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shomukherjee_deloitte_com/Documents/Desktop/Shouvik misc/Rishi Solar Reference Material/"/>
    </mc:Choice>
  </mc:AlternateContent>
  <xr:revisionPtr revIDLastSave="488" documentId="8_{CB716E38-71D4-42F8-B218-3322D85B2350}" xr6:coauthVersionLast="47" xr6:coauthVersionMax="47" xr10:uidLastSave="{5A0EEE6D-0DAB-4F59-81E8-952867C80B64}"/>
  <bookViews>
    <workbookView minimized="1" xWindow="360" yWindow="720" windowWidth="19180" windowHeight="9700" tabRatio="795" activeTab="2" xr2:uid="{8E2A2A4A-F57C-4AF7-850A-EEE1F0616C1D}"/>
  </bookViews>
  <sheets>
    <sheet name="Compare" sheetId="17" r:id="rId1"/>
    <sheet name="Norms" sheetId="16" r:id="rId2"/>
    <sheet name="Inputs" sheetId="1" r:id="rId3"/>
    <sheet name="Dashboard" sheetId="13" r:id="rId4"/>
    <sheet name="Interest Rate Assessment" sheetId="20" r:id="rId5"/>
    <sheet name="Capex" sheetId="2" r:id="rId6"/>
    <sheet name="Working" sheetId="8" r:id="rId7"/>
    <sheet name="Statements" sheetId="15" r:id="rId8"/>
    <sheet name="Charges_Schedule" sheetId="19" r:id="rId9"/>
  </sheets>
  <externalReferences>
    <externalReference r:id="rId10"/>
  </externalReferences>
  <definedNames>
    <definedName name="_cp_table_9_566" localSheetId="8">Charges_Schedule!$A$3</definedName>
    <definedName name="Building_rate">'[1]A (1)'!$D$58</definedName>
    <definedName name="Building_rate_C">'[1]A (C)'!$D$58</definedName>
    <definedName name="Building_rate2">'[1]A (2)'!$D$58</definedName>
    <definedName name="Building_rate3">'[1]A (3)'!$D$58</definedName>
    <definedName name="Building_rate4">'[1]A (4)'!$D$58</definedName>
    <definedName name="Building_rate5">'[1]A (5)'!$D$58</definedName>
    <definedName name="contract_per_year2">'[1]A (2)'!$D$107</definedName>
    <definedName name="contract_per_year3">'[1]A (3)'!$D$107</definedName>
    <definedName name="contract_per_year4">'[1]A (4)'!$D$107</definedName>
    <definedName name="contract_per_year5">'[1]A (5)'!$D$107</definedName>
    <definedName name="contract_price">'[1]A (1)'!$D$108</definedName>
    <definedName name="contract_price_C">'[1]A (C)'!$D$108</definedName>
    <definedName name="contract_price2">'[1]A (2)'!$D$108</definedName>
    <definedName name="contract_price3">'[1]A (3)'!$D$108</definedName>
    <definedName name="contract_price4">'[1]A (4)'!$D$108</definedName>
    <definedName name="contract_price5">'[1]A (5)'!$D$108</definedName>
    <definedName name="contracts_per_year">'[1]A (1)'!$D$107</definedName>
    <definedName name="contracts_per_year_C">'[1]A (C)'!$D$107</definedName>
    <definedName name="converions_ratio5">'[1]A (5)'!$D$14</definedName>
    <definedName name="conversion_ratio">'[1]A (1)'!$D$14</definedName>
    <definedName name="conversion_ratio_C">'[1]A (C)'!$D$14</definedName>
    <definedName name="conversion_ratio2">'[1]A (2)'!$D$14</definedName>
    <definedName name="conversion_ratio3">'[1]A (3)'!$D$14</definedName>
    <definedName name="conversion_ratio4">'[1]A (4)'!$D$14</definedName>
    <definedName name="Cost_of_debt">'[1]A (1)'!$D$120</definedName>
    <definedName name="Cost_of_debt_C">'[1]A (C)'!$D$120</definedName>
    <definedName name="Cost_of_debt2">'[1]A (2)'!$D$120</definedName>
    <definedName name="Cost_of_debt3">'[1]A (3)'!$D$120</definedName>
    <definedName name="Cost_of_debt4">'[1]A (4)'!$D$120</definedName>
    <definedName name="Cost_of_debt5">'[1]A (5)'!$D$120</definedName>
    <definedName name="CPI">'[1]A (1)'!$D$83</definedName>
    <definedName name="CPI_2">'[1]A (2)'!$D$83</definedName>
    <definedName name="CPI_3">'[1]A (3)'!$D$83</definedName>
    <definedName name="CPI_4">'[1]A (4)'!$D$83</definedName>
    <definedName name="CPI_5">'[1]A (5)'!$D$83</definedName>
    <definedName name="CPI_C">'[1]A (C)'!$D$83</definedName>
    <definedName name="Creditor_days">'[1]A (1)'!$D$136</definedName>
    <definedName name="Creditor_days_C">'[1]A (C)'!$D$136</definedName>
    <definedName name="Creditor_days2">'[1]A (2)'!$D$136</definedName>
    <definedName name="Creditor_days3">'[1]A (3)'!$D$136</definedName>
    <definedName name="Creditor_days4">'[1]A (4)'!$D$136</definedName>
    <definedName name="Creditor_days5">'[1]A (5)'!$D$136</definedName>
    <definedName name="Debt_ratio">'[1]A (1)'!$D$117</definedName>
    <definedName name="Debt_ratio_C">'[1]A (C)'!$D$117</definedName>
    <definedName name="Debt_ratio2">'[1]A (2)'!$D$117</definedName>
    <definedName name="Debt_ratio3">'[1]A (3)'!$D$117</definedName>
    <definedName name="Debt_ratio4">'[1]A (4)'!$D$117</definedName>
    <definedName name="Debt_ratio5">'[1]A (5)'!$D$117</definedName>
    <definedName name="Debtor_days">'[1]A (1)'!$D$135</definedName>
    <definedName name="Debtor_days_C">'[1]A (C)'!$D$135</definedName>
    <definedName name="Debtor_days2">'[1]A (2)'!$D$135</definedName>
    <definedName name="Debtor_days3">'[1]A (3)'!$D$135</definedName>
    <definedName name="Debtor_days4">'[1]A (4)'!$D$135</definedName>
    <definedName name="Debtor_days5">'[1]A (5)'!$D$135</definedName>
    <definedName name="Electricity_tariff_eff">'[1]A (1)'!$D$95</definedName>
    <definedName name="Electricity_tariff_eff_C">'[1]A (C)'!$D$95</definedName>
    <definedName name="Electricity_tariff_eff2">'[1]A (2)'!$D$95</definedName>
    <definedName name="Electricity_tariff_eff3">'[1]A (3)'!$D$95</definedName>
    <definedName name="Electricity_tariff_eff4">'[1]A (4)'!$D$95</definedName>
    <definedName name="Electricity_tariff_eff5">'[1]A (5)'!$D$95</definedName>
    <definedName name="energy_loss">'[1]A (1)'!$D$68</definedName>
    <definedName name="energy_loss_C">'[1]A (C)'!$D$68</definedName>
    <definedName name="energy_loss2">'[1]A (2)'!$D$68</definedName>
    <definedName name="energy_loss3">'[1]A (3)'!$D$68</definedName>
    <definedName name="energy_loss4">'[1]A (4)'!$D$68</definedName>
    <definedName name="energy_loss5">'[1]A (5)'!$D$68</definedName>
    <definedName name="Equity_ratio">'[1]A (1)'!$D$118</definedName>
    <definedName name="Equity_ratio_C">'[1]A (C)'!$D$118</definedName>
    <definedName name="Equity_ratio2">'[1]A (2)'!$D$118</definedName>
    <definedName name="Equity_ratio3">'[1]A (3)'!$D$118</definedName>
    <definedName name="Equity_ratio4">'[1]A (4)'!$D$118</definedName>
    <definedName name="Equity_ratio5">'[1]A (5)'!$D$118</definedName>
    <definedName name="Factory_worker_No">'[1]A (1)'!$D$73</definedName>
    <definedName name="Factory_worker_No_C">'[1]A (C)'!$D$73</definedName>
    <definedName name="Factory_worker_No2">'[1]A (2)'!$D$73</definedName>
    <definedName name="Factory_worker_No3">'[1]A (3)'!$D$73</definedName>
    <definedName name="Factory_worker_No4">'[1]A (4)'!$D$73</definedName>
    <definedName name="Factory_worker_No5">'[1]A (5)'!$D$73</definedName>
    <definedName name="factory_worker_rate">'[1]A (1)'!$D$78</definedName>
    <definedName name="factory_worker_rate_C">'[1]A (C)'!$D$78</definedName>
    <definedName name="factory_worker_rate2">'[1]A (2)'!$D$78</definedName>
    <definedName name="factory_worker_rate3">'[1]A (3)'!$D$78</definedName>
    <definedName name="factory_worker_rate4">'[1]A (4)'!$D$78</definedName>
    <definedName name="factory_worker_rate5">'[1]A (5)'!$D$78</definedName>
    <definedName name="Interest_on_WC">'[1]A (1)'!$D$138</definedName>
    <definedName name="Interest_on_WC_C">'[1]A (C)'!$D$138</definedName>
    <definedName name="Interest_on_WC2">'[1]A (2)'!$D$138</definedName>
    <definedName name="Interest_on_WC3">'[1]A (3)'!$D$138</definedName>
    <definedName name="Interest_on_WC4">'[1]A (4)'!$D$138</definedName>
    <definedName name="Interest_on_WC5">'[1]A (5)'!$D$138</definedName>
    <definedName name="Inventory_cycle">'[1]A (1)'!$D$137</definedName>
    <definedName name="Inventory_cycle_C">'[1]A (C)'!$D$137</definedName>
    <definedName name="Inventory_cycle2">'[1]A (2)'!$D$137</definedName>
    <definedName name="Inventory_cycle3">'[1]A (3)'!$D$137</definedName>
    <definedName name="Inventory_cycle4">'[1]A (4)'!$D$137</definedName>
    <definedName name="Inventory_cycle5">'[1]A (5)'!$D$137</definedName>
    <definedName name="lab_start_year">'[1]A (1)'!$D$109</definedName>
    <definedName name="lab_start_year_C">'[1]A (C)'!$D$109</definedName>
    <definedName name="lab_start_year2">'[1]A (2)'!$D$109</definedName>
    <definedName name="lab_start_year3">'[1]A (3)'!$D$109</definedName>
    <definedName name="lab_start_year4">'[1]A (4)'!$D$109</definedName>
    <definedName name="lab_start_year5">'[1]A (5)'!$D$109</definedName>
    <definedName name="Land_price_inMn">'[1]A (1)'!$D$40</definedName>
    <definedName name="Land_price_inMn_C">'[1]A (C)'!$D$40</definedName>
    <definedName name="Land_price_inMn2">'[1]A (2)'!$D$40</definedName>
    <definedName name="Land_price_inMn3">'[1]A (3)'!$D$40</definedName>
    <definedName name="Land_price_inMn4">'[1]A (4)'!$D$40</definedName>
    <definedName name="Land_price_inMn5">'[1]A (5)'!$D$40</definedName>
    <definedName name="land_requirement">'[1]A (1)'!$D$38</definedName>
    <definedName name="land_requirement_C">'[1]A (C)'!$D$38</definedName>
    <definedName name="land_requirement2">'[1]A (2)'!$D$38</definedName>
    <definedName name="land_requirement3">'[1]A (3)'!$D$38</definedName>
    <definedName name="land_requirement4">'[1]A (4)'!$D$38</definedName>
    <definedName name="land_requirement5">'[1]A (5)'!$D$38</definedName>
    <definedName name="Management_rate">'[1]A (1)'!$D$86</definedName>
    <definedName name="Management_rate_C">'[1]A (C)'!$D$86</definedName>
    <definedName name="Management_rate2">'[1]A (2)'!$D$86</definedName>
    <definedName name="Management_rate3">'[1]A (3)'!$D$86</definedName>
    <definedName name="Management_rate4">'[1]A (4)'!$D$86</definedName>
    <definedName name="Management_rate5">'[1]A (5)'!$D$86</definedName>
    <definedName name="Manufacturing_rate">'[1]A (1)'!$D$87</definedName>
    <definedName name="Manufacturing_rate_C">'[1]A (C)'!$D$87</definedName>
    <definedName name="Manufacturing_rate2">'[1]A (2)'!$D$87</definedName>
    <definedName name="Manufacturing_rate3">'[1]A (3)'!$D$87</definedName>
    <definedName name="Manufacturing_rate4">'[1]A (4)'!$D$87</definedName>
    <definedName name="Manufacturing_rate5">'[1]A (5)'!$D$87</definedName>
    <definedName name="Marketing_percentage">'[1]A (1)'!$D$88</definedName>
    <definedName name="Marketing_percentage_C">'[1]A (C)'!$D$88</definedName>
    <definedName name="Marketing_percentage2">'[1]A (2)'!$D$88</definedName>
    <definedName name="Marketing_percentage3">'[1]A (3)'!$D$88</definedName>
    <definedName name="Marketing_percentage4">'[1]A (4)'!$D$88</definedName>
    <definedName name="Marketing_percentage5">'[1]A (5)'!$D$88</definedName>
    <definedName name="Mn">'[1]A (1)'!$D$13</definedName>
    <definedName name="Mn_2">'[1]A (2)'!$D$13</definedName>
    <definedName name="Mn_3">'[1]A (3)'!$D$13</definedName>
    <definedName name="Mn_4">'[1]A (4)'!$D$13</definedName>
    <definedName name="Mn_5">'[1]A (5)'!$D$13</definedName>
    <definedName name="Mn_C">'[1]A (C)'!$D$13</definedName>
    <definedName name="OM_Rate">'[1]A (1)'!$D$85</definedName>
    <definedName name="OM_Rate_C">'[1]A (C)'!$D$85</definedName>
    <definedName name="OM_Rate2">'[1]A (2)'!$D$85</definedName>
    <definedName name="OM_Rate3">'[1]A (3)'!$D$85</definedName>
    <definedName name="OM_Rate4">'[1]A (4)'!$D$85</definedName>
    <definedName name="OM_Rate5">'[1]A (5)'!$D$85</definedName>
    <definedName name="Operation_start_date">'[1]A (1)'!$D$24</definedName>
    <definedName name="Operation_start_date_C">'[1]A (C)'!$D$24</definedName>
    <definedName name="Operation_start_date2">'[1]A (2)'!$D$24</definedName>
    <definedName name="Operation_start_date3">'[1]A (3)'!$D$24</definedName>
    <definedName name="Operation_start_date4">'[1]A (4)'!$D$24</definedName>
    <definedName name="Operation_start_date5">'[1]A (5)'!$D$24</definedName>
    <definedName name="P_E_rate">'[1]A (1)'!$D$45</definedName>
    <definedName name="P_E_rate_C">'[1]A (C)'!$D$45</definedName>
    <definedName name="P_E_rate2">'[1]A (2)'!$D$45</definedName>
    <definedName name="P_E_rate3">'[1]A (3)'!$D$45</definedName>
    <definedName name="P_E_rate4">'[1]A (4)'!$D$45</definedName>
    <definedName name="P_E_rate5">'[1]A (5)'!$D$45</definedName>
    <definedName name="Plant_capacity">'[1]A (1)'!$D$30</definedName>
    <definedName name="Plant_capacity_C">'[1]A (C)'!$D$30</definedName>
    <definedName name="Plant_capacity2">'[1]A (2)'!$D$30</definedName>
    <definedName name="Plant_capacity3">'[1]A (3)'!$D$30</definedName>
    <definedName name="Plant_capacity4">'[1]A (4)'!$D$30</definedName>
    <definedName name="Plant_capacity5">'[1]A (5)'!$D$30</definedName>
    <definedName name="Power_consumption">'[1]A (1)'!$D$93</definedName>
    <definedName name="Power_consumption_C">'[1]A (C)'!$D$93</definedName>
    <definedName name="Power_consumption2">'[1]A (2)'!$D$93</definedName>
    <definedName name="Power_consumption3">'[1]A (3)'!$D$93</definedName>
    <definedName name="Power_consumption4">'[1]A (4)'!$D$93</definedName>
    <definedName name="Power_consumption5">'[1]A (5)'!$D$93</definedName>
    <definedName name="price_fall_factor">'[1]A (1)'!$D$105</definedName>
    <definedName name="price_fall_factor_C">'[1]A (C)'!$D$105</definedName>
    <definedName name="price_fall_factor2">'[1]A (2)'!$D$105</definedName>
    <definedName name="price_fall_factor3">'[1]A (3)'!$D$105</definedName>
    <definedName name="price_fall_factor4">'[1]A (4)'!$D$105</definedName>
    <definedName name="price_fall_factor5">'[1]A (5)'!$D$105</definedName>
    <definedName name="Production_No.">'[1]A (1)'!$D$74</definedName>
    <definedName name="Production_No._C">'[1]A (C)'!$D$74</definedName>
    <definedName name="Production_No.2">'[1]A (2)'!$D$74</definedName>
    <definedName name="Production_No.3">'[1]A (3)'!$D$74</definedName>
    <definedName name="Production_No.4">'[1]A (4)'!$D$74</definedName>
    <definedName name="Production_No.5">'[1]A (5)'!$D$74</definedName>
    <definedName name="production_worker_rate">'[1]A (1)'!$D$79</definedName>
    <definedName name="production_worker_rate_C">'[1]A (C)'!$D$79</definedName>
    <definedName name="production_worker_rate2">'[1]A (2)'!$D$79</definedName>
    <definedName name="production_worker_rate3">'[1]A (3)'!$D$79</definedName>
    <definedName name="production_worker_rate4">'[1]A (4)'!$D$79</definedName>
    <definedName name="production_worker_rate5">'[1]A (5)'!$D$79</definedName>
    <definedName name="production_yr">'[1]A (1)'!$D$67</definedName>
    <definedName name="production_yr_C">'[1]A (C)'!$D$67</definedName>
    <definedName name="production_yr2">'[1]A (2)'!$D$67</definedName>
    <definedName name="production_yr3">'[1]A (3)'!$D$67</definedName>
    <definedName name="production_yr4">'[1]A (4)'!$D$67</definedName>
    <definedName name="production_yr5">'[1]A (5)'!$D$67</definedName>
    <definedName name="raw_material_input">'[1]A (1)'!$D$70</definedName>
    <definedName name="raw_material_input_C">'[1]A (C)'!$D$70</definedName>
    <definedName name="raw_material_input2">'[1]A (2)'!$D$70</definedName>
    <definedName name="raw_material_input3">'[1]A (3)'!$D$70</definedName>
    <definedName name="raw_material_input4">'[1]A (4)'!$D$70</definedName>
    <definedName name="raw_material_input5">'[1]A (5)'!$D$70</definedName>
    <definedName name="RMB_INR">'[1]A (1)'!$D$16</definedName>
    <definedName name="RMB_INR_2">'[1]A (2)'!$D$16</definedName>
    <definedName name="RMB_INR_3">'[1]A (3)'!$D$16</definedName>
    <definedName name="RMB_INR_4">'[1]A (4)'!$D$16</definedName>
    <definedName name="RMB_INR_5">'[1]A (5)'!$D$16</definedName>
    <definedName name="RMB_USD">'[1]A (1)'!$D$15</definedName>
    <definedName name="RMB_USD_2">'[1]A (2)'!$D$15</definedName>
    <definedName name="RMB_USD_3">'[1]A (3)'!$D$15</definedName>
    <definedName name="RMB_USD_4">'[1]A (4)'!$D$15</definedName>
    <definedName name="RMB_USD_5">'[1]A (5)'!$D$15</definedName>
    <definedName name="RoE">'[1]A (1)'!$D$121</definedName>
    <definedName name="RoE_2">'[1]A (2)'!$D$121</definedName>
    <definedName name="RoE_3">'[1]A (3)'!$D$121</definedName>
    <definedName name="RoE_4">'[1]A (4)'!$D$121</definedName>
    <definedName name="RoE_5">'[1]A (5)'!$D$121</definedName>
    <definedName name="RoE_C">'[1]A (C)'!$D$121</definedName>
    <definedName name="salary_months">'[1]A (1)'!$D$81</definedName>
    <definedName name="salary_months_C">'[1]A (C)'!$D$81</definedName>
    <definedName name="salary_months2">'[1]A (2)'!$D$81</definedName>
    <definedName name="salary_months3">'[1]A (3)'!$D$81</definedName>
    <definedName name="salary_months4">'[1]A (4)'!$D$81</definedName>
    <definedName name="salary_months5">'[1]A (5)'!$D$81</definedName>
    <definedName name="selling_price">'[1]A (1)'!$D$104</definedName>
    <definedName name="selling_price_C">'[1]A (C)'!$D$104</definedName>
    <definedName name="selling_price2">'[1]A (2)'!$D$104</definedName>
    <definedName name="selling_price3">'[1]A (3)'!$D$104</definedName>
    <definedName name="selling_price4">'[1]A (4)'!$D$104</definedName>
    <definedName name="selling_price5">'[1]A (5)'!$D$104</definedName>
    <definedName name="Snr_exe_No.">'[1]A (1)'!$D$75</definedName>
    <definedName name="Snr_exe_No._C">'[1]A (C)'!$D$75</definedName>
    <definedName name="Snr_exe_No.2">'[1]A (2)'!$D$75</definedName>
    <definedName name="Snr_exe_No.3">'[1]A (3)'!$D$75</definedName>
    <definedName name="Snr_exe_No.4">'[1]A (4)'!$D$75</definedName>
    <definedName name="Snr_exe_No.5">'[1]A (5)'!$D$75</definedName>
    <definedName name="Snr_exe_rate">'[1]A (1)'!$D$80</definedName>
    <definedName name="Snr_exe_rate_C">'[1]A (C)'!$D$80</definedName>
    <definedName name="Snr_exe_rate2">'[1]A (2)'!$D$80</definedName>
    <definedName name="Snr_exe_rate3">'[1]A (3)'!$D$80</definedName>
    <definedName name="Snr_exe_rate4">'[1]A (4)'!$D$80</definedName>
    <definedName name="Snr_exe_rate5">'[1]A (5)'!$D$80</definedName>
    <definedName name="Tecch_Fee_C">'[1]A (C)'!$D$51</definedName>
    <definedName name="Tech_Fee">'[1]A (1)'!$D$51</definedName>
    <definedName name="Tech_Fee2">'[1]A (2)'!$D$51</definedName>
    <definedName name="Tech_Fee3">'[1]A (3)'!$D$51</definedName>
    <definedName name="Tech_Fee4">'[1]A (4)'!$D$51</definedName>
    <definedName name="Tech_Fee5">'[1]A (5)'!$D$51</definedName>
    <definedName name="Water_consumption">'[1]A (1)'!$D$98</definedName>
    <definedName name="Water_consumption_C">'[1]A (C)'!$D$98</definedName>
    <definedName name="Water_consumption2">'[1]A (2)'!$D$98</definedName>
    <definedName name="Water_consumption3">'[1]A (3)'!$D$98</definedName>
    <definedName name="Water_consumption4">'[1]A (4)'!$D$98</definedName>
    <definedName name="Water_consumption5">'[1]A (5)'!$D$98</definedName>
    <definedName name="Water_price_eff">'[1]A (1)'!$D$100</definedName>
    <definedName name="Water_price_eff_2">'[1]A (2)'!$D$100</definedName>
    <definedName name="Water_price_eff_3">'[1]A (3)'!$D$100</definedName>
    <definedName name="Water_price_eff_4">'[1]A (4)'!$D$100</definedName>
    <definedName name="Water_price_eff_5">'[1]A (5)'!$D$100</definedName>
    <definedName name="Water_price_eff_C">'[1]A (C)'!$D$100</definedName>
    <definedName name="WPI">'[1]A (1)'!$D$90</definedName>
    <definedName name="WPI_2">'[1]A (2)'!$D$90</definedName>
    <definedName name="WPI_3">'[1]A (3)'!$D$90</definedName>
    <definedName name="WPI_4">'[1]A (4)'!$D$90</definedName>
    <definedName name="WPI_5">'[1]A (5)'!$D$90</definedName>
    <definedName name="WPI_C">'[1]A (C)'!$D$90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" l="1"/>
  <c r="E6" i="1"/>
  <c r="E22" i="20"/>
  <c r="E21" i="20"/>
  <c r="E19" i="20"/>
  <c r="E18" i="20"/>
  <c r="E16" i="20"/>
  <c r="E15" i="20"/>
  <c r="E13" i="20"/>
  <c r="E12" i="20"/>
  <c r="E10" i="20"/>
  <c r="E9" i="20"/>
  <c r="E7" i="20"/>
  <c r="E6" i="20"/>
  <c r="E4" i="20"/>
  <c r="E3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F16" i="20" s="1"/>
  <c r="L16" i="20"/>
  <c r="K16" i="20"/>
  <c r="J16" i="20"/>
  <c r="I16" i="20"/>
  <c r="H16" i="20"/>
  <c r="G16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BH19" i="20"/>
  <c r="BG19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F19" i="20" s="1"/>
  <c r="G19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BH22" i="20"/>
  <c r="BG22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F22" i="20" s="1"/>
  <c r="J22" i="20"/>
  <c r="I22" i="20"/>
  <c r="H22" i="20"/>
  <c r="G22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F10" i="20"/>
  <c r="F9" i="20"/>
  <c r="F13" i="20"/>
  <c r="F12" i="20"/>
  <c r="F7" i="20"/>
  <c r="F6" i="20"/>
  <c r="F4" i="20"/>
  <c r="F3" i="20"/>
  <c r="G15" i="20"/>
  <c r="G18" i="20"/>
  <c r="G21" i="20"/>
  <c r="F18" i="20" l="1"/>
  <c r="F15" i="20"/>
  <c r="F21" i="20"/>
  <c r="H19" i="1"/>
  <c r="G19" i="1"/>
  <c r="E50" i="1"/>
  <c r="G9" i="19"/>
  <c r="G10" i="19" s="1"/>
  <c r="E58" i="1"/>
  <c r="BD9" i="19"/>
  <c r="BC9" i="19"/>
  <c r="BB9" i="19"/>
  <c r="BA9" i="19"/>
  <c r="AZ9" i="19"/>
  <c r="AY9" i="19"/>
  <c r="AY10" i="19" s="1"/>
  <c r="AX9" i="19"/>
  <c r="AX10" i="19" s="1"/>
  <c r="AW9" i="19"/>
  <c r="AV9" i="19"/>
  <c r="AU9" i="19"/>
  <c r="AT9" i="19"/>
  <c r="AS9" i="19"/>
  <c r="AR9" i="19"/>
  <c r="AQ9" i="19"/>
  <c r="AQ10" i="19" s="1"/>
  <c r="AP9" i="19"/>
  <c r="AP10" i="19" s="1"/>
  <c r="AO9" i="19"/>
  <c r="AN9" i="19"/>
  <c r="AM9" i="19"/>
  <c r="AL9" i="19"/>
  <c r="AK9" i="19"/>
  <c r="AJ9" i="19"/>
  <c r="AI9" i="19"/>
  <c r="AI10" i="19" s="1"/>
  <c r="AH9" i="19"/>
  <c r="AH10" i="19" s="1"/>
  <c r="AG9" i="19"/>
  <c r="AF9" i="19"/>
  <c r="AE9" i="19"/>
  <c r="AD9" i="19"/>
  <c r="AC9" i="19"/>
  <c r="AB9" i="19"/>
  <c r="AA9" i="19"/>
  <c r="AA10" i="19" s="1"/>
  <c r="Z9" i="19"/>
  <c r="Z10" i="19" s="1"/>
  <c r="Y9" i="19"/>
  <c r="X9" i="19"/>
  <c r="W9" i="19"/>
  <c r="V9" i="19"/>
  <c r="U9" i="19"/>
  <c r="T9" i="19"/>
  <c r="S9" i="19"/>
  <c r="S10" i="19" s="1"/>
  <c r="R9" i="19"/>
  <c r="R10" i="19" s="1"/>
  <c r="Q9" i="19"/>
  <c r="P9" i="19"/>
  <c r="O9" i="19"/>
  <c r="N9" i="19"/>
  <c r="M9" i="19"/>
  <c r="L9" i="19"/>
  <c r="K9" i="19"/>
  <c r="K10" i="19" s="1"/>
  <c r="J9" i="19"/>
  <c r="J10" i="19" s="1"/>
  <c r="I9" i="19"/>
  <c r="H9" i="19"/>
  <c r="BD10" i="19"/>
  <c r="BC10" i="19"/>
  <c r="BB10" i="19"/>
  <c r="BA10" i="19"/>
  <c r="AZ10" i="19"/>
  <c r="AW10" i="19"/>
  <c r="AV10" i="19"/>
  <c r="AU10" i="19"/>
  <c r="AT10" i="19"/>
  <c r="AS10" i="19"/>
  <c r="AR10" i="19"/>
  <c r="AO10" i="19"/>
  <c r="AN10" i="19"/>
  <c r="AM10" i="19"/>
  <c r="AL10" i="19"/>
  <c r="AK10" i="19"/>
  <c r="AJ10" i="19"/>
  <c r="AG10" i="19"/>
  <c r="AF10" i="19"/>
  <c r="AE10" i="19"/>
  <c r="AD10" i="19"/>
  <c r="AC10" i="19"/>
  <c r="AB10" i="19"/>
  <c r="Y10" i="19"/>
  <c r="X10" i="19"/>
  <c r="W10" i="19"/>
  <c r="V10" i="19"/>
  <c r="U10" i="19"/>
  <c r="T10" i="19"/>
  <c r="Q10" i="19"/>
  <c r="P10" i="19"/>
  <c r="O10" i="19"/>
  <c r="N10" i="19"/>
  <c r="M10" i="19"/>
  <c r="L10" i="19"/>
  <c r="I10" i="19"/>
  <c r="H10" i="19"/>
  <c r="I7" i="19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AG7" i="19" s="1"/>
  <c r="AH7" i="19" s="1"/>
  <c r="AI7" i="19" s="1"/>
  <c r="AJ7" i="19" s="1"/>
  <c r="AK7" i="19" s="1"/>
  <c r="AL7" i="19" s="1"/>
  <c r="AM7" i="19" s="1"/>
  <c r="AN7" i="19" s="1"/>
  <c r="AO7" i="19" s="1"/>
  <c r="AP7" i="19" s="1"/>
  <c r="AQ7" i="19" s="1"/>
  <c r="AR7" i="19" s="1"/>
  <c r="AS7" i="19" s="1"/>
  <c r="AT7" i="19" s="1"/>
  <c r="AU7" i="19" s="1"/>
  <c r="AV7" i="19" s="1"/>
  <c r="AW7" i="19" s="1"/>
  <c r="AX7" i="19" s="1"/>
  <c r="AY7" i="19" s="1"/>
  <c r="AZ7" i="19" s="1"/>
  <c r="BA7" i="19" s="1"/>
  <c r="BB7" i="19" s="1"/>
  <c r="BC7" i="19" s="1"/>
  <c r="BD7" i="19" s="1"/>
  <c r="H7" i="19"/>
  <c r="K49" i="2"/>
  <c r="H48" i="2"/>
  <c r="H47" i="2"/>
  <c r="G11" i="19" l="1"/>
  <c r="G12" i="19" s="1"/>
  <c r="AE36" i="17"/>
  <c r="AB36" i="17"/>
  <c r="Y36" i="17"/>
  <c r="L26" i="1"/>
  <c r="L27" i="1"/>
  <c r="E27" i="1"/>
  <c r="E26" i="1"/>
  <c r="H48" i="8"/>
  <c r="G48" i="8"/>
  <c r="F48" i="8"/>
  <c r="J47" i="8"/>
  <c r="H47" i="8"/>
  <c r="G47" i="8"/>
  <c r="F47" i="8"/>
  <c r="J46" i="8"/>
  <c r="I46" i="8"/>
  <c r="H46" i="8"/>
  <c r="G46" i="8"/>
  <c r="F46" i="8"/>
  <c r="J44" i="8"/>
  <c r="I44" i="8"/>
  <c r="H44" i="8"/>
  <c r="G44" i="8"/>
  <c r="F44" i="8"/>
  <c r="F43" i="8"/>
  <c r="A168" i="1"/>
  <c r="A166" i="1"/>
  <c r="F170" i="1"/>
  <c r="I48" i="8" s="1"/>
  <c r="F169" i="1"/>
  <c r="A169" i="1" s="1"/>
  <c r="C164" i="1"/>
  <c r="D164" i="1"/>
  <c r="E164" i="1"/>
  <c r="F164" i="1"/>
  <c r="G164" i="1"/>
  <c r="B427" i="8"/>
  <c r="H1" i="1"/>
  <c r="G2" i="13" s="1"/>
  <c r="AH34" i="17"/>
  <c r="AH33" i="17"/>
  <c r="AH32" i="17"/>
  <c r="W34" i="17"/>
  <c r="W32" i="17"/>
  <c r="W33" i="17"/>
  <c r="T37" i="17"/>
  <c r="T38" i="17" s="1"/>
  <c r="Q37" i="17"/>
  <c r="Q38" i="17" s="1"/>
  <c r="N37" i="17"/>
  <c r="N38" i="17" s="1"/>
  <c r="T36" i="17"/>
  <c r="N36" i="17"/>
  <c r="Q36" i="17"/>
  <c r="AH31" i="17"/>
  <c r="AH30" i="17"/>
  <c r="AH29" i="17"/>
  <c r="AH28" i="17"/>
  <c r="AH27" i="17"/>
  <c r="AH24" i="17"/>
  <c r="AH23" i="17"/>
  <c r="AH22" i="17"/>
  <c r="AH21" i="17"/>
  <c r="AH19" i="17"/>
  <c r="AH18" i="17"/>
  <c r="AH17" i="17"/>
  <c r="AH14" i="17"/>
  <c r="AH13" i="17"/>
  <c r="AH12" i="17"/>
  <c r="AH11" i="17"/>
  <c r="AH10" i="17"/>
  <c r="AH9" i="17"/>
  <c r="AH8" i="17"/>
  <c r="AH7" i="17"/>
  <c r="AH6" i="17"/>
  <c r="AH5" i="17"/>
  <c r="B2" i="17"/>
  <c r="C2" i="17"/>
  <c r="C16" i="17"/>
  <c r="B16" i="17"/>
  <c r="E85" i="8"/>
  <c r="E91" i="8"/>
  <c r="A95" i="8"/>
  <c r="K25" i="17"/>
  <c r="H25" i="17"/>
  <c r="E25" i="17"/>
  <c r="G170" i="1" l="1"/>
  <c r="AH36" i="17"/>
  <c r="I47" i="8"/>
  <c r="W31" i="17"/>
  <c r="W30" i="17"/>
  <c r="D95" i="8"/>
  <c r="B48" i="8"/>
  <c r="B426" i="8"/>
  <c r="B446" i="8" s="1"/>
  <c r="A170" i="1" l="1"/>
  <c r="J48" i="8"/>
  <c r="B429" i="8"/>
  <c r="B448" i="8" s="1"/>
  <c r="B70" i="8"/>
  <c r="B409" i="8" s="1"/>
  <c r="B428" i="8" s="1"/>
  <c r="B447" i="8" s="1"/>
  <c r="M6" i="2"/>
  <c r="W29" i="17"/>
  <c r="W28" i="17"/>
  <c r="W27" i="17"/>
  <c r="W24" i="17"/>
  <c r="W23" i="17"/>
  <c r="W22" i="17"/>
  <c r="W21" i="17"/>
  <c r="W19" i="17"/>
  <c r="W18" i="17"/>
  <c r="W17" i="17"/>
  <c r="W15" i="17"/>
  <c r="W14" i="17"/>
  <c r="W13" i="17"/>
  <c r="W12" i="17"/>
  <c r="W11" i="17"/>
  <c r="W10" i="17"/>
  <c r="W9" i="17"/>
  <c r="W8" i="17"/>
  <c r="W7" i="17"/>
  <c r="W6" i="17"/>
  <c r="W5" i="17"/>
  <c r="D17" i="2"/>
  <c r="G146" i="1"/>
  <c r="C154" i="1"/>
  <c r="C153" i="1"/>
  <c r="H7" i="2"/>
  <c r="F146" i="1"/>
  <c r="F150" i="1" s="1"/>
  <c r="E150" i="1"/>
  <c r="E153" i="1" s="1"/>
  <c r="E149" i="1"/>
  <c r="E148" i="1"/>
  <c r="E147" i="1"/>
  <c r="E146" i="1"/>
  <c r="C151" i="1"/>
  <c r="C155" i="1" s="1"/>
  <c r="E95" i="2"/>
  <c r="E94" i="2"/>
  <c r="E93" i="2"/>
  <c r="E92" i="2"/>
  <c r="C135" i="1"/>
  <c r="E135" i="1" s="1"/>
  <c r="H86" i="13" s="1"/>
  <c r="E134" i="1"/>
  <c r="E83" i="2" s="1"/>
  <c r="E133" i="1"/>
  <c r="E81" i="2" s="1"/>
  <c r="I95" i="13"/>
  <c r="H95" i="13"/>
  <c r="E127" i="1"/>
  <c r="D127" i="1"/>
  <c r="E126" i="1"/>
  <c r="I100" i="13" s="1"/>
  <c r="D126" i="1"/>
  <c r="H100" i="13" s="1"/>
  <c r="E125" i="1"/>
  <c r="D125" i="1"/>
  <c r="E124" i="1"/>
  <c r="D124" i="1"/>
  <c r="E123" i="1"/>
  <c r="D123" i="1"/>
  <c r="E122" i="1"/>
  <c r="D122" i="1"/>
  <c r="A106" i="2"/>
  <c r="A107" i="2"/>
  <c r="A108" i="2"/>
  <c r="A105" i="2"/>
  <c r="D108" i="2"/>
  <c r="E108" i="2"/>
  <c r="H108" i="2" s="1"/>
  <c r="E141" i="1"/>
  <c r="W36" i="17" l="1"/>
  <c r="E154" i="1"/>
  <c r="H146" i="1"/>
  <c r="I146" i="1" s="1"/>
  <c r="G147" i="1"/>
  <c r="G148" i="1"/>
  <c r="G149" i="1"/>
  <c r="G150" i="1"/>
  <c r="F147" i="1"/>
  <c r="H147" i="1" s="1"/>
  <c r="I147" i="1" s="1"/>
  <c r="J147" i="1" s="1"/>
  <c r="F148" i="1"/>
  <c r="F149" i="1"/>
  <c r="H149" i="1" s="1"/>
  <c r="I149" i="1" s="1"/>
  <c r="J149" i="1" s="1"/>
  <c r="H148" i="1"/>
  <c r="I148" i="1" s="1"/>
  <c r="J148" i="1" s="1"/>
  <c r="E84" i="2"/>
  <c r="H84" i="13"/>
  <c r="H85" i="13"/>
  <c r="H150" i="1"/>
  <c r="I150" i="1" s="1"/>
  <c r="J150" i="1" s="1"/>
  <c r="I7" i="2"/>
  <c r="E151" i="1"/>
  <c r="E155" i="1" s="1"/>
  <c r="D46" i="2" s="1"/>
  <c r="E89" i="2"/>
  <c r="E88" i="2"/>
  <c r="E90" i="2"/>
  <c r="E82" i="2"/>
  <c r="E91" i="2"/>
  <c r="F127" i="1"/>
  <c r="I108" i="2"/>
  <c r="G154" i="1" l="1"/>
  <c r="F154" i="1" s="1"/>
  <c r="G153" i="1"/>
  <c r="F153" i="1" s="1"/>
  <c r="I151" i="1"/>
  <c r="J146" i="1"/>
  <c r="D83" i="2"/>
  <c r="D81" i="2"/>
  <c r="H162" i="1"/>
  <c r="I162" i="1" s="1"/>
  <c r="C142" i="1"/>
  <c r="E139" i="1"/>
  <c r="E140" i="1"/>
  <c r="E138" i="1"/>
  <c r="C162" i="1"/>
  <c r="D162" i="1" s="1"/>
  <c r="J151" i="1" l="1"/>
  <c r="G155" i="1"/>
  <c r="F155" i="1" s="1"/>
  <c r="E46" i="2" s="1"/>
  <c r="H46" i="2" s="1"/>
  <c r="I46" i="2" s="1"/>
  <c r="E142" i="1"/>
  <c r="D142" i="1" s="1"/>
  <c r="E33" i="1"/>
  <c r="E32" i="1"/>
  <c r="E31" i="1"/>
  <c r="E106" i="2" l="1"/>
  <c r="E107" i="2"/>
  <c r="E105" i="2"/>
  <c r="D106" i="2"/>
  <c r="D30" i="2" s="1"/>
  <c r="D105" i="2"/>
  <c r="D107" i="2"/>
  <c r="L92" i="1" s="1"/>
  <c r="G50" i="13" l="1"/>
  <c r="R46" i="2"/>
  <c r="S46" i="2"/>
  <c r="T46" i="2"/>
  <c r="D29" i="2"/>
  <c r="D110" i="2"/>
  <c r="D31" i="2" s="1"/>
  <c r="L91" i="1"/>
  <c r="I6" i="1" l="1"/>
  <c r="I5" i="1"/>
  <c r="I4" i="1"/>
  <c r="D26" i="2"/>
  <c r="I3" i="1"/>
  <c r="D48" i="2"/>
  <c r="I48" i="2" s="1"/>
  <c r="D47" i="2"/>
  <c r="I47" i="2" s="1"/>
  <c r="D45" i="2"/>
  <c r="I45" i="2" s="1"/>
  <c r="D41" i="2"/>
  <c r="I41" i="2" s="1"/>
  <c r="E3" i="1"/>
  <c r="D90" i="2"/>
  <c r="E128" i="1"/>
  <c r="D128" i="1"/>
  <c r="D94" i="2"/>
  <c r="D92" i="2"/>
  <c r="D88" i="2"/>
  <c r="D75" i="2"/>
  <c r="D74" i="2"/>
  <c r="D73" i="2"/>
  <c r="D72" i="2"/>
  <c r="D69" i="2"/>
  <c r="D68" i="2"/>
  <c r="D67" i="2"/>
  <c r="D66" i="2"/>
  <c r="H2" i="13"/>
  <c r="D1" i="8"/>
  <c r="D3" i="8" s="1"/>
  <c r="E2" i="8"/>
  <c r="E1" i="8" s="1"/>
  <c r="E3" i="8" s="1"/>
  <c r="D26" i="8"/>
  <c r="D27" i="8"/>
  <c r="D28" i="8"/>
  <c r="D29" i="8"/>
  <c r="E44" i="8"/>
  <c r="E46" i="8"/>
  <c r="F51" i="8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AH51" i="8" s="1"/>
  <c r="AI51" i="8" s="1"/>
  <c r="AJ51" i="8" s="1"/>
  <c r="AK51" i="8" s="1"/>
  <c r="AL51" i="8" s="1"/>
  <c r="AM51" i="8" s="1"/>
  <c r="AN51" i="8" s="1"/>
  <c r="AO51" i="8" s="1"/>
  <c r="AP51" i="8" s="1"/>
  <c r="AQ51" i="8" s="1"/>
  <c r="AR51" i="8" s="1"/>
  <c r="AS51" i="8" s="1"/>
  <c r="AT51" i="8" s="1"/>
  <c r="AU51" i="8" s="1"/>
  <c r="AV51" i="8" s="1"/>
  <c r="AW51" i="8" s="1"/>
  <c r="AX51" i="8" s="1"/>
  <c r="AY51" i="8" s="1"/>
  <c r="AZ51" i="8" s="1"/>
  <c r="BA51" i="8" s="1"/>
  <c r="BB51" i="8" s="1"/>
  <c r="BC51" i="8" s="1"/>
  <c r="BD51" i="8" s="1"/>
  <c r="BE51" i="8" s="1"/>
  <c r="BF51" i="8" s="1"/>
  <c r="BG51" i="8" s="1"/>
  <c r="BH51" i="8" s="1"/>
  <c r="BI51" i="8" s="1"/>
  <c r="BJ51" i="8" s="1"/>
  <c r="BK51" i="8" s="1"/>
  <c r="BL51" i="8" s="1"/>
  <c r="B58" i="8"/>
  <c r="A121" i="8" s="1"/>
  <c r="A249" i="8" s="1"/>
  <c r="B59" i="8"/>
  <c r="A146" i="8" s="1"/>
  <c r="A257" i="8" s="1"/>
  <c r="B60" i="8"/>
  <c r="A171" i="8" s="1"/>
  <c r="A265" i="8" s="1"/>
  <c r="B61" i="8"/>
  <c r="A196" i="8" s="1"/>
  <c r="A273" i="8" s="1"/>
  <c r="A80" i="8"/>
  <c r="B81" i="8"/>
  <c r="E101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BE106" i="8"/>
  <c r="BF106" i="8"/>
  <c r="BG106" i="8"/>
  <c r="BH106" i="8"/>
  <c r="BI106" i="8"/>
  <c r="BJ106" i="8"/>
  <c r="BK106" i="8"/>
  <c r="BL106" i="8"/>
  <c r="E111" i="8"/>
  <c r="E123" i="8"/>
  <c r="E129" i="8"/>
  <c r="E136" i="8"/>
  <c r="E142" i="8"/>
  <c r="E148" i="8"/>
  <c r="E154" i="8"/>
  <c r="E161" i="8"/>
  <c r="E167" i="8"/>
  <c r="E173" i="8"/>
  <c r="E179" i="8"/>
  <c r="E186" i="8"/>
  <c r="E192" i="8"/>
  <c r="E198" i="8"/>
  <c r="E204" i="8"/>
  <c r="E211" i="8"/>
  <c r="E217" i="8"/>
  <c r="E223" i="8"/>
  <c r="E250" i="8"/>
  <c r="E258" i="8"/>
  <c r="E266" i="8"/>
  <c r="E274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AK322" i="8"/>
  <c r="AL322" i="8"/>
  <c r="AM322" i="8"/>
  <c r="AN322" i="8"/>
  <c r="AO322" i="8"/>
  <c r="AP322" i="8"/>
  <c r="AQ322" i="8"/>
  <c r="AR322" i="8"/>
  <c r="AS322" i="8"/>
  <c r="AT322" i="8"/>
  <c r="AU322" i="8"/>
  <c r="AV322" i="8"/>
  <c r="AW322" i="8"/>
  <c r="AX322" i="8"/>
  <c r="AY322" i="8"/>
  <c r="AZ322" i="8"/>
  <c r="BA322" i="8"/>
  <c r="BB322" i="8"/>
  <c r="BC322" i="8"/>
  <c r="BD322" i="8"/>
  <c r="BE322" i="8"/>
  <c r="BF322" i="8"/>
  <c r="BG322" i="8"/>
  <c r="BH322" i="8"/>
  <c r="BI322" i="8"/>
  <c r="BJ322" i="8"/>
  <c r="BK322" i="8"/>
  <c r="BL322" i="8"/>
  <c r="E331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AK335" i="8"/>
  <c r="AL335" i="8"/>
  <c r="AM335" i="8"/>
  <c r="AN335" i="8"/>
  <c r="AO335" i="8"/>
  <c r="AP335" i="8"/>
  <c r="AQ335" i="8"/>
  <c r="AR335" i="8"/>
  <c r="AS335" i="8"/>
  <c r="AT335" i="8"/>
  <c r="AU335" i="8"/>
  <c r="AV335" i="8"/>
  <c r="AW335" i="8"/>
  <c r="AX335" i="8"/>
  <c r="AY335" i="8"/>
  <c r="AZ335" i="8"/>
  <c r="BA335" i="8"/>
  <c r="BB335" i="8"/>
  <c r="BC335" i="8"/>
  <c r="BD335" i="8"/>
  <c r="BE335" i="8"/>
  <c r="BF335" i="8"/>
  <c r="BG335" i="8"/>
  <c r="BH335" i="8"/>
  <c r="BI335" i="8"/>
  <c r="BJ335" i="8"/>
  <c r="BK335" i="8"/>
  <c r="BL335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AK338" i="8"/>
  <c r="AL338" i="8"/>
  <c r="AM338" i="8"/>
  <c r="AN338" i="8"/>
  <c r="AO338" i="8"/>
  <c r="AP338" i="8"/>
  <c r="AQ338" i="8"/>
  <c r="AR338" i="8"/>
  <c r="AS338" i="8"/>
  <c r="AT338" i="8"/>
  <c r="AU338" i="8"/>
  <c r="AV338" i="8"/>
  <c r="AW338" i="8"/>
  <c r="AX338" i="8"/>
  <c r="AY338" i="8"/>
  <c r="AZ338" i="8"/>
  <c r="BA338" i="8"/>
  <c r="BB338" i="8"/>
  <c r="BC338" i="8"/>
  <c r="BD338" i="8"/>
  <c r="BE338" i="8"/>
  <c r="BF338" i="8"/>
  <c r="BG338" i="8"/>
  <c r="BH338" i="8"/>
  <c r="BI338" i="8"/>
  <c r="BJ338" i="8"/>
  <c r="BK338" i="8"/>
  <c r="BL338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AK343" i="8"/>
  <c r="AL343" i="8"/>
  <c r="AM343" i="8"/>
  <c r="AN343" i="8"/>
  <c r="AO343" i="8"/>
  <c r="AP343" i="8"/>
  <c r="AQ343" i="8"/>
  <c r="AR343" i="8"/>
  <c r="AS343" i="8"/>
  <c r="AT343" i="8"/>
  <c r="AU343" i="8"/>
  <c r="AV343" i="8"/>
  <c r="AW343" i="8"/>
  <c r="AX343" i="8"/>
  <c r="AY343" i="8"/>
  <c r="AZ343" i="8"/>
  <c r="BA343" i="8"/>
  <c r="BB343" i="8"/>
  <c r="BC343" i="8"/>
  <c r="BD343" i="8"/>
  <c r="BE343" i="8"/>
  <c r="BF343" i="8"/>
  <c r="BG343" i="8"/>
  <c r="BH343" i="8"/>
  <c r="BI343" i="8"/>
  <c r="BJ343" i="8"/>
  <c r="BK343" i="8"/>
  <c r="BL343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AK346" i="8"/>
  <c r="AL346" i="8"/>
  <c r="AM346" i="8"/>
  <c r="AN346" i="8"/>
  <c r="AO346" i="8"/>
  <c r="AP346" i="8"/>
  <c r="AQ346" i="8"/>
  <c r="AR346" i="8"/>
  <c r="AS346" i="8"/>
  <c r="AT346" i="8"/>
  <c r="AU346" i="8"/>
  <c r="AV346" i="8"/>
  <c r="AW346" i="8"/>
  <c r="AX346" i="8"/>
  <c r="AY346" i="8"/>
  <c r="AZ346" i="8"/>
  <c r="BA346" i="8"/>
  <c r="BB346" i="8"/>
  <c r="BC346" i="8"/>
  <c r="BD346" i="8"/>
  <c r="BE346" i="8"/>
  <c r="BF346" i="8"/>
  <c r="BG346" i="8"/>
  <c r="BH346" i="8"/>
  <c r="BI346" i="8"/>
  <c r="BJ346" i="8"/>
  <c r="BK346" i="8"/>
  <c r="BL346" i="8"/>
  <c r="E378" i="8"/>
  <c r="E383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AK388" i="8"/>
  <c r="AL388" i="8"/>
  <c r="AM388" i="8"/>
  <c r="AN388" i="8"/>
  <c r="AO388" i="8"/>
  <c r="AP388" i="8"/>
  <c r="AQ388" i="8"/>
  <c r="AR388" i="8"/>
  <c r="AS388" i="8"/>
  <c r="AT388" i="8"/>
  <c r="AU388" i="8"/>
  <c r="AV388" i="8"/>
  <c r="AW388" i="8"/>
  <c r="AX388" i="8"/>
  <c r="AY388" i="8"/>
  <c r="AZ388" i="8"/>
  <c r="BA388" i="8"/>
  <c r="BB388" i="8"/>
  <c r="BC388" i="8"/>
  <c r="BD388" i="8"/>
  <c r="BE388" i="8"/>
  <c r="BF388" i="8"/>
  <c r="BG388" i="8"/>
  <c r="BH388" i="8"/>
  <c r="BI388" i="8"/>
  <c r="BJ388" i="8"/>
  <c r="BK388" i="8"/>
  <c r="BL388" i="8"/>
  <c r="B402" i="8"/>
  <c r="B421" i="8" s="1"/>
  <c r="B441" i="8" s="1"/>
  <c r="B403" i="8"/>
  <c r="B422" i="8" s="1"/>
  <c r="B442" i="8" s="1"/>
  <c r="B404" i="8"/>
  <c r="B423" i="8" s="1"/>
  <c r="B443" i="8" s="1"/>
  <c r="B415" i="8"/>
  <c r="B435" i="8" s="1"/>
  <c r="B416" i="8"/>
  <c r="B436" i="8" s="1"/>
  <c r="B417" i="8"/>
  <c r="B437" i="8" s="1"/>
  <c r="B418" i="8"/>
  <c r="B438" i="8" s="1"/>
  <c r="B419" i="8"/>
  <c r="B439" i="8" s="1"/>
  <c r="B420" i="8"/>
  <c r="B440" i="8" s="1"/>
  <c r="B424" i="8"/>
  <c r="B444" i="8" s="1"/>
  <c r="B425" i="8"/>
  <c r="B445" i="8" s="1"/>
  <c r="B430" i="8"/>
  <c r="B449" i="8" s="1"/>
  <c r="B431" i="8"/>
  <c r="B450" i="8" s="1"/>
  <c r="B432" i="8"/>
  <c r="B451" i="8" s="1"/>
  <c r="E461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J467" i="8"/>
  <c r="AK467" i="8"/>
  <c r="AL467" i="8"/>
  <c r="AM467" i="8"/>
  <c r="AN467" i="8"/>
  <c r="AO467" i="8"/>
  <c r="AP467" i="8"/>
  <c r="AQ467" i="8"/>
  <c r="AR467" i="8"/>
  <c r="AS467" i="8"/>
  <c r="AT467" i="8"/>
  <c r="AU467" i="8"/>
  <c r="AV467" i="8"/>
  <c r="AW467" i="8"/>
  <c r="AX467" i="8"/>
  <c r="AY467" i="8"/>
  <c r="AZ467" i="8"/>
  <c r="BA467" i="8"/>
  <c r="BB467" i="8"/>
  <c r="BC467" i="8"/>
  <c r="BD467" i="8"/>
  <c r="BE467" i="8"/>
  <c r="BF467" i="8"/>
  <c r="BG467" i="8"/>
  <c r="BH467" i="8"/>
  <c r="BI467" i="8"/>
  <c r="BJ467" i="8"/>
  <c r="BK467" i="8"/>
  <c r="BL467" i="8"/>
  <c r="E476" i="8"/>
  <c r="M135" i="2"/>
  <c r="E242" i="8" l="1"/>
  <c r="E282" i="8"/>
  <c r="E229" i="8"/>
  <c r="E7" i="8"/>
  <c r="F2" i="8"/>
  <c r="J7" i="2"/>
  <c r="J46" i="2"/>
  <c r="H50" i="13" s="1"/>
  <c r="I292" i="8"/>
  <c r="J108" i="2"/>
  <c r="I347" i="8"/>
  <c r="AW347" i="8"/>
  <c r="AG347" i="8"/>
  <c r="Q347" i="8"/>
  <c r="BE347" i="8"/>
  <c r="AO347" i="8"/>
  <c r="Y347" i="8"/>
  <c r="BA292" i="8"/>
  <c r="D118" i="2"/>
  <c r="U292" i="8"/>
  <c r="BF292" i="8"/>
  <c r="AP292" i="8"/>
  <c r="AK292" i="8"/>
  <c r="AF292" i="8"/>
  <c r="P292" i="8"/>
  <c r="BL292" i="8"/>
  <c r="J292" i="8"/>
  <c r="BD292" i="8"/>
  <c r="AH292" i="8"/>
  <c r="M292" i="8"/>
  <c r="AX292" i="8"/>
  <c r="AC292" i="8"/>
  <c r="H292" i="8"/>
  <c r="AV292" i="8"/>
  <c r="Z292" i="8"/>
  <c r="E292" i="8"/>
  <c r="AS292" i="8"/>
  <c r="X292" i="8"/>
  <c r="BI292" i="8"/>
  <c r="AN292" i="8"/>
  <c r="R292" i="8"/>
  <c r="BK292" i="8"/>
  <c r="BC292" i="8"/>
  <c r="AU292" i="8"/>
  <c r="AM292" i="8"/>
  <c r="AE292" i="8"/>
  <c r="W292" i="8"/>
  <c r="O292" i="8"/>
  <c r="G292" i="8"/>
  <c r="BJ292" i="8"/>
  <c r="BB292" i="8"/>
  <c r="AT292" i="8"/>
  <c r="AL292" i="8"/>
  <c r="AD292" i="8"/>
  <c r="V292" i="8"/>
  <c r="N292" i="8"/>
  <c r="F292" i="8"/>
  <c r="BH292" i="8"/>
  <c r="AZ292" i="8"/>
  <c r="AR292" i="8"/>
  <c r="AJ292" i="8"/>
  <c r="AB292" i="8"/>
  <c r="T292" i="8"/>
  <c r="L292" i="8"/>
  <c r="D292" i="8"/>
  <c r="BG292" i="8"/>
  <c r="AY292" i="8"/>
  <c r="AQ292" i="8"/>
  <c r="AI292" i="8"/>
  <c r="AA292" i="8"/>
  <c r="S292" i="8"/>
  <c r="K292" i="8"/>
  <c r="BE292" i="8"/>
  <c r="AW292" i="8"/>
  <c r="AO292" i="8"/>
  <c r="AG292" i="8"/>
  <c r="Y292" i="8"/>
  <c r="Q292" i="8"/>
  <c r="F126" i="1"/>
  <c r="BG347" i="8"/>
  <c r="AY347" i="8"/>
  <c r="AQ347" i="8"/>
  <c r="AI347" i="8"/>
  <c r="AA347" i="8"/>
  <c r="S347" i="8"/>
  <c r="K347" i="8"/>
  <c r="BH347" i="8"/>
  <c r="AZ347" i="8"/>
  <c r="AR347" i="8"/>
  <c r="AJ347" i="8"/>
  <c r="AB347" i="8"/>
  <c r="T347" i="8"/>
  <c r="L347" i="8"/>
  <c r="BL347" i="8"/>
  <c r="BD347" i="8"/>
  <c r="AV347" i="8"/>
  <c r="AN347" i="8"/>
  <c r="AF347" i="8"/>
  <c r="X347" i="8"/>
  <c r="P347" i="8"/>
  <c r="H347" i="8"/>
  <c r="BK347" i="8"/>
  <c r="BC347" i="8"/>
  <c r="AU347" i="8"/>
  <c r="AM347" i="8"/>
  <c r="AE347" i="8"/>
  <c r="W347" i="8"/>
  <c r="O347" i="8"/>
  <c r="G347" i="8"/>
  <c r="BI347" i="8"/>
  <c r="BA347" i="8"/>
  <c r="AS347" i="8"/>
  <c r="AK347" i="8"/>
  <c r="AC347" i="8"/>
  <c r="U347" i="8"/>
  <c r="M347" i="8"/>
  <c r="E347" i="8"/>
  <c r="BJ347" i="8"/>
  <c r="BB347" i="8"/>
  <c r="AT347" i="8"/>
  <c r="AL347" i="8"/>
  <c r="AD347" i="8"/>
  <c r="V347" i="8"/>
  <c r="N347" i="8"/>
  <c r="F347" i="8"/>
  <c r="BF347" i="8"/>
  <c r="AX347" i="8"/>
  <c r="AP347" i="8"/>
  <c r="AH347" i="8"/>
  <c r="Z347" i="8"/>
  <c r="R347" i="8"/>
  <c r="J347" i="8"/>
  <c r="E236" i="8"/>
  <c r="F1" i="8"/>
  <c r="F3" i="8" s="1"/>
  <c r="F128" i="1"/>
  <c r="G2" i="8" l="1"/>
  <c r="F7" i="8"/>
  <c r="D32" i="2"/>
  <c r="D25" i="2"/>
  <c r="I101" i="13"/>
  <c r="H101" i="13"/>
  <c r="I99" i="13"/>
  <c r="H99" i="13"/>
  <c r="I98" i="13"/>
  <c r="H98" i="13"/>
  <c r="I97" i="13"/>
  <c r="H97" i="13"/>
  <c r="I96" i="13"/>
  <c r="H96" i="13"/>
  <c r="F122" i="1"/>
  <c r="D22" i="2" s="1"/>
  <c r="F123" i="1"/>
  <c r="F124" i="1"/>
  <c r="F125" i="1"/>
  <c r="G108" i="13"/>
  <c r="G107" i="13"/>
  <c r="G106" i="13"/>
  <c r="E111" i="2"/>
  <c r="E110" i="2"/>
  <c r="G1" i="8" l="1"/>
  <c r="G3" i="8" s="1"/>
  <c r="H2" i="8"/>
  <c r="G7" i="8"/>
  <c r="D24" i="2"/>
  <c r="L93" i="1"/>
  <c r="L90" i="1"/>
  <c r="D23" i="2"/>
  <c r="I2" i="8" l="1"/>
  <c r="H7" i="8"/>
  <c r="H1" i="8"/>
  <c r="H3" i="8" s="1"/>
  <c r="M93" i="1"/>
  <c r="I1" i="8" l="1"/>
  <c r="I3" i="8" s="1"/>
  <c r="J2" i="8"/>
  <c r="I7" i="8"/>
  <c r="K2" i="8" l="1"/>
  <c r="J7" i="8"/>
  <c r="J1" i="8"/>
  <c r="J3" i="8" s="1"/>
  <c r="D109" i="2"/>
  <c r="M92" i="1"/>
  <c r="K1" i="8" l="1"/>
  <c r="K3" i="8" s="1"/>
  <c r="L2" i="8"/>
  <c r="K7" i="8"/>
  <c r="G109" i="13"/>
  <c r="H109" i="13"/>
  <c r="L7" i="8" l="1"/>
  <c r="M2" i="8"/>
  <c r="L1" i="8"/>
  <c r="L3" i="8" s="1"/>
  <c r="E31" i="2"/>
  <c r="D112" i="2"/>
  <c r="N2" i="8" l="1"/>
  <c r="M1" i="8"/>
  <c r="M3" i="8" s="1"/>
  <c r="M7" i="8"/>
  <c r="G31" i="2"/>
  <c r="E98" i="1"/>
  <c r="N7" i="8" l="1"/>
  <c r="N1" i="8"/>
  <c r="N3" i="8" s="1"/>
  <c r="O2" i="8"/>
  <c r="L472" i="8"/>
  <c r="T472" i="8"/>
  <c r="AB472" i="8"/>
  <c r="AJ472" i="8"/>
  <c r="AR472" i="8"/>
  <c r="AZ472" i="8"/>
  <c r="BH472" i="8"/>
  <c r="K472" i="8"/>
  <c r="E472" i="8"/>
  <c r="M472" i="8"/>
  <c r="U472" i="8"/>
  <c r="AC472" i="8"/>
  <c r="AK472" i="8"/>
  <c r="AS472" i="8"/>
  <c r="BA472" i="8"/>
  <c r="BI472" i="8"/>
  <c r="S472" i="8"/>
  <c r="BG472" i="8"/>
  <c r="F472" i="8"/>
  <c r="N472" i="8"/>
  <c r="V472" i="8"/>
  <c r="AD472" i="8"/>
  <c r="AL472" i="8"/>
  <c r="AT472" i="8"/>
  <c r="BB472" i="8"/>
  <c r="BJ472" i="8"/>
  <c r="AA472" i="8"/>
  <c r="G472" i="8"/>
  <c r="O472" i="8"/>
  <c r="W472" i="8"/>
  <c r="AE472" i="8"/>
  <c r="AM472" i="8"/>
  <c r="AU472" i="8"/>
  <c r="BC472" i="8"/>
  <c r="BK472" i="8"/>
  <c r="AQ472" i="8"/>
  <c r="H472" i="8"/>
  <c r="P472" i="8"/>
  <c r="X472" i="8"/>
  <c r="AF472" i="8"/>
  <c r="AN472" i="8"/>
  <c r="AV472" i="8"/>
  <c r="BD472" i="8"/>
  <c r="BL472" i="8"/>
  <c r="I472" i="8"/>
  <c r="Q472" i="8"/>
  <c r="Y472" i="8"/>
  <c r="AG472" i="8"/>
  <c r="AO472" i="8"/>
  <c r="AW472" i="8"/>
  <c r="BE472" i="8"/>
  <c r="AI472" i="8"/>
  <c r="J472" i="8"/>
  <c r="R472" i="8"/>
  <c r="Z472" i="8"/>
  <c r="AH472" i="8"/>
  <c r="AP472" i="8"/>
  <c r="AX472" i="8"/>
  <c r="BF472" i="8"/>
  <c r="AY472" i="8"/>
  <c r="E117" i="1"/>
  <c r="E116" i="1"/>
  <c r="E115" i="1"/>
  <c r="P2" i="8" l="1"/>
  <c r="O1" i="8"/>
  <c r="O3" i="8" s="1"/>
  <c r="O7" i="8"/>
  <c r="D76" i="13"/>
  <c r="G86" i="13"/>
  <c r="I86" i="13" s="1"/>
  <c r="G85" i="13"/>
  <c r="G84" i="13"/>
  <c r="I84" i="13" s="1"/>
  <c r="G79" i="13"/>
  <c r="I79" i="13" s="1"/>
  <c r="G78" i="13"/>
  <c r="I78" i="13" s="1"/>
  <c r="G77" i="13"/>
  <c r="I77" i="13" s="1"/>
  <c r="G76" i="13"/>
  <c r="I76" i="13" s="1"/>
  <c r="G74" i="13"/>
  <c r="I74" i="13" s="1"/>
  <c r="G73" i="13"/>
  <c r="I73" i="13" s="1"/>
  <c r="P7" i="8" l="1"/>
  <c r="P1" i="8"/>
  <c r="P3" i="8" s="1"/>
  <c r="Q2" i="8"/>
  <c r="I75" i="13"/>
  <c r="G87" i="13"/>
  <c r="G75" i="13"/>
  <c r="I85" i="13"/>
  <c r="I87" i="13" s="1"/>
  <c r="G80" i="13"/>
  <c r="I80" i="13"/>
  <c r="R2" i="8" l="1"/>
  <c r="Q7" i="8"/>
  <c r="Q1" i="8"/>
  <c r="Q3" i="8" s="1"/>
  <c r="I81" i="13"/>
  <c r="G81" i="13"/>
  <c r="R7" i="8" l="1"/>
  <c r="S2" i="8"/>
  <c r="R1" i="8"/>
  <c r="R3" i="8" s="1"/>
  <c r="E25" i="1"/>
  <c r="T2" i="8" l="1"/>
  <c r="S1" i="8"/>
  <c r="S3" i="8" s="1"/>
  <c r="S7" i="8"/>
  <c r="F11" i="16"/>
  <c r="H45" i="2"/>
  <c r="D54" i="2"/>
  <c r="E51" i="2"/>
  <c r="H51" i="2" s="1"/>
  <c r="I51" i="2" s="1"/>
  <c r="H17" i="2"/>
  <c r="I17" i="2" s="1"/>
  <c r="J17" i="2" s="1"/>
  <c r="H117" i="2"/>
  <c r="I117" i="2" s="1"/>
  <c r="J117" i="2" s="1"/>
  <c r="D14" i="16"/>
  <c r="F14" i="16" s="1"/>
  <c r="T7" i="8" l="1"/>
  <c r="U2" i="8"/>
  <c r="T1" i="8"/>
  <c r="T3" i="8" s="1"/>
  <c r="J51" i="2"/>
  <c r="H55" i="13" s="1"/>
  <c r="R51" i="2"/>
  <c r="S51" i="2"/>
  <c r="T51" i="2"/>
  <c r="R45" i="2"/>
  <c r="S45" i="2"/>
  <c r="T45" i="2"/>
  <c r="G55" i="13"/>
  <c r="G49" i="13"/>
  <c r="U1" i="8" l="1"/>
  <c r="U3" i="8" s="1"/>
  <c r="V2" i="8"/>
  <c r="U7" i="8"/>
  <c r="E2" i="15"/>
  <c r="D1" i="15"/>
  <c r="D3" i="15" s="1"/>
  <c r="E59" i="15"/>
  <c r="V7" i="8" l="1"/>
  <c r="W2" i="8"/>
  <c r="V1" i="8"/>
  <c r="V3" i="8" s="1"/>
  <c r="F2" i="15"/>
  <c r="F1" i="15" s="1"/>
  <c r="F3" i="15" s="1"/>
  <c r="E111" i="15"/>
  <c r="E118" i="15" s="1"/>
  <c r="E1" i="15"/>
  <c r="E3" i="15" s="1"/>
  <c r="W7" i="8" l="1"/>
  <c r="W1" i="8"/>
  <c r="W3" i="8" s="1"/>
  <c r="X2" i="8"/>
  <c r="G2" i="15"/>
  <c r="F111" i="15"/>
  <c r="F118" i="15" s="1"/>
  <c r="Y2" i="8" l="1"/>
  <c r="X7" i="8"/>
  <c r="X1" i="8"/>
  <c r="X3" i="8" s="1"/>
  <c r="G111" i="15"/>
  <c r="G118" i="15" s="1"/>
  <c r="H2" i="15"/>
  <c r="G1" i="15"/>
  <c r="G3" i="15" s="1"/>
  <c r="Z2" i="8" l="1"/>
  <c r="Y7" i="8"/>
  <c r="Y1" i="8"/>
  <c r="Y3" i="8" s="1"/>
  <c r="H111" i="15"/>
  <c r="H118" i="15" s="1"/>
  <c r="I2" i="15"/>
  <c r="H1" i="15"/>
  <c r="H3" i="15" s="1"/>
  <c r="AA2" i="8" l="1"/>
  <c r="Z7" i="8"/>
  <c r="Z1" i="8"/>
  <c r="Z3" i="8" s="1"/>
  <c r="I111" i="15"/>
  <c r="I118" i="15" s="1"/>
  <c r="I1" i="15"/>
  <c r="I3" i="15" s="1"/>
  <c r="J2" i="15"/>
  <c r="AA7" i="8" l="1"/>
  <c r="AB2" i="8"/>
  <c r="AA1" i="8"/>
  <c r="AA3" i="8" s="1"/>
  <c r="J111" i="15"/>
  <c r="J118" i="15" s="1"/>
  <c r="K2" i="15"/>
  <c r="J1" i="15"/>
  <c r="J3" i="15" s="1"/>
  <c r="AC2" i="8" l="1"/>
  <c r="AB7" i="8"/>
  <c r="AB1" i="8"/>
  <c r="AB3" i="8" s="1"/>
  <c r="K111" i="15"/>
  <c r="K118" i="15" s="1"/>
  <c r="L2" i="15"/>
  <c r="K1" i="15"/>
  <c r="K3" i="15" s="1"/>
  <c r="AC1" i="8" l="1"/>
  <c r="AC3" i="8" s="1"/>
  <c r="AC7" i="8"/>
  <c r="AD2" i="8"/>
  <c r="L111" i="15"/>
  <c r="L118" i="15" s="1"/>
  <c r="M2" i="15"/>
  <c r="L1" i="15"/>
  <c r="L3" i="15" s="1"/>
  <c r="AE2" i="8" l="1"/>
  <c r="AD1" i="8"/>
  <c r="AD3" i="8" s="1"/>
  <c r="AD7" i="8"/>
  <c r="M111" i="15"/>
  <c r="M118" i="15" s="1"/>
  <c r="M1" i="15"/>
  <c r="M3" i="15" s="1"/>
  <c r="N2" i="15"/>
  <c r="AF2" i="8" l="1"/>
  <c r="AE1" i="8"/>
  <c r="AE3" i="8" s="1"/>
  <c r="AE7" i="8"/>
  <c r="N111" i="15"/>
  <c r="N118" i="15" s="1"/>
  <c r="O2" i="15"/>
  <c r="N1" i="15"/>
  <c r="N3" i="15" s="1"/>
  <c r="AG2" i="8" l="1"/>
  <c r="AF1" i="8"/>
  <c r="AF3" i="8" s="1"/>
  <c r="AF7" i="8"/>
  <c r="O111" i="15"/>
  <c r="O118" i="15" s="1"/>
  <c r="P2" i="15"/>
  <c r="O1" i="15"/>
  <c r="O3" i="15" s="1"/>
  <c r="AG7" i="8" l="1"/>
  <c r="AG1" i="8"/>
  <c r="AG3" i="8" s="1"/>
  <c r="AH2" i="8"/>
  <c r="P111" i="15"/>
  <c r="P118" i="15" s="1"/>
  <c r="Q2" i="15"/>
  <c r="P1" i="15"/>
  <c r="P3" i="15" s="1"/>
  <c r="AH1" i="8" l="1"/>
  <c r="AH3" i="8" s="1"/>
  <c r="AI2" i="8"/>
  <c r="AH7" i="8"/>
  <c r="Q111" i="15"/>
  <c r="Q118" i="15" s="1"/>
  <c r="R2" i="15"/>
  <c r="Q1" i="15"/>
  <c r="Q3" i="15" s="1"/>
  <c r="AJ2" i="8" l="1"/>
  <c r="AI1" i="8"/>
  <c r="AI3" i="8" s="1"/>
  <c r="AI7" i="8"/>
  <c r="R111" i="15"/>
  <c r="R118" i="15" s="1"/>
  <c r="R1" i="15"/>
  <c r="R3" i="15" s="1"/>
  <c r="S2" i="15"/>
  <c r="AJ7" i="8" l="1"/>
  <c r="AK2" i="8"/>
  <c r="AJ1" i="8"/>
  <c r="AJ3" i="8" s="1"/>
  <c r="S111" i="15"/>
  <c r="S118" i="15" s="1"/>
  <c r="T2" i="15"/>
  <c r="S1" i="15"/>
  <c r="S3" i="15" s="1"/>
  <c r="AK7" i="8" l="1"/>
  <c r="AK1" i="8"/>
  <c r="AK3" i="8" s="1"/>
  <c r="AL2" i="8"/>
  <c r="T111" i="15"/>
  <c r="T118" i="15" s="1"/>
  <c r="U2" i="15"/>
  <c r="T1" i="15"/>
  <c r="T3" i="15" s="1"/>
  <c r="AL1" i="8" l="1"/>
  <c r="AL3" i="8" s="1"/>
  <c r="AL7" i="8"/>
  <c r="AM2" i="8"/>
  <c r="U111" i="15"/>
  <c r="U118" i="15" s="1"/>
  <c r="V2" i="15"/>
  <c r="U1" i="15"/>
  <c r="U3" i="15" s="1"/>
  <c r="AM1" i="8" l="1"/>
  <c r="AM3" i="8" s="1"/>
  <c r="AM7" i="8"/>
  <c r="AN2" i="8"/>
  <c r="V111" i="15"/>
  <c r="V118" i="15" s="1"/>
  <c r="V1" i="15"/>
  <c r="V3" i="15" s="1"/>
  <c r="W2" i="15"/>
  <c r="AN1" i="8" l="1"/>
  <c r="AN3" i="8" s="1"/>
  <c r="AO2" i="8"/>
  <c r="AN7" i="8"/>
  <c r="W111" i="15"/>
  <c r="W118" i="15" s="1"/>
  <c r="W1" i="15"/>
  <c r="W3" i="15" s="1"/>
  <c r="X2" i="15"/>
  <c r="AO1" i="8" l="1"/>
  <c r="AO3" i="8" s="1"/>
  <c r="AO7" i="8"/>
  <c r="AP2" i="8"/>
  <c r="X111" i="15"/>
  <c r="X118" i="15" s="1"/>
  <c r="X1" i="15"/>
  <c r="X3" i="15" s="1"/>
  <c r="Y2" i="15"/>
  <c r="AP7" i="8" l="1"/>
  <c r="AQ2" i="8"/>
  <c r="AP1" i="8"/>
  <c r="AP3" i="8" s="1"/>
  <c r="Y111" i="15"/>
  <c r="Y118" i="15" s="1"/>
  <c r="Z2" i="15"/>
  <c r="Y1" i="15"/>
  <c r="Y3" i="15" s="1"/>
  <c r="AQ7" i="8" l="1"/>
  <c r="AQ1" i="8"/>
  <c r="AQ3" i="8" s="1"/>
  <c r="AR2" i="8"/>
  <c r="Z111" i="15"/>
  <c r="Z118" i="15" s="1"/>
  <c r="AA2" i="15"/>
  <c r="Z1" i="15"/>
  <c r="Z3" i="15" s="1"/>
  <c r="AR7" i="8" l="1"/>
  <c r="AS2" i="8"/>
  <c r="AR1" i="8"/>
  <c r="AR3" i="8" s="1"/>
  <c r="AA111" i="15"/>
  <c r="AA118" i="15" s="1"/>
  <c r="AA1" i="15"/>
  <c r="AA3" i="15" s="1"/>
  <c r="AB2" i="15"/>
  <c r="AT2" i="8" l="1"/>
  <c r="AS7" i="8"/>
  <c r="AS1" i="8"/>
  <c r="AS3" i="8" s="1"/>
  <c r="AB111" i="15"/>
  <c r="AB118" i="15" s="1"/>
  <c r="AC2" i="15"/>
  <c r="AB1" i="15"/>
  <c r="AB3" i="15" s="1"/>
  <c r="AT1" i="8" l="1"/>
  <c r="AT3" i="8" s="1"/>
  <c r="AT7" i="8"/>
  <c r="AU2" i="8"/>
  <c r="AC111" i="15"/>
  <c r="AC118" i="15" s="1"/>
  <c r="AC1" i="15"/>
  <c r="AC3" i="15" s="1"/>
  <c r="AD2" i="15"/>
  <c r="AU7" i="8" l="1"/>
  <c r="AU1" i="8"/>
  <c r="AU3" i="8" s="1"/>
  <c r="AV2" i="8"/>
  <c r="AD111" i="15"/>
  <c r="AD118" i="15" s="1"/>
  <c r="AD1" i="15"/>
  <c r="AD3" i="15" s="1"/>
  <c r="AE2" i="15"/>
  <c r="AW2" i="8" l="1"/>
  <c r="AV7" i="8"/>
  <c r="AV1" i="8"/>
  <c r="AV3" i="8" s="1"/>
  <c r="AE111" i="15"/>
  <c r="AE118" i="15" s="1"/>
  <c r="AF2" i="15"/>
  <c r="AE1" i="15"/>
  <c r="AE3" i="15" s="1"/>
  <c r="AX2" i="8" l="1"/>
  <c r="AW7" i="8"/>
  <c r="AW1" i="8"/>
  <c r="AW3" i="8" s="1"/>
  <c r="AF111" i="15"/>
  <c r="AF118" i="15" s="1"/>
  <c r="AF1" i="15"/>
  <c r="AF3" i="15" s="1"/>
  <c r="AG2" i="15"/>
  <c r="AX7" i="8" l="1"/>
  <c r="AY2" i="8"/>
  <c r="AX1" i="8"/>
  <c r="AX3" i="8" s="1"/>
  <c r="AG111" i="15"/>
  <c r="AG118" i="15" s="1"/>
  <c r="AH2" i="15"/>
  <c r="AG1" i="15"/>
  <c r="AG3" i="15" s="1"/>
  <c r="AZ2" i="8" l="1"/>
  <c r="AY7" i="8"/>
  <c r="AY1" i="8"/>
  <c r="AY3" i="8" s="1"/>
  <c r="AH111" i="15"/>
  <c r="AH118" i="15" s="1"/>
  <c r="AI2" i="15"/>
  <c r="AH1" i="15"/>
  <c r="AH3" i="15" s="1"/>
  <c r="AZ1" i="8" l="1"/>
  <c r="AZ3" i="8" s="1"/>
  <c r="BA2" i="8"/>
  <c r="AZ7" i="8"/>
  <c r="AI111" i="15"/>
  <c r="AI118" i="15" s="1"/>
  <c r="AI1" i="15"/>
  <c r="AI3" i="15" s="1"/>
  <c r="AJ2" i="15"/>
  <c r="BA1" i="8" l="1"/>
  <c r="BA3" i="8" s="1"/>
  <c r="BA7" i="8"/>
  <c r="BB2" i="8"/>
  <c r="AJ111" i="15"/>
  <c r="AJ118" i="15" s="1"/>
  <c r="AK2" i="15"/>
  <c r="AJ1" i="15"/>
  <c r="AJ3" i="15" s="1"/>
  <c r="BC2" i="8" l="1"/>
  <c r="BB1" i="8"/>
  <c r="BB3" i="8" s="1"/>
  <c r="BB7" i="8"/>
  <c r="AK111" i="15"/>
  <c r="AK118" i="15" s="1"/>
  <c r="AL2" i="15"/>
  <c r="AK1" i="15"/>
  <c r="AK3" i="15" s="1"/>
  <c r="BD2" i="8" l="1"/>
  <c r="BC1" i="8"/>
  <c r="BC3" i="8" s="1"/>
  <c r="BC7" i="8"/>
  <c r="AL111" i="15"/>
  <c r="AL118" i="15" s="1"/>
  <c r="AM2" i="15"/>
  <c r="AL1" i="15"/>
  <c r="AL3" i="15" s="1"/>
  <c r="BD1" i="8" l="1"/>
  <c r="BD3" i="8" s="1"/>
  <c r="BE2" i="8"/>
  <c r="BD7" i="8"/>
  <c r="AM111" i="15"/>
  <c r="AM118" i="15" s="1"/>
  <c r="AN2" i="15"/>
  <c r="AM1" i="15"/>
  <c r="AM3" i="15" s="1"/>
  <c r="BE1" i="8" l="1"/>
  <c r="BE3" i="8" s="1"/>
  <c r="BF2" i="8"/>
  <c r="BE7" i="8"/>
  <c r="AN111" i="15"/>
  <c r="AN118" i="15" s="1"/>
  <c r="AO2" i="15"/>
  <c r="AN1" i="15"/>
  <c r="AN3" i="15" s="1"/>
  <c r="BG2" i="8" l="1"/>
  <c r="BF7" i="8"/>
  <c r="BF1" i="8"/>
  <c r="BF3" i="8" s="1"/>
  <c r="AO111" i="15"/>
  <c r="AO118" i="15" s="1"/>
  <c r="AP2" i="15"/>
  <c r="AO1" i="15"/>
  <c r="AO3" i="15" s="1"/>
  <c r="BH2" i="8" l="1"/>
  <c r="BG1" i="8"/>
  <c r="BG3" i="8" s="1"/>
  <c r="BG7" i="8"/>
  <c r="AP111" i="15"/>
  <c r="AP118" i="15" s="1"/>
  <c r="AQ2" i="15"/>
  <c r="AP1" i="15"/>
  <c r="AP3" i="15" s="1"/>
  <c r="BH1" i="8" l="1"/>
  <c r="BH3" i="8" s="1"/>
  <c r="BI2" i="8"/>
  <c r="BH7" i="8"/>
  <c r="AQ111" i="15"/>
  <c r="AQ118" i="15" s="1"/>
  <c r="AQ1" i="15"/>
  <c r="AQ3" i="15" s="1"/>
  <c r="AR2" i="15"/>
  <c r="BI7" i="8" l="1"/>
  <c r="BI1" i="8"/>
  <c r="BI3" i="8" s="1"/>
  <c r="BJ2" i="8"/>
  <c r="AR111" i="15"/>
  <c r="AR118" i="15" s="1"/>
  <c r="AS2" i="15"/>
  <c r="AR1" i="15"/>
  <c r="AR3" i="15" s="1"/>
  <c r="BJ7" i="8" l="1"/>
  <c r="BJ1" i="8"/>
  <c r="BJ3" i="8" s="1"/>
  <c r="BK2" i="8"/>
  <c r="AS111" i="15"/>
  <c r="AS118" i="15" s="1"/>
  <c r="AT2" i="15"/>
  <c r="AS1" i="15"/>
  <c r="AS3" i="15" s="1"/>
  <c r="BK7" i="8" l="1"/>
  <c r="BK1" i="8"/>
  <c r="BK3" i="8" s="1"/>
  <c r="BL2" i="8"/>
  <c r="AT111" i="15"/>
  <c r="AT118" i="15" s="1"/>
  <c r="AU2" i="15"/>
  <c r="AT1" i="15"/>
  <c r="AT3" i="15" s="1"/>
  <c r="BL1" i="8" l="1"/>
  <c r="BL3" i="8" s="1"/>
  <c r="BL7" i="8"/>
  <c r="AU111" i="15"/>
  <c r="AU118" i="15" s="1"/>
  <c r="AU1" i="15"/>
  <c r="AU3" i="15" s="1"/>
  <c r="AV2" i="15"/>
  <c r="AV111" i="15" l="1"/>
  <c r="AV118" i="15" s="1"/>
  <c r="AW2" i="15"/>
  <c r="AV1" i="15"/>
  <c r="AV3" i="15" s="1"/>
  <c r="AW111" i="15" l="1"/>
  <c r="AW118" i="15" s="1"/>
  <c r="AX2" i="15"/>
  <c r="AW1" i="15"/>
  <c r="AW3" i="15" s="1"/>
  <c r="AX111" i="15" l="1"/>
  <c r="AX118" i="15" s="1"/>
  <c r="AY2" i="15"/>
  <c r="AX1" i="15"/>
  <c r="AX3" i="15" s="1"/>
  <c r="AY111" i="15" l="1"/>
  <c r="AY118" i="15" s="1"/>
  <c r="AY1" i="15"/>
  <c r="AY3" i="15" s="1"/>
  <c r="AZ2" i="15"/>
  <c r="AZ111" i="15" l="1"/>
  <c r="AZ118" i="15" s="1"/>
  <c r="BA2" i="15"/>
  <c r="AZ1" i="15"/>
  <c r="AZ3" i="15" s="1"/>
  <c r="BA111" i="15" l="1"/>
  <c r="BA118" i="15" s="1"/>
  <c r="BB2" i="15"/>
  <c r="BA1" i="15"/>
  <c r="BA3" i="15" s="1"/>
  <c r="BB111" i="15" l="1"/>
  <c r="BB118" i="15" s="1"/>
  <c r="BC2" i="15"/>
  <c r="BB1" i="15"/>
  <c r="BB3" i="15" s="1"/>
  <c r="BC111" i="15" l="1"/>
  <c r="BC118" i="15" s="1"/>
  <c r="BC1" i="15"/>
  <c r="BC3" i="15" s="1"/>
  <c r="BD2" i="15"/>
  <c r="BD111" i="15" l="1"/>
  <c r="BD118" i="15" s="1"/>
  <c r="BE2" i="15"/>
  <c r="BD1" i="15"/>
  <c r="BD3" i="15" s="1"/>
  <c r="BE111" i="15" l="1"/>
  <c r="BE118" i="15" s="1"/>
  <c r="BF2" i="15"/>
  <c r="BE1" i="15"/>
  <c r="BE3" i="15" s="1"/>
  <c r="BF111" i="15" l="1"/>
  <c r="BF118" i="15" s="1"/>
  <c r="BF1" i="15"/>
  <c r="BF3" i="15" s="1"/>
  <c r="BG2" i="15"/>
  <c r="BG111" i="15" l="1"/>
  <c r="BG118" i="15" s="1"/>
  <c r="BH2" i="15"/>
  <c r="BG1" i="15"/>
  <c r="BG3" i="15" s="1"/>
  <c r="BH111" i="15" l="1"/>
  <c r="BH118" i="15" s="1"/>
  <c r="BH1" i="15"/>
  <c r="BH3" i="15" s="1"/>
  <c r="BI2" i="15"/>
  <c r="BI111" i="15" l="1"/>
  <c r="BI118" i="15" s="1"/>
  <c r="BJ2" i="15"/>
  <c r="BI1" i="15"/>
  <c r="BI3" i="15" s="1"/>
  <c r="BJ111" i="15" l="1"/>
  <c r="BJ118" i="15" s="1"/>
  <c r="BK2" i="15"/>
  <c r="BJ1" i="15"/>
  <c r="BJ3" i="15" s="1"/>
  <c r="BK111" i="15" l="1"/>
  <c r="BK118" i="15" s="1"/>
  <c r="BL2" i="15"/>
  <c r="BK1" i="15"/>
  <c r="BK3" i="15" s="1"/>
  <c r="BL111" i="15" l="1"/>
  <c r="BL118" i="15" s="1"/>
  <c r="BL1" i="15"/>
  <c r="BL3" i="15" s="1"/>
  <c r="B108" i="1" l="1"/>
  <c r="B114" i="1" s="1"/>
  <c r="B109" i="1"/>
  <c r="B115" i="1" s="1"/>
  <c r="E109" i="1"/>
  <c r="B110" i="1"/>
  <c r="B116" i="1" s="1"/>
  <c r="D110" i="1"/>
  <c r="E110" i="1" s="1"/>
  <c r="B111" i="1"/>
  <c r="B117" i="1" s="1"/>
  <c r="E111" i="1"/>
  <c r="E43" i="8"/>
  <c r="H102" i="1"/>
  <c r="H103" i="1"/>
  <c r="H104" i="1"/>
  <c r="H105" i="1"/>
  <c r="D36" i="2" l="1"/>
  <c r="I57" i="2" l="1"/>
  <c r="M90" i="1"/>
  <c r="E90" i="1" s="1"/>
  <c r="D120" i="2"/>
  <c r="D119" i="2"/>
  <c r="E119" i="2"/>
  <c r="H119" i="2" s="1"/>
  <c r="E50" i="2"/>
  <c r="H50" i="2" s="1"/>
  <c r="I50" i="2" s="1"/>
  <c r="E49" i="2"/>
  <c r="H49" i="2" s="1"/>
  <c r="I49" i="2" s="1"/>
  <c r="E48" i="2"/>
  <c r="E47" i="2"/>
  <c r="E43" i="2"/>
  <c r="H43" i="2" s="1"/>
  <c r="D43" i="2"/>
  <c r="I43" i="2" s="1"/>
  <c r="E41" i="2"/>
  <c r="H41" i="2" s="1"/>
  <c r="D42" i="2"/>
  <c r="I42" i="2" s="1"/>
  <c r="E42" i="2"/>
  <c r="H42" i="2" s="1"/>
  <c r="E52" i="2"/>
  <c r="H52" i="2" s="1"/>
  <c r="I52" i="2" s="1"/>
  <c r="E13" i="1"/>
  <c r="E11" i="1"/>
  <c r="I44" i="2" l="1"/>
  <c r="R57" i="2"/>
  <c r="T57" i="2"/>
  <c r="S57" i="2"/>
  <c r="G45" i="13"/>
  <c r="T41" i="2"/>
  <c r="S41" i="2"/>
  <c r="R41" i="2"/>
  <c r="T48" i="2"/>
  <c r="R48" i="2"/>
  <c r="S48" i="2"/>
  <c r="G54" i="13"/>
  <c r="R50" i="2"/>
  <c r="S50" i="2"/>
  <c r="T50" i="2"/>
  <c r="T47" i="2"/>
  <c r="S47" i="2"/>
  <c r="R47" i="2"/>
  <c r="G53" i="13"/>
  <c r="R49" i="2"/>
  <c r="S49" i="2"/>
  <c r="T49" i="2"/>
  <c r="G56" i="13"/>
  <c r="R52" i="2"/>
  <c r="T52" i="2"/>
  <c r="S52" i="2"/>
  <c r="G52" i="13"/>
  <c r="I130" i="2"/>
  <c r="G51" i="13"/>
  <c r="J50" i="2"/>
  <c r="H54" i="13" s="1"/>
  <c r="J49" i="2"/>
  <c r="H53" i="13" s="1"/>
  <c r="J47" i="2"/>
  <c r="H51" i="13" s="1"/>
  <c r="J48" i="2"/>
  <c r="H52" i="13" s="1"/>
  <c r="J41" i="2"/>
  <c r="H41" i="13" s="1"/>
  <c r="I119" i="2"/>
  <c r="J119" i="2" s="1"/>
  <c r="D55" i="2"/>
  <c r="G46" i="13" l="1"/>
  <c r="S42" i="2"/>
  <c r="T42" i="2"/>
  <c r="R42" i="2"/>
  <c r="G47" i="13"/>
  <c r="R43" i="2"/>
  <c r="S43" i="2"/>
  <c r="T43" i="2"/>
  <c r="G48" i="13"/>
  <c r="K130" i="2"/>
  <c r="N130" i="2"/>
  <c r="O130" i="2"/>
  <c r="I131" i="2"/>
  <c r="J42" i="2"/>
  <c r="J43" i="2"/>
  <c r="D39" i="2"/>
  <c r="H19" i="2"/>
  <c r="D58" i="2"/>
  <c r="D53" i="2"/>
  <c r="D44" i="2"/>
  <c r="D35" i="2"/>
  <c r="E13" i="2"/>
  <c r="H13" i="2" s="1"/>
  <c r="I13" i="2" s="1"/>
  <c r="J13" i="2" s="1"/>
  <c r="D5" i="2"/>
  <c r="E5" i="2" s="1"/>
  <c r="H5" i="2" s="1"/>
  <c r="H89" i="2"/>
  <c r="I89" i="2" s="1"/>
  <c r="J89" i="2" s="1"/>
  <c r="H91" i="2"/>
  <c r="I91" i="2" s="1"/>
  <c r="J91" i="2" s="1"/>
  <c r="H84" i="2"/>
  <c r="I84" i="2" s="1"/>
  <c r="J84" i="2" s="1"/>
  <c r="H82" i="2"/>
  <c r="I82" i="2" s="1"/>
  <c r="D100" i="2"/>
  <c r="D99" i="2"/>
  <c r="D98" i="2"/>
  <c r="E122" i="2"/>
  <c r="D38" i="2"/>
  <c r="I38" i="2" s="1"/>
  <c r="D37" i="2"/>
  <c r="I37" i="2" s="1"/>
  <c r="E38" i="2"/>
  <c r="H38" i="2" s="1"/>
  <c r="E37" i="2"/>
  <c r="H37" i="2" s="1"/>
  <c r="K131" i="2" l="1"/>
  <c r="O131" i="2"/>
  <c r="N131" i="2"/>
  <c r="H47" i="13"/>
  <c r="H43" i="13"/>
  <c r="H46" i="13"/>
  <c r="H42" i="13"/>
  <c r="J82" i="2"/>
  <c r="H93" i="2"/>
  <c r="I93" i="2" s="1"/>
  <c r="H94" i="2"/>
  <c r="I94" i="2" s="1"/>
  <c r="G41" i="13" l="1"/>
  <c r="R37" i="2"/>
  <c r="S37" i="2"/>
  <c r="T37" i="2"/>
  <c r="G42" i="13"/>
  <c r="R38" i="2"/>
  <c r="S38" i="2"/>
  <c r="T38" i="2"/>
  <c r="J38" i="2"/>
  <c r="J37" i="2"/>
  <c r="J45" i="2"/>
  <c r="J94" i="2"/>
  <c r="J93" i="2"/>
  <c r="I39" i="1"/>
  <c r="I41" i="1" s="1"/>
  <c r="H39" i="1"/>
  <c r="H41" i="1" s="1"/>
  <c r="G39" i="1"/>
  <c r="G41" i="1" s="1"/>
  <c r="F39" i="1"/>
  <c r="F41" i="1" s="1"/>
  <c r="H45" i="13" l="1"/>
  <c r="H49" i="13"/>
  <c r="E41" i="1"/>
  <c r="C7" i="13" l="1"/>
  <c r="H18" i="2"/>
  <c r="H16" i="2"/>
  <c r="E25" i="2" l="1"/>
  <c r="E24" i="2"/>
  <c r="E23" i="2"/>
  <c r="H88" i="2" l="1"/>
  <c r="D56" i="2"/>
  <c r="I88" i="2" l="1"/>
  <c r="J88" i="2" s="1"/>
  <c r="D4" i="2"/>
  <c r="H90" i="2"/>
  <c r="I90" i="2" s="1"/>
  <c r="J90" i="2" s="1"/>
  <c r="D85" i="2"/>
  <c r="H83" i="2"/>
  <c r="I83" i="2" s="1"/>
  <c r="H81" i="2"/>
  <c r="I81" i="2" s="1"/>
  <c r="J81" i="2" s="1"/>
  <c r="H95" i="2" l="1"/>
  <c r="I95" i="2" s="1"/>
  <c r="H92" i="2"/>
  <c r="I92" i="2" s="1"/>
  <c r="J92" i="2" s="1"/>
  <c r="J83" i="2"/>
  <c r="J85" i="2" s="1"/>
  <c r="I85" i="2"/>
  <c r="H107" i="2"/>
  <c r="I107" i="2" s="1"/>
  <c r="I108" i="13" s="1"/>
  <c r="H108" i="13" s="1"/>
  <c r="H111" i="2"/>
  <c r="I111" i="2" s="1"/>
  <c r="H110" i="2"/>
  <c r="I110" i="2" s="1"/>
  <c r="H106" i="2"/>
  <c r="E30" i="2" s="1"/>
  <c r="H105" i="2"/>
  <c r="E29" i="2" l="1"/>
  <c r="I106" i="2"/>
  <c r="I107" i="13" s="1"/>
  <c r="H107" i="13" s="1"/>
  <c r="I105" i="2"/>
  <c r="I106" i="13" s="1"/>
  <c r="H106" i="13" s="1"/>
  <c r="E4" i="2"/>
  <c r="H4" i="2" s="1"/>
  <c r="J95" i="2"/>
  <c r="E100" i="2"/>
  <c r="E99" i="2"/>
  <c r="E98" i="2"/>
  <c r="E85" i="2"/>
  <c r="I112" i="2"/>
  <c r="E112" i="2" s="1"/>
  <c r="J110" i="2"/>
  <c r="J111" i="2"/>
  <c r="J107" i="2"/>
  <c r="J106" i="2" l="1"/>
  <c r="J105" i="2"/>
  <c r="I109" i="2"/>
  <c r="H109" i="2" s="1"/>
  <c r="J112" i="2"/>
  <c r="H112" i="2"/>
  <c r="N123" i="2"/>
  <c r="J109" i="2" l="1"/>
  <c r="G30" i="2"/>
  <c r="G29" i="2"/>
  <c r="H115" i="2"/>
  <c r="I115" i="2" s="1"/>
  <c r="H116" i="2"/>
  <c r="I116" i="2" s="1"/>
  <c r="H118" i="2"/>
  <c r="I118" i="2" s="1"/>
  <c r="D96" i="2"/>
  <c r="D102" i="2" s="1"/>
  <c r="E75" i="2"/>
  <c r="H75" i="2" s="1"/>
  <c r="I75" i="2" s="1"/>
  <c r="E74" i="2"/>
  <c r="H74" i="2" s="1"/>
  <c r="I74" i="2" s="1"/>
  <c r="E73" i="2"/>
  <c r="H73" i="2" s="1"/>
  <c r="I73" i="2" s="1"/>
  <c r="E72" i="2"/>
  <c r="H72" i="2" s="1"/>
  <c r="I72" i="2" s="1"/>
  <c r="E69" i="2"/>
  <c r="H69" i="2" s="1"/>
  <c r="I69" i="2" s="1"/>
  <c r="E68" i="2"/>
  <c r="H68" i="2" s="1"/>
  <c r="I68" i="2" s="1"/>
  <c r="E67" i="2"/>
  <c r="H67" i="2" s="1"/>
  <c r="I67" i="2" s="1"/>
  <c r="E66" i="2"/>
  <c r="H66" i="2" s="1"/>
  <c r="I66" i="2" s="1"/>
  <c r="D76" i="2"/>
  <c r="D12" i="2" s="1"/>
  <c r="D70" i="2"/>
  <c r="D11" i="2" s="1"/>
  <c r="D40" i="2"/>
  <c r="I18" i="2"/>
  <c r="I16" i="2"/>
  <c r="D14" i="2" l="1"/>
  <c r="J118" i="2"/>
  <c r="J116" i="2"/>
  <c r="J115" i="2"/>
  <c r="J66" i="2"/>
  <c r="D77" i="2"/>
  <c r="I96" i="2"/>
  <c r="I70" i="2"/>
  <c r="I76" i="2"/>
  <c r="D6" i="2" l="1"/>
  <c r="D8" i="2" s="1"/>
  <c r="E96" i="2"/>
  <c r="I77" i="2"/>
  <c r="E65" i="1" l="1"/>
  <c r="AL96" i="8" l="1"/>
  <c r="V96" i="8"/>
  <c r="AD96" i="8"/>
  <c r="I96" i="8"/>
  <c r="H96" i="8"/>
  <c r="AX96" i="8"/>
  <c r="AI96" i="8"/>
  <c r="AR96" i="8"/>
  <c r="AM96" i="8"/>
  <c r="E96" i="8"/>
  <c r="BB96" i="8"/>
  <c r="Q96" i="8"/>
  <c r="X96" i="8"/>
  <c r="BF96" i="8"/>
  <c r="AQ96" i="8"/>
  <c r="AZ96" i="8"/>
  <c r="AS96" i="8"/>
  <c r="W96" i="8"/>
  <c r="M96" i="8"/>
  <c r="Y96" i="8"/>
  <c r="AV96" i="8"/>
  <c r="BK96" i="8"/>
  <c r="AY96" i="8"/>
  <c r="BJ96" i="8"/>
  <c r="AT96" i="8"/>
  <c r="AE96" i="8"/>
  <c r="AG96" i="8"/>
  <c r="J96" i="8"/>
  <c r="AF96" i="8"/>
  <c r="BG96" i="8"/>
  <c r="N96" i="8"/>
  <c r="F96" i="8"/>
  <c r="BC96" i="8"/>
  <c r="AO96" i="8"/>
  <c r="R96" i="8"/>
  <c r="BD96" i="8"/>
  <c r="L96" i="8"/>
  <c r="BH96" i="8"/>
  <c r="G96" i="8"/>
  <c r="BL96" i="8"/>
  <c r="AU96" i="8"/>
  <c r="AA96" i="8"/>
  <c r="O96" i="8"/>
  <c r="AC96" i="8"/>
  <c r="P96" i="8"/>
  <c r="AW96" i="8"/>
  <c r="Z96" i="8"/>
  <c r="K96" i="8"/>
  <c r="T96" i="8"/>
  <c r="BI96" i="8"/>
  <c r="U96" i="8"/>
  <c r="BA96" i="8"/>
  <c r="AN96" i="8"/>
  <c r="BE96" i="8"/>
  <c r="AH96" i="8"/>
  <c r="S96" i="8"/>
  <c r="AB96" i="8"/>
  <c r="AK96" i="8"/>
  <c r="AP96" i="8"/>
  <c r="AJ96" i="8"/>
  <c r="K116" i="8"/>
  <c r="S116" i="8"/>
  <c r="AA116" i="8"/>
  <c r="AI116" i="8"/>
  <c r="AQ116" i="8"/>
  <c r="AY116" i="8"/>
  <c r="BG116" i="8"/>
  <c r="J116" i="8"/>
  <c r="AP116" i="8"/>
  <c r="BF116" i="8"/>
  <c r="L116" i="8"/>
  <c r="T116" i="8"/>
  <c r="AB116" i="8"/>
  <c r="AJ116" i="8"/>
  <c r="AR116" i="8"/>
  <c r="AZ116" i="8"/>
  <c r="BH116" i="8"/>
  <c r="AH116" i="8"/>
  <c r="E116" i="8"/>
  <c r="M116" i="8"/>
  <c r="U116" i="8"/>
  <c r="AC116" i="8"/>
  <c r="AK116" i="8"/>
  <c r="AS116" i="8"/>
  <c r="BA116" i="8"/>
  <c r="BI116" i="8"/>
  <c r="F116" i="8"/>
  <c r="N116" i="8"/>
  <c r="V116" i="8"/>
  <c r="AD116" i="8"/>
  <c r="AL116" i="8"/>
  <c r="AT116" i="8"/>
  <c r="BB116" i="8"/>
  <c r="BJ116" i="8"/>
  <c r="AX116" i="8"/>
  <c r="G116" i="8"/>
  <c r="O116" i="8"/>
  <c r="W116" i="8"/>
  <c r="AE116" i="8"/>
  <c r="AM116" i="8"/>
  <c r="AU116" i="8"/>
  <c r="BC116" i="8"/>
  <c r="BK116" i="8"/>
  <c r="H116" i="8"/>
  <c r="P116" i="8"/>
  <c r="X116" i="8"/>
  <c r="AF116" i="8"/>
  <c r="AN116" i="8"/>
  <c r="AV116" i="8"/>
  <c r="BD116" i="8"/>
  <c r="BL116" i="8"/>
  <c r="Z116" i="8"/>
  <c r="I116" i="8"/>
  <c r="Q116" i="8"/>
  <c r="Y116" i="8"/>
  <c r="AG116" i="8"/>
  <c r="AO116" i="8"/>
  <c r="AW116" i="8"/>
  <c r="BE116" i="8"/>
  <c r="R116" i="8"/>
  <c r="E99" i="1"/>
  <c r="B28" i="13"/>
  <c r="C24" i="13"/>
  <c r="C23" i="13"/>
  <c r="C22" i="13"/>
  <c r="C21" i="13"/>
  <c r="C20" i="13"/>
  <c r="B23" i="13"/>
  <c r="B24" i="13"/>
  <c r="D21" i="13"/>
  <c r="D22" i="13"/>
  <c r="D23" i="13"/>
  <c r="D24" i="13"/>
  <c r="D20" i="13"/>
  <c r="B21" i="13"/>
  <c r="B22" i="13"/>
  <c r="B20" i="13"/>
  <c r="D17" i="13"/>
  <c r="B17" i="13"/>
  <c r="C14" i="13"/>
  <c r="C13" i="13"/>
  <c r="C12" i="13"/>
  <c r="D12" i="13"/>
  <c r="D13" i="13"/>
  <c r="D14" i="13"/>
  <c r="B13" i="13"/>
  <c r="B14" i="13"/>
  <c r="B12" i="13"/>
  <c r="C9" i="13"/>
  <c r="C8" i="13"/>
  <c r="C6" i="13"/>
  <c r="C5" i="13"/>
  <c r="D9" i="13"/>
  <c r="E22" i="2"/>
  <c r="E12" i="2"/>
  <c r="E11" i="2"/>
  <c r="H11" i="2" l="1"/>
  <c r="I11" i="2" s="1"/>
  <c r="H12" i="2"/>
  <c r="I12" i="2" s="1"/>
  <c r="J12" i="2" s="1"/>
  <c r="H31" i="2"/>
  <c r="I31" i="2" s="1"/>
  <c r="H24" i="2"/>
  <c r="I24" i="2" s="1"/>
  <c r="H25" i="2"/>
  <c r="I25" i="2" s="1"/>
  <c r="H30" i="2"/>
  <c r="I30" i="2" s="1"/>
  <c r="H23" i="2"/>
  <c r="I23" i="2" s="1"/>
  <c r="M91" i="1"/>
  <c r="H29" i="2"/>
  <c r="I29" i="2" s="1"/>
  <c r="T29" i="2" l="1"/>
  <c r="S29" i="2"/>
  <c r="R29" i="2"/>
  <c r="T30" i="2"/>
  <c r="S30" i="2"/>
  <c r="R30" i="2"/>
  <c r="R31" i="2"/>
  <c r="S31" i="2"/>
  <c r="T31" i="2"/>
  <c r="M94" i="1"/>
  <c r="L94" i="1" s="1"/>
  <c r="I132" i="2"/>
  <c r="J127" i="2"/>
  <c r="J132" i="2"/>
  <c r="J11" i="2"/>
  <c r="J14" i="2" s="1"/>
  <c r="I14" i="2"/>
  <c r="H70" i="2"/>
  <c r="I5" i="2"/>
  <c r="H22" i="2"/>
  <c r="I22" i="2" s="1"/>
  <c r="I26" i="2" s="1"/>
  <c r="T14" i="2" l="1"/>
  <c r="S14" i="2"/>
  <c r="R14" i="2"/>
  <c r="T26" i="2"/>
  <c r="I33" i="8" s="1"/>
  <c r="S26" i="2"/>
  <c r="H33" i="8" s="1"/>
  <c r="R26" i="2"/>
  <c r="G33" i="8" s="1"/>
  <c r="N132" i="2"/>
  <c r="O132" i="2"/>
  <c r="K132" i="2"/>
  <c r="I19" i="2"/>
  <c r="E32" i="8" l="1"/>
  <c r="T19" i="2"/>
  <c r="I32" i="8" s="1"/>
  <c r="S19" i="2"/>
  <c r="H32" i="8" s="1"/>
  <c r="R19" i="2"/>
  <c r="G32" i="8" s="1"/>
  <c r="L32" i="8"/>
  <c r="AR32" i="8"/>
  <c r="J32" i="8"/>
  <c r="BL32" i="8"/>
  <c r="BK32" i="8"/>
  <c r="BJ32" i="8"/>
  <c r="BI32" i="8"/>
  <c r="AB32" i="8"/>
  <c r="BD32" i="8"/>
  <c r="AY32" i="8"/>
  <c r="BF32" i="8"/>
  <c r="AW32" i="8"/>
  <c r="AV32" i="8"/>
  <c r="AU32" i="8"/>
  <c r="AT32" i="8"/>
  <c r="AS32" i="8"/>
  <c r="BB32" i="8"/>
  <c r="AQ32" i="8"/>
  <c r="AX32" i="8"/>
  <c r="AO32" i="8"/>
  <c r="AN32" i="8"/>
  <c r="AM32" i="8"/>
  <c r="AL32" i="8"/>
  <c r="AK32" i="8"/>
  <c r="BC32" i="8"/>
  <c r="BH32" i="8"/>
  <c r="AI32" i="8"/>
  <c r="AP32" i="8"/>
  <c r="AG32" i="8"/>
  <c r="AF32" i="8"/>
  <c r="AE32" i="8"/>
  <c r="AD32" i="8"/>
  <c r="AC32" i="8"/>
  <c r="BG32" i="8"/>
  <c r="AH32" i="8"/>
  <c r="Y32" i="8"/>
  <c r="X32" i="8"/>
  <c r="W32" i="8"/>
  <c r="V32" i="8"/>
  <c r="U32" i="8"/>
  <c r="BA32" i="8"/>
  <c r="AA32" i="8"/>
  <c r="AJ32" i="8"/>
  <c r="S32" i="8"/>
  <c r="Z32" i="8"/>
  <c r="Q32" i="8"/>
  <c r="P32" i="8"/>
  <c r="O32" i="8"/>
  <c r="N32" i="8"/>
  <c r="M32" i="8"/>
  <c r="BE32" i="8"/>
  <c r="AZ32" i="8"/>
  <c r="T32" i="8"/>
  <c r="K32" i="8"/>
  <c r="R32" i="8"/>
  <c r="F32" i="8"/>
  <c r="H104" i="13"/>
  <c r="I104" i="13" s="1"/>
  <c r="H105" i="13"/>
  <c r="I105" i="13" s="1"/>
  <c r="G6" i="13"/>
  <c r="B6" i="17" s="1"/>
  <c r="F3" i="16"/>
  <c r="G3" i="16" s="1"/>
  <c r="I126" i="2"/>
  <c r="H26" i="2"/>
  <c r="G7" i="13"/>
  <c r="B7" i="17" s="1"/>
  <c r="H14" i="2"/>
  <c r="I4" i="2"/>
  <c r="I32" i="2"/>
  <c r="D32" i="8" l="1"/>
  <c r="R33" i="8"/>
  <c r="AA33" i="8"/>
  <c r="AJ33" i="8"/>
  <c r="AK33" i="8"/>
  <c r="AL33" i="8"/>
  <c r="BL33" i="8"/>
  <c r="BK33" i="8"/>
  <c r="Q33" i="8"/>
  <c r="Z33" i="8"/>
  <c r="AI33" i="8"/>
  <c r="AR33" i="8"/>
  <c r="AS33" i="8"/>
  <c r="AT33" i="8"/>
  <c r="P33" i="8"/>
  <c r="Y33" i="8"/>
  <c r="AH33" i="8"/>
  <c r="AQ33" i="8"/>
  <c r="AZ33" i="8"/>
  <c r="BA33" i="8"/>
  <c r="BB33" i="8"/>
  <c r="O33" i="8"/>
  <c r="AF33" i="8"/>
  <c r="AG33" i="8"/>
  <c r="AP33" i="8"/>
  <c r="AY33" i="8"/>
  <c r="BH33" i="8"/>
  <c r="BI33" i="8"/>
  <c r="BJ33" i="8"/>
  <c r="W33" i="8"/>
  <c r="BD33" i="8"/>
  <c r="AO33" i="8"/>
  <c r="AX33" i="8"/>
  <c r="BG33" i="8"/>
  <c r="E33" i="8"/>
  <c r="F33" i="8"/>
  <c r="AE33" i="8"/>
  <c r="AW33" i="8"/>
  <c r="BF33" i="8"/>
  <c r="L33" i="8"/>
  <c r="M33" i="8"/>
  <c r="N33" i="8"/>
  <c r="X33" i="8"/>
  <c r="AM33" i="8"/>
  <c r="BE33" i="8"/>
  <c r="K33" i="8"/>
  <c r="T33" i="8"/>
  <c r="U33" i="8"/>
  <c r="V33" i="8"/>
  <c r="AN33" i="8"/>
  <c r="AU33" i="8"/>
  <c r="J33" i="8"/>
  <c r="S33" i="8"/>
  <c r="AB33" i="8"/>
  <c r="AC33" i="8"/>
  <c r="AD33" i="8"/>
  <c r="AV33" i="8"/>
  <c r="BC33" i="8"/>
  <c r="K126" i="2"/>
  <c r="O126" i="2"/>
  <c r="N126" i="2"/>
  <c r="I110" i="13"/>
  <c r="I127" i="2"/>
  <c r="E55" i="2"/>
  <c r="E35" i="2"/>
  <c r="H35" i="2" s="1"/>
  <c r="I35" i="2" s="1"/>
  <c r="H32" i="2"/>
  <c r="G8" i="13"/>
  <c r="B8" i="17" s="1"/>
  <c r="D33" i="8" l="1"/>
  <c r="K127" i="2"/>
  <c r="O127" i="2"/>
  <c r="N127" i="2"/>
  <c r="D10" i="16"/>
  <c r="E120" i="2"/>
  <c r="H120" i="2" s="1"/>
  <c r="I120" i="2" s="1"/>
  <c r="J120" i="2" s="1"/>
  <c r="I6" i="2"/>
  <c r="S6" i="2" l="1"/>
  <c r="H31" i="8" s="1"/>
  <c r="T6" i="2"/>
  <c r="I31" i="8" s="1"/>
  <c r="R6" i="2"/>
  <c r="G31" i="8" s="1"/>
  <c r="S35" i="2"/>
  <c r="T35" i="2"/>
  <c r="R35" i="2"/>
  <c r="I125" i="2"/>
  <c r="I8" i="2"/>
  <c r="J8" i="2" s="1"/>
  <c r="Q31" i="8"/>
  <c r="Y31" i="8"/>
  <c r="AG31" i="8"/>
  <c r="AO31" i="8"/>
  <c r="AW31" i="8"/>
  <c r="BE31" i="8"/>
  <c r="J31" i="8"/>
  <c r="R31" i="8"/>
  <c r="Z31" i="8"/>
  <c r="AH31" i="8"/>
  <c r="AP31" i="8"/>
  <c r="AX31" i="8"/>
  <c r="BF31" i="8"/>
  <c r="K31" i="8"/>
  <c r="S31" i="8"/>
  <c r="AA31" i="8"/>
  <c r="AI31" i="8"/>
  <c r="AQ31" i="8"/>
  <c r="AY31" i="8"/>
  <c r="BG31" i="8"/>
  <c r="L31" i="8"/>
  <c r="T31" i="8"/>
  <c r="AB31" i="8"/>
  <c r="AJ31" i="8"/>
  <c r="AR31" i="8"/>
  <c r="AZ31" i="8"/>
  <c r="BH31" i="8"/>
  <c r="E31" i="8"/>
  <c r="M31" i="8"/>
  <c r="U31" i="8"/>
  <c r="AC31" i="8"/>
  <c r="AK31" i="8"/>
  <c r="AS31" i="8"/>
  <c r="BA31" i="8"/>
  <c r="BI31" i="8"/>
  <c r="F31" i="8"/>
  <c r="N31" i="8"/>
  <c r="V31" i="8"/>
  <c r="AD31" i="8"/>
  <c r="AL31" i="8"/>
  <c r="AT31" i="8"/>
  <c r="BB31" i="8"/>
  <c r="BJ31" i="8"/>
  <c r="P31" i="8"/>
  <c r="AN31" i="8"/>
  <c r="BL31" i="8"/>
  <c r="O31" i="8"/>
  <c r="W31" i="8"/>
  <c r="AE31" i="8"/>
  <c r="AM31" i="8"/>
  <c r="AU31" i="8"/>
  <c r="BC31" i="8"/>
  <c r="BK31" i="8"/>
  <c r="X31" i="8"/>
  <c r="AF31" i="8"/>
  <c r="AV31" i="8"/>
  <c r="BD31" i="8"/>
  <c r="G39" i="13"/>
  <c r="J35" i="2"/>
  <c r="H39" i="13" s="1"/>
  <c r="G5" i="13"/>
  <c r="B5" i="17" s="1"/>
  <c r="H6" i="2"/>
  <c r="H8" i="2" s="1"/>
  <c r="D31" i="8" l="1"/>
  <c r="E57" i="1"/>
  <c r="H98" i="2" l="1"/>
  <c r="I98" i="2" s="1"/>
  <c r="J98" i="2" s="1"/>
  <c r="H100" i="2"/>
  <c r="I100" i="2" l="1"/>
  <c r="J100" i="2" s="1"/>
  <c r="H99" i="2"/>
  <c r="I99" i="2" s="1"/>
  <c r="J99" i="2" s="1"/>
  <c r="I101" i="2" l="1"/>
  <c r="J101" i="2"/>
  <c r="J52" i="2"/>
  <c r="H56" i="13" s="1"/>
  <c r="H48" i="13" s="1"/>
  <c r="D5" i="13"/>
  <c r="J73" i="2"/>
  <c r="J69" i="2"/>
  <c r="J5" i="2"/>
  <c r="J18" i="2"/>
  <c r="J72" i="2"/>
  <c r="J68" i="2"/>
  <c r="J74" i="2"/>
  <c r="J67" i="2"/>
  <c r="J4" i="2"/>
  <c r="J75" i="2"/>
  <c r="J16" i="2"/>
  <c r="J23" i="2"/>
  <c r="J25" i="2"/>
  <c r="J24" i="2"/>
  <c r="J22" i="2"/>
  <c r="J30" i="2"/>
  <c r="J29" i="2"/>
  <c r="J31" i="2"/>
  <c r="H6" i="13" l="1"/>
  <c r="C6" i="17" s="1"/>
  <c r="H7" i="13"/>
  <c r="C7" i="17" s="1"/>
  <c r="H8" i="13"/>
  <c r="C8" i="17" s="1"/>
  <c r="H5" i="13"/>
  <c r="C5" i="17" s="1"/>
  <c r="I102" i="2"/>
  <c r="E102" i="2" s="1"/>
  <c r="J96" i="2"/>
  <c r="J102" i="2" s="1"/>
  <c r="J6" i="2"/>
  <c r="J19" i="2"/>
  <c r="J70" i="2"/>
  <c r="J26" i="2"/>
  <c r="J76" i="2"/>
  <c r="J32" i="2"/>
  <c r="H57" i="2" l="1"/>
  <c r="J57" i="2" s="1"/>
  <c r="D6" i="13"/>
  <c r="J77" i="2"/>
  <c r="K125" i="2" l="1"/>
  <c r="N125" i="2"/>
  <c r="O125" i="2"/>
  <c r="D122" i="2"/>
  <c r="D7" i="13"/>
  <c r="V10" i="13" l="1" a="1"/>
  <c r="V10" i="13" l="1"/>
  <c r="U10" i="13" s="1"/>
  <c r="V49" i="13"/>
  <c r="U49" i="13" s="1"/>
  <c r="V25" i="13"/>
  <c r="U25" i="13" s="1"/>
  <c r="V28" i="13"/>
  <c r="U28" i="13" s="1"/>
  <c r="V12" i="13"/>
  <c r="U12" i="13" s="1"/>
  <c r="V51" i="13"/>
  <c r="U51" i="13" s="1"/>
  <c r="V31" i="13"/>
  <c r="U31" i="13" s="1"/>
  <c r="V39" i="13"/>
  <c r="U39" i="13" s="1"/>
  <c r="V53" i="13"/>
  <c r="U53" i="13" s="1"/>
  <c r="V35" i="13"/>
  <c r="U35" i="13" s="1"/>
  <c r="V23" i="13"/>
  <c r="U23" i="13" s="1"/>
  <c r="V45" i="13"/>
  <c r="U45" i="13" s="1"/>
  <c r="V27" i="13"/>
  <c r="U27" i="13" s="1"/>
  <c r="V21" i="13"/>
  <c r="U21" i="13" s="1"/>
  <c r="V42" i="13"/>
  <c r="U42" i="13" s="1"/>
  <c r="V44" i="13"/>
  <c r="U44" i="13" s="1"/>
  <c r="V33" i="13"/>
  <c r="U33" i="13" s="1"/>
  <c r="V56" i="13"/>
  <c r="U56" i="13" s="1"/>
  <c r="V20" i="13"/>
  <c r="U20" i="13" s="1"/>
  <c r="V40" i="13"/>
  <c r="U40" i="13" s="1"/>
  <c r="V55" i="13"/>
  <c r="U55" i="13" s="1"/>
  <c r="V43" i="13"/>
  <c r="U43" i="13" s="1"/>
  <c r="V17" i="13"/>
  <c r="U17" i="13" s="1"/>
  <c r="V60" i="13"/>
  <c r="U60" i="13" s="1"/>
  <c r="V16" i="13"/>
  <c r="U16" i="13" s="1"/>
  <c r="V48" i="13"/>
  <c r="U48" i="13" s="1"/>
  <c r="V24" i="13"/>
  <c r="U24" i="13" s="1"/>
  <c r="V59" i="13"/>
  <c r="U59" i="13" s="1"/>
  <c r="V32" i="13"/>
  <c r="U32" i="13" s="1"/>
  <c r="V47" i="13"/>
  <c r="U47" i="13" s="1"/>
  <c r="V14" i="13"/>
  <c r="U14" i="13" s="1"/>
  <c r="V41" i="13"/>
  <c r="U41" i="13" s="1"/>
  <c r="V18" i="13"/>
  <c r="U18" i="13" s="1"/>
  <c r="V37" i="13"/>
  <c r="U37" i="13" s="1"/>
  <c r="V11" i="13"/>
  <c r="U11" i="13" s="1"/>
  <c r="V19" i="13"/>
  <c r="U19" i="13" s="1"/>
  <c r="V29" i="13"/>
  <c r="U29" i="13" s="1"/>
  <c r="V38" i="13"/>
  <c r="U38" i="13" s="1"/>
  <c r="V30" i="13"/>
  <c r="U30" i="13" s="1"/>
  <c r="V22" i="13"/>
  <c r="U22" i="13" s="1"/>
  <c r="V57" i="13"/>
  <c r="U57" i="13" s="1"/>
  <c r="V54" i="13"/>
  <c r="U54" i="13" s="1"/>
  <c r="V46" i="13"/>
  <c r="U46" i="13" s="1"/>
  <c r="V13" i="13"/>
  <c r="U13" i="13" s="1"/>
  <c r="V34" i="13"/>
  <c r="U34" i="13" s="1"/>
  <c r="V15" i="13"/>
  <c r="U15" i="13" s="1"/>
  <c r="V58" i="13"/>
  <c r="U58" i="13" s="1"/>
  <c r="V50" i="13"/>
  <c r="U50" i="13" s="1"/>
  <c r="V52" i="13"/>
  <c r="U52" i="13" s="1"/>
  <c r="V26" i="13"/>
  <c r="U26" i="13" s="1"/>
  <c r="V36" i="13"/>
  <c r="U36" i="13" s="1"/>
  <c r="H122" i="2" l="1"/>
  <c r="I122" i="2" s="1"/>
  <c r="E39" i="2" s="1"/>
  <c r="H39" i="2" l="1"/>
  <c r="I39" i="2" s="1"/>
  <c r="J122" i="2"/>
  <c r="G43" i="13" l="1"/>
  <c r="R39" i="2"/>
  <c r="S39" i="2"/>
  <c r="T39" i="2"/>
  <c r="J39" i="2"/>
  <c r="D8" i="13"/>
  <c r="E43" i="1"/>
  <c r="E44" i="1"/>
  <c r="E45" i="1" s="1"/>
  <c r="E46" i="1"/>
  <c r="E47" i="1" l="1"/>
  <c r="J5" i="8" s="1"/>
  <c r="S10" i="13"/>
  <c r="J391" i="8" l="1"/>
  <c r="AR5" i="8"/>
  <c r="AB5" i="8"/>
  <c r="T5" i="8"/>
  <c r="L5" i="8"/>
  <c r="BH5" i="8"/>
  <c r="AI5" i="8"/>
  <c r="S5" i="8"/>
  <c r="K5" i="8"/>
  <c r="AJ5" i="8"/>
  <c r="AP5" i="8"/>
  <c r="AH5" i="8"/>
  <c r="Z5" i="8"/>
  <c r="R5" i="8"/>
  <c r="J8" i="8"/>
  <c r="J9" i="8" s="1"/>
  <c r="J305" i="8" s="1"/>
  <c r="AW5" i="8"/>
  <c r="AO5" i="8"/>
  <c r="AG5" i="8"/>
  <c r="Y5" i="8"/>
  <c r="Q5" i="8"/>
  <c r="I5" i="8"/>
  <c r="BG5" i="8"/>
  <c r="AX5" i="8"/>
  <c r="AV5" i="8"/>
  <c r="AN5" i="8"/>
  <c r="AF5" i="8"/>
  <c r="X5" i="8"/>
  <c r="P5" i="8"/>
  <c r="H5" i="8"/>
  <c r="AQ5" i="8"/>
  <c r="BF5" i="8"/>
  <c r="BD5" i="8"/>
  <c r="AU5" i="8"/>
  <c r="AM5" i="8"/>
  <c r="AE5" i="8"/>
  <c r="W5" i="8"/>
  <c r="O5" i="8"/>
  <c r="G5" i="8"/>
  <c r="AZ5" i="8"/>
  <c r="AY5" i="8"/>
  <c r="BE5" i="8"/>
  <c r="BK5" i="8"/>
  <c r="BK408" i="8" s="1"/>
  <c r="BK427" i="8" s="1"/>
  <c r="BJ5" i="8"/>
  <c r="BB5" i="8"/>
  <c r="AT5" i="8"/>
  <c r="AL5" i="8"/>
  <c r="AD5" i="8"/>
  <c r="V5" i="8"/>
  <c r="N5" i="8"/>
  <c r="F5" i="8"/>
  <c r="AA5" i="8"/>
  <c r="BL5" i="8"/>
  <c r="BC5" i="8"/>
  <c r="BI5" i="8"/>
  <c r="BI408" i="8" s="1"/>
  <c r="BI427" i="8" s="1"/>
  <c r="BA5" i="8"/>
  <c r="BA48" i="8" s="1"/>
  <c r="AS5" i="8"/>
  <c r="AK5" i="8"/>
  <c r="AC5" i="8"/>
  <c r="U5" i="8"/>
  <c r="M5" i="8"/>
  <c r="E5" i="8"/>
  <c r="E408" i="8" s="1"/>
  <c r="E427" i="8" s="1"/>
  <c r="S7" i="13"/>
  <c r="S11" i="13"/>
  <c r="AQ48" i="8" l="1"/>
  <c r="G87" i="8"/>
  <c r="G408" i="8"/>
  <c r="G427" i="8" s="1"/>
  <c r="BH87" i="8"/>
  <c r="BH408" i="8"/>
  <c r="BH427" i="8" s="1"/>
  <c r="H87" i="8"/>
  <c r="H408" i="8"/>
  <c r="H427" i="8" s="1"/>
  <c r="BJ87" i="8"/>
  <c r="BJ408" i="8"/>
  <c r="BJ427" i="8" s="1"/>
  <c r="I87" i="8"/>
  <c r="I408" i="8"/>
  <c r="I427" i="8" s="1"/>
  <c r="BL87" i="8"/>
  <c r="BL408" i="8"/>
  <c r="BL427" i="8" s="1"/>
  <c r="F87" i="8"/>
  <c r="F408" i="8"/>
  <c r="F427" i="8" s="1"/>
  <c r="AX48" i="8"/>
  <c r="U48" i="8"/>
  <c r="BI48" i="8"/>
  <c r="BI87" i="8"/>
  <c r="E87" i="8"/>
  <c r="E93" i="8"/>
  <c r="AC48" i="8"/>
  <c r="BK48" i="8"/>
  <c r="BK87" i="8"/>
  <c r="AM48" i="8"/>
  <c r="AF48" i="8"/>
  <c r="AK48" i="8"/>
  <c r="N48" i="8"/>
  <c r="BE48" i="8"/>
  <c r="AU48" i="8"/>
  <c r="K48" i="8"/>
  <c r="E48" i="8"/>
  <c r="AL8" i="8"/>
  <c r="AL310" i="8" s="1"/>
  <c r="AL311" i="8" s="1"/>
  <c r="AL48" i="8"/>
  <c r="BG8" i="8"/>
  <c r="BG48" i="8"/>
  <c r="R8" i="8"/>
  <c r="R310" i="8" s="1"/>
  <c r="R311" i="8" s="1"/>
  <c r="R48" i="8"/>
  <c r="BH48" i="8"/>
  <c r="BC8" i="8"/>
  <c r="BC310" i="8" s="1"/>
  <c r="BC311" i="8" s="1"/>
  <c r="BC48" i="8"/>
  <c r="AT8" i="8"/>
  <c r="AT9" i="8" s="1"/>
  <c r="AT305" i="8" s="1"/>
  <c r="AT48" i="8"/>
  <c r="O8" i="8"/>
  <c r="O9" i="8" s="1"/>
  <c r="O305" i="8" s="1"/>
  <c r="O48" i="8"/>
  <c r="Z48" i="8"/>
  <c r="L8" i="8"/>
  <c r="L9" i="8" s="1"/>
  <c r="L305" i="8" s="1"/>
  <c r="L48" i="8"/>
  <c r="BL48" i="8"/>
  <c r="BB48" i="8"/>
  <c r="W48" i="8"/>
  <c r="P8" i="8"/>
  <c r="P9" i="8" s="1"/>
  <c r="P305" i="8" s="1"/>
  <c r="P48" i="8"/>
  <c r="Q48" i="8"/>
  <c r="AH48" i="8"/>
  <c r="T48" i="8"/>
  <c r="M8" i="8"/>
  <c r="M9" i="8" s="1"/>
  <c r="M305" i="8" s="1"/>
  <c r="M48" i="8"/>
  <c r="AA8" i="8"/>
  <c r="AA9" i="8" s="1"/>
  <c r="AA305" i="8" s="1"/>
  <c r="AA48" i="8"/>
  <c r="BJ48" i="8"/>
  <c r="AE48" i="8"/>
  <c r="X48" i="8"/>
  <c r="Y48" i="8"/>
  <c r="AP48" i="8"/>
  <c r="AB48" i="8"/>
  <c r="AG48" i="8"/>
  <c r="AJ8" i="8"/>
  <c r="AJ9" i="8" s="1"/>
  <c r="AJ305" i="8" s="1"/>
  <c r="AJ48" i="8"/>
  <c r="AR48" i="8"/>
  <c r="AN48" i="8"/>
  <c r="AO48" i="8"/>
  <c r="AS8" i="8"/>
  <c r="AS9" i="8" s="1"/>
  <c r="AS305" i="8" s="1"/>
  <c r="AS48" i="8"/>
  <c r="V48" i="8"/>
  <c r="AY48" i="8"/>
  <c r="BD48" i="8"/>
  <c r="AV48" i="8"/>
  <c r="AW48" i="8"/>
  <c r="S48" i="8"/>
  <c r="AD8" i="8"/>
  <c r="AD9" i="8" s="1"/>
  <c r="AD305" i="8" s="1"/>
  <c r="AD48" i="8"/>
  <c r="AZ48" i="8"/>
  <c r="BF48" i="8"/>
  <c r="AI8" i="8"/>
  <c r="AI9" i="8" s="1"/>
  <c r="AI305" i="8" s="1"/>
  <c r="AI48" i="8"/>
  <c r="H409" i="8"/>
  <c r="H428" i="8" s="1"/>
  <c r="H407" i="8"/>
  <c r="H426" i="8" s="1"/>
  <c r="BH407" i="8"/>
  <c r="BH426" i="8" s="1"/>
  <c r="BH409" i="8"/>
  <c r="BH428" i="8" s="1"/>
  <c r="BK407" i="8"/>
  <c r="BK426" i="8" s="1"/>
  <c r="BK409" i="8"/>
  <c r="BK428" i="8" s="1"/>
  <c r="BI409" i="8"/>
  <c r="BI428" i="8" s="1"/>
  <c r="BI407" i="8"/>
  <c r="BI426" i="8" s="1"/>
  <c r="BL407" i="8"/>
  <c r="BL426" i="8" s="1"/>
  <c r="BL409" i="8"/>
  <c r="BL428" i="8" s="1"/>
  <c r="BJ409" i="8"/>
  <c r="BJ428" i="8" s="1"/>
  <c r="BJ407" i="8"/>
  <c r="BJ426" i="8" s="1"/>
  <c r="E409" i="8"/>
  <c r="E428" i="8" s="1"/>
  <c r="E407" i="8"/>
  <c r="E426" i="8" s="1"/>
  <c r="G409" i="8"/>
  <c r="G428" i="8" s="1"/>
  <c r="G407" i="8"/>
  <c r="G426" i="8" s="1"/>
  <c r="I409" i="8"/>
  <c r="I428" i="8" s="1"/>
  <c r="I407" i="8"/>
  <c r="I426" i="8" s="1"/>
  <c r="F409" i="8"/>
  <c r="F428" i="8" s="1"/>
  <c r="F407" i="8"/>
  <c r="F426" i="8" s="1"/>
  <c r="BK93" i="8"/>
  <c r="H93" i="8"/>
  <c r="BJ93" i="8"/>
  <c r="BI93" i="8"/>
  <c r="I93" i="8"/>
  <c r="BL8" i="8"/>
  <c r="BL9" i="8" s="1"/>
  <c r="BL316" i="8" s="1"/>
  <c r="BL93" i="8"/>
  <c r="E8" i="8"/>
  <c r="E9" i="8" s="1"/>
  <c r="G8" i="8"/>
  <c r="G9" i="8" s="1"/>
  <c r="G316" i="8" s="1"/>
  <c r="G93" i="8"/>
  <c r="BH8" i="8"/>
  <c r="BH9" i="8" s="1"/>
  <c r="BH93" i="8"/>
  <c r="F8" i="8"/>
  <c r="F9" i="8" s="1"/>
  <c r="F93" i="8"/>
  <c r="BG310" i="8"/>
  <c r="BG311" i="8" s="1"/>
  <c r="BG9" i="8"/>
  <c r="BG305" i="8" s="1"/>
  <c r="BC9" i="8"/>
  <c r="BC305" i="8" s="1"/>
  <c r="U391" i="8"/>
  <c r="BJ276" i="8"/>
  <c r="BJ304" i="8"/>
  <c r="BJ394" i="8"/>
  <c r="BJ299" i="8"/>
  <c r="BJ306" i="8"/>
  <c r="BJ252" i="8"/>
  <c r="BJ302" i="8"/>
  <c r="BJ300" i="8"/>
  <c r="BJ131" i="8"/>
  <c r="BJ301" i="8"/>
  <c r="BJ181" i="8"/>
  <c r="BJ303" i="8"/>
  <c r="BJ119" i="15" s="1"/>
  <c r="BJ391" i="8"/>
  <c r="BJ156" i="8"/>
  <c r="BJ310" i="8"/>
  <c r="BJ311" i="8" s="1"/>
  <c r="BJ206" i="8"/>
  <c r="BJ260" i="8"/>
  <c r="BJ268" i="8"/>
  <c r="AE391" i="8"/>
  <c r="X391" i="8"/>
  <c r="Y8" i="8"/>
  <c r="Y9" i="8" s="1"/>
  <c r="Y305" i="8" s="1"/>
  <c r="Y391" i="8"/>
  <c r="U8" i="8"/>
  <c r="U9" i="8" s="1"/>
  <c r="U305" i="8" s="1"/>
  <c r="K8" i="8"/>
  <c r="K9" i="8" s="1"/>
  <c r="K305" i="8" s="1"/>
  <c r="K391" i="8"/>
  <c r="BK156" i="8"/>
  <c r="BK300" i="8"/>
  <c r="BK304" i="8"/>
  <c r="BK206" i="8"/>
  <c r="BK302" i="8"/>
  <c r="BK252" i="8"/>
  <c r="BK306" i="8"/>
  <c r="BK260" i="8"/>
  <c r="BK310" i="8"/>
  <c r="BK311" i="8" s="1"/>
  <c r="BK276" i="8"/>
  <c r="BK299" i="8"/>
  <c r="BK268" i="8"/>
  <c r="BK301" i="8"/>
  <c r="BK131" i="8"/>
  <c r="BK394" i="8"/>
  <c r="BK181" i="8"/>
  <c r="BK303" i="8"/>
  <c r="BK119" i="15" s="1"/>
  <c r="BK391" i="8"/>
  <c r="AM391" i="8"/>
  <c r="AF391" i="8"/>
  <c r="AG8" i="8"/>
  <c r="AG9" i="8" s="1"/>
  <c r="AG305" i="8" s="1"/>
  <c r="AG391" i="8"/>
  <c r="AF8" i="8"/>
  <c r="AF9" i="8" s="1"/>
  <c r="AF305" i="8" s="1"/>
  <c r="S8" i="8"/>
  <c r="S9" i="8" s="1"/>
  <c r="S305" i="8" s="1"/>
  <c r="S391" i="8"/>
  <c r="F156" i="8"/>
  <c r="F394" i="8"/>
  <c r="F206" i="8"/>
  <c r="F304" i="8"/>
  <c r="F299" i="8"/>
  <c r="F260" i="8"/>
  <c r="F181" i="8"/>
  <c r="F306" i="8"/>
  <c r="F268" i="8"/>
  <c r="F391" i="8"/>
  <c r="F300" i="8"/>
  <c r="F276" i="8"/>
  <c r="F252" i="8"/>
  <c r="F303" i="8"/>
  <c r="F119" i="15" s="1"/>
  <c r="F302" i="8"/>
  <c r="F301" i="8"/>
  <c r="F131" i="8"/>
  <c r="F310" i="8"/>
  <c r="F311" i="8" s="1"/>
  <c r="N8" i="8"/>
  <c r="N9" i="8" s="1"/>
  <c r="N305" i="8" s="1"/>
  <c r="N391" i="8"/>
  <c r="BE8" i="8"/>
  <c r="BE9" i="8" s="1"/>
  <c r="BE305" i="8" s="1"/>
  <c r="BE391" i="8"/>
  <c r="AU8" i="8"/>
  <c r="AU9" i="8" s="1"/>
  <c r="AU305" i="8" s="1"/>
  <c r="AU391" i="8"/>
  <c r="AN391" i="8"/>
  <c r="AO391" i="8"/>
  <c r="AO8" i="8"/>
  <c r="AO9" i="8" s="1"/>
  <c r="AO305" i="8" s="1"/>
  <c r="AE8" i="8"/>
  <c r="AI391" i="8"/>
  <c r="AC391" i="8"/>
  <c r="AK391" i="8"/>
  <c r="AS391" i="8"/>
  <c r="V8" i="8"/>
  <c r="V9" i="8" s="1"/>
  <c r="V305" i="8" s="1"/>
  <c r="V391" i="8"/>
  <c r="AY391" i="8"/>
  <c r="BD391" i="8"/>
  <c r="AV8" i="8"/>
  <c r="AV9" i="8" s="1"/>
  <c r="AV305" i="8" s="1"/>
  <c r="AV391" i="8"/>
  <c r="AW391" i="8"/>
  <c r="BD8" i="8"/>
  <c r="BD9" i="8" s="1"/>
  <c r="BD305" i="8" s="1"/>
  <c r="AN8" i="8"/>
  <c r="R391" i="8"/>
  <c r="BH276" i="8"/>
  <c r="BH304" i="8"/>
  <c r="BH252" i="8"/>
  <c r="BH303" i="8"/>
  <c r="BH119" i="15" s="1"/>
  <c r="BH300" i="8"/>
  <c r="BH394" i="8"/>
  <c r="BH131" i="8"/>
  <c r="BH302" i="8"/>
  <c r="BH306" i="8"/>
  <c r="BH156" i="8"/>
  <c r="BH299" i="8"/>
  <c r="BH391" i="8"/>
  <c r="BH301" i="8"/>
  <c r="BH181" i="8"/>
  <c r="BH260" i="8"/>
  <c r="BH206" i="8"/>
  <c r="BH268" i="8"/>
  <c r="BH310" i="8"/>
  <c r="BH311" i="8" s="1"/>
  <c r="BA8" i="8"/>
  <c r="BA9" i="8" s="1"/>
  <c r="BA305" i="8" s="1"/>
  <c r="BA391" i="8"/>
  <c r="AD391" i="8"/>
  <c r="AZ391" i="8"/>
  <c r="BF8" i="8"/>
  <c r="BF9" i="8" s="1"/>
  <c r="BF305" i="8" s="1"/>
  <c r="BF391" i="8"/>
  <c r="AX391" i="8"/>
  <c r="AZ8" i="8"/>
  <c r="AZ9" i="8" s="1"/>
  <c r="AZ305" i="8" s="1"/>
  <c r="AM8" i="8"/>
  <c r="AM9" i="8" s="1"/>
  <c r="AM305" i="8" s="1"/>
  <c r="AC8" i="8"/>
  <c r="AC9" i="8" s="1"/>
  <c r="AC305" i="8" s="1"/>
  <c r="Z8" i="8"/>
  <c r="Z9" i="8" s="1"/>
  <c r="Z305" i="8" s="1"/>
  <c r="Z391" i="8"/>
  <c r="L310" i="8"/>
  <c r="L311" i="8" s="1"/>
  <c r="L391" i="8"/>
  <c r="BI181" i="8"/>
  <c r="BI306" i="8"/>
  <c r="BI252" i="8"/>
  <c r="BI310" i="8"/>
  <c r="BI311" i="8" s="1"/>
  <c r="BI276" i="8"/>
  <c r="BI268" i="8"/>
  <c r="BI299" i="8"/>
  <c r="BI131" i="8"/>
  <c r="BI206" i="8"/>
  <c r="BI304" i="8"/>
  <c r="BI394" i="8"/>
  <c r="BI260" i="8"/>
  <c r="BI301" i="8"/>
  <c r="BI391" i="8"/>
  <c r="BI300" i="8"/>
  <c r="BI303" i="8"/>
  <c r="BI119" i="15" s="1"/>
  <c r="BI156" i="8"/>
  <c r="BI302" i="8"/>
  <c r="G260" i="8"/>
  <c r="G306" i="8"/>
  <c r="G276" i="8"/>
  <c r="G310" i="8"/>
  <c r="G311" i="8" s="1"/>
  <c r="G301" i="8"/>
  <c r="G299" i="8"/>
  <c r="G131" i="8"/>
  <c r="G303" i="8"/>
  <c r="G119" i="15" s="1"/>
  <c r="G394" i="8"/>
  <c r="G156" i="8"/>
  <c r="G391" i="8"/>
  <c r="G181" i="8"/>
  <c r="G302" i="8"/>
  <c r="G206" i="8"/>
  <c r="G268" i="8"/>
  <c r="G300" i="8"/>
  <c r="G252" i="8"/>
  <c r="G304" i="8"/>
  <c r="AQ8" i="8"/>
  <c r="AQ9" i="8" s="1"/>
  <c r="AQ305" i="8" s="1"/>
  <c r="AQ391" i="8"/>
  <c r="BG391" i="8"/>
  <c r="BK8" i="8"/>
  <c r="BK9" i="8" s="1"/>
  <c r="AY8" i="8"/>
  <c r="AY9" i="8" s="1"/>
  <c r="AY305" i="8" s="1"/>
  <c r="AH8" i="8"/>
  <c r="AH9" i="8" s="1"/>
  <c r="AH305" i="8" s="1"/>
  <c r="AH391" i="8"/>
  <c r="T8" i="8"/>
  <c r="T9" i="8" s="1"/>
  <c r="T305" i="8" s="1"/>
  <c r="T391" i="8"/>
  <c r="E131" i="8"/>
  <c r="E301" i="8"/>
  <c r="E306" i="8"/>
  <c r="E268" i="8"/>
  <c r="E269" i="8" s="1"/>
  <c r="E394" i="8"/>
  <c r="E206" i="8"/>
  <c r="E156" i="8"/>
  <c r="E303" i="8"/>
  <c r="E119" i="15" s="1"/>
  <c r="E299" i="8"/>
  <c r="E276" i="8"/>
  <c r="E277" i="8" s="1"/>
  <c r="E391" i="8"/>
  <c r="E260" i="8"/>
  <c r="E261" i="8" s="1"/>
  <c r="E304" i="8"/>
  <c r="E181" i="8"/>
  <c r="E6" i="8"/>
  <c r="E300" i="8"/>
  <c r="E310" i="8"/>
  <c r="E311" i="8" s="1"/>
  <c r="F6" i="8"/>
  <c r="E252" i="8"/>
  <c r="E302" i="8"/>
  <c r="G6" i="8"/>
  <c r="H6" i="8"/>
  <c r="I6" i="8"/>
  <c r="J6" i="8"/>
  <c r="J299" i="8" s="1"/>
  <c r="K6" i="8"/>
  <c r="L6" i="8"/>
  <c r="L299" i="8" s="1"/>
  <c r="N6" i="8"/>
  <c r="O6" i="8"/>
  <c r="O302" i="8" s="1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D304" i="8" s="1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S299" i="8" s="1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AT391" i="8"/>
  <c r="H8" i="8"/>
  <c r="H9" i="8" s="1"/>
  <c r="H299" i="8"/>
  <c r="H310" i="8"/>
  <c r="H311" i="8" s="1"/>
  <c r="H304" i="8"/>
  <c r="H276" i="8"/>
  <c r="H391" i="8"/>
  <c r="H131" i="8"/>
  <c r="H301" i="8"/>
  <c r="H394" i="8"/>
  <c r="H156" i="8"/>
  <c r="H252" i="8"/>
  <c r="H300" i="8"/>
  <c r="H181" i="8"/>
  <c r="H303" i="8"/>
  <c r="H119" i="15" s="1"/>
  <c r="H268" i="8"/>
  <c r="H206" i="8"/>
  <c r="H302" i="8"/>
  <c r="H260" i="8"/>
  <c r="H306" i="8"/>
  <c r="I391" i="8"/>
  <c r="BJ8" i="8"/>
  <c r="BJ9" i="8" s="1"/>
  <c r="AX8" i="8"/>
  <c r="AX9" i="8" s="1"/>
  <c r="AX305" i="8" s="1"/>
  <c r="AK8" i="8"/>
  <c r="X8" i="8"/>
  <c r="X9" i="8" s="1"/>
  <c r="X305" i="8" s="1"/>
  <c r="AP8" i="8"/>
  <c r="AP9" i="8" s="1"/>
  <c r="AP305" i="8" s="1"/>
  <c r="AP391" i="8"/>
  <c r="AB8" i="8"/>
  <c r="AB9" i="8" s="1"/>
  <c r="AB305" i="8" s="1"/>
  <c r="AB391" i="8"/>
  <c r="AA391" i="8"/>
  <c r="AL391" i="8"/>
  <c r="BC391" i="8"/>
  <c r="O391" i="8"/>
  <c r="M6" i="8"/>
  <c r="M300" i="8" s="1"/>
  <c r="M310" i="8"/>
  <c r="M311" i="8" s="1"/>
  <c r="M391" i="8"/>
  <c r="BL181" i="8"/>
  <c r="BL303" i="8"/>
  <c r="BL119" i="15" s="1"/>
  <c r="BL304" i="8"/>
  <c r="BL206" i="8"/>
  <c r="BL306" i="8"/>
  <c r="BL299" i="8"/>
  <c r="BL276" i="8"/>
  <c r="BL260" i="8"/>
  <c r="BL310" i="8"/>
  <c r="BL311" i="8" s="1"/>
  <c r="BL268" i="8"/>
  <c r="BL300" i="8"/>
  <c r="BL301" i="8"/>
  <c r="BL302" i="8"/>
  <c r="BL252" i="8"/>
  <c r="BL391" i="8"/>
  <c r="BL131" i="8"/>
  <c r="BL394" i="8"/>
  <c r="BL156" i="8"/>
  <c r="BB8" i="8"/>
  <c r="BB9" i="8" s="1"/>
  <c r="BB305" i="8" s="1"/>
  <c r="BB391" i="8"/>
  <c r="W391" i="8"/>
  <c r="P391" i="8"/>
  <c r="Q8" i="8"/>
  <c r="Q9" i="8" s="1"/>
  <c r="Q305" i="8" s="1"/>
  <c r="Q391" i="8"/>
  <c r="BI8" i="8"/>
  <c r="BI9" i="8" s="1"/>
  <c r="AW8" i="8"/>
  <c r="AW9" i="8" s="1"/>
  <c r="AW305" i="8" s="1"/>
  <c r="W8" i="8"/>
  <c r="W9" i="8" s="1"/>
  <c r="W305" i="8" s="1"/>
  <c r="I8" i="8"/>
  <c r="I9" i="8" s="1"/>
  <c r="AJ391" i="8"/>
  <c r="AR8" i="8"/>
  <c r="AR9" i="8" s="1"/>
  <c r="AR305" i="8" s="1"/>
  <c r="AR391" i="8"/>
  <c r="J310" i="8"/>
  <c r="J311" i="8" s="1"/>
  <c r="S6" i="13"/>
  <c r="S12" i="13"/>
  <c r="P303" i="8" l="1"/>
  <c r="P119" i="15" s="1"/>
  <c r="O310" i="8"/>
  <c r="O311" i="8" s="1"/>
  <c r="AT310" i="8"/>
  <c r="AT311" i="8" s="1"/>
  <c r="R9" i="8"/>
  <c r="R305" i="8" s="1"/>
  <c r="AV304" i="8"/>
  <c r="AT301" i="8"/>
  <c r="AD310" i="8"/>
  <c r="AD311" i="8" s="1"/>
  <c r="AS310" i="8"/>
  <c r="AS311" i="8" s="1"/>
  <c r="H49" i="15"/>
  <c r="AA310" i="8"/>
  <c r="AA311" i="8" s="1"/>
  <c r="P310" i="8"/>
  <c r="P311" i="8" s="1"/>
  <c r="AJ310" i="8"/>
  <c r="AJ311" i="8" s="1"/>
  <c r="AA303" i="8"/>
  <c r="AA119" i="15" s="1"/>
  <c r="BJ49" i="15"/>
  <c r="AL9" i="8"/>
  <c r="AL305" i="8" s="1"/>
  <c r="I305" i="8"/>
  <c r="I316" i="8"/>
  <c r="BJ305" i="8"/>
  <c r="BJ307" i="8" s="1"/>
  <c r="BJ316" i="8"/>
  <c r="E317" i="8"/>
  <c r="E316" i="8"/>
  <c r="BK305" i="8"/>
  <c r="BK307" i="8" s="1"/>
  <c r="BK9" i="15" s="1"/>
  <c r="BK27" i="15" s="1"/>
  <c r="BK316" i="8"/>
  <c r="AI310" i="8"/>
  <c r="AI311" i="8" s="1"/>
  <c r="F305" i="8"/>
  <c r="F307" i="8" s="1"/>
  <c r="F9" i="15" s="1"/>
  <c r="F27" i="15" s="1"/>
  <c r="F316" i="8"/>
  <c r="H305" i="8"/>
  <c r="H307" i="8" s="1"/>
  <c r="H9" i="15" s="1"/>
  <c r="H27" i="15" s="1"/>
  <c r="H316" i="8"/>
  <c r="BH305" i="8"/>
  <c r="BH307" i="8" s="1"/>
  <c r="BH9" i="15" s="1"/>
  <c r="BH27" i="15" s="1"/>
  <c r="BH316" i="8"/>
  <c r="BI305" i="8"/>
  <c r="BI307" i="8" s="1"/>
  <c r="BI9" i="15" s="1"/>
  <c r="BI27" i="15" s="1"/>
  <c r="BI316" i="8"/>
  <c r="BH317" i="8"/>
  <c r="BH318" i="8"/>
  <c r="BK49" i="15"/>
  <c r="BI49" i="15"/>
  <c r="I49" i="15"/>
  <c r="E389" i="8"/>
  <c r="E373" i="8" s="1"/>
  <c r="E356" i="8"/>
  <c r="E406" i="8" s="1"/>
  <c r="E425" i="8" s="1"/>
  <c r="F317" i="8"/>
  <c r="F318" i="8"/>
  <c r="F55" i="8"/>
  <c r="G317" i="8"/>
  <c r="G305" i="8"/>
  <c r="G307" i="8" s="1"/>
  <c r="G352" i="8" s="1"/>
  <c r="E318" i="8"/>
  <c r="E305" i="8"/>
  <c r="E307" i="8" s="1"/>
  <c r="BL305" i="8"/>
  <c r="BL307" i="8" s="1"/>
  <c r="E10" i="8"/>
  <c r="E113" i="8" s="1"/>
  <c r="G49" i="15"/>
  <c r="BL49" i="15"/>
  <c r="E49" i="15"/>
  <c r="BL318" i="8"/>
  <c r="BL317" i="8"/>
  <c r="F49" i="15"/>
  <c r="BH49" i="15"/>
  <c r="E98" i="8"/>
  <c r="E97" i="8"/>
  <c r="BC302" i="8"/>
  <c r="G318" i="8"/>
  <c r="BG299" i="8"/>
  <c r="AJ302" i="8"/>
  <c r="Z304" i="8"/>
  <c r="AG303" i="8"/>
  <c r="AG119" i="15" s="1"/>
  <c r="F261" i="8"/>
  <c r="G261" i="8" s="1"/>
  <c r="H261" i="8" s="1"/>
  <c r="AX303" i="8"/>
  <c r="AX119" i="15" s="1"/>
  <c r="O304" i="8"/>
  <c r="O301" i="8"/>
  <c r="O303" i="8"/>
  <c r="O119" i="15" s="1"/>
  <c r="O300" i="8"/>
  <c r="O299" i="8"/>
  <c r="AB300" i="8"/>
  <c r="AR302" i="8"/>
  <c r="BE301" i="8"/>
  <c r="N300" i="8"/>
  <c r="Y303" i="8"/>
  <c r="Y119" i="15" s="1"/>
  <c r="BC299" i="8"/>
  <c r="W300" i="8"/>
  <c r="AF302" i="8"/>
  <c r="BC304" i="8"/>
  <c r="BF302" i="8"/>
  <c r="AA304" i="8"/>
  <c r="AA301" i="8"/>
  <c r="AA299" i="8"/>
  <c r="BC303" i="8"/>
  <c r="BC119" i="15" s="1"/>
  <c r="I300" i="8"/>
  <c r="AA300" i="8"/>
  <c r="AA302" i="8"/>
  <c r="R301" i="8"/>
  <c r="BC301" i="8"/>
  <c r="BC300" i="8"/>
  <c r="BB302" i="8"/>
  <c r="AG310" i="8"/>
  <c r="AG311" i="8" s="1"/>
  <c r="AJ304" i="8"/>
  <c r="AP299" i="8"/>
  <c r="AJ299" i="8"/>
  <c r="F277" i="8"/>
  <c r="G277" i="8" s="1"/>
  <c r="H277" i="8" s="1"/>
  <c r="P301" i="8"/>
  <c r="P299" i="8"/>
  <c r="P304" i="8"/>
  <c r="AU304" i="8"/>
  <c r="P300" i="8"/>
  <c r="BA302" i="8"/>
  <c r="P302" i="8"/>
  <c r="X303" i="8"/>
  <c r="X119" i="15" s="1"/>
  <c r="AT299" i="8"/>
  <c r="AT300" i="8"/>
  <c r="S299" i="8"/>
  <c r="T299" i="8"/>
  <c r="AW299" i="8"/>
  <c r="AP300" i="8"/>
  <c r="AJ301" i="8"/>
  <c r="M301" i="8"/>
  <c r="Q302" i="8"/>
  <c r="M299" i="8"/>
  <c r="BB303" i="8"/>
  <c r="BB119" i="15" s="1"/>
  <c r="M303" i="8"/>
  <c r="M119" i="15" s="1"/>
  <c r="F269" i="8"/>
  <c r="G269" i="8" s="1"/>
  <c r="H269" i="8" s="1"/>
  <c r="BJ284" i="8"/>
  <c r="AJ300" i="8"/>
  <c r="AB301" i="8"/>
  <c r="AP303" i="8"/>
  <c r="AP119" i="15" s="1"/>
  <c r="AY302" i="8"/>
  <c r="S310" i="8"/>
  <c r="S311" i="8" s="1"/>
  <c r="AB302" i="8"/>
  <c r="AP310" i="8"/>
  <c r="AP311" i="8" s="1"/>
  <c r="AT303" i="8"/>
  <c r="AT119" i="15" s="1"/>
  <c r="BE303" i="8"/>
  <c r="BE119" i="15" s="1"/>
  <c r="S302" i="8"/>
  <c r="AJ303" i="8"/>
  <c r="AJ119" i="15" s="1"/>
  <c r="H284" i="8"/>
  <c r="AT302" i="8"/>
  <c r="T304" i="8"/>
  <c r="BF299" i="8"/>
  <c r="AR303" i="8"/>
  <c r="AR119" i="15" s="1"/>
  <c r="AB310" i="8"/>
  <c r="AB311" i="8" s="1"/>
  <c r="AO303" i="8"/>
  <c r="AO119" i="15" s="1"/>
  <c r="N310" i="8"/>
  <c r="N311" i="8" s="1"/>
  <c r="AQ299" i="8"/>
  <c r="Z300" i="8"/>
  <c r="BD300" i="8"/>
  <c r="AF304" i="8"/>
  <c r="Y299" i="8"/>
  <c r="AP304" i="8"/>
  <c r="AT304" i="8"/>
  <c r="AC302" i="8"/>
  <c r="K310" i="8"/>
  <c r="K311" i="8" s="1"/>
  <c r="BB304" i="8"/>
  <c r="AP301" i="8"/>
  <c r="AH310" i="8"/>
  <c r="AH311" i="8" s="1"/>
  <c r="AM304" i="8"/>
  <c r="BK284" i="8"/>
  <c r="K300" i="8"/>
  <c r="AH303" i="8"/>
  <c r="AH119" i="15" s="1"/>
  <c r="AZ300" i="8"/>
  <c r="BA303" i="8"/>
  <c r="BA119" i="15" s="1"/>
  <c r="AV303" i="8"/>
  <c r="AV119" i="15" s="1"/>
  <c r="AU303" i="8"/>
  <c r="AU119" i="15" s="1"/>
  <c r="U302" i="8"/>
  <c r="AR300" i="8"/>
  <c r="Q310" i="8"/>
  <c r="Q311" i="8" s="1"/>
  <c r="W303" i="8"/>
  <c r="W119" i="15" s="1"/>
  <c r="BB310" i="8"/>
  <c r="BB311" i="8" s="1"/>
  <c r="BJ318" i="8"/>
  <c r="BJ317" i="8"/>
  <c r="I310" i="8"/>
  <c r="I311" i="8" s="1"/>
  <c r="BH175" i="8"/>
  <c r="BH180" i="8" s="1"/>
  <c r="BH200" i="8"/>
  <c r="BH205" i="8" s="1"/>
  <c r="BH405" i="8"/>
  <c r="BH424" i="8" s="1"/>
  <c r="BH125" i="8"/>
  <c r="BH150" i="8"/>
  <c r="BH155" i="8" s="1"/>
  <c r="AZ175" i="8"/>
  <c r="AZ180" i="8" s="1"/>
  <c r="AZ405" i="8"/>
  <c r="AZ424" i="8" s="1"/>
  <c r="AZ150" i="8"/>
  <c r="AZ155" i="8" s="1"/>
  <c r="AZ200" i="8"/>
  <c r="AZ205" i="8" s="1"/>
  <c r="AZ125" i="8"/>
  <c r="AR299" i="8"/>
  <c r="AR200" i="8"/>
  <c r="AR205" i="8" s="1"/>
  <c r="AR150" i="8"/>
  <c r="AR155" i="8" s="1"/>
  <c r="AR405" i="8"/>
  <c r="AR424" i="8" s="1"/>
  <c r="AR125" i="8"/>
  <c r="AR175" i="8"/>
  <c r="AR180" i="8" s="1"/>
  <c r="AJ175" i="8"/>
  <c r="AJ180" i="8" s="1"/>
  <c r="AJ405" i="8"/>
  <c r="AJ424" i="8" s="1"/>
  <c r="AJ150" i="8"/>
  <c r="AJ155" i="8" s="1"/>
  <c r="AJ200" i="8"/>
  <c r="AJ205" i="8" s="1"/>
  <c r="AJ479" i="8"/>
  <c r="AJ125" i="8"/>
  <c r="AB200" i="8"/>
  <c r="AB205" i="8" s="1"/>
  <c r="AB405" i="8"/>
  <c r="AB424" i="8" s="1"/>
  <c r="AB479" i="8"/>
  <c r="AB175" i="8"/>
  <c r="AB180" i="8" s="1"/>
  <c r="AB125" i="8"/>
  <c r="AB150" i="8"/>
  <c r="AB155" i="8" s="1"/>
  <c r="T479" i="8"/>
  <c r="T200" i="8"/>
  <c r="T205" i="8" s="1"/>
  <c r="T125" i="8"/>
  <c r="T150" i="8"/>
  <c r="T155" i="8" s="1"/>
  <c r="T175" i="8"/>
  <c r="T180" i="8" s="1"/>
  <c r="T405" i="8"/>
  <c r="T424" i="8" s="1"/>
  <c r="K150" i="8"/>
  <c r="K155" i="8" s="1"/>
  <c r="K200" i="8"/>
  <c r="K205" i="8" s="1"/>
  <c r="K125" i="8"/>
  <c r="K479" i="8"/>
  <c r="K405" i="8"/>
  <c r="K424" i="8" s="1"/>
  <c r="K175" i="8"/>
  <c r="K180" i="8" s="1"/>
  <c r="E138" i="8"/>
  <c r="E132" i="8"/>
  <c r="E143" i="8"/>
  <c r="E231" i="8"/>
  <c r="T310" i="8"/>
  <c r="T311" i="8" s="1"/>
  <c r="AQ303" i="8"/>
  <c r="AQ119" i="15" s="1"/>
  <c r="G231" i="8"/>
  <c r="G143" i="8"/>
  <c r="G138" i="8"/>
  <c r="BI168" i="8"/>
  <c r="BI163" i="8"/>
  <c r="BI218" i="8"/>
  <c r="BI213" i="8"/>
  <c r="BI188" i="8"/>
  <c r="BI193" i="8"/>
  <c r="L300" i="8"/>
  <c r="AX310" i="8"/>
  <c r="AX311" i="8" s="1"/>
  <c r="BF303" i="8"/>
  <c r="BF119" i="15" s="1"/>
  <c r="AZ303" i="8"/>
  <c r="AZ119" i="15" s="1"/>
  <c r="AD303" i="8"/>
  <c r="AD119" i="15" s="1"/>
  <c r="BA300" i="8"/>
  <c r="BH213" i="8"/>
  <c r="BH218" i="8"/>
  <c r="R304" i="8"/>
  <c r="AV310" i="8"/>
  <c r="AV311" i="8" s="1"/>
  <c r="BD310" i="8"/>
  <c r="BD311" i="8" s="1"/>
  <c r="AY300" i="8"/>
  <c r="V310" i="8"/>
  <c r="V311" i="8" s="1"/>
  <c r="AS303" i="8"/>
  <c r="AS119" i="15" s="1"/>
  <c r="AE310" i="8"/>
  <c r="AE311" i="8" s="1"/>
  <c r="AE9" i="8"/>
  <c r="AE305" i="8" s="1"/>
  <c r="AO300" i="8"/>
  <c r="AG301" i="8"/>
  <c r="AF301" i="8"/>
  <c r="AM301" i="8"/>
  <c r="BK163" i="8"/>
  <c r="BK168" i="8"/>
  <c r="K302" i="8"/>
  <c r="Y301" i="8"/>
  <c r="X304" i="8"/>
  <c r="BJ218" i="8"/>
  <c r="BJ213" i="8"/>
  <c r="U301" i="8"/>
  <c r="BI318" i="8"/>
  <c r="BI317" i="8"/>
  <c r="BL218" i="8"/>
  <c r="BL213" i="8"/>
  <c r="I301" i="8"/>
  <c r="BG150" i="8"/>
  <c r="BG155" i="8" s="1"/>
  <c r="BG200" i="8"/>
  <c r="BG205" i="8" s="1"/>
  <c r="BG175" i="8"/>
  <c r="BG180" i="8" s="1"/>
  <c r="BG125" i="8"/>
  <c r="BG405" i="8"/>
  <c r="BG424" i="8" s="1"/>
  <c r="AY405" i="8"/>
  <c r="AY424" i="8" s="1"/>
  <c r="AY200" i="8"/>
  <c r="AY205" i="8" s="1"/>
  <c r="AY125" i="8"/>
  <c r="AY150" i="8"/>
  <c r="AY155" i="8" s="1"/>
  <c r="AY175" i="8"/>
  <c r="AY180" i="8" s="1"/>
  <c r="AQ150" i="8"/>
  <c r="AQ155" i="8" s="1"/>
  <c r="AQ200" i="8"/>
  <c r="AQ205" i="8" s="1"/>
  <c r="AQ175" i="8"/>
  <c r="AQ180" i="8" s="1"/>
  <c r="AQ125" i="8"/>
  <c r="AQ405" i="8"/>
  <c r="AQ424" i="8" s="1"/>
  <c r="AI300" i="8"/>
  <c r="AI125" i="8"/>
  <c r="AI150" i="8"/>
  <c r="AI155" i="8" s="1"/>
  <c r="AI200" i="8"/>
  <c r="AI205" i="8" s="1"/>
  <c r="AI479" i="8"/>
  <c r="AI175" i="8"/>
  <c r="AI180" i="8" s="1"/>
  <c r="AI405" i="8"/>
  <c r="AI424" i="8" s="1"/>
  <c r="AA175" i="8"/>
  <c r="AA180" i="8" s="1"/>
  <c r="AA150" i="8"/>
  <c r="AA155" i="8" s="1"/>
  <c r="AA200" i="8"/>
  <c r="AA205" i="8" s="1"/>
  <c r="AA405" i="8"/>
  <c r="AA424" i="8" s="1"/>
  <c r="AA479" i="8"/>
  <c r="AA125" i="8"/>
  <c r="S300" i="8"/>
  <c r="S125" i="8"/>
  <c r="S150" i="8"/>
  <c r="S155" i="8" s="1"/>
  <c r="S175" i="8"/>
  <c r="S180" i="8" s="1"/>
  <c r="S479" i="8"/>
  <c r="S200" i="8"/>
  <c r="S205" i="8" s="1"/>
  <c r="S405" i="8"/>
  <c r="S424" i="8" s="1"/>
  <c r="J405" i="8"/>
  <c r="J424" i="8" s="1"/>
  <c r="J479" i="8"/>
  <c r="BG300" i="8"/>
  <c r="AQ302" i="8"/>
  <c r="G213" i="8"/>
  <c r="G218" i="8"/>
  <c r="BI143" i="8"/>
  <c r="BI231" i="8"/>
  <c r="BI138" i="8"/>
  <c r="J302" i="8"/>
  <c r="AX300" i="8"/>
  <c r="AZ302" i="8"/>
  <c r="AD300" i="8"/>
  <c r="BH143" i="8"/>
  <c r="BH138" i="8"/>
  <c r="BH231" i="8"/>
  <c r="AW301" i="8"/>
  <c r="V299" i="8"/>
  <c r="AC304" i="8"/>
  <c r="AI304" i="8"/>
  <c r="AU301" i="8"/>
  <c r="N303" i="8"/>
  <c r="N119" i="15" s="1"/>
  <c r="F213" i="8"/>
  <c r="F218" i="8"/>
  <c r="S303" i="8"/>
  <c r="S119" i="15" s="1"/>
  <c r="AG304" i="8"/>
  <c r="AF300" i="8"/>
  <c r="AM310" i="8"/>
  <c r="AM311" i="8" s="1"/>
  <c r="BK193" i="8"/>
  <c r="BK188" i="8"/>
  <c r="J304" i="8"/>
  <c r="Y304" i="8"/>
  <c r="X301" i="8"/>
  <c r="U304" i="8"/>
  <c r="W304" i="8"/>
  <c r="I304" i="8"/>
  <c r="H163" i="8"/>
  <c r="H168" i="8"/>
  <c r="BF125" i="8"/>
  <c r="BF175" i="8"/>
  <c r="BF180" i="8" s="1"/>
  <c r="BF200" i="8"/>
  <c r="BF205" i="8" s="1"/>
  <c r="BF150" i="8"/>
  <c r="BF155" i="8" s="1"/>
  <c r="BF405" i="8"/>
  <c r="BF424" i="8" s="1"/>
  <c r="AX125" i="8"/>
  <c r="AX150" i="8"/>
  <c r="AX155" i="8" s="1"/>
  <c r="AX405" i="8"/>
  <c r="AX424" i="8" s="1"/>
  <c r="AX175" i="8"/>
  <c r="AX180" i="8" s="1"/>
  <c r="AX200" i="8"/>
  <c r="AX205" i="8" s="1"/>
  <c r="AP125" i="8"/>
  <c r="AP150" i="8"/>
  <c r="AP155" i="8" s="1"/>
  <c r="AP175" i="8"/>
  <c r="AP180" i="8" s="1"/>
  <c r="AP200" i="8"/>
  <c r="AP205" i="8" s="1"/>
  <c r="AP405" i="8"/>
  <c r="AP424" i="8" s="1"/>
  <c r="AH479" i="8"/>
  <c r="AH125" i="8"/>
  <c r="AH405" i="8"/>
  <c r="AH424" i="8" s="1"/>
  <c r="AH150" i="8"/>
  <c r="AH155" i="8" s="1"/>
  <c r="AH200" i="8"/>
  <c r="AH205" i="8" s="1"/>
  <c r="AH175" i="8"/>
  <c r="AH180" i="8" s="1"/>
  <c r="Z303" i="8"/>
  <c r="Z119" i="15" s="1"/>
  <c r="Z405" i="8"/>
  <c r="Z424" i="8" s="1"/>
  <c r="Z479" i="8"/>
  <c r="Z175" i="8"/>
  <c r="Z180" i="8" s="1"/>
  <c r="Z150" i="8"/>
  <c r="Z155" i="8" s="1"/>
  <c r="Z200" i="8"/>
  <c r="Z205" i="8" s="1"/>
  <c r="Z125" i="8"/>
  <c r="R150" i="8"/>
  <c r="R155" i="8" s="1"/>
  <c r="R175" i="8"/>
  <c r="R180" i="8" s="1"/>
  <c r="R125" i="8"/>
  <c r="R200" i="8"/>
  <c r="R205" i="8" s="1"/>
  <c r="R405" i="8"/>
  <c r="R424" i="8" s="1"/>
  <c r="R479" i="8"/>
  <c r="I394" i="8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AH394" i="8" s="1"/>
  <c r="AI394" i="8" s="1"/>
  <c r="AJ394" i="8" s="1"/>
  <c r="AK394" i="8" s="1"/>
  <c r="AL394" i="8" s="1"/>
  <c r="AM394" i="8" s="1"/>
  <c r="AN394" i="8" s="1"/>
  <c r="AO394" i="8" s="1"/>
  <c r="AP394" i="8" s="1"/>
  <c r="AQ394" i="8" s="1"/>
  <c r="AR394" i="8" s="1"/>
  <c r="AS394" i="8" s="1"/>
  <c r="AT394" i="8" s="1"/>
  <c r="AU394" i="8" s="1"/>
  <c r="AV394" i="8" s="1"/>
  <c r="AW394" i="8" s="1"/>
  <c r="AX394" i="8" s="1"/>
  <c r="AY394" i="8" s="1"/>
  <c r="AZ394" i="8" s="1"/>
  <c r="BA394" i="8" s="1"/>
  <c r="BB394" i="8" s="1"/>
  <c r="BC394" i="8" s="1"/>
  <c r="BD394" i="8" s="1"/>
  <c r="BE394" i="8" s="1"/>
  <c r="BF394" i="8" s="1"/>
  <c r="BG394" i="8" s="1"/>
  <c r="I479" i="8"/>
  <c r="I405" i="8"/>
  <c r="I424" i="8" s="1"/>
  <c r="E175" i="8"/>
  <c r="E180" i="8" s="1"/>
  <c r="E200" i="8"/>
  <c r="E205" i="8" s="1"/>
  <c r="E479" i="8"/>
  <c r="E405" i="8"/>
  <c r="E125" i="8"/>
  <c r="E150" i="8"/>
  <c r="E155" i="8" s="1"/>
  <c r="E157" i="8"/>
  <c r="F157" i="8" s="1"/>
  <c r="G157" i="8" s="1"/>
  <c r="H157" i="8" s="1"/>
  <c r="E163" i="8"/>
  <c r="E168" i="8"/>
  <c r="E169" i="8" s="1"/>
  <c r="F167" i="8" s="1"/>
  <c r="T301" i="8"/>
  <c r="AH304" i="8"/>
  <c r="BG303" i="8"/>
  <c r="BG119" i="15" s="1"/>
  <c r="AQ310" i="8"/>
  <c r="AQ311" i="8" s="1"/>
  <c r="L304" i="8"/>
  <c r="Z301" i="8"/>
  <c r="AX299" i="8"/>
  <c r="AZ310" i="8"/>
  <c r="AZ311" i="8" s="1"/>
  <c r="AD302" i="8"/>
  <c r="BH188" i="8"/>
  <c r="BH193" i="8"/>
  <c r="R302" i="8"/>
  <c r="AW304" i="8"/>
  <c r="AV301" i="8"/>
  <c r="BD301" i="8"/>
  <c r="AY304" i="8"/>
  <c r="V304" i="8"/>
  <c r="AS304" i="8"/>
  <c r="AC301" i="8"/>
  <c r="AI301" i="8"/>
  <c r="AO301" i="8"/>
  <c r="AU299" i="8"/>
  <c r="BE304" i="8"/>
  <c r="N304" i="8"/>
  <c r="AF303" i="8"/>
  <c r="AF119" i="15" s="1"/>
  <c r="AM303" i="8"/>
  <c r="AM119" i="15" s="1"/>
  <c r="K304" i="8"/>
  <c r="X299" i="8"/>
  <c r="BJ168" i="8"/>
  <c r="BJ163" i="8"/>
  <c r="U300" i="8"/>
  <c r="Q301" i="8"/>
  <c r="Q304" i="8"/>
  <c r="W301" i="8"/>
  <c r="BB301" i="8"/>
  <c r="BL168" i="8"/>
  <c r="BL163" i="8"/>
  <c r="M302" i="8"/>
  <c r="AB304" i="8"/>
  <c r="I299" i="8"/>
  <c r="H317" i="8"/>
  <c r="H318" i="8"/>
  <c r="BE125" i="8"/>
  <c r="BE175" i="8"/>
  <c r="BE180" i="8" s="1"/>
  <c r="BE150" i="8"/>
  <c r="BE155" i="8" s="1"/>
  <c r="BE200" i="8"/>
  <c r="BE205" i="8" s="1"/>
  <c r="BE405" i="8"/>
  <c r="BE424" i="8" s="1"/>
  <c r="AW125" i="8"/>
  <c r="AW405" i="8"/>
  <c r="AW424" i="8" s="1"/>
  <c r="AW150" i="8"/>
  <c r="AW155" i="8" s="1"/>
  <c r="AW175" i="8"/>
  <c r="AW180" i="8" s="1"/>
  <c r="AW200" i="8"/>
  <c r="AW205" i="8" s="1"/>
  <c r="AO200" i="8"/>
  <c r="AO205" i="8" s="1"/>
  <c r="AO405" i="8"/>
  <c r="AO424" i="8" s="1"/>
  <c r="AO150" i="8"/>
  <c r="AO155" i="8" s="1"/>
  <c r="AO125" i="8"/>
  <c r="AO175" i="8"/>
  <c r="AO180" i="8" s="1"/>
  <c r="AG302" i="8"/>
  <c r="AG150" i="8"/>
  <c r="AG155" i="8" s="1"/>
  <c r="AG479" i="8"/>
  <c r="AG175" i="8"/>
  <c r="AG180" i="8" s="1"/>
  <c r="AG200" i="8"/>
  <c r="AG205" i="8" s="1"/>
  <c r="AG405" i="8"/>
  <c r="AG424" i="8" s="1"/>
  <c r="AG125" i="8"/>
  <c r="Y200" i="8"/>
  <c r="Y205" i="8" s="1"/>
  <c r="Y405" i="8"/>
  <c r="Y424" i="8" s="1"/>
  <c r="Y479" i="8"/>
  <c r="Y125" i="8"/>
  <c r="Y175" i="8"/>
  <c r="Y180" i="8" s="1"/>
  <c r="Y150" i="8"/>
  <c r="Y155" i="8" s="1"/>
  <c r="Q300" i="8"/>
  <c r="Q125" i="8"/>
  <c r="Q150" i="8"/>
  <c r="Q155" i="8" s="1"/>
  <c r="Q200" i="8"/>
  <c r="Q205" i="8" s="1"/>
  <c r="Q175" i="8"/>
  <c r="Q180" i="8" s="1"/>
  <c r="Q479" i="8"/>
  <c r="Q405" i="8"/>
  <c r="Q424" i="8" s="1"/>
  <c r="H125" i="8"/>
  <c r="H150" i="8"/>
  <c r="H155" i="8" s="1"/>
  <c r="H175" i="8"/>
  <c r="H180" i="8" s="1"/>
  <c r="H200" i="8"/>
  <c r="H205" i="8" s="1"/>
  <c r="H405" i="8"/>
  <c r="H424" i="8" s="1"/>
  <c r="H479" i="8"/>
  <c r="E193" i="8"/>
  <c r="E194" i="8" s="1"/>
  <c r="F192" i="8" s="1"/>
  <c r="E182" i="8"/>
  <c r="F182" i="8" s="1"/>
  <c r="G182" i="8" s="1"/>
  <c r="H182" i="8" s="1"/>
  <c r="E188" i="8"/>
  <c r="E207" i="8"/>
  <c r="F207" i="8" s="1"/>
  <c r="G207" i="8" s="1"/>
  <c r="H207" i="8" s="1"/>
  <c r="E218" i="8"/>
  <c r="E219" i="8" s="1"/>
  <c r="F217" i="8" s="1"/>
  <c r="E213" i="8"/>
  <c r="T303" i="8"/>
  <c r="T119" i="15" s="1"/>
  <c r="AH301" i="8"/>
  <c r="L302" i="8"/>
  <c r="G188" i="8"/>
  <c r="G193" i="8"/>
  <c r="L301" i="8"/>
  <c r="Z302" i="8"/>
  <c r="BF310" i="8"/>
  <c r="BF311" i="8" s="1"/>
  <c r="AZ299" i="8"/>
  <c r="BA310" i="8"/>
  <c r="BA311" i="8" s="1"/>
  <c r="R300" i="8"/>
  <c r="AW302" i="8"/>
  <c r="AV299" i="8"/>
  <c r="BD304" i="8"/>
  <c r="AY301" i="8"/>
  <c r="V301" i="8"/>
  <c r="AS301" i="8"/>
  <c r="AC300" i="8"/>
  <c r="AI299" i="8"/>
  <c r="AO304" i="8"/>
  <c r="AU300" i="8"/>
  <c r="BE299" i="8"/>
  <c r="N301" i="8"/>
  <c r="F138" i="8"/>
  <c r="F143" i="8"/>
  <c r="F231" i="8"/>
  <c r="F168" i="8"/>
  <c r="F163" i="8"/>
  <c r="AG299" i="8"/>
  <c r="AM299" i="8"/>
  <c r="BK143" i="8"/>
  <c r="BK138" i="8"/>
  <c r="BK231" i="8"/>
  <c r="K301" i="8"/>
  <c r="Y302" i="8"/>
  <c r="X300" i="8"/>
  <c r="U303" i="8"/>
  <c r="U119" i="15" s="1"/>
  <c r="J300" i="8"/>
  <c r="Q303" i="8"/>
  <c r="Q119" i="15" s="1"/>
  <c r="W310" i="8"/>
  <c r="W311" i="8" s="1"/>
  <c r="BB300" i="8"/>
  <c r="BL193" i="8"/>
  <c r="BL188" i="8"/>
  <c r="M405" i="8"/>
  <c r="M424" i="8" s="1"/>
  <c r="M479" i="8"/>
  <c r="M125" i="8"/>
  <c r="M175" i="8"/>
  <c r="M180" i="8" s="1"/>
  <c r="M150" i="8"/>
  <c r="M155" i="8" s="1"/>
  <c r="M200" i="8"/>
  <c r="M205" i="8" s="1"/>
  <c r="I302" i="8"/>
  <c r="H213" i="8"/>
  <c r="H218" i="8"/>
  <c r="BL200" i="8"/>
  <c r="BL205" i="8" s="1"/>
  <c r="BL405" i="8"/>
  <c r="BL424" i="8" s="1"/>
  <c r="BL125" i="8"/>
  <c r="BL150" i="8"/>
  <c r="BL155" i="8" s="1"/>
  <c r="BL175" i="8"/>
  <c r="BL180" i="8" s="1"/>
  <c r="BD125" i="8"/>
  <c r="BD200" i="8"/>
  <c r="BD205" i="8" s="1"/>
  <c r="BD175" i="8"/>
  <c r="BD180" i="8" s="1"/>
  <c r="BD150" i="8"/>
  <c r="BD155" i="8" s="1"/>
  <c r="BD405" i="8"/>
  <c r="BD424" i="8" s="1"/>
  <c r="AV200" i="8"/>
  <c r="AV205" i="8" s="1"/>
  <c r="AV405" i="8"/>
  <c r="AV424" i="8" s="1"/>
  <c r="AV150" i="8"/>
  <c r="AV155" i="8" s="1"/>
  <c r="AV175" i="8"/>
  <c r="AV180" i="8" s="1"/>
  <c r="AV125" i="8"/>
  <c r="AN175" i="8"/>
  <c r="AN180" i="8" s="1"/>
  <c r="AN200" i="8"/>
  <c r="AN205" i="8" s="1"/>
  <c r="AN125" i="8"/>
  <c r="AN150" i="8"/>
  <c r="AN155" i="8" s="1"/>
  <c r="AN405" i="8"/>
  <c r="AN424" i="8" s="1"/>
  <c r="AF150" i="8"/>
  <c r="AF155" i="8" s="1"/>
  <c r="AF175" i="8"/>
  <c r="AF180" i="8" s="1"/>
  <c r="AF200" i="8"/>
  <c r="AF205" i="8" s="1"/>
  <c r="AF479" i="8"/>
  <c r="AF125" i="8"/>
  <c r="AF405" i="8"/>
  <c r="AF424" i="8" s="1"/>
  <c r="X302" i="8"/>
  <c r="X405" i="8"/>
  <c r="X424" i="8" s="1"/>
  <c r="X125" i="8"/>
  <c r="X175" i="8"/>
  <c r="X180" i="8" s="1"/>
  <c r="X200" i="8"/>
  <c r="X205" i="8" s="1"/>
  <c r="X479" i="8"/>
  <c r="X150" i="8"/>
  <c r="X155" i="8" s="1"/>
  <c r="P405" i="8"/>
  <c r="P424" i="8" s="1"/>
  <c r="P479" i="8"/>
  <c r="P200" i="8"/>
  <c r="P205" i="8" s="1"/>
  <c r="P150" i="8"/>
  <c r="P155" i="8" s="1"/>
  <c r="P125" i="8"/>
  <c r="P175" i="8"/>
  <c r="P180" i="8" s="1"/>
  <c r="G150" i="8"/>
  <c r="G155" i="8" s="1"/>
  <c r="G175" i="8"/>
  <c r="G180" i="8" s="1"/>
  <c r="G200" i="8"/>
  <c r="G205" i="8" s="1"/>
  <c r="G405" i="8"/>
  <c r="G424" i="8" s="1"/>
  <c r="G125" i="8"/>
  <c r="G479" i="8"/>
  <c r="T302" i="8"/>
  <c r="AH302" i="8"/>
  <c r="AQ304" i="8"/>
  <c r="L303" i="8"/>
  <c r="L119" i="15" s="1"/>
  <c r="Z299" i="8"/>
  <c r="AX304" i="8"/>
  <c r="BF304" i="8"/>
  <c r="R303" i="8"/>
  <c r="R119" i="15" s="1"/>
  <c r="AW300" i="8"/>
  <c r="AV300" i="8"/>
  <c r="BD299" i="8"/>
  <c r="AY303" i="8"/>
  <c r="AY119" i="15" s="1"/>
  <c r="V303" i="8"/>
  <c r="V119" i="15" s="1"/>
  <c r="AC299" i="8"/>
  <c r="AI302" i="8"/>
  <c r="AO299" i="8"/>
  <c r="AU302" i="8"/>
  <c r="BE300" i="8"/>
  <c r="J301" i="8"/>
  <c r="AF299" i="8"/>
  <c r="AM302" i="8"/>
  <c r="U310" i="8"/>
  <c r="U311" i="8" s="1"/>
  <c r="BG302" i="8"/>
  <c r="I303" i="8"/>
  <c r="I119" i="15" s="1"/>
  <c r="H231" i="8"/>
  <c r="H138" i="8"/>
  <c r="H143" i="8"/>
  <c r="BK405" i="8"/>
  <c r="BK424" i="8" s="1"/>
  <c r="BK125" i="8"/>
  <c r="BK150" i="8"/>
  <c r="BK155" i="8" s="1"/>
  <c r="BK175" i="8"/>
  <c r="BK180" i="8" s="1"/>
  <c r="BK200" i="8"/>
  <c r="BK205" i="8" s="1"/>
  <c r="BC125" i="8"/>
  <c r="BC405" i="8"/>
  <c r="BC424" i="8" s="1"/>
  <c r="BC150" i="8"/>
  <c r="BC155" i="8" s="1"/>
  <c r="BC175" i="8"/>
  <c r="BC180" i="8" s="1"/>
  <c r="BC200" i="8"/>
  <c r="BC205" i="8" s="1"/>
  <c r="AU150" i="8"/>
  <c r="AU155" i="8" s="1"/>
  <c r="AU125" i="8"/>
  <c r="AU405" i="8"/>
  <c r="AU424" i="8" s="1"/>
  <c r="AU175" i="8"/>
  <c r="AU180" i="8" s="1"/>
  <c r="AU200" i="8"/>
  <c r="AU205" i="8" s="1"/>
  <c r="AM175" i="8"/>
  <c r="AM180" i="8" s="1"/>
  <c r="AM125" i="8"/>
  <c r="AM200" i="8"/>
  <c r="AM205" i="8" s="1"/>
  <c r="AM405" i="8"/>
  <c r="AM424" i="8" s="1"/>
  <c r="AM150" i="8"/>
  <c r="AM155" i="8" s="1"/>
  <c r="AE479" i="8"/>
  <c r="AE125" i="8"/>
  <c r="AE150" i="8"/>
  <c r="AE155" i="8" s="1"/>
  <c r="AE175" i="8"/>
  <c r="AE180" i="8" s="1"/>
  <c r="AE200" i="8"/>
  <c r="AE205" i="8" s="1"/>
  <c r="AE405" i="8"/>
  <c r="AE424" i="8" s="1"/>
  <c r="W125" i="8"/>
  <c r="W175" i="8"/>
  <c r="W180" i="8" s="1"/>
  <c r="W150" i="8"/>
  <c r="W155" i="8" s="1"/>
  <c r="W200" i="8"/>
  <c r="W205" i="8" s="1"/>
  <c r="W405" i="8"/>
  <c r="W424" i="8" s="1"/>
  <c r="W479" i="8"/>
  <c r="O125" i="8"/>
  <c r="O405" i="8"/>
  <c r="O424" i="8" s="1"/>
  <c r="O150" i="8"/>
  <c r="O155" i="8" s="1"/>
  <c r="O175" i="8"/>
  <c r="O180" i="8" s="1"/>
  <c r="O200" i="8"/>
  <c r="O205" i="8" s="1"/>
  <c r="O479" i="8"/>
  <c r="T300" i="8"/>
  <c r="AH299" i="8"/>
  <c r="BK318" i="8"/>
  <c r="BK317" i="8"/>
  <c r="AQ301" i="8"/>
  <c r="G163" i="8"/>
  <c r="G168" i="8"/>
  <c r="AX301" i="8"/>
  <c r="BF301" i="8"/>
  <c r="AZ304" i="8"/>
  <c r="BA304" i="8"/>
  <c r="J303" i="8"/>
  <c r="J119" i="15" s="1"/>
  <c r="BH284" i="8"/>
  <c r="R299" i="8"/>
  <c r="AW303" i="8"/>
  <c r="AW119" i="15" s="1"/>
  <c r="AV302" i="8"/>
  <c r="BD302" i="8"/>
  <c r="AY299" i="8"/>
  <c r="V302" i="8"/>
  <c r="AS302" i="8"/>
  <c r="AC310" i="8"/>
  <c r="AC311" i="8" s="1"/>
  <c r="AI303" i="8"/>
  <c r="AI119" i="15" s="1"/>
  <c r="AO302" i="8"/>
  <c r="BE302" i="8"/>
  <c r="N302" i="8"/>
  <c r="F188" i="8"/>
  <c r="F193" i="8"/>
  <c r="S304" i="8"/>
  <c r="AF310" i="8"/>
  <c r="AF311" i="8" s="1"/>
  <c r="AM300" i="8"/>
  <c r="BK213" i="8"/>
  <c r="BK218" i="8"/>
  <c r="K299" i="8"/>
  <c r="Y310" i="8"/>
  <c r="Y311" i="8" s="1"/>
  <c r="BJ188" i="8"/>
  <c r="BJ193" i="8"/>
  <c r="U299" i="8"/>
  <c r="AR310" i="8"/>
  <c r="AR311" i="8" s="1"/>
  <c r="Q299" i="8"/>
  <c r="W299" i="8"/>
  <c r="AR301" i="8"/>
  <c r="W302" i="8"/>
  <c r="BB299" i="8"/>
  <c r="M304" i="8"/>
  <c r="AB299" i="8"/>
  <c r="AP302" i="8"/>
  <c r="AK310" i="8"/>
  <c r="AK311" i="8" s="1"/>
  <c r="AK9" i="8"/>
  <c r="AK305" i="8" s="1"/>
  <c r="BJ125" i="8"/>
  <c r="BJ405" i="8"/>
  <c r="BJ424" i="8" s="1"/>
  <c r="BJ150" i="8"/>
  <c r="BJ155" i="8" s="1"/>
  <c r="BJ175" i="8"/>
  <c r="BJ180" i="8" s="1"/>
  <c r="BJ200" i="8"/>
  <c r="BJ205" i="8" s="1"/>
  <c r="BB125" i="8"/>
  <c r="BB175" i="8"/>
  <c r="BB180" i="8" s="1"/>
  <c r="BB405" i="8"/>
  <c r="BB424" i="8" s="1"/>
  <c r="BB150" i="8"/>
  <c r="BB155" i="8" s="1"/>
  <c r="BB200" i="8"/>
  <c r="BB205" i="8" s="1"/>
  <c r="AT200" i="8"/>
  <c r="AT205" i="8" s="1"/>
  <c r="AT125" i="8"/>
  <c r="AT175" i="8"/>
  <c r="AT180" i="8" s="1"/>
  <c r="AT150" i="8"/>
  <c r="AT155" i="8" s="1"/>
  <c r="AT405" i="8"/>
  <c r="AT424" i="8" s="1"/>
  <c r="AL150" i="8"/>
  <c r="AL155" i="8" s="1"/>
  <c r="AL175" i="8"/>
  <c r="AL180" i="8" s="1"/>
  <c r="AL200" i="8"/>
  <c r="AL205" i="8" s="1"/>
  <c r="AL405" i="8"/>
  <c r="AL424" i="8" s="1"/>
  <c r="AL479" i="8"/>
  <c r="AL125" i="8"/>
  <c r="AD125" i="8"/>
  <c r="AD150" i="8"/>
  <c r="AD155" i="8" s="1"/>
  <c r="AD200" i="8"/>
  <c r="AD205" i="8" s="1"/>
  <c r="AD175" i="8"/>
  <c r="AD180" i="8" s="1"/>
  <c r="AD479" i="8"/>
  <c r="AD405" i="8"/>
  <c r="AD424" i="8" s="1"/>
  <c r="V150" i="8"/>
  <c r="V155" i="8" s="1"/>
  <c r="V479" i="8"/>
  <c r="V125" i="8"/>
  <c r="V405" i="8"/>
  <c r="V424" i="8" s="1"/>
  <c r="V175" i="8"/>
  <c r="V180" i="8" s="1"/>
  <c r="V200" i="8"/>
  <c r="V205" i="8" s="1"/>
  <c r="N150" i="8"/>
  <c r="N155" i="8" s="1"/>
  <c r="N200" i="8"/>
  <c r="N205" i="8" s="1"/>
  <c r="N175" i="8"/>
  <c r="N180" i="8" s="1"/>
  <c r="N405" i="8"/>
  <c r="N424" i="8" s="1"/>
  <c r="N479" i="8"/>
  <c r="N125" i="8"/>
  <c r="E253" i="8"/>
  <c r="E284" i="8"/>
  <c r="AH300" i="8"/>
  <c r="BG304" i="8"/>
  <c r="AQ300" i="8"/>
  <c r="G284" i="8"/>
  <c r="BI284" i="8"/>
  <c r="AX302" i="8"/>
  <c r="BF300" i="8"/>
  <c r="AZ301" i="8"/>
  <c r="AD301" i="8"/>
  <c r="BA301" i="8"/>
  <c r="BH168" i="8"/>
  <c r="BH163" i="8"/>
  <c r="AW310" i="8"/>
  <c r="AW311" i="8" s="1"/>
  <c r="BD303" i="8"/>
  <c r="BD119" i="15" s="1"/>
  <c r="AY310" i="8"/>
  <c r="AY311" i="8" s="1"/>
  <c r="V300" i="8"/>
  <c r="AC303" i="8"/>
  <c r="AC119" i="15" s="1"/>
  <c r="AO310" i="8"/>
  <c r="AO311" i="8" s="1"/>
  <c r="AU310" i="8"/>
  <c r="AU311" i="8" s="1"/>
  <c r="N299" i="8"/>
  <c r="S301" i="8"/>
  <c r="AG300" i="8"/>
  <c r="K303" i="8"/>
  <c r="K119" i="15" s="1"/>
  <c r="X310" i="8"/>
  <c r="X311" i="8" s="1"/>
  <c r="AR304" i="8"/>
  <c r="BL231" i="8"/>
  <c r="BL138" i="8"/>
  <c r="BL143" i="8"/>
  <c r="BL284" i="8"/>
  <c r="AB303" i="8"/>
  <c r="AB119" i="15" s="1"/>
  <c r="H188" i="8"/>
  <c r="H193" i="8"/>
  <c r="BI175" i="8"/>
  <c r="BI180" i="8" s="1"/>
  <c r="BI200" i="8"/>
  <c r="BI205" i="8" s="1"/>
  <c r="BI405" i="8"/>
  <c r="BI424" i="8" s="1"/>
  <c r="BI125" i="8"/>
  <c r="BI150" i="8"/>
  <c r="BI155" i="8" s="1"/>
  <c r="BA299" i="8"/>
  <c r="BA125" i="8"/>
  <c r="BA150" i="8"/>
  <c r="BA155" i="8" s="1"/>
  <c r="BA175" i="8"/>
  <c r="BA180" i="8" s="1"/>
  <c r="BA200" i="8"/>
  <c r="BA205" i="8" s="1"/>
  <c r="BA405" i="8"/>
  <c r="BA424" i="8" s="1"/>
  <c r="AS200" i="8"/>
  <c r="AS205" i="8" s="1"/>
  <c r="AS405" i="8"/>
  <c r="AS424" i="8" s="1"/>
  <c r="AS150" i="8"/>
  <c r="AS155" i="8" s="1"/>
  <c r="AS125" i="8"/>
  <c r="AS175" i="8"/>
  <c r="AS180" i="8" s="1"/>
  <c r="AK150" i="8"/>
  <c r="AK155" i="8" s="1"/>
  <c r="AK125" i="8"/>
  <c r="AK175" i="8"/>
  <c r="AK180" i="8" s="1"/>
  <c r="AK405" i="8"/>
  <c r="AK424" i="8" s="1"/>
  <c r="AK200" i="8"/>
  <c r="AK205" i="8" s="1"/>
  <c r="AK479" i="8"/>
  <c r="AC150" i="8"/>
  <c r="AC155" i="8" s="1"/>
  <c r="AC175" i="8"/>
  <c r="AC180" i="8" s="1"/>
  <c r="AC200" i="8"/>
  <c r="AC205" i="8" s="1"/>
  <c r="AC125" i="8"/>
  <c r="AC405" i="8"/>
  <c r="AC424" i="8" s="1"/>
  <c r="AC479" i="8"/>
  <c r="U125" i="8"/>
  <c r="U150" i="8"/>
  <c r="U155" i="8" s="1"/>
  <c r="U175" i="8"/>
  <c r="U180" i="8" s="1"/>
  <c r="U200" i="8"/>
  <c r="U205" i="8" s="1"/>
  <c r="U405" i="8"/>
  <c r="U424" i="8" s="1"/>
  <c r="U479" i="8"/>
  <c r="L405" i="8"/>
  <c r="L424" i="8" s="1"/>
  <c r="L125" i="8"/>
  <c r="L150" i="8"/>
  <c r="L155" i="8" s="1"/>
  <c r="L479" i="8"/>
  <c r="L200" i="8"/>
  <c r="L205" i="8" s="1"/>
  <c r="L175" i="8"/>
  <c r="L180" i="8" s="1"/>
  <c r="F150" i="8"/>
  <c r="F155" i="8" s="1"/>
  <c r="F125" i="8"/>
  <c r="F175" i="8"/>
  <c r="F180" i="8" s="1"/>
  <c r="F200" i="8"/>
  <c r="F205" i="8" s="1"/>
  <c r="F479" i="8"/>
  <c r="F405" i="8"/>
  <c r="F424" i="8" s="1"/>
  <c r="BG301" i="8"/>
  <c r="Z310" i="8"/>
  <c r="Z311" i="8" s="1"/>
  <c r="AD299" i="8"/>
  <c r="AN310" i="8"/>
  <c r="AN311" i="8" s="1"/>
  <c r="AN9" i="8"/>
  <c r="AN305" i="8" s="1"/>
  <c r="AS300" i="8"/>
  <c r="BE310" i="8"/>
  <c r="BE311" i="8" s="1"/>
  <c r="F284" i="8"/>
  <c r="Y300" i="8"/>
  <c r="BJ138" i="8"/>
  <c r="BJ143" i="8"/>
  <c r="BJ231" i="8"/>
  <c r="G55" i="8"/>
  <c r="H55" i="8" s="1"/>
  <c r="S5" i="13"/>
  <c r="S13" i="13"/>
  <c r="AL299" i="8" l="1"/>
  <c r="AL302" i="8"/>
  <c r="BH319" i="8"/>
  <c r="BH321" i="8" s="1"/>
  <c r="BH323" i="8" s="1"/>
  <c r="BH355" i="8" s="1"/>
  <c r="AL301" i="8"/>
  <c r="AL303" i="8"/>
  <c r="AL119" i="15" s="1"/>
  <c r="AL300" i="8"/>
  <c r="AL304" i="8"/>
  <c r="F319" i="8"/>
  <c r="F321" i="8" s="1"/>
  <c r="E103" i="8"/>
  <c r="E46" i="15" s="1"/>
  <c r="E319" i="8"/>
  <c r="E321" i="8" s="1"/>
  <c r="E323" i="8" s="1"/>
  <c r="E355" i="8" s="1"/>
  <c r="F10" i="8"/>
  <c r="F103" i="8" s="1"/>
  <c r="F46" i="15" s="1"/>
  <c r="G319" i="8"/>
  <c r="G321" i="8" s="1"/>
  <c r="BL319" i="8"/>
  <c r="BL321" i="8" s="1"/>
  <c r="D305" i="8"/>
  <c r="E367" i="8"/>
  <c r="E18" i="15"/>
  <c r="E50" i="15"/>
  <c r="F219" i="8"/>
  <c r="G217" i="8" s="1"/>
  <c r="G219" i="8" s="1"/>
  <c r="H217" i="8" s="1"/>
  <c r="H219" i="8" s="1"/>
  <c r="I217" i="8" s="1"/>
  <c r="BL238" i="8"/>
  <c r="E238" i="8"/>
  <c r="BI243" i="8"/>
  <c r="BJ238" i="8"/>
  <c r="BL243" i="8"/>
  <c r="BI238" i="8"/>
  <c r="BJ243" i="8"/>
  <c r="G9" i="15"/>
  <c r="G27" i="15" s="1"/>
  <c r="BI319" i="8"/>
  <c r="BI361" i="8" s="1"/>
  <c r="G396" i="8"/>
  <c r="G415" i="8" s="1"/>
  <c r="BK319" i="8"/>
  <c r="BK321" i="8" s="1"/>
  <c r="F162" i="8"/>
  <c r="F259" i="8"/>
  <c r="AC212" i="8"/>
  <c r="AC275" i="8"/>
  <c r="AK259" i="8"/>
  <c r="AK162" i="8"/>
  <c r="BA267" i="8"/>
  <c r="BA187" i="8"/>
  <c r="BI267" i="8"/>
  <c r="BI187" i="8"/>
  <c r="N130" i="8"/>
  <c r="N225" i="8"/>
  <c r="AD259" i="8"/>
  <c r="AD162" i="8"/>
  <c r="BB187" i="8"/>
  <c r="BB267" i="8"/>
  <c r="AM275" i="8"/>
  <c r="AM212" i="8"/>
  <c r="BC212" i="8"/>
  <c r="BC275" i="8"/>
  <c r="BK130" i="8"/>
  <c r="BK225" i="8"/>
  <c r="P130" i="8"/>
  <c r="P225" i="8"/>
  <c r="X187" i="8"/>
  <c r="X267" i="8"/>
  <c r="AF267" i="8"/>
  <c r="AF187" i="8"/>
  <c r="AV187" i="8"/>
  <c r="AV267" i="8"/>
  <c r="BD130" i="8"/>
  <c r="BD225" i="8"/>
  <c r="F194" i="8"/>
  <c r="G192" i="8" s="1"/>
  <c r="G194" i="8" s="1"/>
  <c r="H192" i="8" s="1"/>
  <c r="H194" i="8" s="1"/>
  <c r="I192" i="8" s="1"/>
  <c r="Y225" i="8"/>
  <c r="Y130" i="8"/>
  <c r="AW275" i="8"/>
  <c r="AW212" i="8"/>
  <c r="BE187" i="8"/>
  <c r="BE267" i="8"/>
  <c r="F169" i="8"/>
  <c r="G167" i="8" s="1"/>
  <c r="G169" i="8" s="1"/>
  <c r="H167" i="8" s="1"/>
  <c r="H169" i="8" s="1"/>
  <c r="I167" i="8" s="1"/>
  <c r="E183" i="8"/>
  <c r="E267" i="8"/>
  <c r="E270" i="8" s="1"/>
  <c r="E187" i="8"/>
  <c r="E189" i="8" s="1"/>
  <c r="F186" i="8" s="1"/>
  <c r="R187" i="8"/>
  <c r="R267" i="8"/>
  <c r="AP212" i="8"/>
  <c r="AP275" i="8"/>
  <c r="AX130" i="8"/>
  <c r="AX225" i="8"/>
  <c r="AI275" i="8"/>
  <c r="AI212" i="8"/>
  <c r="AQ162" i="8"/>
  <c r="AQ259" i="8"/>
  <c r="BG187" i="8"/>
  <c r="BG267" i="8"/>
  <c r="T130" i="8"/>
  <c r="T225" i="8"/>
  <c r="AB212" i="8"/>
  <c r="AB275" i="8"/>
  <c r="AR225" i="8"/>
  <c r="AR130" i="8"/>
  <c r="L187" i="8"/>
  <c r="L267" i="8"/>
  <c r="U212" i="8"/>
  <c r="U275" i="8"/>
  <c r="AC187" i="8"/>
  <c r="AC267" i="8"/>
  <c r="AS267" i="8"/>
  <c r="AS187" i="8"/>
  <c r="BA162" i="8"/>
  <c r="BA259" i="8"/>
  <c r="V130" i="8"/>
  <c r="V225" i="8"/>
  <c r="AD130" i="8"/>
  <c r="AD225" i="8"/>
  <c r="AT259" i="8"/>
  <c r="AT162" i="8"/>
  <c r="BB130" i="8"/>
  <c r="BB225" i="8"/>
  <c r="O130" i="8"/>
  <c r="O225" i="8"/>
  <c r="AE275" i="8"/>
  <c r="AE212" i="8"/>
  <c r="AM130" i="8"/>
  <c r="AM225" i="8"/>
  <c r="BC267" i="8"/>
  <c r="BC187" i="8"/>
  <c r="BJ352" i="8"/>
  <c r="BJ396" i="8"/>
  <c r="BJ415" i="8" s="1"/>
  <c r="P259" i="8"/>
  <c r="P162" i="8"/>
  <c r="X130" i="8"/>
  <c r="X225" i="8"/>
  <c r="AF162" i="8"/>
  <c r="AF259" i="8"/>
  <c r="AV162" i="8"/>
  <c r="AV259" i="8"/>
  <c r="BL267" i="8"/>
  <c r="BL187" i="8"/>
  <c r="Q187" i="8"/>
  <c r="Q267" i="8"/>
  <c r="AG162" i="8"/>
  <c r="AG259" i="8"/>
  <c r="AW187" i="8"/>
  <c r="AW267" i="8"/>
  <c r="BE130" i="8"/>
  <c r="BE225" i="8"/>
  <c r="R259" i="8"/>
  <c r="R162" i="8"/>
  <c r="AH187" i="8"/>
  <c r="AH267" i="8"/>
  <c r="AP267" i="8"/>
  <c r="AP187" i="8"/>
  <c r="BH238" i="8"/>
  <c r="S275" i="8"/>
  <c r="S212" i="8"/>
  <c r="AI162" i="8"/>
  <c r="AI259" i="8"/>
  <c r="AY267" i="8"/>
  <c r="AY187" i="8"/>
  <c r="BG212" i="8"/>
  <c r="BG275" i="8"/>
  <c r="T212" i="8"/>
  <c r="T275" i="8"/>
  <c r="AJ130" i="8"/>
  <c r="AJ225" i="8"/>
  <c r="AZ187" i="8"/>
  <c r="AZ267" i="8"/>
  <c r="L212" i="8"/>
  <c r="L275" i="8"/>
  <c r="U267" i="8"/>
  <c r="U187" i="8"/>
  <c r="AC162" i="8"/>
  <c r="AC259" i="8"/>
  <c r="AS225" i="8"/>
  <c r="AS130" i="8"/>
  <c r="BA225" i="8"/>
  <c r="BA130" i="8"/>
  <c r="AL130" i="8"/>
  <c r="AL225" i="8"/>
  <c r="AT187" i="8"/>
  <c r="AT267" i="8"/>
  <c r="BJ212" i="8"/>
  <c r="BJ275" i="8"/>
  <c r="AE187" i="8"/>
  <c r="AE267" i="8"/>
  <c r="AM187" i="8"/>
  <c r="AM267" i="8"/>
  <c r="BC259" i="8"/>
  <c r="BC162" i="8"/>
  <c r="H243" i="8"/>
  <c r="G130" i="8"/>
  <c r="G225" i="8"/>
  <c r="P275" i="8"/>
  <c r="P212" i="8"/>
  <c r="BL259" i="8"/>
  <c r="BL162" i="8"/>
  <c r="M275" i="8"/>
  <c r="M212" i="8"/>
  <c r="F243" i="8"/>
  <c r="Q212" i="8"/>
  <c r="Q275" i="8"/>
  <c r="AW162" i="8"/>
  <c r="AW259" i="8"/>
  <c r="Z130" i="8"/>
  <c r="Z225" i="8"/>
  <c r="AH275" i="8"/>
  <c r="AH212" i="8"/>
  <c r="AP162" i="8"/>
  <c r="AP259" i="8"/>
  <c r="BF162" i="8"/>
  <c r="BF259" i="8"/>
  <c r="BH243" i="8"/>
  <c r="AA212" i="8"/>
  <c r="AA275" i="8"/>
  <c r="AI130" i="8"/>
  <c r="AI225" i="8"/>
  <c r="AY259" i="8"/>
  <c r="AY162" i="8"/>
  <c r="BG162" i="8"/>
  <c r="BG259" i="8"/>
  <c r="E144" i="8"/>
  <c r="E243" i="8"/>
  <c r="K225" i="8"/>
  <c r="K130" i="8"/>
  <c r="AR259" i="8"/>
  <c r="AR162" i="8"/>
  <c r="BH162" i="8"/>
  <c r="BH259" i="8"/>
  <c r="BJ319" i="8"/>
  <c r="AN299" i="8"/>
  <c r="AN303" i="8"/>
  <c r="AN119" i="15" s="1"/>
  <c r="AN300" i="8"/>
  <c r="AN302" i="8"/>
  <c r="AN301" i="8"/>
  <c r="AN304" i="8"/>
  <c r="U162" i="8"/>
  <c r="U259" i="8"/>
  <c r="AS162" i="8"/>
  <c r="AS259" i="8"/>
  <c r="N187" i="8"/>
  <c r="N267" i="8"/>
  <c r="V259" i="8"/>
  <c r="V162" i="8"/>
  <c r="AT225" i="8"/>
  <c r="AT130" i="8"/>
  <c r="BJ187" i="8"/>
  <c r="BJ267" i="8"/>
  <c r="AE259" i="8"/>
  <c r="AE162" i="8"/>
  <c r="AU212" i="8"/>
  <c r="AU275" i="8"/>
  <c r="H238" i="8"/>
  <c r="AN162" i="8"/>
  <c r="AN259" i="8"/>
  <c r="AV212" i="8"/>
  <c r="AV275" i="8"/>
  <c r="BL225" i="8"/>
  <c r="BL130" i="8"/>
  <c r="M162" i="8"/>
  <c r="M259" i="8"/>
  <c r="BK238" i="8"/>
  <c r="F238" i="8"/>
  <c r="H275" i="8"/>
  <c r="H212" i="8"/>
  <c r="Q259" i="8"/>
  <c r="Q162" i="8"/>
  <c r="Y275" i="8"/>
  <c r="Y212" i="8"/>
  <c r="AO267" i="8"/>
  <c r="AO187" i="8"/>
  <c r="BI352" i="8"/>
  <c r="BI396" i="8"/>
  <c r="BI415" i="8" s="1"/>
  <c r="E158" i="8"/>
  <c r="E162" i="8"/>
  <c r="E164" i="8" s="1"/>
  <c r="F161" i="8" s="1"/>
  <c r="E259" i="8"/>
  <c r="E262" i="8" s="1"/>
  <c r="Z212" i="8"/>
  <c r="Z275" i="8"/>
  <c r="AH259" i="8"/>
  <c r="AH162" i="8"/>
  <c r="AP130" i="8"/>
  <c r="AP225" i="8"/>
  <c r="BF212" i="8"/>
  <c r="BF275" i="8"/>
  <c r="S187" i="8"/>
  <c r="S267" i="8"/>
  <c r="AA162" i="8"/>
  <c r="AA259" i="8"/>
  <c r="AY130" i="8"/>
  <c r="AY225" i="8"/>
  <c r="G238" i="8"/>
  <c r="F132" i="8"/>
  <c r="E232" i="8"/>
  <c r="K212" i="8"/>
  <c r="K275" i="8"/>
  <c r="AB162" i="8"/>
  <c r="AB259" i="8"/>
  <c r="AJ212" i="8"/>
  <c r="AJ275" i="8"/>
  <c r="AR275" i="8"/>
  <c r="AR212" i="8"/>
  <c r="BH130" i="8"/>
  <c r="BH225" i="8"/>
  <c r="L162" i="8"/>
  <c r="L259" i="8"/>
  <c r="U130" i="8"/>
  <c r="U225" i="8"/>
  <c r="AK212" i="8"/>
  <c r="AK275" i="8"/>
  <c r="BI162" i="8"/>
  <c r="BI259" i="8"/>
  <c r="BL352" i="8"/>
  <c r="BL396" i="8"/>
  <c r="BL415" i="8" s="1"/>
  <c r="N212" i="8"/>
  <c r="N275" i="8"/>
  <c r="AT275" i="8"/>
  <c r="AT212" i="8"/>
  <c r="BJ162" i="8"/>
  <c r="BJ259" i="8"/>
  <c r="W275" i="8"/>
  <c r="W212" i="8"/>
  <c r="AE130" i="8"/>
  <c r="AE225" i="8"/>
  <c r="AU187" i="8"/>
  <c r="AU267" i="8"/>
  <c r="BC130" i="8"/>
  <c r="BC225" i="8"/>
  <c r="G212" i="8"/>
  <c r="G275" i="8"/>
  <c r="AN130" i="8"/>
  <c r="AN225" i="8"/>
  <c r="M187" i="8"/>
  <c r="M267" i="8"/>
  <c r="BK243" i="8"/>
  <c r="H187" i="8"/>
  <c r="H267" i="8"/>
  <c r="Q225" i="8"/>
  <c r="Q130" i="8"/>
  <c r="AG130" i="8"/>
  <c r="AG225" i="8"/>
  <c r="AO225" i="8"/>
  <c r="AO130" i="8"/>
  <c r="AW130" i="8"/>
  <c r="AW225" i="8"/>
  <c r="H319" i="8"/>
  <c r="E225" i="8"/>
  <c r="E130" i="8"/>
  <c r="Z162" i="8"/>
  <c r="Z259" i="8"/>
  <c r="AX212" i="8"/>
  <c r="AX275" i="8"/>
  <c r="BF187" i="8"/>
  <c r="BF267" i="8"/>
  <c r="S162" i="8"/>
  <c r="S259" i="8"/>
  <c r="AA187" i="8"/>
  <c r="AA267" i="8"/>
  <c r="AY212" i="8"/>
  <c r="AY275" i="8"/>
  <c r="G243" i="8"/>
  <c r="K162" i="8"/>
  <c r="K259" i="8"/>
  <c r="AB225" i="8"/>
  <c r="AB130" i="8"/>
  <c r="AJ162" i="8"/>
  <c r="AJ259" i="8"/>
  <c r="I55" i="8"/>
  <c r="F275" i="8"/>
  <c r="F212" i="8"/>
  <c r="L130" i="8"/>
  <c r="L225" i="8"/>
  <c r="AS212" i="8"/>
  <c r="AS275" i="8"/>
  <c r="BI130" i="8"/>
  <c r="BI225" i="8"/>
  <c r="N162" i="8"/>
  <c r="N259" i="8"/>
  <c r="AL275" i="8"/>
  <c r="AL212" i="8"/>
  <c r="BB275" i="8"/>
  <c r="BB212" i="8"/>
  <c r="BH352" i="8"/>
  <c r="BH396" i="8"/>
  <c r="BH415" i="8" s="1"/>
  <c r="O275" i="8"/>
  <c r="O212" i="8"/>
  <c r="W259" i="8"/>
  <c r="W162" i="8"/>
  <c r="BK275" i="8"/>
  <c r="BK212" i="8"/>
  <c r="G187" i="8"/>
  <c r="G267" i="8"/>
  <c r="X259" i="8"/>
  <c r="X162" i="8"/>
  <c r="AF130" i="8"/>
  <c r="AF225" i="8"/>
  <c r="AN275" i="8"/>
  <c r="AN212" i="8"/>
  <c r="BD162" i="8"/>
  <c r="BD259" i="8"/>
  <c r="BL212" i="8"/>
  <c r="BL275" i="8"/>
  <c r="M130" i="8"/>
  <c r="M225" i="8"/>
  <c r="H162" i="8"/>
  <c r="H259" i="8"/>
  <c r="AO162" i="8"/>
  <c r="AO259" i="8"/>
  <c r="E424" i="8"/>
  <c r="D444" i="8" s="1"/>
  <c r="D405" i="8"/>
  <c r="F444" i="8"/>
  <c r="Z187" i="8"/>
  <c r="Z267" i="8"/>
  <c r="AH130" i="8"/>
  <c r="AH225" i="8"/>
  <c r="AX187" i="8"/>
  <c r="AX267" i="8"/>
  <c r="BF225" i="8"/>
  <c r="BF130" i="8"/>
  <c r="S130" i="8"/>
  <c r="S225" i="8"/>
  <c r="AQ130" i="8"/>
  <c r="AQ225" i="8"/>
  <c r="AE304" i="8"/>
  <c r="AE299" i="8"/>
  <c r="AE303" i="8"/>
  <c r="AE119" i="15" s="1"/>
  <c r="AE302" i="8"/>
  <c r="AE300" i="8"/>
  <c r="AE301" i="8"/>
  <c r="AB267" i="8"/>
  <c r="AB187" i="8"/>
  <c r="AZ130" i="8"/>
  <c r="AZ225" i="8"/>
  <c r="BH212" i="8"/>
  <c r="BH275" i="8"/>
  <c r="F187" i="8"/>
  <c r="F267" i="8"/>
  <c r="AK187" i="8"/>
  <c r="AK267" i="8"/>
  <c r="BK352" i="8"/>
  <c r="BK396" i="8"/>
  <c r="BK415" i="8" s="1"/>
  <c r="V275" i="8"/>
  <c r="V212" i="8"/>
  <c r="AD187" i="8"/>
  <c r="AD267" i="8"/>
  <c r="AL267" i="8"/>
  <c r="AL187" i="8"/>
  <c r="BB162" i="8"/>
  <c r="BB259" i="8"/>
  <c r="BJ130" i="8"/>
  <c r="BJ225" i="8"/>
  <c r="O187" i="8"/>
  <c r="O267" i="8"/>
  <c r="W187" i="8"/>
  <c r="W267" i="8"/>
  <c r="AM162" i="8"/>
  <c r="AM259" i="8"/>
  <c r="AU130" i="8"/>
  <c r="AU225" i="8"/>
  <c r="BK267" i="8"/>
  <c r="BK187" i="8"/>
  <c r="G162" i="8"/>
  <c r="G259" i="8"/>
  <c r="AN187" i="8"/>
  <c r="AN267" i="8"/>
  <c r="BD187" i="8"/>
  <c r="BD267" i="8"/>
  <c r="H130" i="8"/>
  <c r="H225" i="8"/>
  <c r="Y162" i="8"/>
  <c r="Y259" i="8"/>
  <c r="AG275" i="8"/>
  <c r="AG212" i="8"/>
  <c r="BE212" i="8"/>
  <c r="BE275" i="8"/>
  <c r="R212" i="8"/>
  <c r="R275" i="8"/>
  <c r="H352" i="8"/>
  <c r="H396" i="8"/>
  <c r="H415" i="8" s="1"/>
  <c r="AI187" i="8"/>
  <c r="AI267" i="8"/>
  <c r="AQ187" i="8"/>
  <c r="AQ267" i="8"/>
  <c r="E396" i="8"/>
  <c r="E415" i="8" s="1"/>
  <c r="E352" i="8"/>
  <c r="T267" i="8"/>
  <c r="T187" i="8"/>
  <c r="AJ187" i="8"/>
  <c r="AJ267" i="8"/>
  <c r="AZ212" i="8"/>
  <c r="AZ275" i="8"/>
  <c r="BH187" i="8"/>
  <c r="BH267" i="8"/>
  <c r="F396" i="8"/>
  <c r="F415" i="8" s="1"/>
  <c r="F352" i="8"/>
  <c r="F130" i="8"/>
  <c r="F225" i="8"/>
  <c r="AC225" i="8"/>
  <c r="AC130" i="8"/>
  <c r="AK225" i="8"/>
  <c r="AK130" i="8"/>
  <c r="BA212" i="8"/>
  <c r="BA275" i="8"/>
  <c r="BI275" i="8"/>
  <c r="BI212" i="8"/>
  <c r="F253" i="8"/>
  <c r="E285" i="8"/>
  <c r="V187" i="8"/>
  <c r="V267" i="8"/>
  <c r="AD212" i="8"/>
  <c r="AD275" i="8"/>
  <c r="AL259" i="8"/>
  <c r="AL162" i="8"/>
  <c r="AK303" i="8"/>
  <c r="AK119" i="15" s="1"/>
  <c r="AK299" i="8"/>
  <c r="AK300" i="8"/>
  <c r="AK302" i="8"/>
  <c r="AK301" i="8"/>
  <c r="AK304" i="8"/>
  <c r="O162" i="8"/>
  <c r="O259" i="8"/>
  <c r="W130" i="8"/>
  <c r="W225" i="8"/>
  <c r="AU162" i="8"/>
  <c r="AU259" i="8"/>
  <c r="BK162" i="8"/>
  <c r="BK259" i="8"/>
  <c r="P267" i="8"/>
  <c r="P187" i="8"/>
  <c r="X275" i="8"/>
  <c r="X212" i="8"/>
  <c r="AF212" i="8"/>
  <c r="AF275" i="8"/>
  <c r="AV225" i="8"/>
  <c r="AV130" i="8"/>
  <c r="BD275" i="8"/>
  <c r="BD212" i="8"/>
  <c r="Y187" i="8"/>
  <c r="Y267" i="8"/>
  <c r="AG187" i="8"/>
  <c r="AG267" i="8"/>
  <c r="AO212" i="8"/>
  <c r="AO275" i="8"/>
  <c r="BE162" i="8"/>
  <c r="BE259" i="8"/>
  <c r="E212" i="8"/>
  <c r="E214" i="8" s="1"/>
  <c r="F211" i="8" s="1"/>
  <c r="E208" i="8"/>
  <c r="E275" i="8"/>
  <c r="E278" i="8" s="1"/>
  <c r="R225" i="8"/>
  <c r="R130" i="8"/>
  <c r="AX162" i="8"/>
  <c r="AX259" i="8"/>
  <c r="AA130" i="8"/>
  <c r="AA225" i="8"/>
  <c r="AQ212" i="8"/>
  <c r="AQ275" i="8"/>
  <c r="BG130" i="8"/>
  <c r="BG225" i="8"/>
  <c r="K187" i="8"/>
  <c r="K267" i="8"/>
  <c r="T259" i="8"/>
  <c r="T162" i="8"/>
  <c r="AR187" i="8"/>
  <c r="AR267" i="8"/>
  <c r="AZ162" i="8"/>
  <c r="AZ259" i="8"/>
  <c r="E17" i="15"/>
  <c r="E30" i="15" s="1"/>
  <c r="F12" i="16"/>
  <c r="E16" i="15"/>
  <c r="E55" i="15" s="1"/>
  <c r="BL9" i="15"/>
  <c r="BL27" i="15" s="1"/>
  <c r="BJ9" i="15"/>
  <c r="BJ27" i="15" s="1"/>
  <c r="E47" i="15"/>
  <c r="S14" i="13"/>
  <c r="BH400" i="8" l="1"/>
  <c r="BH419" i="8" s="1"/>
  <c r="E398" i="8"/>
  <c r="E417" i="8" s="1"/>
  <c r="E369" i="8"/>
  <c r="E328" i="8"/>
  <c r="G361" i="8"/>
  <c r="E400" i="8"/>
  <c r="E419" i="8" s="1"/>
  <c r="F113" i="8"/>
  <c r="F47" i="15" s="1"/>
  <c r="F100" i="15" s="1"/>
  <c r="F361" i="8"/>
  <c r="G10" i="8"/>
  <c r="H10" i="8" s="1"/>
  <c r="E410" i="8"/>
  <c r="E429" i="8" s="1"/>
  <c r="C119" i="15"/>
  <c r="F164" i="8"/>
  <c r="G161" i="8" s="1"/>
  <c r="G164" i="8" s="1"/>
  <c r="H161" i="8" s="1"/>
  <c r="H164" i="8" s="1"/>
  <c r="I161" i="8" s="1"/>
  <c r="E100" i="15"/>
  <c r="BL361" i="8"/>
  <c r="F214" i="8"/>
  <c r="G211" i="8" s="1"/>
  <c r="G214" i="8" s="1"/>
  <c r="H211" i="8" s="1"/>
  <c r="H214" i="8" s="1"/>
  <c r="I211" i="8" s="1"/>
  <c r="BI321" i="8"/>
  <c r="BI362" i="8" s="1"/>
  <c r="BI401" i="8" s="1"/>
  <c r="BI420" i="8" s="1"/>
  <c r="D301" i="8"/>
  <c r="D300" i="8"/>
  <c r="D302" i="8"/>
  <c r="D303" i="8"/>
  <c r="D299" i="8"/>
  <c r="D304" i="8"/>
  <c r="BG137" i="8"/>
  <c r="BG237" i="8" s="1"/>
  <c r="BG251" i="8"/>
  <c r="BG283" i="8" s="1"/>
  <c r="BG230" i="8"/>
  <c r="H137" i="8"/>
  <c r="H237" i="8" s="1"/>
  <c r="H230" i="8"/>
  <c r="H251" i="8"/>
  <c r="H283" i="8" s="1"/>
  <c r="AQ230" i="8"/>
  <c r="AQ251" i="8"/>
  <c r="AQ283" i="8" s="1"/>
  <c r="AQ137" i="8"/>
  <c r="AQ237" i="8" s="1"/>
  <c r="AI137" i="8"/>
  <c r="AI237" i="8" s="1"/>
  <c r="AI251" i="8"/>
  <c r="AI283" i="8" s="1"/>
  <c r="AI230" i="8"/>
  <c r="F323" i="8"/>
  <c r="F362" i="8"/>
  <c r="E184" i="8"/>
  <c r="F179" i="8"/>
  <c r="F183" i="8" s="1"/>
  <c r="R230" i="8"/>
  <c r="R251" i="8"/>
  <c r="R283" i="8" s="1"/>
  <c r="R137" i="8"/>
  <c r="R237" i="8" s="1"/>
  <c r="BI230" i="8"/>
  <c r="BI137" i="8"/>
  <c r="BI237" i="8" s="1"/>
  <c r="BI251" i="8"/>
  <c r="BI283" i="8" s="1"/>
  <c r="AB137" i="8"/>
  <c r="AB237" i="8" s="1"/>
  <c r="AB251" i="8"/>
  <c r="AB283" i="8" s="1"/>
  <c r="AB230" i="8"/>
  <c r="BC230" i="8"/>
  <c r="BC137" i="8"/>
  <c r="BC237" i="8" s="1"/>
  <c r="BC251" i="8"/>
  <c r="BC283" i="8" s="1"/>
  <c r="J55" i="8"/>
  <c r="BH137" i="8"/>
  <c r="BH237" i="8" s="1"/>
  <c r="BH230" i="8"/>
  <c r="BH251" i="8"/>
  <c r="BH283" i="8" s="1"/>
  <c r="AT137" i="8"/>
  <c r="AT237" i="8" s="1"/>
  <c r="AT230" i="8"/>
  <c r="AT251" i="8"/>
  <c r="AT283" i="8" s="1"/>
  <c r="BE137" i="8"/>
  <c r="BE237" i="8" s="1"/>
  <c r="BE251" i="8"/>
  <c r="BE283" i="8" s="1"/>
  <c r="BE230" i="8"/>
  <c r="AX137" i="8"/>
  <c r="AX237" i="8" s="1"/>
  <c r="AX230" i="8"/>
  <c r="AX251" i="8"/>
  <c r="AX283" i="8" s="1"/>
  <c r="AV137" i="8"/>
  <c r="AV237" i="8" s="1"/>
  <c r="AV230" i="8"/>
  <c r="AV251" i="8"/>
  <c r="AV283" i="8" s="1"/>
  <c r="AU251" i="8"/>
  <c r="AU283" i="8" s="1"/>
  <c r="AU137" i="8"/>
  <c r="AU237" i="8" s="1"/>
  <c r="AU230" i="8"/>
  <c r="S230" i="8"/>
  <c r="S251" i="8"/>
  <c r="S283" i="8" s="1"/>
  <c r="S137" i="8"/>
  <c r="S237" i="8" s="1"/>
  <c r="AH230" i="8"/>
  <c r="AH251" i="8"/>
  <c r="AH283" i="8" s="1"/>
  <c r="AH137" i="8"/>
  <c r="AH237" i="8" s="1"/>
  <c r="E137" i="8"/>
  <c r="E230" i="8"/>
  <c r="E251" i="8"/>
  <c r="E133" i="8"/>
  <c r="AG137" i="8"/>
  <c r="AG237" i="8" s="1"/>
  <c r="AG251" i="8"/>
  <c r="AG283" i="8" s="1"/>
  <c r="AG230" i="8"/>
  <c r="BJ361" i="8"/>
  <c r="BJ321" i="8"/>
  <c r="BK362" i="8" s="1"/>
  <c r="F142" i="8"/>
  <c r="E244" i="8"/>
  <c r="G251" i="8"/>
  <c r="G283" i="8" s="1"/>
  <c r="G137" i="8"/>
  <c r="G237" i="8" s="1"/>
  <c r="G230" i="8"/>
  <c r="BA251" i="8"/>
  <c r="BA283" i="8" s="1"/>
  <c r="BA137" i="8"/>
  <c r="BA237" i="8" s="1"/>
  <c r="BA230" i="8"/>
  <c r="AR137" i="8"/>
  <c r="AR237" i="8" s="1"/>
  <c r="AR230" i="8"/>
  <c r="AR251" i="8"/>
  <c r="AR283" i="8" s="1"/>
  <c r="BD230" i="8"/>
  <c r="BD251" i="8"/>
  <c r="BD283" i="8" s="1"/>
  <c r="BD137" i="8"/>
  <c r="BD237" i="8" s="1"/>
  <c r="P137" i="8"/>
  <c r="P237" i="8" s="1"/>
  <c r="P251" i="8"/>
  <c r="P283" i="8" s="1"/>
  <c r="P230" i="8"/>
  <c r="F137" i="8"/>
  <c r="F237" i="8" s="1"/>
  <c r="F230" i="8"/>
  <c r="F251" i="8"/>
  <c r="F283" i="8" s="1"/>
  <c r="F274" i="8"/>
  <c r="F278" i="8" s="1"/>
  <c r="E279" i="8"/>
  <c r="Q137" i="8"/>
  <c r="Q237" i="8" s="1"/>
  <c r="Q251" i="8"/>
  <c r="Q283" i="8" s="1"/>
  <c r="Q230" i="8"/>
  <c r="D424" i="8"/>
  <c r="F232" i="8"/>
  <c r="G132" i="8"/>
  <c r="F258" i="8"/>
  <c r="F262" i="8" s="1"/>
  <c r="E263" i="8"/>
  <c r="O137" i="8"/>
  <c r="O237" i="8" s="1"/>
  <c r="O251" i="8"/>
  <c r="O283" i="8" s="1"/>
  <c r="O230" i="8"/>
  <c r="AD230" i="8"/>
  <c r="AD137" i="8"/>
  <c r="AD237" i="8" s="1"/>
  <c r="AD251" i="8"/>
  <c r="AD283" i="8" s="1"/>
  <c r="AA251" i="8"/>
  <c r="AA283" i="8" s="1"/>
  <c r="AA230" i="8"/>
  <c r="AA137" i="8"/>
  <c r="AA237" i="8" s="1"/>
  <c r="F204" i="8"/>
  <c r="F208" i="8" s="1"/>
  <c r="E209" i="8"/>
  <c r="AK230" i="8"/>
  <c r="AK251" i="8"/>
  <c r="AK283" i="8" s="1"/>
  <c r="AK137" i="8"/>
  <c r="AK237" i="8" s="1"/>
  <c r="G323" i="8"/>
  <c r="G362" i="8"/>
  <c r="BJ251" i="8"/>
  <c r="BJ283" i="8" s="1"/>
  <c r="BJ137" i="8"/>
  <c r="BJ237" i="8" s="1"/>
  <c r="BJ230" i="8"/>
  <c r="H321" i="8"/>
  <c r="H361" i="8"/>
  <c r="BL137" i="8"/>
  <c r="BL237" i="8" s="1"/>
  <c r="BL251" i="8"/>
  <c r="BL283" i="8" s="1"/>
  <c r="BL230" i="8"/>
  <c r="AS251" i="8"/>
  <c r="AS283" i="8" s="1"/>
  <c r="AS137" i="8"/>
  <c r="AS237" i="8" s="1"/>
  <c r="AS230" i="8"/>
  <c r="BK361" i="8"/>
  <c r="BK137" i="8"/>
  <c r="BK237" i="8" s="1"/>
  <c r="BK230" i="8"/>
  <c r="BK251" i="8"/>
  <c r="BK283" i="8" s="1"/>
  <c r="BF137" i="8"/>
  <c r="BF237" i="8" s="1"/>
  <c r="BF230" i="8"/>
  <c r="BF251" i="8"/>
  <c r="BF283" i="8" s="1"/>
  <c r="M230" i="8"/>
  <c r="M137" i="8"/>
  <c r="M237" i="8" s="1"/>
  <c r="M251" i="8"/>
  <c r="M283" i="8" s="1"/>
  <c r="AF137" i="8"/>
  <c r="AF237" i="8" s="1"/>
  <c r="AF230" i="8"/>
  <c r="AF251" i="8"/>
  <c r="AF283" i="8" s="1"/>
  <c r="L137" i="8"/>
  <c r="L237" i="8" s="1"/>
  <c r="L230" i="8"/>
  <c r="L251" i="8"/>
  <c r="L283" i="8" s="1"/>
  <c r="AN251" i="8"/>
  <c r="AN283" i="8" s="1"/>
  <c r="AN230" i="8"/>
  <c r="AN137" i="8"/>
  <c r="AN237" i="8" s="1"/>
  <c r="AE137" i="8"/>
  <c r="AE237" i="8" s="1"/>
  <c r="AE251" i="8"/>
  <c r="AE283" i="8" s="1"/>
  <c r="AE230" i="8"/>
  <c r="F154" i="8"/>
  <c r="F158" i="8" s="1"/>
  <c r="E159" i="8"/>
  <c r="Z251" i="8"/>
  <c r="Z283" i="8" s="1"/>
  <c r="Z137" i="8"/>
  <c r="Z237" i="8" s="1"/>
  <c r="Z230" i="8"/>
  <c r="BK323" i="8"/>
  <c r="BK15" i="15" s="1"/>
  <c r="BK54" i="15" s="1"/>
  <c r="V251" i="8"/>
  <c r="V283" i="8" s="1"/>
  <c r="V137" i="8"/>
  <c r="V237" i="8" s="1"/>
  <c r="V230" i="8"/>
  <c r="AC137" i="8"/>
  <c r="AC237" i="8" s="1"/>
  <c r="AC230" i="8"/>
  <c r="AC251" i="8"/>
  <c r="AC283" i="8" s="1"/>
  <c r="AZ251" i="8"/>
  <c r="AZ283" i="8" s="1"/>
  <c r="AZ230" i="8"/>
  <c r="AZ137" i="8"/>
  <c r="AZ237" i="8" s="1"/>
  <c r="AW251" i="8"/>
  <c r="AW283" i="8" s="1"/>
  <c r="AW230" i="8"/>
  <c r="AW137" i="8"/>
  <c r="AW237" i="8" s="1"/>
  <c r="U251" i="8"/>
  <c r="U283" i="8" s="1"/>
  <c r="U230" i="8"/>
  <c r="U137" i="8"/>
  <c r="U237" i="8" s="1"/>
  <c r="AY251" i="8"/>
  <c r="AY283" i="8" s="1"/>
  <c r="AY230" i="8"/>
  <c r="AY137" i="8"/>
  <c r="AY237" i="8" s="1"/>
  <c r="AP137" i="8"/>
  <c r="AP237" i="8" s="1"/>
  <c r="AP251" i="8"/>
  <c r="AP283" i="8" s="1"/>
  <c r="AP230" i="8"/>
  <c r="AJ137" i="8"/>
  <c r="AJ237" i="8" s="1"/>
  <c r="AJ230" i="8"/>
  <c r="AJ251" i="8"/>
  <c r="AJ283" i="8" s="1"/>
  <c r="F189" i="8"/>
  <c r="G186" i="8" s="1"/>
  <c r="G189" i="8" s="1"/>
  <c r="H186" i="8" s="1"/>
  <c r="H189" i="8" s="1"/>
  <c r="I186" i="8" s="1"/>
  <c r="Y251" i="8"/>
  <c r="Y283" i="8" s="1"/>
  <c r="Y230" i="8"/>
  <c r="Y137" i="8"/>
  <c r="Y237" i="8" s="1"/>
  <c r="N230" i="8"/>
  <c r="N137" i="8"/>
  <c r="N237" i="8" s="1"/>
  <c r="N251" i="8"/>
  <c r="N283" i="8" s="1"/>
  <c r="BL323" i="8"/>
  <c r="BL362" i="8"/>
  <c r="W230" i="8"/>
  <c r="W137" i="8"/>
  <c r="W237" i="8" s="1"/>
  <c r="W251" i="8"/>
  <c r="W283" i="8" s="1"/>
  <c r="G253" i="8"/>
  <c r="F285" i="8"/>
  <c r="AO137" i="8"/>
  <c r="AO237" i="8" s="1"/>
  <c r="AO251" i="8"/>
  <c r="AO283" i="8" s="1"/>
  <c r="AO230" i="8"/>
  <c r="K251" i="8"/>
  <c r="K283" i="8" s="1"/>
  <c r="K230" i="8"/>
  <c r="K137" i="8"/>
  <c r="K237" i="8" s="1"/>
  <c r="AL137" i="8"/>
  <c r="AL237" i="8" s="1"/>
  <c r="AL230" i="8"/>
  <c r="AL251" i="8"/>
  <c r="AL283" i="8" s="1"/>
  <c r="X230" i="8"/>
  <c r="X251" i="8"/>
  <c r="X283" i="8" s="1"/>
  <c r="X137" i="8"/>
  <c r="X237" i="8" s="1"/>
  <c r="AM230" i="8"/>
  <c r="AM137" i="8"/>
  <c r="AM237" i="8" s="1"/>
  <c r="AM251" i="8"/>
  <c r="AM283" i="8" s="1"/>
  <c r="BB251" i="8"/>
  <c r="BB283" i="8" s="1"/>
  <c r="BB230" i="8"/>
  <c r="BB137" i="8"/>
  <c r="BB237" i="8" s="1"/>
  <c r="T137" i="8"/>
  <c r="T237" i="8" s="1"/>
  <c r="T230" i="8"/>
  <c r="T251" i="8"/>
  <c r="T283" i="8" s="1"/>
  <c r="E271" i="8"/>
  <c r="F266" i="8"/>
  <c r="F270" i="8" s="1"/>
  <c r="F10" i="16"/>
  <c r="G10" i="16" s="1"/>
  <c r="BJ34" i="15"/>
  <c r="BH15" i="15"/>
  <c r="BH54" i="15" s="1"/>
  <c r="BL34" i="15"/>
  <c r="BK34" i="15"/>
  <c r="BI34" i="15"/>
  <c r="E9" i="15"/>
  <c r="E27" i="15" s="1"/>
  <c r="S15" i="13"/>
  <c r="G401" i="8" l="1"/>
  <c r="G420" i="8" s="1"/>
  <c r="F328" i="8"/>
  <c r="F369" i="8"/>
  <c r="F398" i="8"/>
  <c r="F417" i="8" s="1"/>
  <c r="G103" i="8"/>
  <c r="G46" i="15" s="1"/>
  <c r="F401" i="8"/>
  <c r="F420" i="8" s="1"/>
  <c r="G113" i="8"/>
  <c r="G47" i="15" s="1"/>
  <c r="BL401" i="8"/>
  <c r="BL420" i="8" s="1"/>
  <c r="BI323" i="8"/>
  <c r="BI400" i="8" s="1"/>
  <c r="BI419" i="8" s="1"/>
  <c r="BK401" i="8"/>
  <c r="BK420" i="8" s="1"/>
  <c r="G204" i="8"/>
  <c r="G208" i="8" s="1"/>
  <c r="F209" i="8"/>
  <c r="F279" i="8"/>
  <c r="G274" i="8"/>
  <c r="G278" i="8" s="1"/>
  <c r="I10" i="8"/>
  <c r="H103" i="8"/>
  <c r="H46" i="15" s="1"/>
  <c r="H113" i="8"/>
  <c r="H47" i="15" s="1"/>
  <c r="E233" i="8"/>
  <c r="E65" i="15" s="1"/>
  <c r="E134" i="8"/>
  <c r="E234" i="8" s="1"/>
  <c r="F129" i="8"/>
  <c r="F184" i="8"/>
  <c r="G179" i="8"/>
  <c r="G183" i="8" s="1"/>
  <c r="F242" i="8"/>
  <c r="F144" i="8"/>
  <c r="E283" i="8"/>
  <c r="E254" i="8"/>
  <c r="K55" i="8"/>
  <c r="BJ362" i="8"/>
  <c r="BJ401" i="8" s="1"/>
  <c r="BJ420" i="8" s="1"/>
  <c r="BJ323" i="8"/>
  <c r="F355" i="8"/>
  <c r="F400" i="8"/>
  <c r="F419" i="8" s="1"/>
  <c r="G266" i="8"/>
  <c r="G270" i="8" s="1"/>
  <c r="F271" i="8"/>
  <c r="BL355" i="8"/>
  <c r="BL400" i="8"/>
  <c r="BL419" i="8" s="1"/>
  <c r="G400" i="8"/>
  <c r="G419" i="8" s="1"/>
  <c r="G355" i="8"/>
  <c r="E139" i="8"/>
  <c r="E237" i="8"/>
  <c r="G154" i="8"/>
  <c r="G158" i="8" s="1"/>
  <c r="F159" i="8"/>
  <c r="BK355" i="8"/>
  <c r="BK400" i="8"/>
  <c r="BK419" i="8" s="1"/>
  <c r="H362" i="8"/>
  <c r="H401" i="8" s="1"/>
  <c r="H420" i="8" s="1"/>
  <c r="H323" i="8"/>
  <c r="G258" i="8"/>
  <c r="G262" i="8" s="1"/>
  <c r="F263" i="8"/>
  <c r="H253" i="8"/>
  <c r="H285" i="8" s="1"/>
  <c r="G285" i="8"/>
  <c r="G232" i="8"/>
  <c r="H132" i="8"/>
  <c r="H232" i="8" s="1"/>
  <c r="BK52" i="15"/>
  <c r="BL52" i="15"/>
  <c r="BJ52" i="15"/>
  <c r="BI52" i="15"/>
  <c r="E15" i="15"/>
  <c r="E54" i="15" s="1"/>
  <c r="S16" i="13"/>
  <c r="G328" i="8" l="1"/>
  <c r="G398" i="8"/>
  <c r="G417" i="8" s="1"/>
  <c r="G369" i="8"/>
  <c r="BI15" i="15"/>
  <c r="BI54" i="15" s="1"/>
  <c r="BI355" i="8"/>
  <c r="F250" i="8"/>
  <c r="E255" i="8"/>
  <c r="E287" i="8" s="1"/>
  <c r="E286" i="8"/>
  <c r="F133" i="8"/>
  <c r="F229" i="8"/>
  <c r="H266" i="8"/>
  <c r="H270" i="8" s="1"/>
  <c r="G271" i="8"/>
  <c r="G209" i="8"/>
  <c r="H204" i="8"/>
  <c r="H208" i="8" s="1"/>
  <c r="F244" i="8"/>
  <c r="G142" i="8"/>
  <c r="H258" i="8"/>
  <c r="H262" i="8" s="1"/>
  <c r="G263" i="8"/>
  <c r="F136" i="8"/>
  <c r="E239" i="8"/>
  <c r="H400" i="8"/>
  <c r="H419" i="8" s="1"/>
  <c r="H355" i="8"/>
  <c r="H369" i="8"/>
  <c r="H328" i="8"/>
  <c r="H398" i="8"/>
  <c r="H417" i="8" s="1"/>
  <c r="G184" i="8"/>
  <c r="H179" i="8"/>
  <c r="H183" i="8" s="1"/>
  <c r="J10" i="8"/>
  <c r="I103" i="8"/>
  <c r="I46" i="15" s="1"/>
  <c r="I113" i="8"/>
  <c r="I47" i="15" s="1"/>
  <c r="G159" i="8"/>
  <c r="H154" i="8"/>
  <c r="H158" i="8" s="1"/>
  <c r="BJ355" i="8"/>
  <c r="BJ400" i="8"/>
  <c r="BJ419" i="8" s="1"/>
  <c r="H274" i="8"/>
  <c r="H278" i="8" s="1"/>
  <c r="G279" i="8"/>
  <c r="L55" i="8"/>
  <c r="M55" i="8" s="1"/>
  <c r="BL15" i="15"/>
  <c r="BL54" i="15" s="1"/>
  <c r="G100" i="15"/>
  <c r="BJ15" i="15"/>
  <c r="BJ54" i="15" s="1"/>
  <c r="S17" i="13"/>
  <c r="F139" i="8" l="1"/>
  <c r="F236" i="8"/>
  <c r="I266" i="8"/>
  <c r="H271" i="8"/>
  <c r="I369" i="8"/>
  <c r="I328" i="8"/>
  <c r="I398" i="8"/>
  <c r="I417" i="8" s="1"/>
  <c r="I258" i="8"/>
  <c r="H263" i="8"/>
  <c r="N55" i="8"/>
  <c r="K10" i="8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AV10" i="8" s="1"/>
  <c r="AW10" i="8" s="1"/>
  <c r="AX10" i="8" s="1"/>
  <c r="AY10" i="8" s="1"/>
  <c r="AZ10" i="8" s="1"/>
  <c r="BA10" i="8" s="1"/>
  <c r="BB10" i="8" s="1"/>
  <c r="BC10" i="8" s="1"/>
  <c r="BD10" i="8" s="1"/>
  <c r="BE10" i="8" s="1"/>
  <c r="BF10" i="8" s="1"/>
  <c r="BG10" i="8" s="1"/>
  <c r="BH10" i="8" s="1"/>
  <c r="BI10" i="8" s="1"/>
  <c r="BJ10" i="8" s="1"/>
  <c r="BK10" i="8" s="1"/>
  <c r="BL10" i="8" s="1"/>
  <c r="J113" i="8"/>
  <c r="J47" i="15" s="1"/>
  <c r="J103" i="8"/>
  <c r="J46" i="15" s="1"/>
  <c r="F134" i="8"/>
  <c r="F234" i="8" s="1"/>
  <c r="G129" i="8"/>
  <c r="F233" i="8"/>
  <c r="H279" i="8"/>
  <c r="I274" i="8"/>
  <c r="H184" i="8"/>
  <c r="I179" i="8"/>
  <c r="G242" i="8"/>
  <c r="G144" i="8"/>
  <c r="I204" i="8"/>
  <c r="H209" i="8"/>
  <c r="F282" i="8"/>
  <c r="F254" i="8"/>
  <c r="I154" i="8"/>
  <c r="H159" i="8"/>
  <c r="S18" i="13"/>
  <c r="G136" i="8" l="1"/>
  <c r="F239" i="8"/>
  <c r="O55" i="8"/>
  <c r="G133" i="8"/>
  <c r="G229" i="8"/>
  <c r="G244" i="8"/>
  <c r="H142" i="8"/>
  <c r="F286" i="8"/>
  <c r="G250" i="8"/>
  <c r="F255" i="8"/>
  <c r="F287" i="8" s="1"/>
  <c r="J328" i="8"/>
  <c r="J369" i="8"/>
  <c r="J398" i="8"/>
  <c r="J417" i="8" s="1"/>
  <c r="S19" i="13"/>
  <c r="P55" i="8" l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AJ55" i="8" s="1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AV55" i="8" s="1"/>
  <c r="AW55" i="8" s="1"/>
  <c r="AX55" i="8" s="1"/>
  <c r="AY55" i="8" s="1"/>
  <c r="AZ55" i="8" s="1"/>
  <c r="BA55" i="8" s="1"/>
  <c r="BB55" i="8" s="1"/>
  <c r="BC55" i="8" s="1"/>
  <c r="BD55" i="8" s="1"/>
  <c r="BE55" i="8" s="1"/>
  <c r="BF55" i="8" s="1"/>
  <c r="BG55" i="8" s="1"/>
  <c r="BH55" i="8" s="1"/>
  <c r="BI55" i="8" s="1"/>
  <c r="BJ55" i="8" s="1"/>
  <c r="BK55" i="8" s="1"/>
  <c r="BL55" i="8" s="1"/>
  <c r="D55" i="8" s="1"/>
  <c r="G282" i="8"/>
  <c r="G254" i="8"/>
  <c r="G233" i="8"/>
  <c r="H129" i="8"/>
  <c r="G134" i="8"/>
  <c r="G234" i="8" s="1"/>
  <c r="H144" i="8"/>
  <c r="H242" i="8"/>
  <c r="G139" i="8"/>
  <c r="G236" i="8"/>
  <c r="S20" i="13"/>
  <c r="H133" i="8" l="1"/>
  <c r="H229" i="8"/>
  <c r="H250" i="8"/>
  <c r="G286" i="8"/>
  <c r="G255" i="8"/>
  <c r="G287" i="8" s="1"/>
  <c r="H136" i="8"/>
  <c r="G239" i="8"/>
  <c r="I142" i="8"/>
  <c r="I242" i="8" s="1"/>
  <c r="H244" i="8"/>
  <c r="S21" i="13"/>
  <c r="H236" i="8" l="1"/>
  <c r="H139" i="8"/>
  <c r="H254" i="8"/>
  <c r="H282" i="8"/>
  <c r="H134" i="8"/>
  <c r="H234" i="8" s="1"/>
  <c r="H233" i="8"/>
  <c r="I129" i="8"/>
  <c r="I229" i="8" s="1"/>
  <c r="S22" i="13"/>
  <c r="I136" i="8" l="1"/>
  <c r="I236" i="8" s="1"/>
  <c r="H239" i="8"/>
  <c r="H286" i="8"/>
  <c r="H255" i="8"/>
  <c r="H287" i="8" s="1"/>
  <c r="I250" i="8"/>
  <c r="I282" i="8" s="1"/>
  <c r="S23" i="13"/>
  <c r="S24" i="13" l="1"/>
  <c r="S25" i="13" l="1"/>
  <c r="S26" i="13" l="1"/>
  <c r="S27" i="13" l="1"/>
  <c r="S28" i="13" l="1"/>
  <c r="S29" i="13" l="1"/>
  <c r="S30" i="13" l="1"/>
  <c r="S31" i="13" l="1"/>
  <c r="S32" i="13" l="1"/>
  <c r="S33" i="13" l="1"/>
  <c r="S34" i="13" l="1"/>
  <c r="S35" i="13" l="1"/>
  <c r="S36" i="13" l="1"/>
  <c r="S37" i="13" l="1"/>
  <c r="S38" i="13" l="1"/>
  <c r="S39" i="13" l="1"/>
  <c r="S40" i="13" l="1"/>
  <c r="S41" i="13" l="1"/>
  <c r="S42" i="13" l="1"/>
  <c r="S43" i="13" l="1"/>
  <c r="S44" i="13" l="1"/>
  <c r="S45" i="13" l="1"/>
  <c r="S46" i="13" l="1"/>
  <c r="S47" i="13" l="1"/>
  <c r="S48" i="13" l="1"/>
  <c r="S49" i="13" l="1"/>
  <c r="S50" i="13" l="1"/>
  <c r="S51" i="13" l="1"/>
  <c r="S52" i="13" l="1"/>
  <c r="S53" i="13" l="1"/>
  <c r="S54" i="13" l="1"/>
  <c r="S55" i="13" l="1"/>
  <c r="S56" i="13" l="1"/>
  <c r="S57" i="13" l="1"/>
  <c r="S58" i="13" l="1"/>
  <c r="S59" i="13" l="1"/>
  <c r="S60" i="13" s="1"/>
  <c r="I100" i="15" l="1"/>
  <c r="H100" i="15"/>
  <c r="G34" i="15" l="1"/>
  <c r="F34" i="15"/>
  <c r="F52" i="15" l="1"/>
  <c r="G15" i="15"/>
  <c r="G54" i="15" s="1"/>
  <c r="G52" i="15"/>
  <c r="F65" i="15"/>
  <c r="F15" i="15" l="1"/>
  <c r="F54" i="15" s="1"/>
  <c r="G65" i="15" l="1"/>
  <c r="J100" i="15" l="1"/>
  <c r="H34" i="15" l="1"/>
  <c r="H52" i="15" l="1"/>
  <c r="H15" i="15"/>
  <c r="H54" i="15" s="1"/>
  <c r="H65" i="15" l="1"/>
  <c r="H44" i="2" l="1"/>
  <c r="J44" i="2"/>
  <c r="H44" i="13" s="1"/>
  <c r="H55" i="2" l="1"/>
  <c r="I55" i="2" s="1"/>
  <c r="T55" i="2" l="1"/>
  <c r="S55" i="2"/>
  <c r="R55" i="2"/>
  <c r="J55" i="2"/>
  <c r="K103" i="8" l="1"/>
  <c r="K46" i="15" s="1"/>
  <c r="K113" i="8"/>
  <c r="K47" i="15" s="1"/>
  <c r="I125" i="8"/>
  <c r="I130" i="8" s="1"/>
  <c r="I131" i="8"/>
  <c r="I143" i="8" s="1"/>
  <c r="I150" i="8"/>
  <c r="I155" i="8" s="1"/>
  <c r="I158" i="8" s="1"/>
  <c r="I156" i="8"/>
  <c r="I157" i="8" s="1"/>
  <c r="I175" i="8"/>
  <c r="I180" i="8" s="1"/>
  <c r="I181" i="8"/>
  <c r="I200" i="8"/>
  <c r="I205" i="8" s="1"/>
  <c r="I275" i="8" s="1"/>
  <c r="I278" i="8" s="1"/>
  <c r="I279" i="8" s="1"/>
  <c r="I206" i="8"/>
  <c r="I218" i="8" s="1"/>
  <c r="I252" i="8"/>
  <c r="I253" i="8" s="1"/>
  <c r="I260" i="8"/>
  <c r="I261" i="8" s="1"/>
  <c r="I268" i="8"/>
  <c r="I276" i="8"/>
  <c r="I277" i="8" s="1"/>
  <c r="I306" i="8"/>
  <c r="I317" i="8"/>
  <c r="I318" i="8"/>
  <c r="AM479" i="8"/>
  <c r="K398" i="8" l="1"/>
  <c r="K417" i="8" s="1"/>
  <c r="K369" i="8"/>
  <c r="K328" i="8"/>
  <c r="I133" i="8"/>
  <c r="J129" i="8" s="1"/>
  <c r="I251" i="8"/>
  <c r="I254" i="8" s="1"/>
  <c r="J250" i="8" s="1"/>
  <c r="I137" i="8"/>
  <c r="I225" i="8"/>
  <c r="I187" i="8"/>
  <c r="I183" i="8"/>
  <c r="I184" i="8" s="1"/>
  <c r="I267" i="8"/>
  <c r="I259" i="8"/>
  <c r="I262" i="8" s="1"/>
  <c r="K100" i="15"/>
  <c r="I319" i="8"/>
  <c r="I361" i="8" s="1"/>
  <c r="I219" i="8"/>
  <c r="J217" i="8" s="1"/>
  <c r="I269" i="8"/>
  <c r="I284" i="8"/>
  <c r="I307" i="8"/>
  <c r="J274" i="8"/>
  <c r="I207" i="8"/>
  <c r="I213" i="8"/>
  <c r="I230" i="8"/>
  <c r="I212" i="8"/>
  <c r="I208" i="8"/>
  <c r="I163" i="8"/>
  <c r="I168" i="8"/>
  <c r="J154" i="8"/>
  <c r="I159" i="8"/>
  <c r="I182" i="8"/>
  <c r="I188" i="8"/>
  <c r="I193" i="8"/>
  <c r="I162" i="8"/>
  <c r="I231" i="8"/>
  <c r="I144" i="8"/>
  <c r="I138" i="8"/>
  <c r="I132" i="8"/>
  <c r="I134" i="8" l="1"/>
  <c r="I255" i="8"/>
  <c r="I139" i="8"/>
  <c r="J136" i="8" s="1"/>
  <c r="I34" i="15"/>
  <c r="J179" i="8"/>
  <c r="I263" i="8"/>
  <c r="J258" i="8"/>
  <c r="I283" i="8"/>
  <c r="I270" i="8"/>
  <c r="I321" i="8"/>
  <c r="I52" i="15" s="1"/>
  <c r="I214" i="8"/>
  <c r="J211" i="8" s="1"/>
  <c r="I285" i="8"/>
  <c r="I9" i="15"/>
  <c r="I352" i="8"/>
  <c r="I396" i="8"/>
  <c r="I209" i="8"/>
  <c r="I234" i="8" s="1"/>
  <c r="J204" i="8"/>
  <c r="I233" i="8"/>
  <c r="I65" i="15" s="1"/>
  <c r="I232" i="8"/>
  <c r="J142" i="8"/>
  <c r="I164" i="8"/>
  <c r="J161" i="8" s="1"/>
  <c r="I237" i="8"/>
  <c r="I194" i="8"/>
  <c r="J192" i="8" s="1"/>
  <c r="I189" i="8"/>
  <c r="J186" i="8" s="1"/>
  <c r="I238" i="8"/>
  <c r="I169" i="8"/>
  <c r="J167" i="8" s="1"/>
  <c r="I243" i="8"/>
  <c r="I323" i="8" l="1"/>
  <c r="I15" i="15" s="1"/>
  <c r="I362" i="8"/>
  <c r="I401" i="8" s="1"/>
  <c r="I420" i="8" s="1"/>
  <c r="I286" i="8"/>
  <c r="J266" i="8"/>
  <c r="J282" i="8" s="1"/>
  <c r="I271" i="8"/>
  <c r="I287" i="8" s="1"/>
  <c r="I244" i="8"/>
  <c r="I415" i="8"/>
  <c r="I27" i="15"/>
  <c r="J242" i="8"/>
  <c r="I239" i="8"/>
  <c r="J229" i="8"/>
  <c r="J236" i="8"/>
  <c r="I400" i="8" l="1"/>
  <c r="I419" i="8" s="1"/>
  <c r="I355" i="8"/>
  <c r="I54" i="15"/>
  <c r="G23" i="13" l="1"/>
  <c r="E92" i="8"/>
  <c r="E48" i="15" s="1"/>
  <c r="F92" i="8"/>
  <c r="F48" i="15" s="1"/>
  <c r="G92" i="8"/>
  <c r="G48" i="15" s="1"/>
  <c r="H92" i="8"/>
  <c r="H48" i="15" s="1"/>
  <c r="I92" i="8"/>
  <c r="I48" i="15" s="1"/>
  <c r="J92" i="8"/>
  <c r="J48" i="15" s="1"/>
  <c r="K92" i="8"/>
  <c r="K48" i="15" s="1"/>
  <c r="L92" i="8"/>
  <c r="L48" i="15" s="1"/>
  <c r="M92" i="8"/>
  <c r="M48" i="15" s="1"/>
  <c r="N92" i="8"/>
  <c r="N48" i="15" s="1"/>
  <c r="O92" i="8"/>
  <c r="O48" i="15" s="1"/>
  <c r="P92" i="8"/>
  <c r="P48" i="15" s="1"/>
  <c r="Q92" i="8"/>
  <c r="Q48" i="15" s="1"/>
  <c r="R92" i="8"/>
  <c r="R48" i="15" s="1"/>
  <c r="S92" i="8"/>
  <c r="S48" i="15" s="1"/>
  <c r="T92" i="8"/>
  <c r="T48" i="15" s="1"/>
  <c r="U92" i="8"/>
  <c r="U48" i="15" s="1"/>
  <c r="V92" i="8"/>
  <c r="V48" i="15" s="1"/>
  <c r="W92" i="8"/>
  <c r="W48" i="15" s="1"/>
  <c r="X92" i="8"/>
  <c r="X48" i="15" s="1"/>
  <c r="Y92" i="8"/>
  <c r="Y48" i="15" s="1"/>
  <c r="Z92" i="8"/>
  <c r="Z48" i="15" s="1"/>
  <c r="AA92" i="8"/>
  <c r="AA48" i="15" s="1"/>
  <c r="AB92" i="8"/>
  <c r="AB48" i="15" s="1"/>
  <c r="AC92" i="8"/>
  <c r="AC48" i="15" s="1"/>
  <c r="AD92" i="8"/>
  <c r="AD48" i="15" s="1"/>
  <c r="AE92" i="8"/>
  <c r="AE48" i="15" s="1"/>
  <c r="AF92" i="8"/>
  <c r="AF48" i="15" s="1"/>
  <c r="AG92" i="8"/>
  <c r="AG48" i="15" s="1"/>
  <c r="AH92" i="8"/>
  <c r="AH48" i="15" s="1"/>
  <c r="AI92" i="8"/>
  <c r="AI48" i="15" s="1"/>
  <c r="AJ92" i="8"/>
  <c r="AJ48" i="15" s="1"/>
  <c r="AK92" i="8"/>
  <c r="AK48" i="15" s="1"/>
  <c r="AL92" i="8"/>
  <c r="AL48" i="15" s="1"/>
  <c r="AM92" i="8"/>
  <c r="AM48" i="15" s="1"/>
  <c r="AN92" i="8"/>
  <c r="AN48" i="15" s="1"/>
  <c r="AO92" i="8"/>
  <c r="AO48" i="15" s="1"/>
  <c r="AP92" i="8"/>
  <c r="AP48" i="15" s="1"/>
  <c r="AQ92" i="8"/>
  <c r="AQ48" i="15" s="1"/>
  <c r="AR92" i="8"/>
  <c r="AR48" i="15" s="1"/>
  <c r="AS92" i="8"/>
  <c r="AS48" i="15" s="1"/>
  <c r="AT92" i="8"/>
  <c r="AT48" i="15" s="1"/>
  <c r="AU92" i="8"/>
  <c r="AU48" i="15" s="1"/>
  <c r="AV92" i="8"/>
  <c r="AV48" i="15" s="1"/>
  <c r="AW92" i="8"/>
  <c r="AW48" i="15" s="1"/>
  <c r="AX92" i="8"/>
  <c r="AX48" i="15" s="1"/>
  <c r="AY92" i="8"/>
  <c r="AY48" i="15" s="1"/>
  <c r="AZ92" i="8"/>
  <c r="AZ48" i="15" s="1"/>
  <c r="BA92" i="8"/>
  <c r="BA48" i="15" s="1"/>
  <c r="BB92" i="8"/>
  <c r="BB48" i="15" s="1"/>
  <c r="BC92" i="8"/>
  <c r="BC48" i="15" s="1"/>
  <c r="BD92" i="8"/>
  <c r="BD48" i="15" s="1"/>
  <c r="BE92" i="8"/>
  <c r="BE48" i="15" s="1"/>
  <c r="BF92" i="8"/>
  <c r="BF48" i="15" s="1"/>
  <c r="BG92" i="8"/>
  <c r="BG48" i="15" s="1"/>
  <c r="BH92" i="8"/>
  <c r="BH48" i="15" s="1"/>
  <c r="BI92" i="8"/>
  <c r="BI48" i="15" s="1"/>
  <c r="BJ92" i="8"/>
  <c r="BJ48" i="15" s="1"/>
  <c r="BK92" i="8"/>
  <c r="BK48" i="15" s="1"/>
  <c r="BL92" i="8"/>
  <c r="BL48" i="15" s="1"/>
  <c r="E94" i="8"/>
  <c r="F91" i="8" s="1"/>
  <c r="E366" i="8"/>
  <c r="F366" i="8"/>
  <c r="G366" i="8"/>
  <c r="H366" i="8"/>
  <c r="I366" i="8"/>
  <c r="BH366" i="8"/>
  <c r="BI366" i="8"/>
  <c r="BJ366" i="8"/>
  <c r="BK366" i="8"/>
  <c r="BL366" i="8"/>
  <c r="F94" i="8" l="1"/>
  <c r="G91" i="8" s="1"/>
  <c r="F98" i="8"/>
  <c r="F97" i="8"/>
  <c r="D92" i="8"/>
  <c r="A48" i="15"/>
  <c r="E84" i="15"/>
  <c r="F84" i="15" s="1"/>
  <c r="G84" i="15" s="1"/>
  <c r="H84" i="15" s="1"/>
  <c r="I84" i="15" s="1"/>
  <c r="F18" i="15" l="1"/>
  <c r="F50" i="15"/>
  <c r="F367" i="8"/>
  <c r="G94" i="8"/>
  <c r="H91" i="8" s="1"/>
  <c r="G98" i="8"/>
  <c r="G97" i="8"/>
  <c r="H94" i="8" l="1"/>
  <c r="I91" i="8" s="1"/>
  <c r="H98" i="8"/>
  <c r="H97" i="8"/>
  <c r="G18" i="15"/>
  <c r="G50" i="15"/>
  <c r="G367" i="8"/>
  <c r="G410" i="8" s="1"/>
  <c r="G429" i="8" s="1"/>
  <c r="F410" i="8"/>
  <c r="H50" i="15" l="1"/>
  <c r="H18" i="15"/>
  <c r="H367" i="8"/>
  <c r="H410" i="8" s="1"/>
  <c r="H429" i="8" s="1"/>
  <c r="I94" i="8"/>
  <c r="J91" i="8" s="1"/>
  <c r="I98" i="8"/>
  <c r="I97" i="8"/>
  <c r="F429" i="8"/>
  <c r="J97" i="8" l="1"/>
  <c r="J98" i="8"/>
  <c r="J93" i="8"/>
  <c r="J94" i="8" s="1"/>
  <c r="K91" i="8" s="1"/>
  <c r="I18" i="15"/>
  <c r="I50" i="15"/>
  <c r="I367" i="8"/>
  <c r="K97" i="8" l="1"/>
  <c r="K98" i="8"/>
  <c r="K93" i="8"/>
  <c r="J18" i="15"/>
  <c r="J50" i="15"/>
  <c r="J367" i="8"/>
  <c r="J410" i="8" s="1"/>
  <c r="J429" i="8" s="1"/>
  <c r="J49" i="15"/>
  <c r="J366" i="8"/>
  <c r="I410" i="8"/>
  <c r="K18" i="15" l="1"/>
  <c r="K50" i="15"/>
  <c r="K367" i="8"/>
  <c r="I429" i="8"/>
  <c r="K94" i="8"/>
  <c r="L91" i="8" s="1"/>
  <c r="K49" i="15"/>
  <c r="K366" i="8"/>
  <c r="K409" i="8" s="1"/>
  <c r="K428" i="8" s="1"/>
  <c r="J409" i="8"/>
  <c r="J84" i="15"/>
  <c r="K84" i="15" s="1"/>
  <c r="K410" i="8" l="1"/>
  <c r="J428" i="8"/>
  <c r="L97" i="8"/>
  <c r="L94" i="8"/>
  <c r="M91" i="8" s="1"/>
  <c r="L98" i="8"/>
  <c r="L93" i="8"/>
  <c r="M93" i="8" l="1"/>
  <c r="M97" i="8"/>
  <c r="M94" i="8"/>
  <c r="N91" i="8" s="1"/>
  <c r="M98" i="8"/>
  <c r="K429" i="8"/>
  <c r="L49" i="15"/>
  <c r="L366" i="8"/>
  <c r="L18" i="15"/>
  <c r="L50" i="15"/>
  <c r="L367" i="8"/>
  <c r="N98" i="8" l="1"/>
  <c r="N93" i="8"/>
  <c r="N97" i="8"/>
  <c r="L409" i="8"/>
  <c r="M49" i="15"/>
  <c r="M366" i="8"/>
  <c r="M409" i="8" s="1"/>
  <c r="M428" i="8" s="1"/>
  <c r="L410" i="8"/>
  <c r="M18" i="15"/>
  <c r="M50" i="15"/>
  <c r="M367" i="8"/>
  <c r="M410" i="8" s="1"/>
  <c r="M429" i="8" s="1"/>
  <c r="L84" i="15"/>
  <c r="M84" i="15" s="1"/>
  <c r="N49" i="15" l="1"/>
  <c r="N366" i="8"/>
  <c r="L428" i="8"/>
  <c r="N18" i="15"/>
  <c r="N50" i="15"/>
  <c r="N367" i="8"/>
  <c r="N410" i="8" s="1"/>
  <c r="N429" i="8" s="1"/>
  <c r="L429" i="8"/>
  <c r="N84" i="15"/>
  <c r="N94" i="8"/>
  <c r="O91" i="8" s="1"/>
  <c r="O98" i="8" l="1"/>
  <c r="O93" i="8"/>
  <c r="O97" i="8"/>
  <c r="N409" i="8"/>
  <c r="O49" i="15" l="1"/>
  <c r="O366" i="8"/>
  <c r="O18" i="15"/>
  <c r="O50" i="15"/>
  <c r="O367" i="8"/>
  <c r="O410" i="8" s="1"/>
  <c r="O429" i="8" s="1"/>
  <c r="O94" i="8"/>
  <c r="P91" i="8" s="1"/>
  <c r="N428" i="8"/>
  <c r="P98" i="8" l="1"/>
  <c r="P93" i="8"/>
  <c r="P97" i="8"/>
  <c r="O409" i="8"/>
  <c r="O84" i="15"/>
  <c r="P49" i="15" l="1"/>
  <c r="P366" i="8"/>
  <c r="P84" i="15"/>
  <c r="P50" i="15"/>
  <c r="P18" i="15"/>
  <c r="P367" i="8"/>
  <c r="P410" i="8" s="1"/>
  <c r="P429" i="8" s="1"/>
  <c r="O428" i="8"/>
  <c r="P94" i="8"/>
  <c r="Q91" i="8" s="1"/>
  <c r="Q98" i="8" l="1"/>
  <c r="Q93" i="8"/>
  <c r="Q97" i="8"/>
  <c r="P409" i="8"/>
  <c r="Q49" i="15" l="1"/>
  <c r="Q84" i="15" s="1"/>
  <c r="Q366" i="8"/>
  <c r="Q409" i="8" s="1"/>
  <c r="Q428" i="8" s="1"/>
  <c r="Q94" i="8"/>
  <c r="R91" i="8" s="1"/>
  <c r="P428" i="8"/>
  <c r="Q18" i="15"/>
  <c r="Q50" i="15"/>
  <c r="Q367" i="8"/>
  <c r="Q410" i="8" s="1"/>
  <c r="Q429" i="8" s="1"/>
  <c r="R97" i="8" l="1"/>
  <c r="R98" i="8"/>
  <c r="R93" i="8"/>
  <c r="R94" i="8" s="1"/>
  <c r="S91" i="8" s="1"/>
  <c r="S97" i="8" l="1"/>
  <c r="S98" i="8"/>
  <c r="S93" i="8"/>
  <c r="R18" i="15"/>
  <c r="R50" i="15"/>
  <c r="R367" i="8"/>
  <c r="R410" i="8" s="1"/>
  <c r="R429" i="8" s="1"/>
  <c r="R49" i="15"/>
  <c r="R84" i="15" s="1"/>
  <c r="R366" i="8"/>
  <c r="R409" i="8" s="1"/>
  <c r="R428" i="8" s="1"/>
  <c r="S50" i="15" l="1"/>
  <c r="S18" i="15"/>
  <c r="S367" i="8"/>
  <c r="S410" i="8" s="1"/>
  <c r="S429" i="8" s="1"/>
  <c r="S49" i="15"/>
  <c r="S366" i="8"/>
  <c r="S409" i="8" s="1"/>
  <c r="S428" i="8" s="1"/>
  <c r="S94" i="8"/>
  <c r="T91" i="8" s="1"/>
  <c r="S84" i="15"/>
  <c r="T97" i="8" l="1"/>
  <c r="T98" i="8"/>
  <c r="T93" i="8"/>
  <c r="T49" i="15" l="1"/>
  <c r="T84" i="15" s="1"/>
  <c r="T366" i="8"/>
  <c r="T409" i="8" s="1"/>
  <c r="T428" i="8" s="1"/>
  <c r="T18" i="15"/>
  <c r="T50" i="15"/>
  <c r="T367" i="8"/>
  <c r="T410" i="8" s="1"/>
  <c r="T429" i="8" s="1"/>
  <c r="T94" i="8"/>
  <c r="U91" i="8" s="1"/>
  <c r="U93" i="8" l="1"/>
  <c r="U97" i="8"/>
  <c r="U94" i="8"/>
  <c r="V91" i="8" s="1"/>
  <c r="U98" i="8"/>
  <c r="U18" i="15" l="1"/>
  <c r="U50" i="15"/>
  <c r="U367" i="8"/>
  <c r="U410" i="8" s="1"/>
  <c r="U429" i="8" s="1"/>
  <c r="V98" i="8"/>
  <c r="V93" i="8"/>
  <c r="V94" i="8" s="1"/>
  <c r="W91" i="8" s="1"/>
  <c r="V97" i="8"/>
  <c r="U49" i="15"/>
  <c r="U84" i="15" s="1"/>
  <c r="U366" i="8"/>
  <c r="U409" i="8" s="1"/>
  <c r="U428" i="8" s="1"/>
  <c r="W98" i="8" l="1"/>
  <c r="W93" i="8"/>
  <c r="W97" i="8"/>
  <c r="V49" i="15"/>
  <c r="V84" i="15" s="1"/>
  <c r="V366" i="8"/>
  <c r="V409" i="8" s="1"/>
  <c r="V428" i="8" s="1"/>
  <c r="V18" i="15"/>
  <c r="V50" i="15"/>
  <c r="V367" i="8"/>
  <c r="V410" i="8" s="1"/>
  <c r="V429" i="8" s="1"/>
  <c r="W49" i="15" l="1"/>
  <c r="W84" i="15" s="1"/>
  <c r="W366" i="8"/>
  <c r="W409" i="8" s="1"/>
  <c r="W428" i="8" s="1"/>
  <c r="W18" i="15"/>
  <c r="W50" i="15"/>
  <c r="W367" i="8"/>
  <c r="W410" i="8" s="1"/>
  <c r="W429" i="8" s="1"/>
  <c r="W94" i="8"/>
  <c r="X91" i="8" s="1"/>
  <c r="X98" i="8" l="1"/>
  <c r="X93" i="8"/>
  <c r="X97" i="8"/>
  <c r="X50" i="15" l="1"/>
  <c r="X18" i="15"/>
  <c r="X367" i="8"/>
  <c r="X410" i="8" s="1"/>
  <c r="X429" i="8" s="1"/>
  <c r="X49" i="15"/>
  <c r="X84" i="15" s="1"/>
  <c r="X366" i="8"/>
  <c r="X409" i="8" s="1"/>
  <c r="X428" i="8" s="1"/>
  <c r="X94" i="8"/>
  <c r="Y91" i="8" s="1"/>
  <c r="Y98" i="8" l="1"/>
  <c r="Y93" i="8"/>
  <c r="Y97" i="8"/>
  <c r="Y18" i="15" l="1"/>
  <c r="Y50" i="15"/>
  <c r="Y367" i="8"/>
  <c r="Y410" i="8" s="1"/>
  <c r="Y429" i="8" s="1"/>
  <c r="Y49" i="15"/>
  <c r="Y84" i="15" s="1"/>
  <c r="Y366" i="8"/>
  <c r="Y409" i="8" s="1"/>
  <c r="Y428" i="8" s="1"/>
  <c r="Y94" i="8"/>
  <c r="Z91" i="8" s="1"/>
  <c r="Z97" i="8" l="1"/>
  <c r="Z98" i="8"/>
  <c r="Z93" i="8"/>
  <c r="Z49" i="15" l="1"/>
  <c r="Z84" i="15" s="1"/>
  <c r="Z366" i="8"/>
  <c r="Z409" i="8" s="1"/>
  <c r="Z428" i="8" s="1"/>
  <c r="Z94" i="8"/>
  <c r="AA91" i="8" s="1"/>
  <c r="Z18" i="15"/>
  <c r="Z50" i="15"/>
  <c r="Z367" i="8"/>
  <c r="Z410" i="8" s="1"/>
  <c r="Z429" i="8" s="1"/>
  <c r="AA97" i="8" l="1"/>
  <c r="AA98" i="8"/>
  <c r="AA93" i="8"/>
  <c r="AA49" i="15" l="1"/>
  <c r="AA84" i="15" s="1"/>
  <c r="AA366" i="8"/>
  <c r="AA409" i="8" s="1"/>
  <c r="AA428" i="8" s="1"/>
  <c r="AA94" i="8"/>
  <c r="AB91" i="8" s="1"/>
  <c r="AA18" i="15"/>
  <c r="AA50" i="15"/>
  <c r="AA367" i="8"/>
  <c r="AA410" i="8" s="1"/>
  <c r="AA429" i="8" s="1"/>
  <c r="AB97" i="8" l="1"/>
  <c r="AB98" i="8"/>
  <c r="AB93" i="8"/>
  <c r="AB94" i="8" s="1"/>
  <c r="AC91" i="8" s="1"/>
  <c r="AC93" i="8" l="1"/>
  <c r="AC97" i="8"/>
  <c r="AC94" i="8"/>
  <c r="AD91" i="8" s="1"/>
  <c r="AC98" i="8"/>
  <c r="AB18" i="15"/>
  <c r="AB50" i="15"/>
  <c r="AB367" i="8"/>
  <c r="AB410" i="8" s="1"/>
  <c r="AB429" i="8" s="1"/>
  <c r="AB49" i="15"/>
  <c r="AB84" i="15" s="1"/>
  <c r="AB366" i="8"/>
  <c r="AB409" i="8" s="1"/>
  <c r="AB428" i="8" s="1"/>
  <c r="AD98" i="8" l="1"/>
  <c r="AD93" i="8"/>
  <c r="AD97" i="8"/>
  <c r="AC18" i="15"/>
  <c r="AC50" i="15"/>
  <c r="AC367" i="8"/>
  <c r="AC410" i="8" s="1"/>
  <c r="AC429" i="8" s="1"/>
  <c r="AC49" i="15"/>
  <c r="AC84" i="15" s="1"/>
  <c r="AC366" i="8"/>
  <c r="AC409" i="8" s="1"/>
  <c r="AC428" i="8" s="1"/>
  <c r="AD49" i="15" l="1"/>
  <c r="AD84" i="15" s="1"/>
  <c r="AD366" i="8"/>
  <c r="AD409" i="8" s="1"/>
  <c r="AD428" i="8" s="1"/>
  <c r="AD18" i="15"/>
  <c r="AD50" i="15"/>
  <c r="AD367" i="8"/>
  <c r="AD410" i="8" s="1"/>
  <c r="AD429" i="8" s="1"/>
  <c r="AD94" i="8"/>
  <c r="AE91" i="8" s="1"/>
  <c r="AE98" i="8" l="1"/>
  <c r="AE93" i="8"/>
  <c r="AE97" i="8"/>
  <c r="AE49" i="15" l="1"/>
  <c r="AE84" i="15" s="1"/>
  <c r="AE366" i="8"/>
  <c r="AE409" i="8" s="1"/>
  <c r="AE428" i="8" s="1"/>
  <c r="AE94" i="8"/>
  <c r="AF91" i="8" s="1"/>
  <c r="AE18" i="15"/>
  <c r="AE50" i="15"/>
  <c r="AE367" i="8"/>
  <c r="AE410" i="8" s="1"/>
  <c r="AE429" i="8" s="1"/>
  <c r="AF98" i="8" l="1"/>
  <c r="AF93" i="8"/>
  <c r="AF97" i="8"/>
  <c r="AF49" i="15" l="1"/>
  <c r="AF84" i="15" s="1"/>
  <c r="AF366" i="8"/>
  <c r="AF409" i="8" s="1"/>
  <c r="AF428" i="8" s="1"/>
  <c r="AF50" i="15"/>
  <c r="AF18" i="15"/>
  <c r="AF367" i="8"/>
  <c r="AF410" i="8" s="1"/>
  <c r="AF429" i="8" s="1"/>
  <c r="AF94" i="8"/>
  <c r="AG91" i="8" s="1"/>
  <c r="AG98" i="8" l="1"/>
  <c r="AG93" i="8"/>
  <c r="AG97" i="8"/>
  <c r="AG18" i="15" l="1"/>
  <c r="AG50" i="15"/>
  <c r="AG367" i="8"/>
  <c r="AG410" i="8" s="1"/>
  <c r="AG429" i="8" s="1"/>
  <c r="AG49" i="15"/>
  <c r="AG84" i="15" s="1"/>
  <c r="AG366" i="8"/>
  <c r="AG409" i="8" s="1"/>
  <c r="AG428" i="8" s="1"/>
  <c r="AG94" i="8"/>
  <c r="AH91" i="8" s="1"/>
  <c r="AH97" i="8" l="1"/>
  <c r="AH98" i="8"/>
  <c r="AH93" i="8"/>
  <c r="AH18" i="15" l="1"/>
  <c r="AH50" i="15"/>
  <c r="AH367" i="8"/>
  <c r="AH410" i="8" s="1"/>
  <c r="AH429" i="8" s="1"/>
  <c r="AH49" i="15"/>
  <c r="AH84" i="15" s="1"/>
  <c r="AH366" i="8"/>
  <c r="AH409" i="8" s="1"/>
  <c r="AH428" i="8" s="1"/>
  <c r="AH94" i="8"/>
  <c r="AI91" i="8" s="1"/>
  <c r="AI97" i="8" l="1"/>
  <c r="AI98" i="8"/>
  <c r="AI93" i="8"/>
  <c r="AI94" i="8" s="1"/>
  <c r="AJ91" i="8" s="1"/>
  <c r="AJ97" i="8" l="1"/>
  <c r="AJ98" i="8"/>
  <c r="AJ93" i="8"/>
  <c r="AI50" i="15"/>
  <c r="AI18" i="15"/>
  <c r="AI367" i="8"/>
  <c r="AI410" i="8" s="1"/>
  <c r="AI429" i="8" s="1"/>
  <c r="D448" i="8" s="1"/>
  <c r="AI49" i="15"/>
  <c r="AI84" i="15" s="1"/>
  <c r="AI366" i="8"/>
  <c r="AI409" i="8" s="1"/>
  <c r="AI428" i="8" s="1"/>
  <c r="D447" i="8" s="1"/>
  <c r="AJ49" i="15" l="1"/>
  <c r="AJ84" i="15" s="1"/>
  <c r="AJ366" i="8"/>
  <c r="AJ409" i="8" s="1"/>
  <c r="AJ428" i="8" s="1"/>
  <c r="AJ18" i="15"/>
  <c r="AJ50" i="15"/>
  <c r="AJ367" i="8"/>
  <c r="AJ410" i="8" s="1"/>
  <c r="AJ429" i="8" s="1"/>
  <c r="AJ94" i="8"/>
  <c r="AK91" i="8" s="1"/>
  <c r="AK93" i="8" l="1"/>
  <c r="AK97" i="8"/>
  <c r="AK94" i="8"/>
  <c r="AL91" i="8" s="1"/>
  <c r="AK98" i="8"/>
  <c r="AK18" i="15" l="1"/>
  <c r="AK50" i="15"/>
  <c r="AK367" i="8"/>
  <c r="AK410" i="8" s="1"/>
  <c r="AK429" i="8" s="1"/>
  <c r="AL98" i="8"/>
  <c r="AL93" i="8"/>
  <c r="AL94" i="8" s="1"/>
  <c r="AM91" i="8" s="1"/>
  <c r="AL97" i="8"/>
  <c r="AK49" i="15"/>
  <c r="AK84" i="15" s="1"/>
  <c r="AK366" i="8"/>
  <c r="AK409" i="8" s="1"/>
  <c r="AK428" i="8" s="1"/>
  <c r="AM98" i="8" l="1"/>
  <c r="AM93" i="8"/>
  <c r="AM97" i="8"/>
  <c r="AL84" i="15"/>
  <c r="AL18" i="15"/>
  <c r="AL50" i="15"/>
  <c r="AL367" i="8"/>
  <c r="AL410" i="8" s="1"/>
  <c r="AL429" i="8" s="1"/>
  <c r="AL49" i="15"/>
  <c r="AL366" i="8"/>
  <c r="AL409" i="8" s="1"/>
  <c r="AL428" i="8" s="1"/>
  <c r="AM49" i="15" l="1"/>
  <c r="AM366" i="8"/>
  <c r="AM409" i="8" s="1"/>
  <c r="AM428" i="8" s="1"/>
  <c r="AM18" i="15"/>
  <c r="AM50" i="15"/>
  <c r="AM367" i="8"/>
  <c r="AM410" i="8" s="1"/>
  <c r="AM429" i="8" s="1"/>
  <c r="AM84" i="15"/>
  <c r="AM94" i="8"/>
  <c r="AN91" i="8" s="1"/>
  <c r="AN98" i="8" l="1"/>
  <c r="AN93" i="8"/>
  <c r="AN97" i="8"/>
  <c r="AN49" i="15" l="1"/>
  <c r="AN84" i="15" s="1"/>
  <c r="AN366" i="8"/>
  <c r="AN409" i="8" s="1"/>
  <c r="AN428" i="8" s="1"/>
  <c r="AN50" i="15"/>
  <c r="AN18" i="15"/>
  <c r="AN367" i="8"/>
  <c r="AN410" i="8" s="1"/>
  <c r="AN429" i="8" s="1"/>
  <c r="AN94" i="8"/>
  <c r="AO91" i="8" s="1"/>
  <c r="AO98" i="8" l="1"/>
  <c r="AO93" i="8"/>
  <c r="AO97" i="8"/>
  <c r="AO49" i="15" l="1"/>
  <c r="AO84" i="15" s="1"/>
  <c r="AO366" i="8"/>
  <c r="AO409" i="8" s="1"/>
  <c r="AO428" i="8" s="1"/>
  <c r="AO18" i="15"/>
  <c r="AO50" i="15"/>
  <c r="AO367" i="8"/>
  <c r="AO410" i="8" s="1"/>
  <c r="AO429" i="8" s="1"/>
  <c r="AO94" i="8"/>
  <c r="AP91" i="8" s="1"/>
  <c r="AP97" i="8" l="1"/>
  <c r="AP98" i="8"/>
  <c r="AP93" i="8"/>
  <c r="AP94" i="8" s="1"/>
  <c r="AQ91" i="8" s="1"/>
  <c r="AQ97" i="8" l="1"/>
  <c r="AQ98" i="8"/>
  <c r="AQ93" i="8"/>
  <c r="AP18" i="15"/>
  <c r="AP50" i="15"/>
  <c r="AP367" i="8"/>
  <c r="AP410" i="8" s="1"/>
  <c r="AP429" i="8" s="1"/>
  <c r="AP49" i="15"/>
  <c r="AP84" i="15" s="1"/>
  <c r="AP366" i="8"/>
  <c r="AP409" i="8" s="1"/>
  <c r="AP428" i="8" s="1"/>
  <c r="AQ18" i="15" l="1"/>
  <c r="AQ50" i="15"/>
  <c r="AQ367" i="8"/>
  <c r="AQ410" i="8" s="1"/>
  <c r="AQ429" i="8" s="1"/>
  <c r="AQ49" i="15"/>
  <c r="AQ84" i="15" s="1"/>
  <c r="AQ366" i="8"/>
  <c r="AQ409" i="8" s="1"/>
  <c r="AQ428" i="8" s="1"/>
  <c r="AQ94" i="8"/>
  <c r="AR91" i="8" s="1"/>
  <c r="AR97" i="8" l="1"/>
  <c r="AR98" i="8"/>
  <c r="AR93" i="8"/>
  <c r="AR18" i="15" l="1"/>
  <c r="AR50" i="15"/>
  <c r="AR367" i="8"/>
  <c r="AR410" i="8" s="1"/>
  <c r="AR429" i="8" s="1"/>
  <c r="AR49" i="15"/>
  <c r="AR84" i="15" s="1"/>
  <c r="AR366" i="8"/>
  <c r="AR409" i="8" s="1"/>
  <c r="AR428" i="8" s="1"/>
  <c r="AR94" i="8"/>
  <c r="AS91" i="8" s="1"/>
  <c r="AS93" i="8" l="1"/>
  <c r="AS97" i="8"/>
  <c r="AS94" i="8"/>
  <c r="AT91" i="8" s="1"/>
  <c r="AS98" i="8"/>
  <c r="AS18" i="15" l="1"/>
  <c r="AS50" i="15"/>
  <c r="AS367" i="8"/>
  <c r="AS410" i="8" s="1"/>
  <c r="AS429" i="8" s="1"/>
  <c r="AT98" i="8"/>
  <c r="AT93" i="8"/>
  <c r="AT97" i="8"/>
  <c r="AS49" i="15"/>
  <c r="AS84" i="15" s="1"/>
  <c r="AS366" i="8"/>
  <c r="AS409" i="8" s="1"/>
  <c r="AS428" i="8" s="1"/>
  <c r="AT49" i="15" l="1"/>
  <c r="AT366" i="8"/>
  <c r="AT409" i="8" s="1"/>
  <c r="AT428" i="8" s="1"/>
  <c r="AT94" i="8"/>
  <c r="AU91" i="8" s="1"/>
  <c r="AT84" i="15"/>
  <c r="AT18" i="15"/>
  <c r="AT50" i="15"/>
  <c r="AT367" i="8"/>
  <c r="AT410" i="8" s="1"/>
  <c r="AT429" i="8" s="1"/>
  <c r="AU98" i="8" l="1"/>
  <c r="AU93" i="8"/>
  <c r="AU97" i="8"/>
  <c r="AU18" i="15" l="1"/>
  <c r="AU50" i="15"/>
  <c r="AU367" i="8"/>
  <c r="AU410" i="8" s="1"/>
  <c r="AU429" i="8" s="1"/>
  <c r="AU49" i="15"/>
  <c r="AU84" i="15" s="1"/>
  <c r="AU366" i="8"/>
  <c r="AU409" i="8" s="1"/>
  <c r="AU428" i="8" s="1"/>
  <c r="AU94" i="8"/>
  <c r="AV91" i="8" s="1"/>
  <c r="AV98" i="8" l="1"/>
  <c r="AV93" i="8"/>
  <c r="AV97" i="8"/>
  <c r="AV49" i="15" l="1"/>
  <c r="AV84" i="15" s="1"/>
  <c r="AV366" i="8"/>
  <c r="AV409" i="8" s="1"/>
  <c r="AV428" i="8" s="1"/>
  <c r="AV94" i="8"/>
  <c r="AW91" i="8" s="1"/>
  <c r="AV50" i="15"/>
  <c r="AV18" i="15"/>
  <c r="AV367" i="8"/>
  <c r="AV410" i="8" s="1"/>
  <c r="AV429" i="8" s="1"/>
  <c r="AW98" i="8" l="1"/>
  <c r="AW93" i="8"/>
  <c r="AW97" i="8"/>
  <c r="AW49" i="15" l="1"/>
  <c r="AW84" i="15" s="1"/>
  <c r="AW366" i="8"/>
  <c r="AW409" i="8" s="1"/>
  <c r="AW428" i="8" s="1"/>
  <c r="AW18" i="15"/>
  <c r="AW50" i="15"/>
  <c r="AW367" i="8"/>
  <c r="AW410" i="8" s="1"/>
  <c r="AW429" i="8" s="1"/>
  <c r="AW94" i="8"/>
  <c r="AX91" i="8" s="1"/>
  <c r="AX97" i="8" l="1"/>
  <c r="AX98" i="8"/>
  <c r="AX93" i="8"/>
  <c r="AX94" i="8" s="1"/>
  <c r="AY91" i="8" s="1"/>
  <c r="AY97" i="8" l="1"/>
  <c r="AY98" i="8"/>
  <c r="AY93" i="8"/>
  <c r="AX18" i="15"/>
  <c r="AX50" i="15"/>
  <c r="AX367" i="8"/>
  <c r="AX410" i="8" s="1"/>
  <c r="AX429" i="8" s="1"/>
  <c r="AX49" i="15"/>
  <c r="AX84" i="15" s="1"/>
  <c r="AX366" i="8"/>
  <c r="AX409" i="8" s="1"/>
  <c r="AX428" i="8" s="1"/>
  <c r="AY49" i="15" l="1"/>
  <c r="AY84" i="15" s="1"/>
  <c r="AY366" i="8"/>
  <c r="AY409" i="8" s="1"/>
  <c r="AY428" i="8" s="1"/>
  <c r="AY50" i="15"/>
  <c r="AY18" i="15"/>
  <c r="AY367" i="8"/>
  <c r="AY410" i="8" s="1"/>
  <c r="AY429" i="8" s="1"/>
  <c r="AY94" i="8"/>
  <c r="AZ91" i="8" s="1"/>
  <c r="AZ97" i="8" l="1"/>
  <c r="AZ98" i="8"/>
  <c r="AZ93" i="8"/>
  <c r="AZ94" i="8" s="1"/>
  <c r="BA91" i="8" s="1"/>
  <c r="BA93" i="8" l="1"/>
  <c r="BA97" i="8"/>
  <c r="BA94" i="8"/>
  <c r="BB91" i="8" s="1"/>
  <c r="BA98" i="8"/>
  <c r="AZ18" i="15"/>
  <c r="AZ50" i="15"/>
  <c r="AZ367" i="8"/>
  <c r="AZ410" i="8" s="1"/>
  <c r="AZ429" i="8" s="1"/>
  <c r="AZ49" i="15"/>
  <c r="AZ84" i="15" s="1"/>
  <c r="AZ366" i="8"/>
  <c r="AZ409" i="8" s="1"/>
  <c r="AZ428" i="8" s="1"/>
  <c r="BB98" i="8" l="1"/>
  <c r="BB93" i="8"/>
  <c r="BB97" i="8"/>
  <c r="BA18" i="15"/>
  <c r="BA50" i="15"/>
  <c r="BA367" i="8"/>
  <c r="BA410" i="8" s="1"/>
  <c r="BA429" i="8" s="1"/>
  <c r="BA49" i="15"/>
  <c r="BA84" i="15" s="1"/>
  <c r="BA366" i="8"/>
  <c r="BA409" i="8" s="1"/>
  <c r="BA428" i="8" s="1"/>
  <c r="BB18" i="15" l="1"/>
  <c r="BB50" i="15"/>
  <c r="BB367" i="8"/>
  <c r="BB410" i="8" s="1"/>
  <c r="BB429" i="8" s="1"/>
  <c r="BB49" i="15"/>
  <c r="BB84" i="15" s="1"/>
  <c r="BB366" i="8"/>
  <c r="BB409" i="8" s="1"/>
  <c r="BB428" i="8" s="1"/>
  <c r="BB94" i="8"/>
  <c r="BC91" i="8" s="1"/>
  <c r="BC98" i="8" l="1"/>
  <c r="BC93" i="8"/>
  <c r="BC97" i="8"/>
  <c r="BC49" i="15" l="1"/>
  <c r="BC84" i="15" s="1"/>
  <c r="BC366" i="8"/>
  <c r="BC409" i="8" s="1"/>
  <c r="BC428" i="8" s="1"/>
  <c r="BC18" i="15"/>
  <c r="BC50" i="15"/>
  <c r="BC367" i="8"/>
  <c r="BC410" i="8" s="1"/>
  <c r="BC429" i="8" s="1"/>
  <c r="BC94" i="8"/>
  <c r="BD91" i="8" s="1"/>
  <c r="BD98" i="8" l="1"/>
  <c r="BD93" i="8"/>
  <c r="BD97" i="8"/>
  <c r="BD50" i="15" l="1"/>
  <c r="BD18" i="15"/>
  <c r="BD367" i="8"/>
  <c r="BD410" i="8" s="1"/>
  <c r="BD429" i="8" s="1"/>
  <c r="BD49" i="15"/>
  <c r="BD84" i="15" s="1"/>
  <c r="BD366" i="8"/>
  <c r="BD409" i="8" s="1"/>
  <c r="BD428" i="8" s="1"/>
  <c r="BD94" i="8"/>
  <c r="BE91" i="8" s="1"/>
  <c r="BE98" i="8" l="1"/>
  <c r="BE93" i="8"/>
  <c r="BE97" i="8"/>
  <c r="BE18" i="15" l="1"/>
  <c r="BE50" i="15"/>
  <c r="BE367" i="8"/>
  <c r="BE410" i="8" s="1"/>
  <c r="BE429" i="8" s="1"/>
  <c r="BE49" i="15"/>
  <c r="BE84" i="15" s="1"/>
  <c r="BE366" i="8"/>
  <c r="BE409" i="8" s="1"/>
  <c r="BE428" i="8" s="1"/>
  <c r="BE94" i="8"/>
  <c r="BF91" i="8" s="1"/>
  <c r="BF97" i="8" l="1"/>
  <c r="BF98" i="8"/>
  <c r="BF93" i="8"/>
  <c r="BF94" i="8" s="1"/>
  <c r="BG91" i="8" s="1"/>
  <c r="BG97" i="8" l="1"/>
  <c r="BG98" i="8"/>
  <c r="BG93" i="8"/>
  <c r="BF49" i="15"/>
  <c r="BF84" i="15" s="1"/>
  <c r="BF366" i="8"/>
  <c r="BF409" i="8" s="1"/>
  <c r="BF428" i="8" s="1"/>
  <c r="BF18" i="15"/>
  <c r="BF50" i="15"/>
  <c r="BF367" i="8"/>
  <c r="BF410" i="8" s="1"/>
  <c r="BF429" i="8" s="1"/>
  <c r="BG49" i="15" l="1"/>
  <c r="A49" i="15" s="1"/>
  <c r="BG366" i="8"/>
  <c r="D93" i="8"/>
  <c r="BG18" i="15"/>
  <c r="BG50" i="15"/>
  <c r="BG367" i="8"/>
  <c r="BG410" i="8" s="1"/>
  <c r="BG429" i="8" s="1"/>
  <c r="BG84" i="15"/>
  <c r="BH84" i="15" s="1"/>
  <c r="BI84" i="15" s="1"/>
  <c r="BJ84" i="15" s="1"/>
  <c r="BK84" i="15" s="1"/>
  <c r="BL84" i="15" s="1"/>
  <c r="BG94" i="8"/>
  <c r="BH91" i="8" s="1"/>
  <c r="BH97" i="8" l="1"/>
  <c r="BH94" i="8"/>
  <c r="BI91" i="8" s="1"/>
  <c r="BH98" i="8"/>
  <c r="BG409" i="8"/>
  <c r="D366" i="8"/>
  <c r="BH18" i="15" l="1"/>
  <c r="BH50" i="15"/>
  <c r="BH367" i="8"/>
  <c r="BH410" i="8" s="1"/>
  <c r="BH429" i="8" s="1"/>
  <c r="BI97" i="8"/>
  <c r="BI94" i="8"/>
  <c r="BJ91" i="8" s="1"/>
  <c r="BI98" i="8"/>
  <c r="BG428" i="8"/>
  <c r="D428" i="8" s="1"/>
  <c r="F447" i="8"/>
  <c r="D409" i="8"/>
  <c r="BI18" i="15" l="1"/>
  <c r="BI50" i="15"/>
  <c r="BI367" i="8"/>
  <c r="BI410" i="8" s="1"/>
  <c r="BI429" i="8" s="1"/>
  <c r="BJ94" i="8"/>
  <c r="BK91" i="8" s="1"/>
  <c r="BJ98" i="8"/>
  <c r="BJ97" i="8"/>
  <c r="BJ18" i="15" l="1"/>
  <c r="BJ50" i="15"/>
  <c r="BJ367" i="8"/>
  <c r="BJ410" i="8" s="1"/>
  <c r="BJ429" i="8" s="1"/>
  <c r="BK94" i="8"/>
  <c r="BL91" i="8" s="1"/>
  <c r="BK98" i="8"/>
  <c r="BK97" i="8"/>
  <c r="BK18" i="15" l="1"/>
  <c r="BK50" i="15"/>
  <c r="BK367" i="8"/>
  <c r="BK410" i="8" s="1"/>
  <c r="BK429" i="8" s="1"/>
  <c r="BL94" i="8"/>
  <c r="BL98" i="8"/>
  <c r="BL97" i="8"/>
  <c r="D97" i="8" s="1"/>
  <c r="BL50" i="15" l="1"/>
  <c r="A50" i="15" s="1"/>
  <c r="BL18" i="15"/>
  <c r="C18" i="15" s="1"/>
  <c r="BL367" i="8"/>
  <c r="D98" i="8"/>
  <c r="BL410" i="8" l="1"/>
  <c r="D367" i="8"/>
  <c r="BL429" i="8" l="1"/>
  <c r="D429" i="8" s="1"/>
  <c r="D410" i="8"/>
  <c r="F448" i="8"/>
  <c r="E36" i="2"/>
  <c r="H36" i="2"/>
  <c r="I36" i="2"/>
  <c r="J36" i="2"/>
  <c r="R36" i="2"/>
  <c r="S36" i="2"/>
  <c r="T36" i="2"/>
  <c r="E40" i="2"/>
  <c r="H40" i="2"/>
  <c r="I40" i="2"/>
  <c r="J40" i="2"/>
  <c r="R40" i="2"/>
  <c r="S40" i="2"/>
  <c r="T40" i="2"/>
  <c r="H53" i="2"/>
  <c r="I53" i="2"/>
  <c r="J53" i="2"/>
  <c r="I54" i="2"/>
  <c r="J54" i="2"/>
  <c r="E56" i="2"/>
  <c r="H56" i="2"/>
  <c r="I56" i="2"/>
  <c r="J56" i="2"/>
  <c r="R56" i="2"/>
  <c r="S56" i="2"/>
  <c r="T56" i="2"/>
  <c r="H58" i="2"/>
  <c r="I58" i="2"/>
  <c r="J58" i="2"/>
  <c r="I59" i="2"/>
  <c r="J59" i="2"/>
  <c r="R59" i="2"/>
  <c r="S59" i="2"/>
  <c r="T59" i="2"/>
  <c r="U59" i="2"/>
  <c r="I60" i="2"/>
  <c r="I61" i="2"/>
  <c r="I128" i="2"/>
  <c r="K128" i="2"/>
  <c r="N128" i="2"/>
  <c r="O128" i="2"/>
  <c r="I129" i="2"/>
  <c r="K129" i="2"/>
  <c r="N129" i="2"/>
  <c r="O129" i="2"/>
  <c r="I133" i="2"/>
  <c r="K133" i="2"/>
  <c r="N133" i="2"/>
  <c r="O133" i="2"/>
  <c r="I134" i="2"/>
  <c r="K134" i="2"/>
  <c r="N134" i="2"/>
  <c r="O134" i="2"/>
  <c r="I135" i="2"/>
  <c r="K135" i="2"/>
  <c r="O135" i="2"/>
  <c r="I137" i="2"/>
  <c r="B4" i="19"/>
  <c r="D4" i="19"/>
  <c r="F4" i="19"/>
  <c r="B5" i="19"/>
  <c r="D5" i="19"/>
  <c r="F5" i="19"/>
  <c r="B6" i="19"/>
  <c r="D6" i="19"/>
  <c r="B8" i="19"/>
  <c r="D8" i="19"/>
  <c r="B9" i="19"/>
  <c r="D9" i="19"/>
  <c r="B10" i="19"/>
  <c r="D10" i="19"/>
  <c r="B11" i="19"/>
  <c r="D11" i="19"/>
  <c r="B12" i="19"/>
  <c r="D12" i="19"/>
  <c r="B13" i="19"/>
  <c r="D13" i="19"/>
  <c r="B14" i="19"/>
  <c r="D14" i="19"/>
  <c r="B15" i="19"/>
  <c r="D15" i="19"/>
  <c r="B16" i="19"/>
  <c r="D16" i="19"/>
  <c r="B17" i="19"/>
  <c r="D17" i="19"/>
  <c r="B18" i="19"/>
  <c r="D18" i="19"/>
  <c r="B19" i="19"/>
  <c r="D19" i="19"/>
  <c r="B20" i="19"/>
  <c r="D20" i="19"/>
  <c r="B21" i="19"/>
  <c r="D21" i="19"/>
  <c r="B22" i="19"/>
  <c r="D22" i="19"/>
  <c r="B23" i="19"/>
  <c r="D23" i="19"/>
  <c r="B24" i="19"/>
  <c r="D24" i="19"/>
  <c r="B25" i="19"/>
  <c r="D25" i="19"/>
  <c r="B26" i="19"/>
  <c r="D26" i="19"/>
  <c r="B27" i="19"/>
  <c r="D27" i="19"/>
  <c r="B28" i="19"/>
  <c r="D28" i="19"/>
  <c r="B29" i="19"/>
  <c r="D29" i="19"/>
  <c r="B30" i="19"/>
  <c r="D30" i="19"/>
  <c r="B31" i="19"/>
  <c r="D31" i="19"/>
  <c r="B32" i="19"/>
  <c r="D32" i="19"/>
  <c r="B33" i="19"/>
  <c r="D33" i="19"/>
  <c r="B34" i="19"/>
  <c r="D34" i="19"/>
  <c r="B35" i="19"/>
  <c r="D35" i="19"/>
  <c r="B36" i="19"/>
  <c r="D36" i="19"/>
  <c r="B37" i="19"/>
  <c r="D37" i="19"/>
  <c r="B38" i="19"/>
  <c r="D38" i="19"/>
  <c r="B39" i="19"/>
  <c r="D39" i="19"/>
  <c r="B40" i="19"/>
  <c r="D40" i="19"/>
  <c r="B41" i="19"/>
  <c r="D41" i="19"/>
  <c r="B42" i="19"/>
  <c r="D42" i="19"/>
  <c r="B43" i="19"/>
  <c r="D43" i="19"/>
  <c r="B44" i="19"/>
  <c r="D44" i="19"/>
  <c r="B45" i="19"/>
  <c r="D45" i="19"/>
  <c r="B46" i="19"/>
  <c r="D46" i="19"/>
  <c r="B47" i="19"/>
  <c r="D47" i="19"/>
  <c r="B48" i="19"/>
  <c r="D48" i="19"/>
  <c r="B49" i="19"/>
  <c r="D49" i="19"/>
  <c r="B50" i="19"/>
  <c r="D50" i="19"/>
  <c r="B51" i="19"/>
  <c r="D51" i="19"/>
  <c r="B52" i="19"/>
  <c r="D52" i="19"/>
  <c r="B53" i="19"/>
  <c r="D53" i="19"/>
  <c r="B54" i="19"/>
  <c r="D54" i="19"/>
  <c r="B55" i="19"/>
  <c r="D55" i="19"/>
  <c r="B56" i="19"/>
  <c r="D56" i="19"/>
  <c r="B57" i="19"/>
  <c r="D57" i="19"/>
  <c r="B9" i="17"/>
  <c r="C9" i="17"/>
  <c r="B10" i="17"/>
  <c r="C10" i="17"/>
  <c r="B11" i="17"/>
  <c r="C11" i="17"/>
  <c r="B12" i="17"/>
  <c r="C12" i="17"/>
  <c r="B13" i="17"/>
  <c r="C13" i="17"/>
  <c r="B14" i="17"/>
  <c r="C14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B34" i="17"/>
  <c r="B35" i="17"/>
  <c r="B36" i="17"/>
  <c r="K2" i="13"/>
  <c r="O2" i="13"/>
  <c r="R2" i="13"/>
  <c r="K5" i="13"/>
  <c r="L5" i="13"/>
  <c r="O5" i="13"/>
  <c r="P5" i="13"/>
  <c r="R5" i="13"/>
  <c r="K6" i="13"/>
  <c r="L6" i="13"/>
  <c r="O6" i="13"/>
  <c r="P6" i="13"/>
  <c r="R6" i="13"/>
  <c r="K7" i="13"/>
  <c r="L7" i="13"/>
  <c r="O7" i="13"/>
  <c r="P7" i="13"/>
  <c r="R7" i="13"/>
  <c r="G9" i="13"/>
  <c r="H9" i="13"/>
  <c r="G10" i="13"/>
  <c r="H10" i="13"/>
  <c r="K10" i="13"/>
  <c r="L10" i="13"/>
  <c r="O10" i="13"/>
  <c r="P10" i="13"/>
  <c r="R10" i="13"/>
  <c r="W10" i="13" a="1"/>
  <c r="W10" i="13"/>
  <c r="G11" i="13"/>
  <c r="H11" i="13"/>
  <c r="K11" i="13"/>
  <c r="L11" i="13"/>
  <c r="O11" i="13"/>
  <c r="P11" i="13"/>
  <c r="R11" i="13"/>
  <c r="W11" i="13"/>
  <c r="G12" i="13"/>
  <c r="H12" i="13"/>
  <c r="K12" i="13"/>
  <c r="L12" i="13"/>
  <c r="O12" i="13"/>
  <c r="P12" i="13"/>
  <c r="R12" i="13"/>
  <c r="W12" i="13"/>
  <c r="G13" i="13"/>
  <c r="H13" i="13"/>
  <c r="K13" i="13"/>
  <c r="L13" i="13"/>
  <c r="O13" i="13"/>
  <c r="P13" i="13"/>
  <c r="R13" i="13"/>
  <c r="W13" i="13"/>
  <c r="G14" i="13"/>
  <c r="H14" i="13"/>
  <c r="K14" i="13"/>
  <c r="L14" i="13"/>
  <c r="O14" i="13"/>
  <c r="P14" i="13"/>
  <c r="R14" i="13"/>
  <c r="W14" i="13"/>
  <c r="K15" i="13"/>
  <c r="L15" i="13"/>
  <c r="O15" i="13"/>
  <c r="P15" i="13"/>
  <c r="R15" i="13"/>
  <c r="W15" i="13"/>
  <c r="K16" i="13"/>
  <c r="L16" i="13"/>
  <c r="O16" i="13"/>
  <c r="P16" i="13"/>
  <c r="R16" i="13"/>
  <c r="W16" i="13"/>
  <c r="G17" i="13"/>
  <c r="H17" i="13"/>
  <c r="K17" i="13"/>
  <c r="L17" i="13"/>
  <c r="O17" i="13"/>
  <c r="P17" i="13"/>
  <c r="R17" i="13"/>
  <c r="W17" i="13"/>
  <c r="G18" i="13"/>
  <c r="H18" i="13"/>
  <c r="K18" i="13"/>
  <c r="L18" i="13"/>
  <c r="O18" i="13"/>
  <c r="P18" i="13"/>
  <c r="R18" i="13"/>
  <c r="W18" i="13"/>
  <c r="G19" i="13"/>
  <c r="H19" i="13"/>
  <c r="I19" i="13"/>
  <c r="K19" i="13"/>
  <c r="L19" i="13"/>
  <c r="O19" i="13"/>
  <c r="P19" i="13"/>
  <c r="R19" i="13"/>
  <c r="W19" i="13"/>
  <c r="G20" i="13"/>
  <c r="H20" i="13"/>
  <c r="K20" i="13"/>
  <c r="L20" i="13"/>
  <c r="O20" i="13"/>
  <c r="P20" i="13"/>
  <c r="R20" i="13"/>
  <c r="W20" i="13"/>
  <c r="G21" i="13"/>
  <c r="H21" i="13"/>
  <c r="I21" i="13"/>
  <c r="K21" i="13"/>
  <c r="L21" i="13"/>
  <c r="O21" i="13"/>
  <c r="P21" i="13"/>
  <c r="R21" i="13"/>
  <c r="W21" i="13"/>
  <c r="G22" i="13"/>
  <c r="H22" i="13"/>
  <c r="K22" i="13"/>
  <c r="L22" i="13"/>
  <c r="O22" i="13"/>
  <c r="P22" i="13"/>
  <c r="R22" i="13"/>
  <c r="W22" i="13"/>
  <c r="H23" i="13"/>
  <c r="K23" i="13"/>
  <c r="L23" i="13"/>
  <c r="O23" i="13"/>
  <c r="P23" i="13"/>
  <c r="R23" i="13"/>
  <c r="W23" i="13"/>
  <c r="G24" i="13"/>
  <c r="H24" i="13"/>
  <c r="K24" i="13"/>
  <c r="L24" i="13"/>
  <c r="O24" i="13"/>
  <c r="P24" i="13"/>
  <c r="R24" i="13"/>
  <c r="W24" i="13"/>
  <c r="H25" i="13"/>
  <c r="K25" i="13"/>
  <c r="L25" i="13"/>
  <c r="O25" i="13"/>
  <c r="P25" i="13"/>
  <c r="R25" i="13"/>
  <c r="W25" i="13"/>
  <c r="K26" i="13"/>
  <c r="L26" i="13"/>
  <c r="O26" i="13"/>
  <c r="P26" i="13"/>
  <c r="R26" i="13"/>
  <c r="W26" i="13"/>
  <c r="K27" i="13"/>
  <c r="L27" i="13"/>
  <c r="O27" i="13"/>
  <c r="P27" i="13"/>
  <c r="R27" i="13"/>
  <c r="W27" i="13"/>
  <c r="G28" i="13"/>
  <c r="K28" i="13"/>
  <c r="L28" i="13"/>
  <c r="O28" i="13"/>
  <c r="P28" i="13"/>
  <c r="R28" i="13"/>
  <c r="W28" i="13"/>
  <c r="G29" i="13"/>
  <c r="K29" i="13"/>
  <c r="L29" i="13"/>
  <c r="O29" i="13"/>
  <c r="P29" i="13"/>
  <c r="R29" i="13"/>
  <c r="W29" i="13"/>
  <c r="G30" i="13"/>
  <c r="K30" i="13"/>
  <c r="L30" i="13"/>
  <c r="O30" i="13"/>
  <c r="P30" i="13"/>
  <c r="R30" i="13"/>
  <c r="W30" i="13"/>
  <c r="G31" i="13"/>
  <c r="K31" i="13"/>
  <c r="L31" i="13"/>
  <c r="O31" i="13"/>
  <c r="P31" i="13"/>
  <c r="R31" i="13"/>
  <c r="W31" i="13"/>
  <c r="G32" i="13"/>
  <c r="K32" i="13"/>
  <c r="L32" i="13"/>
  <c r="O32" i="13"/>
  <c r="P32" i="13"/>
  <c r="R32" i="13"/>
  <c r="W32" i="13"/>
  <c r="G33" i="13"/>
  <c r="K33" i="13"/>
  <c r="L33" i="13"/>
  <c r="O33" i="13"/>
  <c r="P33" i="13"/>
  <c r="R33" i="13"/>
  <c r="W33" i="13"/>
  <c r="G34" i="13"/>
  <c r="K34" i="13"/>
  <c r="L34" i="13"/>
  <c r="O34" i="13"/>
  <c r="P34" i="13"/>
  <c r="R34" i="13"/>
  <c r="W34" i="13"/>
  <c r="G35" i="13"/>
  <c r="K35" i="13"/>
  <c r="L35" i="13"/>
  <c r="O35" i="13"/>
  <c r="P35" i="13"/>
  <c r="R35" i="13"/>
  <c r="W35" i="13"/>
  <c r="G36" i="13"/>
  <c r="K36" i="13"/>
  <c r="L36" i="13"/>
  <c r="O36" i="13"/>
  <c r="P36" i="13"/>
  <c r="R36" i="13"/>
  <c r="W36" i="13"/>
  <c r="K37" i="13"/>
  <c r="L37" i="13"/>
  <c r="O37" i="13"/>
  <c r="P37" i="13"/>
  <c r="R37" i="13"/>
  <c r="W37" i="13"/>
  <c r="K38" i="13"/>
  <c r="L38" i="13"/>
  <c r="O38" i="13"/>
  <c r="P38" i="13"/>
  <c r="R38" i="13"/>
  <c r="W38" i="13"/>
  <c r="K39" i="13"/>
  <c r="L39" i="13"/>
  <c r="O39" i="13"/>
  <c r="P39" i="13"/>
  <c r="R39" i="13"/>
  <c r="W39" i="13"/>
  <c r="G40" i="13"/>
  <c r="H40" i="13"/>
  <c r="K40" i="13"/>
  <c r="L40" i="13"/>
  <c r="O40" i="13"/>
  <c r="P40" i="13"/>
  <c r="R40" i="13"/>
  <c r="W40" i="13"/>
  <c r="K41" i="13"/>
  <c r="L41" i="13"/>
  <c r="O41" i="13"/>
  <c r="P41" i="13"/>
  <c r="R41" i="13"/>
  <c r="W41" i="13"/>
  <c r="K42" i="13"/>
  <c r="L42" i="13"/>
  <c r="O42" i="13"/>
  <c r="P42" i="13"/>
  <c r="R42" i="13"/>
  <c r="W42" i="13"/>
  <c r="K43" i="13"/>
  <c r="L43" i="13"/>
  <c r="O43" i="13"/>
  <c r="P43" i="13"/>
  <c r="R43" i="13"/>
  <c r="W43" i="13"/>
  <c r="G44" i="13"/>
  <c r="K44" i="13"/>
  <c r="L44" i="13"/>
  <c r="O44" i="13"/>
  <c r="P44" i="13"/>
  <c r="R44" i="13"/>
  <c r="W44" i="13"/>
  <c r="K45" i="13"/>
  <c r="L45" i="13"/>
  <c r="O45" i="13"/>
  <c r="P45" i="13"/>
  <c r="R45" i="13"/>
  <c r="W45" i="13"/>
  <c r="K46" i="13"/>
  <c r="L46" i="13"/>
  <c r="O46" i="13"/>
  <c r="P46" i="13"/>
  <c r="R46" i="13"/>
  <c r="W46" i="13"/>
  <c r="K47" i="13"/>
  <c r="L47" i="13"/>
  <c r="O47" i="13"/>
  <c r="P47" i="13"/>
  <c r="R47" i="13"/>
  <c r="W47" i="13"/>
  <c r="K48" i="13"/>
  <c r="L48" i="13"/>
  <c r="O48" i="13"/>
  <c r="P48" i="13"/>
  <c r="R48" i="13"/>
  <c r="W48" i="13"/>
  <c r="K49" i="13"/>
  <c r="L49" i="13"/>
  <c r="O49" i="13"/>
  <c r="P49" i="13"/>
  <c r="R49" i="13"/>
  <c r="W49" i="13"/>
  <c r="K50" i="13"/>
  <c r="L50" i="13"/>
  <c r="O50" i="13"/>
  <c r="P50" i="13"/>
  <c r="R50" i="13"/>
  <c r="W50" i="13"/>
  <c r="K51" i="13"/>
  <c r="L51" i="13"/>
  <c r="O51" i="13"/>
  <c r="P51" i="13"/>
  <c r="R51" i="13"/>
  <c r="W51" i="13"/>
  <c r="K52" i="13"/>
  <c r="L52" i="13"/>
  <c r="O52" i="13"/>
  <c r="P52" i="13"/>
  <c r="R52" i="13"/>
  <c r="W52" i="13"/>
  <c r="K53" i="13"/>
  <c r="L53" i="13"/>
  <c r="O53" i="13"/>
  <c r="P53" i="13"/>
  <c r="R53" i="13"/>
  <c r="W53" i="13"/>
  <c r="K54" i="13"/>
  <c r="L54" i="13"/>
  <c r="O54" i="13"/>
  <c r="P54" i="13"/>
  <c r="R54" i="13"/>
  <c r="W54" i="13"/>
  <c r="K55" i="13"/>
  <c r="L55" i="13"/>
  <c r="O55" i="13"/>
  <c r="P55" i="13"/>
  <c r="R55" i="13"/>
  <c r="W55" i="13"/>
  <c r="K56" i="13"/>
  <c r="L56" i="13"/>
  <c r="O56" i="13"/>
  <c r="P56" i="13"/>
  <c r="R56" i="13"/>
  <c r="W56" i="13"/>
  <c r="G57" i="13"/>
  <c r="H57" i="13"/>
  <c r="K57" i="13"/>
  <c r="L57" i="13"/>
  <c r="O57" i="13"/>
  <c r="P57" i="13"/>
  <c r="R57" i="13"/>
  <c r="W57" i="13"/>
  <c r="K58" i="13"/>
  <c r="L58" i="13"/>
  <c r="O58" i="13"/>
  <c r="P58" i="13"/>
  <c r="R58" i="13"/>
  <c r="W58" i="13"/>
  <c r="K59" i="13"/>
  <c r="L59" i="13"/>
  <c r="O59" i="13"/>
  <c r="P59" i="13"/>
  <c r="R59" i="13"/>
  <c r="W59" i="13"/>
  <c r="G60" i="13"/>
  <c r="H60" i="13"/>
  <c r="K60" i="13"/>
  <c r="L60" i="13"/>
  <c r="O60" i="13"/>
  <c r="P60" i="13"/>
  <c r="R60" i="13"/>
  <c r="W60" i="13"/>
  <c r="G61" i="13"/>
  <c r="H61" i="13"/>
  <c r="G64" i="13"/>
  <c r="G65" i="13"/>
  <c r="G66" i="13"/>
  <c r="G67" i="13"/>
  <c r="D73" i="13"/>
  <c r="D75" i="13"/>
  <c r="D77" i="13"/>
  <c r="G90" i="13"/>
  <c r="G91" i="13"/>
  <c r="G92" i="13"/>
  <c r="F64" i="1"/>
  <c r="A165" i="1"/>
  <c r="D165" i="1"/>
  <c r="E165" i="1"/>
  <c r="F165" i="1"/>
  <c r="G165" i="1"/>
  <c r="A167" i="1"/>
  <c r="C167" i="1"/>
  <c r="D167" i="1"/>
  <c r="E167" i="1"/>
  <c r="F167" i="1"/>
  <c r="G167" i="1"/>
  <c r="D4" i="16"/>
  <c r="F4" i="16"/>
  <c r="G4" i="16"/>
  <c r="D5" i="16"/>
  <c r="F5" i="16"/>
  <c r="G5" i="16"/>
  <c r="D11" i="16"/>
  <c r="G11" i="16"/>
  <c r="D12" i="16"/>
  <c r="G12" i="16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BL7" i="15"/>
  <c r="C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C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BL10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BL11" i="15"/>
  <c r="C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BL12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BL13" i="15"/>
  <c r="C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BL14" i="15"/>
  <c r="C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C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BL16" i="15"/>
  <c r="C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BL17" i="15"/>
  <c r="C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C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G20" i="15"/>
  <c r="BH20" i="15"/>
  <c r="BI20" i="15"/>
  <c r="BJ20" i="15"/>
  <c r="BK20" i="15"/>
  <c r="BL20" i="15"/>
  <c r="C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G21" i="15"/>
  <c r="BH21" i="15"/>
  <c r="BI21" i="15"/>
  <c r="BJ21" i="15"/>
  <c r="BK21" i="15"/>
  <c r="BL21" i="15"/>
  <c r="C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G22" i="15"/>
  <c r="BH22" i="15"/>
  <c r="BI22" i="15"/>
  <c r="BJ22" i="15"/>
  <c r="BK22" i="15"/>
  <c r="BL22" i="15"/>
  <c r="C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G23" i="15"/>
  <c r="BH23" i="15"/>
  <c r="BI23" i="15"/>
  <c r="BJ23" i="15"/>
  <c r="BK23" i="15"/>
  <c r="BL23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BG26" i="15"/>
  <c r="BH26" i="15"/>
  <c r="BI26" i="15"/>
  <c r="BJ26" i="15"/>
  <c r="BK26" i="15"/>
  <c r="BL26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G27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C28" i="15"/>
  <c r="BD28" i="15"/>
  <c r="BE28" i="15"/>
  <c r="BF28" i="15"/>
  <c r="BG28" i="15"/>
  <c r="BH28" i="15"/>
  <c r="BI28" i="15"/>
  <c r="BJ28" i="15"/>
  <c r="BK28" i="15"/>
  <c r="BL28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BB29" i="15"/>
  <c r="BC29" i="15"/>
  <c r="BD29" i="15"/>
  <c r="BE29" i="15"/>
  <c r="BF29" i="15"/>
  <c r="BG29" i="15"/>
  <c r="BH29" i="15"/>
  <c r="BI29" i="15"/>
  <c r="BJ29" i="15"/>
  <c r="BK29" i="15"/>
  <c r="BL29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BL30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BF31" i="15"/>
  <c r="BG31" i="15"/>
  <c r="BH31" i="15"/>
  <c r="BI31" i="15"/>
  <c r="BJ31" i="15"/>
  <c r="BK31" i="15"/>
  <c r="BL31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D32" i="15"/>
  <c r="BE32" i="15"/>
  <c r="BF32" i="15"/>
  <c r="BG32" i="15"/>
  <c r="BH32" i="15"/>
  <c r="BI32" i="15"/>
  <c r="BJ32" i="15"/>
  <c r="BK32" i="15"/>
  <c r="BL32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BB33" i="15"/>
  <c r="BC33" i="15"/>
  <c r="BD33" i="15"/>
  <c r="BE33" i="15"/>
  <c r="BF33" i="15"/>
  <c r="BG33" i="15"/>
  <c r="BH33" i="15"/>
  <c r="BI33" i="15"/>
  <c r="BJ33" i="15"/>
  <c r="BK33" i="15"/>
  <c r="BL33" i="15"/>
  <c r="E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D34" i="15"/>
  <c r="BE34" i="15"/>
  <c r="BF34" i="15"/>
  <c r="BG34" i="15"/>
  <c r="BH34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D35" i="15"/>
  <c r="BE35" i="15"/>
  <c r="BF35" i="15"/>
  <c r="BG35" i="15"/>
  <c r="BH35" i="15"/>
  <c r="BI35" i="15"/>
  <c r="BJ35" i="15"/>
  <c r="BK35" i="15"/>
  <c r="BL35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BB37" i="15"/>
  <c r="BC37" i="15"/>
  <c r="BD37" i="15"/>
  <c r="BE37" i="15"/>
  <c r="BF37" i="15"/>
  <c r="BG37" i="15"/>
  <c r="BH37" i="15"/>
  <c r="BI37" i="15"/>
  <c r="BJ37" i="15"/>
  <c r="BK37" i="15"/>
  <c r="BL37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D38" i="15"/>
  <c r="BE38" i="15"/>
  <c r="BF38" i="15"/>
  <c r="BG38" i="15"/>
  <c r="BH38" i="15"/>
  <c r="BI38" i="15"/>
  <c r="BJ38" i="15"/>
  <c r="BK38" i="15"/>
  <c r="BL38" i="15"/>
  <c r="A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A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BF41" i="15"/>
  <c r="BG41" i="15"/>
  <c r="BH41" i="15"/>
  <c r="BI41" i="15"/>
  <c r="BJ41" i="15"/>
  <c r="BK41" i="15"/>
  <c r="BL41" i="15"/>
  <c r="A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BB42" i="15"/>
  <c r="BC42" i="15"/>
  <c r="BD42" i="15"/>
  <c r="BE42" i="15"/>
  <c r="BF42" i="15"/>
  <c r="BG42" i="15"/>
  <c r="BH42" i="15"/>
  <c r="BI42" i="15"/>
  <c r="BJ42" i="15"/>
  <c r="BK42" i="15"/>
  <c r="BL42" i="15"/>
  <c r="A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BE43" i="15"/>
  <c r="BF43" i="15"/>
  <c r="BG43" i="15"/>
  <c r="BH43" i="15"/>
  <c r="BI43" i="15"/>
  <c r="BJ43" i="15"/>
  <c r="BK43" i="15"/>
  <c r="BL43" i="15"/>
  <c r="A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D44" i="15"/>
  <c r="BE44" i="15"/>
  <c r="BF44" i="15"/>
  <c r="BG44" i="15"/>
  <c r="BH44" i="15"/>
  <c r="BI44" i="15"/>
  <c r="BJ44" i="15"/>
  <c r="BK44" i="15"/>
  <c r="BL44" i="15"/>
  <c r="A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D45" i="15"/>
  <c r="BE45" i="15"/>
  <c r="BF45" i="15"/>
  <c r="BG45" i="15"/>
  <c r="BH45" i="15"/>
  <c r="BI45" i="15"/>
  <c r="BJ45" i="15"/>
  <c r="BK45" i="15"/>
  <c r="BL45" i="15"/>
  <c r="A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BB46" i="15"/>
  <c r="BC46" i="15"/>
  <c r="BD46" i="15"/>
  <c r="BE46" i="15"/>
  <c r="BF46" i="15"/>
  <c r="BG46" i="15"/>
  <c r="BH46" i="15"/>
  <c r="BI46" i="15"/>
  <c r="BJ46" i="15"/>
  <c r="BK46" i="15"/>
  <c r="BL46" i="15"/>
  <c r="A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C47" i="15"/>
  <c r="BD47" i="15"/>
  <c r="BE47" i="15"/>
  <c r="BF47" i="15"/>
  <c r="BG47" i="15"/>
  <c r="BH47" i="15"/>
  <c r="BI47" i="15"/>
  <c r="BJ47" i="15"/>
  <c r="BK47" i="15"/>
  <c r="BL47" i="15"/>
  <c r="A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B51" i="15"/>
  <c r="BC51" i="15"/>
  <c r="BD51" i="15"/>
  <c r="BE51" i="15"/>
  <c r="BF51" i="15"/>
  <c r="BG51" i="15"/>
  <c r="BH51" i="15"/>
  <c r="BI51" i="15"/>
  <c r="BJ51" i="15"/>
  <c r="BK51" i="15"/>
  <c r="BL51" i="15"/>
  <c r="A52" i="15"/>
  <c r="E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BB52" i="15"/>
  <c r="BC52" i="15"/>
  <c r="BD52" i="15"/>
  <c r="BE52" i="15"/>
  <c r="BF52" i="15"/>
  <c r="BG52" i="15"/>
  <c r="BH52" i="15"/>
  <c r="A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F53" i="15"/>
  <c r="BG53" i="15"/>
  <c r="BH53" i="15"/>
  <c r="BI53" i="15"/>
  <c r="BJ53" i="15"/>
  <c r="BK53" i="15"/>
  <c r="BL53" i="15"/>
  <c r="A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BB54" i="15"/>
  <c r="BC54" i="15"/>
  <c r="BD54" i="15"/>
  <c r="BE54" i="15"/>
  <c r="BF54" i="15"/>
  <c r="BG54" i="15"/>
  <c r="A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BB55" i="15"/>
  <c r="BC55" i="15"/>
  <c r="BD55" i="15"/>
  <c r="BE55" i="15"/>
  <c r="BF55" i="15"/>
  <c r="BG55" i="15"/>
  <c r="BH55" i="15"/>
  <c r="BI55" i="15"/>
  <c r="BJ55" i="15"/>
  <c r="BK55" i="15"/>
  <c r="BL55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BF56" i="15"/>
  <c r="BG56" i="15"/>
  <c r="BH56" i="15"/>
  <c r="BI56" i="15"/>
  <c r="BJ56" i="15"/>
  <c r="BK56" i="15"/>
  <c r="BL56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BL59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BL60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BL61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G65" i="15"/>
  <c r="BH65" i="15"/>
  <c r="BI65" i="15"/>
  <c r="BJ65" i="15"/>
  <c r="BK65" i="15"/>
  <c r="BL65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G66" i="15"/>
  <c r="BH66" i="15"/>
  <c r="BI66" i="15"/>
  <c r="BJ66" i="15"/>
  <c r="BK66" i="15"/>
  <c r="BL66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BL67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BB68" i="15"/>
  <c r="BC68" i="15"/>
  <c r="BD68" i="15"/>
  <c r="BE68" i="15"/>
  <c r="BF68" i="15"/>
  <c r="BG68" i="15"/>
  <c r="BH68" i="15"/>
  <c r="BI68" i="15"/>
  <c r="BJ68" i="15"/>
  <c r="BK68" i="15"/>
  <c r="BL68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BL70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G71" i="15"/>
  <c r="BH71" i="15"/>
  <c r="BI71" i="15"/>
  <c r="BJ71" i="15"/>
  <c r="BK71" i="15"/>
  <c r="BL71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BF72" i="15"/>
  <c r="BG72" i="15"/>
  <c r="BH72" i="15"/>
  <c r="BI72" i="15"/>
  <c r="BJ72" i="15"/>
  <c r="BK72" i="15"/>
  <c r="BL72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BB74" i="15"/>
  <c r="BC74" i="15"/>
  <c r="BD74" i="15"/>
  <c r="BE74" i="15"/>
  <c r="BF74" i="15"/>
  <c r="BG74" i="15"/>
  <c r="BH74" i="15"/>
  <c r="BI74" i="15"/>
  <c r="BJ74" i="15"/>
  <c r="BK74" i="15"/>
  <c r="BL74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BB77" i="15"/>
  <c r="BC77" i="15"/>
  <c r="BD77" i="15"/>
  <c r="BE77" i="15"/>
  <c r="BF77" i="15"/>
  <c r="BG77" i="15"/>
  <c r="BH77" i="15"/>
  <c r="BI77" i="15"/>
  <c r="BJ77" i="15"/>
  <c r="BK77" i="15"/>
  <c r="BL77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BB78" i="15"/>
  <c r="BC78" i="15"/>
  <c r="BD78" i="15"/>
  <c r="BE78" i="15"/>
  <c r="BF78" i="15"/>
  <c r="BG78" i="15"/>
  <c r="BH78" i="15"/>
  <c r="BI78" i="15"/>
  <c r="BJ78" i="15"/>
  <c r="BK78" i="15"/>
  <c r="BL78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BB80" i="15"/>
  <c r="BC80" i="15"/>
  <c r="BD80" i="15"/>
  <c r="BE80" i="15"/>
  <c r="BF80" i="15"/>
  <c r="BG80" i="15"/>
  <c r="BH80" i="15"/>
  <c r="BI80" i="15"/>
  <c r="BJ80" i="15"/>
  <c r="BK80" i="15"/>
  <c r="BL80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BB81" i="15"/>
  <c r="BC81" i="15"/>
  <c r="BD81" i="15"/>
  <c r="BE81" i="15"/>
  <c r="BF81" i="15"/>
  <c r="BG81" i="15"/>
  <c r="BH81" i="15"/>
  <c r="BI81" i="15"/>
  <c r="BJ81" i="15"/>
  <c r="BK81" i="15"/>
  <c r="BL81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BB82" i="15"/>
  <c r="BC82" i="15"/>
  <c r="BD82" i="15"/>
  <c r="BE82" i="15"/>
  <c r="BF82" i="15"/>
  <c r="BG82" i="15"/>
  <c r="BH82" i="15"/>
  <c r="BI82" i="15"/>
  <c r="BJ82" i="15"/>
  <c r="BK82" i="15"/>
  <c r="BL82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BB83" i="15"/>
  <c r="BC83" i="15"/>
  <c r="BD83" i="15"/>
  <c r="BE83" i="15"/>
  <c r="BF83" i="15"/>
  <c r="BG83" i="15"/>
  <c r="BH83" i="15"/>
  <c r="BI83" i="15"/>
  <c r="BJ83" i="15"/>
  <c r="BK83" i="15"/>
  <c r="BL83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BB86" i="15"/>
  <c r="BC86" i="15"/>
  <c r="BD86" i="15"/>
  <c r="BE86" i="15"/>
  <c r="BF86" i="15"/>
  <c r="BG86" i="15"/>
  <c r="BH86" i="15"/>
  <c r="BI86" i="15"/>
  <c r="BJ86" i="15"/>
  <c r="BK86" i="15"/>
  <c r="BL86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T87" i="15"/>
  <c r="U87" i="15"/>
  <c r="V87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AI87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BB87" i="15"/>
  <c r="BC87" i="15"/>
  <c r="BD87" i="15"/>
  <c r="BE87" i="15"/>
  <c r="BF87" i="15"/>
  <c r="BG87" i="15"/>
  <c r="BH87" i="15"/>
  <c r="BI87" i="15"/>
  <c r="BJ87" i="15"/>
  <c r="BK87" i="15"/>
  <c r="BL87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AI89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BB89" i="15"/>
  <c r="BC89" i="15"/>
  <c r="BD89" i="15"/>
  <c r="BE89" i="15"/>
  <c r="BF89" i="15"/>
  <c r="BG89" i="15"/>
  <c r="BH89" i="15"/>
  <c r="BI89" i="15"/>
  <c r="BJ89" i="15"/>
  <c r="BK89" i="15"/>
  <c r="BL89" i="15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AI91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BB91" i="15"/>
  <c r="BC91" i="15"/>
  <c r="BD91" i="15"/>
  <c r="BE91" i="15"/>
  <c r="BF91" i="15"/>
  <c r="BG91" i="15"/>
  <c r="BH91" i="15"/>
  <c r="BI91" i="15"/>
  <c r="BJ91" i="15"/>
  <c r="BK91" i="15"/>
  <c r="BL91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T94" i="15"/>
  <c r="U94" i="15"/>
  <c r="V94" i="15"/>
  <c r="W94" i="15"/>
  <c r="X94" i="15"/>
  <c r="Y94" i="15"/>
  <c r="Z94" i="15"/>
  <c r="AA94" i="15"/>
  <c r="AB94" i="15"/>
  <c r="AC94" i="15"/>
  <c r="AD94" i="15"/>
  <c r="AE94" i="15"/>
  <c r="AF94" i="15"/>
  <c r="AG94" i="15"/>
  <c r="AH94" i="15"/>
  <c r="AI94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BB94" i="15"/>
  <c r="BC94" i="15"/>
  <c r="BD94" i="15"/>
  <c r="BE94" i="15"/>
  <c r="BF94" i="15"/>
  <c r="BG94" i="15"/>
  <c r="BH94" i="15"/>
  <c r="BI94" i="15"/>
  <c r="BJ94" i="15"/>
  <c r="BK94" i="15"/>
  <c r="BL94" i="15"/>
  <c r="D95" i="15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R95" i="15"/>
  <c r="S95" i="15"/>
  <c r="T95" i="15"/>
  <c r="U95" i="15"/>
  <c r="V95" i="15"/>
  <c r="W95" i="15"/>
  <c r="X95" i="15"/>
  <c r="Y95" i="15"/>
  <c r="Z95" i="15"/>
  <c r="AA95" i="15"/>
  <c r="AB95" i="15"/>
  <c r="AC95" i="15"/>
  <c r="AD95" i="15"/>
  <c r="AE95" i="15"/>
  <c r="AF95" i="15"/>
  <c r="AG95" i="15"/>
  <c r="AH95" i="15"/>
  <c r="AI95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BB95" i="15"/>
  <c r="BC95" i="15"/>
  <c r="BD95" i="15"/>
  <c r="BE95" i="15"/>
  <c r="BF95" i="15"/>
  <c r="BG95" i="15"/>
  <c r="BH95" i="15"/>
  <c r="BI95" i="15"/>
  <c r="BJ95" i="15"/>
  <c r="BK95" i="15"/>
  <c r="BL95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R96" i="15"/>
  <c r="S96" i="15"/>
  <c r="T96" i="15"/>
  <c r="U96" i="15"/>
  <c r="V96" i="15"/>
  <c r="W96" i="15"/>
  <c r="X96" i="15"/>
  <c r="Y96" i="15"/>
  <c r="Z96" i="15"/>
  <c r="AA96" i="15"/>
  <c r="AB96" i="15"/>
  <c r="AC96" i="15"/>
  <c r="AD96" i="15"/>
  <c r="AE96" i="15"/>
  <c r="AF96" i="15"/>
  <c r="AG96" i="15"/>
  <c r="AH96" i="15"/>
  <c r="AI96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BB96" i="15"/>
  <c r="BC96" i="15"/>
  <c r="BD96" i="15"/>
  <c r="BE96" i="15"/>
  <c r="BF96" i="15"/>
  <c r="BG96" i="15"/>
  <c r="BH96" i="15"/>
  <c r="BI96" i="15"/>
  <c r="BJ96" i="15"/>
  <c r="BK96" i="15"/>
  <c r="BL96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X97" i="15"/>
  <c r="Y97" i="15"/>
  <c r="Z97" i="15"/>
  <c r="AA97" i="15"/>
  <c r="AB97" i="15"/>
  <c r="AC97" i="15"/>
  <c r="AD97" i="15"/>
  <c r="AE97" i="15"/>
  <c r="AF97" i="15"/>
  <c r="AG97" i="15"/>
  <c r="AH97" i="15"/>
  <c r="AI97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BB97" i="15"/>
  <c r="BC97" i="15"/>
  <c r="BD97" i="15"/>
  <c r="BE97" i="15"/>
  <c r="BF97" i="15"/>
  <c r="BG97" i="15"/>
  <c r="BH97" i="15"/>
  <c r="BI97" i="15"/>
  <c r="BJ97" i="15"/>
  <c r="BK97" i="15"/>
  <c r="BL97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T99" i="15"/>
  <c r="U99" i="15"/>
  <c r="V99" i="15"/>
  <c r="W99" i="15"/>
  <c r="X99" i="15"/>
  <c r="Y99" i="15"/>
  <c r="Z99" i="15"/>
  <c r="AA99" i="15"/>
  <c r="AB99" i="15"/>
  <c r="AC99" i="15"/>
  <c r="AD99" i="15"/>
  <c r="AE99" i="15"/>
  <c r="AF99" i="15"/>
  <c r="AG99" i="15"/>
  <c r="AH99" i="15"/>
  <c r="AI99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BB99" i="15"/>
  <c r="BC99" i="15"/>
  <c r="BD99" i="15"/>
  <c r="BE99" i="15"/>
  <c r="BF99" i="15"/>
  <c r="BG99" i="15"/>
  <c r="BH99" i="15"/>
  <c r="BI99" i="15"/>
  <c r="BJ99" i="15"/>
  <c r="BK99" i="15"/>
  <c r="BL99" i="15"/>
  <c r="D100" i="15"/>
  <c r="L100" i="15"/>
  <c r="M100" i="15"/>
  <c r="N100" i="15"/>
  <c r="O100" i="15"/>
  <c r="P100" i="15"/>
  <c r="Q100" i="15"/>
  <c r="R100" i="15"/>
  <c r="S100" i="15"/>
  <c r="T100" i="15"/>
  <c r="U100" i="15"/>
  <c r="V100" i="15"/>
  <c r="W100" i="15"/>
  <c r="X100" i="15"/>
  <c r="Y100" i="15"/>
  <c r="Z100" i="15"/>
  <c r="AA100" i="15"/>
  <c r="AB100" i="15"/>
  <c r="AC100" i="15"/>
  <c r="AD100" i="15"/>
  <c r="AE100" i="15"/>
  <c r="AF100" i="15"/>
  <c r="AG100" i="15"/>
  <c r="AH100" i="15"/>
  <c r="AI100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BB100" i="15"/>
  <c r="BC100" i="15"/>
  <c r="BD100" i="15"/>
  <c r="BE100" i="15"/>
  <c r="BF100" i="15"/>
  <c r="BG100" i="15"/>
  <c r="BH100" i="15"/>
  <c r="BI100" i="15"/>
  <c r="BJ100" i="15"/>
  <c r="BK100" i="15"/>
  <c r="BL100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T101" i="15"/>
  <c r="U101" i="15"/>
  <c r="V101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AI101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BB101" i="15"/>
  <c r="BC101" i="15"/>
  <c r="BD101" i="15"/>
  <c r="BE101" i="15"/>
  <c r="BF101" i="15"/>
  <c r="BG101" i="15"/>
  <c r="BH101" i="15"/>
  <c r="BI101" i="15"/>
  <c r="BJ101" i="15"/>
  <c r="BK101" i="15"/>
  <c r="BL101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BB103" i="15"/>
  <c r="BC103" i="15"/>
  <c r="BD103" i="15"/>
  <c r="BE103" i="15"/>
  <c r="BF103" i="15"/>
  <c r="BG103" i="15"/>
  <c r="BH103" i="15"/>
  <c r="BI103" i="15"/>
  <c r="BJ103" i="15"/>
  <c r="BK103" i="15"/>
  <c r="BL103" i="15"/>
  <c r="D104" i="15"/>
  <c r="D105" i="15"/>
  <c r="C112" i="15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T112" i="15"/>
  <c r="U112" i="15"/>
  <c r="V112" i="15"/>
  <c r="W112" i="15"/>
  <c r="X112" i="15"/>
  <c r="Y112" i="15"/>
  <c r="Z112" i="15"/>
  <c r="AA112" i="15"/>
  <c r="AB112" i="15"/>
  <c r="AC112" i="15"/>
  <c r="AD112" i="15"/>
  <c r="AE112" i="15"/>
  <c r="AF112" i="15"/>
  <c r="AG112" i="15"/>
  <c r="AH112" i="15"/>
  <c r="AI112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BB112" i="15"/>
  <c r="BC112" i="15"/>
  <c r="BD112" i="15"/>
  <c r="BE112" i="15"/>
  <c r="BF112" i="15"/>
  <c r="BG112" i="15"/>
  <c r="BH112" i="15"/>
  <c r="BI112" i="15"/>
  <c r="BJ112" i="15"/>
  <c r="BK112" i="15"/>
  <c r="BL112" i="15"/>
  <c r="C113" i="15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S113" i="15"/>
  <c r="T113" i="15"/>
  <c r="U113" i="15"/>
  <c r="V113" i="15"/>
  <c r="W113" i="15"/>
  <c r="X113" i="15"/>
  <c r="Y113" i="15"/>
  <c r="Z113" i="15"/>
  <c r="AA113" i="15"/>
  <c r="AB113" i="15"/>
  <c r="AC113" i="15"/>
  <c r="AD113" i="15"/>
  <c r="AE113" i="15"/>
  <c r="AF113" i="15"/>
  <c r="AG113" i="15"/>
  <c r="AH113" i="15"/>
  <c r="AI113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BB113" i="15"/>
  <c r="BC113" i="15"/>
  <c r="BD113" i="15"/>
  <c r="BE113" i="15"/>
  <c r="BF113" i="15"/>
  <c r="BG113" i="15"/>
  <c r="BH113" i="15"/>
  <c r="BI113" i="15"/>
  <c r="BJ113" i="15"/>
  <c r="BK113" i="15"/>
  <c r="BL113" i="15"/>
  <c r="C114" i="15"/>
  <c r="C115" i="15"/>
  <c r="E115" i="15"/>
  <c r="C120" i="15"/>
  <c r="E120" i="15"/>
  <c r="F120" i="15"/>
  <c r="G120" i="15"/>
  <c r="H120" i="15"/>
  <c r="I120" i="15"/>
  <c r="J120" i="15"/>
  <c r="K120" i="15"/>
  <c r="L120" i="15"/>
  <c r="M120" i="15"/>
  <c r="N120" i="15"/>
  <c r="O120" i="15"/>
  <c r="P120" i="15"/>
  <c r="Q120" i="15"/>
  <c r="R120" i="15"/>
  <c r="S120" i="15"/>
  <c r="T120" i="15"/>
  <c r="U120" i="15"/>
  <c r="V120" i="15"/>
  <c r="W120" i="15"/>
  <c r="X120" i="15"/>
  <c r="Y120" i="15"/>
  <c r="Z120" i="15"/>
  <c r="AA120" i="15"/>
  <c r="AB120" i="15"/>
  <c r="AC120" i="15"/>
  <c r="AD120" i="15"/>
  <c r="AE120" i="15"/>
  <c r="AF120" i="15"/>
  <c r="AG120" i="15"/>
  <c r="AH120" i="15"/>
  <c r="AI120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BB120" i="15"/>
  <c r="BC120" i="15"/>
  <c r="BD120" i="15"/>
  <c r="BE120" i="15"/>
  <c r="BF120" i="15"/>
  <c r="BG120" i="15"/>
  <c r="BH120" i="15"/>
  <c r="BI120" i="15"/>
  <c r="BJ120" i="15"/>
  <c r="BK120" i="15"/>
  <c r="BL120" i="15"/>
  <c r="C121" i="15"/>
  <c r="E121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T121" i="15"/>
  <c r="U121" i="15"/>
  <c r="V121" i="15"/>
  <c r="W121" i="15"/>
  <c r="X121" i="15"/>
  <c r="Y121" i="15"/>
  <c r="Z121" i="15"/>
  <c r="AA121" i="15"/>
  <c r="AB121" i="15"/>
  <c r="AC121" i="15"/>
  <c r="AD121" i="15"/>
  <c r="AE121" i="15"/>
  <c r="AF121" i="15"/>
  <c r="AG121" i="15"/>
  <c r="AH121" i="15"/>
  <c r="AI121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BB121" i="15"/>
  <c r="BC121" i="15"/>
  <c r="BD121" i="15"/>
  <c r="BE121" i="15"/>
  <c r="BF121" i="15"/>
  <c r="BG121" i="15"/>
  <c r="BH121" i="15"/>
  <c r="BI121" i="15"/>
  <c r="BJ121" i="15"/>
  <c r="BK121" i="15"/>
  <c r="BL121" i="15"/>
  <c r="C122" i="15"/>
  <c r="C123" i="15"/>
  <c r="E123" i="15"/>
  <c r="A31" i="8"/>
  <c r="A32" i="8"/>
  <c r="A33" i="8"/>
  <c r="A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L34" i="8"/>
  <c r="A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A36" i="8"/>
  <c r="D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L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L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L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BA41" i="8"/>
  <c r="BB41" i="8"/>
  <c r="BC41" i="8"/>
  <c r="BD41" i="8"/>
  <c r="BE41" i="8"/>
  <c r="BF41" i="8"/>
  <c r="BG41" i="8"/>
  <c r="BH41" i="8"/>
  <c r="BI41" i="8"/>
  <c r="BJ41" i="8"/>
  <c r="BK41" i="8"/>
  <c r="BL41" i="8"/>
  <c r="G43" i="8"/>
  <c r="H43" i="8"/>
  <c r="I43" i="8"/>
  <c r="J43" i="8"/>
  <c r="E45" i="8"/>
  <c r="F45" i="8"/>
  <c r="G45" i="8"/>
  <c r="H45" i="8"/>
  <c r="I45" i="8"/>
  <c r="J45" i="8"/>
  <c r="E47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Z58" i="8"/>
  <c r="BA58" i="8"/>
  <c r="BB58" i="8"/>
  <c r="BC58" i="8"/>
  <c r="BD58" i="8"/>
  <c r="BE58" i="8"/>
  <c r="BF58" i="8"/>
  <c r="BG58" i="8"/>
  <c r="BH58" i="8"/>
  <c r="BI58" i="8"/>
  <c r="BJ58" i="8"/>
  <c r="BK58" i="8"/>
  <c r="BL58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BJ59" i="8"/>
  <c r="BK59" i="8"/>
  <c r="BL59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BA60" i="8"/>
  <c r="BB60" i="8"/>
  <c r="BC60" i="8"/>
  <c r="BD60" i="8"/>
  <c r="BE60" i="8"/>
  <c r="BF60" i="8"/>
  <c r="BG60" i="8"/>
  <c r="BH60" i="8"/>
  <c r="BI60" i="8"/>
  <c r="BJ60" i="8"/>
  <c r="BK60" i="8"/>
  <c r="BL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L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BA62" i="8"/>
  <c r="BB62" i="8"/>
  <c r="BC62" i="8"/>
  <c r="BD62" i="8"/>
  <c r="BE62" i="8"/>
  <c r="BF62" i="8"/>
  <c r="BG62" i="8"/>
  <c r="BH62" i="8"/>
  <c r="BI62" i="8"/>
  <c r="BJ62" i="8"/>
  <c r="BK62" i="8"/>
  <c r="BL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BA63" i="8"/>
  <c r="BB63" i="8"/>
  <c r="BC63" i="8"/>
  <c r="BD63" i="8"/>
  <c r="BE63" i="8"/>
  <c r="BF63" i="8"/>
  <c r="BG63" i="8"/>
  <c r="BH63" i="8"/>
  <c r="BI63" i="8"/>
  <c r="BJ63" i="8"/>
  <c r="BK63" i="8"/>
  <c r="BL63" i="8"/>
  <c r="A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BA65" i="8"/>
  <c r="BB65" i="8"/>
  <c r="BC65" i="8"/>
  <c r="BD65" i="8"/>
  <c r="BE65" i="8"/>
  <c r="BF65" i="8"/>
  <c r="BG65" i="8"/>
  <c r="BH65" i="8"/>
  <c r="BI65" i="8"/>
  <c r="BJ65" i="8"/>
  <c r="BK65" i="8"/>
  <c r="BL65" i="8"/>
  <c r="A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AT66" i="8"/>
  <c r="AU66" i="8"/>
  <c r="AV66" i="8"/>
  <c r="AW66" i="8"/>
  <c r="AX66" i="8"/>
  <c r="AY66" i="8"/>
  <c r="AZ66" i="8"/>
  <c r="BA66" i="8"/>
  <c r="BB66" i="8"/>
  <c r="BC66" i="8"/>
  <c r="BD66" i="8"/>
  <c r="BE66" i="8"/>
  <c r="BF66" i="8"/>
  <c r="BG66" i="8"/>
  <c r="BH66" i="8"/>
  <c r="BI66" i="8"/>
  <c r="BJ66" i="8"/>
  <c r="BK66" i="8"/>
  <c r="BL66" i="8"/>
  <c r="A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A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A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BA69" i="8"/>
  <c r="BB69" i="8"/>
  <c r="BC69" i="8"/>
  <c r="BD69" i="8"/>
  <c r="BE69" i="8"/>
  <c r="BF69" i="8"/>
  <c r="BG69" i="8"/>
  <c r="BH69" i="8"/>
  <c r="BI69" i="8"/>
  <c r="BJ69" i="8"/>
  <c r="BK69" i="8"/>
  <c r="BL69" i="8"/>
  <c r="A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AT70" i="8"/>
  <c r="AU70" i="8"/>
  <c r="AV70" i="8"/>
  <c r="AW70" i="8"/>
  <c r="AX70" i="8"/>
  <c r="AY70" i="8"/>
  <c r="AZ70" i="8"/>
  <c r="BA70" i="8"/>
  <c r="BB70" i="8"/>
  <c r="BC70" i="8"/>
  <c r="BD70" i="8"/>
  <c r="BE70" i="8"/>
  <c r="BF70" i="8"/>
  <c r="BG70" i="8"/>
  <c r="BH70" i="8"/>
  <c r="BI70" i="8"/>
  <c r="BJ70" i="8"/>
  <c r="BK70" i="8"/>
  <c r="BL70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AT71" i="8"/>
  <c r="AU71" i="8"/>
  <c r="AV71" i="8"/>
  <c r="AW71" i="8"/>
  <c r="AX71" i="8"/>
  <c r="AY71" i="8"/>
  <c r="AZ71" i="8"/>
  <c r="BA71" i="8"/>
  <c r="BB71" i="8"/>
  <c r="BC71" i="8"/>
  <c r="BD71" i="8"/>
  <c r="BE71" i="8"/>
  <c r="BF71" i="8"/>
  <c r="BG71" i="8"/>
  <c r="BH71" i="8"/>
  <c r="BI71" i="8"/>
  <c r="BJ71" i="8"/>
  <c r="BK71" i="8"/>
  <c r="BL71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BA73" i="8"/>
  <c r="BB73" i="8"/>
  <c r="BC73" i="8"/>
  <c r="BD73" i="8"/>
  <c r="BE73" i="8"/>
  <c r="BF73" i="8"/>
  <c r="BG73" i="8"/>
  <c r="BH73" i="8"/>
  <c r="BI73" i="8"/>
  <c r="BJ73" i="8"/>
  <c r="BK73" i="8"/>
  <c r="BL73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BA74" i="8"/>
  <c r="BB74" i="8"/>
  <c r="BC74" i="8"/>
  <c r="BD74" i="8"/>
  <c r="BE74" i="8"/>
  <c r="BF74" i="8"/>
  <c r="BG74" i="8"/>
  <c r="BH74" i="8"/>
  <c r="BI74" i="8"/>
  <c r="BJ74" i="8"/>
  <c r="BK74" i="8"/>
  <c r="BL74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BA77" i="8"/>
  <c r="BB77" i="8"/>
  <c r="BC77" i="8"/>
  <c r="BD77" i="8"/>
  <c r="BE77" i="8"/>
  <c r="BF77" i="8"/>
  <c r="BG77" i="8"/>
  <c r="BH77" i="8"/>
  <c r="BI77" i="8"/>
  <c r="BJ77" i="8"/>
  <c r="BK77" i="8"/>
  <c r="BL77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V78" i="8"/>
  <c r="AW78" i="8"/>
  <c r="AX78" i="8"/>
  <c r="AY78" i="8"/>
  <c r="AZ78" i="8"/>
  <c r="BA78" i="8"/>
  <c r="BB78" i="8"/>
  <c r="BC78" i="8"/>
  <c r="BD78" i="8"/>
  <c r="BE78" i="8"/>
  <c r="BF78" i="8"/>
  <c r="BG78" i="8"/>
  <c r="BH78" i="8"/>
  <c r="BI78" i="8"/>
  <c r="BJ78" i="8"/>
  <c r="BK78" i="8"/>
  <c r="BL78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L81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L82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D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BA87" i="8"/>
  <c r="BB87" i="8"/>
  <c r="BC87" i="8"/>
  <c r="BD87" i="8"/>
  <c r="BE87" i="8"/>
  <c r="BF87" i="8"/>
  <c r="BG87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V101" i="8"/>
  <c r="AW101" i="8"/>
  <c r="AX101" i="8"/>
  <c r="AY101" i="8"/>
  <c r="AZ101" i="8"/>
  <c r="BA101" i="8"/>
  <c r="BB101" i="8"/>
  <c r="BC101" i="8"/>
  <c r="BD101" i="8"/>
  <c r="BE101" i="8"/>
  <c r="BF101" i="8"/>
  <c r="BG101" i="8"/>
  <c r="BH101" i="8"/>
  <c r="BI101" i="8"/>
  <c r="BJ101" i="8"/>
  <c r="BK101" i="8"/>
  <c r="BL101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AY102" i="8"/>
  <c r="AZ102" i="8"/>
  <c r="BA102" i="8"/>
  <c r="BB102" i="8"/>
  <c r="BC102" i="8"/>
  <c r="BD102" i="8"/>
  <c r="BE102" i="8"/>
  <c r="BF102" i="8"/>
  <c r="BG102" i="8"/>
  <c r="BH102" i="8"/>
  <c r="BI102" i="8"/>
  <c r="BJ102" i="8"/>
  <c r="BK102" i="8"/>
  <c r="BL102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BA103" i="8"/>
  <c r="BB103" i="8"/>
  <c r="BC103" i="8"/>
  <c r="BD103" i="8"/>
  <c r="BE103" i="8"/>
  <c r="BF103" i="8"/>
  <c r="BG103" i="8"/>
  <c r="BH103" i="8"/>
  <c r="BI103" i="8"/>
  <c r="BJ103" i="8"/>
  <c r="BK103" i="8"/>
  <c r="BL103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V104" i="8"/>
  <c r="AW104" i="8"/>
  <c r="AX104" i="8"/>
  <c r="AY104" i="8"/>
  <c r="AZ104" i="8"/>
  <c r="BA104" i="8"/>
  <c r="BB104" i="8"/>
  <c r="BC104" i="8"/>
  <c r="BD104" i="8"/>
  <c r="BE104" i="8"/>
  <c r="BF104" i="8"/>
  <c r="BG104" i="8"/>
  <c r="BH104" i="8"/>
  <c r="BI104" i="8"/>
  <c r="BJ104" i="8"/>
  <c r="BK104" i="8"/>
  <c r="BL104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AY107" i="8"/>
  <c r="AZ107" i="8"/>
  <c r="BA107" i="8"/>
  <c r="BB107" i="8"/>
  <c r="BC107" i="8"/>
  <c r="BD107" i="8"/>
  <c r="BE107" i="8"/>
  <c r="BF107" i="8"/>
  <c r="BG107" i="8"/>
  <c r="BH107" i="8"/>
  <c r="BI107" i="8"/>
  <c r="BJ107" i="8"/>
  <c r="BK107" i="8"/>
  <c r="BL107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Z108" i="8"/>
  <c r="BA108" i="8"/>
  <c r="BB108" i="8"/>
  <c r="BC108" i="8"/>
  <c r="BD108" i="8"/>
  <c r="BE108" i="8"/>
  <c r="BF108" i="8"/>
  <c r="BG108" i="8"/>
  <c r="BH108" i="8"/>
  <c r="BI108" i="8"/>
  <c r="BJ108" i="8"/>
  <c r="BK108" i="8"/>
  <c r="BL108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V111" i="8"/>
  <c r="AW111" i="8"/>
  <c r="AX111" i="8"/>
  <c r="AY111" i="8"/>
  <c r="AZ111" i="8"/>
  <c r="BA111" i="8"/>
  <c r="BB111" i="8"/>
  <c r="BC111" i="8"/>
  <c r="BD111" i="8"/>
  <c r="BE111" i="8"/>
  <c r="BF111" i="8"/>
  <c r="BG111" i="8"/>
  <c r="BH111" i="8"/>
  <c r="BI111" i="8"/>
  <c r="BJ111" i="8"/>
  <c r="BK111" i="8"/>
  <c r="BL111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Z112" i="8"/>
  <c r="BA112" i="8"/>
  <c r="BB112" i="8"/>
  <c r="BC112" i="8"/>
  <c r="BD112" i="8"/>
  <c r="BE112" i="8"/>
  <c r="BF112" i="8"/>
  <c r="BG112" i="8"/>
  <c r="BH112" i="8"/>
  <c r="BI112" i="8"/>
  <c r="BJ112" i="8"/>
  <c r="BK112" i="8"/>
  <c r="BL112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L113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V114" i="8"/>
  <c r="AW114" i="8"/>
  <c r="AX114" i="8"/>
  <c r="AY114" i="8"/>
  <c r="AZ114" i="8"/>
  <c r="BA114" i="8"/>
  <c r="BB114" i="8"/>
  <c r="BC114" i="8"/>
  <c r="BD114" i="8"/>
  <c r="BE114" i="8"/>
  <c r="BF114" i="8"/>
  <c r="BG114" i="8"/>
  <c r="BH114" i="8"/>
  <c r="BI114" i="8"/>
  <c r="BJ114" i="8"/>
  <c r="BK114" i="8"/>
  <c r="BL114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BA117" i="8"/>
  <c r="BB117" i="8"/>
  <c r="BC117" i="8"/>
  <c r="BD117" i="8"/>
  <c r="BE117" i="8"/>
  <c r="BF117" i="8"/>
  <c r="BG117" i="8"/>
  <c r="BH117" i="8"/>
  <c r="BI117" i="8"/>
  <c r="BJ117" i="8"/>
  <c r="BK117" i="8"/>
  <c r="BL117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BA118" i="8"/>
  <c r="BB118" i="8"/>
  <c r="BC118" i="8"/>
  <c r="BD118" i="8"/>
  <c r="BE118" i="8"/>
  <c r="BF118" i="8"/>
  <c r="BG118" i="8"/>
  <c r="BH118" i="8"/>
  <c r="BI118" i="8"/>
  <c r="BJ118" i="8"/>
  <c r="BK118" i="8"/>
  <c r="BL118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BA123" i="8"/>
  <c r="BB123" i="8"/>
  <c r="BC123" i="8"/>
  <c r="BD123" i="8"/>
  <c r="BE123" i="8"/>
  <c r="BF123" i="8"/>
  <c r="BG123" i="8"/>
  <c r="BH123" i="8"/>
  <c r="BI123" i="8"/>
  <c r="BJ123" i="8"/>
  <c r="BK123" i="8"/>
  <c r="BL123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AY124" i="8"/>
  <c r="AZ124" i="8"/>
  <c r="BA124" i="8"/>
  <c r="BB124" i="8"/>
  <c r="BC124" i="8"/>
  <c r="BD124" i="8"/>
  <c r="BE124" i="8"/>
  <c r="BF124" i="8"/>
  <c r="BG124" i="8"/>
  <c r="BH124" i="8"/>
  <c r="BI124" i="8"/>
  <c r="BJ124" i="8"/>
  <c r="BK124" i="8"/>
  <c r="BL124" i="8"/>
  <c r="J125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BA126" i="8"/>
  <c r="BB126" i="8"/>
  <c r="BC126" i="8"/>
  <c r="BD126" i="8"/>
  <c r="BE126" i="8"/>
  <c r="BF126" i="8"/>
  <c r="BG126" i="8"/>
  <c r="BH126" i="8"/>
  <c r="BI126" i="8"/>
  <c r="BJ126" i="8"/>
  <c r="BK126" i="8"/>
  <c r="BL126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BA129" i="8"/>
  <c r="BB129" i="8"/>
  <c r="BC129" i="8"/>
  <c r="BD129" i="8"/>
  <c r="BE129" i="8"/>
  <c r="BF129" i="8"/>
  <c r="BG129" i="8"/>
  <c r="BH129" i="8"/>
  <c r="BI129" i="8"/>
  <c r="BJ129" i="8"/>
  <c r="BK129" i="8"/>
  <c r="BL129" i="8"/>
  <c r="D130" i="8"/>
  <c r="J130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BA131" i="8"/>
  <c r="BB131" i="8"/>
  <c r="BC131" i="8"/>
  <c r="BD131" i="8"/>
  <c r="BE131" i="8"/>
  <c r="BF131" i="8"/>
  <c r="BG131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V132" i="8"/>
  <c r="AW132" i="8"/>
  <c r="AX132" i="8"/>
  <c r="AY132" i="8"/>
  <c r="AZ132" i="8"/>
  <c r="BA132" i="8"/>
  <c r="BB132" i="8"/>
  <c r="BC132" i="8"/>
  <c r="BD132" i="8"/>
  <c r="BE132" i="8"/>
  <c r="BF132" i="8"/>
  <c r="BG132" i="8"/>
  <c r="BH132" i="8"/>
  <c r="BI132" i="8"/>
  <c r="BJ132" i="8"/>
  <c r="BK132" i="8"/>
  <c r="BL132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AY133" i="8"/>
  <c r="AZ133" i="8"/>
  <c r="BA133" i="8"/>
  <c r="BB133" i="8"/>
  <c r="BC133" i="8"/>
  <c r="BD133" i="8"/>
  <c r="BE133" i="8"/>
  <c r="BF133" i="8"/>
  <c r="BG133" i="8"/>
  <c r="BH133" i="8"/>
  <c r="BI133" i="8"/>
  <c r="BJ133" i="8"/>
  <c r="BK133" i="8"/>
  <c r="BL133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V134" i="8"/>
  <c r="AW134" i="8"/>
  <c r="AX134" i="8"/>
  <c r="AY134" i="8"/>
  <c r="AZ134" i="8"/>
  <c r="BA134" i="8"/>
  <c r="BB134" i="8"/>
  <c r="BC134" i="8"/>
  <c r="BD134" i="8"/>
  <c r="BE134" i="8"/>
  <c r="BF134" i="8"/>
  <c r="BG134" i="8"/>
  <c r="BH134" i="8"/>
  <c r="BI134" i="8"/>
  <c r="BJ134" i="8"/>
  <c r="BK134" i="8"/>
  <c r="BL134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V136" i="8"/>
  <c r="AW136" i="8"/>
  <c r="AX136" i="8"/>
  <c r="AY136" i="8"/>
  <c r="AZ136" i="8"/>
  <c r="BA136" i="8"/>
  <c r="BB136" i="8"/>
  <c r="BC136" i="8"/>
  <c r="BD136" i="8"/>
  <c r="BE136" i="8"/>
  <c r="BF136" i="8"/>
  <c r="BG136" i="8"/>
  <c r="BH136" i="8"/>
  <c r="BI136" i="8"/>
  <c r="BJ136" i="8"/>
  <c r="BK136" i="8"/>
  <c r="BL136" i="8"/>
  <c r="D137" i="8"/>
  <c r="J137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V138" i="8"/>
  <c r="AW138" i="8"/>
  <c r="AX138" i="8"/>
  <c r="AY138" i="8"/>
  <c r="AZ138" i="8"/>
  <c r="BA138" i="8"/>
  <c r="BB138" i="8"/>
  <c r="BC138" i="8"/>
  <c r="BD138" i="8"/>
  <c r="BE138" i="8"/>
  <c r="BF138" i="8"/>
  <c r="BG138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V139" i="8"/>
  <c r="AW139" i="8"/>
  <c r="AX139" i="8"/>
  <c r="AY139" i="8"/>
  <c r="AZ139" i="8"/>
  <c r="BA139" i="8"/>
  <c r="BB139" i="8"/>
  <c r="BC139" i="8"/>
  <c r="BD139" i="8"/>
  <c r="BE139" i="8"/>
  <c r="BF139" i="8"/>
  <c r="BG139" i="8"/>
  <c r="BH139" i="8"/>
  <c r="BI139" i="8"/>
  <c r="BJ139" i="8"/>
  <c r="BK139" i="8"/>
  <c r="BL139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AY142" i="8"/>
  <c r="AZ142" i="8"/>
  <c r="BA142" i="8"/>
  <c r="BB142" i="8"/>
  <c r="BC142" i="8"/>
  <c r="BD142" i="8"/>
  <c r="BE142" i="8"/>
  <c r="BF142" i="8"/>
  <c r="BG142" i="8"/>
  <c r="BH142" i="8"/>
  <c r="BI142" i="8"/>
  <c r="BJ142" i="8"/>
  <c r="BK142" i="8"/>
  <c r="BL142" i="8"/>
  <c r="D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Z143" i="8"/>
  <c r="BA143" i="8"/>
  <c r="BB143" i="8"/>
  <c r="BC143" i="8"/>
  <c r="BD143" i="8"/>
  <c r="BE143" i="8"/>
  <c r="BF143" i="8"/>
  <c r="BG143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V144" i="8"/>
  <c r="AW144" i="8"/>
  <c r="AX144" i="8"/>
  <c r="AY144" i="8"/>
  <c r="AZ144" i="8"/>
  <c r="BA144" i="8"/>
  <c r="BB144" i="8"/>
  <c r="BC144" i="8"/>
  <c r="BD144" i="8"/>
  <c r="BE144" i="8"/>
  <c r="BF144" i="8"/>
  <c r="BG144" i="8"/>
  <c r="BH144" i="8"/>
  <c r="BI144" i="8"/>
  <c r="BJ144" i="8"/>
  <c r="BK144" i="8"/>
  <c r="BL144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V148" i="8"/>
  <c r="AW148" i="8"/>
  <c r="AX148" i="8"/>
  <c r="AY148" i="8"/>
  <c r="AZ148" i="8"/>
  <c r="BA148" i="8"/>
  <c r="BB148" i="8"/>
  <c r="BC148" i="8"/>
  <c r="BD148" i="8"/>
  <c r="BE148" i="8"/>
  <c r="BF148" i="8"/>
  <c r="BG148" i="8"/>
  <c r="BH148" i="8"/>
  <c r="BI148" i="8"/>
  <c r="BJ148" i="8"/>
  <c r="BK148" i="8"/>
  <c r="BL148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AY149" i="8"/>
  <c r="AZ149" i="8"/>
  <c r="BA149" i="8"/>
  <c r="BB149" i="8"/>
  <c r="BC149" i="8"/>
  <c r="BD149" i="8"/>
  <c r="BE149" i="8"/>
  <c r="BF149" i="8"/>
  <c r="BG149" i="8"/>
  <c r="BH149" i="8"/>
  <c r="BI149" i="8"/>
  <c r="BJ149" i="8"/>
  <c r="BK149" i="8"/>
  <c r="BL149" i="8"/>
  <c r="J150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BA151" i="8"/>
  <c r="BB151" i="8"/>
  <c r="BC151" i="8"/>
  <c r="BD151" i="8"/>
  <c r="BE151" i="8"/>
  <c r="BF151" i="8"/>
  <c r="BG151" i="8"/>
  <c r="BH151" i="8"/>
  <c r="BI151" i="8"/>
  <c r="BJ151" i="8"/>
  <c r="BK151" i="8"/>
  <c r="BL151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AP154" i="8"/>
  <c r="AQ154" i="8"/>
  <c r="AR154" i="8"/>
  <c r="AS154" i="8"/>
  <c r="AT154" i="8"/>
  <c r="AU154" i="8"/>
  <c r="AV154" i="8"/>
  <c r="AW154" i="8"/>
  <c r="AX154" i="8"/>
  <c r="AY154" i="8"/>
  <c r="AZ154" i="8"/>
  <c r="BA154" i="8"/>
  <c r="BB154" i="8"/>
  <c r="BC154" i="8"/>
  <c r="BD154" i="8"/>
  <c r="BE154" i="8"/>
  <c r="BF154" i="8"/>
  <c r="BG154" i="8"/>
  <c r="BH154" i="8"/>
  <c r="BI154" i="8"/>
  <c r="BJ154" i="8"/>
  <c r="BK154" i="8"/>
  <c r="BL154" i="8"/>
  <c r="D155" i="8"/>
  <c r="J155" i="8"/>
  <c r="D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Z156" i="8"/>
  <c r="BA156" i="8"/>
  <c r="BB156" i="8"/>
  <c r="BC156" i="8"/>
  <c r="BD156" i="8"/>
  <c r="BE156" i="8"/>
  <c r="BF156" i="8"/>
  <c r="BG156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BA157" i="8"/>
  <c r="BB157" i="8"/>
  <c r="BC157" i="8"/>
  <c r="BD157" i="8"/>
  <c r="BE157" i="8"/>
  <c r="BF157" i="8"/>
  <c r="BG157" i="8"/>
  <c r="BH157" i="8"/>
  <c r="BI157" i="8"/>
  <c r="BJ157" i="8"/>
  <c r="BK157" i="8"/>
  <c r="BL157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P158" i="8"/>
  <c r="AQ158" i="8"/>
  <c r="AR158" i="8"/>
  <c r="AS158" i="8"/>
  <c r="AT158" i="8"/>
  <c r="AU158" i="8"/>
  <c r="AV158" i="8"/>
  <c r="AW158" i="8"/>
  <c r="AX158" i="8"/>
  <c r="AY158" i="8"/>
  <c r="AZ158" i="8"/>
  <c r="BA158" i="8"/>
  <c r="BB158" i="8"/>
  <c r="BC158" i="8"/>
  <c r="BD158" i="8"/>
  <c r="BE158" i="8"/>
  <c r="BF158" i="8"/>
  <c r="BG158" i="8"/>
  <c r="BH158" i="8"/>
  <c r="BI158" i="8"/>
  <c r="BJ158" i="8"/>
  <c r="BK158" i="8"/>
  <c r="BL158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AP159" i="8"/>
  <c r="AQ159" i="8"/>
  <c r="AR159" i="8"/>
  <c r="AS159" i="8"/>
  <c r="AT159" i="8"/>
  <c r="AU159" i="8"/>
  <c r="AV159" i="8"/>
  <c r="AW159" i="8"/>
  <c r="AX159" i="8"/>
  <c r="AY159" i="8"/>
  <c r="AZ159" i="8"/>
  <c r="BA159" i="8"/>
  <c r="BB159" i="8"/>
  <c r="BC159" i="8"/>
  <c r="BD159" i="8"/>
  <c r="BE159" i="8"/>
  <c r="BF159" i="8"/>
  <c r="BG159" i="8"/>
  <c r="BH159" i="8"/>
  <c r="BI159" i="8"/>
  <c r="BJ159" i="8"/>
  <c r="BK159" i="8"/>
  <c r="BL159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AP161" i="8"/>
  <c r="AQ161" i="8"/>
  <c r="AR161" i="8"/>
  <c r="AS161" i="8"/>
  <c r="AT161" i="8"/>
  <c r="AU161" i="8"/>
  <c r="AV161" i="8"/>
  <c r="AW161" i="8"/>
  <c r="AX161" i="8"/>
  <c r="AY161" i="8"/>
  <c r="AZ161" i="8"/>
  <c r="BA161" i="8"/>
  <c r="BB161" i="8"/>
  <c r="BC161" i="8"/>
  <c r="BD161" i="8"/>
  <c r="BE161" i="8"/>
  <c r="BF161" i="8"/>
  <c r="BG161" i="8"/>
  <c r="BH161" i="8"/>
  <c r="BI161" i="8"/>
  <c r="BJ161" i="8"/>
  <c r="BK161" i="8"/>
  <c r="BL161" i="8"/>
  <c r="D162" i="8"/>
  <c r="J162" i="8"/>
  <c r="D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AP163" i="8"/>
  <c r="AQ163" i="8"/>
  <c r="AR163" i="8"/>
  <c r="AS163" i="8"/>
  <c r="AT163" i="8"/>
  <c r="AU163" i="8"/>
  <c r="AV163" i="8"/>
  <c r="AW163" i="8"/>
  <c r="AX163" i="8"/>
  <c r="AY163" i="8"/>
  <c r="AZ163" i="8"/>
  <c r="BA163" i="8"/>
  <c r="BB163" i="8"/>
  <c r="BC163" i="8"/>
  <c r="BD163" i="8"/>
  <c r="BE163" i="8"/>
  <c r="BF163" i="8"/>
  <c r="BG163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AY164" i="8"/>
  <c r="AZ164" i="8"/>
  <c r="BA164" i="8"/>
  <c r="BB164" i="8"/>
  <c r="BC164" i="8"/>
  <c r="BD164" i="8"/>
  <c r="BE164" i="8"/>
  <c r="BF164" i="8"/>
  <c r="BG164" i="8"/>
  <c r="BH164" i="8"/>
  <c r="BI164" i="8"/>
  <c r="BJ164" i="8"/>
  <c r="BK164" i="8"/>
  <c r="BL164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W167" i="8"/>
  <c r="AX167" i="8"/>
  <c r="AY167" i="8"/>
  <c r="AZ167" i="8"/>
  <c r="BA167" i="8"/>
  <c r="BB167" i="8"/>
  <c r="BC167" i="8"/>
  <c r="BD167" i="8"/>
  <c r="BE167" i="8"/>
  <c r="BF167" i="8"/>
  <c r="BG167" i="8"/>
  <c r="BH167" i="8"/>
  <c r="BI167" i="8"/>
  <c r="BJ167" i="8"/>
  <c r="BK167" i="8"/>
  <c r="BL167" i="8"/>
  <c r="D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AP168" i="8"/>
  <c r="AQ168" i="8"/>
  <c r="AR168" i="8"/>
  <c r="AS168" i="8"/>
  <c r="AT168" i="8"/>
  <c r="AU168" i="8"/>
  <c r="AV168" i="8"/>
  <c r="AW168" i="8"/>
  <c r="AX168" i="8"/>
  <c r="AY168" i="8"/>
  <c r="AZ168" i="8"/>
  <c r="BA168" i="8"/>
  <c r="BB168" i="8"/>
  <c r="BC168" i="8"/>
  <c r="BD168" i="8"/>
  <c r="BE168" i="8"/>
  <c r="BF168" i="8"/>
  <c r="BG168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AX169" i="8"/>
  <c r="AY169" i="8"/>
  <c r="AZ169" i="8"/>
  <c r="BA169" i="8"/>
  <c r="BB169" i="8"/>
  <c r="BC169" i="8"/>
  <c r="BD169" i="8"/>
  <c r="BE169" i="8"/>
  <c r="BF169" i="8"/>
  <c r="BG169" i="8"/>
  <c r="BH169" i="8"/>
  <c r="BI169" i="8"/>
  <c r="BJ169" i="8"/>
  <c r="BK169" i="8"/>
  <c r="BL169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BA173" i="8"/>
  <c r="BB173" i="8"/>
  <c r="BC173" i="8"/>
  <c r="BD173" i="8"/>
  <c r="BE173" i="8"/>
  <c r="BF173" i="8"/>
  <c r="BG173" i="8"/>
  <c r="BH173" i="8"/>
  <c r="BI173" i="8"/>
  <c r="BJ173" i="8"/>
  <c r="BK173" i="8"/>
  <c r="BL173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AP174" i="8"/>
  <c r="AQ174" i="8"/>
  <c r="AR174" i="8"/>
  <c r="AS174" i="8"/>
  <c r="AT174" i="8"/>
  <c r="AU174" i="8"/>
  <c r="AV174" i="8"/>
  <c r="AW174" i="8"/>
  <c r="AX174" i="8"/>
  <c r="AY174" i="8"/>
  <c r="AZ174" i="8"/>
  <c r="BA174" i="8"/>
  <c r="BB174" i="8"/>
  <c r="BC174" i="8"/>
  <c r="BD174" i="8"/>
  <c r="BE174" i="8"/>
  <c r="BF174" i="8"/>
  <c r="BG174" i="8"/>
  <c r="BH174" i="8"/>
  <c r="BI174" i="8"/>
  <c r="BJ174" i="8"/>
  <c r="BK174" i="8"/>
  <c r="BL174" i="8"/>
  <c r="D175" i="8"/>
  <c r="J175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P176" i="8"/>
  <c r="AQ176" i="8"/>
  <c r="AR176" i="8"/>
  <c r="AS176" i="8"/>
  <c r="AT176" i="8"/>
  <c r="AU176" i="8"/>
  <c r="AV176" i="8"/>
  <c r="AW176" i="8"/>
  <c r="AX176" i="8"/>
  <c r="AY176" i="8"/>
  <c r="AZ176" i="8"/>
  <c r="BA176" i="8"/>
  <c r="BB176" i="8"/>
  <c r="BC176" i="8"/>
  <c r="BD176" i="8"/>
  <c r="BE176" i="8"/>
  <c r="BF176" i="8"/>
  <c r="BG176" i="8"/>
  <c r="BH176" i="8"/>
  <c r="BI176" i="8"/>
  <c r="BJ176" i="8"/>
  <c r="BK176" i="8"/>
  <c r="BL176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BA179" i="8"/>
  <c r="BB179" i="8"/>
  <c r="BC179" i="8"/>
  <c r="BD179" i="8"/>
  <c r="BE179" i="8"/>
  <c r="BF179" i="8"/>
  <c r="BG179" i="8"/>
  <c r="BH179" i="8"/>
  <c r="BI179" i="8"/>
  <c r="BJ179" i="8"/>
  <c r="BK179" i="8"/>
  <c r="BL179" i="8"/>
  <c r="D180" i="8"/>
  <c r="J180" i="8"/>
  <c r="D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AX181" i="8"/>
  <c r="AY181" i="8"/>
  <c r="AZ181" i="8"/>
  <c r="BA181" i="8"/>
  <c r="BB181" i="8"/>
  <c r="BC181" i="8"/>
  <c r="BD181" i="8"/>
  <c r="BE181" i="8"/>
  <c r="BF181" i="8"/>
  <c r="BG181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AP182" i="8"/>
  <c r="AQ182" i="8"/>
  <c r="AR182" i="8"/>
  <c r="AS182" i="8"/>
  <c r="AT182" i="8"/>
  <c r="AU182" i="8"/>
  <c r="AV182" i="8"/>
  <c r="AW182" i="8"/>
  <c r="AX182" i="8"/>
  <c r="AY182" i="8"/>
  <c r="AZ182" i="8"/>
  <c r="BA182" i="8"/>
  <c r="BB182" i="8"/>
  <c r="BC182" i="8"/>
  <c r="BD182" i="8"/>
  <c r="BE182" i="8"/>
  <c r="BF182" i="8"/>
  <c r="BG182" i="8"/>
  <c r="BH182" i="8"/>
  <c r="BI182" i="8"/>
  <c r="BJ182" i="8"/>
  <c r="BK182" i="8"/>
  <c r="BL182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AP183" i="8"/>
  <c r="AQ183" i="8"/>
  <c r="AR183" i="8"/>
  <c r="AS183" i="8"/>
  <c r="AT183" i="8"/>
  <c r="AU183" i="8"/>
  <c r="AV183" i="8"/>
  <c r="AW183" i="8"/>
  <c r="AX183" i="8"/>
  <c r="AY183" i="8"/>
  <c r="AZ183" i="8"/>
  <c r="BA183" i="8"/>
  <c r="BB183" i="8"/>
  <c r="BC183" i="8"/>
  <c r="BD183" i="8"/>
  <c r="BE183" i="8"/>
  <c r="BF183" i="8"/>
  <c r="BG183" i="8"/>
  <c r="BH183" i="8"/>
  <c r="BI183" i="8"/>
  <c r="BJ183" i="8"/>
  <c r="BK183" i="8"/>
  <c r="BL183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AY184" i="8"/>
  <c r="AZ184" i="8"/>
  <c r="BA184" i="8"/>
  <c r="BB184" i="8"/>
  <c r="BC184" i="8"/>
  <c r="BD184" i="8"/>
  <c r="BE184" i="8"/>
  <c r="BF184" i="8"/>
  <c r="BG184" i="8"/>
  <c r="BH184" i="8"/>
  <c r="BI184" i="8"/>
  <c r="BJ184" i="8"/>
  <c r="BK184" i="8"/>
  <c r="BL184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BA186" i="8"/>
  <c r="BB186" i="8"/>
  <c r="BC186" i="8"/>
  <c r="BD186" i="8"/>
  <c r="BE186" i="8"/>
  <c r="BF186" i="8"/>
  <c r="BG186" i="8"/>
  <c r="BH186" i="8"/>
  <c r="BI186" i="8"/>
  <c r="BJ186" i="8"/>
  <c r="BK186" i="8"/>
  <c r="BL186" i="8"/>
  <c r="D187" i="8"/>
  <c r="J187" i="8"/>
  <c r="D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AP188" i="8"/>
  <c r="AQ188" i="8"/>
  <c r="AR188" i="8"/>
  <c r="AS188" i="8"/>
  <c r="AT188" i="8"/>
  <c r="AU188" i="8"/>
  <c r="AV188" i="8"/>
  <c r="AW188" i="8"/>
  <c r="AX188" i="8"/>
  <c r="AY188" i="8"/>
  <c r="AZ188" i="8"/>
  <c r="BA188" i="8"/>
  <c r="BB188" i="8"/>
  <c r="BC188" i="8"/>
  <c r="BD188" i="8"/>
  <c r="BE188" i="8"/>
  <c r="BF188" i="8"/>
  <c r="BG188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AX189" i="8"/>
  <c r="AY189" i="8"/>
  <c r="AZ189" i="8"/>
  <c r="BA189" i="8"/>
  <c r="BB189" i="8"/>
  <c r="BC189" i="8"/>
  <c r="BD189" i="8"/>
  <c r="BE189" i="8"/>
  <c r="BF189" i="8"/>
  <c r="BG189" i="8"/>
  <c r="BH189" i="8"/>
  <c r="BI189" i="8"/>
  <c r="BJ189" i="8"/>
  <c r="BK189" i="8"/>
  <c r="BL189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AU192" i="8"/>
  <c r="AV192" i="8"/>
  <c r="AW192" i="8"/>
  <c r="AX192" i="8"/>
  <c r="AY192" i="8"/>
  <c r="AZ192" i="8"/>
  <c r="BA192" i="8"/>
  <c r="BB192" i="8"/>
  <c r="BC192" i="8"/>
  <c r="BD192" i="8"/>
  <c r="BE192" i="8"/>
  <c r="BF192" i="8"/>
  <c r="BG192" i="8"/>
  <c r="BH192" i="8"/>
  <c r="BI192" i="8"/>
  <c r="BJ192" i="8"/>
  <c r="BK192" i="8"/>
  <c r="BL192" i="8"/>
  <c r="D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AY193" i="8"/>
  <c r="AZ193" i="8"/>
  <c r="BA193" i="8"/>
  <c r="BB193" i="8"/>
  <c r="BC193" i="8"/>
  <c r="BD193" i="8"/>
  <c r="BE193" i="8"/>
  <c r="BF193" i="8"/>
  <c r="BG193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AY194" i="8"/>
  <c r="AZ194" i="8"/>
  <c r="BA194" i="8"/>
  <c r="BB194" i="8"/>
  <c r="BC194" i="8"/>
  <c r="BD194" i="8"/>
  <c r="BE194" i="8"/>
  <c r="BF194" i="8"/>
  <c r="BG194" i="8"/>
  <c r="BH194" i="8"/>
  <c r="BI194" i="8"/>
  <c r="BJ194" i="8"/>
  <c r="BK194" i="8"/>
  <c r="BL194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AY198" i="8"/>
  <c r="AZ198" i="8"/>
  <c r="BA198" i="8"/>
  <c r="BB198" i="8"/>
  <c r="BC198" i="8"/>
  <c r="BD198" i="8"/>
  <c r="BE198" i="8"/>
  <c r="BF198" i="8"/>
  <c r="BG198" i="8"/>
  <c r="BH198" i="8"/>
  <c r="BI198" i="8"/>
  <c r="BJ198" i="8"/>
  <c r="BK198" i="8"/>
  <c r="BL198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AP199" i="8"/>
  <c r="AQ199" i="8"/>
  <c r="AR199" i="8"/>
  <c r="AS199" i="8"/>
  <c r="AT199" i="8"/>
  <c r="AU199" i="8"/>
  <c r="AV199" i="8"/>
  <c r="AW199" i="8"/>
  <c r="AX199" i="8"/>
  <c r="AY199" i="8"/>
  <c r="AZ199" i="8"/>
  <c r="BA199" i="8"/>
  <c r="BB199" i="8"/>
  <c r="BC199" i="8"/>
  <c r="BD199" i="8"/>
  <c r="BE199" i="8"/>
  <c r="BF199" i="8"/>
  <c r="BG199" i="8"/>
  <c r="BH199" i="8"/>
  <c r="BI199" i="8"/>
  <c r="BJ199" i="8"/>
  <c r="BK199" i="8"/>
  <c r="BL199" i="8"/>
  <c r="D200" i="8"/>
  <c r="J200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BA201" i="8"/>
  <c r="BB201" i="8"/>
  <c r="BC201" i="8"/>
  <c r="BD201" i="8"/>
  <c r="BE201" i="8"/>
  <c r="BF201" i="8"/>
  <c r="BG201" i="8"/>
  <c r="BH201" i="8"/>
  <c r="BI201" i="8"/>
  <c r="BJ201" i="8"/>
  <c r="BK201" i="8"/>
  <c r="BL201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AY204" i="8"/>
  <c r="AZ204" i="8"/>
  <c r="BA204" i="8"/>
  <c r="BB204" i="8"/>
  <c r="BC204" i="8"/>
  <c r="BD204" i="8"/>
  <c r="BE204" i="8"/>
  <c r="BF204" i="8"/>
  <c r="BG204" i="8"/>
  <c r="BH204" i="8"/>
  <c r="BI204" i="8"/>
  <c r="BJ204" i="8"/>
  <c r="BK204" i="8"/>
  <c r="BL204" i="8"/>
  <c r="D205" i="8"/>
  <c r="J205" i="8"/>
  <c r="D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AY206" i="8"/>
  <c r="AZ206" i="8"/>
  <c r="BA206" i="8"/>
  <c r="BB206" i="8"/>
  <c r="BC206" i="8"/>
  <c r="BD206" i="8"/>
  <c r="BE206" i="8"/>
  <c r="BF206" i="8"/>
  <c r="BG206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AY207" i="8"/>
  <c r="AZ207" i="8"/>
  <c r="BA207" i="8"/>
  <c r="BB207" i="8"/>
  <c r="BC207" i="8"/>
  <c r="BD207" i="8"/>
  <c r="BE207" i="8"/>
  <c r="BF207" i="8"/>
  <c r="BG207" i="8"/>
  <c r="BH207" i="8"/>
  <c r="BI207" i="8"/>
  <c r="BJ207" i="8"/>
  <c r="BK207" i="8"/>
  <c r="BL207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AY208" i="8"/>
  <c r="AZ208" i="8"/>
  <c r="BA208" i="8"/>
  <c r="BB208" i="8"/>
  <c r="BC208" i="8"/>
  <c r="BD208" i="8"/>
  <c r="BE208" i="8"/>
  <c r="BF208" i="8"/>
  <c r="BG208" i="8"/>
  <c r="BH208" i="8"/>
  <c r="BI208" i="8"/>
  <c r="BJ208" i="8"/>
  <c r="BK208" i="8"/>
  <c r="BL208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P209" i="8"/>
  <c r="AQ209" i="8"/>
  <c r="AR209" i="8"/>
  <c r="AS209" i="8"/>
  <c r="AT209" i="8"/>
  <c r="AU209" i="8"/>
  <c r="AV209" i="8"/>
  <c r="AW209" i="8"/>
  <c r="AX209" i="8"/>
  <c r="AY209" i="8"/>
  <c r="AZ209" i="8"/>
  <c r="BA209" i="8"/>
  <c r="BB209" i="8"/>
  <c r="BC209" i="8"/>
  <c r="BD209" i="8"/>
  <c r="BE209" i="8"/>
  <c r="BF209" i="8"/>
  <c r="BG209" i="8"/>
  <c r="BH209" i="8"/>
  <c r="BI209" i="8"/>
  <c r="BJ209" i="8"/>
  <c r="BK209" i="8"/>
  <c r="BL209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AP211" i="8"/>
  <c r="AQ211" i="8"/>
  <c r="AR211" i="8"/>
  <c r="AS211" i="8"/>
  <c r="AT211" i="8"/>
  <c r="AU211" i="8"/>
  <c r="AV211" i="8"/>
  <c r="AW211" i="8"/>
  <c r="AX211" i="8"/>
  <c r="AY211" i="8"/>
  <c r="AZ211" i="8"/>
  <c r="BA211" i="8"/>
  <c r="BB211" i="8"/>
  <c r="BC211" i="8"/>
  <c r="BD211" i="8"/>
  <c r="BE211" i="8"/>
  <c r="BF211" i="8"/>
  <c r="BG211" i="8"/>
  <c r="BH211" i="8"/>
  <c r="BI211" i="8"/>
  <c r="BJ211" i="8"/>
  <c r="BK211" i="8"/>
  <c r="BL211" i="8"/>
  <c r="D212" i="8"/>
  <c r="J212" i="8"/>
  <c r="D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AP213" i="8"/>
  <c r="AQ213" i="8"/>
  <c r="AR213" i="8"/>
  <c r="AS213" i="8"/>
  <c r="AT213" i="8"/>
  <c r="AU213" i="8"/>
  <c r="AV213" i="8"/>
  <c r="AW213" i="8"/>
  <c r="AX213" i="8"/>
  <c r="AY213" i="8"/>
  <c r="AZ213" i="8"/>
  <c r="BA213" i="8"/>
  <c r="BB213" i="8"/>
  <c r="BC213" i="8"/>
  <c r="BD213" i="8"/>
  <c r="BE213" i="8"/>
  <c r="BF213" i="8"/>
  <c r="BG213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P214" i="8"/>
  <c r="AQ214" i="8"/>
  <c r="AR214" i="8"/>
  <c r="AS214" i="8"/>
  <c r="AT214" i="8"/>
  <c r="AU214" i="8"/>
  <c r="AV214" i="8"/>
  <c r="AW214" i="8"/>
  <c r="AX214" i="8"/>
  <c r="AY214" i="8"/>
  <c r="AZ214" i="8"/>
  <c r="BA214" i="8"/>
  <c r="BB214" i="8"/>
  <c r="BC214" i="8"/>
  <c r="BD214" i="8"/>
  <c r="BE214" i="8"/>
  <c r="BF214" i="8"/>
  <c r="BG214" i="8"/>
  <c r="BH214" i="8"/>
  <c r="BI214" i="8"/>
  <c r="BJ214" i="8"/>
  <c r="BK214" i="8"/>
  <c r="BL214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AY217" i="8"/>
  <c r="AZ217" i="8"/>
  <c r="BA217" i="8"/>
  <c r="BB217" i="8"/>
  <c r="BC217" i="8"/>
  <c r="BD217" i="8"/>
  <c r="BE217" i="8"/>
  <c r="BF217" i="8"/>
  <c r="BG217" i="8"/>
  <c r="BH217" i="8"/>
  <c r="BI217" i="8"/>
  <c r="BJ217" i="8"/>
  <c r="BK217" i="8"/>
  <c r="BL217" i="8"/>
  <c r="D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AY218" i="8"/>
  <c r="AZ218" i="8"/>
  <c r="BA218" i="8"/>
  <c r="BB218" i="8"/>
  <c r="BC218" i="8"/>
  <c r="BD218" i="8"/>
  <c r="BE218" i="8"/>
  <c r="BF218" i="8"/>
  <c r="BG218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AY219" i="8"/>
  <c r="AZ219" i="8"/>
  <c r="BA219" i="8"/>
  <c r="BB219" i="8"/>
  <c r="BC219" i="8"/>
  <c r="BD219" i="8"/>
  <c r="BE219" i="8"/>
  <c r="BF219" i="8"/>
  <c r="BG219" i="8"/>
  <c r="BH219" i="8"/>
  <c r="BI219" i="8"/>
  <c r="BJ219" i="8"/>
  <c r="BK219" i="8"/>
  <c r="BL219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AY223" i="8"/>
  <c r="AZ223" i="8"/>
  <c r="BA223" i="8"/>
  <c r="BB223" i="8"/>
  <c r="BC223" i="8"/>
  <c r="BD223" i="8"/>
  <c r="BE223" i="8"/>
  <c r="BF223" i="8"/>
  <c r="BG223" i="8"/>
  <c r="BH223" i="8"/>
  <c r="BI223" i="8"/>
  <c r="BJ223" i="8"/>
  <c r="BK223" i="8"/>
  <c r="BL223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AP224" i="8"/>
  <c r="AQ224" i="8"/>
  <c r="AR224" i="8"/>
  <c r="AS224" i="8"/>
  <c r="AT224" i="8"/>
  <c r="AU224" i="8"/>
  <c r="AV224" i="8"/>
  <c r="AW224" i="8"/>
  <c r="AX224" i="8"/>
  <c r="AY224" i="8"/>
  <c r="AZ224" i="8"/>
  <c r="BA224" i="8"/>
  <c r="BB224" i="8"/>
  <c r="BC224" i="8"/>
  <c r="BD224" i="8"/>
  <c r="BE224" i="8"/>
  <c r="BF224" i="8"/>
  <c r="BG224" i="8"/>
  <c r="BH224" i="8"/>
  <c r="BI224" i="8"/>
  <c r="BJ224" i="8"/>
  <c r="BK224" i="8"/>
  <c r="BL224" i="8"/>
  <c r="D225" i="8"/>
  <c r="J225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BA226" i="8"/>
  <c r="BB226" i="8"/>
  <c r="BC226" i="8"/>
  <c r="BD226" i="8"/>
  <c r="BE226" i="8"/>
  <c r="BF226" i="8"/>
  <c r="BG226" i="8"/>
  <c r="BH226" i="8"/>
  <c r="BI226" i="8"/>
  <c r="BJ226" i="8"/>
  <c r="BK226" i="8"/>
  <c r="BL226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AP229" i="8"/>
  <c r="AQ229" i="8"/>
  <c r="AR229" i="8"/>
  <c r="AS229" i="8"/>
  <c r="AT229" i="8"/>
  <c r="AU229" i="8"/>
  <c r="AV229" i="8"/>
  <c r="AW229" i="8"/>
  <c r="AX229" i="8"/>
  <c r="AY229" i="8"/>
  <c r="AZ229" i="8"/>
  <c r="BA229" i="8"/>
  <c r="BB229" i="8"/>
  <c r="BC229" i="8"/>
  <c r="BD229" i="8"/>
  <c r="BE229" i="8"/>
  <c r="BF229" i="8"/>
  <c r="BG229" i="8"/>
  <c r="BH229" i="8"/>
  <c r="BI229" i="8"/>
  <c r="BJ229" i="8"/>
  <c r="BK229" i="8"/>
  <c r="BL229" i="8"/>
  <c r="D230" i="8"/>
  <c r="J230" i="8"/>
  <c r="D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AY231" i="8"/>
  <c r="AZ231" i="8"/>
  <c r="BA231" i="8"/>
  <c r="BB231" i="8"/>
  <c r="BC231" i="8"/>
  <c r="BD231" i="8"/>
  <c r="BE231" i="8"/>
  <c r="BF231" i="8"/>
  <c r="BG231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AP232" i="8"/>
  <c r="AQ232" i="8"/>
  <c r="AR232" i="8"/>
  <c r="AS232" i="8"/>
  <c r="AT232" i="8"/>
  <c r="AU232" i="8"/>
  <c r="AV232" i="8"/>
  <c r="AW232" i="8"/>
  <c r="AX232" i="8"/>
  <c r="AY232" i="8"/>
  <c r="AZ232" i="8"/>
  <c r="BA232" i="8"/>
  <c r="BB232" i="8"/>
  <c r="BC232" i="8"/>
  <c r="BD232" i="8"/>
  <c r="BE232" i="8"/>
  <c r="BF232" i="8"/>
  <c r="BG232" i="8"/>
  <c r="BH232" i="8"/>
  <c r="BI232" i="8"/>
  <c r="BJ232" i="8"/>
  <c r="BK232" i="8"/>
  <c r="BL232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AP233" i="8"/>
  <c r="AQ233" i="8"/>
  <c r="AR233" i="8"/>
  <c r="AS233" i="8"/>
  <c r="AT233" i="8"/>
  <c r="AU233" i="8"/>
  <c r="AV233" i="8"/>
  <c r="AW233" i="8"/>
  <c r="AX233" i="8"/>
  <c r="AY233" i="8"/>
  <c r="AZ233" i="8"/>
  <c r="BA233" i="8"/>
  <c r="BB233" i="8"/>
  <c r="BC233" i="8"/>
  <c r="BD233" i="8"/>
  <c r="BE233" i="8"/>
  <c r="BF233" i="8"/>
  <c r="BG233" i="8"/>
  <c r="BH233" i="8"/>
  <c r="BI233" i="8"/>
  <c r="BJ233" i="8"/>
  <c r="BK233" i="8"/>
  <c r="BL233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AP234" i="8"/>
  <c r="AQ234" i="8"/>
  <c r="AR234" i="8"/>
  <c r="AS234" i="8"/>
  <c r="AT234" i="8"/>
  <c r="AU234" i="8"/>
  <c r="AV234" i="8"/>
  <c r="AW234" i="8"/>
  <c r="AX234" i="8"/>
  <c r="AY234" i="8"/>
  <c r="AZ234" i="8"/>
  <c r="BA234" i="8"/>
  <c r="BB234" i="8"/>
  <c r="BC234" i="8"/>
  <c r="BD234" i="8"/>
  <c r="BE234" i="8"/>
  <c r="BF234" i="8"/>
  <c r="BG234" i="8"/>
  <c r="BH234" i="8"/>
  <c r="BI234" i="8"/>
  <c r="BJ234" i="8"/>
  <c r="BK234" i="8"/>
  <c r="BL234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P236" i="8"/>
  <c r="AQ236" i="8"/>
  <c r="AR236" i="8"/>
  <c r="AS236" i="8"/>
  <c r="AT236" i="8"/>
  <c r="AU236" i="8"/>
  <c r="AV236" i="8"/>
  <c r="AW236" i="8"/>
  <c r="AX236" i="8"/>
  <c r="AY236" i="8"/>
  <c r="AZ236" i="8"/>
  <c r="BA236" i="8"/>
  <c r="BB236" i="8"/>
  <c r="BC236" i="8"/>
  <c r="BD236" i="8"/>
  <c r="BE236" i="8"/>
  <c r="BF236" i="8"/>
  <c r="BG236" i="8"/>
  <c r="BH236" i="8"/>
  <c r="BI236" i="8"/>
  <c r="BJ236" i="8"/>
  <c r="BK236" i="8"/>
  <c r="BL236" i="8"/>
  <c r="D237" i="8"/>
  <c r="J237" i="8"/>
  <c r="D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BA238" i="8"/>
  <c r="BB238" i="8"/>
  <c r="BC238" i="8"/>
  <c r="BD238" i="8"/>
  <c r="BE238" i="8"/>
  <c r="BF238" i="8"/>
  <c r="BG238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BA239" i="8"/>
  <c r="BB239" i="8"/>
  <c r="BC239" i="8"/>
  <c r="BD239" i="8"/>
  <c r="BE239" i="8"/>
  <c r="BF239" i="8"/>
  <c r="BG239" i="8"/>
  <c r="BH239" i="8"/>
  <c r="BI239" i="8"/>
  <c r="BJ239" i="8"/>
  <c r="BK239" i="8"/>
  <c r="BL239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AP242" i="8"/>
  <c r="AQ242" i="8"/>
  <c r="AR242" i="8"/>
  <c r="AS242" i="8"/>
  <c r="AT242" i="8"/>
  <c r="AU242" i="8"/>
  <c r="AV242" i="8"/>
  <c r="AW242" i="8"/>
  <c r="AX242" i="8"/>
  <c r="AY242" i="8"/>
  <c r="AZ242" i="8"/>
  <c r="BA242" i="8"/>
  <c r="BB242" i="8"/>
  <c r="BC242" i="8"/>
  <c r="BD242" i="8"/>
  <c r="BE242" i="8"/>
  <c r="BF242" i="8"/>
  <c r="BG242" i="8"/>
  <c r="BH242" i="8"/>
  <c r="BI242" i="8"/>
  <c r="BJ242" i="8"/>
  <c r="BK242" i="8"/>
  <c r="BL242" i="8"/>
  <c r="D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AP243" i="8"/>
  <c r="AQ243" i="8"/>
  <c r="AR243" i="8"/>
  <c r="AS243" i="8"/>
  <c r="AT243" i="8"/>
  <c r="AU243" i="8"/>
  <c r="AV243" i="8"/>
  <c r="AW243" i="8"/>
  <c r="AX243" i="8"/>
  <c r="AY243" i="8"/>
  <c r="AZ243" i="8"/>
  <c r="BA243" i="8"/>
  <c r="BB243" i="8"/>
  <c r="BC243" i="8"/>
  <c r="BD243" i="8"/>
  <c r="BE243" i="8"/>
  <c r="BF243" i="8"/>
  <c r="BG243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AP244" i="8"/>
  <c r="AQ244" i="8"/>
  <c r="AR244" i="8"/>
  <c r="AS244" i="8"/>
  <c r="AT244" i="8"/>
  <c r="AU244" i="8"/>
  <c r="AV244" i="8"/>
  <c r="AW244" i="8"/>
  <c r="AX244" i="8"/>
  <c r="AY244" i="8"/>
  <c r="AZ244" i="8"/>
  <c r="BA244" i="8"/>
  <c r="BB244" i="8"/>
  <c r="BC244" i="8"/>
  <c r="BD244" i="8"/>
  <c r="BE244" i="8"/>
  <c r="BF244" i="8"/>
  <c r="BG244" i="8"/>
  <c r="BH244" i="8"/>
  <c r="BI244" i="8"/>
  <c r="BJ244" i="8"/>
  <c r="BK244" i="8"/>
  <c r="BL244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AY246" i="8"/>
  <c r="AZ246" i="8"/>
  <c r="BA246" i="8"/>
  <c r="BB246" i="8"/>
  <c r="BC246" i="8"/>
  <c r="BD246" i="8"/>
  <c r="BE246" i="8"/>
  <c r="BF246" i="8"/>
  <c r="BG246" i="8"/>
  <c r="BH246" i="8"/>
  <c r="BI246" i="8"/>
  <c r="BJ246" i="8"/>
  <c r="BK246" i="8"/>
  <c r="BL246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AY250" i="8"/>
  <c r="AZ250" i="8"/>
  <c r="BA250" i="8"/>
  <c r="BB250" i="8"/>
  <c r="BC250" i="8"/>
  <c r="BD250" i="8"/>
  <c r="BE250" i="8"/>
  <c r="BF250" i="8"/>
  <c r="BG250" i="8"/>
  <c r="BH250" i="8"/>
  <c r="BI250" i="8"/>
  <c r="BJ250" i="8"/>
  <c r="BK250" i="8"/>
  <c r="BL250" i="8"/>
  <c r="D251" i="8"/>
  <c r="J251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AP252" i="8"/>
  <c r="AQ252" i="8"/>
  <c r="AR252" i="8"/>
  <c r="AS252" i="8"/>
  <c r="AT252" i="8"/>
  <c r="AU252" i="8"/>
  <c r="AV252" i="8"/>
  <c r="AW252" i="8"/>
  <c r="AX252" i="8"/>
  <c r="AY252" i="8"/>
  <c r="AZ252" i="8"/>
  <c r="BA252" i="8"/>
  <c r="BB252" i="8"/>
  <c r="BC252" i="8"/>
  <c r="BD252" i="8"/>
  <c r="BE252" i="8"/>
  <c r="BF252" i="8"/>
  <c r="BG252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AK253" i="8"/>
  <c r="AL253" i="8"/>
  <c r="AM253" i="8"/>
  <c r="AN253" i="8"/>
  <c r="AO253" i="8"/>
  <c r="AP253" i="8"/>
  <c r="AQ253" i="8"/>
  <c r="AR253" i="8"/>
  <c r="AS253" i="8"/>
  <c r="AT253" i="8"/>
  <c r="AU253" i="8"/>
  <c r="AV253" i="8"/>
  <c r="AW253" i="8"/>
  <c r="AX253" i="8"/>
  <c r="AY253" i="8"/>
  <c r="AZ253" i="8"/>
  <c r="BA253" i="8"/>
  <c r="BB253" i="8"/>
  <c r="BC253" i="8"/>
  <c r="BD253" i="8"/>
  <c r="BE253" i="8"/>
  <c r="BF253" i="8"/>
  <c r="BG253" i="8"/>
  <c r="BH253" i="8"/>
  <c r="BI253" i="8"/>
  <c r="BJ253" i="8"/>
  <c r="BK253" i="8"/>
  <c r="BL253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AK254" i="8"/>
  <c r="AL254" i="8"/>
  <c r="AM254" i="8"/>
  <c r="AN254" i="8"/>
  <c r="AO254" i="8"/>
  <c r="AP254" i="8"/>
  <c r="AQ254" i="8"/>
  <c r="AR254" i="8"/>
  <c r="AS254" i="8"/>
  <c r="AT254" i="8"/>
  <c r="AU254" i="8"/>
  <c r="AV254" i="8"/>
  <c r="AW254" i="8"/>
  <c r="AX254" i="8"/>
  <c r="AY254" i="8"/>
  <c r="AZ254" i="8"/>
  <c r="BA254" i="8"/>
  <c r="BB254" i="8"/>
  <c r="BC254" i="8"/>
  <c r="BD254" i="8"/>
  <c r="BE254" i="8"/>
  <c r="BF254" i="8"/>
  <c r="BG254" i="8"/>
  <c r="BH254" i="8"/>
  <c r="BI254" i="8"/>
  <c r="BJ254" i="8"/>
  <c r="BK254" i="8"/>
  <c r="BL254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AK255" i="8"/>
  <c r="AL255" i="8"/>
  <c r="AM255" i="8"/>
  <c r="AN255" i="8"/>
  <c r="AO255" i="8"/>
  <c r="AP255" i="8"/>
  <c r="AQ255" i="8"/>
  <c r="AR255" i="8"/>
  <c r="AS255" i="8"/>
  <c r="AT255" i="8"/>
  <c r="AU255" i="8"/>
  <c r="AV255" i="8"/>
  <c r="AW255" i="8"/>
  <c r="AX255" i="8"/>
  <c r="AY255" i="8"/>
  <c r="AZ255" i="8"/>
  <c r="BA255" i="8"/>
  <c r="BB255" i="8"/>
  <c r="BC255" i="8"/>
  <c r="BD255" i="8"/>
  <c r="BE255" i="8"/>
  <c r="BF255" i="8"/>
  <c r="BG255" i="8"/>
  <c r="BH255" i="8"/>
  <c r="BI255" i="8"/>
  <c r="BJ255" i="8"/>
  <c r="BK255" i="8"/>
  <c r="BL255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AK258" i="8"/>
  <c r="AL258" i="8"/>
  <c r="AM258" i="8"/>
  <c r="AN258" i="8"/>
  <c r="AO258" i="8"/>
  <c r="AP258" i="8"/>
  <c r="AQ258" i="8"/>
  <c r="AR258" i="8"/>
  <c r="AS258" i="8"/>
  <c r="AT258" i="8"/>
  <c r="AU258" i="8"/>
  <c r="AV258" i="8"/>
  <c r="AW258" i="8"/>
  <c r="AX258" i="8"/>
  <c r="AY258" i="8"/>
  <c r="AZ258" i="8"/>
  <c r="BA258" i="8"/>
  <c r="BB258" i="8"/>
  <c r="BC258" i="8"/>
  <c r="BD258" i="8"/>
  <c r="BE258" i="8"/>
  <c r="BF258" i="8"/>
  <c r="BG258" i="8"/>
  <c r="BH258" i="8"/>
  <c r="BI258" i="8"/>
  <c r="BJ258" i="8"/>
  <c r="BK258" i="8"/>
  <c r="BL258" i="8"/>
  <c r="D259" i="8"/>
  <c r="J259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AK260" i="8"/>
  <c r="AL260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AY260" i="8"/>
  <c r="AZ260" i="8"/>
  <c r="BA260" i="8"/>
  <c r="BB260" i="8"/>
  <c r="BC260" i="8"/>
  <c r="BD260" i="8"/>
  <c r="BE260" i="8"/>
  <c r="BF260" i="8"/>
  <c r="BG260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AK261" i="8"/>
  <c r="AL261" i="8"/>
  <c r="AM261" i="8"/>
  <c r="AN261" i="8"/>
  <c r="AO261" i="8"/>
  <c r="AP261" i="8"/>
  <c r="AQ261" i="8"/>
  <c r="AR261" i="8"/>
  <c r="AS261" i="8"/>
  <c r="AT261" i="8"/>
  <c r="AU261" i="8"/>
  <c r="AV261" i="8"/>
  <c r="AW261" i="8"/>
  <c r="AX261" i="8"/>
  <c r="AY261" i="8"/>
  <c r="AZ261" i="8"/>
  <c r="BA261" i="8"/>
  <c r="BB261" i="8"/>
  <c r="BC261" i="8"/>
  <c r="BD261" i="8"/>
  <c r="BE261" i="8"/>
  <c r="BF261" i="8"/>
  <c r="BG261" i="8"/>
  <c r="BH261" i="8"/>
  <c r="BI261" i="8"/>
  <c r="BJ261" i="8"/>
  <c r="BK261" i="8"/>
  <c r="BL261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AK262" i="8"/>
  <c r="AL262" i="8"/>
  <c r="AM262" i="8"/>
  <c r="AN262" i="8"/>
  <c r="AO262" i="8"/>
  <c r="AP262" i="8"/>
  <c r="AQ262" i="8"/>
  <c r="AR262" i="8"/>
  <c r="AS262" i="8"/>
  <c r="AT262" i="8"/>
  <c r="AU262" i="8"/>
  <c r="AV262" i="8"/>
  <c r="AW262" i="8"/>
  <c r="AX262" i="8"/>
  <c r="AY262" i="8"/>
  <c r="AZ262" i="8"/>
  <c r="BA262" i="8"/>
  <c r="BB262" i="8"/>
  <c r="BC262" i="8"/>
  <c r="BD262" i="8"/>
  <c r="BE262" i="8"/>
  <c r="BF262" i="8"/>
  <c r="BG262" i="8"/>
  <c r="BH262" i="8"/>
  <c r="BI262" i="8"/>
  <c r="BJ262" i="8"/>
  <c r="BK262" i="8"/>
  <c r="BL262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AK263" i="8"/>
  <c r="AL263" i="8"/>
  <c r="AM263" i="8"/>
  <c r="AN263" i="8"/>
  <c r="AO263" i="8"/>
  <c r="AP263" i="8"/>
  <c r="AQ263" i="8"/>
  <c r="AR263" i="8"/>
  <c r="AS263" i="8"/>
  <c r="AT263" i="8"/>
  <c r="AU263" i="8"/>
  <c r="AV263" i="8"/>
  <c r="AW263" i="8"/>
  <c r="AX263" i="8"/>
  <c r="AY263" i="8"/>
  <c r="AZ263" i="8"/>
  <c r="BA263" i="8"/>
  <c r="BB263" i="8"/>
  <c r="BC263" i="8"/>
  <c r="BD263" i="8"/>
  <c r="BE263" i="8"/>
  <c r="BF263" i="8"/>
  <c r="BG263" i="8"/>
  <c r="BH263" i="8"/>
  <c r="BI263" i="8"/>
  <c r="BJ263" i="8"/>
  <c r="BK263" i="8"/>
  <c r="BL263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AK266" i="8"/>
  <c r="AL266" i="8"/>
  <c r="AM266" i="8"/>
  <c r="AN266" i="8"/>
  <c r="AO266" i="8"/>
  <c r="AP266" i="8"/>
  <c r="AQ266" i="8"/>
  <c r="AR266" i="8"/>
  <c r="AS266" i="8"/>
  <c r="AT266" i="8"/>
  <c r="AU266" i="8"/>
  <c r="AV266" i="8"/>
  <c r="AW266" i="8"/>
  <c r="AX266" i="8"/>
  <c r="AY266" i="8"/>
  <c r="AZ266" i="8"/>
  <c r="BA266" i="8"/>
  <c r="BB266" i="8"/>
  <c r="BC266" i="8"/>
  <c r="BD266" i="8"/>
  <c r="BE266" i="8"/>
  <c r="BF266" i="8"/>
  <c r="BG266" i="8"/>
  <c r="BH266" i="8"/>
  <c r="BI266" i="8"/>
  <c r="BJ266" i="8"/>
  <c r="BK266" i="8"/>
  <c r="BL266" i="8"/>
  <c r="D267" i="8"/>
  <c r="J267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AK268" i="8"/>
  <c r="AL268" i="8"/>
  <c r="AM268" i="8"/>
  <c r="AN268" i="8"/>
  <c r="AO268" i="8"/>
  <c r="AP268" i="8"/>
  <c r="AQ268" i="8"/>
  <c r="AR268" i="8"/>
  <c r="AS268" i="8"/>
  <c r="AT268" i="8"/>
  <c r="AU268" i="8"/>
  <c r="AV268" i="8"/>
  <c r="AW268" i="8"/>
  <c r="AX268" i="8"/>
  <c r="AY268" i="8"/>
  <c r="AZ268" i="8"/>
  <c r="BA268" i="8"/>
  <c r="BB268" i="8"/>
  <c r="BC268" i="8"/>
  <c r="BD268" i="8"/>
  <c r="BE268" i="8"/>
  <c r="BF268" i="8"/>
  <c r="BG268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AK269" i="8"/>
  <c r="AL269" i="8"/>
  <c r="AM269" i="8"/>
  <c r="AN269" i="8"/>
  <c r="AO269" i="8"/>
  <c r="AP269" i="8"/>
  <c r="AQ269" i="8"/>
  <c r="AR269" i="8"/>
  <c r="AS269" i="8"/>
  <c r="AT269" i="8"/>
  <c r="AU269" i="8"/>
  <c r="AV269" i="8"/>
  <c r="AW269" i="8"/>
  <c r="AX269" i="8"/>
  <c r="AY269" i="8"/>
  <c r="AZ269" i="8"/>
  <c r="BA269" i="8"/>
  <c r="BB269" i="8"/>
  <c r="BC269" i="8"/>
  <c r="BD269" i="8"/>
  <c r="BE269" i="8"/>
  <c r="BF269" i="8"/>
  <c r="BG269" i="8"/>
  <c r="BH269" i="8"/>
  <c r="BI269" i="8"/>
  <c r="BJ269" i="8"/>
  <c r="BK269" i="8"/>
  <c r="BL269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AK270" i="8"/>
  <c r="AL270" i="8"/>
  <c r="AM270" i="8"/>
  <c r="AN270" i="8"/>
  <c r="AO270" i="8"/>
  <c r="AP270" i="8"/>
  <c r="AQ270" i="8"/>
  <c r="AR270" i="8"/>
  <c r="AS270" i="8"/>
  <c r="AT270" i="8"/>
  <c r="AU270" i="8"/>
  <c r="AV270" i="8"/>
  <c r="AW270" i="8"/>
  <c r="AX270" i="8"/>
  <c r="AY270" i="8"/>
  <c r="AZ270" i="8"/>
  <c r="BA270" i="8"/>
  <c r="BB270" i="8"/>
  <c r="BC270" i="8"/>
  <c r="BD270" i="8"/>
  <c r="BE270" i="8"/>
  <c r="BF270" i="8"/>
  <c r="BG270" i="8"/>
  <c r="BH270" i="8"/>
  <c r="BI270" i="8"/>
  <c r="BJ270" i="8"/>
  <c r="BK270" i="8"/>
  <c r="BL270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AK271" i="8"/>
  <c r="AL271" i="8"/>
  <c r="AM271" i="8"/>
  <c r="AN271" i="8"/>
  <c r="AO271" i="8"/>
  <c r="AP271" i="8"/>
  <c r="AQ271" i="8"/>
  <c r="AR271" i="8"/>
  <c r="AS271" i="8"/>
  <c r="AT271" i="8"/>
  <c r="AU271" i="8"/>
  <c r="AV271" i="8"/>
  <c r="AW271" i="8"/>
  <c r="AX271" i="8"/>
  <c r="AY271" i="8"/>
  <c r="AZ271" i="8"/>
  <c r="BA271" i="8"/>
  <c r="BB271" i="8"/>
  <c r="BC271" i="8"/>
  <c r="BD271" i="8"/>
  <c r="BE271" i="8"/>
  <c r="BF271" i="8"/>
  <c r="BG271" i="8"/>
  <c r="BH271" i="8"/>
  <c r="BI271" i="8"/>
  <c r="BJ271" i="8"/>
  <c r="BK271" i="8"/>
  <c r="BL271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AK274" i="8"/>
  <c r="AL274" i="8"/>
  <c r="AM274" i="8"/>
  <c r="AN274" i="8"/>
  <c r="AO274" i="8"/>
  <c r="AP274" i="8"/>
  <c r="AQ274" i="8"/>
  <c r="AR274" i="8"/>
  <c r="AS274" i="8"/>
  <c r="AT274" i="8"/>
  <c r="AU274" i="8"/>
  <c r="AV274" i="8"/>
  <c r="AW274" i="8"/>
  <c r="AX274" i="8"/>
  <c r="AY274" i="8"/>
  <c r="AZ274" i="8"/>
  <c r="BA274" i="8"/>
  <c r="BB274" i="8"/>
  <c r="BC274" i="8"/>
  <c r="BD274" i="8"/>
  <c r="BE274" i="8"/>
  <c r="BF274" i="8"/>
  <c r="BG274" i="8"/>
  <c r="BH274" i="8"/>
  <c r="BI274" i="8"/>
  <c r="BJ274" i="8"/>
  <c r="BK274" i="8"/>
  <c r="BL274" i="8"/>
  <c r="D275" i="8"/>
  <c r="J275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AK276" i="8"/>
  <c r="AL276" i="8"/>
  <c r="AM276" i="8"/>
  <c r="AN276" i="8"/>
  <c r="AO276" i="8"/>
  <c r="AP276" i="8"/>
  <c r="AQ276" i="8"/>
  <c r="AR276" i="8"/>
  <c r="AS276" i="8"/>
  <c r="AT276" i="8"/>
  <c r="AU276" i="8"/>
  <c r="AV276" i="8"/>
  <c r="AW276" i="8"/>
  <c r="AX276" i="8"/>
  <c r="AY276" i="8"/>
  <c r="AZ276" i="8"/>
  <c r="BA276" i="8"/>
  <c r="BB276" i="8"/>
  <c r="BC276" i="8"/>
  <c r="BD276" i="8"/>
  <c r="BE276" i="8"/>
  <c r="BF276" i="8"/>
  <c r="BG276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AK277" i="8"/>
  <c r="AL277" i="8"/>
  <c r="AM277" i="8"/>
  <c r="AN277" i="8"/>
  <c r="AO277" i="8"/>
  <c r="AP277" i="8"/>
  <c r="AQ277" i="8"/>
  <c r="AR277" i="8"/>
  <c r="AS277" i="8"/>
  <c r="AT277" i="8"/>
  <c r="AU277" i="8"/>
  <c r="AV277" i="8"/>
  <c r="AW277" i="8"/>
  <c r="AX277" i="8"/>
  <c r="AY277" i="8"/>
  <c r="AZ277" i="8"/>
  <c r="BA277" i="8"/>
  <c r="BB277" i="8"/>
  <c r="BC277" i="8"/>
  <c r="BD277" i="8"/>
  <c r="BE277" i="8"/>
  <c r="BF277" i="8"/>
  <c r="BG277" i="8"/>
  <c r="BH277" i="8"/>
  <c r="BI277" i="8"/>
  <c r="BJ277" i="8"/>
  <c r="BK277" i="8"/>
  <c r="BL277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AK278" i="8"/>
  <c r="AL278" i="8"/>
  <c r="AM278" i="8"/>
  <c r="AN278" i="8"/>
  <c r="AO278" i="8"/>
  <c r="AP278" i="8"/>
  <c r="AQ278" i="8"/>
  <c r="AR278" i="8"/>
  <c r="AS278" i="8"/>
  <c r="AT278" i="8"/>
  <c r="AU278" i="8"/>
  <c r="AV278" i="8"/>
  <c r="AW278" i="8"/>
  <c r="AX278" i="8"/>
  <c r="AY278" i="8"/>
  <c r="AZ278" i="8"/>
  <c r="BA278" i="8"/>
  <c r="BB278" i="8"/>
  <c r="BC278" i="8"/>
  <c r="BD278" i="8"/>
  <c r="BE278" i="8"/>
  <c r="BF278" i="8"/>
  <c r="BG278" i="8"/>
  <c r="BH278" i="8"/>
  <c r="BI278" i="8"/>
  <c r="BJ278" i="8"/>
  <c r="BK278" i="8"/>
  <c r="BL278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AK279" i="8"/>
  <c r="AL279" i="8"/>
  <c r="AM279" i="8"/>
  <c r="AN279" i="8"/>
  <c r="AO279" i="8"/>
  <c r="AP279" i="8"/>
  <c r="AQ279" i="8"/>
  <c r="AR279" i="8"/>
  <c r="AS279" i="8"/>
  <c r="AT279" i="8"/>
  <c r="AU279" i="8"/>
  <c r="AV279" i="8"/>
  <c r="AW279" i="8"/>
  <c r="AX279" i="8"/>
  <c r="AY279" i="8"/>
  <c r="AZ279" i="8"/>
  <c r="BA279" i="8"/>
  <c r="BB279" i="8"/>
  <c r="BC279" i="8"/>
  <c r="BD279" i="8"/>
  <c r="BE279" i="8"/>
  <c r="BF279" i="8"/>
  <c r="BG279" i="8"/>
  <c r="BH279" i="8"/>
  <c r="BI279" i="8"/>
  <c r="BJ279" i="8"/>
  <c r="BK279" i="8"/>
  <c r="BL279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AK282" i="8"/>
  <c r="AL282" i="8"/>
  <c r="AM282" i="8"/>
  <c r="AN282" i="8"/>
  <c r="AO282" i="8"/>
  <c r="AP282" i="8"/>
  <c r="AQ282" i="8"/>
  <c r="AR282" i="8"/>
  <c r="AS282" i="8"/>
  <c r="AT282" i="8"/>
  <c r="AU282" i="8"/>
  <c r="AV282" i="8"/>
  <c r="AW282" i="8"/>
  <c r="AX282" i="8"/>
  <c r="AY282" i="8"/>
  <c r="AZ282" i="8"/>
  <c r="BA282" i="8"/>
  <c r="BB282" i="8"/>
  <c r="BC282" i="8"/>
  <c r="BD282" i="8"/>
  <c r="BE282" i="8"/>
  <c r="BF282" i="8"/>
  <c r="BG282" i="8"/>
  <c r="BH282" i="8"/>
  <c r="BI282" i="8"/>
  <c r="BJ282" i="8"/>
  <c r="BK282" i="8"/>
  <c r="BL282" i="8"/>
  <c r="D283" i="8"/>
  <c r="J283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AK284" i="8"/>
  <c r="AL284" i="8"/>
  <c r="AM284" i="8"/>
  <c r="AN284" i="8"/>
  <c r="AO284" i="8"/>
  <c r="AP284" i="8"/>
  <c r="AQ284" i="8"/>
  <c r="AR284" i="8"/>
  <c r="AS284" i="8"/>
  <c r="AT284" i="8"/>
  <c r="AU284" i="8"/>
  <c r="AV284" i="8"/>
  <c r="AW284" i="8"/>
  <c r="AX284" i="8"/>
  <c r="AY284" i="8"/>
  <c r="AZ284" i="8"/>
  <c r="BA284" i="8"/>
  <c r="BB284" i="8"/>
  <c r="BC284" i="8"/>
  <c r="BD284" i="8"/>
  <c r="BE284" i="8"/>
  <c r="BF284" i="8"/>
  <c r="BG284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AK285" i="8"/>
  <c r="AL285" i="8"/>
  <c r="AM285" i="8"/>
  <c r="AN285" i="8"/>
  <c r="AO285" i="8"/>
  <c r="AP285" i="8"/>
  <c r="AQ285" i="8"/>
  <c r="AR285" i="8"/>
  <c r="AS285" i="8"/>
  <c r="AT285" i="8"/>
  <c r="AU285" i="8"/>
  <c r="AV285" i="8"/>
  <c r="AW285" i="8"/>
  <c r="AX285" i="8"/>
  <c r="AY285" i="8"/>
  <c r="AZ285" i="8"/>
  <c r="BA285" i="8"/>
  <c r="BB285" i="8"/>
  <c r="BC285" i="8"/>
  <c r="BD285" i="8"/>
  <c r="BE285" i="8"/>
  <c r="BF285" i="8"/>
  <c r="BG285" i="8"/>
  <c r="BH285" i="8"/>
  <c r="BI285" i="8"/>
  <c r="BJ285" i="8"/>
  <c r="BK285" i="8"/>
  <c r="BL285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AK286" i="8"/>
  <c r="AL286" i="8"/>
  <c r="AM286" i="8"/>
  <c r="AN286" i="8"/>
  <c r="AO286" i="8"/>
  <c r="AP286" i="8"/>
  <c r="AQ286" i="8"/>
  <c r="AR286" i="8"/>
  <c r="AS286" i="8"/>
  <c r="AT286" i="8"/>
  <c r="AU286" i="8"/>
  <c r="AV286" i="8"/>
  <c r="AW286" i="8"/>
  <c r="AX286" i="8"/>
  <c r="AY286" i="8"/>
  <c r="AZ286" i="8"/>
  <c r="BA286" i="8"/>
  <c r="BB286" i="8"/>
  <c r="BC286" i="8"/>
  <c r="BD286" i="8"/>
  <c r="BE286" i="8"/>
  <c r="BF286" i="8"/>
  <c r="BG286" i="8"/>
  <c r="BH286" i="8"/>
  <c r="BI286" i="8"/>
  <c r="BJ286" i="8"/>
  <c r="BK286" i="8"/>
  <c r="BL286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AK287" i="8"/>
  <c r="AL287" i="8"/>
  <c r="AM287" i="8"/>
  <c r="AN287" i="8"/>
  <c r="AO287" i="8"/>
  <c r="AP287" i="8"/>
  <c r="AQ287" i="8"/>
  <c r="AR287" i="8"/>
  <c r="AS287" i="8"/>
  <c r="AT287" i="8"/>
  <c r="AU287" i="8"/>
  <c r="AV287" i="8"/>
  <c r="AW287" i="8"/>
  <c r="AX287" i="8"/>
  <c r="AY287" i="8"/>
  <c r="AZ287" i="8"/>
  <c r="BA287" i="8"/>
  <c r="BB287" i="8"/>
  <c r="BC287" i="8"/>
  <c r="BD287" i="8"/>
  <c r="BE287" i="8"/>
  <c r="BF287" i="8"/>
  <c r="BG287" i="8"/>
  <c r="BH287" i="8"/>
  <c r="BI287" i="8"/>
  <c r="BJ287" i="8"/>
  <c r="BK287" i="8"/>
  <c r="BL287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AK289" i="8"/>
  <c r="AL289" i="8"/>
  <c r="AM289" i="8"/>
  <c r="AN289" i="8"/>
  <c r="AO289" i="8"/>
  <c r="AP289" i="8"/>
  <c r="AQ289" i="8"/>
  <c r="AR289" i="8"/>
  <c r="AS289" i="8"/>
  <c r="AT289" i="8"/>
  <c r="AU289" i="8"/>
  <c r="AV289" i="8"/>
  <c r="AW289" i="8"/>
  <c r="AX289" i="8"/>
  <c r="AY289" i="8"/>
  <c r="AZ289" i="8"/>
  <c r="BA289" i="8"/>
  <c r="BB289" i="8"/>
  <c r="BC289" i="8"/>
  <c r="BD289" i="8"/>
  <c r="BE289" i="8"/>
  <c r="BF289" i="8"/>
  <c r="BG289" i="8"/>
  <c r="BH289" i="8"/>
  <c r="BI289" i="8"/>
  <c r="BJ289" i="8"/>
  <c r="BK289" i="8"/>
  <c r="BL289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AK294" i="8"/>
  <c r="AL294" i="8"/>
  <c r="AM294" i="8"/>
  <c r="AN294" i="8"/>
  <c r="AO294" i="8"/>
  <c r="AP294" i="8"/>
  <c r="AQ294" i="8"/>
  <c r="AR294" i="8"/>
  <c r="AS294" i="8"/>
  <c r="AT294" i="8"/>
  <c r="AU294" i="8"/>
  <c r="AV294" i="8"/>
  <c r="AW294" i="8"/>
  <c r="AX294" i="8"/>
  <c r="AY294" i="8"/>
  <c r="AZ294" i="8"/>
  <c r="BA294" i="8"/>
  <c r="BB294" i="8"/>
  <c r="BC294" i="8"/>
  <c r="BD294" i="8"/>
  <c r="BE294" i="8"/>
  <c r="BF294" i="8"/>
  <c r="BG294" i="8"/>
  <c r="BH294" i="8"/>
  <c r="BI294" i="8"/>
  <c r="BJ294" i="8"/>
  <c r="BK294" i="8"/>
  <c r="BL294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AK296" i="8"/>
  <c r="AL296" i="8"/>
  <c r="AM296" i="8"/>
  <c r="AN296" i="8"/>
  <c r="AO296" i="8"/>
  <c r="AP296" i="8"/>
  <c r="AQ296" i="8"/>
  <c r="AR296" i="8"/>
  <c r="AS296" i="8"/>
  <c r="AT296" i="8"/>
  <c r="AU296" i="8"/>
  <c r="AV296" i="8"/>
  <c r="AW296" i="8"/>
  <c r="AX296" i="8"/>
  <c r="AY296" i="8"/>
  <c r="AZ296" i="8"/>
  <c r="BA296" i="8"/>
  <c r="BB296" i="8"/>
  <c r="BC296" i="8"/>
  <c r="BD296" i="8"/>
  <c r="BE296" i="8"/>
  <c r="BF296" i="8"/>
  <c r="BG296" i="8"/>
  <c r="BH296" i="8"/>
  <c r="BI296" i="8"/>
  <c r="BJ296" i="8"/>
  <c r="BK296" i="8"/>
  <c r="BL296" i="8"/>
  <c r="D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AK306" i="8"/>
  <c r="AL306" i="8"/>
  <c r="AM306" i="8"/>
  <c r="AN306" i="8"/>
  <c r="AO306" i="8"/>
  <c r="AP306" i="8"/>
  <c r="AQ306" i="8"/>
  <c r="AR306" i="8"/>
  <c r="AS306" i="8"/>
  <c r="AT306" i="8"/>
  <c r="AU306" i="8"/>
  <c r="AV306" i="8"/>
  <c r="AW306" i="8"/>
  <c r="AX306" i="8"/>
  <c r="AY306" i="8"/>
  <c r="AZ306" i="8"/>
  <c r="BA306" i="8"/>
  <c r="BB306" i="8"/>
  <c r="BC306" i="8"/>
  <c r="BD306" i="8"/>
  <c r="BE306" i="8"/>
  <c r="BF306" i="8"/>
  <c r="BG306" i="8"/>
  <c r="D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AK307" i="8"/>
  <c r="AL307" i="8"/>
  <c r="AM307" i="8"/>
  <c r="AN307" i="8"/>
  <c r="AO307" i="8"/>
  <c r="AP307" i="8"/>
  <c r="AQ307" i="8"/>
  <c r="AR307" i="8"/>
  <c r="AS307" i="8"/>
  <c r="AT307" i="8"/>
  <c r="AU307" i="8"/>
  <c r="AV307" i="8"/>
  <c r="AW307" i="8"/>
  <c r="AX307" i="8"/>
  <c r="AY307" i="8"/>
  <c r="AZ307" i="8"/>
  <c r="BA307" i="8"/>
  <c r="BB307" i="8"/>
  <c r="BC307" i="8"/>
  <c r="BD307" i="8"/>
  <c r="BE307" i="8"/>
  <c r="BF307" i="8"/>
  <c r="BG307" i="8"/>
  <c r="D312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AK313" i="8"/>
  <c r="AL313" i="8"/>
  <c r="AM313" i="8"/>
  <c r="AN313" i="8"/>
  <c r="AO313" i="8"/>
  <c r="AP313" i="8"/>
  <c r="AQ313" i="8"/>
  <c r="AR313" i="8"/>
  <c r="AS313" i="8"/>
  <c r="AT313" i="8"/>
  <c r="AU313" i="8"/>
  <c r="AV313" i="8"/>
  <c r="AW313" i="8"/>
  <c r="AX313" i="8"/>
  <c r="AY313" i="8"/>
  <c r="AZ313" i="8"/>
  <c r="BA313" i="8"/>
  <c r="BB313" i="8"/>
  <c r="BC313" i="8"/>
  <c r="BD313" i="8"/>
  <c r="BE313" i="8"/>
  <c r="BF313" i="8"/>
  <c r="BG313" i="8"/>
  <c r="BH313" i="8"/>
  <c r="BI313" i="8"/>
  <c r="BJ313" i="8"/>
  <c r="BK313" i="8"/>
  <c r="BL313" i="8"/>
  <c r="D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AK316" i="8"/>
  <c r="AL316" i="8"/>
  <c r="AM316" i="8"/>
  <c r="AN316" i="8"/>
  <c r="AO316" i="8"/>
  <c r="AP316" i="8"/>
  <c r="AQ316" i="8"/>
  <c r="AR316" i="8"/>
  <c r="AS316" i="8"/>
  <c r="AT316" i="8"/>
  <c r="AU316" i="8"/>
  <c r="AV316" i="8"/>
  <c r="AW316" i="8"/>
  <c r="AX316" i="8"/>
  <c r="AY316" i="8"/>
  <c r="AZ316" i="8"/>
  <c r="BA316" i="8"/>
  <c r="BB316" i="8"/>
  <c r="BC316" i="8"/>
  <c r="BD316" i="8"/>
  <c r="BE316" i="8"/>
  <c r="BF316" i="8"/>
  <c r="BG316" i="8"/>
  <c r="D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AK317" i="8"/>
  <c r="AL317" i="8"/>
  <c r="AM317" i="8"/>
  <c r="AN317" i="8"/>
  <c r="AO317" i="8"/>
  <c r="AP317" i="8"/>
  <c r="AQ317" i="8"/>
  <c r="AR317" i="8"/>
  <c r="AS317" i="8"/>
  <c r="AT317" i="8"/>
  <c r="AU317" i="8"/>
  <c r="AV317" i="8"/>
  <c r="AW317" i="8"/>
  <c r="AX317" i="8"/>
  <c r="AY317" i="8"/>
  <c r="AZ317" i="8"/>
  <c r="BA317" i="8"/>
  <c r="BB317" i="8"/>
  <c r="BC317" i="8"/>
  <c r="BD317" i="8"/>
  <c r="BE317" i="8"/>
  <c r="BF317" i="8"/>
  <c r="BG317" i="8"/>
  <c r="D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AK318" i="8"/>
  <c r="AL318" i="8"/>
  <c r="AM318" i="8"/>
  <c r="AN318" i="8"/>
  <c r="AO318" i="8"/>
  <c r="AP318" i="8"/>
  <c r="AQ318" i="8"/>
  <c r="AR318" i="8"/>
  <c r="AS318" i="8"/>
  <c r="AT318" i="8"/>
  <c r="AU318" i="8"/>
  <c r="AV318" i="8"/>
  <c r="AW318" i="8"/>
  <c r="AX318" i="8"/>
  <c r="AY318" i="8"/>
  <c r="AZ318" i="8"/>
  <c r="BA318" i="8"/>
  <c r="BB318" i="8"/>
  <c r="BC318" i="8"/>
  <c r="BD318" i="8"/>
  <c r="BE318" i="8"/>
  <c r="BF318" i="8"/>
  <c r="BG318" i="8"/>
  <c r="D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AK319" i="8"/>
  <c r="AL319" i="8"/>
  <c r="AM319" i="8"/>
  <c r="AN319" i="8"/>
  <c r="AO319" i="8"/>
  <c r="AP319" i="8"/>
  <c r="AQ319" i="8"/>
  <c r="AR319" i="8"/>
  <c r="AS319" i="8"/>
  <c r="AT319" i="8"/>
  <c r="AU319" i="8"/>
  <c r="AV319" i="8"/>
  <c r="AW319" i="8"/>
  <c r="AX319" i="8"/>
  <c r="AY319" i="8"/>
  <c r="AZ319" i="8"/>
  <c r="BA319" i="8"/>
  <c r="BB319" i="8"/>
  <c r="BC319" i="8"/>
  <c r="BD319" i="8"/>
  <c r="BE319" i="8"/>
  <c r="BF319" i="8"/>
  <c r="BG319" i="8"/>
  <c r="D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AK321" i="8"/>
  <c r="AL321" i="8"/>
  <c r="AM321" i="8"/>
  <c r="AN321" i="8"/>
  <c r="AO321" i="8"/>
  <c r="AP321" i="8"/>
  <c r="AQ321" i="8"/>
  <c r="AR321" i="8"/>
  <c r="AS321" i="8"/>
  <c r="AT321" i="8"/>
  <c r="AU321" i="8"/>
  <c r="AV321" i="8"/>
  <c r="AW321" i="8"/>
  <c r="AX321" i="8"/>
  <c r="AY321" i="8"/>
  <c r="AZ321" i="8"/>
  <c r="BA321" i="8"/>
  <c r="BB321" i="8"/>
  <c r="BC321" i="8"/>
  <c r="BD321" i="8"/>
  <c r="BE321" i="8"/>
  <c r="BF321" i="8"/>
  <c r="BG321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AK323" i="8"/>
  <c r="AL323" i="8"/>
  <c r="AM323" i="8"/>
  <c r="AN323" i="8"/>
  <c r="AO323" i="8"/>
  <c r="AP323" i="8"/>
  <c r="AQ323" i="8"/>
  <c r="AR323" i="8"/>
  <c r="AS323" i="8"/>
  <c r="AT323" i="8"/>
  <c r="AU323" i="8"/>
  <c r="AV323" i="8"/>
  <c r="AW323" i="8"/>
  <c r="AX323" i="8"/>
  <c r="AY323" i="8"/>
  <c r="AZ323" i="8"/>
  <c r="BA323" i="8"/>
  <c r="BB323" i="8"/>
  <c r="BC323" i="8"/>
  <c r="BD323" i="8"/>
  <c r="BE323" i="8"/>
  <c r="BF323" i="8"/>
  <c r="BG323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AK327" i="8"/>
  <c r="AL327" i="8"/>
  <c r="AM327" i="8"/>
  <c r="AN327" i="8"/>
  <c r="AO327" i="8"/>
  <c r="AP327" i="8"/>
  <c r="AQ327" i="8"/>
  <c r="AR327" i="8"/>
  <c r="AS327" i="8"/>
  <c r="AT327" i="8"/>
  <c r="AU327" i="8"/>
  <c r="AV327" i="8"/>
  <c r="AW327" i="8"/>
  <c r="AX327" i="8"/>
  <c r="AY327" i="8"/>
  <c r="AZ327" i="8"/>
  <c r="BA327" i="8"/>
  <c r="BB327" i="8"/>
  <c r="BC327" i="8"/>
  <c r="BD327" i="8"/>
  <c r="BE327" i="8"/>
  <c r="BF327" i="8"/>
  <c r="BG327" i="8"/>
  <c r="BH327" i="8"/>
  <c r="BI327" i="8"/>
  <c r="BJ327" i="8"/>
  <c r="BK327" i="8"/>
  <c r="BL327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AK328" i="8"/>
  <c r="AL328" i="8"/>
  <c r="AM328" i="8"/>
  <c r="AN328" i="8"/>
  <c r="AO328" i="8"/>
  <c r="AP328" i="8"/>
  <c r="AQ328" i="8"/>
  <c r="AR328" i="8"/>
  <c r="AS328" i="8"/>
  <c r="AT328" i="8"/>
  <c r="AU328" i="8"/>
  <c r="AV328" i="8"/>
  <c r="AW328" i="8"/>
  <c r="AX328" i="8"/>
  <c r="AY328" i="8"/>
  <c r="AZ328" i="8"/>
  <c r="BA328" i="8"/>
  <c r="BB328" i="8"/>
  <c r="BC328" i="8"/>
  <c r="BD328" i="8"/>
  <c r="BE328" i="8"/>
  <c r="BF328" i="8"/>
  <c r="BG328" i="8"/>
  <c r="BH328" i="8"/>
  <c r="BI328" i="8"/>
  <c r="BJ328" i="8"/>
  <c r="BK328" i="8"/>
  <c r="BL328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AK329" i="8"/>
  <c r="AL329" i="8"/>
  <c r="AM329" i="8"/>
  <c r="AN329" i="8"/>
  <c r="AO329" i="8"/>
  <c r="AP329" i="8"/>
  <c r="AQ329" i="8"/>
  <c r="AR329" i="8"/>
  <c r="AS329" i="8"/>
  <c r="AT329" i="8"/>
  <c r="AU329" i="8"/>
  <c r="AV329" i="8"/>
  <c r="AW329" i="8"/>
  <c r="AX329" i="8"/>
  <c r="AY329" i="8"/>
  <c r="AZ329" i="8"/>
  <c r="BA329" i="8"/>
  <c r="BB329" i="8"/>
  <c r="BC329" i="8"/>
  <c r="BD329" i="8"/>
  <c r="BE329" i="8"/>
  <c r="BF329" i="8"/>
  <c r="BG329" i="8"/>
  <c r="BH329" i="8"/>
  <c r="BI329" i="8"/>
  <c r="BJ329" i="8"/>
  <c r="BK329" i="8"/>
  <c r="BL329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AK331" i="8"/>
  <c r="AL331" i="8"/>
  <c r="AM331" i="8"/>
  <c r="AN331" i="8"/>
  <c r="AO331" i="8"/>
  <c r="AP331" i="8"/>
  <c r="AQ331" i="8"/>
  <c r="AR331" i="8"/>
  <c r="AS331" i="8"/>
  <c r="AT331" i="8"/>
  <c r="AU331" i="8"/>
  <c r="AV331" i="8"/>
  <c r="AW331" i="8"/>
  <c r="AX331" i="8"/>
  <c r="AY331" i="8"/>
  <c r="AZ331" i="8"/>
  <c r="BA331" i="8"/>
  <c r="BB331" i="8"/>
  <c r="BC331" i="8"/>
  <c r="BD331" i="8"/>
  <c r="BE331" i="8"/>
  <c r="BF331" i="8"/>
  <c r="BG331" i="8"/>
  <c r="BH331" i="8"/>
  <c r="BI331" i="8"/>
  <c r="BJ331" i="8"/>
  <c r="BK331" i="8"/>
  <c r="BL331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AK332" i="8"/>
  <c r="AL332" i="8"/>
  <c r="AM332" i="8"/>
  <c r="AN332" i="8"/>
  <c r="AO332" i="8"/>
  <c r="AP332" i="8"/>
  <c r="AQ332" i="8"/>
  <c r="AR332" i="8"/>
  <c r="AS332" i="8"/>
  <c r="AT332" i="8"/>
  <c r="AU332" i="8"/>
  <c r="AV332" i="8"/>
  <c r="AW332" i="8"/>
  <c r="AX332" i="8"/>
  <c r="AY332" i="8"/>
  <c r="AZ332" i="8"/>
  <c r="BA332" i="8"/>
  <c r="BB332" i="8"/>
  <c r="BC332" i="8"/>
  <c r="BD332" i="8"/>
  <c r="BE332" i="8"/>
  <c r="BF332" i="8"/>
  <c r="BG332" i="8"/>
  <c r="BH332" i="8"/>
  <c r="BI332" i="8"/>
  <c r="BJ332" i="8"/>
  <c r="BK332" i="8"/>
  <c r="BL332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AK333" i="8"/>
  <c r="AL333" i="8"/>
  <c r="AM333" i="8"/>
  <c r="AN333" i="8"/>
  <c r="AO333" i="8"/>
  <c r="AP333" i="8"/>
  <c r="AQ333" i="8"/>
  <c r="AR333" i="8"/>
  <c r="AS333" i="8"/>
  <c r="AT333" i="8"/>
  <c r="AU333" i="8"/>
  <c r="AV333" i="8"/>
  <c r="AW333" i="8"/>
  <c r="AX333" i="8"/>
  <c r="AY333" i="8"/>
  <c r="AZ333" i="8"/>
  <c r="BA333" i="8"/>
  <c r="BB333" i="8"/>
  <c r="BC333" i="8"/>
  <c r="BD333" i="8"/>
  <c r="BE333" i="8"/>
  <c r="BF333" i="8"/>
  <c r="BG333" i="8"/>
  <c r="BH333" i="8"/>
  <c r="BI333" i="8"/>
  <c r="BJ333" i="8"/>
  <c r="BK333" i="8"/>
  <c r="BL333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AK336" i="8"/>
  <c r="AL336" i="8"/>
  <c r="AM336" i="8"/>
  <c r="AN336" i="8"/>
  <c r="AO336" i="8"/>
  <c r="AP336" i="8"/>
  <c r="AQ336" i="8"/>
  <c r="AR336" i="8"/>
  <c r="AS336" i="8"/>
  <c r="AT336" i="8"/>
  <c r="AU336" i="8"/>
  <c r="AV336" i="8"/>
  <c r="AW336" i="8"/>
  <c r="AX336" i="8"/>
  <c r="AY336" i="8"/>
  <c r="AZ336" i="8"/>
  <c r="BA336" i="8"/>
  <c r="BB336" i="8"/>
  <c r="BC336" i="8"/>
  <c r="BD336" i="8"/>
  <c r="BE336" i="8"/>
  <c r="BF336" i="8"/>
  <c r="BG336" i="8"/>
  <c r="BH336" i="8"/>
  <c r="BI336" i="8"/>
  <c r="BJ336" i="8"/>
  <c r="BK336" i="8"/>
  <c r="BL336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AK339" i="8"/>
  <c r="AL339" i="8"/>
  <c r="AM339" i="8"/>
  <c r="AN339" i="8"/>
  <c r="AO339" i="8"/>
  <c r="AP339" i="8"/>
  <c r="AQ339" i="8"/>
  <c r="AR339" i="8"/>
  <c r="AS339" i="8"/>
  <c r="AT339" i="8"/>
  <c r="AU339" i="8"/>
  <c r="AV339" i="8"/>
  <c r="AW339" i="8"/>
  <c r="AX339" i="8"/>
  <c r="AY339" i="8"/>
  <c r="AZ339" i="8"/>
  <c r="BA339" i="8"/>
  <c r="BB339" i="8"/>
  <c r="BC339" i="8"/>
  <c r="BD339" i="8"/>
  <c r="BE339" i="8"/>
  <c r="BF339" i="8"/>
  <c r="BG339" i="8"/>
  <c r="BH339" i="8"/>
  <c r="BI339" i="8"/>
  <c r="BJ339" i="8"/>
  <c r="BK339" i="8"/>
  <c r="BL339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AK342" i="8"/>
  <c r="AL342" i="8"/>
  <c r="AM342" i="8"/>
  <c r="AN342" i="8"/>
  <c r="AO342" i="8"/>
  <c r="AP342" i="8"/>
  <c r="AQ342" i="8"/>
  <c r="AR342" i="8"/>
  <c r="AS342" i="8"/>
  <c r="AT342" i="8"/>
  <c r="AU342" i="8"/>
  <c r="AV342" i="8"/>
  <c r="AW342" i="8"/>
  <c r="AX342" i="8"/>
  <c r="AY342" i="8"/>
  <c r="AZ342" i="8"/>
  <c r="BA342" i="8"/>
  <c r="BB342" i="8"/>
  <c r="BC342" i="8"/>
  <c r="BD342" i="8"/>
  <c r="BE342" i="8"/>
  <c r="BF342" i="8"/>
  <c r="BG342" i="8"/>
  <c r="BH342" i="8"/>
  <c r="BI342" i="8"/>
  <c r="BJ342" i="8"/>
  <c r="BK342" i="8"/>
  <c r="BL342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AK344" i="8"/>
  <c r="AL344" i="8"/>
  <c r="AM344" i="8"/>
  <c r="AN344" i="8"/>
  <c r="AO344" i="8"/>
  <c r="AP344" i="8"/>
  <c r="AQ344" i="8"/>
  <c r="AR344" i="8"/>
  <c r="AS344" i="8"/>
  <c r="AT344" i="8"/>
  <c r="AU344" i="8"/>
  <c r="AV344" i="8"/>
  <c r="AW344" i="8"/>
  <c r="AX344" i="8"/>
  <c r="AY344" i="8"/>
  <c r="AZ344" i="8"/>
  <c r="BA344" i="8"/>
  <c r="BB344" i="8"/>
  <c r="BC344" i="8"/>
  <c r="BD344" i="8"/>
  <c r="BE344" i="8"/>
  <c r="BF344" i="8"/>
  <c r="BG344" i="8"/>
  <c r="BH344" i="8"/>
  <c r="BI344" i="8"/>
  <c r="BJ344" i="8"/>
  <c r="BK344" i="8"/>
  <c r="BL344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AK348" i="8"/>
  <c r="AL348" i="8"/>
  <c r="AM348" i="8"/>
  <c r="AN348" i="8"/>
  <c r="AO348" i="8"/>
  <c r="AP348" i="8"/>
  <c r="AQ348" i="8"/>
  <c r="AR348" i="8"/>
  <c r="AS348" i="8"/>
  <c r="AT348" i="8"/>
  <c r="AU348" i="8"/>
  <c r="AV348" i="8"/>
  <c r="AW348" i="8"/>
  <c r="AX348" i="8"/>
  <c r="AY348" i="8"/>
  <c r="AZ348" i="8"/>
  <c r="BA348" i="8"/>
  <c r="BB348" i="8"/>
  <c r="BC348" i="8"/>
  <c r="BD348" i="8"/>
  <c r="BE348" i="8"/>
  <c r="BF348" i="8"/>
  <c r="BG348" i="8"/>
  <c r="BH348" i="8"/>
  <c r="BI348" i="8"/>
  <c r="BJ348" i="8"/>
  <c r="BK348" i="8"/>
  <c r="BL348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AK351" i="8"/>
  <c r="AL351" i="8"/>
  <c r="AM351" i="8"/>
  <c r="AN351" i="8"/>
  <c r="AO351" i="8"/>
  <c r="AP351" i="8"/>
  <c r="AQ351" i="8"/>
  <c r="AR351" i="8"/>
  <c r="AS351" i="8"/>
  <c r="AT351" i="8"/>
  <c r="AU351" i="8"/>
  <c r="AV351" i="8"/>
  <c r="AW351" i="8"/>
  <c r="AX351" i="8"/>
  <c r="AY351" i="8"/>
  <c r="AZ351" i="8"/>
  <c r="BA351" i="8"/>
  <c r="BB351" i="8"/>
  <c r="BC351" i="8"/>
  <c r="BD351" i="8"/>
  <c r="BE351" i="8"/>
  <c r="BF351" i="8"/>
  <c r="BG351" i="8"/>
  <c r="BH351" i="8"/>
  <c r="BI351" i="8"/>
  <c r="BJ351" i="8"/>
  <c r="BK351" i="8"/>
  <c r="BL351" i="8"/>
  <c r="D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AK352" i="8"/>
  <c r="AL352" i="8"/>
  <c r="AM352" i="8"/>
  <c r="AN352" i="8"/>
  <c r="AO352" i="8"/>
  <c r="AP352" i="8"/>
  <c r="AQ352" i="8"/>
  <c r="AR352" i="8"/>
  <c r="AS352" i="8"/>
  <c r="AT352" i="8"/>
  <c r="AU352" i="8"/>
  <c r="AV352" i="8"/>
  <c r="AW352" i="8"/>
  <c r="AX352" i="8"/>
  <c r="AY352" i="8"/>
  <c r="AZ352" i="8"/>
  <c r="BA352" i="8"/>
  <c r="BB352" i="8"/>
  <c r="BC352" i="8"/>
  <c r="BD352" i="8"/>
  <c r="BE352" i="8"/>
  <c r="BF352" i="8"/>
  <c r="BG352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AK353" i="8"/>
  <c r="AL353" i="8"/>
  <c r="AM353" i="8"/>
  <c r="AN353" i="8"/>
  <c r="AO353" i="8"/>
  <c r="AP353" i="8"/>
  <c r="AQ353" i="8"/>
  <c r="AR353" i="8"/>
  <c r="AS353" i="8"/>
  <c r="AT353" i="8"/>
  <c r="AU353" i="8"/>
  <c r="AV353" i="8"/>
  <c r="AW353" i="8"/>
  <c r="AX353" i="8"/>
  <c r="AY353" i="8"/>
  <c r="AZ353" i="8"/>
  <c r="BA353" i="8"/>
  <c r="BB353" i="8"/>
  <c r="BC353" i="8"/>
  <c r="BD353" i="8"/>
  <c r="BE353" i="8"/>
  <c r="BF353" i="8"/>
  <c r="BG353" i="8"/>
  <c r="BH353" i="8"/>
  <c r="BI353" i="8"/>
  <c r="BJ353" i="8"/>
  <c r="BK353" i="8"/>
  <c r="BL353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AK354" i="8"/>
  <c r="AL354" i="8"/>
  <c r="AM354" i="8"/>
  <c r="AN354" i="8"/>
  <c r="AO354" i="8"/>
  <c r="AP354" i="8"/>
  <c r="AQ354" i="8"/>
  <c r="AR354" i="8"/>
  <c r="AS354" i="8"/>
  <c r="AT354" i="8"/>
  <c r="AU354" i="8"/>
  <c r="AV354" i="8"/>
  <c r="AW354" i="8"/>
  <c r="AX354" i="8"/>
  <c r="AY354" i="8"/>
  <c r="AZ354" i="8"/>
  <c r="BA354" i="8"/>
  <c r="BB354" i="8"/>
  <c r="BC354" i="8"/>
  <c r="BD354" i="8"/>
  <c r="BE354" i="8"/>
  <c r="BF354" i="8"/>
  <c r="BG354" i="8"/>
  <c r="BH354" i="8"/>
  <c r="BI354" i="8"/>
  <c r="BJ354" i="8"/>
  <c r="BK354" i="8"/>
  <c r="BL354" i="8"/>
  <c r="D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AK355" i="8"/>
  <c r="AL355" i="8"/>
  <c r="AM355" i="8"/>
  <c r="AN355" i="8"/>
  <c r="AO355" i="8"/>
  <c r="AP355" i="8"/>
  <c r="AQ355" i="8"/>
  <c r="AR355" i="8"/>
  <c r="AS355" i="8"/>
  <c r="AT355" i="8"/>
  <c r="AU355" i="8"/>
  <c r="AV355" i="8"/>
  <c r="AW355" i="8"/>
  <c r="AX355" i="8"/>
  <c r="AY355" i="8"/>
  <c r="AZ355" i="8"/>
  <c r="BA355" i="8"/>
  <c r="BB355" i="8"/>
  <c r="BC355" i="8"/>
  <c r="BD355" i="8"/>
  <c r="BE355" i="8"/>
  <c r="BF355" i="8"/>
  <c r="BG355" i="8"/>
  <c r="D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AK356" i="8"/>
  <c r="AL356" i="8"/>
  <c r="AM356" i="8"/>
  <c r="AN356" i="8"/>
  <c r="AO356" i="8"/>
  <c r="AP356" i="8"/>
  <c r="AQ356" i="8"/>
  <c r="AR356" i="8"/>
  <c r="AS356" i="8"/>
  <c r="AT356" i="8"/>
  <c r="AU356" i="8"/>
  <c r="AV356" i="8"/>
  <c r="AW356" i="8"/>
  <c r="AX356" i="8"/>
  <c r="AY356" i="8"/>
  <c r="AZ356" i="8"/>
  <c r="BA356" i="8"/>
  <c r="BB356" i="8"/>
  <c r="BC356" i="8"/>
  <c r="BD356" i="8"/>
  <c r="BE356" i="8"/>
  <c r="BF356" i="8"/>
  <c r="BG356" i="8"/>
  <c r="BH356" i="8"/>
  <c r="BI356" i="8"/>
  <c r="BJ356" i="8"/>
  <c r="BK356" i="8"/>
  <c r="BL356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AK357" i="8"/>
  <c r="AL357" i="8"/>
  <c r="AM357" i="8"/>
  <c r="AN357" i="8"/>
  <c r="AO357" i="8"/>
  <c r="AP357" i="8"/>
  <c r="AQ357" i="8"/>
  <c r="AR357" i="8"/>
  <c r="AS357" i="8"/>
  <c r="AT357" i="8"/>
  <c r="AU357" i="8"/>
  <c r="AV357" i="8"/>
  <c r="AW357" i="8"/>
  <c r="AX357" i="8"/>
  <c r="AY357" i="8"/>
  <c r="AZ357" i="8"/>
  <c r="BA357" i="8"/>
  <c r="BB357" i="8"/>
  <c r="BC357" i="8"/>
  <c r="BD357" i="8"/>
  <c r="BE357" i="8"/>
  <c r="BF357" i="8"/>
  <c r="BG357" i="8"/>
  <c r="BH357" i="8"/>
  <c r="BI357" i="8"/>
  <c r="BJ357" i="8"/>
  <c r="BK357" i="8"/>
  <c r="BL357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AK358" i="8"/>
  <c r="AL358" i="8"/>
  <c r="AM358" i="8"/>
  <c r="AN358" i="8"/>
  <c r="AO358" i="8"/>
  <c r="AP358" i="8"/>
  <c r="AQ358" i="8"/>
  <c r="AR358" i="8"/>
  <c r="AS358" i="8"/>
  <c r="AT358" i="8"/>
  <c r="AU358" i="8"/>
  <c r="AV358" i="8"/>
  <c r="AW358" i="8"/>
  <c r="AX358" i="8"/>
  <c r="AY358" i="8"/>
  <c r="AZ358" i="8"/>
  <c r="BA358" i="8"/>
  <c r="BB358" i="8"/>
  <c r="BC358" i="8"/>
  <c r="BD358" i="8"/>
  <c r="BE358" i="8"/>
  <c r="BF358" i="8"/>
  <c r="BG358" i="8"/>
  <c r="BH358" i="8"/>
  <c r="BI358" i="8"/>
  <c r="BJ358" i="8"/>
  <c r="BK358" i="8"/>
  <c r="BL358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AK359" i="8"/>
  <c r="AL359" i="8"/>
  <c r="AM359" i="8"/>
  <c r="AN359" i="8"/>
  <c r="AO359" i="8"/>
  <c r="AP359" i="8"/>
  <c r="AQ359" i="8"/>
  <c r="AR359" i="8"/>
  <c r="AS359" i="8"/>
  <c r="AT359" i="8"/>
  <c r="AU359" i="8"/>
  <c r="AV359" i="8"/>
  <c r="AW359" i="8"/>
  <c r="AX359" i="8"/>
  <c r="AY359" i="8"/>
  <c r="AZ359" i="8"/>
  <c r="BA359" i="8"/>
  <c r="BB359" i="8"/>
  <c r="BC359" i="8"/>
  <c r="BD359" i="8"/>
  <c r="BE359" i="8"/>
  <c r="BF359" i="8"/>
  <c r="BG359" i="8"/>
  <c r="BH359" i="8"/>
  <c r="BI359" i="8"/>
  <c r="BJ359" i="8"/>
  <c r="BK359" i="8"/>
  <c r="BL359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AK360" i="8"/>
  <c r="AL360" i="8"/>
  <c r="AM360" i="8"/>
  <c r="AN360" i="8"/>
  <c r="AO360" i="8"/>
  <c r="AP360" i="8"/>
  <c r="AQ360" i="8"/>
  <c r="AR360" i="8"/>
  <c r="AS360" i="8"/>
  <c r="AT360" i="8"/>
  <c r="AU360" i="8"/>
  <c r="AV360" i="8"/>
  <c r="AW360" i="8"/>
  <c r="AX360" i="8"/>
  <c r="AY360" i="8"/>
  <c r="AZ360" i="8"/>
  <c r="BA360" i="8"/>
  <c r="BB360" i="8"/>
  <c r="BC360" i="8"/>
  <c r="BD360" i="8"/>
  <c r="BE360" i="8"/>
  <c r="BF360" i="8"/>
  <c r="BG360" i="8"/>
  <c r="BH360" i="8"/>
  <c r="BI360" i="8"/>
  <c r="BJ360" i="8"/>
  <c r="BK360" i="8"/>
  <c r="BL360" i="8"/>
  <c r="D361" i="8"/>
  <c r="E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AK361" i="8"/>
  <c r="AL361" i="8"/>
  <c r="AM361" i="8"/>
  <c r="AN361" i="8"/>
  <c r="AO361" i="8"/>
  <c r="AP361" i="8"/>
  <c r="AQ361" i="8"/>
  <c r="AR361" i="8"/>
  <c r="AS361" i="8"/>
  <c r="AT361" i="8"/>
  <c r="AU361" i="8"/>
  <c r="AV361" i="8"/>
  <c r="AW361" i="8"/>
  <c r="AX361" i="8"/>
  <c r="AY361" i="8"/>
  <c r="AZ361" i="8"/>
  <c r="BA361" i="8"/>
  <c r="BB361" i="8"/>
  <c r="BC361" i="8"/>
  <c r="BD361" i="8"/>
  <c r="BE361" i="8"/>
  <c r="BF361" i="8"/>
  <c r="BG361" i="8"/>
  <c r="BH361" i="8"/>
  <c r="D362" i="8"/>
  <c r="E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AK362" i="8"/>
  <c r="AL362" i="8"/>
  <c r="AM362" i="8"/>
  <c r="AN362" i="8"/>
  <c r="AO362" i="8"/>
  <c r="AP362" i="8"/>
  <c r="AQ362" i="8"/>
  <c r="AR362" i="8"/>
  <c r="AS362" i="8"/>
  <c r="AT362" i="8"/>
  <c r="AU362" i="8"/>
  <c r="AV362" i="8"/>
  <c r="AW362" i="8"/>
  <c r="AX362" i="8"/>
  <c r="AY362" i="8"/>
  <c r="AZ362" i="8"/>
  <c r="BA362" i="8"/>
  <c r="BB362" i="8"/>
  <c r="BC362" i="8"/>
  <c r="BD362" i="8"/>
  <c r="BE362" i="8"/>
  <c r="BF362" i="8"/>
  <c r="BG362" i="8"/>
  <c r="BH362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AK363" i="8"/>
  <c r="AL363" i="8"/>
  <c r="AM363" i="8"/>
  <c r="AN363" i="8"/>
  <c r="AO363" i="8"/>
  <c r="AP363" i="8"/>
  <c r="AQ363" i="8"/>
  <c r="AR363" i="8"/>
  <c r="AS363" i="8"/>
  <c r="AT363" i="8"/>
  <c r="AU363" i="8"/>
  <c r="AV363" i="8"/>
  <c r="AW363" i="8"/>
  <c r="AX363" i="8"/>
  <c r="AY363" i="8"/>
  <c r="AZ363" i="8"/>
  <c r="BA363" i="8"/>
  <c r="BB363" i="8"/>
  <c r="BC363" i="8"/>
  <c r="BD363" i="8"/>
  <c r="BE363" i="8"/>
  <c r="BF363" i="8"/>
  <c r="BG363" i="8"/>
  <c r="BH363" i="8"/>
  <c r="BI363" i="8"/>
  <c r="BJ363" i="8"/>
  <c r="BK363" i="8"/>
  <c r="BL363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AK364" i="8"/>
  <c r="AL364" i="8"/>
  <c r="AM364" i="8"/>
  <c r="AN364" i="8"/>
  <c r="AO364" i="8"/>
  <c r="AP364" i="8"/>
  <c r="AQ364" i="8"/>
  <c r="AR364" i="8"/>
  <c r="AS364" i="8"/>
  <c r="AT364" i="8"/>
  <c r="AU364" i="8"/>
  <c r="AV364" i="8"/>
  <c r="AW364" i="8"/>
  <c r="AX364" i="8"/>
  <c r="AY364" i="8"/>
  <c r="AZ364" i="8"/>
  <c r="BA364" i="8"/>
  <c r="BB364" i="8"/>
  <c r="BC364" i="8"/>
  <c r="BD364" i="8"/>
  <c r="BE364" i="8"/>
  <c r="BF364" i="8"/>
  <c r="BG364" i="8"/>
  <c r="BH364" i="8"/>
  <c r="BI364" i="8"/>
  <c r="BJ364" i="8"/>
  <c r="BK364" i="8"/>
  <c r="BL364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AK365" i="8"/>
  <c r="AL365" i="8"/>
  <c r="AM365" i="8"/>
  <c r="AN365" i="8"/>
  <c r="AO365" i="8"/>
  <c r="AP365" i="8"/>
  <c r="AQ365" i="8"/>
  <c r="AR365" i="8"/>
  <c r="AS365" i="8"/>
  <c r="AT365" i="8"/>
  <c r="AU365" i="8"/>
  <c r="AV365" i="8"/>
  <c r="AW365" i="8"/>
  <c r="AX365" i="8"/>
  <c r="AY365" i="8"/>
  <c r="AZ365" i="8"/>
  <c r="BA365" i="8"/>
  <c r="BB365" i="8"/>
  <c r="BC365" i="8"/>
  <c r="BD365" i="8"/>
  <c r="BE365" i="8"/>
  <c r="BF365" i="8"/>
  <c r="BG365" i="8"/>
  <c r="BH365" i="8"/>
  <c r="BI365" i="8"/>
  <c r="BJ365" i="8"/>
  <c r="BK365" i="8"/>
  <c r="BL365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AK368" i="8"/>
  <c r="AL368" i="8"/>
  <c r="AM368" i="8"/>
  <c r="AN368" i="8"/>
  <c r="AO368" i="8"/>
  <c r="AP368" i="8"/>
  <c r="AQ368" i="8"/>
  <c r="AR368" i="8"/>
  <c r="AS368" i="8"/>
  <c r="AT368" i="8"/>
  <c r="AU368" i="8"/>
  <c r="AV368" i="8"/>
  <c r="AW368" i="8"/>
  <c r="AX368" i="8"/>
  <c r="AY368" i="8"/>
  <c r="AZ368" i="8"/>
  <c r="BA368" i="8"/>
  <c r="BB368" i="8"/>
  <c r="BC368" i="8"/>
  <c r="BD368" i="8"/>
  <c r="BE368" i="8"/>
  <c r="BF368" i="8"/>
  <c r="BG368" i="8"/>
  <c r="BH368" i="8"/>
  <c r="BI368" i="8"/>
  <c r="BJ368" i="8"/>
  <c r="BK368" i="8"/>
  <c r="BL368" i="8"/>
  <c r="D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AK369" i="8"/>
  <c r="AL369" i="8"/>
  <c r="AM369" i="8"/>
  <c r="AN369" i="8"/>
  <c r="AO369" i="8"/>
  <c r="AP369" i="8"/>
  <c r="AQ369" i="8"/>
  <c r="AR369" i="8"/>
  <c r="AS369" i="8"/>
  <c r="AT369" i="8"/>
  <c r="AU369" i="8"/>
  <c r="AV369" i="8"/>
  <c r="AW369" i="8"/>
  <c r="AX369" i="8"/>
  <c r="AY369" i="8"/>
  <c r="AZ369" i="8"/>
  <c r="BA369" i="8"/>
  <c r="BB369" i="8"/>
  <c r="BC369" i="8"/>
  <c r="BD369" i="8"/>
  <c r="BE369" i="8"/>
  <c r="BF369" i="8"/>
  <c r="BG369" i="8"/>
  <c r="BH369" i="8"/>
  <c r="BI369" i="8"/>
  <c r="BJ369" i="8"/>
  <c r="BK369" i="8"/>
  <c r="BL369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AK371" i="8"/>
  <c r="AL371" i="8"/>
  <c r="AM371" i="8"/>
  <c r="AN371" i="8"/>
  <c r="AO371" i="8"/>
  <c r="AP371" i="8"/>
  <c r="AQ371" i="8"/>
  <c r="AR371" i="8"/>
  <c r="AS371" i="8"/>
  <c r="AT371" i="8"/>
  <c r="AU371" i="8"/>
  <c r="AV371" i="8"/>
  <c r="AW371" i="8"/>
  <c r="AX371" i="8"/>
  <c r="AY371" i="8"/>
  <c r="AZ371" i="8"/>
  <c r="BA371" i="8"/>
  <c r="BB371" i="8"/>
  <c r="BC371" i="8"/>
  <c r="BD371" i="8"/>
  <c r="BE371" i="8"/>
  <c r="BF371" i="8"/>
  <c r="BG371" i="8"/>
  <c r="BH371" i="8"/>
  <c r="BI371" i="8"/>
  <c r="BJ371" i="8"/>
  <c r="BK371" i="8"/>
  <c r="BL371" i="8"/>
  <c r="D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AK373" i="8"/>
  <c r="AL373" i="8"/>
  <c r="AM373" i="8"/>
  <c r="AN373" i="8"/>
  <c r="AO373" i="8"/>
  <c r="AP373" i="8"/>
  <c r="AQ373" i="8"/>
  <c r="AR373" i="8"/>
  <c r="AS373" i="8"/>
  <c r="AT373" i="8"/>
  <c r="AU373" i="8"/>
  <c r="AV373" i="8"/>
  <c r="AW373" i="8"/>
  <c r="AX373" i="8"/>
  <c r="AY373" i="8"/>
  <c r="AZ373" i="8"/>
  <c r="BA373" i="8"/>
  <c r="BB373" i="8"/>
  <c r="BC373" i="8"/>
  <c r="BD373" i="8"/>
  <c r="BE373" i="8"/>
  <c r="BF373" i="8"/>
  <c r="BG373" i="8"/>
  <c r="BH373" i="8"/>
  <c r="BI373" i="8"/>
  <c r="BJ373" i="8"/>
  <c r="BK373" i="8"/>
  <c r="BL373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AK374" i="8"/>
  <c r="AL374" i="8"/>
  <c r="AM374" i="8"/>
  <c r="AN374" i="8"/>
  <c r="AO374" i="8"/>
  <c r="AP374" i="8"/>
  <c r="AQ374" i="8"/>
  <c r="AR374" i="8"/>
  <c r="AS374" i="8"/>
  <c r="AT374" i="8"/>
  <c r="AU374" i="8"/>
  <c r="AV374" i="8"/>
  <c r="AW374" i="8"/>
  <c r="AX374" i="8"/>
  <c r="AY374" i="8"/>
  <c r="AZ374" i="8"/>
  <c r="BA374" i="8"/>
  <c r="BB374" i="8"/>
  <c r="BC374" i="8"/>
  <c r="BD374" i="8"/>
  <c r="BE374" i="8"/>
  <c r="BF374" i="8"/>
  <c r="BG374" i="8"/>
  <c r="BH374" i="8"/>
  <c r="BI374" i="8"/>
  <c r="BJ374" i="8"/>
  <c r="BK374" i="8"/>
  <c r="BL374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AK375" i="8"/>
  <c r="AL375" i="8"/>
  <c r="AM375" i="8"/>
  <c r="AN375" i="8"/>
  <c r="AO375" i="8"/>
  <c r="AP375" i="8"/>
  <c r="AQ375" i="8"/>
  <c r="AR375" i="8"/>
  <c r="AS375" i="8"/>
  <c r="AT375" i="8"/>
  <c r="AU375" i="8"/>
  <c r="AV375" i="8"/>
  <c r="AW375" i="8"/>
  <c r="AX375" i="8"/>
  <c r="AY375" i="8"/>
  <c r="AZ375" i="8"/>
  <c r="BA375" i="8"/>
  <c r="BB375" i="8"/>
  <c r="BC375" i="8"/>
  <c r="BD375" i="8"/>
  <c r="BE375" i="8"/>
  <c r="BF375" i="8"/>
  <c r="BG375" i="8"/>
  <c r="BH375" i="8"/>
  <c r="BI375" i="8"/>
  <c r="BJ375" i="8"/>
  <c r="BK375" i="8"/>
  <c r="BL375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AK378" i="8"/>
  <c r="AL378" i="8"/>
  <c r="AM378" i="8"/>
  <c r="AN378" i="8"/>
  <c r="AO378" i="8"/>
  <c r="AP378" i="8"/>
  <c r="AQ378" i="8"/>
  <c r="AR378" i="8"/>
  <c r="AS378" i="8"/>
  <c r="AT378" i="8"/>
  <c r="AU378" i="8"/>
  <c r="AV378" i="8"/>
  <c r="AW378" i="8"/>
  <c r="AX378" i="8"/>
  <c r="AY378" i="8"/>
  <c r="AZ378" i="8"/>
  <c r="BA378" i="8"/>
  <c r="BB378" i="8"/>
  <c r="BC378" i="8"/>
  <c r="BD378" i="8"/>
  <c r="BE378" i="8"/>
  <c r="BF378" i="8"/>
  <c r="BG378" i="8"/>
  <c r="BH378" i="8"/>
  <c r="BI378" i="8"/>
  <c r="BJ378" i="8"/>
  <c r="BK378" i="8"/>
  <c r="BL378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AK379" i="8"/>
  <c r="AL379" i="8"/>
  <c r="AM379" i="8"/>
  <c r="AN379" i="8"/>
  <c r="AO379" i="8"/>
  <c r="AP379" i="8"/>
  <c r="AQ379" i="8"/>
  <c r="AR379" i="8"/>
  <c r="AS379" i="8"/>
  <c r="AT379" i="8"/>
  <c r="AU379" i="8"/>
  <c r="AV379" i="8"/>
  <c r="AW379" i="8"/>
  <c r="AX379" i="8"/>
  <c r="AY379" i="8"/>
  <c r="AZ379" i="8"/>
  <c r="BA379" i="8"/>
  <c r="BB379" i="8"/>
  <c r="BC379" i="8"/>
  <c r="BD379" i="8"/>
  <c r="BE379" i="8"/>
  <c r="BF379" i="8"/>
  <c r="BG379" i="8"/>
  <c r="BH379" i="8"/>
  <c r="BI379" i="8"/>
  <c r="BJ379" i="8"/>
  <c r="BK379" i="8"/>
  <c r="BL379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AK380" i="8"/>
  <c r="AL380" i="8"/>
  <c r="AM380" i="8"/>
  <c r="AN380" i="8"/>
  <c r="AO380" i="8"/>
  <c r="AP380" i="8"/>
  <c r="AQ380" i="8"/>
  <c r="AR380" i="8"/>
  <c r="AS380" i="8"/>
  <c r="AT380" i="8"/>
  <c r="AU380" i="8"/>
  <c r="AV380" i="8"/>
  <c r="AW380" i="8"/>
  <c r="AX380" i="8"/>
  <c r="AY380" i="8"/>
  <c r="AZ380" i="8"/>
  <c r="BA380" i="8"/>
  <c r="BB380" i="8"/>
  <c r="BC380" i="8"/>
  <c r="BD380" i="8"/>
  <c r="BE380" i="8"/>
  <c r="BF380" i="8"/>
  <c r="BG380" i="8"/>
  <c r="BH380" i="8"/>
  <c r="BI380" i="8"/>
  <c r="BJ380" i="8"/>
  <c r="BK380" i="8"/>
  <c r="BL380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AK383" i="8"/>
  <c r="AL383" i="8"/>
  <c r="AM383" i="8"/>
  <c r="AN383" i="8"/>
  <c r="AO383" i="8"/>
  <c r="AP383" i="8"/>
  <c r="AQ383" i="8"/>
  <c r="AR383" i="8"/>
  <c r="AS383" i="8"/>
  <c r="AT383" i="8"/>
  <c r="AU383" i="8"/>
  <c r="AV383" i="8"/>
  <c r="AW383" i="8"/>
  <c r="AX383" i="8"/>
  <c r="AY383" i="8"/>
  <c r="AZ383" i="8"/>
  <c r="BA383" i="8"/>
  <c r="BB383" i="8"/>
  <c r="BC383" i="8"/>
  <c r="BD383" i="8"/>
  <c r="BE383" i="8"/>
  <c r="BF383" i="8"/>
  <c r="BG383" i="8"/>
  <c r="BH383" i="8"/>
  <c r="BI383" i="8"/>
  <c r="BJ383" i="8"/>
  <c r="BK383" i="8"/>
  <c r="BL383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AK384" i="8"/>
  <c r="AL384" i="8"/>
  <c r="AM384" i="8"/>
  <c r="AN384" i="8"/>
  <c r="AO384" i="8"/>
  <c r="AP384" i="8"/>
  <c r="AQ384" i="8"/>
  <c r="AR384" i="8"/>
  <c r="AS384" i="8"/>
  <c r="AT384" i="8"/>
  <c r="AU384" i="8"/>
  <c r="AV384" i="8"/>
  <c r="AW384" i="8"/>
  <c r="AX384" i="8"/>
  <c r="AY384" i="8"/>
  <c r="AZ384" i="8"/>
  <c r="BA384" i="8"/>
  <c r="BB384" i="8"/>
  <c r="BC384" i="8"/>
  <c r="BD384" i="8"/>
  <c r="BE384" i="8"/>
  <c r="BF384" i="8"/>
  <c r="BG384" i="8"/>
  <c r="BH384" i="8"/>
  <c r="BI384" i="8"/>
  <c r="BJ384" i="8"/>
  <c r="BK384" i="8"/>
  <c r="BL384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AK385" i="8"/>
  <c r="AL385" i="8"/>
  <c r="AM385" i="8"/>
  <c r="AN385" i="8"/>
  <c r="AO385" i="8"/>
  <c r="AP385" i="8"/>
  <c r="AQ385" i="8"/>
  <c r="AR385" i="8"/>
  <c r="AS385" i="8"/>
  <c r="AT385" i="8"/>
  <c r="AU385" i="8"/>
  <c r="AV385" i="8"/>
  <c r="AW385" i="8"/>
  <c r="AX385" i="8"/>
  <c r="AY385" i="8"/>
  <c r="AZ385" i="8"/>
  <c r="BA385" i="8"/>
  <c r="BB385" i="8"/>
  <c r="BC385" i="8"/>
  <c r="BD385" i="8"/>
  <c r="BE385" i="8"/>
  <c r="BF385" i="8"/>
  <c r="BG385" i="8"/>
  <c r="BH385" i="8"/>
  <c r="BI385" i="8"/>
  <c r="BJ385" i="8"/>
  <c r="BK385" i="8"/>
  <c r="BL385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AK386" i="8"/>
  <c r="AL386" i="8"/>
  <c r="AM386" i="8"/>
  <c r="AN386" i="8"/>
  <c r="AO386" i="8"/>
  <c r="AP386" i="8"/>
  <c r="AQ386" i="8"/>
  <c r="AR386" i="8"/>
  <c r="AS386" i="8"/>
  <c r="AT386" i="8"/>
  <c r="AU386" i="8"/>
  <c r="AV386" i="8"/>
  <c r="AW386" i="8"/>
  <c r="AX386" i="8"/>
  <c r="AY386" i="8"/>
  <c r="AZ386" i="8"/>
  <c r="BA386" i="8"/>
  <c r="BB386" i="8"/>
  <c r="BC386" i="8"/>
  <c r="BD386" i="8"/>
  <c r="BE386" i="8"/>
  <c r="BF386" i="8"/>
  <c r="BG386" i="8"/>
  <c r="BH386" i="8"/>
  <c r="BI386" i="8"/>
  <c r="BJ386" i="8"/>
  <c r="BK386" i="8"/>
  <c r="BL386" i="8"/>
  <c r="D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AK389" i="8"/>
  <c r="AL389" i="8"/>
  <c r="AM389" i="8"/>
  <c r="AN389" i="8"/>
  <c r="AO389" i="8"/>
  <c r="AP389" i="8"/>
  <c r="AQ389" i="8"/>
  <c r="AR389" i="8"/>
  <c r="AS389" i="8"/>
  <c r="AT389" i="8"/>
  <c r="AU389" i="8"/>
  <c r="AV389" i="8"/>
  <c r="AW389" i="8"/>
  <c r="AX389" i="8"/>
  <c r="AY389" i="8"/>
  <c r="AZ389" i="8"/>
  <c r="BA389" i="8"/>
  <c r="BB389" i="8"/>
  <c r="BC389" i="8"/>
  <c r="BD389" i="8"/>
  <c r="BE389" i="8"/>
  <c r="BF389" i="8"/>
  <c r="BG389" i="8"/>
  <c r="BH389" i="8"/>
  <c r="BI389" i="8"/>
  <c r="BJ389" i="8"/>
  <c r="BK389" i="8"/>
  <c r="BL389" i="8"/>
  <c r="D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AK396" i="8"/>
  <c r="AL396" i="8"/>
  <c r="AM396" i="8"/>
  <c r="AN396" i="8"/>
  <c r="AO396" i="8"/>
  <c r="AP396" i="8"/>
  <c r="AQ396" i="8"/>
  <c r="AR396" i="8"/>
  <c r="AS396" i="8"/>
  <c r="AT396" i="8"/>
  <c r="AU396" i="8"/>
  <c r="AV396" i="8"/>
  <c r="AW396" i="8"/>
  <c r="AX396" i="8"/>
  <c r="AY396" i="8"/>
  <c r="AZ396" i="8"/>
  <c r="BA396" i="8"/>
  <c r="BB396" i="8"/>
  <c r="BC396" i="8"/>
  <c r="BD396" i="8"/>
  <c r="BE396" i="8"/>
  <c r="BF396" i="8"/>
  <c r="BG396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AK397" i="8"/>
  <c r="AL397" i="8"/>
  <c r="AM397" i="8"/>
  <c r="AN397" i="8"/>
  <c r="AO397" i="8"/>
  <c r="AP397" i="8"/>
  <c r="AQ397" i="8"/>
  <c r="AR397" i="8"/>
  <c r="AS397" i="8"/>
  <c r="AT397" i="8"/>
  <c r="AU397" i="8"/>
  <c r="AV397" i="8"/>
  <c r="AW397" i="8"/>
  <c r="AX397" i="8"/>
  <c r="AY397" i="8"/>
  <c r="AZ397" i="8"/>
  <c r="BA397" i="8"/>
  <c r="BB397" i="8"/>
  <c r="BC397" i="8"/>
  <c r="BD397" i="8"/>
  <c r="BE397" i="8"/>
  <c r="BF397" i="8"/>
  <c r="BG397" i="8"/>
  <c r="BH397" i="8"/>
  <c r="BI397" i="8"/>
  <c r="BJ397" i="8"/>
  <c r="BK397" i="8"/>
  <c r="BL397" i="8"/>
  <c r="D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AK398" i="8"/>
  <c r="AL398" i="8"/>
  <c r="AM398" i="8"/>
  <c r="AN398" i="8"/>
  <c r="AO398" i="8"/>
  <c r="AP398" i="8"/>
  <c r="AQ398" i="8"/>
  <c r="AR398" i="8"/>
  <c r="AS398" i="8"/>
  <c r="AT398" i="8"/>
  <c r="AU398" i="8"/>
  <c r="AV398" i="8"/>
  <c r="AW398" i="8"/>
  <c r="AX398" i="8"/>
  <c r="AY398" i="8"/>
  <c r="AZ398" i="8"/>
  <c r="BA398" i="8"/>
  <c r="BB398" i="8"/>
  <c r="BC398" i="8"/>
  <c r="BD398" i="8"/>
  <c r="BE398" i="8"/>
  <c r="BF398" i="8"/>
  <c r="BG398" i="8"/>
  <c r="BH398" i="8"/>
  <c r="BI398" i="8"/>
  <c r="BJ398" i="8"/>
  <c r="BK398" i="8"/>
  <c r="BL398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AK399" i="8"/>
  <c r="AL399" i="8"/>
  <c r="AM399" i="8"/>
  <c r="AN399" i="8"/>
  <c r="AO399" i="8"/>
  <c r="AP399" i="8"/>
  <c r="AQ399" i="8"/>
  <c r="AR399" i="8"/>
  <c r="AS399" i="8"/>
  <c r="AT399" i="8"/>
  <c r="AU399" i="8"/>
  <c r="AV399" i="8"/>
  <c r="AW399" i="8"/>
  <c r="AX399" i="8"/>
  <c r="AY399" i="8"/>
  <c r="AZ399" i="8"/>
  <c r="BA399" i="8"/>
  <c r="BB399" i="8"/>
  <c r="BC399" i="8"/>
  <c r="BD399" i="8"/>
  <c r="BE399" i="8"/>
  <c r="BF399" i="8"/>
  <c r="BG399" i="8"/>
  <c r="BH399" i="8"/>
  <c r="BI399" i="8"/>
  <c r="BJ399" i="8"/>
  <c r="BK399" i="8"/>
  <c r="BL399" i="8"/>
  <c r="D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AK400" i="8"/>
  <c r="AL400" i="8"/>
  <c r="AM400" i="8"/>
  <c r="AN400" i="8"/>
  <c r="AO400" i="8"/>
  <c r="AP400" i="8"/>
  <c r="AQ400" i="8"/>
  <c r="AR400" i="8"/>
  <c r="AS400" i="8"/>
  <c r="AT400" i="8"/>
  <c r="AU400" i="8"/>
  <c r="AV400" i="8"/>
  <c r="AW400" i="8"/>
  <c r="AX400" i="8"/>
  <c r="AY400" i="8"/>
  <c r="AZ400" i="8"/>
  <c r="BA400" i="8"/>
  <c r="BB400" i="8"/>
  <c r="BC400" i="8"/>
  <c r="BD400" i="8"/>
  <c r="BE400" i="8"/>
  <c r="BF400" i="8"/>
  <c r="BG400" i="8"/>
  <c r="D401" i="8"/>
  <c r="E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AK401" i="8"/>
  <c r="AL401" i="8"/>
  <c r="AM401" i="8"/>
  <c r="AN401" i="8"/>
  <c r="AO401" i="8"/>
  <c r="AP401" i="8"/>
  <c r="AQ401" i="8"/>
  <c r="AR401" i="8"/>
  <c r="AS401" i="8"/>
  <c r="AT401" i="8"/>
  <c r="AU401" i="8"/>
  <c r="AV401" i="8"/>
  <c r="AW401" i="8"/>
  <c r="AX401" i="8"/>
  <c r="AY401" i="8"/>
  <c r="AZ401" i="8"/>
  <c r="BA401" i="8"/>
  <c r="BB401" i="8"/>
  <c r="BC401" i="8"/>
  <c r="BD401" i="8"/>
  <c r="BE401" i="8"/>
  <c r="BF401" i="8"/>
  <c r="BG401" i="8"/>
  <c r="BH401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AK402" i="8"/>
  <c r="AL402" i="8"/>
  <c r="AM402" i="8"/>
  <c r="AN402" i="8"/>
  <c r="AO402" i="8"/>
  <c r="AP402" i="8"/>
  <c r="AQ402" i="8"/>
  <c r="AR402" i="8"/>
  <c r="AS402" i="8"/>
  <c r="AT402" i="8"/>
  <c r="AU402" i="8"/>
  <c r="AV402" i="8"/>
  <c r="AW402" i="8"/>
  <c r="AX402" i="8"/>
  <c r="AY402" i="8"/>
  <c r="AZ402" i="8"/>
  <c r="BA402" i="8"/>
  <c r="BB402" i="8"/>
  <c r="BC402" i="8"/>
  <c r="BD402" i="8"/>
  <c r="BE402" i="8"/>
  <c r="BF402" i="8"/>
  <c r="BG402" i="8"/>
  <c r="BH402" i="8"/>
  <c r="BI402" i="8"/>
  <c r="BJ402" i="8"/>
  <c r="BK402" i="8"/>
  <c r="BL402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AK403" i="8"/>
  <c r="AL403" i="8"/>
  <c r="AM403" i="8"/>
  <c r="AN403" i="8"/>
  <c r="AO403" i="8"/>
  <c r="AP403" i="8"/>
  <c r="AQ403" i="8"/>
  <c r="AR403" i="8"/>
  <c r="AS403" i="8"/>
  <c r="AT403" i="8"/>
  <c r="AU403" i="8"/>
  <c r="AV403" i="8"/>
  <c r="AW403" i="8"/>
  <c r="AX403" i="8"/>
  <c r="AY403" i="8"/>
  <c r="AZ403" i="8"/>
  <c r="BA403" i="8"/>
  <c r="BB403" i="8"/>
  <c r="BC403" i="8"/>
  <c r="BD403" i="8"/>
  <c r="BE403" i="8"/>
  <c r="BF403" i="8"/>
  <c r="BG403" i="8"/>
  <c r="BH403" i="8"/>
  <c r="BI403" i="8"/>
  <c r="BJ403" i="8"/>
  <c r="BK403" i="8"/>
  <c r="BL403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AK404" i="8"/>
  <c r="AL404" i="8"/>
  <c r="AM404" i="8"/>
  <c r="AN404" i="8"/>
  <c r="AO404" i="8"/>
  <c r="AP404" i="8"/>
  <c r="AQ404" i="8"/>
  <c r="AR404" i="8"/>
  <c r="AS404" i="8"/>
  <c r="AT404" i="8"/>
  <c r="AU404" i="8"/>
  <c r="AV404" i="8"/>
  <c r="AW404" i="8"/>
  <c r="AX404" i="8"/>
  <c r="AY404" i="8"/>
  <c r="AZ404" i="8"/>
  <c r="BA404" i="8"/>
  <c r="BB404" i="8"/>
  <c r="BC404" i="8"/>
  <c r="BD404" i="8"/>
  <c r="BE404" i="8"/>
  <c r="BF404" i="8"/>
  <c r="BG404" i="8"/>
  <c r="BH404" i="8"/>
  <c r="BI404" i="8"/>
  <c r="BJ404" i="8"/>
  <c r="BK404" i="8"/>
  <c r="BL404" i="8"/>
  <c r="D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AK406" i="8"/>
  <c r="AL406" i="8"/>
  <c r="AM406" i="8"/>
  <c r="AN406" i="8"/>
  <c r="AO406" i="8"/>
  <c r="AP406" i="8"/>
  <c r="AQ406" i="8"/>
  <c r="AR406" i="8"/>
  <c r="AS406" i="8"/>
  <c r="AT406" i="8"/>
  <c r="AU406" i="8"/>
  <c r="AV406" i="8"/>
  <c r="AW406" i="8"/>
  <c r="AX406" i="8"/>
  <c r="AY406" i="8"/>
  <c r="AZ406" i="8"/>
  <c r="BA406" i="8"/>
  <c r="BB406" i="8"/>
  <c r="BC406" i="8"/>
  <c r="BD406" i="8"/>
  <c r="BE406" i="8"/>
  <c r="BF406" i="8"/>
  <c r="BG406" i="8"/>
  <c r="BH406" i="8"/>
  <c r="BI406" i="8"/>
  <c r="BJ406" i="8"/>
  <c r="BK406" i="8"/>
  <c r="BL406" i="8"/>
  <c r="D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AK407" i="8"/>
  <c r="AL407" i="8"/>
  <c r="AM407" i="8"/>
  <c r="AN407" i="8"/>
  <c r="AO407" i="8"/>
  <c r="AP407" i="8"/>
  <c r="AQ407" i="8"/>
  <c r="AR407" i="8"/>
  <c r="AS407" i="8"/>
  <c r="AT407" i="8"/>
  <c r="AU407" i="8"/>
  <c r="AV407" i="8"/>
  <c r="AW407" i="8"/>
  <c r="AX407" i="8"/>
  <c r="AY407" i="8"/>
  <c r="AZ407" i="8"/>
  <c r="BA407" i="8"/>
  <c r="BB407" i="8"/>
  <c r="BC407" i="8"/>
  <c r="BD407" i="8"/>
  <c r="BE407" i="8"/>
  <c r="BF407" i="8"/>
  <c r="BG407" i="8"/>
  <c r="D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AK408" i="8"/>
  <c r="AL408" i="8"/>
  <c r="AM408" i="8"/>
  <c r="AN408" i="8"/>
  <c r="AO408" i="8"/>
  <c r="AP408" i="8"/>
  <c r="AQ408" i="8"/>
  <c r="AR408" i="8"/>
  <c r="AS408" i="8"/>
  <c r="AT408" i="8"/>
  <c r="AU408" i="8"/>
  <c r="AV408" i="8"/>
  <c r="AW408" i="8"/>
  <c r="AX408" i="8"/>
  <c r="AY408" i="8"/>
  <c r="AZ408" i="8"/>
  <c r="BA408" i="8"/>
  <c r="BB408" i="8"/>
  <c r="BC408" i="8"/>
  <c r="BD408" i="8"/>
  <c r="BE408" i="8"/>
  <c r="BF408" i="8"/>
  <c r="BG408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AK411" i="8"/>
  <c r="AL411" i="8"/>
  <c r="AM411" i="8"/>
  <c r="AN411" i="8"/>
  <c r="AO411" i="8"/>
  <c r="AP411" i="8"/>
  <c r="AQ411" i="8"/>
  <c r="AR411" i="8"/>
  <c r="AS411" i="8"/>
  <c r="AT411" i="8"/>
  <c r="AU411" i="8"/>
  <c r="AV411" i="8"/>
  <c r="AW411" i="8"/>
  <c r="AX411" i="8"/>
  <c r="AY411" i="8"/>
  <c r="AZ411" i="8"/>
  <c r="BA411" i="8"/>
  <c r="BB411" i="8"/>
  <c r="BC411" i="8"/>
  <c r="BD411" i="8"/>
  <c r="BE411" i="8"/>
  <c r="BF411" i="8"/>
  <c r="BG411" i="8"/>
  <c r="BH411" i="8"/>
  <c r="BI411" i="8"/>
  <c r="BJ411" i="8"/>
  <c r="BK411" i="8"/>
  <c r="BL411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AK412" i="8"/>
  <c r="AL412" i="8"/>
  <c r="AM412" i="8"/>
  <c r="AN412" i="8"/>
  <c r="AO412" i="8"/>
  <c r="AP412" i="8"/>
  <c r="AQ412" i="8"/>
  <c r="AR412" i="8"/>
  <c r="AS412" i="8"/>
  <c r="AT412" i="8"/>
  <c r="AU412" i="8"/>
  <c r="AV412" i="8"/>
  <c r="AW412" i="8"/>
  <c r="AX412" i="8"/>
  <c r="AY412" i="8"/>
  <c r="AZ412" i="8"/>
  <c r="BA412" i="8"/>
  <c r="BB412" i="8"/>
  <c r="BC412" i="8"/>
  <c r="BD412" i="8"/>
  <c r="BE412" i="8"/>
  <c r="BF412" i="8"/>
  <c r="BG412" i="8"/>
  <c r="BH412" i="8"/>
  <c r="BI412" i="8"/>
  <c r="BJ412" i="8"/>
  <c r="BK412" i="8"/>
  <c r="BL412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AK413" i="8"/>
  <c r="AL413" i="8"/>
  <c r="AM413" i="8"/>
  <c r="AN413" i="8"/>
  <c r="AO413" i="8"/>
  <c r="AP413" i="8"/>
  <c r="AQ413" i="8"/>
  <c r="AR413" i="8"/>
  <c r="AS413" i="8"/>
  <c r="AT413" i="8"/>
  <c r="AU413" i="8"/>
  <c r="AV413" i="8"/>
  <c r="AW413" i="8"/>
  <c r="AX413" i="8"/>
  <c r="AY413" i="8"/>
  <c r="AZ413" i="8"/>
  <c r="BA413" i="8"/>
  <c r="BB413" i="8"/>
  <c r="BC413" i="8"/>
  <c r="BD413" i="8"/>
  <c r="BE413" i="8"/>
  <c r="BF413" i="8"/>
  <c r="BG413" i="8"/>
  <c r="BH413" i="8"/>
  <c r="BI413" i="8"/>
  <c r="BJ413" i="8"/>
  <c r="BK413" i="8"/>
  <c r="BL413" i="8"/>
  <c r="D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AK415" i="8"/>
  <c r="AL415" i="8"/>
  <c r="AM415" i="8"/>
  <c r="AN415" i="8"/>
  <c r="AO415" i="8"/>
  <c r="AP415" i="8"/>
  <c r="AQ415" i="8"/>
  <c r="AR415" i="8"/>
  <c r="AS415" i="8"/>
  <c r="AT415" i="8"/>
  <c r="AU415" i="8"/>
  <c r="AV415" i="8"/>
  <c r="AW415" i="8"/>
  <c r="AX415" i="8"/>
  <c r="AY415" i="8"/>
  <c r="AZ415" i="8"/>
  <c r="BA415" i="8"/>
  <c r="BB415" i="8"/>
  <c r="BC415" i="8"/>
  <c r="BD415" i="8"/>
  <c r="BE415" i="8"/>
  <c r="BF415" i="8"/>
  <c r="BG415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AK416" i="8"/>
  <c r="AL416" i="8"/>
  <c r="AM416" i="8"/>
  <c r="AN416" i="8"/>
  <c r="AO416" i="8"/>
  <c r="AP416" i="8"/>
  <c r="AQ416" i="8"/>
  <c r="AR416" i="8"/>
  <c r="AS416" i="8"/>
  <c r="AT416" i="8"/>
  <c r="AU416" i="8"/>
  <c r="AV416" i="8"/>
  <c r="AW416" i="8"/>
  <c r="AX416" i="8"/>
  <c r="AY416" i="8"/>
  <c r="AZ416" i="8"/>
  <c r="BA416" i="8"/>
  <c r="BB416" i="8"/>
  <c r="BC416" i="8"/>
  <c r="BD416" i="8"/>
  <c r="BE416" i="8"/>
  <c r="BF416" i="8"/>
  <c r="BG416" i="8"/>
  <c r="BH416" i="8"/>
  <c r="BI416" i="8"/>
  <c r="BJ416" i="8"/>
  <c r="BK416" i="8"/>
  <c r="BL416" i="8"/>
  <c r="D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AK417" i="8"/>
  <c r="AL417" i="8"/>
  <c r="AM417" i="8"/>
  <c r="AN417" i="8"/>
  <c r="AO417" i="8"/>
  <c r="AP417" i="8"/>
  <c r="AQ417" i="8"/>
  <c r="AR417" i="8"/>
  <c r="AS417" i="8"/>
  <c r="AT417" i="8"/>
  <c r="AU417" i="8"/>
  <c r="AV417" i="8"/>
  <c r="AW417" i="8"/>
  <c r="AX417" i="8"/>
  <c r="AY417" i="8"/>
  <c r="AZ417" i="8"/>
  <c r="BA417" i="8"/>
  <c r="BB417" i="8"/>
  <c r="BC417" i="8"/>
  <c r="BD417" i="8"/>
  <c r="BE417" i="8"/>
  <c r="BF417" i="8"/>
  <c r="BG417" i="8"/>
  <c r="BH417" i="8"/>
  <c r="BI417" i="8"/>
  <c r="BJ417" i="8"/>
  <c r="BK417" i="8"/>
  <c r="BL417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AK418" i="8"/>
  <c r="AL418" i="8"/>
  <c r="AM418" i="8"/>
  <c r="AN418" i="8"/>
  <c r="AO418" i="8"/>
  <c r="AP418" i="8"/>
  <c r="AQ418" i="8"/>
  <c r="AR418" i="8"/>
  <c r="AS418" i="8"/>
  <c r="AT418" i="8"/>
  <c r="AU418" i="8"/>
  <c r="AV418" i="8"/>
  <c r="AW418" i="8"/>
  <c r="AX418" i="8"/>
  <c r="AY418" i="8"/>
  <c r="AZ418" i="8"/>
  <c r="BA418" i="8"/>
  <c r="BB418" i="8"/>
  <c r="BC418" i="8"/>
  <c r="BD418" i="8"/>
  <c r="BE418" i="8"/>
  <c r="BF418" i="8"/>
  <c r="BG418" i="8"/>
  <c r="BH418" i="8"/>
  <c r="BI418" i="8"/>
  <c r="BJ418" i="8"/>
  <c r="BK418" i="8"/>
  <c r="BL418" i="8"/>
  <c r="D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AK419" i="8"/>
  <c r="AL419" i="8"/>
  <c r="AM419" i="8"/>
  <c r="AN419" i="8"/>
  <c r="AO419" i="8"/>
  <c r="AP419" i="8"/>
  <c r="AQ419" i="8"/>
  <c r="AR419" i="8"/>
  <c r="AS419" i="8"/>
  <c r="AT419" i="8"/>
  <c r="AU419" i="8"/>
  <c r="AV419" i="8"/>
  <c r="AW419" i="8"/>
  <c r="AX419" i="8"/>
  <c r="AY419" i="8"/>
  <c r="AZ419" i="8"/>
  <c r="BA419" i="8"/>
  <c r="BB419" i="8"/>
  <c r="BC419" i="8"/>
  <c r="BD419" i="8"/>
  <c r="BE419" i="8"/>
  <c r="BF419" i="8"/>
  <c r="BG419" i="8"/>
  <c r="D420" i="8"/>
  <c r="E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AK420" i="8"/>
  <c r="AL420" i="8"/>
  <c r="AM420" i="8"/>
  <c r="AN420" i="8"/>
  <c r="AO420" i="8"/>
  <c r="AP420" i="8"/>
  <c r="AQ420" i="8"/>
  <c r="AR420" i="8"/>
  <c r="AS420" i="8"/>
  <c r="AT420" i="8"/>
  <c r="AU420" i="8"/>
  <c r="AV420" i="8"/>
  <c r="AW420" i="8"/>
  <c r="AX420" i="8"/>
  <c r="AY420" i="8"/>
  <c r="AZ420" i="8"/>
  <c r="BA420" i="8"/>
  <c r="BB420" i="8"/>
  <c r="BC420" i="8"/>
  <c r="BD420" i="8"/>
  <c r="BE420" i="8"/>
  <c r="BF420" i="8"/>
  <c r="BG420" i="8"/>
  <c r="BH420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AK421" i="8"/>
  <c r="AL421" i="8"/>
  <c r="AM421" i="8"/>
  <c r="AN421" i="8"/>
  <c r="AO421" i="8"/>
  <c r="AP421" i="8"/>
  <c r="AQ421" i="8"/>
  <c r="AR421" i="8"/>
  <c r="AS421" i="8"/>
  <c r="AT421" i="8"/>
  <c r="AU421" i="8"/>
  <c r="AV421" i="8"/>
  <c r="AW421" i="8"/>
  <c r="AX421" i="8"/>
  <c r="AY421" i="8"/>
  <c r="AZ421" i="8"/>
  <c r="BA421" i="8"/>
  <c r="BB421" i="8"/>
  <c r="BC421" i="8"/>
  <c r="BD421" i="8"/>
  <c r="BE421" i="8"/>
  <c r="BF421" i="8"/>
  <c r="BG421" i="8"/>
  <c r="BH421" i="8"/>
  <c r="BI421" i="8"/>
  <c r="BJ421" i="8"/>
  <c r="BK421" i="8"/>
  <c r="BL421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AK422" i="8"/>
  <c r="AL422" i="8"/>
  <c r="AM422" i="8"/>
  <c r="AN422" i="8"/>
  <c r="AO422" i="8"/>
  <c r="AP422" i="8"/>
  <c r="AQ422" i="8"/>
  <c r="AR422" i="8"/>
  <c r="AS422" i="8"/>
  <c r="AT422" i="8"/>
  <c r="AU422" i="8"/>
  <c r="AV422" i="8"/>
  <c r="AW422" i="8"/>
  <c r="AX422" i="8"/>
  <c r="AY422" i="8"/>
  <c r="AZ422" i="8"/>
  <c r="BA422" i="8"/>
  <c r="BB422" i="8"/>
  <c r="BC422" i="8"/>
  <c r="BD422" i="8"/>
  <c r="BE422" i="8"/>
  <c r="BF422" i="8"/>
  <c r="BG422" i="8"/>
  <c r="BH422" i="8"/>
  <c r="BI422" i="8"/>
  <c r="BJ422" i="8"/>
  <c r="BK422" i="8"/>
  <c r="BL422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AK423" i="8"/>
  <c r="AL423" i="8"/>
  <c r="AM423" i="8"/>
  <c r="AN423" i="8"/>
  <c r="AO423" i="8"/>
  <c r="AP423" i="8"/>
  <c r="AQ423" i="8"/>
  <c r="AR423" i="8"/>
  <c r="AS423" i="8"/>
  <c r="AT423" i="8"/>
  <c r="AU423" i="8"/>
  <c r="AV423" i="8"/>
  <c r="AW423" i="8"/>
  <c r="AX423" i="8"/>
  <c r="AY423" i="8"/>
  <c r="AZ423" i="8"/>
  <c r="BA423" i="8"/>
  <c r="BB423" i="8"/>
  <c r="BC423" i="8"/>
  <c r="BD423" i="8"/>
  <c r="BE423" i="8"/>
  <c r="BF423" i="8"/>
  <c r="BG423" i="8"/>
  <c r="BH423" i="8"/>
  <c r="BI423" i="8"/>
  <c r="BJ423" i="8"/>
  <c r="BK423" i="8"/>
  <c r="BL423" i="8"/>
  <c r="D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AK425" i="8"/>
  <c r="AL425" i="8"/>
  <c r="AM425" i="8"/>
  <c r="AN425" i="8"/>
  <c r="AO425" i="8"/>
  <c r="AP425" i="8"/>
  <c r="AQ425" i="8"/>
  <c r="AR425" i="8"/>
  <c r="AS425" i="8"/>
  <c r="AT425" i="8"/>
  <c r="AU425" i="8"/>
  <c r="AV425" i="8"/>
  <c r="AW425" i="8"/>
  <c r="AX425" i="8"/>
  <c r="AY425" i="8"/>
  <c r="AZ425" i="8"/>
  <c r="BA425" i="8"/>
  <c r="BB425" i="8"/>
  <c r="BC425" i="8"/>
  <c r="BD425" i="8"/>
  <c r="BE425" i="8"/>
  <c r="BF425" i="8"/>
  <c r="BG425" i="8"/>
  <c r="BH425" i="8"/>
  <c r="BI425" i="8"/>
  <c r="BJ425" i="8"/>
  <c r="BK425" i="8"/>
  <c r="BL425" i="8"/>
  <c r="D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AK426" i="8"/>
  <c r="AL426" i="8"/>
  <c r="AM426" i="8"/>
  <c r="AN426" i="8"/>
  <c r="AO426" i="8"/>
  <c r="AP426" i="8"/>
  <c r="AQ426" i="8"/>
  <c r="AR426" i="8"/>
  <c r="AS426" i="8"/>
  <c r="AT426" i="8"/>
  <c r="AU426" i="8"/>
  <c r="AV426" i="8"/>
  <c r="AW426" i="8"/>
  <c r="AX426" i="8"/>
  <c r="AY426" i="8"/>
  <c r="AZ426" i="8"/>
  <c r="BA426" i="8"/>
  <c r="BB426" i="8"/>
  <c r="BC426" i="8"/>
  <c r="BD426" i="8"/>
  <c r="BE426" i="8"/>
  <c r="BF426" i="8"/>
  <c r="BG426" i="8"/>
  <c r="D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AK427" i="8"/>
  <c r="AL427" i="8"/>
  <c r="AM427" i="8"/>
  <c r="AN427" i="8"/>
  <c r="AO427" i="8"/>
  <c r="AP427" i="8"/>
  <c r="AQ427" i="8"/>
  <c r="AR427" i="8"/>
  <c r="AS427" i="8"/>
  <c r="AT427" i="8"/>
  <c r="AU427" i="8"/>
  <c r="AV427" i="8"/>
  <c r="AW427" i="8"/>
  <c r="AX427" i="8"/>
  <c r="AY427" i="8"/>
  <c r="AZ427" i="8"/>
  <c r="BA427" i="8"/>
  <c r="BB427" i="8"/>
  <c r="BC427" i="8"/>
  <c r="BD427" i="8"/>
  <c r="BE427" i="8"/>
  <c r="BF427" i="8"/>
  <c r="BG427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AK430" i="8"/>
  <c r="AL430" i="8"/>
  <c r="AM430" i="8"/>
  <c r="AN430" i="8"/>
  <c r="AO430" i="8"/>
  <c r="AP430" i="8"/>
  <c r="AQ430" i="8"/>
  <c r="AR430" i="8"/>
  <c r="AS430" i="8"/>
  <c r="AT430" i="8"/>
  <c r="AU430" i="8"/>
  <c r="AV430" i="8"/>
  <c r="AW430" i="8"/>
  <c r="AX430" i="8"/>
  <c r="AY430" i="8"/>
  <c r="AZ430" i="8"/>
  <c r="BA430" i="8"/>
  <c r="BB430" i="8"/>
  <c r="BC430" i="8"/>
  <c r="BD430" i="8"/>
  <c r="BE430" i="8"/>
  <c r="BF430" i="8"/>
  <c r="BG430" i="8"/>
  <c r="BH430" i="8"/>
  <c r="BI430" i="8"/>
  <c r="BJ430" i="8"/>
  <c r="BK430" i="8"/>
  <c r="BL430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AK431" i="8"/>
  <c r="AL431" i="8"/>
  <c r="AM431" i="8"/>
  <c r="AN431" i="8"/>
  <c r="AO431" i="8"/>
  <c r="AP431" i="8"/>
  <c r="AQ431" i="8"/>
  <c r="AR431" i="8"/>
  <c r="AS431" i="8"/>
  <c r="AT431" i="8"/>
  <c r="AU431" i="8"/>
  <c r="AV431" i="8"/>
  <c r="AW431" i="8"/>
  <c r="AX431" i="8"/>
  <c r="AY431" i="8"/>
  <c r="AZ431" i="8"/>
  <c r="BA431" i="8"/>
  <c r="BB431" i="8"/>
  <c r="BC431" i="8"/>
  <c r="BD431" i="8"/>
  <c r="BE431" i="8"/>
  <c r="BF431" i="8"/>
  <c r="BG431" i="8"/>
  <c r="BH431" i="8"/>
  <c r="BI431" i="8"/>
  <c r="BJ431" i="8"/>
  <c r="BK431" i="8"/>
  <c r="BL431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AK432" i="8"/>
  <c r="AL432" i="8"/>
  <c r="AM432" i="8"/>
  <c r="AN432" i="8"/>
  <c r="AO432" i="8"/>
  <c r="AP432" i="8"/>
  <c r="AQ432" i="8"/>
  <c r="AR432" i="8"/>
  <c r="AS432" i="8"/>
  <c r="AT432" i="8"/>
  <c r="AU432" i="8"/>
  <c r="AV432" i="8"/>
  <c r="AW432" i="8"/>
  <c r="AX432" i="8"/>
  <c r="AY432" i="8"/>
  <c r="AZ432" i="8"/>
  <c r="BA432" i="8"/>
  <c r="BB432" i="8"/>
  <c r="BC432" i="8"/>
  <c r="BD432" i="8"/>
  <c r="BE432" i="8"/>
  <c r="BF432" i="8"/>
  <c r="BG432" i="8"/>
  <c r="BH432" i="8"/>
  <c r="BI432" i="8"/>
  <c r="BJ432" i="8"/>
  <c r="BK432" i="8"/>
  <c r="BL432" i="8"/>
  <c r="D435" i="8"/>
  <c r="F435" i="8"/>
  <c r="D436" i="8"/>
  <c r="F436" i="8"/>
  <c r="D437" i="8"/>
  <c r="F437" i="8"/>
  <c r="D438" i="8"/>
  <c r="F438" i="8"/>
  <c r="D439" i="8"/>
  <c r="F439" i="8"/>
  <c r="D440" i="8"/>
  <c r="F440" i="8"/>
  <c r="D441" i="8"/>
  <c r="F441" i="8"/>
  <c r="D442" i="8"/>
  <c r="F442" i="8"/>
  <c r="D443" i="8"/>
  <c r="F443" i="8"/>
  <c r="D445" i="8"/>
  <c r="F445" i="8"/>
  <c r="D446" i="8"/>
  <c r="F446" i="8"/>
  <c r="D449" i="8"/>
  <c r="F449" i="8"/>
  <c r="D450" i="8"/>
  <c r="F450" i="8"/>
  <c r="D451" i="8"/>
  <c r="F451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J454" i="8"/>
  <c r="AK454" i="8"/>
  <c r="AL454" i="8"/>
  <c r="AM454" i="8"/>
  <c r="AN454" i="8"/>
  <c r="AO454" i="8"/>
  <c r="AP454" i="8"/>
  <c r="AQ454" i="8"/>
  <c r="AR454" i="8"/>
  <c r="AS454" i="8"/>
  <c r="AT454" i="8"/>
  <c r="AU454" i="8"/>
  <c r="AV454" i="8"/>
  <c r="AW454" i="8"/>
  <c r="AX454" i="8"/>
  <c r="AY454" i="8"/>
  <c r="AZ454" i="8"/>
  <c r="BA454" i="8"/>
  <c r="BB454" i="8"/>
  <c r="BC454" i="8"/>
  <c r="BD454" i="8"/>
  <c r="BE454" i="8"/>
  <c r="BF454" i="8"/>
  <c r="BG454" i="8"/>
  <c r="BH454" i="8"/>
  <c r="BI454" i="8"/>
  <c r="BJ454" i="8"/>
  <c r="BK454" i="8"/>
  <c r="BL454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J455" i="8"/>
  <c r="AK455" i="8"/>
  <c r="AL455" i="8"/>
  <c r="AM455" i="8"/>
  <c r="AN455" i="8"/>
  <c r="AO455" i="8"/>
  <c r="AP455" i="8"/>
  <c r="AQ455" i="8"/>
  <c r="AR455" i="8"/>
  <c r="AS455" i="8"/>
  <c r="AT455" i="8"/>
  <c r="AU455" i="8"/>
  <c r="AV455" i="8"/>
  <c r="AW455" i="8"/>
  <c r="AX455" i="8"/>
  <c r="AY455" i="8"/>
  <c r="AZ455" i="8"/>
  <c r="BA455" i="8"/>
  <c r="BB455" i="8"/>
  <c r="BC455" i="8"/>
  <c r="BD455" i="8"/>
  <c r="BE455" i="8"/>
  <c r="BF455" i="8"/>
  <c r="BG455" i="8"/>
  <c r="BH455" i="8"/>
  <c r="BI455" i="8"/>
  <c r="BJ455" i="8"/>
  <c r="BK455" i="8"/>
  <c r="BL455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AK456" i="8"/>
  <c r="AL456" i="8"/>
  <c r="AM456" i="8"/>
  <c r="AN456" i="8"/>
  <c r="AO456" i="8"/>
  <c r="AP456" i="8"/>
  <c r="AQ456" i="8"/>
  <c r="AR456" i="8"/>
  <c r="AS456" i="8"/>
  <c r="AT456" i="8"/>
  <c r="AU456" i="8"/>
  <c r="AV456" i="8"/>
  <c r="AW456" i="8"/>
  <c r="AX456" i="8"/>
  <c r="AY456" i="8"/>
  <c r="AZ456" i="8"/>
  <c r="BA456" i="8"/>
  <c r="BB456" i="8"/>
  <c r="BC456" i="8"/>
  <c r="BD456" i="8"/>
  <c r="BE456" i="8"/>
  <c r="BF456" i="8"/>
  <c r="BG456" i="8"/>
  <c r="BH456" i="8"/>
  <c r="BI456" i="8"/>
  <c r="BJ456" i="8"/>
  <c r="BK456" i="8"/>
  <c r="BL456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J457" i="8"/>
  <c r="AK457" i="8"/>
  <c r="AL457" i="8"/>
  <c r="AM457" i="8"/>
  <c r="AN457" i="8"/>
  <c r="AO457" i="8"/>
  <c r="AP457" i="8"/>
  <c r="AQ457" i="8"/>
  <c r="AR457" i="8"/>
  <c r="AS457" i="8"/>
  <c r="AT457" i="8"/>
  <c r="AU457" i="8"/>
  <c r="AV457" i="8"/>
  <c r="AW457" i="8"/>
  <c r="AX457" i="8"/>
  <c r="AY457" i="8"/>
  <c r="AZ457" i="8"/>
  <c r="BA457" i="8"/>
  <c r="BB457" i="8"/>
  <c r="BC457" i="8"/>
  <c r="BD457" i="8"/>
  <c r="BE457" i="8"/>
  <c r="BF457" i="8"/>
  <c r="BG457" i="8"/>
  <c r="BH457" i="8"/>
  <c r="BI457" i="8"/>
  <c r="BJ457" i="8"/>
  <c r="BK457" i="8"/>
  <c r="BL457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J461" i="8"/>
  <c r="AK461" i="8"/>
  <c r="AL461" i="8"/>
  <c r="AM461" i="8"/>
  <c r="AN461" i="8"/>
  <c r="AO461" i="8"/>
  <c r="AP461" i="8"/>
  <c r="AQ461" i="8"/>
  <c r="AR461" i="8"/>
  <c r="AS461" i="8"/>
  <c r="AT461" i="8"/>
  <c r="AU461" i="8"/>
  <c r="AV461" i="8"/>
  <c r="AW461" i="8"/>
  <c r="AX461" i="8"/>
  <c r="AY461" i="8"/>
  <c r="AZ461" i="8"/>
  <c r="BA461" i="8"/>
  <c r="BB461" i="8"/>
  <c r="BC461" i="8"/>
  <c r="BD461" i="8"/>
  <c r="BE461" i="8"/>
  <c r="BF461" i="8"/>
  <c r="BG461" i="8"/>
  <c r="BH461" i="8"/>
  <c r="BI461" i="8"/>
  <c r="BJ461" i="8"/>
  <c r="BK461" i="8"/>
  <c r="BL461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J462" i="8"/>
  <c r="AK462" i="8"/>
  <c r="AL462" i="8"/>
  <c r="AM462" i="8"/>
  <c r="AN462" i="8"/>
  <c r="AO462" i="8"/>
  <c r="AP462" i="8"/>
  <c r="AQ462" i="8"/>
  <c r="AR462" i="8"/>
  <c r="AS462" i="8"/>
  <c r="AT462" i="8"/>
  <c r="AU462" i="8"/>
  <c r="AV462" i="8"/>
  <c r="AW462" i="8"/>
  <c r="AX462" i="8"/>
  <c r="AY462" i="8"/>
  <c r="AZ462" i="8"/>
  <c r="BA462" i="8"/>
  <c r="BB462" i="8"/>
  <c r="BC462" i="8"/>
  <c r="BD462" i="8"/>
  <c r="BE462" i="8"/>
  <c r="BF462" i="8"/>
  <c r="BG462" i="8"/>
  <c r="BH462" i="8"/>
  <c r="BI462" i="8"/>
  <c r="BJ462" i="8"/>
  <c r="BK462" i="8"/>
  <c r="BL462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J463" i="8"/>
  <c r="AK463" i="8"/>
  <c r="AL463" i="8"/>
  <c r="AM463" i="8"/>
  <c r="AN463" i="8"/>
  <c r="AO463" i="8"/>
  <c r="AP463" i="8"/>
  <c r="AQ463" i="8"/>
  <c r="AR463" i="8"/>
  <c r="AS463" i="8"/>
  <c r="AT463" i="8"/>
  <c r="AU463" i="8"/>
  <c r="AV463" i="8"/>
  <c r="AW463" i="8"/>
  <c r="AX463" i="8"/>
  <c r="AY463" i="8"/>
  <c r="AZ463" i="8"/>
  <c r="BA463" i="8"/>
  <c r="BB463" i="8"/>
  <c r="BC463" i="8"/>
  <c r="BD463" i="8"/>
  <c r="BE463" i="8"/>
  <c r="BF463" i="8"/>
  <c r="BG463" i="8"/>
  <c r="BH463" i="8"/>
  <c r="BI463" i="8"/>
  <c r="BJ463" i="8"/>
  <c r="BK463" i="8"/>
  <c r="BL463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J464" i="8"/>
  <c r="AK464" i="8"/>
  <c r="AL464" i="8"/>
  <c r="AM464" i="8"/>
  <c r="AN464" i="8"/>
  <c r="AO464" i="8"/>
  <c r="AP464" i="8"/>
  <c r="AQ464" i="8"/>
  <c r="AR464" i="8"/>
  <c r="AS464" i="8"/>
  <c r="AT464" i="8"/>
  <c r="AU464" i="8"/>
  <c r="AV464" i="8"/>
  <c r="AW464" i="8"/>
  <c r="AX464" i="8"/>
  <c r="AY464" i="8"/>
  <c r="AZ464" i="8"/>
  <c r="BA464" i="8"/>
  <c r="BB464" i="8"/>
  <c r="BC464" i="8"/>
  <c r="BD464" i="8"/>
  <c r="BE464" i="8"/>
  <c r="BF464" i="8"/>
  <c r="BG464" i="8"/>
  <c r="BH464" i="8"/>
  <c r="BI464" i="8"/>
  <c r="BJ464" i="8"/>
  <c r="BK464" i="8"/>
  <c r="BL464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J466" i="8"/>
  <c r="AK466" i="8"/>
  <c r="AL466" i="8"/>
  <c r="AM466" i="8"/>
  <c r="AN466" i="8"/>
  <c r="AO466" i="8"/>
  <c r="AP466" i="8"/>
  <c r="AQ466" i="8"/>
  <c r="AR466" i="8"/>
  <c r="AS466" i="8"/>
  <c r="AT466" i="8"/>
  <c r="AU466" i="8"/>
  <c r="AV466" i="8"/>
  <c r="AW466" i="8"/>
  <c r="AX466" i="8"/>
  <c r="AY466" i="8"/>
  <c r="AZ466" i="8"/>
  <c r="BA466" i="8"/>
  <c r="BB466" i="8"/>
  <c r="BC466" i="8"/>
  <c r="BD466" i="8"/>
  <c r="BE466" i="8"/>
  <c r="BF466" i="8"/>
  <c r="BG466" i="8"/>
  <c r="BH466" i="8"/>
  <c r="BI466" i="8"/>
  <c r="BJ466" i="8"/>
  <c r="BK466" i="8"/>
  <c r="BL466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J468" i="8"/>
  <c r="AK468" i="8"/>
  <c r="AL468" i="8"/>
  <c r="AM468" i="8"/>
  <c r="AN468" i="8"/>
  <c r="AO468" i="8"/>
  <c r="AP468" i="8"/>
  <c r="AQ468" i="8"/>
  <c r="AR468" i="8"/>
  <c r="AS468" i="8"/>
  <c r="AT468" i="8"/>
  <c r="AU468" i="8"/>
  <c r="AV468" i="8"/>
  <c r="AW468" i="8"/>
  <c r="AX468" i="8"/>
  <c r="AY468" i="8"/>
  <c r="AZ468" i="8"/>
  <c r="BA468" i="8"/>
  <c r="BB468" i="8"/>
  <c r="BC468" i="8"/>
  <c r="BD468" i="8"/>
  <c r="BE468" i="8"/>
  <c r="BF468" i="8"/>
  <c r="BG468" i="8"/>
  <c r="BH468" i="8"/>
  <c r="BI468" i="8"/>
  <c r="BJ468" i="8"/>
  <c r="BK468" i="8"/>
  <c r="BL468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J471" i="8"/>
  <c r="AK471" i="8"/>
  <c r="AL471" i="8"/>
  <c r="AM471" i="8"/>
  <c r="AN471" i="8"/>
  <c r="AO471" i="8"/>
  <c r="AP471" i="8"/>
  <c r="AQ471" i="8"/>
  <c r="AR471" i="8"/>
  <c r="AS471" i="8"/>
  <c r="AT471" i="8"/>
  <c r="AU471" i="8"/>
  <c r="AV471" i="8"/>
  <c r="AW471" i="8"/>
  <c r="AX471" i="8"/>
  <c r="AY471" i="8"/>
  <c r="AZ471" i="8"/>
  <c r="BA471" i="8"/>
  <c r="BB471" i="8"/>
  <c r="BC471" i="8"/>
  <c r="BD471" i="8"/>
  <c r="BE471" i="8"/>
  <c r="BF471" i="8"/>
  <c r="BG471" i="8"/>
  <c r="BH471" i="8"/>
  <c r="BI471" i="8"/>
  <c r="BJ471" i="8"/>
  <c r="BK471" i="8"/>
  <c r="BL471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J473" i="8"/>
  <c r="AK473" i="8"/>
  <c r="AL473" i="8"/>
  <c r="AM473" i="8"/>
  <c r="AN473" i="8"/>
  <c r="AO473" i="8"/>
  <c r="AP473" i="8"/>
  <c r="AQ473" i="8"/>
  <c r="AR473" i="8"/>
  <c r="AS473" i="8"/>
  <c r="AT473" i="8"/>
  <c r="AU473" i="8"/>
  <c r="AV473" i="8"/>
  <c r="AW473" i="8"/>
  <c r="AX473" i="8"/>
  <c r="AY473" i="8"/>
  <c r="AZ473" i="8"/>
  <c r="BA473" i="8"/>
  <c r="BB473" i="8"/>
  <c r="BC473" i="8"/>
  <c r="BD473" i="8"/>
  <c r="BE473" i="8"/>
  <c r="BF473" i="8"/>
  <c r="BG473" i="8"/>
  <c r="BH473" i="8"/>
  <c r="BI473" i="8"/>
  <c r="BJ473" i="8"/>
  <c r="BK473" i="8"/>
  <c r="BL473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J476" i="8"/>
  <c r="AK476" i="8"/>
  <c r="AL476" i="8"/>
  <c r="AM476" i="8"/>
  <c r="AN476" i="8"/>
  <c r="AO476" i="8"/>
  <c r="AP476" i="8"/>
  <c r="AQ476" i="8"/>
  <c r="AR476" i="8"/>
  <c r="AS476" i="8"/>
  <c r="AT476" i="8"/>
  <c r="AU476" i="8"/>
  <c r="AV476" i="8"/>
  <c r="AW476" i="8"/>
  <c r="AX476" i="8"/>
  <c r="AY476" i="8"/>
  <c r="AZ476" i="8"/>
  <c r="BA476" i="8"/>
  <c r="BB476" i="8"/>
  <c r="BC476" i="8"/>
  <c r="BD476" i="8"/>
  <c r="BE476" i="8"/>
  <c r="BF476" i="8"/>
  <c r="BG476" i="8"/>
  <c r="BH476" i="8"/>
  <c r="BI476" i="8"/>
  <c r="BJ476" i="8"/>
  <c r="BK476" i="8"/>
  <c r="BL476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J477" i="8"/>
  <c r="AK477" i="8"/>
  <c r="AL477" i="8"/>
  <c r="AM477" i="8"/>
  <c r="AN477" i="8"/>
  <c r="AO477" i="8"/>
  <c r="AP477" i="8"/>
  <c r="AQ477" i="8"/>
  <c r="AR477" i="8"/>
  <c r="AS477" i="8"/>
  <c r="AT477" i="8"/>
  <c r="AU477" i="8"/>
  <c r="AV477" i="8"/>
  <c r="AW477" i="8"/>
  <c r="AX477" i="8"/>
  <c r="AY477" i="8"/>
  <c r="AZ477" i="8"/>
  <c r="BA477" i="8"/>
  <c r="BB477" i="8"/>
  <c r="BC477" i="8"/>
  <c r="BD477" i="8"/>
  <c r="BE477" i="8"/>
  <c r="BF477" i="8"/>
  <c r="BG477" i="8"/>
  <c r="BH477" i="8"/>
  <c r="BI477" i="8"/>
  <c r="BJ477" i="8"/>
  <c r="BK477" i="8"/>
  <c r="BL477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J478" i="8"/>
  <c r="AK478" i="8"/>
  <c r="AL478" i="8"/>
  <c r="AM478" i="8"/>
  <c r="AN478" i="8"/>
  <c r="AO478" i="8"/>
  <c r="AP478" i="8"/>
  <c r="AQ478" i="8"/>
  <c r="AR478" i="8"/>
  <c r="AS478" i="8"/>
  <c r="AT478" i="8"/>
  <c r="AU478" i="8"/>
  <c r="AV478" i="8"/>
  <c r="AW478" i="8"/>
  <c r="AX478" i="8"/>
  <c r="AY478" i="8"/>
  <c r="AZ478" i="8"/>
  <c r="BA478" i="8"/>
  <c r="BB478" i="8"/>
  <c r="BC478" i="8"/>
  <c r="BD478" i="8"/>
  <c r="BE478" i="8"/>
  <c r="BF478" i="8"/>
  <c r="BG478" i="8"/>
  <c r="BH478" i="8"/>
  <c r="BI478" i="8"/>
  <c r="BJ478" i="8"/>
  <c r="BK478" i="8"/>
  <c r="BL478" i="8"/>
  <c r="AN479" i="8"/>
  <c r="AO479" i="8"/>
  <c r="AP479" i="8"/>
  <c r="AQ479" i="8"/>
  <c r="AR479" i="8"/>
  <c r="AS479" i="8"/>
  <c r="AT479" i="8"/>
  <c r="AU479" i="8"/>
  <c r="AV479" i="8"/>
  <c r="AW479" i="8"/>
  <c r="AX479" i="8"/>
  <c r="AY479" i="8"/>
  <c r="AZ479" i="8"/>
  <c r="BA479" i="8"/>
  <c r="BB479" i="8"/>
  <c r="BC479" i="8"/>
  <c r="BD479" i="8"/>
  <c r="BE479" i="8"/>
  <c r="BF479" i="8"/>
  <c r="BG479" i="8"/>
  <c r="BH479" i="8"/>
  <c r="BI479" i="8"/>
  <c r="BJ479" i="8"/>
  <c r="BK479" i="8"/>
  <c r="BL479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J480" i="8"/>
  <c r="AK480" i="8"/>
  <c r="AL480" i="8"/>
  <c r="AM480" i="8"/>
  <c r="AN480" i="8"/>
  <c r="AO480" i="8"/>
  <c r="AP480" i="8"/>
  <c r="AQ480" i="8"/>
  <c r="AR480" i="8"/>
  <c r="AS480" i="8"/>
  <c r="AT480" i="8"/>
  <c r="AU480" i="8"/>
  <c r="AV480" i="8"/>
  <c r="AW480" i="8"/>
  <c r="AX480" i="8"/>
  <c r="AY480" i="8"/>
  <c r="AZ480" i="8"/>
  <c r="BA480" i="8"/>
  <c r="BB480" i="8"/>
  <c r="BC480" i="8"/>
  <c r="BD480" i="8"/>
  <c r="BE480" i="8"/>
  <c r="BF480" i="8"/>
  <c r="BG480" i="8"/>
  <c r="BH480" i="8"/>
  <c r="BI480" i="8"/>
  <c r="BJ480" i="8"/>
  <c r="BK480" i="8"/>
  <c r="BL480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J483" i="8"/>
  <c r="AK483" i="8"/>
  <c r="AL483" i="8"/>
  <c r="AM483" i="8"/>
  <c r="AN483" i="8"/>
  <c r="AO483" i="8"/>
  <c r="AP483" i="8"/>
  <c r="AQ483" i="8"/>
  <c r="AR483" i="8"/>
  <c r="AS483" i="8"/>
  <c r="AT483" i="8"/>
  <c r="AU483" i="8"/>
  <c r="AV483" i="8"/>
  <c r="AW483" i="8"/>
  <c r="AX483" i="8"/>
  <c r="AY483" i="8"/>
  <c r="AZ483" i="8"/>
  <c r="BA483" i="8"/>
  <c r="BB483" i="8"/>
  <c r="BC483" i="8"/>
  <c r="BD483" i="8"/>
  <c r="BE483" i="8"/>
  <c r="BF483" i="8"/>
  <c r="BG483" i="8"/>
  <c r="BH483" i="8"/>
  <c r="BI483" i="8"/>
  <c r="BJ483" i="8"/>
  <c r="BK483" i="8"/>
  <c r="BL483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J484" i="8"/>
  <c r="AK484" i="8"/>
  <c r="AL484" i="8"/>
  <c r="AM484" i="8"/>
  <c r="AN484" i="8"/>
  <c r="AO484" i="8"/>
  <c r="AP484" i="8"/>
  <c r="AQ484" i="8"/>
  <c r="AR484" i="8"/>
  <c r="AS484" i="8"/>
  <c r="AT484" i="8"/>
  <c r="AU484" i="8"/>
  <c r="AV484" i="8"/>
  <c r="AW484" i="8"/>
  <c r="AX484" i="8"/>
  <c r="AY484" i="8"/>
  <c r="AZ484" i="8"/>
  <c r="BA484" i="8"/>
  <c r="BB484" i="8"/>
  <c r="BC484" i="8"/>
  <c r="BD484" i="8"/>
  <c r="BE484" i="8"/>
  <c r="BF484" i="8"/>
  <c r="BG484" i="8"/>
  <c r="BH484" i="8"/>
  <c r="BI484" i="8"/>
  <c r="BJ484" i="8"/>
  <c r="BK484" i="8"/>
  <c r="BL484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J485" i="8"/>
  <c r="AK485" i="8"/>
  <c r="AL485" i="8"/>
  <c r="AM485" i="8"/>
  <c r="AN485" i="8"/>
  <c r="AO485" i="8"/>
  <c r="AP485" i="8"/>
  <c r="AQ485" i="8"/>
  <c r="AR485" i="8"/>
  <c r="AS485" i="8"/>
  <c r="AT485" i="8"/>
  <c r="AU485" i="8"/>
  <c r="AV485" i="8"/>
  <c r="AW485" i="8"/>
  <c r="AX485" i="8"/>
  <c r="AY485" i="8"/>
  <c r="AZ485" i="8"/>
  <c r="BA485" i="8"/>
  <c r="BB485" i="8"/>
  <c r="BC485" i="8"/>
  <c r="BD485" i="8"/>
  <c r="BE485" i="8"/>
  <c r="BF485" i="8"/>
  <c r="BG485" i="8"/>
  <c r="BH485" i="8"/>
  <c r="BI485" i="8"/>
  <c r="BJ485" i="8"/>
  <c r="BK485" i="8"/>
  <c r="BL485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J486" i="8"/>
  <c r="AK486" i="8"/>
  <c r="AL486" i="8"/>
  <c r="AM486" i="8"/>
  <c r="AN486" i="8"/>
  <c r="AO486" i="8"/>
  <c r="AP486" i="8"/>
  <c r="AQ486" i="8"/>
  <c r="AR486" i="8"/>
  <c r="AS486" i="8"/>
  <c r="AT486" i="8"/>
  <c r="AU486" i="8"/>
  <c r="AV486" i="8"/>
  <c r="AW486" i="8"/>
  <c r="AX486" i="8"/>
  <c r="AY486" i="8"/>
  <c r="AZ486" i="8"/>
  <c r="BA486" i="8"/>
  <c r="BB486" i="8"/>
  <c r="BC486" i="8"/>
  <c r="BD486" i="8"/>
  <c r="BE486" i="8"/>
  <c r="BF486" i="8"/>
  <c r="BG486" i="8"/>
  <c r="BH486" i="8"/>
  <c r="BI486" i="8"/>
  <c r="BJ486" i="8"/>
  <c r="BK486" i="8"/>
  <c r="BL486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J487" i="8"/>
  <c r="AK487" i="8"/>
  <c r="AL487" i="8"/>
  <c r="AM487" i="8"/>
  <c r="AN487" i="8"/>
  <c r="AO487" i="8"/>
  <c r="AP487" i="8"/>
  <c r="AQ487" i="8"/>
  <c r="AR487" i="8"/>
  <c r="AS487" i="8"/>
  <c r="AT487" i="8"/>
  <c r="AU487" i="8"/>
  <c r="AV487" i="8"/>
  <c r="AW487" i="8"/>
  <c r="AX487" i="8"/>
  <c r="AY487" i="8"/>
  <c r="AZ487" i="8"/>
  <c r="BA487" i="8"/>
  <c r="BB487" i="8"/>
  <c r="BC487" i="8"/>
  <c r="BD487" i="8"/>
  <c r="BE487" i="8"/>
  <c r="BF487" i="8"/>
  <c r="BG487" i="8"/>
  <c r="BH487" i="8"/>
  <c r="BI487" i="8"/>
  <c r="BJ487" i="8"/>
  <c r="BK487" i="8"/>
  <c r="BL48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tc={7FE8AD1F-6DF1-44BB-B68F-49426DF6642A}</author>
    <author>Rev</author>
  </authors>
  <commentList>
    <comment ref="E39" authorId="0" shapeId="0" xr:uid="{7FE8AD1F-6DF1-44BB-B68F-49426DF6642A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manage 50 half years</t>
      </text>
    </comment>
    <comment ref="G146" authorId="1" shapeId="0" xr:uid="{C400E17D-42CD-4E52-851A-DAB3AE936DCB}">
      <text>
        <r>
          <rPr>
            <b/>
            <sz val="9"/>
            <color indexed="81"/>
            <rFont val="Tahoma"/>
            <family val="2"/>
          </rPr>
          <t>Rev:</t>
        </r>
        <r>
          <rPr>
            <sz val="9"/>
            <color indexed="81"/>
            <rFont val="Tahoma"/>
            <family val="2"/>
          </rPr>
          <t xml:space="preserve">
Vivek's inputs</t>
        </r>
      </text>
    </comment>
  </commentList>
</comments>
</file>

<file path=xl/sharedStrings.xml><?xml version="1.0" encoding="utf-8"?>
<sst xmlns="http://schemas.openxmlformats.org/spreadsheetml/2006/main" count="2046" uniqueCount="795">
  <si>
    <t>%</t>
  </si>
  <si>
    <t>Civil Works</t>
  </si>
  <si>
    <t>IDC</t>
  </si>
  <si>
    <t>Land</t>
  </si>
  <si>
    <t>CUF</t>
  </si>
  <si>
    <t>Growth Rate</t>
  </si>
  <si>
    <t>Rs Lakhs/ MW</t>
  </si>
  <si>
    <t>Tariff - User Input</t>
  </si>
  <si>
    <t>After 12 years</t>
  </si>
  <si>
    <t>First 12 years</t>
  </si>
  <si>
    <t>Depreciation</t>
  </si>
  <si>
    <t>Upfront Contribution from Developer</t>
  </si>
  <si>
    <t>Equity</t>
  </si>
  <si>
    <t>Grant/ Capital Subsidy</t>
  </si>
  <si>
    <t>Commerical Loan 2</t>
  </si>
  <si>
    <t>Commerical Loan 1</t>
  </si>
  <si>
    <t>Funding</t>
  </si>
  <si>
    <t>Total</t>
  </si>
  <si>
    <t>Other Assets</t>
  </si>
  <si>
    <t>Electrical</t>
  </si>
  <si>
    <t>Other Costs</t>
  </si>
  <si>
    <t>Site Development Cost</t>
  </si>
  <si>
    <t>Rs Cr</t>
  </si>
  <si>
    <t>Phasing</t>
  </si>
  <si>
    <t>Units</t>
  </si>
  <si>
    <t>Particulars</t>
  </si>
  <si>
    <t>O&amp;M</t>
  </si>
  <si>
    <t>Rs Cr/ MW</t>
  </si>
  <si>
    <t>Capital Expenditure</t>
  </si>
  <si>
    <t>CUF of the project</t>
  </si>
  <si>
    <t>MW</t>
  </si>
  <si>
    <t>Capacity of the Project</t>
  </si>
  <si>
    <t>#</t>
  </si>
  <si>
    <t>Discounting Factor</t>
  </si>
  <si>
    <t>Tax Rate</t>
  </si>
  <si>
    <t>IRG to be considered</t>
  </si>
  <si>
    <t>Circularity</t>
  </si>
  <si>
    <t>Others</t>
  </si>
  <si>
    <t>Option2</t>
  </si>
  <si>
    <t>Option 1: Levelized Tariff; Option2: Yearly Tariff; Option 3: User Input</t>
  </si>
  <si>
    <t>Tariff Option</t>
  </si>
  <si>
    <t>Margin Money for WC</t>
  </si>
  <si>
    <t>IOWC</t>
  </si>
  <si>
    <t>Maintenance spares</t>
  </si>
  <si>
    <t>Months</t>
  </si>
  <si>
    <t>Receivables</t>
  </si>
  <si>
    <t>Working Capital</t>
  </si>
  <si>
    <t>Interest on Cash balance</t>
  </si>
  <si>
    <t>Minimum Cash Balance</t>
  </si>
  <si>
    <t>Repayment of Cash Deficit Loan</t>
  </si>
  <si>
    <t>Interest Rates on Cash Deficit Loan</t>
  </si>
  <si>
    <t>Cash Deficit Loan</t>
  </si>
  <si>
    <t>Interest on DSRA</t>
  </si>
  <si>
    <t>Bank Guarantee Fee</t>
  </si>
  <si>
    <t>Cash</t>
  </si>
  <si>
    <t>DSRA Source</t>
  </si>
  <si>
    <t>months</t>
  </si>
  <si>
    <t>DSRA Months</t>
  </si>
  <si>
    <t>Interest Rates</t>
  </si>
  <si>
    <t>Years</t>
  </si>
  <si>
    <t>Repayment Period</t>
  </si>
  <si>
    <t>Moratorium Period (from start of operations)</t>
  </si>
  <si>
    <t>Commercial Loan 2</t>
  </si>
  <si>
    <t>Interest Rate</t>
  </si>
  <si>
    <t>Commercial Loan 1</t>
  </si>
  <si>
    <t>Date</t>
  </si>
  <si>
    <t>Last financial year of operation</t>
  </si>
  <si>
    <t>Last day of operation</t>
  </si>
  <si>
    <t>First operational Financial year</t>
  </si>
  <si>
    <t>Number of year in operation</t>
  </si>
  <si>
    <t>Start of Operation</t>
  </si>
  <si>
    <t>Conversion Factor</t>
  </si>
  <si>
    <t>Contingency</t>
  </si>
  <si>
    <t>Taxes</t>
  </si>
  <si>
    <t>Insurance</t>
  </si>
  <si>
    <t>Mooring Lines (No)</t>
  </si>
  <si>
    <t>Plot Capacity (MW)</t>
  </si>
  <si>
    <t>MU</t>
  </si>
  <si>
    <t>Annual Generation</t>
  </si>
  <si>
    <t>Option 2</t>
  </si>
  <si>
    <t>Option 1</t>
  </si>
  <si>
    <t>Module size(Wp)</t>
  </si>
  <si>
    <t>kM</t>
  </si>
  <si>
    <t>Total Cost</t>
  </si>
  <si>
    <t>Transmission Line</t>
  </si>
  <si>
    <t>Sub-total</t>
  </si>
  <si>
    <t>Grand Total</t>
  </si>
  <si>
    <t xml:space="preserve">Project Cost </t>
  </si>
  <si>
    <t>Infrastructure Cost</t>
  </si>
  <si>
    <t>Other costs</t>
  </si>
  <si>
    <t>ESMP Cost</t>
  </si>
  <si>
    <t>RAP Cost</t>
  </si>
  <si>
    <t>Local Area development charges</t>
  </si>
  <si>
    <t>Registration Cost</t>
  </si>
  <si>
    <t xml:space="preserve">Financing costs </t>
  </si>
  <si>
    <t>Pre operative expenses</t>
  </si>
  <si>
    <t>ESIA Charges</t>
  </si>
  <si>
    <t>Construction power</t>
  </si>
  <si>
    <t>Water Infrastruture Cost</t>
  </si>
  <si>
    <t>ROW Compensation</t>
  </si>
  <si>
    <t>Sub-station</t>
  </si>
  <si>
    <t>Nos</t>
  </si>
  <si>
    <t>Control &amp; Communication</t>
  </si>
  <si>
    <t>Bays - Outgoing</t>
  </si>
  <si>
    <t>Bays - Incoming</t>
  </si>
  <si>
    <t>Transformer (33/220kV)</t>
  </si>
  <si>
    <t>Substation</t>
  </si>
  <si>
    <t xml:space="preserve"> Building &amp; Civil</t>
  </si>
  <si>
    <t>Storage Area</t>
  </si>
  <si>
    <t>Building &amp; Civil Structures</t>
  </si>
  <si>
    <t>Buildings &amp; Civil structures</t>
  </si>
  <si>
    <t>Road length - 3.75 metre</t>
  </si>
  <si>
    <t>Road length - 5.5 metre</t>
  </si>
  <si>
    <t>Road and associated infrastructure</t>
  </si>
  <si>
    <t>Land Cost</t>
  </si>
  <si>
    <t>Rs Lakh /MW</t>
  </si>
  <si>
    <t>Rs lakh</t>
  </si>
  <si>
    <t>Unit</t>
  </si>
  <si>
    <t xml:space="preserve">Infrastructure </t>
  </si>
  <si>
    <t>Cost (Rs per unit)</t>
  </si>
  <si>
    <t>Change in WC</t>
  </si>
  <si>
    <t>Repayment</t>
  </si>
  <si>
    <t>PAT</t>
  </si>
  <si>
    <t>Interest on Cash Deficit Loan</t>
  </si>
  <si>
    <t>Interest on WC Loan</t>
  </si>
  <si>
    <t>Interest on Debt</t>
  </si>
  <si>
    <t>Minimum DSCR</t>
  </si>
  <si>
    <t>Average DSCR</t>
  </si>
  <si>
    <t>DSCR</t>
  </si>
  <si>
    <t>Debt Repayment</t>
  </si>
  <si>
    <t>Check</t>
  </si>
  <si>
    <t>TOTAL LIABILITIES</t>
  </si>
  <si>
    <t>Working Capital Loan</t>
  </si>
  <si>
    <t>Grants</t>
  </si>
  <si>
    <t>Reserve and Surplus</t>
  </si>
  <si>
    <t>Liabilities</t>
  </si>
  <si>
    <t>TOTAL ASSETS</t>
  </si>
  <si>
    <t>Cash &amp; Bank Balance</t>
  </si>
  <si>
    <t>Current Assets</t>
  </si>
  <si>
    <t>CWIP</t>
  </si>
  <si>
    <t>Net Fixed Assets</t>
  </si>
  <si>
    <t>Accumulated Depreciation</t>
  </si>
  <si>
    <t>GFA</t>
  </si>
  <si>
    <t>Assets</t>
  </si>
  <si>
    <t>Balance Sheet Statement</t>
  </si>
  <si>
    <t>Closing Cash Balance</t>
  </si>
  <si>
    <t>Cash generated during the year</t>
  </si>
  <si>
    <t>Opening cash balance</t>
  </si>
  <si>
    <t>Cash Schedule</t>
  </si>
  <si>
    <t>Cash Flow from Financing Activities</t>
  </si>
  <si>
    <t>Change in WC Loan</t>
  </si>
  <si>
    <t>Cash Deficit Loan Repayment</t>
  </si>
  <si>
    <t>Commercial Loan 2 - Repayment</t>
  </si>
  <si>
    <t>Commerical Loan 1 - Repayment</t>
  </si>
  <si>
    <t>Grant</t>
  </si>
  <si>
    <t>Commerical Loan 1 - Additions</t>
  </si>
  <si>
    <t>Cash Flow from Investing Activities</t>
  </si>
  <si>
    <t>Cash Flow from Operating Activities</t>
  </si>
  <si>
    <t>O&amp;M Cost</t>
  </si>
  <si>
    <t>Revenue</t>
  </si>
  <si>
    <t>Cash flow statement</t>
  </si>
  <si>
    <t>Profits After Tax (PAT)</t>
  </si>
  <si>
    <t>Tax</t>
  </si>
  <si>
    <t>Profits Before Tax (PBT)</t>
  </si>
  <si>
    <t>Interest on Loan</t>
  </si>
  <si>
    <t>PBIT</t>
  </si>
  <si>
    <t>PBITDA</t>
  </si>
  <si>
    <t>Expenditure</t>
  </si>
  <si>
    <t>P&amp;L Account</t>
  </si>
  <si>
    <t>Financial Statements &amp; IRR</t>
  </si>
  <si>
    <t>ROE</t>
  </si>
  <si>
    <t>Interest on WC</t>
  </si>
  <si>
    <t>Interest on Term Loan</t>
  </si>
  <si>
    <t>Discount Factor</t>
  </si>
  <si>
    <t>Interest Charge</t>
  </si>
  <si>
    <t>Closing</t>
  </si>
  <si>
    <t>Repayments</t>
  </si>
  <si>
    <t>Addition</t>
  </si>
  <si>
    <t>Opening</t>
  </si>
  <si>
    <t>Cash Balance</t>
  </si>
  <si>
    <t>Cash deficit Loan</t>
  </si>
  <si>
    <t>Repayment of cash deficit loan</t>
  </si>
  <si>
    <t>Interest on Cash deficit Loan</t>
  </si>
  <si>
    <t>Debt</t>
  </si>
  <si>
    <t>Interest</t>
  </si>
  <si>
    <t>O&amp;M Expenses</t>
  </si>
  <si>
    <t>Cash Deficit Loan Requirement Computation</t>
  </si>
  <si>
    <t>Pre-Tax RoE</t>
  </si>
  <si>
    <t>Post-Tax RoE</t>
  </si>
  <si>
    <t>Cumulative Equity</t>
  </si>
  <si>
    <t>Interest on Working Capital</t>
  </si>
  <si>
    <t>Bank borrowing</t>
  </si>
  <si>
    <t>Tariff</t>
  </si>
  <si>
    <t>Capacity</t>
  </si>
  <si>
    <t>Depreciation during the year</t>
  </si>
  <si>
    <t xml:space="preserve">Opening </t>
  </si>
  <si>
    <t>Closing - NFA</t>
  </si>
  <si>
    <t>Addition - NFA</t>
  </si>
  <si>
    <t>Opening NFA</t>
  </si>
  <si>
    <t>Max depreciation</t>
  </si>
  <si>
    <t>Closing GFA</t>
  </si>
  <si>
    <t>Accumulated depreciation</t>
  </si>
  <si>
    <t>Additions</t>
  </si>
  <si>
    <t>Opening GFA</t>
  </si>
  <si>
    <t>GFA Schedule</t>
  </si>
  <si>
    <t>Capitalised</t>
  </si>
  <si>
    <t>GFA &amp; Depreciation Schedule</t>
  </si>
  <si>
    <t>Commercial Loan 2 Schedule</t>
  </si>
  <si>
    <t>Commerical Loan 1 Schedule</t>
  </si>
  <si>
    <t>Equity Schedule</t>
  </si>
  <si>
    <t>Cumulative Grant</t>
  </si>
  <si>
    <t>Grant Schedule</t>
  </si>
  <si>
    <t>Capex incld IDC</t>
  </si>
  <si>
    <t>Days in Operations</t>
  </si>
  <si>
    <t>Is Operational ?</t>
  </si>
  <si>
    <t>Upfront contribution from developer</t>
  </si>
  <si>
    <t>DSRA</t>
  </si>
  <si>
    <t>Commercial Loan 2 - Additions</t>
  </si>
  <si>
    <t>BG Cost on DSRA</t>
  </si>
  <si>
    <t>Interest Income on DSRA</t>
  </si>
  <si>
    <t>Change in DSRA</t>
  </si>
  <si>
    <t>Interest on Cash Balance</t>
  </si>
  <si>
    <t>Rs Lakhs/MW</t>
  </si>
  <si>
    <t>Minimum Cash balance</t>
  </si>
  <si>
    <t>Margin money requirement</t>
  </si>
  <si>
    <t>Revenue Workings</t>
  </si>
  <si>
    <t>BG cost for DSRA</t>
  </si>
  <si>
    <t>BG Cost</t>
  </si>
  <si>
    <t>Interest Income</t>
  </si>
  <si>
    <t>Debt Service Requirement</t>
  </si>
  <si>
    <t>Insurance Cost</t>
  </si>
  <si>
    <t>A&amp;G Charges</t>
  </si>
  <si>
    <t>SLDC Charges</t>
  </si>
  <si>
    <t>Water Use charges</t>
  </si>
  <si>
    <t>Lease Rent</t>
  </si>
  <si>
    <t xml:space="preserve">Cumulative </t>
  </si>
  <si>
    <t>Cumulative number of half year in operation</t>
  </si>
  <si>
    <t>Proportion of half year in operation</t>
  </si>
  <si>
    <t>Days in Half year</t>
  </si>
  <si>
    <t>Half Year Number</t>
  </si>
  <si>
    <t>A&amp;G charges</t>
  </si>
  <si>
    <t>Water use charges</t>
  </si>
  <si>
    <t>Land Rent</t>
  </si>
  <si>
    <t>Financial Year</t>
  </si>
  <si>
    <t>Project CoD + 24.5 years + 1 day</t>
  </si>
  <si>
    <t>Project CoD + 24 years + 1 day</t>
  </si>
  <si>
    <t>Project CoD + 23.5 years + 1 day</t>
  </si>
  <si>
    <t>Project CoD + 23 years + 1 day</t>
  </si>
  <si>
    <t>Project CoD + 22.5 years + 1 day</t>
  </si>
  <si>
    <t>Project CoD + 22 years + 1 day</t>
  </si>
  <si>
    <t>Project CoD + 21.5 years + 1 day</t>
  </si>
  <si>
    <t>Project CoD + 21 years + 1 day</t>
  </si>
  <si>
    <t>Project CoD + 20.5 years + 1 day</t>
  </si>
  <si>
    <t>Project CoD + 20 years + 1 day</t>
  </si>
  <si>
    <t>Project CoD + 19.5 years + 1 day</t>
  </si>
  <si>
    <t>Project CoD + 19 years + 1 day</t>
  </si>
  <si>
    <t>Project CoD + 18.5 years + 1 day</t>
  </si>
  <si>
    <t>Project CoD + 18 years + 1 day</t>
  </si>
  <si>
    <t>Project CoD + 17.5 years + 1 day</t>
  </si>
  <si>
    <t>Project CoD + 17 years + 1 day</t>
  </si>
  <si>
    <t>Project CoD + 16.5 years + 1 day</t>
  </si>
  <si>
    <t>Project CoD + 16 years + 1 day</t>
  </si>
  <si>
    <t>Project CoD + 15.5 years + 1 day</t>
  </si>
  <si>
    <t>Project CoD + 15 years + 1 day</t>
  </si>
  <si>
    <t>Project CoD + 14.5 years + 1 day</t>
  </si>
  <si>
    <t>Project CoD + 14 years + 1 day</t>
  </si>
  <si>
    <t>Project CoD + 13.5 years + 1 day</t>
  </si>
  <si>
    <t>Project CoD + 13 years + 1 day</t>
  </si>
  <si>
    <t>Project CoD + 12.5 years + 1 day</t>
  </si>
  <si>
    <t>Project CoD + 12 years + 1 day</t>
  </si>
  <si>
    <t>Project CoD + 11.5 years + 1 day</t>
  </si>
  <si>
    <t>Project CoD + 11 years + 1 day</t>
  </si>
  <si>
    <t>Project CoD + 10.5 years + 1 day</t>
  </si>
  <si>
    <t>Project CoD + 10 years + 1 day</t>
  </si>
  <si>
    <t>Project CoD + 9.5 years + 1 day</t>
  </si>
  <si>
    <t>Project CoD + 9 years + 1 day</t>
  </si>
  <si>
    <t>Project CoD + 8.5 years + 1 day</t>
  </si>
  <si>
    <t>Project CoD + 8 years + 1 day</t>
  </si>
  <si>
    <t>Project CoD + 7.5 years + 1 day</t>
  </si>
  <si>
    <t>Project CoD + 7 years + 1 day</t>
  </si>
  <si>
    <t>Project CoD + 6.5 years + 1 day</t>
  </si>
  <si>
    <t>Project CoD + 6 years + 1 day</t>
  </si>
  <si>
    <t>Project CoD + 5.5 years + 1 day</t>
  </si>
  <si>
    <t>Project CoD + 5 years + 1 day</t>
  </si>
  <si>
    <t>Project CoD + 4.5 years + 1 day</t>
  </si>
  <si>
    <t>Project CoD + 4 years + 1 day</t>
  </si>
  <si>
    <t>Project CoD + 3.5 years + 1 day</t>
  </si>
  <si>
    <t>Project CoD + 3 years + 1 day</t>
  </si>
  <si>
    <t>Project CoD + 2.5 years + 1 day</t>
  </si>
  <si>
    <t>Project CoD + 2 years + 1 day</t>
  </si>
  <si>
    <t>Project CoD + 1.5 years + 1 day</t>
  </si>
  <si>
    <t>Project CoD + 1 years + 1 day</t>
  </si>
  <si>
    <t>Project CoD + 0.5 years + 1 day</t>
  </si>
  <si>
    <t>Project CoD + 1 day</t>
  </si>
  <si>
    <t>Solar park charges as per milestone</t>
  </si>
  <si>
    <t>Half yearly Assumptions for Solar Park (FSP)</t>
  </si>
  <si>
    <t>Life of Project</t>
  </si>
  <si>
    <t>Tariff Assumptions</t>
  </si>
  <si>
    <t>Execution Date for ISA + 6 month</t>
  </si>
  <si>
    <t>Execution Date for ISA + 12 months</t>
  </si>
  <si>
    <t>First operational Half  year</t>
  </si>
  <si>
    <t>Last Half year of operation</t>
  </si>
  <si>
    <t>Upfront Charges (Rs Cr)</t>
  </si>
  <si>
    <t>Half Yearly Charges (Rs Cr)</t>
  </si>
  <si>
    <t>Upfront charges to MPUVNL</t>
  </si>
  <si>
    <t>Charges to MPUVNL</t>
  </si>
  <si>
    <t>Financial Parameters</t>
  </si>
  <si>
    <t>Rs Crore</t>
  </si>
  <si>
    <t>Return on Equity (RoE) - Post Tax</t>
  </si>
  <si>
    <t>Max Dep Allowed</t>
  </si>
  <si>
    <t>Base Price</t>
  </si>
  <si>
    <t>3.75 m wide Road</t>
  </si>
  <si>
    <t>5.5 m wide road</t>
  </si>
  <si>
    <t>Rs per Unit</t>
  </si>
  <si>
    <t>Both lines</t>
  </si>
  <si>
    <t>Rs per MW</t>
  </si>
  <si>
    <t>RUMSL</t>
  </si>
  <si>
    <t>Cost per MW</t>
  </si>
  <si>
    <t>Road Construction Cost</t>
  </si>
  <si>
    <t>S/S 1</t>
  </si>
  <si>
    <t>Chitramod - Chitramod Village</t>
  </si>
  <si>
    <t>Chitramod Village - Main Road</t>
  </si>
  <si>
    <t>S/S 2</t>
  </si>
  <si>
    <t>Saktapur Village - Ghohalgaon</t>
  </si>
  <si>
    <t>Indhawadi Site - Hantiya</t>
  </si>
  <si>
    <t>Gunjari Site - Main road</t>
  </si>
  <si>
    <t>Bilaya Site - Main road</t>
  </si>
  <si>
    <t>Saktapur Vill - Mohna Main road</t>
  </si>
  <si>
    <t>Saktapur Site - Saktapur Village</t>
  </si>
  <si>
    <t>Assembly</t>
  </si>
  <si>
    <t>ROW - For compensation</t>
  </si>
  <si>
    <t>Forest - For Compensation</t>
  </si>
  <si>
    <t>110 MVA</t>
  </si>
  <si>
    <t>Administrative and General Expenses</t>
  </si>
  <si>
    <t>Water Use Charges</t>
  </si>
  <si>
    <t>Land Use Charges</t>
  </si>
  <si>
    <t>Rs per Litre</t>
  </si>
  <si>
    <t>Solar Park-Infra</t>
  </si>
  <si>
    <t>PMC Cost - Transmission</t>
  </si>
  <si>
    <t>% of Debt Cost</t>
  </si>
  <si>
    <t>Rs L/ MW</t>
  </si>
  <si>
    <t>Transmission</t>
  </si>
  <si>
    <t>Other Cost</t>
  </si>
  <si>
    <t>Park Infrastructure Cost Breakup</t>
  </si>
  <si>
    <t>Rs Lakh</t>
  </si>
  <si>
    <t>Independent Engineer Fee</t>
  </si>
  <si>
    <t>Legal Charges</t>
  </si>
  <si>
    <t>Connectivity Charges</t>
  </si>
  <si>
    <t>Regulatory Filing Charges</t>
  </si>
  <si>
    <t>TA Consultancy Charges</t>
  </si>
  <si>
    <t>PSF Fees - IREDA</t>
  </si>
  <si>
    <t>Minimum Supply Obligation</t>
  </si>
  <si>
    <t>Re per kWh</t>
  </si>
  <si>
    <t>% of Project Cost</t>
  </si>
  <si>
    <t>Transmission O&amp;M Charges</t>
  </si>
  <si>
    <t>General</t>
  </si>
  <si>
    <t>Total ROW Cost</t>
  </si>
  <si>
    <t>Total Line Construction</t>
  </si>
  <si>
    <t>Common Corridor</t>
  </si>
  <si>
    <t>ROAD - DETAILED BREAKUP</t>
  </si>
  <si>
    <t>TRANSMISSION LINE - DETAILED BREAKUP</t>
  </si>
  <si>
    <t>Hectare</t>
  </si>
  <si>
    <t>Land Acquisition - Detailed Breakup</t>
  </si>
  <si>
    <t>Saktapur S/S</t>
  </si>
  <si>
    <t>Chitramod S/S</t>
  </si>
  <si>
    <t xml:space="preserve">Road </t>
  </si>
  <si>
    <t>Rs Lakh per MW</t>
  </si>
  <si>
    <t>Misc</t>
  </si>
  <si>
    <t>Net Price</t>
  </si>
  <si>
    <t>Capex including IDC</t>
  </si>
  <si>
    <t>Base Cost Total</t>
  </si>
  <si>
    <t>Financing</t>
  </si>
  <si>
    <t>Assumptions</t>
  </si>
  <si>
    <t>Project</t>
  </si>
  <si>
    <t>Return</t>
  </si>
  <si>
    <t>Share</t>
  </si>
  <si>
    <t>Yearly Tariff</t>
  </si>
  <si>
    <t>Results</t>
  </si>
  <si>
    <t>Rs per hectare</t>
  </si>
  <si>
    <t>Energy</t>
  </si>
  <si>
    <t>O&amp;M Total</t>
  </si>
  <si>
    <t>Park COD</t>
  </si>
  <si>
    <t>Park Construction Period</t>
  </si>
  <si>
    <t>Project Start Date</t>
  </si>
  <si>
    <t>Site</t>
  </si>
  <si>
    <t>Month</t>
  </si>
  <si>
    <t>Tr Lines</t>
  </si>
  <si>
    <t>Other</t>
  </si>
  <si>
    <t>Solar Park Infrastructure Project Details</t>
  </si>
  <si>
    <t>As per SBG</t>
  </si>
  <si>
    <t>Transmission Lines</t>
  </si>
  <si>
    <t>Other Infrastructure</t>
  </si>
  <si>
    <t>Capital Cost of Solar Project</t>
  </si>
  <si>
    <t>Levelized Generation Tariff</t>
  </si>
  <si>
    <t xml:space="preserve">Annual Generation </t>
  </si>
  <si>
    <t>Derating</t>
  </si>
  <si>
    <t>Revenue Earned</t>
  </si>
  <si>
    <t>Land Cost for Project</t>
  </si>
  <si>
    <t>Total Land Cost</t>
  </si>
  <si>
    <t>Stamp Duty Charges</t>
  </si>
  <si>
    <t>Registration Charges</t>
  </si>
  <si>
    <t>Admin Charges</t>
  </si>
  <si>
    <t>Stamp Duty</t>
  </si>
  <si>
    <t>Private Land</t>
  </si>
  <si>
    <t>Yes</t>
  </si>
  <si>
    <t>% of Electric infra</t>
  </si>
  <si>
    <t>ROW</t>
  </si>
  <si>
    <t>Local Area Development Charges</t>
  </si>
  <si>
    <t>LAD - Years for Payment</t>
  </si>
  <si>
    <t>Registration Charges - Land</t>
  </si>
  <si>
    <t xml:space="preserve">Registration Cost </t>
  </si>
  <si>
    <t>LTA Application Cost</t>
  </si>
  <si>
    <t>PSF Fees</t>
  </si>
  <si>
    <t>PSF Fees - Applicable</t>
  </si>
  <si>
    <t>% of MSO</t>
  </si>
  <si>
    <t>Admin charges - Land</t>
  </si>
  <si>
    <t>Govt Land</t>
  </si>
  <si>
    <t>Other Charges - Land</t>
  </si>
  <si>
    <t>Land Total</t>
  </si>
  <si>
    <t>Drainage</t>
  </si>
  <si>
    <t>Roads &amp; Drainage Cost</t>
  </si>
  <si>
    <t>AC:DC</t>
  </si>
  <si>
    <t>PMC charges to MPUVNL</t>
  </si>
  <si>
    <t>(Estimates)</t>
  </si>
  <si>
    <t>Road - Total</t>
  </si>
  <si>
    <t xml:space="preserve">Solar Park </t>
  </si>
  <si>
    <t>O&amp;M charges - Electrical</t>
  </si>
  <si>
    <t>FY 23</t>
  </si>
  <si>
    <t>FY 24</t>
  </si>
  <si>
    <t>Source: CERC Order FY19-24</t>
  </si>
  <si>
    <t>No</t>
  </si>
  <si>
    <t>Regulatory Charges</t>
  </si>
  <si>
    <t>1 crore per 250 MW; 1 cr per 250 MW for insurance</t>
  </si>
  <si>
    <t>Input</t>
  </si>
  <si>
    <t>NA</t>
  </si>
  <si>
    <t>As per RUMSL inputs dated 26-Oct-2021</t>
  </si>
  <si>
    <t>Rs Lakh/ visit</t>
  </si>
  <si>
    <t>Rs Lakh/ MW</t>
  </si>
  <si>
    <t>ESIA Cost</t>
  </si>
  <si>
    <t>Upfront PMC charges to MPUVNL</t>
  </si>
  <si>
    <t>Period for payment of remainder PMC charges (years)</t>
  </si>
  <si>
    <t>Park evacuation infrastructure cost</t>
  </si>
  <si>
    <t>220 kV Sub-station (Rs Lakh/ bay)</t>
  </si>
  <si>
    <t>D/C bundled conductor (Rs L per kM)</t>
  </si>
  <si>
    <t>% of Hard Cost</t>
  </si>
  <si>
    <t>Rs L/ visit</t>
  </si>
  <si>
    <t>CapEx</t>
  </si>
  <si>
    <t>MPUVNL Charges - Deferred</t>
  </si>
  <si>
    <t>Annual Charges</t>
  </si>
  <si>
    <t>Other Charges - Breakup</t>
  </si>
  <si>
    <t>Other Charges Total</t>
  </si>
  <si>
    <t>Contingency &amp; Insurance Charges</t>
  </si>
  <si>
    <t>PMC charges to MPUVNL - Upfront</t>
  </si>
  <si>
    <t>Capex Summary</t>
  </si>
  <si>
    <t>PMC for MPUVNL - Deferred</t>
  </si>
  <si>
    <t>Evacuation Infrastructure Cost</t>
  </si>
  <si>
    <t>Allocation</t>
  </si>
  <si>
    <t>Breakup</t>
  </si>
  <si>
    <t>Rs Lakh/ Litre</t>
  </si>
  <si>
    <t>Rs Lakh/ Hectare</t>
  </si>
  <si>
    <t>Escalation</t>
  </si>
  <si>
    <t>Levelized Cost</t>
  </si>
  <si>
    <t>Assets Total</t>
  </si>
  <si>
    <t>Solar Park Charges</t>
  </si>
  <si>
    <t>Payment from Developer</t>
  </si>
  <si>
    <t>Upfront Charges</t>
  </si>
  <si>
    <t>Project CoD + 25 years</t>
  </si>
  <si>
    <t>% of Assets</t>
  </si>
  <si>
    <t>33 kV Line</t>
  </si>
  <si>
    <t>As per Schedule of rates of PWD of GoMP</t>
  </si>
  <si>
    <t>Schedule of STU/ CTU</t>
  </si>
  <si>
    <t>Incidental Expenses during construction - Pre-operative costs, IDC, Finance Cost, Project Management Costs</t>
  </si>
  <si>
    <t>Road, water infra, building fencing, street lighting</t>
  </si>
  <si>
    <t>upto 10.75% of Capex</t>
  </si>
  <si>
    <t>Upto 3% of Capex</t>
  </si>
  <si>
    <t>Grid Connectivity, LTOA charges, ESIA Charges</t>
  </si>
  <si>
    <t>As per rates notified by concerned agencies/ STU/ CTU</t>
  </si>
  <si>
    <t>Land Charges, Registration, Land conversion, Land Crop compensation, ROW</t>
  </si>
  <si>
    <t>As per rates notified by State Govt or its agencies</t>
  </si>
  <si>
    <t>Norms for Capex</t>
  </si>
  <si>
    <t>Norms for O&amp;M</t>
  </si>
  <si>
    <t>Internal Evacuation incl bays, S/S, Transformers, T/L</t>
  </si>
  <si>
    <t>As per Norms of CERC/ SERC</t>
  </si>
  <si>
    <t>As per schedule of rates of PWD subject to ceiling of 5% of capex</t>
  </si>
  <si>
    <t>Establishment, admin, manpower</t>
  </si>
  <si>
    <t>As per schedule of rates of PWD sub to ceiling of 10% of O&amp;M charges above (1&amp;2)</t>
  </si>
  <si>
    <t>Power consumption charges, water consumption charges, land lease rentals</t>
  </si>
  <si>
    <t>As per rates finalized by state govt or its agencies</t>
  </si>
  <si>
    <t>Annual Escalation</t>
  </si>
  <si>
    <t>As per CERC/ SERC regulations</t>
  </si>
  <si>
    <t>MNRE Revised Norms</t>
  </si>
  <si>
    <t>Omkareshwar Model</t>
  </si>
  <si>
    <t>As per PWD rates - RUMSL to confirm</t>
  </si>
  <si>
    <t>Ceiling</t>
  </si>
  <si>
    <t>Operation and Maintenance Charges</t>
  </si>
  <si>
    <t xml:space="preserve">Transmission O&amp;M Charges </t>
  </si>
  <si>
    <t>Power Consumption Charges</t>
  </si>
  <si>
    <t>Grid Connectivity, LTOA Charges</t>
  </si>
  <si>
    <t>Construction Power</t>
  </si>
  <si>
    <t>DPR Preparation</t>
  </si>
  <si>
    <t>Road, Building,Water Infra, Fencing</t>
  </si>
  <si>
    <t>Electrical Infrastructure (S/S &amp; Transmission) excl ROW</t>
  </si>
  <si>
    <t>No separate tax</t>
  </si>
  <si>
    <t>Total Project Cost incl IDC</t>
  </si>
  <si>
    <t>Environment &amp; Social Costs (ESIA, RAP, ESMP)</t>
  </si>
  <si>
    <t>Registration, Land conversion, Crop compensation, ROW, LADC</t>
  </si>
  <si>
    <t>Insurance &amp; Contingency</t>
  </si>
  <si>
    <t>Actual Rs Cr</t>
  </si>
  <si>
    <t>As per CTU;</t>
  </si>
  <si>
    <t xml:space="preserve"> to be revised to STU cost schedule</t>
  </si>
  <si>
    <t>As per CERC guidelines</t>
  </si>
  <si>
    <t>State regulations</t>
  </si>
  <si>
    <t>Nil</t>
  </si>
  <si>
    <t>Site Development - Other infrastructure</t>
  </si>
  <si>
    <t>Evacuation infrastructure</t>
  </si>
  <si>
    <t>CHECK</t>
  </si>
  <si>
    <t>Evacuation - Transmission Line</t>
  </si>
  <si>
    <t>Evacuation - Sub-station</t>
  </si>
  <si>
    <t xml:space="preserve">Road, Building &amp; other civil </t>
  </si>
  <si>
    <t>Road, building maintenance</t>
  </si>
  <si>
    <t>As per RUMSL inputs dated 08-Dec-2021</t>
  </si>
  <si>
    <t>Roads</t>
  </si>
  <si>
    <t>Gunjari Assembly</t>
  </si>
  <si>
    <t>Bilaya</t>
  </si>
  <si>
    <t>Indhawadi</t>
  </si>
  <si>
    <t>Saktapur</t>
  </si>
  <si>
    <t>Grand total</t>
  </si>
  <si>
    <t>Chitramod</t>
  </si>
  <si>
    <t>Sub-Total</t>
  </si>
  <si>
    <t>Land - Government Parcel</t>
  </si>
  <si>
    <t>PMC Charges</t>
  </si>
  <si>
    <t>MPUVNL</t>
  </si>
  <si>
    <t>Upfront</t>
  </si>
  <si>
    <t>Remaining</t>
  </si>
  <si>
    <t>Formula</t>
  </si>
  <si>
    <t>Project Cost eligible for subsidy</t>
  </si>
  <si>
    <t>a</t>
  </si>
  <si>
    <t>Subsidy computation</t>
  </si>
  <si>
    <t>30% of Project Cost</t>
  </si>
  <si>
    <t>Subsidy @ 20 Lakhs per MW</t>
  </si>
  <si>
    <t>Applicable Subsidy</t>
  </si>
  <si>
    <t>d = Min (b, c)</t>
  </si>
  <si>
    <t>Depreciation Schedule (Tax)</t>
  </si>
  <si>
    <t>Book Depreciation</t>
  </si>
  <si>
    <t>Tax Depreciation</t>
  </si>
  <si>
    <t>Tax Computation</t>
  </si>
  <si>
    <t>PBT</t>
  </si>
  <si>
    <t>Book Depreication</t>
  </si>
  <si>
    <t>Taxable Income</t>
  </si>
  <si>
    <t>Unabsorbed Depreciation + Business Losses</t>
  </si>
  <si>
    <t>Set Off</t>
  </si>
  <si>
    <t>Taxable Income after UD + BL</t>
  </si>
  <si>
    <t>Corporate Tax Rate</t>
  </si>
  <si>
    <t>Corporate Tax</t>
  </si>
  <si>
    <t>MAT Calculations</t>
  </si>
  <si>
    <t>Book Profits</t>
  </si>
  <si>
    <t>MAT Rate</t>
  </si>
  <si>
    <t>MAT</t>
  </si>
  <si>
    <t>MAT Credit</t>
  </si>
  <si>
    <t>Opening Balance</t>
  </si>
  <si>
    <t>Closing Balance</t>
  </si>
  <si>
    <t>Tax Payable</t>
  </si>
  <si>
    <t>MAT payable</t>
  </si>
  <si>
    <t>Corporate Tax Payable</t>
  </si>
  <si>
    <t>MAT Credit offset</t>
  </si>
  <si>
    <t>Effective Tax Payable</t>
  </si>
  <si>
    <t>Effective Tax rate</t>
  </si>
  <si>
    <t>Corporate Tax Calculations</t>
  </si>
  <si>
    <t>Used</t>
  </si>
  <si>
    <t>Expired</t>
  </si>
  <si>
    <t>Depreciation for non-subsidy component</t>
  </si>
  <si>
    <t>Consider Depreciation on subsidy component</t>
  </si>
  <si>
    <t>incl M/C line</t>
  </si>
  <si>
    <t>Transmission Line D/C</t>
  </si>
  <si>
    <t>Transmission Line M/C</t>
  </si>
  <si>
    <t>Transformer (MVA)</t>
  </si>
  <si>
    <t>M/C (Bundled - 4 or more sub-conductor)</t>
  </si>
  <si>
    <t>220 kV Transformer (Rs L/MVA)</t>
  </si>
  <si>
    <t>Nos #</t>
  </si>
  <si>
    <t>O&amp;M (Rs L)</t>
  </si>
  <si>
    <t>Sub-station bays</t>
  </si>
  <si>
    <t>Omkareshwewar</t>
  </si>
  <si>
    <t>Annual O&amp;M Norms</t>
  </si>
  <si>
    <t>As per RUMSL inputs dated 26-Oct-2021 - CERC norms</t>
  </si>
  <si>
    <t>O&amp;M Escalation</t>
  </si>
  <si>
    <t>Net</t>
  </si>
  <si>
    <t>33 kV</t>
  </si>
  <si>
    <t>220 kV</t>
  </si>
  <si>
    <t>Others (Bilaya, Indhawadi)</t>
  </si>
  <si>
    <t>Items</t>
  </si>
  <si>
    <t xml:space="preserve">220 kV Transmission Line (D/C) - Zebra </t>
  </si>
  <si>
    <t>No.</t>
  </si>
  <si>
    <t>220kV Power Transformer bay</t>
  </si>
  <si>
    <t xml:space="preserve">Control &amp; Communication </t>
  </si>
  <si>
    <t>33 kV Incomer Bay (25 MW)</t>
  </si>
  <si>
    <t>33 kV Transformer bay</t>
  </si>
  <si>
    <t>220 kV Line Bay+ Bus Section Bay</t>
  </si>
  <si>
    <t>Line Items</t>
  </si>
  <si>
    <t>Chitramod -Common Point – 220 kV DC-SC (Panther) line</t>
  </si>
  <si>
    <t>Saktapur – Common Point – 220 kV DC-SC (Panther) line</t>
  </si>
  <si>
    <t>Common Point – Khandwa – 220 kV MC-SC (Panther) line</t>
  </si>
  <si>
    <t>Base Cost (Rs Lakhs)</t>
  </si>
  <si>
    <t>Unit Cost (Rs Lakhs)</t>
  </si>
  <si>
    <t>Capital Expenditure ( IDC)</t>
  </si>
  <si>
    <t>Original</t>
  </si>
  <si>
    <t>% Change</t>
  </si>
  <si>
    <t>(Combined = 0.5,Individual = 1)</t>
  </si>
  <si>
    <t>Phase</t>
  </si>
  <si>
    <t>1=Phase 1; 2=Phase 2; 3=Combined</t>
  </si>
  <si>
    <t>Combined</t>
  </si>
  <si>
    <t>Phase 1</t>
  </si>
  <si>
    <t>Phase 2</t>
  </si>
  <si>
    <t>Connectivity</t>
  </si>
  <si>
    <t>Regulatory</t>
  </si>
  <si>
    <t>ESIA, IE, Legal,DPR, Consultancy</t>
  </si>
  <si>
    <t>Saktapur - Common Point</t>
  </si>
  <si>
    <t>Chitramod - Common Point</t>
  </si>
  <si>
    <t>Common Point - Khandwa</t>
  </si>
  <si>
    <t>Factor for reduction in contingency</t>
  </si>
  <si>
    <t>Gross Cost (Rs Lakhs/ km)</t>
  </si>
  <si>
    <t>Line Length (km)</t>
  </si>
  <si>
    <t>Transmission Line Assumption</t>
  </si>
  <si>
    <t>Semi-annual park charges post CoD in INR lakhs</t>
  </si>
  <si>
    <t>Charges (INR Lakhs)</t>
  </si>
  <si>
    <t>Execution Date + 15 days</t>
  </si>
  <si>
    <t>Execution Date + 0.5 years</t>
  </si>
  <si>
    <t>Execution Date + 1 year</t>
  </si>
  <si>
    <t>COD</t>
  </si>
  <si>
    <t>Unit CoD +  1 day</t>
  </si>
  <si>
    <t>Unit CoD + 0.5 years + 1 day</t>
  </si>
  <si>
    <t>Unit CoD + 1 years + 1 day</t>
  </si>
  <si>
    <t>Unit CoD + 1.5 years + 1 day</t>
  </si>
  <si>
    <t>Unit CoD + 2 years + 1 day</t>
  </si>
  <si>
    <t>Unit CoD + 2.5 years + 1 day</t>
  </si>
  <si>
    <t>Unit CoD + 3 years + 1 day</t>
  </si>
  <si>
    <t>Unit CoD + 3.5 years + 1 day</t>
  </si>
  <si>
    <t>Unit CoD + 4 years + 1 day</t>
  </si>
  <si>
    <t>Unit CoD + 4.5 years + 1 day</t>
  </si>
  <si>
    <t>Unit CoD + 5 years + 1 day</t>
  </si>
  <si>
    <t>Unit CoD + 5.5 years + 1 day</t>
  </si>
  <si>
    <t>Unit CoD + 6 years + 1 day</t>
  </si>
  <si>
    <t>Unit CoD + 6.5 years + 1 day</t>
  </si>
  <si>
    <t>Unit CoD + 7 years + 1 day</t>
  </si>
  <si>
    <t>Unit CoD + 7.5 years + 1 day</t>
  </si>
  <si>
    <t>Unit CoD + 8 years + 1 day</t>
  </si>
  <si>
    <t>Unit CoD + 8.5 years + 1 day</t>
  </si>
  <si>
    <t>Unit CoD + 9 years + 1 day</t>
  </si>
  <si>
    <t>Unit CoD + 9.5 years + 1 day</t>
  </si>
  <si>
    <t>Unit CoD + 10 years + 1 day</t>
  </si>
  <si>
    <t>Unit CoD + 10.5 years + 1 day</t>
  </si>
  <si>
    <t>Unit CoD + 11 years + 1 day</t>
  </si>
  <si>
    <t>Unit CoD + 11.5 years + 1 day</t>
  </si>
  <si>
    <t>Unit CoD + 12 years + 1 day</t>
  </si>
  <si>
    <t>Unit CoD + 12.5 years + 1 day</t>
  </si>
  <si>
    <t>Unit CoD + 13 years + 1 day</t>
  </si>
  <si>
    <t>Unit CoD + 13.5 years + 1 day</t>
  </si>
  <si>
    <t>Unit CoD + 14 years + 1 day</t>
  </si>
  <si>
    <t>Unit CoD + 14.5 years + 1 day</t>
  </si>
  <si>
    <t>Unit CoD + 15 years + 1 day</t>
  </si>
  <si>
    <t>Unit CoD + 15.5 years + 1 day</t>
  </si>
  <si>
    <t>Unit CoD + 16 years + 1 day</t>
  </si>
  <si>
    <t>Unit CoD + 16.5 years + 1 day</t>
  </si>
  <si>
    <t>Unit CoD + 17 years + 1 day</t>
  </si>
  <si>
    <t>Unit CoD + 17.5 years + 1 day</t>
  </si>
  <si>
    <t>Unit CoD + 18 years + 1 day</t>
  </si>
  <si>
    <t>Unit CoD + 18.5 years + 1 day</t>
  </si>
  <si>
    <t>Unit CoD + 19 years + 1 day</t>
  </si>
  <si>
    <t>Unit CoD + 19.5 years + 1 day</t>
  </si>
  <si>
    <t>Unit CoD + 20 years + 1 day</t>
  </si>
  <si>
    <t>Unit CoD + 20.5 years + 1 day</t>
  </si>
  <si>
    <t>Unit CoD + 21 years + 1 day</t>
  </si>
  <si>
    <t>Unit CoD + 21.5 years + 1 day</t>
  </si>
  <si>
    <t>Unit CoD + 22 years + 1 day</t>
  </si>
  <si>
    <t>Unit CoD + 22.5 years + 1 day</t>
  </si>
  <si>
    <t>Unit CoD + 23 years + 1 day</t>
  </si>
  <si>
    <t>Unit CoD + 23.5 years + 1 day</t>
  </si>
  <si>
    <t>Unit CoD + 24 years + 1 day</t>
  </si>
  <si>
    <t>Unit CoD + 24.5 years + 1 day</t>
  </si>
  <si>
    <t>As per RUMSL inputs dated 01-Mar-2022</t>
  </si>
  <si>
    <t>As per RUMSL inputs dated 08-Dec-2021/ 01-Mar-2022</t>
  </si>
  <si>
    <t>Actuals with taxes; As per RUMSL inputs dated 01-Mar-2022</t>
  </si>
  <si>
    <t>As per RUMSL inputs dated 26-Oct-2021 (Tariff Adoption: 25 L; Deviation Petition:5 L)/ 01-Mar-2022</t>
  </si>
  <si>
    <t>Grant of connectivity, LTA application (As per the CERC's Grant of Connectivity regulations); As per RUMSL inputs dated 01-Mar-2022</t>
  </si>
  <si>
    <t>RAP/ LRP Cost</t>
  </si>
  <si>
    <t>Common Point - Chhegaon</t>
  </si>
  <si>
    <t>Saktapur - Chhegaon</t>
  </si>
  <si>
    <t>Chitramod - Chhegaon</t>
  </si>
  <si>
    <t>MP Transco Letter (For Reference)</t>
  </si>
  <si>
    <t>Total (Rs Cr)</t>
  </si>
  <si>
    <t>Common Point - Chhegaon (Phase 1)</t>
  </si>
  <si>
    <t>Common Point - Chhegaon (Phase 2)</t>
  </si>
  <si>
    <t>COD Date</t>
  </si>
  <si>
    <t>Execution Date for ISA + 0.5 month</t>
  </si>
  <si>
    <t>33 kV Incomer Bay (25 MW)/ Bus Coupler Bay</t>
  </si>
  <si>
    <t>STU Substation 220kV Bay Arrangement</t>
  </si>
  <si>
    <t>Also include 220kV Bay at STU S/S</t>
  </si>
  <si>
    <t>33/220 kV, 100 MVA Power Transformer</t>
  </si>
  <si>
    <t>https://www.mpigr.gov.in/igrs_cms_api/api/website/download?filePath=pdf/GuideLineReport2021-22/2021202221104/EN/GuidelineFull.pdf</t>
  </si>
  <si>
    <t>Ref</t>
  </si>
  <si>
    <t>Circle Rate</t>
  </si>
  <si>
    <t>Land Cost Assumption</t>
  </si>
  <si>
    <t>Land Rate (Rs L/H)</t>
  </si>
  <si>
    <t>Total  Number Required</t>
  </si>
  <si>
    <t>Length (kM)</t>
  </si>
  <si>
    <t>Distance b/w buoys (m)</t>
  </si>
  <si>
    <t>No of Buoys (A4 type)</t>
  </si>
  <si>
    <t>Unit demarcation</t>
  </si>
  <si>
    <t>Unit A - Unit B</t>
  </si>
  <si>
    <t>Unit B - Unit C</t>
  </si>
  <si>
    <t>Unit C - Unit F</t>
  </si>
  <si>
    <t>Unit E - Unit F</t>
  </si>
  <si>
    <t>Unit C - Unit D</t>
  </si>
  <si>
    <t>Revised as per inputs from RUMSL - 10-Mar-2022</t>
  </si>
  <si>
    <t>Unit Price (with GST) - Dead wt &amp; ropes</t>
  </si>
  <si>
    <t>Unit Price (with GST) -Buos</t>
  </si>
  <si>
    <t>Unit Price - Installation (Rs)</t>
  </si>
  <si>
    <t>Total Cost (Rs)</t>
  </si>
  <si>
    <t>Per unit Cost</t>
  </si>
  <si>
    <t>Boundary Demarcation (Buoys)</t>
  </si>
  <si>
    <t>Length</t>
  </si>
  <si>
    <t>Per unIt Price</t>
  </si>
  <si>
    <t>c = 0.2*600</t>
  </si>
  <si>
    <t>b = 30%*a</t>
  </si>
  <si>
    <t>Other Costs - Buoys Installation</t>
  </si>
  <si>
    <t>RoW Cost (Rs Lakhs/km)</t>
  </si>
  <si>
    <t>Revised  -&gt;</t>
  </si>
  <si>
    <t>Original-&gt;</t>
  </si>
  <si>
    <t>Comprehensive Charges</t>
  </si>
  <si>
    <t>Modified Comprehensive Charges</t>
  </si>
  <si>
    <t>less: A&amp;G Charges</t>
  </si>
  <si>
    <t>Comprehensive Park Charges</t>
  </si>
  <si>
    <t>Modified Comprehensive Park Charges</t>
  </si>
  <si>
    <t>Reduction</t>
  </si>
  <si>
    <t>Year</t>
  </si>
  <si>
    <t>MPTransco</t>
  </si>
  <si>
    <t>Max as per revised guidelines</t>
  </si>
  <si>
    <t>Interest on Bridge Loan</t>
  </si>
  <si>
    <t>Bridge Loan</t>
  </si>
  <si>
    <t>Bridge Loan - Repayment</t>
  </si>
  <si>
    <t>PSF charges</t>
  </si>
  <si>
    <t>PSA Fees</t>
  </si>
  <si>
    <t>As per RUMSL inputs dated 15-Mar-2021</t>
  </si>
  <si>
    <t>As per RUMSL inputs dated 15-Mar-2022</t>
  </si>
  <si>
    <t>As per RUMSL inputs dated 26-Oct-2021, 15-Mar-2022</t>
  </si>
  <si>
    <t>Financing Cost (first 100 Cr)</t>
  </si>
  <si>
    <t>Financing Cost (beyond 100 Cr)</t>
  </si>
  <si>
    <t>From Developer</t>
  </si>
  <si>
    <t>As per RUMSL inputs dated 26-Oct-2021 (Changed from 10% to 8%), 15-Mar-2022 (8% to 0%) - To be specified in ISA</t>
  </si>
  <si>
    <t>Added as per RUMSL inputs dated 15-Mar-2022</t>
  </si>
  <si>
    <t>(Deducted A&amp;G charges)</t>
  </si>
  <si>
    <t>As per RUMSL inputs dated 26-Oct-2021/ 01-Mar-2022/ Revised 15-Mar-2022</t>
  </si>
  <si>
    <t>As per RUMSL inputs dated 26-Oct-2021 - Annual Charges</t>
  </si>
  <si>
    <t>Not Used</t>
  </si>
  <si>
    <t>Interest Rate Applicable</t>
  </si>
  <si>
    <t>Check Contribution</t>
  </si>
  <si>
    <t>Developer</t>
  </si>
  <si>
    <t>Financing Total</t>
  </si>
  <si>
    <t>Bridge Finance - Developer</t>
  </si>
  <si>
    <t>Bridge Finance - Loan</t>
  </si>
  <si>
    <t>Debt Repayment - Commercial Loan</t>
  </si>
  <si>
    <t>Copy Paste</t>
  </si>
  <si>
    <t>Upfront Developer Contribution</t>
  </si>
  <si>
    <t>Loan</t>
  </si>
  <si>
    <t>Bridge Financing</t>
  </si>
  <si>
    <t>Delete - Revised 15-Mar-2022</t>
  </si>
  <si>
    <t>Annual Charges - Revised 15-Mar-2022</t>
  </si>
  <si>
    <t>Developer's Contribution</t>
  </si>
  <si>
    <t>CC</t>
  </si>
  <si>
    <t>Bridge Financing (Delayed subsidy disbursal)</t>
  </si>
  <si>
    <t>Subsidy Disbursement Amount</t>
  </si>
  <si>
    <t>Deferred Capital Subisdy</t>
  </si>
  <si>
    <t>Developer Contribution - Upfront</t>
  </si>
  <si>
    <t>Additional Loan</t>
  </si>
  <si>
    <t>Target</t>
  </si>
  <si>
    <t>As per RUMSL inputs dated 08-Dec-2021/ updated RUMSL mail 25-Mar-2022</t>
  </si>
  <si>
    <t>As per RUMSL inputs dated 08-Dec-2021/ 01-Mar-2022/ updated RUMSL mail 25-Mar-22</t>
  </si>
  <si>
    <t>Check - Contribution</t>
  </si>
  <si>
    <t>First Installment</t>
  </si>
  <si>
    <t xml:space="preserve">-   </t>
  </si>
  <si>
    <t>Base Case</t>
  </si>
  <si>
    <t>Increased Cost due to IDC &amp; Interest Payment</t>
  </si>
  <si>
    <t>Rs Cr.</t>
  </si>
  <si>
    <t xml:space="preserve">Interest Rate - 9.5% &amp; A&amp;G - 0.1 lakh/MW  </t>
  </si>
  <si>
    <t xml:space="preserve">Interest Rate - 9.5% &amp; A&amp;G - 0.0 lakh/MW  </t>
  </si>
  <si>
    <t xml:space="preserve">Interest Rate - 9.5% &amp; A&amp;G - 0.20 lakh/MW  </t>
  </si>
  <si>
    <t>A</t>
  </si>
  <si>
    <t>B</t>
  </si>
  <si>
    <t>C</t>
  </si>
  <si>
    <t>D</t>
  </si>
  <si>
    <t>F = A - C</t>
  </si>
  <si>
    <t>G = A - D</t>
  </si>
  <si>
    <t>E = A - B</t>
  </si>
  <si>
    <t>Net Present Value</t>
  </si>
  <si>
    <t>Upfront Charges Assessment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</si>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</sst>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₹&quot;\ #,##0.00;[Red]&quot;₹&quot;\ \-#,##0.00"/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0.0000"/>
    <numFmt numFmtId="169" formatCode="0.00\ &quot;MW&quot;"/>
    <numFmt numFmtId="170" formatCode="0.00\ &quot;Wp&quot;"/>
    <numFmt numFmtId="171" formatCode="0.000"/>
    <numFmt numFmtId="172" formatCode="_(* #,##0.000_);_(* \(#,##0.000\);_(* &quot;-&quot;??_);_(@_)"/>
    <numFmt numFmtId="173" formatCode="#,##0.00;[Red]#,##0.00"/>
    <numFmt numFmtId="174" formatCode="[$-409]d\-mmm\-yy;@"/>
    <numFmt numFmtId="175" formatCode="_(* #,##0.000000_);_(* \(#,##0.000000\);_(* &quot;-&quot;??_);_(@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sz val="9"/>
      <color theme="0"/>
      <name val="Calibri"/>
      <family val="2"/>
    </font>
    <font>
      <sz val="9"/>
      <color rgb="FFFF0000"/>
      <name val="Calibri"/>
      <family val="2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C00000"/>
      <name val="Calibri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i/>
      <sz val="9"/>
      <name val="Calibri"/>
      <family val="2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9"/>
      <color rgb="FF002060"/>
      <name val="Calibri"/>
      <family val="2"/>
    </font>
    <font>
      <b/>
      <sz val="9"/>
      <color rgb="FF002060"/>
      <name val="Calibri"/>
      <family val="2"/>
    </font>
    <font>
      <i/>
      <sz val="9"/>
      <name val="Calibri"/>
      <family val="2"/>
    </font>
    <font>
      <i/>
      <sz val="9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rgb="FF000000"/>
      <name val="Calibri"/>
      <family val="2"/>
      <scheme val="minor"/>
    </font>
    <font>
      <sz val="8"/>
      <color rgb="FFFFFFFF"/>
      <name val="Verdana"/>
      <family val="2"/>
    </font>
    <font>
      <sz val="9"/>
      <color theme="3"/>
      <name val="Calibri"/>
      <family val="2"/>
    </font>
    <font>
      <b/>
      <sz val="9"/>
      <color rgb="FFFFFFFF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</font>
    <font>
      <i/>
      <sz val="11"/>
      <color theme="1"/>
      <name val="Calibri"/>
      <family val="2"/>
      <scheme val="minor"/>
    </font>
    <font>
      <strike/>
      <sz val="9"/>
      <color theme="1"/>
      <name val="Calibri"/>
      <family val="2"/>
    </font>
    <font>
      <sz val="14"/>
      <color rgb="FF000000"/>
      <name val="Verdana"/>
      <family val="2"/>
    </font>
    <font>
      <b/>
      <sz val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2FCD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8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5" fontId="2" fillId="0" borderId="0" xfId="1" applyFont="1"/>
    <xf numFmtId="10" fontId="2" fillId="0" borderId="0" xfId="2" applyNumberFormat="1" applyFont="1"/>
    <xf numFmtId="10" fontId="2" fillId="0" borderId="0" xfId="0" applyNumberFormat="1" applyFont="1"/>
    <xf numFmtId="165" fontId="6" fillId="0" borderId="0" xfId="1" applyFont="1"/>
    <xf numFmtId="165" fontId="6" fillId="0" borderId="0" xfId="1" applyFont="1" applyAlignment="1">
      <alignment horizontal="center" vertical="center"/>
    </xf>
    <xf numFmtId="165" fontId="8" fillId="0" borderId="0" xfId="1" applyFont="1"/>
    <xf numFmtId="0" fontId="6" fillId="0" borderId="0" xfId="3" applyFont="1" applyAlignment="1">
      <alignment horizontal="center" vertical="center"/>
    </xf>
    <xf numFmtId="1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6" fillId="0" borderId="0" xfId="3" applyNumberFormat="1" applyFont="1"/>
    <xf numFmtId="0" fontId="6" fillId="0" borderId="0" xfId="3" applyFont="1" applyAlignment="1">
      <alignment horizontal="center"/>
    </xf>
    <xf numFmtId="165" fontId="2" fillId="0" borderId="0" xfId="0" applyNumberFormat="1" applyFont="1"/>
    <xf numFmtId="165" fontId="2" fillId="0" borderId="3" xfId="1" applyFont="1" applyBorder="1"/>
    <xf numFmtId="0" fontId="2" fillId="0" borderId="3" xfId="0" applyFont="1" applyBorder="1"/>
    <xf numFmtId="165" fontId="6" fillId="0" borderId="0" xfId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67" fontId="6" fillId="0" borderId="0" xfId="1" applyNumberFormat="1" applyFont="1" applyFill="1"/>
    <xf numFmtId="167" fontId="6" fillId="0" borderId="0" xfId="1" applyNumberFormat="1" applyFont="1"/>
    <xf numFmtId="165" fontId="9" fillId="0" borderId="0" xfId="1" applyFont="1" applyFill="1" applyBorder="1"/>
    <xf numFmtId="165" fontId="6" fillId="0" borderId="3" xfId="1" applyFont="1" applyFill="1" applyBorder="1" applyAlignment="1">
      <alignment horizontal="left"/>
    </xf>
    <xf numFmtId="15" fontId="4" fillId="11" borderId="0" xfId="4" applyNumberFormat="1" applyFont="1" applyFill="1" applyAlignment="1">
      <alignment horizontal="center"/>
    </xf>
    <xf numFmtId="165" fontId="7" fillId="12" borderId="0" xfId="1" applyFont="1" applyFill="1"/>
    <xf numFmtId="1" fontId="4" fillId="11" borderId="0" xfId="4" applyNumberFormat="1" applyFont="1" applyFill="1" applyAlignment="1">
      <alignment horizontal="center"/>
    </xf>
    <xf numFmtId="0" fontId="7" fillId="12" borderId="0" xfId="4" applyFont="1" applyFill="1" applyAlignment="1">
      <alignment horizontal="center"/>
    </xf>
    <xf numFmtId="15" fontId="10" fillId="13" borderId="0" xfId="0" applyNumberFormat="1" applyFont="1" applyFill="1" applyProtection="1">
      <protection hidden="1"/>
    </xf>
    <xf numFmtId="0" fontId="9" fillId="13" borderId="0" xfId="4" applyFont="1" applyFill="1" applyProtection="1">
      <protection hidden="1"/>
    </xf>
    <xf numFmtId="165" fontId="6" fillId="13" borderId="0" xfId="1" applyFont="1" applyFill="1" applyProtection="1">
      <protection hidden="1"/>
    </xf>
    <xf numFmtId="165" fontId="9" fillId="13" borderId="0" xfId="1" applyFont="1" applyFill="1" applyProtection="1">
      <protection hidden="1"/>
    </xf>
    <xf numFmtId="0" fontId="2" fillId="5" borderId="0" xfId="0" applyFont="1" applyFill="1"/>
    <xf numFmtId="165" fontId="6" fillId="0" borderId="0" xfId="1" applyFont="1" applyFill="1" applyBorder="1"/>
    <xf numFmtId="165" fontId="2" fillId="0" borderId="0" xfId="1" applyFont="1" applyFill="1"/>
    <xf numFmtId="0" fontId="11" fillId="0" borderId="0" xfId="0" applyFont="1" applyAlignment="1">
      <alignment horizontal="center" vertical="center"/>
    </xf>
    <xf numFmtId="165" fontId="9" fillId="0" borderId="0" xfId="1" applyFont="1" applyFill="1"/>
    <xf numFmtId="165" fontId="6" fillId="0" borderId="0" xfId="1" applyFont="1" applyFill="1"/>
    <xf numFmtId="0" fontId="6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165" fontId="2" fillId="0" borderId="0" xfId="1" applyFont="1" applyAlignment="1">
      <alignment horizontal="center" vertical="center"/>
    </xf>
    <xf numFmtId="165" fontId="2" fillId="0" borderId="0" xfId="1" applyFont="1" applyAlignment="1">
      <alignment wrapText="1"/>
    </xf>
    <xf numFmtId="0" fontId="10" fillId="13" borderId="0" xfId="0" applyFont="1" applyFill="1" applyAlignment="1" applyProtection="1">
      <alignment horizontal="center"/>
      <protection hidden="1"/>
    </xf>
    <xf numFmtId="0" fontId="7" fillId="9" borderId="0" xfId="0" applyFont="1" applyFill="1"/>
    <xf numFmtId="2" fontId="2" fillId="14" borderId="0" xfId="0" applyNumberFormat="1" applyFont="1" applyFill="1" applyAlignment="1">
      <alignment horizontal="center" vertical="center"/>
    </xf>
    <xf numFmtId="0" fontId="8" fillId="5" borderId="0" xfId="0" applyFont="1" applyFill="1"/>
    <xf numFmtId="2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2" fillId="14" borderId="0" xfId="0" applyFont="1" applyFill="1"/>
    <xf numFmtId="4" fontId="2" fillId="9" borderId="0" xfId="0" applyNumberFormat="1" applyFont="1" applyFill="1"/>
    <xf numFmtId="0" fontId="2" fillId="9" borderId="0" xfId="0" applyFont="1" applyFill="1"/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horizontal="center"/>
    </xf>
    <xf numFmtId="0" fontId="4" fillId="8" borderId="0" xfId="0" applyFont="1" applyFill="1"/>
    <xf numFmtId="0" fontId="4" fillId="10" borderId="0" xfId="0" applyFont="1" applyFill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Continuous" vertical="center"/>
    </xf>
    <xf numFmtId="0" fontId="7" fillId="10" borderId="1" xfId="0" applyFont="1" applyFill="1" applyBorder="1" applyAlignment="1">
      <alignment horizontal="center" vertical="center"/>
    </xf>
    <xf numFmtId="167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5" applyFont="1"/>
    <xf numFmtId="167" fontId="6" fillId="0" borderId="0" xfId="5" applyNumberFormat="1" applyFont="1"/>
    <xf numFmtId="165" fontId="9" fillId="0" borderId="0" xfId="1" applyFont="1" applyAlignment="1">
      <alignment horizontal="left"/>
    </xf>
    <xf numFmtId="0" fontId="6" fillId="0" borderId="0" xfId="4" applyFont="1"/>
    <xf numFmtId="165" fontId="6" fillId="0" borderId="0" xfId="1" applyFont="1" applyAlignment="1">
      <alignment horizontal="left"/>
    </xf>
    <xf numFmtId="165" fontId="6" fillId="0" borderId="3" xfId="1" applyFont="1" applyBorder="1"/>
    <xf numFmtId="0" fontId="6" fillId="0" borderId="3" xfId="3" applyFont="1" applyBorder="1" applyAlignment="1">
      <alignment horizontal="center"/>
    </xf>
    <xf numFmtId="165" fontId="6" fillId="0" borderId="0" xfId="3" applyNumberFormat="1" applyFont="1"/>
    <xf numFmtId="0" fontId="6" fillId="0" borderId="0" xfId="3" applyFont="1"/>
    <xf numFmtId="165" fontId="6" fillId="19" borderId="0" xfId="1" applyFont="1" applyFill="1"/>
    <xf numFmtId="0" fontId="6" fillId="19" borderId="0" xfId="3" applyFont="1" applyFill="1"/>
    <xf numFmtId="0" fontId="6" fillId="19" borderId="0" xfId="3" applyFont="1" applyFill="1" applyAlignment="1">
      <alignment horizontal="center"/>
    </xf>
    <xf numFmtId="165" fontId="17" fillId="19" borderId="0" xfId="1" applyFont="1" applyFill="1"/>
    <xf numFmtId="165" fontId="9" fillId="0" borderId="0" xfId="6" applyFont="1"/>
    <xf numFmtId="0" fontId="6" fillId="0" borderId="0" xfId="4" applyFont="1" applyAlignment="1">
      <alignment horizontal="center"/>
    </xf>
    <xf numFmtId="165" fontId="9" fillId="0" borderId="0" xfId="1" applyFont="1"/>
    <xf numFmtId="165" fontId="6" fillId="0" borderId="0" xfId="1" applyFont="1" applyAlignment="1" applyProtection="1">
      <alignment horizontal="left"/>
      <protection hidden="1"/>
    </xf>
    <xf numFmtId="0" fontId="6" fillId="0" borderId="3" xfId="5" applyFont="1" applyBorder="1"/>
    <xf numFmtId="165" fontId="6" fillId="0" borderId="3" xfId="1" applyFont="1" applyBorder="1" applyAlignment="1" applyProtection="1">
      <alignment horizontal="left"/>
      <protection hidden="1"/>
    </xf>
    <xf numFmtId="165" fontId="6" fillId="0" borderId="0" xfId="1" applyFont="1" applyProtection="1">
      <protection hidden="1"/>
    </xf>
    <xf numFmtId="0" fontId="6" fillId="0" borderId="3" xfId="3" applyFont="1" applyBorder="1"/>
    <xf numFmtId="165" fontId="6" fillId="0" borderId="0" xfId="1" applyFont="1" applyBorder="1"/>
    <xf numFmtId="165" fontId="6" fillId="0" borderId="3" xfId="1" applyFont="1" applyFill="1" applyBorder="1" applyAlignment="1">
      <alignment horizontal="left" indent="2"/>
    </xf>
    <xf numFmtId="165" fontId="6" fillId="0" borderId="0" xfId="1" applyFont="1" applyFill="1" applyBorder="1" applyAlignment="1">
      <alignment horizontal="left" indent="2"/>
    </xf>
    <xf numFmtId="165" fontId="6" fillId="0" borderId="0" xfId="1" applyFont="1" applyAlignment="1">
      <alignment horizontal="left" indent="2"/>
    </xf>
    <xf numFmtId="165" fontId="9" fillId="0" borderId="0" xfId="1" applyFont="1" applyProtection="1">
      <protection hidden="1"/>
    </xf>
    <xf numFmtId="165" fontId="6" fillId="0" borderId="0" xfId="1" applyFont="1" applyAlignment="1" applyProtection="1">
      <alignment horizontal="left" indent="2"/>
      <protection hidden="1"/>
    </xf>
    <xf numFmtId="165" fontId="17" fillId="0" borderId="0" xfId="1" applyFont="1" applyFill="1"/>
    <xf numFmtId="167" fontId="6" fillId="19" borderId="0" xfId="1" applyNumberFormat="1" applyFont="1" applyFill="1"/>
    <xf numFmtId="8" fontId="2" fillId="0" borderId="0" xfId="0" applyNumberFormat="1" applyFont="1"/>
    <xf numFmtId="0" fontId="2" fillId="0" borderId="3" xfId="0" applyFont="1" applyBorder="1" applyAlignment="1">
      <alignment horizontal="center"/>
    </xf>
    <xf numFmtId="165" fontId="2" fillId="0" borderId="0" xfId="1" applyFont="1" applyBorder="1"/>
    <xf numFmtId="172" fontId="2" fillId="0" borderId="0" xfId="1" applyNumberFormat="1" applyFont="1"/>
    <xf numFmtId="0" fontId="6" fillId="15" borderId="0" xfId="3" applyFont="1" applyFill="1"/>
    <xf numFmtId="167" fontId="6" fillId="15" borderId="0" xfId="1" applyNumberFormat="1" applyFont="1" applyFill="1"/>
    <xf numFmtId="0" fontId="6" fillId="15" borderId="0" xfId="3" applyFont="1" applyFill="1" applyAlignment="1">
      <alignment horizontal="center"/>
    </xf>
    <xf numFmtId="165" fontId="6" fillId="15" borderId="0" xfId="1" applyFont="1" applyFill="1"/>
    <xf numFmtId="165" fontId="17" fillId="15" borderId="0" xfId="1" applyFont="1" applyFill="1"/>
    <xf numFmtId="167" fontId="6" fillId="0" borderId="0" xfId="3" applyNumberFormat="1" applyFont="1"/>
    <xf numFmtId="167" fontId="2" fillId="0" borderId="0" xfId="1" applyNumberFormat="1" applyFont="1"/>
    <xf numFmtId="10" fontId="6" fillId="0" borderId="0" xfId="2" applyNumberFormat="1" applyFont="1"/>
    <xf numFmtId="9" fontId="5" fillId="0" borderId="0" xfId="3" applyNumberFormat="1" applyFont="1"/>
    <xf numFmtId="167" fontId="2" fillId="0" borderId="0" xfId="7" applyNumberFormat="1" applyFont="1" applyBorder="1"/>
    <xf numFmtId="165" fontId="18" fillId="0" borderId="0" xfId="1" applyFont="1"/>
    <xf numFmtId="167" fontId="2" fillId="0" borderId="0" xfId="7" applyNumberFormat="1" applyFont="1"/>
    <xf numFmtId="167" fontId="6" fillId="0" borderId="0" xfId="1" applyNumberFormat="1" applyFont="1" applyFill="1" applyAlignment="1">
      <alignment horizontal="center"/>
    </xf>
    <xf numFmtId="167" fontId="6" fillId="15" borderId="0" xfId="1" applyNumberFormat="1" applyFont="1" applyFill="1" applyAlignment="1">
      <alignment horizontal="center"/>
    </xf>
    <xf numFmtId="9" fontId="6" fillId="0" borderId="0" xfId="2" applyFont="1"/>
    <xf numFmtId="167" fontId="6" fillId="0" borderId="3" xfId="1" applyNumberFormat="1" applyFont="1" applyFill="1" applyBorder="1" applyAlignment="1">
      <alignment horizontal="center"/>
    </xf>
    <xf numFmtId="165" fontId="6" fillId="0" borderId="3" xfId="1" applyFont="1" applyFill="1" applyBorder="1"/>
    <xf numFmtId="15" fontId="6" fillId="15" borderId="0" xfId="4" applyNumberFormat="1" applyFont="1" applyFill="1" applyAlignment="1">
      <alignment horizontal="center"/>
    </xf>
    <xf numFmtId="0" fontId="6" fillId="15" borderId="0" xfId="4" applyFont="1" applyFill="1" applyAlignment="1">
      <alignment horizontal="center"/>
    </xf>
    <xf numFmtId="165" fontId="9" fillId="15" borderId="0" xfId="1" applyFont="1" applyFill="1"/>
    <xf numFmtId="9" fontId="2" fillId="0" borderId="0" xfId="2" applyFont="1"/>
    <xf numFmtId="165" fontId="2" fillId="0" borderId="0" xfId="1" applyFont="1" applyAlignment="1">
      <alignment vertical="center"/>
    </xf>
    <xf numFmtId="165" fontId="5" fillId="0" borderId="0" xfId="1" applyFont="1"/>
    <xf numFmtId="0" fontId="6" fillId="0" borderId="3" xfId="3" applyFont="1" applyBorder="1" applyAlignment="1">
      <alignment horizontal="center" vertical="center"/>
    </xf>
    <xf numFmtId="165" fontId="17" fillId="0" borderId="0" xfId="1" applyFont="1"/>
    <xf numFmtId="0" fontId="16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2" fillId="14" borderId="0" xfId="0" applyFont="1" applyFill="1" applyBorder="1" applyAlignment="1">
      <alignment horizontal="center" vertical="center"/>
    </xf>
    <xf numFmtId="3" fontId="2" fillId="14" borderId="0" xfId="0" applyNumberFormat="1" applyFont="1" applyFill="1" applyBorder="1" applyAlignment="1">
      <alignment horizontal="center" vertical="center"/>
    </xf>
    <xf numFmtId="3" fontId="2" fillId="19" borderId="0" xfId="0" applyNumberFormat="1" applyFont="1" applyFill="1" applyBorder="1" applyAlignment="1">
      <alignment horizontal="center" vertical="center"/>
    </xf>
    <xf numFmtId="3" fontId="2" fillId="9" borderId="0" xfId="0" applyNumberFormat="1" applyFont="1" applyFill="1" applyBorder="1"/>
    <xf numFmtId="3" fontId="6" fillId="14" borderId="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5" fontId="16" fillId="0" borderId="0" xfId="0" applyNumberFormat="1" applyFont="1"/>
    <xf numFmtId="165" fontId="16" fillId="0" borderId="0" xfId="1" applyFont="1"/>
    <xf numFmtId="0" fontId="16" fillId="0" borderId="5" xfId="0" applyFont="1" applyBorder="1"/>
    <xf numFmtId="0" fontId="16" fillId="0" borderId="5" xfId="0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10" fontId="16" fillId="0" borderId="5" xfId="0" applyNumberFormat="1" applyFont="1" applyBorder="1" applyAlignment="1">
      <alignment horizontal="center" vertical="center"/>
    </xf>
    <xf numFmtId="15" fontId="16" fillId="0" borderId="5" xfId="0" applyNumberFormat="1" applyFont="1" applyBorder="1" applyAlignment="1">
      <alignment horizontal="center" vertical="center"/>
    </xf>
    <xf numFmtId="9" fontId="16" fillId="0" borderId="5" xfId="2" applyFont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6" fillId="15" borderId="5" xfId="0" applyFont="1" applyFill="1" applyBorder="1"/>
    <xf numFmtId="0" fontId="7" fillId="17" borderId="9" xfId="0" applyFont="1" applyFill="1" applyBorder="1" applyAlignment="1">
      <alignment horizontal="center" vertical="center" wrapText="1"/>
    </xf>
    <xf numFmtId="0" fontId="24" fillId="17" borderId="9" xfId="0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165" fontId="16" fillId="0" borderId="5" xfId="0" applyNumberFormat="1" applyFont="1" applyBorder="1"/>
    <xf numFmtId="165" fontId="16" fillId="0" borderId="10" xfId="0" applyNumberFormat="1" applyFont="1" applyBorder="1"/>
    <xf numFmtId="0" fontId="16" fillId="15" borderId="9" xfId="0" applyFont="1" applyFill="1" applyBorder="1"/>
    <xf numFmtId="0" fontId="16" fillId="15" borderId="5" xfId="0" applyFont="1" applyFill="1" applyBorder="1" applyAlignment="1">
      <alignment horizontal="center"/>
    </xf>
    <xf numFmtId="165" fontId="16" fillId="0" borderId="5" xfId="0" applyNumberFormat="1" applyFont="1" applyBorder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165" fontId="19" fillId="0" borderId="6" xfId="1" applyFont="1" applyBorder="1"/>
    <xf numFmtId="165" fontId="23" fillId="17" borderId="4" xfId="1" applyFont="1" applyFill="1" applyBorder="1"/>
    <xf numFmtId="165" fontId="22" fillId="15" borderId="4" xfId="1" applyFont="1" applyFill="1" applyBorder="1"/>
    <xf numFmtId="165" fontId="16" fillId="0" borderId="6" xfId="1" applyFont="1" applyBorder="1"/>
    <xf numFmtId="165" fontId="19" fillId="15" borderId="6" xfId="1" applyFont="1" applyFill="1" applyBorder="1"/>
    <xf numFmtId="165" fontId="16" fillId="0" borderId="6" xfId="1" applyFont="1" applyBorder="1" applyAlignment="1">
      <alignment wrapText="1"/>
    </xf>
    <xf numFmtId="165" fontId="16" fillId="0" borderId="11" xfId="1" applyFont="1" applyBorder="1"/>
    <xf numFmtId="0" fontId="22" fillId="19" borderId="13" xfId="0" applyFont="1" applyFill="1" applyBorder="1" applyAlignment="1">
      <alignment vertical="center" wrapText="1"/>
    </xf>
    <xf numFmtId="0" fontId="20" fillId="19" borderId="15" xfId="0" applyFont="1" applyFill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165" fontId="16" fillId="0" borderId="5" xfId="0" applyNumberFormat="1" applyFont="1" applyFill="1" applyBorder="1"/>
    <xf numFmtId="10" fontId="16" fillId="0" borderId="5" xfId="0" applyNumberFormat="1" applyFont="1" applyFill="1" applyBorder="1"/>
    <xf numFmtId="15" fontId="16" fillId="0" borderId="5" xfId="0" applyNumberFormat="1" applyFont="1" applyFill="1" applyBorder="1"/>
    <xf numFmtId="0" fontId="16" fillId="0" borderId="5" xfId="0" applyFont="1" applyFill="1" applyBorder="1"/>
    <xf numFmtId="166" fontId="16" fillId="0" borderId="5" xfId="0" applyNumberFormat="1" applyFont="1" applyFill="1" applyBorder="1"/>
    <xf numFmtId="166" fontId="16" fillId="0" borderId="5" xfId="2" applyNumberFormat="1" applyFont="1" applyFill="1" applyBorder="1"/>
    <xf numFmtId="165" fontId="21" fillId="19" borderId="9" xfId="1" applyFont="1" applyFill="1" applyBorder="1" applyAlignment="1">
      <alignment horizontal="center" vertical="center" wrapText="1"/>
    </xf>
    <xf numFmtId="165" fontId="6" fillId="0" borderId="3" xfId="3" applyNumberFormat="1" applyFont="1" applyBorder="1"/>
    <xf numFmtId="0" fontId="4" fillId="20" borderId="0" xfId="0" applyFont="1" applyFill="1" applyAlignment="1">
      <alignment horizontal="center" vertical="center" wrapText="1"/>
    </xf>
    <xf numFmtId="165" fontId="2" fillId="15" borderId="0" xfId="1" applyFont="1" applyFill="1"/>
    <xf numFmtId="15" fontId="6" fillId="14" borderId="0" xfId="3" applyNumberFormat="1" applyFont="1" applyFill="1" applyAlignment="1">
      <alignment horizontal="center"/>
    </xf>
    <xf numFmtId="167" fontId="6" fillId="14" borderId="0" xfId="1" applyNumberFormat="1" applyFont="1" applyFill="1" applyAlignment="1">
      <alignment vertical="center"/>
    </xf>
    <xf numFmtId="15" fontId="6" fillId="15" borderId="0" xfId="3" applyNumberFormat="1" applyFont="1" applyFill="1" applyAlignment="1">
      <alignment horizontal="center"/>
    </xf>
    <xf numFmtId="167" fontId="6" fillId="14" borderId="0" xfId="1" applyNumberFormat="1" applyFont="1" applyFill="1"/>
    <xf numFmtId="166" fontId="6" fillId="14" borderId="0" xfId="2" applyNumberFormat="1" applyFont="1" applyFill="1"/>
    <xf numFmtId="10" fontId="6" fillId="14" borderId="0" xfId="3" applyNumberFormat="1" applyFont="1" applyFill="1"/>
    <xf numFmtId="9" fontId="2" fillId="14" borderId="0" xfId="0" applyNumberFormat="1" applyFont="1" applyFill="1"/>
    <xf numFmtId="165" fontId="6" fillId="14" borderId="0" xfId="1" applyFont="1" applyFill="1"/>
    <xf numFmtId="0" fontId="9" fillId="14" borderId="0" xfId="3" applyFont="1" applyFill="1" applyAlignment="1">
      <alignment horizontal="center" vertical="center"/>
    </xf>
    <xf numFmtId="10" fontId="6" fillId="14" borderId="0" xfId="3" applyNumberFormat="1" applyFont="1" applyFill="1" applyAlignment="1">
      <alignment horizontal="center"/>
    </xf>
    <xf numFmtId="10" fontId="6" fillId="14" borderId="0" xfId="0" applyNumberFormat="1" applyFont="1" applyFill="1" applyAlignment="1">
      <alignment horizontal="center"/>
    </xf>
    <xf numFmtId="9" fontId="6" fillId="14" borderId="0" xfId="2" applyFont="1" applyFill="1"/>
    <xf numFmtId="10" fontId="2" fillId="14" borderId="0" xfId="2" applyNumberFormat="1" applyFont="1" applyFill="1"/>
    <xf numFmtId="165" fontId="9" fillId="15" borderId="0" xfId="1" applyFont="1" applyFill="1" applyBorder="1"/>
    <xf numFmtId="167" fontId="6" fillId="15" borderId="3" xfId="1" applyNumberFormat="1" applyFont="1" applyFill="1" applyBorder="1"/>
    <xf numFmtId="9" fontId="2" fillId="15" borderId="0" xfId="0" applyNumberFormat="1" applyFont="1" applyFill="1"/>
    <xf numFmtId="165" fontId="2" fillId="15" borderId="3" xfId="1" applyFont="1" applyFill="1" applyBorder="1"/>
    <xf numFmtId="165" fontId="2" fillId="15" borderId="0" xfId="0" applyNumberFormat="1" applyFont="1" applyFill="1"/>
    <xf numFmtId="165" fontId="9" fillId="0" borderId="0" xfId="1" applyFont="1" applyFill="1" applyAlignment="1">
      <alignment wrapText="1"/>
    </xf>
    <xf numFmtId="0" fontId="9" fillId="0" borderId="0" xfId="0" applyFont="1" applyFill="1" applyAlignment="1">
      <alignment horizontal="center" vertical="center" wrapText="1"/>
    </xf>
    <xf numFmtId="0" fontId="26" fillId="0" borderId="0" xfId="0" applyFont="1" applyFill="1"/>
    <xf numFmtId="165" fontId="9" fillId="0" borderId="0" xfId="1" applyFont="1" applyFill="1" applyAlignment="1">
      <alignment horizontal="center" vertical="center" wrapText="1"/>
    </xf>
    <xf numFmtId="0" fontId="27" fillId="0" borderId="0" xfId="0" applyFont="1" applyFill="1" applyAlignment="1">
      <alignment horizontal="center" vertical="center"/>
    </xf>
    <xf numFmtId="165" fontId="9" fillId="0" borderId="0" xfId="1" applyFont="1" applyFill="1" applyAlignment="1">
      <alignment horizontal="left" vertical="center"/>
    </xf>
    <xf numFmtId="167" fontId="2" fillId="14" borderId="0" xfId="1" applyNumberFormat="1" applyFont="1" applyFill="1" applyBorder="1" applyAlignment="1">
      <alignment horizontal="center" vertical="center"/>
    </xf>
    <xf numFmtId="0" fontId="8" fillId="6" borderId="0" xfId="0" applyFont="1" applyFill="1"/>
    <xf numFmtId="0" fontId="2" fillId="0" borderId="0" xfId="0" applyFont="1" applyFill="1"/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8" fillId="0" borderId="0" xfId="0" applyNumberFormat="1" applyFont="1" applyFill="1" applyAlignment="1">
      <alignment horizontal="center" vertical="center"/>
    </xf>
    <xf numFmtId="167" fontId="2" fillId="0" borderId="0" xfId="1" applyNumberFormat="1" applyFont="1" applyFill="1"/>
    <xf numFmtId="0" fontId="21" fillId="14" borderId="15" xfId="0" applyFont="1" applyFill="1" applyBorder="1" applyAlignment="1">
      <alignment vertical="center" wrapText="1"/>
    </xf>
    <xf numFmtId="165" fontId="14" fillId="0" borderId="0" xfId="1" applyFont="1"/>
    <xf numFmtId="0" fontId="2" fillId="0" borderId="0" xfId="0" applyFont="1" applyBorder="1"/>
    <xf numFmtId="0" fontId="9" fillId="0" borderId="0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left" vertical="center" wrapText="1" readingOrder="1"/>
    </xf>
    <xf numFmtId="0" fontId="12" fillId="0" borderId="0" xfId="0" applyFont="1" applyFill="1" applyBorder="1" applyAlignment="1">
      <alignment horizontal="center" vertical="center" wrapText="1" readingOrder="1"/>
    </xf>
    <xf numFmtId="168" fontId="9" fillId="0" borderId="0" xfId="0" applyNumberFormat="1" applyFont="1" applyFill="1" applyBorder="1" applyAlignment="1">
      <alignment horizontal="center" vertical="center" wrapText="1" readingOrder="1"/>
    </xf>
    <xf numFmtId="171" fontId="12" fillId="5" borderId="0" xfId="0" applyNumberFormat="1" applyFont="1" applyFill="1" applyBorder="1" applyAlignment="1">
      <alignment horizontal="center" vertical="center" wrapText="1" readingOrder="1"/>
    </xf>
    <xf numFmtId="2" fontId="12" fillId="5" borderId="0" xfId="0" applyNumberFormat="1" applyFont="1" applyFill="1" applyBorder="1" applyAlignment="1">
      <alignment horizontal="center" vertical="center" wrapText="1" readingOrder="1"/>
    </xf>
    <xf numFmtId="2" fontId="8" fillId="6" borderId="0" xfId="0" applyNumberFormat="1" applyFont="1" applyFill="1" applyAlignment="1">
      <alignment horizontal="center" vertical="center"/>
    </xf>
    <xf numFmtId="165" fontId="6" fillId="14" borderId="0" xfId="1" applyFont="1" applyFill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170" fontId="4" fillId="0" borderId="0" xfId="0" applyNumberFormat="1" applyFont="1" applyFill="1" applyBorder="1" applyAlignment="1">
      <alignment horizontal="center"/>
    </xf>
    <xf numFmtId="169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5" fontId="6" fillId="0" borderId="0" xfId="1" applyFont="1" applyAlignment="1"/>
    <xf numFmtId="0" fontId="28" fillId="0" borderId="0" xfId="0" applyFont="1"/>
    <xf numFmtId="165" fontId="16" fillId="14" borderId="5" xfId="1" applyFont="1" applyFill="1" applyBorder="1" applyAlignment="1">
      <alignment horizontal="center" vertical="center" wrapText="1"/>
    </xf>
    <xf numFmtId="165" fontId="16" fillId="19" borderId="5" xfId="1" applyFont="1" applyFill="1" applyBorder="1" applyAlignment="1">
      <alignment horizontal="center" vertical="center" wrapText="1"/>
    </xf>
    <xf numFmtId="165" fontId="16" fillId="0" borderId="5" xfId="1" applyFont="1" applyBorder="1" applyAlignment="1">
      <alignment horizontal="center" vertical="center" wrapText="1"/>
    </xf>
    <xf numFmtId="165" fontId="16" fillId="0" borderId="10" xfId="1" applyFont="1" applyBorder="1" applyAlignment="1">
      <alignment horizontal="center" vertical="center" wrapText="1"/>
    </xf>
    <xf numFmtId="165" fontId="16" fillId="0" borderId="0" xfId="1" applyFont="1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8" fillId="0" borderId="0" xfId="0" applyFont="1" applyFill="1" applyAlignment="1"/>
    <xf numFmtId="0" fontId="8" fillId="0" borderId="0" xfId="0" applyFont="1" applyAlignment="1">
      <alignment horizontal="center"/>
    </xf>
    <xf numFmtId="0" fontId="5" fillId="14" borderId="0" xfId="3" applyFont="1" applyFill="1"/>
    <xf numFmtId="0" fontId="5" fillId="14" borderId="0" xfId="0" applyFont="1" applyFill="1"/>
    <xf numFmtId="4" fontId="16" fillId="0" borderId="5" xfId="0" applyNumberFormat="1" applyFont="1" applyBorder="1"/>
    <xf numFmtId="4" fontId="2" fillId="19" borderId="0" xfId="0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5" fontId="16" fillId="0" borderId="5" xfId="1" applyNumberFormat="1" applyFont="1" applyBorder="1"/>
    <xf numFmtId="0" fontId="7" fillId="20" borderId="8" xfId="0" applyFont="1" applyFill="1" applyBorder="1" applyAlignment="1">
      <alignment horizontal="centerContinuous" vertical="center"/>
    </xf>
    <xf numFmtId="0" fontId="4" fillId="20" borderId="8" xfId="0" applyFont="1" applyFill="1" applyBorder="1" applyAlignment="1">
      <alignment horizontal="centerContinuous" vertical="center"/>
    </xf>
    <xf numFmtId="0" fontId="4" fillId="20" borderId="14" xfId="0" applyFont="1" applyFill="1" applyBorder="1" applyAlignment="1">
      <alignment horizontal="center" vertical="center"/>
    </xf>
    <xf numFmtId="0" fontId="7" fillId="20" borderId="8" xfId="0" applyFont="1" applyFill="1" applyBorder="1" applyAlignment="1">
      <alignment horizontal="center" vertical="center"/>
    </xf>
    <xf numFmtId="165" fontId="2" fillId="14" borderId="0" xfId="1" applyFont="1" applyFill="1" applyAlignment="1">
      <alignment horizontal="center" vertical="center"/>
    </xf>
    <xf numFmtId="165" fontId="2" fillId="14" borderId="0" xfId="1" applyFont="1" applyFill="1" applyBorder="1" applyAlignment="1">
      <alignment horizontal="center" vertical="center"/>
    </xf>
    <xf numFmtId="165" fontId="2" fillId="6" borderId="0" xfId="1" applyFont="1" applyFill="1" applyAlignment="1">
      <alignment horizontal="center" vertical="center"/>
    </xf>
    <xf numFmtId="165" fontId="2" fillId="4" borderId="0" xfId="1" applyFont="1" applyFill="1" applyAlignment="1">
      <alignment horizontal="center" vertical="center"/>
    </xf>
    <xf numFmtId="165" fontId="2" fillId="5" borderId="0" xfId="1" applyFont="1" applyFill="1" applyBorder="1"/>
    <xf numFmtId="165" fontId="8" fillId="5" borderId="0" xfId="1" applyFont="1" applyFill="1" applyAlignment="1">
      <alignment horizontal="center" vertical="center"/>
    </xf>
    <xf numFmtId="167" fontId="2" fillId="14" borderId="0" xfId="1" applyNumberFormat="1" applyFont="1" applyFill="1" applyBorder="1" applyAlignment="1">
      <alignment horizontal="center"/>
    </xf>
    <xf numFmtId="167" fontId="2" fillId="5" borderId="0" xfId="1" applyNumberFormat="1" applyFont="1" applyFill="1" applyBorder="1"/>
    <xf numFmtId="167" fontId="2" fillId="9" borderId="0" xfId="0" applyNumberFormat="1" applyFont="1" applyFill="1" applyBorder="1"/>
    <xf numFmtId="167" fontId="2" fillId="15" borderId="0" xfId="1" applyNumberFormat="1" applyFont="1" applyFill="1" applyBorder="1" applyAlignment="1">
      <alignment horizontal="center" vertical="center"/>
    </xf>
    <xf numFmtId="167" fontId="8" fillId="5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165" fontId="19" fillId="14" borderId="6" xfId="1" applyFont="1" applyFill="1" applyBorder="1"/>
    <xf numFmtId="166" fontId="16" fillId="0" borderId="5" xfId="0" applyNumberFormat="1" applyFont="1" applyFill="1" applyBorder="1" applyAlignment="1">
      <alignment horizontal="center"/>
    </xf>
    <xf numFmtId="165" fontId="29" fillId="11" borderId="6" xfId="1" applyFont="1" applyFill="1" applyBorder="1"/>
    <xf numFmtId="0" fontId="30" fillId="11" borderId="5" xfId="0" applyFont="1" applyFill="1" applyBorder="1" applyAlignment="1">
      <alignment horizontal="center" vertical="center"/>
    </xf>
    <xf numFmtId="10" fontId="16" fillId="0" borderId="5" xfId="2" applyNumberFormat="1" applyFont="1" applyBorder="1" applyAlignment="1">
      <alignment horizontal="center" vertical="center"/>
    </xf>
    <xf numFmtId="165" fontId="19" fillId="0" borderId="5" xfId="0" applyNumberFormat="1" applyFont="1" applyBorder="1"/>
    <xf numFmtId="165" fontId="23" fillId="11" borderId="4" xfId="1" applyFont="1" applyFill="1" applyBorder="1"/>
    <xf numFmtId="0" fontId="7" fillId="11" borderId="9" xfId="0" applyFont="1" applyFill="1" applyBorder="1" applyAlignment="1">
      <alignment horizontal="center" vertical="center" wrapText="1"/>
    </xf>
    <xf numFmtId="0" fontId="7" fillId="21" borderId="7" xfId="0" applyFont="1" applyFill="1" applyBorder="1" applyAlignment="1">
      <alignment horizontal="center" vertical="center" wrapText="1"/>
    </xf>
    <xf numFmtId="0" fontId="2" fillId="25" borderId="0" xfId="0" applyFont="1" applyFill="1" applyAlignment="1">
      <alignment horizontal="center"/>
    </xf>
    <xf numFmtId="0" fontId="16" fillId="25" borderId="0" xfId="0" applyFont="1" applyFill="1" applyAlignment="1">
      <alignment horizontal="center"/>
    </xf>
    <xf numFmtId="15" fontId="6" fillId="25" borderId="0" xfId="3" applyNumberFormat="1" applyFont="1" applyFill="1" applyAlignment="1">
      <alignment horizontal="center"/>
    </xf>
    <xf numFmtId="165" fontId="6" fillId="25" borderId="0" xfId="1" applyFont="1" applyFill="1" applyAlignment="1">
      <alignment vertical="center"/>
    </xf>
    <xf numFmtId="0" fontId="2" fillId="2" borderId="0" xfId="0" applyFont="1" applyFill="1"/>
    <xf numFmtId="0" fontId="2" fillId="26" borderId="0" xfId="0" applyFont="1" applyFill="1"/>
    <xf numFmtId="0" fontId="16" fillId="14" borderId="0" xfId="0" applyFont="1" applyFill="1"/>
    <xf numFmtId="165" fontId="2" fillId="15" borderId="0" xfId="1" applyFont="1" applyFill="1" applyAlignment="1">
      <alignment horizontal="center" vertical="center"/>
    </xf>
    <xf numFmtId="165" fontId="2" fillId="2" borderId="0" xfId="1" applyFont="1" applyFill="1" applyAlignment="1">
      <alignment horizontal="center" vertical="center"/>
    </xf>
    <xf numFmtId="10" fontId="2" fillId="2" borderId="0" xfId="0" applyNumberFormat="1" applyFont="1" applyFill="1"/>
    <xf numFmtId="165" fontId="2" fillId="23" borderId="0" xfId="1" applyFont="1" applyFill="1" applyAlignment="1">
      <alignment horizontal="center" vertical="center"/>
    </xf>
    <xf numFmtId="165" fontId="2" fillId="19" borderId="0" xfId="1" applyFont="1" applyFill="1" applyAlignment="1">
      <alignment horizontal="center" vertical="center"/>
    </xf>
    <xf numFmtId="165" fontId="2" fillId="23" borderId="0" xfId="1" applyFont="1" applyFill="1" applyBorder="1" applyAlignment="1">
      <alignment horizontal="center" vertical="center"/>
    </xf>
    <xf numFmtId="167" fontId="2" fillId="23" borderId="0" xfId="1" applyNumberFormat="1" applyFont="1" applyFill="1" applyBorder="1" applyAlignment="1">
      <alignment horizontal="center"/>
    </xf>
    <xf numFmtId="167" fontId="2" fillId="23" borderId="0" xfId="1" applyNumberFormat="1" applyFont="1" applyFill="1" applyAlignment="1">
      <alignment horizontal="center" vertical="center"/>
    </xf>
    <xf numFmtId="165" fontId="2" fillId="23" borderId="0" xfId="1" applyNumberFormat="1" applyFont="1" applyFill="1" applyBorder="1" applyAlignment="1">
      <alignment horizontal="center"/>
    </xf>
    <xf numFmtId="39" fontId="2" fillId="2" borderId="0" xfId="0" applyNumberFormat="1" applyFont="1" applyFill="1"/>
    <xf numFmtId="165" fontId="2" fillId="23" borderId="0" xfId="1" applyFont="1" applyFill="1" applyBorder="1" applyAlignment="1">
      <alignment horizontal="center"/>
    </xf>
    <xf numFmtId="167" fontId="2" fillId="2" borderId="0" xfId="1" applyNumberFormat="1" applyFont="1" applyFill="1" applyBorder="1" applyAlignment="1">
      <alignment horizontal="center" vertical="center"/>
    </xf>
    <xf numFmtId="0" fontId="2" fillId="27" borderId="0" xfId="0" applyFont="1" applyFill="1"/>
    <xf numFmtId="0" fontId="31" fillId="0" borderId="16" xfId="0" applyFont="1" applyFill="1" applyBorder="1"/>
    <xf numFmtId="0" fontId="31" fillId="0" borderId="16" xfId="0" applyFont="1" applyFill="1" applyBorder="1" applyAlignment="1">
      <alignment horizontal="center"/>
    </xf>
    <xf numFmtId="0" fontId="13" fillId="3" borderId="0" xfId="0" applyFont="1" applyFill="1" applyBorder="1" applyAlignment="1">
      <alignment vertical="center" wrapText="1" readingOrder="1"/>
    </xf>
    <xf numFmtId="0" fontId="13" fillId="3" borderId="0" xfId="0" applyFont="1" applyFill="1" applyBorder="1" applyAlignment="1">
      <alignment horizontal="center" vertical="center" wrapText="1" readingOrder="1"/>
    </xf>
    <xf numFmtId="2" fontId="13" fillId="3" borderId="0" xfId="0" applyNumberFormat="1" applyFont="1" applyFill="1" applyBorder="1" applyAlignment="1">
      <alignment horizontal="center" vertical="center" wrapText="1" readingOrder="1"/>
    </xf>
    <xf numFmtId="167" fontId="13" fillId="3" borderId="0" xfId="1" applyNumberFormat="1" applyFont="1" applyFill="1" applyBorder="1" applyAlignment="1">
      <alignment horizontal="center" vertical="center" wrapText="1" readingOrder="1"/>
    </xf>
    <xf numFmtId="0" fontId="2" fillId="3" borderId="0" xfId="0" applyFont="1" applyFill="1"/>
    <xf numFmtId="3" fontId="2" fillId="3" borderId="0" xfId="0" applyNumberFormat="1" applyFont="1" applyFill="1" applyBorder="1" applyAlignment="1">
      <alignment horizontal="center" vertical="center"/>
    </xf>
    <xf numFmtId="0" fontId="32" fillId="0" borderId="16" xfId="0" applyFont="1" applyFill="1" applyBorder="1"/>
    <xf numFmtId="167" fontId="2" fillId="0" borderId="0" xfId="1" applyNumberFormat="1" applyFont="1" applyFill="1" applyBorder="1" applyAlignment="1">
      <alignment horizontal="center" vertical="center"/>
    </xf>
    <xf numFmtId="165" fontId="6" fillId="0" borderId="17" xfId="1" applyFont="1" applyFill="1" applyBorder="1"/>
    <xf numFmtId="0" fontId="11" fillId="0" borderId="18" xfId="0" applyFont="1" applyBorder="1" applyAlignment="1">
      <alignment horizontal="center" vertical="center"/>
    </xf>
    <xf numFmtId="0" fontId="2" fillId="0" borderId="18" xfId="0" applyFont="1" applyBorder="1"/>
    <xf numFmtId="2" fontId="6" fillId="14" borderId="19" xfId="1" applyNumberFormat="1" applyFont="1" applyFill="1" applyBorder="1" applyAlignment="1">
      <alignment horizontal="center" vertical="center"/>
    </xf>
    <xf numFmtId="165" fontId="2" fillId="0" borderId="20" xfId="1" applyFont="1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2" fontId="2" fillId="14" borderId="21" xfId="0" applyNumberFormat="1" applyFont="1" applyFill="1" applyBorder="1" applyAlignment="1">
      <alignment horizontal="center" vertical="center"/>
    </xf>
    <xf numFmtId="165" fontId="6" fillId="0" borderId="20" xfId="1" applyFont="1" applyFill="1" applyBorder="1"/>
    <xf numFmtId="0" fontId="11" fillId="0" borderId="0" xfId="0" applyFont="1" applyBorder="1" applyAlignment="1">
      <alignment horizontal="center" vertical="center"/>
    </xf>
    <xf numFmtId="165" fontId="2" fillId="0" borderId="20" xfId="1" applyFont="1" applyFill="1" applyBorder="1" applyAlignment="1">
      <alignment horizontal="left"/>
    </xf>
    <xf numFmtId="2" fontId="2" fillId="15" borderId="21" xfId="0" applyNumberFormat="1" applyFont="1" applyFill="1" applyBorder="1" applyAlignment="1">
      <alignment horizontal="center" vertical="center"/>
    </xf>
    <xf numFmtId="2" fontId="2" fillId="14" borderId="21" xfId="1" applyNumberFormat="1" applyFont="1" applyFill="1" applyBorder="1" applyAlignment="1">
      <alignment horizontal="center" vertical="center"/>
    </xf>
    <xf numFmtId="165" fontId="2" fillId="0" borderId="22" xfId="1" applyFont="1" applyBorder="1"/>
    <xf numFmtId="0" fontId="2" fillId="0" borderId="16" xfId="0" applyFont="1" applyBorder="1" applyAlignment="1">
      <alignment horizontal="center" vertical="center"/>
    </xf>
    <xf numFmtId="0" fontId="0" fillId="0" borderId="16" xfId="0" applyBorder="1"/>
    <xf numFmtId="2" fontId="2" fillId="14" borderId="23" xfId="1" applyNumberFormat="1" applyFont="1" applyFill="1" applyBorder="1" applyAlignment="1">
      <alignment horizontal="center" vertical="center"/>
    </xf>
    <xf numFmtId="0" fontId="7" fillId="11" borderId="0" xfId="0" applyFont="1" applyFill="1"/>
    <xf numFmtId="0" fontId="7" fillId="11" borderId="0" xfId="0" applyFont="1" applyFill="1" applyAlignment="1">
      <alignment horizontal="center"/>
    </xf>
    <xf numFmtId="3" fontId="7" fillId="11" borderId="0" xfId="0" applyNumberFormat="1" applyFont="1" applyFill="1" applyAlignment="1">
      <alignment horizontal="center" vertical="center"/>
    </xf>
    <xf numFmtId="4" fontId="7" fillId="11" borderId="0" xfId="0" applyNumberFormat="1" applyFont="1" applyFill="1" applyAlignment="1">
      <alignment horizontal="center" vertical="center"/>
    </xf>
    <xf numFmtId="173" fontId="2" fillId="0" borderId="0" xfId="0" applyNumberFormat="1" applyFont="1"/>
    <xf numFmtId="173" fontId="2" fillId="9" borderId="0" xfId="0" applyNumberFormat="1" applyFont="1" applyFill="1"/>
    <xf numFmtId="173" fontId="2" fillId="15" borderId="0" xfId="1" applyNumberFormat="1" applyFont="1" applyFill="1" applyAlignment="1">
      <alignment horizontal="center" vertical="center"/>
    </xf>
    <xf numFmtId="173" fontId="2" fillId="0" borderId="0" xfId="0" applyNumberFormat="1" applyFont="1" applyFill="1"/>
    <xf numFmtId="173" fontId="2" fillId="9" borderId="0" xfId="1" applyNumberFormat="1" applyFont="1" applyFill="1"/>
    <xf numFmtId="173" fontId="2" fillId="4" borderId="0" xfId="1" applyNumberFormat="1" applyFont="1" applyFill="1" applyAlignment="1">
      <alignment horizontal="center" vertical="center"/>
    </xf>
    <xf numFmtId="165" fontId="9" fillId="16" borderId="0" xfId="1" applyFont="1" applyFill="1" applyProtection="1">
      <protection hidden="1"/>
    </xf>
    <xf numFmtId="165" fontId="6" fillId="16" borderId="0" xfId="1" applyFont="1" applyFill="1" applyProtection="1">
      <protection hidden="1"/>
    </xf>
    <xf numFmtId="0" fontId="10" fillId="16" borderId="0" xfId="0" applyFont="1" applyFill="1" applyAlignment="1" applyProtection="1">
      <alignment horizontal="center"/>
      <protection hidden="1"/>
    </xf>
    <xf numFmtId="0" fontId="9" fillId="16" borderId="0" xfId="4" applyFont="1" applyFill="1" applyProtection="1">
      <protection hidden="1"/>
    </xf>
    <xf numFmtId="15" fontId="10" fillId="16" borderId="0" xfId="0" applyNumberFormat="1" applyFont="1" applyFill="1" applyProtection="1">
      <protection hidden="1"/>
    </xf>
    <xf numFmtId="165" fontId="19" fillId="0" borderId="11" xfId="1" applyFont="1" applyBorder="1"/>
    <xf numFmtId="165" fontId="19" fillId="28" borderId="11" xfId="1" applyFont="1" applyFill="1" applyBorder="1"/>
    <xf numFmtId="10" fontId="16" fillId="28" borderId="10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indent="1"/>
    </xf>
    <xf numFmtId="173" fontId="2" fillId="18" borderId="0" xfId="1" applyNumberFormat="1" applyFont="1" applyFill="1" applyAlignment="1">
      <alignment horizontal="center" vertical="center"/>
    </xf>
    <xf numFmtId="173" fontId="2" fillId="0" borderId="0" xfId="0" applyNumberFormat="1" applyFont="1" applyFill="1" applyAlignment="1">
      <alignment horizontal="center" vertical="center"/>
    </xf>
    <xf numFmtId="173" fontId="2" fillId="18" borderId="0" xfId="0" applyNumberFormat="1" applyFont="1" applyFill="1" applyAlignment="1">
      <alignment horizontal="center" vertical="center"/>
    </xf>
    <xf numFmtId="173" fontId="2" fillId="6" borderId="0" xfId="0" applyNumberFormat="1" applyFont="1" applyFill="1" applyAlignment="1">
      <alignment horizontal="center"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9" fillId="0" borderId="3" xfId="0" applyFont="1" applyFill="1" applyBorder="1"/>
    <xf numFmtId="0" fontId="9" fillId="0" borderId="3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/>
    <xf numFmtId="0" fontId="9" fillId="0" borderId="3" xfId="0" applyFont="1" applyFill="1" applyBorder="1" applyAlignment="1">
      <alignment wrapText="1"/>
    </xf>
    <xf numFmtId="0" fontId="2" fillId="15" borderId="0" xfId="0" applyFont="1" applyFill="1" applyAlignment="1">
      <alignment horizontal="center"/>
    </xf>
    <xf numFmtId="165" fontId="33" fillId="15" borderId="0" xfId="1" applyNumberFormat="1" applyFont="1" applyFill="1"/>
    <xf numFmtId="0" fontId="2" fillId="2" borderId="0" xfId="0" applyFont="1" applyFill="1" applyAlignment="1">
      <alignment horizontal="left"/>
    </xf>
    <xf numFmtId="0" fontId="5" fillId="0" borderId="0" xfId="0" applyFont="1"/>
    <xf numFmtId="165" fontId="15" fillId="0" borderId="4" xfId="1" applyFont="1" applyFill="1" applyBorder="1"/>
    <xf numFmtId="0" fontId="15" fillId="0" borderId="7" xfId="0" applyFont="1" applyFill="1" applyBorder="1" applyAlignment="1">
      <alignment horizontal="center" vertical="center"/>
    </xf>
    <xf numFmtId="0" fontId="0" fillId="0" borderId="7" xfId="0" applyBorder="1"/>
    <xf numFmtId="165" fontId="15" fillId="0" borderId="11" xfId="1" applyFont="1" applyFill="1" applyBorder="1"/>
    <xf numFmtId="0" fontId="15" fillId="0" borderId="3" xfId="0" applyFont="1" applyFill="1" applyBorder="1" applyAlignment="1">
      <alignment horizontal="center" vertical="center"/>
    </xf>
    <xf numFmtId="0" fontId="0" fillId="0" borderId="3" xfId="0" applyBorder="1"/>
    <xf numFmtId="165" fontId="15" fillId="0" borderId="6" xfId="1" applyFont="1" applyFill="1" applyBorder="1"/>
    <xf numFmtId="0" fontId="15" fillId="0" borderId="0" xfId="0" applyFont="1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16" fillId="0" borderId="0" xfId="0" applyFont="1" applyBorder="1"/>
    <xf numFmtId="165" fontId="16" fillId="0" borderId="4" xfId="1" applyFont="1" applyBorder="1"/>
    <xf numFmtId="165" fontId="16" fillId="0" borderId="9" xfId="0" applyNumberFormat="1" applyFont="1" applyBorder="1"/>
    <xf numFmtId="0" fontId="6" fillId="0" borderId="0" xfId="0" applyFont="1" applyFill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center" vertical="center" wrapText="1" readingOrder="1"/>
    </xf>
    <xf numFmtId="3" fontId="6" fillId="0" borderId="0" xfId="0" applyNumberFormat="1" applyFont="1" applyFill="1" applyBorder="1" applyAlignment="1">
      <alignment horizontal="center" vertical="center"/>
    </xf>
    <xf numFmtId="4" fontId="6" fillId="0" borderId="0" xfId="0" applyNumberFormat="1" applyFont="1" applyFill="1" applyBorder="1" applyAlignment="1">
      <alignment horizontal="center" vertical="center"/>
    </xf>
    <xf numFmtId="0" fontId="9" fillId="26" borderId="0" xfId="0" applyFont="1" applyFill="1" applyBorder="1" applyAlignment="1">
      <alignment vertical="center" wrapText="1" readingOrder="1"/>
    </xf>
    <xf numFmtId="0" fontId="9" fillId="26" borderId="0" xfId="0" applyFont="1" applyFill="1" applyBorder="1" applyAlignment="1">
      <alignment horizontal="center" vertical="center" wrapText="1" readingOrder="1"/>
    </xf>
    <xf numFmtId="0" fontId="9" fillId="26" borderId="0" xfId="0" applyFont="1" applyFill="1" applyBorder="1"/>
    <xf numFmtId="3" fontId="9" fillId="26" borderId="0" xfId="0" applyNumberFormat="1" applyFont="1" applyFill="1" applyBorder="1" applyAlignment="1">
      <alignment horizontal="center" vertical="center"/>
    </xf>
    <xf numFmtId="1" fontId="9" fillId="26" borderId="0" xfId="0" applyNumberFormat="1" applyFont="1" applyFill="1" applyBorder="1" applyAlignment="1">
      <alignment horizontal="center" vertical="center" wrapText="1" readingOrder="1"/>
    </xf>
    <xf numFmtId="4" fontId="9" fillId="26" borderId="0" xfId="0" applyNumberFormat="1" applyFont="1" applyFill="1" applyBorder="1" applyAlignment="1">
      <alignment horizontal="center" vertical="center"/>
    </xf>
    <xf numFmtId="165" fontId="29" fillId="30" borderId="4" xfId="1" applyFont="1" applyFill="1" applyBorder="1"/>
    <xf numFmtId="0" fontId="30" fillId="30" borderId="9" xfId="0" applyFont="1" applyFill="1" applyBorder="1" applyAlignment="1">
      <alignment horizontal="center" vertical="center"/>
    </xf>
    <xf numFmtId="165" fontId="34" fillId="0" borderId="6" xfId="1" applyFont="1" applyBorder="1" applyAlignment="1">
      <alignment horizontal="left" indent="1"/>
    </xf>
    <xf numFmtId="2" fontId="33" fillId="0" borderId="0" xfId="3" applyNumberFormat="1" applyFont="1"/>
    <xf numFmtId="2" fontId="33" fillId="0" borderId="3" xfId="3" applyNumberFormat="1" applyFont="1" applyBorder="1"/>
    <xf numFmtId="2" fontId="6" fillId="0" borderId="0" xfId="3" applyNumberFormat="1" applyFont="1"/>
    <xf numFmtId="165" fontId="17" fillId="0" borderId="0" xfId="3" applyNumberFormat="1" applyFont="1"/>
    <xf numFmtId="165" fontId="17" fillId="0" borderId="0" xfId="3" applyNumberFormat="1" applyFont="1" applyBorder="1"/>
    <xf numFmtId="10" fontId="2" fillId="14" borderId="9" xfId="2" applyNumberFormat="1" applyFont="1" applyFill="1" applyBorder="1" applyAlignment="1">
      <alignment horizontal="center" vertical="center"/>
    </xf>
    <xf numFmtId="10" fontId="2" fillId="14" borderId="5" xfId="2" applyNumberFormat="1" applyFont="1" applyFill="1" applyBorder="1" applyAlignment="1">
      <alignment horizontal="center" vertical="center"/>
    </xf>
    <xf numFmtId="165" fontId="15" fillId="0" borderId="4" xfId="1" applyFont="1" applyFill="1" applyBorder="1" applyAlignment="1">
      <alignment horizontal="left"/>
    </xf>
    <xf numFmtId="165" fontId="15" fillId="0" borderId="6" xfId="1" applyFont="1" applyFill="1" applyBorder="1" applyAlignment="1">
      <alignment horizontal="left"/>
    </xf>
    <xf numFmtId="165" fontId="15" fillId="0" borderId="6" xfId="1" applyFont="1" applyFill="1" applyBorder="1" applyAlignment="1">
      <alignment horizontal="left" vertical="center"/>
    </xf>
    <xf numFmtId="165" fontId="15" fillId="0" borderId="11" xfId="1" applyFont="1" applyFill="1" applyBorder="1" applyAlignment="1">
      <alignment horizontal="left"/>
    </xf>
    <xf numFmtId="165" fontId="2" fillId="5" borderId="0" xfId="1" applyFont="1" applyFill="1" applyAlignment="1">
      <alignment horizontal="right" vertical="center"/>
    </xf>
    <xf numFmtId="167" fontId="2" fillId="5" borderId="0" xfId="1" applyNumberFormat="1" applyFont="1" applyFill="1" applyBorder="1" applyAlignment="1">
      <alignment horizontal="right"/>
    </xf>
    <xf numFmtId="165" fontId="2" fillId="5" borderId="0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9" borderId="0" xfId="0" applyFont="1" applyFill="1" applyAlignment="1">
      <alignment horizontal="right" vertical="center"/>
    </xf>
    <xf numFmtId="167" fontId="2" fillId="9" borderId="0" xfId="0" applyNumberFormat="1" applyFont="1" applyFill="1" applyBorder="1" applyAlignment="1">
      <alignment horizontal="right"/>
    </xf>
    <xf numFmtId="3" fontId="2" fillId="9" borderId="0" xfId="0" applyNumberFormat="1" applyFont="1" applyFill="1" applyBorder="1" applyAlignment="1">
      <alignment horizontal="right"/>
    </xf>
    <xf numFmtId="0" fontId="2" fillId="9" borderId="0" xfId="0" applyFont="1" applyFill="1" applyAlignment="1">
      <alignment horizontal="right"/>
    </xf>
    <xf numFmtId="165" fontId="2" fillId="14" borderId="0" xfId="1" applyFont="1" applyFill="1" applyAlignment="1">
      <alignment horizontal="right" vertical="center"/>
    </xf>
    <xf numFmtId="167" fontId="2" fillId="14" borderId="0" xfId="1" applyNumberFormat="1" applyFont="1" applyFill="1" applyBorder="1" applyAlignment="1">
      <alignment horizontal="right"/>
    </xf>
    <xf numFmtId="165" fontId="2" fillId="14" borderId="0" xfId="1" applyFont="1" applyFill="1" applyBorder="1" applyAlignment="1">
      <alignment horizontal="right" vertical="center"/>
    </xf>
    <xf numFmtId="167" fontId="2" fillId="15" borderId="0" xfId="1" applyNumberFormat="1" applyFont="1" applyFill="1" applyBorder="1" applyAlignment="1">
      <alignment horizontal="right" vertical="center"/>
    </xf>
    <xf numFmtId="165" fontId="2" fillId="19" borderId="0" xfId="1" applyFont="1" applyFill="1" applyAlignment="1">
      <alignment horizontal="right" vertical="center"/>
    </xf>
    <xf numFmtId="0" fontId="2" fillId="0" borderId="0" xfId="0" applyFont="1" applyFill="1" applyAlignment="1">
      <alignment horizontal="right"/>
    </xf>
    <xf numFmtId="165" fontId="2" fillId="9" borderId="0" xfId="1" applyFont="1" applyFill="1" applyAlignment="1">
      <alignment horizontal="right" vertical="center"/>
    </xf>
    <xf numFmtId="167" fontId="2" fillId="9" borderId="0" xfId="1" applyNumberFormat="1" applyFont="1" applyFill="1" applyBorder="1" applyAlignment="1">
      <alignment horizontal="right"/>
    </xf>
    <xf numFmtId="165" fontId="2" fillId="9" borderId="0" xfId="1" applyFont="1" applyFill="1" applyBorder="1" applyAlignment="1">
      <alignment horizontal="right"/>
    </xf>
    <xf numFmtId="165" fontId="2" fillId="9" borderId="0" xfId="1" applyFont="1" applyFill="1" applyAlignment="1">
      <alignment horizontal="right"/>
    </xf>
    <xf numFmtId="165" fontId="2" fillId="6" borderId="0" xfId="1" applyFont="1" applyFill="1" applyAlignment="1">
      <alignment horizontal="right" vertical="center"/>
    </xf>
    <xf numFmtId="3" fontId="8" fillId="0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0" fontId="2" fillId="9" borderId="0" xfId="0" applyFont="1" applyFill="1" applyBorder="1" applyAlignment="1">
      <alignment horizontal="right"/>
    </xf>
    <xf numFmtId="167" fontId="2" fillId="14" borderId="0" xfId="1" applyNumberFormat="1" applyFont="1" applyFill="1" applyBorder="1" applyAlignment="1">
      <alignment horizontal="right" vertical="center"/>
    </xf>
    <xf numFmtId="167" fontId="2" fillId="14" borderId="0" xfId="1" applyNumberFormat="1" applyFont="1" applyFill="1" applyAlignment="1">
      <alignment horizontal="right" vertical="center"/>
    </xf>
    <xf numFmtId="10" fontId="2" fillId="2" borderId="0" xfId="0" applyNumberFormat="1" applyFont="1" applyFill="1" applyAlignment="1">
      <alignment horizontal="right"/>
    </xf>
    <xf numFmtId="167" fontId="2" fillId="23" borderId="0" xfId="1" applyNumberFormat="1" applyFont="1" applyFill="1" applyBorder="1" applyAlignment="1">
      <alignment horizontal="right"/>
    </xf>
    <xf numFmtId="167" fontId="2" fillId="2" borderId="0" xfId="1" applyNumberFormat="1" applyFont="1" applyFill="1" applyBorder="1" applyAlignment="1">
      <alignment horizontal="right" vertical="center"/>
    </xf>
    <xf numFmtId="167" fontId="2" fillId="23" borderId="0" xfId="1" applyNumberFormat="1" applyFont="1" applyFill="1" applyAlignment="1">
      <alignment horizontal="right" vertical="center"/>
    </xf>
    <xf numFmtId="165" fontId="2" fillId="2" borderId="0" xfId="1" applyFont="1" applyFill="1" applyAlignment="1">
      <alignment horizontal="right" vertical="center"/>
    </xf>
    <xf numFmtId="165" fontId="2" fillId="23" borderId="0" xfId="1" applyNumberFormat="1" applyFont="1" applyFill="1" applyBorder="1" applyAlignment="1">
      <alignment horizontal="right"/>
    </xf>
    <xf numFmtId="165" fontId="2" fillId="15" borderId="0" xfId="1" applyFont="1" applyFill="1" applyAlignment="1">
      <alignment horizontal="right" vertical="center"/>
    </xf>
    <xf numFmtId="165" fontId="2" fillId="15" borderId="0" xfId="1" applyNumberFormat="1" applyFont="1" applyFill="1" applyBorder="1" applyAlignment="1">
      <alignment horizontal="right"/>
    </xf>
    <xf numFmtId="167" fontId="2" fillId="15" borderId="0" xfId="1" applyNumberFormat="1" applyFont="1" applyFill="1" applyAlignment="1">
      <alignment horizontal="right" vertical="center"/>
    </xf>
    <xf numFmtId="2" fontId="2" fillId="5" borderId="0" xfId="0" applyNumberFormat="1" applyFont="1" applyFill="1" applyAlignment="1">
      <alignment horizontal="right" vertical="center"/>
    </xf>
    <xf numFmtId="0" fontId="2" fillId="5" borderId="0" xfId="0" applyFont="1" applyFill="1" applyBorder="1" applyAlignment="1">
      <alignment horizontal="right"/>
    </xf>
    <xf numFmtId="38" fontId="2" fillId="5" borderId="0" xfId="0" applyNumberFormat="1" applyFont="1" applyFill="1" applyBorder="1" applyAlignment="1">
      <alignment horizontal="right"/>
    </xf>
    <xf numFmtId="3" fontId="2" fillId="5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horizontal="right"/>
    </xf>
    <xf numFmtId="3" fontId="2" fillId="6" borderId="0" xfId="0" applyNumberFormat="1" applyFont="1" applyFill="1" applyAlignment="1">
      <alignment horizontal="right" vertical="center"/>
    </xf>
    <xf numFmtId="10" fontId="2" fillId="14" borderId="0" xfId="2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right"/>
    </xf>
    <xf numFmtId="165" fontId="2" fillId="0" borderId="4" xfId="1" applyFont="1" applyBorder="1"/>
    <xf numFmtId="9" fontId="2" fillId="0" borderId="7" xfId="2" applyFont="1" applyBorder="1" applyAlignment="1">
      <alignment horizontal="center" vertical="center"/>
    </xf>
    <xf numFmtId="0" fontId="2" fillId="14" borderId="9" xfId="0" applyFont="1" applyFill="1" applyBorder="1"/>
    <xf numFmtId="165" fontId="2" fillId="0" borderId="6" xfId="1" applyFont="1" applyBorder="1"/>
    <xf numFmtId="9" fontId="2" fillId="0" borderId="0" xfId="2" applyFont="1" applyBorder="1" applyAlignment="1">
      <alignment horizontal="center" vertical="center"/>
    </xf>
    <xf numFmtId="0" fontId="2" fillId="14" borderId="5" xfId="0" applyFont="1" applyFill="1" applyBorder="1" applyAlignment="1">
      <alignment horizontal="right"/>
    </xf>
    <xf numFmtId="10" fontId="2" fillId="14" borderId="5" xfId="0" applyNumberFormat="1" applyFont="1" applyFill="1" applyBorder="1"/>
    <xf numFmtId="165" fontId="2" fillId="0" borderId="11" xfId="1" applyFont="1" applyBorder="1"/>
    <xf numFmtId="9" fontId="2" fillId="0" borderId="3" xfId="2" applyFont="1" applyBorder="1" applyAlignment="1">
      <alignment horizontal="center" vertical="center"/>
    </xf>
    <xf numFmtId="9" fontId="2" fillId="14" borderId="10" xfId="0" applyNumberFormat="1" applyFont="1" applyFill="1" applyBorder="1"/>
    <xf numFmtId="0" fontId="2" fillId="0" borderId="7" xfId="0" applyFont="1" applyBorder="1"/>
    <xf numFmtId="0" fontId="5" fillId="14" borderId="5" xfId="3" applyFont="1" applyFill="1" applyBorder="1"/>
    <xf numFmtId="0" fontId="6" fillId="0" borderId="0" xfId="3" applyFont="1" applyBorder="1" applyAlignment="1">
      <alignment horizontal="center" vertical="center"/>
    </xf>
    <xf numFmtId="0" fontId="6" fillId="14" borderId="5" xfId="3" applyFont="1" applyFill="1" applyBorder="1" applyAlignment="1">
      <alignment horizontal="center" vertical="center"/>
    </xf>
    <xf numFmtId="165" fontId="6" fillId="0" borderId="4" xfId="1" applyFont="1" applyBorder="1"/>
    <xf numFmtId="0" fontId="6" fillId="0" borderId="7" xfId="3" applyFont="1" applyBorder="1" applyAlignment="1">
      <alignment horizontal="center" vertical="center"/>
    </xf>
    <xf numFmtId="165" fontId="6" fillId="14" borderId="9" xfId="1" applyFont="1" applyFill="1" applyBorder="1"/>
    <xf numFmtId="165" fontId="6" fillId="0" borderId="6" xfId="1" applyFont="1" applyBorder="1"/>
    <xf numFmtId="165" fontId="6" fillId="14" borderId="5" xfId="1" applyFont="1" applyFill="1" applyBorder="1"/>
    <xf numFmtId="165" fontId="6" fillId="0" borderId="11" xfId="1" applyFont="1" applyBorder="1"/>
    <xf numFmtId="10" fontId="6" fillId="14" borderId="10" xfId="3" applyNumberFormat="1" applyFont="1" applyFill="1" applyBorder="1"/>
    <xf numFmtId="10" fontId="6" fillId="14" borderId="9" xfId="3" applyNumberFormat="1" applyFont="1" applyFill="1" applyBorder="1"/>
    <xf numFmtId="2" fontId="2" fillId="14" borderId="10" xfId="1" applyNumberFormat="1" applyFont="1" applyFill="1" applyBorder="1" applyAlignment="1">
      <alignment horizontal="center" vertical="center"/>
    </xf>
    <xf numFmtId="2" fontId="2" fillId="14" borderId="5" xfId="1" applyNumberFormat="1" applyFont="1" applyFill="1" applyBorder="1" applyAlignment="1">
      <alignment horizontal="center" vertical="center"/>
    </xf>
    <xf numFmtId="10" fontId="2" fillId="14" borderId="24" xfId="2" applyNumberFormat="1" applyFont="1" applyFill="1" applyBorder="1" applyAlignment="1">
      <alignment horizontal="center" vertical="center"/>
    </xf>
    <xf numFmtId="2" fontId="2" fillId="14" borderId="9" xfId="1" applyNumberFormat="1" applyFont="1" applyFill="1" applyBorder="1" applyAlignment="1">
      <alignment horizontal="center" vertical="center"/>
    </xf>
    <xf numFmtId="165" fontId="19" fillId="15" borderId="4" xfId="1" applyFont="1" applyFill="1" applyBorder="1"/>
    <xf numFmtId="4" fontId="19" fillId="28" borderId="5" xfId="0" applyNumberFormat="1" applyFont="1" applyFill="1" applyBorder="1"/>
    <xf numFmtId="4" fontId="19" fillId="14" borderId="5" xfId="0" applyNumberFormat="1" applyFont="1" applyFill="1" applyBorder="1"/>
    <xf numFmtId="4" fontId="19" fillId="0" borderId="5" xfId="0" applyNumberFormat="1" applyFont="1" applyBorder="1"/>
    <xf numFmtId="10" fontId="6" fillId="19" borderId="0" xfId="3" applyNumberFormat="1" applyFont="1" applyFill="1"/>
    <xf numFmtId="165" fontId="6" fillId="2" borderId="0" xfId="1" applyFont="1" applyFill="1"/>
    <xf numFmtId="0" fontId="6" fillId="2" borderId="0" xfId="4" applyFont="1" applyFill="1" applyAlignment="1">
      <alignment horizontal="center"/>
    </xf>
    <xf numFmtId="0" fontId="6" fillId="2" borderId="0" xfId="4" applyFont="1" applyFill="1"/>
    <xf numFmtId="167" fontId="6" fillId="2" borderId="0" xfId="1" applyNumberFormat="1" applyFont="1" applyFill="1"/>
    <xf numFmtId="167" fontId="9" fillId="2" borderId="0" xfId="1" applyNumberFormat="1" applyFont="1" applyFill="1"/>
    <xf numFmtId="167" fontId="9" fillId="0" borderId="0" xfId="3" applyNumberFormat="1" applyFont="1"/>
    <xf numFmtId="0" fontId="6" fillId="0" borderId="7" xfId="3" applyFont="1" applyBorder="1" applyAlignment="1">
      <alignment horizontal="left" vertical="center"/>
    </xf>
    <xf numFmtId="167" fontId="6" fillId="14" borderId="7" xfId="3" applyNumberFormat="1" applyFont="1" applyFill="1" applyBorder="1"/>
    <xf numFmtId="166" fontId="2" fillId="14" borderId="9" xfId="0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left" vertical="center"/>
    </xf>
    <xf numFmtId="167" fontId="6" fillId="14" borderId="0" xfId="3" applyNumberFormat="1" applyFont="1" applyFill="1" applyBorder="1"/>
    <xf numFmtId="166" fontId="2" fillId="14" borderId="5" xfId="0" applyNumberFormat="1" applyFont="1" applyFill="1" applyBorder="1" applyAlignment="1">
      <alignment horizontal="center" vertical="center"/>
    </xf>
    <xf numFmtId="165" fontId="6" fillId="14" borderId="0" xfId="3" applyNumberFormat="1" applyFont="1" applyFill="1" applyBorder="1"/>
    <xf numFmtId="165" fontId="6" fillId="0" borderId="6" xfId="1" applyFont="1" applyBorder="1" applyAlignment="1"/>
    <xf numFmtId="166" fontId="2" fillId="15" borderId="5" xfId="0" applyNumberFormat="1" applyFont="1" applyFill="1" applyBorder="1" applyAlignment="1">
      <alignment horizontal="center" vertical="center"/>
    </xf>
    <xf numFmtId="165" fontId="6" fillId="0" borderId="3" xfId="1" applyFont="1" applyBorder="1" applyAlignment="1">
      <alignment horizontal="left"/>
    </xf>
    <xf numFmtId="166" fontId="2" fillId="14" borderId="10" xfId="0" applyNumberFormat="1" applyFont="1" applyFill="1" applyBorder="1" applyAlignment="1">
      <alignment horizontal="center" vertical="center"/>
    </xf>
    <xf numFmtId="165" fontId="9" fillId="23" borderId="0" xfId="1" applyFont="1" applyFill="1"/>
    <xf numFmtId="165" fontId="9" fillId="0" borderId="0" xfId="3" applyNumberFormat="1" applyFont="1"/>
    <xf numFmtId="165" fontId="8" fillId="0" borderId="0" xfId="1" applyFont="1" applyAlignment="1">
      <alignment horizontal="center"/>
    </xf>
    <xf numFmtId="165" fontId="8" fillId="0" borderId="3" xfId="1" applyFont="1" applyBorder="1" applyAlignment="1">
      <alignment horizontal="center"/>
    </xf>
    <xf numFmtId="165" fontId="18" fillId="0" borderId="3" xfId="1" applyFont="1" applyBorder="1"/>
    <xf numFmtId="165" fontId="8" fillId="0" borderId="0" xfId="1" applyFont="1" applyBorder="1"/>
    <xf numFmtId="166" fontId="16" fillId="0" borderId="5" xfId="0" applyNumberFormat="1" applyFont="1" applyBorder="1" applyAlignment="1">
      <alignment horizontal="center" vertical="center"/>
    </xf>
    <xf numFmtId="165" fontId="19" fillId="14" borderId="5" xfId="1" applyNumberFormat="1" applyFont="1" applyFill="1" applyBorder="1" applyAlignment="1">
      <alignment horizontal="center" vertical="center"/>
    </xf>
    <xf numFmtId="165" fontId="16" fillId="0" borderId="5" xfId="1" applyNumberFormat="1" applyFont="1" applyBorder="1" applyAlignment="1">
      <alignment horizontal="center" vertical="center"/>
    </xf>
    <xf numFmtId="165" fontId="19" fillId="0" borderId="5" xfId="1" applyNumberFormat="1" applyFont="1" applyBorder="1" applyAlignment="1">
      <alignment horizontal="center" vertical="center"/>
    </xf>
    <xf numFmtId="165" fontId="18" fillId="15" borderId="0" xfId="1" applyFont="1" applyFill="1"/>
    <xf numFmtId="0" fontId="2" fillId="15" borderId="0" xfId="0" applyFont="1" applyFill="1"/>
    <xf numFmtId="167" fontId="2" fillId="15" borderId="0" xfId="7" applyNumberFormat="1" applyFont="1" applyFill="1"/>
    <xf numFmtId="10" fontId="2" fillId="14" borderId="0" xfId="0" applyNumberFormat="1" applyFont="1" applyFill="1" applyAlignment="1">
      <alignment horizontal="center" vertical="center"/>
    </xf>
    <xf numFmtId="165" fontId="9" fillId="15" borderId="0" xfId="3" applyNumberFormat="1" applyFont="1" applyFill="1"/>
    <xf numFmtId="167" fontId="8" fillId="0" borderId="0" xfId="0" applyNumberFormat="1" applyFont="1"/>
    <xf numFmtId="165" fontId="9" fillId="15" borderId="0" xfId="3" applyNumberFormat="1" applyFont="1" applyFill="1" applyBorder="1" applyAlignment="1">
      <alignment horizontal="center"/>
    </xf>
    <xf numFmtId="167" fontId="8" fillId="0" borderId="0" xfId="7" applyNumberFormat="1" applyFont="1"/>
    <xf numFmtId="0" fontId="15" fillId="0" borderId="0" xfId="0" applyFont="1" applyAlignment="1">
      <alignment horizontal="center"/>
    </xf>
    <xf numFmtId="165" fontId="6" fillId="0" borderId="0" xfId="5" applyNumberFormat="1" applyFont="1"/>
    <xf numFmtId="165" fontId="6" fillId="0" borderId="0" xfId="1" applyFont="1" applyAlignment="1">
      <alignment horizontal="center"/>
    </xf>
    <xf numFmtId="165" fontId="15" fillId="0" borderId="2" xfId="1" applyFont="1" applyFill="1" applyBorder="1"/>
    <xf numFmtId="0" fontId="15" fillId="0" borderId="1" xfId="0" applyFont="1" applyFill="1" applyBorder="1" applyAlignment="1">
      <alignment horizontal="center" vertical="center"/>
    </xf>
    <xf numFmtId="0" fontId="0" fillId="0" borderId="1" xfId="0" applyBorder="1"/>
    <xf numFmtId="2" fontId="2" fillId="14" borderId="24" xfId="1" applyNumberFormat="1" applyFont="1" applyFill="1" applyBorder="1" applyAlignment="1">
      <alignment horizontal="center" vertical="center"/>
    </xf>
    <xf numFmtId="165" fontId="9" fillId="0" borderId="0" xfId="1" applyFont="1" applyAlignment="1">
      <alignment horizontal="center"/>
    </xf>
    <xf numFmtId="165" fontId="16" fillId="0" borderId="0" xfId="1" applyNumberFormat="1" applyFont="1"/>
    <xf numFmtId="2" fontId="16" fillId="31" borderId="0" xfId="0" applyNumberFormat="1" applyFont="1" applyFill="1"/>
    <xf numFmtId="165" fontId="19" fillId="0" borderId="10" xfId="0" applyNumberFormat="1" applyFont="1" applyBorder="1"/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0" fontId="0" fillId="0" borderId="25" xfId="0" applyFill="1" applyBorder="1" applyAlignment="1">
      <alignment horizontal="left" vertical="center" wrapText="1"/>
    </xf>
    <xf numFmtId="0" fontId="0" fillId="32" borderId="0" xfId="0" applyFill="1"/>
    <xf numFmtId="0" fontId="0" fillId="8" borderId="0" xfId="0" applyFill="1"/>
    <xf numFmtId="0" fontId="0" fillId="18" borderId="0" xfId="0" applyFill="1"/>
    <xf numFmtId="0" fontId="0" fillId="2" borderId="25" xfId="0" applyFill="1" applyBorder="1" applyAlignment="1">
      <alignment horizontal="left" vertical="center" wrapText="1"/>
    </xf>
    <xf numFmtId="0" fontId="36" fillId="23" borderId="0" xfId="0" applyFont="1" applyFill="1" applyAlignment="1">
      <alignment horizontal="center" vertical="center"/>
    </xf>
    <xf numFmtId="10" fontId="0" fillId="2" borderId="25" xfId="2" applyNumberFormat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10" fontId="0" fillId="4" borderId="25" xfId="2" applyNumberFormat="1" applyFont="1" applyFill="1" applyBorder="1" applyAlignment="1">
      <alignment horizontal="center" vertical="center"/>
    </xf>
    <xf numFmtId="165" fontId="0" fillId="4" borderId="25" xfId="0" applyNumberForma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2" fontId="0" fillId="4" borderId="25" xfId="0" applyNumberForma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8" fillId="18" borderId="0" xfId="0" applyFont="1" applyFill="1"/>
    <xf numFmtId="0" fontId="2" fillId="18" borderId="0" xfId="0" applyFont="1" applyFill="1"/>
    <xf numFmtId="4" fontId="2" fillId="0" borderId="0" xfId="0" applyNumberFormat="1" applyFont="1" applyFill="1" applyAlignment="1">
      <alignment horizontal="center" vertical="center"/>
    </xf>
    <xf numFmtId="173" fontId="2" fillId="0" borderId="0" xfId="1" applyNumberFormat="1" applyFont="1" applyFill="1" applyAlignment="1">
      <alignment horizontal="center" vertical="center"/>
    </xf>
    <xf numFmtId="165" fontId="6" fillId="0" borderId="0" xfId="1" applyFont="1" applyFill="1" applyBorder="1" applyAlignment="1">
      <alignment horizontal="left" indent="1"/>
    </xf>
    <xf numFmtId="165" fontId="15" fillId="0" borderId="6" xfId="1" applyFont="1" applyFill="1" applyBorder="1" applyAlignment="1">
      <alignment horizontal="left" indent="1"/>
    </xf>
    <xf numFmtId="165" fontId="15" fillId="0" borderId="11" xfId="1" applyFont="1" applyFill="1" applyBorder="1" applyAlignment="1">
      <alignment horizontal="left" indent="1"/>
    </xf>
    <xf numFmtId="0" fontId="2" fillId="0" borderId="0" xfId="0" applyFont="1" applyAlignment="1">
      <alignment horizontal="left" indent="1"/>
    </xf>
    <xf numFmtId="165" fontId="2" fillId="0" borderId="0" xfId="0" applyNumberFormat="1" applyFont="1" applyAlignment="1">
      <alignment horizontal="center" vertical="center"/>
    </xf>
    <xf numFmtId="167" fontId="2" fillId="6" borderId="0" xfId="1" applyNumberFormat="1" applyFont="1" applyFill="1" applyAlignment="1">
      <alignment horizontal="right"/>
    </xf>
    <xf numFmtId="165" fontId="16" fillId="0" borderId="0" xfId="1" applyNumberFormat="1" applyFont="1" applyBorder="1" applyAlignment="1">
      <alignment horizontal="center" vertical="center"/>
    </xf>
    <xf numFmtId="165" fontId="23" fillId="9" borderId="0" xfId="1" applyNumberFormat="1" applyFont="1" applyFill="1" applyBorder="1" applyAlignment="1">
      <alignment horizontal="center" vertical="center"/>
    </xf>
    <xf numFmtId="165" fontId="17" fillId="15" borderId="0" xfId="1" applyNumberFormat="1" applyFont="1" applyFill="1"/>
    <xf numFmtId="165" fontId="2" fillId="0" borderId="0" xfId="0" applyNumberFormat="1" applyFont="1" applyFill="1"/>
    <xf numFmtId="165" fontId="8" fillId="0" borderId="0" xfId="0" applyNumberFormat="1" applyFont="1"/>
    <xf numFmtId="165" fontId="8" fillId="0" borderId="0" xfId="0" applyNumberFormat="1" applyFont="1" applyFill="1"/>
    <xf numFmtId="9" fontId="0" fillId="4" borderId="25" xfId="2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15" borderId="0" xfId="0" applyNumberFormat="1" applyFill="1"/>
    <xf numFmtId="165" fontId="0" fillId="0" borderId="0" xfId="1" applyFont="1" applyAlignment="1">
      <alignment horizontal="center" vertical="center"/>
    </xf>
    <xf numFmtId="165" fontId="0" fillId="0" borderId="0" xfId="1" applyFont="1"/>
    <xf numFmtId="0" fontId="0" fillId="0" borderId="25" xfId="0" applyBorder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quotePrefix="1"/>
    <xf numFmtId="165" fontId="16" fillId="0" borderId="0" xfId="0" applyNumberFormat="1" applyFont="1" applyAlignment="1">
      <alignment horizontal="center" vertical="center"/>
    </xf>
    <xf numFmtId="0" fontId="4" fillId="9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65" fontId="16" fillId="7" borderId="5" xfId="1" applyNumberFormat="1" applyFont="1" applyFill="1" applyBorder="1" applyAlignment="1">
      <alignment horizontal="center" vertical="center"/>
    </xf>
    <xf numFmtId="0" fontId="7" fillId="8" borderId="3" xfId="0" applyFont="1" applyFill="1" applyBorder="1"/>
    <xf numFmtId="0" fontId="7" fillId="8" borderId="3" xfId="0" applyFont="1" applyFill="1" applyBorder="1" applyAlignment="1">
      <alignment horizontal="center"/>
    </xf>
    <xf numFmtId="0" fontId="7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3" xfId="0" applyFont="1" applyFill="1" applyBorder="1"/>
    <xf numFmtId="165" fontId="16" fillId="5" borderId="0" xfId="1" applyFont="1" applyFill="1"/>
    <xf numFmtId="0" fontId="0" fillId="7" borderId="0" xfId="0" applyFill="1"/>
    <xf numFmtId="165" fontId="16" fillId="7" borderId="0" xfId="1" applyNumberFormat="1" applyFont="1" applyFill="1"/>
    <xf numFmtId="0" fontId="36" fillId="7" borderId="0" xfId="0" applyFont="1" applyFill="1"/>
    <xf numFmtId="15" fontId="19" fillId="5" borderId="0" xfId="0" applyNumberFormat="1" applyFont="1" applyFill="1"/>
    <xf numFmtId="0" fontId="14" fillId="0" borderId="0" xfId="3" applyFont="1" applyAlignment="1">
      <alignment horizontal="center"/>
    </xf>
    <xf numFmtId="10" fontId="0" fillId="0" borderId="0" xfId="0" applyNumberFormat="1"/>
    <xf numFmtId="9" fontId="6" fillId="14" borderId="0" xfId="2" applyFont="1" applyFill="1" applyBorder="1"/>
    <xf numFmtId="165" fontId="0" fillId="0" borderId="0" xfId="1" applyFont="1" applyAlignment="1">
      <alignment vertical="center"/>
    </xf>
    <xf numFmtId="0" fontId="0" fillId="30" borderId="0" xfId="0" applyFill="1"/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6" fillId="0" borderId="0" xfId="1" applyNumberFormat="1" applyFont="1" applyBorder="1"/>
    <xf numFmtId="0" fontId="16" fillId="0" borderId="0" xfId="0" applyFont="1" applyFill="1"/>
    <xf numFmtId="165" fontId="39" fillId="0" borderId="0" xfId="1" applyFont="1" applyAlignment="1"/>
    <xf numFmtId="0" fontId="40" fillId="2" borderId="0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/>
    </xf>
    <xf numFmtId="2" fontId="16" fillId="0" borderId="0" xfId="0" applyNumberFormat="1" applyFont="1" applyAlignment="1">
      <alignment horizontal="center" vertical="center"/>
    </xf>
    <xf numFmtId="165" fontId="19" fillId="0" borderId="0" xfId="1" applyFont="1"/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0" fontId="41" fillId="33" borderId="26" xfId="0" applyFont="1" applyFill="1" applyBorder="1" applyAlignment="1">
      <alignment horizontal="left" vertical="center" wrapText="1"/>
    </xf>
    <xf numFmtId="0" fontId="41" fillId="33" borderId="27" xfId="0" applyFont="1" applyFill="1" applyBorder="1" applyAlignment="1">
      <alignment horizontal="left" vertical="center" wrapText="1"/>
    </xf>
    <xf numFmtId="0" fontId="41" fillId="33" borderId="28" xfId="0" applyFont="1" applyFill="1" applyBorder="1" applyAlignment="1">
      <alignment horizontal="left" vertical="center" wrapText="1"/>
    </xf>
    <xf numFmtId="0" fontId="37" fillId="0" borderId="29" xfId="0" applyFont="1" applyBorder="1" applyAlignment="1">
      <alignment horizontal="left" vertical="center" wrapText="1"/>
    </xf>
    <xf numFmtId="0" fontId="37" fillId="0" borderId="30" xfId="0" applyFont="1" applyBorder="1" applyAlignment="1">
      <alignment horizontal="left" vertical="center" wrapText="1"/>
    </xf>
    <xf numFmtId="165" fontId="37" fillId="0" borderId="30" xfId="0" applyNumberFormat="1" applyFont="1" applyBorder="1" applyAlignment="1">
      <alignment horizontal="left" vertical="center" wrapText="1"/>
    </xf>
    <xf numFmtId="0" fontId="37" fillId="34" borderId="29" xfId="0" applyFont="1" applyFill="1" applyBorder="1" applyAlignment="1">
      <alignment horizontal="left" vertical="center" wrapText="1"/>
    </xf>
    <xf numFmtId="0" fontId="37" fillId="34" borderId="30" xfId="0" applyFont="1" applyFill="1" applyBorder="1" applyAlignment="1">
      <alignment horizontal="left" vertical="center" wrapText="1"/>
    </xf>
    <xf numFmtId="167" fontId="2" fillId="0" borderId="0" xfId="7" applyNumberFormat="1" applyFont="1" applyFill="1" applyBorder="1"/>
    <xf numFmtId="165" fontId="9" fillId="15" borderId="3" xfId="1" applyFont="1" applyFill="1" applyBorder="1"/>
    <xf numFmtId="10" fontId="5" fillId="0" borderId="0" xfId="3" applyNumberFormat="1" applyFont="1"/>
    <xf numFmtId="0" fontId="8" fillId="0" borderId="0" xfId="0" applyFont="1"/>
    <xf numFmtId="174" fontId="8" fillId="0" borderId="0" xfId="0" applyNumberFormat="1" applyFont="1"/>
    <xf numFmtId="174" fontId="2" fillId="0" borderId="0" xfId="0" applyNumberFormat="1" applyFont="1"/>
    <xf numFmtId="10" fontId="5" fillId="14" borderId="0" xfId="2" applyNumberFormat="1" applyFont="1" applyFill="1"/>
    <xf numFmtId="165" fontId="6" fillId="0" borderId="0" xfId="1" applyFont="1" applyAlignment="1">
      <alignment wrapText="1"/>
    </xf>
    <xf numFmtId="165" fontId="2" fillId="0" borderId="3" xfId="0" applyNumberFormat="1" applyFont="1" applyBorder="1"/>
    <xf numFmtId="165" fontId="2" fillId="0" borderId="0" xfId="1" applyFont="1" applyAlignment="1">
      <alignment horizontal="center"/>
    </xf>
    <xf numFmtId="165" fontId="6" fillId="0" borderId="3" xfId="1" applyFont="1" applyBorder="1" applyAlignment="1">
      <alignment horizontal="center"/>
    </xf>
    <xf numFmtId="0" fontId="9" fillId="0" borderId="0" xfId="3" applyFont="1" applyAlignment="1">
      <alignment horizontal="center"/>
    </xf>
    <xf numFmtId="0" fontId="42" fillId="0" borderId="0" xfId="0" applyFont="1" applyAlignment="1">
      <alignment horizontal="center"/>
    </xf>
    <xf numFmtId="2" fontId="12" fillId="5" borderId="0" xfId="0" applyNumberFormat="1" applyFont="1" applyFill="1" applyAlignment="1">
      <alignment horizontal="center" vertical="center" wrapText="1" readingOrder="1"/>
    </xf>
    <xf numFmtId="1" fontId="12" fillId="5" borderId="0" xfId="0" applyNumberFormat="1" applyFont="1" applyFill="1" applyAlignment="1">
      <alignment horizontal="center" vertical="center" wrapText="1" readingOrder="1"/>
    </xf>
    <xf numFmtId="0" fontId="9" fillId="4" borderId="3" xfId="0" applyFont="1" applyFill="1" applyBorder="1" applyAlignment="1">
      <alignment horizontal="left" vertical="center" readingOrder="1"/>
    </xf>
    <xf numFmtId="0" fontId="9" fillId="4" borderId="3" xfId="0" applyFont="1" applyFill="1" applyBorder="1" applyAlignment="1">
      <alignment horizontal="center" vertical="center" readingOrder="1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vertical="center" wrapText="1" readingOrder="1"/>
    </xf>
    <xf numFmtId="0" fontId="9" fillId="4" borderId="3" xfId="0" applyFont="1" applyFill="1" applyBorder="1" applyAlignment="1">
      <alignment horizontal="center" vertical="center" wrapText="1" readingOrder="1"/>
    </xf>
    <xf numFmtId="171" fontId="9" fillId="4" borderId="3" xfId="0" applyNumberFormat="1" applyFont="1" applyFill="1" applyBorder="1" applyAlignment="1">
      <alignment horizontal="center" vertical="center" wrapText="1" readingOrder="1"/>
    </xf>
    <xf numFmtId="167" fontId="9" fillId="4" borderId="3" xfId="1" applyNumberFormat="1" applyFont="1" applyFill="1" applyBorder="1" applyAlignment="1">
      <alignment horizontal="center" vertical="center" wrapText="1" readingOrder="1"/>
    </xf>
    <xf numFmtId="0" fontId="6" fillId="4" borderId="3" xfId="0" applyFont="1" applyFill="1" applyBorder="1"/>
    <xf numFmtId="3" fontId="6" fillId="4" borderId="3" xfId="0" applyNumberFormat="1" applyFont="1" applyFill="1" applyBorder="1" applyAlignment="1">
      <alignment horizontal="center" vertical="center"/>
    </xf>
    <xf numFmtId="3" fontId="12" fillId="5" borderId="0" xfId="0" applyNumberFormat="1" applyFont="1" applyFill="1" applyBorder="1" applyAlignment="1">
      <alignment horizontal="center" vertical="center" wrapText="1" readingOrder="1"/>
    </xf>
    <xf numFmtId="165" fontId="33" fillId="0" borderId="11" xfId="1" applyFont="1" applyFill="1" applyBorder="1"/>
    <xf numFmtId="0" fontId="33" fillId="0" borderId="3" xfId="0" applyFont="1" applyFill="1" applyBorder="1" applyAlignment="1">
      <alignment horizontal="center" vertical="center"/>
    </xf>
    <xf numFmtId="0" fontId="8" fillId="32" borderId="0" xfId="0" applyFont="1" applyFill="1"/>
    <xf numFmtId="165" fontId="2" fillId="14" borderId="0" xfId="0" applyNumberFormat="1" applyFont="1" applyFill="1"/>
    <xf numFmtId="167" fontId="2" fillId="14" borderId="0" xfId="0" applyNumberFormat="1" applyFont="1" applyFill="1"/>
    <xf numFmtId="0" fontId="16" fillId="32" borderId="0" xfId="0" applyFont="1" applyFill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0" fontId="16" fillId="5" borderId="0" xfId="0" applyFont="1" applyFill="1"/>
    <xf numFmtId="10" fontId="2" fillId="14" borderId="0" xfId="2" applyNumberFormat="1" applyFont="1" applyFill="1" applyAlignment="1">
      <alignment horizontal="center" vertical="center"/>
    </xf>
    <xf numFmtId="9" fontId="2" fillId="5" borderId="0" xfId="2" applyFont="1" applyFill="1"/>
    <xf numFmtId="165" fontId="0" fillId="7" borderId="0" xfId="1" applyFont="1" applyFill="1"/>
    <xf numFmtId="165" fontId="6" fillId="13" borderId="0" xfId="1" applyFont="1" applyFill="1"/>
    <xf numFmtId="0" fontId="6" fillId="13" borderId="0" xfId="3" applyFont="1" applyFill="1" applyAlignment="1">
      <alignment horizontal="center"/>
    </xf>
    <xf numFmtId="165" fontId="17" fillId="13" borderId="0" xfId="3" applyNumberFormat="1" applyFont="1" applyFill="1"/>
    <xf numFmtId="165" fontId="2" fillId="23" borderId="0" xfId="1" applyNumberFormat="1" applyFont="1" applyFill="1" applyAlignment="1">
      <alignment horizontal="right" vertical="center"/>
    </xf>
    <xf numFmtId="0" fontId="43" fillId="33" borderId="25" xfId="0" applyFont="1" applyFill="1" applyBorder="1" applyAlignment="1">
      <alignment horizontal="justify" vertical="center" wrapText="1"/>
    </xf>
    <xf numFmtId="37" fontId="6" fillId="0" borderId="0" xfId="1" applyNumberFormat="1" applyFont="1" applyAlignment="1">
      <alignment horizontal="center" wrapText="1"/>
    </xf>
    <xf numFmtId="165" fontId="9" fillId="0" borderId="0" xfId="1" applyFont="1" applyAlignment="1">
      <alignment wrapText="1"/>
    </xf>
    <xf numFmtId="37" fontId="9" fillId="0" borderId="0" xfId="1" applyNumberFormat="1" applyFont="1" applyAlignment="1">
      <alignment horizontal="center" wrapText="1"/>
    </xf>
    <xf numFmtId="37" fontId="6" fillId="0" borderId="0" xfId="1" applyNumberFormat="1" applyFont="1" applyAlignment="1">
      <alignment horizontal="center" vertical="center" wrapText="1"/>
    </xf>
    <xf numFmtId="39" fontId="6" fillId="0" borderId="0" xfId="1" applyNumberFormat="1" applyFont="1" applyAlignment="1">
      <alignment horizontal="center" wrapText="1"/>
    </xf>
    <xf numFmtId="165" fontId="6" fillId="0" borderId="0" xfId="1" applyFont="1" applyFill="1" applyAlignment="1" applyProtection="1">
      <alignment horizontal="left"/>
      <protection hidden="1"/>
    </xf>
    <xf numFmtId="165" fontId="16" fillId="0" borderId="0" xfId="0" applyNumberFormat="1" applyFont="1"/>
    <xf numFmtId="166" fontId="2" fillId="0" borderId="0" xfId="2" applyNumberFormat="1" applyFont="1"/>
    <xf numFmtId="0" fontId="2" fillId="2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9" fillId="0" borderId="3" xfId="0" applyFont="1" applyFill="1" applyBorder="1" applyAlignment="1">
      <alignment vertical="center" readingOrder="1"/>
    </xf>
    <xf numFmtId="0" fontId="6" fillId="0" borderId="3" xfId="0" applyFont="1" applyFill="1" applyBorder="1" applyAlignment="1">
      <alignment horizontal="center" vertical="center" readingOrder="1"/>
    </xf>
    <xf numFmtId="0" fontId="6" fillId="0" borderId="3" xfId="0" applyFont="1" applyFill="1" applyBorder="1" applyAlignment="1">
      <alignment vertical="center" readingOrder="1"/>
    </xf>
    <xf numFmtId="0" fontId="6" fillId="0" borderId="3" xfId="0" applyFont="1" applyFill="1" applyBorder="1"/>
    <xf numFmtId="0" fontId="9" fillId="0" borderId="3" xfId="0" applyFont="1" applyFill="1" applyBorder="1" applyAlignment="1">
      <alignment horizontal="center" vertical="center" readingOrder="1"/>
    </xf>
    <xf numFmtId="0" fontId="9" fillId="15" borderId="0" xfId="0" applyFont="1" applyFill="1" applyBorder="1" applyAlignment="1">
      <alignment horizontal="center" vertical="center" wrapText="1" readingOrder="1"/>
    </xf>
    <xf numFmtId="2" fontId="9" fillId="15" borderId="0" xfId="0" applyNumberFormat="1" applyFont="1" applyFill="1" applyBorder="1" applyAlignment="1">
      <alignment horizontal="center" vertical="center" wrapText="1" readingOrder="1"/>
    </xf>
    <xf numFmtId="0" fontId="0" fillId="2" borderId="0" xfId="0" applyFill="1"/>
    <xf numFmtId="0" fontId="0" fillId="14" borderId="32" xfId="0" applyFill="1" applyBorder="1" applyAlignment="1">
      <alignment horizontal="center" vertical="center"/>
    </xf>
    <xf numFmtId="0" fontId="6" fillId="15" borderId="32" xfId="0" applyFont="1" applyFill="1" applyBorder="1" applyAlignment="1">
      <alignment horizontal="center" vertical="center"/>
    </xf>
    <xf numFmtId="0" fontId="0" fillId="14" borderId="19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165" fontId="0" fillId="0" borderId="0" xfId="0" applyNumberFormat="1"/>
    <xf numFmtId="0" fontId="16" fillId="2" borderId="0" xfId="0" applyFont="1" applyFill="1"/>
    <xf numFmtId="0" fontId="16" fillId="23" borderId="0" xfId="0" applyFont="1" applyFill="1"/>
    <xf numFmtId="167" fontId="16" fillId="0" borderId="0" xfId="1" applyNumberFormat="1" applyFont="1"/>
    <xf numFmtId="165" fontId="34" fillId="2" borderId="0" xfId="1" applyFont="1" applyFill="1"/>
    <xf numFmtId="0" fontId="16" fillId="2" borderId="0" xfId="0" applyFont="1" applyFill="1" applyAlignment="1">
      <alignment horizontal="center" vertical="center"/>
    </xf>
    <xf numFmtId="165" fontId="19" fillId="23" borderId="0" xfId="1" applyFont="1" applyFill="1" applyAlignment="1">
      <alignment horizontal="center"/>
    </xf>
    <xf numFmtId="0" fontId="16" fillId="23" borderId="31" xfId="0" applyFont="1" applyFill="1" applyBorder="1"/>
    <xf numFmtId="0" fontId="16" fillId="23" borderId="17" xfId="0" applyFont="1" applyFill="1" applyBorder="1"/>
    <xf numFmtId="0" fontId="16" fillId="23" borderId="22" xfId="0" applyFont="1" applyFill="1" applyBorder="1"/>
    <xf numFmtId="0" fontId="16" fillId="23" borderId="31" xfId="0" applyFont="1" applyFill="1" applyBorder="1" applyAlignment="1">
      <alignment horizontal="left"/>
    </xf>
    <xf numFmtId="165" fontId="14" fillId="35" borderId="31" xfId="1" applyFont="1" applyFill="1" applyBorder="1"/>
    <xf numFmtId="0" fontId="16" fillId="0" borderId="0" xfId="0" applyFont="1" applyFill="1" applyBorder="1" applyAlignment="1">
      <alignment horizontal="center" vertical="center" wrapText="1"/>
    </xf>
    <xf numFmtId="165" fontId="6" fillId="0" borderId="0" xfId="1" applyFont="1" applyFill="1" applyBorder="1" applyAlignment="1">
      <alignment horizontal="center" vertical="center" wrapText="1"/>
    </xf>
    <xf numFmtId="165" fontId="2" fillId="14" borderId="0" xfId="1" applyFont="1" applyFill="1" applyBorder="1"/>
    <xf numFmtId="0" fontId="36" fillId="0" borderId="0" xfId="0" applyFont="1"/>
    <xf numFmtId="165" fontId="6" fillId="0" borderId="0" xfId="1" applyFont="1" applyAlignment="1">
      <alignment vertical="center" wrapText="1"/>
    </xf>
    <xf numFmtId="165" fontId="6" fillId="25" borderId="0" xfId="1" applyFont="1" applyFill="1" applyAlignment="1">
      <alignment wrapText="1"/>
    </xf>
    <xf numFmtId="165" fontId="34" fillId="0" borderId="6" xfId="1" applyFont="1" applyBorder="1" applyAlignment="1">
      <alignment horizontal="left"/>
    </xf>
    <xf numFmtId="172" fontId="2" fillId="14" borderId="0" xfId="1" applyNumberFormat="1" applyFont="1" applyFill="1" applyBorder="1"/>
    <xf numFmtId="171" fontId="16" fillId="0" borderId="0" xfId="0" applyNumberFormat="1" applyFont="1" applyBorder="1"/>
    <xf numFmtId="0" fontId="19" fillId="0" borderId="0" xfId="0" applyFont="1" applyAlignment="1">
      <alignment horizontal="left"/>
    </xf>
    <xf numFmtId="165" fontId="16" fillId="0" borderId="0" xfId="1" applyFont="1" applyBorder="1"/>
    <xf numFmtId="172" fontId="2" fillId="0" borderId="0" xfId="1" applyNumberFormat="1" applyFont="1" applyFill="1" applyBorder="1"/>
    <xf numFmtId="15" fontId="6" fillId="0" borderId="0" xfId="1" applyNumberFormat="1" applyFont="1" applyAlignment="1">
      <alignment horizontal="center" vertical="center"/>
    </xf>
    <xf numFmtId="165" fontId="5" fillId="0" borderId="0" xfId="1" applyFont="1" applyAlignment="1">
      <alignment horizontal="center" vertical="center"/>
    </xf>
    <xf numFmtId="175" fontId="16" fillId="0" borderId="0" xfId="0" applyNumberFormat="1" applyFont="1"/>
    <xf numFmtId="165" fontId="6" fillId="0" borderId="0" xfId="1" applyFont="1" applyFill="1" applyBorder="1" applyAlignment="1">
      <alignment horizontal="left" vertical="center"/>
    </xf>
    <xf numFmtId="9" fontId="2" fillId="14" borderId="0" xfId="2" applyFont="1" applyFill="1" applyBorder="1"/>
    <xf numFmtId="165" fontId="9" fillId="0" borderId="0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165" fontId="16" fillId="0" borderId="0" xfId="1" applyFont="1" applyAlignment="1">
      <alignment horizontal="left"/>
    </xf>
    <xf numFmtId="165" fontId="16" fillId="14" borderId="0" xfId="1" applyFont="1" applyFill="1" applyAlignment="1">
      <alignment horizontal="left"/>
    </xf>
    <xf numFmtId="167" fontId="16" fillId="14" borderId="0" xfId="1" applyNumberFormat="1" applyFont="1" applyFill="1" applyAlignment="1">
      <alignment horizontal="left"/>
    </xf>
    <xf numFmtId="0" fontId="16" fillId="15" borderId="0" xfId="0" applyFont="1" applyFill="1" applyAlignment="1">
      <alignment horizontal="center"/>
    </xf>
    <xf numFmtId="0" fontId="19" fillId="15" borderId="0" xfId="0" applyFont="1" applyFill="1" applyAlignment="1">
      <alignment horizontal="center" vertical="center"/>
    </xf>
    <xf numFmtId="165" fontId="16" fillId="15" borderId="0" xfId="1" applyFont="1" applyFill="1" applyAlignment="1">
      <alignment horizontal="left"/>
    </xf>
    <xf numFmtId="0" fontId="16" fillId="15" borderId="0" xfId="0" applyFont="1" applyFill="1" applyAlignment="1">
      <alignment horizontal="center" vertical="center"/>
    </xf>
    <xf numFmtId="165" fontId="2" fillId="2" borderId="0" xfId="1" applyNumberFormat="1" applyFont="1" applyFill="1" applyBorder="1" applyAlignment="1">
      <alignment horizontal="right" vertical="center"/>
    </xf>
    <xf numFmtId="167" fontId="2" fillId="5" borderId="0" xfId="1" applyNumberFormat="1" applyFont="1" applyFill="1" applyAlignment="1">
      <alignment horizontal="right" vertical="center"/>
    </xf>
    <xf numFmtId="165" fontId="2" fillId="5" borderId="0" xfId="1" applyNumberFormat="1" applyFont="1" applyFill="1" applyAlignment="1">
      <alignment horizontal="right" vertical="center"/>
    </xf>
    <xf numFmtId="167" fontId="8" fillId="15" borderId="0" xfId="1" applyNumberFormat="1" applyFont="1" applyFill="1"/>
    <xf numFmtId="165" fontId="19" fillId="0" borderId="0" xfId="1" applyFont="1" applyFill="1"/>
    <xf numFmtId="0" fontId="16" fillId="0" borderId="0" xfId="0" applyFont="1" applyFill="1" applyAlignment="1">
      <alignment horizontal="center" vertical="center"/>
    </xf>
    <xf numFmtId="165" fontId="16" fillId="0" borderId="0" xfId="1" applyFont="1" applyFill="1"/>
    <xf numFmtId="165" fontId="16" fillId="0" borderId="0" xfId="0" applyNumberFormat="1" applyFont="1" applyFill="1" applyAlignment="1">
      <alignment horizontal="center" vertical="center"/>
    </xf>
    <xf numFmtId="167" fontId="16" fillId="0" borderId="0" xfId="1" applyNumberFormat="1" applyFont="1" applyFill="1"/>
    <xf numFmtId="165" fontId="16" fillId="0" borderId="0" xfId="0" applyNumberFormat="1" applyFont="1" applyFill="1"/>
    <xf numFmtId="165" fontId="19" fillId="0" borderId="0" xfId="0" applyNumberFormat="1" applyFont="1" applyFill="1" applyAlignment="1">
      <alignment horizontal="center" vertical="center"/>
    </xf>
    <xf numFmtId="165" fontId="16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165" fontId="19" fillId="0" borderId="0" xfId="1" applyFont="1" applyAlignment="1">
      <alignment vertical="center"/>
    </xf>
    <xf numFmtId="165" fontId="6" fillId="15" borderId="0" xfId="1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3" fontId="16" fillId="15" borderId="0" xfId="0" applyNumberFormat="1" applyFont="1" applyFill="1" applyAlignment="1">
      <alignment horizontal="center" vertical="center"/>
    </xf>
    <xf numFmtId="3" fontId="19" fillId="15" borderId="0" xfId="0" applyNumberFormat="1" applyFont="1" applyFill="1" applyAlignment="1">
      <alignment horizontal="center" vertical="center"/>
    </xf>
    <xf numFmtId="9" fontId="16" fillId="14" borderId="0" xfId="2" applyFont="1" applyFill="1" applyAlignment="1">
      <alignment horizontal="center" vertical="center"/>
    </xf>
    <xf numFmtId="3" fontId="21" fillId="14" borderId="0" xfId="0" applyNumberFormat="1" applyFont="1" applyFill="1" applyAlignment="1">
      <alignment horizontal="center" vertical="center"/>
    </xf>
    <xf numFmtId="3" fontId="21" fillId="15" borderId="0" xfId="0" applyNumberFormat="1" applyFont="1" applyFill="1" applyAlignment="1">
      <alignment horizontal="center" vertical="center"/>
    </xf>
    <xf numFmtId="164" fontId="2" fillId="15" borderId="0" xfId="1" applyNumberFormat="1" applyFont="1" applyFill="1" applyAlignment="1">
      <alignment vertical="center"/>
    </xf>
    <xf numFmtId="0" fontId="20" fillId="0" borderId="33" xfId="0" applyFont="1" applyBorder="1" applyAlignment="1">
      <alignment vertical="center"/>
    </xf>
    <xf numFmtId="0" fontId="46" fillId="0" borderId="32" xfId="0" applyFont="1" applyBorder="1" applyAlignment="1">
      <alignment vertical="center" wrapText="1"/>
    </xf>
    <xf numFmtId="0" fontId="47" fillId="0" borderId="34" xfId="0" applyFont="1" applyBorder="1" applyAlignment="1">
      <alignment vertical="center"/>
    </xf>
    <xf numFmtId="165" fontId="47" fillId="0" borderId="23" xfId="0" applyNumberFormat="1" applyFont="1" applyBorder="1" applyAlignment="1">
      <alignment horizontal="center" vertical="center" wrapText="1"/>
    </xf>
    <xf numFmtId="165" fontId="16" fillId="0" borderId="0" xfId="0" applyNumberFormat="1" applyFont="1" applyBorder="1"/>
    <xf numFmtId="0" fontId="20" fillId="0" borderId="34" xfId="0" applyFont="1" applyBorder="1" applyAlignment="1">
      <alignment vertical="center"/>
    </xf>
    <xf numFmtId="0" fontId="47" fillId="0" borderId="23" xfId="0" applyFont="1" applyBorder="1" applyAlignment="1">
      <alignment horizontal="center" vertical="center" wrapText="1"/>
    </xf>
    <xf numFmtId="0" fontId="48" fillId="29" borderId="0" xfId="0" applyFont="1" applyFill="1" applyAlignment="1">
      <alignment horizontal="center" vertical="center"/>
    </xf>
    <xf numFmtId="0" fontId="16" fillId="7" borderId="0" xfId="0" applyFont="1" applyFill="1"/>
    <xf numFmtId="165" fontId="49" fillId="0" borderId="0" xfId="1" applyFont="1"/>
    <xf numFmtId="165" fontId="19" fillId="5" borderId="0" xfId="0" applyNumberFormat="1" applyFont="1" applyFill="1"/>
    <xf numFmtId="15" fontId="16" fillId="14" borderId="0" xfId="0" applyNumberFormat="1" applyFont="1" applyFill="1"/>
    <xf numFmtId="165" fontId="48" fillId="3" borderId="0" xfId="0" applyNumberFormat="1" applyFont="1" applyFill="1"/>
    <xf numFmtId="0" fontId="46" fillId="0" borderId="33" xfId="0" applyFont="1" applyBorder="1" applyAlignment="1">
      <alignment vertical="center" wrapText="1"/>
    </xf>
    <xf numFmtId="165" fontId="47" fillId="0" borderId="34" xfId="0" applyNumberFormat="1" applyFont="1" applyBorder="1" applyAlignment="1">
      <alignment horizontal="center" vertical="center" wrapText="1"/>
    </xf>
    <xf numFmtId="0" fontId="47" fillId="0" borderId="34" xfId="0" applyFont="1" applyBorder="1" applyAlignment="1">
      <alignment horizontal="center" vertical="center" wrapText="1"/>
    </xf>
    <xf numFmtId="0" fontId="48" fillId="2" borderId="0" xfId="0" applyFont="1" applyFill="1"/>
    <xf numFmtId="0" fontId="7" fillId="12" borderId="7" xfId="0" applyFont="1" applyFill="1" applyBorder="1" applyAlignment="1">
      <alignment horizontal="center" vertical="center" wrapText="1"/>
    </xf>
    <xf numFmtId="165" fontId="24" fillId="22" borderId="0" xfId="1" applyFont="1" applyFill="1" applyBorder="1"/>
    <xf numFmtId="0" fontId="23" fillId="22" borderId="0" xfId="0" applyFont="1" applyFill="1" applyBorder="1" applyAlignment="1">
      <alignment horizontal="center" vertical="center"/>
    </xf>
    <xf numFmtId="0" fontId="23" fillId="22" borderId="0" xfId="0" applyFont="1" applyFill="1" applyBorder="1"/>
    <xf numFmtId="165" fontId="24" fillId="24" borderId="0" xfId="1" applyFont="1" applyFill="1" applyBorder="1"/>
    <xf numFmtId="0" fontId="23" fillId="24" borderId="0" xfId="0" applyFont="1" applyFill="1" applyBorder="1" applyAlignment="1">
      <alignment horizontal="center" vertical="center"/>
    </xf>
    <xf numFmtId="0" fontId="23" fillId="24" borderId="0" xfId="0" applyFont="1" applyFill="1"/>
    <xf numFmtId="0" fontId="29" fillId="8" borderId="0" xfId="0" applyFont="1" applyFill="1"/>
    <xf numFmtId="0" fontId="21" fillId="8" borderId="0" xfId="0" applyFont="1" applyFill="1" applyAlignment="1">
      <alignment horizontal="center"/>
    </xf>
    <xf numFmtId="0" fontId="29" fillId="12" borderId="0" xfId="0" applyFont="1" applyFill="1"/>
    <xf numFmtId="0" fontId="21" fillId="12" borderId="0" xfId="0" applyFont="1" applyFill="1" applyAlignment="1">
      <alignment horizontal="center"/>
    </xf>
    <xf numFmtId="0" fontId="7" fillId="12" borderId="1" xfId="0" applyFont="1" applyFill="1" applyBorder="1" applyAlignment="1">
      <alignment vertical="center"/>
    </xf>
    <xf numFmtId="165" fontId="16" fillId="3" borderId="0" xfId="1" applyFont="1" applyFill="1" applyAlignment="1">
      <alignment horizontal="center"/>
    </xf>
    <xf numFmtId="0" fontId="35" fillId="32" borderId="0" xfId="0" applyFont="1" applyFill="1" applyBorder="1" applyAlignment="1">
      <alignment horizontal="center" vertical="center"/>
    </xf>
    <xf numFmtId="10" fontId="6" fillId="14" borderId="21" xfId="2" applyNumberFormat="1" applyFont="1" applyFill="1" applyBorder="1" applyAlignment="1">
      <alignment horizontal="center" vertical="center"/>
    </xf>
    <xf numFmtId="10" fontId="2" fillId="14" borderId="21" xfId="2" applyNumberFormat="1" applyFont="1" applyFill="1" applyBorder="1" applyAlignment="1">
      <alignment horizontal="center" vertical="center"/>
    </xf>
    <xf numFmtId="166" fontId="6" fillId="14" borderId="9" xfId="3" applyNumberFormat="1" applyFont="1" applyFill="1" applyBorder="1"/>
    <xf numFmtId="9" fontId="6" fillId="14" borderId="10" xfId="3" applyNumberFormat="1" applyFont="1" applyFill="1" applyBorder="1" applyAlignment="1">
      <alignment horizontal="center" vertical="center"/>
    </xf>
    <xf numFmtId="0" fontId="34" fillId="0" borderId="0" xfId="0" applyFont="1" applyFill="1"/>
    <xf numFmtId="9" fontId="2" fillId="0" borderId="0" xfId="0" applyNumberFormat="1" applyFont="1"/>
    <xf numFmtId="9" fontId="2" fillId="0" borderId="0" xfId="1" applyNumberFormat="1" applyFont="1"/>
    <xf numFmtId="165" fontId="15" fillId="15" borderId="6" xfId="1" applyFont="1" applyFill="1" applyBorder="1"/>
    <xf numFmtId="0" fontId="15" fillId="15" borderId="0" xfId="0" applyFont="1" applyFill="1" applyBorder="1" applyAlignment="1">
      <alignment horizontal="center" vertical="center"/>
    </xf>
    <xf numFmtId="0" fontId="0" fillId="15" borderId="0" xfId="0" applyFill="1" applyBorder="1"/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2" fillId="14" borderId="10" xfId="2" applyNumberFormat="1" applyFont="1" applyFill="1" applyBorder="1" applyAlignment="1">
      <alignment horizontal="center" vertical="center"/>
    </xf>
    <xf numFmtId="166" fontId="6" fillId="14" borderId="0" xfId="2" applyNumberFormat="1" applyFont="1" applyFill="1" applyAlignment="1">
      <alignment horizontal="center" vertical="center"/>
    </xf>
    <xf numFmtId="165" fontId="48" fillId="0" borderId="0" xfId="0" applyNumberFormat="1" applyFont="1"/>
    <xf numFmtId="0" fontId="50" fillId="0" borderId="0" xfId="0" applyFont="1"/>
    <xf numFmtId="165" fontId="51" fillId="0" borderId="0" xfId="1" applyFont="1" applyAlignment="1">
      <alignment horizontal="center" vertical="center"/>
    </xf>
    <xf numFmtId="165" fontId="6" fillId="15" borderId="0" xfId="1" applyFont="1" applyFill="1" applyBorder="1"/>
    <xf numFmtId="165" fontId="6" fillId="15" borderId="0" xfId="1" applyFont="1" applyFill="1" applyAlignment="1">
      <alignment horizontal="center" vertical="center"/>
    </xf>
    <xf numFmtId="0" fontId="16" fillId="15" borderId="0" xfId="0" applyFont="1" applyFill="1"/>
    <xf numFmtId="10" fontId="2" fillId="0" borderId="0" xfId="2" applyNumberFormat="1" applyFont="1" applyAlignment="1">
      <alignment horizontal="center" vertical="center"/>
    </xf>
    <xf numFmtId="166" fontId="6" fillId="15" borderId="0" xfId="3" applyNumberFormat="1" applyFont="1" applyFill="1"/>
    <xf numFmtId="166" fontId="6" fillId="19" borderId="0" xfId="3" applyNumberFormat="1" applyFont="1" applyFill="1"/>
    <xf numFmtId="167" fontId="9" fillId="0" borderId="0" xfId="2" applyNumberFormat="1" applyFont="1"/>
    <xf numFmtId="0" fontId="15" fillId="0" borderId="0" xfId="0" applyFont="1"/>
    <xf numFmtId="166" fontId="15" fillId="0" borderId="0" xfId="1" applyNumberFormat="1" applyFont="1" applyAlignment="1">
      <alignment horizontal="left" indent="1"/>
    </xf>
    <xf numFmtId="165" fontId="23" fillId="11" borderId="7" xfId="1" applyFont="1" applyFill="1" applyBorder="1"/>
    <xf numFmtId="165" fontId="19" fillId="15" borderId="7" xfId="1" applyFont="1" applyFill="1" applyBorder="1"/>
    <xf numFmtId="165" fontId="19" fillId="15" borderId="0" xfId="1" applyFont="1" applyFill="1" applyBorder="1"/>
    <xf numFmtId="165" fontId="16" fillId="0" borderId="3" xfId="1" applyFont="1" applyBorder="1"/>
    <xf numFmtId="0" fontId="22" fillId="19" borderId="9" xfId="0" applyFont="1" applyFill="1" applyBorder="1" applyAlignment="1">
      <alignment vertical="center" wrapText="1"/>
    </xf>
    <xf numFmtId="0" fontId="21" fillId="14" borderId="0" xfId="0" applyFont="1" applyFill="1" applyBorder="1" applyAlignment="1">
      <alignment vertical="center" wrapText="1"/>
    </xf>
    <xf numFmtId="165" fontId="16" fillId="14" borderId="0" xfId="1" applyFont="1" applyFill="1" applyBorder="1" applyAlignment="1">
      <alignment horizontal="center" vertical="center" wrapText="1"/>
    </xf>
    <xf numFmtId="165" fontId="21" fillId="36" borderId="5" xfId="0" applyNumberFormat="1" applyFont="1" applyFill="1" applyBorder="1" applyAlignment="1">
      <alignment vertical="center" wrapText="1"/>
    </xf>
    <xf numFmtId="165" fontId="22" fillId="36" borderId="0" xfId="0" applyNumberFormat="1" applyFont="1" applyFill="1" applyBorder="1" applyAlignment="1">
      <alignment vertical="center" wrapText="1"/>
    </xf>
    <xf numFmtId="165" fontId="21" fillId="36" borderId="0" xfId="0" applyNumberFormat="1" applyFont="1" applyFill="1" applyBorder="1" applyAlignment="1">
      <alignment vertical="center" wrapText="1"/>
    </xf>
    <xf numFmtId="0" fontId="16" fillId="19" borderId="0" xfId="0" applyFont="1" applyFill="1"/>
    <xf numFmtId="165" fontId="16" fillId="19" borderId="0" xfId="1" applyFont="1" applyFill="1" applyBorder="1"/>
    <xf numFmtId="165" fontId="19" fillId="19" borderId="0" xfId="1" applyFont="1" applyFill="1" applyBorder="1"/>
    <xf numFmtId="165" fontId="21" fillId="19" borderId="0" xfId="0" applyNumberFormat="1" applyFont="1" applyFill="1" applyBorder="1" applyAlignment="1">
      <alignment vertical="center" wrapText="1"/>
    </xf>
    <xf numFmtId="0" fontId="22" fillId="19" borderId="7" xfId="0" applyFont="1" applyFill="1" applyBorder="1" applyAlignment="1">
      <alignment vertical="center" wrapText="1"/>
    </xf>
    <xf numFmtId="0" fontId="16" fillId="19" borderId="0" xfId="0" applyFont="1" applyFill="1" applyBorder="1"/>
    <xf numFmtId="165" fontId="23" fillId="19" borderId="0" xfId="1" applyFont="1" applyFill="1" applyBorder="1"/>
    <xf numFmtId="0" fontId="22" fillId="19" borderId="0" xfId="0" applyFont="1" applyFill="1" applyBorder="1" applyAlignment="1">
      <alignment vertical="center" wrapText="1"/>
    </xf>
    <xf numFmtId="165" fontId="16" fillId="19" borderId="0" xfId="0" applyNumberFormat="1" applyFont="1" applyFill="1" applyBorder="1"/>
    <xf numFmtId="0" fontId="16" fillId="36" borderId="0" xfId="0" applyFont="1" applyFill="1" applyAlignment="1">
      <alignment horizontal="center" vertical="center"/>
    </xf>
    <xf numFmtId="165" fontId="16" fillId="5" borderId="0" xfId="0" applyNumberFormat="1" applyFont="1" applyFill="1"/>
    <xf numFmtId="165" fontId="16" fillId="5" borderId="0" xfId="1" applyFont="1" applyFill="1" applyBorder="1"/>
    <xf numFmtId="165" fontId="19" fillId="5" borderId="0" xfId="1" applyFont="1" applyFill="1" applyBorder="1"/>
    <xf numFmtId="0" fontId="16" fillId="16" borderId="0" xfId="0" applyFont="1" applyFill="1"/>
    <xf numFmtId="0" fontId="16" fillId="4" borderId="0" xfId="0" applyFont="1" applyFill="1"/>
    <xf numFmtId="0" fontId="16" fillId="32" borderId="0" xfId="0" applyFont="1" applyFill="1"/>
    <xf numFmtId="165" fontId="16" fillId="2" borderId="0" xfId="0" applyNumberFormat="1" applyFont="1" applyFill="1"/>
    <xf numFmtId="165" fontId="48" fillId="2" borderId="0" xfId="0" applyNumberFormat="1" applyFont="1" applyFill="1"/>
    <xf numFmtId="165" fontId="16" fillId="3" borderId="0" xfId="0" applyNumberFormat="1" applyFont="1" applyFill="1"/>
    <xf numFmtId="165" fontId="16" fillId="2" borderId="0" xfId="1" applyFont="1" applyFill="1"/>
    <xf numFmtId="165" fontId="16" fillId="19" borderId="0" xfId="1" applyFont="1" applyFill="1"/>
    <xf numFmtId="9" fontId="2" fillId="0" borderId="0" xfId="2" applyFont="1" applyFill="1" applyAlignment="1">
      <alignment horizontal="center" vertical="center"/>
    </xf>
    <xf numFmtId="0" fontId="6" fillId="19" borderId="0" xfId="3" applyFont="1" applyFill="1" applyAlignment="1">
      <alignment horizontal="center" vertical="center"/>
    </xf>
    <xf numFmtId="0" fontId="6" fillId="14" borderId="25" xfId="3" applyFont="1" applyFill="1" applyBorder="1"/>
    <xf numFmtId="165" fontId="2" fillId="0" borderId="0" xfId="1" applyFont="1" applyFill="1" applyAlignment="1">
      <alignment horizontal="left" vertical="center"/>
    </xf>
    <xf numFmtId="3" fontId="2" fillId="0" borderId="0" xfId="0" applyNumberFormat="1" applyFont="1" applyFill="1" applyAlignment="1">
      <alignment horizontal="left" vertical="center"/>
    </xf>
    <xf numFmtId="10" fontId="2" fillId="14" borderId="5" xfId="0" applyNumberFormat="1" applyFont="1" applyFill="1" applyBorder="1" applyAlignment="1">
      <alignment horizontal="center" vertical="center"/>
    </xf>
    <xf numFmtId="165" fontId="2" fillId="29" borderId="0" xfId="1" applyFont="1" applyFill="1"/>
    <xf numFmtId="165" fontId="2" fillId="29" borderId="0" xfId="1" applyFont="1" applyFill="1" applyAlignment="1">
      <alignment horizontal="center" vertical="center"/>
    </xf>
    <xf numFmtId="165" fontId="48" fillId="2" borderId="0" xfId="1" applyFont="1" applyFill="1"/>
    <xf numFmtId="0" fontId="0" fillId="29" borderId="0" xfId="0" applyFill="1"/>
    <xf numFmtId="165" fontId="19" fillId="0" borderId="0" xfId="0" applyNumberFormat="1" applyFont="1"/>
    <xf numFmtId="166" fontId="6" fillId="14" borderId="0" xfId="3" applyNumberFormat="1" applyFont="1" applyFill="1"/>
    <xf numFmtId="10" fontId="6" fillId="14" borderId="0" xfId="2" applyNumberFormat="1" applyFont="1" applyFill="1"/>
    <xf numFmtId="166" fontId="9" fillId="14" borderId="0" xfId="3" applyNumberFormat="1" applyFont="1" applyFill="1"/>
    <xf numFmtId="166" fontId="2" fillId="0" borderId="0" xfId="1" applyNumberFormat="1" applyFont="1"/>
    <xf numFmtId="166" fontId="16" fillId="5" borderId="0" xfId="2" applyNumberFormat="1" applyFont="1" applyFill="1" applyBorder="1"/>
    <xf numFmtId="166" fontId="19" fillId="5" borderId="0" xfId="2" applyNumberFormat="1" applyFont="1" applyFill="1" applyBorder="1"/>
    <xf numFmtId="10" fontId="6" fillId="15" borderId="0" xfId="2" applyNumberFormat="1" applyFont="1" applyFill="1"/>
    <xf numFmtId="165" fontId="28" fillId="0" borderId="0" xfId="1" applyFont="1"/>
    <xf numFmtId="166" fontId="6" fillId="37" borderId="0" xfId="3" applyNumberFormat="1" applyFont="1" applyFill="1"/>
    <xf numFmtId="10" fontId="2" fillId="29" borderId="0" xfId="2" applyNumberFormat="1" applyFont="1" applyFill="1"/>
    <xf numFmtId="4" fontId="52" fillId="0" borderId="35" xfId="0" applyNumberFormat="1" applyFont="1" applyBorder="1" applyAlignment="1">
      <alignment horizontal="center" wrapText="1" readingOrder="1"/>
    </xf>
    <xf numFmtId="4" fontId="52" fillId="38" borderId="35" xfId="0" applyNumberFormat="1" applyFont="1" applyFill="1" applyBorder="1" applyAlignment="1">
      <alignment horizontal="center" wrapText="1" readingOrder="1"/>
    </xf>
    <xf numFmtId="4" fontId="8" fillId="0" borderId="0" xfId="0" applyNumberFormat="1" applyFont="1" applyFill="1" applyAlignment="1">
      <alignment horizontal="center" vertical="center"/>
    </xf>
    <xf numFmtId="4" fontId="2" fillId="14" borderId="0" xfId="0" applyNumberFormat="1" applyFont="1" applyFill="1"/>
    <xf numFmtId="171" fontId="16" fillId="0" borderId="0" xfId="0" applyNumberFormat="1" applyFont="1"/>
    <xf numFmtId="2" fontId="49" fillId="39" borderId="5" xfId="1" applyNumberFormat="1" applyFont="1" applyFill="1" applyBorder="1" applyAlignment="1">
      <alignment horizontal="center" vertical="center"/>
    </xf>
    <xf numFmtId="10" fontId="5" fillId="40" borderId="0" xfId="3" applyNumberFormat="1" applyFont="1" applyFill="1"/>
    <xf numFmtId="10" fontId="6" fillId="14" borderId="3" xfId="2" applyNumberFormat="1" applyFont="1" applyFill="1" applyBorder="1"/>
    <xf numFmtId="10" fontId="6" fillId="14" borderId="0" xfId="2" applyNumberFormat="1" applyFont="1" applyFill="1" applyBorder="1"/>
    <xf numFmtId="165" fontId="5" fillId="40" borderId="0" xfId="3" applyNumberFormat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" fontId="16" fillId="0" borderId="25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6" fontId="16" fillId="16" borderId="25" xfId="2" applyNumberFormat="1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22" fillId="0" borderId="25" xfId="0" applyFont="1" applyFill="1" applyBorder="1" applyAlignment="1">
      <alignment horizontal="center" vertical="center" wrapText="1"/>
    </xf>
    <xf numFmtId="0" fontId="53" fillId="0" borderId="25" xfId="0" applyFont="1" applyFill="1" applyBorder="1" applyAlignment="1">
      <alignment horizontal="center" vertical="center" wrapText="1"/>
    </xf>
    <xf numFmtId="165" fontId="21" fillId="0" borderId="25" xfId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36" fillId="0" borderId="0" xfId="0" applyFont="1" applyAlignment="1">
      <alignment wrapText="1"/>
    </xf>
    <xf numFmtId="2" fontId="19" fillId="0" borderId="25" xfId="0" applyNumberFormat="1" applyFont="1" applyBorder="1" applyAlignment="1">
      <alignment horizontal="center" vertical="center" wrapText="1"/>
    </xf>
    <xf numFmtId="165" fontId="36" fillId="0" borderId="0" xfId="0" applyNumberFormat="1" applyFont="1" applyAlignment="1">
      <alignment wrapText="1"/>
    </xf>
    <xf numFmtId="2" fontId="19" fillId="18" borderId="25" xfId="0" applyNumberFormat="1" applyFont="1" applyFill="1" applyBorder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</cellXfs>
  <cellStyles count="13">
    <cellStyle name="Comma" xfId="1" builtinId="3"/>
    <cellStyle name="Comma 2" xfId="7" xr:uid="{B081F397-C3D6-4365-A541-FD781478B120}"/>
    <cellStyle name="Comma 3" xfId="9" xr:uid="{23F53B98-B82F-457F-BAA8-78C81DA23D53}"/>
    <cellStyle name="Comma 3 5" xfId="6" xr:uid="{E78566DB-5BB0-4526-929B-35B52F25BE16}"/>
    <cellStyle name="Comma 4" xfId="11" xr:uid="{ECEC0125-9F1B-48AC-84DB-B30998C78AB7}"/>
    <cellStyle name="Normal" xfId="0" builtinId="0"/>
    <cellStyle name="Normal 10" xfId="5" xr:uid="{32BCA5F8-47D3-44B2-92E3-14D70CB38C5B}"/>
    <cellStyle name="Normal 2" xfId="4" xr:uid="{AF4AE5E2-06E3-49EE-AD16-7B15AABB85BB}"/>
    <cellStyle name="Normal 2 3" xfId="3" xr:uid="{6A9A5FE9-A4F9-466C-AB28-B190D82A4C9D}"/>
    <cellStyle name="Normal 2 4" xfId="12" xr:uid="{73806288-D8AE-4736-98ED-7049819A84BE}"/>
    <cellStyle name="Normal 3" xfId="8" xr:uid="{A21ECE7C-98A4-412A-81D1-AEDBCF6FE971}"/>
    <cellStyle name="Percent" xfId="2" builtinId="5"/>
    <cellStyle name="Percent 2" xfId="10" xr:uid="{D8FE79AA-0C8A-4372-AD1B-B3C846180F95}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shmig\AppData\Local\Microsoft\Windows\INetCache\Content.Outlook\17ZQ8JUH\Draft%20FM_CXO_02Oct_V2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s"/>
      <sheetName val="A (C)"/>
      <sheetName val="OS (C)"/>
      <sheetName val="CFS (C)"/>
      <sheetName val="WS (C)"/>
      <sheetName val="WS (1)"/>
      <sheetName val="WS (2)"/>
      <sheetName val="WS (3)"/>
      <sheetName val="WS (4)"/>
      <sheetName val="WS (5)"/>
      <sheetName val="A (1)"/>
      <sheetName val="OS (1)"/>
      <sheetName val="CFS (1)"/>
      <sheetName val="A (2)"/>
      <sheetName val="OS (2)"/>
      <sheetName val="CFS (2)"/>
      <sheetName val="Raw Material Input"/>
      <sheetName val="A (3)"/>
      <sheetName val="OS (3)"/>
      <sheetName val="CFS (3)"/>
      <sheetName val="A (4)"/>
      <sheetName val="OS (4)"/>
      <sheetName val="CFS (4)"/>
      <sheetName val="A (5)"/>
      <sheetName val="OS (5)"/>
      <sheetName val="CFS (5)"/>
      <sheetName val="Tax (1)"/>
      <sheetName val="Tax (2)"/>
      <sheetName val="Tax (3)"/>
      <sheetName val="Tax (4)"/>
      <sheetName val="Tax (5)"/>
      <sheetName val="Tax (C)"/>
      <sheetName val="Incentives"/>
      <sheetName val="ex rate"/>
    </sheetNames>
    <sheetDataSet>
      <sheetData sheetId="0" refreshError="1"/>
      <sheetData sheetId="1" refreshError="1"/>
      <sheetData sheetId="2" refreshError="1">
        <row r="13">
          <cell r="D13">
            <v>1000000</v>
          </cell>
        </row>
        <row r="14">
          <cell r="D14">
            <v>10.106209</v>
          </cell>
        </row>
        <row r="24">
          <cell r="D24">
            <v>44287</v>
          </cell>
        </row>
        <row r="30">
          <cell r="D30">
            <v>1</v>
          </cell>
        </row>
        <row r="38">
          <cell r="D38">
            <v>180</v>
          </cell>
        </row>
        <row r="40">
          <cell r="D40">
            <v>0.29684721540985348</v>
          </cell>
        </row>
        <row r="45">
          <cell r="D45">
            <v>1350</v>
          </cell>
        </row>
        <row r="51">
          <cell r="D51">
            <v>0</v>
          </cell>
        </row>
        <row r="58">
          <cell r="D58">
            <v>3333</v>
          </cell>
        </row>
        <row r="67">
          <cell r="D67">
            <v>132</v>
          </cell>
        </row>
        <row r="68">
          <cell r="D68">
            <v>0.1</v>
          </cell>
        </row>
        <row r="70">
          <cell r="D70">
            <v>1.19</v>
          </cell>
        </row>
        <row r="73">
          <cell r="D73">
            <v>500</v>
          </cell>
        </row>
        <row r="74">
          <cell r="D74">
            <v>200</v>
          </cell>
        </row>
        <row r="75">
          <cell r="D75">
            <v>50</v>
          </cell>
        </row>
        <row r="78">
          <cell r="D78">
            <v>1400</v>
          </cell>
        </row>
        <row r="79">
          <cell r="D79">
            <v>3500</v>
          </cell>
        </row>
        <row r="80">
          <cell r="D80">
            <v>10000</v>
          </cell>
        </row>
        <row r="81">
          <cell r="D81">
            <v>16</v>
          </cell>
        </row>
        <row r="83">
          <cell r="D83">
            <v>0.05</v>
          </cell>
        </row>
        <row r="85">
          <cell r="D85">
            <v>7.9850000000000003</v>
          </cell>
        </row>
        <row r="86">
          <cell r="D86">
            <v>20</v>
          </cell>
        </row>
        <row r="87">
          <cell r="D87">
            <v>40</v>
          </cell>
        </row>
        <row r="88">
          <cell r="D88">
            <v>5.0000000000000001E-3</v>
          </cell>
        </row>
        <row r="90">
          <cell r="D90">
            <v>0.03</v>
          </cell>
        </row>
        <row r="93">
          <cell r="D93">
            <v>50</v>
          </cell>
        </row>
        <row r="95">
          <cell r="D95">
            <v>6</v>
          </cell>
        </row>
        <row r="98">
          <cell r="D98">
            <v>7</v>
          </cell>
        </row>
        <row r="100">
          <cell r="D100">
            <v>57.6</v>
          </cell>
        </row>
        <row r="104">
          <cell r="D104">
            <v>17.5</v>
          </cell>
        </row>
        <row r="105">
          <cell r="D105">
            <v>0</v>
          </cell>
        </row>
        <row r="108">
          <cell r="D108">
            <v>0.1</v>
          </cell>
        </row>
        <row r="109">
          <cell r="D109">
            <v>1</v>
          </cell>
        </row>
        <row r="117">
          <cell r="D117">
            <v>0.7</v>
          </cell>
        </row>
        <row r="118">
          <cell r="D118">
            <v>0.30000000000000004</v>
          </cell>
        </row>
        <row r="120">
          <cell r="D120">
            <v>0.12</v>
          </cell>
        </row>
        <row r="121">
          <cell r="D121">
            <v>0.15528</v>
          </cell>
        </row>
        <row r="135">
          <cell r="D135">
            <v>60</v>
          </cell>
        </row>
        <row r="136">
          <cell r="D136">
            <v>60</v>
          </cell>
        </row>
        <row r="137">
          <cell r="D137">
            <v>30</v>
          </cell>
        </row>
        <row r="138">
          <cell r="D138">
            <v>0.13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E3" t="str">
            <v>Y0[Q1]</v>
          </cell>
        </row>
        <row r="13">
          <cell r="D13">
            <v>1000000</v>
          </cell>
        </row>
        <row r="14">
          <cell r="D14">
            <v>10.106209</v>
          </cell>
        </row>
        <row r="15">
          <cell r="D15">
            <v>0.140597</v>
          </cell>
        </row>
        <row r="16">
          <cell r="D16">
            <v>10.106209</v>
          </cell>
        </row>
        <row r="24">
          <cell r="D24">
            <v>44287</v>
          </cell>
        </row>
        <row r="30">
          <cell r="D30">
            <v>1</v>
          </cell>
        </row>
        <row r="38">
          <cell r="D38">
            <v>180</v>
          </cell>
        </row>
        <row r="40">
          <cell r="D40">
            <v>0.29684721540985348</v>
          </cell>
        </row>
        <row r="45">
          <cell r="D45">
            <v>1350</v>
          </cell>
        </row>
        <row r="51">
          <cell r="D51">
            <v>0</v>
          </cell>
        </row>
        <row r="58">
          <cell r="D58">
            <v>3333</v>
          </cell>
        </row>
        <row r="67">
          <cell r="D67">
            <v>132</v>
          </cell>
        </row>
        <row r="68">
          <cell r="D68">
            <v>0.1</v>
          </cell>
        </row>
        <row r="70">
          <cell r="D70">
            <v>1.19</v>
          </cell>
        </row>
        <row r="73">
          <cell r="D73">
            <v>500</v>
          </cell>
        </row>
        <row r="74">
          <cell r="D74">
            <v>200</v>
          </cell>
        </row>
        <row r="75">
          <cell r="D75">
            <v>50</v>
          </cell>
        </row>
        <row r="78">
          <cell r="D78">
            <v>1400</v>
          </cell>
        </row>
        <row r="79">
          <cell r="D79">
            <v>3500</v>
          </cell>
        </row>
        <row r="80">
          <cell r="D80">
            <v>10000</v>
          </cell>
        </row>
        <row r="81">
          <cell r="D81">
            <v>16</v>
          </cell>
        </row>
        <row r="83">
          <cell r="D83">
            <v>0.05</v>
          </cell>
        </row>
        <row r="85">
          <cell r="D85">
            <v>7.9850000000000003</v>
          </cell>
        </row>
        <row r="86">
          <cell r="D86">
            <v>20</v>
          </cell>
        </row>
        <row r="87">
          <cell r="D87">
            <v>40</v>
          </cell>
        </row>
        <row r="88">
          <cell r="D88">
            <v>5.0000000000000001E-3</v>
          </cell>
        </row>
        <row r="90">
          <cell r="D90">
            <v>0.03</v>
          </cell>
        </row>
        <row r="93">
          <cell r="D93">
            <v>50</v>
          </cell>
        </row>
        <row r="95">
          <cell r="D95">
            <v>6</v>
          </cell>
        </row>
        <row r="98">
          <cell r="D98">
            <v>7</v>
          </cell>
        </row>
        <row r="100">
          <cell r="D100">
            <v>57.6</v>
          </cell>
        </row>
        <row r="104">
          <cell r="D104">
            <v>17.5</v>
          </cell>
        </row>
        <row r="105">
          <cell r="D105">
            <v>0</v>
          </cell>
        </row>
        <row r="108">
          <cell r="D108">
            <v>0.1</v>
          </cell>
        </row>
        <row r="109">
          <cell r="D109">
            <v>1</v>
          </cell>
        </row>
        <row r="117">
          <cell r="D117">
            <v>0.7</v>
          </cell>
        </row>
        <row r="118">
          <cell r="D118">
            <v>0.30000000000000004</v>
          </cell>
        </row>
        <row r="120">
          <cell r="D120">
            <v>0.12</v>
          </cell>
        </row>
        <row r="121">
          <cell r="D121">
            <v>0.15528</v>
          </cell>
        </row>
        <row r="135">
          <cell r="D135">
            <v>60</v>
          </cell>
        </row>
        <row r="136">
          <cell r="D136">
            <v>60</v>
          </cell>
        </row>
        <row r="137">
          <cell r="D137">
            <v>30</v>
          </cell>
        </row>
        <row r="138">
          <cell r="D138">
            <v>0.13</v>
          </cell>
        </row>
      </sheetData>
      <sheetData sheetId="12" refreshError="1"/>
      <sheetData sheetId="13" refreshError="1"/>
      <sheetData sheetId="14" refreshError="1">
        <row r="13">
          <cell r="D13">
            <v>1000000</v>
          </cell>
        </row>
        <row r="14">
          <cell r="D14">
            <v>10.106209</v>
          </cell>
        </row>
        <row r="15">
          <cell r="D15">
            <v>0.140597</v>
          </cell>
        </row>
        <row r="16">
          <cell r="D16">
            <v>10.106209</v>
          </cell>
        </row>
        <row r="24">
          <cell r="D24">
            <v>44652</v>
          </cell>
        </row>
        <row r="30">
          <cell r="D30">
            <v>1</v>
          </cell>
        </row>
        <row r="38">
          <cell r="D38">
            <v>0</v>
          </cell>
        </row>
        <row r="40">
          <cell r="D40">
            <v>0.29684721540985348</v>
          </cell>
        </row>
        <row r="45">
          <cell r="D45">
            <v>1350</v>
          </cell>
        </row>
        <row r="51">
          <cell r="D51">
            <v>0</v>
          </cell>
        </row>
        <row r="58">
          <cell r="D58">
            <v>3333</v>
          </cell>
        </row>
        <row r="67">
          <cell r="D67">
            <v>132</v>
          </cell>
        </row>
        <row r="68">
          <cell r="D68">
            <v>0.1</v>
          </cell>
        </row>
        <row r="70">
          <cell r="D70">
            <v>1.19</v>
          </cell>
        </row>
        <row r="73">
          <cell r="D73">
            <v>500</v>
          </cell>
        </row>
        <row r="74">
          <cell r="D74">
            <v>200</v>
          </cell>
        </row>
        <row r="75">
          <cell r="D75">
            <v>50</v>
          </cell>
        </row>
        <row r="78">
          <cell r="D78">
            <v>1400</v>
          </cell>
        </row>
        <row r="79">
          <cell r="D79">
            <v>3500</v>
          </cell>
        </row>
        <row r="80">
          <cell r="D80">
            <v>10000</v>
          </cell>
        </row>
        <row r="81">
          <cell r="D81">
            <v>16</v>
          </cell>
        </row>
        <row r="83">
          <cell r="D83">
            <v>0.05</v>
          </cell>
        </row>
        <row r="85">
          <cell r="D85">
            <v>7.9850000000000003</v>
          </cell>
        </row>
        <row r="86">
          <cell r="D86">
            <v>20</v>
          </cell>
        </row>
        <row r="87">
          <cell r="D87">
            <v>40</v>
          </cell>
        </row>
        <row r="88">
          <cell r="D88">
            <v>5.0000000000000001E-3</v>
          </cell>
        </row>
        <row r="90">
          <cell r="D90">
            <v>0.03</v>
          </cell>
        </row>
        <row r="93">
          <cell r="D93">
            <v>50</v>
          </cell>
        </row>
        <row r="95">
          <cell r="D95">
            <v>6</v>
          </cell>
        </row>
        <row r="98">
          <cell r="D98">
            <v>7</v>
          </cell>
        </row>
        <row r="100">
          <cell r="D100">
            <v>57.6</v>
          </cell>
        </row>
        <row r="104">
          <cell r="D104">
            <v>17.5</v>
          </cell>
        </row>
        <row r="105">
          <cell r="D105">
            <v>0</v>
          </cell>
        </row>
        <row r="108">
          <cell r="D108">
            <v>0.1</v>
          </cell>
        </row>
        <row r="109">
          <cell r="D109">
            <v>1</v>
          </cell>
        </row>
        <row r="117">
          <cell r="D117">
            <v>0.7</v>
          </cell>
        </row>
        <row r="118">
          <cell r="D118">
            <v>0.30000000000000004</v>
          </cell>
        </row>
        <row r="120">
          <cell r="D120">
            <v>0.12</v>
          </cell>
        </row>
        <row r="121">
          <cell r="D121">
            <v>0.15528</v>
          </cell>
        </row>
        <row r="135">
          <cell r="D135">
            <v>60</v>
          </cell>
        </row>
        <row r="136">
          <cell r="D136">
            <v>60</v>
          </cell>
        </row>
        <row r="137">
          <cell r="D137">
            <v>30</v>
          </cell>
        </row>
        <row r="138">
          <cell r="D138">
            <v>0.13</v>
          </cell>
        </row>
      </sheetData>
      <sheetData sheetId="15" refreshError="1"/>
      <sheetData sheetId="16" refreshError="1"/>
      <sheetData sheetId="17" refreshError="1"/>
      <sheetData sheetId="18" refreshError="1">
        <row r="13">
          <cell r="D13">
            <v>1000000</v>
          </cell>
        </row>
        <row r="14">
          <cell r="D14">
            <v>10.106209</v>
          </cell>
        </row>
        <row r="15">
          <cell r="D15">
            <v>0.140597</v>
          </cell>
        </row>
        <row r="16">
          <cell r="D16">
            <v>10.106209</v>
          </cell>
        </row>
        <row r="24">
          <cell r="D24">
            <v>45017</v>
          </cell>
        </row>
        <row r="30">
          <cell r="D30">
            <v>1</v>
          </cell>
        </row>
        <row r="38">
          <cell r="D38">
            <v>0</v>
          </cell>
        </row>
        <row r="40">
          <cell r="D40">
            <v>0.29684721540985348</v>
          </cell>
        </row>
        <row r="45">
          <cell r="D45">
            <v>1350</v>
          </cell>
        </row>
        <row r="51">
          <cell r="D51">
            <v>0</v>
          </cell>
        </row>
        <row r="58">
          <cell r="D58">
            <v>3333</v>
          </cell>
        </row>
        <row r="67">
          <cell r="D67">
            <v>132</v>
          </cell>
        </row>
        <row r="68">
          <cell r="D68">
            <v>0.1</v>
          </cell>
        </row>
        <row r="70">
          <cell r="D70">
            <v>1.19</v>
          </cell>
        </row>
        <row r="73">
          <cell r="D73">
            <v>500</v>
          </cell>
        </row>
        <row r="74">
          <cell r="D74">
            <v>200</v>
          </cell>
        </row>
        <row r="75">
          <cell r="D75">
            <v>50</v>
          </cell>
        </row>
        <row r="78">
          <cell r="D78">
            <v>1400</v>
          </cell>
        </row>
        <row r="79">
          <cell r="D79">
            <v>3500</v>
          </cell>
        </row>
        <row r="80">
          <cell r="D80">
            <v>10000</v>
          </cell>
        </row>
        <row r="81">
          <cell r="D81">
            <v>16</v>
          </cell>
        </row>
        <row r="83">
          <cell r="D83">
            <v>0.05</v>
          </cell>
        </row>
        <row r="85">
          <cell r="D85">
            <v>7.9850000000000003</v>
          </cell>
        </row>
        <row r="86">
          <cell r="D86">
            <v>20</v>
          </cell>
        </row>
        <row r="87">
          <cell r="D87">
            <v>40</v>
          </cell>
        </row>
        <row r="88">
          <cell r="D88">
            <v>5.0000000000000001E-3</v>
          </cell>
        </row>
        <row r="90">
          <cell r="D90">
            <v>0.03</v>
          </cell>
        </row>
        <row r="93">
          <cell r="D93">
            <v>50</v>
          </cell>
        </row>
        <row r="95">
          <cell r="D95">
            <v>6</v>
          </cell>
        </row>
        <row r="98">
          <cell r="D98">
            <v>7</v>
          </cell>
        </row>
        <row r="100">
          <cell r="D100">
            <v>57.6</v>
          </cell>
        </row>
        <row r="104">
          <cell r="D104">
            <v>17.5</v>
          </cell>
        </row>
        <row r="105">
          <cell r="D105">
            <v>0</v>
          </cell>
        </row>
        <row r="108">
          <cell r="D108">
            <v>0.1</v>
          </cell>
        </row>
        <row r="109">
          <cell r="D109">
            <v>1</v>
          </cell>
        </row>
        <row r="117">
          <cell r="D117">
            <v>0.7</v>
          </cell>
        </row>
        <row r="118">
          <cell r="D118">
            <v>0.30000000000000004</v>
          </cell>
        </row>
        <row r="120">
          <cell r="D120">
            <v>0.12</v>
          </cell>
        </row>
        <row r="121">
          <cell r="D121">
            <v>0.15528</v>
          </cell>
        </row>
        <row r="135">
          <cell r="D135">
            <v>60</v>
          </cell>
        </row>
        <row r="136">
          <cell r="D136">
            <v>60</v>
          </cell>
        </row>
        <row r="137">
          <cell r="D137">
            <v>30</v>
          </cell>
        </row>
        <row r="138">
          <cell r="D138">
            <v>0.13</v>
          </cell>
        </row>
      </sheetData>
      <sheetData sheetId="19" refreshError="1"/>
      <sheetData sheetId="20" refreshError="1"/>
      <sheetData sheetId="21" refreshError="1">
        <row r="13">
          <cell r="D13">
            <v>1000000</v>
          </cell>
        </row>
        <row r="14">
          <cell r="D14">
            <v>10.106209</v>
          </cell>
        </row>
        <row r="15">
          <cell r="D15">
            <v>0.140597</v>
          </cell>
        </row>
        <row r="16">
          <cell r="D16">
            <v>10.106209</v>
          </cell>
        </row>
        <row r="24">
          <cell r="D24">
            <v>45383</v>
          </cell>
        </row>
        <row r="30">
          <cell r="D30">
            <v>2</v>
          </cell>
        </row>
        <row r="38">
          <cell r="D38">
            <v>0</v>
          </cell>
        </row>
        <row r="40">
          <cell r="D40">
            <v>0.29684721540985348</v>
          </cell>
        </row>
        <row r="45">
          <cell r="D45">
            <v>1350</v>
          </cell>
        </row>
        <row r="51">
          <cell r="D51">
            <v>0</v>
          </cell>
        </row>
        <row r="58">
          <cell r="D58">
            <v>3333</v>
          </cell>
        </row>
        <row r="67">
          <cell r="D67">
            <v>132</v>
          </cell>
        </row>
        <row r="68">
          <cell r="D68">
            <v>0.1</v>
          </cell>
        </row>
        <row r="70">
          <cell r="D70">
            <v>1.19</v>
          </cell>
        </row>
        <row r="73">
          <cell r="D73">
            <v>500</v>
          </cell>
        </row>
        <row r="74">
          <cell r="D74">
            <v>200</v>
          </cell>
        </row>
        <row r="75">
          <cell r="D75">
            <v>50</v>
          </cell>
        </row>
        <row r="78">
          <cell r="D78">
            <v>1400</v>
          </cell>
        </row>
        <row r="79">
          <cell r="D79">
            <v>3500</v>
          </cell>
        </row>
        <row r="80">
          <cell r="D80">
            <v>10000</v>
          </cell>
        </row>
        <row r="81">
          <cell r="D81">
            <v>16</v>
          </cell>
        </row>
        <row r="83">
          <cell r="D83">
            <v>0.05</v>
          </cell>
        </row>
        <row r="85">
          <cell r="D85">
            <v>7.9850000000000003</v>
          </cell>
        </row>
        <row r="86">
          <cell r="D86">
            <v>20</v>
          </cell>
        </row>
        <row r="87">
          <cell r="D87">
            <v>40</v>
          </cell>
        </row>
        <row r="88">
          <cell r="D88">
            <v>5.0000000000000001E-3</v>
          </cell>
        </row>
        <row r="90">
          <cell r="D90">
            <v>0.03</v>
          </cell>
        </row>
        <row r="93">
          <cell r="D93">
            <v>50</v>
          </cell>
        </row>
        <row r="95">
          <cell r="D95">
            <v>6</v>
          </cell>
        </row>
        <row r="98">
          <cell r="D98">
            <v>7</v>
          </cell>
        </row>
        <row r="100">
          <cell r="D100">
            <v>57.6</v>
          </cell>
        </row>
        <row r="104">
          <cell r="D104">
            <v>17.5</v>
          </cell>
        </row>
        <row r="105">
          <cell r="D105">
            <v>0</v>
          </cell>
        </row>
        <row r="108">
          <cell r="D108">
            <v>0.1</v>
          </cell>
        </row>
        <row r="109">
          <cell r="D109">
            <v>1</v>
          </cell>
        </row>
        <row r="117">
          <cell r="D117">
            <v>0.7</v>
          </cell>
        </row>
        <row r="118">
          <cell r="D118">
            <v>0.30000000000000004</v>
          </cell>
        </row>
        <row r="120">
          <cell r="D120">
            <v>0.12</v>
          </cell>
        </row>
        <row r="121">
          <cell r="D121">
            <v>0.15528</v>
          </cell>
        </row>
        <row r="135">
          <cell r="D135">
            <v>60</v>
          </cell>
        </row>
        <row r="136">
          <cell r="D136">
            <v>60</v>
          </cell>
        </row>
        <row r="137">
          <cell r="D137">
            <v>30</v>
          </cell>
        </row>
        <row r="138">
          <cell r="D138">
            <v>0.13</v>
          </cell>
        </row>
      </sheetData>
      <sheetData sheetId="22" refreshError="1"/>
      <sheetData sheetId="23" refreshError="1"/>
      <sheetData sheetId="24" refreshError="1">
        <row r="13">
          <cell r="D13">
            <v>1000000</v>
          </cell>
        </row>
        <row r="14">
          <cell r="D14">
            <v>10.106209</v>
          </cell>
        </row>
        <row r="15">
          <cell r="D15">
            <v>0.140597</v>
          </cell>
        </row>
        <row r="16">
          <cell r="D16">
            <v>10.106209</v>
          </cell>
        </row>
        <row r="24">
          <cell r="D24">
            <v>45748</v>
          </cell>
        </row>
        <row r="30">
          <cell r="D30">
            <v>5</v>
          </cell>
        </row>
        <row r="38">
          <cell r="D38">
            <v>0</v>
          </cell>
        </row>
        <row r="40">
          <cell r="D40">
            <v>0.29684721540985348</v>
          </cell>
        </row>
        <row r="45">
          <cell r="D45">
            <v>1350</v>
          </cell>
        </row>
        <row r="51">
          <cell r="D51">
            <v>0</v>
          </cell>
        </row>
        <row r="58">
          <cell r="D58">
            <v>3333</v>
          </cell>
        </row>
        <row r="67">
          <cell r="D67">
            <v>132</v>
          </cell>
        </row>
        <row r="68">
          <cell r="D68">
            <v>0.1</v>
          </cell>
        </row>
        <row r="70">
          <cell r="D70">
            <v>1.19</v>
          </cell>
        </row>
        <row r="73">
          <cell r="D73">
            <v>500</v>
          </cell>
        </row>
        <row r="74">
          <cell r="D74">
            <v>200</v>
          </cell>
        </row>
        <row r="75">
          <cell r="D75">
            <v>50</v>
          </cell>
        </row>
        <row r="78">
          <cell r="D78">
            <v>1400</v>
          </cell>
        </row>
        <row r="79">
          <cell r="D79">
            <v>3500</v>
          </cell>
        </row>
        <row r="80">
          <cell r="D80">
            <v>10000</v>
          </cell>
        </row>
        <row r="81">
          <cell r="D81">
            <v>16</v>
          </cell>
        </row>
        <row r="83">
          <cell r="D83">
            <v>0.05</v>
          </cell>
        </row>
        <row r="85">
          <cell r="D85">
            <v>7.9850000000000003</v>
          </cell>
        </row>
        <row r="86">
          <cell r="D86">
            <v>20</v>
          </cell>
        </row>
        <row r="87">
          <cell r="D87">
            <v>40</v>
          </cell>
        </row>
        <row r="88">
          <cell r="D88">
            <v>5.0000000000000001E-3</v>
          </cell>
        </row>
        <row r="90">
          <cell r="D90">
            <v>0.03</v>
          </cell>
        </row>
        <row r="93">
          <cell r="D93">
            <v>50</v>
          </cell>
        </row>
        <row r="95">
          <cell r="D95">
            <v>6</v>
          </cell>
        </row>
        <row r="98">
          <cell r="D98">
            <v>7</v>
          </cell>
        </row>
        <row r="100">
          <cell r="D100">
            <v>57.6</v>
          </cell>
        </row>
        <row r="104">
          <cell r="D104">
            <v>17.5</v>
          </cell>
        </row>
        <row r="105">
          <cell r="D105">
            <v>0</v>
          </cell>
        </row>
        <row r="108">
          <cell r="D108">
            <v>0.1</v>
          </cell>
        </row>
        <row r="109">
          <cell r="D109">
            <v>1</v>
          </cell>
        </row>
        <row r="117">
          <cell r="D117">
            <v>0.7</v>
          </cell>
        </row>
        <row r="118">
          <cell r="D118">
            <v>0.30000000000000004</v>
          </cell>
        </row>
        <row r="120">
          <cell r="D120">
            <v>0.12</v>
          </cell>
        </row>
        <row r="121">
          <cell r="D121">
            <v>0.15528</v>
          </cell>
        </row>
        <row r="135">
          <cell r="D135">
            <v>60</v>
          </cell>
        </row>
        <row r="136">
          <cell r="D136">
            <v>60</v>
          </cell>
        </row>
        <row r="137">
          <cell r="D137">
            <v>30</v>
          </cell>
        </row>
        <row r="138">
          <cell r="D138">
            <v>0.13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oinka, Pankaj Kumar" id="{09D4654F-DB85-4EC4-8DD2-DA1F13AC2637}" userId="S::pgoinka@deloitte.com::3d74d544-d591-4c08-861a-1e967077a4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9" dT="2022-03-01T16:51:31.22" personId="{09D4654F-DB85-4EC4-8DD2-DA1F13AC2637}" id="{7FE8AD1F-6DF1-44BB-B68F-49426DF6642A}">
    <text>Adjusted to manage 50 half years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D4BE-3F8B-4565-8E5F-BDE7AD55EE2B}">
  <dimension ref="A1:AH39"/>
  <sheetViews>
    <sheetView showGridLines="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T38" sqref="T38"/>
    </sheetView>
  </sheetViews>
  <sheetFormatPr defaultColWidth="8.90625" defaultRowHeight="12" outlineLevelCol="1" x14ac:dyDescent="0.3"/>
  <cols>
    <col min="1" max="1" width="28" style="126" bestFit="1" customWidth="1"/>
    <col min="2" max="2" width="8.36328125" style="126" bestFit="1" customWidth="1"/>
    <col min="3" max="3" width="7" style="126" customWidth="1"/>
    <col min="4" max="4" width="3.90625" style="126" customWidth="1"/>
    <col min="5" max="5" width="9" style="126" hidden="1" customWidth="1" outlineLevel="1"/>
    <col min="6" max="6" width="11.54296875" style="126" hidden="1" customWidth="1" outlineLevel="1"/>
    <col min="7" max="7" width="4.81640625" style="126" hidden="1" customWidth="1" outlineLevel="1"/>
    <col min="8" max="8" width="9" style="126" hidden="1" customWidth="1" outlineLevel="1"/>
    <col min="9" max="9" width="13.6328125" style="126" hidden="1" customWidth="1" outlineLevel="1"/>
    <col min="10" max="10" width="4.36328125" style="126" hidden="1" customWidth="1" outlineLevel="1"/>
    <col min="11" max="12" width="8.90625" style="126" hidden="1" customWidth="1" outlineLevel="1"/>
    <col min="13" max="13" width="7.81640625" style="126" bestFit="1" customWidth="1" collapsed="1"/>
    <col min="14" max="15" width="8.90625" style="126"/>
    <col min="16" max="16" width="3.36328125" style="126" customWidth="1"/>
    <col min="17" max="18" width="8.90625" style="126"/>
    <col min="19" max="19" width="3.453125" style="126" customWidth="1"/>
    <col min="20" max="20" width="8.90625" style="126"/>
    <col min="21" max="21" width="7.1796875" style="126" customWidth="1"/>
    <col min="22" max="22" width="2.54296875" style="126" customWidth="1"/>
    <col min="23" max="23" width="7" style="126" customWidth="1"/>
    <col min="24" max="24" width="4.54296875" style="126" customWidth="1"/>
    <col min="25" max="26" width="8.90625" style="126"/>
    <col min="27" max="27" width="3.54296875" style="126" customWidth="1"/>
    <col min="28" max="29" width="8.90625" style="126"/>
    <col min="30" max="30" width="3.90625" style="126" customWidth="1"/>
    <col min="31" max="32" width="8.90625" style="126"/>
    <col min="33" max="33" width="4.1796875" style="126" customWidth="1"/>
    <col min="34" max="34" width="6" style="126" bestFit="1" customWidth="1"/>
    <col min="35" max="16384" width="8.90625" style="126"/>
  </cols>
  <sheetData>
    <row r="1" spans="1:34" x14ac:dyDescent="0.3">
      <c r="B1" s="841" t="s">
        <v>760</v>
      </c>
      <c r="C1" s="841"/>
      <c r="D1" s="778"/>
      <c r="E1" s="787" t="s">
        <v>726</v>
      </c>
      <c r="F1" s="787"/>
      <c r="G1" s="787"/>
      <c r="H1" s="787"/>
      <c r="I1" s="787"/>
      <c r="J1" s="787"/>
      <c r="K1" s="787"/>
      <c r="L1" s="787"/>
      <c r="N1" s="786" t="s">
        <v>725</v>
      </c>
      <c r="O1" s="786" t="s">
        <v>755</v>
      </c>
      <c r="P1" s="786"/>
      <c r="Q1" s="786"/>
      <c r="R1" s="786"/>
      <c r="S1" s="786"/>
      <c r="T1" s="786"/>
      <c r="U1" s="786"/>
      <c r="V1" s="786"/>
      <c r="W1" s="786"/>
      <c r="X1" s="773"/>
      <c r="Y1" s="788" t="s">
        <v>725</v>
      </c>
      <c r="Z1" s="788" t="s">
        <v>762</v>
      </c>
      <c r="AA1" s="788"/>
      <c r="AB1" s="788"/>
      <c r="AC1" s="788"/>
      <c r="AD1" s="788"/>
      <c r="AE1" s="788"/>
      <c r="AF1" s="788"/>
      <c r="AG1" s="788"/>
      <c r="AH1" s="788"/>
    </row>
    <row r="2" spans="1:34" ht="24" x14ac:dyDescent="0.3">
      <c r="A2" s="767"/>
      <c r="B2" s="782">
        <f>Inputs!H2</f>
        <v>3</v>
      </c>
      <c r="C2" s="767" t="str">
        <f>IF(Inputs!E66,"Developer","Loan")</f>
        <v>Developer</v>
      </c>
      <c r="D2" s="778"/>
      <c r="E2" s="646" t="s">
        <v>610</v>
      </c>
      <c r="F2" s="646">
        <v>1</v>
      </c>
      <c r="H2" s="646" t="s">
        <v>611</v>
      </c>
      <c r="I2" s="646">
        <v>2</v>
      </c>
      <c r="K2" s="646" t="s">
        <v>609</v>
      </c>
      <c r="L2" s="646">
        <v>3</v>
      </c>
      <c r="N2" s="646" t="s">
        <v>610</v>
      </c>
      <c r="O2" s="646">
        <v>1</v>
      </c>
      <c r="Q2" s="646" t="s">
        <v>611</v>
      </c>
      <c r="R2" s="646">
        <v>2</v>
      </c>
      <c r="T2" s="646" t="s">
        <v>609</v>
      </c>
      <c r="U2" s="646">
        <v>3</v>
      </c>
      <c r="W2" s="713" t="s">
        <v>130</v>
      </c>
      <c r="X2" s="773"/>
      <c r="Y2" s="646" t="s">
        <v>610</v>
      </c>
      <c r="Z2" s="646">
        <v>1</v>
      </c>
      <c r="AB2" s="646" t="s">
        <v>611</v>
      </c>
      <c r="AC2" s="646">
        <v>2</v>
      </c>
      <c r="AE2" s="646" t="s">
        <v>609</v>
      </c>
      <c r="AF2" s="646">
        <v>3</v>
      </c>
      <c r="AH2" s="713" t="s">
        <v>130</v>
      </c>
    </row>
    <row r="3" spans="1:34" x14ac:dyDescent="0.3">
      <c r="A3" s="261" t="s">
        <v>343</v>
      </c>
      <c r="B3" s="763"/>
      <c r="C3" s="763"/>
      <c r="D3" s="779"/>
      <c r="E3" s="262" t="s">
        <v>307</v>
      </c>
      <c r="F3" s="258" t="s">
        <v>366</v>
      </c>
      <c r="G3" s="647"/>
      <c r="H3" s="262" t="s">
        <v>307</v>
      </c>
      <c r="I3" s="258" t="s">
        <v>366</v>
      </c>
      <c r="K3" s="262" t="s">
        <v>307</v>
      </c>
      <c r="L3" s="258" t="s">
        <v>366</v>
      </c>
      <c r="N3" s="262" t="s">
        <v>307</v>
      </c>
      <c r="O3" s="258" t="s">
        <v>366</v>
      </c>
      <c r="P3" s="647"/>
      <c r="Q3" s="262" t="s">
        <v>307</v>
      </c>
      <c r="R3" s="258" t="s">
        <v>366</v>
      </c>
      <c r="T3" s="262" t="s">
        <v>307</v>
      </c>
      <c r="U3" s="258" t="s">
        <v>366</v>
      </c>
      <c r="X3" s="773"/>
      <c r="Y3" s="262" t="s">
        <v>307</v>
      </c>
      <c r="Z3" s="258" t="s">
        <v>366</v>
      </c>
      <c r="AA3" s="647"/>
      <c r="AB3" s="262" t="s">
        <v>307</v>
      </c>
      <c r="AC3" s="258" t="s">
        <v>366</v>
      </c>
      <c r="AE3" s="262" t="s">
        <v>307</v>
      </c>
      <c r="AF3" s="258" t="s">
        <v>366</v>
      </c>
    </row>
    <row r="4" spans="1:34" x14ac:dyDescent="0.3">
      <c r="A4" s="447" t="s">
        <v>28</v>
      </c>
      <c r="B4" s="764"/>
      <c r="C4" s="764"/>
      <c r="D4" s="775"/>
      <c r="E4" s="150"/>
      <c r="F4" s="150"/>
      <c r="H4" s="150"/>
      <c r="I4" s="150"/>
      <c r="K4" s="150"/>
      <c r="L4" s="150"/>
      <c r="N4" s="150"/>
      <c r="O4" s="150"/>
      <c r="Q4" s="150"/>
      <c r="R4" s="150"/>
      <c r="T4" s="150"/>
      <c r="U4" s="150"/>
      <c r="X4" s="773"/>
      <c r="Y4" s="150"/>
      <c r="Z4" s="150"/>
      <c r="AB4" s="150"/>
      <c r="AC4" s="150"/>
      <c r="AE4" s="150"/>
      <c r="AF4" s="150"/>
    </row>
    <row r="5" spans="1:34" x14ac:dyDescent="0.3">
      <c r="A5" s="157" t="s">
        <v>3</v>
      </c>
      <c r="B5" s="784">
        <f>Dashboard!G5</f>
        <v>1.7052579999999999</v>
      </c>
      <c r="C5" s="784">
        <f>Dashboard!H5</f>
        <v>0.28399999999999997</v>
      </c>
      <c r="D5" s="774"/>
      <c r="E5" s="238">
        <v>0.81701200000000018</v>
      </c>
      <c r="F5" s="235">
        <v>0.27200000000000002</v>
      </c>
      <c r="H5" s="238">
        <v>0.88824599999999976</v>
      </c>
      <c r="I5" s="235">
        <v>0.29599999999999999</v>
      </c>
      <c r="K5" s="238">
        <v>1.7052579999999999</v>
      </c>
      <c r="L5" s="235">
        <v>0.28399999999999997</v>
      </c>
      <c r="M5" s="670"/>
      <c r="N5" s="238">
        <v>0.81701200000000018</v>
      </c>
      <c r="O5" s="235">
        <v>0.27200000000000002</v>
      </c>
      <c r="Q5" s="238">
        <v>0.88824599999999976</v>
      </c>
      <c r="R5" s="235">
        <v>0.29599999999999999</v>
      </c>
      <c r="T5" s="238">
        <v>1.7052579999999999</v>
      </c>
      <c r="U5" s="235">
        <v>0.28399999999999997</v>
      </c>
      <c r="W5" s="789">
        <f>T5-Q5-N5</f>
        <v>0</v>
      </c>
      <c r="X5" s="773"/>
      <c r="Y5" s="238">
        <v>0.81701200000000018</v>
      </c>
      <c r="Z5" s="235">
        <v>0.27200000000000002</v>
      </c>
      <c r="AB5" s="238">
        <v>0.88824599999999976</v>
      </c>
      <c r="AC5" s="235">
        <v>0.29599999999999999</v>
      </c>
      <c r="AE5" s="238">
        <v>1.7052579999999999</v>
      </c>
      <c r="AF5" s="235">
        <v>0.28399999999999997</v>
      </c>
      <c r="AH5" s="789">
        <f t="shared" ref="AH5:AH34" si="0">AE5-AB5-Y5</f>
        <v>0</v>
      </c>
    </row>
    <row r="6" spans="1:34" x14ac:dyDescent="0.3">
      <c r="A6" s="157" t="s">
        <v>518</v>
      </c>
      <c r="B6" s="784">
        <f>Dashboard!G6</f>
        <v>25.425000000000001</v>
      </c>
      <c r="C6" s="784">
        <f>Dashboard!H6</f>
        <v>4.2380000000000004</v>
      </c>
      <c r="D6" s="774"/>
      <c r="E6" s="238">
        <v>15.35</v>
      </c>
      <c r="F6" s="235">
        <v>5.117</v>
      </c>
      <c r="H6" s="238">
        <v>10.074999999999999</v>
      </c>
      <c r="I6" s="235">
        <v>3.3580000000000001</v>
      </c>
      <c r="K6" s="238">
        <v>25.425000000000001</v>
      </c>
      <c r="L6" s="235">
        <v>4.2380000000000004</v>
      </c>
      <c r="M6" s="670"/>
      <c r="N6" s="238">
        <v>15.35</v>
      </c>
      <c r="O6" s="235">
        <v>5.117</v>
      </c>
      <c r="Q6" s="238">
        <v>10.074999999999999</v>
      </c>
      <c r="R6" s="235">
        <v>3.3580000000000001</v>
      </c>
      <c r="T6" s="238">
        <v>25.425000000000001</v>
      </c>
      <c r="U6" s="235">
        <v>4.2380000000000004</v>
      </c>
      <c r="W6" s="789">
        <f t="shared" ref="W6:W29" si="1">T6-Q6-N6</f>
        <v>0</v>
      </c>
      <c r="X6" s="773"/>
      <c r="Y6" s="238">
        <v>15.35</v>
      </c>
      <c r="Z6" s="235">
        <v>5.117</v>
      </c>
      <c r="AB6" s="238">
        <v>10.074999999999999</v>
      </c>
      <c r="AC6" s="235">
        <v>3.3580000000000001</v>
      </c>
      <c r="AE6" s="238">
        <v>25.425000000000001</v>
      </c>
      <c r="AF6" s="235">
        <v>4.2380000000000004</v>
      </c>
      <c r="AH6" s="789">
        <f t="shared" si="0"/>
        <v>0</v>
      </c>
    </row>
    <row r="7" spans="1:34" x14ac:dyDescent="0.3">
      <c r="A7" s="157" t="s">
        <v>517</v>
      </c>
      <c r="B7" s="784">
        <f>Dashboard!G7</f>
        <v>116.8</v>
      </c>
      <c r="C7" s="784">
        <f>Dashboard!H7</f>
        <v>19.466999999999999</v>
      </c>
      <c r="D7" s="774"/>
      <c r="E7" s="238">
        <v>58.4</v>
      </c>
      <c r="F7" s="235">
        <v>19.466999999999999</v>
      </c>
      <c r="H7" s="238">
        <v>58.4</v>
      </c>
      <c r="I7" s="235">
        <v>19.466999999999999</v>
      </c>
      <c r="K7" s="238">
        <v>116.8</v>
      </c>
      <c r="L7" s="235">
        <v>19.466999999999999</v>
      </c>
      <c r="M7" s="670"/>
      <c r="N7" s="238">
        <v>58.4</v>
      </c>
      <c r="O7" s="235">
        <v>19.466999999999999</v>
      </c>
      <c r="Q7" s="238">
        <v>58.4</v>
      </c>
      <c r="R7" s="235">
        <v>19.466999999999999</v>
      </c>
      <c r="T7" s="238">
        <v>116.8</v>
      </c>
      <c r="U7" s="235">
        <v>19.466999999999999</v>
      </c>
      <c r="W7" s="789">
        <f t="shared" si="1"/>
        <v>0</v>
      </c>
      <c r="X7" s="773"/>
      <c r="Y7" s="238">
        <v>58.4</v>
      </c>
      <c r="Z7" s="235">
        <v>19.466999999999999</v>
      </c>
      <c r="AB7" s="238">
        <v>58.4</v>
      </c>
      <c r="AC7" s="235">
        <v>19.466999999999999</v>
      </c>
      <c r="AE7" s="238">
        <v>116.8</v>
      </c>
      <c r="AF7" s="235">
        <v>19.466999999999999</v>
      </c>
      <c r="AH7" s="789">
        <f t="shared" si="0"/>
        <v>0</v>
      </c>
    </row>
    <row r="8" spans="1:34" x14ac:dyDescent="0.3">
      <c r="A8" s="157" t="s">
        <v>516</v>
      </c>
      <c r="B8" s="784">
        <f>Dashboard!G8</f>
        <v>104.314534010134</v>
      </c>
      <c r="C8" s="784">
        <f>Dashboard!H8</f>
        <v>17.385999999999999</v>
      </c>
      <c r="D8" s="774"/>
      <c r="E8" s="238">
        <v>56.432710934170316</v>
      </c>
      <c r="F8" s="235">
        <v>18.811</v>
      </c>
      <c r="H8" s="238">
        <v>47.881823075963673</v>
      </c>
      <c r="I8" s="235">
        <v>15.961</v>
      </c>
      <c r="K8" s="238">
        <v>104.314534010134</v>
      </c>
      <c r="L8" s="235">
        <v>17.385999999999999</v>
      </c>
      <c r="M8" s="670"/>
      <c r="N8" s="238">
        <v>56.432710934170316</v>
      </c>
      <c r="O8" s="235">
        <v>18.811</v>
      </c>
      <c r="Q8" s="238">
        <v>47.881823075963673</v>
      </c>
      <c r="R8" s="235">
        <v>15.961</v>
      </c>
      <c r="T8" s="238">
        <v>104.314534010134</v>
      </c>
      <c r="U8" s="235">
        <v>17.385999999999999</v>
      </c>
      <c r="W8" s="789">
        <f t="shared" si="1"/>
        <v>0</v>
      </c>
      <c r="X8" s="773"/>
      <c r="Y8" s="238">
        <v>56.432710934170316</v>
      </c>
      <c r="Z8" s="235">
        <v>18.811</v>
      </c>
      <c r="AB8" s="238">
        <v>47.881823075963673</v>
      </c>
      <c r="AC8" s="235">
        <v>15.961</v>
      </c>
      <c r="AE8" s="238">
        <v>104.314534010134</v>
      </c>
      <c r="AF8" s="235">
        <v>17.385999999999999</v>
      </c>
      <c r="AH8" s="789">
        <f t="shared" si="0"/>
        <v>0</v>
      </c>
    </row>
    <row r="9" spans="1:34" x14ac:dyDescent="0.3">
      <c r="A9" s="157" t="s">
        <v>20</v>
      </c>
      <c r="B9" s="784">
        <f ca="1">Dashboard!G9</f>
        <v>63.066420502168668</v>
      </c>
      <c r="C9" s="784">
        <f ca="1">Dashboard!H9</f>
        <v>10.510999999999999</v>
      </c>
      <c r="D9" s="774"/>
      <c r="E9" s="238">
        <v>52.827545391480086</v>
      </c>
      <c r="F9" s="235">
        <v>17.609000000000002</v>
      </c>
      <c r="H9" s="238">
        <v>51.624354577453687</v>
      </c>
      <c r="I9" s="235">
        <v>17.207999999999998</v>
      </c>
      <c r="K9" s="238">
        <v>104.45189995750304</v>
      </c>
      <c r="L9" s="235">
        <v>17.408999999999999</v>
      </c>
      <c r="M9" s="670"/>
      <c r="N9" s="238">
        <v>31.502419553996457</v>
      </c>
      <c r="O9" s="235">
        <v>10.500999999999999</v>
      </c>
      <c r="Q9" s="238">
        <v>31.565161997341175</v>
      </c>
      <c r="R9" s="235">
        <v>10.522</v>
      </c>
      <c r="T9" s="238">
        <v>63.067581540127804</v>
      </c>
      <c r="U9" s="235">
        <v>10.510999999999999</v>
      </c>
      <c r="W9" s="790">
        <f t="shared" si="1"/>
        <v>-1.1209827732727717E-8</v>
      </c>
      <c r="X9" s="773"/>
      <c r="Y9" s="238">
        <v>31.502419553996457</v>
      </c>
      <c r="Z9" s="235">
        <v>10.500999999999999</v>
      </c>
      <c r="AB9" s="238">
        <v>31.565161997341175</v>
      </c>
      <c r="AC9" s="235">
        <v>10.522</v>
      </c>
      <c r="AE9" s="238">
        <v>63.067581540127804</v>
      </c>
      <c r="AF9" s="235">
        <v>10.510999999999999</v>
      </c>
      <c r="AH9" s="790">
        <f t="shared" si="0"/>
        <v>-1.1209827732727717E-8</v>
      </c>
    </row>
    <row r="10" spans="1:34" x14ac:dyDescent="0.3">
      <c r="A10" s="154" t="s">
        <v>370</v>
      </c>
      <c r="B10" s="785">
        <f ca="1">Dashboard!G10</f>
        <v>311.31121251230269</v>
      </c>
      <c r="C10" s="785">
        <f ca="1">Dashboard!H10</f>
        <v>51.89</v>
      </c>
      <c r="D10" s="775"/>
      <c r="E10" s="260">
        <v>183.82726832565044</v>
      </c>
      <c r="F10" s="450">
        <v>61.28</v>
      </c>
      <c r="H10" s="260">
        <v>168.86942365341736</v>
      </c>
      <c r="I10" s="450">
        <v>56.29</v>
      </c>
      <c r="K10" s="260">
        <v>352.69669196763704</v>
      </c>
      <c r="L10" s="450">
        <v>58.78</v>
      </c>
      <c r="M10" s="670"/>
      <c r="N10" s="260">
        <v>162.50214248816678</v>
      </c>
      <c r="O10" s="450">
        <v>54.17</v>
      </c>
      <c r="Q10" s="260">
        <v>148.81023107330483</v>
      </c>
      <c r="R10" s="450">
        <v>49.6</v>
      </c>
      <c r="T10" s="260">
        <v>311.31237355026178</v>
      </c>
      <c r="U10" s="450">
        <v>51.89</v>
      </c>
      <c r="W10" s="789">
        <f t="shared" si="1"/>
        <v>-1.1209834838155075E-8</v>
      </c>
      <c r="X10" s="773"/>
      <c r="Y10" s="260">
        <v>162.50214248816678</v>
      </c>
      <c r="Z10" s="450">
        <v>54.17</v>
      </c>
      <c r="AB10" s="260">
        <v>148.81023107330483</v>
      </c>
      <c r="AC10" s="450">
        <v>49.6</v>
      </c>
      <c r="AE10" s="260">
        <v>311.31237355026178</v>
      </c>
      <c r="AF10" s="450">
        <v>51.89</v>
      </c>
      <c r="AH10" s="789">
        <f t="shared" si="0"/>
        <v>-1.1209834838155075E-8</v>
      </c>
    </row>
    <row r="11" spans="1:34" x14ac:dyDescent="0.3">
      <c r="A11" s="157" t="s">
        <v>451</v>
      </c>
      <c r="B11" s="784">
        <f ca="1">Dashboard!G11</f>
        <v>9.1237086617650274</v>
      </c>
      <c r="C11" s="784">
        <f ca="1">Dashboard!H11</f>
        <v>1.5209999999999999</v>
      </c>
      <c r="D11" s="774"/>
      <c r="E11" s="238">
        <v>4.9307892653958438</v>
      </c>
      <c r="F11" s="235">
        <v>1.6439999999999999</v>
      </c>
      <c r="H11" s="238">
        <v>4.5395223203721358</v>
      </c>
      <c r="I11" s="235">
        <v>1.5129999999999999</v>
      </c>
      <c r="K11" s="238">
        <v>9.4703025454250565</v>
      </c>
      <c r="L11" s="235">
        <v>1.5780000000000001</v>
      </c>
      <c r="M11" s="670"/>
      <c r="N11" s="238">
        <v>4.7574853902713352</v>
      </c>
      <c r="O11" s="235">
        <v>1.5860000000000001</v>
      </c>
      <c r="Q11" s="238">
        <v>4.366267142968761</v>
      </c>
      <c r="R11" s="235">
        <v>1.4550000000000001</v>
      </c>
      <c r="T11" s="238">
        <v>9.1237434929038006</v>
      </c>
      <c r="U11" s="235">
        <v>1.5209999999999999</v>
      </c>
      <c r="W11" s="789">
        <f t="shared" si="1"/>
        <v>-9.0403362955626676E-6</v>
      </c>
      <c r="X11" s="773"/>
      <c r="Y11" s="238">
        <v>4.7574853902713352</v>
      </c>
      <c r="Z11" s="235">
        <v>1.5860000000000001</v>
      </c>
      <c r="AB11" s="238">
        <v>4.366267142968761</v>
      </c>
      <c r="AC11" s="235">
        <v>1.4550000000000001</v>
      </c>
      <c r="AE11" s="238">
        <v>9.1237434929038006</v>
      </c>
      <c r="AF11" s="235">
        <v>1.5209999999999999</v>
      </c>
      <c r="AH11" s="789">
        <f t="shared" si="0"/>
        <v>-9.0403362955626676E-6</v>
      </c>
    </row>
    <row r="12" spans="1:34" x14ac:dyDescent="0.3">
      <c r="A12" s="255" t="s">
        <v>28</v>
      </c>
      <c r="B12" s="785">
        <f ca="1">Dashboard!G12</f>
        <v>320.43492117406771</v>
      </c>
      <c r="C12" s="785">
        <f ca="1">Dashboard!H12</f>
        <v>53.411000000000001</v>
      </c>
      <c r="D12" s="775"/>
      <c r="E12" s="476">
        <v>188.75805759104628</v>
      </c>
      <c r="F12" s="449">
        <v>62.923999999999999</v>
      </c>
      <c r="H12" s="476">
        <v>173.40894597378949</v>
      </c>
      <c r="I12" s="449">
        <v>57.802999999999997</v>
      </c>
      <c r="K12" s="476">
        <v>362.16699451306209</v>
      </c>
      <c r="L12" s="449">
        <v>60.358000000000004</v>
      </c>
      <c r="M12" s="670"/>
      <c r="N12" s="476">
        <v>167.25962787843812</v>
      </c>
      <c r="O12" s="449">
        <v>55.756</v>
      </c>
      <c r="Q12" s="476">
        <v>153.17649821627359</v>
      </c>
      <c r="R12" s="449">
        <v>51.055</v>
      </c>
      <c r="T12" s="476">
        <v>320.43611704316561</v>
      </c>
      <c r="U12" s="449">
        <v>53.411000000000001</v>
      </c>
      <c r="W12" s="789">
        <f t="shared" si="1"/>
        <v>-9.0515461010909348E-6</v>
      </c>
      <c r="X12" s="773"/>
      <c r="Y12" s="476">
        <v>167.25962787843812</v>
      </c>
      <c r="Z12" s="449">
        <v>55.756</v>
      </c>
      <c r="AB12" s="476">
        <v>153.17649821627359</v>
      </c>
      <c r="AC12" s="449">
        <v>51.055</v>
      </c>
      <c r="AE12" s="476">
        <v>320.43611704316561</v>
      </c>
      <c r="AF12" s="449">
        <v>53.411000000000001</v>
      </c>
      <c r="AH12" s="789">
        <f t="shared" si="0"/>
        <v>-9.0515461010909348E-6</v>
      </c>
    </row>
    <row r="13" spans="1:34" x14ac:dyDescent="0.3">
      <c r="A13" s="157" t="s">
        <v>2</v>
      </c>
      <c r="B13" s="784">
        <f ca="1">Dashboard!G13</f>
        <v>9.2617535355155383</v>
      </c>
      <c r="C13" s="784">
        <f ca="1">Dashboard!H13</f>
        <v>0.154</v>
      </c>
      <c r="D13" s="774"/>
      <c r="E13" s="477">
        <v>5.5960969616977785</v>
      </c>
      <c r="F13" s="235">
        <v>0.187</v>
      </c>
      <c r="H13" s="477">
        <v>5.1413021545674962</v>
      </c>
      <c r="I13" s="235">
        <v>0.17100000000000001</v>
      </c>
      <c r="K13" s="477">
        <v>10.737398836830259</v>
      </c>
      <c r="L13" s="235">
        <v>0.17899999999999999</v>
      </c>
      <c r="M13" s="670"/>
      <c r="N13" s="477">
        <v>5.3020062794989418</v>
      </c>
      <c r="O13" s="235">
        <v>0.17699999999999999</v>
      </c>
      <c r="Q13" s="477">
        <v>4.9063375753405154</v>
      </c>
      <c r="R13" s="235">
        <v>0.16400000000000001</v>
      </c>
      <c r="T13" s="477">
        <v>10.208343755512832</v>
      </c>
      <c r="U13" s="235">
        <v>0.17</v>
      </c>
      <c r="W13" s="789">
        <f t="shared" si="1"/>
        <v>-9.9326625147000414E-8</v>
      </c>
      <c r="X13" s="773"/>
      <c r="Y13" s="477">
        <v>5.3020062794989418</v>
      </c>
      <c r="Z13" s="235">
        <v>0.17699999999999999</v>
      </c>
      <c r="AB13" s="477">
        <v>4.9063375753405154</v>
      </c>
      <c r="AC13" s="235">
        <v>0.16400000000000001</v>
      </c>
      <c r="AE13" s="477">
        <v>10.208343755512832</v>
      </c>
      <c r="AF13" s="235">
        <v>0.17</v>
      </c>
      <c r="AH13" s="789">
        <f t="shared" si="0"/>
        <v>-9.9326625147000414E-8</v>
      </c>
    </row>
    <row r="14" spans="1:34" x14ac:dyDescent="0.3">
      <c r="A14" s="154" t="s">
        <v>369</v>
      </c>
      <c r="B14" s="785">
        <f ca="1">Dashboard!G14</f>
        <v>329.69667470958325</v>
      </c>
      <c r="C14" s="785">
        <f ca="1">Dashboard!H14</f>
        <v>53.565000000000005</v>
      </c>
      <c r="D14" s="775"/>
      <c r="E14" s="478">
        <v>194.35415455274406</v>
      </c>
      <c r="F14" s="448">
        <v>63.110999999999997</v>
      </c>
      <c r="H14" s="478">
        <v>178.55024812835697</v>
      </c>
      <c r="I14" s="448">
        <v>57.973999999999997</v>
      </c>
      <c r="K14" s="478">
        <v>372.90439334989236</v>
      </c>
      <c r="L14" s="448">
        <v>60.537000000000006</v>
      </c>
      <c r="M14" s="670"/>
      <c r="N14" s="478">
        <v>172.56163415793708</v>
      </c>
      <c r="O14" s="448">
        <v>55.933</v>
      </c>
      <c r="Q14" s="478">
        <v>158.08283579161412</v>
      </c>
      <c r="R14" s="448">
        <v>51.219000000000001</v>
      </c>
      <c r="T14" s="478">
        <v>330.64446079867844</v>
      </c>
      <c r="U14" s="448">
        <v>53.581000000000003</v>
      </c>
      <c r="W14" s="789">
        <f t="shared" si="1"/>
        <v>-9.1508727564360015E-6</v>
      </c>
      <c r="X14" s="773"/>
      <c r="Y14" s="478">
        <v>172.56163415793708</v>
      </c>
      <c r="Z14" s="448">
        <v>55.933</v>
      </c>
      <c r="AB14" s="478">
        <v>158.08283579161412</v>
      </c>
      <c r="AC14" s="448">
        <v>51.219000000000001</v>
      </c>
      <c r="AE14" s="478">
        <v>330.64446079867844</v>
      </c>
      <c r="AF14" s="448">
        <v>53.581000000000003</v>
      </c>
      <c r="AH14" s="789">
        <f t="shared" si="0"/>
        <v>-9.1508727564360015E-6</v>
      </c>
    </row>
    <row r="15" spans="1:34" x14ac:dyDescent="0.3">
      <c r="A15" s="157"/>
      <c r="B15" s="666"/>
      <c r="C15" s="666"/>
      <c r="D15" s="774"/>
      <c r="E15" s="238"/>
      <c r="F15" s="256"/>
      <c r="H15" s="238"/>
      <c r="I15" s="256"/>
      <c r="K15" s="238"/>
      <c r="L15" s="256"/>
      <c r="N15" s="238"/>
      <c r="O15" s="256"/>
      <c r="Q15" s="238"/>
      <c r="R15" s="256"/>
      <c r="T15" s="238"/>
      <c r="U15" s="256"/>
      <c r="W15" s="789">
        <f t="shared" si="1"/>
        <v>0</v>
      </c>
      <c r="X15" s="773"/>
      <c r="Y15" s="238"/>
      <c r="Z15" s="256"/>
      <c r="AB15" s="238"/>
      <c r="AC15" s="256"/>
      <c r="AE15" s="238"/>
      <c r="AF15" s="256"/>
      <c r="AH15" s="789"/>
    </row>
    <row r="16" spans="1:34" x14ac:dyDescent="0.3">
      <c r="A16" s="158" t="s">
        <v>371</v>
      </c>
      <c r="B16" s="765" t="str">
        <f>Dashboard!G16</f>
        <v>Rs Crore</v>
      </c>
      <c r="C16" s="765">
        <f>Dashboard!H16</f>
        <v>0</v>
      </c>
      <c r="D16" s="775"/>
      <c r="E16" s="144" t="s">
        <v>307</v>
      </c>
      <c r="F16" s="143"/>
      <c r="H16" s="144" t="s">
        <v>307</v>
      </c>
      <c r="I16" s="143"/>
      <c r="K16" s="144" t="s">
        <v>307</v>
      </c>
      <c r="L16" s="143"/>
      <c r="N16" s="144" t="s">
        <v>307</v>
      </c>
      <c r="O16" s="143">
        <v>0</v>
      </c>
      <c r="Q16" s="144" t="s">
        <v>307</v>
      </c>
      <c r="R16" s="143">
        <v>0</v>
      </c>
      <c r="T16" s="144" t="s">
        <v>307</v>
      </c>
      <c r="U16" s="143">
        <v>0</v>
      </c>
      <c r="W16" s="789"/>
      <c r="X16" s="773"/>
      <c r="Y16" s="144" t="s">
        <v>307</v>
      </c>
      <c r="Z16" s="143">
        <v>0</v>
      </c>
      <c r="AB16" s="144" t="s">
        <v>307</v>
      </c>
      <c r="AC16" s="143">
        <v>0</v>
      </c>
      <c r="AE16" s="144" t="s">
        <v>307</v>
      </c>
      <c r="AF16" s="143">
        <v>0</v>
      </c>
      <c r="AH16" s="789"/>
    </row>
    <row r="17" spans="1:34" x14ac:dyDescent="0.3">
      <c r="A17" s="157" t="s">
        <v>15</v>
      </c>
      <c r="B17" s="784">
        <f ca="1">Dashboard!G17</f>
        <v>161.55137060769576</v>
      </c>
      <c r="C17" s="809">
        <f ca="1">Dashboard!H17</f>
        <v>0.48999999999999988</v>
      </c>
      <c r="D17" s="774"/>
      <c r="E17" s="238">
        <v>95.233535730844565</v>
      </c>
      <c r="F17" s="256">
        <v>0.48999999999999994</v>
      </c>
      <c r="H17" s="238">
        <v>87.489621582894927</v>
      </c>
      <c r="I17" s="256">
        <v>0.48999999999999994</v>
      </c>
      <c r="K17" s="238">
        <v>182.72315274144728</v>
      </c>
      <c r="L17" s="256">
        <v>0.48999999999999994</v>
      </c>
      <c r="N17" s="238">
        <v>84.555200737389157</v>
      </c>
      <c r="O17" s="256">
        <v>0.48999999999999994</v>
      </c>
      <c r="Q17" s="238">
        <v>77.460589537890911</v>
      </c>
      <c r="R17" s="256">
        <v>0.49</v>
      </c>
      <c r="T17" s="238">
        <v>162.01578579135244</v>
      </c>
      <c r="U17" s="256">
        <v>0.48999999999999994</v>
      </c>
      <c r="W17" s="789">
        <f t="shared" si="1"/>
        <v>-4.4839276256425364E-6</v>
      </c>
      <c r="X17" s="773"/>
      <c r="Y17" s="238">
        <v>84.555200737389157</v>
      </c>
      <c r="Z17" s="256">
        <v>0.48999999999999994</v>
      </c>
      <c r="AB17" s="238">
        <v>77.460589537890911</v>
      </c>
      <c r="AC17" s="256">
        <v>0.49</v>
      </c>
      <c r="AE17" s="238">
        <v>162.01578579135244</v>
      </c>
      <c r="AF17" s="256">
        <v>0.48999999999999994</v>
      </c>
      <c r="AH17" s="789">
        <f t="shared" si="0"/>
        <v>-4.4839276256425364E-6</v>
      </c>
    </row>
    <row r="18" spans="1:34" x14ac:dyDescent="0.3">
      <c r="A18" s="157" t="s">
        <v>14</v>
      </c>
      <c r="B18" s="784">
        <f ca="1">Dashboard!G18</f>
        <v>0</v>
      </c>
      <c r="C18" s="809">
        <f ca="1">Dashboard!H18</f>
        <v>0</v>
      </c>
      <c r="D18" s="774"/>
      <c r="E18" s="238">
        <v>0</v>
      </c>
      <c r="F18" s="256">
        <v>0</v>
      </c>
      <c r="H18" s="238">
        <v>0</v>
      </c>
      <c r="I18" s="256">
        <v>0</v>
      </c>
      <c r="K18" s="238">
        <v>0</v>
      </c>
      <c r="L18" s="256">
        <v>0</v>
      </c>
      <c r="N18" s="238">
        <v>0</v>
      </c>
      <c r="O18" s="256">
        <v>0</v>
      </c>
      <c r="Q18" s="238">
        <v>0</v>
      </c>
      <c r="R18" s="256">
        <v>0</v>
      </c>
      <c r="T18" s="238">
        <v>0</v>
      </c>
      <c r="U18" s="256">
        <v>0</v>
      </c>
      <c r="W18" s="789">
        <f t="shared" si="1"/>
        <v>0</v>
      </c>
      <c r="X18" s="773"/>
      <c r="Y18" s="238">
        <v>0</v>
      </c>
      <c r="Z18" s="256">
        <v>0</v>
      </c>
      <c r="AB18" s="238">
        <v>0</v>
      </c>
      <c r="AC18" s="256">
        <v>0</v>
      </c>
      <c r="AE18" s="238">
        <v>0</v>
      </c>
      <c r="AF18" s="256">
        <v>0</v>
      </c>
      <c r="AH18" s="789">
        <f t="shared" si="0"/>
        <v>0</v>
      </c>
    </row>
    <row r="19" spans="1:34" x14ac:dyDescent="0.3">
      <c r="A19" s="157" t="s">
        <v>13</v>
      </c>
      <c r="B19" s="784">
        <f ca="1">Dashboard!G19</f>
        <v>98.909002412874955</v>
      </c>
      <c r="C19" s="809">
        <f ca="1">Dashboard!H19</f>
        <v>0.29999999999999993</v>
      </c>
      <c r="D19" s="774"/>
      <c r="E19" s="238">
        <v>58.306246365823213</v>
      </c>
      <c r="F19" s="256">
        <v>0.3</v>
      </c>
      <c r="H19" s="238">
        <v>53.565074438507104</v>
      </c>
      <c r="I19" s="256">
        <v>0.3</v>
      </c>
      <c r="K19" s="238">
        <v>111.87131800496772</v>
      </c>
      <c r="L19" s="256">
        <v>0.3</v>
      </c>
      <c r="N19" s="238">
        <v>51.768490247381109</v>
      </c>
      <c r="O19" s="256">
        <v>0.29999999999999993</v>
      </c>
      <c r="Q19" s="238">
        <v>47.424850737484242</v>
      </c>
      <c r="R19" s="256">
        <v>0.30000000000000004</v>
      </c>
      <c r="T19" s="238">
        <v>99.19333823960352</v>
      </c>
      <c r="U19" s="256">
        <v>0.29999999999999993</v>
      </c>
      <c r="W19" s="789">
        <f t="shared" si="1"/>
        <v>-2.7452618311940569E-6</v>
      </c>
      <c r="X19" s="773"/>
      <c r="Y19" s="238">
        <v>51.768490247381109</v>
      </c>
      <c r="Z19" s="256">
        <v>0.29999999999999993</v>
      </c>
      <c r="AB19" s="238">
        <v>47.424850737484242</v>
      </c>
      <c r="AC19" s="256">
        <v>0.30000000000000004</v>
      </c>
      <c r="AE19" s="238">
        <v>99.19333823960352</v>
      </c>
      <c r="AF19" s="256">
        <v>0.29999999999999993</v>
      </c>
      <c r="AH19" s="789">
        <f t="shared" si="0"/>
        <v>-2.7452618311940569E-6</v>
      </c>
    </row>
    <row r="20" spans="1:34" x14ac:dyDescent="0.3">
      <c r="A20" s="157" t="s">
        <v>770</v>
      </c>
      <c r="B20" s="784">
        <f ca="1">Dashboard!G20</f>
        <v>-15.807320735494077</v>
      </c>
      <c r="C20" s="809">
        <f ca="1">Dashboard!H20</f>
        <v>-4.7945041451868203E-2</v>
      </c>
      <c r="D20" s="774"/>
      <c r="E20" s="238"/>
      <c r="F20" s="256"/>
      <c r="H20" s="238"/>
      <c r="I20" s="256"/>
      <c r="K20" s="238"/>
      <c r="L20" s="256"/>
      <c r="N20" s="238">
        <v>-8.3673810969429745</v>
      </c>
      <c r="O20" s="256">
        <v>-4.8489231907045613E-2</v>
      </c>
      <c r="Q20" s="238">
        <v>-7.523549717471492</v>
      </c>
      <c r="R20" s="256">
        <v>-4.7592451639652311E-2</v>
      </c>
      <c r="T20" s="238">
        <v>-15.890929446516045</v>
      </c>
      <c r="U20" s="256">
        <v>-4.806047380358703E-2</v>
      </c>
      <c r="W20" s="789"/>
      <c r="X20" s="773"/>
      <c r="Y20" s="238">
        <v>-8.3673810969429745</v>
      </c>
      <c r="Z20" s="256">
        <v>-4.8489231907045613E-2</v>
      </c>
      <c r="AB20" s="238">
        <v>-7.523549717471492</v>
      </c>
      <c r="AC20" s="256">
        <v>-4.7592451639652311E-2</v>
      </c>
      <c r="AE20" s="238">
        <v>-15.890929446516045</v>
      </c>
      <c r="AF20" s="256">
        <v>-4.806047380358703E-2</v>
      </c>
      <c r="AH20" s="789"/>
    </row>
    <row r="21" spans="1:34" x14ac:dyDescent="0.3">
      <c r="A21" s="157" t="s">
        <v>12</v>
      </c>
      <c r="B21" s="784">
        <f ca="1">Dashboard!G21</f>
        <v>0</v>
      </c>
      <c r="C21" s="809">
        <f ca="1">Dashboard!H21</f>
        <v>0</v>
      </c>
      <c r="D21" s="774"/>
      <c r="E21" s="238">
        <v>0</v>
      </c>
      <c r="F21" s="256">
        <v>0</v>
      </c>
      <c r="H21" s="238">
        <v>0</v>
      </c>
      <c r="I21" s="256">
        <v>0</v>
      </c>
      <c r="K21" s="238">
        <v>0</v>
      </c>
      <c r="L21" s="256">
        <v>0</v>
      </c>
      <c r="N21" s="238">
        <v>0</v>
      </c>
      <c r="O21" s="256">
        <v>0</v>
      </c>
      <c r="Q21" s="238">
        <v>0</v>
      </c>
      <c r="R21" s="256">
        <v>0</v>
      </c>
      <c r="T21" s="238">
        <v>0</v>
      </c>
      <c r="U21" s="256">
        <v>0</v>
      </c>
      <c r="W21" s="789">
        <f t="shared" si="1"/>
        <v>0</v>
      </c>
      <c r="X21" s="773"/>
      <c r="Y21" s="238">
        <v>0</v>
      </c>
      <c r="Z21" s="256">
        <v>0</v>
      </c>
      <c r="AB21" s="238">
        <v>0</v>
      </c>
      <c r="AC21" s="256">
        <v>0</v>
      </c>
      <c r="AE21" s="238">
        <v>0</v>
      </c>
      <c r="AF21" s="256">
        <v>0</v>
      </c>
      <c r="AH21" s="789">
        <f t="shared" si="0"/>
        <v>0</v>
      </c>
    </row>
    <row r="22" spans="1:34" x14ac:dyDescent="0.3">
      <c r="A22" s="157" t="s">
        <v>11</v>
      </c>
      <c r="B22" s="784">
        <f ca="1">Dashboard!G22</f>
        <v>85.04362242450658</v>
      </c>
      <c r="C22" s="809">
        <f ca="1">Dashboard!H22</f>
        <v>0.25794504145186825</v>
      </c>
      <c r="D22" s="774"/>
      <c r="E22" s="238">
        <v>40.814372456076264</v>
      </c>
      <c r="F22" s="256">
        <v>0.21000000000000008</v>
      </c>
      <c r="H22" s="238">
        <v>37.495552106954989</v>
      </c>
      <c r="I22" s="256">
        <v>0.21000000000000008</v>
      </c>
      <c r="K22" s="238">
        <v>78.309922603477432</v>
      </c>
      <c r="L22" s="256">
        <v>0.21000000000000008</v>
      </c>
      <c r="N22" s="238">
        <v>44.605324270109776</v>
      </c>
      <c r="O22" s="256">
        <v>0.2584892319070457</v>
      </c>
      <c r="Q22" s="238">
        <v>40.720945233710474</v>
      </c>
      <c r="R22" s="256">
        <v>0.25759245163965244</v>
      </c>
      <c r="T22" s="238">
        <v>85.326266214238544</v>
      </c>
      <c r="U22" s="256">
        <v>0.2580604738035871</v>
      </c>
      <c r="W22" s="789">
        <f t="shared" si="1"/>
        <v>-3.289581705701039E-6</v>
      </c>
      <c r="X22" s="773"/>
      <c r="Y22" s="238">
        <v>36.237943173166798</v>
      </c>
      <c r="Z22" s="256">
        <v>0.21000000000000008</v>
      </c>
      <c r="AB22" s="238">
        <v>33.197395516238984</v>
      </c>
      <c r="AC22" s="256">
        <v>0.21000000000000013</v>
      </c>
      <c r="AE22" s="238">
        <v>69.435336767722504</v>
      </c>
      <c r="AF22" s="256">
        <v>0.21000000000000005</v>
      </c>
      <c r="AH22" s="789">
        <f t="shared" si="0"/>
        <v>-1.9216832782831261E-6</v>
      </c>
    </row>
    <row r="23" spans="1:34" x14ac:dyDescent="0.3">
      <c r="A23" s="154" t="s">
        <v>17</v>
      </c>
      <c r="B23" s="785">
        <f ca="1">Dashboard!G24</f>
        <v>329.69667470958325</v>
      </c>
      <c r="C23" s="810">
        <f ca="1">Dashboard!H24</f>
        <v>0.99999999999999989</v>
      </c>
      <c r="D23" s="775"/>
      <c r="E23" s="260">
        <v>194.35415455274403</v>
      </c>
      <c r="F23" s="475">
        <v>1</v>
      </c>
      <c r="H23" s="260">
        <v>178.55024812835703</v>
      </c>
      <c r="I23" s="475">
        <v>1</v>
      </c>
      <c r="K23" s="260">
        <v>372.90439334989247</v>
      </c>
      <c r="L23" s="475">
        <v>1</v>
      </c>
      <c r="N23" s="260">
        <v>172.56163415793708</v>
      </c>
      <c r="O23" s="475">
        <v>1</v>
      </c>
      <c r="Q23" s="260">
        <v>158.08283579161412</v>
      </c>
      <c r="R23" s="475">
        <v>1.0000000000000002</v>
      </c>
      <c r="T23" s="260">
        <v>330.64446079867849</v>
      </c>
      <c r="U23" s="475">
        <v>0.99999999999999989</v>
      </c>
      <c r="W23" s="789">
        <f t="shared" si="1"/>
        <v>-9.1508726995925826E-6</v>
      </c>
      <c r="X23" s="773"/>
      <c r="Y23" s="260">
        <v>172.56163415793708</v>
      </c>
      <c r="Z23" s="475">
        <v>0.99999999999999989</v>
      </c>
      <c r="AB23" s="260">
        <v>158.08283579161412</v>
      </c>
      <c r="AC23" s="475">
        <v>1</v>
      </c>
      <c r="AE23" s="260">
        <v>330.64446079867849</v>
      </c>
      <c r="AF23" s="475">
        <v>0.99999999999999989</v>
      </c>
      <c r="AH23" s="789">
        <f t="shared" si="0"/>
        <v>-9.1508726995925826E-6</v>
      </c>
    </row>
    <row r="24" spans="1:34" x14ac:dyDescent="0.3">
      <c r="A24" s="160"/>
      <c r="B24" s="766"/>
      <c r="C24" s="766"/>
      <c r="D24" s="774"/>
      <c r="E24" s="149"/>
      <c r="F24" s="153"/>
      <c r="H24" s="149"/>
      <c r="I24" s="153"/>
      <c r="K24" s="149"/>
      <c r="L24" s="153"/>
      <c r="N24" s="149"/>
      <c r="O24" s="153"/>
      <c r="Q24" s="149"/>
      <c r="R24" s="153"/>
      <c r="T24" s="149"/>
      <c r="U24" s="153"/>
      <c r="W24" s="789">
        <f t="shared" si="1"/>
        <v>0</v>
      </c>
      <c r="X24" s="773"/>
      <c r="Y24" s="149"/>
      <c r="Z24" s="153"/>
      <c r="AB24" s="149"/>
      <c r="AC24" s="153"/>
      <c r="AE24" s="149"/>
      <c r="AF24" s="153"/>
      <c r="AH24" s="789">
        <f t="shared" si="0"/>
        <v>0</v>
      </c>
    </row>
    <row r="25" spans="1:34" x14ac:dyDescent="0.3">
      <c r="A25" s="126" t="s">
        <v>754</v>
      </c>
      <c r="D25" s="778"/>
      <c r="E25" s="627">
        <f>SUM(E27:E29)-E22</f>
        <v>0</v>
      </c>
      <c r="H25" s="627">
        <f>SUM(H27:H29)-H22</f>
        <v>0</v>
      </c>
      <c r="K25" s="627">
        <f>SUM(K27:K29)-K22</f>
        <v>0</v>
      </c>
      <c r="N25" s="751"/>
      <c r="T25" s="751"/>
      <c r="W25" s="789"/>
      <c r="X25" s="773"/>
      <c r="Y25" s="751"/>
      <c r="AB25" s="751"/>
      <c r="AE25" s="751"/>
      <c r="AH25" s="789"/>
    </row>
    <row r="26" spans="1:34" x14ac:dyDescent="0.3">
      <c r="A26" s="161" t="s">
        <v>302</v>
      </c>
      <c r="B26" s="777"/>
      <c r="C26" s="777"/>
      <c r="D26" s="780"/>
      <c r="E26" s="171" t="s">
        <v>22</v>
      </c>
      <c r="F26" s="171"/>
      <c r="H26" s="171" t="s">
        <v>22</v>
      </c>
      <c r="I26" s="171"/>
      <c r="K26" s="171" t="s">
        <v>22</v>
      </c>
      <c r="L26" s="171"/>
      <c r="N26" s="171"/>
      <c r="O26" s="171"/>
      <c r="Q26" s="171"/>
      <c r="R26" s="171"/>
      <c r="T26" s="171"/>
      <c r="U26" s="171"/>
      <c r="W26" s="789"/>
      <c r="X26" s="773"/>
      <c r="Y26" s="171"/>
      <c r="Z26" s="171"/>
      <c r="AB26" s="171"/>
      <c r="AC26" s="171"/>
      <c r="AE26" s="171"/>
      <c r="AF26" s="171"/>
      <c r="AH26" s="789"/>
    </row>
    <row r="27" spans="1:34" x14ac:dyDescent="0.3">
      <c r="A27" s="206" t="s">
        <v>692</v>
      </c>
      <c r="B27" s="770">
        <f ca="1">Dashboard!K5</f>
        <v>20.770890506703751</v>
      </c>
      <c r="C27" s="772">
        <f ca="1">Dashboard!L5</f>
        <v>3.4618150844506248</v>
      </c>
      <c r="D27" s="776"/>
      <c r="E27" s="225">
        <v>10.623832562450344</v>
      </c>
      <c r="F27" s="225">
        <v>3.5412775208167817</v>
      </c>
      <c r="H27" s="225">
        <v>9.8500762682225638</v>
      </c>
      <c r="I27" s="225">
        <v>3.2833587560741879</v>
      </c>
      <c r="K27" s="225">
        <v>20.473908254196758</v>
      </c>
      <c r="L27" s="225">
        <v>3.4123180423661261</v>
      </c>
      <c r="N27" s="225">
        <v>10.871382951950038</v>
      </c>
      <c r="O27" s="225">
        <v>3.6237943173166793</v>
      </c>
      <c r="Q27" s="225">
        <v>9.9592186548716946</v>
      </c>
      <c r="R27" s="225">
        <v>3.3197395516238979</v>
      </c>
      <c r="T27" s="225">
        <v>20.83060103031675</v>
      </c>
      <c r="U27" s="225">
        <v>3.4717668383861247</v>
      </c>
      <c r="W27" s="789">
        <f t="shared" si="1"/>
        <v>-5.7650498241912373E-7</v>
      </c>
      <c r="X27" s="773"/>
      <c r="Y27" s="225">
        <v>10.871382951950038</v>
      </c>
      <c r="Z27" s="225">
        <v>3.6237943173166793</v>
      </c>
      <c r="AB27" s="225">
        <v>9.9592186548716946</v>
      </c>
      <c r="AC27" s="225">
        <v>3.3197395516238979</v>
      </c>
      <c r="AE27" s="225">
        <v>20.83060103031675</v>
      </c>
      <c r="AF27" s="225">
        <v>3.4717668383861247</v>
      </c>
      <c r="AH27" s="789">
        <f t="shared" si="0"/>
        <v>-5.7650498241912373E-7</v>
      </c>
    </row>
    <row r="28" spans="1:34" x14ac:dyDescent="0.3">
      <c r="A28" s="206" t="s">
        <v>298</v>
      </c>
      <c r="B28" s="770">
        <f ca="1">Dashboard!K6</f>
        <v>24.232705591154375</v>
      </c>
      <c r="C28" s="772">
        <f ca="1">Dashboard!L6</f>
        <v>4.0387842651923958</v>
      </c>
      <c r="D28" s="776"/>
      <c r="E28" s="225">
        <v>12.852586585675935</v>
      </c>
      <c r="F28" s="225">
        <v>4.2841955285586453</v>
      </c>
      <c r="H28" s="225">
        <v>11.629689798721845</v>
      </c>
      <c r="I28" s="225">
        <v>3.8765632662406153</v>
      </c>
      <c r="K28" s="225">
        <v>24.482275795357356</v>
      </c>
      <c r="L28" s="225">
        <v>4.0803792992262267</v>
      </c>
      <c r="N28" s="225">
        <v>12.683280110608377</v>
      </c>
      <c r="O28" s="225">
        <v>4.2277600368694594</v>
      </c>
      <c r="Q28" s="225">
        <v>11.619088430683643</v>
      </c>
      <c r="R28" s="225">
        <v>3.8730294768945477</v>
      </c>
      <c r="T28" s="225">
        <v>24.302367868702873</v>
      </c>
      <c r="U28" s="225">
        <v>4.0503946447838119</v>
      </c>
      <c r="W28" s="789">
        <f t="shared" si="1"/>
        <v>-6.7258914704382278E-7</v>
      </c>
      <c r="X28" s="773"/>
      <c r="Y28" s="225">
        <v>12.683280110608377</v>
      </c>
      <c r="Z28" s="225">
        <v>4.2277600368694594</v>
      </c>
      <c r="AB28" s="225">
        <v>11.619088430683643</v>
      </c>
      <c r="AC28" s="225">
        <v>3.8730294768945477</v>
      </c>
      <c r="AE28" s="225">
        <v>24.302367868702873</v>
      </c>
      <c r="AF28" s="225">
        <v>4.0503946447838119</v>
      </c>
      <c r="AH28" s="789">
        <f t="shared" si="0"/>
        <v>-6.7258914704382278E-7</v>
      </c>
    </row>
    <row r="29" spans="1:34" x14ac:dyDescent="0.3">
      <c r="A29" s="206" t="s">
        <v>299</v>
      </c>
      <c r="B29" s="770">
        <f ca="1">Dashboard!K7</f>
        <v>40.040026326648459</v>
      </c>
      <c r="C29" s="772">
        <f ca="1">Dashboard!L7</f>
        <v>6.6733377211080764</v>
      </c>
      <c r="D29" s="776"/>
      <c r="E29" s="225">
        <v>17.337953307949984</v>
      </c>
      <c r="F29" s="225">
        <v>5.7793177693166617</v>
      </c>
      <c r="H29" s="225">
        <v>16.015786040010578</v>
      </c>
      <c r="I29" s="225">
        <v>5.3385953466701928</v>
      </c>
      <c r="K29" s="225">
        <v>33.353738553923321</v>
      </c>
      <c r="L29" s="225">
        <v>5.5589564256538866</v>
      </c>
      <c r="N29" s="225">
        <v>21.050661207551357</v>
      </c>
      <c r="O29" s="225">
        <v>7.0168870691837864</v>
      </c>
      <c r="Q29" s="225">
        <v>19.14263814815514</v>
      </c>
      <c r="R29" s="225">
        <v>6.3808793827183798</v>
      </c>
      <c r="T29" s="225">
        <v>40.193297315218928</v>
      </c>
      <c r="U29" s="225">
        <v>6.6988828858698213</v>
      </c>
      <c r="W29" s="789">
        <f t="shared" si="1"/>
        <v>-2.0404875691326652E-6</v>
      </c>
      <c r="X29" s="773"/>
      <c r="Y29" s="225">
        <v>12.683280110608381</v>
      </c>
      <c r="Z29" s="225">
        <v>4.2277600368694603</v>
      </c>
      <c r="AB29" s="225">
        <v>11.619088430683647</v>
      </c>
      <c r="AC29" s="225">
        <v>3.873029476894549</v>
      </c>
      <c r="AE29" s="225">
        <v>24.302367868702881</v>
      </c>
      <c r="AF29" s="225">
        <v>4.0503946447838137</v>
      </c>
      <c r="AH29" s="789">
        <f t="shared" si="0"/>
        <v>-6.7258914704382278E-7</v>
      </c>
    </row>
    <row r="30" spans="1:34" x14ac:dyDescent="0.3">
      <c r="A30" s="126" t="s">
        <v>293</v>
      </c>
      <c r="B30" s="783">
        <f ca="1">Dashboard!K10</f>
        <v>5.4491489252736152</v>
      </c>
      <c r="C30" s="783">
        <f ca="1">Dashboard!L10</f>
        <v>0.90819148754560253</v>
      </c>
      <c r="D30" s="781"/>
      <c r="E30" s="227">
        <v>14.58212442005529</v>
      </c>
      <c r="H30" s="227">
        <v>14.013315371555818</v>
      </c>
      <c r="K30" s="227">
        <v>24.672851529060779</v>
      </c>
      <c r="N30" s="227">
        <v>5.2515479429083136</v>
      </c>
      <c r="O30" s="136">
        <v>1.7505159809694379</v>
      </c>
      <c r="P30" s="136"/>
      <c r="Q30" s="227">
        <v>5.5785505401591786</v>
      </c>
      <c r="R30" s="136">
        <v>1.8595168467197263</v>
      </c>
      <c r="S30" s="136"/>
      <c r="T30" s="227">
        <v>6.9058267968989018</v>
      </c>
      <c r="U30" s="136">
        <v>1.1509711328164836</v>
      </c>
      <c r="V30" s="136"/>
      <c r="W30" s="792">
        <f t="shared" ref="W30:W34" si="2">T30-Q30-N30</f>
        <v>-3.9242716861685905</v>
      </c>
      <c r="X30" s="793"/>
      <c r="Y30" s="227">
        <v>14.053505012608197</v>
      </c>
      <c r="Z30" s="136">
        <v>4.6845016708693992</v>
      </c>
      <c r="AA30" s="136"/>
      <c r="AB30" s="227">
        <v>13.49285023055227</v>
      </c>
      <c r="AC30" s="136">
        <v>4.4976167435174235</v>
      </c>
      <c r="AD30" s="136"/>
      <c r="AE30" s="227">
        <v>23.622082118049029</v>
      </c>
      <c r="AF30" s="136">
        <v>3.9370136863415048</v>
      </c>
      <c r="AG30" s="136"/>
      <c r="AH30" s="792">
        <f t="shared" si="0"/>
        <v>-3.9242731251114371</v>
      </c>
    </row>
    <row r="31" spans="1:34" x14ac:dyDescent="0.3">
      <c r="A31" s="126" t="s">
        <v>292</v>
      </c>
      <c r="B31" s="783">
        <f ca="1">Dashboard!K11</f>
        <v>9.8409560965868241</v>
      </c>
      <c r="C31" s="783">
        <f ca="1">Dashboard!L11</f>
        <v>1.6401593494311373</v>
      </c>
      <c r="D31" s="781"/>
      <c r="E31" s="227">
        <v>5.7492638033053973</v>
      </c>
      <c r="H31" s="227">
        <v>5.5506341612462133</v>
      </c>
      <c r="K31" s="227">
        <v>11.532481843755987</v>
      </c>
      <c r="N31" s="227">
        <v>5.2004479821059562</v>
      </c>
      <c r="O31" s="136">
        <v>1.7334826607019853</v>
      </c>
      <c r="P31" s="136"/>
      <c r="Q31" s="227">
        <v>5.0287913226268683</v>
      </c>
      <c r="R31" s="136">
        <v>1.6762637742089561</v>
      </c>
      <c r="S31" s="136"/>
      <c r="T31" s="227">
        <v>10.460273889694401</v>
      </c>
      <c r="U31" s="136">
        <v>1.7433789816157335</v>
      </c>
      <c r="V31" s="136"/>
      <c r="W31" s="792">
        <f t="shared" si="2"/>
        <v>0.23103458496157625</v>
      </c>
      <c r="X31" s="793"/>
      <c r="Y31" s="227">
        <v>5.1814293399721745</v>
      </c>
      <c r="Z31" s="136">
        <v>1.7271431133240582</v>
      </c>
      <c r="AA31" s="136"/>
      <c r="AB31" s="227">
        <v>5.0116906673567767</v>
      </c>
      <c r="AC31" s="136">
        <v>1.670563555785592</v>
      </c>
      <c r="AD31" s="136"/>
      <c r="AE31" s="227">
        <v>10.424154595399694</v>
      </c>
      <c r="AF31" s="136">
        <v>1.7373590992332821</v>
      </c>
      <c r="AG31" s="136"/>
      <c r="AH31" s="792">
        <f t="shared" si="0"/>
        <v>0.23103458807074251</v>
      </c>
    </row>
    <row r="32" spans="1:34" x14ac:dyDescent="0.3">
      <c r="A32" s="126" t="s">
        <v>291</v>
      </c>
      <c r="B32" s="783">
        <f ca="1">Dashboard!K12</f>
        <v>21.846455436953818</v>
      </c>
      <c r="C32" s="783">
        <f ca="1">Dashboard!L12</f>
        <v>3.6410759061589699</v>
      </c>
      <c r="D32" s="781"/>
      <c r="N32" s="136">
        <v>11.58294914451759</v>
      </c>
      <c r="O32" s="136">
        <v>3.8609830481725305</v>
      </c>
      <c r="P32" s="136"/>
      <c r="Q32" s="136">
        <v>10.885334980452861</v>
      </c>
      <c r="R32" s="136">
        <v>3.6284449934842868</v>
      </c>
      <c r="S32" s="136"/>
      <c r="T32" s="136">
        <v>22.514267428313019</v>
      </c>
      <c r="U32" s="136">
        <v>3.7523779047188364</v>
      </c>
      <c r="V32" s="136"/>
      <c r="W32" s="792">
        <f t="shared" si="2"/>
        <v>4.5983303342568504E-2</v>
      </c>
      <c r="X32" s="793"/>
      <c r="Y32" s="136">
        <v>11.583963075178001</v>
      </c>
      <c r="Z32" s="136">
        <v>3.8613210250593339</v>
      </c>
      <c r="AA32" s="136"/>
      <c r="AB32" s="136">
        <v>10.886246658509029</v>
      </c>
      <c r="AC32" s="136">
        <v>3.6287488861696762</v>
      </c>
      <c r="AD32" s="136"/>
      <c r="AE32" s="136">
        <v>22.516193036863843</v>
      </c>
      <c r="AF32" s="136">
        <v>3.7526988394773073</v>
      </c>
      <c r="AG32" s="136"/>
      <c r="AH32" s="792">
        <f t="shared" si="0"/>
        <v>4.5983303176813095E-2</v>
      </c>
    </row>
    <row r="33" spans="1:34" x14ac:dyDescent="0.3">
      <c r="A33" s="768" t="s">
        <v>17</v>
      </c>
      <c r="B33" s="771">
        <f ca="1">Dashboard!K2</f>
        <v>663.87664760014582</v>
      </c>
      <c r="C33" s="772"/>
      <c r="D33" s="776"/>
      <c r="E33" s="225"/>
      <c r="F33" s="769"/>
      <c r="H33" s="225"/>
      <c r="I33" s="769"/>
      <c r="K33" s="225"/>
      <c r="L33" s="769"/>
      <c r="N33" s="225">
        <v>342.73649996545419</v>
      </c>
      <c r="O33" s="769"/>
      <c r="P33" s="136"/>
      <c r="Q33" s="225">
        <v>337.12870632640085</v>
      </c>
      <c r="R33" s="769"/>
      <c r="S33" s="136"/>
      <c r="T33" s="225">
        <v>675.80193876219846</v>
      </c>
      <c r="U33" s="769"/>
      <c r="V33" s="136"/>
      <c r="W33" s="792">
        <f t="shared" si="2"/>
        <v>-4.0632675296565708</v>
      </c>
      <c r="X33" s="793"/>
      <c r="Y33" s="225">
        <v>343.15302872758673</v>
      </c>
      <c r="Z33" s="769"/>
      <c r="AA33" s="136"/>
      <c r="AB33" s="225">
        <v>337.50322887936534</v>
      </c>
      <c r="AC33" s="769"/>
      <c r="AD33" s="136"/>
      <c r="AE33" s="225">
        <v>676.59299009638676</v>
      </c>
      <c r="AF33" s="769"/>
      <c r="AG33" s="136"/>
      <c r="AH33" s="792">
        <f t="shared" si="0"/>
        <v>-4.0632675105653107</v>
      </c>
    </row>
    <row r="34" spans="1:34" x14ac:dyDescent="0.3">
      <c r="A34" s="126" t="s">
        <v>159</v>
      </c>
      <c r="B34" s="771">
        <f ca="1">Working!$D$413</f>
        <v>594.64034591113329</v>
      </c>
      <c r="D34" s="776"/>
      <c r="N34" s="136">
        <v>306.49855680066713</v>
      </c>
      <c r="O34" s="136"/>
      <c r="P34" s="136"/>
      <c r="Q34" s="136">
        <v>303.93131081154513</v>
      </c>
      <c r="R34" s="136"/>
      <c r="S34" s="136"/>
      <c r="T34" s="136">
        <v>606.36660199447579</v>
      </c>
      <c r="U34" s="136"/>
      <c r="V34" s="136"/>
      <c r="W34" s="792">
        <f t="shared" si="2"/>
        <v>-4.0632656177364765</v>
      </c>
      <c r="X34" s="793"/>
      <c r="Y34" s="136">
        <v>306.9150855558425</v>
      </c>
      <c r="Z34" s="136"/>
      <c r="AA34" s="136"/>
      <c r="AB34" s="136">
        <v>304.30583347087776</v>
      </c>
      <c r="AC34" s="136"/>
      <c r="AD34" s="136"/>
      <c r="AE34" s="136">
        <v>607.15765343969792</v>
      </c>
      <c r="AF34" s="136"/>
      <c r="AG34" s="136"/>
      <c r="AH34" s="792">
        <f t="shared" si="0"/>
        <v>-4.0632655870223289</v>
      </c>
    </row>
    <row r="35" spans="1:34" x14ac:dyDescent="0.3">
      <c r="A35" s="126" t="s">
        <v>461</v>
      </c>
      <c r="B35" s="791">
        <f ca="1">Working!$D$451</f>
        <v>2.4589585745241576</v>
      </c>
      <c r="D35" s="776"/>
      <c r="N35" s="136">
        <v>2.6298804681352577</v>
      </c>
      <c r="O35" s="136"/>
      <c r="P35" s="136"/>
      <c r="Q35" s="136">
        <v>2.528059460406419</v>
      </c>
      <c r="R35" s="136"/>
      <c r="S35" s="136"/>
      <c r="T35" s="136">
        <v>2.5449830642077842</v>
      </c>
      <c r="U35" s="136"/>
      <c r="V35" s="136"/>
      <c r="W35" s="136"/>
      <c r="X35" s="793"/>
      <c r="Y35" s="136">
        <v>2.6388215183952393</v>
      </c>
      <c r="Z35" s="136"/>
      <c r="AA35" s="136"/>
      <c r="AB35" s="136">
        <v>2.5360992313318613</v>
      </c>
      <c r="AC35" s="136"/>
      <c r="AD35" s="136"/>
      <c r="AE35" s="136">
        <v>2.5534732714312236</v>
      </c>
      <c r="AF35" s="136"/>
      <c r="AG35" s="136"/>
      <c r="AH35" s="136"/>
    </row>
    <row r="36" spans="1:34" x14ac:dyDescent="0.3">
      <c r="A36" s="126" t="s">
        <v>776</v>
      </c>
      <c r="B36" s="751">
        <f ca="1">SUM(B27:B29)-B22</f>
        <v>0</v>
      </c>
      <c r="N36" s="751">
        <f>SUM(N27:N29)-N22</f>
        <v>0</v>
      </c>
      <c r="Q36" s="751">
        <f>SUM(Q27:Q29)-Q22</f>
        <v>0</v>
      </c>
      <c r="T36" s="751">
        <f>SUM(T27:T29)-T22</f>
        <v>0</v>
      </c>
      <c r="W36" s="751">
        <f>SUM(W27:W29)-W22</f>
        <v>7.1054273576010019E-15</v>
      </c>
      <c r="Y36" s="751">
        <f>SUM(Y27:Y29)-Y22</f>
        <v>0</v>
      </c>
      <c r="AB36" s="751">
        <f>SUM(AB27:AB29)-AB22</f>
        <v>0</v>
      </c>
      <c r="AE36" s="751">
        <f>SUM(AE27:AE29)-AE22</f>
        <v>0</v>
      </c>
      <c r="AH36" s="751">
        <f>SUM(AH27:AH29)-AH22</f>
        <v>1.7763568394002505E-15</v>
      </c>
    </row>
    <row r="37" spans="1:34" x14ac:dyDescent="0.3">
      <c r="A37" s="126" t="s">
        <v>777</v>
      </c>
      <c r="N37" s="627">
        <f>N30-Y30</f>
        <v>-8.801957069699883</v>
      </c>
      <c r="Q37" s="627">
        <f>Q30-AB30</f>
        <v>-7.9142996903930909</v>
      </c>
      <c r="T37" s="627">
        <f>T30-AE30</f>
        <v>-16.716255321150129</v>
      </c>
    </row>
    <row r="38" spans="1:34" x14ac:dyDescent="0.3">
      <c r="N38" s="627">
        <f>N37-N20</f>
        <v>-0.43457597275690851</v>
      </c>
      <c r="Q38" s="627">
        <f>Q37-Q20</f>
        <v>-0.39074997292159885</v>
      </c>
      <c r="T38" s="627">
        <f>T37-T20</f>
        <v>-0.82532587463408369</v>
      </c>
    </row>
    <row r="39" spans="1:34" x14ac:dyDescent="0.3">
      <c r="N39" s="627"/>
    </row>
  </sheetData>
  <mergeCells count="1">
    <mergeCell ref="B1:C1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7395-5503-40FD-B495-9DCBB9E8DA8E}">
  <dimension ref="A1:G14"/>
  <sheetViews>
    <sheetView showGridLines="0" zoomScale="87" workbookViewId="0">
      <selection activeCell="D12" sqref="D12"/>
    </sheetView>
  </sheetViews>
  <sheetFormatPr defaultRowHeight="14.5" x14ac:dyDescent="0.35"/>
  <cols>
    <col min="1" max="1" width="5.81640625" style="498" customWidth="1"/>
    <col min="2" max="2" width="49.90625" customWidth="1"/>
    <col min="3" max="3" width="31" customWidth="1"/>
    <col min="4" max="4" width="30.90625" customWidth="1"/>
    <col min="5" max="5" width="25.54296875" customWidth="1"/>
    <col min="6" max="6" width="17.36328125" customWidth="1"/>
    <col min="7" max="7" width="6.81640625" bestFit="1" customWidth="1"/>
  </cols>
  <sheetData>
    <row r="1" spans="1:7" x14ac:dyDescent="0.35">
      <c r="A1" s="536"/>
      <c r="B1" s="502" t="s">
        <v>479</v>
      </c>
      <c r="C1" s="502" t="s">
        <v>490</v>
      </c>
      <c r="D1" s="506" t="s">
        <v>491</v>
      </c>
      <c r="F1" s="503" t="s">
        <v>507</v>
      </c>
      <c r="G1" s="559" t="s">
        <v>493</v>
      </c>
    </row>
    <row r="2" spans="1:7" x14ac:dyDescent="0.35">
      <c r="A2" s="535">
        <v>1</v>
      </c>
      <c r="B2" s="499" t="s">
        <v>481</v>
      </c>
      <c r="C2" s="500" t="s">
        <v>470</v>
      </c>
      <c r="D2" s="505" t="s">
        <v>508</v>
      </c>
      <c r="F2" t="s">
        <v>509</v>
      </c>
    </row>
    <row r="3" spans="1:7" ht="29" x14ac:dyDescent="0.35">
      <c r="A3" s="535">
        <v>2</v>
      </c>
      <c r="B3" s="499" t="s">
        <v>472</v>
      </c>
      <c r="C3" s="499" t="s">
        <v>469</v>
      </c>
      <c r="D3" s="505" t="s">
        <v>492</v>
      </c>
      <c r="F3" s="508">
        <f>Capex!I14+Capex!I19</f>
        <v>2542.5</v>
      </c>
      <c r="G3" s="508">
        <f>F3</f>
        <v>2542.5</v>
      </c>
    </row>
    <row r="4" spans="1:7" ht="29" x14ac:dyDescent="0.35">
      <c r="A4" s="535">
        <v>3</v>
      </c>
      <c r="B4" s="501" t="s">
        <v>471</v>
      </c>
      <c r="C4" s="499" t="s">
        <v>473</v>
      </c>
      <c r="D4" s="507">
        <f ca="1">F4/(Capex!I61/100)</f>
        <v>9.5194693926865803E-2</v>
      </c>
      <c r="E4" s="498"/>
      <c r="F4" s="531">
        <f ca="1">Capex!I129+Capex!I60/100</f>
        <v>31.385374037684208</v>
      </c>
      <c r="G4" s="531">
        <f ca="1">10.75%*Capex!I61/100</f>
        <v>35.442392531280191</v>
      </c>
    </row>
    <row r="5" spans="1:7" x14ac:dyDescent="0.35">
      <c r="A5" s="535">
        <v>4</v>
      </c>
      <c r="B5" s="500" t="s">
        <v>72</v>
      </c>
      <c r="C5" s="500" t="s">
        <v>474</v>
      </c>
      <c r="D5" s="507">
        <f ca="1">ROUND(Capex!I56/Capex!I54,3)</f>
        <v>2.8000000000000001E-2</v>
      </c>
      <c r="F5" s="534">
        <f ca="1">Capex!I56/100</f>
        <v>8.638559753744758</v>
      </c>
      <c r="G5" s="534">
        <f ca="1">3%*Capex!I54/100</f>
        <v>9.3393363753690792</v>
      </c>
    </row>
    <row r="6" spans="1:7" ht="29" x14ac:dyDescent="0.35">
      <c r="A6" s="535">
        <v>5</v>
      </c>
      <c r="B6" s="501" t="s">
        <v>475</v>
      </c>
      <c r="C6" s="501" t="s">
        <v>476</v>
      </c>
      <c r="D6" s="505" t="s">
        <v>510</v>
      </c>
      <c r="F6" s="538"/>
    </row>
    <row r="7" spans="1:7" ht="29" x14ac:dyDescent="0.35">
      <c r="A7" s="535">
        <v>6</v>
      </c>
      <c r="B7" s="499" t="s">
        <v>477</v>
      </c>
      <c r="C7" s="499" t="s">
        <v>478</v>
      </c>
      <c r="D7" s="505" t="s">
        <v>511</v>
      </c>
      <c r="F7" s="538"/>
    </row>
    <row r="9" spans="1:7" x14ac:dyDescent="0.35">
      <c r="A9" s="537"/>
      <c r="B9" s="503" t="s">
        <v>480</v>
      </c>
      <c r="C9" s="503" t="s">
        <v>490</v>
      </c>
      <c r="D9" s="504" t="s">
        <v>491</v>
      </c>
      <c r="F9" s="503" t="s">
        <v>507</v>
      </c>
      <c r="G9" s="559" t="s">
        <v>493</v>
      </c>
    </row>
    <row r="10" spans="1:7" x14ac:dyDescent="0.35">
      <c r="A10" s="535">
        <v>1</v>
      </c>
      <c r="B10" s="499" t="s">
        <v>481</v>
      </c>
      <c r="C10" s="500" t="s">
        <v>482</v>
      </c>
      <c r="D10" s="510">
        <f>Inputs!E90</f>
        <v>1.0469999999999999</v>
      </c>
      <c r="F10" s="531">
        <f>Working!J304</f>
        <v>3.0844558496011678</v>
      </c>
      <c r="G10" s="532">
        <f>F10</f>
        <v>3.0844558496011678</v>
      </c>
    </row>
    <row r="11" spans="1:7" ht="29" x14ac:dyDescent="0.35">
      <c r="A11" s="535">
        <v>2</v>
      </c>
      <c r="B11" s="499" t="s">
        <v>472</v>
      </c>
      <c r="C11" s="499" t="s">
        <v>483</v>
      </c>
      <c r="D11" s="530">
        <f ca="1">F11/G11</f>
        <v>6.4244393379212532E-3</v>
      </c>
      <c r="F11" s="533">
        <f>Inputs!E87</f>
        <v>0.1</v>
      </c>
      <c r="G11" s="558">
        <f ca="1">5%*Capex!I54/100</f>
        <v>15.565560625615133</v>
      </c>
    </row>
    <row r="12" spans="1:7" ht="43.5" x14ac:dyDescent="0.35">
      <c r="A12" s="535">
        <v>3</v>
      </c>
      <c r="B12" s="501" t="s">
        <v>484</v>
      </c>
      <c r="C12" s="499" t="s">
        <v>485</v>
      </c>
      <c r="D12" s="512">
        <f ca="1">F12/G12</f>
        <v>0.31396221260567481</v>
      </c>
      <c r="F12" s="533">
        <f>Working!J303</f>
        <v>0.58554004376911983</v>
      </c>
      <c r="G12" s="561">
        <f ca="1">10%*(G10+G11)</f>
        <v>1.8650016475216302</v>
      </c>
    </row>
    <row r="13" spans="1:7" ht="29" x14ac:dyDescent="0.35">
      <c r="A13" s="535">
        <v>4</v>
      </c>
      <c r="B13" s="499" t="s">
        <v>486</v>
      </c>
      <c r="C13" s="499" t="s">
        <v>487</v>
      </c>
      <c r="D13" s="511" t="s">
        <v>512</v>
      </c>
      <c r="F13" s="498"/>
    </row>
    <row r="14" spans="1:7" x14ac:dyDescent="0.35">
      <c r="A14" s="535">
        <v>5</v>
      </c>
      <c r="B14" s="501" t="s">
        <v>488</v>
      </c>
      <c r="C14" s="501" t="s">
        <v>489</v>
      </c>
      <c r="D14" s="509">
        <f>Inputs!F90</f>
        <v>3.6999999999999998E-2</v>
      </c>
      <c r="F14" s="560">
        <f>D14</f>
        <v>3.6999999999999998E-2</v>
      </c>
      <c r="G14" s="556">
        <v>3.6999999999999998E-2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324D-E1F7-4583-AE4A-D193642E24B5}">
  <sheetPr>
    <tabColor theme="8" tint="0.79998168889431442"/>
  </sheetPr>
  <dimension ref="A1:XFC298"/>
  <sheetViews>
    <sheetView showGridLines="0" tabSelected="1" zoomScale="140" zoomScaleNormal="140" workbookViewId="0">
      <pane ySplit="2" topLeftCell="A81" activePane="bottomLeft" state="frozen"/>
      <selection pane="bottomLeft" activeCell="E80" sqref="E80"/>
    </sheetView>
  </sheetViews>
  <sheetFormatPr defaultRowHeight="14.5" outlineLevelRow="1" x14ac:dyDescent="0.35"/>
  <cols>
    <col min="1" max="1" width="12.54296875" customWidth="1"/>
    <col min="2" max="2" width="26.1796875" customWidth="1"/>
    <col min="3" max="3" width="10.08984375" customWidth="1"/>
    <col min="4" max="4" width="8.36328125" bestFit="1" customWidth="1"/>
    <col min="5" max="5" width="11.54296875" customWidth="1"/>
    <col min="6" max="6" width="10.90625" customWidth="1"/>
    <col min="7" max="7" width="23" style="126" customWidth="1"/>
    <col min="8" max="10" width="10.08984375" bestFit="1" customWidth="1"/>
    <col min="11" max="11" width="17.1796875" bestFit="1" customWidth="1"/>
    <col min="14" max="14" width="39.6328125" bestFit="1" customWidth="1"/>
    <col min="16" max="16" width="10.90625" customWidth="1"/>
  </cols>
  <sheetData>
    <row r="1" spans="1:69" ht="15.65" customHeight="1" thickBot="1" x14ac:dyDescent="0.4">
      <c r="A1" s="173" t="s">
        <v>316</v>
      </c>
      <c r="B1" s="193"/>
      <c r="C1" s="194" t="s">
        <v>24</v>
      </c>
      <c r="D1" s="195"/>
      <c r="E1" s="194" t="s">
        <v>433</v>
      </c>
      <c r="G1" s="646" t="s">
        <v>763</v>
      </c>
      <c r="H1" s="795" t="str">
        <f>IF(E66,"Developer","Loan")</f>
        <v>Developer</v>
      </c>
      <c r="I1" s="207" t="s">
        <v>36</v>
      </c>
      <c r="J1" s="233" t="b">
        <v>1</v>
      </c>
      <c r="K1" s="1"/>
      <c r="L1" s="1"/>
      <c r="M1" s="1"/>
      <c r="N1" s="1"/>
      <c r="O1" s="1"/>
      <c r="P1" s="217"/>
      <c r="Q1" s="218" t="s">
        <v>81</v>
      </c>
      <c r="R1" s="1"/>
      <c r="S1" s="1"/>
      <c r="U1" s="498">
        <v>1</v>
      </c>
      <c r="V1" s="1" t="s">
        <v>404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15.65" customHeight="1" thickBot="1" x14ac:dyDescent="0.4">
      <c r="A2" s="193" t="s">
        <v>373</v>
      </c>
      <c r="B2" s="193"/>
      <c r="C2" s="194"/>
      <c r="D2" s="195"/>
      <c r="G2" s="655" t="s">
        <v>607</v>
      </c>
      <c r="H2" s="640">
        <v>3</v>
      </c>
      <c r="I2" s="645" t="s">
        <v>608</v>
      </c>
      <c r="J2" s="268"/>
      <c r="K2" s="268"/>
      <c r="L2" s="1"/>
      <c r="M2" s="1"/>
      <c r="N2" s="1"/>
      <c r="O2" s="1"/>
      <c r="P2" s="217"/>
      <c r="Q2" s="218"/>
      <c r="R2" s="1"/>
      <c r="S2" s="1"/>
      <c r="U2" s="498">
        <v>2</v>
      </c>
      <c r="V2" s="1" t="s">
        <v>430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5" thickBot="1" x14ac:dyDescent="0.4">
      <c r="A3" s="3"/>
      <c r="B3" s="294" t="s">
        <v>31</v>
      </c>
      <c r="C3" s="295" t="s">
        <v>30</v>
      </c>
      <c r="D3" s="296"/>
      <c r="E3" s="297">
        <f>IF($H$2=1,300,IF($H$2=2,300,600))</f>
        <v>600</v>
      </c>
      <c r="G3" s="651" t="s">
        <v>614</v>
      </c>
      <c r="H3" s="643">
        <v>0.5</v>
      </c>
      <c r="I3" s="638" t="str">
        <f>IF(H3=0.5,"Shared","Independent")</f>
        <v>Shared</v>
      </c>
      <c r="L3" s="1"/>
      <c r="N3" s="1"/>
      <c r="O3" s="1"/>
      <c r="P3" s="219" t="s">
        <v>80</v>
      </c>
      <c r="Q3" s="220">
        <v>350</v>
      </c>
      <c r="R3" s="1"/>
      <c r="S3" s="1"/>
      <c r="T3" s="1" t="b">
        <v>1</v>
      </c>
      <c r="U3" s="498">
        <v>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35">
      <c r="A4" s="3"/>
      <c r="B4" s="298" t="s">
        <v>71</v>
      </c>
      <c r="C4" s="299" t="s">
        <v>421</v>
      </c>
      <c r="D4" s="300"/>
      <c r="E4" s="301">
        <v>1.4</v>
      </c>
      <c r="G4" s="652" t="s">
        <v>612</v>
      </c>
      <c r="H4" s="641">
        <v>0.5</v>
      </c>
      <c r="I4" s="638" t="str">
        <f>IF(H4=0.5,"Shared","Independent")</f>
        <v>Shared</v>
      </c>
      <c r="O4" s="1"/>
      <c r="P4" s="221">
        <v>2.5</v>
      </c>
      <c r="Q4" s="222">
        <v>44</v>
      </c>
      <c r="R4" s="1"/>
      <c r="S4" s="1"/>
      <c r="T4" s="1" t="b">
        <v>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15" thickBot="1" x14ac:dyDescent="0.4">
      <c r="A5" s="3"/>
      <c r="B5" s="302" t="s">
        <v>29</v>
      </c>
      <c r="C5" s="303" t="s">
        <v>0</v>
      </c>
      <c r="D5" s="208"/>
      <c r="E5" s="737">
        <v>0.24940000000000001</v>
      </c>
      <c r="G5" s="653" t="s">
        <v>613</v>
      </c>
      <c r="H5" s="642">
        <v>0.5</v>
      </c>
      <c r="I5" s="638" t="str">
        <f>IF(H5=0.5,"Shared","Independent")</f>
        <v>Shared</v>
      </c>
      <c r="J5" s="1"/>
      <c r="K5" s="1"/>
      <c r="L5" s="1"/>
      <c r="N5" s="1"/>
      <c r="O5" s="1"/>
      <c r="P5" s="219" t="s">
        <v>79</v>
      </c>
      <c r="Q5" s="220">
        <v>445</v>
      </c>
      <c r="R5" s="1"/>
      <c r="S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15" thickBot="1" x14ac:dyDescent="0.4">
      <c r="A6" s="3"/>
      <c r="B6" s="304" t="s">
        <v>78</v>
      </c>
      <c r="C6" s="299" t="s">
        <v>77</v>
      </c>
      <c r="D6" s="300"/>
      <c r="E6" s="305">
        <f>E5*E3*8.76</f>
        <v>1310.8464000000001</v>
      </c>
      <c r="G6" s="654" t="s">
        <v>358</v>
      </c>
      <c r="H6" s="639" t="s">
        <v>404</v>
      </c>
      <c r="I6" s="644" t="str">
        <f>IF(H6="Yes","Combined cost","Bifurcated Cost")</f>
        <v>Combined cost</v>
      </c>
      <c r="O6" s="1"/>
      <c r="P6" s="219" t="s">
        <v>76</v>
      </c>
      <c r="Q6" s="217" t="s">
        <v>75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x14ac:dyDescent="0.35">
      <c r="A7" s="3"/>
      <c r="B7" s="304" t="s">
        <v>395</v>
      </c>
      <c r="C7" s="299" t="s">
        <v>0</v>
      </c>
      <c r="D7" s="300"/>
      <c r="E7" s="738">
        <v>2.5000000000000001E-3</v>
      </c>
      <c r="O7" s="1"/>
      <c r="P7" s="219"/>
      <c r="Q7" s="21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x14ac:dyDescent="0.35">
      <c r="A8" s="3"/>
      <c r="B8" s="298" t="s">
        <v>392</v>
      </c>
      <c r="C8" s="299" t="s">
        <v>27</v>
      </c>
      <c r="D8" s="300"/>
      <c r="E8" s="306">
        <v>5.0599999999999996</v>
      </c>
      <c r="G8" s="270" t="s">
        <v>423</v>
      </c>
      <c r="O8" s="1"/>
      <c r="P8" s="221"/>
      <c r="Q8" s="22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ht="15" thickBot="1" x14ac:dyDescent="0.4">
      <c r="A9" s="3"/>
      <c r="B9" s="307" t="s">
        <v>393</v>
      </c>
      <c r="C9" s="308" t="s">
        <v>313</v>
      </c>
      <c r="D9" s="309"/>
      <c r="E9" s="310">
        <v>2.95</v>
      </c>
      <c r="G9" s="270" t="s">
        <v>423</v>
      </c>
      <c r="O9" s="1"/>
      <c r="P9" s="221"/>
      <c r="Q9" s="22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x14ac:dyDescent="0.35">
      <c r="A10" s="8" t="s">
        <v>425</v>
      </c>
      <c r="B10" s="99"/>
      <c r="C10" s="299"/>
      <c r="D10" s="300"/>
      <c r="G10"/>
      <c r="O10" s="1"/>
      <c r="P10" s="221"/>
      <c r="Q10" s="22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x14ac:dyDescent="0.35">
      <c r="B11" s="344" t="s">
        <v>402</v>
      </c>
      <c r="C11" s="345" t="s">
        <v>3</v>
      </c>
      <c r="D11" s="346"/>
      <c r="E11" s="374">
        <f>12.5%*0</f>
        <v>0</v>
      </c>
      <c r="F11" s="563" t="s">
        <v>434</v>
      </c>
      <c r="G11" s="126" t="s">
        <v>435</v>
      </c>
    </row>
    <row r="12" spans="1:69" x14ac:dyDescent="0.35">
      <c r="B12" s="350" t="s">
        <v>409</v>
      </c>
      <c r="C12" s="351" t="s">
        <v>3</v>
      </c>
      <c r="D12" s="300"/>
      <c r="E12" s="375">
        <v>0</v>
      </c>
      <c r="F12" s="563" t="s">
        <v>434</v>
      </c>
      <c r="G12" s="126" t="s">
        <v>435</v>
      </c>
    </row>
    <row r="13" spans="1:69" x14ac:dyDescent="0.35">
      <c r="B13" s="350" t="s">
        <v>415</v>
      </c>
      <c r="C13" s="351" t="s">
        <v>3</v>
      </c>
      <c r="D13" s="300"/>
      <c r="E13" s="375">
        <f>1.5%*0+0</f>
        <v>0</v>
      </c>
      <c r="F13" s="563" t="s">
        <v>434</v>
      </c>
      <c r="G13" s="126" t="s">
        <v>435</v>
      </c>
    </row>
    <row r="14" spans="1:69" x14ac:dyDescent="0.35">
      <c r="A14" t="s">
        <v>734</v>
      </c>
      <c r="B14" s="490" t="s">
        <v>338</v>
      </c>
      <c r="C14" s="491" t="s">
        <v>0</v>
      </c>
      <c r="D14" s="492"/>
      <c r="E14" s="445">
        <v>0.08</v>
      </c>
      <c r="F14" s="126" t="s">
        <v>404</v>
      </c>
      <c r="G14" s="126" t="s">
        <v>435</v>
      </c>
    </row>
    <row r="15" spans="1:69" x14ac:dyDescent="0.35">
      <c r="B15" s="344" t="s">
        <v>422</v>
      </c>
      <c r="C15" s="345"/>
      <c r="D15" s="346"/>
      <c r="E15" s="374">
        <v>0</v>
      </c>
      <c r="F15" s="353" t="s">
        <v>404</v>
      </c>
      <c r="G15" s="126" t="s">
        <v>747</v>
      </c>
    </row>
    <row r="16" spans="1:69" x14ac:dyDescent="0.35">
      <c r="A16" s="3"/>
      <c r="B16" s="519" t="s">
        <v>439</v>
      </c>
      <c r="C16" s="351"/>
      <c r="D16" s="300"/>
      <c r="E16" s="375">
        <v>1</v>
      </c>
      <c r="F16" s="353" t="s">
        <v>404</v>
      </c>
      <c r="G16" s="126" t="s">
        <v>520</v>
      </c>
      <c r="H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x14ac:dyDescent="0.35">
      <c r="A17" s="3"/>
      <c r="B17" s="520" t="s">
        <v>440</v>
      </c>
      <c r="C17" s="348"/>
      <c r="D17" s="349"/>
      <c r="E17" s="443">
        <v>1</v>
      </c>
      <c r="F17" s="353" t="s">
        <v>404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x14ac:dyDescent="0.35">
      <c r="B18" s="350" t="s">
        <v>407</v>
      </c>
      <c r="C18" s="351" t="s">
        <v>437</v>
      </c>
      <c r="D18" s="300"/>
      <c r="E18" s="444">
        <v>1</v>
      </c>
      <c r="F18" s="353" t="s">
        <v>404</v>
      </c>
    </row>
    <row r="19" spans="1:69" x14ac:dyDescent="0.35">
      <c r="B19" s="347" t="s">
        <v>408</v>
      </c>
      <c r="C19" s="348" t="s">
        <v>32</v>
      </c>
      <c r="D19" s="349"/>
      <c r="E19" s="443">
        <v>2</v>
      </c>
      <c r="F19" s="353" t="s">
        <v>404</v>
      </c>
      <c r="G19" s="126">
        <f>74.37+63.92+74.37+35.77</f>
        <v>248.43000000000004</v>
      </c>
      <c r="H19">
        <f>58.45+52.4+58.45+29.29</f>
        <v>198.59</v>
      </c>
    </row>
    <row r="20" spans="1:69" x14ac:dyDescent="0.35">
      <c r="B20" s="490" t="s">
        <v>410</v>
      </c>
      <c r="C20" s="491" t="s">
        <v>437</v>
      </c>
      <c r="D20" s="492"/>
      <c r="E20" s="493">
        <v>1</v>
      </c>
      <c r="F20" s="353" t="s">
        <v>404</v>
      </c>
    </row>
    <row r="21" spans="1:69" x14ac:dyDescent="0.35">
      <c r="A21" s="752" t="s">
        <v>752</v>
      </c>
      <c r="B21" s="344" t="s">
        <v>412</v>
      </c>
      <c r="C21" s="345" t="s">
        <v>532</v>
      </c>
      <c r="D21" s="346"/>
      <c r="E21" s="374">
        <v>1E-3</v>
      </c>
      <c r="F21" s="353"/>
      <c r="G21" s="126" t="s">
        <v>435</v>
      </c>
    </row>
    <row r="22" spans="1:69" x14ac:dyDescent="0.35">
      <c r="A22" s="752" t="s">
        <v>752</v>
      </c>
      <c r="B22" s="744" t="s">
        <v>413</v>
      </c>
      <c r="C22" s="745"/>
      <c r="D22" s="746"/>
      <c r="E22" s="432" t="b">
        <v>0</v>
      </c>
      <c r="F22" s="353" t="s">
        <v>430</v>
      </c>
      <c r="G22" s="126" t="s">
        <v>751</v>
      </c>
    </row>
    <row r="23" spans="1:69" x14ac:dyDescent="0.35">
      <c r="B23" s="421" t="s">
        <v>744</v>
      </c>
      <c r="C23" s="747" t="s">
        <v>0</v>
      </c>
      <c r="D23" s="431"/>
      <c r="E23" s="374">
        <v>2.5000000000000001E-3</v>
      </c>
      <c r="F23" s="208" t="s">
        <v>404</v>
      </c>
      <c r="G23" s="126" t="s">
        <v>742</v>
      </c>
    </row>
    <row r="24" spans="1:69" x14ac:dyDescent="0.35">
      <c r="A24" s="3"/>
      <c r="B24" s="428" t="s">
        <v>745</v>
      </c>
      <c r="C24" s="748" t="s">
        <v>0</v>
      </c>
      <c r="D24" s="16"/>
      <c r="E24" s="749">
        <v>2.5000000000000001E-3</v>
      </c>
      <c r="F24" s="208" t="s">
        <v>404</v>
      </c>
      <c r="G24" s="126" t="s">
        <v>743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x14ac:dyDescent="0.35">
      <c r="B25" s="350" t="s">
        <v>438</v>
      </c>
      <c r="C25" s="351" t="s">
        <v>344</v>
      </c>
      <c r="D25" s="300"/>
      <c r="E25" s="444">
        <f>69.3</f>
        <v>69.3</v>
      </c>
      <c r="F25" s="353" t="s">
        <v>404</v>
      </c>
      <c r="G25" s="126" t="s">
        <v>435</v>
      </c>
    </row>
    <row r="26" spans="1:69" x14ac:dyDescent="0.35">
      <c r="B26" s="350" t="s">
        <v>683</v>
      </c>
      <c r="C26" s="351" t="s">
        <v>437</v>
      </c>
      <c r="D26" s="300"/>
      <c r="E26" s="444">
        <f>1500/600</f>
        <v>2.5</v>
      </c>
      <c r="F26" s="353" t="s">
        <v>404</v>
      </c>
      <c r="G26" s="126" t="s">
        <v>775</v>
      </c>
      <c r="L26" s="812">
        <f>E26*600/100</f>
        <v>15</v>
      </c>
    </row>
    <row r="27" spans="1:69" x14ac:dyDescent="0.35">
      <c r="B27" s="605" t="s">
        <v>90</v>
      </c>
      <c r="C27" s="606" t="s">
        <v>437</v>
      </c>
      <c r="D27" s="349"/>
      <c r="E27" s="443">
        <f>ROUND(650/600,4)</f>
        <v>1.0832999999999999</v>
      </c>
      <c r="F27" s="353" t="s">
        <v>404</v>
      </c>
      <c r="G27" s="126" t="s">
        <v>774</v>
      </c>
      <c r="L27" s="812">
        <f>E27*600/100</f>
        <v>6.4997999999999987</v>
      </c>
    </row>
    <row r="28" spans="1:69" x14ac:dyDescent="0.35">
      <c r="B28" s="376" t="s">
        <v>345</v>
      </c>
      <c r="C28" s="345" t="s">
        <v>436</v>
      </c>
      <c r="D28" s="346"/>
      <c r="E28" s="446">
        <v>2</v>
      </c>
      <c r="F28" s="353" t="s">
        <v>404</v>
      </c>
      <c r="G28" s="126" t="s">
        <v>435</v>
      </c>
    </row>
    <row r="29" spans="1:69" x14ac:dyDescent="0.35">
      <c r="B29" s="377" t="s">
        <v>346</v>
      </c>
      <c r="C29" s="351" t="s">
        <v>344</v>
      </c>
      <c r="D29" s="300"/>
      <c r="E29" s="444">
        <v>15</v>
      </c>
      <c r="F29" s="353" t="s">
        <v>404</v>
      </c>
      <c r="G29" s="126" t="s">
        <v>435</v>
      </c>
    </row>
    <row r="30" spans="1:69" x14ac:dyDescent="0.35">
      <c r="B30" s="378" t="s">
        <v>411</v>
      </c>
      <c r="C30" s="351" t="s">
        <v>344</v>
      </c>
      <c r="D30" s="300"/>
      <c r="E30" s="820">
        <v>25</v>
      </c>
      <c r="F30" s="353" t="s">
        <v>404</v>
      </c>
      <c r="G30" s="126" t="s">
        <v>682</v>
      </c>
    </row>
    <row r="31" spans="1:69" x14ac:dyDescent="0.35">
      <c r="B31" s="662" t="s">
        <v>431</v>
      </c>
      <c r="C31" s="351" t="s">
        <v>344</v>
      </c>
      <c r="D31" s="300"/>
      <c r="E31" s="444">
        <f>IF($H$2=1,5,IF($H$2=2,30,35))</f>
        <v>35</v>
      </c>
      <c r="F31" s="353" t="s">
        <v>404</v>
      </c>
      <c r="G31" s="126" t="s">
        <v>681</v>
      </c>
    </row>
    <row r="32" spans="1:69" x14ac:dyDescent="0.35">
      <c r="B32" s="662" t="s">
        <v>499</v>
      </c>
      <c r="C32" s="351" t="s">
        <v>344</v>
      </c>
      <c r="D32" s="300"/>
      <c r="E32" s="444">
        <f>IF($H$2=1,0.5,IF($H$2=2,0.5,1))*111*1.18*600/(600+950)</f>
        <v>50.701935483870969</v>
      </c>
      <c r="F32" s="353" t="s">
        <v>404</v>
      </c>
      <c r="G32" s="126" t="s">
        <v>679</v>
      </c>
    </row>
    <row r="33" spans="1:16383" x14ac:dyDescent="0.35">
      <c r="B33" s="379" t="s">
        <v>349</v>
      </c>
      <c r="C33" s="348" t="s">
        <v>344</v>
      </c>
      <c r="D33" s="349"/>
      <c r="E33" s="443">
        <f>IF($H$2=1,0.5,IF($H$2=2,0.5,1))*1.74*1.18*100</f>
        <v>205.32</v>
      </c>
      <c r="F33" s="353" t="s">
        <v>404</v>
      </c>
      <c r="G33" s="126" t="s">
        <v>680</v>
      </c>
    </row>
    <row r="34" spans="1:16383" x14ac:dyDescent="0.35">
      <c r="A34" s="198" t="s">
        <v>306</v>
      </c>
      <c r="B34" s="196"/>
      <c r="C34" s="194"/>
      <c r="D34" s="197"/>
      <c r="E34" s="19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</row>
    <row r="35" spans="1:16383" outlineLevel="1" x14ac:dyDescent="0.35">
      <c r="A35" s="3"/>
      <c r="B35" s="344" t="s">
        <v>73</v>
      </c>
      <c r="C35" s="345" t="s">
        <v>0</v>
      </c>
      <c r="D35" s="346"/>
      <c r="E35" s="460">
        <v>0.18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16383" outlineLevel="1" x14ac:dyDescent="0.35">
      <c r="A36" s="3"/>
      <c r="B36" s="347" t="s">
        <v>72</v>
      </c>
      <c r="C36" s="348" t="s">
        <v>0</v>
      </c>
      <c r="D36" s="349"/>
      <c r="E36" s="468">
        <v>0.03</v>
      </c>
      <c r="G36" s="126" t="s">
        <v>735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16383" x14ac:dyDescent="0.35">
      <c r="A37" s="8" t="s">
        <v>388</v>
      </c>
      <c r="B37" s="3"/>
      <c r="C37" s="230"/>
      <c r="H37" s="1"/>
      <c r="I37" s="1"/>
      <c r="J37" s="1"/>
      <c r="K37" s="607" t="s">
        <v>389</v>
      </c>
      <c r="L37" s="502"/>
      <c r="M37" s="50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16383" x14ac:dyDescent="0.35">
      <c r="C38" s="2"/>
      <c r="D38" s="1"/>
      <c r="F38" s="265" t="s">
        <v>384</v>
      </c>
      <c r="G38" s="265" t="s">
        <v>100</v>
      </c>
      <c r="H38" s="264" t="s">
        <v>386</v>
      </c>
      <c r="I38" s="264" t="s">
        <v>387</v>
      </c>
      <c r="K38" s="342" t="s">
        <v>100</v>
      </c>
      <c r="L38" s="269">
        <v>21</v>
      </c>
      <c r="M38" s="268" t="s">
        <v>44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16383" x14ac:dyDescent="0.35">
      <c r="A39" s="8"/>
      <c r="B39" s="3" t="s">
        <v>383</v>
      </c>
      <c r="C39" s="34" t="s">
        <v>65</v>
      </c>
      <c r="D39" s="1"/>
      <c r="E39" s="175">
        <v>44713</v>
      </c>
      <c r="F39" s="266">
        <f>E39</f>
        <v>44713</v>
      </c>
      <c r="G39" s="266">
        <f>E39</f>
        <v>44713</v>
      </c>
      <c r="H39" s="266">
        <f>E39</f>
        <v>44713</v>
      </c>
      <c r="I39" s="266">
        <f>E39</f>
        <v>44713</v>
      </c>
      <c r="J39" s="1"/>
      <c r="K39" s="268" t="s">
        <v>390</v>
      </c>
      <c r="L39" s="269">
        <v>21</v>
      </c>
      <c r="M39" s="268" t="s">
        <v>44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16383" x14ac:dyDescent="0.35">
      <c r="A40" s="8"/>
      <c r="B40" s="3" t="s">
        <v>382</v>
      </c>
      <c r="C40" s="2" t="s">
        <v>385</v>
      </c>
      <c r="D40" s="1"/>
      <c r="E40" s="267">
        <f>MAX(F40:I40)</f>
        <v>16</v>
      </c>
      <c r="F40" s="216">
        <v>6</v>
      </c>
      <c r="G40" s="216">
        <v>16</v>
      </c>
      <c r="H40" s="216">
        <v>16</v>
      </c>
      <c r="I40" s="216">
        <v>12</v>
      </c>
      <c r="J40" s="343"/>
      <c r="K40" s="268" t="s">
        <v>391</v>
      </c>
      <c r="L40" s="269">
        <v>21</v>
      </c>
      <c r="M40" s="268" t="s">
        <v>44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16383" x14ac:dyDescent="0.35">
      <c r="A41" s="3"/>
      <c r="B41" s="33" t="s">
        <v>70</v>
      </c>
      <c r="C41" s="34" t="s">
        <v>65</v>
      </c>
      <c r="D41" s="1"/>
      <c r="E41" s="266">
        <f>MAX(F41:I41)</f>
        <v>45200</v>
      </c>
      <c r="F41" s="266">
        <f>EDATE(F39,F40)</f>
        <v>44896</v>
      </c>
      <c r="G41" s="266">
        <f>EDATE(G39,G40)</f>
        <v>45200</v>
      </c>
      <c r="H41" s="266">
        <f>EDATE(H39,H40)</f>
        <v>45200</v>
      </c>
      <c r="I41" s="266">
        <f>EDATE(I39,I40)</f>
        <v>45078</v>
      </c>
      <c r="J41" s="126" t="s">
        <v>520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16383" x14ac:dyDescent="0.35">
      <c r="A42" s="3"/>
      <c r="B42" s="33" t="s">
        <v>69</v>
      </c>
      <c r="C42" s="34" t="s">
        <v>59</v>
      </c>
      <c r="D42" s="1"/>
      <c r="E42" s="176">
        <v>25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16383" x14ac:dyDescent="0.35">
      <c r="A43" s="3"/>
      <c r="B43" s="33" t="s">
        <v>68</v>
      </c>
      <c r="C43" s="34" t="s">
        <v>65</v>
      </c>
      <c r="D43" s="1"/>
      <c r="E43" s="177">
        <f>IF(MONTH(E41)&lt;=3,DATE(YEAR(E41),3,31),DATE(YEAR(E41)+1,3,31))</f>
        <v>45382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16383" x14ac:dyDescent="0.35">
      <c r="A44" s="3"/>
      <c r="B44" s="33" t="s">
        <v>67</v>
      </c>
      <c r="C44" s="34" t="s">
        <v>65</v>
      </c>
      <c r="D44" s="1"/>
      <c r="E44" s="177">
        <f>DATE(YEAR(E41)+E42,MONTH(E41),DAY(E41)-1)</f>
        <v>54331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16383" x14ac:dyDescent="0.35">
      <c r="A45" s="3"/>
      <c r="B45" s="33" t="s">
        <v>66</v>
      </c>
      <c r="C45" s="34" t="s">
        <v>65</v>
      </c>
      <c r="D45" s="1"/>
      <c r="E45" s="177">
        <f>IF(MONTH(E44)&lt;=3,DATE(YEAR(E44),3,31),DATE(YEAR(E44)+1,3,31))</f>
        <v>54513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16383" x14ac:dyDescent="0.35">
      <c r="A46" s="3"/>
      <c r="B46" s="33" t="s">
        <v>300</v>
      </c>
      <c r="C46" s="34" t="s">
        <v>65</v>
      </c>
      <c r="D46" s="1"/>
      <c r="E46" s="177">
        <f>IF(AND(MONTH(E41)&gt;3,MONTH(E41)&lt;=9),DATE(YEAR(E41),9,30),IF(MONTH(E41)&lt;=3,DATE(YEAR(E41),3,31),DATE(YEAR(E41)+1,3,31)))</f>
        <v>45382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16383" x14ac:dyDescent="0.35">
      <c r="A47" s="3"/>
      <c r="B47" s="33" t="s">
        <v>301</v>
      </c>
      <c r="C47" s="34" t="s">
        <v>65</v>
      </c>
      <c r="D47" s="1"/>
      <c r="E47" s="177">
        <f>IF(AND(MONTH(E44)&gt;3,MONTH(E44)&lt;=9),DATE(YEAR(E44),9,30),IF(MONTH(E44)&lt;=3,DATE(YEAR(E44),3,31),DATE(YEAR(E44)+1,3,31)))</f>
        <v>54331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16383" x14ac:dyDescent="0.35">
      <c r="A48" s="3"/>
      <c r="B48" s="3"/>
      <c r="C48" s="3"/>
      <c r="D48" s="3"/>
      <c r="E48" s="3"/>
      <c r="F48" s="126" t="s">
        <v>606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x14ac:dyDescent="0.35">
      <c r="A49" s="8" t="s">
        <v>64</v>
      </c>
      <c r="C49" s="39"/>
      <c r="D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x14ac:dyDescent="0.35">
      <c r="A50" s="8"/>
      <c r="B50" s="3" t="s">
        <v>15</v>
      </c>
      <c r="C50" s="2" t="s">
        <v>0</v>
      </c>
      <c r="D50" s="13"/>
      <c r="E50" s="180">
        <f>70%*70%</f>
        <v>0.48999999999999994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x14ac:dyDescent="0.35">
      <c r="A51" s="3"/>
      <c r="B51" s="6" t="s">
        <v>61</v>
      </c>
      <c r="C51" s="9" t="s">
        <v>59</v>
      </c>
      <c r="D51" s="1"/>
      <c r="E51" s="178">
        <v>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x14ac:dyDescent="0.35">
      <c r="A52" s="3"/>
      <c r="B52" s="6" t="s">
        <v>60</v>
      </c>
      <c r="C52" s="9" t="s">
        <v>59</v>
      </c>
      <c r="D52" s="1"/>
      <c r="E52" s="178">
        <v>15</v>
      </c>
      <c r="G52" s="126" t="s">
        <v>678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x14ac:dyDescent="0.35">
      <c r="A53" s="3"/>
      <c r="B53" s="40" t="s">
        <v>63</v>
      </c>
      <c r="C53" s="38" t="s">
        <v>0</v>
      </c>
      <c r="D53" s="1"/>
      <c r="E53" s="821">
        <v>0.08</v>
      </c>
      <c r="G53" s="126" t="s">
        <v>678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x14ac:dyDescent="0.35">
      <c r="A54" s="8" t="s">
        <v>62</v>
      </c>
      <c r="C54" s="39"/>
      <c r="D54" s="2"/>
      <c r="E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x14ac:dyDescent="0.35">
      <c r="A55" s="8"/>
      <c r="B55" s="3" t="s">
        <v>14</v>
      </c>
      <c r="C55" s="2" t="s">
        <v>0</v>
      </c>
      <c r="D55" s="13"/>
      <c r="E55" s="180"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x14ac:dyDescent="0.35">
      <c r="A56" s="3"/>
      <c r="B56" s="6" t="s">
        <v>61</v>
      </c>
      <c r="C56" s="9" t="s">
        <v>59</v>
      </c>
      <c r="D56" s="1"/>
      <c r="E56" s="178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x14ac:dyDescent="0.35">
      <c r="A57" s="3"/>
      <c r="B57" s="6" t="s">
        <v>60</v>
      </c>
      <c r="C57" s="9" t="s">
        <v>59</v>
      </c>
      <c r="D57" s="1"/>
      <c r="E57" s="178">
        <f>E52</f>
        <v>15</v>
      </c>
      <c r="H57" s="1"/>
      <c r="I57" s="1"/>
      <c r="J57" s="1"/>
      <c r="K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x14ac:dyDescent="0.35">
      <c r="A58" s="3"/>
      <c r="B58" s="3" t="s">
        <v>58</v>
      </c>
      <c r="C58" s="38" t="s">
        <v>0</v>
      </c>
      <c r="D58" s="1"/>
      <c r="E58" s="179">
        <f>E53</f>
        <v>0.08</v>
      </c>
      <c r="H58" s="1"/>
      <c r="I58" s="1"/>
      <c r="J58" s="1"/>
      <c r="K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x14ac:dyDescent="0.35">
      <c r="A59" s="8" t="s">
        <v>12</v>
      </c>
      <c r="B59" s="8"/>
      <c r="C59" s="39"/>
      <c r="D59" s="38"/>
      <c r="E59" s="38"/>
      <c r="H59" s="1"/>
      <c r="I59" s="1"/>
      <c r="J59" s="1"/>
      <c r="K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x14ac:dyDescent="0.35">
      <c r="A60" s="8"/>
      <c r="B60" s="3" t="s">
        <v>12</v>
      </c>
      <c r="C60" s="2" t="s">
        <v>0</v>
      </c>
      <c r="D60" s="13"/>
      <c r="E60" s="180">
        <v>0</v>
      </c>
      <c r="H60" s="1"/>
      <c r="I60" s="1"/>
      <c r="J60" s="1"/>
      <c r="K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x14ac:dyDescent="0.35">
      <c r="A61" s="3"/>
      <c r="B61" s="6" t="s">
        <v>308</v>
      </c>
      <c r="C61" s="9" t="s">
        <v>0</v>
      </c>
      <c r="D61" s="1"/>
      <c r="E61" s="180"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x14ac:dyDescent="0.35">
      <c r="A62" s="3"/>
      <c r="B62" s="8"/>
      <c r="C62" s="39"/>
      <c r="D62" s="38"/>
      <c r="E62" s="3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x14ac:dyDescent="0.35">
      <c r="A63" s="8" t="s">
        <v>768</v>
      </c>
      <c r="B63" s="3"/>
      <c r="C63" s="753"/>
      <c r="D63" s="38"/>
      <c r="E63" s="75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x14ac:dyDescent="0.35">
      <c r="A64" s="8"/>
      <c r="B64" s="3" t="s">
        <v>769</v>
      </c>
      <c r="C64" s="39" t="s">
        <v>0</v>
      </c>
      <c r="D64" s="38"/>
      <c r="E64" s="613">
        <v>0.15</v>
      </c>
      <c r="F64" s="802">
        <f ca="1">E64*Dashboard!$G$19</f>
        <v>14.836350361931242</v>
      </c>
      <c r="G64" s="126" t="s">
        <v>22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x14ac:dyDescent="0.35">
      <c r="A65" s="3"/>
      <c r="B65" s="3" t="s">
        <v>63</v>
      </c>
      <c r="C65" s="39" t="s">
        <v>0</v>
      </c>
      <c r="D65" s="38"/>
      <c r="E65" s="750">
        <f>E58+1%</f>
        <v>0.09</v>
      </c>
      <c r="G65" s="126" t="s">
        <v>748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x14ac:dyDescent="0.35">
      <c r="A66" s="3"/>
      <c r="B66" s="33" t="s">
        <v>746</v>
      </c>
      <c r="C66" s="801"/>
      <c r="D66" s="794"/>
      <c r="E66" s="796" t="b">
        <v>1</v>
      </c>
      <c r="F66" s="803"/>
      <c r="G66" s="126" t="s">
        <v>748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x14ac:dyDescent="0.35">
      <c r="A67" s="3"/>
      <c r="B67" s="8"/>
      <c r="C67" s="39"/>
      <c r="D67" s="38"/>
      <c r="E67" s="3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x14ac:dyDescent="0.35">
      <c r="A68" s="3"/>
      <c r="B68" s="8"/>
      <c r="C68" s="39"/>
      <c r="D68" s="38"/>
      <c r="E68" s="3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x14ac:dyDescent="0.35">
      <c r="A69" s="3"/>
      <c r="B69" s="421" t="s">
        <v>57</v>
      </c>
      <c r="C69" s="422" t="s">
        <v>56</v>
      </c>
      <c r="D69" s="422"/>
      <c r="E69" s="423">
        <v>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x14ac:dyDescent="0.35">
      <c r="A70" s="3"/>
      <c r="B70" s="424" t="s">
        <v>55</v>
      </c>
      <c r="C70" s="425"/>
      <c r="D70" s="425"/>
      <c r="E70" s="426" t="s">
        <v>54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x14ac:dyDescent="0.35">
      <c r="A71" s="3"/>
      <c r="B71" s="424" t="s">
        <v>53</v>
      </c>
      <c r="C71" s="425" t="s">
        <v>0</v>
      </c>
      <c r="D71" s="425"/>
      <c r="E71" s="427">
        <v>7.0000000000000001E-3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x14ac:dyDescent="0.35">
      <c r="A72" s="3"/>
      <c r="B72" s="428" t="s">
        <v>52</v>
      </c>
      <c r="C72" s="429" t="s">
        <v>0</v>
      </c>
      <c r="D72" s="429"/>
      <c r="E72" s="430">
        <v>0.04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x14ac:dyDescent="0.35">
      <c r="A73" s="8" t="s">
        <v>51</v>
      </c>
      <c r="C73" s="39"/>
      <c r="D73" s="2"/>
      <c r="E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x14ac:dyDescent="0.35">
      <c r="A74" s="3"/>
      <c r="B74" s="421" t="s">
        <v>50</v>
      </c>
      <c r="C74" s="422" t="s">
        <v>0</v>
      </c>
      <c r="D74" s="431"/>
      <c r="E74" s="739">
        <v>0.09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x14ac:dyDescent="0.35">
      <c r="A75" s="3"/>
      <c r="B75" s="424" t="s">
        <v>49</v>
      </c>
      <c r="C75" s="299"/>
      <c r="D75" s="208"/>
      <c r="E75" s="432" t="b">
        <v>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x14ac:dyDescent="0.35">
      <c r="A76" s="3"/>
      <c r="B76" s="424" t="s">
        <v>48</v>
      </c>
      <c r="C76" s="433" t="s">
        <v>22</v>
      </c>
      <c r="D76" s="208"/>
      <c r="E76" s="434">
        <v>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x14ac:dyDescent="0.35">
      <c r="A77" s="3"/>
      <c r="B77" s="428" t="s">
        <v>47</v>
      </c>
      <c r="C77" s="429" t="s">
        <v>0</v>
      </c>
      <c r="D77" s="16"/>
      <c r="E77" s="740">
        <v>0.09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x14ac:dyDescent="0.35">
      <c r="A78" s="8" t="s">
        <v>46</v>
      </c>
      <c r="B78" s="3"/>
      <c r="C78" s="2"/>
      <c r="D78" s="1"/>
      <c r="E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x14ac:dyDescent="0.35">
      <c r="A79" s="3"/>
      <c r="B79" s="435" t="s">
        <v>45</v>
      </c>
      <c r="C79" s="436" t="s">
        <v>44</v>
      </c>
      <c r="D79" s="431"/>
      <c r="E79" s="437">
        <v>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x14ac:dyDescent="0.35">
      <c r="A80" s="3"/>
      <c r="B80" s="438" t="s">
        <v>26</v>
      </c>
      <c r="C80" s="433" t="s">
        <v>44</v>
      </c>
      <c r="D80" s="208"/>
      <c r="E80" s="439">
        <v>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x14ac:dyDescent="0.35">
      <c r="A81" s="3"/>
      <c r="B81" s="440" t="s">
        <v>43</v>
      </c>
      <c r="C81" s="124" t="s">
        <v>0</v>
      </c>
      <c r="D81" s="16"/>
      <c r="E81" s="441">
        <v>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x14ac:dyDescent="0.35">
      <c r="A82" s="3"/>
      <c r="B82" s="435" t="s">
        <v>42</v>
      </c>
      <c r="C82" s="436" t="s">
        <v>0</v>
      </c>
      <c r="D82" s="431"/>
      <c r="E82" s="442">
        <v>0.1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x14ac:dyDescent="0.35">
      <c r="A83" s="3"/>
      <c r="B83" s="440" t="s">
        <v>41</v>
      </c>
      <c r="C83" s="124" t="s">
        <v>0</v>
      </c>
      <c r="D83" s="16"/>
      <c r="E83" s="441">
        <v>0.25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x14ac:dyDescent="0.35">
      <c r="A84" s="8" t="s">
        <v>26</v>
      </c>
      <c r="B84" s="3"/>
      <c r="C84" s="2"/>
      <c r="D84" s="1"/>
      <c r="E84" s="9"/>
      <c r="F84" s="6" t="s">
        <v>460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x14ac:dyDescent="0.35">
      <c r="B85" s="421" t="s">
        <v>242</v>
      </c>
      <c r="C85" s="458" t="s">
        <v>459</v>
      </c>
      <c r="D85" s="431"/>
      <c r="E85" s="459">
        <v>0</v>
      </c>
      <c r="F85" s="460">
        <v>0.05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 spans="1:69" x14ac:dyDescent="0.35">
      <c r="B86" s="424" t="s">
        <v>241</v>
      </c>
      <c r="C86" s="461" t="s">
        <v>458</v>
      </c>
      <c r="D86" s="208"/>
      <c r="E86" s="462">
        <v>0</v>
      </c>
      <c r="F86" s="463">
        <v>0.05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 spans="1:69" x14ac:dyDescent="0.35">
      <c r="B87" s="424" t="s">
        <v>519</v>
      </c>
      <c r="C87" s="461" t="s">
        <v>467</v>
      </c>
      <c r="D87" s="208"/>
      <c r="E87" s="557">
        <v>0.1</v>
      </c>
      <c r="F87" s="463">
        <v>0.01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 spans="1:69" x14ac:dyDescent="0.35">
      <c r="B88" s="424" t="s">
        <v>232</v>
      </c>
      <c r="C88" s="461" t="s">
        <v>437</v>
      </c>
      <c r="D88" s="208"/>
      <c r="E88" s="464">
        <v>0</v>
      </c>
      <c r="F88" s="463">
        <v>0.05</v>
      </c>
      <c r="I88" s="1"/>
      <c r="J88" s="1"/>
      <c r="K88" s="1"/>
      <c r="L88" s="1"/>
      <c r="M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spans="1:69" x14ac:dyDescent="0.35">
      <c r="A89" s="803"/>
      <c r="B89" s="465" t="s">
        <v>240</v>
      </c>
      <c r="C89" s="461" t="s">
        <v>437</v>
      </c>
      <c r="D89" s="208"/>
      <c r="E89" s="824">
        <v>0.2</v>
      </c>
      <c r="F89" s="463">
        <v>0.05</v>
      </c>
      <c r="G89" s="126" t="s">
        <v>750</v>
      </c>
      <c r="I89" s="1"/>
      <c r="J89" s="1"/>
      <c r="K89" s="480" t="s">
        <v>581</v>
      </c>
      <c r="L89" s="480" t="s">
        <v>578</v>
      </c>
      <c r="M89" s="480" t="s">
        <v>579</v>
      </c>
      <c r="N89" s="607" t="s">
        <v>582</v>
      </c>
      <c r="O89" s="610" t="s">
        <v>427</v>
      </c>
      <c r="P89" s="611" t="s">
        <v>428</v>
      </c>
      <c r="Q89" s="1" t="s">
        <v>429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spans="1:69" x14ac:dyDescent="0.35">
      <c r="A90">
        <v>1</v>
      </c>
      <c r="B90" s="465" t="s">
        <v>426</v>
      </c>
      <c r="C90" s="461" t="s">
        <v>437</v>
      </c>
      <c r="D90" s="208"/>
      <c r="E90" s="464">
        <f>IF(A90=1, ROUND(SUM(M90:M93)/$E$3,3), 0.85)</f>
        <v>1.0469999999999999</v>
      </c>
      <c r="F90" s="799">
        <v>3.6999999999999998E-2</v>
      </c>
      <c r="G90" s="126" t="s">
        <v>583</v>
      </c>
      <c r="I90" s="3"/>
      <c r="K90" s="480" t="s">
        <v>580</v>
      </c>
      <c r="L90" s="608">
        <f>F125+F126+(IF(Inputs!$H$2=1,0,IF(Inputs!$H$2=2,1,2)))</f>
        <v>14</v>
      </c>
      <c r="M90" s="480">
        <f>P90*L90</f>
        <v>361.76</v>
      </c>
      <c r="N90" s="31" t="s">
        <v>442</v>
      </c>
      <c r="O90" s="612">
        <v>24.96</v>
      </c>
      <c r="P90" s="31">
        <v>25.84</v>
      </c>
      <c r="Q90" s="1"/>
      <c r="R90" s="1"/>
      <c r="S90" s="31">
        <v>25.84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 spans="1:69" x14ac:dyDescent="0.35">
      <c r="B91" s="465" t="s">
        <v>739</v>
      </c>
      <c r="C91" s="461" t="s">
        <v>414</v>
      </c>
      <c r="D91" s="208"/>
      <c r="E91" s="823">
        <v>1E-3</v>
      </c>
      <c r="F91" s="466"/>
      <c r="G91" s="126" t="s">
        <v>741</v>
      </c>
      <c r="I91" s="3"/>
      <c r="K91" s="480" t="s">
        <v>573</v>
      </c>
      <c r="L91" s="608">
        <f>Capex!D105+Capex!D106</f>
        <v>37.173999999999999</v>
      </c>
      <c r="M91" s="480">
        <f>P91*L91</f>
        <v>16.096342</v>
      </c>
      <c r="N91" s="31" t="s">
        <v>443</v>
      </c>
      <c r="O91" s="31">
        <v>0.377</v>
      </c>
      <c r="P91" s="31">
        <v>0.433</v>
      </c>
      <c r="Q91" s="1" t="s">
        <v>429</v>
      </c>
      <c r="R91" s="1"/>
      <c r="S91" s="31">
        <v>0.433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spans="1:69" x14ac:dyDescent="0.35">
      <c r="A92" s="803"/>
      <c r="B92" s="428" t="s">
        <v>230</v>
      </c>
      <c r="C92" s="467" t="s">
        <v>467</v>
      </c>
      <c r="D92" s="16"/>
      <c r="E92" s="822">
        <v>2E-3</v>
      </c>
      <c r="F92" s="468">
        <v>0.01</v>
      </c>
      <c r="G92" s="126" t="s">
        <v>432</v>
      </c>
      <c r="I92" s="1"/>
      <c r="K92" s="480" t="s">
        <v>574</v>
      </c>
      <c r="L92" s="608">
        <f>Capex!D107</f>
        <v>28.911000000000001</v>
      </c>
      <c r="M92" s="480">
        <f>P92*L92</f>
        <v>25.036926000000001</v>
      </c>
      <c r="N92" s="31" t="s">
        <v>576</v>
      </c>
      <c r="O92" s="31">
        <v>0.754</v>
      </c>
      <c r="P92" s="31">
        <v>0.86599999999999999</v>
      </c>
      <c r="Q92" s="1"/>
      <c r="R92" s="1"/>
      <c r="S92" s="31">
        <v>0.86599999999999999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x14ac:dyDescent="0.35">
      <c r="A93" s="8" t="s">
        <v>40</v>
      </c>
      <c r="G93" s="136"/>
      <c r="I93" s="1"/>
      <c r="J93" s="1"/>
      <c r="K93" s="480" t="s">
        <v>575</v>
      </c>
      <c r="L93" s="609">
        <f>100*F125</f>
        <v>800</v>
      </c>
      <c r="M93" s="480">
        <f>P93*L93</f>
        <v>225.59999999999997</v>
      </c>
      <c r="N93" s="31" t="s">
        <v>577</v>
      </c>
      <c r="O93" s="31">
        <v>0.27200000000000002</v>
      </c>
      <c r="P93" s="31">
        <v>0.28199999999999997</v>
      </c>
      <c r="Q93" s="1"/>
      <c r="R93" s="1"/>
      <c r="S93" s="31">
        <v>0.28199999999999997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x14ac:dyDescent="0.35">
      <c r="A94" s="122"/>
      <c r="B94" s="223" t="s">
        <v>39</v>
      </c>
      <c r="C94" s="7"/>
      <c r="D94" s="1"/>
      <c r="E94" s="183" t="s">
        <v>38</v>
      </c>
      <c r="H94" s="1"/>
      <c r="I94" s="1"/>
      <c r="J94" s="1"/>
      <c r="K94" s="480" t="s">
        <v>585</v>
      </c>
      <c r="L94" s="615">
        <f>M94/$E$3</f>
        <v>1.0474887799999999</v>
      </c>
      <c r="M94" s="542">
        <f>SUM(M90:M93)</f>
        <v>628.49326799999994</v>
      </c>
      <c r="N94" s="31" t="s">
        <v>584</v>
      </c>
      <c r="O94" s="614">
        <v>3.6999999999999998E-2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x14ac:dyDescent="0.35">
      <c r="A95" s="8" t="s">
        <v>37</v>
      </c>
      <c r="B95" s="3"/>
      <c r="C95" s="2"/>
      <c r="D95" s="1"/>
      <c r="E95" s="1"/>
      <c r="H95" s="1"/>
      <c r="I95" s="1"/>
      <c r="J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x14ac:dyDescent="0.35">
      <c r="A96" s="3"/>
      <c r="B96" s="3" t="s">
        <v>35</v>
      </c>
      <c r="C96" s="2"/>
      <c r="D96" s="1"/>
      <c r="E96" s="233" t="b">
        <v>0</v>
      </c>
      <c r="H96" s="1"/>
      <c r="I96" s="14"/>
      <c r="J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x14ac:dyDescent="0.35">
      <c r="A97" s="3"/>
      <c r="B97" s="32" t="s">
        <v>34</v>
      </c>
      <c r="C97" s="37" t="s">
        <v>0</v>
      </c>
      <c r="D97" s="1"/>
      <c r="E97" s="184">
        <v>0.25169999999999998</v>
      </c>
      <c r="H97" s="1"/>
      <c r="I97" s="1"/>
      <c r="J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x14ac:dyDescent="0.35">
      <c r="A98" s="3"/>
      <c r="B98" s="32" t="s">
        <v>556</v>
      </c>
      <c r="C98" s="37" t="s">
        <v>0</v>
      </c>
      <c r="D98" s="1"/>
      <c r="E98" s="184">
        <f>15%*(1+10%)*(1+4%)</f>
        <v>0.1716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x14ac:dyDescent="0.35">
      <c r="A99" s="3"/>
      <c r="B99" s="32" t="s">
        <v>33</v>
      </c>
      <c r="C99" s="37" t="s">
        <v>0</v>
      </c>
      <c r="D99" s="1"/>
      <c r="E99" s="185">
        <f>(Working!E43*E53*(1-E97)+Working!E44*E58*(1-E97)+Working!E46*E61)*0+9.36%</f>
        <v>9.3599999999999989E-2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x14ac:dyDescent="0.35">
      <c r="A100" s="3"/>
      <c r="B100" s="32"/>
      <c r="C100" s="37"/>
      <c r="D100" s="1"/>
      <c r="E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x14ac:dyDescent="0.35">
      <c r="A101" s="8" t="s">
        <v>456</v>
      </c>
      <c r="B101" s="3"/>
      <c r="C101" s="2"/>
      <c r="E101" s="340" t="s">
        <v>3</v>
      </c>
      <c r="F101" s="340" t="s">
        <v>1</v>
      </c>
      <c r="G101" s="340" t="s">
        <v>19</v>
      </c>
      <c r="H101" s="340" t="s">
        <v>18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x14ac:dyDescent="0.35">
      <c r="A102" s="8"/>
      <c r="B102" s="17" t="s">
        <v>3</v>
      </c>
      <c r="C102" s="7" t="s">
        <v>0</v>
      </c>
      <c r="E102" s="181">
        <v>1</v>
      </c>
      <c r="F102" s="181">
        <v>0</v>
      </c>
      <c r="G102" s="181">
        <v>0</v>
      </c>
      <c r="H102" s="190">
        <f>1-E102-F102-G102</f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x14ac:dyDescent="0.35">
      <c r="A103" s="8"/>
      <c r="B103" s="17" t="s">
        <v>21</v>
      </c>
      <c r="C103" s="7" t="s">
        <v>0</v>
      </c>
      <c r="E103" s="181">
        <v>0</v>
      </c>
      <c r="F103" s="181">
        <v>0.8</v>
      </c>
      <c r="G103" s="181">
        <v>0</v>
      </c>
      <c r="H103" s="190">
        <f>1-E103-F103-G103</f>
        <v>0.19999999999999996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x14ac:dyDescent="0.35">
      <c r="A104" s="8"/>
      <c r="B104" s="17" t="s">
        <v>455</v>
      </c>
      <c r="C104" s="7" t="s">
        <v>0</v>
      </c>
      <c r="E104" s="181">
        <v>0</v>
      </c>
      <c r="F104" s="181">
        <v>0.2</v>
      </c>
      <c r="G104" s="181">
        <v>0.8</v>
      </c>
      <c r="H104" s="190">
        <f>1-E104-F104-G104</f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x14ac:dyDescent="0.35">
      <c r="A105" s="8"/>
      <c r="B105" s="17" t="s">
        <v>20</v>
      </c>
      <c r="C105" s="7" t="s">
        <v>0</v>
      </c>
      <c r="E105" s="181">
        <v>0</v>
      </c>
      <c r="F105" s="181">
        <v>0.2</v>
      </c>
      <c r="G105" s="181">
        <v>0</v>
      </c>
      <c r="H105" s="190">
        <f>1-E105-F105-G105</f>
        <v>0.8</v>
      </c>
      <c r="I105" s="1"/>
      <c r="J105" s="1"/>
    </row>
    <row r="106" spans="1:69" x14ac:dyDescent="0.35"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1"/>
      <c r="BQ106" s="1"/>
    </row>
    <row r="107" spans="1:69" ht="24" x14ac:dyDescent="0.35">
      <c r="A107" s="8" t="s">
        <v>543</v>
      </c>
      <c r="B107" s="6"/>
      <c r="C107" s="9"/>
      <c r="D107" s="11" t="s">
        <v>9</v>
      </c>
      <c r="E107" s="10" t="s">
        <v>8</v>
      </c>
      <c r="F107" s="10" t="s">
        <v>309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1"/>
      <c r="BQ107" s="1"/>
    </row>
    <row r="108" spans="1:69" x14ac:dyDescent="0.35">
      <c r="A108" s="3"/>
      <c r="B108" s="6" t="str">
        <f>Working!B37</f>
        <v>Land</v>
      </c>
      <c r="C108" s="9" t="s">
        <v>0</v>
      </c>
      <c r="D108" s="187">
        <v>0</v>
      </c>
      <c r="E108" s="187">
        <v>0</v>
      </c>
      <c r="F108" s="187">
        <v>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1"/>
      <c r="BQ108" s="1"/>
    </row>
    <row r="109" spans="1:69" x14ac:dyDescent="0.35">
      <c r="A109" s="3"/>
      <c r="B109" s="6" t="str">
        <f>Working!B38</f>
        <v>Civil Works</v>
      </c>
      <c r="C109" s="9" t="s">
        <v>0</v>
      </c>
      <c r="D109" s="187">
        <v>3.3399999999999999E-2</v>
      </c>
      <c r="E109" s="187">
        <f>D109</f>
        <v>3.3399999999999999E-2</v>
      </c>
      <c r="F109" s="586">
        <v>0.9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1"/>
      <c r="BQ109" s="1"/>
    </row>
    <row r="110" spans="1:69" x14ac:dyDescent="0.35">
      <c r="A110" s="3"/>
      <c r="B110" s="6" t="str">
        <f>Working!B39</f>
        <v>Electrical</v>
      </c>
      <c r="C110" s="9" t="s">
        <v>0</v>
      </c>
      <c r="D110" s="187">
        <f>1/15</f>
        <v>6.6666666666666666E-2</v>
      </c>
      <c r="E110" s="187">
        <f>D110</f>
        <v>6.6666666666666666E-2</v>
      </c>
      <c r="F110" s="586">
        <v>0.9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1"/>
      <c r="BQ110" s="1"/>
    </row>
    <row r="111" spans="1:69" x14ac:dyDescent="0.35">
      <c r="A111" s="3"/>
      <c r="B111" s="6" t="str">
        <f>Working!B40</f>
        <v>Other Assets</v>
      </c>
      <c r="C111" s="9" t="s">
        <v>0</v>
      </c>
      <c r="D111" s="586">
        <v>0.16669999999999999</v>
      </c>
      <c r="E111" s="586">
        <f>D111</f>
        <v>0.16669999999999999</v>
      </c>
      <c r="F111" s="586">
        <v>0.9</v>
      </c>
      <c r="G111" s="5"/>
      <c r="H111" s="5"/>
      <c r="I111" s="5"/>
      <c r="J111" s="5"/>
    </row>
    <row r="113" spans="1:6" ht="24" x14ac:dyDescent="0.35">
      <c r="A113" s="8" t="s">
        <v>544</v>
      </c>
      <c r="B113" s="6"/>
      <c r="C113" s="9"/>
      <c r="D113" s="11" t="s">
        <v>9</v>
      </c>
      <c r="E113" s="10" t="s">
        <v>8</v>
      </c>
      <c r="F113" s="10" t="s">
        <v>309</v>
      </c>
    </row>
    <row r="114" spans="1:6" x14ac:dyDescent="0.35">
      <c r="A114" s="3"/>
      <c r="B114" s="6" t="str">
        <f>B108</f>
        <v>Land</v>
      </c>
      <c r="C114" s="9" t="s">
        <v>0</v>
      </c>
      <c r="D114" s="187">
        <v>0</v>
      </c>
      <c r="E114" s="187">
        <v>0</v>
      </c>
      <c r="F114" s="187">
        <v>0</v>
      </c>
    </row>
    <row r="115" spans="1:6" x14ac:dyDescent="0.35">
      <c r="A115" s="3"/>
      <c r="B115" s="6" t="str">
        <f t="shared" ref="B115:B117" si="0">B109</f>
        <v>Civil Works</v>
      </c>
      <c r="C115" s="9" t="s">
        <v>0</v>
      </c>
      <c r="D115" s="187">
        <v>0.1</v>
      </c>
      <c r="E115" s="187">
        <f>D115</f>
        <v>0.1</v>
      </c>
      <c r="F115" s="586">
        <v>1</v>
      </c>
    </row>
    <row r="116" spans="1:6" x14ac:dyDescent="0.35">
      <c r="A116" s="3"/>
      <c r="B116" s="6" t="str">
        <f t="shared" si="0"/>
        <v>Electrical</v>
      </c>
      <c r="C116" s="9" t="s">
        <v>0</v>
      </c>
      <c r="D116" s="187">
        <v>0.15</v>
      </c>
      <c r="E116" s="187">
        <f>D116</f>
        <v>0.15</v>
      </c>
      <c r="F116" s="586">
        <v>1</v>
      </c>
    </row>
    <row r="117" spans="1:6" x14ac:dyDescent="0.35">
      <c r="A117" s="3"/>
      <c r="B117" s="6" t="str">
        <f t="shared" si="0"/>
        <v>Other Assets</v>
      </c>
      <c r="C117" s="9" t="s">
        <v>0</v>
      </c>
      <c r="D117" s="187">
        <v>0.1</v>
      </c>
      <c r="E117" s="187">
        <f>D117</f>
        <v>0.1</v>
      </c>
      <c r="F117" s="586">
        <v>1</v>
      </c>
    </row>
    <row r="119" spans="1:6" ht="24.5" x14ac:dyDescent="0.35">
      <c r="B119" s="587" t="s">
        <v>571</v>
      </c>
      <c r="C119" s="9"/>
      <c r="D119" s="613" t="b">
        <v>0</v>
      </c>
    </row>
    <row r="121" spans="1:6" x14ac:dyDescent="0.35">
      <c r="B121" s="587" t="s">
        <v>589</v>
      </c>
      <c r="C121" s="587" t="s">
        <v>117</v>
      </c>
      <c r="D121" s="587" t="s">
        <v>527</v>
      </c>
      <c r="E121" s="587" t="s">
        <v>525</v>
      </c>
      <c r="F121" s="660" t="s">
        <v>17</v>
      </c>
    </row>
    <row r="122" spans="1:6" ht="24.5" x14ac:dyDescent="0.35">
      <c r="B122" s="587" t="s">
        <v>696</v>
      </c>
      <c r="C122" s="587" t="s">
        <v>591</v>
      </c>
      <c r="D122" s="587">
        <f>4*(IF(Inputs!$H$2=1,0,IF(Inputs!$H$2=2,1,1)))</f>
        <v>4</v>
      </c>
      <c r="E122" s="587">
        <f>4*(IF(Inputs!$H$2=1,1,IF(Inputs!$H$2=2,0,1)))</f>
        <v>4</v>
      </c>
      <c r="F122" s="661">
        <f t="shared" ref="F122:F127" si="1">SUM(D122:E122)</f>
        <v>8</v>
      </c>
    </row>
    <row r="123" spans="1:6" ht="24.5" x14ac:dyDescent="0.35">
      <c r="B123" s="587" t="s">
        <v>693</v>
      </c>
      <c r="C123" s="587" t="s">
        <v>591</v>
      </c>
      <c r="D123" s="587">
        <f>14*(IF(Inputs!$H$2=1,0,IF(Inputs!$H$2=2,1,1)))</f>
        <v>14</v>
      </c>
      <c r="E123" s="587">
        <f>14*(IF(Inputs!$H$2=1,1,IF(Inputs!$H$2=2,0,1)))</f>
        <v>14</v>
      </c>
      <c r="F123" s="661">
        <f t="shared" si="1"/>
        <v>28</v>
      </c>
    </row>
    <row r="124" spans="1:6" x14ac:dyDescent="0.35">
      <c r="B124" s="587" t="s">
        <v>595</v>
      </c>
      <c r="C124" s="587" t="s">
        <v>591</v>
      </c>
      <c r="D124" s="587">
        <f>4*(IF(Inputs!$H$2=1,0,IF(Inputs!$H$2=2,1,1)))</f>
        <v>4</v>
      </c>
      <c r="E124" s="587">
        <f>4*(IF(Inputs!$H$2=1,1,IF(Inputs!$H$2=2,0,1)))</f>
        <v>4</v>
      </c>
      <c r="F124" s="661">
        <f t="shared" si="1"/>
        <v>8</v>
      </c>
    </row>
    <row r="125" spans="1:6" x14ac:dyDescent="0.35">
      <c r="B125" s="587" t="s">
        <v>592</v>
      </c>
      <c r="C125" s="587" t="s">
        <v>430</v>
      </c>
      <c r="D125" s="587">
        <f>4*(IF(Inputs!$H$2=1,0,IF(Inputs!$H$2=2,1,1)))</f>
        <v>4</v>
      </c>
      <c r="E125" s="587">
        <f>4*(IF(Inputs!$H$2=1,1,IF(Inputs!$H$2=2,0,1)))</f>
        <v>4</v>
      </c>
      <c r="F125" s="661">
        <f t="shared" si="1"/>
        <v>8</v>
      </c>
    </row>
    <row r="126" spans="1:6" x14ac:dyDescent="0.35">
      <c r="B126" s="587" t="s">
        <v>596</v>
      </c>
      <c r="C126" s="587" t="s">
        <v>591</v>
      </c>
      <c r="D126" s="587">
        <f>2*(IF(Inputs!$H$2=1,0,IF(Inputs!$H$2=2,1,1)))</f>
        <v>2</v>
      </c>
      <c r="E126" s="587">
        <f>2*(IF(Inputs!$H$2=1,1,IF(Inputs!$H$2=2,0,1)))</f>
        <v>2</v>
      </c>
      <c r="F126" s="661">
        <f t="shared" si="1"/>
        <v>4</v>
      </c>
    </row>
    <row r="127" spans="1:6" ht="24.5" x14ac:dyDescent="0.35">
      <c r="B127" s="587" t="s">
        <v>694</v>
      </c>
      <c r="C127" s="587" t="s">
        <v>591</v>
      </c>
      <c r="D127" s="587">
        <f>1*(IF(Inputs!$H$2=1,0,IF(Inputs!$H$2=2,1,1)))</f>
        <v>1</v>
      </c>
      <c r="E127" s="587">
        <f>1*(IF(Inputs!$H$2=1,1,IF(Inputs!$H$2=2,0,1)))</f>
        <v>1</v>
      </c>
      <c r="F127" s="661">
        <f t="shared" si="1"/>
        <v>2</v>
      </c>
    </row>
    <row r="128" spans="1:6" x14ac:dyDescent="0.35">
      <c r="B128" s="587" t="s">
        <v>593</v>
      </c>
      <c r="C128" s="587" t="s">
        <v>591</v>
      </c>
      <c r="D128" s="587">
        <f>1*(IF(Inputs!$H$2=1,0,IF(Inputs!$H$2=2,1,1)))</f>
        <v>1</v>
      </c>
      <c r="E128" s="587">
        <f>1*(IF(Inputs!$H$2=1,1,IF(Inputs!$H$2=2,0,1)))</f>
        <v>1</v>
      </c>
      <c r="F128" s="661">
        <f>D128+E128</f>
        <v>2</v>
      </c>
    </row>
    <row r="129" spans="1:18" x14ac:dyDescent="0.35">
      <c r="G129"/>
    </row>
    <row r="130" spans="1:18" x14ac:dyDescent="0.35">
      <c r="G130"/>
    </row>
    <row r="131" spans="1:18" x14ac:dyDescent="0.35">
      <c r="A131" s="659" t="s">
        <v>700</v>
      </c>
    </row>
    <row r="132" spans="1:18" ht="24" x14ac:dyDescent="0.35">
      <c r="B132" s="673" t="s">
        <v>699</v>
      </c>
      <c r="C132" s="673" t="s">
        <v>459</v>
      </c>
      <c r="D132" s="673" t="s">
        <v>0</v>
      </c>
      <c r="E132" s="673" t="s">
        <v>701</v>
      </c>
      <c r="F132" s="673" t="s">
        <v>604</v>
      </c>
      <c r="G132" s="673" t="s">
        <v>698</v>
      </c>
    </row>
    <row r="133" spans="1:18" x14ac:dyDescent="0.35">
      <c r="B133" s="657" t="s">
        <v>525</v>
      </c>
      <c r="C133" s="663">
        <v>5.6</v>
      </c>
      <c r="D133" s="672">
        <v>0.5</v>
      </c>
      <c r="E133" s="657">
        <f>C133*D133</f>
        <v>2.8</v>
      </c>
      <c r="F133" s="698">
        <v>5.83</v>
      </c>
      <c r="G133" s="741" t="s">
        <v>712</v>
      </c>
    </row>
    <row r="134" spans="1:18" x14ac:dyDescent="0.35">
      <c r="B134" s="657" t="s">
        <v>527</v>
      </c>
      <c r="C134" s="663">
        <v>6</v>
      </c>
      <c r="D134" s="672">
        <v>0.5</v>
      </c>
      <c r="E134" s="657">
        <f>C134*D134</f>
        <v>3</v>
      </c>
      <c r="F134" s="698">
        <v>4.8600000000000003</v>
      </c>
      <c r="G134" s="657"/>
    </row>
    <row r="135" spans="1:18" x14ac:dyDescent="0.35">
      <c r="B135" s="657" t="s">
        <v>37</v>
      </c>
      <c r="C135" s="663">
        <f>C133</f>
        <v>5.6</v>
      </c>
      <c r="D135" s="672">
        <v>0.5</v>
      </c>
      <c r="E135" s="657">
        <f>C135*D135</f>
        <v>2.8</v>
      </c>
      <c r="F135" s="698">
        <v>2.8</v>
      </c>
      <c r="G135" s="671" t="s">
        <v>697</v>
      </c>
    </row>
    <row r="136" spans="1:18" x14ac:dyDescent="0.35">
      <c r="A136" s="659" t="s">
        <v>621</v>
      </c>
    </row>
    <row r="137" spans="1:18" ht="36" x14ac:dyDescent="0.35">
      <c r="A137" s="300"/>
      <c r="B137" s="656"/>
      <c r="C137" s="657" t="s">
        <v>620</v>
      </c>
      <c r="D137" s="656" t="s">
        <v>619</v>
      </c>
      <c r="E137" s="656" t="s">
        <v>688</v>
      </c>
      <c r="F137" s="656" t="s">
        <v>724</v>
      </c>
      <c r="G137" s="656" t="s">
        <v>618</v>
      </c>
    </row>
    <row r="138" spans="1:18" x14ac:dyDescent="0.35">
      <c r="A138" s="300"/>
      <c r="B138" s="208" t="s">
        <v>615</v>
      </c>
      <c r="C138" s="663">
        <v>11.632999999999999</v>
      </c>
      <c r="D138" s="658">
        <v>138.93070050214689</v>
      </c>
      <c r="E138" s="658">
        <f>C138*D138/100</f>
        <v>16.161808389414745</v>
      </c>
      <c r="F138" s="658">
        <v>6</v>
      </c>
      <c r="G138" s="658">
        <v>1</v>
      </c>
    </row>
    <row r="139" spans="1:18" x14ac:dyDescent="0.35">
      <c r="A139" s="300"/>
      <c r="B139" s="208" t="s">
        <v>616</v>
      </c>
      <c r="C139" s="663">
        <v>25.541</v>
      </c>
      <c r="D139" s="658">
        <v>138.37481075786386</v>
      </c>
      <c r="E139" s="658">
        <f>C139*D139/100</f>
        <v>35.342310415666006</v>
      </c>
      <c r="F139" s="658">
        <v>6</v>
      </c>
      <c r="G139" s="658">
        <v>1</v>
      </c>
    </row>
    <row r="140" spans="1:18" x14ac:dyDescent="0.35">
      <c r="A140" s="300"/>
      <c r="B140" s="210" t="s">
        <v>689</v>
      </c>
      <c r="C140" s="663">
        <v>28.911000000000001</v>
      </c>
      <c r="D140" s="658">
        <v>139.29266557627051</v>
      </c>
      <c r="E140" s="658">
        <f>C140*D140/100</f>
        <v>40.270902544755565</v>
      </c>
      <c r="F140" s="658">
        <v>6</v>
      </c>
      <c r="G140" s="658">
        <v>1</v>
      </c>
    </row>
    <row r="141" spans="1:18" x14ac:dyDescent="0.35">
      <c r="A141" s="300"/>
      <c r="B141" s="210" t="s">
        <v>690</v>
      </c>
      <c r="C141" s="663">
        <v>28.911000000000001</v>
      </c>
      <c r="D141" s="658">
        <v>43.372808482230504</v>
      </c>
      <c r="E141" s="658">
        <f>C141*D141/100</f>
        <v>12.539512660297662</v>
      </c>
      <c r="F141" s="658">
        <v>0</v>
      </c>
      <c r="G141" s="658">
        <v>1</v>
      </c>
    </row>
    <row r="142" spans="1:18" x14ac:dyDescent="0.35">
      <c r="A142" s="300"/>
      <c r="B142" s="300"/>
      <c r="C142" s="667">
        <f>SUM(C138:C140)</f>
        <v>66.085000000000008</v>
      </c>
      <c r="D142" s="666">
        <f>E142/C142*100</f>
        <v>157.84903383541496</v>
      </c>
      <c r="E142" s="666">
        <f>SUM(E138:E141)</f>
        <v>104.31453401013398</v>
      </c>
      <c r="F142" s="666"/>
      <c r="G142" s="666"/>
    </row>
    <row r="143" spans="1:18" x14ac:dyDescent="0.35">
      <c r="A143" s="300"/>
      <c r="B143" s="300"/>
      <c r="C143" s="664"/>
      <c r="D143" s="666"/>
      <c r="E143" s="666"/>
      <c r="F143" s="666"/>
      <c r="G143" s="666"/>
    </row>
    <row r="144" spans="1:18" x14ac:dyDescent="0.35">
      <c r="A144" s="127" t="s">
        <v>723</v>
      </c>
      <c r="G144"/>
      <c r="M144" s="674"/>
      <c r="N144" s="674"/>
      <c r="O144" s="674"/>
      <c r="P144" s="674"/>
      <c r="Q144" s="674"/>
      <c r="R144" s="674"/>
    </row>
    <row r="145" spans="1:16383" ht="36" x14ac:dyDescent="0.35">
      <c r="A145" s="675" t="s">
        <v>607</v>
      </c>
      <c r="B145" s="569" t="s">
        <v>706</v>
      </c>
      <c r="C145" s="675" t="s">
        <v>703</v>
      </c>
      <c r="D145" s="675" t="s">
        <v>704</v>
      </c>
      <c r="E145" s="675" t="s">
        <v>705</v>
      </c>
      <c r="F145" s="675" t="s">
        <v>714</v>
      </c>
      <c r="G145" s="675" t="s">
        <v>713</v>
      </c>
      <c r="H145" s="675" t="s">
        <v>715</v>
      </c>
      <c r="I145" s="675" t="s">
        <v>716</v>
      </c>
      <c r="J145" s="675" t="s">
        <v>717</v>
      </c>
      <c r="M145" s="674"/>
      <c r="N145" s="674"/>
      <c r="O145" s="674"/>
      <c r="P145" s="674"/>
      <c r="Q145" s="674"/>
      <c r="R145" s="674"/>
    </row>
    <row r="146" spans="1:16383" x14ac:dyDescent="0.35">
      <c r="A146" s="134">
        <v>2</v>
      </c>
      <c r="B146" s="674" t="s">
        <v>707</v>
      </c>
      <c r="C146" s="677">
        <v>2.2999999999999998</v>
      </c>
      <c r="D146" s="678">
        <v>100</v>
      </c>
      <c r="E146" s="679">
        <f>ROUNDUP(C146*1000/D146,0)+2</f>
        <v>25</v>
      </c>
      <c r="F146" s="699">
        <f>ROUNDUP(5045*1.18,-2)</f>
        <v>6000</v>
      </c>
      <c r="G146" s="703">
        <f>25000+1050*85</f>
        <v>114250</v>
      </c>
      <c r="H146" s="700">
        <f>ROUND((F146+G146)*$H$151,0)</f>
        <v>12025</v>
      </c>
      <c r="I146" s="700">
        <f>E146*(F146+G146+H146)</f>
        <v>3306875</v>
      </c>
      <c r="J146" s="682">
        <f>IF(E146,I146/E146,0)</f>
        <v>132275</v>
      </c>
      <c r="M146" s="674"/>
      <c r="N146" s="674"/>
      <c r="O146" s="674"/>
      <c r="P146" s="674"/>
      <c r="Q146" s="674"/>
      <c r="R146" s="674"/>
    </row>
    <row r="147" spans="1:16383" x14ac:dyDescent="0.35">
      <c r="A147" s="134">
        <v>2</v>
      </c>
      <c r="B147" s="674" t="s">
        <v>708</v>
      </c>
      <c r="C147" s="677">
        <v>1.5</v>
      </c>
      <c r="D147" s="678">
        <v>100</v>
      </c>
      <c r="E147" s="679">
        <f>ROUNDUP(C147*1000/D147,0)+2</f>
        <v>17</v>
      </c>
      <c r="F147" s="704">
        <f>$F$146</f>
        <v>6000</v>
      </c>
      <c r="G147" s="704">
        <f>$G$146</f>
        <v>114250</v>
      </c>
      <c r="H147" s="700">
        <f t="shared" ref="H147:H150" si="2">ROUND((F147+G147)*$H$151,0)</f>
        <v>12025</v>
      </c>
      <c r="I147" s="700">
        <f>E147*(F147+G147+H147)</f>
        <v>2248675</v>
      </c>
      <c r="J147" s="682">
        <f t="shared" ref="J147:J151" si="3">IF(E147,I147/E147,0)</f>
        <v>132275</v>
      </c>
      <c r="M147" s="674"/>
      <c r="N147" s="674"/>
      <c r="O147" s="674"/>
      <c r="P147" s="674"/>
      <c r="Q147" s="674"/>
      <c r="R147" s="674"/>
    </row>
    <row r="148" spans="1:16383" x14ac:dyDescent="0.35">
      <c r="A148" s="134">
        <v>1</v>
      </c>
      <c r="B148" s="674" t="s">
        <v>709</v>
      </c>
      <c r="C148" s="677">
        <v>0.8</v>
      </c>
      <c r="D148" s="678">
        <v>100</v>
      </c>
      <c r="E148" s="679">
        <f>ROUNDUP(C148*1000/D148,0)+2</f>
        <v>10</v>
      </c>
      <c r="F148" s="704">
        <f t="shared" ref="F148:F150" si="4">$F$146</f>
        <v>6000</v>
      </c>
      <c r="G148" s="704">
        <f>$G$146</f>
        <v>114250</v>
      </c>
      <c r="H148" s="700">
        <f t="shared" si="2"/>
        <v>12025</v>
      </c>
      <c r="I148" s="700">
        <f>E148*(F148+G148+H148)</f>
        <v>1322750</v>
      </c>
      <c r="J148" s="682">
        <f t="shared" si="3"/>
        <v>132275</v>
      </c>
      <c r="M148" s="674"/>
      <c r="N148" s="674"/>
      <c r="O148" s="674"/>
      <c r="P148" s="674"/>
      <c r="Q148" s="674"/>
      <c r="R148" s="674"/>
    </row>
    <row r="149" spans="1:16383" x14ac:dyDescent="0.35">
      <c r="A149" s="134">
        <v>1</v>
      </c>
      <c r="B149" s="674" t="s">
        <v>710</v>
      </c>
      <c r="C149" s="677">
        <v>0.5</v>
      </c>
      <c r="D149" s="678">
        <v>100</v>
      </c>
      <c r="E149" s="679">
        <f>ROUNDUP(C149*1000/D149,0)+2</f>
        <v>7</v>
      </c>
      <c r="F149" s="704">
        <f t="shared" si="4"/>
        <v>6000</v>
      </c>
      <c r="G149" s="704">
        <f>$G$146</f>
        <v>114250</v>
      </c>
      <c r="H149" s="700">
        <f t="shared" si="2"/>
        <v>12025</v>
      </c>
      <c r="I149" s="700">
        <f>E149*(F149+G149+H149)</f>
        <v>925925</v>
      </c>
      <c r="J149" s="682">
        <f t="shared" si="3"/>
        <v>132275</v>
      </c>
      <c r="M149" s="674"/>
      <c r="N149" s="674"/>
      <c r="O149" s="674"/>
      <c r="P149" s="674"/>
      <c r="Q149" s="674"/>
      <c r="R149" s="674"/>
    </row>
    <row r="150" spans="1:16383" x14ac:dyDescent="0.35">
      <c r="A150" s="134">
        <v>1</v>
      </c>
      <c r="B150" s="674" t="s">
        <v>711</v>
      </c>
      <c r="C150" s="677">
        <v>0.3</v>
      </c>
      <c r="D150" s="678">
        <v>100</v>
      </c>
      <c r="E150" s="679">
        <f>ROUNDUP(C150*1000/D150,0)+2</f>
        <v>5</v>
      </c>
      <c r="F150" s="704">
        <f t="shared" si="4"/>
        <v>6000</v>
      </c>
      <c r="G150" s="704">
        <f>$G$146</f>
        <v>114250</v>
      </c>
      <c r="H150" s="700">
        <f t="shared" si="2"/>
        <v>12025</v>
      </c>
      <c r="I150" s="700">
        <f>E150*(F150+G150+H150)</f>
        <v>661375</v>
      </c>
      <c r="J150" s="682">
        <f t="shared" si="3"/>
        <v>132275</v>
      </c>
      <c r="M150" s="674"/>
      <c r="N150" s="674"/>
      <c r="O150" s="674"/>
      <c r="P150" s="674"/>
      <c r="Q150" s="674"/>
      <c r="R150" s="674"/>
    </row>
    <row r="151" spans="1:16383" x14ac:dyDescent="0.35">
      <c r="A151" s="674">
        <v>3</v>
      </c>
      <c r="B151" s="665" t="s">
        <v>702</v>
      </c>
      <c r="C151" s="680">
        <f>SUM(C146:C150)</f>
        <v>5.3999999999999995</v>
      </c>
      <c r="D151" s="681"/>
      <c r="E151" s="680">
        <f>SUM(E146:E150)</f>
        <v>64</v>
      </c>
      <c r="F151" s="674"/>
      <c r="G151" s="702"/>
      <c r="H151" s="702">
        <v>0.1</v>
      </c>
      <c r="I151" s="701">
        <f>SUM(I146:I150)</f>
        <v>8465600</v>
      </c>
      <c r="J151" s="680">
        <f t="shared" si="3"/>
        <v>132275</v>
      </c>
      <c r="K151" s="3"/>
      <c r="L151" s="3"/>
      <c r="M151" s="674"/>
      <c r="N151" s="674"/>
      <c r="O151" s="674"/>
      <c r="P151" s="674"/>
      <c r="Q151" s="674"/>
      <c r="R151" s="674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3"/>
      <c r="AAI151" s="3"/>
      <c r="AAJ151" s="3"/>
      <c r="AAK151" s="3"/>
      <c r="AAL151" s="3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  <c r="AQK151" s="3"/>
      <c r="AQL151" s="3"/>
      <c r="AQM151" s="3"/>
      <c r="AQN151" s="3"/>
      <c r="AQO151" s="3"/>
      <c r="AQP151" s="3"/>
      <c r="AQQ151" s="3"/>
      <c r="AQR151" s="3"/>
      <c r="AQS151" s="3"/>
      <c r="AQT151" s="3"/>
      <c r="AQU151" s="3"/>
      <c r="AQV151" s="3"/>
      <c r="AQW151" s="3"/>
      <c r="AQX151" s="3"/>
      <c r="AQY151" s="3"/>
      <c r="AQZ151" s="3"/>
      <c r="ARA151" s="3"/>
      <c r="ARB151" s="3"/>
      <c r="ARC151" s="3"/>
      <c r="ARD151" s="3"/>
      <c r="ARE151" s="3"/>
      <c r="ARF151" s="3"/>
      <c r="ARG151" s="3"/>
      <c r="ARH151" s="3"/>
      <c r="ARI151" s="3"/>
      <c r="ARJ151" s="3"/>
      <c r="ARK151" s="3"/>
      <c r="ARL151" s="3"/>
      <c r="ARM151" s="3"/>
      <c r="ARN151" s="3"/>
      <c r="ARO151" s="3"/>
      <c r="ARP151" s="3"/>
      <c r="ARQ151" s="3"/>
      <c r="ARR151" s="3"/>
      <c r="ARS151" s="3"/>
      <c r="ART151" s="3"/>
      <c r="ARU151" s="3"/>
      <c r="ARV151" s="3"/>
      <c r="ARW151" s="3"/>
      <c r="ARX151" s="3"/>
      <c r="ARY151" s="3"/>
      <c r="ARZ151" s="3"/>
      <c r="ASA151" s="3"/>
      <c r="ASB151" s="3"/>
      <c r="ASC151" s="3"/>
      <c r="ASD151" s="3"/>
      <c r="ASE151" s="3"/>
      <c r="ASF151" s="3"/>
      <c r="ASG151" s="3"/>
      <c r="ASH151" s="3"/>
      <c r="ASI151" s="3"/>
      <c r="ASJ151" s="3"/>
      <c r="ASK151" s="3"/>
      <c r="ASL151" s="3"/>
      <c r="ASM151" s="3"/>
      <c r="ASN151" s="3"/>
      <c r="ASO151" s="3"/>
      <c r="ASP151" s="3"/>
      <c r="ASQ151" s="3"/>
      <c r="ASR151" s="3"/>
      <c r="ASS151" s="3"/>
      <c r="AST151" s="3"/>
      <c r="ASU151" s="3"/>
      <c r="ASV151" s="3"/>
      <c r="ASW151" s="3"/>
      <c r="ASX151" s="3"/>
      <c r="ASY151" s="3"/>
      <c r="ASZ151" s="3"/>
      <c r="ATA151" s="3"/>
      <c r="ATB151" s="3"/>
      <c r="ATC151" s="3"/>
      <c r="ATD151" s="3"/>
      <c r="ATE151" s="3"/>
      <c r="ATF151" s="3"/>
      <c r="ATG151" s="3"/>
      <c r="ATH151" s="3"/>
      <c r="ATI151" s="3"/>
      <c r="ATJ151" s="3"/>
      <c r="ATK151" s="3"/>
      <c r="ATL151" s="3"/>
      <c r="ATM151" s="3"/>
      <c r="ATN151" s="3"/>
      <c r="ATO151" s="3"/>
      <c r="ATP151" s="3"/>
      <c r="ATQ151" s="3"/>
      <c r="ATR151" s="3"/>
      <c r="ATS151" s="3"/>
      <c r="ATT151" s="3"/>
      <c r="ATU151" s="3"/>
      <c r="ATV151" s="3"/>
      <c r="ATW151" s="3"/>
      <c r="ATX151" s="3"/>
      <c r="ATY151" s="3"/>
      <c r="ATZ151" s="3"/>
      <c r="AUA151" s="3"/>
      <c r="AUB151" s="3"/>
      <c r="AUC151" s="3"/>
      <c r="AUD151" s="3"/>
      <c r="AUE151" s="3"/>
      <c r="AUF151" s="3"/>
      <c r="AUG151" s="3"/>
      <c r="AUH151" s="3"/>
      <c r="AUI151" s="3"/>
      <c r="AUJ151" s="3"/>
      <c r="AUK151" s="3"/>
      <c r="AUL151" s="3"/>
      <c r="AUM151" s="3"/>
      <c r="AUN151" s="3"/>
      <c r="AUO151" s="3"/>
      <c r="AUP151" s="3"/>
      <c r="AUQ151" s="3"/>
      <c r="AUR151" s="3"/>
      <c r="AUS151" s="3"/>
      <c r="AUT151" s="3"/>
      <c r="AUU151" s="3"/>
      <c r="AUV151" s="3"/>
      <c r="AUW151" s="3"/>
      <c r="AUX151" s="3"/>
      <c r="AUY151" s="3"/>
      <c r="AUZ151" s="3"/>
      <c r="AVA151" s="3"/>
      <c r="AVB151" s="3"/>
      <c r="AVC151" s="3"/>
      <c r="AVD151" s="3"/>
      <c r="AVE151" s="3"/>
      <c r="AVF151" s="3"/>
      <c r="AVG151" s="3"/>
      <c r="AVH151" s="3"/>
      <c r="AVI151" s="3"/>
      <c r="AVJ151" s="3"/>
      <c r="AVK151" s="3"/>
      <c r="AVL151" s="3"/>
      <c r="AVM151" s="3"/>
      <c r="AVN151" s="3"/>
      <c r="AVO151" s="3"/>
      <c r="AVP151" s="3"/>
      <c r="AVQ151" s="3"/>
      <c r="AVR151" s="3"/>
      <c r="AVS151" s="3"/>
      <c r="AVT151" s="3"/>
      <c r="AVU151" s="3"/>
      <c r="AVV151" s="3"/>
      <c r="AVW151" s="3"/>
      <c r="AVX151" s="3"/>
      <c r="AVY151" s="3"/>
      <c r="AVZ151" s="3"/>
      <c r="AWA151" s="3"/>
      <c r="AWB151" s="3"/>
      <c r="AWC151" s="3"/>
      <c r="AWD151" s="3"/>
      <c r="AWE151" s="3"/>
      <c r="AWF151" s="3"/>
      <c r="AWG151" s="3"/>
      <c r="AWH151" s="3"/>
      <c r="AWI151" s="3"/>
      <c r="AWJ151" s="3"/>
      <c r="AWK151" s="3"/>
      <c r="AWL151" s="3"/>
      <c r="AWM151" s="3"/>
      <c r="AWN151" s="3"/>
      <c r="AWO151" s="3"/>
      <c r="AWP151" s="3"/>
      <c r="AWQ151" s="3"/>
      <c r="AWR151" s="3"/>
      <c r="AWS151" s="3"/>
      <c r="AWT151" s="3"/>
      <c r="AWU151" s="3"/>
      <c r="AWV151" s="3"/>
      <c r="AWW151" s="3"/>
      <c r="AWX151" s="3"/>
      <c r="AWY151" s="3"/>
      <c r="AWZ151" s="3"/>
      <c r="AXA151" s="3"/>
      <c r="AXB151" s="3"/>
      <c r="AXC151" s="3"/>
      <c r="AXD151" s="3"/>
      <c r="AXE151" s="3"/>
      <c r="AXF151" s="3"/>
      <c r="AXG151" s="3"/>
      <c r="AXH151" s="3"/>
      <c r="AXI151" s="3"/>
      <c r="AXJ151" s="3"/>
      <c r="AXK151" s="3"/>
      <c r="AXL151" s="3"/>
      <c r="AXM151" s="3"/>
      <c r="AXN151" s="3"/>
      <c r="AXO151" s="3"/>
      <c r="AXP151" s="3"/>
      <c r="AXQ151" s="3"/>
      <c r="AXR151" s="3"/>
      <c r="AXS151" s="3"/>
      <c r="AXT151" s="3"/>
      <c r="AXU151" s="3"/>
      <c r="AXV151" s="3"/>
      <c r="AXW151" s="3"/>
      <c r="AXX151" s="3"/>
      <c r="AXY151" s="3"/>
      <c r="AXZ151" s="3"/>
      <c r="AYA151" s="3"/>
      <c r="AYB151" s="3"/>
      <c r="AYC151" s="3"/>
      <c r="AYD151" s="3"/>
      <c r="AYE151" s="3"/>
      <c r="AYF151" s="3"/>
      <c r="AYG151" s="3"/>
      <c r="AYH151" s="3"/>
      <c r="AYI151" s="3"/>
      <c r="AYJ151" s="3"/>
      <c r="AYK151" s="3"/>
      <c r="AYL151" s="3"/>
      <c r="AYM151" s="3"/>
      <c r="AYN151" s="3"/>
      <c r="AYO151" s="3"/>
      <c r="AYP151" s="3"/>
      <c r="AYQ151" s="3"/>
      <c r="AYR151" s="3"/>
      <c r="AYS151" s="3"/>
      <c r="AYT151" s="3"/>
      <c r="AYU151" s="3"/>
      <c r="AYV151" s="3"/>
      <c r="AYW151" s="3"/>
      <c r="AYX151" s="3"/>
      <c r="AYY151" s="3"/>
      <c r="AYZ151" s="3"/>
      <c r="AZA151" s="3"/>
      <c r="AZB151" s="3"/>
      <c r="AZC151" s="3"/>
      <c r="AZD151" s="3"/>
      <c r="AZE151" s="3"/>
      <c r="AZF151" s="3"/>
      <c r="AZG151" s="3"/>
      <c r="AZH151" s="3"/>
      <c r="AZI151" s="3"/>
      <c r="AZJ151" s="3"/>
      <c r="AZK151" s="3"/>
      <c r="AZL151" s="3"/>
      <c r="AZM151" s="3"/>
      <c r="AZN151" s="3"/>
      <c r="AZO151" s="3"/>
      <c r="AZP151" s="3"/>
      <c r="AZQ151" s="3"/>
      <c r="AZR151" s="3"/>
      <c r="AZS151" s="3"/>
      <c r="AZT151" s="3"/>
      <c r="AZU151" s="3"/>
      <c r="AZV151" s="3"/>
      <c r="AZW151" s="3"/>
      <c r="AZX151" s="3"/>
      <c r="AZY151" s="3"/>
      <c r="AZZ151" s="3"/>
      <c r="BAA151" s="3"/>
      <c r="BAB151" s="3"/>
      <c r="BAC151" s="3"/>
      <c r="BAD151" s="3"/>
      <c r="BAE151" s="3"/>
      <c r="BAF151" s="3"/>
      <c r="BAG151" s="3"/>
      <c r="BAH151" s="3"/>
      <c r="BAI151" s="3"/>
      <c r="BAJ151" s="3"/>
      <c r="BAK151" s="3"/>
      <c r="BAL151" s="3"/>
      <c r="BAM151" s="3"/>
      <c r="BAN151" s="3"/>
      <c r="BAO151" s="3"/>
      <c r="BAP151" s="3"/>
      <c r="BAQ151" s="3"/>
      <c r="BAR151" s="3"/>
      <c r="BAS151" s="3"/>
      <c r="BAT151" s="3"/>
      <c r="BAU151" s="3"/>
      <c r="BAV151" s="3"/>
      <c r="BAW151" s="3"/>
      <c r="BAX151" s="3"/>
      <c r="BAY151" s="3"/>
      <c r="BAZ151" s="3"/>
      <c r="BBA151" s="3"/>
      <c r="BBB151" s="3"/>
      <c r="BBC151" s="3"/>
      <c r="BBD151" s="3"/>
      <c r="BBE151" s="3"/>
      <c r="BBF151" s="3"/>
      <c r="BBG151" s="3"/>
      <c r="BBH151" s="3"/>
      <c r="BBI151" s="3"/>
      <c r="BBJ151" s="3"/>
      <c r="BBK151" s="3"/>
      <c r="BBL151" s="3"/>
      <c r="BBM151" s="3"/>
      <c r="BBN151" s="3"/>
      <c r="BBO151" s="3"/>
      <c r="BBP151" s="3"/>
      <c r="BBQ151" s="3"/>
      <c r="BBR151" s="3"/>
      <c r="BBS151" s="3"/>
      <c r="BBT151" s="3"/>
      <c r="BBU151" s="3"/>
      <c r="BBV151" s="3"/>
      <c r="BBW151" s="3"/>
      <c r="BBX151" s="3"/>
      <c r="BBY151" s="3"/>
      <c r="BBZ151" s="3"/>
      <c r="BCA151" s="3"/>
      <c r="BCB151" s="3"/>
      <c r="BCC151" s="3"/>
      <c r="BCD151" s="3"/>
      <c r="BCE151" s="3"/>
      <c r="BCF151" s="3"/>
      <c r="BCG151" s="3"/>
      <c r="BCH151" s="3"/>
      <c r="BCI151" s="3"/>
      <c r="BCJ151" s="3"/>
      <c r="BCK151" s="3"/>
      <c r="BCL151" s="3"/>
      <c r="BCM151" s="3"/>
      <c r="BCN151" s="3"/>
      <c r="BCO151" s="3"/>
      <c r="BCP151" s="3"/>
      <c r="BCQ151" s="3"/>
      <c r="BCR151" s="3"/>
      <c r="BCS151" s="3"/>
      <c r="BCT151" s="3"/>
      <c r="BCU151" s="3"/>
      <c r="BCV151" s="3"/>
      <c r="BCW151" s="3"/>
      <c r="BCX151" s="3"/>
      <c r="BCY151" s="3"/>
      <c r="BCZ151" s="3"/>
      <c r="BDA151" s="3"/>
      <c r="BDB151" s="3"/>
      <c r="BDC151" s="3"/>
      <c r="BDD151" s="3"/>
      <c r="BDE151" s="3"/>
      <c r="BDF151" s="3"/>
      <c r="BDG151" s="3"/>
      <c r="BDH151" s="3"/>
      <c r="BDI151" s="3"/>
      <c r="BDJ151" s="3"/>
      <c r="BDK151" s="3"/>
      <c r="BDL151" s="3"/>
      <c r="BDM151" s="3"/>
      <c r="BDN151" s="3"/>
      <c r="BDO151" s="3"/>
      <c r="BDP151" s="3"/>
      <c r="BDQ151" s="3"/>
      <c r="BDR151" s="3"/>
      <c r="BDS151" s="3"/>
      <c r="BDT151" s="3"/>
      <c r="BDU151" s="3"/>
      <c r="BDV151" s="3"/>
      <c r="BDW151" s="3"/>
      <c r="BDX151" s="3"/>
      <c r="BDY151" s="3"/>
      <c r="BDZ151" s="3"/>
      <c r="BEA151" s="3"/>
      <c r="BEB151" s="3"/>
      <c r="BEC151" s="3"/>
      <c r="BED151" s="3"/>
      <c r="BEE151" s="3"/>
      <c r="BEF151" s="3"/>
      <c r="BEG151" s="3"/>
      <c r="BEH151" s="3"/>
      <c r="BEI151" s="3"/>
      <c r="BEJ151" s="3"/>
      <c r="BEK151" s="3"/>
      <c r="BEL151" s="3"/>
      <c r="BEM151" s="3"/>
      <c r="BEN151" s="3"/>
      <c r="BEO151" s="3"/>
      <c r="BEP151" s="3"/>
      <c r="BEQ151" s="3"/>
      <c r="BER151" s="3"/>
      <c r="BES151" s="3"/>
      <c r="BET151" s="3"/>
      <c r="BEU151" s="3"/>
      <c r="BEV151" s="3"/>
      <c r="BEW151" s="3"/>
      <c r="BEX151" s="3"/>
      <c r="BEY151" s="3"/>
      <c r="BEZ151" s="3"/>
      <c r="BFA151" s="3"/>
      <c r="BFB151" s="3"/>
      <c r="BFC151" s="3"/>
      <c r="BFD151" s="3"/>
      <c r="BFE151" s="3"/>
      <c r="BFF151" s="3"/>
      <c r="BFG151" s="3"/>
      <c r="BFH151" s="3"/>
      <c r="BFI151" s="3"/>
      <c r="BFJ151" s="3"/>
      <c r="BFK151" s="3"/>
      <c r="BFL151" s="3"/>
      <c r="BFM151" s="3"/>
      <c r="BFN151" s="3"/>
      <c r="BFO151" s="3"/>
      <c r="BFP151" s="3"/>
      <c r="BFQ151" s="3"/>
      <c r="BFR151" s="3"/>
      <c r="BFS151" s="3"/>
      <c r="BFT151" s="3"/>
      <c r="BFU151" s="3"/>
      <c r="BFV151" s="3"/>
      <c r="BFW151" s="3"/>
      <c r="BFX151" s="3"/>
      <c r="BFY151" s="3"/>
      <c r="BFZ151" s="3"/>
      <c r="BGA151" s="3"/>
      <c r="BGB151" s="3"/>
      <c r="BGC151" s="3"/>
      <c r="BGD151" s="3"/>
      <c r="BGE151" s="3"/>
      <c r="BGF151" s="3"/>
      <c r="BGG151" s="3"/>
      <c r="BGH151" s="3"/>
      <c r="BGI151" s="3"/>
      <c r="BGJ151" s="3"/>
      <c r="BGK151" s="3"/>
      <c r="BGL151" s="3"/>
      <c r="BGM151" s="3"/>
      <c r="BGN151" s="3"/>
      <c r="BGO151" s="3"/>
      <c r="BGP151" s="3"/>
      <c r="BGQ151" s="3"/>
      <c r="BGR151" s="3"/>
      <c r="BGS151" s="3"/>
      <c r="BGT151" s="3"/>
      <c r="BGU151" s="3"/>
      <c r="BGV151" s="3"/>
      <c r="BGW151" s="3"/>
      <c r="BGX151" s="3"/>
      <c r="BGY151" s="3"/>
      <c r="BGZ151" s="3"/>
      <c r="BHA151" s="3"/>
      <c r="BHB151" s="3"/>
      <c r="BHC151" s="3"/>
      <c r="BHD151" s="3"/>
      <c r="BHE151" s="3"/>
      <c r="BHF151" s="3"/>
      <c r="BHG151" s="3"/>
      <c r="BHH151" s="3"/>
      <c r="BHI151" s="3"/>
      <c r="BHJ151" s="3"/>
      <c r="BHK151" s="3"/>
      <c r="BHL151" s="3"/>
      <c r="BHM151" s="3"/>
      <c r="BHN151" s="3"/>
      <c r="BHO151" s="3"/>
      <c r="BHP151" s="3"/>
      <c r="BHQ151" s="3"/>
      <c r="BHR151" s="3"/>
      <c r="BHS151" s="3"/>
      <c r="BHT151" s="3"/>
      <c r="BHU151" s="3"/>
      <c r="BHV151" s="3"/>
      <c r="BHW151" s="3"/>
      <c r="BHX151" s="3"/>
      <c r="BHY151" s="3"/>
      <c r="BHZ151" s="3"/>
      <c r="BIA151" s="3"/>
      <c r="BIB151" s="3"/>
      <c r="BIC151" s="3"/>
      <c r="BID151" s="3"/>
      <c r="BIE151" s="3"/>
      <c r="BIF151" s="3"/>
      <c r="BIG151" s="3"/>
      <c r="BIH151" s="3"/>
      <c r="BII151" s="3"/>
      <c r="BIJ151" s="3"/>
      <c r="BIK151" s="3"/>
      <c r="BIL151" s="3"/>
      <c r="BIM151" s="3"/>
      <c r="BIN151" s="3"/>
      <c r="BIO151" s="3"/>
      <c r="BIP151" s="3"/>
      <c r="BIQ151" s="3"/>
      <c r="BIR151" s="3"/>
      <c r="BIS151" s="3"/>
      <c r="BIT151" s="3"/>
      <c r="BIU151" s="3"/>
      <c r="BIV151" s="3"/>
      <c r="BIW151" s="3"/>
      <c r="BIX151" s="3"/>
      <c r="BIY151" s="3"/>
      <c r="BIZ151" s="3"/>
      <c r="BJA151" s="3"/>
      <c r="BJB151" s="3"/>
      <c r="BJC151" s="3"/>
      <c r="BJD151" s="3"/>
      <c r="BJE151" s="3"/>
      <c r="BJF151" s="3"/>
      <c r="BJG151" s="3"/>
      <c r="BJH151" s="3"/>
      <c r="BJI151" s="3"/>
      <c r="BJJ151" s="3"/>
      <c r="BJK151" s="3"/>
      <c r="BJL151" s="3"/>
      <c r="BJM151" s="3"/>
      <c r="BJN151" s="3"/>
      <c r="BJO151" s="3"/>
      <c r="BJP151" s="3"/>
      <c r="BJQ151" s="3"/>
      <c r="BJR151" s="3"/>
      <c r="BJS151" s="3"/>
      <c r="BJT151" s="3"/>
      <c r="BJU151" s="3"/>
      <c r="BJV151" s="3"/>
      <c r="BJW151" s="3"/>
      <c r="BJX151" s="3"/>
      <c r="BJY151" s="3"/>
      <c r="BJZ151" s="3"/>
      <c r="BKA151" s="3"/>
      <c r="BKB151" s="3"/>
      <c r="BKC151" s="3"/>
      <c r="BKD151" s="3"/>
      <c r="BKE151" s="3"/>
      <c r="BKF151" s="3"/>
      <c r="BKG151" s="3"/>
      <c r="BKH151" s="3"/>
      <c r="BKI151" s="3"/>
      <c r="BKJ151" s="3"/>
      <c r="BKK151" s="3"/>
      <c r="BKL151" s="3"/>
      <c r="BKM151" s="3"/>
      <c r="BKN151" s="3"/>
      <c r="BKO151" s="3"/>
      <c r="BKP151" s="3"/>
      <c r="BKQ151" s="3"/>
      <c r="BKR151" s="3"/>
      <c r="BKS151" s="3"/>
      <c r="BKT151" s="3"/>
      <c r="BKU151" s="3"/>
      <c r="BKV151" s="3"/>
      <c r="BKW151" s="3"/>
      <c r="BKX151" s="3"/>
      <c r="BKY151" s="3"/>
      <c r="BKZ151" s="3"/>
      <c r="BLA151" s="3"/>
      <c r="BLB151" s="3"/>
      <c r="BLC151" s="3"/>
      <c r="BLD151" s="3"/>
      <c r="BLE151" s="3"/>
      <c r="BLF151" s="3"/>
      <c r="BLG151" s="3"/>
      <c r="BLH151" s="3"/>
      <c r="BLI151" s="3"/>
      <c r="BLJ151" s="3"/>
      <c r="BLK151" s="3"/>
      <c r="BLL151" s="3"/>
      <c r="BLM151" s="3"/>
      <c r="BLN151" s="3"/>
      <c r="BLO151" s="3"/>
      <c r="BLP151" s="3"/>
      <c r="BLQ151" s="3"/>
      <c r="BLR151" s="3"/>
      <c r="BLS151" s="3"/>
      <c r="BLT151" s="3"/>
      <c r="BLU151" s="3"/>
      <c r="BLV151" s="3"/>
      <c r="BLW151" s="3"/>
      <c r="BLX151" s="3"/>
      <c r="BLY151" s="3"/>
      <c r="BLZ151" s="3"/>
      <c r="BMA151" s="3"/>
      <c r="BMB151" s="3"/>
      <c r="BMC151" s="3"/>
      <c r="BMD151" s="3"/>
      <c r="BME151" s="3"/>
      <c r="BMF151" s="3"/>
      <c r="BMG151" s="3"/>
      <c r="BMH151" s="3"/>
      <c r="BMI151" s="3"/>
      <c r="BMJ151" s="3"/>
      <c r="BMK151" s="3"/>
      <c r="BML151" s="3"/>
      <c r="BMM151" s="3"/>
      <c r="BMN151" s="3"/>
      <c r="BMO151" s="3"/>
      <c r="BMP151" s="3"/>
      <c r="BMQ151" s="3"/>
      <c r="BMR151" s="3"/>
      <c r="BMS151" s="3"/>
      <c r="BMT151" s="3"/>
      <c r="BMU151" s="3"/>
      <c r="BMV151" s="3"/>
      <c r="BMW151" s="3"/>
      <c r="BMX151" s="3"/>
      <c r="BMY151" s="3"/>
      <c r="BMZ151" s="3"/>
      <c r="BNA151" s="3"/>
      <c r="BNB151" s="3"/>
      <c r="BNC151" s="3"/>
      <c r="BND151" s="3"/>
      <c r="BNE151" s="3"/>
      <c r="BNF151" s="3"/>
      <c r="BNG151" s="3"/>
      <c r="BNH151" s="3"/>
      <c r="BNI151" s="3"/>
      <c r="BNJ151" s="3"/>
      <c r="BNK151" s="3"/>
      <c r="BNL151" s="3"/>
      <c r="BNM151" s="3"/>
      <c r="BNN151" s="3"/>
      <c r="BNO151" s="3"/>
      <c r="BNP151" s="3"/>
      <c r="BNQ151" s="3"/>
      <c r="BNR151" s="3"/>
      <c r="BNS151" s="3"/>
      <c r="BNT151" s="3"/>
      <c r="BNU151" s="3"/>
      <c r="BNV151" s="3"/>
      <c r="BNW151" s="3"/>
      <c r="BNX151" s="3"/>
      <c r="BNY151" s="3"/>
      <c r="BNZ151" s="3"/>
      <c r="BOA151" s="3"/>
      <c r="BOB151" s="3"/>
      <c r="BOC151" s="3"/>
      <c r="BOD151" s="3"/>
      <c r="BOE151" s="3"/>
      <c r="BOF151" s="3"/>
      <c r="BOG151" s="3"/>
      <c r="BOH151" s="3"/>
      <c r="BOI151" s="3"/>
      <c r="BOJ151" s="3"/>
      <c r="BOK151" s="3"/>
      <c r="BOL151" s="3"/>
      <c r="BOM151" s="3"/>
      <c r="BON151" s="3"/>
      <c r="BOO151" s="3"/>
      <c r="BOP151" s="3"/>
      <c r="BOQ151" s="3"/>
      <c r="BOR151" s="3"/>
      <c r="BOS151" s="3"/>
      <c r="BOT151" s="3"/>
      <c r="BOU151" s="3"/>
      <c r="BOV151" s="3"/>
      <c r="BOW151" s="3"/>
      <c r="BOX151" s="3"/>
      <c r="BOY151" s="3"/>
      <c r="BOZ151" s="3"/>
      <c r="BPA151" s="3"/>
      <c r="BPB151" s="3"/>
      <c r="BPC151" s="3"/>
      <c r="BPD151" s="3"/>
      <c r="BPE151" s="3"/>
      <c r="BPF151" s="3"/>
      <c r="BPG151" s="3"/>
      <c r="BPH151" s="3"/>
      <c r="BPI151" s="3"/>
      <c r="BPJ151" s="3"/>
      <c r="BPK151" s="3"/>
      <c r="BPL151" s="3"/>
      <c r="BPM151" s="3"/>
      <c r="BPN151" s="3"/>
      <c r="BPO151" s="3"/>
      <c r="BPP151" s="3"/>
      <c r="BPQ151" s="3"/>
      <c r="BPR151" s="3"/>
      <c r="BPS151" s="3"/>
      <c r="BPT151" s="3"/>
      <c r="BPU151" s="3"/>
      <c r="BPV151" s="3"/>
      <c r="BPW151" s="3"/>
      <c r="BPX151" s="3"/>
      <c r="BPY151" s="3"/>
      <c r="BPZ151" s="3"/>
      <c r="BQA151" s="3"/>
      <c r="BQB151" s="3"/>
      <c r="BQC151" s="3"/>
      <c r="BQD151" s="3"/>
      <c r="BQE151" s="3"/>
      <c r="BQF151" s="3"/>
      <c r="BQG151" s="3"/>
      <c r="BQH151" s="3"/>
      <c r="BQI151" s="3"/>
      <c r="BQJ151" s="3"/>
      <c r="BQK151" s="3"/>
      <c r="BQL151" s="3"/>
      <c r="BQM151" s="3"/>
      <c r="BQN151" s="3"/>
      <c r="BQO151" s="3"/>
      <c r="BQP151" s="3"/>
      <c r="BQQ151" s="3"/>
      <c r="BQR151" s="3"/>
      <c r="BQS151" s="3"/>
      <c r="BQT151" s="3"/>
      <c r="BQU151" s="3"/>
      <c r="BQV151" s="3"/>
      <c r="BQW151" s="3"/>
      <c r="BQX151" s="3"/>
      <c r="BQY151" s="3"/>
      <c r="BQZ151" s="3"/>
      <c r="BRA151" s="3"/>
      <c r="BRB151" s="3"/>
      <c r="BRC151" s="3"/>
      <c r="BRD151" s="3"/>
      <c r="BRE151" s="3"/>
      <c r="BRF151" s="3"/>
      <c r="BRG151" s="3"/>
      <c r="BRH151" s="3"/>
      <c r="BRI151" s="3"/>
      <c r="BRJ151" s="3"/>
      <c r="BRK151" s="3"/>
      <c r="BRL151" s="3"/>
      <c r="BRM151" s="3"/>
      <c r="BRN151" s="3"/>
      <c r="BRO151" s="3"/>
      <c r="BRP151" s="3"/>
      <c r="BRQ151" s="3"/>
      <c r="BRR151" s="3"/>
      <c r="BRS151" s="3"/>
      <c r="BRT151" s="3"/>
      <c r="BRU151" s="3"/>
      <c r="BRV151" s="3"/>
      <c r="BRW151" s="3"/>
      <c r="BRX151" s="3"/>
      <c r="BRY151" s="3"/>
      <c r="BRZ151" s="3"/>
      <c r="BSA151" s="3"/>
      <c r="BSB151" s="3"/>
      <c r="BSC151" s="3"/>
      <c r="BSD151" s="3"/>
      <c r="BSE151" s="3"/>
      <c r="BSF151" s="3"/>
      <c r="BSG151" s="3"/>
      <c r="BSH151" s="3"/>
      <c r="BSI151" s="3"/>
      <c r="BSJ151" s="3"/>
      <c r="BSK151" s="3"/>
      <c r="BSL151" s="3"/>
      <c r="BSM151" s="3"/>
      <c r="BSN151" s="3"/>
      <c r="BSO151" s="3"/>
      <c r="BSP151" s="3"/>
      <c r="BSQ151" s="3"/>
      <c r="BSR151" s="3"/>
      <c r="BSS151" s="3"/>
      <c r="BST151" s="3"/>
      <c r="BSU151" s="3"/>
      <c r="BSV151" s="3"/>
      <c r="BSW151" s="3"/>
      <c r="BSX151" s="3"/>
      <c r="BSY151" s="3"/>
      <c r="BSZ151" s="3"/>
      <c r="BTA151" s="3"/>
      <c r="BTB151" s="3"/>
      <c r="BTC151" s="3"/>
      <c r="BTD151" s="3"/>
      <c r="BTE151" s="3"/>
      <c r="BTF151" s="3"/>
      <c r="BTG151" s="3"/>
      <c r="BTH151" s="3"/>
      <c r="BTI151" s="3"/>
      <c r="BTJ151" s="3"/>
      <c r="BTK151" s="3"/>
      <c r="BTL151" s="3"/>
      <c r="BTM151" s="3"/>
      <c r="BTN151" s="3"/>
      <c r="BTO151" s="3"/>
      <c r="BTP151" s="3"/>
      <c r="BTQ151" s="3"/>
      <c r="BTR151" s="3"/>
      <c r="BTS151" s="3"/>
      <c r="BTT151" s="3"/>
      <c r="BTU151" s="3"/>
      <c r="BTV151" s="3"/>
      <c r="BTW151" s="3"/>
      <c r="BTX151" s="3"/>
      <c r="BTY151" s="3"/>
      <c r="BTZ151" s="3"/>
      <c r="BUA151" s="3"/>
      <c r="BUB151" s="3"/>
      <c r="BUC151" s="3"/>
      <c r="BUD151" s="3"/>
      <c r="BUE151" s="3"/>
      <c r="BUF151" s="3"/>
      <c r="BUG151" s="3"/>
      <c r="BUH151" s="3"/>
      <c r="BUI151" s="3"/>
      <c r="BUJ151" s="3"/>
      <c r="BUK151" s="3"/>
      <c r="BUL151" s="3"/>
      <c r="BUM151" s="3"/>
      <c r="BUN151" s="3"/>
      <c r="BUO151" s="3"/>
      <c r="BUP151" s="3"/>
      <c r="BUQ151" s="3"/>
      <c r="BUR151" s="3"/>
      <c r="BUS151" s="3"/>
      <c r="BUT151" s="3"/>
      <c r="BUU151" s="3"/>
      <c r="BUV151" s="3"/>
      <c r="BUW151" s="3"/>
      <c r="BUX151" s="3"/>
      <c r="BUY151" s="3"/>
      <c r="BUZ151" s="3"/>
      <c r="BVA151" s="3"/>
      <c r="BVB151" s="3"/>
      <c r="BVC151" s="3"/>
      <c r="BVD151" s="3"/>
      <c r="BVE151" s="3"/>
      <c r="BVF151" s="3"/>
      <c r="BVG151" s="3"/>
      <c r="BVH151" s="3"/>
      <c r="BVI151" s="3"/>
      <c r="BVJ151" s="3"/>
      <c r="BVK151" s="3"/>
      <c r="BVL151" s="3"/>
      <c r="BVM151" s="3"/>
      <c r="BVN151" s="3"/>
      <c r="BVO151" s="3"/>
      <c r="BVP151" s="3"/>
      <c r="BVQ151" s="3"/>
      <c r="BVR151" s="3"/>
      <c r="BVS151" s="3"/>
      <c r="BVT151" s="3"/>
      <c r="BVU151" s="3"/>
      <c r="BVV151" s="3"/>
      <c r="BVW151" s="3"/>
      <c r="BVX151" s="3"/>
      <c r="BVY151" s="3"/>
      <c r="BVZ151" s="3"/>
      <c r="BWA151" s="3"/>
      <c r="BWB151" s="3"/>
      <c r="BWC151" s="3"/>
      <c r="BWD151" s="3"/>
      <c r="BWE151" s="3"/>
      <c r="BWF151" s="3"/>
      <c r="BWG151" s="3"/>
      <c r="BWH151" s="3"/>
      <c r="BWI151" s="3"/>
      <c r="BWJ151" s="3"/>
      <c r="BWK151" s="3"/>
      <c r="BWL151" s="3"/>
      <c r="BWM151" s="3"/>
      <c r="BWN151" s="3"/>
      <c r="BWO151" s="3"/>
      <c r="BWP151" s="3"/>
      <c r="BWQ151" s="3"/>
      <c r="BWR151" s="3"/>
      <c r="BWS151" s="3"/>
      <c r="BWT151" s="3"/>
      <c r="BWU151" s="3"/>
      <c r="BWV151" s="3"/>
      <c r="BWW151" s="3"/>
      <c r="BWX151" s="3"/>
      <c r="BWY151" s="3"/>
      <c r="BWZ151" s="3"/>
      <c r="BXA151" s="3"/>
      <c r="BXB151" s="3"/>
      <c r="BXC151" s="3"/>
      <c r="BXD151" s="3"/>
      <c r="BXE151" s="3"/>
      <c r="BXF151" s="3"/>
      <c r="BXG151" s="3"/>
      <c r="BXH151" s="3"/>
      <c r="BXI151" s="3"/>
      <c r="BXJ151" s="3"/>
      <c r="BXK151" s="3"/>
      <c r="BXL151" s="3"/>
      <c r="BXM151" s="3"/>
      <c r="BXN151" s="3"/>
      <c r="BXO151" s="3"/>
      <c r="BXP151" s="3"/>
      <c r="BXQ151" s="3"/>
      <c r="BXR151" s="3"/>
      <c r="BXS151" s="3"/>
      <c r="BXT151" s="3"/>
      <c r="BXU151" s="3"/>
      <c r="BXV151" s="3"/>
      <c r="BXW151" s="3"/>
      <c r="BXX151" s="3"/>
      <c r="BXY151" s="3"/>
      <c r="BXZ151" s="3"/>
      <c r="BYA151" s="3"/>
      <c r="BYB151" s="3"/>
      <c r="BYC151" s="3"/>
      <c r="BYD151" s="3"/>
      <c r="BYE151" s="3"/>
      <c r="BYF151" s="3"/>
      <c r="BYG151" s="3"/>
      <c r="BYH151" s="3"/>
      <c r="BYI151" s="3"/>
      <c r="BYJ151" s="3"/>
      <c r="BYK151" s="3"/>
      <c r="BYL151" s="3"/>
      <c r="BYM151" s="3"/>
      <c r="BYN151" s="3"/>
      <c r="BYO151" s="3"/>
      <c r="BYP151" s="3"/>
      <c r="BYQ151" s="3"/>
      <c r="BYR151" s="3"/>
      <c r="BYS151" s="3"/>
      <c r="BYT151" s="3"/>
      <c r="BYU151" s="3"/>
      <c r="BYV151" s="3"/>
      <c r="BYW151" s="3"/>
      <c r="BYX151" s="3"/>
      <c r="BYY151" s="3"/>
      <c r="BYZ151" s="3"/>
      <c r="BZA151" s="3"/>
      <c r="BZB151" s="3"/>
      <c r="BZC151" s="3"/>
      <c r="BZD151" s="3"/>
      <c r="BZE151" s="3"/>
      <c r="BZF151" s="3"/>
      <c r="BZG151" s="3"/>
      <c r="BZH151" s="3"/>
      <c r="BZI151" s="3"/>
      <c r="BZJ151" s="3"/>
      <c r="BZK151" s="3"/>
      <c r="BZL151" s="3"/>
      <c r="BZM151" s="3"/>
      <c r="BZN151" s="3"/>
      <c r="BZO151" s="3"/>
      <c r="BZP151" s="3"/>
      <c r="BZQ151" s="3"/>
      <c r="BZR151" s="3"/>
      <c r="BZS151" s="3"/>
      <c r="BZT151" s="3"/>
      <c r="BZU151" s="3"/>
      <c r="BZV151" s="3"/>
      <c r="BZW151" s="3"/>
      <c r="BZX151" s="3"/>
      <c r="BZY151" s="3"/>
      <c r="BZZ151" s="3"/>
      <c r="CAA151" s="3"/>
      <c r="CAB151" s="3"/>
      <c r="CAC151" s="3"/>
      <c r="CAD151" s="3"/>
      <c r="CAE151" s="3"/>
      <c r="CAF151" s="3"/>
      <c r="CAG151" s="3"/>
      <c r="CAH151" s="3"/>
      <c r="CAI151" s="3"/>
      <c r="CAJ151" s="3"/>
      <c r="CAK151" s="3"/>
      <c r="CAL151" s="3"/>
      <c r="CAM151" s="3"/>
      <c r="CAN151" s="3"/>
      <c r="CAO151" s="3"/>
      <c r="CAP151" s="3"/>
      <c r="CAQ151" s="3"/>
      <c r="CAR151" s="3"/>
      <c r="CAS151" s="3"/>
      <c r="CAT151" s="3"/>
      <c r="CAU151" s="3"/>
      <c r="CAV151" s="3"/>
      <c r="CAW151" s="3"/>
      <c r="CAX151" s="3"/>
      <c r="CAY151" s="3"/>
      <c r="CAZ151" s="3"/>
      <c r="CBA151" s="3"/>
      <c r="CBB151" s="3"/>
      <c r="CBC151" s="3"/>
      <c r="CBD151" s="3"/>
      <c r="CBE151" s="3"/>
      <c r="CBF151" s="3"/>
      <c r="CBG151" s="3"/>
      <c r="CBH151" s="3"/>
      <c r="CBI151" s="3"/>
      <c r="CBJ151" s="3"/>
      <c r="CBK151" s="3"/>
      <c r="CBL151" s="3"/>
      <c r="CBM151" s="3"/>
      <c r="CBN151" s="3"/>
      <c r="CBO151" s="3"/>
      <c r="CBP151" s="3"/>
      <c r="CBQ151" s="3"/>
      <c r="CBR151" s="3"/>
      <c r="CBS151" s="3"/>
      <c r="CBT151" s="3"/>
      <c r="CBU151" s="3"/>
      <c r="CBV151" s="3"/>
      <c r="CBW151" s="3"/>
      <c r="CBX151" s="3"/>
      <c r="CBY151" s="3"/>
      <c r="CBZ151" s="3"/>
      <c r="CCA151" s="3"/>
      <c r="CCB151" s="3"/>
      <c r="CCC151" s="3"/>
      <c r="CCD151" s="3"/>
      <c r="CCE151" s="3"/>
      <c r="CCF151" s="3"/>
      <c r="CCG151" s="3"/>
      <c r="CCH151" s="3"/>
      <c r="CCI151" s="3"/>
      <c r="CCJ151" s="3"/>
      <c r="CCK151" s="3"/>
      <c r="CCL151" s="3"/>
      <c r="CCM151" s="3"/>
      <c r="CCN151" s="3"/>
      <c r="CCO151" s="3"/>
      <c r="CCP151" s="3"/>
      <c r="CCQ151" s="3"/>
      <c r="CCR151" s="3"/>
      <c r="CCS151" s="3"/>
      <c r="CCT151" s="3"/>
      <c r="CCU151" s="3"/>
      <c r="CCV151" s="3"/>
      <c r="CCW151" s="3"/>
      <c r="CCX151" s="3"/>
      <c r="CCY151" s="3"/>
      <c r="CCZ151" s="3"/>
      <c r="CDA151" s="3"/>
      <c r="CDB151" s="3"/>
      <c r="CDC151" s="3"/>
      <c r="CDD151" s="3"/>
      <c r="CDE151" s="3"/>
      <c r="CDF151" s="3"/>
      <c r="CDG151" s="3"/>
      <c r="CDH151" s="3"/>
      <c r="CDI151" s="3"/>
      <c r="CDJ151" s="3"/>
      <c r="CDK151" s="3"/>
      <c r="CDL151" s="3"/>
      <c r="CDM151" s="3"/>
      <c r="CDN151" s="3"/>
      <c r="CDO151" s="3"/>
      <c r="CDP151" s="3"/>
      <c r="CDQ151" s="3"/>
      <c r="CDR151" s="3"/>
      <c r="CDS151" s="3"/>
      <c r="CDT151" s="3"/>
      <c r="CDU151" s="3"/>
      <c r="CDV151" s="3"/>
      <c r="CDW151" s="3"/>
      <c r="CDX151" s="3"/>
      <c r="CDY151" s="3"/>
      <c r="CDZ151" s="3"/>
      <c r="CEA151" s="3"/>
      <c r="CEB151" s="3"/>
      <c r="CEC151" s="3"/>
      <c r="CED151" s="3"/>
      <c r="CEE151" s="3"/>
      <c r="CEF151" s="3"/>
      <c r="CEG151" s="3"/>
      <c r="CEH151" s="3"/>
      <c r="CEI151" s="3"/>
      <c r="CEJ151" s="3"/>
      <c r="CEK151" s="3"/>
      <c r="CEL151" s="3"/>
      <c r="CEM151" s="3"/>
      <c r="CEN151" s="3"/>
      <c r="CEO151" s="3"/>
      <c r="CEP151" s="3"/>
      <c r="CEQ151" s="3"/>
      <c r="CER151" s="3"/>
      <c r="CES151" s="3"/>
      <c r="CET151" s="3"/>
      <c r="CEU151" s="3"/>
      <c r="CEV151" s="3"/>
      <c r="CEW151" s="3"/>
      <c r="CEX151" s="3"/>
      <c r="CEY151" s="3"/>
      <c r="CEZ151" s="3"/>
      <c r="CFA151" s="3"/>
      <c r="CFB151" s="3"/>
      <c r="CFC151" s="3"/>
      <c r="CFD151" s="3"/>
      <c r="CFE151" s="3"/>
      <c r="CFF151" s="3"/>
      <c r="CFG151" s="3"/>
      <c r="CFH151" s="3"/>
      <c r="CFI151" s="3"/>
      <c r="CFJ151" s="3"/>
      <c r="CFK151" s="3"/>
      <c r="CFL151" s="3"/>
      <c r="CFM151" s="3"/>
      <c r="CFN151" s="3"/>
      <c r="CFO151" s="3"/>
      <c r="CFP151" s="3"/>
      <c r="CFQ151" s="3"/>
      <c r="CFR151" s="3"/>
      <c r="CFS151" s="3"/>
      <c r="CFT151" s="3"/>
      <c r="CFU151" s="3"/>
      <c r="CFV151" s="3"/>
      <c r="CFW151" s="3"/>
      <c r="CFX151" s="3"/>
      <c r="CFY151" s="3"/>
      <c r="CFZ151" s="3"/>
      <c r="CGA151" s="3"/>
      <c r="CGB151" s="3"/>
      <c r="CGC151" s="3"/>
      <c r="CGD151" s="3"/>
      <c r="CGE151" s="3"/>
      <c r="CGF151" s="3"/>
      <c r="CGG151" s="3"/>
      <c r="CGH151" s="3"/>
      <c r="CGI151" s="3"/>
      <c r="CGJ151" s="3"/>
      <c r="CGK151" s="3"/>
      <c r="CGL151" s="3"/>
      <c r="CGM151" s="3"/>
      <c r="CGN151" s="3"/>
      <c r="CGO151" s="3"/>
      <c r="CGP151" s="3"/>
      <c r="CGQ151" s="3"/>
      <c r="CGR151" s="3"/>
      <c r="CGS151" s="3"/>
      <c r="CGT151" s="3"/>
      <c r="CGU151" s="3"/>
      <c r="CGV151" s="3"/>
      <c r="CGW151" s="3"/>
      <c r="CGX151" s="3"/>
      <c r="CGY151" s="3"/>
      <c r="CGZ151" s="3"/>
      <c r="CHA151" s="3"/>
      <c r="CHB151" s="3"/>
      <c r="CHC151" s="3"/>
      <c r="CHD151" s="3"/>
      <c r="CHE151" s="3"/>
      <c r="CHF151" s="3"/>
      <c r="CHG151" s="3"/>
      <c r="CHH151" s="3"/>
      <c r="CHI151" s="3"/>
      <c r="CHJ151" s="3"/>
      <c r="CHK151" s="3"/>
      <c r="CHL151" s="3"/>
      <c r="CHM151" s="3"/>
      <c r="CHN151" s="3"/>
      <c r="CHO151" s="3"/>
      <c r="CHP151" s="3"/>
      <c r="CHQ151" s="3"/>
      <c r="CHR151" s="3"/>
      <c r="CHS151" s="3"/>
      <c r="CHT151" s="3"/>
      <c r="CHU151" s="3"/>
      <c r="CHV151" s="3"/>
      <c r="CHW151" s="3"/>
      <c r="CHX151" s="3"/>
      <c r="CHY151" s="3"/>
      <c r="CHZ151" s="3"/>
      <c r="CIA151" s="3"/>
      <c r="CIB151" s="3"/>
      <c r="CIC151" s="3"/>
      <c r="CID151" s="3"/>
      <c r="CIE151" s="3"/>
      <c r="CIF151" s="3"/>
      <c r="CIG151" s="3"/>
      <c r="CIH151" s="3"/>
      <c r="CII151" s="3"/>
      <c r="CIJ151" s="3"/>
      <c r="CIK151" s="3"/>
      <c r="CIL151" s="3"/>
      <c r="CIM151" s="3"/>
      <c r="CIN151" s="3"/>
      <c r="CIO151" s="3"/>
      <c r="CIP151" s="3"/>
      <c r="CIQ151" s="3"/>
      <c r="CIR151" s="3"/>
      <c r="CIS151" s="3"/>
      <c r="CIT151" s="3"/>
      <c r="CIU151" s="3"/>
      <c r="CIV151" s="3"/>
      <c r="CIW151" s="3"/>
      <c r="CIX151" s="3"/>
      <c r="CIY151" s="3"/>
      <c r="CIZ151" s="3"/>
      <c r="CJA151" s="3"/>
      <c r="CJB151" s="3"/>
      <c r="CJC151" s="3"/>
      <c r="CJD151" s="3"/>
      <c r="CJE151" s="3"/>
      <c r="CJF151" s="3"/>
      <c r="CJG151" s="3"/>
      <c r="CJH151" s="3"/>
      <c r="CJI151" s="3"/>
      <c r="CJJ151" s="3"/>
      <c r="CJK151" s="3"/>
      <c r="CJL151" s="3"/>
      <c r="CJM151" s="3"/>
      <c r="CJN151" s="3"/>
      <c r="CJO151" s="3"/>
      <c r="CJP151" s="3"/>
      <c r="CJQ151" s="3"/>
      <c r="CJR151" s="3"/>
      <c r="CJS151" s="3"/>
      <c r="CJT151" s="3"/>
      <c r="CJU151" s="3"/>
      <c r="CJV151" s="3"/>
      <c r="CJW151" s="3"/>
      <c r="CJX151" s="3"/>
      <c r="CJY151" s="3"/>
      <c r="CJZ151" s="3"/>
      <c r="CKA151" s="3"/>
      <c r="CKB151" s="3"/>
      <c r="CKC151" s="3"/>
      <c r="CKD151" s="3"/>
      <c r="CKE151" s="3"/>
      <c r="CKF151" s="3"/>
      <c r="CKG151" s="3"/>
      <c r="CKH151" s="3"/>
      <c r="CKI151" s="3"/>
      <c r="CKJ151" s="3"/>
      <c r="CKK151" s="3"/>
      <c r="CKL151" s="3"/>
      <c r="CKM151" s="3"/>
      <c r="CKN151" s="3"/>
      <c r="CKO151" s="3"/>
      <c r="CKP151" s="3"/>
      <c r="CKQ151" s="3"/>
      <c r="CKR151" s="3"/>
      <c r="CKS151" s="3"/>
      <c r="CKT151" s="3"/>
      <c r="CKU151" s="3"/>
      <c r="CKV151" s="3"/>
      <c r="CKW151" s="3"/>
      <c r="CKX151" s="3"/>
      <c r="CKY151" s="3"/>
      <c r="CKZ151" s="3"/>
      <c r="CLA151" s="3"/>
      <c r="CLB151" s="3"/>
      <c r="CLC151" s="3"/>
      <c r="CLD151" s="3"/>
      <c r="CLE151" s="3"/>
      <c r="CLF151" s="3"/>
      <c r="CLG151" s="3"/>
      <c r="CLH151" s="3"/>
      <c r="CLI151" s="3"/>
      <c r="CLJ151" s="3"/>
      <c r="CLK151" s="3"/>
      <c r="CLL151" s="3"/>
      <c r="CLM151" s="3"/>
      <c r="CLN151" s="3"/>
      <c r="CLO151" s="3"/>
      <c r="CLP151" s="3"/>
      <c r="CLQ151" s="3"/>
      <c r="CLR151" s="3"/>
      <c r="CLS151" s="3"/>
      <c r="CLT151" s="3"/>
      <c r="CLU151" s="3"/>
      <c r="CLV151" s="3"/>
      <c r="CLW151" s="3"/>
      <c r="CLX151" s="3"/>
      <c r="CLY151" s="3"/>
      <c r="CLZ151" s="3"/>
      <c r="CMA151" s="3"/>
      <c r="CMB151" s="3"/>
      <c r="CMC151" s="3"/>
      <c r="CMD151" s="3"/>
      <c r="CME151" s="3"/>
      <c r="CMF151" s="3"/>
      <c r="CMG151" s="3"/>
      <c r="CMH151" s="3"/>
      <c r="CMI151" s="3"/>
      <c r="CMJ151" s="3"/>
      <c r="CMK151" s="3"/>
      <c r="CML151" s="3"/>
      <c r="CMM151" s="3"/>
      <c r="CMN151" s="3"/>
      <c r="CMO151" s="3"/>
      <c r="CMP151" s="3"/>
      <c r="CMQ151" s="3"/>
      <c r="CMR151" s="3"/>
      <c r="CMS151" s="3"/>
      <c r="CMT151" s="3"/>
      <c r="CMU151" s="3"/>
      <c r="CMV151" s="3"/>
      <c r="CMW151" s="3"/>
      <c r="CMX151" s="3"/>
      <c r="CMY151" s="3"/>
      <c r="CMZ151" s="3"/>
      <c r="CNA151" s="3"/>
      <c r="CNB151" s="3"/>
      <c r="CNC151" s="3"/>
      <c r="CND151" s="3"/>
      <c r="CNE151" s="3"/>
      <c r="CNF151" s="3"/>
      <c r="CNG151" s="3"/>
      <c r="CNH151" s="3"/>
      <c r="CNI151" s="3"/>
      <c r="CNJ151" s="3"/>
      <c r="CNK151" s="3"/>
      <c r="CNL151" s="3"/>
      <c r="CNM151" s="3"/>
      <c r="CNN151" s="3"/>
      <c r="CNO151" s="3"/>
      <c r="CNP151" s="3"/>
      <c r="CNQ151" s="3"/>
      <c r="CNR151" s="3"/>
      <c r="CNS151" s="3"/>
      <c r="CNT151" s="3"/>
      <c r="CNU151" s="3"/>
      <c r="CNV151" s="3"/>
      <c r="CNW151" s="3"/>
      <c r="CNX151" s="3"/>
      <c r="CNY151" s="3"/>
      <c r="CNZ151" s="3"/>
      <c r="COA151" s="3"/>
      <c r="COB151" s="3"/>
      <c r="COC151" s="3"/>
      <c r="COD151" s="3"/>
      <c r="COE151" s="3"/>
      <c r="COF151" s="3"/>
      <c r="COG151" s="3"/>
      <c r="COH151" s="3"/>
      <c r="COI151" s="3"/>
      <c r="COJ151" s="3"/>
      <c r="COK151" s="3"/>
      <c r="COL151" s="3"/>
      <c r="COM151" s="3"/>
      <c r="CON151" s="3"/>
      <c r="COO151" s="3"/>
      <c r="COP151" s="3"/>
      <c r="COQ151" s="3"/>
      <c r="COR151" s="3"/>
      <c r="COS151" s="3"/>
      <c r="COT151" s="3"/>
      <c r="COU151" s="3"/>
      <c r="COV151" s="3"/>
      <c r="COW151" s="3"/>
      <c r="COX151" s="3"/>
      <c r="COY151" s="3"/>
      <c r="COZ151" s="3"/>
      <c r="CPA151" s="3"/>
      <c r="CPB151" s="3"/>
      <c r="CPC151" s="3"/>
      <c r="CPD151" s="3"/>
      <c r="CPE151" s="3"/>
      <c r="CPF151" s="3"/>
      <c r="CPG151" s="3"/>
      <c r="CPH151" s="3"/>
      <c r="CPI151" s="3"/>
      <c r="CPJ151" s="3"/>
      <c r="CPK151" s="3"/>
      <c r="CPL151" s="3"/>
      <c r="CPM151" s="3"/>
      <c r="CPN151" s="3"/>
      <c r="CPO151" s="3"/>
      <c r="CPP151" s="3"/>
      <c r="CPQ151" s="3"/>
      <c r="CPR151" s="3"/>
      <c r="CPS151" s="3"/>
      <c r="CPT151" s="3"/>
      <c r="CPU151" s="3"/>
      <c r="CPV151" s="3"/>
      <c r="CPW151" s="3"/>
      <c r="CPX151" s="3"/>
      <c r="CPY151" s="3"/>
      <c r="CPZ151" s="3"/>
      <c r="CQA151" s="3"/>
      <c r="CQB151" s="3"/>
      <c r="CQC151" s="3"/>
      <c r="CQD151" s="3"/>
      <c r="CQE151" s="3"/>
      <c r="CQF151" s="3"/>
      <c r="CQG151" s="3"/>
      <c r="CQH151" s="3"/>
      <c r="CQI151" s="3"/>
      <c r="CQJ151" s="3"/>
      <c r="CQK151" s="3"/>
      <c r="CQL151" s="3"/>
      <c r="CQM151" s="3"/>
      <c r="CQN151" s="3"/>
      <c r="CQO151" s="3"/>
      <c r="CQP151" s="3"/>
      <c r="CQQ151" s="3"/>
      <c r="CQR151" s="3"/>
      <c r="CQS151" s="3"/>
      <c r="CQT151" s="3"/>
      <c r="CQU151" s="3"/>
      <c r="CQV151" s="3"/>
      <c r="CQW151" s="3"/>
      <c r="CQX151" s="3"/>
      <c r="CQY151" s="3"/>
      <c r="CQZ151" s="3"/>
      <c r="CRA151" s="3"/>
      <c r="CRB151" s="3"/>
      <c r="CRC151" s="3"/>
      <c r="CRD151" s="3"/>
      <c r="CRE151" s="3"/>
      <c r="CRF151" s="3"/>
      <c r="CRG151" s="3"/>
      <c r="CRH151" s="3"/>
      <c r="CRI151" s="3"/>
      <c r="CRJ151" s="3"/>
      <c r="CRK151" s="3"/>
      <c r="CRL151" s="3"/>
      <c r="CRM151" s="3"/>
      <c r="CRN151" s="3"/>
      <c r="CRO151" s="3"/>
      <c r="CRP151" s="3"/>
      <c r="CRQ151" s="3"/>
      <c r="CRR151" s="3"/>
      <c r="CRS151" s="3"/>
      <c r="CRT151" s="3"/>
      <c r="CRU151" s="3"/>
      <c r="CRV151" s="3"/>
      <c r="CRW151" s="3"/>
      <c r="CRX151" s="3"/>
      <c r="CRY151" s="3"/>
      <c r="CRZ151" s="3"/>
      <c r="CSA151" s="3"/>
      <c r="CSB151" s="3"/>
      <c r="CSC151" s="3"/>
      <c r="CSD151" s="3"/>
      <c r="CSE151" s="3"/>
      <c r="CSF151" s="3"/>
      <c r="CSG151" s="3"/>
      <c r="CSH151" s="3"/>
      <c r="CSI151" s="3"/>
      <c r="CSJ151" s="3"/>
      <c r="CSK151" s="3"/>
      <c r="CSL151" s="3"/>
      <c r="CSM151" s="3"/>
      <c r="CSN151" s="3"/>
      <c r="CSO151" s="3"/>
      <c r="CSP151" s="3"/>
      <c r="CSQ151" s="3"/>
      <c r="CSR151" s="3"/>
      <c r="CSS151" s="3"/>
      <c r="CST151" s="3"/>
      <c r="CSU151" s="3"/>
      <c r="CSV151" s="3"/>
      <c r="CSW151" s="3"/>
      <c r="CSX151" s="3"/>
      <c r="CSY151" s="3"/>
      <c r="CSZ151" s="3"/>
      <c r="CTA151" s="3"/>
      <c r="CTB151" s="3"/>
      <c r="CTC151" s="3"/>
      <c r="CTD151" s="3"/>
      <c r="CTE151" s="3"/>
      <c r="CTF151" s="3"/>
      <c r="CTG151" s="3"/>
      <c r="CTH151" s="3"/>
      <c r="CTI151" s="3"/>
      <c r="CTJ151" s="3"/>
      <c r="CTK151" s="3"/>
      <c r="CTL151" s="3"/>
      <c r="CTM151" s="3"/>
      <c r="CTN151" s="3"/>
      <c r="CTO151" s="3"/>
      <c r="CTP151" s="3"/>
      <c r="CTQ151" s="3"/>
      <c r="CTR151" s="3"/>
      <c r="CTS151" s="3"/>
      <c r="CTT151" s="3"/>
      <c r="CTU151" s="3"/>
      <c r="CTV151" s="3"/>
      <c r="CTW151" s="3"/>
      <c r="CTX151" s="3"/>
      <c r="CTY151" s="3"/>
      <c r="CTZ151" s="3"/>
      <c r="CUA151" s="3"/>
      <c r="CUB151" s="3"/>
      <c r="CUC151" s="3"/>
      <c r="CUD151" s="3"/>
      <c r="CUE151" s="3"/>
      <c r="CUF151" s="3"/>
      <c r="CUG151" s="3"/>
      <c r="CUH151" s="3"/>
      <c r="CUI151" s="3"/>
      <c r="CUJ151" s="3"/>
      <c r="CUK151" s="3"/>
      <c r="CUL151" s="3"/>
      <c r="CUM151" s="3"/>
      <c r="CUN151" s="3"/>
      <c r="CUO151" s="3"/>
      <c r="CUP151" s="3"/>
      <c r="CUQ151" s="3"/>
      <c r="CUR151" s="3"/>
      <c r="CUS151" s="3"/>
      <c r="CUT151" s="3"/>
      <c r="CUU151" s="3"/>
      <c r="CUV151" s="3"/>
      <c r="CUW151" s="3"/>
      <c r="CUX151" s="3"/>
      <c r="CUY151" s="3"/>
      <c r="CUZ151" s="3"/>
      <c r="CVA151" s="3"/>
      <c r="CVB151" s="3"/>
      <c r="CVC151" s="3"/>
      <c r="CVD151" s="3"/>
      <c r="CVE151" s="3"/>
      <c r="CVF151" s="3"/>
      <c r="CVG151" s="3"/>
      <c r="CVH151" s="3"/>
      <c r="CVI151" s="3"/>
      <c r="CVJ151" s="3"/>
      <c r="CVK151" s="3"/>
      <c r="CVL151" s="3"/>
      <c r="CVM151" s="3"/>
      <c r="CVN151" s="3"/>
      <c r="CVO151" s="3"/>
      <c r="CVP151" s="3"/>
      <c r="CVQ151" s="3"/>
      <c r="CVR151" s="3"/>
      <c r="CVS151" s="3"/>
      <c r="CVT151" s="3"/>
      <c r="CVU151" s="3"/>
      <c r="CVV151" s="3"/>
      <c r="CVW151" s="3"/>
      <c r="CVX151" s="3"/>
      <c r="CVY151" s="3"/>
      <c r="CVZ151" s="3"/>
      <c r="CWA151" s="3"/>
      <c r="CWB151" s="3"/>
      <c r="CWC151" s="3"/>
      <c r="CWD151" s="3"/>
      <c r="CWE151" s="3"/>
      <c r="CWF151" s="3"/>
      <c r="CWG151" s="3"/>
      <c r="CWH151" s="3"/>
      <c r="CWI151" s="3"/>
      <c r="CWJ151" s="3"/>
      <c r="CWK151" s="3"/>
      <c r="CWL151" s="3"/>
      <c r="CWM151" s="3"/>
      <c r="CWN151" s="3"/>
      <c r="CWO151" s="3"/>
      <c r="CWP151" s="3"/>
      <c r="CWQ151" s="3"/>
      <c r="CWR151" s="3"/>
      <c r="CWS151" s="3"/>
      <c r="CWT151" s="3"/>
      <c r="CWU151" s="3"/>
      <c r="CWV151" s="3"/>
      <c r="CWW151" s="3"/>
      <c r="CWX151" s="3"/>
      <c r="CWY151" s="3"/>
      <c r="CWZ151" s="3"/>
      <c r="CXA151" s="3"/>
      <c r="CXB151" s="3"/>
      <c r="CXC151" s="3"/>
      <c r="CXD151" s="3"/>
      <c r="CXE151" s="3"/>
      <c r="CXF151" s="3"/>
      <c r="CXG151" s="3"/>
      <c r="CXH151" s="3"/>
      <c r="CXI151" s="3"/>
      <c r="CXJ151" s="3"/>
      <c r="CXK151" s="3"/>
      <c r="CXL151" s="3"/>
      <c r="CXM151" s="3"/>
      <c r="CXN151" s="3"/>
      <c r="CXO151" s="3"/>
      <c r="CXP151" s="3"/>
      <c r="CXQ151" s="3"/>
      <c r="CXR151" s="3"/>
      <c r="CXS151" s="3"/>
      <c r="CXT151" s="3"/>
      <c r="CXU151" s="3"/>
      <c r="CXV151" s="3"/>
      <c r="CXW151" s="3"/>
      <c r="CXX151" s="3"/>
      <c r="CXY151" s="3"/>
      <c r="CXZ151" s="3"/>
      <c r="CYA151" s="3"/>
      <c r="CYB151" s="3"/>
      <c r="CYC151" s="3"/>
      <c r="CYD151" s="3"/>
      <c r="CYE151" s="3"/>
      <c r="CYF151" s="3"/>
      <c r="CYG151" s="3"/>
      <c r="CYH151" s="3"/>
      <c r="CYI151" s="3"/>
      <c r="CYJ151" s="3"/>
      <c r="CYK151" s="3"/>
      <c r="CYL151" s="3"/>
      <c r="CYM151" s="3"/>
      <c r="CYN151" s="3"/>
      <c r="CYO151" s="3"/>
      <c r="CYP151" s="3"/>
      <c r="CYQ151" s="3"/>
      <c r="CYR151" s="3"/>
      <c r="CYS151" s="3"/>
      <c r="CYT151" s="3"/>
      <c r="CYU151" s="3"/>
      <c r="CYV151" s="3"/>
      <c r="CYW151" s="3"/>
      <c r="CYX151" s="3"/>
      <c r="CYY151" s="3"/>
      <c r="CYZ151" s="3"/>
      <c r="CZA151" s="3"/>
      <c r="CZB151" s="3"/>
      <c r="CZC151" s="3"/>
      <c r="CZD151" s="3"/>
      <c r="CZE151" s="3"/>
      <c r="CZF151" s="3"/>
      <c r="CZG151" s="3"/>
      <c r="CZH151" s="3"/>
      <c r="CZI151" s="3"/>
      <c r="CZJ151" s="3"/>
      <c r="CZK151" s="3"/>
      <c r="CZL151" s="3"/>
      <c r="CZM151" s="3"/>
      <c r="CZN151" s="3"/>
      <c r="CZO151" s="3"/>
      <c r="CZP151" s="3"/>
      <c r="CZQ151" s="3"/>
      <c r="CZR151" s="3"/>
      <c r="CZS151" s="3"/>
      <c r="CZT151" s="3"/>
      <c r="CZU151" s="3"/>
      <c r="CZV151" s="3"/>
      <c r="CZW151" s="3"/>
      <c r="CZX151" s="3"/>
      <c r="CZY151" s="3"/>
      <c r="CZZ151" s="3"/>
      <c r="DAA151" s="3"/>
      <c r="DAB151" s="3"/>
      <c r="DAC151" s="3"/>
      <c r="DAD151" s="3"/>
      <c r="DAE151" s="3"/>
      <c r="DAF151" s="3"/>
      <c r="DAG151" s="3"/>
      <c r="DAH151" s="3"/>
      <c r="DAI151" s="3"/>
      <c r="DAJ151" s="3"/>
      <c r="DAK151" s="3"/>
      <c r="DAL151" s="3"/>
      <c r="DAM151" s="3"/>
      <c r="DAN151" s="3"/>
      <c r="DAO151" s="3"/>
      <c r="DAP151" s="3"/>
      <c r="DAQ151" s="3"/>
      <c r="DAR151" s="3"/>
      <c r="DAS151" s="3"/>
      <c r="DAT151" s="3"/>
      <c r="DAU151" s="3"/>
      <c r="DAV151" s="3"/>
      <c r="DAW151" s="3"/>
      <c r="DAX151" s="3"/>
      <c r="DAY151" s="3"/>
      <c r="DAZ151" s="3"/>
      <c r="DBA151" s="3"/>
      <c r="DBB151" s="3"/>
      <c r="DBC151" s="3"/>
      <c r="DBD151" s="3"/>
      <c r="DBE151" s="3"/>
      <c r="DBF151" s="3"/>
      <c r="DBG151" s="3"/>
      <c r="DBH151" s="3"/>
      <c r="DBI151" s="3"/>
      <c r="DBJ151" s="3"/>
      <c r="DBK151" s="3"/>
      <c r="DBL151" s="3"/>
      <c r="DBM151" s="3"/>
      <c r="DBN151" s="3"/>
      <c r="DBO151" s="3"/>
      <c r="DBP151" s="3"/>
      <c r="DBQ151" s="3"/>
      <c r="DBR151" s="3"/>
      <c r="DBS151" s="3"/>
      <c r="DBT151" s="3"/>
      <c r="DBU151" s="3"/>
      <c r="DBV151" s="3"/>
      <c r="DBW151" s="3"/>
      <c r="DBX151" s="3"/>
      <c r="DBY151" s="3"/>
      <c r="DBZ151" s="3"/>
      <c r="DCA151" s="3"/>
      <c r="DCB151" s="3"/>
      <c r="DCC151" s="3"/>
      <c r="DCD151" s="3"/>
      <c r="DCE151" s="3"/>
      <c r="DCF151" s="3"/>
      <c r="DCG151" s="3"/>
      <c r="DCH151" s="3"/>
      <c r="DCI151" s="3"/>
      <c r="DCJ151" s="3"/>
      <c r="DCK151" s="3"/>
      <c r="DCL151" s="3"/>
      <c r="DCM151" s="3"/>
      <c r="DCN151" s="3"/>
      <c r="DCO151" s="3"/>
      <c r="DCP151" s="3"/>
      <c r="DCQ151" s="3"/>
      <c r="DCR151" s="3"/>
      <c r="DCS151" s="3"/>
      <c r="DCT151" s="3"/>
      <c r="DCU151" s="3"/>
      <c r="DCV151" s="3"/>
      <c r="DCW151" s="3"/>
      <c r="DCX151" s="3"/>
      <c r="DCY151" s="3"/>
      <c r="DCZ151" s="3"/>
      <c r="DDA151" s="3"/>
      <c r="DDB151" s="3"/>
      <c r="DDC151" s="3"/>
      <c r="DDD151" s="3"/>
      <c r="DDE151" s="3"/>
      <c r="DDF151" s="3"/>
      <c r="DDG151" s="3"/>
      <c r="DDH151" s="3"/>
      <c r="DDI151" s="3"/>
      <c r="DDJ151" s="3"/>
      <c r="DDK151" s="3"/>
      <c r="DDL151" s="3"/>
      <c r="DDM151" s="3"/>
      <c r="DDN151" s="3"/>
      <c r="DDO151" s="3"/>
      <c r="DDP151" s="3"/>
      <c r="DDQ151" s="3"/>
      <c r="DDR151" s="3"/>
      <c r="DDS151" s="3"/>
      <c r="DDT151" s="3"/>
      <c r="DDU151" s="3"/>
      <c r="DDV151" s="3"/>
      <c r="DDW151" s="3"/>
      <c r="DDX151" s="3"/>
      <c r="DDY151" s="3"/>
      <c r="DDZ151" s="3"/>
      <c r="DEA151" s="3"/>
      <c r="DEB151" s="3"/>
      <c r="DEC151" s="3"/>
      <c r="DED151" s="3"/>
      <c r="DEE151" s="3"/>
      <c r="DEF151" s="3"/>
      <c r="DEG151" s="3"/>
      <c r="DEH151" s="3"/>
      <c r="DEI151" s="3"/>
      <c r="DEJ151" s="3"/>
      <c r="DEK151" s="3"/>
      <c r="DEL151" s="3"/>
      <c r="DEM151" s="3"/>
      <c r="DEN151" s="3"/>
      <c r="DEO151" s="3"/>
      <c r="DEP151" s="3"/>
      <c r="DEQ151" s="3"/>
      <c r="DER151" s="3"/>
      <c r="DES151" s="3"/>
      <c r="DET151" s="3"/>
      <c r="DEU151" s="3"/>
      <c r="DEV151" s="3"/>
      <c r="DEW151" s="3"/>
      <c r="DEX151" s="3"/>
      <c r="DEY151" s="3"/>
      <c r="DEZ151" s="3"/>
      <c r="DFA151" s="3"/>
      <c r="DFB151" s="3"/>
      <c r="DFC151" s="3"/>
      <c r="DFD151" s="3"/>
      <c r="DFE151" s="3"/>
      <c r="DFF151" s="3"/>
      <c r="DFG151" s="3"/>
      <c r="DFH151" s="3"/>
      <c r="DFI151" s="3"/>
      <c r="DFJ151" s="3"/>
      <c r="DFK151" s="3"/>
      <c r="DFL151" s="3"/>
      <c r="DFM151" s="3"/>
      <c r="DFN151" s="3"/>
      <c r="DFO151" s="3"/>
      <c r="DFP151" s="3"/>
      <c r="DFQ151" s="3"/>
      <c r="DFR151" s="3"/>
      <c r="DFS151" s="3"/>
      <c r="DFT151" s="3"/>
      <c r="DFU151" s="3"/>
      <c r="DFV151" s="3"/>
      <c r="DFW151" s="3"/>
      <c r="DFX151" s="3"/>
      <c r="DFY151" s="3"/>
      <c r="DFZ151" s="3"/>
      <c r="DGA151" s="3"/>
      <c r="DGB151" s="3"/>
      <c r="DGC151" s="3"/>
      <c r="DGD151" s="3"/>
      <c r="DGE151" s="3"/>
      <c r="DGF151" s="3"/>
      <c r="DGG151" s="3"/>
      <c r="DGH151" s="3"/>
      <c r="DGI151" s="3"/>
      <c r="DGJ151" s="3"/>
      <c r="DGK151" s="3"/>
      <c r="DGL151" s="3"/>
      <c r="DGM151" s="3"/>
      <c r="DGN151" s="3"/>
      <c r="DGO151" s="3"/>
      <c r="DGP151" s="3"/>
      <c r="DGQ151" s="3"/>
      <c r="DGR151" s="3"/>
      <c r="DGS151" s="3"/>
      <c r="DGT151" s="3"/>
      <c r="DGU151" s="3"/>
      <c r="DGV151" s="3"/>
      <c r="DGW151" s="3"/>
      <c r="DGX151" s="3"/>
      <c r="DGY151" s="3"/>
      <c r="DGZ151" s="3"/>
      <c r="DHA151" s="3"/>
      <c r="DHB151" s="3"/>
      <c r="DHC151" s="3"/>
      <c r="DHD151" s="3"/>
      <c r="DHE151" s="3"/>
      <c r="DHF151" s="3"/>
      <c r="DHG151" s="3"/>
      <c r="DHH151" s="3"/>
      <c r="DHI151" s="3"/>
      <c r="DHJ151" s="3"/>
      <c r="DHK151" s="3"/>
      <c r="DHL151" s="3"/>
      <c r="DHM151" s="3"/>
      <c r="DHN151" s="3"/>
      <c r="DHO151" s="3"/>
      <c r="DHP151" s="3"/>
      <c r="DHQ151" s="3"/>
      <c r="DHR151" s="3"/>
      <c r="DHS151" s="3"/>
      <c r="DHT151" s="3"/>
      <c r="DHU151" s="3"/>
      <c r="DHV151" s="3"/>
      <c r="DHW151" s="3"/>
      <c r="DHX151" s="3"/>
      <c r="DHY151" s="3"/>
      <c r="DHZ151" s="3"/>
      <c r="DIA151" s="3"/>
      <c r="DIB151" s="3"/>
      <c r="DIC151" s="3"/>
      <c r="DID151" s="3"/>
      <c r="DIE151" s="3"/>
      <c r="DIF151" s="3"/>
      <c r="DIG151" s="3"/>
      <c r="DIH151" s="3"/>
      <c r="DII151" s="3"/>
      <c r="DIJ151" s="3"/>
      <c r="DIK151" s="3"/>
      <c r="DIL151" s="3"/>
      <c r="DIM151" s="3"/>
      <c r="DIN151" s="3"/>
      <c r="DIO151" s="3"/>
      <c r="DIP151" s="3"/>
      <c r="DIQ151" s="3"/>
      <c r="DIR151" s="3"/>
      <c r="DIS151" s="3"/>
      <c r="DIT151" s="3"/>
      <c r="DIU151" s="3"/>
      <c r="DIV151" s="3"/>
      <c r="DIW151" s="3"/>
      <c r="DIX151" s="3"/>
      <c r="DIY151" s="3"/>
      <c r="DIZ151" s="3"/>
      <c r="DJA151" s="3"/>
      <c r="DJB151" s="3"/>
      <c r="DJC151" s="3"/>
      <c r="DJD151" s="3"/>
      <c r="DJE151" s="3"/>
      <c r="DJF151" s="3"/>
      <c r="DJG151" s="3"/>
      <c r="DJH151" s="3"/>
      <c r="DJI151" s="3"/>
      <c r="DJJ151" s="3"/>
      <c r="DJK151" s="3"/>
      <c r="DJL151" s="3"/>
      <c r="DJM151" s="3"/>
      <c r="DJN151" s="3"/>
      <c r="DJO151" s="3"/>
      <c r="DJP151" s="3"/>
      <c r="DJQ151" s="3"/>
      <c r="DJR151" s="3"/>
      <c r="DJS151" s="3"/>
      <c r="DJT151" s="3"/>
      <c r="DJU151" s="3"/>
      <c r="DJV151" s="3"/>
      <c r="DJW151" s="3"/>
      <c r="DJX151" s="3"/>
      <c r="DJY151" s="3"/>
      <c r="DJZ151" s="3"/>
      <c r="DKA151" s="3"/>
      <c r="DKB151" s="3"/>
      <c r="DKC151" s="3"/>
      <c r="DKD151" s="3"/>
      <c r="DKE151" s="3"/>
      <c r="DKF151" s="3"/>
      <c r="DKG151" s="3"/>
      <c r="DKH151" s="3"/>
      <c r="DKI151" s="3"/>
      <c r="DKJ151" s="3"/>
      <c r="DKK151" s="3"/>
      <c r="DKL151" s="3"/>
      <c r="DKM151" s="3"/>
      <c r="DKN151" s="3"/>
      <c r="DKO151" s="3"/>
      <c r="DKP151" s="3"/>
      <c r="DKQ151" s="3"/>
      <c r="DKR151" s="3"/>
      <c r="DKS151" s="3"/>
      <c r="DKT151" s="3"/>
      <c r="DKU151" s="3"/>
      <c r="DKV151" s="3"/>
      <c r="DKW151" s="3"/>
      <c r="DKX151" s="3"/>
      <c r="DKY151" s="3"/>
      <c r="DKZ151" s="3"/>
      <c r="DLA151" s="3"/>
      <c r="DLB151" s="3"/>
      <c r="DLC151" s="3"/>
      <c r="DLD151" s="3"/>
      <c r="DLE151" s="3"/>
      <c r="DLF151" s="3"/>
      <c r="DLG151" s="3"/>
      <c r="DLH151" s="3"/>
      <c r="DLI151" s="3"/>
      <c r="DLJ151" s="3"/>
      <c r="DLK151" s="3"/>
      <c r="DLL151" s="3"/>
      <c r="DLM151" s="3"/>
      <c r="DLN151" s="3"/>
      <c r="DLO151" s="3"/>
      <c r="DLP151" s="3"/>
      <c r="DLQ151" s="3"/>
      <c r="DLR151" s="3"/>
      <c r="DLS151" s="3"/>
      <c r="DLT151" s="3"/>
      <c r="DLU151" s="3"/>
      <c r="DLV151" s="3"/>
      <c r="DLW151" s="3"/>
      <c r="DLX151" s="3"/>
      <c r="DLY151" s="3"/>
      <c r="DLZ151" s="3"/>
      <c r="DMA151" s="3"/>
      <c r="DMB151" s="3"/>
      <c r="DMC151" s="3"/>
      <c r="DMD151" s="3"/>
      <c r="DME151" s="3"/>
      <c r="DMF151" s="3"/>
      <c r="DMG151" s="3"/>
      <c r="DMH151" s="3"/>
      <c r="DMI151" s="3"/>
      <c r="DMJ151" s="3"/>
      <c r="DMK151" s="3"/>
      <c r="DML151" s="3"/>
      <c r="DMM151" s="3"/>
      <c r="DMN151" s="3"/>
      <c r="DMO151" s="3"/>
      <c r="DMP151" s="3"/>
      <c r="DMQ151" s="3"/>
      <c r="DMR151" s="3"/>
      <c r="DMS151" s="3"/>
      <c r="DMT151" s="3"/>
      <c r="DMU151" s="3"/>
      <c r="DMV151" s="3"/>
      <c r="DMW151" s="3"/>
      <c r="DMX151" s="3"/>
      <c r="DMY151" s="3"/>
      <c r="DMZ151" s="3"/>
      <c r="DNA151" s="3"/>
      <c r="DNB151" s="3"/>
      <c r="DNC151" s="3"/>
      <c r="DND151" s="3"/>
      <c r="DNE151" s="3"/>
      <c r="DNF151" s="3"/>
      <c r="DNG151" s="3"/>
      <c r="DNH151" s="3"/>
      <c r="DNI151" s="3"/>
      <c r="DNJ151" s="3"/>
      <c r="DNK151" s="3"/>
      <c r="DNL151" s="3"/>
      <c r="DNM151" s="3"/>
      <c r="DNN151" s="3"/>
      <c r="DNO151" s="3"/>
      <c r="DNP151" s="3"/>
      <c r="DNQ151" s="3"/>
      <c r="DNR151" s="3"/>
      <c r="DNS151" s="3"/>
      <c r="DNT151" s="3"/>
      <c r="DNU151" s="3"/>
      <c r="DNV151" s="3"/>
      <c r="DNW151" s="3"/>
      <c r="DNX151" s="3"/>
      <c r="DNY151" s="3"/>
      <c r="DNZ151" s="3"/>
      <c r="DOA151" s="3"/>
      <c r="DOB151" s="3"/>
      <c r="DOC151" s="3"/>
      <c r="DOD151" s="3"/>
      <c r="DOE151" s="3"/>
      <c r="DOF151" s="3"/>
      <c r="DOG151" s="3"/>
      <c r="DOH151" s="3"/>
      <c r="DOI151" s="3"/>
      <c r="DOJ151" s="3"/>
      <c r="DOK151" s="3"/>
      <c r="DOL151" s="3"/>
      <c r="DOM151" s="3"/>
      <c r="DON151" s="3"/>
      <c r="DOO151" s="3"/>
      <c r="DOP151" s="3"/>
      <c r="DOQ151" s="3"/>
      <c r="DOR151" s="3"/>
      <c r="DOS151" s="3"/>
      <c r="DOT151" s="3"/>
      <c r="DOU151" s="3"/>
      <c r="DOV151" s="3"/>
      <c r="DOW151" s="3"/>
      <c r="DOX151" s="3"/>
      <c r="DOY151" s="3"/>
      <c r="DOZ151" s="3"/>
      <c r="DPA151" s="3"/>
      <c r="DPB151" s="3"/>
      <c r="DPC151" s="3"/>
      <c r="DPD151" s="3"/>
      <c r="DPE151" s="3"/>
      <c r="DPF151" s="3"/>
      <c r="DPG151" s="3"/>
      <c r="DPH151" s="3"/>
      <c r="DPI151" s="3"/>
      <c r="DPJ151" s="3"/>
      <c r="DPK151" s="3"/>
      <c r="DPL151" s="3"/>
      <c r="DPM151" s="3"/>
      <c r="DPN151" s="3"/>
      <c r="DPO151" s="3"/>
      <c r="DPP151" s="3"/>
      <c r="DPQ151" s="3"/>
      <c r="DPR151" s="3"/>
      <c r="DPS151" s="3"/>
      <c r="DPT151" s="3"/>
      <c r="DPU151" s="3"/>
      <c r="DPV151" s="3"/>
      <c r="DPW151" s="3"/>
      <c r="DPX151" s="3"/>
      <c r="DPY151" s="3"/>
      <c r="DPZ151" s="3"/>
      <c r="DQA151" s="3"/>
      <c r="DQB151" s="3"/>
      <c r="DQC151" s="3"/>
      <c r="DQD151" s="3"/>
      <c r="DQE151" s="3"/>
      <c r="DQF151" s="3"/>
      <c r="DQG151" s="3"/>
      <c r="DQH151" s="3"/>
      <c r="DQI151" s="3"/>
      <c r="DQJ151" s="3"/>
      <c r="DQK151" s="3"/>
      <c r="DQL151" s="3"/>
      <c r="DQM151" s="3"/>
      <c r="DQN151" s="3"/>
      <c r="DQO151" s="3"/>
      <c r="DQP151" s="3"/>
      <c r="DQQ151" s="3"/>
      <c r="DQR151" s="3"/>
      <c r="DQS151" s="3"/>
      <c r="DQT151" s="3"/>
      <c r="DQU151" s="3"/>
      <c r="DQV151" s="3"/>
      <c r="DQW151" s="3"/>
      <c r="DQX151" s="3"/>
      <c r="DQY151" s="3"/>
      <c r="DQZ151" s="3"/>
      <c r="DRA151" s="3"/>
      <c r="DRB151" s="3"/>
      <c r="DRC151" s="3"/>
      <c r="DRD151" s="3"/>
      <c r="DRE151" s="3"/>
      <c r="DRF151" s="3"/>
      <c r="DRG151" s="3"/>
      <c r="DRH151" s="3"/>
      <c r="DRI151" s="3"/>
      <c r="DRJ151" s="3"/>
      <c r="DRK151" s="3"/>
      <c r="DRL151" s="3"/>
      <c r="DRM151" s="3"/>
      <c r="DRN151" s="3"/>
      <c r="DRO151" s="3"/>
      <c r="DRP151" s="3"/>
      <c r="DRQ151" s="3"/>
      <c r="DRR151" s="3"/>
      <c r="DRS151" s="3"/>
      <c r="DRT151" s="3"/>
      <c r="DRU151" s="3"/>
      <c r="DRV151" s="3"/>
      <c r="DRW151" s="3"/>
      <c r="DRX151" s="3"/>
      <c r="DRY151" s="3"/>
      <c r="DRZ151" s="3"/>
      <c r="DSA151" s="3"/>
      <c r="DSB151" s="3"/>
      <c r="DSC151" s="3"/>
      <c r="DSD151" s="3"/>
      <c r="DSE151" s="3"/>
      <c r="DSF151" s="3"/>
      <c r="DSG151" s="3"/>
      <c r="DSH151" s="3"/>
      <c r="DSI151" s="3"/>
      <c r="DSJ151" s="3"/>
      <c r="DSK151" s="3"/>
      <c r="DSL151" s="3"/>
      <c r="DSM151" s="3"/>
      <c r="DSN151" s="3"/>
      <c r="DSO151" s="3"/>
      <c r="DSP151" s="3"/>
      <c r="DSQ151" s="3"/>
      <c r="DSR151" s="3"/>
      <c r="DSS151" s="3"/>
      <c r="DST151" s="3"/>
      <c r="DSU151" s="3"/>
      <c r="DSV151" s="3"/>
      <c r="DSW151" s="3"/>
      <c r="DSX151" s="3"/>
      <c r="DSY151" s="3"/>
      <c r="DSZ151" s="3"/>
      <c r="DTA151" s="3"/>
      <c r="DTB151" s="3"/>
      <c r="DTC151" s="3"/>
      <c r="DTD151" s="3"/>
      <c r="DTE151" s="3"/>
      <c r="DTF151" s="3"/>
      <c r="DTG151" s="3"/>
      <c r="DTH151" s="3"/>
      <c r="DTI151" s="3"/>
      <c r="DTJ151" s="3"/>
      <c r="DTK151" s="3"/>
      <c r="DTL151" s="3"/>
      <c r="DTM151" s="3"/>
      <c r="DTN151" s="3"/>
      <c r="DTO151" s="3"/>
      <c r="DTP151" s="3"/>
      <c r="DTQ151" s="3"/>
      <c r="DTR151" s="3"/>
      <c r="DTS151" s="3"/>
      <c r="DTT151" s="3"/>
      <c r="DTU151" s="3"/>
      <c r="DTV151" s="3"/>
      <c r="DTW151" s="3"/>
      <c r="DTX151" s="3"/>
      <c r="DTY151" s="3"/>
      <c r="DTZ151" s="3"/>
      <c r="DUA151" s="3"/>
      <c r="DUB151" s="3"/>
      <c r="DUC151" s="3"/>
      <c r="DUD151" s="3"/>
      <c r="DUE151" s="3"/>
      <c r="DUF151" s="3"/>
      <c r="DUG151" s="3"/>
      <c r="DUH151" s="3"/>
      <c r="DUI151" s="3"/>
      <c r="DUJ151" s="3"/>
      <c r="DUK151" s="3"/>
      <c r="DUL151" s="3"/>
      <c r="DUM151" s="3"/>
      <c r="DUN151" s="3"/>
      <c r="DUO151" s="3"/>
      <c r="DUP151" s="3"/>
      <c r="DUQ151" s="3"/>
      <c r="DUR151" s="3"/>
      <c r="DUS151" s="3"/>
      <c r="DUT151" s="3"/>
      <c r="DUU151" s="3"/>
      <c r="DUV151" s="3"/>
      <c r="DUW151" s="3"/>
      <c r="DUX151" s="3"/>
      <c r="DUY151" s="3"/>
      <c r="DUZ151" s="3"/>
      <c r="DVA151" s="3"/>
      <c r="DVB151" s="3"/>
      <c r="DVC151" s="3"/>
      <c r="DVD151" s="3"/>
      <c r="DVE151" s="3"/>
      <c r="DVF151" s="3"/>
      <c r="DVG151" s="3"/>
      <c r="DVH151" s="3"/>
      <c r="DVI151" s="3"/>
      <c r="DVJ151" s="3"/>
      <c r="DVK151" s="3"/>
      <c r="DVL151" s="3"/>
      <c r="DVM151" s="3"/>
      <c r="DVN151" s="3"/>
      <c r="DVO151" s="3"/>
      <c r="DVP151" s="3"/>
      <c r="DVQ151" s="3"/>
      <c r="DVR151" s="3"/>
      <c r="DVS151" s="3"/>
      <c r="DVT151" s="3"/>
      <c r="DVU151" s="3"/>
      <c r="DVV151" s="3"/>
      <c r="DVW151" s="3"/>
      <c r="DVX151" s="3"/>
      <c r="DVY151" s="3"/>
      <c r="DVZ151" s="3"/>
      <c r="DWA151" s="3"/>
      <c r="DWB151" s="3"/>
      <c r="DWC151" s="3"/>
      <c r="DWD151" s="3"/>
      <c r="DWE151" s="3"/>
      <c r="DWF151" s="3"/>
      <c r="DWG151" s="3"/>
      <c r="DWH151" s="3"/>
      <c r="DWI151" s="3"/>
      <c r="DWJ151" s="3"/>
      <c r="DWK151" s="3"/>
      <c r="DWL151" s="3"/>
      <c r="DWM151" s="3"/>
      <c r="DWN151" s="3"/>
      <c r="DWO151" s="3"/>
      <c r="DWP151" s="3"/>
      <c r="DWQ151" s="3"/>
      <c r="DWR151" s="3"/>
      <c r="DWS151" s="3"/>
      <c r="DWT151" s="3"/>
      <c r="DWU151" s="3"/>
      <c r="DWV151" s="3"/>
      <c r="DWW151" s="3"/>
      <c r="DWX151" s="3"/>
      <c r="DWY151" s="3"/>
      <c r="DWZ151" s="3"/>
      <c r="DXA151" s="3"/>
      <c r="DXB151" s="3"/>
      <c r="DXC151" s="3"/>
      <c r="DXD151" s="3"/>
      <c r="DXE151" s="3"/>
      <c r="DXF151" s="3"/>
      <c r="DXG151" s="3"/>
      <c r="DXH151" s="3"/>
      <c r="DXI151" s="3"/>
      <c r="DXJ151" s="3"/>
      <c r="DXK151" s="3"/>
      <c r="DXL151" s="3"/>
      <c r="DXM151" s="3"/>
      <c r="DXN151" s="3"/>
      <c r="DXO151" s="3"/>
      <c r="DXP151" s="3"/>
      <c r="DXQ151" s="3"/>
      <c r="DXR151" s="3"/>
      <c r="DXS151" s="3"/>
      <c r="DXT151" s="3"/>
      <c r="DXU151" s="3"/>
      <c r="DXV151" s="3"/>
      <c r="DXW151" s="3"/>
      <c r="DXX151" s="3"/>
      <c r="DXY151" s="3"/>
      <c r="DXZ151" s="3"/>
      <c r="DYA151" s="3"/>
      <c r="DYB151" s="3"/>
      <c r="DYC151" s="3"/>
      <c r="DYD151" s="3"/>
      <c r="DYE151" s="3"/>
      <c r="DYF151" s="3"/>
      <c r="DYG151" s="3"/>
      <c r="DYH151" s="3"/>
      <c r="DYI151" s="3"/>
      <c r="DYJ151" s="3"/>
      <c r="DYK151" s="3"/>
      <c r="DYL151" s="3"/>
      <c r="DYM151" s="3"/>
      <c r="DYN151" s="3"/>
      <c r="DYO151" s="3"/>
      <c r="DYP151" s="3"/>
      <c r="DYQ151" s="3"/>
      <c r="DYR151" s="3"/>
      <c r="DYS151" s="3"/>
      <c r="DYT151" s="3"/>
      <c r="DYU151" s="3"/>
      <c r="DYV151" s="3"/>
      <c r="DYW151" s="3"/>
      <c r="DYX151" s="3"/>
      <c r="DYY151" s="3"/>
      <c r="DYZ151" s="3"/>
      <c r="DZA151" s="3"/>
      <c r="DZB151" s="3"/>
      <c r="DZC151" s="3"/>
      <c r="DZD151" s="3"/>
      <c r="DZE151" s="3"/>
      <c r="DZF151" s="3"/>
      <c r="DZG151" s="3"/>
      <c r="DZH151" s="3"/>
      <c r="DZI151" s="3"/>
      <c r="DZJ151" s="3"/>
      <c r="DZK151" s="3"/>
      <c r="DZL151" s="3"/>
      <c r="DZM151" s="3"/>
      <c r="DZN151" s="3"/>
      <c r="DZO151" s="3"/>
      <c r="DZP151" s="3"/>
      <c r="DZQ151" s="3"/>
      <c r="DZR151" s="3"/>
      <c r="DZS151" s="3"/>
      <c r="DZT151" s="3"/>
      <c r="DZU151" s="3"/>
      <c r="DZV151" s="3"/>
      <c r="DZW151" s="3"/>
      <c r="DZX151" s="3"/>
      <c r="DZY151" s="3"/>
      <c r="DZZ151" s="3"/>
      <c r="EAA151" s="3"/>
      <c r="EAB151" s="3"/>
      <c r="EAC151" s="3"/>
      <c r="EAD151" s="3"/>
      <c r="EAE151" s="3"/>
      <c r="EAF151" s="3"/>
      <c r="EAG151" s="3"/>
      <c r="EAH151" s="3"/>
      <c r="EAI151" s="3"/>
      <c r="EAJ151" s="3"/>
      <c r="EAK151" s="3"/>
      <c r="EAL151" s="3"/>
      <c r="EAM151" s="3"/>
      <c r="EAN151" s="3"/>
      <c r="EAO151" s="3"/>
      <c r="EAP151" s="3"/>
      <c r="EAQ151" s="3"/>
      <c r="EAR151" s="3"/>
      <c r="EAS151" s="3"/>
      <c r="EAT151" s="3"/>
      <c r="EAU151" s="3"/>
      <c r="EAV151" s="3"/>
      <c r="EAW151" s="3"/>
      <c r="EAX151" s="3"/>
      <c r="EAY151" s="3"/>
      <c r="EAZ151" s="3"/>
      <c r="EBA151" s="3"/>
      <c r="EBB151" s="3"/>
      <c r="EBC151" s="3"/>
      <c r="EBD151" s="3"/>
      <c r="EBE151" s="3"/>
      <c r="EBF151" s="3"/>
      <c r="EBG151" s="3"/>
      <c r="EBH151" s="3"/>
      <c r="EBI151" s="3"/>
      <c r="EBJ151" s="3"/>
      <c r="EBK151" s="3"/>
      <c r="EBL151" s="3"/>
      <c r="EBM151" s="3"/>
      <c r="EBN151" s="3"/>
      <c r="EBO151" s="3"/>
      <c r="EBP151" s="3"/>
      <c r="EBQ151" s="3"/>
      <c r="EBR151" s="3"/>
      <c r="EBS151" s="3"/>
      <c r="EBT151" s="3"/>
      <c r="EBU151" s="3"/>
      <c r="EBV151" s="3"/>
      <c r="EBW151" s="3"/>
      <c r="EBX151" s="3"/>
      <c r="EBY151" s="3"/>
      <c r="EBZ151" s="3"/>
      <c r="ECA151" s="3"/>
      <c r="ECB151" s="3"/>
      <c r="ECC151" s="3"/>
      <c r="ECD151" s="3"/>
      <c r="ECE151" s="3"/>
      <c r="ECF151" s="3"/>
      <c r="ECG151" s="3"/>
      <c r="ECH151" s="3"/>
      <c r="ECI151" s="3"/>
      <c r="ECJ151" s="3"/>
      <c r="ECK151" s="3"/>
      <c r="ECL151" s="3"/>
      <c r="ECM151" s="3"/>
      <c r="ECN151" s="3"/>
      <c r="ECO151" s="3"/>
      <c r="ECP151" s="3"/>
      <c r="ECQ151" s="3"/>
      <c r="ECR151" s="3"/>
      <c r="ECS151" s="3"/>
      <c r="ECT151" s="3"/>
      <c r="ECU151" s="3"/>
      <c r="ECV151" s="3"/>
      <c r="ECW151" s="3"/>
      <c r="ECX151" s="3"/>
      <c r="ECY151" s="3"/>
      <c r="ECZ151" s="3"/>
      <c r="EDA151" s="3"/>
      <c r="EDB151" s="3"/>
      <c r="EDC151" s="3"/>
      <c r="EDD151" s="3"/>
      <c r="EDE151" s="3"/>
      <c r="EDF151" s="3"/>
      <c r="EDG151" s="3"/>
      <c r="EDH151" s="3"/>
      <c r="EDI151" s="3"/>
      <c r="EDJ151" s="3"/>
      <c r="EDK151" s="3"/>
      <c r="EDL151" s="3"/>
      <c r="EDM151" s="3"/>
      <c r="EDN151" s="3"/>
      <c r="EDO151" s="3"/>
      <c r="EDP151" s="3"/>
      <c r="EDQ151" s="3"/>
      <c r="EDR151" s="3"/>
      <c r="EDS151" s="3"/>
      <c r="EDT151" s="3"/>
      <c r="EDU151" s="3"/>
      <c r="EDV151" s="3"/>
      <c r="EDW151" s="3"/>
      <c r="EDX151" s="3"/>
      <c r="EDY151" s="3"/>
      <c r="EDZ151" s="3"/>
      <c r="EEA151" s="3"/>
      <c r="EEB151" s="3"/>
      <c r="EEC151" s="3"/>
      <c r="EED151" s="3"/>
      <c r="EEE151" s="3"/>
      <c r="EEF151" s="3"/>
      <c r="EEG151" s="3"/>
      <c r="EEH151" s="3"/>
      <c r="EEI151" s="3"/>
      <c r="EEJ151" s="3"/>
      <c r="EEK151" s="3"/>
      <c r="EEL151" s="3"/>
      <c r="EEM151" s="3"/>
      <c r="EEN151" s="3"/>
      <c r="EEO151" s="3"/>
      <c r="EEP151" s="3"/>
      <c r="EEQ151" s="3"/>
      <c r="EER151" s="3"/>
      <c r="EES151" s="3"/>
      <c r="EET151" s="3"/>
      <c r="EEU151" s="3"/>
      <c r="EEV151" s="3"/>
      <c r="EEW151" s="3"/>
      <c r="EEX151" s="3"/>
      <c r="EEY151" s="3"/>
      <c r="EEZ151" s="3"/>
      <c r="EFA151" s="3"/>
      <c r="EFB151" s="3"/>
      <c r="EFC151" s="3"/>
      <c r="EFD151" s="3"/>
      <c r="EFE151" s="3"/>
      <c r="EFF151" s="3"/>
      <c r="EFG151" s="3"/>
      <c r="EFH151" s="3"/>
      <c r="EFI151" s="3"/>
      <c r="EFJ151" s="3"/>
      <c r="EFK151" s="3"/>
      <c r="EFL151" s="3"/>
      <c r="EFM151" s="3"/>
      <c r="EFN151" s="3"/>
      <c r="EFO151" s="3"/>
      <c r="EFP151" s="3"/>
      <c r="EFQ151" s="3"/>
      <c r="EFR151" s="3"/>
      <c r="EFS151" s="3"/>
      <c r="EFT151" s="3"/>
      <c r="EFU151" s="3"/>
      <c r="EFV151" s="3"/>
      <c r="EFW151" s="3"/>
      <c r="EFX151" s="3"/>
      <c r="EFY151" s="3"/>
      <c r="EFZ151" s="3"/>
      <c r="EGA151" s="3"/>
      <c r="EGB151" s="3"/>
      <c r="EGC151" s="3"/>
      <c r="EGD151" s="3"/>
      <c r="EGE151" s="3"/>
      <c r="EGF151" s="3"/>
      <c r="EGG151" s="3"/>
      <c r="EGH151" s="3"/>
      <c r="EGI151" s="3"/>
      <c r="EGJ151" s="3"/>
      <c r="EGK151" s="3"/>
      <c r="EGL151" s="3"/>
      <c r="EGM151" s="3"/>
      <c r="EGN151" s="3"/>
      <c r="EGO151" s="3"/>
      <c r="EGP151" s="3"/>
      <c r="EGQ151" s="3"/>
      <c r="EGR151" s="3"/>
      <c r="EGS151" s="3"/>
      <c r="EGT151" s="3"/>
      <c r="EGU151" s="3"/>
      <c r="EGV151" s="3"/>
      <c r="EGW151" s="3"/>
      <c r="EGX151" s="3"/>
      <c r="EGY151" s="3"/>
      <c r="EGZ151" s="3"/>
      <c r="EHA151" s="3"/>
      <c r="EHB151" s="3"/>
      <c r="EHC151" s="3"/>
      <c r="EHD151" s="3"/>
      <c r="EHE151" s="3"/>
      <c r="EHF151" s="3"/>
      <c r="EHG151" s="3"/>
      <c r="EHH151" s="3"/>
      <c r="EHI151" s="3"/>
      <c r="EHJ151" s="3"/>
      <c r="EHK151" s="3"/>
      <c r="EHL151" s="3"/>
      <c r="EHM151" s="3"/>
      <c r="EHN151" s="3"/>
      <c r="EHO151" s="3"/>
      <c r="EHP151" s="3"/>
      <c r="EHQ151" s="3"/>
      <c r="EHR151" s="3"/>
      <c r="EHS151" s="3"/>
      <c r="EHT151" s="3"/>
      <c r="EHU151" s="3"/>
      <c r="EHV151" s="3"/>
      <c r="EHW151" s="3"/>
      <c r="EHX151" s="3"/>
      <c r="EHY151" s="3"/>
      <c r="EHZ151" s="3"/>
      <c r="EIA151" s="3"/>
      <c r="EIB151" s="3"/>
      <c r="EIC151" s="3"/>
      <c r="EID151" s="3"/>
      <c r="EIE151" s="3"/>
      <c r="EIF151" s="3"/>
      <c r="EIG151" s="3"/>
      <c r="EIH151" s="3"/>
      <c r="EII151" s="3"/>
      <c r="EIJ151" s="3"/>
      <c r="EIK151" s="3"/>
      <c r="EIL151" s="3"/>
      <c r="EIM151" s="3"/>
      <c r="EIN151" s="3"/>
      <c r="EIO151" s="3"/>
      <c r="EIP151" s="3"/>
      <c r="EIQ151" s="3"/>
      <c r="EIR151" s="3"/>
      <c r="EIS151" s="3"/>
      <c r="EIT151" s="3"/>
      <c r="EIU151" s="3"/>
      <c r="EIV151" s="3"/>
      <c r="EIW151" s="3"/>
      <c r="EIX151" s="3"/>
      <c r="EIY151" s="3"/>
      <c r="EIZ151" s="3"/>
      <c r="EJA151" s="3"/>
      <c r="EJB151" s="3"/>
      <c r="EJC151" s="3"/>
      <c r="EJD151" s="3"/>
      <c r="EJE151" s="3"/>
      <c r="EJF151" s="3"/>
      <c r="EJG151" s="3"/>
      <c r="EJH151" s="3"/>
      <c r="EJI151" s="3"/>
      <c r="EJJ151" s="3"/>
      <c r="EJK151" s="3"/>
      <c r="EJL151" s="3"/>
      <c r="EJM151" s="3"/>
      <c r="EJN151" s="3"/>
      <c r="EJO151" s="3"/>
      <c r="EJP151" s="3"/>
      <c r="EJQ151" s="3"/>
      <c r="EJR151" s="3"/>
      <c r="EJS151" s="3"/>
      <c r="EJT151" s="3"/>
      <c r="EJU151" s="3"/>
      <c r="EJV151" s="3"/>
      <c r="EJW151" s="3"/>
      <c r="EJX151" s="3"/>
      <c r="EJY151" s="3"/>
      <c r="EJZ151" s="3"/>
      <c r="EKA151" s="3"/>
      <c r="EKB151" s="3"/>
      <c r="EKC151" s="3"/>
      <c r="EKD151" s="3"/>
      <c r="EKE151" s="3"/>
      <c r="EKF151" s="3"/>
      <c r="EKG151" s="3"/>
      <c r="EKH151" s="3"/>
      <c r="EKI151" s="3"/>
      <c r="EKJ151" s="3"/>
      <c r="EKK151" s="3"/>
      <c r="EKL151" s="3"/>
      <c r="EKM151" s="3"/>
      <c r="EKN151" s="3"/>
      <c r="EKO151" s="3"/>
      <c r="EKP151" s="3"/>
      <c r="EKQ151" s="3"/>
      <c r="EKR151" s="3"/>
      <c r="EKS151" s="3"/>
      <c r="EKT151" s="3"/>
      <c r="EKU151" s="3"/>
      <c r="EKV151" s="3"/>
      <c r="EKW151" s="3"/>
      <c r="EKX151" s="3"/>
      <c r="EKY151" s="3"/>
      <c r="EKZ151" s="3"/>
      <c r="ELA151" s="3"/>
      <c r="ELB151" s="3"/>
      <c r="ELC151" s="3"/>
      <c r="ELD151" s="3"/>
      <c r="ELE151" s="3"/>
      <c r="ELF151" s="3"/>
      <c r="ELG151" s="3"/>
      <c r="ELH151" s="3"/>
      <c r="ELI151" s="3"/>
      <c r="ELJ151" s="3"/>
      <c r="ELK151" s="3"/>
      <c r="ELL151" s="3"/>
      <c r="ELM151" s="3"/>
      <c r="ELN151" s="3"/>
      <c r="ELO151" s="3"/>
      <c r="ELP151" s="3"/>
      <c r="ELQ151" s="3"/>
      <c r="ELR151" s="3"/>
      <c r="ELS151" s="3"/>
      <c r="ELT151" s="3"/>
      <c r="ELU151" s="3"/>
      <c r="ELV151" s="3"/>
      <c r="ELW151" s="3"/>
      <c r="ELX151" s="3"/>
      <c r="ELY151" s="3"/>
      <c r="ELZ151" s="3"/>
      <c r="EMA151" s="3"/>
      <c r="EMB151" s="3"/>
      <c r="EMC151" s="3"/>
      <c r="EMD151" s="3"/>
      <c r="EME151" s="3"/>
      <c r="EMF151" s="3"/>
      <c r="EMG151" s="3"/>
      <c r="EMH151" s="3"/>
      <c r="EMI151" s="3"/>
      <c r="EMJ151" s="3"/>
      <c r="EMK151" s="3"/>
      <c r="EML151" s="3"/>
      <c r="EMM151" s="3"/>
      <c r="EMN151" s="3"/>
      <c r="EMO151" s="3"/>
      <c r="EMP151" s="3"/>
      <c r="EMQ151" s="3"/>
      <c r="EMR151" s="3"/>
      <c r="EMS151" s="3"/>
      <c r="EMT151" s="3"/>
      <c r="EMU151" s="3"/>
      <c r="EMV151" s="3"/>
      <c r="EMW151" s="3"/>
      <c r="EMX151" s="3"/>
      <c r="EMY151" s="3"/>
      <c r="EMZ151" s="3"/>
      <c r="ENA151" s="3"/>
      <c r="ENB151" s="3"/>
      <c r="ENC151" s="3"/>
      <c r="END151" s="3"/>
      <c r="ENE151" s="3"/>
      <c r="ENF151" s="3"/>
      <c r="ENG151" s="3"/>
      <c r="ENH151" s="3"/>
      <c r="ENI151" s="3"/>
      <c r="ENJ151" s="3"/>
      <c r="ENK151" s="3"/>
      <c r="ENL151" s="3"/>
      <c r="ENM151" s="3"/>
      <c r="ENN151" s="3"/>
      <c r="ENO151" s="3"/>
      <c r="ENP151" s="3"/>
      <c r="ENQ151" s="3"/>
      <c r="ENR151" s="3"/>
      <c r="ENS151" s="3"/>
      <c r="ENT151" s="3"/>
      <c r="ENU151" s="3"/>
      <c r="ENV151" s="3"/>
      <c r="ENW151" s="3"/>
      <c r="ENX151" s="3"/>
      <c r="ENY151" s="3"/>
      <c r="ENZ151" s="3"/>
      <c r="EOA151" s="3"/>
      <c r="EOB151" s="3"/>
      <c r="EOC151" s="3"/>
      <c r="EOD151" s="3"/>
      <c r="EOE151" s="3"/>
      <c r="EOF151" s="3"/>
      <c r="EOG151" s="3"/>
      <c r="EOH151" s="3"/>
      <c r="EOI151" s="3"/>
      <c r="EOJ151" s="3"/>
      <c r="EOK151" s="3"/>
      <c r="EOL151" s="3"/>
      <c r="EOM151" s="3"/>
      <c r="EON151" s="3"/>
      <c r="EOO151" s="3"/>
      <c r="EOP151" s="3"/>
      <c r="EOQ151" s="3"/>
      <c r="EOR151" s="3"/>
      <c r="EOS151" s="3"/>
      <c r="EOT151" s="3"/>
      <c r="EOU151" s="3"/>
      <c r="EOV151" s="3"/>
      <c r="EOW151" s="3"/>
      <c r="EOX151" s="3"/>
      <c r="EOY151" s="3"/>
      <c r="EOZ151" s="3"/>
      <c r="EPA151" s="3"/>
      <c r="EPB151" s="3"/>
      <c r="EPC151" s="3"/>
      <c r="EPD151" s="3"/>
      <c r="EPE151" s="3"/>
      <c r="EPF151" s="3"/>
      <c r="EPG151" s="3"/>
      <c r="EPH151" s="3"/>
      <c r="EPI151" s="3"/>
      <c r="EPJ151" s="3"/>
      <c r="EPK151" s="3"/>
      <c r="EPL151" s="3"/>
      <c r="EPM151" s="3"/>
      <c r="EPN151" s="3"/>
      <c r="EPO151" s="3"/>
      <c r="EPP151" s="3"/>
      <c r="EPQ151" s="3"/>
      <c r="EPR151" s="3"/>
      <c r="EPS151" s="3"/>
      <c r="EPT151" s="3"/>
      <c r="EPU151" s="3"/>
      <c r="EPV151" s="3"/>
      <c r="EPW151" s="3"/>
      <c r="EPX151" s="3"/>
      <c r="EPY151" s="3"/>
      <c r="EPZ151" s="3"/>
      <c r="EQA151" s="3"/>
      <c r="EQB151" s="3"/>
      <c r="EQC151" s="3"/>
      <c r="EQD151" s="3"/>
      <c r="EQE151" s="3"/>
      <c r="EQF151" s="3"/>
      <c r="EQG151" s="3"/>
      <c r="EQH151" s="3"/>
      <c r="EQI151" s="3"/>
      <c r="EQJ151" s="3"/>
      <c r="EQK151" s="3"/>
      <c r="EQL151" s="3"/>
      <c r="EQM151" s="3"/>
      <c r="EQN151" s="3"/>
      <c r="EQO151" s="3"/>
      <c r="EQP151" s="3"/>
      <c r="EQQ151" s="3"/>
      <c r="EQR151" s="3"/>
      <c r="EQS151" s="3"/>
      <c r="EQT151" s="3"/>
      <c r="EQU151" s="3"/>
      <c r="EQV151" s="3"/>
      <c r="EQW151" s="3"/>
      <c r="EQX151" s="3"/>
      <c r="EQY151" s="3"/>
      <c r="EQZ151" s="3"/>
      <c r="ERA151" s="3"/>
      <c r="ERB151" s="3"/>
      <c r="ERC151" s="3"/>
      <c r="ERD151" s="3"/>
      <c r="ERE151" s="3"/>
      <c r="ERF151" s="3"/>
      <c r="ERG151" s="3"/>
      <c r="ERH151" s="3"/>
      <c r="ERI151" s="3"/>
      <c r="ERJ151" s="3"/>
      <c r="ERK151" s="3"/>
      <c r="ERL151" s="3"/>
      <c r="ERM151" s="3"/>
      <c r="ERN151" s="3"/>
      <c r="ERO151" s="3"/>
      <c r="ERP151" s="3"/>
      <c r="ERQ151" s="3"/>
      <c r="ERR151" s="3"/>
      <c r="ERS151" s="3"/>
      <c r="ERT151" s="3"/>
      <c r="ERU151" s="3"/>
      <c r="ERV151" s="3"/>
      <c r="ERW151" s="3"/>
      <c r="ERX151" s="3"/>
      <c r="ERY151" s="3"/>
      <c r="ERZ151" s="3"/>
      <c r="ESA151" s="3"/>
      <c r="ESB151" s="3"/>
      <c r="ESC151" s="3"/>
      <c r="ESD151" s="3"/>
      <c r="ESE151" s="3"/>
      <c r="ESF151" s="3"/>
      <c r="ESG151" s="3"/>
      <c r="ESH151" s="3"/>
      <c r="ESI151" s="3"/>
      <c r="ESJ151" s="3"/>
      <c r="ESK151" s="3"/>
      <c r="ESL151" s="3"/>
      <c r="ESM151" s="3"/>
      <c r="ESN151" s="3"/>
      <c r="ESO151" s="3"/>
      <c r="ESP151" s="3"/>
      <c r="ESQ151" s="3"/>
      <c r="ESR151" s="3"/>
      <c r="ESS151" s="3"/>
      <c r="EST151" s="3"/>
      <c r="ESU151" s="3"/>
      <c r="ESV151" s="3"/>
      <c r="ESW151" s="3"/>
      <c r="ESX151" s="3"/>
      <c r="ESY151" s="3"/>
      <c r="ESZ151" s="3"/>
      <c r="ETA151" s="3"/>
      <c r="ETB151" s="3"/>
      <c r="ETC151" s="3"/>
      <c r="ETD151" s="3"/>
      <c r="ETE151" s="3"/>
      <c r="ETF151" s="3"/>
      <c r="ETG151" s="3"/>
      <c r="ETH151" s="3"/>
      <c r="ETI151" s="3"/>
      <c r="ETJ151" s="3"/>
      <c r="ETK151" s="3"/>
      <c r="ETL151" s="3"/>
      <c r="ETM151" s="3"/>
      <c r="ETN151" s="3"/>
      <c r="ETO151" s="3"/>
      <c r="ETP151" s="3"/>
      <c r="ETQ151" s="3"/>
      <c r="ETR151" s="3"/>
      <c r="ETS151" s="3"/>
      <c r="ETT151" s="3"/>
      <c r="ETU151" s="3"/>
      <c r="ETV151" s="3"/>
      <c r="ETW151" s="3"/>
      <c r="ETX151" s="3"/>
      <c r="ETY151" s="3"/>
      <c r="ETZ151" s="3"/>
      <c r="EUA151" s="3"/>
      <c r="EUB151" s="3"/>
      <c r="EUC151" s="3"/>
      <c r="EUD151" s="3"/>
      <c r="EUE151" s="3"/>
      <c r="EUF151" s="3"/>
      <c r="EUG151" s="3"/>
      <c r="EUH151" s="3"/>
      <c r="EUI151" s="3"/>
      <c r="EUJ151" s="3"/>
      <c r="EUK151" s="3"/>
      <c r="EUL151" s="3"/>
      <c r="EUM151" s="3"/>
      <c r="EUN151" s="3"/>
      <c r="EUO151" s="3"/>
      <c r="EUP151" s="3"/>
      <c r="EUQ151" s="3"/>
      <c r="EUR151" s="3"/>
      <c r="EUS151" s="3"/>
      <c r="EUT151" s="3"/>
      <c r="EUU151" s="3"/>
      <c r="EUV151" s="3"/>
      <c r="EUW151" s="3"/>
      <c r="EUX151" s="3"/>
      <c r="EUY151" s="3"/>
      <c r="EUZ151" s="3"/>
      <c r="EVA151" s="3"/>
      <c r="EVB151" s="3"/>
      <c r="EVC151" s="3"/>
      <c r="EVD151" s="3"/>
      <c r="EVE151" s="3"/>
      <c r="EVF151" s="3"/>
      <c r="EVG151" s="3"/>
      <c r="EVH151" s="3"/>
      <c r="EVI151" s="3"/>
      <c r="EVJ151" s="3"/>
      <c r="EVK151" s="3"/>
      <c r="EVL151" s="3"/>
      <c r="EVM151" s="3"/>
      <c r="EVN151" s="3"/>
      <c r="EVO151" s="3"/>
      <c r="EVP151" s="3"/>
      <c r="EVQ151" s="3"/>
      <c r="EVR151" s="3"/>
      <c r="EVS151" s="3"/>
      <c r="EVT151" s="3"/>
      <c r="EVU151" s="3"/>
      <c r="EVV151" s="3"/>
      <c r="EVW151" s="3"/>
      <c r="EVX151" s="3"/>
      <c r="EVY151" s="3"/>
      <c r="EVZ151" s="3"/>
      <c r="EWA151" s="3"/>
      <c r="EWB151" s="3"/>
      <c r="EWC151" s="3"/>
      <c r="EWD151" s="3"/>
      <c r="EWE151" s="3"/>
      <c r="EWF151" s="3"/>
      <c r="EWG151" s="3"/>
      <c r="EWH151" s="3"/>
      <c r="EWI151" s="3"/>
      <c r="EWJ151" s="3"/>
      <c r="EWK151" s="3"/>
      <c r="EWL151" s="3"/>
      <c r="EWM151" s="3"/>
      <c r="EWN151" s="3"/>
      <c r="EWO151" s="3"/>
      <c r="EWP151" s="3"/>
      <c r="EWQ151" s="3"/>
      <c r="EWR151" s="3"/>
      <c r="EWS151" s="3"/>
      <c r="EWT151" s="3"/>
      <c r="EWU151" s="3"/>
      <c r="EWV151" s="3"/>
      <c r="EWW151" s="3"/>
      <c r="EWX151" s="3"/>
      <c r="EWY151" s="3"/>
      <c r="EWZ151" s="3"/>
      <c r="EXA151" s="3"/>
      <c r="EXB151" s="3"/>
      <c r="EXC151" s="3"/>
      <c r="EXD151" s="3"/>
      <c r="EXE151" s="3"/>
      <c r="EXF151" s="3"/>
      <c r="EXG151" s="3"/>
      <c r="EXH151" s="3"/>
      <c r="EXI151" s="3"/>
      <c r="EXJ151" s="3"/>
      <c r="EXK151" s="3"/>
      <c r="EXL151" s="3"/>
      <c r="EXM151" s="3"/>
      <c r="EXN151" s="3"/>
      <c r="EXO151" s="3"/>
      <c r="EXP151" s="3"/>
      <c r="EXQ151" s="3"/>
      <c r="EXR151" s="3"/>
      <c r="EXS151" s="3"/>
      <c r="EXT151" s="3"/>
      <c r="EXU151" s="3"/>
      <c r="EXV151" s="3"/>
      <c r="EXW151" s="3"/>
      <c r="EXX151" s="3"/>
      <c r="EXY151" s="3"/>
      <c r="EXZ151" s="3"/>
      <c r="EYA151" s="3"/>
      <c r="EYB151" s="3"/>
      <c r="EYC151" s="3"/>
      <c r="EYD151" s="3"/>
      <c r="EYE151" s="3"/>
      <c r="EYF151" s="3"/>
      <c r="EYG151" s="3"/>
      <c r="EYH151" s="3"/>
      <c r="EYI151" s="3"/>
      <c r="EYJ151" s="3"/>
      <c r="EYK151" s="3"/>
      <c r="EYL151" s="3"/>
      <c r="EYM151" s="3"/>
      <c r="EYN151" s="3"/>
      <c r="EYO151" s="3"/>
      <c r="EYP151" s="3"/>
      <c r="EYQ151" s="3"/>
      <c r="EYR151" s="3"/>
      <c r="EYS151" s="3"/>
      <c r="EYT151" s="3"/>
      <c r="EYU151" s="3"/>
      <c r="EYV151" s="3"/>
      <c r="EYW151" s="3"/>
      <c r="EYX151" s="3"/>
      <c r="EYY151" s="3"/>
      <c r="EYZ151" s="3"/>
      <c r="EZA151" s="3"/>
      <c r="EZB151" s="3"/>
      <c r="EZC151" s="3"/>
      <c r="EZD151" s="3"/>
      <c r="EZE151" s="3"/>
      <c r="EZF151" s="3"/>
      <c r="EZG151" s="3"/>
      <c r="EZH151" s="3"/>
      <c r="EZI151" s="3"/>
      <c r="EZJ151" s="3"/>
      <c r="EZK151" s="3"/>
      <c r="EZL151" s="3"/>
      <c r="EZM151" s="3"/>
      <c r="EZN151" s="3"/>
      <c r="EZO151" s="3"/>
      <c r="EZP151" s="3"/>
      <c r="EZQ151" s="3"/>
      <c r="EZR151" s="3"/>
      <c r="EZS151" s="3"/>
      <c r="EZT151" s="3"/>
      <c r="EZU151" s="3"/>
      <c r="EZV151" s="3"/>
      <c r="EZW151" s="3"/>
      <c r="EZX151" s="3"/>
      <c r="EZY151" s="3"/>
      <c r="EZZ151" s="3"/>
      <c r="FAA151" s="3"/>
      <c r="FAB151" s="3"/>
      <c r="FAC151" s="3"/>
      <c r="FAD151" s="3"/>
      <c r="FAE151" s="3"/>
      <c r="FAF151" s="3"/>
      <c r="FAG151" s="3"/>
      <c r="FAH151" s="3"/>
      <c r="FAI151" s="3"/>
      <c r="FAJ151" s="3"/>
      <c r="FAK151" s="3"/>
      <c r="FAL151" s="3"/>
      <c r="FAM151" s="3"/>
      <c r="FAN151" s="3"/>
      <c r="FAO151" s="3"/>
      <c r="FAP151" s="3"/>
      <c r="FAQ151" s="3"/>
      <c r="FAR151" s="3"/>
      <c r="FAS151" s="3"/>
      <c r="FAT151" s="3"/>
      <c r="FAU151" s="3"/>
      <c r="FAV151" s="3"/>
      <c r="FAW151" s="3"/>
      <c r="FAX151" s="3"/>
      <c r="FAY151" s="3"/>
      <c r="FAZ151" s="3"/>
      <c r="FBA151" s="3"/>
      <c r="FBB151" s="3"/>
      <c r="FBC151" s="3"/>
      <c r="FBD151" s="3"/>
      <c r="FBE151" s="3"/>
      <c r="FBF151" s="3"/>
      <c r="FBG151" s="3"/>
      <c r="FBH151" s="3"/>
      <c r="FBI151" s="3"/>
      <c r="FBJ151" s="3"/>
      <c r="FBK151" s="3"/>
      <c r="FBL151" s="3"/>
      <c r="FBM151" s="3"/>
      <c r="FBN151" s="3"/>
      <c r="FBO151" s="3"/>
      <c r="FBP151" s="3"/>
      <c r="FBQ151" s="3"/>
      <c r="FBR151" s="3"/>
      <c r="FBS151" s="3"/>
      <c r="FBT151" s="3"/>
      <c r="FBU151" s="3"/>
      <c r="FBV151" s="3"/>
      <c r="FBW151" s="3"/>
      <c r="FBX151" s="3"/>
      <c r="FBY151" s="3"/>
      <c r="FBZ151" s="3"/>
      <c r="FCA151" s="3"/>
      <c r="FCB151" s="3"/>
      <c r="FCC151" s="3"/>
      <c r="FCD151" s="3"/>
      <c r="FCE151" s="3"/>
      <c r="FCF151" s="3"/>
      <c r="FCG151" s="3"/>
      <c r="FCH151" s="3"/>
      <c r="FCI151" s="3"/>
      <c r="FCJ151" s="3"/>
      <c r="FCK151" s="3"/>
      <c r="FCL151" s="3"/>
      <c r="FCM151" s="3"/>
      <c r="FCN151" s="3"/>
      <c r="FCO151" s="3"/>
      <c r="FCP151" s="3"/>
      <c r="FCQ151" s="3"/>
      <c r="FCR151" s="3"/>
      <c r="FCS151" s="3"/>
      <c r="FCT151" s="3"/>
      <c r="FCU151" s="3"/>
      <c r="FCV151" s="3"/>
      <c r="FCW151" s="3"/>
      <c r="FCX151" s="3"/>
      <c r="FCY151" s="3"/>
      <c r="FCZ151" s="3"/>
      <c r="FDA151" s="3"/>
      <c r="FDB151" s="3"/>
      <c r="FDC151" s="3"/>
      <c r="FDD151" s="3"/>
      <c r="FDE151" s="3"/>
      <c r="FDF151" s="3"/>
      <c r="FDG151" s="3"/>
      <c r="FDH151" s="3"/>
      <c r="FDI151" s="3"/>
      <c r="FDJ151" s="3"/>
      <c r="FDK151" s="3"/>
      <c r="FDL151" s="3"/>
      <c r="FDM151" s="3"/>
      <c r="FDN151" s="3"/>
      <c r="FDO151" s="3"/>
      <c r="FDP151" s="3"/>
      <c r="FDQ151" s="3"/>
      <c r="FDR151" s="3"/>
      <c r="FDS151" s="3"/>
      <c r="FDT151" s="3"/>
      <c r="FDU151" s="3"/>
      <c r="FDV151" s="3"/>
      <c r="FDW151" s="3"/>
      <c r="FDX151" s="3"/>
      <c r="FDY151" s="3"/>
      <c r="FDZ151" s="3"/>
      <c r="FEA151" s="3"/>
      <c r="FEB151" s="3"/>
      <c r="FEC151" s="3"/>
      <c r="FED151" s="3"/>
      <c r="FEE151" s="3"/>
      <c r="FEF151" s="3"/>
      <c r="FEG151" s="3"/>
      <c r="FEH151" s="3"/>
      <c r="FEI151" s="3"/>
      <c r="FEJ151" s="3"/>
      <c r="FEK151" s="3"/>
      <c r="FEL151" s="3"/>
      <c r="FEM151" s="3"/>
      <c r="FEN151" s="3"/>
      <c r="FEO151" s="3"/>
      <c r="FEP151" s="3"/>
      <c r="FEQ151" s="3"/>
      <c r="FER151" s="3"/>
      <c r="FES151" s="3"/>
      <c r="FET151" s="3"/>
      <c r="FEU151" s="3"/>
      <c r="FEV151" s="3"/>
      <c r="FEW151" s="3"/>
      <c r="FEX151" s="3"/>
      <c r="FEY151" s="3"/>
      <c r="FEZ151" s="3"/>
      <c r="FFA151" s="3"/>
      <c r="FFB151" s="3"/>
      <c r="FFC151" s="3"/>
      <c r="FFD151" s="3"/>
      <c r="FFE151" s="3"/>
      <c r="FFF151" s="3"/>
      <c r="FFG151" s="3"/>
      <c r="FFH151" s="3"/>
      <c r="FFI151" s="3"/>
      <c r="FFJ151" s="3"/>
      <c r="FFK151" s="3"/>
      <c r="FFL151" s="3"/>
      <c r="FFM151" s="3"/>
      <c r="FFN151" s="3"/>
      <c r="FFO151" s="3"/>
      <c r="FFP151" s="3"/>
      <c r="FFQ151" s="3"/>
      <c r="FFR151" s="3"/>
      <c r="FFS151" s="3"/>
      <c r="FFT151" s="3"/>
      <c r="FFU151" s="3"/>
      <c r="FFV151" s="3"/>
      <c r="FFW151" s="3"/>
      <c r="FFX151" s="3"/>
      <c r="FFY151" s="3"/>
      <c r="FFZ151" s="3"/>
      <c r="FGA151" s="3"/>
      <c r="FGB151" s="3"/>
      <c r="FGC151" s="3"/>
      <c r="FGD151" s="3"/>
      <c r="FGE151" s="3"/>
      <c r="FGF151" s="3"/>
      <c r="FGG151" s="3"/>
      <c r="FGH151" s="3"/>
      <c r="FGI151" s="3"/>
      <c r="FGJ151" s="3"/>
      <c r="FGK151" s="3"/>
      <c r="FGL151" s="3"/>
      <c r="FGM151" s="3"/>
      <c r="FGN151" s="3"/>
      <c r="FGO151" s="3"/>
      <c r="FGP151" s="3"/>
      <c r="FGQ151" s="3"/>
      <c r="FGR151" s="3"/>
      <c r="FGS151" s="3"/>
      <c r="FGT151" s="3"/>
      <c r="FGU151" s="3"/>
      <c r="FGV151" s="3"/>
      <c r="FGW151" s="3"/>
      <c r="FGX151" s="3"/>
      <c r="FGY151" s="3"/>
      <c r="FGZ151" s="3"/>
      <c r="FHA151" s="3"/>
      <c r="FHB151" s="3"/>
      <c r="FHC151" s="3"/>
      <c r="FHD151" s="3"/>
      <c r="FHE151" s="3"/>
      <c r="FHF151" s="3"/>
      <c r="FHG151" s="3"/>
      <c r="FHH151" s="3"/>
      <c r="FHI151" s="3"/>
      <c r="FHJ151" s="3"/>
      <c r="FHK151" s="3"/>
      <c r="FHL151" s="3"/>
      <c r="FHM151" s="3"/>
      <c r="FHN151" s="3"/>
      <c r="FHO151" s="3"/>
      <c r="FHP151" s="3"/>
      <c r="FHQ151" s="3"/>
      <c r="FHR151" s="3"/>
      <c r="FHS151" s="3"/>
      <c r="FHT151" s="3"/>
      <c r="FHU151" s="3"/>
      <c r="FHV151" s="3"/>
      <c r="FHW151" s="3"/>
      <c r="FHX151" s="3"/>
      <c r="FHY151" s="3"/>
      <c r="FHZ151" s="3"/>
      <c r="FIA151" s="3"/>
      <c r="FIB151" s="3"/>
      <c r="FIC151" s="3"/>
      <c r="FID151" s="3"/>
      <c r="FIE151" s="3"/>
      <c r="FIF151" s="3"/>
      <c r="FIG151" s="3"/>
      <c r="FIH151" s="3"/>
      <c r="FII151" s="3"/>
      <c r="FIJ151" s="3"/>
      <c r="FIK151" s="3"/>
      <c r="FIL151" s="3"/>
      <c r="FIM151" s="3"/>
      <c r="FIN151" s="3"/>
      <c r="FIO151" s="3"/>
      <c r="FIP151" s="3"/>
      <c r="FIQ151" s="3"/>
      <c r="FIR151" s="3"/>
      <c r="FIS151" s="3"/>
      <c r="FIT151" s="3"/>
      <c r="FIU151" s="3"/>
      <c r="FIV151" s="3"/>
      <c r="FIW151" s="3"/>
      <c r="FIX151" s="3"/>
      <c r="FIY151" s="3"/>
      <c r="FIZ151" s="3"/>
      <c r="FJA151" s="3"/>
      <c r="FJB151" s="3"/>
      <c r="FJC151" s="3"/>
      <c r="FJD151" s="3"/>
      <c r="FJE151" s="3"/>
      <c r="FJF151" s="3"/>
      <c r="FJG151" s="3"/>
      <c r="FJH151" s="3"/>
      <c r="FJI151" s="3"/>
      <c r="FJJ151" s="3"/>
      <c r="FJK151" s="3"/>
      <c r="FJL151" s="3"/>
      <c r="FJM151" s="3"/>
      <c r="FJN151" s="3"/>
      <c r="FJO151" s="3"/>
      <c r="FJP151" s="3"/>
      <c r="FJQ151" s="3"/>
      <c r="FJR151" s="3"/>
      <c r="FJS151" s="3"/>
      <c r="FJT151" s="3"/>
      <c r="FJU151" s="3"/>
      <c r="FJV151" s="3"/>
      <c r="FJW151" s="3"/>
      <c r="FJX151" s="3"/>
      <c r="FJY151" s="3"/>
      <c r="FJZ151" s="3"/>
      <c r="FKA151" s="3"/>
      <c r="FKB151" s="3"/>
      <c r="FKC151" s="3"/>
      <c r="FKD151" s="3"/>
      <c r="FKE151" s="3"/>
      <c r="FKF151" s="3"/>
      <c r="FKG151" s="3"/>
      <c r="FKH151" s="3"/>
      <c r="FKI151" s="3"/>
      <c r="FKJ151" s="3"/>
      <c r="FKK151" s="3"/>
      <c r="FKL151" s="3"/>
      <c r="FKM151" s="3"/>
      <c r="FKN151" s="3"/>
      <c r="FKO151" s="3"/>
      <c r="FKP151" s="3"/>
      <c r="FKQ151" s="3"/>
      <c r="FKR151" s="3"/>
      <c r="FKS151" s="3"/>
      <c r="FKT151" s="3"/>
      <c r="FKU151" s="3"/>
      <c r="FKV151" s="3"/>
      <c r="FKW151" s="3"/>
      <c r="FKX151" s="3"/>
      <c r="FKY151" s="3"/>
      <c r="FKZ151" s="3"/>
      <c r="FLA151" s="3"/>
      <c r="FLB151" s="3"/>
      <c r="FLC151" s="3"/>
      <c r="FLD151" s="3"/>
      <c r="FLE151" s="3"/>
      <c r="FLF151" s="3"/>
      <c r="FLG151" s="3"/>
      <c r="FLH151" s="3"/>
      <c r="FLI151" s="3"/>
      <c r="FLJ151" s="3"/>
      <c r="FLK151" s="3"/>
      <c r="FLL151" s="3"/>
      <c r="FLM151" s="3"/>
      <c r="FLN151" s="3"/>
      <c r="FLO151" s="3"/>
      <c r="FLP151" s="3"/>
      <c r="FLQ151" s="3"/>
      <c r="FLR151" s="3"/>
      <c r="FLS151" s="3"/>
      <c r="FLT151" s="3"/>
      <c r="FLU151" s="3"/>
      <c r="FLV151" s="3"/>
      <c r="FLW151" s="3"/>
      <c r="FLX151" s="3"/>
      <c r="FLY151" s="3"/>
      <c r="FLZ151" s="3"/>
      <c r="FMA151" s="3"/>
      <c r="FMB151" s="3"/>
      <c r="FMC151" s="3"/>
      <c r="FMD151" s="3"/>
      <c r="FME151" s="3"/>
      <c r="FMF151" s="3"/>
      <c r="FMG151" s="3"/>
      <c r="FMH151" s="3"/>
      <c r="FMI151" s="3"/>
      <c r="FMJ151" s="3"/>
      <c r="FMK151" s="3"/>
      <c r="FML151" s="3"/>
      <c r="FMM151" s="3"/>
      <c r="FMN151" s="3"/>
      <c r="FMO151" s="3"/>
      <c r="FMP151" s="3"/>
      <c r="FMQ151" s="3"/>
      <c r="FMR151" s="3"/>
      <c r="FMS151" s="3"/>
      <c r="FMT151" s="3"/>
      <c r="FMU151" s="3"/>
      <c r="FMV151" s="3"/>
      <c r="FMW151" s="3"/>
      <c r="FMX151" s="3"/>
      <c r="FMY151" s="3"/>
      <c r="FMZ151" s="3"/>
      <c r="FNA151" s="3"/>
      <c r="FNB151" s="3"/>
      <c r="FNC151" s="3"/>
      <c r="FND151" s="3"/>
      <c r="FNE151" s="3"/>
      <c r="FNF151" s="3"/>
      <c r="FNG151" s="3"/>
      <c r="FNH151" s="3"/>
      <c r="FNI151" s="3"/>
      <c r="FNJ151" s="3"/>
      <c r="FNK151" s="3"/>
      <c r="FNL151" s="3"/>
      <c r="FNM151" s="3"/>
      <c r="FNN151" s="3"/>
      <c r="FNO151" s="3"/>
      <c r="FNP151" s="3"/>
      <c r="FNQ151" s="3"/>
      <c r="FNR151" s="3"/>
      <c r="FNS151" s="3"/>
      <c r="FNT151" s="3"/>
      <c r="FNU151" s="3"/>
      <c r="FNV151" s="3"/>
      <c r="FNW151" s="3"/>
      <c r="FNX151" s="3"/>
      <c r="FNY151" s="3"/>
      <c r="FNZ151" s="3"/>
      <c r="FOA151" s="3"/>
      <c r="FOB151" s="3"/>
      <c r="FOC151" s="3"/>
      <c r="FOD151" s="3"/>
      <c r="FOE151" s="3"/>
      <c r="FOF151" s="3"/>
      <c r="FOG151" s="3"/>
      <c r="FOH151" s="3"/>
      <c r="FOI151" s="3"/>
      <c r="FOJ151" s="3"/>
      <c r="FOK151" s="3"/>
      <c r="FOL151" s="3"/>
      <c r="FOM151" s="3"/>
      <c r="FON151" s="3"/>
      <c r="FOO151" s="3"/>
      <c r="FOP151" s="3"/>
      <c r="FOQ151" s="3"/>
      <c r="FOR151" s="3"/>
      <c r="FOS151" s="3"/>
      <c r="FOT151" s="3"/>
      <c r="FOU151" s="3"/>
      <c r="FOV151" s="3"/>
      <c r="FOW151" s="3"/>
      <c r="FOX151" s="3"/>
      <c r="FOY151" s="3"/>
      <c r="FOZ151" s="3"/>
      <c r="FPA151" s="3"/>
      <c r="FPB151" s="3"/>
      <c r="FPC151" s="3"/>
      <c r="FPD151" s="3"/>
      <c r="FPE151" s="3"/>
      <c r="FPF151" s="3"/>
      <c r="FPG151" s="3"/>
      <c r="FPH151" s="3"/>
      <c r="FPI151" s="3"/>
      <c r="FPJ151" s="3"/>
      <c r="FPK151" s="3"/>
      <c r="FPL151" s="3"/>
      <c r="FPM151" s="3"/>
      <c r="FPN151" s="3"/>
      <c r="FPO151" s="3"/>
      <c r="FPP151" s="3"/>
      <c r="FPQ151" s="3"/>
      <c r="FPR151" s="3"/>
      <c r="FPS151" s="3"/>
      <c r="FPT151" s="3"/>
      <c r="FPU151" s="3"/>
      <c r="FPV151" s="3"/>
      <c r="FPW151" s="3"/>
      <c r="FPX151" s="3"/>
      <c r="FPY151" s="3"/>
      <c r="FPZ151" s="3"/>
      <c r="FQA151" s="3"/>
      <c r="FQB151" s="3"/>
      <c r="FQC151" s="3"/>
      <c r="FQD151" s="3"/>
      <c r="FQE151" s="3"/>
      <c r="FQF151" s="3"/>
      <c r="FQG151" s="3"/>
      <c r="FQH151" s="3"/>
      <c r="FQI151" s="3"/>
      <c r="FQJ151" s="3"/>
      <c r="FQK151" s="3"/>
      <c r="FQL151" s="3"/>
      <c r="FQM151" s="3"/>
      <c r="FQN151" s="3"/>
      <c r="FQO151" s="3"/>
      <c r="FQP151" s="3"/>
      <c r="FQQ151" s="3"/>
      <c r="FQR151" s="3"/>
      <c r="FQS151" s="3"/>
      <c r="FQT151" s="3"/>
      <c r="FQU151" s="3"/>
      <c r="FQV151" s="3"/>
      <c r="FQW151" s="3"/>
      <c r="FQX151" s="3"/>
      <c r="FQY151" s="3"/>
      <c r="FQZ151" s="3"/>
      <c r="FRA151" s="3"/>
      <c r="FRB151" s="3"/>
      <c r="FRC151" s="3"/>
      <c r="FRD151" s="3"/>
      <c r="FRE151" s="3"/>
      <c r="FRF151" s="3"/>
      <c r="FRG151" s="3"/>
      <c r="FRH151" s="3"/>
      <c r="FRI151" s="3"/>
      <c r="FRJ151" s="3"/>
      <c r="FRK151" s="3"/>
      <c r="FRL151" s="3"/>
      <c r="FRM151" s="3"/>
      <c r="FRN151" s="3"/>
      <c r="FRO151" s="3"/>
      <c r="FRP151" s="3"/>
      <c r="FRQ151" s="3"/>
      <c r="FRR151" s="3"/>
      <c r="FRS151" s="3"/>
      <c r="FRT151" s="3"/>
      <c r="FRU151" s="3"/>
      <c r="FRV151" s="3"/>
      <c r="FRW151" s="3"/>
      <c r="FRX151" s="3"/>
      <c r="FRY151" s="3"/>
      <c r="FRZ151" s="3"/>
      <c r="FSA151" s="3"/>
      <c r="FSB151" s="3"/>
      <c r="FSC151" s="3"/>
      <c r="FSD151" s="3"/>
      <c r="FSE151" s="3"/>
      <c r="FSF151" s="3"/>
      <c r="FSG151" s="3"/>
      <c r="FSH151" s="3"/>
      <c r="FSI151" s="3"/>
      <c r="FSJ151" s="3"/>
      <c r="FSK151" s="3"/>
      <c r="FSL151" s="3"/>
      <c r="FSM151" s="3"/>
      <c r="FSN151" s="3"/>
      <c r="FSO151" s="3"/>
      <c r="FSP151" s="3"/>
      <c r="FSQ151" s="3"/>
      <c r="FSR151" s="3"/>
      <c r="FSS151" s="3"/>
      <c r="FST151" s="3"/>
      <c r="FSU151" s="3"/>
      <c r="FSV151" s="3"/>
      <c r="FSW151" s="3"/>
      <c r="FSX151" s="3"/>
      <c r="FSY151" s="3"/>
      <c r="FSZ151" s="3"/>
      <c r="FTA151" s="3"/>
      <c r="FTB151" s="3"/>
      <c r="FTC151" s="3"/>
      <c r="FTD151" s="3"/>
      <c r="FTE151" s="3"/>
      <c r="FTF151" s="3"/>
      <c r="FTG151" s="3"/>
      <c r="FTH151" s="3"/>
      <c r="FTI151" s="3"/>
      <c r="FTJ151" s="3"/>
      <c r="FTK151" s="3"/>
      <c r="FTL151" s="3"/>
      <c r="FTM151" s="3"/>
      <c r="FTN151" s="3"/>
      <c r="FTO151" s="3"/>
      <c r="FTP151" s="3"/>
      <c r="FTQ151" s="3"/>
      <c r="FTR151" s="3"/>
      <c r="FTS151" s="3"/>
      <c r="FTT151" s="3"/>
      <c r="FTU151" s="3"/>
      <c r="FTV151" s="3"/>
      <c r="FTW151" s="3"/>
      <c r="FTX151" s="3"/>
      <c r="FTY151" s="3"/>
      <c r="FTZ151" s="3"/>
      <c r="FUA151" s="3"/>
      <c r="FUB151" s="3"/>
      <c r="FUC151" s="3"/>
      <c r="FUD151" s="3"/>
      <c r="FUE151" s="3"/>
      <c r="FUF151" s="3"/>
      <c r="FUG151" s="3"/>
      <c r="FUH151" s="3"/>
      <c r="FUI151" s="3"/>
      <c r="FUJ151" s="3"/>
      <c r="FUK151" s="3"/>
      <c r="FUL151" s="3"/>
      <c r="FUM151" s="3"/>
      <c r="FUN151" s="3"/>
      <c r="FUO151" s="3"/>
      <c r="FUP151" s="3"/>
      <c r="FUQ151" s="3"/>
      <c r="FUR151" s="3"/>
      <c r="FUS151" s="3"/>
      <c r="FUT151" s="3"/>
      <c r="FUU151" s="3"/>
      <c r="FUV151" s="3"/>
      <c r="FUW151" s="3"/>
      <c r="FUX151" s="3"/>
      <c r="FUY151" s="3"/>
      <c r="FUZ151" s="3"/>
      <c r="FVA151" s="3"/>
      <c r="FVB151" s="3"/>
      <c r="FVC151" s="3"/>
      <c r="FVD151" s="3"/>
      <c r="FVE151" s="3"/>
      <c r="FVF151" s="3"/>
      <c r="FVG151" s="3"/>
      <c r="FVH151" s="3"/>
      <c r="FVI151" s="3"/>
      <c r="FVJ151" s="3"/>
      <c r="FVK151" s="3"/>
      <c r="FVL151" s="3"/>
      <c r="FVM151" s="3"/>
      <c r="FVN151" s="3"/>
      <c r="FVO151" s="3"/>
      <c r="FVP151" s="3"/>
      <c r="FVQ151" s="3"/>
      <c r="FVR151" s="3"/>
      <c r="FVS151" s="3"/>
      <c r="FVT151" s="3"/>
      <c r="FVU151" s="3"/>
      <c r="FVV151" s="3"/>
      <c r="FVW151" s="3"/>
      <c r="FVX151" s="3"/>
      <c r="FVY151" s="3"/>
      <c r="FVZ151" s="3"/>
      <c r="FWA151" s="3"/>
      <c r="FWB151" s="3"/>
      <c r="FWC151" s="3"/>
      <c r="FWD151" s="3"/>
      <c r="FWE151" s="3"/>
      <c r="FWF151" s="3"/>
      <c r="FWG151" s="3"/>
      <c r="FWH151" s="3"/>
      <c r="FWI151" s="3"/>
      <c r="FWJ151" s="3"/>
      <c r="FWK151" s="3"/>
      <c r="FWL151" s="3"/>
      <c r="FWM151" s="3"/>
      <c r="FWN151" s="3"/>
      <c r="FWO151" s="3"/>
      <c r="FWP151" s="3"/>
      <c r="FWQ151" s="3"/>
      <c r="FWR151" s="3"/>
      <c r="FWS151" s="3"/>
      <c r="FWT151" s="3"/>
      <c r="FWU151" s="3"/>
      <c r="FWV151" s="3"/>
      <c r="FWW151" s="3"/>
      <c r="FWX151" s="3"/>
      <c r="FWY151" s="3"/>
      <c r="FWZ151" s="3"/>
      <c r="FXA151" s="3"/>
      <c r="FXB151" s="3"/>
      <c r="FXC151" s="3"/>
      <c r="FXD151" s="3"/>
      <c r="FXE151" s="3"/>
      <c r="FXF151" s="3"/>
      <c r="FXG151" s="3"/>
      <c r="FXH151" s="3"/>
      <c r="FXI151" s="3"/>
      <c r="FXJ151" s="3"/>
      <c r="FXK151" s="3"/>
      <c r="FXL151" s="3"/>
      <c r="FXM151" s="3"/>
      <c r="FXN151" s="3"/>
      <c r="FXO151" s="3"/>
      <c r="FXP151" s="3"/>
      <c r="FXQ151" s="3"/>
      <c r="FXR151" s="3"/>
      <c r="FXS151" s="3"/>
      <c r="FXT151" s="3"/>
      <c r="FXU151" s="3"/>
      <c r="FXV151" s="3"/>
      <c r="FXW151" s="3"/>
      <c r="FXX151" s="3"/>
      <c r="FXY151" s="3"/>
      <c r="FXZ151" s="3"/>
      <c r="FYA151" s="3"/>
      <c r="FYB151" s="3"/>
      <c r="FYC151" s="3"/>
      <c r="FYD151" s="3"/>
      <c r="FYE151" s="3"/>
      <c r="FYF151" s="3"/>
      <c r="FYG151" s="3"/>
      <c r="FYH151" s="3"/>
      <c r="FYI151" s="3"/>
      <c r="FYJ151" s="3"/>
      <c r="FYK151" s="3"/>
      <c r="FYL151" s="3"/>
      <c r="FYM151" s="3"/>
      <c r="FYN151" s="3"/>
      <c r="FYO151" s="3"/>
      <c r="FYP151" s="3"/>
      <c r="FYQ151" s="3"/>
      <c r="FYR151" s="3"/>
      <c r="FYS151" s="3"/>
      <c r="FYT151" s="3"/>
      <c r="FYU151" s="3"/>
      <c r="FYV151" s="3"/>
      <c r="FYW151" s="3"/>
      <c r="FYX151" s="3"/>
      <c r="FYY151" s="3"/>
      <c r="FYZ151" s="3"/>
      <c r="FZA151" s="3"/>
      <c r="FZB151" s="3"/>
      <c r="FZC151" s="3"/>
      <c r="FZD151" s="3"/>
      <c r="FZE151" s="3"/>
      <c r="FZF151" s="3"/>
      <c r="FZG151" s="3"/>
      <c r="FZH151" s="3"/>
      <c r="FZI151" s="3"/>
      <c r="FZJ151" s="3"/>
      <c r="FZK151" s="3"/>
      <c r="FZL151" s="3"/>
      <c r="FZM151" s="3"/>
      <c r="FZN151" s="3"/>
      <c r="FZO151" s="3"/>
      <c r="FZP151" s="3"/>
      <c r="FZQ151" s="3"/>
      <c r="FZR151" s="3"/>
      <c r="FZS151" s="3"/>
      <c r="FZT151" s="3"/>
      <c r="FZU151" s="3"/>
      <c r="FZV151" s="3"/>
      <c r="FZW151" s="3"/>
      <c r="FZX151" s="3"/>
      <c r="FZY151" s="3"/>
      <c r="FZZ151" s="3"/>
      <c r="GAA151" s="3"/>
      <c r="GAB151" s="3"/>
      <c r="GAC151" s="3"/>
      <c r="GAD151" s="3"/>
      <c r="GAE151" s="3"/>
      <c r="GAF151" s="3"/>
      <c r="GAG151" s="3"/>
      <c r="GAH151" s="3"/>
      <c r="GAI151" s="3"/>
      <c r="GAJ151" s="3"/>
      <c r="GAK151" s="3"/>
      <c r="GAL151" s="3"/>
      <c r="GAM151" s="3"/>
      <c r="GAN151" s="3"/>
      <c r="GAO151" s="3"/>
      <c r="GAP151" s="3"/>
      <c r="GAQ151" s="3"/>
      <c r="GAR151" s="3"/>
      <c r="GAS151" s="3"/>
      <c r="GAT151" s="3"/>
      <c r="GAU151" s="3"/>
      <c r="GAV151" s="3"/>
      <c r="GAW151" s="3"/>
      <c r="GAX151" s="3"/>
      <c r="GAY151" s="3"/>
      <c r="GAZ151" s="3"/>
      <c r="GBA151" s="3"/>
      <c r="GBB151" s="3"/>
      <c r="GBC151" s="3"/>
      <c r="GBD151" s="3"/>
      <c r="GBE151" s="3"/>
      <c r="GBF151" s="3"/>
      <c r="GBG151" s="3"/>
      <c r="GBH151" s="3"/>
      <c r="GBI151" s="3"/>
      <c r="GBJ151" s="3"/>
      <c r="GBK151" s="3"/>
      <c r="GBL151" s="3"/>
      <c r="GBM151" s="3"/>
      <c r="GBN151" s="3"/>
      <c r="GBO151" s="3"/>
      <c r="GBP151" s="3"/>
      <c r="GBQ151" s="3"/>
      <c r="GBR151" s="3"/>
      <c r="GBS151" s="3"/>
      <c r="GBT151" s="3"/>
      <c r="GBU151" s="3"/>
      <c r="GBV151" s="3"/>
      <c r="GBW151" s="3"/>
      <c r="GBX151" s="3"/>
      <c r="GBY151" s="3"/>
      <c r="GBZ151" s="3"/>
      <c r="GCA151" s="3"/>
      <c r="GCB151" s="3"/>
      <c r="GCC151" s="3"/>
      <c r="GCD151" s="3"/>
      <c r="GCE151" s="3"/>
      <c r="GCF151" s="3"/>
      <c r="GCG151" s="3"/>
      <c r="GCH151" s="3"/>
      <c r="GCI151" s="3"/>
      <c r="GCJ151" s="3"/>
      <c r="GCK151" s="3"/>
      <c r="GCL151" s="3"/>
      <c r="GCM151" s="3"/>
      <c r="GCN151" s="3"/>
      <c r="GCO151" s="3"/>
      <c r="GCP151" s="3"/>
      <c r="GCQ151" s="3"/>
      <c r="GCR151" s="3"/>
      <c r="GCS151" s="3"/>
      <c r="GCT151" s="3"/>
      <c r="GCU151" s="3"/>
      <c r="GCV151" s="3"/>
      <c r="GCW151" s="3"/>
      <c r="GCX151" s="3"/>
      <c r="GCY151" s="3"/>
      <c r="GCZ151" s="3"/>
      <c r="GDA151" s="3"/>
      <c r="GDB151" s="3"/>
      <c r="GDC151" s="3"/>
      <c r="GDD151" s="3"/>
      <c r="GDE151" s="3"/>
      <c r="GDF151" s="3"/>
      <c r="GDG151" s="3"/>
      <c r="GDH151" s="3"/>
      <c r="GDI151" s="3"/>
      <c r="GDJ151" s="3"/>
      <c r="GDK151" s="3"/>
      <c r="GDL151" s="3"/>
      <c r="GDM151" s="3"/>
      <c r="GDN151" s="3"/>
      <c r="GDO151" s="3"/>
      <c r="GDP151" s="3"/>
      <c r="GDQ151" s="3"/>
      <c r="GDR151" s="3"/>
      <c r="GDS151" s="3"/>
      <c r="GDT151" s="3"/>
      <c r="GDU151" s="3"/>
      <c r="GDV151" s="3"/>
      <c r="GDW151" s="3"/>
      <c r="GDX151" s="3"/>
      <c r="GDY151" s="3"/>
      <c r="GDZ151" s="3"/>
      <c r="GEA151" s="3"/>
      <c r="GEB151" s="3"/>
      <c r="GEC151" s="3"/>
      <c r="GED151" s="3"/>
      <c r="GEE151" s="3"/>
      <c r="GEF151" s="3"/>
      <c r="GEG151" s="3"/>
      <c r="GEH151" s="3"/>
      <c r="GEI151" s="3"/>
      <c r="GEJ151" s="3"/>
      <c r="GEK151" s="3"/>
      <c r="GEL151" s="3"/>
      <c r="GEM151" s="3"/>
      <c r="GEN151" s="3"/>
      <c r="GEO151" s="3"/>
      <c r="GEP151" s="3"/>
      <c r="GEQ151" s="3"/>
      <c r="GER151" s="3"/>
      <c r="GES151" s="3"/>
      <c r="GET151" s="3"/>
      <c r="GEU151" s="3"/>
      <c r="GEV151" s="3"/>
      <c r="GEW151" s="3"/>
      <c r="GEX151" s="3"/>
      <c r="GEY151" s="3"/>
      <c r="GEZ151" s="3"/>
      <c r="GFA151" s="3"/>
      <c r="GFB151" s="3"/>
      <c r="GFC151" s="3"/>
      <c r="GFD151" s="3"/>
      <c r="GFE151" s="3"/>
      <c r="GFF151" s="3"/>
      <c r="GFG151" s="3"/>
      <c r="GFH151" s="3"/>
      <c r="GFI151" s="3"/>
      <c r="GFJ151" s="3"/>
      <c r="GFK151" s="3"/>
      <c r="GFL151" s="3"/>
      <c r="GFM151" s="3"/>
      <c r="GFN151" s="3"/>
      <c r="GFO151" s="3"/>
      <c r="GFP151" s="3"/>
      <c r="GFQ151" s="3"/>
      <c r="GFR151" s="3"/>
      <c r="GFS151" s="3"/>
      <c r="GFT151" s="3"/>
      <c r="GFU151" s="3"/>
      <c r="GFV151" s="3"/>
      <c r="GFW151" s="3"/>
      <c r="GFX151" s="3"/>
      <c r="GFY151" s="3"/>
      <c r="GFZ151" s="3"/>
      <c r="GGA151" s="3"/>
      <c r="GGB151" s="3"/>
      <c r="GGC151" s="3"/>
      <c r="GGD151" s="3"/>
      <c r="GGE151" s="3"/>
      <c r="GGF151" s="3"/>
      <c r="GGG151" s="3"/>
      <c r="GGH151" s="3"/>
      <c r="GGI151" s="3"/>
      <c r="GGJ151" s="3"/>
      <c r="GGK151" s="3"/>
      <c r="GGL151" s="3"/>
      <c r="GGM151" s="3"/>
      <c r="GGN151" s="3"/>
      <c r="GGO151" s="3"/>
      <c r="GGP151" s="3"/>
      <c r="GGQ151" s="3"/>
      <c r="GGR151" s="3"/>
      <c r="GGS151" s="3"/>
      <c r="GGT151" s="3"/>
      <c r="GGU151" s="3"/>
      <c r="GGV151" s="3"/>
      <c r="GGW151" s="3"/>
      <c r="GGX151" s="3"/>
      <c r="GGY151" s="3"/>
      <c r="GGZ151" s="3"/>
      <c r="GHA151" s="3"/>
      <c r="GHB151" s="3"/>
      <c r="GHC151" s="3"/>
      <c r="GHD151" s="3"/>
      <c r="GHE151" s="3"/>
      <c r="GHF151" s="3"/>
      <c r="GHG151" s="3"/>
      <c r="GHH151" s="3"/>
      <c r="GHI151" s="3"/>
      <c r="GHJ151" s="3"/>
      <c r="GHK151" s="3"/>
      <c r="GHL151" s="3"/>
      <c r="GHM151" s="3"/>
      <c r="GHN151" s="3"/>
      <c r="GHO151" s="3"/>
      <c r="GHP151" s="3"/>
      <c r="GHQ151" s="3"/>
      <c r="GHR151" s="3"/>
      <c r="GHS151" s="3"/>
      <c r="GHT151" s="3"/>
      <c r="GHU151" s="3"/>
      <c r="GHV151" s="3"/>
      <c r="GHW151" s="3"/>
      <c r="GHX151" s="3"/>
      <c r="GHY151" s="3"/>
      <c r="GHZ151" s="3"/>
      <c r="GIA151" s="3"/>
      <c r="GIB151" s="3"/>
      <c r="GIC151" s="3"/>
      <c r="GID151" s="3"/>
      <c r="GIE151" s="3"/>
      <c r="GIF151" s="3"/>
      <c r="GIG151" s="3"/>
      <c r="GIH151" s="3"/>
      <c r="GII151" s="3"/>
      <c r="GIJ151" s="3"/>
      <c r="GIK151" s="3"/>
      <c r="GIL151" s="3"/>
      <c r="GIM151" s="3"/>
      <c r="GIN151" s="3"/>
      <c r="GIO151" s="3"/>
      <c r="GIP151" s="3"/>
      <c r="GIQ151" s="3"/>
      <c r="GIR151" s="3"/>
      <c r="GIS151" s="3"/>
      <c r="GIT151" s="3"/>
      <c r="GIU151" s="3"/>
      <c r="GIV151" s="3"/>
      <c r="GIW151" s="3"/>
      <c r="GIX151" s="3"/>
      <c r="GIY151" s="3"/>
      <c r="GIZ151" s="3"/>
      <c r="GJA151" s="3"/>
      <c r="GJB151" s="3"/>
      <c r="GJC151" s="3"/>
      <c r="GJD151" s="3"/>
      <c r="GJE151" s="3"/>
      <c r="GJF151" s="3"/>
      <c r="GJG151" s="3"/>
      <c r="GJH151" s="3"/>
      <c r="GJI151" s="3"/>
      <c r="GJJ151" s="3"/>
      <c r="GJK151" s="3"/>
      <c r="GJL151" s="3"/>
      <c r="GJM151" s="3"/>
      <c r="GJN151" s="3"/>
      <c r="GJO151" s="3"/>
      <c r="GJP151" s="3"/>
      <c r="GJQ151" s="3"/>
      <c r="GJR151" s="3"/>
      <c r="GJS151" s="3"/>
      <c r="GJT151" s="3"/>
      <c r="GJU151" s="3"/>
      <c r="GJV151" s="3"/>
      <c r="GJW151" s="3"/>
      <c r="GJX151" s="3"/>
      <c r="GJY151" s="3"/>
      <c r="GJZ151" s="3"/>
      <c r="GKA151" s="3"/>
      <c r="GKB151" s="3"/>
      <c r="GKC151" s="3"/>
      <c r="GKD151" s="3"/>
      <c r="GKE151" s="3"/>
      <c r="GKF151" s="3"/>
      <c r="GKG151" s="3"/>
      <c r="GKH151" s="3"/>
      <c r="GKI151" s="3"/>
      <c r="GKJ151" s="3"/>
      <c r="GKK151" s="3"/>
      <c r="GKL151" s="3"/>
      <c r="GKM151" s="3"/>
      <c r="GKN151" s="3"/>
      <c r="GKO151" s="3"/>
      <c r="GKP151" s="3"/>
      <c r="GKQ151" s="3"/>
      <c r="GKR151" s="3"/>
      <c r="GKS151" s="3"/>
      <c r="GKT151" s="3"/>
      <c r="GKU151" s="3"/>
      <c r="GKV151" s="3"/>
      <c r="GKW151" s="3"/>
      <c r="GKX151" s="3"/>
      <c r="GKY151" s="3"/>
      <c r="GKZ151" s="3"/>
      <c r="GLA151" s="3"/>
      <c r="GLB151" s="3"/>
      <c r="GLC151" s="3"/>
      <c r="GLD151" s="3"/>
      <c r="GLE151" s="3"/>
      <c r="GLF151" s="3"/>
      <c r="GLG151" s="3"/>
      <c r="GLH151" s="3"/>
      <c r="GLI151" s="3"/>
      <c r="GLJ151" s="3"/>
      <c r="GLK151" s="3"/>
      <c r="GLL151" s="3"/>
      <c r="GLM151" s="3"/>
      <c r="GLN151" s="3"/>
      <c r="GLO151" s="3"/>
      <c r="GLP151" s="3"/>
      <c r="GLQ151" s="3"/>
      <c r="GLR151" s="3"/>
      <c r="GLS151" s="3"/>
      <c r="GLT151" s="3"/>
      <c r="GLU151" s="3"/>
      <c r="GLV151" s="3"/>
      <c r="GLW151" s="3"/>
      <c r="GLX151" s="3"/>
      <c r="GLY151" s="3"/>
      <c r="GLZ151" s="3"/>
      <c r="GMA151" s="3"/>
      <c r="GMB151" s="3"/>
      <c r="GMC151" s="3"/>
      <c r="GMD151" s="3"/>
      <c r="GME151" s="3"/>
      <c r="GMF151" s="3"/>
      <c r="GMG151" s="3"/>
      <c r="GMH151" s="3"/>
      <c r="GMI151" s="3"/>
      <c r="GMJ151" s="3"/>
      <c r="GMK151" s="3"/>
      <c r="GML151" s="3"/>
      <c r="GMM151" s="3"/>
      <c r="GMN151" s="3"/>
      <c r="GMO151" s="3"/>
      <c r="GMP151" s="3"/>
      <c r="GMQ151" s="3"/>
      <c r="GMR151" s="3"/>
      <c r="GMS151" s="3"/>
      <c r="GMT151" s="3"/>
      <c r="GMU151" s="3"/>
      <c r="GMV151" s="3"/>
      <c r="GMW151" s="3"/>
      <c r="GMX151" s="3"/>
      <c r="GMY151" s="3"/>
      <c r="GMZ151" s="3"/>
      <c r="GNA151" s="3"/>
      <c r="GNB151" s="3"/>
      <c r="GNC151" s="3"/>
      <c r="GND151" s="3"/>
      <c r="GNE151" s="3"/>
      <c r="GNF151" s="3"/>
      <c r="GNG151" s="3"/>
      <c r="GNH151" s="3"/>
      <c r="GNI151" s="3"/>
      <c r="GNJ151" s="3"/>
      <c r="GNK151" s="3"/>
      <c r="GNL151" s="3"/>
      <c r="GNM151" s="3"/>
      <c r="GNN151" s="3"/>
      <c r="GNO151" s="3"/>
      <c r="GNP151" s="3"/>
      <c r="GNQ151" s="3"/>
      <c r="GNR151" s="3"/>
      <c r="GNS151" s="3"/>
      <c r="GNT151" s="3"/>
      <c r="GNU151" s="3"/>
      <c r="GNV151" s="3"/>
      <c r="GNW151" s="3"/>
      <c r="GNX151" s="3"/>
      <c r="GNY151" s="3"/>
      <c r="GNZ151" s="3"/>
      <c r="GOA151" s="3"/>
      <c r="GOB151" s="3"/>
      <c r="GOC151" s="3"/>
      <c r="GOD151" s="3"/>
      <c r="GOE151" s="3"/>
      <c r="GOF151" s="3"/>
      <c r="GOG151" s="3"/>
      <c r="GOH151" s="3"/>
      <c r="GOI151" s="3"/>
      <c r="GOJ151" s="3"/>
      <c r="GOK151" s="3"/>
      <c r="GOL151" s="3"/>
      <c r="GOM151" s="3"/>
      <c r="GON151" s="3"/>
      <c r="GOO151" s="3"/>
      <c r="GOP151" s="3"/>
      <c r="GOQ151" s="3"/>
      <c r="GOR151" s="3"/>
      <c r="GOS151" s="3"/>
      <c r="GOT151" s="3"/>
      <c r="GOU151" s="3"/>
      <c r="GOV151" s="3"/>
      <c r="GOW151" s="3"/>
      <c r="GOX151" s="3"/>
      <c r="GOY151" s="3"/>
      <c r="GOZ151" s="3"/>
      <c r="GPA151" s="3"/>
      <c r="GPB151" s="3"/>
      <c r="GPC151" s="3"/>
      <c r="GPD151" s="3"/>
      <c r="GPE151" s="3"/>
      <c r="GPF151" s="3"/>
      <c r="GPG151" s="3"/>
      <c r="GPH151" s="3"/>
      <c r="GPI151" s="3"/>
      <c r="GPJ151" s="3"/>
      <c r="GPK151" s="3"/>
      <c r="GPL151" s="3"/>
      <c r="GPM151" s="3"/>
      <c r="GPN151" s="3"/>
      <c r="GPO151" s="3"/>
      <c r="GPP151" s="3"/>
      <c r="GPQ151" s="3"/>
      <c r="GPR151" s="3"/>
      <c r="GPS151" s="3"/>
      <c r="GPT151" s="3"/>
      <c r="GPU151" s="3"/>
      <c r="GPV151" s="3"/>
      <c r="GPW151" s="3"/>
      <c r="GPX151" s="3"/>
      <c r="GPY151" s="3"/>
      <c r="GPZ151" s="3"/>
      <c r="GQA151" s="3"/>
      <c r="GQB151" s="3"/>
      <c r="GQC151" s="3"/>
      <c r="GQD151" s="3"/>
      <c r="GQE151" s="3"/>
      <c r="GQF151" s="3"/>
      <c r="GQG151" s="3"/>
      <c r="GQH151" s="3"/>
      <c r="GQI151" s="3"/>
      <c r="GQJ151" s="3"/>
      <c r="GQK151" s="3"/>
      <c r="GQL151" s="3"/>
      <c r="GQM151" s="3"/>
      <c r="GQN151" s="3"/>
      <c r="GQO151" s="3"/>
      <c r="GQP151" s="3"/>
      <c r="GQQ151" s="3"/>
      <c r="GQR151" s="3"/>
      <c r="GQS151" s="3"/>
      <c r="GQT151" s="3"/>
      <c r="GQU151" s="3"/>
      <c r="GQV151" s="3"/>
      <c r="GQW151" s="3"/>
      <c r="GQX151" s="3"/>
      <c r="GQY151" s="3"/>
      <c r="GQZ151" s="3"/>
      <c r="GRA151" s="3"/>
      <c r="GRB151" s="3"/>
      <c r="GRC151" s="3"/>
      <c r="GRD151" s="3"/>
      <c r="GRE151" s="3"/>
      <c r="GRF151" s="3"/>
      <c r="GRG151" s="3"/>
      <c r="GRH151" s="3"/>
      <c r="GRI151" s="3"/>
      <c r="GRJ151" s="3"/>
      <c r="GRK151" s="3"/>
      <c r="GRL151" s="3"/>
      <c r="GRM151" s="3"/>
      <c r="GRN151" s="3"/>
      <c r="GRO151" s="3"/>
      <c r="GRP151" s="3"/>
      <c r="GRQ151" s="3"/>
      <c r="GRR151" s="3"/>
      <c r="GRS151" s="3"/>
      <c r="GRT151" s="3"/>
      <c r="GRU151" s="3"/>
      <c r="GRV151" s="3"/>
      <c r="GRW151" s="3"/>
      <c r="GRX151" s="3"/>
      <c r="GRY151" s="3"/>
      <c r="GRZ151" s="3"/>
      <c r="GSA151" s="3"/>
      <c r="GSB151" s="3"/>
      <c r="GSC151" s="3"/>
      <c r="GSD151" s="3"/>
      <c r="GSE151" s="3"/>
      <c r="GSF151" s="3"/>
      <c r="GSG151" s="3"/>
      <c r="GSH151" s="3"/>
      <c r="GSI151" s="3"/>
      <c r="GSJ151" s="3"/>
      <c r="GSK151" s="3"/>
      <c r="GSL151" s="3"/>
      <c r="GSM151" s="3"/>
      <c r="GSN151" s="3"/>
      <c r="GSO151" s="3"/>
      <c r="GSP151" s="3"/>
      <c r="GSQ151" s="3"/>
      <c r="GSR151" s="3"/>
      <c r="GSS151" s="3"/>
      <c r="GST151" s="3"/>
      <c r="GSU151" s="3"/>
      <c r="GSV151" s="3"/>
      <c r="GSW151" s="3"/>
      <c r="GSX151" s="3"/>
      <c r="GSY151" s="3"/>
      <c r="GSZ151" s="3"/>
      <c r="GTA151" s="3"/>
      <c r="GTB151" s="3"/>
      <c r="GTC151" s="3"/>
      <c r="GTD151" s="3"/>
      <c r="GTE151" s="3"/>
      <c r="GTF151" s="3"/>
      <c r="GTG151" s="3"/>
      <c r="GTH151" s="3"/>
      <c r="GTI151" s="3"/>
      <c r="GTJ151" s="3"/>
      <c r="GTK151" s="3"/>
      <c r="GTL151" s="3"/>
      <c r="GTM151" s="3"/>
      <c r="GTN151" s="3"/>
      <c r="GTO151" s="3"/>
      <c r="GTP151" s="3"/>
      <c r="GTQ151" s="3"/>
      <c r="GTR151" s="3"/>
      <c r="GTS151" s="3"/>
      <c r="GTT151" s="3"/>
      <c r="GTU151" s="3"/>
      <c r="GTV151" s="3"/>
      <c r="GTW151" s="3"/>
      <c r="GTX151" s="3"/>
      <c r="GTY151" s="3"/>
      <c r="GTZ151" s="3"/>
      <c r="GUA151" s="3"/>
      <c r="GUB151" s="3"/>
      <c r="GUC151" s="3"/>
      <c r="GUD151" s="3"/>
      <c r="GUE151" s="3"/>
      <c r="GUF151" s="3"/>
      <c r="GUG151" s="3"/>
      <c r="GUH151" s="3"/>
      <c r="GUI151" s="3"/>
      <c r="GUJ151" s="3"/>
      <c r="GUK151" s="3"/>
      <c r="GUL151" s="3"/>
      <c r="GUM151" s="3"/>
      <c r="GUN151" s="3"/>
      <c r="GUO151" s="3"/>
      <c r="GUP151" s="3"/>
      <c r="GUQ151" s="3"/>
      <c r="GUR151" s="3"/>
      <c r="GUS151" s="3"/>
      <c r="GUT151" s="3"/>
      <c r="GUU151" s="3"/>
      <c r="GUV151" s="3"/>
      <c r="GUW151" s="3"/>
      <c r="GUX151" s="3"/>
      <c r="GUY151" s="3"/>
      <c r="GUZ151" s="3"/>
      <c r="GVA151" s="3"/>
      <c r="GVB151" s="3"/>
      <c r="GVC151" s="3"/>
      <c r="GVD151" s="3"/>
      <c r="GVE151" s="3"/>
      <c r="GVF151" s="3"/>
      <c r="GVG151" s="3"/>
      <c r="GVH151" s="3"/>
      <c r="GVI151" s="3"/>
      <c r="GVJ151" s="3"/>
      <c r="GVK151" s="3"/>
      <c r="GVL151" s="3"/>
      <c r="GVM151" s="3"/>
      <c r="GVN151" s="3"/>
      <c r="GVO151" s="3"/>
      <c r="GVP151" s="3"/>
      <c r="GVQ151" s="3"/>
      <c r="GVR151" s="3"/>
      <c r="GVS151" s="3"/>
      <c r="GVT151" s="3"/>
      <c r="GVU151" s="3"/>
      <c r="GVV151" s="3"/>
      <c r="GVW151" s="3"/>
      <c r="GVX151" s="3"/>
      <c r="GVY151" s="3"/>
      <c r="GVZ151" s="3"/>
      <c r="GWA151" s="3"/>
      <c r="GWB151" s="3"/>
      <c r="GWC151" s="3"/>
      <c r="GWD151" s="3"/>
      <c r="GWE151" s="3"/>
      <c r="GWF151" s="3"/>
      <c r="GWG151" s="3"/>
      <c r="GWH151" s="3"/>
      <c r="GWI151" s="3"/>
      <c r="GWJ151" s="3"/>
      <c r="GWK151" s="3"/>
      <c r="GWL151" s="3"/>
      <c r="GWM151" s="3"/>
      <c r="GWN151" s="3"/>
      <c r="GWO151" s="3"/>
      <c r="GWP151" s="3"/>
      <c r="GWQ151" s="3"/>
      <c r="GWR151" s="3"/>
      <c r="GWS151" s="3"/>
      <c r="GWT151" s="3"/>
      <c r="GWU151" s="3"/>
      <c r="GWV151" s="3"/>
      <c r="GWW151" s="3"/>
      <c r="GWX151" s="3"/>
      <c r="GWY151" s="3"/>
      <c r="GWZ151" s="3"/>
      <c r="GXA151" s="3"/>
      <c r="GXB151" s="3"/>
      <c r="GXC151" s="3"/>
      <c r="GXD151" s="3"/>
      <c r="GXE151" s="3"/>
      <c r="GXF151" s="3"/>
      <c r="GXG151" s="3"/>
      <c r="GXH151" s="3"/>
      <c r="GXI151" s="3"/>
      <c r="GXJ151" s="3"/>
      <c r="GXK151" s="3"/>
      <c r="GXL151" s="3"/>
      <c r="GXM151" s="3"/>
      <c r="GXN151" s="3"/>
      <c r="GXO151" s="3"/>
      <c r="GXP151" s="3"/>
      <c r="GXQ151" s="3"/>
      <c r="GXR151" s="3"/>
      <c r="GXS151" s="3"/>
      <c r="GXT151" s="3"/>
      <c r="GXU151" s="3"/>
      <c r="GXV151" s="3"/>
      <c r="GXW151" s="3"/>
      <c r="GXX151" s="3"/>
      <c r="GXY151" s="3"/>
      <c r="GXZ151" s="3"/>
      <c r="GYA151" s="3"/>
      <c r="GYB151" s="3"/>
      <c r="GYC151" s="3"/>
      <c r="GYD151" s="3"/>
      <c r="GYE151" s="3"/>
      <c r="GYF151" s="3"/>
      <c r="GYG151" s="3"/>
      <c r="GYH151" s="3"/>
      <c r="GYI151" s="3"/>
      <c r="GYJ151" s="3"/>
      <c r="GYK151" s="3"/>
      <c r="GYL151" s="3"/>
      <c r="GYM151" s="3"/>
      <c r="GYN151" s="3"/>
      <c r="GYO151" s="3"/>
      <c r="GYP151" s="3"/>
      <c r="GYQ151" s="3"/>
      <c r="GYR151" s="3"/>
      <c r="GYS151" s="3"/>
      <c r="GYT151" s="3"/>
      <c r="GYU151" s="3"/>
      <c r="GYV151" s="3"/>
      <c r="GYW151" s="3"/>
      <c r="GYX151" s="3"/>
      <c r="GYY151" s="3"/>
      <c r="GYZ151" s="3"/>
      <c r="GZA151" s="3"/>
      <c r="GZB151" s="3"/>
      <c r="GZC151" s="3"/>
      <c r="GZD151" s="3"/>
      <c r="GZE151" s="3"/>
      <c r="GZF151" s="3"/>
      <c r="GZG151" s="3"/>
      <c r="GZH151" s="3"/>
      <c r="GZI151" s="3"/>
      <c r="GZJ151" s="3"/>
      <c r="GZK151" s="3"/>
      <c r="GZL151" s="3"/>
      <c r="GZM151" s="3"/>
      <c r="GZN151" s="3"/>
      <c r="GZO151" s="3"/>
      <c r="GZP151" s="3"/>
      <c r="GZQ151" s="3"/>
      <c r="GZR151" s="3"/>
      <c r="GZS151" s="3"/>
      <c r="GZT151" s="3"/>
      <c r="GZU151" s="3"/>
      <c r="GZV151" s="3"/>
      <c r="GZW151" s="3"/>
      <c r="GZX151" s="3"/>
      <c r="GZY151" s="3"/>
      <c r="GZZ151" s="3"/>
      <c r="HAA151" s="3"/>
      <c r="HAB151" s="3"/>
      <c r="HAC151" s="3"/>
      <c r="HAD151" s="3"/>
      <c r="HAE151" s="3"/>
      <c r="HAF151" s="3"/>
      <c r="HAG151" s="3"/>
      <c r="HAH151" s="3"/>
      <c r="HAI151" s="3"/>
      <c r="HAJ151" s="3"/>
      <c r="HAK151" s="3"/>
      <c r="HAL151" s="3"/>
      <c r="HAM151" s="3"/>
      <c r="HAN151" s="3"/>
      <c r="HAO151" s="3"/>
      <c r="HAP151" s="3"/>
      <c r="HAQ151" s="3"/>
      <c r="HAR151" s="3"/>
      <c r="HAS151" s="3"/>
      <c r="HAT151" s="3"/>
      <c r="HAU151" s="3"/>
      <c r="HAV151" s="3"/>
      <c r="HAW151" s="3"/>
      <c r="HAX151" s="3"/>
      <c r="HAY151" s="3"/>
      <c r="HAZ151" s="3"/>
      <c r="HBA151" s="3"/>
      <c r="HBB151" s="3"/>
      <c r="HBC151" s="3"/>
      <c r="HBD151" s="3"/>
      <c r="HBE151" s="3"/>
      <c r="HBF151" s="3"/>
      <c r="HBG151" s="3"/>
      <c r="HBH151" s="3"/>
      <c r="HBI151" s="3"/>
      <c r="HBJ151" s="3"/>
      <c r="HBK151" s="3"/>
      <c r="HBL151" s="3"/>
      <c r="HBM151" s="3"/>
      <c r="HBN151" s="3"/>
      <c r="HBO151" s="3"/>
      <c r="HBP151" s="3"/>
      <c r="HBQ151" s="3"/>
      <c r="HBR151" s="3"/>
      <c r="HBS151" s="3"/>
      <c r="HBT151" s="3"/>
      <c r="HBU151" s="3"/>
      <c r="HBV151" s="3"/>
      <c r="HBW151" s="3"/>
      <c r="HBX151" s="3"/>
      <c r="HBY151" s="3"/>
      <c r="HBZ151" s="3"/>
      <c r="HCA151" s="3"/>
      <c r="HCB151" s="3"/>
      <c r="HCC151" s="3"/>
      <c r="HCD151" s="3"/>
      <c r="HCE151" s="3"/>
      <c r="HCF151" s="3"/>
      <c r="HCG151" s="3"/>
      <c r="HCH151" s="3"/>
      <c r="HCI151" s="3"/>
      <c r="HCJ151" s="3"/>
      <c r="HCK151" s="3"/>
      <c r="HCL151" s="3"/>
      <c r="HCM151" s="3"/>
      <c r="HCN151" s="3"/>
      <c r="HCO151" s="3"/>
      <c r="HCP151" s="3"/>
      <c r="HCQ151" s="3"/>
      <c r="HCR151" s="3"/>
      <c r="HCS151" s="3"/>
      <c r="HCT151" s="3"/>
      <c r="HCU151" s="3"/>
      <c r="HCV151" s="3"/>
      <c r="HCW151" s="3"/>
      <c r="HCX151" s="3"/>
      <c r="HCY151" s="3"/>
      <c r="HCZ151" s="3"/>
      <c r="HDA151" s="3"/>
      <c r="HDB151" s="3"/>
      <c r="HDC151" s="3"/>
      <c r="HDD151" s="3"/>
      <c r="HDE151" s="3"/>
      <c r="HDF151" s="3"/>
      <c r="HDG151" s="3"/>
      <c r="HDH151" s="3"/>
      <c r="HDI151" s="3"/>
      <c r="HDJ151" s="3"/>
      <c r="HDK151" s="3"/>
      <c r="HDL151" s="3"/>
      <c r="HDM151" s="3"/>
      <c r="HDN151" s="3"/>
      <c r="HDO151" s="3"/>
      <c r="HDP151" s="3"/>
      <c r="HDQ151" s="3"/>
      <c r="HDR151" s="3"/>
      <c r="HDS151" s="3"/>
      <c r="HDT151" s="3"/>
      <c r="HDU151" s="3"/>
      <c r="HDV151" s="3"/>
      <c r="HDW151" s="3"/>
      <c r="HDX151" s="3"/>
      <c r="HDY151" s="3"/>
      <c r="HDZ151" s="3"/>
      <c r="HEA151" s="3"/>
      <c r="HEB151" s="3"/>
      <c r="HEC151" s="3"/>
      <c r="HED151" s="3"/>
      <c r="HEE151" s="3"/>
      <c r="HEF151" s="3"/>
      <c r="HEG151" s="3"/>
      <c r="HEH151" s="3"/>
      <c r="HEI151" s="3"/>
      <c r="HEJ151" s="3"/>
      <c r="HEK151" s="3"/>
      <c r="HEL151" s="3"/>
      <c r="HEM151" s="3"/>
      <c r="HEN151" s="3"/>
      <c r="HEO151" s="3"/>
      <c r="HEP151" s="3"/>
      <c r="HEQ151" s="3"/>
      <c r="HER151" s="3"/>
      <c r="HES151" s="3"/>
      <c r="HET151" s="3"/>
      <c r="HEU151" s="3"/>
      <c r="HEV151" s="3"/>
      <c r="HEW151" s="3"/>
      <c r="HEX151" s="3"/>
      <c r="HEY151" s="3"/>
      <c r="HEZ151" s="3"/>
      <c r="HFA151" s="3"/>
      <c r="HFB151" s="3"/>
      <c r="HFC151" s="3"/>
      <c r="HFD151" s="3"/>
      <c r="HFE151" s="3"/>
      <c r="HFF151" s="3"/>
      <c r="HFG151" s="3"/>
      <c r="HFH151" s="3"/>
      <c r="HFI151" s="3"/>
      <c r="HFJ151" s="3"/>
      <c r="HFK151" s="3"/>
      <c r="HFL151" s="3"/>
      <c r="HFM151" s="3"/>
      <c r="HFN151" s="3"/>
      <c r="HFO151" s="3"/>
      <c r="HFP151" s="3"/>
      <c r="HFQ151" s="3"/>
      <c r="HFR151" s="3"/>
      <c r="HFS151" s="3"/>
      <c r="HFT151" s="3"/>
      <c r="HFU151" s="3"/>
      <c r="HFV151" s="3"/>
      <c r="HFW151" s="3"/>
      <c r="HFX151" s="3"/>
      <c r="HFY151" s="3"/>
      <c r="HFZ151" s="3"/>
      <c r="HGA151" s="3"/>
      <c r="HGB151" s="3"/>
      <c r="HGC151" s="3"/>
      <c r="HGD151" s="3"/>
      <c r="HGE151" s="3"/>
      <c r="HGF151" s="3"/>
      <c r="HGG151" s="3"/>
      <c r="HGH151" s="3"/>
      <c r="HGI151" s="3"/>
      <c r="HGJ151" s="3"/>
      <c r="HGK151" s="3"/>
      <c r="HGL151" s="3"/>
      <c r="HGM151" s="3"/>
      <c r="HGN151" s="3"/>
      <c r="HGO151" s="3"/>
      <c r="HGP151" s="3"/>
      <c r="HGQ151" s="3"/>
      <c r="HGR151" s="3"/>
      <c r="HGS151" s="3"/>
      <c r="HGT151" s="3"/>
      <c r="HGU151" s="3"/>
      <c r="HGV151" s="3"/>
      <c r="HGW151" s="3"/>
      <c r="HGX151" s="3"/>
      <c r="HGY151" s="3"/>
      <c r="HGZ151" s="3"/>
      <c r="HHA151" s="3"/>
      <c r="HHB151" s="3"/>
      <c r="HHC151" s="3"/>
      <c r="HHD151" s="3"/>
      <c r="HHE151" s="3"/>
      <c r="HHF151" s="3"/>
      <c r="HHG151" s="3"/>
      <c r="HHH151" s="3"/>
      <c r="HHI151" s="3"/>
      <c r="HHJ151" s="3"/>
      <c r="HHK151" s="3"/>
      <c r="HHL151" s="3"/>
      <c r="HHM151" s="3"/>
      <c r="HHN151" s="3"/>
      <c r="HHO151" s="3"/>
      <c r="HHP151" s="3"/>
      <c r="HHQ151" s="3"/>
      <c r="HHR151" s="3"/>
      <c r="HHS151" s="3"/>
      <c r="HHT151" s="3"/>
      <c r="HHU151" s="3"/>
      <c r="HHV151" s="3"/>
      <c r="HHW151" s="3"/>
      <c r="HHX151" s="3"/>
      <c r="HHY151" s="3"/>
      <c r="HHZ151" s="3"/>
      <c r="HIA151" s="3"/>
      <c r="HIB151" s="3"/>
      <c r="HIC151" s="3"/>
      <c r="HID151" s="3"/>
      <c r="HIE151" s="3"/>
      <c r="HIF151" s="3"/>
      <c r="HIG151" s="3"/>
      <c r="HIH151" s="3"/>
      <c r="HII151" s="3"/>
      <c r="HIJ151" s="3"/>
      <c r="HIK151" s="3"/>
      <c r="HIL151" s="3"/>
      <c r="HIM151" s="3"/>
      <c r="HIN151" s="3"/>
      <c r="HIO151" s="3"/>
      <c r="HIP151" s="3"/>
      <c r="HIQ151" s="3"/>
      <c r="HIR151" s="3"/>
      <c r="HIS151" s="3"/>
      <c r="HIT151" s="3"/>
      <c r="HIU151" s="3"/>
      <c r="HIV151" s="3"/>
      <c r="HIW151" s="3"/>
      <c r="HIX151" s="3"/>
      <c r="HIY151" s="3"/>
      <c r="HIZ151" s="3"/>
      <c r="HJA151" s="3"/>
      <c r="HJB151" s="3"/>
      <c r="HJC151" s="3"/>
      <c r="HJD151" s="3"/>
      <c r="HJE151" s="3"/>
      <c r="HJF151" s="3"/>
      <c r="HJG151" s="3"/>
      <c r="HJH151" s="3"/>
      <c r="HJI151" s="3"/>
      <c r="HJJ151" s="3"/>
      <c r="HJK151" s="3"/>
      <c r="HJL151" s="3"/>
      <c r="HJM151" s="3"/>
      <c r="HJN151" s="3"/>
      <c r="HJO151" s="3"/>
      <c r="HJP151" s="3"/>
      <c r="HJQ151" s="3"/>
      <c r="HJR151" s="3"/>
      <c r="HJS151" s="3"/>
      <c r="HJT151" s="3"/>
      <c r="HJU151" s="3"/>
      <c r="HJV151" s="3"/>
      <c r="HJW151" s="3"/>
      <c r="HJX151" s="3"/>
      <c r="HJY151" s="3"/>
      <c r="HJZ151" s="3"/>
      <c r="HKA151" s="3"/>
      <c r="HKB151" s="3"/>
      <c r="HKC151" s="3"/>
      <c r="HKD151" s="3"/>
      <c r="HKE151" s="3"/>
      <c r="HKF151" s="3"/>
      <c r="HKG151" s="3"/>
      <c r="HKH151" s="3"/>
      <c r="HKI151" s="3"/>
      <c r="HKJ151" s="3"/>
      <c r="HKK151" s="3"/>
      <c r="HKL151" s="3"/>
      <c r="HKM151" s="3"/>
      <c r="HKN151" s="3"/>
      <c r="HKO151" s="3"/>
      <c r="HKP151" s="3"/>
      <c r="HKQ151" s="3"/>
      <c r="HKR151" s="3"/>
      <c r="HKS151" s="3"/>
      <c r="HKT151" s="3"/>
      <c r="HKU151" s="3"/>
      <c r="HKV151" s="3"/>
      <c r="HKW151" s="3"/>
      <c r="HKX151" s="3"/>
      <c r="HKY151" s="3"/>
      <c r="HKZ151" s="3"/>
      <c r="HLA151" s="3"/>
      <c r="HLB151" s="3"/>
      <c r="HLC151" s="3"/>
      <c r="HLD151" s="3"/>
      <c r="HLE151" s="3"/>
      <c r="HLF151" s="3"/>
      <c r="HLG151" s="3"/>
      <c r="HLH151" s="3"/>
      <c r="HLI151" s="3"/>
      <c r="HLJ151" s="3"/>
      <c r="HLK151" s="3"/>
      <c r="HLL151" s="3"/>
      <c r="HLM151" s="3"/>
      <c r="HLN151" s="3"/>
      <c r="HLO151" s="3"/>
      <c r="HLP151" s="3"/>
      <c r="HLQ151" s="3"/>
      <c r="HLR151" s="3"/>
      <c r="HLS151" s="3"/>
      <c r="HLT151" s="3"/>
      <c r="HLU151" s="3"/>
      <c r="HLV151" s="3"/>
      <c r="HLW151" s="3"/>
      <c r="HLX151" s="3"/>
      <c r="HLY151" s="3"/>
      <c r="HLZ151" s="3"/>
      <c r="HMA151" s="3"/>
      <c r="HMB151" s="3"/>
      <c r="HMC151" s="3"/>
      <c r="HMD151" s="3"/>
      <c r="HME151" s="3"/>
      <c r="HMF151" s="3"/>
      <c r="HMG151" s="3"/>
      <c r="HMH151" s="3"/>
      <c r="HMI151" s="3"/>
      <c r="HMJ151" s="3"/>
      <c r="HMK151" s="3"/>
      <c r="HML151" s="3"/>
      <c r="HMM151" s="3"/>
      <c r="HMN151" s="3"/>
      <c r="HMO151" s="3"/>
      <c r="HMP151" s="3"/>
      <c r="HMQ151" s="3"/>
      <c r="HMR151" s="3"/>
      <c r="HMS151" s="3"/>
      <c r="HMT151" s="3"/>
      <c r="HMU151" s="3"/>
      <c r="HMV151" s="3"/>
      <c r="HMW151" s="3"/>
      <c r="HMX151" s="3"/>
      <c r="HMY151" s="3"/>
      <c r="HMZ151" s="3"/>
      <c r="HNA151" s="3"/>
      <c r="HNB151" s="3"/>
      <c r="HNC151" s="3"/>
      <c r="HND151" s="3"/>
      <c r="HNE151" s="3"/>
      <c r="HNF151" s="3"/>
      <c r="HNG151" s="3"/>
      <c r="HNH151" s="3"/>
      <c r="HNI151" s="3"/>
      <c r="HNJ151" s="3"/>
      <c r="HNK151" s="3"/>
      <c r="HNL151" s="3"/>
      <c r="HNM151" s="3"/>
      <c r="HNN151" s="3"/>
      <c r="HNO151" s="3"/>
      <c r="HNP151" s="3"/>
      <c r="HNQ151" s="3"/>
      <c r="HNR151" s="3"/>
      <c r="HNS151" s="3"/>
      <c r="HNT151" s="3"/>
      <c r="HNU151" s="3"/>
      <c r="HNV151" s="3"/>
      <c r="HNW151" s="3"/>
      <c r="HNX151" s="3"/>
      <c r="HNY151" s="3"/>
      <c r="HNZ151" s="3"/>
      <c r="HOA151" s="3"/>
      <c r="HOB151" s="3"/>
      <c r="HOC151" s="3"/>
      <c r="HOD151" s="3"/>
      <c r="HOE151" s="3"/>
      <c r="HOF151" s="3"/>
      <c r="HOG151" s="3"/>
      <c r="HOH151" s="3"/>
      <c r="HOI151" s="3"/>
      <c r="HOJ151" s="3"/>
      <c r="HOK151" s="3"/>
      <c r="HOL151" s="3"/>
      <c r="HOM151" s="3"/>
      <c r="HON151" s="3"/>
      <c r="HOO151" s="3"/>
      <c r="HOP151" s="3"/>
      <c r="HOQ151" s="3"/>
      <c r="HOR151" s="3"/>
      <c r="HOS151" s="3"/>
      <c r="HOT151" s="3"/>
      <c r="HOU151" s="3"/>
      <c r="HOV151" s="3"/>
      <c r="HOW151" s="3"/>
      <c r="HOX151" s="3"/>
      <c r="HOY151" s="3"/>
      <c r="HOZ151" s="3"/>
      <c r="HPA151" s="3"/>
      <c r="HPB151" s="3"/>
      <c r="HPC151" s="3"/>
      <c r="HPD151" s="3"/>
      <c r="HPE151" s="3"/>
      <c r="HPF151" s="3"/>
      <c r="HPG151" s="3"/>
      <c r="HPH151" s="3"/>
      <c r="HPI151" s="3"/>
      <c r="HPJ151" s="3"/>
      <c r="HPK151" s="3"/>
      <c r="HPL151" s="3"/>
      <c r="HPM151" s="3"/>
      <c r="HPN151" s="3"/>
      <c r="HPO151" s="3"/>
      <c r="HPP151" s="3"/>
      <c r="HPQ151" s="3"/>
      <c r="HPR151" s="3"/>
      <c r="HPS151" s="3"/>
      <c r="HPT151" s="3"/>
      <c r="HPU151" s="3"/>
      <c r="HPV151" s="3"/>
      <c r="HPW151" s="3"/>
      <c r="HPX151" s="3"/>
      <c r="HPY151" s="3"/>
      <c r="HPZ151" s="3"/>
      <c r="HQA151" s="3"/>
      <c r="HQB151" s="3"/>
      <c r="HQC151" s="3"/>
      <c r="HQD151" s="3"/>
      <c r="HQE151" s="3"/>
      <c r="HQF151" s="3"/>
      <c r="HQG151" s="3"/>
      <c r="HQH151" s="3"/>
      <c r="HQI151" s="3"/>
      <c r="HQJ151" s="3"/>
      <c r="HQK151" s="3"/>
      <c r="HQL151" s="3"/>
      <c r="HQM151" s="3"/>
      <c r="HQN151" s="3"/>
      <c r="HQO151" s="3"/>
      <c r="HQP151" s="3"/>
      <c r="HQQ151" s="3"/>
      <c r="HQR151" s="3"/>
      <c r="HQS151" s="3"/>
      <c r="HQT151" s="3"/>
      <c r="HQU151" s="3"/>
      <c r="HQV151" s="3"/>
      <c r="HQW151" s="3"/>
      <c r="HQX151" s="3"/>
      <c r="HQY151" s="3"/>
      <c r="HQZ151" s="3"/>
      <c r="HRA151" s="3"/>
      <c r="HRB151" s="3"/>
      <c r="HRC151" s="3"/>
      <c r="HRD151" s="3"/>
      <c r="HRE151" s="3"/>
      <c r="HRF151" s="3"/>
      <c r="HRG151" s="3"/>
      <c r="HRH151" s="3"/>
      <c r="HRI151" s="3"/>
      <c r="HRJ151" s="3"/>
      <c r="HRK151" s="3"/>
      <c r="HRL151" s="3"/>
      <c r="HRM151" s="3"/>
      <c r="HRN151" s="3"/>
      <c r="HRO151" s="3"/>
      <c r="HRP151" s="3"/>
      <c r="HRQ151" s="3"/>
      <c r="HRR151" s="3"/>
      <c r="HRS151" s="3"/>
      <c r="HRT151" s="3"/>
      <c r="HRU151" s="3"/>
      <c r="HRV151" s="3"/>
      <c r="HRW151" s="3"/>
      <c r="HRX151" s="3"/>
      <c r="HRY151" s="3"/>
      <c r="HRZ151" s="3"/>
      <c r="HSA151" s="3"/>
      <c r="HSB151" s="3"/>
      <c r="HSC151" s="3"/>
      <c r="HSD151" s="3"/>
      <c r="HSE151" s="3"/>
      <c r="HSF151" s="3"/>
      <c r="HSG151" s="3"/>
      <c r="HSH151" s="3"/>
      <c r="HSI151" s="3"/>
      <c r="HSJ151" s="3"/>
      <c r="HSK151" s="3"/>
      <c r="HSL151" s="3"/>
      <c r="HSM151" s="3"/>
      <c r="HSN151" s="3"/>
      <c r="HSO151" s="3"/>
      <c r="HSP151" s="3"/>
      <c r="HSQ151" s="3"/>
      <c r="HSR151" s="3"/>
      <c r="HSS151" s="3"/>
      <c r="HST151" s="3"/>
      <c r="HSU151" s="3"/>
      <c r="HSV151" s="3"/>
      <c r="HSW151" s="3"/>
      <c r="HSX151" s="3"/>
      <c r="HSY151" s="3"/>
      <c r="HSZ151" s="3"/>
      <c r="HTA151" s="3"/>
      <c r="HTB151" s="3"/>
      <c r="HTC151" s="3"/>
      <c r="HTD151" s="3"/>
      <c r="HTE151" s="3"/>
      <c r="HTF151" s="3"/>
      <c r="HTG151" s="3"/>
      <c r="HTH151" s="3"/>
      <c r="HTI151" s="3"/>
      <c r="HTJ151" s="3"/>
      <c r="HTK151" s="3"/>
      <c r="HTL151" s="3"/>
      <c r="HTM151" s="3"/>
      <c r="HTN151" s="3"/>
      <c r="HTO151" s="3"/>
      <c r="HTP151" s="3"/>
      <c r="HTQ151" s="3"/>
      <c r="HTR151" s="3"/>
      <c r="HTS151" s="3"/>
      <c r="HTT151" s="3"/>
      <c r="HTU151" s="3"/>
      <c r="HTV151" s="3"/>
      <c r="HTW151" s="3"/>
      <c r="HTX151" s="3"/>
      <c r="HTY151" s="3"/>
      <c r="HTZ151" s="3"/>
      <c r="HUA151" s="3"/>
      <c r="HUB151" s="3"/>
      <c r="HUC151" s="3"/>
      <c r="HUD151" s="3"/>
      <c r="HUE151" s="3"/>
      <c r="HUF151" s="3"/>
      <c r="HUG151" s="3"/>
      <c r="HUH151" s="3"/>
      <c r="HUI151" s="3"/>
      <c r="HUJ151" s="3"/>
      <c r="HUK151" s="3"/>
      <c r="HUL151" s="3"/>
      <c r="HUM151" s="3"/>
      <c r="HUN151" s="3"/>
      <c r="HUO151" s="3"/>
      <c r="HUP151" s="3"/>
      <c r="HUQ151" s="3"/>
      <c r="HUR151" s="3"/>
      <c r="HUS151" s="3"/>
      <c r="HUT151" s="3"/>
      <c r="HUU151" s="3"/>
      <c r="HUV151" s="3"/>
      <c r="HUW151" s="3"/>
      <c r="HUX151" s="3"/>
      <c r="HUY151" s="3"/>
      <c r="HUZ151" s="3"/>
      <c r="HVA151" s="3"/>
      <c r="HVB151" s="3"/>
      <c r="HVC151" s="3"/>
      <c r="HVD151" s="3"/>
      <c r="HVE151" s="3"/>
      <c r="HVF151" s="3"/>
      <c r="HVG151" s="3"/>
      <c r="HVH151" s="3"/>
      <c r="HVI151" s="3"/>
      <c r="HVJ151" s="3"/>
      <c r="HVK151" s="3"/>
      <c r="HVL151" s="3"/>
      <c r="HVM151" s="3"/>
      <c r="HVN151" s="3"/>
      <c r="HVO151" s="3"/>
      <c r="HVP151" s="3"/>
      <c r="HVQ151" s="3"/>
      <c r="HVR151" s="3"/>
      <c r="HVS151" s="3"/>
      <c r="HVT151" s="3"/>
      <c r="HVU151" s="3"/>
      <c r="HVV151" s="3"/>
      <c r="HVW151" s="3"/>
      <c r="HVX151" s="3"/>
      <c r="HVY151" s="3"/>
      <c r="HVZ151" s="3"/>
      <c r="HWA151" s="3"/>
      <c r="HWB151" s="3"/>
      <c r="HWC151" s="3"/>
      <c r="HWD151" s="3"/>
      <c r="HWE151" s="3"/>
      <c r="HWF151" s="3"/>
      <c r="HWG151" s="3"/>
      <c r="HWH151" s="3"/>
      <c r="HWI151" s="3"/>
      <c r="HWJ151" s="3"/>
      <c r="HWK151" s="3"/>
      <c r="HWL151" s="3"/>
      <c r="HWM151" s="3"/>
      <c r="HWN151" s="3"/>
      <c r="HWO151" s="3"/>
      <c r="HWP151" s="3"/>
      <c r="HWQ151" s="3"/>
      <c r="HWR151" s="3"/>
      <c r="HWS151" s="3"/>
      <c r="HWT151" s="3"/>
      <c r="HWU151" s="3"/>
      <c r="HWV151" s="3"/>
      <c r="HWW151" s="3"/>
      <c r="HWX151" s="3"/>
      <c r="HWY151" s="3"/>
      <c r="HWZ151" s="3"/>
      <c r="HXA151" s="3"/>
      <c r="HXB151" s="3"/>
      <c r="HXC151" s="3"/>
      <c r="HXD151" s="3"/>
      <c r="HXE151" s="3"/>
      <c r="HXF151" s="3"/>
      <c r="HXG151" s="3"/>
      <c r="HXH151" s="3"/>
      <c r="HXI151" s="3"/>
      <c r="HXJ151" s="3"/>
      <c r="HXK151" s="3"/>
      <c r="HXL151" s="3"/>
      <c r="HXM151" s="3"/>
      <c r="HXN151" s="3"/>
      <c r="HXO151" s="3"/>
      <c r="HXP151" s="3"/>
      <c r="HXQ151" s="3"/>
      <c r="HXR151" s="3"/>
      <c r="HXS151" s="3"/>
      <c r="HXT151" s="3"/>
      <c r="HXU151" s="3"/>
      <c r="HXV151" s="3"/>
      <c r="HXW151" s="3"/>
      <c r="HXX151" s="3"/>
      <c r="HXY151" s="3"/>
      <c r="HXZ151" s="3"/>
      <c r="HYA151" s="3"/>
      <c r="HYB151" s="3"/>
      <c r="HYC151" s="3"/>
      <c r="HYD151" s="3"/>
      <c r="HYE151" s="3"/>
      <c r="HYF151" s="3"/>
      <c r="HYG151" s="3"/>
      <c r="HYH151" s="3"/>
      <c r="HYI151" s="3"/>
      <c r="HYJ151" s="3"/>
      <c r="HYK151" s="3"/>
      <c r="HYL151" s="3"/>
      <c r="HYM151" s="3"/>
      <c r="HYN151" s="3"/>
      <c r="HYO151" s="3"/>
      <c r="HYP151" s="3"/>
      <c r="HYQ151" s="3"/>
      <c r="HYR151" s="3"/>
      <c r="HYS151" s="3"/>
      <c r="HYT151" s="3"/>
      <c r="HYU151" s="3"/>
      <c r="HYV151" s="3"/>
      <c r="HYW151" s="3"/>
      <c r="HYX151" s="3"/>
      <c r="HYY151" s="3"/>
      <c r="HYZ151" s="3"/>
      <c r="HZA151" s="3"/>
      <c r="HZB151" s="3"/>
      <c r="HZC151" s="3"/>
      <c r="HZD151" s="3"/>
      <c r="HZE151" s="3"/>
      <c r="HZF151" s="3"/>
      <c r="HZG151" s="3"/>
      <c r="HZH151" s="3"/>
      <c r="HZI151" s="3"/>
      <c r="HZJ151" s="3"/>
      <c r="HZK151" s="3"/>
      <c r="HZL151" s="3"/>
      <c r="HZM151" s="3"/>
      <c r="HZN151" s="3"/>
      <c r="HZO151" s="3"/>
      <c r="HZP151" s="3"/>
      <c r="HZQ151" s="3"/>
      <c r="HZR151" s="3"/>
      <c r="HZS151" s="3"/>
      <c r="HZT151" s="3"/>
      <c r="HZU151" s="3"/>
      <c r="HZV151" s="3"/>
      <c r="HZW151" s="3"/>
      <c r="HZX151" s="3"/>
      <c r="HZY151" s="3"/>
      <c r="HZZ151" s="3"/>
      <c r="IAA151" s="3"/>
      <c r="IAB151" s="3"/>
      <c r="IAC151" s="3"/>
      <c r="IAD151" s="3"/>
      <c r="IAE151" s="3"/>
      <c r="IAF151" s="3"/>
      <c r="IAG151" s="3"/>
      <c r="IAH151" s="3"/>
      <c r="IAI151" s="3"/>
      <c r="IAJ151" s="3"/>
      <c r="IAK151" s="3"/>
      <c r="IAL151" s="3"/>
      <c r="IAM151" s="3"/>
      <c r="IAN151" s="3"/>
      <c r="IAO151" s="3"/>
      <c r="IAP151" s="3"/>
      <c r="IAQ151" s="3"/>
      <c r="IAR151" s="3"/>
      <c r="IAS151" s="3"/>
      <c r="IAT151" s="3"/>
      <c r="IAU151" s="3"/>
      <c r="IAV151" s="3"/>
      <c r="IAW151" s="3"/>
      <c r="IAX151" s="3"/>
      <c r="IAY151" s="3"/>
      <c r="IAZ151" s="3"/>
      <c r="IBA151" s="3"/>
      <c r="IBB151" s="3"/>
      <c r="IBC151" s="3"/>
      <c r="IBD151" s="3"/>
      <c r="IBE151" s="3"/>
      <c r="IBF151" s="3"/>
      <c r="IBG151" s="3"/>
      <c r="IBH151" s="3"/>
      <c r="IBI151" s="3"/>
      <c r="IBJ151" s="3"/>
      <c r="IBK151" s="3"/>
      <c r="IBL151" s="3"/>
      <c r="IBM151" s="3"/>
      <c r="IBN151" s="3"/>
      <c r="IBO151" s="3"/>
      <c r="IBP151" s="3"/>
      <c r="IBQ151" s="3"/>
      <c r="IBR151" s="3"/>
      <c r="IBS151" s="3"/>
      <c r="IBT151" s="3"/>
      <c r="IBU151" s="3"/>
      <c r="IBV151" s="3"/>
      <c r="IBW151" s="3"/>
      <c r="IBX151" s="3"/>
      <c r="IBY151" s="3"/>
      <c r="IBZ151" s="3"/>
      <c r="ICA151" s="3"/>
      <c r="ICB151" s="3"/>
      <c r="ICC151" s="3"/>
      <c r="ICD151" s="3"/>
      <c r="ICE151" s="3"/>
      <c r="ICF151" s="3"/>
      <c r="ICG151" s="3"/>
      <c r="ICH151" s="3"/>
      <c r="ICI151" s="3"/>
      <c r="ICJ151" s="3"/>
      <c r="ICK151" s="3"/>
      <c r="ICL151" s="3"/>
      <c r="ICM151" s="3"/>
      <c r="ICN151" s="3"/>
      <c r="ICO151" s="3"/>
      <c r="ICP151" s="3"/>
      <c r="ICQ151" s="3"/>
      <c r="ICR151" s="3"/>
      <c r="ICS151" s="3"/>
      <c r="ICT151" s="3"/>
      <c r="ICU151" s="3"/>
      <c r="ICV151" s="3"/>
      <c r="ICW151" s="3"/>
      <c r="ICX151" s="3"/>
      <c r="ICY151" s="3"/>
      <c r="ICZ151" s="3"/>
      <c r="IDA151" s="3"/>
      <c r="IDB151" s="3"/>
      <c r="IDC151" s="3"/>
      <c r="IDD151" s="3"/>
      <c r="IDE151" s="3"/>
      <c r="IDF151" s="3"/>
      <c r="IDG151" s="3"/>
      <c r="IDH151" s="3"/>
      <c r="IDI151" s="3"/>
      <c r="IDJ151" s="3"/>
      <c r="IDK151" s="3"/>
      <c r="IDL151" s="3"/>
      <c r="IDM151" s="3"/>
      <c r="IDN151" s="3"/>
      <c r="IDO151" s="3"/>
      <c r="IDP151" s="3"/>
      <c r="IDQ151" s="3"/>
      <c r="IDR151" s="3"/>
      <c r="IDS151" s="3"/>
      <c r="IDT151" s="3"/>
      <c r="IDU151" s="3"/>
      <c r="IDV151" s="3"/>
      <c r="IDW151" s="3"/>
      <c r="IDX151" s="3"/>
      <c r="IDY151" s="3"/>
      <c r="IDZ151" s="3"/>
      <c r="IEA151" s="3"/>
      <c r="IEB151" s="3"/>
      <c r="IEC151" s="3"/>
      <c r="IED151" s="3"/>
      <c r="IEE151" s="3"/>
      <c r="IEF151" s="3"/>
      <c r="IEG151" s="3"/>
      <c r="IEH151" s="3"/>
      <c r="IEI151" s="3"/>
      <c r="IEJ151" s="3"/>
      <c r="IEK151" s="3"/>
      <c r="IEL151" s="3"/>
      <c r="IEM151" s="3"/>
      <c r="IEN151" s="3"/>
      <c r="IEO151" s="3"/>
      <c r="IEP151" s="3"/>
      <c r="IEQ151" s="3"/>
      <c r="IER151" s="3"/>
      <c r="IES151" s="3"/>
      <c r="IET151" s="3"/>
      <c r="IEU151" s="3"/>
      <c r="IEV151" s="3"/>
      <c r="IEW151" s="3"/>
      <c r="IEX151" s="3"/>
      <c r="IEY151" s="3"/>
      <c r="IEZ151" s="3"/>
      <c r="IFA151" s="3"/>
      <c r="IFB151" s="3"/>
      <c r="IFC151" s="3"/>
      <c r="IFD151" s="3"/>
      <c r="IFE151" s="3"/>
      <c r="IFF151" s="3"/>
      <c r="IFG151" s="3"/>
      <c r="IFH151" s="3"/>
      <c r="IFI151" s="3"/>
      <c r="IFJ151" s="3"/>
      <c r="IFK151" s="3"/>
      <c r="IFL151" s="3"/>
      <c r="IFM151" s="3"/>
      <c r="IFN151" s="3"/>
      <c r="IFO151" s="3"/>
      <c r="IFP151" s="3"/>
      <c r="IFQ151" s="3"/>
      <c r="IFR151" s="3"/>
      <c r="IFS151" s="3"/>
      <c r="IFT151" s="3"/>
      <c r="IFU151" s="3"/>
      <c r="IFV151" s="3"/>
      <c r="IFW151" s="3"/>
      <c r="IFX151" s="3"/>
      <c r="IFY151" s="3"/>
      <c r="IFZ151" s="3"/>
      <c r="IGA151" s="3"/>
      <c r="IGB151" s="3"/>
      <c r="IGC151" s="3"/>
      <c r="IGD151" s="3"/>
      <c r="IGE151" s="3"/>
      <c r="IGF151" s="3"/>
      <c r="IGG151" s="3"/>
      <c r="IGH151" s="3"/>
      <c r="IGI151" s="3"/>
      <c r="IGJ151" s="3"/>
      <c r="IGK151" s="3"/>
      <c r="IGL151" s="3"/>
      <c r="IGM151" s="3"/>
      <c r="IGN151" s="3"/>
      <c r="IGO151" s="3"/>
      <c r="IGP151" s="3"/>
      <c r="IGQ151" s="3"/>
      <c r="IGR151" s="3"/>
      <c r="IGS151" s="3"/>
      <c r="IGT151" s="3"/>
      <c r="IGU151" s="3"/>
      <c r="IGV151" s="3"/>
      <c r="IGW151" s="3"/>
      <c r="IGX151" s="3"/>
      <c r="IGY151" s="3"/>
      <c r="IGZ151" s="3"/>
      <c r="IHA151" s="3"/>
      <c r="IHB151" s="3"/>
      <c r="IHC151" s="3"/>
      <c r="IHD151" s="3"/>
      <c r="IHE151" s="3"/>
      <c r="IHF151" s="3"/>
      <c r="IHG151" s="3"/>
      <c r="IHH151" s="3"/>
      <c r="IHI151" s="3"/>
      <c r="IHJ151" s="3"/>
      <c r="IHK151" s="3"/>
      <c r="IHL151" s="3"/>
      <c r="IHM151" s="3"/>
      <c r="IHN151" s="3"/>
      <c r="IHO151" s="3"/>
      <c r="IHP151" s="3"/>
      <c r="IHQ151" s="3"/>
      <c r="IHR151" s="3"/>
      <c r="IHS151" s="3"/>
      <c r="IHT151" s="3"/>
      <c r="IHU151" s="3"/>
      <c r="IHV151" s="3"/>
      <c r="IHW151" s="3"/>
      <c r="IHX151" s="3"/>
      <c r="IHY151" s="3"/>
      <c r="IHZ151" s="3"/>
      <c r="IIA151" s="3"/>
      <c r="IIB151" s="3"/>
      <c r="IIC151" s="3"/>
      <c r="IID151" s="3"/>
      <c r="IIE151" s="3"/>
      <c r="IIF151" s="3"/>
      <c r="IIG151" s="3"/>
      <c r="IIH151" s="3"/>
      <c r="III151" s="3"/>
      <c r="IIJ151" s="3"/>
      <c r="IIK151" s="3"/>
      <c r="IIL151" s="3"/>
      <c r="IIM151" s="3"/>
      <c r="IIN151" s="3"/>
      <c r="IIO151" s="3"/>
      <c r="IIP151" s="3"/>
      <c r="IIQ151" s="3"/>
      <c r="IIR151" s="3"/>
      <c r="IIS151" s="3"/>
      <c r="IIT151" s="3"/>
      <c r="IIU151" s="3"/>
      <c r="IIV151" s="3"/>
      <c r="IIW151" s="3"/>
      <c r="IIX151" s="3"/>
      <c r="IIY151" s="3"/>
      <c r="IIZ151" s="3"/>
      <c r="IJA151" s="3"/>
      <c r="IJB151" s="3"/>
      <c r="IJC151" s="3"/>
      <c r="IJD151" s="3"/>
      <c r="IJE151" s="3"/>
      <c r="IJF151" s="3"/>
      <c r="IJG151" s="3"/>
      <c r="IJH151" s="3"/>
      <c r="IJI151" s="3"/>
      <c r="IJJ151" s="3"/>
      <c r="IJK151" s="3"/>
      <c r="IJL151" s="3"/>
      <c r="IJM151" s="3"/>
      <c r="IJN151" s="3"/>
      <c r="IJO151" s="3"/>
      <c r="IJP151" s="3"/>
      <c r="IJQ151" s="3"/>
      <c r="IJR151" s="3"/>
      <c r="IJS151" s="3"/>
      <c r="IJT151" s="3"/>
      <c r="IJU151" s="3"/>
      <c r="IJV151" s="3"/>
      <c r="IJW151" s="3"/>
      <c r="IJX151" s="3"/>
      <c r="IJY151" s="3"/>
      <c r="IJZ151" s="3"/>
      <c r="IKA151" s="3"/>
      <c r="IKB151" s="3"/>
      <c r="IKC151" s="3"/>
      <c r="IKD151" s="3"/>
      <c r="IKE151" s="3"/>
      <c r="IKF151" s="3"/>
      <c r="IKG151" s="3"/>
      <c r="IKH151" s="3"/>
      <c r="IKI151" s="3"/>
      <c r="IKJ151" s="3"/>
      <c r="IKK151" s="3"/>
      <c r="IKL151" s="3"/>
      <c r="IKM151" s="3"/>
      <c r="IKN151" s="3"/>
      <c r="IKO151" s="3"/>
      <c r="IKP151" s="3"/>
      <c r="IKQ151" s="3"/>
      <c r="IKR151" s="3"/>
      <c r="IKS151" s="3"/>
      <c r="IKT151" s="3"/>
      <c r="IKU151" s="3"/>
      <c r="IKV151" s="3"/>
      <c r="IKW151" s="3"/>
      <c r="IKX151" s="3"/>
      <c r="IKY151" s="3"/>
      <c r="IKZ151" s="3"/>
      <c r="ILA151" s="3"/>
      <c r="ILB151" s="3"/>
      <c r="ILC151" s="3"/>
      <c r="ILD151" s="3"/>
      <c r="ILE151" s="3"/>
      <c r="ILF151" s="3"/>
      <c r="ILG151" s="3"/>
      <c r="ILH151" s="3"/>
      <c r="ILI151" s="3"/>
      <c r="ILJ151" s="3"/>
      <c r="ILK151" s="3"/>
      <c r="ILL151" s="3"/>
      <c r="ILM151" s="3"/>
      <c r="ILN151" s="3"/>
      <c r="ILO151" s="3"/>
      <c r="ILP151" s="3"/>
      <c r="ILQ151" s="3"/>
      <c r="ILR151" s="3"/>
      <c r="ILS151" s="3"/>
      <c r="ILT151" s="3"/>
      <c r="ILU151" s="3"/>
      <c r="ILV151" s="3"/>
      <c r="ILW151" s="3"/>
      <c r="ILX151" s="3"/>
      <c r="ILY151" s="3"/>
      <c r="ILZ151" s="3"/>
      <c r="IMA151" s="3"/>
      <c r="IMB151" s="3"/>
      <c r="IMC151" s="3"/>
      <c r="IMD151" s="3"/>
      <c r="IME151" s="3"/>
      <c r="IMF151" s="3"/>
      <c r="IMG151" s="3"/>
      <c r="IMH151" s="3"/>
      <c r="IMI151" s="3"/>
      <c r="IMJ151" s="3"/>
      <c r="IMK151" s="3"/>
      <c r="IML151" s="3"/>
      <c r="IMM151" s="3"/>
      <c r="IMN151" s="3"/>
      <c r="IMO151" s="3"/>
      <c r="IMP151" s="3"/>
      <c r="IMQ151" s="3"/>
      <c r="IMR151" s="3"/>
      <c r="IMS151" s="3"/>
      <c r="IMT151" s="3"/>
      <c r="IMU151" s="3"/>
      <c r="IMV151" s="3"/>
      <c r="IMW151" s="3"/>
      <c r="IMX151" s="3"/>
      <c r="IMY151" s="3"/>
      <c r="IMZ151" s="3"/>
      <c r="INA151" s="3"/>
      <c r="INB151" s="3"/>
      <c r="INC151" s="3"/>
      <c r="IND151" s="3"/>
      <c r="INE151" s="3"/>
      <c r="INF151" s="3"/>
      <c r="ING151" s="3"/>
      <c r="INH151" s="3"/>
      <c r="INI151" s="3"/>
      <c r="INJ151" s="3"/>
      <c r="INK151" s="3"/>
      <c r="INL151" s="3"/>
      <c r="INM151" s="3"/>
      <c r="INN151" s="3"/>
      <c r="INO151" s="3"/>
      <c r="INP151" s="3"/>
      <c r="INQ151" s="3"/>
      <c r="INR151" s="3"/>
      <c r="INS151" s="3"/>
      <c r="INT151" s="3"/>
      <c r="INU151" s="3"/>
      <c r="INV151" s="3"/>
      <c r="INW151" s="3"/>
      <c r="INX151" s="3"/>
      <c r="INY151" s="3"/>
      <c r="INZ151" s="3"/>
      <c r="IOA151" s="3"/>
      <c r="IOB151" s="3"/>
      <c r="IOC151" s="3"/>
      <c r="IOD151" s="3"/>
      <c r="IOE151" s="3"/>
      <c r="IOF151" s="3"/>
      <c r="IOG151" s="3"/>
      <c r="IOH151" s="3"/>
      <c r="IOI151" s="3"/>
      <c r="IOJ151" s="3"/>
      <c r="IOK151" s="3"/>
      <c r="IOL151" s="3"/>
      <c r="IOM151" s="3"/>
      <c r="ION151" s="3"/>
      <c r="IOO151" s="3"/>
      <c r="IOP151" s="3"/>
      <c r="IOQ151" s="3"/>
      <c r="IOR151" s="3"/>
      <c r="IOS151" s="3"/>
      <c r="IOT151" s="3"/>
      <c r="IOU151" s="3"/>
      <c r="IOV151" s="3"/>
      <c r="IOW151" s="3"/>
      <c r="IOX151" s="3"/>
      <c r="IOY151" s="3"/>
      <c r="IOZ151" s="3"/>
      <c r="IPA151" s="3"/>
      <c r="IPB151" s="3"/>
      <c r="IPC151" s="3"/>
      <c r="IPD151" s="3"/>
      <c r="IPE151" s="3"/>
      <c r="IPF151" s="3"/>
      <c r="IPG151" s="3"/>
      <c r="IPH151" s="3"/>
      <c r="IPI151" s="3"/>
      <c r="IPJ151" s="3"/>
      <c r="IPK151" s="3"/>
      <c r="IPL151" s="3"/>
      <c r="IPM151" s="3"/>
      <c r="IPN151" s="3"/>
      <c r="IPO151" s="3"/>
      <c r="IPP151" s="3"/>
      <c r="IPQ151" s="3"/>
      <c r="IPR151" s="3"/>
      <c r="IPS151" s="3"/>
      <c r="IPT151" s="3"/>
      <c r="IPU151" s="3"/>
      <c r="IPV151" s="3"/>
      <c r="IPW151" s="3"/>
      <c r="IPX151" s="3"/>
      <c r="IPY151" s="3"/>
      <c r="IPZ151" s="3"/>
      <c r="IQA151" s="3"/>
      <c r="IQB151" s="3"/>
      <c r="IQC151" s="3"/>
      <c r="IQD151" s="3"/>
      <c r="IQE151" s="3"/>
      <c r="IQF151" s="3"/>
      <c r="IQG151" s="3"/>
      <c r="IQH151" s="3"/>
      <c r="IQI151" s="3"/>
      <c r="IQJ151" s="3"/>
      <c r="IQK151" s="3"/>
      <c r="IQL151" s="3"/>
      <c r="IQM151" s="3"/>
      <c r="IQN151" s="3"/>
      <c r="IQO151" s="3"/>
      <c r="IQP151" s="3"/>
      <c r="IQQ151" s="3"/>
      <c r="IQR151" s="3"/>
      <c r="IQS151" s="3"/>
      <c r="IQT151" s="3"/>
      <c r="IQU151" s="3"/>
      <c r="IQV151" s="3"/>
      <c r="IQW151" s="3"/>
      <c r="IQX151" s="3"/>
      <c r="IQY151" s="3"/>
      <c r="IQZ151" s="3"/>
      <c r="IRA151" s="3"/>
      <c r="IRB151" s="3"/>
      <c r="IRC151" s="3"/>
      <c r="IRD151" s="3"/>
      <c r="IRE151" s="3"/>
      <c r="IRF151" s="3"/>
      <c r="IRG151" s="3"/>
      <c r="IRH151" s="3"/>
      <c r="IRI151" s="3"/>
      <c r="IRJ151" s="3"/>
      <c r="IRK151" s="3"/>
      <c r="IRL151" s="3"/>
      <c r="IRM151" s="3"/>
      <c r="IRN151" s="3"/>
      <c r="IRO151" s="3"/>
      <c r="IRP151" s="3"/>
      <c r="IRQ151" s="3"/>
      <c r="IRR151" s="3"/>
      <c r="IRS151" s="3"/>
      <c r="IRT151" s="3"/>
      <c r="IRU151" s="3"/>
      <c r="IRV151" s="3"/>
      <c r="IRW151" s="3"/>
      <c r="IRX151" s="3"/>
      <c r="IRY151" s="3"/>
      <c r="IRZ151" s="3"/>
      <c r="ISA151" s="3"/>
      <c r="ISB151" s="3"/>
      <c r="ISC151" s="3"/>
      <c r="ISD151" s="3"/>
      <c r="ISE151" s="3"/>
      <c r="ISF151" s="3"/>
      <c r="ISG151" s="3"/>
      <c r="ISH151" s="3"/>
      <c r="ISI151" s="3"/>
      <c r="ISJ151" s="3"/>
      <c r="ISK151" s="3"/>
      <c r="ISL151" s="3"/>
      <c r="ISM151" s="3"/>
      <c r="ISN151" s="3"/>
      <c r="ISO151" s="3"/>
      <c r="ISP151" s="3"/>
      <c r="ISQ151" s="3"/>
      <c r="ISR151" s="3"/>
      <c r="ISS151" s="3"/>
      <c r="IST151" s="3"/>
      <c r="ISU151" s="3"/>
      <c r="ISV151" s="3"/>
      <c r="ISW151" s="3"/>
      <c r="ISX151" s="3"/>
      <c r="ISY151" s="3"/>
      <c r="ISZ151" s="3"/>
      <c r="ITA151" s="3"/>
      <c r="ITB151" s="3"/>
      <c r="ITC151" s="3"/>
      <c r="ITD151" s="3"/>
      <c r="ITE151" s="3"/>
      <c r="ITF151" s="3"/>
      <c r="ITG151" s="3"/>
      <c r="ITH151" s="3"/>
      <c r="ITI151" s="3"/>
      <c r="ITJ151" s="3"/>
      <c r="ITK151" s="3"/>
      <c r="ITL151" s="3"/>
      <c r="ITM151" s="3"/>
      <c r="ITN151" s="3"/>
      <c r="ITO151" s="3"/>
      <c r="ITP151" s="3"/>
      <c r="ITQ151" s="3"/>
      <c r="ITR151" s="3"/>
      <c r="ITS151" s="3"/>
      <c r="ITT151" s="3"/>
      <c r="ITU151" s="3"/>
      <c r="ITV151" s="3"/>
      <c r="ITW151" s="3"/>
      <c r="ITX151" s="3"/>
      <c r="ITY151" s="3"/>
      <c r="ITZ151" s="3"/>
      <c r="IUA151" s="3"/>
      <c r="IUB151" s="3"/>
      <c r="IUC151" s="3"/>
      <c r="IUD151" s="3"/>
      <c r="IUE151" s="3"/>
      <c r="IUF151" s="3"/>
      <c r="IUG151" s="3"/>
      <c r="IUH151" s="3"/>
      <c r="IUI151" s="3"/>
      <c r="IUJ151" s="3"/>
      <c r="IUK151" s="3"/>
      <c r="IUL151" s="3"/>
      <c r="IUM151" s="3"/>
      <c r="IUN151" s="3"/>
      <c r="IUO151" s="3"/>
      <c r="IUP151" s="3"/>
      <c r="IUQ151" s="3"/>
      <c r="IUR151" s="3"/>
      <c r="IUS151" s="3"/>
      <c r="IUT151" s="3"/>
      <c r="IUU151" s="3"/>
      <c r="IUV151" s="3"/>
      <c r="IUW151" s="3"/>
      <c r="IUX151" s="3"/>
      <c r="IUY151" s="3"/>
      <c r="IUZ151" s="3"/>
      <c r="IVA151" s="3"/>
      <c r="IVB151" s="3"/>
      <c r="IVC151" s="3"/>
      <c r="IVD151" s="3"/>
      <c r="IVE151" s="3"/>
      <c r="IVF151" s="3"/>
      <c r="IVG151" s="3"/>
      <c r="IVH151" s="3"/>
      <c r="IVI151" s="3"/>
      <c r="IVJ151" s="3"/>
      <c r="IVK151" s="3"/>
      <c r="IVL151" s="3"/>
      <c r="IVM151" s="3"/>
      <c r="IVN151" s="3"/>
      <c r="IVO151" s="3"/>
      <c r="IVP151" s="3"/>
      <c r="IVQ151" s="3"/>
      <c r="IVR151" s="3"/>
      <c r="IVS151" s="3"/>
      <c r="IVT151" s="3"/>
      <c r="IVU151" s="3"/>
      <c r="IVV151" s="3"/>
      <c r="IVW151" s="3"/>
      <c r="IVX151" s="3"/>
      <c r="IVY151" s="3"/>
      <c r="IVZ151" s="3"/>
      <c r="IWA151" s="3"/>
      <c r="IWB151" s="3"/>
      <c r="IWC151" s="3"/>
      <c r="IWD151" s="3"/>
      <c r="IWE151" s="3"/>
      <c r="IWF151" s="3"/>
      <c r="IWG151" s="3"/>
      <c r="IWH151" s="3"/>
      <c r="IWI151" s="3"/>
      <c r="IWJ151" s="3"/>
      <c r="IWK151" s="3"/>
      <c r="IWL151" s="3"/>
      <c r="IWM151" s="3"/>
      <c r="IWN151" s="3"/>
      <c r="IWO151" s="3"/>
      <c r="IWP151" s="3"/>
      <c r="IWQ151" s="3"/>
      <c r="IWR151" s="3"/>
      <c r="IWS151" s="3"/>
      <c r="IWT151" s="3"/>
      <c r="IWU151" s="3"/>
      <c r="IWV151" s="3"/>
      <c r="IWW151" s="3"/>
      <c r="IWX151" s="3"/>
      <c r="IWY151" s="3"/>
      <c r="IWZ151" s="3"/>
      <c r="IXA151" s="3"/>
      <c r="IXB151" s="3"/>
      <c r="IXC151" s="3"/>
      <c r="IXD151" s="3"/>
      <c r="IXE151" s="3"/>
      <c r="IXF151" s="3"/>
      <c r="IXG151" s="3"/>
      <c r="IXH151" s="3"/>
      <c r="IXI151" s="3"/>
      <c r="IXJ151" s="3"/>
      <c r="IXK151" s="3"/>
      <c r="IXL151" s="3"/>
      <c r="IXM151" s="3"/>
      <c r="IXN151" s="3"/>
      <c r="IXO151" s="3"/>
      <c r="IXP151" s="3"/>
      <c r="IXQ151" s="3"/>
      <c r="IXR151" s="3"/>
      <c r="IXS151" s="3"/>
      <c r="IXT151" s="3"/>
      <c r="IXU151" s="3"/>
      <c r="IXV151" s="3"/>
      <c r="IXW151" s="3"/>
      <c r="IXX151" s="3"/>
      <c r="IXY151" s="3"/>
      <c r="IXZ151" s="3"/>
      <c r="IYA151" s="3"/>
      <c r="IYB151" s="3"/>
      <c r="IYC151" s="3"/>
      <c r="IYD151" s="3"/>
      <c r="IYE151" s="3"/>
      <c r="IYF151" s="3"/>
      <c r="IYG151" s="3"/>
      <c r="IYH151" s="3"/>
      <c r="IYI151" s="3"/>
      <c r="IYJ151" s="3"/>
      <c r="IYK151" s="3"/>
      <c r="IYL151" s="3"/>
      <c r="IYM151" s="3"/>
      <c r="IYN151" s="3"/>
      <c r="IYO151" s="3"/>
      <c r="IYP151" s="3"/>
      <c r="IYQ151" s="3"/>
      <c r="IYR151" s="3"/>
      <c r="IYS151" s="3"/>
      <c r="IYT151" s="3"/>
      <c r="IYU151" s="3"/>
      <c r="IYV151" s="3"/>
      <c r="IYW151" s="3"/>
      <c r="IYX151" s="3"/>
      <c r="IYY151" s="3"/>
      <c r="IYZ151" s="3"/>
      <c r="IZA151" s="3"/>
      <c r="IZB151" s="3"/>
      <c r="IZC151" s="3"/>
      <c r="IZD151" s="3"/>
      <c r="IZE151" s="3"/>
      <c r="IZF151" s="3"/>
      <c r="IZG151" s="3"/>
      <c r="IZH151" s="3"/>
      <c r="IZI151" s="3"/>
      <c r="IZJ151" s="3"/>
      <c r="IZK151" s="3"/>
      <c r="IZL151" s="3"/>
      <c r="IZM151" s="3"/>
      <c r="IZN151" s="3"/>
      <c r="IZO151" s="3"/>
      <c r="IZP151" s="3"/>
      <c r="IZQ151" s="3"/>
      <c r="IZR151" s="3"/>
      <c r="IZS151" s="3"/>
      <c r="IZT151" s="3"/>
      <c r="IZU151" s="3"/>
      <c r="IZV151" s="3"/>
      <c r="IZW151" s="3"/>
      <c r="IZX151" s="3"/>
      <c r="IZY151" s="3"/>
      <c r="IZZ151" s="3"/>
      <c r="JAA151" s="3"/>
      <c r="JAB151" s="3"/>
      <c r="JAC151" s="3"/>
      <c r="JAD151" s="3"/>
      <c r="JAE151" s="3"/>
      <c r="JAF151" s="3"/>
      <c r="JAG151" s="3"/>
      <c r="JAH151" s="3"/>
      <c r="JAI151" s="3"/>
      <c r="JAJ151" s="3"/>
      <c r="JAK151" s="3"/>
      <c r="JAL151" s="3"/>
      <c r="JAM151" s="3"/>
      <c r="JAN151" s="3"/>
      <c r="JAO151" s="3"/>
      <c r="JAP151" s="3"/>
      <c r="JAQ151" s="3"/>
      <c r="JAR151" s="3"/>
      <c r="JAS151" s="3"/>
      <c r="JAT151" s="3"/>
      <c r="JAU151" s="3"/>
      <c r="JAV151" s="3"/>
      <c r="JAW151" s="3"/>
      <c r="JAX151" s="3"/>
      <c r="JAY151" s="3"/>
      <c r="JAZ151" s="3"/>
      <c r="JBA151" s="3"/>
      <c r="JBB151" s="3"/>
      <c r="JBC151" s="3"/>
      <c r="JBD151" s="3"/>
      <c r="JBE151" s="3"/>
      <c r="JBF151" s="3"/>
      <c r="JBG151" s="3"/>
      <c r="JBH151" s="3"/>
      <c r="JBI151" s="3"/>
      <c r="JBJ151" s="3"/>
      <c r="JBK151" s="3"/>
      <c r="JBL151" s="3"/>
      <c r="JBM151" s="3"/>
      <c r="JBN151" s="3"/>
      <c r="JBO151" s="3"/>
      <c r="JBP151" s="3"/>
      <c r="JBQ151" s="3"/>
      <c r="JBR151" s="3"/>
      <c r="JBS151" s="3"/>
      <c r="JBT151" s="3"/>
      <c r="JBU151" s="3"/>
      <c r="JBV151" s="3"/>
      <c r="JBW151" s="3"/>
      <c r="JBX151" s="3"/>
      <c r="JBY151" s="3"/>
      <c r="JBZ151" s="3"/>
      <c r="JCA151" s="3"/>
      <c r="JCB151" s="3"/>
      <c r="JCC151" s="3"/>
      <c r="JCD151" s="3"/>
      <c r="JCE151" s="3"/>
      <c r="JCF151" s="3"/>
      <c r="JCG151" s="3"/>
      <c r="JCH151" s="3"/>
      <c r="JCI151" s="3"/>
      <c r="JCJ151" s="3"/>
      <c r="JCK151" s="3"/>
      <c r="JCL151" s="3"/>
      <c r="JCM151" s="3"/>
      <c r="JCN151" s="3"/>
      <c r="JCO151" s="3"/>
      <c r="JCP151" s="3"/>
      <c r="JCQ151" s="3"/>
      <c r="JCR151" s="3"/>
      <c r="JCS151" s="3"/>
      <c r="JCT151" s="3"/>
      <c r="JCU151" s="3"/>
      <c r="JCV151" s="3"/>
      <c r="JCW151" s="3"/>
      <c r="JCX151" s="3"/>
      <c r="JCY151" s="3"/>
      <c r="JCZ151" s="3"/>
      <c r="JDA151" s="3"/>
      <c r="JDB151" s="3"/>
      <c r="JDC151" s="3"/>
      <c r="JDD151" s="3"/>
      <c r="JDE151" s="3"/>
      <c r="JDF151" s="3"/>
      <c r="JDG151" s="3"/>
      <c r="JDH151" s="3"/>
      <c r="JDI151" s="3"/>
      <c r="JDJ151" s="3"/>
      <c r="JDK151" s="3"/>
      <c r="JDL151" s="3"/>
      <c r="JDM151" s="3"/>
      <c r="JDN151" s="3"/>
      <c r="JDO151" s="3"/>
      <c r="JDP151" s="3"/>
      <c r="JDQ151" s="3"/>
      <c r="JDR151" s="3"/>
      <c r="JDS151" s="3"/>
      <c r="JDT151" s="3"/>
      <c r="JDU151" s="3"/>
      <c r="JDV151" s="3"/>
      <c r="JDW151" s="3"/>
      <c r="JDX151" s="3"/>
      <c r="JDY151" s="3"/>
      <c r="JDZ151" s="3"/>
      <c r="JEA151" s="3"/>
      <c r="JEB151" s="3"/>
      <c r="JEC151" s="3"/>
      <c r="JED151" s="3"/>
      <c r="JEE151" s="3"/>
      <c r="JEF151" s="3"/>
      <c r="JEG151" s="3"/>
      <c r="JEH151" s="3"/>
      <c r="JEI151" s="3"/>
      <c r="JEJ151" s="3"/>
      <c r="JEK151" s="3"/>
      <c r="JEL151" s="3"/>
      <c r="JEM151" s="3"/>
      <c r="JEN151" s="3"/>
      <c r="JEO151" s="3"/>
      <c r="JEP151" s="3"/>
      <c r="JEQ151" s="3"/>
      <c r="JER151" s="3"/>
      <c r="JES151" s="3"/>
      <c r="JET151" s="3"/>
      <c r="JEU151" s="3"/>
      <c r="JEV151" s="3"/>
      <c r="JEW151" s="3"/>
      <c r="JEX151" s="3"/>
      <c r="JEY151" s="3"/>
      <c r="JEZ151" s="3"/>
      <c r="JFA151" s="3"/>
      <c r="JFB151" s="3"/>
      <c r="JFC151" s="3"/>
      <c r="JFD151" s="3"/>
      <c r="JFE151" s="3"/>
      <c r="JFF151" s="3"/>
      <c r="JFG151" s="3"/>
      <c r="JFH151" s="3"/>
      <c r="JFI151" s="3"/>
      <c r="JFJ151" s="3"/>
      <c r="JFK151" s="3"/>
      <c r="JFL151" s="3"/>
      <c r="JFM151" s="3"/>
      <c r="JFN151" s="3"/>
      <c r="JFO151" s="3"/>
      <c r="JFP151" s="3"/>
      <c r="JFQ151" s="3"/>
      <c r="JFR151" s="3"/>
      <c r="JFS151" s="3"/>
      <c r="JFT151" s="3"/>
      <c r="JFU151" s="3"/>
      <c r="JFV151" s="3"/>
      <c r="JFW151" s="3"/>
      <c r="JFX151" s="3"/>
      <c r="JFY151" s="3"/>
      <c r="JFZ151" s="3"/>
      <c r="JGA151" s="3"/>
      <c r="JGB151" s="3"/>
      <c r="JGC151" s="3"/>
      <c r="JGD151" s="3"/>
      <c r="JGE151" s="3"/>
      <c r="JGF151" s="3"/>
      <c r="JGG151" s="3"/>
      <c r="JGH151" s="3"/>
      <c r="JGI151" s="3"/>
      <c r="JGJ151" s="3"/>
      <c r="JGK151" s="3"/>
      <c r="JGL151" s="3"/>
      <c r="JGM151" s="3"/>
      <c r="JGN151" s="3"/>
      <c r="JGO151" s="3"/>
      <c r="JGP151" s="3"/>
      <c r="JGQ151" s="3"/>
      <c r="JGR151" s="3"/>
      <c r="JGS151" s="3"/>
      <c r="JGT151" s="3"/>
      <c r="JGU151" s="3"/>
      <c r="JGV151" s="3"/>
      <c r="JGW151" s="3"/>
      <c r="JGX151" s="3"/>
      <c r="JGY151" s="3"/>
      <c r="JGZ151" s="3"/>
      <c r="JHA151" s="3"/>
      <c r="JHB151" s="3"/>
      <c r="JHC151" s="3"/>
      <c r="JHD151" s="3"/>
      <c r="JHE151" s="3"/>
      <c r="JHF151" s="3"/>
      <c r="JHG151" s="3"/>
      <c r="JHH151" s="3"/>
      <c r="JHI151" s="3"/>
      <c r="JHJ151" s="3"/>
      <c r="JHK151" s="3"/>
      <c r="JHL151" s="3"/>
      <c r="JHM151" s="3"/>
      <c r="JHN151" s="3"/>
      <c r="JHO151" s="3"/>
      <c r="JHP151" s="3"/>
      <c r="JHQ151" s="3"/>
      <c r="JHR151" s="3"/>
      <c r="JHS151" s="3"/>
      <c r="JHT151" s="3"/>
      <c r="JHU151" s="3"/>
      <c r="JHV151" s="3"/>
      <c r="JHW151" s="3"/>
      <c r="JHX151" s="3"/>
      <c r="JHY151" s="3"/>
      <c r="JHZ151" s="3"/>
      <c r="JIA151" s="3"/>
      <c r="JIB151" s="3"/>
      <c r="JIC151" s="3"/>
      <c r="JID151" s="3"/>
      <c r="JIE151" s="3"/>
      <c r="JIF151" s="3"/>
      <c r="JIG151" s="3"/>
      <c r="JIH151" s="3"/>
      <c r="JII151" s="3"/>
      <c r="JIJ151" s="3"/>
      <c r="JIK151" s="3"/>
      <c r="JIL151" s="3"/>
      <c r="JIM151" s="3"/>
      <c r="JIN151" s="3"/>
      <c r="JIO151" s="3"/>
      <c r="JIP151" s="3"/>
      <c r="JIQ151" s="3"/>
      <c r="JIR151" s="3"/>
      <c r="JIS151" s="3"/>
      <c r="JIT151" s="3"/>
      <c r="JIU151" s="3"/>
      <c r="JIV151" s="3"/>
      <c r="JIW151" s="3"/>
      <c r="JIX151" s="3"/>
      <c r="JIY151" s="3"/>
      <c r="JIZ151" s="3"/>
      <c r="JJA151" s="3"/>
      <c r="JJB151" s="3"/>
      <c r="JJC151" s="3"/>
      <c r="JJD151" s="3"/>
      <c r="JJE151" s="3"/>
      <c r="JJF151" s="3"/>
      <c r="JJG151" s="3"/>
      <c r="JJH151" s="3"/>
      <c r="JJI151" s="3"/>
      <c r="JJJ151" s="3"/>
      <c r="JJK151" s="3"/>
      <c r="JJL151" s="3"/>
      <c r="JJM151" s="3"/>
      <c r="JJN151" s="3"/>
      <c r="JJO151" s="3"/>
      <c r="JJP151" s="3"/>
      <c r="JJQ151" s="3"/>
      <c r="JJR151" s="3"/>
      <c r="JJS151" s="3"/>
      <c r="JJT151" s="3"/>
      <c r="JJU151" s="3"/>
      <c r="JJV151" s="3"/>
      <c r="JJW151" s="3"/>
      <c r="JJX151" s="3"/>
      <c r="JJY151" s="3"/>
      <c r="JJZ151" s="3"/>
      <c r="JKA151" s="3"/>
      <c r="JKB151" s="3"/>
      <c r="JKC151" s="3"/>
      <c r="JKD151" s="3"/>
      <c r="JKE151" s="3"/>
      <c r="JKF151" s="3"/>
      <c r="JKG151" s="3"/>
      <c r="JKH151" s="3"/>
      <c r="JKI151" s="3"/>
      <c r="JKJ151" s="3"/>
      <c r="JKK151" s="3"/>
      <c r="JKL151" s="3"/>
      <c r="JKM151" s="3"/>
      <c r="JKN151" s="3"/>
      <c r="JKO151" s="3"/>
      <c r="JKP151" s="3"/>
      <c r="JKQ151" s="3"/>
      <c r="JKR151" s="3"/>
      <c r="JKS151" s="3"/>
      <c r="JKT151" s="3"/>
      <c r="JKU151" s="3"/>
      <c r="JKV151" s="3"/>
      <c r="JKW151" s="3"/>
      <c r="JKX151" s="3"/>
      <c r="JKY151" s="3"/>
      <c r="JKZ151" s="3"/>
      <c r="JLA151" s="3"/>
      <c r="JLB151" s="3"/>
      <c r="JLC151" s="3"/>
      <c r="JLD151" s="3"/>
      <c r="JLE151" s="3"/>
      <c r="JLF151" s="3"/>
      <c r="JLG151" s="3"/>
      <c r="JLH151" s="3"/>
      <c r="JLI151" s="3"/>
      <c r="JLJ151" s="3"/>
      <c r="JLK151" s="3"/>
      <c r="JLL151" s="3"/>
      <c r="JLM151" s="3"/>
      <c r="JLN151" s="3"/>
      <c r="JLO151" s="3"/>
      <c r="JLP151" s="3"/>
      <c r="JLQ151" s="3"/>
      <c r="JLR151" s="3"/>
      <c r="JLS151" s="3"/>
      <c r="JLT151" s="3"/>
      <c r="JLU151" s="3"/>
      <c r="JLV151" s="3"/>
      <c r="JLW151" s="3"/>
      <c r="JLX151" s="3"/>
      <c r="JLY151" s="3"/>
      <c r="JLZ151" s="3"/>
      <c r="JMA151" s="3"/>
      <c r="JMB151" s="3"/>
      <c r="JMC151" s="3"/>
      <c r="JMD151" s="3"/>
      <c r="JME151" s="3"/>
      <c r="JMF151" s="3"/>
      <c r="JMG151" s="3"/>
      <c r="JMH151" s="3"/>
      <c r="JMI151" s="3"/>
      <c r="JMJ151" s="3"/>
      <c r="JMK151" s="3"/>
      <c r="JML151" s="3"/>
      <c r="JMM151" s="3"/>
      <c r="JMN151" s="3"/>
      <c r="JMO151" s="3"/>
      <c r="JMP151" s="3"/>
      <c r="JMQ151" s="3"/>
      <c r="JMR151" s="3"/>
      <c r="JMS151" s="3"/>
      <c r="JMT151" s="3"/>
      <c r="JMU151" s="3"/>
      <c r="JMV151" s="3"/>
      <c r="JMW151" s="3"/>
      <c r="JMX151" s="3"/>
      <c r="JMY151" s="3"/>
      <c r="JMZ151" s="3"/>
      <c r="JNA151" s="3"/>
      <c r="JNB151" s="3"/>
      <c r="JNC151" s="3"/>
      <c r="JND151" s="3"/>
      <c r="JNE151" s="3"/>
      <c r="JNF151" s="3"/>
      <c r="JNG151" s="3"/>
      <c r="JNH151" s="3"/>
      <c r="JNI151" s="3"/>
      <c r="JNJ151" s="3"/>
      <c r="JNK151" s="3"/>
      <c r="JNL151" s="3"/>
      <c r="JNM151" s="3"/>
      <c r="JNN151" s="3"/>
      <c r="JNO151" s="3"/>
      <c r="JNP151" s="3"/>
      <c r="JNQ151" s="3"/>
      <c r="JNR151" s="3"/>
      <c r="JNS151" s="3"/>
      <c r="JNT151" s="3"/>
      <c r="JNU151" s="3"/>
      <c r="JNV151" s="3"/>
      <c r="JNW151" s="3"/>
      <c r="JNX151" s="3"/>
      <c r="JNY151" s="3"/>
      <c r="JNZ151" s="3"/>
      <c r="JOA151" s="3"/>
      <c r="JOB151" s="3"/>
      <c r="JOC151" s="3"/>
      <c r="JOD151" s="3"/>
      <c r="JOE151" s="3"/>
      <c r="JOF151" s="3"/>
      <c r="JOG151" s="3"/>
      <c r="JOH151" s="3"/>
      <c r="JOI151" s="3"/>
      <c r="JOJ151" s="3"/>
      <c r="JOK151" s="3"/>
      <c r="JOL151" s="3"/>
      <c r="JOM151" s="3"/>
      <c r="JON151" s="3"/>
      <c r="JOO151" s="3"/>
      <c r="JOP151" s="3"/>
      <c r="JOQ151" s="3"/>
      <c r="JOR151" s="3"/>
      <c r="JOS151" s="3"/>
      <c r="JOT151" s="3"/>
      <c r="JOU151" s="3"/>
      <c r="JOV151" s="3"/>
      <c r="JOW151" s="3"/>
      <c r="JOX151" s="3"/>
      <c r="JOY151" s="3"/>
      <c r="JOZ151" s="3"/>
      <c r="JPA151" s="3"/>
      <c r="JPB151" s="3"/>
      <c r="JPC151" s="3"/>
      <c r="JPD151" s="3"/>
      <c r="JPE151" s="3"/>
      <c r="JPF151" s="3"/>
      <c r="JPG151" s="3"/>
      <c r="JPH151" s="3"/>
      <c r="JPI151" s="3"/>
      <c r="JPJ151" s="3"/>
      <c r="JPK151" s="3"/>
      <c r="JPL151" s="3"/>
      <c r="JPM151" s="3"/>
      <c r="JPN151" s="3"/>
      <c r="JPO151" s="3"/>
      <c r="JPP151" s="3"/>
      <c r="JPQ151" s="3"/>
      <c r="JPR151" s="3"/>
      <c r="JPS151" s="3"/>
      <c r="JPT151" s="3"/>
      <c r="JPU151" s="3"/>
      <c r="JPV151" s="3"/>
      <c r="JPW151" s="3"/>
      <c r="JPX151" s="3"/>
      <c r="JPY151" s="3"/>
      <c r="JPZ151" s="3"/>
      <c r="JQA151" s="3"/>
      <c r="JQB151" s="3"/>
      <c r="JQC151" s="3"/>
      <c r="JQD151" s="3"/>
      <c r="JQE151" s="3"/>
      <c r="JQF151" s="3"/>
      <c r="JQG151" s="3"/>
      <c r="JQH151" s="3"/>
      <c r="JQI151" s="3"/>
      <c r="JQJ151" s="3"/>
      <c r="JQK151" s="3"/>
      <c r="JQL151" s="3"/>
      <c r="JQM151" s="3"/>
      <c r="JQN151" s="3"/>
      <c r="JQO151" s="3"/>
      <c r="JQP151" s="3"/>
      <c r="JQQ151" s="3"/>
      <c r="JQR151" s="3"/>
      <c r="JQS151" s="3"/>
      <c r="JQT151" s="3"/>
      <c r="JQU151" s="3"/>
      <c r="JQV151" s="3"/>
      <c r="JQW151" s="3"/>
      <c r="JQX151" s="3"/>
      <c r="JQY151" s="3"/>
      <c r="JQZ151" s="3"/>
      <c r="JRA151" s="3"/>
      <c r="JRB151" s="3"/>
      <c r="JRC151" s="3"/>
      <c r="JRD151" s="3"/>
      <c r="JRE151" s="3"/>
      <c r="JRF151" s="3"/>
      <c r="JRG151" s="3"/>
      <c r="JRH151" s="3"/>
      <c r="JRI151" s="3"/>
      <c r="JRJ151" s="3"/>
      <c r="JRK151" s="3"/>
      <c r="JRL151" s="3"/>
      <c r="JRM151" s="3"/>
      <c r="JRN151" s="3"/>
      <c r="JRO151" s="3"/>
      <c r="JRP151" s="3"/>
      <c r="JRQ151" s="3"/>
      <c r="JRR151" s="3"/>
      <c r="JRS151" s="3"/>
      <c r="JRT151" s="3"/>
      <c r="JRU151" s="3"/>
      <c r="JRV151" s="3"/>
      <c r="JRW151" s="3"/>
      <c r="JRX151" s="3"/>
      <c r="JRY151" s="3"/>
      <c r="JRZ151" s="3"/>
      <c r="JSA151" s="3"/>
      <c r="JSB151" s="3"/>
      <c r="JSC151" s="3"/>
      <c r="JSD151" s="3"/>
      <c r="JSE151" s="3"/>
      <c r="JSF151" s="3"/>
      <c r="JSG151" s="3"/>
      <c r="JSH151" s="3"/>
      <c r="JSI151" s="3"/>
      <c r="JSJ151" s="3"/>
      <c r="JSK151" s="3"/>
      <c r="JSL151" s="3"/>
      <c r="JSM151" s="3"/>
      <c r="JSN151" s="3"/>
      <c r="JSO151" s="3"/>
      <c r="JSP151" s="3"/>
      <c r="JSQ151" s="3"/>
      <c r="JSR151" s="3"/>
      <c r="JSS151" s="3"/>
      <c r="JST151" s="3"/>
      <c r="JSU151" s="3"/>
      <c r="JSV151" s="3"/>
      <c r="JSW151" s="3"/>
      <c r="JSX151" s="3"/>
      <c r="JSY151" s="3"/>
      <c r="JSZ151" s="3"/>
      <c r="JTA151" s="3"/>
      <c r="JTB151" s="3"/>
      <c r="JTC151" s="3"/>
      <c r="JTD151" s="3"/>
      <c r="JTE151" s="3"/>
      <c r="JTF151" s="3"/>
      <c r="JTG151" s="3"/>
      <c r="JTH151" s="3"/>
      <c r="JTI151" s="3"/>
      <c r="JTJ151" s="3"/>
      <c r="JTK151" s="3"/>
      <c r="JTL151" s="3"/>
      <c r="JTM151" s="3"/>
      <c r="JTN151" s="3"/>
      <c r="JTO151" s="3"/>
      <c r="JTP151" s="3"/>
      <c r="JTQ151" s="3"/>
      <c r="JTR151" s="3"/>
      <c r="JTS151" s="3"/>
      <c r="JTT151" s="3"/>
      <c r="JTU151" s="3"/>
      <c r="JTV151" s="3"/>
      <c r="JTW151" s="3"/>
      <c r="JTX151" s="3"/>
      <c r="JTY151" s="3"/>
      <c r="JTZ151" s="3"/>
      <c r="JUA151" s="3"/>
      <c r="JUB151" s="3"/>
      <c r="JUC151" s="3"/>
      <c r="JUD151" s="3"/>
      <c r="JUE151" s="3"/>
      <c r="JUF151" s="3"/>
      <c r="JUG151" s="3"/>
      <c r="JUH151" s="3"/>
      <c r="JUI151" s="3"/>
      <c r="JUJ151" s="3"/>
      <c r="JUK151" s="3"/>
      <c r="JUL151" s="3"/>
      <c r="JUM151" s="3"/>
      <c r="JUN151" s="3"/>
      <c r="JUO151" s="3"/>
      <c r="JUP151" s="3"/>
      <c r="JUQ151" s="3"/>
      <c r="JUR151" s="3"/>
      <c r="JUS151" s="3"/>
      <c r="JUT151" s="3"/>
      <c r="JUU151" s="3"/>
      <c r="JUV151" s="3"/>
      <c r="JUW151" s="3"/>
      <c r="JUX151" s="3"/>
      <c r="JUY151" s="3"/>
      <c r="JUZ151" s="3"/>
      <c r="JVA151" s="3"/>
      <c r="JVB151" s="3"/>
      <c r="JVC151" s="3"/>
      <c r="JVD151" s="3"/>
      <c r="JVE151" s="3"/>
      <c r="JVF151" s="3"/>
      <c r="JVG151" s="3"/>
      <c r="JVH151" s="3"/>
      <c r="JVI151" s="3"/>
      <c r="JVJ151" s="3"/>
      <c r="JVK151" s="3"/>
      <c r="JVL151" s="3"/>
      <c r="JVM151" s="3"/>
      <c r="JVN151" s="3"/>
      <c r="JVO151" s="3"/>
      <c r="JVP151" s="3"/>
      <c r="JVQ151" s="3"/>
      <c r="JVR151" s="3"/>
      <c r="JVS151" s="3"/>
      <c r="JVT151" s="3"/>
      <c r="JVU151" s="3"/>
      <c r="JVV151" s="3"/>
      <c r="JVW151" s="3"/>
      <c r="JVX151" s="3"/>
      <c r="JVY151" s="3"/>
      <c r="JVZ151" s="3"/>
      <c r="JWA151" s="3"/>
      <c r="JWB151" s="3"/>
      <c r="JWC151" s="3"/>
      <c r="JWD151" s="3"/>
      <c r="JWE151" s="3"/>
      <c r="JWF151" s="3"/>
      <c r="JWG151" s="3"/>
      <c r="JWH151" s="3"/>
      <c r="JWI151" s="3"/>
      <c r="JWJ151" s="3"/>
      <c r="JWK151" s="3"/>
      <c r="JWL151" s="3"/>
      <c r="JWM151" s="3"/>
      <c r="JWN151" s="3"/>
      <c r="JWO151" s="3"/>
      <c r="JWP151" s="3"/>
      <c r="JWQ151" s="3"/>
      <c r="JWR151" s="3"/>
      <c r="JWS151" s="3"/>
      <c r="JWT151" s="3"/>
      <c r="JWU151" s="3"/>
      <c r="JWV151" s="3"/>
      <c r="JWW151" s="3"/>
      <c r="JWX151" s="3"/>
      <c r="JWY151" s="3"/>
      <c r="JWZ151" s="3"/>
      <c r="JXA151" s="3"/>
      <c r="JXB151" s="3"/>
      <c r="JXC151" s="3"/>
      <c r="JXD151" s="3"/>
      <c r="JXE151" s="3"/>
      <c r="JXF151" s="3"/>
      <c r="JXG151" s="3"/>
      <c r="JXH151" s="3"/>
      <c r="JXI151" s="3"/>
      <c r="JXJ151" s="3"/>
      <c r="JXK151" s="3"/>
      <c r="JXL151" s="3"/>
      <c r="JXM151" s="3"/>
      <c r="JXN151" s="3"/>
      <c r="JXO151" s="3"/>
      <c r="JXP151" s="3"/>
      <c r="JXQ151" s="3"/>
      <c r="JXR151" s="3"/>
      <c r="JXS151" s="3"/>
      <c r="JXT151" s="3"/>
      <c r="JXU151" s="3"/>
      <c r="JXV151" s="3"/>
      <c r="JXW151" s="3"/>
      <c r="JXX151" s="3"/>
      <c r="JXY151" s="3"/>
      <c r="JXZ151" s="3"/>
      <c r="JYA151" s="3"/>
      <c r="JYB151" s="3"/>
      <c r="JYC151" s="3"/>
      <c r="JYD151" s="3"/>
      <c r="JYE151" s="3"/>
      <c r="JYF151" s="3"/>
      <c r="JYG151" s="3"/>
      <c r="JYH151" s="3"/>
      <c r="JYI151" s="3"/>
      <c r="JYJ151" s="3"/>
      <c r="JYK151" s="3"/>
      <c r="JYL151" s="3"/>
      <c r="JYM151" s="3"/>
      <c r="JYN151" s="3"/>
      <c r="JYO151" s="3"/>
      <c r="JYP151" s="3"/>
      <c r="JYQ151" s="3"/>
      <c r="JYR151" s="3"/>
      <c r="JYS151" s="3"/>
      <c r="JYT151" s="3"/>
      <c r="JYU151" s="3"/>
      <c r="JYV151" s="3"/>
      <c r="JYW151" s="3"/>
      <c r="JYX151" s="3"/>
      <c r="JYY151" s="3"/>
      <c r="JYZ151" s="3"/>
      <c r="JZA151" s="3"/>
      <c r="JZB151" s="3"/>
      <c r="JZC151" s="3"/>
      <c r="JZD151" s="3"/>
      <c r="JZE151" s="3"/>
      <c r="JZF151" s="3"/>
      <c r="JZG151" s="3"/>
      <c r="JZH151" s="3"/>
      <c r="JZI151" s="3"/>
      <c r="JZJ151" s="3"/>
      <c r="JZK151" s="3"/>
      <c r="JZL151" s="3"/>
      <c r="JZM151" s="3"/>
      <c r="JZN151" s="3"/>
      <c r="JZO151" s="3"/>
      <c r="JZP151" s="3"/>
      <c r="JZQ151" s="3"/>
      <c r="JZR151" s="3"/>
      <c r="JZS151" s="3"/>
      <c r="JZT151" s="3"/>
      <c r="JZU151" s="3"/>
      <c r="JZV151" s="3"/>
      <c r="JZW151" s="3"/>
      <c r="JZX151" s="3"/>
      <c r="JZY151" s="3"/>
      <c r="JZZ151" s="3"/>
      <c r="KAA151" s="3"/>
      <c r="KAB151" s="3"/>
      <c r="KAC151" s="3"/>
      <c r="KAD151" s="3"/>
      <c r="KAE151" s="3"/>
      <c r="KAF151" s="3"/>
      <c r="KAG151" s="3"/>
      <c r="KAH151" s="3"/>
      <c r="KAI151" s="3"/>
      <c r="KAJ151" s="3"/>
      <c r="KAK151" s="3"/>
      <c r="KAL151" s="3"/>
      <c r="KAM151" s="3"/>
      <c r="KAN151" s="3"/>
      <c r="KAO151" s="3"/>
      <c r="KAP151" s="3"/>
      <c r="KAQ151" s="3"/>
      <c r="KAR151" s="3"/>
      <c r="KAS151" s="3"/>
      <c r="KAT151" s="3"/>
      <c r="KAU151" s="3"/>
      <c r="KAV151" s="3"/>
      <c r="KAW151" s="3"/>
      <c r="KAX151" s="3"/>
      <c r="KAY151" s="3"/>
      <c r="KAZ151" s="3"/>
      <c r="KBA151" s="3"/>
      <c r="KBB151" s="3"/>
      <c r="KBC151" s="3"/>
      <c r="KBD151" s="3"/>
      <c r="KBE151" s="3"/>
      <c r="KBF151" s="3"/>
      <c r="KBG151" s="3"/>
      <c r="KBH151" s="3"/>
      <c r="KBI151" s="3"/>
      <c r="KBJ151" s="3"/>
      <c r="KBK151" s="3"/>
      <c r="KBL151" s="3"/>
      <c r="KBM151" s="3"/>
      <c r="KBN151" s="3"/>
      <c r="KBO151" s="3"/>
      <c r="KBP151" s="3"/>
      <c r="KBQ151" s="3"/>
      <c r="KBR151" s="3"/>
      <c r="KBS151" s="3"/>
      <c r="KBT151" s="3"/>
      <c r="KBU151" s="3"/>
      <c r="KBV151" s="3"/>
      <c r="KBW151" s="3"/>
      <c r="KBX151" s="3"/>
      <c r="KBY151" s="3"/>
      <c r="KBZ151" s="3"/>
      <c r="KCA151" s="3"/>
      <c r="KCB151" s="3"/>
      <c r="KCC151" s="3"/>
      <c r="KCD151" s="3"/>
      <c r="KCE151" s="3"/>
      <c r="KCF151" s="3"/>
      <c r="KCG151" s="3"/>
      <c r="KCH151" s="3"/>
      <c r="KCI151" s="3"/>
      <c r="KCJ151" s="3"/>
      <c r="KCK151" s="3"/>
      <c r="KCL151" s="3"/>
      <c r="KCM151" s="3"/>
      <c r="KCN151" s="3"/>
      <c r="KCO151" s="3"/>
      <c r="KCP151" s="3"/>
      <c r="KCQ151" s="3"/>
      <c r="KCR151" s="3"/>
      <c r="KCS151" s="3"/>
      <c r="KCT151" s="3"/>
      <c r="KCU151" s="3"/>
      <c r="KCV151" s="3"/>
      <c r="KCW151" s="3"/>
      <c r="KCX151" s="3"/>
      <c r="KCY151" s="3"/>
      <c r="KCZ151" s="3"/>
      <c r="KDA151" s="3"/>
      <c r="KDB151" s="3"/>
      <c r="KDC151" s="3"/>
      <c r="KDD151" s="3"/>
      <c r="KDE151" s="3"/>
      <c r="KDF151" s="3"/>
      <c r="KDG151" s="3"/>
      <c r="KDH151" s="3"/>
      <c r="KDI151" s="3"/>
      <c r="KDJ151" s="3"/>
      <c r="KDK151" s="3"/>
      <c r="KDL151" s="3"/>
      <c r="KDM151" s="3"/>
      <c r="KDN151" s="3"/>
      <c r="KDO151" s="3"/>
      <c r="KDP151" s="3"/>
      <c r="KDQ151" s="3"/>
      <c r="KDR151" s="3"/>
      <c r="KDS151" s="3"/>
      <c r="KDT151" s="3"/>
      <c r="KDU151" s="3"/>
      <c r="KDV151" s="3"/>
      <c r="KDW151" s="3"/>
      <c r="KDX151" s="3"/>
      <c r="KDY151" s="3"/>
      <c r="KDZ151" s="3"/>
      <c r="KEA151" s="3"/>
      <c r="KEB151" s="3"/>
      <c r="KEC151" s="3"/>
      <c r="KED151" s="3"/>
      <c r="KEE151" s="3"/>
      <c r="KEF151" s="3"/>
      <c r="KEG151" s="3"/>
      <c r="KEH151" s="3"/>
      <c r="KEI151" s="3"/>
      <c r="KEJ151" s="3"/>
      <c r="KEK151" s="3"/>
      <c r="KEL151" s="3"/>
      <c r="KEM151" s="3"/>
      <c r="KEN151" s="3"/>
      <c r="KEO151" s="3"/>
      <c r="KEP151" s="3"/>
      <c r="KEQ151" s="3"/>
      <c r="KER151" s="3"/>
      <c r="KES151" s="3"/>
      <c r="KET151" s="3"/>
      <c r="KEU151" s="3"/>
      <c r="KEV151" s="3"/>
      <c r="KEW151" s="3"/>
      <c r="KEX151" s="3"/>
      <c r="KEY151" s="3"/>
      <c r="KEZ151" s="3"/>
      <c r="KFA151" s="3"/>
      <c r="KFB151" s="3"/>
      <c r="KFC151" s="3"/>
      <c r="KFD151" s="3"/>
      <c r="KFE151" s="3"/>
      <c r="KFF151" s="3"/>
      <c r="KFG151" s="3"/>
      <c r="KFH151" s="3"/>
      <c r="KFI151" s="3"/>
      <c r="KFJ151" s="3"/>
      <c r="KFK151" s="3"/>
      <c r="KFL151" s="3"/>
      <c r="KFM151" s="3"/>
      <c r="KFN151" s="3"/>
      <c r="KFO151" s="3"/>
      <c r="KFP151" s="3"/>
      <c r="KFQ151" s="3"/>
      <c r="KFR151" s="3"/>
      <c r="KFS151" s="3"/>
      <c r="KFT151" s="3"/>
      <c r="KFU151" s="3"/>
      <c r="KFV151" s="3"/>
      <c r="KFW151" s="3"/>
      <c r="KFX151" s="3"/>
      <c r="KFY151" s="3"/>
      <c r="KFZ151" s="3"/>
      <c r="KGA151" s="3"/>
      <c r="KGB151" s="3"/>
      <c r="KGC151" s="3"/>
      <c r="KGD151" s="3"/>
      <c r="KGE151" s="3"/>
      <c r="KGF151" s="3"/>
      <c r="KGG151" s="3"/>
      <c r="KGH151" s="3"/>
      <c r="KGI151" s="3"/>
      <c r="KGJ151" s="3"/>
      <c r="KGK151" s="3"/>
      <c r="KGL151" s="3"/>
      <c r="KGM151" s="3"/>
      <c r="KGN151" s="3"/>
      <c r="KGO151" s="3"/>
      <c r="KGP151" s="3"/>
      <c r="KGQ151" s="3"/>
      <c r="KGR151" s="3"/>
      <c r="KGS151" s="3"/>
      <c r="KGT151" s="3"/>
      <c r="KGU151" s="3"/>
      <c r="KGV151" s="3"/>
      <c r="KGW151" s="3"/>
      <c r="KGX151" s="3"/>
      <c r="KGY151" s="3"/>
      <c r="KGZ151" s="3"/>
      <c r="KHA151" s="3"/>
      <c r="KHB151" s="3"/>
      <c r="KHC151" s="3"/>
      <c r="KHD151" s="3"/>
      <c r="KHE151" s="3"/>
      <c r="KHF151" s="3"/>
      <c r="KHG151" s="3"/>
      <c r="KHH151" s="3"/>
      <c r="KHI151" s="3"/>
      <c r="KHJ151" s="3"/>
      <c r="KHK151" s="3"/>
      <c r="KHL151" s="3"/>
      <c r="KHM151" s="3"/>
      <c r="KHN151" s="3"/>
      <c r="KHO151" s="3"/>
      <c r="KHP151" s="3"/>
      <c r="KHQ151" s="3"/>
      <c r="KHR151" s="3"/>
      <c r="KHS151" s="3"/>
      <c r="KHT151" s="3"/>
      <c r="KHU151" s="3"/>
      <c r="KHV151" s="3"/>
      <c r="KHW151" s="3"/>
      <c r="KHX151" s="3"/>
      <c r="KHY151" s="3"/>
      <c r="KHZ151" s="3"/>
      <c r="KIA151" s="3"/>
      <c r="KIB151" s="3"/>
      <c r="KIC151" s="3"/>
      <c r="KID151" s="3"/>
      <c r="KIE151" s="3"/>
      <c r="KIF151" s="3"/>
      <c r="KIG151" s="3"/>
      <c r="KIH151" s="3"/>
      <c r="KII151" s="3"/>
      <c r="KIJ151" s="3"/>
      <c r="KIK151" s="3"/>
      <c r="KIL151" s="3"/>
      <c r="KIM151" s="3"/>
      <c r="KIN151" s="3"/>
      <c r="KIO151" s="3"/>
      <c r="KIP151" s="3"/>
      <c r="KIQ151" s="3"/>
      <c r="KIR151" s="3"/>
      <c r="KIS151" s="3"/>
      <c r="KIT151" s="3"/>
      <c r="KIU151" s="3"/>
      <c r="KIV151" s="3"/>
      <c r="KIW151" s="3"/>
      <c r="KIX151" s="3"/>
      <c r="KIY151" s="3"/>
      <c r="KIZ151" s="3"/>
      <c r="KJA151" s="3"/>
      <c r="KJB151" s="3"/>
      <c r="KJC151" s="3"/>
      <c r="KJD151" s="3"/>
      <c r="KJE151" s="3"/>
      <c r="KJF151" s="3"/>
      <c r="KJG151" s="3"/>
      <c r="KJH151" s="3"/>
      <c r="KJI151" s="3"/>
      <c r="KJJ151" s="3"/>
      <c r="KJK151" s="3"/>
      <c r="KJL151" s="3"/>
      <c r="KJM151" s="3"/>
      <c r="KJN151" s="3"/>
      <c r="KJO151" s="3"/>
      <c r="KJP151" s="3"/>
      <c r="KJQ151" s="3"/>
      <c r="KJR151" s="3"/>
      <c r="KJS151" s="3"/>
      <c r="KJT151" s="3"/>
      <c r="KJU151" s="3"/>
      <c r="KJV151" s="3"/>
      <c r="KJW151" s="3"/>
      <c r="KJX151" s="3"/>
      <c r="KJY151" s="3"/>
      <c r="KJZ151" s="3"/>
      <c r="KKA151" s="3"/>
      <c r="KKB151" s="3"/>
      <c r="KKC151" s="3"/>
      <c r="KKD151" s="3"/>
      <c r="KKE151" s="3"/>
      <c r="KKF151" s="3"/>
      <c r="KKG151" s="3"/>
      <c r="KKH151" s="3"/>
      <c r="KKI151" s="3"/>
      <c r="KKJ151" s="3"/>
      <c r="KKK151" s="3"/>
      <c r="KKL151" s="3"/>
      <c r="KKM151" s="3"/>
      <c r="KKN151" s="3"/>
      <c r="KKO151" s="3"/>
      <c r="KKP151" s="3"/>
      <c r="KKQ151" s="3"/>
      <c r="KKR151" s="3"/>
      <c r="KKS151" s="3"/>
      <c r="KKT151" s="3"/>
      <c r="KKU151" s="3"/>
      <c r="KKV151" s="3"/>
      <c r="KKW151" s="3"/>
      <c r="KKX151" s="3"/>
      <c r="KKY151" s="3"/>
      <c r="KKZ151" s="3"/>
      <c r="KLA151" s="3"/>
      <c r="KLB151" s="3"/>
      <c r="KLC151" s="3"/>
      <c r="KLD151" s="3"/>
      <c r="KLE151" s="3"/>
      <c r="KLF151" s="3"/>
      <c r="KLG151" s="3"/>
      <c r="KLH151" s="3"/>
      <c r="KLI151" s="3"/>
      <c r="KLJ151" s="3"/>
      <c r="KLK151" s="3"/>
      <c r="KLL151" s="3"/>
      <c r="KLM151" s="3"/>
      <c r="KLN151" s="3"/>
      <c r="KLO151" s="3"/>
      <c r="KLP151" s="3"/>
      <c r="KLQ151" s="3"/>
      <c r="KLR151" s="3"/>
      <c r="KLS151" s="3"/>
      <c r="KLT151" s="3"/>
      <c r="KLU151" s="3"/>
      <c r="KLV151" s="3"/>
      <c r="KLW151" s="3"/>
      <c r="KLX151" s="3"/>
      <c r="KLY151" s="3"/>
      <c r="KLZ151" s="3"/>
      <c r="KMA151" s="3"/>
      <c r="KMB151" s="3"/>
      <c r="KMC151" s="3"/>
      <c r="KMD151" s="3"/>
      <c r="KME151" s="3"/>
      <c r="KMF151" s="3"/>
      <c r="KMG151" s="3"/>
      <c r="KMH151" s="3"/>
      <c r="KMI151" s="3"/>
      <c r="KMJ151" s="3"/>
      <c r="KMK151" s="3"/>
      <c r="KML151" s="3"/>
      <c r="KMM151" s="3"/>
      <c r="KMN151" s="3"/>
      <c r="KMO151" s="3"/>
      <c r="KMP151" s="3"/>
      <c r="KMQ151" s="3"/>
      <c r="KMR151" s="3"/>
      <c r="KMS151" s="3"/>
      <c r="KMT151" s="3"/>
      <c r="KMU151" s="3"/>
      <c r="KMV151" s="3"/>
      <c r="KMW151" s="3"/>
      <c r="KMX151" s="3"/>
      <c r="KMY151" s="3"/>
      <c r="KMZ151" s="3"/>
      <c r="KNA151" s="3"/>
      <c r="KNB151" s="3"/>
      <c r="KNC151" s="3"/>
      <c r="KND151" s="3"/>
      <c r="KNE151" s="3"/>
      <c r="KNF151" s="3"/>
      <c r="KNG151" s="3"/>
      <c r="KNH151" s="3"/>
      <c r="KNI151" s="3"/>
      <c r="KNJ151" s="3"/>
      <c r="KNK151" s="3"/>
      <c r="KNL151" s="3"/>
      <c r="KNM151" s="3"/>
      <c r="KNN151" s="3"/>
      <c r="KNO151" s="3"/>
      <c r="KNP151" s="3"/>
      <c r="KNQ151" s="3"/>
      <c r="KNR151" s="3"/>
      <c r="KNS151" s="3"/>
      <c r="KNT151" s="3"/>
      <c r="KNU151" s="3"/>
      <c r="KNV151" s="3"/>
      <c r="KNW151" s="3"/>
      <c r="KNX151" s="3"/>
      <c r="KNY151" s="3"/>
      <c r="KNZ151" s="3"/>
      <c r="KOA151" s="3"/>
      <c r="KOB151" s="3"/>
      <c r="KOC151" s="3"/>
      <c r="KOD151" s="3"/>
      <c r="KOE151" s="3"/>
      <c r="KOF151" s="3"/>
      <c r="KOG151" s="3"/>
      <c r="KOH151" s="3"/>
      <c r="KOI151" s="3"/>
      <c r="KOJ151" s="3"/>
      <c r="KOK151" s="3"/>
      <c r="KOL151" s="3"/>
      <c r="KOM151" s="3"/>
      <c r="KON151" s="3"/>
      <c r="KOO151" s="3"/>
      <c r="KOP151" s="3"/>
      <c r="KOQ151" s="3"/>
      <c r="KOR151" s="3"/>
      <c r="KOS151" s="3"/>
      <c r="KOT151" s="3"/>
      <c r="KOU151" s="3"/>
      <c r="KOV151" s="3"/>
      <c r="KOW151" s="3"/>
      <c r="KOX151" s="3"/>
      <c r="KOY151" s="3"/>
      <c r="KOZ151" s="3"/>
      <c r="KPA151" s="3"/>
      <c r="KPB151" s="3"/>
      <c r="KPC151" s="3"/>
      <c r="KPD151" s="3"/>
      <c r="KPE151" s="3"/>
      <c r="KPF151" s="3"/>
      <c r="KPG151" s="3"/>
      <c r="KPH151" s="3"/>
      <c r="KPI151" s="3"/>
      <c r="KPJ151" s="3"/>
      <c r="KPK151" s="3"/>
      <c r="KPL151" s="3"/>
      <c r="KPM151" s="3"/>
      <c r="KPN151" s="3"/>
      <c r="KPO151" s="3"/>
      <c r="KPP151" s="3"/>
      <c r="KPQ151" s="3"/>
      <c r="KPR151" s="3"/>
      <c r="KPS151" s="3"/>
      <c r="KPT151" s="3"/>
      <c r="KPU151" s="3"/>
      <c r="KPV151" s="3"/>
      <c r="KPW151" s="3"/>
      <c r="KPX151" s="3"/>
      <c r="KPY151" s="3"/>
      <c r="KPZ151" s="3"/>
      <c r="KQA151" s="3"/>
      <c r="KQB151" s="3"/>
      <c r="KQC151" s="3"/>
      <c r="KQD151" s="3"/>
      <c r="KQE151" s="3"/>
      <c r="KQF151" s="3"/>
      <c r="KQG151" s="3"/>
      <c r="KQH151" s="3"/>
      <c r="KQI151" s="3"/>
      <c r="KQJ151" s="3"/>
      <c r="KQK151" s="3"/>
      <c r="KQL151" s="3"/>
      <c r="KQM151" s="3"/>
      <c r="KQN151" s="3"/>
      <c r="KQO151" s="3"/>
      <c r="KQP151" s="3"/>
      <c r="KQQ151" s="3"/>
      <c r="KQR151" s="3"/>
      <c r="KQS151" s="3"/>
      <c r="KQT151" s="3"/>
      <c r="KQU151" s="3"/>
      <c r="KQV151" s="3"/>
      <c r="KQW151" s="3"/>
      <c r="KQX151" s="3"/>
      <c r="KQY151" s="3"/>
      <c r="KQZ151" s="3"/>
      <c r="KRA151" s="3"/>
      <c r="KRB151" s="3"/>
      <c r="KRC151" s="3"/>
      <c r="KRD151" s="3"/>
      <c r="KRE151" s="3"/>
      <c r="KRF151" s="3"/>
      <c r="KRG151" s="3"/>
      <c r="KRH151" s="3"/>
      <c r="KRI151" s="3"/>
      <c r="KRJ151" s="3"/>
      <c r="KRK151" s="3"/>
      <c r="KRL151" s="3"/>
      <c r="KRM151" s="3"/>
      <c r="KRN151" s="3"/>
      <c r="KRO151" s="3"/>
      <c r="KRP151" s="3"/>
      <c r="KRQ151" s="3"/>
      <c r="KRR151" s="3"/>
      <c r="KRS151" s="3"/>
      <c r="KRT151" s="3"/>
      <c r="KRU151" s="3"/>
      <c r="KRV151" s="3"/>
      <c r="KRW151" s="3"/>
      <c r="KRX151" s="3"/>
      <c r="KRY151" s="3"/>
      <c r="KRZ151" s="3"/>
      <c r="KSA151" s="3"/>
      <c r="KSB151" s="3"/>
      <c r="KSC151" s="3"/>
      <c r="KSD151" s="3"/>
      <c r="KSE151" s="3"/>
      <c r="KSF151" s="3"/>
      <c r="KSG151" s="3"/>
      <c r="KSH151" s="3"/>
      <c r="KSI151" s="3"/>
      <c r="KSJ151" s="3"/>
      <c r="KSK151" s="3"/>
      <c r="KSL151" s="3"/>
      <c r="KSM151" s="3"/>
      <c r="KSN151" s="3"/>
      <c r="KSO151" s="3"/>
      <c r="KSP151" s="3"/>
      <c r="KSQ151" s="3"/>
      <c r="KSR151" s="3"/>
      <c r="KSS151" s="3"/>
      <c r="KST151" s="3"/>
      <c r="KSU151" s="3"/>
      <c r="KSV151" s="3"/>
      <c r="KSW151" s="3"/>
      <c r="KSX151" s="3"/>
      <c r="KSY151" s="3"/>
      <c r="KSZ151" s="3"/>
      <c r="KTA151" s="3"/>
      <c r="KTB151" s="3"/>
      <c r="KTC151" s="3"/>
      <c r="KTD151" s="3"/>
      <c r="KTE151" s="3"/>
      <c r="KTF151" s="3"/>
      <c r="KTG151" s="3"/>
      <c r="KTH151" s="3"/>
      <c r="KTI151" s="3"/>
      <c r="KTJ151" s="3"/>
      <c r="KTK151" s="3"/>
      <c r="KTL151" s="3"/>
      <c r="KTM151" s="3"/>
      <c r="KTN151" s="3"/>
      <c r="KTO151" s="3"/>
      <c r="KTP151" s="3"/>
      <c r="KTQ151" s="3"/>
      <c r="KTR151" s="3"/>
      <c r="KTS151" s="3"/>
      <c r="KTT151" s="3"/>
      <c r="KTU151" s="3"/>
      <c r="KTV151" s="3"/>
      <c r="KTW151" s="3"/>
      <c r="KTX151" s="3"/>
      <c r="KTY151" s="3"/>
      <c r="KTZ151" s="3"/>
      <c r="KUA151" s="3"/>
      <c r="KUB151" s="3"/>
      <c r="KUC151" s="3"/>
      <c r="KUD151" s="3"/>
      <c r="KUE151" s="3"/>
      <c r="KUF151" s="3"/>
      <c r="KUG151" s="3"/>
      <c r="KUH151" s="3"/>
      <c r="KUI151" s="3"/>
      <c r="KUJ151" s="3"/>
      <c r="KUK151" s="3"/>
      <c r="KUL151" s="3"/>
      <c r="KUM151" s="3"/>
      <c r="KUN151" s="3"/>
      <c r="KUO151" s="3"/>
      <c r="KUP151" s="3"/>
      <c r="KUQ151" s="3"/>
      <c r="KUR151" s="3"/>
      <c r="KUS151" s="3"/>
      <c r="KUT151" s="3"/>
      <c r="KUU151" s="3"/>
      <c r="KUV151" s="3"/>
      <c r="KUW151" s="3"/>
      <c r="KUX151" s="3"/>
      <c r="KUY151" s="3"/>
      <c r="KUZ151" s="3"/>
      <c r="KVA151" s="3"/>
      <c r="KVB151" s="3"/>
      <c r="KVC151" s="3"/>
      <c r="KVD151" s="3"/>
      <c r="KVE151" s="3"/>
      <c r="KVF151" s="3"/>
      <c r="KVG151" s="3"/>
      <c r="KVH151" s="3"/>
      <c r="KVI151" s="3"/>
      <c r="KVJ151" s="3"/>
      <c r="KVK151" s="3"/>
      <c r="KVL151" s="3"/>
      <c r="KVM151" s="3"/>
      <c r="KVN151" s="3"/>
      <c r="KVO151" s="3"/>
      <c r="KVP151" s="3"/>
      <c r="KVQ151" s="3"/>
      <c r="KVR151" s="3"/>
      <c r="KVS151" s="3"/>
      <c r="KVT151" s="3"/>
      <c r="KVU151" s="3"/>
      <c r="KVV151" s="3"/>
      <c r="KVW151" s="3"/>
      <c r="KVX151" s="3"/>
      <c r="KVY151" s="3"/>
      <c r="KVZ151" s="3"/>
      <c r="KWA151" s="3"/>
      <c r="KWB151" s="3"/>
      <c r="KWC151" s="3"/>
      <c r="KWD151" s="3"/>
      <c r="KWE151" s="3"/>
      <c r="KWF151" s="3"/>
      <c r="KWG151" s="3"/>
      <c r="KWH151" s="3"/>
      <c r="KWI151" s="3"/>
      <c r="KWJ151" s="3"/>
      <c r="KWK151" s="3"/>
      <c r="KWL151" s="3"/>
      <c r="KWM151" s="3"/>
      <c r="KWN151" s="3"/>
      <c r="KWO151" s="3"/>
      <c r="KWP151" s="3"/>
      <c r="KWQ151" s="3"/>
      <c r="KWR151" s="3"/>
      <c r="KWS151" s="3"/>
      <c r="KWT151" s="3"/>
      <c r="KWU151" s="3"/>
      <c r="KWV151" s="3"/>
      <c r="KWW151" s="3"/>
      <c r="KWX151" s="3"/>
      <c r="KWY151" s="3"/>
      <c r="KWZ151" s="3"/>
      <c r="KXA151" s="3"/>
      <c r="KXB151" s="3"/>
      <c r="KXC151" s="3"/>
      <c r="KXD151" s="3"/>
      <c r="KXE151" s="3"/>
      <c r="KXF151" s="3"/>
      <c r="KXG151" s="3"/>
      <c r="KXH151" s="3"/>
      <c r="KXI151" s="3"/>
      <c r="KXJ151" s="3"/>
      <c r="KXK151" s="3"/>
      <c r="KXL151" s="3"/>
      <c r="KXM151" s="3"/>
      <c r="KXN151" s="3"/>
      <c r="KXO151" s="3"/>
      <c r="KXP151" s="3"/>
      <c r="KXQ151" s="3"/>
      <c r="KXR151" s="3"/>
      <c r="KXS151" s="3"/>
      <c r="KXT151" s="3"/>
      <c r="KXU151" s="3"/>
      <c r="KXV151" s="3"/>
      <c r="KXW151" s="3"/>
      <c r="KXX151" s="3"/>
      <c r="KXY151" s="3"/>
      <c r="KXZ151" s="3"/>
      <c r="KYA151" s="3"/>
      <c r="KYB151" s="3"/>
      <c r="KYC151" s="3"/>
      <c r="KYD151" s="3"/>
      <c r="KYE151" s="3"/>
      <c r="KYF151" s="3"/>
      <c r="KYG151" s="3"/>
      <c r="KYH151" s="3"/>
      <c r="KYI151" s="3"/>
      <c r="KYJ151" s="3"/>
      <c r="KYK151" s="3"/>
      <c r="KYL151" s="3"/>
      <c r="KYM151" s="3"/>
      <c r="KYN151" s="3"/>
      <c r="KYO151" s="3"/>
      <c r="KYP151" s="3"/>
      <c r="KYQ151" s="3"/>
      <c r="KYR151" s="3"/>
      <c r="KYS151" s="3"/>
      <c r="KYT151" s="3"/>
      <c r="KYU151" s="3"/>
      <c r="KYV151" s="3"/>
      <c r="KYW151" s="3"/>
      <c r="KYX151" s="3"/>
      <c r="KYY151" s="3"/>
      <c r="KYZ151" s="3"/>
      <c r="KZA151" s="3"/>
      <c r="KZB151" s="3"/>
      <c r="KZC151" s="3"/>
      <c r="KZD151" s="3"/>
      <c r="KZE151" s="3"/>
      <c r="KZF151" s="3"/>
      <c r="KZG151" s="3"/>
      <c r="KZH151" s="3"/>
      <c r="KZI151" s="3"/>
      <c r="KZJ151" s="3"/>
      <c r="KZK151" s="3"/>
      <c r="KZL151" s="3"/>
      <c r="KZM151" s="3"/>
      <c r="KZN151" s="3"/>
      <c r="KZO151" s="3"/>
      <c r="KZP151" s="3"/>
      <c r="KZQ151" s="3"/>
      <c r="KZR151" s="3"/>
      <c r="KZS151" s="3"/>
      <c r="KZT151" s="3"/>
      <c r="KZU151" s="3"/>
      <c r="KZV151" s="3"/>
      <c r="KZW151" s="3"/>
      <c r="KZX151" s="3"/>
      <c r="KZY151" s="3"/>
      <c r="KZZ151" s="3"/>
      <c r="LAA151" s="3"/>
      <c r="LAB151" s="3"/>
      <c r="LAC151" s="3"/>
      <c r="LAD151" s="3"/>
      <c r="LAE151" s="3"/>
      <c r="LAF151" s="3"/>
      <c r="LAG151" s="3"/>
      <c r="LAH151" s="3"/>
      <c r="LAI151" s="3"/>
      <c r="LAJ151" s="3"/>
      <c r="LAK151" s="3"/>
      <c r="LAL151" s="3"/>
      <c r="LAM151" s="3"/>
      <c r="LAN151" s="3"/>
      <c r="LAO151" s="3"/>
      <c r="LAP151" s="3"/>
      <c r="LAQ151" s="3"/>
      <c r="LAR151" s="3"/>
      <c r="LAS151" s="3"/>
      <c r="LAT151" s="3"/>
      <c r="LAU151" s="3"/>
      <c r="LAV151" s="3"/>
      <c r="LAW151" s="3"/>
      <c r="LAX151" s="3"/>
      <c r="LAY151" s="3"/>
      <c r="LAZ151" s="3"/>
      <c r="LBA151" s="3"/>
      <c r="LBB151" s="3"/>
      <c r="LBC151" s="3"/>
      <c r="LBD151" s="3"/>
      <c r="LBE151" s="3"/>
      <c r="LBF151" s="3"/>
      <c r="LBG151" s="3"/>
      <c r="LBH151" s="3"/>
      <c r="LBI151" s="3"/>
      <c r="LBJ151" s="3"/>
      <c r="LBK151" s="3"/>
      <c r="LBL151" s="3"/>
      <c r="LBM151" s="3"/>
      <c r="LBN151" s="3"/>
      <c r="LBO151" s="3"/>
      <c r="LBP151" s="3"/>
      <c r="LBQ151" s="3"/>
      <c r="LBR151" s="3"/>
      <c r="LBS151" s="3"/>
      <c r="LBT151" s="3"/>
      <c r="LBU151" s="3"/>
      <c r="LBV151" s="3"/>
      <c r="LBW151" s="3"/>
      <c r="LBX151" s="3"/>
      <c r="LBY151" s="3"/>
      <c r="LBZ151" s="3"/>
      <c r="LCA151" s="3"/>
      <c r="LCB151" s="3"/>
      <c r="LCC151" s="3"/>
      <c r="LCD151" s="3"/>
      <c r="LCE151" s="3"/>
      <c r="LCF151" s="3"/>
      <c r="LCG151" s="3"/>
      <c r="LCH151" s="3"/>
      <c r="LCI151" s="3"/>
      <c r="LCJ151" s="3"/>
      <c r="LCK151" s="3"/>
      <c r="LCL151" s="3"/>
      <c r="LCM151" s="3"/>
      <c r="LCN151" s="3"/>
      <c r="LCO151" s="3"/>
      <c r="LCP151" s="3"/>
      <c r="LCQ151" s="3"/>
      <c r="LCR151" s="3"/>
      <c r="LCS151" s="3"/>
      <c r="LCT151" s="3"/>
      <c r="LCU151" s="3"/>
      <c r="LCV151" s="3"/>
      <c r="LCW151" s="3"/>
      <c r="LCX151" s="3"/>
      <c r="LCY151" s="3"/>
      <c r="LCZ151" s="3"/>
      <c r="LDA151" s="3"/>
      <c r="LDB151" s="3"/>
      <c r="LDC151" s="3"/>
      <c r="LDD151" s="3"/>
      <c r="LDE151" s="3"/>
      <c r="LDF151" s="3"/>
      <c r="LDG151" s="3"/>
      <c r="LDH151" s="3"/>
      <c r="LDI151" s="3"/>
      <c r="LDJ151" s="3"/>
      <c r="LDK151" s="3"/>
      <c r="LDL151" s="3"/>
      <c r="LDM151" s="3"/>
      <c r="LDN151" s="3"/>
      <c r="LDO151" s="3"/>
      <c r="LDP151" s="3"/>
      <c r="LDQ151" s="3"/>
      <c r="LDR151" s="3"/>
      <c r="LDS151" s="3"/>
      <c r="LDT151" s="3"/>
      <c r="LDU151" s="3"/>
      <c r="LDV151" s="3"/>
      <c r="LDW151" s="3"/>
      <c r="LDX151" s="3"/>
      <c r="LDY151" s="3"/>
      <c r="LDZ151" s="3"/>
      <c r="LEA151" s="3"/>
      <c r="LEB151" s="3"/>
      <c r="LEC151" s="3"/>
      <c r="LED151" s="3"/>
      <c r="LEE151" s="3"/>
      <c r="LEF151" s="3"/>
      <c r="LEG151" s="3"/>
      <c r="LEH151" s="3"/>
      <c r="LEI151" s="3"/>
      <c r="LEJ151" s="3"/>
      <c r="LEK151" s="3"/>
      <c r="LEL151" s="3"/>
      <c r="LEM151" s="3"/>
      <c r="LEN151" s="3"/>
      <c r="LEO151" s="3"/>
      <c r="LEP151" s="3"/>
      <c r="LEQ151" s="3"/>
      <c r="LER151" s="3"/>
      <c r="LES151" s="3"/>
      <c r="LET151" s="3"/>
      <c r="LEU151" s="3"/>
      <c r="LEV151" s="3"/>
      <c r="LEW151" s="3"/>
      <c r="LEX151" s="3"/>
      <c r="LEY151" s="3"/>
      <c r="LEZ151" s="3"/>
      <c r="LFA151" s="3"/>
      <c r="LFB151" s="3"/>
      <c r="LFC151" s="3"/>
      <c r="LFD151" s="3"/>
      <c r="LFE151" s="3"/>
      <c r="LFF151" s="3"/>
      <c r="LFG151" s="3"/>
      <c r="LFH151" s="3"/>
      <c r="LFI151" s="3"/>
      <c r="LFJ151" s="3"/>
      <c r="LFK151" s="3"/>
      <c r="LFL151" s="3"/>
      <c r="LFM151" s="3"/>
      <c r="LFN151" s="3"/>
      <c r="LFO151" s="3"/>
      <c r="LFP151" s="3"/>
      <c r="LFQ151" s="3"/>
      <c r="LFR151" s="3"/>
      <c r="LFS151" s="3"/>
      <c r="LFT151" s="3"/>
      <c r="LFU151" s="3"/>
      <c r="LFV151" s="3"/>
      <c r="LFW151" s="3"/>
      <c r="LFX151" s="3"/>
      <c r="LFY151" s="3"/>
      <c r="LFZ151" s="3"/>
      <c r="LGA151" s="3"/>
      <c r="LGB151" s="3"/>
      <c r="LGC151" s="3"/>
      <c r="LGD151" s="3"/>
      <c r="LGE151" s="3"/>
      <c r="LGF151" s="3"/>
      <c r="LGG151" s="3"/>
      <c r="LGH151" s="3"/>
      <c r="LGI151" s="3"/>
      <c r="LGJ151" s="3"/>
      <c r="LGK151" s="3"/>
      <c r="LGL151" s="3"/>
      <c r="LGM151" s="3"/>
      <c r="LGN151" s="3"/>
      <c r="LGO151" s="3"/>
      <c r="LGP151" s="3"/>
      <c r="LGQ151" s="3"/>
      <c r="LGR151" s="3"/>
      <c r="LGS151" s="3"/>
      <c r="LGT151" s="3"/>
      <c r="LGU151" s="3"/>
      <c r="LGV151" s="3"/>
      <c r="LGW151" s="3"/>
      <c r="LGX151" s="3"/>
      <c r="LGY151" s="3"/>
      <c r="LGZ151" s="3"/>
      <c r="LHA151" s="3"/>
      <c r="LHB151" s="3"/>
      <c r="LHC151" s="3"/>
      <c r="LHD151" s="3"/>
      <c r="LHE151" s="3"/>
      <c r="LHF151" s="3"/>
      <c r="LHG151" s="3"/>
      <c r="LHH151" s="3"/>
      <c r="LHI151" s="3"/>
      <c r="LHJ151" s="3"/>
      <c r="LHK151" s="3"/>
      <c r="LHL151" s="3"/>
      <c r="LHM151" s="3"/>
      <c r="LHN151" s="3"/>
      <c r="LHO151" s="3"/>
      <c r="LHP151" s="3"/>
      <c r="LHQ151" s="3"/>
      <c r="LHR151" s="3"/>
      <c r="LHS151" s="3"/>
      <c r="LHT151" s="3"/>
      <c r="LHU151" s="3"/>
      <c r="LHV151" s="3"/>
      <c r="LHW151" s="3"/>
      <c r="LHX151" s="3"/>
      <c r="LHY151" s="3"/>
      <c r="LHZ151" s="3"/>
      <c r="LIA151" s="3"/>
      <c r="LIB151" s="3"/>
      <c r="LIC151" s="3"/>
      <c r="LID151" s="3"/>
      <c r="LIE151" s="3"/>
      <c r="LIF151" s="3"/>
      <c r="LIG151" s="3"/>
      <c r="LIH151" s="3"/>
      <c r="LII151" s="3"/>
      <c r="LIJ151" s="3"/>
      <c r="LIK151" s="3"/>
      <c r="LIL151" s="3"/>
      <c r="LIM151" s="3"/>
      <c r="LIN151" s="3"/>
      <c r="LIO151" s="3"/>
      <c r="LIP151" s="3"/>
      <c r="LIQ151" s="3"/>
      <c r="LIR151" s="3"/>
      <c r="LIS151" s="3"/>
      <c r="LIT151" s="3"/>
      <c r="LIU151" s="3"/>
      <c r="LIV151" s="3"/>
      <c r="LIW151" s="3"/>
      <c r="LIX151" s="3"/>
      <c r="LIY151" s="3"/>
      <c r="LIZ151" s="3"/>
      <c r="LJA151" s="3"/>
      <c r="LJB151" s="3"/>
      <c r="LJC151" s="3"/>
      <c r="LJD151" s="3"/>
      <c r="LJE151" s="3"/>
      <c r="LJF151" s="3"/>
      <c r="LJG151" s="3"/>
      <c r="LJH151" s="3"/>
      <c r="LJI151" s="3"/>
      <c r="LJJ151" s="3"/>
      <c r="LJK151" s="3"/>
      <c r="LJL151" s="3"/>
      <c r="LJM151" s="3"/>
      <c r="LJN151" s="3"/>
      <c r="LJO151" s="3"/>
      <c r="LJP151" s="3"/>
      <c r="LJQ151" s="3"/>
      <c r="LJR151" s="3"/>
      <c r="LJS151" s="3"/>
      <c r="LJT151" s="3"/>
      <c r="LJU151" s="3"/>
      <c r="LJV151" s="3"/>
      <c r="LJW151" s="3"/>
      <c r="LJX151" s="3"/>
      <c r="LJY151" s="3"/>
      <c r="LJZ151" s="3"/>
      <c r="LKA151" s="3"/>
      <c r="LKB151" s="3"/>
      <c r="LKC151" s="3"/>
      <c r="LKD151" s="3"/>
      <c r="LKE151" s="3"/>
      <c r="LKF151" s="3"/>
      <c r="LKG151" s="3"/>
      <c r="LKH151" s="3"/>
      <c r="LKI151" s="3"/>
      <c r="LKJ151" s="3"/>
      <c r="LKK151" s="3"/>
      <c r="LKL151" s="3"/>
      <c r="LKM151" s="3"/>
      <c r="LKN151" s="3"/>
      <c r="LKO151" s="3"/>
      <c r="LKP151" s="3"/>
      <c r="LKQ151" s="3"/>
      <c r="LKR151" s="3"/>
      <c r="LKS151" s="3"/>
      <c r="LKT151" s="3"/>
      <c r="LKU151" s="3"/>
      <c r="LKV151" s="3"/>
      <c r="LKW151" s="3"/>
      <c r="LKX151" s="3"/>
      <c r="LKY151" s="3"/>
      <c r="LKZ151" s="3"/>
      <c r="LLA151" s="3"/>
      <c r="LLB151" s="3"/>
      <c r="LLC151" s="3"/>
      <c r="LLD151" s="3"/>
      <c r="LLE151" s="3"/>
      <c r="LLF151" s="3"/>
      <c r="LLG151" s="3"/>
      <c r="LLH151" s="3"/>
      <c r="LLI151" s="3"/>
      <c r="LLJ151" s="3"/>
      <c r="LLK151" s="3"/>
      <c r="LLL151" s="3"/>
      <c r="LLM151" s="3"/>
      <c r="LLN151" s="3"/>
      <c r="LLO151" s="3"/>
      <c r="LLP151" s="3"/>
      <c r="LLQ151" s="3"/>
      <c r="LLR151" s="3"/>
      <c r="LLS151" s="3"/>
      <c r="LLT151" s="3"/>
      <c r="LLU151" s="3"/>
      <c r="LLV151" s="3"/>
      <c r="LLW151" s="3"/>
      <c r="LLX151" s="3"/>
      <c r="LLY151" s="3"/>
      <c r="LLZ151" s="3"/>
      <c r="LMA151" s="3"/>
      <c r="LMB151" s="3"/>
      <c r="LMC151" s="3"/>
      <c r="LMD151" s="3"/>
      <c r="LME151" s="3"/>
      <c r="LMF151" s="3"/>
      <c r="LMG151" s="3"/>
      <c r="LMH151" s="3"/>
      <c r="LMI151" s="3"/>
      <c r="LMJ151" s="3"/>
      <c r="LMK151" s="3"/>
      <c r="LML151" s="3"/>
      <c r="LMM151" s="3"/>
      <c r="LMN151" s="3"/>
      <c r="LMO151" s="3"/>
      <c r="LMP151" s="3"/>
      <c r="LMQ151" s="3"/>
      <c r="LMR151" s="3"/>
      <c r="LMS151" s="3"/>
      <c r="LMT151" s="3"/>
      <c r="LMU151" s="3"/>
      <c r="LMV151" s="3"/>
      <c r="LMW151" s="3"/>
      <c r="LMX151" s="3"/>
      <c r="LMY151" s="3"/>
      <c r="LMZ151" s="3"/>
      <c r="LNA151" s="3"/>
      <c r="LNB151" s="3"/>
      <c r="LNC151" s="3"/>
      <c r="LND151" s="3"/>
      <c r="LNE151" s="3"/>
      <c r="LNF151" s="3"/>
      <c r="LNG151" s="3"/>
      <c r="LNH151" s="3"/>
      <c r="LNI151" s="3"/>
      <c r="LNJ151" s="3"/>
      <c r="LNK151" s="3"/>
      <c r="LNL151" s="3"/>
      <c r="LNM151" s="3"/>
      <c r="LNN151" s="3"/>
      <c r="LNO151" s="3"/>
      <c r="LNP151" s="3"/>
      <c r="LNQ151" s="3"/>
      <c r="LNR151" s="3"/>
      <c r="LNS151" s="3"/>
      <c r="LNT151" s="3"/>
      <c r="LNU151" s="3"/>
      <c r="LNV151" s="3"/>
      <c r="LNW151" s="3"/>
      <c r="LNX151" s="3"/>
      <c r="LNY151" s="3"/>
      <c r="LNZ151" s="3"/>
      <c r="LOA151" s="3"/>
      <c r="LOB151" s="3"/>
      <c r="LOC151" s="3"/>
      <c r="LOD151" s="3"/>
      <c r="LOE151" s="3"/>
      <c r="LOF151" s="3"/>
      <c r="LOG151" s="3"/>
      <c r="LOH151" s="3"/>
      <c r="LOI151" s="3"/>
      <c r="LOJ151" s="3"/>
      <c r="LOK151" s="3"/>
      <c r="LOL151" s="3"/>
      <c r="LOM151" s="3"/>
      <c r="LON151" s="3"/>
      <c r="LOO151" s="3"/>
      <c r="LOP151" s="3"/>
      <c r="LOQ151" s="3"/>
      <c r="LOR151" s="3"/>
      <c r="LOS151" s="3"/>
      <c r="LOT151" s="3"/>
      <c r="LOU151" s="3"/>
      <c r="LOV151" s="3"/>
      <c r="LOW151" s="3"/>
      <c r="LOX151" s="3"/>
      <c r="LOY151" s="3"/>
      <c r="LOZ151" s="3"/>
      <c r="LPA151" s="3"/>
      <c r="LPB151" s="3"/>
      <c r="LPC151" s="3"/>
      <c r="LPD151" s="3"/>
      <c r="LPE151" s="3"/>
      <c r="LPF151" s="3"/>
      <c r="LPG151" s="3"/>
      <c r="LPH151" s="3"/>
      <c r="LPI151" s="3"/>
      <c r="LPJ151" s="3"/>
      <c r="LPK151" s="3"/>
      <c r="LPL151" s="3"/>
      <c r="LPM151" s="3"/>
      <c r="LPN151" s="3"/>
      <c r="LPO151" s="3"/>
      <c r="LPP151" s="3"/>
      <c r="LPQ151" s="3"/>
      <c r="LPR151" s="3"/>
      <c r="LPS151" s="3"/>
      <c r="LPT151" s="3"/>
      <c r="LPU151" s="3"/>
      <c r="LPV151" s="3"/>
      <c r="LPW151" s="3"/>
      <c r="LPX151" s="3"/>
      <c r="LPY151" s="3"/>
      <c r="LPZ151" s="3"/>
      <c r="LQA151" s="3"/>
      <c r="LQB151" s="3"/>
      <c r="LQC151" s="3"/>
      <c r="LQD151" s="3"/>
      <c r="LQE151" s="3"/>
      <c r="LQF151" s="3"/>
      <c r="LQG151" s="3"/>
      <c r="LQH151" s="3"/>
      <c r="LQI151" s="3"/>
      <c r="LQJ151" s="3"/>
      <c r="LQK151" s="3"/>
      <c r="LQL151" s="3"/>
      <c r="LQM151" s="3"/>
      <c r="LQN151" s="3"/>
      <c r="LQO151" s="3"/>
      <c r="LQP151" s="3"/>
      <c r="LQQ151" s="3"/>
      <c r="LQR151" s="3"/>
      <c r="LQS151" s="3"/>
      <c r="LQT151" s="3"/>
      <c r="LQU151" s="3"/>
      <c r="LQV151" s="3"/>
      <c r="LQW151" s="3"/>
      <c r="LQX151" s="3"/>
      <c r="LQY151" s="3"/>
      <c r="LQZ151" s="3"/>
      <c r="LRA151" s="3"/>
      <c r="LRB151" s="3"/>
      <c r="LRC151" s="3"/>
      <c r="LRD151" s="3"/>
      <c r="LRE151" s="3"/>
      <c r="LRF151" s="3"/>
      <c r="LRG151" s="3"/>
      <c r="LRH151" s="3"/>
      <c r="LRI151" s="3"/>
      <c r="LRJ151" s="3"/>
      <c r="LRK151" s="3"/>
      <c r="LRL151" s="3"/>
      <c r="LRM151" s="3"/>
      <c r="LRN151" s="3"/>
      <c r="LRO151" s="3"/>
      <c r="LRP151" s="3"/>
      <c r="LRQ151" s="3"/>
      <c r="LRR151" s="3"/>
      <c r="LRS151" s="3"/>
      <c r="LRT151" s="3"/>
      <c r="LRU151" s="3"/>
      <c r="LRV151" s="3"/>
      <c r="LRW151" s="3"/>
      <c r="LRX151" s="3"/>
      <c r="LRY151" s="3"/>
      <c r="LRZ151" s="3"/>
      <c r="LSA151" s="3"/>
      <c r="LSB151" s="3"/>
      <c r="LSC151" s="3"/>
      <c r="LSD151" s="3"/>
      <c r="LSE151" s="3"/>
      <c r="LSF151" s="3"/>
      <c r="LSG151" s="3"/>
      <c r="LSH151" s="3"/>
      <c r="LSI151" s="3"/>
      <c r="LSJ151" s="3"/>
      <c r="LSK151" s="3"/>
      <c r="LSL151" s="3"/>
      <c r="LSM151" s="3"/>
      <c r="LSN151" s="3"/>
      <c r="LSO151" s="3"/>
      <c r="LSP151" s="3"/>
      <c r="LSQ151" s="3"/>
      <c r="LSR151" s="3"/>
      <c r="LSS151" s="3"/>
      <c r="LST151" s="3"/>
      <c r="LSU151" s="3"/>
      <c r="LSV151" s="3"/>
      <c r="LSW151" s="3"/>
      <c r="LSX151" s="3"/>
      <c r="LSY151" s="3"/>
      <c r="LSZ151" s="3"/>
      <c r="LTA151" s="3"/>
      <c r="LTB151" s="3"/>
      <c r="LTC151" s="3"/>
      <c r="LTD151" s="3"/>
      <c r="LTE151" s="3"/>
      <c r="LTF151" s="3"/>
      <c r="LTG151" s="3"/>
      <c r="LTH151" s="3"/>
      <c r="LTI151" s="3"/>
      <c r="LTJ151" s="3"/>
      <c r="LTK151" s="3"/>
      <c r="LTL151" s="3"/>
      <c r="LTM151" s="3"/>
      <c r="LTN151" s="3"/>
      <c r="LTO151" s="3"/>
      <c r="LTP151" s="3"/>
      <c r="LTQ151" s="3"/>
      <c r="LTR151" s="3"/>
      <c r="LTS151" s="3"/>
      <c r="LTT151" s="3"/>
      <c r="LTU151" s="3"/>
      <c r="LTV151" s="3"/>
      <c r="LTW151" s="3"/>
      <c r="LTX151" s="3"/>
      <c r="LTY151" s="3"/>
      <c r="LTZ151" s="3"/>
      <c r="LUA151" s="3"/>
      <c r="LUB151" s="3"/>
      <c r="LUC151" s="3"/>
      <c r="LUD151" s="3"/>
      <c r="LUE151" s="3"/>
      <c r="LUF151" s="3"/>
      <c r="LUG151" s="3"/>
      <c r="LUH151" s="3"/>
      <c r="LUI151" s="3"/>
      <c r="LUJ151" s="3"/>
      <c r="LUK151" s="3"/>
      <c r="LUL151" s="3"/>
      <c r="LUM151" s="3"/>
      <c r="LUN151" s="3"/>
      <c r="LUO151" s="3"/>
      <c r="LUP151" s="3"/>
      <c r="LUQ151" s="3"/>
      <c r="LUR151" s="3"/>
      <c r="LUS151" s="3"/>
      <c r="LUT151" s="3"/>
      <c r="LUU151" s="3"/>
      <c r="LUV151" s="3"/>
      <c r="LUW151" s="3"/>
      <c r="LUX151" s="3"/>
      <c r="LUY151" s="3"/>
      <c r="LUZ151" s="3"/>
      <c r="LVA151" s="3"/>
      <c r="LVB151" s="3"/>
      <c r="LVC151" s="3"/>
      <c r="LVD151" s="3"/>
      <c r="LVE151" s="3"/>
      <c r="LVF151" s="3"/>
      <c r="LVG151" s="3"/>
      <c r="LVH151" s="3"/>
      <c r="LVI151" s="3"/>
      <c r="LVJ151" s="3"/>
      <c r="LVK151" s="3"/>
      <c r="LVL151" s="3"/>
      <c r="LVM151" s="3"/>
      <c r="LVN151" s="3"/>
      <c r="LVO151" s="3"/>
      <c r="LVP151" s="3"/>
      <c r="LVQ151" s="3"/>
      <c r="LVR151" s="3"/>
      <c r="LVS151" s="3"/>
      <c r="LVT151" s="3"/>
      <c r="LVU151" s="3"/>
      <c r="LVV151" s="3"/>
      <c r="LVW151" s="3"/>
      <c r="LVX151" s="3"/>
      <c r="LVY151" s="3"/>
      <c r="LVZ151" s="3"/>
      <c r="LWA151" s="3"/>
      <c r="LWB151" s="3"/>
      <c r="LWC151" s="3"/>
      <c r="LWD151" s="3"/>
      <c r="LWE151" s="3"/>
      <c r="LWF151" s="3"/>
      <c r="LWG151" s="3"/>
      <c r="LWH151" s="3"/>
      <c r="LWI151" s="3"/>
      <c r="LWJ151" s="3"/>
      <c r="LWK151" s="3"/>
      <c r="LWL151" s="3"/>
      <c r="LWM151" s="3"/>
      <c r="LWN151" s="3"/>
      <c r="LWO151" s="3"/>
      <c r="LWP151" s="3"/>
      <c r="LWQ151" s="3"/>
      <c r="LWR151" s="3"/>
      <c r="LWS151" s="3"/>
      <c r="LWT151" s="3"/>
      <c r="LWU151" s="3"/>
      <c r="LWV151" s="3"/>
      <c r="LWW151" s="3"/>
      <c r="LWX151" s="3"/>
      <c r="LWY151" s="3"/>
      <c r="LWZ151" s="3"/>
      <c r="LXA151" s="3"/>
      <c r="LXB151" s="3"/>
      <c r="LXC151" s="3"/>
      <c r="LXD151" s="3"/>
      <c r="LXE151" s="3"/>
      <c r="LXF151" s="3"/>
      <c r="LXG151" s="3"/>
      <c r="LXH151" s="3"/>
      <c r="LXI151" s="3"/>
      <c r="LXJ151" s="3"/>
      <c r="LXK151" s="3"/>
      <c r="LXL151" s="3"/>
      <c r="LXM151" s="3"/>
      <c r="LXN151" s="3"/>
      <c r="LXO151" s="3"/>
      <c r="LXP151" s="3"/>
      <c r="LXQ151" s="3"/>
      <c r="LXR151" s="3"/>
      <c r="LXS151" s="3"/>
      <c r="LXT151" s="3"/>
      <c r="LXU151" s="3"/>
      <c r="LXV151" s="3"/>
      <c r="LXW151" s="3"/>
      <c r="LXX151" s="3"/>
      <c r="LXY151" s="3"/>
      <c r="LXZ151" s="3"/>
      <c r="LYA151" s="3"/>
      <c r="LYB151" s="3"/>
      <c r="LYC151" s="3"/>
      <c r="LYD151" s="3"/>
      <c r="LYE151" s="3"/>
      <c r="LYF151" s="3"/>
      <c r="LYG151" s="3"/>
      <c r="LYH151" s="3"/>
      <c r="LYI151" s="3"/>
      <c r="LYJ151" s="3"/>
      <c r="LYK151" s="3"/>
      <c r="LYL151" s="3"/>
      <c r="LYM151" s="3"/>
      <c r="LYN151" s="3"/>
      <c r="LYO151" s="3"/>
      <c r="LYP151" s="3"/>
      <c r="LYQ151" s="3"/>
      <c r="LYR151" s="3"/>
      <c r="LYS151" s="3"/>
      <c r="LYT151" s="3"/>
      <c r="LYU151" s="3"/>
      <c r="LYV151" s="3"/>
      <c r="LYW151" s="3"/>
      <c r="LYX151" s="3"/>
      <c r="LYY151" s="3"/>
      <c r="LYZ151" s="3"/>
      <c r="LZA151" s="3"/>
      <c r="LZB151" s="3"/>
      <c r="LZC151" s="3"/>
      <c r="LZD151" s="3"/>
      <c r="LZE151" s="3"/>
      <c r="LZF151" s="3"/>
      <c r="LZG151" s="3"/>
      <c r="LZH151" s="3"/>
      <c r="LZI151" s="3"/>
      <c r="LZJ151" s="3"/>
      <c r="LZK151" s="3"/>
      <c r="LZL151" s="3"/>
      <c r="LZM151" s="3"/>
      <c r="LZN151" s="3"/>
      <c r="LZO151" s="3"/>
      <c r="LZP151" s="3"/>
      <c r="LZQ151" s="3"/>
      <c r="LZR151" s="3"/>
      <c r="LZS151" s="3"/>
      <c r="LZT151" s="3"/>
      <c r="LZU151" s="3"/>
      <c r="LZV151" s="3"/>
      <c r="LZW151" s="3"/>
      <c r="LZX151" s="3"/>
      <c r="LZY151" s="3"/>
      <c r="LZZ151" s="3"/>
      <c r="MAA151" s="3"/>
      <c r="MAB151" s="3"/>
      <c r="MAC151" s="3"/>
      <c r="MAD151" s="3"/>
      <c r="MAE151" s="3"/>
      <c r="MAF151" s="3"/>
      <c r="MAG151" s="3"/>
      <c r="MAH151" s="3"/>
      <c r="MAI151" s="3"/>
      <c r="MAJ151" s="3"/>
      <c r="MAK151" s="3"/>
      <c r="MAL151" s="3"/>
      <c r="MAM151" s="3"/>
      <c r="MAN151" s="3"/>
      <c r="MAO151" s="3"/>
      <c r="MAP151" s="3"/>
      <c r="MAQ151" s="3"/>
      <c r="MAR151" s="3"/>
      <c r="MAS151" s="3"/>
      <c r="MAT151" s="3"/>
      <c r="MAU151" s="3"/>
      <c r="MAV151" s="3"/>
      <c r="MAW151" s="3"/>
      <c r="MAX151" s="3"/>
      <c r="MAY151" s="3"/>
      <c r="MAZ151" s="3"/>
      <c r="MBA151" s="3"/>
      <c r="MBB151" s="3"/>
      <c r="MBC151" s="3"/>
      <c r="MBD151" s="3"/>
      <c r="MBE151" s="3"/>
      <c r="MBF151" s="3"/>
      <c r="MBG151" s="3"/>
      <c r="MBH151" s="3"/>
      <c r="MBI151" s="3"/>
      <c r="MBJ151" s="3"/>
      <c r="MBK151" s="3"/>
      <c r="MBL151" s="3"/>
      <c r="MBM151" s="3"/>
      <c r="MBN151" s="3"/>
      <c r="MBO151" s="3"/>
      <c r="MBP151" s="3"/>
      <c r="MBQ151" s="3"/>
      <c r="MBR151" s="3"/>
      <c r="MBS151" s="3"/>
      <c r="MBT151" s="3"/>
      <c r="MBU151" s="3"/>
      <c r="MBV151" s="3"/>
      <c r="MBW151" s="3"/>
      <c r="MBX151" s="3"/>
      <c r="MBY151" s="3"/>
      <c r="MBZ151" s="3"/>
      <c r="MCA151" s="3"/>
      <c r="MCB151" s="3"/>
      <c r="MCC151" s="3"/>
      <c r="MCD151" s="3"/>
      <c r="MCE151" s="3"/>
      <c r="MCF151" s="3"/>
      <c r="MCG151" s="3"/>
      <c r="MCH151" s="3"/>
      <c r="MCI151" s="3"/>
      <c r="MCJ151" s="3"/>
      <c r="MCK151" s="3"/>
      <c r="MCL151" s="3"/>
      <c r="MCM151" s="3"/>
      <c r="MCN151" s="3"/>
      <c r="MCO151" s="3"/>
      <c r="MCP151" s="3"/>
      <c r="MCQ151" s="3"/>
      <c r="MCR151" s="3"/>
      <c r="MCS151" s="3"/>
      <c r="MCT151" s="3"/>
      <c r="MCU151" s="3"/>
      <c r="MCV151" s="3"/>
      <c r="MCW151" s="3"/>
      <c r="MCX151" s="3"/>
      <c r="MCY151" s="3"/>
      <c r="MCZ151" s="3"/>
      <c r="MDA151" s="3"/>
      <c r="MDB151" s="3"/>
      <c r="MDC151" s="3"/>
      <c r="MDD151" s="3"/>
      <c r="MDE151" s="3"/>
      <c r="MDF151" s="3"/>
      <c r="MDG151" s="3"/>
      <c r="MDH151" s="3"/>
      <c r="MDI151" s="3"/>
      <c r="MDJ151" s="3"/>
      <c r="MDK151" s="3"/>
      <c r="MDL151" s="3"/>
      <c r="MDM151" s="3"/>
      <c r="MDN151" s="3"/>
      <c r="MDO151" s="3"/>
      <c r="MDP151" s="3"/>
      <c r="MDQ151" s="3"/>
      <c r="MDR151" s="3"/>
      <c r="MDS151" s="3"/>
      <c r="MDT151" s="3"/>
      <c r="MDU151" s="3"/>
      <c r="MDV151" s="3"/>
      <c r="MDW151" s="3"/>
      <c r="MDX151" s="3"/>
      <c r="MDY151" s="3"/>
      <c r="MDZ151" s="3"/>
      <c r="MEA151" s="3"/>
      <c r="MEB151" s="3"/>
      <c r="MEC151" s="3"/>
      <c r="MED151" s="3"/>
      <c r="MEE151" s="3"/>
      <c r="MEF151" s="3"/>
      <c r="MEG151" s="3"/>
      <c r="MEH151" s="3"/>
      <c r="MEI151" s="3"/>
      <c r="MEJ151" s="3"/>
      <c r="MEK151" s="3"/>
      <c r="MEL151" s="3"/>
      <c r="MEM151" s="3"/>
      <c r="MEN151" s="3"/>
      <c r="MEO151" s="3"/>
      <c r="MEP151" s="3"/>
      <c r="MEQ151" s="3"/>
      <c r="MER151" s="3"/>
      <c r="MES151" s="3"/>
      <c r="MET151" s="3"/>
      <c r="MEU151" s="3"/>
      <c r="MEV151" s="3"/>
      <c r="MEW151" s="3"/>
      <c r="MEX151" s="3"/>
      <c r="MEY151" s="3"/>
      <c r="MEZ151" s="3"/>
      <c r="MFA151" s="3"/>
      <c r="MFB151" s="3"/>
      <c r="MFC151" s="3"/>
      <c r="MFD151" s="3"/>
      <c r="MFE151" s="3"/>
      <c r="MFF151" s="3"/>
      <c r="MFG151" s="3"/>
      <c r="MFH151" s="3"/>
      <c r="MFI151" s="3"/>
      <c r="MFJ151" s="3"/>
      <c r="MFK151" s="3"/>
      <c r="MFL151" s="3"/>
      <c r="MFM151" s="3"/>
      <c r="MFN151" s="3"/>
      <c r="MFO151" s="3"/>
      <c r="MFP151" s="3"/>
      <c r="MFQ151" s="3"/>
      <c r="MFR151" s="3"/>
      <c r="MFS151" s="3"/>
      <c r="MFT151" s="3"/>
      <c r="MFU151" s="3"/>
      <c r="MFV151" s="3"/>
      <c r="MFW151" s="3"/>
      <c r="MFX151" s="3"/>
      <c r="MFY151" s="3"/>
      <c r="MFZ151" s="3"/>
      <c r="MGA151" s="3"/>
      <c r="MGB151" s="3"/>
      <c r="MGC151" s="3"/>
      <c r="MGD151" s="3"/>
      <c r="MGE151" s="3"/>
      <c r="MGF151" s="3"/>
      <c r="MGG151" s="3"/>
      <c r="MGH151" s="3"/>
      <c r="MGI151" s="3"/>
      <c r="MGJ151" s="3"/>
      <c r="MGK151" s="3"/>
      <c r="MGL151" s="3"/>
      <c r="MGM151" s="3"/>
      <c r="MGN151" s="3"/>
      <c r="MGO151" s="3"/>
      <c r="MGP151" s="3"/>
      <c r="MGQ151" s="3"/>
      <c r="MGR151" s="3"/>
      <c r="MGS151" s="3"/>
      <c r="MGT151" s="3"/>
      <c r="MGU151" s="3"/>
      <c r="MGV151" s="3"/>
      <c r="MGW151" s="3"/>
      <c r="MGX151" s="3"/>
      <c r="MGY151" s="3"/>
      <c r="MGZ151" s="3"/>
      <c r="MHA151" s="3"/>
      <c r="MHB151" s="3"/>
      <c r="MHC151" s="3"/>
      <c r="MHD151" s="3"/>
      <c r="MHE151" s="3"/>
      <c r="MHF151" s="3"/>
      <c r="MHG151" s="3"/>
      <c r="MHH151" s="3"/>
      <c r="MHI151" s="3"/>
      <c r="MHJ151" s="3"/>
      <c r="MHK151" s="3"/>
      <c r="MHL151" s="3"/>
      <c r="MHM151" s="3"/>
      <c r="MHN151" s="3"/>
      <c r="MHO151" s="3"/>
      <c r="MHP151" s="3"/>
      <c r="MHQ151" s="3"/>
      <c r="MHR151" s="3"/>
      <c r="MHS151" s="3"/>
      <c r="MHT151" s="3"/>
      <c r="MHU151" s="3"/>
      <c r="MHV151" s="3"/>
      <c r="MHW151" s="3"/>
      <c r="MHX151" s="3"/>
      <c r="MHY151" s="3"/>
      <c r="MHZ151" s="3"/>
      <c r="MIA151" s="3"/>
      <c r="MIB151" s="3"/>
      <c r="MIC151" s="3"/>
      <c r="MID151" s="3"/>
      <c r="MIE151" s="3"/>
      <c r="MIF151" s="3"/>
      <c r="MIG151" s="3"/>
      <c r="MIH151" s="3"/>
      <c r="MII151" s="3"/>
      <c r="MIJ151" s="3"/>
      <c r="MIK151" s="3"/>
      <c r="MIL151" s="3"/>
      <c r="MIM151" s="3"/>
      <c r="MIN151" s="3"/>
      <c r="MIO151" s="3"/>
      <c r="MIP151" s="3"/>
      <c r="MIQ151" s="3"/>
      <c r="MIR151" s="3"/>
      <c r="MIS151" s="3"/>
      <c r="MIT151" s="3"/>
      <c r="MIU151" s="3"/>
      <c r="MIV151" s="3"/>
      <c r="MIW151" s="3"/>
      <c r="MIX151" s="3"/>
      <c r="MIY151" s="3"/>
      <c r="MIZ151" s="3"/>
      <c r="MJA151" s="3"/>
      <c r="MJB151" s="3"/>
      <c r="MJC151" s="3"/>
      <c r="MJD151" s="3"/>
      <c r="MJE151" s="3"/>
      <c r="MJF151" s="3"/>
      <c r="MJG151" s="3"/>
      <c r="MJH151" s="3"/>
      <c r="MJI151" s="3"/>
      <c r="MJJ151" s="3"/>
      <c r="MJK151" s="3"/>
      <c r="MJL151" s="3"/>
      <c r="MJM151" s="3"/>
      <c r="MJN151" s="3"/>
      <c r="MJO151" s="3"/>
      <c r="MJP151" s="3"/>
      <c r="MJQ151" s="3"/>
      <c r="MJR151" s="3"/>
      <c r="MJS151" s="3"/>
      <c r="MJT151" s="3"/>
      <c r="MJU151" s="3"/>
      <c r="MJV151" s="3"/>
      <c r="MJW151" s="3"/>
      <c r="MJX151" s="3"/>
      <c r="MJY151" s="3"/>
      <c r="MJZ151" s="3"/>
      <c r="MKA151" s="3"/>
      <c r="MKB151" s="3"/>
      <c r="MKC151" s="3"/>
      <c r="MKD151" s="3"/>
      <c r="MKE151" s="3"/>
      <c r="MKF151" s="3"/>
      <c r="MKG151" s="3"/>
      <c r="MKH151" s="3"/>
      <c r="MKI151" s="3"/>
      <c r="MKJ151" s="3"/>
      <c r="MKK151" s="3"/>
      <c r="MKL151" s="3"/>
      <c r="MKM151" s="3"/>
      <c r="MKN151" s="3"/>
      <c r="MKO151" s="3"/>
      <c r="MKP151" s="3"/>
      <c r="MKQ151" s="3"/>
      <c r="MKR151" s="3"/>
      <c r="MKS151" s="3"/>
      <c r="MKT151" s="3"/>
      <c r="MKU151" s="3"/>
      <c r="MKV151" s="3"/>
      <c r="MKW151" s="3"/>
      <c r="MKX151" s="3"/>
      <c r="MKY151" s="3"/>
      <c r="MKZ151" s="3"/>
      <c r="MLA151" s="3"/>
      <c r="MLB151" s="3"/>
      <c r="MLC151" s="3"/>
      <c r="MLD151" s="3"/>
      <c r="MLE151" s="3"/>
      <c r="MLF151" s="3"/>
      <c r="MLG151" s="3"/>
      <c r="MLH151" s="3"/>
      <c r="MLI151" s="3"/>
      <c r="MLJ151" s="3"/>
      <c r="MLK151" s="3"/>
      <c r="MLL151" s="3"/>
      <c r="MLM151" s="3"/>
      <c r="MLN151" s="3"/>
      <c r="MLO151" s="3"/>
      <c r="MLP151" s="3"/>
      <c r="MLQ151" s="3"/>
      <c r="MLR151" s="3"/>
      <c r="MLS151" s="3"/>
      <c r="MLT151" s="3"/>
      <c r="MLU151" s="3"/>
      <c r="MLV151" s="3"/>
      <c r="MLW151" s="3"/>
      <c r="MLX151" s="3"/>
      <c r="MLY151" s="3"/>
      <c r="MLZ151" s="3"/>
      <c r="MMA151" s="3"/>
      <c r="MMB151" s="3"/>
      <c r="MMC151" s="3"/>
      <c r="MMD151" s="3"/>
      <c r="MME151" s="3"/>
      <c r="MMF151" s="3"/>
      <c r="MMG151" s="3"/>
      <c r="MMH151" s="3"/>
      <c r="MMI151" s="3"/>
      <c r="MMJ151" s="3"/>
      <c r="MMK151" s="3"/>
      <c r="MML151" s="3"/>
      <c r="MMM151" s="3"/>
      <c r="MMN151" s="3"/>
      <c r="MMO151" s="3"/>
      <c r="MMP151" s="3"/>
      <c r="MMQ151" s="3"/>
      <c r="MMR151" s="3"/>
      <c r="MMS151" s="3"/>
      <c r="MMT151" s="3"/>
      <c r="MMU151" s="3"/>
      <c r="MMV151" s="3"/>
      <c r="MMW151" s="3"/>
      <c r="MMX151" s="3"/>
      <c r="MMY151" s="3"/>
      <c r="MMZ151" s="3"/>
      <c r="MNA151" s="3"/>
      <c r="MNB151" s="3"/>
      <c r="MNC151" s="3"/>
      <c r="MND151" s="3"/>
      <c r="MNE151" s="3"/>
      <c r="MNF151" s="3"/>
      <c r="MNG151" s="3"/>
      <c r="MNH151" s="3"/>
      <c r="MNI151" s="3"/>
      <c r="MNJ151" s="3"/>
      <c r="MNK151" s="3"/>
      <c r="MNL151" s="3"/>
      <c r="MNM151" s="3"/>
      <c r="MNN151" s="3"/>
      <c r="MNO151" s="3"/>
      <c r="MNP151" s="3"/>
      <c r="MNQ151" s="3"/>
      <c r="MNR151" s="3"/>
      <c r="MNS151" s="3"/>
      <c r="MNT151" s="3"/>
      <c r="MNU151" s="3"/>
      <c r="MNV151" s="3"/>
      <c r="MNW151" s="3"/>
      <c r="MNX151" s="3"/>
      <c r="MNY151" s="3"/>
      <c r="MNZ151" s="3"/>
      <c r="MOA151" s="3"/>
      <c r="MOB151" s="3"/>
      <c r="MOC151" s="3"/>
      <c r="MOD151" s="3"/>
      <c r="MOE151" s="3"/>
      <c r="MOF151" s="3"/>
      <c r="MOG151" s="3"/>
      <c r="MOH151" s="3"/>
      <c r="MOI151" s="3"/>
      <c r="MOJ151" s="3"/>
      <c r="MOK151" s="3"/>
      <c r="MOL151" s="3"/>
      <c r="MOM151" s="3"/>
      <c r="MON151" s="3"/>
      <c r="MOO151" s="3"/>
      <c r="MOP151" s="3"/>
      <c r="MOQ151" s="3"/>
      <c r="MOR151" s="3"/>
      <c r="MOS151" s="3"/>
      <c r="MOT151" s="3"/>
      <c r="MOU151" s="3"/>
      <c r="MOV151" s="3"/>
      <c r="MOW151" s="3"/>
      <c r="MOX151" s="3"/>
      <c r="MOY151" s="3"/>
      <c r="MOZ151" s="3"/>
      <c r="MPA151" s="3"/>
      <c r="MPB151" s="3"/>
      <c r="MPC151" s="3"/>
      <c r="MPD151" s="3"/>
      <c r="MPE151" s="3"/>
      <c r="MPF151" s="3"/>
      <c r="MPG151" s="3"/>
      <c r="MPH151" s="3"/>
      <c r="MPI151" s="3"/>
      <c r="MPJ151" s="3"/>
      <c r="MPK151" s="3"/>
      <c r="MPL151" s="3"/>
      <c r="MPM151" s="3"/>
      <c r="MPN151" s="3"/>
      <c r="MPO151" s="3"/>
      <c r="MPP151" s="3"/>
      <c r="MPQ151" s="3"/>
      <c r="MPR151" s="3"/>
      <c r="MPS151" s="3"/>
      <c r="MPT151" s="3"/>
      <c r="MPU151" s="3"/>
      <c r="MPV151" s="3"/>
      <c r="MPW151" s="3"/>
      <c r="MPX151" s="3"/>
      <c r="MPY151" s="3"/>
      <c r="MPZ151" s="3"/>
      <c r="MQA151" s="3"/>
      <c r="MQB151" s="3"/>
      <c r="MQC151" s="3"/>
      <c r="MQD151" s="3"/>
      <c r="MQE151" s="3"/>
      <c r="MQF151" s="3"/>
      <c r="MQG151" s="3"/>
      <c r="MQH151" s="3"/>
      <c r="MQI151" s="3"/>
      <c r="MQJ151" s="3"/>
      <c r="MQK151" s="3"/>
      <c r="MQL151" s="3"/>
      <c r="MQM151" s="3"/>
      <c r="MQN151" s="3"/>
      <c r="MQO151" s="3"/>
      <c r="MQP151" s="3"/>
      <c r="MQQ151" s="3"/>
      <c r="MQR151" s="3"/>
      <c r="MQS151" s="3"/>
      <c r="MQT151" s="3"/>
      <c r="MQU151" s="3"/>
      <c r="MQV151" s="3"/>
      <c r="MQW151" s="3"/>
      <c r="MQX151" s="3"/>
      <c r="MQY151" s="3"/>
      <c r="MQZ151" s="3"/>
      <c r="MRA151" s="3"/>
      <c r="MRB151" s="3"/>
      <c r="MRC151" s="3"/>
      <c r="MRD151" s="3"/>
      <c r="MRE151" s="3"/>
      <c r="MRF151" s="3"/>
      <c r="MRG151" s="3"/>
      <c r="MRH151" s="3"/>
      <c r="MRI151" s="3"/>
      <c r="MRJ151" s="3"/>
      <c r="MRK151" s="3"/>
      <c r="MRL151" s="3"/>
      <c r="MRM151" s="3"/>
      <c r="MRN151" s="3"/>
      <c r="MRO151" s="3"/>
      <c r="MRP151" s="3"/>
      <c r="MRQ151" s="3"/>
      <c r="MRR151" s="3"/>
      <c r="MRS151" s="3"/>
      <c r="MRT151" s="3"/>
      <c r="MRU151" s="3"/>
      <c r="MRV151" s="3"/>
      <c r="MRW151" s="3"/>
      <c r="MRX151" s="3"/>
      <c r="MRY151" s="3"/>
      <c r="MRZ151" s="3"/>
      <c r="MSA151" s="3"/>
      <c r="MSB151" s="3"/>
      <c r="MSC151" s="3"/>
      <c r="MSD151" s="3"/>
      <c r="MSE151" s="3"/>
      <c r="MSF151" s="3"/>
      <c r="MSG151" s="3"/>
      <c r="MSH151" s="3"/>
      <c r="MSI151" s="3"/>
      <c r="MSJ151" s="3"/>
      <c r="MSK151" s="3"/>
      <c r="MSL151" s="3"/>
      <c r="MSM151" s="3"/>
      <c r="MSN151" s="3"/>
      <c r="MSO151" s="3"/>
      <c r="MSP151" s="3"/>
      <c r="MSQ151" s="3"/>
      <c r="MSR151" s="3"/>
      <c r="MSS151" s="3"/>
      <c r="MST151" s="3"/>
      <c r="MSU151" s="3"/>
      <c r="MSV151" s="3"/>
      <c r="MSW151" s="3"/>
      <c r="MSX151" s="3"/>
      <c r="MSY151" s="3"/>
      <c r="MSZ151" s="3"/>
      <c r="MTA151" s="3"/>
      <c r="MTB151" s="3"/>
      <c r="MTC151" s="3"/>
      <c r="MTD151" s="3"/>
      <c r="MTE151" s="3"/>
      <c r="MTF151" s="3"/>
      <c r="MTG151" s="3"/>
      <c r="MTH151" s="3"/>
      <c r="MTI151" s="3"/>
      <c r="MTJ151" s="3"/>
      <c r="MTK151" s="3"/>
      <c r="MTL151" s="3"/>
      <c r="MTM151" s="3"/>
      <c r="MTN151" s="3"/>
      <c r="MTO151" s="3"/>
      <c r="MTP151" s="3"/>
      <c r="MTQ151" s="3"/>
      <c r="MTR151" s="3"/>
      <c r="MTS151" s="3"/>
      <c r="MTT151" s="3"/>
      <c r="MTU151" s="3"/>
      <c r="MTV151" s="3"/>
      <c r="MTW151" s="3"/>
      <c r="MTX151" s="3"/>
      <c r="MTY151" s="3"/>
      <c r="MTZ151" s="3"/>
      <c r="MUA151" s="3"/>
      <c r="MUB151" s="3"/>
      <c r="MUC151" s="3"/>
      <c r="MUD151" s="3"/>
      <c r="MUE151" s="3"/>
      <c r="MUF151" s="3"/>
      <c r="MUG151" s="3"/>
      <c r="MUH151" s="3"/>
      <c r="MUI151" s="3"/>
      <c r="MUJ151" s="3"/>
      <c r="MUK151" s="3"/>
      <c r="MUL151" s="3"/>
      <c r="MUM151" s="3"/>
      <c r="MUN151" s="3"/>
      <c r="MUO151" s="3"/>
      <c r="MUP151" s="3"/>
      <c r="MUQ151" s="3"/>
      <c r="MUR151" s="3"/>
      <c r="MUS151" s="3"/>
      <c r="MUT151" s="3"/>
      <c r="MUU151" s="3"/>
      <c r="MUV151" s="3"/>
      <c r="MUW151" s="3"/>
      <c r="MUX151" s="3"/>
      <c r="MUY151" s="3"/>
      <c r="MUZ151" s="3"/>
      <c r="MVA151" s="3"/>
      <c r="MVB151" s="3"/>
      <c r="MVC151" s="3"/>
      <c r="MVD151" s="3"/>
      <c r="MVE151" s="3"/>
      <c r="MVF151" s="3"/>
      <c r="MVG151" s="3"/>
      <c r="MVH151" s="3"/>
      <c r="MVI151" s="3"/>
      <c r="MVJ151" s="3"/>
      <c r="MVK151" s="3"/>
      <c r="MVL151" s="3"/>
      <c r="MVM151" s="3"/>
      <c r="MVN151" s="3"/>
      <c r="MVO151" s="3"/>
      <c r="MVP151" s="3"/>
      <c r="MVQ151" s="3"/>
      <c r="MVR151" s="3"/>
      <c r="MVS151" s="3"/>
      <c r="MVT151" s="3"/>
      <c r="MVU151" s="3"/>
      <c r="MVV151" s="3"/>
      <c r="MVW151" s="3"/>
      <c r="MVX151" s="3"/>
      <c r="MVY151" s="3"/>
      <c r="MVZ151" s="3"/>
      <c r="MWA151" s="3"/>
      <c r="MWB151" s="3"/>
      <c r="MWC151" s="3"/>
      <c r="MWD151" s="3"/>
      <c r="MWE151" s="3"/>
      <c r="MWF151" s="3"/>
      <c r="MWG151" s="3"/>
      <c r="MWH151" s="3"/>
      <c r="MWI151" s="3"/>
      <c r="MWJ151" s="3"/>
      <c r="MWK151" s="3"/>
      <c r="MWL151" s="3"/>
      <c r="MWM151" s="3"/>
      <c r="MWN151" s="3"/>
      <c r="MWO151" s="3"/>
      <c r="MWP151" s="3"/>
      <c r="MWQ151" s="3"/>
      <c r="MWR151" s="3"/>
      <c r="MWS151" s="3"/>
      <c r="MWT151" s="3"/>
      <c r="MWU151" s="3"/>
      <c r="MWV151" s="3"/>
      <c r="MWW151" s="3"/>
      <c r="MWX151" s="3"/>
      <c r="MWY151" s="3"/>
      <c r="MWZ151" s="3"/>
      <c r="MXA151" s="3"/>
      <c r="MXB151" s="3"/>
      <c r="MXC151" s="3"/>
      <c r="MXD151" s="3"/>
      <c r="MXE151" s="3"/>
      <c r="MXF151" s="3"/>
      <c r="MXG151" s="3"/>
      <c r="MXH151" s="3"/>
      <c r="MXI151" s="3"/>
      <c r="MXJ151" s="3"/>
      <c r="MXK151" s="3"/>
      <c r="MXL151" s="3"/>
      <c r="MXM151" s="3"/>
      <c r="MXN151" s="3"/>
      <c r="MXO151" s="3"/>
      <c r="MXP151" s="3"/>
      <c r="MXQ151" s="3"/>
      <c r="MXR151" s="3"/>
      <c r="MXS151" s="3"/>
      <c r="MXT151" s="3"/>
      <c r="MXU151" s="3"/>
      <c r="MXV151" s="3"/>
      <c r="MXW151" s="3"/>
      <c r="MXX151" s="3"/>
      <c r="MXY151" s="3"/>
      <c r="MXZ151" s="3"/>
      <c r="MYA151" s="3"/>
      <c r="MYB151" s="3"/>
      <c r="MYC151" s="3"/>
      <c r="MYD151" s="3"/>
      <c r="MYE151" s="3"/>
      <c r="MYF151" s="3"/>
      <c r="MYG151" s="3"/>
      <c r="MYH151" s="3"/>
      <c r="MYI151" s="3"/>
      <c r="MYJ151" s="3"/>
      <c r="MYK151" s="3"/>
      <c r="MYL151" s="3"/>
      <c r="MYM151" s="3"/>
      <c r="MYN151" s="3"/>
      <c r="MYO151" s="3"/>
      <c r="MYP151" s="3"/>
      <c r="MYQ151" s="3"/>
      <c r="MYR151" s="3"/>
      <c r="MYS151" s="3"/>
      <c r="MYT151" s="3"/>
      <c r="MYU151" s="3"/>
      <c r="MYV151" s="3"/>
      <c r="MYW151" s="3"/>
      <c r="MYX151" s="3"/>
      <c r="MYY151" s="3"/>
      <c r="MYZ151" s="3"/>
      <c r="MZA151" s="3"/>
      <c r="MZB151" s="3"/>
      <c r="MZC151" s="3"/>
      <c r="MZD151" s="3"/>
      <c r="MZE151" s="3"/>
      <c r="MZF151" s="3"/>
      <c r="MZG151" s="3"/>
      <c r="MZH151" s="3"/>
      <c r="MZI151" s="3"/>
      <c r="MZJ151" s="3"/>
      <c r="MZK151" s="3"/>
      <c r="MZL151" s="3"/>
      <c r="MZM151" s="3"/>
      <c r="MZN151" s="3"/>
      <c r="MZO151" s="3"/>
      <c r="MZP151" s="3"/>
      <c r="MZQ151" s="3"/>
      <c r="MZR151" s="3"/>
      <c r="MZS151" s="3"/>
      <c r="MZT151" s="3"/>
      <c r="MZU151" s="3"/>
      <c r="MZV151" s="3"/>
      <c r="MZW151" s="3"/>
      <c r="MZX151" s="3"/>
      <c r="MZY151" s="3"/>
      <c r="MZZ151" s="3"/>
      <c r="NAA151" s="3"/>
      <c r="NAB151" s="3"/>
      <c r="NAC151" s="3"/>
      <c r="NAD151" s="3"/>
      <c r="NAE151" s="3"/>
      <c r="NAF151" s="3"/>
      <c r="NAG151" s="3"/>
      <c r="NAH151" s="3"/>
      <c r="NAI151" s="3"/>
      <c r="NAJ151" s="3"/>
      <c r="NAK151" s="3"/>
      <c r="NAL151" s="3"/>
      <c r="NAM151" s="3"/>
      <c r="NAN151" s="3"/>
      <c r="NAO151" s="3"/>
      <c r="NAP151" s="3"/>
      <c r="NAQ151" s="3"/>
      <c r="NAR151" s="3"/>
      <c r="NAS151" s="3"/>
      <c r="NAT151" s="3"/>
      <c r="NAU151" s="3"/>
      <c r="NAV151" s="3"/>
      <c r="NAW151" s="3"/>
      <c r="NAX151" s="3"/>
      <c r="NAY151" s="3"/>
      <c r="NAZ151" s="3"/>
      <c r="NBA151" s="3"/>
      <c r="NBB151" s="3"/>
      <c r="NBC151" s="3"/>
      <c r="NBD151" s="3"/>
      <c r="NBE151" s="3"/>
      <c r="NBF151" s="3"/>
      <c r="NBG151" s="3"/>
      <c r="NBH151" s="3"/>
      <c r="NBI151" s="3"/>
      <c r="NBJ151" s="3"/>
      <c r="NBK151" s="3"/>
      <c r="NBL151" s="3"/>
      <c r="NBM151" s="3"/>
      <c r="NBN151" s="3"/>
      <c r="NBO151" s="3"/>
      <c r="NBP151" s="3"/>
      <c r="NBQ151" s="3"/>
      <c r="NBR151" s="3"/>
      <c r="NBS151" s="3"/>
      <c r="NBT151" s="3"/>
      <c r="NBU151" s="3"/>
      <c r="NBV151" s="3"/>
      <c r="NBW151" s="3"/>
      <c r="NBX151" s="3"/>
      <c r="NBY151" s="3"/>
      <c r="NBZ151" s="3"/>
      <c r="NCA151" s="3"/>
      <c r="NCB151" s="3"/>
      <c r="NCC151" s="3"/>
      <c r="NCD151" s="3"/>
      <c r="NCE151" s="3"/>
      <c r="NCF151" s="3"/>
      <c r="NCG151" s="3"/>
      <c r="NCH151" s="3"/>
      <c r="NCI151" s="3"/>
      <c r="NCJ151" s="3"/>
      <c r="NCK151" s="3"/>
      <c r="NCL151" s="3"/>
      <c r="NCM151" s="3"/>
      <c r="NCN151" s="3"/>
      <c r="NCO151" s="3"/>
      <c r="NCP151" s="3"/>
      <c r="NCQ151" s="3"/>
      <c r="NCR151" s="3"/>
      <c r="NCS151" s="3"/>
      <c r="NCT151" s="3"/>
      <c r="NCU151" s="3"/>
      <c r="NCV151" s="3"/>
      <c r="NCW151" s="3"/>
      <c r="NCX151" s="3"/>
      <c r="NCY151" s="3"/>
      <c r="NCZ151" s="3"/>
      <c r="NDA151" s="3"/>
      <c r="NDB151" s="3"/>
      <c r="NDC151" s="3"/>
      <c r="NDD151" s="3"/>
      <c r="NDE151" s="3"/>
      <c r="NDF151" s="3"/>
      <c r="NDG151" s="3"/>
      <c r="NDH151" s="3"/>
      <c r="NDI151" s="3"/>
      <c r="NDJ151" s="3"/>
      <c r="NDK151" s="3"/>
      <c r="NDL151" s="3"/>
      <c r="NDM151" s="3"/>
      <c r="NDN151" s="3"/>
      <c r="NDO151" s="3"/>
      <c r="NDP151" s="3"/>
      <c r="NDQ151" s="3"/>
      <c r="NDR151" s="3"/>
      <c r="NDS151" s="3"/>
      <c r="NDT151" s="3"/>
      <c r="NDU151" s="3"/>
      <c r="NDV151" s="3"/>
      <c r="NDW151" s="3"/>
      <c r="NDX151" s="3"/>
      <c r="NDY151" s="3"/>
      <c r="NDZ151" s="3"/>
      <c r="NEA151" s="3"/>
      <c r="NEB151" s="3"/>
      <c r="NEC151" s="3"/>
      <c r="NED151" s="3"/>
      <c r="NEE151" s="3"/>
      <c r="NEF151" s="3"/>
      <c r="NEG151" s="3"/>
      <c r="NEH151" s="3"/>
      <c r="NEI151" s="3"/>
      <c r="NEJ151" s="3"/>
      <c r="NEK151" s="3"/>
      <c r="NEL151" s="3"/>
      <c r="NEM151" s="3"/>
      <c r="NEN151" s="3"/>
      <c r="NEO151" s="3"/>
      <c r="NEP151" s="3"/>
      <c r="NEQ151" s="3"/>
      <c r="NER151" s="3"/>
      <c r="NES151" s="3"/>
      <c r="NET151" s="3"/>
      <c r="NEU151" s="3"/>
      <c r="NEV151" s="3"/>
      <c r="NEW151" s="3"/>
      <c r="NEX151" s="3"/>
      <c r="NEY151" s="3"/>
      <c r="NEZ151" s="3"/>
      <c r="NFA151" s="3"/>
      <c r="NFB151" s="3"/>
      <c r="NFC151" s="3"/>
      <c r="NFD151" s="3"/>
      <c r="NFE151" s="3"/>
      <c r="NFF151" s="3"/>
      <c r="NFG151" s="3"/>
      <c r="NFH151" s="3"/>
      <c r="NFI151" s="3"/>
      <c r="NFJ151" s="3"/>
      <c r="NFK151" s="3"/>
      <c r="NFL151" s="3"/>
      <c r="NFM151" s="3"/>
      <c r="NFN151" s="3"/>
      <c r="NFO151" s="3"/>
      <c r="NFP151" s="3"/>
      <c r="NFQ151" s="3"/>
      <c r="NFR151" s="3"/>
      <c r="NFS151" s="3"/>
      <c r="NFT151" s="3"/>
      <c r="NFU151" s="3"/>
      <c r="NFV151" s="3"/>
      <c r="NFW151" s="3"/>
      <c r="NFX151" s="3"/>
      <c r="NFY151" s="3"/>
      <c r="NFZ151" s="3"/>
      <c r="NGA151" s="3"/>
      <c r="NGB151" s="3"/>
      <c r="NGC151" s="3"/>
      <c r="NGD151" s="3"/>
      <c r="NGE151" s="3"/>
      <c r="NGF151" s="3"/>
      <c r="NGG151" s="3"/>
      <c r="NGH151" s="3"/>
      <c r="NGI151" s="3"/>
      <c r="NGJ151" s="3"/>
      <c r="NGK151" s="3"/>
      <c r="NGL151" s="3"/>
      <c r="NGM151" s="3"/>
      <c r="NGN151" s="3"/>
      <c r="NGO151" s="3"/>
      <c r="NGP151" s="3"/>
      <c r="NGQ151" s="3"/>
      <c r="NGR151" s="3"/>
      <c r="NGS151" s="3"/>
      <c r="NGT151" s="3"/>
      <c r="NGU151" s="3"/>
      <c r="NGV151" s="3"/>
      <c r="NGW151" s="3"/>
      <c r="NGX151" s="3"/>
      <c r="NGY151" s="3"/>
      <c r="NGZ151" s="3"/>
      <c r="NHA151" s="3"/>
      <c r="NHB151" s="3"/>
      <c r="NHC151" s="3"/>
      <c r="NHD151" s="3"/>
      <c r="NHE151" s="3"/>
      <c r="NHF151" s="3"/>
      <c r="NHG151" s="3"/>
      <c r="NHH151" s="3"/>
      <c r="NHI151" s="3"/>
      <c r="NHJ151" s="3"/>
      <c r="NHK151" s="3"/>
      <c r="NHL151" s="3"/>
      <c r="NHM151" s="3"/>
      <c r="NHN151" s="3"/>
      <c r="NHO151" s="3"/>
      <c r="NHP151" s="3"/>
      <c r="NHQ151" s="3"/>
      <c r="NHR151" s="3"/>
      <c r="NHS151" s="3"/>
      <c r="NHT151" s="3"/>
      <c r="NHU151" s="3"/>
      <c r="NHV151" s="3"/>
      <c r="NHW151" s="3"/>
      <c r="NHX151" s="3"/>
      <c r="NHY151" s="3"/>
      <c r="NHZ151" s="3"/>
      <c r="NIA151" s="3"/>
      <c r="NIB151" s="3"/>
      <c r="NIC151" s="3"/>
      <c r="NID151" s="3"/>
      <c r="NIE151" s="3"/>
      <c r="NIF151" s="3"/>
      <c r="NIG151" s="3"/>
      <c r="NIH151" s="3"/>
      <c r="NII151" s="3"/>
      <c r="NIJ151" s="3"/>
      <c r="NIK151" s="3"/>
      <c r="NIL151" s="3"/>
      <c r="NIM151" s="3"/>
      <c r="NIN151" s="3"/>
      <c r="NIO151" s="3"/>
      <c r="NIP151" s="3"/>
      <c r="NIQ151" s="3"/>
      <c r="NIR151" s="3"/>
      <c r="NIS151" s="3"/>
      <c r="NIT151" s="3"/>
      <c r="NIU151" s="3"/>
      <c r="NIV151" s="3"/>
      <c r="NIW151" s="3"/>
      <c r="NIX151" s="3"/>
      <c r="NIY151" s="3"/>
      <c r="NIZ151" s="3"/>
      <c r="NJA151" s="3"/>
      <c r="NJB151" s="3"/>
      <c r="NJC151" s="3"/>
      <c r="NJD151" s="3"/>
      <c r="NJE151" s="3"/>
      <c r="NJF151" s="3"/>
      <c r="NJG151" s="3"/>
      <c r="NJH151" s="3"/>
      <c r="NJI151" s="3"/>
      <c r="NJJ151" s="3"/>
      <c r="NJK151" s="3"/>
      <c r="NJL151" s="3"/>
      <c r="NJM151" s="3"/>
      <c r="NJN151" s="3"/>
      <c r="NJO151" s="3"/>
      <c r="NJP151" s="3"/>
      <c r="NJQ151" s="3"/>
      <c r="NJR151" s="3"/>
      <c r="NJS151" s="3"/>
      <c r="NJT151" s="3"/>
      <c r="NJU151" s="3"/>
      <c r="NJV151" s="3"/>
      <c r="NJW151" s="3"/>
      <c r="NJX151" s="3"/>
      <c r="NJY151" s="3"/>
      <c r="NJZ151" s="3"/>
      <c r="NKA151" s="3"/>
      <c r="NKB151" s="3"/>
      <c r="NKC151" s="3"/>
      <c r="NKD151" s="3"/>
      <c r="NKE151" s="3"/>
      <c r="NKF151" s="3"/>
      <c r="NKG151" s="3"/>
      <c r="NKH151" s="3"/>
      <c r="NKI151" s="3"/>
      <c r="NKJ151" s="3"/>
      <c r="NKK151" s="3"/>
      <c r="NKL151" s="3"/>
      <c r="NKM151" s="3"/>
      <c r="NKN151" s="3"/>
      <c r="NKO151" s="3"/>
      <c r="NKP151" s="3"/>
      <c r="NKQ151" s="3"/>
      <c r="NKR151" s="3"/>
      <c r="NKS151" s="3"/>
      <c r="NKT151" s="3"/>
      <c r="NKU151" s="3"/>
      <c r="NKV151" s="3"/>
      <c r="NKW151" s="3"/>
      <c r="NKX151" s="3"/>
      <c r="NKY151" s="3"/>
      <c r="NKZ151" s="3"/>
      <c r="NLA151" s="3"/>
      <c r="NLB151" s="3"/>
      <c r="NLC151" s="3"/>
      <c r="NLD151" s="3"/>
      <c r="NLE151" s="3"/>
      <c r="NLF151" s="3"/>
      <c r="NLG151" s="3"/>
      <c r="NLH151" s="3"/>
      <c r="NLI151" s="3"/>
      <c r="NLJ151" s="3"/>
      <c r="NLK151" s="3"/>
      <c r="NLL151" s="3"/>
      <c r="NLM151" s="3"/>
      <c r="NLN151" s="3"/>
      <c r="NLO151" s="3"/>
      <c r="NLP151" s="3"/>
      <c r="NLQ151" s="3"/>
      <c r="NLR151" s="3"/>
      <c r="NLS151" s="3"/>
      <c r="NLT151" s="3"/>
      <c r="NLU151" s="3"/>
      <c r="NLV151" s="3"/>
      <c r="NLW151" s="3"/>
      <c r="NLX151" s="3"/>
      <c r="NLY151" s="3"/>
      <c r="NLZ151" s="3"/>
      <c r="NMA151" s="3"/>
      <c r="NMB151" s="3"/>
      <c r="NMC151" s="3"/>
      <c r="NMD151" s="3"/>
      <c r="NME151" s="3"/>
      <c r="NMF151" s="3"/>
      <c r="NMG151" s="3"/>
      <c r="NMH151" s="3"/>
      <c r="NMI151" s="3"/>
      <c r="NMJ151" s="3"/>
      <c r="NMK151" s="3"/>
      <c r="NML151" s="3"/>
      <c r="NMM151" s="3"/>
      <c r="NMN151" s="3"/>
      <c r="NMO151" s="3"/>
      <c r="NMP151" s="3"/>
      <c r="NMQ151" s="3"/>
      <c r="NMR151" s="3"/>
      <c r="NMS151" s="3"/>
      <c r="NMT151" s="3"/>
      <c r="NMU151" s="3"/>
      <c r="NMV151" s="3"/>
      <c r="NMW151" s="3"/>
      <c r="NMX151" s="3"/>
      <c r="NMY151" s="3"/>
      <c r="NMZ151" s="3"/>
      <c r="NNA151" s="3"/>
      <c r="NNB151" s="3"/>
      <c r="NNC151" s="3"/>
      <c r="NND151" s="3"/>
      <c r="NNE151" s="3"/>
      <c r="NNF151" s="3"/>
      <c r="NNG151" s="3"/>
      <c r="NNH151" s="3"/>
      <c r="NNI151" s="3"/>
      <c r="NNJ151" s="3"/>
      <c r="NNK151" s="3"/>
      <c r="NNL151" s="3"/>
      <c r="NNM151" s="3"/>
      <c r="NNN151" s="3"/>
      <c r="NNO151" s="3"/>
      <c r="NNP151" s="3"/>
      <c r="NNQ151" s="3"/>
      <c r="NNR151" s="3"/>
      <c r="NNS151" s="3"/>
      <c r="NNT151" s="3"/>
      <c r="NNU151" s="3"/>
      <c r="NNV151" s="3"/>
      <c r="NNW151" s="3"/>
      <c r="NNX151" s="3"/>
      <c r="NNY151" s="3"/>
      <c r="NNZ151" s="3"/>
      <c r="NOA151" s="3"/>
      <c r="NOB151" s="3"/>
      <c r="NOC151" s="3"/>
      <c r="NOD151" s="3"/>
      <c r="NOE151" s="3"/>
      <c r="NOF151" s="3"/>
      <c r="NOG151" s="3"/>
      <c r="NOH151" s="3"/>
      <c r="NOI151" s="3"/>
      <c r="NOJ151" s="3"/>
      <c r="NOK151" s="3"/>
      <c r="NOL151" s="3"/>
      <c r="NOM151" s="3"/>
      <c r="NON151" s="3"/>
      <c r="NOO151" s="3"/>
      <c r="NOP151" s="3"/>
      <c r="NOQ151" s="3"/>
      <c r="NOR151" s="3"/>
      <c r="NOS151" s="3"/>
      <c r="NOT151" s="3"/>
      <c r="NOU151" s="3"/>
      <c r="NOV151" s="3"/>
      <c r="NOW151" s="3"/>
      <c r="NOX151" s="3"/>
      <c r="NOY151" s="3"/>
      <c r="NOZ151" s="3"/>
      <c r="NPA151" s="3"/>
      <c r="NPB151" s="3"/>
      <c r="NPC151" s="3"/>
      <c r="NPD151" s="3"/>
      <c r="NPE151" s="3"/>
      <c r="NPF151" s="3"/>
      <c r="NPG151" s="3"/>
      <c r="NPH151" s="3"/>
      <c r="NPI151" s="3"/>
      <c r="NPJ151" s="3"/>
      <c r="NPK151" s="3"/>
      <c r="NPL151" s="3"/>
      <c r="NPM151" s="3"/>
      <c r="NPN151" s="3"/>
      <c r="NPO151" s="3"/>
      <c r="NPP151" s="3"/>
      <c r="NPQ151" s="3"/>
      <c r="NPR151" s="3"/>
      <c r="NPS151" s="3"/>
      <c r="NPT151" s="3"/>
      <c r="NPU151" s="3"/>
      <c r="NPV151" s="3"/>
      <c r="NPW151" s="3"/>
      <c r="NPX151" s="3"/>
      <c r="NPY151" s="3"/>
      <c r="NPZ151" s="3"/>
      <c r="NQA151" s="3"/>
      <c r="NQB151" s="3"/>
      <c r="NQC151" s="3"/>
      <c r="NQD151" s="3"/>
      <c r="NQE151" s="3"/>
      <c r="NQF151" s="3"/>
      <c r="NQG151" s="3"/>
      <c r="NQH151" s="3"/>
      <c r="NQI151" s="3"/>
      <c r="NQJ151" s="3"/>
      <c r="NQK151" s="3"/>
      <c r="NQL151" s="3"/>
      <c r="NQM151" s="3"/>
      <c r="NQN151" s="3"/>
      <c r="NQO151" s="3"/>
      <c r="NQP151" s="3"/>
      <c r="NQQ151" s="3"/>
      <c r="NQR151" s="3"/>
      <c r="NQS151" s="3"/>
      <c r="NQT151" s="3"/>
      <c r="NQU151" s="3"/>
      <c r="NQV151" s="3"/>
      <c r="NQW151" s="3"/>
      <c r="NQX151" s="3"/>
      <c r="NQY151" s="3"/>
      <c r="NQZ151" s="3"/>
      <c r="NRA151" s="3"/>
      <c r="NRB151" s="3"/>
      <c r="NRC151" s="3"/>
      <c r="NRD151" s="3"/>
      <c r="NRE151" s="3"/>
      <c r="NRF151" s="3"/>
      <c r="NRG151" s="3"/>
      <c r="NRH151" s="3"/>
      <c r="NRI151" s="3"/>
      <c r="NRJ151" s="3"/>
      <c r="NRK151" s="3"/>
      <c r="NRL151" s="3"/>
      <c r="NRM151" s="3"/>
      <c r="NRN151" s="3"/>
      <c r="NRO151" s="3"/>
      <c r="NRP151" s="3"/>
      <c r="NRQ151" s="3"/>
      <c r="NRR151" s="3"/>
      <c r="NRS151" s="3"/>
      <c r="NRT151" s="3"/>
      <c r="NRU151" s="3"/>
      <c r="NRV151" s="3"/>
      <c r="NRW151" s="3"/>
      <c r="NRX151" s="3"/>
      <c r="NRY151" s="3"/>
      <c r="NRZ151" s="3"/>
      <c r="NSA151" s="3"/>
      <c r="NSB151" s="3"/>
      <c r="NSC151" s="3"/>
      <c r="NSD151" s="3"/>
      <c r="NSE151" s="3"/>
      <c r="NSF151" s="3"/>
      <c r="NSG151" s="3"/>
      <c r="NSH151" s="3"/>
      <c r="NSI151" s="3"/>
      <c r="NSJ151" s="3"/>
      <c r="NSK151" s="3"/>
      <c r="NSL151" s="3"/>
      <c r="NSM151" s="3"/>
      <c r="NSN151" s="3"/>
      <c r="NSO151" s="3"/>
      <c r="NSP151" s="3"/>
      <c r="NSQ151" s="3"/>
      <c r="NSR151" s="3"/>
      <c r="NSS151" s="3"/>
      <c r="NST151" s="3"/>
      <c r="NSU151" s="3"/>
      <c r="NSV151" s="3"/>
      <c r="NSW151" s="3"/>
      <c r="NSX151" s="3"/>
      <c r="NSY151" s="3"/>
      <c r="NSZ151" s="3"/>
      <c r="NTA151" s="3"/>
      <c r="NTB151" s="3"/>
      <c r="NTC151" s="3"/>
      <c r="NTD151" s="3"/>
      <c r="NTE151" s="3"/>
      <c r="NTF151" s="3"/>
      <c r="NTG151" s="3"/>
      <c r="NTH151" s="3"/>
      <c r="NTI151" s="3"/>
      <c r="NTJ151" s="3"/>
      <c r="NTK151" s="3"/>
      <c r="NTL151" s="3"/>
      <c r="NTM151" s="3"/>
      <c r="NTN151" s="3"/>
      <c r="NTO151" s="3"/>
      <c r="NTP151" s="3"/>
      <c r="NTQ151" s="3"/>
      <c r="NTR151" s="3"/>
      <c r="NTS151" s="3"/>
      <c r="NTT151" s="3"/>
      <c r="NTU151" s="3"/>
      <c r="NTV151" s="3"/>
      <c r="NTW151" s="3"/>
      <c r="NTX151" s="3"/>
      <c r="NTY151" s="3"/>
      <c r="NTZ151" s="3"/>
      <c r="NUA151" s="3"/>
      <c r="NUB151" s="3"/>
      <c r="NUC151" s="3"/>
      <c r="NUD151" s="3"/>
      <c r="NUE151" s="3"/>
      <c r="NUF151" s="3"/>
      <c r="NUG151" s="3"/>
      <c r="NUH151" s="3"/>
      <c r="NUI151" s="3"/>
      <c r="NUJ151" s="3"/>
      <c r="NUK151" s="3"/>
      <c r="NUL151" s="3"/>
      <c r="NUM151" s="3"/>
      <c r="NUN151" s="3"/>
      <c r="NUO151" s="3"/>
      <c r="NUP151" s="3"/>
      <c r="NUQ151" s="3"/>
      <c r="NUR151" s="3"/>
      <c r="NUS151" s="3"/>
      <c r="NUT151" s="3"/>
      <c r="NUU151" s="3"/>
      <c r="NUV151" s="3"/>
      <c r="NUW151" s="3"/>
      <c r="NUX151" s="3"/>
      <c r="NUY151" s="3"/>
      <c r="NUZ151" s="3"/>
      <c r="NVA151" s="3"/>
      <c r="NVB151" s="3"/>
      <c r="NVC151" s="3"/>
      <c r="NVD151" s="3"/>
      <c r="NVE151" s="3"/>
      <c r="NVF151" s="3"/>
      <c r="NVG151" s="3"/>
      <c r="NVH151" s="3"/>
      <c r="NVI151" s="3"/>
      <c r="NVJ151" s="3"/>
      <c r="NVK151" s="3"/>
      <c r="NVL151" s="3"/>
      <c r="NVM151" s="3"/>
      <c r="NVN151" s="3"/>
      <c r="NVO151" s="3"/>
      <c r="NVP151" s="3"/>
      <c r="NVQ151" s="3"/>
      <c r="NVR151" s="3"/>
      <c r="NVS151" s="3"/>
      <c r="NVT151" s="3"/>
      <c r="NVU151" s="3"/>
      <c r="NVV151" s="3"/>
      <c r="NVW151" s="3"/>
      <c r="NVX151" s="3"/>
      <c r="NVY151" s="3"/>
      <c r="NVZ151" s="3"/>
      <c r="NWA151" s="3"/>
      <c r="NWB151" s="3"/>
      <c r="NWC151" s="3"/>
      <c r="NWD151" s="3"/>
      <c r="NWE151" s="3"/>
      <c r="NWF151" s="3"/>
      <c r="NWG151" s="3"/>
      <c r="NWH151" s="3"/>
      <c r="NWI151" s="3"/>
      <c r="NWJ151" s="3"/>
      <c r="NWK151" s="3"/>
      <c r="NWL151" s="3"/>
      <c r="NWM151" s="3"/>
      <c r="NWN151" s="3"/>
      <c r="NWO151" s="3"/>
      <c r="NWP151" s="3"/>
      <c r="NWQ151" s="3"/>
      <c r="NWR151" s="3"/>
      <c r="NWS151" s="3"/>
      <c r="NWT151" s="3"/>
      <c r="NWU151" s="3"/>
      <c r="NWV151" s="3"/>
      <c r="NWW151" s="3"/>
      <c r="NWX151" s="3"/>
      <c r="NWY151" s="3"/>
      <c r="NWZ151" s="3"/>
      <c r="NXA151" s="3"/>
      <c r="NXB151" s="3"/>
      <c r="NXC151" s="3"/>
      <c r="NXD151" s="3"/>
      <c r="NXE151" s="3"/>
      <c r="NXF151" s="3"/>
      <c r="NXG151" s="3"/>
      <c r="NXH151" s="3"/>
      <c r="NXI151" s="3"/>
      <c r="NXJ151" s="3"/>
      <c r="NXK151" s="3"/>
      <c r="NXL151" s="3"/>
      <c r="NXM151" s="3"/>
      <c r="NXN151" s="3"/>
      <c r="NXO151" s="3"/>
      <c r="NXP151" s="3"/>
      <c r="NXQ151" s="3"/>
      <c r="NXR151" s="3"/>
      <c r="NXS151" s="3"/>
      <c r="NXT151" s="3"/>
      <c r="NXU151" s="3"/>
      <c r="NXV151" s="3"/>
      <c r="NXW151" s="3"/>
      <c r="NXX151" s="3"/>
      <c r="NXY151" s="3"/>
      <c r="NXZ151" s="3"/>
      <c r="NYA151" s="3"/>
      <c r="NYB151" s="3"/>
      <c r="NYC151" s="3"/>
      <c r="NYD151" s="3"/>
      <c r="NYE151" s="3"/>
      <c r="NYF151" s="3"/>
      <c r="NYG151" s="3"/>
      <c r="NYH151" s="3"/>
      <c r="NYI151" s="3"/>
      <c r="NYJ151" s="3"/>
      <c r="NYK151" s="3"/>
      <c r="NYL151" s="3"/>
      <c r="NYM151" s="3"/>
      <c r="NYN151" s="3"/>
      <c r="NYO151" s="3"/>
      <c r="NYP151" s="3"/>
      <c r="NYQ151" s="3"/>
      <c r="NYR151" s="3"/>
      <c r="NYS151" s="3"/>
      <c r="NYT151" s="3"/>
      <c r="NYU151" s="3"/>
      <c r="NYV151" s="3"/>
      <c r="NYW151" s="3"/>
      <c r="NYX151" s="3"/>
      <c r="NYY151" s="3"/>
      <c r="NYZ151" s="3"/>
      <c r="NZA151" s="3"/>
      <c r="NZB151" s="3"/>
      <c r="NZC151" s="3"/>
      <c r="NZD151" s="3"/>
      <c r="NZE151" s="3"/>
      <c r="NZF151" s="3"/>
      <c r="NZG151" s="3"/>
      <c r="NZH151" s="3"/>
      <c r="NZI151" s="3"/>
      <c r="NZJ151" s="3"/>
      <c r="NZK151" s="3"/>
      <c r="NZL151" s="3"/>
      <c r="NZM151" s="3"/>
      <c r="NZN151" s="3"/>
      <c r="NZO151" s="3"/>
      <c r="NZP151" s="3"/>
      <c r="NZQ151" s="3"/>
      <c r="NZR151" s="3"/>
      <c r="NZS151" s="3"/>
      <c r="NZT151" s="3"/>
      <c r="NZU151" s="3"/>
      <c r="NZV151" s="3"/>
      <c r="NZW151" s="3"/>
      <c r="NZX151" s="3"/>
      <c r="NZY151" s="3"/>
      <c r="NZZ151" s="3"/>
      <c r="OAA151" s="3"/>
      <c r="OAB151" s="3"/>
      <c r="OAC151" s="3"/>
      <c r="OAD151" s="3"/>
      <c r="OAE151" s="3"/>
      <c r="OAF151" s="3"/>
      <c r="OAG151" s="3"/>
      <c r="OAH151" s="3"/>
      <c r="OAI151" s="3"/>
      <c r="OAJ151" s="3"/>
      <c r="OAK151" s="3"/>
      <c r="OAL151" s="3"/>
      <c r="OAM151" s="3"/>
      <c r="OAN151" s="3"/>
      <c r="OAO151" s="3"/>
      <c r="OAP151" s="3"/>
      <c r="OAQ151" s="3"/>
      <c r="OAR151" s="3"/>
      <c r="OAS151" s="3"/>
      <c r="OAT151" s="3"/>
      <c r="OAU151" s="3"/>
      <c r="OAV151" s="3"/>
      <c r="OAW151" s="3"/>
      <c r="OAX151" s="3"/>
      <c r="OAY151" s="3"/>
      <c r="OAZ151" s="3"/>
      <c r="OBA151" s="3"/>
      <c r="OBB151" s="3"/>
      <c r="OBC151" s="3"/>
      <c r="OBD151" s="3"/>
      <c r="OBE151" s="3"/>
      <c r="OBF151" s="3"/>
      <c r="OBG151" s="3"/>
      <c r="OBH151" s="3"/>
      <c r="OBI151" s="3"/>
      <c r="OBJ151" s="3"/>
      <c r="OBK151" s="3"/>
      <c r="OBL151" s="3"/>
      <c r="OBM151" s="3"/>
      <c r="OBN151" s="3"/>
      <c r="OBO151" s="3"/>
      <c r="OBP151" s="3"/>
      <c r="OBQ151" s="3"/>
      <c r="OBR151" s="3"/>
      <c r="OBS151" s="3"/>
      <c r="OBT151" s="3"/>
      <c r="OBU151" s="3"/>
      <c r="OBV151" s="3"/>
      <c r="OBW151" s="3"/>
      <c r="OBX151" s="3"/>
      <c r="OBY151" s="3"/>
      <c r="OBZ151" s="3"/>
      <c r="OCA151" s="3"/>
      <c r="OCB151" s="3"/>
      <c r="OCC151" s="3"/>
      <c r="OCD151" s="3"/>
      <c r="OCE151" s="3"/>
      <c r="OCF151" s="3"/>
      <c r="OCG151" s="3"/>
      <c r="OCH151" s="3"/>
      <c r="OCI151" s="3"/>
      <c r="OCJ151" s="3"/>
      <c r="OCK151" s="3"/>
      <c r="OCL151" s="3"/>
      <c r="OCM151" s="3"/>
      <c r="OCN151" s="3"/>
      <c r="OCO151" s="3"/>
      <c r="OCP151" s="3"/>
      <c r="OCQ151" s="3"/>
      <c r="OCR151" s="3"/>
      <c r="OCS151" s="3"/>
      <c r="OCT151" s="3"/>
      <c r="OCU151" s="3"/>
      <c r="OCV151" s="3"/>
      <c r="OCW151" s="3"/>
      <c r="OCX151" s="3"/>
      <c r="OCY151" s="3"/>
      <c r="OCZ151" s="3"/>
      <c r="ODA151" s="3"/>
      <c r="ODB151" s="3"/>
      <c r="ODC151" s="3"/>
      <c r="ODD151" s="3"/>
      <c r="ODE151" s="3"/>
      <c r="ODF151" s="3"/>
      <c r="ODG151" s="3"/>
      <c r="ODH151" s="3"/>
      <c r="ODI151" s="3"/>
      <c r="ODJ151" s="3"/>
      <c r="ODK151" s="3"/>
      <c r="ODL151" s="3"/>
      <c r="ODM151" s="3"/>
      <c r="ODN151" s="3"/>
      <c r="ODO151" s="3"/>
      <c r="ODP151" s="3"/>
      <c r="ODQ151" s="3"/>
      <c r="ODR151" s="3"/>
      <c r="ODS151" s="3"/>
      <c r="ODT151" s="3"/>
      <c r="ODU151" s="3"/>
      <c r="ODV151" s="3"/>
      <c r="ODW151" s="3"/>
      <c r="ODX151" s="3"/>
      <c r="ODY151" s="3"/>
      <c r="ODZ151" s="3"/>
      <c r="OEA151" s="3"/>
      <c r="OEB151" s="3"/>
      <c r="OEC151" s="3"/>
      <c r="OED151" s="3"/>
      <c r="OEE151" s="3"/>
      <c r="OEF151" s="3"/>
      <c r="OEG151" s="3"/>
      <c r="OEH151" s="3"/>
      <c r="OEI151" s="3"/>
      <c r="OEJ151" s="3"/>
      <c r="OEK151" s="3"/>
      <c r="OEL151" s="3"/>
      <c r="OEM151" s="3"/>
      <c r="OEN151" s="3"/>
      <c r="OEO151" s="3"/>
      <c r="OEP151" s="3"/>
      <c r="OEQ151" s="3"/>
      <c r="OER151" s="3"/>
      <c r="OES151" s="3"/>
      <c r="OET151" s="3"/>
      <c r="OEU151" s="3"/>
      <c r="OEV151" s="3"/>
      <c r="OEW151" s="3"/>
      <c r="OEX151" s="3"/>
      <c r="OEY151" s="3"/>
      <c r="OEZ151" s="3"/>
      <c r="OFA151" s="3"/>
      <c r="OFB151" s="3"/>
      <c r="OFC151" s="3"/>
      <c r="OFD151" s="3"/>
      <c r="OFE151" s="3"/>
      <c r="OFF151" s="3"/>
      <c r="OFG151" s="3"/>
      <c r="OFH151" s="3"/>
      <c r="OFI151" s="3"/>
      <c r="OFJ151" s="3"/>
      <c r="OFK151" s="3"/>
      <c r="OFL151" s="3"/>
      <c r="OFM151" s="3"/>
      <c r="OFN151" s="3"/>
      <c r="OFO151" s="3"/>
      <c r="OFP151" s="3"/>
      <c r="OFQ151" s="3"/>
      <c r="OFR151" s="3"/>
      <c r="OFS151" s="3"/>
      <c r="OFT151" s="3"/>
      <c r="OFU151" s="3"/>
      <c r="OFV151" s="3"/>
      <c r="OFW151" s="3"/>
      <c r="OFX151" s="3"/>
      <c r="OFY151" s="3"/>
      <c r="OFZ151" s="3"/>
      <c r="OGA151" s="3"/>
      <c r="OGB151" s="3"/>
      <c r="OGC151" s="3"/>
      <c r="OGD151" s="3"/>
      <c r="OGE151" s="3"/>
      <c r="OGF151" s="3"/>
      <c r="OGG151" s="3"/>
      <c r="OGH151" s="3"/>
      <c r="OGI151" s="3"/>
      <c r="OGJ151" s="3"/>
      <c r="OGK151" s="3"/>
      <c r="OGL151" s="3"/>
      <c r="OGM151" s="3"/>
      <c r="OGN151" s="3"/>
      <c r="OGO151" s="3"/>
      <c r="OGP151" s="3"/>
      <c r="OGQ151" s="3"/>
      <c r="OGR151" s="3"/>
      <c r="OGS151" s="3"/>
      <c r="OGT151" s="3"/>
      <c r="OGU151" s="3"/>
      <c r="OGV151" s="3"/>
      <c r="OGW151" s="3"/>
      <c r="OGX151" s="3"/>
      <c r="OGY151" s="3"/>
      <c r="OGZ151" s="3"/>
      <c r="OHA151" s="3"/>
      <c r="OHB151" s="3"/>
      <c r="OHC151" s="3"/>
      <c r="OHD151" s="3"/>
      <c r="OHE151" s="3"/>
      <c r="OHF151" s="3"/>
      <c r="OHG151" s="3"/>
      <c r="OHH151" s="3"/>
      <c r="OHI151" s="3"/>
      <c r="OHJ151" s="3"/>
      <c r="OHK151" s="3"/>
      <c r="OHL151" s="3"/>
      <c r="OHM151" s="3"/>
      <c r="OHN151" s="3"/>
      <c r="OHO151" s="3"/>
      <c r="OHP151" s="3"/>
      <c r="OHQ151" s="3"/>
      <c r="OHR151" s="3"/>
      <c r="OHS151" s="3"/>
      <c r="OHT151" s="3"/>
      <c r="OHU151" s="3"/>
      <c r="OHV151" s="3"/>
      <c r="OHW151" s="3"/>
      <c r="OHX151" s="3"/>
      <c r="OHY151" s="3"/>
      <c r="OHZ151" s="3"/>
      <c r="OIA151" s="3"/>
      <c r="OIB151" s="3"/>
      <c r="OIC151" s="3"/>
      <c r="OID151" s="3"/>
      <c r="OIE151" s="3"/>
      <c r="OIF151" s="3"/>
      <c r="OIG151" s="3"/>
      <c r="OIH151" s="3"/>
      <c r="OII151" s="3"/>
      <c r="OIJ151" s="3"/>
      <c r="OIK151" s="3"/>
      <c r="OIL151" s="3"/>
      <c r="OIM151" s="3"/>
      <c r="OIN151" s="3"/>
      <c r="OIO151" s="3"/>
      <c r="OIP151" s="3"/>
      <c r="OIQ151" s="3"/>
      <c r="OIR151" s="3"/>
      <c r="OIS151" s="3"/>
      <c r="OIT151" s="3"/>
      <c r="OIU151" s="3"/>
      <c r="OIV151" s="3"/>
      <c r="OIW151" s="3"/>
      <c r="OIX151" s="3"/>
      <c r="OIY151" s="3"/>
      <c r="OIZ151" s="3"/>
      <c r="OJA151" s="3"/>
      <c r="OJB151" s="3"/>
      <c r="OJC151" s="3"/>
      <c r="OJD151" s="3"/>
      <c r="OJE151" s="3"/>
      <c r="OJF151" s="3"/>
      <c r="OJG151" s="3"/>
      <c r="OJH151" s="3"/>
      <c r="OJI151" s="3"/>
      <c r="OJJ151" s="3"/>
      <c r="OJK151" s="3"/>
      <c r="OJL151" s="3"/>
      <c r="OJM151" s="3"/>
      <c r="OJN151" s="3"/>
      <c r="OJO151" s="3"/>
      <c r="OJP151" s="3"/>
      <c r="OJQ151" s="3"/>
      <c r="OJR151" s="3"/>
      <c r="OJS151" s="3"/>
      <c r="OJT151" s="3"/>
      <c r="OJU151" s="3"/>
      <c r="OJV151" s="3"/>
      <c r="OJW151" s="3"/>
      <c r="OJX151" s="3"/>
      <c r="OJY151" s="3"/>
      <c r="OJZ151" s="3"/>
      <c r="OKA151" s="3"/>
      <c r="OKB151" s="3"/>
      <c r="OKC151" s="3"/>
      <c r="OKD151" s="3"/>
      <c r="OKE151" s="3"/>
      <c r="OKF151" s="3"/>
      <c r="OKG151" s="3"/>
      <c r="OKH151" s="3"/>
      <c r="OKI151" s="3"/>
      <c r="OKJ151" s="3"/>
      <c r="OKK151" s="3"/>
      <c r="OKL151" s="3"/>
      <c r="OKM151" s="3"/>
      <c r="OKN151" s="3"/>
      <c r="OKO151" s="3"/>
      <c r="OKP151" s="3"/>
      <c r="OKQ151" s="3"/>
      <c r="OKR151" s="3"/>
      <c r="OKS151" s="3"/>
      <c r="OKT151" s="3"/>
      <c r="OKU151" s="3"/>
      <c r="OKV151" s="3"/>
      <c r="OKW151" s="3"/>
      <c r="OKX151" s="3"/>
      <c r="OKY151" s="3"/>
      <c r="OKZ151" s="3"/>
      <c r="OLA151" s="3"/>
      <c r="OLB151" s="3"/>
      <c r="OLC151" s="3"/>
      <c r="OLD151" s="3"/>
      <c r="OLE151" s="3"/>
      <c r="OLF151" s="3"/>
      <c r="OLG151" s="3"/>
      <c r="OLH151" s="3"/>
      <c r="OLI151" s="3"/>
      <c r="OLJ151" s="3"/>
      <c r="OLK151" s="3"/>
      <c r="OLL151" s="3"/>
      <c r="OLM151" s="3"/>
      <c r="OLN151" s="3"/>
      <c r="OLO151" s="3"/>
      <c r="OLP151" s="3"/>
      <c r="OLQ151" s="3"/>
      <c r="OLR151" s="3"/>
      <c r="OLS151" s="3"/>
      <c r="OLT151" s="3"/>
      <c r="OLU151" s="3"/>
      <c r="OLV151" s="3"/>
      <c r="OLW151" s="3"/>
      <c r="OLX151" s="3"/>
      <c r="OLY151" s="3"/>
      <c r="OLZ151" s="3"/>
      <c r="OMA151" s="3"/>
      <c r="OMB151" s="3"/>
      <c r="OMC151" s="3"/>
      <c r="OMD151" s="3"/>
      <c r="OME151" s="3"/>
      <c r="OMF151" s="3"/>
      <c r="OMG151" s="3"/>
      <c r="OMH151" s="3"/>
      <c r="OMI151" s="3"/>
      <c r="OMJ151" s="3"/>
      <c r="OMK151" s="3"/>
      <c r="OML151" s="3"/>
      <c r="OMM151" s="3"/>
      <c r="OMN151" s="3"/>
      <c r="OMO151" s="3"/>
      <c r="OMP151" s="3"/>
      <c r="OMQ151" s="3"/>
      <c r="OMR151" s="3"/>
      <c r="OMS151" s="3"/>
      <c r="OMT151" s="3"/>
      <c r="OMU151" s="3"/>
      <c r="OMV151" s="3"/>
      <c r="OMW151" s="3"/>
      <c r="OMX151" s="3"/>
      <c r="OMY151" s="3"/>
      <c r="OMZ151" s="3"/>
      <c r="ONA151" s="3"/>
      <c r="ONB151" s="3"/>
      <c r="ONC151" s="3"/>
      <c r="OND151" s="3"/>
      <c r="ONE151" s="3"/>
      <c r="ONF151" s="3"/>
      <c r="ONG151" s="3"/>
      <c r="ONH151" s="3"/>
      <c r="ONI151" s="3"/>
      <c r="ONJ151" s="3"/>
      <c r="ONK151" s="3"/>
      <c r="ONL151" s="3"/>
      <c r="ONM151" s="3"/>
      <c r="ONN151" s="3"/>
      <c r="ONO151" s="3"/>
      <c r="ONP151" s="3"/>
      <c r="ONQ151" s="3"/>
      <c r="ONR151" s="3"/>
      <c r="ONS151" s="3"/>
      <c r="ONT151" s="3"/>
      <c r="ONU151" s="3"/>
      <c r="ONV151" s="3"/>
      <c r="ONW151" s="3"/>
      <c r="ONX151" s="3"/>
      <c r="ONY151" s="3"/>
      <c r="ONZ151" s="3"/>
      <c r="OOA151" s="3"/>
      <c r="OOB151" s="3"/>
      <c r="OOC151" s="3"/>
      <c r="OOD151" s="3"/>
      <c r="OOE151" s="3"/>
      <c r="OOF151" s="3"/>
      <c r="OOG151" s="3"/>
      <c r="OOH151" s="3"/>
      <c r="OOI151" s="3"/>
      <c r="OOJ151" s="3"/>
      <c r="OOK151" s="3"/>
      <c r="OOL151" s="3"/>
      <c r="OOM151" s="3"/>
      <c r="OON151" s="3"/>
      <c r="OOO151" s="3"/>
      <c r="OOP151" s="3"/>
      <c r="OOQ151" s="3"/>
      <c r="OOR151" s="3"/>
      <c r="OOS151" s="3"/>
      <c r="OOT151" s="3"/>
      <c r="OOU151" s="3"/>
      <c r="OOV151" s="3"/>
      <c r="OOW151" s="3"/>
      <c r="OOX151" s="3"/>
      <c r="OOY151" s="3"/>
      <c r="OOZ151" s="3"/>
      <c r="OPA151" s="3"/>
      <c r="OPB151" s="3"/>
      <c r="OPC151" s="3"/>
      <c r="OPD151" s="3"/>
      <c r="OPE151" s="3"/>
      <c r="OPF151" s="3"/>
      <c r="OPG151" s="3"/>
      <c r="OPH151" s="3"/>
      <c r="OPI151" s="3"/>
      <c r="OPJ151" s="3"/>
      <c r="OPK151" s="3"/>
      <c r="OPL151" s="3"/>
      <c r="OPM151" s="3"/>
      <c r="OPN151" s="3"/>
      <c r="OPO151" s="3"/>
      <c r="OPP151" s="3"/>
      <c r="OPQ151" s="3"/>
      <c r="OPR151" s="3"/>
      <c r="OPS151" s="3"/>
      <c r="OPT151" s="3"/>
      <c r="OPU151" s="3"/>
      <c r="OPV151" s="3"/>
      <c r="OPW151" s="3"/>
      <c r="OPX151" s="3"/>
      <c r="OPY151" s="3"/>
      <c r="OPZ151" s="3"/>
      <c r="OQA151" s="3"/>
      <c r="OQB151" s="3"/>
      <c r="OQC151" s="3"/>
      <c r="OQD151" s="3"/>
      <c r="OQE151" s="3"/>
      <c r="OQF151" s="3"/>
      <c r="OQG151" s="3"/>
      <c r="OQH151" s="3"/>
      <c r="OQI151" s="3"/>
      <c r="OQJ151" s="3"/>
      <c r="OQK151" s="3"/>
      <c r="OQL151" s="3"/>
      <c r="OQM151" s="3"/>
      <c r="OQN151" s="3"/>
      <c r="OQO151" s="3"/>
      <c r="OQP151" s="3"/>
      <c r="OQQ151" s="3"/>
      <c r="OQR151" s="3"/>
      <c r="OQS151" s="3"/>
      <c r="OQT151" s="3"/>
      <c r="OQU151" s="3"/>
      <c r="OQV151" s="3"/>
      <c r="OQW151" s="3"/>
      <c r="OQX151" s="3"/>
      <c r="OQY151" s="3"/>
      <c r="OQZ151" s="3"/>
      <c r="ORA151" s="3"/>
      <c r="ORB151" s="3"/>
      <c r="ORC151" s="3"/>
      <c r="ORD151" s="3"/>
      <c r="ORE151" s="3"/>
      <c r="ORF151" s="3"/>
      <c r="ORG151" s="3"/>
      <c r="ORH151" s="3"/>
      <c r="ORI151" s="3"/>
      <c r="ORJ151" s="3"/>
      <c r="ORK151" s="3"/>
      <c r="ORL151" s="3"/>
      <c r="ORM151" s="3"/>
      <c r="ORN151" s="3"/>
      <c r="ORO151" s="3"/>
      <c r="ORP151" s="3"/>
      <c r="ORQ151" s="3"/>
      <c r="ORR151" s="3"/>
      <c r="ORS151" s="3"/>
      <c r="ORT151" s="3"/>
      <c r="ORU151" s="3"/>
      <c r="ORV151" s="3"/>
      <c r="ORW151" s="3"/>
      <c r="ORX151" s="3"/>
      <c r="ORY151" s="3"/>
      <c r="ORZ151" s="3"/>
      <c r="OSA151" s="3"/>
      <c r="OSB151" s="3"/>
      <c r="OSC151" s="3"/>
      <c r="OSD151" s="3"/>
      <c r="OSE151" s="3"/>
      <c r="OSF151" s="3"/>
      <c r="OSG151" s="3"/>
      <c r="OSH151" s="3"/>
      <c r="OSI151" s="3"/>
      <c r="OSJ151" s="3"/>
      <c r="OSK151" s="3"/>
      <c r="OSL151" s="3"/>
      <c r="OSM151" s="3"/>
      <c r="OSN151" s="3"/>
      <c r="OSO151" s="3"/>
      <c r="OSP151" s="3"/>
      <c r="OSQ151" s="3"/>
      <c r="OSR151" s="3"/>
      <c r="OSS151" s="3"/>
      <c r="OST151" s="3"/>
      <c r="OSU151" s="3"/>
      <c r="OSV151" s="3"/>
      <c r="OSW151" s="3"/>
      <c r="OSX151" s="3"/>
      <c r="OSY151" s="3"/>
      <c r="OSZ151" s="3"/>
      <c r="OTA151" s="3"/>
      <c r="OTB151" s="3"/>
      <c r="OTC151" s="3"/>
      <c r="OTD151" s="3"/>
      <c r="OTE151" s="3"/>
      <c r="OTF151" s="3"/>
      <c r="OTG151" s="3"/>
      <c r="OTH151" s="3"/>
      <c r="OTI151" s="3"/>
      <c r="OTJ151" s="3"/>
      <c r="OTK151" s="3"/>
      <c r="OTL151" s="3"/>
      <c r="OTM151" s="3"/>
      <c r="OTN151" s="3"/>
      <c r="OTO151" s="3"/>
      <c r="OTP151" s="3"/>
      <c r="OTQ151" s="3"/>
      <c r="OTR151" s="3"/>
      <c r="OTS151" s="3"/>
      <c r="OTT151" s="3"/>
      <c r="OTU151" s="3"/>
      <c r="OTV151" s="3"/>
      <c r="OTW151" s="3"/>
      <c r="OTX151" s="3"/>
      <c r="OTY151" s="3"/>
      <c r="OTZ151" s="3"/>
      <c r="OUA151" s="3"/>
      <c r="OUB151" s="3"/>
      <c r="OUC151" s="3"/>
      <c r="OUD151" s="3"/>
      <c r="OUE151" s="3"/>
      <c r="OUF151" s="3"/>
      <c r="OUG151" s="3"/>
      <c r="OUH151" s="3"/>
      <c r="OUI151" s="3"/>
      <c r="OUJ151" s="3"/>
      <c r="OUK151" s="3"/>
      <c r="OUL151" s="3"/>
      <c r="OUM151" s="3"/>
      <c r="OUN151" s="3"/>
      <c r="OUO151" s="3"/>
      <c r="OUP151" s="3"/>
      <c r="OUQ151" s="3"/>
      <c r="OUR151" s="3"/>
      <c r="OUS151" s="3"/>
      <c r="OUT151" s="3"/>
      <c r="OUU151" s="3"/>
      <c r="OUV151" s="3"/>
      <c r="OUW151" s="3"/>
      <c r="OUX151" s="3"/>
      <c r="OUY151" s="3"/>
      <c r="OUZ151" s="3"/>
      <c r="OVA151" s="3"/>
      <c r="OVB151" s="3"/>
      <c r="OVC151" s="3"/>
      <c r="OVD151" s="3"/>
      <c r="OVE151" s="3"/>
      <c r="OVF151" s="3"/>
      <c r="OVG151" s="3"/>
      <c r="OVH151" s="3"/>
      <c r="OVI151" s="3"/>
      <c r="OVJ151" s="3"/>
      <c r="OVK151" s="3"/>
      <c r="OVL151" s="3"/>
      <c r="OVM151" s="3"/>
      <c r="OVN151" s="3"/>
      <c r="OVO151" s="3"/>
      <c r="OVP151" s="3"/>
      <c r="OVQ151" s="3"/>
      <c r="OVR151" s="3"/>
      <c r="OVS151" s="3"/>
      <c r="OVT151" s="3"/>
      <c r="OVU151" s="3"/>
      <c r="OVV151" s="3"/>
      <c r="OVW151" s="3"/>
      <c r="OVX151" s="3"/>
      <c r="OVY151" s="3"/>
      <c r="OVZ151" s="3"/>
      <c r="OWA151" s="3"/>
      <c r="OWB151" s="3"/>
      <c r="OWC151" s="3"/>
      <c r="OWD151" s="3"/>
      <c r="OWE151" s="3"/>
      <c r="OWF151" s="3"/>
      <c r="OWG151" s="3"/>
      <c r="OWH151" s="3"/>
      <c r="OWI151" s="3"/>
      <c r="OWJ151" s="3"/>
      <c r="OWK151" s="3"/>
      <c r="OWL151" s="3"/>
      <c r="OWM151" s="3"/>
      <c r="OWN151" s="3"/>
      <c r="OWO151" s="3"/>
      <c r="OWP151" s="3"/>
      <c r="OWQ151" s="3"/>
      <c r="OWR151" s="3"/>
      <c r="OWS151" s="3"/>
      <c r="OWT151" s="3"/>
      <c r="OWU151" s="3"/>
      <c r="OWV151" s="3"/>
      <c r="OWW151" s="3"/>
      <c r="OWX151" s="3"/>
      <c r="OWY151" s="3"/>
      <c r="OWZ151" s="3"/>
      <c r="OXA151" s="3"/>
      <c r="OXB151" s="3"/>
      <c r="OXC151" s="3"/>
      <c r="OXD151" s="3"/>
      <c r="OXE151" s="3"/>
      <c r="OXF151" s="3"/>
      <c r="OXG151" s="3"/>
      <c r="OXH151" s="3"/>
      <c r="OXI151" s="3"/>
      <c r="OXJ151" s="3"/>
      <c r="OXK151" s="3"/>
      <c r="OXL151" s="3"/>
      <c r="OXM151" s="3"/>
      <c r="OXN151" s="3"/>
      <c r="OXO151" s="3"/>
      <c r="OXP151" s="3"/>
      <c r="OXQ151" s="3"/>
      <c r="OXR151" s="3"/>
      <c r="OXS151" s="3"/>
      <c r="OXT151" s="3"/>
      <c r="OXU151" s="3"/>
      <c r="OXV151" s="3"/>
      <c r="OXW151" s="3"/>
      <c r="OXX151" s="3"/>
      <c r="OXY151" s="3"/>
      <c r="OXZ151" s="3"/>
      <c r="OYA151" s="3"/>
      <c r="OYB151" s="3"/>
      <c r="OYC151" s="3"/>
      <c r="OYD151" s="3"/>
      <c r="OYE151" s="3"/>
      <c r="OYF151" s="3"/>
      <c r="OYG151" s="3"/>
      <c r="OYH151" s="3"/>
      <c r="OYI151" s="3"/>
      <c r="OYJ151" s="3"/>
      <c r="OYK151" s="3"/>
      <c r="OYL151" s="3"/>
      <c r="OYM151" s="3"/>
      <c r="OYN151" s="3"/>
      <c r="OYO151" s="3"/>
      <c r="OYP151" s="3"/>
      <c r="OYQ151" s="3"/>
      <c r="OYR151" s="3"/>
      <c r="OYS151" s="3"/>
      <c r="OYT151" s="3"/>
      <c r="OYU151" s="3"/>
      <c r="OYV151" s="3"/>
      <c r="OYW151" s="3"/>
      <c r="OYX151" s="3"/>
      <c r="OYY151" s="3"/>
      <c r="OYZ151" s="3"/>
      <c r="OZA151" s="3"/>
      <c r="OZB151" s="3"/>
      <c r="OZC151" s="3"/>
      <c r="OZD151" s="3"/>
      <c r="OZE151" s="3"/>
      <c r="OZF151" s="3"/>
      <c r="OZG151" s="3"/>
      <c r="OZH151" s="3"/>
      <c r="OZI151" s="3"/>
      <c r="OZJ151" s="3"/>
      <c r="OZK151" s="3"/>
      <c r="OZL151" s="3"/>
      <c r="OZM151" s="3"/>
      <c r="OZN151" s="3"/>
      <c r="OZO151" s="3"/>
      <c r="OZP151" s="3"/>
      <c r="OZQ151" s="3"/>
      <c r="OZR151" s="3"/>
      <c r="OZS151" s="3"/>
      <c r="OZT151" s="3"/>
      <c r="OZU151" s="3"/>
      <c r="OZV151" s="3"/>
      <c r="OZW151" s="3"/>
      <c r="OZX151" s="3"/>
      <c r="OZY151" s="3"/>
      <c r="OZZ151" s="3"/>
      <c r="PAA151" s="3"/>
      <c r="PAB151" s="3"/>
      <c r="PAC151" s="3"/>
      <c r="PAD151" s="3"/>
      <c r="PAE151" s="3"/>
      <c r="PAF151" s="3"/>
      <c r="PAG151" s="3"/>
      <c r="PAH151" s="3"/>
      <c r="PAI151" s="3"/>
      <c r="PAJ151" s="3"/>
      <c r="PAK151" s="3"/>
      <c r="PAL151" s="3"/>
      <c r="PAM151" s="3"/>
      <c r="PAN151" s="3"/>
      <c r="PAO151" s="3"/>
      <c r="PAP151" s="3"/>
      <c r="PAQ151" s="3"/>
      <c r="PAR151" s="3"/>
      <c r="PAS151" s="3"/>
      <c r="PAT151" s="3"/>
      <c r="PAU151" s="3"/>
      <c r="PAV151" s="3"/>
      <c r="PAW151" s="3"/>
      <c r="PAX151" s="3"/>
      <c r="PAY151" s="3"/>
      <c r="PAZ151" s="3"/>
      <c r="PBA151" s="3"/>
      <c r="PBB151" s="3"/>
      <c r="PBC151" s="3"/>
      <c r="PBD151" s="3"/>
      <c r="PBE151" s="3"/>
      <c r="PBF151" s="3"/>
      <c r="PBG151" s="3"/>
      <c r="PBH151" s="3"/>
      <c r="PBI151" s="3"/>
      <c r="PBJ151" s="3"/>
      <c r="PBK151" s="3"/>
      <c r="PBL151" s="3"/>
      <c r="PBM151" s="3"/>
      <c r="PBN151" s="3"/>
      <c r="PBO151" s="3"/>
      <c r="PBP151" s="3"/>
      <c r="PBQ151" s="3"/>
      <c r="PBR151" s="3"/>
      <c r="PBS151" s="3"/>
      <c r="PBT151" s="3"/>
      <c r="PBU151" s="3"/>
      <c r="PBV151" s="3"/>
      <c r="PBW151" s="3"/>
      <c r="PBX151" s="3"/>
      <c r="PBY151" s="3"/>
      <c r="PBZ151" s="3"/>
      <c r="PCA151" s="3"/>
      <c r="PCB151" s="3"/>
      <c r="PCC151" s="3"/>
      <c r="PCD151" s="3"/>
      <c r="PCE151" s="3"/>
      <c r="PCF151" s="3"/>
      <c r="PCG151" s="3"/>
      <c r="PCH151" s="3"/>
      <c r="PCI151" s="3"/>
      <c r="PCJ151" s="3"/>
      <c r="PCK151" s="3"/>
      <c r="PCL151" s="3"/>
      <c r="PCM151" s="3"/>
      <c r="PCN151" s="3"/>
      <c r="PCO151" s="3"/>
      <c r="PCP151" s="3"/>
      <c r="PCQ151" s="3"/>
      <c r="PCR151" s="3"/>
      <c r="PCS151" s="3"/>
      <c r="PCT151" s="3"/>
      <c r="PCU151" s="3"/>
      <c r="PCV151" s="3"/>
      <c r="PCW151" s="3"/>
      <c r="PCX151" s="3"/>
      <c r="PCY151" s="3"/>
      <c r="PCZ151" s="3"/>
      <c r="PDA151" s="3"/>
      <c r="PDB151" s="3"/>
      <c r="PDC151" s="3"/>
      <c r="PDD151" s="3"/>
      <c r="PDE151" s="3"/>
      <c r="PDF151" s="3"/>
      <c r="PDG151" s="3"/>
      <c r="PDH151" s="3"/>
      <c r="PDI151" s="3"/>
      <c r="PDJ151" s="3"/>
      <c r="PDK151" s="3"/>
      <c r="PDL151" s="3"/>
      <c r="PDM151" s="3"/>
      <c r="PDN151" s="3"/>
      <c r="PDO151" s="3"/>
      <c r="PDP151" s="3"/>
      <c r="PDQ151" s="3"/>
      <c r="PDR151" s="3"/>
      <c r="PDS151" s="3"/>
      <c r="PDT151" s="3"/>
      <c r="PDU151" s="3"/>
      <c r="PDV151" s="3"/>
      <c r="PDW151" s="3"/>
      <c r="PDX151" s="3"/>
      <c r="PDY151" s="3"/>
      <c r="PDZ151" s="3"/>
      <c r="PEA151" s="3"/>
      <c r="PEB151" s="3"/>
      <c r="PEC151" s="3"/>
      <c r="PED151" s="3"/>
      <c r="PEE151" s="3"/>
      <c r="PEF151" s="3"/>
      <c r="PEG151" s="3"/>
      <c r="PEH151" s="3"/>
      <c r="PEI151" s="3"/>
      <c r="PEJ151" s="3"/>
      <c r="PEK151" s="3"/>
      <c r="PEL151" s="3"/>
      <c r="PEM151" s="3"/>
      <c r="PEN151" s="3"/>
      <c r="PEO151" s="3"/>
      <c r="PEP151" s="3"/>
      <c r="PEQ151" s="3"/>
      <c r="PER151" s="3"/>
      <c r="PES151" s="3"/>
      <c r="PET151" s="3"/>
      <c r="PEU151" s="3"/>
      <c r="PEV151" s="3"/>
      <c r="PEW151" s="3"/>
      <c r="PEX151" s="3"/>
      <c r="PEY151" s="3"/>
      <c r="PEZ151" s="3"/>
      <c r="PFA151" s="3"/>
      <c r="PFB151" s="3"/>
      <c r="PFC151" s="3"/>
      <c r="PFD151" s="3"/>
      <c r="PFE151" s="3"/>
      <c r="PFF151" s="3"/>
      <c r="PFG151" s="3"/>
      <c r="PFH151" s="3"/>
      <c r="PFI151" s="3"/>
      <c r="PFJ151" s="3"/>
      <c r="PFK151" s="3"/>
      <c r="PFL151" s="3"/>
      <c r="PFM151" s="3"/>
      <c r="PFN151" s="3"/>
      <c r="PFO151" s="3"/>
      <c r="PFP151" s="3"/>
      <c r="PFQ151" s="3"/>
      <c r="PFR151" s="3"/>
      <c r="PFS151" s="3"/>
      <c r="PFT151" s="3"/>
      <c r="PFU151" s="3"/>
      <c r="PFV151" s="3"/>
      <c r="PFW151" s="3"/>
      <c r="PFX151" s="3"/>
      <c r="PFY151" s="3"/>
      <c r="PFZ151" s="3"/>
      <c r="PGA151" s="3"/>
      <c r="PGB151" s="3"/>
      <c r="PGC151" s="3"/>
      <c r="PGD151" s="3"/>
      <c r="PGE151" s="3"/>
      <c r="PGF151" s="3"/>
      <c r="PGG151" s="3"/>
      <c r="PGH151" s="3"/>
      <c r="PGI151" s="3"/>
      <c r="PGJ151" s="3"/>
      <c r="PGK151" s="3"/>
      <c r="PGL151" s="3"/>
      <c r="PGM151" s="3"/>
      <c r="PGN151" s="3"/>
      <c r="PGO151" s="3"/>
      <c r="PGP151" s="3"/>
      <c r="PGQ151" s="3"/>
      <c r="PGR151" s="3"/>
      <c r="PGS151" s="3"/>
      <c r="PGT151" s="3"/>
      <c r="PGU151" s="3"/>
      <c r="PGV151" s="3"/>
      <c r="PGW151" s="3"/>
      <c r="PGX151" s="3"/>
      <c r="PGY151" s="3"/>
      <c r="PGZ151" s="3"/>
      <c r="PHA151" s="3"/>
      <c r="PHB151" s="3"/>
      <c r="PHC151" s="3"/>
      <c r="PHD151" s="3"/>
      <c r="PHE151" s="3"/>
      <c r="PHF151" s="3"/>
      <c r="PHG151" s="3"/>
      <c r="PHH151" s="3"/>
      <c r="PHI151" s="3"/>
      <c r="PHJ151" s="3"/>
      <c r="PHK151" s="3"/>
      <c r="PHL151" s="3"/>
      <c r="PHM151" s="3"/>
      <c r="PHN151" s="3"/>
      <c r="PHO151" s="3"/>
      <c r="PHP151" s="3"/>
      <c r="PHQ151" s="3"/>
      <c r="PHR151" s="3"/>
      <c r="PHS151" s="3"/>
      <c r="PHT151" s="3"/>
      <c r="PHU151" s="3"/>
      <c r="PHV151" s="3"/>
      <c r="PHW151" s="3"/>
      <c r="PHX151" s="3"/>
      <c r="PHY151" s="3"/>
      <c r="PHZ151" s="3"/>
      <c r="PIA151" s="3"/>
      <c r="PIB151" s="3"/>
      <c r="PIC151" s="3"/>
      <c r="PID151" s="3"/>
      <c r="PIE151" s="3"/>
      <c r="PIF151" s="3"/>
      <c r="PIG151" s="3"/>
      <c r="PIH151" s="3"/>
      <c r="PII151" s="3"/>
      <c r="PIJ151" s="3"/>
      <c r="PIK151" s="3"/>
      <c r="PIL151" s="3"/>
      <c r="PIM151" s="3"/>
      <c r="PIN151" s="3"/>
      <c r="PIO151" s="3"/>
      <c r="PIP151" s="3"/>
      <c r="PIQ151" s="3"/>
      <c r="PIR151" s="3"/>
      <c r="PIS151" s="3"/>
      <c r="PIT151" s="3"/>
      <c r="PIU151" s="3"/>
      <c r="PIV151" s="3"/>
      <c r="PIW151" s="3"/>
      <c r="PIX151" s="3"/>
      <c r="PIY151" s="3"/>
      <c r="PIZ151" s="3"/>
      <c r="PJA151" s="3"/>
      <c r="PJB151" s="3"/>
      <c r="PJC151" s="3"/>
      <c r="PJD151" s="3"/>
      <c r="PJE151" s="3"/>
      <c r="PJF151" s="3"/>
      <c r="PJG151" s="3"/>
      <c r="PJH151" s="3"/>
      <c r="PJI151" s="3"/>
      <c r="PJJ151" s="3"/>
      <c r="PJK151" s="3"/>
      <c r="PJL151" s="3"/>
      <c r="PJM151" s="3"/>
      <c r="PJN151" s="3"/>
      <c r="PJO151" s="3"/>
      <c r="PJP151" s="3"/>
      <c r="PJQ151" s="3"/>
      <c r="PJR151" s="3"/>
      <c r="PJS151" s="3"/>
      <c r="PJT151" s="3"/>
      <c r="PJU151" s="3"/>
      <c r="PJV151" s="3"/>
      <c r="PJW151" s="3"/>
      <c r="PJX151" s="3"/>
      <c r="PJY151" s="3"/>
      <c r="PJZ151" s="3"/>
      <c r="PKA151" s="3"/>
      <c r="PKB151" s="3"/>
      <c r="PKC151" s="3"/>
      <c r="PKD151" s="3"/>
      <c r="PKE151" s="3"/>
      <c r="PKF151" s="3"/>
      <c r="PKG151" s="3"/>
      <c r="PKH151" s="3"/>
      <c r="PKI151" s="3"/>
      <c r="PKJ151" s="3"/>
      <c r="PKK151" s="3"/>
      <c r="PKL151" s="3"/>
      <c r="PKM151" s="3"/>
      <c r="PKN151" s="3"/>
      <c r="PKO151" s="3"/>
      <c r="PKP151" s="3"/>
      <c r="PKQ151" s="3"/>
      <c r="PKR151" s="3"/>
      <c r="PKS151" s="3"/>
      <c r="PKT151" s="3"/>
      <c r="PKU151" s="3"/>
      <c r="PKV151" s="3"/>
      <c r="PKW151" s="3"/>
      <c r="PKX151" s="3"/>
      <c r="PKY151" s="3"/>
      <c r="PKZ151" s="3"/>
      <c r="PLA151" s="3"/>
      <c r="PLB151" s="3"/>
      <c r="PLC151" s="3"/>
      <c r="PLD151" s="3"/>
      <c r="PLE151" s="3"/>
      <c r="PLF151" s="3"/>
      <c r="PLG151" s="3"/>
      <c r="PLH151" s="3"/>
      <c r="PLI151" s="3"/>
      <c r="PLJ151" s="3"/>
      <c r="PLK151" s="3"/>
      <c r="PLL151" s="3"/>
      <c r="PLM151" s="3"/>
      <c r="PLN151" s="3"/>
      <c r="PLO151" s="3"/>
      <c r="PLP151" s="3"/>
      <c r="PLQ151" s="3"/>
      <c r="PLR151" s="3"/>
      <c r="PLS151" s="3"/>
      <c r="PLT151" s="3"/>
      <c r="PLU151" s="3"/>
      <c r="PLV151" s="3"/>
      <c r="PLW151" s="3"/>
      <c r="PLX151" s="3"/>
      <c r="PLY151" s="3"/>
      <c r="PLZ151" s="3"/>
      <c r="PMA151" s="3"/>
      <c r="PMB151" s="3"/>
      <c r="PMC151" s="3"/>
      <c r="PMD151" s="3"/>
      <c r="PME151" s="3"/>
      <c r="PMF151" s="3"/>
      <c r="PMG151" s="3"/>
      <c r="PMH151" s="3"/>
      <c r="PMI151" s="3"/>
      <c r="PMJ151" s="3"/>
      <c r="PMK151" s="3"/>
      <c r="PML151" s="3"/>
      <c r="PMM151" s="3"/>
      <c r="PMN151" s="3"/>
      <c r="PMO151" s="3"/>
      <c r="PMP151" s="3"/>
      <c r="PMQ151" s="3"/>
      <c r="PMR151" s="3"/>
      <c r="PMS151" s="3"/>
      <c r="PMT151" s="3"/>
      <c r="PMU151" s="3"/>
      <c r="PMV151" s="3"/>
      <c r="PMW151" s="3"/>
      <c r="PMX151" s="3"/>
      <c r="PMY151" s="3"/>
      <c r="PMZ151" s="3"/>
      <c r="PNA151" s="3"/>
      <c r="PNB151" s="3"/>
      <c r="PNC151" s="3"/>
      <c r="PND151" s="3"/>
      <c r="PNE151" s="3"/>
      <c r="PNF151" s="3"/>
      <c r="PNG151" s="3"/>
      <c r="PNH151" s="3"/>
      <c r="PNI151" s="3"/>
      <c r="PNJ151" s="3"/>
      <c r="PNK151" s="3"/>
      <c r="PNL151" s="3"/>
      <c r="PNM151" s="3"/>
      <c r="PNN151" s="3"/>
      <c r="PNO151" s="3"/>
      <c r="PNP151" s="3"/>
      <c r="PNQ151" s="3"/>
      <c r="PNR151" s="3"/>
      <c r="PNS151" s="3"/>
      <c r="PNT151" s="3"/>
      <c r="PNU151" s="3"/>
      <c r="PNV151" s="3"/>
      <c r="PNW151" s="3"/>
      <c r="PNX151" s="3"/>
      <c r="PNY151" s="3"/>
      <c r="PNZ151" s="3"/>
      <c r="POA151" s="3"/>
      <c r="POB151" s="3"/>
      <c r="POC151" s="3"/>
      <c r="POD151" s="3"/>
      <c r="POE151" s="3"/>
      <c r="POF151" s="3"/>
      <c r="POG151" s="3"/>
      <c r="POH151" s="3"/>
      <c r="POI151" s="3"/>
      <c r="POJ151" s="3"/>
      <c r="POK151" s="3"/>
      <c r="POL151" s="3"/>
      <c r="POM151" s="3"/>
      <c r="PON151" s="3"/>
      <c r="POO151" s="3"/>
      <c r="POP151" s="3"/>
      <c r="POQ151" s="3"/>
      <c r="POR151" s="3"/>
      <c r="POS151" s="3"/>
      <c r="POT151" s="3"/>
      <c r="POU151" s="3"/>
      <c r="POV151" s="3"/>
      <c r="POW151" s="3"/>
      <c r="POX151" s="3"/>
      <c r="POY151" s="3"/>
      <c r="POZ151" s="3"/>
      <c r="PPA151" s="3"/>
      <c r="PPB151" s="3"/>
      <c r="PPC151" s="3"/>
      <c r="PPD151" s="3"/>
      <c r="PPE151" s="3"/>
      <c r="PPF151" s="3"/>
      <c r="PPG151" s="3"/>
      <c r="PPH151" s="3"/>
      <c r="PPI151" s="3"/>
      <c r="PPJ151" s="3"/>
      <c r="PPK151" s="3"/>
      <c r="PPL151" s="3"/>
      <c r="PPM151" s="3"/>
      <c r="PPN151" s="3"/>
      <c r="PPO151" s="3"/>
      <c r="PPP151" s="3"/>
      <c r="PPQ151" s="3"/>
      <c r="PPR151" s="3"/>
      <c r="PPS151" s="3"/>
      <c r="PPT151" s="3"/>
      <c r="PPU151" s="3"/>
      <c r="PPV151" s="3"/>
      <c r="PPW151" s="3"/>
      <c r="PPX151" s="3"/>
      <c r="PPY151" s="3"/>
      <c r="PPZ151" s="3"/>
      <c r="PQA151" s="3"/>
      <c r="PQB151" s="3"/>
      <c r="PQC151" s="3"/>
      <c r="PQD151" s="3"/>
      <c r="PQE151" s="3"/>
      <c r="PQF151" s="3"/>
      <c r="PQG151" s="3"/>
      <c r="PQH151" s="3"/>
      <c r="PQI151" s="3"/>
      <c r="PQJ151" s="3"/>
      <c r="PQK151" s="3"/>
      <c r="PQL151" s="3"/>
      <c r="PQM151" s="3"/>
      <c r="PQN151" s="3"/>
      <c r="PQO151" s="3"/>
      <c r="PQP151" s="3"/>
      <c r="PQQ151" s="3"/>
      <c r="PQR151" s="3"/>
      <c r="PQS151" s="3"/>
      <c r="PQT151" s="3"/>
      <c r="PQU151" s="3"/>
      <c r="PQV151" s="3"/>
      <c r="PQW151" s="3"/>
      <c r="PQX151" s="3"/>
      <c r="PQY151" s="3"/>
      <c r="PQZ151" s="3"/>
      <c r="PRA151" s="3"/>
      <c r="PRB151" s="3"/>
      <c r="PRC151" s="3"/>
      <c r="PRD151" s="3"/>
      <c r="PRE151" s="3"/>
      <c r="PRF151" s="3"/>
      <c r="PRG151" s="3"/>
      <c r="PRH151" s="3"/>
      <c r="PRI151" s="3"/>
      <c r="PRJ151" s="3"/>
      <c r="PRK151" s="3"/>
      <c r="PRL151" s="3"/>
      <c r="PRM151" s="3"/>
      <c r="PRN151" s="3"/>
      <c r="PRO151" s="3"/>
      <c r="PRP151" s="3"/>
      <c r="PRQ151" s="3"/>
      <c r="PRR151" s="3"/>
      <c r="PRS151" s="3"/>
      <c r="PRT151" s="3"/>
      <c r="PRU151" s="3"/>
      <c r="PRV151" s="3"/>
      <c r="PRW151" s="3"/>
      <c r="PRX151" s="3"/>
      <c r="PRY151" s="3"/>
      <c r="PRZ151" s="3"/>
      <c r="PSA151" s="3"/>
      <c r="PSB151" s="3"/>
      <c r="PSC151" s="3"/>
      <c r="PSD151" s="3"/>
      <c r="PSE151" s="3"/>
      <c r="PSF151" s="3"/>
      <c r="PSG151" s="3"/>
      <c r="PSH151" s="3"/>
      <c r="PSI151" s="3"/>
      <c r="PSJ151" s="3"/>
      <c r="PSK151" s="3"/>
      <c r="PSL151" s="3"/>
      <c r="PSM151" s="3"/>
      <c r="PSN151" s="3"/>
      <c r="PSO151" s="3"/>
      <c r="PSP151" s="3"/>
      <c r="PSQ151" s="3"/>
      <c r="PSR151" s="3"/>
      <c r="PSS151" s="3"/>
      <c r="PST151" s="3"/>
      <c r="PSU151" s="3"/>
      <c r="PSV151" s="3"/>
      <c r="PSW151" s="3"/>
      <c r="PSX151" s="3"/>
      <c r="PSY151" s="3"/>
      <c r="PSZ151" s="3"/>
      <c r="PTA151" s="3"/>
      <c r="PTB151" s="3"/>
      <c r="PTC151" s="3"/>
      <c r="PTD151" s="3"/>
      <c r="PTE151" s="3"/>
      <c r="PTF151" s="3"/>
      <c r="PTG151" s="3"/>
      <c r="PTH151" s="3"/>
      <c r="PTI151" s="3"/>
      <c r="PTJ151" s="3"/>
      <c r="PTK151" s="3"/>
      <c r="PTL151" s="3"/>
      <c r="PTM151" s="3"/>
      <c r="PTN151" s="3"/>
      <c r="PTO151" s="3"/>
      <c r="PTP151" s="3"/>
      <c r="PTQ151" s="3"/>
      <c r="PTR151" s="3"/>
      <c r="PTS151" s="3"/>
      <c r="PTT151" s="3"/>
      <c r="PTU151" s="3"/>
      <c r="PTV151" s="3"/>
      <c r="PTW151" s="3"/>
      <c r="PTX151" s="3"/>
      <c r="PTY151" s="3"/>
      <c r="PTZ151" s="3"/>
      <c r="PUA151" s="3"/>
      <c r="PUB151" s="3"/>
      <c r="PUC151" s="3"/>
      <c r="PUD151" s="3"/>
      <c r="PUE151" s="3"/>
      <c r="PUF151" s="3"/>
      <c r="PUG151" s="3"/>
      <c r="PUH151" s="3"/>
      <c r="PUI151" s="3"/>
      <c r="PUJ151" s="3"/>
      <c r="PUK151" s="3"/>
      <c r="PUL151" s="3"/>
      <c r="PUM151" s="3"/>
      <c r="PUN151" s="3"/>
      <c r="PUO151" s="3"/>
      <c r="PUP151" s="3"/>
      <c r="PUQ151" s="3"/>
      <c r="PUR151" s="3"/>
      <c r="PUS151" s="3"/>
      <c r="PUT151" s="3"/>
      <c r="PUU151" s="3"/>
      <c r="PUV151" s="3"/>
      <c r="PUW151" s="3"/>
      <c r="PUX151" s="3"/>
      <c r="PUY151" s="3"/>
      <c r="PUZ151" s="3"/>
      <c r="PVA151" s="3"/>
      <c r="PVB151" s="3"/>
      <c r="PVC151" s="3"/>
      <c r="PVD151" s="3"/>
      <c r="PVE151" s="3"/>
      <c r="PVF151" s="3"/>
      <c r="PVG151" s="3"/>
      <c r="PVH151" s="3"/>
      <c r="PVI151" s="3"/>
      <c r="PVJ151" s="3"/>
      <c r="PVK151" s="3"/>
      <c r="PVL151" s="3"/>
      <c r="PVM151" s="3"/>
      <c r="PVN151" s="3"/>
      <c r="PVO151" s="3"/>
      <c r="PVP151" s="3"/>
      <c r="PVQ151" s="3"/>
      <c r="PVR151" s="3"/>
      <c r="PVS151" s="3"/>
      <c r="PVT151" s="3"/>
      <c r="PVU151" s="3"/>
      <c r="PVV151" s="3"/>
      <c r="PVW151" s="3"/>
      <c r="PVX151" s="3"/>
      <c r="PVY151" s="3"/>
      <c r="PVZ151" s="3"/>
      <c r="PWA151" s="3"/>
      <c r="PWB151" s="3"/>
      <c r="PWC151" s="3"/>
      <c r="PWD151" s="3"/>
      <c r="PWE151" s="3"/>
      <c r="PWF151" s="3"/>
      <c r="PWG151" s="3"/>
      <c r="PWH151" s="3"/>
      <c r="PWI151" s="3"/>
      <c r="PWJ151" s="3"/>
      <c r="PWK151" s="3"/>
      <c r="PWL151" s="3"/>
      <c r="PWM151" s="3"/>
      <c r="PWN151" s="3"/>
      <c r="PWO151" s="3"/>
      <c r="PWP151" s="3"/>
      <c r="PWQ151" s="3"/>
      <c r="PWR151" s="3"/>
      <c r="PWS151" s="3"/>
      <c r="PWT151" s="3"/>
      <c r="PWU151" s="3"/>
      <c r="PWV151" s="3"/>
      <c r="PWW151" s="3"/>
      <c r="PWX151" s="3"/>
      <c r="PWY151" s="3"/>
      <c r="PWZ151" s="3"/>
      <c r="PXA151" s="3"/>
      <c r="PXB151" s="3"/>
      <c r="PXC151" s="3"/>
      <c r="PXD151" s="3"/>
      <c r="PXE151" s="3"/>
      <c r="PXF151" s="3"/>
      <c r="PXG151" s="3"/>
      <c r="PXH151" s="3"/>
      <c r="PXI151" s="3"/>
      <c r="PXJ151" s="3"/>
      <c r="PXK151" s="3"/>
      <c r="PXL151" s="3"/>
      <c r="PXM151" s="3"/>
      <c r="PXN151" s="3"/>
      <c r="PXO151" s="3"/>
      <c r="PXP151" s="3"/>
      <c r="PXQ151" s="3"/>
      <c r="PXR151" s="3"/>
      <c r="PXS151" s="3"/>
      <c r="PXT151" s="3"/>
      <c r="PXU151" s="3"/>
      <c r="PXV151" s="3"/>
      <c r="PXW151" s="3"/>
      <c r="PXX151" s="3"/>
      <c r="PXY151" s="3"/>
      <c r="PXZ151" s="3"/>
      <c r="PYA151" s="3"/>
      <c r="PYB151" s="3"/>
      <c r="PYC151" s="3"/>
      <c r="PYD151" s="3"/>
      <c r="PYE151" s="3"/>
      <c r="PYF151" s="3"/>
      <c r="PYG151" s="3"/>
      <c r="PYH151" s="3"/>
      <c r="PYI151" s="3"/>
      <c r="PYJ151" s="3"/>
      <c r="PYK151" s="3"/>
      <c r="PYL151" s="3"/>
      <c r="PYM151" s="3"/>
      <c r="PYN151" s="3"/>
      <c r="PYO151" s="3"/>
      <c r="PYP151" s="3"/>
      <c r="PYQ151" s="3"/>
      <c r="PYR151" s="3"/>
      <c r="PYS151" s="3"/>
      <c r="PYT151" s="3"/>
      <c r="PYU151" s="3"/>
      <c r="PYV151" s="3"/>
      <c r="PYW151" s="3"/>
      <c r="PYX151" s="3"/>
      <c r="PYY151" s="3"/>
      <c r="PYZ151" s="3"/>
      <c r="PZA151" s="3"/>
      <c r="PZB151" s="3"/>
      <c r="PZC151" s="3"/>
      <c r="PZD151" s="3"/>
      <c r="PZE151" s="3"/>
      <c r="PZF151" s="3"/>
      <c r="PZG151" s="3"/>
      <c r="PZH151" s="3"/>
      <c r="PZI151" s="3"/>
      <c r="PZJ151" s="3"/>
      <c r="PZK151" s="3"/>
      <c r="PZL151" s="3"/>
      <c r="PZM151" s="3"/>
      <c r="PZN151" s="3"/>
      <c r="PZO151" s="3"/>
      <c r="PZP151" s="3"/>
      <c r="PZQ151" s="3"/>
      <c r="PZR151" s="3"/>
      <c r="PZS151" s="3"/>
      <c r="PZT151" s="3"/>
      <c r="PZU151" s="3"/>
      <c r="PZV151" s="3"/>
      <c r="PZW151" s="3"/>
      <c r="PZX151" s="3"/>
      <c r="PZY151" s="3"/>
      <c r="PZZ151" s="3"/>
      <c r="QAA151" s="3"/>
      <c r="QAB151" s="3"/>
      <c r="QAC151" s="3"/>
      <c r="QAD151" s="3"/>
      <c r="QAE151" s="3"/>
      <c r="QAF151" s="3"/>
      <c r="QAG151" s="3"/>
      <c r="QAH151" s="3"/>
      <c r="QAI151" s="3"/>
      <c r="QAJ151" s="3"/>
      <c r="QAK151" s="3"/>
      <c r="QAL151" s="3"/>
      <c r="QAM151" s="3"/>
      <c r="QAN151" s="3"/>
      <c r="QAO151" s="3"/>
      <c r="QAP151" s="3"/>
      <c r="QAQ151" s="3"/>
      <c r="QAR151" s="3"/>
      <c r="QAS151" s="3"/>
      <c r="QAT151" s="3"/>
      <c r="QAU151" s="3"/>
      <c r="QAV151" s="3"/>
      <c r="QAW151" s="3"/>
      <c r="QAX151" s="3"/>
      <c r="QAY151" s="3"/>
      <c r="QAZ151" s="3"/>
      <c r="QBA151" s="3"/>
      <c r="QBB151" s="3"/>
      <c r="QBC151" s="3"/>
      <c r="QBD151" s="3"/>
      <c r="QBE151" s="3"/>
      <c r="QBF151" s="3"/>
      <c r="QBG151" s="3"/>
      <c r="QBH151" s="3"/>
      <c r="QBI151" s="3"/>
      <c r="QBJ151" s="3"/>
      <c r="QBK151" s="3"/>
      <c r="QBL151" s="3"/>
      <c r="QBM151" s="3"/>
      <c r="QBN151" s="3"/>
      <c r="QBO151" s="3"/>
      <c r="QBP151" s="3"/>
      <c r="QBQ151" s="3"/>
      <c r="QBR151" s="3"/>
      <c r="QBS151" s="3"/>
      <c r="QBT151" s="3"/>
      <c r="QBU151" s="3"/>
      <c r="QBV151" s="3"/>
      <c r="QBW151" s="3"/>
      <c r="QBX151" s="3"/>
      <c r="QBY151" s="3"/>
      <c r="QBZ151" s="3"/>
      <c r="QCA151" s="3"/>
      <c r="QCB151" s="3"/>
      <c r="QCC151" s="3"/>
      <c r="QCD151" s="3"/>
      <c r="QCE151" s="3"/>
      <c r="QCF151" s="3"/>
      <c r="QCG151" s="3"/>
      <c r="QCH151" s="3"/>
      <c r="QCI151" s="3"/>
      <c r="QCJ151" s="3"/>
      <c r="QCK151" s="3"/>
      <c r="QCL151" s="3"/>
      <c r="QCM151" s="3"/>
      <c r="QCN151" s="3"/>
      <c r="QCO151" s="3"/>
      <c r="QCP151" s="3"/>
      <c r="QCQ151" s="3"/>
      <c r="QCR151" s="3"/>
      <c r="QCS151" s="3"/>
      <c r="QCT151" s="3"/>
      <c r="QCU151" s="3"/>
      <c r="QCV151" s="3"/>
      <c r="QCW151" s="3"/>
      <c r="QCX151" s="3"/>
      <c r="QCY151" s="3"/>
      <c r="QCZ151" s="3"/>
      <c r="QDA151" s="3"/>
      <c r="QDB151" s="3"/>
      <c r="QDC151" s="3"/>
      <c r="QDD151" s="3"/>
      <c r="QDE151" s="3"/>
      <c r="QDF151" s="3"/>
      <c r="QDG151" s="3"/>
      <c r="QDH151" s="3"/>
      <c r="QDI151" s="3"/>
      <c r="QDJ151" s="3"/>
      <c r="QDK151" s="3"/>
      <c r="QDL151" s="3"/>
      <c r="QDM151" s="3"/>
      <c r="QDN151" s="3"/>
      <c r="QDO151" s="3"/>
      <c r="QDP151" s="3"/>
      <c r="QDQ151" s="3"/>
      <c r="QDR151" s="3"/>
      <c r="QDS151" s="3"/>
      <c r="QDT151" s="3"/>
      <c r="QDU151" s="3"/>
      <c r="QDV151" s="3"/>
      <c r="QDW151" s="3"/>
      <c r="QDX151" s="3"/>
      <c r="QDY151" s="3"/>
      <c r="QDZ151" s="3"/>
      <c r="QEA151" s="3"/>
      <c r="QEB151" s="3"/>
      <c r="QEC151" s="3"/>
      <c r="QED151" s="3"/>
      <c r="QEE151" s="3"/>
      <c r="QEF151" s="3"/>
      <c r="QEG151" s="3"/>
      <c r="QEH151" s="3"/>
      <c r="QEI151" s="3"/>
      <c r="QEJ151" s="3"/>
      <c r="QEK151" s="3"/>
      <c r="QEL151" s="3"/>
      <c r="QEM151" s="3"/>
      <c r="QEN151" s="3"/>
      <c r="QEO151" s="3"/>
      <c r="QEP151" s="3"/>
      <c r="QEQ151" s="3"/>
      <c r="QER151" s="3"/>
      <c r="QES151" s="3"/>
      <c r="QET151" s="3"/>
      <c r="QEU151" s="3"/>
      <c r="QEV151" s="3"/>
      <c r="QEW151" s="3"/>
      <c r="QEX151" s="3"/>
      <c r="QEY151" s="3"/>
      <c r="QEZ151" s="3"/>
      <c r="QFA151" s="3"/>
      <c r="QFB151" s="3"/>
      <c r="QFC151" s="3"/>
      <c r="QFD151" s="3"/>
      <c r="QFE151" s="3"/>
      <c r="QFF151" s="3"/>
      <c r="QFG151" s="3"/>
      <c r="QFH151" s="3"/>
      <c r="QFI151" s="3"/>
      <c r="QFJ151" s="3"/>
      <c r="QFK151" s="3"/>
      <c r="QFL151" s="3"/>
      <c r="QFM151" s="3"/>
      <c r="QFN151" s="3"/>
      <c r="QFO151" s="3"/>
      <c r="QFP151" s="3"/>
      <c r="QFQ151" s="3"/>
      <c r="QFR151" s="3"/>
      <c r="QFS151" s="3"/>
      <c r="QFT151" s="3"/>
      <c r="QFU151" s="3"/>
      <c r="QFV151" s="3"/>
      <c r="QFW151" s="3"/>
      <c r="QFX151" s="3"/>
      <c r="QFY151" s="3"/>
      <c r="QFZ151" s="3"/>
      <c r="QGA151" s="3"/>
      <c r="QGB151" s="3"/>
      <c r="QGC151" s="3"/>
      <c r="QGD151" s="3"/>
      <c r="QGE151" s="3"/>
      <c r="QGF151" s="3"/>
      <c r="QGG151" s="3"/>
      <c r="QGH151" s="3"/>
      <c r="QGI151" s="3"/>
      <c r="QGJ151" s="3"/>
      <c r="QGK151" s="3"/>
      <c r="QGL151" s="3"/>
      <c r="QGM151" s="3"/>
      <c r="QGN151" s="3"/>
      <c r="QGO151" s="3"/>
      <c r="QGP151" s="3"/>
      <c r="QGQ151" s="3"/>
      <c r="QGR151" s="3"/>
      <c r="QGS151" s="3"/>
      <c r="QGT151" s="3"/>
      <c r="QGU151" s="3"/>
      <c r="QGV151" s="3"/>
      <c r="QGW151" s="3"/>
      <c r="QGX151" s="3"/>
      <c r="QGY151" s="3"/>
      <c r="QGZ151" s="3"/>
      <c r="QHA151" s="3"/>
      <c r="QHB151" s="3"/>
      <c r="QHC151" s="3"/>
      <c r="QHD151" s="3"/>
      <c r="QHE151" s="3"/>
      <c r="QHF151" s="3"/>
      <c r="QHG151" s="3"/>
      <c r="QHH151" s="3"/>
      <c r="QHI151" s="3"/>
      <c r="QHJ151" s="3"/>
      <c r="QHK151" s="3"/>
      <c r="QHL151" s="3"/>
      <c r="QHM151" s="3"/>
      <c r="QHN151" s="3"/>
      <c r="QHO151" s="3"/>
      <c r="QHP151" s="3"/>
      <c r="QHQ151" s="3"/>
      <c r="QHR151" s="3"/>
      <c r="QHS151" s="3"/>
      <c r="QHT151" s="3"/>
      <c r="QHU151" s="3"/>
      <c r="QHV151" s="3"/>
      <c r="QHW151" s="3"/>
      <c r="QHX151" s="3"/>
      <c r="QHY151" s="3"/>
      <c r="QHZ151" s="3"/>
      <c r="QIA151" s="3"/>
      <c r="QIB151" s="3"/>
      <c r="QIC151" s="3"/>
      <c r="QID151" s="3"/>
      <c r="QIE151" s="3"/>
      <c r="QIF151" s="3"/>
      <c r="QIG151" s="3"/>
      <c r="QIH151" s="3"/>
      <c r="QII151" s="3"/>
      <c r="QIJ151" s="3"/>
      <c r="QIK151" s="3"/>
      <c r="QIL151" s="3"/>
      <c r="QIM151" s="3"/>
      <c r="QIN151" s="3"/>
      <c r="QIO151" s="3"/>
      <c r="QIP151" s="3"/>
      <c r="QIQ151" s="3"/>
      <c r="QIR151" s="3"/>
      <c r="QIS151" s="3"/>
      <c r="QIT151" s="3"/>
      <c r="QIU151" s="3"/>
      <c r="QIV151" s="3"/>
      <c r="QIW151" s="3"/>
      <c r="QIX151" s="3"/>
      <c r="QIY151" s="3"/>
      <c r="QIZ151" s="3"/>
      <c r="QJA151" s="3"/>
      <c r="QJB151" s="3"/>
      <c r="QJC151" s="3"/>
      <c r="QJD151" s="3"/>
      <c r="QJE151" s="3"/>
      <c r="QJF151" s="3"/>
      <c r="QJG151" s="3"/>
      <c r="QJH151" s="3"/>
      <c r="QJI151" s="3"/>
      <c r="QJJ151" s="3"/>
      <c r="QJK151" s="3"/>
      <c r="QJL151" s="3"/>
      <c r="QJM151" s="3"/>
      <c r="QJN151" s="3"/>
      <c r="QJO151" s="3"/>
      <c r="QJP151" s="3"/>
      <c r="QJQ151" s="3"/>
      <c r="QJR151" s="3"/>
      <c r="QJS151" s="3"/>
      <c r="QJT151" s="3"/>
      <c r="QJU151" s="3"/>
      <c r="QJV151" s="3"/>
      <c r="QJW151" s="3"/>
      <c r="QJX151" s="3"/>
      <c r="QJY151" s="3"/>
      <c r="QJZ151" s="3"/>
      <c r="QKA151" s="3"/>
      <c r="QKB151" s="3"/>
      <c r="QKC151" s="3"/>
      <c r="QKD151" s="3"/>
      <c r="QKE151" s="3"/>
      <c r="QKF151" s="3"/>
      <c r="QKG151" s="3"/>
      <c r="QKH151" s="3"/>
      <c r="QKI151" s="3"/>
      <c r="QKJ151" s="3"/>
      <c r="QKK151" s="3"/>
      <c r="QKL151" s="3"/>
      <c r="QKM151" s="3"/>
      <c r="QKN151" s="3"/>
      <c r="QKO151" s="3"/>
      <c r="QKP151" s="3"/>
      <c r="QKQ151" s="3"/>
      <c r="QKR151" s="3"/>
      <c r="QKS151" s="3"/>
      <c r="QKT151" s="3"/>
      <c r="QKU151" s="3"/>
      <c r="QKV151" s="3"/>
      <c r="QKW151" s="3"/>
      <c r="QKX151" s="3"/>
      <c r="QKY151" s="3"/>
      <c r="QKZ151" s="3"/>
      <c r="QLA151" s="3"/>
      <c r="QLB151" s="3"/>
      <c r="QLC151" s="3"/>
      <c r="QLD151" s="3"/>
      <c r="QLE151" s="3"/>
      <c r="QLF151" s="3"/>
      <c r="QLG151" s="3"/>
      <c r="QLH151" s="3"/>
      <c r="QLI151" s="3"/>
      <c r="QLJ151" s="3"/>
      <c r="QLK151" s="3"/>
      <c r="QLL151" s="3"/>
      <c r="QLM151" s="3"/>
      <c r="QLN151" s="3"/>
      <c r="QLO151" s="3"/>
      <c r="QLP151" s="3"/>
      <c r="QLQ151" s="3"/>
      <c r="QLR151" s="3"/>
      <c r="QLS151" s="3"/>
      <c r="QLT151" s="3"/>
      <c r="QLU151" s="3"/>
      <c r="QLV151" s="3"/>
      <c r="QLW151" s="3"/>
      <c r="QLX151" s="3"/>
      <c r="QLY151" s="3"/>
      <c r="QLZ151" s="3"/>
      <c r="QMA151" s="3"/>
      <c r="QMB151" s="3"/>
      <c r="QMC151" s="3"/>
      <c r="QMD151" s="3"/>
      <c r="QME151" s="3"/>
      <c r="QMF151" s="3"/>
      <c r="QMG151" s="3"/>
      <c r="QMH151" s="3"/>
      <c r="QMI151" s="3"/>
      <c r="QMJ151" s="3"/>
      <c r="QMK151" s="3"/>
      <c r="QML151" s="3"/>
      <c r="QMM151" s="3"/>
      <c r="QMN151" s="3"/>
      <c r="QMO151" s="3"/>
      <c r="QMP151" s="3"/>
      <c r="QMQ151" s="3"/>
      <c r="QMR151" s="3"/>
      <c r="QMS151" s="3"/>
      <c r="QMT151" s="3"/>
      <c r="QMU151" s="3"/>
      <c r="QMV151" s="3"/>
      <c r="QMW151" s="3"/>
      <c r="QMX151" s="3"/>
      <c r="QMY151" s="3"/>
      <c r="QMZ151" s="3"/>
      <c r="QNA151" s="3"/>
      <c r="QNB151" s="3"/>
      <c r="QNC151" s="3"/>
      <c r="QND151" s="3"/>
      <c r="QNE151" s="3"/>
      <c r="QNF151" s="3"/>
      <c r="QNG151" s="3"/>
      <c r="QNH151" s="3"/>
      <c r="QNI151" s="3"/>
      <c r="QNJ151" s="3"/>
      <c r="QNK151" s="3"/>
      <c r="QNL151" s="3"/>
      <c r="QNM151" s="3"/>
      <c r="QNN151" s="3"/>
      <c r="QNO151" s="3"/>
      <c r="QNP151" s="3"/>
      <c r="QNQ151" s="3"/>
      <c r="QNR151" s="3"/>
      <c r="QNS151" s="3"/>
      <c r="QNT151" s="3"/>
      <c r="QNU151" s="3"/>
      <c r="QNV151" s="3"/>
      <c r="QNW151" s="3"/>
      <c r="QNX151" s="3"/>
      <c r="QNY151" s="3"/>
      <c r="QNZ151" s="3"/>
      <c r="QOA151" s="3"/>
      <c r="QOB151" s="3"/>
      <c r="QOC151" s="3"/>
      <c r="QOD151" s="3"/>
      <c r="QOE151" s="3"/>
      <c r="QOF151" s="3"/>
      <c r="QOG151" s="3"/>
      <c r="QOH151" s="3"/>
      <c r="QOI151" s="3"/>
      <c r="QOJ151" s="3"/>
      <c r="QOK151" s="3"/>
      <c r="QOL151" s="3"/>
      <c r="QOM151" s="3"/>
      <c r="QON151" s="3"/>
      <c r="QOO151" s="3"/>
      <c r="QOP151" s="3"/>
      <c r="QOQ151" s="3"/>
      <c r="QOR151" s="3"/>
      <c r="QOS151" s="3"/>
      <c r="QOT151" s="3"/>
      <c r="QOU151" s="3"/>
      <c r="QOV151" s="3"/>
      <c r="QOW151" s="3"/>
      <c r="QOX151" s="3"/>
      <c r="QOY151" s="3"/>
      <c r="QOZ151" s="3"/>
      <c r="QPA151" s="3"/>
      <c r="QPB151" s="3"/>
      <c r="QPC151" s="3"/>
      <c r="QPD151" s="3"/>
      <c r="QPE151" s="3"/>
      <c r="QPF151" s="3"/>
      <c r="QPG151" s="3"/>
      <c r="QPH151" s="3"/>
      <c r="QPI151" s="3"/>
      <c r="QPJ151" s="3"/>
      <c r="QPK151" s="3"/>
      <c r="QPL151" s="3"/>
      <c r="QPM151" s="3"/>
      <c r="QPN151" s="3"/>
      <c r="QPO151" s="3"/>
      <c r="QPP151" s="3"/>
      <c r="QPQ151" s="3"/>
      <c r="QPR151" s="3"/>
      <c r="QPS151" s="3"/>
      <c r="QPT151" s="3"/>
      <c r="QPU151" s="3"/>
      <c r="QPV151" s="3"/>
      <c r="QPW151" s="3"/>
      <c r="QPX151" s="3"/>
      <c r="QPY151" s="3"/>
      <c r="QPZ151" s="3"/>
      <c r="QQA151" s="3"/>
      <c r="QQB151" s="3"/>
      <c r="QQC151" s="3"/>
      <c r="QQD151" s="3"/>
      <c r="QQE151" s="3"/>
      <c r="QQF151" s="3"/>
      <c r="QQG151" s="3"/>
      <c r="QQH151" s="3"/>
      <c r="QQI151" s="3"/>
      <c r="QQJ151" s="3"/>
      <c r="QQK151" s="3"/>
      <c r="QQL151" s="3"/>
      <c r="QQM151" s="3"/>
      <c r="QQN151" s="3"/>
      <c r="QQO151" s="3"/>
      <c r="QQP151" s="3"/>
      <c r="QQQ151" s="3"/>
      <c r="QQR151" s="3"/>
      <c r="QQS151" s="3"/>
      <c r="QQT151" s="3"/>
      <c r="QQU151" s="3"/>
      <c r="QQV151" s="3"/>
      <c r="QQW151" s="3"/>
      <c r="QQX151" s="3"/>
      <c r="QQY151" s="3"/>
      <c r="QQZ151" s="3"/>
      <c r="QRA151" s="3"/>
      <c r="QRB151" s="3"/>
      <c r="QRC151" s="3"/>
      <c r="QRD151" s="3"/>
      <c r="QRE151" s="3"/>
      <c r="QRF151" s="3"/>
      <c r="QRG151" s="3"/>
      <c r="QRH151" s="3"/>
      <c r="QRI151" s="3"/>
      <c r="QRJ151" s="3"/>
      <c r="QRK151" s="3"/>
      <c r="QRL151" s="3"/>
      <c r="QRM151" s="3"/>
      <c r="QRN151" s="3"/>
      <c r="QRO151" s="3"/>
      <c r="QRP151" s="3"/>
      <c r="QRQ151" s="3"/>
      <c r="QRR151" s="3"/>
      <c r="QRS151" s="3"/>
      <c r="QRT151" s="3"/>
      <c r="QRU151" s="3"/>
      <c r="QRV151" s="3"/>
      <c r="QRW151" s="3"/>
      <c r="QRX151" s="3"/>
      <c r="QRY151" s="3"/>
      <c r="QRZ151" s="3"/>
      <c r="QSA151" s="3"/>
      <c r="QSB151" s="3"/>
      <c r="QSC151" s="3"/>
      <c r="QSD151" s="3"/>
      <c r="QSE151" s="3"/>
      <c r="QSF151" s="3"/>
      <c r="QSG151" s="3"/>
      <c r="QSH151" s="3"/>
      <c r="QSI151" s="3"/>
      <c r="QSJ151" s="3"/>
      <c r="QSK151" s="3"/>
      <c r="QSL151" s="3"/>
      <c r="QSM151" s="3"/>
      <c r="QSN151" s="3"/>
      <c r="QSO151" s="3"/>
      <c r="QSP151" s="3"/>
      <c r="QSQ151" s="3"/>
      <c r="QSR151" s="3"/>
      <c r="QSS151" s="3"/>
      <c r="QST151" s="3"/>
      <c r="QSU151" s="3"/>
      <c r="QSV151" s="3"/>
      <c r="QSW151" s="3"/>
      <c r="QSX151" s="3"/>
      <c r="QSY151" s="3"/>
      <c r="QSZ151" s="3"/>
      <c r="QTA151" s="3"/>
      <c r="QTB151" s="3"/>
      <c r="QTC151" s="3"/>
      <c r="QTD151" s="3"/>
      <c r="QTE151" s="3"/>
      <c r="QTF151" s="3"/>
      <c r="QTG151" s="3"/>
      <c r="QTH151" s="3"/>
      <c r="QTI151" s="3"/>
      <c r="QTJ151" s="3"/>
      <c r="QTK151" s="3"/>
      <c r="QTL151" s="3"/>
      <c r="QTM151" s="3"/>
      <c r="QTN151" s="3"/>
      <c r="QTO151" s="3"/>
      <c r="QTP151" s="3"/>
      <c r="QTQ151" s="3"/>
      <c r="QTR151" s="3"/>
      <c r="QTS151" s="3"/>
      <c r="QTT151" s="3"/>
      <c r="QTU151" s="3"/>
      <c r="QTV151" s="3"/>
      <c r="QTW151" s="3"/>
      <c r="QTX151" s="3"/>
      <c r="QTY151" s="3"/>
      <c r="QTZ151" s="3"/>
      <c r="QUA151" s="3"/>
      <c r="QUB151" s="3"/>
      <c r="QUC151" s="3"/>
      <c r="QUD151" s="3"/>
      <c r="QUE151" s="3"/>
      <c r="QUF151" s="3"/>
      <c r="QUG151" s="3"/>
      <c r="QUH151" s="3"/>
      <c r="QUI151" s="3"/>
      <c r="QUJ151" s="3"/>
      <c r="QUK151" s="3"/>
      <c r="QUL151" s="3"/>
      <c r="QUM151" s="3"/>
      <c r="QUN151" s="3"/>
      <c r="QUO151" s="3"/>
      <c r="QUP151" s="3"/>
      <c r="QUQ151" s="3"/>
      <c r="QUR151" s="3"/>
      <c r="QUS151" s="3"/>
      <c r="QUT151" s="3"/>
      <c r="QUU151" s="3"/>
      <c r="QUV151" s="3"/>
      <c r="QUW151" s="3"/>
      <c r="QUX151" s="3"/>
      <c r="QUY151" s="3"/>
      <c r="QUZ151" s="3"/>
      <c r="QVA151" s="3"/>
      <c r="QVB151" s="3"/>
      <c r="QVC151" s="3"/>
      <c r="QVD151" s="3"/>
      <c r="QVE151" s="3"/>
      <c r="QVF151" s="3"/>
      <c r="QVG151" s="3"/>
      <c r="QVH151" s="3"/>
      <c r="QVI151" s="3"/>
      <c r="QVJ151" s="3"/>
      <c r="QVK151" s="3"/>
      <c r="QVL151" s="3"/>
      <c r="QVM151" s="3"/>
      <c r="QVN151" s="3"/>
      <c r="QVO151" s="3"/>
      <c r="QVP151" s="3"/>
      <c r="QVQ151" s="3"/>
      <c r="QVR151" s="3"/>
      <c r="QVS151" s="3"/>
      <c r="QVT151" s="3"/>
      <c r="QVU151" s="3"/>
      <c r="QVV151" s="3"/>
      <c r="QVW151" s="3"/>
      <c r="QVX151" s="3"/>
      <c r="QVY151" s="3"/>
      <c r="QVZ151" s="3"/>
      <c r="QWA151" s="3"/>
      <c r="QWB151" s="3"/>
      <c r="QWC151" s="3"/>
      <c r="QWD151" s="3"/>
      <c r="QWE151" s="3"/>
      <c r="QWF151" s="3"/>
      <c r="QWG151" s="3"/>
      <c r="QWH151" s="3"/>
      <c r="QWI151" s="3"/>
      <c r="QWJ151" s="3"/>
      <c r="QWK151" s="3"/>
      <c r="QWL151" s="3"/>
      <c r="QWM151" s="3"/>
      <c r="QWN151" s="3"/>
      <c r="QWO151" s="3"/>
      <c r="QWP151" s="3"/>
      <c r="QWQ151" s="3"/>
      <c r="QWR151" s="3"/>
      <c r="QWS151" s="3"/>
      <c r="QWT151" s="3"/>
      <c r="QWU151" s="3"/>
      <c r="QWV151" s="3"/>
      <c r="QWW151" s="3"/>
      <c r="QWX151" s="3"/>
      <c r="QWY151" s="3"/>
      <c r="QWZ151" s="3"/>
      <c r="QXA151" s="3"/>
      <c r="QXB151" s="3"/>
      <c r="QXC151" s="3"/>
      <c r="QXD151" s="3"/>
      <c r="QXE151" s="3"/>
      <c r="QXF151" s="3"/>
      <c r="QXG151" s="3"/>
      <c r="QXH151" s="3"/>
      <c r="QXI151" s="3"/>
      <c r="QXJ151" s="3"/>
      <c r="QXK151" s="3"/>
      <c r="QXL151" s="3"/>
      <c r="QXM151" s="3"/>
      <c r="QXN151" s="3"/>
      <c r="QXO151" s="3"/>
      <c r="QXP151" s="3"/>
      <c r="QXQ151" s="3"/>
      <c r="QXR151" s="3"/>
      <c r="QXS151" s="3"/>
      <c r="QXT151" s="3"/>
      <c r="QXU151" s="3"/>
      <c r="QXV151" s="3"/>
      <c r="QXW151" s="3"/>
      <c r="QXX151" s="3"/>
      <c r="QXY151" s="3"/>
      <c r="QXZ151" s="3"/>
      <c r="QYA151" s="3"/>
      <c r="QYB151" s="3"/>
      <c r="QYC151" s="3"/>
      <c r="QYD151" s="3"/>
      <c r="QYE151" s="3"/>
      <c r="QYF151" s="3"/>
      <c r="QYG151" s="3"/>
      <c r="QYH151" s="3"/>
      <c r="QYI151" s="3"/>
      <c r="QYJ151" s="3"/>
      <c r="QYK151" s="3"/>
      <c r="QYL151" s="3"/>
      <c r="QYM151" s="3"/>
      <c r="QYN151" s="3"/>
      <c r="QYO151" s="3"/>
      <c r="QYP151" s="3"/>
      <c r="QYQ151" s="3"/>
      <c r="QYR151" s="3"/>
      <c r="QYS151" s="3"/>
      <c r="QYT151" s="3"/>
      <c r="QYU151" s="3"/>
      <c r="QYV151" s="3"/>
      <c r="QYW151" s="3"/>
      <c r="QYX151" s="3"/>
      <c r="QYY151" s="3"/>
      <c r="QYZ151" s="3"/>
      <c r="QZA151" s="3"/>
      <c r="QZB151" s="3"/>
      <c r="QZC151" s="3"/>
      <c r="QZD151" s="3"/>
      <c r="QZE151" s="3"/>
      <c r="QZF151" s="3"/>
      <c r="QZG151" s="3"/>
      <c r="QZH151" s="3"/>
      <c r="QZI151" s="3"/>
      <c r="QZJ151" s="3"/>
      <c r="QZK151" s="3"/>
      <c r="QZL151" s="3"/>
      <c r="QZM151" s="3"/>
      <c r="QZN151" s="3"/>
      <c r="QZO151" s="3"/>
      <c r="QZP151" s="3"/>
      <c r="QZQ151" s="3"/>
      <c r="QZR151" s="3"/>
      <c r="QZS151" s="3"/>
      <c r="QZT151" s="3"/>
      <c r="QZU151" s="3"/>
      <c r="QZV151" s="3"/>
      <c r="QZW151" s="3"/>
      <c r="QZX151" s="3"/>
      <c r="QZY151" s="3"/>
      <c r="QZZ151" s="3"/>
      <c r="RAA151" s="3"/>
      <c r="RAB151" s="3"/>
      <c r="RAC151" s="3"/>
      <c r="RAD151" s="3"/>
      <c r="RAE151" s="3"/>
      <c r="RAF151" s="3"/>
      <c r="RAG151" s="3"/>
      <c r="RAH151" s="3"/>
      <c r="RAI151" s="3"/>
      <c r="RAJ151" s="3"/>
      <c r="RAK151" s="3"/>
      <c r="RAL151" s="3"/>
      <c r="RAM151" s="3"/>
      <c r="RAN151" s="3"/>
      <c r="RAO151" s="3"/>
      <c r="RAP151" s="3"/>
      <c r="RAQ151" s="3"/>
      <c r="RAR151" s="3"/>
      <c r="RAS151" s="3"/>
      <c r="RAT151" s="3"/>
      <c r="RAU151" s="3"/>
      <c r="RAV151" s="3"/>
      <c r="RAW151" s="3"/>
      <c r="RAX151" s="3"/>
      <c r="RAY151" s="3"/>
      <c r="RAZ151" s="3"/>
      <c r="RBA151" s="3"/>
      <c r="RBB151" s="3"/>
      <c r="RBC151" s="3"/>
      <c r="RBD151" s="3"/>
      <c r="RBE151" s="3"/>
      <c r="RBF151" s="3"/>
      <c r="RBG151" s="3"/>
      <c r="RBH151" s="3"/>
      <c r="RBI151" s="3"/>
      <c r="RBJ151" s="3"/>
      <c r="RBK151" s="3"/>
      <c r="RBL151" s="3"/>
      <c r="RBM151" s="3"/>
      <c r="RBN151" s="3"/>
      <c r="RBO151" s="3"/>
      <c r="RBP151" s="3"/>
      <c r="RBQ151" s="3"/>
      <c r="RBR151" s="3"/>
      <c r="RBS151" s="3"/>
      <c r="RBT151" s="3"/>
      <c r="RBU151" s="3"/>
      <c r="RBV151" s="3"/>
      <c r="RBW151" s="3"/>
      <c r="RBX151" s="3"/>
      <c r="RBY151" s="3"/>
      <c r="RBZ151" s="3"/>
      <c r="RCA151" s="3"/>
      <c r="RCB151" s="3"/>
      <c r="RCC151" s="3"/>
      <c r="RCD151" s="3"/>
      <c r="RCE151" s="3"/>
      <c r="RCF151" s="3"/>
      <c r="RCG151" s="3"/>
      <c r="RCH151" s="3"/>
      <c r="RCI151" s="3"/>
      <c r="RCJ151" s="3"/>
      <c r="RCK151" s="3"/>
      <c r="RCL151" s="3"/>
      <c r="RCM151" s="3"/>
      <c r="RCN151" s="3"/>
      <c r="RCO151" s="3"/>
      <c r="RCP151" s="3"/>
      <c r="RCQ151" s="3"/>
      <c r="RCR151" s="3"/>
      <c r="RCS151" s="3"/>
      <c r="RCT151" s="3"/>
      <c r="RCU151" s="3"/>
      <c r="RCV151" s="3"/>
      <c r="RCW151" s="3"/>
      <c r="RCX151" s="3"/>
      <c r="RCY151" s="3"/>
      <c r="RCZ151" s="3"/>
      <c r="RDA151" s="3"/>
      <c r="RDB151" s="3"/>
      <c r="RDC151" s="3"/>
      <c r="RDD151" s="3"/>
      <c r="RDE151" s="3"/>
      <c r="RDF151" s="3"/>
      <c r="RDG151" s="3"/>
      <c r="RDH151" s="3"/>
      <c r="RDI151" s="3"/>
      <c r="RDJ151" s="3"/>
      <c r="RDK151" s="3"/>
      <c r="RDL151" s="3"/>
      <c r="RDM151" s="3"/>
      <c r="RDN151" s="3"/>
      <c r="RDO151" s="3"/>
      <c r="RDP151" s="3"/>
      <c r="RDQ151" s="3"/>
      <c r="RDR151" s="3"/>
      <c r="RDS151" s="3"/>
      <c r="RDT151" s="3"/>
      <c r="RDU151" s="3"/>
      <c r="RDV151" s="3"/>
      <c r="RDW151" s="3"/>
      <c r="RDX151" s="3"/>
      <c r="RDY151" s="3"/>
      <c r="RDZ151" s="3"/>
      <c r="REA151" s="3"/>
      <c r="REB151" s="3"/>
      <c r="REC151" s="3"/>
      <c r="RED151" s="3"/>
      <c r="REE151" s="3"/>
      <c r="REF151" s="3"/>
      <c r="REG151" s="3"/>
      <c r="REH151" s="3"/>
      <c r="REI151" s="3"/>
      <c r="REJ151" s="3"/>
      <c r="REK151" s="3"/>
      <c r="REL151" s="3"/>
      <c r="REM151" s="3"/>
      <c r="REN151" s="3"/>
      <c r="REO151" s="3"/>
      <c r="REP151" s="3"/>
      <c r="REQ151" s="3"/>
      <c r="RER151" s="3"/>
      <c r="RES151" s="3"/>
      <c r="RET151" s="3"/>
      <c r="REU151" s="3"/>
      <c r="REV151" s="3"/>
      <c r="REW151" s="3"/>
      <c r="REX151" s="3"/>
      <c r="REY151" s="3"/>
      <c r="REZ151" s="3"/>
      <c r="RFA151" s="3"/>
      <c r="RFB151" s="3"/>
      <c r="RFC151" s="3"/>
      <c r="RFD151" s="3"/>
      <c r="RFE151" s="3"/>
      <c r="RFF151" s="3"/>
      <c r="RFG151" s="3"/>
      <c r="RFH151" s="3"/>
      <c r="RFI151" s="3"/>
      <c r="RFJ151" s="3"/>
      <c r="RFK151" s="3"/>
      <c r="RFL151" s="3"/>
      <c r="RFM151" s="3"/>
      <c r="RFN151" s="3"/>
      <c r="RFO151" s="3"/>
      <c r="RFP151" s="3"/>
      <c r="RFQ151" s="3"/>
      <c r="RFR151" s="3"/>
      <c r="RFS151" s="3"/>
      <c r="RFT151" s="3"/>
      <c r="RFU151" s="3"/>
      <c r="RFV151" s="3"/>
      <c r="RFW151" s="3"/>
      <c r="RFX151" s="3"/>
      <c r="RFY151" s="3"/>
      <c r="RFZ151" s="3"/>
      <c r="RGA151" s="3"/>
      <c r="RGB151" s="3"/>
      <c r="RGC151" s="3"/>
      <c r="RGD151" s="3"/>
      <c r="RGE151" s="3"/>
      <c r="RGF151" s="3"/>
      <c r="RGG151" s="3"/>
      <c r="RGH151" s="3"/>
      <c r="RGI151" s="3"/>
      <c r="RGJ151" s="3"/>
      <c r="RGK151" s="3"/>
      <c r="RGL151" s="3"/>
      <c r="RGM151" s="3"/>
      <c r="RGN151" s="3"/>
      <c r="RGO151" s="3"/>
      <c r="RGP151" s="3"/>
      <c r="RGQ151" s="3"/>
      <c r="RGR151" s="3"/>
      <c r="RGS151" s="3"/>
      <c r="RGT151" s="3"/>
      <c r="RGU151" s="3"/>
      <c r="RGV151" s="3"/>
      <c r="RGW151" s="3"/>
      <c r="RGX151" s="3"/>
      <c r="RGY151" s="3"/>
      <c r="RGZ151" s="3"/>
      <c r="RHA151" s="3"/>
      <c r="RHB151" s="3"/>
      <c r="RHC151" s="3"/>
      <c r="RHD151" s="3"/>
      <c r="RHE151" s="3"/>
      <c r="RHF151" s="3"/>
      <c r="RHG151" s="3"/>
      <c r="RHH151" s="3"/>
      <c r="RHI151" s="3"/>
      <c r="RHJ151" s="3"/>
      <c r="RHK151" s="3"/>
      <c r="RHL151" s="3"/>
      <c r="RHM151" s="3"/>
      <c r="RHN151" s="3"/>
      <c r="RHO151" s="3"/>
      <c r="RHP151" s="3"/>
      <c r="RHQ151" s="3"/>
      <c r="RHR151" s="3"/>
      <c r="RHS151" s="3"/>
      <c r="RHT151" s="3"/>
      <c r="RHU151" s="3"/>
      <c r="RHV151" s="3"/>
      <c r="RHW151" s="3"/>
      <c r="RHX151" s="3"/>
      <c r="RHY151" s="3"/>
      <c r="RHZ151" s="3"/>
      <c r="RIA151" s="3"/>
      <c r="RIB151" s="3"/>
      <c r="RIC151" s="3"/>
      <c r="RID151" s="3"/>
      <c r="RIE151" s="3"/>
      <c r="RIF151" s="3"/>
      <c r="RIG151" s="3"/>
      <c r="RIH151" s="3"/>
      <c r="RII151" s="3"/>
      <c r="RIJ151" s="3"/>
      <c r="RIK151" s="3"/>
      <c r="RIL151" s="3"/>
      <c r="RIM151" s="3"/>
      <c r="RIN151" s="3"/>
      <c r="RIO151" s="3"/>
      <c r="RIP151" s="3"/>
      <c r="RIQ151" s="3"/>
      <c r="RIR151" s="3"/>
      <c r="RIS151" s="3"/>
      <c r="RIT151" s="3"/>
      <c r="RIU151" s="3"/>
      <c r="RIV151" s="3"/>
      <c r="RIW151" s="3"/>
      <c r="RIX151" s="3"/>
      <c r="RIY151" s="3"/>
      <c r="RIZ151" s="3"/>
      <c r="RJA151" s="3"/>
      <c r="RJB151" s="3"/>
      <c r="RJC151" s="3"/>
      <c r="RJD151" s="3"/>
      <c r="RJE151" s="3"/>
      <c r="RJF151" s="3"/>
      <c r="RJG151" s="3"/>
      <c r="RJH151" s="3"/>
      <c r="RJI151" s="3"/>
      <c r="RJJ151" s="3"/>
      <c r="RJK151" s="3"/>
      <c r="RJL151" s="3"/>
      <c r="RJM151" s="3"/>
      <c r="RJN151" s="3"/>
      <c r="RJO151" s="3"/>
      <c r="RJP151" s="3"/>
      <c r="RJQ151" s="3"/>
      <c r="RJR151" s="3"/>
      <c r="RJS151" s="3"/>
      <c r="RJT151" s="3"/>
      <c r="RJU151" s="3"/>
      <c r="RJV151" s="3"/>
      <c r="RJW151" s="3"/>
      <c r="RJX151" s="3"/>
      <c r="RJY151" s="3"/>
      <c r="RJZ151" s="3"/>
      <c r="RKA151" s="3"/>
      <c r="RKB151" s="3"/>
      <c r="RKC151" s="3"/>
      <c r="RKD151" s="3"/>
      <c r="RKE151" s="3"/>
      <c r="RKF151" s="3"/>
      <c r="RKG151" s="3"/>
      <c r="RKH151" s="3"/>
      <c r="RKI151" s="3"/>
      <c r="RKJ151" s="3"/>
      <c r="RKK151" s="3"/>
      <c r="RKL151" s="3"/>
      <c r="RKM151" s="3"/>
      <c r="RKN151" s="3"/>
      <c r="RKO151" s="3"/>
      <c r="RKP151" s="3"/>
      <c r="RKQ151" s="3"/>
      <c r="RKR151" s="3"/>
      <c r="RKS151" s="3"/>
      <c r="RKT151" s="3"/>
      <c r="RKU151" s="3"/>
      <c r="RKV151" s="3"/>
      <c r="RKW151" s="3"/>
      <c r="RKX151" s="3"/>
      <c r="RKY151" s="3"/>
      <c r="RKZ151" s="3"/>
      <c r="RLA151" s="3"/>
      <c r="RLB151" s="3"/>
      <c r="RLC151" s="3"/>
      <c r="RLD151" s="3"/>
      <c r="RLE151" s="3"/>
      <c r="RLF151" s="3"/>
      <c r="RLG151" s="3"/>
      <c r="RLH151" s="3"/>
      <c r="RLI151" s="3"/>
      <c r="RLJ151" s="3"/>
      <c r="RLK151" s="3"/>
      <c r="RLL151" s="3"/>
      <c r="RLM151" s="3"/>
      <c r="RLN151" s="3"/>
      <c r="RLO151" s="3"/>
      <c r="RLP151" s="3"/>
      <c r="RLQ151" s="3"/>
      <c r="RLR151" s="3"/>
      <c r="RLS151" s="3"/>
      <c r="RLT151" s="3"/>
      <c r="RLU151" s="3"/>
      <c r="RLV151" s="3"/>
      <c r="RLW151" s="3"/>
      <c r="RLX151" s="3"/>
      <c r="RLY151" s="3"/>
      <c r="RLZ151" s="3"/>
      <c r="RMA151" s="3"/>
      <c r="RMB151" s="3"/>
      <c r="RMC151" s="3"/>
      <c r="RMD151" s="3"/>
      <c r="RME151" s="3"/>
      <c r="RMF151" s="3"/>
      <c r="RMG151" s="3"/>
      <c r="RMH151" s="3"/>
      <c r="RMI151" s="3"/>
      <c r="RMJ151" s="3"/>
      <c r="RMK151" s="3"/>
      <c r="RML151" s="3"/>
      <c r="RMM151" s="3"/>
      <c r="RMN151" s="3"/>
      <c r="RMO151" s="3"/>
      <c r="RMP151" s="3"/>
      <c r="RMQ151" s="3"/>
      <c r="RMR151" s="3"/>
      <c r="RMS151" s="3"/>
      <c r="RMT151" s="3"/>
      <c r="RMU151" s="3"/>
      <c r="RMV151" s="3"/>
      <c r="RMW151" s="3"/>
      <c r="RMX151" s="3"/>
      <c r="RMY151" s="3"/>
      <c r="RMZ151" s="3"/>
      <c r="RNA151" s="3"/>
      <c r="RNB151" s="3"/>
      <c r="RNC151" s="3"/>
      <c r="RND151" s="3"/>
      <c r="RNE151" s="3"/>
      <c r="RNF151" s="3"/>
      <c r="RNG151" s="3"/>
      <c r="RNH151" s="3"/>
      <c r="RNI151" s="3"/>
      <c r="RNJ151" s="3"/>
      <c r="RNK151" s="3"/>
      <c r="RNL151" s="3"/>
      <c r="RNM151" s="3"/>
      <c r="RNN151" s="3"/>
      <c r="RNO151" s="3"/>
      <c r="RNP151" s="3"/>
      <c r="RNQ151" s="3"/>
      <c r="RNR151" s="3"/>
      <c r="RNS151" s="3"/>
      <c r="RNT151" s="3"/>
      <c r="RNU151" s="3"/>
      <c r="RNV151" s="3"/>
      <c r="RNW151" s="3"/>
      <c r="RNX151" s="3"/>
      <c r="RNY151" s="3"/>
      <c r="RNZ151" s="3"/>
      <c r="ROA151" s="3"/>
      <c r="ROB151" s="3"/>
      <c r="ROC151" s="3"/>
      <c r="ROD151" s="3"/>
      <c r="ROE151" s="3"/>
      <c r="ROF151" s="3"/>
      <c r="ROG151" s="3"/>
      <c r="ROH151" s="3"/>
      <c r="ROI151" s="3"/>
      <c r="ROJ151" s="3"/>
      <c r="ROK151" s="3"/>
      <c r="ROL151" s="3"/>
      <c r="ROM151" s="3"/>
      <c r="RON151" s="3"/>
      <c r="ROO151" s="3"/>
      <c r="ROP151" s="3"/>
      <c r="ROQ151" s="3"/>
      <c r="ROR151" s="3"/>
      <c r="ROS151" s="3"/>
      <c r="ROT151" s="3"/>
      <c r="ROU151" s="3"/>
      <c r="ROV151" s="3"/>
      <c r="ROW151" s="3"/>
      <c r="ROX151" s="3"/>
      <c r="ROY151" s="3"/>
      <c r="ROZ151" s="3"/>
      <c r="RPA151" s="3"/>
      <c r="RPB151" s="3"/>
      <c r="RPC151" s="3"/>
      <c r="RPD151" s="3"/>
      <c r="RPE151" s="3"/>
      <c r="RPF151" s="3"/>
      <c r="RPG151" s="3"/>
      <c r="RPH151" s="3"/>
      <c r="RPI151" s="3"/>
      <c r="RPJ151" s="3"/>
      <c r="RPK151" s="3"/>
      <c r="RPL151" s="3"/>
      <c r="RPM151" s="3"/>
      <c r="RPN151" s="3"/>
      <c r="RPO151" s="3"/>
      <c r="RPP151" s="3"/>
      <c r="RPQ151" s="3"/>
      <c r="RPR151" s="3"/>
      <c r="RPS151" s="3"/>
      <c r="RPT151" s="3"/>
      <c r="RPU151" s="3"/>
      <c r="RPV151" s="3"/>
      <c r="RPW151" s="3"/>
      <c r="RPX151" s="3"/>
      <c r="RPY151" s="3"/>
      <c r="RPZ151" s="3"/>
      <c r="RQA151" s="3"/>
      <c r="RQB151" s="3"/>
      <c r="RQC151" s="3"/>
      <c r="RQD151" s="3"/>
      <c r="RQE151" s="3"/>
      <c r="RQF151" s="3"/>
      <c r="RQG151" s="3"/>
      <c r="RQH151" s="3"/>
      <c r="RQI151" s="3"/>
      <c r="RQJ151" s="3"/>
      <c r="RQK151" s="3"/>
      <c r="RQL151" s="3"/>
      <c r="RQM151" s="3"/>
      <c r="RQN151" s="3"/>
      <c r="RQO151" s="3"/>
      <c r="RQP151" s="3"/>
      <c r="RQQ151" s="3"/>
      <c r="RQR151" s="3"/>
      <c r="RQS151" s="3"/>
      <c r="RQT151" s="3"/>
      <c r="RQU151" s="3"/>
      <c r="RQV151" s="3"/>
      <c r="RQW151" s="3"/>
      <c r="RQX151" s="3"/>
      <c r="RQY151" s="3"/>
      <c r="RQZ151" s="3"/>
      <c r="RRA151" s="3"/>
      <c r="RRB151" s="3"/>
      <c r="RRC151" s="3"/>
      <c r="RRD151" s="3"/>
      <c r="RRE151" s="3"/>
      <c r="RRF151" s="3"/>
      <c r="RRG151" s="3"/>
      <c r="RRH151" s="3"/>
      <c r="RRI151" s="3"/>
      <c r="RRJ151" s="3"/>
      <c r="RRK151" s="3"/>
      <c r="RRL151" s="3"/>
      <c r="RRM151" s="3"/>
      <c r="RRN151" s="3"/>
      <c r="RRO151" s="3"/>
      <c r="RRP151" s="3"/>
      <c r="RRQ151" s="3"/>
      <c r="RRR151" s="3"/>
      <c r="RRS151" s="3"/>
      <c r="RRT151" s="3"/>
      <c r="RRU151" s="3"/>
      <c r="RRV151" s="3"/>
      <c r="RRW151" s="3"/>
      <c r="RRX151" s="3"/>
      <c r="RRY151" s="3"/>
      <c r="RRZ151" s="3"/>
      <c r="RSA151" s="3"/>
      <c r="RSB151" s="3"/>
      <c r="RSC151" s="3"/>
      <c r="RSD151" s="3"/>
      <c r="RSE151" s="3"/>
      <c r="RSF151" s="3"/>
      <c r="RSG151" s="3"/>
      <c r="RSH151" s="3"/>
      <c r="RSI151" s="3"/>
      <c r="RSJ151" s="3"/>
      <c r="RSK151" s="3"/>
      <c r="RSL151" s="3"/>
      <c r="RSM151" s="3"/>
      <c r="RSN151" s="3"/>
      <c r="RSO151" s="3"/>
      <c r="RSP151" s="3"/>
      <c r="RSQ151" s="3"/>
      <c r="RSR151" s="3"/>
      <c r="RSS151" s="3"/>
      <c r="RST151" s="3"/>
      <c r="RSU151" s="3"/>
      <c r="RSV151" s="3"/>
      <c r="RSW151" s="3"/>
      <c r="RSX151" s="3"/>
      <c r="RSY151" s="3"/>
      <c r="RSZ151" s="3"/>
      <c r="RTA151" s="3"/>
      <c r="RTB151" s="3"/>
      <c r="RTC151" s="3"/>
      <c r="RTD151" s="3"/>
      <c r="RTE151" s="3"/>
      <c r="RTF151" s="3"/>
      <c r="RTG151" s="3"/>
      <c r="RTH151" s="3"/>
      <c r="RTI151" s="3"/>
      <c r="RTJ151" s="3"/>
      <c r="RTK151" s="3"/>
      <c r="RTL151" s="3"/>
      <c r="RTM151" s="3"/>
      <c r="RTN151" s="3"/>
      <c r="RTO151" s="3"/>
      <c r="RTP151" s="3"/>
      <c r="RTQ151" s="3"/>
      <c r="RTR151" s="3"/>
      <c r="RTS151" s="3"/>
      <c r="RTT151" s="3"/>
      <c r="RTU151" s="3"/>
      <c r="RTV151" s="3"/>
      <c r="RTW151" s="3"/>
      <c r="RTX151" s="3"/>
      <c r="RTY151" s="3"/>
      <c r="RTZ151" s="3"/>
      <c r="RUA151" s="3"/>
      <c r="RUB151" s="3"/>
      <c r="RUC151" s="3"/>
      <c r="RUD151" s="3"/>
      <c r="RUE151" s="3"/>
      <c r="RUF151" s="3"/>
      <c r="RUG151" s="3"/>
      <c r="RUH151" s="3"/>
      <c r="RUI151" s="3"/>
      <c r="RUJ151" s="3"/>
      <c r="RUK151" s="3"/>
      <c r="RUL151" s="3"/>
      <c r="RUM151" s="3"/>
      <c r="RUN151" s="3"/>
      <c r="RUO151" s="3"/>
      <c r="RUP151" s="3"/>
      <c r="RUQ151" s="3"/>
      <c r="RUR151" s="3"/>
      <c r="RUS151" s="3"/>
      <c r="RUT151" s="3"/>
      <c r="RUU151" s="3"/>
      <c r="RUV151" s="3"/>
      <c r="RUW151" s="3"/>
      <c r="RUX151" s="3"/>
      <c r="RUY151" s="3"/>
      <c r="RUZ151" s="3"/>
      <c r="RVA151" s="3"/>
      <c r="RVB151" s="3"/>
      <c r="RVC151" s="3"/>
      <c r="RVD151" s="3"/>
      <c r="RVE151" s="3"/>
      <c r="RVF151" s="3"/>
      <c r="RVG151" s="3"/>
      <c r="RVH151" s="3"/>
      <c r="RVI151" s="3"/>
      <c r="RVJ151" s="3"/>
      <c r="RVK151" s="3"/>
      <c r="RVL151" s="3"/>
      <c r="RVM151" s="3"/>
      <c r="RVN151" s="3"/>
      <c r="RVO151" s="3"/>
      <c r="RVP151" s="3"/>
      <c r="RVQ151" s="3"/>
      <c r="RVR151" s="3"/>
      <c r="RVS151" s="3"/>
      <c r="RVT151" s="3"/>
      <c r="RVU151" s="3"/>
      <c r="RVV151" s="3"/>
      <c r="RVW151" s="3"/>
      <c r="RVX151" s="3"/>
      <c r="RVY151" s="3"/>
      <c r="RVZ151" s="3"/>
      <c r="RWA151" s="3"/>
      <c r="RWB151" s="3"/>
      <c r="RWC151" s="3"/>
      <c r="RWD151" s="3"/>
      <c r="RWE151" s="3"/>
      <c r="RWF151" s="3"/>
      <c r="RWG151" s="3"/>
      <c r="RWH151" s="3"/>
      <c r="RWI151" s="3"/>
      <c r="RWJ151" s="3"/>
      <c r="RWK151" s="3"/>
      <c r="RWL151" s="3"/>
      <c r="RWM151" s="3"/>
      <c r="RWN151" s="3"/>
      <c r="RWO151" s="3"/>
      <c r="RWP151" s="3"/>
      <c r="RWQ151" s="3"/>
      <c r="RWR151" s="3"/>
      <c r="RWS151" s="3"/>
      <c r="RWT151" s="3"/>
      <c r="RWU151" s="3"/>
      <c r="RWV151" s="3"/>
      <c r="RWW151" s="3"/>
      <c r="RWX151" s="3"/>
      <c r="RWY151" s="3"/>
      <c r="RWZ151" s="3"/>
      <c r="RXA151" s="3"/>
      <c r="RXB151" s="3"/>
      <c r="RXC151" s="3"/>
      <c r="RXD151" s="3"/>
      <c r="RXE151" s="3"/>
      <c r="RXF151" s="3"/>
      <c r="RXG151" s="3"/>
      <c r="RXH151" s="3"/>
      <c r="RXI151" s="3"/>
      <c r="RXJ151" s="3"/>
      <c r="RXK151" s="3"/>
      <c r="RXL151" s="3"/>
      <c r="RXM151" s="3"/>
      <c r="RXN151" s="3"/>
      <c r="RXO151" s="3"/>
      <c r="RXP151" s="3"/>
      <c r="RXQ151" s="3"/>
      <c r="RXR151" s="3"/>
      <c r="RXS151" s="3"/>
      <c r="RXT151" s="3"/>
      <c r="RXU151" s="3"/>
      <c r="RXV151" s="3"/>
      <c r="RXW151" s="3"/>
      <c r="RXX151" s="3"/>
      <c r="RXY151" s="3"/>
      <c r="RXZ151" s="3"/>
      <c r="RYA151" s="3"/>
      <c r="RYB151" s="3"/>
      <c r="RYC151" s="3"/>
      <c r="RYD151" s="3"/>
      <c r="RYE151" s="3"/>
      <c r="RYF151" s="3"/>
      <c r="RYG151" s="3"/>
      <c r="RYH151" s="3"/>
      <c r="RYI151" s="3"/>
      <c r="RYJ151" s="3"/>
      <c r="RYK151" s="3"/>
      <c r="RYL151" s="3"/>
      <c r="RYM151" s="3"/>
      <c r="RYN151" s="3"/>
      <c r="RYO151" s="3"/>
      <c r="RYP151" s="3"/>
      <c r="RYQ151" s="3"/>
      <c r="RYR151" s="3"/>
      <c r="RYS151" s="3"/>
      <c r="RYT151" s="3"/>
      <c r="RYU151" s="3"/>
      <c r="RYV151" s="3"/>
      <c r="RYW151" s="3"/>
      <c r="RYX151" s="3"/>
      <c r="RYY151" s="3"/>
      <c r="RYZ151" s="3"/>
      <c r="RZA151" s="3"/>
      <c r="RZB151" s="3"/>
      <c r="RZC151" s="3"/>
      <c r="RZD151" s="3"/>
      <c r="RZE151" s="3"/>
      <c r="RZF151" s="3"/>
      <c r="RZG151" s="3"/>
      <c r="RZH151" s="3"/>
      <c r="RZI151" s="3"/>
      <c r="RZJ151" s="3"/>
      <c r="RZK151" s="3"/>
      <c r="RZL151" s="3"/>
      <c r="RZM151" s="3"/>
      <c r="RZN151" s="3"/>
      <c r="RZO151" s="3"/>
      <c r="RZP151" s="3"/>
      <c r="RZQ151" s="3"/>
      <c r="RZR151" s="3"/>
      <c r="RZS151" s="3"/>
      <c r="RZT151" s="3"/>
      <c r="RZU151" s="3"/>
      <c r="RZV151" s="3"/>
      <c r="RZW151" s="3"/>
      <c r="RZX151" s="3"/>
      <c r="RZY151" s="3"/>
      <c r="RZZ151" s="3"/>
      <c r="SAA151" s="3"/>
      <c r="SAB151" s="3"/>
      <c r="SAC151" s="3"/>
      <c r="SAD151" s="3"/>
      <c r="SAE151" s="3"/>
      <c r="SAF151" s="3"/>
      <c r="SAG151" s="3"/>
      <c r="SAH151" s="3"/>
      <c r="SAI151" s="3"/>
      <c r="SAJ151" s="3"/>
      <c r="SAK151" s="3"/>
      <c r="SAL151" s="3"/>
      <c r="SAM151" s="3"/>
      <c r="SAN151" s="3"/>
      <c r="SAO151" s="3"/>
      <c r="SAP151" s="3"/>
      <c r="SAQ151" s="3"/>
      <c r="SAR151" s="3"/>
      <c r="SAS151" s="3"/>
      <c r="SAT151" s="3"/>
      <c r="SAU151" s="3"/>
      <c r="SAV151" s="3"/>
      <c r="SAW151" s="3"/>
      <c r="SAX151" s="3"/>
      <c r="SAY151" s="3"/>
      <c r="SAZ151" s="3"/>
      <c r="SBA151" s="3"/>
      <c r="SBB151" s="3"/>
      <c r="SBC151" s="3"/>
      <c r="SBD151" s="3"/>
      <c r="SBE151" s="3"/>
      <c r="SBF151" s="3"/>
      <c r="SBG151" s="3"/>
      <c r="SBH151" s="3"/>
      <c r="SBI151" s="3"/>
      <c r="SBJ151" s="3"/>
      <c r="SBK151" s="3"/>
      <c r="SBL151" s="3"/>
      <c r="SBM151" s="3"/>
      <c r="SBN151" s="3"/>
      <c r="SBO151" s="3"/>
      <c r="SBP151" s="3"/>
      <c r="SBQ151" s="3"/>
      <c r="SBR151" s="3"/>
      <c r="SBS151" s="3"/>
      <c r="SBT151" s="3"/>
      <c r="SBU151" s="3"/>
      <c r="SBV151" s="3"/>
      <c r="SBW151" s="3"/>
      <c r="SBX151" s="3"/>
      <c r="SBY151" s="3"/>
      <c r="SBZ151" s="3"/>
      <c r="SCA151" s="3"/>
      <c r="SCB151" s="3"/>
      <c r="SCC151" s="3"/>
      <c r="SCD151" s="3"/>
      <c r="SCE151" s="3"/>
      <c r="SCF151" s="3"/>
      <c r="SCG151" s="3"/>
      <c r="SCH151" s="3"/>
      <c r="SCI151" s="3"/>
      <c r="SCJ151" s="3"/>
      <c r="SCK151" s="3"/>
      <c r="SCL151" s="3"/>
      <c r="SCM151" s="3"/>
      <c r="SCN151" s="3"/>
      <c r="SCO151" s="3"/>
      <c r="SCP151" s="3"/>
      <c r="SCQ151" s="3"/>
      <c r="SCR151" s="3"/>
      <c r="SCS151" s="3"/>
      <c r="SCT151" s="3"/>
      <c r="SCU151" s="3"/>
      <c r="SCV151" s="3"/>
      <c r="SCW151" s="3"/>
      <c r="SCX151" s="3"/>
      <c r="SCY151" s="3"/>
      <c r="SCZ151" s="3"/>
      <c r="SDA151" s="3"/>
      <c r="SDB151" s="3"/>
      <c r="SDC151" s="3"/>
      <c r="SDD151" s="3"/>
      <c r="SDE151" s="3"/>
      <c r="SDF151" s="3"/>
      <c r="SDG151" s="3"/>
      <c r="SDH151" s="3"/>
      <c r="SDI151" s="3"/>
      <c r="SDJ151" s="3"/>
      <c r="SDK151" s="3"/>
      <c r="SDL151" s="3"/>
      <c r="SDM151" s="3"/>
      <c r="SDN151" s="3"/>
      <c r="SDO151" s="3"/>
      <c r="SDP151" s="3"/>
      <c r="SDQ151" s="3"/>
      <c r="SDR151" s="3"/>
      <c r="SDS151" s="3"/>
      <c r="SDT151" s="3"/>
      <c r="SDU151" s="3"/>
      <c r="SDV151" s="3"/>
      <c r="SDW151" s="3"/>
      <c r="SDX151" s="3"/>
      <c r="SDY151" s="3"/>
      <c r="SDZ151" s="3"/>
      <c r="SEA151" s="3"/>
      <c r="SEB151" s="3"/>
      <c r="SEC151" s="3"/>
      <c r="SED151" s="3"/>
      <c r="SEE151" s="3"/>
      <c r="SEF151" s="3"/>
      <c r="SEG151" s="3"/>
      <c r="SEH151" s="3"/>
      <c r="SEI151" s="3"/>
      <c r="SEJ151" s="3"/>
      <c r="SEK151" s="3"/>
      <c r="SEL151" s="3"/>
      <c r="SEM151" s="3"/>
      <c r="SEN151" s="3"/>
      <c r="SEO151" s="3"/>
      <c r="SEP151" s="3"/>
      <c r="SEQ151" s="3"/>
      <c r="SER151" s="3"/>
      <c r="SES151" s="3"/>
      <c r="SET151" s="3"/>
      <c r="SEU151" s="3"/>
      <c r="SEV151" s="3"/>
      <c r="SEW151" s="3"/>
      <c r="SEX151" s="3"/>
      <c r="SEY151" s="3"/>
      <c r="SEZ151" s="3"/>
      <c r="SFA151" s="3"/>
      <c r="SFB151" s="3"/>
      <c r="SFC151" s="3"/>
      <c r="SFD151" s="3"/>
      <c r="SFE151" s="3"/>
      <c r="SFF151" s="3"/>
      <c r="SFG151" s="3"/>
      <c r="SFH151" s="3"/>
      <c r="SFI151" s="3"/>
      <c r="SFJ151" s="3"/>
      <c r="SFK151" s="3"/>
      <c r="SFL151" s="3"/>
      <c r="SFM151" s="3"/>
      <c r="SFN151" s="3"/>
      <c r="SFO151" s="3"/>
      <c r="SFP151" s="3"/>
      <c r="SFQ151" s="3"/>
      <c r="SFR151" s="3"/>
      <c r="SFS151" s="3"/>
      <c r="SFT151" s="3"/>
      <c r="SFU151" s="3"/>
      <c r="SFV151" s="3"/>
      <c r="SFW151" s="3"/>
      <c r="SFX151" s="3"/>
      <c r="SFY151" s="3"/>
      <c r="SFZ151" s="3"/>
      <c r="SGA151" s="3"/>
      <c r="SGB151" s="3"/>
      <c r="SGC151" s="3"/>
      <c r="SGD151" s="3"/>
      <c r="SGE151" s="3"/>
      <c r="SGF151" s="3"/>
      <c r="SGG151" s="3"/>
      <c r="SGH151" s="3"/>
      <c r="SGI151" s="3"/>
      <c r="SGJ151" s="3"/>
      <c r="SGK151" s="3"/>
      <c r="SGL151" s="3"/>
      <c r="SGM151" s="3"/>
      <c r="SGN151" s="3"/>
      <c r="SGO151" s="3"/>
      <c r="SGP151" s="3"/>
      <c r="SGQ151" s="3"/>
      <c r="SGR151" s="3"/>
      <c r="SGS151" s="3"/>
      <c r="SGT151" s="3"/>
      <c r="SGU151" s="3"/>
      <c r="SGV151" s="3"/>
      <c r="SGW151" s="3"/>
      <c r="SGX151" s="3"/>
      <c r="SGY151" s="3"/>
      <c r="SGZ151" s="3"/>
      <c r="SHA151" s="3"/>
      <c r="SHB151" s="3"/>
      <c r="SHC151" s="3"/>
      <c r="SHD151" s="3"/>
      <c r="SHE151" s="3"/>
      <c r="SHF151" s="3"/>
      <c r="SHG151" s="3"/>
      <c r="SHH151" s="3"/>
      <c r="SHI151" s="3"/>
      <c r="SHJ151" s="3"/>
      <c r="SHK151" s="3"/>
      <c r="SHL151" s="3"/>
      <c r="SHM151" s="3"/>
      <c r="SHN151" s="3"/>
      <c r="SHO151" s="3"/>
      <c r="SHP151" s="3"/>
      <c r="SHQ151" s="3"/>
      <c r="SHR151" s="3"/>
      <c r="SHS151" s="3"/>
      <c r="SHT151" s="3"/>
      <c r="SHU151" s="3"/>
      <c r="SHV151" s="3"/>
      <c r="SHW151" s="3"/>
      <c r="SHX151" s="3"/>
      <c r="SHY151" s="3"/>
      <c r="SHZ151" s="3"/>
      <c r="SIA151" s="3"/>
      <c r="SIB151" s="3"/>
      <c r="SIC151" s="3"/>
      <c r="SID151" s="3"/>
      <c r="SIE151" s="3"/>
      <c r="SIF151" s="3"/>
      <c r="SIG151" s="3"/>
      <c r="SIH151" s="3"/>
      <c r="SII151" s="3"/>
      <c r="SIJ151" s="3"/>
      <c r="SIK151" s="3"/>
      <c r="SIL151" s="3"/>
      <c r="SIM151" s="3"/>
      <c r="SIN151" s="3"/>
      <c r="SIO151" s="3"/>
      <c r="SIP151" s="3"/>
      <c r="SIQ151" s="3"/>
      <c r="SIR151" s="3"/>
      <c r="SIS151" s="3"/>
      <c r="SIT151" s="3"/>
      <c r="SIU151" s="3"/>
      <c r="SIV151" s="3"/>
      <c r="SIW151" s="3"/>
      <c r="SIX151" s="3"/>
      <c r="SIY151" s="3"/>
      <c r="SIZ151" s="3"/>
      <c r="SJA151" s="3"/>
      <c r="SJB151" s="3"/>
      <c r="SJC151" s="3"/>
      <c r="SJD151" s="3"/>
      <c r="SJE151" s="3"/>
      <c r="SJF151" s="3"/>
      <c r="SJG151" s="3"/>
      <c r="SJH151" s="3"/>
      <c r="SJI151" s="3"/>
      <c r="SJJ151" s="3"/>
      <c r="SJK151" s="3"/>
      <c r="SJL151" s="3"/>
      <c r="SJM151" s="3"/>
      <c r="SJN151" s="3"/>
      <c r="SJO151" s="3"/>
      <c r="SJP151" s="3"/>
      <c r="SJQ151" s="3"/>
      <c r="SJR151" s="3"/>
      <c r="SJS151" s="3"/>
      <c r="SJT151" s="3"/>
      <c r="SJU151" s="3"/>
      <c r="SJV151" s="3"/>
      <c r="SJW151" s="3"/>
      <c r="SJX151" s="3"/>
      <c r="SJY151" s="3"/>
      <c r="SJZ151" s="3"/>
      <c r="SKA151" s="3"/>
      <c r="SKB151" s="3"/>
      <c r="SKC151" s="3"/>
      <c r="SKD151" s="3"/>
      <c r="SKE151" s="3"/>
      <c r="SKF151" s="3"/>
      <c r="SKG151" s="3"/>
      <c r="SKH151" s="3"/>
      <c r="SKI151" s="3"/>
      <c r="SKJ151" s="3"/>
      <c r="SKK151" s="3"/>
      <c r="SKL151" s="3"/>
      <c r="SKM151" s="3"/>
      <c r="SKN151" s="3"/>
      <c r="SKO151" s="3"/>
      <c r="SKP151" s="3"/>
      <c r="SKQ151" s="3"/>
      <c r="SKR151" s="3"/>
      <c r="SKS151" s="3"/>
      <c r="SKT151" s="3"/>
      <c r="SKU151" s="3"/>
      <c r="SKV151" s="3"/>
      <c r="SKW151" s="3"/>
      <c r="SKX151" s="3"/>
      <c r="SKY151" s="3"/>
      <c r="SKZ151" s="3"/>
      <c r="SLA151" s="3"/>
      <c r="SLB151" s="3"/>
      <c r="SLC151" s="3"/>
      <c r="SLD151" s="3"/>
      <c r="SLE151" s="3"/>
      <c r="SLF151" s="3"/>
      <c r="SLG151" s="3"/>
      <c r="SLH151" s="3"/>
      <c r="SLI151" s="3"/>
      <c r="SLJ151" s="3"/>
      <c r="SLK151" s="3"/>
      <c r="SLL151" s="3"/>
      <c r="SLM151" s="3"/>
      <c r="SLN151" s="3"/>
      <c r="SLO151" s="3"/>
      <c r="SLP151" s="3"/>
      <c r="SLQ151" s="3"/>
      <c r="SLR151" s="3"/>
      <c r="SLS151" s="3"/>
      <c r="SLT151" s="3"/>
      <c r="SLU151" s="3"/>
      <c r="SLV151" s="3"/>
      <c r="SLW151" s="3"/>
      <c r="SLX151" s="3"/>
      <c r="SLY151" s="3"/>
      <c r="SLZ151" s="3"/>
      <c r="SMA151" s="3"/>
      <c r="SMB151" s="3"/>
      <c r="SMC151" s="3"/>
      <c r="SMD151" s="3"/>
      <c r="SME151" s="3"/>
      <c r="SMF151" s="3"/>
      <c r="SMG151" s="3"/>
      <c r="SMH151" s="3"/>
      <c r="SMI151" s="3"/>
      <c r="SMJ151" s="3"/>
      <c r="SMK151" s="3"/>
      <c r="SML151" s="3"/>
      <c r="SMM151" s="3"/>
      <c r="SMN151" s="3"/>
      <c r="SMO151" s="3"/>
      <c r="SMP151" s="3"/>
      <c r="SMQ151" s="3"/>
      <c r="SMR151" s="3"/>
      <c r="SMS151" s="3"/>
      <c r="SMT151" s="3"/>
      <c r="SMU151" s="3"/>
      <c r="SMV151" s="3"/>
      <c r="SMW151" s="3"/>
      <c r="SMX151" s="3"/>
      <c r="SMY151" s="3"/>
      <c r="SMZ151" s="3"/>
      <c r="SNA151" s="3"/>
      <c r="SNB151" s="3"/>
      <c r="SNC151" s="3"/>
      <c r="SND151" s="3"/>
      <c r="SNE151" s="3"/>
      <c r="SNF151" s="3"/>
      <c r="SNG151" s="3"/>
      <c r="SNH151" s="3"/>
      <c r="SNI151" s="3"/>
      <c r="SNJ151" s="3"/>
      <c r="SNK151" s="3"/>
      <c r="SNL151" s="3"/>
      <c r="SNM151" s="3"/>
      <c r="SNN151" s="3"/>
      <c r="SNO151" s="3"/>
      <c r="SNP151" s="3"/>
      <c r="SNQ151" s="3"/>
      <c r="SNR151" s="3"/>
      <c r="SNS151" s="3"/>
      <c r="SNT151" s="3"/>
      <c r="SNU151" s="3"/>
      <c r="SNV151" s="3"/>
      <c r="SNW151" s="3"/>
      <c r="SNX151" s="3"/>
      <c r="SNY151" s="3"/>
      <c r="SNZ151" s="3"/>
      <c r="SOA151" s="3"/>
      <c r="SOB151" s="3"/>
      <c r="SOC151" s="3"/>
      <c r="SOD151" s="3"/>
      <c r="SOE151" s="3"/>
      <c r="SOF151" s="3"/>
      <c r="SOG151" s="3"/>
      <c r="SOH151" s="3"/>
      <c r="SOI151" s="3"/>
      <c r="SOJ151" s="3"/>
      <c r="SOK151" s="3"/>
      <c r="SOL151" s="3"/>
      <c r="SOM151" s="3"/>
      <c r="SON151" s="3"/>
      <c r="SOO151" s="3"/>
      <c r="SOP151" s="3"/>
      <c r="SOQ151" s="3"/>
      <c r="SOR151" s="3"/>
      <c r="SOS151" s="3"/>
      <c r="SOT151" s="3"/>
      <c r="SOU151" s="3"/>
      <c r="SOV151" s="3"/>
      <c r="SOW151" s="3"/>
      <c r="SOX151" s="3"/>
      <c r="SOY151" s="3"/>
      <c r="SOZ151" s="3"/>
      <c r="SPA151" s="3"/>
      <c r="SPB151" s="3"/>
      <c r="SPC151" s="3"/>
      <c r="SPD151" s="3"/>
      <c r="SPE151" s="3"/>
      <c r="SPF151" s="3"/>
      <c r="SPG151" s="3"/>
      <c r="SPH151" s="3"/>
      <c r="SPI151" s="3"/>
      <c r="SPJ151" s="3"/>
      <c r="SPK151" s="3"/>
      <c r="SPL151" s="3"/>
      <c r="SPM151" s="3"/>
      <c r="SPN151" s="3"/>
      <c r="SPO151" s="3"/>
      <c r="SPP151" s="3"/>
      <c r="SPQ151" s="3"/>
      <c r="SPR151" s="3"/>
      <c r="SPS151" s="3"/>
      <c r="SPT151" s="3"/>
      <c r="SPU151" s="3"/>
      <c r="SPV151" s="3"/>
      <c r="SPW151" s="3"/>
      <c r="SPX151" s="3"/>
      <c r="SPY151" s="3"/>
      <c r="SPZ151" s="3"/>
      <c r="SQA151" s="3"/>
      <c r="SQB151" s="3"/>
      <c r="SQC151" s="3"/>
      <c r="SQD151" s="3"/>
      <c r="SQE151" s="3"/>
      <c r="SQF151" s="3"/>
      <c r="SQG151" s="3"/>
      <c r="SQH151" s="3"/>
      <c r="SQI151" s="3"/>
      <c r="SQJ151" s="3"/>
      <c r="SQK151" s="3"/>
      <c r="SQL151" s="3"/>
      <c r="SQM151" s="3"/>
      <c r="SQN151" s="3"/>
      <c r="SQO151" s="3"/>
      <c r="SQP151" s="3"/>
      <c r="SQQ151" s="3"/>
      <c r="SQR151" s="3"/>
      <c r="SQS151" s="3"/>
      <c r="SQT151" s="3"/>
      <c r="SQU151" s="3"/>
      <c r="SQV151" s="3"/>
      <c r="SQW151" s="3"/>
      <c r="SQX151" s="3"/>
      <c r="SQY151" s="3"/>
      <c r="SQZ151" s="3"/>
      <c r="SRA151" s="3"/>
      <c r="SRB151" s="3"/>
      <c r="SRC151" s="3"/>
      <c r="SRD151" s="3"/>
      <c r="SRE151" s="3"/>
      <c r="SRF151" s="3"/>
      <c r="SRG151" s="3"/>
      <c r="SRH151" s="3"/>
      <c r="SRI151" s="3"/>
      <c r="SRJ151" s="3"/>
      <c r="SRK151" s="3"/>
      <c r="SRL151" s="3"/>
      <c r="SRM151" s="3"/>
      <c r="SRN151" s="3"/>
      <c r="SRO151" s="3"/>
      <c r="SRP151" s="3"/>
      <c r="SRQ151" s="3"/>
      <c r="SRR151" s="3"/>
      <c r="SRS151" s="3"/>
      <c r="SRT151" s="3"/>
      <c r="SRU151" s="3"/>
      <c r="SRV151" s="3"/>
      <c r="SRW151" s="3"/>
      <c r="SRX151" s="3"/>
      <c r="SRY151" s="3"/>
      <c r="SRZ151" s="3"/>
      <c r="SSA151" s="3"/>
      <c r="SSB151" s="3"/>
      <c r="SSC151" s="3"/>
      <c r="SSD151" s="3"/>
      <c r="SSE151" s="3"/>
      <c r="SSF151" s="3"/>
      <c r="SSG151" s="3"/>
      <c r="SSH151" s="3"/>
      <c r="SSI151" s="3"/>
      <c r="SSJ151" s="3"/>
      <c r="SSK151" s="3"/>
      <c r="SSL151" s="3"/>
      <c r="SSM151" s="3"/>
      <c r="SSN151" s="3"/>
      <c r="SSO151" s="3"/>
      <c r="SSP151" s="3"/>
      <c r="SSQ151" s="3"/>
      <c r="SSR151" s="3"/>
      <c r="SSS151" s="3"/>
      <c r="SST151" s="3"/>
      <c r="SSU151" s="3"/>
      <c r="SSV151" s="3"/>
      <c r="SSW151" s="3"/>
      <c r="SSX151" s="3"/>
      <c r="SSY151" s="3"/>
      <c r="SSZ151" s="3"/>
      <c r="STA151" s="3"/>
      <c r="STB151" s="3"/>
      <c r="STC151" s="3"/>
      <c r="STD151" s="3"/>
      <c r="STE151" s="3"/>
      <c r="STF151" s="3"/>
      <c r="STG151" s="3"/>
      <c r="STH151" s="3"/>
      <c r="STI151" s="3"/>
      <c r="STJ151" s="3"/>
      <c r="STK151" s="3"/>
      <c r="STL151" s="3"/>
      <c r="STM151" s="3"/>
      <c r="STN151" s="3"/>
      <c r="STO151" s="3"/>
      <c r="STP151" s="3"/>
      <c r="STQ151" s="3"/>
      <c r="STR151" s="3"/>
      <c r="STS151" s="3"/>
      <c r="STT151" s="3"/>
      <c r="STU151" s="3"/>
      <c r="STV151" s="3"/>
      <c r="STW151" s="3"/>
      <c r="STX151" s="3"/>
      <c r="STY151" s="3"/>
      <c r="STZ151" s="3"/>
      <c r="SUA151" s="3"/>
      <c r="SUB151" s="3"/>
      <c r="SUC151" s="3"/>
      <c r="SUD151" s="3"/>
      <c r="SUE151" s="3"/>
      <c r="SUF151" s="3"/>
      <c r="SUG151" s="3"/>
      <c r="SUH151" s="3"/>
      <c r="SUI151" s="3"/>
      <c r="SUJ151" s="3"/>
      <c r="SUK151" s="3"/>
      <c r="SUL151" s="3"/>
      <c r="SUM151" s="3"/>
      <c r="SUN151" s="3"/>
      <c r="SUO151" s="3"/>
      <c r="SUP151" s="3"/>
      <c r="SUQ151" s="3"/>
      <c r="SUR151" s="3"/>
      <c r="SUS151" s="3"/>
      <c r="SUT151" s="3"/>
      <c r="SUU151" s="3"/>
      <c r="SUV151" s="3"/>
      <c r="SUW151" s="3"/>
      <c r="SUX151" s="3"/>
      <c r="SUY151" s="3"/>
      <c r="SUZ151" s="3"/>
      <c r="SVA151" s="3"/>
      <c r="SVB151" s="3"/>
      <c r="SVC151" s="3"/>
      <c r="SVD151" s="3"/>
      <c r="SVE151" s="3"/>
      <c r="SVF151" s="3"/>
      <c r="SVG151" s="3"/>
      <c r="SVH151" s="3"/>
      <c r="SVI151" s="3"/>
      <c r="SVJ151" s="3"/>
      <c r="SVK151" s="3"/>
      <c r="SVL151" s="3"/>
      <c r="SVM151" s="3"/>
      <c r="SVN151" s="3"/>
      <c r="SVO151" s="3"/>
      <c r="SVP151" s="3"/>
      <c r="SVQ151" s="3"/>
      <c r="SVR151" s="3"/>
      <c r="SVS151" s="3"/>
      <c r="SVT151" s="3"/>
      <c r="SVU151" s="3"/>
      <c r="SVV151" s="3"/>
      <c r="SVW151" s="3"/>
      <c r="SVX151" s="3"/>
      <c r="SVY151" s="3"/>
      <c r="SVZ151" s="3"/>
      <c r="SWA151" s="3"/>
      <c r="SWB151" s="3"/>
      <c r="SWC151" s="3"/>
      <c r="SWD151" s="3"/>
      <c r="SWE151" s="3"/>
      <c r="SWF151" s="3"/>
      <c r="SWG151" s="3"/>
      <c r="SWH151" s="3"/>
      <c r="SWI151" s="3"/>
      <c r="SWJ151" s="3"/>
      <c r="SWK151" s="3"/>
      <c r="SWL151" s="3"/>
      <c r="SWM151" s="3"/>
      <c r="SWN151" s="3"/>
      <c r="SWO151" s="3"/>
      <c r="SWP151" s="3"/>
      <c r="SWQ151" s="3"/>
      <c r="SWR151" s="3"/>
      <c r="SWS151" s="3"/>
      <c r="SWT151" s="3"/>
      <c r="SWU151" s="3"/>
      <c r="SWV151" s="3"/>
      <c r="SWW151" s="3"/>
      <c r="SWX151" s="3"/>
      <c r="SWY151" s="3"/>
      <c r="SWZ151" s="3"/>
      <c r="SXA151" s="3"/>
      <c r="SXB151" s="3"/>
      <c r="SXC151" s="3"/>
      <c r="SXD151" s="3"/>
      <c r="SXE151" s="3"/>
      <c r="SXF151" s="3"/>
      <c r="SXG151" s="3"/>
      <c r="SXH151" s="3"/>
      <c r="SXI151" s="3"/>
      <c r="SXJ151" s="3"/>
      <c r="SXK151" s="3"/>
      <c r="SXL151" s="3"/>
      <c r="SXM151" s="3"/>
      <c r="SXN151" s="3"/>
      <c r="SXO151" s="3"/>
      <c r="SXP151" s="3"/>
      <c r="SXQ151" s="3"/>
      <c r="SXR151" s="3"/>
      <c r="SXS151" s="3"/>
      <c r="SXT151" s="3"/>
      <c r="SXU151" s="3"/>
      <c r="SXV151" s="3"/>
      <c r="SXW151" s="3"/>
      <c r="SXX151" s="3"/>
      <c r="SXY151" s="3"/>
      <c r="SXZ151" s="3"/>
      <c r="SYA151" s="3"/>
      <c r="SYB151" s="3"/>
      <c r="SYC151" s="3"/>
      <c r="SYD151" s="3"/>
      <c r="SYE151" s="3"/>
      <c r="SYF151" s="3"/>
      <c r="SYG151" s="3"/>
      <c r="SYH151" s="3"/>
      <c r="SYI151" s="3"/>
      <c r="SYJ151" s="3"/>
      <c r="SYK151" s="3"/>
      <c r="SYL151" s="3"/>
      <c r="SYM151" s="3"/>
      <c r="SYN151" s="3"/>
      <c r="SYO151" s="3"/>
      <c r="SYP151" s="3"/>
      <c r="SYQ151" s="3"/>
      <c r="SYR151" s="3"/>
      <c r="SYS151" s="3"/>
      <c r="SYT151" s="3"/>
      <c r="SYU151" s="3"/>
      <c r="SYV151" s="3"/>
      <c r="SYW151" s="3"/>
      <c r="SYX151" s="3"/>
      <c r="SYY151" s="3"/>
      <c r="SYZ151" s="3"/>
      <c r="SZA151" s="3"/>
      <c r="SZB151" s="3"/>
      <c r="SZC151" s="3"/>
      <c r="SZD151" s="3"/>
      <c r="SZE151" s="3"/>
      <c r="SZF151" s="3"/>
      <c r="SZG151" s="3"/>
      <c r="SZH151" s="3"/>
      <c r="SZI151" s="3"/>
      <c r="SZJ151" s="3"/>
      <c r="SZK151" s="3"/>
      <c r="SZL151" s="3"/>
      <c r="SZM151" s="3"/>
      <c r="SZN151" s="3"/>
      <c r="SZO151" s="3"/>
      <c r="SZP151" s="3"/>
      <c r="SZQ151" s="3"/>
      <c r="SZR151" s="3"/>
      <c r="SZS151" s="3"/>
      <c r="SZT151" s="3"/>
      <c r="SZU151" s="3"/>
      <c r="SZV151" s="3"/>
      <c r="SZW151" s="3"/>
      <c r="SZX151" s="3"/>
      <c r="SZY151" s="3"/>
      <c r="SZZ151" s="3"/>
      <c r="TAA151" s="3"/>
      <c r="TAB151" s="3"/>
      <c r="TAC151" s="3"/>
      <c r="TAD151" s="3"/>
      <c r="TAE151" s="3"/>
      <c r="TAF151" s="3"/>
      <c r="TAG151" s="3"/>
      <c r="TAH151" s="3"/>
      <c r="TAI151" s="3"/>
      <c r="TAJ151" s="3"/>
      <c r="TAK151" s="3"/>
      <c r="TAL151" s="3"/>
      <c r="TAM151" s="3"/>
      <c r="TAN151" s="3"/>
      <c r="TAO151" s="3"/>
      <c r="TAP151" s="3"/>
      <c r="TAQ151" s="3"/>
      <c r="TAR151" s="3"/>
      <c r="TAS151" s="3"/>
      <c r="TAT151" s="3"/>
      <c r="TAU151" s="3"/>
      <c r="TAV151" s="3"/>
      <c r="TAW151" s="3"/>
      <c r="TAX151" s="3"/>
      <c r="TAY151" s="3"/>
      <c r="TAZ151" s="3"/>
      <c r="TBA151" s="3"/>
      <c r="TBB151" s="3"/>
      <c r="TBC151" s="3"/>
      <c r="TBD151" s="3"/>
      <c r="TBE151" s="3"/>
      <c r="TBF151" s="3"/>
      <c r="TBG151" s="3"/>
      <c r="TBH151" s="3"/>
      <c r="TBI151" s="3"/>
      <c r="TBJ151" s="3"/>
      <c r="TBK151" s="3"/>
      <c r="TBL151" s="3"/>
      <c r="TBM151" s="3"/>
      <c r="TBN151" s="3"/>
      <c r="TBO151" s="3"/>
      <c r="TBP151" s="3"/>
      <c r="TBQ151" s="3"/>
      <c r="TBR151" s="3"/>
      <c r="TBS151" s="3"/>
      <c r="TBT151" s="3"/>
      <c r="TBU151" s="3"/>
      <c r="TBV151" s="3"/>
      <c r="TBW151" s="3"/>
      <c r="TBX151" s="3"/>
      <c r="TBY151" s="3"/>
      <c r="TBZ151" s="3"/>
      <c r="TCA151" s="3"/>
      <c r="TCB151" s="3"/>
      <c r="TCC151" s="3"/>
      <c r="TCD151" s="3"/>
      <c r="TCE151" s="3"/>
      <c r="TCF151" s="3"/>
      <c r="TCG151" s="3"/>
      <c r="TCH151" s="3"/>
      <c r="TCI151" s="3"/>
      <c r="TCJ151" s="3"/>
      <c r="TCK151" s="3"/>
      <c r="TCL151" s="3"/>
      <c r="TCM151" s="3"/>
      <c r="TCN151" s="3"/>
      <c r="TCO151" s="3"/>
      <c r="TCP151" s="3"/>
      <c r="TCQ151" s="3"/>
      <c r="TCR151" s="3"/>
      <c r="TCS151" s="3"/>
      <c r="TCT151" s="3"/>
      <c r="TCU151" s="3"/>
      <c r="TCV151" s="3"/>
      <c r="TCW151" s="3"/>
      <c r="TCX151" s="3"/>
      <c r="TCY151" s="3"/>
      <c r="TCZ151" s="3"/>
      <c r="TDA151" s="3"/>
      <c r="TDB151" s="3"/>
      <c r="TDC151" s="3"/>
      <c r="TDD151" s="3"/>
      <c r="TDE151" s="3"/>
      <c r="TDF151" s="3"/>
      <c r="TDG151" s="3"/>
      <c r="TDH151" s="3"/>
      <c r="TDI151" s="3"/>
      <c r="TDJ151" s="3"/>
      <c r="TDK151" s="3"/>
      <c r="TDL151" s="3"/>
      <c r="TDM151" s="3"/>
      <c r="TDN151" s="3"/>
      <c r="TDO151" s="3"/>
      <c r="TDP151" s="3"/>
      <c r="TDQ151" s="3"/>
      <c r="TDR151" s="3"/>
      <c r="TDS151" s="3"/>
      <c r="TDT151" s="3"/>
      <c r="TDU151" s="3"/>
      <c r="TDV151" s="3"/>
      <c r="TDW151" s="3"/>
      <c r="TDX151" s="3"/>
      <c r="TDY151" s="3"/>
      <c r="TDZ151" s="3"/>
      <c r="TEA151" s="3"/>
      <c r="TEB151" s="3"/>
      <c r="TEC151" s="3"/>
      <c r="TED151" s="3"/>
      <c r="TEE151" s="3"/>
      <c r="TEF151" s="3"/>
      <c r="TEG151" s="3"/>
      <c r="TEH151" s="3"/>
      <c r="TEI151" s="3"/>
      <c r="TEJ151" s="3"/>
      <c r="TEK151" s="3"/>
      <c r="TEL151" s="3"/>
      <c r="TEM151" s="3"/>
      <c r="TEN151" s="3"/>
      <c r="TEO151" s="3"/>
      <c r="TEP151" s="3"/>
      <c r="TEQ151" s="3"/>
      <c r="TER151" s="3"/>
      <c r="TES151" s="3"/>
      <c r="TET151" s="3"/>
      <c r="TEU151" s="3"/>
      <c r="TEV151" s="3"/>
      <c r="TEW151" s="3"/>
      <c r="TEX151" s="3"/>
      <c r="TEY151" s="3"/>
      <c r="TEZ151" s="3"/>
      <c r="TFA151" s="3"/>
      <c r="TFB151" s="3"/>
      <c r="TFC151" s="3"/>
      <c r="TFD151" s="3"/>
      <c r="TFE151" s="3"/>
      <c r="TFF151" s="3"/>
      <c r="TFG151" s="3"/>
      <c r="TFH151" s="3"/>
      <c r="TFI151" s="3"/>
      <c r="TFJ151" s="3"/>
      <c r="TFK151" s="3"/>
      <c r="TFL151" s="3"/>
      <c r="TFM151" s="3"/>
      <c r="TFN151" s="3"/>
      <c r="TFO151" s="3"/>
      <c r="TFP151" s="3"/>
      <c r="TFQ151" s="3"/>
      <c r="TFR151" s="3"/>
      <c r="TFS151" s="3"/>
      <c r="TFT151" s="3"/>
      <c r="TFU151" s="3"/>
      <c r="TFV151" s="3"/>
      <c r="TFW151" s="3"/>
      <c r="TFX151" s="3"/>
      <c r="TFY151" s="3"/>
      <c r="TFZ151" s="3"/>
      <c r="TGA151" s="3"/>
      <c r="TGB151" s="3"/>
      <c r="TGC151" s="3"/>
      <c r="TGD151" s="3"/>
      <c r="TGE151" s="3"/>
      <c r="TGF151" s="3"/>
      <c r="TGG151" s="3"/>
      <c r="TGH151" s="3"/>
      <c r="TGI151" s="3"/>
      <c r="TGJ151" s="3"/>
      <c r="TGK151" s="3"/>
      <c r="TGL151" s="3"/>
      <c r="TGM151" s="3"/>
      <c r="TGN151" s="3"/>
      <c r="TGO151" s="3"/>
      <c r="TGP151" s="3"/>
      <c r="TGQ151" s="3"/>
      <c r="TGR151" s="3"/>
      <c r="TGS151" s="3"/>
      <c r="TGT151" s="3"/>
      <c r="TGU151" s="3"/>
      <c r="TGV151" s="3"/>
      <c r="TGW151" s="3"/>
      <c r="TGX151" s="3"/>
      <c r="TGY151" s="3"/>
      <c r="TGZ151" s="3"/>
      <c r="THA151" s="3"/>
      <c r="THB151" s="3"/>
      <c r="THC151" s="3"/>
      <c r="THD151" s="3"/>
      <c r="THE151" s="3"/>
      <c r="THF151" s="3"/>
      <c r="THG151" s="3"/>
      <c r="THH151" s="3"/>
      <c r="THI151" s="3"/>
      <c r="THJ151" s="3"/>
      <c r="THK151" s="3"/>
      <c r="THL151" s="3"/>
      <c r="THM151" s="3"/>
      <c r="THN151" s="3"/>
      <c r="THO151" s="3"/>
      <c r="THP151" s="3"/>
      <c r="THQ151" s="3"/>
      <c r="THR151" s="3"/>
      <c r="THS151" s="3"/>
      <c r="THT151" s="3"/>
      <c r="THU151" s="3"/>
      <c r="THV151" s="3"/>
      <c r="THW151" s="3"/>
      <c r="THX151" s="3"/>
      <c r="THY151" s="3"/>
      <c r="THZ151" s="3"/>
      <c r="TIA151" s="3"/>
      <c r="TIB151" s="3"/>
      <c r="TIC151" s="3"/>
      <c r="TID151" s="3"/>
      <c r="TIE151" s="3"/>
      <c r="TIF151" s="3"/>
      <c r="TIG151" s="3"/>
      <c r="TIH151" s="3"/>
      <c r="TII151" s="3"/>
      <c r="TIJ151" s="3"/>
      <c r="TIK151" s="3"/>
      <c r="TIL151" s="3"/>
      <c r="TIM151" s="3"/>
      <c r="TIN151" s="3"/>
      <c r="TIO151" s="3"/>
      <c r="TIP151" s="3"/>
      <c r="TIQ151" s="3"/>
      <c r="TIR151" s="3"/>
      <c r="TIS151" s="3"/>
      <c r="TIT151" s="3"/>
      <c r="TIU151" s="3"/>
      <c r="TIV151" s="3"/>
      <c r="TIW151" s="3"/>
      <c r="TIX151" s="3"/>
      <c r="TIY151" s="3"/>
      <c r="TIZ151" s="3"/>
      <c r="TJA151" s="3"/>
      <c r="TJB151" s="3"/>
      <c r="TJC151" s="3"/>
      <c r="TJD151" s="3"/>
      <c r="TJE151" s="3"/>
      <c r="TJF151" s="3"/>
      <c r="TJG151" s="3"/>
      <c r="TJH151" s="3"/>
      <c r="TJI151" s="3"/>
      <c r="TJJ151" s="3"/>
      <c r="TJK151" s="3"/>
      <c r="TJL151" s="3"/>
      <c r="TJM151" s="3"/>
      <c r="TJN151" s="3"/>
      <c r="TJO151" s="3"/>
      <c r="TJP151" s="3"/>
      <c r="TJQ151" s="3"/>
      <c r="TJR151" s="3"/>
      <c r="TJS151" s="3"/>
      <c r="TJT151" s="3"/>
      <c r="TJU151" s="3"/>
      <c r="TJV151" s="3"/>
      <c r="TJW151" s="3"/>
      <c r="TJX151" s="3"/>
      <c r="TJY151" s="3"/>
      <c r="TJZ151" s="3"/>
      <c r="TKA151" s="3"/>
      <c r="TKB151" s="3"/>
      <c r="TKC151" s="3"/>
      <c r="TKD151" s="3"/>
      <c r="TKE151" s="3"/>
      <c r="TKF151" s="3"/>
      <c r="TKG151" s="3"/>
      <c r="TKH151" s="3"/>
      <c r="TKI151" s="3"/>
      <c r="TKJ151" s="3"/>
      <c r="TKK151" s="3"/>
      <c r="TKL151" s="3"/>
      <c r="TKM151" s="3"/>
      <c r="TKN151" s="3"/>
      <c r="TKO151" s="3"/>
      <c r="TKP151" s="3"/>
      <c r="TKQ151" s="3"/>
      <c r="TKR151" s="3"/>
      <c r="TKS151" s="3"/>
      <c r="TKT151" s="3"/>
      <c r="TKU151" s="3"/>
      <c r="TKV151" s="3"/>
      <c r="TKW151" s="3"/>
      <c r="TKX151" s="3"/>
      <c r="TKY151" s="3"/>
      <c r="TKZ151" s="3"/>
      <c r="TLA151" s="3"/>
      <c r="TLB151" s="3"/>
      <c r="TLC151" s="3"/>
      <c r="TLD151" s="3"/>
      <c r="TLE151" s="3"/>
      <c r="TLF151" s="3"/>
      <c r="TLG151" s="3"/>
      <c r="TLH151" s="3"/>
      <c r="TLI151" s="3"/>
      <c r="TLJ151" s="3"/>
      <c r="TLK151" s="3"/>
      <c r="TLL151" s="3"/>
      <c r="TLM151" s="3"/>
      <c r="TLN151" s="3"/>
      <c r="TLO151" s="3"/>
      <c r="TLP151" s="3"/>
      <c r="TLQ151" s="3"/>
      <c r="TLR151" s="3"/>
      <c r="TLS151" s="3"/>
      <c r="TLT151" s="3"/>
      <c r="TLU151" s="3"/>
      <c r="TLV151" s="3"/>
      <c r="TLW151" s="3"/>
      <c r="TLX151" s="3"/>
      <c r="TLY151" s="3"/>
      <c r="TLZ151" s="3"/>
      <c r="TMA151" s="3"/>
      <c r="TMB151" s="3"/>
      <c r="TMC151" s="3"/>
      <c r="TMD151" s="3"/>
      <c r="TME151" s="3"/>
      <c r="TMF151" s="3"/>
      <c r="TMG151" s="3"/>
      <c r="TMH151" s="3"/>
      <c r="TMI151" s="3"/>
      <c r="TMJ151" s="3"/>
      <c r="TMK151" s="3"/>
      <c r="TML151" s="3"/>
      <c r="TMM151" s="3"/>
      <c r="TMN151" s="3"/>
      <c r="TMO151" s="3"/>
      <c r="TMP151" s="3"/>
      <c r="TMQ151" s="3"/>
      <c r="TMR151" s="3"/>
      <c r="TMS151" s="3"/>
      <c r="TMT151" s="3"/>
      <c r="TMU151" s="3"/>
      <c r="TMV151" s="3"/>
      <c r="TMW151" s="3"/>
      <c r="TMX151" s="3"/>
      <c r="TMY151" s="3"/>
      <c r="TMZ151" s="3"/>
      <c r="TNA151" s="3"/>
      <c r="TNB151" s="3"/>
      <c r="TNC151" s="3"/>
      <c r="TND151" s="3"/>
      <c r="TNE151" s="3"/>
      <c r="TNF151" s="3"/>
      <c r="TNG151" s="3"/>
      <c r="TNH151" s="3"/>
      <c r="TNI151" s="3"/>
      <c r="TNJ151" s="3"/>
      <c r="TNK151" s="3"/>
      <c r="TNL151" s="3"/>
      <c r="TNM151" s="3"/>
      <c r="TNN151" s="3"/>
      <c r="TNO151" s="3"/>
      <c r="TNP151" s="3"/>
      <c r="TNQ151" s="3"/>
      <c r="TNR151" s="3"/>
      <c r="TNS151" s="3"/>
      <c r="TNT151" s="3"/>
      <c r="TNU151" s="3"/>
      <c r="TNV151" s="3"/>
      <c r="TNW151" s="3"/>
      <c r="TNX151" s="3"/>
      <c r="TNY151" s="3"/>
      <c r="TNZ151" s="3"/>
      <c r="TOA151" s="3"/>
      <c r="TOB151" s="3"/>
      <c r="TOC151" s="3"/>
      <c r="TOD151" s="3"/>
      <c r="TOE151" s="3"/>
      <c r="TOF151" s="3"/>
      <c r="TOG151" s="3"/>
      <c r="TOH151" s="3"/>
      <c r="TOI151" s="3"/>
      <c r="TOJ151" s="3"/>
      <c r="TOK151" s="3"/>
      <c r="TOL151" s="3"/>
      <c r="TOM151" s="3"/>
      <c r="TON151" s="3"/>
      <c r="TOO151" s="3"/>
      <c r="TOP151" s="3"/>
      <c r="TOQ151" s="3"/>
      <c r="TOR151" s="3"/>
      <c r="TOS151" s="3"/>
      <c r="TOT151" s="3"/>
      <c r="TOU151" s="3"/>
      <c r="TOV151" s="3"/>
      <c r="TOW151" s="3"/>
      <c r="TOX151" s="3"/>
      <c r="TOY151" s="3"/>
      <c r="TOZ151" s="3"/>
      <c r="TPA151" s="3"/>
      <c r="TPB151" s="3"/>
      <c r="TPC151" s="3"/>
      <c r="TPD151" s="3"/>
      <c r="TPE151" s="3"/>
      <c r="TPF151" s="3"/>
      <c r="TPG151" s="3"/>
      <c r="TPH151" s="3"/>
      <c r="TPI151" s="3"/>
      <c r="TPJ151" s="3"/>
      <c r="TPK151" s="3"/>
      <c r="TPL151" s="3"/>
      <c r="TPM151" s="3"/>
      <c r="TPN151" s="3"/>
      <c r="TPO151" s="3"/>
      <c r="TPP151" s="3"/>
      <c r="TPQ151" s="3"/>
      <c r="TPR151" s="3"/>
      <c r="TPS151" s="3"/>
      <c r="TPT151" s="3"/>
      <c r="TPU151" s="3"/>
      <c r="TPV151" s="3"/>
      <c r="TPW151" s="3"/>
      <c r="TPX151" s="3"/>
      <c r="TPY151" s="3"/>
      <c r="TPZ151" s="3"/>
      <c r="TQA151" s="3"/>
      <c r="TQB151" s="3"/>
      <c r="TQC151" s="3"/>
      <c r="TQD151" s="3"/>
      <c r="TQE151" s="3"/>
      <c r="TQF151" s="3"/>
      <c r="TQG151" s="3"/>
      <c r="TQH151" s="3"/>
      <c r="TQI151" s="3"/>
      <c r="TQJ151" s="3"/>
      <c r="TQK151" s="3"/>
      <c r="TQL151" s="3"/>
      <c r="TQM151" s="3"/>
      <c r="TQN151" s="3"/>
      <c r="TQO151" s="3"/>
      <c r="TQP151" s="3"/>
      <c r="TQQ151" s="3"/>
      <c r="TQR151" s="3"/>
      <c r="TQS151" s="3"/>
      <c r="TQT151" s="3"/>
      <c r="TQU151" s="3"/>
      <c r="TQV151" s="3"/>
      <c r="TQW151" s="3"/>
      <c r="TQX151" s="3"/>
      <c r="TQY151" s="3"/>
      <c r="TQZ151" s="3"/>
      <c r="TRA151" s="3"/>
      <c r="TRB151" s="3"/>
      <c r="TRC151" s="3"/>
      <c r="TRD151" s="3"/>
      <c r="TRE151" s="3"/>
      <c r="TRF151" s="3"/>
      <c r="TRG151" s="3"/>
      <c r="TRH151" s="3"/>
      <c r="TRI151" s="3"/>
      <c r="TRJ151" s="3"/>
      <c r="TRK151" s="3"/>
      <c r="TRL151" s="3"/>
      <c r="TRM151" s="3"/>
      <c r="TRN151" s="3"/>
      <c r="TRO151" s="3"/>
      <c r="TRP151" s="3"/>
      <c r="TRQ151" s="3"/>
      <c r="TRR151" s="3"/>
      <c r="TRS151" s="3"/>
      <c r="TRT151" s="3"/>
      <c r="TRU151" s="3"/>
      <c r="TRV151" s="3"/>
      <c r="TRW151" s="3"/>
      <c r="TRX151" s="3"/>
      <c r="TRY151" s="3"/>
      <c r="TRZ151" s="3"/>
      <c r="TSA151" s="3"/>
      <c r="TSB151" s="3"/>
      <c r="TSC151" s="3"/>
      <c r="TSD151" s="3"/>
      <c r="TSE151" s="3"/>
      <c r="TSF151" s="3"/>
      <c r="TSG151" s="3"/>
      <c r="TSH151" s="3"/>
      <c r="TSI151" s="3"/>
      <c r="TSJ151" s="3"/>
      <c r="TSK151" s="3"/>
      <c r="TSL151" s="3"/>
      <c r="TSM151" s="3"/>
      <c r="TSN151" s="3"/>
      <c r="TSO151" s="3"/>
      <c r="TSP151" s="3"/>
      <c r="TSQ151" s="3"/>
      <c r="TSR151" s="3"/>
      <c r="TSS151" s="3"/>
      <c r="TST151" s="3"/>
      <c r="TSU151" s="3"/>
      <c r="TSV151" s="3"/>
      <c r="TSW151" s="3"/>
      <c r="TSX151" s="3"/>
      <c r="TSY151" s="3"/>
      <c r="TSZ151" s="3"/>
      <c r="TTA151" s="3"/>
      <c r="TTB151" s="3"/>
      <c r="TTC151" s="3"/>
      <c r="TTD151" s="3"/>
      <c r="TTE151" s="3"/>
      <c r="TTF151" s="3"/>
      <c r="TTG151" s="3"/>
      <c r="TTH151" s="3"/>
      <c r="TTI151" s="3"/>
      <c r="TTJ151" s="3"/>
      <c r="TTK151" s="3"/>
      <c r="TTL151" s="3"/>
      <c r="TTM151" s="3"/>
      <c r="TTN151" s="3"/>
      <c r="TTO151" s="3"/>
      <c r="TTP151" s="3"/>
      <c r="TTQ151" s="3"/>
      <c r="TTR151" s="3"/>
      <c r="TTS151" s="3"/>
      <c r="TTT151" s="3"/>
      <c r="TTU151" s="3"/>
      <c r="TTV151" s="3"/>
      <c r="TTW151" s="3"/>
      <c r="TTX151" s="3"/>
      <c r="TTY151" s="3"/>
      <c r="TTZ151" s="3"/>
      <c r="TUA151" s="3"/>
      <c r="TUB151" s="3"/>
      <c r="TUC151" s="3"/>
      <c r="TUD151" s="3"/>
      <c r="TUE151" s="3"/>
      <c r="TUF151" s="3"/>
      <c r="TUG151" s="3"/>
      <c r="TUH151" s="3"/>
      <c r="TUI151" s="3"/>
      <c r="TUJ151" s="3"/>
      <c r="TUK151" s="3"/>
      <c r="TUL151" s="3"/>
      <c r="TUM151" s="3"/>
      <c r="TUN151" s="3"/>
      <c r="TUO151" s="3"/>
      <c r="TUP151" s="3"/>
      <c r="TUQ151" s="3"/>
      <c r="TUR151" s="3"/>
      <c r="TUS151" s="3"/>
      <c r="TUT151" s="3"/>
      <c r="TUU151" s="3"/>
      <c r="TUV151" s="3"/>
      <c r="TUW151" s="3"/>
      <c r="TUX151" s="3"/>
      <c r="TUY151" s="3"/>
      <c r="TUZ151" s="3"/>
      <c r="TVA151" s="3"/>
      <c r="TVB151" s="3"/>
      <c r="TVC151" s="3"/>
      <c r="TVD151" s="3"/>
      <c r="TVE151" s="3"/>
      <c r="TVF151" s="3"/>
      <c r="TVG151" s="3"/>
      <c r="TVH151" s="3"/>
      <c r="TVI151" s="3"/>
      <c r="TVJ151" s="3"/>
      <c r="TVK151" s="3"/>
      <c r="TVL151" s="3"/>
      <c r="TVM151" s="3"/>
      <c r="TVN151" s="3"/>
      <c r="TVO151" s="3"/>
      <c r="TVP151" s="3"/>
      <c r="TVQ151" s="3"/>
      <c r="TVR151" s="3"/>
      <c r="TVS151" s="3"/>
      <c r="TVT151" s="3"/>
      <c r="TVU151" s="3"/>
      <c r="TVV151" s="3"/>
      <c r="TVW151" s="3"/>
      <c r="TVX151" s="3"/>
      <c r="TVY151" s="3"/>
      <c r="TVZ151" s="3"/>
      <c r="TWA151" s="3"/>
      <c r="TWB151" s="3"/>
      <c r="TWC151" s="3"/>
      <c r="TWD151" s="3"/>
      <c r="TWE151" s="3"/>
      <c r="TWF151" s="3"/>
      <c r="TWG151" s="3"/>
      <c r="TWH151" s="3"/>
      <c r="TWI151" s="3"/>
      <c r="TWJ151" s="3"/>
      <c r="TWK151" s="3"/>
      <c r="TWL151" s="3"/>
      <c r="TWM151" s="3"/>
      <c r="TWN151" s="3"/>
      <c r="TWO151" s="3"/>
      <c r="TWP151" s="3"/>
      <c r="TWQ151" s="3"/>
      <c r="TWR151" s="3"/>
      <c r="TWS151" s="3"/>
      <c r="TWT151" s="3"/>
      <c r="TWU151" s="3"/>
      <c r="TWV151" s="3"/>
      <c r="TWW151" s="3"/>
      <c r="TWX151" s="3"/>
      <c r="TWY151" s="3"/>
      <c r="TWZ151" s="3"/>
      <c r="TXA151" s="3"/>
      <c r="TXB151" s="3"/>
      <c r="TXC151" s="3"/>
      <c r="TXD151" s="3"/>
      <c r="TXE151" s="3"/>
      <c r="TXF151" s="3"/>
      <c r="TXG151" s="3"/>
      <c r="TXH151" s="3"/>
      <c r="TXI151" s="3"/>
      <c r="TXJ151" s="3"/>
      <c r="TXK151" s="3"/>
      <c r="TXL151" s="3"/>
      <c r="TXM151" s="3"/>
      <c r="TXN151" s="3"/>
      <c r="TXO151" s="3"/>
      <c r="TXP151" s="3"/>
      <c r="TXQ151" s="3"/>
      <c r="TXR151" s="3"/>
      <c r="TXS151" s="3"/>
      <c r="TXT151" s="3"/>
      <c r="TXU151" s="3"/>
      <c r="TXV151" s="3"/>
      <c r="TXW151" s="3"/>
      <c r="TXX151" s="3"/>
      <c r="TXY151" s="3"/>
      <c r="TXZ151" s="3"/>
      <c r="TYA151" s="3"/>
      <c r="TYB151" s="3"/>
      <c r="TYC151" s="3"/>
      <c r="TYD151" s="3"/>
      <c r="TYE151" s="3"/>
      <c r="TYF151" s="3"/>
      <c r="TYG151" s="3"/>
      <c r="TYH151" s="3"/>
      <c r="TYI151" s="3"/>
      <c r="TYJ151" s="3"/>
      <c r="TYK151" s="3"/>
      <c r="TYL151" s="3"/>
      <c r="TYM151" s="3"/>
      <c r="TYN151" s="3"/>
      <c r="TYO151" s="3"/>
      <c r="TYP151" s="3"/>
      <c r="TYQ151" s="3"/>
      <c r="TYR151" s="3"/>
      <c r="TYS151" s="3"/>
      <c r="TYT151" s="3"/>
      <c r="TYU151" s="3"/>
      <c r="TYV151" s="3"/>
      <c r="TYW151" s="3"/>
      <c r="TYX151" s="3"/>
      <c r="TYY151" s="3"/>
      <c r="TYZ151" s="3"/>
      <c r="TZA151" s="3"/>
      <c r="TZB151" s="3"/>
      <c r="TZC151" s="3"/>
      <c r="TZD151" s="3"/>
      <c r="TZE151" s="3"/>
      <c r="TZF151" s="3"/>
      <c r="TZG151" s="3"/>
      <c r="TZH151" s="3"/>
      <c r="TZI151" s="3"/>
      <c r="TZJ151" s="3"/>
      <c r="TZK151" s="3"/>
      <c r="TZL151" s="3"/>
      <c r="TZM151" s="3"/>
      <c r="TZN151" s="3"/>
      <c r="TZO151" s="3"/>
      <c r="TZP151" s="3"/>
      <c r="TZQ151" s="3"/>
      <c r="TZR151" s="3"/>
      <c r="TZS151" s="3"/>
      <c r="TZT151" s="3"/>
      <c r="TZU151" s="3"/>
      <c r="TZV151" s="3"/>
      <c r="TZW151" s="3"/>
      <c r="TZX151" s="3"/>
      <c r="TZY151" s="3"/>
      <c r="TZZ151" s="3"/>
      <c r="UAA151" s="3"/>
      <c r="UAB151" s="3"/>
      <c r="UAC151" s="3"/>
      <c r="UAD151" s="3"/>
      <c r="UAE151" s="3"/>
      <c r="UAF151" s="3"/>
      <c r="UAG151" s="3"/>
      <c r="UAH151" s="3"/>
      <c r="UAI151" s="3"/>
      <c r="UAJ151" s="3"/>
      <c r="UAK151" s="3"/>
      <c r="UAL151" s="3"/>
      <c r="UAM151" s="3"/>
      <c r="UAN151" s="3"/>
      <c r="UAO151" s="3"/>
      <c r="UAP151" s="3"/>
      <c r="UAQ151" s="3"/>
      <c r="UAR151" s="3"/>
      <c r="UAS151" s="3"/>
      <c r="UAT151" s="3"/>
      <c r="UAU151" s="3"/>
      <c r="UAV151" s="3"/>
      <c r="UAW151" s="3"/>
      <c r="UAX151" s="3"/>
      <c r="UAY151" s="3"/>
      <c r="UAZ151" s="3"/>
      <c r="UBA151" s="3"/>
      <c r="UBB151" s="3"/>
      <c r="UBC151" s="3"/>
      <c r="UBD151" s="3"/>
      <c r="UBE151" s="3"/>
      <c r="UBF151" s="3"/>
      <c r="UBG151" s="3"/>
      <c r="UBH151" s="3"/>
      <c r="UBI151" s="3"/>
      <c r="UBJ151" s="3"/>
      <c r="UBK151" s="3"/>
      <c r="UBL151" s="3"/>
      <c r="UBM151" s="3"/>
      <c r="UBN151" s="3"/>
      <c r="UBO151" s="3"/>
      <c r="UBP151" s="3"/>
      <c r="UBQ151" s="3"/>
      <c r="UBR151" s="3"/>
      <c r="UBS151" s="3"/>
      <c r="UBT151" s="3"/>
      <c r="UBU151" s="3"/>
      <c r="UBV151" s="3"/>
      <c r="UBW151" s="3"/>
      <c r="UBX151" s="3"/>
      <c r="UBY151" s="3"/>
      <c r="UBZ151" s="3"/>
      <c r="UCA151" s="3"/>
      <c r="UCB151" s="3"/>
      <c r="UCC151" s="3"/>
      <c r="UCD151" s="3"/>
      <c r="UCE151" s="3"/>
      <c r="UCF151" s="3"/>
      <c r="UCG151" s="3"/>
      <c r="UCH151" s="3"/>
      <c r="UCI151" s="3"/>
      <c r="UCJ151" s="3"/>
      <c r="UCK151" s="3"/>
      <c r="UCL151" s="3"/>
      <c r="UCM151" s="3"/>
      <c r="UCN151" s="3"/>
      <c r="UCO151" s="3"/>
      <c r="UCP151" s="3"/>
      <c r="UCQ151" s="3"/>
      <c r="UCR151" s="3"/>
      <c r="UCS151" s="3"/>
      <c r="UCT151" s="3"/>
      <c r="UCU151" s="3"/>
      <c r="UCV151" s="3"/>
      <c r="UCW151" s="3"/>
      <c r="UCX151" s="3"/>
      <c r="UCY151" s="3"/>
      <c r="UCZ151" s="3"/>
      <c r="UDA151" s="3"/>
      <c r="UDB151" s="3"/>
      <c r="UDC151" s="3"/>
      <c r="UDD151" s="3"/>
      <c r="UDE151" s="3"/>
      <c r="UDF151" s="3"/>
      <c r="UDG151" s="3"/>
      <c r="UDH151" s="3"/>
      <c r="UDI151" s="3"/>
      <c r="UDJ151" s="3"/>
      <c r="UDK151" s="3"/>
      <c r="UDL151" s="3"/>
      <c r="UDM151" s="3"/>
      <c r="UDN151" s="3"/>
      <c r="UDO151" s="3"/>
      <c r="UDP151" s="3"/>
      <c r="UDQ151" s="3"/>
      <c r="UDR151" s="3"/>
      <c r="UDS151" s="3"/>
      <c r="UDT151" s="3"/>
      <c r="UDU151" s="3"/>
      <c r="UDV151" s="3"/>
      <c r="UDW151" s="3"/>
      <c r="UDX151" s="3"/>
      <c r="UDY151" s="3"/>
      <c r="UDZ151" s="3"/>
      <c r="UEA151" s="3"/>
      <c r="UEB151" s="3"/>
      <c r="UEC151" s="3"/>
      <c r="UED151" s="3"/>
      <c r="UEE151" s="3"/>
      <c r="UEF151" s="3"/>
      <c r="UEG151" s="3"/>
      <c r="UEH151" s="3"/>
      <c r="UEI151" s="3"/>
      <c r="UEJ151" s="3"/>
      <c r="UEK151" s="3"/>
      <c r="UEL151" s="3"/>
      <c r="UEM151" s="3"/>
      <c r="UEN151" s="3"/>
      <c r="UEO151" s="3"/>
      <c r="UEP151" s="3"/>
      <c r="UEQ151" s="3"/>
      <c r="UER151" s="3"/>
      <c r="UES151" s="3"/>
      <c r="UET151" s="3"/>
      <c r="UEU151" s="3"/>
      <c r="UEV151" s="3"/>
      <c r="UEW151" s="3"/>
      <c r="UEX151" s="3"/>
      <c r="UEY151" s="3"/>
      <c r="UEZ151" s="3"/>
      <c r="UFA151" s="3"/>
      <c r="UFB151" s="3"/>
      <c r="UFC151" s="3"/>
      <c r="UFD151" s="3"/>
      <c r="UFE151" s="3"/>
      <c r="UFF151" s="3"/>
      <c r="UFG151" s="3"/>
      <c r="UFH151" s="3"/>
      <c r="UFI151" s="3"/>
      <c r="UFJ151" s="3"/>
      <c r="UFK151" s="3"/>
      <c r="UFL151" s="3"/>
      <c r="UFM151" s="3"/>
      <c r="UFN151" s="3"/>
      <c r="UFO151" s="3"/>
      <c r="UFP151" s="3"/>
      <c r="UFQ151" s="3"/>
      <c r="UFR151" s="3"/>
      <c r="UFS151" s="3"/>
      <c r="UFT151" s="3"/>
      <c r="UFU151" s="3"/>
      <c r="UFV151" s="3"/>
      <c r="UFW151" s="3"/>
      <c r="UFX151" s="3"/>
      <c r="UFY151" s="3"/>
      <c r="UFZ151" s="3"/>
      <c r="UGA151" s="3"/>
      <c r="UGB151" s="3"/>
      <c r="UGC151" s="3"/>
      <c r="UGD151" s="3"/>
      <c r="UGE151" s="3"/>
      <c r="UGF151" s="3"/>
      <c r="UGG151" s="3"/>
      <c r="UGH151" s="3"/>
      <c r="UGI151" s="3"/>
      <c r="UGJ151" s="3"/>
      <c r="UGK151" s="3"/>
      <c r="UGL151" s="3"/>
      <c r="UGM151" s="3"/>
      <c r="UGN151" s="3"/>
      <c r="UGO151" s="3"/>
      <c r="UGP151" s="3"/>
      <c r="UGQ151" s="3"/>
      <c r="UGR151" s="3"/>
      <c r="UGS151" s="3"/>
      <c r="UGT151" s="3"/>
      <c r="UGU151" s="3"/>
      <c r="UGV151" s="3"/>
      <c r="UGW151" s="3"/>
      <c r="UGX151" s="3"/>
      <c r="UGY151" s="3"/>
      <c r="UGZ151" s="3"/>
      <c r="UHA151" s="3"/>
      <c r="UHB151" s="3"/>
      <c r="UHC151" s="3"/>
      <c r="UHD151" s="3"/>
      <c r="UHE151" s="3"/>
      <c r="UHF151" s="3"/>
      <c r="UHG151" s="3"/>
      <c r="UHH151" s="3"/>
      <c r="UHI151" s="3"/>
      <c r="UHJ151" s="3"/>
      <c r="UHK151" s="3"/>
      <c r="UHL151" s="3"/>
      <c r="UHM151" s="3"/>
      <c r="UHN151" s="3"/>
      <c r="UHO151" s="3"/>
      <c r="UHP151" s="3"/>
      <c r="UHQ151" s="3"/>
      <c r="UHR151" s="3"/>
      <c r="UHS151" s="3"/>
      <c r="UHT151" s="3"/>
      <c r="UHU151" s="3"/>
      <c r="UHV151" s="3"/>
      <c r="UHW151" s="3"/>
      <c r="UHX151" s="3"/>
      <c r="UHY151" s="3"/>
      <c r="UHZ151" s="3"/>
      <c r="UIA151" s="3"/>
      <c r="UIB151" s="3"/>
      <c r="UIC151" s="3"/>
      <c r="UID151" s="3"/>
      <c r="UIE151" s="3"/>
      <c r="UIF151" s="3"/>
      <c r="UIG151" s="3"/>
      <c r="UIH151" s="3"/>
      <c r="UII151" s="3"/>
      <c r="UIJ151" s="3"/>
      <c r="UIK151" s="3"/>
      <c r="UIL151" s="3"/>
      <c r="UIM151" s="3"/>
      <c r="UIN151" s="3"/>
      <c r="UIO151" s="3"/>
      <c r="UIP151" s="3"/>
      <c r="UIQ151" s="3"/>
      <c r="UIR151" s="3"/>
      <c r="UIS151" s="3"/>
      <c r="UIT151" s="3"/>
      <c r="UIU151" s="3"/>
      <c r="UIV151" s="3"/>
      <c r="UIW151" s="3"/>
      <c r="UIX151" s="3"/>
      <c r="UIY151" s="3"/>
      <c r="UIZ151" s="3"/>
      <c r="UJA151" s="3"/>
      <c r="UJB151" s="3"/>
      <c r="UJC151" s="3"/>
      <c r="UJD151" s="3"/>
      <c r="UJE151" s="3"/>
      <c r="UJF151" s="3"/>
      <c r="UJG151" s="3"/>
      <c r="UJH151" s="3"/>
      <c r="UJI151" s="3"/>
      <c r="UJJ151" s="3"/>
      <c r="UJK151" s="3"/>
      <c r="UJL151" s="3"/>
      <c r="UJM151" s="3"/>
      <c r="UJN151" s="3"/>
      <c r="UJO151" s="3"/>
      <c r="UJP151" s="3"/>
      <c r="UJQ151" s="3"/>
      <c r="UJR151" s="3"/>
      <c r="UJS151" s="3"/>
      <c r="UJT151" s="3"/>
      <c r="UJU151" s="3"/>
      <c r="UJV151" s="3"/>
      <c r="UJW151" s="3"/>
      <c r="UJX151" s="3"/>
      <c r="UJY151" s="3"/>
      <c r="UJZ151" s="3"/>
      <c r="UKA151" s="3"/>
      <c r="UKB151" s="3"/>
      <c r="UKC151" s="3"/>
      <c r="UKD151" s="3"/>
      <c r="UKE151" s="3"/>
      <c r="UKF151" s="3"/>
      <c r="UKG151" s="3"/>
      <c r="UKH151" s="3"/>
      <c r="UKI151" s="3"/>
      <c r="UKJ151" s="3"/>
      <c r="UKK151" s="3"/>
      <c r="UKL151" s="3"/>
      <c r="UKM151" s="3"/>
      <c r="UKN151" s="3"/>
      <c r="UKO151" s="3"/>
      <c r="UKP151" s="3"/>
      <c r="UKQ151" s="3"/>
      <c r="UKR151" s="3"/>
      <c r="UKS151" s="3"/>
      <c r="UKT151" s="3"/>
      <c r="UKU151" s="3"/>
      <c r="UKV151" s="3"/>
      <c r="UKW151" s="3"/>
      <c r="UKX151" s="3"/>
      <c r="UKY151" s="3"/>
      <c r="UKZ151" s="3"/>
      <c r="ULA151" s="3"/>
      <c r="ULB151" s="3"/>
      <c r="ULC151" s="3"/>
      <c r="ULD151" s="3"/>
      <c r="ULE151" s="3"/>
      <c r="ULF151" s="3"/>
      <c r="ULG151" s="3"/>
      <c r="ULH151" s="3"/>
      <c r="ULI151" s="3"/>
      <c r="ULJ151" s="3"/>
      <c r="ULK151" s="3"/>
      <c r="ULL151" s="3"/>
      <c r="ULM151" s="3"/>
      <c r="ULN151" s="3"/>
      <c r="ULO151" s="3"/>
      <c r="ULP151" s="3"/>
      <c r="ULQ151" s="3"/>
      <c r="ULR151" s="3"/>
      <c r="ULS151" s="3"/>
      <c r="ULT151" s="3"/>
      <c r="ULU151" s="3"/>
      <c r="ULV151" s="3"/>
      <c r="ULW151" s="3"/>
      <c r="ULX151" s="3"/>
      <c r="ULY151" s="3"/>
      <c r="ULZ151" s="3"/>
      <c r="UMA151" s="3"/>
      <c r="UMB151" s="3"/>
      <c r="UMC151" s="3"/>
      <c r="UMD151" s="3"/>
      <c r="UME151" s="3"/>
      <c r="UMF151" s="3"/>
      <c r="UMG151" s="3"/>
      <c r="UMH151" s="3"/>
      <c r="UMI151" s="3"/>
      <c r="UMJ151" s="3"/>
      <c r="UMK151" s="3"/>
      <c r="UML151" s="3"/>
      <c r="UMM151" s="3"/>
      <c r="UMN151" s="3"/>
      <c r="UMO151" s="3"/>
      <c r="UMP151" s="3"/>
      <c r="UMQ151" s="3"/>
      <c r="UMR151" s="3"/>
      <c r="UMS151" s="3"/>
      <c r="UMT151" s="3"/>
      <c r="UMU151" s="3"/>
      <c r="UMV151" s="3"/>
      <c r="UMW151" s="3"/>
      <c r="UMX151" s="3"/>
      <c r="UMY151" s="3"/>
      <c r="UMZ151" s="3"/>
      <c r="UNA151" s="3"/>
      <c r="UNB151" s="3"/>
      <c r="UNC151" s="3"/>
      <c r="UND151" s="3"/>
      <c r="UNE151" s="3"/>
      <c r="UNF151" s="3"/>
      <c r="UNG151" s="3"/>
      <c r="UNH151" s="3"/>
      <c r="UNI151" s="3"/>
      <c r="UNJ151" s="3"/>
      <c r="UNK151" s="3"/>
      <c r="UNL151" s="3"/>
      <c r="UNM151" s="3"/>
      <c r="UNN151" s="3"/>
      <c r="UNO151" s="3"/>
      <c r="UNP151" s="3"/>
      <c r="UNQ151" s="3"/>
      <c r="UNR151" s="3"/>
      <c r="UNS151" s="3"/>
      <c r="UNT151" s="3"/>
      <c r="UNU151" s="3"/>
      <c r="UNV151" s="3"/>
      <c r="UNW151" s="3"/>
      <c r="UNX151" s="3"/>
      <c r="UNY151" s="3"/>
      <c r="UNZ151" s="3"/>
      <c r="UOA151" s="3"/>
      <c r="UOB151" s="3"/>
      <c r="UOC151" s="3"/>
      <c r="UOD151" s="3"/>
      <c r="UOE151" s="3"/>
      <c r="UOF151" s="3"/>
      <c r="UOG151" s="3"/>
      <c r="UOH151" s="3"/>
      <c r="UOI151" s="3"/>
      <c r="UOJ151" s="3"/>
      <c r="UOK151" s="3"/>
      <c r="UOL151" s="3"/>
      <c r="UOM151" s="3"/>
      <c r="UON151" s="3"/>
      <c r="UOO151" s="3"/>
      <c r="UOP151" s="3"/>
      <c r="UOQ151" s="3"/>
      <c r="UOR151" s="3"/>
      <c r="UOS151" s="3"/>
      <c r="UOT151" s="3"/>
      <c r="UOU151" s="3"/>
      <c r="UOV151" s="3"/>
      <c r="UOW151" s="3"/>
      <c r="UOX151" s="3"/>
      <c r="UOY151" s="3"/>
      <c r="UOZ151" s="3"/>
      <c r="UPA151" s="3"/>
      <c r="UPB151" s="3"/>
      <c r="UPC151" s="3"/>
      <c r="UPD151" s="3"/>
      <c r="UPE151" s="3"/>
      <c r="UPF151" s="3"/>
      <c r="UPG151" s="3"/>
      <c r="UPH151" s="3"/>
      <c r="UPI151" s="3"/>
      <c r="UPJ151" s="3"/>
      <c r="UPK151" s="3"/>
      <c r="UPL151" s="3"/>
      <c r="UPM151" s="3"/>
      <c r="UPN151" s="3"/>
      <c r="UPO151" s="3"/>
      <c r="UPP151" s="3"/>
      <c r="UPQ151" s="3"/>
      <c r="UPR151" s="3"/>
      <c r="UPS151" s="3"/>
      <c r="UPT151" s="3"/>
      <c r="UPU151" s="3"/>
      <c r="UPV151" s="3"/>
      <c r="UPW151" s="3"/>
      <c r="UPX151" s="3"/>
      <c r="UPY151" s="3"/>
      <c r="UPZ151" s="3"/>
      <c r="UQA151" s="3"/>
      <c r="UQB151" s="3"/>
      <c r="UQC151" s="3"/>
      <c r="UQD151" s="3"/>
      <c r="UQE151" s="3"/>
      <c r="UQF151" s="3"/>
      <c r="UQG151" s="3"/>
      <c r="UQH151" s="3"/>
      <c r="UQI151" s="3"/>
      <c r="UQJ151" s="3"/>
      <c r="UQK151" s="3"/>
      <c r="UQL151" s="3"/>
      <c r="UQM151" s="3"/>
      <c r="UQN151" s="3"/>
      <c r="UQO151" s="3"/>
      <c r="UQP151" s="3"/>
      <c r="UQQ151" s="3"/>
      <c r="UQR151" s="3"/>
      <c r="UQS151" s="3"/>
      <c r="UQT151" s="3"/>
      <c r="UQU151" s="3"/>
      <c r="UQV151" s="3"/>
      <c r="UQW151" s="3"/>
      <c r="UQX151" s="3"/>
      <c r="UQY151" s="3"/>
      <c r="UQZ151" s="3"/>
      <c r="URA151" s="3"/>
      <c r="URB151" s="3"/>
      <c r="URC151" s="3"/>
      <c r="URD151" s="3"/>
      <c r="URE151" s="3"/>
      <c r="URF151" s="3"/>
      <c r="URG151" s="3"/>
      <c r="URH151" s="3"/>
      <c r="URI151" s="3"/>
      <c r="URJ151" s="3"/>
      <c r="URK151" s="3"/>
      <c r="URL151" s="3"/>
      <c r="URM151" s="3"/>
      <c r="URN151" s="3"/>
      <c r="URO151" s="3"/>
      <c r="URP151" s="3"/>
      <c r="URQ151" s="3"/>
      <c r="URR151" s="3"/>
      <c r="URS151" s="3"/>
      <c r="URT151" s="3"/>
      <c r="URU151" s="3"/>
      <c r="URV151" s="3"/>
      <c r="URW151" s="3"/>
      <c r="URX151" s="3"/>
      <c r="URY151" s="3"/>
      <c r="URZ151" s="3"/>
      <c r="USA151" s="3"/>
      <c r="USB151" s="3"/>
      <c r="USC151" s="3"/>
      <c r="USD151" s="3"/>
      <c r="USE151" s="3"/>
      <c r="USF151" s="3"/>
      <c r="USG151" s="3"/>
      <c r="USH151" s="3"/>
      <c r="USI151" s="3"/>
      <c r="USJ151" s="3"/>
      <c r="USK151" s="3"/>
      <c r="USL151" s="3"/>
      <c r="USM151" s="3"/>
      <c r="USN151" s="3"/>
      <c r="USO151" s="3"/>
      <c r="USP151" s="3"/>
      <c r="USQ151" s="3"/>
      <c r="USR151" s="3"/>
      <c r="USS151" s="3"/>
      <c r="UST151" s="3"/>
      <c r="USU151" s="3"/>
      <c r="USV151" s="3"/>
      <c r="USW151" s="3"/>
      <c r="USX151" s="3"/>
      <c r="USY151" s="3"/>
      <c r="USZ151" s="3"/>
      <c r="UTA151" s="3"/>
      <c r="UTB151" s="3"/>
      <c r="UTC151" s="3"/>
      <c r="UTD151" s="3"/>
      <c r="UTE151" s="3"/>
      <c r="UTF151" s="3"/>
      <c r="UTG151" s="3"/>
      <c r="UTH151" s="3"/>
      <c r="UTI151" s="3"/>
      <c r="UTJ151" s="3"/>
      <c r="UTK151" s="3"/>
      <c r="UTL151" s="3"/>
      <c r="UTM151" s="3"/>
      <c r="UTN151" s="3"/>
      <c r="UTO151" s="3"/>
      <c r="UTP151" s="3"/>
      <c r="UTQ151" s="3"/>
      <c r="UTR151" s="3"/>
      <c r="UTS151" s="3"/>
      <c r="UTT151" s="3"/>
      <c r="UTU151" s="3"/>
      <c r="UTV151" s="3"/>
      <c r="UTW151" s="3"/>
      <c r="UTX151" s="3"/>
      <c r="UTY151" s="3"/>
      <c r="UTZ151" s="3"/>
      <c r="UUA151" s="3"/>
      <c r="UUB151" s="3"/>
      <c r="UUC151" s="3"/>
      <c r="UUD151" s="3"/>
      <c r="UUE151" s="3"/>
      <c r="UUF151" s="3"/>
      <c r="UUG151" s="3"/>
      <c r="UUH151" s="3"/>
      <c r="UUI151" s="3"/>
      <c r="UUJ151" s="3"/>
      <c r="UUK151" s="3"/>
      <c r="UUL151" s="3"/>
      <c r="UUM151" s="3"/>
      <c r="UUN151" s="3"/>
      <c r="UUO151" s="3"/>
      <c r="UUP151" s="3"/>
      <c r="UUQ151" s="3"/>
      <c r="UUR151" s="3"/>
      <c r="UUS151" s="3"/>
      <c r="UUT151" s="3"/>
      <c r="UUU151" s="3"/>
      <c r="UUV151" s="3"/>
      <c r="UUW151" s="3"/>
      <c r="UUX151" s="3"/>
      <c r="UUY151" s="3"/>
      <c r="UUZ151" s="3"/>
      <c r="UVA151" s="3"/>
      <c r="UVB151" s="3"/>
      <c r="UVC151" s="3"/>
      <c r="UVD151" s="3"/>
      <c r="UVE151" s="3"/>
      <c r="UVF151" s="3"/>
      <c r="UVG151" s="3"/>
      <c r="UVH151" s="3"/>
      <c r="UVI151" s="3"/>
      <c r="UVJ151" s="3"/>
      <c r="UVK151" s="3"/>
      <c r="UVL151" s="3"/>
      <c r="UVM151" s="3"/>
      <c r="UVN151" s="3"/>
      <c r="UVO151" s="3"/>
      <c r="UVP151" s="3"/>
      <c r="UVQ151" s="3"/>
      <c r="UVR151" s="3"/>
      <c r="UVS151" s="3"/>
      <c r="UVT151" s="3"/>
      <c r="UVU151" s="3"/>
      <c r="UVV151" s="3"/>
      <c r="UVW151" s="3"/>
      <c r="UVX151" s="3"/>
      <c r="UVY151" s="3"/>
      <c r="UVZ151" s="3"/>
      <c r="UWA151" s="3"/>
      <c r="UWB151" s="3"/>
      <c r="UWC151" s="3"/>
      <c r="UWD151" s="3"/>
      <c r="UWE151" s="3"/>
      <c r="UWF151" s="3"/>
      <c r="UWG151" s="3"/>
      <c r="UWH151" s="3"/>
      <c r="UWI151" s="3"/>
      <c r="UWJ151" s="3"/>
      <c r="UWK151" s="3"/>
      <c r="UWL151" s="3"/>
      <c r="UWM151" s="3"/>
      <c r="UWN151" s="3"/>
      <c r="UWO151" s="3"/>
      <c r="UWP151" s="3"/>
      <c r="UWQ151" s="3"/>
      <c r="UWR151" s="3"/>
      <c r="UWS151" s="3"/>
      <c r="UWT151" s="3"/>
      <c r="UWU151" s="3"/>
      <c r="UWV151" s="3"/>
      <c r="UWW151" s="3"/>
      <c r="UWX151" s="3"/>
      <c r="UWY151" s="3"/>
      <c r="UWZ151" s="3"/>
      <c r="UXA151" s="3"/>
      <c r="UXB151" s="3"/>
      <c r="UXC151" s="3"/>
      <c r="UXD151" s="3"/>
      <c r="UXE151" s="3"/>
      <c r="UXF151" s="3"/>
      <c r="UXG151" s="3"/>
      <c r="UXH151" s="3"/>
      <c r="UXI151" s="3"/>
      <c r="UXJ151" s="3"/>
      <c r="UXK151" s="3"/>
      <c r="UXL151" s="3"/>
      <c r="UXM151" s="3"/>
      <c r="UXN151" s="3"/>
      <c r="UXO151" s="3"/>
      <c r="UXP151" s="3"/>
      <c r="UXQ151" s="3"/>
      <c r="UXR151" s="3"/>
      <c r="UXS151" s="3"/>
      <c r="UXT151" s="3"/>
      <c r="UXU151" s="3"/>
      <c r="UXV151" s="3"/>
      <c r="UXW151" s="3"/>
      <c r="UXX151" s="3"/>
      <c r="UXY151" s="3"/>
      <c r="UXZ151" s="3"/>
      <c r="UYA151" s="3"/>
      <c r="UYB151" s="3"/>
      <c r="UYC151" s="3"/>
      <c r="UYD151" s="3"/>
      <c r="UYE151" s="3"/>
      <c r="UYF151" s="3"/>
      <c r="UYG151" s="3"/>
      <c r="UYH151" s="3"/>
      <c r="UYI151" s="3"/>
      <c r="UYJ151" s="3"/>
      <c r="UYK151" s="3"/>
      <c r="UYL151" s="3"/>
      <c r="UYM151" s="3"/>
      <c r="UYN151" s="3"/>
      <c r="UYO151" s="3"/>
      <c r="UYP151" s="3"/>
      <c r="UYQ151" s="3"/>
      <c r="UYR151" s="3"/>
      <c r="UYS151" s="3"/>
      <c r="UYT151" s="3"/>
      <c r="UYU151" s="3"/>
      <c r="UYV151" s="3"/>
      <c r="UYW151" s="3"/>
      <c r="UYX151" s="3"/>
      <c r="UYY151" s="3"/>
      <c r="UYZ151" s="3"/>
      <c r="UZA151" s="3"/>
      <c r="UZB151" s="3"/>
      <c r="UZC151" s="3"/>
      <c r="UZD151" s="3"/>
      <c r="UZE151" s="3"/>
      <c r="UZF151" s="3"/>
      <c r="UZG151" s="3"/>
      <c r="UZH151" s="3"/>
      <c r="UZI151" s="3"/>
      <c r="UZJ151" s="3"/>
      <c r="UZK151" s="3"/>
      <c r="UZL151" s="3"/>
      <c r="UZM151" s="3"/>
      <c r="UZN151" s="3"/>
      <c r="UZO151" s="3"/>
      <c r="UZP151" s="3"/>
      <c r="UZQ151" s="3"/>
      <c r="UZR151" s="3"/>
      <c r="UZS151" s="3"/>
      <c r="UZT151" s="3"/>
      <c r="UZU151" s="3"/>
      <c r="UZV151" s="3"/>
      <c r="UZW151" s="3"/>
      <c r="UZX151" s="3"/>
      <c r="UZY151" s="3"/>
      <c r="UZZ151" s="3"/>
      <c r="VAA151" s="3"/>
      <c r="VAB151" s="3"/>
      <c r="VAC151" s="3"/>
      <c r="VAD151" s="3"/>
      <c r="VAE151" s="3"/>
      <c r="VAF151" s="3"/>
      <c r="VAG151" s="3"/>
      <c r="VAH151" s="3"/>
      <c r="VAI151" s="3"/>
      <c r="VAJ151" s="3"/>
      <c r="VAK151" s="3"/>
      <c r="VAL151" s="3"/>
      <c r="VAM151" s="3"/>
      <c r="VAN151" s="3"/>
      <c r="VAO151" s="3"/>
      <c r="VAP151" s="3"/>
      <c r="VAQ151" s="3"/>
      <c r="VAR151" s="3"/>
      <c r="VAS151" s="3"/>
      <c r="VAT151" s="3"/>
      <c r="VAU151" s="3"/>
      <c r="VAV151" s="3"/>
      <c r="VAW151" s="3"/>
      <c r="VAX151" s="3"/>
      <c r="VAY151" s="3"/>
      <c r="VAZ151" s="3"/>
      <c r="VBA151" s="3"/>
      <c r="VBB151" s="3"/>
      <c r="VBC151" s="3"/>
      <c r="VBD151" s="3"/>
      <c r="VBE151" s="3"/>
      <c r="VBF151" s="3"/>
      <c r="VBG151" s="3"/>
      <c r="VBH151" s="3"/>
      <c r="VBI151" s="3"/>
      <c r="VBJ151" s="3"/>
      <c r="VBK151" s="3"/>
      <c r="VBL151" s="3"/>
      <c r="VBM151" s="3"/>
      <c r="VBN151" s="3"/>
      <c r="VBO151" s="3"/>
      <c r="VBP151" s="3"/>
      <c r="VBQ151" s="3"/>
      <c r="VBR151" s="3"/>
      <c r="VBS151" s="3"/>
      <c r="VBT151" s="3"/>
      <c r="VBU151" s="3"/>
      <c r="VBV151" s="3"/>
      <c r="VBW151" s="3"/>
      <c r="VBX151" s="3"/>
      <c r="VBY151" s="3"/>
      <c r="VBZ151" s="3"/>
      <c r="VCA151" s="3"/>
      <c r="VCB151" s="3"/>
      <c r="VCC151" s="3"/>
      <c r="VCD151" s="3"/>
      <c r="VCE151" s="3"/>
      <c r="VCF151" s="3"/>
      <c r="VCG151" s="3"/>
      <c r="VCH151" s="3"/>
      <c r="VCI151" s="3"/>
      <c r="VCJ151" s="3"/>
      <c r="VCK151" s="3"/>
      <c r="VCL151" s="3"/>
      <c r="VCM151" s="3"/>
      <c r="VCN151" s="3"/>
      <c r="VCO151" s="3"/>
      <c r="VCP151" s="3"/>
      <c r="VCQ151" s="3"/>
      <c r="VCR151" s="3"/>
      <c r="VCS151" s="3"/>
      <c r="VCT151" s="3"/>
      <c r="VCU151" s="3"/>
      <c r="VCV151" s="3"/>
      <c r="VCW151" s="3"/>
      <c r="VCX151" s="3"/>
      <c r="VCY151" s="3"/>
      <c r="VCZ151" s="3"/>
      <c r="VDA151" s="3"/>
      <c r="VDB151" s="3"/>
      <c r="VDC151" s="3"/>
      <c r="VDD151" s="3"/>
      <c r="VDE151" s="3"/>
      <c r="VDF151" s="3"/>
      <c r="VDG151" s="3"/>
      <c r="VDH151" s="3"/>
      <c r="VDI151" s="3"/>
      <c r="VDJ151" s="3"/>
      <c r="VDK151" s="3"/>
      <c r="VDL151" s="3"/>
      <c r="VDM151" s="3"/>
      <c r="VDN151" s="3"/>
      <c r="VDO151" s="3"/>
      <c r="VDP151" s="3"/>
      <c r="VDQ151" s="3"/>
      <c r="VDR151" s="3"/>
      <c r="VDS151" s="3"/>
      <c r="VDT151" s="3"/>
      <c r="VDU151" s="3"/>
      <c r="VDV151" s="3"/>
      <c r="VDW151" s="3"/>
      <c r="VDX151" s="3"/>
      <c r="VDY151" s="3"/>
      <c r="VDZ151" s="3"/>
      <c r="VEA151" s="3"/>
      <c r="VEB151" s="3"/>
      <c r="VEC151" s="3"/>
      <c r="VED151" s="3"/>
      <c r="VEE151" s="3"/>
      <c r="VEF151" s="3"/>
      <c r="VEG151" s="3"/>
      <c r="VEH151" s="3"/>
      <c r="VEI151" s="3"/>
      <c r="VEJ151" s="3"/>
      <c r="VEK151" s="3"/>
      <c r="VEL151" s="3"/>
      <c r="VEM151" s="3"/>
      <c r="VEN151" s="3"/>
      <c r="VEO151" s="3"/>
      <c r="VEP151" s="3"/>
      <c r="VEQ151" s="3"/>
      <c r="VER151" s="3"/>
      <c r="VES151" s="3"/>
      <c r="VET151" s="3"/>
      <c r="VEU151" s="3"/>
      <c r="VEV151" s="3"/>
      <c r="VEW151" s="3"/>
      <c r="VEX151" s="3"/>
      <c r="VEY151" s="3"/>
      <c r="VEZ151" s="3"/>
      <c r="VFA151" s="3"/>
      <c r="VFB151" s="3"/>
      <c r="VFC151" s="3"/>
      <c r="VFD151" s="3"/>
      <c r="VFE151" s="3"/>
      <c r="VFF151" s="3"/>
      <c r="VFG151" s="3"/>
      <c r="VFH151" s="3"/>
      <c r="VFI151" s="3"/>
      <c r="VFJ151" s="3"/>
      <c r="VFK151" s="3"/>
      <c r="VFL151" s="3"/>
      <c r="VFM151" s="3"/>
      <c r="VFN151" s="3"/>
      <c r="VFO151" s="3"/>
      <c r="VFP151" s="3"/>
      <c r="VFQ151" s="3"/>
      <c r="VFR151" s="3"/>
      <c r="VFS151" s="3"/>
      <c r="VFT151" s="3"/>
      <c r="VFU151" s="3"/>
      <c r="VFV151" s="3"/>
      <c r="VFW151" s="3"/>
      <c r="VFX151" s="3"/>
      <c r="VFY151" s="3"/>
      <c r="VFZ151" s="3"/>
      <c r="VGA151" s="3"/>
      <c r="VGB151" s="3"/>
      <c r="VGC151" s="3"/>
      <c r="VGD151" s="3"/>
      <c r="VGE151" s="3"/>
      <c r="VGF151" s="3"/>
      <c r="VGG151" s="3"/>
      <c r="VGH151" s="3"/>
      <c r="VGI151" s="3"/>
      <c r="VGJ151" s="3"/>
      <c r="VGK151" s="3"/>
      <c r="VGL151" s="3"/>
      <c r="VGM151" s="3"/>
      <c r="VGN151" s="3"/>
      <c r="VGO151" s="3"/>
      <c r="VGP151" s="3"/>
      <c r="VGQ151" s="3"/>
      <c r="VGR151" s="3"/>
      <c r="VGS151" s="3"/>
      <c r="VGT151" s="3"/>
      <c r="VGU151" s="3"/>
      <c r="VGV151" s="3"/>
      <c r="VGW151" s="3"/>
      <c r="VGX151" s="3"/>
      <c r="VGY151" s="3"/>
      <c r="VGZ151" s="3"/>
      <c r="VHA151" s="3"/>
      <c r="VHB151" s="3"/>
      <c r="VHC151" s="3"/>
      <c r="VHD151" s="3"/>
      <c r="VHE151" s="3"/>
      <c r="VHF151" s="3"/>
      <c r="VHG151" s="3"/>
      <c r="VHH151" s="3"/>
      <c r="VHI151" s="3"/>
      <c r="VHJ151" s="3"/>
      <c r="VHK151" s="3"/>
      <c r="VHL151" s="3"/>
      <c r="VHM151" s="3"/>
      <c r="VHN151" s="3"/>
      <c r="VHO151" s="3"/>
      <c r="VHP151" s="3"/>
      <c r="VHQ151" s="3"/>
      <c r="VHR151" s="3"/>
      <c r="VHS151" s="3"/>
      <c r="VHT151" s="3"/>
      <c r="VHU151" s="3"/>
      <c r="VHV151" s="3"/>
      <c r="VHW151" s="3"/>
      <c r="VHX151" s="3"/>
      <c r="VHY151" s="3"/>
      <c r="VHZ151" s="3"/>
      <c r="VIA151" s="3"/>
      <c r="VIB151" s="3"/>
      <c r="VIC151" s="3"/>
      <c r="VID151" s="3"/>
      <c r="VIE151" s="3"/>
      <c r="VIF151" s="3"/>
      <c r="VIG151" s="3"/>
      <c r="VIH151" s="3"/>
      <c r="VII151" s="3"/>
      <c r="VIJ151" s="3"/>
      <c r="VIK151" s="3"/>
      <c r="VIL151" s="3"/>
      <c r="VIM151" s="3"/>
      <c r="VIN151" s="3"/>
      <c r="VIO151" s="3"/>
      <c r="VIP151" s="3"/>
      <c r="VIQ151" s="3"/>
      <c r="VIR151" s="3"/>
      <c r="VIS151" s="3"/>
      <c r="VIT151" s="3"/>
      <c r="VIU151" s="3"/>
      <c r="VIV151" s="3"/>
      <c r="VIW151" s="3"/>
      <c r="VIX151" s="3"/>
      <c r="VIY151" s="3"/>
      <c r="VIZ151" s="3"/>
      <c r="VJA151" s="3"/>
      <c r="VJB151" s="3"/>
      <c r="VJC151" s="3"/>
      <c r="VJD151" s="3"/>
      <c r="VJE151" s="3"/>
      <c r="VJF151" s="3"/>
      <c r="VJG151" s="3"/>
      <c r="VJH151" s="3"/>
      <c r="VJI151" s="3"/>
      <c r="VJJ151" s="3"/>
      <c r="VJK151" s="3"/>
      <c r="VJL151" s="3"/>
      <c r="VJM151" s="3"/>
      <c r="VJN151" s="3"/>
      <c r="VJO151" s="3"/>
      <c r="VJP151" s="3"/>
      <c r="VJQ151" s="3"/>
      <c r="VJR151" s="3"/>
      <c r="VJS151" s="3"/>
      <c r="VJT151" s="3"/>
      <c r="VJU151" s="3"/>
      <c r="VJV151" s="3"/>
      <c r="VJW151" s="3"/>
      <c r="VJX151" s="3"/>
      <c r="VJY151" s="3"/>
      <c r="VJZ151" s="3"/>
      <c r="VKA151" s="3"/>
      <c r="VKB151" s="3"/>
      <c r="VKC151" s="3"/>
      <c r="VKD151" s="3"/>
      <c r="VKE151" s="3"/>
      <c r="VKF151" s="3"/>
      <c r="VKG151" s="3"/>
      <c r="VKH151" s="3"/>
      <c r="VKI151" s="3"/>
      <c r="VKJ151" s="3"/>
      <c r="VKK151" s="3"/>
      <c r="VKL151" s="3"/>
      <c r="VKM151" s="3"/>
      <c r="VKN151" s="3"/>
      <c r="VKO151" s="3"/>
      <c r="VKP151" s="3"/>
      <c r="VKQ151" s="3"/>
      <c r="VKR151" s="3"/>
      <c r="VKS151" s="3"/>
      <c r="VKT151" s="3"/>
      <c r="VKU151" s="3"/>
      <c r="VKV151" s="3"/>
      <c r="VKW151" s="3"/>
      <c r="VKX151" s="3"/>
      <c r="VKY151" s="3"/>
      <c r="VKZ151" s="3"/>
      <c r="VLA151" s="3"/>
      <c r="VLB151" s="3"/>
      <c r="VLC151" s="3"/>
      <c r="VLD151" s="3"/>
      <c r="VLE151" s="3"/>
      <c r="VLF151" s="3"/>
      <c r="VLG151" s="3"/>
      <c r="VLH151" s="3"/>
      <c r="VLI151" s="3"/>
      <c r="VLJ151" s="3"/>
      <c r="VLK151" s="3"/>
      <c r="VLL151" s="3"/>
      <c r="VLM151" s="3"/>
      <c r="VLN151" s="3"/>
      <c r="VLO151" s="3"/>
      <c r="VLP151" s="3"/>
      <c r="VLQ151" s="3"/>
      <c r="VLR151" s="3"/>
      <c r="VLS151" s="3"/>
      <c r="VLT151" s="3"/>
      <c r="VLU151" s="3"/>
      <c r="VLV151" s="3"/>
      <c r="VLW151" s="3"/>
      <c r="VLX151" s="3"/>
      <c r="VLY151" s="3"/>
      <c r="VLZ151" s="3"/>
      <c r="VMA151" s="3"/>
      <c r="VMB151" s="3"/>
      <c r="VMC151" s="3"/>
      <c r="VMD151" s="3"/>
      <c r="VME151" s="3"/>
      <c r="VMF151" s="3"/>
      <c r="VMG151" s="3"/>
      <c r="VMH151" s="3"/>
      <c r="VMI151" s="3"/>
      <c r="VMJ151" s="3"/>
      <c r="VMK151" s="3"/>
      <c r="VML151" s="3"/>
      <c r="VMM151" s="3"/>
      <c r="VMN151" s="3"/>
      <c r="VMO151" s="3"/>
      <c r="VMP151" s="3"/>
      <c r="VMQ151" s="3"/>
      <c r="VMR151" s="3"/>
      <c r="VMS151" s="3"/>
      <c r="VMT151" s="3"/>
      <c r="VMU151" s="3"/>
      <c r="VMV151" s="3"/>
      <c r="VMW151" s="3"/>
      <c r="VMX151" s="3"/>
      <c r="VMY151" s="3"/>
      <c r="VMZ151" s="3"/>
      <c r="VNA151" s="3"/>
      <c r="VNB151" s="3"/>
      <c r="VNC151" s="3"/>
      <c r="VND151" s="3"/>
      <c r="VNE151" s="3"/>
      <c r="VNF151" s="3"/>
      <c r="VNG151" s="3"/>
      <c r="VNH151" s="3"/>
      <c r="VNI151" s="3"/>
      <c r="VNJ151" s="3"/>
      <c r="VNK151" s="3"/>
      <c r="VNL151" s="3"/>
      <c r="VNM151" s="3"/>
      <c r="VNN151" s="3"/>
      <c r="VNO151" s="3"/>
      <c r="VNP151" s="3"/>
      <c r="VNQ151" s="3"/>
      <c r="VNR151" s="3"/>
      <c r="VNS151" s="3"/>
      <c r="VNT151" s="3"/>
      <c r="VNU151" s="3"/>
      <c r="VNV151" s="3"/>
      <c r="VNW151" s="3"/>
      <c r="VNX151" s="3"/>
      <c r="VNY151" s="3"/>
      <c r="VNZ151" s="3"/>
      <c r="VOA151" s="3"/>
      <c r="VOB151" s="3"/>
      <c r="VOC151" s="3"/>
      <c r="VOD151" s="3"/>
      <c r="VOE151" s="3"/>
      <c r="VOF151" s="3"/>
      <c r="VOG151" s="3"/>
      <c r="VOH151" s="3"/>
      <c r="VOI151" s="3"/>
      <c r="VOJ151" s="3"/>
      <c r="VOK151" s="3"/>
      <c r="VOL151" s="3"/>
      <c r="VOM151" s="3"/>
      <c r="VON151" s="3"/>
      <c r="VOO151" s="3"/>
      <c r="VOP151" s="3"/>
      <c r="VOQ151" s="3"/>
      <c r="VOR151" s="3"/>
      <c r="VOS151" s="3"/>
      <c r="VOT151" s="3"/>
      <c r="VOU151" s="3"/>
      <c r="VOV151" s="3"/>
      <c r="VOW151" s="3"/>
      <c r="VOX151" s="3"/>
      <c r="VOY151" s="3"/>
      <c r="VOZ151" s="3"/>
      <c r="VPA151" s="3"/>
      <c r="VPB151" s="3"/>
      <c r="VPC151" s="3"/>
      <c r="VPD151" s="3"/>
      <c r="VPE151" s="3"/>
      <c r="VPF151" s="3"/>
      <c r="VPG151" s="3"/>
      <c r="VPH151" s="3"/>
      <c r="VPI151" s="3"/>
      <c r="VPJ151" s="3"/>
      <c r="VPK151" s="3"/>
      <c r="VPL151" s="3"/>
      <c r="VPM151" s="3"/>
      <c r="VPN151" s="3"/>
      <c r="VPO151" s="3"/>
      <c r="VPP151" s="3"/>
      <c r="VPQ151" s="3"/>
      <c r="VPR151" s="3"/>
      <c r="VPS151" s="3"/>
      <c r="VPT151" s="3"/>
      <c r="VPU151" s="3"/>
      <c r="VPV151" s="3"/>
      <c r="VPW151" s="3"/>
      <c r="VPX151" s="3"/>
      <c r="VPY151" s="3"/>
      <c r="VPZ151" s="3"/>
      <c r="VQA151" s="3"/>
      <c r="VQB151" s="3"/>
      <c r="VQC151" s="3"/>
      <c r="VQD151" s="3"/>
      <c r="VQE151" s="3"/>
      <c r="VQF151" s="3"/>
      <c r="VQG151" s="3"/>
      <c r="VQH151" s="3"/>
      <c r="VQI151" s="3"/>
      <c r="VQJ151" s="3"/>
      <c r="VQK151" s="3"/>
      <c r="VQL151" s="3"/>
      <c r="VQM151" s="3"/>
      <c r="VQN151" s="3"/>
      <c r="VQO151" s="3"/>
      <c r="VQP151" s="3"/>
      <c r="VQQ151" s="3"/>
      <c r="VQR151" s="3"/>
      <c r="VQS151" s="3"/>
      <c r="VQT151" s="3"/>
      <c r="VQU151" s="3"/>
      <c r="VQV151" s="3"/>
      <c r="VQW151" s="3"/>
      <c r="VQX151" s="3"/>
      <c r="VQY151" s="3"/>
      <c r="VQZ151" s="3"/>
      <c r="VRA151" s="3"/>
      <c r="VRB151" s="3"/>
      <c r="VRC151" s="3"/>
      <c r="VRD151" s="3"/>
      <c r="VRE151" s="3"/>
      <c r="VRF151" s="3"/>
      <c r="VRG151" s="3"/>
      <c r="VRH151" s="3"/>
      <c r="VRI151" s="3"/>
      <c r="VRJ151" s="3"/>
      <c r="VRK151" s="3"/>
      <c r="VRL151" s="3"/>
      <c r="VRM151" s="3"/>
      <c r="VRN151" s="3"/>
      <c r="VRO151" s="3"/>
      <c r="VRP151" s="3"/>
      <c r="VRQ151" s="3"/>
      <c r="VRR151" s="3"/>
      <c r="VRS151" s="3"/>
      <c r="VRT151" s="3"/>
      <c r="VRU151" s="3"/>
      <c r="VRV151" s="3"/>
      <c r="VRW151" s="3"/>
      <c r="VRX151" s="3"/>
      <c r="VRY151" s="3"/>
      <c r="VRZ151" s="3"/>
      <c r="VSA151" s="3"/>
      <c r="VSB151" s="3"/>
      <c r="VSC151" s="3"/>
      <c r="VSD151" s="3"/>
      <c r="VSE151" s="3"/>
      <c r="VSF151" s="3"/>
      <c r="VSG151" s="3"/>
      <c r="VSH151" s="3"/>
      <c r="VSI151" s="3"/>
      <c r="VSJ151" s="3"/>
      <c r="VSK151" s="3"/>
      <c r="VSL151" s="3"/>
      <c r="VSM151" s="3"/>
      <c r="VSN151" s="3"/>
      <c r="VSO151" s="3"/>
      <c r="VSP151" s="3"/>
      <c r="VSQ151" s="3"/>
      <c r="VSR151" s="3"/>
      <c r="VSS151" s="3"/>
      <c r="VST151" s="3"/>
      <c r="VSU151" s="3"/>
      <c r="VSV151" s="3"/>
      <c r="VSW151" s="3"/>
      <c r="VSX151" s="3"/>
      <c r="VSY151" s="3"/>
      <c r="VSZ151" s="3"/>
      <c r="VTA151" s="3"/>
      <c r="VTB151" s="3"/>
      <c r="VTC151" s="3"/>
      <c r="VTD151" s="3"/>
      <c r="VTE151" s="3"/>
      <c r="VTF151" s="3"/>
      <c r="VTG151" s="3"/>
      <c r="VTH151" s="3"/>
      <c r="VTI151" s="3"/>
      <c r="VTJ151" s="3"/>
      <c r="VTK151" s="3"/>
      <c r="VTL151" s="3"/>
      <c r="VTM151" s="3"/>
      <c r="VTN151" s="3"/>
      <c r="VTO151" s="3"/>
      <c r="VTP151" s="3"/>
      <c r="VTQ151" s="3"/>
      <c r="VTR151" s="3"/>
      <c r="VTS151" s="3"/>
      <c r="VTT151" s="3"/>
      <c r="VTU151" s="3"/>
      <c r="VTV151" s="3"/>
      <c r="VTW151" s="3"/>
      <c r="VTX151" s="3"/>
      <c r="VTY151" s="3"/>
      <c r="VTZ151" s="3"/>
      <c r="VUA151" s="3"/>
      <c r="VUB151" s="3"/>
      <c r="VUC151" s="3"/>
      <c r="VUD151" s="3"/>
      <c r="VUE151" s="3"/>
      <c r="VUF151" s="3"/>
      <c r="VUG151" s="3"/>
      <c r="VUH151" s="3"/>
      <c r="VUI151" s="3"/>
      <c r="VUJ151" s="3"/>
      <c r="VUK151" s="3"/>
      <c r="VUL151" s="3"/>
      <c r="VUM151" s="3"/>
      <c r="VUN151" s="3"/>
      <c r="VUO151" s="3"/>
      <c r="VUP151" s="3"/>
      <c r="VUQ151" s="3"/>
      <c r="VUR151" s="3"/>
      <c r="VUS151" s="3"/>
      <c r="VUT151" s="3"/>
      <c r="VUU151" s="3"/>
      <c r="VUV151" s="3"/>
      <c r="VUW151" s="3"/>
      <c r="VUX151" s="3"/>
      <c r="VUY151" s="3"/>
      <c r="VUZ151" s="3"/>
      <c r="VVA151" s="3"/>
      <c r="VVB151" s="3"/>
      <c r="VVC151" s="3"/>
      <c r="VVD151" s="3"/>
      <c r="VVE151" s="3"/>
      <c r="VVF151" s="3"/>
      <c r="VVG151" s="3"/>
      <c r="VVH151" s="3"/>
      <c r="VVI151" s="3"/>
      <c r="VVJ151" s="3"/>
      <c r="VVK151" s="3"/>
      <c r="VVL151" s="3"/>
      <c r="VVM151" s="3"/>
      <c r="VVN151" s="3"/>
      <c r="VVO151" s="3"/>
      <c r="VVP151" s="3"/>
      <c r="VVQ151" s="3"/>
      <c r="VVR151" s="3"/>
      <c r="VVS151" s="3"/>
      <c r="VVT151" s="3"/>
      <c r="VVU151" s="3"/>
      <c r="VVV151" s="3"/>
      <c r="VVW151" s="3"/>
      <c r="VVX151" s="3"/>
      <c r="VVY151" s="3"/>
      <c r="VVZ151" s="3"/>
      <c r="VWA151" s="3"/>
      <c r="VWB151" s="3"/>
      <c r="VWC151" s="3"/>
      <c r="VWD151" s="3"/>
      <c r="VWE151" s="3"/>
      <c r="VWF151" s="3"/>
      <c r="VWG151" s="3"/>
      <c r="VWH151" s="3"/>
      <c r="VWI151" s="3"/>
      <c r="VWJ151" s="3"/>
      <c r="VWK151" s="3"/>
      <c r="VWL151" s="3"/>
      <c r="VWM151" s="3"/>
      <c r="VWN151" s="3"/>
      <c r="VWO151" s="3"/>
      <c r="VWP151" s="3"/>
      <c r="VWQ151" s="3"/>
      <c r="VWR151" s="3"/>
      <c r="VWS151" s="3"/>
      <c r="VWT151" s="3"/>
      <c r="VWU151" s="3"/>
      <c r="VWV151" s="3"/>
      <c r="VWW151" s="3"/>
      <c r="VWX151" s="3"/>
      <c r="VWY151" s="3"/>
      <c r="VWZ151" s="3"/>
      <c r="VXA151" s="3"/>
      <c r="VXB151" s="3"/>
      <c r="VXC151" s="3"/>
      <c r="VXD151" s="3"/>
      <c r="VXE151" s="3"/>
      <c r="VXF151" s="3"/>
      <c r="VXG151" s="3"/>
      <c r="VXH151" s="3"/>
      <c r="VXI151" s="3"/>
      <c r="VXJ151" s="3"/>
      <c r="VXK151" s="3"/>
      <c r="VXL151" s="3"/>
      <c r="VXM151" s="3"/>
      <c r="VXN151" s="3"/>
      <c r="VXO151" s="3"/>
      <c r="VXP151" s="3"/>
      <c r="VXQ151" s="3"/>
      <c r="VXR151" s="3"/>
      <c r="VXS151" s="3"/>
      <c r="VXT151" s="3"/>
      <c r="VXU151" s="3"/>
      <c r="VXV151" s="3"/>
      <c r="VXW151" s="3"/>
      <c r="VXX151" s="3"/>
      <c r="VXY151" s="3"/>
      <c r="VXZ151" s="3"/>
      <c r="VYA151" s="3"/>
      <c r="VYB151" s="3"/>
      <c r="VYC151" s="3"/>
      <c r="VYD151" s="3"/>
      <c r="VYE151" s="3"/>
      <c r="VYF151" s="3"/>
      <c r="VYG151" s="3"/>
      <c r="VYH151" s="3"/>
      <c r="VYI151" s="3"/>
      <c r="VYJ151" s="3"/>
      <c r="VYK151" s="3"/>
      <c r="VYL151" s="3"/>
      <c r="VYM151" s="3"/>
      <c r="VYN151" s="3"/>
      <c r="VYO151" s="3"/>
      <c r="VYP151" s="3"/>
      <c r="VYQ151" s="3"/>
      <c r="VYR151" s="3"/>
      <c r="VYS151" s="3"/>
      <c r="VYT151" s="3"/>
      <c r="VYU151" s="3"/>
      <c r="VYV151" s="3"/>
      <c r="VYW151" s="3"/>
      <c r="VYX151" s="3"/>
      <c r="VYY151" s="3"/>
      <c r="VYZ151" s="3"/>
      <c r="VZA151" s="3"/>
      <c r="VZB151" s="3"/>
      <c r="VZC151" s="3"/>
      <c r="VZD151" s="3"/>
      <c r="VZE151" s="3"/>
      <c r="VZF151" s="3"/>
      <c r="VZG151" s="3"/>
      <c r="VZH151" s="3"/>
      <c r="VZI151" s="3"/>
      <c r="VZJ151" s="3"/>
      <c r="VZK151" s="3"/>
      <c r="VZL151" s="3"/>
      <c r="VZM151" s="3"/>
      <c r="VZN151" s="3"/>
      <c r="VZO151" s="3"/>
      <c r="VZP151" s="3"/>
      <c r="VZQ151" s="3"/>
      <c r="VZR151" s="3"/>
      <c r="VZS151" s="3"/>
      <c r="VZT151" s="3"/>
      <c r="VZU151" s="3"/>
      <c r="VZV151" s="3"/>
      <c r="VZW151" s="3"/>
      <c r="VZX151" s="3"/>
      <c r="VZY151" s="3"/>
      <c r="VZZ151" s="3"/>
      <c r="WAA151" s="3"/>
      <c r="WAB151" s="3"/>
      <c r="WAC151" s="3"/>
      <c r="WAD151" s="3"/>
      <c r="WAE151" s="3"/>
      <c r="WAF151" s="3"/>
      <c r="WAG151" s="3"/>
      <c r="WAH151" s="3"/>
      <c r="WAI151" s="3"/>
      <c r="WAJ151" s="3"/>
      <c r="WAK151" s="3"/>
      <c r="WAL151" s="3"/>
      <c r="WAM151" s="3"/>
      <c r="WAN151" s="3"/>
      <c r="WAO151" s="3"/>
      <c r="WAP151" s="3"/>
      <c r="WAQ151" s="3"/>
      <c r="WAR151" s="3"/>
      <c r="WAS151" s="3"/>
      <c r="WAT151" s="3"/>
      <c r="WAU151" s="3"/>
      <c r="WAV151" s="3"/>
      <c r="WAW151" s="3"/>
      <c r="WAX151" s="3"/>
      <c r="WAY151" s="3"/>
      <c r="WAZ151" s="3"/>
      <c r="WBA151" s="3"/>
      <c r="WBB151" s="3"/>
      <c r="WBC151" s="3"/>
      <c r="WBD151" s="3"/>
      <c r="WBE151" s="3"/>
      <c r="WBF151" s="3"/>
      <c r="WBG151" s="3"/>
      <c r="WBH151" s="3"/>
      <c r="WBI151" s="3"/>
      <c r="WBJ151" s="3"/>
      <c r="WBK151" s="3"/>
      <c r="WBL151" s="3"/>
      <c r="WBM151" s="3"/>
      <c r="WBN151" s="3"/>
      <c r="WBO151" s="3"/>
      <c r="WBP151" s="3"/>
      <c r="WBQ151" s="3"/>
      <c r="WBR151" s="3"/>
      <c r="WBS151" s="3"/>
      <c r="WBT151" s="3"/>
      <c r="WBU151" s="3"/>
      <c r="WBV151" s="3"/>
      <c r="WBW151" s="3"/>
      <c r="WBX151" s="3"/>
      <c r="WBY151" s="3"/>
      <c r="WBZ151" s="3"/>
      <c r="WCA151" s="3"/>
      <c r="WCB151" s="3"/>
      <c r="WCC151" s="3"/>
      <c r="WCD151" s="3"/>
      <c r="WCE151" s="3"/>
      <c r="WCF151" s="3"/>
      <c r="WCG151" s="3"/>
      <c r="WCH151" s="3"/>
      <c r="WCI151" s="3"/>
      <c r="WCJ151" s="3"/>
      <c r="WCK151" s="3"/>
      <c r="WCL151" s="3"/>
      <c r="WCM151" s="3"/>
      <c r="WCN151" s="3"/>
      <c r="WCO151" s="3"/>
      <c r="WCP151" s="3"/>
      <c r="WCQ151" s="3"/>
      <c r="WCR151" s="3"/>
      <c r="WCS151" s="3"/>
      <c r="WCT151" s="3"/>
      <c r="WCU151" s="3"/>
      <c r="WCV151" s="3"/>
      <c r="WCW151" s="3"/>
      <c r="WCX151" s="3"/>
      <c r="WCY151" s="3"/>
      <c r="WCZ151" s="3"/>
      <c r="WDA151" s="3"/>
      <c r="WDB151" s="3"/>
      <c r="WDC151" s="3"/>
      <c r="WDD151" s="3"/>
      <c r="WDE151" s="3"/>
      <c r="WDF151" s="3"/>
      <c r="WDG151" s="3"/>
      <c r="WDH151" s="3"/>
      <c r="WDI151" s="3"/>
      <c r="WDJ151" s="3"/>
      <c r="WDK151" s="3"/>
      <c r="WDL151" s="3"/>
      <c r="WDM151" s="3"/>
      <c r="WDN151" s="3"/>
      <c r="WDO151" s="3"/>
      <c r="WDP151" s="3"/>
      <c r="WDQ151" s="3"/>
      <c r="WDR151" s="3"/>
      <c r="WDS151" s="3"/>
      <c r="WDT151" s="3"/>
      <c r="WDU151" s="3"/>
      <c r="WDV151" s="3"/>
      <c r="WDW151" s="3"/>
      <c r="WDX151" s="3"/>
      <c r="WDY151" s="3"/>
      <c r="WDZ151" s="3"/>
      <c r="WEA151" s="3"/>
      <c r="WEB151" s="3"/>
      <c r="WEC151" s="3"/>
      <c r="WED151" s="3"/>
      <c r="WEE151" s="3"/>
      <c r="WEF151" s="3"/>
      <c r="WEG151" s="3"/>
      <c r="WEH151" s="3"/>
      <c r="WEI151" s="3"/>
      <c r="WEJ151" s="3"/>
      <c r="WEK151" s="3"/>
      <c r="WEL151" s="3"/>
      <c r="WEM151" s="3"/>
      <c r="WEN151" s="3"/>
      <c r="WEO151" s="3"/>
      <c r="WEP151" s="3"/>
      <c r="WEQ151" s="3"/>
      <c r="WER151" s="3"/>
      <c r="WES151" s="3"/>
      <c r="WET151" s="3"/>
      <c r="WEU151" s="3"/>
      <c r="WEV151" s="3"/>
      <c r="WEW151" s="3"/>
      <c r="WEX151" s="3"/>
      <c r="WEY151" s="3"/>
      <c r="WEZ151" s="3"/>
      <c r="WFA151" s="3"/>
      <c r="WFB151" s="3"/>
      <c r="WFC151" s="3"/>
      <c r="WFD151" s="3"/>
      <c r="WFE151" s="3"/>
      <c r="WFF151" s="3"/>
      <c r="WFG151" s="3"/>
      <c r="WFH151" s="3"/>
      <c r="WFI151" s="3"/>
      <c r="WFJ151" s="3"/>
      <c r="WFK151" s="3"/>
      <c r="WFL151" s="3"/>
      <c r="WFM151" s="3"/>
      <c r="WFN151" s="3"/>
      <c r="WFO151" s="3"/>
      <c r="WFP151" s="3"/>
      <c r="WFQ151" s="3"/>
      <c r="WFR151" s="3"/>
      <c r="WFS151" s="3"/>
      <c r="WFT151" s="3"/>
      <c r="WFU151" s="3"/>
      <c r="WFV151" s="3"/>
      <c r="WFW151" s="3"/>
      <c r="WFX151" s="3"/>
      <c r="WFY151" s="3"/>
      <c r="WFZ151" s="3"/>
      <c r="WGA151" s="3"/>
      <c r="WGB151" s="3"/>
      <c r="WGC151" s="3"/>
      <c r="WGD151" s="3"/>
      <c r="WGE151" s="3"/>
      <c r="WGF151" s="3"/>
      <c r="WGG151" s="3"/>
      <c r="WGH151" s="3"/>
      <c r="WGI151" s="3"/>
      <c r="WGJ151" s="3"/>
      <c r="WGK151" s="3"/>
      <c r="WGL151" s="3"/>
      <c r="WGM151" s="3"/>
      <c r="WGN151" s="3"/>
      <c r="WGO151" s="3"/>
      <c r="WGP151" s="3"/>
      <c r="WGQ151" s="3"/>
      <c r="WGR151" s="3"/>
      <c r="WGS151" s="3"/>
      <c r="WGT151" s="3"/>
      <c r="WGU151" s="3"/>
      <c r="WGV151" s="3"/>
      <c r="WGW151" s="3"/>
      <c r="WGX151" s="3"/>
      <c r="WGY151" s="3"/>
      <c r="WGZ151" s="3"/>
      <c r="WHA151" s="3"/>
      <c r="WHB151" s="3"/>
      <c r="WHC151" s="3"/>
      <c r="WHD151" s="3"/>
      <c r="WHE151" s="3"/>
      <c r="WHF151" s="3"/>
      <c r="WHG151" s="3"/>
      <c r="WHH151" s="3"/>
      <c r="WHI151" s="3"/>
      <c r="WHJ151" s="3"/>
      <c r="WHK151" s="3"/>
      <c r="WHL151" s="3"/>
      <c r="WHM151" s="3"/>
      <c r="WHN151" s="3"/>
      <c r="WHO151" s="3"/>
      <c r="WHP151" s="3"/>
      <c r="WHQ151" s="3"/>
      <c r="WHR151" s="3"/>
      <c r="WHS151" s="3"/>
      <c r="WHT151" s="3"/>
      <c r="WHU151" s="3"/>
      <c r="WHV151" s="3"/>
      <c r="WHW151" s="3"/>
      <c r="WHX151" s="3"/>
      <c r="WHY151" s="3"/>
      <c r="WHZ151" s="3"/>
      <c r="WIA151" s="3"/>
      <c r="WIB151" s="3"/>
      <c r="WIC151" s="3"/>
      <c r="WID151" s="3"/>
      <c r="WIE151" s="3"/>
      <c r="WIF151" s="3"/>
      <c r="WIG151" s="3"/>
      <c r="WIH151" s="3"/>
      <c r="WII151" s="3"/>
      <c r="WIJ151" s="3"/>
      <c r="WIK151" s="3"/>
      <c r="WIL151" s="3"/>
      <c r="WIM151" s="3"/>
      <c r="WIN151" s="3"/>
      <c r="WIO151" s="3"/>
      <c r="WIP151" s="3"/>
      <c r="WIQ151" s="3"/>
      <c r="WIR151" s="3"/>
      <c r="WIS151" s="3"/>
      <c r="WIT151" s="3"/>
      <c r="WIU151" s="3"/>
      <c r="WIV151" s="3"/>
      <c r="WIW151" s="3"/>
      <c r="WIX151" s="3"/>
      <c r="WIY151" s="3"/>
      <c r="WIZ151" s="3"/>
      <c r="WJA151" s="3"/>
      <c r="WJB151" s="3"/>
      <c r="WJC151" s="3"/>
      <c r="WJD151" s="3"/>
      <c r="WJE151" s="3"/>
      <c r="WJF151" s="3"/>
      <c r="WJG151" s="3"/>
      <c r="WJH151" s="3"/>
      <c r="WJI151" s="3"/>
      <c r="WJJ151" s="3"/>
      <c r="WJK151" s="3"/>
      <c r="WJL151" s="3"/>
      <c r="WJM151" s="3"/>
      <c r="WJN151" s="3"/>
      <c r="WJO151" s="3"/>
      <c r="WJP151" s="3"/>
      <c r="WJQ151" s="3"/>
      <c r="WJR151" s="3"/>
      <c r="WJS151" s="3"/>
      <c r="WJT151" s="3"/>
      <c r="WJU151" s="3"/>
      <c r="WJV151" s="3"/>
      <c r="WJW151" s="3"/>
      <c r="WJX151" s="3"/>
      <c r="WJY151" s="3"/>
      <c r="WJZ151" s="3"/>
      <c r="WKA151" s="3"/>
      <c r="WKB151" s="3"/>
      <c r="WKC151" s="3"/>
      <c r="WKD151" s="3"/>
      <c r="WKE151" s="3"/>
      <c r="WKF151" s="3"/>
      <c r="WKG151" s="3"/>
      <c r="WKH151" s="3"/>
      <c r="WKI151" s="3"/>
      <c r="WKJ151" s="3"/>
      <c r="WKK151" s="3"/>
      <c r="WKL151" s="3"/>
      <c r="WKM151" s="3"/>
      <c r="WKN151" s="3"/>
      <c r="WKO151" s="3"/>
      <c r="WKP151" s="3"/>
      <c r="WKQ151" s="3"/>
      <c r="WKR151" s="3"/>
      <c r="WKS151" s="3"/>
      <c r="WKT151" s="3"/>
      <c r="WKU151" s="3"/>
      <c r="WKV151" s="3"/>
      <c r="WKW151" s="3"/>
      <c r="WKX151" s="3"/>
      <c r="WKY151" s="3"/>
      <c r="WKZ151" s="3"/>
      <c r="WLA151" s="3"/>
      <c r="WLB151" s="3"/>
      <c r="WLC151" s="3"/>
      <c r="WLD151" s="3"/>
      <c r="WLE151" s="3"/>
      <c r="WLF151" s="3"/>
      <c r="WLG151" s="3"/>
      <c r="WLH151" s="3"/>
      <c r="WLI151" s="3"/>
      <c r="WLJ151" s="3"/>
      <c r="WLK151" s="3"/>
      <c r="WLL151" s="3"/>
      <c r="WLM151" s="3"/>
      <c r="WLN151" s="3"/>
      <c r="WLO151" s="3"/>
      <c r="WLP151" s="3"/>
      <c r="WLQ151" s="3"/>
      <c r="WLR151" s="3"/>
      <c r="WLS151" s="3"/>
      <c r="WLT151" s="3"/>
      <c r="WLU151" s="3"/>
      <c r="WLV151" s="3"/>
      <c r="WLW151" s="3"/>
      <c r="WLX151" s="3"/>
      <c r="WLY151" s="3"/>
      <c r="WLZ151" s="3"/>
      <c r="WMA151" s="3"/>
      <c r="WMB151" s="3"/>
      <c r="WMC151" s="3"/>
      <c r="WMD151" s="3"/>
      <c r="WME151" s="3"/>
      <c r="WMF151" s="3"/>
      <c r="WMG151" s="3"/>
      <c r="WMH151" s="3"/>
      <c r="WMI151" s="3"/>
      <c r="WMJ151" s="3"/>
      <c r="WMK151" s="3"/>
      <c r="WML151" s="3"/>
      <c r="WMM151" s="3"/>
      <c r="WMN151" s="3"/>
      <c r="WMO151" s="3"/>
      <c r="WMP151" s="3"/>
      <c r="WMQ151" s="3"/>
      <c r="WMR151" s="3"/>
      <c r="WMS151" s="3"/>
      <c r="WMT151" s="3"/>
      <c r="WMU151" s="3"/>
      <c r="WMV151" s="3"/>
      <c r="WMW151" s="3"/>
      <c r="WMX151" s="3"/>
      <c r="WMY151" s="3"/>
      <c r="WMZ151" s="3"/>
      <c r="WNA151" s="3"/>
      <c r="WNB151" s="3"/>
      <c r="WNC151" s="3"/>
      <c r="WND151" s="3"/>
      <c r="WNE151" s="3"/>
      <c r="WNF151" s="3"/>
      <c r="WNG151" s="3"/>
      <c r="WNH151" s="3"/>
      <c r="WNI151" s="3"/>
      <c r="WNJ151" s="3"/>
      <c r="WNK151" s="3"/>
      <c r="WNL151" s="3"/>
      <c r="WNM151" s="3"/>
      <c r="WNN151" s="3"/>
      <c r="WNO151" s="3"/>
      <c r="WNP151" s="3"/>
      <c r="WNQ151" s="3"/>
      <c r="WNR151" s="3"/>
      <c r="WNS151" s="3"/>
      <c r="WNT151" s="3"/>
      <c r="WNU151" s="3"/>
      <c r="WNV151" s="3"/>
      <c r="WNW151" s="3"/>
      <c r="WNX151" s="3"/>
      <c r="WNY151" s="3"/>
      <c r="WNZ151" s="3"/>
      <c r="WOA151" s="3"/>
      <c r="WOB151" s="3"/>
      <c r="WOC151" s="3"/>
      <c r="WOD151" s="3"/>
      <c r="WOE151" s="3"/>
      <c r="WOF151" s="3"/>
      <c r="WOG151" s="3"/>
      <c r="WOH151" s="3"/>
      <c r="WOI151" s="3"/>
      <c r="WOJ151" s="3"/>
      <c r="WOK151" s="3"/>
      <c r="WOL151" s="3"/>
      <c r="WOM151" s="3"/>
      <c r="WON151" s="3"/>
      <c r="WOO151" s="3"/>
      <c r="WOP151" s="3"/>
      <c r="WOQ151" s="3"/>
      <c r="WOR151" s="3"/>
      <c r="WOS151" s="3"/>
      <c r="WOT151" s="3"/>
      <c r="WOU151" s="3"/>
      <c r="WOV151" s="3"/>
      <c r="WOW151" s="3"/>
      <c r="WOX151" s="3"/>
      <c r="WOY151" s="3"/>
      <c r="WOZ151" s="3"/>
      <c r="WPA151" s="3"/>
      <c r="WPB151" s="3"/>
      <c r="WPC151" s="3"/>
      <c r="WPD151" s="3"/>
      <c r="WPE151" s="3"/>
      <c r="WPF151" s="3"/>
      <c r="WPG151" s="3"/>
      <c r="WPH151" s="3"/>
      <c r="WPI151" s="3"/>
      <c r="WPJ151" s="3"/>
      <c r="WPK151" s="3"/>
      <c r="WPL151" s="3"/>
      <c r="WPM151" s="3"/>
      <c r="WPN151" s="3"/>
      <c r="WPO151" s="3"/>
      <c r="WPP151" s="3"/>
      <c r="WPQ151" s="3"/>
      <c r="WPR151" s="3"/>
      <c r="WPS151" s="3"/>
      <c r="WPT151" s="3"/>
      <c r="WPU151" s="3"/>
      <c r="WPV151" s="3"/>
      <c r="WPW151" s="3"/>
      <c r="WPX151" s="3"/>
      <c r="WPY151" s="3"/>
      <c r="WPZ151" s="3"/>
      <c r="WQA151" s="3"/>
      <c r="WQB151" s="3"/>
      <c r="WQC151" s="3"/>
      <c r="WQD151" s="3"/>
      <c r="WQE151" s="3"/>
      <c r="WQF151" s="3"/>
      <c r="WQG151" s="3"/>
      <c r="WQH151" s="3"/>
      <c r="WQI151" s="3"/>
      <c r="WQJ151" s="3"/>
      <c r="WQK151" s="3"/>
      <c r="WQL151" s="3"/>
      <c r="WQM151" s="3"/>
      <c r="WQN151" s="3"/>
      <c r="WQO151" s="3"/>
      <c r="WQP151" s="3"/>
      <c r="WQQ151" s="3"/>
      <c r="WQR151" s="3"/>
      <c r="WQS151" s="3"/>
      <c r="WQT151" s="3"/>
      <c r="WQU151" s="3"/>
      <c r="WQV151" s="3"/>
      <c r="WQW151" s="3"/>
      <c r="WQX151" s="3"/>
      <c r="WQY151" s="3"/>
      <c r="WQZ151" s="3"/>
      <c r="WRA151" s="3"/>
      <c r="WRB151" s="3"/>
      <c r="WRC151" s="3"/>
      <c r="WRD151" s="3"/>
      <c r="WRE151" s="3"/>
      <c r="WRF151" s="3"/>
      <c r="WRG151" s="3"/>
      <c r="WRH151" s="3"/>
      <c r="WRI151" s="3"/>
      <c r="WRJ151" s="3"/>
      <c r="WRK151" s="3"/>
      <c r="WRL151" s="3"/>
      <c r="WRM151" s="3"/>
      <c r="WRN151" s="3"/>
      <c r="WRO151" s="3"/>
      <c r="WRP151" s="3"/>
      <c r="WRQ151" s="3"/>
      <c r="WRR151" s="3"/>
      <c r="WRS151" s="3"/>
      <c r="WRT151" s="3"/>
      <c r="WRU151" s="3"/>
      <c r="WRV151" s="3"/>
      <c r="WRW151" s="3"/>
      <c r="WRX151" s="3"/>
      <c r="WRY151" s="3"/>
      <c r="WRZ151" s="3"/>
      <c r="WSA151" s="3"/>
      <c r="WSB151" s="3"/>
      <c r="WSC151" s="3"/>
      <c r="WSD151" s="3"/>
      <c r="WSE151" s="3"/>
      <c r="WSF151" s="3"/>
      <c r="WSG151" s="3"/>
      <c r="WSH151" s="3"/>
      <c r="WSI151" s="3"/>
      <c r="WSJ151" s="3"/>
      <c r="WSK151" s="3"/>
      <c r="WSL151" s="3"/>
      <c r="WSM151" s="3"/>
      <c r="WSN151" s="3"/>
      <c r="WSO151" s="3"/>
      <c r="WSP151" s="3"/>
      <c r="WSQ151" s="3"/>
      <c r="WSR151" s="3"/>
      <c r="WSS151" s="3"/>
      <c r="WST151" s="3"/>
      <c r="WSU151" s="3"/>
      <c r="WSV151" s="3"/>
      <c r="WSW151" s="3"/>
      <c r="WSX151" s="3"/>
      <c r="WSY151" s="3"/>
      <c r="WSZ151" s="3"/>
      <c r="WTA151" s="3"/>
      <c r="WTB151" s="3"/>
      <c r="WTC151" s="3"/>
      <c r="WTD151" s="3"/>
      <c r="WTE151" s="3"/>
      <c r="WTF151" s="3"/>
      <c r="WTG151" s="3"/>
      <c r="WTH151" s="3"/>
      <c r="WTI151" s="3"/>
      <c r="WTJ151" s="3"/>
      <c r="WTK151" s="3"/>
      <c r="WTL151" s="3"/>
      <c r="WTM151" s="3"/>
      <c r="WTN151" s="3"/>
      <c r="WTO151" s="3"/>
      <c r="WTP151" s="3"/>
      <c r="WTQ151" s="3"/>
      <c r="WTR151" s="3"/>
      <c r="WTS151" s="3"/>
      <c r="WTT151" s="3"/>
      <c r="WTU151" s="3"/>
      <c r="WTV151" s="3"/>
      <c r="WTW151" s="3"/>
      <c r="WTX151" s="3"/>
      <c r="WTY151" s="3"/>
      <c r="WTZ151" s="3"/>
      <c r="WUA151" s="3"/>
      <c r="WUB151" s="3"/>
      <c r="WUC151" s="3"/>
      <c r="WUD151" s="3"/>
      <c r="WUE151" s="3"/>
      <c r="WUF151" s="3"/>
      <c r="WUG151" s="3"/>
      <c r="WUH151" s="3"/>
      <c r="WUI151" s="3"/>
      <c r="WUJ151" s="3"/>
      <c r="WUK151" s="3"/>
      <c r="WUL151" s="3"/>
      <c r="WUM151" s="3"/>
      <c r="WUN151" s="3"/>
      <c r="WUO151" s="3"/>
      <c r="WUP151" s="3"/>
      <c r="WUQ151" s="3"/>
      <c r="WUR151" s="3"/>
      <c r="WUS151" s="3"/>
      <c r="WUT151" s="3"/>
      <c r="WUU151" s="3"/>
      <c r="WUV151" s="3"/>
      <c r="WUW151" s="3"/>
      <c r="WUX151" s="3"/>
      <c r="WUY151" s="3"/>
      <c r="WUZ151" s="3"/>
      <c r="WVA151" s="3"/>
      <c r="WVB151" s="3"/>
      <c r="WVC151" s="3"/>
      <c r="WVD151" s="3"/>
      <c r="WVE151" s="3"/>
      <c r="WVF151" s="3"/>
      <c r="WVG151" s="3"/>
      <c r="WVH151" s="3"/>
      <c r="WVI151" s="3"/>
      <c r="WVJ151" s="3"/>
      <c r="WVK151" s="3"/>
      <c r="WVL151" s="3"/>
      <c r="WVM151" s="3"/>
      <c r="WVN151" s="3"/>
      <c r="WVO151" s="3"/>
      <c r="WVP151" s="3"/>
      <c r="WVQ151" s="3"/>
      <c r="WVR151" s="3"/>
      <c r="WVS151" s="3"/>
      <c r="WVT151" s="3"/>
      <c r="WVU151" s="3"/>
      <c r="WVV151" s="3"/>
      <c r="WVW151" s="3"/>
      <c r="WVX151" s="3"/>
      <c r="WVY151" s="3"/>
      <c r="WVZ151" s="3"/>
      <c r="WWA151" s="3"/>
      <c r="WWB151" s="3"/>
      <c r="WWC151" s="3"/>
      <c r="WWD151" s="3"/>
      <c r="WWE151" s="3"/>
      <c r="WWF151" s="3"/>
      <c r="WWG151" s="3"/>
      <c r="WWH151" s="3"/>
      <c r="WWI151" s="3"/>
      <c r="WWJ151" s="3"/>
      <c r="WWK151" s="3"/>
      <c r="WWL151" s="3"/>
      <c r="WWM151" s="3"/>
      <c r="WWN151" s="3"/>
      <c r="WWO151" s="3"/>
      <c r="WWP151" s="3"/>
      <c r="WWQ151" s="3"/>
      <c r="WWR151" s="3"/>
      <c r="WWS151" s="3"/>
      <c r="WWT151" s="3"/>
      <c r="WWU151" s="3"/>
      <c r="WWV151" s="3"/>
      <c r="WWW151" s="3"/>
      <c r="WWX151" s="3"/>
      <c r="WWY151" s="3"/>
      <c r="WWZ151" s="3"/>
      <c r="WXA151" s="3"/>
      <c r="WXB151" s="3"/>
      <c r="WXC151" s="3"/>
      <c r="WXD151" s="3"/>
      <c r="WXE151" s="3"/>
      <c r="WXF151" s="3"/>
      <c r="WXG151" s="3"/>
      <c r="WXH151" s="3"/>
      <c r="WXI151" s="3"/>
      <c r="WXJ151" s="3"/>
      <c r="WXK151" s="3"/>
      <c r="WXL151" s="3"/>
      <c r="WXM151" s="3"/>
      <c r="WXN151" s="3"/>
      <c r="WXO151" s="3"/>
      <c r="WXP151" s="3"/>
      <c r="WXQ151" s="3"/>
      <c r="WXR151" s="3"/>
      <c r="WXS151" s="3"/>
      <c r="WXT151" s="3"/>
      <c r="WXU151" s="3"/>
      <c r="WXV151" s="3"/>
      <c r="WXW151" s="3"/>
      <c r="WXX151" s="3"/>
      <c r="WXY151" s="3"/>
      <c r="WXZ151" s="3"/>
      <c r="WYA151" s="3"/>
      <c r="WYB151" s="3"/>
      <c r="WYC151" s="3"/>
      <c r="WYD151" s="3"/>
      <c r="WYE151" s="3"/>
      <c r="WYF151" s="3"/>
      <c r="WYG151" s="3"/>
      <c r="WYH151" s="3"/>
      <c r="WYI151" s="3"/>
      <c r="WYJ151" s="3"/>
      <c r="WYK151" s="3"/>
      <c r="WYL151" s="3"/>
      <c r="WYM151" s="3"/>
      <c r="WYN151" s="3"/>
      <c r="WYO151" s="3"/>
      <c r="WYP151" s="3"/>
      <c r="WYQ151" s="3"/>
      <c r="WYR151" s="3"/>
      <c r="WYS151" s="3"/>
      <c r="WYT151" s="3"/>
      <c r="WYU151" s="3"/>
      <c r="WYV151" s="3"/>
      <c r="WYW151" s="3"/>
      <c r="WYX151" s="3"/>
      <c r="WYY151" s="3"/>
      <c r="WYZ151" s="3"/>
      <c r="WZA151" s="3"/>
      <c r="WZB151" s="3"/>
      <c r="WZC151" s="3"/>
      <c r="WZD151" s="3"/>
      <c r="WZE151" s="3"/>
      <c r="WZF151" s="3"/>
      <c r="WZG151" s="3"/>
      <c r="WZH151" s="3"/>
      <c r="WZI151" s="3"/>
      <c r="WZJ151" s="3"/>
      <c r="WZK151" s="3"/>
      <c r="WZL151" s="3"/>
      <c r="WZM151" s="3"/>
      <c r="WZN151" s="3"/>
      <c r="WZO151" s="3"/>
      <c r="WZP151" s="3"/>
      <c r="WZQ151" s="3"/>
      <c r="WZR151" s="3"/>
      <c r="WZS151" s="3"/>
      <c r="WZT151" s="3"/>
      <c r="WZU151" s="3"/>
      <c r="WZV151" s="3"/>
      <c r="WZW151" s="3"/>
      <c r="WZX151" s="3"/>
      <c r="WZY151" s="3"/>
      <c r="WZZ151" s="3"/>
      <c r="XAA151" s="3"/>
      <c r="XAB151" s="3"/>
      <c r="XAC151" s="3"/>
      <c r="XAD151" s="3"/>
      <c r="XAE151" s="3"/>
      <c r="XAF151" s="3"/>
      <c r="XAG151" s="3"/>
      <c r="XAH151" s="3"/>
      <c r="XAI151" s="3"/>
      <c r="XAJ151" s="3"/>
      <c r="XAK151" s="3"/>
      <c r="XAL151" s="3"/>
      <c r="XAM151" s="3"/>
      <c r="XAN151" s="3"/>
      <c r="XAO151" s="3"/>
      <c r="XAP151" s="3"/>
      <c r="XAQ151" s="3"/>
      <c r="XAR151" s="3"/>
      <c r="XAS151" s="3"/>
      <c r="XAT151" s="3"/>
      <c r="XAU151" s="3"/>
      <c r="XAV151" s="3"/>
      <c r="XAW151" s="3"/>
      <c r="XAX151" s="3"/>
      <c r="XAY151" s="3"/>
      <c r="XAZ151" s="3"/>
      <c r="XBA151" s="3"/>
      <c r="XBB151" s="3"/>
      <c r="XBC151" s="3"/>
      <c r="XBD151" s="3"/>
      <c r="XBE151" s="3"/>
      <c r="XBF151" s="3"/>
      <c r="XBG151" s="3"/>
      <c r="XBH151" s="3"/>
      <c r="XBI151" s="3"/>
      <c r="XBJ151" s="3"/>
      <c r="XBK151" s="3"/>
      <c r="XBL151" s="3"/>
      <c r="XBM151" s="3"/>
      <c r="XBN151" s="3"/>
      <c r="XBO151" s="3"/>
      <c r="XBP151" s="3"/>
      <c r="XBQ151" s="3"/>
      <c r="XBR151" s="3"/>
      <c r="XBS151" s="3"/>
      <c r="XBT151" s="3"/>
      <c r="XBU151" s="3"/>
      <c r="XBV151" s="3"/>
      <c r="XBW151" s="3"/>
      <c r="XBX151" s="3"/>
      <c r="XBY151" s="3"/>
      <c r="XBZ151" s="3"/>
      <c r="XCA151" s="3"/>
      <c r="XCB151" s="3"/>
      <c r="XCC151" s="3"/>
      <c r="XCD151" s="3"/>
      <c r="XCE151" s="3"/>
      <c r="XCF151" s="3"/>
      <c r="XCG151" s="3"/>
      <c r="XCH151" s="3"/>
      <c r="XCI151" s="3"/>
      <c r="XCJ151" s="3"/>
      <c r="XCK151" s="3"/>
      <c r="XCL151" s="3"/>
      <c r="XCM151" s="3"/>
      <c r="XCN151" s="3"/>
      <c r="XCO151" s="3"/>
      <c r="XCP151" s="3"/>
      <c r="XCQ151" s="3"/>
      <c r="XCR151" s="3"/>
      <c r="XCS151" s="3"/>
      <c r="XCT151" s="3"/>
      <c r="XCU151" s="3"/>
      <c r="XCV151" s="3"/>
      <c r="XCW151" s="3"/>
      <c r="XCX151" s="3"/>
      <c r="XCY151" s="3"/>
      <c r="XCZ151" s="3"/>
      <c r="XDA151" s="3"/>
      <c r="XDB151" s="3"/>
      <c r="XDC151" s="3"/>
      <c r="XDD151" s="3"/>
      <c r="XDE151" s="3"/>
      <c r="XDF151" s="3"/>
      <c r="XDG151" s="3"/>
      <c r="XDH151" s="3"/>
      <c r="XDI151" s="3"/>
      <c r="XDJ151" s="3"/>
      <c r="XDK151" s="3"/>
      <c r="XDL151" s="3"/>
      <c r="XDM151" s="3"/>
      <c r="XDN151" s="3"/>
      <c r="XDO151" s="3"/>
      <c r="XDP151" s="3"/>
      <c r="XDQ151" s="3"/>
      <c r="XDR151" s="3"/>
      <c r="XDS151" s="3"/>
      <c r="XDT151" s="3"/>
      <c r="XDU151" s="3"/>
      <c r="XDV151" s="3"/>
      <c r="XDW151" s="3"/>
      <c r="XDX151" s="3"/>
      <c r="XDY151" s="3"/>
      <c r="XDZ151" s="3"/>
      <c r="XEA151" s="3"/>
      <c r="XEB151" s="3"/>
      <c r="XEC151" s="3"/>
      <c r="XED151" s="3"/>
      <c r="XEE151" s="3"/>
      <c r="XEF151" s="3"/>
      <c r="XEG151" s="3"/>
      <c r="XEH151" s="3"/>
      <c r="XEI151" s="3"/>
      <c r="XEJ151" s="3"/>
      <c r="XEK151" s="3"/>
      <c r="XEL151" s="3"/>
      <c r="XEM151" s="3"/>
      <c r="XEN151" s="3"/>
      <c r="XEO151" s="3"/>
      <c r="XEP151" s="3"/>
      <c r="XEQ151" s="3"/>
      <c r="XER151" s="3"/>
      <c r="XES151" s="3"/>
      <c r="XET151" s="3"/>
      <c r="XEU151" s="3"/>
      <c r="XEV151" s="3"/>
      <c r="XEW151" s="3"/>
      <c r="XEX151" s="3"/>
      <c r="XEY151" s="3"/>
      <c r="XEZ151" s="3"/>
      <c r="XFA151" s="3"/>
      <c r="XFB151" s="3"/>
      <c r="XFC151" s="3"/>
    </row>
    <row r="152" spans="1:16383" x14ac:dyDescent="0.35">
      <c r="A152" s="3"/>
      <c r="B152" s="3"/>
      <c r="C152" s="3" t="s">
        <v>719</v>
      </c>
      <c r="D152" s="676"/>
      <c r="E152" s="39" t="s">
        <v>101</v>
      </c>
      <c r="F152" s="39" t="s">
        <v>720</v>
      </c>
      <c r="G152" s="3" t="s">
        <v>83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  <c r="AQK152" s="3"/>
      <c r="AQL152" s="3"/>
      <c r="AQM152" s="3"/>
      <c r="AQN152" s="3"/>
      <c r="AQO152" s="3"/>
      <c r="AQP152" s="3"/>
      <c r="AQQ152" s="3"/>
      <c r="AQR152" s="3"/>
      <c r="AQS152" s="3"/>
      <c r="AQT152" s="3"/>
      <c r="AQU152" s="3"/>
      <c r="AQV152" s="3"/>
      <c r="AQW152" s="3"/>
      <c r="AQX152" s="3"/>
      <c r="AQY152" s="3"/>
      <c r="AQZ152" s="3"/>
      <c r="ARA152" s="3"/>
      <c r="ARB152" s="3"/>
      <c r="ARC152" s="3"/>
      <c r="ARD152" s="3"/>
      <c r="ARE152" s="3"/>
      <c r="ARF152" s="3"/>
      <c r="ARG152" s="3"/>
      <c r="ARH152" s="3"/>
      <c r="ARI152" s="3"/>
      <c r="ARJ152" s="3"/>
      <c r="ARK152" s="3"/>
      <c r="ARL152" s="3"/>
      <c r="ARM152" s="3"/>
      <c r="ARN152" s="3"/>
      <c r="ARO152" s="3"/>
      <c r="ARP152" s="3"/>
      <c r="ARQ152" s="3"/>
      <c r="ARR152" s="3"/>
      <c r="ARS152" s="3"/>
      <c r="ART152" s="3"/>
      <c r="ARU152" s="3"/>
      <c r="ARV152" s="3"/>
      <c r="ARW152" s="3"/>
      <c r="ARX152" s="3"/>
      <c r="ARY152" s="3"/>
      <c r="ARZ152" s="3"/>
      <c r="ASA152" s="3"/>
      <c r="ASB152" s="3"/>
      <c r="ASC152" s="3"/>
      <c r="ASD152" s="3"/>
      <c r="ASE152" s="3"/>
      <c r="ASF152" s="3"/>
      <c r="ASG152" s="3"/>
      <c r="ASH152" s="3"/>
      <c r="ASI152" s="3"/>
      <c r="ASJ152" s="3"/>
      <c r="ASK152" s="3"/>
      <c r="ASL152" s="3"/>
      <c r="ASM152" s="3"/>
      <c r="ASN152" s="3"/>
      <c r="ASO152" s="3"/>
      <c r="ASP152" s="3"/>
      <c r="ASQ152" s="3"/>
      <c r="ASR152" s="3"/>
      <c r="ASS152" s="3"/>
      <c r="AST152" s="3"/>
      <c r="ASU152" s="3"/>
      <c r="ASV152" s="3"/>
      <c r="ASW152" s="3"/>
      <c r="ASX152" s="3"/>
      <c r="ASY152" s="3"/>
      <c r="ASZ152" s="3"/>
      <c r="ATA152" s="3"/>
      <c r="ATB152" s="3"/>
      <c r="ATC152" s="3"/>
      <c r="ATD152" s="3"/>
      <c r="ATE152" s="3"/>
      <c r="ATF152" s="3"/>
      <c r="ATG152" s="3"/>
      <c r="ATH152" s="3"/>
      <c r="ATI152" s="3"/>
      <c r="ATJ152" s="3"/>
      <c r="ATK152" s="3"/>
      <c r="ATL152" s="3"/>
      <c r="ATM152" s="3"/>
      <c r="ATN152" s="3"/>
      <c r="ATO152" s="3"/>
      <c r="ATP152" s="3"/>
      <c r="ATQ152" s="3"/>
      <c r="ATR152" s="3"/>
      <c r="ATS152" s="3"/>
      <c r="ATT152" s="3"/>
      <c r="ATU152" s="3"/>
      <c r="ATV152" s="3"/>
      <c r="ATW152" s="3"/>
      <c r="ATX152" s="3"/>
      <c r="ATY152" s="3"/>
      <c r="ATZ152" s="3"/>
      <c r="AUA152" s="3"/>
      <c r="AUB152" s="3"/>
      <c r="AUC152" s="3"/>
      <c r="AUD152" s="3"/>
      <c r="AUE152" s="3"/>
      <c r="AUF152" s="3"/>
      <c r="AUG152" s="3"/>
      <c r="AUH152" s="3"/>
      <c r="AUI152" s="3"/>
      <c r="AUJ152" s="3"/>
      <c r="AUK152" s="3"/>
      <c r="AUL152" s="3"/>
      <c r="AUM152" s="3"/>
      <c r="AUN152" s="3"/>
      <c r="AUO152" s="3"/>
      <c r="AUP152" s="3"/>
      <c r="AUQ152" s="3"/>
      <c r="AUR152" s="3"/>
      <c r="AUS152" s="3"/>
      <c r="AUT152" s="3"/>
      <c r="AUU152" s="3"/>
      <c r="AUV152" s="3"/>
      <c r="AUW152" s="3"/>
      <c r="AUX152" s="3"/>
      <c r="AUY152" s="3"/>
      <c r="AUZ152" s="3"/>
      <c r="AVA152" s="3"/>
      <c r="AVB152" s="3"/>
      <c r="AVC152" s="3"/>
      <c r="AVD152" s="3"/>
      <c r="AVE152" s="3"/>
      <c r="AVF152" s="3"/>
      <c r="AVG152" s="3"/>
      <c r="AVH152" s="3"/>
      <c r="AVI152" s="3"/>
      <c r="AVJ152" s="3"/>
      <c r="AVK152" s="3"/>
      <c r="AVL152" s="3"/>
      <c r="AVM152" s="3"/>
      <c r="AVN152" s="3"/>
      <c r="AVO152" s="3"/>
      <c r="AVP152" s="3"/>
      <c r="AVQ152" s="3"/>
      <c r="AVR152" s="3"/>
      <c r="AVS152" s="3"/>
      <c r="AVT152" s="3"/>
      <c r="AVU152" s="3"/>
      <c r="AVV152" s="3"/>
      <c r="AVW152" s="3"/>
      <c r="AVX152" s="3"/>
      <c r="AVY152" s="3"/>
      <c r="AVZ152" s="3"/>
      <c r="AWA152" s="3"/>
      <c r="AWB152" s="3"/>
      <c r="AWC152" s="3"/>
      <c r="AWD152" s="3"/>
      <c r="AWE152" s="3"/>
      <c r="AWF152" s="3"/>
      <c r="AWG152" s="3"/>
      <c r="AWH152" s="3"/>
      <c r="AWI152" s="3"/>
      <c r="AWJ152" s="3"/>
      <c r="AWK152" s="3"/>
      <c r="AWL152" s="3"/>
      <c r="AWM152" s="3"/>
      <c r="AWN152" s="3"/>
      <c r="AWO152" s="3"/>
      <c r="AWP152" s="3"/>
      <c r="AWQ152" s="3"/>
      <c r="AWR152" s="3"/>
      <c r="AWS152" s="3"/>
      <c r="AWT152" s="3"/>
      <c r="AWU152" s="3"/>
      <c r="AWV152" s="3"/>
      <c r="AWW152" s="3"/>
      <c r="AWX152" s="3"/>
      <c r="AWY152" s="3"/>
      <c r="AWZ152" s="3"/>
      <c r="AXA152" s="3"/>
      <c r="AXB152" s="3"/>
      <c r="AXC152" s="3"/>
      <c r="AXD152" s="3"/>
      <c r="AXE152" s="3"/>
      <c r="AXF152" s="3"/>
      <c r="AXG152" s="3"/>
      <c r="AXH152" s="3"/>
      <c r="AXI152" s="3"/>
      <c r="AXJ152" s="3"/>
      <c r="AXK152" s="3"/>
      <c r="AXL152" s="3"/>
      <c r="AXM152" s="3"/>
      <c r="AXN152" s="3"/>
      <c r="AXO152" s="3"/>
      <c r="AXP152" s="3"/>
      <c r="AXQ152" s="3"/>
      <c r="AXR152" s="3"/>
      <c r="AXS152" s="3"/>
      <c r="AXT152" s="3"/>
      <c r="AXU152" s="3"/>
      <c r="AXV152" s="3"/>
      <c r="AXW152" s="3"/>
      <c r="AXX152" s="3"/>
      <c r="AXY152" s="3"/>
      <c r="AXZ152" s="3"/>
      <c r="AYA152" s="3"/>
      <c r="AYB152" s="3"/>
      <c r="AYC152" s="3"/>
      <c r="AYD152" s="3"/>
      <c r="AYE152" s="3"/>
      <c r="AYF152" s="3"/>
      <c r="AYG152" s="3"/>
      <c r="AYH152" s="3"/>
      <c r="AYI152" s="3"/>
      <c r="AYJ152" s="3"/>
      <c r="AYK152" s="3"/>
      <c r="AYL152" s="3"/>
      <c r="AYM152" s="3"/>
      <c r="AYN152" s="3"/>
      <c r="AYO152" s="3"/>
      <c r="AYP152" s="3"/>
      <c r="AYQ152" s="3"/>
      <c r="AYR152" s="3"/>
      <c r="AYS152" s="3"/>
      <c r="AYT152" s="3"/>
      <c r="AYU152" s="3"/>
      <c r="AYV152" s="3"/>
      <c r="AYW152" s="3"/>
      <c r="AYX152" s="3"/>
      <c r="AYY152" s="3"/>
      <c r="AYZ152" s="3"/>
      <c r="AZA152" s="3"/>
      <c r="AZB152" s="3"/>
      <c r="AZC152" s="3"/>
      <c r="AZD152" s="3"/>
      <c r="AZE152" s="3"/>
      <c r="AZF152" s="3"/>
      <c r="AZG152" s="3"/>
      <c r="AZH152" s="3"/>
      <c r="AZI152" s="3"/>
      <c r="AZJ152" s="3"/>
      <c r="AZK152" s="3"/>
      <c r="AZL152" s="3"/>
      <c r="AZM152" s="3"/>
      <c r="AZN152" s="3"/>
      <c r="AZO152" s="3"/>
      <c r="AZP152" s="3"/>
      <c r="AZQ152" s="3"/>
      <c r="AZR152" s="3"/>
      <c r="AZS152" s="3"/>
      <c r="AZT152" s="3"/>
      <c r="AZU152" s="3"/>
      <c r="AZV152" s="3"/>
      <c r="AZW152" s="3"/>
      <c r="AZX152" s="3"/>
      <c r="AZY152" s="3"/>
      <c r="AZZ152" s="3"/>
      <c r="BAA152" s="3"/>
      <c r="BAB152" s="3"/>
      <c r="BAC152" s="3"/>
      <c r="BAD152" s="3"/>
      <c r="BAE152" s="3"/>
      <c r="BAF152" s="3"/>
      <c r="BAG152" s="3"/>
      <c r="BAH152" s="3"/>
      <c r="BAI152" s="3"/>
      <c r="BAJ152" s="3"/>
      <c r="BAK152" s="3"/>
      <c r="BAL152" s="3"/>
      <c r="BAM152" s="3"/>
      <c r="BAN152" s="3"/>
      <c r="BAO152" s="3"/>
      <c r="BAP152" s="3"/>
      <c r="BAQ152" s="3"/>
      <c r="BAR152" s="3"/>
      <c r="BAS152" s="3"/>
      <c r="BAT152" s="3"/>
      <c r="BAU152" s="3"/>
      <c r="BAV152" s="3"/>
      <c r="BAW152" s="3"/>
      <c r="BAX152" s="3"/>
      <c r="BAY152" s="3"/>
      <c r="BAZ152" s="3"/>
      <c r="BBA152" s="3"/>
      <c r="BBB152" s="3"/>
      <c r="BBC152" s="3"/>
      <c r="BBD152" s="3"/>
      <c r="BBE152" s="3"/>
      <c r="BBF152" s="3"/>
      <c r="BBG152" s="3"/>
      <c r="BBH152" s="3"/>
      <c r="BBI152" s="3"/>
      <c r="BBJ152" s="3"/>
      <c r="BBK152" s="3"/>
      <c r="BBL152" s="3"/>
      <c r="BBM152" s="3"/>
      <c r="BBN152" s="3"/>
      <c r="BBO152" s="3"/>
      <c r="BBP152" s="3"/>
      <c r="BBQ152" s="3"/>
      <c r="BBR152" s="3"/>
      <c r="BBS152" s="3"/>
      <c r="BBT152" s="3"/>
      <c r="BBU152" s="3"/>
      <c r="BBV152" s="3"/>
      <c r="BBW152" s="3"/>
      <c r="BBX152" s="3"/>
      <c r="BBY152" s="3"/>
      <c r="BBZ152" s="3"/>
      <c r="BCA152" s="3"/>
      <c r="BCB152" s="3"/>
      <c r="BCC152" s="3"/>
      <c r="BCD152" s="3"/>
      <c r="BCE152" s="3"/>
      <c r="BCF152" s="3"/>
      <c r="BCG152" s="3"/>
      <c r="BCH152" s="3"/>
      <c r="BCI152" s="3"/>
      <c r="BCJ152" s="3"/>
      <c r="BCK152" s="3"/>
      <c r="BCL152" s="3"/>
      <c r="BCM152" s="3"/>
      <c r="BCN152" s="3"/>
      <c r="BCO152" s="3"/>
      <c r="BCP152" s="3"/>
      <c r="BCQ152" s="3"/>
      <c r="BCR152" s="3"/>
      <c r="BCS152" s="3"/>
      <c r="BCT152" s="3"/>
      <c r="BCU152" s="3"/>
      <c r="BCV152" s="3"/>
      <c r="BCW152" s="3"/>
      <c r="BCX152" s="3"/>
      <c r="BCY152" s="3"/>
      <c r="BCZ152" s="3"/>
      <c r="BDA152" s="3"/>
      <c r="BDB152" s="3"/>
      <c r="BDC152" s="3"/>
      <c r="BDD152" s="3"/>
      <c r="BDE152" s="3"/>
      <c r="BDF152" s="3"/>
      <c r="BDG152" s="3"/>
      <c r="BDH152" s="3"/>
      <c r="BDI152" s="3"/>
      <c r="BDJ152" s="3"/>
      <c r="BDK152" s="3"/>
      <c r="BDL152" s="3"/>
      <c r="BDM152" s="3"/>
      <c r="BDN152" s="3"/>
      <c r="BDO152" s="3"/>
      <c r="BDP152" s="3"/>
      <c r="BDQ152" s="3"/>
      <c r="BDR152" s="3"/>
      <c r="BDS152" s="3"/>
      <c r="BDT152" s="3"/>
      <c r="BDU152" s="3"/>
      <c r="BDV152" s="3"/>
      <c r="BDW152" s="3"/>
      <c r="BDX152" s="3"/>
      <c r="BDY152" s="3"/>
      <c r="BDZ152" s="3"/>
      <c r="BEA152" s="3"/>
      <c r="BEB152" s="3"/>
      <c r="BEC152" s="3"/>
      <c r="BED152" s="3"/>
      <c r="BEE152" s="3"/>
      <c r="BEF152" s="3"/>
      <c r="BEG152" s="3"/>
      <c r="BEH152" s="3"/>
      <c r="BEI152" s="3"/>
      <c r="BEJ152" s="3"/>
      <c r="BEK152" s="3"/>
      <c r="BEL152" s="3"/>
      <c r="BEM152" s="3"/>
      <c r="BEN152" s="3"/>
      <c r="BEO152" s="3"/>
      <c r="BEP152" s="3"/>
      <c r="BEQ152" s="3"/>
      <c r="BER152" s="3"/>
      <c r="BES152" s="3"/>
      <c r="BET152" s="3"/>
      <c r="BEU152" s="3"/>
      <c r="BEV152" s="3"/>
      <c r="BEW152" s="3"/>
      <c r="BEX152" s="3"/>
      <c r="BEY152" s="3"/>
      <c r="BEZ152" s="3"/>
      <c r="BFA152" s="3"/>
      <c r="BFB152" s="3"/>
      <c r="BFC152" s="3"/>
      <c r="BFD152" s="3"/>
      <c r="BFE152" s="3"/>
      <c r="BFF152" s="3"/>
      <c r="BFG152" s="3"/>
      <c r="BFH152" s="3"/>
      <c r="BFI152" s="3"/>
      <c r="BFJ152" s="3"/>
      <c r="BFK152" s="3"/>
      <c r="BFL152" s="3"/>
      <c r="BFM152" s="3"/>
      <c r="BFN152" s="3"/>
      <c r="BFO152" s="3"/>
      <c r="BFP152" s="3"/>
      <c r="BFQ152" s="3"/>
      <c r="BFR152" s="3"/>
      <c r="BFS152" s="3"/>
      <c r="BFT152" s="3"/>
      <c r="BFU152" s="3"/>
      <c r="BFV152" s="3"/>
      <c r="BFW152" s="3"/>
      <c r="BFX152" s="3"/>
      <c r="BFY152" s="3"/>
      <c r="BFZ152" s="3"/>
      <c r="BGA152" s="3"/>
      <c r="BGB152" s="3"/>
      <c r="BGC152" s="3"/>
      <c r="BGD152" s="3"/>
      <c r="BGE152" s="3"/>
      <c r="BGF152" s="3"/>
      <c r="BGG152" s="3"/>
      <c r="BGH152" s="3"/>
      <c r="BGI152" s="3"/>
      <c r="BGJ152" s="3"/>
      <c r="BGK152" s="3"/>
      <c r="BGL152" s="3"/>
      <c r="BGM152" s="3"/>
      <c r="BGN152" s="3"/>
      <c r="BGO152" s="3"/>
      <c r="BGP152" s="3"/>
      <c r="BGQ152" s="3"/>
      <c r="BGR152" s="3"/>
      <c r="BGS152" s="3"/>
      <c r="BGT152" s="3"/>
      <c r="BGU152" s="3"/>
      <c r="BGV152" s="3"/>
      <c r="BGW152" s="3"/>
      <c r="BGX152" s="3"/>
      <c r="BGY152" s="3"/>
      <c r="BGZ152" s="3"/>
      <c r="BHA152" s="3"/>
      <c r="BHB152" s="3"/>
      <c r="BHC152" s="3"/>
      <c r="BHD152" s="3"/>
      <c r="BHE152" s="3"/>
      <c r="BHF152" s="3"/>
      <c r="BHG152" s="3"/>
      <c r="BHH152" s="3"/>
      <c r="BHI152" s="3"/>
      <c r="BHJ152" s="3"/>
      <c r="BHK152" s="3"/>
      <c r="BHL152" s="3"/>
      <c r="BHM152" s="3"/>
      <c r="BHN152" s="3"/>
      <c r="BHO152" s="3"/>
      <c r="BHP152" s="3"/>
      <c r="BHQ152" s="3"/>
      <c r="BHR152" s="3"/>
      <c r="BHS152" s="3"/>
      <c r="BHT152" s="3"/>
      <c r="BHU152" s="3"/>
      <c r="BHV152" s="3"/>
      <c r="BHW152" s="3"/>
      <c r="BHX152" s="3"/>
      <c r="BHY152" s="3"/>
      <c r="BHZ152" s="3"/>
      <c r="BIA152" s="3"/>
      <c r="BIB152" s="3"/>
      <c r="BIC152" s="3"/>
      <c r="BID152" s="3"/>
      <c r="BIE152" s="3"/>
      <c r="BIF152" s="3"/>
      <c r="BIG152" s="3"/>
      <c r="BIH152" s="3"/>
      <c r="BII152" s="3"/>
      <c r="BIJ152" s="3"/>
      <c r="BIK152" s="3"/>
      <c r="BIL152" s="3"/>
      <c r="BIM152" s="3"/>
      <c r="BIN152" s="3"/>
      <c r="BIO152" s="3"/>
      <c r="BIP152" s="3"/>
      <c r="BIQ152" s="3"/>
      <c r="BIR152" s="3"/>
      <c r="BIS152" s="3"/>
      <c r="BIT152" s="3"/>
      <c r="BIU152" s="3"/>
      <c r="BIV152" s="3"/>
      <c r="BIW152" s="3"/>
      <c r="BIX152" s="3"/>
      <c r="BIY152" s="3"/>
      <c r="BIZ152" s="3"/>
      <c r="BJA152" s="3"/>
      <c r="BJB152" s="3"/>
      <c r="BJC152" s="3"/>
      <c r="BJD152" s="3"/>
      <c r="BJE152" s="3"/>
      <c r="BJF152" s="3"/>
      <c r="BJG152" s="3"/>
      <c r="BJH152" s="3"/>
      <c r="BJI152" s="3"/>
      <c r="BJJ152" s="3"/>
      <c r="BJK152" s="3"/>
      <c r="BJL152" s="3"/>
      <c r="BJM152" s="3"/>
      <c r="BJN152" s="3"/>
      <c r="BJO152" s="3"/>
      <c r="BJP152" s="3"/>
      <c r="BJQ152" s="3"/>
      <c r="BJR152" s="3"/>
      <c r="BJS152" s="3"/>
      <c r="BJT152" s="3"/>
      <c r="BJU152" s="3"/>
      <c r="BJV152" s="3"/>
      <c r="BJW152" s="3"/>
      <c r="BJX152" s="3"/>
      <c r="BJY152" s="3"/>
      <c r="BJZ152" s="3"/>
      <c r="BKA152" s="3"/>
      <c r="BKB152" s="3"/>
      <c r="BKC152" s="3"/>
      <c r="BKD152" s="3"/>
      <c r="BKE152" s="3"/>
      <c r="BKF152" s="3"/>
      <c r="BKG152" s="3"/>
      <c r="BKH152" s="3"/>
      <c r="BKI152" s="3"/>
      <c r="BKJ152" s="3"/>
      <c r="BKK152" s="3"/>
      <c r="BKL152" s="3"/>
      <c r="BKM152" s="3"/>
      <c r="BKN152" s="3"/>
      <c r="BKO152" s="3"/>
      <c r="BKP152" s="3"/>
      <c r="BKQ152" s="3"/>
      <c r="BKR152" s="3"/>
      <c r="BKS152" s="3"/>
      <c r="BKT152" s="3"/>
      <c r="BKU152" s="3"/>
      <c r="BKV152" s="3"/>
      <c r="BKW152" s="3"/>
      <c r="BKX152" s="3"/>
      <c r="BKY152" s="3"/>
      <c r="BKZ152" s="3"/>
      <c r="BLA152" s="3"/>
      <c r="BLB152" s="3"/>
      <c r="BLC152" s="3"/>
      <c r="BLD152" s="3"/>
      <c r="BLE152" s="3"/>
      <c r="BLF152" s="3"/>
      <c r="BLG152" s="3"/>
      <c r="BLH152" s="3"/>
      <c r="BLI152" s="3"/>
      <c r="BLJ152" s="3"/>
      <c r="BLK152" s="3"/>
      <c r="BLL152" s="3"/>
      <c r="BLM152" s="3"/>
      <c r="BLN152" s="3"/>
      <c r="BLO152" s="3"/>
      <c r="BLP152" s="3"/>
      <c r="BLQ152" s="3"/>
      <c r="BLR152" s="3"/>
      <c r="BLS152" s="3"/>
      <c r="BLT152" s="3"/>
      <c r="BLU152" s="3"/>
      <c r="BLV152" s="3"/>
      <c r="BLW152" s="3"/>
      <c r="BLX152" s="3"/>
      <c r="BLY152" s="3"/>
      <c r="BLZ152" s="3"/>
      <c r="BMA152" s="3"/>
      <c r="BMB152" s="3"/>
      <c r="BMC152" s="3"/>
      <c r="BMD152" s="3"/>
      <c r="BME152" s="3"/>
      <c r="BMF152" s="3"/>
      <c r="BMG152" s="3"/>
      <c r="BMH152" s="3"/>
      <c r="BMI152" s="3"/>
      <c r="BMJ152" s="3"/>
      <c r="BMK152" s="3"/>
      <c r="BML152" s="3"/>
      <c r="BMM152" s="3"/>
      <c r="BMN152" s="3"/>
      <c r="BMO152" s="3"/>
      <c r="BMP152" s="3"/>
      <c r="BMQ152" s="3"/>
      <c r="BMR152" s="3"/>
      <c r="BMS152" s="3"/>
      <c r="BMT152" s="3"/>
      <c r="BMU152" s="3"/>
      <c r="BMV152" s="3"/>
      <c r="BMW152" s="3"/>
      <c r="BMX152" s="3"/>
      <c r="BMY152" s="3"/>
      <c r="BMZ152" s="3"/>
      <c r="BNA152" s="3"/>
      <c r="BNB152" s="3"/>
      <c r="BNC152" s="3"/>
      <c r="BND152" s="3"/>
      <c r="BNE152" s="3"/>
      <c r="BNF152" s="3"/>
      <c r="BNG152" s="3"/>
      <c r="BNH152" s="3"/>
      <c r="BNI152" s="3"/>
      <c r="BNJ152" s="3"/>
      <c r="BNK152" s="3"/>
      <c r="BNL152" s="3"/>
      <c r="BNM152" s="3"/>
      <c r="BNN152" s="3"/>
      <c r="BNO152" s="3"/>
      <c r="BNP152" s="3"/>
      <c r="BNQ152" s="3"/>
      <c r="BNR152" s="3"/>
      <c r="BNS152" s="3"/>
      <c r="BNT152" s="3"/>
      <c r="BNU152" s="3"/>
      <c r="BNV152" s="3"/>
      <c r="BNW152" s="3"/>
      <c r="BNX152" s="3"/>
      <c r="BNY152" s="3"/>
      <c r="BNZ152" s="3"/>
      <c r="BOA152" s="3"/>
      <c r="BOB152" s="3"/>
      <c r="BOC152" s="3"/>
      <c r="BOD152" s="3"/>
      <c r="BOE152" s="3"/>
      <c r="BOF152" s="3"/>
      <c r="BOG152" s="3"/>
      <c r="BOH152" s="3"/>
      <c r="BOI152" s="3"/>
      <c r="BOJ152" s="3"/>
      <c r="BOK152" s="3"/>
      <c r="BOL152" s="3"/>
      <c r="BOM152" s="3"/>
      <c r="BON152" s="3"/>
      <c r="BOO152" s="3"/>
      <c r="BOP152" s="3"/>
      <c r="BOQ152" s="3"/>
      <c r="BOR152" s="3"/>
      <c r="BOS152" s="3"/>
      <c r="BOT152" s="3"/>
      <c r="BOU152" s="3"/>
      <c r="BOV152" s="3"/>
      <c r="BOW152" s="3"/>
      <c r="BOX152" s="3"/>
      <c r="BOY152" s="3"/>
      <c r="BOZ152" s="3"/>
      <c r="BPA152" s="3"/>
      <c r="BPB152" s="3"/>
      <c r="BPC152" s="3"/>
      <c r="BPD152" s="3"/>
      <c r="BPE152" s="3"/>
      <c r="BPF152" s="3"/>
      <c r="BPG152" s="3"/>
      <c r="BPH152" s="3"/>
      <c r="BPI152" s="3"/>
      <c r="BPJ152" s="3"/>
      <c r="BPK152" s="3"/>
      <c r="BPL152" s="3"/>
      <c r="BPM152" s="3"/>
      <c r="BPN152" s="3"/>
      <c r="BPO152" s="3"/>
      <c r="BPP152" s="3"/>
      <c r="BPQ152" s="3"/>
      <c r="BPR152" s="3"/>
      <c r="BPS152" s="3"/>
      <c r="BPT152" s="3"/>
      <c r="BPU152" s="3"/>
      <c r="BPV152" s="3"/>
      <c r="BPW152" s="3"/>
      <c r="BPX152" s="3"/>
      <c r="BPY152" s="3"/>
      <c r="BPZ152" s="3"/>
      <c r="BQA152" s="3"/>
      <c r="BQB152" s="3"/>
      <c r="BQC152" s="3"/>
      <c r="BQD152" s="3"/>
      <c r="BQE152" s="3"/>
      <c r="BQF152" s="3"/>
      <c r="BQG152" s="3"/>
      <c r="BQH152" s="3"/>
      <c r="BQI152" s="3"/>
      <c r="BQJ152" s="3"/>
      <c r="BQK152" s="3"/>
      <c r="BQL152" s="3"/>
      <c r="BQM152" s="3"/>
      <c r="BQN152" s="3"/>
      <c r="BQO152" s="3"/>
      <c r="BQP152" s="3"/>
      <c r="BQQ152" s="3"/>
      <c r="BQR152" s="3"/>
      <c r="BQS152" s="3"/>
      <c r="BQT152" s="3"/>
      <c r="BQU152" s="3"/>
      <c r="BQV152" s="3"/>
      <c r="BQW152" s="3"/>
      <c r="BQX152" s="3"/>
      <c r="BQY152" s="3"/>
      <c r="BQZ152" s="3"/>
      <c r="BRA152" s="3"/>
      <c r="BRB152" s="3"/>
      <c r="BRC152" s="3"/>
      <c r="BRD152" s="3"/>
      <c r="BRE152" s="3"/>
      <c r="BRF152" s="3"/>
      <c r="BRG152" s="3"/>
      <c r="BRH152" s="3"/>
      <c r="BRI152" s="3"/>
      <c r="BRJ152" s="3"/>
      <c r="BRK152" s="3"/>
      <c r="BRL152" s="3"/>
      <c r="BRM152" s="3"/>
      <c r="BRN152" s="3"/>
      <c r="BRO152" s="3"/>
      <c r="BRP152" s="3"/>
      <c r="BRQ152" s="3"/>
      <c r="BRR152" s="3"/>
      <c r="BRS152" s="3"/>
      <c r="BRT152" s="3"/>
      <c r="BRU152" s="3"/>
      <c r="BRV152" s="3"/>
      <c r="BRW152" s="3"/>
      <c r="BRX152" s="3"/>
      <c r="BRY152" s="3"/>
      <c r="BRZ152" s="3"/>
      <c r="BSA152" s="3"/>
      <c r="BSB152" s="3"/>
      <c r="BSC152" s="3"/>
      <c r="BSD152" s="3"/>
      <c r="BSE152" s="3"/>
      <c r="BSF152" s="3"/>
      <c r="BSG152" s="3"/>
      <c r="BSH152" s="3"/>
      <c r="BSI152" s="3"/>
      <c r="BSJ152" s="3"/>
      <c r="BSK152" s="3"/>
      <c r="BSL152" s="3"/>
      <c r="BSM152" s="3"/>
      <c r="BSN152" s="3"/>
      <c r="BSO152" s="3"/>
      <c r="BSP152" s="3"/>
      <c r="BSQ152" s="3"/>
      <c r="BSR152" s="3"/>
      <c r="BSS152" s="3"/>
      <c r="BST152" s="3"/>
      <c r="BSU152" s="3"/>
      <c r="BSV152" s="3"/>
      <c r="BSW152" s="3"/>
      <c r="BSX152" s="3"/>
      <c r="BSY152" s="3"/>
      <c r="BSZ152" s="3"/>
      <c r="BTA152" s="3"/>
      <c r="BTB152" s="3"/>
      <c r="BTC152" s="3"/>
      <c r="BTD152" s="3"/>
      <c r="BTE152" s="3"/>
      <c r="BTF152" s="3"/>
      <c r="BTG152" s="3"/>
      <c r="BTH152" s="3"/>
      <c r="BTI152" s="3"/>
      <c r="BTJ152" s="3"/>
      <c r="BTK152" s="3"/>
      <c r="BTL152" s="3"/>
      <c r="BTM152" s="3"/>
      <c r="BTN152" s="3"/>
      <c r="BTO152" s="3"/>
      <c r="BTP152" s="3"/>
      <c r="BTQ152" s="3"/>
      <c r="BTR152" s="3"/>
      <c r="BTS152" s="3"/>
      <c r="BTT152" s="3"/>
      <c r="BTU152" s="3"/>
      <c r="BTV152" s="3"/>
      <c r="BTW152" s="3"/>
      <c r="BTX152" s="3"/>
      <c r="BTY152" s="3"/>
      <c r="BTZ152" s="3"/>
      <c r="BUA152" s="3"/>
      <c r="BUB152" s="3"/>
      <c r="BUC152" s="3"/>
      <c r="BUD152" s="3"/>
      <c r="BUE152" s="3"/>
      <c r="BUF152" s="3"/>
      <c r="BUG152" s="3"/>
      <c r="BUH152" s="3"/>
      <c r="BUI152" s="3"/>
      <c r="BUJ152" s="3"/>
      <c r="BUK152" s="3"/>
      <c r="BUL152" s="3"/>
      <c r="BUM152" s="3"/>
      <c r="BUN152" s="3"/>
      <c r="BUO152" s="3"/>
      <c r="BUP152" s="3"/>
      <c r="BUQ152" s="3"/>
      <c r="BUR152" s="3"/>
      <c r="BUS152" s="3"/>
      <c r="BUT152" s="3"/>
      <c r="BUU152" s="3"/>
      <c r="BUV152" s="3"/>
      <c r="BUW152" s="3"/>
      <c r="BUX152" s="3"/>
      <c r="BUY152" s="3"/>
      <c r="BUZ152" s="3"/>
      <c r="BVA152" s="3"/>
      <c r="BVB152" s="3"/>
      <c r="BVC152" s="3"/>
      <c r="BVD152" s="3"/>
      <c r="BVE152" s="3"/>
      <c r="BVF152" s="3"/>
      <c r="BVG152" s="3"/>
      <c r="BVH152" s="3"/>
      <c r="BVI152" s="3"/>
      <c r="BVJ152" s="3"/>
      <c r="BVK152" s="3"/>
      <c r="BVL152" s="3"/>
      <c r="BVM152" s="3"/>
      <c r="BVN152" s="3"/>
      <c r="BVO152" s="3"/>
      <c r="BVP152" s="3"/>
      <c r="BVQ152" s="3"/>
      <c r="BVR152" s="3"/>
      <c r="BVS152" s="3"/>
      <c r="BVT152" s="3"/>
      <c r="BVU152" s="3"/>
      <c r="BVV152" s="3"/>
      <c r="BVW152" s="3"/>
      <c r="BVX152" s="3"/>
      <c r="BVY152" s="3"/>
      <c r="BVZ152" s="3"/>
      <c r="BWA152" s="3"/>
      <c r="BWB152" s="3"/>
      <c r="BWC152" s="3"/>
      <c r="BWD152" s="3"/>
      <c r="BWE152" s="3"/>
      <c r="BWF152" s="3"/>
      <c r="BWG152" s="3"/>
      <c r="BWH152" s="3"/>
      <c r="BWI152" s="3"/>
      <c r="BWJ152" s="3"/>
      <c r="BWK152" s="3"/>
      <c r="BWL152" s="3"/>
      <c r="BWM152" s="3"/>
      <c r="BWN152" s="3"/>
      <c r="BWO152" s="3"/>
      <c r="BWP152" s="3"/>
      <c r="BWQ152" s="3"/>
      <c r="BWR152" s="3"/>
      <c r="BWS152" s="3"/>
      <c r="BWT152" s="3"/>
      <c r="BWU152" s="3"/>
      <c r="BWV152" s="3"/>
      <c r="BWW152" s="3"/>
      <c r="BWX152" s="3"/>
      <c r="BWY152" s="3"/>
      <c r="BWZ152" s="3"/>
      <c r="BXA152" s="3"/>
      <c r="BXB152" s="3"/>
      <c r="BXC152" s="3"/>
      <c r="BXD152" s="3"/>
      <c r="BXE152" s="3"/>
      <c r="BXF152" s="3"/>
      <c r="BXG152" s="3"/>
      <c r="BXH152" s="3"/>
      <c r="BXI152" s="3"/>
      <c r="BXJ152" s="3"/>
      <c r="BXK152" s="3"/>
      <c r="BXL152" s="3"/>
      <c r="BXM152" s="3"/>
      <c r="BXN152" s="3"/>
      <c r="BXO152" s="3"/>
      <c r="BXP152" s="3"/>
      <c r="BXQ152" s="3"/>
      <c r="BXR152" s="3"/>
      <c r="BXS152" s="3"/>
      <c r="BXT152" s="3"/>
      <c r="BXU152" s="3"/>
      <c r="BXV152" s="3"/>
      <c r="BXW152" s="3"/>
      <c r="BXX152" s="3"/>
      <c r="BXY152" s="3"/>
      <c r="BXZ152" s="3"/>
      <c r="BYA152" s="3"/>
      <c r="BYB152" s="3"/>
      <c r="BYC152" s="3"/>
      <c r="BYD152" s="3"/>
      <c r="BYE152" s="3"/>
      <c r="BYF152" s="3"/>
      <c r="BYG152" s="3"/>
      <c r="BYH152" s="3"/>
      <c r="BYI152" s="3"/>
      <c r="BYJ152" s="3"/>
      <c r="BYK152" s="3"/>
      <c r="BYL152" s="3"/>
      <c r="BYM152" s="3"/>
      <c r="BYN152" s="3"/>
      <c r="BYO152" s="3"/>
      <c r="BYP152" s="3"/>
      <c r="BYQ152" s="3"/>
      <c r="BYR152" s="3"/>
      <c r="BYS152" s="3"/>
      <c r="BYT152" s="3"/>
      <c r="BYU152" s="3"/>
      <c r="BYV152" s="3"/>
      <c r="BYW152" s="3"/>
      <c r="BYX152" s="3"/>
      <c r="BYY152" s="3"/>
      <c r="BYZ152" s="3"/>
      <c r="BZA152" s="3"/>
      <c r="BZB152" s="3"/>
      <c r="BZC152" s="3"/>
      <c r="BZD152" s="3"/>
      <c r="BZE152" s="3"/>
      <c r="BZF152" s="3"/>
      <c r="BZG152" s="3"/>
      <c r="BZH152" s="3"/>
      <c r="BZI152" s="3"/>
      <c r="BZJ152" s="3"/>
      <c r="BZK152" s="3"/>
      <c r="BZL152" s="3"/>
      <c r="BZM152" s="3"/>
      <c r="BZN152" s="3"/>
      <c r="BZO152" s="3"/>
      <c r="BZP152" s="3"/>
      <c r="BZQ152" s="3"/>
      <c r="BZR152" s="3"/>
      <c r="BZS152" s="3"/>
      <c r="BZT152" s="3"/>
      <c r="BZU152" s="3"/>
      <c r="BZV152" s="3"/>
      <c r="BZW152" s="3"/>
      <c r="BZX152" s="3"/>
      <c r="BZY152" s="3"/>
      <c r="BZZ152" s="3"/>
      <c r="CAA152" s="3"/>
      <c r="CAB152" s="3"/>
      <c r="CAC152" s="3"/>
      <c r="CAD152" s="3"/>
      <c r="CAE152" s="3"/>
      <c r="CAF152" s="3"/>
      <c r="CAG152" s="3"/>
      <c r="CAH152" s="3"/>
      <c r="CAI152" s="3"/>
      <c r="CAJ152" s="3"/>
      <c r="CAK152" s="3"/>
      <c r="CAL152" s="3"/>
      <c r="CAM152" s="3"/>
      <c r="CAN152" s="3"/>
      <c r="CAO152" s="3"/>
      <c r="CAP152" s="3"/>
      <c r="CAQ152" s="3"/>
      <c r="CAR152" s="3"/>
      <c r="CAS152" s="3"/>
      <c r="CAT152" s="3"/>
      <c r="CAU152" s="3"/>
      <c r="CAV152" s="3"/>
      <c r="CAW152" s="3"/>
      <c r="CAX152" s="3"/>
      <c r="CAY152" s="3"/>
      <c r="CAZ152" s="3"/>
      <c r="CBA152" s="3"/>
      <c r="CBB152" s="3"/>
      <c r="CBC152" s="3"/>
      <c r="CBD152" s="3"/>
      <c r="CBE152" s="3"/>
      <c r="CBF152" s="3"/>
      <c r="CBG152" s="3"/>
      <c r="CBH152" s="3"/>
      <c r="CBI152" s="3"/>
      <c r="CBJ152" s="3"/>
      <c r="CBK152" s="3"/>
      <c r="CBL152" s="3"/>
      <c r="CBM152" s="3"/>
      <c r="CBN152" s="3"/>
      <c r="CBO152" s="3"/>
      <c r="CBP152" s="3"/>
      <c r="CBQ152" s="3"/>
      <c r="CBR152" s="3"/>
      <c r="CBS152" s="3"/>
      <c r="CBT152" s="3"/>
      <c r="CBU152" s="3"/>
      <c r="CBV152" s="3"/>
      <c r="CBW152" s="3"/>
      <c r="CBX152" s="3"/>
      <c r="CBY152" s="3"/>
      <c r="CBZ152" s="3"/>
      <c r="CCA152" s="3"/>
      <c r="CCB152" s="3"/>
      <c r="CCC152" s="3"/>
      <c r="CCD152" s="3"/>
      <c r="CCE152" s="3"/>
      <c r="CCF152" s="3"/>
      <c r="CCG152" s="3"/>
      <c r="CCH152" s="3"/>
      <c r="CCI152" s="3"/>
      <c r="CCJ152" s="3"/>
      <c r="CCK152" s="3"/>
      <c r="CCL152" s="3"/>
      <c r="CCM152" s="3"/>
      <c r="CCN152" s="3"/>
      <c r="CCO152" s="3"/>
      <c r="CCP152" s="3"/>
      <c r="CCQ152" s="3"/>
      <c r="CCR152" s="3"/>
      <c r="CCS152" s="3"/>
      <c r="CCT152" s="3"/>
      <c r="CCU152" s="3"/>
      <c r="CCV152" s="3"/>
      <c r="CCW152" s="3"/>
      <c r="CCX152" s="3"/>
      <c r="CCY152" s="3"/>
      <c r="CCZ152" s="3"/>
      <c r="CDA152" s="3"/>
      <c r="CDB152" s="3"/>
      <c r="CDC152" s="3"/>
      <c r="CDD152" s="3"/>
      <c r="CDE152" s="3"/>
      <c r="CDF152" s="3"/>
      <c r="CDG152" s="3"/>
      <c r="CDH152" s="3"/>
      <c r="CDI152" s="3"/>
      <c r="CDJ152" s="3"/>
      <c r="CDK152" s="3"/>
      <c r="CDL152" s="3"/>
      <c r="CDM152" s="3"/>
      <c r="CDN152" s="3"/>
      <c r="CDO152" s="3"/>
      <c r="CDP152" s="3"/>
      <c r="CDQ152" s="3"/>
      <c r="CDR152" s="3"/>
      <c r="CDS152" s="3"/>
      <c r="CDT152" s="3"/>
      <c r="CDU152" s="3"/>
      <c r="CDV152" s="3"/>
      <c r="CDW152" s="3"/>
      <c r="CDX152" s="3"/>
      <c r="CDY152" s="3"/>
      <c r="CDZ152" s="3"/>
      <c r="CEA152" s="3"/>
      <c r="CEB152" s="3"/>
      <c r="CEC152" s="3"/>
      <c r="CED152" s="3"/>
      <c r="CEE152" s="3"/>
      <c r="CEF152" s="3"/>
      <c r="CEG152" s="3"/>
      <c r="CEH152" s="3"/>
      <c r="CEI152" s="3"/>
      <c r="CEJ152" s="3"/>
      <c r="CEK152" s="3"/>
      <c r="CEL152" s="3"/>
      <c r="CEM152" s="3"/>
      <c r="CEN152" s="3"/>
      <c r="CEO152" s="3"/>
      <c r="CEP152" s="3"/>
      <c r="CEQ152" s="3"/>
      <c r="CER152" s="3"/>
      <c r="CES152" s="3"/>
      <c r="CET152" s="3"/>
      <c r="CEU152" s="3"/>
      <c r="CEV152" s="3"/>
      <c r="CEW152" s="3"/>
      <c r="CEX152" s="3"/>
      <c r="CEY152" s="3"/>
      <c r="CEZ152" s="3"/>
      <c r="CFA152" s="3"/>
      <c r="CFB152" s="3"/>
      <c r="CFC152" s="3"/>
      <c r="CFD152" s="3"/>
      <c r="CFE152" s="3"/>
      <c r="CFF152" s="3"/>
      <c r="CFG152" s="3"/>
      <c r="CFH152" s="3"/>
      <c r="CFI152" s="3"/>
      <c r="CFJ152" s="3"/>
      <c r="CFK152" s="3"/>
      <c r="CFL152" s="3"/>
      <c r="CFM152" s="3"/>
      <c r="CFN152" s="3"/>
      <c r="CFO152" s="3"/>
      <c r="CFP152" s="3"/>
      <c r="CFQ152" s="3"/>
      <c r="CFR152" s="3"/>
      <c r="CFS152" s="3"/>
      <c r="CFT152" s="3"/>
      <c r="CFU152" s="3"/>
      <c r="CFV152" s="3"/>
      <c r="CFW152" s="3"/>
      <c r="CFX152" s="3"/>
      <c r="CFY152" s="3"/>
      <c r="CFZ152" s="3"/>
      <c r="CGA152" s="3"/>
      <c r="CGB152" s="3"/>
      <c r="CGC152" s="3"/>
      <c r="CGD152" s="3"/>
      <c r="CGE152" s="3"/>
      <c r="CGF152" s="3"/>
      <c r="CGG152" s="3"/>
      <c r="CGH152" s="3"/>
      <c r="CGI152" s="3"/>
      <c r="CGJ152" s="3"/>
      <c r="CGK152" s="3"/>
      <c r="CGL152" s="3"/>
      <c r="CGM152" s="3"/>
      <c r="CGN152" s="3"/>
      <c r="CGO152" s="3"/>
      <c r="CGP152" s="3"/>
      <c r="CGQ152" s="3"/>
      <c r="CGR152" s="3"/>
      <c r="CGS152" s="3"/>
      <c r="CGT152" s="3"/>
      <c r="CGU152" s="3"/>
      <c r="CGV152" s="3"/>
      <c r="CGW152" s="3"/>
      <c r="CGX152" s="3"/>
      <c r="CGY152" s="3"/>
      <c r="CGZ152" s="3"/>
      <c r="CHA152" s="3"/>
      <c r="CHB152" s="3"/>
      <c r="CHC152" s="3"/>
      <c r="CHD152" s="3"/>
      <c r="CHE152" s="3"/>
      <c r="CHF152" s="3"/>
      <c r="CHG152" s="3"/>
      <c r="CHH152" s="3"/>
      <c r="CHI152" s="3"/>
      <c r="CHJ152" s="3"/>
      <c r="CHK152" s="3"/>
      <c r="CHL152" s="3"/>
      <c r="CHM152" s="3"/>
      <c r="CHN152" s="3"/>
      <c r="CHO152" s="3"/>
      <c r="CHP152" s="3"/>
      <c r="CHQ152" s="3"/>
      <c r="CHR152" s="3"/>
      <c r="CHS152" s="3"/>
      <c r="CHT152" s="3"/>
      <c r="CHU152" s="3"/>
      <c r="CHV152" s="3"/>
      <c r="CHW152" s="3"/>
      <c r="CHX152" s="3"/>
      <c r="CHY152" s="3"/>
      <c r="CHZ152" s="3"/>
      <c r="CIA152" s="3"/>
      <c r="CIB152" s="3"/>
      <c r="CIC152" s="3"/>
      <c r="CID152" s="3"/>
      <c r="CIE152" s="3"/>
      <c r="CIF152" s="3"/>
      <c r="CIG152" s="3"/>
      <c r="CIH152" s="3"/>
      <c r="CII152" s="3"/>
      <c r="CIJ152" s="3"/>
      <c r="CIK152" s="3"/>
      <c r="CIL152" s="3"/>
      <c r="CIM152" s="3"/>
      <c r="CIN152" s="3"/>
      <c r="CIO152" s="3"/>
      <c r="CIP152" s="3"/>
      <c r="CIQ152" s="3"/>
      <c r="CIR152" s="3"/>
      <c r="CIS152" s="3"/>
      <c r="CIT152" s="3"/>
      <c r="CIU152" s="3"/>
      <c r="CIV152" s="3"/>
      <c r="CIW152" s="3"/>
      <c r="CIX152" s="3"/>
      <c r="CIY152" s="3"/>
      <c r="CIZ152" s="3"/>
      <c r="CJA152" s="3"/>
      <c r="CJB152" s="3"/>
      <c r="CJC152" s="3"/>
      <c r="CJD152" s="3"/>
      <c r="CJE152" s="3"/>
      <c r="CJF152" s="3"/>
      <c r="CJG152" s="3"/>
      <c r="CJH152" s="3"/>
      <c r="CJI152" s="3"/>
      <c r="CJJ152" s="3"/>
      <c r="CJK152" s="3"/>
      <c r="CJL152" s="3"/>
      <c r="CJM152" s="3"/>
      <c r="CJN152" s="3"/>
      <c r="CJO152" s="3"/>
      <c r="CJP152" s="3"/>
      <c r="CJQ152" s="3"/>
      <c r="CJR152" s="3"/>
      <c r="CJS152" s="3"/>
      <c r="CJT152" s="3"/>
      <c r="CJU152" s="3"/>
      <c r="CJV152" s="3"/>
      <c r="CJW152" s="3"/>
      <c r="CJX152" s="3"/>
      <c r="CJY152" s="3"/>
      <c r="CJZ152" s="3"/>
      <c r="CKA152" s="3"/>
      <c r="CKB152" s="3"/>
      <c r="CKC152" s="3"/>
      <c r="CKD152" s="3"/>
      <c r="CKE152" s="3"/>
      <c r="CKF152" s="3"/>
      <c r="CKG152" s="3"/>
      <c r="CKH152" s="3"/>
      <c r="CKI152" s="3"/>
      <c r="CKJ152" s="3"/>
      <c r="CKK152" s="3"/>
      <c r="CKL152" s="3"/>
      <c r="CKM152" s="3"/>
      <c r="CKN152" s="3"/>
      <c r="CKO152" s="3"/>
      <c r="CKP152" s="3"/>
      <c r="CKQ152" s="3"/>
      <c r="CKR152" s="3"/>
      <c r="CKS152" s="3"/>
      <c r="CKT152" s="3"/>
      <c r="CKU152" s="3"/>
      <c r="CKV152" s="3"/>
      <c r="CKW152" s="3"/>
      <c r="CKX152" s="3"/>
      <c r="CKY152" s="3"/>
      <c r="CKZ152" s="3"/>
      <c r="CLA152" s="3"/>
      <c r="CLB152" s="3"/>
      <c r="CLC152" s="3"/>
      <c r="CLD152" s="3"/>
      <c r="CLE152" s="3"/>
      <c r="CLF152" s="3"/>
      <c r="CLG152" s="3"/>
      <c r="CLH152" s="3"/>
      <c r="CLI152" s="3"/>
      <c r="CLJ152" s="3"/>
      <c r="CLK152" s="3"/>
      <c r="CLL152" s="3"/>
      <c r="CLM152" s="3"/>
      <c r="CLN152" s="3"/>
      <c r="CLO152" s="3"/>
      <c r="CLP152" s="3"/>
      <c r="CLQ152" s="3"/>
      <c r="CLR152" s="3"/>
      <c r="CLS152" s="3"/>
      <c r="CLT152" s="3"/>
      <c r="CLU152" s="3"/>
      <c r="CLV152" s="3"/>
      <c r="CLW152" s="3"/>
      <c r="CLX152" s="3"/>
      <c r="CLY152" s="3"/>
      <c r="CLZ152" s="3"/>
      <c r="CMA152" s="3"/>
      <c r="CMB152" s="3"/>
      <c r="CMC152" s="3"/>
      <c r="CMD152" s="3"/>
      <c r="CME152" s="3"/>
      <c r="CMF152" s="3"/>
      <c r="CMG152" s="3"/>
      <c r="CMH152" s="3"/>
      <c r="CMI152" s="3"/>
      <c r="CMJ152" s="3"/>
      <c r="CMK152" s="3"/>
      <c r="CML152" s="3"/>
      <c r="CMM152" s="3"/>
      <c r="CMN152" s="3"/>
      <c r="CMO152" s="3"/>
      <c r="CMP152" s="3"/>
      <c r="CMQ152" s="3"/>
      <c r="CMR152" s="3"/>
      <c r="CMS152" s="3"/>
      <c r="CMT152" s="3"/>
      <c r="CMU152" s="3"/>
      <c r="CMV152" s="3"/>
      <c r="CMW152" s="3"/>
      <c r="CMX152" s="3"/>
      <c r="CMY152" s="3"/>
      <c r="CMZ152" s="3"/>
      <c r="CNA152" s="3"/>
      <c r="CNB152" s="3"/>
      <c r="CNC152" s="3"/>
      <c r="CND152" s="3"/>
      <c r="CNE152" s="3"/>
      <c r="CNF152" s="3"/>
      <c r="CNG152" s="3"/>
      <c r="CNH152" s="3"/>
      <c r="CNI152" s="3"/>
      <c r="CNJ152" s="3"/>
      <c r="CNK152" s="3"/>
      <c r="CNL152" s="3"/>
      <c r="CNM152" s="3"/>
      <c r="CNN152" s="3"/>
      <c r="CNO152" s="3"/>
      <c r="CNP152" s="3"/>
      <c r="CNQ152" s="3"/>
      <c r="CNR152" s="3"/>
      <c r="CNS152" s="3"/>
      <c r="CNT152" s="3"/>
      <c r="CNU152" s="3"/>
      <c r="CNV152" s="3"/>
      <c r="CNW152" s="3"/>
      <c r="CNX152" s="3"/>
      <c r="CNY152" s="3"/>
      <c r="CNZ152" s="3"/>
      <c r="COA152" s="3"/>
      <c r="COB152" s="3"/>
      <c r="COC152" s="3"/>
      <c r="COD152" s="3"/>
      <c r="COE152" s="3"/>
      <c r="COF152" s="3"/>
      <c r="COG152" s="3"/>
      <c r="COH152" s="3"/>
      <c r="COI152" s="3"/>
      <c r="COJ152" s="3"/>
      <c r="COK152" s="3"/>
      <c r="COL152" s="3"/>
      <c r="COM152" s="3"/>
      <c r="CON152" s="3"/>
      <c r="COO152" s="3"/>
      <c r="COP152" s="3"/>
      <c r="COQ152" s="3"/>
      <c r="COR152" s="3"/>
      <c r="COS152" s="3"/>
      <c r="COT152" s="3"/>
      <c r="COU152" s="3"/>
      <c r="COV152" s="3"/>
      <c r="COW152" s="3"/>
      <c r="COX152" s="3"/>
      <c r="COY152" s="3"/>
      <c r="COZ152" s="3"/>
      <c r="CPA152" s="3"/>
      <c r="CPB152" s="3"/>
      <c r="CPC152" s="3"/>
      <c r="CPD152" s="3"/>
      <c r="CPE152" s="3"/>
      <c r="CPF152" s="3"/>
      <c r="CPG152" s="3"/>
      <c r="CPH152" s="3"/>
      <c r="CPI152" s="3"/>
      <c r="CPJ152" s="3"/>
      <c r="CPK152" s="3"/>
      <c r="CPL152" s="3"/>
      <c r="CPM152" s="3"/>
      <c r="CPN152" s="3"/>
      <c r="CPO152" s="3"/>
      <c r="CPP152" s="3"/>
      <c r="CPQ152" s="3"/>
      <c r="CPR152" s="3"/>
      <c r="CPS152" s="3"/>
      <c r="CPT152" s="3"/>
      <c r="CPU152" s="3"/>
      <c r="CPV152" s="3"/>
      <c r="CPW152" s="3"/>
      <c r="CPX152" s="3"/>
      <c r="CPY152" s="3"/>
      <c r="CPZ152" s="3"/>
      <c r="CQA152" s="3"/>
      <c r="CQB152" s="3"/>
      <c r="CQC152" s="3"/>
      <c r="CQD152" s="3"/>
      <c r="CQE152" s="3"/>
      <c r="CQF152" s="3"/>
      <c r="CQG152" s="3"/>
      <c r="CQH152" s="3"/>
      <c r="CQI152" s="3"/>
      <c r="CQJ152" s="3"/>
      <c r="CQK152" s="3"/>
      <c r="CQL152" s="3"/>
      <c r="CQM152" s="3"/>
      <c r="CQN152" s="3"/>
      <c r="CQO152" s="3"/>
      <c r="CQP152" s="3"/>
      <c r="CQQ152" s="3"/>
      <c r="CQR152" s="3"/>
      <c r="CQS152" s="3"/>
      <c r="CQT152" s="3"/>
      <c r="CQU152" s="3"/>
      <c r="CQV152" s="3"/>
      <c r="CQW152" s="3"/>
      <c r="CQX152" s="3"/>
      <c r="CQY152" s="3"/>
      <c r="CQZ152" s="3"/>
      <c r="CRA152" s="3"/>
      <c r="CRB152" s="3"/>
      <c r="CRC152" s="3"/>
      <c r="CRD152" s="3"/>
      <c r="CRE152" s="3"/>
      <c r="CRF152" s="3"/>
      <c r="CRG152" s="3"/>
      <c r="CRH152" s="3"/>
      <c r="CRI152" s="3"/>
      <c r="CRJ152" s="3"/>
      <c r="CRK152" s="3"/>
      <c r="CRL152" s="3"/>
      <c r="CRM152" s="3"/>
      <c r="CRN152" s="3"/>
      <c r="CRO152" s="3"/>
      <c r="CRP152" s="3"/>
      <c r="CRQ152" s="3"/>
      <c r="CRR152" s="3"/>
      <c r="CRS152" s="3"/>
      <c r="CRT152" s="3"/>
      <c r="CRU152" s="3"/>
      <c r="CRV152" s="3"/>
      <c r="CRW152" s="3"/>
      <c r="CRX152" s="3"/>
      <c r="CRY152" s="3"/>
      <c r="CRZ152" s="3"/>
      <c r="CSA152" s="3"/>
      <c r="CSB152" s="3"/>
      <c r="CSC152" s="3"/>
      <c r="CSD152" s="3"/>
      <c r="CSE152" s="3"/>
      <c r="CSF152" s="3"/>
      <c r="CSG152" s="3"/>
      <c r="CSH152" s="3"/>
      <c r="CSI152" s="3"/>
      <c r="CSJ152" s="3"/>
      <c r="CSK152" s="3"/>
      <c r="CSL152" s="3"/>
      <c r="CSM152" s="3"/>
      <c r="CSN152" s="3"/>
      <c r="CSO152" s="3"/>
      <c r="CSP152" s="3"/>
      <c r="CSQ152" s="3"/>
      <c r="CSR152" s="3"/>
      <c r="CSS152" s="3"/>
      <c r="CST152" s="3"/>
      <c r="CSU152" s="3"/>
      <c r="CSV152" s="3"/>
      <c r="CSW152" s="3"/>
      <c r="CSX152" s="3"/>
      <c r="CSY152" s="3"/>
      <c r="CSZ152" s="3"/>
      <c r="CTA152" s="3"/>
      <c r="CTB152" s="3"/>
      <c r="CTC152" s="3"/>
      <c r="CTD152" s="3"/>
      <c r="CTE152" s="3"/>
      <c r="CTF152" s="3"/>
      <c r="CTG152" s="3"/>
      <c r="CTH152" s="3"/>
      <c r="CTI152" s="3"/>
      <c r="CTJ152" s="3"/>
      <c r="CTK152" s="3"/>
      <c r="CTL152" s="3"/>
      <c r="CTM152" s="3"/>
      <c r="CTN152" s="3"/>
      <c r="CTO152" s="3"/>
      <c r="CTP152" s="3"/>
      <c r="CTQ152" s="3"/>
      <c r="CTR152" s="3"/>
      <c r="CTS152" s="3"/>
      <c r="CTT152" s="3"/>
      <c r="CTU152" s="3"/>
      <c r="CTV152" s="3"/>
      <c r="CTW152" s="3"/>
      <c r="CTX152" s="3"/>
      <c r="CTY152" s="3"/>
      <c r="CTZ152" s="3"/>
      <c r="CUA152" s="3"/>
      <c r="CUB152" s="3"/>
      <c r="CUC152" s="3"/>
      <c r="CUD152" s="3"/>
      <c r="CUE152" s="3"/>
      <c r="CUF152" s="3"/>
      <c r="CUG152" s="3"/>
      <c r="CUH152" s="3"/>
      <c r="CUI152" s="3"/>
      <c r="CUJ152" s="3"/>
      <c r="CUK152" s="3"/>
      <c r="CUL152" s="3"/>
      <c r="CUM152" s="3"/>
      <c r="CUN152" s="3"/>
      <c r="CUO152" s="3"/>
      <c r="CUP152" s="3"/>
      <c r="CUQ152" s="3"/>
      <c r="CUR152" s="3"/>
      <c r="CUS152" s="3"/>
      <c r="CUT152" s="3"/>
      <c r="CUU152" s="3"/>
      <c r="CUV152" s="3"/>
      <c r="CUW152" s="3"/>
      <c r="CUX152" s="3"/>
      <c r="CUY152" s="3"/>
      <c r="CUZ152" s="3"/>
      <c r="CVA152" s="3"/>
      <c r="CVB152" s="3"/>
      <c r="CVC152" s="3"/>
      <c r="CVD152" s="3"/>
      <c r="CVE152" s="3"/>
      <c r="CVF152" s="3"/>
      <c r="CVG152" s="3"/>
      <c r="CVH152" s="3"/>
      <c r="CVI152" s="3"/>
      <c r="CVJ152" s="3"/>
      <c r="CVK152" s="3"/>
      <c r="CVL152" s="3"/>
      <c r="CVM152" s="3"/>
      <c r="CVN152" s="3"/>
      <c r="CVO152" s="3"/>
      <c r="CVP152" s="3"/>
      <c r="CVQ152" s="3"/>
      <c r="CVR152" s="3"/>
      <c r="CVS152" s="3"/>
      <c r="CVT152" s="3"/>
      <c r="CVU152" s="3"/>
      <c r="CVV152" s="3"/>
      <c r="CVW152" s="3"/>
      <c r="CVX152" s="3"/>
      <c r="CVY152" s="3"/>
      <c r="CVZ152" s="3"/>
      <c r="CWA152" s="3"/>
      <c r="CWB152" s="3"/>
      <c r="CWC152" s="3"/>
      <c r="CWD152" s="3"/>
      <c r="CWE152" s="3"/>
      <c r="CWF152" s="3"/>
      <c r="CWG152" s="3"/>
      <c r="CWH152" s="3"/>
      <c r="CWI152" s="3"/>
      <c r="CWJ152" s="3"/>
      <c r="CWK152" s="3"/>
      <c r="CWL152" s="3"/>
      <c r="CWM152" s="3"/>
      <c r="CWN152" s="3"/>
      <c r="CWO152" s="3"/>
      <c r="CWP152" s="3"/>
      <c r="CWQ152" s="3"/>
      <c r="CWR152" s="3"/>
      <c r="CWS152" s="3"/>
      <c r="CWT152" s="3"/>
      <c r="CWU152" s="3"/>
      <c r="CWV152" s="3"/>
      <c r="CWW152" s="3"/>
      <c r="CWX152" s="3"/>
      <c r="CWY152" s="3"/>
      <c r="CWZ152" s="3"/>
      <c r="CXA152" s="3"/>
      <c r="CXB152" s="3"/>
      <c r="CXC152" s="3"/>
      <c r="CXD152" s="3"/>
      <c r="CXE152" s="3"/>
      <c r="CXF152" s="3"/>
      <c r="CXG152" s="3"/>
      <c r="CXH152" s="3"/>
      <c r="CXI152" s="3"/>
      <c r="CXJ152" s="3"/>
      <c r="CXK152" s="3"/>
      <c r="CXL152" s="3"/>
      <c r="CXM152" s="3"/>
      <c r="CXN152" s="3"/>
      <c r="CXO152" s="3"/>
      <c r="CXP152" s="3"/>
      <c r="CXQ152" s="3"/>
      <c r="CXR152" s="3"/>
      <c r="CXS152" s="3"/>
      <c r="CXT152" s="3"/>
      <c r="CXU152" s="3"/>
      <c r="CXV152" s="3"/>
      <c r="CXW152" s="3"/>
      <c r="CXX152" s="3"/>
      <c r="CXY152" s="3"/>
      <c r="CXZ152" s="3"/>
      <c r="CYA152" s="3"/>
      <c r="CYB152" s="3"/>
      <c r="CYC152" s="3"/>
      <c r="CYD152" s="3"/>
      <c r="CYE152" s="3"/>
      <c r="CYF152" s="3"/>
      <c r="CYG152" s="3"/>
      <c r="CYH152" s="3"/>
      <c r="CYI152" s="3"/>
      <c r="CYJ152" s="3"/>
      <c r="CYK152" s="3"/>
      <c r="CYL152" s="3"/>
      <c r="CYM152" s="3"/>
      <c r="CYN152" s="3"/>
      <c r="CYO152" s="3"/>
      <c r="CYP152" s="3"/>
      <c r="CYQ152" s="3"/>
      <c r="CYR152" s="3"/>
      <c r="CYS152" s="3"/>
      <c r="CYT152" s="3"/>
      <c r="CYU152" s="3"/>
      <c r="CYV152" s="3"/>
      <c r="CYW152" s="3"/>
      <c r="CYX152" s="3"/>
      <c r="CYY152" s="3"/>
      <c r="CYZ152" s="3"/>
      <c r="CZA152" s="3"/>
      <c r="CZB152" s="3"/>
      <c r="CZC152" s="3"/>
      <c r="CZD152" s="3"/>
      <c r="CZE152" s="3"/>
      <c r="CZF152" s="3"/>
      <c r="CZG152" s="3"/>
      <c r="CZH152" s="3"/>
      <c r="CZI152" s="3"/>
      <c r="CZJ152" s="3"/>
      <c r="CZK152" s="3"/>
      <c r="CZL152" s="3"/>
      <c r="CZM152" s="3"/>
      <c r="CZN152" s="3"/>
      <c r="CZO152" s="3"/>
      <c r="CZP152" s="3"/>
      <c r="CZQ152" s="3"/>
      <c r="CZR152" s="3"/>
      <c r="CZS152" s="3"/>
      <c r="CZT152" s="3"/>
      <c r="CZU152" s="3"/>
      <c r="CZV152" s="3"/>
      <c r="CZW152" s="3"/>
      <c r="CZX152" s="3"/>
      <c r="CZY152" s="3"/>
      <c r="CZZ152" s="3"/>
      <c r="DAA152" s="3"/>
      <c r="DAB152" s="3"/>
      <c r="DAC152" s="3"/>
      <c r="DAD152" s="3"/>
      <c r="DAE152" s="3"/>
      <c r="DAF152" s="3"/>
      <c r="DAG152" s="3"/>
      <c r="DAH152" s="3"/>
      <c r="DAI152" s="3"/>
      <c r="DAJ152" s="3"/>
      <c r="DAK152" s="3"/>
      <c r="DAL152" s="3"/>
      <c r="DAM152" s="3"/>
      <c r="DAN152" s="3"/>
      <c r="DAO152" s="3"/>
      <c r="DAP152" s="3"/>
      <c r="DAQ152" s="3"/>
      <c r="DAR152" s="3"/>
      <c r="DAS152" s="3"/>
      <c r="DAT152" s="3"/>
      <c r="DAU152" s="3"/>
      <c r="DAV152" s="3"/>
      <c r="DAW152" s="3"/>
      <c r="DAX152" s="3"/>
      <c r="DAY152" s="3"/>
      <c r="DAZ152" s="3"/>
      <c r="DBA152" s="3"/>
      <c r="DBB152" s="3"/>
      <c r="DBC152" s="3"/>
      <c r="DBD152" s="3"/>
      <c r="DBE152" s="3"/>
      <c r="DBF152" s="3"/>
      <c r="DBG152" s="3"/>
      <c r="DBH152" s="3"/>
      <c r="DBI152" s="3"/>
      <c r="DBJ152" s="3"/>
      <c r="DBK152" s="3"/>
      <c r="DBL152" s="3"/>
      <c r="DBM152" s="3"/>
      <c r="DBN152" s="3"/>
      <c r="DBO152" s="3"/>
      <c r="DBP152" s="3"/>
      <c r="DBQ152" s="3"/>
      <c r="DBR152" s="3"/>
      <c r="DBS152" s="3"/>
      <c r="DBT152" s="3"/>
      <c r="DBU152" s="3"/>
      <c r="DBV152" s="3"/>
      <c r="DBW152" s="3"/>
      <c r="DBX152" s="3"/>
      <c r="DBY152" s="3"/>
      <c r="DBZ152" s="3"/>
      <c r="DCA152" s="3"/>
      <c r="DCB152" s="3"/>
      <c r="DCC152" s="3"/>
      <c r="DCD152" s="3"/>
      <c r="DCE152" s="3"/>
      <c r="DCF152" s="3"/>
      <c r="DCG152" s="3"/>
      <c r="DCH152" s="3"/>
      <c r="DCI152" s="3"/>
      <c r="DCJ152" s="3"/>
      <c r="DCK152" s="3"/>
      <c r="DCL152" s="3"/>
      <c r="DCM152" s="3"/>
      <c r="DCN152" s="3"/>
      <c r="DCO152" s="3"/>
      <c r="DCP152" s="3"/>
      <c r="DCQ152" s="3"/>
      <c r="DCR152" s="3"/>
      <c r="DCS152" s="3"/>
      <c r="DCT152" s="3"/>
      <c r="DCU152" s="3"/>
      <c r="DCV152" s="3"/>
      <c r="DCW152" s="3"/>
      <c r="DCX152" s="3"/>
      <c r="DCY152" s="3"/>
      <c r="DCZ152" s="3"/>
      <c r="DDA152" s="3"/>
      <c r="DDB152" s="3"/>
      <c r="DDC152" s="3"/>
      <c r="DDD152" s="3"/>
      <c r="DDE152" s="3"/>
      <c r="DDF152" s="3"/>
      <c r="DDG152" s="3"/>
      <c r="DDH152" s="3"/>
      <c r="DDI152" s="3"/>
      <c r="DDJ152" s="3"/>
      <c r="DDK152" s="3"/>
      <c r="DDL152" s="3"/>
      <c r="DDM152" s="3"/>
      <c r="DDN152" s="3"/>
      <c r="DDO152" s="3"/>
      <c r="DDP152" s="3"/>
      <c r="DDQ152" s="3"/>
      <c r="DDR152" s="3"/>
      <c r="DDS152" s="3"/>
      <c r="DDT152" s="3"/>
      <c r="DDU152" s="3"/>
      <c r="DDV152" s="3"/>
      <c r="DDW152" s="3"/>
      <c r="DDX152" s="3"/>
      <c r="DDY152" s="3"/>
      <c r="DDZ152" s="3"/>
      <c r="DEA152" s="3"/>
      <c r="DEB152" s="3"/>
      <c r="DEC152" s="3"/>
      <c r="DED152" s="3"/>
      <c r="DEE152" s="3"/>
      <c r="DEF152" s="3"/>
      <c r="DEG152" s="3"/>
      <c r="DEH152" s="3"/>
      <c r="DEI152" s="3"/>
      <c r="DEJ152" s="3"/>
      <c r="DEK152" s="3"/>
      <c r="DEL152" s="3"/>
      <c r="DEM152" s="3"/>
      <c r="DEN152" s="3"/>
      <c r="DEO152" s="3"/>
      <c r="DEP152" s="3"/>
      <c r="DEQ152" s="3"/>
      <c r="DER152" s="3"/>
      <c r="DES152" s="3"/>
      <c r="DET152" s="3"/>
      <c r="DEU152" s="3"/>
      <c r="DEV152" s="3"/>
      <c r="DEW152" s="3"/>
      <c r="DEX152" s="3"/>
      <c r="DEY152" s="3"/>
      <c r="DEZ152" s="3"/>
      <c r="DFA152" s="3"/>
      <c r="DFB152" s="3"/>
      <c r="DFC152" s="3"/>
      <c r="DFD152" s="3"/>
      <c r="DFE152" s="3"/>
      <c r="DFF152" s="3"/>
      <c r="DFG152" s="3"/>
      <c r="DFH152" s="3"/>
      <c r="DFI152" s="3"/>
      <c r="DFJ152" s="3"/>
      <c r="DFK152" s="3"/>
      <c r="DFL152" s="3"/>
      <c r="DFM152" s="3"/>
      <c r="DFN152" s="3"/>
      <c r="DFO152" s="3"/>
      <c r="DFP152" s="3"/>
      <c r="DFQ152" s="3"/>
      <c r="DFR152" s="3"/>
      <c r="DFS152" s="3"/>
      <c r="DFT152" s="3"/>
      <c r="DFU152" s="3"/>
      <c r="DFV152" s="3"/>
      <c r="DFW152" s="3"/>
      <c r="DFX152" s="3"/>
      <c r="DFY152" s="3"/>
      <c r="DFZ152" s="3"/>
      <c r="DGA152" s="3"/>
      <c r="DGB152" s="3"/>
      <c r="DGC152" s="3"/>
      <c r="DGD152" s="3"/>
      <c r="DGE152" s="3"/>
      <c r="DGF152" s="3"/>
      <c r="DGG152" s="3"/>
      <c r="DGH152" s="3"/>
      <c r="DGI152" s="3"/>
      <c r="DGJ152" s="3"/>
      <c r="DGK152" s="3"/>
      <c r="DGL152" s="3"/>
      <c r="DGM152" s="3"/>
      <c r="DGN152" s="3"/>
      <c r="DGO152" s="3"/>
      <c r="DGP152" s="3"/>
      <c r="DGQ152" s="3"/>
      <c r="DGR152" s="3"/>
      <c r="DGS152" s="3"/>
      <c r="DGT152" s="3"/>
      <c r="DGU152" s="3"/>
      <c r="DGV152" s="3"/>
      <c r="DGW152" s="3"/>
      <c r="DGX152" s="3"/>
      <c r="DGY152" s="3"/>
      <c r="DGZ152" s="3"/>
      <c r="DHA152" s="3"/>
      <c r="DHB152" s="3"/>
      <c r="DHC152" s="3"/>
      <c r="DHD152" s="3"/>
      <c r="DHE152" s="3"/>
      <c r="DHF152" s="3"/>
      <c r="DHG152" s="3"/>
      <c r="DHH152" s="3"/>
      <c r="DHI152" s="3"/>
      <c r="DHJ152" s="3"/>
      <c r="DHK152" s="3"/>
      <c r="DHL152" s="3"/>
      <c r="DHM152" s="3"/>
      <c r="DHN152" s="3"/>
      <c r="DHO152" s="3"/>
      <c r="DHP152" s="3"/>
      <c r="DHQ152" s="3"/>
      <c r="DHR152" s="3"/>
      <c r="DHS152" s="3"/>
      <c r="DHT152" s="3"/>
      <c r="DHU152" s="3"/>
      <c r="DHV152" s="3"/>
      <c r="DHW152" s="3"/>
      <c r="DHX152" s="3"/>
      <c r="DHY152" s="3"/>
      <c r="DHZ152" s="3"/>
      <c r="DIA152" s="3"/>
      <c r="DIB152" s="3"/>
      <c r="DIC152" s="3"/>
      <c r="DID152" s="3"/>
      <c r="DIE152" s="3"/>
      <c r="DIF152" s="3"/>
      <c r="DIG152" s="3"/>
      <c r="DIH152" s="3"/>
      <c r="DII152" s="3"/>
      <c r="DIJ152" s="3"/>
      <c r="DIK152" s="3"/>
      <c r="DIL152" s="3"/>
      <c r="DIM152" s="3"/>
      <c r="DIN152" s="3"/>
      <c r="DIO152" s="3"/>
      <c r="DIP152" s="3"/>
      <c r="DIQ152" s="3"/>
      <c r="DIR152" s="3"/>
      <c r="DIS152" s="3"/>
      <c r="DIT152" s="3"/>
      <c r="DIU152" s="3"/>
      <c r="DIV152" s="3"/>
      <c r="DIW152" s="3"/>
      <c r="DIX152" s="3"/>
      <c r="DIY152" s="3"/>
      <c r="DIZ152" s="3"/>
      <c r="DJA152" s="3"/>
      <c r="DJB152" s="3"/>
      <c r="DJC152" s="3"/>
      <c r="DJD152" s="3"/>
      <c r="DJE152" s="3"/>
      <c r="DJF152" s="3"/>
      <c r="DJG152" s="3"/>
      <c r="DJH152" s="3"/>
      <c r="DJI152" s="3"/>
      <c r="DJJ152" s="3"/>
      <c r="DJK152" s="3"/>
      <c r="DJL152" s="3"/>
      <c r="DJM152" s="3"/>
      <c r="DJN152" s="3"/>
      <c r="DJO152" s="3"/>
      <c r="DJP152" s="3"/>
      <c r="DJQ152" s="3"/>
      <c r="DJR152" s="3"/>
      <c r="DJS152" s="3"/>
      <c r="DJT152" s="3"/>
      <c r="DJU152" s="3"/>
      <c r="DJV152" s="3"/>
      <c r="DJW152" s="3"/>
      <c r="DJX152" s="3"/>
      <c r="DJY152" s="3"/>
      <c r="DJZ152" s="3"/>
      <c r="DKA152" s="3"/>
      <c r="DKB152" s="3"/>
      <c r="DKC152" s="3"/>
      <c r="DKD152" s="3"/>
      <c r="DKE152" s="3"/>
      <c r="DKF152" s="3"/>
      <c r="DKG152" s="3"/>
      <c r="DKH152" s="3"/>
      <c r="DKI152" s="3"/>
      <c r="DKJ152" s="3"/>
      <c r="DKK152" s="3"/>
      <c r="DKL152" s="3"/>
      <c r="DKM152" s="3"/>
      <c r="DKN152" s="3"/>
      <c r="DKO152" s="3"/>
      <c r="DKP152" s="3"/>
      <c r="DKQ152" s="3"/>
      <c r="DKR152" s="3"/>
      <c r="DKS152" s="3"/>
      <c r="DKT152" s="3"/>
      <c r="DKU152" s="3"/>
      <c r="DKV152" s="3"/>
      <c r="DKW152" s="3"/>
      <c r="DKX152" s="3"/>
      <c r="DKY152" s="3"/>
      <c r="DKZ152" s="3"/>
      <c r="DLA152" s="3"/>
      <c r="DLB152" s="3"/>
      <c r="DLC152" s="3"/>
      <c r="DLD152" s="3"/>
      <c r="DLE152" s="3"/>
      <c r="DLF152" s="3"/>
      <c r="DLG152" s="3"/>
      <c r="DLH152" s="3"/>
      <c r="DLI152" s="3"/>
      <c r="DLJ152" s="3"/>
      <c r="DLK152" s="3"/>
      <c r="DLL152" s="3"/>
      <c r="DLM152" s="3"/>
      <c r="DLN152" s="3"/>
      <c r="DLO152" s="3"/>
      <c r="DLP152" s="3"/>
      <c r="DLQ152" s="3"/>
      <c r="DLR152" s="3"/>
      <c r="DLS152" s="3"/>
      <c r="DLT152" s="3"/>
      <c r="DLU152" s="3"/>
      <c r="DLV152" s="3"/>
      <c r="DLW152" s="3"/>
      <c r="DLX152" s="3"/>
      <c r="DLY152" s="3"/>
      <c r="DLZ152" s="3"/>
      <c r="DMA152" s="3"/>
      <c r="DMB152" s="3"/>
      <c r="DMC152" s="3"/>
      <c r="DMD152" s="3"/>
      <c r="DME152" s="3"/>
      <c r="DMF152" s="3"/>
      <c r="DMG152" s="3"/>
      <c r="DMH152" s="3"/>
      <c r="DMI152" s="3"/>
      <c r="DMJ152" s="3"/>
      <c r="DMK152" s="3"/>
      <c r="DML152" s="3"/>
      <c r="DMM152" s="3"/>
      <c r="DMN152" s="3"/>
      <c r="DMO152" s="3"/>
      <c r="DMP152" s="3"/>
      <c r="DMQ152" s="3"/>
      <c r="DMR152" s="3"/>
      <c r="DMS152" s="3"/>
      <c r="DMT152" s="3"/>
      <c r="DMU152" s="3"/>
      <c r="DMV152" s="3"/>
      <c r="DMW152" s="3"/>
      <c r="DMX152" s="3"/>
      <c r="DMY152" s="3"/>
      <c r="DMZ152" s="3"/>
      <c r="DNA152" s="3"/>
      <c r="DNB152" s="3"/>
      <c r="DNC152" s="3"/>
      <c r="DND152" s="3"/>
      <c r="DNE152" s="3"/>
      <c r="DNF152" s="3"/>
      <c r="DNG152" s="3"/>
      <c r="DNH152" s="3"/>
      <c r="DNI152" s="3"/>
      <c r="DNJ152" s="3"/>
      <c r="DNK152" s="3"/>
      <c r="DNL152" s="3"/>
      <c r="DNM152" s="3"/>
      <c r="DNN152" s="3"/>
      <c r="DNO152" s="3"/>
      <c r="DNP152" s="3"/>
      <c r="DNQ152" s="3"/>
      <c r="DNR152" s="3"/>
      <c r="DNS152" s="3"/>
      <c r="DNT152" s="3"/>
      <c r="DNU152" s="3"/>
      <c r="DNV152" s="3"/>
      <c r="DNW152" s="3"/>
      <c r="DNX152" s="3"/>
      <c r="DNY152" s="3"/>
      <c r="DNZ152" s="3"/>
      <c r="DOA152" s="3"/>
      <c r="DOB152" s="3"/>
      <c r="DOC152" s="3"/>
      <c r="DOD152" s="3"/>
      <c r="DOE152" s="3"/>
      <c r="DOF152" s="3"/>
      <c r="DOG152" s="3"/>
      <c r="DOH152" s="3"/>
      <c r="DOI152" s="3"/>
      <c r="DOJ152" s="3"/>
      <c r="DOK152" s="3"/>
      <c r="DOL152" s="3"/>
      <c r="DOM152" s="3"/>
      <c r="DON152" s="3"/>
      <c r="DOO152" s="3"/>
      <c r="DOP152" s="3"/>
      <c r="DOQ152" s="3"/>
      <c r="DOR152" s="3"/>
      <c r="DOS152" s="3"/>
      <c r="DOT152" s="3"/>
      <c r="DOU152" s="3"/>
      <c r="DOV152" s="3"/>
      <c r="DOW152" s="3"/>
      <c r="DOX152" s="3"/>
      <c r="DOY152" s="3"/>
      <c r="DOZ152" s="3"/>
      <c r="DPA152" s="3"/>
      <c r="DPB152" s="3"/>
      <c r="DPC152" s="3"/>
      <c r="DPD152" s="3"/>
      <c r="DPE152" s="3"/>
      <c r="DPF152" s="3"/>
      <c r="DPG152" s="3"/>
      <c r="DPH152" s="3"/>
      <c r="DPI152" s="3"/>
      <c r="DPJ152" s="3"/>
      <c r="DPK152" s="3"/>
      <c r="DPL152" s="3"/>
      <c r="DPM152" s="3"/>
      <c r="DPN152" s="3"/>
      <c r="DPO152" s="3"/>
      <c r="DPP152" s="3"/>
      <c r="DPQ152" s="3"/>
      <c r="DPR152" s="3"/>
      <c r="DPS152" s="3"/>
      <c r="DPT152" s="3"/>
      <c r="DPU152" s="3"/>
      <c r="DPV152" s="3"/>
      <c r="DPW152" s="3"/>
      <c r="DPX152" s="3"/>
      <c r="DPY152" s="3"/>
      <c r="DPZ152" s="3"/>
      <c r="DQA152" s="3"/>
      <c r="DQB152" s="3"/>
      <c r="DQC152" s="3"/>
      <c r="DQD152" s="3"/>
      <c r="DQE152" s="3"/>
      <c r="DQF152" s="3"/>
      <c r="DQG152" s="3"/>
      <c r="DQH152" s="3"/>
      <c r="DQI152" s="3"/>
      <c r="DQJ152" s="3"/>
      <c r="DQK152" s="3"/>
      <c r="DQL152" s="3"/>
      <c r="DQM152" s="3"/>
      <c r="DQN152" s="3"/>
      <c r="DQO152" s="3"/>
      <c r="DQP152" s="3"/>
      <c r="DQQ152" s="3"/>
      <c r="DQR152" s="3"/>
      <c r="DQS152" s="3"/>
      <c r="DQT152" s="3"/>
      <c r="DQU152" s="3"/>
      <c r="DQV152" s="3"/>
      <c r="DQW152" s="3"/>
      <c r="DQX152" s="3"/>
      <c r="DQY152" s="3"/>
      <c r="DQZ152" s="3"/>
      <c r="DRA152" s="3"/>
      <c r="DRB152" s="3"/>
      <c r="DRC152" s="3"/>
      <c r="DRD152" s="3"/>
      <c r="DRE152" s="3"/>
      <c r="DRF152" s="3"/>
      <c r="DRG152" s="3"/>
      <c r="DRH152" s="3"/>
      <c r="DRI152" s="3"/>
      <c r="DRJ152" s="3"/>
      <c r="DRK152" s="3"/>
      <c r="DRL152" s="3"/>
      <c r="DRM152" s="3"/>
      <c r="DRN152" s="3"/>
      <c r="DRO152" s="3"/>
      <c r="DRP152" s="3"/>
      <c r="DRQ152" s="3"/>
      <c r="DRR152" s="3"/>
      <c r="DRS152" s="3"/>
      <c r="DRT152" s="3"/>
      <c r="DRU152" s="3"/>
      <c r="DRV152" s="3"/>
      <c r="DRW152" s="3"/>
      <c r="DRX152" s="3"/>
      <c r="DRY152" s="3"/>
      <c r="DRZ152" s="3"/>
      <c r="DSA152" s="3"/>
      <c r="DSB152" s="3"/>
      <c r="DSC152" s="3"/>
      <c r="DSD152" s="3"/>
      <c r="DSE152" s="3"/>
      <c r="DSF152" s="3"/>
      <c r="DSG152" s="3"/>
      <c r="DSH152" s="3"/>
      <c r="DSI152" s="3"/>
      <c r="DSJ152" s="3"/>
      <c r="DSK152" s="3"/>
      <c r="DSL152" s="3"/>
      <c r="DSM152" s="3"/>
      <c r="DSN152" s="3"/>
      <c r="DSO152" s="3"/>
      <c r="DSP152" s="3"/>
      <c r="DSQ152" s="3"/>
      <c r="DSR152" s="3"/>
      <c r="DSS152" s="3"/>
      <c r="DST152" s="3"/>
      <c r="DSU152" s="3"/>
      <c r="DSV152" s="3"/>
      <c r="DSW152" s="3"/>
      <c r="DSX152" s="3"/>
      <c r="DSY152" s="3"/>
      <c r="DSZ152" s="3"/>
      <c r="DTA152" s="3"/>
      <c r="DTB152" s="3"/>
      <c r="DTC152" s="3"/>
      <c r="DTD152" s="3"/>
      <c r="DTE152" s="3"/>
      <c r="DTF152" s="3"/>
      <c r="DTG152" s="3"/>
      <c r="DTH152" s="3"/>
      <c r="DTI152" s="3"/>
      <c r="DTJ152" s="3"/>
      <c r="DTK152" s="3"/>
      <c r="DTL152" s="3"/>
      <c r="DTM152" s="3"/>
      <c r="DTN152" s="3"/>
      <c r="DTO152" s="3"/>
      <c r="DTP152" s="3"/>
      <c r="DTQ152" s="3"/>
      <c r="DTR152" s="3"/>
      <c r="DTS152" s="3"/>
      <c r="DTT152" s="3"/>
      <c r="DTU152" s="3"/>
      <c r="DTV152" s="3"/>
      <c r="DTW152" s="3"/>
      <c r="DTX152" s="3"/>
      <c r="DTY152" s="3"/>
      <c r="DTZ152" s="3"/>
      <c r="DUA152" s="3"/>
      <c r="DUB152" s="3"/>
      <c r="DUC152" s="3"/>
      <c r="DUD152" s="3"/>
      <c r="DUE152" s="3"/>
      <c r="DUF152" s="3"/>
      <c r="DUG152" s="3"/>
      <c r="DUH152" s="3"/>
      <c r="DUI152" s="3"/>
      <c r="DUJ152" s="3"/>
      <c r="DUK152" s="3"/>
      <c r="DUL152" s="3"/>
      <c r="DUM152" s="3"/>
      <c r="DUN152" s="3"/>
      <c r="DUO152" s="3"/>
      <c r="DUP152" s="3"/>
      <c r="DUQ152" s="3"/>
      <c r="DUR152" s="3"/>
      <c r="DUS152" s="3"/>
      <c r="DUT152" s="3"/>
      <c r="DUU152" s="3"/>
      <c r="DUV152" s="3"/>
      <c r="DUW152" s="3"/>
      <c r="DUX152" s="3"/>
      <c r="DUY152" s="3"/>
      <c r="DUZ152" s="3"/>
      <c r="DVA152" s="3"/>
      <c r="DVB152" s="3"/>
      <c r="DVC152" s="3"/>
      <c r="DVD152" s="3"/>
      <c r="DVE152" s="3"/>
      <c r="DVF152" s="3"/>
      <c r="DVG152" s="3"/>
      <c r="DVH152" s="3"/>
      <c r="DVI152" s="3"/>
      <c r="DVJ152" s="3"/>
      <c r="DVK152" s="3"/>
      <c r="DVL152" s="3"/>
      <c r="DVM152" s="3"/>
      <c r="DVN152" s="3"/>
      <c r="DVO152" s="3"/>
      <c r="DVP152" s="3"/>
      <c r="DVQ152" s="3"/>
      <c r="DVR152" s="3"/>
      <c r="DVS152" s="3"/>
      <c r="DVT152" s="3"/>
      <c r="DVU152" s="3"/>
      <c r="DVV152" s="3"/>
      <c r="DVW152" s="3"/>
      <c r="DVX152" s="3"/>
      <c r="DVY152" s="3"/>
      <c r="DVZ152" s="3"/>
      <c r="DWA152" s="3"/>
      <c r="DWB152" s="3"/>
      <c r="DWC152" s="3"/>
      <c r="DWD152" s="3"/>
      <c r="DWE152" s="3"/>
      <c r="DWF152" s="3"/>
      <c r="DWG152" s="3"/>
      <c r="DWH152" s="3"/>
      <c r="DWI152" s="3"/>
      <c r="DWJ152" s="3"/>
      <c r="DWK152" s="3"/>
      <c r="DWL152" s="3"/>
      <c r="DWM152" s="3"/>
      <c r="DWN152" s="3"/>
      <c r="DWO152" s="3"/>
      <c r="DWP152" s="3"/>
      <c r="DWQ152" s="3"/>
      <c r="DWR152" s="3"/>
      <c r="DWS152" s="3"/>
      <c r="DWT152" s="3"/>
      <c r="DWU152" s="3"/>
      <c r="DWV152" s="3"/>
      <c r="DWW152" s="3"/>
      <c r="DWX152" s="3"/>
      <c r="DWY152" s="3"/>
      <c r="DWZ152" s="3"/>
      <c r="DXA152" s="3"/>
      <c r="DXB152" s="3"/>
      <c r="DXC152" s="3"/>
      <c r="DXD152" s="3"/>
      <c r="DXE152" s="3"/>
      <c r="DXF152" s="3"/>
      <c r="DXG152" s="3"/>
      <c r="DXH152" s="3"/>
      <c r="DXI152" s="3"/>
      <c r="DXJ152" s="3"/>
      <c r="DXK152" s="3"/>
      <c r="DXL152" s="3"/>
      <c r="DXM152" s="3"/>
      <c r="DXN152" s="3"/>
      <c r="DXO152" s="3"/>
      <c r="DXP152" s="3"/>
      <c r="DXQ152" s="3"/>
      <c r="DXR152" s="3"/>
      <c r="DXS152" s="3"/>
      <c r="DXT152" s="3"/>
      <c r="DXU152" s="3"/>
      <c r="DXV152" s="3"/>
      <c r="DXW152" s="3"/>
      <c r="DXX152" s="3"/>
      <c r="DXY152" s="3"/>
      <c r="DXZ152" s="3"/>
      <c r="DYA152" s="3"/>
      <c r="DYB152" s="3"/>
      <c r="DYC152" s="3"/>
      <c r="DYD152" s="3"/>
      <c r="DYE152" s="3"/>
      <c r="DYF152" s="3"/>
      <c r="DYG152" s="3"/>
      <c r="DYH152" s="3"/>
      <c r="DYI152" s="3"/>
      <c r="DYJ152" s="3"/>
      <c r="DYK152" s="3"/>
      <c r="DYL152" s="3"/>
      <c r="DYM152" s="3"/>
      <c r="DYN152" s="3"/>
      <c r="DYO152" s="3"/>
      <c r="DYP152" s="3"/>
      <c r="DYQ152" s="3"/>
      <c r="DYR152" s="3"/>
      <c r="DYS152" s="3"/>
      <c r="DYT152" s="3"/>
      <c r="DYU152" s="3"/>
      <c r="DYV152" s="3"/>
      <c r="DYW152" s="3"/>
      <c r="DYX152" s="3"/>
      <c r="DYY152" s="3"/>
      <c r="DYZ152" s="3"/>
      <c r="DZA152" s="3"/>
      <c r="DZB152" s="3"/>
      <c r="DZC152" s="3"/>
      <c r="DZD152" s="3"/>
      <c r="DZE152" s="3"/>
      <c r="DZF152" s="3"/>
      <c r="DZG152" s="3"/>
      <c r="DZH152" s="3"/>
      <c r="DZI152" s="3"/>
      <c r="DZJ152" s="3"/>
      <c r="DZK152" s="3"/>
      <c r="DZL152" s="3"/>
      <c r="DZM152" s="3"/>
      <c r="DZN152" s="3"/>
      <c r="DZO152" s="3"/>
      <c r="DZP152" s="3"/>
      <c r="DZQ152" s="3"/>
      <c r="DZR152" s="3"/>
      <c r="DZS152" s="3"/>
      <c r="DZT152" s="3"/>
      <c r="DZU152" s="3"/>
      <c r="DZV152" s="3"/>
      <c r="DZW152" s="3"/>
      <c r="DZX152" s="3"/>
      <c r="DZY152" s="3"/>
      <c r="DZZ152" s="3"/>
      <c r="EAA152" s="3"/>
      <c r="EAB152" s="3"/>
      <c r="EAC152" s="3"/>
      <c r="EAD152" s="3"/>
      <c r="EAE152" s="3"/>
      <c r="EAF152" s="3"/>
      <c r="EAG152" s="3"/>
      <c r="EAH152" s="3"/>
      <c r="EAI152" s="3"/>
      <c r="EAJ152" s="3"/>
      <c r="EAK152" s="3"/>
      <c r="EAL152" s="3"/>
      <c r="EAM152" s="3"/>
      <c r="EAN152" s="3"/>
      <c r="EAO152" s="3"/>
      <c r="EAP152" s="3"/>
      <c r="EAQ152" s="3"/>
      <c r="EAR152" s="3"/>
      <c r="EAS152" s="3"/>
      <c r="EAT152" s="3"/>
      <c r="EAU152" s="3"/>
      <c r="EAV152" s="3"/>
      <c r="EAW152" s="3"/>
      <c r="EAX152" s="3"/>
      <c r="EAY152" s="3"/>
      <c r="EAZ152" s="3"/>
      <c r="EBA152" s="3"/>
      <c r="EBB152" s="3"/>
      <c r="EBC152" s="3"/>
      <c r="EBD152" s="3"/>
      <c r="EBE152" s="3"/>
      <c r="EBF152" s="3"/>
      <c r="EBG152" s="3"/>
      <c r="EBH152" s="3"/>
      <c r="EBI152" s="3"/>
      <c r="EBJ152" s="3"/>
      <c r="EBK152" s="3"/>
      <c r="EBL152" s="3"/>
      <c r="EBM152" s="3"/>
      <c r="EBN152" s="3"/>
      <c r="EBO152" s="3"/>
      <c r="EBP152" s="3"/>
      <c r="EBQ152" s="3"/>
      <c r="EBR152" s="3"/>
      <c r="EBS152" s="3"/>
      <c r="EBT152" s="3"/>
      <c r="EBU152" s="3"/>
      <c r="EBV152" s="3"/>
      <c r="EBW152" s="3"/>
      <c r="EBX152" s="3"/>
      <c r="EBY152" s="3"/>
      <c r="EBZ152" s="3"/>
      <c r="ECA152" s="3"/>
      <c r="ECB152" s="3"/>
      <c r="ECC152" s="3"/>
      <c r="ECD152" s="3"/>
      <c r="ECE152" s="3"/>
      <c r="ECF152" s="3"/>
      <c r="ECG152" s="3"/>
      <c r="ECH152" s="3"/>
      <c r="ECI152" s="3"/>
      <c r="ECJ152" s="3"/>
      <c r="ECK152" s="3"/>
      <c r="ECL152" s="3"/>
      <c r="ECM152" s="3"/>
      <c r="ECN152" s="3"/>
      <c r="ECO152" s="3"/>
      <c r="ECP152" s="3"/>
      <c r="ECQ152" s="3"/>
      <c r="ECR152" s="3"/>
      <c r="ECS152" s="3"/>
      <c r="ECT152" s="3"/>
      <c r="ECU152" s="3"/>
      <c r="ECV152" s="3"/>
      <c r="ECW152" s="3"/>
      <c r="ECX152" s="3"/>
      <c r="ECY152" s="3"/>
      <c r="ECZ152" s="3"/>
      <c r="EDA152" s="3"/>
      <c r="EDB152" s="3"/>
      <c r="EDC152" s="3"/>
      <c r="EDD152" s="3"/>
      <c r="EDE152" s="3"/>
      <c r="EDF152" s="3"/>
      <c r="EDG152" s="3"/>
      <c r="EDH152" s="3"/>
      <c r="EDI152" s="3"/>
      <c r="EDJ152" s="3"/>
      <c r="EDK152" s="3"/>
      <c r="EDL152" s="3"/>
      <c r="EDM152" s="3"/>
      <c r="EDN152" s="3"/>
      <c r="EDO152" s="3"/>
      <c r="EDP152" s="3"/>
      <c r="EDQ152" s="3"/>
      <c r="EDR152" s="3"/>
      <c r="EDS152" s="3"/>
      <c r="EDT152" s="3"/>
      <c r="EDU152" s="3"/>
      <c r="EDV152" s="3"/>
      <c r="EDW152" s="3"/>
      <c r="EDX152" s="3"/>
      <c r="EDY152" s="3"/>
      <c r="EDZ152" s="3"/>
      <c r="EEA152" s="3"/>
      <c r="EEB152" s="3"/>
      <c r="EEC152" s="3"/>
      <c r="EED152" s="3"/>
      <c r="EEE152" s="3"/>
      <c r="EEF152" s="3"/>
      <c r="EEG152" s="3"/>
      <c r="EEH152" s="3"/>
      <c r="EEI152" s="3"/>
      <c r="EEJ152" s="3"/>
      <c r="EEK152" s="3"/>
      <c r="EEL152" s="3"/>
      <c r="EEM152" s="3"/>
      <c r="EEN152" s="3"/>
      <c r="EEO152" s="3"/>
      <c r="EEP152" s="3"/>
      <c r="EEQ152" s="3"/>
      <c r="EER152" s="3"/>
      <c r="EES152" s="3"/>
      <c r="EET152" s="3"/>
      <c r="EEU152" s="3"/>
      <c r="EEV152" s="3"/>
      <c r="EEW152" s="3"/>
      <c r="EEX152" s="3"/>
      <c r="EEY152" s="3"/>
      <c r="EEZ152" s="3"/>
      <c r="EFA152" s="3"/>
      <c r="EFB152" s="3"/>
      <c r="EFC152" s="3"/>
      <c r="EFD152" s="3"/>
      <c r="EFE152" s="3"/>
      <c r="EFF152" s="3"/>
      <c r="EFG152" s="3"/>
      <c r="EFH152" s="3"/>
      <c r="EFI152" s="3"/>
      <c r="EFJ152" s="3"/>
      <c r="EFK152" s="3"/>
      <c r="EFL152" s="3"/>
      <c r="EFM152" s="3"/>
      <c r="EFN152" s="3"/>
      <c r="EFO152" s="3"/>
      <c r="EFP152" s="3"/>
      <c r="EFQ152" s="3"/>
      <c r="EFR152" s="3"/>
      <c r="EFS152" s="3"/>
      <c r="EFT152" s="3"/>
      <c r="EFU152" s="3"/>
      <c r="EFV152" s="3"/>
      <c r="EFW152" s="3"/>
      <c r="EFX152" s="3"/>
      <c r="EFY152" s="3"/>
      <c r="EFZ152" s="3"/>
      <c r="EGA152" s="3"/>
      <c r="EGB152" s="3"/>
      <c r="EGC152" s="3"/>
      <c r="EGD152" s="3"/>
      <c r="EGE152" s="3"/>
      <c r="EGF152" s="3"/>
      <c r="EGG152" s="3"/>
      <c r="EGH152" s="3"/>
      <c r="EGI152" s="3"/>
      <c r="EGJ152" s="3"/>
      <c r="EGK152" s="3"/>
      <c r="EGL152" s="3"/>
      <c r="EGM152" s="3"/>
      <c r="EGN152" s="3"/>
      <c r="EGO152" s="3"/>
      <c r="EGP152" s="3"/>
      <c r="EGQ152" s="3"/>
      <c r="EGR152" s="3"/>
      <c r="EGS152" s="3"/>
      <c r="EGT152" s="3"/>
      <c r="EGU152" s="3"/>
      <c r="EGV152" s="3"/>
      <c r="EGW152" s="3"/>
      <c r="EGX152" s="3"/>
      <c r="EGY152" s="3"/>
      <c r="EGZ152" s="3"/>
      <c r="EHA152" s="3"/>
      <c r="EHB152" s="3"/>
      <c r="EHC152" s="3"/>
      <c r="EHD152" s="3"/>
      <c r="EHE152" s="3"/>
      <c r="EHF152" s="3"/>
      <c r="EHG152" s="3"/>
      <c r="EHH152" s="3"/>
      <c r="EHI152" s="3"/>
      <c r="EHJ152" s="3"/>
      <c r="EHK152" s="3"/>
      <c r="EHL152" s="3"/>
      <c r="EHM152" s="3"/>
      <c r="EHN152" s="3"/>
      <c r="EHO152" s="3"/>
      <c r="EHP152" s="3"/>
      <c r="EHQ152" s="3"/>
      <c r="EHR152" s="3"/>
      <c r="EHS152" s="3"/>
      <c r="EHT152" s="3"/>
      <c r="EHU152" s="3"/>
      <c r="EHV152" s="3"/>
      <c r="EHW152" s="3"/>
      <c r="EHX152" s="3"/>
      <c r="EHY152" s="3"/>
      <c r="EHZ152" s="3"/>
      <c r="EIA152" s="3"/>
      <c r="EIB152" s="3"/>
      <c r="EIC152" s="3"/>
      <c r="EID152" s="3"/>
      <c r="EIE152" s="3"/>
      <c r="EIF152" s="3"/>
      <c r="EIG152" s="3"/>
      <c r="EIH152" s="3"/>
      <c r="EII152" s="3"/>
      <c r="EIJ152" s="3"/>
      <c r="EIK152" s="3"/>
      <c r="EIL152" s="3"/>
      <c r="EIM152" s="3"/>
      <c r="EIN152" s="3"/>
      <c r="EIO152" s="3"/>
      <c r="EIP152" s="3"/>
      <c r="EIQ152" s="3"/>
      <c r="EIR152" s="3"/>
      <c r="EIS152" s="3"/>
      <c r="EIT152" s="3"/>
      <c r="EIU152" s="3"/>
      <c r="EIV152" s="3"/>
      <c r="EIW152" s="3"/>
      <c r="EIX152" s="3"/>
      <c r="EIY152" s="3"/>
      <c r="EIZ152" s="3"/>
      <c r="EJA152" s="3"/>
      <c r="EJB152" s="3"/>
      <c r="EJC152" s="3"/>
      <c r="EJD152" s="3"/>
      <c r="EJE152" s="3"/>
      <c r="EJF152" s="3"/>
      <c r="EJG152" s="3"/>
      <c r="EJH152" s="3"/>
      <c r="EJI152" s="3"/>
      <c r="EJJ152" s="3"/>
      <c r="EJK152" s="3"/>
      <c r="EJL152" s="3"/>
      <c r="EJM152" s="3"/>
      <c r="EJN152" s="3"/>
      <c r="EJO152" s="3"/>
      <c r="EJP152" s="3"/>
      <c r="EJQ152" s="3"/>
      <c r="EJR152" s="3"/>
      <c r="EJS152" s="3"/>
      <c r="EJT152" s="3"/>
      <c r="EJU152" s="3"/>
      <c r="EJV152" s="3"/>
      <c r="EJW152" s="3"/>
      <c r="EJX152" s="3"/>
      <c r="EJY152" s="3"/>
      <c r="EJZ152" s="3"/>
      <c r="EKA152" s="3"/>
      <c r="EKB152" s="3"/>
      <c r="EKC152" s="3"/>
      <c r="EKD152" s="3"/>
      <c r="EKE152" s="3"/>
      <c r="EKF152" s="3"/>
      <c r="EKG152" s="3"/>
      <c r="EKH152" s="3"/>
      <c r="EKI152" s="3"/>
      <c r="EKJ152" s="3"/>
      <c r="EKK152" s="3"/>
      <c r="EKL152" s="3"/>
      <c r="EKM152" s="3"/>
      <c r="EKN152" s="3"/>
      <c r="EKO152" s="3"/>
      <c r="EKP152" s="3"/>
      <c r="EKQ152" s="3"/>
      <c r="EKR152" s="3"/>
      <c r="EKS152" s="3"/>
      <c r="EKT152" s="3"/>
      <c r="EKU152" s="3"/>
      <c r="EKV152" s="3"/>
      <c r="EKW152" s="3"/>
      <c r="EKX152" s="3"/>
      <c r="EKY152" s="3"/>
      <c r="EKZ152" s="3"/>
      <c r="ELA152" s="3"/>
      <c r="ELB152" s="3"/>
      <c r="ELC152" s="3"/>
      <c r="ELD152" s="3"/>
      <c r="ELE152" s="3"/>
      <c r="ELF152" s="3"/>
      <c r="ELG152" s="3"/>
      <c r="ELH152" s="3"/>
      <c r="ELI152" s="3"/>
      <c r="ELJ152" s="3"/>
      <c r="ELK152" s="3"/>
      <c r="ELL152" s="3"/>
      <c r="ELM152" s="3"/>
      <c r="ELN152" s="3"/>
      <c r="ELO152" s="3"/>
      <c r="ELP152" s="3"/>
      <c r="ELQ152" s="3"/>
      <c r="ELR152" s="3"/>
      <c r="ELS152" s="3"/>
      <c r="ELT152" s="3"/>
      <c r="ELU152" s="3"/>
      <c r="ELV152" s="3"/>
      <c r="ELW152" s="3"/>
      <c r="ELX152" s="3"/>
      <c r="ELY152" s="3"/>
      <c r="ELZ152" s="3"/>
      <c r="EMA152" s="3"/>
      <c r="EMB152" s="3"/>
      <c r="EMC152" s="3"/>
      <c r="EMD152" s="3"/>
      <c r="EME152" s="3"/>
      <c r="EMF152" s="3"/>
      <c r="EMG152" s="3"/>
      <c r="EMH152" s="3"/>
      <c r="EMI152" s="3"/>
      <c r="EMJ152" s="3"/>
      <c r="EMK152" s="3"/>
      <c r="EML152" s="3"/>
      <c r="EMM152" s="3"/>
      <c r="EMN152" s="3"/>
      <c r="EMO152" s="3"/>
      <c r="EMP152" s="3"/>
      <c r="EMQ152" s="3"/>
      <c r="EMR152" s="3"/>
      <c r="EMS152" s="3"/>
      <c r="EMT152" s="3"/>
      <c r="EMU152" s="3"/>
      <c r="EMV152" s="3"/>
      <c r="EMW152" s="3"/>
      <c r="EMX152" s="3"/>
      <c r="EMY152" s="3"/>
      <c r="EMZ152" s="3"/>
      <c r="ENA152" s="3"/>
      <c r="ENB152" s="3"/>
      <c r="ENC152" s="3"/>
      <c r="END152" s="3"/>
      <c r="ENE152" s="3"/>
      <c r="ENF152" s="3"/>
      <c r="ENG152" s="3"/>
      <c r="ENH152" s="3"/>
      <c r="ENI152" s="3"/>
      <c r="ENJ152" s="3"/>
      <c r="ENK152" s="3"/>
      <c r="ENL152" s="3"/>
      <c r="ENM152" s="3"/>
      <c r="ENN152" s="3"/>
      <c r="ENO152" s="3"/>
      <c r="ENP152" s="3"/>
      <c r="ENQ152" s="3"/>
      <c r="ENR152" s="3"/>
      <c r="ENS152" s="3"/>
      <c r="ENT152" s="3"/>
      <c r="ENU152" s="3"/>
      <c r="ENV152" s="3"/>
      <c r="ENW152" s="3"/>
      <c r="ENX152" s="3"/>
      <c r="ENY152" s="3"/>
      <c r="ENZ152" s="3"/>
      <c r="EOA152" s="3"/>
      <c r="EOB152" s="3"/>
      <c r="EOC152" s="3"/>
      <c r="EOD152" s="3"/>
      <c r="EOE152" s="3"/>
      <c r="EOF152" s="3"/>
      <c r="EOG152" s="3"/>
      <c r="EOH152" s="3"/>
      <c r="EOI152" s="3"/>
      <c r="EOJ152" s="3"/>
      <c r="EOK152" s="3"/>
      <c r="EOL152" s="3"/>
      <c r="EOM152" s="3"/>
      <c r="EON152" s="3"/>
      <c r="EOO152" s="3"/>
      <c r="EOP152" s="3"/>
      <c r="EOQ152" s="3"/>
      <c r="EOR152" s="3"/>
      <c r="EOS152" s="3"/>
      <c r="EOT152" s="3"/>
      <c r="EOU152" s="3"/>
      <c r="EOV152" s="3"/>
      <c r="EOW152" s="3"/>
      <c r="EOX152" s="3"/>
      <c r="EOY152" s="3"/>
      <c r="EOZ152" s="3"/>
      <c r="EPA152" s="3"/>
      <c r="EPB152" s="3"/>
      <c r="EPC152" s="3"/>
      <c r="EPD152" s="3"/>
      <c r="EPE152" s="3"/>
      <c r="EPF152" s="3"/>
      <c r="EPG152" s="3"/>
      <c r="EPH152" s="3"/>
      <c r="EPI152" s="3"/>
      <c r="EPJ152" s="3"/>
      <c r="EPK152" s="3"/>
      <c r="EPL152" s="3"/>
      <c r="EPM152" s="3"/>
      <c r="EPN152" s="3"/>
      <c r="EPO152" s="3"/>
      <c r="EPP152" s="3"/>
      <c r="EPQ152" s="3"/>
      <c r="EPR152" s="3"/>
      <c r="EPS152" s="3"/>
      <c r="EPT152" s="3"/>
      <c r="EPU152" s="3"/>
      <c r="EPV152" s="3"/>
      <c r="EPW152" s="3"/>
      <c r="EPX152" s="3"/>
      <c r="EPY152" s="3"/>
      <c r="EPZ152" s="3"/>
      <c r="EQA152" s="3"/>
      <c r="EQB152" s="3"/>
      <c r="EQC152" s="3"/>
      <c r="EQD152" s="3"/>
      <c r="EQE152" s="3"/>
      <c r="EQF152" s="3"/>
      <c r="EQG152" s="3"/>
      <c r="EQH152" s="3"/>
      <c r="EQI152" s="3"/>
      <c r="EQJ152" s="3"/>
      <c r="EQK152" s="3"/>
      <c r="EQL152" s="3"/>
      <c r="EQM152" s="3"/>
      <c r="EQN152" s="3"/>
      <c r="EQO152" s="3"/>
      <c r="EQP152" s="3"/>
      <c r="EQQ152" s="3"/>
      <c r="EQR152" s="3"/>
      <c r="EQS152" s="3"/>
      <c r="EQT152" s="3"/>
      <c r="EQU152" s="3"/>
      <c r="EQV152" s="3"/>
      <c r="EQW152" s="3"/>
      <c r="EQX152" s="3"/>
      <c r="EQY152" s="3"/>
      <c r="EQZ152" s="3"/>
      <c r="ERA152" s="3"/>
      <c r="ERB152" s="3"/>
      <c r="ERC152" s="3"/>
      <c r="ERD152" s="3"/>
      <c r="ERE152" s="3"/>
      <c r="ERF152" s="3"/>
      <c r="ERG152" s="3"/>
      <c r="ERH152" s="3"/>
      <c r="ERI152" s="3"/>
      <c r="ERJ152" s="3"/>
      <c r="ERK152" s="3"/>
      <c r="ERL152" s="3"/>
      <c r="ERM152" s="3"/>
      <c r="ERN152" s="3"/>
      <c r="ERO152" s="3"/>
      <c r="ERP152" s="3"/>
      <c r="ERQ152" s="3"/>
      <c r="ERR152" s="3"/>
      <c r="ERS152" s="3"/>
      <c r="ERT152" s="3"/>
      <c r="ERU152" s="3"/>
      <c r="ERV152" s="3"/>
      <c r="ERW152" s="3"/>
      <c r="ERX152" s="3"/>
      <c r="ERY152" s="3"/>
      <c r="ERZ152" s="3"/>
      <c r="ESA152" s="3"/>
      <c r="ESB152" s="3"/>
      <c r="ESC152" s="3"/>
      <c r="ESD152" s="3"/>
      <c r="ESE152" s="3"/>
      <c r="ESF152" s="3"/>
      <c r="ESG152" s="3"/>
      <c r="ESH152" s="3"/>
      <c r="ESI152" s="3"/>
      <c r="ESJ152" s="3"/>
      <c r="ESK152" s="3"/>
      <c r="ESL152" s="3"/>
      <c r="ESM152" s="3"/>
      <c r="ESN152" s="3"/>
      <c r="ESO152" s="3"/>
      <c r="ESP152" s="3"/>
      <c r="ESQ152" s="3"/>
      <c r="ESR152" s="3"/>
      <c r="ESS152" s="3"/>
      <c r="EST152" s="3"/>
      <c r="ESU152" s="3"/>
      <c r="ESV152" s="3"/>
      <c r="ESW152" s="3"/>
      <c r="ESX152" s="3"/>
      <c r="ESY152" s="3"/>
      <c r="ESZ152" s="3"/>
      <c r="ETA152" s="3"/>
      <c r="ETB152" s="3"/>
      <c r="ETC152" s="3"/>
      <c r="ETD152" s="3"/>
      <c r="ETE152" s="3"/>
      <c r="ETF152" s="3"/>
      <c r="ETG152" s="3"/>
      <c r="ETH152" s="3"/>
      <c r="ETI152" s="3"/>
      <c r="ETJ152" s="3"/>
      <c r="ETK152" s="3"/>
      <c r="ETL152" s="3"/>
      <c r="ETM152" s="3"/>
      <c r="ETN152" s="3"/>
      <c r="ETO152" s="3"/>
      <c r="ETP152" s="3"/>
      <c r="ETQ152" s="3"/>
      <c r="ETR152" s="3"/>
      <c r="ETS152" s="3"/>
      <c r="ETT152" s="3"/>
      <c r="ETU152" s="3"/>
      <c r="ETV152" s="3"/>
      <c r="ETW152" s="3"/>
      <c r="ETX152" s="3"/>
      <c r="ETY152" s="3"/>
      <c r="ETZ152" s="3"/>
      <c r="EUA152" s="3"/>
      <c r="EUB152" s="3"/>
      <c r="EUC152" s="3"/>
      <c r="EUD152" s="3"/>
      <c r="EUE152" s="3"/>
      <c r="EUF152" s="3"/>
      <c r="EUG152" s="3"/>
      <c r="EUH152" s="3"/>
      <c r="EUI152" s="3"/>
      <c r="EUJ152" s="3"/>
      <c r="EUK152" s="3"/>
      <c r="EUL152" s="3"/>
      <c r="EUM152" s="3"/>
      <c r="EUN152" s="3"/>
      <c r="EUO152" s="3"/>
      <c r="EUP152" s="3"/>
      <c r="EUQ152" s="3"/>
      <c r="EUR152" s="3"/>
      <c r="EUS152" s="3"/>
      <c r="EUT152" s="3"/>
      <c r="EUU152" s="3"/>
      <c r="EUV152" s="3"/>
      <c r="EUW152" s="3"/>
      <c r="EUX152" s="3"/>
      <c r="EUY152" s="3"/>
      <c r="EUZ152" s="3"/>
      <c r="EVA152" s="3"/>
      <c r="EVB152" s="3"/>
      <c r="EVC152" s="3"/>
      <c r="EVD152" s="3"/>
      <c r="EVE152" s="3"/>
      <c r="EVF152" s="3"/>
      <c r="EVG152" s="3"/>
      <c r="EVH152" s="3"/>
      <c r="EVI152" s="3"/>
      <c r="EVJ152" s="3"/>
      <c r="EVK152" s="3"/>
      <c r="EVL152" s="3"/>
      <c r="EVM152" s="3"/>
      <c r="EVN152" s="3"/>
      <c r="EVO152" s="3"/>
      <c r="EVP152" s="3"/>
      <c r="EVQ152" s="3"/>
      <c r="EVR152" s="3"/>
      <c r="EVS152" s="3"/>
      <c r="EVT152" s="3"/>
      <c r="EVU152" s="3"/>
      <c r="EVV152" s="3"/>
      <c r="EVW152" s="3"/>
      <c r="EVX152" s="3"/>
      <c r="EVY152" s="3"/>
      <c r="EVZ152" s="3"/>
      <c r="EWA152" s="3"/>
      <c r="EWB152" s="3"/>
      <c r="EWC152" s="3"/>
      <c r="EWD152" s="3"/>
      <c r="EWE152" s="3"/>
      <c r="EWF152" s="3"/>
      <c r="EWG152" s="3"/>
      <c r="EWH152" s="3"/>
      <c r="EWI152" s="3"/>
      <c r="EWJ152" s="3"/>
      <c r="EWK152" s="3"/>
      <c r="EWL152" s="3"/>
      <c r="EWM152" s="3"/>
      <c r="EWN152" s="3"/>
      <c r="EWO152" s="3"/>
      <c r="EWP152" s="3"/>
      <c r="EWQ152" s="3"/>
      <c r="EWR152" s="3"/>
      <c r="EWS152" s="3"/>
      <c r="EWT152" s="3"/>
      <c r="EWU152" s="3"/>
      <c r="EWV152" s="3"/>
      <c r="EWW152" s="3"/>
      <c r="EWX152" s="3"/>
      <c r="EWY152" s="3"/>
      <c r="EWZ152" s="3"/>
      <c r="EXA152" s="3"/>
      <c r="EXB152" s="3"/>
      <c r="EXC152" s="3"/>
      <c r="EXD152" s="3"/>
      <c r="EXE152" s="3"/>
      <c r="EXF152" s="3"/>
      <c r="EXG152" s="3"/>
      <c r="EXH152" s="3"/>
      <c r="EXI152" s="3"/>
      <c r="EXJ152" s="3"/>
      <c r="EXK152" s="3"/>
      <c r="EXL152" s="3"/>
      <c r="EXM152" s="3"/>
      <c r="EXN152" s="3"/>
      <c r="EXO152" s="3"/>
      <c r="EXP152" s="3"/>
      <c r="EXQ152" s="3"/>
      <c r="EXR152" s="3"/>
      <c r="EXS152" s="3"/>
      <c r="EXT152" s="3"/>
      <c r="EXU152" s="3"/>
      <c r="EXV152" s="3"/>
      <c r="EXW152" s="3"/>
      <c r="EXX152" s="3"/>
      <c r="EXY152" s="3"/>
      <c r="EXZ152" s="3"/>
      <c r="EYA152" s="3"/>
      <c r="EYB152" s="3"/>
      <c r="EYC152" s="3"/>
      <c r="EYD152" s="3"/>
      <c r="EYE152" s="3"/>
      <c r="EYF152" s="3"/>
      <c r="EYG152" s="3"/>
      <c r="EYH152" s="3"/>
      <c r="EYI152" s="3"/>
      <c r="EYJ152" s="3"/>
      <c r="EYK152" s="3"/>
      <c r="EYL152" s="3"/>
      <c r="EYM152" s="3"/>
      <c r="EYN152" s="3"/>
      <c r="EYO152" s="3"/>
      <c r="EYP152" s="3"/>
      <c r="EYQ152" s="3"/>
      <c r="EYR152" s="3"/>
      <c r="EYS152" s="3"/>
      <c r="EYT152" s="3"/>
      <c r="EYU152" s="3"/>
      <c r="EYV152" s="3"/>
      <c r="EYW152" s="3"/>
      <c r="EYX152" s="3"/>
      <c r="EYY152" s="3"/>
      <c r="EYZ152" s="3"/>
      <c r="EZA152" s="3"/>
      <c r="EZB152" s="3"/>
      <c r="EZC152" s="3"/>
      <c r="EZD152" s="3"/>
      <c r="EZE152" s="3"/>
      <c r="EZF152" s="3"/>
      <c r="EZG152" s="3"/>
      <c r="EZH152" s="3"/>
      <c r="EZI152" s="3"/>
      <c r="EZJ152" s="3"/>
      <c r="EZK152" s="3"/>
      <c r="EZL152" s="3"/>
      <c r="EZM152" s="3"/>
      <c r="EZN152" s="3"/>
      <c r="EZO152" s="3"/>
      <c r="EZP152" s="3"/>
      <c r="EZQ152" s="3"/>
      <c r="EZR152" s="3"/>
      <c r="EZS152" s="3"/>
      <c r="EZT152" s="3"/>
      <c r="EZU152" s="3"/>
      <c r="EZV152" s="3"/>
      <c r="EZW152" s="3"/>
      <c r="EZX152" s="3"/>
      <c r="EZY152" s="3"/>
      <c r="EZZ152" s="3"/>
      <c r="FAA152" s="3"/>
      <c r="FAB152" s="3"/>
      <c r="FAC152" s="3"/>
      <c r="FAD152" s="3"/>
      <c r="FAE152" s="3"/>
      <c r="FAF152" s="3"/>
      <c r="FAG152" s="3"/>
      <c r="FAH152" s="3"/>
      <c r="FAI152" s="3"/>
      <c r="FAJ152" s="3"/>
      <c r="FAK152" s="3"/>
      <c r="FAL152" s="3"/>
      <c r="FAM152" s="3"/>
      <c r="FAN152" s="3"/>
      <c r="FAO152" s="3"/>
      <c r="FAP152" s="3"/>
      <c r="FAQ152" s="3"/>
      <c r="FAR152" s="3"/>
      <c r="FAS152" s="3"/>
      <c r="FAT152" s="3"/>
      <c r="FAU152" s="3"/>
      <c r="FAV152" s="3"/>
      <c r="FAW152" s="3"/>
      <c r="FAX152" s="3"/>
      <c r="FAY152" s="3"/>
      <c r="FAZ152" s="3"/>
      <c r="FBA152" s="3"/>
      <c r="FBB152" s="3"/>
      <c r="FBC152" s="3"/>
      <c r="FBD152" s="3"/>
      <c r="FBE152" s="3"/>
      <c r="FBF152" s="3"/>
      <c r="FBG152" s="3"/>
      <c r="FBH152" s="3"/>
      <c r="FBI152" s="3"/>
      <c r="FBJ152" s="3"/>
      <c r="FBK152" s="3"/>
      <c r="FBL152" s="3"/>
      <c r="FBM152" s="3"/>
      <c r="FBN152" s="3"/>
      <c r="FBO152" s="3"/>
      <c r="FBP152" s="3"/>
      <c r="FBQ152" s="3"/>
      <c r="FBR152" s="3"/>
      <c r="FBS152" s="3"/>
      <c r="FBT152" s="3"/>
      <c r="FBU152" s="3"/>
      <c r="FBV152" s="3"/>
      <c r="FBW152" s="3"/>
      <c r="FBX152" s="3"/>
      <c r="FBY152" s="3"/>
      <c r="FBZ152" s="3"/>
      <c r="FCA152" s="3"/>
      <c r="FCB152" s="3"/>
      <c r="FCC152" s="3"/>
      <c r="FCD152" s="3"/>
      <c r="FCE152" s="3"/>
      <c r="FCF152" s="3"/>
      <c r="FCG152" s="3"/>
      <c r="FCH152" s="3"/>
      <c r="FCI152" s="3"/>
      <c r="FCJ152" s="3"/>
      <c r="FCK152" s="3"/>
      <c r="FCL152" s="3"/>
      <c r="FCM152" s="3"/>
      <c r="FCN152" s="3"/>
      <c r="FCO152" s="3"/>
      <c r="FCP152" s="3"/>
      <c r="FCQ152" s="3"/>
      <c r="FCR152" s="3"/>
      <c r="FCS152" s="3"/>
      <c r="FCT152" s="3"/>
      <c r="FCU152" s="3"/>
      <c r="FCV152" s="3"/>
      <c r="FCW152" s="3"/>
      <c r="FCX152" s="3"/>
      <c r="FCY152" s="3"/>
      <c r="FCZ152" s="3"/>
      <c r="FDA152" s="3"/>
      <c r="FDB152" s="3"/>
      <c r="FDC152" s="3"/>
      <c r="FDD152" s="3"/>
      <c r="FDE152" s="3"/>
      <c r="FDF152" s="3"/>
      <c r="FDG152" s="3"/>
      <c r="FDH152" s="3"/>
      <c r="FDI152" s="3"/>
      <c r="FDJ152" s="3"/>
      <c r="FDK152" s="3"/>
      <c r="FDL152" s="3"/>
      <c r="FDM152" s="3"/>
      <c r="FDN152" s="3"/>
      <c r="FDO152" s="3"/>
      <c r="FDP152" s="3"/>
      <c r="FDQ152" s="3"/>
      <c r="FDR152" s="3"/>
      <c r="FDS152" s="3"/>
      <c r="FDT152" s="3"/>
      <c r="FDU152" s="3"/>
      <c r="FDV152" s="3"/>
      <c r="FDW152" s="3"/>
      <c r="FDX152" s="3"/>
      <c r="FDY152" s="3"/>
      <c r="FDZ152" s="3"/>
      <c r="FEA152" s="3"/>
      <c r="FEB152" s="3"/>
      <c r="FEC152" s="3"/>
      <c r="FED152" s="3"/>
      <c r="FEE152" s="3"/>
      <c r="FEF152" s="3"/>
      <c r="FEG152" s="3"/>
      <c r="FEH152" s="3"/>
      <c r="FEI152" s="3"/>
      <c r="FEJ152" s="3"/>
      <c r="FEK152" s="3"/>
      <c r="FEL152" s="3"/>
      <c r="FEM152" s="3"/>
      <c r="FEN152" s="3"/>
      <c r="FEO152" s="3"/>
      <c r="FEP152" s="3"/>
      <c r="FEQ152" s="3"/>
      <c r="FER152" s="3"/>
      <c r="FES152" s="3"/>
      <c r="FET152" s="3"/>
      <c r="FEU152" s="3"/>
      <c r="FEV152" s="3"/>
      <c r="FEW152" s="3"/>
      <c r="FEX152" s="3"/>
      <c r="FEY152" s="3"/>
      <c r="FEZ152" s="3"/>
      <c r="FFA152" s="3"/>
      <c r="FFB152" s="3"/>
      <c r="FFC152" s="3"/>
      <c r="FFD152" s="3"/>
      <c r="FFE152" s="3"/>
      <c r="FFF152" s="3"/>
      <c r="FFG152" s="3"/>
      <c r="FFH152" s="3"/>
      <c r="FFI152" s="3"/>
      <c r="FFJ152" s="3"/>
      <c r="FFK152" s="3"/>
      <c r="FFL152" s="3"/>
      <c r="FFM152" s="3"/>
      <c r="FFN152" s="3"/>
      <c r="FFO152" s="3"/>
      <c r="FFP152" s="3"/>
      <c r="FFQ152" s="3"/>
      <c r="FFR152" s="3"/>
      <c r="FFS152" s="3"/>
      <c r="FFT152" s="3"/>
      <c r="FFU152" s="3"/>
      <c r="FFV152" s="3"/>
      <c r="FFW152" s="3"/>
      <c r="FFX152" s="3"/>
      <c r="FFY152" s="3"/>
      <c r="FFZ152" s="3"/>
      <c r="FGA152" s="3"/>
      <c r="FGB152" s="3"/>
      <c r="FGC152" s="3"/>
      <c r="FGD152" s="3"/>
      <c r="FGE152" s="3"/>
      <c r="FGF152" s="3"/>
      <c r="FGG152" s="3"/>
      <c r="FGH152" s="3"/>
      <c r="FGI152" s="3"/>
      <c r="FGJ152" s="3"/>
      <c r="FGK152" s="3"/>
      <c r="FGL152" s="3"/>
      <c r="FGM152" s="3"/>
      <c r="FGN152" s="3"/>
      <c r="FGO152" s="3"/>
      <c r="FGP152" s="3"/>
      <c r="FGQ152" s="3"/>
      <c r="FGR152" s="3"/>
      <c r="FGS152" s="3"/>
      <c r="FGT152" s="3"/>
      <c r="FGU152" s="3"/>
      <c r="FGV152" s="3"/>
      <c r="FGW152" s="3"/>
      <c r="FGX152" s="3"/>
      <c r="FGY152" s="3"/>
      <c r="FGZ152" s="3"/>
      <c r="FHA152" s="3"/>
      <c r="FHB152" s="3"/>
      <c r="FHC152" s="3"/>
      <c r="FHD152" s="3"/>
      <c r="FHE152" s="3"/>
      <c r="FHF152" s="3"/>
      <c r="FHG152" s="3"/>
      <c r="FHH152" s="3"/>
      <c r="FHI152" s="3"/>
      <c r="FHJ152" s="3"/>
      <c r="FHK152" s="3"/>
      <c r="FHL152" s="3"/>
      <c r="FHM152" s="3"/>
      <c r="FHN152" s="3"/>
      <c r="FHO152" s="3"/>
      <c r="FHP152" s="3"/>
      <c r="FHQ152" s="3"/>
      <c r="FHR152" s="3"/>
      <c r="FHS152" s="3"/>
      <c r="FHT152" s="3"/>
      <c r="FHU152" s="3"/>
      <c r="FHV152" s="3"/>
      <c r="FHW152" s="3"/>
      <c r="FHX152" s="3"/>
      <c r="FHY152" s="3"/>
      <c r="FHZ152" s="3"/>
      <c r="FIA152" s="3"/>
      <c r="FIB152" s="3"/>
      <c r="FIC152" s="3"/>
      <c r="FID152" s="3"/>
      <c r="FIE152" s="3"/>
      <c r="FIF152" s="3"/>
      <c r="FIG152" s="3"/>
      <c r="FIH152" s="3"/>
      <c r="FII152" s="3"/>
      <c r="FIJ152" s="3"/>
      <c r="FIK152" s="3"/>
      <c r="FIL152" s="3"/>
      <c r="FIM152" s="3"/>
      <c r="FIN152" s="3"/>
      <c r="FIO152" s="3"/>
      <c r="FIP152" s="3"/>
      <c r="FIQ152" s="3"/>
      <c r="FIR152" s="3"/>
      <c r="FIS152" s="3"/>
      <c r="FIT152" s="3"/>
      <c r="FIU152" s="3"/>
      <c r="FIV152" s="3"/>
      <c r="FIW152" s="3"/>
      <c r="FIX152" s="3"/>
      <c r="FIY152" s="3"/>
      <c r="FIZ152" s="3"/>
      <c r="FJA152" s="3"/>
      <c r="FJB152" s="3"/>
      <c r="FJC152" s="3"/>
      <c r="FJD152" s="3"/>
      <c r="FJE152" s="3"/>
      <c r="FJF152" s="3"/>
      <c r="FJG152" s="3"/>
      <c r="FJH152" s="3"/>
      <c r="FJI152" s="3"/>
      <c r="FJJ152" s="3"/>
      <c r="FJK152" s="3"/>
      <c r="FJL152" s="3"/>
      <c r="FJM152" s="3"/>
      <c r="FJN152" s="3"/>
      <c r="FJO152" s="3"/>
      <c r="FJP152" s="3"/>
      <c r="FJQ152" s="3"/>
      <c r="FJR152" s="3"/>
      <c r="FJS152" s="3"/>
      <c r="FJT152" s="3"/>
      <c r="FJU152" s="3"/>
      <c r="FJV152" s="3"/>
      <c r="FJW152" s="3"/>
      <c r="FJX152" s="3"/>
      <c r="FJY152" s="3"/>
      <c r="FJZ152" s="3"/>
      <c r="FKA152" s="3"/>
      <c r="FKB152" s="3"/>
      <c r="FKC152" s="3"/>
      <c r="FKD152" s="3"/>
      <c r="FKE152" s="3"/>
      <c r="FKF152" s="3"/>
      <c r="FKG152" s="3"/>
      <c r="FKH152" s="3"/>
      <c r="FKI152" s="3"/>
      <c r="FKJ152" s="3"/>
      <c r="FKK152" s="3"/>
      <c r="FKL152" s="3"/>
      <c r="FKM152" s="3"/>
      <c r="FKN152" s="3"/>
      <c r="FKO152" s="3"/>
      <c r="FKP152" s="3"/>
      <c r="FKQ152" s="3"/>
      <c r="FKR152" s="3"/>
      <c r="FKS152" s="3"/>
      <c r="FKT152" s="3"/>
      <c r="FKU152" s="3"/>
      <c r="FKV152" s="3"/>
      <c r="FKW152" s="3"/>
      <c r="FKX152" s="3"/>
      <c r="FKY152" s="3"/>
      <c r="FKZ152" s="3"/>
      <c r="FLA152" s="3"/>
      <c r="FLB152" s="3"/>
      <c r="FLC152" s="3"/>
      <c r="FLD152" s="3"/>
      <c r="FLE152" s="3"/>
      <c r="FLF152" s="3"/>
      <c r="FLG152" s="3"/>
      <c r="FLH152" s="3"/>
      <c r="FLI152" s="3"/>
      <c r="FLJ152" s="3"/>
      <c r="FLK152" s="3"/>
      <c r="FLL152" s="3"/>
      <c r="FLM152" s="3"/>
      <c r="FLN152" s="3"/>
      <c r="FLO152" s="3"/>
      <c r="FLP152" s="3"/>
      <c r="FLQ152" s="3"/>
      <c r="FLR152" s="3"/>
      <c r="FLS152" s="3"/>
      <c r="FLT152" s="3"/>
      <c r="FLU152" s="3"/>
      <c r="FLV152" s="3"/>
      <c r="FLW152" s="3"/>
      <c r="FLX152" s="3"/>
      <c r="FLY152" s="3"/>
      <c r="FLZ152" s="3"/>
      <c r="FMA152" s="3"/>
      <c r="FMB152" s="3"/>
      <c r="FMC152" s="3"/>
      <c r="FMD152" s="3"/>
      <c r="FME152" s="3"/>
      <c r="FMF152" s="3"/>
      <c r="FMG152" s="3"/>
      <c r="FMH152" s="3"/>
      <c r="FMI152" s="3"/>
      <c r="FMJ152" s="3"/>
      <c r="FMK152" s="3"/>
      <c r="FML152" s="3"/>
      <c r="FMM152" s="3"/>
      <c r="FMN152" s="3"/>
      <c r="FMO152" s="3"/>
      <c r="FMP152" s="3"/>
      <c r="FMQ152" s="3"/>
      <c r="FMR152" s="3"/>
      <c r="FMS152" s="3"/>
      <c r="FMT152" s="3"/>
      <c r="FMU152" s="3"/>
      <c r="FMV152" s="3"/>
      <c r="FMW152" s="3"/>
      <c r="FMX152" s="3"/>
      <c r="FMY152" s="3"/>
      <c r="FMZ152" s="3"/>
      <c r="FNA152" s="3"/>
      <c r="FNB152" s="3"/>
      <c r="FNC152" s="3"/>
      <c r="FND152" s="3"/>
      <c r="FNE152" s="3"/>
      <c r="FNF152" s="3"/>
      <c r="FNG152" s="3"/>
      <c r="FNH152" s="3"/>
      <c r="FNI152" s="3"/>
      <c r="FNJ152" s="3"/>
      <c r="FNK152" s="3"/>
      <c r="FNL152" s="3"/>
      <c r="FNM152" s="3"/>
      <c r="FNN152" s="3"/>
      <c r="FNO152" s="3"/>
      <c r="FNP152" s="3"/>
      <c r="FNQ152" s="3"/>
      <c r="FNR152" s="3"/>
      <c r="FNS152" s="3"/>
      <c r="FNT152" s="3"/>
      <c r="FNU152" s="3"/>
      <c r="FNV152" s="3"/>
      <c r="FNW152" s="3"/>
      <c r="FNX152" s="3"/>
      <c r="FNY152" s="3"/>
      <c r="FNZ152" s="3"/>
      <c r="FOA152" s="3"/>
      <c r="FOB152" s="3"/>
      <c r="FOC152" s="3"/>
      <c r="FOD152" s="3"/>
      <c r="FOE152" s="3"/>
      <c r="FOF152" s="3"/>
      <c r="FOG152" s="3"/>
      <c r="FOH152" s="3"/>
      <c r="FOI152" s="3"/>
      <c r="FOJ152" s="3"/>
      <c r="FOK152" s="3"/>
      <c r="FOL152" s="3"/>
      <c r="FOM152" s="3"/>
      <c r="FON152" s="3"/>
      <c r="FOO152" s="3"/>
      <c r="FOP152" s="3"/>
      <c r="FOQ152" s="3"/>
      <c r="FOR152" s="3"/>
      <c r="FOS152" s="3"/>
      <c r="FOT152" s="3"/>
      <c r="FOU152" s="3"/>
      <c r="FOV152" s="3"/>
      <c r="FOW152" s="3"/>
      <c r="FOX152" s="3"/>
      <c r="FOY152" s="3"/>
      <c r="FOZ152" s="3"/>
      <c r="FPA152" s="3"/>
      <c r="FPB152" s="3"/>
      <c r="FPC152" s="3"/>
      <c r="FPD152" s="3"/>
      <c r="FPE152" s="3"/>
      <c r="FPF152" s="3"/>
      <c r="FPG152" s="3"/>
      <c r="FPH152" s="3"/>
      <c r="FPI152" s="3"/>
      <c r="FPJ152" s="3"/>
      <c r="FPK152" s="3"/>
      <c r="FPL152" s="3"/>
      <c r="FPM152" s="3"/>
      <c r="FPN152" s="3"/>
      <c r="FPO152" s="3"/>
      <c r="FPP152" s="3"/>
      <c r="FPQ152" s="3"/>
      <c r="FPR152" s="3"/>
      <c r="FPS152" s="3"/>
      <c r="FPT152" s="3"/>
      <c r="FPU152" s="3"/>
      <c r="FPV152" s="3"/>
      <c r="FPW152" s="3"/>
      <c r="FPX152" s="3"/>
      <c r="FPY152" s="3"/>
      <c r="FPZ152" s="3"/>
      <c r="FQA152" s="3"/>
      <c r="FQB152" s="3"/>
      <c r="FQC152" s="3"/>
      <c r="FQD152" s="3"/>
      <c r="FQE152" s="3"/>
      <c r="FQF152" s="3"/>
      <c r="FQG152" s="3"/>
      <c r="FQH152" s="3"/>
      <c r="FQI152" s="3"/>
      <c r="FQJ152" s="3"/>
      <c r="FQK152" s="3"/>
      <c r="FQL152" s="3"/>
      <c r="FQM152" s="3"/>
      <c r="FQN152" s="3"/>
      <c r="FQO152" s="3"/>
      <c r="FQP152" s="3"/>
      <c r="FQQ152" s="3"/>
      <c r="FQR152" s="3"/>
      <c r="FQS152" s="3"/>
      <c r="FQT152" s="3"/>
      <c r="FQU152" s="3"/>
      <c r="FQV152" s="3"/>
      <c r="FQW152" s="3"/>
      <c r="FQX152" s="3"/>
      <c r="FQY152" s="3"/>
      <c r="FQZ152" s="3"/>
      <c r="FRA152" s="3"/>
      <c r="FRB152" s="3"/>
      <c r="FRC152" s="3"/>
      <c r="FRD152" s="3"/>
      <c r="FRE152" s="3"/>
      <c r="FRF152" s="3"/>
      <c r="FRG152" s="3"/>
      <c r="FRH152" s="3"/>
      <c r="FRI152" s="3"/>
      <c r="FRJ152" s="3"/>
      <c r="FRK152" s="3"/>
      <c r="FRL152" s="3"/>
      <c r="FRM152" s="3"/>
      <c r="FRN152" s="3"/>
      <c r="FRO152" s="3"/>
      <c r="FRP152" s="3"/>
      <c r="FRQ152" s="3"/>
      <c r="FRR152" s="3"/>
      <c r="FRS152" s="3"/>
      <c r="FRT152" s="3"/>
      <c r="FRU152" s="3"/>
      <c r="FRV152" s="3"/>
      <c r="FRW152" s="3"/>
      <c r="FRX152" s="3"/>
      <c r="FRY152" s="3"/>
      <c r="FRZ152" s="3"/>
      <c r="FSA152" s="3"/>
      <c r="FSB152" s="3"/>
      <c r="FSC152" s="3"/>
      <c r="FSD152" s="3"/>
      <c r="FSE152" s="3"/>
      <c r="FSF152" s="3"/>
      <c r="FSG152" s="3"/>
      <c r="FSH152" s="3"/>
      <c r="FSI152" s="3"/>
      <c r="FSJ152" s="3"/>
      <c r="FSK152" s="3"/>
      <c r="FSL152" s="3"/>
      <c r="FSM152" s="3"/>
      <c r="FSN152" s="3"/>
      <c r="FSO152" s="3"/>
      <c r="FSP152" s="3"/>
      <c r="FSQ152" s="3"/>
      <c r="FSR152" s="3"/>
      <c r="FSS152" s="3"/>
      <c r="FST152" s="3"/>
      <c r="FSU152" s="3"/>
      <c r="FSV152" s="3"/>
      <c r="FSW152" s="3"/>
      <c r="FSX152" s="3"/>
      <c r="FSY152" s="3"/>
      <c r="FSZ152" s="3"/>
      <c r="FTA152" s="3"/>
      <c r="FTB152" s="3"/>
      <c r="FTC152" s="3"/>
      <c r="FTD152" s="3"/>
      <c r="FTE152" s="3"/>
      <c r="FTF152" s="3"/>
      <c r="FTG152" s="3"/>
      <c r="FTH152" s="3"/>
      <c r="FTI152" s="3"/>
      <c r="FTJ152" s="3"/>
      <c r="FTK152" s="3"/>
      <c r="FTL152" s="3"/>
      <c r="FTM152" s="3"/>
      <c r="FTN152" s="3"/>
      <c r="FTO152" s="3"/>
      <c r="FTP152" s="3"/>
      <c r="FTQ152" s="3"/>
      <c r="FTR152" s="3"/>
      <c r="FTS152" s="3"/>
      <c r="FTT152" s="3"/>
      <c r="FTU152" s="3"/>
      <c r="FTV152" s="3"/>
      <c r="FTW152" s="3"/>
      <c r="FTX152" s="3"/>
      <c r="FTY152" s="3"/>
      <c r="FTZ152" s="3"/>
      <c r="FUA152" s="3"/>
      <c r="FUB152" s="3"/>
      <c r="FUC152" s="3"/>
      <c r="FUD152" s="3"/>
      <c r="FUE152" s="3"/>
      <c r="FUF152" s="3"/>
      <c r="FUG152" s="3"/>
      <c r="FUH152" s="3"/>
      <c r="FUI152" s="3"/>
      <c r="FUJ152" s="3"/>
      <c r="FUK152" s="3"/>
      <c r="FUL152" s="3"/>
      <c r="FUM152" s="3"/>
      <c r="FUN152" s="3"/>
      <c r="FUO152" s="3"/>
      <c r="FUP152" s="3"/>
      <c r="FUQ152" s="3"/>
      <c r="FUR152" s="3"/>
      <c r="FUS152" s="3"/>
      <c r="FUT152" s="3"/>
      <c r="FUU152" s="3"/>
      <c r="FUV152" s="3"/>
      <c r="FUW152" s="3"/>
      <c r="FUX152" s="3"/>
      <c r="FUY152" s="3"/>
      <c r="FUZ152" s="3"/>
      <c r="FVA152" s="3"/>
      <c r="FVB152" s="3"/>
      <c r="FVC152" s="3"/>
      <c r="FVD152" s="3"/>
      <c r="FVE152" s="3"/>
      <c r="FVF152" s="3"/>
      <c r="FVG152" s="3"/>
      <c r="FVH152" s="3"/>
      <c r="FVI152" s="3"/>
      <c r="FVJ152" s="3"/>
      <c r="FVK152" s="3"/>
      <c r="FVL152" s="3"/>
      <c r="FVM152" s="3"/>
      <c r="FVN152" s="3"/>
      <c r="FVO152" s="3"/>
      <c r="FVP152" s="3"/>
      <c r="FVQ152" s="3"/>
      <c r="FVR152" s="3"/>
      <c r="FVS152" s="3"/>
      <c r="FVT152" s="3"/>
      <c r="FVU152" s="3"/>
      <c r="FVV152" s="3"/>
      <c r="FVW152" s="3"/>
      <c r="FVX152" s="3"/>
      <c r="FVY152" s="3"/>
      <c r="FVZ152" s="3"/>
      <c r="FWA152" s="3"/>
      <c r="FWB152" s="3"/>
      <c r="FWC152" s="3"/>
      <c r="FWD152" s="3"/>
      <c r="FWE152" s="3"/>
      <c r="FWF152" s="3"/>
      <c r="FWG152" s="3"/>
      <c r="FWH152" s="3"/>
      <c r="FWI152" s="3"/>
      <c r="FWJ152" s="3"/>
      <c r="FWK152" s="3"/>
      <c r="FWL152" s="3"/>
      <c r="FWM152" s="3"/>
      <c r="FWN152" s="3"/>
      <c r="FWO152" s="3"/>
      <c r="FWP152" s="3"/>
      <c r="FWQ152" s="3"/>
      <c r="FWR152" s="3"/>
      <c r="FWS152" s="3"/>
      <c r="FWT152" s="3"/>
      <c r="FWU152" s="3"/>
      <c r="FWV152" s="3"/>
      <c r="FWW152" s="3"/>
      <c r="FWX152" s="3"/>
      <c r="FWY152" s="3"/>
      <c r="FWZ152" s="3"/>
      <c r="FXA152" s="3"/>
      <c r="FXB152" s="3"/>
      <c r="FXC152" s="3"/>
      <c r="FXD152" s="3"/>
      <c r="FXE152" s="3"/>
      <c r="FXF152" s="3"/>
      <c r="FXG152" s="3"/>
      <c r="FXH152" s="3"/>
      <c r="FXI152" s="3"/>
      <c r="FXJ152" s="3"/>
      <c r="FXK152" s="3"/>
      <c r="FXL152" s="3"/>
      <c r="FXM152" s="3"/>
      <c r="FXN152" s="3"/>
      <c r="FXO152" s="3"/>
      <c r="FXP152" s="3"/>
      <c r="FXQ152" s="3"/>
      <c r="FXR152" s="3"/>
      <c r="FXS152" s="3"/>
      <c r="FXT152" s="3"/>
      <c r="FXU152" s="3"/>
      <c r="FXV152" s="3"/>
      <c r="FXW152" s="3"/>
      <c r="FXX152" s="3"/>
      <c r="FXY152" s="3"/>
      <c r="FXZ152" s="3"/>
      <c r="FYA152" s="3"/>
      <c r="FYB152" s="3"/>
      <c r="FYC152" s="3"/>
      <c r="FYD152" s="3"/>
      <c r="FYE152" s="3"/>
      <c r="FYF152" s="3"/>
      <c r="FYG152" s="3"/>
      <c r="FYH152" s="3"/>
      <c r="FYI152" s="3"/>
      <c r="FYJ152" s="3"/>
      <c r="FYK152" s="3"/>
      <c r="FYL152" s="3"/>
      <c r="FYM152" s="3"/>
      <c r="FYN152" s="3"/>
      <c r="FYO152" s="3"/>
      <c r="FYP152" s="3"/>
      <c r="FYQ152" s="3"/>
      <c r="FYR152" s="3"/>
      <c r="FYS152" s="3"/>
      <c r="FYT152" s="3"/>
      <c r="FYU152" s="3"/>
      <c r="FYV152" s="3"/>
      <c r="FYW152" s="3"/>
      <c r="FYX152" s="3"/>
      <c r="FYY152" s="3"/>
      <c r="FYZ152" s="3"/>
      <c r="FZA152" s="3"/>
      <c r="FZB152" s="3"/>
      <c r="FZC152" s="3"/>
      <c r="FZD152" s="3"/>
      <c r="FZE152" s="3"/>
      <c r="FZF152" s="3"/>
      <c r="FZG152" s="3"/>
      <c r="FZH152" s="3"/>
      <c r="FZI152" s="3"/>
      <c r="FZJ152" s="3"/>
      <c r="FZK152" s="3"/>
      <c r="FZL152" s="3"/>
      <c r="FZM152" s="3"/>
      <c r="FZN152" s="3"/>
      <c r="FZO152" s="3"/>
      <c r="FZP152" s="3"/>
      <c r="FZQ152" s="3"/>
      <c r="FZR152" s="3"/>
      <c r="FZS152" s="3"/>
      <c r="FZT152" s="3"/>
      <c r="FZU152" s="3"/>
      <c r="FZV152" s="3"/>
      <c r="FZW152" s="3"/>
      <c r="FZX152" s="3"/>
      <c r="FZY152" s="3"/>
      <c r="FZZ152" s="3"/>
      <c r="GAA152" s="3"/>
      <c r="GAB152" s="3"/>
      <c r="GAC152" s="3"/>
      <c r="GAD152" s="3"/>
      <c r="GAE152" s="3"/>
      <c r="GAF152" s="3"/>
      <c r="GAG152" s="3"/>
      <c r="GAH152" s="3"/>
      <c r="GAI152" s="3"/>
      <c r="GAJ152" s="3"/>
      <c r="GAK152" s="3"/>
      <c r="GAL152" s="3"/>
      <c r="GAM152" s="3"/>
      <c r="GAN152" s="3"/>
      <c r="GAO152" s="3"/>
      <c r="GAP152" s="3"/>
      <c r="GAQ152" s="3"/>
      <c r="GAR152" s="3"/>
      <c r="GAS152" s="3"/>
      <c r="GAT152" s="3"/>
      <c r="GAU152" s="3"/>
      <c r="GAV152" s="3"/>
      <c r="GAW152" s="3"/>
      <c r="GAX152" s="3"/>
      <c r="GAY152" s="3"/>
      <c r="GAZ152" s="3"/>
      <c r="GBA152" s="3"/>
      <c r="GBB152" s="3"/>
      <c r="GBC152" s="3"/>
      <c r="GBD152" s="3"/>
      <c r="GBE152" s="3"/>
      <c r="GBF152" s="3"/>
      <c r="GBG152" s="3"/>
      <c r="GBH152" s="3"/>
      <c r="GBI152" s="3"/>
      <c r="GBJ152" s="3"/>
      <c r="GBK152" s="3"/>
      <c r="GBL152" s="3"/>
      <c r="GBM152" s="3"/>
      <c r="GBN152" s="3"/>
      <c r="GBO152" s="3"/>
      <c r="GBP152" s="3"/>
      <c r="GBQ152" s="3"/>
      <c r="GBR152" s="3"/>
      <c r="GBS152" s="3"/>
      <c r="GBT152" s="3"/>
      <c r="GBU152" s="3"/>
      <c r="GBV152" s="3"/>
      <c r="GBW152" s="3"/>
      <c r="GBX152" s="3"/>
      <c r="GBY152" s="3"/>
      <c r="GBZ152" s="3"/>
      <c r="GCA152" s="3"/>
      <c r="GCB152" s="3"/>
      <c r="GCC152" s="3"/>
      <c r="GCD152" s="3"/>
      <c r="GCE152" s="3"/>
      <c r="GCF152" s="3"/>
      <c r="GCG152" s="3"/>
      <c r="GCH152" s="3"/>
      <c r="GCI152" s="3"/>
      <c r="GCJ152" s="3"/>
      <c r="GCK152" s="3"/>
      <c r="GCL152" s="3"/>
      <c r="GCM152" s="3"/>
      <c r="GCN152" s="3"/>
      <c r="GCO152" s="3"/>
      <c r="GCP152" s="3"/>
      <c r="GCQ152" s="3"/>
      <c r="GCR152" s="3"/>
      <c r="GCS152" s="3"/>
      <c r="GCT152" s="3"/>
      <c r="GCU152" s="3"/>
      <c r="GCV152" s="3"/>
      <c r="GCW152" s="3"/>
      <c r="GCX152" s="3"/>
      <c r="GCY152" s="3"/>
      <c r="GCZ152" s="3"/>
      <c r="GDA152" s="3"/>
      <c r="GDB152" s="3"/>
      <c r="GDC152" s="3"/>
      <c r="GDD152" s="3"/>
      <c r="GDE152" s="3"/>
      <c r="GDF152" s="3"/>
      <c r="GDG152" s="3"/>
      <c r="GDH152" s="3"/>
      <c r="GDI152" s="3"/>
      <c r="GDJ152" s="3"/>
      <c r="GDK152" s="3"/>
      <c r="GDL152" s="3"/>
      <c r="GDM152" s="3"/>
      <c r="GDN152" s="3"/>
      <c r="GDO152" s="3"/>
      <c r="GDP152" s="3"/>
      <c r="GDQ152" s="3"/>
      <c r="GDR152" s="3"/>
      <c r="GDS152" s="3"/>
      <c r="GDT152" s="3"/>
      <c r="GDU152" s="3"/>
      <c r="GDV152" s="3"/>
      <c r="GDW152" s="3"/>
      <c r="GDX152" s="3"/>
      <c r="GDY152" s="3"/>
      <c r="GDZ152" s="3"/>
      <c r="GEA152" s="3"/>
      <c r="GEB152" s="3"/>
      <c r="GEC152" s="3"/>
      <c r="GED152" s="3"/>
      <c r="GEE152" s="3"/>
      <c r="GEF152" s="3"/>
      <c r="GEG152" s="3"/>
      <c r="GEH152" s="3"/>
      <c r="GEI152" s="3"/>
      <c r="GEJ152" s="3"/>
      <c r="GEK152" s="3"/>
      <c r="GEL152" s="3"/>
      <c r="GEM152" s="3"/>
      <c r="GEN152" s="3"/>
      <c r="GEO152" s="3"/>
      <c r="GEP152" s="3"/>
      <c r="GEQ152" s="3"/>
      <c r="GER152" s="3"/>
      <c r="GES152" s="3"/>
      <c r="GET152" s="3"/>
      <c r="GEU152" s="3"/>
      <c r="GEV152" s="3"/>
      <c r="GEW152" s="3"/>
      <c r="GEX152" s="3"/>
      <c r="GEY152" s="3"/>
      <c r="GEZ152" s="3"/>
      <c r="GFA152" s="3"/>
      <c r="GFB152" s="3"/>
      <c r="GFC152" s="3"/>
      <c r="GFD152" s="3"/>
      <c r="GFE152" s="3"/>
      <c r="GFF152" s="3"/>
      <c r="GFG152" s="3"/>
      <c r="GFH152" s="3"/>
      <c r="GFI152" s="3"/>
      <c r="GFJ152" s="3"/>
      <c r="GFK152" s="3"/>
      <c r="GFL152" s="3"/>
      <c r="GFM152" s="3"/>
      <c r="GFN152" s="3"/>
      <c r="GFO152" s="3"/>
      <c r="GFP152" s="3"/>
      <c r="GFQ152" s="3"/>
      <c r="GFR152" s="3"/>
      <c r="GFS152" s="3"/>
      <c r="GFT152" s="3"/>
      <c r="GFU152" s="3"/>
      <c r="GFV152" s="3"/>
      <c r="GFW152" s="3"/>
      <c r="GFX152" s="3"/>
      <c r="GFY152" s="3"/>
      <c r="GFZ152" s="3"/>
      <c r="GGA152" s="3"/>
      <c r="GGB152" s="3"/>
      <c r="GGC152" s="3"/>
      <c r="GGD152" s="3"/>
      <c r="GGE152" s="3"/>
      <c r="GGF152" s="3"/>
      <c r="GGG152" s="3"/>
      <c r="GGH152" s="3"/>
      <c r="GGI152" s="3"/>
      <c r="GGJ152" s="3"/>
      <c r="GGK152" s="3"/>
      <c r="GGL152" s="3"/>
      <c r="GGM152" s="3"/>
      <c r="GGN152" s="3"/>
      <c r="GGO152" s="3"/>
      <c r="GGP152" s="3"/>
      <c r="GGQ152" s="3"/>
      <c r="GGR152" s="3"/>
      <c r="GGS152" s="3"/>
      <c r="GGT152" s="3"/>
      <c r="GGU152" s="3"/>
      <c r="GGV152" s="3"/>
      <c r="GGW152" s="3"/>
      <c r="GGX152" s="3"/>
      <c r="GGY152" s="3"/>
      <c r="GGZ152" s="3"/>
      <c r="GHA152" s="3"/>
      <c r="GHB152" s="3"/>
      <c r="GHC152" s="3"/>
      <c r="GHD152" s="3"/>
      <c r="GHE152" s="3"/>
      <c r="GHF152" s="3"/>
      <c r="GHG152" s="3"/>
      <c r="GHH152" s="3"/>
      <c r="GHI152" s="3"/>
      <c r="GHJ152" s="3"/>
      <c r="GHK152" s="3"/>
      <c r="GHL152" s="3"/>
      <c r="GHM152" s="3"/>
      <c r="GHN152" s="3"/>
      <c r="GHO152" s="3"/>
      <c r="GHP152" s="3"/>
      <c r="GHQ152" s="3"/>
      <c r="GHR152" s="3"/>
      <c r="GHS152" s="3"/>
      <c r="GHT152" s="3"/>
      <c r="GHU152" s="3"/>
      <c r="GHV152" s="3"/>
      <c r="GHW152" s="3"/>
      <c r="GHX152" s="3"/>
      <c r="GHY152" s="3"/>
      <c r="GHZ152" s="3"/>
      <c r="GIA152" s="3"/>
      <c r="GIB152" s="3"/>
      <c r="GIC152" s="3"/>
      <c r="GID152" s="3"/>
      <c r="GIE152" s="3"/>
      <c r="GIF152" s="3"/>
      <c r="GIG152" s="3"/>
      <c r="GIH152" s="3"/>
      <c r="GII152" s="3"/>
      <c r="GIJ152" s="3"/>
      <c r="GIK152" s="3"/>
      <c r="GIL152" s="3"/>
      <c r="GIM152" s="3"/>
      <c r="GIN152" s="3"/>
      <c r="GIO152" s="3"/>
      <c r="GIP152" s="3"/>
      <c r="GIQ152" s="3"/>
      <c r="GIR152" s="3"/>
      <c r="GIS152" s="3"/>
      <c r="GIT152" s="3"/>
      <c r="GIU152" s="3"/>
      <c r="GIV152" s="3"/>
      <c r="GIW152" s="3"/>
      <c r="GIX152" s="3"/>
      <c r="GIY152" s="3"/>
      <c r="GIZ152" s="3"/>
      <c r="GJA152" s="3"/>
      <c r="GJB152" s="3"/>
      <c r="GJC152" s="3"/>
      <c r="GJD152" s="3"/>
      <c r="GJE152" s="3"/>
      <c r="GJF152" s="3"/>
      <c r="GJG152" s="3"/>
      <c r="GJH152" s="3"/>
      <c r="GJI152" s="3"/>
      <c r="GJJ152" s="3"/>
      <c r="GJK152" s="3"/>
      <c r="GJL152" s="3"/>
      <c r="GJM152" s="3"/>
      <c r="GJN152" s="3"/>
      <c r="GJO152" s="3"/>
      <c r="GJP152" s="3"/>
      <c r="GJQ152" s="3"/>
      <c r="GJR152" s="3"/>
      <c r="GJS152" s="3"/>
      <c r="GJT152" s="3"/>
      <c r="GJU152" s="3"/>
      <c r="GJV152" s="3"/>
      <c r="GJW152" s="3"/>
      <c r="GJX152" s="3"/>
      <c r="GJY152" s="3"/>
      <c r="GJZ152" s="3"/>
      <c r="GKA152" s="3"/>
      <c r="GKB152" s="3"/>
      <c r="GKC152" s="3"/>
      <c r="GKD152" s="3"/>
      <c r="GKE152" s="3"/>
      <c r="GKF152" s="3"/>
      <c r="GKG152" s="3"/>
      <c r="GKH152" s="3"/>
      <c r="GKI152" s="3"/>
      <c r="GKJ152" s="3"/>
      <c r="GKK152" s="3"/>
      <c r="GKL152" s="3"/>
      <c r="GKM152" s="3"/>
      <c r="GKN152" s="3"/>
      <c r="GKO152" s="3"/>
      <c r="GKP152" s="3"/>
      <c r="GKQ152" s="3"/>
      <c r="GKR152" s="3"/>
      <c r="GKS152" s="3"/>
      <c r="GKT152" s="3"/>
      <c r="GKU152" s="3"/>
      <c r="GKV152" s="3"/>
      <c r="GKW152" s="3"/>
      <c r="GKX152" s="3"/>
      <c r="GKY152" s="3"/>
      <c r="GKZ152" s="3"/>
      <c r="GLA152" s="3"/>
      <c r="GLB152" s="3"/>
      <c r="GLC152" s="3"/>
      <c r="GLD152" s="3"/>
      <c r="GLE152" s="3"/>
      <c r="GLF152" s="3"/>
      <c r="GLG152" s="3"/>
      <c r="GLH152" s="3"/>
      <c r="GLI152" s="3"/>
      <c r="GLJ152" s="3"/>
      <c r="GLK152" s="3"/>
      <c r="GLL152" s="3"/>
      <c r="GLM152" s="3"/>
      <c r="GLN152" s="3"/>
      <c r="GLO152" s="3"/>
      <c r="GLP152" s="3"/>
      <c r="GLQ152" s="3"/>
      <c r="GLR152" s="3"/>
      <c r="GLS152" s="3"/>
      <c r="GLT152" s="3"/>
      <c r="GLU152" s="3"/>
      <c r="GLV152" s="3"/>
      <c r="GLW152" s="3"/>
      <c r="GLX152" s="3"/>
      <c r="GLY152" s="3"/>
      <c r="GLZ152" s="3"/>
      <c r="GMA152" s="3"/>
      <c r="GMB152" s="3"/>
      <c r="GMC152" s="3"/>
      <c r="GMD152" s="3"/>
      <c r="GME152" s="3"/>
      <c r="GMF152" s="3"/>
      <c r="GMG152" s="3"/>
      <c r="GMH152" s="3"/>
      <c r="GMI152" s="3"/>
      <c r="GMJ152" s="3"/>
      <c r="GMK152" s="3"/>
      <c r="GML152" s="3"/>
      <c r="GMM152" s="3"/>
      <c r="GMN152" s="3"/>
      <c r="GMO152" s="3"/>
      <c r="GMP152" s="3"/>
      <c r="GMQ152" s="3"/>
      <c r="GMR152" s="3"/>
      <c r="GMS152" s="3"/>
      <c r="GMT152" s="3"/>
      <c r="GMU152" s="3"/>
      <c r="GMV152" s="3"/>
      <c r="GMW152" s="3"/>
      <c r="GMX152" s="3"/>
      <c r="GMY152" s="3"/>
      <c r="GMZ152" s="3"/>
      <c r="GNA152" s="3"/>
      <c r="GNB152" s="3"/>
      <c r="GNC152" s="3"/>
      <c r="GND152" s="3"/>
      <c r="GNE152" s="3"/>
      <c r="GNF152" s="3"/>
      <c r="GNG152" s="3"/>
      <c r="GNH152" s="3"/>
      <c r="GNI152" s="3"/>
      <c r="GNJ152" s="3"/>
      <c r="GNK152" s="3"/>
      <c r="GNL152" s="3"/>
      <c r="GNM152" s="3"/>
      <c r="GNN152" s="3"/>
      <c r="GNO152" s="3"/>
      <c r="GNP152" s="3"/>
      <c r="GNQ152" s="3"/>
      <c r="GNR152" s="3"/>
      <c r="GNS152" s="3"/>
      <c r="GNT152" s="3"/>
      <c r="GNU152" s="3"/>
      <c r="GNV152" s="3"/>
      <c r="GNW152" s="3"/>
      <c r="GNX152" s="3"/>
      <c r="GNY152" s="3"/>
      <c r="GNZ152" s="3"/>
      <c r="GOA152" s="3"/>
      <c r="GOB152" s="3"/>
      <c r="GOC152" s="3"/>
      <c r="GOD152" s="3"/>
      <c r="GOE152" s="3"/>
      <c r="GOF152" s="3"/>
      <c r="GOG152" s="3"/>
      <c r="GOH152" s="3"/>
      <c r="GOI152" s="3"/>
      <c r="GOJ152" s="3"/>
      <c r="GOK152" s="3"/>
      <c r="GOL152" s="3"/>
      <c r="GOM152" s="3"/>
      <c r="GON152" s="3"/>
      <c r="GOO152" s="3"/>
      <c r="GOP152" s="3"/>
      <c r="GOQ152" s="3"/>
      <c r="GOR152" s="3"/>
      <c r="GOS152" s="3"/>
      <c r="GOT152" s="3"/>
      <c r="GOU152" s="3"/>
      <c r="GOV152" s="3"/>
      <c r="GOW152" s="3"/>
      <c r="GOX152" s="3"/>
      <c r="GOY152" s="3"/>
      <c r="GOZ152" s="3"/>
      <c r="GPA152" s="3"/>
      <c r="GPB152" s="3"/>
      <c r="GPC152" s="3"/>
      <c r="GPD152" s="3"/>
      <c r="GPE152" s="3"/>
      <c r="GPF152" s="3"/>
      <c r="GPG152" s="3"/>
      <c r="GPH152" s="3"/>
      <c r="GPI152" s="3"/>
      <c r="GPJ152" s="3"/>
      <c r="GPK152" s="3"/>
      <c r="GPL152" s="3"/>
      <c r="GPM152" s="3"/>
      <c r="GPN152" s="3"/>
      <c r="GPO152" s="3"/>
      <c r="GPP152" s="3"/>
      <c r="GPQ152" s="3"/>
      <c r="GPR152" s="3"/>
      <c r="GPS152" s="3"/>
      <c r="GPT152" s="3"/>
      <c r="GPU152" s="3"/>
      <c r="GPV152" s="3"/>
      <c r="GPW152" s="3"/>
      <c r="GPX152" s="3"/>
      <c r="GPY152" s="3"/>
      <c r="GPZ152" s="3"/>
      <c r="GQA152" s="3"/>
      <c r="GQB152" s="3"/>
      <c r="GQC152" s="3"/>
      <c r="GQD152" s="3"/>
      <c r="GQE152" s="3"/>
      <c r="GQF152" s="3"/>
      <c r="GQG152" s="3"/>
      <c r="GQH152" s="3"/>
      <c r="GQI152" s="3"/>
      <c r="GQJ152" s="3"/>
      <c r="GQK152" s="3"/>
      <c r="GQL152" s="3"/>
      <c r="GQM152" s="3"/>
      <c r="GQN152" s="3"/>
      <c r="GQO152" s="3"/>
      <c r="GQP152" s="3"/>
      <c r="GQQ152" s="3"/>
      <c r="GQR152" s="3"/>
      <c r="GQS152" s="3"/>
      <c r="GQT152" s="3"/>
      <c r="GQU152" s="3"/>
      <c r="GQV152" s="3"/>
      <c r="GQW152" s="3"/>
      <c r="GQX152" s="3"/>
      <c r="GQY152" s="3"/>
      <c r="GQZ152" s="3"/>
      <c r="GRA152" s="3"/>
      <c r="GRB152" s="3"/>
      <c r="GRC152" s="3"/>
      <c r="GRD152" s="3"/>
      <c r="GRE152" s="3"/>
      <c r="GRF152" s="3"/>
      <c r="GRG152" s="3"/>
      <c r="GRH152" s="3"/>
      <c r="GRI152" s="3"/>
      <c r="GRJ152" s="3"/>
      <c r="GRK152" s="3"/>
      <c r="GRL152" s="3"/>
      <c r="GRM152" s="3"/>
      <c r="GRN152" s="3"/>
      <c r="GRO152" s="3"/>
      <c r="GRP152" s="3"/>
      <c r="GRQ152" s="3"/>
      <c r="GRR152" s="3"/>
      <c r="GRS152" s="3"/>
      <c r="GRT152" s="3"/>
      <c r="GRU152" s="3"/>
      <c r="GRV152" s="3"/>
      <c r="GRW152" s="3"/>
      <c r="GRX152" s="3"/>
      <c r="GRY152" s="3"/>
      <c r="GRZ152" s="3"/>
      <c r="GSA152" s="3"/>
      <c r="GSB152" s="3"/>
      <c r="GSC152" s="3"/>
      <c r="GSD152" s="3"/>
      <c r="GSE152" s="3"/>
      <c r="GSF152" s="3"/>
      <c r="GSG152" s="3"/>
      <c r="GSH152" s="3"/>
      <c r="GSI152" s="3"/>
      <c r="GSJ152" s="3"/>
      <c r="GSK152" s="3"/>
      <c r="GSL152" s="3"/>
      <c r="GSM152" s="3"/>
      <c r="GSN152" s="3"/>
      <c r="GSO152" s="3"/>
      <c r="GSP152" s="3"/>
      <c r="GSQ152" s="3"/>
      <c r="GSR152" s="3"/>
      <c r="GSS152" s="3"/>
      <c r="GST152" s="3"/>
      <c r="GSU152" s="3"/>
      <c r="GSV152" s="3"/>
      <c r="GSW152" s="3"/>
      <c r="GSX152" s="3"/>
      <c r="GSY152" s="3"/>
      <c r="GSZ152" s="3"/>
      <c r="GTA152" s="3"/>
      <c r="GTB152" s="3"/>
      <c r="GTC152" s="3"/>
      <c r="GTD152" s="3"/>
      <c r="GTE152" s="3"/>
      <c r="GTF152" s="3"/>
      <c r="GTG152" s="3"/>
      <c r="GTH152" s="3"/>
      <c r="GTI152" s="3"/>
      <c r="GTJ152" s="3"/>
      <c r="GTK152" s="3"/>
      <c r="GTL152" s="3"/>
      <c r="GTM152" s="3"/>
      <c r="GTN152" s="3"/>
      <c r="GTO152" s="3"/>
      <c r="GTP152" s="3"/>
      <c r="GTQ152" s="3"/>
      <c r="GTR152" s="3"/>
      <c r="GTS152" s="3"/>
      <c r="GTT152" s="3"/>
      <c r="GTU152" s="3"/>
      <c r="GTV152" s="3"/>
      <c r="GTW152" s="3"/>
      <c r="GTX152" s="3"/>
      <c r="GTY152" s="3"/>
      <c r="GTZ152" s="3"/>
      <c r="GUA152" s="3"/>
      <c r="GUB152" s="3"/>
      <c r="GUC152" s="3"/>
      <c r="GUD152" s="3"/>
      <c r="GUE152" s="3"/>
      <c r="GUF152" s="3"/>
      <c r="GUG152" s="3"/>
      <c r="GUH152" s="3"/>
      <c r="GUI152" s="3"/>
      <c r="GUJ152" s="3"/>
      <c r="GUK152" s="3"/>
      <c r="GUL152" s="3"/>
      <c r="GUM152" s="3"/>
      <c r="GUN152" s="3"/>
      <c r="GUO152" s="3"/>
      <c r="GUP152" s="3"/>
      <c r="GUQ152" s="3"/>
      <c r="GUR152" s="3"/>
      <c r="GUS152" s="3"/>
      <c r="GUT152" s="3"/>
      <c r="GUU152" s="3"/>
      <c r="GUV152" s="3"/>
      <c r="GUW152" s="3"/>
      <c r="GUX152" s="3"/>
      <c r="GUY152" s="3"/>
      <c r="GUZ152" s="3"/>
      <c r="GVA152" s="3"/>
      <c r="GVB152" s="3"/>
      <c r="GVC152" s="3"/>
      <c r="GVD152" s="3"/>
      <c r="GVE152" s="3"/>
      <c r="GVF152" s="3"/>
      <c r="GVG152" s="3"/>
      <c r="GVH152" s="3"/>
      <c r="GVI152" s="3"/>
      <c r="GVJ152" s="3"/>
      <c r="GVK152" s="3"/>
      <c r="GVL152" s="3"/>
      <c r="GVM152" s="3"/>
      <c r="GVN152" s="3"/>
      <c r="GVO152" s="3"/>
      <c r="GVP152" s="3"/>
      <c r="GVQ152" s="3"/>
      <c r="GVR152" s="3"/>
      <c r="GVS152" s="3"/>
      <c r="GVT152" s="3"/>
      <c r="GVU152" s="3"/>
      <c r="GVV152" s="3"/>
      <c r="GVW152" s="3"/>
      <c r="GVX152" s="3"/>
      <c r="GVY152" s="3"/>
      <c r="GVZ152" s="3"/>
      <c r="GWA152" s="3"/>
      <c r="GWB152" s="3"/>
      <c r="GWC152" s="3"/>
      <c r="GWD152" s="3"/>
      <c r="GWE152" s="3"/>
      <c r="GWF152" s="3"/>
      <c r="GWG152" s="3"/>
      <c r="GWH152" s="3"/>
      <c r="GWI152" s="3"/>
      <c r="GWJ152" s="3"/>
      <c r="GWK152" s="3"/>
      <c r="GWL152" s="3"/>
      <c r="GWM152" s="3"/>
      <c r="GWN152" s="3"/>
      <c r="GWO152" s="3"/>
      <c r="GWP152" s="3"/>
      <c r="GWQ152" s="3"/>
      <c r="GWR152" s="3"/>
      <c r="GWS152" s="3"/>
      <c r="GWT152" s="3"/>
      <c r="GWU152" s="3"/>
      <c r="GWV152" s="3"/>
      <c r="GWW152" s="3"/>
      <c r="GWX152" s="3"/>
      <c r="GWY152" s="3"/>
      <c r="GWZ152" s="3"/>
      <c r="GXA152" s="3"/>
      <c r="GXB152" s="3"/>
      <c r="GXC152" s="3"/>
      <c r="GXD152" s="3"/>
      <c r="GXE152" s="3"/>
      <c r="GXF152" s="3"/>
      <c r="GXG152" s="3"/>
      <c r="GXH152" s="3"/>
      <c r="GXI152" s="3"/>
      <c r="GXJ152" s="3"/>
      <c r="GXK152" s="3"/>
      <c r="GXL152" s="3"/>
      <c r="GXM152" s="3"/>
      <c r="GXN152" s="3"/>
      <c r="GXO152" s="3"/>
      <c r="GXP152" s="3"/>
      <c r="GXQ152" s="3"/>
      <c r="GXR152" s="3"/>
      <c r="GXS152" s="3"/>
      <c r="GXT152" s="3"/>
      <c r="GXU152" s="3"/>
      <c r="GXV152" s="3"/>
      <c r="GXW152" s="3"/>
      <c r="GXX152" s="3"/>
      <c r="GXY152" s="3"/>
      <c r="GXZ152" s="3"/>
      <c r="GYA152" s="3"/>
      <c r="GYB152" s="3"/>
      <c r="GYC152" s="3"/>
      <c r="GYD152" s="3"/>
      <c r="GYE152" s="3"/>
      <c r="GYF152" s="3"/>
      <c r="GYG152" s="3"/>
      <c r="GYH152" s="3"/>
      <c r="GYI152" s="3"/>
      <c r="GYJ152" s="3"/>
      <c r="GYK152" s="3"/>
      <c r="GYL152" s="3"/>
      <c r="GYM152" s="3"/>
      <c r="GYN152" s="3"/>
      <c r="GYO152" s="3"/>
      <c r="GYP152" s="3"/>
      <c r="GYQ152" s="3"/>
      <c r="GYR152" s="3"/>
      <c r="GYS152" s="3"/>
      <c r="GYT152" s="3"/>
      <c r="GYU152" s="3"/>
      <c r="GYV152" s="3"/>
      <c r="GYW152" s="3"/>
      <c r="GYX152" s="3"/>
      <c r="GYY152" s="3"/>
      <c r="GYZ152" s="3"/>
      <c r="GZA152" s="3"/>
      <c r="GZB152" s="3"/>
      <c r="GZC152" s="3"/>
      <c r="GZD152" s="3"/>
      <c r="GZE152" s="3"/>
      <c r="GZF152" s="3"/>
      <c r="GZG152" s="3"/>
      <c r="GZH152" s="3"/>
      <c r="GZI152" s="3"/>
      <c r="GZJ152" s="3"/>
      <c r="GZK152" s="3"/>
      <c r="GZL152" s="3"/>
      <c r="GZM152" s="3"/>
      <c r="GZN152" s="3"/>
      <c r="GZO152" s="3"/>
      <c r="GZP152" s="3"/>
      <c r="GZQ152" s="3"/>
      <c r="GZR152" s="3"/>
      <c r="GZS152" s="3"/>
      <c r="GZT152" s="3"/>
      <c r="GZU152" s="3"/>
      <c r="GZV152" s="3"/>
      <c r="GZW152" s="3"/>
      <c r="GZX152" s="3"/>
      <c r="GZY152" s="3"/>
      <c r="GZZ152" s="3"/>
      <c r="HAA152" s="3"/>
      <c r="HAB152" s="3"/>
      <c r="HAC152" s="3"/>
      <c r="HAD152" s="3"/>
      <c r="HAE152" s="3"/>
      <c r="HAF152" s="3"/>
      <c r="HAG152" s="3"/>
      <c r="HAH152" s="3"/>
      <c r="HAI152" s="3"/>
      <c r="HAJ152" s="3"/>
      <c r="HAK152" s="3"/>
      <c r="HAL152" s="3"/>
      <c r="HAM152" s="3"/>
      <c r="HAN152" s="3"/>
      <c r="HAO152" s="3"/>
      <c r="HAP152" s="3"/>
      <c r="HAQ152" s="3"/>
      <c r="HAR152" s="3"/>
      <c r="HAS152" s="3"/>
      <c r="HAT152" s="3"/>
      <c r="HAU152" s="3"/>
      <c r="HAV152" s="3"/>
      <c r="HAW152" s="3"/>
      <c r="HAX152" s="3"/>
      <c r="HAY152" s="3"/>
      <c r="HAZ152" s="3"/>
      <c r="HBA152" s="3"/>
      <c r="HBB152" s="3"/>
      <c r="HBC152" s="3"/>
      <c r="HBD152" s="3"/>
      <c r="HBE152" s="3"/>
      <c r="HBF152" s="3"/>
      <c r="HBG152" s="3"/>
      <c r="HBH152" s="3"/>
      <c r="HBI152" s="3"/>
      <c r="HBJ152" s="3"/>
      <c r="HBK152" s="3"/>
      <c r="HBL152" s="3"/>
      <c r="HBM152" s="3"/>
      <c r="HBN152" s="3"/>
      <c r="HBO152" s="3"/>
      <c r="HBP152" s="3"/>
      <c r="HBQ152" s="3"/>
      <c r="HBR152" s="3"/>
      <c r="HBS152" s="3"/>
      <c r="HBT152" s="3"/>
      <c r="HBU152" s="3"/>
      <c r="HBV152" s="3"/>
      <c r="HBW152" s="3"/>
      <c r="HBX152" s="3"/>
      <c r="HBY152" s="3"/>
      <c r="HBZ152" s="3"/>
      <c r="HCA152" s="3"/>
      <c r="HCB152" s="3"/>
      <c r="HCC152" s="3"/>
      <c r="HCD152" s="3"/>
      <c r="HCE152" s="3"/>
      <c r="HCF152" s="3"/>
      <c r="HCG152" s="3"/>
      <c r="HCH152" s="3"/>
      <c r="HCI152" s="3"/>
      <c r="HCJ152" s="3"/>
      <c r="HCK152" s="3"/>
      <c r="HCL152" s="3"/>
      <c r="HCM152" s="3"/>
      <c r="HCN152" s="3"/>
      <c r="HCO152" s="3"/>
      <c r="HCP152" s="3"/>
      <c r="HCQ152" s="3"/>
      <c r="HCR152" s="3"/>
      <c r="HCS152" s="3"/>
      <c r="HCT152" s="3"/>
      <c r="HCU152" s="3"/>
      <c r="HCV152" s="3"/>
      <c r="HCW152" s="3"/>
      <c r="HCX152" s="3"/>
      <c r="HCY152" s="3"/>
      <c r="HCZ152" s="3"/>
      <c r="HDA152" s="3"/>
      <c r="HDB152" s="3"/>
      <c r="HDC152" s="3"/>
      <c r="HDD152" s="3"/>
      <c r="HDE152" s="3"/>
      <c r="HDF152" s="3"/>
      <c r="HDG152" s="3"/>
      <c r="HDH152" s="3"/>
      <c r="HDI152" s="3"/>
      <c r="HDJ152" s="3"/>
      <c r="HDK152" s="3"/>
      <c r="HDL152" s="3"/>
      <c r="HDM152" s="3"/>
      <c r="HDN152" s="3"/>
      <c r="HDO152" s="3"/>
      <c r="HDP152" s="3"/>
      <c r="HDQ152" s="3"/>
      <c r="HDR152" s="3"/>
      <c r="HDS152" s="3"/>
      <c r="HDT152" s="3"/>
      <c r="HDU152" s="3"/>
      <c r="HDV152" s="3"/>
      <c r="HDW152" s="3"/>
      <c r="HDX152" s="3"/>
      <c r="HDY152" s="3"/>
      <c r="HDZ152" s="3"/>
      <c r="HEA152" s="3"/>
      <c r="HEB152" s="3"/>
      <c r="HEC152" s="3"/>
      <c r="HED152" s="3"/>
      <c r="HEE152" s="3"/>
      <c r="HEF152" s="3"/>
      <c r="HEG152" s="3"/>
      <c r="HEH152" s="3"/>
      <c r="HEI152" s="3"/>
      <c r="HEJ152" s="3"/>
      <c r="HEK152" s="3"/>
      <c r="HEL152" s="3"/>
      <c r="HEM152" s="3"/>
      <c r="HEN152" s="3"/>
      <c r="HEO152" s="3"/>
      <c r="HEP152" s="3"/>
      <c r="HEQ152" s="3"/>
      <c r="HER152" s="3"/>
      <c r="HES152" s="3"/>
      <c r="HET152" s="3"/>
      <c r="HEU152" s="3"/>
      <c r="HEV152" s="3"/>
      <c r="HEW152" s="3"/>
      <c r="HEX152" s="3"/>
      <c r="HEY152" s="3"/>
      <c r="HEZ152" s="3"/>
      <c r="HFA152" s="3"/>
      <c r="HFB152" s="3"/>
      <c r="HFC152" s="3"/>
      <c r="HFD152" s="3"/>
      <c r="HFE152" s="3"/>
      <c r="HFF152" s="3"/>
      <c r="HFG152" s="3"/>
      <c r="HFH152" s="3"/>
      <c r="HFI152" s="3"/>
      <c r="HFJ152" s="3"/>
      <c r="HFK152" s="3"/>
      <c r="HFL152" s="3"/>
      <c r="HFM152" s="3"/>
      <c r="HFN152" s="3"/>
      <c r="HFO152" s="3"/>
      <c r="HFP152" s="3"/>
      <c r="HFQ152" s="3"/>
      <c r="HFR152" s="3"/>
      <c r="HFS152" s="3"/>
      <c r="HFT152" s="3"/>
      <c r="HFU152" s="3"/>
      <c r="HFV152" s="3"/>
      <c r="HFW152" s="3"/>
      <c r="HFX152" s="3"/>
      <c r="HFY152" s="3"/>
      <c r="HFZ152" s="3"/>
      <c r="HGA152" s="3"/>
      <c r="HGB152" s="3"/>
      <c r="HGC152" s="3"/>
      <c r="HGD152" s="3"/>
      <c r="HGE152" s="3"/>
      <c r="HGF152" s="3"/>
      <c r="HGG152" s="3"/>
      <c r="HGH152" s="3"/>
      <c r="HGI152" s="3"/>
      <c r="HGJ152" s="3"/>
      <c r="HGK152" s="3"/>
      <c r="HGL152" s="3"/>
      <c r="HGM152" s="3"/>
      <c r="HGN152" s="3"/>
      <c r="HGO152" s="3"/>
      <c r="HGP152" s="3"/>
      <c r="HGQ152" s="3"/>
      <c r="HGR152" s="3"/>
      <c r="HGS152" s="3"/>
      <c r="HGT152" s="3"/>
      <c r="HGU152" s="3"/>
      <c r="HGV152" s="3"/>
      <c r="HGW152" s="3"/>
      <c r="HGX152" s="3"/>
      <c r="HGY152" s="3"/>
      <c r="HGZ152" s="3"/>
      <c r="HHA152" s="3"/>
      <c r="HHB152" s="3"/>
      <c r="HHC152" s="3"/>
      <c r="HHD152" s="3"/>
      <c r="HHE152" s="3"/>
      <c r="HHF152" s="3"/>
      <c r="HHG152" s="3"/>
      <c r="HHH152" s="3"/>
      <c r="HHI152" s="3"/>
      <c r="HHJ152" s="3"/>
      <c r="HHK152" s="3"/>
      <c r="HHL152" s="3"/>
      <c r="HHM152" s="3"/>
      <c r="HHN152" s="3"/>
      <c r="HHO152" s="3"/>
      <c r="HHP152" s="3"/>
      <c r="HHQ152" s="3"/>
      <c r="HHR152" s="3"/>
      <c r="HHS152" s="3"/>
      <c r="HHT152" s="3"/>
      <c r="HHU152" s="3"/>
      <c r="HHV152" s="3"/>
      <c r="HHW152" s="3"/>
      <c r="HHX152" s="3"/>
      <c r="HHY152" s="3"/>
      <c r="HHZ152" s="3"/>
      <c r="HIA152" s="3"/>
      <c r="HIB152" s="3"/>
      <c r="HIC152" s="3"/>
      <c r="HID152" s="3"/>
      <c r="HIE152" s="3"/>
      <c r="HIF152" s="3"/>
      <c r="HIG152" s="3"/>
      <c r="HIH152" s="3"/>
      <c r="HII152" s="3"/>
      <c r="HIJ152" s="3"/>
      <c r="HIK152" s="3"/>
      <c r="HIL152" s="3"/>
      <c r="HIM152" s="3"/>
      <c r="HIN152" s="3"/>
      <c r="HIO152" s="3"/>
      <c r="HIP152" s="3"/>
      <c r="HIQ152" s="3"/>
      <c r="HIR152" s="3"/>
      <c r="HIS152" s="3"/>
      <c r="HIT152" s="3"/>
      <c r="HIU152" s="3"/>
      <c r="HIV152" s="3"/>
      <c r="HIW152" s="3"/>
      <c r="HIX152" s="3"/>
      <c r="HIY152" s="3"/>
      <c r="HIZ152" s="3"/>
      <c r="HJA152" s="3"/>
      <c r="HJB152" s="3"/>
      <c r="HJC152" s="3"/>
      <c r="HJD152" s="3"/>
      <c r="HJE152" s="3"/>
      <c r="HJF152" s="3"/>
      <c r="HJG152" s="3"/>
      <c r="HJH152" s="3"/>
      <c r="HJI152" s="3"/>
      <c r="HJJ152" s="3"/>
      <c r="HJK152" s="3"/>
      <c r="HJL152" s="3"/>
      <c r="HJM152" s="3"/>
      <c r="HJN152" s="3"/>
      <c r="HJO152" s="3"/>
      <c r="HJP152" s="3"/>
      <c r="HJQ152" s="3"/>
      <c r="HJR152" s="3"/>
      <c r="HJS152" s="3"/>
      <c r="HJT152" s="3"/>
      <c r="HJU152" s="3"/>
      <c r="HJV152" s="3"/>
      <c r="HJW152" s="3"/>
      <c r="HJX152" s="3"/>
      <c r="HJY152" s="3"/>
      <c r="HJZ152" s="3"/>
      <c r="HKA152" s="3"/>
      <c r="HKB152" s="3"/>
      <c r="HKC152" s="3"/>
      <c r="HKD152" s="3"/>
      <c r="HKE152" s="3"/>
      <c r="HKF152" s="3"/>
      <c r="HKG152" s="3"/>
      <c r="HKH152" s="3"/>
      <c r="HKI152" s="3"/>
      <c r="HKJ152" s="3"/>
      <c r="HKK152" s="3"/>
      <c r="HKL152" s="3"/>
      <c r="HKM152" s="3"/>
      <c r="HKN152" s="3"/>
      <c r="HKO152" s="3"/>
      <c r="HKP152" s="3"/>
      <c r="HKQ152" s="3"/>
      <c r="HKR152" s="3"/>
      <c r="HKS152" s="3"/>
      <c r="HKT152" s="3"/>
      <c r="HKU152" s="3"/>
      <c r="HKV152" s="3"/>
      <c r="HKW152" s="3"/>
      <c r="HKX152" s="3"/>
      <c r="HKY152" s="3"/>
      <c r="HKZ152" s="3"/>
      <c r="HLA152" s="3"/>
      <c r="HLB152" s="3"/>
      <c r="HLC152" s="3"/>
      <c r="HLD152" s="3"/>
      <c r="HLE152" s="3"/>
      <c r="HLF152" s="3"/>
      <c r="HLG152" s="3"/>
      <c r="HLH152" s="3"/>
      <c r="HLI152" s="3"/>
      <c r="HLJ152" s="3"/>
      <c r="HLK152" s="3"/>
      <c r="HLL152" s="3"/>
      <c r="HLM152" s="3"/>
      <c r="HLN152" s="3"/>
      <c r="HLO152" s="3"/>
      <c r="HLP152" s="3"/>
      <c r="HLQ152" s="3"/>
      <c r="HLR152" s="3"/>
      <c r="HLS152" s="3"/>
      <c r="HLT152" s="3"/>
      <c r="HLU152" s="3"/>
      <c r="HLV152" s="3"/>
      <c r="HLW152" s="3"/>
      <c r="HLX152" s="3"/>
      <c r="HLY152" s="3"/>
      <c r="HLZ152" s="3"/>
      <c r="HMA152" s="3"/>
      <c r="HMB152" s="3"/>
      <c r="HMC152" s="3"/>
      <c r="HMD152" s="3"/>
      <c r="HME152" s="3"/>
      <c r="HMF152" s="3"/>
      <c r="HMG152" s="3"/>
      <c r="HMH152" s="3"/>
      <c r="HMI152" s="3"/>
      <c r="HMJ152" s="3"/>
      <c r="HMK152" s="3"/>
      <c r="HML152" s="3"/>
      <c r="HMM152" s="3"/>
      <c r="HMN152" s="3"/>
      <c r="HMO152" s="3"/>
      <c r="HMP152" s="3"/>
      <c r="HMQ152" s="3"/>
      <c r="HMR152" s="3"/>
      <c r="HMS152" s="3"/>
      <c r="HMT152" s="3"/>
      <c r="HMU152" s="3"/>
      <c r="HMV152" s="3"/>
      <c r="HMW152" s="3"/>
      <c r="HMX152" s="3"/>
      <c r="HMY152" s="3"/>
      <c r="HMZ152" s="3"/>
      <c r="HNA152" s="3"/>
      <c r="HNB152" s="3"/>
      <c r="HNC152" s="3"/>
      <c r="HND152" s="3"/>
      <c r="HNE152" s="3"/>
      <c r="HNF152" s="3"/>
      <c r="HNG152" s="3"/>
      <c r="HNH152" s="3"/>
      <c r="HNI152" s="3"/>
      <c r="HNJ152" s="3"/>
      <c r="HNK152" s="3"/>
      <c r="HNL152" s="3"/>
      <c r="HNM152" s="3"/>
      <c r="HNN152" s="3"/>
      <c r="HNO152" s="3"/>
      <c r="HNP152" s="3"/>
      <c r="HNQ152" s="3"/>
      <c r="HNR152" s="3"/>
      <c r="HNS152" s="3"/>
      <c r="HNT152" s="3"/>
      <c r="HNU152" s="3"/>
      <c r="HNV152" s="3"/>
      <c r="HNW152" s="3"/>
      <c r="HNX152" s="3"/>
      <c r="HNY152" s="3"/>
      <c r="HNZ152" s="3"/>
      <c r="HOA152" s="3"/>
      <c r="HOB152" s="3"/>
      <c r="HOC152" s="3"/>
      <c r="HOD152" s="3"/>
      <c r="HOE152" s="3"/>
      <c r="HOF152" s="3"/>
      <c r="HOG152" s="3"/>
      <c r="HOH152" s="3"/>
      <c r="HOI152" s="3"/>
      <c r="HOJ152" s="3"/>
      <c r="HOK152" s="3"/>
      <c r="HOL152" s="3"/>
      <c r="HOM152" s="3"/>
      <c r="HON152" s="3"/>
      <c r="HOO152" s="3"/>
      <c r="HOP152" s="3"/>
      <c r="HOQ152" s="3"/>
      <c r="HOR152" s="3"/>
      <c r="HOS152" s="3"/>
      <c r="HOT152" s="3"/>
      <c r="HOU152" s="3"/>
      <c r="HOV152" s="3"/>
      <c r="HOW152" s="3"/>
      <c r="HOX152" s="3"/>
      <c r="HOY152" s="3"/>
      <c r="HOZ152" s="3"/>
      <c r="HPA152" s="3"/>
      <c r="HPB152" s="3"/>
      <c r="HPC152" s="3"/>
      <c r="HPD152" s="3"/>
      <c r="HPE152" s="3"/>
      <c r="HPF152" s="3"/>
      <c r="HPG152" s="3"/>
      <c r="HPH152" s="3"/>
      <c r="HPI152" s="3"/>
      <c r="HPJ152" s="3"/>
      <c r="HPK152" s="3"/>
      <c r="HPL152" s="3"/>
      <c r="HPM152" s="3"/>
      <c r="HPN152" s="3"/>
      <c r="HPO152" s="3"/>
      <c r="HPP152" s="3"/>
      <c r="HPQ152" s="3"/>
      <c r="HPR152" s="3"/>
      <c r="HPS152" s="3"/>
      <c r="HPT152" s="3"/>
      <c r="HPU152" s="3"/>
      <c r="HPV152" s="3"/>
      <c r="HPW152" s="3"/>
      <c r="HPX152" s="3"/>
      <c r="HPY152" s="3"/>
      <c r="HPZ152" s="3"/>
      <c r="HQA152" s="3"/>
      <c r="HQB152" s="3"/>
      <c r="HQC152" s="3"/>
      <c r="HQD152" s="3"/>
      <c r="HQE152" s="3"/>
      <c r="HQF152" s="3"/>
      <c r="HQG152" s="3"/>
      <c r="HQH152" s="3"/>
      <c r="HQI152" s="3"/>
      <c r="HQJ152" s="3"/>
      <c r="HQK152" s="3"/>
      <c r="HQL152" s="3"/>
      <c r="HQM152" s="3"/>
      <c r="HQN152" s="3"/>
      <c r="HQO152" s="3"/>
      <c r="HQP152" s="3"/>
      <c r="HQQ152" s="3"/>
      <c r="HQR152" s="3"/>
      <c r="HQS152" s="3"/>
      <c r="HQT152" s="3"/>
      <c r="HQU152" s="3"/>
      <c r="HQV152" s="3"/>
      <c r="HQW152" s="3"/>
      <c r="HQX152" s="3"/>
      <c r="HQY152" s="3"/>
      <c r="HQZ152" s="3"/>
      <c r="HRA152" s="3"/>
      <c r="HRB152" s="3"/>
      <c r="HRC152" s="3"/>
      <c r="HRD152" s="3"/>
      <c r="HRE152" s="3"/>
      <c r="HRF152" s="3"/>
      <c r="HRG152" s="3"/>
      <c r="HRH152" s="3"/>
      <c r="HRI152" s="3"/>
      <c r="HRJ152" s="3"/>
      <c r="HRK152" s="3"/>
      <c r="HRL152" s="3"/>
      <c r="HRM152" s="3"/>
      <c r="HRN152" s="3"/>
      <c r="HRO152" s="3"/>
      <c r="HRP152" s="3"/>
      <c r="HRQ152" s="3"/>
      <c r="HRR152" s="3"/>
      <c r="HRS152" s="3"/>
      <c r="HRT152" s="3"/>
      <c r="HRU152" s="3"/>
      <c r="HRV152" s="3"/>
      <c r="HRW152" s="3"/>
      <c r="HRX152" s="3"/>
      <c r="HRY152" s="3"/>
      <c r="HRZ152" s="3"/>
      <c r="HSA152" s="3"/>
      <c r="HSB152" s="3"/>
      <c r="HSC152" s="3"/>
      <c r="HSD152" s="3"/>
      <c r="HSE152" s="3"/>
      <c r="HSF152" s="3"/>
      <c r="HSG152" s="3"/>
      <c r="HSH152" s="3"/>
      <c r="HSI152" s="3"/>
      <c r="HSJ152" s="3"/>
      <c r="HSK152" s="3"/>
      <c r="HSL152" s="3"/>
      <c r="HSM152" s="3"/>
      <c r="HSN152" s="3"/>
      <c r="HSO152" s="3"/>
      <c r="HSP152" s="3"/>
      <c r="HSQ152" s="3"/>
      <c r="HSR152" s="3"/>
      <c r="HSS152" s="3"/>
      <c r="HST152" s="3"/>
      <c r="HSU152" s="3"/>
      <c r="HSV152" s="3"/>
      <c r="HSW152" s="3"/>
      <c r="HSX152" s="3"/>
      <c r="HSY152" s="3"/>
      <c r="HSZ152" s="3"/>
      <c r="HTA152" s="3"/>
      <c r="HTB152" s="3"/>
      <c r="HTC152" s="3"/>
      <c r="HTD152" s="3"/>
      <c r="HTE152" s="3"/>
      <c r="HTF152" s="3"/>
      <c r="HTG152" s="3"/>
      <c r="HTH152" s="3"/>
      <c r="HTI152" s="3"/>
      <c r="HTJ152" s="3"/>
      <c r="HTK152" s="3"/>
      <c r="HTL152" s="3"/>
      <c r="HTM152" s="3"/>
      <c r="HTN152" s="3"/>
      <c r="HTO152" s="3"/>
      <c r="HTP152" s="3"/>
      <c r="HTQ152" s="3"/>
      <c r="HTR152" s="3"/>
      <c r="HTS152" s="3"/>
      <c r="HTT152" s="3"/>
      <c r="HTU152" s="3"/>
      <c r="HTV152" s="3"/>
      <c r="HTW152" s="3"/>
      <c r="HTX152" s="3"/>
      <c r="HTY152" s="3"/>
      <c r="HTZ152" s="3"/>
      <c r="HUA152" s="3"/>
      <c r="HUB152" s="3"/>
      <c r="HUC152" s="3"/>
      <c r="HUD152" s="3"/>
      <c r="HUE152" s="3"/>
      <c r="HUF152" s="3"/>
      <c r="HUG152" s="3"/>
      <c r="HUH152" s="3"/>
      <c r="HUI152" s="3"/>
      <c r="HUJ152" s="3"/>
      <c r="HUK152" s="3"/>
      <c r="HUL152" s="3"/>
      <c r="HUM152" s="3"/>
      <c r="HUN152" s="3"/>
      <c r="HUO152" s="3"/>
      <c r="HUP152" s="3"/>
      <c r="HUQ152" s="3"/>
      <c r="HUR152" s="3"/>
      <c r="HUS152" s="3"/>
      <c r="HUT152" s="3"/>
      <c r="HUU152" s="3"/>
      <c r="HUV152" s="3"/>
      <c r="HUW152" s="3"/>
      <c r="HUX152" s="3"/>
      <c r="HUY152" s="3"/>
      <c r="HUZ152" s="3"/>
      <c r="HVA152" s="3"/>
      <c r="HVB152" s="3"/>
      <c r="HVC152" s="3"/>
      <c r="HVD152" s="3"/>
      <c r="HVE152" s="3"/>
      <c r="HVF152" s="3"/>
      <c r="HVG152" s="3"/>
      <c r="HVH152" s="3"/>
      <c r="HVI152" s="3"/>
      <c r="HVJ152" s="3"/>
      <c r="HVK152" s="3"/>
      <c r="HVL152" s="3"/>
      <c r="HVM152" s="3"/>
      <c r="HVN152" s="3"/>
      <c r="HVO152" s="3"/>
      <c r="HVP152" s="3"/>
      <c r="HVQ152" s="3"/>
      <c r="HVR152" s="3"/>
      <c r="HVS152" s="3"/>
      <c r="HVT152" s="3"/>
      <c r="HVU152" s="3"/>
      <c r="HVV152" s="3"/>
      <c r="HVW152" s="3"/>
      <c r="HVX152" s="3"/>
      <c r="HVY152" s="3"/>
      <c r="HVZ152" s="3"/>
      <c r="HWA152" s="3"/>
      <c r="HWB152" s="3"/>
      <c r="HWC152" s="3"/>
      <c r="HWD152" s="3"/>
      <c r="HWE152" s="3"/>
      <c r="HWF152" s="3"/>
      <c r="HWG152" s="3"/>
      <c r="HWH152" s="3"/>
      <c r="HWI152" s="3"/>
      <c r="HWJ152" s="3"/>
      <c r="HWK152" s="3"/>
      <c r="HWL152" s="3"/>
      <c r="HWM152" s="3"/>
      <c r="HWN152" s="3"/>
      <c r="HWO152" s="3"/>
      <c r="HWP152" s="3"/>
      <c r="HWQ152" s="3"/>
      <c r="HWR152" s="3"/>
      <c r="HWS152" s="3"/>
      <c r="HWT152" s="3"/>
      <c r="HWU152" s="3"/>
      <c r="HWV152" s="3"/>
      <c r="HWW152" s="3"/>
      <c r="HWX152" s="3"/>
      <c r="HWY152" s="3"/>
      <c r="HWZ152" s="3"/>
      <c r="HXA152" s="3"/>
      <c r="HXB152" s="3"/>
      <c r="HXC152" s="3"/>
      <c r="HXD152" s="3"/>
      <c r="HXE152" s="3"/>
      <c r="HXF152" s="3"/>
      <c r="HXG152" s="3"/>
      <c r="HXH152" s="3"/>
      <c r="HXI152" s="3"/>
      <c r="HXJ152" s="3"/>
      <c r="HXK152" s="3"/>
      <c r="HXL152" s="3"/>
      <c r="HXM152" s="3"/>
      <c r="HXN152" s="3"/>
      <c r="HXO152" s="3"/>
      <c r="HXP152" s="3"/>
      <c r="HXQ152" s="3"/>
      <c r="HXR152" s="3"/>
      <c r="HXS152" s="3"/>
      <c r="HXT152" s="3"/>
      <c r="HXU152" s="3"/>
      <c r="HXV152" s="3"/>
      <c r="HXW152" s="3"/>
      <c r="HXX152" s="3"/>
      <c r="HXY152" s="3"/>
      <c r="HXZ152" s="3"/>
      <c r="HYA152" s="3"/>
      <c r="HYB152" s="3"/>
      <c r="HYC152" s="3"/>
      <c r="HYD152" s="3"/>
      <c r="HYE152" s="3"/>
      <c r="HYF152" s="3"/>
      <c r="HYG152" s="3"/>
      <c r="HYH152" s="3"/>
      <c r="HYI152" s="3"/>
      <c r="HYJ152" s="3"/>
      <c r="HYK152" s="3"/>
      <c r="HYL152" s="3"/>
      <c r="HYM152" s="3"/>
      <c r="HYN152" s="3"/>
      <c r="HYO152" s="3"/>
      <c r="HYP152" s="3"/>
      <c r="HYQ152" s="3"/>
      <c r="HYR152" s="3"/>
      <c r="HYS152" s="3"/>
      <c r="HYT152" s="3"/>
      <c r="HYU152" s="3"/>
      <c r="HYV152" s="3"/>
      <c r="HYW152" s="3"/>
      <c r="HYX152" s="3"/>
      <c r="HYY152" s="3"/>
      <c r="HYZ152" s="3"/>
      <c r="HZA152" s="3"/>
      <c r="HZB152" s="3"/>
      <c r="HZC152" s="3"/>
      <c r="HZD152" s="3"/>
      <c r="HZE152" s="3"/>
      <c r="HZF152" s="3"/>
      <c r="HZG152" s="3"/>
      <c r="HZH152" s="3"/>
      <c r="HZI152" s="3"/>
      <c r="HZJ152" s="3"/>
      <c r="HZK152" s="3"/>
      <c r="HZL152" s="3"/>
      <c r="HZM152" s="3"/>
      <c r="HZN152" s="3"/>
      <c r="HZO152" s="3"/>
      <c r="HZP152" s="3"/>
      <c r="HZQ152" s="3"/>
      <c r="HZR152" s="3"/>
      <c r="HZS152" s="3"/>
      <c r="HZT152" s="3"/>
      <c r="HZU152" s="3"/>
      <c r="HZV152" s="3"/>
      <c r="HZW152" s="3"/>
      <c r="HZX152" s="3"/>
      <c r="HZY152" s="3"/>
      <c r="HZZ152" s="3"/>
      <c r="IAA152" s="3"/>
      <c r="IAB152" s="3"/>
      <c r="IAC152" s="3"/>
      <c r="IAD152" s="3"/>
      <c r="IAE152" s="3"/>
      <c r="IAF152" s="3"/>
      <c r="IAG152" s="3"/>
      <c r="IAH152" s="3"/>
      <c r="IAI152" s="3"/>
      <c r="IAJ152" s="3"/>
      <c r="IAK152" s="3"/>
      <c r="IAL152" s="3"/>
      <c r="IAM152" s="3"/>
      <c r="IAN152" s="3"/>
      <c r="IAO152" s="3"/>
      <c r="IAP152" s="3"/>
      <c r="IAQ152" s="3"/>
      <c r="IAR152" s="3"/>
      <c r="IAS152" s="3"/>
      <c r="IAT152" s="3"/>
      <c r="IAU152" s="3"/>
      <c r="IAV152" s="3"/>
      <c r="IAW152" s="3"/>
      <c r="IAX152" s="3"/>
      <c r="IAY152" s="3"/>
      <c r="IAZ152" s="3"/>
      <c r="IBA152" s="3"/>
      <c r="IBB152" s="3"/>
      <c r="IBC152" s="3"/>
      <c r="IBD152" s="3"/>
      <c r="IBE152" s="3"/>
      <c r="IBF152" s="3"/>
      <c r="IBG152" s="3"/>
      <c r="IBH152" s="3"/>
      <c r="IBI152" s="3"/>
      <c r="IBJ152" s="3"/>
      <c r="IBK152" s="3"/>
      <c r="IBL152" s="3"/>
      <c r="IBM152" s="3"/>
      <c r="IBN152" s="3"/>
      <c r="IBO152" s="3"/>
      <c r="IBP152" s="3"/>
      <c r="IBQ152" s="3"/>
      <c r="IBR152" s="3"/>
      <c r="IBS152" s="3"/>
      <c r="IBT152" s="3"/>
      <c r="IBU152" s="3"/>
      <c r="IBV152" s="3"/>
      <c r="IBW152" s="3"/>
      <c r="IBX152" s="3"/>
      <c r="IBY152" s="3"/>
      <c r="IBZ152" s="3"/>
      <c r="ICA152" s="3"/>
      <c r="ICB152" s="3"/>
      <c r="ICC152" s="3"/>
      <c r="ICD152" s="3"/>
      <c r="ICE152" s="3"/>
      <c r="ICF152" s="3"/>
      <c r="ICG152" s="3"/>
      <c r="ICH152" s="3"/>
      <c r="ICI152" s="3"/>
      <c r="ICJ152" s="3"/>
      <c r="ICK152" s="3"/>
      <c r="ICL152" s="3"/>
      <c r="ICM152" s="3"/>
      <c r="ICN152" s="3"/>
      <c r="ICO152" s="3"/>
      <c r="ICP152" s="3"/>
      <c r="ICQ152" s="3"/>
      <c r="ICR152" s="3"/>
      <c r="ICS152" s="3"/>
      <c r="ICT152" s="3"/>
      <c r="ICU152" s="3"/>
      <c r="ICV152" s="3"/>
      <c r="ICW152" s="3"/>
      <c r="ICX152" s="3"/>
      <c r="ICY152" s="3"/>
      <c r="ICZ152" s="3"/>
      <c r="IDA152" s="3"/>
      <c r="IDB152" s="3"/>
      <c r="IDC152" s="3"/>
      <c r="IDD152" s="3"/>
      <c r="IDE152" s="3"/>
      <c r="IDF152" s="3"/>
      <c r="IDG152" s="3"/>
      <c r="IDH152" s="3"/>
      <c r="IDI152" s="3"/>
      <c r="IDJ152" s="3"/>
      <c r="IDK152" s="3"/>
      <c r="IDL152" s="3"/>
      <c r="IDM152" s="3"/>
      <c r="IDN152" s="3"/>
      <c r="IDO152" s="3"/>
      <c r="IDP152" s="3"/>
      <c r="IDQ152" s="3"/>
      <c r="IDR152" s="3"/>
      <c r="IDS152" s="3"/>
      <c r="IDT152" s="3"/>
      <c r="IDU152" s="3"/>
      <c r="IDV152" s="3"/>
      <c r="IDW152" s="3"/>
      <c r="IDX152" s="3"/>
      <c r="IDY152" s="3"/>
      <c r="IDZ152" s="3"/>
      <c r="IEA152" s="3"/>
      <c r="IEB152" s="3"/>
      <c r="IEC152" s="3"/>
      <c r="IED152" s="3"/>
      <c r="IEE152" s="3"/>
      <c r="IEF152" s="3"/>
      <c r="IEG152" s="3"/>
      <c r="IEH152" s="3"/>
      <c r="IEI152" s="3"/>
      <c r="IEJ152" s="3"/>
      <c r="IEK152" s="3"/>
      <c r="IEL152" s="3"/>
      <c r="IEM152" s="3"/>
      <c r="IEN152" s="3"/>
      <c r="IEO152" s="3"/>
      <c r="IEP152" s="3"/>
      <c r="IEQ152" s="3"/>
      <c r="IER152" s="3"/>
      <c r="IES152" s="3"/>
      <c r="IET152" s="3"/>
      <c r="IEU152" s="3"/>
      <c r="IEV152" s="3"/>
      <c r="IEW152" s="3"/>
      <c r="IEX152" s="3"/>
      <c r="IEY152" s="3"/>
      <c r="IEZ152" s="3"/>
      <c r="IFA152" s="3"/>
      <c r="IFB152" s="3"/>
      <c r="IFC152" s="3"/>
      <c r="IFD152" s="3"/>
      <c r="IFE152" s="3"/>
      <c r="IFF152" s="3"/>
      <c r="IFG152" s="3"/>
      <c r="IFH152" s="3"/>
      <c r="IFI152" s="3"/>
      <c r="IFJ152" s="3"/>
      <c r="IFK152" s="3"/>
      <c r="IFL152" s="3"/>
      <c r="IFM152" s="3"/>
      <c r="IFN152" s="3"/>
      <c r="IFO152" s="3"/>
      <c r="IFP152" s="3"/>
      <c r="IFQ152" s="3"/>
      <c r="IFR152" s="3"/>
      <c r="IFS152" s="3"/>
      <c r="IFT152" s="3"/>
      <c r="IFU152" s="3"/>
      <c r="IFV152" s="3"/>
      <c r="IFW152" s="3"/>
      <c r="IFX152" s="3"/>
      <c r="IFY152" s="3"/>
      <c r="IFZ152" s="3"/>
      <c r="IGA152" s="3"/>
      <c r="IGB152" s="3"/>
      <c r="IGC152" s="3"/>
      <c r="IGD152" s="3"/>
      <c r="IGE152" s="3"/>
      <c r="IGF152" s="3"/>
      <c r="IGG152" s="3"/>
      <c r="IGH152" s="3"/>
      <c r="IGI152" s="3"/>
      <c r="IGJ152" s="3"/>
      <c r="IGK152" s="3"/>
      <c r="IGL152" s="3"/>
      <c r="IGM152" s="3"/>
      <c r="IGN152" s="3"/>
      <c r="IGO152" s="3"/>
      <c r="IGP152" s="3"/>
      <c r="IGQ152" s="3"/>
      <c r="IGR152" s="3"/>
      <c r="IGS152" s="3"/>
      <c r="IGT152" s="3"/>
      <c r="IGU152" s="3"/>
      <c r="IGV152" s="3"/>
      <c r="IGW152" s="3"/>
      <c r="IGX152" s="3"/>
      <c r="IGY152" s="3"/>
      <c r="IGZ152" s="3"/>
      <c r="IHA152" s="3"/>
      <c r="IHB152" s="3"/>
      <c r="IHC152" s="3"/>
      <c r="IHD152" s="3"/>
      <c r="IHE152" s="3"/>
      <c r="IHF152" s="3"/>
      <c r="IHG152" s="3"/>
      <c r="IHH152" s="3"/>
      <c r="IHI152" s="3"/>
      <c r="IHJ152" s="3"/>
      <c r="IHK152" s="3"/>
      <c r="IHL152" s="3"/>
      <c r="IHM152" s="3"/>
      <c r="IHN152" s="3"/>
      <c r="IHO152" s="3"/>
      <c r="IHP152" s="3"/>
      <c r="IHQ152" s="3"/>
      <c r="IHR152" s="3"/>
      <c r="IHS152" s="3"/>
      <c r="IHT152" s="3"/>
      <c r="IHU152" s="3"/>
      <c r="IHV152" s="3"/>
      <c r="IHW152" s="3"/>
      <c r="IHX152" s="3"/>
      <c r="IHY152" s="3"/>
      <c r="IHZ152" s="3"/>
      <c r="IIA152" s="3"/>
      <c r="IIB152" s="3"/>
      <c r="IIC152" s="3"/>
      <c r="IID152" s="3"/>
      <c r="IIE152" s="3"/>
      <c r="IIF152" s="3"/>
      <c r="IIG152" s="3"/>
      <c r="IIH152" s="3"/>
      <c r="III152" s="3"/>
      <c r="IIJ152" s="3"/>
      <c r="IIK152" s="3"/>
      <c r="IIL152" s="3"/>
      <c r="IIM152" s="3"/>
      <c r="IIN152" s="3"/>
      <c r="IIO152" s="3"/>
      <c r="IIP152" s="3"/>
      <c r="IIQ152" s="3"/>
      <c r="IIR152" s="3"/>
      <c r="IIS152" s="3"/>
      <c r="IIT152" s="3"/>
      <c r="IIU152" s="3"/>
      <c r="IIV152" s="3"/>
      <c r="IIW152" s="3"/>
      <c r="IIX152" s="3"/>
      <c r="IIY152" s="3"/>
      <c r="IIZ152" s="3"/>
      <c r="IJA152" s="3"/>
      <c r="IJB152" s="3"/>
      <c r="IJC152" s="3"/>
      <c r="IJD152" s="3"/>
      <c r="IJE152" s="3"/>
      <c r="IJF152" s="3"/>
      <c r="IJG152" s="3"/>
      <c r="IJH152" s="3"/>
      <c r="IJI152" s="3"/>
      <c r="IJJ152" s="3"/>
      <c r="IJK152" s="3"/>
      <c r="IJL152" s="3"/>
      <c r="IJM152" s="3"/>
      <c r="IJN152" s="3"/>
      <c r="IJO152" s="3"/>
      <c r="IJP152" s="3"/>
      <c r="IJQ152" s="3"/>
      <c r="IJR152" s="3"/>
      <c r="IJS152" s="3"/>
      <c r="IJT152" s="3"/>
      <c r="IJU152" s="3"/>
      <c r="IJV152" s="3"/>
      <c r="IJW152" s="3"/>
      <c r="IJX152" s="3"/>
      <c r="IJY152" s="3"/>
      <c r="IJZ152" s="3"/>
      <c r="IKA152" s="3"/>
      <c r="IKB152" s="3"/>
      <c r="IKC152" s="3"/>
      <c r="IKD152" s="3"/>
      <c r="IKE152" s="3"/>
      <c r="IKF152" s="3"/>
      <c r="IKG152" s="3"/>
      <c r="IKH152" s="3"/>
      <c r="IKI152" s="3"/>
      <c r="IKJ152" s="3"/>
      <c r="IKK152" s="3"/>
      <c r="IKL152" s="3"/>
      <c r="IKM152" s="3"/>
      <c r="IKN152" s="3"/>
      <c r="IKO152" s="3"/>
      <c r="IKP152" s="3"/>
      <c r="IKQ152" s="3"/>
      <c r="IKR152" s="3"/>
      <c r="IKS152" s="3"/>
      <c r="IKT152" s="3"/>
      <c r="IKU152" s="3"/>
      <c r="IKV152" s="3"/>
      <c r="IKW152" s="3"/>
      <c r="IKX152" s="3"/>
      <c r="IKY152" s="3"/>
      <c r="IKZ152" s="3"/>
      <c r="ILA152" s="3"/>
      <c r="ILB152" s="3"/>
      <c r="ILC152" s="3"/>
      <c r="ILD152" s="3"/>
      <c r="ILE152" s="3"/>
      <c r="ILF152" s="3"/>
      <c r="ILG152" s="3"/>
      <c r="ILH152" s="3"/>
      <c r="ILI152" s="3"/>
      <c r="ILJ152" s="3"/>
      <c r="ILK152" s="3"/>
      <c r="ILL152" s="3"/>
      <c r="ILM152" s="3"/>
      <c r="ILN152" s="3"/>
      <c r="ILO152" s="3"/>
      <c r="ILP152" s="3"/>
      <c r="ILQ152" s="3"/>
      <c r="ILR152" s="3"/>
      <c r="ILS152" s="3"/>
      <c r="ILT152" s="3"/>
      <c r="ILU152" s="3"/>
      <c r="ILV152" s="3"/>
      <c r="ILW152" s="3"/>
      <c r="ILX152" s="3"/>
      <c r="ILY152" s="3"/>
      <c r="ILZ152" s="3"/>
      <c r="IMA152" s="3"/>
      <c r="IMB152" s="3"/>
      <c r="IMC152" s="3"/>
      <c r="IMD152" s="3"/>
      <c r="IME152" s="3"/>
      <c r="IMF152" s="3"/>
      <c r="IMG152" s="3"/>
      <c r="IMH152" s="3"/>
      <c r="IMI152" s="3"/>
      <c r="IMJ152" s="3"/>
      <c r="IMK152" s="3"/>
      <c r="IML152" s="3"/>
      <c r="IMM152" s="3"/>
      <c r="IMN152" s="3"/>
      <c r="IMO152" s="3"/>
      <c r="IMP152" s="3"/>
      <c r="IMQ152" s="3"/>
      <c r="IMR152" s="3"/>
      <c r="IMS152" s="3"/>
      <c r="IMT152" s="3"/>
      <c r="IMU152" s="3"/>
      <c r="IMV152" s="3"/>
      <c r="IMW152" s="3"/>
      <c r="IMX152" s="3"/>
      <c r="IMY152" s="3"/>
      <c r="IMZ152" s="3"/>
      <c r="INA152" s="3"/>
      <c r="INB152" s="3"/>
      <c r="INC152" s="3"/>
      <c r="IND152" s="3"/>
      <c r="INE152" s="3"/>
      <c r="INF152" s="3"/>
      <c r="ING152" s="3"/>
      <c r="INH152" s="3"/>
      <c r="INI152" s="3"/>
      <c r="INJ152" s="3"/>
      <c r="INK152" s="3"/>
      <c r="INL152" s="3"/>
      <c r="INM152" s="3"/>
      <c r="INN152" s="3"/>
      <c r="INO152" s="3"/>
      <c r="INP152" s="3"/>
      <c r="INQ152" s="3"/>
      <c r="INR152" s="3"/>
      <c r="INS152" s="3"/>
      <c r="INT152" s="3"/>
      <c r="INU152" s="3"/>
      <c r="INV152" s="3"/>
      <c r="INW152" s="3"/>
      <c r="INX152" s="3"/>
      <c r="INY152" s="3"/>
      <c r="INZ152" s="3"/>
      <c r="IOA152" s="3"/>
      <c r="IOB152" s="3"/>
      <c r="IOC152" s="3"/>
      <c r="IOD152" s="3"/>
      <c r="IOE152" s="3"/>
      <c r="IOF152" s="3"/>
      <c r="IOG152" s="3"/>
      <c r="IOH152" s="3"/>
      <c r="IOI152" s="3"/>
      <c r="IOJ152" s="3"/>
      <c r="IOK152" s="3"/>
      <c r="IOL152" s="3"/>
      <c r="IOM152" s="3"/>
      <c r="ION152" s="3"/>
      <c r="IOO152" s="3"/>
      <c r="IOP152" s="3"/>
      <c r="IOQ152" s="3"/>
      <c r="IOR152" s="3"/>
      <c r="IOS152" s="3"/>
      <c r="IOT152" s="3"/>
      <c r="IOU152" s="3"/>
      <c r="IOV152" s="3"/>
      <c r="IOW152" s="3"/>
      <c r="IOX152" s="3"/>
      <c r="IOY152" s="3"/>
      <c r="IOZ152" s="3"/>
      <c r="IPA152" s="3"/>
      <c r="IPB152" s="3"/>
      <c r="IPC152" s="3"/>
      <c r="IPD152" s="3"/>
      <c r="IPE152" s="3"/>
      <c r="IPF152" s="3"/>
      <c r="IPG152" s="3"/>
      <c r="IPH152" s="3"/>
      <c r="IPI152" s="3"/>
      <c r="IPJ152" s="3"/>
      <c r="IPK152" s="3"/>
      <c r="IPL152" s="3"/>
      <c r="IPM152" s="3"/>
      <c r="IPN152" s="3"/>
      <c r="IPO152" s="3"/>
      <c r="IPP152" s="3"/>
      <c r="IPQ152" s="3"/>
      <c r="IPR152" s="3"/>
      <c r="IPS152" s="3"/>
      <c r="IPT152" s="3"/>
      <c r="IPU152" s="3"/>
      <c r="IPV152" s="3"/>
      <c r="IPW152" s="3"/>
      <c r="IPX152" s="3"/>
      <c r="IPY152" s="3"/>
      <c r="IPZ152" s="3"/>
      <c r="IQA152" s="3"/>
      <c r="IQB152" s="3"/>
      <c r="IQC152" s="3"/>
      <c r="IQD152" s="3"/>
      <c r="IQE152" s="3"/>
      <c r="IQF152" s="3"/>
      <c r="IQG152" s="3"/>
      <c r="IQH152" s="3"/>
      <c r="IQI152" s="3"/>
      <c r="IQJ152" s="3"/>
      <c r="IQK152" s="3"/>
      <c r="IQL152" s="3"/>
      <c r="IQM152" s="3"/>
      <c r="IQN152" s="3"/>
      <c r="IQO152" s="3"/>
      <c r="IQP152" s="3"/>
      <c r="IQQ152" s="3"/>
      <c r="IQR152" s="3"/>
      <c r="IQS152" s="3"/>
      <c r="IQT152" s="3"/>
      <c r="IQU152" s="3"/>
      <c r="IQV152" s="3"/>
      <c r="IQW152" s="3"/>
      <c r="IQX152" s="3"/>
      <c r="IQY152" s="3"/>
      <c r="IQZ152" s="3"/>
      <c r="IRA152" s="3"/>
      <c r="IRB152" s="3"/>
      <c r="IRC152" s="3"/>
      <c r="IRD152" s="3"/>
      <c r="IRE152" s="3"/>
      <c r="IRF152" s="3"/>
      <c r="IRG152" s="3"/>
      <c r="IRH152" s="3"/>
      <c r="IRI152" s="3"/>
      <c r="IRJ152" s="3"/>
      <c r="IRK152" s="3"/>
      <c r="IRL152" s="3"/>
      <c r="IRM152" s="3"/>
      <c r="IRN152" s="3"/>
      <c r="IRO152" s="3"/>
      <c r="IRP152" s="3"/>
      <c r="IRQ152" s="3"/>
      <c r="IRR152" s="3"/>
      <c r="IRS152" s="3"/>
      <c r="IRT152" s="3"/>
      <c r="IRU152" s="3"/>
      <c r="IRV152" s="3"/>
      <c r="IRW152" s="3"/>
      <c r="IRX152" s="3"/>
      <c r="IRY152" s="3"/>
      <c r="IRZ152" s="3"/>
      <c r="ISA152" s="3"/>
      <c r="ISB152" s="3"/>
      <c r="ISC152" s="3"/>
      <c r="ISD152" s="3"/>
      <c r="ISE152" s="3"/>
      <c r="ISF152" s="3"/>
      <c r="ISG152" s="3"/>
      <c r="ISH152" s="3"/>
      <c r="ISI152" s="3"/>
      <c r="ISJ152" s="3"/>
      <c r="ISK152" s="3"/>
      <c r="ISL152" s="3"/>
      <c r="ISM152" s="3"/>
      <c r="ISN152" s="3"/>
      <c r="ISO152" s="3"/>
      <c r="ISP152" s="3"/>
      <c r="ISQ152" s="3"/>
      <c r="ISR152" s="3"/>
      <c r="ISS152" s="3"/>
      <c r="IST152" s="3"/>
      <c r="ISU152" s="3"/>
      <c r="ISV152" s="3"/>
      <c r="ISW152" s="3"/>
      <c r="ISX152" s="3"/>
      <c r="ISY152" s="3"/>
      <c r="ISZ152" s="3"/>
      <c r="ITA152" s="3"/>
      <c r="ITB152" s="3"/>
      <c r="ITC152" s="3"/>
      <c r="ITD152" s="3"/>
      <c r="ITE152" s="3"/>
      <c r="ITF152" s="3"/>
      <c r="ITG152" s="3"/>
      <c r="ITH152" s="3"/>
      <c r="ITI152" s="3"/>
      <c r="ITJ152" s="3"/>
      <c r="ITK152" s="3"/>
      <c r="ITL152" s="3"/>
      <c r="ITM152" s="3"/>
      <c r="ITN152" s="3"/>
      <c r="ITO152" s="3"/>
      <c r="ITP152" s="3"/>
      <c r="ITQ152" s="3"/>
      <c r="ITR152" s="3"/>
      <c r="ITS152" s="3"/>
      <c r="ITT152" s="3"/>
      <c r="ITU152" s="3"/>
      <c r="ITV152" s="3"/>
      <c r="ITW152" s="3"/>
      <c r="ITX152" s="3"/>
      <c r="ITY152" s="3"/>
      <c r="ITZ152" s="3"/>
      <c r="IUA152" s="3"/>
      <c r="IUB152" s="3"/>
      <c r="IUC152" s="3"/>
      <c r="IUD152" s="3"/>
      <c r="IUE152" s="3"/>
      <c r="IUF152" s="3"/>
      <c r="IUG152" s="3"/>
      <c r="IUH152" s="3"/>
      <c r="IUI152" s="3"/>
      <c r="IUJ152" s="3"/>
      <c r="IUK152" s="3"/>
      <c r="IUL152" s="3"/>
      <c r="IUM152" s="3"/>
      <c r="IUN152" s="3"/>
      <c r="IUO152" s="3"/>
      <c r="IUP152" s="3"/>
      <c r="IUQ152" s="3"/>
      <c r="IUR152" s="3"/>
      <c r="IUS152" s="3"/>
      <c r="IUT152" s="3"/>
      <c r="IUU152" s="3"/>
      <c r="IUV152" s="3"/>
      <c r="IUW152" s="3"/>
      <c r="IUX152" s="3"/>
      <c r="IUY152" s="3"/>
      <c r="IUZ152" s="3"/>
      <c r="IVA152" s="3"/>
      <c r="IVB152" s="3"/>
      <c r="IVC152" s="3"/>
      <c r="IVD152" s="3"/>
      <c r="IVE152" s="3"/>
      <c r="IVF152" s="3"/>
      <c r="IVG152" s="3"/>
      <c r="IVH152" s="3"/>
      <c r="IVI152" s="3"/>
      <c r="IVJ152" s="3"/>
      <c r="IVK152" s="3"/>
      <c r="IVL152" s="3"/>
      <c r="IVM152" s="3"/>
      <c r="IVN152" s="3"/>
      <c r="IVO152" s="3"/>
      <c r="IVP152" s="3"/>
      <c r="IVQ152" s="3"/>
      <c r="IVR152" s="3"/>
      <c r="IVS152" s="3"/>
      <c r="IVT152" s="3"/>
      <c r="IVU152" s="3"/>
      <c r="IVV152" s="3"/>
      <c r="IVW152" s="3"/>
      <c r="IVX152" s="3"/>
      <c r="IVY152" s="3"/>
      <c r="IVZ152" s="3"/>
      <c r="IWA152" s="3"/>
      <c r="IWB152" s="3"/>
      <c r="IWC152" s="3"/>
      <c r="IWD152" s="3"/>
      <c r="IWE152" s="3"/>
      <c r="IWF152" s="3"/>
      <c r="IWG152" s="3"/>
      <c r="IWH152" s="3"/>
      <c r="IWI152" s="3"/>
      <c r="IWJ152" s="3"/>
      <c r="IWK152" s="3"/>
      <c r="IWL152" s="3"/>
      <c r="IWM152" s="3"/>
      <c r="IWN152" s="3"/>
      <c r="IWO152" s="3"/>
      <c r="IWP152" s="3"/>
      <c r="IWQ152" s="3"/>
      <c r="IWR152" s="3"/>
      <c r="IWS152" s="3"/>
      <c r="IWT152" s="3"/>
      <c r="IWU152" s="3"/>
      <c r="IWV152" s="3"/>
      <c r="IWW152" s="3"/>
      <c r="IWX152" s="3"/>
      <c r="IWY152" s="3"/>
      <c r="IWZ152" s="3"/>
      <c r="IXA152" s="3"/>
      <c r="IXB152" s="3"/>
      <c r="IXC152" s="3"/>
      <c r="IXD152" s="3"/>
      <c r="IXE152" s="3"/>
      <c r="IXF152" s="3"/>
      <c r="IXG152" s="3"/>
      <c r="IXH152" s="3"/>
      <c r="IXI152" s="3"/>
      <c r="IXJ152" s="3"/>
      <c r="IXK152" s="3"/>
      <c r="IXL152" s="3"/>
      <c r="IXM152" s="3"/>
      <c r="IXN152" s="3"/>
      <c r="IXO152" s="3"/>
      <c r="IXP152" s="3"/>
      <c r="IXQ152" s="3"/>
      <c r="IXR152" s="3"/>
      <c r="IXS152" s="3"/>
      <c r="IXT152" s="3"/>
      <c r="IXU152" s="3"/>
      <c r="IXV152" s="3"/>
      <c r="IXW152" s="3"/>
      <c r="IXX152" s="3"/>
      <c r="IXY152" s="3"/>
      <c r="IXZ152" s="3"/>
      <c r="IYA152" s="3"/>
      <c r="IYB152" s="3"/>
      <c r="IYC152" s="3"/>
      <c r="IYD152" s="3"/>
      <c r="IYE152" s="3"/>
      <c r="IYF152" s="3"/>
      <c r="IYG152" s="3"/>
      <c r="IYH152" s="3"/>
      <c r="IYI152" s="3"/>
      <c r="IYJ152" s="3"/>
      <c r="IYK152" s="3"/>
      <c r="IYL152" s="3"/>
      <c r="IYM152" s="3"/>
      <c r="IYN152" s="3"/>
      <c r="IYO152" s="3"/>
      <c r="IYP152" s="3"/>
      <c r="IYQ152" s="3"/>
      <c r="IYR152" s="3"/>
      <c r="IYS152" s="3"/>
      <c r="IYT152" s="3"/>
      <c r="IYU152" s="3"/>
      <c r="IYV152" s="3"/>
      <c r="IYW152" s="3"/>
      <c r="IYX152" s="3"/>
      <c r="IYY152" s="3"/>
      <c r="IYZ152" s="3"/>
      <c r="IZA152" s="3"/>
      <c r="IZB152" s="3"/>
      <c r="IZC152" s="3"/>
      <c r="IZD152" s="3"/>
      <c r="IZE152" s="3"/>
      <c r="IZF152" s="3"/>
      <c r="IZG152" s="3"/>
      <c r="IZH152" s="3"/>
      <c r="IZI152" s="3"/>
      <c r="IZJ152" s="3"/>
      <c r="IZK152" s="3"/>
      <c r="IZL152" s="3"/>
      <c r="IZM152" s="3"/>
      <c r="IZN152" s="3"/>
      <c r="IZO152" s="3"/>
      <c r="IZP152" s="3"/>
      <c r="IZQ152" s="3"/>
      <c r="IZR152" s="3"/>
      <c r="IZS152" s="3"/>
      <c r="IZT152" s="3"/>
      <c r="IZU152" s="3"/>
      <c r="IZV152" s="3"/>
      <c r="IZW152" s="3"/>
      <c r="IZX152" s="3"/>
      <c r="IZY152" s="3"/>
      <c r="IZZ152" s="3"/>
      <c r="JAA152" s="3"/>
      <c r="JAB152" s="3"/>
      <c r="JAC152" s="3"/>
      <c r="JAD152" s="3"/>
      <c r="JAE152" s="3"/>
      <c r="JAF152" s="3"/>
      <c r="JAG152" s="3"/>
      <c r="JAH152" s="3"/>
      <c r="JAI152" s="3"/>
      <c r="JAJ152" s="3"/>
      <c r="JAK152" s="3"/>
      <c r="JAL152" s="3"/>
      <c r="JAM152" s="3"/>
      <c r="JAN152" s="3"/>
      <c r="JAO152" s="3"/>
      <c r="JAP152" s="3"/>
      <c r="JAQ152" s="3"/>
      <c r="JAR152" s="3"/>
      <c r="JAS152" s="3"/>
      <c r="JAT152" s="3"/>
      <c r="JAU152" s="3"/>
      <c r="JAV152" s="3"/>
      <c r="JAW152" s="3"/>
      <c r="JAX152" s="3"/>
      <c r="JAY152" s="3"/>
      <c r="JAZ152" s="3"/>
      <c r="JBA152" s="3"/>
      <c r="JBB152" s="3"/>
      <c r="JBC152" s="3"/>
      <c r="JBD152" s="3"/>
      <c r="JBE152" s="3"/>
      <c r="JBF152" s="3"/>
      <c r="JBG152" s="3"/>
      <c r="JBH152" s="3"/>
      <c r="JBI152" s="3"/>
      <c r="JBJ152" s="3"/>
      <c r="JBK152" s="3"/>
      <c r="JBL152" s="3"/>
      <c r="JBM152" s="3"/>
      <c r="JBN152" s="3"/>
      <c r="JBO152" s="3"/>
      <c r="JBP152" s="3"/>
      <c r="JBQ152" s="3"/>
      <c r="JBR152" s="3"/>
      <c r="JBS152" s="3"/>
      <c r="JBT152" s="3"/>
      <c r="JBU152" s="3"/>
      <c r="JBV152" s="3"/>
      <c r="JBW152" s="3"/>
      <c r="JBX152" s="3"/>
      <c r="JBY152" s="3"/>
      <c r="JBZ152" s="3"/>
      <c r="JCA152" s="3"/>
      <c r="JCB152" s="3"/>
      <c r="JCC152" s="3"/>
      <c r="JCD152" s="3"/>
      <c r="JCE152" s="3"/>
      <c r="JCF152" s="3"/>
      <c r="JCG152" s="3"/>
      <c r="JCH152" s="3"/>
      <c r="JCI152" s="3"/>
      <c r="JCJ152" s="3"/>
      <c r="JCK152" s="3"/>
      <c r="JCL152" s="3"/>
      <c r="JCM152" s="3"/>
      <c r="JCN152" s="3"/>
      <c r="JCO152" s="3"/>
      <c r="JCP152" s="3"/>
      <c r="JCQ152" s="3"/>
      <c r="JCR152" s="3"/>
      <c r="JCS152" s="3"/>
      <c r="JCT152" s="3"/>
      <c r="JCU152" s="3"/>
      <c r="JCV152" s="3"/>
      <c r="JCW152" s="3"/>
      <c r="JCX152" s="3"/>
      <c r="JCY152" s="3"/>
      <c r="JCZ152" s="3"/>
      <c r="JDA152" s="3"/>
      <c r="JDB152" s="3"/>
      <c r="JDC152" s="3"/>
      <c r="JDD152" s="3"/>
      <c r="JDE152" s="3"/>
      <c r="JDF152" s="3"/>
      <c r="JDG152" s="3"/>
      <c r="JDH152" s="3"/>
      <c r="JDI152" s="3"/>
      <c r="JDJ152" s="3"/>
      <c r="JDK152" s="3"/>
      <c r="JDL152" s="3"/>
      <c r="JDM152" s="3"/>
      <c r="JDN152" s="3"/>
      <c r="JDO152" s="3"/>
      <c r="JDP152" s="3"/>
      <c r="JDQ152" s="3"/>
      <c r="JDR152" s="3"/>
      <c r="JDS152" s="3"/>
      <c r="JDT152" s="3"/>
      <c r="JDU152" s="3"/>
      <c r="JDV152" s="3"/>
      <c r="JDW152" s="3"/>
      <c r="JDX152" s="3"/>
      <c r="JDY152" s="3"/>
      <c r="JDZ152" s="3"/>
      <c r="JEA152" s="3"/>
      <c r="JEB152" s="3"/>
      <c r="JEC152" s="3"/>
      <c r="JED152" s="3"/>
      <c r="JEE152" s="3"/>
      <c r="JEF152" s="3"/>
      <c r="JEG152" s="3"/>
      <c r="JEH152" s="3"/>
      <c r="JEI152" s="3"/>
      <c r="JEJ152" s="3"/>
      <c r="JEK152" s="3"/>
      <c r="JEL152" s="3"/>
      <c r="JEM152" s="3"/>
      <c r="JEN152" s="3"/>
      <c r="JEO152" s="3"/>
      <c r="JEP152" s="3"/>
      <c r="JEQ152" s="3"/>
      <c r="JER152" s="3"/>
      <c r="JES152" s="3"/>
      <c r="JET152" s="3"/>
      <c r="JEU152" s="3"/>
      <c r="JEV152" s="3"/>
      <c r="JEW152" s="3"/>
      <c r="JEX152" s="3"/>
      <c r="JEY152" s="3"/>
      <c r="JEZ152" s="3"/>
      <c r="JFA152" s="3"/>
      <c r="JFB152" s="3"/>
      <c r="JFC152" s="3"/>
      <c r="JFD152" s="3"/>
      <c r="JFE152" s="3"/>
      <c r="JFF152" s="3"/>
      <c r="JFG152" s="3"/>
      <c r="JFH152" s="3"/>
      <c r="JFI152" s="3"/>
      <c r="JFJ152" s="3"/>
      <c r="JFK152" s="3"/>
      <c r="JFL152" s="3"/>
      <c r="JFM152" s="3"/>
      <c r="JFN152" s="3"/>
      <c r="JFO152" s="3"/>
      <c r="JFP152" s="3"/>
      <c r="JFQ152" s="3"/>
      <c r="JFR152" s="3"/>
      <c r="JFS152" s="3"/>
      <c r="JFT152" s="3"/>
      <c r="JFU152" s="3"/>
      <c r="JFV152" s="3"/>
      <c r="JFW152" s="3"/>
      <c r="JFX152" s="3"/>
      <c r="JFY152" s="3"/>
      <c r="JFZ152" s="3"/>
      <c r="JGA152" s="3"/>
      <c r="JGB152" s="3"/>
      <c r="JGC152" s="3"/>
      <c r="JGD152" s="3"/>
      <c r="JGE152" s="3"/>
      <c r="JGF152" s="3"/>
      <c r="JGG152" s="3"/>
      <c r="JGH152" s="3"/>
      <c r="JGI152" s="3"/>
      <c r="JGJ152" s="3"/>
      <c r="JGK152" s="3"/>
      <c r="JGL152" s="3"/>
      <c r="JGM152" s="3"/>
      <c r="JGN152" s="3"/>
      <c r="JGO152" s="3"/>
      <c r="JGP152" s="3"/>
      <c r="JGQ152" s="3"/>
      <c r="JGR152" s="3"/>
      <c r="JGS152" s="3"/>
      <c r="JGT152" s="3"/>
      <c r="JGU152" s="3"/>
      <c r="JGV152" s="3"/>
      <c r="JGW152" s="3"/>
      <c r="JGX152" s="3"/>
      <c r="JGY152" s="3"/>
      <c r="JGZ152" s="3"/>
      <c r="JHA152" s="3"/>
      <c r="JHB152" s="3"/>
      <c r="JHC152" s="3"/>
      <c r="JHD152" s="3"/>
      <c r="JHE152" s="3"/>
      <c r="JHF152" s="3"/>
      <c r="JHG152" s="3"/>
      <c r="JHH152" s="3"/>
      <c r="JHI152" s="3"/>
      <c r="JHJ152" s="3"/>
      <c r="JHK152" s="3"/>
      <c r="JHL152" s="3"/>
      <c r="JHM152" s="3"/>
      <c r="JHN152" s="3"/>
      <c r="JHO152" s="3"/>
      <c r="JHP152" s="3"/>
      <c r="JHQ152" s="3"/>
      <c r="JHR152" s="3"/>
      <c r="JHS152" s="3"/>
      <c r="JHT152" s="3"/>
      <c r="JHU152" s="3"/>
      <c r="JHV152" s="3"/>
      <c r="JHW152" s="3"/>
      <c r="JHX152" s="3"/>
      <c r="JHY152" s="3"/>
      <c r="JHZ152" s="3"/>
      <c r="JIA152" s="3"/>
      <c r="JIB152" s="3"/>
      <c r="JIC152" s="3"/>
      <c r="JID152" s="3"/>
      <c r="JIE152" s="3"/>
      <c r="JIF152" s="3"/>
      <c r="JIG152" s="3"/>
      <c r="JIH152" s="3"/>
      <c r="JII152" s="3"/>
      <c r="JIJ152" s="3"/>
      <c r="JIK152" s="3"/>
      <c r="JIL152" s="3"/>
      <c r="JIM152" s="3"/>
      <c r="JIN152" s="3"/>
      <c r="JIO152" s="3"/>
      <c r="JIP152" s="3"/>
      <c r="JIQ152" s="3"/>
      <c r="JIR152" s="3"/>
      <c r="JIS152" s="3"/>
      <c r="JIT152" s="3"/>
      <c r="JIU152" s="3"/>
      <c r="JIV152" s="3"/>
      <c r="JIW152" s="3"/>
      <c r="JIX152" s="3"/>
      <c r="JIY152" s="3"/>
      <c r="JIZ152" s="3"/>
      <c r="JJA152" s="3"/>
      <c r="JJB152" s="3"/>
      <c r="JJC152" s="3"/>
      <c r="JJD152" s="3"/>
      <c r="JJE152" s="3"/>
      <c r="JJF152" s="3"/>
      <c r="JJG152" s="3"/>
      <c r="JJH152" s="3"/>
      <c r="JJI152" s="3"/>
      <c r="JJJ152" s="3"/>
      <c r="JJK152" s="3"/>
      <c r="JJL152" s="3"/>
      <c r="JJM152" s="3"/>
      <c r="JJN152" s="3"/>
      <c r="JJO152" s="3"/>
      <c r="JJP152" s="3"/>
      <c r="JJQ152" s="3"/>
      <c r="JJR152" s="3"/>
      <c r="JJS152" s="3"/>
      <c r="JJT152" s="3"/>
      <c r="JJU152" s="3"/>
      <c r="JJV152" s="3"/>
      <c r="JJW152" s="3"/>
      <c r="JJX152" s="3"/>
      <c r="JJY152" s="3"/>
      <c r="JJZ152" s="3"/>
      <c r="JKA152" s="3"/>
      <c r="JKB152" s="3"/>
      <c r="JKC152" s="3"/>
      <c r="JKD152" s="3"/>
      <c r="JKE152" s="3"/>
      <c r="JKF152" s="3"/>
      <c r="JKG152" s="3"/>
      <c r="JKH152" s="3"/>
      <c r="JKI152" s="3"/>
      <c r="JKJ152" s="3"/>
      <c r="JKK152" s="3"/>
      <c r="JKL152" s="3"/>
      <c r="JKM152" s="3"/>
      <c r="JKN152" s="3"/>
      <c r="JKO152" s="3"/>
      <c r="JKP152" s="3"/>
      <c r="JKQ152" s="3"/>
      <c r="JKR152" s="3"/>
      <c r="JKS152" s="3"/>
      <c r="JKT152" s="3"/>
      <c r="JKU152" s="3"/>
      <c r="JKV152" s="3"/>
      <c r="JKW152" s="3"/>
      <c r="JKX152" s="3"/>
      <c r="JKY152" s="3"/>
      <c r="JKZ152" s="3"/>
      <c r="JLA152" s="3"/>
      <c r="JLB152" s="3"/>
      <c r="JLC152" s="3"/>
      <c r="JLD152" s="3"/>
      <c r="JLE152" s="3"/>
      <c r="JLF152" s="3"/>
      <c r="JLG152" s="3"/>
      <c r="JLH152" s="3"/>
      <c r="JLI152" s="3"/>
      <c r="JLJ152" s="3"/>
      <c r="JLK152" s="3"/>
      <c r="JLL152" s="3"/>
      <c r="JLM152" s="3"/>
      <c r="JLN152" s="3"/>
      <c r="JLO152" s="3"/>
      <c r="JLP152" s="3"/>
      <c r="JLQ152" s="3"/>
      <c r="JLR152" s="3"/>
      <c r="JLS152" s="3"/>
      <c r="JLT152" s="3"/>
      <c r="JLU152" s="3"/>
      <c r="JLV152" s="3"/>
      <c r="JLW152" s="3"/>
      <c r="JLX152" s="3"/>
      <c r="JLY152" s="3"/>
      <c r="JLZ152" s="3"/>
      <c r="JMA152" s="3"/>
      <c r="JMB152" s="3"/>
      <c r="JMC152" s="3"/>
      <c r="JMD152" s="3"/>
      <c r="JME152" s="3"/>
      <c r="JMF152" s="3"/>
      <c r="JMG152" s="3"/>
      <c r="JMH152" s="3"/>
      <c r="JMI152" s="3"/>
      <c r="JMJ152" s="3"/>
      <c r="JMK152" s="3"/>
      <c r="JML152" s="3"/>
      <c r="JMM152" s="3"/>
      <c r="JMN152" s="3"/>
      <c r="JMO152" s="3"/>
      <c r="JMP152" s="3"/>
      <c r="JMQ152" s="3"/>
      <c r="JMR152" s="3"/>
      <c r="JMS152" s="3"/>
      <c r="JMT152" s="3"/>
      <c r="JMU152" s="3"/>
      <c r="JMV152" s="3"/>
      <c r="JMW152" s="3"/>
      <c r="JMX152" s="3"/>
      <c r="JMY152" s="3"/>
      <c r="JMZ152" s="3"/>
      <c r="JNA152" s="3"/>
      <c r="JNB152" s="3"/>
      <c r="JNC152" s="3"/>
      <c r="JND152" s="3"/>
      <c r="JNE152" s="3"/>
      <c r="JNF152" s="3"/>
      <c r="JNG152" s="3"/>
      <c r="JNH152" s="3"/>
      <c r="JNI152" s="3"/>
      <c r="JNJ152" s="3"/>
      <c r="JNK152" s="3"/>
      <c r="JNL152" s="3"/>
      <c r="JNM152" s="3"/>
      <c r="JNN152" s="3"/>
      <c r="JNO152" s="3"/>
      <c r="JNP152" s="3"/>
      <c r="JNQ152" s="3"/>
      <c r="JNR152" s="3"/>
      <c r="JNS152" s="3"/>
      <c r="JNT152" s="3"/>
      <c r="JNU152" s="3"/>
      <c r="JNV152" s="3"/>
      <c r="JNW152" s="3"/>
      <c r="JNX152" s="3"/>
      <c r="JNY152" s="3"/>
      <c r="JNZ152" s="3"/>
      <c r="JOA152" s="3"/>
      <c r="JOB152" s="3"/>
      <c r="JOC152" s="3"/>
      <c r="JOD152" s="3"/>
      <c r="JOE152" s="3"/>
      <c r="JOF152" s="3"/>
      <c r="JOG152" s="3"/>
      <c r="JOH152" s="3"/>
      <c r="JOI152" s="3"/>
      <c r="JOJ152" s="3"/>
      <c r="JOK152" s="3"/>
      <c r="JOL152" s="3"/>
      <c r="JOM152" s="3"/>
      <c r="JON152" s="3"/>
      <c r="JOO152" s="3"/>
      <c r="JOP152" s="3"/>
      <c r="JOQ152" s="3"/>
      <c r="JOR152" s="3"/>
      <c r="JOS152" s="3"/>
      <c r="JOT152" s="3"/>
      <c r="JOU152" s="3"/>
      <c r="JOV152" s="3"/>
      <c r="JOW152" s="3"/>
      <c r="JOX152" s="3"/>
      <c r="JOY152" s="3"/>
      <c r="JOZ152" s="3"/>
      <c r="JPA152" s="3"/>
      <c r="JPB152" s="3"/>
      <c r="JPC152" s="3"/>
      <c r="JPD152" s="3"/>
      <c r="JPE152" s="3"/>
      <c r="JPF152" s="3"/>
      <c r="JPG152" s="3"/>
      <c r="JPH152" s="3"/>
      <c r="JPI152" s="3"/>
      <c r="JPJ152" s="3"/>
      <c r="JPK152" s="3"/>
      <c r="JPL152" s="3"/>
      <c r="JPM152" s="3"/>
      <c r="JPN152" s="3"/>
      <c r="JPO152" s="3"/>
      <c r="JPP152" s="3"/>
      <c r="JPQ152" s="3"/>
      <c r="JPR152" s="3"/>
      <c r="JPS152" s="3"/>
      <c r="JPT152" s="3"/>
      <c r="JPU152" s="3"/>
      <c r="JPV152" s="3"/>
      <c r="JPW152" s="3"/>
      <c r="JPX152" s="3"/>
      <c r="JPY152" s="3"/>
      <c r="JPZ152" s="3"/>
      <c r="JQA152" s="3"/>
      <c r="JQB152" s="3"/>
      <c r="JQC152" s="3"/>
      <c r="JQD152" s="3"/>
      <c r="JQE152" s="3"/>
      <c r="JQF152" s="3"/>
      <c r="JQG152" s="3"/>
      <c r="JQH152" s="3"/>
      <c r="JQI152" s="3"/>
      <c r="JQJ152" s="3"/>
      <c r="JQK152" s="3"/>
      <c r="JQL152" s="3"/>
      <c r="JQM152" s="3"/>
      <c r="JQN152" s="3"/>
      <c r="JQO152" s="3"/>
      <c r="JQP152" s="3"/>
      <c r="JQQ152" s="3"/>
      <c r="JQR152" s="3"/>
      <c r="JQS152" s="3"/>
      <c r="JQT152" s="3"/>
      <c r="JQU152" s="3"/>
      <c r="JQV152" s="3"/>
      <c r="JQW152" s="3"/>
      <c r="JQX152" s="3"/>
      <c r="JQY152" s="3"/>
      <c r="JQZ152" s="3"/>
      <c r="JRA152" s="3"/>
      <c r="JRB152" s="3"/>
      <c r="JRC152" s="3"/>
      <c r="JRD152" s="3"/>
      <c r="JRE152" s="3"/>
      <c r="JRF152" s="3"/>
      <c r="JRG152" s="3"/>
      <c r="JRH152" s="3"/>
      <c r="JRI152" s="3"/>
      <c r="JRJ152" s="3"/>
      <c r="JRK152" s="3"/>
      <c r="JRL152" s="3"/>
      <c r="JRM152" s="3"/>
      <c r="JRN152" s="3"/>
      <c r="JRO152" s="3"/>
      <c r="JRP152" s="3"/>
      <c r="JRQ152" s="3"/>
      <c r="JRR152" s="3"/>
      <c r="JRS152" s="3"/>
      <c r="JRT152" s="3"/>
      <c r="JRU152" s="3"/>
      <c r="JRV152" s="3"/>
      <c r="JRW152" s="3"/>
      <c r="JRX152" s="3"/>
      <c r="JRY152" s="3"/>
      <c r="JRZ152" s="3"/>
      <c r="JSA152" s="3"/>
      <c r="JSB152" s="3"/>
      <c r="JSC152" s="3"/>
      <c r="JSD152" s="3"/>
      <c r="JSE152" s="3"/>
      <c r="JSF152" s="3"/>
      <c r="JSG152" s="3"/>
      <c r="JSH152" s="3"/>
      <c r="JSI152" s="3"/>
      <c r="JSJ152" s="3"/>
      <c r="JSK152" s="3"/>
      <c r="JSL152" s="3"/>
      <c r="JSM152" s="3"/>
      <c r="JSN152" s="3"/>
      <c r="JSO152" s="3"/>
      <c r="JSP152" s="3"/>
      <c r="JSQ152" s="3"/>
      <c r="JSR152" s="3"/>
      <c r="JSS152" s="3"/>
      <c r="JST152" s="3"/>
      <c r="JSU152" s="3"/>
      <c r="JSV152" s="3"/>
      <c r="JSW152" s="3"/>
      <c r="JSX152" s="3"/>
      <c r="JSY152" s="3"/>
      <c r="JSZ152" s="3"/>
      <c r="JTA152" s="3"/>
      <c r="JTB152" s="3"/>
      <c r="JTC152" s="3"/>
      <c r="JTD152" s="3"/>
      <c r="JTE152" s="3"/>
      <c r="JTF152" s="3"/>
      <c r="JTG152" s="3"/>
      <c r="JTH152" s="3"/>
      <c r="JTI152" s="3"/>
      <c r="JTJ152" s="3"/>
      <c r="JTK152" s="3"/>
      <c r="JTL152" s="3"/>
      <c r="JTM152" s="3"/>
      <c r="JTN152" s="3"/>
      <c r="JTO152" s="3"/>
      <c r="JTP152" s="3"/>
      <c r="JTQ152" s="3"/>
      <c r="JTR152" s="3"/>
      <c r="JTS152" s="3"/>
      <c r="JTT152" s="3"/>
      <c r="JTU152" s="3"/>
      <c r="JTV152" s="3"/>
      <c r="JTW152" s="3"/>
      <c r="JTX152" s="3"/>
      <c r="JTY152" s="3"/>
      <c r="JTZ152" s="3"/>
      <c r="JUA152" s="3"/>
      <c r="JUB152" s="3"/>
      <c r="JUC152" s="3"/>
      <c r="JUD152" s="3"/>
      <c r="JUE152" s="3"/>
      <c r="JUF152" s="3"/>
      <c r="JUG152" s="3"/>
      <c r="JUH152" s="3"/>
      <c r="JUI152" s="3"/>
      <c r="JUJ152" s="3"/>
      <c r="JUK152" s="3"/>
      <c r="JUL152" s="3"/>
      <c r="JUM152" s="3"/>
      <c r="JUN152" s="3"/>
      <c r="JUO152" s="3"/>
      <c r="JUP152" s="3"/>
      <c r="JUQ152" s="3"/>
      <c r="JUR152" s="3"/>
      <c r="JUS152" s="3"/>
      <c r="JUT152" s="3"/>
      <c r="JUU152" s="3"/>
      <c r="JUV152" s="3"/>
      <c r="JUW152" s="3"/>
      <c r="JUX152" s="3"/>
      <c r="JUY152" s="3"/>
      <c r="JUZ152" s="3"/>
      <c r="JVA152" s="3"/>
      <c r="JVB152" s="3"/>
      <c r="JVC152" s="3"/>
      <c r="JVD152" s="3"/>
      <c r="JVE152" s="3"/>
      <c r="JVF152" s="3"/>
      <c r="JVG152" s="3"/>
      <c r="JVH152" s="3"/>
      <c r="JVI152" s="3"/>
      <c r="JVJ152" s="3"/>
      <c r="JVK152" s="3"/>
      <c r="JVL152" s="3"/>
      <c r="JVM152" s="3"/>
      <c r="JVN152" s="3"/>
      <c r="JVO152" s="3"/>
      <c r="JVP152" s="3"/>
      <c r="JVQ152" s="3"/>
      <c r="JVR152" s="3"/>
      <c r="JVS152" s="3"/>
      <c r="JVT152" s="3"/>
      <c r="JVU152" s="3"/>
      <c r="JVV152" s="3"/>
      <c r="JVW152" s="3"/>
      <c r="JVX152" s="3"/>
      <c r="JVY152" s="3"/>
      <c r="JVZ152" s="3"/>
      <c r="JWA152" s="3"/>
      <c r="JWB152" s="3"/>
      <c r="JWC152" s="3"/>
      <c r="JWD152" s="3"/>
      <c r="JWE152" s="3"/>
      <c r="JWF152" s="3"/>
      <c r="JWG152" s="3"/>
      <c r="JWH152" s="3"/>
      <c r="JWI152" s="3"/>
      <c r="JWJ152" s="3"/>
      <c r="JWK152" s="3"/>
      <c r="JWL152" s="3"/>
      <c r="JWM152" s="3"/>
      <c r="JWN152" s="3"/>
      <c r="JWO152" s="3"/>
      <c r="JWP152" s="3"/>
      <c r="JWQ152" s="3"/>
      <c r="JWR152" s="3"/>
      <c r="JWS152" s="3"/>
      <c r="JWT152" s="3"/>
      <c r="JWU152" s="3"/>
      <c r="JWV152" s="3"/>
      <c r="JWW152" s="3"/>
      <c r="JWX152" s="3"/>
      <c r="JWY152" s="3"/>
      <c r="JWZ152" s="3"/>
      <c r="JXA152" s="3"/>
      <c r="JXB152" s="3"/>
      <c r="JXC152" s="3"/>
      <c r="JXD152" s="3"/>
      <c r="JXE152" s="3"/>
      <c r="JXF152" s="3"/>
      <c r="JXG152" s="3"/>
      <c r="JXH152" s="3"/>
      <c r="JXI152" s="3"/>
      <c r="JXJ152" s="3"/>
      <c r="JXK152" s="3"/>
      <c r="JXL152" s="3"/>
      <c r="JXM152" s="3"/>
      <c r="JXN152" s="3"/>
      <c r="JXO152" s="3"/>
      <c r="JXP152" s="3"/>
      <c r="JXQ152" s="3"/>
      <c r="JXR152" s="3"/>
      <c r="JXS152" s="3"/>
      <c r="JXT152" s="3"/>
      <c r="JXU152" s="3"/>
      <c r="JXV152" s="3"/>
      <c r="JXW152" s="3"/>
      <c r="JXX152" s="3"/>
      <c r="JXY152" s="3"/>
      <c r="JXZ152" s="3"/>
      <c r="JYA152" s="3"/>
      <c r="JYB152" s="3"/>
      <c r="JYC152" s="3"/>
      <c r="JYD152" s="3"/>
      <c r="JYE152" s="3"/>
      <c r="JYF152" s="3"/>
      <c r="JYG152" s="3"/>
      <c r="JYH152" s="3"/>
      <c r="JYI152" s="3"/>
      <c r="JYJ152" s="3"/>
      <c r="JYK152" s="3"/>
      <c r="JYL152" s="3"/>
      <c r="JYM152" s="3"/>
      <c r="JYN152" s="3"/>
      <c r="JYO152" s="3"/>
      <c r="JYP152" s="3"/>
      <c r="JYQ152" s="3"/>
      <c r="JYR152" s="3"/>
      <c r="JYS152" s="3"/>
      <c r="JYT152" s="3"/>
      <c r="JYU152" s="3"/>
      <c r="JYV152" s="3"/>
      <c r="JYW152" s="3"/>
      <c r="JYX152" s="3"/>
      <c r="JYY152" s="3"/>
      <c r="JYZ152" s="3"/>
      <c r="JZA152" s="3"/>
      <c r="JZB152" s="3"/>
      <c r="JZC152" s="3"/>
      <c r="JZD152" s="3"/>
      <c r="JZE152" s="3"/>
      <c r="JZF152" s="3"/>
      <c r="JZG152" s="3"/>
      <c r="JZH152" s="3"/>
      <c r="JZI152" s="3"/>
      <c r="JZJ152" s="3"/>
      <c r="JZK152" s="3"/>
      <c r="JZL152" s="3"/>
      <c r="JZM152" s="3"/>
      <c r="JZN152" s="3"/>
      <c r="JZO152" s="3"/>
      <c r="JZP152" s="3"/>
      <c r="JZQ152" s="3"/>
      <c r="JZR152" s="3"/>
      <c r="JZS152" s="3"/>
      <c r="JZT152" s="3"/>
      <c r="JZU152" s="3"/>
      <c r="JZV152" s="3"/>
      <c r="JZW152" s="3"/>
      <c r="JZX152" s="3"/>
      <c r="JZY152" s="3"/>
      <c r="JZZ152" s="3"/>
      <c r="KAA152" s="3"/>
      <c r="KAB152" s="3"/>
      <c r="KAC152" s="3"/>
      <c r="KAD152" s="3"/>
      <c r="KAE152" s="3"/>
      <c r="KAF152" s="3"/>
      <c r="KAG152" s="3"/>
      <c r="KAH152" s="3"/>
      <c r="KAI152" s="3"/>
      <c r="KAJ152" s="3"/>
      <c r="KAK152" s="3"/>
      <c r="KAL152" s="3"/>
      <c r="KAM152" s="3"/>
      <c r="KAN152" s="3"/>
      <c r="KAO152" s="3"/>
      <c r="KAP152" s="3"/>
      <c r="KAQ152" s="3"/>
      <c r="KAR152" s="3"/>
      <c r="KAS152" s="3"/>
      <c r="KAT152" s="3"/>
      <c r="KAU152" s="3"/>
      <c r="KAV152" s="3"/>
      <c r="KAW152" s="3"/>
      <c r="KAX152" s="3"/>
      <c r="KAY152" s="3"/>
      <c r="KAZ152" s="3"/>
      <c r="KBA152" s="3"/>
      <c r="KBB152" s="3"/>
      <c r="KBC152" s="3"/>
      <c r="KBD152" s="3"/>
      <c r="KBE152" s="3"/>
      <c r="KBF152" s="3"/>
      <c r="KBG152" s="3"/>
      <c r="KBH152" s="3"/>
      <c r="KBI152" s="3"/>
      <c r="KBJ152" s="3"/>
      <c r="KBK152" s="3"/>
      <c r="KBL152" s="3"/>
      <c r="KBM152" s="3"/>
      <c r="KBN152" s="3"/>
      <c r="KBO152" s="3"/>
      <c r="KBP152" s="3"/>
      <c r="KBQ152" s="3"/>
      <c r="KBR152" s="3"/>
      <c r="KBS152" s="3"/>
      <c r="KBT152" s="3"/>
      <c r="KBU152" s="3"/>
      <c r="KBV152" s="3"/>
      <c r="KBW152" s="3"/>
      <c r="KBX152" s="3"/>
      <c r="KBY152" s="3"/>
      <c r="KBZ152" s="3"/>
      <c r="KCA152" s="3"/>
      <c r="KCB152" s="3"/>
      <c r="KCC152" s="3"/>
      <c r="KCD152" s="3"/>
      <c r="KCE152" s="3"/>
      <c r="KCF152" s="3"/>
      <c r="KCG152" s="3"/>
      <c r="KCH152" s="3"/>
      <c r="KCI152" s="3"/>
      <c r="KCJ152" s="3"/>
      <c r="KCK152" s="3"/>
      <c r="KCL152" s="3"/>
      <c r="KCM152" s="3"/>
      <c r="KCN152" s="3"/>
      <c r="KCO152" s="3"/>
      <c r="KCP152" s="3"/>
      <c r="KCQ152" s="3"/>
      <c r="KCR152" s="3"/>
      <c r="KCS152" s="3"/>
      <c r="KCT152" s="3"/>
      <c r="KCU152" s="3"/>
      <c r="KCV152" s="3"/>
      <c r="KCW152" s="3"/>
      <c r="KCX152" s="3"/>
      <c r="KCY152" s="3"/>
      <c r="KCZ152" s="3"/>
      <c r="KDA152" s="3"/>
      <c r="KDB152" s="3"/>
      <c r="KDC152" s="3"/>
      <c r="KDD152" s="3"/>
      <c r="KDE152" s="3"/>
      <c r="KDF152" s="3"/>
      <c r="KDG152" s="3"/>
      <c r="KDH152" s="3"/>
      <c r="KDI152" s="3"/>
      <c r="KDJ152" s="3"/>
      <c r="KDK152" s="3"/>
      <c r="KDL152" s="3"/>
      <c r="KDM152" s="3"/>
      <c r="KDN152" s="3"/>
      <c r="KDO152" s="3"/>
      <c r="KDP152" s="3"/>
      <c r="KDQ152" s="3"/>
      <c r="KDR152" s="3"/>
      <c r="KDS152" s="3"/>
      <c r="KDT152" s="3"/>
      <c r="KDU152" s="3"/>
      <c r="KDV152" s="3"/>
      <c r="KDW152" s="3"/>
      <c r="KDX152" s="3"/>
      <c r="KDY152" s="3"/>
      <c r="KDZ152" s="3"/>
      <c r="KEA152" s="3"/>
      <c r="KEB152" s="3"/>
      <c r="KEC152" s="3"/>
      <c r="KED152" s="3"/>
      <c r="KEE152" s="3"/>
      <c r="KEF152" s="3"/>
      <c r="KEG152" s="3"/>
      <c r="KEH152" s="3"/>
      <c r="KEI152" s="3"/>
      <c r="KEJ152" s="3"/>
      <c r="KEK152" s="3"/>
      <c r="KEL152" s="3"/>
      <c r="KEM152" s="3"/>
      <c r="KEN152" s="3"/>
      <c r="KEO152" s="3"/>
      <c r="KEP152" s="3"/>
      <c r="KEQ152" s="3"/>
      <c r="KER152" s="3"/>
      <c r="KES152" s="3"/>
      <c r="KET152" s="3"/>
      <c r="KEU152" s="3"/>
      <c r="KEV152" s="3"/>
      <c r="KEW152" s="3"/>
      <c r="KEX152" s="3"/>
      <c r="KEY152" s="3"/>
      <c r="KEZ152" s="3"/>
      <c r="KFA152" s="3"/>
      <c r="KFB152" s="3"/>
      <c r="KFC152" s="3"/>
      <c r="KFD152" s="3"/>
      <c r="KFE152" s="3"/>
      <c r="KFF152" s="3"/>
      <c r="KFG152" s="3"/>
      <c r="KFH152" s="3"/>
      <c r="KFI152" s="3"/>
      <c r="KFJ152" s="3"/>
      <c r="KFK152" s="3"/>
      <c r="KFL152" s="3"/>
      <c r="KFM152" s="3"/>
      <c r="KFN152" s="3"/>
      <c r="KFO152" s="3"/>
      <c r="KFP152" s="3"/>
      <c r="KFQ152" s="3"/>
      <c r="KFR152" s="3"/>
      <c r="KFS152" s="3"/>
      <c r="KFT152" s="3"/>
      <c r="KFU152" s="3"/>
      <c r="KFV152" s="3"/>
      <c r="KFW152" s="3"/>
      <c r="KFX152" s="3"/>
      <c r="KFY152" s="3"/>
      <c r="KFZ152" s="3"/>
      <c r="KGA152" s="3"/>
      <c r="KGB152" s="3"/>
      <c r="KGC152" s="3"/>
      <c r="KGD152" s="3"/>
      <c r="KGE152" s="3"/>
      <c r="KGF152" s="3"/>
      <c r="KGG152" s="3"/>
      <c r="KGH152" s="3"/>
      <c r="KGI152" s="3"/>
      <c r="KGJ152" s="3"/>
      <c r="KGK152" s="3"/>
      <c r="KGL152" s="3"/>
      <c r="KGM152" s="3"/>
      <c r="KGN152" s="3"/>
      <c r="KGO152" s="3"/>
      <c r="KGP152" s="3"/>
      <c r="KGQ152" s="3"/>
      <c r="KGR152" s="3"/>
      <c r="KGS152" s="3"/>
      <c r="KGT152" s="3"/>
      <c r="KGU152" s="3"/>
      <c r="KGV152" s="3"/>
      <c r="KGW152" s="3"/>
      <c r="KGX152" s="3"/>
      <c r="KGY152" s="3"/>
      <c r="KGZ152" s="3"/>
      <c r="KHA152" s="3"/>
      <c r="KHB152" s="3"/>
      <c r="KHC152" s="3"/>
      <c r="KHD152" s="3"/>
      <c r="KHE152" s="3"/>
      <c r="KHF152" s="3"/>
      <c r="KHG152" s="3"/>
      <c r="KHH152" s="3"/>
      <c r="KHI152" s="3"/>
      <c r="KHJ152" s="3"/>
      <c r="KHK152" s="3"/>
      <c r="KHL152" s="3"/>
      <c r="KHM152" s="3"/>
      <c r="KHN152" s="3"/>
      <c r="KHO152" s="3"/>
      <c r="KHP152" s="3"/>
      <c r="KHQ152" s="3"/>
      <c r="KHR152" s="3"/>
      <c r="KHS152" s="3"/>
      <c r="KHT152" s="3"/>
      <c r="KHU152" s="3"/>
      <c r="KHV152" s="3"/>
      <c r="KHW152" s="3"/>
      <c r="KHX152" s="3"/>
      <c r="KHY152" s="3"/>
      <c r="KHZ152" s="3"/>
      <c r="KIA152" s="3"/>
      <c r="KIB152" s="3"/>
      <c r="KIC152" s="3"/>
      <c r="KID152" s="3"/>
      <c r="KIE152" s="3"/>
      <c r="KIF152" s="3"/>
      <c r="KIG152" s="3"/>
      <c r="KIH152" s="3"/>
      <c r="KII152" s="3"/>
      <c r="KIJ152" s="3"/>
      <c r="KIK152" s="3"/>
      <c r="KIL152" s="3"/>
      <c r="KIM152" s="3"/>
      <c r="KIN152" s="3"/>
      <c r="KIO152" s="3"/>
      <c r="KIP152" s="3"/>
      <c r="KIQ152" s="3"/>
      <c r="KIR152" s="3"/>
      <c r="KIS152" s="3"/>
      <c r="KIT152" s="3"/>
      <c r="KIU152" s="3"/>
      <c r="KIV152" s="3"/>
      <c r="KIW152" s="3"/>
      <c r="KIX152" s="3"/>
      <c r="KIY152" s="3"/>
      <c r="KIZ152" s="3"/>
      <c r="KJA152" s="3"/>
      <c r="KJB152" s="3"/>
      <c r="KJC152" s="3"/>
      <c r="KJD152" s="3"/>
      <c r="KJE152" s="3"/>
      <c r="KJF152" s="3"/>
      <c r="KJG152" s="3"/>
      <c r="KJH152" s="3"/>
      <c r="KJI152" s="3"/>
      <c r="KJJ152" s="3"/>
      <c r="KJK152" s="3"/>
      <c r="KJL152" s="3"/>
      <c r="KJM152" s="3"/>
      <c r="KJN152" s="3"/>
      <c r="KJO152" s="3"/>
      <c r="KJP152" s="3"/>
      <c r="KJQ152" s="3"/>
      <c r="KJR152" s="3"/>
      <c r="KJS152" s="3"/>
      <c r="KJT152" s="3"/>
      <c r="KJU152" s="3"/>
      <c r="KJV152" s="3"/>
      <c r="KJW152" s="3"/>
      <c r="KJX152" s="3"/>
      <c r="KJY152" s="3"/>
      <c r="KJZ152" s="3"/>
      <c r="KKA152" s="3"/>
      <c r="KKB152" s="3"/>
      <c r="KKC152" s="3"/>
      <c r="KKD152" s="3"/>
      <c r="KKE152" s="3"/>
      <c r="KKF152" s="3"/>
      <c r="KKG152" s="3"/>
      <c r="KKH152" s="3"/>
      <c r="KKI152" s="3"/>
      <c r="KKJ152" s="3"/>
      <c r="KKK152" s="3"/>
      <c r="KKL152" s="3"/>
      <c r="KKM152" s="3"/>
      <c r="KKN152" s="3"/>
      <c r="KKO152" s="3"/>
      <c r="KKP152" s="3"/>
      <c r="KKQ152" s="3"/>
      <c r="KKR152" s="3"/>
      <c r="KKS152" s="3"/>
      <c r="KKT152" s="3"/>
      <c r="KKU152" s="3"/>
      <c r="KKV152" s="3"/>
      <c r="KKW152" s="3"/>
      <c r="KKX152" s="3"/>
      <c r="KKY152" s="3"/>
      <c r="KKZ152" s="3"/>
      <c r="KLA152" s="3"/>
      <c r="KLB152" s="3"/>
      <c r="KLC152" s="3"/>
      <c r="KLD152" s="3"/>
      <c r="KLE152" s="3"/>
      <c r="KLF152" s="3"/>
      <c r="KLG152" s="3"/>
      <c r="KLH152" s="3"/>
      <c r="KLI152" s="3"/>
      <c r="KLJ152" s="3"/>
      <c r="KLK152" s="3"/>
      <c r="KLL152" s="3"/>
      <c r="KLM152" s="3"/>
      <c r="KLN152" s="3"/>
      <c r="KLO152" s="3"/>
      <c r="KLP152" s="3"/>
      <c r="KLQ152" s="3"/>
      <c r="KLR152" s="3"/>
      <c r="KLS152" s="3"/>
      <c r="KLT152" s="3"/>
      <c r="KLU152" s="3"/>
      <c r="KLV152" s="3"/>
      <c r="KLW152" s="3"/>
      <c r="KLX152" s="3"/>
      <c r="KLY152" s="3"/>
      <c r="KLZ152" s="3"/>
      <c r="KMA152" s="3"/>
      <c r="KMB152" s="3"/>
      <c r="KMC152" s="3"/>
      <c r="KMD152" s="3"/>
      <c r="KME152" s="3"/>
      <c r="KMF152" s="3"/>
      <c r="KMG152" s="3"/>
      <c r="KMH152" s="3"/>
      <c r="KMI152" s="3"/>
      <c r="KMJ152" s="3"/>
      <c r="KMK152" s="3"/>
      <c r="KML152" s="3"/>
      <c r="KMM152" s="3"/>
      <c r="KMN152" s="3"/>
      <c r="KMO152" s="3"/>
      <c r="KMP152" s="3"/>
      <c r="KMQ152" s="3"/>
      <c r="KMR152" s="3"/>
      <c r="KMS152" s="3"/>
      <c r="KMT152" s="3"/>
      <c r="KMU152" s="3"/>
      <c r="KMV152" s="3"/>
      <c r="KMW152" s="3"/>
      <c r="KMX152" s="3"/>
      <c r="KMY152" s="3"/>
      <c r="KMZ152" s="3"/>
      <c r="KNA152" s="3"/>
      <c r="KNB152" s="3"/>
      <c r="KNC152" s="3"/>
      <c r="KND152" s="3"/>
      <c r="KNE152" s="3"/>
      <c r="KNF152" s="3"/>
      <c r="KNG152" s="3"/>
      <c r="KNH152" s="3"/>
      <c r="KNI152" s="3"/>
      <c r="KNJ152" s="3"/>
      <c r="KNK152" s="3"/>
      <c r="KNL152" s="3"/>
      <c r="KNM152" s="3"/>
      <c r="KNN152" s="3"/>
      <c r="KNO152" s="3"/>
      <c r="KNP152" s="3"/>
      <c r="KNQ152" s="3"/>
      <c r="KNR152" s="3"/>
      <c r="KNS152" s="3"/>
      <c r="KNT152" s="3"/>
      <c r="KNU152" s="3"/>
      <c r="KNV152" s="3"/>
      <c r="KNW152" s="3"/>
      <c r="KNX152" s="3"/>
      <c r="KNY152" s="3"/>
      <c r="KNZ152" s="3"/>
      <c r="KOA152" s="3"/>
      <c r="KOB152" s="3"/>
      <c r="KOC152" s="3"/>
      <c r="KOD152" s="3"/>
      <c r="KOE152" s="3"/>
      <c r="KOF152" s="3"/>
      <c r="KOG152" s="3"/>
      <c r="KOH152" s="3"/>
      <c r="KOI152" s="3"/>
      <c r="KOJ152" s="3"/>
      <c r="KOK152" s="3"/>
      <c r="KOL152" s="3"/>
      <c r="KOM152" s="3"/>
      <c r="KON152" s="3"/>
      <c r="KOO152" s="3"/>
      <c r="KOP152" s="3"/>
      <c r="KOQ152" s="3"/>
      <c r="KOR152" s="3"/>
      <c r="KOS152" s="3"/>
      <c r="KOT152" s="3"/>
      <c r="KOU152" s="3"/>
      <c r="KOV152" s="3"/>
      <c r="KOW152" s="3"/>
      <c r="KOX152" s="3"/>
      <c r="KOY152" s="3"/>
      <c r="KOZ152" s="3"/>
      <c r="KPA152" s="3"/>
      <c r="KPB152" s="3"/>
      <c r="KPC152" s="3"/>
      <c r="KPD152" s="3"/>
      <c r="KPE152" s="3"/>
      <c r="KPF152" s="3"/>
      <c r="KPG152" s="3"/>
      <c r="KPH152" s="3"/>
      <c r="KPI152" s="3"/>
      <c r="KPJ152" s="3"/>
      <c r="KPK152" s="3"/>
      <c r="KPL152" s="3"/>
      <c r="KPM152" s="3"/>
      <c r="KPN152" s="3"/>
      <c r="KPO152" s="3"/>
      <c r="KPP152" s="3"/>
      <c r="KPQ152" s="3"/>
      <c r="KPR152" s="3"/>
      <c r="KPS152" s="3"/>
      <c r="KPT152" s="3"/>
      <c r="KPU152" s="3"/>
      <c r="KPV152" s="3"/>
      <c r="KPW152" s="3"/>
      <c r="KPX152" s="3"/>
      <c r="KPY152" s="3"/>
      <c r="KPZ152" s="3"/>
      <c r="KQA152" s="3"/>
      <c r="KQB152" s="3"/>
      <c r="KQC152" s="3"/>
      <c r="KQD152" s="3"/>
      <c r="KQE152" s="3"/>
      <c r="KQF152" s="3"/>
      <c r="KQG152" s="3"/>
      <c r="KQH152" s="3"/>
      <c r="KQI152" s="3"/>
      <c r="KQJ152" s="3"/>
      <c r="KQK152" s="3"/>
      <c r="KQL152" s="3"/>
      <c r="KQM152" s="3"/>
      <c r="KQN152" s="3"/>
      <c r="KQO152" s="3"/>
      <c r="KQP152" s="3"/>
      <c r="KQQ152" s="3"/>
      <c r="KQR152" s="3"/>
      <c r="KQS152" s="3"/>
      <c r="KQT152" s="3"/>
      <c r="KQU152" s="3"/>
      <c r="KQV152" s="3"/>
      <c r="KQW152" s="3"/>
      <c r="KQX152" s="3"/>
      <c r="KQY152" s="3"/>
      <c r="KQZ152" s="3"/>
      <c r="KRA152" s="3"/>
      <c r="KRB152" s="3"/>
      <c r="KRC152" s="3"/>
      <c r="KRD152" s="3"/>
      <c r="KRE152" s="3"/>
      <c r="KRF152" s="3"/>
      <c r="KRG152" s="3"/>
      <c r="KRH152" s="3"/>
      <c r="KRI152" s="3"/>
      <c r="KRJ152" s="3"/>
      <c r="KRK152" s="3"/>
      <c r="KRL152" s="3"/>
      <c r="KRM152" s="3"/>
      <c r="KRN152" s="3"/>
      <c r="KRO152" s="3"/>
      <c r="KRP152" s="3"/>
      <c r="KRQ152" s="3"/>
      <c r="KRR152" s="3"/>
      <c r="KRS152" s="3"/>
      <c r="KRT152" s="3"/>
      <c r="KRU152" s="3"/>
      <c r="KRV152" s="3"/>
      <c r="KRW152" s="3"/>
      <c r="KRX152" s="3"/>
      <c r="KRY152" s="3"/>
      <c r="KRZ152" s="3"/>
      <c r="KSA152" s="3"/>
      <c r="KSB152" s="3"/>
      <c r="KSC152" s="3"/>
      <c r="KSD152" s="3"/>
      <c r="KSE152" s="3"/>
      <c r="KSF152" s="3"/>
      <c r="KSG152" s="3"/>
      <c r="KSH152" s="3"/>
      <c r="KSI152" s="3"/>
      <c r="KSJ152" s="3"/>
      <c r="KSK152" s="3"/>
      <c r="KSL152" s="3"/>
      <c r="KSM152" s="3"/>
      <c r="KSN152" s="3"/>
      <c r="KSO152" s="3"/>
      <c r="KSP152" s="3"/>
      <c r="KSQ152" s="3"/>
      <c r="KSR152" s="3"/>
      <c r="KSS152" s="3"/>
      <c r="KST152" s="3"/>
      <c r="KSU152" s="3"/>
      <c r="KSV152" s="3"/>
      <c r="KSW152" s="3"/>
      <c r="KSX152" s="3"/>
      <c r="KSY152" s="3"/>
      <c r="KSZ152" s="3"/>
      <c r="KTA152" s="3"/>
      <c r="KTB152" s="3"/>
      <c r="KTC152" s="3"/>
      <c r="KTD152" s="3"/>
      <c r="KTE152" s="3"/>
      <c r="KTF152" s="3"/>
      <c r="KTG152" s="3"/>
      <c r="KTH152" s="3"/>
      <c r="KTI152" s="3"/>
      <c r="KTJ152" s="3"/>
      <c r="KTK152" s="3"/>
      <c r="KTL152" s="3"/>
      <c r="KTM152" s="3"/>
      <c r="KTN152" s="3"/>
      <c r="KTO152" s="3"/>
      <c r="KTP152" s="3"/>
      <c r="KTQ152" s="3"/>
      <c r="KTR152" s="3"/>
      <c r="KTS152" s="3"/>
      <c r="KTT152" s="3"/>
      <c r="KTU152" s="3"/>
      <c r="KTV152" s="3"/>
      <c r="KTW152" s="3"/>
      <c r="KTX152" s="3"/>
      <c r="KTY152" s="3"/>
      <c r="KTZ152" s="3"/>
      <c r="KUA152" s="3"/>
      <c r="KUB152" s="3"/>
      <c r="KUC152" s="3"/>
      <c r="KUD152" s="3"/>
      <c r="KUE152" s="3"/>
      <c r="KUF152" s="3"/>
      <c r="KUG152" s="3"/>
      <c r="KUH152" s="3"/>
      <c r="KUI152" s="3"/>
      <c r="KUJ152" s="3"/>
      <c r="KUK152" s="3"/>
      <c r="KUL152" s="3"/>
      <c r="KUM152" s="3"/>
      <c r="KUN152" s="3"/>
      <c r="KUO152" s="3"/>
      <c r="KUP152" s="3"/>
      <c r="KUQ152" s="3"/>
      <c r="KUR152" s="3"/>
      <c r="KUS152" s="3"/>
      <c r="KUT152" s="3"/>
      <c r="KUU152" s="3"/>
      <c r="KUV152" s="3"/>
      <c r="KUW152" s="3"/>
      <c r="KUX152" s="3"/>
      <c r="KUY152" s="3"/>
      <c r="KUZ152" s="3"/>
      <c r="KVA152" s="3"/>
      <c r="KVB152" s="3"/>
      <c r="KVC152" s="3"/>
      <c r="KVD152" s="3"/>
      <c r="KVE152" s="3"/>
      <c r="KVF152" s="3"/>
      <c r="KVG152" s="3"/>
      <c r="KVH152" s="3"/>
      <c r="KVI152" s="3"/>
      <c r="KVJ152" s="3"/>
      <c r="KVK152" s="3"/>
      <c r="KVL152" s="3"/>
      <c r="KVM152" s="3"/>
      <c r="KVN152" s="3"/>
      <c r="KVO152" s="3"/>
      <c r="KVP152" s="3"/>
      <c r="KVQ152" s="3"/>
      <c r="KVR152" s="3"/>
      <c r="KVS152" s="3"/>
      <c r="KVT152" s="3"/>
      <c r="KVU152" s="3"/>
      <c r="KVV152" s="3"/>
      <c r="KVW152" s="3"/>
      <c r="KVX152" s="3"/>
      <c r="KVY152" s="3"/>
      <c r="KVZ152" s="3"/>
      <c r="KWA152" s="3"/>
      <c r="KWB152" s="3"/>
      <c r="KWC152" s="3"/>
      <c r="KWD152" s="3"/>
      <c r="KWE152" s="3"/>
      <c r="KWF152" s="3"/>
      <c r="KWG152" s="3"/>
      <c r="KWH152" s="3"/>
      <c r="KWI152" s="3"/>
      <c r="KWJ152" s="3"/>
      <c r="KWK152" s="3"/>
      <c r="KWL152" s="3"/>
      <c r="KWM152" s="3"/>
      <c r="KWN152" s="3"/>
      <c r="KWO152" s="3"/>
      <c r="KWP152" s="3"/>
      <c r="KWQ152" s="3"/>
      <c r="KWR152" s="3"/>
      <c r="KWS152" s="3"/>
      <c r="KWT152" s="3"/>
      <c r="KWU152" s="3"/>
      <c r="KWV152" s="3"/>
      <c r="KWW152" s="3"/>
      <c r="KWX152" s="3"/>
      <c r="KWY152" s="3"/>
      <c r="KWZ152" s="3"/>
      <c r="KXA152" s="3"/>
      <c r="KXB152" s="3"/>
      <c r="KXC152" s="3"/>
      <c r="KXD152" s="3"/>
      <c r="KXE152" s="3"/>
      <c r="KXF152" s="3"/>
      <c r="KXG152" s="3"/>
      <c r="KXH152" s="3"/>
      <c r="KXI152" s="3"/>
      <c r="KXJ152" s="3"/>
      <c r="KXK152" s="3"/>
      <c r="KXL152" s="3"/>
      <c r="KXM152" s="3"/>
      <c r="KXN152" s="3"/>
      <c r="KXO152" s="3"/>
      <c r="KXP152" s="3"/>
      <c r="KXQ152" s="3"/>
      <c r="KXR152" s="3"/>
      <c r="KXS152" s="3"/>
      <c r="KXT152" s="3"/>
      <c r="KXU152" s="3"/>
      <c r="KXV152" s="3"/>
      <c r="KXW152" s="3"/>
      <c r="KXX152" s="3"/>
      <c r="KXY152" s="3"/>
      <c r="KXZ152" s="3"/>
      <c r="KYA152" s="3"/>
      <c r="KYB152" s="3"/>
      <c r="KYC152" s="3"/>
      <c r="KYD152" s="3"/>
      <c r="KYE152" s="3"/>
      <c r="KYF152" s="3"/>
      <c r="KYG152" s="3"/>
      <c r="KYH152" s="3"/>
      <c r="KYI152" s="3"/>
      <c r="KYJ152" s="3"/>
      <c r="KYK152" s="3"/>
      <c r="KYL152" s="3"/>
      <c r="KYM152" s="3"/>
      <c r="KYN152" s="3"/>
      <c r="KYO152" s="3"/>
      <c r="KYP152" s="3"/>
      <c r="KYQ152" s="3"/>
      <c r="KYR152" s="3"/>
      <c r="KYS152" s="3"/>
      <c r="KYT152" s="3"/>
      <c r="KYU152" s="3"/>
      <c r="KYV152" s="3"/>
      <c r="KYW152" s="3"/>
      <c r="KYX152" s="3"/>
      <c r="KYY152" s="3"/>
      <c r="KYZ152" s="3"/>
      <c r="KZA152" s="3"/>
      <c r="KZB152" s="3"/>
      <c r="KZC152" s="3"/>
      <c r="KZD152" s="3"/>
      <c r="KZE152" s="3"/>
      <c r="KZF152" s="3"/>
      <c r="KZG152" s="3"/>
      <c r="KZH152" s="3"/>
      <c r="KZI152" s="3"/>
      <c r="KZJ152" s="3"/>
      <c r="KZK152" s="3"/>
      <c r="KZL152" s="3"/>
      <c r="KZM152" s="3"/>
      <c r="KZN152" s="3"/>
      <c r="KZO152" s="3"/>
      <c r="KZP152" s="3"/>
      <c r="KZQ152" s="3"/>
      <c r="KZR152" s="3"/>
      <c r="KZS152" s="3"/>
      <c r="KZT152" s="3"/>
      <c r="KZU152" s="3"/>
      <c r="KZV152" s="3"/>
      <c r="KZW152" s="3"/>
      <c r="KZX152" s="3"/>
      <c r="KZY152" s="3"/>
      <c r="KZZ152" s="3"/>
      <c r="LAA152" s="3"/>
      <c r="LAB152" s="3"/>
      <c r="LAC152" s="3"/>
      <c r="LAD152" s="3"/>
      <c r="LAE152" s="3"/>
      <c r="LAF152" s="3"/>
      <c r="LAG152" s="3"/>
      <c r="LAH152" s="3"/>
      <c r="LAI152" s="3"/>
      <c r="LAJ152" s="3"/>
      <c r="LAK152" s="3"/>
      <c r="LAL152" s="3"/>
      <c r="LAM152" s="3"/>
      <c r="LAN152" s="3"/>
      <c r="LAO152" s="3"/>
      <c r="LAP152" s="3"/>
      <c r="LAQ152" s="3"/>
      <c r="LAR152" s="3"/>
      <c r="LAS152" s="3"/>
      <c r="LAT152" s="3"/>
      <c r="LAU152" s="3"/>
      <c r="LAV152" s="3"/>
      <c r="LAW152" s="3"/>
      <c r="LAX152" s="3"/>
      <c r="LAY152" s="3"/>
      <c r="LAZ152" s="3"/>
      <c r="LBA152" s="3"/>
      <c r="LBB152" s="3"/>
      <c r="LBC152" s="3"/>
      <c r="LBD152" s="3"/>
      <c r="LBE152" s="3"/>
      <c r="LBF152" s="3"/>
      <c r="LBG152" s="3"/>
      <c r="LBH152" s="3"/>
      <c r="LBI152" s="3"/>
      <c r="LBJ152" s="3"/>
      <c r="LBK152" s="3"/>
      <c r="LBL152" s="3"/>
      <c r="LBM152" s="3"/>
      <c r="LBN152" s="3"/>
      <c r="LBO152" s="3"/>
      <c r="LBP152" s="3"/>
      <c r="LBQ152" s="3"/>
      <c r="LBR152" s="3"/>
      <c r="LBS152" s="3"/>
      <c r="LBT152" s="3"/>
      <c r="LBU152" s="3"/>
      <c r="LBV152" s="3"/>
      <c r="LBW152" s="3"/>
      <c r="LBX152" s="3"/>
      <c r="LBY152" s="3"/>
      <c r="LBZ152" s="3"/>
      <c r="LCA152" s="3"/>
      <c r="LCB152" s="3"/>
      <c r="LCC152" s="3"/>
      <c r="LCD152" s="3"/>
      <c r="LCE152" s="3"/>
      <c r="LCF152" s="3"/>
      <c r="LCG152" s="3"/>
      <c r="LCH152" s="3"/>
      <c r="LCI152" s="3"/>
      <c r="LCJ152" s="3"/>
      <c r="LCK152" s="3"/>
      <c r="LCL152" s="3"/>
      <c r="LCM152" s="3"/>
      <c r="LCN152" s="3"/>
      <c r="LCO152" s="3"/>
      <c r="LCP152" s="3"/>
      <c r="LCQ152" s="3"/>
      <c r="LCR152" s="3"/>
      <c r="LCS152" s="3"/>
      <c r="LCT152" s="3"/>
      <c r="LCU152" s="3"/>
      <c r="LCV152" s="3"/>
      <c r="LCW152" s="3"/>
      <c r="LCX152" s="3"/>
      <c r="LCY152" s="3"/>
      <c r="LCZ152" s="3"/>
      <c r="LDA152" s="3"/>
      <c r="LDB152" s="3"/>
      <c r="LDC152" s="3"/>
      <c r="LDD152" s="3"/>
      <c r="LDE152" s="3"/>
      <c r="LDF152" s="3"/>
      <c r="LDG152" s="3"/>
      <c r="LDH152" s="3"/>
      <c r="LDI152" s="3"/>
      <c r="LDJ152" s="3"/>
      <c r="LDK152" s="3"/>
      <c r="LDL152" s="3"/>
      <c r="LDM152" s="3"/>
      <c r="LDN152" s="3"/>
      <c r="LDO152" s="3"/>
      <c r="LDP152" s="3"/>
      <c r="LDQ152" s="3"/>
      <c r="LDR152" s="3"/>
      <c r="LDS152" s="3"/>
      <c r="LDT152" s="3"/>
      <c r="LDU152" s="3"/>
      <c r="LDV152" s="3"/>
      <c r="LDW152" s="3"/>
      <c r="LDX152" s="3"/>
      <c r="LDY152" s="3"/>
      <c r="LDZ152" s="3"/>
      <c r="LEA152" s="3"/>
      <c r="LEB152" s="3"/>
      <c r="LEC152" s="3"/>
      <c r="LED152" s="3"/>
      <c r="LEE152" s="3"/>
      <c r="LEF152" s="3"/>
      <c r="LEG152" s="3"/>
      <c r="LEH152" s="3"/>
      <c r="LEI152" s="3"/>
      <c r="LEJ152" s="3"/>
      <c r="LEK152" s="3"/>
      <c r="LEL152" s="3"/>
      <c r="LEM152" s="3"/>
      <c r="LEN152" s="3"/>
      <c r="LEO152" s="3"/>
      <c r="LEP152" s="3"/>
      <c r="LEQ152" s="3"/>
      <c r="LER152" s="3"/>
      <c r="LES152" s="3"/>
      <c r="LET152" s="3"/>
      <c r="LEU152" s="3"/>
      <c r="LEV152" s="3"/>
      <c r="LEW152" s="3"/>
      <c r="LEX152" s="3"/>
      <c r="LEY152" s="3"/>
      <c r="LEZ152" s="3"/>
      <c r="LFA152" s="3"/>
      <c r="LFB152" s="3"/>
      <c r="LFC152" s="3"/>
      <c r="LFD152" s="3"/>
      <c r="LFE152" s="3"/>
      <c r="LFF152" s="3"/>
      <c r="LFG152" s="3"/>
      <c r="LFH152" s="3"/>
      <c r="LFI152" s="3"/>
      <c r="LFJ152" s="3"/>
      <c r="LFK152" s="3"/>
      <c r="LFL152" s="3"/>
      <c r="LFM152" s="3"/>
      <c r="LFN152" s="3"/>
      <c r="LFO152" s="3"/>
      <c r="LFP152" s="3"/>
      <c r="LFQ152" s="3"/>
      <c r="LFR152" s="3"/>
      <c r="LFS152" s="3"/>
      <c r="LFT152" s="3"/>
      <c r="LFU152" s="3"/>
      <c r="LFV152" s="3"/>
      <c r="LFW152" s="3"/>
      <c r="LFX152" s="3"/>
      <c r="LFY152" s="3"/>
      <c r="LFZ152" s="3"/>
      <c r="LGA152" s="3"/>
      <c r="LGB152" s="3"/>
      <c r="LGC152" s="3"/>
      <c r="LGD152" s="3"/>
      <c r="LGE152" s="3"/>
      <c r="LGF152" s="3"/>
      <c r="LGG152" s="3"/>
      <c r="LGH152" s="3"/>
      <c r="LGI152" s="3"/>
      <c r="LGJ152" s="3"/>
      <c r="LGK152" s="3"/>
      <c r="LGL152" s="3"/>
      <c r="LGM152" s="3"/>
      <c r="LGN152" s="3"/>
      <c r="LGO152" s="3"/>
      <c r="LGP152" s="3"/>
      <c r="LGQ152" s="3"/>
      <c r="LGR152" s="3"/>
      <c r="LGS152" s="3"/>
      <c r="LGT152" s="3"/>
      <c r="LGU152" s="3"/>
      <c r="LGV152" s="3"/>
      <c r="LGW152" s="3"/>
      <c r="LGX152" s="3"/>
      <c r="LGY152" s="3"/>
      <c r="LGZ152" s="3"/>
      <c r="LHA152" s="3"/>
      <c r="LHB152" s="3"/>
      <c r="LHC152" s="3"/>
      <c r="LHD152" s="3"/>
      <c r="LHE152" s="3"/>
      <c r="LHF152" s="3"/>
      <c r="LHG152" s="3"/>
      <c r="LHH152" s="3"/>
      <c r="LHI152" s="3"/>
      <c r="LHJ152" s="3"/>
      <c r="LHK152" s="3"/>
      <c r="LHL152" s="3"/>
      <c r="LHM152" s="3"/>
      <c r="LHN152" s="3"/>
      <c r="LHO152" s="3"/>
      <c r="LHP152" s="3"/>
      <c r="LHQ152" s="3"/>
      <c r="LHR152" s="3"/>
      <c r="LHS152" s="3"/>
      <c r="LHT152" s="3"/>
      <c r="LHU152" s="3"/>
      <c r="LHV152" s="3"/>
      <c r="LHW152" s="3"/>
      <c r="LHX152" s="3"/>
      <c r="LHY152" s="3"/>
      <c r="LHZ152" s="3"/>
      <c r="LIA152" s="3"/>
      <c r="LIB152" s="3"/>
      <c r="LIC152" s="3"/>
      <c r="LID152" s="3"/>
      <c r="LIE152" s="3"/>
      <c r="LIF152" s="3"/>
      <c r="LIG152" s="3"/>
      <c r="LIH152" s="3"/>
      <c r="LII152" s="3"/>
      <c r="LIJ152" s="3"/>
      <c r="LIK152" s="3"/>
      <c r="LIL152" s="3"/>
      <c r="LIM152" s="3"/>
      <c r="LIN152" s="3"/>
      <c r="LIO152" s="3"/>
      <c r="LIP152" s="3"/>
      <c r="LIQ152" s="3"/>
      <c r="LIR152" s="3"/>
      <c r="LIS152" s="3"/>
      <c r="LIT152" s="3"/>
      <c r="LIU152" s="3"/>
      <c r="LIV152" s="3"/>
      <c r="LIW152" s="3"/>
      <c r="LIX152" s="3"/>
      <c r="LIY152" s="3"/>
      <c r="LIZ152" s="3"/>
      <c r="LJA152" s="3"/>
      <c r="LJB152" s="3"/>
      <c r="LJC152" s="3"/>
      <c r="LJD152" s="3"/>
      <c r="LJE152" s="3"/>
      <c r="LJF152" s="3"/>
      <c r="LJG152" s="3"/>
      <c r="LJH152" s="3"/>
      <c r="LJI152" s="3"/>
      <c r="LJJ152" s="3"/>
      <c r="LJK152" s="3"/>
      <c r="LJL152" s="3"/>
      <c r="LJM152" s="3"/>
      <c r="LJN152" s="3"/>
      <c r="LJO152" s="3"/>
      <c r="LJP152" s="3"/>
      <c r="LJQ152" s="3"/>
      <c r="LJR152" s="3"/>
      <c r="LJS152" s="3"/>
      <c r="LJT152" s="3"/>
      <c r="LJU152" s="3"/>
      <c r="LJV152" s="3"/>
      <c r="LJW152" s="3"/>
      <c r="LJX152" s="3"/>
      <c r="LJY152" s="3"/>
      <c r="LJZ152" s="3"/>
      <c r="LKA152" s="3"/>
      <c r="LKB152" s="3"/>
      <c r="LKC152" s="3"/>
      <c r="LKD152" s="3"/>
      <c r="LKE152" s="3"/>
      <c r="LKF152" s="3"/>
      <c r="LKG152" s="3"/>
      <c r="LKH152" s="3"/>
      <c r="LKI152" s="3"/>
      <c r="LKJ152" s="3"/>
      <c r="LKK152" s="3"/>
      <c r="LKL152" s="3"/>
      <c r="LKM152" s="3"/>
      <c r="LKN152" s="3"/>
      <c r="LKO152" s="3"/>
      <c r="LKP152" s="3"/>
      <c r="LKQ152" s="3"/>
      <c r="LKR152" s="3"/>
      <c r="LKS152" s="3"/>
      <c r="LKT152" s="3"/>
      <c r="LKU152" s="3"/>
      <c r="LKV152" s="3"/>
      <c r="LKW152" s="3"/>
      <c r="LKX152" s="3"/>
      <c r="LKY152" s="3"/>
      <c r="LKZ152" s="3"/>
      <c r="LLA152" s="3"/>
      <c r="LLB152" s="3"/>
      <c r="LLC152" s="3"/>
      <c r="LLD152" s="3"/>
      <c r="LLE152" s="3"/>
      <c r="LLF152" s="3"/>
      <c r="LLG152" s="3"/>
      <c r="LLH152" s="3"/>
      <c r="LLI152" s="3"/>
      <c r="LLJ152" s="3"/>
      <c r="LLK152" s="3"/>
      <c r="LLL152" s="3"/>
      <c r="LLM152" s="3"/>
      <c r="LLN152" s="3"/>
      <c r="LLO152" s="3"/>
      <c r="LLP152" s="3"/>
      <c r="LLQ152" s="3"/>
      <c r="LLR152" s="3"/>
      <c r="LLS152" s="3"/>
      <c r="LLT152" s="3"/>
      <c r="LLU152" s="3"/>
      <c r="LLV152" s="3"/>
      <c r="LLW152" s="3"/>
      <c r="LLX152" s="3"/>
      <c r="LLY152" s="3"/>
      <c r="LLZ152" s="3"/>
      <c r="LMA152" s="3"/>
      <c r="LMB152" s="3"/>
      <c r="LMC152" s="3"/>
      <c r="LMD152" s="3"/>
      <c r="LME152" s="3"/>
      <c r="LMF152" s="3"/>
      <c r="LMG152" s="3"/>
      <c r="LMH152" s="3"/>
      <c r="LMI152" s="3"/>
      <c r="LMJ152" s="3"/>
      <c r="LMK152" s="3"/>
      <c r="LML152" s="3"/>
      <c r="LMM152" s="3"/>
      <c r="LMN152" s="3"/>
      <c r="LMO152" s="3"/>
      <c r="LMP152" s="3"/>
      <c r="LMQ152" s="3"/>
      <c r="LMR152" s="3"/>
      <c r="LMS152" s="3"/>
      <c r="LMT152" s="3"/>
      <c r="LMU152" s="3"/>
      <c r="LMV152" s="3"/>
      <c r="LMW152" s="3"/>
      <c r="LMX152" s="3"/>
      <c r="LMY152" s="3"/>
      <c r="LMZ152" s="3"/>
      <c r="LNA152" s="3"/>
      <c r="LNB152" s="3"/>
      <c r="LNC152" s="3"/>
      <c r="LND152" s="3"/>
      <c r="LNE152" s="3"/>
      <c r="LNF152" s="3"/>
      <c r="LNG152" s="3"/>
      <c r="LNH152" s="3"/>
      <c r="LNI152" s="3"/>
      <c r="LNJ152" s="3"/>
      <c r="LNK152" s="3"/>
      <c r="LNL152" s="3"/>
      <c r="LNM152" s="3"/>
      <c r="LNN152" s="3"/>
      <c r="LNO152" s="3"/>
      <c r="LNP152" s="3"/>
      <c r="LNQ152" s="3"/>
      <c r="LNR152" s="3"/>
      <c r="LNS152" s="3"/>
      <c r="LNT152" s="3"/>
      <c r="LNU152" s="3"/>
      <c r="LNV152" s="3"/>
      <c r="LNW152" s="3"/>
      <c r="LNX152" s="3"/>
      <c r="LNY152" s="3"/>
      <c r="LNZ152" s="3"/>
      <c r="LOA152" s="3"/>
      <c r="LOB152" s="3"/>
      <c r="LOC152" s="3"/>
      <c r="LOD152" s="3"/>
      <c r="LOE152" s="3"/>
      <c r="LOF152" s="3"/>
      <c r="LOG152" s="3"/>
      <c r="LOH152" s="3"/>
      <c r="LOI152" s="3"/>
      <c r="LOJ152" s="3"/>
      <c r="LOK152" s="3"/>
      <c r="LOL152" s="3"/>
      <c r="LOM152" s="3"/>
      <c r="LON152" s="3"/>
      <c r="LOO152" s="3"/>
      <c r="LOP152" s="3"/>
      <c r="LOQ152" s="3"/>
      <c r="LOR152" s="3"/>
      <c r="LOS152" s="3"/>
      <c r="LOT152" s="3"/>
      <c r="LOU152" s="3"/>
      <c r="LOV152" s="3"/>
      <c r="LOW152" s="3"/>
      <c r="LOX152" s="3"/>
      <c r="LOY152" s="3"/>
      <c r="LOZ152" s="3"/>
      <c r="LPA152" s="3"/>
      <c r="LPB152" s="3"/>
      <c r="LPC152" s="3"/>
      <c r="LPD152" s="3"/>
      <c r="LPE152" s="3"/>
      <c r="LPF152" s="3"/>
      <c r="LPG152" s="3"/>
      <c r="LPH152" s="3"/>
      <c r="LPI152" s="3"/>
      <c r="LPJ152" s="3"/>
      <c r="LPK152" s="3"/>
      <c r="LPL152" s="3"/>
      <c r="LPM152" s="3"/>
      <c r="LPN152" s="3"/>
      <c r="LPO152" s="3"/>
      <c r="LPP152" s="3"/>
      <c r="LPQ152" s="3"/>
      <c r="LPR152" s="3"/>
      <c r="LPS152" s="3"/>
      <c r="LPT152" s="3"/>
      <c r="LPU152" s="3"/>
      <c r="LPV152" s="3"/>
      <c r="LPW152" s="3"/>
      <c r="LPX152" s="3"/>
      <c r="LPY152" s="3"/>
      <c r="LPZ152" s="3"/>
      <c r="LQA152" s="3"/>
      <c r="LQB152" s="3"/>
      <c r="LQC152" s="3"/>
      <c r="LQD152" s="3"/>
      <c r="LQE152" s="3"/>
      <c r="LQF152" s="3"/>
      <c r="LQG152" s="3"/>
      <c r="LQH152" s="3"/>
      <c r="LQI152" s="3"/>
      <c r="LQJ152" s="3"/>
      <c r="LQK152" s="3"/>
      <c r="LQL152" s="3"/>
      <c r="LQM152" s="3"/>
      <c r="LQN152" s="3"/>
      <c r="LQO152" s="3"/>
      <c r="LQP152" s="3"/>
      <c r="LQQ152" s="3"/>
      <c r="LQR152" s="3"/>
      <c r="LQS152" s="3"/>
      <c r="LQT152" s="3"/>
      <c r="LQU152" s="3"/>
      <c r="LQV152" s="3"/>
      <c r="LQW152" s="3"/>
      <c r="LQX152" s="3"/>
      <c r="LQY152" s="3"/>
      <c r="LQZ152" s="3"/>
      <c r="LRA152" s="3"/>
      <c r="LRB152" s="3"/>
      <c r="LRC152" s="3"/>
      <c r="LRD152" s="3"/>
      <c r="LRE152" s="3"/>
      <c r="LRF152" s="3"/>
      <c r="LRG152" s="3"/>
      <c r="LRH152" s="3"/>
      <c r="LRI152" s="3"/>
      <c r="LRJ152" s="3"/>
      <c r="LRK152" s="3"/>
      <c r="LRL152" s="3"/>
      <c r="LRM152" s="3"/>
      <c r="LRN152" s="3"/>
      <c r="LRO152" s="3"/>
      <c r="LRP152" s="3"/>
      <c r="LRQ152" s="3"/>
      <c r="LRR152" s="3"/>
      <c r="LRS152" s="3"/>
      <c r="LRT152" s="3"/>
      <c r="LRU152" s="3"/>
      <c r="LRV152" s="3"/>
      <c r="LRW152" s="3"/>
      <c r="LRX152" s="3"/>
      <c r="LRY152" s="3"/>
      <c r="LRZ152" s="3"/>
      <c r="LSA152" s="3"/>
      <c r="LSB152" s="3"/>
      <c r="LSC152" s="3"/>
      <c r="LSD152" s="3"/>
      <c r="LSE152" s="3"/>
      <c r="LSF152" s="3"/>
      <c r="LSG152" s="3"/>
      <c r="LSH152" s="3"/>
      <c r="LSI152" s="3"/>
      <c r="LSJ152" s="3"/>
      <c r="LSK152" s="3"/>
      <c r="LSL152" s="3"/>
      <c r="LSM152" s="3"/>
      <c r="LSN152" s="3"/>
      <c r="LSO152" s="3"/>
      <c r="LSP152" s="3"/>
      <c r="LSQ152" s="3"/>
      <c r="LSR152" s="3"/>
      <c r="LSS152" s="3"/>
      <c r="LST152" s="3"/>
      <c r="LSU152" s="3"/>
      <c r="LSV152" s="3"/>
      <c r="LSW152" s="3"/>
      <c r="LSX152" s="3"/>
      <c r="LSY152" s="3"/>
      <c r="LSZ152" s="3"/>
      <c r="LTA152" s="3"/>
      <c r="LTB152" s="3"/>
      <c r="LTC152" s="3"/>
      <c r="LTD152" s="3"/>
      <c r="LTE152" s="3"/>
      <c r="LTF152" s="3"/>
      <c r="LTG152" s="3"/>
      <c r="LTH152" s="3"/>
      <c r="LTI152" s="3"/>
      <c r="LTJ152" s="3"/>
      <c r="LTK152" s="3"/>
      <c r="LTL152" s="3"/>
      <c r="LTM152" s="3"/>
      <c r="LTN152" s="3"/>
      <c r="LTO152" s="3"/>
      <c r="LTP152" s="3"/>
      <c r="LTQ152" s="3"/>
      <c r="LTR152" s="3"/>
      <c r="LTS152" s="3"/>
      <c r="LTT152" s="3"/>
      <c r="LTU152" s="3"/>
      <c r="LTV152" s="3"/>
      <c r="LTW152" s="3"/>
      <c r="LTX152" s="3"/>
      <c r="LTY152" s="3"/>
      <c r="LTZ152" s="3"/>
      <c r="LUA152" s="3"/>
      <c r="LUB152" s="3"/>
      <c r="LUC152" s="3"/>
      <c r="LUD152" s="3"/>
      <c r="LUE152" s="3"/>
      <c r="LUF152" s="3"/>
      <c r="LUG152" s="3"/>
      <c r="LUH152" s="3"/>
      <c r="LUI152" s="3"/>
      <c r="LUJ152" s="3"/>
      <c r="LUK152" s="3"/>
      <c r="LUL152" s="3"/>
      <c r="LUM152" s="3"/>
      <c r="LUN152" s="3"/>
      <c r="LUO152" s="3"/>
      <c r="LUP152" s="3"/>
      <c r="LUQ152" s="3"/>
      <c r="LUR152" s="3"/>
      <c r="LUS152" s="3"/>
      <c r="LUT152" s="3"/>
      <c r="LUU152" s="3"/>
      <c r="LUV152" s="3"/>
      <c r="LUW152" s="3"/>
      <c r="LUX152" s="3"/>
      <c r="LUY152" s="3"/>
      <c r="LUZ152" s="3"/>
      <c r="LVA152" s="3"/>
      <c r="LVB152" s="3"/>
      <c r="LVC152" s="3"/>
      <c r="LVD152" s="3"/>
      <c r="LVE152" s="3"/>
      <c r="LVF152" s="3"/>
      <c r="LVG152" s="3"/>
      <c r="LVH152" s="3"/>
      <c r="LVI152" s="3"/>
      <c r="LVJ152" s="3"/>
      <c r="LVK152" s="3"/>
      <c r="LVL152" s="3"/>
      <c r="LVM152" s="3"/>
      <c r="LVN152" s="3"/>
      <c r="LVO152" s="3"/>
      <c r="LVP152" s="3"/>
      <c r="LVQ152" s="3"/>
      <c r="LVR152" s="3"/>
      <c r="LVS152" s="3"/>
      <c r="LVT152" s="3"/>
      <c r="LVU152" s="3"/>
      <c r="LVV152" s="3"/>
      <c r="LVW152" s="3"/>
      <c r="LVX152" s="3"/>
      <c r="LVY152" s="3"/>
      <c r="LVZ152" s="3"/>
      <c r="LWA152" s="3"/>
      <c r="LWB152" s="3"/>
      <c r="LWC152" s="3"/>
      <c r="LWD152" s="3"/>
      <c r="LWE152" s="3"/>
      <c r="LWF152" s="3"/>
      <c r="LWG152" s="3"/>
      <c r="LWH152" s="3"/>
      <c r="LWI152" s="3"/>
      <c r="LWJ152" s="3"/>
      <c r="LWK152" s="3"/>
      <c r="LWL152" s="3"/>
      <c r="LWM152" s="3"/>
      <c r="LWN152" s="3"/>
      <c r="LWO152" s="3"/>
      <c r="LWP152" s="3"/>
      <c r="LWQ152" s="3"/>
      <c r="LWR152" s="3"/>
      <c r="LWS152" s="3"/>
      <c r="LWT152" s="3"/>
      <c r="LWU152" s="3"/>
      <c r="LWV152" s="3"/>
      <c r="LWW152" s="3"/>
      <c r="LWX152" s="3"/>
      <c r="LWY152" s="3"/>
      <c r="LWZ152" s="3"/>
      <c r="LXA152" s="3"/>
      <c r="LXB152" s="3"/>
      <c r="LXC152" s="3"/>
      <c r="LXD152" s="3"/>
      <c r="LXE152" s="3"/>
      <c r="LXF152" s="3"/>
      <c r="LXG152" s="3"/>
      <c r="LXH152" s="3"/>
      <c r="LXI152" s="3"/>
      <c r="LXJ152" s="3"/>
      <c r="LXK152" s="3"/>
      <c r="LXL152" s="3"/>
      <c r="LXM152" s="3"/>
      <c r="LXN152" s="3"/>
      <c r="LXO152" s="3"/>
      <c r="LXP152" s="3"/>
      <c r="LXQ152" s="3"/>
      <c r="LXR152" s="3"/>
      <c r="LXS152" s="3"/>
      <c r="LXT152" s="3"/>
      <c r="LXU152" s="3"/>
      <c r="LXV152" s="3"/>
      <c r="LXW152" s="3"/>
      <c r="LXX152" s="3"/>
      <c r="LXY152" s="3"/>
      <c r="LXZ152" s="3"/>
      <c r="LYA152" s="3"/>
      <c r="LYB152" s="3"/>
      <c r="LYC152" s="3"/>
      <c r="LYD152" s="3"/>
      <c r="LYE152" s="3"/>
      <c r="LYF152" s="3"/>
      <c r="LYG152" s="3"/>
      <c r="LYH152" s="3"/>
      <c r="LYI152" s="3"/>
      <c r="LYJ152" s="3"/>
      <c r="LYK152" s="3"/>
      <c r="LYL152" s="3"/>
      <c r="LYM152" s="3"/>
      <c r="LYN152" s="3"/>
      <c r="LYO152" s="3"/>
      <c r="LYP152" s="3"/>
      <c r="LYQ152" s="3"/>
      <c r="LYR152" s="3"/>
      <c r="LYS152" s="3"/>
      <c r="LYT152" s="3"/>
      <c r="LYU152" s="3"/>
      <c r="LYV152" s="3"/>
      <c r="LYW152" s="3"/>
      <c r="LYX152" s="3"/>
      <c r="LYY152" s="3"/>
      <c r="LYZ152" s="3"/>
      <c r="LZA152" s="3"/>
      <c r="LZB152" s="3"/>
      <c r="LZC152" s="3"/>
      <c r="LZD152" s="3"/>
      <c r="LZE152" s="3"/>
      <c r="LZF152" s="3"/>
      <c r="LZG152" s="3"/>
      <c r="LZH152" s="3"/>
      <c r="LZI152" s="3"/>
      <c r="LZJ152" s="3"/>
      <c r="LZK152" s="3"/>
      <c r="LZL152" s="3"/>
      <c r="LZM152" s="3"/>
      <c r="LZN152" s="3"/>
      <c r="LZO152" s="3"/>
      <c r="LZP152" s="3"/>
      <c r="LZQ152" s="3"/>
      <c r="LZR152" s="3"/>
      <c r="LZS152" s="3"/>
      <c r="LZT152" s="3"/>
      <c r="LZU152" s="3"/>
      <c r="LZV152" s="3"/>
      <c r="LZW152" s="3"/>
      <c r="LZX152" s="3"/>
      <c r="LZY152" s="3"/>
      <c r="LZZ152" s="3"/>
      <c r="MAA152" s="3"/>
      <c r="MAB152" s="3"/>
      <c r="MAC152" s="3"/>
      <c r="MAD152" s="3"/>
      <c r="MAE152" s="3"/>
      <c r="MAF152" s="3"/>
      <c r="MAG152" s="3"/>
      <c r="MAH152" s="3"/>
      <c r="MAI152" s="3"/>
      <c r="MAJ152" s="3"/>
      <c r="MAK152" s="3"/>
      <c r="MAL152" s="3"/>
      <c r="MAM152" s="3"/>
      <c r="MAN152" s="3"/>
      <c r="MAO152" s="3"/>
      <c r="MAP152" s="3"/>
      <c r="MAQ152" s="3"/>
      <c r="MAR152" s="3"/>
      <c r="MAS152" s="3"/>
      <c r="MAT152" s="3"/>
      <c r="MAU152" s="3"/>
      <c r="MAV152" s="3"/>
      <c r="MAW152" s="3"/>
      <c r="MAX152" s="3"/>
      <c r="MAY152" s="3"/>
      <c r="MAZ152" s="3"/>
      <c r="MBA152" s="3"/>
      <c r="MBB152" s="3"/>
      <c r="MBC152" s="3"/>
      <c r="MBD152" s="3"/>
      <c r="MBE152" s="3"/>
      <c r="MBF152" s="3"/>
      <c r="MBG152" s="3"/>
      <c r="MBH152" s="3"/>
      <c r="MBI152" s="3"/>
      <c r="MBJ152" s="3"/>
      <c r="MBK152" s="3"/>
      <c r="MBL152" s="3"/>
      <c r="MBM152" s="3"/>
      <c r="MBN152" s="3"/>
      <c r="MBO152" s="3"/>
      <c r="MBP152" s="3"/>
      <c r="MBQ152" s="3"/>
      <c r="MBR152" s="3"/>
      <c r="MBS152" s="3"/>
      <c r="MBT152" s="3"/>
      <c r="MBU152" s="3"/>
      <c r="MBV152" s="3"/>
      <c r="MBW152" s="3"/>
      <c r="MBX152" s="3"/>
      <c r="MBY152" s="3"/>
      <c r="MBZ152" s="3"/>
      <c r="MCA152" s="3"/>
      <c r="MCB152" s="3"/>
      <c r="MCC152" s="3"/>
      <c r="MCD152" s="3"/>
      <c r="MCE152" s="3"/>
      <c r="MCF152" s="3"/>
      <c r="MCG152" s="3"/>
      <c r="MCH152" s="3"/>
      <c r="MCI152" s="3"/>
      <c r="MCJ152" s="3"/>
      <c r="MCK152" s="3"/>
      <c r="MCL152" s="3"/>
      <c r="MCM152" s="3"/>
      <c r="MCN152" s="3"/>
      <c r="MCO152" s="3"/>
      <c r="MCP152" s="3"/>
      <c r="MCQ152" s="3"/>
      <c r="MCR152" s="3"/>
      <c r="MCS152" s="3"/>
      <c r="MCT152" s="3"/>
      <c r="MCU152" s="3"/>
      <c r="MCV152" s="3"/>
      <c r="MCW152" s="3"/>
      <c r="MCX152" s="3"/>
      <c r="MCY152" s="3"/>
      <c r="MCZ152" s="3"/>
      <c r="MDA152" s="3"/>
      <c r="MDB152" s="3"/>
      <c r="MDC152" s="3"/>
      <c r="MDD152" s="3"/>
      <c r="MDE152" s="3"/>
      <c r="MDF152" s="3"/>
      <c r="MDG152" s="3"/>
      <c r="MDH152" s="3"/>
      <c r="MDI152" s="3"/>
      <c r="MDJ152" s="3"/>
      <c r="MDK152" s="3"/>
      <c r="MDL152" s="3"/>
      <c r="MDM152" s="3"/>
      <c r="MDN152" s="3"/>
      <c r="MDO152" s="3"/>
      <c r="MDP152" s="3"/>
      <c r="MDQ152" s="3"/>
      <c r="MDR152" s="3"/>
      <c r="MDS152" s="3"/>
      <c r="MDT152" s="3"/>
      <c r="MDU152" s="3"/>
      <c r="MDV152" s="3"/>
      <c r="MDW152" s="3"/>
      <c r="MDX152" s="3"/>
      <c r="MDY152" s="3"/>
      <c r="MDZ152" s="3"/>
      <c r="MEA152" s="3"/>
      <c r="MEB152" s="3"/>
      <c r="MEC152" s="3"/>
      <c r="MED152" s="3"/>
      <c r="MEE152" s="3"/>
      <c r="MEF152" s="3"/>
      <c r="MEG152" s="3"/>
      <c r="MEH152" s="3"/>
      <c r="MEI152" s="3"/>
      <c r="MEJ152" s="3"/>
      <c r="MEK152" s="3"/>
      <c r="MEL152" s="3"/>
      <c r="MEM152" s="3"/>
      <c r="MEN152" s="3"/>
      <c r="MEO152" s="3"/>
      <c r="MEP152" s="3"/>
      <c r="MEQ152" s="3"/>
      <c r="MER152" s="3"/>
      <c r="MES152" s="3"/>
      <c r="MET152" s="3"/>
      <c r="MEU152" s="3"/>
      <c r="MEV152" s="3"/>
      <c r="MEW152" s="3"/>
      <c r="MEX152" s="3"/>
      <c r="MEY152" s="3"/>
      <c r="MEZ152" s="3"/>
      <c r="MFA152" s="3"/>
      <c r="MFB152" s="3"/>
      <c r="MFC152" s="3"/>
      <c r="MFD152" s="3"/>
      <c r="MFE152" s="3"/>
      <c r="MFF152" s="3"/>
      <c r="MFG152" s="3"/>
      <c r="MFH152" s="3"/>
      <c r="MFI152" s="3"/>
      <c r="MFJ152" s="3"/>
      <c r="MFK152" s="3"/>
      <c r="MFL152" s="3"/>
      <c r="MFM152" s="3"/>
      <c r="MFN152" s="3"/>
      <c r="MFO152" s="3"/>
      <c r="MFP152" s="3"/>
      <c r="MFQ152" s="3"/>
      <c r="MFR152" s="3"/>
      <c r="MFS152" s="3"/>
      <c r="MFT152" s="3"/>
      <c r="MFU152" s="3"/>
      <c r="MFV152" s="3"/>
      <c r="MFW152" s="3"/>
      <c r="MFX152" s="3"/>
      <c r="MFY152" s="3"/>
      <c r="MFZ152" s="3"/>
      <c r="MGA152" s="3"/>
      <c r="MGB152" s="3"/>
      <c r="MGC152" s="3"/>
      <c r="MGD152" s="3"/>
      <c r="MGE152" s="3"/>
      <c r="MGF152" s="3"/>
      <c r="MGG152" s="3"/>
      <c r="MGH152" s="3"/>
      <c r="MGI152" s="3"/>
      <c r="MGJ152" s="3"/>
      <c r="MGK152" s="3"/>
      <c r="MGL152" s="3"/>
      <c r="MGM152" s="3"/>
      <c r="MGN152" s="3"/>
      <c r="MGO152" s="3"/>
      <c r="MGP152" s="3"/>
      <c r="MGQ152" s="3"/>
      <c r="MGR152" s="3"/>
      <c r="MGS152" s="3"/>
      <c r="MGT152" s="3"/>
      <c r="MGU152" s="3"/>
      <c r="MGV152" s="3"/>
      <c r="MGW152" s="3"/>
      <c r="MGX152" s="3"/>
      <c r="MGY152" s="3"/>
      <c r="MGZ152" s="3"/>
      <c r="MHA152" s="3"/>
      <c r="MHB152" s="3"/>
      <c r="MHC152" s="3"/>
      <c r="MHD152" s="3"/>
      <c r="MHE152" s="3"/>
      <c r="MHF152" s="3"/>
      <c r="MHG152" s="3"/>
      <c r="MHH152" s="3"/>
      <c r="MHI152" s="3"/>
      <c r="MHJ152" s="3"/>
      <c r="MHK152" s="3"/>
      <c r="MHL152" s="3"/>
      <c r="MHM152" s="3"/>
      <c r="MHN152" s="3"/>
      <c r="MHO152" s="3"/>
      <c r="MHP152" s="3"/>
      <c r="MHQ152" s="3"/>
      <c r="MHR152" s="3"/>
      <c r="MHS152" s="3"/>
      <c r="MHT152" s="3"/>
      <c r="MHU152" s="3"/>
      <c r="MHV152" s="3"/>
      <c r="MHW152" s="3"/>
      <c r="MHX152" s="3"/>
      <c r="MHY152" s="3"/>
      <c r="MHZ152" s="3"/>
      <c r="MIA152" s="3"/>
      <c r="MIB152" s="3"/>
      <c r="MIC152" s="3"/>
      <c r="MID152" s="3"/>
      <c r="MIE152" s="3"/>
      <c r="MIF152" s="3"/>
      <c r="MIG152" s="3"/>
      <c r="MIH152" s="3"/>
      <c r="MII152" s="3"/>
      <c r="MIJ152" s="3"/>
      <c r="MIK152" s="3"/>
      <c r="MIL152" s="3"/>
      <c r="MIM152" s="3"/>
      <c r="MIN152" s="3"/>
      <c r="MIO152" s="3"/>
      <c r="MIP152" s="3"/>
      <c r="MIQ152" s="3"/>
      <c r="MIR152" s="3"/>
      <c r="MIS152" s="3"/>
      <c r="MIT152" s="3"/>
      <c r="MIU152" s="3"/>
      <c r="MIV152" s="3"/>
      <c r="MIW152" s="3"/>
      <c r="MIX152" s="3"/>
      <c r="MIY152" s="3"/>
      <c r="MIZ152" s="3"/>
      <c r="MJA152" s="3"/>
      <c r="MJB152" s="3"/>
      <c r="MJC152" s="3"/>
      <c r="MJD152" s="3"/>
      <c r="MJE152" s="3"/>
      <c r="MJF152" s="3"/>
      <c r="MJG152" s="3"/>
      <c r="MJH152" s="3"/>
      <c r="MJI152" s="3"/>
      <c r="MJJ152" s="3"/>
      <c r="MJK152" s="3"/>
      <c r="MJL152" s="3"/>
      <c r="MJM152" s="3"/>
      <c r="MJN152" s="3"/>
      <c r="MJO152" s="3"/>
      <c r="MJP152" s="3"/>
      <c r="MJQ152" s="3"/>
      <c r="MJR152" s="3"/>
      <c r="MJS152" s="3"/>
      <c r="MJT152" s="3"/>
      <c r="MJU152" s="3"/>
      <c r="MJV152" s="3"/>
      <c r="MJW152" s="3"/>
      <c r="MJX152" s="3"/>
      <c r="MJY152" s="3"/>
      <c r="MJZ152" s="3"/>
      <c r="MKA152" s="3"/>
      <c r="MKB152" s="3"/>
      <c r="MKC152" s="3"/>
      <c r="MKD152" s="3"/>
      <c r="MKE152" s="3"/>
      <c r="MKF152" s="3"/>
      <c r="MKG152" s="3"/>
      <c r="MKH152" s="3"/>
      <c r="MKI152" s="3"/>
      <c r="MKJ152" s="3"/>
      <c r="MKK152" s="3"/>
      <c r="MKL152" s="3"/>
      <c r="MKM152" s="3"/>
      <c r="MKN152" s="3"/>
      <c r="MKO152" s="3"/>
      <c r="MKP152" s="3"/>
      <c r="MKQ152" s="3"/>
      <c r="MKR152" s="3"/>
      <c r="MKS152" s="3"/>
      <c r="MKT152" s="3"/>
      <c r="MKU152" s="3"/>
      <c r="MKV152" s="3"/>
      <c r="MKW152" s="3"/>
      <c r="MKX152" s="3"/>
      <c r="MKY152" s="3"/>
      <c r="MKZ152" s="3"/>
      <c r="MLA152" s="3"/>
      <c r="MLB152" s="3"/>
      <c r="MLC152" s="3"/>
      <c r="MLD152" s="3"/>
      <c r="MLE152" s="3"/>
      <c r="MLF152" s="3"/>
      <c r="MLG152" s="3"/>
      <c r="MLH152" s="3"/>
      <c r="MLI152" s="3"/>
      <c r="MLJ152" s="3"/>
      <c r="MLK152" s="3"/>
      <c r="MLL152" s="3"/>
      <c r="MLM152" s="3"/>
      <c r="MLN152" s="3"/>
      <c r="MLO152" s="3"/>
      <c r="MLP152" s="3"/>
      <c r="MLQ152" s="3"/>
      <c r="MLR152" s="3"/>
      <c r="MLS152" s="3"/>
      <c r="MLT152" s="3"/>
      <c r="MLU152" s="3"/>
      <c r="MLV152" s="3"/>
      <c r="MLW152" s="3"/>
      <c r="MLX152" s="3"/>
      <c r="MLY152" s="3"/>
      <c r="MLZ152" s="3"/>
      <c r="MMA152" s="3"/>
      <c r="MMB152" s="3"/>
      <c r="MMC152" s="3"/>
      <c r="MMD152" s="3"/>
      <c r="MME152" s="3"/>
      <c r="MMF152" s="3"/>
      <c r="MMG152" s="3"/>
      <c r="MMH152" s="3"/>
      <c r="MMI152" s="3"/>
      <c r="MMJ152" s="3"/>
      <c r="MMK152" s="3"/>
      <c r="MML152" s="3"/>
      <c r="MMM152" s="3"/>
      <c r="MMN152" s="3"/>
      <c r="MMO152" s="3"/>
      <c r="MMP152" s="3"/>
      <c r="MMQ152" s="3"/>
      <c r="MMR152" s="3"/>
      <c r="MMS152" s="3"/>
      <c r="MMT152" s="3"/>
      <c r="MMU152" s="3"/>
      <c r="MMV152" s="3"/>
      <c r="MMW152" s="3"/>
      <c r="MMX152" s="3"/>
      <c r="MMY152" s="3"/>
      <c r="MMZ152" s="3"/>
      <c r="MNA152" s="3"/>
      <c r="MNB152" s="3"/>
      <c r="MNC152" s="3"/>
      <c r="MND152" s="3"/>
      <c r="MNE152" s="3"/>
      <c r="MNF152" s="3"/>
      <c r="MNG152" s="3"/>
      <c r="MNH152" s="3"/>
      <c r="MNI152" s="3"/>
      <c r="MNJ152" s="3"/>
      <c r="MNK152" s="3"/>
      <c r="MNL152" s="3"/>
      <c r="MNM152" s="3"/>
      <c r="MNN152" s="3"/>
      <c r="MNO152" s="3"/>
      <c r="MNP152" s="3"/>
      <c r="MNQ152" s="3"/>
      <c r="MNR152" s="3"/>
      <c r="MNS152" s="3"/>
      <c r="MNT152" s="3"/>
      <c r="MNU152" s="3"/>
      <c r="MNV152" s="3"/>
      <c r="MNW152" s="3"/>
      <c r="MNX152" s="3"/>
      <c r="MNY152" s="3"/>
      <c r="MNZ152" s="3"/>
      <c r="MOA152" s="3"/>
      <c r="MOB152" s="3"/>
      <c r="MOC152" s="3"/>
      <c r="MOD152" s="3"/>
      <c r="MOE152" s="3"/>
      <c r="MOF152" s="3"/>
      <c r="MOG152" s="3"/>
      <c r="MOH152" s="3"/>
      <c r="MOI152" s="3"/>
      <c r="MOJ152" s="3"/>
      <c r="MOK152" s="3"/>
      <c r="MOL152" s="3"/>
      <c r="MOM152" s="3"/>
      <c r="MON152" s="3"/>
      <c r="MOO152" s="3"/>
      <c r="MOP152" s="3"/>
      <c r="MOQ152" s="3"/>
      <c r="MOR152" s="3"/>
      <c r="MOS152" s="3"/>
      <c r="MOT152" s="3"/>
      <c r="MOU152" s="3"/>
      <c r="MOV152" s="3"/>
      <c r="MOW152" s="3"/>
      <c r="MOX152" s="3"/>
      <c r="MOY152" s="3"/>
      <c r="MOZ152" s="3"/>
      <c r="MPA152" s="3"/>
      <c r="MPB152" s="3"/>
      <c r="MPC152" s="3"/>
      <c r="MPD152" s="3"/>
      <c r="MPE152" s="3"/>
      <c r="MPF152" s="3"/>
      <c r="MPG152" s="3"/>
      <c r="MPH152" s="3"/>
      <c r="MPI152" s="3"/>
      <c r="MPJ152" s="3"/>
      <c r="MPK152" s="3"/>
      <c r="MPL152" s="3"/>
      <c r="MPM152" s="3"/>
      <c r="MPN152" s="3"/>
      <c r="MPO152" s="3"/>
      <c r="MPP152" s="3"/>
      <c r="MPQ152" s="3"/>
      <c r="MPR152" s="3"/>
      <c r="MPS152" s="3"/>
      <c r="MPT152" s="3"/>
      <c r="MPU152" s="3"/>
      <c r="MPV152" s="3"/>
      <c r="MPW152" s="3"/>
      <c r="MPX152" s="3"/>
      <c r="MPY152" s="3"/>
      <c r="MPZ152" s="3"/>
      <c r="MQA152" s="3"/>
      <c r="MQB152" s="3"/>
      <c r="MQC152" s="3"/>
      <c r="MQD152" s="3"/>
      <c r="MQE152" s="3"/>
      <c r="MQF152" s="3"/>
      <c r="MQG152" s="3"/>
      <c r="MQH152" s="3"/>
      <c r="MQI152" s="3"/>
      <c r="MQJ152" s="3"/>
      <c r="MQK152" s="3"/>
      <c r="MQL152" s="3"/>
      <c r="MQM152" s="3"/>
      <c r="MQN152" s="3"/>
      <c r="MQO152" s="3"/>
      <c r="MQP152" s="3"/>
      <c r="MQQ152" s="3"/>
      <c r="MQR152" s="3"/>
      <c r="MQS152" s="3"/>
      <c r="MQT152" s="3"/>
      <c r="MQU152" s="3"/>
      <c r="MQV152" s="3"/>
      <c r="MQW152" s="3"/>
      <c r="MQX152" s="3"/>
      <c r="MQY152" s="3"/>
      <c r="MQZ152" s="3"/>
      <c r="MRA152" s="3"/>
      <c r="MRB152" s="3"/>
      <c r="MRC152" s="3"/>
      <c r="MRD152" s="3"/>
      <c r="MRE152" s="3"/>
      <c r="MRF152" s="3"/>
      <c r="MRG152" s="3"/>
      <c r="MRH152" s="3"/>
      <c r="MRI152" s="3"/>
      <c r="MRJ152" s="3"/>
      <c r="MRK152" s="3"/>
      <c r="MRL152" s="3"/>
      <c r="MRM152" s="3"/>
      <c r="MRN152" s="3"/>
      <c r="MRO152" s="3"/>
      <c r="MRP152" s="3"/>
      <c r="MRQ152" s="3"/>
      <c r="MRR152" s="3"/>
      <c r="MRS152" s="3"/>
      <c r="MRT152" s="3"/>
      <c r="MRU152" s="3"/>
      <c r="MRV152" s="3"/>
      <c r="MRW152" s="3"/>
      <c r="MRX152" s="3"/>
      <c r="MRY152" s="3"/>
      <c r="MRZ152" s="3"/>
      <c r="MSA152" s="3"/>
      <c r="MSB152" s="3"/>
      <c r="MSC152" s="3"/>
      <c r="MSD152" s="3"/>
      <c r="MSE152" s="3"/>
      <c r="MSF152" s="3"/>
      <c r="MSG152" s="3"/>
      <c r="MSH152" s="3"/>
      <c r="MSI152" s="3"/>
      <c r="MSJ152" s="3"/>
      <c r="MSK152" s="3"/>
      <c r="MSL152" s="3"/>
      <c r="MSM152" s="3"/>
      <c r="MSN152" s="3"/>
      <c r="MSO152" s="3"/>
      <c r="MSP152" s="3"/>
      <c r="MSQ152" s="3"/>
      <c r="MSR152" s="3"/>
      <c r="MSS152" s="3"/>
      <c r="MST152" s="3"/>
      <c r="MSU152" s="3"/>
      <c r="MSV152" s="3"/>
      <c r="MSW152" s="3"/>
      <c r="MSX152" s="3"/>
      <c r="MSY152" s="3"/>
      <c r="MSZ152" s="3"/>
      <c r="MTA152" s="3"/>
      <c r="MTB152" s="3"/>
      <c r="MTC152" s="3"/>
      <c r="MTD152" s="3"/>
      <c r="MTE152" s="3"/>
      <c r="MTF152" s="3"/>
      <c r="MTG152" s="3"/>
      <c r="MTH152" s="3"/>
      <c r="MTI152" s="3"/>
      <c r="MTJ152" s="3"/>
      <c r="MTK152" s="3"/>
      <c r="MTL152" s="3"/>
      <c r="MTM152" s="3"/>
      <c r="MTN152" s="3"/>
      <c r="MTO152" s="3"/>
      <c r="MTP152" s="3"/>
      <c r="MTQ152" s="3"/>
      <c r="MTR152" s="3"/>
      <c r="MTS152" s="3"/>
      <c r="MTT152" s="3"/>
      <c r="MTU152" s="3"/>
      <c r="MTV152" s="3"/>
      <c r="MTW152" s="3"/>
      <c r="MTX152" s="3"/>
      <c r="MTY152" s="3"/>
      <c r="MTZ152" s="3"/>
      <c r="MUA152" s="3"/>
      <c r="MUB152" s="3"/>
      <c r="MUC152" s="3"/>
      <c r="MUD152" s="3"/>
      <c r="MUE152" s="3"/>
      <c r="MUF152" s="3"/>
      <c r="MUG152" s="3"/>
      <c r="MUH152" s="3"/>
      <c r="MUI152" s="3"/>
      <c r="MUJ152" s="3"/>
      <c r="MUK152" s="3"/>
      <c r="MUL152" s="3"/>
      <c r="MUM152" s="3"/>
      <c r="MUN152" s="3"/>
      <c r="MUO152" s="3"/>
      <c r="MUP152" s="3"/>
      <c r="MUQ152" s="3"/>
      <c r="MUR152" s="3"/>
      <c r="MUS152" s="3"/>
      <c r="MUT152" s="3"/>
      <c r="MUU152" s="3"/>
      <c r="MUV152" s="3"/>
      <c r="MUW152" s="3"/>
      <c r="MUX152" s="3"/>
      <c r="MUY152" s="3"/>
      <c r="MUZ152" s="3"/>
      <c r="MVA152" s="3"/>
      <c r="MVB152" s="3"/>
      <c r="MVC152" s="3"/>
      <c r="MVD152" s="3"/>
      <c r="MVE152" s="3"/>
      <c r="MVF152" s="3"/>
      <c r="MVG152" s="3"/>
      <c r="MVH152" s="3"/>
      <c r="MVI152" s="3"/>
      <c r="MVJ152" s="3"/>
      <c r="MVK152" s="3"/>
      <c r="MVL152" s="3"/>
      <c r="MVM152" s="3"/>
      <c r="MVN152" s="3"/>
      <c r="MVO152" s="3"/>
      <c r="MVP152" s="3"/>
      <c r="MVQ152" s="3"/>
      <c r="MVR152" s="3"/>
      <c r="MVS152" s="3"/>
      <c r="MVT152" s="3"/>
      <c r="MVU152" s="3"/>
      <c r="MVV152" s="3"/>
      <c r="MVW152" s="3"/>
      <c r="MVX152" s="3"/>
      <c r="MVY152" s="3"/>
      <c r="MVZ152" s="3"/>
      <c r="MWA152" s="3"/>
      <c r="MWB152" s="3"/>
      <c r="MWC152" s="3"/>
      <c r="MWD152" s="3"/>
      <c r="MWE152" s="3"/>
      <c r="MWF152" s="3"/>
      <c r="MWG152" s="3"/>
      <c r="MWH152" s="3"/>
      <c r="MWI152" s="3"/>
      <c r="MWJ152" s="3"/>
      <c r="MWK152" s="3"/>
      <c r="MWL152" s="3"/>
      <c r="MWM152" s="3"/>
      <c r="MWN152" s="3"/>
      <c r="MWO152" s="3"/>
      <c r="MWP152" s="3"/>
      <c r="MWQ152" s="3"/>
      <c r="MWR152" s="3"/>
      <c r="MWS152" s="3"/>
      <c r="MWT152" s="3"/>
      <c r="MWU152" s="3"/>
      <c r="MWV152" s="3"/>
      <c r="MWW152" s="3"/>
      <c r="MWX152" s="3"/>
      <c r="MWY152" s="3"/>
      <c r="MWZ152" s="3"/>
      <c r="MXA152" s="3"/>
      <c r="MXB152" s="3"/>
      <c r="MXC152" s="3"/>
      <c r="MXD152" s="3"/>
      <c r="MXE152" s="3"/>
      <c r="MXF152" s="3"/>
      <c r="MXG152" s="3"/>
      <c r="MXH152" s="3"/>
      <c r="MXI152" s="3"/>
      <c r="MXJ152" s="3"/>
      <c r="MXK152" s="3"/>
      <c r="MXL152" s="3"/>
      <c r="MXM152" s="3"/>
      <c r="MXN152" s="3"/>
      <c r="MXO152" s="3"/>
      <c r="MXP152" s="3"/>
      <c r="MXQ152" s="3"/>
      <c r="MXR152" s="3"/>
      <c r="MXS152" s="3"/>
      <c r="MXT152" s="3"/>
      <c r="MXU152" s="3"/>
      <c r="MXV152" s="3"/>
      <c r="MXW152" s="3"/>
      <c r="MXX152" s="3"/>
      <c r="MXY152" s="3"/>
      <c r="MXZ152" s="3"/>
      <c r="MYA152" s="3"/>
      <c r="MYB152" s="3"/>
      <c r="MYC152" s="3"/>
      <c r="MYD152" s="3"/>
      <c r="MYE152" s="3"/>
      <c r="MYF152" s="3"/>
      <c r="MYG152" s="3"/>
      <c r="MYH152" s="3"/>
      <c r="MYI152" s="3"/>
      <c r="MYJ152" s="3"/>
      <c r="MYK152" s="3"/>
      <c r="MYL152" s="3"/>
      <c r="MYM152" s="3"/>
      <c r="MYN152" s="3"/>
      <c r="MYO152" s="3"/>
      <c r="MYP152" s="3"/>
      <c r="MYQ152" s="3"/>
      <c r="MYR152" s="3"/>
      <c r="MYS152" s="3"/>
      <c r="MYT152" s="3"/>
      <c r="MYU152" s="3"/>
      <c r="MYV152" s="3"/>
      <c r="MYW152" s="3"/>
      <c r="MYX152" s="3"/>
      <c r="MYY152" s="3"/>
      <c r="MYZ152" s="3"/>
      <c r="MZA152" s="3"/>
      <c r="MZB152" s="3"/>
      <c r="MZC152" s="3"/>
      <c r="MZD152" s="3"/>
      <c r="MZE152" s="3"/>
      <c r="MZF152" s="3"/>
      <c r="MZG152" s="3"/>
      <c r="MZH152" s="3"/>
      <c r="MZI152" s="3"/>
      <c r="MZJ152" s="3"/>
      <c r="MZK152" s="3"/>
      <c r="MZL152" s="3"/>
      <c r="MZM152" s="3"/>
      <c r="MZN152" s="3"/>
      <c r="MZO152" s="3"/>
      <c r="MZP152" s="3"/>
      <c r="MZQ152" s="3"/>
      <c r="MZR152" s="3"/>
      <c r="MZS152" s="3"/>
      <c r="MZT152" s="3"/>
      <c r="MZU152" s="3"/>
      <c r="MZV152" s="3"/>
      <c r="MZW152" s="3"/>
      <c r="MZX152" s="3"/>
      <c r="MZY152" s="3"/>
      <c r="MZZ152" s="3"/>
      <c r="NAA152" s="3"/>
      <c r="NAB152" s="3"/>
      <c r="NAC152" s="3"/>
      <c r="NAD152" s="3"/>
      <c r="NAE152" s="3"/>
      <c r="NAF152" s="3"/>
      <c r="NAG152" s="3"/>
      <c r="NAH152" s="3"/>
      <c r="NAI152" s="3"/>
      <c r="NAJ152" s="3"/>
      <c r="NAK152" s="3"/>
      <c r="NAL152" s="3"/>
      <c r="NAM152" s="3"/>
      <c r="NAN152" s="3"/>
      <c r="NAO152" s="3"/>
      <c r="NAP152" s="3"/>
      <c r="NAQ152" s="3"/>
      <c r="NAR152" s="3"/>
      <c r="NAS152" s="3"/>
      <c r="NAT152" s="3"/>
      <c r="NAU152" s="3"/>
      <c r="NAV152" s="3"/>
      <c r="NAW152" s="3"/>
      <c r="NAX152" s="3"/>
      <c r="NAY152" s="3"/>
      <c r="NAZ152" s="3"/>
      <c r="NBA152" s="3"/>
      <c r="NBB152" s="3"/>
      <c r="NBC152" s="3"/>
      <c r="NBD152" s="3"/>
      <c r="NBE152" s="3"/>
      <c r="NBF152" s="3"/>
      <c r="NBG152" s="3"/>
      <c r="NBH152" s="3"/>
      <c r="NBI152" s="3"/>
      <c r="NBJ152" s="3"/>
      <c r="NBK152" s="3"/>
      <c r="NBL152" s="3"/>
      <c r="NBM152" s="3"/>
      <c r="NBN152" s="3"/>
      <c r="NBO152" s="3"/>
      <c r="NBP152" s="3"/>
      <c r="NBQ152" s="3"/>
      <c r="NBR152" s="3"/>
      <c r="NBS152" s="3"/>
      <c r="NBT152" s="3"/>
      <c r="NBU152" s="3"/>
      <c r="NBV152" s="3"/>
      <c r="NBW152" s="3"/>
      <c r="NBX152" s="3"/>
      <c r="NBY152" s="3"/>
      <c r="NBZ152" s="3"/>
      <c r="NCA152" s="3"/>
      <c r="NCB152" s="3"/>
      <c r="NCC152" s="3"/>
      <c r="NCD152" s="3"/>
      <c r="NCE152" s="3"/>
      <c r="NCF152" s="3"/>
      <c r="NCG152" s="3"/>
      <c r="NCH152" s="3"/>
      <c r="NCI152" s="3"/>
      <c r="NCJ152" s="3"/>
      <c r="NCK152" s="3"/>
      <c r="NCL152" s="3"/>
      <c r="NCM152" s="3"/>
      <c r="NCN152" s="3"/>
      <c r="NCO152" s="3"/>
      <c r="NCP152" s="3"/>
      <c r="NCQ152" s="3"/>
      <c r="NCR152" s="3"/>
      <c r="NCS152" s="3"/>
      <c r="NCT152" s="3"/>
      <c r="NCU152" s="3"/>
      <c r="NCV152" s="3"/>
      <c r="NCW152" s="3"/>
      <c r="NCX152" s="3"/>
      <c r="NCY152" s="3"/>
      <c r="NCZ152" s="3"/>
      <c r="NDA152" s="3"/>
      <c r="NDB152" s="3"/>
      <c r="NDC152" s="3"/>
      <c r="NDD152" s="3"/>
      <c r="NDE152" s="3"/>
      <c r="NDF152" s="3"/>
      <c r="NDG152" s="3"/>
      <c r="NDH152" s="3"/>
      <c r="NDI152" s="3"/>
      <c r="NDJ152" s="3"/>
      <c r="NDK152" s="3"/>
      <c r="NDL152" s="3"/>
      <c r="NDM152" s="3"/>
      <c r="NDN152" s="3"/>
      <c r="NDO152" s="3"/>
      <c r="NDP152" s="3"/>
      <c r="NDQ152" s="3"/>
      <c r="NDR152" s="3"/>
      <c r="NDS152" s="3"/>
      <c r="NDT152" s="3"/>
      <c r="NDU152" s="3"/>
      <c r="NDV152" s="3"/>
      <c r="NDW152" s="3"/>
      <c r="NDX152" s="3"/>
      <c r="NDY152" s="3"/>
      <c r="NDZ152" s="3"/>
      <c r="NEA152" s="3"/>
      <c r="NEB152" s="3"/>
      <c r="NEC152" s="3"/>
      <c r="NED152" s="3"/>
      <c r="NEE152" s="3"/>
      <c r="NEF152" s="3"/>
      <c r="NEG152" s="3"/>
      <c r="NEH152" s="3"/>
      <c r="NEI152" s="3"/>
      <c r="NEJ152" s="3"/>
      <c r="NEK152" s="3"/>
      <c r="NEL152" s="3"/>
      <c r="NEM152" s="3"/>
      <c r="NEN152" s="3"/>
      <c r="NEO152" s="3"/>
      <c r="NEP152" s="3"/>
      <c r="NEQ152" s="3"/>
      <c r="NER152" s="3"/>
      <c r="NES152" s="3"/>
      <c r="NET152" s="3"/>
      <c r="NEU152" s="3"/>
      <c r="NEV152" s="3"/>
      <c r="NEW152" s="3"/>
      <c r="NEX152" s="3"/>
      <c r="NEY152" s="3"/>
      <c r="NEZ152" s="3"/>
      <c r="NFA152" s="3"/>
      <c r="NFB152" s="3"/>
      <c r="NFC152" s="3"/>
      <c r="NFD152" s="3"/>
      <c r="NFE152" s="3"/>
      <c r="NFF152" s="3"/>
      <c r="NFG152" s="3"/>
      <c r="NFH152" s="3"/>
      <c r="NFI152" s="3"/>
      <c r="NFJ152" s="3"/>
      <c r="NFK152" s="3"/>
      <c r="NFL152" s="3"/>
      <c r="NFM152" s="3"/>
      <c r="NFN152" s="3"/>
      <c r="NFO152" s="3"/>
      <c r="NFP152" s="3"/>
      <c r="NFQ152" s="3"/>
      <c r="NFR152" s="3"/>
      <c r="NFS152" s="3"/>
      <c r="NFT152" s="3"/>
      <c r="NFU152" s="3"/>
      <c r="NFV152" s="3"/>
      <c r="NFW152" s="3"/>
      <c r="NFX152" s="3"/>
      <c r="NFY152" s="3"/>
      <c r="NFZ152" s="3"/>
      <c r="NGA152" s="3"/>
      <c r="NGB152" s="3"/>
      <c r="NGC152" s="3"/>
      <c r="NGD152" s="3"/>
      <c r="NGE152" s="3"/>
      <c r="NGF152" s="3"/>
      <c r="NGG152" s="3"/>
      <c r="NGH152" s="3"/>
      <c r="NGI152" s="3"/>
      <c r="NGJ152" s="3"/>
      <c r="NGK152" s="3"/>
      <c r="NGL152" s="3"/>
      <c r="NGM152" s="3"/>
      <c r="NGN152" s="3"/>
      <c r="NGO152" s="3"/>
      <c r="NGP152" s="3"/>
      <c r="NGQ152" s="3"/>
      <c r="NGR152" s="3"/>
      <c r="NGS152" s="3"/>
      <c r="NGT152" s="3"/>
      <c r="NGU152" s="3"/>
      <c r="NGV152" s="3"/>
      <c r="NGW152" s="3"/>
      <c r="NGX152" s="3"/>
      <c r="NGY152" s="3"/>
      <c r="NGZ152" s="3"/>
      <c r="NHA152" s="3"/>
      <c r="NHB152" s="3"/>
      <c r="NHC152" s="3"/>
      <c r="NHD152" s="3"/>
      <c r="NHE152" s="3"/>
      <c r="NHF152" s="3"/>
      <c r="NHG152" s="3"/>
      <c r="NHH152" s="3"/>
      <c r="NHI152" s="3"/>
      <c r="NHJ152" s="3"/>
      <c r="NHK152" s="3"/>
      <c r="NHL152" s="3"/>
      <c r="NHM152" s="3"/>
      <c r="NHN152" s="3"/>
      <c r="NHO152" s="3"/>
      <c r="NHP152" s="3"/>
      <c r="NHQ152" s="3"/>
      <c r="NHR152" s="3"/>
      <c r="NHS152" s="3"/>
      <c r="NHT152" s="3"/>
      <c r="NHU152" s="3"/>
      <c r="NHV152" s="3"/>
      <c r="NHW152" s="3"/>
      <c r="NHX152" s="3"/>
      <c r="NHY152" s="3"/>
      <c r="NHZ152" s="3"/>
      <c r="NIA152" s="3"/>
      <c r="NIB152" s="3"/>
      <c r="NIC152" s="3"/>
      <c r="NID152" s="3"/>
      <c r="NIE152" s="3"/>
      <c r="NIF152" s="3"/>
      <c r="NIG152" s="3"/>
      <c r="NIH152" s="3"/>
      <c r="NII152" s="3"/>
      <c r="NIJ152" s="3"/>
      <c r="NIK152" s="3"/>
      <c r="NIL152" s="3"/>
      <c r="NIM152" s="3"/>
      <c r="NIN152" s="3"/>
      <c r="NIO152" s="3"/>
      <c r="NIP152" s="3"/>
      <c r="NIQ152" s="3"/>
      <c r="NIR152" s="3"/>
      <c r="NIS152" s="3"/>
      <c r="NIT152" s="3"/>
      <c r="NIU152" s="3"/>
      <c r="NIV152" s="3"/>
      <c r="NIW152" s="3"/>
      <c r="NIX152" s="3"/>
      <c r="NIY152" s="3"/>
      <c r="NIZ152" s="3"/>
      <c r="NJA152" s="3"/>
      <c r="NJB152" s="3"/>
      <c r="NJC152" s="3"/>
      <c r="NJD152" s="3"/>
      <c r="NJE152" s="3"/>
      <c r="NJF152" s="3"/>
      <c r="NJG152" s="3"/>
      <c r="NJH152" s="3"/>
      <c r="NJI152" s="3"/>
      <c r="NJJ152" s="3"/>
      <c r="NJK152" s="3"/>
      <c r="NJL152" s="3"/>
      <c r="NJM152" s="3"/>
      <c r="NJN152" s="3"/>
      <c r="NJO152" s="3"/>
      <c r="NJP152" s="3"/>
      <c r="NJQ152" s="3"/>
      <c r="NJR152" s="3"/>
      <c r="NJS152" s="3"/>
      <c r="NJT152" s="3"/>
      <c r="NJU152" s="3"/>
      <c r="NJV152" s="3"/>
      <c r="NJW152" s="3"/>
      <c r="NJX152" s="3"/>
      <c r="NJY152" s="3"/>
      <c r="NJZ152" s="3"/>
      <c r="NKA152" s="3"/>
      <c r="NKB152" s="3"/>
      <c r="NKC152" s="3"/>
      <c r="NKD152" s="3"/>
      <c r="NKE152" s="3"/>
      <c r="NKF152" s="3"/>
      <c r="NKG152" s="3"/>
      <c r="NKH152" s="3"/>
      <c r="NKI152" s="3"/>
      <c r="NKJ152" s="3"/>
      <c r="NKK152" s="3"/>
      <c r="NKL152" s="3"/>
      <c r="NKM152" s="3"/>
      <c r="NKN152" s="3"/>
      <c r="NKO152" s="3"/>
      <c r="NKP152" s="3"/>
      <c r="NKQ152" s="3"/>
      <c r="NKR152" s="3"/>
      <c r="NKS152" s="3"/>
      <c r="NKT152" s="3"/>
      <c r="NKU152" s="3"/>
      <c r="NKV152" s="3"/>
      <c r="NKW152" s="3"/>
      <c r="NKX152" s="3"/>
      <c r="NKY152" s="3"/>
      <c r="NKZ152" s="3"/>
      <c r="NLA152" s="3"/>
      <c r="NLB152" s="3"/>
      <c r="NLC152" s="3"/>
      <c r="NLD152" s="3"/>
      <c r="NLE152" s="3"/>
      <c r="NLF152" s="3"/>
      <c r="NLG152" s="3"/>
      <c r="NLH152" s="3"/>
      <c r="NLI152" s="3"/>
      <c r="NLJ152" s="3"/>
      <c r="NLK152" s="3"/>
      <c r="NLL152" s="3"/>
      <c r="NLM152" s="3"/>
      <c r="NLN152" s="3"/>
      <c r="NLO152" s="3"/>
      <c r="NLP152" s="3"/>
      <c r="NLQ152" s="3"/>
      <c r="NLR152" s="3"/>
      <c r="NLS152" s="3"/>
      <c r="NLT152" s="3"/>
      <c r="NLU152" s="3"/>
      <c r="NLV152" s="3"/>
      <c r="NLW152" s="3"/>
      <c r="NLX152" s="3"/>
      <c r="NLY152" s="3"/>
      <c r="NLZ152" s="3"/>
      <c r="NMA152" s="3"/>
      <c r="NMB152" s="3"/>
      <c r="NMC152" s="3"/>
      <c r="NMD152" s="3"/>
      <c r="NME152" s="3"/>
      <c r="NMF152" s="3"/>
      <c r="NMG152" s="3"/>
      <c r="NMH152" s="3"/>
      <c r="NMI152" s="3"/>
      <c r="NMJ152" s="3"/>
      <c r="NMK152" s="3"/>
      <c r="NML152" s="3"/>
      <c r="NMM152" s="3"/>
      <c r="NMN152" s="3"/>
      <c r="NMO152" s="3"/>
      <c r="NMP152" s="3"/>
      <c r="NMQ152" s="3"/>
      <c r="NMR152" s="3"/>
      <c r="NMS152" s="3"/>
      <c r="NMT152" s="3"/>
      <c r="NMU152" s="3"/>
      <c r="NMV152" s="3"/>
      <c r="NMW152" s="3"/>
      <c r="NMX152" s="3"/>
      <c r="NMY152" s="3"/>
      <c r="NMZ152" s="3"/>
      <c r="NNA152" s="3"/>
      <c r="NNB152" s="3"/>
      <c r="NNC152" s="3"/>
      <c r="NND152" s="3"/>
      <c r="NNE152" s="3"/>
      <c r="NNF152" s="3"/>
      <c r="NNG152" s="3"/>
      <c r="NNH152" s="3"/>
      <c r="NNI152" s="3"/>
      <c r="NNJ152" s="3"/>
      <c r="NNK152" s="3"/>
      <c r="NNL152" s="3"/>
      <c r="NNM152" s="3"/>
      <c r="NNN152" s="3"/>
      <c r="NNO152" s="3"/>
      <c r="NNP152" s="3"/>
      <c r="NNQ152" s="3"/>
      <c r="NNR152" s="3"/>
      <c r="NNS152" s="3"/>
      <c r="NNT152" s="3"/>
      <c r="NNU152" s="3"/>
      <c r="NNV152" s="3"/>
      <c r="NNW152" s="3"/>
      <c r="NNX152" s="3"/>
      <c r="NNY152" s="3"/>
      <c r="NNZ152" s="3"/>
      <c r="NOA152" s="3"/>
      <c r="NOB152" s="3"/>
      <c r="NOC152" s="3"/>
      <c r="NOD152" s="3"/>
      <c r="NOE152" s="3"/>
      <c r="NOF152" s="3"/>
      <c r="NOG152" s="3"/>
      <c r="NOH152" s="3"/>
      <c r="NOI152" s="3"/>
      <c r="NOJ152" s="3"/>
      <c r="NOK152" s="3"/>
      <c r="NOL152" s="3"/>
      <c r="NOM152" s="3"/>
      <c r="NON152" s="3"/>
      <c r="NOO152" s="3"/>
      <c r="NOP152" s="3"/>
      <c r="NOQ152" s="3"/>
      <c r="NOR152" s="3"/>
      <c r="NOS152" s="3"/>
      <c r="NOT152" s="3"/>
      <c r="NOU152" s="3"/>
      <c r="NOV152" s="3"/>
      <c r="NOW152" s="3"/>
      <c r="NOX152" s="3"/>
      <c r="NOY152" s="3"/>
      <c r="NOZ152" s="3"/>
      <c r="NPA152" s="3"/>
      <c r="NPB152" s="3"/>
      <c r="NPC152" s="3"/>
      <c r="NPD152" s="3"/>
      <c r="NPE152" s="3"/>
      <c r="NPF152" s="3"/>
      <c r="NPG152" s="3"/>
      <c r="NPH152" s="3"/>
      <c r="NPI152" s="3"/>
      <c r="NPJ152" s="3"/>
      <c r="NPK152" s="3"/>
      <c r="NPL152" s="3"/>
      <c r="NPM152" s="3"/>
      <c r="NPN152" s="3"/>
      <c r="NPO152" s="3"/>
      <c r="NPP152" s="3"/>
      <c r="NPQ152" s="3"/>
      <c r="NPR152" s="3"/>
      <c r="NPS152" s="3"/>
      <c r="NPT152" s="3"/>
      <c r="NPU152" s="3"/>
      <c r="NPV152" s="3"/>
      <c r="NPW152" s="3"/>
      <c r="NPX152" s="3"/>
      <c r="NPY152" s="3"/>
      <c r="NPZ152" s="3"/>
      <c r="NQA152" s="3"/>
      <c r="NQB152" s="3"/>
      <c r="NQC152" s="3"/>
      <c r="NQD152" s="3"/>
      <c r="NQE152" s="3"/>
      <c r="NQF152" s="3"/>
      <c r="NQG152" s="3"/>
      <c r="NQH152" s="3"/>
      <c r="NQI152" s="3"/>
      <c r="NQJ152" s="3"/>
      <c r="NQK152" s="3"/>
      <c r="NQL152" s="3"/>
      <c r="NQM152" s="3"/>
      <c r="NQN152" s="3"/>
      <c r="NQO152" s="3"/>
      <c r="NQP152" s="3"/>
      <c r="NQQ152" s="3"/>
      <c r="NQR152" s="3"/>
      <c r="NQS152" s="3"/>
      <c r="NQT152" s="3"/>
      <c r="NQU152" s="3"/>
      <c r="NQV152" s="3"/>
      <c r="NQW152" s="3"/>
      <c r="NQX152" s="3"/>
      <c r="NQY152" s="3"/>
      <c r="NQZ152" s="3"/>
      <c r="NRA152" s="3"/>
      <c r="NRB152" s="3"/>
      <c r="NRC152" s="3"/>
      <c r="NRD152" s="3"/>
      <c r="NRE152" s="3"/>
      <c r="NRF152" s="3"/>
      <c r="NRG152" s="3"/>
      <c r="NRH152" s="3"/>
      <c r="NRI152" s="3"/>
      <c r="NRJ152" s="3"/>
      <c r="NRK152" s="3"/>
      <c r="NRL152" s="3"/>
      <c r="NRM152" s="3"/>
      <c r="NRN152" s="3"/>
      <c r="NRO152" s="3"/>
      <c r="NRP152" s="3"/>
      <c r="NRQ152" s="3"/>
      <c r="NRR152" s="3"/>
      <c r="NRS152" s="3"/>
      <c r="NRT152" s="3"/>
      <c r="NRU152" s="3"/>
      <c r="NRV152" s="3"/>
      <c r="NRW152" s="3"/>
      <c r="NRX152" s="3"/>
      <c r="NRY152" s="3"/>
      <c r="NRZ152" s="3"/>
      <c r="NSA152" s="3"/>
      <c r="NSB152" s="3"/>
      <c r="NSC152" s="3"/>
      <c r="NSD152" s="3"/>
      <c r="NSE152" s="3"/>
      <c r="NSF152" s="3"/>
      <c r="NSG152" s="3"/>
      <c r="NSH152" s="3"/>
      <c r="NSI152" s="3"/>
      <c r="NSJ152" s="3"/>
      <c r="NSK152" s="3"/>
      <c r="NSL152" s="3"/>
      <c r="NSM152" s="3"/>
      <c r="NSN152" s="3"/>
      <c r="NSO152" s="3"/>
      <c r="NSP152" s="3"/>
      <c r="NSQ152" s="3"/>
      <c r="NSR152" s="3"/>
      <c r="NSS152" s="3"/>
      <c r="NST152" s="3"/>
      <c r="NSU152" s="3"/>
      <c r="NSV152" s="3"/>
      <c r="NSW152" s="3"/>
      <c r="NSX152" s="3"/>
      <c r="NSY152" s="3"/>
      <c r="NSZ152" s="3"/>
      <c r="NTA152" s="3"/>
      <c r="NTB152" s="3"/>
      <c r="NTC152" s="3"/>
      <c r="NTD152" s="3"/>
      <c r="NTE152" s="3"/>
      <c r="NTF152" s="3"/>
      <c r="NTG152" s="3"/>
      <c r="NTH152" s="3"/>
      <c r="NTI152" s="3"/>
      <c r="NTJ152" s="3"/>
      <c r="NTK152" s="3"/>
      <c r="NTL152" s="3"/>
      <c r="NTM152" s="3"/>
      <c r="NTN152" s="3"/>
      <c r="NTO152" s="3"/>
      <c r="NTP152" s="3"/>
      <c r="NTQ152" s="3"/>
      <c r="NTR152" s="3"/>
      <c r="NTS152" s="3"/>
      <c r="NTT152" s="3"/>
      <c r="NTU152" s="3"/>
      <c r="NTV152" s="3"/>
      <c r="NTW152" s="3"/>
      <c r="NTX152" s="3"/>
      <c r="NTY152" s="3"/>
      <c r="NTZ152" s="3"/>
      <c r="NUA152" s="3"/>
      <c r="NUB152" s="3"/>
      <c r="NUC152" s="3"/>
      <c r="NUD152" s="3"/>
      <c r="NUE152" s="3"/>
      <c r="NUF152" s="3"/>
      <c r="NUG152" s="3"/>
      <c r="NUH152" s="3"/>
      <c r="NUI152" s="3"/>
      <c r="NUJ152" s="3"/>
      <c r="NUK152" s="3"/>
      <c r="NUL152" s="3"/>
      <c r="NUM152" s="3"/>
      <c r="NUN152" s="3"/>
      <c r="NUO152" s="3"/>
      <c r="NUP152" s="3"/>
      <c r="NUQ152" s="3"/>
      <c r="NUR152" s="3"/>
      <c r="NUS152" s="3"/>
      <c r="NUT152" s="3"/>
      <c r="NUU152" s="3"/>
      <c r="NUV152" s="3"/>
      <c r="NUW152" s="3"/>
      <c r="NUX152" s="3"/>
      <c r="NUY152" s="3"/>
      <c r="NUZ152" s="3"/>
      <c r="NVA152" s="3"/>
      <c r="NVB152" s="3"/>
      <c r="NVC152" s="3"/>
      <c r="NVD152" s="3"/>
      <c r="NVE152" s="3"/>
      <c r="NVF152" s="3"/>
      <c r="NVG152" s="3"/>
      <c r="NVH152" s="3"/>
      <c r="NVI152" s="3"/>
      <c r="NVJ152" s="3"/>
      <c r="NVK152" s="3"/>
      <c r="NVL152" s="3"/>
      <c r="NVM152" s="3"/>
      <c r="NVN152" s="3"/>
      <c r="NVO152" s="3"/>
      <c r="NVP152" s="3"/>
      <c r="NVQ152" s="3"/>
      <c r="NVR152" s="3"/>
      <c r="NVS152" s="3"/>
      <c r="NVT152" s="3"/>
      <c r="NVU152" s="3"/>
      <c r="NVV152" s="3"/>
      <c r="NVW152" s="3"/>
      <c r="NVX152" s="3"/>
      <c r="NVY152" s="3"/>
      <c r="NVZ152" s="3"/>
      <c r="NWA152" s="3"/>
      <c r="NWB152" s="3"/>
      <c r="NWC152" s="3"/>
      <c r="NWD152" s="3"/>
      <c r="NWE152" s="3"/>
      <c r="NWF152" s="3"/>
      <c r="NWG152" s="3"/>
      <c r="NWH152" s="3"/>
      <c r="NWI152" s="3"/>
      <c r="NWJ152" s="3"/>
      <c r="NWK152" s="3"/>
      <c r="NWL152" s="3"/>
      <c r="NWM152" s="3"/>
      <c r="NWN152" s="3"/>
      <c r="NWO152" s="3"/>
      <c r="NWP152" s="3"/>
      <c r="NWQ152" s="3"/>
      <c r="NWR152" s="3"/>
      <c r="NWS152" s="3"/>
      <c r="NWT152" s="3"/>
      <c r="NWU152" s="3"/>
      <c r="NWV152" s="3"/>
      <c r="NWW152" s="3"/>
      <c r="NWX152" s="3"/>
      <c r="NWY152" s="3"/>
      <c r="NWZ152" s="3"/>
      <c r="NXA152" s="3"/>
      <c r="NXB152" s="3"/>
      <c r="NXC152" s="3"/>
      <c r="NXD152" s="3"/>
      <c r="NXE152" s="3"/>
      <c r="NXF152" s="3"/>
      <c r="NXG152" s="3"/>
      <c r="NXH152" s="3"/>
      <c r="NXI152" s="3"/>
      <c r="NXJ152" s="3"/>
      <c r="NXK152" s="3"/>
      <c r="NXL152" s="3"/>
      <c r="NXM152" s="3"/>
      <c r="NXN152" s="3"/>
      <c r="NXO152" s="3"/>
      <c r="NXP152" s="3"/>
      <c r="NXQ152" s="3"/>
      <c r="NXR152" s="3"/>
      <c r="NXS152" s="3"/>
      <c r="NXT152" s="3"/>
      <c r="NXU152" s="3"/>
      <c r="NXV152" s="3"/>
      <c r="NXW152" s="3"/>
      <c r="NXX152" s="3"/>
      <c r="NXY152" s="3"/>
      <c r="NXZ152" s="3"/>
      <c r="NYA152" s="3"/>
      <c r="NYB152" s="3"/>
      <c r="NYC152" s="3"/>
      <c r="NYD152" s="3"/>
      <c r="NYE152" s="3"/>
      <c r="NYF152" s="3"/>
      <c r="NYG152" s="3"/>
      <c r="NYH152" s="3"/>
      <c r="NYI152" s="3"/>
      <c r="NYJ152" s="3"/>
      <c r="NYK152" s="3"/>
      <c r="NYL152" s="3"/>
      <c r="NYM152" s="3"/>
      <c r="NYN152" s="3"/>
      <c r="NYO152" s="3"/>
      <c r="NYP152" s="3"/>
      <c r="NYQ152" s="3"/>
      <c r="NYR152" s="3"/>
      <c r="NYS152" s="3"/>
      <c r="NYT152" s="3"/>
      <c r="NYU152" s="3"/>
      <c r="NYV152" s="3"/>
      <c r="NYW152" s="3"/>
      <c r="NYX152" s="3"/>
      <c r="NYY152" s="3"/>
      <c r="NYZ152" s="3"/>
      <c r="NZA152" s="3"/>
      <c r="NZB152" s="3"/>
      <c r="NZC152" s="3"/>
      <c r="NZD152" s="3"/>
      <c r="NZE152" s="3"/>
      <c r="NZF152" s="3"/>
      <c r="NZG152" s="3"/>
      <c r="NZH152" s="3"/>
      <c r="NZI152" s="3"/>
      <c r="NZJ152" s="3"/>
      <c r="NZK152" s="3"/>
      <c r="NZL152" s="3"/>
      <c r="NZM152" s="3"/>
      <c r="NZN152" s="3"/>
      <c r="NZO152" s="3"/>
      <c r="NZP152" s="3"/>
      <c r="NZQ152" s="3"/>
      <c r="NZR152" s="3"/>
      <c r="NZS152" s="3"/>
      <c r="NZT152" s="3"/>
      <c r="NZU152" s="3"/>
      <c r="NZV152" s="3"/>
      <c r="NZW152" s="3"/>
      <c r="NZX152" s="3"/>
      <c r="NZY152" s="3"/>
      <c r="NZZ152" s="3"/>
      <c r="OAA152" s="3"/>
      <c r="OAB152" s="3"/>
      <c r="OAC152" s="3"/>
      <c r="OAD152" s="3"/>
      <c r="OAE152" s="3"/>
      <c r="OAF152" s="3"/>
      <c r="OAG152" s="3"/>
      <c r="OAH152" s="3"/>
      <c r="OAI152" s="3"/>
      <c r="OAJ152" s="3"/>
      <c r="OAK152" s="3"/>
      <c r="OAL152" s="3"/>
      <c r="OAM152" s="3"/>
      <c r="OAN152" s="3"/>
      <c r="OAO152" s="3"/>
      <c r="OAP152" s="3"/>
      <c r="OAQ152" s="3"/>
      <c r="OAR152" s="3"/>
      <c r="OAS152" s="3"/>
      <c r="OAT152" s="3"/>
      <c r="OAU152" s="3"/>
      <c r="OAV152" s="3"/>
      <c r="OAW152" s="3"/>
      <c r="OAX152" s="3"/>
      <c r="OAY152" s="3"/>
      <c r="OAZ152" s="3"/>
      <c r="OBA152" s="3"/>
      <c r="OBB152" s="3"/>
      <c r="OBC152" s="3"/>
      <c r="OBD152" s="3"/>
      <c r="OBE152" s="3"/>
      <c r="OBF152" s="3"/>
      <c r="OBG152" s="3"/>
      <c r="OBH152" s="3"/>
      <c r="OBI152" s="3"/>
      <c r="OBJ152" s="3"/>
      <c r="OBK152" s="3"/>
      <c r="OBL152" s="3"/>
      <c r="OBM152" s="3"/>
      <c r="OBN152" s="3"/>
      <c r="OBO152" s="3"/>
      <c r="OBP152" s="3"/>
      <c r="OBQ152" s="3"/>
      <c r="OBR152" s="3"/>
      <c r="OBS152" s="3"/>
      <c r="OBT152" s="3"/>
      <c r="OBU152" s="3"/>
      <c r="OBV152" s="3"/>
      <c r="OBW152" s="3"/>
      <c r="OBX152" s="3"/>
      <c r="OBY152" s="3"/>
      <c r="OBZ152" s="3"/>
      <c r="OCA152" s="3"/>
      <c r="OCB152" s="3"/>
      <c r="OCC152" s="3"/>
      <c r="OCD152" s="3"/>
      <c r="OCE152" s="3"/>
      <c r="OCF152" s="3"/>
      <c r="OCG152" s="3"/>
      <c r="OCH152" s="3"/>
      <c r="OCI152" s="3"/>
      <c r="OCJ152" s="3"/>
      <c r="OCK152" s="3"/>
      <c r="OCL152" s="3"/>
      <c r="OCM152" s="3"/>
      <c r="OCN152" s="3"/>
      <c r="OCO152" s="3"/>
      <c r="OCP152" s="3"/>
      <c r="OCQ152" s="3"/>
      <c r="OCR152" s="3"/>
      <c r="OCS152" s="3"/>
      <c r="OCT152" s="3"/>
      <c r="OCU152" s="3"/>
      <c r="OCV152" s="3"/>
      <c r="OCW152" s="3"/>
      <c r="OCX152" s="3"/>
      <c r="OCY152" s="3"/>
      <c r="OCZ152" s="3"/>
      <c r="ODA152" s="3"/>
      <c r="ODB152" s="3"/>
      <c r="ODC152" s="3"/>
      <c r="ODD152" s="3"/>
      <c r="ODE152" s="3"/>
      <c r="ODF152" s="3"/>
      <c r="ODG152" s="3"/>
      <c r="ODH152" s="3"/>
      <c r="ODI152" s="3"/>
      <c r="ODJ152" s="3"/>
      <c r="ODK152" s="3"/>
      <c r="ODL152" s="3"/>
      <c r="ODM152" s="3"/>
      <c r="ODN152" s="3"/>
      <c r="ODO152" s="3"/>
      <c r="ODP152" s="3"/>
      <c r="ODQ152" s="3"/>
      <c r="ODR152" s="3"/>
      <c r="ODS152" s="3"/>
      <c r="ODT152" s="3"/>
      <c r="ODU152" s="3"/>
      <c r="ODV152" s="3"/>
      <c r="ODW152" s="3"/>
      <c r="ODX152" s="3"/>
      <c r="ODY152" s="3"/>
      <c r="ODZ152" s="3"/>
      <c r="OEA152" s="3"/>
      <c r="OEB152" s="3"/>
      <c r="OEC152" s="3"/>
      <c r="OED152" s="3"/>
      <c r="OEE152" s="3"/>
      <c r="OEF152" s="3"/>
      <c r="OEG152" s="3"/>
      <c r="OEH152" s="3"/>
      <c r="OEI152" s="3"/>
      <c r="OEJ152" s="3"/>
      <c r="OEK152" s="3"/>
      <c r="OEL152" s="3"/>
      <c r="OEM152" s="3"/>
      <c r="OEN152" s="3"/>
      <c r="OEO152" s="3"/>
      <c r="OEP152" s="3"/>
      <c r="OEQ152" s="3"/>
      <c r="OER152" s="3"/>
      <c r="OES152" s="3"/>
      <c r="OET152" s="3"/>
      <c r="OEU152" s="3"/>
      <c r="OEV152" s="3"/>
      <c r="OEW152" s="3"/>
      <c r="OEX152" s="3"/>
      <c r="OEY152" s="3"/>
      <c r="OEZ152" s="3"/>
      <c r="OFA152" s="3"/>
      <c r="OFB152" s="3"/>
      <c r="OFC152" s="3"/>
      <c r="OFD152" s="3"/>
      <c r="OFE152" s="3"/>
      <c r="OFF152" s="3"/>
      <c r="OFG152" s="3"/>
      <c r="OFH152" s="3"/>
      <c r="OFI152" s="3"/>
      <c r="OFJ152" s="3"/>
      <c r="OFK152" s="3"/>
      <c r="OFL152" s="3"/>
      <c r="OFM152" s="3"/>
      <c r="OFN152" s="3"/>
      <c r="OFO152" s="3"/>
      <c r="OFP152" s="3"/>
      <c r="OFQ152" s="3"/>
      <c r="OFR152" s="3"/>
      <c r="OFS152" s="3"/>
      <c r="OFT152" s="3"/>
      <c r="OFU152" s="3"/>
      <c r="OFV152" s="3"/>
      <c r="OFW152" s="3"/>
      <c r="OFX152" s="3"/>
      <c r="OFY152" s="3"/>
      <c r="OFZ152" s="3"/>
      <c r="OGA152" s="3"/>
      <c r="OGB152" s="3"/>
      <c r="OGC152" s="3"/>
      <c r="OGD152" s="3"/>
      <c r="OGE152" s="3"/>
      <c r="OGF152" s="3"/>
      <c r="OGG152" s="3"/>
      <c r="OGH152" s="3"/>
      <c r="OGI152" s="3"/>
      <c r="OGJ152" s="3"/>
      <c r="OGK152" s="3"/>
      <c r="OGL152" s="3"/>
      <c r="OGM152" s="3"/>
      <c r="OGN152" s="3"/>
      <c r="OGO152" s="3"/>
      <c r="OGP152" s="3"/>
      <c r="OGQ152" s="3"/>
      <c r="OGR152" s="3"/>
      <c r="OGS152" s="3"/>
      <c r="OGT152" s="3"/>
      <c r="OGU152" s="3"/>
      <c r="OGV152" s="3"/>
      <c r="OGW152" s="3"/>
      <c r="OGX152" s="3"/>
      <c r="OGY152" s="3"/>
      <c r="OGZ152" s="3"/>
      <c r="OHA152" s="3"/>
      <c r="OHB152" s="3"/>
      <c r="OHC152" s="3"/>
      <c r="OHD152" s="3"/>
      <c r="OHE152" s="3"/>
      <c r="OHF152" s="3"/>
      <c r="OHG152" s="3"/>
      <c r="OHH152" s="3"/>
      <c r="OHI152" s="3"/>
      <c r="OHJ152" s="3"/>
      <c r="OHK152" s="3"/>
      <c r="OHL152" s="3"/>
      <c r="OHM152" s="3"/>
      <c r="OHN152" s="3"/>
      <c r="OHO152" s="3"/>
      <c r="OHP152" s="3"/>
      <c r="OHQ152" s="3"/>
      <c r="OHR152" s="3"/>
      <c r="OHS152" s="3"/>
      <c r="OHT152" s="3"/>
      <c r="OHU152" s="3"/>
      <c r="OHV152" s="3"/>
      <c r="OHW152" s="3"/>
      <c r="OHX152" s="3"/>
      <c r="OHY152" s="3"/>
      <c r="OHZ152" s="3"/>
      <c r="OIA152" s="3"/>
      <c r="OIB152" s="3"/>
      <c r="OIC152" s="3"/>
      <c r="OID152" s="3"/>
      <c r="OIE152" s="3"/>
      <c r="OIF152" s="3"/>
      <c r="OIG152" s="3"/>
      <c r="OIH152" s="3"/>
      <c r="OII152" s="3"/>
      <c r="OIJ152" s="3"/>
      <c r="OIK152" s="3"/>
      <c r="OIL152" s="3"/>
      <c r="OIM152" s="3"/>
      <c r="OIN152" s="3"/>
      <c r="OIO152" s="3"/>
      <c r="OIP152" s="3"/>
      <c r="OIQ152" s="3"/>
      <c r="OIR152" s="3"/>
      <c r="OIS152" s="3"/>
      <c r="OIT152" s="3"/>
      <c r="OIU152" s="3"/>
      <c r="OIV152" s="3"/>
      <c r="OIW152" s="3"/>
      <c r="OIX152" s="3"/>
      <c r="OIY152" s="3"/>
      <c r="OIZ152" s="3"/>
      <c r="OJA152" s="3"/>
      <c r="OJB152" s="3"/>
      <c r="OJC152" s="3"/>
      <c r="OJD152" s="3"/>
      <c r="OJE152" s="3"/>
      <c r="OJF152" s="3"/>
      <c r="OJG152" s="3"/>
      <c r="OJH152" s="3"/>
      <c r="OJI152" s="3"/>
      <c r="OJJ152" s="3"/>
      <c r="OJK152" s="3"/>
      <c r="OJL152" s="3"/>
      <c r="OJM152" s="3"/>
      <c r="OJN152" s="3"/>
      <c r="OJO152" s="3"/>
      <c r="OJP152" s="3"/>
      <c r="OJQ152" s="3"/>
      <c r="OJR152" s="3"/>
      <c r="OJS152" s="3"/>
      <c r="OJT152" s="3"/>
      <c r="OJU152" s="3"/>
      <c r="OJV152" s="3"/>
      <c r="OJW152" s="3"/>
      <c r="OJX152" s="3"/>
      <c r="OJY152" s="3"/>
      <c r="OJZ152" s="3"/>
      <c r="OKA152" s="3"/>
      <c r="OKB152" s="3"/>
      <c r="OKC152" s="3"/>
      <c r="OKD152" s="3"/>
      <c r="OKE152" s="3"/>
      <c r="OKF152" s="3"/>
      <c r="OKG152" s="3"/>
      <c r="OKH152" s="3"/>
      <c r="OKI152" s="3"/>
      <c r="OKJ152" s="3"/>
      <c r="OKK152" s="3"/>
      <c r="OKL152" s="3"/>
      <c r="OKM152" s="3"/>
      <c r="OKN152" s="3"/>
      <c r="OKO152" s="3"/>
      <c r="OKP152" s="3"/>
      <c r="OKQ152" s="3"/>
      <c r="OKR152" s="3"/>
      <c r="OKS152" s="3"/>
      <c r="OKT152" s="3"/>
      <c r="OKU152" s="3"/>
      <c r="OKV152" s="3"/>
      <c r="OKW152" s="3"/>
      <c r="OKX152" s="3"/>
      <c r="OKY152" s="3"/>
      <c r="OKZ152" s="3"/>
      <c r="OLA152" s="3"/>
      <c r="OLB152" s="3"/>
      <c r="OLC152" s="3"/>
      <c r="OLD152" s="3"/>
      <c r="OLE152" s="3"/>
      <c r="OLF152" s="3"/>
      <c r="OLG152" s="3"/>
      <c r="OLH152" s="3"/>
      <c r="OLI152" s="3"/>
      <c r="OLJ152" s="3"/>
      <c r="OLK152" s="3"/>
      <c r="OLL152" s="3"/>
      <c r="OLM152" s="3"/>
      <c r="OLN152" s="3"/>
      <c r="OLO152" s="3"/>
      <c r="OLP152" s="3"/>
      <c r="OLQ152" s="3"/>
      <c r="OLR152" s="3"/>
      <c r="OLS152" s="3"/>
      <c r="OLT152" s="3"/>
      <c r="OLU152" s="3"/>
      <c r="OLV152" s="3"/>
      <c r="OLW152" s="3"/>
      <c r="OLX152" s="3"/>
      <c r="OLY152" s="3"/>
      <c r="OLZ152" s="3"/>
      <c r="OMA152" s="3"/>
      <c r="OMB152" s="3"/>
      <c r="OMC152" s="3"/>
      <c r="OMD152" s="3"/>
      <c r="OME152" s="3"/>
      <c r="OMF152" s="3"/>
      <c r="OMG152" s="3"/>
      <c r="OMH152" s="3"/>
      <c r="OMI152" s="3"/>
      <c r="OMJ152" s="3"/>
      <c r="OMK152" s="3"/>
      <c r="OML152" s="3"/>
      <c r="OMM152" s="3"/>
      <c r="OMN152" s="3"/>
      <c r="OMO152" s="3"/>
      <c r="OMP152" s="3"/>
      <c r="OMQ152" s="3"/>
      <c r="OMR152" s="3"/>
      <c r="OMS152" s="3"/>
      <c r="OMT152" s="3"/>
      <c r="OMU152" s="3"/>
      <c r="OMV152" s="3"/>
      <c r="OMW152" s="3"/>
      <c r="OMX152" s="3"/>
      <c r="OMY152" s="3"/>
      <c r="OMZ152" s="3"/>
      <c r="ONA152" s="3"/>
      <c r="ONB152" s="3"/>
      <c r="ONC152" s="3"/>
      <c r="OND152" s="3"/>
      <c r="ONE152" s="3"/>
      <c r="ONF152" s="3"/>
      <c r="ONG152" s="3"/>
      <c r="ONH152" s="3"/>
      <c r="ONI152" s="3"/>
      <c r="ONJ152" s="3"/>
      <c r="ONK152" s="3"/>
      <c r="ONL152" s="3"/>
      <c r="ONM152" s="3"/>
      <c r="ONN152" s="3"/>
      <c r="ONO152" s="3"/>
      <c r="ONP152" s="3"/>
      <c r="ONQ152" s="3"/>
      <c r="ONR152" s="3"/>
      <c r="ONS152" s="3"/>
      <c r="ONT152" s="3"/>
      <c r="ONU152" s="3"/>
      <c r="ONV152" s="3"/>
      <c r="ONW152" s="3"/>
      <c r="ONX152" s="3"/>
      <c r="ONY152" s="3"/>
      <c r="ONZ152" s="3"/>
      <c r="OOA152" s="3"/>
      <c r="OOB152" s="3"/>
      <c r="OOC152" s="3"/>
      <c r="OOD152" s="3"/>
      <c r="OOE152" s="3"/>
      <c r="OOF152" s="3"/>
      <c r="OOG152" s="3"/>
      <c r="OOH152" s="3"/>
      <c r="OOI152" s="3"/>
      <c r="OOJ152" s="3"/>
      <c r="OOK152" s="3"/>
      <c r="OOL152" s="3"/>
      <c r="OOM152" s="3"/>
      <c r="OON152" s="3"/>
      <c r="OOO152" s="3"/>
      <c r="OOP152" s="3"/>
      <c r="OOQ152" s="3"/>
      <c r="OOR152" s="3"/>
      <c r="OOS152" s="3"/>
      <c r="OOT152" s="3"/>
      <c r="OOU152" s="3"/>
      <c r="OOV152" s="3"/>
      <c r="OOW152" s="3"/>
      <c r="OOX152" s="3"/>
      <c r="OOY152" s="3"/>
      <c r="OOZ152" s="3"/>
      <c r="OPA152" s="3"/>
      <c r="OPB152" s="3"/>
      <c r="OPC152" s="3"/>
      <c r="OPD152" s="3"/>
      <c r="OPE152" s="3"/>
      <c r="OPF152" s="3"/>
      <c r="OPG152" s="3"/>
      <c r="OPH152" s="3"/>
      <c r="OPI152" s="3"/>
      <c r="OPJ152" s="3"/>
      <c r="OPK152" s="3"/>
      <c r="OPL152" s="3"/>
      <c r="OPM152" s="3"/>
      <c r="OPN152" s="3"/>
      <c r="OPO152" s="3"/>
      <c r="OPP152" s="3"/>
      <c r="OPQ152" s="3"/>
      <c r="OPR152" s="3"/>
      <c r="OPS152" s="3"/>
      <c r="OPT152" s="3"/>
      <c r="OPU152" s="3"/>
      <c r="OPV152" s="3"/>
      <c r="OPW152" s="3"/>
      <c r="OPX152" s="3"/>
      <c r="OPY152" s="3"/>
      <c r="OPZ152" s="3"/>
      <c r="OQA152" s="3"/>
      <c r="OQB152" s="3"/>
      <c r="OQC152" s="3"/>
      <c r="OQD152" s="3"/>
      <c r="OQE152" s="3"/>
      <c r="OQF152" s="3"/>
      <c r="OQG152" s="3"/>
      <c r="OQH152" s="3"/>
      <c r="OQI152" s="3"/>
      <c r="OQJ152" s="3"/>
      <c r="OQK152" s="3"/>
      <c r="OQL152" s="3"/>
      <c r="OQM152" s="3"/>
      <c r="OQN152" s="3"/>
      <c r="OQO152" s="3"/>
      <c r="OQP152" s="3"/>
      <c r="OQQ152" s="3"/>
      <c r="OQR152" s="3"/>
      <c r="OQS152" s="3"/>
      <c r="OQT152" s="3"/>
      <c r="OQU152" s="3"/>
      <c r="OQV152" s="3"/>
      <c r="OQW152" s="3"/>
      <c r="OQX152" s="3"/>
      <c r="OQY152" s="3"/>
      <c r="OQZ152" s="3"/>
      <c r="ORA152" s="3"/>
      <c r="ORB152" s="3"/>
      <c r="ORC152" s="3"/>
      <c r="ORD152" s="3"/>
      <c r="ORE152" s="3"/>
      <c r="ORF152" s="3"/>
      <c r="ORG152" s="3"/>
      <c r="ORH152" s="3"/>
      <c r="ORI152" s="3"/>
      <c r="ORJ152" s="3"/>
      <c r="ORK152" s="3"/>
      <c r="ORL152" s="3"/>
      <c r="ORM152" s="3"/>
      <c r="ORN152" s="3"/>
      <c r="ORO152" s="3"/>
      <c r="ORP152" s="3"/>
      <c r="ORQ152" s="3"/>
      <c r="ORR152" s="3"/>
      <c r="ORS152" s="3"/>
      <c r="ORT152" s="3"/>
      <c r="ORU152" s="3"/>
      <c r="ORV152" s="3"/>
      <c r="ORW152" s="3"/>
      <c r="ORX152" s="3"/>
      <c r="ORY152" s="3"/>
      <c r="ORZ152" s="3"/>
      <c r="OSA152" s="3"/>
      <c r="OSB152" s="3"/>
      <c r="OSC152" s="3"/>
      <c r="OSD152" s="3"/>
      <c r="OSE152" s="3"/>
      <c r="OSF152" s="3"/>
      <c r="OSG152" s="3"/>
      <c r="OSH152" s="3"/>
      <c r="OSI152" s="3"/>
      <c r="OSJ152" s="3"/>
      <c r="OSK152" s="3"/>
      <c r="OSL152" s="3"/>
      <c r="OSM152" s="3"/>
      <c r="OSN152" s="3"/>
      <c r="OSO152" s="3"/>
      <c r="OSP152" s="3"/>
      <c r="OSQ152" s="3"/>
      <c r="OSR152" s="3"/>
      <c r="OSS152" s="3"/>
      <c r="OST152" s="3"/>
      <c r="OSU152" s="3"/>
      <c r="OSV152" s="3"/>
      <c r="OSW152" s="3"/>
      <c r="OSX152" s="3"/>
      <c r="OSY152" s="3"/>
      <c r="OSZ152" s="3"/>
      <c r="OTA152" s="3"/>
      <c r="OTB152" s="3"/>
      <c r="OTC152" s="3"/>
      <c r="OTD152" s="3"/>
      <c r="OTE152" s="3"/>
      <c r="OTF152" s="3"/>
      <c r="OTG152" s="3"/>
      <c r="OTH152" s="3"/>
      <c r="OTI152" s="3"/>
      <c r="OTJ152" s="3"/>
      <c r="OTK152" s="3"/>
      <c r="OTL152" s="3"/>
      <c r="OTM152" s="3"/>
      <c r="OTN152" s="3"/>
      <c r="OTO152" s="3"/>
      <c r="OTP152" s="3"/>
      <c r="OTQ152" s="3"/>
      <c r="OTR152" s="3"/>
      <c r="OTS152" s="3"/>
      <c r="OTT152" s="3"/>
      <c r="OTU152" s="3"/>
      <c r="OTV152" s="3"/>
      <c r="OTW152" s="3"/>
      <c r="OTX152" s="3"/>
      <c r="OTY152" s="3"/>
      <c r="OTZ152" s="3"/>
      <c r="OUA152" s="3"/>
      <c r="OUB152" s="3"/>
      <c r="OUC152" s="3"/>
      <c r="OUD152" s="3"/>
      <c r="OUE152" s="3"/>
      <c r="OUF152" s="3"/>
      <c r="OUG152" s="3"/>
      <c r="OUH152" s="3"/>
      <c r="OUI152" s="3"/>
      <c r="OUJ152" s="3"/>
      <c r="OUK152" s="3"/>
      <c r="OUL152" s="3"/>
      <c r="OUM152" s="3"/>
      <c r="OUN152" s="3"/>
      <c r="OUO152" s="3"/>
      <c r="OUP152" s="3"/>
      <c r="OUQ152" s="3"/>
      <c r="OUR152" s="3"/>
      <c r="OUS152" s="3"/>
      <c r="OUT152" s="3"/>
      <c r="OUU152" s="3"/>
      <c r="OUV152" s="3"/>
      <c r="OUW152" s="3"/>
      <c r="OUX152" s="3"/>
      <c r="OUY152" s="3"/>
      <c r="OUZ152" s="3"/>
      <c r="OVA152" s="3"/>
      <c r="OVB152" s="3"/>
      <c r="OVC152" s="3"/>
      <c r="OVD152" s="3"/>
      <c r="OVE152" s="3"/>
      <c r="OVF152" s="3"/>
      <c r="OVG152" s="3"/>
      <c r="OVH152" s="3"/>
      <c r="OVI152" s="3"/>
      <c r="OVJ152" s="3"/>
      <c r="OVK152" s="3"/>
      <c r="OVL152" s="3"/>
      <c r="OVM152" s="3"/>
      <c r="OVN152" s="3"/>
      <c r="OVO152" s="3"/>
      <c r="OVP152" s="3"/>
      <c r="OVQ152" s="3"/>
      <c r="OVR152" s="3"/>
      <c r="OVS152" s="3"/>
      <c r="OVT152" s="3"/>
      <c r="OVU152" s="3"/>
      <c r="OVV152" s="3"/>
      <c r="OVW152" s="3"/>
      <c r="OVX152" s="3"/>
      <c r="OVY152" s="3"/>
      <c r="OVZ152" s="3"/>
      <c r="OWA152" s="3"/>
      <c r="OWB152" s="3"/>
      <c r="OWC152" s="3"/>
      <c r="OWD152" s="3"/>
      <c r="OWE152" s="3"/>
      <c r="OWF152" s="3"/>
      <c r="OWG152" s="3"/>
      <c r="OWH152" s="3"/>
      <c r="OWI152" s="3"/>
      <c r="OWJ152" s="3"/>
      <c r="OWK152" s="3"/>
      <c r="OWL152" s="3"/>
      <c r="OWM152" s="3"/>
      <c r="OWN152" s="3"/>
      <c r="OWO152" s="3"/>
      <c r="OWP152" s="3"/>
      <c r="OWQ152" s="3"/>
      <c r="OWR152" s="3"/>
      <c r="OWS152" s="3"/>
      <c r="OWT152" s="3"/>
      <c r="OWU152" s="3"/>
      <c r="OWV152" s="3"/>
      <c r="OWW152" s="3"/>
      <c r="OWX152" s="3"/>
      <c r="OWY152" s="3"/>
      <c r="OWZ152" s="3"/>
      <c r="OXA152" s="3"/>
      <c r="OXB152" s="3"/>
      <c r="OXC152" s="3"/>
      <c r="OXD152" s="3"/>
      <c r="OXE152" s="3"/>
      <c r="OXF152" s="3"/>
      <c r="OXG152" s="3"/>
      <c r="OXH152" s="3"/>
      <c r="OXI152" s="3"/>
      <c r="OXJ152" s="3"/>
      <c r="OXK152" s="3"/>
      <c r="OXL152" s="3"/>
      <c r="OXM152" s="3"/>
      <c r="OXN152" s="3"/>
      <c r="OXO152" s="3"/>
      <c r="OXP152" s="3"/>
      <c r="OXQ152" s="3"/>
      <c r="OXR152" s="3"/>
      <c r="OXS152" s="3"/>
      <c r="OXT152" s="3"/>
      <c r="OXU152" s="3"/>
      <c r="OXV152" s="3"/>
      <c r="OXW152" s="3"/>
      <c r="OXX152" s="3"/>
      <c r="OXY152" s="3"/>
      <c r="OXZ152" s="3"/>
      <c r="OYA152" s="3"/>
      <c r="OYB152" s="3"/>
      <c r="OYC152" s="3"/>
      <c r="OYD152" s="3"/>
      <c r="OYE152" s="3"/>
      <c r="OYF152" s="3"/>
      <c r="OYG152" s="3"/>
      <c r="OYH152" s="3"/>
      <c r="OYI152" s="3"/>
      <c r="OYJ152" s="3"/>
      <c r="OYK152" s="3"/>
      <c r="OYL152" s="3"/>
      <c r="OYM152" s="3"/>
      <c r="OYN152" s="3"/>
      <c r="OYO152" s="3"/>
      <c r="OYP152" s="3"/>
      <c r="OYQ152" s="3"/>
      <c r="OYR152" s="3"/>
      <c r="OYS152" s="3"/>
      <c r="OYT152" s="3"/>
      <c r="OYU152" s="3"/>
      <c r="OYV152" s="3"/>
      <c r="OYW152" s="3"/>
      <c r="OYX152" s="3"/>
      <c r="OYY152" s="3"/>
      <c r="OYZ152" s="3"/>
      <c r="OZA152" s="3"/>
      <c r="OZB152" s="3"/>
      <c r="OZC152" s="3"/>
      <c r="OZD152" s="3"/>
      <c r="OZE152" s="3"/>
      <c r="OZF152" s="3"/>
      <c r="OZG152" s="3"/>
      <c r="OZH152" s="3"/>
      <c r="OZI152" s="3"/>
      <c r="OZJ152" s="3"/>
      <c r="OZK152" s="3"/>
      <c r="OZL152" s="3"/>
      <c r="OZM152" s="3"/>
      <c r="OZN152" s="3"/>
      <c r="OZO152" s="3"/>
      <c r="OZP152" s="3"/>
      <c r="OZQ152" s="3"/>
      <c r="OZR152" s="3"/>
      <c r="OZS152" s="3"/>
      <c r="OZT152" s="3"/>
      <c r="OZU152" s="3"/>
      <c r="OZV152" s="3"/>
      <c r="OZW152" s="3"/>
      <c r="OZX152" s="3"/>
      <c r="OZY152" s="3"/>
      <c r="OZZ152" s="3"/>
      <c r="PAA152" s="3"/>
      <c r="PAB152" s="3"/>
      <c r="PAC152" s="3"/>
      <c r="PAD152" s="3"/>
      <c r="PAE152" s="3"/>
      <c r="PAF152" s="3"/>
      <c r="PAG152" s="3"/>
      <c r="PAH152" s="3"/>
      <c r="PAI152" s="3"/>
      <c r="PAJ152" s="3"/>
      <c r="PAK152" s="3"/>
      <c r="PAL152" s="3"/>
      <c r="PAM152" s="3"/>
      <c r="PAN152" s="3"/>
      <c r="PAO152" s="3"/>
      <c r="PAP152" s="3"/>
      <c r="PAQ152" s="3"/>
      <c r="PAR152" s="3"/>
      <c r="PAS152" s="3"/>
      <c r="PAT152" s="3"/>
      <c r="PAU152" s="3"/>
      <c r="PAV152" s="3"/>
      <c r="PAW152" s="3"/>
      <c r="PAX152" s="3"/>
      <c r="PAY152" s="3"/>
      <c r="PAZ152" s="3"/>
      <c r="PBA152" s="3"/>
      <c r="PBB152" s="3"/>
      <c r="PBC152" s="3"/>
      <c r="PBD152" s="3"/>
      <c r="PBE152" s="3"/>
      <c r="PBF152" s="3"/>
      <c r="PBG152" s="3"/>
      <c r="PBH152" s="3"/>
      <c r="PBI152" s="3"/>
      <c r="PBJ152" s="3"/>
      <c r="PBK152" s="3"/>
      <c r="PBL152" s="3"/>
      <c r="PBM152" s="3"/>
      <c r="PBN152" s="3"/>
      <c r="PBO152" s="3"/>
      <c r="PBP152" s="3"/>
      <c r="PBQ152" s="3"/>
      <c r="PBR152" s="3"/>
      <c r="PBS152" s="3"/>
      <c r="PBT152" s="3"/>
      <c r="PBU152" s="3"/>
      <c r="PBV152" s="3"/>
      <c r="PBW152" s="3"/>
      <c r="PBX152" s="3"/>
      <c r="PBY152" s="3"/>
      <c r="PBZ152" s="3"/>
      <c r="PCA152" s="3"/>
      <c r="PCB152" s="3"/>
      <c r="PCC152" s="3"/>
      <c r="PCD152" s="3"/>
      <c r="PCE152" s="3"/>
      <c r="PCF152" s="3"/>
      <c r="PCG152" s="3"/>
      <c r="PCH152" s="3"/>
      <c r="PCI152" s="3"/>
      <c r="PCJ152" s="3"/>
      <c r="PCK152" s="3"/>
      <c r="PCL152" s="3"/>
      <c r="PCM152" s="3"/>
      <c r="PCN152" s="3"/>
      <c r="PCO152" s="3"/>
      <c r="PCP152" s="3"/>
      <c r="PCQ152" s="3"/>
      <c r="PCR152" s="3"/>
      <c r="PCS152" s="3"/>
      <c r="PCT152" s="3"/>
      <c r="PCU152" s="3"/>
      <c r="PCV152" s="3"/>
      <c r="PCW152" s="3"/>
      <c r="PCX152" s="3"/>
      <c r="PCY152" s="3"/>
      <c r="PCZ152" s="3"/>
      <c r="PDA152" s="3"/>
      <c r="PDB152" s="3"/>
      <c r="PDC152" s="3"/>
      <c r="PDD152" s="3"/>
      <c r="PDE152" s="3"/>
      <c r="PDF152" s="3"/>
      <c r="PDG152" s="3"/>
      <c r="PDH152" s="3"/>
      <c r="PDI152" s="3"/>
      <c r="PDJ152" s="3"/>
      <c r="PDK152" s="3"/>
      <c r="PDL152" s="3"/>
      <c r="PDM152" s="3"/>
      <c r="PDN152" s="3"/>
      <c r="PDO152" s="3"/>
      <c r="PDP152" s="3"/>
      <c r="PDQ152" s="3"/>
      <c r="PDR152" s="3"/>
      <c r="PDS152" s="3"/>
      <c r="PDT152" s="3"/>
      <c r="PDU152" s="3"/>
      <c r="PDV152" s="3"/>
      <c r="PDW152" s="3"/>
      <c r="PDX152" s="3"/>
      <c r="PDY152" s="3"/>
      <c r="PDZ152" s="3"/>
      <c r="PEA152" s="3"/>
      <c r="PEB152" s="3"/>
      <c r="PEC152" s="3"/>
      <c r="PED152" s="3"/>
      <c r="PEE152" s="3"/>
      <c r="PEF152" s="3"/>
      <c r="PEG152" s="3"/>
      <c r="PEH152" s="3"/>
      <c r="PEI152" s="3"/>
      <c r="PEJ152" s="3"/>
      <c r="PEK152" s="3"/>
      <c r="PEL152" s="3"/>
      <c r="PEM152" s="3"/>
      <c r="PEN152" s="3"/>
      <c r="PEO152" s="3"/>
      <c r="PEP152" s="3"/>
      <c r="PEQ152" s="3"/>
      <c r="PER152" s="3"/>
      <c r="PES152" s="3"/>
      <c r="PET152" s="3"/>
      <c r="PEU152" s="3"/>
      <c r="PEV152" s="3"/>
      <c r="PEW152" s="3"/>
      <c r="PEX152" s="3"/>
      <c r="PEY152" s="3"/>
      <c r="PEZ152" s="3"/>
      <c r="PFA152" s="3"/>
      <c r="PFB152" s="3"/>
      <c r="PFC152" s="3"/>
      <c r="PFD152" s="3"/>
      <c r="PFE152" s="3"/>
      <c r="PFF152" s="3"/>
      <c r="PFG152" s="3"/>
      <c r="PFH152" s="3"/>
      <c r="PFI152" s="3"/>
      <c r="PFJ152" s="3"/>
      <c r="PFK152" s="3"/>
      <c r="PFL152" s="3"/>
      <c r="PFM152" s="3"/>
      <c r="PFN152" s="3"/>
      <c r="PFO152" s="3"/>
      <c r="PFP152" s="3"/>
      <c r="PFQ152" s="3"/>
      <c r="PFR152" s="3"/>
      <c r="PFS152" s="3"/>
      <c r="PFT152" s="3"/>
      <c r="PFU152" s="3"/>
      <c r="PFV152" s="3"/>
      <c r="PFW152" s="3"/>
      <c r="PFX152" s="3"/>
      <c r="PFY152" s="3"/>
      <c r="PFZ152" s="3"/>
      <c r="PGA152" s="3"/>
      <c r="PGB152" s="3"/>
      <c r="PGC152" s="3"/>
      <c r="PGD152" s="3"/>
      <c r="PGE152" s="3"/>
      <c r="PGF152" s="3"/>
      <c r="PGG152" s="3"/>
      <c r="PGH152" s="3"/>
      <c r="PGI152" s="3"/>
      <c r="PGJ152" s="3"/>
      <c r="PGK152" s="3"/>
      <c r="PGL152" s="3"/>
      <c r="PGM152" s="3"/>
      <c r="PGN152" s="3"/>
      <c r="PGO152" s="3"/>
      <c r="PGP152" s="3"/>
      <c r="PGQ152" s="3"/>
      <c r="PGR152" s="3"/>
      <c r="PGS152" s="3"/>
      <c r="PGT152" s="3"/>
      <c r="PGU152" s="3"/>
      <c r="PGV152" s="3"/>
      <c r="PGW152" s="3"/>
      <c r="PGX152" s="3"/>
      <c r="PGY152" s="3"/>
      <c r="PGZ152" s="3"/>
      <c r="PHA152" s="3"/>
      <c r="PHB152" s="3"/>
      <c r="PHC152" s="3"/>
      <c r="PHD152" s="3"/>
      <c r="PHE152" s="3"/>
      <c r="PHF152" s="3"/>
      <c r="PHG152" s="3"/>
      <c r="PHH152" s="3"/>
      <c r="PHI152" s="3"/>
      <c r="PHJ152" s="3"/>
      <c r="PHK152" s="3"/>
      <c r="PHL152" s="3"/>
      <c r="PHM152" s="3"/>
      <c r="PHN152" s="3"/>
      <c r="PHO152" s="3"/>
      <c r="PHP152" s="3"/>
      <c r="PHQ152" s="3"/>
      <c r="PHR152" s="3"/>
      <c r="PHS152" s="3"/>
      <c r="PHT152" s="3"/>
      <c r="PHU152" s="3"/>
      <c r="PHV152" s="3"/>
      <c r="PHW152" s="3"/>
      <c r="PHX152" s="3"/>
      <c r="PHY152" s="3"/>
      <c r="PHZ152" s="3"/>
      <c r="PIA152" s="3"/>
      <c r="PIB152" s="3"/>
      <c r="PIC152" s="3"/>
      <c r="PID152" s="3"/>
      <c r="PIE152" s="3"/>
      <c r="PIF152" s="3"/>
      <c r="PIG152" s="3"/>
      <c r="PIH152" s="3"/>
      <c r="PII152" s="3"/>
      <c r="PIJ152" s="3"/>
      <c r="PIK152" s="3"/>
      <c r="PIL152" s="3"/>
      <c r="PIM152" s="3"/>
      <c r="PIN152" s="3"/>
      <c r="PIO152" s="3"/>
      <c r="PIP152" s="3"/>
      <c r="PIQ152" s="3"/>
      <c r="PIR152" s="3"/>
      <c r="PIS152" s="3"/>
      <c r="PIT152" s="3"/>
      <c r="PIU152" s="3"/>
      <c r="PIV152" s="3"/>
      <c r="PIW152" s="3"/>
      <c r="PIX152" s="3"/>
      <c r="PIY152" s="3"/>
      <c r="PIZ152" s="3"/>
      <c r="PJA152" s="3"/>
      <c r="PJB152" s="3"/>
      <c r="PJC152" s="3"/>
      <c r="PJD152" s="3"/>
      <c r="PJE152" s="3"/>
      <c r="PJF152" s="3"/>
      <c r="PJG152" s="3"/>
      <c r="PJH152" s="3"/>
      <c r="PJI152" s="3"/>
      <c r="PJJ152" s="3"/>
      <c r="PJK152" s="3"/>
      <c r="PJL152" s="3"/>
      <c r="PJM152" s="3"/>
      <c r="PJN152" s="3"/>
      <c r="PJO152" s="3"/>
      <c r="PJP152" s="3"/>
      <c r="PJQ152" s="3"/>
      <c r="PJR152" s="3"/>
      <c r="PJS152" s="3"/>
      <c r="PJT152" s="3"/>
      <c r="PJU152" s="3"/>
      <c r="PJV152" s="3"/>
      <c r="PJW152" s="3"/>
      <c r="PJX152" s="3"/>
      <c r="PJY152" s="3"/>
      <c r="PJZ152" s="3"/>
      <c r="PKA152" s="3"/>
      <c r="PKB152" s="3"/>
      <c r="PKC152" s="3"/>
      <c r="PKD152" s="3"/>
      <c r="PKE152" s="3"/>
      <c r="PKF152" s="3"/>
      <c r="PKG152" s="3"/>
      <c r="PKH152" s="3"/>
      <c r="PKI152" s="3"/>
      <c r="PKJ152" s="3"/>
      <c r="PKK152" s="3"/>
      <c r="PKL152" s="3"/>
      <c r="PKM152" s="3"/>
      <c r="PKN152" s="3"/>
      <c r="PKO152" s="3"/>
      <c r="PKP152" s="3"/>
      <c r="PKQ152" s="3"/>
      <c r="PKR152" s="3"/>
      <c r="PKS152" s="3"/>
      <c r="PKT152" s="3"/>
      <c r="PKU152" s="3"/>
      <c r="PKV152" s="3"/>
      <c r="PKW152" s="3"/>
      <c r="PKX152" s="3"/>
      <c r="PKY152" s="3"/>
      <c r="PKZ152" s="3"/>
      <c r="PLA152" s="3"/>
      <c r="PLB152" s="3"/>
      <c r="PLC152" s="3"/>
      <c r="PLD152" s="3"/>
      <c r="PLE152" s="3"/>
      <c r="PLF152" s="3"/>
      <c r="PLG152" s="3"/>
      <c r="PLH152" s="3"/>
      <c r="PLI152" s="3"/>
      <c r="PLJ152" s="3"/>
      <c r="PLK152" s="3"/>
      <c r="PLL152" s="3"/>
      <c r="PLM152" s="3"/>
      <c r="PLN152" s="3"/>
      <c r="PLO152" s="3"/>
      <c r="PLP152" s="3"/>
      <c r="PLQ152" s="3"/>
      <c r="PLR152" s="3"/>
      <c r="PLS152" s="3"/>
      <c r="PLT152" s="3"/>
      <c r="PLU152" s="3"/>
      <c r="PLV152" s="3"/>
      <c r="PLW152" s="3"/>
      <c r="PLX152" s="3"/>
      <c r="PLY152" s="3"/>
      <c r="PLZ152" s="3"/>
      <c r="PMA152" s="3"/>
      <c r="PMB152" s="3"/>
      <c r="PMC152" s="3"/>
      <c r="PMD152" s="3"/>
      <c r="PME152" s="3"/>
      <c r="PMF152" s="3"/>
      <c r="PMG152" s="3"/>
      <c r="PMH152" s="3"/>
      <c r="PMI152" s="3"/>
      <c r="PMJ152" s="3"/>
      <c r="PMK152" s="3"/>
      <c r="PML152" s="3"/>
      <c r="PMM152" s="3"/>
      <c r="PMN152" s="3"/>
      <c r="PMO152" s="3"/>
      <c r="PMP152" s="3"/>
      <c r="PMQ152" s="3"/>
      <c r="PMR152" s="3"/>
      <c r="PMS152" s="3"/>
      <c r="PMT152" s="3"/>
      <c r="PMU152" s="3"/>
      <c r="PMV152" s="3"/>
      <c r="PMW152" s="3"/>
      <c r="PMX152" s="3"/>
      <c r="PMY152" s="3"/>
      <c r="PMZ152" s="3"/>
      <c r="PNA152" s="3"/>
      <c r="PNB152" s="3"/>
      <c r="PNC152" s="3"/>
      <c r="PND152" s="3"/>
      <c r="PNE152" s="3"/>
      <c r="PNF152" s="3"/>
      <c r="PNG152" s="3"/>
      <c r="PNH152" s="3"/>
      <c r="PNI152" s="3"/>
      <c r="PNJ152" s="3"/>
      <c r="PNK152" s="3"/>
      <c r="PNL152" s="3"/>
      <c r="PNM152" s="3"/>
      <c r="PNN152" s="3"/>
      <c r="PNO152" s="3"/>
      <c r="PNP152" s="3"/>
      <c r="PNQ152" s="3"/>
      <c r="PNR152" s="3"/>
      <c r="PNS152" s="3"/>
      <c r="PNT152" s="3"/>
      <c r="PNU152" s="3"/>
      <c r="PNV152" s="3"/>
      <c r="PNW152" s="3"/>
      <c r="PNX152" s="3"/>
      <c r="PNY152" s="3"/>
      <c r="PNZ152" s="3"/>
      <c r="POA152" s="3"/>
      <c r="POB152" s="3"/>
      <c r="POC152" s="3"/>
      <c r="POD152" s="3"/>
      <c r="POE152" s="3"/>
      <c r="POF152" s="3"/>
      <c r="POG152" s="3"/>
      <c r="POH152" s="3"/>
      <c r="POI152" s="3"/>
      <c r="POJ152" s="3"/>
      <c r="POK152" s="3"/>
      <c r="POL152" s="3"/>
      <c r="POM152" s="3"/>
      <c r="PON152" s="3"/>
      <c r="POO152" s="3"/>
      <c r="POP152" s="3"/>
      <c r="POQ152" s="3"/>
      <c r="POR152" s="3"/>
      <c r="POS152" s="3"/>
      <c r="POT152" s="3"/>
      <c r="POU152" s="3"/>
      <c r="POV152" s="3"/>
      <c r="POW152" s="3"/>
      <c r="POX152" s="3"/>
      <c r="POY152" s="3"/>
      <c r="POZ152" s="3"/>
      <c r="PPA152" s="3"/>
      <c r="PPB152" s="3"/>
      <c r="PPC152" s="3"/>
      <c r="PPD152" s="3"/>
      <c r="PPE152" s="3"/>
      <c r="PPF152" s="3"/>
      <c r="PPG152" s="3"/>
      <c r="PPH152" s="3"/>
      <c r="PPI152" s="3"/>
      <c r="PPJ152" s="3"/>
      <c r="PPK152" s="3"/>
      <c r="PPL152" s="3"/>
      <c r="PPM152" s="3"/>
      <c r="PPN152" s="3"/>
      <c r="PPO152" s="3"/>
      <c r="PPP152" s="3"/>
      <c r="PPQ152" s="3"/>
      <c r="PPR152" s="3"/>
      <c r="PPS152" s="3"/>
      <c r="PPT152" s="3"/>
      <c r="PPU152" s="3"/>
      <c r="PPV152" s="3"/>
      <c r="PPW152" s="3"/>
      <c r="PPX152" s="3"/>
      <c r="PPY152" s="3"/>
      <c r="PPZ152" s="3"/>
      <c r="PQA152" s="3"/>
      <c r="PQB152" s="3"/>
      <c r="PQC152" s="3"/>
      <c r="PQD152" s="3"/>
      <c r="PQE152" s="3"/>
      <c r="PQF152" s="3"/>
      <c r="PQG152" s="3"/>
      <c r="PQH152" s="3"/>
      <c r="PQI152" s="3"/>
      <c r="PQJ152" s="3"/>
      <c r="PQK152" s="3"/>
      <c r="PQL152" s="3"/>
      <c r="PQM152" s="3"/>
      <c r="PQN152" s="3"/>
      <c r="PQO152" s="3"/>
      <c r="PQP152" s="3"/>
      <c r="PQQ152" s="3"/>
      <c r="PQR152" s="3"/>
      <c r="PQS152" s="3"/>
      <c r="PQT152" s="3"/>
      <c r="PQU152" s="3"/>
      <c r="PQV152" s="3"/>
      <c r="PQW152" s="3"/>
      <c r="PQX152" s="3"/>
      <c r="PQY152" s="3"/>
      <c r="PQZ152" s="3"/>
      <c r="PRA152" s="3"/>
      <c r="PRB152" s="3"/>
      <c r="PRC152" s="3"/>
      <c r="PRD152" s="3"/>
      <c r="PRE152" s="3"/>
      <c r="PRF152" s="3"/>
      <c r="PRG152" s="3"/>
      <c r="PRH152" s="3"/>
      <c r="PRI152" s="3"/>
      <c r="PRJ152" s="3"/>
      <c r="PRK152" s="3"/>
      <c r="PRL152" s="3"/>
      <c r="PRM152" s="3"/>
      <c r="PRN152" s="3"/>
      <c r="PRO152" s="3"/>
      <c r="PRP152" s="3"/>
      <c r="PRQ152" s="3"/>
      <c r="PRR152" s="3"/>
      <c r="PRS152" s="3"/>
      <c r="PRT152" s="3"/>
      <c r="PRU152" s="3"/>
      <c r="PRV152" s="3"/>
      <c r="PRW152" s="3"/>
      <c r="PRX152" s="3"/>
      <c r="PRY152" s="3"/>
      <c r="PRZ152" s="3"/>
      <c r="PSA152" s="3"/>
      <c r="PSB152" s="3"/>
      <c r="PSC152" s="3"/>
      <c r="PSD152" s="3"/>
      <c r="PSE152" s="3"/>
      <c r="PSF152" s="3"/>
      <c r="PSG152" s="3"/>
      <c r="PSH152" s="3"/>
      <c r="PSI152" s="3"/>
      <c r="PSJ152" s="3"/>
      <c r="PSK152" s="3"/>
      <c r="PSL152" s="3"/>
      <c r="PSM152" s="3"/>
      <c r="PSN152" s="3"/>
      <c r="PSO152" s="3"/>
      <c r="PSP152" s="3"/>
      <c r="PSQ152" s="3"/>
      <c r="PSR152" s="3"/>
      <c r="PSS152" s="3"/>
      <c r="PST152" s="3"/>
      <c r="PSU152" s="3"/>
      <c r="PSV152" s="3"/>
      <c r="PSW152" s="3"/>
      <c r="PSX152" s="3"/>
      <c r="PSY152" s="3"/>
      <c r="PSZ152" s="3"/>
      <c r="PTA152" s="3"/>
      <c r="PTB152" s="3"/>
      <c r="PTC152" s="3"/>
      <c r="PTD152" s="3"/>
      <c r="PTE152" s="3"/>
      <c r="PTF152" s="3"/>
      <c r="PTG152" s="3"/>
      <c r="PTH152" s="3"/>
      <c r="PTI152" s="3"/>
      <c r="PTJ152" s="3"/>
      <c r="PTK152" s="3"/>
      <c r="PTL152" s="3"/>
      <c r="PTM152" s="3"/>
      <c r="PTN152" s="3"/>
      <c r="PTO152" s="3"/>
      <c r="PTP152" s="3"/>
      <c r="PTQ152" s="3"/>
      <c r="PTR152" s="3"/>
      <c r="PTS152" s="3"/>
      <c r="PTT152" s="3"/>
      <c r="PTU152" s="3"/>
      <c r="PTV152" s="3"/>
      <c r="PTW152" s="3"/>
      <c r="PTX152" s="3"/>
      <c r="PTY152" s="3"/>
      <c r="PTZ152" s="3"/>
      <c r="PUA152" s="3"/>
      <c r="PUB152" s="3"/>
      <c r="PUC152" s="3"/>
      <c r="PUD152" s="3"/>
      <c r="PUE152" s="3"/>
      <c r="PUF152" s="3"/>
      <c r="PUG152" s="3"/>
      <c r="PUH152" s="3"/>
      <c r="PUI152" s="3"/>
      <c r="PUJ152" s="3"/>
      <c r="PUK152" s="3"/>
      <c r="PUL152" s="3"/>
      <c r="PUM152" s="3"/>
      <c r="PUN152" s="3"/>
      <c r="PUO152" s="3"/>
      <c r="PUP152" s="3"/>
      <c r="PUQ152" s="3"/>
      <c r="PUR152" s="3"/>
      <c r="PUS152" s="3"/>
      <c r="PUT152" s="3"/>
      <c r="PUU152" s="3"/>
      <c r="PUV152" s="3"/>
      <c r="PUW152" s="3"/>
      <c r="PUX152" s="3"/>
      <c r="PUY152" s="3"/>
      <c r="PUZ152" s="3"/>
      <c r="PVA152" s="3"/>
      <c r="PVB152" s="3"/>
      <c r="PVC152" s="3"/>
      <c r="PVD152" s="3"/>
      <c r="PVE152" s="3"/>
      <c r="PVF152" s="3"/>
      <c r="PVG152" s="3"/>
      <c r="PVH152" s="3"/>
      <c r="PVI152" s="3"/>
      <c r="PVJ152" s="3"/>
      <c r="PVK152" s="3"/>
      <c r="PVL152" s="3"/>
      <c r="PVM152" s="3"/>
      <c r="PVN152" s="3"/>
      <c r="PVO152" s="3"/>
      <c r="PVP152" s="3"/>
      <c r="PVQ152" s="3"/>
      <c r="PVR152" s="3"/>
      <c r="PVS152" s="3"/>
      <c r="PVT152" s="3"/>
      <c r="PVU152" s="3"/>
      <c r="PVV152" s="3"/>
      <c r="PVW152" s="3"/>
      <c r="PVX152" s="3"/>
      <c r="PVY152" s="3"/>
      <c r="PVZ152" s="3"/>
      <c r="PWA152" s="3"/>
      <c r="PWB152" s="3"/>
      <c r="PWC152" s="3"/>
      <c r="PWD152" s="3"/>
      <c r="PWE152" s="3"/>
      <c r="PWF152" s="3"/>
      <c r="PWG152" s="3"/>
      <c r="PWH152" s="3"/>
      <c r="PWI152" s="3"/>
      <c r="PWJ152" s="3"/>
      <c r="PWK152" s="3"/>
      <c r="PWL152" s="3"/>
      <c r="PWM152" s="3"/>
      <c r="PWN152" s="3"/>
      <c r="PWO152" s="3"/>
      <c r="PWP152" s="3"/>
      <c r="PWQ152" s="3"/>
      <c r="PWR152" s="3"/>
      <c r="PWS152" s="3"/>
      <c r="PWT152" s="3"/>
      <c r="PWU152" s="3"/>
      <c r="PWV152" s="3"/>
      <c r="PWW152" s="3"/>
      <c r="PWX152" s="3"/>
      <c r="PWY152" s="3"/>
      <c r="PWZ152" s="3"/>
      <c r="PXA152" s="3"/>
      <c r="PXB152" s="3"/>
      <c r="PXC152" s="3"/>
      <c r="PXD152" s="3"/>
      <c r="PXE152" s="3"/>
      <c r="PXF152" s="3"/>
      <c r="PXG152" s="3"/>
      <c r="PXH152" s="3"/>
      <c r="PXI152" s="3"/>
      <c r="PXJ152" s="3"/>
      <c r="PXK152" s="3"/>
      <c r="PXL152" s="3"/>
      <c r="PXM152" s="3"/>
      <c r="PXN152" s="3"/>
      <c r="PXO152" s="3"/>
      <c r="PXP152" s="3"/>
      <c r="PXQ152" s="3"/>
      <c r="PXR152" s="3"/>
      <c r="PXS152" s="3"/>
      <c r="PXT152" s="3"/>
      <c r="PXU152" s="3"/>
      <c r="PXV152" s="3"/>
      <c r="PXW152" s="3"/>
      <c r="PXX152" s="3"/>
      <c r="PXY152" s="3"/>
      <c r="PXZ152" s="3"/>
      <c r="PYA152" s="3"/>
      <c r="PYB152" s="3"/>
      <c r="PYC152" s="3"/>
      <c r="PYD152" s="3"/>
      <c r="PYE152" s="3"/>
      <c r="PYF152" s="3"/>
      <c r="PYG152" s="3"/>
      <c r="PYH152" s="3"/>
      <c r="PYI152" s="3"/>
      <c r="PYJ152" s="3"/>
      <c r="PYK152" s="3"/>
      <c r="PYL152" s="3"/>
      <c r="PYM152" s="3"/>
      <c r="PYN152" s="3"/>
      <c r="PYO152" s="3"/>
      <c r="PYP152" s="3"/>
      <c r="PYQ152" s="3"/>
      <c r="PYR152" s="3"/>
      <c r="PYS152" s="3"/>
      <c r="PYT152" s="3"/>
      <c r="PYU152" s="3"/>
      <c r="PYV152" s="3"/>
      <c r="PYW152" s="3"/>
      <c r="PYX152" s="3"/>
      <c r="PYY152" s="3"/>
      <c r="PYZ152" s="3"/>
      <c r="PZA152" s="3"/>
      <c r="PZB152" s="3"/>
      <c r="PZC152" s="3"/>
      <c r="PZD152" s="3"/>
      <c r="PZE152" s="3"/>
      <c r="PZF152" s="3"/>
      <c r="PZG152" s="3"/>
      <c r="PZH152" s="3"/>
      <c r="PZI152" s="3"/>
      <c r="PZJ152" s="3"/>
      <c r="PZK152" s="3"/>
      <c r="PZL152" s="3"/>
      <c r="PZM152" s="3"/>
      <c r="PZN152" s="3"/>
      <c r="PZO152" s="3"/>
      <c r="PZP152" s="3"/>
      <c r="PZQ152" s="3"/>
      <c r="PZR152" s="3"/>
      <c r="PZS152" s="3"/>
      <c r="PZT152" s="3"/>
      <c r="PZU152" s="3"/>
      <c r="PZV152" s="3"/>
      <c r="PZW152" s="3"/>
      <c r="PZX152" s="3"/>
      <c r="PZY152" s="3"/>
      <c r="PZZ152" s="3"/>
      <c r="QAA152" s="3"/>
      <c r="QAB152" s="3"/>
      <c r="QAC152" s="3"/>
      <c r="QAD152" s="3"/>
      <c r="QAE152" s="3"/>
      <c r="QAF152" s="3"/>
      <c r="QAG152" s="3"/>
      <c r="QAH152" s="3"/>
      <c r="QAI152" s="3"/>
      <c r="QAJ152" s="3"/>
      <c r="QAK152" s="3"/>
      <c r="QAL152" s="3"/>
      <c r="QAM152" s="3"/>
      <c r="QAN152" s="3"/>
      <c r="QAO152" s="3"/>
      <c r="QAP152" s="3"/>
      <c r="QAQ152" s="3"/>
      <c r="QAR152" s="3"/>
      <c r="QAS152" s="3"/>
      <c r="QAT152" s="3"/>
      <c r="QAU152" s="3"/>
      <c r="QAV152" s="3"/>
      <c r="QAW152" s="3"/>
      <c r="QAX152" s="3"/>
      <c r="QAY152" s="3"/>
      <c r="QAZ152" s="3"/>
      <c r="QBA152" s="3"/>
      <c r="QBB152" s="3"/>
      <c r="QBC152" s="3"/>
      <c r="QBD152" s="3"/>
      <c r="QBE152" s="3"/>
      <c r="QBF152" s="3"/>
      <c r="QBG152" s="3"/>
      <c r="QBH152" s="3"/>
      <c r="QBI152" s="3"/>
      <c r="QBJ152" s="3"/>
      <c r="QBK152" s="3"/>
      <c r="QBL152" s="3"/>
      <c r="QBM152" s="3"/>
      <c r="QBN152" s="3"/>
      <c r="QBO152" s="3"/>
      <c r="QBP152" s="3"/>
      <c r="QBQ152" s="3"/>
      <c r="QBR152" s="3"/>
      <c r="QBS152" s="3"/>
      <c r="QBT152" s="3"/>
      <c r="QBU152" s="3"/>
      <c r="QBV152" s="3"/>
      <c r="QBW152" s="3"/>
      <c r="QBX152" s="3"/>
      <c r="QBY152" s="3"/>
      <c r="QBZ152" s="3"/>
      <c r="QCA152" s="3"/>
      <c r="QCB152" s="3"/>
      <c r="QCC152" s="3"/>
      <c r="QCD152" s="3"/>
      <c r="QCE152" s="3"/>
      <c r="QCF152" s="3"/>
      <c r="QCG152" s="3"/>
      <c r="QCH152" s="3"/>
      <c r="QCI152" s="3"/>
      <c r="QCJ152" s="3"/>
      <c r="QCK152" s="3"/>
      <c r="QCL152" s="3"/>
      <c r="QCM152" s="3"/>
      <c r="QCN152" s="3"/>
      <c r="QCO152" s="3"/>
      <c r="QCP152" s="3"/>
      <c r="QCQ152" s="3"/>
      <c r="QCR152" s="3"/>
      <c r="QCS152" s="3"/>
      <c r="QCT152" s="3"/>
      <c r="QCU152" s="3"/>
      <c r="QCV152" s="3"/>
      <c r="QCW152" s="3"/>
      <c r="QCX152" s="3"/>
      <c r="QCY152" s="3"/>
      <c r="QCZ152" s="3"/>
      <c r="QDA152" s="3"/>
      <c r="QDB152" s="3"/>
      <c r="QDC152" s="3"/>
      <c r="QDD152" s="3"/>
      <c r="QDE152" s="3"/>
      <c r="QDF152" s="3"/>
      <c r="QDG152" s="3"/>
      <c r="QDH152" s="3"/>
      <c r="QDI152" s="3"/>
      <c r="QDJ152" s="3"/>
      <c r="QDK152" s="3"/>
      <c r="QDL152" s="3"/>
      <c r="QDM152" s="3"/>
      <c r="QDN152" s="3"/>
      <c r="QDO152" s="3"/>
      <c r="QDP152" s="3"/>
      <c r="QDQ152" s="3"/>
      <c r="QDR152" s="3"/>
      <c r="QDS152" s="3"/>
      <c r="QDT152" s="3"/>
      <c r="QDU152" s="3"/>
      <c r="QDV152" s="3"/>
      <c r="QDW152" s="3"/>
      <c r="QDX152" s="3"/>
      <c r="QDY152" s="3"/>
      <c r="QDZ152" s="3"/>
      <c r="QEA152" s="3"/>
      <c r="QEB152" s="3"/>
      <c r="QEC152" s="3"/>
      <c r="QED152" s="3"/>
      <c r="QEE152" s="3"/>
      <c r="QEF152" s="3"/>
      <c r="QEG152" s="3"/>
      <c r="QEH152" s="3"/>
      <c r="QEI152" s="3"/>
      <c r="QEJ152" s="3"/>
      <c r="QEK152" s="3"/>
      <c r="QEL152" s="3"/>
      <c r="QEM152" s="3"/>
      <c r="QEN152" s="3"/>
      <c r="QEO152" s="3"/>
      <c r="QEP152" s="3"/>
      <c r="QEQ152" s="3"/>
      <c r="QER152" s="3"/>
      <c r="QES152" s="3"/>
      <c r="QET152" s="3"/>
      <c r="QEU152" s="3"/>
      <c r="QEV152" s="3"/>
      <c r="QEW152" s="3"/>
      <c r="QEX152" s="3"/>
      <c r="QEY152" s="3"/>
      <c r="QEZ152" s="3"/>
      <c r="QFA152" s="3"/>
      <c r="QFB152" s="3"/>
      <c r="QFC152" s="3"/>
      <c r="QFD152" s="3"/>
      <c r="QFE152" s="3"/>
      <c r="QFF152" s="3"/>
      <c r="QFG152" s="3"/>
      <c r="QFH152" s="3"/>
      <c r="QFI152" s="3"/>
      <c r="QFJ152" s="3"/>
      <c r="QFK152" s="3"/>
      <c r="QFL152" s="3"/>
      <c r="QFM152" s="3"/>
      <c r="QFN152" s="3"/>
      <c r="QFO152" s="3"/>
      <c r="QFP152" s="3"/>
      <c r="QFQ152" s="3"/>
      <c r="QFR152" s="3"/>
      <c r="QFS152" s="3"/>
      <c r="QFT152" s="3"/>
      <c r="QFU152" s="3"/>
      <c r="QFV152" s="3"/>
      <c r="QFW152" s="3"/>
      <c r="QFX152" s="3"/>
      <c r="QFY152" s="3"/>
      <c r="QFZ152" s="3"/>
      <c r="QGA152" s="3"/>
      <c r="QGB152" s="3"/>
      <c r="QGC152" s="3"/>
      <c r="QGD152" s="3"/>
      <c r="QGE152" s="3"/>
      <c r="QGF152" s="3"/>
      <c r="QGG152" s="3"/>
      <c r="QGH152" s="3"/>
      <c r="QGI152" s="3"/>
      <c r="QGJ152" s="3"/>
      <c r="QGK152" s="3"/>
      <c r="QGL152" s="3"/>
      <c r="QGM152" s="3"/>
      <c r="QGN152" s="3"/>
      <c r="QGO152" s="3"/>
      <c r="QGP152" s="3"/>
      <c r="QGQ152" s="3"/>
      <c r="QGR152" s="3"/>
      <c r="QGS152" s="3"/>
      <c r="QGT152" s="3"/>
      <c r="QGU152" s="3"/>
      <c r="QGV152" s="3"/>
      <c r="QGW152" s="3"/>
      <c r="QGX152" s="3"/>
      <c r="QGY152" s="3"/>
      <c r="QGZ152" s="3"/>
      <c r="QHA152" s="3"/>
      <c r="QHB152" s="3"/>
      <c r="QHC152" s="3"/>
      <c r="QHD152" s="3"/>
      <c r="QHE152" s="3"/>
      <c r="QHF152" s="3"/>
      <c r="QHG152" s="3"/>
      <c r="QHH152" s="3"/>
      <c r="QHI152" s="3"/>
      <c r="QHJ152" s="3"/>
      <c r="QHK152" s="3"/>
      <c r="QHL152" s="3"/>
      <c r="QHM152" s="3"/>
      <c r="QHN152" s="3"/>
      <c r="QHO152" s="3"/>
      <c r="QHP152" s="3"/>
      <c r="QHQ152" s="3"/>
      <c r="QHR152" s="3"/>
      <c r="QHS152" s="3"/>
      <c r="QHT152" s="3"/>
      <c r="QHU152" s="3"/>
      <c r="QHV152" s="3"/>
      <c r="QHW152" s="3"/>
      <c r="QHX152" s="3"/>
      <c r="QHY152" s="3"/>
      <c r="QHZ152" s="3"/>
      <c r="QIA152" s="3"/>
      <c r="QIB152" s="3"/>
      <c r="QIC152" s="3"/>
      <c r="QID152" s="3"/>
      <c r="QIE152" s="3"/>
      <c r="QIF152" s="3"/>
      <c r="QIG152" s="3"/>
      <c r="QIH152" s="3"/>
      <c r="QII152" s="3"/>
      <c r="QIJ152" s="3"/>
      <c r="QIK152" s="3"/>
      <c r="QIL152" s="3"/>
      <c r="QIM152" s="3"/>
      <c r="QIN152" s="3"/>
      <c r="QIO152" s="3"/>
      <c r="QIP152" s="3"/>
      <c r="QIQ152" s="3"/>
      <c r="QIR152" s="3"/>
      <c r="QIS152" s="3"/>
      <c r="QIT152" s="3"/>
      <c r="QIU152" s="3"/>
      <c r="QIV152" s="3"/>
      <c r="QIW152" s="3"/>
      <c r="QIX152" s="3"/>
      <c r="QIY152" s="3"/>
      <c r="QIZ152" s="3"/>
      <c r="QJA152" s="3"/>
      <c r="QJB152" s="3"/>
      <c r="QJC152" s="3"/>
      <c r="QJD152" s="3"/>
      <c r="QJE152" s="3"/>
      <c r="QJF152" s="3"/>
      <c r="QJG152" s="3"/>
      <c r="QJH152" s="3"/>
      <c r="QJI152" s="3"/>
      <c r="QJJ152" s="3"/>
      <c r="QJK152" s="3"/>
      <c r="QJL152" s="3"/>
      <c r="QJM152" s="3"/>
      <c r="QJN152" s="3"/>
      <c r="QJO152" s="3"/>
      <c r="QJP152" s="3"/>
      <c r="QJQ152" s="3"/>
      <c r="QJR152" s="3"/>
      <c r="QJS152" s="3"/>
      <c r="QJT152" s="3"/>
      <c r="QJU152" s="3"/>
      <c r="QJV152" s="3"/>
      <c r="QJW152" s="3"/>
      <c r="QJX152" s="3"/>
      <c r="QJY152" s="3"/>
      <c r="QJZ152" s="3"/>
      <c r="QKA152" s="3"/>
      <c r="QKB152" s="3"/>
      <c r="QKC152" s="3"/>
      <c r="QKD152" s="3"/>
      <c r="QKE152" s="3"/>
      <c r="QKF152" s="3"/>
      <c r="QKG152" s="3"/>
      <c r="QKH152" s="3"/>
      <c r="QKI152" s="3"/>
      <c r="QKJ152" s="3"/>
      <c r="QKK152" s="3"/>
      <c r="QKL152" s="3"/>
      <c r="QKM152" s="3"/>
      <c r="QKN152" s="3"/>
      <c r="QKO152" s="3"/>
      <c r="QKP152" s="3"/>
      <c r="QKQ152" s="3"/>
      <c r="QKR152" s="3"/>
      <c r="QKS152" s="3"/>
      <c r="QKT152" s="3"/>
      <c r="QKU152" s="3"/>
      <c r="QKV152" s="3"/>
      <c r="QKW152" s="3"/>
      <c r="QKX152" s="3"/>
      <c r="QKY152" s="3"/>
      <c r="QKZ152" s="3"/>
      <c r="QLA152" s="3"/>
      <c r="QLB152" s="3"/>
      <c r="QLC152" s="3"/>
      <c r="QLD152" s="3"/>
      <c r="QLE152" s="3"/>
      <c r="QLF152" s="3"/>
      <c r="QLG152" s="3"/>
      <c r="QLH152" s="3"/>
      <c r="QLI152" s="3"/>
      <c r="QLJ152" s="3"/>
      <c r="QLK152" s="3"/>
      <c r="QLL152" s="3"/>
      <c r="QLM152" s="3"/>
      <c r="QLN152" s="3"/>
      <c r="QLO152" s="3"/>
      <c r="QLP152" s="3"/>
      <c r="QLQ152" s="3"/>
      <c r="QLR152" s="3"/>
      <c r="QLS152" s="3"/>
      <c r="QLT152" s="3"/>
      <c r="QLU152" s="3"/>
      <c r="QLV152" s="3"/>
      <c r="QLW152" s="3"/>
      <c r="QLX152" s="3"/>
      <c r="QLY152" s="3"/>
      <c r="QLZ152" s="3"/>
      <c r="QMA152" s="3"/>
      <c r="QMB152" s="3"/>
      <c r="QMC152" s="3"/>
      <c r="QMD152" s="3"/>
      <c r="QME152" s="3"/>
      <c r="QMF152" s="3"/>
      <c r="QMG152" s="3"/>
      <c r="QMH152" s="3"/>
      <c r="QMI152" s="3"/>
      <c r="QMJ152" s="3"/>
      <c r="QMK152" s="3"/>
      <c r="QML152" s="3"/>
      <c r="QMM152" s="3"/>
      <c r="QMN152" s="3"/>
      <c r="QMO152" s="3"/>
      <c r="QMP152" s="3"/>
      <c r="QMQ152" s="3"/>
      <c r="QMR152" s="3"/>
      <c r="QMS152" s="3"/>
      <c r="QMT152" s="3"/>
      <c r="QMU152" s="3"/>
      <c r="QMV152" s="3"/>
      <c r="QMW152" s="3"/>
      <c r="QMX152" s="3"/>
      <c r="QMY152" s="3"/>
      <c r="QMZ152" s="3"/>
      <c r="QNA152" s="3"/>
      <c r="QNB152" s="3"/>
      <c r="QNC152" s="3"/>
      <c r="QND152" s="3"/>
      <c r="QNE152" s="3"/>
      <c r="QNF152" s="3"/>
      <c r="QNG152" s="3"/>
      <c r="QNH152" s="3"/>
      <c r="QNI152" s="3"/>
      <c r="QNJ152" s="3"/>
      <c r="QNK152" s="3"/>
      <c r="QNL152" s="3"/>
      <c r="QNM152" s="3"/>
      <c r="QNN152" s="3"/>
      <c r="QNO152" s="3"/>
      <c r="QNP152" s="3"/>
      <c r="QNQ152" s="3"/>
      <c r="QNR152" s="3"/>
      <c r="QNS152" s="3"/>
      <c r="QNT152" s="3"/>
      <c r="QNU152" s="3"/>
      <c r="QNV152" s="3"/>
      <c r="QNW152" s="3"/>
      <c r="QNX152" s="3"/>
      <c r="QNY152" s="3"/>
      <c r="QNZ152" s="3"/>
      <c r="QOA152" s="3"/>
      <c r="QOB152" s="3"/>
      <c r="QOC152" s="3"/>
      <c r="QOD152" s="3"/>
      <c r="QOE152" s="3"/>
      <c r="QOF152" s="3"/>
      <c r="QOG152" s="3"/>
      <c r="QOH152" s="3"/>
      <c r="QOI152" s="3"/>
      <c r="QOJ152" s="3"/>
      <c r="QOK152" s="3"/>
      <c r="QOL152" s="3"/>
      <c r="QOM152" s="3"/>
      <c r="QON152" s="3"/>
      <c r="QOO152" s="3"/>
      <c r="QOP152" s="3"/>
      <c r="QOQ152" s="3"/>
      <c r="QOR152" s="3"/>
      <c r="QOS152" s="3"/>
      <c r="QOT152" s="3"/>
      <c r="QOU152" s="3"/>
      <c r="QOV152" s="3"/>
      <c r="QOW152" s="3"/>
      <c r="QOX152" s="3"/>
      <c r="QOY152" s="3"/>
      <c r="QOZ152" s="3"/>
      <c r="QPA152" s="3"/>
      <c r="QPB152" s="3"/>
      <c r="QPC152" s="3"/>
      <c r="QPD152" s="3"/>
      <c r="QPE152" s="3"/>
      <c r="QPF152" s="3"/>
      <c r="QPG152" s="3"/>
      <c r="QPH152" s="3"/>
      <c r="QPI152" s="3"/>
      <c r="QPJ152" s="3"/>
      <c r="QPK152" s="3"/>
      <c r="QPL152" s="3"/>
      <c r="QPM152" s="3"/>
      <c r="QPN152" s="3"/>
      <c r="QPO152" s="3"/>
      <c r="QPP152" s="3"/>
      <c r="QPQ152" s="3"/>
      <c r="QPR152" s="3"/>
      <c r="QPS152" s="3"/>
      <c r="QPT152" s="3"/>
      <c r="QPU152" s="3"/>
      <c r="QPV152" s="3"/>
      <c r="QPW152" s="3"/>
      <c r="QPX152" s="3"/>
      <c r="QPY152" s="3"/>
      <c r="QPZ152" s="3"/>
      <c r="QQA152" s="3"/>
      <c r="QQB152" s="3"/>
      <c r="QQC152" s="3"/>
      <c r="QQD152" s="3"/>
      <c r="QQE152" s="3"/>
      <c r="QQF152" s="3"/>
      <c r="QQG152" s="3"/>
      <c r="QQH152" s="3"/>
      <c r="QQI152" s="3"/>
      <c r="QQJ152" s="3"/>
      <c r="QQK152" s="3"/>
      <c r="QQL152" s="3"/>
      <c r="QQM152" s="3"/>
      <c r="QQN152" s="3"/>
      <c r="QQO152" s="3"/>
      <c r="QQP152" s="3"/>
      <c r="QQQ152" s="3"/>
      <c r="QQR152" s="3"/>
      <c r="QQS152" s="3"/>
      <c r="QQT152" s="3"/>
      <c r="QQU152" s="3"/>
      <c r="QQV152" s="3"/>
      <c r="QQW152" s="3"/>
      <c r="QQX152" s="3"/>
      <c r="QQY152" s="3"/>
      <c r="QQZ152" s="3"/>
      <c r="QRA152" s="3"/>
      <c r="QRB152" s="3"/>
      <c r="QRC152" s="3"/>
      <c r="QRD152" s="3"/>
      <c r="QRE152" s="3"/>
      <c r="QRF152" s="3"/>
      <c r="QRG152" s="3"/>
      <c r="QRH152" s="3"/>
      <c r="QRI152" s="3"/>
      <c r="QRJ152" s="3"/>
      <c r="QRK152" s="3"/>
      <c r="QRL152" s="3"/>
      <c r="QRM152" s="3"/>
      <c r="QRN152" s="3"/>
      <c r="QRO152" s="3"/>
      <c r="QRP152" s="3"/>
      <c r="QRQ152" s="3"/>
      <c r="QRR152" s="3"/>
      <c r="QRS152" s="3"/>
      <c r="QRT152" s="3"/>
      <c r="QRU152" s="3"/>
      <c r="QRV152" s="3"/>
      <c r="QRW152" s="3"/>
      <c r="QRX152" s="3"/>
      <c r="QRY152" s="3"/>
      <c r="QRZ152" s="3"/>
      <c r="QSA152" s="3"/>
      <c r="QSB152" s="3"/>
      <c r="QSC152" s="3"/>
      <c r="QSD152" s="3"/>
      <c r="QSE152" s="3"/>
      <c r="QSF152" s="3"/>
      <c r="QSG152" s="3"/>
      <c r="QSH152" s="3"/>
      <c r="QSI152" s="3"/>
      <c r="QSJ152" s="3"/>
      <c r="QSK152" s="3"/>
      <c r="QSL152" s="3"/>
      <c r="QSM152" s="3"/>
      <c r="QSN152" s="3"/>
      <c r="QSO152" s="3"/>
      <c r="QSP152" s="3"/>
      <c r="QSQ152" s="3"/>
      <c r="QSR152" s="3"/>
      <c r="QSS152" s="3"/>
      <c r="QST152" s="3"/>
      <c r="QSU152" s="3"/>
      <c r="QSV152" s="3"/>
      <c r="QSW152" s="3"/>
      <c r="QSX152" s="3"/>
      <c r="QSY152" s="3"/>
      <c r="QSZ152" s="3"/>
      <c r="QTA152" s="3"/>
      <c r="QTB152" s="3"/>
      <c r="QTC152" s="3"/>
      <c r="QTD152" s="3"/>
      <c r="QTE152" s="3"/>
      <c r="QTF152" s="3"/>
      <c r="QTG152" s="3"/>
      <c r="QTH152" s="3"/>
      <c r="QTI152" s="3"/>
      <c r="QTJ152" s="3"/>
      <c r="QTK152" s="3"/>
      <c r="QTL152" s="3"/>
      <c r="QTM152" s="3"/>
      <c r="QTN152" s="3"/>
      <c r="QTO152" s="3"/>
      <c r="QTP152" s="3"/>
      <c r="QTQ152" s="3"/>
      <c r="QTR152" s="3"/>
      <c r="QTS152" s="3"/>
      <c r="QTT152" s="3"/>
      <c r="QTU152" s="3"/>
      <c r="QTV152" s="3"/>
      <c r="QTW152" s="3"/>
      <c r="QTX152" s="3"/>
      <c r="QTY152" s="3"/>
      <c r="QTZ152" s="3"/>
      <c r="QUA152" s="3"/>
      <c r="QUB152" s="3"/>
      <c r="QUC152" s="3"/>
      <c r="QUD152" s="3"/>
      <c r="QUE152" s="3"/>
      <c r="QUF152" s="3"/>
      <c r="QUG152" s="3"/>
      <c r="QUH152" s="3"/>
      <c r="QUI152" s="3"/>
      <c r="QUJ152" s="3"/>
      <c r="QUK152" s="3"/>
      <c r="QUL152" s="3"/>
      <c r="QUM152" s="3"/>
      <c r="QUN152" s="3"/>
      <c r="QUO152" s="3"/>
      <c r="QUP152" s="3"/>
      <c r="QUQ152" s="3"/>
      <c r="QUR152" s="3"/>
      <c r="QUS152" s="3"/>
      <c r="QUT152" s="3"/>
      <c r="QUU152" s="3"/>
      <c r="QUV152" s="3"/>
      <c r="QUW152" s="3"/>
      <c r="QUX152" s="3"/>
      <c r="QUY152" s="3"/>
      <c r="QUZ152" s="3"/>
      <c r="QVA152" s="3"/>
      <c r="QVB152" s="3"/>
      <c r="QVC152" s="3"/>
      <c r="QVD152" s="3"/>
      <c r="QVE152" s="3"/>
      <c r="QVF152" s="3"/>
      <c r="QVG152" s="3"/>
      <c r="QVH152" s="3"/>
      <c r="QVI152" s="3"/>
      <c r="QVJ152" s="3"/>
      <c r="QVK152" s="3"/>
      <c r="QVL152" s="3"/>
      <c r="QVM152" s="3"/>
      <c r="QVN152" s="3"/>
      <c r="QVO152" s="3"/>
      <c r="QVP152" s="3"/>
      <c r="QVQ152" s="3"/>
      <c r="QVR152" s="3"/>
      <c r="QVS152" s="3"/>
      <c r="QVT152" s="3"/>
      <c r="QVU152" s="3"/>
      <c r="QVV152" s="3"/>
      <c r="QVW152" s="3"/>
      <c r="QVX152" s="3"/>
      <c r="QVY152" s="3"/>
      <c r="QVZ152" s="3"/>
      <c r="QWA152" s="3"/>
      <c r="QWB152" s="3"/>
      <c r="QWC152" s="3"/>
      <c r="QWD152" s="3"/>
      <c r="QWE152" s="3"/>
      <c r="QWF152" s="3"/>
      <c r="QWG152" s="3"/>
      <c r="QWH152" s="3"/>
      <c r="QWI152" s="3"/>
      <c r="QWJ152" s="3"/>
      <c r="QWK152" s="3"/>
      <c r="QWL152" s="3"/>
      <c r="QWM152" s="3"/>
      <c r="QWN152" s="3"/>
      <c r="QWO152" s="3"/>
      <c r="QWP152" s="3"/>
      <c r="QWQ152" s="3"/>
      <c r="QWR152" s="3"/>
      <c r="QWS152" s="3"/>
      <c r="QWT152" s="3"/>
      <c r="QWU152" s="3"/>
      <c r="QWV152" s="3"/>
      <c r="QWW152" s="3"/>
      <c r="QWX152" s="3"/>
      <c r="QWY152" s="3"/>
      <c r="QWZ152" s="3"/>
      <c r="QXA152" s="3"/>
      <c r="QXB152" s="3"/>
      <c r="QXC152" s="3"/>
      <c r="QXD152" s="3"/>
      <c r="QXE152" s="3"/>
      <c r="QXF152" s="3"/>
      <c r="QXG152" s="3"/>
      <c r="QXH152" s="3"/>
      <c r="QXI152" s="3"/>
      <c r="QXJ152" s="3"/>
      <c r="QXK152" s="3"/>
      <c r="QXL152" s="3"/>
      <c r="QXM152" s="3"/>
      <c r="QXN152" s="3"/>
      <c r="QXO152" s="3"/>
      <c r="QXP152" s="3"/>
      <c r="QXQ152" s="3"/>
      <c r="QXR152" s="3"/>
      <c r="QXS152" s="3"/>
      <c r="QXT152" s="3"/>
      <c r="QXU152" s="3"/>
      <c r="QXV152" s="3"/>
      <c r="QXW152" s="3"/>
      <c r="QXX152" s="3"/>
      <c r="QXY152" s="3"/>
      <c r="QXZ152" s="3"/>
      <c r="QYA152" s="3"/>
      <c r="QYB152" s="3"/>
      <c r="QYC152" s="3"/>
      <c r="QYD152" s="3"/>
      <c r="QYE152" s="3"/>
      <c r="QYF152" s="3"/>
      <c r="QYG152" s="3"/>
      <c r="QYH152" s="3"/>
      <c r="QYI152" s="3"/>
      <c r="QYJ152" s="3"/>
      <c r="QYK152" s="3"/>
      <c r="QYL152" s="3"/>
      <c r="QYM152" s="3"/>
      <c r="QYN152" s="3"/>
      <c r="QYO152" s="3"/>
      <c r="QYP152" s="3"/>
      <c r="QYQ152" s="3"/>
      <c r="QYR152" s="3"/>
      <c r="QYS152" s="3"/>
      <c r="QYT152" s="3"/>
      <c r="QYU152" s="3"/>
      <c r="QYV152" s="3"/>
      <c r="QYW152" s="3"/>
      <c r="QYX152" s="3"/>
      <c r="QYY152" s="3"/>
      <c r="QYZ152" s="3"/>
      <c r="QZA152" s="3"/>
      <c r="QZB152" s="3"/>
      <c r="QZC152" s="3"/>
      <c r="QZD152" s="3"/>
      <c r="QZE152" s="3"/>
      <c r="QZF152" s="3"/>
      <c r="QZG152" s="3"/>
      <c r="QZH152" s="3"/>
      <c r="QZI152" s="3"/>
      <c r="QZJ152" s="3"/>
      <c r="QZK152" s="3"/>
      <c r="QZL152" s="3"/>
      <c r="QZM152" s="3"/>
      <c r="QZN152" s="3"/>
      <c r="QZO152" s="3"/>
      <c r="QZP152" s="3"/>
      <c r="QZQ152" s="3"/>
      <c r="QZR152" s="3"/>
      <c r="QZS152" s="3"/>
      <c r="QZT152" s="3"/>
      <c r="QZU152" s="3"/>
      <c r="QZV152" s="3"/>
      <c r="QZW152" s="3"/>
      <c r="QZX152" s="3"/>
      <c r="QZY152" s="3"/>
      <c r="QZZ152" s="3"/>
      <c r="RAA152" s="3"/>
      <c r="RAB152" s="3"/>
      <c r="RAC152" s="3"/>
      <c r="RAD152" s="3"/>
      <c r="RAE152" s="3"/>
      <c r="RAF152" s="3"/>
      <c r="RAG152" s="3"/>
      <c r="RAH152" s="3"/>
      <c r="RAI152" s="3"/>
      <c r="RAJ152" s="3"/>
      <c r="RAK152" s="3"/>
      <c r="RAL152" s="3"/>
      <c r="RAM152" s="3"/>
      <c r="RAN152" s="3"/>
      <c r="RAO152" s="3"/>
      <c r="RAP152" s="3"/>
      <c r="RAQ152" s="3"/>
      <c r="RAR152" s="3"/>
      <c r="RAS152" s="3"/>
      <c r="RAT152" s="3"/>
      <c r="RAU152" s="3"/>
      <c r="RAV152" s="3"/>
      <c r="RAW152" s="3"/>
      <c r="RAX152" s="3"/>
      <c r="RAY152" s="3"/>
      <c r="RAZ152" s="3"/>
      <c r="RBA152" s="3"/>
      <c r="RBB152" s="3"/>
      <c r="RBC152" s="3"/>
      <c r="RBD152" s="3"/>
      <c r="RBE152" s="3"/>
      <c r="RBF152" s="3"/>
      <c r="RBG152" s="3"/>
      <c r="RBH152" s="3"/>
      <c r="RBI152" s="3"/>
      <c r="RBJ152" s="3"/>
      <c r="RBK152" s="3"/>
      <c r="RBL152" s="3"/>
      <c r="RBM152" s="3"/>
      <c r="RBN152" s="3"/>
      <c r="RBO152" s="3"/>
      <c r="RBP152" s="3"/>
      <c r="RBQ152" s="3"/>
      <c r="RBR152" s="3"/>
      <c r="RBS152" s="3"/>
      <c r="RBT152" s="3"/>
      <c r="RBU152" s="3"/>
      <c r="RBV152" s="3"/>
      <c r="RBW152" s="3"/>
      <c r="RBX152" s="3"/>
      <c r="RBY152" s="3"/>
      <c r="RBZ152" s="3"/>
      <c r="RCA152" s="3"/>
      <c r="RCB152" s="3"/>
      <c r="RCC152" s="3"/>
      <c r="RCD152" s="3"/>
      <c r="RCE152" s="3"/>
      <c r="RCF152" s="3"/>
      <c r="RCG152" s="3"/>
      <c r="RCH152" s="3"/>
      <c r="RCI152" s="3"/>
      <c r="RCJ152" s="3"/>
      <c r="RCK152" s="3"/>
      <c r="RCL152" s="3"/>
      <c r="RCM152" s="3"/>
      <c r="RCN152" s="3"/>
      <c r="RCO152" s="3"/>
      <c r="RCP152" s="3"/>
      <c r="RCQ152" s="3"/>
      <c r="RCR152" s="3"/>
      <c r="RCS152" s="3"/>
      <c r="RCT152" s="3"/>
      <c r="RCU152" s="3"/>
      <c r="RCV152" s="3"/>
      <c r="RCW152" s="3"/>
      <c r="RCX152" s="3"/>
      <c r="RCY152" s="3"/>
      <c r="RCZ152" s="3"/>
      <c r="RDA152" s="3"/>
      <c r="RDB152" s="3"/>
      <c r="RDC152" s="3"/>
      <c r="RDD152" s="3"/>
      <c r="RDE152" s="3"/>
      <c r="RDF152" s="3"/>
      <c r="RDG152" s="3"/>
      <c r="RDH152" s="3"/>
      <c r="RDI152" s="3"/>
      <c r="RDJ152" s="3"/>
      <c r="RDK152" s="3"/>
      <c r="RDL152" s="3"/>
      <c r="RDM152" s="3"/>
      <c r="RDN152" s="3"/>
      <c r="RDO152" s="3"/>
      <c r="RDP152" s="3"/>
      <c r="RDQ152" s="3"/>
      <c r="RDR152" s="3"/>
      <c r="RDS152" s="3"/>
      <c r="RDT152" s="3"/>
      <c r="RDU152" s="3"/>
      <c r="RDV152" s="3"/>
      <c r="RDW152" s="3"/>
      <c r="RDX152" s="3"/>
      <c r="RDY152" s="3"/>
      <c r="RDZ152" s="3"/>
      <c r="REA152" s="3"/>
      <c r="REB152" s="3"/>
      <c r="REC152" s="3"/>
      <c r="RED152" s="3"/>
      <c r="REE152" s="3"/>
      <c r="REF152" s="3"/>
      <c r="REG152" s="3"/>
      <c r="REH152" s="3"/>
      <c r="REI152" s="3"/>
      <c r="REJ152" s="3"/>
      <c r="REK152" s="3"/>
      <c r="REL152" s="3"/>
      <c r="REM152" s="3"/>
      <c r="REN152" s="3"/>
      <c r="REO152" s="3"/>
      <c r="REP152" s="3"/>
      <c r="REQ152" s="3"/>
      <c r="RER152" s="3"/>
      <c r="RES152" s="3"/>
      <c r="RET152" s="3"/>
      <c r="REU152" s="3"/>
      <c r="REV152" s="3"/>
      <c r="REW152" s="3"/>
      <c r="REX152" s="3"/>
      <c r="REY152" s="3"/>
      <c r="REZ152" s="3"/>
      <c r="RFA152" s="3"/>
      <c r="RFB152" s="3"/>
      <c r="RFC152" s="3"/>
      <c r="RFD152" s="3"/>
      <c r="RFE152" s="3"/>
      <c r="RFF152" s="3"/>
      <c r="RFG152" s="3"/>
      <c r="RFH152" s="3"/>
      <c r="RFI152" s="3"/>
      <c r="RFJ152" s="3"/>
      <c r="RFK152" s="3"/>
      <c r="RFL152" s="3"/>
      <c r="RFM152" s="3"/>
      <c r="RFN152" s="3"/>
      <c r="RFO152" s="3"/>
      <c r="RFP152" s="3"/>
      <c r="RFQ152" s="3"/>
      <c r="RFR152" s="3"/>
      <c r="RFS152" s="3"/>
      <c r="RFT152" s="3"/>
      <c r="RFU152" s="3"/>
      <c r="RFV152" s="3"/>
      <c r="RFW152" s="3"/>
      <c r="RFX152" s="3"/>
      <c r="RFY152" s="3"/>
      <c r="RFZ152" s="3"/>
      <c r="RGA152" s="3"/>
      <c r="RGB152" s="3"/>
      <c r="RGC152" s="3"/>
      <c r="RGD152" s="3"/>
      <c r="RGE152" s="3"/>
      <c r="RGF152" s="3"/>
      <c r="RGG152" s="3"/>
      <c r="RGH152" s="3"/>
      <c r="RGI152" s="3"/>
      <c r="RGJ152" s="3"/>
      <c r="RGK152" s="3"/>
      <c r="RGL152" s="3"/>
      <c r="RGM152" s="3"/>
      <c r="RGN152" s="3"/>
      <c r="RGO152" s="3"/>
      <c r="RGP152" s="3"/>
      <c r="RGQ152" s="3"/>
      <c r="RGR152" s="3"/>
      <c r="RGS152" s="3"/>
      <c r="RGT152" s="3"/>
      <c r="RGU152" s="3"/>
      <c r="RGV152" s="3"/>
      <c r="RGW152" s="3"/>
      <c r="RGX152" s="3"/>
      <c r="RGY152" s="3"/>
      <c r="RGZ152" s="3"/>
      <c r="RHA152" s="3"/>
      <c r="RHB152" s="3"/>
      <c r="RHC152" s="3"/>
      <c r="RHD152" s="3"/>
      <c r="RHE152" s="3"/>
      <c r="RHF152" s="3"/>
      <c r="RHG152" s="3"/>
      <c r="RHH152" s="3"/>
      <c r="RHI152" s="3"/>
      <c r="RHJ152" s="3"/>
      <c r="RHK152" s="3"/>
      <c r="RHL152" s="3"/>
      <c r="RHM152" s="3"/>
      <c r="RHN152" s="3"/>
      <c r="RHO152" s="3"/>
      <c r="RHP152" s="3"/>
      <c r="RHQ152" s="3"/>
      <c r="RHR152" s="3"/>
      <c r="RHS152" s="3"/>
      <c r="RHT152" s="3"/>
      <c r="RHU152" s="3"/>
      <c r="RHV152" s="3"/>
      <c r="RHW152" s="3"/>
      <c r="RHX152" s="3"/>
      <c r="RHY152" s="3"/>
      <c r="RHZ152" s="3"/>
      <c r="RIA152" s="3"/>
      <c r="RIB152" s="3"/>
      <c r="RIC152" s="3"/>
      <c r="RID152" s="3"/>
      <c r="RIE152" s="3"/>
      <c r="RIF152" s="3"/>
      <c r="RIG152" s="3"/>
      <c r="RIH152" s="3"/>
      <c r="RII152" s="3"/>
      <c r="RIJ152" s="3"/>
      <c r="RIK152" s="3"/>
      <c r="RIL152" s="3"/>
      <c r="RIM152" s="3"/>
      <c r="RIN152" s="3"/>
      <c r="RIO152" s="3"/>
      <c r="RIP152" s="3"/>
      <c r="RIQ152" s="3"/>
      <c r="RIR152" s="3"/>
      <c r="RIS152" s="3"/>
      <c r="RIT152" s="3"/>
      <c r="RIU152" s="3"/>
      <c r="RIV152" s="3"/>
      <c r="RIW152" s="3"/>
      <c r="RIX152" s="3"/>
      <c r="RIY152" s="3"/>
      <c r="RIZ152" s="3"/>
      <c r="RJA152" s="3"/>
      <c r="RJB152" s="3"/>
      <c r="RJC152" s="3"/>
      <c r="RJD152" s="3"/>
      <c r="RJE152" s="3"/>
      <c r="RJF152" s="3"/>
      <c r="RJG152" s="3"/>
      <c r="RJH152" s="3"/>
      <c r="RJI152" s="3"/>
      <c r="RJJ152" s="3"/>
      <c r="RJK152" s="3"/>
      <c r="RJL152" s="3"/>
      <c r="RJM152" s="3"/>
      <c r="RJN152" s="3"/>
      <c r="RJO152" s="3"/>
      <c r="RJP152" s="3"/>
      <c r="RJQ152" s="3"/>
      <c r="RJR152" s="3"/>
      <c r="RJS152" s="3"/>
      <c r="RJT152" s="3"/>
      <c r="RJU152" s="3"/>
      <c r="RJV152" s="3"/>
      <c r="RJW152" s="3"/>
      <c r="RJX152" s="3"/>
      <c r="RJY152" s="3"/>
      <c r="RJZ152" s="3"/>
      <c r="RKA152" s="3"/>
      <c r="RKB152" s="3"/>
      <c r="RKC152" s="3"/>
      <c r="RKD152" s="3"/>
      <c r="RKE152" s="3"/>
      <c r="RKF152" s="3"/>
      <c r="RKG152" s="3"/>
      <c r="RKH152" s="3"/>
      <c r="RKI152" s="3"/>
      <c r="RKJ152" s="3"/>
      <c r="RKK152" s="3"/>
      <c r="RKL152" s="3"/>
      <c r="RKM152" s="3"/>
      <c r="RKN152" s="3"/>
      <c r="RKO152" s="3"/>
      <c r="RKP152" s="3"/>
      <c r="RKQ152" s="3"/>
      <c r="RKR152" s="3"/>
      <c r="RKS152" s="3"/>
      <c r="RKT152" s="3"/>
      <c r="RKU152" s="3"/>
      <c r="RKV152" s="3"/>
      <c r="RKW152" s="3"/>
      <c r="RKX152" s="3"/>
      <c r="RKY152" s="3"/>
      <c r="RKZ152" s="3"/>
      <c r="RLA152" s="3"/>
      <c r="RLB152" s="3"/>
      <c r="RLC152" s="3"/>
      <c r="RLD152" s="3"/>
      <c r="RLE152" s="3"/>
      <c r="RLF152" s="3"/>
      <c r="RLG152" s="3"/>
      <c r="RLH152" s="3"/>
      <c r="RLI152" s="3"/>
      <c r="RLJ152" s="3"/>
      <c r="RLK152" s="3"/>
      <c r="RLL152" s="3"/>
      <c r="RLM152" s="3"/>
      <c r="RLN152" s="3"/>
      <c r="RLO152" s="3"/>
      <c r="RLP152" s="3"/>
      <c r="RLQ152" s="3"/>
      <c r="RLR152" s="3"/>
      <c r="RLS152" s="3"/>
      <c r="RLT152" s="3"/>
      <c r="RLU152" s="3"/>
      <c r="RLV152" s="3"/>
      <c r="RLW152" s="3"/>
      <c r="RLX152" s="3"/>
      <c r="RLY152" s="3"/>
      <c r="RLZ152" s="3"/>
      <c r="RMA152" s="3"/>
      <c r="RMB152" s="3"/>
      <c r="RMC152" s="3"/>
      <c r="RMD152" s="3"/>
      <c r="RME152" s="3"/>
      <c r="RMF152" s="3"/>
      <c r="RMG152" s="3"/>
      <c r="RMH152" s="3"/>
      <c r="RMI152" s="3"/>
      <c r="RMJ152" s="3"/>
      <c r="RMK152" s="3"/>
      <c r="RML152" s="3"/>
      <c r="RMM152" s="3"/>
      <c r="RMN152" s="3"/>
      <c r="RMO152" s="3"/>
      <c r="RMP152" s="3"/>
      <c r="RMQ152" s="3"/>
      <c r="RMR152" s="3"/>
      <c r="RMS152" s="3"/>
      <c r="RMT152" s="3"/>
      <c r="RMU152" s="3"/>
      <c r="RMV152" s="3"/>
      <c r="RMW152" s="3"/>
      <c r="RMX152" s="3"/>
      <c r="RMY152" s="3"/>
      <c r="RMZ152" s="3"/>
      <c r="RNA152" s="3"/>
      <c r="RNB152" s="3"/>
      <c r="RNC152" s="3"/>
      <c r="RND152" s="3"/>
      <c r="RNE152" s="3"/>
      <c r="RNF152" s="3"/>
      <c r="RNG152" s="3"/>
      <c r="RNH152" s="3"/>
      <c r="RNI152" s="3"/>
      <c r="RNJ152" s="3"/>
      <c r="RNK152" s="3"/>
      <c r="RNL152" s="3"/>
      <c r="RNM152" s="3"/>
      <c r="RNN152" s="3"/>
      <c r="RNO152" s="3"/>
      <c r="RNP152" s="3"/>
      <c r="RNQ152" s="3"/>
      <c r="RNR152" s="3"/>
      <c r="RNS152" s="3"/>
      <c r="RNT152" s="3"/>
      <c r="RNU152" s="3"/>
      <c r="RNV152" s="3"/>
      <c r="RNW152" s="3"/>
      <c r="RNX152" s="3"/>
      <c r="RNY152" s="3"/>
      <c r="RNZ152" s="3"/>
      <c r="ROA152" s="3"/>
      <c r="ROB152" s="3"/>
      <c r="ROC152" s="3"/>
      <c r="ROD152" s="3"/>
      <c r="ROE152" s="3"/>
      <c r="ROF152" s="3"/>
      <c r="ROG152" s="3"/>
      <c r="ROH152" s="3"/>
      <c r="ROI152" s="3"/>
      <c r="ROJ152" s="3"/>
      <c r="ROK152" s="3"/>
      <c r="ROL152" s="3"/>
      <c r="ROM152" s="3"/>
      <c r="RON152" s="3"/>
      <c r="ROO152" s="3"/>
      <c r="ROP152" s="3"/>
      <c r="ROQ152" s="3"/>
      <c r="ROR152" s="3"/>
      <c r="ROS152" s="3"/>
      <c r="ROT152" s="3"/>
      <c r="ROU152" s="3"/>
      <c r="ROV152" s="3"/>
      <c r="ROW152" s="3"/>
      <c r="ROX152" s="3"/>
      <c r="ROY152" s="3"/>
      <c r="ROZ152" s="3"/>
      <c r="RPA152" s="3"/>
      <c r="RPB152" s="3"/>
      <c r="RPC152" s="3"/>
      <c r="RPD152" s="3"/>
      <c r="RPE152" s="3"/>
      <c r="RPF152" s="3"/>
      <c r="RPG152" s="3"/>
      <c r="RPH152" s="3"/>
      <c r="RPI152" s="3"/>
      <c r="RPJ152" s="3"/>
      <c r="RPK152" s="3"/>
      <c r="RPL152" s="3"/>
      <c r="RPM152" s="3"/>
      <c r="RPN152" s="3"/>
      <c r="RPO152" s="3"/>
      <c r="RPP152" s="3"/>
      <c r="RPQ152" s="3"/>
      <c r="RPR152" s="3"/>
      <c r="RPS152" s="3"/>
      <c r="RPT152" s="3"/>
      <c r="RPU152" s="3"/>
      <c r="RPV152" s="3"/>
      <c r="RPW152" s="3"/>
      <c r="RPX152" s="3"/>
      <c r="RPY152" s="3"/>
      <c r="RPZ152" s="3"/>
      <c r="RQA152" s="3"/>
      <c r="RQB152" s="3"/>
      <c r="RQC152" s="3"/>
      <c r="RQD152" s="3"/>
      <c r="RQE152" s="3"/>
      <c r="RQF152" s="3"/>
      <c r="RQG152" s="3"/>
      <c r="RQH152" s="3"/>
      <c r="RQI152" s="3"/>
      <c r="RQJ152" s="3"/>
      <c r="RQK152" s="3"/>
      <c r="RQL152" s="3"/>
      <c r="RQM152" s="3"/>
      <c r="RQN152" s="3"/>
      <c r="RQO152" s="3"/>
      <c r="RQP152" s="3"/>
      <c r="RQQ152" s="3"/>
      <c r="RQR152" s="3"/>
      <c r="RQS152" s="3"/>
      <c r="RQT152" s="3"/>
      <c r="RQU152" s="3"/>
      <c r="RQV152" s="3"/>
      <c r="RQW152" s="3"/>
      <c r="RQX152" s="3"/>
      <c r="RQY152" s="3"/>
      <c r="RQZ152" s="3"/>
      <c r="RRA152" s="3"/>
      <c r="RRB152" s="3"/>
      <c r="RRC152" s="3"/>
      <c r="RRD152" s="3"/>
      <c r="RRE152" s="3"/>
      <c r="RRF152" s="3"/>
      <c r="RRG152" s="3"/>
      <c r="RRH152" s="3"/>
      <c r="RRI152" s="3"/>
      <c r="RRJ152" s="3"/>
      <c r="RRK152" s="3"/>
      <c r="RRL152" s="3"/>
      <c r="RRM152" s="3"/>
      <c r="RRN152" s="3"/>
      <c r="RRO152" s="3"/>
      <c r="RRP152" s="3"/>
      <c r="RRQ152" s="3"/>
      <c r="RRR152" s="3"/>
      <c r="RRS152" s="3"/>
      <c r="RRT152" s="3"/>
      <c r="RRU152" s="3"/>
      <c r="RRV152" s="3"/>
      <c r="RRW152" s="3"/>
      <c r="RRX152" s="3"/>
      <c r="RRY152" s="3"/>
      <c r="RRZ152" s="3"/>
      <c r="RSA152" s="3"/>
      <c r="RSB152" s="3"/>
      <c r="RSC152" s="3"/>
      <c r="RSD152" s="3"/>
      <c r="RSE152" s="3"/>
      <c r="RSF152" s="3"/>
      <c r="RSG152" s="3"/>
      <c r="RSH152" s="3"/>
      <c r="RSI152" s="3"/>
      <c r="RSJ152" s="3"/>
      <c r="RSK152" s="3"/>
      <c r="RSL152" s="3"/>
      <c r="RSM152" s="3"/>
      <c r="RSN152" s="3"/>
      <c r="RSO152" s="3"/>
      <c r="RSP152" s="3"/>
      <c r="RSQ152" s="3"/>
      <c r="RSR152" s="3"/>
      <c r="RSS152" s="3"/>
      <c r="RST152" s="3"/>
      <c r="RSU152" s="3"/>
      <c r="RSV152" s="3"/>
      <c r="RSW152" s="3"/>
      <c r="RSX152" s="3"/>
      <c r="RSY152" s="3"/>
      <c r="RSZ152" s="3"/>
      <c r="RTA152" s="3"/>
      <c r="RTB152" s="3"/>
      <c r="RTC152" s="3"/>
      <c r="RTD152" s="3"/>
      <c r="RTE152" s="3"/>
      <c r="RTF152" s="3"/>
      <c r="RTG152" s="3"/>
      <c r="RTH152" s="3"/>
      <c r="RTI152" s="3"/>
      <c r="RTJ152" s="3"/>
      <c r="RTK152" s="3"/>
      <c r="RTL152" s="3"/>
      <c r="RTM152" s="3"/>
      <c r="RTN152" s="3"/>
      <c r="RTO152" s="3"/>
      <c r="RTP152" s="3"/>
      <c r="RTQ152" s="3"/>
      <c r="RTR152" s="3"/>
      <c r="RTS152" s="3"/>
      <c r="RTT152" s="3"/>
      <c r="RTU152" s="3"/>
      <c r="RTV152" s="3"/>
      <c r="RTW152" s="3"/>
      <c r="RTX152" s="3"/>
      <c r="RTY152" s="3"/>
      <c r="RTZ152" s="3"/>
      <c r="RUA152" s="3"/>
      <c r="RUB152" s="3"/>
      <c r="RUC152" s="3"/>
      <c r="RUD152" s="3"/>
      <c r="RUE152" s="3"/>
      <c r="RUF152" s="3"/>
      <c r="RUG152" s="3"/>
      <c r="RUH152" s="3"/>
      <c r="RUI152" s="3"/>
      <c r="RUJ152" s="3"/>
      <c r="RUK152" s="3"/>
      <c r="RUL152" s="3"/>
      <c r="RUM152" s="3"/>
      <c r="RUN152" s="3"/>
      <c r="RUO152" s="3"/>
      <c r="RUP152" s="3"/>
      <c r="RUQ152" s="3"/>
      <c r="RUR152" s="3"/>
      <c r="RUS152" s="3"/>
      <c r="RUT152" s="3"/>
      <c r="RUU152" s="3"/>
      <c r="RUV152" s="3"/>
      <c r="RUW152" s="3"/>
      <c r="RUX152" s="3"/>
      <c r="RUY152" s="3"/>
      <c r="RUZ152" s="3"/>
      <c r="RVA152" s="3"/>
      <c r="RVB152" s="3"/>
      <c r="RVC152" s="3"/>
      <c r="RVD152" s="3"/>
      <c r="RVE152" s="3"/>
      <c r="RVF152" s="3"/>
      <c r="RVG152" s="3"/>
      <c r="RVH152" s="3"/>
      <c r="RVI152" s="3"/>
      <c r="RVJ152" s="3"/>
      <c r="RVK152" s="3"/>
      <c r="RVL152" s="3"/>
      <c r="RVM152" s="3"/>
      <c r="RVN152" s="3"/>
      <c r="RVO152" s="3"/>
      <c r="RVP152" s="3"/>
      <c r="RVQ152" s="3"/>
      <c r="RVR152" s="3"/>
      <c r="RVS152" s="3"/>
      <c r="RVT152" s="3"/>
      <c r="RVU152" s="3"/>
      <c r="RVV152" s="3"/>
      <c r="RVW152" s="3"/>
      <c r="RVX152" s="3"/>
      <c r="RVY152" s="3"/>
      <c r="RVZ152" s="3"/>
      <c r="RWA152" s="3"/>
      <c r="RWB152" s="3"/>
      <c r="RWC152" s="3"/>
      <c r="RWD152" s="3"/>
      <c r="RWE152" s="3"/>
      <c r="RWF152" s="3"/>
      <c r="RWG152" s="3"/>
      <c r="RWH152" s="3"/>
      <c r="RWI152" s="3"/>
      <c r="RWJ152" s="3"/>
      <c r="RWK152" s="3"/>
      <c r="RWL152" s="3"/>
      <c r="RWM152" s="3"/>
      <c r="RWN152" s="3"/>
      <c r="RWO152" s="3"/>
      <c r="RWP152" s="3"/>
      <c r="RWQ152" s="3"/>
      <c r="RWR152" s="3"/>
      <c r="RWS152" s="3"/>
      <c r="RWT152" s="3"/>
      <c r="RWU152" s="3"/>
      <c r="RWV152" s="3"/>
      <c r="RWW152" s="3"/>
      <c r="RWX152" s="3"/>
      <c r="RWY152" s="3"/>
      <c r="RWZ152" s="3"/>
      <c r="RXA152" s="3"/>
      <c r="RXB152" s="3"/>
      <c r="RXC152" s="3"/>
      <c r="RXD152" s="3"/>
      <c r="RXE152" s="3"/>
      <c r="RXF152" s="3"/>
      <c r="RXG152" s="3"/>
      <c r="RXH152" s="3"/>
      <c r="RXI152" s="3"/>
      <c r="RXJ152" s="3"/>
      <c r="RXK152" s="3"/>
      <c r="RXL152" s="3"/>
      <c r="RXM152" s="3"/>
      <c r="RXN152" s="3"/>
      <c r="RXO152" s="3"/>
      <c r="RXP152" s="3"/>
      <c r="RXQ152" s="3"/>
      <c r="RXR152" s="3"/>
      <c r="RXS152" s="3"/>
      <c r="RXT152" s="3"/>
      <c r="RXU152" s="3"/>
      <c r="RXV152" s="3"/>
      <c r="RXW152" s="3"/>
      <c r="RXX152" s="3"/>
      <c r="RXY152" s="3"/>
      <c r="RXZ152" s="3"/>
      <c r="RYA152" s="3"/>
      <c r="RYB152" s="3"/>
      <c r="RYC152" s="3"/>
      <c r="RYD152" s="3"/>
      <c r="RYE152" s="3"/>
      <c r="RYF152" s="3"/>
      <c r="RYG152" s="3"/>
      <c r="RYH152" s="3"/>
      <c r="RYI152" s="3"/>
      <c r="RYJ152" s="3"/>
      <c r="RYK152" s="3"/>
      <c r="RYL152" s="3"/>
      <c r="RYM152" s="3"/>
      <c r="RYN152" s="3"/>
      <c r="RYO152" s="3"/>
      <c r="RYP152" s="3"/>
      <c r="RYQ152" s="3"/>
      <c r="RYR152" s="3"/>
      <c r="RYS152" s="3"/>
      <c r="RYT152" s="3"/>
      <c r="RYU152" s="3"/>
      <c r="RYV152" s="3"/>
      <c r="RYW152" s="3"/>
      <c r="RYX152" s="3"/>
      <c r="RYY152" s="3"/>
      <c r="RYZ152" s="3"/>
      <c r="RZA152" s="3"/>
      <c r="RZB152" s="3"/>
      <c r="RZC152" s="3"/>
      <c r="RZD152" s="3"/>
      <c r="RZE152" s="3"/>
      <c r="RZF152" s="3"/>
      <c r="RZG152" s="3"/>
      <c r="RZH152" s="3"/>
      <c r="RZI152" s="3"/>
      <c r="RZJ152" s="3"/>
      <c r="RZK152" s="3"/>
      <c r="RZL152" s="3"/>
      <c r="RZM152" s="3"/>
      <c r="RZN152" s="3"/>
      <c r="RZO152" s="3"/>
      <c r="RZP152" s="3"/>
      <c r="RZQ152" s="3"/>
      <c r="RZR152" s="3"/>
      <c r="RZS152" s="3"/>
      <c r="RZT152" s="3"/>
      <c r="RZU152" s="3"/>
      <c r="RZV152" s="3"/>
      <c r="RZW152" s="3"/>
      <c r="RZX152" s="3"/>
      <c r="RZY152" s="3"/>
      <c r="RZZ152" s="3"/>
      <c r="SAA152" s="3"/>
      <c r="SAB152" s="3"/>
      <c r="SAC152" s="3"/>
      <c r="SAD152" s="3"/>
      <c r="SAE152" s="3"/>
      <c r="SAF152" s="3"/>
      <c r="SAG152" s="3"/>
      <c r="SAH152" s="3"/>
      <c r="SAI152" s="3"/>
      <c r="SAJ152" s="3"/>
      <c r="SAK152" s="3"/>
      <c r="SAL152" s="3"/>
      <c r="SAM152" s="3"/>
      <c r="SAN152" s="3"/>
      <c r="SAO152" s="3"/>
      <c r="SAP152" s="3"/>
      <c r="SAQ152" s="3"/>
      <c r="SAR152" s="3"/>
      <c r="SAS152" s="3"/>
      <c r="SAT152" s="3"/>
      <c r="SAU152" s="3"/>
      <c r="SAV152" s="3"/>
      <c r="SAW152" s="3"/>
      <c r="SAX152" s="3"/>
      <c r="SAY152" s="3"/>
      <c r="SAZ152" s="3"/>
      <c r="SBA152" s="3"/>
      <c r="SBB152" s="3"/>
      <c r="SBC152" s="3"/>
      <c r="SBD152" s="3"/>
      <c r="SBE152" s="3"/>
      <c r="SBF152" s="3"/>
      <c r="SBG152" s="3"/>
      <c r="SBH152" s="3"/>
      <c r="SBI152" s="3"/>
      <c r="SBJ152" s="3"/>
      <c r="SBK152" s="3"/>
      <c r="SBL152" s="3"/>
      <c r="SBM152" s="3"/>
      <c r="SBN152" s="3"/>
      <c r="SBO152" s="3"/>
      <c r="SBP152" s="3"/>
      <c r="SBQ152" s="3"/>
      <c r="SBR152" s="3"/>
      <c r="SBS152" s="3"/>
      <c r="SBT152" s="3"/>
      <c r="SBU152" s="3"/>
      <c r="SBV152" s="3"/>
      <c r="SBW152" s="3"/>
      <c r="SBX152" s="3"/>
      <c r="SBY152" s="3"/>
      <c r="SBZ152" s="3"/>
      <c r="SCA152" s="3"/>
      <c r="SCB152" s="3"/>
      <c r="SCC152" s="3"/>
      <c r="SCD152" s="3"/>
      <c r="SCE152" s="3"/>
      <c r="SCF152" s="3"/>
      <c r="SCG152" s="3"/>
      <c r="SCH152" s="3"/>
      <c r="SCI152" s="3"/>
      <c r="SCJ152" s="3"/>
      <c r="SCK152" s="3"/>
      <c r="SCL152" s="3"/>
      <c r="SCM152" s="3"/>
      <c r="SCN152" s="3"/>
      <c r="SCO152" s="3"/>
      <c r="SCP152" s="3"/>
      <c r="SCQ152" s="3"/>
      <c r="SCR152" s="3"/>
      <c r="SCS152" s="3"/>
      <c r="SCT152" s="3"/>
      <c r="SCU152" s="3"/>
      <c r="SCV152" s="3"/>
      <c r="SCW152" s="3"/>
      <c r="SCX152" s="3"/>
      <c r="SCY152" s="3"/>
      <c r="SCZ152" s="3"/>
      <c r="SDA152" s="3"/>
      <c r="SDB152" s="3"/>
      <c r="SDC152" s="3"/>
      <c r="SDD152" s="3"/>
      <c r="SDE152" s="3"/>
      <c r="SDF152" s="3"/>
      <c r="SDG152" s="3"/>
      <c r="SDH152" s="3"/>
      <c r="SDI152" s="3"/>
      <c r="SDJ152" s="3"/>
      <c r="SDK152" s="3"/>
      <c r="SDL152" s="3"/>
      <c r="SDM152" s="3"/>
      <c r="SDN152" s="3"/>
      <c r="SDO152" s="3"/>
      <c r="SDP152" s="3"/>
      <c r="SDQ152" s="3"/>
      <c r="SDR152" s="3"/>
      <c r="SDS152" s="3"/>
      <c r="SDT152" s="3"/>
      <c r="SDU152" s="3"/>
      <c r="SDV152" s="3"/>
      <c r="SDW152" s="3"/>
      <c r="SDX152" s="3"/>
      <c r="SDY152" s="3"/>
      <c r="SDZ152" s="3"/>
      <c r="SEA152" s="3"/>
      <c r="SEB152" s="3"/>
      <c r="SEC152" s="3"/>
      <c r="SED152" s="3"/>
      <c r="SEE152" s="3"/>
      <c r="SEF152" s="3"/>
      <c r="SEG152" s="3"/>
      <c r="SEH152" s="3"/>
      <c r="SEI152" s="3"/>
      <c r="SEJ152" s="3"/>
      <c r="SEK152" s="3"/>
      <c r="SEL152" s="3"/>
      <c r="SEM152" s="3"/>
      <c r="SEN152" s="3"/>
      <c r="SEO152" s="3"/>
      <c r="SEP152" s="3"/>
      <c r="SEQ152" s="3"/>
      <c r="SER152" s="3"/>
      <c r="SES152" s="3"/>
      <c r="SET152" s="3"/>
      <c r="SEU152" s="3"/>
      <c r="SEV152" s="3"/>
      <c r="SEW152" s="3"/>
      <c r="SEX152" s="3"/>
      <c r="SEY152" s="3"/>
      <c r="SEZ152" s="3"/>
      <c r="SFA152" s="3"/>
      <c r="SFB152" s="3"/>
      <c r="SFC152" s="3"/>
      <c r="SFD152" s="3"/>
      <c r="SFE152" s="3"/>
      <c r="SFF152" s="3"/>
      <c r="SFG152" s="3"/>
      <c r="SFH152" s="3"/>
      <c r="SFI152" s="3"/>
      <c r="SFJ152" s="3"/>
      <c r="SFK152" s="3"/>
      <c r="SFL152" s="3"/>
      <c r="SFM152" s="3"/>
      <c r="SFN152" s="3"/>
      <c r="SFO152" s="3"/>
      <c r="SFP152" s="3"/>
      <c r="SFQ152" s="3"/>
      <c r="SFR152" s="3"/>
      <c r="SFS152" s="3"/>
      <c r="SFT152" s="3"/>
      <c r="SFU152" s="3"/>
      <c r="SFV152" s="3"/>
      <c r="SFW152" s="3"/>
      <c r="SFX152" s="3"/>
      <c r="SFY152" s="3"/>
      <c r="SFZ152" s="3"/>
      <c r="SGA152" s="3"/>
      <c r="SGB152" s="3"/>
      <c r="SGC152" s="3"/>
      <c r="SGD152" s="3"/>
      <c r="SGE152" s="3"/>
      <c r="SGF152" s="3"/>
      <c r="SGG152" s="3"/>
      <c r="SGH152" s="3"/>
      <c r="SGI152" s="3"/>
      <c r="SGJ152" s="3"/>
      <c r="SGK152" s="3"/>
      <c r="SGL152" s="3"/>
      <c r="SGM152" s="3"/>
      <c r="SGN152" s="3"/>
      <c r="SGO152" s="3"/>
      <c r="SGP152" s="3"/>
      <c r="SGQ152" s="3"/>
      <c r="SGR152" s="3"/>
      <c r="SGS152" s="3"/>
      <c r="SGT152" s="3"/>
      <c r="SGU152" s="3"/>
      <c r="SGV152" s="3"/>
      <c r="SGW152" s="3"/>
      <c r="SGX152" s="3"/>
      <c r="SGY152" s="3"/>
      <c r="SGZ152" s="3"/>
      <c r="SHA152" s="3"/>
      <c r="SHB152" s="3"/>
      <c r="SHC152" s="3"/>
      <c r="SHD152" s="3"/>
      <c r="SHE152" s="3"/>
      <c r="SHF152" s="3"/>
      <c r="SHG152" s="3"/>
      <c r="SHH152" s="3"/>
      <c r="SHI152" s="3"/>
      <c r="SHJ152" s="3"/>
      <c r="SHK152" s="3"/>
      <c r="SHL152" s="3"/>
      <c r="SHM152" s="3"/>
      <c r="SHN152" s="3"/>
      <c r="SHO152" s="3"/>
      <c r="SHP152" s="3"/>
      <c r="SHQ152" s="3"/>
      <c r="SHR152" s="3"/>
      <c r="SHS152" s="3"/>
      <c r="SHT152" s="3"/>
      <c r="SHU152" s="3"/>
      <c r="SHV152" s="3"/>
      <c r="SHW152" s="3"/>
      <c r="SHX152" s="3"/>
      <c r="SHY152" s="3"/>
      <c r="SHZ152" s="3"/>
      <c r="SIA152" s="3"/>
      <c r="SIB152" s="3"/>
      <c r="SIC152" s="3"/>
      <c r="SID152" s="3"/>
      <c r="SIE152" s="3"/>
      <c r="SIF152" s="3"/>
      <c r="SIG152" s="3"/>
      <c r="SIH152" s="3"/>
      <c r="SII152" s="3"/>
      <c r="SIJ152" s="3"/>
      <c r="SIK152" s="3"/>
      <c r="SIL152" s="3"/>
      <c r="SIM152" s="3"/>
      <c r="SIN152" s="3"/>
      <c r="SIO152" s="3"/>
      <c r="SIP152" s="3"/>
      <c r="SIQ152" s="3"/>
      <c r="SIR152" s="3"/>
      <c r="SIS152" s="3"/>
      <c r="SIT152" s="3"/>
      <c r="SIU152" s="3"/>
      <c r="SIV152" s="3"/>
      <c r="SIW152" s="3"/>
      <c r="SIX152" s="3"/>
      <c r="SIY152" s="3"/>
      <c r="SIZ152" s="3"/>
      <c r="SJA152" s="3"/>
      <c r="SJB152" s="3"/>
      <c r="SJC152" s="3"/>
      <c r="SJD152" s="3"/>
      <c r="SJE152" s="3"/>
      <c r="SJF152" s="3"/>
      <c r="SJG152" s="3"/>
      <c r="SJH152" s="3"/>
      <c r="SJI152" s="3"/>
      <c r="SJJ152" s="3"/>
      <c r="SJK152" s="3"/>
      <c r="SJL152" s="3"/>
      <c r="SJM152" s="3"/>
      <c r="SJN152" s="3"/>
      <c r="SJO152" s="3"/>
      <c r="SJP152" s="3"/>
      <c r="SJQ152" s="3"/>
      <c r="SJR152" s="3"/>
      <c r="SJS152" s="3"/>
      <c r="SJT152" s="3"/>
      <c r="SJU152" s="3"/>
      <c r="SJV152" s="3"/>
      <c r="SJW152" s="3"/>
      <c r="SJX152" s="3"/>
      <c r="SJY152" s="3"/>
      <c r="SJZ152" s="3"/>
      <c r="SKA152" s="3"/>
      <c r="SKB152" s="3"/>
      <c r="SKC152" s="3"/>
      <c r="SKD152" s="3"/>
      <c r="SKE152" s="3"/>
      <c r="SKF152" s="3"/>
      <c r="SKG152" s="3"/>
      <c r="SKH152" s="3"/>
      <c r="SKI152" s="3"/>
      <c r="SKJ152" s="3"/>
      <c r="SKK152" s="3"/>
      <c r="SKL152" s="3"/>
      <c r="SKM152" s="3"/>
      <c r="SKN152" s="3"/>
      <c r="SKO152" s="3"/>
      <c r="SKP152" s="3"/>
      <c r="SKQ152" s="3"/>
      <c r="SKR152" s="3"/>
      <c r="SKS152" s="3"/>
      <c r="SKT152" s="3"/>
      <c r="SKU152" s="3"/>
      <c r="SKV152" s="3"/>
      <c r="SKW152" s="3"/>
      <c r="SKX152" s="3"/>
      <c r="SKY152" s="3"/>
      <c r="SKZ152" s="3"/>
      <c r="SLA152" s="3"/>
      <c r="SLB152" s="3"/>
      <c r="SLC152" s="3"/>
      <c r="SLD152" s="3"/>
      <c r="SLE152" s="3"/>
      <c r="SLF152" s="3"/>
      <c r="SLG152" s="3"/>
      <c r="SLH152" s="3"/>
      <c r="SLI152" s="3"/>
      <c r="SLJ152" s="3"/>
      <c r="SLK152" s="3"/>
      <c r="SLL152" s="3"/>
      <c r="SLM152" s="3"/>
      <c r="SLN152" s="3"/>
      <c r="SLO152" s="3"/>
      <c r="SLP152" s="3"/>
      <c r="SLQ152" s="3"/>
      <c r="SLR152" s="3"/>
      <c r="SLS152" s="3"/>
      <c r="SLT152" s="3"/>
      <c r="SLU152" s="3"/>
      <c r="SLV152" s="3"/>
      <c r="SLW152" s="3"/>
      <c r="SLX152" s="3"/>
      <c r="SLY152" s="3"/>
      <c r="SLZ152" s="3"/>
      <c r="SMA152" s="3"/>
      <c r="SMB152" s="3"/>
      <c r="SMC152" s="3"/>
      <c r="SMD152" s="3"/>
      <c r="SME152" s="3"/>
      <c r="SMF152" s="3"/>
      <c r="SMG152" s="3"/>
      <c r="SMH152" s="3"/>
      <c r="SMI152" s="3"/>
      <c r="SMJ152" s="3"/>
      <c r="SMK152" s="3"/>
      <c r="SML152" s="3"/>
      <c r="SMM152" s="3"/>
      <c r="SMN152" s="3"/>
      <c r="SMO152" s="3"/>
      <c r="SMP152" s="3"/>
      <c r="SMQ152" s="3"/>
      <c r="SMR152" s="3"/>
      <c r="SMS152" s="3"/>
      <c r="SMT152" s="3"/>
      <c r="SMU152" s="3"/>
      <c r="SMV152" s="3"/>
      <c r="SMW152" s="3"/>
      <c r="SMX152" s="3"/>
      <c r="SMY152" s="3"/>
      <c r="SMZ152" s="3"/>
      <c r="SNA152" s="3"/>
      <c r="SNB152" s="3"/>
      <c r="SNC152" s="3"/>
      <c r="SND152" s="3"/>
      <c r="SNE152" s="3"/>
      <c r="SNF152" s="3"/>
      <c r="SNG152" s="3"/>
      <c r="SNH152" s="3"/>
      <c r="SNI152" s="3"/>
      <c r="SNJ152" s="3"/>
      <c r="SNK152" s="3"/>
      <c r="SNL152" s="3"/>
      <c r="SNM152" s="3"/>
      <c r="SNN152" s="3"/>
      <c r="SNO152" s="3"/>
      <c r="SNP152" s="3"/>
      <c r="SNQ152" s="3"/>
      <c r="SNR152" s="3"/>
      <c r="SNS152" s="3"/>
      <c r="SNT152" s="3"/>
      <c r="SNU152" s="3"/>
      <c r="SNV152" s="3"/>
      <c r="SNW152" s="3"/>
      <c r="SNX152" s="3"/>
      <c r="SNY152" s="3"/>
      <c r="SNZ152" s="3"/>
      <c r="SOA152" s="3"/>
      <c r="SOB152" s="3"/>
      <c r="SOC152" s="3"/>
      <c r="SOD152" s="3"/>
      <c r="SOE152" s="3"/>
      <c r="SOF152" s="3"/>
      <c r="SOG152" s="3"/>
      <c r="SOH152" s="3"/>
      <c r="SOI152" s="3"/>
      <c r="SOJ152" s="3"/>
      <c r="SOK152" s="3"/>
      <c r="SOL152" s="3"/>
      <c r="SOM152" s="3"/>
      <c r="SON152" s="3"/>
      <c r="SOO152" s="3"/>
      <c r="SOP152" s="3"/>
      <c r="SOQ152" s="3"/>
      <c r="SOR152" s="3"/>
      <c r="SOS152" s="3"/>
      <c r="SOT152" s="3"/>
      <c r="SOU152" s="3"/>
      <c r="SOV152" s="3"/>
      <c r="SOW152" s="3"/>
      <c r="SOX152" s="3"/>
      <c r="SOY152" s="3"/>
      <c r="SOZ152" s="3"/>
      <c r="SPA152" s="3"/>
      <c r="SPB152" s="3"/>
      <c r="SPC152" s="3"/>
      <c r="SPD152" s="3"/>
      <c r="SPE152" s="3"/>
      <c r="SPF152" s="3"/>
      <c r="SPG152" s="3"/>
      <c r="SPH152" s="3"/>
      <c r="SPI152" s="3"/>
      <c r="SPJ152" s="3"/>
      <c r="SPK152" s="3"/>
      <c r="SPL152" s="3"/>
      <c r="SPM152" s="3"/>
      <c r="SPN152" s="3"/>
      <c r="SPO152" s="3"/>
      <c r="SPP152" s="3"/>
      <c r="SPQ152" s="3"/>
      <c r="SPR152" s="3"/>
      <c r="SPS152" s="3"/>
      <c r="SPT152" s="3"/>
      <c r="SPU152" s="3"/>
      <c r="SPV152" s="3"/>
      <c r="SPW152" s="3"/>
      <c r="SPX152" s="3"/>
      <c r="SPY152" s="3"/>
      <c r="SPZ152" s="3"/>
      <c r="SQA152" s="3"/>
      <c r="SQB152" s="3"/>
      <c r="SQC152" s="3"/>
      <c r="SQD152" s="3"/>
      <c r="SQE152" s="3"/>
      <c r="SQF152" s="3"/>
      <c r="SQG152" s="3"/>
      <c r="SQH152" s="3"/>
      <c r="SQI152" s="3"/>
      <c r="SQJ152" s="3"/>
      <c r="SQK152" s="3"/>
      <c r="SQL152" s="3"/>
      <c r="SQM152" s="3"/>
      <c r="SQN152" s="3"/>
      <c r="SQO152" s="3"/>
      <c r="SQP152" s="3"/>
      <c r="SQQ152" s="3"/>
      <c r="SQR152" s="3"/>
      <c r="SQS152" s="3"/>
      <c r="SQT152" s="3"/>
      <c r="SQU152" s="3"/>
      <c r="SQV152" s="3"/>
      <c r="SQW152" s="3"/>
      <c r="SQX152" s="3"/>
      <c r="SQY152" s="3"/>
      <c r="SQZ152" s="3"/>
      <c r="SRA152" s="3"/>
      <c r="SRB152" s="3"/>
      <c r="SRC152" s="3"/>
      <c r="SRD152" s="3"/>
      <c r="SRE152" s="3"/>
      <c r="SRF152" s="3"/>
      <c r="SRG152" s="3"/>
      <c r="SRH152" s="3"/>
      <c r="SRI152" s="3"/>
      <c r="SRJ152" s="3"/>
      <c r="SRK152" s="3"/>
      <c r="SRL152" s="3"/>
      <c r="SRM152" s="3"/>
      <c r="SRN152" s="3"/>
      <c r="SRO152" s="3"/>
      <c r="SRP152" s="3"/>
      <c r="SRQ152" s="3"/>
      <c r="SRR152" s="3"/>
      <c r="SRS152" s="3"/>
      <c r="SRT152" s="3"/>
      <c r="SRU152" s="3"/>
      <c r="SRV152" s="3"/>
      <c r="SRW152" s="3"/>
      <c r="SRX152" s="3"/>
      <c r="SRY152" s="3"/>
      <c r="SRZ152" s="3"/>
      <c r="SSA152" s="3"/>
      <c r="SSB152" s="3"/>
      <c r="SSC152" s="3"/>
      <c r="SSD152" s="3"/>
      <c r="SSE152" s="3"/>
      <c r="SSF152" s="3"/>
      <c r="SSG152" s="3"/>
      <c r="SSH152" s="3"/>
      <c r="SSI152" s="3"/>
      <c r="SSJ152" s="3"/>
      <c r="SSK152" s="3"/>
      <c r="SSL152" s="3"/>
      <c r="SSM152" s="3"/>
      <c r="SSN152" s="3"/>
      <c r="SSO152" s="3"/>
      <c r="SSP152" s="3"/>
      <c r="SSQ152" s="3"/>
      <c r="SSR152" s="3"/>
      <c r="SSS152" s="3"/>
      <c r="SST152" s="3"/>
      <c r="SSU152" s="3"/>
      <c r="SSV152" s="3"/>
      <c r="SSW152" s="3"/>
      <c r="SSX152" s="3"/>
      <c r="SSY152" s="3"/>
      <c r="SSZ152" s="3"/>
      <c r="STA152" s="3"/>
      <c r="STB152" s="3"/>
      <c r="STC152" s="3"/>
      <c r="STD152" s="3"/>
      <c r="STE152" s="3"/>
      <c r="STF152" s="3"/>
      <c r="STG152" s="3"/>
      <c r="STH152" s="3"/>
      <c r="STI152" s="3"/>
      <c r="STJ152" s="3"/>
      <c r="STK152" s="3"/>
      <c r="STL152" s="3"/>
      <c r="STM152" s="3"/>
      <c r="STN152" s="3"/>
      <c r="STO152" s="3"/>
      <c r="STP152" s="3"/>
      <c r="STQ152" s="3"/>
      <c r="STR152" s="3"/>
      <c r="STS152" s="3"/>
      <c r="STT152" s="3"/>
      <c r="STU152" s="3"/>
      <c r="STV152" s="3"/>
      <c r="STW152" s="3"/>
      <c r="STX152" s="3"/>
      <c r="STY152" s="3"/>
      <c r="STZ152" s="3"/>
      <c r="SUA152" s="3"/>
      <c r="SUB152" s="3"/>
      <c r="SUC152" s="3"/>
      <c r="SUD152" s="3"/>
      <c r="SUE152" s="3"/>
      <c r="SUF152" s="3"/>
      <c r="SUG152" s="3"/>
      <c r="SUH152" s="3"/>
      <c r="SUI152" s="3"/>
      <c r="SUJ152" s="3"/>
      <c r="SUK152" s="3"/>
      <c r="SUL152" s="3"/>
      <c r="SUM152" s="3"/>
      <c r="SUN152" s="3"/>
      <c r="SUO152" s="3"/>
      <c r="SUP152" s="3"/>
      <c r="SUQ152" s="3"/>
      <c r="SUR152" s="3"/>
      <c r="SUS152" s="3"/>
      <c r="SUT152" s="3"/>
      <c r="SUU152" s="3"/>
      <c r="SUV152" s="3"/>
      <c r="SUW152" s="3"/>
      <c r="SUX152" s="3"/>
      <c r="SUY152" s="3"/>
      <c r="SUZ152" s="3"/>
      <c r="SVA152" s="3"/>
      <c r="SVB152" s="3"/>
      <c r="SVC152" s="3"/>
      <c r="SVD152" s="3"/>
      <c r="SVE152" s="3"/>
      <c r="SVF152" s="3"/>
      <c r="SVG152" s="3"/>
      <c r="SVH152" s="3"/>
      <c r="SVI152" s="3"/>
      <c r="SVJ152" s="3"/>
      <c r="SVK152" s="3"/>
      <c r="SVL152" s="3"/>
      <c r="SVM152" s="3"/>
      <c r="SVN152" s="3"/>
      <c r="SVO152" s="3"/>
      <c r="SVP152" s="3"/>
      <c r="SVQ152" s="3"/>
      <c r="SVR152" s="3"/>
      <c r="SVS152" s="3"/>
      <c r="SVT152" s="3"/>
      <c r="SVU152" s="3"/>
      <c r="SVV152" s="3"/>
      <c r="SVW152" s="3"/>
      <c r="SVX152" s="3"/>
      <c r="SVY152" s="3"/>
      <c r="SVZ152" s="3"/>
      <c r="SWA152" s="3"/>
      <c r="SWB152" s="3"/>
      <c r="SWC152" s="3"/>
      <c r="SWD152" s="3"/>
      <c r="SWE152" s="3"/>
      <c r="SWF152" s="3"/>
      <c r="SWG152" s="3"/>
      <c r="SWH152" s="3"/>
      <c r="SWI152" s="3"/>
      <c r="SWJ152" s="3"/>
      <c r="SWK152" s="3"/>
      <c r="SWL152" s="3"/>
      <c r="SWM152" s="3"/>
      <c r="SWN152" s="3"/>
      <c r="SWO152" s="3"/>
      <c r="SWP152" s="3"/>
      <c r="SWQ152" s="3"/>
      <c r="SWR152" s="3"/>
      <c r="SWS152" s="3"/>
      <c r="SWT152" s="3"/>
      <c r="SWU152" s="3"/>
      <c r="SWV152" s="3"/>
      <c r="SWW152" s="3"/>
      <c r="SWX152" s="3"/>
      <c r="SWY152" s="3"/>
      <c r="SWZ152" s="3"/>
      <c r="SXA152" s="3"/>
      <c r="SXB152" s="3"/>
      <c r="SXC152" s="3"/>
      <c r="SXD152" s="3"/>
      <c r="SXE152" s="3"/>
      <c r="SXF152" s="3"/>
      <c r="SXG152" s="3"/>
      <c r="SXH152" s="3"/>
      <c r="SXI152" s="3"/>
      <c r="SXJ152" s="3"/>
      <c r="SXK152" s="3"/>
      <c r="SXL152" s="3"/>
      <c r="SXM152" s="3"/>
      <c r="SXN152" s="3"/>
      <c r="SXO152" s="3"/>
      <c r="SXP152" s="3"/>
      <c r="SXQ152" s="3"/>
      <c r="SXR152" s="3"/>
      <c r="SXS152" s="3"/>
      <c r="SXT152" s="3"/>
      <c r="SXU152" s="3"/>
      <c r="SXV152" s="3"/>
      <c r="SXW152" s="3"/>
      <c r="SXX152" s="3"/>
      <c r="SXY152" s="3"/>
      <c r="SXZ152" s="3"/>
      <c r="SYA152" s="3"/>
      <c r="SYB152" s="3"/>
      <c r="SYC152" s="3"/>
      <c r="SYD152" s="3"/>
      <c r="SYE152" s="3"/>
      <c r="SYF152" s="3"/>
      <c r="SYG152" s="3"/>
      <c r="SYH152" s="3"/>
      <c r="SYI152" s="3"/>
      <c r="SYJ152" s="3"/>
      <c r="SYK152" s="3"/>
      <c r="SYL152" s="3"/>
      <c r="SYM152" s="3"/>
      <c r="SYN152" s="3"/>
      <c r="SYO152" s="3"/>
      <c r="SYP152" s="3"/>
      <c r="SYQ152" s="3"/>
      <c r="SYR152" s="3"/>
      <c r="SYS152" s="3"/>
      <c r="SYT152" s="3"/>
      <c r="SYU152" s="3"/>
      <c r="SYV152" s="3"/>
      <c r="SYW152" s="3"/>
      <c r="SYX152" s="3"/>
      <c r="SYY152" s="3"/>
      <c r="SYZ152" s="3"/>
      <c r="SZA152" s="3"/>
      <c r="SZB152" s="3"/>
      <c r="SZC152" s="3"/>
      <c r="SZD152" s="3"/>
      <c r="SZE152" s="3"/>
      <c r="SZF152" s="3"/>
      <c r="SZG152" s="3"/>
      <c r="SZH152" s="3"/>
      <c r="SZI152" s="3"/>
      <c r="SZJ152" s="3"/>
      <c r="SZK152" s="3"/>
      <c r="SZL152" s="3"/>
      <c r="SZM152" s="3"/>
      <c r="SZN152" s="3"/>
      <c r="SZO152" s="3"/>
      <c r="SZP152" s="3"/>
      <c r="SZQ152" s="3"/>
      <c r="SZR152" s="3"/>
      <c r="SZS152" s="3"/>
      <c r="SZT152" s="3"/>
      <c r="SZU152" s="3"/>
      <c r="SZV152" s="3"/>
      <c r="SZW152" s="3"/>
      <c r="SZX152" s="3"/>
      <c r="SZY152" s="3"/>
      <c r="SZZ152" s="3"/>
      <c r="TAA152" s="3"/>
      <c r="TAB152" s="3"/>
      <c r="TAC152" s="3"/>
      <c r="TAD152" s="3"/>
      <c r="TAE152" s="3"/>
      <c r="TAF152" s="3"/>
      <c r="TAG152" s="3"/>
      <c r="TAH152" s="3"/>
      <c r="TAI152" s="3"/>
      <c r="TAJ152" s="3"/>
      <c r="TAK152" s="3"/>
      <c r="TAL152" s="3"/>
      <c r="TAM152" s="3"/>
      <c r="TAN152" s="3"/>
      <c r="TAO152" s="3"/>
      <c r="TAP152" s="3"/>
      <c r="TAQ152" s="3"/>
      <c r="TAR152" s="3"/>
      <c r="TAS152" s="3"/>
      <c r="TAT152" s="3"/>
      <c r="TAU152" s="3"/>
      <c r="TAV152" s="3"/>
      <c r="TAW152" s="3"/>
      <c r="TAX152" s="3"/>
      <c r="TAY152" s="3"/>
      <c r="TAZ152" s="3"/>
      <c r="TBA152" s="3"/>
      <c r="TBB152" s="3"/>
      <c r="TBC152" s="3"/>
      <c r="TBD152" s="3"/>
      <c r="TBE152" s="3"/>
      <c r="TBF152" s="3"/>
      <c r="TBG152" s="3"/>
      <c r="TBH152" s="3"/>
      <c r="TBI152" s="3"/>
      <c r="TBJ152" s="3"/>
      <c r="TBK152" s="3"/>
      <c r="TBL152" s="3"/>
      <c r="TBM152" s="3"/>
      <c r="TBN152" s="3"/>
      <c r="TBO152" s="3"/>
      <c r="TBP152" s="3"/>
      <c r="TBQ152" s="3"/>
      <c r="TBR152" s="3"/>
      <c r="TBS152" s="3"/>
      <c r="TBT152" s="3"/>
      <c r="TBU152" s="3"/>
      <c r="TBV152" s="3"/>
      <c r="TBW152" s="3"/>
      <c r="TBX152" s="3"/>
      <c r="TBY152" s="3"/>
      <c r="TBZ152" s="3"/>
      <c r="TCA152" s="3"/>
      <c r="TCB152" s="3"/>
      <c r="TCC152" s="3"/>
      <c r="TCD152" s="3"/>
      <c r="TCE152" s="3"/>
      <c r="TCF152" s="3"/>
      <c r="TCG152" s="3"/>
      <c r="TCH152" s="3"/>
      <c r="TCI152" s="3"/>
      <c r="TCJ152" s="3"/>
      <c r="TCK152" s="3"/>
      <c r="TCL152" s="3"/>
      <c r="TCM152" s="3"/>
      <c r="TCN152" s="3"/>
      <c r="TCO152" s="3"/>
      <c r="TCP152" s="3"/>
      <c r="TCQ152" s="3"/>
      <c r="TCR152" s="3"/>
      <c r="TCS152" s="3"/>
      <c r="TCT152" s="3"/>
      <c r="TCU152" s="3"/>
      <c r="TCV152" s="3"/>
      <c r="TCW152" s="3"/>
      <c r="TCX152" s="3"/>
      <c r="TCY152" s="3"/>
      <c r="TCZ152" s="3"/>
      <c r="TDA152" s="3"/>
      <c r="TDB152" s="3"/>
      <c r="TDC152" s="3"/>
      <c r="TDD152" s="3"/>
      <c r="TDE152" s="3"/>
      <c r="TDF152" s="3"/>
      <c r="TDG152" s="3"/>
      <c r="TDH152" s="3"/>
      <c r="TDI152" s="3"/>
      <c r="TDJ152" s="3"/>
      <c r="TDK152" s="3"/>
      <c r="TDL152" s="3"/>
      <c r="TDM152" s="3"/>
      <c r="TDN152" s="3"/>
      <c r="TDO152" s="3"/>
      <c r="TDP152" s="3"/>
      <c r="TDQ152" s="3"/>
      <c r="TDR152" s="3"/>
      <c r="TDS152" s="3"/>
      <c r="TDT152" s="3"/>
      <c r="TDU152" s="3"/>
      <c r="TDV152" s="3"/>
      <c r="TDW152" s="3"/>
      <c r="TDX152" s="3"/>
      <c r="TDY152" s="3"/>
      <c r="TDZ152" s="3"/>
      <c r="TEA152" s="3"/>
      <c r="TEB152" s="3"/>
      <c r="TEC152" s="3"/>
      <c r="TED152" s="3"/>
      <c r="TEE152" s="3"/>
      <c r="TEF152" s="3"/>
      <c r="TEG152" s="3"/>
      <c r="TEH152" s="3"/>
      <c r="TEI152" s="3"/>
      <c r="TEJ152" s="3"/>
      <c r="TEK152" s="3"/>
      <c r="TEL152" s="3"/>
      <c r="TEM152" s="3"/>
      <c r="TEN152" s="3"/>
      <c r="TEO152" s="3"/>
      <c r="TEP152" s="3"/>
      <c r="TEQ152" s="3"/>
      <c r="TER152" s="3"/>
      <c r="TES152" s="3"/>
      <c r="TET152" s="3"/>
      <c r="TEU152" s="3"/>
      <c r="TEV152" s="3"/>
      <c r="TEW152" s="3"/>
      <c r="TEX152" s="3"/>
      <c r="TEY152" s="3"/>
      <c r="TEZ152" s="3"/>
      <c r="TFA152" s="3"/>
      <c r="TFB152" s="3"/>
      <c r="TFC152" s="3"/>
      <c r="TFD152" s="3"/>
      <c r="TFE152" s="3"/>
      <c r="TFF152" s="3"/>
      <c r="TFG152" s="3"/>
      <c r="TFH152" s="3"/>
      <c r="TFI152" s="3"/>
      <c r="TFJ152" s="3"/>
      <c r="TFK152" s="3"/>
      <c r="TFL152" s="3"/>
      <c r="TFM152" s="3"/>
      <c r="TFN152" s="3"/>
      <c r="TFO152" s="3"/>
      <c r="TFP152" s="3"/>
      <c r="TFQ152" s="3"/>
      <c r="TFR152" s="3"/>
      <c r="TFS152" s="3"/>
      <c r="TFT152" s="3"/>
      <c r="TFU152" s="3"/>
      <c r="TFV152" s="3"/>
      <c r="TFW152" s="3"/>
      <c r="TFX152" s="3"/>
      <c r="TFY152" s="3"/>
      <c r="TFZ152" s="3"/>
      <c r="TGA152" s="3"/>
      <c r="TGB152" s="3"/>
      <c r="TGC152" s="3"/>
      <c r="TGD152" s="3"/>
      <c r="TGE152" s="3"/>
      <c r="TGF152" s="3"/>
      <c r="TGG152" s="3"/>
      <c r="TGH152" s="3"/>
      <c r="TGI152" s="3"/>
      <c r="TGJ152" s="3"/>
      <c r="TGK152" s="3"/>
      <c r="TGL152" s="3"/>
      <c r="TGM152" s="3"/>
      <c r="TGN152" s="3"/>
      <c r="TGO152" s="3"/>
      <c r="TGP152" s="3"/>
      <c r="TGQ152" s="3"/>
      <c r="TGR152" s="3"/>
      <c r="TGS152" s="3"/>
      <c r="TGT152" s="3"/>
      <c r="TGU152" s="3"/>
      <c r="TGV152" s="3"/>
      <c r="TGW152" s="3"/>
      <c r="TGX152" s="3"/>
      <c r="TGY152" s="3"/>
      <c r="TGZ152" s="3"/>
      <c r="THA152" s="3"/>
      <c r="THB152" s="3"/>
      <c r="THC152" s="3"/>
      <c r="THD152" s="3"/>
      <c r="THE152" s="3"/>
      <c r="THF152" s="3"/>
      <c r="THG152" s="3"/>
      <c r="THH152" s="3"/>
      <c r="THI152" s="3"/>
      <c r="THJ152" s="3"/>
      <c r="THK152" s="3"/>
      <c r="THL152" s="3"/>
      <c r="THM152" s="3"/>
      <c r="THN152" s="3"/>
      <c r="THO152" s="3"/>
      <c r="THP152" s="3"/>
      <c r="THQ152" s="3"/>
      <c r="THR152" s="3"/>
      <c r="THS152" s="3"/>
      <c r="THT152" s="3"/>
      <c r="THU152" s="3"/>
      <c r="THV152" s="3"/>
      <c r="THW152" s="3"/>
      <c r="THX152" s="3"/>
      <c r="THY152" s="3"/>
      <c r="THZ152" s="3"/>
      <c r="TIA152" s="3"/>
      <c r="TIB152" s="3"/>
      <c r="TIC152" s="3"/>
      <c r="TID152" s="3"/>
      <c r="TIE152" s="3"/>
      <c r="TIF152" s="3"/>
      <c r="TIG152" s="3"/>
      <c r="TIH152" s="3"/>
      <c r="TII152" s="3"/>
      <c r="TIJ152" s="3"/>
      <c r="TIK152" s="3"/>
      <c r="TIL152" s="3"/>
      <c r="TIM152" s="3"/>
      <c r="TIN152" s="3"/>
      <c r="TIO152" s="3"/>
      <c r="TIP152" s="3"/>
      <c r="TIQ152" s="3"/>
      <c r="TIR152" s="3"/>
      <c r="TIS152" s="3"/>
      <c r="TIT152" s="3"/>
      <c r="TIU152" s="3"/>
      <c r="TIV152" s="3"/>
      <c r="TIW152" s="3"/>
      <c r="TIX152" s="3"/>
      <c r="TIY152" s="3"/>
      <c r="TIZ152" s="3"/>
      <c r="TJA152" s="3"/>
      <c r="TJB152" s="3"/>
      <c r="TJC152" s="3"/>
      <c r="TJD152" s="3"/>
      <c r="TJE152" s="3"/>
      <c r="TJF152" s="3"/>
      <c r="TJG152" s="3"/>
      <c r="TJH152" s="3"/>
      <c r="TJI152" s="3"/>
      <c r="TJJ152" s="3"/>
      <c r="TJK152" s="3"/>
      <c r="TJL152" s="3"/>
      <c r="TJM152" s="3"/>
      <c r="TJN152" s="3"/>
      <c r="TJO152" s="3"/>
      <c r="TJP152" s="3"/>
      <c r="TJQ152" s="3"/>
      <c r="TJR152" s="3"/>
      <c r="TJS152" s="3"/>
      <c r="TJT152" s="3"/>
      <c r="TJU152" s="3"/>
      <c r="TJV152" s="3"/>
      <c r="TJW152" s="3"/>
      <c r="TJX152" s="3"/>
      <c r="TJY152" s="3"/>
      <c r="TJZ152" s="3"/>
      <c r="TKA152" s="3"/>
      <c r="TKB152" s="3"/>
      <c r="TKC152" s="3"/>
      <c r="TKD152" s="3"/>
      <c r="TKE152" s="3"/>
      <c r="TKF152" s="3"/>
      <c r="TKG152" s="3"/>
      <c r="TKH152" s="3"/>
      <c r="TKI152" s="3"/>
      <c r="TKJ152" s="3"/>
      <c r="TKK152" s="3"/>
      <c r="TKL152" s="3"/>
      <c r="TKM152" s="3"/>
      <c r="TKN152" s="3"/>
      <c r="TKO152" s="3"/>
      <c r="TKP152" s="3"/>
      <c r="TKQ152" s="3"/>
      <c r="TKR152" s="3"/>
      <c r="TKS152" s="3"/>
      <c r="TKT152" s="3"/>
      <c r="TKU152" s="3"/>
      <c r="TKV152" s="3"/>
      <c r="TKW152" s="3"/>
      <c r="TKX152" s="3"/>
      <c r="TKY152" s="3"/>
      <c r="TKZ152" s="3"/>
      <c r="TLA152" s="3"/>
      <c r="TLB152" s="3"/>
      <c r="TLC152" s="3"/>
      <c r="TLD152" s="3"/>
      <c r="TLE152" s="3"/>
      <c r="TLF152" s="3"/>
      <c r="TLG152" s="3"/>
      <c r="TLH152" s="3"/>
      <c r="TLI152" s="3"/>
      <c r="TLJ152" s="3"/>
      <c r="TLK152" s="3"/>
      <c r="TLL152" s="3"/>
      <c r="TLM152" s="3"/>
      <c r="TLN152" s="3"/>
      <c r="TLO152" s="3"/>
      <c r="TLP152" s="3"/>
      <c r="TLQ152" s="3"/>
      <c r="TLR152" s="3"/>
      <c r="TLS152" s="3"/>
      <c r="TLT152" s="3"/>
      <c r="TLU152" s="3"/>
      <c r="TLV152" s="3"/>
      <c r="TLW152" s="3"/>
      <c r="TLX152" s="3"/>
      <c r="TLY152" s="3"/>
      <c r="TLZ152" s="3"/>
      <c r="TMA152" s="3"/>
      <c r="TMB152" s="3"/>
      <c r="TMC152" s="3"/>
      <c r="TMD152" s="3"/>
      <c r="TME152" s="3"/>
      <c r="TMF152" s="3"/>
      <c r="TMG152" s="3"/>
      <c r="TMH152" s="3"/>
      <c r="TMI152" s="3"/>
      <c r="TMJ152" s="3"/>
      <c r="TMK152" s="3"/>
      <c r="TML152" s="3"/>
      <c r="TMM152" s="3"/>
      <c r="TMN152" s="3"/>
      <c r="TMO152" s="3"/>
      <c r="TMP152" s="3"/>
      <c r="TMQ152" s="3"/>
      <c r="TMR152" s="3"/>
      <c r="TMS152" s="3"/>
      <c r="TMT152" s="3"/>
      <c r="TMU152" s="3"/>
      <c r="TMV152" s="3"/>
      <c r="TMW152" s="3"/>
      <c r="TMX152" s="3"/>
      <c r="TMY152" s="3"/>
      <c r="TMZ152" s="3"/>
      <c r="TNA152" s="3"/>
      <c r="TNB152" s="3"/>
      <c r="TNC152" s="3"/>
      <c r="TND152" s="3"/>
      <c r="TNE152" s="3"/>
      <c r="TNF152" s="3"/>
      <c r="TNG152" s="3"/>
      <c r="TNH152" s="3"/>
      <c r="TNI152" s="3"/>
      <c r="TNJ152" s="3"/>
      <c r="TNK152" s="3"/>
      <c r="TNL152" s="3"/>
      <c r="TNM152" s="3"/>
      <c r="TNN152" s="3"/>
      <c r="TNO152" s="3"/>
      <c r="TNP152" s="3"/>
      <c r="TNQ152" s="3"/>
      <c r="TNR152" s="3"/>
      <c r="TNS152" s="3"/>
      <c r="TNT152" s="3"/>
      <c r="TNU152" s="3"/>
      <c r="TNV152" s="3"/>
      <c r="TNW152" s="3"/>
      <c r="TNX152" s="3"/>
      <c r="TNY152" s="3"/>
      <c r="TNZ152" s="3"/>
      <c r="TOA152" s="3"/>
      <c r="TOB152" s="3"/>
      <c r="TOC152" s="3"/>
      <c r="TOD152" s="3"/>
      <c r="TOE152" s="3"/>
      <c r="TOF152" s="3"/>
      <c r="TOG152" s="3"/>
      <c r="TOH152" s="3"/>
      <c r="TOI152" s="3"/>
      <c r="TOJ152" s="3"/>
      <c r="TOK152" s="3"/>
      <c r="TOL152" s="3"/>
      <c r="TOM152" s="3"/>
      <c r="TON152" s="3"/>
      <c r="TOO152" s="3"/>
      <c r="TOP152" s="3"/>
      <c r="TOQ152" s="3"/>
      <c r="TOR152" s="3"/>
      <c r="TOS152" s="3"/>
      <c r="TOT152" s="3"/>
      <c r="TOU152" s="3"/>
      <c r="TOV152" s="3"/>
      <c r="TOW152" s="3"/>
      <c r="TOX152" s="3"/>
      <c r="TOY152" s="3"/>
      <c r="TOZ152" s="3"/>
      <c r="TPA152" s="3"/>
      <c r="TPB152" s="3"/>
      <c r="TPC152" s="3"/>
      <c r="TPD152" s="3"/>
      <c r="TPE152" s="3"/>
      <c r="TPF152" s="3"/>
      <c r="TPG152" s="3"/>
      <c r="TPH152" s="3"/>
      <c r="TPI152" s="3"/>
      <c r="TPJ152" s="3"/>
      <c r="TPK152" s="3"/>
      <c r="TPL152" s="3"/>
      <c r="TPM152" s="3"/>
      <c r="TPN152" s="3"/>
      <c r="TPO152" s="3"/>
      <c r="TPP152" s="3"/>
      <c r="TPQ152" s="3"/>
      <c r="TPR152" s="3"/>
      <c r="TPS152" s="3"/>
      <c r="TPT152" s="3"/>
      <c r="TPU152" s="3"/>
      <c r="TPV152" s="3"/>
      <c r="TPW152" s="3"/>
      <c r="TPX152" s="3"/>
      <c r="TPY152" s="3"/>
      <c r="TPZ152" s="3"/>
      <c r="TQA152" s="3"/>
      <c r="TQB152" s="3"/>
      <c r="TQC152" s="3"/>
      <c r="TQD152" s="3"/>
      <c r="TQE152" s="3"/>
      <c r="TQF152" s="3"/>
      <c r="TQG152" s="3"/>
      <c r="TQH152" s="3"/>
      <c r="TQI152" s="3"/>
      <c r="TQJ152" s="3"/>
      <c r="TQK152" s="3"/>
      <c r="TQL152" s="3"/>
      <c r="TQM152" s="3"/>
      <c r="TQN152" s="3"/>
      <c r="TQO152" s="3"/>
      <c r="TQP152" s="3"/>
      <c r="TQQ152" s="3"/>
      <c r="TQR152" s="3"/>
      <c r="TQS152" s="3"/>
      <c r="TQT152" s="3"/>
      <c r="TQU152" s="3"/>
      <c r="TQV152" s="3"/>
      <c r="TQW152" s="3"/>
      <c r="TQX152" s="3"/>
      <c r="TQY152" s="3"/>
      <c r="TQZ152" s="3"/>
      <c r="TRA152" s="3"/>
      <c r="TRB152" s="3"/>
      <c r="TRC152" s="3"/>
      <c r="TRD152" s="3"/>
      <c r="TRE152" s="3"/>
      <c r="TRF152" s="3"/>
      <c r="TRG152" s="3"/>
      <c r="TRH152" s="3"/>
      <c r="TRI152" s="3"/>
      <c r="TRJ152" s="3"/>
      <c r="TRK152" s="3"/>
      <c r="TRL152" s="3"/>
      <c r="TRM152" s="3"/>
      <c r="TRN152" s="3"/>
      <c r="TRO152" s="3"/>
      <c r="TRP152" s="3"/>
      <c r="TRQ152" s="3"/>
      <c r="TRR152" s="3"/>
      <c r="TRS152" s="3"/>
      <c r="TRT152" s="3"/>
      <c r="TRU152" s="3"/>
      <c r="TRV152" s="3"/>
      <c r="TRW152" s="3"/>
      <c r="TRX152" s="3"/>
      <c r="TRY152" s="3"/>
      <c r="TRZ152" s="3"/>
      <c r="TSA152" s="3"/>
      <c r="TSB152" s="3"/>
      <c r="TSC152" s="3"/>
      <c r="TSD152" s="3"/>
      <c r="TSE152" s="3"/>
      <c r="TSF152" s="3"/>
      <c r="TSG152" s="3"/>
      <c r="TSH152" s="3"/>
      <c r="TSI152" s="3"/>
      <c r="TSJ152" s="3"/>
      <c r="TSK152" s="3"/>
      <c r="TSL152" s="3"/>
      <c r="TSM152" s="3"/>
      <c r="TSN152" s="3"/>
      <c r="TSO152" s="3"/>
      <c r="TSP152" s="3"/>
      <c r="TSQ152" s="3"/>
      <c r="TSR152" s="3"/>
      <c r="TSS152" s="3"/>
      <c r="TST152" s="3"/>
      <c r="TSU152" s="3"/>
      <c r="TSV152" s="3"/>
      <c r="TSW152" s="3"/>
      <c r="TSX152" s="3"/>
      <c r="TSY152" s="3"/>
      <c r="TSZ152" s="3"/>
      <c r="TTA152" s="3"/>
      <c r="TTB152" s="3"/>
      <c r="TTC152" s="3"/>
      <c r="TTD152" s="3"/>
      <c r="TTE152" s="3"/>
      <c r="TTF152" s="3"/>
      <c r="TTG152" s="3"/>
      <c r="TTH152" s="3"/>
      <c r="TTI152" s="3"/>
      <c r="TTJ152" s="3"/>
      <c r="TTK152" s="3"/>
      <c r="TTL152" s="3"/>
      <c r="TTM152" s="3"/>
      <c r="TTN152" s="3"/>
      <c r="TTO152" s="3"/>
      <c r="TTP152" s="3"/>
      <c r="TTQ152" s="3"/>
      <c r="TTR152" s="3"/>
      <c r="TTS152" s="3"/>
      <c r="TTT152" s="3"/>
      <c r="TTU152" s="3"/>
      <c r="TTV152" s="3"/>
      <c r="TTW152" s="3"/>
      <c r="TTX152" s="3"/>
      <c r="TTY152" s="3"/>
      <c r="TTZ152" s="3"/>
      <c r="TUA152" s="3"/>
      <c r="TUB152" s="3"/>
      <c r="TUC152" s="3"/>
      <c r="TUD152" s="3"/>
      <c r="TUE152" s="3"/>
      <c r="TUF152" s="3"/>
      <c r="TUG152" s="3"/>
      <c r="TUH152" s="3"/>
      <c r="TUI152" s="3"/>
      <c r="TUJ152" s="3"/>
      <c r="TUK152" s="3"/>
      <c r="TUL152" s="3"/>
      <c r="TUM152" s="3"/>
      <c r="TUN152" s="3"/>
      <c r="TUO152" s="3"/>
      <c r="TUP152" s="3"/>
      <c r="TUQ152" s="3"/>
      <c r="TUR152" s="3"/>
      <c r="TUS152" s="3"/>
      <c r="TUT152" s="3"/>
      <c r="TUU152" s="3"/>
      <c r="TUV152" s="3"/>
      <c r="TUW152" s="3"/>
      <c r="TUX152" s="3"/>
      <c r="TUY152" s="3"/>
      <c r="TUZ152" s="3"/>
      <c r="TVA152" s="3"/>
      <c r="TVB152" s="3"/>
      <c r="TVC152" s="3"/>
      <c r="TVD152" s="3"/>
      <c r="TVE152" s="3"/>
      <c r="TVF152" s="3"/>
      <c r="TVG152" s="3"/>
      <c r="TVH152" s="3"/>
      <c r="TVI152" s="3"/>
      <c r="TVJ152" s="3"/>
      <c r="TVK152" s="3"/>
      <c r="TVL152" s="3"/>
      <c r="TVM152" s="3"/>
      <c r="TVN152" s="3"/>
      <c r="TVO152" s="3"/>
      <c r="TVP152" s="3"/>
      <c r="TVQ152" s="3"/>
      <c r="TVR152" s="3"/>
      <c r="TVS152" s="3"/>
      <c r="TVT152" s="3"/>
      <c r="TVU152" s="3"/>
      <c r="TVV152" s="3"/>
      <c r="TVW152" s="3"/>
      <c r="TVX152" s="3"/>
      <c r="TVY152" s="3"/>
      <c r="TVZ152" s="3"/>
      <c r="TWA152" s="3"/>
      <c r="TWB152" s="3"/>
      <c r="TWC152" s="3"/>
      <c r="TWD152" s="3"/>
      <c r="TWE152" s="3"/>
      <c r="TWF152" s="3"/>
      <c r="TWG152" s="3"/>
      <c r="TWH152" s="3"/>
      <c r="TWI152" s="3"/>
      <c r="TWJ152" s="3"/>
      <c r="TWK152" s="3"/>
      <c r="TWL152" s="3"/>
      <c r="TWM152" s="3"/>
      <c r="TWN152" s="3"/>
      <c r="TWO152" s="3"/>
      <c r="TWP152" s="3"/>
      <c r="TWQ152" s="3"/>
      <c r="TWR152" s="3"/>
      <c r="TWS152" s="3"/>
      <c r="TWT152" s="3"/>
      <c r="TWU152" s="3"/>
      <c r="TWV152" s="3"/>
      <c r="TWW152" s="3"/>
      <c r="TWX152" s="3"/>
      <c r="TWY152" s="3"/>
      <c r="TWZ152" s="3"/>
      <c r="TXA152" s="3"/>
      <c r="TXB152" s="3"/>
      <c r="TXC152" s="3"/>
      <c r="TXD152" s="3"/>
      <c r="TXE152" s="3"/>
      <c r="TXF152" s="3"/>
      <c r="TXG152" s="3"/>
      <c r="TXH152" s="3"/>
      <c r="TXI152" s="3"/>
      <c r="TXJ152" s="3"/>
      <c r="TXK152" s="3"/>
      <c r="TXL152" s="3"/>
      <c r="TXM152" s="3"/>
      <c r="TXN152" s="3"/>
      <c r="TXO152" s="3"/>
      <c r="TXP152" s="3"/>
      <c r="TXQ152" s="3"/>
      <c r="TXR152" s="3"/>
      <c r="TXS152" s="3"/>
      <c r="TXT152" s="3"/>
      <c r="TXU152" s="3"/>
      <c r="TXV152" s="3"/>
      <c r="TXW152" s="3"/>
      <c r="TXX152" s="3"/>
      <c r="TXY152" s="3"/>
      <c r="TXZ152" s="3"/>
      <c r="TYA152" s="3"/>
      <c r="TYB152" s="3"/>
      <c r="TYC152" s="3"/>
      <c r="TYD152" s="3"/>
      <c r="TYE152" s="3"/>
      <c r="TYF152" s="3"/>
      <c r="TYG152" s="3"/>
      <c r="TYH152" s="3"/>
      <c r="TYI152" s="3"/>
      <c r="TYJ152" s="3"/>
      <c r="TYK152" s="3"/>
      <c r="TYL152" s="3"/>
      <c r="TYM152" s="3"/>
      <c r="TYN152" s="3"/>
      <c r="TYO152" s="3"/>
      <c r="TYP152" s="3"/>
      <c r="TYQ152" s="3"/>
      <c r="TYR152" s="3"/>
      <c r="TYS152" s="3"/>
      <c r="TYT152" s="3"/>
      <c r="TYU152" s="3"/>
      <c r="TYV152" s="3"/>
      <c r="TYW152" s="3"/>
      <c r="TYX152" s="3"/>
      <c r="TYY152" s="3"/>
      <c r="TYZ152" s="3"/>
      <c r="TZA152" s="3"/>
      <c r="TZB152" s="3"/>
      <c r="TZC152" s="3"/>
      <c r="TZD152" s="3"/>
      <c r="TZE152" s="3"/>
      <c r="TZF152" s="3"/>
      <c r="TZG152" s="3"/>
      <c r="TZH152" s="3"/>
      <c r="TZI152" s="3"/>
      <c r="TZJ152" s="3"/>
      <c r="TZK152" s="3"/>
      <c r="TZL152" s="3"/>
      <c r="TZM152" s="3"/>
      <c r="TZN152" s="3"/>
      <c r="TZO152" s="3"/>
      <c r="TZP152" s="3"/>
      <c r="TZQ152" s="3"/>
      <c r="TZR152" s="3"/>
      <c r="TZS152" s="3"/>
      <c r="TZT152" s="3"/>
      <c r="TZU152" s="3"/>
      <c r="TZV152" s="3"/>
      <c r="TZW152" s="3"/>
      <c r="TZX152" s="3"/>
      <c r="TZY152" s="3"/>
      <c r="TZZ152" s="3"/>
      <c r="UAA152" s="3"/>
      <c r="UAB152" s="3"/>
      <c r="UAC152" s="3"/>
      <c r="UAD152" s="3"/>
      <c r="UAE152" s="3"/>
      <c r="UAF152" s="3"/>
      <c r="UAG152" s="3"/>
      <c r="UAH152" s="3"/>
      <c r="UAI152" s="3"/>
      <c r="UAJ152" s="3"/>
      <c r="UAK152" s="3"/>
      <c r="UAL152" s="3"/>
      <c r="UAM152" s="3"/>
      <c r="UAN152" s="3"/>
      <c r="UAO152" s="3"/>
      <c r="UAP152" s="3"/>
      <c r="UAQ152" s="3"/>
      <c r="UAR152" s="3"/>
      <c r="UAS152" s="3"/>
      <c r="UAT152" s="3"/>
      <c r="UAU152" s="3"/>
      <c r="UAV152" s="3"/>
      <c r="UAW152" s="3"/>
      <c r="UAX152" s="3"/>
      <c r="UAY152" s="3"/>
      <c r="UAZ152" s="3"/>
      <c r="UBA152" s="3"/>
      <c r="UBB152" s="3"/>
      <c r="UBC152" s="3"/>
      <c r="UBD152" s="3"/>
      <c r="UBE152" s="3"/>
      <c r="UBF152" s="3"/>
      <c r="UBG152" s="3"/>
      <c r="UBH152" s="3"/>
      <c r="UBI152" s="3"/>
      <c r="UBJ152" s="3"/>
      <c r="UBK152" s="3"/>
      <c r="UBL152" s="3"/>
      <c r="UBM152" s="3"/>
      <c r="UBN152" s="3"/>
      <c r="UBO152" s="3"/>
      <c r="UBP152" s="3"/>
      <c r="UBQ152" s="3"/>
      <c r="UBR152" s="3"/>
      <c r="UBS152" s="3"/>
      <c r="UBT152" s="3"/>
      <c r="UBU152" s="3"/>
      <c r="UBV152" s="3"/>
      <c r="UBW152" s="3"/>
      <c r="UBX152" s="3"/>
      <c r="UBY152" s="3"/>
      <c r="UBZ152" s="3"/>
      <c r="UCA152" s="3"/>
      <c r="UCB152" s="3"/>
      <c r="UCC152" s="3"/>
      <c r="UCD152" s="3"/>
      <c r="UCE152" s="3"/>
      <c r="UCF152" s="3"/>
      <c r="UCG152" s="3"/>
      <c r="UCH152" s="3"/>
      <c r="UCI152" s="3"/>
      <c r="UCJ152" s="3"/>
      <c r="UCK152" s="3"/>
      <c r="UCL152" s="3"/>
      <c r="UCM152" s="3"/>
      <c r="UCN152" s="3"/>
      <c r="UCO152" s="3"/>
      <c r="UCP152" s="3"/>
      <c r="UCQ152" s="3"/>
      <c r="UCR152" s="3"/>
      <c r="UCS152" s="3"/>
      <c r="UCT152" s="3"/>
      <c r="UCU152" s="3"/>
      <c r="UCV152" s="3"/>
      <c r="UCW152" s="3"/>
      <c r="UCX152" s="3"/>
      <c r="UCY152" s="3"/>
      <c r="UCZ152" s="3"/>
      <c r="UDA152" s="3"/>
      <c r="UDB152" s="3"/>
      <c r="UDC152" s="3"/>
      <c r="UDD152" s="3"/>
      <c r="UDE152" s="3"/>
      <c r="UDF152" s="3"/>
      <c r="UDG152" s="3"/>
      <c r="UDH152" s="3"/>
      <c r="UDI152" s="3"/>
      <c r="UDJ152" s="3"/>
      <c r="UDK152" s="3"/>
      <c r="UDL152" s="3"/>
      <c r="UDM152" s="3"/>
      <c r="UDN152" s="3"/>
      <c r="UDO152" s="3"/>
      <c r="UDP152" s="3"/>
      <c r="UDQ152" s="3"/>
      <c r="UDR152" s="3"/>
      <c r="UDS152" s="3"/>
      <c r="UDT152" s="3"/>
      <c r="UDU152" s="3"/>
      <c r="UDV152" s="3"/>
      <c r="UDW152" s="3"/>
      <c r="UDX152" s="3"/>
      <c r="UDY152" s="3"/>
      <c r="UDZ152" s="3"/>
      <c r="UEA152" s="3"/>
      <c r="UEB152" s="3"/>
      <c r="UEC152" s="3"/>
      <c r="UED152" s="3"/>
      <c r="UEE152" s="3"/>
      <c r="UEF152" s="3"/>
      <c r="UEG152" s="3"/>
      <c r="UEH152" s="3"/>
      <c r="UEI152" s="3"/>
      <c r="UEJ152" s="3"/>
      <c r="UEK152" s="3"/>
      <c r="UEL152" s="3"/>
      <c r="UEM152" s="3"/>
      <c r="UEN152" s="3"/>
      <c r="UEO152" s="3"/>
      <c r="UEP152" s="3"/>
      <c r="UEQ152" s="3"/>
      <c r="UER152" s="3"/>
      <c r="UES152" s="3"/>
      <c r="UET152" s="3"/>
      <c r="UEU152" s="3"/>
      <c r="UEV152" s="3"/>
      <c r="UEW152" s="3"/>
      <c r="UEX152" s="3"/>
      <c r="UEY152" s="3"/>
      <c r="UEZ152" s="3"/>
      <c r="UFA152" s="3"/>
      <c r="UFB152" s="3"/>
      <c r="UFC152" s="3"/>
      <c r="UFD152" s="3"/>
      <c r="UFE152" s="3"/>
      <c r="UFF152" s="3"/>
      <c r="UFG152" s="3"/>
      <c r="UFH152" s="3"/>
      <c r="UFI152" s="3"/>
      <c r="UFJ152" s="3"/>
      <c r="UFK152" s="3"/>
      <c r="UFL152" s="3"/>
      <c r="UFM152" s="3"/>
      <c r="UFN152" s="3"/>
      <c r="UFO152" s="3"/>
      <c r="UFP152" s="3"/>
      <c r="UFQ152" s="3"/>
      <c r="UFR152" s="3"/>
      <c r="UFS152" s="3"/>
      <c r="UFT152" s="3"/>
      <c r="UFU152" s="3"/>
      <c r="UFV152" s="3"/>
      <c r="UFW152" s="3"/>
      <c r="UFX152" s="3"/>
      <c r="UFY152" s="3"/>
      <c r="UFZ152" s="3"/>
      <c r="UGA152" s="3"/>
      <c r="UGB152" s="3"/>
      <c r="UGC152" s="3"/>
      <c r="UGD152" s="3"/>
      <c r="UGE152" s="3"/>
      <c r="UGF152" s="3"/>
      <c r="UGG152" s="3"/>
      <c r="UGH152" s="3"/>
      <c r="UGI152" s="3"/>
      <c r="UGJ152" s="3"/>
      <c r="UGK152" s="3"/>
      <c r="UGL152" s="3"/>
      <c r="UGM152" s="3"/>
      <c r="UGN152" s="3"/>
      <c r="UGO152" s="3"/>
      <c r="UGP152" s="3"/>
      <c r="UGQ152" s="3"/>
      <c r="UGR152" s="3"/>
      <c r="UGS152" s="3"/>
      <c r="UGT152" s="3"/>
      <c r="UGU152" s="3"/>
      <c r="UGV152" s="3"/>
      <c r="UGW152" s="3"/>
      <c r="UGX152" s="3"/>
      <c r="UGY152" s="3"/>
      <c r="UGZ152" s="3"/>
      <c r="UHA152" s="3"/>
      <c r="UHB152" s="3"/>
      <c r="UHC152" s="3"/>
      <c r="UHD152" s="3"/>
      <c r="UHE152" s="3"/>
      <c r="UHF152" s="3"/>
      <c r="UHG152" s="3"/>
      <c r="UHH152" s="3"/>
      <c r="UHI152" s="3"/>
      <c r="UHJ152" s="3"/>
      <c r="UHK152" s="3"/>
      <c r="UHL152" s="3"/>
      <c r="UHM152" s="3"/>
      <c r="UHN152" s="3"/>
      <c r="UHO152" s="3"/>
      <c r="UHP152" s="3"/>
      <c r="UHQ152" s="3"/>
      <c r="UHR152" s="3"/>
      <c r="UHS152" s="3"/>
      <c r="UHT152" s="3"/>
      <c r="UHU152" s="3"/>
      <c r="UHV152" s="3"/>
      <c r="UHW152" s="3"/>
      <c r="UHX152" s="3"/>
      <c r="UHY152" s="3"/>
      <c r="UHZ152" s="3"/>
      <c r="UIA152" s="3"/>
      <c r="UIB152" s="3"/>
      <c r="UIC152" s="3"/>
      <c r="UID152" s="3"/>
      <c r="UIE152" s="3"/>
      <c r="UIF152" s="3"/>
      <c r="UIG152" s="3"/>
      <c r="UIH152" s="3"/>
      <c r="UII152" s="3"/>
      <c r="UIJ152" s="3"/>
      <c r="UIK152" s="3"/>
      <c r="UIL152" s="3"/>
      <c r="UIM152" s="3"/>
      <c r="UIN152" s="3"/>
      <c r="UIO152" s="3"/>
      <c r="UIP152" s="3"/>
      <c r="UIQ152" s="3"/>
      <c r="UIR152" s="3"/>
      <c r="UIS152" s="3"/>
      <c r="UIT152" s="3"/>
      <c r="UIU152" s="3"/>
      <c r="UIV152" s="3"/>
      <c r="UIW152" s="3"/>
      <c r="UIX152" s="3"/>
      <c r="UIY152" s="3"/>
      <c r="UIZ152" s="3"/>
      <c r="UJA152" s="3"/>
      <c r="UJB152" s="3"/>
      <c r="UJC152" s="3"/>
      <c r="UJD152" s="3"/>
      <c r="UJE152" s="3"/>
      <c r="UJF152" s="3"/>
      <c r="UJG152" s="3"/>
      <c r="UJH152" s="3"/>
      <c r="UJI152" s="3"/>
      <c r="UJJ152" s="3"/>
      <c r="UJK152" s="3"/>
      <c r="UJL152" s="3"/>
      <c r="UJM152" s="3"/>
      <c r="UJN152" s="3"/>
      <c r="UJO152" s="3"/>
      <c r="UJP152" s="3"/>
      <c r="UJQ152" s="3"/>
      <c r="UJR152" s="3"/>
      <c r="UJS152" s="3"/>
      <c r="UJT152" s="3"/>
      <c r="UJU152" s="3"/>
      <c r="UJV152" s="3"/>
      <c r="UJW152" s="3"/>
      <c r="UJX152" s="3"/>
      <c r="UJY152" s="3"/>
      <c r="UJZ152" s="3"/>
      <c r="UKA152" s="3"/>
      <c r="UKB152" s="3"/>
      <c r="UKC152" s="3"/>
      <c r="UKD152" s="3"/>
      <c r="UKE152" s="3"/>
      <c r="UKF152" s="3"/>
      <c r="UKG152" s="3"/>
      <c r="UKH152" s="3"/>
      <c r="UKI152" s="3"/>
      <c r="UKJ152" s="3"/>
      <c r="UKK152" s="3"/>
      <c r="UKL152" s="3"/>
      <c r="UKM152" s="3"/>
      <c r="UKN152" s="3"/>
      <c r="UKO152" s="3"/>
      <c r="UKP152" s="3"/>
      <c r="UKQ152" s="3"/>
      <c r="UKR152" s="3"/>
      <c r="UKS152" s="3"/>
      <c r="UKT152" s="3"/>
      <c r="UKU152" s="3"/>
      <c r="UKV152" s="3"/>
      <c r="UKW152" s="3"/>
      <c r="UKX152" s="3"/>
      <c r="UKY152" s="3"/>
      <c r="UKZ152" s="3"/>
      <c r="ULA152" s="3"/>
      <c r="ULB152" s="3"/>
      <c r="ULC152" s="3"/>
      <c r="ULD152" s="3"/>
      <c r="ULE152" s="3"/>
      <c r="ULF152" s="3"/>
      <c r="ULG152" s="3"/>
      <c r="ULH152" s="3"/>
      <c r="ULI152" s="3"/>
      <c r="ULJ152" s="3"/>
      <c r="ULK152" s="3"/>
      <c r="ULL152" s="3"/>
      <c r="ULM152" s="3"/>
      <c r="ULN152" s="3"/>
      <c r="ULO152" s="3"/>
      <c r="ULP152" s="3"/>
      <c r="ULQ152" s="3"/>
      <c r="ULR152" s="3"/>
      <c r="ULS152" s="3"/>
      <c r="ULT152" s="3"/>
      <c r="ULU152" s="3"/>
      <c r="ULV152" s="3"/>
      <c r="ULW152" s="3"/>
      <c r="ULX152" s="3"/>
      <c r="ULY152" s="3"/>
      <c r="ULZ152" s="3"/>
      <c r="UMA152" s="3"/>
      <c r="UMB152" s="3"/>
      <c r="UMC152" s="3"/>
      <c r="UMD152" s="3"/>
      <c r="UME152" s="3"/>
      <c r="UMF152" s="3"/>
      <c r="UMG152" s="3"/>
      <c r="UMH152" s="3"/>
      <c r="UMI152" s="3"/>
      <c r="UMJ152" s="3"/>
      <c r="UMK152" s="3"/>
      <c r="UML152" s="3"/>
      <c r="UMM152" s="3"/>
      <c r="UMN152" s="3"/>
      <c r="UMO152" s="3"/>
      <c r="UMP152" s="3"/>
      <c r="UMQ152" s="3"/>
      <c r="UMR152" s="3"/>
      <c r="UMS152" s="3"/>
      <c r="UMT152" s="3"/>
      <c r="UMU152" s="3"/>
      <c r="UMV152" s="3"/>
      <c r="UMW152" s="3"/>
      <c r="UMX152" s="3"/>
      <c r="UMY152" s="3"/>
      <c r="UMZ152" s="3"/>
      <c r="UNA152" s="3"/>
      <c r="UNB152" s="3"/>
      <c r="UNC152" s="3"/>
      <c r="UND152" s="3"/>
      <c r="UNE152" s="3"/>
      <c r="UNF152" s="3"/>
      <c r="UNG152" s="3"/>
      <c r="UNH152" s="3"/>
      <c r="UNI152" s="3"/>
      <c r="UNJ152" s="3"/>
      <c r="UNK152" s="3"/>
      <c r="UNL152" s="3"/>
      <c r="UNM152" s="3"/>
      <c r="UNN152" s="3"/>
      <c r="UNO152" s="3"/>
      <c r="UNP152" s="3"/>
      <c r="UNQ152" s="3"/>
      <c r="UNR152" s="3"/>
      <c r="UNS152" s="3"/>
      <c r="UNT152" s="3"/>
      <c r="UNU152" s="3"/>
      <c r="UNV152" s="3"/>
      <c r="UNW152" s="3"/>
      <c r="UNX152" s="3"/>
      <c r="UNY152" s="3"/>
      <c r="UNZ152" s="3"/>
      <c r="UOA152" s="3"/>
      <c r="UOB152" s="3"/>
      <c r="UOC152" s="3"/>
      <c r="UOD152" s="3"/>
      <c r="UOE152" s="3"/>
      <c r="UOF152" s="3"/>
      <c r="UOG152" s="3"/>
      <c r="UOH152" s="3"/>
      <c r="UOI152" s="3"/>
      <c r="UOJ152" s="3"/>
      <c r="UOK152" s="3"/>
      <c r="UOL152" s="3"/>
      <c r="UOM152" s="3"/>
      <c r="UON152" s="3"/>
      <c r="UOO152" s="3"/>
      <c r="UOP152" s="3"/>
      <c r="UOQ152" s="3"/>
      <c r="UOR152" s="3"/>
      <c r="UOS152" s="3"/>
      <c r="UOT152" s="3"/>
      <c r="UOU152" s="3"/>
      <c r="UOV152" s="3"/>
      <c r="UOW152" s="3"/>
      <c r="UOX152" s="3"/>
      <c r="UOY152" s="3"/>
      <c r="UOZ152" s="3"/>
      <c r="UPA152" s="3"/>
      <c r="UPB152" s="3"/>
      <c r="UPC152" s="3"/>
      <c r="UPD152" s="3"/>
      <c r="UPE152" s="3"/>
      <c r="UPF152" s="3"/>
      <c r="UPG152" s="3"/>
      <c r="UPH152" s="3"/>
      <c r="UPI152" s="3"/>
      <c r="UPJ152" s="3"/>
      <c r="UPK152" s="3"/>
      <c r="UPL152" s="3"/>
      <c r="UPM152" s="3"/>
      <c r="UPN152" s="3"/>
      <c r="UPO152" s="3"/>
      <c r="UPP152" s="3"/>
      <c r="UPQ152" s="3"/>
      <c r="UPR152" s="3"/>
      <c r="UPS152" s="3"/>
      <c r="UPT152" s="3"/>
      <c r="UPU152" s="3"/>
      <c r="UPV152" s="3"/>
      <c r="UPW152" s="3"/>
      <c r="UPX152" s="3"/>
      <c r="UPY152" s="3"/>
      <c r="UPZ152" s="3"/>
      <c r="UQA152" s="3"/>
      <c r="UQB152" s="3"/>
      <c r="UQC152" s="3"/>
      <c r="UQD152" s="3"/>
      <c r="UQE152" s="3"/>
      <c r="UQF152" s="3"/>
      <c r="UQG152" s="3"/>
      <c r="UQH152" s="3"/>
      <c r="UQI152" s="3"/>
      <c r="UQJ152" s="3"/>
      <c r="UQK152" s="3"/>
      <c r="UQL152" s="3"/>
      <c r="UQM152" s="3"/>
      <c r="UQN152" s="3"/>
      <c r="UQO152" s="3"/>
      <c r="UQP152" s="3"/>
      <c r="UQQ152" s="3"/>
      <c r="UQR152" s="3"/>
      <c r="UQS152" s="3"/>
      <c r="UQT152" s="3"/>
      <c r="UQU152" s="3"/>
      <c r="UQV152" s="3"/>
      <c r="UQW152" s="3"/>
      <c r="UQX152" s="3"/>
      <c r="UQY152" s="3"/>
      <c r="UQZ152" s="3"/>
      <c r="URA152" s="3"/>
      <c r="URB152" s="3"/>
      <c r="URC152" s="3"/>
      <c r="URD152" s="3"/>
      <c r="URE152" s="3"/>
      <c r="URF152" s="3"/>
      <c r="URG152" s="3"/>
      <c r="URH152" s="3"/>
      <c r="URI152" s="3"/>
      <c r="URJ152" s="3"/>
      <c r="URK152" s="3"/>
      <c r="URL152" s="3"/>
      <c r="URM152" s="3"/>
      <c r="URN152" s="3"/>
      <c r="URO152" s="3"/>
      <c r="URP152" s="3"/>
      <c r="URQ152" s="3"/>
      <c r="URR152" s="3"/>
      <c r="URS152" s="3"/>
      <c r="URT152" s="3"/>
      <c r="URU152" s="3"/>
      <c r="URV152" s="3"/>
      <c r="URW152" s="3"/>
      <c r="URX152" s="3"/>
      <c r="URY152" s="3"/>
      <c r="URZ152" s="3"/>
      <c r="USA152" s="3"/>
      <c r="USB152" s="3"/>
      <c r="USC152" s="3"/>
      <c r="USD152" s="3"/>
      <c r="USE152" s="3"/>
      <c r="USF152" s="3"/>
      <c r="USG152" s="3"/>
      <c r="USH152" s="3"/>
      <c r="USI152" s="3"/>
      <c r="USJ152" s="3"/>
      <c r="USK152" s="3"/>
      <c r="USL152" s="3"/>
      <c r="USM152" s="3"/>
      <c r="USN152" s="3"/>
      <c r="USO152" s="3"/>
      <c r="USP152" s="3"/>
      <c r="USQ152" s="3"/>
      <c r="USR152" s="3"/>
      <c r="USS152" s="3"/>
      <c r="UST152" s="3"/>
      <c r="USU152" s="3"/>
      <c r="USV152" s="3"/>
      <c r="USW152" s="3"/>
      <c r="USX152" s="3"/>
      <c r="USY152" s="3"/>
      <c r="USZ152" s="3"/>
      <c r="UTA152" s="3"/>
      <c r="UTB152" s="3"/>
      <c r="UTC152" s="3"/>
      <c r="UTD152" s="3"/>
      <c r="UTE152" s="3"/>
      <c r="UTF152" s="3"/>
      <c r="UTG152" s="3"/>
      <c r="UTH152" s="3"/>
      <c r="UTI152" s="3"/>
      <c r="UTJ152" s="3"/>
      <c r="UTK152" s="3"/>
      <c r="UTL152" s="3"/>
      <c r="UTM152" s="3"/>
      <c r="UTN152" s="3"/>
      <c r="UTO152" s="3"/>
      <c r="UTP152" s="3"/>
      <c r="UTQ152" s="3"/>
      <c r="UTR152" s="3"/>
      <c r="UTS152" s="3"/>
      <c r="UTT152" s="3"/>
      <c r="UTU152" s="3"/>
      <c r="UTV152" s="3"/>
      <c r="UTW152" s="3"/>
      <c r="UTX152" s="3"/>
      <c r="UTY152" s="3"/>
      <c r="UTZ152" s="3"/>
      <c r="UUA152" s="3"/>
      <c r="UUB152" s="3"/>
      <c r="UUC152" s="3"/>
      <c r="UUD152" s="3"/>
      <c r="UUE152" s="3"/>
      <c r="UUF152" s="3"/>
      <c r="UUG152" s="3"/>
      <c r="UUH152" s="3"/>
      <c r="UUI152" s="3"/>
      <c r="UUJ152" s="3"/>
      <c r="UUK152" s="3"/>
      <c r="UUL152" s="3"/>
      <c r="UUM152" s="3"/>
      <c r="UUN152" s="3"/>
      <c r="UUO152" s="3"/>
      <c r="UUP152" s="3"/>
      <c r="UUQ152" s="3"/>
      <c r="UUR152" s="3"/>
      <c r="UUS152" s="3"/>
      <c r="UUT152" s="3"/>
      <c r="UUU152" s="3"/>
      <c r="UUV152" s="3"/>
      <c r="UUW152" s="3"/>
      <c r="UUX152" s="3"/>
      <c r="UUY152" s="3"/>
      <c r="UUZ152" s="3"/>
      <c r="UVA152" s="3"/>
      <c r="UVB152" s="3"/>
      <c r="UVC152" s="3"/>
      <c r="UVD152" s="3"/>
      <c r="UVE152" s="3"/>
      <c r="UVF152" s="3"/>
      <c r="UVG152" s="3"/>
      <c r="UVH152" s="3"/>
      <c r="UVI152" s="3"/>
      <c r="UVJ152" s="3"/>
      <c r="UVK152" s="3"/>
      <c r="UVL152" s="3"/>
      <c r="UVM152" s="3"/>
      <c r="UVN152" s="3"/>
      <c r="UVO152" s="3"/>
      <c r="UVP152" s="3"/>
      <c r="UVQ152" s="3"/>
      <c r="UVR152" s="3"/>
      <c r="UVS152" s="3"/>
      <c r="UVT152" s="3"/>
      <c r="UVU152" s="3"/>
      <c r="UVV152" s="3"/>
      <c r="UVW152" s="3"/>
      <c r="UVX152" s="3"/>
      <c r="UVY152" s="3"/>
      <c r="UVZ152" s="3"/>
      <c r="UWA152" s="3"/>
      <c r="UWB152" s="3"/>
      <c r="UWC152" s="3"/>
      <c r="UWD152" s="3"/>
      <c r="UWE152" s="3"/>
      <c r="UWF152" s="3"/>
      <c r="UWG152" s="3"/>
      <c r="UWH152" s="3"/>
      <c r="UWI152" s="3"/>
      <c r="UWJ152" s="3"/>
      <c r="UWK152" s="3"/>
      <c r="UWL152" s="3"/>
      <c r="UWM152" s="3"/>
      <c r="UWN152" s="3"/>
      <c r="UWO152" s="3"/>
      <c r="UWP152" s="3"/>
      <c r="UWQ152" s="3"/>
      <c r="UWR152" s="3"/>
      <c r="UWS152" s="3"/>
      <c r="UWT152" s="3"/>
      <c r="UWU152" s="3"/>
      <c r="UWV152" s="3"/>
      <c r="UWW152" s="3"/>
      <c r="UWX152" s="3"/>
      <c r="UWY152" s="3"/>
      <c r="UWZ152" s="3"/>
      <c r="UXA152" s="3"/>
      <c r="UXB152" s="3"/>
      <c r="UXC152" s="3"/>
      <c r="UXD152" s="3"/>
      <c r="UXE152" s="3"/>
      <c r="UXF152" s="3"/>
      <c r="UXG152" s="3"/>
      <c r="UXH152" s="3"/>
      <c r="UXI152" s="3"/>
      <c r="UXJ152" s="3"/>
      <c r="UXK152" s="3"/>
      <c r="UXL152" s="3"/>
      <c r="UXM152" s="3"/>
      <c r="UXN152" s="3"/>
      <c r="UXO152" s="3"/>
      <c r="UXP152" s="3"/>
      <c r="UXQ152" s="3"/>
      <c r="UXR152" s="3"/>
      <c r="UXS152" s="3"/>
      <c r="UXT152" s="3"/>
      <c r="UXU152" s="3"/>
      <c r="UXV152" s="3"/>
      <c r="UXW152" s="3"/>
      <c r="UXX152" s="3"/>
      <c r="UXY152" s="3"/>
      <c r="UXZ152" s="3"/>
      <c r="UYA152" s="3"/>
      <c r="UYB152" s="3"/>
      <c r="UYC152" s="3"/>
      <c r="UYD152" s="3"/>
      <c r="UYE152" s="3"/>
      <c r="UYF152" s="3"/>
      <c r="UYG152" s="3"/>
      <c r="UYH152" s="3"/>
      <c r="UYI152" s="3"/>
      <c r="UYJ152" s="3"/>
      <c r="UYK152" s="3"/>
      <c r="UYL152" s="3"/>
      <c r="UYM152" s="3"/>
      <c r="UYN152" s="3"/>
      <c r="UYO152" s="3"/>
      <c r="UYP152" s="3"/>
      <c r="UYQ152" s="3"/>
      <c r="UYR152" s="3"/>
      <c r="UYS152" s="3"/>
      <c r="UYT152" s="3"/>
      <c r="UYU152" s="3"/>
      <c r="UYV152" s="3"/>
      <c r="UYW152" s="3"/>
      <c r="UYX152" s="3"/>
      <c r="UYY152" s="3"/>
      <c r="UYZ152" s="3"/>
      <c r="UZA152" s="3"/>
      <c r="UZB152" s="3"/>
      <c r="UZC152" s="3"/>
      <c r="UZD152" s="3"/>
      <c r="UZE152" s="3"/>
      <c r="UZF152" s="3"/>
      <c r="UZG152" s="3"/>
      <c r="UZH152" s="3"/>
      <c r="UZI152" s="3"/>
      <c r="UZJ152" s="3"/>
      <c r="UZK152" s="3"/>
      <c r="UZL152" s="3"/>
      <c r="UZM152" s="3"/>
      <c r="UZN152" s="3"/>
      <c r="UZO152" s="3"/>
      <c r="UZP152" s="3"/>
      <c r="UZQ152" s="3"/>
      <c r="UZR152" s="3"/>
      <c r="UZS152" s="3"/>
      <c r="UZT152" s="3"/>
      <c r="UZU152" s="3"/>
      <c r="UZV152" s="3"/>
      <c r="UZW152" s="3"/>
      <c r="UZX152" s="3"/>
      <c r="UZY152" s="3"/>
      <c r="UZZ152" s="3"/>
      <c r="VAA152" s="3"/>
      <c r="VAB152" s="3"/>
      <c r="VAC152" s="3"/>
      <c r="VAD152" s="3"/>
      <c r="VAE152" s="3"/>
      <c r="VAF152" s="3"/>
      <c r="VAG152" s="3"/>
      <c r="VAH152" s="3"/>
      <c r="VAI152" s="3"/>
      <c r="VAJ152" s="3"/>
      <c r="VAK152" s="3"/>
      <c r="VAL152" s="3"/>
      <c r="VAM152" s="3"/>
      <c r="VAN152" s="3"/>
      <c r="VAO152" s="3"/>
      <c r="VAP152" s="3"/>
      <c r="VAQ152" s="3"/>
      <c r="VAR152" s="3"/>
      <c r="VAS152" s="3"/>
      <c r="VAT152" s="3"/>
      <c r="VAU152" s="3"/>
      <c r="VAV152" s="3"/>
      <c r="VAW152" s="3"/>
      <c r="VAX152" s="3"/>
      <c r="VAY152" s="3"/>
      <c r="VAZ152" s="3"/>
      <c r="VBA152" s="3"/>
      <c r="VBB152" s="3"/>
      <c r="VBC152" s="3"/>
      <c r="VBD152" s="3"/>
      <c r="VBE152" s="3"/>
      <c r="VBF152" s="3"/>
      <c r="VBG152" s="3"/>
      <c r="VBH152" s="3"/>
      <c r="VBI152" s="3"/>
      <c r="VBJ152" s="3"/>
      <c r="VBK152" s="3"/>
      <c r="VBL152" s="3"/>
      <c r="VBM152" s="3"/>
      <c r="VBN152" s="3"/>
      <c r="VBO152" s="3"/>
      <c r="VBP152" s="3"/>
      <c r="VBQ152" s="3"/>
      <c r="VBR152" s="3"/>
      <c r="VBS152" s="3"/>
      <c r="VBT152" s="3"/>
      <c r="VBU152" s="3"/>
      <c r="VBV152" s="3"/>
      <c r="VBW152" s="3"/>
      <c r="VBX152" s="3"/>
      <c r="VBY152" s="3"/>
      <c r="VBZ152" s="3"/>
      <c r="VCA152" s="3"/>
      <c r="VCB152" s="3"/>
      <c r="VCC152" s="3"/>
      <c r="VCD152" s="3"/>
      <c r="VCE152" s="3"/>
      <c r="VCF152" s="3"/>
      <c r="VCG152" s="3"/>
      <c r="VCH152" s="3"/>
      <c r="VCI152" s="3"/>
      <c r="VCJ152" s="3"/>
      <c r="VCK152" s="3"/>
      <c r="VCL152" s="3"/>
      <c r="VCM152" s="3"/>
      <c r="VCN152" s="3"/>
      <c r="VCO152" s="3"/>
      <c r="VCP152" s="3"/>
      <c r="VCQ152" s="3"/>
      <c r="VCR152" s="3"/>
      <c r="VCS152" s="3"/>
      <c r="VCT152" s="3"/>
      <c r="VCU152" s="3"/>
      <c r="VCV152" s="3"/>
      <c r="VCW152" s="3"/>
      <c r="VCX152" s="3"/>
      <c r="VCY152" s="3"/>
      <c r="VCZ152" s="3"/>
      <c r="VDA152" s="3"/>
      <c r="VDB152" s="3"/>
      <c r="VDC152" s="3"/>
      <c r="VDD152" s="3"/>
      <c r="VDE152" s="3"/>
      <c r="VDF152" s="3"/>
      <c r="VDG152" s="3"/>
      <c r="VDH152" s="3"/>
      <c r="VDI152" s="3"/>
      <c r="VDJ152" s="3"/>
      <c r="VDK152" s="3"/>
      <c r="VDL152" s="3"/>
      <c r="VDM152" s="3"/>
      <c r="VDN152" s="3"/>
      <c r="VDO152" s="3"/>
      <c r="VDP152" s="3"/>
      <c r="VDQ152" s="3"/>
      <c r="VDR152" s="3"/>
      <c r="VDS152" s="3"/>
      <c r="VDT152" s="3"/>
      <c r="VDU152" s="3"/>
      <c r="VDV152" s="3"/>
      <c r="VDW152" s="3"/>
      <c r="VDX152" s="3"/>
      <c r="VDY152" s="3"/>
      <c r="VDZ152" s="3"/>
      <c r="VEA152" s="3"/>
      <c r="VEB152" s="3"/>
      <c r="VEC152" s="3"/>
      <c r="VED152" s="3"/>
      <c r="VEE152" s="3"/>
      <c r="VEF152" s="3"/>
      <c r="VEG152" s="3"/>
      <c r="VEH152" s="3"/>
      <c r="VEI152" s="3"/>
      <c r="VEJ152" s="3"/>
      <c r="VEK152" s="3"/>
      <c r="VEL152" s="3"/>
      <c r="VEM152" s="3"/>
      <c r="VEN152" s="3"/>
      <c r="VEO152" s="3"/>
      <c r="VEP152" s="3"/>
      <c r="VEQ152" s="3"/>
      <c r="VER152" s="3"/>
      <c r="VES152" s="3"/>
      <c r="VET152" s="3"/>
      <c r="VEU152" s="3"/>
      <c r="VEV152" s="3"/>
      <c r="VEW152" s="3"/>
      <c r="VEX152" s="3"/>
      <c r="VEY152" s="3"/>
      <c r="VEZ152" s="3"/>
      <c r="VFA152" s="3"/>
      <c r="VFB152" s="3"/>
      <c r="VFC152" s="3"/>
      <c r="VFD152" s="3"/>
      <c r="VFE152" s="3"/>
      <c r="VFF152" s="3"/>
      <c r="VFG152" s="3"/>
      <c r="VFH152" s="3"/>
      <c r="VFI152" s="3"/>
      <c r="VFJ152" s="3"/>
      <c r="VFK152" s="3"/>
      <c r="VFL152" s="3"/>
      <c r="VFM152" s="3"/>
      <c r="VFN152" s="3"/>
      <c r="VFO152" s="3"/>
      <c r="VFP152" s="3"/>
      <c r="VFQ152" s="3"/>
      <c r="VFR152" s="3"/>
      <c r="VFS152" s="3"/>
      <c r="VFT152" s="3"/>
      <c r="VFU152" s="3"/>
      <c r="VFV152" s="3"/>
      <c r="VFW152" s="3"/>
      <c r="VFX152" s="3"/>
      <c r="VFY152" s="3"/>
      <c r="VFZ152" s="3"/>
      <c r="VGA152" s="3"/>
      <c r="VGB152" s="3"/>
      <c r="VGC152" s="3"/>
      <c r="VGD152" s="3"/>
      <c r="VGE152" s="3"/>
      <c r="VGF152" s="3"/>
      <c r="VGG152" s="3"/>
      <c r="VGH152" s="3"/>
      <c r="VGI152" s="3"/>
      <c r="VGJ152" s="3"/>
      <c r="VGK152" s="3"/>
      <c r="VGL152" s="3"/>
      <c r="VGM152" s="3"/>
      <c r="VGN152" s="3"/>
      <c r="VGO152" s="3"/>
      <c r="VGP152" s="3"/>
      <c r="VGQ152" s="3"/>
      <c r="VGR152" s="3"/>
      <c r="VGS152" s="3"/>
      <c r="VGT152" s="3"/>
      <c r="VGU152" s="3"/>
      <c r="VGV152" s="3"/>
      <c r="VGW152" s="3"/>
      <c r="VGX152" s="3"/>
      <c r="VGY152" s="3"/>
      <c r="VGZ152" s="3"/>
      <c r="VHA152" s="3"/>
      <c r="VHB152" s="3"/>
      <c r="VHC152" s="3"/>
      <c r="VHD152" s="3"/>
      <c r="VHE152" s="3"/>
      <c r="VHF152" s="3"/>
      <c r="VHG152" s="3"/>
      <c r="VHH152" s="3"/>
      <c r="VHI152" s="3"/>
      <c r="VHJ152" s="3"/>
      <c r="VHK152" s="3"/>
      <c r="VHL152" s="3"/>
      <c r="VHM152" s="3"/>
      <c r="VHN152" s="3"/>
      <c r="VHO152" s="3"/>
      <c r="VHP152" s="3"/>
      <c r="VHQ152" s="3"/>
      <c r="VHR152" s="3"/>
      <c r="VHS152" s="3"/>
      <c r="VHT152" s="3"/>
      <c r="VHU152" s="3"/>
      <c r="VHV152" s="3"/>
      <c r="VHW152" s="3"/>
      <c r="VHX152" s="3"/>
      <c r="VHY152" s="3"/>
      <c r="VHZ152" s="3"/>
      <c r="VIA152" s="3"/>
      <c r="VIB152" s="3"/>
      <c r="VIC152" s="3"/>
      <c r="VID152" s="3"/>
      <c r="VIE152" s="3"/>
      <c r="VIF152" s="3"/>
      <c r="VIG152" s="3"/>
      <c r="VIH152" s="3"/>
      <c r="VII152" s="3"/>
      <c r="VIJ152" s="3"/>
      <c r="VIK152" s="3"/>
      <c r="VIL152" s="3"/>
      <c r="VIM152" s="3"/>
      <c r="VIN152" s="3"/>
      <c r="VIO152" s="3"/>
      <c r="VIP152" s="3"/>
      <c r="VIQ152" s="3"/>
      <c r="VIR152" s="3"/>
      <c r="VIS152" s="3"/>
      <c r="VIT152" s="3"/>
      <c r="VIU152" s="3"/>
      <c r="VIV152" s="3"/>
      <c r="VIW152" s="3"/>
      <c r="VIX152" s="3"/>
      <c r="VIY152" s="3"/>
      <c r="VIZ152" s="3"/>
      <c r="VJA152" s="3"/>
      <c r="VJB152" s="3"/>
      <c r="VJC152" s="3"/>
      <c r="VJD152" s="3"/>
      <c r="VJE152" s="3"/>
      <c r="VJF152" s="3"/>
      <c r="VJG152" s="3"/>
      <c r="VJH152" s="3"/>
      <c r="VJI152" s="3"/>
      <c r="VJJ152" s="3"/>
      <c r="VJK152" s="3"/>
      <c r="VJL152" s="3"/>
      <c r="VJM152" s="3"/>
      <c r="VJN152" s="3"/>
      <c r="VJO152" s="3"/>
      <c r="VJP152" s="3"/>
      <c r="VJQ152" s="3"/>
      <c r="VJR152" s="3"/>
      <c r="VJS152" s="3"/>
      <c r="VJT152" s="3"/>
      <c r="VJU152" s="3"/>
      <c r="VJV152" s="3"/>
      <c r="VJW152" s="3"/>
      <c r="VJX152" s="3"/>
      <c r="VJY152" s="3"/>
      <c r="VJZ152" s="3"/>
      <c r="VKA152" s="3"/>
      <c r="VKB152" s="3"/>
      <c r="VKC152" s="3"/>
      <c r="VKD152" s="3"/>
      <c r="VKE152" s="3"/>
      <c r="VKF152" s="3"/>
      <c r="VKG152" s="3"/>
      <c r="VKH152" s="3"/>
      <c r="VKI152" s="3"/>
      <c r="VKJ152" s="3"/>
      <c r="VKK152" s="3"/>
      <c r="VKL152" s="3"/>
      <c r="VKM152" s="3"/>
      <c r="VKN152" s="3"/>
      <c r="VKO152" s="3"/>
      <c r="VKP152" s="3"/>
      <c r="VKQ152" s="3"/>
      <c r="VKR152" s="3"/>
      <c r="VKS152" s="3"/>
      <c r="VKT152" s="3"/>
      <c r="VKU152" s="3"/>
      <c r="VKV152" s="3"/>
      <c r="VKW152" s="3"/>
      <c r="VKX152" s="3"/>
      <c r="VKY152" s="3"/>
      <c r="VKZ152" s="3"/>
      <c r="VLA152" s="3"/>
      <c r="VLB152" s="3"/>
      <c r="VLC152" s="3"/>
      <c r="VLD152" s="3"/>
      <c r="VLE152" s="3"/>
      <c r="VLF152" s="3"/>
      <c r="VLG152" s="3"/>
      <c r="VLH152" s="3"/>
      <c r="VLI152" s="3"/>
      <c r="VLJ152" s="3"/>
      <c r="VLK152" s="3"/>
      <c r="VLL152" s="3"/>
      <c r="VLM152" s="3"/>
      <c r="VLN152" s="3"/>
      <c r="VLO152" s="3"/>
      <c r="VLP152" s="3"/>
      <c r="VLQ152" s="3"/>
      <c r="VLR152" s="3"/>
      <c r="VLS152" s="3"/>
      <c r="VLT152" s="3"/>
      <c r="VLU152" s="3"/>
      <c r="VLV152" s="3"/>
      <c r="VLW152" s="3"/>
      <c r="VLX152" s="3"/>
      <c r="VLY152" s="3"/>
      <c r="VLZ152" s="3"/>
      <c r="VMA152" s="3"/>
      <c r="VMB152" s="3"/>
      <c r="VMC152" s="3"/>
      <c r="VMD152" s="3"/>
      <c r="VME152" s="3"/>
      <c r="VMF152" s="3"/>
      <c r="VMG152" s="3"/>
      <c r="VMH152" s="3"/>
      <c r="VMI152" s="3"/>
      <c r="VMJ152" s="3"/>
      <c r="VMK152" s="3"/>
      <c r="VML152" s="3"/>
      <c r="VMM152" s="3"/>
      <c r="VMN152" s="3"/>
      <c r="VMO152" s="3"/>
      <c r="VMP152" s="3"/>
      <c r="VMQ152" s="3"/>
      <c r="VMR152" s="3"/>
      <c r="VMS152" s="3"/>
      <c r="VMT152" s="3"/>
      <c r="VMU152" s="3"/>
      <c r="VMV152" s="3"/>
      <c r="VMW152" s="3"/>
      <c r="VMX152" s="3"/>
      <c r="VMY152" s="3"/>
      <c r="VMZ152" s="3"/>
      <c r="VNA152" s="3"/>
      <c r="VNB152" s="3"/>
      <c r="VNC152" s="3"/>
      <c r="VND152" s="3"/>
      <c r="VNE152" s="3"/>
      <c r="VNF152" s="3"/>
      <c r="VNG152" s="3"/>
      <c r="VNH152" s="3"/>
      <c r="VNI152" s="3"/>
      <c r="VNJ152" s="3"/>
      <c r="VNK152" s="3"/>
      <c r="VNL152" s="3"/>
      <c r="VNM152" s="3"/>
      <c r="VNN152" s="3"/>
      <c r="VNO152" s="3"/>
      <c r="VNP152" s="3"/>
      <c r="VNQ152" s="3"/>
      <c r="VNR152" s="3"/>
      <c r="VNS152" s="3"/>
      <c r="VNT152" s="3"/>
      <c r="VNU152" s="3"/>
      <c r="VNV152" s="3"/>
      <c r="VNW152" s="3"/>
      <c r="VNX152" s="3"/>
      <c r="VNY152" s="3"/>
      <c r="VNZ152" s="3"/>
      <c r="VOA152" s="3"/>
      <c r="VOB152" s="3"/>
      <c r="VOC152" s="3"/>
      <c r="VOD152" s="3"/>
      <c r="VOE152" s="3"/>
      <c r="VOF152" s="3"/>
      <c r="VOG152" s="3"/>
      <c r="VOH152" s="3"/>
      <c r="VOI152" s="3"/>
      <c r="VOJ152" s="3"/>
      <c r="VOK152" s="3"/>
      <c r="VOL152" s="3"/>
      <c r="VOM152" s="3"/>
      <c r="VON152" s="3"/>
      <c r="VOO152" s="3"/>
      <c r="VOP152" s="3"/>
      <c r="VOQ152" s="3"/>
      <c r="VOR152" s="3"/>
      <c r="VOS152" s="3"/>
      <c r="VOT152" s="3"/>
      <c r="VOU152" s="3"/>
      <c r="VOV152" s="3"/>
      <c r="VOW152" s="3"/>
      <c r="VOX152" s="3"/>
      <c r="VOY152" s="3"/>
      <c r="VOZ152" s="3"/>
      <c r="VPA152" s="3"/>
      <c r="VPB152" s="3"/>
      <c r="VPC152" s="3"/>
      <c r="VPD152" s="3"/>
      <c r="VPE152" s="3"/>
      <c r="VPF152" s="3"/>
      <c r="VPG152" s="3"/>
      <c r="VPH152" s="3"/>
      <c r="VPI152" s="3"/>
      <c r="VPJ152" s="3"/>
      <c r="VPK152" s="3"/>
      <c r="VPL152" s="3"/>
      <c r="VPM152" s="3"/>
      <c r="VPN152" s="3"/>
      <c r="VPO152" s="3"/>
      <c r="VPP152" s="3"/>
      <c r="VPQ152" s="3"/>
      <c r="VPR152" s="3"/>
      <c r="VPS152" s="3"/>
      <c r="VPT152" s="3"/>
      <c r="VPU152" s="3"/>
      <c r="VPV152" s="3"/>
      <c r="VPW152" s="3"/>
      <c r="VPX152" s="3"/>
      <c r="VPY152" s="3"/>
      <c r="VPZ152" s="3"/>
      <c r="VQA152" s="3"/>
      <c r="VQB152" s="3"/>
      <c r="VQC152" s="3"/>
      <c r="VQD152" s="3"/>
      <c r="VQE152" s="3"/>
      <c r="VQF152" s="3"/>
      <c r="VQG152" s="3"/>
      <c r="VQH152" s="3"/>
      <c r="VQI152" s="3"/>
      <c r="VQJ152" s="3"/>
      <c r="VQK152" s="3"/>
      <c r="VQL152" s="3"/>
      <c r="VQM152" s="3"/>
      <c r="VQN152" s="3"/>
      <c r="VQO152" s="3"/>
      <c r="VQP152" s="3"/>
      <c r="VQQ152" s="3"/>
      <c r="VQR152" s="3"/>
      <c r="VQS152" s="3"/>
      <c r="VQT152" s="3"/>
      <c r="VQU152" s="3"/>
      <c r="VQV152" s="3"/>
      <c r="VQW152" s="3"/>
      <c r="VQX152" s="3"/>
      <c r="VQY152" s="3"/>
      <c r="VQZ152" s="3"/>
      <c r="VRA152" s="3"/>
      <c r="VRB152" s="3"/>
      <c r="VRC152" s="3"/>
      <c r="VRD152" s="3"/>
      <c r="VRE152" s="3"/>
      <c r="VRF152" s="3"/>
      <c r="VRG152" s="3"/>
      <c r="VRH152" s="3"/>
      <c r="VRI152" s="3"/>
      <c r="VRJ152" s="3"/>
      <c r="VRK152" s="3"/>
      <c r="VRL152" s="3"/>
      <c r="VRM152" s="3"/>
      <c r="VRN152" s="3"/>
      <c r="VRO152" s="3"/>
      <c r="VRP152" s="3"/>
      <c r="VRQ152" s="3"/>
      <c r="VRR152" s="3"/>
      <c r="VRS152" s="3"/>
      <c r="VRT152" s="3"/>
      <c r="VRU152" s="3"/>
      <c r="VRV152" s="3"/>
      <c r="VRW152" s="3"/>
      <c r="VRX152" s="3"/>
      <c r="VRY152" s="3"/>
      <c r="VRZ152" s="3"/>
      <c r="VSA152" s="3"/>
      <c r="VSB152" s="3"/>
      <c r="VSC152" s="3"/>
      <c r="VSD152" s="3"/>
      <c r="VSE152" s="3"/>
      <c r="VSF152" s="3"/>
      <c r="VSG152" s="3"/>
      <c r="VSH152" s="3"/>
      <c r="VSI152" s="3"/>
      <c r="VSJ152" s="3"/>
      <c r="VSK152" s="3"/>
      <c r="VSL152" s="3"/>
      <c r="VSM152" s="3"/>
      <c r="VSN152" s="3"/>
      <c r="VSO152" s="3"/>
      <c r="VSP152" s="3"/>
      <c r="VSQ152" s="3"/>
      <c r="VSR152" s="3"/>
      <c r="VSS152" s="3"/>
      <c r="VST152" s="3"/>
      <c r="VSU152" s="3"/>
      <c r="VSV152" s="3"/>
      <c r="VSW152" s="3"/>
      <c r="VSX152" s="3"/>
      <c r="VSY152" s="3"/>
      <c r="VSZ152" s="3"/>
      <c r="VTA152" s="3"/>
      <c r="VTB152" s="3"/>
      <c r="VTC152" s="3"/>
      <c r="VTD152" s="3"/>
      <c r="VTE152" s="3"/>
      <c r="VTF152" s="3"/>
      <c r="VTG152" s="3"/>
      <c r="VTH152" s="3"/>
      <c r="VTI152" s="3"/>
      <c r="VTJ152" s="3"/>
      <c r="VTK152" s="3"/>
      <c r="VTL152" s="3"/>
      <c r="VTM152" s="3"/>
      <c r="VTN152" s="3"/>
      <c r="VTO152" s="3"/>
      <c r="VTP152" s="3"/>
      <c r="VTQ152" s="3"/>
      <c r="VTR152" s="3"/>
      <c r="VTS152" s="3"/>
      <c r="VTT152" s="3"/>
      <c r="VTU152" s="3"/>
      <c r="VTV152" s="3"/>
      <c r="VTW152" s="3"/>
      <c r="VTX152" s="3"/>
      <c r="VTY152" s="3"/>
      <c r="VTZ152" s="3"/>
      <c r="VUA152" s="3"/>
      <c r="VUB152" s="3"/>
      <c r="VUC152" s="3"/>
      <c r="VUD152" s="3"/>
      <c r="VUE152" s="3"/>
      <c r="VUF152" s="3"/>
      <c r="VUG152" s="3"/>
      <c r="VUH152" s="3"/>
      <c r="VUI152" s="3"/>
      <c r="VUJ152" s="3"/>
      <c r="VUK152" s="3"/>
      <c r="VUL152" s="3"/>
      <c r="VUM152" s="3"/>
      <c r="VUN152" s="3"/>
      <c r="VUO152" s="3"/>
      <c r="VUP152" s="3"/>
      <c r="VUQ152" s="3"/>
      <c r="VUR152" s="3"/>
      <c r="VUS152" s="3"/>
      <c r="VUT152" s="3"/>
      <c r="VUU152" s="3"/>
      <c r="VUV152" s="3"/>
      <c r="VUW152" s="3"/>
      <c r="VUX152" s="3"/>
      <c r="VUY152" s="3"/>
      <c r="VUZ152" s="3"/>
      <c r="VVA152" s="3"/>
      <c r="VVB152" s="3"/>
      <c r="VVC152" s="3"/>
      <c r="VVD152" s="3"/>
      <c r="VVE152" s="3"/>
      <c r="VVF152" s="3"/>
      <c r="VVG152" s="3"/>
      <c r="VVH152" s="3"/>
      <c r="VVI152" s="3"/>
      <c r="VVJ152" s="3"/>
      <c r="VVK152" s="3"/>
      <c r="VVL152" s="3"/>
      <c r="VVM152" s="3"/>
      <c r="VVN152" s="3"/>
      <c r="VVO152" s="3"/>
      <c r="VVP152" s="3"/>
      <c r="VVQ152" s="3"/>
      <c r="VVR152" s="3"/>
      <c r="VVS152" s="3"/>
      <c r="VVT152" s="3"/>
      <c r="VVU152" s="3"/>
      <c r="VVV152" s="3"/>
      <c r="VVW152" s="3"/>
      <c r="VVX152" s="3"/>
      <c r="VVY152" s="3"/>
      <c r="VVZ152" s="3"/>
      <c r="VWA152" s="3"/>
      <c r="VWB152" s="3"/>
      <c r="VWC152" s="3"/>
      <c r="VWD152" s="3"/>
      <c r="VWE152" s="3"/>
      <c r="VWF152" s="3"/>
      <c r="VWG152" s="3"/>
      <c r="VWH152" s="3"/>
      <c r="VWI152" s="3"/>
      <c r="VWJ152" s="3"/>
      <c r="VWK152" s="3"/>
      <c r="VWL152" s="3"/>
      <c r="VWM152" s="3"/>
      <c r="VWN152" s="3"/>
      <c r="VWO152" s="3"/>
      <c r="VWP152" s="3"/>
      <c r="VWQ152" s="3"/>
      <c r="VWR152" s="3"/>
      <c r="VWS152" s="3"/>
      <c r="VWT152" s="3"/>
      <c r="VWU152" s="3"/>
      <c r="VWV152" s="3"/>
      <c r="VWW152" s="3"/>
      <c r="VWX152" s="3"/>
      <c r="VWY152" s="3"/>
      <c r="VWZ152" s="3"/>
      <c r="VXA152" s="3"/>
      <c r="VXB152" s="3"/>
      <c r="VXC152" s="3"/>
      <c r="VXD152" s="3"/>
      <c r="VXE152" s="3"/>
      <c r="VXF152" s="3"/>
      <c r="VXG152" s="3"/>
      <c r="VXH152" s="3"/>
      <c r="VXI152" s="3"/>
      <c r="VXJ152" s="3"/>
      <c r="VXK152" s="3"/>
      <c r="VXL152" s="3"/>
      <c r="VXM152" s="3"/>
      <c r="VXN152" s="3"/>
      <c r="VXO152" s="3"/>
      <c r="VXP152" s="3"/>
      <c r="VXQ152" s="3"/>
      <c r="VXR152" s="3"/>
      <c r="VXS152" s="3"/>
      <c r="VXT152" s="3"/>
      <c r="VXU152" s="3"/>
      <c r="VXV152" s="3"/>
      <c r="VXW152" s="3"/>
      <c r="VXX152" s="3"/>
      <c r="VXY152" s="3"/>
      <c r="VXZ152" s="3"/>
      <c r="VYA152" s="3"/>
      <c r="VYB152" s="3"/>
      <c r="VYC152" s="3"/>
      <c r="VYD152" s="3"/>
      <c r="VYE152" s="3"/>
      <c r="VYF152" s="3"/>
      <c r="VYG152" s="3"/>
      <c r="VYH152" s="3"/>
      <c r="VYI152" s="3"/>
      <c r="VYJ152" s="3"/>
      <c r="VYK152" s="3"/>
      <c r="VYL152" s="3"/>
      <c r="VYM152" s="3"/>
      <c r="VYN152" s="3"/>
      <c r="VYO152" s="3"/>
      <c r="VYP152" s="3"/>
      <c r="VYQ152" s="3"/>
      <c r="VYR152" s="3"/>
      <c r="VYS152" s="3"/>
      <c r="VYT152" s="3"/>
      <c r="VYU152" s="3"/>
      <c r="VYV152" s="3"/>
      <c r="VYW152" s="3"/>
      <c r="VYX152" s="3"/>
      <c r="VYY152" s="3"/>
      <c r="VYZ152" s="3"/>
      <c r="VZA152" s="3"/>
      <c r="VZB152" s="3"/>
      <c r="VZC152" s="3"/>
      <c r="VZD152" s="3"/>
      <c r="VZE152" s="3"/>
      <c r="VZF152" s="3"/>
      <c r="VZG152" s="3"/>
      <c r="VZH152" s="3"/>
      <c r="VZI152" s="3"/>
      <c r="VZJ152" s="3"/>
      <c r="VZK152" s="3"/>
      <c r="VZL152" s="3"/>
      <c r="VZM152" s="3"/>
      <c r="VZN152" s="3"/>
      <c r="VZO152" s="3"/>
      <c r="VZP152" s="3"/>
      <c r="VZQ152" s="3"/>
      <c r="VZR152" s="3"/>
      <c r="VZS152" s="3"/>
      <c r="VZT152" s="3"/>
      <c r="VZU152" s="3"/>
      <c r="VZV152" s="3"/>
      <c r="VZW152" s="3"/>
      <c r="VZX152" s="3"/>
      <c r="VZY152" s="3"/>
      <c r="VZZ152" s="3"/>
      <c r="WAA152" s="3"/>
      <c r="WAB152" s="3"/>
      <c r="WAC152" s="3"/>
      <c r="WAD152" s="3"/>
      <c r="WAE152" s="3"/>
      <c r="WAF152" s="3"/>
      <c r="WAG152" s="3"/>
      <c r="WAH152" s="3"/>
      <c r="WAI152" s="3"/>
      <c r="WAJ152" s="3"/>
      <c r="WAK152" s="3"/>
      <c r="WAL152" s="3"/>
      <c r="WAM152" s="3"/>
      <c r="WAN152" s="3"/>
      <c r="WAO152" s="3"/>
      <c r="WAP152" s="3"/>
      <c r="WAQ152" s="3"/>
      <c r="WAR152" s="3"/>
      <c r="WAS152" s="3"/>
      <c r="WAT152" s="3"/>
      <c r="WAU152" s="3"/>
      <c r="WAV152" s="3"/>
      <c r="WAW152" s="3"/>
      <c r="WAX152" s="3"/>
      <c r="WAY152" s="3"/>
      <c r="WAZ152" s="3"/>
      <c r="WBA152" s="3"/>
      <c r="WBB152" s="3"/>
      <c r="WBC152" s="3"/>
      <c r="WBD152" s="3"/>
      <c r="WBE152" s="3"/>
      <c r="WBF152" s="3"/>
      <c r="WBG152" s="3"/>
      <c r="WBH152" s="3"/>
      <c r="WBI152" s="3"/>
      <c r="WBJ152" s="3"/>
      <c r="WBK152" s="3"/>
      <c r="WBL152" s="3"/>
      <c r="WBM152" s="3"/>
      <c r="WBN152" s="3"/>
      <c r="WBO152" s="3"/>
      <c r="WBP152" s="3"/>
      <c r="WBQ152" s="3"/>
      <c r="WBR152" s="3"/>
      <c r="WBS152" s="3"/>
      <c r="WBT152" s="3"/>
      <c r="WBU152" s="3"/>
      <c r="WBV152" s="3"/>
      <c r="WBW152" s="3"/>
      <c r="WBX152" s="3"/>
      <c r="WBY152" s="3"/>
      <c r="WBZ152" s="3"/>
      <c r="WCA152" s="3"/>
      <c r="WCB152" s="3"/>
      <c r="WCC152" s="3"/>
      <c r="WCD152" s="3"/>
      <c r="WCE152" s="3"/>
      <c r="WCF152" s="3"/>
      <c r="WCG152" s="3"/>
      <c r="WCH152" s="3"/>
      <c r="WCI152" s="3"/>
      <c r="WCJ152" s="3"/>
      <c r="WCK152" s="3"/>
      <c r="WCL152" s="3"/>
      <c r="WCM152" s="3"/>
      <c r="WCN152" s="3"/>
      <c r="WCO152" s="3"/>
      <c r="WCP152" s="3"/>
      <c r="WCQ152" s="3"/>
      <c r="WCR152" s="3"/>
      <c r="WCS152" s="3"/>
      <c r="WCT152" s="3"/>
      <c r="WCU152" s="3"/>
      <c r="WCV152" s="3"/>
      <c r="WCW152" s="3"/>
      <c r="WCX152" s="3"/>
      <c r="WCY152" s="3"/>
      <c r="WCZ152" s="3"/>
      <c r="WDA152" s="3"/>
      <c r="WDB152" s="3"/>
      <c r="WDC152" s="3"/>
      <c r="WDD152" s="3"/>
      <c r="WDE152" s="3"/>
      <c r="WDF152" s="3"/>
      <c r="WDG152" s="3"/>
      <c r="WDH152" s="3"/>
      <c r="WDI152" s="3"/>
      <c r="WDJ152" s="3"/>
      <c r="WDK152" s="3"/>
      <c r="WDL152" s="3"/>
      <c r="WDM152" s="3"/>
      <c r="WDN152" s="3"/>
      <c r="WDO152" s="3"/>
      <c r="WDP152" s="3"/>
      <c r="WDQ152" s="3"/>
      <c r="WDR152" s="3"/>
      <c r="WDS152" s="3"/>
      <c r="WDT152" s="3"/>
      <c r="WDU152" s="3"/>
      <c r="WDV152" s="3"/>
      <c r="WDW152" s="3"/>
      <c r="WDX152" s="3"/>
      <c r="WDY152" s="3"/>
      <c r="WDZ152" s="3"/>
      <c r="WEA152" s="3"/>
      <c r="WEB152" s="3"/>
      <c r="WEC152" s="3"/>
      <c r="WED152" s="3"/>
      <c r="WEE152" s="3"/>
      <c r="WEF152" s="3"/>
      <c r="WEG152" s="3"/>
      <c r="WEH152" s="3"/>
      <c r="WEI152" s="3"/>
      <c r="WEJ152" s="3"/>
      <c r="WEK152" s="3"/>
      <c r="WEL152" s="3"/>
      <c r="WEM152" s="3"/>
      <c r="WEN152" s="3"/>
      <c r="WEO152" s="3"/>
      <c r="WEP152" s="3"/>
      <c r="WEQ152" s="3"/>
      <c r="WER152" s="3"/>
      <c r="WES152" s="3"/>
      <c r="WET152" s="3"/>
      <c r="WEU152" s="3"/>
      <c r="WEV152" s="3"/>
      <c r="WEW152" s="3"/>
      <c r="WEX152" s="3"/>
      <c r="WEY152" s="3"/>
      <c r="WEZ152" s="3"/>
      <c r="WFA152" s="3"/>
      <c r="WFB152" s="3"/>
      <c r="WFC152" s="3"/>
      <c r="WFD152" s="3"/>
      <c r="WFE152" s="3"/>
      <c r="WFF152" s="3"/>
      <c r="WFG152" s="3"/>
      <c r="WFH152" s="3"/>
      <c r="WFI152" s="3"/>
      <c r="WFJ152" s="3"/>
      <c r="WFK152" s="3"/>
      <c r="WFL152" s="3"/>
      <c r="WFM152" s="3"/>
      <c r="WFN152" s="3"/>
      <c r="WFO152" s="3"/>
      <c r="WFP152" s="3"/>
      <c r="WFQ152" s="3"/>
      <c r="WFR152" s="3"/>
      <c r="WFS152" s="3"/>
      <c r="WFT152" s="3"/>
      <c r="WFU152" s="3"/>
      <c r="WFV152" s="3"/>
      <c r="WFW152" s="3"/>
      <c r="WFX152" s="3"/>
      <c r="WFY152" s="3"/>
      <c r="WFZ152" s="3"/>
      <c r="WGA152" s="3"/>
      <c r="WGB152" s="3"/>
      <c r="WGC152" s="3"/>
      <c r="WGD152" s="3"/>
      <c r="WGE152" s="3"/>
      <c r="WGF152" s="3"/>
      <c r="WGG152" s="3"/>
      <c r="WGH152" s="3"/>
      <c r="WGI152" s="3"/>
      <c r="WGJ152" s="3"/>
      <c r="WGK152" s="3"/>
      <c r="WGL152" s="3"/>
      <c r="WGM152" s="3"/>
      <c r="WGN152" s="3"/>
      <c r="WGO152" s="3"/>
      <c r="WGP152" s="3"/>
      <c r="WGQ152" s="3"/>
      <c r="WGR152" s="3"/>
      <c r="WGS152" s="3"/>
      <c r="WGT152" s="3"/>
      <c r="WGU152" s="3"/>
      <c r="WGV152" s="3"/>
      <c r="WGW152" s="3"/>
      <c r="WGX152" s="3"/>
      <c r="WGY152" s="3"/>
      <c r="WGZ152" s="3"/>
      <c r="WHA152" s="3"/>
      <c r="WHB152" s="3"/>
      <c r="WHC152" s="3"/>
      <c r="WHD152" s="3"/>
      <c r="WHE152" s="3"/>
      <c r="WHF152" s="3"/>
      <c r="WHG152" s="3"/>
      <c r="WHH152" s="3"/>
      <c r="WHI152" s="3"/>
      <c r="WHJ152" s="3"/>
      <c r="WHK152" s="3"/>
      <c r="WHL152" s="3"/>
      <c r="WHM152" s="3"/>
      <c r="WHN152" s="3"/>
      <c r="WHO152" s="3"/>
      <c r="WHP152" s="3"/>
      <c r="WHQ152" s="3"/>
      <c r="WHR152" s="3"/>
      <c r="WHS152" s="3"/>
      <c r="WHT152" s="3"/>
      <c r="WHU152" s="3"/>
      <c r="WHV152" s="3"/>
      <c r="WHW152" s="3"/>
      <c r="WHX152" s="3"/>
      <c r="WHY152" s="3"/>
      <c r="WHZ152" s="3"/>
      <c r="WIA152" s="3"/>
      <c r="WIB152" s="3"/>
      <c r="WIC152" s="3"/>
      <c r="WID152" s="3"/>
      <c r="WIE152" s="3"/>
      <c r="WIF152" s="3"/>
      <c r="WIG152" s="3"/>
      <c r="WIH152" s="3"/>
      <c r="WII152" s="3"/>
      <c r="WIJ152" s="3"/>
      <c r="WIK152" s="3"/>
      <c r="WIL152" s="3"/>
      <c r="WIM152" s="3"/>
      <c r="WIN152" s="3"/>
      <c r="WIO152" s="3"/>
      <c r="WIP152" s="3"/>
      <c r="WIQ152" s="3"/>
      <c r="WIR152" s="3"/>
      <c r="WIS152" s="3"/>
      <c r="WIT152" s="3"/>
      <c r="WIU152" s="3"/>
      <c r="WIV152" s="3"/>
      <c r="WIW152" s="3"/>
      <c r="WIX152" s="3"/>
      <c r="WIY152" s="3"/>
      <c r="WIZ152" s="3"/>
      <c r="WJA152" s="3"/>
      <c r="WJB152" s="3"/>
      <c r="WJC152" s="3"/>
      <c r="WJD152" s="3"/>
      <c r="WJE152" s="3"/>
      <c r="WJF152" s="3"/>
      <c r="WJG152" s="3"/>
      <c r="WJH152" s="3"/>
      <c r="WJI152" s="3"/>
      <c r="WJJ152" s="3"/>
      <c r="WJK152" s="3"/>
      <c r="WJL152" s="3"/>
      <c r="WJM152" s="3"/>
      <c r="WJN152" s="3"/>
      <c r="WJO152" s="3"/>
      <c r="WJP152" s="3"/>
      <c r="WJQ152" s="3"/>
      <c r="WJR152" s="3"/>
      <c r="WJS152" s="3"/>
      <c r="WJT152" s="3"/>
      <c r="WJU152" s="3"/>
      <c r="WJV152" s="3"/>
      <c r="WJW152" s="3"/>
      <c r="WJX152" s="3"/>
      <c r="WJY152" s="3"/>
      <c r="WJZ152" s="3"/>
      <c r="WKA152" s="3"/>
      <c r="WKB152" s="3"/>
      <c r="WKC152" s="3"/>
      <c r="WKD152" s="3"/>
      <c r="WKE152" s="3"/>
      <c r="WKF152" s="3"/>
      <c r="WKG152" s="3"/>
      <c r="WKH152" s="3"/>
      <c r="WKI152" s="3"/>
      <c r="WKJ152" s="3"/>
      <c r="WKK152" s="3"/>
      <c r="WKL152" s="3"/>
      <c r="WKM152" s="3"/>
      <c r="WKN152" s="3"/>
      <c r="WKO152" s="3"/>
      <c r="WKP152" s="3"/>
      <c r="WKQ152" s="3"/>
      <c r="WKR152" s="3"/>
      <c r="WKS152" s="3"/>
      <c r="WKT152" s="3"/>
      <c r="WKU152" s="3"/>
      <c r="WKV152" s="3"/>
      <c r="WKW152" s="3"/>
      <c r="WKX152" s="3"/>
      <c r="WKY152" s="3"/>
      <c r="WKZ152" s="3"/>
      <c r="WLA152" s="3"/>
      <c r="WLB152" s="3"/>
      <c r="WLC152" s="3"/>
      <c r="WLD152" s="3"/>
      <c r="WLE152" s="3"/>
      <c r="WLF152" s="3"/>
      <c r="WLG152" s="3"/>
      <c r="WLH152" s="3"/>
      <c r="WLI152" s="3"/>
      <c r="WLJ152" s="3"/>
      <c r="WLK152" s="3"/>
      <c r="WLL152" s="3"/>
      <c r="WLM152" s="3"/>
      <c r="WLN152" s="3"/>
      <c r="WLO152" s="3"/>
      <c r="WLP152" s="3"/>
      <c r="WLQ152" s="3"/>
      <c r="WLR152" s="3"/>
      <c r="WLS152" s="3"/>
      <c r="WLT152" s="3"/>
      <c r="WLU152" s="3"/>
      <c r="WLV152" s="3"/>
      <c r="WLW152" s="3"/>
      <c r="WLX152" s="3"/>
      <c r="WLY152" s="3"/>
      <c r="WLZ152" s="3"/>
      <c r="WMA152" s="3"/>
      <c r="WMB152" s="3"/>
      <c r="WMC152" s="3"/>
      <c r="WMD152" s="3"/>
      <c r="WME152" s="3"/>
      <c r="WMF152" s="3"/>
      <c r="WMG152" s="3"/>
      <c r="WMH152" s="3"/>
      <c r="WMI152" s="3"/>
      <c r="WMJ152" s="3"/>
      <c r="WMK152" s="3"/>
      <c r="WML152" s="3"/>
      <c r="WMM152" s="3"/>
      <c r="WMN152" s="3"/>
      <c r="WMO152" s="3"/>
      <c r="WMP152" s="3"/>
      <c r="WMQ152" s="3"/>
      <c r="WMR152" s="3"/>
      <c r="WMS152" s="3"/>
      <c r="WMT152" s="3"/>
      <c r="WMU152" s="3"/>
      <c r="WMV152" s="3"/>
      <c r="WMW152" s="3"/>
      <c r="WMX152" s="3"/>
      <c r="WMY152" s="3"/>
      <c r="WMZ152" s="3"/>
      <c r="WNA152" s="3"/>
      <c r="WNB152" s="3"/>
      <c r="WNC152" s="3"/>
      <c r="WND152" s="3"/>
      <c r="WNE152" s="3"/>
      <c r="WNF152" s="3"/>
      <c r="WNG152" s="3"/>
      <c r="WNH152" s="3"/>
      <c r="WNI152" s="3"/>
      <c r="WNJ152" s="3"/>
      <c r="WNK152" s="3"/>
      <c r="WNL152" s="3"/>
      <c r="WNM152" s="3"/>
      <c r="WNN152" s="3"/>
      <c r="WNO152" s="3"/>
      <c r="WNP152" s="3"/>
      <c r="WNQ152" s="3"/>
      <c r="WNR152" s="3"/>
      <c r="WNS152" s="3"/>
      <c r="WNT152" s="3"/>
      <c r="WNU152" s="3"/>
      <c r="WNV152" s="3"/>
      <c r="WNW152" s="3"/>
      <c r="WNX152" s="3"/>
      <c r="WNY152" s="3"/>
      <c r="WNZ152" s="3"/>
      <c r="WOA152" s="3"/>
      <c r="WOB152" s="3"/>
      <c r="WOC152" s="3"/>
      <c r="WOD152" s="3"/>
      <c r="WOE152" s="3"/>
      <c r="WOF152" s="3"/>
      <c r="WOG152" s="3"/>
      <c r="WOH152" s="3"/>
      <c r="WOI152" s="3"/>
      <c r="WOJ152" s="3"/>
      <c r="WOK152" s="3"/>
      <c r="WOL152" s="3"/>
      <c r="WOM152" s="3"/>
      <c r="WON152" s="3"/>
      <c r="WOO152" s="3"/>
      <c r="WOP152" s="3"/>
      <c r="WOQ152" s="3"/>
      <c r="WOR152" s="3"/>
      <c r="WOS152" s="3"/>
      <c r="WOT152" s="3"/>
      <c r="WOU152" s="3"/>
      <c r="WOV152" s="3"/>
      <c r="WOW152" s="3"/>
      <c r="WOX152" s="3"/>
      <c r="WOY152" s="3"/>
      <c r="WOZ152" s="3"/>
      <c r="WPA152" s="3"/>
      <c r="WPB152" s="3"/>
      <c r="WPC152" s="3"/>
      <c r="WPD152" s="3"/>
      <c r="WPE152" s="3"/>
      <c r="WPF152" s="3"/>
      <c r="WPG152" s="3"/>
      <c r="WPH152" s="3"/>
      <c r="WPI152" s="3"/>
      <c r="WPJ152" s="3"/>
      <c r="WPK152" s="3"/>
      <c r="WPL152" s="3"/>
      <c r="WPM152" s="3"/>
      <c r="WPN152" s="3"/>
      <c r="WPO152" s="3"/>
      <c r="WPP152" s="3"/>
      <c r="WPQ152" s="3"/>
      <c r="WPR152" s="3"/>
      <c r="WPS152" s="3"/>
      <c r="WPT152" s="3"/>
      <c r="WPU152" s="3"/>
      <c r="WPV152" s="3"/>
      <c r="WPW152" s="3"/>
      <c r="WPX152" s="3"/>
      <c r="WPY152" s="3"/>
      <c r="WPZ152" s="3"/>
      <c r="WQA152" s="3"/>
      <c r="WQB152" s="3"/>
      <c r="WQC152" s="3"/>
      <c r="WQD152" s="3"/>
      <c r="WQE152" s="3"/>
      <c r="WQF152" s="3"/>
      <c r="WQG152" s="3"/>
      <c r="WQH152" s="3"/>
      <c r="WQI152" s="3"/>
      <c r="WQJ152" s="3"/>
      <c r="WQK152" s="3"/>
      <c r="WQL152" s="3"/>
      <c r="WQM152" s="3"/>
      <c r="WQN152" s="3"/>
      <c r="WQO152" s="3"/>
      <c r="WQP152" s="3"/>
      <c r="WQQ152" s="3"/>
      <c r="WQR152" s="3"/>
      <c r="WQS152" s="3"/>
      <c r="WQT152" s="3"/>
      <c r="WQU152" s="3"/>
      <c r="WQV152" s="3"/>
      <c r="WQW152" s="3"/>
      <c r="WQX152" s="3"/>
      <c r="WQY152" s="3"/>
      <c r="WQZ152" s="3"/>
      <c r="WRA152" s="3"/>
      <c r="WRB152" s="3"/>
      <c r="WRC152" s="3"/>
      <c r="WRD152" s="3"/>
      <c r="WRE152" s="3"/>
      <c r="WRF152" s="3"/>
      <c r="WRG152" s="3"/>
      <c r="WRH152" s="3"/>
      <c r="WRI152" s="3"/>
      <c r="WRJ152" s="3"/>
      <c r="WRK152" s="3"/>
      <c r="WRL152" s="3"/>
      <c r="WRM152" s="3"/>
      <c r="WRN152" s="3"/>
      <c r="WRO152" s="3"/>
      <c r="WRP152" s="3"/>
      <c r="WRQ152" s="3"/>
      <c r="WRR152" s="3"/>
      <c r="WRS152" s="3"/>
      <c r="WRT152" s="3"/>
      <c r="WRU152" s="3"/>
      <c r="WRV152" s="3"/>
      <c r="WRW152" s="3"/>
      <c r="WRX152" s="3"/>
      <c r="WRY152" s="3"/>
      <c r="WRZ152" s="3"/>
      <c r="WSA152" s="3"/>
      <c r="WSB152" s="3"/>
      <c r="WSC152" s="3"/>
      <c r="WSD152" s="3"/>
      <c r="WSE152" s="3"/>
      <c r="WSF152" s="3"/>
      <c r="WSG152" s="3"/>
      <c r="WSH152" s="3"/>
      <c r="WSI152" s="3"/>
      <c r="WSJ152" s="3"/>
      <c r="WSK152" s="3"/>
      <c r="WSL152" s="3"/>
      <c r="WSM152" s="3"/>
      <c r="WSN152" s="3"/>
      <c r="WSO152" s="3"/>
      <c r="WSP152" s="3"/>
      <c r="WSQ152" s="3"/>
      <c r="WSR152" s="3"/>
      <c r="WSS152" s="3"/>
      <c r="WST152" s="3"/>
      <c r="WSU152" s="3"/>
      <c r="WSV152" s="3"/>
      <c r="WSW152" s="3"/>
      <c r="WSX152" s="3"/>
      <c r="WSY152" s="3"/>
      <c r="WSZ152" s="3"/>
      <c r="WTA152" s="3"/>
      <c r="WTB152" s="3"/>
      <c r="WTC152" s="3"/>
      <c r="WTD152" s="3"/>
      <c r="WTE152" s="3"/>
      <c r="WTF152" s="3"/>
      <c r="WTG152" s="3"/>
      <c r="WTH152" s="3"/>
      <c r="WTI152" s="3"/>
      <c r="WTJ152" s="3"/>
      <c r="WTK152" s="3"/>
      <c r="WTL152" s="3"/>
      <c r="WTM152" s="3"/>
      <c r="WTN152" s="3"/>
      <c r="WTO152" s="3"/>
      <c r="WTP152" s="3"/>
      <c r="WTQ152" s="3"/>
      <c r="WTR152" s="3"/>
      <c r="WTS152" s="3"/>
      <c r="WTT152" s="3"/>
      <c r="WTU152" s="3"/>
      <c r="WTV152" s="3"/>
      <c r="WTW152" s="3"/>
      <c r="WTX152" s="3"/>
      <c r="WTY152" s="3"/>
      <c r="WTZ152" s="3"/>
      <c r="WUA152" s="3"/>
      <c r="WUB152" s="3"/>
      <c r="WUC152" s="3"/>
      <c r="WUD152" s="3"/>
      <c r="WUE152" s="3"/>
      <c r="WUF152" s="3"/>
      <c r="WUG152" s="3"/>
      <c r="WUH152" s="3"/>
      <c r="WUI152" s="3"/>
      <c r="WUJ152" s="3"/>
      <c r="WUK152" s="3"/>
      <c r="WUL152" s="3"/>
      <c r="WUM152" s="3"/>
      <c r="WUN152" s="3"/>
      <c r="WUO152" s="3"/>
      <c r="WUP152" s="3"/>
      <c r="WUQ152" s="3"/>
      <c r="WUR152" s="3"/>
      <c r="WUS152" s="3"/>
      <c r="WUT152" s="3"/>
      <c r="WUU152" s="3"/>
      <c r="WUV152" s="3"/>
      <c r="WUW152" s="3"/>
      <c r="WUX152" s="3"/>
      <c r="WUY152" s="3"/>
      <c r="WUZ152" s="3"/>
      <c r="WVA152" s="3"/>
      <c r="WVB152" s="3"/>
      <c r="WVC152" s="3"/>
      <c r="WVD152" s="3"/>
      <c r="WVE152" s="3"/>
      <c r="WVF152" s="3"/>
      <c r="WVG152" s="3"/>
      <c r="WVH152" s="3"/>
      <c r="WVI152" s="3"/>
      <c r="WVJ152" s="3"/>
      <c r="WVK152" s="3"/>
      <c r="WVL152" s="3"/>
      <c r="WVM152" s="3"/>
      <c r="WVN152" s="3"/>
      <c r="WVO152" s="3"/>
      <c r="WVP152" s="3"/>
      <c r="WVQ152" s="3"/>
      <c r="WVR152" s="3"/>
      <c r="WVS152" s="3"/>
      <c r="WVT152" s="3"/>
      <c r="WVU152" s="3"/>
      <c r="WVV152" s="3"/>
      <c r="WVW152" s="3"/>
      <c r="WVX152" s="3"/>
      <c r="WVY152" s="3"/>
      <c r="WVZ152" s="3"/>
      <c r="WWA152" s="3"/>
      <c r="WWB152" s="3"/>
      <c r="WWC152" s="3"/>
      <c r="WWD152" s="3"/>
      <c r="WWE152" s="3"/>
      <c r="WWF152" s="3"/>
      <c r="WWG152" s="3"/>
      <c r="WWH152" s="3"/>
      <c r="WWI152" s="3"/>
      <c r="WWJ152" s="3"/>
      <c r="WWK152" s="3"/>
      <c r="WWL152" s="3"/>
      <c r="WWM152" s="3"/>
      <c r="WWN152" s="3"/>
      <c r="WWO152" s="3"/>
      <c r="WWP152" s="3"/>
      <c r="WWQ152" s="3"/>
      <c r="WWR152" s="3"/>
      <c r="WWS152" s="3"/>
      <c r="WWT152" s="3"/>
      <c r="WWU152" s="3"/>
      <c r="WWV152" s="3"/>
      <c r="WWW152" s="3"/>
      <c r="WWX152" s="3"/>
      <c r="WWY152" s="3"/>
      <c r="WWZ152" s="3"/>
      <c r="WXA152" s="3"/>
      <c r="WXB152" s="3"/>
      <c r="WXC152" s="3"/>
      <c r="WXD152" s="3"/>
      <c r="WXE152" s="3"/>
      <c r="WXF152" s="3"/>
      <c r="WXG152" s="3"/>
      <c r="WXH152" s="3"/>
      <c r="WXI152" s="3"/>
      <c r="WXJ152" s="3"/>
      <c r="WXK152" s="3"/>
      <c r="WXL152" s="3"/>
      <c r="WXM152" s="3"/>
      <c r="WXN152" s="3"/>
      <c r="WXO152" s="3"/>
      <c r="WXP152" s="3"/>
      <c r="WXQ152" s="3"/>
      <c r="WXR152" s="3"/>
      <c r="WXS152" s="3"/>
      <c r="WXT152" s="3"/>
      <c r="WXU152" s="3"/>
      <c r="WXV152" s="3"/>
      <c r="WXW152" s="3"/>
      <c r="WXX152" s="3"/>
      <c r="WXY152" s="3"/>
      <c r="WXZ152" s="3"/>
      <c r="WYA152" s="3"/>
      <c r="WYB152" s="3"/>
      <c r="WYC152" s="3"/>
      <c r="WYD152" s="3"/>
      <c r="WYE152" s="3"/>
      <c r="WYF152" s="3"/>
      <c r="WYG152" s="3"/>
      <c r="WYH152" s="3"/>
      <c r="WYI152" s="3"/>
      <c r="WYJ152" s="3"/>
      <c r="WYK152" s="3"/>
      <c r="WYL152" s="3"/>
      <c r="WYM152" s="3"/>
      <c r="WYN152" s="3"/>
      <c r="WYO152" s="3"/>
      <c r="WYP152" s="3"/>
      <c r="WYQ152" s="3"/>
      <c r="WYR152" s="3"/>
      <c r="WYS152" s="3"/>
      <c r="WYT152" s="3"/>
      <c r="WYU152" s="3"/>
      <c r="WYV152" s="3"/>
      <c r="WYW152" s="3"/>
      <c r="WYX152" s="3"/>
      <c r="WYY152" s="3"/>
      <c r="WYZ152" s="3"/>
      <c r="WZA152" s="3"/>
      <c r="WZB152" s="3"/>
      <c r="WZC152" s="3"/>
      <c r="WZD152" s="3"/>
      <c r="WZE152" s="3"/>
      <c r="WZF152" s="3"/>
      <c r="WZG152" s="3"/>
      <c r="WZH152" s="3"/>
      <c r="WZI152" s="3"/>
      <c r="WZJ152" s="3"/>
      <c r="WZK152" s="3"/>
      <c r="WZL152" s="3"/>
      <c r="WZM152" s="3"/>
      <c r="WZN152" s="3"/>
      <c r="WZO152" s="3"/>
      <c r="WZP152" s="3"/>
      <c r="WZQ152" s="3"/>
      <c r="WZR152" s="3"/>
      <c r="WZS152" s="3"/>
      <c r="WZT152" s="3"/>
      <c r="WZU152" s="3"/>
      <c r="WZV152" s="3"/>
      <c r="WZW152" s="3"/>
      <c r="WZX152" s="3"/>
      <c r="WZY152" s="3"/>
      <c r="WZZ152" s="3"/>
      <c r="XAA152" s="3"/>
      <c r="XAB152" s="3"/>
      <c r="XAC152" s="3"/>
      <c r="XAD152" s="3"/>
      <c r="XAE152" s="3"/>
      <c r="XAF152" s="3"/>
      <c r="XAG152" s="3"/>
      <c r="XAH152" s="3"/>
      <c r="XAI152" s="3"/>
      <c r="XAJ152" s="3"/>
      <c r="XAK152" s="3"/>
      <c r="XAL152" s="3"/>
      <c r="XAM152" s="3"/>
      <c r="XAN152" s="3"/>
      <c r="XAO152" s="3"/>
      <c r="XAP152" s="3"/>
      <c r="XAQ152" s="3"/>
      <c r="XAR152" s="3"/>
      <c r="XAS152" s="3"/>
      <c r="XAT152" s="3"/>
      <c r="XAU152" s="3"/>
      <c r="XAV152" s="3"/>
      <c r="XAW152" s="3"/>
      <c r="XAX152" s="3"/>
      <c r="XAY152" s="3"/>
      <c r="XAZ152" s="3"/>
      <c r="XBA152" s="3"/>
      <c r="XBB152" s="3"/>
      <c r="XBC152" s="3"/>
      <c r="XBD152" s="3"/>
      <c r="XBE152" s="3"/>
      <c r="XBF152" s="3"/>
      <c r="XBG152" s="3"/>
      <c r="XBH152" s="3"/>
      <c r="XBI152" s="3"/>
      <c r="XBJ152" s="3"/>
      <c r="XBK152" s="3"/>
      <c r="XBL152" s="3"/>
      <c r="XBM152" s="3"/>
      <c r="XBN152" s="3"/>
      <c r="XBO152" s="3"/>
      <c r="XBP152" s="3"/>
      <c r="XBQ152" s="3"/>
      <c r="XBR152" s="3"/>
      <c r="XBS152" s="3"/>
      <c r="XBT152" s="3"/>
      <c r="XBU152" s="3"/>
      <c r="XBV152" s="3"/>
      <c r="XBW152" s="3"/>
      <c r="XBX152" s="3"/>
      <c r="XBY152" s="3"/>
      <c r="XBZ152" s="3"/>
      <c r="XCA152" s="3"/>
      <c r="XCB152" s="3"/>
      <c r="XCC152" s="3"/>
      <c r="XCD152" s="3"/>
      <c r="XCE152" s="3"/>
      <c r="XCF152" s="3"/>
      <c r="XCG152" s="3"/>
      <c r="XCH152" s="3"/>
      <c r="XCI152" s="3"/>
      <c r="XCJ152" s="3"/>
      <c r="XCK152" s="3"/>
      <c r="XCL152" s="3"/>
      <c r="XCM152" s="3"/>
      <c r="XCN152" s="3"/>
      <c r="XCO152" s="3"/>
      <c r="XCP152" s="3"/>
      <c r="XCQ152" s="3"/>
      <c r="XCR152" s="3"/>
      <c r="XCS152" s="3"/>
      <c r="XCT152" s="3"/>
      <c r="XCU152" s="3"/>
      <c r="XCV152" s="3"/>
      <c r="XCW152" s="3"/>
      <c r="XCX152" s="3"/>
      <c r="XCY152" s="3"/>
      <c r="XCZ152" s="3"/>
      <c r="XDA152" s="3"/>
      <c r="XDB152" s="3"/>
      <c r="XDC152" s="3"/>
      <c r="XDD152" s="3"/>
      <c r="XDE152" s="3"/>
      <c r="XDF152" s="3"/>
      <c r="XDG152" s="3"/>
      <c r="XDH152" s="3"/>
      <c r="XDI152" s="3"/>
      <c r="XDJ152" s="3"/>
      <c r="XDK152" s="3"/>
      <c r="XDL152" s="3"/>
      <c r="XDM152" s="3"/>
      <c r="XDN152" s="3"/>
      <c r="XDO152" s="3"/>
      <c r="XDP152" s="3"/>
      <c r="XDQ152" s="3"/>
      <c r="XDR152" s="3"/>
      <c r="XDS152" s="3"/>
      <c r="XDT152" s="3"/>
      <c r="XDU152" s="3"/>
      <c r="XDV152" s="3"/>
      <c r="XDW152" s="3"/>
      <c r="XDX152" s="3"/>
      <c r="XDY152" s="3"/>
      <c r="XDZ152" s="3"/>
      <c r="XEA152" s="3"/>
      <c r="XEB152" s="3"/>
      <c r="XEC152" s="3"/>
      <c r="XED152" s="3"/>
      <c r="XEE152" s="3"/>
      <c r="XEF152" s="3"/>
      <c r="XEG152" s="3"/>
      <c r="XEH152" s="3"/>
      <c r="XEI152" s="3"/>
      <c r="XEJ152" s="3"/>
      <c r="XEK152" s="3"/>
      <c r="XEL152" s="3"/>
      <c r="XEM152" s="3"/>
      <c r="XEN152" s="3"/>
      <c r="XEO152" s="3"/>
      <c r="XEP152" s="3"/>
      <c r="XEQ152" s="3"/>
      <c r="XER152" s="3"/>
      <c r="XES152" s="3"/>
      <c r="XET152" s="3"/>
      <c r="XEU152" s="3"/>
      <c r="XEV152" s="3"/>
      <c r="XEW152" s="3"/>
      <c r="XEX152" s="3"/>
      <c r="XEY152" s="3"/>
      <c r="XEZ152" s="3"/>
      <c r="XFA152" s="3"/>
      <c r="XFB152" s="3"/>
      <c r="XFC152" s="3"/>
    </row>
    <row r="153" spans="1:16383" x14ac:dyDescent="0.35">
      <c r="A153" s="705">
        <v>1</v>
      </c>
      <c r="B153" s="174" t="s">
        <v>610</v>
      </c>
      <c r="C153" s="174">
        <f>SUMIF($A$146:$A$151,$A153,C$146:C$151)</f>
        <v>1.6</v>
      </c>
      <c r="D153" s="681"/>
      <c r="E153" s="686">
        <f>SUMIF($A$146:$A$151,$A153,E$146:E$151)</f>
        <v>22</v>
      </c>
      <c r="F153" s="700">
        <f>IF(E153,G153/E153,0)</f>
        <v>132275</v>
      </c>
      <c r="G153" s="686">
        <f>SUMIF($A$146:$A$151,$A153,I$146:I$151)</f>
        <v>2910050</v>
      </c>
      <c r="H153" s="17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  <c r="AQK153" s="3"/>
      <c r="AQL153" s="3"/>
      <c r="AQM153" s="3"/>
      <c r="AQN153" s="3"/>
      <c r="AQO153" s="3"/>
      <c r="AQP153" s="3"/>
      <c r="AQQ153" s="3"/>
      <c r="AQR153" s="3"/>
      <c r="AQS153" s="3"/>
      <c r="AQT153" s="3"/>
      <c r="AQU153" s="3"/>
      <c r="AQV153" s="3"/>
      <c r="AQW153" s="3"/>
      <c r="AQX153" s="3"/>
      <c r="AQY153" s="3"/>
      <c r="AQZ153" s="3"/>
      <c r="ARA153" s="3"/>
      <c r="ARB153" s="3"/>
      <c r="ARC153" s="3"/>
      <c r="ARD153" s="3"/>
      <c r="ARE153" s="3"/>
      <c r="ARF153" s="3"/>
      <c r="ARG153" s="3"/>
      <c r="ARH153" s="3"/>
      <c r="ARI153" s="3"/>
      <c r="ARJ153" s="3"/>
      <c r="ARK153" s="3"/>
      <c r="ARL153" s="3"/>
      <c r="ARM153" s="3"/>
      <c r="ARN153" s="3"/>
      <c r="ARO153" s="3"/>
      <c r="ARP153" s="3"/>
      <c r="ARQ153" s="3"/>
      <c r="ARR153" s="3"/>
      <c r="ARS153" s="3"/>
      <c r="ART153" s="3"/>
      <c r="ARU153" s="3"/>
      <c r="ARV153" s="3"/>
      <c r="ARW153" s="3"/>
      <c r="ARX153" s="3"/>
      <c r="ARY153" s="3"/>
      <c r="ARZ153" s="3"/>
      <c r="ASA153" s="3"/>
      <c r="ASB153" s="3"/>
      <c r="ASC153" s="3"/>
      <c r="ASD153" s="3"/>
      <c r="ASE153" s="3"/>
      <c r="ASF153" s="3"/>
      <c r="ASG153" s="3"/>
      <c r="ASH153" s="3"/>
      <c r="ASI153" s="3"/>
      <c r="ASJ153" s="3"/>
      <c r="ASK153" s="3"/>
      <c r="ASL153" s="3"/>
      <c r="ASM153" s="3"/>
      <c r="ASN153" s="3"/>
      <c r="ASO153" s="3"/>
      <c r="ASP153" s="3"/>
      <c r="ASQ153" s="3"/>
      <c r="ASR153" s="3"/>
      <c r="ASS153" s="3"/>
      <c r="AST153" s="3"/>
      <c r="ASU153" s="3"/>
      <c r="ASV153" s="3"/>
      <c r="ASW153" s="3"/>
      <c r="ASX153" s="3"/>
      <c r="ASY153" s="3"/>
      <c r="ASZ153" s="3"/>
      <c r="ATA153" s="3"/>
      <c r="ATB153" s="3"/>
      <c r="ATC153" s="3"/>
      <c r="ATD153" s="3"/>
      <c r="ATE153" s="3"/>
      <c r="ATF153" s="3"/>
      <c r="ATG153" s="3"/>
      <c r="ATH153" s="3"/>
      <c r="ATI153" s="3"/>
      <c r="ATJ153" s="3"/>
      <c r="ATK153" s="3"/>
      <c r="ATL153" s="3"/>
      <c r="ATM153" s="3"/>
      <c r="ATN153" s="3"/>
      <c r="ATO153" s="3"/>
      <c r="ATP153" s="3"/>
      <c r="ATQ153" s="3"/>
      <c r="ATR153" s="3"/>
      <c r="ATS153" s="3"/>
      <c r="ATT153" s="3"/>
      <c r="ATU153" s="3"/>
      <c r="ATV153" s="3"/>
      <c r="ATW153" s="3"/>
      <c r="ATX153" s="3"/>
      <c r="ATY153" s="3"/>
      <c r="ATZ153" s="3"/>
      <c r="AUA153" s="3"/>
      <c r="AUB153" s="3"/>
      <c r="AUC153" s="3"/>
      <c r="AUD153" s="3"/>
      <c r="AUE153" s="3"/>
      <c r="AUF153" s="3"/>
      <c r="AUG153" s="3"/>
      <c r="AUH153" s="3"/>
      <c r="AUI153" s="3"/>
      <c r="AUJ153" s="3"/>
      <c r="AUK153" s="3"/>
      <c r="AUL153" s="3"/>
      <c r="AUM153" s="3"/>
      <c r="AUN153" s="3"/>
      <c r="AUO153" s="3"/>
      <c r="AUP153" s="3"/>
      <c r="AUQ153" s="3"/>
      <c r="AUR153" s="3"/>
      <c r="AUS153" s="3"/>
      <c r="AUT153" s="3"/>
      <c r="AUU153" s="3"/>
      <c r="AUV153" s="3"/>
      <c r="AUW153" s="3"/>
      <c r="AUX153" s="3"/>
      <c r="AUY153" s="3"/>
      <c r="AUZ153" s="3"/>
      <c r="AVA153" s="3"/>
      <c r="AVB153" s="3"/>
      <c r="AVC153" s="3"/>
      <c r="AVD153" s="3"/>
      <c r="AVE153" s="3"/>
      <c r="AVF153" s="3"/>
      <c r="AVG153" s="3"/>
      <c r="AVH153" s="3"/>
      <c r="AVI153" s="3"/>
      <c r="AVJ153" s="3"/>
      <c r="AVK153" s="3"/>
      <c r="AVL153" s="3"/>
      <c r="AVM153" s="3"/>
      <c r="AVN153" s="3"/>
      <c r="AVO153" s="3"/>
      <c r="AVP153" s="3"/>
      <c r="AVQ153" s="3"/>
      <c r="AVR153" s="3"/>
      <c r="AVS153" s="3"/>
      <c r="AVT153" s="3"/>
      <c r="AVU153" s="3"/>
      <c r="AVV153" s="3"/>
      <c r="AVW153" s="3"/>
      <c r="AVX153" s="3"/>
      <c r="AVY153" s="3"/>
      <c r="AVZ153" s="3"/>
      <c r="AWA153" s="3"/>
      <c r="AWB153" s="3"/>
      <c r="AWC153" s="3"/>
      <c r="AWD153" s="3"/>
      <c r="AWE153" s="3"/>
      <c r="AWF153" s="3"/>
      <c r="AWG153" s="3"/>
      <c r="AWH153" s="3"/>
      <c r="AWI153" s="3"/>
      <c r="AWJ153" s="3"/>
      <c r="AWK153" s="3"/>
      <c r="AWL153" s="3"/>
      <c r="AWM153" s="3"/>
      <c r="AWN153" s="3"/>
      <c r="AWO153" s="3"/>
      <c r="AWP153" s="3"/>
      <c r="AWQ153" s="3"/>
      <c r="AWR153" s="3"/>
      <c r="AWS153" s="3"/>
      <c r="AWT153" s="3"/>
      <c r="AWU153" s="3"/>
      <c r="AWV153" s="3"/>
      <c r="AWW153" s="3"/>
      <c r="AWX153" s="3"/>
      <c r="AWY153" s="3"/>
      <c r="AWZ153" s="3"/>
      <c r="AXA153" s="3"/>
      <c r="AXB153" s="3"/>
      <c r="AXC153" s="3"/>
      <c r="AXD153" s="3"/>
      <c r="AXE153" s="3"/>
      <c r="AXF153" s="3"/>
      <c r="AXG153" s="3"/>
      <c r="AXH153" s="3"/>
      <c r="AXI153" s="3"/>
      <c r="AXJ153" s="3"/>
      <c r="AXK153" s="3"/>
      <c r="AXL153" s="3"/>
      <c r="AXM153" s="3"/>
      <c r="AXN153" s="3"/>
      <c r="AXO153" s="3"/>
      <c r="AXP153" s="3"/>
      <c r="AXQ153" s="3"/>
      <c r="AXR153" s="3"/>
      <c r="AXS153" s="3"/>
      <c r="AXT153" s="3"/>
      <c r="AXU153" s="3"/>
      <c r="AXV153" s="3"/>
      <c r="AXW153" s="3"/>
      <c r="AXX153" s="3"/>
      <c r="AXY153" s="3"/>
      <c r="AXZ153" s="3"/>
      <c r="AYA153" s="3"/>
      <c r="AYB153" s="3"/>
      <c r="AYC153" s="3"/>
      <c r="AYD153" s="3"/>
      <c r="AYE153" s="3"/>
      <c r="AYF153" s="3"/>
      <c r="AYG153" s="3"/>
      <c r="AYH153" s="3"/>
      <c r="AYI153" s="3"/>
      <c r="AYJ153" s="3"/>
      <c r="AYK153" s="3"/>
      <c r="AYL153" s="3"/>
      <c r="AYM153" s="3"/>
      <c r="AYN153" s="3"/>
      <c r="AYO153" s="3"/>
      <c r="AYP153" s="3"/>
      <c r="AYQ153" s="3"/>
      <c r="AYR153" s="3"/>
      <c r="AYS153" s="3"/>
      <c r="AYT153" s="3"/>
      <c r="AYU153" s="3"/>
      <c r="AYV153" s="3"/>
      <c r="AYW153" s="3"/>
      <c r="AYX153" s="3"/>
      <c r="AYY153" s="3"/>
      <c r="AYZ153" s="3"/>
      <c r="AZA153" s="3"/>
      <c r="AZB153" s="3"/>
      <c r="AZC153" s="3"/>
      <c r="AZD153" s="3"/>
      <c r="AZE153" s="3"/>
      <c r="AZF153" s="3"/>
      <c r="AZG153" s="3"/>
      <c r="AZH153" s="3"/>
      <c r="AZI153" s="3"/>
      <c r="AZJ153" s="3"/>
      <c r="AZK153" s="3"/>
      <c r="AZL153" s="3"/>
      <c r="AZM153" s="3"/>
      <c r="AZN153" s="3"/>
      <c r="AZO153" s="3"/>
      <c r="AZP153" s="3"/>
      <c r="AZQ153" s="3"/>
      <c r="AZR153" s="3"/>
      <c r="AZS153" s="3"/>
      <c r="AZT153" s="3"/>
      <c r="AZU153" s="3"/>
      <c r="AZV153" s="3"/>
      <c r="AZW153" s="3"/>
      <c r="AZX153" s="3"/>
      <c r="AZY153" s="3"/>
      <c r="AZZ153" s="3"/>
      <c r="BAA153" s="3"/>
      <c r="BAB153" s="3"/>
      <c r="BAC153" s="3"/>
      <c r="BAD153" s="3"/>
      <c r="BAE153" s="3"/>
      <c r="BAF153" s="3"/>
      <c r="BAG153" s="3"/>
      <c r="BAH153" s="3"/>
      <c r="BAI153" s="3"/>
      <c r="BAJ153" s="3"/>
      <c r="BAK153" s="3"/>
      <c r="BAL153" s="3"/>
      <c r="BAM153" s="3"/>
      <c r="BAN153" s="3"/>
      <c r="BAO153" s="3"/>
      <c r="BAP153" s="3"/>
      <c r="BAQ153" s="3"/>
      <c r="BAR153" s="3"/>
      <c r="BAS153" s="3"/>
      <c r="BAT153" s="3"/>
      <c r="BAU153" s="3"/>
      <c r="BAV153" s="3"/>
      <c r="BAW153" s="3"/>
      <c r="BAX153" s="3"/>
      <c r="BAY153" s="3"/>
      <c r="BAZ153" s="3"/>
      <c r="BBA153" s="3"/>
      <c r="BBB153" s="3"/>
      <c r="BBC153" s="3"/>
      <c r="BBD153" s="3"/>
      <c r="BBE153" s="3"/>
      <c r="BBF153" s="3"/>
      <c r="BBG153" s="3"/>
      <c r="BBH153" s="3"/>
      <c r="BBI153" s="3"/>
      <c r="BBJ153" s="3"/>
      <c r="BBK153" s="3"/>
      <c r="BBL153" s="3"/>
      <c r="BBM153" s="3"/>
      <c r="BBN153" s="3"/>
      <c r="BBO153" s="3"/>
      <c r="BBP153" s="3"/>
      <c r="BBQ153" s="3"/>
      <c r="BBR153" s="3"/>
      <c r="BBS153" s="3"/>
      <c r="BBT153" s="3"/>
      <c r="BBU153" s="3"/>
      <c r="BBV153" s="3"/>
      <c r="BBW153" s="3"/>
      <c r="BBX153" s="3"/>
      <c r="BBY153" s="3"/>
      <c r="BBZ153" s="3"/>
      <c r="BCA153" s="3"/>
      <c r="BCB153" s="3"/>
      <c r="BCC153" s="3"/>
      <c r="BCD153" s="3"/>
      <c r="BCE153" s="3"/>
      <c r="BCF153" s="3"/>
      <c r="BCG153" s="3"/>
      <c r="BCH153" s="3"/>
      <c r="BCI153" s="3"/>
      <c r="BCJ153" s="3"/>
      <c r="BCK153" s="3"/>
      <c r="BCL153" s="3"/>
      <c r="BCM153" s="3"/>
      <c r="BCN153" s="3"/>
      <c r="BCO153" s="3"/>
      <c r="BCP153" s="3"/>
      <c r="BCQ153" s="3"/>
      <c r="BCR153" s="3"/>
      <c r="BCS153" s="3"/>
      <c r="BCT153" s="3"/>
      <c r="BCU153" s="3"/>
      <c r="BCV153" s="3"/>
      <c r="BCW153" s="3"/>
      <c r="BCX153" s="3"/>
      <c r="BCY153" s="3"/>
      <c r="BCZ153" s="3"/>
      <c r="BDA153" s="3"/>
      <c r="BDB153" s="3"/>
      <c r="BDC153" s="3"/>
      <c r="BDD153" s="3"/>
      <c r="BDE153" s="3"/>
      <c r="BDF153" s="3"/>
      <c r="BDG153" s="3"/>
      <c r="BDH153" s="3"/>
      <c r="BDI153" s="3"/>
      <c r="BDJ153" s="3"/>
      <c r="BDK153" s="3"/>
      <c r="BDL153" s="3"/>
      <c r="BDM153" s="3"/>
      <c r="BDN153" s="3"/>
      <c r="BDO153" s="3"/>
      <c r="BDP153" s="3"/>
      <c r="BDQ153" s="3"/>
      <c r="BDR153" s="3"/>
      <c r="BDS153" s="3"/>
      <c r="BDT153" s="3"/>
      <c r="BDU153" s="3"/>
      <c r="BDV153" s="3"/>
      <c r="BDW153" s="3"/>
      <c r="BDX153" s="3"/>
      <c r="BDY153" s="3"/>
      <c r="BDZ153" s="3"/>
      <c r="BEA153" s="3"/>
      <c r="BEB153" s="3"/>
      <c r="BEC153" s="3"/>
      <c r="BED153" s="3"/>
      <c r="BEE153" s="3"/>
      <c r="BEF153" s="3"/>
      <c r="BEG153" s="3"/>
      <c r="BEH153" s="3"/>
      <c r="BEI153" s="3"/>
      <c r="BEJ153" s="3"/>
      <c r="BEK153" s="3"/>
      <c r="BEL153" s="3"/>
      <c r="BEM153" s="3"/>
      <c r="BEN153" s="3"/>
      <c r="BEO153" s="3"/>
      <c r="BEP153" s="3"/>
      <c r="BEQ153" s="3"/>
      <c r="BER153" s="3"/>
      <c r="BES153" s="3"/>
      <c r="BET153" s="3"/>
      <c r="BEU153" s="3"/>
      <c r="BEV153" s="3"/>
      <c r="BEW153" s="3"/>
      <c r="BEX153" s="3"/>
      <c r="BEY153" s="3"/>
      <c r="BEZ153" s="3"/>
      <c r="BFA153" s="3"/>
      <c r="BFB153" s="3"/>
      <c r="BFC153" s="3"/>
      <c r="BFD153" s="3"/>
      <c r="BFE153" s="3"/>
      <c r="BFF153" s="3"/>
      <c r="BFG153" s="3"/>
      <c r="BFH153" s="3"/>
      <c r="BFI153" s="3"/>
      <c r="BFJ153" s="3"/>
      <c r="BFK153" s="3"/>
      <c r="BFL153" s="3"/>
      <c r="BFM153" s="3"/>
      <c r="BFN153" s="3"/>
      <c r="BFO153" s="3"/>
      <c r="BFP153" s="3"/>
      <c r="BFQ153" s="3"/>
      <c r="BFR153" s="3"/>
      <c r="BFS153" s="3"/>
      <c r="BFT153" s="3"/>
      <c r="BFU153" s="3"/>
      <c r="BFV153" s="3"/>
      <c r="BFW153" s="3"/>
      <c r="BFX153" s="3"/>
      <c r="BFY153" s="3"/>
      <c r="BFZ153" s="3"/>
      <c r="BGA153" s="3"/>
      <c r="BGB153" s="3"/>
      <c r="BGC153" s="3"/>
      <c r="BGD153" s="3"/>
      <c r="BGE153" s="3"/>
      <c r="BGF153" s="3"/>
      <c r="BGG153" s="3"/>
      <c r="BGH153" s="3"/>
      <c r="BGI153" s="3"/>
      <c r="BGJ153" s="3"/>
      <c r="BGK153" s="3"/>
      <c r="BGL153" s="3"/>
      <c r="BGM153" s="3"/>
      <c r="BGN153" s="3"/>
      <c r="BGO153" s="3"/>
      <c r="BGP153" s="3"/>
      <c r="BGQ153" s="3"/>
      <c r="BGR153" s="3"/>
      <c r="BGS153" s="3"/>
      <c r="BGT153" s="3"/>
      <c r="BGU153" s="3"/>
      <c r="BGV153" s="3"/>
      <c r="BGW153" s="3"/>
      <c r="BGX153" s="3"/>
      <c r="BGY153" s="3"/>
      <c r="BGZ153" s="3"/>
      <c r="BHA153" s="3"/>
      <c r="BHB153" s="3"/>
      <c r="BHC153" s="3"/>
      <c r="BHD153" s="3"/>
      <c r="BHE153" s="3"/>
      <c r="BHF153" s="3"/>
      <c r="BHG153" s="3"/>
      <c r="BHH153" s="3"/>
      <c r="BHI153" s="3"/>
      <c r="BHJ153" s="3"/>
      <c r="BHK153" s="3"/>
      <c r="BHL153" s="3"/>
      <c r="BHM153" s="3"/>
      <c r="BHN153" s="3"/>
      <c r="BHO153" s="3"/>
      <c r="BHP153" s="3"/>
      <c r="BHQ153" s="3"/>
      <c r="BHR153" s="3"/>
      <c r="BHS153" s="3"/>
      <c r="BHT153" s="3"/>
      <c r="BHU153" s="3"/>
      <c r="BHV153" s="3"/>
      <c r="BHW153" s="3"/>
      <c r="BHX153" s="3"/>
      <c r="BHY153" s="3"/>
      <c r="BHZ153" s="3"/>
      <c r="BIA153" s="3"/>
      <c r="BIB153" s="3"/>
      <c r="BIC153" s="3"/>
      <c r="BID153" s="3"/>
      <c r="BIE153" s="3"/>
      <c r="BIF153" s="3"/>
      <c r="BIG153" s="3"/>
      <c r="BIH153" s="3"/>
      <c r="BII153" s="3"/>
      <c r="BIJ153" s="3"/>
      <c r="BIK153" s="3"/>
      <c r="BIL153" s="3"/>
      <c r="BIM153" s="3"/>
      <c r="BIN153" s="3"/>
      <c r="BIO153" s="3"/>
      <c r="BIP153" s="3"/>
      <c r="BIQ153" s="3"/>
      <c r="BIR153" s="3"/>
      <c r="BIS153" s="3"/>
      <c r="BIT153" s="3"/>
      <c r="BIU153" s="3"/>
      <c r="BIV153" s="3"/>
      <c r="BIW153" s="3"/>
      <c r="BIX153" s="3"/>
      <c r="BIY153" s="3"/>
      <c r="BIZ153" s="3"/>
      <c r="BJA153" s="3"/>
      <c r="BJB153" s="3"/>
      <c r="BJC153" s="3"/>
      <c r="BJD153" s="3"/>
      <c r="BJE153" s="3"/>
      <c r="BJF153" s="3"/>
      <c r="BJG153" s="3"/>
      <c r="BJH153" s="3"/>
      <c r="BJI153" s="3"/>
      <c r="BJJ153" s="3"/>
      <c r="BJK153" s="3"/>
      <c r="BJL153" s="3"/>
      <c r="BJM153" s="3"/>
      <c r="BJN153" s="3"/>
      <c r="BJO153" s="3"/>
      <c r="BJP153" s="3"/>
      <c r="BJQ153" s="3"/>
      <c r="BJR153" s="3"/>
      <c r="BJS153" s="3"/>
      <c r="BJT153" s="3"/>
      <c r="BJU153" s="3"/>
      <c r="BJV153" s="3"/>
      <c r="BJW153" s="3"/>
      <c r="BJX153" s="3"/>
      <c r="BJY153" s="3"/>
      <c r="BJZ153" s="3"/>
      <c r="BKA153" s="3"/>
      <c r="BKB153" s="3"/>
      <c r="BKC153" s="3"/>
      <c r="BKD153" s="3"/>
      <c r="BKE153" s="3"/>
      <c r="BKF153" s="3"/>
      <c r="BKG153" s="3"/>
      <c r="BKH153" s="3"/>
      <c r="BKI153" s="3"/>
      <c r="BKJ153" s="3"/>
      <c r="BKK153" s="3"/>
      <c r="BKL153" s="3"/>
      <c r="BKM153" s="3"/>
      <c r="BKN153" s="3"/>
      <c r="BKO153" s="3"/>
      <c r="BKP153" s="3"/>
      <c r="BKQ153" s="3"/>
      <c r="BKR153" s="3"/>
      <c r="BKS153" s="3"/>
      <c r="BKT153" s="3"/>
      <c r="BKU153" s="3"/>
      <c r="BKV153" s="3"/>
      <c r="BKW153" s="3"/>
      <c r="BKX153" s="3"/>
      <c r="BKY153" s="3"/>
      <c r="BKZ153" s="3"/>
      <c r="BLA153" s="3"/>
      <c r="BLB153" s="3"/>
      <c r="BLC153" s="3"/>
      <c r="BLD153" s="3"/>
      <c r="BLE153" s="3"/>
      <c r="BLF153" s="3"/>
      <c r="BLG153" s="3"/>
      <c r="BLH153" s="3"/>
      <c r="BLI153" s="3"/>
      <c r="BLJ153" s="3"/>
      <c r="BLK153" s="3"/>
      <c r="BLL153" s="3"/>
      <c r="BLM153" s="3"/>
      <c r="BLN153" s="3"/>
      <c r="BLO153" s="3"/>
      <c r="BLP153" s="3"/>
      <c r="BLQ153" s="3"/>
      <c r="BLR153" s="3"/>
      <c r="BLS153" s="3"/>
      <c r="BLT153" s="3"/>
      <c r="BLU153" s="3"/>
      <c r="BLV153" s="3"/>
      <c r="BLW153" s="3"/>
      <c r="BLX153" s="3"/>
      <c r="BLY153" s="3"/>
      <c r="BLZ153" s="3"/>
      <c r="BMA153" s="3"/>
      <c r="BMB153" s="3"/>
      <c r="BMC153" s="3"/>
      <c r="BMD153" s="3"/>
      <c r="BME153" s="3"/>
      <c r="BMF153" s="3"/>
      <c r="BMG153" s="3"/>
      <c r="BMH153" s="3"/>
      <c r="BMI153" s="3"/>
      <c r="BMJ153" s="3"/>
      <c r="BMK153" s="3"/>
      <c r="BML153" s="3"/>
      <c r="BMM153" s="3"/>
      <c r="BMN153" s="3"/>
      <c r="BMO153" s="3"/>
      <c r="BMP153" s="3"/>
      <c r="BMQ153" s="3"/>
      <c r="BMR153" s="3"/>
      <c r="BMS153" s="3"/>
      <c r="BMT153" s="3"/>
      <c r="BMU153" s="3"/>
      <c r="BMV153" s="3"/>
      <c r="BMW153" s="3"/>
      <c r="BMX153" s="3"/>
      <c r="BMY153" s="3"/>
      <c r="BMZ153" s="3"/>
      <c r="BNA153" s="3"/>
      <c r="BNB153" s="3"/>
      <c r="BNC153" s="3"/>
      <c r="BND153" s="3"/>
      <c r="BNE153" s="3"/>
      <c r="BNF153" s="3"/>
      <c r="BNG153" s="3"/>
      <c r="BNH153" s="3"/>
      <c r="BNI153" s="3"/>
      <c r="BNJ153" s="3"/>
      <c r="BNK153" s="3"/>
      <c r="BNL153" s="3"/>
      <c r="BNM153" s="3"/>
      <c r="BNN153" s="3"/>
      <c r="BNO153" s="3"/>
      <c r="BNP153" s="3"/>
      <c r="BNQ153" s="3"/>
      <c r="BNR153" s="3"/>
      <c r="BNS153" s="3"/>
      <c r="BNT153" s="3"/>
      <c r="BNU153" s="3"/>
      <c r="BNV153" s="3"/>
      <c r="BNW153" s="3"/>
      <c r="BNX153" s="3"/>
      <c r="BNY153" s="3"/>
      <c r="BNZ153" s="3"/>
      <c r="BOA153" s="3"/>
      <c r="BOB153" s="3"/>
      <c r="BOC153" s="3"/>
      <c r="BOD153" s="3"/>
      <c r="BOE153" s="3"/>
      <c r="BOF153" s="3"/>
      <c r="BOG153" s="3"/>
      <c r="BOH153" s="3"/>
      <c r="BOI153" s="3"/>
      <c r="BOJ153" s="3"/>
      <c r="BOK153" s="3"/>
      <c r="BOL153" s="3"/>
      <c r="BOM153" s="3"/>
      <c r="BON153" s="3"/>
      <c r="BOO153" s="3"/>
      <c r="BOP153" s="3"/>
      <c r="BOQ153" s="3"/>
      <c r="BOR153" s="3"/>
      <c r="BOS153" s="3"/>
      <c r="BOT153" s="3"/>
      <c r="BOU153" s="3"/>
      <c r="BOV153" s="3"/>
      <c r="BOW153" s="3"/>
      <c r="BOX153" s="3"/>
      <c r="BOY153" s="3"/>
      <c r="BOZ153" s="3"/>
      <c r="BPA153" s="3"/>
      <c r="BPB153" s="3"/>
      <c r="BPC153" s="3"/>
      <c r="BPD153" s="3"/>
      <c r="BPE153" s="3"/>
      <c r="BPF153" s="3"/>
      <c r="BPG153" s="3"/>
      <c r="BPH153" s="3"/>
      <c r="BPI153" s="3"/>
      <c r="BPJ153" s="3"/>
      <c r="BPK153" s="3"/>
      <c r="BPL153" s="3"/>
      <c r="BPM153" s="3"/>
      <c r="BPN153" s="3"/>
      <c r="BPO153" s="3"/>
      <c r="BPP153" s="3"/>
      <c r="BPQ153" s="3"/>
      <c r="BPR153" s="3"/>
      <c r="BPS153" s="3"/>
      <c r="BPT153" s="3"/>
      <c r="BPU153" s="3"/>
      <c r="BPV153" s="3"/>
      <c r="BPW153" s="3"/>
      <c r="BPX153" s="3"/>
      <c r="BPY153" s="3"/>
      <c r="BPZ153" s="3"/>
      <c r="BQA153" s="3"/>
      <c r="BQB153" s="3"/>
      <c r="BQC153" s="3"/>
      <c r="BQD153" s="3"/>
      <c r="BQE153" s="3"/>
      <c r="BQF153" s="3"/>
      <c r="BQG153" s="3"/>
      <c r="BQH153" s="3"/>
      <c r="BQI153" s="3"/>
      <c r="BQJ153" s="3"/>
      <c r="BQK153" s="3"/>
      <c r="BQL153" s="3"/>
      <c r="BQM153" s="3"/>
      <c r="BQN153" s="3"/>
      <c r="BQO153" s="3"/>
      <c r="BQP153" s="3"/>
      <c r="BQQ153" s="3"/>
      <c r="BQR153" s="3"/>
      <c r="BQS153" s="3"/>
      <c r="BQT153" s="3"/>
      <c r="BQU153" s="3"/>
      <c r="BQV153" s="3"/>
      <c r="BQW153" s="3"/>
      <c r="BQX153" s="3"/>
      <c r="BQY153" s="3"/>
      <c r="BQZ153" s="3"/>
      <c r="BRA153" s="3"/>
      <c r="BRB153" s="3"/>
      <c r="BRC153" s="3"/>
      <c r="BRD153" s="3"/>
      <c r="BRE153" s="3"/>
      <c r="BRF153" s="3"/>
      <c r="BRG153" s="3"/>
      <c r="BRH153" s="3"/>
      <c r="BRI153" s="3"/>
      <c r="BRJ153" s="3"/>
      <c r="BRK153" s="3"/>
      <c r="BRL153" s="3"/>
      <c r="BRM153" s="3"/>
      <c r="BRN153" s="3"/>
      <c r="BRO153" s="3"/>
      <c r="BRP153" s="3"/>
      <c r="BRQ153" s="3"/>
      <c r="BRR153" s="3"/>
      <c r="BRS153" s="3"/>
      <c r="BRT153" s="3"/>
      <c r="BRU153" s="3"/>
      <c r="BRV153" s="3"/>
      <c r="BRW153" s="3"/>
      <c r="BRX153" s="3"/>
      <c r="BRY153" s="3"/>
      <c r="BRZ153" s="3"/>
      <c r="BSA153" s="3"/>
      <c r="BSB153" s="3"/>
      <c r="BSC153" s="3"/>
      <c r="BSD153" s="3"/>
      <c r="BSE153" s="3"/>
      <c r="BSF153" s="3"/>
      <c r="BSG153" s="3"/>
      <c r="BSH153" s="3"/>
      <c r="BSI153" s="3"/>
      <c r="BSJ153" s="3"/>
      <c r="BSK153" s="3"/>
      <c r="BSL153" s="3"/>
      <c r="BSM153" s="3"/>
      <c r="BSN153" s="3"/>
      <c r="BSO153" s="3"/>
      <c r="BSP153" s="3"/>
      <c r="BSQ153" s="3"/>
      <c r="BSR153" s="3"/>
      <c r="BSS153" s="3"/>
      <c r="BST153" s="3"/>
      <c r="BSU153" s="3"/>
      <c r="BSV153" s="3"/>
      <c r="BSW153" s="3"/>
      <c r="BSX153" s="3"/>
      <c r="BSY153" s="3"/>
      <c r="BSZ153" s="3"/>
      <c r="BTA153" s="3"/>
      <c r="BTB153" s="3"/>
      <c r="BTC153" s="3"/>
      <c r="BTD153" s="3"/>
      <c r="BTE153" s="3"/>
      <c r="BTF153" s="3"/>
      <c r="BTG153" s="3"/>
      <c r="BTH153" s="3"/>
      <c r="BTI153" s="3"/>
      <c r="BTJ153" s="3"/>
      <c r="BTK153" s="3"/>
      <c r="BTL153" s="3"/>
      <c r="BTM153" s="3"/>
      <c r="BTN153" s="3"/>
      <c r="BTO153" s="3"/>
      <c r="BTP153" s="3"/>
      <c r="BTQ153" s="3"/>
      <c r="BTR153" s="3"/>
      <c r="BTS153" s="3"/>
      <c r="BTT153" s="3"/>
      <c r="BTU153" s="3"/>
      <c r="BTV153" s="3"/>
      <c r="BTW153" s="3"/>
      <c r="BTX153" s="3"/>
      <c r="BTY153" s="3"/>
      <c r="BTZ153" s="3"/>
      <c r="BUA153" s="3"/>
      <c r="BUB153" s="3"/>
      <c r="BUC153" s="3"/>
      <c r="BUD153" s="3"/>
      <c r="BUE153" s="3"/>
      <c r="BUF153" s="3"/>
      <c r="BUG153" s="3"/>
      <c r="BUH153" s="3"/>
      <c r="BUI153" s="3"/>
      <c r="BUJ153" s="3"/>
      <c r="BUK153" s="3"/>
      <c r="BUL153" s="3"/>
      <c r="BUM153" s="3"/>
      <c r="BUN153" s="3"/>
      <c r="BUO153" s="3"/>
      <c r="BUP153" s="3"/>
      <c r="BUQ153" s="3"/>
      <c r="BUR153" s="3"/>
      <c r="BUS153" s="3"/>
      <c r="BUT153" s="3"/>
      <c r="BUU153" s="3"/>
      <c r="BUV153" s="3"/>
      <c r="BUW153" s="3"/>
      <c r="BUX153" s="3"/>
      <c r="BUY153" s="3"/>
      <c r="BUZ153" s="3"/>
      <c r="BVA153" s="3"/>
      <c r="BVB153" s="3"/>
      <c r="BVC153" s="3"/>
      <c r="BVD153" s="3"/>
      <c r="BVE153" s="3"/>
      <c r="BVF153" s="3"/>
      <c r="BVG153" s="3"/>
      <c r="BVH153" s="3"/>
      <c r="BVI153" s="3"/>
      <c r="BVJ153" s="3"/>
      <c r="BVK153" s="3"/>
      <c r="BVL153" s="3"/>
      <c r="BVM153" s="3"/>
      <c r="BVN153" s="3"/>
      <c r="BVO153" s="3"/>
      <c r="BVP153" s="3"/>
      <c r="BVQ153" s="3"/>
      <c r="BVR153" s="3"/>
      <c r="BVS153" s="3"/>
      <c r="BVT153" s="3"/>
      <c r="BVU153" s="3"/>
      <c r="BVV153" s="3"/>
      <c r="BVW153" s="3"/>
      <c r="BVX153" s="3"/>
      <c r="BVY153" s="3"/>
      <c r="BVZ153" s="3"/>
      <c r="BWA153" s="3"/>
      <c r="BWB153" s="3"/>
      <c r="BWC153" s="3"/>
      <c r="BWD153" s="3"/>
      <c r="BWE153" s="3"/>
      <c r="BWF153" s="3"/>
      <c r="BWG153" s="3"/>
      <c r="BWH153" s="3"/>
      <c r="BWI153" s="3"/>
      <c r="BWJ153" s="3"/>
      <c r="BWK153" s="3"/>
      <c r="BWL153" s="3"/>
      <c r="BWM153" s="3"/>
      <c r="BWN153" s="3"/>
      <c r="BWO153" s="3"/>
      <c r="BWP153" s="3"/>
      <c r="BWQ153" s="3"/>
      <c r="BWR153" s="3"/>
      <c r="BWS153" s="3"/>
      <c r="BWT153" s="3"/>
      <c r="BWU153" s="3"/>
      <c r="BWV153" s="3"/>
      <c r="BWW153" s="3"/>
      <c r="BWX153" s="3"/>
      <c r="BWY153" s="3"/>
      <c r="BWZ153" s="3"/>
      <c r="BXA153" s="3"/>
      <c r="BXB153" s="3"/>
      <c r="BXC153" s="3"/>
      <c r="BXD153" s="3"/>
      <c r="BXE153" s="3"/>
      <c r="BXF153" s="3"/>
      <c r="BXG153" s="3"/>
      <c r="BXH153" s="3"/>
      <c r="BXI153" s="3"/>
      <c r="BXJ153" s="3"/>
      <c r="BXK153" s="3"/>
      <c r="BXL153" s="3"/>
      <c r="BXM153" s="3"/>
      <c r="BXN153" s="3"/>
      <c r="BXO153" s="3"/>
      <c r="BXP153" s="3"/>
      <c r="BXQ153" s="3"/>
      <c r="BXR153" s="3"/>
      <c r="BXS153" s="3"/>
      <c r="BXT153" s="3"/>
      <c r="BXU153" s="3"/>
      <c r="BXV153" s="3"/>
      <c r="BXW153" s="3"/>
      <c r="BXX153" s="3"/>
      <c r="BXY153" s="3"/>
      <c r="BXZ153" s="3"/>
      <c r="BYA153" s="3"/>
      <c r="BYB153" s="3"/>
      <c r="BYC153" s="3"/>
      <c r="BYD153" s="3"/>
      <c r="BYE153" s="3"/>
      <c r="BYF153" s="3"/>
      <c r="BYG153" s="3"/>
      <c r="BYH153" s="3"/>
      <c r="BYI153" s="3"/>
      <c r="BYJ153" s="3"/>
      <c r="BYK153" s="3"/>
      <c r="BYL153" s="3"/>
      <c r="BYM153" s="3"/>
      <c r="BYN153" s="3"/>
      <c r="BYO153" s="3"/>
      <c r="BYP153" s="3"/>
      <c r="BYQ153" s="3"/>
      <c r="BYR153" s="3"/>
      <c r="BYS153" s="3"/>
      <c r="BYT153" s="3"/>
      <c r="BYU153" s="3"/>
      <c r="BYV153" s="3"/>
      <c r="BYW153" s="3"/>
      <c r="BYX153" s="3"/>
      <c r="BYY153" s="3"/>
      <c r="BYZ153" s="3"/>
      <c r="BZA153" s="3"/>
      <c r="BZB153" s="3"/>
      <c r="BZC153" s="3"/>
      <c r="BZD153" s="3"/>
      <c r="BZE153" s="3"/>
      <c r="BZF153" s="3"/>
      <c r="BZG153" s="3"/>
      <c r="BZH153" s="3"/>
      <c r="BZI153" s="3"/>
      <c r="BZJ153" s="3"/>
      <c r="BZK153" s="3"/>
      <c r="BZL153" s="3"/>
      <c r="BZM153" s="3"/>
      <c r="BZN153" s="3"/>
      <c r="BZO153" s="3"/>
      <c r="BZP153" s="3"/>
      <c r="BZQ153" s="3"/>
      <c r="BZR153" s="3"/>
      <c r="BZS153" s="3"/>
      <c r="BZT153" s="3"/>
      <c r="BZU153" s="3"/>
      <c r="BZV153" s="3"/>
      <c r="BZW153" s="3"/>
      <c r="BZX153" s="3"/>
      <c r="BZY153" s="3"/>
      <c r="BZZ153" s="3"/>
      <c r="CAA153" s="3"/>
      <c r="CAB153" s="3"/>
      <c r="CAC153" s="3"/>
      <c r="CAD153" s="3"/>
      <c r="CAE153" s="3"/>
      <c r="CAF153" s="3"/>
      <c r="CAG153" s="3"/>
      <c r="CAH153" s="3"/>
      <c r="CAI153" s="3"/>
      <c r="CAJ153" s="3"/>
      <c r="CAK153" s="3"/>
      <c r="CAL153" s="3"/>
      <c r="CAM153" s="3"/>
      <c r="CAN153" s="3"/>
      <c r="CAO153" s="3"/>
      <c r="CAP153" s="3"/>
      <c r="CAQ153" s="3"/>
      <c r="CAR153" s="3"/>
      <c r="CAS153" s="3"/>
      <c r="CAT153" s="3"/>
      <c r="CAU153" s="3"/>
      <c r="CAV153" s="3"/>
      <c r="CAW153" s="3"/>
      <c r="CAX153" s="3"/>
      <c r="CAY153" s="3"/>
      <c r="CAZ153" s="3"/>
      <c r="CBA153" s="3"/>
      <c r="CBB153" s="3"/>
      <c r="CBC153" s="3"/>
      <c r="CBD153" s="3"/>
      <c r="CBE153" s="3"/>
      <c r="CBF153" s="3"/>
      <c r="CBG153" s="3"/>
      <c r="CBH153" s="3"/>
      <c r="CBI153" s="3"/>
      <c r="CBJ153" s="3"/>
      <c r="CBK153" s="3"/>
      <c r="CBL153" s="3"/>
      <c r="CBM153" s="3"/>
      <c r="CBN153" s="3"/>
      <c r="CBO153" s="3"/>
      <c r="CBP153" s="3"/>
      <c r="CBQ153" s="3"/>
      <c r="CBR153" s="3"/>
      <c r="CBS153" s="3"/>
      <c r="CBT153" s="3"/>
      <c r="CBU153" s="3"/>
      <c r="CBV153" s="3"/>
      <c r="CBW153" s="3"/>
      <c r="CBX153" s="3"/>
      <c r="CBY153" s="3"/>
      <c r="CBZ153" s="3"/>
      <c r="CCA153" s="3"/>
      <c r="CCB153" s="3"/>
      <c r="CCC153" s="3"/>
      <c r="CCD153" s="3"/>
      <c r="CCE153" s="3"/>
      <c r="CCF153" s="3"/>
      <c r="CCG153" s="3"/>
      <c r="CCH153" s="3"/>
      <c r="CCI153" s="3"/>
      <c r="CCJ153" s="3"/>
      <c r="CCK153" s="3"/>
      <c r="CCL153" s="3"/>
      <c r="CCM153" s="3"/>
      <c r="CCN153" s="3"/>
      <c r="CCO153" s="3"/>
      <c r="CCP153" s="3"/>
      <c r="CCQ153" s="3"/>
      <c r="CCR153" s="3"/>
      <c r="CCS153" s="3"/>
      <c r="CCT153" s="3"/>
      <c r="CCU153" s="3"/>
      <c r="CCV153" s="3"/>
      <c r="CCW153" s="3"/>
      <c r="CCX153" s="3"/>
      <c r="CCY153" s="3"/>
      <c r="CCZ153" s="3"/>
      <c r="CDA153" s="3"/>
      <c r="CDB153" s="3"/>
      <c r="CDC153" s="3"/>
      <c r="CDD153" s="3"/>
      <c r="CDE153" s="3"/>
      <c r="CDF153" s="3"/>
      <c r="CDG153" s="3"/>
      <c r="CDH153" s="3"/>
      <c r="CDI153" s="3"/>
      <c r="CDJ153" s="3"/>
      <c r="CDK153" s="3"/>
      <c r="CDL153" s="3"/>
      <c r="CDM153" s="3"/>
      <c r="CDN153" s="3"/>
      <c r="CDO153" s="3"/>
      <c r="CDP153" s="3"/>
      <c r="CDQ153" s="3"/>
      <c r="CDR153" s="3"/>
      <c r="CDS153" s="3"/>
      <c r="CDT153" s="3"/>
      <c r="CDU153" s="3"/>
      <c r="CDV153" s="3"/>
      <c r="CDW153" s="3"/>
      <c r="CDX153" s="3"/>
      <c r="CDY153" s="3"/>
      <c r="CDZ153" s="3"/>
      <c r="CEA153" s="3"/>
      <c r="CEB153" s="3"/>
      <c r="CEC153" s="3"/>
      <c r="CED153" s="3"/>
      <c r="CEE153" s="3"/>
      <c r="CEF153" s="3"/>
      <c r="CEG153" s="3"/>
      <c r="CEH153" s="3"/>
      <c r="CEI153" s="3"/>
      <c r="CEJ153" s="3"/>
      <c r="CEK153" s="3"/>
      <c r="CEL153" s="3"/>
      <c r="CEM153" s="3"/>
      <c r="CEN153" s="3"/>
      <c r="CEO153" s="3"/>
      <c r="CEP153" s="3"/>
      <c r="CEQ153" s="3"/>
      <c r="CER153" s="3"/>
      <c r="CES153" s="3"/>
      <c r="CET153" s="3"/>
      <c r="CEU153" s="3"/>
      <c r="CEV153" s="3"/>
      <c r="CEW153" s="3"/>
      <c r="CEX153" s="3"/>
      <c r="CEY153" s="3"/>
      <c r="CEZ153" s="3"/>
      <c r="CFA153" s="3"/>
      <c r="CFB153" s="3"/>
      <c r="CFC153" s="3"/>
      <c r="CFD153" s="3"/>
      <c r="CFE153" s="3"/>
      <c r="CFF153" s="3"/>
      <c r="CFG153" s="3"/>
      <c r="CFH153" s="3"/>
      <c r="CFI153" s="3"/>
      <c r="CFJ153" s="3"/>
      <c r="CFK153" s="3"/>
      <c r="CFL153" s="3"/>
      <c r="CFM153" s="3"/>
      <c r="CFN153" s="3"/>
      <c r="CFO153" s="3"/>
      <c r="CFP153" s="3"/>
      <c r="CFQ153" s="3"/>
      <c r="CFR153" s="3"/>
      <c r="CFS153" s="3"/>
      <c r="CFT153" s="3"/>
      <c r="CFU153" s="3"/>
      <c r="CFV153" s="3"/>
      <c r="CFW153" s="3"/>
      <c r="CFX153" s="3"/>
      <c r="CFY153" s="3"/>
      <c r="CFZ153" s="3"/>
      <c r="CGA153" s="3"/>
      <c r="CGB153" s="3"/>
      <c r="CGC153" s="3"/>
      <c r="CGD153" s="3"/>
      <c r="CGE153" s="3"/>
      <c r="CGF153" s="3"/>
      <c r="CGG153" s="3"/>
      <c r="CGH153" s="3"/>
      <c r="CGI153" s="3"/>
      <c r="CGJ153" s="3"/>
      <c r="CGK153" s="3"/>
      <c r="CGL153" s="3"/>
      <c r="CGM153" s="3"/>
      <c r="CGN153" s="3"/>
      <c r="CGO153" s="3"/>
      <c r="CGP153" s="3"/>
      <c r="CGQ153" s="3"/>
      <c r="CGR153" s="3"/>
      <c r="CGS153" s="3"/>
      <c r="CGT153" s="3"/>
      <c r="CGU153" s="3"/>
      <c r="CGV153" s="3"/>
      <c r="CGW153" s="3"/>
      <c r="CGX153" s="3"/>
      <c r="CGY153" s="3"/>
      <c r="CGZ153" s="3"/>
      <c r="CHA153" s="3"/>
      <c r="CHB153" s="3"/>
      <c r="CHC153" s="3"/>
      <c r="CHD153" s="3"/>
      <c r="CHE153" s="3"/>
      <c r="CHF153" s="3"/>
      <c r="CHG153" s="3"/>
      <c r="CHH153" s="3"/>
      <c r="CHI153" s="3"/>
      <c r="CHJ153" s="3"/>
      <c r="CHK153" s="3"/>
      <c r="CHL153" s="3"/>
      <c r="CHM153" s="3"/>
      <c r="CHN153" s="3"/>
      <c r="CHO153" s="3"/>
      <c r="CHP153" s="3"/>
      <c r="CHQ153" s="3"/>
      <c r="CHR153" s="3"/>
      <c r="CHS153" s="3"/>
      <c r="CHT153" s="3"/>
      <c r="CHU153" s="3"/>
      <c r="CHV153" s="3"/>
      <c r="CHW153" s="3"/>
      <c r="CHX153" s="3"/>
      <c r="CHY153" s="3"/>
      <c r="CHZ153" s="3"/>
      <c r="CIA153" s="3"/>
      <c r="CIB153" s="3"/>
      <c r="CIC153" s="3"/>
      <c r="CID153" s="3"/>
      <c r="CIE153" s="3"/>
      <c r="CIF153" s="3"/>
      <c r="CIG153" s="3"/>
      <c r="CIH153" s="3"/>
      <c r="CII153" s="3"/>
      <c r="CIJ153" s="3"/>
      <c r="CIK153" s="3"/>
      <c r="CIL153" s="3"/>
      <c r="CIM153" s="3"/>
      <c r="CIN153" s="3"/>
      <c r="CIO153" s="3"/>
      <c r="CIP153" s="3"/>
      <c r="CIQ153" s="3"/>
      <c r="CIR153" s="3"/>
      <c r="CIS153" s="3"/>
      <c r="CIT153" s="3"/>
      <c r="CIU153" s="3"/>
      <c r="CIV153" s="3"/>
      <c r="CIW153" s="3"/>
      <c r="CIX153" s="3"/>
      <c r="CIY153" s="3"/>
      <c r="CIZ153" s="3"/>
      <c r="CJA153" s="3"/>
      <c r="CJB153" s="3"/>
      <c r="CJC153" s="3"/>
      <c r="CJD153" s="3"/>
      <c r="CJE153" s="3"/>
      <c r="CJF153" s="3"/>
      <c r="CJG153" s="3"/>
      <c r="CJH153" s="3"/>
      <c r="CJI153" s="3"/>
      <c r="CJJ153" s="3"/>
      <c r="CJK153" s="3"/>
      <c r="CJL153" s="3"/>
      <c r="CJM153" s="3"/>
      <c r="CJN153" s="3"/>
      <c r="CJO153" s="3"/>
      <c r="CJP153" s="3"/>
      <c r="CJQ153" s="3"/>
      <c r="CJR153" s="3"/>
      <c r="CJS153" s="3"/>
      <c r="CJT153" s="3"/>
      <c r="CJU153" s="3"/>
      <c r="CJV153" s="3"/>
      <c r="CJW153" s="3"/>
      <c r="CJX153" s="3"/>
      <c r="CJY153" s="3"/>
      <c r="CJZ153" s="3"/>
      <c r="CKA153" s="3"/>
      <c r="CKB153" s="3"/>
      <c r="CKC153" s="3"/>
      <c r="CKD153" s="3"/>
      <c r="CKE153" s="3"/>
      <c r="CKF153" s="3"/>
      <c r="CKG153" s="3"/>
      <c r="CKH153" s="3"/>
      <c r="CKI153" s="3"/>
      <c r="CKJ153" s="3"/>
      <c r="CKK153" s="3"/>
      <c r="CKL153" s="3"/>
      <c r="CKM153" s="3"/>
      <c r="CKN153" s="3"/>
      <c r="CKO153" s="3"/>
      <c r="CKP153" s="3"/>
      <c r="CKQ153" s="3"/>
      <c r="CKR153" s="3"/>
      <c r="CKS153" s="3"/>
      <c r="CKT153" s="3"/>
      <c r="CKU153" s="3"/>
      <c r="CKV153" s="3"/>
      <c r="CKW153" s="3"/>
      <c r="CKX153" s="3"/>
      <c r="CKY153" s="3"/>
      <c r="CKZ153" s="3"/>
      <c r="CLA153" s="3"/>
      <c r="CLB153" s="3"/>
      <c r="CLC153" s="3"/>
      <c r="CLD153" s="3"/>
      <c r="CLE153" s="3"/>
      <c r="CLF153" s="3"/>
      <c r="CLG153" s="3"/>
      <c r="CLH153" s="3"/>
      <c r="CLI153" s="3"/>
      <c r="CLJ153" s="3"/>
      <c r="CLK153" s="3"/>
      <c r="CLL153" s="3"/>
      <c r="CLM153" s="3"/>
      <c r="CLN153" s="3"/>
      <c r="CLO153" s="3"/>
      <c r="CLP153" s="3"/>
      <c r="CLQ153" s="3"/>
      <c r="CLR153" s="3"/>
      <c r="CLS153" s="3"/>
      <c r="CLT153" s="3"/>
      <c r="CLU153" s="3"/>
      <c r="CLV153" s="3"/>
      <c r="CLW153" s="3"/>
      <c r="CLX153" s="3"/>
      <c r="CLY153" s="3"/>
      <c r="CLZ153" s="3"/>
      <c r="CMA153" s="3"/>
      <c r="CMB153" s="3"/>
      <c r="CMC153" s="3"/>
      <c r="CMD153" s="3"/>
      <c r="CME153" s="3"/>
      <c r="CMF153" s="3"/>
      <c r="CMG153" s="3"/>
      <c r="CMH153" s="3"/>
      <c r="CMI153" s="3"/>
      <c r="CMJ153" s="3"/>
      <c r="CMK153" s="3"/>
      <c r="CML153" s="3"/>
      <c r="CMM153" s="3"/>
      <c r="CMN153" s="3"/>
      <c r="CMO153" s="3"/>
      <c r="CMP153" s="3"/>
      <c r="CMQ153" s="3"/>
      <c r="CMR153" s="3"/>
      <c r="CMS153" s="3"/>
      <c r="CMT153" s="3"/>
      <c r="CMU153" s="3"/>
      <c r="CMV153" s="3"/>
      <c r="CMW153" s="3"/>
      <c r="CMX153" s="3"/>
      <c r="CMY153" s="3"/>
      <c r="CMZ153" s="3"/>
      <c r="CNA153" s="3"/>
      <c r="CNB153" s="3"/>
      <c r="CNC153" s="3"/>
      <c r="CND153" s="3"/>
      <c r="CNE153" s="3"/>
      <c r="CNF153" s="3"/>
      <c r="CNG153" s="3"/>
      <c r="CNH153" s="3"/>
      <c r="CNI153" s="3"/>
      <c r="CNJ153" s="3"/>
      <c r="CNK153" s="3"/>
      <c r="CNL153" s="3"/>
      <c r="CNM153" s="3"/>
      <c r="CNN153" s="3"/>
      <c r="CNO153" s="3"/>
      <c r="CNP153" s="3"/>
      <c r="CNQ153" s="3"/>
      <c r="CNR153" s="3"/>
      <c r="CNS153" s="3"/>
      <c r="CNT153" s="3"/>
      <c r="CNU153" s="3"/>
      <c r="CNV153" s="3"/>
      <c r="CNW153" s="3"/>
      <c r="CNX153" s="3"/>
      <c r="CNY153" s="3"/>
      <c r="CNZ153" s="3"/>
      <c r="COA153" s="3"/>
      <c r="COB153" s="3"/>
      <c r="COC153" s="3"/>
      <c r="COD153" s="3"/>
      <c r="COE153" s="3"/>
      <c r="COF153" s="3"/>
      <c r="COG153" s="3"/>
      <c r="COH153" s="3"/>
      <c r="COI153" s="3"/>
      <c r="COJ153" s="3"/>
      <c r="COK153" s="3"/>
      <c r="COL153" s="3"/>
      <c r="COM153" s="3"/>
      <c r="CON153" s="3"/>
      <c r="COO153" s="3"/>
      <c r="COP153" s="3"/>
      <c r="COQ153" s="3"/>
      <c r="COR153" s="3"/>
      <c r="COS153" s="3"/>
      <c r="COT153" s="3"/>
      <c r="COU153" s="3"/>
      <c r="COV153" s="3"/>
      <c r="COW153" s="3"/>
      <c r="COX153" s="3"/>
      <c r="COY153" s="3"/>
      <c r="COZ153" s="3"/>
      <c r="CPA153" s="3"/>
      <c r="CPB153" s="3"/>
      <c r="CPC153" s="3"/>
      <c r="CPD153" s="3"/>
      <c r="CPE153" s="3"/>
      <c r="CPF153" s="3"/>
      <c r="CPG153" s="3"/>
      <c r="CPH153" s="3"/>
      <c r="CPI153" s="3"/>
      <c r="CPJ153" s="3"/>
      <c r="CPK153" s="3"/>
      <c r="CPL153" s="3"/>
      <c r="CPM153" s="3"/>
      <c r="CPN153" s="3"/>
      <c r="CPO153" s="3"/>
      <c r="CPP153" s="3"/>
      <c r="CPQ153" s="3"/>
      <c r="CPR153" s="3"/>
      <c r="CPS153" s="3"/>
      <c r="CPT153" s="3"/>
      <c r="CPU153" s="3"/>
      <c r="CPV153" s="3"/>
      <c r="CPW153" s="3"/>
      <c r="CPX153" s="3"/>
      <c r="CPY153" s="3"/>
      <c r="CPZ153" s="3"/>
      <c r="CQA153" s="3"/>
      <c r="CQB153" s="3"/>
      <c r="CQC153" s="3"/>
      <c r="CQD153" s="3"/>
      <c r="CQE153" s="3"/>
      <c r="CQF153" s="3"/>
      <c r="CQG153" s="3"/>
      <c r="CQH153" s="3"/>
      <c r="CQI153" s="3"/>
      <c r="CQJ153" s="3"/>
      <c r="CQK153" s="3"/>
      <c r="CQL153" s="3"/>
      <c r="CQM153" s="3"/>
      <c r="CQN153" s="3"/>
      <c r="CQO153" s="3"/>
      <c r="CQP153" s="3"/>
      <c r="CQQ153" s="3"/>
      <c r="CQR153" s="3"/>
      <c r="CQS153" s="3"/>
      <c r="CQT153" s="3"/>
      <c r="CQU153" s="3"/>
      <c r="CQV153" s="3"/>
      <c r="CQW153" s="3"/>
      <c r="CQX153" s="3"/>
      <c r="CQY153" s="3"/>
      <c r="CQZ153" s="3"/>
      <c r="CRA153" s="3"/>
      <c r="CRB153" s="3"/>
      <c r="CRC153" s="3"/>
      <c r="CRD153" s="3"/>
      <c r="CRE153" s="3"/>
      <c r="CRF153" s="3"/>
      <c r="CRG153" s="3"/>
      <c r="CRH153" s="3"/>
      <c r="CRI153" s="3"/>
      <c r="CRJ153" s="3"/>
      <c r="CRK153" s="3"/>
      <c r="CRL153" s="3"/>
      <c r="CRM153" s="3"/>
      <c r="CRN153" s="3"/>
      <c r="CRO153" s="3"/>
      <c r="CRP153" s="3"/>
      <c r="CRQ153" s="3"/>
      <c r="CRR153" s="3"/>
      <c r="CRS153" s="3"/>
      <c r="CRT153" s="3"/>
      <c r="CRU153" s="3"/>
      <c r="CRV153" s="3"/>
      <c r="CRW153" s="3"/>
      <c r="CRX153" s="3"/>
      <c r="CRY153" s="3"/>
      <c r="CRZ153" s="3"/>
      <c r="CSA153" s="3"/>
      <c r="CSB153" s="3"/>
      <c r="CSC153" s="3"/>
      <c r="CSD153" s="3"/>
      <c r="CSE153" s="3"/>
      <c r="CSF153" s="3"/>
      <c r="CSG153" s="3"/>
      <c r="CSH153" s="3"/>
      <c r="CSI153" s="3"/>
      <c r="CSJ153" s="3"/>
      <c r="CSK153" s="3"/>
      <c r="CSL153" s="3"/>
      <c r="CSM153" s="3"/>
      <c r="CSN153" s="3"/>
      <c r="CSO153" s="3"/>
      <c r="CSP153" s="3"/>
      <c r="CSQ153" s="3"/>
      <c r="CSR153" s="3"/>
      <c r="CSS153" s="3"/>
      <c r="CST153" s="3"/>
      <c r="CSU153" s="3"/>
      <c r="CSV153" s="3"/>
      <c r="CSW153" s="3"/>
      <c r="CSX153" s="3"/>
      <c r="CSY153" s="3"/>
      <c r="CSZ153" s="3"/>
      <c r="CTA153" s="3"/>
      <c r="CTB153" s="3"/>
      <c r="CTC153" s="3"/>
      <c r="CTD153" s="3"/>
      <c r="CTE153" s="3"/>
      <c r="CTF153" s="3"/>
      <c r="CTG153" s="3"/>
      <c r="CTH153" s="3"/>
      <c r="CTI153" s="3"/>
      <c r="CTJ153" s="3"/>
      <c r="CTK153" s="3"/>
      <c r="CTL153" s="3"/>
      <c r="CTM153" s="3"/>
      <c r="CTN153" s="3"/>
      <c r="CTO153" s="3"/>
      <c r="CTP153" s="3"/>
      <c r="CTQ153" s="3"/>
      <c r="CTR153" s="3"/>
      <c r="CTS153" s="3"/>
      <c r="CTT153" s="3"/>
      <c r="CTU153" s="3"/>
      <c r="CTV153" s="3"/>
      <c r="CTW153" s="3"/>
      <c r="CTX153" s="3"/>
      <c r="CTY153" s="3"/>
      <c r="CTZ153" s="3"/>
      <c r="CUA153" s="3"/>
      <c r="CUB153" s="3"/>
      <c r="CUC153" s="3"/>
      <c r="CUD153" s="3"/>
      <c r="CUE153" s="3"/>
      <c r="CUF153" s="3"/>
      <c r="CUG153" s="3"/>
      <c r="CUH153" s="3"/>
      <c r="CUI153" s="3"/>
      <c r="CUJ153" s="3"/>
      <c r="CUK153" s="3"/>
      <c r="CUL153" s="3"/>
      <c r="CUM153" s="3"/>
      <c r="CUN153" s="3"/>
      <c r="CUO153" s="3"/>
      <c r="CUP153" s="3"/>
      <c r="CUQ153" s="3"/>
      <c r="CUR153" s="3"/>
      <c r="CUS153" s="3"/>
      <c r="CUT153" s="3"/>
      <c r="CUU153" s="3"/>
      <c r="CUV153" s="3"/>
      <c r="CUW153" s="3"/>
      <c r="CUX153" s="3"/>
      <c r="CUY153" s="3"/>
      <c r="CUZ153" s="3"/>
      <c r="CVA153" s="3"/>
      <c r="CVB153" s="3"/>
      <c r="CVC153" s="3"/>
      <c r="CVD153" s="3"/>
      <c r="CVE153" s="3"/>
      <c r="CVF153" s="3"/>
      <c r="CVG153" s="3"/>
      <c r="CVH153" s="3"/>
      <c r="CVI153" s="3"/>
      <c r="CVJ153" s="3"/>
      <c r="CVK153" s="3"/>
      <c r="CVL153" s="3"/>
      <c r="CVM153" s="3"/>
      <c r="CVN153" s="3"/>
      <c r="CVO153" s="3"/>
      <c r="CVP153" s="3"/>
      <c r="CVQ153" s="3"/>
      <c r="CVR153" s="3"/>
      <c r="CVS153" s="3"/>
      <c r="CVT153" s="3"/>
      <c r="CVU153" s="3"/>
      <c r="CVV153" s="3"/>
      <c r="CVW153" s="3"/>
      <c r="CVX153" s="3"/>
      <c r="CVY153" s="3"/>
      <c r="CVZ153" s="3"/>
      <c r="CWA153" s="3"/>
      <c r="CWB153" s="3"/>
      <c r="CWC153" s="3"/>
      <c r="CWD153" s="3"/>
      <c r="CWE153" s="3"/>
      <c r="CWF153" s="3"/>
      <c r="CWG153" s="3"/>
      <c r="CWH153" s="3"/>
      <c r="CWI153" s="3"/>
      <c r="CWJ153" s="3"/>
      <c r="CWK153" s="3"/>
      <c r="CWL153" s="3"/>
      <c r="CWM153" s="3"/>
      <c r="CWN153" s="3"/>
      <c r="CWO153" s="3"/>
      <c r="CWP153" s="3"/>
      <c r="CWQ153" s="3"/>
      <c r="CWR153" s="3"/>
      <c r="CWS153" s="3"/>
      <c r="CWT153" s="3"/>
      <c r="CWU153" s="3"/>
      <c r="CWV153" s="3"/>
      <c r="CWW153" s="3"/>
      <c r="CWX153" s="3"/>
      <c r="CWY153" s="3"/>
      <c r="CWZ153" s="3"/>
      <c r="CXA153" s="3"/>
      <c r="CXB153" s="3"/>
      <c r="CXC153" s="3"/>
      <c r="CXD153" s="3"/>
      <c r="CXE153" s="3"/>
      <c r="CXF153" s="3"/>
      <c r="CXG153" s="3"/>
      <c r="CXH153" s="3"/>
      <c r="CXI153" s="3"/>
      <c r="CXJ153" s="3"/>
      <c r="CXK153" s="3"/>
      <c r="CXL153" s="3"/>
      <c r="CXM153" s="3"/>
      <c r="CXN153" s="3"/>
      <c r="CXO153" s="3"/>
      <c r="CXP153" s="3"/>
      <c r="CXQ153" s="3"/>
      <c r="CXR153" s="3"/>
      <c r="CXS153" s="3"/>
      <c r="CXT153" s="3"/>
      <c r="CXU153" s="3"/>
      <c r="CXV153" s="3"/>
      <c r="CXW153" s="3"/>
      <c r="CXX153" s="3"/>
      <c r="CXY153" s="3"/>
      <c r="CXZ153" s="3"/>
      <c r="CYA153" s="3"/>
      <c r="CYB153" s="3"/>
      <c r="CYC153" s="3"/>
      <c r="CYD153" s="3"/>
      <c r="CYE153" s="3"/>
      <c r="CYF153" s="3"/>
      <c r="CYG153" s="3"/>
      <c r="CYH153" s="3"/>
      <c r="CYI153" s="3"/>
      <c r="CYJ153" s="3"/>
      <c r="CYK153" s="3"/>
      <c r="CYL153" s="3"/>
      <c r="CYM153" s="3"/>
      <c r="CYN153" s="3"/>
      <c r="CYO153" s="3"/>
      <c r="CYP153" s="3"/>
      <c r="CYQ153" s="3"/>
      <c r="CYR153" s="3"/>
      <c r="CYS153" s="3"/>
      <c r="CYT153" s="3"/>
      <c r="CYU153" s="3"/>
      <c r="CYV153" s="3"/>
      <c r="CYW153" s="3"/>
      <c r="CYX153" s="3"/>
      <c r="CYY153" s="3"/>
      <c r="CYZ153" s="3"/>
      <c r="CZA153" s="3"/>
      <c r="CZB153" s="3"/>
      <c r="CZC153" s="3"/>
      <c r="CZD153" s="3"/>
      <c r="CZE153" s="3"/>
      <c r="CZF153" s="3"/>
      <c r="CZG153" s="3"/>
      <c r="CZH153" s="3"/>
      <c r="CZI153" s="3"/>
      <c r="CZJ153" s="3"/>
      <c r="CZK153" s="3"/>
      <c r="CZL153" s="3"/>
      <c r="CZM153" s="3"/>
      <c r="CZN153" s="3"/>
      <c r="CZO153" s="3"/>
      <c r="CZP153" s="3"/>
      <c r="CZQ153" s="3"/>
      <c r="CZR153" s="3"/>
      <c r="CZS153" s="3"/>
      <c r="CZT153" s="3"/>
      <c r="CZU153" s="3"/>
      <c r="CZV153" s="3"/>
      <c r="CZW153" s="3"/>
      <c r="CZX153" s="3"/>
      <c r="CZY153" s="3"/>
      <c r="CZZ153" s="3"/>
      <c r="DAA153" s="3"/>
      <c r="DAB153" s="3"/>
      <c r="DAC153" s="3"/>
      <c r="DAD153" s="3"/>
      <c r="DAE153" s="3"/>
      <c r="DAF153" s="3"/>
      <c r="DAG153" s="3"/>
      <c r="DAH153" s="3"/>
      <c r="DAI153" s="3"/>
      <c r="DAJ153" s="3"/>
      <c r="DAK153" s="3"/>
      <c r="DAL153" s="3"/>
      <c r="DAM153" s="3"/>
      <c r="DAN153" s="3"/>
      <c r="DAO153" s="3"/>
      <c r="DAP153" s="3"/>
      <c r="DAQ153" s="3"/>
      <c r="DAR153" s="3"/>
      <c r="DAS153" s="3"/>
      <c r="DAT153" s="3"/>
      <c r="DAU153" s="3"/>
      <c r="DAV153" s="3"/>
      <c r="DAW153" s="3"/>
      <c r="DAX153" s="3"/>
      <c r="DAY153" s="3"/>
      <c r="DAZ153" s="3"/>
      <c r="DBA153" s="3"/>
      <c r="DBB153" s="3"/>
      <c r="DBC153" s="3"/>
      <c r="DBD153" s="3"/>
      <c r="DBE153" s="3"/>
      <c r="DBF153" s="3"/>
      <c r="DBG153" s="3"/>
      <c r="DBH153" s="3"/>
      <c r="DBI153" s="3"/>
      <c r="DBJ153" s="3"/>
      <c r="DBK153" s="3"/>
      <c r="DBL153" s="3"/>
      <c r="DBM153" s="3"/>
      <c r="DBN153" s="3"/>
      <c r="DBO153" s="3"/>
      <c r="DBP153" s="3"/>
      <c r="DBQ153" s="3"/>
      <c r="DBR153" s="3"/>
      <c r="DBS153" s="3"/>
      <c r="DBT153" s="3"/>
      <c r="DBU153" s="3"/>
      <c r="DBV153" s="3"/>
      <c r="DBW153" s="3"/>
      <c r="DBX153" s="3"/>
      <c r="DBY153" s="3"/>
      <c r="DBZ153" s="3"/>
      <c r="DCA153" s="3"/>
      <c r="DCB153" s="3"/>
      <c r="DCC153" s="3"/>
      <c r="DCD153" s="3"/>
      <c r="DCE153" s="3"/>
      <c r="DCF153" s="3"/>
      <c r="DCG153" s="3"/>
      <c r="DCH153" s="3"/>
      <c r="DCI153" s="3"/>
      <c r="DCJ153" s="3"/>
      <c r="DCK153" s="3"/>
      <c r="DCL153" s="3"/>
      <c r="DCM153" s="3"/>
      <c r="DCN153" s="3"/>
      <c r="DCO153" s="3"/>
      <c r="DCP153" s="3"/>
      <c r="DCQ153" s="3"/>
      <c r="DCR153" s="3"/>
      <c r="DCS153" s="3"/>
      <c r="DCT153" s="3"/>
      <c r="DCU153" s="3"/>
      <c r="DCV153" s="3"/>
      <c r="DCW153" s="3"/>
      <c r="DCX153" s="3"/>
      <c r="DCY153" s="3"/>
      <c r="DCZ153" s="3"/>
      <c r="DDA153" s="3"/>
      <c r="DDB153" s="3"/>
      <c r="DDC153" s="3"/>
      <c r="DDD153" s="3"/>
      <c r="DDE153" s="3"/>
      <c r="DDF153" s="3"/>
      <c r="DDG153" s="3"/>
      <c r="DDH153" s="3"/>
      <c r="DDI153" s="3"/>
      <c r="DDJ153" s="3"/>
      <c r="DDK153" s="3"/>
      <c r="DDL153" s="3"/>
      <c r="DDM153" s="3"/>
      <c r="DDN153" s="3"/>
      <c r="DDO153" s="3"/>
      <c r="DDP153" s="3"/>
      <c r="DDQ153" s="3"/>
      <c r="DDR153" s="3"/>
      <c r="DDS153" s="3"/>
      <c r="DDT153" s="3"/>
      <c r="DDU153" s="3"/>
      <c r="DDV153" s="3"/>
      <c r="DDW153" s="3"/>
      <c r="DDX153" s="3"/>
      <c r="DDY153" s="3"/>
      <c r="DDZ153" s="3"/>
      <c r="DEA153" s="3"/>
      <c r="DEB153" s="3"/>
      <c r="DEC153" s="3"/>
      <c r="DED153" s="3"/>
      <c r="DEE153" s="3"/>
      <c r="DEF153" s="3"/>
      <c r="DEG153" s="3"/>
      <c r="DEH153" s="3"/>
      <c r="DEI153" s="3"/>
      <c r="DEJ153" s="3"/>
      <c r="DEK153" s="3"/>
      <c r="DEL153" s="3"/>
      <c r="DEM153" s="3"/>
      <c r="DEN153" s="3"/>
      <c r="DEO153" s="3"/>
      <c r="DEP153" s="3"/>
      <c r="DEQ153" s="3"/>
      <c r="DER153" s="3"/>
      <c r="DES153" s="3"/>
      <c r="DET153" s="3"/>
      <c r="DEU153" s="3"/>
      <c r="DEV153" s="3"/>
      <c r="DEW153" s="3"/>
      <c r="DEX153" s="3"/>
      <c r="DEY153" s="3"/>
      <c r="DEZ153" s="3"/>
      <c r="DFA153" s="3"/>
      <c r="DFB153" s="3"/>
      <c r="DFC153" s="3"/>
      <c r="DFD153" s="3"/>
      <c r="DFE153" s="3"/>
      <c r="DFF153" s="3"/>
      <c r="DFG153" s="3"/>
      <c r="DFH153" s="3"/>
      <c r="DFI153" s="3"/>
      <c r="DFJ153" s="3"/>
      <c r="DFK153" s="3"/>
      <c r="DFL153" s="3"/>
      <c r="DFM153" s="3"/>
      <c r="DFN153" s="3"/>
      <c r="DFO153" s="3"/>
      <c r="DFP153" s="3"/>
      <c r="DFQ153" s="3"/>
      <c r="DFR153" s="3"/>
      <c r="DFS153" s="3"/>
      <c r="DFT153" s="3"/>
      <c r="DFU153" s="3"/>
      <c r="DFV153" s="3"/>
      <c r="DFW153" s="3"/>
      <c r="DFX153" s="3"/>
      <c r="DFY153" s="3"/>
      <c r="DFZ153" s="3"/>
      <c r="DGA153" s="3"/>
      <c r="DGB153" s="3"/>
      <c r="DGC153" s="3"/>
      <c r="DGD153" s="3"/>
      <c r="DGE153" s="3"/>
      <c r="DGF153" s="3"/>
      <c r="DGG153" s="3"/>
      <c r="DGH153" s="3"/>
      <c r="DGI153" s="3"/>
      <c r="DGJ153" s="3"/>
      <c r="DGK153" s="3"/>
      <c r="DGL153" s="3"/>
      <c r="DGM153" s="3"/>
      <c r="DGN153" s="3"/>
      <c r="DGO153" s="3"/>
      <c r="DGP153" s="3"/>
      <c r="DGQ153" s="3"/>
      <c r="DGR153" s="3"/>
      <c r="DGS153" s="3"/>
      <c r="DGT153" s="3"/>
      <c r="DGU153" s="3"/>
      <c r="DGV153" s="3"/>
      <c r="DGW153" s="3"/>
      <c r="DGX153" s="3"/>
      <c r="DGY153" s="3"/>
      <c r="DGZ153" s="3"/>
      <c r="DHA153" s="3"/>
      <c r="DHB153" s="3"/>
      <c r="DHC153" s="3"/>
      <c r="DHD153" s="3"/>
      <c r="DHE153" s="3"/>
      <c r="DHF153" s="3"/>
      <c r="DHG153" s="3"/>
      <c r="DHH153" s="3"/>
      <c r="DHI153" s="3"/>
      <c r="DHJ153" s="3"/>
      <c r="DHK153" s="3"/>
      <c r="DHL153" s="3"/>
      <c r="DHM153" s="3"/>
      <c r="DHN153" s="3"/>
      <c r="DHO153" s="3"/>
      <c r="DHP153" s="3"/>
      <c r="DHQ153" s="3"/>
      <c r="DHR153" s="3"/>
      <c r="DHS153" s="3"/>
      <c r="DHT153" s="3"/>
      <c r="DHU153" s="3"/>
      <c r="DHV153" s="3"/>
      <c r="DHW153" s="3"/>
      <c r="DHX153" s="3"/>
      <c r="DHY153" s="3"/>
      <c r="DHZ153" s="3"/>
      <c r="DIA153" s="3"/>
      <c r="DIB153" s="3"/>
      <c r="DIC153" s="3"/>
      <c r="DID153" s="3"/>
      <c r="DIE153" s="3"/>
      <c r="DIF153" s="3"/>
      <c r="DIG153" s="3"/>
      <c r="DIH153" s="3"/>
      <c r="DII153" s="3"/>
      <c r="DIJ153" s="3"/>
      <c r="DIK153" s="3"/>
      <c r="DIL153" s="3"/>
      <c r="DIM153" s="3"/>
      <c r="DIN153" s="3"/>
      <c r="DIO153" s="3"/>
      <c r="DIP153" s="3"/>
      <c r="DIQ153" s="3"/>
      <c r="DIR153" s="3"/>
      <c r="DIS153" s="3"/>
      <c r="DIT153" s="3"/>
      <c r="DIU153" s="3"/>
      <c r="DIV153" s="3"/>
      <c r="DIW153" s="3"/>
      <c r="DIX153" s="3"/>
      <c r="DIY153" s="3"/>
      <c r="DIZ153" s="3"/>
      <c r="DJA153" s="3"/>
      <c r="DJB153" s="3"/>
      <c r="DJC153" s="3"/>
      <c r="DJD153" s="3"/>
      <c r="DJE153" s="3"/>
      <c r="DJF153" s="3"/>
      <c r="DJG153" s="3"/>
      <c r="DJH153" s="3"/>
      <c r="DJI153" s="3"/>
      <c r="DJJ153" s="3"/>
      <c r="DJK153" s="3"/>
      <c r="DJL153" s="3"/>
      <c r="DJM153" s="3"/>
      <c r="DJN153" s="3"/>
      <c r="DJO153" s="3"/>
      <c r="DJP153" s="3"/>
      <c r="DJQ153" s="3"/>
      <c r="DJR153" s="3"/>
      <c r="DJS153" s="3"/>
      <c r="DJT153" s="3"/>
      <c r="DJU153" s="3"/>
      <c r="DJV153" s="3"/>
      <c r="DJW153" s="3"/>
      <c r="DJX153" s="3"/>
      <c r="DJY153" s="3"/>
      <c r="DJZ153" s="3"/>
      <c r="DKA153" s="3"/>
      <c r="DKB153" s="3"/>
      <c r="DKC153" s="3"/>
      <c r="DKD153" s="3"/>
      <c r="DKE153" s="3"/>
      <c r="DKF153" s="3"/>
      <c r="DKG153" s="3"/>
      <c r="DKH153" s="3"/>
      <c r="DKI153" s="3"/>
      <c r="DKJ153" s="3"/>
      <c r="DKK153" s="3"/>
      <c r="DKL153" s="3"/>
      <c r="DKM153" s="3"/>
      <c r="DKN153" s="3"/>
      <c r="DKO153" s="3"/>
      <c r="DKP153" s="3"/>
      <c r="DKQ153" s="3"/>
      <c r="DKR153" s="3"/>
      <c r="DKS153" s="3"/>
      <c r="DKT153" s="3"/>
      <c r="DKU153" s="3"/>
      <c r="DKV153" s="3"/>
      <c r="DKW153" s="3"/>
      <c r="DKX153" s="3"/>
      <c r="DKY153" s="3"/>
      <c r="DKZ153" s="3"/>
      <c r="DLA153" s="3"/>
      <c r="DLB153" s="3"/>
      <c r="DLC153" s="3"/>
      <c r="DLD153" s="3"/>
      <c r="DLE153" s="3"/>
      <c r="DLF153" s="3"/>
      <c r="DLG153" s="3"/>
      <c r="DLH153" s="3"/>
      <c r="DLI153" s="3"/>
      <c r="DLJ153" s="3"/>
      <c r="DLK153" s="3"/>
      <c r="DLL153" s="3"/>
      <c r="DLM153" s="3"/>
      <c r="DLN153" s="3"/>
      <c r="DLO153" s="3"/>
      <c r="DLP153" s="3"/>
      <c r="DLQ153" s="3"/>
      <c r="DLR153" s="3"/>
      <c r="DLS153" s="3"/>
      <c r="DLT153" s="3"/>
      <c r="DLU153" s="3"/>
      <c r="DLV153" s="3"/>
      <c r="DLW153" s="3"/>
      <c r="DLX153" s="3"/>
      <c r="DLY153" s="3"/>
      <c r="DLZ153" s="3"/>
      <c r="DMA153" s="3"/>
      <c r="DMB153" s="3"/>
      <c r="DMC153" s="3"/>
      <c r="DMD153" s="3"/>
      <c r="DME153" s="3"/>
      <c r="DMF153" s="3"/>
      <c r="DMG153" s="3"/>
      <c r="DMH153" s="3"/>
      <c r="DMI153" s="3"/>
      <c r="DMJ153" s="3"/>
      <c r="DMK153" s="3"/>
      <c r="DML153" s="3"/>
      <c r="DMM153" s="3"/>
      <c r="DMN153" s="3"/>
      <c r="DMO153" s="3"/>
      <c r="DMP153" s="3"/>
      <c r="DMQ153" s="3"/>
      <c r="DMR153" s="3"/>
      <c r="DMS153" s="3"/>
      <c r="DMT153" s="3"/>
      <c r="DMU153" s="3"/>
      <c r="DMV153" s="3"/>
      <c r="DMW153" s="3"/>
      <c r="DMX153" s="3"/>
      <c r="DMY153" s="3"/>
      <c r="DMZ153" s="3"/>
      <c r="DNA153" s="3"/>
      <c r="DNB153" s="3"/>
      <c r="DNC153" s="3"/>
      <c r="DND153" s="3"/>
      <c r="DNE153" s="3"/>
      <c r="DNF153" s="3"/>
      <c r="DNG153" s="3"/>
      <c r="DNH153" s="3"/>
      <c r="DNI153" s="3"/>
      <c r="DNJ153" s="3"/>
      <c r="DNK153" s="3"/>
      <c r="DNL153" s="3"/>
      <c r="DNM153" s="3"/>
      <c r="DNN153" s="3"/>
      <c r="DNO153" s="3"/>
      <c r="DNP153" s="3"/>
      <c r="DNQ153" s="3"/>
      <c r="DNR153" s="3"/>
      <c r="DNS153" s="3"/>
      <c r="DNT153" s="3"/>
      <c r="DNU153" s="3"/>
      <c r="DNV153" s="3"/>
      <c r="DNW153" s="3"/>
      <c r="DNX153" s="3"/>
      <c r="DNY153" s="3"/>
      <c r="DNZ153" s="3"/>
      <c r="DOA153" s="3"/>
      <c r="DOB153" s="3"/>
      <c r="DOC153" s="3"/>
      <c r="DOD153" s="3"/>
      <c r="DOE153" s="3"/>
      <c r="DOF153" s="3"/>
      <c r="DOG153" s="3"/>
      <c r="DOH153" s="3"/>
      <c r="DOI153" s="3"/>
      <c r="DOJ153" s="3"/>
      <c r="DOK153" s="3"/>
      <c r="DOL153" s="3"/>
      <c r="DOM153" s="3"/>
      <c r="DON153" s="3"/>
      <c r="DOO153" s="3"/>
      <c r="DOP153" s="3"/>
      <c r="DOQ153" s="3"/>
      <c r="DOR153" s="3"/>
      <c r="DOS153" s="3"/>
      <c r="DOT153" s="3"/>
      <c r="DOU153" s="3"/>
      <c r="DOV153" s="3"/>
      <c r="DOW153" s="3"/>
      <c r="DOX153" s="3"/>
      <c r="DOY153" s="3"/>
      <c r="DOZ153" s="3"/>
      <c r="DPA153" s="3"/>
      <c r="DPB153" s="3"/>
      <c r="DPC153" s="3"/>
      <c r="DPD153" s="3"/>
      <c r="DPE153" s="3"/>
      <c r="DPF153" s="3"/>
      <c r="DPG153" s="3"/>
      <c r="DPH153" s="3"/>
      <c r="DPI153" s="3"/>
      <c r="DPJ153" s="3"/>
      <c r="DPK153" s="3"/>
      <c r="DPL153" s="3"/>
      <c r="DPM153" s="3"/>
      <c r="DPN153" s="3"/>
      <c r="DPO153" s="3"/>
      <c r="DPP153" s="3"/>
      <c r="DPQ153" s="3"/>
      <c r="DPR153" s="3"/>
      <c r="DPS153" s="3"/>
      <c r="DPT153" s="3"/>
      <c r="DPU153" s="3"/>
      <c r="DPV153" s="3"/>
      <c r="DPW153" s="3"/>
      <c r="DPX153" s="3"/>
      <c r="DPY153" s="3"/>
      <c r="DPZ153" s="3"/>
      <c r="DQA153" s="3"/>
      <c r="DQB153" s="3"/>
      <c r="DQC153" s="3"/>
      <c r="DQD153" s="3"/>
      <c r="DQE153" s="3"/>
      <c r="DQF153" s="3"/>
      <c r="DQG153" s="3"/>
      <c r="DQH153" s="3"/>
      <c r="DQI153" s="3"/>
      <c r="DQJ153" s="3"/>
      <c r="DQK153" s="3"/>
      <c r="DQL153" s="3"/>
      <c r="DQM153" s="3"/>
      <c r="DQN153" s="3"/>
      <c r="DQO153" s="3"/>
      <c r="DQP153" s="3"/>
      <c r="DQQ153" s="3"/>
      <c r="DQR153" s="3"/>
      <c r="DQS153" s="3"/>
      <c r="DQT153" s="3"/>
      <c r="DQU153" s="3"/>
      <c r="DQV153" s="3"/>
      <c r="DQW153" s="3"/>
      <c r="DQX153" s="3"/>
      <c r="DQY153" s="3"/>
      <c r="DQZ153" s="3"/>
      <c r="DRA153" s="3"/>
      <c r="DRB153" s="3"/>
      <c r="DRC153" s="3"/>
      <c r="DRD153" s="3"/>
      <c r="DRE153" s="3"/>
      <c r="DRF153" s="3"/>
      <c r="DRG153" s="3"/>
      <c r="DRH153" s="3"/>
      <c r="DRI153" s="3"/>
      <c r="DRJ153" s="3"/>
      <c r="DRK153" s="3"/>
      <c r="DRL153" s="3"/>
      <c r="DRM153" s="3"/>
      <c r="DRN153" s="3"/>
      <c r="DRO153" s="3"/>
      <c r="DRP153" s="3"/>
      <c r="DRQ153" s="3"/>
      <c r="DRR153" s="3"/>
      <c r="DRS153" s="3"/>
      <c r="DRT153" s="3"/>
      <c r="DRU153" s="3"/>
      <c r="DRV153" s="3"/>
      <c r="DRW153" s="3"/>
      <c r="DRX153" s="3"/>
      <c r="DRY153" s="3"/>
      <c r="DRZ153" s="3"/>
      <c r="DSA153" s="3"/>
      <c r="DSB153" s="3"/>
      <c r="DSC153" s="3"/>
      <c r="DSD153" s="3"/>
      <c r="DSE153" s="3"/>
      <c r="DSF153" s="3"/>
      <c r="DSG153" s="3"/>
      <c r="DSH153" s="3"/>
      <c r="DSI153" s="3"/>
      <c r="DSJ153" s="3"/>
      <c r="DSK153" s="3"/>
      <c r="DSL153" s="3"/>
      <c r="DSM153" s="3"/>
      <c r="DSN153" s="3"/>
      <c r="DSO153" s="3"/>
      <c r="DSP153" s="3"/>
      <c r="DSQ153" s="3"/>
      <c r="DSR153" s="3"/>
      <c r="DSS153" s="3"/>
      <c r="DST153" s="3"/>
      <c r="DSU153" s="3"/>
      <c r="DSV153" s="3"/>
      <c r="DSW153" s="3"/>
      <c r="DSX153" s="3"/>
      <c r="DSY153" s="3"/>
      <c r="DSZ153" s="3"/>
      <c r="DTA153" s="3"/>
      <c r="DTB153" s="3"/>
      <c r="DTC153" s="3"/>
      <c r="DTD153" s="3"/>
      <c r="DTE153" s="3"/>
      <c r="DTF153" s="3"/>
      <c r="DTG153" s="3"/>
      <c r="DTH153" s="3"/>
      <c r="DTI153" s="3"/>
      <c r="DTJ153" s="3"/>
      <c r="DTK153" s="3"/>
      <c r="DTL153" s="3"/>
      <c r="DTM153" s="3"/>
      <c r="DTN153" s="3"/>
      <c r="DTO153" s="3"/>
      <c r="DTP153" s="3"/>
      <c r="DTQ153" s="3"/>
      <c r="DTR153" s="3"/>
      <c r="DTS153" s="3"/>
      <c r="DTT153" s="3"/>
      <c r="DTU153" s="3"/>
      <c r="DTV153" s="3"/>
      <c r="DTW153" s="3"/>
      <c r="DTX153" s="3"/>
      <c r="DTY153" s="3"/>
      <c r="DTZ153" s="3"/>
      <c r="DUA153" s="3"/>
      <c r="DUB153" s="3"/>
      <c r="DUC153" s="3"/>
      <c r="DUD153" s="3"/>
      <c r="DUE153" s="3"/>
      <c r="DUF153" s="3"/>
      <c r="DUG153" s="3"/>
      <c r="DUH153" s="3"/>
      <c r="DUI153" s="3"/>
      <c r="DUJ153" s="3"/>
      <c r="DUK153" s="3"/>
      <c r="DUL153" s="3"/>
      <c r="DUM153" s="3"/>
      <c r="DUN153" s="3"/>
      <c r="DUO153" s="3"/>
      <c r="DUP153" s="3"/>
      <c r="DUQ153" s="3"/>
      <c r="DUR153" s="3"/>
      <c r="DUS153" s="3"/>
      <c r="DUT153" s="3"/>
      <c r="DUU153" s="3"/>
      <c r="DUV153" s="3"/>
      <c r="DUW153" s="3"/>
      <c r="DUX153" s="3"/>
      <c r="DUY153" s="3"/>
      <c r="DUZ153" s="3"/>
      <c r="DVA153" s="3"/>
      <c r="DVB153" s="3"/>
      <c r="DVC153" s="3"/>
      <c r="DVD153" s="3"/>
      <c r="DVE153" s="3"/>
      <c r="DVF153" s="3"/>
      <c r="DVG153" s="3"/>
      <c r="DVH153" s="3"/>
      <c r="DVI153" s="3"/>
      <c r="DVJ153" s="3"/>
      <c r="DVK153" s="3"/>
      <c r="DVL153" s="3"/>
      <c r="DVM153" s="3"/>
      <c r="DVN153" s="3"/>
      <c r="DVO153" s="3"/>
      <c r="DVP153" s="3"/>
      <c r="DVQ153" s="3"/>
      <c r="DVR153" s="3"/>
      <c r="DVS153" s="3"/>
      <c r="DVT153" s="3"/>
      <c r="DVU153" s="3"/>
      <c r="DVV153" s="3"/>
      <c r="DVW153" s="3"/>
      <c r="DVX153" s="3"/>
      <c r="DVY153" s="3"/>
      <c r="DVZ153" s="3"/>
      <c r="DWA153" s="3"/>
      <c r="DWB153" s="3"/>
      <c r="DWC153" s="3"/>
      <c r="DWD153" s="3"/>
      <c r="DWE153" s="3"/>
      <c r="DWF153" s="3"/>
      <c r="DWG153" s="3"/>
      <c r="DWH153" s="3"/>
      <c r="DWI153" s="3"/>
      <c r="DWJ153" s="3"/>
      <c r="DWK153" s="3"/>
      <c r="DWL153" s="3"/>
      <c r="DWM153" s="3"/>
      <c r="DWN153" s="3"/>
      <c r="DWO153" s="3"/>
      <c r="DWP153" s="3"/>
      <c r="DWQ153" s="3"/>
      <c r="DWR153" s="3"/>
      <c r="DWS153" s="3"/>
      <c r="DWT153" s="3"/>
      <c r="DWU153" s="3"/>
      <c r="DWV153" s="3"/>
      <c r="DWW153" s="3"/>
      <c r="DWX153" s="3"/>
      <c r="DWY153" s="3"/>
      <c r="DWZ153" s="3"/>
      <c r="DXA153" s="3"/>
      <c r="DXB153" s="3"/>
      <c r="DXC153" s="3"/>
      <c r="DXD153" s="3"/>
      <c r="DXE153" s="3"/>
      <c r="DXF153" s="3"/>
      <c r="DXG153" s="3"/>
      <c r="DXH153" s="3"/>
      <c r="DXI153" s="3"/>
      <c r="DXJ153" s="3"/>
      <c r="DXK153" s="3"/>
      <c r="DXL153" s="3"/>
      <c r="DXM153" s="3"/>
      <c r="DXN153" s="3"/>
      <c r="DXO153" s="3"/>
      <c r="DXP153" s="3"/>
      <c r="DXQ153" s="3"/>
      <c r="DXR153" s="3"/>
      <c r="DXS153" s="3"/>
      <c r="DXT153" s="3"/>
      <c r="DXU153" s="3"/>
      <c r="DXV153" s="3"/>
      <c r="DXW153" s="3"/>
      <c r="DXX153" s="3"/>
      <c r="DXY153" s="3"/>
      <c r="DXZ153" s="3"/>
      <c r="DYA153" s="3"/>
      <c r="DYB153" s="3"/>
      <c r="DYC153" s="3"/>
      <c r="DYD153" s="3"/>
      <c r="DYE153" s="3"/>
      <c r="DYF153" s="3"/>
      <c r="DYG153" s="3"/>
      <c r="DYH153" s="3"/>
      <c r="DYI153" s="3"/>
      <c r="DYJ153" s="3"/>
      <c r="DYK153" s="3"/>
      <c r="DYL153" s="3"/>
      <c r="DYM153" s="3"/>
      <c r="DYN153" s="3"/>
      <c r="DYO153" s="3"/>
      <c r="DYP153" s="3"/>
      <c r="DYQ153" s="3"/>
      <c r="DYR153" s="3"/>
      <c r="DYS153" s="3"/>
      <c r="DYT153" s="3"/>
      <c r="DYU153" s="3"/>
      <c r="DYV153" s="3"/>
      <c r="DYW153" s="3"/>
      <c r="DYX153" s="3"/>
      <c r="DYY153" s="3"/>
      <c r="DYZ153" s="3"/>
      <c r="DZA153" s="3"/>
      <c r="DZB153" s="3"/>
      <c r="DZC153" s="3"/>
      <c r="DZD153" s="3"/>
      <c r="DZE153" s="3"/>
      <c r="DZF153" s="3"/>
      <c r="DZG153" s="3"/>
      <c r="DZH153" s="3"/>
      <c r="DZI153" s="3"/>
      <c r="DZJ153" s="3"/>
      <c r="DZK153" s="3"/>
      <c r="DZL153" s="3"/>
      <c r="DZM153" s="3"/>
      <c r="DZN153" s="3"/>
      <c r="DZO153" s="3"/>
      <c r="DZP153" s="3"/>
      <c r="DZQ153" s="3"/>
      <c r="DZR153" s="3"/>
      <c r="DZS153" s="3"/>
      <c r="DZT153" s="3"/>
      <c r="DZU153" s="3"/>
      <c r="DZV153" s="3"/>
      <c r="DZW153" s="3"/>
      <c r="DZX153" s="3"/>
      <c r="DZY153" s="3"/>
      <c r="DZZ153" s="3"/>
      <c r="EAA153" s="3"/>
      <c r="EAB153" s="3"/>
      <c r="EAC153" s="3"/>
      <c r="EAD153" s="3"/>
      <c r="EAE153" s="3"/>
      <c r="EAF153" s="3"/>
      <c r="EAG153" s="3"/>
      <c r="EAH153" s="3"/>
      <c r="EAI153" s="3"/>
      <c r="EAJ153" s="3"/>
      <c r="EAK153" s="3"/>
      <c r="EAL153" s="3"/>
      <c r="EAM153" s="3"/>
      <c r="EAN153" s="3"/>
      <c r="EAO153" s="3"/>
      <c r="EAP153" s="3"/>
      <c r="EAQ153" s="3"/>
      <c r="EAR153" s="3"/>
      <c r="EAS153" s="3"/>
      <c r="EAT153" s="3"/>
      <c r="EAU153" s="3"/>
      <c r="EAV153" s="3"/>
      <c r="EAW153" s="3"/>
      <c r="EAX153" s="3"/>
      <c r="EAY153" s="3"/>
      <c r="EAZ153" s="3"/>
      <c r="EBA153" s="3"/>
      <c r="EBB153" s="3"/>
      <c r="EBC153" s="3"/>
      <c r="EBD153" s="3"/>
      <c r="EBE153" s="3"/>
      <c r="EBF153" s="3"/>
      <c r="EBG153" s="3"/>
      <c r="EBH153" s="3"/>
      <c r="EBI153" s="3"/>
      <c r="EBJ153" s="3"/>
      <c r="EBK153" s="3"/>
      <c r="EBL153" s="3"/>
      <c r="EBM153" s="3"/>
      <c r="EBN153" s="3"/>
      <c r="EBO153" s="3"/>
      <c r="EBP153" s="3"/>
      <c r="EBQ153" s="3"/>
      <c r="EBR153" s="3"/>
      <c r="EBS153" s="3"/>
      <c r="EBT153" s="3"/>
      <c r="EBU153" s="3"/>
      <c r="EBV153" s="3"/>
      <c r="EBW153" s="3"/>
      <c r="EBX153" s="3"/>
      <c r="EBY153" s="3"/>
      <c r="EBZ153" s="3"/>
      <c r="ECA153" s="3"/>
      <c r="ECB153" s="3"/>
      <c r="ECC153" s="3"/>
      <c r="ECD153" s="3"/>
      <c r="ECE153" s="3"/>
      <c r="ECF153" s="3"/>
      <c r="ECG153" s="3"/>
      <c r="ECH153" s="3"/>
      <c r="ECI153" s="3"/>
      <c r="ECJ153" s="3"/>
      <c r="ECK153" s="3"/>
      <c r="ECL153" s="3"/>
      <c r="ECM153" s="3"/>
      <c r="ECN153" s="3"/>
      <c r="ECO153" s="3"/>
      <c r="ECP153" s="3"/>
      <c r="ECQ153" s="3"/>
      <c r="ECR153" s="3"/>
      <c r="ECS153" s="3"/>
      <c r="ECT153" s="3"/>
      <c r="ECU153" s="3"/>
      <c r="ECV153" s="3"/>
      <c r="ECW153" s="3"/>
      <c r="ECX153" s="3"/>
      <c r="ECY153" s="3"/>
      <c r="ECZ153" s="3"/>
      <c r="EDA153" s="3"/>
      <c r="EDB153" s="3"/>
      <c r="EDC153" s="3"/>
      <c r="EDD153" s="3"/>
      <c r="EDE153" s="3"/>
      <c r="EDF153" s="3"/>
      <c r="EDG153" s="3"/>
      <c r="EDH153" s="3"/>
      <c r="EDI153" s="3"/>
      <c r="EDJ153" s="3"/>
      <c r="EDK153" s="3"/>
      <c r="EDL153" s="3"/>
      <c r="EDM153" s="3"/>
      <c r="EDN153" s="3"/>
      <c r="EDO153" s="3"/>
      <c r="EDP153" s="3"/>
      <c r="EDQ153" s="3"/>
      <c r="EDR153" s="3"/>
      <c r="EDS153" s="3"/>
      <c r="EDT153" s="3"/>
      <c r="EDU153" s="3"/>
      <c r="EDV153" s="3"/>
      <c r="EDW153" s="3"/>
      <c r="EDX153" s="3"/>
      <c r="EDY153" s="3"/>
      <c r="EDZ153" s="3"/>
      <c r="EEA153" s="3"/>
      <c r="EEB153" s="3"/>
      <c r="EEC153" s="3"/>
      <c r="EED153" s="3"/>
      <c r="EEE153" s="3"/>
      <c r="EEF153" s="3"/>
      <c r="EEG153" s="3"/>
      <c r="EEH153" s="3"/>
      <c r="EEI153" s="3"/>
      <c r="EEJ153" s="3"/>
      <c r="EEK153" s="3"/>
      <c r="EEL153" s="3"/>
      <c r="EEM153" s="3"/>
      <c r="EEN153" s="3"/>
      <c r="EEO153" s="3"/>
      <c r="EEP153" s="3"/>
      <c r="EEQ153" s="3"/>
      <c r="EER153" s="3"/>
      <c r="EES153" s="3"/>
      <c r="EET153" s="3"/>
      <c r="EEU153" s="3"/>
      <c r="EEV153" s="3"/>
      <c r="EEW153" s="3"/>
      <c r="EEX153" s="3"/>
      <c r="EEY153" s="3"/>
      <c r="EEZ153" s="3"/>
      <c r="EFA153" s="3"/>
      <c r="EFB153" s="3"/>
      <c r="EFC153" s="3"/>
      <c r="EFD153" s="3"/>
      <c r="EFE153" s="3"/>
      <c r="EFF153" s="3"/>
      <c r="EFG153" s="3"/>
      <c r="EFH153" s="3"/>
      <c r="EFI153" s="3"/>
      <c r="EFJ153" s="3"/>
      <c r="EFK153" s="3"/>
      <c r="EFL153" s="3"/>
      <c r="EFM153" s="3"/>
      <c r="EFN153" s="3"/>
      <c r="EFO153" s="3"/>
      <c r="EFP153" s="3"/>
      <c r="EFQ153" s="3"/>
      <c r="EFR153" s="3"/>
      <c r="EFS153" s="3"/>
      <c r="EFT153" s="3"/>
      <c r="EFU153" s="3"/>
      <c r="EFV153" s="3"/>
      <c r="EFW153" s="3"/>
      <c r="EFX153" s="3"/>
      <c r="EFY153" s="3"/>
      <c r="EFZ153" s="3"/>
      <c r="EGA153" s="3"/>
      <c r="EGB153" s="3"/>
      <c r="EGC153" s="3"/>
      <c r="EGD153" s="3"/>
      <c r="EGE153" s="3"/>
      <c r="EGF153" s="3"/>
      <c r="EGG153" s="3"/>
      <c r="EGH153" s="3"/>
      <c r="EGI153" s="3"/>
      <c r="EGJ153" s="3"/>
      <c r="EGK153" s="3"/>
      <c r="EGL153" s="3"/>
      <c r="EGM153" s="3"/>
      <c r="EGN153" s="3"/>
      <c r="EGO153" s="3"/>
      <c r="EGP153" s="3"/>
      <c r="EGQ153" s="3"/>
      <c r="EGR153" s="3"/>
      <c r="EGS153" s="3"/>
      <c r="EGT153" s="3"/>
      <c r="EGU153" s="3"/>
      <c r="EGV153" s="3"/>
      <c r="EGW153" s="3"/>
      <c r="EGX153" s="3"/>
      <c r="EGY153" s="3"/>
      <c r="EGZ153" s="3"/>
      <c r="EHA153" s="3"/>
      <c r="EHB153" s="3"/>
      <c r="EHC153" s="3"/>
      <c r="EHD153" s="3"/>
      <c r="EHE153" s="3"/>
      <c r="EHF153" s="3"/>
      <c r="EHG153" s="3"/>
      <c r="EHH153" s="3"/>
      <c r="EHI153" s="3"/>
      <c r="EHJ153" s="3"/>
      <c r="EHK153" s="3"/>
      <c r="EHL153" s="3"/>
      <c r="EHM153" s="3"/>
      <c r="EHN153" s="3"/>
      <c r="EHO153" s="3"/>
      <c r="EHP153" s="3"/>
      <c r="EHQ153" s="3"/>
      <c r="EHR153" s="3"/>
      <c r="EHS153" s="3"/>
      <c r="EHT153" s="3"/>
      <c r="EHU153" s="3"/>
      <c r="EHV153" s="3"/>
      <c r="EHW153" s="3"/>
      <c r="EHX153" s="3"/>
      <c r="EHY153" s="3"/>
      <c r="EHZ153" s="3"/>
      <c r="EIA153" s="3"/>
      <c r="EIB153" s="3"/>
      <c r="EIC153" s="3"/>
      <c r="EID153" s="3"/>
      <c r="EIE153" s="3"/>
      <c r="EIF153" s="3"/>
      <c r="EIG153" s="3"/>
      <c r="EIH153" s="3"/>
      <c r="EII153" s="3"/>
      <c r="EIJ153" s="3"/>
      <c r="EIK153" s="3"/>
      <c r="EIL153" s="3"/>
      <c r="EIM153" s="3"/>
      <c r="EIN153" s="3"/>
      <c r="EIO153" s="3"/>
      <c r="EIP153" s="3"/>
      <c r="EIQ153" s="3"/>
      <c r="EIR153" s="3"/>
      <c r="EIS153" s="3"/>
      <c r="EIT153" s="3"/>
      <c r="EIU153" s="3"/>
      <c r="EIV153" s="3"/>
      <c r="EIW153" s="3"/>
      <c r="EIX153" s="3"/>
      <c r="EIY153" s="3"/>
      <c r="EIZ153" s="3"/>
      <c r="EJA153" s="3"/>
      <c r="EJB153" s="3"/>
      <c r="EJC153" s="3"/>
      <c r="EJD153" s="3"/>
      <c r="EJE153" s="3"/>
      <c r="EJF153" s="3"/>
      <c r="EJG153" s="3"/>
      <c r="EJH153" s="3"/>
      <c r="EJI153" s="3"/>
      <c r="EJJ153" s="3"/>
      <c r="EJK153" s="3"/>
      <c r="EJL153" s="3"/>
      <c r="EJM153" s="3"/>
      <c r="EJN153" s="3"/>
      <c r="EJO153" s="3"/>
      <c r="EJP153" s="3"/>
      <c r="EJQ153" s="3"/>
      <c r="EJR153" s="3"/>
      <c r="EJS153" s="3"/>
      <c r="EJT153" s="3"/>
      <c r="EJU153" s="3"/>
      <c r="EJV153" s="3"/>
      <c r="EJW153" s="3"/>
      <c r="EJX153" s="3"/>
      <c r="EJY153" s="3"/>
      <c r="EJZ153" s="3"/>
      <c r="EKA153" s="3"/>
      <c r="EKB153" s="3"/>
      <c r="EKC153" s="3"/>
      <c r="EKD153" s="3"/>
      <c r="EKE153" s="3"/>
      <c r="EKF153" s="3"/>
      <c r="EKG153" s="3"/>
      <c r="EKH153" s="3"/>
      <c r="EKI153" s="3"/>
      <c r="EKJ153" s="3"/>
      <c r="EKK153" s="3"/>
      <c r="EKL153" s="3"/>
      <c r="EKM153" s="3"/>
      <c r="EKN153" s="3"/>
      <c r="EKO153" s="3"/>
      <c r="EKP153" s="3"/>
      <c r="EKQ153" s="3"/>
      <c r="EKR153" s="3"/>
      <c r="EKS153" s="3"/>
      <c r="EKT153" s="3"/>
      <c r="EKU153" s="3"/>
      <c r="EKV153" s="3"/>
      <c r="EKW153" s="3"/>
      <c r="EKX153" s="3"/>
      <c r="EKY153" s="3"/>
      <c r="EKZ153" s="3"/>
      <c r="ELA153" s="3"/>
      <c r="ELB153" s="3"/>
      <c r="ELC153" s="3"/>
      <c r="ELD153" s="3"/>
      <c r="ELE153" s="3"/>
      <c r="ELF153" s="3"/>
      <c r="ELG153" s="3"/>
      <c r="ELH153" s="3"/>
      <c r="ELI153" s="3"/>
      <c r="ELJ153" s="3"/>
      <c r="ELK153" s="3"/>
      <c r="ELL153" s="3"/>
      <c r="ELM153" s="3"/>
      <c r="ELN153" s="3"/>
      <c r="ELO153" s="3"/>
      <c r="ELP153" s="3"/>
      <c r="ELQ153" s="3"/>
      <c r="ELR153" s="3"/>
      <c r="ELS153" s="3"/>
      <c r="ELT153" s="3"/>
      <c r="ELU153" s="3"/>
      <c r="ELV153" s="3"/>
      <c r="ELW153" s="3"/>
      <c r="ELX153" s="3"/>
      <c r="ELY153" s="3"/>
      <c r="ELZ153" s="3"/>
      <c r="EMA153" s="3"/>
      <c r="EMB153" s="3"/>
      <c r="EMC153" s="3"/>
      <c r="EMD153" s="3"/>
      <c r="EME153" s="3"/>
      <c r="EMF153" s="3"/>
      <c r="EMG153" s="3"/>
      <c r="EMH153" s="3"/>
      <c r="EMI153" s="3"/>
      <c r="EMJ153" s="3"/>
      <c r="EMK153" s="3"/>
      <c r="EML153" s="3"/>
      <c r="EMM153" s="3"/>
      <c r="EMN153" s="3"/>
      <c r="EMO153" s="3"/>
      <c r="EMP153" s="3"/>
      <c r="EMQ153" s="3"/>
      <c r="EMR153" s="3"/>
      <c r="EMS153" s="3"/>
      <c r="EMT153" s="3"/>
      <c r="EMU153" s="3"/>
      <c r="EMV153" s="3"/>
      <c r="EMW153" s="3"/>
      <c r="EMX153" s="3"/>
      <c r="EMY153" s="3"/>
      <c r="EMZ153" s="3"/>
      <c r="ENA153" s="3"/>
      <c r="ENB153" s="3"/>
      <c r="ENC153" s="3"/>
      <c r="END153" s="3"/>
      <c r="ENE153" s="3"/>
      <c r="ENF153" s="3"/>
      <c r="ENG153" s="3"/>
      <c r="ENH153" s="3"/>
      <c r="ENI153" s="3"/>
      <c r="ENJ153" s="3"/>
      <c r="ENK153" s="3"/>
      <c r="ENL153" s="3"/>
      <c r="ENM153" s="3"/>
      <c r="ENN153" s="3"/>
      <c r="ENO153" s="3"/>
      <c r="ENP153" s="3"/>
      <c r="ENQ153" s="3"/>
      <c r="ENR153" s="3"/>
      <c r="ENS153" s="3"/>
      <c r="ENT153" s="3"/>
      <c r="ENU153" s="3"/>
      <c r="ENV153" s="3"/>
      <c r="ENW153" s="3"/>
      <c r="ENX153" s="3"/>
      <c r="ENY153" s="3"/>
      <c r="ENZ153" s="3"/>
      <c r="EOA153" s="3"/>
      <c r="EOB153" s="3"/>
      <c r="EOC153" s="3"/>
      <c r="EOD153" s="3"/>
      <c r="EOE153" s="3"/>
      <c r="EOF153" s="3"/>
      <c r="EOG153" s="3"/>
      <c r="EOH153" s="3"/>
      <c r="EOI153" s="3"/>
      <c r="EOJ153" s="3"/>
      <c r="EOK153" s="3"/>
      <c r="EOL153" s="3"/>
      <c r="EOM153" s="3"/>
      <c r="EON153" s="3"/>
      <c r="EOO153" s="3"/>
      <c r="EOP153" s="3"/>
      <c r="EOQ153" s="3"/>
      <c r="EOR153" s="3"/>
      <c r="EOS153" s="3"/>
      <c r="EOT153" s="3"/>
      <c r="EOU153" s="3"/>
      <c r="EOV153" s="3"/>
      <c r="EOW153" s="3"/>
      <c r="EOX153" s="3"/>
      <c r="EOY153" s="3"/>
      <c r="EOZ153" s="3"/>
      <c r="EPA153" s="3"/>
      <c r="EPB153" s="3"/>
      <c r="EPC153" s="3"/>
      <c r="EPD153" s="3"/>
      <c r="EPE153" s="3"/>
      <c r="EPF153" s="3"/>
      <c r="EPG153" s="3"/>
      <c r="EPH153" s="3"/>
      <c r="EPI153" s="3"/>
      <c r="EPJ153" s="3"/>
      <c r="EPK153" s="3"/>
      <c r="EPL153" s="3"/>
      <c r="EPM153" s="3"/>
      <c r="EPN153" s="3"/>
      <c r="EPO153" s="3"/>
      <c r="EPP153" s="3"/>
      <c r="EPQ153" s="3"/>
      <c r="EPR153" s="3"/>
      <c r="EPS153" s="3"/>
      <c r="EPT153" s="3"/>
      <c r="EPU153" s="3"/>
      <c r="EPV153" s="3"/>
      <c r="EPW153" s="3"/>
      <c r="EPX153" s="3"/>
      <c r="EPY153" s="3"/>
      <c r="EPZ153" s="3"/>
      <c r="EQA153" s="3"/>
      <c r="EQB153" s="3"/>
      <c r="EQC153" s="3"/>
      <c r="EQD153" s="3"/>
      <c r="EQE153" s="3"/>
      <c r="EQF153" s="3"/>
      <c r="EQG153" s="3"/>
      <c r="EQH153" s="3"/>
      <c r="EQI153" s="3"/>
      <c r="EQJ153" s="3"/>
      <c r="EQK153" s="3"/>
      <c r="EQL153" s="3"/>
      <c r="EQM153" s="3"/>
      <c r="EQN153" s="3"/>
      <c r="EQO153" s="3"/>
      <c r="EQP153" s="3"/>
      <c r="EQQ153" s="3"/>
      <c r="EQR153" s="3"/>
      <c r="EQS153" s="3"/>
      <c r="EQT153" s="3"/>
      <c r="EQU153" s="3"/>
      <c r="EQV153" s="3"/>
      <c r="EQW153" s="3"/>
      <c r="EQX153" s="3"/>
      <c r="EQY153" s="3"/>
      <c r="EQZ153" s="3"/>
      <c r="ERA153" s="3"/>
      <c r="ERB153" s="3"/>
      <c r="ERC153" s="3"/>
      <c r="ERD153" s="3"/>
      <c r="ERE153" s="3"/>
      <c r="ERF153" s="3"/>
      <c r="ERG153" s="3"/>
      <c r="ERH153" s="3"/>
      <c r="ERI153" s="3"/>
      <c r="ERJ153" s="3"/>
      <c r="ERK153" s="3"/>
      <c r="ERL153" s="3"/>
      <c r="ERM153" s="3"/>
      <c r="ERN153" s="3"/>
      <c r="ERO153" s="3"/>
      <c r="ERP153" s="3"/>
      <c r="ERQ153" s="3"/>
      <c r="ERR153" s="3"/>
      <c r="ERS153" s="3"/>
      <c r="ERT153" s="3"/>
      <c r="ERU153" s="3"/>
      <c r="ERV153" s="3"/>
      <c r="ERW153" s="3"/>
      <c r="ERX153" s="3"/>
      <c r="ERY153" s="3"/>
      <c r="ERZ153" s="3"/>
      <c r="ESA153" s="3"/>
      <c r="ESB153" s="3"/>
      <c r="ESC153" s="3"/>
      <c r="ESD153" s="3"/>
      <c r="ESE153" s="3"/>
      <c r="ESF153" s="3"/>
      <c r="ESG153" s="3"/>
      <c r="ESH153" s="3"/>
      <c r="ESI153" s="3"/>
      <c r="ESJ153" s="3"/>
      <c r="ESK153" s="3"/>
      <c r="ESL153" s="3"/>
      <c r="ESM153" s="3"/>
      <c r="ESN153" s="3"/>
      <c r="ESO153" s="3"/>
      <c r="ESP153" s="3"/>
      <c r="ESQ153" s="3"/>
      <c r="ESR153" s="3"/>
      <c r="ESS153" s="3"/>
      <c r="EST153" s="3"/>
      <c r="ESU153" s="3"/>
      <c r="ESV153" s="3"/>
      <c r="ESW153" s="3"/>
      <c r="ESX153" s="3"/>
      <c r="ESY153" s="3"/>
      <c r="ESZ153" s="3"/>
      <c r="ETA153" s="3"/>
      <c r="ETB153" s="3"/>
      <c r="ETC153" s="3"/>
      <c r="ETD153" s="3"/>
      <c r="ETE153" s="3"/>
      <c r="ETF153" s="3"/>
      <c r="ETG153" s="3"/>
      <c r="ETH153" s="3"/>
      <c r="ETI153" s="3"/>
      <c r="ETJ153" s="3"/>
      <c r="ETK153" s="3"/>
      <c r="ETL153" s="3"/>
      <c r="ETM153" s="3"/>
      <c r="ETN153" s="3"/>
      <c r="ETO153" s="3"/>
      <c r="ETP153" s="3"/>
      <c r="ETQ153" s="3"/>
      <c r="ETR153" s="3"/>
      <c r="ETS153" s="3"/>
      <c r="ETT153" s="3"/>
      <c r="ETU153" s="3"/>
      <c r="ETV153" s="3"/>
      <c r="ETW153" s="3"/>
      <c r="ETX153" s="3"/>
      <c r="ETY153" s="3"/>
      <c r="ETZ153" s="3"/>
      <c r="EUA153" s="3"/>
      <c r="EUB153" s="3"/>
      <c r="EUC153" s="3"/>
      <c r="EUD153" s="3"/>
      <c r="EUE153" s="3"/>
      <c r="EUF153" s="3"/>
      <c r="EUG153" s="3"/>
      <c r="EUH153" s="3"/>
      <c r="EUI153" s="3"/>
      <c r="EUJ153" s="3"/>
      <c r="EUK153" s="3"/>
      <c r="EUL153" s="3"/>
      <c r="EUM153" s="3"/>
      <c r="EUN153" s="3"/>
      <c r="EUO153" s="3"/>
      <c r="EUP153" s="3"/>
      <c r="EUQ153" s="3"/>
      <c r="EUR153" s="3"/>
      <c r="EUS153" s="3"/>
      <c r="EUT153" s="3"/>
      <c r="EUU153" s="3"/>
      <c r="EUV153" s="3"/>
      <c r="EUW153" s="3"/>
      <c r="EUX153" s="3"/>
      <c r="EUY153" s="3"/>
      <c r="EUZ153" s="3"/>
      <c r="EVA153" s="3"/>
      <c r="EVB153" s="3"/>
      <c r="EVC153" s="3"/>
      <c r="EVD153" s="3"/>
      <c r="EVE153" s="3"/>
      <c r="EVF153" s="3"/>
      <c r="EVG153" s="3"/>
      <c r="EVH153" s="3"/>
      <c r="EVI153" s="3"/>
      <c r="EVJ153" s="3"/>
      <c r="EVK153" s="3"/>
      <c r="EVL153" s="3"/>
      <c r="EVM153" s="3"/>
      <c r="EVN153" s="3"/>
      <c r="EVO153" s="3"/>
      <c r="EVP153" s="3"/>
      <c r="EVQ153" s="3"/>
      <c r="EVR153" s="3"/>
      <c r="EVS153" s="3"/>
      <c r="EVT153" s="3"/>
      <c r="EVU153" s="3"/>
      <c r="EVV153" s="3"/>
      <c r="EVW153" s="3"/>
      <c r="EVX153" s="3"/>
      <c r="EVY153" s="3"/>
      <c r="EVZ153" s="3"/>
      <c r="EWA153" s="3"/>
      <c r="EWB153" s="3"/>
      <c r="EWC153" s="3"/>
      <c r="EWD153" s="3"/>
      <c r="EWE153" s="3"/>
      <c r="EWF153" s="3"/>
      <c r="EWG153" s="3"/>
      <c r="EWH153" s="3"/>
      <c r="EWI153" s="3"/>
      <c r="EWJ153" s="3"/>
      <c r="EWK153" s="3"/>
      <c r="EWL153" s="3"/>
      <c r="EWM153" s="3"/>
      <c r="EWN153" s="3"/>
      <c r="EWO153" s="3"/>
      <c r="EWP153" s="3"/>
      <c r="EWQ153" s="3"/>
      <c r="EWR153" s="3"/>
      <c r="EWS153" s="3"/>
      <c r="EWT153" s="3"/>
      <c r="EWU153" s="3"/>
      <c r="EWV153" s="3"/>
      <c r="EWW153" s="3"/>
      <c r="EWX153" s="3"/>
      <c r="EWY153" s="3"/>
      <c r="EWZ153" s="3"/>
      <c r="EXA153" s="3"/>
      <c r="EXB153" s="3"/>
      <c r="EXC153" s="3"/>
      <c r="EXD153" s="3"/>
      <c r="EXE153" s="3"/>
      <c r="EXF153" s="3"/>
      <c r="EXG153" s="3"/>
      <c r="EXH153" s="3"/>
      <c r="EXI153" s="3"/>
      <c r="EXJ153" s="3"/>
      <c r="EXK153" s="3"/>
      <c r="EXL153" s="3"/>
      <c r="EXM153" s="3"/>
      <c r="EXN153" s="3"/>
      <c r="EXO153" s="3"/>
      <c r="EXP153" s="3"/>
      <c r="EXQ153" s="3"/>
      <c r="EXR153" s="3"/>
      <c r="EXS153" s="3"/>
      <c r="EXT153" s="3"/>
      <c r="EXU153" s="3"/>
      <c r="EXV153" s="3"/>
      <c r="EXW153" s="3"/>
      <c r="EXX153" s="3"/>
      <c r="EXY153" s="3"/>
      <c r="EXZ153" s="3"/>
      <c r="EYA153" s="3"/>
      <c r="EYB153" s="3"/>
      <c r="EYC153" s="3"/>
      <c r="EYD153" s="3"/>
      <c r="EYE153" s="3"/>
      <c r="EYF153" s="3"/>
      <c r="EYG153" s="3"/>
      <c r="EYH153" s="3"/>
      <c r="EYI153" s="3"/>
      <c r="EYJ153" s="3"/>
      <c r="EYK153" s="3"/>
      <c r="EYL153" s="3"/>
      <c r="EYM153" s="3"/>
      <c r="EYN153" s="3"/>
      <c r="EYO153" s="3"/>
      <c r="EYP153" s="3"/>
      <c r="EYQ153" s="3"/>
      <c r="EYR153" s="3"/>
      <c r="EYS153" s="3"/>
      <c r="EYT153" s="3"/>
      <c r="EYU153" s="3"/>
      <c r="EYV153" s="3"/>
      <c r="EYW153" s="3"/>
      <c r="EYX153" s="3"/>
      <c r="EYY153" s="3"/>
      <c r="EYZ153" s="3"/>
      <c r="EZA153" s="3"/>
      <c r="EZB153" s="3"/>
      <c r="EZC153" s="3"/>
      <c r="EZD153" s="3"/>
      <c r="EZE153" s="3"/>
      <c r="EZF153" s="3"/>
      <c r="EZG153" s="3"/>
      <c r="EZH153" s="3"/>
      <c r="EZI153" s="3"/>
      <c r="EZJ153" s="3"/>
      <c r="EZK153" s="3"/>
      <c r="EZL153" s="3"/>
      <c r="EZM153" s="3"/>
      <c r="EZN153" s="3"/>
      <c r="EZO153" s="3"/>
      <c r="EZP153" s="3"/>
      <c r="EZQ153" s="3"/>
      <c r="EZR153" s="3"/>
      <c r="EZS153" s="3"/>
      <c r="EZT153" s="3"/>
      <c r="EZU153" s="3"/>
      <c r="EZV153" s="3"/>
      <c r="EZW153" s="3"/>
      <c r="EZX153" s="3"/>
      <c r="EZY153" s="3"/>
      <c r="EZZ153" s="3"/>
      <c r="FAA153" s="3"/>
      <c r="FAB153" s="3"/>
      <c r="FAC153" s="3"/>
      <c r="FAD153" s="3"/>
      <c r="FAE153" s="3"/>
      <c r="FAF153" s="3"/>
      <c r="FAG153" s="3"/>
      <c r="FAH153" s="3"/>
      <c r="FAI153" s="3"/>
      <c r="FAJ153" s="3"/>
      <c r="FAK153" s="3"/>
      <c r="FAL153" s="3"/>
      <c r="FAM153" s="3"/>
      <c r="FAN153" s="3"/>
      <c r="FAO153" s="3"/>
      <c r="FAP153" s="3"/>
      <c r="FAQ153" s="3"/>
      <c r="FAR153" s="3"/>
      <c r="FAS153" s="3"/>
      <c r="FAT153" s="3"/>
      <c r="FAU153" s="3"/>
      <c r="FAV153" s="3"/>
      <c r="FAW153" s="3"/>
      <c r="FAX153" s="3"/>
      <c r="FAY153" s="3"/>
      <c r="FAZ153" s="3"/>
      <c r="FBA153" s="3"/>
      <c r="FBB153" s="3"/>
      <c r="FBC153" s="3"/>
      <c r="FBD153" s="3"/>
      <c r="FBE153" s="3"/>
      <c r="FBF153" s="3"/>
      <c r="FBG153" s="3"/>
      <c r="FBH153" s="3"/>
      <c r="FBI153" s="3"/>
      <c r="FBJ153" s="3"/>
      <c r="FBK153" s="3"/>
      <c r="FBL153" s="3"/>
      <c r="FBM153" s="3"/>
      <c r="FBN153" s="3"/>
      <c r="FBO153" s="3"/>
      <c r="FBP153" s="3"/>
      <c r="FBQ153" s="3"/>
      <c r="FBR153" s="3"/>
      <c r="FBS153" s="3"/>
      <c r="FBT153" s="3"/>
      <c r="FBU153" s="3"/>
      <c r="FBV153" s="3"/>
      <c r="FBW153" s="3"/>
      <c r="FBX153" s="3"/>
      <c r="FBY153" s="3"/>
      <c r="FBZ153" s="3"/>
      <c r="FCA153" s="3"/>
      <c r="FCB153" s="3"/>
      <c r="FCC153" s="3"/>
      <c r="FCD153" s="3"/>
      <c r="FCE153" s="3"/>
      <c r="FCF153" s="3"/>
      <c r="FCG153" s="3"/>
      <c r="FCH153" s="3"/>
      <c r="FCI153" s="3"/>
      <c r="FCJ153" s="3"/>
      <c r="FCK153" s="3"/>
      <c r="FCL153" s="3"/>
      <c r="FCM153" s="3"/>
      <c r="FCN153" s="3"/>
      <c r="FCO153" s="3"/>
      <c r="FCP153" s="3"/>
      <c r="FCQ153" s="3"/>
      <c r="FCR153" s="3"/>
      <c r="FCS153" s="3"/>
      <c r="FCT153" s="3"/>
      <c r="FCU153" s="3"/>
      <c r="FCV153" s="3"/>
      <c r="FCW153" s="3"/>
      <c r="FCX153" s="3"/>
      <c r="FCY153" s="3"/>
      <c r="FCZ153" s="3"/>
      <c r="FDA153" s="3"/>
      <c r="FDB153" s="3"/>
      <c r="FDC153" s="3"/>
      <c r="FDD153" s="3"/>
      <c r="FDE153" s="3"/>
      <c r="FDF153" s="3"/>
      <c r="FDG153" s="3"/>
      <c r="FDH153" s="3"/>
      <c r="FDI153" s="3"/>
      <c r="FDJ153" s="3"/>
      <c r="FDK153" s="3"/>
      <c r="FDL153" s="3"/>
      <c r="FDM153" s="3"/>
      <c r="FDN153" s="3"/>
      <c r="FDO153" s="3"/>
      <c r="FDP153" s="3"/>
      <c r="FDQ153" s="3"/>
      <c r="FDR153" s="3"/>
      <c r="FDS153" s="3"/>
      <c r="FDT153" s="3"/>
      <c r="FDU153" s="3"/>
      <c r="FDV153" s="3"/>
      <c r="FDW153" s="3"/>
      <c r="FDX153" s="3"/>
      <c r="FDY153" s="3"/>
      <c r="FDZ153" s="3"/>
      <c r="FEA153" s="3"/>
      <c r="FEB153" s="3"/>
      <c r="FEC153" s="3"/>
      <c r="FED153" s="3"/>
      <c r="FEE153" s="3"/>
      <c r="FEF153" s="3"/>
      <c r="FEG153" s="3"/>
      <c r="FEH153" s="3"/>
      <c r="FEI153" s="3"/>
      <c r="FEJ153" s="3"/>
      <c r="FEK153" s="3"/>
      <c r="FEL153" s="3"/>
      <c r="FEM153" s="3"/>
      <c r="FEN153" s="3"/>
      <c r="FEO153" s="3"/>
      <c r="FEP153" s="3"/>
      <c r="FEQ153" s="3"/>
      <c r="FER153" s="3"/>
      <c r="FES153" s="3"/>
      <c r="FET153" s="3"/>
      <c r="FEU153" s="3"/>
      <c r="FEV153" s="3"/>
      <c r="FEW153" s="3"/>
      <c r="FEX153" s="3"/>
      <c r="FEY153" s="3"/>
      <c r="FEZ153" s="3"/>
      <c r="FFA153" s="3"/>
      <c r="FFB153" s="3"/>
      <c r="FFC153" s="3"/>
      <c r="FFD153" s="3"/>
      <c r="FFE153" s="3"/>
      <c r="FFF153" s="3"/>
      <c r="FFG153" s="3"/>
      <c r="FFH153" s="3"/>
      <c r="FFI153" s="3"/>
      <c r="FFJ153" s="3"/>
      <c r="FFK153" s="3"/>
      <c r="FFL153" s="3"/>
      <c r="FFM153" s="3"/>
      <c r="FFN153" s="3"/>
      <c r="FFO153" s="3"/>
      <c r="FFP153" s="3"/>
      <c r="FFQ153" s="3"/>
      <c r="FFR153" s="3"/>
      <c r="FFS153" s="3"/>
      <c r="FFT153" s="3"/>
      <c r="FFU153" s="3"/>
      <c r="FFV153" s="3"/>
      <c r="FFW153" s="3"/>
      <c r="FFX153" s="3"/>
      <c r="FFY153" s="3"/>
      <c r="FFZ153" s="3"/>
      <c r="FGA153" s="3"/>
      <c r="FGB153" s="3"/>
      <c r="FGC153" s="3"/>
      <c r="FGD153" s="3"/>
      <c r="FGE153" s="3"/>
      <c r="FGF153" s="3"/>
      <c r="FGG153" s="3"/>
      <c r="FGH153" s="3"/>
      <c r="FGI153" s="3"/>
      <c r="FGJ153" s="3"/>
      <c r="FGK153" s="3"/>
      <c r="FGL153" s="3"/>
      <c r="FGM153" s="3"/>
      <c r="FGN153" s="3"/>
      <c r="FGO153" s="3"/>
      <c r="FGP153" s="3"/>
      <c r="FGQ153" s="3"/>
      <c r="FGR153" s="3"/>
      <c r="FGS153" s="3"/>
      <c r="FGT153" s="3"/>
      <c r="FGU153" s="3"/>
      <c r="FGV153" s="3"/>
      <c r="FGW153" s="3"/>
      <c r="FGX153" s="3"/>
      <c r="FGY153" s="3"/>
      <c r="FGZ153" s="3"/>
      <c r="FHA153" s="3"/>
      <c r="FHB153" s="3"/>
      <c r="FHC153" s="3"/>
      <c r="FHD153" s="3"/>
      <c r="FHE153" s="3"/>
      <c r="FHF153" s="3"/>
      <c r="FHG153" s="3"/>
      <c r="FHH153" s="3"/>
      <c r="FHI153" s="3"/>
      <c r="FHJ153" s="3"/>
      <c r="FHK153" s="3"/>
      <c r="FHL153" s="3"/>
      <c r="FHM153" s="3"/>
      <c r="FHN153" s="3"/>
      <c r="FHO153" s="3"/>
      <c r="FHP153" s="3"/>
      <c r="FHQ153" s="3"/>
      <c r="FHR153" s="3"/>
      <c r="FHS153" s="3"/>
      <c r="FHT153" s="3"/>
      <c r="FHU153" s="3"/>
      <c r="FHV153" s="3"/>
      <c r="FHW153" s="3"/>
      <c r="FHX153" s="3"/>
      <c r="FHY153" s="3"/>
      <c r="FHZ153" s="3"/>
      <c r="FIA153" s="3"/>
      <c r="FIB153" s="3"/>
      <c r="FIC153" s="3"/>
      <c r="FID153" s="3"/>
      <c r="FIE153" s="3"/>
      <c r="FIF153" s="3"/>
      <c r="FIG153" s="3"/>
      <c r="FIH153" s="3"/>
      <c r="FII153" s="3"/>
      <c r="FIJ153" s="3"/>
      <c r="FIK153" s="3"/>
      <c r="FIL153" s="3"/>
      <c r="FIM153" s="3"/>
      <c r="FIN153" s="3"/>
      <c r="FIO153" s="3"/>
      <c r="FIP153" s="3"/>
      <c r="FIQ153" s="3"/>
      <c r="FIR153" s="3"/>
      <c r="FIS153" s="3"/>
      <c r="FIT153" s="3"/>
      <c r="FIU153" s="3"/>
      <c r="FIV153" s="3"/>
      <c r="FIW153" s="3"/>
      <c r="FIX153" s="3"/>
      <c r="FIY153" s="3"/>
      <c r="FIZ153" s="3"/>
      <c r="FJA153" s="3"/>
      <c r="FJB153" s="3"/>
      <c r="FJC153" s="3"/>
      <c r="FJD153" s="3"/>
      <c r="FJE153" s="3"/>
      <c r="FJF153" s="3"/>
      <c r="FJG153" s="3"/>
      <c r="FJH153" s="3"/>
      <c r="FJI153" s="3"/>
      <c r="FJJ153" s="3"/>
      <c r="FJK153" s="3"/>
      <c r="FJL153" s="3"/>
      <c r="FJM153" s="3"/>
      <c r="FJN153" s="3"/>
      <c r="FJO153" s="3"/>
      <c r="FJP153" s="3"/>
      <c r="FJQ153" s="3"/>
      <c r="FJR153" s="3"/>
      <c r="FJS153" s="3"/>
      <c r="FJT153" s="3"/>
      <c r="FJU153" s="3"/>
      <c r="FJV153" s="3"/>
      <c r="FJW153" s="3"/>
      <c r="FJX153" s="3"/>
      <c r="FJY153" s="3"/>
      <c r="FJZ153" s="3"/>
      <c r="FKA153" s="3"/>
      <c r="FKB153" s="3"/>
      <c r="FKC153" s="3"/>
      <c r="FKD153" s="3"/>
      <c r="FKE153" s="3"/>
      <c r="FKF153" s="3"/>
      <c r="FKG153" s="3"/>
      <c r="FKH153" s="3"/>
      <c r="FKI153" s="3"/>
      <c r="FKJ153" s="3"/>
      <c r="FKK153" s="3"/>
      <c r="FKL153" s="3"/>
      <c r="FKM153" s="3"/>
      <c r="FKN153" s="3"/>
      <c r="FKO153" s="3"/>
      <c r="FKP153" s="3"/>
      <c r="FKQ153" s="3"/>
      <c r="FKR153" s="3"/>
      <c r="FKS153" s="3"/>
      <c r="FKT153" s="3"/>
      <c r="FKU153" s="3"/>
      <c r="FKV153" s="3"/>
      <c r="FKW153" s="3"/>
      <c r="FKX153" s="3"/>
      <c r="FKY153" s="3"/>
      <c r="FKZ153" s="3"/>
      <c r="FLA153" s="3"/>
      <c r="FLB153" s="3"/>
      <c r="FLC153" s="3"/>
      <c r="FLD153" s="3"/>
      <c r="FLE153" s="3"/>
      <c r="FLF153" s="3"/>
      <c r="FLG153" s="3"/>
      <c r="FLH153" s="3"/>
      <c r="FLI153" s="3"/>
      <c r="FLJ153" s="3"/>
      <c r="FLK153" s="3"/>
      <c r="FLL153" s="3"/>
      <c r="FLM153" s="3"/>
      <c r="FLN153" s="3"/>
      <c r="FLO153" s="3"/>
      <c r="FLP153" s="3"/>
      <c r="FLQ153" s="3"/>
      <c r="FLR153" s="3"/>
      <c r="FLS153" s="3"/>
      <c r="FLT153" s="3"/>
      <c r="FLU153" s="3"/>
      <c r="FLV153" s="3"/>
      <c r="FLW153" s="3"/>
      <c r="FLX153" s="3"/>
      <c r="FLY153" s="3"/>
      <c r="FLZ153" s="3"/>
      <c r="FMA153" s="3"/>
      <c r="FMB153" s="3"/>
      <c r="FMC153" s="3"/>
      <c r="FMD153" s="3"/>
      <c r="FME153" s="3"/>
      <c r="FMF153" s="3"/>
      <c r="FMG153" s="3"/>
      <c r="FMH153" s="3"/>
      <c r="FMI153" s="3"/>
      <c r="FMJ153" s="3"/>
      <c r="FMK153" s="3"/>
      <c r="FML153" s="3"/>
      <c r="FMM153" s="3"/>
      <c r="FMN153" s="3"/>
      <c r="FMO153" s="3"/>
      <c r="FMP153" s="3"/>
      <c r="FMQ153" s="3"/>
      <c r="FMR153" s="3"/>
      <c r="FMS153" s="3"/>
      <c r="FMT153" s="3"/>
      <c r="FMU153" s="3"/>
      <c r="FMV153" s="3"/>
      <c r="FMW153" s="3"/>
      <c r="FMX153" s="3"/>
      <c r="FMY153" s="3"/>
      <c r="FMZ153" s="3"/>
      <c r="FNA153" s="3"/>
      <c r="FNB153" s="3"/>
      <c r="FNC153" s="3"/>
      <c r="FND153" s="3"/>
      <c r="FNE153" s="3"/>
      <c r="FNF153" s="3"/>
      <c r="FNG153" s="3"/>
      <c r="FNH153" s="3"/>
      <c r="FNI153" s="3"/>
      <c r="FNJ153" s="3"/>
      <c r="FNK153" s="3"/>
      <c r="FNL153" s="3"/>
      <c r="FNM153" s="3"/>
      <c r="FNN153" s="3"/>
      <c r="FNO153" s="3"/>
      <c r="FNP153" s="3"/>
      <c r="FNQ153" s="3"/>
      <c r="FNR153" s="3"/>
      <c r="FNS153" s="3"/>
      <c r="FNT153" s="3"/>
      <c r="FNU153" s="3"/>
      <c r="FNV153" s="3"/>
      <c r="FNW153" s="3"/>
      <c r="FNX153" s="3"/>
      <c r="FNY153" s="3"/>
      <c r="FNZ153" s="3"/>
      <c r="FOA153" s="3"/>
      <c r="FOB153" s="3"/>
      <c r="FOC153" s="3"/>
      <c r="FOD153" s="3"/>
      <c r="FOE153" s="3"/>
      <c r="FOF153" s="3"/>
      <c r="FOG153" s="3"/>
      <c r="FOH153" s="3"/>
      <c r="FOI153" s="3"/>
      <c r="FOJ153" s="3"/>
      <c r="FOK153" s="3"/>
      <c r="FOL153" s="3"/>
      <c r="FOM153" s="3"/>
      <c r="FON153" s="3"/>
      <c r="FOO153" s="3"/>
      <c r="FOP153" s="3"/>
      <c r="FOQ153" s="3"/>
      <c r="FOR153" s="3"/>
      <c r="FOS153" s="3"/>
      <c r="FOT153" s="3"/>
      <c r="FOU153" s="3"/>
      <c r="FOV153" s="3"/>
      <c r="FOW153" s="3"/>
      <c r="FOX153" s="3"/>
      <c r="FOY153" s="3"/>
      <c r="FOZ153" s="3"/>
      <c r="FPA153" s="3"/>
      <c r="FPB153" s="3"/>
      <c r="FPC153" s="3"/>
      <c r="FPD153" s="3"/>
      <c r="FPE153" s="3"/>
      <c r="FPF153" s="3"/>
      <c r="FPG153" s="3"/>
      <c r="FPH153" s="3"/>
      <c r="FPI153" s="3"/>
      <c r="FPJ153" s="3"/>
      <c r="FPK153" s="3"/>
      <c r="FPL153" s="3"/>
      <c r="FPM153" s="3"/>
      <c r="FPN153" s="3"/>
      <c r="FPO153" s="3"/>
      <c r="FPP153" s="3"/>
      <c r="FPQ153" s="3"/>
      <c r="FPR153" s="3"/>
      <c r="FPS153" s="3"/>
      <c r="FPT153" s="3"/>
      <c r="FPU153" s="3"/>
      <c r="FPV153" s="3"/>
      <c r="FPW153" s="3"/>
      <c r="FPX153" s="3"/>
      <c r="FPY153" s="3"/>
      <c r="FPZ153" s="3"/>
      <c r="FQA153" s="3"/>
      <c r="FQB153" s="3"/>
      <c r="FQC153" s="3"/>
      <c r="FQD153" s="3"/>
      <c r="FQE153" s="3"/>
      <c r="FQF153" s="3"/>
      <c r="FQG153" s="3"/>
      <c r="FQH153" s="3"/>
      <c r="FQI153" s="3"/>
      <c r="FQJ153" s="3"/>
      <c r="FQK153" s="3"/>
      <c r="FQL153" s="3"/>
      <c r="FQM153" s="3"/>
      <c r="FQN153" s="3"/>
      <c r="FQO153" s="3"/>
      <c r="FQP153" s="3"/>
      <c r="FQQ153" s="3"/>
      <c r="FQR153" s="3"/>
      <c r="FQS153" s="3"/>
      <c r="FQT153" s="3"/>
      <c r="FQU153" s="3"/>
      <c r="FQV153" s="3"/>
      <c r="FQW153" s="3"/>
      <c r="FQX153" s="3"/>
      <c r="FQY153" s="3"/>
      <c r="FQZ153" s="3"/>
      <c r="FRA153" s="3"/>
      <c r="FRB153" s="3"/>
      <c r="FRC153" s="3"/>
      <c r="FRD153" s="3"/>
      <c r="FRE153" s="3"/>
      <c r="FRF153" s="3"/>
      <c r="FRG153" s="3"/>
      <c r="FRH153" s="3"/>
      <c r="FRI153" s="3"/>
      <c r="FRJ153" s="3"/>
      <c r="FRK153" s="3"/>
      <c r="FRL153" s="3"/>
      <c r="FRM153" s="3"/>
      <c r="FRN153" s="3"/>
      <c r="FRO153" s="3"/>
      <c r="FRP153" s="3"/>
      <c r="FRQ153" s="3"/>
      <c r="FRR153" s="3"/>
      <c r="FRS153" s="3"/>
      <c r="FRT153" s="3"/>
      <c r="FRU153" s="3"/>
      <c r="FRV153" s="3"/>
      <c r="FRW153" s="3"/>
      <c r="FRX153" s="3"/>
      <c r="FRY153" s="3"/>
      <c r="FRZ153" s="3"/>
      <c r="FSA153" s="3"/>
      <c r="FSB153" s="3"/>
      <c r="FSC153" s="3"/>
      <c r="FSD153" s="3"/>
      <c r="FSE153" s="3"/>
      <c r="FSF153" s="3"/>
      <c r="FSG153" s="3"/>
      <c r="FSH153" s="3"/>
      <c r="FSI153" s="3"/>
      <c r="FSJ153" s="3"/>
      <c r="FSK153" s="3"/>
      <c r="FSL153" s="3"/>
      <c r="FSM153" s="3"/>
      <c r="FSN153" s="3"/>
      <c r="FSO153" s="3"/>
      <c r="FSP153" s="3"/>
      <c r="FSQ153" s="3"/>
      <c r="FSR153" s="3"/>
      <c r="FSS153" s="3"/>
      <c r="FST153" s="3"/>
      <c r="FSU153" s="3"/>
      <c r="FSV153" s="3"/>
      <c r="FSW153" s="3"/>
      <c r="FSX153" s="3"/>
      <c r="FSY153" s="3"/>
      <c r="FSZ153" s="3"/>
      <c r="FTA153" s="3"/>
      <c r="FTB153" s="3"/>
      <c r="FTC153" s="3"/>
      <c r="FTD153" s="3"/>
      <c r="FTE153" s="3"/>
      <c r="FTF153" s="3"/>
      <c r="FTG153" s="3"/>
      <c r="FTH153" s="3"/>
      <c r="FTI153" s="3"/>
      <c r="FTJ153" s="3"/>
      <c r="FTK153" s="3"/>
      <c r="FTL153" s="3"/>
      <c r="FTM153" s="3"/>
      <c r="FTN153" s="3"/>
      <c r="FTO153" s="3"/>
      <c r="FTP153" s="3"/>
      <c r="FTQ153" s="3"/>
      <c r="FTR153" s="3"/>
      <c r="FTS153" s="3"/>
      <c r="FTT153" s="3"/>
      <c r="FTU153" s="3"/>
      <c r="FTV153" s="3"/>
      <c r="FTW153" s="3"/>
      <c r="FTX153" s="3"/>
      <c r="FTY153" s="3"/>
      <c r="FTZ153" s="3"/>
      <c r="FUA153" s="3"/>
      <c r="FUB153" s="3"/>
      <c r="FUC153" s="3"/>
      <c r="FUD153" s="3"/>
      <c r="FUE153" s="3"/>
      <c r="FUF153" s="3"/>
      <c r="FUG153" s="3"/>
      <c r="FUH153" s="3"/>
      <c r="FUI153" s="3"/>
      <c r="FUJ153" s="3"/>
      <c r="FUK153" s="3"/>
      <c r="FUL153" s="3"/>
      <c r="FUM153" s="3"/>
      <c r="FUN153" s="3"/>
      <c r="FUO153" s="3"/>
      <c r="FUP153" s="3"/>
      <c r="FUQ153" s="3"/>
      <c r="FUR153" s="3"/>
      <c r="FUS153" s="3"/>
      <c r="FUT153" s="3"/>
      <c r="FUU153" s="3"/>
      <c r="FUV153" s="3"/>
      <c r="FUW153" s="3"/>
      <c r="FUX153" s="3"/>
      <c r="FUY153" s="3"/>
      <c r="FUZ153" s="3"/>
      <c r="FVA153" s="3"/>
      <c r="FVB153" s="3"/>
      <c r="FVC153" s="3"/>
      <c r="FVD153" s="3"/>
      <c r="FVE153" s="3"/>
      <c r="FVF153" s="3"/>
      <c r="FVG153" s="3"/>
      <c r="FVH153" s="3"/>
      <c r="FVI153" s="3"/>
      <c r="FVJ153" s="3"/>
      <c r="FVK153" s="3"/>
      <c r="FVL153" s="3"/>
      <c r="FVM153" s="3"/>
      <c r="FVN153" s="3"/>
      <c r="FVO153" s="3"/>
      <c r="FVP153" s="3"/>
      <c r="FVQ153" s="3"/>
      <c r="FVR153" s="3"/>
      <c r="FVS153" s="3"/>
      <c r="FVT153" s="3"/>
      <c r="FVU153" s="3"/>
      <c r="FVV153" s="3"/>
      <c r="FVW153" s="3"/>
      <c r="FVX153" s="3"/>
      <c r="FVY153" s="3"/>
      <c r="FVZ153" s="3"/>
      <c r="FWA153" s="3"/>
      <c r="FWB153" s="3"/>
      <c r="FWC153" s="3"/>
      <c r="FWD153" s="3"/>
      <c r="FWE153" s="3"/>
      <c r="FWF153" s="3"/>
      <c r="FWG153" s="3"/>
      <c r="FWH153" s="3"/>
      <c r="FWI153" s="3"/>
      <c r="FWJ153" s="3"/>
      <c r="FWK153" s="3"/>
      <c r="FWL153" s="3"/>
      <c r="FWM153" s="3"/>
      <c r="FWN153" s="3"/>
      <c r="FWO153" s="3"/>
      <c r="FWP153" s="3"/>
      <c r="FWQ153" s="3"/>
      <c r="FWR153" s="3"/>
      <c r="FWS153" s="3"/>
      <c r="FWT153" s="3"/>
      <c r="FWU153" s="3"/>
      <c r="FWV153" s="3"/>
      <c r="FWW153" s="3"/>
      <c r="FWX153" s="3"/>
      <c r="FWY153" s="3"/>
      <c r="FWZ153" s="3"/>
      <c r="FXA153" s="3"/>
      <c r="FXB153" s="3"/>
      <c r="FXC153" s="3"/>
      <c r="FXD153" s="3"/>
      <c r="FXE153" s="3"/>
      <c r="FXF153" s="3"/>
      <c r="FXG153" s="3"/>
      <c r="FXH153" s="3"/>
      <c r="FXI153" s="3"/>
      <c r="FXJ153" s="3"/>
      <c r="FXK153" s="3"/>
      <c r="FXL153" s="3"/>
      <c r="FXM153" s="3"/>
      <c r="FXN153" s="3"/>
      <c r="FXO153" s="3"/>
      <c r="FXP153" s="3"/>
      <c r="FXQ153" s="3"/>
      <c r="FXR153" s="3"/>
      <c r="FXS153" s="3"/>
      <c r="FXT153" s="3"/>
      <c r="FXU153" s="3"/>
      <c r="FXV153" s="3"/>
      <c r="FXW153" s="3"/>
      <c r="FXX153" s="3"/>
      <c r="FXY153" s="3"/>
      <c r="FXZ153" s="3"/>
      <c r="FYA153" s="3"/>
      <c r="FYB153" s="3"/>
      <c r="FYC153" s="3"/>
      <c r="FYD153" s="3"/>
      <c r="FYE153" s="3"/>
      <c r="FYF153" s="3"/>
      <c r="FYG153" s="3"/>
      <c r="FYH153" s="3"/>
      <c r="FYI153" s="3"/>
      <c r="FYJ153" s="3"/>
      <c r="FYK153" s="3"/>
      <c r="FYL153" s="3"/>
      <c r="FYM153" s="3"/>
      <c r="FYN153" s="3"/>
      <c r="FYO153" s="3"/>
      <c r="FYP153" s="3"/>
      <c r="FYQ153" s="3"/>
      <c r="FYR153" s="3"/>
      <c r="FYS153" s="3"/>
      <c r="FYT153" s="3"/>
      <c r="FYU153" s="3"/>
      <c r="FYV153" s="3"/>
      <c r="FYW153" s="3"/>
      <c r="FYX153" s="3"/>
      <c r="FYY153" s="3"/>
      <c r="FYZ153" s="3"/>
      <c r="FZA153" s="3"/>
      <c r="FZB153" s="3"/>
      <c r="FZC153" s="3"/>
      <c r="FZD153" s="3"/>
      <c r="FZE153" s="3"/>
      <c r="FZF153" s="3"/>
      <c r="FZG153" s="3"/>
      <c r="FZH153" s="3"/>
      <c r="FZI153" s="3"/>
      <c r="FZJ153" s="3"/>
      <c r="FZK153" s="3"/>
      <c r="FZL153" s="3"/>
      <c r="FZM153" s="3"/>
      <c r="FZN153" s="3"/>
      <c r="FZO153" s="3"/>
      <c r="FZP153" s="3"/>
      <c r="FZQ153" s="3"/>
      <c r="FZR153" s="3"/>
      <c r="FZS153" s="3"/>
      <c r="FZT153" s="3"/>
      <c r="FZU153" s="3"/>
      <c r="FZV153" s="3"/>
      <c r="FZW153" s="3"/>
      <c r="FZX153" s="3"/>
      <c r="FZY153" s="3"/>
      <c r="FZZ153" s="3"/>
      <c r="GAA153" s="3"/>
      <c r="GAB153" s="3"/>
      <c r="GAC153" s="3"/>
      <c r="GAD153" s="3"/>
      <c r="GAE153" s="3"/>
      <c r="GAF153" s="3"/>
      <c r="GAG153" s="3"/>
      <c r="GAH153" s="3"/>
      <c r="GAI153" s="3"/>
      <c r="GAJ153" s="3"/>
      <c r="GAK153" s="3"/>
      <c r="GAL153" s="3"/>
      <c r="GAM153" s="3"/>
      <c r="GAN153" s="3"/>
      <c r="GAO153" s="3"/>
      <c r="GAP153" s="3"/>
      <c r="GAQ153" s="3"/>
      <c r="GAR153" s="3"/>
      <c r="GAS153" s="3"/>
      <c r="GAT153" s="3"/>
      <c r="GAU153" s="3"/>
      <c r="GAV153" s="3"/>
      <c r="GAW153" s="3"/>
      <c r="GAX153" s="3"/>
      <c r="GAY153" s="3"/>
      <c r="GAZ153" s="3"/>
      <c r="GBA153" s="3"/>
      <c r="GBB153" s="3"/>
      <c r="GBC153" s="3"/>
      <c r="GBD153" s="3"/>
      <c r="GBE153" s="3"/>
      <c r="GBF153" s="3"/>
      <c r="GBG153" s="3"/>
      <c r="GBH153" s="3"/>
      <c r="GBI153" s="3"/>
      <c r="GBJ153" s="3"/>
      <c r="GBK153" s="3"/>
      <c r="GBL153" s="3"/>
      <c r="GBM153" s="3"/>
      <c r="GBN153" s="3"/>
      <c r="GBO153" s="3"/>
      <c r="GBP153" s="3"/>
      <c r="GBQ153" s="3"/>
      <c r="GBR153" s="3"/>
      <c r="GBS153" s="3"/>
      <c r="GBT153" s="3"/>
      <c r="GBU153" s="3"/>
      <c r="GBV153" s="3"/>
      <c r="GBW153" s="3"/>
      <c r="GBX153" s="3"/>
      <c r="GBY153" s="3"/>
      <c r="GBZ153" s="3"/>
      <c r="GCA153" s="3"/>
      <c r="GCB153" s="3"/>
      <c r="GCC153" s="3"/>
      <c r="GCD153" s="3"/>
      <c r="GCE153" s="3"/>
      <c r="GCF153" s="3"/>
      <c r="GCG153" s="3"/>
      <c r="GCH153" s="3"/>
      <c r="GCI153" s="3"/>
      <c r="GCJ153" s="3"/>
      <c r="GCK153" s="3"/>
      <c r="GCL153" s="3"/>
      <c r="GCM153" s="3"/>
      <c r="GCN153" s="3"/>
      <c r="GCO153" s="3"/>
      <c r="GCP153" s="3"/>
      <c r="GCQ153" s="3"/>
      <c r="GCR153" s="3"/>
      <c r="GCS153" s="3"/>
      <c r="GCT153" s="3"/>
      <c r="GCU153" s="3"/>
      <c r="GCV153" s="3"/>
      <c r="GCW153" s="3"/>
      <c r="GCX153" s="3"/>
      <c r="GCY153" s="3"/>
      <c r="GCZ153" s="3"/>
      <c r="GDA153" s="3"/>
      <c r="GDB153" s="3"/>
      <c r="GDC153" s="3"/>
      <c r="GDD153" s="3"/>
      <c r="GDE153" s="3"/>
      <c r="GDF153" s="3"/>
      <c r="GDG153" s="3"/>
      <c r="GDH153" s="3"/>
      <c r="GDI153" s="3"/>
      <c r="GDJ153" s="3"/>
      <c r="GDK153" s="3"/>
      <c r="GDL153" s="3"/>
      <c r="GDM153" s="3"/>
      <c r="GDN153" s="3"/>
      <c r="GDO153" s="3"/>
      <c r="GDP153" s="3"/>
      <c r="GDQ153" s="3"/>
      <c r="GDR153" s="3"/>
      <c r="GDS153" s="3"/>
      <c r="GDT153" s="3"/>
      <c r="GDU153" s="3"/>
      <c r="GDV153" s="3"/>
      <c r="GDW153" s="3"/>
      <c r="GDX153" s="3"/>
      <c r="GDY153" s="3"/>
      <c r="GDZ153" s="3"/>
      <c r="GEA153" s="3"/>
      <c r="GEB153" s="3"/>
      <c r="GEC153" s="3"/>
      <c r="GED153" s="3"/>
      <c r="GEE153" s="3"/>
      <c r="GEF153" s="3"/>
      <c r="GEG153" s="3"/>
      <c r="GEH153" s="3"/>
      <c r="GEI153" s="3"/>
      <c r="GEJ153" s="3"/>
      <c r="GEK153" s="3"/>
      <c r="GEL153" s="3"/>
      <c r="GEM153" s="3"/>
      <c r="GEN153" s="3"/>
      <c r="GEO153" s="3"/>
      <c r="GEP153" s="3"/>
      <c r="GEQ153" s="3"/>
      <c r="GER153" s="3"/>
      <c r="GES153" s="3"/>
      <c r="GET153" s="3"/>
      <c r="GEU153" s="3"/>
      <c r="GEV153" s="3"/>
      <c r="GEW153" s="3"/>
      <c r="GEX153" s="3"/>
      <c r="GEY153" s="3"/>
      <c r="GEZ153" s="3"/>
      <c r="GFA153" s="3"/>
      <c r="GFB153" s="3"/>
      <c r="GFC153" s="3"/>
      <c r="GFD153" s="3"/>
      <c r="GFE153" s="3"/>
      <c r="GFF153" s="3"/>
      <c r="GFG153" s="3"/>
      <c r="GFH153" s="3"/>
      <c r="GFI153" s="3"/>
      <c r="GFJ153" s="3"/>
      <c r="GFK153" s="3"/>
      <c r="GFL153" s="3"/>
      <c r="GFM153" s="3"/>
      <c r="GFN153" s="3"/>
      <c r="GFO153" s="3"/>
      <c r="GFP153" s="3"/>
      <c r="GFQ153" s="3"/>
      <c r="GFR153" s="3"/>
      <c r="GFS153" s="3"/>
      <c r="GFT153" s="3"/>
      <c r="GFU153" s="3"/>
      <c r="GFV153" s="3"/>
      <c r="GFW153" s="3"/>
      <c r="GFX153" s="3"/>
      <c r="GFY153" s="3"/>
      <c r="GFZ153" s="3"/>
      <c r="GGA153" s="3"/>
      <c r="GGB153" s="3"/>
      <c r="GGC153" s="3"/>
      <c r="GGD153" s="3"/>
      <c r="GGE153" s="3"/>
      <c r="GGF153" s="3"/>
      <c r="GGG153" s="3"/>
      <c r="GGH153" s="3"/>
      <c r="GGI153" s="3"/>
      <c r="GGJ153" s="3"/>
      <c r="GGK153" s="3"/>
      <c r="GGL153" s="3"/>
      <c r="GGM153" s="3"/>
      <c r="GGN153" s="3"/>
      <c r="GGO153" s="3"/>
      <c r="GGP153" s="3"/>
      <c r="GGQ153" s="3"/>
      <c r="GGR153" s="3"/>
      <c r="GGS153" s="3"/>
      <c r="GGT153" s="3"/>
      <c r="GGU153" s="3"/>
      <c r="GGV153" s="3"/>
      <c r="GGW153" s="3"/>
      <c r="GGX153" s="3"/>
      <c r="GGY153" s="3"/>
      <c r="GGZ153" s="3"/>
      <c r="GHA153" s="3"/>
      <c r="GHB153" s="3"/>
      <c r="GHC153" s="3"/>
      <c r="GHD153" s="3"/>
      <c r="GHE153" s="3"/>
      <c r="GHF153" s="3"/>
      <c r="GHG153" s="3"/>
      <c r="GHH153" s="3"/>
      <c r="GHI153" s="3"/>
      <c r="GHJ153" s="3"/>
      <c r="GHK153" s="3"/>
      <c r="GHL153" s="3"/>
      <c r="GHM153" s="3"/>
      <c r="GHN153" s="3"/>
      <c r="GHO153" s="3"/>
      <c r="GHP153" s="3"/>
      <c r="GHQ153" s="3"/>
      <c r="GHR153" s="3"/>
      <c r="GHS153" s="3"/>
      <c r="GHT153" s="3"/>
      <c r="GHU153" s="3"/>
      <c r="GHV153" s="3"/>
      <c r="GHW153" s="3"/>
      <c r="GHX153" s="3"/>
      <c r="GHY153" s="3"/>
      <c r="GHZ153" s="3"/>
      <c r="GIA153" s="3"/>
      <c r="GIB153" s="3"/>
      <c r="GIC153" s="3"/>
      <c r="GID153" s="3"/>
      <c r="GIE153" s="3"/>
      <c r="GIF153" s="3"/>
      <c r="GIG153" s="3"/>
      <c r="GIH153" s="3"/>
      <c r="GII153" s="3"/>
      <c r="GIJ153" s="3"/>
      <c r="GIK153" s="3"/>
      <c r="GIL153" s="3"/>
      <c r="GIM153" s="3"/>
      <c r="GIN153" s="3"/>
      <c r="GIO153" s="3"/>
      <c r="GIP153" s="3"/>
      <c r="GIQ153" s="3"/>
      <c r="GIR153" s="3"/>
      <c r="GIS153" s="3"/>
      <c r="GIT153" s="3"/>
      <c r="GIU153" s="3"/>
      <c r="GIV153" s="3"/>
      <c r="GIW153" s="3"/>
      <c r="GIX153" s="3"/>
      <c r="GIY153" s="3"/>
      <c r="GIZ153" s="3"/>
      <c r="GJA153" s="3"/>
      <c r="GJB153" s="3"/>
      <c r="GJC153" s="3"/>
      <c r="GJD153" s="3"/>
      <c r="GJE153" s="3"/>
      <c r="GJF153" s="3"/>
      <c r="GJG153" s="3"/>
      <c r="GJH153" s="3"/>
      <c r="GJI153" s="3"/>
      <c r="GJJ153" s="3"/>
      <c r="GJK153" s="3"/>
      <c r="GJL153" s="3"/>
      <c r="GJM153" s="3"/>
      <c r="GJN153" s="3"/>
      <c r="GJO153" s="3"/>
      <c r="GJP153" s="3"/>
      <c r="GJQ153" s="3"/>
      <c r="GJR153" s="3"/>
      <c r="GJS153" s="3"/>
      <c r="GJT153" s="3"/>
      <c r="GJU153" s="3"/>
      <c r="GJV153" s="3"/>
      <c r="GJW153" s="3"/>
      <c r="GJX153" s="3"/>
      <c r="GJY153" s="3"/>
      <c r="GJZ153" s="3"/>
      <c r="GKA153" s="3"/>
      <c r="GKB153" s="3"/>
      <c r="GKC153" s="3"/>
      <c r="GKD153" s="3"/>
      <c r="GKE153" s="3"/>
      <c r="GKF153" s="3"/>
      <c r="GKG153" s="3"/>
      <c r="GKH153" s="3"/>
      <c r="GKI153" s="3"/>
      <c r="GKJ153" s="3"/>
      <c r="GKK153" s="3"/>
      <c r="GKL153" s="3"/>
      <c r="GKM153" s="3"/>
      <c r="GKN153" s="3"/>
      <c r="GKO153" s="3"/>
      <c r="GKP153" s="3"/>
      <c r="GKQ153" s="3"/>
      <c r="GKR153" s="3"/>
      <c r="GKS153" s="3"/>
      <c r="GKT153" s="3"/>
      <c r="GKU153" s="3"/>
      <c r="GKV153" s="3"/>
      <c r="GKW153" s="3"/>
      <c r="GKX153" s="3"/>
      <c r="GKY153" s="3"/>
      <c r="GKZ153" s="3"/>
      <c r="GLA153" s="3"/>
      <c r="GLB153" s="3"/>
      <c r="GLC153" s="3"/>
      <c r="GLD153" s="3"/>
      <c r="GLE153" s="3"/>
      <c r="GLF153" s="3"/>
      <c r="GLG153" s="3"/>
      <c r="GLH153" s="3"/>
      <c r="GLI153" s="3"/>
      <c r="GLJ153" s="3"/>
      <c r="GLK153" s="3"/>
      <c r="GLL153" s="3"/>
      <c r="GLM153" s="3"/>
      <c r="GLN153" s="3"/>
      <c r="GLO153" s="3"/>
      <c r="GLP153" s="3"/>
      <c r="GLQ153" s="3"/>
      <c r="GLR153" s="3"/>
      <c r="GLS153" s="3"/>
      <c r="GLT153" s="3"/>
      <c r="GLU153" s="3"/>
      <c r="GLV153" s="3"/>
      <c r="GLW153" s="3"/>
      <c r="GLX153" s="3"/>
      <c r="GLY153" s="3"/>
      <c r="GLZ153" s="3"/>
      <c r="GMA153" s="3"/>
      <c r="GMB153" s="3"/>
      <c r="GMC153" s="3"/>
      <c r="GMD153" s="3"/>
      <c r="GME153" s="3"/>
      <c r="GMF153" s="3"/>
      <c r="GMG153" s="3"/>
      <c r="GMH153" s="3"/>
      <c r="GMI153" s="3"/>
      <c r="GMJ153" s="3"/>
      <c r="GMK153" s="3"/>
      <c r="GML153" s="3"/>
      <c r="GMM153" s="3"/>
      <c r="GMN153" s="3"/>
      <c r="GMO153" s="3"/>
      <c r="GMP153" s="3"/>
      <c r="GMQ153" s="3"/>
      <c r="GMR153" s="3"/>
      <c r="GMS153" s="3"/>
      <c r="GMT153" s="3"/>
      <c r="GMU153" s="3"/>
      <c r="GMV153" s="3"/>
      <c r="GMW153" s="3"/>
      <c r="GMX153" s="3"/>
      <c r="GMY153" s="3"/>
      <c r="GMZ153" s="3"/>
      <c r="GNA153" s="3"/>
      <c r="GNB153" s="3"/>
      <c r="GNC153" s="3"/>
      <c r="GND153" s="3"/>
      <c r="GNE153" s="3"/>
      <c r="GNF153" s="3"/>
      <c r="GNG153" s="3"/>
      <c r="GNH153" s="3"/>
      <c r="GNI153" s="3"/>
      <c r="GNJ153" s="3"/>
      <c r="GNK153" s="3"/>
      <c r="GNL153" s="3"/>
      <c r="GNM153" s="3"/>
      <c r="GNN153" s="3"/>
      <c r="GNO153" s="3"/>
      <c r="GNP153" s="3"/>
      <c r="GNQ153" s="3"/>
      <c r="GNR153" s="3"/>
      <c r="GNS153" s="3"/>
      <c r="GNT153" s="3"/>
      <c r="GNU153" s="3"/>
      <c r="GNV153" s="3"/>
      <c r="GNW153" s="3"/>
      <c r="GNX153" s="3"/>
      <c r="GNY153" s="3"/>
      <c r="GNZ153" s="3"/>
      <c r="GOA153" s="3"/>
      <c r="GOB153" s="3"/>
      <c r="GOC153" s="3"/>
      <c r="GOD153" s="3"/>
      <c r="GOE153" s="3"/>
      <c r="GOF153" s="3"/>
      <c r="GOG153" s="3"/>
      <c r="GOH153" s="3"/>
      <c r="GOI153" s="3"/>
      <c r="GOJ153" s="3"/>
      <c r="GOK153" s="3"/>
      <c r="GOL153" s="3"/>
      <c r="GOM153" s="3"/>
      <c r="GON153" s="3"/>
      <c r="GOO153" s="3"/>
      <c r="GOP153" s="3"/>
      <c r="GOQ153" s="3"/>
      <c r="GOR153" s="3"/>
      <c r="GOS153" s="3"/>
      <c r="GOT153" s="3"/>
      <c r="GOU153" s="3"/>
      <c r="GOV153" s="3"/>
      <c r="GOW153" s="3"/>
      <c r="GOX153" s="3"/>
      <c r="GOY153" s="3"/>
      <c r="GOZ153" s="3"/>
      <c r="GPA153" s="3"/>
      <c r="GPB153" s="3"/>
      <c r="GPC153" s="3"/>
      <c r="GPD153" s="3"/>
      <c r="GPE153" s="3"/>
      <c r="GPF153" s="3"/>
      <c r="GPG153" s="3"/>
      <c r="GPH153" s="3"/>
      <c r="GPI153" s="3"/>
      <c r="GPJ153" s="3"/>
      <c r="GPK153" s="3"/>
      <c r="GPL153" s="3"/>
      <c r="GPM153" s="3"/>
      <c r="GPN153" s="3"/>
      <c r="GPO153" s="3"/>
      <c r="GPP153" s="3"/>
      <c r="GPQ153" s="3"/>
      <c r="GPR153" s="3"/>
      <c r="GPS153" s="3"/>
      <c r="GPT153" s="3"/>
      <c r="GPU153" s="3"/>
      <c r="GPV153" s="3"/>
      <c r="GPW153" s="3"/>
      <c r="GPX153" s="3"/>
      <c r="GPY153" s="3"/>
      <c r="GPZ153" s="3"/>
      <c r="GQA153" s="3"/>
      <c r="GQB153" s="3"/>
      <c r="GQC153" s="3"/>
      <c r="GQD153" s="3"/>
      <c r="GQE153" s="3"/>
      <c r="GQF153" s="3"/>
      <c r="GQG153" s="3"/>
      <c r="GQH153" s="3"/>
      <c r="GQI153" s="3"/>
      <c r="GQJ153" s="3"/>
      <c r="GQK153" s="3"/>
      <c r="GQL153" s="3"/>
      <c r="GQM153" s="3"/>
      <c r="GQN153" s="3"/>
      <c r="GQO153" s="3"/>
      <c r="GQP153" s="3"/>
      <c r="GQQ153" s="3"/>
      <c r="GQR153" s="3"/>
      <c r="GQS153" s="3"/>
      <c r="GQT153" s="3"/>
      <c r="GQU153" s="3"/>
      <c r="GQV153" s="3"/>
      <c r="GQW153" s="3"/>
      <c r="GQX153" s="3"/>
      <c r="GQY153" s="3"/>
      <c r="GQZ153" s="3"/>
      <c r="GRA153" s="3"/>
      <c r="GRB153" s="3"/>
      <c r="GRC153" s="3"/>
      <c r="GRD153" s="3"/>
      <c r="GRE153" s="3"/>
      <c r="GRF153" s="3"/>
      <c r="GRG153" s="3"/>
      <c r="GRH153" s="3"/>
      <c r="GRI153" s="3"/>
      <c r="GRJ153" s="3"/>
      <c r="GRK153" s="3"/>
      <c r="GRL153" s="3"/>
      <c r="GRM153" s="3"/>
      <c r="GRN153" s="3"/>
      <c r="GRO153" s="3"/>
      <c r="GRP153" s="3"/>
      <c r="GRQ153" s="3"/>
      <c r="GRR153" s="3"/>
      <c r="GRS153" s="3"/>
      <c r="GRT153" s="3"/>
      <c r="GRU153" s="3"/>
      <c r="GRV153" s="3"/>
      <c r="GRW153" s="3"/>
      <c r="GRX153" s="3"/>
      <c r="GRY153" s="3"/>
      <c r="GRZ153" s="3"/>
      <c r="GSA153" s="3"/>
      <c r="GSB153" s="3"/>
      <c r="GSC153" s="3"/>
      <c r="GSD153" s="3"/>
      <c r="GSE153" s="3"/>
      <c r="GSF153" s="3"/>
      <c r="GSG153" s="3"/>
      <c r="GSH153" s="3"/>
      <c r="GSI153" s="3"/>
      <c r="GSJ153" s="3"/>
      <c r="GSK153" s="3"/>
      <c r="GSL153" s="3"/>
      <c r="GSM153" s="3"/>
      <c r="GSN153" s="3"/>
      <c r="GSO153" s="3"/>
      <c r="GSP153" s="3"/>
      <c r="GSQ153" s="3"/>
      <c r="GSR153" s="3"/>
      <c r="GSS153" s="3"/>
      <c r="GST153" s="3"/>
      <c r="GSU153" s="3"/>
      <c r="GSV153" s="3"/>
      <c r="GSW153" s="3"/>
      <c r="GSX153" s="3"/>
      <c r="GSY153" s="3"/>
      <c r="GSZ153" s="3"/>
      <c r="GTA153" s="3"/>
      <c r="GTB153" s="3"/>
      <c r="GTC153" s="3"/>
      <c r="GTD153" s="3"/>
      <c r="GTE153" s="3"/>
      <c r="GTF153" s="3"/>
      <c r="GTG153" s="3"/>
      <c r="GTH153" s="3"/>
      <c r="GTI153" s="3"/>
      <c r="GTJ153" s="3"/>
      <c r="GTK153" s="3"/>
      <c r="GTL153" s="3"/>
      <c r="GTM153" s="3"/>
      <c r="GTN153" s="3"/>
      <c r="GTO153" s="3"/>
      <c r="GTP153" s="3"/>
      <c r="GTQ153" s="3"/>
      <c r="GTR153" s="3"/>
      <c r="GTS153" s="3"/>
      <c r="GTT153" s="3"/>
      <c r="GTU153" s="3"/>
      <c r="GTV153" s="3"/>
      <c r="GTW153" s="3"/>
      <c r="GTX153" s="3"/>
      <c r="GTY153" s="3"/>
      <c r="GTZ153" s="3"/>
      <c r="GUA153" s="3"/>
      <c r="GUB153" s="3"/>
      <c r="GUC153" s="3"/>
      <c r="GUD153" s="3"/>
      <c r="GUE153" s="3"/>
      <c r="GUF153" s="3"/>
      <c r="GUG153" s="3"/>
      <c r="GUH153" s="3"/>
      <c r="GUI153" s="3"/>
      <c r="GUJ153" s="3"/>
      <c r="GUK153" s="3"/>
      <c r="GUL153" s="3"/>
      <c r="GUM153" s="3"/>
      <c r="GUN153" s="3"/>
      <c r="GUO153" s="3"/>
      <c r="GUP153" s="3"/>
      <c r="GUQ153" s="3"/>
      <c r="GUR153" s="3"/>
      <c r="GUS153" s="3"/>
      <c r="GUT153" s="3"/>
      <c r="GUU153" s="3"/>
      <c r="GUV153" s="3"/>
      <c r="GUW153" s="3"/>
      <c r="GUX153" s="3"/>
      <c r="GUY153" s="3"/>
      <c r="GUZ153" s="3"/>
      <c r="GVA153" s="3"/>
      <c r="GVB153" s="3"/>
      <c r="GVC153" s="3"/>
      <c r="GVD153" s="3"/>
      <c r="GVE153" s="3"/>
      <c r="GVF153" s="3"/>
      <c r="GVG153" s="3"/>
      <c r="GVH153" s="3"/>
      <c r="GVI153" s="3"/>
      <c r="GVJ153" s="3"/>
      <c r="GVK153" s="3"/>
      <c r="GVL153" s="3"/>
      <c r="GVM153" s="3"/>
      <c r="GVN153" s="3"/>
      <c r="GVO153" s="3"/>
      <c r="GVP153" s="3"/>
      <c r="GVQ153" s="3"/>
      <c r="GVR153" s="3"/>
      <c r="GVS153" s="3"/>
      <c r="GVT153" s="3"/>
      <c r="GVU153" s="3"/>
      <c r="GVV153" s="3"/>
      <c r="GVW153" s="3"/>
      <c r="GVX153" s="3"/>
      <c r="GVY153" s="3"/>
      <c r="GVZ153" s="3"/>
      <c r="GWA153" s="3"/>
      <c r="GWB153" s="3"/>
      <c r="GWC153" s="3"/>
      <c r="GWD153" s="3"/>
      <c r="GWE153" s="3"/>
      <c r="GWF153" s="3"/>
      <c r="GWG153" s="3"/>
      <c r="GWH153" s="3"/>
      <c r="GWI153" s="3"/>
      <c r="GWJ153" s="3"/>
      <c r="GWK153" s="3"/>
      <c r="GWL153" s="3"/>
      <c r="GWM153" s="3"/>
      <c r="GWN153" s="3"/>
      <c r="GWO153" s="3"/>
      <c r="GWP153" s="3"/>
      <c r="GWQ153" s="3"/>
      <c r="GWR153" s="3"/>
      <c r="GWS153" s="3"/>
      <c r="GWT153" s="3"/>
      <c r="GWU153" s="3"/>
      <c r="GWV153" s="3"/>
      <c r="GWW153" s="3"/>
      <c r="GWX153" s="3"/>
      <c r="GWY153" s="3"/>
      <c r="GWZ153" s="3"/>
      <c r="GXA153" s="3"/>
      <c r="GXB153" s="3"/>
      <c r="GXC153" s="3"/>
      <c r="GXD153" s="3"/>
      <c r="GXE153" s="3"/>
      <c r="GXF153" s="3"/>
      <c r="GXG153" s="3"/>
      <c r="GXH153" s="3"/>
      <c r="GXI153" s="3"/>
      <c r="GXJ153" s="3"/>
      <c r="GXK153" s="3"/>
      <c r="GXL153" s="3"/>
      <c r="GXM153" s="3"/>
      <c r="GXN153" s="3"/>
      <c r="GXO153" s="3"/>
      <c r="GXP153" s="3"/>
      <c r="GXQ153" s="3"/>
      <c r="GXR153" s="3"/>
      <c r="GXS153" s="3"/>
      <c r="GXT153" s="3"/>
      <c r="GXU153" s="3"/>
      <c r="GXV153" s="3"/>
      <c r="GXW153" s="3"/>
      <c r="GXX153" s="3"/>
      <c r="GXY153" s="3"/>
      <c r="GXZ153" s="3"/>
      <c r="GYA153" s="3"/>
      <c r="GYB153" s="3"/>
      <c r="GYC153" s="3"/>
      <c r="GYD153" s="3"/>
      <c r="GYE153" s="3"/>
      <c r="GYF153" s="3"/>
      <c r="GYG153" s="3"/>
      <c r="GYH153" s="3"/>
      <c r="GYI153" s="3"/>
      <c r="GYJ153" s="3"/>
      <c r="GYK153" s="3"/>
      <c r="GYL153" s="3"/>
      <c r="GYM153" s="3"/>
      <c r="GYN153" s="3"/>
      <c r="GYO153" s="3"/>
      <c r="GYP153" s="3"/>
      <c r="GYQ153" s="3"/>
      <c r="GYR153" s="3"/>
      <c r="GYS153" s="3"/>
      <c r="GYT153" s="3"/>
      <c r="GYU153" s="3"/>
      <c r="GYV153" s="3"/>
      <c r="GYW153" s="3"/>
      <c r="GYX153" s="3"/>
      <c r="GYY153" s="3"/>
      <c r="GYZ153" s="3"/>
      <c r="GZA153" s="3"/>
      <c r="GZB153" s="3"/>
      <c r="GZC153" s="3"/>
      <c r="GZD153" s="3"/>
      <c r="GZE153" s="3"/>
      <c r="GZF153" s="3"/>
      <c r="GZG153" s="3"/>
      <c r="GZH153" s="3"/>
      <c r="GZI153" s="3"/>
      <c r="GZJ153" s="3"/>
      <c r="GZK153" s="3"/>
      <c r="GZL153" s="3"/>
      <c r="GZM153" s="3"/>
      <c r="GZN153" s="3"/>
      <c r="GZO153" s="3"/>
      <c r="GZP153" s="3"/>
      <c r="GZQ153" s="3"/>
      <c r="GZR153" s="3"/>
      <c r="GZS153" s="3"/>
      <c r="GZT153" s="3"/>
      <c r="GZU153" s="3"/>
      <c r="GZV153" s="3"/>
      <c r="GZW153" s="3"/>
      <c r="GZX153" s="3"/>
      <c r="GZY153" s="3"/>
      <c r="GZZ153" s="3"/>
      <c r="HAA153" s="3"/>
      <c r="HAB153" s="3"/>
      <c r="HAC153" s="3"/>
      <c r="HAD153" s="3"/>
      <c r="HAE153" s="3"/>
      <c r="HAF153" s="3"/>
      <c r="HAG153" s="3"/>
      <c r="HAH153" s="3"/>
      <c r="HAI153" s="3"/>
      <c r="HAJ153" s="3"/>
      <c r="HAK153" s="3"/>
      <c r="HAL153" s="3"/>
      <c r="HAM153" s="3"/>
      <c r="HAN153" s="3"/>
      <c r="HAO153" s="3"/>
      <c r="HAP153" s="3"/>
      <c r="HAQ153" s="3"/>
      <c r="HAR153" s="3"/>
      <c r="HAS153" s="3"/>
      <c r="HAT153" s="3"/>
      <c r="HAU153" s="3"/>
      <c r="HAV153" s="3"/>
      <c r="HAW153" s="3"/>
      <c r="HAX153" s="3"/>
      <c r="HAY153" s="3"/>
      <c r="HAZ153" s="3"/>
      <c r="HBA153" s="3"/>
      <c r="HBB153" s="3"/>
      <c r="HBC153" s="3"/>
      <c r="HBD153" s="3"/>
      <c r="HBE153" s="3"/>
      <c r="HBF153" s="3"/>
      <c r="HBG153" s="3"/>
      <c r="HBH153" s="3"/>
      <c r="HBI153" s="3"/>
      <c r="HBJ153" s="3"/>
      <c r="HBK153" s="3"/>
      <c r="HBL153" s="3"/>
      <c r="HBM153" s="3"/>
      <c r="HBN153" s="3"/>
      <c r="HBO153" s="3"/>
      <c r="HBP153" s="3"/>
      <c r="HBQ153" s="3"/>
      <c r="HBR153" s="3"/>
      <c r="HBS153" s="3"/>
      <c r="HBT153" s="3"/>
      <c r="HBU153" s="3"/>
      <c r="HBV153" s="3"/>
      <c r="HBW153" s="3"/>
      <c r="HBX153" s="3"/>
      <c r="HBY153" s="3"/>
      <c r="HBZ153" s="3"/>
      <c r="HCA153" s="3"/>
      <c r="HCB153" s="3"/>
      <c r="HCC153" s="3"/>
      <c r="HCD153" s="3"/>
      <c r="HCE153" s="3"/>
      <c r="HCF153" s="3"/>
      <c r="HCG153" s="3"/>
      <c r="HCH153" s="3"/>
      <c r="HCI153" s="3"/>
      <c r="HCJ153" s="3"/>
      <c r="HCK153" s="3"/>
      <c r="HCL153" s="3"/>
      <c r="HCM153" s="3"/>
      <c r="HCN153" s="3"/>
      <c r="HCO153" s="3"/>
      <c r="HCP153" s="3"/>
      <c r="HCQ153" s="3"/>
      <c r="HCR153" s="3"/>
      <c r="HCS153" s="3"/>
      <c r="HCT153" s="3"/>
      <c r="HCU153" s="3"/>
      <c r="HCV153" s="3"/>
      <c r="HCW153" s="3"/>
      <c r="HCX153" s="3"/>
      <c r="HCY153" s="3"/>
      <c r="HCZ153" s="3"/>
      <c r="HDA153" s="3"/>
      <c r="HDB153" s="3"/>
      <c r="HDC153" s="3"/>
      <c r="HDD153" s="3"/>
      <c r="HDE153" s="3"/>
      <c r="HDF153" s="3"/>
      <c r="HDG153" s="3"/>
      <c r="HDH153" s="3"/>
      <c r="HDI153" s="3"/>
      <c r="HDJ153" s="3"/>
      <c r="HDK153" s="3"/>
      <c r="HDL153" s="3"/>
      <c r="HDM153" s="3"/>
      <c r="HDN153" s="3"/>
      <c r="HDO153" s="3"/>
      <c r="HDP153" s="3"/>
      <c r="HDQ153" s="3"/>
      <c r="HDR153" s="3"/>
      <c r="HDS153" s="3"/>
      <c r="HDT153" s="3"/>
      <c r="HDU153" s="3"/>
      <c r="HDV153" s="3"/>
      <c r="HDW153" s="3"/>
      <c r="HDX153" s="3"/>
      <c r="HDY153" s="3"/>
      <c r="HDZ153" s="3"/>
      <c r="HEA153" s="3"/>
      <c r="HEB153" s="3"/>
      <c r="HEC153" s="3"/>
      <c r="HED153" s="3"/>
      <c r="HEE153" s="3"/>
      <c r="HEF153" s="3"/>
      <c r="HEG153" s="3"/>
      <c r="HEH153" s="3"/>
      <c r="HEI153" s="3"/>
      <c r="HEJ153" s="3"/>
      <c r="HEK153" s="3"/>
      <c r="HEL153" s="3"/>
      <c r="HEM153" s="3"/>
      <c r="HEN153" s="3"/>
      <c r="HEO153" s="3"/>
      <c r="HEP153" s="3"/>
      <c r="HEQ153" s="3"/>
      <c r="HER153" s="3"/>
      <c r="HES153" s="3"/>
      <c r="HET153" s="3"/>
      <c r="HEU153" s="3"/>
      <c r="HEV153" s="3"/>
      <c r="HEW153" s="3"/>
      <c r="HEX153" s="3"/>
      <c r="HEY153" s="3"/>
      <c r="HEZ153" s="3"/>
      <c r="HFA153" s="3"/>
      <c r="HFB153" s="3"/>
      <c r="HFC153" s="3"/>
      <c r="HFD153" s="3"/>
      <c r="HFE153" s="3"/>
      <c r="HFF153" s="3"/>
      <c r="HFG153" s="3"/>
      <c r="HFH153" s="3"/>
      <c r="HFI153" s="3"/>
      <c r="HFJ153" s="3"/>
      <c r="HFK153" s="3"/>
      <c r="HFL153" s="3"/>
      <c r="HFM153" s="3"/>
      <c r="HFN153" s="3"/>
      <c r="HFO153" s="3"/>
      <c r="HFP153" s="3"/>
      <c r="HFQ153" s="3"/>
      <c r="HFR153" s="3"/>
      <c r="HFS153" s="3"/>
      <c r="HFT153" s="3"/>
      <c r="HFU153" s="3"/>
      <c r="HFV153" s="3"/>
      <c r="HFW153" s="3"/>
      <c r="HFX153" s="3"/>
      <c r="HFY153" s="3"/>
      <c r="HFZ153" s="3"/>
      <c r="HGA153" s="3"/>
      <c r="HGB153" s="3"/>
      <c r="HGC153" s="3"/>
      <c r="HGD153" s="3"/>
      <c r="HGE153" s="3"/>
      <c r="HGF153" s="3"/>
      <c r="HGG153" s="3"/>
      <c r="HGH153" s="3"/>
      <c r="HGI153" s="3"/>
      <c r="HGJ153" s="3"/>
      <c r="HGK153" s="3"/>
      <c r="HGL153" s="3"/>
      <c r="HGM153" s="3"/>
      <c r="HGN153" s="3"/>
      <c r="HGO153" s="3"/>
      <c r="HGP153" s="3"/>
      <c r="HGQ153" s="3"/>
      <c r="HGR153" s="3"/>
      <c r="HGS153" s="3"/>
      <c r="HGT153" s="3"/>
      <c r="HGU153" s="3"/>
      <c r="HGV153" s="3"/>
      <c r="HGW153" s="3"/>
      <c r="HGX153" s="3"/>
      <c r="HGY153" s="3"/>
      <c r="HGZ153" s="3"/>
      <c r="HHA153" s="3"/>
      <c r="HHB153" s="3"/>
      <c r="HHC153" s="3"/>
      <c r="HHD153" s="3"/>
      <c r="HHE153" s="3"/>
      <c r="HHF153" s="3"/>
      <c r="HHG153" s="3"/>
      <c r="HHH153" s="3"/>
      <c r="HHI153" s="3"/>
      <c r="HHJ153" s="3"/>
      <c r="HHK153" s="3"/>
      <c r="HHL153" s="3"/>
      <c r="HHM153" s="3"/>
      <c r="HHN153" s="3"/>
      <c r="HHO153" s="3"/>
      <c r="HHP153" s="3"/>
      <c r="HHQ153" s="3"/>
      <c r="HHR153" s="3"/>
      <c r="HHS153" s="3"/>
      <c r="HHT153" s="3"/>
      <c r="HHU153" s="3"/>
      <c r="HHV153" s="3"/>
      <c r="HHW153" s="3"/>
      <c r="HHX153" s="3"/>
      <c r="HHY153" s="3"/>
      <c r="HHZ153" s="3"/>
      <c r="HIA153" s="3"/>
      <c r="HIB153" s="3"/>
      <c r="HIC153" s="3"/>
      <c r="HID153" s="3"/>
      <c r="HIE153" s="3"/>
      <c r="HIF153" s="3"/>
      <c r="HIG153" s="3"/>
      <c r="HIH153" s="3"/>
      <c r="HII153" s="3"/>
      <c r="HIJ153" s="3"/>
      <c r="HIK153" s="3"/>
      <c r="HIL153" s="3"/>
      <c r="HIM153" s="3"/>
      <c r="HIN153" s="3"/>
      <c r="HIO153" s="3"/>
      <c r="HIP153" s="3"/>
      <c r="HIQ153" s="3"/>
      <c r="HIR153" s="3"/>
      <c r="HIS153" s="3"/>
      <c r="HIT153" s="3"/>
      <c r="HIU153" s="3"/>
      <c r="HIV153" s="3"/>
      <c r="HIW153" s="3"/>
      <c r="HIX153" s="3"/>
      <c r="HIY153" s="3"/>
      <c r="HIZ153" s="3"/>
      <c r="HJA153" s="3"/>
      <c r="HJB153" s="3"/>
      <c r="HJC153" s="3"/>
      <c r="HJD153" s="3"/>
      <c r="HJE153" s="3"/>
      <c r="HJF153" s="3"/>
      <c r="HJG153" s="3"/>
      <c r="HJH153" s="3"/>
      <c r="HJI153" s="3"/>
      <c r="HJJ153" s="3"/>
      <c r="HJK153" s="3"/>
      <c r="HJL153" s="3"/>
      <c r="HJM153" s="3"/>
      <c r="HJN153" s="3"/>
      <c r="HJO153" s="3"/>
      <c r="HJP153" s="3"/>
      <c r="HJQ153" s="3"/>
      <c r="HJR153" s="3"/>
      <c r="HJS153" s="3"/>
      <c r="HJT153" s="3"/>
      <c r="HJU153" s="3"/>
      <c r="HJV153" s="3"/>
      <c r="HJW153" s="3"/>
      <c r="HJX153" s="3"/>
      <c r="HJY153" s="3"/>
      <c r="HJZ153" s="3"/>
      <c r="HKA153" s="3"/>
      <c r="HKB153" s="3"/>
      <c r="HKC153" s="3"/>
      <c r="HKD153" s="3"/>
      <c r="HKE153" s="3"/>
      <c r="HKF153" s="3"/>
      <c r="HKG153" s="3"/>
      <c r="HKH153" s="3"/>
      <c r="HKI153" s="3"/>
      <c r="HKJ153" s="3"/>
      <c r="HKK153" s="3"/>
      <c r="HKL153" s="3"/>
      <c r="HKM153" s="3"/>
      <c r="HKN153" s="3"/>
      <c r="HKO153" s="3"/>
      <c r="HKP153" s="3"/>
      <c r="HKQ153" s="3"/>
      <c r="HKR153" s="3"/>
      <c r="HKS153" s="3"/>
      <c r="HKT153" s="3"/>
      <c r="HKU153" s="3"/>
      <c r="HKV153" s="3"/>
      <c r="HKW153" s="3"/>
      <c r="HKX153" s="3"/>
      <c r="HKY153" s="3"/>
      <c r="HKZ153" s="3"/>
      <c r="HLA153" s="3"/>
      <c r="HLB153" s="3"/>
      <c r="HLC153" s="3"/>
      <c r="HLD153" s="3"/>
      <c r="HLE153" s="3"/>
      <c r="HLF153" s="3"/>
      <c r="HLG153" s="3"/>
      <c r="HLH153" s="3"/>
      <c r="HLI153" s="3"/>
      <c r="HLJ153" s="3"/>
      <c r="HLK153" s="3"/>
      <c r="HLL153" s="3"/>
      <c r="HLM153" s="3"/>
      <c r="HLN153" s="3"/>
      <c r="HLO153" s="3"/>
      <c r="HLP153" s="3"/>
      <c r="HLQ153" s="3"/>
      <c r="HLR153" s="3"/>
      <c r="HLS153" s="3"/>
      <c r="HLT153" s="3"/>
      <c r="HLU153" s="3"/>
      <c r="HLV153" s="3"/>
      <c r="HLW153" s="3"/>
      <c r="HLX153" s="3"/>
      <c r="HLY153" s="3"/>
      <c r="HLZ153" s="3"/>
      <c r="HMA153" s="3"/>
      <c r="HMB153" s="3"/>
      <c r="HMC153" s="3"/>
      <c r="HMD153" s="3"/>
      <c r="HME153" s="3"/>
      <c r="HMF153" s="3"/>
      <c r="HMG153" s="3"/>
      <c r="HMH153" s="3"/>
      <c r="HMI153" s="3"/>
      <c r="HMJ153" s="3"/>
      <c r="HMK153" s="3"/>
      <c r="HML153" s="3"/>
      <c r="HMM153" s="3"/>
      <c r="HMN153" s="3"/>
      <c r="HMO153" s="3"/>
      <c r="HMP153" s="3"/>
      <c r="HMQ153" s="3"/>
      <c r="HMR153" s="3"/>
      <c r="HMS153" s="3"/>
      <c r="HMT153" s="3"/>
      <c r="HMU153" s="3"/>
      <c r="HMV153" s="3"/>
      <c r="HMW153" s="3"/>
      <c r="HMX153" s="3"/>
      <c r="HMY153" s="3"/>
      <c r="HMZ153" s="3"/>
      <c r="HNA153" s="3"/>
      <c r="HNB153" s="3"/>
      <c r="HNC153" s="3"/>
      <c r="HND153" s="3"/>
      <c r="HNE153" s="3"/>
      <c r="HNF153" s="3"/>
      <c r="HNG153" s="3"/>
      <c r="HNH153" s="3"/>
      <c r="HNI153" s="3"/>
      <c r="HNJ153" s="3"/>
      <c r="HNK153" s="3"/>
      <c r="HNL153" s="3"/>
      <c r="HNM153" s="3"/>
      <c r="HNN153" s="3"/>
      <c r="HNO153" s="3"/>
      <c r="HNP153" s="3"/>
      <c r="HNQ153" s="3"/>
      <c r="HNR153" s="3"/>
      <c r="HNS153" s="3"/>
      <c r="HNT153" s="3"/>
      <c r="HNU153" s="3"/>
      <c r="HNV153" s="3"/>
      <c r="HNW153" s="3"/>
      <c r="HNX153" s="3"/>
      <c r="HNY153" s="3"/>
      <c r="HNZ153" s="3"/>
      <c r="HOA153" s="3"/>
      <c r="HOB153" s="3"/>
      <c r="HOC153" s="3"/>
      <c r="HOD153" s="3"/>
      <c r="HOE153" s="3"/>
      <c r="HOF153" s="3"/>
      <c r="HOG153" s="3"/>
      <c r="HOH153" s="3"/>
      <c r="HOI153" s="3"/>
      <c r="HOJ153" s="3"/>
      <c r="HOK153" s="3"/>
      <c r="HOL153" s="3"/>
      <c r="HOM153" s="3"/>
      <c r="HON153" s="3"/>
      <c r="HOO153" s="3"/>
      <c r="HOP153" s="3"/>
      <c r="HOQ153" s="3"/>
      <c r="HOR153" s="3"/>
      <c r="HOS153" s="3"/>
      <c r="HOT153" s="3"/>
      <c r="HOU153" s="3"/>
      <c r="HOV153" s="3"/>
      <c r="HOW153" s="3"/>
      <c r="HOX153" s="3"/>
      <c r="HOY153" s="3"/>
      <c r="HOZ153" s="3"/>
      <c r="HPA153" s="3"/>
      <c r="HPB153" s="3"/>
      <c r="HPC153" s="3"/>
      <c r="HPD153" s="3"/>
      <c r="HPE153" s="3"/>
      <c r="HPF153" s="3"/>
      <c r="HPG153" s="3"/>
      <c r="HPH153" s="3"/>
      <c r="HPI153" s="3"/>
      <c r="HPJ153" s="3"/>
      <c r="HPK153" s="3"/>
      <c r="HPL153" s="3"/>
      <c r="HPM153" s="3"/>
      <c r="HPN153" s="3"/>
      <c r="HPO153" s="3"/>
      <c r="HPP153" s="3"/>
      <c r="HPQ153" s="3"/>
      <c r="HPR153" s="3"/>
      <c r="HPS153" s="3"/>
      <c r="HPT153" s="3"/>
      <c r="HPU153" s="3"/>
      <c r="HPV153" s="3"/>
      <c r="HPW153" s="3"/>
      <c r="HPX153" s="3"/>
      <c r="HPY153" s="3"/>
      <c r="HPZ153" s="3"/>
      <c r="HQA153" s="3"/>
      <c r="HQB153" s="3"/>
      <c r="HQC153" s="3"/>
      <c r="HQD153" s="3"/>
      <c r="HQE153" s="3"/>
      <c r="HQF153" s="3"/>
      <c r="HQG153" s="3"/>
      <c r="HQH153" s="3"/>
      <c r="HQI153" s="3"/>
      <c r="HQJ153" s="3"/>
      <c r="HQK153" s="3"/>
      <c r="HQL153" s="3"/>
      <c r="HQM153" s="3"/>
      <c r="HQN153" s="3"/>
      <c r="HQO153" s="3"/>
      <c r="HQP153" s="3"/>
      <c r="HQQ153" s="3"/>
      <c r="HQR153" s="3"/>
      <c r="HQS153" s="3"/>
      <c r="HQT153" s="3"/>
      <c r="HQU153" s="3"/>
      <c r="HQV153" s="3"/>
      <c r="HQW153" s="3"/>
      <c r="HQX153" s="3"/>
      <c r="HQY153" s="3"/>
      <c r="HQZ153" s="3"/>
      <c r="HRA153" s="3"/>
      <c r="HRB153" s="3"/>
      <c r="HRC153" s="3"/>
      <c r="HRD153" s="3"/>
      <c r="HRE153" s="3"/>
      <c r="HRF153" s="3"/>
      <c r="HRG153" s="3"/>
      <c r="HRH153" s="3"/>
      <c r="HRI153" s="3"/>
      <c r="HRJ153" s="3"/>
      <c r="HRK153" s="3"/>
      <c r="HRL153" s="3"/>
      <c r="HRM153" s="3"/>
      <c r="HRN153" s="3"/>
      <c r="HRO153" s="3"/>
      <c r="HRP153" s="3"/>
      <c r="HRQ153" s="3"/>
      <c r="HRR153" s="3"/>
      <c r="HRS153" s="3"/>
      <c r="HRT153" s="3"/>
      <c r="HRU153" s="3"/>
      <c r="HRV153" s="3"/>
      <c r="HRW153" s="3"/>
      <c r="HRX153" s="3"/>
      <c r="HRY153" s="3"/>
      <c r="HRZ153" s="3"/>
      <c r="HSA153" s="3"/>
      <c r="HSB153" s="3"/>
      <c r="HSC153" s="3"/>
      <c r="HSD153" s="3"/>
      <c r="HSE153" s="3"/>
      <c r="HSF153" s="3"/>
      <c r="HSG153" s="3"/>
      <c r="HSH153" s="3"/>
      <c r="HSI153" s="3"/>
      <c r="HSJ153" s="3"/>
      <c r="HSK153" s="3"/>
      <c r="HSL153" s="3"/>
      <c r="HSM153" s="3"/>
      <c r="HSN153" s="3"/>
      <c r="HSO153" s="3"/>
      <c r="HSP153" s="3"/>
      <c r="HSQ153" s="3"/>
      <c r="HSR153" s="3"/>
      <c r="HSS153" s="3"/>
      <c r="HST153" s="3"/>
      <c r="HSU153" s="3"/>
      <c r="HSV153" s="3"/>
      <c r="HSW153" s="3"/>
      <c r="HSX153" s="3"/>
      <c r="HSY153" s="3"/>
      <c r="HSZ153" s="3"/>
      <c r="HTA153" s="3"/>
      <c r="HTB153" s="3"/>
      <c r="HTC153" s="3"/>
      <c r="HTD153" s="3"/>
      <c r="HTE153" s="3"/>
      <c r="HTF153" s="3"/>
      <c r="HTG153" s="3"/>
      <c r="HTH153" s="3"/>
      <c r="HTI153" s="3"/>
      <c r="HTJ153" s="3"/>
      <c r="HTK153" s="3"/>
      <c r="HTL153" s="3"/>
      <c r="HTM153" s="3"/>
      <c r="HTN153" s="3"/>
      <c r="HTO153" s="3"/>
      <c r="HTP153" s="3"/>
      <c r="HTQ153" s="3"/>
      <c r="HTR153" s="3"/>
      <c r="HTS153" s="3"/>
      <c r="HTT153" s="3"/>
      <c r="HTU153" s="3"/>
      <c r="HTV153" s="3"/>
      <c r="HTW153" s="3"/>
      <c r="HTX153" s="3"/>
      <c r="HTY153" s="3"/>
      <c r="HTZ153" s="3"/>
      <c r="HUA153" s="3"/>
      <c r="HUB153" s="3"/>
      <c r="HUC153" s="3"/>
      <c r="HUD153" s="3"/>
      <c r="HUE153" s="3"/>
      <c r="HUF153" s="3"/>
      <c r="HUG153" s="3"/>
      <c r="HUH153" s="3"/>
      <c r="HUI153" s="3"/>
      <c r="HUJ153" s="3"/>
      <c r="HUK153" s="3"/>
      <c r="HUL153" s="3"/>
      <c r="HUM153" s="3"/>
      <c r="HUN153" s="3"/>
      <c r="HUO153" s="3"/>
      <c r="HUP153" s="3"/>
      <c r="HUQ153" s="3"/>
      <c r="HUR153" s="3"/>
      <c r="HUS153" s="3"/>
      <c r="HUT153" s="3"/>
      <c r="HUU153" s="3"/>
      <c r="HUV153" s="3"/>
      <c r="HUW153" s="3"/>
      <c r="HUX153" s="3"/>
      <c r="HUY153" s="3"/>
      <c r="HUZ153" s="3"/>
      <c r="HVA153" s="3"/>
      <c r="HVB153" s="3"/>
      <c r="HVC153" s="3"/>
      <c r="HVD153" s="3"/>
      <c r="HVE153" s="3"/>
      <c r="HVF153" s="3"/>
      <c r="HVG153" s="3"/>
      <c r="HVH153" s="3"/>
      <c r="HVI153" s="3"/>
      <c r="HVJ153" s="3"/>
      <c r="HVK153" s="3"/>
      <c r="HVL153" s="3"/>
      <c r="HVM153" s="3"/>
      <c r="HVN153" s="3"/>
      <c r="HVO153" s="3"/>
      <c r="HVP153" s="3"/>
      <c r="HVQ153" s="3"/>
      <c r="HVR153" s="3"/>
      <c r="HVS153" s="3"/>
      <c r="HVT153" s="3"/>
      <c r="HVU153" s="3"/>
      <c r="HVV153" s="3"/>
      <c r="HVW153" s="3"/>
      <c r="HVX153" s="3"/>
      <c r="HVY153" s="3"/>
      <c r="HVZ153" s="3"/>
      <c r="HWA153" s="3"/>
      <c r="HWB153" s="3"/>
      <c r="HWC153" s="3"/>
      <c r="HWD153" s="3"/>
      <c r="HWE153" s="3"/>
      <c r="HWF153" s="3"/>
      <c r="HWG153" s="3"/>
      <c r="HWH153" s="3"/>
      <c r="HWI153" s="3"/>
      <c r="HWJ153" s="3"/>
      <c r="HWK153" s="3"/>
      <c r="HWL153" s="3"/>
      <c r="HWM153" s="3"/>
      <c r="HWN153" s="3"/>
      <c r="HWO153" s="3"/>
      <c r="HWP153" s="3"/>
      <c r="HWQ153" s="3"/>
      <c r="HWR153" s="3"/>
      <c r="HWS153" s="3"/>
      <c r="HWT153" s="3"/>
      <c r="HWU153" s="3"/>
      <c r="HWV153" s="3"/>
      <c r="HWW153" s="3"/>
      <c r="HWX153" s="3"/>
      <c r="HWY153" s="3"/>
      <c r="HWZ153" s="3"/>
      <c r="HXA153" s="3"/>
      <c r="HXB153" s="3"/>
      <c r="HXC153" s="3"/>
      <c r="HXD153" s="3"/>
      <c r="HXE153" s="3"/>
      <c r="HXF153" s="3"/>
      <c r="HXG153" s="3"/>
      <c r="HXH153" s="3"/>
      <c r="HXI153" s="3"/>
      <c r="HXJ153" s="3"/>
      <c r="HXK153" s="3"/>
      <c r="HXL153" s="3"/>
      <c r="HXM153" s="3"/>
      <c r="HXN153" s="3"/>
      <c r="HXO153" s="3"/>
      <c r="HXP153" s="3"/>
      <c r="HXQ153" s="3"/>
      <c r="HXR153" s="3"/>
      <c r="HXS153" s="3"/>
      <c r="HXT153" s="3"/>
      <c r="HXU153" s="3"/>
      <c r="HXV153" s="3"/>
      <c r="HXW153" s="3"/>
      <c r="HXX153" s="3"/>
      <c r="HXY153" s="3"/>
      <c r="HXZ153" s="3"/>
      <c r="HYA153" s="3"/>
      <c r="HYB153" s="3"/>
      <c r="HYC153" s="3"/>
      <c r="HYD153" s="3"/>
      <c r="HYE153" s="3"/>
      <c r="HYF153" s="3"/>
      <c r="HYG153" s="3"/>
      <c r="HYH153" s="3"/>
      <c r="HYI153" s="3"/>
      <c r="HYJ153" s="3"/>
      <c r="HYK153" s="3"/>
      <c r="HYL153" s="3"/>
      <c r="HYM153" s="3"/>
      <c r="HYN153" s="3"/>
      <c r="HYO153" s="3"/>
      <c r="HYP153" s="3"/>
      <c r="HYQ153" s="3"/>
      <c r="HYR153" s="3"/>
      <c r="HYS153" s="3"/>
      <c r="HYT153" s="3"/>
      <c r="HYU153" s="3"/>
      <c r="HYV153" s="3"/>
      <c r="HYW153" s="3"/>
      <c r="HYX153" s="3"/>
      <c r="HYY153" s="3"/>
      <c r="HYZ153" s="3"/>
      <c r="HZA153" s="3"/>
      <c r="HZB153" s="3"/>
      <c r="HZC153" s="3"/>
      <c r="HZD153" s="3"/>
      <c r="HZE153" s="3"/>
      <c r="HZF153" s="3"/>
      <c r="HZG153" s="3"/>
      <c r="HZH153" s="3"/>
      <c r="HZI153" s="3"/>
      <c r="HZJ153" s="3"/>
      <c r="HZK153" s="3"/>
      <c r="HZL153" s="3"/>
      <c r="HZM153" s="3"/>
      <c r="HZN153" s="3"/>
      <c r="HZO153" s="3"/>
      <c r="HZP153" s="3"/>
      <c r="HZQ153" s="3"/>
      <c r="HZR153" s="3"/>
      <c r="HZS153" s="3"/>
      <c r="HZT153" s="3"/>
      <c r="HZU153" s="3"/>
      <c r="HZV153" s="3"/>
      <c r="HZW153" s="3"/>
      <c r="HZX153" s="3"/>
      <c r="HZY153" s="3"/>
      <c r="HZZ153" s="3"/>
      <c r="IAA153" s="3"/>
      <c r="IAB153" s="3"/>
      <c r="IAC153" s="3"/>
      <c r="IAD153" s="3"/>
      <c r="IAE153" s="3"/>
      <c r="IAF153" s="3"/>
      <c r="IAG153" s="3"/>
      <c r="IAH153" s="3"/>
      <c r="IAI153" s="3"/>
      <c r="IAJ153" s="3"/>
      <c r="IAK153" s="3"/>
      <c r="IAL153" s="3"/>
      <c r="IAM153" s="3"/>
      <c r="IAN153" s="3"/>
      <c r="IAO153" s="3"/>
      <c r="IAP153" s="3"/>
      <c r="IAQ153" s="3"/>
      <c r="IAR153" s="3"/>
      <c r="IAS153" s="3"/>
      <c r="IAT153" s="3"/>
      <c r="IAU153" s="3"/>
      <c r="IAV153" s="3"/>
      <c r="IAW153" s="3"/>
      <c r="IAX153" s="3"/>
      <c r="IAY153" s="3"/>
      <c r="IAZ153" s="3"/>
      <c r="IBA153" s="3"/>
      <c r="IBB153" s="3"/>
      <c r="IBC153" s="3"/>
      <c r="IBD153" s="3"/>
      <c r="IBE153" s="3"/>
      <c r="IBF153" s="3"/>
      <c r="IBG153" s="3"/>
      <c r="IBH153" s="3"/>
      <c r="IBI153" s="3"/>
      <c r="IBJ153" s="3"/>
      <c r="IBK153" s="3"/>
      <c r="IBL153" s="3"/>
      <c r="IBM153" s="3"/>
      <c r="IBN153" s="3"/>
      <c r="IBO153" s="3"/>
      <c r="IBP153" s="3"/>
      <c r="IBQ153" s="3"/>
      <c r="IBR153" s="3"/>
      <c r="IBS153" s="3"/>
      <c r="IBT153" s="3"/>
      <c r="IBU153" s="3"/>
      <c r="IBV153" s="3"/>
      <c r="IBW153" s="3"/>
      <c r="IBX153" s="3"/>
      <c r="IBY153" s="3"/>
      <c r="IBZ153" s="3"/>
      <c r="ICA153" s="3"/>
      <c r="ICB153" s="3"/>
      <c r="ICC153" s="3"/>
      <c r="ICD153" s="3"/>
      <c r="ICE153" s="3"/>
      <c r="ICF153" s="3"/>
      <c r="ICG153" s="3"/>
      <c r="ICH153" s="3"/>
      <c r="ICI153" s="3"/>
      <c r="ICJ153" s="3"/>
      <c r="ICK153" s="3"/>
      <c r="ICL153" s="3"/>
      <c r="ICM153" s="3"/>
      <c r="ICN153" s="3"/>
      <c r="ICO153" s="3"/>
      <c r="ICP153" s="3"/>
      <c r="ICQ153" s="3"/>
      <c r="ICR153" s="3"/>
      <c r="ICS153" s="3"/>
      <c r="ICT153" s="3"/>
      <c r="ICU153" s="3"/>
      <c r="ICV153" s="3"/>
      <c r="ICW153" s="3"/>
      <c r="ICX153" s="3"/>
      <c r="ICY153" s="3"/>
      <c r="ICZ153" s="3"/>
      <c r="IDA153" s="3"/>
      <c r="IDB153" s="3"/>
      <c r="IDC153" s="3"/>
      <c r="IDD153" s="3"/>
      <c r="IDE153" s="3"/>
      <c r="IDF153" s="3"/>
      <c r="IDG153" s="3"/>
      <c r="IDH153" s="3"/>
      <c r="IDI153" s="3"/>
      <c r="IDJ153" s="3"/>
      <c r="IDK153" s="3"/>
      <c r="IDL153" s="3"/>
      <c r="IDM153" s="3"/>
      <c r="IDN153" s="3"/>
      <c r="IDO153" s="3"/>
      <c r="IDP153" s="3"/>
      <c r="IDQ153" s="3"/>
      <c r="IDR153" s="3"/>
      <c r="IDS153" s="3"/>
      <c r="IDT153" s="3"/>
      <c r="IDU153" s="3"/>
      <c r="IDV153" s="3"/>
      <c r="IDW153" s="3"/>
      <c r="IDX153" s="3"/>
      <c r="IDY153" s="3"/>
      <c r="IDZ153" s="3"/>
      <c r="IEA153" s="3"/>
      <c r="IEB153" s="3"/>
      <c r="IEC153" s="3"/>
      <c r="IED153" s="3"/>
      <c r="IEE153" s="3"/>
      <c r="IEF153" s="3"/>
      <c r="IEG153" s="3"/>
      <c r="IEH153" s="3"/>
      <c r="IEI153" s="3"/>
      <c r="IEJ153" s="3"/>
      <c r="IEK153" s="3"/>
      <c r="IEL153" s="3"/>
      <c r="IEM153" s="3"/>
      <c r="IEN153" s="3"/>
      <c r="IEO153" s="3"/>
      <c r="IEP153" s="3"/>
      <c r="IEQ153" s="3"/>
      <c r="IER153" s="3"/>
      <c r="IES153" s="3"/>
      <c r="IET153" s="3"/>
      <c r="IEU153" s="3"/>
      <c r="IEV153" s="3"/>
      <c r="IEW153" s="3"/>
      <c r="IEX153" s="3"/>
      <c r="IEY153" s="3"/>
      <c r="IEZ153" s="3"/>
      <c r="IFA153" s="3"/>
      <c r="IFB153" s="3"/>
      <c r="IFC153" s="3"/>
      <c r="IFD153" s="3"/>
      <c r="IFE153" s="3"/>
      <c r="IFF153" s="3"/>
      <c r="IFG153" s="3"/>
      <c r="IFH153" s="3"/>
      <c r="IFI153" s="3"/>
      <c r="IFJ153" s="3"/>
      <c r="IFK153" s="3"/>
      <c r="IFL153" s="3"/>
      <c r="IFM153" s="3"/>
      <c r="IFN153" s="3"/>
      <c r="IFO153" s="3"/>
      <c r="IFP153" s="3"/>
      <c r="IFQ153" s="3"/>
      <c r="IFR153" s="3"/>
      <c r="IFS153" s="3"/>
      <c r="IFT153" s="3"/>
      <c r="IFU153" s="3"/>
      <c r="IFV153" s="3"/>
      <c r="IFW153" s="3"/>
      <c r="IFX153" s="3"/>
      <c r="IFY153" s="3"/>
      <c r="IFZ153" s="3"/>
      <c r="IGA153" s="3"/>
      <c r="IGB153" s="3"/>
      <c r="IGC153" s="3"/>
      <c r="IGD153" s="3"/>
      <c r="IGE153" s="3"/>
      <c r="IGF153" s="3"/>
      <c r="IGG153" s="3"/>
      <c r="IGH153" s="3"/>
      <c r="IGI153" s="3"/>
      <c r="IGJ153" s="3"/>
      <c r="IGK153" s="3"/>
      <c r="IGL153" s="3"/>
      <c r="IGM153" s="3"/>
      <c r="IGN153" s="3"/>
      <c r="IGO153" s="3"/>
      <c r="IGP153" s="3"/>
      <c r="IGQ153" s="3"/>
      <c r="IGR153" s="3"/>
      <c r="IGS153" s="3"/>
      <c r="IGT153" s="3"/>
      <c r="IGU153" s="3"/>
      <c r="IGV153" s="3"/>
      <c r="IGW153" s="3"/>
      <c r="IGX153" s="3"/>
      <c r="IGY153" s="3"/>
      <c r="IGZ153" s="3"/>
      <c r="IHA153" s="3"/>
      <c r="IHB153" s="3"/>
      <c r="IHC153" s="3"/>
      <c r="IHD153" s="3"/>
      <c r="IHE153" s="3"/>
      <c r="IHF153" s="3"/>
      <c r="IHG153" s="3"/>
      <c r="IHH153" s="3"/>
      <c r="IHI153" s="3"/>
      <c r="IHJ153" s="3"/>
      <c r="IHK153" s="3"/>
      <c r="IHL153" s="3"/>
      <c r="IHM153" s="3"/>
      <c r="IHN153" s="3"/>
      <c r="IHO153" s="3"/>
      <c r="IHP153" s="3"/>
      <c r="IHQ153" s="3"/>
      <c r="IHR153" s="3"/>
      <c r="IHS153" s="3"/>
      <c r="IHT153" s="3"/>
      <c r="IHU153" s="3"/>
      <c r="IHV153" s="3"/>
      <c r="IHW153" s="3"/>
      <c r="IHX153" s="3"/>
      <c r="IHY153" s="3"/>
      <c r="IHZ153" s="3"/>
      <c r="IIA153" s="3"/>
      <c r="IIB153" s="3"/>
      <c r="IIC153" s="3"/>
      <c r="IID153" s="3"/>
      <c r="IIE153" s="3"/>
      <c r="IIF153" s="3"/>
      <c r="IIG153" s="3"/>
      <c r="IIH153" s="3"/>
      <c r="III153" s="3"/>
      <c r="IIJ153" s="3"/>
      <c r="IIK153" s="3"/>
      <c r="IIL153" s="3"/>
      <c r="IIM153" s="3"/>
      <c r="IIN153" s="3"/>
      <c r="IIO153" s="3"/>
      <c r="IIP153" s="3"/>
      <c r="IIQ153" s="3"/>
      <c r="IIR153" s="3"/>
      <c r="IIS153" s="3"/>
      <c r="IIT153" s="3"/>
      <c r="IIU153" s="3"/>
      <c r="IIV153" s="3"/>
      <c r="IIW153" s="3"/>
      <c r="IIX153" s="3"/>
      <c r="IIY153" s="3"/>
      <c r="IIZ153" s="3"/>
      <c r="IJA153" s="3"/>
      <c r="IJB153" s="3"/>
      <c r="IJC153" s="3"/>
      <c r="IJD153" s="3"/>
      <c r="IJE153" s="3"/>
      <c r="IJF153" s="3"/>
      <c r="IJG153" s="3"/>
      <c r="IJH153" s="3"/>
      <c r="IJI153" s="3"/>
      <c r="IJJ153" s="3"/>
      <c r="IJK153" s="3"/>
      <c r="IJL153" s="3"/>
      <c r="IJM153" s="3"/>
      <c r="IJN153" s="3"/>
      <c r="IJO153" s="3"/>
      <c r="IJP153" s="3"/>
      <c r="IJQ153" s="3"/>
      <c r="IJR153" s="3"/>
      <c r="IJS153" s="3"/>
      <c r="IJT153" s="3"/>
      <c r="IJU153" s="3"/>
      <c r="IJV153" s="3"/>
      <c r="IJW153" s="3"/>
      <c r="IJX153" s="3"/>
      <c r="IJY153" s="3"/>
      <c r="IJZ153" s="3"/>
      <c r="IKA153" s="3"/>
      <c r="IKB153" s="3"/>
      <c r="IKC153" s="3"/>
      <c r="IKD153" s="3"/>
      <c r="IKE153" s="3"/>
      <c r="IKF153" s="3"/>
      <c r="IKG153" s="3"/>
      <c r="IKH153" s="3"/>
      <c r="IKI153" s="3"/>
      <c r="IKJ153" s="3"/>
      <c r="IKK153" s="3"/>
      <c r="IKL153" s="3"/>
      <c r="IKM153" s="3"/>
      <c r="IKN153" s="3"/>
      <c r="IKO153" s="3"/>
      <c r="IKP153" s="3"/>
      <c r="IKQ153" s="3"/>
      <c r="IKR153" s="3"/>
      <c r="IKS153" s="3"/>
      <c r="IKT153" s="3"/>
      <c r="IKU153" s="3"/>
      <c r="IKV153" s="3"/>
      <c r="IKW153" s="3"/>
      <c r="IKX153" s="3"/>
      <c r="IKY153" s="3"/>
      <c r="IKZ153" s="3"/>
      <c r="ILA153" s="3"/>
      <c r="ILB153" s="3"/>
      <c r="ILC153" s="3"/>
      <c r="ILD153" s="3"/>
      <c r="ILE153" s="3"/>
      <c r="ILF153" s="3"/>
      <c r="ILG153" s="3"/>
      <c r="ILH153" s="3"/>
      <c r="ILI153" s="3"/>
      <c r="ILJ153" s="3"/>
      <c r="ILK153" s="3"/>
      <c r="ILL153" s="3"/>
      <c r="ILM153" s="3"/>
      <c r="ILN153" s="3"/>
      <c r="ILO153" s="3"/>
      <c r="ILP153" s="3"/>
      <c r="ILQ153" s="3"/>
      <c r="ILR153" s="3"/>
      <c r="ILS153" s="3"/>
      <c r="ILT153" s="3"/>
      <c r="ILU153" s="3"/>
      <c r="ILV153" s="3"/>
      <c r="ILW153" s="3"/>
      <c r="ILX153" s="3"/>
      <c r="ILY153" s="3"/>
      <c r="ILZ153" s="3"/>
      <c r="IMA153" s="3"/>
      <c r="IMB153" s="3"/>
      <c r="IMC153" s="3"/>
      <c r="IMD153" s="3"/>
      <c r="IME153" s="3"/>
      <c r="IMF153" s="3"/>
      <c r="IMG153" s="3"/>
      <c r="IMH153" s="3"/>
      <c r="IMI153" s="3"/>
      <c r="IMJ153" s="3"/>
      <c r="IMK153" s="3"/>
      <c r="IML153" s="3"/>
      <c r="IMM153" s="3"/>
      <c r="IMN153" s="3"/>
      <c r="IMO153" s="3"/>
      <c r="IMP153" s="3"/>
      <c r="IMQ153" s="3"/>
      <c r="IMR153" s="3"/>
      <c r="IMS153" s="3"/>
      <c r="IMT153" s="3"/>
      <c r="IMU153" s="3"/>
      <c r="IMV153" s="3"/>
      <c r="IMW153" s="3"/>
      <c r="IMX153" s="3"/>
      <c r="IMY153" s="3"/>
      <c r="IMZ153" s="3"/>
      <c r="INA153" s="3"/>
      <c r="INB153" s="3"/>
      <c r="INC153" s="3"/>
      <c r="IND153" s="3"/>
      <c r="INE153" s="3"/>
      <c r="INF153" s="3"/>
      <c r="ING153" s="3"/>
      <c r="INH153" s="3"/>
      <c r="INI153" s="3"/>
      <c r="INJ153" s="3"/>
      <c r="INK153" s="3"/>
      <c r="INL153" s="3"/>
      <c r="INM153" s="3"/>
      <c r="INN153" s="3"/>
      <c r="INO153" s="3"/>
      <c r="INP153" s="3"/>
      <c r="INQ153" s="3"/>
      <c r="INR153" s="3"/>
      <c r="INS153" s="3"/>
      <c r="INT153" s="3"/>
      <c r="INU153" s="3"/>
      <c r="INV153" s="3"/>
      <c r="INW153" s="3"/>
      <c r="INX153" s="3"/>
      <c r="INY153" s="3"/>
      <c r="INZ153" s="3"/>
      <c r="IOA153" s="3"/>
      <c r="IOB153" s="3"/>
      <c r="IOC153" s="3"/>
      <c r="IOD153" s="3"/>
      <c r="IOE153" s="3"/>
      <c r="IOF153" s="3"/>
      <c r="IOG153" s="3"/>
      <c r="IOH153" s="3"/>
      <c r="IOI153" s="3"/>
      <c r="IOJ153" s="3"/>
      <c r="IOK153" s="3"/>
      <c r="IOL153" s="3"/>
      <c r="IOM153" s="3"/>
      <c r="ION153" s="3"/>
      <c r="IOO153" s="3"/>
      <c r="IOP153" s="3"/>
      <c r="IOQ153" s="3"/>
      <c r="IOR153" s="3"/>
      <c r="IOS153" s="3"/>
      <c r="IOT153" s="3"/>
      <c r="IOU153" s="3"/>
      <c r="IOV153" s="3"/>
      <c r="IOW153" s="3"/>
      <c r="IOX153" s="3"/>
      <c r="IOY153" s="3"/>
      <c r="IOZ153" s="3"/>
      <c r="IPA153" s="3"/>
      <c r="IPB153" s="3"/>
      <c r="IPC153" s="3"/>
      <c r="IPD153" s="3"/>
      <c r="IPE153" s="3"/>
      <c r="IPF153" s="3"/>
      <c r="IPG153" s="3"/>
      <c r="IPH153" s="3"/>
      <c r="IPI153" s="3"/>
      <c r="IPJ153" s="3"/>
      <c r="IPK153" s="3"/>
      <c r="IPL153" s="3"/>
      <c r="IPM153" s="3"/>
      <c r="IPN153" s="3"/>
      <c r="IPO153" s="3"/>
      <c r="IPP153" s="3"/>
      <c r="IPQ153" s="3"/>
      <c r="IPR153" s="3"/>
      <c r="IPS153" s="3"/>
      <c r="IPT153" s="3"/>
      <c r="IPU153" s="3"/>
      <c r="IPV153" s="3"/>
      <c r="IPW153" s="3"/>
      <c r="IPX153" s="3"/>
      <c r="IPY153" s="3"/>
      <c r="IPZ153" s="3"/>
      <c r="IQA153" s="3"/>
      <c r="IQB153" s="3"/>
      <c r="IQC153" s="3"/>
      <c r="IQD153" s="3"/>
      <c r="IQE153" s="3"/>
      <c r="IQF153" s="3"/>
      <c r="IQG153" s="3"/>
      <c r="IQH153" s="3"/>
      <c r="IQI153" s="3"/>
      <c r="IQJ153" s="3"/>
      <c r="IQK153" s="3"/>
      <c r="IQL153" s="3"/>
      <c r="IQM153" s="3"/>
      <c r="IQN153" s="3"/>
      <c r="IQO153" s="3"/>
      <c r="IQP153" s="3"/>
      <c r="IQQ153" s="3"/>
      <c r="IQR153" s="3"/>
      <c r="IQS153" s="3"/>
      <c r="IQT153" s="3"/>
      <c r="IQU153" s="3"/>
      <c r="IQV153" s="3"/>
      <c r="IQW153" s="3"/>
      <c r="IQX153" s="3"/>
      <c r="IQY153" s="3"/>
      <c r="IQZ153" s="3"/>
      <c r="IRA153" s="3"/>
      <c r="IRB153" s="3"/>
      <c r="IRC153" s="3"/>
      <c r="IRD153" s="3"/>
      <c r="IRE153" s="3"/>
      <c r="IRF153" s="3"/>
      <c r="IRG153" s="3"/>
      <c r="IRH153" s="3"/>
      <c r="IRI153" s="3"/>
      <c r="IRJ153" s="3"/>
      <c r="IRK153" s="3"/>
      <c r="IRL153" s="3"/>
      <c r="IRM153" s="3"/>
      <c r="IRN153" s="3"/>
      <c r="IRO153" s="3"/>
      <c r="IRP153" s="3"/>
      <c r="IRQ153" s="3"/>
      <c r="IRR153" s="3"/>
      <c r="IRS153" s="3"/>
      <c r="IRT153" s="3"/>
      <c r="IRU153" s="3"/>
      <c r="IRV153" s="3"/>
      <c r="IRW153" s="3"/>
      <c r="IRX153" s="3"/>
      <c r="IRY153" s="3"/>
      <c r="IRZ153" s="3"/>
      <c r="ISA153" s="3"/>
      <c r="ISB153" s="3"/>
      <c r="ISC153" s="3"/>
      <c r="ISD153" s="3"/>
      <c r="ISE153" s="3"/>
      <c r="ISF153" s="3"/>
      <c r="ISG153" s="3"/>
      <c r="ISH153" s="3"/>
      <c r="ISI153" s="3"/>
      <c r="ISJ153" s="3"/>
      <c r="ISK153" s="3"/>
      <c r="ISL153" s="3"/>
      <c r="ISM153" s="3"/>
      <c r="ISN153" s="3"/>
      <c r="ISO153" s="3"/>
      <c r="ISP153" s="3"/>
      <c r="ISQ153" s="3"/>
      <c r="ISR153" s="3"/>
      <c r="ISS153" s="3"/>
      <c r="IST153" s="3"/>
      <c r="ISU153" s="3"/>
      <c r="ISV153" s="3"/>
      <c r="ISW153" s="3"/>
      <c r="ISX153" s="3"/>
      <c r="ISY153" s="3"/>
      <c r="ISZ153" s="3"/>
      <c r="ITA153" s="3"/>
      <c r="ITB153" s="3"/>
      <c r="ITC153" s="3"/>
      <c r="ITD153" s="3"/>
      <c r="ITE153" s="3"/>
      <c r="ITF153" s="3"/>
      <c r="ITG153" s="3"/>
      <c r="ITH153" s="3"/>
      <c r="ITI153" s="3"/>
      <c r="ITJ153" s="3"/>
      <c r="ITK153" s="3"/>
      <c r="ITL153" s="3"/>
      <c r="ITM153" s="3"/>
      <c r="ITN153" s="3"/>
      <c r="ITO153" s="3"/>
      <c r="ITP153" s="3"/>
      <c r="ITQ153" s="3"/>
      <c r="ITR153" s="3"/>
      <c r="ITS153" s="3"/>
      <c r="ITT153" s="3"/>
      <c r="ITU153" s="3"/>
      <c r="ITV153" s="3"/>
      <c r="ITW153" s="3"/>
      <c r="ITX153" s="3"/>
      <c r="ITY153" s="3"/>
      <c r="ITZ153" s="3"/>
      <c r="IUA153" s="3"/>
      <c r="IUB153" s="3"/>
      <c r="IUC153" s="3"/>
      <c r="IUD153" s="3"/>
      <c r="IUE153" s="3"/>
      <c r="IUF153" s="3"/>
      <c r="IUG153" s="3"/>
      <c r="IUH153" s="3"/>
      <c r="IUI153" s="3"/>
      <c r="IUJ153" s="3"/>
      <c r="IUK153" s="3"/>
      <c r="IUL153" s="3"/>
      <c r="IUM153" s="3"/>
      <c r="IUN153" s="3"/>
      <c r="IUO153" s="3"/>
      <c r="IUP153" s="3"/>
      <c r="IUQ153" s="3"/>
      <c r="IUR153" s="3"/>
      <c r="IUS153" s="3"/>
      <c r="IUT153" s="3"/>
      <c r="IUU153" s="3"/>
      <c r="IUV153" s="3"/>
      <c r="IUW153" s="3"/>
      <c r="IUX153" s="3"/>
      <c r="IUY153" s="3"/>
      <c r="IUZ153" s="3"/>
      <c r="IVA153" s="3"/>
      <c r="IVB153" s="3"/>
      <c r="IVC153" s="3"/>
      <c r="IVD153" s="3"/>
      <c r="IVE153" s="3"/>
      <c r="IVF153" s="3"/>
      <c r="IVG153" s="3"/>
      <c r="IVH153" s="3"/>
      <c r="IVI153" s="3"/>
      <c r="IVJ153" s="3"/>
      <c r="IVK153" s="3"/>
      <c r="IVL153" s="3"/>
      <c r="IVM153" s="3"/>
      <c r="IVN153" s="3"/>
      <c r="IVO153" s="3"/>
      <c r="IVP153" s="3"/>
      <c r="IVQ153" s="3"/>
      <c r="IVR153" s="3"/>
      <c r="IVS153" s="3"/>
      <c r="IVT153" s="3"/>
      <c r="IVU153" s="3"/>
      <c r="IVV153" s="3"/>
      <c r="IVW153" s="3"/>
      <c r="IVX153" s="3"/>
      <c r="IVY153" s="3"/>
      <c r="IVZ153" s="3"/>
      <c r="IWA153" s="3"/>
      <c r="IWB153" s="3"/>
      <c r="IWC153" s="3"/>
      <c r="IWD153" s="3"/>
      <c r="IWE153" s="3"/>
      <c r="IWF153" s="3"/>
      <c r="IWG153" s="3"/>
      <c r="IWH153" s="3"/>
      <c r="IWI153" s="3"/>
      <c r="IWJ153" s="3"/>
      <c r="IWK153" s="3"/>
      <c r="IWL153" s="3"/>
      <c r="IWM153" s="3"/>
      <c r="IWN153" s="3"/>
      <c r="IWO153" s="3"/>
      <c r="IWP153" s="3"/>
      <c r="IWQ153" s="3"/>
      <c r="IWR153" s="3"/>
      <c r="IWS153" s="3"/>
      <c r="IWT153" s="3"/>
      <c r="IWU153" s="3"/>
      <c r="IWV153" s="3"/>
      <c r="IWW153" s="3"/>
      <c r="IWX153" s="3"/>
      <c r="IWY153" s="3"/>
      <c r="IWZ153" s="3"/>
      <c r="IXA153" s="3"/>
      <c r="IXB153" s="3"/>
      <c r="IXC153" s="3"/>
      <c r="IXD153" s="3"/>
      <c r="IXE153" s="3"/>
      <c r="IXF153" s="3"/>
      <c r="IXG153" s="3"/>
      <c r="IXH153" s="3"/>
      <c r="IXI153" s="3"/>
      <c r="IXJ153" s="3"/>
      <c r="IXK153" s="3"/>
      <c r="IXL153" s="3"/>
      <c r="IXM153" s="3"/>
      <c r="IXN153" s="3"/>
      <c r="IXO153" s="3"/>
      <c r="IXP153" s="3"/>
      <c r="IXQ153" s="3"/>
      <c r="IXR153" s="3"/>
      <c r="IXS153" s="3"/>
      <c r="IXT153" s="3"/>
      <c r="IXU153" s="3"/>
      <c r="IXV153" s="3"/>
      <c r="IXW153" s="3"/>
      <c r="IXX153" s="3"/>
      <c r="IXY153" s="3"/>
      <c r="IXZ153" s="3"/>
      <c r="IYA153" s="3"/>
      <c r="IYB153" s="3"/>
      <c r="IYC153" s="3"/>
      <c r="IYD153" s="3"/>
      <c r="IYE153" s="3"/>
      <c r="IYF153" s="3"/>
      <c r="IYG153" s="3"/>
      <c r="IYH153" s="3"/>
      <c r="IYI153" s="3"/>
      <c r="IYJ153" s="3"/>
      <c r="IYK153" s="3"/>
      <c r="IYL153" s="3"/>
      <c r="IYM153" s="3"/>
      <c r="IYN153" s="3"/>
      <c r="IYO153" s="3"/>
      <c r="IYP153" s="3"/>
      <c r="IYQ153" s="3"/>
      <c r="IYR153" s="3"/>
      <c r="IYS153" s="3"/>
      <c r="IYT153" s="3"/>
      <c r="IYU153" s="3"/>
      <c r="IYV153" s="3"/>
      <c r="IYW153" s="3"/>
      <c r="IYX153" s="3"/>
      <c r="IYY153" s="3"/>
      <c r="IYZ153" s="3"/>
      <c r="IZA153" s="3"/>
      <c r="IZB153" s="3"/>
      <c r="IZC153" s="3"/>
      <c r="IZD153" s="3"/>
      <c r="IZE153" s="3"/>
      <c r="IZF153" s="3"/>
      <c r="IZG153" s="3"/>
      <c r="IZH153" s="3"/>
      <c r="IZI153" s="3"/>
      <c r="IZJ153" s="3"/>
      <c r="IZK153" s="3"/>
      <c r="IZL153" s="3"/>
      <c r="IZM153" s="3"/>
      <c r="IZN153" s="3"/>
      <c r="IZO153" s="3"/>
      <c r="IZP153" s="3"/>
      <c r="IZQ153" s="3"/>
      <c r="IZR153" s="3"/>
      <c r="IZS153" s="3"/>
      <c r="IZT153" s="3"/>
      <c r="IZU153" s="3"/>
      <c r="IZV153" s="3"/>
      <c r="IZW153" s="3"/>
      <c r="IZX153" s="3"/>
      <c r="IZY153" s="3"/>
      <c r="IZZ153" s="3"/>
      <c r="JAA153" s="3"/>
      <c r="JAB153" s="3"/>
      <c r="JAC153" s="3"/>
      <c r="JAD153" s="3"/>
      <c r="JAE153" s="3"/>
      <c r="JAF153" s="3"/>
      <c r="JAG153" s="3"/>
      <c r="JAH153" s="3"/>
      <c r="JAI153" s="3"/>
      <c r="JAJ153" s="3"/>
      <c r="JAK153" s="3"/>
      <c r="JAL153" s="3"/>
      <c r="JAM153" s="3"/>
      <c r="JAN153" s="3"/>
      <c r="JAO153" s="3"/>
      <c r="JAP153" s="3"/>
      <c r="JAQ153" s="3"/>
      <c r="JAR153" s="3"/>
      <c r="JAS153" s="3"/>
      <c r="JAT153" s="3"/>
      <c r="JAU153" s="3"/>
      <c r="JAV153" s="3"/>
      <c r="JAW153" s="3"/>
      <c r="JAX153" s="3"/>
      <c r="JAY153" s="3"/>
      <c r="JAZ153" s="3"/>
      <c r="JBA153" s="3"/>
      <c r="JBB153" s="3"/>
      <c r="JBC153" s="3"/>
      <c r="JBD153" s="3"/>
      <c r="JBE153" s="3"/>
      <c r="JBF153" s="3"/>
      <c r="JBG153" s="3"/>
      <c r="JBH153" s="3"/>
      <c r="JBI153" s="3"/>
      <c r="JBJ153" s="3"/>
      <c r="JBK153" s="3"/>
      <c r="JBL153" s="3"/>
      <c r="JBM153" s="3"/>
      <c r="JBN153" s="3"/>
      <c r="JBO153" s="3"/>
      <c r="JBP153" s="3"/>
      <c r="JBQ153" s="3"/>
      <c r="JBR153" s="3"/>
      <c r="JBS153" s="3"/>
      <c r="JBT153" s="3"/>
      <c r="JBU153" s="3"/>
      <c r="JBV153" s="3"/>
      <c r="JBW153" s="3"/>
      <c r="JBX153" s="3"/>
      <c r="JBY153" s="3"/>
      <c r="JBZ153" s="3"/>
      <c r="JCA153" s="3"/>
      <c r="JCB153" s="3"/>
      <c r="JCC153" s="3"/>
      <c r="JCD153" s="3"/>
      <c r="JCE153" s="3"/>
      <c r="JCF153" s="3"/>
      <c r="JCG153" s="3"/>
      <c r="JCH153" s="3"/>
      <c r="JCI153" s="3"/>
      <c r="JCJ153" s="3"/>
      <c r="JCK153" s="3"/>
      <c r="JCL153" s="3"/>
      <c r="JCM153" s="3"/>
      <c r="JCN153" s="3"/>
      <c r="JCO153" s="3"/>
      <c r="JCP153" s="3"/>
      <c r="JCQ153" s="3"/>
      <c r="JCR153" s="3"/>
      <c r="JCS153" s="3"/>
      <c r="JCT153" s="3"/>
      <c r="JCU153" s="3"/>
      <c r="JCV153" s="3"/>
      <c r="JCW153" s="3"/>
      <c r="JCX153" s="3"/>
      <c r="JCY153" s="3"/>
      <c r="JCZ153" s="3"/>
      <c r="JDA153" s="3"/>
      <c r="JDB153" s="3"/>
      <c r="JDC153" s="3"/>
      <c r="JDD153" s="3"/>
      <c r="JDE153" s="3"/>
      <c r="JDF153" s="3"/>
      <c r="JDG153" s="3"/>
      <c r="JDH153" s="3"/>
      <c r="JDI153" s="3"/>
      <c r="JDJ153" s="3"/>
      <c r="JDK153" s="3"/>
      <c r="JDL153" s="3"/>
      <c r="JDM153" s="3"/>
      <c r="JDN153" s="3"/>
      <c r="JDO153" s="3"/>
      <c r="JDP153" s="3"/>
      <c r="JDQ153" s="3"/>
      <c r="JDR153" s="3"/>
      <c r="JDS153" s="3"/>
      <c r="JDT153" s="3"/>
      <c r="JDU153" s="3"/>
      <c r="JDV153" s="3"/>
      <c r="JDW153" s="3"/>
      <c r="JDX153" s="3"/>
      <c r="JDY153" s="3"/>
      <c r="JDZ153" s="3"/>
      <c r="JEA153" s="3"/>
      <c r="JEB153" s="3"/>
      <c r="JEC153" s="3"/>
      <c r="JED153" s="3"/>
      <c r="JEE153" s="3"/>
      <c r="JEF153" s="3"/>
      <c r="JEG153" s="3"/>
      <c r="JEH153" s="3"/>
      <c r="JEI153" s="3"/>
      <c r="JEJ153" s="3"/>
      <c r="JEK153" s="3"/>
      <c r="JEL153" s="3"/>
      <c r="JEM153" s="3"/>
      <c r="JEN153" s="3"/>
      <c r="JEO153" s="3"/>
      <c r="JEP153" s="3"/>
      <c r="JEQ153" s="3"/>
      <c r="JER153" s="3"/>
      <c r="JES153" s="3"/>
      <c r="JET153" s="3"/>
      <c r="JEU153" s="3"/>
      <c r="JEV153" s="3"/>
      <c r="JEW153" s="3"/>
      <c r="JEX153" s="3"/>
      <c r="JEY153" s="3"/>
      <c r="JEZ153" s="3"/>
      <c r="JFA153" s="3"/>
      <c r="JFB153" s="3"/>
      <c r="JFC153" s="3"/>
      <c r="JFD153" s="3"/>
      <c r="JFE153" s="3"/>
      <c r="JFF153" s="3"/>
      <c r="JFG153" s="3"/>
      <c r="JFH153" s="3"/>
      <c r="JFI153" s="3"/>
      <c r="JFJ153" s="3"/>
      <c r="JFK153" s="3"/>
      <c r="JFL153" s="3"/>
      <c r="JFM153" s="3"/>
      <c r="JFN153" s="3"/>
      <c r="JFO153" s="3"/>
      <c r="JFP153" s="3"/>
      <c r="JFQ153" s="3"/>
      <c r="JFR153" s="3"/>
      <c r="JFS153" s="3"/>
      <c r="JFT153" s="3"/>
      <c r="JFU153" s="3"/>
      <c r="JFV153" s="3"/>
      <c r="JFW153" s="3"/>
      <c r="JFX153" s="3"/>
      <c r="JFY153" s="3"/>
      <c r="JFZ153" s="3"/>
      <c r="JGA153" s="3"/>
      <c r="JGB153" s="3"/>
      <c r="JGC153" s="3"/>
      <c r="JGD153" s="3"/>
      <c r="JGE153" s="3"/>
      <c r="JGF153" s="3"/>
      <c r="JGG153" s="3"/>
      <c r="JGH153" s="3"/>
      <c r="JGI153" s="3"/>
      <c r="JGJ153" s="3"/>
      <c r="JGK153" s="3"/>
      <c r="JGL153" s="3"/>
      <c r="JGM153" s="3"/>
      <c r="JGN153" s="3"/>
      <c r="JGO153" s="3"/>
      <c r="JGP153" s="3"/>
      <c r="JGQ153" s="3"/>
      <c r="JGR153" s="3"/>
      <c r="JGS153" s="3"/>
      <c r="JGT153" s="3"/>
      <c r="JGU153" s="3"/>
      <c r="JGV153" s="3"/>
      <c r="JGW153" s="3"/>
      <c r="JGX153" s="3"/>
      <c r="JGY153" s="3"/>
      <c r="JGZ153" s="3"/>
      <c r="JHA153" s="3"/>
      <c r="JHB153" s="3"/>
      <c r="JHC153" s="3"/>
      <c r="JHD153" s="3"/>
      <c r="JHE153" s="3"/>
      <c r="JHF153" s="3"/>
      <c r="JHG153" s="3"/>
      <c r="JHH153" s="3"/>
      <c r="JHI153" s="3"/>
      <c r="JHJ153" s="3"/>
      <c r="JHK153" s="3"/>
      <c r="JHL153" s="3"/>
      <c r="JHM153" s="3"/>
      <c r="JHN153" s="3"/>
      <c r="JHO153" s="3"/>
      <c r="JHP153" s="3"/>
      <c r="JHQ153" s="3"/>
      <c r="JHR153" s="3"/>
      <c r="JHS153" s="3"/>
      <c r="JHT153" s="3"/>
      <c r="JHU153" s="3"/>
      <c r="JHV153" s="3"/>
      <c r="JHW153" s="3"/>
      <c r="JHX153" s="3"/>
      <c r="JHY153" s="3"/>
      <c r="JHZ153" s="3"/>
      <c r="JIA153" s="3"/>
      <c r="JIB153" s="3"/>
      <c r="JIC153" s="3"/>
      <c r="JID153" s="3"/>
      <c r="JIE153" s="3"/>
      <c r="JIF153" s="3"/>
      <c r="JIG153" s="3"/>
      <c r="JIH153" s="3"/>
      <c r="JII153" s="3"/>
      <c r="JIJ153" s="3"/>
      <c r="JIK153" s="3"/>
      <c r="JIL153" s="3"/>
      <c r="JIM153" s="3"/>
      <c r="JIN153" s="3"/>
      <c r="JIO153" s="3"/>
      <c r="JIP153" s="3"/>
      <c r="JIQ153" s="3"/>
      <c r="JIR153" s="3"/>
      <c r="JIS153" s="3"/>
      <c r="JIT153" s="3"/>
      <c r="JIU153" s="3"/>
      <c r="JIV153" s="3"/>
      <c r="JIW153" s="3"/>
      <c r="JIX153" s="3"/>
      <c r="JIY153" s="3"/>
      <c r="JIZ153" s="3"/>
      <c r="JJA153" s="3"/>
      <c r="JJB153" s="3"/>
      <c r="JJC153" s="3"/>
      <c r="JJD153" s="3"/>
      <c r="JJE153" s="3"/>
      <c r="JJF153" s="3"/>
      <c r="JJG153" s="3"/>
      <c r="JJH153" s="3"/>
      <c r="JJI153" s="3"/>
      <c r="JJJ153" s="3"/>
      <c r="JJK153" s="3"/>
      <c r="JJL153" s="3"/>
      <c r="JJM153" s="3"/>
      <c r="JJN153" s="3"/>
      <c r="JJO153" s="3"/>
      <c r="JJP153" s="3"/>
      <c r="JJQ153" s="3"/>
      <c r="JJR153" s="3"/>
      <c r="JJS153" s="3"/>
      <c r="JJT153" s="3"/>
      <c r="JJU153" s="3"/>
      <c r="JJV153" s="3"/>
      <c r="JJW153" s="3"/>
      <c r="JJX153" s="3"/>
      <c r="JJY153" s="3"/>
      <c r="JJZ153" s="3"/>
      <c r="JKA153" s="3"/>
      <c r="JKB153" s="3"/>
      <c r="JKC153" s="3"/>
      <c r="JKD153" s="3"/>
      <c r="JKE153" s="3"/>
      <c r="JKF153" s="3"/>
      <c r="JKG153" s="3"/>
      <c r="JKH153" s="3"/>
      <c r="JKI153" s="3"/>
      <c r="JKJ153" s="3"/>
      <c r="JKK153" s="3"/>
      <c r="JKL153" s="3"/>
      <c r="JKM153" s="3"/>
      <c r="JKN153" s="3"/>
      <c r="JKO153" s="3"/>
      <c r="JKP153" s="3"/>
      <c r="JKQ153" s="3"/>
      <c r="JKR153" s="3"/>
      <c r="JKS153" s="3"/>
      <c r="JKT153" s="3"/>
      <c r="JKU153" s="3"/>
      <c r="JKV153" s="3"/>
      <c r="JKW153" s="3"/>
      <c r="JKX153" s="3"/>
      <c r="JKY153" s="3"/>
      <c r="JKZ153" s="3"/>
      <c r="JLA153" s="3"/>
      <c r="JLB153" s="3"/>
      <c r="JLC153" s="3"/>
      <c r="JLD153" s="3"/>
      <c r="JLE153" s="3"/>
      <c r="JLF153" s="3"/>
      <c r="JLG153" s="3"/>
      <c r="JLH153" s="3"/>
      <c r="JLI153" s="3"/>
      <c r="JLJ153" s="3"/>
      <c r="JLK153" s="3"/>
      <c r="JLL153" s="3"/>
      <c r="JLM153" s="3"/>
      <c r="JLN153" s="3"/>
      <c r="JLO153" s="3"/>
      <c r="JLP153" s="3"/>
      <c r="JLQ153" s="3"/>
      <c r="JLR153" s="3"/>
      <c r="JLS153" s="3"/>
      <c r="JLT153" s="3"/>
      <c r="JLU153" s="3"/>
      <c r="JLV153" s="3"/>
      <c r="JLW153" s="3"/>
      <c r="JLX153" s="3"/>
      <c r="JLY153" s="3"/>
      <c r="JLZ153" s="3"/>
      <c r="JMA153" s="3"/>
      <c r="JMB153" s="3"/>
      <c r="JMC153" s="3"/>
      <c r="JMD153" s="3"/>
      <c r="JME153" s="3"/>
      <c r="JMF153" s="3"/>
      <c r="JMG153" s="3"/>
      <c r="JMH153" s="3"/>
      <c r="JMI153" s="3"/>
      <c r="JMJ153" s="3"/>
      <c r="JMK153" s="3"/>
      <c r="JML153" s="3"/>
      <c r="JMM153" s="3"/>
      <c r="JMN153" s="3"/>
      <c r="JMO153" s="3"/>
      <c r="JMP153" s="3"/>
      <c r="JMQ153" s="3"/>
      <c r="JMR153" s="3"/>
      <c r="JMS153" s="3"/>
      <c r="JMT153" s="3"/>
      <c r="JMU153" s="3"/>
      <c r="JMV153" s="3"/>
      <c r="JMW153" s="3"/>
      <c r="JMX153" s="3"/>
      <c r="JMY153" s="3"/>
      <c r="JMZ153" s="3"/>
      <c r="JNA153" s="3"/>
      <c r="JNB153" s="3"/>
      <c r="JNC153" s="3"/>
      <c r="JND153" s="3"/>
      <c r="JNE153" s="3"/>
      <c r="JNF153" s="3"/>
      <c r="JNG153" s="3"/>
      <c r="JNH153" s="3"/>
      <c r="JNI153" s="3"/>
      <c r="JNJ153" s="3"/>
      <c r="JNK153" s="3"/>
      <c r="JNL153" s="3"/>
      <c r="JNM153" s="3"/>
      <c r="JNN153" s="3"/>
      <c r="JNO153" s="3"/>
      <c r="JNP153" s="3"/>
      <c r="JNQ153" s="3"/>
      <c r="JNR153" s="3"/>
      <c r="JNS153" s="3"/>
      <c r="JNT153" s="3"/>
      <c r="JNU153" s="3"/>
      <c r="JNV153" s="3"/>
      <c r="JNW153" s="3"/>
      <c r="JNX153" s="3"/>
      <c r="JNY153" s="3"/>
      <c r="JNZ153" s="3"/>
      <c r="JOA153" s="3"/>
      <c r="JOB153" s="3"/>
      <c r="JOC153" s="3"/>
      <c r="JOD153" s="3"/>
      <c r="JOE153" s="3"/>
      <c r="JOF153" s="3"/>
      <c r="JOG153" s="3"/>
      <c r="JOH153" s="3"/>
      <c r="JOI153" s="3"/>
      <c r="JOJ153" s="3"/>
      <c r="JOK153" s="3"/>
      <c r="JOL153" s="3"/>
      <c r="JOM153" s="3"/>
      <c r="JON153" s="3"/>
      <c r="JOO153" s="3"/>
      <c r="JOP153" s="3"/>
      <c r="JOQ153" s="3"/>
      <c r="JOR153" s="3"/>
      <c r="JOS153" s="3"/>
      <c r="JOT153" s="3"/>
      <c r="JOU153" s="3"/>
      <c r="JOV153" s="3"/>
      <c r="JOW153" s="3"/>
      <c r="JOX153" s="3"/>
      <c r="JOY153" s="3"/>
      <c r="JOZ153" s="3"/>
      <c r="JPA153" s="3"/>
      <c r="JPB153" s="3"/>
      <c r="JPC153" s="3"/>
      <c r="JPD153" s="3"/>
      <c r="JPE153" s="3"/>
      <c r="JPF153" s="3"/>
      <c r="JPG153" s="3"/>
      <c r="JPH153" s="3"/>
      <c r="JPI153" s="3"/>
      <c r="JPJ153" s="3"/>
      <c r="JPK153" s="3"/>
      <c r="JPL153" s="3"/>
      <c r="JPM153" s="3"/>
      <c r="JPN153" s="3"/>
      <c r="JPO153" s="3"/>
      <c r="JPP153" s="3"/>
      <c r="JPQ153" s="3"/>
      <c r="JPR153" s="3"/>
      <c r="JPS153" s="3"/>
      <c r="JPT153" s="3"/>
      <c r="JPU153" s="3"/>
      <c r="JPV153" s="3"/>
      <c r="JPW153" s="3"/>
      <c r="JPX153" s="3"/>
      <c r="JPY153" s="3"/>
      <c r="JPZ153" s="3"/>
      <c r="JQA153" s="3"/>
      <c r="JQB153" s="3"/>
      <c r="JQC153" s="3"/>
      <c r="JQD153" s="3"/>
      <c r="JQE153" s="3"/>
      <c r="JQF153" s="3"/>
      <c r="JQG153" s="3"/>
      <c r="JQH153" s="3"/>
      <c r="JQI153" s="3"/>
      <c r="JQJ153" s="3"/>
      <c r="JQK153" s="3"/>
      <c r="JQL153" s="3"/>
      <c r="JQM153" s="3"/>
      <c r="JQN153" s="3"/>
      <c r="JQO153" s="3"/>
      <c r="JQP153" s="3"/>
      <c r="JQQ153" s="3"/>
      <c r="JQR153" s="3"/>
      <c r="JQS153" s="3"/>
      <c r="JQT153" s="3"/>
      <c r="JQU153" s="3"/>
      <c r="JQV153" s="3"/>
      <c r="JQW153" s="3"/>
      <c r="JQX153" s="3"/>
      <c r="JQY153" s="3"/>
      <c r="JQZ153" s="3"/>
      <c r="JRA153" s="3"/>
      <c r="JRB153" s="3"/>
      <c r="JRC153" s="3"/>
      <c r="JRD153" s="3"/>
      <c r="JRE153" s="3"/>
      <c r="JRF153" s="3"/>
      <c r="JRG153" s="3"/>
      <c r="JRH153" s="3"/>
      <c r="JRI153" s="3"/>
      <c r="JRJ153" s="3"/>
      <c r="JRK153" s="3"/>
      <c r="JRL153" s="3"/>
      <c r="JRM153" s="3"/>
      <c r="JRN153" s="3"/>
      <c r="JRO153" s="3"/>
      <c r="JRP153" s="3"/>
      <c r="JRQ153" s="3"/>
      <c r="JRR153" s="3"/>
      <c r="JRS153" s="3"/>
      <c r="JRT153" s="3"/>
      <c r="JRU153" s="3"/>
      <c r="JRV153" s="3"/>
      <c r="JRW153" s="3"/>
      <c r="JRX153" s="3"/>
      <c r="JRY153" s="3"/>
      <c r="JRZ153" s="3"/>
      <c r="JSA153" s="3"/>
      <c r="JSB153" s="3"/>
      <c r="JSC153" s="3"/>
      <c r="JSD153" s="3"/>
      <c r="JSE153" s="3"/>
      <c r="JSF153" s="3"/>
      <c r="JSG153" s="3"/>
      <c r="JSH153" s="3"/>
      <c r="JSI153" s="3"/>
      <c r="JSJ153" s="3"/>
      <c r="JSK153" s="3"/>
      <c r="JSL153" s="3"/>
      <c r="JSM153" s="3"/>
      <c r="JSN153" s="3"/>
      <c r="JSO153" s="3"/>
      <c r="JSP153" s="3"/>
      <c r="JSQ153" s="3"/>
      <c r="JSR153" s="3"/>
      <c r="JSS153" s="3"/>
      <c r="JST153" s="3"/>
      <c r="JSU153" s="3"/>
      <c r="JSV153" s="3"/>
      <c r="JSW153" s="3"/>
      <c r="JSX153" s="3"/>
      <c r="JSY153" s="3"/>
      <c r="JSZ153" s="3"/>
      <c r="JTA153" s="3"/>
      <c r="JTB153" s="3"/>
      <c r="JTC153" s="3"/>
      <c r="JTD153" s="3"/>
      <c r="JTE153" s="3"/>
      <c r="JTF153" s="3"/>
      <c r="JTG153" s="3"/>
      <c r="JTH153" s="3"/>
      <c r="JTI153" s="3"/>
      <c r="JTJ153" s="3"/>
      <c r="JTK153" s="3"/>
      <c r="JTL153" s="3"/>
      <c r="JTM153" s="3"/>
      <c r="JTN153" s="3"/>
      <c r="JTO153" s="3"/>
      <c r="JTP153" s="3"/>
      <c r="JTQ153" s="3"/>
      <c r="JTR153" s="3"/>
      <c r="JTS153" s="3"/>
      <c r="JTT153" s="3"/>
      <c r="JTU153" s="3"/>
      <c r="JTV153" s="3"/>
      <c r="JTW153" s="3"/>
      <c r="JTX153" s="3"/>
      <c r="JTY153" s="3"/>
      <c r="JTZ153" s="3"/>
      <c r="JUA153" s="3"/>
      <c r="JUB153" s="3"/>
      <c r="JUC153" s="3"/>
      <c r="JUD153" s="3"/>
      <c r="JUE153" s="3"/>
      <c r="JUF153" s="3"/>
      <c r="JUG153" s="3"/>
      <c r="JUH153" s="3"/>
      <c r="JUI153" s="3"/>
      <c r="JUJ153" s="3"/>
      <c r="JUK153" s="3"/>
      <c r="JUL153" s="3"/>
      <c r="JUM153" s="3"/>
      <c r="JUN153" s="3"/>
      <c r="JUO153" s="3"/>
      <c r="JUP153" s="3"/>
      <c r="JUQ153" s="3"/>
      <c r="JUR153" s="3"/>
      <c r="JUS153" s="3"/>
      <c r="JUT153" s="3"/>
      <c r="JUU153" s="3"/>
      <c r="JUV153" s="3"/>
      <c r="JUW153" s="3"/>
      <c r="JUX153" s="3"/>
      <c r="JUY153" s="3"/>
      <c r="JUZ153" s="3"/>
      <c r="JVA153" s="3"/>
      <c r="JVB153" s="3"/>
      <c r="JVC153" s="3"/>
      <c r="JVD153" s="3"/>
      <c r="JVE153" s="3"/>
      <c r="JVF153" s="3"/>
      <c r="JVG153" s="3"/>
      <c r="JVH153" s="3"/>
      <c r="JVI153" s="3"/>
      <c r="JVJ153" s="3"/>
      <c r="JVK153" s="3"/>
      <c r="JVL153" s="3"/>
      <c r="JVM153" s="3"/>
      <c r="JVN153" s="3"/>
      <c r="JVO153" s="3"/>
      <c r="JVP153" s="3"/>
      <c r="JVQ153" s="3"/>
      <c r="JVR153" s="3"/>
      <c r="JVS153" s="3"/>
      <c r="JVT153" s="3"/>
      <c r="JVU153" s="3"/>
      <c r="JVV153" s="3"/>
      <c r="JVW153" s="3"/>
      <c r="JVX153" s="3"/>
      <c r="JVY153" s="3"/>
      <c r="JVZ153" s="3"/>
      <c r="JWA153" s="3"/>
      <c r="JWB153" s="3"/>
      <c r="JWC153" s="3"/>
      <c r="JWD153" s="3"/>
      <c r="JWE153" s="3"/>
      <c r="JWF153" s="3"/>
      <c r="JWG153" s="3"/>
      <c r="JWH153" s="3"/>
      <c r="JWI153" s="3"/>
      <c r="JWJ153" s="3"/>
      <c r="JWK153" s="3"/>
      <c r="JWL153" s="3"/>
      <c r="JWM153" s="3"/>
      <c r="JWN153" s="3"/>
      <c r="JWO153" s="3"/>
      <c r="JWP153" s="3"/>
      <c r="JWQ153" s="3"/>
      <c r="JWR153" s="3"/>
      <c r="JWS153" s="3"/>
      <c r="JWT153" s="3"/>
      <c r="JWU153" s="3"/>
      <c r="JWV153" s="3"/>
      <c r="JWW153" s="3"/>
      <c r="JWX153" s="3"/>
      <c r="JWY153" s="3"/>
      <c r="JWZ153" s="3"/>
      <c r="JXA153" s="3"/>
      <c r="JXB153" s="3"/>
      <c r="JXC153" s="3"/>
      <c r="JXD153" s="3"/>
      <c r="JXE153" s="3"/>
      <c r="JXF153" s="3"/>
      <c r="JXG153" s="3"/>
      <c r="JXH153" s="3"/>
      <c r="JXI153" s="3"/>
      <c r="JXJ153" s="3"/>
      <c r="JXK153" s="3"/>
      <c r="JXL153" s="3"/>
      <c r="JXM153" s="3"/>
      <c r="JXN153" s="3"/>
      <c r="JXO153" s="3"/>
      <c r="JXP153" s="3"/>
      <c r="JXQ153" s="3"/>
      <c r="JXR153" s="3"/>
      <c r="JXS153" s="3"/>
      <c r="JXT153" s="3"/>
      <c r="JXU153" s="3"/>
      <c r="JXV153" s="3"/>
      <c r="JXW153" s="3"/>
      <c r="JXX153" s="3"/>
      <c r="JXY153" s="3"/>
      <c r="JXZ153" s="3"/>
      <c r="JYA153" s="3"/>
      <c r="JYB153" s="3"/>
      <c r="JYC153" s="3"/>
      <c r="JYD153" s="3"/>
      <c r="JYE153" s="3"/>
      <c r="JYF153" s="3"/>
      <c r="JYG153" s="3"/>
      <c r="JYH153" s="3"/>
      <c r="JYI153" s="3"/>
      <c r="JYJ153" s="3"/>
      <c r="JYK153" s="3"/>
      <c r="JYL153" s="3"/>
      <c r="JYM153" s="3"/>
      <c r="JYN153" s="3"/>
      <c r="JYO153" s="3"/>
      <c r="JYP153" s="3"/>
      <c r="JYQ153" s="3"/>
      <c r="JYR153" s="3"/>
      <c r="JYS153" s="3"/>
      <c r="JYT153" s="3"/>
      <c r="JYU153" s="3"/>
      <c r="JYV153" s="3"/>
      <c r="JYW153" s="3"/>
      <c r="JYX153" s="3"/>
      <c r="JYY153" s="3"/>
      <c r="JYZ153" s="3"/>
      <c r="JZA153" s="3"/>
      <c r="JZB153" s="3"/>
      <c r="JZC153" s="3"/>
      <c r="JZD153" s="3"/>
      <c r="JZE153" s="3"/>
      <c r="JZF153" s="3"/>
      <c r="JZG153" s="3"/>
      <c r="JZH153" s="3"/>
      <c r="JZI153" s="3"/>
      <c r="JZJ153" s="3"/>
      <c r="JZK153" s="3"/>
      <c r="JZL153" s="3"/>
      <c r="JZM153" s="3"/>
      <c r="JZN153" s="3"/>
      <c r="JZO153" s="3"/>
      <c r="JZP153" s="3"/>
      <c r="JZQ153" s="3"/>
      <c r="JZR153" s="3"/>
      <c r="JZS153" s="3"/>
      <c r="JZT153" s="3"/>
      <c r="JZU153" s="3"/>
      <c r="JZV153" s="3"/>
      <c r="JZW153" s="3"/>
      <c r="JZX153" s="3"/>
      <c r="JZY153" s="3"/>
      <c r="JZZ153" s="3"/>
      <c r="KAA153" s="3"/>
      <c r="KAB153" s="3"/>
      <c r="KAC153" s="3"/>
      <c r="KAD153" s="3"/>
      <c r="KAE153" s="3"/>
      <c r="KAF153" s="3"/>
      <c r="KAG153" s="3"/>
      <c r="KAH153" s="3"/>
      <c r="KAI153" s="3"/>
      <c r="KAJ153" s="3"/>
      <c r="KAK153" s="3"/>
      <c r="KAL153" s="3"/>
      <c r="KAM153" s="3"/>
      <c r="KAN153" s="3"/>
      <c r="KAO153" s="3"/>
      <c r="KAP153" s="3"/>
      <c r="KAQ153" s="3"/>
      <c r="KAR153" s="3"/>
      <c r="KAS153" s="3"/>
      <c r="KAT153" s="3"/>
      <c r="KAU153" s="3"/>
      <c r="KAV153" s="3"/>
      <c r="KAW153" s="3"/>
      <c r="KAX153" s="3"/>
      <c r="KAY153" s="3"/>
      <c r="KAZ153" s="3"/>
      <c r="KBA153" s="3"/>
      <c r="KBB153" s="3"/>
      <c r="KBC153" s="3"/>
      <c r="KBD153" s="3"/>
      <c r="KBE153" s="3"/>
      <c r="KBF153" s="3"/>
      <c r="KBG153" s="3"/>
      <c r="KBH153" s="3"/>
      <c r="KBI153" s="3"/>
      <c r="KBJ153" s="3"/>
      <c r="KBK153" s="3"/>
      <c r="KBL153" s="3"/>
      <c r="KBM153" s="3"/>
      <c r="KBN153" s="3"/>
      <c r="KBO153" s="3"/>
      <c r="KBP153" s="3"/>
      <c r="KBQ153" s="3"/>
      <c r="KBR153" s="3"/>
      <c r="KBS153" s="3"/>
      <c r="KBT153" s="3"/>
      <c r="KBU153" s="3"/>
      <c r="KBV153" s="3"/>
      <c r="KBW153" s="3"/>
      <c r="KBX153" s="3"/>
      <c r="KBY153" s="3"/>
      <c r="KBZ153" s="3"/>
      <c r="KCA153" s="3"/>
      <c r="KCB153" s="3"/>
      <c r="KCC153" s="3"/>
      <c r="KCD153" s="3"/>
      <c r="KCE153" s="3"/>
      <c r="KCF153" s="3"/>
      <c r="KCG153" s="3"/>
      <c r="KCH153" s="3"/>
      <c r="KCI153" s="3"/>
      <c r="KCJ153" s="3"/>
      <c r="KCK153" s="3"/>
      <c r="KCL153" s="3"/>
      <c r="KCM153" s="3"/>
      <c r="KCN153" s="3"/>
      <c r="KCO153" s="3"/>
      <c r="KCP153" s="3"/>
      <c r="KCQ153" s="3"/>
      <c r="KCR153" s="3"/>
      <c r="KCS153" s="3"/>
      <c r="KCT153" s="3"/>
      <c r="KCU153" s="3"/>
      <c r="KCV153" s="3"/>
      <c r="KCW153" s="3"/>
      <c r="KCX153" s="3"/>
      <c r="KCY153" s="3"/>
      <c r="KCZ153" s="3"/>
      <c r="KDA153" s="3"/>
      <c r="KDB153" s="3"/>
      <c r="KDC153" s="3"/>
      <c r="KDD153" s="3"/>
      <c r="KDE153" s="3"/>
      <c r="KDF153" s="3"/>
      <c r="KDG153" s="3"/>
      <c r="KDH153" s="3"/>
      <c r="KDI153" s="3"/>
      <c r="KDJ153" s="3"/>
      <c r="KDK153" s="3"/>
      <c r="KDL153" s="3"/>
      <c r="KDM153" s="3"/>
      <c r="KDN153" s="3"/>
      <c r="KDO153" s="3"/>
      <c r="KDP153" s="3"/>
      <c r="KDQ153" s="3"/>
      <c r="KDR153" s="3"/>
      <c r="KDS153" s="3"/>
      <c r="KDT153" s="3"/>
      <c r="KDU153" s="3"/>
      <c r="KDV153" s="3"/>
      <c r="KDW153" s="3"/>
      <c r="KDX153" s="3"/>
      <c r="KDY153" s="3"/>
      <c r="KDZ153" s="3"/>
      <c r="KEA153" s="3"/>
      <c r="KEB153" s="3"/>
      <c r="KEC153" s="3"/>
      <c r="KED153" s="3"/>
      <c r="KEE153" s="3"/>
      <c r="KEF153" s="3"/>
      <c r="KEG153" s="3"/>
      <c r="KEH153" s="3"/>
      <c r="KEI153" s="3"/>
      <c r="KEJ153" s="3"/>
      <c r="KEK153" s="3"/>
      <c r="KEL153" s="3"/>
      <c r="KEM153" s="3"/>
      <c r="KEN153" s="3"/>
      <c r="KEO153" s="3"/>
      <c r="KEP153" s="3"/>
      <c r="KEQ153" s="3"/>
      <c r="KER153" s="3"/>
      <c r="KES153" s="3"/>
      <c r="KET153" s="3"/>
      <c r="KEU153" s="3"/>
      <c r="KEV153" s="3"/>
      <c r="KEW153" s="3"/>
      <c r="KEX153" s="3"/>
      <c r="KEY153" s="3"/>
      <c r="KEZ153" s="3"/>
      <c r="KFA153" s="3"/>
      <c r="KFB153" s="3"/>
      <c r="KFC153" s="3"/>
      <c r="KFD153" s="3"/>
      <c r="KFE153" s="3"/>
      <c r="KFF153" s="3"/>
      <c r="KFG153" s="3"/>
      <c r="KFH153" s="3"/>
      <c r="KFI153" s="3"/>
      <c r="KFJ153" s="3"/>
      <c r="KFK153" s="3"/>
      <c r="KFL153" s="3"/>
      <c r="KFM153" s="3"/>
      <c r="KFN153" s="3"/>
      <c r="KFO153" s="3"/>
      <c r="KFP153" s="3"/>
      <c r="KFQ153" s="3"/>
      <c r="KFR153" s="3"/>
      <c r="KFS153" s="3"/>
      <c r="KFT153" s="3"/>
      <c r="KFU153" s="3"/>
      <c r="KFV153" s="3"/>
      <c r="KFW153" s="3"/>
      <c r="KFX153" s="3"/>
      <c r="KFY153" s="3"/>
      <c r="KFZ153" s="3"/>
      <c r="KGA153" s="3"/>
      <c r="KGB153" s="3"/>
      <c r="KGC153" s="3"/>
      <c r="KGD153" s="3"/>
      <c r="KGE153" s="3"/>
      <c r="KGF153" s="3"/>
      <c r="KGG153" s="3"/>
      <c r="KGH153" s="3"/>
      <c r="KGI153" s="3"/>
      <c r="KGJ153" s="3"/>
      <c r="KGK153" s="3"/>
      <c r="KGL153" s="3"/>
      <c r="KGM153" s="3"/>
      <c r="KGN153" s="3"/>
      <c r="KGO153" s="3"/>
      <c r="KGP153" s="3"/>
      <c r="KGQ153" s="3"/>
      <c r="KGR153" s="3"/>
      <c r="KGS153" s="3"/>
      <c r="KGT153" s="3"/>
      <c r="KGU153" s="3"/>
      <c r="KGV153" s="3"/>
      <c r="KGW153" s="3"/>
      <c r="KGX153" s="3"/>
      <c r="KGY153" s="3"/>
      <c r="KGZ153" s="3"/>
      <c r="KHA153" s="3"/>
      <c r="KHB153" s="3"/>
      <c r="KHC153" s="3"/>
      <c r="KHD153" s="3"/>
      <c r="KHE153" s="3"/>
      <c r="KHF153" s="3"/>
      <c r="KHG153" s="3"/>
      <c r="KHH153" s="3"/>
      <c r="KHI153" s="3"/>
      <c r="KHJ153" s="3"/>
      <c r="KHK153" s="3"/>
      <c r="KHL153" s="3"/>
      <c r="KHM153" s="3"/>
      <c r="KHN153" s="3"/>
      <c r="KHO153" s="3"/>
      <c r="KHP153" s="3"/>
      <c r="KHQ153" s="3"/>
      <c r="KHR153" s="3"/>
      <c r="KHS153" s="3"/>
      <c r="KHT153" s="3"/>
      <c r="KHU153" s="3"/>
      <c r="KHV153" s="3"/>
      <c r="KHW153" s="3"/>
      <c r="KHX153" s="3"/>
      <c r="KHY153" s="3"/>
      <c r="KHZ153" s="3"/>
      <c r="KIA153" s="3"/>
      <c r="KIB153" s="3"/>
      <c r="KIC153" s="3"/>
      <c r="KID153" s="3"/>
      <c r="KIE153" s="3"/>
      <c r="KIF153" s="3"/>
      <c r="KIG153" s="3"/>
      <c r="KIH153" s="3"/>
      <c r="KII153" s="3"/>
      <c r="KIJ153" s="3"/>
      <c r="KIK153" s="3"/>
      <c r="KIL153" s="3"/>
      <c r="KIM153" s="3"/>
      <c r="KIN153" s="3"/>
      <c r="KIO153" s="3"/>
      <c r="KIP153" s="3"/>
      <c r="KIQ153" s="3"/>
      <c r="KIR153" s="3"/>
      <c r="KIS153" s="3"/>
      <c r="KIT153" s="3"/>
      <c r="KIU153" s="3"/>
      <c r="KIV153" s="3"/>
      <c r="KIW153" s="3"/>
      <c r="KIX153" s="3"/>
      <c r="KIY153" s="3"/>
      <c r="KIZ153" s="3"/>
      <c r="KJA153" s="3"/>
      <c r="KJB153" s="3"/>
      <c r="KJC153" s="3"/>
      <c r="KJD153" s="3"/>
      <c r="KJE153" s="3"/>
      <c r="KJF153" s="3"/>
      <c r="KJG153" s="3"/>
      <c r="KJH153" s="3"/>
      <c r="KJI153" s="3"/>
      <c r="KJJ153" s="3"/>
      <c r="KJK153" s="3"/>
      <c r="KJL153" s="3"/>
      <c r="KJM153" s="3"/>
      <c r="KJN153" s="3"/>
      <c r="KJO153" s="3"/>
      <c r="KJP153" s="3"/>
      <c r="KJQ153" s="3"/>
      <c r="KJR153" s="3"/>
      <c r="KJS153" s="3"/>
      <c r="KJT153" s="3"/>
      <c r="KJU153" s="3"/>
      <c r="KJV153" s="3"/>
      <c r="KJW153" s="3"/>
      <c r="KJX153" s="3"/>
      <c r="KJY153" s="3"/>
      <c r="KJZ153" s="3"/>
      <c r="KKA153" s="3"/>
      <c r="KKB153" s="3"/>
      <c r="KKC153" s="3"/>
      <c r="KKD153" s="3"/>
      <c r="KKE153" s="3"/>
      <c r="KKF153" s="3"/>
      <c r="KKG153" s="3"/>
      <c r="KKH153" s="3"/>
      <c r="KKI153" s="3"/>
      <c r="KKJ153" s="3"/>
      <c r="KKK153" s="3"/>
      <c r="KKL153" s="3"/>
      <c r="KKM153" s="3"/>
      <c r="KKN153" s="3"/>
      <c r="KKO153" s="3"/>
      <c r="KKP153" s="3"/>
      <c r="KKQ153" s="3"/>
      <c r="KKR153" s="3"/>
      <c r="KKS153" s="3"/>
      <c r="KKT153" s="3"/>
      <c r="KKU153" s="3"/>
      <c r="KKV153" s="3"/>
      <c r="KKW153" s="3"/>
      <c r="KKX153" s="3"/>
      <c r="KKY153" s="3"/>
      <c r="KKZ153" s="3"/>
      <c r="KLA153" s="3"/>
      <c r="KLB153" s="3"/>
      <c r="KLC153" s="3"/>
      <c r="KLD153" s="3"/>
      <c r="KLE153" s="3"/>
      <c r="KLF153" s="3"/>
      <c r="KLG153" s="3"/>
      <c r="KLH153" s="3"/>
      <c r="KLI153" s="3"/>
      <c r="KLJ153" s="3"/>
      <c r="KLK153" s="3"/>
      <c r="KLL153" s="3"/>
      <c r="KLM153" s="3"/>
      <c r="KLN153" s="3"/>
      <c r="KLO153" s="3"/>
      <c r="KLP153" s="3"/>
      <c r="KLQ153" s="3"/>
      <c r="KLR153" s="3"/>
      <c r="KLS153" s="3"/>
      <c r="KLT153" s="3"/>
      <c r="KLU153" s="3"/>
      <c r="KLV153" s="3"/>
      <c r="KLW153" s="3"/>
      <c r="KLX153" s="3"/>
      <c r="KLY153" s="3"/>
      <c r="KLZ153" s="3"/>
      <c r="KMA153" s="3"/>
      <c r="KMB153" s="3"/>
      <c r="KMC153" s="3"/>
      <c r="KMD153" s="3"/>
      <c r="KME153" s="3"/>
      <c r="KMF153" s="3"/>
      <c r="KMG153" s="3"/>
      <c r="KMH153" s="3"/>
      <c r="KMI153" s="3"/>
      <c r="KMJ153" s="3"/>
      <c r="KMK153" s="3"/>
      <c r="KML153" s="3"/>
      <c r="KMM153" s="3"/>
      <c r="KMN153" s="3"/>
      <c r="KMO153" s="3"/>
      <c r="KMP153" s="3"/>
      <c r="KMQ153" s="3"/>
      <c r="KMR153" s="3"/>
      <c r="KMS153" s="3"/>
      <c r="KMT153" s="3"/>
      <c r="KMU153" s="3"/>
      <c r="KMV153" s="3"/>
      <c r="KMW153" s="3"/>
      <c r="KMX153" s="3"/>
      <c r="KMY153" s="3"/>
      <c r="KMZ153" s="3"/>
      <c r="KNA153" s="3"/>
      <c r="KNB153" s="3"/>
      <c r="KNC153" s="3"/>
      <c r="KND153" s="3"/>
      <c r="KNE153" s="3"/>
      <c r="KNF153" s="3"/>
      <c r="KNG153" s="3"/>
      <c r="KNH153" s="3"/>
      <c r="KNI153" s="3"/>
      <c r="KNJ153" s="3"/>
      <c r="KNK153" s="3"/>
      <c r="KNL153" s="3"/>
      <c r="KNM153" s="3"/>
      <c r="KNN153" s="3"/>
      <c r="KNO153" s="3"/>
      <c r="KNP153" s="3"/>
      <c r="KNQ153" s="3"/>
      <c r="KNR153" s="3"/>
      <c r="KNS153" s="3"/>
      <c r="KNT153" s="3"/>
      <c r="KNU153" s="3"/>
      <c r="KNV153" s="3"/>
      <c r="KNW153" s="3"/>
      <c r="KNX153" s="3"/>
      <c r="KNY153" s="3"/>
      <c r="KNZ153" s="3"/>
      <c r="KOA153" s="3"/>
      <c r="KOB153" s="3"/>
      <c r="KOC153" s="3"/>
      <c r="KOD153" s="3"/>
      <c r="KOE153" s="3"/>
      <c r="KOF153" s="3"/>
      <c r="KOG153" s="3"/>
      <c r="KOH153" s="3"/>
      <c r="KOI153" s="3"/>
      <c r="KOJ153" s="3"/>
      <c r="KOK153" s="3"/>
      <c r="KOL153" s="3"/>
      <c r="KOM153" s="3"/>
      <c r="KON153" s="3"/>
      <c r="KOO153" s="3"/>
      <c r="KOP153" s="3"/>
      <c r="KOQ153" s="3"/>
      <c r="KOR153" s="3"/>
      <c r="KOS153" s="3"/>
      <c r="KOT153" s="3"/>
      <c r="KOU153" s="3"/>
      <c r="KOV153" s="3"/>
      <c r="KOW153" s="3"/>
      <c r="KOX153" s="3"/>
      <c r="KOY153" s="3"/>
      <c r="KOZ153" s="3"/>
      <c r="KPA153" s="3"/>
      <c r="KPB153" s="3"/>
      <c r="KPC153" s="3"/>
      <c r="KPD153" s="3"/>
      <c r="KPE153" s="3"/>
      <c r="KPF153" s="3"/>
      <c r="KPG153" s="3"/>
      <c r="KPH153" s="3"/>
      <c r="KPI153" s="3"/>
      <c r="KPJ153" s="3"/>
      <c r="KPK153" s="3"/>
      <c r="KPL153" s="3"/>
      <c r="KPM153" s="3"/>
      <c r="KPN153" s="3"/>
      <c r="KPO153" s="3"/>
      <c r="KPP153" s="3"/>
      <c r="KPQ153" s="3"/>
      <c r="KPR153" s="3"/>
      <c r="KPS153" s="3"/>
      <c r="KPT153" s="3"/>
      <c r="KPU153" s="3"/>
      <c r="KPV153" s="3"/>
      <c r="KPW153" s="3"/>
      <c r="KPX153" s="3"/>
      <c r="KPY153" s="3"/>
      <c r="KPZ153" s="3"/>
      <c r="KQA153" s="3"/>
      <c r="KQB153" s="3"/>
      <c r="KQC153" s="3"/>
      <c r="KQD153" s="3"/>
      <c r="KQE153" s="3"/>
      <c r="KQF153" s="3"/>
      <c r="KQG153" s="3"/>
      <c r="KQH153" s="3"/>
      <c r="KQI153" s="3"/>
      <c r="KQJ153" s="3"/>
      <c r="KQK153" s="3"/>
      <c r="KQL153" s="3"/>
      <c r="KQM153" s="3"/>
      <c r="KQN153" s="3"/>
      <c r="KQO153" s="3"/>
      <c r="KQP153" s="3"/>
      <c r="KQQ153" s="3"/>
      <c r="KQR153" s="3"/>
      <c r="KQS153" s="3"/>
      <c r="KQT153" s="3"/>
      <c r="KQU153" s="3"/>
      <c r="KQV153" s="3"/>
      <c r="KQW153" s="3"/>
      <c r="KQX153" s="3"/>
      <c r="KQY153" s="3"/>
      <c r="KQZ153" s="3"/>
      <c r="KRA153" s="3"/>
      <c r="KRB153" s="3"/>
      <c r="KRC153" s="3"/>
      <c r="KRD153" s="3"/>
      <c r="KRE153" s="3"/>
      <c r="KRF153" s="3"/>
      <c r="KRG153" s="3"/>
      <c r="KRH153" s="3"/>
      <c r="KRI153" s="3"/>
      <c r="KRJ153" s="3"/>
      <c r="KRK153" s="3"/>
      <c r="KRL153" s="3"/>
      <c r="KRM153" s="3"/>
      <c r="KRN153" s="3"/>
      <c r="KRO153" s="3"/>
      <c r="KRP153" s="3"/>
      <c r="KRQ153" s="3"/>
      <c r="KRR153" s="3"/>
      <c r="KRS153" s="3"/>
      <c r="KRT153" s="3"/>
      <c r="KRU153" s="3"/>
      <c r="KRV153" s="3"/>
      <c r="KRW153" s="3"/>
      <c r="KRX153" s="3"/>
      <c r="KRY153" s="3"/>
      <c r="KRZ153" s="3"/>
      <c r="KSA153" s="3"/>
      <c r="KSB153" s="3"/>
      <c r="KSC153" s="3"/>
      <c r="KSD153" s="3"/>
      <c r="KSE153" s="3"/>
      <c r="KSF153" s="3"/>
      <c r="KSG153" s="3"/>
      <c r="KSH153" s="3"/>
      <c r="KSI153" s="3"/>
      <c r="KSJ153" s="3"/>
      <c r="KSK153" s="3"/>
      <c r="KSL153" s="3"/>
      <c r="KSM153" s="3"/>
      <c r="KSN153" s="3"/>
      <c r="KSO153" s="3"/>
      <c r="KSP153" s="3"/>
      <c r="KSQ153" s="3"/>
      <c r="KSR153" s="3"/>
      <c r="KSS153" s="3"/>
      <c r="KST153" s="3"/>
      <c r="KSU153" s="3"/>
      <c r="KSV153" s="3"/>
      <c r="KSW153" s="3"/>
      <c r="KSX153" s="3"/>
      <c r="KSY153" s="3"/>
      <c r="KSZ153" s="3"/>
      <c r="KTA153" s="3"/>
      <c r="KTB153" s="3"/>
      <c r="KTC153" s="3"/>
      <c r="KTD153" s="3"/>
      <c r="KTE153" s="3"/>
      <c r="KTF153" s="3"/>
      <c r="KTG153" s="3"/>
      <c r="KTH153" s="3"/>
      <c r="KTI153" s="3"/>
      <c r="KTJ153" s="3"/>
      <c r="KTK153" s="3"/>
      <c r="KTL153" s="3"/>
      <c r="KTM153" s="3"/>
      <c r="KTN153" s="3"/>
      <c r="KTO153" s="3"/>
      <c r="KTP153" s="3"/>
      <c r="KTQ153" s="3"/>
      <c r="KTR153" s="3"/>
      <c r="KTS153" s="3"/>
      <c r="KTT153" s="3"/>
      <c r="KTU153" s="3"/>
      <c r="KTV153" s="3"/>
      <c r="KTW153" s="3"/>
      <c r="KTX153" s="3"/>
      <c r="KTY153" s="3"/>
      <c r="KTZ153" s="3"/>
      <c r="KUA153" s="3"/>
      <c r="KUB153" s="3"/>
      <c r="KUC153" s="3"/>
      <c r="KUD153" s="3"/>
      <c r="KUE153" s="3"/>
      <c r="KUF153" s="3"/>
      <c r="KUG153" s="3"/>
      <c r="KUH153" s="3"/>
      <c r="KUI153" s="3"/>
      <c r="KUJ153" s="3"/>
      <c r="KUK153" s="3"/>
      <c r="KUL153" s="3"/>
      <c r="KUM153" s="3"/>
      <c r="KUN153" s="3"/>
      <c r="KUO153" s="3"/>
      <c r="KUP153" s="3"/>
      <c r="KUQ153" s="3"/>
      <c r="KUR153" s="3"/>
      <c r="KUS153" s="3"/>
      <c r="KUT153" s="3"/>
      <c r="KUU153" s="3"/>
      <c r="KUV153" s="3"/>
      <c r="KUW153" s="3"/>
      <c r="KUX153" s="3"/>
      <c r="KUY153" s="3"/>
      <c r="KUZ153" s="3"/>
      <c r="KVA153" s="3"/>
      <c r="KVB153" s="3"/>
      <c r="KVC153" s="3"/>
      <c r="KVD153" s="3"/>
      <c r="KVE153" s="3"/>
      <c r="KVF153" s="3"/>
      <c r="KVG153" s="3"/>
      <c r="KVH153" s="3"/>
      <c r="KVI153" s="3"/>
      <c r="KVJ153" s="3"/>
      <c r="KVK153" s="3"/>
      <c r="KVL153" s="3"/>
      <c r="KVM153" s="3"/>
      <c r="KVN153" s="3"/>
      <c r="KVO153" s="3"/>
      <c r="KVP153" s="3"/>
      <c r="KVQ153" s="3"/>
      <c r="KVR153" s="3"/>
      <c r="KVS153" s="3"/>
      <c r="KVT153" s="3"/>
      <c r="KVU153" s="3"/>
      <c r="KVV153" s="3"/>
      <c r="KVW153" s="3"/>
      <c r="KVX153" s="3"/>
      <c r="KVY153" s="3"/>
      <c r="KVZ153" s="3"/>
      <c r="KWA153" s="3"/>
      <c r="KWB153" s="3"/>
      <c r="KWC153" s="3"/>
      <c r="KWD153" s="3"/>
      <c r="KWE153" s="3"/>
      <c r="KWF153" s="3"/>
      <c r="KWG153" s="3"/>
      <c r="KWH153" s="3"/>
      <c r="KWI153" s="3"/>
      <c r="KWJ153" s="3"/>
      <c r="KWK153" s="3"/>
      <c r="KWL153" s="3"/>
      <c r="KWM153" s="3"/>
      <c r="KWN153" s="3"/>
      <c r="KWO153" s="3"/>
      <c r="KWP153" s="3"/>
      <c r="KWQ153" s="3"/>
      <c r="KWR153" s="3"/>
      <c r="KWS153" s="3"/>
      <c r="KWT153" s="3"/>
      <c r="KWU153" s="3"/>
      <c r="KWV153" s="3"/>
      <c r="KWW153" s="3"/>
      <c r="KWX153" s="3"/>
      <c r="KWY153" s="3"/>
      <c r="KWZ153" s="3"/>
      <c r="KXA153" s="3"/>
      <c r="KXB153" s="3"/>
      <c r="KXC153" s="3"/>
      <c r="KXD153" s="3"/>
      <c r="KXE153" s="3"/>
      <c r="KXF153" s="3"/>
      <c r="KXG153" s="3"/>
      <c r="KXH153" s="3"/>
      <c r="KXI153" s="3"/>
      <c r="KXJ153" s="3"/>
      <c r="KXK153" s="3"/>
      <c r="KXL153" s="3"/>
      <c r="KXM153" s="3"/>
      <c r="KXN153" s="3"/>
      <c r="KXO153" s="3"/>
      <c r="KXP153" s="3"/>
      <c r="KXQ153" s="3"/>
      <c r="KXR153" s="3"/>
      <c r="KXS153" s="3"/>
      <c r="KXT153" s="3"/>
      <c r="KXU153" s="3"/>
      <c r="KXV153" s="3"/>
      <c r="KXW153" s="3"/>
      <c r="KXX153" s="3"/>
      <c r="KXY153" s="3"/>
      <c r="KXZ153" s="3"/>
      <c r="KYA153" s="3"/>
      <c r="KYB153" s="3"/>
      <c r="KYC153" s="3"/>
      <c r="KYD153" s="3"/>
      <c r="KYE153" s="3"/>
      <c r="KYF153" s="3"/>
      <c r="KYG153" s="3"/>
      <c r="KYH153" s="3"/>
      <c r="KYI153" s="3"/>
      <c r="KYJ153" s="3"/>
      <c r="KYK153" s="3"/>
      <c r="KYL153" s="3"/>
      <c r="KYM153" s="3"/>
      <c r="KYN153" s="3"/>
      <c r="KYO153" s="3"/>
      <c r="KYP153" s="3"/>
      <c r="KYQ153" s="3"/>
      <c r="KYR153" s="3"/>
      <c r="KYS153" s="3"/>
      <c r="KYT153" s="3"/>
      <c r="KYU153" s="3"/>
      <c r="KYV153" s="3"/>
      <c r="KYW153" s="3"/>
      <c r="KYX153" s="3"/>
      <c r="KYY153" s="3"/>
      <c r="KYZ153" s="3"/>
      <c r="KZA153" s="3"/>
      <c r="KZB153" s="3"/>
      <c r="KZC153" s="3"/>
      <c r="KZD153" s="3"/>
      <c r="KZE153" s="3"/>
      <c r="KZF153" s="3"/>
      <c r="KZG153" s="3"/>
      <c r="KZH153" s="3"/>
      <c r="KZI153" s="3"/>
      <c r="KZJ153" s="3"/>
      <c r="KZK153" s="3"/>
      <c r="KZL153" s="3"/>
      <c r="KZM153" s="3"/>
      <c r="KZN153" s="3"/>
      <c r="KZO153" s="3"/>
      <c r="KZP153" s="3"/>
      <c r="KZQ153" s="3"/>
      <c r="KZR153" s="3"/>
      <c r="KZS153" s="3"/>
      <c r="KZT153" s="3"/>
      <c r="KZU153" s="3"/>
      <c r="KZV153" s="3"/>
      <c r="KZW153" s="3"/>
      <c r="KZX153" s="3"/>
      <c r="KZY153" s="3"/>
      <c r="KZZ153" s="3"/>
      <c r="LAA153" s="3"/>
      <c r="LAB153" s="3"/>
      <c r="LAC153" s="3"/>
      <c r="LAD153" s="3"/>
      <c r="LAE153" s="3"/>
      <c r="LAF153" s="3"/>
      <c r="LAG153" s="3"/>
      <c r="LAH153" s="3"/>
      <c r="LAI153" s="3"/>
      <c r="LAJ153" s="3"/>
      <c r="LAK153" s="3"/>
      <c r="LAL153" s="3"/>
      <c r="LAM153" s="3"/>
      <c r="LAN153" s="3"/>
      <c r="LAO153" s="3"/>
      <c r="LAP153" s="3"/>
      <c r="LAQ153" s="3"/>
      <c r="LAR153" s="3"/>
      <c r="LAS153" s="3"/>
      <c r="LAT153" s="3"/>
      <c r="LAU153" s="3"/>
      <c r="LAV153" s="3"/>
      <c r="LAW153" s="3"/>
      <c r="LAX153" s="3"/>
      <c r="LAY153" s="3"/>
      <c r="LAZ153" s="3"/>
      <c r="LBA153" s="3"/>
      <c r="LBB153" s="3"/>
      <c r="LBC153" s="3"/>
      <c r="LBD153" s="3"/>
      <c r="LBE153" s="3"/>
      <c r="LBF153" s="3"/>
      <c r="LBG153" s="3"/>
      <c r="LBH153" s="3"/>
      <c r="LBI153" s="3"/>
      <c r="LBJ153" s="3"/>
      <c r="LBK153" s="3"/>
      <c r="LBL153" s="3"/>
      <c r="LBM153" s="3"/>
      <c r="LBN153" s="3"/>
      <c r="LBO153" s="3"/>
      <c r="LBP153" s="3"/>
      <c r="LBQ153" s="3"/>
      <c r="LBR153" s="3"/>
      <c r="LBS153" s="3"/>
      <c r="LBT153" s="3"/>
      <c r="LBU153" s="3"/>
      <c r="LBV153" s="3"/>
      <c r="LBW153" s="3"/>
      <c r="LBX153" s="3"/>
      <c r="LBY153" s="3"/>
      <c r="LBZ153" s="3"/>
      <c r="LCA153" s="3"/>
      <c r="LCB153" s="3"/>
      <c r="LCC153" s="3"/>
      <c r="LCD153" s="3"/>
      <c r="LCE153" s="3"/>
      <c r="LCF153" s="3"/>
      <c r="LCG153" s="3"/>
      <c r="LCH153" s="3"/>
      <c r="LCI153" s="3"/>
      <c r="LCJ153" s="3"/>
      <c r="LCK153" s="3"/>
      <c r="LCL153" s="3"/>
      <c r="LCM153" s="3"/>
      <c r="LCN153" s="3"/>
      <c r="LCO153" s="3"/>
      <c r="LCP153" s="3"/>
      <c r="LCQ153" s="3"/>
      <c r="LCR153" s="3"/>
      <c r="LCS153" s="3"/>
      <c r="LCT153" s="3"/>
      <c r="LCU153" s="3"/>
      <c r="LCV153" s="3"/>
      <c r="LCW153" s="3"/>
      <c r="LCX153" s="3"/>
      <c r="LCY153" s="3"/>
      <c r="LCZ153" s="3"/>
      <c r="LDA153" s="3"/>
      <c r="LDB153" s="3"/>
      <c r="LDC153" s="3"/>
      <c r="LDD153" s="3"/>
      <c r="LDE153" s="3"/>
      <c r="LDF153" s="3"/>
      <c r="LDG153" s="3"/>
      <c r="LDH153" s="3"/>
      <c r="LDI153" s="3"/>
      <c r="LDJ153" s="3"/>
      <c r="LDK153" s="3"/>
      <c r="LDL153" s="3"/>
      <c r="LDM153" s="3"/>
      <c r="LDN153" s="3"/>
      <c r="LDO153" s="3"/>
      <c r="LDP153" s="3"/>
      <c r="LDQ153" s="3"/>
      <c r="LDR153" s="3"/>
      <c r="LDS153" s="3"/>
      <c r="LDT153" s="3"/>
      <c r="LDU153" s="3"/>
      <c r="LDV153" s="3"/>
      <c r="LDW153" s="3"/>
      <c r="LDX153" s="3"/>
      <c r="LDY153" s="3"/>
      <c r="LDZ153" s="3"/>
      <c r="LEA153" s="3"/>
      <c r="LEB153" s="3"/>
      <c r="LEC153" s="3"/>
      <c r="LED153" s="3"/>
      <c r="LEE153" s="3"/>
      <c r="LEF153" s="3"/>
      <c r="LEG153" s="3"/>
      <c r="LEH153" s="3"/>
      <c r="LEI153" s="3"/>
      <c r="LEJ153" s="3"/>
      <c r="LEK153" s="3"/>
      <c r="LEL153" s="3"/>
      <c r="LEM153" s="3"/>
      <c r="LEN153" s="3"/>
      <c r="LEO153" s="3"/>
      <c r="LEP153" s="3"/>
      <c r="LEQ153" s="3"/>
      <c r="LER153" s="3"/>
      <c r="LES153" s="3"/>
      <c r="LET153" s="3"/>
      <c r="LEU153" s="3"/>
      <c r="LEV153" s="3"/>
      <c r="LEW153" s="3"/>
      <c r="LEX153" s="3"/>
      <c r="LEY153" s="3"/>
      <c r="LEZ153" s="3"/>
      <c r="LFA153" s="3"/>
      <c r="LFB153" s="3"/>
      <c r="LFC153" s="3"/>
      <c r="LFD153" s="3"/>
      <c r="LFE153" s="3"/>
      <c r="LFF153" s="3"/>
      <c r="LFG153" s="3"/>
      <c r="LFH153" s="3"/>
      <c r="LFI153" s="3"/>
      <c r="LFJ153" s="3"/>
      <c r="LFK153" s="3"/>
      <c r="LFL153" s="3"/>
      <c r="LFM153" s="3"/>
      <c r="LFN153" s="3"/>
      <c r="LFO153" s="3"/>
      <c r="LFP153" s="3"/>
      <c r="LFQ153" s="3"/>
      <c r="LFR153" s="3"/>
      <c r="LFS153" s="3"/>
      <c r="LFT153" s="3"/>
      <c r="LFU153" s="3"/>
      <c r="LFV153" s="3"/>
      <c r="LFW153" s="3"/>
      <c r="LFX153" s="3"/>
      <c r="LFY153" s="3"/>
      <c r="LFZ153" s="3"/>
      <c r="LGA153" s="3"/>
      <c r="LGB153" s="3"/>
      <c r="LGC153" s="3"/>
      <c r="LGD153" s="3"/>
      <c r="LGE153" s="3"/>
      <c r="LGF153" s="3"/>
      <c r="LGG153" s="3"/>
      <c r="LGH153" s="3"/>
      <c r="LGI153" s="3"/>
      <c r="LGJ153" s="3"/>
      <c r="LGK153" s="3"/>
      <c r="LGL153" s="3"/>
      <c r="LGM153" s="3"/>
      <c r="LGN153" s="3"/>
      <c r="LGO153" s="3"/>
      <c r="LGP153" s="3"/>
      <c r="LGQ153" s="3"/>
      <c r="LGR153" s="3"/>
      <c r="LGS153" s="3"/>
      <c r="LGT153" s="3"/>
      <c r="LGU153" s="3"/>
      <c r="LGV153" s="3"/>
      <c r="LGW153" s="3"/>
      <c r="LGX153" s="3"/>
      <c r="LGY153" s="3"/>
      <c r="LGZ153" s="3"/>
      <c r="LHA153" s="3"/>
      <c r="LHB153" s="3"/>
      <c r="LHC153" s="3"/>
      <c r="LHD153" s="3"/>
      <c r="LHE153" s="3"/>
      <c r="LHF153" s="3"/>
      <c r="LHG153" s="3"/>
      <c r="LHH153" s="3"/>
      <c r="LHI153" s="3"/>
      <c r="LHJ153" s="3"/>
      <c r="LHK153" s="3"/>
      <c r="LHL153" s="3"/>
      <c r="LHM153" s="3"/>
      <c r="LHN153" s="3"/>
      <c r="LHO153" s="3"/>
      <c r="LHP153" s="3"/>
      <c r="LHQ153" s="3"/>
      <c r="LHR153" s="3"/>
      <c r="LHS153" s="3"/>
      <c r="LHT153" s="3"/>
      <c r="LHU153" s="3"/>
      <c r="LHV153" s="3"/>
      <c r="LHW153" s="3"/>
      <c r="LHX153" s="3"/>
      <c r="LHY153" s="3"/>
      <c r="LHZ153" s="3"/>
      <c r="LIA153" s="3"/>
      <c r="LIB153" s="3"/>
      <c r="LIC153" s="3"/>
      <c r="LID153" s="3"/>
      <c r="LIE153" s="3"/>
      <c r="LIF153" s="3"/>
      <c r="LIG153" s="3"/>
      <c r="LIH153" s="3"/>
      <c r="LII153" s="3"/>
      <c r="LIJ153" s="3"/>
      <c r="LIK153" s="3"/>
      <c r="LIL153" s="3"/>
      <c r="LIM153" s="3"/>
      <c r="LIN153" s="3"/>
      <c r="LIO153" s="3"/>
      <c r="LIP153" s="3"/>
      <c r="LIQ153" s="3"/>
      <c r="LIR153" s="3"/>
      <c r="LIS153" s="3"/>
      <c r="LIT153" s="3"/>
      <c r="LIU153" s="3"/>
      <c r="LIV153" s="3"/>
      <c r="LIW153" s="3"/>
      <c r="LIX153" s="3"/>
      <c r="LIY153" s="3"/>
      <c r="LIZ153" s="3"/>
      <c r="LJA153" s="3"/>
      <c r="LJB153" s="3"/>
      <c r="LJC153" s="3"/>
      <c r="LJD153" s="3"/>
      <c r="LJE153" s="3"/>
      <c r="LJF153" s="3"/>
      <c r="LJG153" s="3"/>
      <c r="LJH153" s="3"/>
      <c r="LJI153" s="3"/>
      <c r="LJJ153" s="3"/>
      <c r="LJK153" s="3"/>
      <c r="LJL153" s="3"/>
      <c r="LJM153" s="3"/>
      <c r="LJN153" s="3"/>
      <c r="LJO153" s="3"/>
      <c r="LJP153" s="3"/>
      <c r="LJQ153" s="3"/>
      <c r="LJR153" s="3"/>
      <c r="LJS153" s="3"/>
      <c r="LJT153" s="3"/>
      <c r="LJU153" s="3"/>
      <c r="LJV153" s="3"/>
      <c r="LJW153" s="3"/>
      <c r="LJX153" s="3"/>
      <c r="LJY153" s="3"/>
      <c r="LJZ153" s="3"/>
      <c r="LKA153" s="3"/>
      <c r="LKB153" s="3"/>
      <c r="LKC153" s="3"/>
      <c r="LKD153" s="3"/>
      <c r="LKE153" s="3"/>
      <c r="LKF153" s="3"/>
      <c r="LKG153" s="3"/>
      <c r="LKH153" s="3"/>
      <c r="LKI153" s="3"/>
      <c r="LKJ153" s="3"/>
      <c r="LKK153" s="3"/>
      <c r="LKL153" s="3"/>
      <c r="LKM153" s="3"/>
      <c r="LKN153" s="3"/>
      <c r="LKO153" s="3"/>
      <c r="LKP153" s="3"/>
      <c r="LKQ153" s="3"/>
      <c r="LKR153" s="3"/>
      <c r="LKS153" s="3"/>
      <c r="LKT153" s="3"/>
      <c r="LKU153" s="3"/>
      <c r="LKV153" s="3"/>
      <c r="LKW153" s="3"/>
      <c r="LKX153" s="3"/>
      <c r="LKY153" s="3"/>
      <c r="LKZ153" s="3"/>
      <c r="LLA153" s="3"/>
      <c r="LLB153" s="3"/>
      <c r="LLC153" s="3"/>
      <c r="LLD153" s="3"/>
      <c r="LLE153" s="3"/>
      <c r="LLF153" s="3"/>
      <c r="LLG153" s="3"/>
      <c r="LLH153" s="3"/>
      <c r="LLI153" s="3"/>
      <c r="LLJ153" s="3"/>
      <c r="LLK153" s="3"/>
      <c r="LLL153" s="3"/>
      <c r="LLM153" s="3"/>
      <c r="LLN153" s="3"/>
      <c r="LLO153" s="3"/>
      <c r="LLP153" s="3"/>
      <c r="LLQ153" s="3"/>
      <c r="LLR153" s="3"/>
      <c r="LLS153" s="3"/>
      <c r="LLT153" s="3"/>
      <c r="LLU153" s="3"/>
      <c r="LLV153" s="3"/>
      <c r="LLW153" s="3"/>
      <c r="LLX153" s="3"/>
      <c r="LLY153" s="3"/>
      <c r="LLZ153" s="3"/>
      <c r="LMA153" s="3"/>
      <c r="LMB153" s="3"/>
      <c r="LMC153" s="3"/>
      <c r="LMD153" s="3"/>
      <c r="LME153" s="3"/>
      <c r="LMF153" s="3"/>
      <c r="LMG153" s="3"/>
      <c r="LMH153" s="3"/>
      <c r="LMI153" s="3"/>
      <c r="LMJ153" s="3"/>
      <c r="LMK153" s="3"/>
      <c r="LML153" s="3"/>
      <c r="LMM153" s="3"/>
      <c r="LMN153" s="3"/>
      <c r="LMO153" s="3"/>
      <c r="LMP153" s="3"/>
      <c r="LMQ153" s="3"/>
      <c r="LMR153" s="3"/>
      <c r="LMS153" s="3"/>
      <c r="LMT153" s="3"/>
      <c r="LMU153" s="3"/>
      <c r="LMV153" s="3"/>
      <c r="LMW153" s="3"/>
      <c r="LMX153" s="3"/>
      <c r="LMY153" s="3"/>
      <c r="LMZ153" s="3"/>
      <c r="LNA153" s="3"/>
      <c r="LNB153" s="3"/>
      <c r="LNC153" s="3"/>
      <c r="LND153" s="3"/>
      <c r="LNE153" s="3"/>
      <c r="LNF153" s="3"/>
      <c r="LNG153" s="3"/>
      <c r="LNH153" s="3"/>
      <c r="LNI153" s="3"/>
      <c r="LNJ153" s="3"/>
      <c r="LNK153" s="3"/>
      <c r="LNL153" s="3"/>
      <c r="LNM153" s="3"/>
      <c r="LNN153" s="3"/>
      <c r="LNO153" s="3"/>
      <c r="LNP153" s="3"/>
      <c r="LNQ153" s="3"/>
      <c r="LNR153" s="3"/>
      <c r="LNS153" s="3"/>
      <c r="LNT153" s="3"/>
      <c r="LNU153" s="3"/>
      <c r="LNV153" s="3"/>
      <c r="LNW153" s="3"/>
      <c r="LNX153" s="3"/>
      <c r="LNY153" s="3"/>
      <c r="LNZ153" s="3"/>
      <c r="LOA153" s="3"/>
      <c r="LOB153" s="3"/>
      <c r="LOC153" s="3"/>
      <c r="LOD153" s="3"/>
      <c r="LOE153" s="3"/>
      <c r="LOF153" s="3"/>
      <c r="LOG153" s="3"/>
      <c r="LOH153" s="3"/>
      <c r="LOI153" s="3"/>
      <c r="LOJ153" s="3"/>
      <c r="LOK153" s="3"/>
      <c r="LOL153" s="3"/>
      <c r="LOM153" s="3"/>
      <c r="LON153" s="3"/>
      <c r="LOO153" s="3"/>
      <c r="LOP153" s="3"/>
      <c r="LOQ153" s="3"/>
      <c r="LOR153" s="3"/>
      <c r="LOS153" s="3"/>
      <c r="LOT153" s="3"/>
      <c r="LOU153" s="3"/>
      <c r="LOV153" s="3"/>
      <c r="LOW153" s="3"/>
      <c r="LOX153" s="3"/>
      <c r="LOY153" s="3"/>
      <c r="LOZ153" s="3"/>
      <c r="LPA153" s="3"/>
      <c r="LPB153" s="3"/>
      <c r="LPC153" s="3"/>
      <c r="LPD153" s="3"/>
      <c r="LPE153" s="3"/>
      <c r="LPF153" s="3"/>
      <c r="LPG153" s="3"/>
      <c r="LPH153" s="3"/>
      <c r="LPI153" s="3"/>
      <c r="LPJ153" s="3"/>
      <c r="LPK153" s="3"/>
      <c r="LPL153" s="3"/>
      <c r="LPM153" s="3"/>
      <c r="LPN153" s="3"/>
      <c r="LPO153" s="3"/>
      <c r="LPP153" s="3"/>
      <c r="LPQ153" s="3"/>
      <c r="LPR153" s="3"/>
      <c r="LPS153" s="3"/>
      <c r="LPT153" s="3"/>
      <c r="LPU153" s="3"/>
      <c r="LPV153" s="3"/>
      <c r="LPW153" s="3"/>
      <c r="LPX153" s="3"/>
      <c r="LPY153" s="3"/>
      <c r="LPZ153" s="3"/>
      <c r="LQA153" s="3"/>
      <c r="LQB153" s="3"/>
      <c r="LQC153" s="3"/>
      <c r="LQD153" s="3"/>
      <c r="LQE153" s="3"/>
      <c r="LQF153" s="3"/>
      <c r="LQG153" s="3"/>
      <c r="LQH153" s="3"/>
      <c r="LQI153" s="3"/>
      <c r="LQJ153" s="3"/>
      <c r="LQK153" s="3"/>
      <c r="LQL153" s="3"/>
      <c r="LQM153" s="3"/>
      <c r="LQN153" s="3"/>
      <c r="LQO153" s="3"/>
      <c r="LQP153" s="3"/>
      <c r="LQQ153" s="3"/>
      <c r="LQR153" s="3"/>
      <c r="LQS153" s="3"/>
      <c r="LQT153" s="3"/>
      <c r="LQU153" s="3"/>
      <c r="LQV153" s="3"/>
      <c r="LQW153" s="3"/>
      <c r="LQX153" s="3"/>
      <c r="LQY153" s="3"/>
      <c r="LQZ153" s="3"/>
      <c r="LRA153" s="3"/>
      <c r="LRB153" s="3"/>
      <c r="LRC153" s="3"/>
      <c r="LRD153" s="3"/>
      <c r="LRE153" s="3"/>
      <c r="LRF153" s="3"/>
      <c r="LRG153" s="3"/>
      <c r="LRH153" s="3"/>
      <c r="LRI153" s="3"/>
      <c r="LRJ153" s="3"/>
      <c r="LRK153" s="3"/>
      <c r="LRL153" s="3"/>
      <c r="LRM153" s="3"/>
      <c r="LRN153" s="3"/>
      <c r="LRO153" s="3"/>
      <c r="LRP153" s="3"/>
      <c r="LRQ153" s="3"/>
      <c r="LRR153" s="3"/>
      <c r="LRS153" s="3"/>
      <c r="LRT153" s="3"/>
      <c r="LRU153" s="3"/>
      <c r="LRV153" s="3"/>
      <c r="LRW153" s="3"/>
      <c r="LRX153" s="3"/>
      <c r="LRY153" s="3"/>
      <c r="LRZ153" s="3"/>
      <c r="LSA153" s="3"/>
      <c r="LSB153" s="3"/>
      <c r="LSC153" s="3"/>
      <c r="LSD153" s="3"/>
      <c r="LSE153" s="3"/>
      <c r="LSF153" s="3"/>
      <c r="LSG153" s="3"/>
      <c r="LSH153" s="3"/>
      <c r="LSI153" s="3"/>
      <c r="LSJ153" s="3"/>
      <c r="LSK153" s="3"/>
      <c r="LSL153" s="3"/>
      <c r="LSM153" s="3"/>
      <c r="LSN153" s="3"/>
      <c r="LSO153" s="3"/>
      <c r="LSP153" s="3"/>
      <c r="LSQ153" s="3"/>
      <c r="LSR153" s="3"/>
      <c r="LSS153" s="3"/>
      <c r="LST153" s="3"/>
      <c r="LSU153" s="3"/>
      <c r="LSV153" s="3"/>
      <c r="LSW153" s="3"/>
      <c r="LSX153" s="3"/>
      <c r="LSY153" s="3"/>
      <c r="LSZ153" s="3"/>
      <c r="LTA153" s="3"/>
      <c r="LTB153" s="3"/>
      <c r="LTC153" s="3"/>
      <c r="LTD153" s="3"/>
      <c r="LTE153" s="3"/>
      <c r="LTF153" s="3"/>
      <c r="LTG153" s="3"/>
      <c r="LTH153" s="3"/>
      <c r="LTI153" s="3"/>
      <c r="LTJ153" s="3"/>
      <c r="LTK153" s="3"/>
      <c r="LTL153" s="3"/>
      <c r="LTM153" s="3"/>
      <c r="LTN153" s="3"/>
      <c r="LTO153" s="3"/>
      <c r="LTP153" s="3"/>
      <c r="LTQ153" s="3"/>
      <c r="LTR153" s="3"/>
      <c r="LTS153" s="3"/>
      <c r="LTT153" s="3"/>
      <c r="LTU153" s="3"/>
      <c r="LTV153" s="3"/>
      <c r="LTW153" s="3"/>
      <c r="LTX153" s="3"/>
      <c r="LTY153" s="3"/>
      <c r="LTZ153" s="3"/>
      <c r="LUA153" s="3"/>
      <c r="LUB153" s="3"/>
      <c r="LUC153" s="3"/>
      <c r="LUD153" s="3"/>
      <c r="LUE153" s="3"/>
      <c r="LUF153" s="3"/>
      <c r="LUG153" s="3"/>
      <c r="LUH153" s="3"/>
      <c r="LUI153" s="3"/>
      <c r="LUJ153" s="3"/>
      <c r="LUK153" s="3"/>
      <c r="LUL153" s="3"/>
      <c r="LUM153" s="3"/>
      <c r="LUN153" s="3"/>
      <c r="LUO153" s="3"/>
      <c r="LUP153" s="3"/>
      <c r="LUQ153" s="3"/>
      <c r="LUR153" s="3"/>
      <c r="LUS153" s="3"/>
      <c r="LUT153" s="3"/>
      <c r="LUU153" s="3"/>
      <c r="LUV153" s="3"/>
      <c r="LUW153" s="3"/>
      <c r="LUX153" s="3"/>
      <c r="LUY153" s="3"/>
      <c r="LUZ153" s="3"/>
      <c r="LVA153" s="3"/>
      <c r="LVB153" s="3"/>
      <c r="LVC153" s="3"/>
      <c r="LVD153" s="3"/>
      <c r="LVE153" s="3"/>
      <c r="LVF153" s="3"/>
      <c r="LVG153" s="3"/>
      <c r="LVH153" s="3"/>
      <c r="LVI153" s="3"/>
      <c r="LVJ153" s="3"/>
      <c r="LVK153" s="3"/>
      <c r="LVL153" s="3"/>
      <c r="LVM153" s="3"/>
      <c r="LVN153" s="3"/>
      <c r="LVO153" s="3"/>
      <c r="LVP153" s="3"/>
      <c r="LVQ153" s="3"/>
      <c r="LVR153" s="3"/>
      <c r="LVS153" s="3"/>
      <c r="LVT153" s="3"/>
      <c r="LVU153" s="3"/>
      <c r="LVV153" s="3"/>
      <c r="LVW153" s="3"/>
      <c r="LVX153" s="3"/>
      <c r="LVY153" s="3"/>
      <c r="LVZ153" s="3"/>
      <c r="LWA153" s="3"/>
      <c r="LWB153" s="3"/>
      <c r="LWC153" s="3"/>
      <c r="LWD153" s="3"/>
      <c r="LWE153" s="3"/>
      <c r="LWF153" s="3"/>
      <c r="LWG153" s="3"/>
      <c r="LWH153" s="3"/>
      <c r="LWI153" s="3"/>
      <c r="LWJ153" s="3"/>
      <c r="LWK153" s="3"/>
      <c r="LWL153" s="3"/>
      <c r="LWM153" s="3"/>
      <c r="LWN153" s="3"/>
      <c r="LWO153" s="3"/>
      <c r="LWP153" s="3"/>
      <c r="LWQ153" s="3"/>
      <c r="LWR153" s="3"/>
      <c r="LWS153" s="3"/>
      <c r="LWT153" s="3"/>
      <c r="LWU153" s="3"/>
      <c r="LWV153" s="3"/>
      <c r="LWW153" s="3"/>
      <c r="LWX153" s="3"/>
      <c r="LWY153" s="3"/>
      <c r="LWZ153" s="3"/>
      <c r="LXA153" s="3"/>
      <c r="LXB153" s="3"/>
      <c r="LXC153" s="3"/>
      <c r="LXD153" s="3"/>
      <c r="LXE153" s="3"/>
      <c r="LXF153" s="3"/>
      <c r="LXG153" s="3"/>
      <c r="LXH153" s="3"/>
      <c r="LXI153" s="3"/>
      <c r="LXJ153" s="3"/>
      <c r="LXK153" s="3"/>
      <c r="LXL153" s="3"/>
      <c r="LXM153" s="3"/>
      <c r="LXN153" s="3"/>
      <c r="LXO153" s="3"/>
      <c r="LXP153" s="3"/>
      <c r="LXQ153" s="3"/>
      <c r="LXR153" s="3"/>
      <c r="LXS153" s="3"/>
      <c r="LXT153" s="3"/>
      <c r="LXU153" s="3"/>
      <c r="LXV153" s="3"/>
      <c r="LXW153" s="3"/>
      <c r="LXX153" s="3"/>
      <c r="LXY153" s="3"/>
      <c r="LXZ153" s="3"/>
      <c r="LYA153" s="3"/>
      <c r="LYB153" s="3"/>
      <c r="LYC153" s="3"/>
      <c r="LYD153" s="3"/>
      <c r="LYE153" s="3"/>
      <c r="LYF153" s="3"/>
      <c r="LYG153" s="3"/>
      <c r="LYH153" s="3"/>
      <c r="LYI153" s="3"/>
      <c r="LYJ153" s="3"/>
      <c r="LYK153" s="3"/>
      <c r="LYL153" s="3"/>
      <c r="LYM153" s="3"/>
      <c r="LYN153" s="3"/>
      <c r="LYO153" s="3"/>
      <c r="LYP153" s="3"/>
      <c r="LYQ153" s="3"/>
      <c r="LYR153" s="3"/>
      <c r="LYS153" s="3"/>
      <c r="LYT153" s="3"/>
      <c r="LYU153" s="3"/>
      <c r="LYV153" s="3"/>
      <c r="LYW153" s="3"/>
      <c r="LYX153" s="3"/>
      <c r="LYY153" s="3"/>
      <c r="LYZ153" s="3"/>
      <c r="LZA153" s="3"/>
      <c r="LZB153" s="3"/>
      <c r="LZC153" s="3"/>
      <c r="LZD153" s="3"/>
      <c r="LZE153" s="3"/>
      <c r="LZF153" s="3"/>
      <c r="LZG153" s="3"/>
      <c r="LZH153" s="3"/>
      <c r="LZI153" s="3"/>
      <c r="LZJ153" s="3"/>
      <c r="LZK153" s="3"/>
      <c r="LZL153" s="3"/>
      <c r="LZM153" s="3"/>
      <c r="LZN153" s="3"/>
      <c r="LZO153" s="3"/>
      <c r="LZP153" s="3"/>
      <c r="LZQ153" s="3"/>
      <c r="LZR153" s="3"/>
      <c r="LZS153" s="3"/>
      <c r="LZT153" s="3"/>
      <c r="LZU153" s="3"/>
      <c r="LZV153" s="3"/>
      <c r="LZW153" s="3"/>
      <c r="LZX153" s="3"/>
      <c r="LZY153" s="3"/>
      <c r="LZZ153" s="3"/>
      <c r="MAA153" s="3"/>
      <c r="MAB153" s="3"/>
      <c r="MAC153" s="3"/>
      <c r="MAD153" s="3"/>
      <c r="MAE153" s="3"/>
      <c r="MAF153" s="3"/>
      <c r="MAG153" s="3"/>
      <c r="MAH153" s="3"/>
      <c r="MAI153" s="3"/>
      <c r="MAJ153" s="3"/>
      <c r="MAK153" s="3"/>
      <c r="MAL153" s="3"/>
      <c r="MAM153" s="3"/>
      <c r="MAN153" s="3"/>
      <c r="MAO153" s="3"/>
      <c r="MAP153" s="3"/>
      <c r="MAQ153" s="3"/>
      <c r="MAR153" s="3"/>
      <c r="MAS153" s="3"/>
      <c r="MAT153" s="3"/>
      <c r="MAU153" s="3"/>
      <c r="MAV153" s="3"/>
      <c r="MAW153" s="3"/>
      <c r="MAX153" s="3"/>
      <c r="MAY153" s="3"/>
      <c r="MAZ153" s="3"/>
      <c r="MBA153" s="3"/>
      <c r="MBB153" s="3"/>
      <c r="MBC153" s="3"/>
      <c r="MBD153" s="3"/>
      <c r="MBE153" s="3"/>
      <c r="MBF153" s="3"/>
      <c r="MBG153" s="3"/>
      <c r="MBH153" s="3"/>
      <c r="MBI153" s="3"/>
      <c r="MBJ153" s="3"/>
      <c r="MBK153" s="3"/>
      <c r="MBL153" s="3"/>
      <c r="MBM153" s="3"/>
      <c r="MBN153" s="3"/>
      <c r="MBO153" s="3"/>
      <c r="MBP153" s="3"/>
      <c r="MBQ153" s="3"/>
      <c r="MBR153" s="3"/>
      <c r="MBS153" s="3"/>
      <c r="MBT153" s="3"/>
      <c r="MBU153" s="3"/>
      <c r="MBV153" s="3"/>
      <c r="MBW153" s="3"/>
      <c r="MBX153" s="3"/>
      <c r="MBY153" s="3"/>
      <c r="MBZ153" s="3"/>
      <c r="MCA153" s="3"/>
      <c r="MCB153" s="3"/>
      <c r="MCC153" s="3"/>
      <c r="MCD153" s="3"/>
      <c r="MCE153" s="3"/>
      <c r="MCF153" s="3"/>
      <c r="MCG153" s="3"/>
      <c r="MCH153" s="3"/>
      <c r="MCI153" s="3"/>
      <c r="MCJ153" s="3"/>
      <c r="MCK153" s="3"/>
      <c r="MCL153" s="3"/>
      <c r="MCM153" s="3"/>
      <c r="MCN153" s="3"/>
      <c r="MCO153" s="3"/>
      <c r="MCP153" s="3"/>
      <c r="MCQ153" s="3"/>
      <c r="MCR153" s="3"/>
      <c r="MCS153" s="3"/>
      <c r="MCT153" s="3"/>
      <c r="MCU153" s="3"/>
      <c r="MCV153" s="3"/>
      <c r="MCW153" s="3"/>
      <c r="MCX153" s="3"/>
      <c r="MCY153" s="3"/>
      <c r="MCZ153" s="3"/>
      <c r="MDA153" s="3"/>
      <c r="MDB153" s="3"/>
      <c r="MDC153" s="3"/>
      <c r="MDD153" s="3"/>
      <c r="MDE153" s="3"/>
      <c r="MDF153" s="3"/>
      <c r="MDG153" s="3"/>
      <c r="MDH153" s="3"/>
      <c r="MDI153" s="3"/>
      <c r="MDJ153" s="3"/>
      <c r="MDK153" s="3"/>
      <c r="MDL153" s="3"/>
      <c r="MDM153" s="3"/>
      <c r="MDN153" s="3"/>
      <c r="MDO153" s="3"/>
      <c r="MDP153" s="3"/>
      <c r="MDQ153" s="3"/>
      <c r="MDR153" s="3"/>
      <c r="MDS153" s="3"/>
      <c r="MDT153" s="3"/>
      <c r="MDU153" s="3"/>
      <c r="MDV153" s="3"/>
      <c r="MDW153" s="3"/>
      <c r="MDX153" s="3"/>
      <c r="MDY153" s="3"/>
      <c r="MDZ153" s="3"/>
      <c r="MEA153" s="3"/>
      <c r="MEB153" s="3"/>
      <c r="MEC153" s="3"/>
      <c r="MED153" s="3"/>
      <c r="MEE153" s="3"/>
      <c r="MEF153" s="3"/>
      <c r="MEG153" s="3"/>
      <c r="MEH153" s="3"/>
      <c r="MEI153" s="3"/>
      <c r="MEJ153" s="3"/>
      <c r="MEK153" s="3"/>
      <c r="MEL153" s="3"/>
      <c r="MEM153" s="3"/>
      <c r="MEN153" s="3"/>
      <c r="MEO153" s="3"/>
      <c r="MEP153" s="3"/>
      <c r="MEQ153" s="3"/>
      <c r="MER153" s="3"/>
      <c r="MES153" s="3"/>
      <c r="MET153" s="3"/>
      <c r="MEU153" s="3"/>
      <c r="MEV153" s="3"/>
      <c r="MEW153" s="3"/>
      <c r="MEX153" s="3"/>
      <c r="MEY153" s="3"/>
      <c r="MEZ153" s="3"/>
      <c r="MFA153" s="3"/>
      <c r="MFB153" s="3"/>
      <c r="MFC153" s="3"/>
      <c r="MFD153" s="3"/>
      <c r="MFE153" s="3"/>
      <c r="MFF153" s="3"/>
      <c r="MFG153" s="3"/>
      <c r="MFH153" s="3"/>
      <c r="MFI153" s="3"/>
      <c r="MFJ153" s="3"/>
      <c r="MFK153" s="3"/>
      <c r="MFL153" s="3"/>
      <c r="MFM153" s="3"/>
      <c r="MFN153" s="3"/>
      <c r="MFO153" s="3"/>
      <c r="MFP153" s="3"/>
      <c r="MFQ153" s="3"/>
      <c r="MFR153" s="3"/>
      <c r="MFS153" s="3"/>
      <c r="MFT153" s="3"/>
      <c r="MFU153" s="3"/>
      <c r="MFV153" s="3"/>
      <c r="MFW153" s="3"/>
      <c r="MFX153" s="3"/>
      <c r="MFY153" s="3"/>
      <c r="MFZ153" s="3"/>
      <c r="MGA153" s="3"/>
      <c r="MGB153" s="3"/>
      <c r="MGC153" s="3"/>
      <c r="MGD153" s="3"/>
      <c r="MGE153" s="3"/>
      <c r="MGF153" s="3"/>
      <c r="MGG153" s="3"/>
      <c r="MGH153" s="3"/>
      <c r="MGI153" s="3"/>
      <c r="MGJ153" s="3"/>
      <c r="MGK153" s="3"/>
      <c r="MGL153" s="3"/>
      <c r="MGM153" s="3"/>
      <c r="MGN153" s="3"/>
      <c r="MGO153" s="3"/>
      <c r="MGP153" s="3"/>
      <c r="MGQ153" s="3"/>
      <c r="MGR153" s="3"/>
      <c r="MGS153" s="3"/>
      <c r="MGT153" s="3"/>
      <c r="MGU153" s="3"/>
      <c r="MGV153" s="3"/>
      <c r="MGW153" s="3"/>
      <c r="MGX153" s="3"/>
      <c r="MGY153" s="3"/>
      <c r="MGZ153" s="3"/>
      <c r="MHA153" s="3"/>
      <c r="MHB153" s="3"/>
      <c r="MHC153" s="3"/>
      <c r="MHD153" s="3"/>
      <c r="MHE153" s="3"/>
      <c r="MHF153" s="3"/>
      <c r="MHG153" s="3"/>
      <c r="MHH153" s="3"/>
      <c r="MHI153" s="3"/>
      <c r="MHJ153" s="3"/>
      <c r="MHK153" s="3"/>
      <c r="MHL153" s="3"/>
      <c r="MHM153" s="3"/>
      <c r="MHN153" s="3"/>
      <c r="MHO153" s="3"/>
      <c r="MHP153" s="3"/>
      <c r="MHQ153" s="3"/>
      <c r="MHR153" s="3"/>
      <c r="MHS153" s="3"/>
      <c r="MHT153" s="3"/>
      <c r="MHU153" s="3"/>
      <c r="MHV153" s="3"/>
      <c r="MHW153" s="3"/>
      <c r="MHX153" s="3"/>
      <c r="MHY153" s="3"/>
      <c r="MHZ153" s="3"/>
      <c r="MIA153" s="3"/>
      <c r="MIB153" s="3"/>
      <c r="MIC153" s="3"/>
      <c r="MID153" s="3"/>
      <c r="MIE153" s="3"/>
      <c r="MIF153" s="3"/>
      <c r="MIG153" s="3"/>
      <c r="MIH153" s="3"/>
      <c r="MII153" s="3"/>
      <c r="MIJ153" s="3"/>
      <c r="MIK153" s="3"/>
      <c r="MIL153" s="3"/>
      <c r="MIM153" s="3"/>
      <c r="MIN153" s="3"/>
      <c r="MIO153" s="3"/>
      <c r="MIP153" s="3"/>
      <c r="MIQ153" s="3"/>
      <c r="MIR153" s="3"/>
      <c r="MIS153" s="3"/>
      <c r="MIT153" s="3"/>
      <c r="MIU153" s="3"/>
      <c r="MIV153" s="3"/>
      <c r="MIW153" s="3"/>
      <c r="MIX153" s="3"/>
      <c r="MIY153" s="3"/>
      <c r="MIZ153" s="3"/>
      <c r="MJA153" s="3"/>
      <c r="MJB153" s="3"/>
      <c r="MJC153" s="3"/>
      <c r="MJD153" s="3"/>
      <c r="MJE153" s="3"/>
      <c r="MJF153" s="3"/>
      <c r="MJG153" s="3"/>
      <c r="MJH153" s="3"/>
      <c r="MJI153" s="3"/>
      <c r="MJJ153" s="3"/>
      <c r="MJK153" s="3"/>
      <c r="MJL153" s="3"/>
      <c r="MJM153" s="3"/>
      <c r="MJN153" s="3"/>
      <c r="MJO153" s="3"/>
      <c r="MJP153" s="3"/>
      <c r="MJQ153" s="3"/>
      <c r="MJR153" s="3"/>
      <c r="MJS153" s="3"/>
      <c r="MJT153" s="3"/>
      <c r="MJU153" s="3"/>
      <c r="MJV153" s="3"/>
      <c r="MJW153" s="3"/>
      <c r="MJX153" s="3"/>
      <c r="MJY153" s="3"/>
      <c r="MJZ153" s="3"/>
      <c r="MKA153" s="3"/>
      <c r="MKB153" s="3"/>
      <c r="MKC153" s="3"/>
      <c r="MKD153" s="3"/>
      <c r="MKE153" s="3"/>
      <c r="MKF153" s="3"/>
      <c r="MKG153" s="3"/>
      <c r="MKH153" s="3"/>
      <c r="MKI153" s="3"/>
      <c r="MKJ153" s="3"/>
      <c r="MKK153" s="3"/>
      <c r="MKL153" s="3"/>
      <c r="MKM153" s="3"/>
      <c r="MKN153" s="3"/>
      <c r="MKO153" s="3"/>
      <c r="MKP153" s="3"/>
      <c r="MKQ153" s="3"/>
      <c r="MKR153" s="3"/>
      <c r="MKS153" s="3"/>
      <c r="MKT153" s="3"/>
      <c r="MKU153" s="3"/>
      <c r="MKV153" s="3"/>
      <c r="MKW153" s="3"/>
      <c r="MKX153" s="3"/>
      <c r="MKY153" s="3"/>
      <c r="MKZ153" s="3"/>
      <c r="MLA153" s="3"/>
      <c r="MLB153" s="3"/>
      <c r="MLC153" s="3"/>
      <c r="MLD153" s="3"/>
      <c r="MLE153" s="3"/>
      <c r="MLF153" s="3"/>
      <c r="MLG153" s="3"/>
      <c r="MLH153" s="3"/>
      <c r="MLI153" s="3"/>
      <c r="MLJ153" s="3"/>
      <c r="MLK153" s="3"/>
      <c r="MLL153" s="3"/>
      <c r="MLM153" s="3"/>
      <c r="MLN153" s="3"/>
      <c r="MLO153" s="3"/>
      <c r="MLP153" s="3"/>
      <c r="MLQ153" s="3"/>
      <c r="MLR153" s="3"/>
      <c r="MLS153" s="3"/>
      <c r="MLT153" s="3"/>
      <c r="MLU153" s="3"/>
      <c r="MLV153" s="3"/>
      <c r="MLW153" s="3"/>
      <c r="MLX153" s="3"/>
      <c r="MLY153" s="3"/>
      <c r="MLZ153" s="3"/>
      <c r="MMA153" s="3"/>
      <c r="MMB153" s="3"/>
      <c r="MMC153" s="3"/>
      <c r="MMD153" s="3"/>
      <c r="MME153" s="3"/>
      <c r="MMF153" s="3"/>
      <c r="MMG153" s="3"/>
      <c r="MMH153" s="3"/>
      <c r="MMI153" s="3"/>
      <c r="MMJ153" s="3"/>
      <c r="MMK153" s="3"/>
      <c r="MML153" s="3"/>
      <c r="MMM153" s="3"/>
      <c r="MMN153" s="3"/>
      <c r="MMO153" s="3"/>
      <c r="MMP153" s="3"/>
      <c r="MMQ153" s="3"/>
      <c r="MMR153" s="3"/>
      <c r="MMS153" s="3"/>
      <c r="MMT153" s="3"/>
      <c r="MMU153" s="3"/>
      <c r="MMV153" s="3"/>
      <c r="MMW153" s="3"/>
      <c r="MMX153" s="3"/>
      <c r="MMY153" s="3"/>
      <c r="MMZ153" s="3"/>
      <c r="MNA153" s="3"/>
      <c r="MNB153" s="3"/>
      <c r="MNC153" s="3"/>
      <c r="MND153" s="3"/>
      <c r="MNE153" s="3"/>
      <c r="MNF153" s="3"/>
      <c r="MNG153" s="3"/>
      <c r="MNH153" s="3"/>
      <c r="MNI153" s="3"/>
      <c r="MNJ153" s="3"/>
      <c r="MNK153" s="3"/>
      <c r="MNL153" s="3"/>
      <c r="MNM153" s="3"/>
      <c r="MNN153" s="3"/>
      <c r="MNO153" s="3"/>
      <c r="MNP153" s="3"/>
      <c r="MNQ153" s="3"/>
      <c r="MNR153" s="3"/>
      <c r="MNS153" s="3"/>
      <c r="MNT153" s="3"/>
      <c r="MNU153" s="3"/>
      <c r="MNV153" s="3"/>
      <c r="MNW153" s="3"/>
      <c r="MNX153" s="3"/>
      <c r="MNY153" s="3"/>
      <c r="MNZ153" s="3"/>
      <c r="MOA153" s="3"/>
      <c r="MOB153" s="3"/>
      <c r="MOC153" s="3"/>
      <c r="MOD153" s="3"/>
      <c r="MOE153" s="3"/>
      <c r="MOF153" s="3"/>
      <c r="MOG153" s="3"/>
      <c r="MOH153" s="3"/>
      <c r="MOI153" s="3"/>
      <c r="MOJ153" s="3"/>
      <c r="MOK153" s="3"/>
      <c r="MOL153" s="3"/>
      <c r="MOM153" s="3"/>
      <c r="MON153" s="3"/>
      <c r="MOO153" s="3"/>
      <c r="MOP153" s="3"/>
      <c r="MOQ153" s="3"/>
      <c r="MOR153" s="3"/>
      <c r="MOS153" s="3"/>
      <c r="MOT153" s="3"/>
      <c r="MOU153" s="3"/>
      <c r="MOV153" s="3"/>
      <c r="MOW153" s="3"/>
      <c r="MOX153" s="3"/>
      <c r="MOY153" s="3"/>
      <c r="MOZ153" s="3"/>
      <c r="MPA153" s="3"/>
      <c r="MPB153" s="3"/>
      <c r="MPC153" s="3"/>
      <c r="MPD153" s="3"/>
      <c r="MPE153" s="3"/>
      <c r="MPF153" s="3"/>
      <c r="MPG153" s="3"/>
      <c r="MPH153" s="3"/>
      <c r="MPI153" s="3"/>
      <c r="MPJ153" s="3"/>
      <c r="MPK153" s="3"/>
      <c r="MPL153" s="3"/>
      <c r="MPM153" s="3"/>
      <c r="MPN153" s="3"/>
      <c r="MPO153" s="3"/>
      <c r="MPP153" s="3"/>
      <c r="MPQ153" s="3"/>
      <c r="MPR153" s="3"/>
      <c r="MPS153" s="3"/>
      <c r="MPT153" s="3"/>
      <c r="MPU153" s="3"/>
      <c r="MPV153" s="3"/>
      <c r="MPW153" s="3"/>
      <c r="MPX153" s="3"/>
      <c r="MPY153" s="3"/>
      <c r="MPZ153" s="3"/>
      <c r="MQA153" s="3"/>
      <c r="MQB153" s="3"/>
      <c r="MQC153" s="3"/>
      <c r="MQD153" s="3"/>
      <c r="MQE153" s="3"/>
      <c r="MQF153" s="3"/>
      <c r="MQG153" s="3"/>
      <c r="MQH153" s="3"/>
      <c r="MQI153" s="3"/>
      <c r="MQJ153" s="3"/>
      <c r="MQK153" s="3"/>
      <c r="MQL153" s="3"/>
      <c r="MQM153" s="3"/>
      <c r="MQN153" s="3"/>
      <c r="MQO153" s="3"/>
      <c r="MQP153" s="3"/>
      <c r="MQQ153" s="3"/>
      <c r="MQR153" s="3"/>
      <c r="MQS153" s="3"/>
      <c r="MQT153" s="3"/>
      <c r="MQU153" s="3"/>
      <c r="MQV153" s="3"/>
      <c r="MQW153" s="3"/>
      <c r="MQX153" s="3"/>
      <c r="MQY153" s="3"/>
      <c r="MQZ153" s="3"/>
      <c r="MRA153" s="3"/>
      <c r="MRB153" s="3"/>
      <c r="MRC153" s="3"/>
      <c r="MRD153" s="3"/>
      <c r="MRE153" s="3"/>
      <c r="MRF153" s="3"/>
      <c r="MRG153" s="3"/>
      <c r="MRH153" s="3"/>
      <c r="MRI153" s="3"/>
      <c r="MRJ153" s="3"/>
      <c r="MRK153" s="3"/>
      <c r="MRL153" s="3"/>
      <c r="MRM153" s="3"/>
      <c r="MRN153" s="3"/>
      <c r="MRO153" s="3"/>
      <c r="MRP153" s="3"/>
      <c r="MRQ153" s="3"/>
      <c r="MRR153" s="3"/>
      <c r="MRS153" s="3"/>
      <c r="MRT153" s="3"/>
      <c r="MRU153" s="3"/>
      <c r="MRV153" s="3"/>
      <c r="MRW153" s="3"/>
      <c r="MRX153" s="3"/>
      <c r="MRY153" s="3"/>
      <c r="MRZ153" s="3"/>
      <c r="MSA153" s="3"/>
      <c r="MSB153" s="3"/>
      <c r="MSC153" s="3"/>
      <c r="MSD153" s="3"/>
      <c r="MSE153" s="3"/>
      <c r="MSF153" s="3"/>
      <c r="MSG153" s="3"/>
      <c r="MSH153" s="3"/>
      <c r="MSI153" s="3"/>
      <c r="MSJ153" s="3"/>
      <c r="MSK153" s="3"/>
      <c r="MSL153" s="3"/>
      <c r="MSM153" s="3"/>
      <c r="MSN153" s="3"/>
      <c r="MSO153" s="3"/>
      <c r="MSP153" s="3"/>
      <c r="MSQ153" s="3"/>
      <c r="MSR153" s="3"/>
      <c r="MSS153" s="3"/>
      <c r="MST153" s="3"/>
      <c r="MSU153" s="3"/>
      <c r="MSV153" s="3"/>
      <c r="MSW153" s="3"/>
      <c r="MSX153" s="3"/>
      <c r="MSY153" s="3"/>
      <c r="MSZ153" s="3"/>
      <c r="MTA153" s="3"/>
      <c r="MTB153" s="3"/>
      <c r="MTC153" s="3"/>
      <c r="MTD153" s="3"/>
      <c r="MTE153" s="3"/>
      <c r="MTF153" s="3"/>
      <c r="MTG153" s="3"/>
      <c r="MTH153" s="3"/>
      <c r="MTI153" s="3"/>
      <c r="MTJ153" s="3"/>
      <c r="MTK153" s="3"/>
      <c r="MTL153" s="3"/>
      <c r="MTM153" s="3"/>
      <c r="MTN153" s="3"/>
      <c r="MTO153" s="3"/>
      <c r="MTP153" s="3"/>
      <c r="MTQ153" s="3"/>
      <c r="MTR153" s="3"/>
      <c r="MTS153" s="3"/>
      <c r="MTT153" s="3"/>
      <c r="MTU153" s="3"/>
      <c r="MTV153" s="3"/>
      <c r="MTW153" s="3"/>
      <c r="MTX153" s="3"/>
      <c r="MTY153" s="3"/>
      <c r="MTZ153" s="3"/>
      <c r="MUA153" s="3"/>
      <c r="MUB153" s="3"/>
      <c r="MUC153" s="3"/>
      <c r="MUD153" s="3"/>
      <c r="MUE153" s="3"/>
      <c r="MUF153" s="3"/>
      <c r="MUG153" s="3"/>
      <c r="MUH153" s="3"/>
      <c r="MUI153" s="3"/>
      <c r="MUJ153" s="3"/>
      <c r="MUK153" s="3"/>
      <c r="MUL153" s="3"/>
      <c r="MUM153" s="3"/>
      <c r="MUN153" s="3"/>
      <c r="MUO153" s="3"/>
      <c r="MUP153" s="3"/>
      <c r="MUQ153" s="3"/>
      <c r="MUR153" s="3"/>
      <c r="MUS153" s="3"/>
      <c r="MUT153" s="3"/>
      <c r="MUU153" s="3"/>
      <c r="MUV153" s="3"/>
      <c r="MUW153" s="3"/>
      <c r="MUX153" s="3"/>
      <c r="MUY153" s="3"/>
      <c r="MUZ153" s="3"/>
      <c r="MVA153" s="3"/>
      <c r="MVB153" s="3"/>
      <c r="MVC153" s="3"/>
      <c r="MVD153" s="3"/>
      <c r="MVE153" s="3"/>
      <c r="MVF153" s="3"/>
      <c r="MVG153" s="3"/>
      <c r="MVH153" s="3"/>
      <c r="MVI153" s="3"/>
      <c r="MVJ153" s="3"/>
      <c r="MVK153" s="3"/>
      <c r="MVL153" s="3"/>
      <c r="MVM153" s="3"/>
      <c r="MVN153" s="3"/>
      <c r="MVO153" s="3"/>
      <c r="MVP153" s="3"/>
      <c r="MVQ153" s="3"/>
      <c r="MVR153" s="3"/>
      <c r="MVS153" s="3"/>
      <c r="MVT153" s="3"/>
      <c r="MVU153" s="3"/>
      <c r="MVV153" s="3"/>
      <c r="MVW153" s="3"/>
      <c r="MVX153" s="3"/>
      <c r="MVY153" s="3"/>
      <c r="MVZ153" s="3"/>
      <c r="MWA153" s="3"/>
      <c r="MWB153" s="3"/>
      <c r="MWC153" s="3"/>
      <c r="MWD153" s="3"/>
      <c r="MWE153" s="3"/>
      <c r="MWF153" s="3"/>
      <c r="MWG153" s="3"/>
      <c r="MWH153" s="3"/>
      <c r="MWI153" s="3"/>
      <c r="MWJ153" s="3"/>
      <c r="MWK153" s="3"/>
      <c r="MWL153" s="3"/>
      <c r="MWM153" s="3"/>
      <c r="MWN153" s="3"/>
      <c r="MWO153" s="3"/>
      <c r="MWP153" s="3"/>
      <c r="MWQ153" s="3"/>
      <c r="MWR153" s="3"/>
      <c r="MWS153" s="3"/>
      <c r="MWT153" s="3"/>
      <c r="MWU153" s="3"/>
      <c r="MWV153" s="3"/>
      <c r="MWW153" s="3"/>
      <c r="MWX153" s="3"/>
      <c r="MWY153" s="3"/>
      <c r="MWZ153" s="3"/>
      <c r="MXA153" s="3"/>
      <c r="MXB153" s="3"/>
      <c r="MXC153" s="3"/>
      <c r="MXD153" s="3"/>
      <c r="MXE153" s="3"/>
      <c r="MXF153" s="3"/>
      <c r="MXG153" s="3"/>
      <c r="MXH153" s="3"/>
      <c r="MXI153" s="3"/>
      <c r="MXJ153" s="3"/>
      <c r="MXK153" s="3"/>
      <c r="MXL153" s="3"/>
      <c r="MXM153" s="3"/>
      <c r="MXN153" s="3"/>
      <c r="MXO153" s="3"/>
      <c r="MXP153" s="3"/>
      <c r="MXQ153" s="3"/>
      <c r="MXR153" s="3"/>
      <c r="MXS153" s="3"/>
      <c r="MXT153" s="3"/>
      <c r="MXU153" s="3"/>
      <c r="MXV153" s="3"/>
      <c r="MXW153" s="3"/>
      <c r="MXX153" s="3"/>
      <c r="MXY153" s="3"/>
      <c r="MXZ153" s="3"/>
      <c r="MYA153" s="3"/>
      <c r="MYB153" s="3"/>
      <c r="MYC153" s="3"/>
      <c r="MYD153" s="3"/>
      <c r="MYE153" s="3"/>
      <c r="MYF153" s="3"/>
      <c r="MYG153" s="3"/>
      <c r="MYH153" s="3"/>
      <c r="MYI153" s="3"/>
      <c r="MYJ153" s="3"/>
      <c r="MYK153" s="3"/>
      <c r="MYL153" s="3"/>
      <c r="MYM153" s="3"/>
      <c r="MYN153" s="3"/>
      <c r="MYO153" s="3"/>
      <c r="MYP153" s="3"/>
      <c r="MYQ153" s="3"/>
      <c r="MYR153" s="3"/>
      <c r="MYS153" s="3"/>
      <c r="MYT153" s="3"/>
      <c r="MYU153" s="3"/>
      <c r="MYV153" s="3"/>
      <c r="MYW153" s="3"/>
      <c r="MYX153" s="3"/>
      <c r="MYY153" s="3"/>
      <c r="MYZ153" s="3"/>
      <c r="MZA153" s="3"/>
      <c r="MZB153" s="3"/>
      <c r="MZC153" s="3"/>
      <c r="MZD153" s="3"/>
      <c r="MZE153" s="3"/>
      <c r="MZF153" s="3"/>
      <c r="MZG153" s="3"/>
      <c r="MZH153" s="3"/>
      <c r="MZI153" s="3"/>
      <c r="MZJ153" s="3"/>
      <c r="MZK153" s="3"/>
      <c r="MZL153" s="3"/>
      <c r="MZM153" s="3"/>
      <c r="MZN153" s="3"/>
      <c r="MZO153" s="3"/>
      <c r="MZP153" s="3"/>
      <c r="MZQ153" s="3"/>
      <c r="MZR153" s="3"/>
      <c r="MZS153" s="3"/>
      <c r="MZT153" s="3"/>
      <c r="MZU153" s="3"/>
      <c r="MZV153" s="3"/>
      <c r="MZW153" s="3"/>
      <c r="MZX153" s="3"/>
      <c r="MZY153" s="3"/>
      <c r="MZZ153" s="3"/>
      <c r="NAA153" s="3"/>
      <c r="NAB153" s="3"/>
      <c r="NAC153" s="3"/>
      <c r="NAD153" s="3"/>
      <c r="NAE153" s="3"/>
      <c r="NAF153" s="3"/>
      <c r="NAG153" s="3"/>
      <c r="NAH153" s="3"/>
      <c r="NAI153" s="3"/>
      <c r="NAJ153" s="3"/>
      <c r="NAK153" s="3"/>
      <c r="NAL153" s="3"/>
      <c r="NAM153" s="3"/>
      <c r="NAN153" s="3"/>
      <c r="NAO153" s="3"/>
      <c r="NAP153" s="3"/>
      <c r="NAQ153" s="3"/>
      <c r="NAR153" s="3"/>
      <c r="NAS153" s="3"/>
      <c r="NAT153" s="3"/>
      <c r="NAU153" s="3"/>
      <c r="NAV153" s="3"/>
      <c r="NAW153" s="3"/>
      <c r="NAX153" s="3"/>
      <c r="NAY153" s="3"/>
      <c r="NAZ153" s="3"/>
      <c r="NBA153" s="3"/>
      <c r="NBB153" s="3"/>
      <c r="NBC153" s="3"/>
      <c r="NBD153" s="3"/>
      <c r="NBE153" s="3"/>
      <c r="NBF153" s="3"/>
      <c r="NBG153" s="3"/>
      <c r="NBH153" s="3"/>
      <c r="NBI153" s="3"/>
      <c r="NBJ153" s="3"/>
      <c r="NBK153" s="3"/>
      <c r="NBL153" s="3"/>
      <c r="NBM153" s="3"/>
      <c r="NBN153" s="3"/>
      <c r="NBO153" s="3"/>
      <c r="NBP153" s="3"/>
      <c r="NBQ153" s="3"/>
      <c r="NBR153" s="3"/>
      <c r="NBS153" s="3"/>
      <c r="NBT153" s="3"/>
      <c r="NBU153" s="3"/>
      <c r="NBV153" s="3"/>
      <c r="NBW153" s="3"/>
      <c r="NBX153" s="3"/>
      <c r="NBY153" s="3"/>
      <c r="NBZ153" s="3"/>
      <c r="NCA153" s="3"/>
      <c r="NCB153" s="3"/>
      <c r="NCC153" s="3"/>
      <c r="NCD153" s="3"/>
      <c r="NCE153" s="3"/>
      <c r="NCF153" s="3"/>
      <c r="NCG153" s="3"/>
      <c r="NCH153" s="3"/>
      <c r="NCI153" s="3"/>
      <c r="NCJ153" s="3"/>
      <c r="NCK153" s="3"/>
      <c r="NCL153" s="3"/>
      <c r="NCM153" s="3"/>
      <c r="NCN153" s="3"/>
      <c r="NCO153" s="3"/>
      <c r="NCP153" s="3"/>
      <c r="NCQ153" s="3"/>
      <c r="NCR153" s="3"/>
      <c r="NCS153" s="3"/>
      <c r="NCT153" s="3"/>
      <c r="NCU153" s="3"/>
      <c r="NCV153" s="3"/>
      <c r="NCW153" s="3"/>
      <c r="NCX153" s="3"/>
      <c r="NCY153" s="3"/>
      <c r="NCZ153" s="3"/>
      <c r="NDA153" s="3"/>
      <c r="NDB153" s="3"/>
      <c r="NDC153" s="3"/>
      <c r="NDD153" s="3"/>
      <c r="NDE153" s="3"/>
      <c r="NDF153" s="3"/>
      <c r="NDG153" s="3"/>
      <c r="NDH153" s="3"/>
      <c r="NDI153" s="3"/>
      <c r="NDJ153" s="3"/>
      <c r="NDK153" s="3"/>
      <c r="NDL153" s="3"/>
      <c r="NDM153" s="3"/>
      <c r="NDN153" s="3"/>
      <c r="NDO153" s="3"/>
      <c r="NDP153" s="3"/>
      <c r="NDQ153" s="3"/>
      <c r="NDR153" s="3"/>
      <c r="NDS153" s="3"/>
      <c r="NDT153" s="3"/>
      <c r="NDU153" s="3"/>
      <c r="NDV153" s="3"/>
      <c r="NDW153" s="3"/>
      <c r="NDX153" s="3"/>
      <c r="NDY153" s="3"/>
      <c r="NDZ153" s="3"/>
      <c r="NEA153" s="3"/>
      <c r="NEB153" s="3"/>
      <c r="NEC153" s="3"/>
      <c r="NED153" s="3"/>
      <c r="NEE153" s="3"/>
      <c r="NEF153" s="3"/>
      <c r="NEG153" s="3"/>
      <c r="NEH153" s="3"/>
      <c r="NEI153" s="3"/>
      <c r="NEJ153" s="3"/>
      <c r="NEK153" s="3"/>
      <c r="NEL153" s="3"/>
      <c r="NEM153" s="3"/>
      <c r="NEN153" s="3"/>
      <c r="NEO153" s="3"/>
      <c r="NEP153" s="3"/>
      <c r="NEQ153" s="3"/>
      <c r="NER153" s="3"/>
      <c r="NES153" s="3"/>
      <c r="NET153" s="3"/>
      <c r="NEU153" s="3"/>
      <c r="NEV153" s="3"/>
      <c r="NEW153" s="3"/>
      <c r="NEX153" s="3"/>
      <c r="NEY153" s="3"/>
      <c r="NEZ153" s="3"/>
      <c r="NFA153" s="3"/>
      <c r="NFB153" s="3"/>
      <c r="NFC153" s="3"/>
      <c r="NFD153" s="3"/>
      <c r="NFE153" s="3"/>
      <c r="NFF153" s="3"/>
      <c r="NFG153" s="3"/>
      <c r="NFH153" s="3"/>
      <c r="NFI153" s="3"/>
      <c r="NFJ153" s="3"/>
      <c r="NFK153" s="3"/>
      <c r="NFL153" s="3"/>
      <c r="NFM153" s="3"/>
      <c r="NFN153" s="3"/>
      <c r="NFO153" s="3"/>
      <c r="NFP153" s="3"/>
      <c r="NFQ153" s="3"/>
      <c r="NFR153" s="3"/>
      <c r="NFS153" s="3"/>
      <c r="NFT153" s="3"/>
      <c r="NFU153" s="3"/>
      <c r="NFV153" s="3"/>
      <c r="NFW153" s="3"/>
      <c r="NFX153" s="3"/>
      <c r="NFY153" s="3"/>
      <c r="NFZ153" s="3"/>
      <c r="NGA153" s="3"/>
      <c r="NGB153" s="3"/>
      <c r="NGC153" s="3"/>
      <c r="NGD153" s="3"/>
      <c r="NGE153" s="3"/>
      <c r="NGF153" s="3"/>
      <c r="NGG153" s="3"/>
      <c r="NGH153" s="3"/>
      <c r="NGI153" s="3"/>
      <c r="NGJ153" s="3"/>
      <c r="NGK153" s="3"/>
      <c r="NGL153" s="3"/>
      <c r="NGM153" s="3"/>
      <c r="NGN153" s="3"/>
      <c r="NGO153" s="3"/>
      <c r="NGP153" s="3"/>
      <c r="NGQ153" s="3"/>
      <c r="NGR153" s="3"/>
      <c r="NGS153" s="3"/>
      <c r="NGT153" s="3"/>
      <c r="NGU153" s="3"/>
      <c r="NGV153" s="3"/>
      <c r="NGW153" s="3"/>
      <c r="NGX153" s="3"/>
      <c r="NGY153" s="3"/>
      <c r="NGZ153" s="3"/>
      <c r="NHA153" s="3"/>
      <c r="NHB153" s="3"/>
      <c r="NHC153" s="3"/>
      <c r="NHD153" s="3"/>
      <c r="NHE153" s="3"/>
      <c r="NHF153" s="3"/>
      <c r="NHG153" s="3"/>
      <c r="NHH153" s="3"/>
      <c r="NHI153" s="3"/>
      <c r="NHJ153" s="3"/>
      <c r="NHK153" s="3"/>
      <c r="NHL153" s="3"/>
      <c r="NHM153" s="3"/>
      <c r="NHN153" s="3"/>
      <c r="NHO153" s="3"/>
      <c r="NHP153" s="3"/>
      <c r="NHQ153" s="3"/>
      <c r="NHR153" s="3"/>
      <c r="NHS153" s="3"/>
      <c r="NHT153" s="3"/>
      <c r="NHU153" s="3"/>
      <c r="NHV153" s="3"/>
      <c r="NHW153" s="3"/>
      <c r="NHX153" s="3"/>
      <c r="NHY153" s="3"/>
      <c r="NHZ153" s="3"/>
      <c r="NIA153" s="3"/>
      <c r="NIB153" s="3"/>
      <c r="NIC153" s="3"/>
      <c r="NID153" s="3"/>
      <c r="NIE153" s="3"/>
      <c r="NIF153" s="3"/>
      <c r="NIG153" s="3"/>
      <c r="NIH153" s="3"/>
      <c r="NII153" s="3"/>
      <c r="NIJ153" s="3"/>
      <c r="NIK153" s="3"/>
      <c r="NIL153" s="3"/>
      <c r="NIM153" s="3"/>
      <c r="NIN153" s="3"/>
      <c r="NIO153" s="3"/>
      <c r="NIP153" s="3"/>
      <c r="NIQ153" s="3"/>
      <c r="NIR153" s="3"/>
      <c r="NIS153" s="3"/>
      <c r="NIT153" s="3"/>
      <c r="NIU153" s="3"/>
      <c r="NIV153" s="3"/>
      <c r="NIW153" s="3"/>
      <c r="NIX153" s="3"/>
      <c r="NIY153" s="3"/>
      <c r="NIZ153" s="3"/>
      <c r="NJA153" s="3"/>
      <c r="NJB153" s="3"/>
      <c r="NJC153" s="3"/>
      <c r="NJD153" s="3"/>
      <c r="NJE153" s="3"/>
      <c r="NJF153" s="3"/>
      <c r="NJG153" s="3"/>
      <c r="NJH153" s="3"/>
      <c r="NJI153" s="3"/>
      <c r="NJJ153" s="3"/>
      <c r="NJK153" s="3"/>
      <c r="NJL153" s="3"/>
      <c r="NJM153" s="3"/>
      <c r="NJN153" s="3"/>
      <c r="NJO153" s="3"/>
      <c r="NJP153" s="3"/>
      <c r="NJQ153" s="3"/>
      <c r="NJR153" s="3"/>
      <c r="NJS153" s="3"/>
      <c r="NJT153" s="3"/>
      <c r="NJU153" s="3"/>
      <c r="NJV153" s="3"/>
      <c r="NJW153" s="3"/>
      <c r="NJX153" s="3"/>
      <c r="NJY153" s="3"/>
      <c r="NJZ153" s="3"/>
      <c r="NKA153" s="3"/>
      <c r="NKB153" s="3"/>
      <c r="NKC153" s="3"/>
      <c r="NKD153" s="3"/>
      <c r="NKE153" s="3"/>
      <c r="NKF153" s="3"/>
      <c r="NKG153" s="3"/>
      <c r="NKH153" s="3"/>
      <c r="NKI153" s="3"/>
      <c r="NKJ153" s="3"/>
      <c r="NKK153" s="3"/>
      <c r="NKL153" s="3"/>
      <c r="NKM153" s="3"/>
      <c r="NKN153" s="3"/>
      <c r="NKO153" s="3"/>
      <c r="NKP153" s="3"/>
      <c r="NKQ153" s="3"/>
      <c r="NKR153" s="3"/>
      <c r="NKS153" s="3"/>
      <c r="NKT153" s="3"/>
      <c r="NKU153" s="3"/>
      <c r="NKV153" s="3"/>
      <c r="NKW153" s="3"/>
      <c r="NKX153" s="3"/>
      <c r="NKY153" s="3"/>
      <c r="NKZ153" s="3"/>
      <c r="NLA153" s="3"/>
      <c r="NLB153" s="3"/>
      <c r="NLC153" s="3"/>
      <c r="NLD153" s="3"/>
      <c r="NLE153" s="3"/>
      <c r="NLF153" s="3"/>
      <c r="NLG153" s="3"/>
      <c r="NLH153" s="3"/>
      <c r="NLI153" s="3"/>
      <c r="NLJ153" s="3"/>
      <c r="NLK153" s="3"/>
      <c r="NLL153" s="3"/>
      <c r="NLM153" s="3"/>
      <c r="NLN153" s="3"/>
      <c r="NLO153" s="3"/>
      <c r="NLP153" s="3"/>
      <c r="NLQ153" s="3"/>
      <c r="NLR153" s="3"/>
      <c r="NLS153" s="3"/>
      <c r="NLT153" s="3"/>
      <c r="NLU153" s="3"/>
      <c r="NLV153" s="3"/>
      <c r="NLW153" s="3"/>
      <c r="NLX153" s="3"/>
      <c r="NLY153" s="3"/>
      <c r="NLZ153" s="3"/>
      <c r="NMA153" s="3"/>
      <c r="NMB153" s="3"/>
      <c r="NMC153" s="3"/>
      <c r="NMD153" s="3"/>
      <c r="NME153" s="3"/>
      <c r="NMF153" s="3"/>
      <c r="NMG153" s="3"/>
      <c r="NMH153" s="3"/>
      <c r="NMI153" s="3"/>
      <c r="NMJ153" s="3"/>
      <c r="NMK153" s="3"/>
      <c r="NML153" s="3"/>
      <c r="NMM153" s="3"/>
      <c r="NMN153" s="3"/>
      <c r="NMO153" s="3"/>
      <c r="NMP153" s="3"/>
      <c r="NMQ153" s="3"/>
      <c r="NMR153" s="3"/>
      <c r="NMS153" s="3"/>
      <c r="NMT153" s="3"/>
      <c r="NMU153" s="3"/>
      <c r="NMV153" s="3"/>
      <c r="NMW153" s="3"/>
      <c r="NMX153" s="3"/>
      <c r="NMY153" s="3"/>
      <c r="NMZ153" s="3"/>
      <c r="NNA153" s="3"/>
      <c r="NNB153" s="3"/>
      <c r="NNC153" s="3"/>
      <c r="NND153" s="3"/>
      <c r="NNE153" s="3"/>
      <c r="NNF153" s="3"/>
      <c r="NNG153" s="3"/>
      <c r="NNH153" s="3"/>
      <c r="NNI153" s="3"/>
      <c r="NNJ153" s="3"/>
      <c r="NNK153" s="3"/>
      <c r="NNL153" s="3"/>
      <c r="NNM153" s="3"/>
      <c r="NNN153" s="3"/>
      <c r="NNO153" s="3"/>
      <c r="NNP153" s="3"/>
      <c r="NNQ153" s="3"/>
      <c r="NNR153" s="3"/>
      <c r="NNS153" s="3"/>
      <c r="NNT153" s="3"/>
      <c r="NNU153" s="3"/>
      <c r="NNV153" s="3"/>
      <c r="NNW153" s="3"/>
      <c r="NNX153" s="3"/>
      <c r="NNY153" s="3"/>
      <c r="NNZ153" s="3"/>
      <c r="NOA153" s="3"/>
      <c r="NOB153" s="3"/>
      <c r="NOC153" s="3"/>
      <c r="NOD153" s="3"/>
      <c r="NOE153" s="3"/>
      <c r="NOF153" s="3"/>
      <c r="NOG153" s="3"/>
      <c r="NOH153" s="3"/>
      <c r="NOI153" s="3"/>
      <c r="NOJ153" s="3"/>
      <c r="NOK153" s="3"/>
      <c r="NOL153" s="3"/>
      <c r="NOM153" s="3"/>
      <c r="NON153" s="3"/>
      <c r="NOO153" s="3"/>
      <c r="NOP153" s="3"/>
      <c r="NOQ153" s="3"/>
      <c r="NOR153" s="3"/>
      <c r="NOS153" s="3"/>
      <c r="NOT153" s="3"/>
      <c r="NOU153" s="3"/>
      <c r="NOV153" s="3"/>
      <c r="NOW153" s="3"/>
      <c r="NOX153" s="3"/>
      <c r="NOY153" s="3"/>
      <c r="NOZ153" s="3"/>
      <c r="NPA153" s="3"/>
      <c r="NPB153" s="3"/>
      <c r="NPC153" s="3"/>
      <c r="NPD153" s="3"/>
      <c r="NPE153" s="3"/>
      <c r="NPF153" s="3"/>
      <c r="NPG153" s="3"/>
      <c r="NPH153" s="3"/>
      <c r="NPI153" s="3"/>
      <c r="NPJ153" s="3"/>
      <c r="NPK153" s="3"/>
      <c r="NPL153" s="3"/>
      <c r="NPM153" s="3"/>
      <c r="NPN153" s="3"/>
      <c r="NPO153" s="3"/>
      <c r="NPP153" s="3"/>
      <c r="NPQ153" s="3"/>
      <c r="NPR153" s="3"/>
      <c r="NPS153" s="3"/>
      <c r="NPT153" s="3"/>
      <c r="NPU153" s="3"/>
      <c r="NPV153" s="3"/>
      <c r="NPW153" s="3"/>
      <c r="NPX153" s="3"/>
      <c r="NPY153" s="3"/>
      <c r="NPZ153" s="3"/>
      <c r="NQA153" s="3"/>
      <c r="NQB153" s="3"/>
      <c r="NQC153" s="3"/>
      <c r="NQD153" s="3"/>
      <c r="NQE153" s="3"/>
      <c r="NQF153" s="3"/>
      <c r="NQG153" s="3"/>
      <c r="NQH153" s="3"/>
      <c r="NQI153" s="3"/>
      <c r="NQJ153" s="3"/>
      <c r="NQK153" s="3"/>
      <c r="NQL153" s="3"/>
      <c r="NQM153" s="3"/>
      <c r="NQN153" s="3"/>
      <c r="NQO153" s="3"/>
      <c r="NQP153" s="3"/>
      <c r="NQQ153" s="3"/>
      <c r="NQR153" s="3"/>
      <c r="NQS153" s="3"/>
      <c r="NQT153" s="3"/>
      <c r="NQU153" s="3"/>
      <c r="NQV153" s="3"/>
      <c r="NQW153" s="3"/>
      <c r="NQX153" s="3"/>
      <c r="NQY153" s="3"/>
      <c r="NQZ153" s="3"/>
      <c r="NRA153" s="3"/>
      <c r="NRB153" s="3"/>
      <c r="NRC153" s="3"/>
      <c r="NRD153" s="3"/>
      <c r="NRE153" s="3"/>
      <c r="NRF153" s="3"/>
      <c r="NRG153" s="3"/>
      <c r="NRH153" s="3"/>
      <c r="NRI153" s="3"/>
      <c r="NRJ153" s="3"/>
      <c r="NRK153" s="3"/>
      <c r="NRL153" s="3"/>
      <c r="NRM153" s="3"/>
      <c r="NRN153" s="3"/>
      <c r="NRO153" s="3"/>
      <c r="NRP153" s="3"/>
      <c r="NRQ153" s="3"/>
      <c r="NRR153" s="3"/>
      <c r="NRS153" s="3"/>
      <c r="NRT153" s="3"/>
      <c r="NRU153" s="3"/>
      <c r="NRV153" s="3"/>
      <c r="NRW153" s="3"/>
      <c r="NRX153" s="3"/>
      <c r="NRY153" s="3"/>
      <c r="NRZ153" s="3"/>
      <c r="NSA153" s="3"/>
      <c r="NSB153" s="3"/>
      <c r="NSC153" s="3"/>
      <c r="NSD153" s="3"/>
      <c r="NSE153" s="3"/>
      <c r="NSF153" s="3"/>
      <c r="NSG153" s="3"/>
      <c r="NSH153" s="3"/>
      <c r="NSI153" s="3"/>
      <c r="NSJ153" s="3"/>
      <c r="NSK153" s="3"/>
      <c r="NSL153" s="3"/>
      <c r="NSM153" s="3"/>
      <c r="NSN153" s="3"/>
      <c r="NSO153" s="3"/>
      <c r="NSP153" s="3"/>
      <c r="NSQ153" s="3"/>
      <c r="NSR153" s="3"/>
      <c r="NSS153" s="3"/>
      <c r="NST153" s="3"/>
      <c r="NSU153" s="3"/>
      <c r="NSV153" s="3"/>
      <c r="NSW153" s="3"/>
      <c r="NSX153" s="3"/>
      <c r="NSY153" s="3"/>
      <c r="NSZ153" s="3"/>
      <c r="NTA153" s="3"/>
      <c r="NTB153" s="3"/>
      <c r="NTC153" s="3"/>
      <c r="NTD153" s="3"/>
      <c r="NTE153" s="3"/>
      <c r="NTF153" s="3"/>
      <c r="NTG153" s="3"/>
      <c r="NTH153" s="3"/>
      <c r="NTI153" s="3"/>
      <c r="NTJ153" s="3"/>
      <c r="NTK153" s="3"/>
      <c r="NTL153" s="3"/>
      <c r="NTM153" s="3"/>
      <c r="NTN153" s="3"/>
      <c r="NTO153" s="3"/>
      <c r="NTP153" s="3"/>
      <c r="NTQ153" s="3"/>
      <c r="NTR153" s="3"/>
      <c r="NTS153" s="3"/>
      <c r="NTT153" s="3"/>
      <c r="NTU153" s="3"/>
      <c r="NTV153" s="3"/>
      <c r="NTW153" s="3"/>
      <c r="NTX153" s="3"/>
      <c r="NTY153" s="3"/>
      <c r="NTZ153" s="3"/>
      <c r="NUA153" s="3"/>
      <c r="NUB153" s="3"/>
      <c r="NUC153" s="3"/>
      <c r="NUD153" s="3"/>
      <c r="NUE153" s="3"/>
      <c r="NUF153" s="3"/>
      <c r="NUG153" s="3"/>
      <c r="NUH153" s="3"/>
      <c r="NUI153" s="3"/>
      <c r="NUJ153" s="3"/>
      <c r="NUK153" s="3"/>
      <c r="NUL153" s="3"/>
      <c r="NUM153" s="3"/>
      <c r="NUN153" s="3"/>
      <c r="NUO153" s="3"/>
      <c r="NUP153" s="3"/>
      <c r="NUQ153" s="3"/>
      <c r="NUR153" s="3"/>
      <c r="NUS153" s="3"/>
      <c r="NUT153" s="3"/>
      <c r="NUU153" s="3"/>
      <c r="NUV153" s="3"/>
      <c r="NUW153" s="3"/>
      <c r="NUX153" s="3"/>
      <c r="NUY153" s="3"/>
      <c r="NUZ153" s="3"/>
      <c r="NVA153" s="3"/>
      <c r="NVB153" s="3"/>
      <c r="NVC153" s="3"/>
      <c r="NVD153" s="3"/>
      <c r="NVE153" s="3"/>
      <c r="NVF153" s="3"/>
      <c r="NVG153" s="3"/>
      <c r="NVH153" s="3"/>
      <c r="NVI153" s="3"/>
      <c r="NVJ153" s="3"/>
      <c r="NVK153" s="3"/>
      <c r="NVL153" s="3"/>
      <c r="NVM153" s="3"/>
      <c r="NVN153" s="3"/>
      <c r="NVO153" s="3"/>
      <c r="NVP153" s="3"/>
      <c r="NVQ153" s="3"/>
      <c r="NVR153" s="3"/>
      <c r="NVS153" s="3"/>
      <c r="NVT153" s="3"/>
      <c r="NVU153" s="3"/>
      <c r="NVV153" s="3"/>
      <c r="NVW153" s="3"/>
      <c r="NVX153" s="3"/>
      <c r="NVY153" s="3"/>
      <c r="NVZ153" s="3"/>
      <c r="NWA153" s="3"/>
      <c r="NWB153" s="3"/>
      <c r="NWC153" s="3"/>
      <c r="NWD153" s="3"/>
      <c r="NWE153" s="3"/>
      <c r="NWF153" s="3"/>
      <c r="NWG153" s="3"/>
      <c r="NWH153" s="3"/>
      <c r="NWI153" s="3"/>
      <c r="NWJ153" s="3"/>
      <c r="NWK153" s="3"/>
      <c r="NWL153" s="3"/>
      <c r="NWM153" s="3"/>
      <c r="NWN153" s="3"/>
      <c r="NWO153" s="3"/>
      <c r="NWP153" s="3"/>
      <c r="NWQ153" s="3"/>
      <c r="NWR153" s="3"/>
      <c r="NWS153" s="3"/>
      <c r="NWT153" s="3"/>
      <c r="NWU153" s="3"/>
      <c r="NWV153" s="3"/>
      <c r="NWW153" s="3"/>
      <c r="NWX153" s="3"/>
      <c r="NWY153" s="3"/>
      <c r="NWZ153" s="3"/>
      <c r="NXA153" s="3"/>
      <c r="NXB153" s="3"/>
      <c r="NXC153" s="3"/>
      <c r="NXD153" s="3"/>
      <c r="NXE153" s="3"/>
      <c r="NXF153" s="3"/>
      <c r="NXG153" s="3"/>
      <c r="NXH153" s="3"/>
      <c r="NXI153" s="3"/>
      <c r="NXJ153" s="3"/>
      <c r="NXK153" s="3"/>
      <c r="NXL153" s="3"/>
      <c r="NXM153" s="3"/>
      <c r="NXN153" s="3"/>
      <c r="NXO153" s="3"/>
      <c r="NXP153" s="3"/>
      <c r="NXQ153" s="3"/>
      <c r="NXR153" s="3"/>
      <c r="NXS153" s="3"/>
      <c r="NXT153" s="3"/>
      <c r="NXU153" s="3"/>
      <c r="NXV153" s="3"/>
      <c r="NXW153" s="3"/>
      <c r="NXX153" s="3"/>
      <c r="NXY153" s="3"/>
      <c r="NXZ153" s="3"/>
      <c r="NYA153" s="3"/>
      <c r="NYB153" s="3"/>
      <c r="NYC153" s="3"/>
      <c r="NYD153" s="3"/>
      <c r="NYE153" s="3"/>
      <c r="NYF153" s="3"/>
      <c r="NYG153" s="3"/>
      <c r="NYH153" s="3"/>
      <c r="NYI153" s="3"/>
      <c r="NYJ153" s="3"/>
      <c r="NYK153" s="3"/>
      <c r="NYL153" s="3"/>
      <c r="NYM153" s="3"/>
      <c r="NYN153" s="3"/>
      <c r="NYO153" s="3"/>
      <c r="NYP153" s="3"/>
      <c r="NYQ153" s="3"/>
      <c r="NYR153" s="3"/>
      <c r="NYS153" s="3"/>
      <c r="NYT153" s="3"/>
      <c r="NYU153" s="3"/>
      <c r="NYV153" s="3"/>
      <c r="NYW153" s="3"/>
      <c r="NYX153" s="3"/>
      <c r="NYY153" s="3"/>
      <c r="NYZ153" s="3"/>
      <c r="NZA153" s="3"/>
      <c r="NZB153" s="3"/>
      <c r="NZC153" s="3"/>
      <c r="NZD153" s="3"/>
      <c r="NZE153" s="3"/>
      <c r="NZF153" s="3"/>
      <c r="NZG153" s="3"/>
      <c r="NZH153" s="3"/>
      <c r="NZI153" s="3"/>
      <c r="NZJ153" s="3"/>
      <c r="NZK153" s="3"/>
      <c r="NZL153" s="3"/>
      <c r="NZM153" s="3"/>
      <c r="NZN153" s="3"/>
      <c r="NZO153" s="3"/>
      <c r="NZP153" s="3"/>
      <c r="NZQ153" s="3"/>
      <c r="NZR153" s="3"/>
      <c r="NZS153" s="3"/>
      <c r="NZT153" s="3"/>
      <c r="NZU153" s="3"/>
      <c r="NZV153" s="3"/>
      <c r="NZW153" s="3"/>
      <c r="NZX153" s="3"/>
      <c r="NZY153" s="3"/>
      <c r="NZZ153" s="3"/>
      <c r="OAA153" s="3"/>
      <c r="OAB153" s="3"/>
      <c r="OAC153" s="3"/>
      <c r="OAD153" s="3"/>
      <c r="OAE153" s="3"/>
      <c r="OAF153" s="3"/>
      <c r="OAG153" s="3"/>
      <c r="OAH153" s="3"/>
      <c r="OAI153" s="3"/>
      <c r="OAJ153" s="3"/>
      <c r="OAK153" s="3"/>
      <c r="OAL153" s="3"/>
      <c r="OAM153" s="3"/>
      <c r="OAN153" s="3"/>
      <c r="OAO153" s="3"/>
      <c r="OAP153" s="3"/>
      <c r="OAQ153" s="3"/>
      <c r="OAR153" s="3"/>
      <c r="OAS153" s="3"/>
      <c r="OAT153" s="3"/>
      <c r="OAU153" s="3"/>
      <c r="OAV153" s="3"/>
      <c r="OAW153" s="3"/>
      <c r="OAX153" s="3"/>
      <c r="OAY153" s="3"/>
      <c r="OAZ153" s="3"/>
      <c r="OBA153" s="3"/>
      <c r="OBB153" s="3"/>
      <c r="OBC153" s="3"/>
      <c r="OBD153" s="3"/>
      <c r="OBE153" s="3"/>
      <c r="OBF153" s="3"/>
      <c r="OBG153" s="3"/>
      <c r="OBH153" s="3"/>
      <c r="OBI153" s="3"/>
      <c r="OBJ153" s="3"/>
      <c r="OBK153" s="3"/>
      <c r="OBL153" s="3"/>
      <c r="OBM153" s="3"/>
      <c r="OBN153" s="3"/>
      <c r="OBO153" s="3"/>
      <c r="OBP153" s="3"/>
      <c r="OBQ153" s="3"/>
      <c r="OBR153" s="3"/>
      <c r="OBS153" s="3"/>
      <c r="OBT153" s="3"/>
      <c r="OBU153" s="3"/>
      <c r="OBV153" s="3"/>
      <c r="OBW153" s="3"/>
      <c r="OBX153" s="3"/>
      <c r="OBY153" s="3"/>
      <c r="OBZ153" s="3"/>
      <c r="OCA153" s="3"/>
      <c r="OCB153" s="3"/>
      <c r="OCC153" s="3"/>
      <c r="OCD153" s="3"/>
      <c r="OCE153" s="3"/>
      <c r="OCF153" s="3"/>
      <c r="OCG153" s="3"/>
      <c r="OCH153" s="3"/>
      <c r="OCI153" s="3"/>
      <c r="OCJ153" s="3"/>
      <c r="OCK153" s="3"/>
      <c r="OCL153" s="3"/>
      <c r="OCM153" s="3"/>
      <c r="OCN153" s="3"/>
      <c r="OCO153" s="3"/>
      <c r="OCP153" s="3"/>
      <c r="OCQ153" s="3"/>
      <c r="OCR153" s="3"/>
      <c r="OCS153" s="3"/>
      <c r="OCT153" s="3"/>
      <c r="OCU153" s="3"/>
      <c r="OCV153" s="3"/>
      <c r="OCW153" s="3"/>
      <c r="OCX153" s="3"/>
      <c r="OCY153" s="3"/>
      <c r="OCZ153" s="3"/>
      <c r="ODA153" s="3"/>
      <c r="ODB153" s="3"/>
      <c r="ODC153" s="3"/>
      <c r="ODD153" s="3"/>
      <c r="ODE153" s="3"/>
      <c r="ODF153" s="3"/>
      <c r="ODG153" s="3"/>
      <c r="ODH153" s="3"/>
      <c r="ODI153" s="3"/>
      <c r="ODJ153" s="3"/>
      <c r="ODK153" s="3"/>
      <c r="ODL153" s="3"/>
      <c r="ODM153" s="3"/>
      <c r="ODN153" s="3"/>
      <c r="ODO153" s="3"/>
      <c r="ODP153" s="3"/>
      <c r="ODQ153" s="3"/>
      <c r="ODR153" s="3"/>
      <c r="ODS153" s="3"/>
      <c r="ODT153" s="3"/>
      <c r="ODU153" s="3"/>
      <c r="ODV153" s="3"/>
      <c r="ODW153" s="3"/>
      <c r="ODX153" s="3"/>
      <c r="ODY153" s="3"/>
      <c r="ODZ153" s="3"/>
      <c r="OEA153" s="3"/>
      <c r="OEB153" s="3"/>
      <c r="OEC153" s="3"/>
      <c r="OED153" s="3"/>
      <c r="OEE153" s="3"/>
      <c r="OEF153" s="3"/>
      <c r="OEG153" s="3"/>
      <c r="OEH153" s="3"/>
      <c r="OEI153" s="3"/>
      <c r="OEJ153" s="3"/>
      <c r="OEK153" s="3"/>
      <c r="OEL153" s="3"/>
      <c r="OEM153" s="3"/>
      <c r="OEN153" s="3"/>
      <c r="OEO153" s="3"/>
      <c r="OEP153" s="3"/>
      <c r="OEQ153" s="3"/>
      <c r="OER153" s="3"/>
      <c r="OES153" s="3"/>
      <c r="OET153" s="3"/>
      <c r="OEU153" s="3"/>
      <c r="OEV153" s="3"/>
      <c r="OEW153" s="3"/>
      <c r="OEX153" s="3"/>
      <c r="OEY153" s="3"/>
      <c r="OEZ153" s="3"/>
      <c r="OFA153" s="3"/>
      <c r="OFB153" s="3"/>
      <c r="OFC153" s="3"/>
      <c r="OFD153" s="3"/>
      <c r="OFE153" s="3"/>
      <c r="OFF153" s="3"/>
      <c r="OFG153" s="3"/>
      <c r="OFH153" s="3"/>
      <c r="OFI153" s="3"/>
      <c r="OFJ153" s="3"/>
      <c r="OFK153" s="3"/>
      <c r="OFL153" s="3"/>
      <c r="OFM153" s="3"/>
      <c r="OFN153" s="3"/>
      <c r="OFO153" s="3"/>
      <c r="OFP153" s="3"/>
      <c r="OFQ153" s="3"/>
      <c r="OFR153" s="3"/>
      <c r="OFS153" s="3"/>
      <c r="OFT153" s="3"/>
      <c r="OFU153" s="3"/>
      <c r="OFV153" s="3"/>
      <c r="OFW153" s="3"/>
      <c r="OFX153" s="3"/>
      <c r="OFY153" s="3"/>
      <c r="OFZ153" s="3"/>
      <c r="OGA153" s="3"/>
      <c r="OGB153" s="3"/>
      <c r="OGC153" s="3"/>
      <c r="OGD153" s="3"/>
      <c r="OGE153" s="3"/>
      <c r="OGF153" s="3"/>
      <c r="OGG153" s="3"/>
      <c r="OGH153" s="3"/>
      <c r="OGI153" s="3"/>
      <c r="OGJ153" s="3"/>
      <c r="OGK153" s="3"/>
      <c r="OGL153" s="3"/>
      <c r="OGM153" s="3"/>
      <c r="OGN153" s="3"/>
      <c r="OGO153" s="3"/>
      <c r="OGP153" s="3"/>
      <c r="OGQ153" s="3"/>
      <c r="OGR153" s="3"/>
      <c r="OGS153" s="3"/>
      <c r="OGT153" s="3"/>
      <c r="OGU153" s="3"/>
      <c r="OGV153" s="3"/>
      <c r="OGW153" s="3"/>
      <c r="OGX153" s="3"/>
      <c r="OGY153" s="3"/>
      <c r="OGZ153" s="3"/>
      <c r="OHA153" s="3"/>
      <c r="OHB153" s="3"/>
      <c r="OHC153" s="3"/>
      <c r="OHD153" s="3"/>
      <c r="OHE153" s="3"/>
      <c r="OHF153" s="3"/>
      <c r="OHG153" s="3"/>
      <c r="OHH153" s="3"/>
      <c r="OHI153" s="3"/>
      <c r="OHJ153" s="3"/>
      <c r="OHK153" s="3"/>
      <c r="OHL153" s="3"/>
      <c r="OHM153" s="3"/>
      <c r="OHN153" s="3"/>
      <c r="OHO153" s="3"/>
      <c r="OHP153" s="3"/>
      <c r="OHQ153" s="3"/>
      <c r="OHR153" s="3"/>
      <c r="OHS153" s="3"/>
      <c r="OHT153" s="3"/>
      <c r="OHU153" s="3"/>
      <c r="OHV153" s="3"/>
      <c r="OHW153" s="3"/>
      <c r="OHX153" s="3"/>
      <c r="OHY153" s="3"/>
      <c r="OHZ153" s="3"/>
      <c r="OIA153" s="3"/>
      <c r="OIB153" s="3"/>
      <c r="OIC153" s="3"/>
      <c r="OID153" s="3"/>
      <c r="OIE153" s="3"/>
      <c r="OIF153" s="3"/>
      <c r="OIG153" s="3"/>
      <c r="OIH153" s="3"/>
      <c r="OII153" s="3"/>
      <c r="OIJ153" s="3"/>
      <c r="OIK153" s="3"/>
      <c r="OIL153" s="3"/>
      <c r="OIM153" s="3"/>
      <c r="OIN153" s="3"/>
      <c r="OIO153" s="3"/>
      <c r="OIP153" s="3"/>
      <c r="OIQ153" s="3"/>
      <c r="OIR153" s="3"/>
      <c r="OIS153" s="3"/>
      <c r="OIT153" s="3"/>
      <c r="OIU153" s="3"/>
      <c r="OIV153" s="3"/>
      <c r="OIW153" s="3"/>
      <c r="OIX153" s="3"/>
      <c r="OIY153" s="3"/>
      <c r="OIZ153" s="3"/>
      <c r="OJA153" s="3"/>
      <c r="OJB153" s="3"/>
      <c r="OJC153" s="3"/>
      <c r="OJD153" s="3"/>
      <c r="OJE153" s="3"/>
      <c r="OJF153" s="3"/>
      <c r="OJG153" s="3"/>
      <c r="OJH153" s="3"/>
      <c r="OJI153" s="3"/>
      <c r="OJJ153" s="3"/>
      <c r="OJK153" s="3"/>
      <c r="OJL153" s="3"/>
      <c r="OJM153" s="3"/>
      <c r="OJN153" s="3"/>
      <c r="OJO153" s="3"/>
      <c r="OJP153" s="3"/>
      <c r="OJQ153" s="3"/>
      <c r="OJR153" s="3"/>
      <c r="OJS153" s="3"/>
      <c r="OJT153" s="3"/>
      <c r="OJU153" s="3"/>
      <c r="OJV153" s="3"/>
      <c r="OJW153" s="3"/>
      <c r="OJX153" s="3"/>
      <c r="OJY153" s="3"/>
      <c r="OJZ153" s="3"/>
      <c r="OKA153" s="3"/>
      <c r="OKB153" s="3"/>
      <c r="OKC153" s="3"/>
      <c r="OKD153" s="3"/>
      <c r="OKE153" s="3"/>
      <c r="OKF153" s="3"/>
      <c r="OKG153" s="3"/>
      <c r="OKH153" s="3"/>
      <c r="OKI153" s="3"/>
      <c r="OKJ153" s="3"/>
      <c r="OKK153" s="3"/>
      <c r="OKL153" s="3"/>
      <c r="OKM153" s="3"/>
      <c r="OKN153" s="3"/>
      <c r="OKO153" s="3"/>
      <c r="OKP153" s="3"/>
      <c r="OKQ153" s="3"/>
      <c r="OKR153" s="3"/>
      <c r="OKS153" s="3"/>
      <c r="OKT153" s="3"/>
      <c r="OKU153" s="3"/>
      <c r="OKV153" s="3"/>
      <c r="OKW153" s="3"/>
      <c r="OKX153" s="3"/>
      <c r="OKY153" s="3"/>
      <c r="OKZ153" s="3"/>
      <c r="OLA153" s="3"/>
      <c r="OLB153" s="3"/>
      <c r="OLC153" s="3"/>
      <c r="OLD153" s="3"/>
      <c r="OLE153" s="3"/>
      <c r="OLF153" s="3"/>
      <c r="OLG153" s="3"/>
      <c r="OLH153" s="3"/>
      <c r="OLI153" s="3"/>
      <c r="OLJ153" s="3"/>
      <c r="OLK153" s="3"/>
      <c r="OLL153" s="3"/>
      <c r="OLM153" s="3"/>
      <c r="OLN153" s="3"/>
      <c r="OLO153" s="3"/>
      <c r="OLP153" s="3"/>
      <c r="OLQ153" s="3"/>
      <c r="OLR153" s="3"/>
      <c r="OLS153" s="3"/>
      <c r="OLT153" s="3"/>
      <c r="OLU153" s="3"/>
      <c r="OLV153" s="3"/>
      <c r="OLW153" s="3"/>
      <c r="OLX153" s="3"/>
      <c r="OLY153" s="3"/>
      <c r="OLZ153" s="3"/>
      <c r="OMA153" s="3"/>
      <c r="OMB153" s="3"/>
      <c r="OMC153" s="3"/>
      <c r="OMD153" s="3"/>
      <c r="OME153" s="3"/>
      <c r="OMF153" s="3"/>
      <c r="OMG153" s="3"/>
      <c r="OMH153" s="3"/>
      <c r="OMI153" s="3"/>
      <c r="OMJ153" s="3"/>
      <c r="OMK153" s="3"/>
      <c r="OML153" s="3"/>
      <c r="OMM153" s="3"/>
      <c r="OMN153" s="3"/>
      <c r="OMO153" s="3"/>
      <c r="OMP153" s="3"/>
      <c r="OMQ153" s="3"/>
      <c r="OMR153" s="3"/>
      <c r="OMS153" s="3"/>
      <c r="OMT153" s="3"/>
      <c r="OMU153" s="3"/>
      <c r="OMV153" s="3"/>
      <c r="OMW153" s="3"/>
      <c r="OMX153" s="3"/>
      <c r="OMY153" s="3"/>
      <c r="OMZ153" s="3"/>
      <c r="ONA153" s="3"/>
      <c r="ONB153" s="3"/>
      <c r="ONC153" s="3"/>
      <c r="OND153" s="3"/>
      <c r="ONE153" s="3"/>
      <c r="ONF153" s="3"/>
      <c r="ONG153" s="3"/>
      <c r="ONH153" s="3"/>
      <c r="ONI153" s="3"/>
      <c r="ONJ153" s="3"/>
      <c r="ONK153" s="3"/>
      <c r="ONL153" s="3"/>
      <c r="ONM153" s="3"/>
      <c r="ONN153" s="3"/>
      <c r="ONO153" s="3"/>
      <c r="ONP153" s="3"/>
      <c r="ONQ153" s="3"/>
      <c r="ONR153" s="3"/>
      <c r="ONS153" s="3"/>
      <c r="ONT153" s="3"/>
      <c r="ONU153" s="3"/>
      <c r="ONV153" s="3"/>
      <c r="ONW153" s="3"/>
      <c r="ONX153" s="3"/>
      <c r="ONY153" s="3"/>
      <c r="ONZ153" s="3"/>
      <c r="OOA153" s="3"/>
      <c r="OOB153" s="3"/>
      <c r="OOC153" s="3"/>
      <c r="OOD153" s="3"/>
      <c r="OOE153" s="3"/>
      <c r="OOF153" s="3"/>
      <c r="OOG153" s="3"/>
      <c r="OOH153" s="3"/>
      <c r="OOI153" s="3"/>
      <c r="OOJ153" s="3"/>
      <c r="OOK153" s="3"/>
      <c r="OOL153" s="3"/>
      <c r="OOM153" s="3"/>
      <c r="OON153" s="3"/>
      <c r="OOO153" s="3"/>
      <c r="OOP153" s="3"/>
      <c r="OOQ153" s="3"/>
      <c r="OOR153" s="3"/>
      <c r="OOS153" s="3"/>
      <c r="OOT153" s="3"/>
      <c r="OOU153" s="3"/>
      <c r="OOV153" s="3"/>
      <c r="OOW153" s="3"/>
      <c r="OOX153" s="3"/>
      <c r="OOY153" s="3"/>
      <c r="OOZ153" s="3"/>
      <c r="OPA153" s="3"/>
      <c r="OPB153" s="3"/>
      <c r="OPC153" s="3"/>
      <c r="OPD153" s="3"/>
      <c r="OPE153" s="3"/>
      <c r="OPF153" s="3"/>
      <c r="OPG153" s="3"/>
      <c r="OPH153" s="3"/>
      <c r="OPI153" s="3"/>
      <c r="OPJ153" s="3"/>
      <c r="OPK153" s="3"/>
      <c r="OPL153" s="3"/>
      <c r="OPM153" s="3"/>
      <c r="OPN153" s="3"/>
      <c r="OPO153" s="3"/>
      <c r="OPP153" s="3"/>
      <c r="OPQ153" s="3"/>
      <c r="OPR153" s="3"/>
      <c r="OPS153" s="3"/>
      <c r="OPT153" s="3"/>
      <c r="OPU153" s="3"/>
      <c r="OPV153" s="3"/>
      <c r="OPW153" s="3"/>
      <c r="OPX153" s="3"/>
      <c r="OPY153" s="3"/>
      <c r="OPZ153" s="3"/>
      <c r="OQA153" s="3"/>
      <c r="OQB153" s="3"/>
      <c r="OQC153" s="3"/>
      <c r="OQD153" s="3"/>
      <c r="OQE153" s="3"/>
      <c r="OQF153" s="3"/>
      <c r="OQG153" s="3"/>
      <c r="OQH153" s="3"/>
      <c r="OQI153" s="3"/>
      <c r="OQJ153" s="3"/>
      <c r="OQK153" s="3"/>
      <c r="OQL153" s="3"/>
      <c r="OQM153" s="3"/>
      <c r="OQN153" s="3"/>
      <c r="OQO153" s="3"/>
      <c r="OQP153" s="3"/>
      <c r="OQQ153" s="3"/>
      <c r="OQR153" s="3"/>
      <c r="OQS153" s="3"/>
      <c r="OQT153" s="3"/>
      <c r="OQU153" s="3"/>
      <c r="OQV153" s="3"/>
      <c r="OQW153" s="3"/>
      <c r="OQX153" s="3"/>
      <c r="OQY153" s="3"/>
      <c r="OQZ153" s="3"/>
      <c r="ORA153" s="3"/>
      <c r="ORB153" s="3"/>
      <c r="ORC153" s="3"/>
      <c r="ORD153" s="3"/>
      <c r="ORE153" s="3"/>
      <c r="ORF153" s="3"/>
      <c r="ORG153" s="3"/>
      <c r="ORH153" s="3"/>
      <c r="ORI153" s="3"/>
      <c r="ORJ153" s="3"/>
      <c r="ORK153" s="3"/>
      <c r="ORL153" s="3"/>
      <c r="ORM153" s="3"/>
      <c r="ORN153" s="3"/>
      <c r="ORO153" s="3"/>
      <c r="ORP153" s="3"/>
      <c r="ORQ153" s="3"/>
      <c r="ORR153" s="3"/>
      <c r="ORS153" s="3"/>
      <c r="ORT153" s="3"/>
      <c r="ORU153" s="3"/>
      <c r="ORV153" s="3"/>
      <c r="ORW153" s="3"/>
      <c r="ORX153" s="3"/>
      <c r="ORY153" s="3"/>
      <c r="ORZ153" s="3"/>
      <c r="OSA153" s="3"/>
      <c r="OSB153" s="3"/>
      <c r="OSC153" s="3"/>
      <c r="OSD153" s="3"/>
      <c r="OSE153" s="3"/>
      <c r="OSF153" s="3"/>
      <c r="OSG153" s="3"/>
      <c r="OSH153" s="3"/>
      <c r="OSI153" s="3"/>
      <c r="OSJ153" s="3"/>
      <c r="OSK153" s="3"/>
      <c r="OSL153" s="3"/>
      <c r="OSM153" s="3"/>
      <c r="OSN153" s="3"/>
      <c r="OSO153" s="3"/>
      <c r="OSP153" s="3"/>
      <c r="OSQ153" s="3"/>
      <c r="OSR153" s="3"/>
      <c r="OSS153" s="3"/>
      <c r="OST153" s="3"/>
      <c r="OSU153" s="3"/>
      <c r="OSV153" s="3"/>
      <c r="OSW153" s="3"/>
      <c r="OSX153" s="3"/>
      <c r="OSY153" s="3"/>
      <c r="OSZ153" s="3"/>
      <c r="OTA153" s="3"/>
      <c r="OTB153" s="3"/>
      <c r="OTC153" s="3"/>
      <c r="OTD153" s="3"/>
      <c r="OTE153" s="3"/>
      <c r="OTF153" s="3"/>
      <c r="OTG153" s="3"/>
      <c r="OTH153" s="3"/>
      <c r="OTI153" s="3"/>
      <c r="OTJ153" s="3"/>
      <c r="OTK153" s="3"/>
      <c r="OTL153" s="3"/>
      <c r="OTM153" s="3"/>
      <c r="OTN153" s="3"/>
      <c r="OTO153" s="3"/>
      <c r="OTP153" s="3"/>
      <c r="OTQ153" s="3"/>
      <c r="OTR153" s="3"/>
      <c r="OTS153" s="3"/>
      <c r="OTT153" s="3"/>
      <c r="OTU153" s="3"/>
      <c r="OTV153" s="3"/>
      <c r="OTW153" s="3"/>
      <c r="OTX153" s="3"/>
      <c r="OTY153" s="3"/>
      <c r="OTZ153" s="3"/>
      <c r="OUA153" s="3"/>
      <c r="OUB153" s="3"/>
      <c r="OUC153" s="3"/>
      <c r="OUD153" s="3"/>
      <c r="OUE153" s="3"/>
      <c r="OUF153" s="3"/>
      <c r="OUG153" s="3"/>
      <c r="OUH153" s="3"/>
      <c r="OUI153" s="3"/>
      <c r="OUJ153" s="3"/>
      <c r="OUK153" s="3"/>
      <c r="OUL153" s="3"/>
      <c r="OUM153" s="3"/>
      <c r="OUN153" s="3"/>
      <c r="OUO153" s="3"/>
      <c r="OUP153" s="3"/>
      <c r="OUQ153" s="3"/>
      <c r="OUR153" s="3"/>
      <c r="OUS153" s="3"/>
      <c r="OUT153" s="3"/>
      <c r="OUU153" s="3"/>
      <c r="OUV153" s="3"/>
      <c r="OUW153" s="3"/>
      <c r="OUX153" s="3"/>
      <c r="OUY153" s="3"/>
      <c r="OUZ153" s="3"/>
      <c r="OVA153" s="3"/>
      <c r="OVB153" s="3"/>
      <c r="OVC153" s="3"/>
      <c r="OVD153" s="3"/>
      <c r="OVE153" s="3"/>
      <c r="OVF153" s="3"/>
      <c r="OVG153" s="3"/>
      <c r="OVH153" s="3"/>
      <c r="OVI153" s="3"/>
      <c r="OVJ153" s="3"/>
      <c r="OVK153" s="3"/>
      <c r="OVL153" s="3"/>
      <c r="OVM153" s="3"/>
      <c r="OVN153" s="3"/>
      <c r="OVO153" s="3"/>
      <c r="OVP153" s="3"/>
      <c r="OVQ153" s="3"/>
      <c r="OVR153" s="3"/>
      <c r="OVS153" s="3"/>
      <c r="OVT153" s="3"/>
      <c r="OVU153" s="3"/>
      <c r="OVV153" s="3"/>
      <c r="OVW153" s="3"/>
      <c r="OVX153" s="3"/>
      <c r="OVY153" s="3"/>
      <c r="OVZ153" s="3"/>
      <c r="OWA153" s="3"/>
      <c r="OWB153" s="3"/>
      <c r="OWC153" s="3"/>
      <c r="OWD153" s="3"/>
      <c r="OWE153" s="3"/>
      <c r="OWF153" s="3"/>
      <c r="OWG153" s="3"/>
      <c r="OWH153" s="3"/>
      <c r="OWI153" s="3"/>
      <c r="OWJ153" s="3"/>
      <c r="OWK153" s="3"/>
      <c r="OWL153" s="3"/>
      <c r="OWM153" s="3"/>
      <c r="OWN153" s="3"/>
      <c r="OWO153" s="3"/>
      <c r="OWP153" s="3"/>
      <c r="OWQ153" s="3"/>
      <c r="OWR153" s="3"/>
      <c r="OWS153" s="3"/>
      <c r="OWT153" s="3"/>
      <c r="OWU153" s="3"/>
      <c r="OWV153" s="3"/>
      <c r="OWW153" s="3"/>
      <c r="OWX153" s="3"/>
      <c r="OWY153" s="3"/>
      <c r="OWZ153" s="3"/>
      <c r="OXA153" s="3"/>
      <c r="OXB153" s="3"/>
      <c r="OXC153" s="3"/>
      <c r="OXD153" s="3"/>
      <c r="OXE153" s="3"/>
      <c r="OXF153" s="3"/>
      <c r="OXG153" s="3"/>
      <c r="OXH153" s="3"/>
      <c r="OXI153" s="3"/>
      <c r="OXJ153" s="3"/>
      <c r="OXK153" s="3"/>
      <c r="OXL153" s="3"/>
      <c r="OXM153" s="3"/>
      <c r="OXN153" s="3"/>
      <c r="OXO153" s="3"/>
      <c r="OXP153" s="3"/>
      <c r="OXQ153" s="3"/>
      <c r="OXR153" s="3"/>
      <c r="OXS153" s="3"/>
      <c r="OXT153" s="3"/>
      <c r="OXU153" s="3"/>
      <c r="OXV153" s="3"/>
      <c r="OXW153" s="3"/>
      <c r="OXX153" s="3"/>
      <c r="OXY153" s="3"/>
      <c r="OXZ153" s="3"/>
      <c r="OYA153" s="3"/>
      <c r="OYB153" s="3"/>
      <c r="OYC153" s="3"/>
      <c r="OYD153" s="3"/>
      <c r="OYE153" s="3"/>
      <c r="OYF153" s="3"/>
      <c r="OYG153" s="3"/>
      <c r="OYH153" s="3"/>
      <c r="OYI153" s="3"/>
      <c r="OYJ153" s="3"/>
      <c r="OYK153" s="3"/>
      <c r="OYL153" s="3"/>
      <c r="OYM153" s="3"/>
      <c r="OYN153" s="3"/>
      <c r="OYO153" s="3"/>
      <c r="OYP153" s="3"/>
      <c r="OYQ153" s="3"/>
      <c r="OYR153" s="3"/>
      <c r="OYS153" s="3"/>
      <c r="OYT153" s="3"/>
      <c r="OYU153" s="3"/>
      <c r="OYV153" s="3"/>
      <c r="OYW153" s="3"/>
      <c r="OYX153" s="3"/>
      <c r="OYY153" s="3"/>
      <c r="OYZ153" s="3"/>
      <c r="OZA153" s="3"/>
      <c r="OZB153" s="3"/>
      <c r="OZC153" s="3"/>
      <c r="OZD153" s="3"/>
      <c r="OZE153" s="3"/>
      <c r="OZF153" s="3"/>
      <c r="OZG153" s="3"/>
      <c r="OZH153" s="3"/>
      <c r="OZI153" s="3"/>
      <c r="OZJ153" s="3"/>
      <c r="OZK153" s="3"/>
      <c r="OZL153" s="3"/>
      <c r="OZM153" s="3"/>
      <c r="OZN153" s="3"/>
      <c r="OZO153" s="3"/>
      <c r="OZP153" s="3"/>
      <c r="OZQ153" s="3"/>
      <c r="OZR153" s="3"/>
      <c r="OZS153" s="3"/>
      <c r="OZT153" s="3"/>
      <c r="OZU153" s="3"/>
      <c r="OZV153" s="3"/>
      <c r="OZW153" s="3"/>
      <c r="OZX153" s="3"/>
      <c r="OZY153" s="3"/>
      <c r="OZZ153" s="3"/>
      <c r="PAA153" s="3"/>
      <c r="PAB153" s="3"/>
      <c r="PAC153" s="3"/>
      <c r="PAD153" s="3"/>
      <c r="PAE153" s="3"/>
      <c r="PAF153" s="3"/>
      <c r="PAG153" s="3"/>
      <c r="PAH153" s="3"/>
      <c r="PAI153" s="3"/>
      <c r="PAJ153" s="3"/>
      <c r="PAK153" s="3"/>
      <c r="PAL153" s="3"/>
      <c r="PAM153" s="3"/>
      <c r="PAN153" s="3"/>
      <c r="PAO153" s="3"/>
      <c r="PAP153" s="3"/>
      <c r="PAQ153" s="3"/>
      <c r="PAR153" s="3"/>
      <c r="PAS153" s="3"/>
      <c r="PAT153" s="3"/>
      <c r="PAU153" s="3"/>
      <c r="PAV153" s="3"/>
      <c r="PAW153" s="3"/>
      <c r="PAX153" s="3"/>
      <c r="PAY153" s="3"/>
      <c r="PAZ153" s="3"/>
      <c r="PBA153" s="3"/>
      <c r="PBB153" s="3"/>
      <c r="PBC153" s="3"/>
      <c r="PBD153" s="3"/>
      <c r="PBE153" s="3"/>
      <c r="PBF153" s="3"/>
      <c r="PBG153" s="3"/>
      <c r="PBH153" s="3"/>
      <c r="PBI153" s="3"/>
      <c r="PBJ153" s="3"/>
      <c r="PBK153" s="3"/>
      <c r="PBL153" s="3"/>
      <c r="PBM153" s="3"/>
      <c r="PBN153" s="3"/>
      <c r="PBO153" s="3"/>
      <c r="PBP153" s="3"/>
      <c r="PBQ153" s="3"/>
      <c r="PBR153" s="3"/>
      <c r="PBS153" s="3"/>
      <c r="PBT153" s="3"/>
      <c r="PBU153" s="3"/>
      <c r="PBV153" s="3"/>
      <c r="PBW153" s="3"/>
      <c r="PBX153" s="3"/>
      <c r="PBY153" s="3"/>
      <c r="PBZ153" s="3"/>
      <c r="PCA153" s="3"/>
      <c r="PCB153" s="3"/>
      <c r="PCC153" s="3"/>
      <c r="PCD153" s="3"/>
      <c r="PCE153" s="3"/>
      <c r="PCF153" s="3"/>
      <c r="PCG153" s="3"/>
      <c r="PCH153" s="3"/>
      <c r="PCI153" s="3"/>
      <c r="PCJ153" s="3"/>
      <c r="PCK153" s="3"/>
      <c r="PCL153" s="3"/>
      <c r="PCM153" s="3"/>
      <c r="PCN153" s="3"/>
      <c r="PCO153" s="3"/>
      <c r="PCP153" s="3"/>
      <c r="PCQ153" s="3"/>
      <c r="PCR153" s="3"/>
      <c r="PCS153" s="3"/>
      <c r="PCT153" s="3"/>
      <c r="PCU153" s="3"/>
      <c r="PCV153" s="3"/>
      <c r="PCW153" s="3"/>
      <c r="PCX153" s="3"/>
      <c r="PCY153" s="3"/>
      <c r="PCZ153" s="3"/>
      <c r="PDA153" s="3"/>
      <c r="PDB153" s="3"/>
      <c r="PDC153" s="3"/>
      <c r="PDD153" s="3"/>
      <c r="PDE153" s="3"/>
      <c r="PDF153" s="3"/>
      <c r="PDG153" s="3"/>
      <c r="PDH153" s="3"/>
      <c r="PDI153" s="3"/>
      <c r="PDJ153" s="3"/>
      <c r="PDK153" s="3"/>
      <c r="PDL153" s="3"/>
      <c r="PDM153" s="3"/>
      <c r="PDN153" s="3"/>
      <c r="PDO153" s="3"/>
      <c r="PDP153" s="3"/>
      <c r="PDQ153" s="3"/>
      <c r="PDR153" s="3"/>
      <c r="PDS153" s="3"/>
      <c r="PDT153" s="3"/>
      <c r="PDU153" s="3"/>
      <c r="PDV153" s="3"/>
      <c r="PDW153" s="3"/>
      <c r="PDX153" s="3"/>
      <c r="PDY153" s="3"/>
      <c r="PDZ153" s="3"/>
      <c r="PEA153" s="3"/>
      <c r="PEB153" s="3"/>
      <c r="PEC153" s="3"/>
      <c r="PED153" s="3"/>
      <c r="PEE153" s="3"/>
      <c r="PEF153" s="3"/>
      <c r="PEG153" s="3"/>
      <c r="PEH153" s="3"/>
      <c r="PEI153" s="3"/>
      <c r="PEJ153" s="3"/>
      <c r="PEK153" s="3"/>
      <c r="PEL153" s="3"/>
      <c r="PEM153" s="3"/>
      <c r="PEN153" s="3"/>
      <c r="PEO153" s="3"/>
      <c r="PEP153" s="3"/>
      <c r="PEQ153" s="3"/>
      <c r="PER153" s="3"/>
      <c r="PES153" s="3"/>
      <c r="PET153" s="3"/>
      <c r="PEU153" s="3"/>
      <c r="PEV153" s="3"/>
      <c r="PEW153" s="3"/>
      <c r="PEX153" s="3"/>
      <c r="PEY153" s="3"/>
      <c r="PEZ153" s="3"/>
      <c r="PFA153" s="3"/>
      <c r="PFB153" s="3"/>
      <c r="PFC153" s="3"/>
      <c r="PFD153" s="3"/>
      <c r="PFE153" s="3"/>
      <c r="PFF153" s="3"/>
      <c r="PFG153" s="3"/>
      <c r="PFH153" s="3"/>
      <c r="PFI153" s="3"/>
      <c r="PFJ153" s="3"/>
      <c r="PFK153" s="3"/>
      <c r="PFL153" s="3"/>
      <c r="PFM153" s="3"/>
      <c r="PFN153" s="3"/>
      <c r="PFO153" s="3"/>
      <c r="PFP153" s="3"/>
      <c r="PFQ153" s="3"/>
      <c r="PFR153" s="3"/>
      <c r="PFS153" s="3"/>
      <c r="PFT153" s="3"/>
      <c r="PFU153" s="3"/>
      <c r="PFV153" s="3"/>
      <c r="PFW153" s="3"/>
      <c r="PFX153" s="3"/>
      <c r="PFY153" s="3"/>
      <c r="PFZ153" s="3"/>
      <c r="PGA153" s="3"/>
      <c r="PGB153" s="3"/>
      <c r="PGC153" s="3"/>
      <c r="PGD153" s="3"/>
      <c r="PGE153" s="3"/>
      <c r="PGF153" s="3"/>
      <c r="PGG153" s="3"/>
      <c r="PGH153" s="3"/>
      <c r="PGI153" s="3"/>
      <c r="PGJ153" s="3"/>
      <c r="PGK153" s="3"/>
      <c r="PGL153" s="3"/>
      <c r="PGM153" s="3"/>
      <c r="PGN153" s="3"/>
      <c r="PGO153" s="3"/>
      <c r="PGP153" s="3"/>
      <c r="PGQ153" s="3"/>
      <c r="PGR153" s="3"/>
      <c r="PGS153" s="3"/>
      <c r="PGT153" s="3"/>
      <c r="PGU153" s="3"/>
      <c r="PGV153" s="3"/>
      <c r="PGW153" s="3"/>
      <c r="PGX153" s="3"/>
      <c r="PGY153" s="3"/>
      <c r="PGZ153" s="3"/>
      <c r="PHA153" s="3"/>
      <c r="PHB153" s="3"/>
      <c r="PHC153" s="3"/>
      <c r="PHD153" s="3"/>
      <c r="PHE153" s="3"/>
      <c r="PHF153" s="3"/>
      <c r="PHG153" s="3"/>
      <c r="PHH153" s="3"/>
      <c r="PHI153" s="3"/>
      <c r="PHJ153" s="3"/>
      <c r="PHK153" s="3"/>
      <c r="PHL153" s="3"/>
      <c r="PHM153" s="3"/>
      <c r="PHN153" s="3"/>
      <c r="PHO153" s="3"/>
      <c r="PHP153" s="3"/>
      <c r="PHQ153" s="3"/>
      <c r="PHR153" s="3"/>
      <c r="PHS153" s="3"/>
      <c r="PHT153" s="3"/>
      <c r="PHU153" s="3"/>
      <c r="PHV153" s="3"/>
      <c r="PHW153" s="3"/>
      <c r="PHX153" s="3"/>
      <c r="PHY153" s="3"/>
      <c r="PHZ153" s="3"/>
      <c r="PIA153" s="3"/>
      <c r="PIB153" s="3"/>
      <c r="PIC153" s="3"/>
      <c r="PID153" s="3"/>
      <c r="PIE153" s="3"/>
      <c r="PIF153" s="3"/>
      <c r="PIG153" s="3"/>
      <c r="PIH153" s="3"/>
      <c r="PII153" s="3"/>
      <c r="PIJ153" s="3"/>
      <c r="PIK153" s="3"/>
      <c r="PIL153" s="3"/>
      <c r="PIM153" s="3"/>
      <c r="PIN153" s="3"/>
      <c r="PIO153" s="3"/>
      <c r="PIP153" s="3"/>
      <c r="PIQ153" s="3"/>
      <c r="PIR153" s="3"/>
      <c r="PIS153" s="3"/>
      <c r="PIT153" s="3"/>
      <c r="PIU153" s="3"/>
      <c r="PIV153" s="3"/>
      <c r="PIW153" s="3"/>
      <c r="PIX153" s="3"/>
      <c r="PIY153" s="3"/>
      <c r="PIZ153" s="3"/>
      <c r="PJA153" s="3"/>
      <c r="PJB153" s="3"/>
      <c r="PJC153" s="3"/>
      <c r="PJD153" s="3"/>
      <c r="PJE153" s="3"/>
      <c r="PJF153" s="3"/>
      <c r="PJG153" s="3"/>
      <c r="PJH153" s="3"/>
      <c r="PJI153" s="3"/>
      <c r="PJJ153" s="3"/>
      <c r="PJK153" s="3"/>
      <c r="PJL153" s="3"/>
      <c r="PJM153" s="3"/>
      <c r="PJN153" s="3"/>
      <c r="PJO153" s="3"/>
      <c r="PJP153" s="3"/>
      <c r="PJQ153" s="3"/>
      <c r="PJR153" s="3"/>
      <c r="PJS153" s="3"/>
      <c r="PJT153" s="3"/>
      <c r="PJU153" s="3"/>
      <c r="PJV153" s="3"/>
      <c r="PJW153" s="3"/>
      <c r="PJX153" s="3"/>
      <c r="PJY153" s="3"/>
      <c r="PJZ153" s="3"/>
      <c r="PKA153" s="3"/>
      <c r="PKB153" s="3"/>
      <c r="PKC153" s="3"/>
      <c r="PKD153" s="3"/>
      <c r="PKE153" s="3"/>
      <c r="PKF153" s="3"/>
      <c r="PKG153" s="3"/>
      <c r="PKH153" s="3"/>
      <c r="PKI153" s="3"/>
      <c r="PKJ153" s="3"/>
      <c r="PKK153" s="3"/>
      <c r="PKL153" s="3"/>
      <c r="PKM153" s="3"/>
      <c r="PKN153" s="3"/>
      <c r="PKO153" s="3"/>
      <c r="PKP153" s="3"/>
      <c r="PKQ153" s="3"/>
      <c r="PKR153" s="3"/>
      <c r="PKS153" s="3"/>
      <c r="PKT153" s="3"/>
      <c r="PKU153" s="3"/>
      <c r="PKV153" s="3"/>
      <c r="PKW153" s="3"/>
      <c r="PKX153" s="3"/>
      <c r="PKY153" s="3"/>
      <c r="PKZ153" s="3"/>
      <c r="PLA153" s="3"/>
      <c r="PLB153" s="3"/>
      <c r="PLC153" s="3"/>
      <c r="PLD153" s="3"/>
      <c r="PLE153" s="3"/>
      <c r="PLF153" s="3"/>
      <c r="PLG153" s="3"/>
      <c r="PLH153" s="3"/>
      <c r="PLI153" s="3"/>
      <c r="PLJ153" s="3"/>
      <c r="PLK153" s="3"/>
      <c r="PLL153" s="3"/>
      <c r="PLM153" s="3"/>
      <c r="PLN153" s="3"/>
      <c r="PLO153" s="3"/>
      <c r="PLP153" s="3"/>
      <c r="PLQ153" s="3"/>
      <c r="PLR153" s="3"/>
      <c r="PLS153" s="3"/>
      <c r="PLT153" s="3"/>
      <c r="PLU153" s="3"/>
      <c r="PLV153" s="3"/>
      <c r="PLW153" s="3"/>
      <c r="PLX153" s="3"/>
      <c r="PLY153" s="3"/>
      <c r="PLZ153" s="3"/>
      <c r="PMA153" s="3"/>
      <c r="PMB153" s="3"/>
      <c r="PMC153" s="3"/>
      <c r="PMD153" s="3"/>
      <c r="PME153" s="3"/>
      <c r="PMF153" s="3"/>
      <c r="PMG153" s="3"/>
      <c r="PMH153" s="3"/>
      <c r="PMI153" s="3"/>
      <c r="PMJ153" s="3"/>
      <c r="PMK153" s="3"/>
      <c r="PML153" s="3"/>
      <c r="PMM153" s="3"/>
      <c r="PMN153" s="3"/>
      <c r="PMO153" s="3"/>
      <c r="PMP153" s="3"/>
      <c r="PMQ153" s="3"/>
      <c r="PMR153" s="3"/>
      <c r="PMS153" s="3"/>
      <c r="PMT153" s="3"/>
      <c r="PMU153" s="3"/>
      <c r="PMV153" s="3"/>
      <c r="PMW153" s="3"/>
      <c r="PMX153" s="3"/>
      <c r="PMY153" s="3"/>
      <c r="PMZ153" s="3"/>
      <c r="PNA153" s="3"/>
      <c r="PNB153" s="3"/>
      <c r="PNC153" s="3"/>
      <c r="PND153" s="3"/>
      <c r="PNE153" s="3"/>
      <c r="PNF153" s="3"/>
      <c r="PNG153" s="3"/>
      <c r="PNH153" s="3"/>
      <c r="PNI153" s="3"/>
      <c r="PNJ153" s="3"/>
      <c r="PNK153" s="3"/>
      <c r="PNL153" s="3"/>
      <c r="PNM153" s="3"/>
      <c r="PNN153" s="3"/>
      <c r="PNO153" s="3"/>
      <c r="PNP153" s="3"/>
      <c r="PNQ153" s="3"/>
      <c r="PNR153" s="3"/>
      <c r="PNS153" s="3"/>
      <c r="PNT153" s="3"/>
      <c r="PNU153" s="3"/>
      <c r="PNV153" s="3"/>
      <c r="PNW153" s="3"/>
      <c r="PNX153" s="3"/>
      <c r="PNY153" s="3"/>
      <c r="PNZ153" s="3"/>
      <c r="POA153" s="3"/>
      <c r="POB153" s="3"/>
      <c r="POC153" s="3"/>
      <c r="POD153" s="3"/>
      <c r="POE153" s="3"/>
      <c r="POF153" s="3"/>
      <c r="POG153" s="3"/>
      <c r="POH153" s="3"/>
      <c r="POI153" s="3"/>
      <c r="POJ153" s="3"/>
      <c r="POK153" s="3"/>
      <c r="POL153" s="3"/>
      <c r="POM153" s="3"/>
      <c r="PON153" s="3"/>
      <c r="POO153" s="3"/>
      <c r="POP153" s="3"/>
      <c r="POQ153" s="3"/>
      <c r="POR153" s="3"/>
      <c r="POS153" s="3"/>
      <c r="POT153" s="3"/>
      <c r="POU153" s="3"/>
      <c r="POV153" s="3"/>
      <c r="POW153" s="3"/>
      <c r="POX153" s="3"/>
      <c r="POY153" s="3"/>
      <c r="POZ153" s="3"/>
      <c r="PPA153" s="3"/>
      <c r="PPB153" s="3"/>
      <c r="PPC153" s="3"/>
      <c r="PPD153" s="3"/>
      <c r="PPE153" s="3"/>
      <c r="PPF153" s="3"/>
      <c r="PPG153" s="3"/>
      <c r="PPH153" s="3"/>
      <c r="PPI153" s="3"/>
      <c r="PPJ153" s="3"/>
      <c r="PPK153" s="3"/>
      <c r="PPL153" s="3"/>
      <c r="PPM153" s="3"/>
      <c r="PPN153" s="3"/>
      <c r="PPO153" s="3"/>
      <c r="PPP153" s="3"/>
      <c r="PPQ153" s="3"/>
      <c r="PPR153" s="3"/>
      <c r="PPS153" s="3"/>
      <c r="PPT153" s="3"/>
      <c r="PPU153" s="3"/>
      <c r="PPV153" s="3"/>
      <c r="PPW153" s="3"/>
      <c r="PPX153" s="3"/>
      <c r="PPY153" s="3"/>
      <c r="PPZ153" s="3"/>
      <c r="PQA153" s="3"/>
      <c r="PQB153" s="3"/>
      <c r="PQC153" s="3"/>
      <c r="PQD153" s="3"/>
      <c r="PQE153" s="3"/>
      <c r="PQF153" s="3"/>
      <c r="PQG153" s="3"/>
      <c r="PQH153" s="3"/>
      <c r="PQI153" s="3"/>
      <c r="PQJ153" s="3"/>
      <c r="PQK153" s="3"/>
      <c r="PQL153" s="3"/>
      <c r="PQM153" s="3"/>
      <c r="PQN153" s="3"/>
      <c r="PQO153" s="3"/>
      <c r="PQP153" s="3"/>
      <c r="PQQ153" s="3"/>
      <c r="PQR153" s="3"/>
      <c r="PQS153" s="3"/>
      <c r="PQT153" s="3"/>
      <c r="PQU153" s="3"/>
      <c r="PQV153" s="3"/>
      <c r="PQW153" s="3"/>
      <c r="PQX153" s="3"/>
      <c r="PQY153" s="3"/>
      <c r="PQZ153" s="3"/>
      <c r="PRA153" s="3"/>
      <c r="PRB153" s="3"/>
      <c r="PRC153" s="3"/>
      <c r="PRD153" s="3"/>
      <c r="PRE153" s="3"/>
      <c r="PRF153" s="3"/>
      <c r="PRG153" s="3"/>
      <c r="PRH153" s="3"/>
      <c r="PRI153" s="3"/>
      <c r="PRJ153" s="3"/>
      <c r="PRK153" s="3"/>
      <c r="PRL153" s="3"/>
      <c r="PRM153" s="3"/>
      <c r="PRN153" s="3"/>
      <c r="PRO153" s="3"/>
      <c r="PRP153" s="3"/>
      <c r="PRQ153" s="3"/>
      <c r="PRR153" s="3"/>
      <c r="PRS153" s="3"/>
      <c r="PRT153" s="3"/>
      <c r="PRU153" s="3"/>
      <c r="PRV153" s="3"/>
      <c r="PRW153" s="3"/>
      <c r="PRX153" s="3"/>
      <c r="PRY153" s="3"/>
      <c r="PRZ153" s="3"/>
      <c r="PSA153" s="3"/>
      <c r="PSB153" s="3"/>
      <c r="PSC153" s="3"/>
      <c r="PSD153" s="3"/>
      <c r="PSE153" s="3"/>
      <c r="PSF153" s="3"/>
      <c r="PSG153" s="3"/>
      <c r="PSH153" s="3"/>
      <c r="PSI153" s="3"/>
      <c r="PSJ153" s="3"/>
      <c r="PSK153" s="3"/>
      <c r="PSL153" s="3"/>
      <c r="PSM153" s="3"/>
      <c r="PSN153" s="3"/>
      <c r="PSO153" s="3"/>
      <c r="PSP153" s="3"/>
      <c r="PSQ153" s="3"/>
      <c r="PSR153" s="3"/>
      <c r="PSS153" s="3"/>
      <c r="PST153" s="3"/>
      <c r="PSU153" s="3"/>
      <c r="PSV153" s="3"/>
      <c r="PSW153" s="3"/>
      <c r="PSX153" s="3"/>
      <c r="PSY153" s="3"/>
      <c r="PSZ153" s="3"/>
      <c r="PTA153" s="3"/>
      <c r="PTB153" s="3"/>
      <c r="PTC153" s="3"/>
      <c r="PTD153" s="3"/>
      <c r="PTE153" s="3"/>
      <c r="PTF153" s="3"/>
      <c r="PTG153" s="3"/>
      <c r="PTH153" s="3"/>
      <c r="PTI153" s="3"/>
      <c r="PTJ153" s="3"/>
      <c r="PTK153" s="3"/>
      <c r="PTL153" s="3"/>
      <c r="PTM153" s="3"/>
      <c r="PTN153" s="3"/>
      <c r="PTO153" s="3"/>
      <c r="PTP153" s="3"/>
      <c r="PTQ153" s="3"/>
      <c r="PTR153" s="3"/>
      <c r="PTS153" s="3"/>
      <c r="PTT153" s="3"/>
      <c r="PTU153" s="3"/>
      <c r="PTV153" s="3"/>
      <c r="PTW153" s="3"/>
      <c r="PTX153" s="3"/>
      <c r="PTY153" s="3"/>
      <c r="PTZ153" s="3"/>
      <c r="PUA153" s="3"/>
      <c r="PUB153" s="3"/>
      <c r="PUC153" s="3"/>
      <c r="PUD153" s="3"/>
      <c r="PUE153" s="3"/>
      <c r="PUF153" s="3"/>
      <c r="PUG153" s="3"/>
      <c r="PUH153" s="3"/>
      <c r="PUI153" s="3"/>
      <c r="PUJ153" s="3"/>
      <c r="PUK153" s="3"/>
      <c r="PUL153" s="3"/>
      <c r="PUM153" s="3"/>
      <c r="PUN153" s="3"/>
      <c r="PUO153" s="3"/>
      <c r="PUP153" s="3"/>
      <c r="PUQ153" s="3"/>
      <c r="PUR153" s="3"/>
      <c r="PUS153" s="3"/>
      <c r="PUT153" s="3"/>
      <c r="PUU153" s="3"/>
      <c r="PUV153" s="3"/>
      <c r="PUW153" s="3"/>
      <c r="PUX153" s="3"/>
      <c r="PUY153" s="3"/>
      <c r="PUZ153" s="3"/>
      <c r="PVA153" s="3"/>
      <c r="PVB153" s="3"/>
      <c r="PVC153" s="3"/>
      <c r="PVD153" s="3"/>
      <c r="PVE153" s="3"/>
      <c r="PVF153" s="3"/>
      <c r="PVG153" s="3"/>
      <c r="PVH153" s="3"/>
      <c r="PVI153" s="3"/>
      <c r="PVJ153" s="3"/>
      <c r="PVK153" s="3"/>
      <c r="PVL153" s="3"/>
      <c r="PVM153" s="3"/>
      <c r="PVN153" s="3"/>
      <c r="PVO153" s="3"/>
      <c r="PVP153" s="3"/>
      <c r="PVQ153" s="3"/>
      <c r="PVR153" s="3"/>
      <c r="PVS153" s="3"/>
      <c r="PVT153" s="3"/>
      <c r="PVU153" s="3"/>
      <c r="PVV153" s="3"/>
      <c r="PVW153" s="3"/>
      <c r="PVX153" s="3"/>
      <c r="PVY153" s="3"/>
      <c r="PVZ153" s="3"/>
      <c r="PWA153" s="3"/>
      <c r="PWB153" s="3"/>
      <c r="PWC153" s="3"/>
      <c r="PWD153" s="3"/>
      <c r="PWE153" s="3"/>
      <c r="PWF153" s="3"/>
      <c r="PWG153" s="3"/>
      <c r="PWH153" s="3"/>
      <c r="PWI153" s="3"/>
      <c r="PWJ153" s="3"/>
      <c r="PWK153" s="3"/>
      <c r="PWL153" s="3"/>
      <c r="PWM153" s="3"/>
      <c r="PWN153" s="3"/>
      <c r="PWO153" s="3"/>
      <c r="PWP153" s="3"/>
      <c r="PWQ153" s="3"/>
      <c r="PWR153" s="3"/>
      <c r="PWS153" s="3"/>
      <c r="PWT153" s="3"/>
      <c r="PWU153" s="3"/>
      <c r="PWV153" s="3"/>
      <c r="PWW153" s="3"/>
      <c r="PWX153" s="3"/>
      <c r="PWY153" s="3"/>
      <c r="PWZ153" s="3"/>
      <c r="PXA153" s="3"/>
      <c r="PXB153" s="3"/>
      <c r="PXC153" s="3"/>
      <c r="PXD153" s="3"/>
      <c r="PXE153" s="3"/>
      <c r="PXF153" s="3"/>
      <c r="PXG153" s="3"/>
      <c r="PXH153" s="3"/>
      <c r="PXI153" s="3"/>
      <c r="PXJ153" s="3"/>
      <c r="PXK153" s="3"/>
      <c r="PXL153" s="3"/>
      <c r="PXM153" s="3"/>
      <c r="PXN153" s="3"/>
      <c r="PXO153" s="3"/>
      <c r="PXP153" s="3"/>
      <c r="PXQ153" s="3"/>
      <c r="PXR153" s="3"/>
      <c r="PXS153" s="3"/>
      <c r="PXT153" s="3"/>
      <c r="PXU153" s="3"/>
      <c r="PXV153" s="3"/>
      <c r="PXW153" s="3"/>
      <c r="PXX153" s="3"/>
      <c r="PXY153" s="3"/>
      <c r="PXZ153" s="3"/>
      <c r="PYA153" s="3"/>
      <c r="PYB153" s="3"/>
      <c r="PYC153" s="3"/>
      <c r="PYD153" s="3"/>
      <c r="PYE153" s="3"/>
      <c r="PYF153" s="3"/>
      <c r="PYG153" s="3"/>
      <c r="PYH153" s="3"/>
      <c r="PYI153" s="3"/>
      <c r="PYJ153" s="3"/>
      <c r="PYK153" s="3"/>
      <c r="PYL153" s="3"/>
      <c r="PYM153" s="3"/>
      <c r="PYN153" s="3"/>
      <c r="PYO153" s="3"/>
      <c r="PYP153" s="3"/>
      <c r="PYQ153" s="3"/>
      <c r="PYR153" s="3"/>
      <c r="PYS153" s="3"/>
      <c r="PYT153" s="3"/>
      <c r="PYU153" s="3"/>
      <c r="PYV153" s="3"/>
      <c r="PYW153" s="3"/>
      <c r="PYX153" s="3"/>
      <c r="PYY153" s="3"/>
      <c r="PYZ153" s="3"/>
      <c r="PZA153" s="3"/>
      <c r="PZB153" s="3"/>
      <c r="PZC153" s="3"/>
      <c r="PZD153" s="3"/>
      <c r="PZE153" s="3"/>
      <c r="PZF153" s="3"/>
      <c r="PZG153" s="3"/>
      <c r="PZH153" s="3"/>
      <c r="PZI153" s="3"/>
      <c r="PZJ153" s="3"/>
      <c r="PZK153" s="3"/>
      <c r="PZL153" s="3"/>
      <c r="PZM153" s="3"/>
      <c r="PZN153" s="3"/>
      <c r="PZO153" s="3"/>
      <c r="PZP153" s="3"/>
      <c r="PZQ153" s="3"/>
      <c r="PZR153" s="3"/>
      <c r="PZS153" s="3"/>
      <c r="PZT153" s="3"/>
      <c r="PZU153" s="3"/>
      <c r="PZV153" s="3"/>
      <c r="PZW153" s="3"/>
      <c r="PZX153" s="3"/>
      <c r="PZY153" s="3"/>
      <c r="PZZ153" s="3"/>
      <c r="QAA153" s="3"/>
      <c r="QAB153" s="3"/>
      <c r="QAC153" s="3"/>
      <c r="QAD153" s="3"/>
      <c r="QAE153" s="3"/>
      <c r="QAF153" s="3"/>
      <c r="QAG153" s="3"/>
      <c r="QAH153" s="3"/>
      <c r="QAI153" s="3"/>
      <c r="QAJ153" s="3"/>
      <c r="QAK153" s="3"/>
      <c r="QAL153" s="3"/>
      <c r="QAM153" s="3"/>
      <c r="QAN153" s="3"/>
      <c r="QAO153" s="3"/>
      <c r="QAP153" s="3"/>
      <c r="QAQ153" s="3"/>
      <c r="QAR153" s="3"/>
      <c r="QAS153" s="3"/>
      <c r="QAT153" s="3"/>
      <c r="QAU153" s="3"/>
      <c r="QAV153" s="3"/>
      <c r="QAW153" s="3"/>
      <c r="QAX153" s="3"/>
      <c r="QAY153" s="3"/>
      <c r="QAZ153" s="3"/>
      <c r="QBA153" s="3"/>
      <c r="QBB153" s="3"/>
      <c r="QBC153" s="3"/>
      <c r="QBD153" s="3"/>
      <c r="QBE153" s="3"/>
      <c r="QBF153" s="3"/>
      <c r="QBG153" s="3"/>
      <c r="QBH153" s="3"/>
      <c r="QBI153" s="3"/>
      <c r="QBJ153" s="3"/>
      <c r="QBK153" s="3"/>
      <c r="QBL153" s="3"/>
      <c r="QBM153" s="3"/>
      <c r="QBN153" s="3"/>
      <c r="QBO153" s="3"/>
      <c r="QBP153" s="3"/>
      <c r="QBQ153" s="3"/>
      <c r="QBR153" s="3"/>
      <c r="QBS153" s="3"/>
      <c r="QBT153" s="3"/>
      <c r="QBU153" s="3"/>
      <c r="QBV153" s="3"/>
      <c r="QBW153" s="3"/>
      <c r="QBX153" s="3"/>
      <c r="QBY153" s="3"/>
      <c r="QBZ153" s="3"/>
      <c r="QCA153" s="3"/>
      <c r="QCB153" s="3"/>
      <c r="QCC153" s="3"/>
      <c r="QCD153" s="3"/>
      <c r="QCE153" s="3"/>
      <c r="QCF153" s="3"/>
      <c r="QCG153" s="3"/>
      <c r="QCH153" s="3"/>
      <c r="QCI153" s="3"/>
      <c r="QCJ153" s="3"/>
      <c r="QCK153" s="3"/>
      <c r="QCL153" s="3"/>
      <c r="QCM153" s="3"/>
      <c r="QCN153" s="3"/>
      <c r="QCO153" s="3"/>
      <c r="QCP153" s="3"/>
      <c r="QCQ153" s="3"/>
      <c r="QCR153" s="3"/>
      <c r="QCS153" s="3"/>
      <c r="QCT153" s="3"/>
      <c r="QCU153" s="3"/>
      <c r="QCV153" s="3"/>
      <c r="QCW153" s="3"/>
      <c r="QCX153" s="3"/>
      <c r="QCY153" s="3"/>
      <c r="QCZ153" s="3"/>
      <c r="QDA153" s="3"/>
      <c r="QDB153" s="3"/>
      <c r="QDC153" s="3"/>
      <c r="QDD153" s="3"/>
      <c r="QDE153" s="3"/>
      <c r="QDF153" s="3"/>
      <c r="QDG153" s="3"/>
      <c r="QDH153" s="3"/>
      <c r="QDI153" s="3"/>
      <c r="QDJ153" s="3"/>
      <c r="QDK153" s="3"/>
      <c r="QDL153" s="3"/>
      <c r="QDM153" s="3"/>
      <c r="QDN153" s="3"/>
      <c r="QDO153" s="3"/>
      <c r="QDP153" s="3"/>
      <c r="QDQ153" s="3"/>
      <c r="QDR153" s="3"/>
      <c r="QDS153" s="3"/>
      <c r="QDT153" s="3"/>
      <c r="QDU153" s="3"/>
      <c r="QDV153" s="3"/>
      <c r="QDW153" s="3"/>
      <c r="QDX153" s="3"/>
      <c r="QDY153" s="3"/>
      <c r="QDZ153" s="3"/>
      <c r="QEA153" s="3"/>
      <c r="QEB153" s="3"/>
      <c r="QEC153" s="3"/>
      <c r="QED153" s="3"/>
      <c r="QEE153" s="3"/>
      <c r="QEF153" s="3"/>
      <c r="QEG153" s="3"/>
      <c r="QEH153" s="3"/>
      <c r="QEI153" s="3"/>
      <c r="QEJ153" s="3"/>
      <c r="QEK153" s="3"/>
      <c r="QEL153" s="3"/>
      <c r="QEM153" s="3"/>
      <c r="QEN153" s="3"/>
      <c r="QEO153" s="3"/>
      <c r="QEP153" s="3"/>
      <c r="QEQ153" s="3"/>
      <c r="QER153" s="3"/>
      <c r="QES153" s="3"/>
      <c r="QET153" s="3"/>
      <c r="QEU153" s="3"/>
      <c r="QEV153" s="3"/>
      <c r="QEW153" s="3"/>
      <c r="QEX153" s="3"/>
      <c r="QEY153" s="3"/>
      <c r="QEZ153" s="3"/>
      <c r="QFA153" s="3"/>
      <c r="QFB153" s="3"/>
      <c r="QFC153" s="3"/>
      <c r="QFD153" s="3"/>
      <c r="QFE153" s="3"/>
      <c r="QFF153" s="3"/>
      <c r="QFG153" s="3"/>
      <c r="QFH153" s="3"/>
      <c r="QFI153" s="3"/>
      <c r="QFJ153" s="3"/>
      <c r="QFK153" s="3"/>
      <c r="QFL153" s="3"/>
      <c r="QFM153" s="3"/>
      <c r="QFN153" s="3"/>
      <c r="QFO153" s="3"/>
      <c r="QFP153" s="3"/>
      <c r="QFQ153" s="3"/>
      <c r="QFR153" s="3"/>
      <c r="QFS153" s="3"/>
      <c r="QFT153" s="3"/>
      <c r="QFU153" s="3"/>
      <c r="QFV153" s="3"/>
      <c r="QFW153" s="3"/>
      <c r="QFX153" s="3"/>
      <c r="QFY153" s="3"/>
      <c r="QFZ153" s="3"/>
      <c r="QGA153" s="3"/>
      <c r="QGB153" s="3"/>
      <c r="QGC153" s="3"/>
      <c r="QGD153" s="3"/>
      <c r="QGE153" s="3"/>
      <c r="QGF153" s="3"/>
      <c r="QGG153" s="3"/>
      <c r="QGH153" s="3"/>
      <c r="QGI153" s="3"/>
      <c r="QGJ153" s="3"/>
      <c r="QGK153" s="3"/>
      <c r="QGL153" s="3"/>
      <c r="QGM153" s="3"/>
      <c r="QGN153" s="3"/>
      <c r="QGO153" s="3"/>
      <c r="QGP153" s="3"/>
      <c r="QGQ153" s="3"/>
      <c r="QGR153" s="3"/>
      <c r="QGS153" s="3"/>
      <c r="QGT153" s="3"/>
      <c r="QGU153" s="3"/>
      <c r="QGV153" s="3"/>
      <c r="QGW153" s="3"/>
      <c r="QGX153" s="3"/>
      <c r="QGY153" s="3"/>
      <c r="QGZ153" s="3"/>
      <c r="QHA153" s="3"/>
      <c r="QHB153" s="3"/>
      <c r="QHC153" s="3"/>
      <c r="QHD153" s="3"/>
      <c r="QHE153" s="3"/>
      <c r="QHF153" s="3"/>
      <c r="QHG153" s="3"/>
      <c r="QHH153" s="3"/>
      <c r="QHI153" s="3"/>
      <c r="QHJ153" s="3"/>
      <c r="QHK153" s="3"/>
      <c r="QHL153" s="3"/>
      <c r="QHM153" s="3"/>
      <c r="QHN153" s="3"/>
      <c r="QHO153" s="3"/>
      <c r="QHP153" s="3"/>
      <c r="QHQ153" s="3"/>
      <c r="QHR153" s="3"/>
      <c r="QHS153" s="3"/>
      <c r="QHT153" s="3"/>
      <c r="QHU153" s="3"/>
      <c r="QHV153" s="3"/>
      <c r="QHW153" s="3"/>
      <c r="QHX153" s="3"/>
      <c r="QHY153" s="3"/>
      <c r="QHZ153" s="3"/>
      <c r="QIA153" s="3"/>
      <c r="QIB153" s="3"/>
      <c r="QIC153" s="3"/>
      <c r="QID153" s="3"/>
      <c r="QIE153" s="3"/>
      <c r="QIF153" s="3"/>
      <c r="QIG153" s="3"/>
      <c r="QIH153" s="3"/>
      <c r="QII153" s="3"/>
      <c r="QIJ153" s="3"/>
      <c r="QIK153" s="3"/>
      <c r="QIL153" s="3"/>
      <c r="QIM153" s="3"/>
      <c r="QIN153" s="3"/>
      <c r="QIO153" s="3"/>
      <c r="QIP153" s="3"/>
      <c r="QIQ153" s="3"/>
      <c r="QIR153" s="3"/>
      <c r="QIS153" s="3"/>
      <c r="QIT153" s="3"/>
      <c r="QIU153" s="3"/>
      <c r="QIV153" s="3"/>
      <c r="QIW153" s="3"/>
      <c r="QIX153" s="3"/>
      <c r="QIY153" s="3"/>
      <c r="QIZ153" s="3"/>
      <c r="QJA153" s="3"/>
      <c r="QJB153" s="3"/>
      <c r="QJC153" s="3"/>
      <c r="QJD153" s="3"/>
      <c r="QJE153" s="3"/>
      <c r="QJF153" s="3"/>
      <c r="QJG153" s="3"/>
      <c r="QJH153" s="3"/>
      <c r="QJI153" s="3"/>
      <c r="QJJ153" s="3"/>
      <c r="QJK153" s="3"/>
      <c r="QJL153" s="3"/>
      <c r="QJM153" s="3"/>
      <c r="QJN153" s="3"/>
      <c r="QJO153" s="3"/>
      <c r="QJP153" s="3"/>
      <c r="QJQ153" s="3"/>
      <c r="QJR153" s="3"/>
      <c r="QJS153" s="3"/>
      <c r="QJT153" s="3"/>
      <c r="QJU153" s="3"/>
      <c r="QJV153" s="3"/>
      <c r="QJW153" s="3"/>
      <c r="QJX153" s="3"/>
      <c r="QJY153" s="3"/>
      <c r="QJZ153" s="3"/>
      <c r="QKA153" s="3"/>
      <c r="QKB153" s="3"/>
      <c r="QKC153" s="3"/>
      <c r="QKD153" s="3"/>
      <c r="QKE153" s="3"/>
      <c r="QKF153" s="3"/>
      <c r="QKG153" s="3"/>
      <c r="QKH153" s="3"/>
      <c r="QKI153" s="3"/>
      <c r="QKJ153" s="3"/>
      <c r="QKK153" s="3"/>
      <c r="QKL153" s="3"/>
      <c r="QKM153" s="3"/>
      <c r="QKN153" s="3"/>
      <c r="QKO153" s="3"/>
      <c r="QKP153" s="3"/>
      <c r="QKQ153" s="3"/>
      <c r="QKR153" s="3"/>
      <c r="QKS153" s="3"/>
      <c r="QKT153" s="3"/>
      <c r="QKU153" s="3"/>
      <c r="QKV153" s="3"/>
      <c r="QKW153" s="3"/>
      <c r="QKX153" s="3"/>
      <c r="QKY153" s="3"/>
      <c r="QKZ153" s="3"/>
      <c r="QLA153" s="3"/>
      <c r="QLB153" s="3"/>
      <c r="QLC153" s="3"/>
      <c r="QLD153" s="3"/>
      <c r="QLE153" s="3"/>
      <c r="QLF153" s="3"/>
      <c r="QLG153" s="3"/>
      <c r="QLH153" s="3"/>
      <c r="QLI153" s="3"/>
      <c r="QLJ153" s="3"/>
      <c r="QLK153" s="3"/>
      <c r="QLL153" s="3"/>
      <c r="QLM153" s="3"/>
      <c r="QLN153" s="3"/>
      <c r="QLO153" s="3"/>
      <c r="QLP153" s="3"/>
      <c r="QLQ153" s="3"/>
      <c r="QLR153" s="3"/>
      <c r="QLS153" s="3"/>
      <c r="QLT153" s="3"/>
      <c r="QLU153" s="3"/>
      <c r="QLV153" s="3"/>
      <c r="QLW153" s="3"/>
      <c r="QLX153" s="3"/>
      <c r="QLY153" s="3"/>
      <c r="QLZ153" s="3"/>
      <c r="QMA153" s="3"/>
      <c r="QMB153" s="3"/>
      <c r="QMC153" s="3"/>
      <c r="QMD153" s="3"/>
      <c r="QME153" s="3"/>
      <c r="QMF153" s="3"/>
      <c r="QMG153" s="3"/>
      <c r="QMH153" s="3"/>
      <c r="QMI153" s="3"/>
      <c r="QMJ153" s="3"/>
      <c r="QMK153" s="3"/>
      <c r="QML153" s="3"/>
      <c r="QMM153" s="3"/>
      <c r="QMN153" s="3"/>
      <c r="QMO153" s="3"/>
      <c r="QMP153" s="3"/>
      <c r="QMQ153" s="3"/>
      <c r="QMR153" s="3"/>
      <c r="QMS153" s="3"/>
      <c r="QMT153" s="3"/>
      <c r="QMU153" s="3"/>
      <c r="QMV153" s="3"/>
      <c r="QMW153" s="3"/>
      <c r="QMX153" s="3"/>
      <c r="QMY153" s="3"/>
      <c r="QMZ153" s="3"/>
      <c r="QNA153" s="3"/>
      <c r="QNB153" s="3"/>
      <c r="QNC153" s="3"/>
      <c r="QND153" s="3"/>
      <c r="QNE153" s="3"/>
      <c r="QNF153" s="3"/>
      <c r="QNG153" s="3"/>
      <c r="QNH153" s="3"/>
      <c r="QNI153" s="3"/>
      <c r="QNJ153" s="3"/>
      <c r="QNK153" s="3"/>
      <c r="QNL153" s="3"/>
      <c r="QNM153" s="3"/>
      <c r="QNN153" s="3"/>
      <c r="QNO153" s="3"/>
      <c r="QNP153" s="3"/>
      <c r="QNQ153" s="3"/>
      <c r="QNR153" s="3"/>
      <c r="QNS153" s="3"/>
      <c r="QNT153" s="3"/>
      <c r="QNU153" s="3"/>
      <c r="QNV153" s="3"/>
      <c r="QNW153" s="3"/>
      <c r="QNX153" s="3"/>
      <c r="QNY153" s="3"/>
      <c r="QNZ153" s="3"/>
      <c r="QOA153" s="3"/>
      <c r="QOB153" s="3"/>
      <c r="QOC153" s="3"/>
      <c r="QOD153" s="3"/>
      <c r="QOE153" s="3"/>
      <c r="QOF153" s="3"/>
      <c r="QOG153" s="3"/>
      <c r="QOH153" s="3"/>
      <c r="QOI153" s="3"/>
      <c r="QOJ153" s="3"/>
      <c r="QOK153" s="3"/>
      <c r="QOL153" s="3"/>
      <c r="QOM153" s="3"/>
      <c r="QON153" s="3"/>
      <c r="QOO153" s="3"/>
      <c r="QOP153" s="3"/>
      <c r="QOQ153" s="3"/>
      <c r="QOR153" s="3"/>
      <c r="QOS153" s="3"/>
      <c r="QOT153" s="3"/>
      <c r="QOU153" s="3"/>
      <c r="QOV153" s="3"/>
      <c r="QOW153" s="3"/>
      <c r="QOX153" s="3"/>
      <c r="QOY153" s="3"/>
      <c r="QOZ153" s="3"/>
      <c r="QPA153" s="3"/>
      <c r="QPB153" s="3"/>
      <c r="QPC153" s="3"/>
      <c r="QPD153" s="3"/>
      <c r="QPE153" s="3"/>
      <c r="QPF153" s="3"/>
      <c r="QPG153" s="3"/>
      <c r="QPH153" s="3"/>
      <c r="QPI153" s="3"/>
      <c r="QPJ153" s="3"/>
      <c r="QPK153" s="3"/>
      <c r="QPL153" s="3"/>
      <c r="QPM153" s="3"/>
      <c r="QPN153" s="3"/>
      <c r="QPO153" s="3"/>
      <c r="QPP153" s="3"/>
      <c r="QPQ153" s="3"/>
      <c r="QPR153" s="3"/>
      <c r="QPS153" s="3"/>
      <c r="QPT153" s="3"/>
      <c r="QPU153" s="3"/>
      <c r="QPV153" s="3"/>
      <c r="QPW153" s="3"/>
      <c r="QPX153" s="3"/>
      <c r="QPY153" s="3"/>
      <c r="QPZ153" s="3"/>
      <c r="QQA153" s="3"/>
      <c r="QQB153" s="3"/>
      <c r="QQC153" s="3"/>
      <c r="QQD153" s="3"/>
      <c r="QQE153" s="3"/>
      <c r="QQF153" s="3"/>
      <c r="QQG153" s="3"/>
      <c r="QQH153" s="3"/>
      <c r="QQI153" s="3"/>
      <c r="QQJ153" s="3"/>
      <c r="QQK153" s="3"/>
      <c r="QQL153" s="3"/>
      <c r="QQM153" s="3"/>
      <c r="QQN153" s="3"/>
      <c r="QQO153" s="3"/>
      <c r="QQP153" s="3"/>
      <c r="QQQ153" s="3"/>
      <c r="QQR153" s="3"/>
      <c r="QQS153" s="3"/>
      <c r="QQT153" s="3"/>
      <c r="QQU153" s="3"/>
      <c r="QQV153" s="3"/>
      <c r="QQW153" s="3"/>
      <c r="QQX153" s="3"/>
      <c r="QQY153" s="3"/>
      <c r="QQZ153" s="3"/>
      <c r="QRA153" s="3"/>
      <c r="QRB153" s="3"/>
      <c r="QRC153" s="3"/>
      <c r="QRD153" s="3"/>
      <c r="QRE153" s="3"/>
      <c r="QRF153" s="3"/>
      <c r="QRG153" s="3"/>
      <c r="QRH153" s="3"/>
      <c r="QRI153" s="3"/>
      <c r="QRJ153" s="3"/>
      <c r="QRK153" s="3"/>
      <c r="QRL153" s="3"/>
      <c r="QRM153" s="3"/>
      <c r="QRN153" s="3"/>
      <c r="QRO153" s="3"/>
      <c r="QRP153" s="3"/>
      <c r="QRQ153" s="3"/>
      <c r="QRR153" s="3"/>
      <c r="QRS153" s="3"/>
      <c r="QRT153" s="3"/>
      <c r="QRU153" s="3"/>
      <c r="QRV153" s="3"/>
      <c r="QRW153" s="3"/>
      <c r="QRX153" s="3"/>
      <c r="QRY153" s="3"/>
      <c r="QRZ153" s="3"/>
      <c r="QSA153" s="3"/>
      <c r="QSB153" s="3"/>
      <c r="QSC153" s="3"/>
      <c r="QSD153" s="3"/>
      <c r="QSE153" s="3"/>
      <c r="QSF153" s="3"/>
      <c r="QSG153" s="3"/>
      <c r="QSH153" s="3"/>
      <c r="QSI153" s="3"/>
      <c r="QSJ153" s="3"/>
      <c r="QSK153" s="3"/>
      <c r="QSL153" s="3"/>
      <c r="QSM153" s="3"/>
      <c r="QSN153" s="3"/>
      <c r="QSO153" s="3"/>
      <c r="QSP153" s="3"/>
      <c r="QSQ153" s="3"/>
      <c r="QSR153" s="3"/>
      <c r="QSS153" s="3"/>
      <c r="QST153" s="3"/>
      <c r="QSU153" s="3"/>
      <c r="QSV153" s="3"/>
      <c r="QSW153" s="3"/>
      <c r="QSX153" s="3"/>
      <c r="QSY153" s="3"/>
      <c r="QSZ153" s="3"/>
      <c r="QTA153" s="3"/>
      <c r="QTB153" s="3"/>
      <c r="QTC153" s="3"/>
      <c r="QTD153" s="3"/>
      <c r="QTE153" s="3"/>
      <c r="QTF153" s="3"/>
      <c r="QTG153" s="3"/>
      <c r="QTH153" s="3"/>
      <c r="QTI153" s="3"/>
      <c r="QTJ153" s="3"/>
      <c r="QTK153" s="3"/>
      <c r="QTL153" s="3"/>
      <c r="QTM153" s="3"/>
      <c r="QTN153" s="3"/>
      <c r="QTO153" s="3"/>
      <c r="QTP153" s="3"/>
      <c r="QTQ153" s="3"/>
      <c r="QTR153" s="3"/>
      <c r="QTS153" s="3"/>
      <c r="QTT153" s="3"/>
      <c r="QTU153" s="3"/>
      <c r="QTV153" s="3"/>
      <c r="QTW153" s="3"/>
      <c r="QTX153" s="3"/>
      <c r="QTY153" s="3"/>
      <c r="QTZ153" s="3"/>
      <c r="QUA153" s="3"/>
      <c r="QUB153" s="3"/>
      <c r="QUC153" s="3"/>
      <c r="QUD153" s="3"/>
      <c r="QUE153" s="3"/>
      <c r="QUF153" s="3"/>
      <c r="QUG153" s="3"/>
      <c r="QUH153" s="3"/>
      <c r="QUI153" s="3"/>
      <c r="QUJ153" s="3"/>
      <c r="QUK153" s="3"/>
      <c r="QUL153" s="3"/>
      <c r="QUM153" s="3"/>
      <c r="QUN153" s="3"/>
      <c r="QUO153" s="3"/>
      <c r="QUP153" s="3"/>
      <c r="QUQ153" s="3"/>
      <c r="QUR153" s="3"/>
      <c r="QUS153" s="3"/>
      <c r="QUT153" s="3"/>
      <c r="QUU153" s="3"/>
      <c r="QUV153" s="3"/>
      <c r="QUW153" s="3"/>
      <c r="QUX153" s="3"/>
      <c r="QUY153" s="3"/>
      <c r="QUZ153" s="3"/>
      <c r="QVA153" s="3"/>
      <c r="QVB153" s="3"/>
      <c r="QVC153" s="3"/>
      <c r="QVD153" s="3"/>
      <c r="QVE153" s="3"/>
      <c r="QVF153" s="3"/>
      <c r="QVG153" s="3"/>
      <c r="QVH153" s="3"/>
      <c r="QVI153" s="3"/>
      <c r="QVJ153" s="3"/>
      <c r="QVK153" s="3"/>
      <c r="QVL153" s="3"/>
      <c r="QVM153" s="3"/>
      <c r="QVN153" s="3"/>
      <c r="QVO153" s="3"/>
      <c r="QVP153" s="3"/>
      <c r="QVQ153" s="3"/>
      <c r="QVR153" s="3"/>
      <c r="QVS153" s="3"/>
      <c r="QVT153" s="3"/>
      <c r="QVU153" s="3"/>
      <c r="QVV153" s="3"/>
      <c r="QVW153" s="3"/>
      <c r="QVX153" s="3"/>
      <c r="QVY153" s="3"/>
      <c r="QVZ153" s="3"/>
      <c r="QWA153" s="3"/>
      <c r="QWB153" s="3"/>
      <c r="QWC153" s="3"/>
      <c r="QWD153" s="3"/>
      <c r="QWE153" s="3"/>
      <c r="QWF153" s="3"/>
      <c r="QWG153" s="3"/>
      <c r="QWH153" s="3"/>
      <c r="QWI153" s="3"/>
      <c r="QWJ153" s="3"/>
      <c r="QWK153" s="3"/>
      <c r="QWL153" s="3"/>
      <c r="QWM153" s="3"/>
      <c r="QWN153" s="3"/>
      <c r="QWO153" s="3"/>
      <c r="QWP153" s="3"/>
      <c r="QWQ153" s="3"/>
      <c r="QWR153" s="3"/>
      <c r="QWS153" s="3"/>
      <c r="QWT153" s="3"/>
      <c r="QWU153" s="3"/>
      <c r="QWV153" s="3"/>
      <c r="QWW153" s="3"/>
      <c r="QWX153" s="3"/>
      <c r="QWY153" s="3"/>
      <c r="QWZ153" s="3"/>
      <c r="QXA153" s="3"/>
      <c r="QXB153" s="3"/>
      <c r="QXC153" s="3"/>
      <c r="QXD153" s="3"/>
      <c r="QXE153" s="3"/>
      <c r="QXF153" s="3"/>
      <c r="QXG153" s="3"/>
      <c r="QXH153" s="3"/>
      <c r="QXI153" s="3"/>
      <c r="QXJ153" s="3"/>
      <c r="QXK153" s="3"/>
      <c r="QXL153" s="3"/>
      <c r="QXM153" s="3"/>
      <c r="QXN153" s="3"/>
      <c r="QXO153" s="3"/>
      <c r="QXP153" s="3"/>
      <c r="QXQ153" s="3"/>
      <c r="QXR153" s="3"/>
      <c r="QXS153" s="3"/>
      <c r="QXT153" s="3"/>
      <c r="QXU153" s="3"/>
      <c r="QXV153" s="3"/>
      <c r="QXW153" s="3"/>
      <c r="QXX153" s="3"/>
      <c r="QXY153" s="3"/>
      <c r="QXZ153" s="3"/>
      <c r="QYA153" s="3"/>
      <c r="QYB153" s="3"/>
      <c r="QYC153" s="3"/>
      <c r="QYD153" s="3"/>
      <c r="QYE153" s="3"/>
      <c r="QYF153" s="3"/>
      <c r="QYG153" s="3"/>
      <c r="QYH153" s="3"/>
      <c r="QYI153" s="3"/>
      <c r="QYJ153" s="3"/>
      <c r="QYK153" s="3"/>
      <c r="QYL153" s="3"/>
      <c r="QYM153" s="3"/>
      <c r="QYN153" s="3"/>
      <c r="QYO153" s="3"/>
      <c r="QYP153" s="3"/>
      <c r="QYQ153" s="3"/>
      <c r="QYR153" s="3"/>
      <c r="QYS153" s="3"/>
      <c r="QYT153" s="3"/>
      <c r="QYU153" s="3"/>
      <c r="QYV153" s="3"/>
      <c r="QYW153" s="3"/>
      <c r="QYX153" s="3"/>
      <c r="QYY153" s="3"/>
      <c r="QYZ153" s="3"/>
      <c r="QZA153" s="3"/>
      <c r="QZB153" s="3"/>
      <c r="QZC153" s="3"/>
      <c r="QZD153" s="3"/>
      <c r="QZE153" s="3"/>
      <c r="QZF153" s="3"/>
      <c r="QZG153" s="3"/>
      <c r="QZH153" s="3"/>
      <c r="QZI153" s="3"/>
      <c r="QZJ153" s="3"/>
      <c r="QZK153" s="3"/>
      <c r="QZL153" s="3"/>
      <c r="QZM153" s="3"/>
      <c r="QZN153" s="3"/>
      <c r="QZO153" s="3"/>
      <c r="QZP153" s="3"/>
      <c r="QZQ153" s="3"/>
      <c r="QZR153" s="3"/>
      <c r="QZS153" s="3"/>
      <c r="QZT153" s="3"/>
      <c r="QZU153" s="3"/>
      <c r="QZV153" s="3"/>
      <c r="QZW153" s="3"/>
      <c r="QZX153" s="3"/>
      <c r="QZY153" s="3"/>
      <c r="QZZ153" s="3"/>
      <c r="RAA153" s="3"/>
      <c r="RAB153" s="3"/>
      <c r="RAC153" s="3"/>
      <c r="RAD153" s="3"/>
      <c r="RAE153" s="3"/>
      <c r="RAF153" s="3"/>
      <c r="RAG153" s="3"/>
      <c r="RAH153" s="3"/>
      <c r="RAI153" s="3"/>
      <c r="RAJ153" s="3"/>
      <c r="RAK153" s="3"/>
      <c r="RAL153" s="3"/>
      <c r="RAM153" s="3"/>
      <c r="RAN153" s="3"/>
      <c r="RAO153" s="3"/>
      <c r="RAP153" s="3"/>
      <c r="RAQ153" s="3"/>
      <c r="RAR153" s="3"/>
      <c r="RAS153" s="3"/>
      <c r="RAT153" s="3"/>
      <c r="RAU153" s="3"/>
      <c r="RAV153" s="3"/>
      <c r="RAW153" s="3"/>
      <c r="RAX153" s="3"/>
      <c r="RAY153" s="3"/>
      <c r="RAZ153" s="3"/>
      <c r="RBA153" s="3"/>
      <c r="RBB153" s="3"/>
      <c r="RBC153" s="3"/>
      <c r="RBD153" s="3"/>
      <c r="RBE153" s="3"/>
      <c r="RBF153" s="3"/>
      <c r="RBG153" s="3"/>
      <c r="RBH153" s="3"/>
      <c r="RBI153" s="3"/>
      <c r="RBJ153" s="3"/>
      <c r="RBK153" s="3"/>
      <c r="RBL153" s="3"/>
      <c r="RBM153" s="3"/>
      <c r="RBN153" s="3"/>
      <c r="RBO153" s="3"/>
      <c r="RBP153" s="3"/>
      <c r="RBQ153" s="3"/>
      <c r="RBR153" s="3"/>
      <c r="RBS153" s="3"/>
      <c r="RBT153" s="3"/>
      <c r="RBU153" s="3"/>
      <c r="RBV153" s="3"/>
      <c r="RBW153" s="3"/>
      <c r="RBX153" s="3"/>
      <c r="RBY153" s="3"/>
      <c r="RBZ153" s="3"/>
      <c r="RCA153" s="3"/>
      <c r="RCB153" s="3"/>
      <c r="RCC153" s="3"/>
      <c r="RCD153" s="3"/>
      <c r="RCE153" s="3"/>
      <c r="RCF153" s="3"/>
      <c r="RCG153" s="3"/>
      <c r="RCH153" s="3"/>
      <c r="RCI153" s="3"/>
      <c r="RCJ153" s="3"/>
      <c r="RCK153" s="3"/>
      <c r="RCL153" s="3"/>
      <c r="RCM153" s="3"/>
      <c r="RCN153" s="3"/>
      <c r="RCO153" s="3"/>
      <c r="RCP153" s="3"/>
      <c r="RCQ153" s="3"/>
      <c r="RCR153" s="3"/>
      <c r="RCS153" s="3"/>
      <c r="RCT153" s="3"/>
      <c r="RCU153" s="3"/>
      <c r="RCV153" s="3"/>
      <c r="RCW153" s="3"/>
      <c r="RCX153" s="3"/>
      <c r="RCY153" s="3"/>
      <c r="RCZ153" s="3"/>
      <c r="RDA153" s="3"/>
      <c r="RDB153" s="3"/>
      <c r="RDC153" s="3"/>
      <c r="RDD153" s="3"/>
      <c r="RDE153" s="3"/>
      <c r="RDF153" s="3"/>
      <c r="RDG153" s="3"/>
      <c r="RDH153" s="3"/>
      <c r="RDI153" s="3"/>
      <c r="RDJ153" s="3"/>
      <c r="RDK153" s="3"/>
      <c r="RDL153" s="3"/>
      <c r="RDM153" s="3"/>
      <c r="RDN153" s="3"/>
      <c r="RDO153" s="3"/>
      <c r="RDP153" s="3"/>
      <c r="RDQ153" s="3"/>
      <c r="RDR153" s="3"/>
      <c r="RDS153" s="3"/>
      <c r="RDT153" s="3"/>
      <c r="RDU153" s="3"/>
      <c r="RDV153" s="3"/>
      <c r="RDW153" s="3"/>
      <c r="RDX153" s="3"/>
      <c r="RDY153" s="3"/>
      <c r="RDZ153" s="3"/>
      <c r="REA153" s="3"/>
      <c r="REB153" s="3"/>
      <c r="REC153" s="3"/>
      <c r="RED153" s="3"/>
      <c r="REE153" s="3"/>
      <c r="REF153" s="3"/>
      <c r="REG153" s="3"/>
      <c r="REH153" s="3"/>
      <c r="REI153" s="3"/>
      <c r="REJ153" s="3"/>
      <c r="REK153" s="3"/>
      <c r="REL153" s="3"/>
      <c r="REM153" s="3"/>
      <c r="REN153" s="3"/>
      <c r="REO153" s="3"/>
      <c r="REP153" s="3"/>
      <c r="REQ153" s="3"/>
      <c r="RER153" s="3"/>
      <c r="RES153" s="3"/>
      <c r="RET153" s="3"/>
      <c r="REU153" s="3"/>
      <c r="REV153" s="3"/>
      <c r="REW153" s="3"/>
      <c r="REX153" s="3"/>
      <c r="REY153" s="3"/>
      <c r="REZ153" s="3"/>
      <c r="RFA153" s="3"/>
      <c r="RFB153" s="3"/>
      <c r="RFC153" s="3"/>
      <c r="RFD153" s="3"/>
      <c r="RFE153" s="3"/>
      <c r="RFF153" s="3"/>
      <c r="RFG153" s="3"/>
      <c r="RFH153" s="3"/>
      <c r="RFI153" s="3"/>
      <c r="RFJ153" s="3"/>
      <c r="RFK153" s="3"/>
      <c r="RFL153" s="3"/>
      <c r="RFM153" s="3"/>
      <c r="RFN153" s="3"/>
      <c r="RFO153" s="3"/>
      <c r="RFP153" s="3"/>
      <c r="RFQ153" s="3"/>
      <c r="RFR153" s="3"/>
      <c r="RFS153" s="3"/>
      <c r="RFT153" s="3"/>
      <c r="RFU153" s="3"/>
      <c r="RFV153" s="3"/>
      <c r="RFW153" s="3"/>
      <c r="RFX153" s="3"/>
      <c r="RFY153" s="3"/>
      <c r="RFZ153" s="3"/>
      <c r="RGA153" s="3"/>
      <c r="RGB153" s="3"/>
      <c r="RGC153" s="3"/>
      <c r="RGD153" s="3"/>
      <c r="RGE153" s="3"/>
      <c r="RGF153" s="3"/>
      <c r="RGG153" s="3"/>
      <c r="RGH153" s="3"/>
      <c r="RGI153" s="3"/>
      <c r="RGJ153" s="3"/>
      <c r="RGK153" s="3"/>
      <c r="RGL153" s="3"/>
      <c r="RGM153" s="3"/>
      <c r="RGN153" s="3"/>
      <c r="RGO153" s="3"/>
      <c r="RGP153" s="3"/>
      <c r="RGQ153" s="3"/>
      <c r="RGR153" s="3"/>
      <c r="RGS153" s="3"/>
      <c r="RGT153" s="3"/>
      <c r="RGU153" s="3"/>
      <c r="RGV153" s="3"/>
      <c r="RGW153" s="3"/>
      <c r="RGX153" s="3"/>
      <c r="RGY153" s="3"/>
      <c r="RGZ153" s="3"/>
      <c r="RHA153" s="3"/>
      <c r="RHB153" s="3"/>
      <c r="RHC153" s="3"/>
      <c r="RHD153" s="3"/>
      <c r="RHE153" s="3"/>
      <c r="RHF153" s="3"/>
      <c r="RHG153" s="3"/>
      <c r="RHH153" s="3"/>
      <c r="RHI153" s="3"/>
      <c r="RHJ153" s="3"/>
      <c r="RHK153" s="3"/>
      <c r="RHL153" s="3"/>
      <c r="RHM153" s="3"/>
      <c r="RHN153" s="3"/>
      <c r="RHO153" s="3"/>
      <c r="RHP153" s="3"/>
      <c r="RHQ153" s="3"/>
      <c r="RHR153" s="3"/>
      <c r="RHS153" s="3"/>
      <c r="RHT153" s="3"/>
      <c r="RHU153" s="3"/>
      <c r="RHV153" s="3"/>
      <c r="RHW153" s="3"/>
      <c r="RHX153" s="3"/>
      <c r="RHY153" s="3"/>
      <c r="RHZ153" s="3"/>
      <c r="RIA153" s="3"/>
      <c r="RIB153" s="3"/>
      <c r="RIC153" s="3"/>
      <c r="RID153" s="3"/>
      <c r="RIE153" s="3"/>
      <c r="RIF153" s="3"/>
      <c r="RIG153" s="3"/>
      <c r="RIH153" s="3"/>
      <c r="RII153" s="3"/>
      <c r="RIJ153" s="3"/>
      <c r="RIK153" s="3"/>
      <c r="RIL153" s="3"/>
      <c r="RIM153" s="3"/>
      <c r="RIN153" s="3"/>
      <c r="RIO153" s="3"/>
      <c r="RIP153" s="3"/>
      <c r="RIQ153" s="3"/>
      <c r="RIR153" s="3"/>
      <c r="RIS153" s="3"/>
      <c r="RIT153" s="3"/>
      <c r="RIU153" s="3"/>
      <c r="RIV153" s="3"/>
      <c r="RIW153" s="3"/>
      <c r="RIX153" s="3"/>
      <c r="RIY153" s="3"/>
      <c r="RIZ153" s="3"/>
      <c r="RJA153" s="3"/>
      <c r="RJB153" s="3"/>
      <c r="RJC153" s="3"/>
      <c r="RJD153" s="3"/>
      <c r="RJE153" s="3"/>
      <c r="RJF153" s="3"/>
      <c r="RJG153" s="3"/>
      <c r="RJH153" s="3"/>
      <c r="RJI153" s="3"/>
      <c r="RJJ153" s="3"/>
      <c r="RJK153" s="3"/>
      <c r="RJL153" s="3"/>
      <c r="RJM153" s="3"/>
      <c r="RJN153" s="3"/>
      <c r="RJO153" s="3"/>
      <c r="RJP153" s="3"/>
      <c r="RJQ153" s="3"/>
      <c r="RJR153" s="3"/>
      <c r="RJS153" s="3"/>
      <c r="RJT153" s="3"/>
      <c r="RJU153" s="3"/>
      <c r="RJV153" s="3"/>
      <c r="RJW153" s="3"/>
      <c r="RJX153" s="3"/>
      <c r="RJY153" s="3"/>
      <c r="RJZ153" s="3"/>
      <c r="RKA153" s="3"/>
      <c r="RKB153" s="3"/>
      <c r="RKC153" s="3"/>
      <c r="RKD153" s="3"/>
      <c r="RKE153" s="3"/>
      <c r="RKF153" s="3"/>
      <c r="RKG153" s="3"/>
      <c r="RKH153" s="3"/>
      <c r="RKI153" s="3"/>
      <c r="RKJ153" s="3"/>
      <c r="RKK153" s="3"/>
      <c r="RKL153" s="3"/>
      <c r="RKM153" s="3"/>
      <c r="RKN153" s="3"/>
      <c r="RKO153" s="3"/>
      <c r="RKP153" s="3"/>
      <c r="RKQ153" s="3"/>
      <c r="RKR153" s="3"/>
      <c r="RKS153" s="3"/>
      <c r="RKT153" s="3"/>
      <c r="RKU153" s="3"/>
      <c r="RKV153" s="3"/>
      <c r="RKW153" s="3"/>
      <c r="RKX153" s="3"/>
      <c r="RKY153" s="3"/>
      <c r="RKZ153" s="3"/>
      <c r="RLA153" s="3"/>
      <c r="RLB153" s="3"/>
      <c r="RLC153" s="3"/>
      <c r="RLD153" s="3"/>
      <c r="RLE153" s="3"/>
      <c r="RLF153" s="3"/>
      <c r="RLG153" s="3"/>
      <c r="RLH153" s="3"/>
      <c r="RLI153" s="3"/>
      <c r="RLJ153" s="3"/>
      <c r="RLK153" s="3"/>
      <c r="RLL153" s="3"/>
      <c r="RLM153" s="3"/>
      <c r="RLN153" s="3"/>
      <c r="RLO153" s="3"/>
      <c r="RLP153" s="3"/>
      <c r="RLQ153" s="3"/>
      <c r="RLR153" s="3"/>
      <c r="RLS153" s="3"/>
      <c r="RLT153" s="3"/>
      <c r="RLU153" s="3"/>
      <c r="RLV153" s="3"/>
      <c r="RLW153" s="3"/>
      <c r="RLX153" s="3"/>
      <c r="RLY153" s="3"/>
      <c r="RLZ153" s="3"/>
      <c r="RMA153" s="3"/>
      <c r="RMB153" s="3"/>
      <c r="RMC153" s="3"/>
      <c r="RMD153" s="3"/>
      <c r="RME153" s="3"/>
      <c r="RMF153" s="3"/>
      <c r="RMG153" s="3"/>
      <c r="RMH153" s="3"/>
      <c r="RMI153" s="3"/>
      <c r="RMJ153" s="3"/>
      <c r="RMK153" s="3"/>
      <c r="RML153" s="3"/>
      <c r="RMM153" s="3"/>
      <c r="RMN153" s="3"/>
      <c r="RMO153" s="3"/>
      <c r="RMP153" s="3"/>
      <c r="RMQ153" s="3"/>
      <c r="RMR153" s="3"/>
      <c r="RMS153" s="3"/>
      <c r="RMT153" s="3"/>
      <c r="RMU153" s="3"/>
      <c r="RMV153" s="3"/>
      <c r="RMW153" s="3"/>
      <c r="RMX153" s="3"/>
      <c r="RMY153" s="3"/>
      <c r="RMZ153" s="3"/>
      <c r="RNA153" s="3"/>
      <c r="RNB153" s="3"/>
      <c r="RNC153" s="3"/>
      <c r="RND153" s="3"/>
      <c r="RNE153" s="3"/>
      <c r="RNF153" s="3"/>
      <c r="RNG153" s="3"/>
      <c r="RNH153" s="3"/>
      <c r="RNI153" s="3"/>
      <c r="RNJ153" s="3"/>
      <c r="RNK153" s="3"/>
      <c r="RNL153" s="3"/>
      <c r="RNM153" s="3"/>
      <c r="RNN153" s="3"/>
      <c r="RNO153" s="3"/>
      <c r="RNP153" s="3"/>
      <c r="RNQ153" s="3"/>
      <c r="RNR153" s="3"/>
      <c r="RNS153" s="3"/>
      <c r="RNT153" s="3"/>
      <c r="RNU153" s="3"/>
      <c r="RNV153" s="3"/>
      <c r="RNW153" s="3"/>
      <c r="RNX153" s="3"/>
      <c r="RNY153" s="3"/>
      <c r="RNZ153" s="3"/>
      <c r="ROA153" s="3"/>
      <c r="ROB153" s="3"/>
      <c r="ROC153" s="3"/>
      <c r="ROD153" s="3"/>
      <c r="ROE153" s="3"/>
      <c r="ROF153" s="3"/>
      <c r="ROG153" s="3"/>
      <c r="ROH153" s="3"/>
      <c r="ROI153" s="3"/>
      <c r="ROJ153" s="3"/>
      <c r="ROK153" s="3"/>
      <c r="ROL153" s="3"/>
      <c r="ROM153" s="3"/>
      <c r="RON153" s="3"/>
      <c r="ROO153" s="3"/>
      <c r="ROP153" s="3"/>
      <c r="ROQ153" s="3"/>
      <c r="ROR153" s="3"/>
      <c r="ROS153" s="3"/>
      <c r="ROT153" s="3"/>
      <c r="ROU153" s="3"/>
      <c r="ROV153" s="3"/>
      <c r="ROW153" s="3"/>
      <c r="ROX153" s="3"/>
      <c r="ROY153" s="3"/>
      <c r="ROZ153" s="3"/>
      <c r="RPA153" s="3"/>
      <c r="RPB153" s="3"/>
      <c r="RPC153" s="3"/>
      <c r="RPD153" s="3"/>
      <c r="RPE153" s="3"/>
      <c r="RPF153" s="3"/>
      <c r="RPG153" s="3"/>
      <c r="RPH153" s="3"/>
      <c r="RPI153" s="3"/>
      <c r="RPJ153" s="3"/>
      <c r="RPK153" s="3"/>
      <c r="RPL153" s="3"/>
      <c r="RPM153" s="3"/>
      <c r="RPN153" s="3"/>
      <c r="RPO153" s="3"/>
      <c r="RPP153" s="3"/>
      <c r="RPQ153" s="3"/>
      <c r="RPR153" s="3"/>
      <c r="RPS153" s="3"/>
      <c r="RPT153" s="3"/>
      <c r="RPU153" s="3"/>
      <c r="RPV153" s="3"/>
      <c r="RPW153" s="3"/>
      <c r="RPX153" s="3"/>
      <c r="RPY153" s="3"/>
      <c r="RPZ153" s="3"/>
      <c r="RQA153" s="3"/>
      <c r="RQB153" s="3"/>
      <c r="RQC153" s="3"/>
      <c r="RQD153" s="3"/>
      <c r="RQE153" s="3"/>
      <c r="RQF153" s="3"/>
      <c r="RQG153" s="3"/>
      <c r="RQH153" s="3"/>
      <c r="RQI153" s="3"/>
      <c r="RQJ153" s="3"/>
      <c r="RQK153" s="3"/>
      <c r="RQL153" s="3"/>
      <c r="RQM153" s="3"/>
      <c r="RQN153" s="3"/>
      <c r="RQO153" s="3"/>
      <c r="RQP153" s="3"/>
      <c r="RQQ153" s="3"/>
      <c r="RQR153" s="3"/>
      <c r="RQS153" s="3"/>
      <c r="RQT153" s="3"/>
      <c r="RQU153" s="3"/>
      <c r="RQV153" s="3"/>
      <c r="RQW153" s="3"/>
      <c r="RQX153" s="3"/>
      <c r="RQY153" s="3"/>
      <c r="RQZ153" s="3"/>
      <c r="RRA153" s="3"/>
      <c r="RRB153" s="3"/>
      <c r="RRC153" s="3"/>
      <c r="RRD153" s="3"/>
      <c r="RRE153" s="3"/>
      <c r="RRF153" s="3"/>
      <c r="RRG153" s="3"/>
      <c r="RRH153" s="3"/>
      <c r="RRI153" s="3"/>
      <c r="RRJ153" s="3"/>
      <c r="RRK153" s="3"/>
      <c r="RRL153" s="3"/>
      <c r="RRM153" s="3"/>
      <c r="RRN153" s="3"/>
      <c r="RRO153" s="3"/>
      <c r="RRP153" s="3"/>
      <c r="RRQ153" s="3"/>
      <c r="RRR153" s="3"/>
      <c r="RRS153" s="3"/>
      <c r="RRT153" s="3"/>
      <c r="RRU153" s="3"/>
      <c r="RRV153" s="3"/>
      <c r="RRW153" s="3"/>
      <c r="RRX153" s="3"/>
      <c r="RRY153" s="3"/>
      <c r="RRZ153" s="3"/>
      <c r="RSA153" s="3"/>
      <c r="RSB153" s="3"/>
      <c r="RSC153" s="3"/>
      <c r="RSD153" s="3"/>
      <c r="RSE153" s="3"/>
      <c r="RSF153" s="3"/>
      <c r="RSG153" s="3"/>
      <c r="RSH153" s="3"/>
      <c r="RSI153" s="3"/>
      <c r="RSJ153" s="3"/>
      <c r="RSK153" s="3"/>
      <c r="RSL153" s="3"/>
      <c r="RSM153" s="3"/>
      <c r="RSN153" s="3"/>
      <c r="RSO153" s="3"/>
      <c r="RSP153" s="3"/>
      <c r="RSQ153" s="3"/>
      <c r="RSR153" s="3"/>
      <c r="RSS153" s="3"/>
      <c r="RST153" s="3"/>
      <c r="RSU153" s="3"/>
      <c r="RSV153" s="3"/>
      <c r="RSW153" s="3"/>
      <c r="RSX153" s="3"/>
      <c r="RSY153" s="3"/>
      <c r="RSZ153" s="3"/>
      <c r="RTA153" s="3"/>
      <c r="RTB153" s="3"/>
      <c r="RTC153" s="3"/>
      <c r="RTD153" s="3"/>
      <c r="RTE153" s="3"/>
      <c r="RTF153" s="3"/>
      <c r="RTG153" s="3"/>
      <c r="RTH153" s="3"/>
      <c r="RTI153" s="3"/>
      <c r="RTJ153" s="3"/>
      <c r="RTK153" s="3"/>
      <c r="RTL153" s="3"/>
      <c r="RTM153" s="3"/>
      <c r="RTN153" s="3"/>
      <c r="RTO153" s="3"/>
      <c r="RTP153" s="3"/>
      <c r="RTQ153" s="3"/>
      <c r="RTR153" s="3"/>
      <c r="RTS153" s="3"/>
      <c r="RTT153" s="3"/>
      <c r="RTU153" s="3"/>
      <c r="RTV153" s="3"/>
      <c r="RTW153" s="3"/>
      <c r="RTX153" s="3"/>
      <c r="RTY153" s="3"/>
      <c r="RTZ153" s="3"/>
      <c r="RUA153" s="3"/>
      <c r="RUB153" s="3"/>
      <c r="RUC153" s="3"/>
      <c r="RUD153" s="3"/>
      <c r="RUE153" s="3"/>
      <c r="RUF153" s="3"/>
      <c r="RUG153" s="3"/>
      <c r="RUH153" s="3"/>
      <c r="RUI153" s="3"/>
      <c r="RUJ153" s="3"/>
      <c r="RUK153" s="3"/>
      <c r="RUL153" s="3"/>
      <c r="RUM153" s="3"/>
      <c r="RUN153" s="3"/>
      <c r="RUO153" s="3"/>
      <c r="RUP153" s="3"/>
      <c r="RUQ153" s="3"/>
      <c r="RUR153" s="3"/>
      <c r="RUS153" s="3"/>
      <c r="RUT153" s="3"/>
      <c r="RUU153" s="3"/>
      <c r="RUV153" s="3"/>
      <c r="RUW153" s="3"/>
      <c r="RUX153" s="3"/>
      <c r="RUY153" s="3"/>
      <c r="RUZ153" s="3"/>
      <c r="RVA153" s="3"/>
      <c r="RVB153" s="3"/>
      <c r="RVC153" s="3"/>
      <c r="RVD153" s="3"/>
      <c r="RVE153" s="3"/>
      <c r="RVF153" s="3"/>
      <c r="RVG153" s="3"/>
      <c r="RVH153" s="3"/>
      <c r="RVI153" s="3"/>
      <c r="RVJ153" s="3"/>
      <c r="RVK153" s="3"/>
      <c r="RVL153" s="3"/>
      <c r="RVM153" s="3"/>
      <c r="RVN153" s="3"/>
      <c r="RVO153" s="3"/>
      <c r="RVP153" s="3"/>
      <c r="RVQ153" s="3"/>
      <c r="RVR153" s="3"/>
      <c r="RVS153" s="3"/>
      <c r="RVT153" s="3"/>
      <c r="RVU153" s="3"/>
      <c r="RVV153" s="3"/>
      <c r="RVW153" s="3"/>
      <c r="RVX153" s="3"/>
      <c r="RVY153" s="3"/>
      <c r="RVZ153" s="3"/>
      <c r="RWA153" s="3"/>
      <c r="RWB153" s="3"/>
      <c r="RWC153" s="3"/>
      <c r="RWD153" s="3"/>
      <c r="RWE153" s="3"/>
      <c r="RWF153" s="3"/>
      <c r="RWG153" s="3"/>
      <c r="RWH153" s="3"/>
      <c r="RWI153" s="3"/>
      <c r="RWJ153" s="3"/>
      <c r="RWK153" s="3"/>
      <c r="RWL153" s="3"/>
      <c r="RWM153" s="3"/>
      <c r="RWN153" s="3"/>
      <c r="RWO153" s="3"/>
      <c r="RWP153" s="3"/>
      <c r="RWQ153" s="3"/>
      <c r="RWR153" s="3"/>
      <c r="RWS153" s="3"/>
      <c r="RWT153" s="3"/>
      <c r="RWU153" s="3"/>
      <c r="RWV153" s="3"/>
      <c r="RWW153" s="3"/>
      <c r="RWX153" s="3"/>
      <c r="RWY153" s="3"/>
      <c r="RWZ153" s="3"/>
      <c r="RXA153" s="3"/>
      <c r="RXB153" s="3"/>
      <c r="RXC153" s="3"/>
      <c r="RXD153" s="3"/>
      <c r="RXE153" s="3"/>
      <c r="RXF153" s="3"/>
      <c r="RXG153" s="3"/>
      <c r="RXH153" s="3"/>
      <c r="RXI153" s="3"/>
      <c r="RXJ153" s="3"/>
      <c r="RXK153" s="3"/>
      <c r="RXL153" s="3"/>
      <c r="RXM153" s="3"/>
      <c r="RXN153" s="3"/>
      <c r="RXO153" s="3"/>
      <c r="RXP153" s="3"/>
      <c r="RXQ153" s="3"/>
      <c r="RXR153" s="3"/>
      <c r="RXS153" s="3"/>
      <c r="RXT153" s="3"/>
      <c r="RXU153" s="3"/>
      <c r="RXV153" s="3"/>
      <c r="RXW153" s="3"/>
      <c r="RXX153" s="3"/>
      <c r="RXY153" s="3"/>
      <c r="RXZ153" s="3"/>
      <c r="RYA153" s="3"/>
      <c r="RYB153" s="3"/>
      <c r="RYC153" s="3"/>
      <c r="RYD153" s="3"/>
      <c r="RYE153" s="3"/>
      <c r="RYF153" s="3"/>
      <c r="RYG153" s="3"/>
      <c r="RYH153" s="3"/>
      <c r="RYI153" s="3"/>
      <c r="RYJ153" s="3"/>
      <c r="RYK153" s="3"/>
      <c r="RYL153" s="3"/>
      <c r="RYM153" s="3"/>
      <c r="RYN153" s="3"/>
      <c r="RYO153" s="3"/>
      <c r="RYP153" s="3"/>
      <c r="RYQ153" s="3"/>
      <c r="RYR153" s="3"/>
      <c r="RYS153" s="3"/>
      <c r="RYT153" s="3"/>
      <c r="RYU153" s="3"/>
      <c r="RYV153" s="3"/>
      <c r="RYW153" s="3"/>
      <c r="RYX153" s="3"/>
      <c r="RYY153" s="3"/>
      <c r="RYZ153" s="3"/>
      <c r="RZA153" s="3"/>
      <c r="RZB153" s="3"/>
      <c r="RZC153" s="3"/>
      <c r="RZD153" s="3"/>
      <c r="RZE153" s="3"/>
      <c r="RZF153" s="3"/>
      <c r="RZG153" s="3"/>
      <c r="RZH153" s="3"/>
      <c r="RZI153" s="3"/>
      <c r="RZJ153" s="3"/>
      <c r="RZK153" s="3"/>
      <c r="RZL153" s="3"/>
      <c r="RZM153" s="3"/>
      <c r="RZN153" s="3"/>
      <c r="RZO153" s="3"/>
      <c r="RZP153" s="3"/>
      <c r="RZQ153" s="3"/>
      <c r="RZR153" s="3"/>
      <c r="RZS153" s="3"/>
      <c r="RZT153" s="3"/>
      <c r="RZU153" s="3"/>
      <c r="RZV153" s="3"/>
      <c r="RZW153" s="3"/>
      <c r="RZX153" s="3"/>
      <c r="RZY153" s="3"/>
      <c r="RZZ153" s="3"/>
      <c r="SAA153" s="3"/>
      <c r="SAB153" s="3"/>
      <c r="SAC153" s="3"/>
      <c r="SAD153" s="3"/>
      <c r="SAE153" s="3"/>
      <c r="SAF153" s="3"/>
      <c r="SAG153" s="3"/>
      <c r="SAH153" s="3"/>
      <c r="SAI153" s="3"/>
      <c r="SAJ153" s="3"/>
      <c r="SAK153" s="3"/>
      <c r="SAL153" s="3"/>
      <c r="SAM153" s="3"/>
      <c r="SAN153" s="3"/>
      <c r="SAO153" s="3"/>
      <c r="SAP153" s="3"/>
      <c r="SAQ153" s="3"/>
      <c r="SAR153" s="3"/>
      <c r="SAS153" s="3"/>
      <c r="SAT153" s="3"/>
      <c r="SAU153" s="3"/>
      <c r="SAV153" s="3"/>
      <c r="SAW153" s="3"/>
      <c r="SAX153" s="3"/>
      <c r="SAY153" s="3"/>
      <c r="SAZ153" s="3"/>
      <c r="SBA153" s="3"/>
      <c r="SBB153" s="3"/>
      <c r="SBC153" s="3"/>
      <c r="SBD153" s="3"/>
      <c r="SBE153" s="3"/>
      <c r="SBF153" s="3"/>
      <c r="SBG153" s="3"/>
      <c r="SBH153" s="3"/>
      <c r="SBI153" s="3"/>
      <c r="SBJ153" s="3"/>
      <c r="SBK153" s="3"/>
      <c r="SBL153" s="3"/>
      <c r="SBM153" s="3"/>
      <c r="SBN153" s="3"/>
      <c r="SBO153" s="3"/>
      <c r="SBP153" s="3"/>
      <c r="SBQ153" s="3"/>
      <c r="SBR153" s="3"/>
      <c r="SBS153" s="3"/>
      <c r="SBT153" s="3"/>
      <c r="SBU153" s="3"/>
      <c r="SBV153" s="3"/>
      <c r="SBW153" s="3"/>
      <c r="SBX153" s="3"/>
      <c r="SBY153" s="3"/>
      <c r="SBZ153" s="3"/>
      <c r="SCA153" s="3"/>
      <c r="SCB153" s="3"/>
      <c r="SCC153" s="3"/>
      <c r="SCD153" s="3"/>
      <c r="SCE153" s="3"/>
      <c r="SCF153" s="3"/>
      <c r="SCG153" s="3"/>
      <c r="SCH153" s="3"/>
      <c r="SCI153" s="3"/>
      <c r="SCJ153" s="3"/>
      <c r="SCK153" s="3"/>
      <c r="SCL153" s="3"/>
      <c r="SCM153" s="3"/>
      <c r="SCN153" s="3"/>
      <c r="SCO153" s="3"/>
      <c r="SCP153" s="3"/>
      <c r="SCQ153" s="3"/>
      <c r="SCR153" s="3"/>
      <c r="SCS153" s="3"/>
      <c r="SCT153" s="3"/>
      <c r="SCU153" s="3"/>
      <c r="SCV153" s="3"/>
      <c r="SCW153" s="3"/>
      <c r="SCX153" s="3"/>
      <c r="SCY153" s="3"/>
      <c r="SCZ153" s="3"/>
      <c r="SDA153" s="3"/>
      <c r="SDB153" s="3"/>
      <c r="SDC153" s="3"/>
      <c r="SDD153" s="3"/>
      <c r="SDE153" s="3"/>
      <c r="SDF153" s="3"/>
      <c r="SDG153" s="3"/>
      <c r="SDH153" s="3"/>
      <c r="SDI153" s="3"/>
      <c r="SDJ153" s="3"/>
      <c r="SDK153" s="3"/>
      <c r="SDL153" s="3"/>
      <c r="SDM153" s="3"/>
      <c r="SDN153" s="3"/>
      <c r="SDO153" s="3"/>
      <c r="SDP153" s="3"/>
      <c r="SDQ153" s="3"/>
      <c r="SDR153" s="3"/>
      <c r="SDS153" s="3"/>
      <c r="SDT153" s="3"/>
      <c r="SDU153" s="3"/>
      <c r="SDV153" s="3"/>
      <c r="SDW153" s="3"/>
      <c r="SDX153" s="3"/>
      <c r="SDY153" s="3"/>
      <c r="SDZ153" s="3"/>
      <c r="SEA153" s="3"/>
      <c r="SEB153" s="3"/>
      <c r="SEC153" s="3"/>
      <c r="SED153" s="3"/>
      <c r="SEE153" s="3"/>
      <c r="SEF153" s="3"/>
      <c r="SEG153" s="3"/>
      <c r="SEH153" s="3"/>
      <c r="SEI153" s="3"/>
      <c r="SEJ153" s="3"/>
      <c r="SEK153" s="3"/>
      <c r="SEL153" s="3"/>
      <c r="SEM153" s="3"/>
      <c r="SEN153" s="3"/>
      <c r="SEO153" s="3"/>
      <c r="SEP153" s="3"/>
      <c r="SEQ153" s="3"/>
      <c r="SER153" s="3"/>
      <c r="SES153" s="3"/>
      <c r="SET153" s="3"/>
      <c r="SEU153" s="3"/>
      <c r="SEV153" s="3"/>
      <c r="SEW153" s="3"/>
      <c r="SEX153" s="3"/>
      <c r="SEY153" s="3"/>
      <c r="SEZ153" s="3"/>
      <c r="SFA153" s="3"/>
      <c r="SFB153" s="3"/>
      <c r="SFC153" s="3"/>
      <c r="SFD153" s="3"/>
      <c r="SFE153" s="3"/>
      <c r="SFF153" s="3"/>
      <c r="SFG153" s="3"/>
      <c r="SFH153" s="3"/>
      <c r="SFI153" s="3"/>
      <c r="SFJ153" s="3"/>
      <c r="SFK153" s="3"/>
      <c r="SFL153" s="3"/>
      <c r="SFM153" s="3"/>
      <c r="SFN153" s="3"/>
      <c r="SFO153" s="3"/>
      <c r="SFP153" s="3"/>
      <c r="SFQ153" s="3"/>
      <c r="SFR153" s="3"/>
      <c r="SFS153" s="3"/>
      <c r="SFT153" s="3"/>
      <c r="SFU153" s="3"/>
      <c r="SFV153" s="3"/>
      <c r="SFW153" s="3"/>
      <c r="SFX153" s="3"/>
      <c r="SFY153" s="3"/>
      <c r="SFZ153" s="3"/>
      <c r="SGA153" s="3"/>
      <c r="SGB153" s="3"/>
      <c r="SGC153" s="3"/>
      <c r="SGD153" s="3"/>
      <c r="SGE153" s="3"/>
      <c r="SGF153" s="3"/>
      <c r="SGG153" s="3"/>
      <c r="SGH153" s="3"/>
      <c r="SGI153" s="3"/>
      <c r="SGJ153" s="3"/>
      <c r="SGK153" s="3"/>
      <c r="SGL153" s="3"/>
      <c r="SGM153" s="3"/>
      <c r="SGN153" s="3"/>
      <c r="SGO153" s="3"/>
      <c r="SGP153" s="3"/>
      <c r="SGQ153" s="3"/>
      <c r="SGR153" s="3"/>
      <c r="SGS153" s="3"/>
      <c r="SGT153" s="3"/>
      <c r="SGU153" s="3"/>
      <c r="SGV153" s="3"/>
      <c r="SGW153" s="3"/>
      <c r="SGX153" s="3"/>
      <c r="SGY153" s="3"/>
      <c r="SGZ153" s="3"/>
      <c r="SHA153" s="3"/>
      <c r="SHB153" s="3"/>
      <c r="SHC153" s="3"/>
      <c r="SHD153" s="3"/>
      <c r="SHE153" s="3"/>
      <c r="SHF153" s="3"/>
      <c r="SHG153" s="3"/>
      <c r="SHH153" s="3"/>
      <c r="SHI153" s="3"/>
      <c r="SHJ153" s="3"/>
      <c r="SHK153" s="3"/>
      <c r="SHL153" s="3"/>
      <c r="SHM153" s="3"/>
      <c r="SHN153" s="3"/>
      <c r="SHO153" s="3"/>
      <c r="SHP153" s="3"/>
      <c r="SHQ153" s="3"/>
      <c r="SHR153" s="3"/>
      <c r="SHS153" s="3"/>
      <c r="SHT153" s="3"/>
      <c r="SHU153" s="3"/>
      <c r="SHV153" s="3"/>
      <c r="SHW153" s="3"/>
      <c r="SHX153" s="3"/>
      <c r="SHY153" s="3"/>
      <c r="SHZ153" s="3"/>
      <c r="SIA153" s="3"/>
      <c r="SIB153" s="3"/>
      <c r="SIC153" s="3"/>
      <c r="SID153" s="3"/>
      <c r="SIE153" s="3"/>
      <c r="SIF153" s="3"/>
      <c r="SIG153" s="3"/>
      <c r="SIH153" s="3"/>
      <c r="SII153" s="3"/>
      <c r="SIJ153" s="3"/>
      <c r="SIK153" s="3"/>
      <c r="SIL153" s="3"/>
      <c r="SIM153" s="3"/>
      <c r="SIN153" s="3"/>
      <c r="SIO153" s="3"/>
      <c r="SIP153" s="3"/>
      <c r="SIQ153" s="3"/>
      <c r="SIR153" s="3"/>
      <c r="SIS153" s="3"/>
      <c r="SIT153" s="3"/>
      <c r="SIU153" s="3"/>
      <c r="SIV153" s="3"/>
      <c r="SIW153" s="3"/>
      <c r="SIX153" s="3"/>
      <c r="SIY153" s="3"/>
      <c r="SIZ153" s="3"/>
      <c r="SJA153" s="3"/>
      <c r="SJB153" s="3"/>
      <c r="SJC153" s="3"/>
      <c r="SJD153" s="3"/>
      <c r="SJE153" s="3"/>
      <c r="SJF153" s="3"/>
      <c r="SJG153" s="3"/>
      <c r="SJH153" s="3"/>
      <c r="SJI153" s="3"/>
      <c r="SJJ153" s="3"/>
      <c r="SJK153" s="3"/>
      <c r="SJL153" s="3"/>
      <c r="SJM153" s="3"/>
      <c r="SJN153" s="3"/>
      <c r="SJO153" s="3"/>
      <c r="SJP153" s="3"/>
      <c r="SJQ153" s="3"/>
      <c r="SJR153" s="3"/>
      <c r="SJS153" s="3"/>
      <c r="SJT153" s="3"/>
      <c r="SJU153" s="3"/>
      <c r="SJV153" s="3"/>
      <c r="SJW153" s="3"/>
      <c r="SJX153" s="3"/>
      <c r="SJY153" s="3"/>
      <c r="SJZ153" s="3"/>
      <c r="SKA153" s="3"/>
      <c r="SKB153" s="3"/>
      <c r="SKC153" s="3"/>
      <c r="SKD153" s="3"/>
      <c r="SKE153" s="3"/>
      <c r="SKF153" s="3"/>
      <c r="SKG153" s="3"/>
      <c r="SKH153" s="3"/>
      <c r="SKI153" s="3"/>
      <c r="SKJ153" s="3"/>
      <c r="SKK153" s="3"/>
      <c r="SKL153" s="3"/>
      <c r="SKM153" s="3"/>
      <c r="SKN153" s="3"/>
      <c r="SKO153" s="3"/>
      <c r="SKP153" s="3"/>
      <c r="SKQ153" s="3"/>
      <c r="SKR153" s="3"/>
      <c r="SKS153" s="3"/>
      <c r="SKT153" s="3"/>
      <c r="SKU153" s="3"/>
      <c r="SKV153" s="3"/>
      <c r="SKW153" s="3"/>
      <c r="SKX153" s="3"/>
      <c r="SKY153" s="3"/>
      <c r="SKZ153" s="3"/>
      <c r="SLA153" s="3"/>
      <c r="SLB153" s="3"/>
      <c r="SLC153" s="3"/>
      <c r="SLD153" s="3"/>
      <c r="SLE153" s="3"/>
      <c r="SLF153" s="3"/>
      <c r="SLG153" s="3"/>
      <c r="SLH153" s="3"/>
      <c r="SLI153" s="3"/>
      <c r="SLJ153" s="3"/>
      <c r="SLK153" s="3"/>
      <c r="SLL153" s="3"/>
      <c r="SLM153" s="3"/>
      <c r="SLN153" s="3"/>
      <c r="SLO153" s="3"/>
      <c r="SLP153" s="3"/>
      <c r="SLQ153" s="3"/>
      <c r="SLR153" s="3"/>
      <c r="SLS153" s="3"/>
      <c r="SLT153" s="3"/>
      <c r="SLU153" s="3"/>
      <c r="SLV153" s="3"/>
      <c r="SLW153" s="3"/>
      <c r="SLX153" s="3"/>
      <c r="SLY153" s="3"/>
      <c r="SLZ153" s="3"/>
      <c r="SMA153" s="3"/>
      <c r="SMB153" s="3"/>
      <c r="SMC153" s="3"/>
      <c r="SMD153" s="3"/>
      <c r="SME153" s="3"/>
      <c r="SMF153" s="3"/>
      <c r="SMG153" s="3"/>
      <c r="SMH153" s="3"/>
      <c r="SMI153" s="3"/>
      <c r="SMJ153" s="3"/>
      <c r="SMK153" s="3"/>
      <c r="SML153" s="3"/>
      <c r="SMM153" s="3"/>
      <c r="SMN153" s="3"/>
      <c r="SMO153" s="3"/>
      <c r="SMP153" s="3"/>
      <c r="SMQ153" s="3"/>
      <c r="SMR153" s="3"/>
      <c r="SMS153" s="3"/>
      <c r="SMT153" s="3"/>
      <c r="SMU153" s="3"/>
      <c r="SMV153" s="3"/>
      <c r="SMW153" s="3"/>
      <c r="SMX153" s="3"/>
      <c r="SMY153" s="3"/>
      <c r="SMZ153" s="3"/>
      <c r="SNA153" s="3"/>
      <c r="SNB153" s="3"/>
      <c r="SNC153" s="3"/>
      <c r="SND153" s="3"/>
      <c r="SNE153" s="3"/>
      <c r="SNF153" s="3"/>
      <c r="SNG153" s="3"/>
      <c r="SNH153" s="3"/>
      <c r="SNI153" s="3"/>
      <c r="SNJ153" s="3"/>
      <c r="SNK153" s="3"/>
      <c r="SNL153" s="3"/>
      <c r="SNM153" s="3"/>
      <c r="SNN153" s="3"/>
      <c r="SNO153" s="3"/>
      <c r="SNP153" s="3"/>
      <c r="SNQ153" s="3"/>
      <c r="SNR153" s="3"/>
      <c r="SNS153" s="3"/>
      <c r="SNT153" s="3"/>
      <c r="SNU153" s="3"/>
      <c r="SNV153" s="3"/>
      <c r="SNW153" s="3"/>
      <c r="SNX153" s="3"/>
      <c r="SNY153" s="3"/>
      <c r="SNZ153" s="3"/>
      <c r="SOA153" s="3"/>
      <c r="SOB153" s="3"/>
      <c r="SOC153" s="3"/>
      <c r="SOD153" s="3"/>
      <c r="SOE153" s="3"/>
      <c r="SOF153" s="3"/>
      <c r="SOG153" s="3"/>
      <c r="SOH153" s="3"/>
      <c r="SOI153" s="3"/>
      <c r="SOJ153" s="3"/>
      <c r="SOK153" s="3"/>
      <c r="SOL153" s="3"/>
      <c r="SOM153" s="3"/>
      <c r="SON153" s="3"/>
      <c r="SOO153" s="3"/>
      <c r="SOP153" s="3"/>
      <c r="SOQ153" s="3"/>
      <c r="SOR153" s="3"/>
      <c r="SOS153" s="3"/>
      <c r="SOT153" s="3"/>
      <c r="SOU153" s="3"/>
      <c r="SOV153" s="3"/>
      <c r="SOW153" s="3"/>
      <c r="SOX153" s="3"/>
      <c r="SOY153" s="3"/>
      <c r="SOZ153" s="3"/>
      <c r="SPA153" s="3"/>
      <c r="SPB153" s="3"/>
      <c r="SPC153" s="3"/>
      <c r="SPD153" s="3"/>
      <c r="SPE153" s="3"/>
      <c r="SPF153" s="3"/>
      <c r="SPG153" s="3"/>
      <c r="SPH153" s="3"/>
      <c r="SPI153" s="3"/>
      <c r="SPJ153" s="3"/>
      <c r="SPK153" s="3"/>
      <c r="SPL153" s="3"/>
      <c r="SPM153" s="3"/>
      <c r="SPN153" s="3"/>
      <c r="SPO153" s="3"/>
      <c r="SPP153" s="3"/>
      <c r="SPQ153" s="3"/>
      <c r="SPR153" s="3"/>
      <c r="SPS153" s="3"/>
      <c r="SPT153" s="3"/>
      <c r="SPU153" s="3"/>
      <c r="SPV153" s="3"/>
      <c r="SPW153" s="3"/>
      <c r="SPX153" s="3"/>
      <c r="SPY153" s="3"/>
      <c r="SPZ153" s="3"/>
      <c r="SQA153" s="3"/>
      <c r="SQB153" s="3"/>
      <c r="SQC153" s="3"/>
      <c r="SQD153" s="3"/>
      <c r="SQE153" s="3"/>
      <c r="SQF153" s="3"/>
      <c r="SQG153" s="3"/>
      <c r="SQH153" s="3"/>
      <c r="SQI153" s="3"/>
      <c r="SQJ153" s="3"/>
      <c r="SQK153" s="3"/>
      <c r="SQL153" s="3"/>
      <c r="SQM153" s="3"/>
      <c r="SQN153" s="3"/>
      <c r="SQO153" s="3"/>
      <c r="SQP153" s="3"/>
      <c r="SQQ153" s="3"/>
      <c r="SQR153" s="3"/>
      <c r="SQS153" s="3"/>
      <c r="SQT153" s="3"/>
      <c r="SQU153" s="3"/>
      <c r="SQV153" s="3"/>
      <c r="SQW153" s="3"/>
      <c r="SQX153" s="3"/>
      <c r="SQY153" s="3"/>
      <c r="SQZ153" s="3"/>
      <c r="SRA153" s="3"/>
      <c r="SRB153" s="3"/>
      <c r="SRC153" s="3"/>
      <c r="SRD153" s="3"/>
      <c r="SRE153" s="3"/>
      <c r="SRF153" s="3"/>
      <c r="SRG153" s="3"/>
      <c r="SRH153" s="3"/>
      <c r="SRI153" s="3"/>
      <c r="SRJ153" s="3"/>
      <c r="SRK153" s="3"/>
      <c r="SRL153" s="3"/>
      <c r="SRM153" s="3"/>
      <c r="SRN153" s="3"/>
      <c r="SRO153" s="3"/>
      <c r="SRP153" s="3"/>
      <c r="SRQ153" s="3"/>
      <c r="SRR153" s="3"/>
      <c r="SRS153" s="3"/>
      <c r="SRT153" s="3"/>
      <c r="SRU153" s="3"/>
      <c r="SRV153" s="3"/>
      <c r="SRW153" s="3"/>
      <c r="SRX153" s="3"/>
      <c r="SRY153" s="3"/>
      <c r="SRZ153" s="3"/>
      <c r="SSA153" s="3"/>
      <c r="SSB153" s="3"/>
      <c r="SSC153" s="3"/>
      <c r="SSD153" s="3"/>
      <c r="SSE153" s="3"/>
      <c r="SSF153" s="3"/>
      <c r="SSG153" s="3"/>
      <c r="SSH153" s="3"/>
      <c r="SSI153" s="3"/>
      <c r="SSJ153" s="3"/>
      <c r="SSK153" s="3"/>
      <c r="SSL153" s="3"/>
      <c r="SSM153" s="3"/>
      <c r="SSN153" s="3"/>
      <c r="SSO153" s="3"/>
      <c r="SSP153" s="3"/>
      <c r="SSQ153" s="3"/>
      <c r="SSR153" s="3"/>
      <c r="SSS153" s="3"/>
      <c r="SST153" s="3"/>
      <c r="SSU153" s="3"/>
      <c r="SSV153" s="3"/>
      <c r="SSW153" s="3"/>
      <c r="SSX153" s="3"/>
      <c r="SSY153" s="3"/>
      <c r="SSZ153" s="3"/>
      <c r="STA153" s="3"/>
      <c r="STB153" s="3"/>
      <c r="STC153" s="3"/>
      <c r="STD153" s="3"/>
      <c r="STE153" s="3"/>
      <c r="STF153" s="3"/>
      <c r="STG153" s="3"/>
      <c r="STH153" s="3"/>
      <c r="STI153" s="3"/>
      <c r="STJ153" s="3"/>
      <c r="STK153" s="3"/>
      <c r="STL153" s="3"/>
      <c r="STM153" s="3"/>
      <c r="STN153" s="3"/>
      <c r="STO153" s="3"/>
      <c r="STP153" s="3"/>
      <c r="STQ153" s="3"/>
      <c r="STR153" s="3"/>
      <c r="STS153" s="3"/>
      <c r="STT153" s="3"/>
      <c r="STU153" s="3"/>
      <c r="STV153" s="3"/>
      <c r="STW153" s="3"/>
      <c r="STX153" s="3"/>
      <c r="STY153" s="3"/>
      <c r="STZ153" s="3"/>
      <c r="SUA153" s="3"/>
      <c r="SUB153" s="3"/>
      <c r="SUC153" s="3"/>
      <c r="SUD153" s="3"/>
      <c r="SUE153" s="3"/>
      <c r="SUF153" s="3"/>
      <c r="SUG153" s="3"/>
      <c r="SUH153" s="3"/>
      <c r="SUI153" s="3"/>
      <c r="SUJ153" s="3"/>
      <c r="SUK153" s="3"/>
      <c r="SUL153" s="3"/>
      <c r="SUM153" s="3"/>
      <c r="SUN153" s="3"/>
      <c r="SUO153" s="3"/>
      <c r="SUP153" s="3"/>
      <c r="SUQ153" s="3"/>
      <c r="SUR153" s="3"/>
      <c r="SUS153" s="3"/>
      <c r="SUT153" s="3"/>
      <c r="SUU153" s="3"/>
      <c r="SUV153" s="3"/>
      <c r="SUW153" s="3"/>
      <c r="SUX153" s="3"/>
      <c r="SUY153" s="3"/>
      <c r="SUZ153" s="3"/>
      <c r="SVA153" s="3"/>
      <c r="SVB153" s="3"/>
      <c r="SVC153" s="3"/>
      <c r="SVD153" s="3"/>
      <c r="SVE153" s="3"/>
      <c r="SVF153" s="3"/>
      <c r="SVG153" s="3"/>
      <c r="SVH153" s="3"/>
      <c r="SVI153" s="3"/>
      <c r="SVJ153" s="3"/>
      <c r="SVK153" s="3"/>
      <c r="SVL153" s="3"/>
      <c r="SVM153" s="3"/>
      <c r="SVN153" s="3"/>
      <c r="SVO153" s="3"/>
      <c r="SVP153" s="3"/>
      <c r="SVQ153" s="3"/>
      <c r="SVR153" s="3"/>
      <c r="SVS153" s="3"/>
      <c r="SVT153" s="3"/>
      <c r="SVU153" s="3"/>
      <c r="SVV153" s="3"/>
      <c r="SVW153" s="3"/>
      <c r="SVX153" s="3"/>
      <c r="SVY153" s="3"/>
      <c r="SVZ153" s="3"/>
      <c r="SWA153" s="3"/>
      <c r="SWB153" s="3"/>
      <c r="SWC153" s="3"/>
      <c r="SWD153" s="3"/>
      <c r="SWE153" s="3"/>
      <c r="SWF153" s="3"/>
      <c r="SWG153" s="3"/>
      <c r="SWH153" s="3"/>
      <c r="SWI153" s="3"/>
      <c r="SWJ153" s="3"/>
      <c r="SWK153" s="3"/>
      <c r="SWL153" s="3"/>
      <c r="SWM153" s="3"/>
      <c r="SWN153" s="3"/>
      <c r="SWO153" s="3"/>
      <c r="SWP153" s="3"/>
      <c r="SWQ153" s="3"/>
      <c r="SWR153" s="3"/>
      <c r="SWS153" s="3"/>
      <c r="SWT153" s="3"/>
      <c r="SWU153" s="3"/>
      <c r="SWV153" s="3"/>
      <c r="SWW153" s="3"/>
      <c r="SWX153" s="3"/>
      <c r="SWY153" s="3"/>
      <c r="SWZ153" s="3"/>
      <c r="SXA153" s="3"/>
      <c r="SXB153" s="3"/>
      <c r="SXC153" s="3"/>
      <c r="SXD153" s="3"/>
      <c r="SXE153" s="3"/>
      <c r="SXF153" s="3"/>
      <c r="SXG153" s="3"/>
      <c r="SXH153" s="3"/>
      <c r="SXI153" s="3"/>
      <c r="SXJ153" s="3"/>
      <c r="SXK153" s="3"/>
      <c r="SXL153" s="3"/>
      <c r="SXM153" s="3"/>
      <c r="SXN153" s="3"/>
      <c r="SXO153" s="3"/>
      <c r="SXP153" s="3"/>
      <c r="SXQ153" s="3"/>
      <c r="SXR153" s="3"/>
      <c r="SXS153" s="3"/>
      <c r="SXT153" s="3"/>
      <c r="SXU153" s="3"/>
      <c r="SXV153" s="3"/>
      <c r="SXW153" s="3"/>
      <c r="SXX153" s="3"/>
      <c r="SXY153" s="3"/>
      <c r="SXZ153" s="3"/>
      <c r="SYA153" s="3"/>
      <c r="SYB153" s="3"/>
      <c r="SYC153" s="3"/>
      <c r="SYD153" s="3"/>
      <c r="SYE153" s="3"/>
      <c r="SYF153" s="3"/>
      <c r="SYG153" s="3"/>
      <c r="SYH153" s="3"/>
      <c r="SYI153" s="3"/>
      <c r="SYJ153" s="3"/>
      <c r="SYK153" s="3"/>
      <c r="SYL153" s="3"/>
      <c r="SYM153" s="3"/>
      <c r="SYN153" s="3"/>
      <c r="SYO153" s="3"/>
      <c r="SYP153" s="3"/>
      <c r="SYQ153" s="3"/>
      <c r="SYR153" s="3"/>
      <c r="SYS153" s="3"/>
      <c r="SYT153" s="3"/>
      <c r="SYU153" s="3"/>
      <c r="SYV153" s="3"/>
      <c r="SYW153" s="3"/>
      <c r="SYX153" s="3"/>
      <c r="SYY153" s="3"/>
      <c r="SYZ153" s="3"/>
      <c r="SZA153" s="3"/>
      <c r="SZB153" s="3"/>
      <c r="SZC153" s="3"/>
      <c r="SZD153" s="3"/>
      <c r="SZE153" s="3"/>
      <c r="SZF153" s="3"/>
      <c r="SZG153" s="3"/>
      <c r="SZH153" s="3"/>
      <c r="SZI153" s="3"/>
      <c r="SZJ153" s="3"/>
      <c r="SZK153" s="3"/>
      <c r="SZL153" s="3"/>
      <c r="SZM153" s="3"/>
      <c r="SZN153" s="3"/>
      <c r="SZO153" s="3"/>
      <c r="SZP153" s="3"/>
      <c r="SZQ153" s="3"/>
      <c r="SZR153" s="3"/>
      <c r="SZS153" s="3"/>
      <c r="SZT153" s="3"/>
      <c r="SZU153" s="3"/>
      <c r="SZV153" s="3"/>
      <c r="SZW153" s="3"/>
      <c r="SZX153" s="3"/>
      <c r="SZY153" s="3"/>
      <c r="SZZ153" s="3"/>
      <c r="TAA153" s="3"/>
      <c r="TAB153" s="3"/>
      <c r="TAC153" s="3"/>
      <c r="TAD153" s="3"/>
      <c r="TAE153" s="3"/>
      <c r="TAF153" s="3"/>
      <c r="TAG153" s="3"/>
      <c r="TAH153" s="3"/>
      <c r="TAI153" s="3"/>
      <c r="TAJ153" s="3"/>
      <c r="TAK153" s="3"/>
      <c r="TAL153" s="3"/>
      <c r="TAM153" s="3"/>
      <c r="TAN153" s="3"/>
      <c r="TAO153" s="3"/>
      <c r="TAP153" s="3"/>
      <c r="TAQ153" s="3"/>
      <c r="TAR153" s="3"/>
      <c r="TAS153" s="3"/>
      <c r="TAT153" s="3"/>
      <c r="TAU153" s="3"/>
      <c r="TAV153" s="3"/>
      <c r="TAW153" s="3"/>
      <c r="TAX153" s="3"/>
      <c r="TAY153" s="3"/>
      <c r="TAZ153" s="3"/>
      <c r="TBA153" s="3"/>
      <c r="TBB153" s="3"/>
      <c r="TBC153" s="3"/>
      <c r="TBD153" s="3"/>
      <c r="TBE153" s="3"/>
      <c r="TBF153" s="3"/>
      <c r="TBG153" s="3"/>
      <c r="TBH153" s="3"/>
      <c r="TBI153" s="3"/>
      <c r="TBJ153" s="3"/>
      <c r="TBK153" s="3"/>
      <c r="TBL153" s="3"/>
      <c r="TBM153" s="3"/>
      <c r="TBN153" s="3"/>
      <c r="TBO153" s="3"/>
      <c r="TBP153" s="3"/>
      <c r="TBQ153" s="3"/>
      <c r="TBR153" s="3"/>
      <c r="TBS153" s="3"/>
      <c r="TBT153" s="3"/>
      <c r="TBU153" s="3"/>
      <c r="TBV153" s="3"/>
      <c r="TBW153" s="3"/>
      <c r="TBX153" s="3"/>
      <c r="TBY153" s="3"/>
      <c r="TBZ153" s="3"/>
      <c r="TCA153" s="3"/>
      <c r="TCB153" s="3"/>
      <c r="TCC153" s="3"/>
      <c r="TCD153" s="3"/>
      <c r="TCE153" s="3"/>
      <c r="TCF153" s="3"/>
      <c r="TCG153" s="3"/>
      <c r="TCH153" s="3"/>
      <c r="TCI153" s="3"/>
      <c r="TCJ153" s="3"/>
      <c r="TCK153" s="3"/>
      <c r="TCL153" s="3"/>
      <c r="TCM153" s="3"/>
      <c r="TCN153" s="3"/>
      <c r="TCO153" s="3"/>
      <c r="TCP153" s="3"/>
      <c r="TCQ153" s="3"/>
      <c r="TCR153" s="3"/>
      <c r="TCS153" s="3"/>
      <c r="TCT153" s="3"/>
      <c r="TCU153" s="3"/>
      <c r="TCV153" s="3"/>
      <c r="TCW153" s="3"/>
      <c r="TCX153" s="3"/>
      <c r="TCY153" s="3"/>
      <c r="TCZ153" s="3"/>
      <c r="TDA153" s="3"/>
      <c r="TDB153" s="3"/>
      <c r="TDC153" s="3"/>
      <c r="TDD153" s="3"/>
      <c r="TDE153" s="3"/>
      <c r="TDF153" s="3"/>
      <c r="TDG153" s="3"/>
      <c r="TDH153" s="3"/>
      <c r="TDI153" s="3"/>
      <c r="TDJ153" s="3"/>
      <c r="TDK153" s="3"/>
      <c r="TDL153" s="3"/>
      <c r="TDM153" s="3"/>
      <c r="TDN153" s="3"/>
      <c r="TDO153" s="3"/>
      <c r="TDP153" s="3"/>
      <c r="TDQ153" s="3"/>
      <c r="TDR153" s="3"/>
      <c r="TDS153" s="3"/>
      <c r="TDT153" s="3"/>
      <c r="TDU153" s="3"/>
      <c r="TDV153" s="3"/>
      <c r="TDW153" s="3"/>
      <c r="TDX153" s="3"/>
      <c r="TDY153" s="3"/>
      <c r="TDZ153" s="3"/>
      <c r="TEA153" s="3"/>
      <c r="TEB153" s="3"/>
      <c r="TEC153" s="3"/>
      <c r="TED153" s="3"/>
      <c r="TEE153" s="3"/>
      <c r="TEF153" s="3"/>
      <c r="TEG153" s="3"/>
      <c r="TEH153" s="3"/>
      <c r="TEI153" s="3"/>
      <c r="TEJ153" s="3"/>
      <c r="TEK153" s="3"/>
      <c r="TEL153" s="3"/>
      <c r="TEM153" s="3"/>
      <c r="TEN153" s="3"/>
      <c r="TEO153" s="3"/>
      <c r="TEP153" s="3"/>
      <c r="TEQ153" s="3"/>
      <c r="TER153" s="3"/>
      <c r="TES153" s="3"/>
      <c r="TET153" s="3"/>
      <c r="TEU153" s="3"/>
      <c r="TEV153" s="3"/>
      <c r="TEW153" s="3"/>
      <c r="TEX153" s="3"/>
      <c r="TEY153" s="3"/>
      <c r="TEZ153" s="3"/>
      <c r="TFA153" s="3"/>
      <c r="TFB153" s="3"/>
      <c r="TFC153" s="3"/>
      <c r="TFD153" s="3"/>
      <c r="TFE153" s="3"/>
      <c r="TFF153" s="3"/>
      <c r="TFG153" s="3"/>
      <c r="TFH153" s="3"/>
      <c r="TFI153" s="3"/>
      <c r="TFJ153" s="3"/>
      <c r="TFK153" s="3"/>
      <c r="TFL153" s="3"/>
      <c r="TFM153" s="3"/>
      <c r="TFN153" s="3"/>
      <c r="TFO153" s="3"/>
      <c r="TFP153" s="3"/>
      <c r="TFQ153" s="3"/>
      <c r="TFR153" s="3"/>
      <c r="TFS153" s="3"/>
      <c r="TFT153" s="3"/>
      <c r="TFU153" s="3"/>
      <c r="TFV153" s="3"/>
      <c r="TFW153" s="3"/>
      <c r="TFX153" s="3"/>
      <c r="TFY153" s="3"/>
      <c r="TFZ153" s="3"/>
      <c r="TGA153" s="3"/>
      <c r="TGB153" s="3"/>
      <c r="TGC153" s="3"/>
      <c r="TGD153" s="3"/>
      <c r="TGE153" s="3"/>
      <c r="TGF153" s="3"/>
      <c r="TGG153" s="3"/>
      <c r="TGH153" s="3"/>
      <c r="TGI153" s="3"/>
      <c r="TGJ153" s="3"/>
      <c r="TGK153" s="3"/>
      <c r="TGL153" s="3"/>
      <c r="TGM153" s="3"/>
      <c r="TGN153" s="3"/>
      <c r="TGO153" s="3"/>
      <c r="TGP153" s="3"/>
      <c r="TGQ153" s="3"/>
      <c r="TGR153" s="3"/>
      <c r="TGS153" s="3"/>
      <c r="TGT153" s="3"/>
      <c r="TGU153" s="3"/>
      <c r="TGV153" s="3"/>
      <c r="TGW153" s="3"/>
      <c r="TGX153" s="3"/>
      <c r="TGY153" s="3"/>
      <c r="TGZ153" s="3"/>
      <c r="THA153" s="3"/>
      <c r="THB153" s="3"/>
      <c r="THC153" s="3"/>
      <c r="THD153" s="3"/>
      <c r="THE153" s="3"/>
      <c r="THF153" s="3"/>
      <c r="THG153" s="3"/>
      <c r="THH153" s="3"/>
      <c r="THI153" s="3"/>
      <c r="THJ153" s="3"/>
      <c r="THK153" s="3"/>
      <c r="THL153" s="3"/>
      <c r="THM153" s="3"/>
      <c r="THN153" s="3"/>
      <c r="THO153" s="3"/>
      <c r="THP153" s="3"/>
      <c r="THQ153" s="3"/>
      <c r="THR153" s="3"/>
      <c r="THS153" s="3"/>
      <c r="THT153" s="3"/>
      <c r="THU153" s="3"/>
      <c r="THV153" s="3"/>
      <c r="THW153" s="3"/>
      <c r="THX153" s="3"/>
      <c r="THY153" s="3"/>
      <c r="THZ153" s="3"/>
      <c r="TIA153" s="3"/>
      <c r="TIB153" s="3"/>
      <c r="TIC153" s="3"/>
      <c r="TID153" s="3"/>
      <c r="TIE153" s="3"/>
      <c r="TIF153" s="3"/>
      <c r="TIG153" s="3"/>
      <c r="TIH153" s="3"/>
      <c r="TII153" s="3"/>
      <c r="TIJ153" s="3"/>
      <c r="TIK153" s="3"/>
      <c r="TIL153" s="3"/>
      <c r="TIM153" s="3"/>
      <c r="TIN153" s="3"/>
      <c r="TIO153" s="3"/>
      <c r="TIP153" s="3"/>
      <c r="TIQ153" s="3"/>
      <c r="TIR153" s="3"/>
      <c r="TIS153" s="3"/>
      <c r="TIT153" s="3"/>
      <c r="TIU153" s="3"/>
      <c r="TIV153" s="3"/>
      <c r="TIW153" s="3"/>
      <c r="TIX153" s="3"/>
      <c r="TIY153" s="3"/>
      <c r="TIZ153" s="3"/>
      <c r="TJA153" s="3"/>
      <c r="TJB153" s="3"/>
      <c r="TJC153" s="3"/>
      <c r="TJD153" s="3"/>
      <c r="TJE153" s="3"/>
      <c r="TJF153" s="3"/>
      <c r="TJG153" s="3"/>
      <c r="TJH153" s="3"/>
      <c r="TJI153" s="3"/>
      <c r="TJJ153" s="3"/>
      <c r="TJK153" s="3"/>
      <c r="TJL153" s="3"/>
      <c r="TJM153" s="3"/>
      <c r="TJN153" s="3"/>
      <c r="TJO153" s="3"/>
      <c r="TJP153" s="3"/>
      <c r="TJQ153" s="3"/>
      <c r="TJR153" s="3"/>
      <c r="TJS153" s="3"/>
      <c r="TJT153" s="3"/>
      <c r="TJU153" s="3"/>
      <c r="TJV153" s="3"/>
      <c r="TJW153" s="3"/>
      <c r="TJX153" s="3"/>
      <c r="TJY153" s="3"/>
      <c r="TJZ153" s="3"/>
      <c r="TKA153" s="3"/>
      <c r="TKB153" s="3"/>
      <c r="TKC153" s="3"/>
      <c r="TKD153" s="3"/>
      <c r="TKE153" s="3"/>
      <c r="TKF153" s="3"/>
      <c r="TKG153" s="3"/>
      <c r="TKH153" s="3"/>
      <c r="TKI153" s="3"/>
      <c r="TKJ153" s="3"/>
      <c r="TKK153" s="3"/>
      <c r="TKL153" s="3"/>
      <c r="TKM153" s="3"/>
      <c r="TKN153" s="3"/>
      <c r="TKO153" s="3"/>
      <c r="TKP153" s="3"/>
      <c r="TKQ153" s="3"/>
      <c r="TKR153" s="3"/>
      <c r="TKS153" s="3"/>
      <c r="TKT153" s="3"/>
      <c r="TKU153" s="3"/>
      <c r="TKV153" s="3"/>
      <c r="TKW153" s="3"/>
      <c r="TKX153" s="3"/>
      <c r="TKY153" s="3"/>
      <c r="TKZ153" s="3"/>
      <c r="TLA153" s="3"/>
      <c r="TLB153" s="3"/>
      <c r="TLC153" s="3"/>
      <c r="TLD153" s="3"/>
      <c r="TLE153" s="3"/>
      <c r="TLF153" s="3"/>
      <c r="TLG153" s="3"/>
      <c r="TLH153" s="3"/>
      <c r="TLI153" s="3"/>
      <c r="TLJ153" s="3"/>
      <c r="TLK153" s="3"/>
      <c r="TLL153" s="3"/>
      <c r="TLM153" s="3"/>
      <c r="TLN153" s="3"/>
      <c r="TLO153" s="3"/>
      <c r="TLP153" s="3"/>
      <c r="TLQ153" s="3"/>
      <c r="TLR153" s="3"/>
      <c r="TLS153" s="3"/>
      <c r="TLT153" s="3"/>
      <c r="TLU153" s="3"/>
      <c r="TLV153" s="3"/>
      <c r="TLW153" s="3"/>
      <c r="TLX153" s="3"/>
      <c r="TLY153" s="3"/>
      <c r="TLZ153" s="3"/>
      <c r="TMA153" s="3"/>
      <c r="TMB153" s="3"/>
      <c r="TMC153" s="3"/>
      <c r="TMD153" s="3"/>
      <c r="TME153" s="3"/>
      <c r="TMF153" s="3"/>
      <c r="TMG153" s="3"/>
      <c r="TMH153" s="3"/>
      <c r="TMI153" s="3"/>
      <c r="TMJ153" s="3"/>
      <c r="TMK153" s="3"/>
      <c r="TML153" s="3"/>
      <c r="TMM153" s="3"/>
      <c r="TMN153" s="3"/>
      <c r="TMO153" s="3"/>
      <c r="TMP153" s="3"/>
      <c r="TMQ153" s="3"/>
      <c r="TMR153" s="3"/>
      <c r="TMS153" s="3"/>
      <c r="TMT153" s="3"/>
      <c r="TMU153" s="3"/>
      <c r="TMV153" s="3"/>
      <c r="TMW153" s="3"/>
      <c r="TMX153" s="3"/>
      <c r="TMY153" s="3"/>
      <c r="TMZ153" s="3"/>
      <c r="TNA153" s="3"/>
      <c r="TNB153" s="3"/>
      <c r="TNC153" s="3"/>
      <c r="TND153" s="3"/>
      <c r="TNE153" s="3"/>
      <c r="TNF153" s="3"/>
      <c r="TNG153" s="3"/>
      <c r="TNH153" s="3"/>
      <c r="TNI153" s="3"/>
      <c r="TNJ153" s="3"/>
      <c r="TNK153" s="3"/>
      <c r="TNL153" s="3"/>
      <c r="TNM153" s="3"/>
      <c r="TNN153" s="3"/>
      <c r="TNO153" s="3"/>
      <c r="TNP153" s="3"/>
      <c r="TNQ153" s="3"/>
      <c r="TNR153" s="3"/>
      <c r="TNS153" s="3"/>
      <c r="TNT153" s="3"/>
      <c r="TNU153" s="3"/>
      <c r="TNV153" s="3"/>
      <c r="TNW153" s="3"/>
      <c r="TNX153" s="3"/>
      <c r="TNY153" s="3"/>
      <c r="TNZ153" s="3"/>
      <c r="TOA153" s="3"/>
      <c r="TOB153" s="3"/>
      <c r="TOC153" s="3"/>
      <c r="TOD153" s="3"/>
      <c r="TOE153" s="3"/>
      <c r="TOF153" s="3"/>
      <c r="TOG153" s="3"/>
      <c r="TOH153" s="3"/>
      <c r="TOI153" s="3"/>
      <c r="TOJ153" s="3"/>
      <c r="TOK153" s="3"/>
      <c r="TOL153" s="3"/>
      <c r="TOM153" s="3"/>
      <c r="TON153" s="3"/>
      <c r="TOO153" s="3"/>
      <c r="TOP153" s="3"/>
      <c r="TOQ153" s="3"/>
      <c r="TOR153" s="3"/>
      <c r="TOS153" s="3"/>
      <c r="TOT153" s="3"/>
      <c r="TOU153" s="3"/>
      <c r="TOV153" s="3"/>
      <c r="TOW153" s="3"/>
      <c r="TOX153" s="3"/>
      <c r="TOY153" s="3"/>
      <c r="TOZ153" s="3"/>
      <c r="TPA153" s="3"/>
      <c r="TPB153" s="3"/>
      <c r="TPC153" s="3"/>
      <c r="TPD153" s="3"/>
      <c r="TPE153" s="3"/>
      <c r="TPF153" s="3"/>
      <c r="TPG153" s="3"/>
      <c r="TPH153" s="3"/>
      <c r="TPI153" s="3"/>
      <c r="TPJ153" s="3"/>
      <c r="TPK153" s="3"/>
      <c r="TPL153" s="3"/>
      <c r="TPM153" s="3"/>
      <c r="TPN153" s="3"/>
      <c r="TPO153" s="3"/>
      <c r="TPP153" s="3"/>
      <c r="TPQ153" s="3"/>
      <c r="TPR153" s="3"/>
      <c r="TPS153" s="3"/>
      <c r="TPT153" s="3"/>
      <c r="TPU153" s="3"/>
      <c r="TPV153" s="3"/>
      <c r="TPW153" s="3"/>
      <c r="TPX153" s="3"/>
      <c r="TPY153" s="3"/>
      <c r="TPZ153" s="3"/>
      <c r="TQA153" s="3"/>
      <c r="TQB153" s="3"/>
      <c r="TQC153" s="3"/>
      <c r="TQD153" s="3"/>
      <c r="TQE153" s="3"/>
      <c r="TQF153" s="3"/>
      <c r="TQG153" s="3"/>
      <c r="TQH153" s="3"/>
      <c r="TQI153" s="3"/>
      <c r="TQJ153" s="3"/>
      <c r="TQK153" s="3"/>
      <c r="TQL153" s="3"/>
      <c r="TQM153" s="3"/>
      <c r="TQN153" s="3"/>
      <c r="TQO153" s="3"/>
      <c r="TQP153" s="3"/>
      <c r="TQQ153" s="3"/>
      <c r="TQR153" s="3"/>
      <c r="TQS153" s="3"/>
      <c r="TQT153" s="3"/>
      <c r="TQU153" s="3"/>
      <c r="TQV153" s="3"/>
      <c r="TQW153" s="3"/>
      <c r="TQX153" s="3"/>
      <c r="TQY153" s="3"/>
      <c r="TQZ153" s="3"/>
      <c r="TRA153" s="3"/>
      <c r="TRB153" s="3"/>
      <c r="TRC153" s="3"/>
      <c r="TRD153" s="3"/>
      <c r="TRE153" s="3"/>
      <c r="TRF153" s="3"/>
      <c r="TRG153" s="3"/>
      <c r="TRH153" s="3"/>
      <c r="TRI153" s="3"/>
      <c r="TRJ153" s="3"/>
      <c r="TRK153" s="3"/>
      <c r="TRL153" s="3"/>
      <c r="TRM153" s="3"/>
      <c r="TRN153" s="3"/>
      <c r="TRO153" s="3"/>
      <c r="TRP153" s="3"/>
      <c r="TRQ153" s="3"/>
      <c r="TRR153" s="3"/>
      <c r="TRS153" s="3"/>
      <c r="TRT153" s="3"/>
      <c r="TRU153" s="3"/>
      <c r="TRV153" s="3"/>
      <c r="TRW153" s="3"/>
      <c r="TRX153" s="3"/>
      <c r="TRY153" s="3"/>
      <c r="TRZ153" s="3"/>
      <c r="TSA153" s="3"/>
      <c r="TSB153" s="3"/>
      <c r="TSC153" s="3"/>
      <c r="TSD153" s="3"/>
      <c r="TSE153" s="3"/>
      <c r="TSF153" s="3"/>
      <c r="TSG153" s="3"/>
      <c r="TSH153" s="3"/>
      <c r="TSI153" s="3"/>
      <c r="TSJ153" s="3"/>
      <c r="TSK153" s="3"/>
      <c r="TSL153" s="3"/>
      <c r="TSM153" s="3"/>
      <c r="TSN153" s="3"/>
      <c r="TSO153" s="3"/>
      <c r="TSP153" s="3"/>
      <c r="TSQ153" s="3"/>
      <c r="TSR153" s="3"/>
      <c r="TSS153" s="3"/>
      <c r="TST153" s="3"/>
      <c r="TSU153" s="3"/>
      <c r="TSV153" s="3"/>
      <c r="TSW153" s="3"/>
      <c r="TSX153" s="3"/>
      <c r="TSY153" s="3"/>
      <c r="TSZ153" s="3"/>
      <c r="TTA153" s="3"/>
      <c r="TTB153" s="3"/>
      <c r="TTC153" s="3"/>
      <c r="TTD153" s="3"/>
      <c r="TTE153" s="3"/>
      <c r="TTF153" s="3"/>
      <c r="TTG153" s="3"/>
      <c r="TTH153" s="3"/>
      <c r="TTI153" s="3"/>
      <c r="TTJ153" s="3"/>
      <c r="TTK153" s="3"/>
      <c r="TTL153" s="3"/>
      <c r="TTM153" s="3"/>
      <c r="TTN153" s="3"/>
      <c r="TTO153" s="3"/>
      <c r="TTP153" s="3"/>
      <c r="TTQ153" s="3"/>
      <c r="TTR153" s="3"/>
      <c r="TTS153" s="3"/>
      <c r="TTT153" s="3"/>
      <c r="TTU153" s="3"/>
      <c r="TTV153" s="3"/>
      <c r="TTW153" s="3"/>
      <c r="TTX153" s="3"/>
      <c r="TTY153" s="3"/>
      <c r="TTZ153" s="3"/>
      <c r="TUA153" s="3"/>
      <c r="TUB153" s="3"/>
      <c r="TUC153" s="3"/>
      <c r="TUD153" s="3"/>
      <c r="TUE153" s="3"/>
      <c r="TUF153" s="3"/>
      <c r="TUG153" s="3"/>
      <c r="TUH153" s="3"/>
      <c r="TUI153" s="3"/>
      <c r="TUJ153" s="3"/>
      <c r="TUK153" s="3"/>
      <c r="TUL153" s="3"/>
      <c r="TUM153" s="3"/>
      <c r="TUN153" s="3"/>
      <c r="TUO153" s="3"/>
      <c r="TUP153" s="3"/>
      <c r="TUQ153" s="3"/>
      <c r="TUR153" s="3"/>
      <c r="TUS153" s="3"/>
      <c r="TUT153" s="3"/>
      <c r="TUU153" s="3"/>
      <c r="TUV153" s="3"/>
      <c r="TUW153" s="3"/>
      <c r="TUX153" s="3"/>
      <c r="TUY153" s="3"/>
      <c r="TUZ153" s="3"/>
      <c r="TVA153" s="3"/>
      <c r="TVB153" s="3"/>
      <c r="TVC153" s="3"/>
      <c r="TVD153" s="3"/>
      <c r="TVE153" s="3"/>
      <c r="TVF153" s="3"/>
      <c r="TVG153" s="3"/>
      <c r="TVH153" s="3"/>
      <c r="TVI153" s="3"/>
      <c r="TVJ153" s="3"/>
      <c r="TVK153" s="3"/>
      <c r="TVL153" s="3"/>
      <c r="TVM153" s="3"/>
      <c r="TVN153" s="3"/>
      <c r="TVO153" s="3"/>
      <c r="TVP153" s="3"/>
      <c r="TVQ153" s="3"/>
      <c r="TVR153" s="3"/>
      <c r="TVS153" s="3"/>
      <c r="TVT153" s="3"/>
      <c r="TVU153" s="3"/>
      <c r="TVV153" s="3"/>
      <c r="TVW153" s="3"/>
      <c r="TVX153" s="3"/>
      <c r="TVY153" s="3"/>
      <c r="TVZ153" s="3"/>
      <c r="TWA153" s="3"/>
      <c r="TWB153" s="3"/>
      <c r="TWC153" s="3"/>
      <c r="TWD153" s="3"/>
      <c r="TWE153" s="3"/>
      <c r="TWF153" s="3"/>
      <c r="TWG153" s="3"/>
      <c r="TWH153" s="3"/>
      <c r="TWI153" s="3"/>
      <c r="TWJ153" s="3"/>
      <c r="TWK153" s="3"/>
      <c r="TWL153" s="3"/>
      <c r="TWM153" s="3"/>
      <c r="TWN153" s="3"/>
      <c r="TWO153" s="3"/>
      <c r="TWP153" s="3"/>
      <c r="TWQ153" s="3"/>
      <c r="TWR153" s="3"/>
      <c r="TWS153" s="3"/>
      <c r="TWT153" s="3"/>
      <c r="TWU153" s="3"/>
      <c r="TWV153" s="3"/>
      <c r="TWW153" s="3"/>
      <c r="TWX153" s="3"/>
      <c r="TWY153" s="3"/>
      <c r="TWZ153" s="3"/>
      <c r="TXA153" s="3"/>
      <c r="TXB153" s="3"/>
      <c r="TXC153" s="3"/>
      <c r="TXD153" s="3"/>
      <c r="TXE153" s="3"/>
      <c r="TXF153" s="3"/>
      <c r="TXG153" s="3"/>
      <c r="TXH153" s="3"/>
      <c r="TXI153" s="3"/>
      <c r="TXJ153" s="3"/>
      <c r="TXK153" s="3"/>
      <c r="TXL153" s="3"/>
      <c r="TXM153" s="3"/>
      <c r="TXN153" s="3"/>
      <c r="TXO153" s="3"/>
      <c r="TXP153" s="3"/>
      <c r="TXQ153" s="3"/>
      <c r="TXR153" s="3"/>
      <c r="TXS153" s="3"/>
      <c r="TXT153" s="3"/>
      <c r="TXU153" s="3"/>
      <c r="TXV153" s="3"/>
      <c r="TXW153" s="3"/>
      <c r="TXX153" s="3"/>
      <c r="TXY153" s="3"/>
      <c r="TXZ153" s="3"/>
      <c r="TYA153" s="3"/>
      <c r="TYB153" s="3"/>
      <c r="TYC153" s="3"/>
      <c r="TYD153" s="3"/>
      <c r="TYE153" s="3"/>
      <c r="TYF153" s="3"/>
      <c r="TYG153" s="3"/>
      <c r="TYH153" s="3"/>
      <c r="TYI153" s="3"/>
      <c r="TYJ153" s="3"/>
      <c r="TYK153" s="3"/>
      <c r="TYL153" s="3"/>
      <c r="TYM153" s="3"/>
      <c r="TYN153" s="3"/>
      <c r="TYO153" s="3"/>
      <c r="TYP153" s="3"/>
      <c r="TYQ153" s="3"/>
      <c r="TYR153" s="3"/>
      <c r="TYS153" s="3"/>
      <c r="TYT153" s="3"/>
      <c r="TYU153" s="3"/>
      <c r="TYV153" s="3"/>
      <c r="TYW153" s="3"/>
      <c r="TYX153" s="3"/>
      <c r="TYY153" s="3"/>
      <c r="TYZ153" s="3"/>
      <c r="TZA153" s="3"/>
      <c r="TZB153" s="3"/>
      <c r="TZC153" s="3"/>
      <c r="TZD153" s="3"/>
      <c r="TZE153" s="3"/>
      <c r="TZF153" s="3"/>
      <c r="TZG153" s="3"/>
      <c r="TZH153" s="3"/>
      <c r="TZI153" s="3"/>
      <c r="TZJ153" s="3"/>
      <c r="TZK153" s="3"/>
      <c r="TZL153" s="3"/>
      <c r="TZM153" s="3"/>
      <c r="TZN153" s="3"/>
      <c r="TZO153" s="3"/>
      <c r="TZP153" s="3"/>
      <c r="TZQ153" s="3"/>
      <c r="TZR153" s="3"/>
      <c r="TZS153" s="3"/>
      <c r="TZT153" s="3"/>
      <c r="TZU153" s="3"/>
      <c r="TZV153" s="3"/>
      <c r="TZW153" s="3"/>
      <c r="TZX153" s="3"/>
      <c r="TZY153" s="3"/>
      <c r="TZZ153" s="3"/>
      <c r="UAA153" s="3"/>
      <c r="UAB153" s="3"/>
      <c r="UAC153" s="3"/>
      <c r="UAD153" s="3"/>
      <c r="UAE153" s="3"/>
      <c r="UAF153" s="3"/>
      <c r="UAG153" s="3"/>
      <c r="UAH153" s="3"/>
      <c r="UAI153" s="3"/>
      <c r="UAJ153" s="3"/>
      <c r="UAK153" s="3"/>
      <c r="UAL153" s="3"/>
      <c r="UAM153" s="3"/>
      <c r="UAN153" s="3"/>
      <c r="UAO153" s="3"/>
      <c r="UAP153" s="3"/>
      <c r="UAQ153" s="3"/>
      <c r="UAR153" s="3"/>
      <c r="UAS153" s="3"/>
      <c r="UAT153" s="3"/>
      <c r="UAU153" s="3"/>
      <c r="UAV153" s="3"/>
      <c r="UAW153" s="3"/>
      <c r="UAX153" s="3"/>
      <c r="UAY153" s="3"/>
      <c r="UAZ153" s="3"/>
      <c r="UBA153" s="3"/>
      <c r="UBB153" s="3"/>
      <c r="UBC153" s="3"/>
      <c r="UBD153" s="3"/>
      <c r="UBE153" s="3"/>
      <c r="UBF153" s="3"/>
      <c r="UBG153" s="3"/>
      <c r="UBH153" s="3"/>
      <c r="UBI153" s="3"/>
      <c r="UBJ153" s="3"/>
      <c r="UBK153" s="3"/>
      <c r="UBL153" s="3"/>
      <c r="UBM153" s="3"/>
      <c r="UBN153" s="3"/>
      <c r="UBO153" s="3"/>
      <c r="UBP153" s="3"/>
      <c r="UBQ153" s="3"/>
      <c r="UBR153" s="3"/>
      <c r="UBS153" s="3"/>
      <c r="UBT153" s="3"/>
      <c r="UBU153" s="3"/>
      <c r="UBV153" s="3"/>
      <c r="UBW153" s="3"/>
      <c r="UBX153" s="3"/>
      <c r="UBY153" s="3"/>
      <c r="UBZ153" s="3"/>
      <c r="UCA153" s="3"/>
      <c r="UCB153" s="3"/>
      <c r="UCC153" s="3"/>
      <c r="UCD153" s="3"/>
      <c r="UCE153" s="3"/>
      <c r="UCF153" s="3"/>
      <c r="UCG153" s="3"/>
      <c r="UCH153" s="3"/>
      <c r="UCI153" s="3"/>
      <c r="UCJ153" s="3"/>
      <c r="UCK153" s="3"/>
      <c r="UCL153" s="3"/>
      <c r="UCM153" s="3"/>
      <c r="UCN153" s="3"/>
      <c r="UCO153" s="3"/>
      <c r="UCP153" s="3"/>
      <c r="UCQ153" s="3"/>
      <c r="UCR153" s="3"/>
      <c r="UCS153" s="3"/>
      <c r="UCT153" s="3"/>
      <c r="UCU153" s="3"/>
      <c r="UCV153" s="3"/>
      <c r="UCW153" s="3"/>
      <c r="UCX153" s="3"/>
      <c r="UCY153" s="3"/>
      <c r="UCZ153" s="3"/>
      <c r="UDA153" s="3"/>
      <c r="UDB153" s="3"/>
      <c r="UDC153" s="3"/>
      <c r="UDD153" s="3"/>
      <c r="UDE153" s="3"/>
      <c r="UDF153" s="3"/>
      <c r="UDG153" s="3"/>
      <c r="UDH153" s="3"/>
      <c r="UDI153" s="3"/>
      <c r="UDJ153" s="3"/>
      <c r="UDK153" s="3"/>
      <c r="UDL153" s="3"/>
      <c r="UDM153" s="3"/>
      <c r="UDN153" s="3"/>
      <c r="UDO153" s="3"/>
      <c r="UDP153" s="3"/>
      <c r="UDQ153" s="3"/>
      <c r="UDR153" s="3"/>
      <c r="UDS153" s="3"/>
      <c r="UDT153" s="3"/>
      <c r="UDU153" s="3"/>
      <c r="UDV153" s="3"/>
      <c r="UDW153" s="3"/>
      <c r="UDX153" s="3"/>
      <c r="UDY153" s="3"/>
      <c r="UDZ153" s="3"/>
      <c r="UEA153" s="3"/>
      <c r="UEB153" s="3"/>
      <c r="UEC153" s="3"/>
      <c r="UED153" s="3"/>
      <c r="UEE153" s="3"/>
      <c r="UEF153" s="3"/>
      <c r="UEG153" s="3"/>
      <c r="UEH153" s="3"/>
      <c r="UEI153" s="3"/>
      <c r="UEJ153" s="3"/>
      <c r="UEK153" s="3"/>
      <c r="UEL153" s="3"/>
      <c r="UEM153" s="3"/>
      <c r="UEN153" s="3"/>
      <c r="UEO153" s="3"/>
      <c r="UEP153" s="3"/>
      <c r="UEQ153" s="3"/>
      <c r="UER153" s="3"/>
      <c r="UES153" s="3"/>
      <c r="UET153" s="3"/>
      <c r="UEU153" s="3"/>
      <c r="UEV153" s="3"/>
      <c r="UEW153" s="3"/>
      <c r="UEX153" s="3"/>
      <c r="UEY153" s="3"/>
      <c r="UEZ153" s="3"/>
      <c r="UFA153" s="3"/>
      <c r="UFB153" s="3"/>
      <c r="UFC153" s="3"/>
      <c r="UFD153" s="3"/>
      <c r="UFE153" s="3"/>
      <c r="UFF153" s="3"/>
      <c r="UFG153" s="3"/>
      <c r="UFH153" s="3"/>
      <c r="UFI153" s="3"/>
      <c r="UFJ153" s="3"/>
      <c r="UFK153" s="3"/>
      <c r="UFL153" s="3"/>
      <c r="UFM153" s="3"/>
      <c r="UFN153" s="3"/>
      <c r="UFO153" s="3"/>
      <c r="UFP153" s="3"/>
      <c r="UFQ153" s="3"/>
      <c r="UFR153" s="3"/>
      <c r="UFS153" s="3"/>
      <c r="UFT153" s="3"/>
      <c r="UFU153" s="3"/>
      <c r="UFV153" s="3"/>
      <c r="UFW153" s="3"/>
      <c r="UFX153" s="3"/>
      <c r="UFY153" s="3"/>
      <c r="UFZ153" s="3"/>
      <c r="UGA153" s="3"/>
      <c r="UGB153" s="3"/>
      <c r="UGC153" s="3"/>
      <c r="UGD153" s="3"/>
      <c r="UGE153" s="3"/>
      <c r="UGF153" s="3"/>
      <c r="UGG153" s="3"/>
      <c r="UGH153" s="3"/>
      <c r="UGI153" s="3"/>
      <c r="UGJ153" s="3"/>
      <c r="UGK153" s="3"/>
      <c r="UGL153" s="3"/>
      <c r="UGM153" s="3"/>
      <c r="UGN153" s="3"/>
      <c r="UGO153" s="3"/>
      <c r="UGP153" s="3"/>
      <c r="UGQ153" s="3"/>
      <c r="UGR153" s="3"/>
      <c r="UGS153" s="3"/>
      <c r="UGT153" s="3"/>
      <c r="UGU153" s="3"/>
      <c r="UGV153" s="3"/>
      <c r="UGW153" s="3"/>
      <c r="UGX153" s="3"/>
      <c r="UGY153" s="3"/>
      <c r="UGZ153" s="3"/>
      <c r="UHA153" s="3"/>
      <c r="UHB153" s="3"/>
      <c r="UHC153" s="3"/>
      <c r="UHD153" s="3"/>
      <c r="UHE153" s="3"/>
      <c r="UHF153" s="3"/>
      <c r="UHG153" s="3"/>
      <c r="UHH153" s="3"/>
      <c r="UHI153" s="3"/>
      <c r="UHJ153" s="3"/>
      <c r="UHK153" s="3"/>
      <c r="UHL153" s="3"/>
      <c r="UHM153" s="3"/>
      <c r="UHN153" s="3"/>
      <c r="UHO153" s="3"/>
      <c r="UHP153" s="3"/>
      <c r="UHQ153" s="3"/>
      <c r="UHR153" s="3"/>
      <c r="UHS153" s="3"/>
      <c r="UHT153" s="3"/>
      <c r="UHU153" s="3"/>
      <c r="UHV153" s="3"/>
      <c r="UHW153" s="3"/>
      <c r="UHX153" s="3"/>
      <c r="UHY153" s="3"/>
      <c r="UHZ153" s="3"/>
      <c r="UIA153" s="3"/>
      <c r="UIB153" s="3"/>
      <c r="UIC153" s="3"/>
      <c r="UID153" s="3"/>
      <c r="UIE153" s="3"/>
      <c r="UIF153" s="3"/>
      <c r="UIG153" s="3"/>
      <c r="UIH153" s="3"/>
      <c r="UII153" s="3"/>
      <c r="UIJ153" s="3"/>
      <c r="UIK153" s="3"/>
      <c r="UIL153" s="3"/>
      <c r="UIM153" s="3"/>
      <c r="UIN153" s="3"/>
      <c r="UIO153" s="3"/>
      <c r="UIP153" s="3"/>
      <c r="UIQ153" s="3"/>
      <c r="UIR153" s="3"/>
      <c r="UIS153" s="3"/>
      <c r="UIT153" s="3"/>
      <c r="UIU153" s="3"/>
      <c r="UIV153" s="3"/>
      <c r="UIW153" s="3"/>
      <c r="UIX153" s="3"/>
      <c r="UIY153" s="3"/>
      <c r="UIZ153" s="3"/>
      <c r="UJA153" s="3"/>
      <c r="UJB153" s="3"/>
      <c r="UJC153" s="3"/>
      <c r="UJD153" s="3"/>
      <c r="UJE153" s="3"/>
      <c r="UJF153" s="3"/>
      <c r="UJG153" s="3"/>
      <c r="UJH153" s="3"/>
      <c r="UJI153" s="3"/>
      <c r="UJJ153" s="3"/>
      <c r="UJK153" s="3"/>
      <c r="UJL153" s="3"/>
      <c r="UJM153" s="3"/>
      <c r="UJN153" s="3"/>
      <c r="UJO153" s="3"/>
      <c r="UJP153" s="3"/>
      <c r="UJQ153" s="3"/>
      <c r="UJR153" s="3"/>
      <c r="UJS153" s="3"/>
      <c r="UJT153" s="3"/>
      <c r="UJU153" s="3"/>
      <c r="UJV153" s="3"/>
      <c r="UJW153" s="3"/>
      <c r="UJX153" s="3"/>
      <c r="UJY153" s="3"/>
      <c r="UJZ153" s="3"/>
      <c r="UKA153" s="3"/>
      <c r="UKB153" s="3"/>
      <c r="UKC153" s="3"/>
      <c r="UKD153" s="3"/>
      <c r="UKE153" s="3"/>
      <c r="UKF153" s="3"/>
      <c r="UKG153" s="3"/>
      <c r="UKH153" s="3"/>
      <c r="UKI153" s="3"/>
      <c r="UKJ153" s="3"/>
      <c r="UKK153" s="3"/>
      <c r="UKL153" s="3"/>
      <c r="UKM153" s="3"/>
      <c r="UKN153" s="3"/>
      <c r="UKO153" s="3"/>
      <c r="UKP153" s="3"/>
      <c r="UKQ153" s="3"/>
      <c r="UKR153" s="3"/>
      <c r="UKS153" s="3"/>
      <c r="UKT153" s="3"/>
      <c r="UKU153" s="3"/>
      <c r="UKV153" s="3"/>
      <c r="UKW153" s="3"/>
      <c r="UKX153" s="3"/>
      <c r="UKY153" s="3"/>
      <c r="UKZ153" s="3"/>
      <c r="ULA153" s="3"/>
      <c r="ULB153" s="3"/>
      <c r="ULC153" s="3"/>
      <c r="ULD153" s="3"/>
      <c r="ULE153" s="3"/>
      <c r="ULF153" s="3"/>
      <c r="ULG153" s="3"/>
      <c r="ULH153" s="3"/>
      <c r="ULI153" s="3"/>
      <c r="ULJ153" s="3"/>
      <c r="ULK153" s="3"/>
      <c r="ULL153" s="3"/>
      <c r="ULM153" s="3"/>
      <c r="ULN153" s="3"/>
      <c r="ULO153" s="3"/>
      <c r="ULP153" s="3"/>
      <c r="ULQ153" s="3"/>
      <c r="ULR153" s="3"/>
      <c r="ULS153" s="3"/>
      <c r="ULT153" s="3"/>
      <c r="ULU153" s="3"/>
      <c r="ULV153" s="3"/>
      <c r="ULW153" s="3"/>
      <c r="ULX153" s="3"/>
      <c r="ULY153" s="3"/>
      <c r="ULZ153" s="3"/>
      <c r="UMA153" s="3"/>
      <c r="UMB153" s="3"/>
      <c r="UMC153" s="3"/>
      <c r="UMD153" s="3"/>
      <c r="UME153" s="3"/>
      <c r="UMF153" s="3"/>
      <c r="UMG153" s="3"/>
      <c r="UMH153" s="3"/>
      <c r="UMI153" s="3"/>
      <c r="UMJ153" s="3"/>
      <c r="UMK153" s="3"/>
      <c r="UML153" s="3"/>
      <c r="UMM153" s="3"/>
      <c r="UMN153" s="3"/>
      <c r="UMO153" s="3"/>
      <c r="UMP153" s="3"/>
      <c r="UMQ153" s="3"/>
      <c r="UMR153" s="3"/>
      <c r="UMS153" s="3"/>
      <c r="UMT153" s="3"/>
      <c r="UMU153" s="3"/>
      <c r="UMV153" s="3"/>
      <c r="UMW153" s="3"/>
      <c r="UMX153" s="3"/>
      <c r="UMY153" s="3"/>
      <c r="UMZ153" s="3"/>
      <c r="UNA153" s="3"/>
      <c r="UNB153" s="3"/>
      <c r="UNC153" s="3"/>
      <c r="UND153" s="3"/>
      <c r="UNE153" s="3"/>
      <c r="UNF153" s="3"/>
      <c r="UNG153" s="3"/>
      <c r="UNH153" s="3"/>
      <c r="UNI153" s="3"/>
      <c r="UNJ153" s="3"/>
      <c r="UNK153" s="3"/>
      <c r="UNL153" s="3"/>
      <c r="UNM153" s="3"/>
      <c r="UNN153" s="3"/>
      <c r="UNO153" s="3"/>
      <c r="UNP153" s="3"/>
      <c r="UNQ153" s="3"/>
      <c r="UNR153" s="3"/>
      <c r="UNS153" s="3"/>
      <c r="UNT153" s="3"/>
      <c r="UNU153" s="3"/>
      <c r="UNV153" s="3"/>
      <c r="UNW153" s="3"/>
      <c r="UNX153" s="3"/>
      <c r="UNY153" s="3"/>
      <c r="UNZ153" s="3"/>
      <c r="UOA153" s="3"/>
      <c r="UOB153" s="3"/>
      <c r="UOC153" s="3"/>
      <c r="UOD153" s="3"/>
      <c r="UOE153" s="3"/>
      <c r="UOF153" s="3"/>
      <c r="UOG153" s="3"/>
      <c r="UOH153" s="3"/>
      <c r="UOI153" s="3"/>
      <c r="UOJ153" s="3"/>
      <c r="UOK153" s="3"/>
      <c r="UOL153" s="3"/>
      <c r="UOM153" s="3"/>
      <c r="UON153" s="3"/>
      <c r="UOO153" s="3"/>
      <c r="UOP153" s="3"/>
      <c r="UOQ153" s="3"/>
      <c r="UOR153" s="3"/>
      <c r="UOS153" s="3"/>
      <c r="UOT153" s="3"/>
      <c r="UOU153" s="3"/>
      <c r="UOV153" s="3"/>
      <c r="UOW153" s="3"/>
      <c r="UOX153" s="3"/>
      <c r="UOY153" s="3"/>
      <c r="UOZ153" s="3"/>
      <c r="UPA153" s="3"/>
      <c r="UPB153" s="3"/>
      <c r="UPC153" s="3"/>
      <c r="UPD153" s="3"/>
      <c r="UPE153" s="3"/>
      <c r="UPF153" s="3"/>
      <c r="UPG153" s="3"/>
      <c r="UPH153" s="3"/>
      <c r="UPI153" s="3"/>
      <c r="UPJ153" s="3"/>
      <c r="UPK153" s="3"/>
      <c r="UPL153" s="3"/>
      <c r="UPM153" s="3"/>
      <c r="UPN153" s="3"/>
      <c r="UPO153" s="3"/>
      <c r="UPP153" s="3"/>
      <c r="UPQ153" s="3"/>
      <c r="UPR153" s="3"/>
      <c r="UPS153" s="3"/>
      <c r="UPT153" s="3"/>
      <c r="UPU153" s="3"/>
      <c r="UPV153" s="3"/>
      <c r="UPW153" s="3"/>
      <c r="UPX153" s="3"/>
      <c r="UPY153" s="3"/>
      <c r="UPZ153" s="3"/>
      <c r="UQA153" s="3"/>
      <c r="UQB153" s="3"/>
      <c r="UQC153" s="3"/>
      <c r="UQD153" s="3"/>
      <c r="UQE153" s="3"/>
      <c r="UQF153" s="3"/>
      <c r="UQG153" s="3"/>
      <c r="UQH153" s="3"/>
      <c r="UQI153" s="3"/>
      <c r="UQJ153" s="3"/>
      <c r="UQK153" s="3"/>
      <c r="UQL153" s="3"/>
      <c r="UQM153" s="3"/>
      <c r="UQN153" s="3"/>
      <c r="UQO153" s="3"/>
      <c r="UQP153" s="3"/>
      <c r="UQQ153" s="3"/>
      <c r="UQR153" s="3"/>
      <c r="UQS153" s="3"/>
      <c r="UQT153" s="3"/>
      <c r="UQU153" s="3"/>
      <c r="UQV153" s="3"/>
      <c r="UQW153" s="3"/>
      <c r="UQX153" s="3"/>
      <c r="UQY153" s="3"/>
      <c r="UQZ153" s="3"/>
      <c r="URA153" s="3"/>
      <c r="URB153" s="3"/>
      <c r="URC153" s="3"/>
      <c r="URD153" s="3"/>
      <c r="URE153" s="3"/>
      <c r="URF153" s="3"/>
      <c r="URG153" s="3"/>
      <c r="URH153" s="3"/>
      <c r="URI153" s="3"/>
      <c r="URJ153" s="3"/>
      <c r="URK153" s="3"/>
      <c r="URL153" s="3"/>
      <c r="URM153" s="3"/>
      <c r="URN153" s="3"/>
      <c r="URO153" s="3"/>
      <c r="URP153" s="3"/>
      <c r="URQ153" s="3"/>
      <c r="URR153" s="3"/>
      <c r="URS153" s="3"/>
      <c r="URT153" s="3"/>
      <c r="URU153" s="3"/>
      <c r="URV153" s="3"/>
      <c r="URW153" s="3"/>
      <c r="URX153" s="3"/>
      <c r="URY153" s="3"/>
      <c r="URZ153" s="3"/>
      <c r="USA153" s="3"/>
      <c r="USB153" s="3"/>
      <c r="USC153" s="3"/>
      <c r="USD153" s="3"/>
      <c r="USE153" s="3"/>
      <c r="USF153" s="3"/>
      <c r="USG153" s="3"/>
      <c r="USH153" s="3"/>
      <c r="USI153" s="3"/>
      <c r="USJ153" s="3"/>
      <c r="USK153" s="3"/>
      <c r="USL153" s="3"/>
      <c r="USM153" s="3"/>
      <c r="USN153" s="3"/>
      <c r="USO153" s="3"/>
      <c r="USP153" s="3"/>
      <c r="USQ153" s="3"/>
      <c r="USR153" s="3"/>
      <c r="USS153" s="3"/>
      <c r="UST153" s="3"/>
      <c r="USU153" s="3"/>
      <c r="USV153" s="3"/>
      <c r="USW153" s="3"/>
      <c r="USX153" s="3"/>
      <c r="USY153" s="3"/>
      <c r="USZ153" s="3"/>
      <c r="UTA153" s="3"/>
      <c r="UTB153" s="3"/>
      <c r="UTC153" s="3"/>
      <c r="UTD153" s="3"/>
      <c r="UTE153" s="3"/>
      <c r="UTF153" s="3"/>
      <c r="UTG153" s="3"/>
      <c r="UTH153" s="3"/>
      <c r="UTI153" s="3"/>
      <c r="UTJ153" s="3"/>
      <c r="UTK153" s="3"/>
      <c r="UTL153" s="3"/>
      <c r="UTM153" s="3"/>
      <c r="UTN153" s="3"/>
      <c r="UTO153" s="3"/>
      <c r="UTP153" s="3"/>
      <c r="UTQ153" s="3"/>
      <c r="UTR153" s="3"/>
      <c r="UTS153" s="3"/>
      <c r="UTT153" s="3"/>
      <c r="UTU153" s="3"/>
      <c r="UTV153" s="3"/>
      <c r="UTW153" s="3"/>
      <c r="UTX153" s="3"/>
      <c r="UTY153" s="3"/>
      <c r="UTZ153" s="3"/>
      <c r="UUA153" s="3"/>
      <c r="UUB153" s="3"/>
      <c r="UUC153" s="3"/>
      <c r="UUD153" s="3"/>
      <c r="UUE153" s="3"/>
      <c r="UUF153" s="3"/>
      <c r="UUG153" s="3"/>
      <c r="UUH153" s="3"/>
      <c r="UUI153" s="3"/>
      <c r="UUJ153" s="3"/>
      <c r="UUK153" s="3"/>
      <c r="UUL153" s="3"/>
      <c r="UUM153" s="3"/>
      <c r="UUN153" s="3"/>
      <c r="UUO153" s="3"/>
      <c r="UUP153" s="3"/>
      <c r="UUQ153" s="3"/>
      <c r="UUR153" s="3"/>
      <c r="UUS153" s="3"/>
      <c r="UUT153" s="3"/>
      <c r="UUU153" s="3"/>
      <c r="UUV153" s="3"/>
      <c r="UUW153" s="3"/>
      <c r="UUX153" s="3"/>
      <c r="UUY153" s="3"/>
      <c r="UUZ153" s="3"/>
      <c r="UVA153" s="3"/>
      <c r="UVB153" s="3"/>
      <c r="UVC153" s="3"/>
      <c r="UVD153" s="3"/>
      <c r="UVE153" s="3"/>
      <c r="UVF153" s="3"/>
      <c r="UVG153" s="3"/>
      <c r="UVH153" s="3"/>
      <c r="UVI153" s="3"/>
      <c r="UVJ153" s="3"/>
      <c r="UVK153" s="3"/>
      <c r="UVL153" s="3"/>
      <c r="UVM153" s="3"/>
      <c r="UVN153" s="3"/>
      <c r="UVO153" s="3"/>
      <c r="UVP153" s="3"/>
      <c r="UVQ153" s="3"/>
      <c r="UVR153" s="3"/>
      <c r="UVS153" s="3"/>
      <c r="UVT153" s="3"/>
      <c r="UVU153" s="3"/>
      <c r="UVV153" s="3"/>
      <c r="UVW153" s="3"/>
      <c r="UVX153" s="3"/>
      <c r="UVY153" s="3"/>
      <c r="UVZ153" s="3"/>
      <c r="UWA153" s="3"/>
      <c r="UWB153" s="3"/>
      <c r="UWC153" s="3"/>
      <c r="UWD153" s="3"/>
      <c r="UWE153" s="3"/>
      <c r="UWF153" s="3"/>
      <c r="UWG153" s="3"/>
      <c r="UWH153" s="3"/>
      <c r="UWI153" s="3"/>
      <c r="UWJ153" s="3"/>
      <c r="UWK153" s="3"/>
      <c r="UWL153" s="3"/>
      <c r="UWM153" s="3"/>
      <c r="UWN153" s="3"/>
      <c r="UWO153" s="3"/>
      <c r="UWP153" s="3"/>
      <c r="UWQ153" s="3"/>
      <c r="UWR153" s="3"/>
      <c r="UWS153" s="3"/>
      <c r="UWT153" s="3"/>
      <c r="UWU153" s="3"/>
      <c r="UWV153" s="3"/>
      <c r="UWW153" s="3"/>
      <c r="UWX153" s="3"/>
      <c r="UWY153" s="3"/>
      <c r="UWZ153" s="3"/>
      <c r="UXA153" s="3"/>
      <c r="UXB153" s="3"/>
      <c r="UXC153" s="3"/>
      <c r="UXD153" s="3"/>
      <c r="UXE153" s="3"/>
      <c r="UXF153" s="3"/>
      <c r="UXG153" s="3"/>
      <c r="UXH153" s="3"/>
      <c r="UXI153" s="3"/>
      <c r="UXJ153" s="3"/>
      <c r="UXK153" s="3"/>
      <c r="UXL153" s="3"/>
      <c r="UXM153" s="3"/>
      <c r="UXN153" s="3"/>
      <c r="UXO153" s="3"/>
      <c r="UXP153" s="3"/>
      <c r="UXQ153" s="3"/>
      <c r="UXR153" s="3"/>
      <c r="UXS153" s="3"/>
      <c r="UXT153" s="3"/>
      <c r="UXU153" s="3"/>
      <c r="UXV153" s="3"/>
      <c r="UXW153" s="3"/>
      <c r="UXX153" s="3"/>
      <c r="UXY153" s="3"/>
      <c r="UXZ153" s="3"/>
      <c r="UYA153" s="3"/>
      <c r="UYB153" s="3"/>
      <c r="UYC153" s="3"/>
      <c r="UYD153" s="3"/>
      <c r="UYE153" s="3"/>
      <c r="UYF153" s="3"/>
      <c r="UYG153" s="3"/>
      <c r="UYH153" s="3"/>
      <c r="UYI153" s="3"/>
      <c r="UYJ153" s="3"/>
      <c r="UYK153" s="3"/>
      <c r="UYL153" s="3"/>
      <c r="UYM153" s="3"/>
      <c r="UYN153" s="3"/>
      <c r="UYO153" s="3"/>
      <c r="UYP153" s="3"/>
      <c r="UYQ153" s="3"/>
      <c r="UYR153" s="3"/>
      <c r="UYS153" s="3"/>
      <c r="UYT153" s="3"/>
      <c r="UYU153" s="3"/>
      <c r="UYV153" s="3"/>
      <c r="UYW153" s="3"/>
      <c r="UYX153" s="3"/>
      <c r="UYY153" s="3"/>
      <c r="UYZ153" s="3"/>
      <c r="UZA153" s="3"/>
      <c r="UZB153" s="3"/>
      <c r="UZC153" s="3"/>
      <c r="UZD153" s="3"/>
      <c r="UZE153" s="3"/>
      <c r="UZF153" s="3"/>
      <c r="UZG153" s="3"/>
      <c r="UZH153" s="3"/>
      <c r="UZI153" s="3"/>
      <c r="UZJ153" s="3"/>
      <c r="UZK153" s="3"/>
      <c r="UZL153" s="3"/>
      <c r="UZM153" s="3"/>
      <c r="UZN153" s="3"/>
      <c r="UZO153" s="3"/>
      <c r="UZP153" s="3"/>
      <c r="UZQ153" s="3"/>
      <c r="UZR153" s="3"/>
      <c r="UZS153" s="3"/>
      <c r="UZT153" s="3"/>
      <c r="UZU153" s="3"/>
      <c r="UZV153" s="3"/>
      <c r="UZW153" s="3"/>
      <c r="UZX153" s="3"/>
      <c r="UZY153" s="3"/>
      <c r="UZZ153" s="3"/>
      <c r="VAA153" s="3"/>
      <c r="VAB153" s="3"/>
      <c r="VAC153" s="3"/>
      <c r="VAD153" s="3"/>
      <c r="VAE153" s="3"/>
      <c r="VAF153" s="3"/>
      <c r="VAG153" s="3"/>
      <c r="VAH153" s="3"/>
      <c r="VAI153" s="3"/>
      <c r="VAJ153" s="3"/>
      <c r="VAK153" s="3"/>
      <c r="VAL153" s="3"/>
      <c r="VAM153" s="3"/>
      <c r="VAN153" s="3"/>
      <c r="VAO153" s="3"/>
      <c r="VAP153" s="3"/>
      <c r="VAQ153" s="3"/>
      <c r="VAR153" s="3"/>
      <c r="VAS153" s="3"/>
      <c r="VAT153" s="3"/>
      <c r="VAU153" s="3"/>
      <c r="VAV153" s="3"/>
      <c r="VAW153" s="3"/>
      <c r="VAX153" s="3"/>
      <c r="VAY153" s="3"/>
      <c r="VAZ153" s="3"/>
      <c r="VBA153" s="3"/>
      <c r="VBB153" s="3"/>
      <c r="VBC153" s="3"/>
      <c r="VBD153" s="3"/>
      <c r="VBE153" s="3"/>
      <c r="VBF153" s="3"/>
      <c r="VBG153" s="3"/>
      <c r="VBH153" s="3"/>
      <c r="VBI153" s="3"/>
      <c r="VBJ153" s="3"/>
      <c r="VBK153" s="3"/>
      <c r="VBL153" s="3"/>
      <c r="VBM153" s="3"/>
      <c r="VBN153" s="3"/>
      <c r="VBO153" s="3"/>
      <c r="VBP153" s="3"/>
      <c r="VBQ153" s="3"/>
      <c r="VBR153" s="3"/>
      <c r="VBS153" s="3"/>
      <c r="VBT153" s="3"/>
      <c r="VBU153" s="3"/>
      <c r="VBV153" s="3"/>
      <c r="VBW153" s="3"/>
      <c r="VBX153" s="3"/>
      <c r="VBY153" s="3"/>
      <c r="VBZ153" s="3"/>
      <c r="VCA153" s="3"/>
      <c r="VCB153" s="3"/>
      <c r="VCC153" s="3"/>
      <c r="VCD153" s="3"/>
      <c r="VCE153" s="3"/>
      <c r="VCF153" s="3"/>
      <c r="VCG153" s="3"/>
      <c r="VCH153" s="3"/>
      <c r="VCI153" s="3"/>
      <c r="VCJ153" s="3"/>
      <c r="VCK153" s="3"/>
      <c r="VCL153" s="3"/>
      <c r="VCM153" s="3"/>
      <c r="VCN153" s="3"/>
      <c r="VCO153" s="3"/>
      <c r="VCP153" s="3"/>
      <c r="VCQ153" s="3"/>
      <c r="VCR153" s="3"/>
      <c r="VCS153" s="3"/>
      <c r="VCT153" s="3"/>
      <c r="VCU153" s="3"/>
      <c r="VCV153" s="3"/>
      <c r="VCW153" s="3"/>
      <c r="VCX153" s="3"/>
      <c r="VCY153" s="3"/>
      <c r="VCZ153" s="3"/>
      <c r="VDA153" s="3"/>
      <c r="VDB153" s="3"/>
      <c r="VDC153" s="3"/>
      <c r="VDD153" s="3"/>
      <c r="VDE153" s="3"/>
      <c r="VDF153" s="3"/>
      <c r="VDG153" s="3"/>
      <c r="VDH153" s="3"/>
      <c r="VDI153" s="3"/>
      <c r="VDJ153" s="3"/>
      <c r="VDK153" s="3"/>
      <c r="VDL153" s="3"/>
      <c r="VDM153" s="3"/>
      <c r="VDN153" s="3"/>
      <c r="VDO153" s="3"/>
      <c r="VDP153" s="3"/>
      <c r="VDQ153" s="3"/>
      <c r="VDR153" s="3"/>
      <c r="VDS153" s="3"/>
      <c r="VDT153" s="3"/>
      <c r="VDU153" s="3"/>
      <c r="VDV153" s="3"/>
      <c r="VDW153" s="3"/>
      <c r="VDX153" s="3"/>
      <c r="VDY153" s="3"/>
      <c r="VDZ153" s="3"/>
      <c r="VEA153" s="3"/>
      <c r="VEB153" s="3"/>
      <c r="VEC153" s="3"/>
      <c r="VED153" s="3"/>
      <c r="VEE153" s="3"/>
      <c r="VEF153" s="3"/>
      <c r="VEG153" s="3"/>
      <c r="VEH153" s="3"/>
      <c r="VEI153" s="3"/>
      <c r="VEJ153" s="3"/>
      <c r="VEK153" s="3"/>
      <c r="VEL153" s="3"/>
      <c r="VEM153" s="3"/>
      <c r="VEN153" s="3"/>
      <c r="VEO153" s="3"/>
      <c r="VEP153" s="3"/>
      <c r="VEQ153" s="3"/>
      <c r="VER153" s="3"/>
      <c r="VES153" s="3"/>
      <c r="VET153" s="3"/>
      <c r="VEU153" s="3"/>
      <c r="VEV153" s="3"/>
      <c r="VEW153" s="3"/>
      <c r="VEX153" s="3"/>
      <c r="VEY153" s="3"/>
      <c r="VEZ153" s="3"/>
      <c r="VFA153" s="3"/>
      <c r="VFB153" s="3"/>
      <c r="VFC153" s="3"/>
      <c r="VFD153" s="3"/>
      <c r="VFE153" s="3"/>
      <c r="VFF153" s="3"/>
      <c r="VFG153" s="3"/>
      <c r="VFH153" s="3"/>
      <c r="VFI153" s="3"/>
      <c r="VFJ153" s="3"/>
      <c r="VFK153" s="3"/>
      <c r="VFL153" s="3"/>
      <c r="VFM153" s="3"/>
      <c r="VFN153" s="3"/>
      <c r="VFO153" s="3"/>
      <c r="VFP153" s="3"/>
      <c r="VFQ153" s="3"/>
      <c r="VFR153" s="3"/>
      <c r="VFS153" s="3"/>
      <c r="VFT153" s="3"/>
      <c r="VFU153" s="3"/>
      <c r="VFV153" s="3"/>
      <c r="VFW153" s="3"/>
      <c r="VFX153" s="3"/>
      <c r="VFY153" s="3"/>
      <c r="VFZ153" s="3"/>
      <c r="VGA153" s="3"/>
      <c r="VGB153" s="3"/>
      <c r="VGC153" s="3"/>
      <c r="VGD153" s="3"/>
      <c r="VGE153" s="3"/>
      <c r="VGF153" s="3"/>
      <c r="VGG153" s="3"/>
      <c r="VGH153" s="3"/>
      <c r="VGI153" s="3"/>
      <c r="VGJ153" s="3"/>
      <c r="VGK153" s="3"/>
      <c r="VGL153" s="3"/>
      <c r="VGM153" s="3"/>
      <c r="VGN153" s="3"/>
      <c r="VGO153" s="3"/>
      <c r="VGP153" s="3"/>
      <c r="VGQ153" s="3"/>
      <c r="VGR153" s="3"/>
      <c r="VGS153" s="3"/>
      <c r="VGT153" s="3"/>
      <c r="VGU153" s="3"/>
      <c r="VGV153" s="3"/>
      <c r="VGW153" s="3"/>
      <c r="VGX153" s="3"/>
      <c r="VGY153" s="3"/>
      <c r="VGZ153" s="3"/>
      <c r="VHA153" s="3"/>
      <c r="VHB153" s="3"/>
      <c r="VHC153" s="3"/>
      <c r="VHD153" s="3"/>
      <c r="VHE153" s="3"/>
      <c r="VHF153" s="3"/>
      <c r="VHG153" s="3"/>
      <c r="VHH153" s="3"/>
      <c r="VHI153" s="3"/>
      <c r="VHJ153" s="3"/>
      <c r="VHK153" s="3"/>
      <c r="VHL153" s="3"/>
      <c r="VHM153" s="3"/>
      <c r="VHN153" s="3"/>
      <c r="VHO153" s="3"/>
      <c r="VHP153" s="3"/>
      <c r="VHQ153" s="3"/>
      <c r="VHR153" s="3"/>
      <c r="VHS153" s="3"/>
      <c r="VHT153" s="3"/>
      <c r="VHU153" s="3"/>
      <c r="VHV153" s="3"/>
      <c r="VHW153" s="3"/>
      <c r="VHX153" s="3"/>
      <c r="VHY153" s="3"/>
      <c r="VHZ153" s="3"/>
      <c r="VIA153" s="3"/>
      <c r="VIB153" s="3"/>
      <c r="VIC153" s="3"/>
      <c r="VID153" s="3"/>
      <c r="VIE153" s="3"/>
      <c r="VIF153" s="3"/>
      <c r="VIG153" s="3"/>
      <c r="VIH153" s="3"/>
      <c r="VII153" s="3"/>
      <c r="VIJ153" s="3"/>
      <c r="VIK153" s="3"/>
      <c r="VIL153" s="3"/>
      <c r="VIM153" s="3"/>
      <c r="VIN153" s="3"/>
      <c r="VIO153" s="3"/>
      <c r="VIP153" s="3"/>
      <c r="VIQ153" s="3"/>
      <c r="VIR153" s="3"/>
      <c r="VIS153" s="3"/>
      <c r="VIT153" s="3"/>
      <c r="VIU153" s="3"/>
      <c r="VIV153" s="3"/>
      <c r="VIW153" s="3"/>
      <c r="VIX153" s="3"/>
      <c r="VIY153" s="3"/>
      <c r="VIZ153" s="3"/>
      <c r="VJA153" s="3"/>
      <c r="VJB153" s="3"/>
      <c r="VJC153" s="3"/>
      <c r="VJD153" s="3"/>
      <c r="VJE153" s="3"/>
      <c r="VJF153" s="3"/>
      <c r="VJG153" s="3"/>
      <c r="VJH153" s="3"/>
      <c r="VJI153" s="3"/>
      <c r="VJJ153" s="3"/>
      <c r="VJK153" s="3"/>
      <c r="VJL153" s="3"/>
      <c r="VJM153" s="3"/>
      <c r="VJN153" s="3"/>
      <c r="VJO153" s="3"/>
      <c r="VJP153" s="3"/>
      <c r="VJQ153" s="3"/>
      <c r="VJR153" s="3"/>
      <c r="VJS153" s="3"/>
      <c r="VJT153" s="3"/>
      <c r="VJU153" s="3"/>
      <c r="VJV153" s="3"/>
      <c r="VJW153" s="3"/>
      <c r="VJX153" s="3"/>
      <c r="VJY153" s="3"/>
      <c r="VJZ153" s="3"/>
      <c r="VKA153" s="3"/>
      <c r="VKB153" s="3"/>
      <c r="VKC153" s="3"/>
      <c r="VKD153" s="3"/>
      <c r="VKE153" s="3"/>
      <c r="VKF153" s="3"/>
      <c r="VKG153" s="3"/>
      <c r="VKH153" s="3"/>
      <c r="VKI153" s="3"/>
      <c r="VKJ153" s="3"/>
      <c r="VKK153" s="3"/>
      <c r="VKL153" s="3"/>
      <c r="VKM153" s="3"/>
      <c r="VKN153" s="3"/>
      <c r="VKO153" s="3"/>
      <c r="VKP153" s="3"/>
      <c r="VKQ153" s="3"/>
      <c r="VKR153" s="3"/>
      <c r="VKS153" s="3"/>
      <c r="VKT153" s="3"/>
      <c r="VKU153" s="3"/>
      <c r="VKV153" s="3"/>
      <c r="VKW153" s="3"/>
      <c r="VKX153" s="3"/>
      <c r="VKY153" s="3"/>
      <c r="VKZ153" s="3"/>
      <c r="VLA153" s="3"/>
      <c r="VLB153" s="3"/>
      <c r="VLC153" s="3"/>
      <c r="VLD153" s="3"/>
      <c r="VLE153" s="3"/>
      <c r="VLF153" s="3"/>
      <c r="VLG153" s="3"/>
      <c r="VLH153" s="3"/>
      <c r="VLI153" s="3"/>
      <c r="VLJ153" s="3"/>
      <c r="VLK153" s="3"/>
      <c r="VLL153" s="3"/>
      <c r="VLM153" s="3"/>
      <c r="VLN153" s="3"/>
      <c r="VLO153" s="3"/>
      <c r="VLP153" s="3"/>
      <c r="VLQ153" s="3"/>
      <c r="VLR153" s="3"/>
      <c r="VLS153" s="3"/>
      <c r="VLT153" s="3"/>
      <c r="VLU153" s="3"/>
      <c r="VLV153" s="3"/>
      <c r="VLW153" s="3"/>
      <c r="VLX153" s="3"/>
      <c r="VLY153" s="3"/>
      <c r="VLZ153" s="3"/>
      <c r="VMA153" s="3"/>
      <c r="VMB153" s="3"/>
      <c r="VMC153" s="3"/>
      <c r="VMD153" s="3"/>
      <c r="VME153" s="3"/>
      <c r="VMF153" s="3"/>
      <c r="VMG153" s="3"/>
      <c r="VMH153" s="3"/>
      <c r="VMI153" s="3"/>
      <c r="VMJ153" s="3"/>
      <c r="VMK153" s="3"/>
      <c r="VML153" s="3"/>
      <c r="VMM153" s="3"/>
      <c r="VMN153" s="3"/>
      <c r="VMO153" s="3"/>
      <c r="VMP153" s="3"/>
      <c r="VMQ153" s="3"/>
      <c r="VMR153" s="3"/>
      <c r="VMS153" s="3"/>
      <c r="VMT153" s="3"/>
      <c r="VMU153" s="3"/>
      <c r="VMV153" s="3"/>
      <c r="VMW153" s="3"/>
      <c r="VMX153" s="3"/>
      <c r="VMY153" s="3"/>
      <c r="VMZ153" s="3"/>
      <c r="VNA153" s="3"/>
      <c r="VNB153" s="3"/>
      <c r="VNC153" s="3"/>
      <c r="VND153" s="3"/>
      <c r="VNE153" s="3"/>
      <c r="VNF153" s="3"/>
      <c r="VNG153" s="3"/>
      <c r="VNH153" s="3"/>
      <c r="VNI153" s="3"/>
      <c r="VNJ153" s="3"/>
      <c r="VNK153" s="3"/>
      <c r="VNL153" s="3"/>
      <c r="VNM153" s="3"/>
      <c r="VNN153" s="3"/>
      <c r="VNO153" s="3"/>
      <c r="VNP153" s="3"/>
      <c r="VNQ153" s="3"/>
      <c r="VNR153" s="3"/>
      <c r="VNS153" s="3"/>
      <c r="VNT153" s="3"/>
      <c r="VNU153" s="3"/>
      <c r="VNV153" s="3"/>
      <c r="VNW153" s="3"/>
      <c r="VNX153" s="3"/>
      <c r="VNY153" s="3"/>
      <c r="VNZ153" s="3"/>
      <c r="VOA153" s="3"/>
      <c r="VOB153" s="3"/>
      <c r="VOC153" s="3"/>
      <c r="VOD153" s="3"/>
      <c r="VOE153" s="3"/>
      <c r="VOF153" s="3"/>
      <c r="VOG153" s="3"/>
      <c r="VOH153" s="3"/>
      <c r="VOI153" s="3"/>
      <c r="VOJ153" s="3"/>
      <c r="VOK153" s="3"/>
      <c r="VOL153" s="3"/>
      <c r="VOM153" s="3"/>
      <c r="VON153" s="3"/>
      <c r="VOO153" s="3"/>
      <c r="VOP153" s="3"/>
      <c r="VOQ153" s="3"/>
      <c r="VOR153" s="3"/>
      <c r="VOS153" s="3"/>
      <c r="VOT153" s="3"/>
      <c r="VOU153" s="3"/>
      <c r="VOV153" s="3"/>
      <c r="VOW153" s="3"/>
      <c r="VOX153" s="3"/>
      <c r="VOY153" s="3"/>
      <c r="VOZ153" s="3"/>
      <c r="VPA153" s="3"/>
      <c r="VPB153" s="3"/>
      <c r="VPC153" s="3"/>
      <c r="VPD153" s="3"/>
      <c r="VPE153" s="3"/>
      <c r="VPF153" s="3"/>
      <c r="VPG153" s="3"/>
      <c r="VPH153" s="3"/>
      <c r="VPI153" s="3"/>
      <c r="VPJ153" s="3"/>
      <c r="VPK153" s="3"/>
      <c r="VPL153" s="3"/>
      <c r="VPM153" s="3"/>
      <c r="VPN153" s="3"/>
      <c r="VPO153" s="3"/>
      <c r="VPP153" s="3"/>
      <c r="VPQ153" s="3"/>
      <c r="VPR153" s="3"/>
      <c r="VPS153" s="3"/>
      <c r="VPT153" s="3"/>
      <c r="VPU153" s="3"/>
      <c r="VPV153" s="3"/>
      <c r="VPW153" s="3"/>
      <c r="VPX153" s="3"/>
      <c r="VPY153" s="3"/>
      <c r="VPZ153" s="3"/>
      <c r="VQA153" s="3"/>
      <c r="VQB153" s="3"/>
      <c r="VQC153" s="3"/>
      <c r="VQD153" s="3"/>
      <c r="VQE153" s="3"/>
      <c r="VQF153" s="3"/>
      <c r="VQG153" s="3"/>
      <c r="VQH153" s="3"/>
      <c r="VQI153" s="3"/>
      <c r="VQJ153" s="3"/>
      <c r="VQK153" s="3"/>
      <c r="VQL153" s="3"/>
      <c r="VQM153" s="3"/>
      <c r="VQN153" s="3"/>
      <c r="VQO153" s="3"/>
      <c r="VQP153" s="3"/>
      <c r="VQQ153" s="3"/>
      <c r="VQR153" s="3"/>
      <c r="VQS153" s="3"/>
      <c r="VQT153" s="3"/>
      <c r="VQU153" s="3"/>
      <c r="VQV153" s="3"/>
      <c r="VQW153" s="3"/>
      <c r="VQX153" s="3"/>
      <c r="VQY153" s="3"/>
      <c r="VQZ153" s="3"/>
      <c r="VRA153" s="3"/>
      <c r="VRB153" s="3"/>
      <c r="VRC153" s="3"/>
      <c r="VRD153" s="3"/>
      <c r="VRE153" s="3"/>
      <c r="VRF153" s="3"/>
      <c r="VRG153" s="3"/>
      <c r="VRH153" s="3"/>
      <c r="VRI153" s="3"/>
      <c r="VRJ153" s="3"/>
      <c r="VRK153" s="3"/>
      <c r="VRL153" s="3"/>
      <c r="VRM153" s="3"/>
      <c r="VRN153" s="3"/>
      <c r="VRO153" s="3"/>
      <c r="VRP153" s="3"/>
      <c r="VRQ153" s="3"/>
      <c r="VRR153" s="3"/>
      <c r="VRS153" s="3"/>
      <c r="VRT153" s="3"/>
      <c r="VRU153" s="3"/>
      <c r="VRV153" s="3"/>
      <c r="VRW153" s="3"/>
      <c r="VRX153" s="3"/>
      <c r="VRY153" s="3"/>
      <c r="VRZ153" s="3"/>
      <c r="VSA153" s="3"/>
      <c r="VSB153" s="3"/>
      <c r="VSC153" s="3"/>
      <c r="VSD153" s="3"/>
      <c r="VSE153" s="3"/>
      <c r="VSF153" s="3"/>
      <c r="VSG153" s="3"/>
      <c r="VSH153" s="3"/>
      <c r="VSI153" s="3"/>
      <c r="VSJ153" s="3"/>
      <c r="VSK153" s="3"/>
      <c r="VSL153" s="3"/>
      <c r="VSM153" s="3"/>
      <c r="VSN153" s="3"/>
      <c r="VSO153" s="3"/>
      <c r="VSP153" s="3"/>
      <c r="VSQ153" s="3"/>
      <c r="VSR153" s="3"/>
      <c r="VSS153" s="3"/>
      <c r="VST153" s="3"/>
      <c r="VSU153" s="3"/>
      <c r="VSV153" s="3"/>
      <c r="VSW153" s="3"/>
      <c r="VSX153" s="3"/>
      <c r="VSY153" s="3"/>
      <c r="VSZ153" s="3"/>
      <c r="VTA153" s="3"/>
      <c r="VTB153" s="3"/>
      <c r="VTC153" s="3"/>
      <c r="VTD153" s="3"/>
      <c r="VTE153" s="3"/>
      <c r="VTF153" s="3"/>
      <c r="VTG153" s="3"/>
      <c r="VTH153" s="3"/>
      <c r="VTI153" s="3"/>
      <c r="VTJ153" s="3"/>
      <c r="VTK153" s="3"/>
      <c r="VTL153" s="3"/>
      <c r="VTM153" s="3"/>
      <c r="VTN153" s="3"/>
      <c r="VTO153" s="3"/>
      <c r="VTP153" s="3"/>
      <c r="VTQ153" s="3"/>
      <c r="VTR153" s="3"/>
      <c r="VTS153" s="3"/>
      <c r="VTT153" s="3"/>
      <c r="VTU153" s="3"/>
      <c r="VTV153" s="3"/>
      <c r="VTW153" s="3"/>
      <c r="VTX153" s="3"/>
      <c r="VTY153" s="3"/>
      <c r="VTZ153" s="3"/>
      <c r="VUA153" s="3"/>
      <c r="VUB153" s="3"/>
      <c r="VUC153" s="3"/>
      <c r="VUD153" s="3"/>
      <c r="VUE153" s="3"/>
      <c r="VUF153" s="3"/>
      <c r="VUG153" s="3"/>
      <c r="VUH153" s="3"/>
      <c r="VUI153" s="3"/>
      <c r="VUJ153" s="3"/>
      <c r="VUK153" s="3"/>
      <c r="VUL153" s="3"/>
      <c r="VUM153" s="3"/>
      <c r="VUN153" s="3"/>
      <c r="VUO153" s="3"/>
      <c r="VUP153" s="3"/>
      <c r="VUQ153" s="3"/>
      <c r="VUR153" s="3"/>
      <c r="VUS153" s="3"/>
      <c r="VUT153" s="3"/>
      <c r="VUU153" s="3"/>
      <c r="VUV153" s="3"/>
      <c r="VUW153" s="3"/>
      <c r="VUX153" s="3"/>
      <c r="VUY153" s="3"/>
      <c r="VUZ153" s="3"/>
      <c r="VVA153" s="3"/>
      <c r="VVB153" s="3"/>
      <c r="VVC153" s="3"/>
      <c r="VVD153" s="3"/>
      <c r="VVE153" s="3"/>
      <c r="VVF153" s="3"/>
      <c r="VVG153" s="3"/>
      <c r="VVH153" s="3"/>
      <c r="VVI153" s="3"/>
      <c r="VVJ153" s="3"/>
      <c r="VVK153" s="3"/>
      <c r="VVL153" s="3"/>
      <c r="VVM153" s="3"/>
      <c r="VVN153" s="3"/>
      <c r="VVO153" s="3"/>
      <c r="VVP153" s="3"/>
      <c r="VVQ153" s="3"/>
      <c r="VVR153" s="3"/>
      <c r="VVS153" s="3"/>
      <c r="VVT153" s="3"/>
      <c r="VVU153" s="3"/>
      <c r="VVV153" s="3"/>
      <c r="VVW153" s="3"/>
      <c r="VVX153" s="3"/>
      <c r="VVY153" s="3"/>
      <c r="VVZ153" s="3"/>
      <c r="VWA153" s="3"/>
      <c r="VWB153" s="3"/>
      <c r="VWC153" s="3"/>
      <c r="VWD153" s="3"/>
      <c r="VWE153" s="3"/>
      <c r="VWF153" s="3"/>
      <c r="VWG153" s="3"/>
      <c r="VWH153" s="3"/>
      <c r="VWI153" s="3"/>
      <c r="VWJ153" s="3"/>
      <c r="VWK153" s="3"/>
      <c r="VWL153" s="3"/>
      <c r="VWM153" s="3"/>
      <c r="VWN153" s="3"/>
      <c r="VWO153" s="3"/>
      <c r="VWP153" s="3"/>
      <c r="VWQ153" s="3"/>
      <c r="VWR153" s="3"/>
      <c r="VWS153" s="3"/>
      <c r="VWT153" s="3"/>
      <c r="VWU153" s="3"/>
      <c r="VWV153" s="3"/>
      <c r="VWW153" s="3"/>
      <c r="VWX153" s="3"/>
      <c r="VWY153" s="3"/>
      <c r="VWZ153" s="3"/>
      <c r="VXA153" s="3"/>
      <c r="VXB153" s="3"/>
      <c r="VXC153" s="3"/>
      <c r="VXD153" s="3"/>
      <c r="VXE153" s="3"/>
      <c r="VXF153" s="3"/>
      <c r="VXG153" s="3"/>
      <c r="VXH153" s="3"/>
      <c r="VXI153" s="3"/>
      <c r="VXJ153" s="3"/>
      <c r="VXK153" s="3"/>
      <c r="VXL153" s="3"/>
      <c r="VXM153" s="3"/>
      <c r="VXN153" s="3"/>
      <c r="VXO153" s="3"/>
      <c r="VXP153" s="3"/>
      <c r="VXQ153" s="3"/>
      <c r="VXR153" s="3"/>
      <c r="VXS153" s="3"/>
      <c r="VXT153" s="3"/>
      <c r="VXU153" s="3"/>
      <c r="VXV153" s="3"/>
      <c r="VXW153" s="3"/>
      <c r="VXX153" s="3"/>
      <c r="VXY153" s="3"/>
      <c r="VXZ153" s="3"/>
      <c r="VYA153" s="3"/>
      <c r="VYB153" s="3"/>
      <c r="VYC153" s="3"/>
      <c r="VYD153" s="3"/>
      <c r="VYE153" s="3"/>
      <c r="VYF153" s="3"/>
      <c r="VYG153" s="3"/>
      <c r="VYH153" s="3"/>
      <c r="VYI153" s="3"/>
      <c r="VYJ153" s="3"/>
      <c r="VYK153" s="3"/>
      <c r="VYL153" s="3"/>
      <c r="VYM153" s="3"/>
      <c r="VYN153" s="3"/>
      <c r="VYO153" s="3"/>
      <c r="VYP153" s="3"/>
      <c r="VYQ153" s="3"/>
      <c r="VYR153" s="3"/>
      <c r="VYS153" s="3"/>
      <c r="VYT153" s="3"/>
      <c r="VYU153" s="3"/>
      <c r="VYV153" s="3"/>
      <c r="VYW153" s="3"/>
      <c r="VYX153" s="3"/>
      <c r="VYY153" s="3"/>
      <c r="VYZ153" s="3"/>
      <c r="VZA153" s="3"/>
      <c r="VZB153" s="3"/>
      <c r="VZC153" s="3"/>
      <c r="VZD153" s="3"/>
      <c r="VZE153" s="3"/>
      <c r="VZF153" s="3"/>
      <c r="VZG153" s="3"/>
      <c r="VZH153" s="3"/>
      <c r="VZI153" s="3"/>
      <c r="VZJ153" s="3"/>
      <c r="VZK153" s="3"/>
      <c r="VZL153" s="3"/>
      <c r="VZM153" s="3"/>
      <c r="VZN153" s="3"/>
      <c r="VZO153" s="3"/>
      <c r="VZP153" s="3"/>
      <c r="VZQ153" s="3"/>
      <c r="VZR153" s="3"/>
      <c r="VZS153" s="3"/>
      <c r="VZT153" s="3"/>
      <c r="VZU153" s="3"/>
      <c r="VZV153" s="3"/>
      <c r="VZW153" s="3"/>
      <c r="VZX153" s="3"/>
      <c r="VZY153" s="3"/>
      <c r="VZZ153" s="3"/>
      <c r="WAA153" s="3"/>
      <c r="WAB153" s="3"/>
      <c r="WAC153" s="3"/>
      <c r="WAD153" s="3"/>
      <c r="WAE153" s="3"/>
      <c r="WAF153" s="3"/>
      <c r="WAG153" s="3"/>
      <c r="WAH153" s="3"/>
      <c r="WAI153" s="3"/>
      <c r="WAJ153" s="3"/>
      <c r="WAK153" s="3"/>
      <c r="WAL153" s="3"/>
      <c r="WAM153" s="3"/>
      <c r="WAN153" s="3"/>
      <c r="WAO153" s="3"/>
      <c r="WAP153" s="3"/>
      <c r="WAQ153" s="3"/>
      <c r="WAR153" s="3"/>
      <c r="WAS153" s="3"/>
      <c r="WAT153" s="3"/>
      <c r="WAU153" s="3"/>
      <c r="WAV153" s="3"/>
      <c r="WAW153" s="3"/>
      <c r="WAX153" s="3"/>
      <c r="WAY153" s="3"/>
      <c r="WAZ153" s="3"/>
      <c r="WBA153" s="3"/>
      <c r="WBB153" s="3"/>
      <c r="WBC153" s="3"/>
      <c r="WBD153" s="3"/>
      <c r="WBE153" s="3"/>
      <c r="WBF153" s="3"/>
      <c r="WBG153" s="3"/>
      <c r="WBH153" s="3"/>
      <c r="WBI153" s="3"/>
      <c r="WBJ153" s="3"/>
      <c r="WBK153" s="3"/>
      <c r="WBL153" s="3"/>
      <c r="WBM153" s="3"/>
      <c r="WBN153" s="3"/>
      <c r="WBO153" s="3"/>
      <c r="WBP153" s="3"/>
      <c r="WBQ153" s="3"/>
      <c r="WBR153" s="3"/>
      <c r="WBS153" s="3"/>
      <c r="WBT153" s="3"/>
      <c r="WBU153" s="3"/>
      <c r="WBV153" s="3"/>
      <c r="WBW153" s="3"/>
      <c r="WBX153" s="3"/>
      <c r="WBY153" s="3"/>
      <c r="WBZ153" s="3"/>
      <c r="WCA153" s="3"/>
      <c r="WCB153" s="3"/>
      <c r="WCC153" s="3"/>
      <c r="WCD153" s="3"/>
      <c r="WCE153" s="3"/>
      <c r="WCF153" s="3"/>
      <c r="WCG153" s="3"/>
      <c r="WCH153" s="3"/>
      <c r="WCI153" s="3"/>
      <c r="WCJ153" s="3"/>
      <c r="WCK153" s="3"/>
      <c r="WCL153" s="3"/>
      <c r="WCM153" s="3"/>
      <c r="WCN153" s="3"/>
      <c r="WCO153" s="3"/>
      <c r="WCP153" s="3"/>
      <c r="WCQ153" s="3"/>
      <c r="WCR153" s="3"/>
      <c r="WCS153" s="3"/>
      <c r="WCT153" s="3"/>
      <c r="WCU153" s="3"/>
      <c r="WCV153" s="3"/>
      <c r="WCW153" s="3"/>
      <c r="WCX153" s="3"/>
      <c r="WCY153" s="3"/>
      <c r="WCZ153" s="3"/>
      <c r="WDA153" s="3"/>
      <c r="WDB153" s="3"/>
      <c r="WDC153" s="3"/>
      <c r="WDD153" s="3"/>
      <c r="WDE153" s="3"/>
      <c r="WDF153" s="3"/>
      <c r="WDG153" s="3"/>
      <c r="WDH153" s="3"/>
      <c r="WDI153" s="3"/>
      <c r="WDJ153" s="3"/>
      <c r="WDK153" s="3"/>
      <c r="WDL153" s="3"/>
      <c r="WDM153" s="3"/>
      <c r="WDN153" s="3"/>
      <c r="WDO153" s="3"/>
      <c r="WDP153" s="3"/>
      <c r="WDQ153" s="3"/>
      <c r="WDR153" s="3"/>
      <c r="WDS153" s="3"/>
      <c r="WDT153" s="3"/>
      <c r="WDU153" s="3"/>
      <c r="WDV153" s="3"/>
      <c r="WDW153" s="3"/>
      <c r="WDX153" s="3"/>
      <c r="WDY153" s="3"/>
      <c r="WDZ153" s="3"/>
      <c r="WEA153" s="3"/>
      <c r="WEB153" s="3"/>
      <c r="WEC153" s="3"/>
      <c r="WED153" s="3"/>
      <c r="WEE153" s="3"/>
      <c r="WEF153" s="3"/>
      <c r="WEG153" s="3"/>
      <c r="WEH153" s="3"/>
      <c r="WEI153" s="3"/>
      <c r="WEJ153" s="3"/>
      <c r="WEK153" s="3"/>
      <c r="WEL153" s="3"/>
      <c r="WEM153" s="3"/>
      <c r="WEN153" s="3"/>
      <c r="WEO153" s="3"/>
      <c r="WEP153" s="3"/>
      <c r="WEQ153" s="3"/>
      <c r="WER153" s="3"/>
      <c r="WES153" s="3"/>
      <c r="WET153" s="3"/>
      <c r="WEU153" s="3"/>
      <c r="WEV153" s="3"/>
      <c r="WEW153" s="3"/>
      <c r="WEX153" s="3"/>
      <c r="WEY153" s="3"/>
      <c r="WEZ153" s="3"/>
      <c r="WFA153" s="3"/>
      <c r="WFB153" s="3"/>
      <c r="WFC153" s="3"/>
      <c r="WFD153" s="3"/>
      <c r="WFE153" s="3"/>
      <c r="WFF153" s="3"/>
      <c r="WFG153" s="3"/>
      <c r="WFH153" s="3"/>
      <c r="WFI153" s="3"/>
      <c r="WFJ153" s="3"/>
      <c r="WFK153" s="3"/>
      <c r="WFL153" s="3"/>
      <c r="WFM153" s="3"/>
      <c r="WFN153" s="3"/>
      <c r="WFO153" s="3"/>
      <c r="WFP153" s="3"/>
      <c r="WFQ153" s="3"/>
      <c r="WFR153" s="3"/>
      <c r="WFS153" s="3"/>
      <c r="WFT153" s="3"/>
      <c r="WFU153" s="3"/>
      <c r="WFV153" s="3"/>
      <c r="WFW153" s="3"/>
      <c r="WFX153" s="3"/>
      <c r="WFY153" s="3"/>
      <c r="WFZ153" s="3"/>
      <c r="WGA153" s="3"/>
      <c r="WGB153" s="3"/>
      <c r="WGC153" s="3"/>
      <c r="WGD153" s="3"/>
      <c r="WGE153" s="3"/>
      <c r="WGF153" s="3"/>
      <c r="WGG153" s="3"/>
      <c r="WGH153" s="3"/>
      <c r="WGI153" s="3"/>
      <c r="WGJ153" s="3"/>
      <c r="WGK153" s="3"/>
      <c r="WGL153" s="3"/>
      <c r="WGM153" s="3"/>
      <c r="WGN153" s="3"/>
      <c r="WGO153" s="3"/>
      <c r="WGP153" s="3"/>
      <c r="WGQ153" s="3"/>
      <c r="WGR153" s="3"/>
      <c r="WGS153" s="3"/>
      <c r="WGT153" s="3"/>
      <c r="WGU153" s="3"/>
      <c r="WGV153" s="3"/>
      <c r="WGW153" s="3"/>
      <c r="WGX153" s="3"/>
      <c r="WGY153" s="3"/>
      <c r="WGZ153" s="3"/>
      <c r="WHA153" s="3"/>
      <c r="WHB153" s="3"/>
      <c r="WHC153" s="3"/>
      <c r="WHD153" s="3"/>
      <c r="WHE153" s="3"/>
      <c r="WHF153" s="3"/>
      <c r="WHG153" s="3"/>
      <c r="WHH153" s="3"/>
      <c r="WHI153" s="3"/>
      <c r="WHJ153" s="3"/>
      <c r="WHK153" s="3"/>
      <c r="WHL153" s="3"/>
      <c r="WHM153" s="3"/>
      <c r="WHN153" s="3"/>
      <c r="WHO153" s="3"/>
      <c r="WHP153" s="3"/>
      <c r="WHQ153" s="3"/>
      <c r="WHR153" s="3"/>
      <c r="WHS153" s="3"/>
      <c r="WHT153" s="3"/>
      <c r="WHU153" s="3"/>
      <c r="WHV153" s="3"/>
      <c r="WHW153" s="3"/>
      <c r="WHX153" s="3"/>
      <c r="WHY153" s="3"/>
      <c r="WHZ153" s="3"/>
      <c r="WIA153" s="3"/>
      <c r="WIB153" s="3"/>
      <c r="WIC153" s="3"/>
      <c r="WID153" s="3"/>
      <c r="WIE153" s="3"/>
      <c r="WIF153" s="3"/>
      <c r="WIG153" s="3"/>
      <c r="WIH153" s="3"/>
      <c r="WII153" s="3"/>
      <c r="WIJ153" s="3"/>
      <c r="WIK153" s="3"/>
      <c r="WIL153" s="3"/>
      <c r="WIM153" s="3"/>
      <c r="WIN153" s="3"/>
      <c r="WIO153" s="3"/>
      <c r="WIP153" s="3"/>
      <c r="WIQ153" s="3"/>
      <c r="WIR153" s="3"/>
      <c r="WIS153" s="3"/>
      <c r="WIT153" s="3"/>
      <c r="WIU153" s="3"/>
      <c r="WIV153" s="3"/>
      <c r="WIW153" s="3"/>
      <c r="WIX153" s="3"/>
      <c r="WIY153" s="3"/>
      <c r="WIZ153" s="3"/>
      <c r="WJA153" s="3"/>
      <c r="WJB153" s="3"/>
      <c r="WJC153" s="3"/>
      <c r="WJD153" s="3"/>
      <c r="WJE153" s="3"/>
      <c r="WJF153" s="3"/>
      <c r="WJG153" s="3"/>
      <c r="WJH153" s="3"/>
      <c r="WJI153" s="3"/>
      <c r="WJJ153" s="3"/>
      <c r="WJK153" s="3"/>
      <c r="WJL153" s="3"/>
      <c r="WJM153" s="3"/>
      <c r="WJN153" s="3"/>
      <c r="WJO153" s="3"/>
      <c r="WJP153" s="3"/>
      <c r="WJQ153" s="3"/>
      <c r="WJR153" s="3"/>
      <c r="WJS153" s="3"/>
      <c r="WJT153" s="3"/>
      <c r="WJU153" s="3"/>
      <c r="WJV153" s="3"/>
      <c r="WJW153" s="3"/>
      <c r="WJX153" s="3"/>
      <c r="WJY153" s="3"/>
      <c r="WJZ153" s="3"/>
      <c r="WKA153" s="3"/>
      <c r="WKB153" s="3"/>
      <c r="WKC153" s="3"/>
      <c r="WKD153" s="3"/>
      <c r="WKE153" s="3"/>
      <c r="WKF153" s="3"/>
      <c r="WKG153" s="3"/>
      <c r="WKH153" s="3"/>
      <c r="WKI153" s="3"/>
      <c r="WKJ153" s="3"/>
      <c r="WKK153" s="3"/>
      <c r="WKL153" s="3"/>
      <c r="WKM153" s="3"/>
      <c r="WKN153" s="3"/>
      <c r="WKO153" s="3"/>
      <c r="WKP153" s="3"/>
      <c r="WKQ153" s="3"/>
      <c r="WKR153" s="3"/>
      <c r="WKS153" s="3"/>
      <c r="WKT153" s="3"/>
      <c r="WKU153" s="3"/>
      <c r="WKV153" s="3"/>
      <c r="WKW153" s="3"/>
      <c r="WKX153" s="3"/>
      <c r="WKY153" s="3"/>
      <c r="WKZ153" s="3"/>
      <c r="WLA153" s="3"/>
      <c r="WLB153" s="3"/>
      <c r="WLC153" s="3"/>
      <c r="WLD153" s="3"/>
      <c r="WLE153" s="3"/>
      <c r="WLF153" s="3"/>
      <c r="WLG153" s="3"/>
      <c r="WLH153" s="3"/>
      <c r="WLI153" s="3"/>
      <c r="WLJ153" s="3"/>
      <c r="WLK153" s="3"/>
      <c r="WLL153" s="3"/>
      <c r="WLM153" s="3"/>
      <c r="WLN153" s="3"/>
      <c r="WLO153" s="3"/>
      <c r="WLP153" s="3"/>
      <c r="WLQ153" s="3"/>
      <c r="WLR153" s="3"/>
      <c r="WLS153" s="3"/>
      <c r="WLT153" s="3"/>
      <c r="WLU153" s="3"/>
      <c r="WLV153" s="3"/>
      <c r="WLW153" s="3"/>
      <c r="WLX153" s="3"/>
      <c r="WLY153" s="3"/>
      <c r="WLZ153" s="3"/>
      <c r="WMA153" s="3"/>
      <c r="WMB153" s="3"/>
      <c r="WMC153" s="3"/>
      <c r="WMD153" s="3"/>
      <c r="WME153" s="3"/>
      <c r="WMF153" s="3"/>
      <c r="WMG153" s="3"/>
      <c r="WMH153" s="3"/>
      <c r="WMI153" s="3"/>
      <c r="WMJ153" s="3"/>
      <c r="WMK153" s="3"/>
      <c r="WML153" s="3"/>
      <c r="WMM153" s="3"/>
      <c r="WMN153" s="3"/>
      <c r="WMO153" s="3"/>
      <c r="WMP153" s="3"/>
      <c r="WMQ153" s="3"/>
      <c r="WMR153" s="3"/>
      <c r="WMS153" s="3"/>
      <c r="WMT153" s="3"/>
      <c r="WMU153" s="3"/>
      <c r="WMV153" s="3"/>
      <c r="WMW153" s="3"/>
      <c r="WMX153" s="3"/>
      <c r="WMY153" s="3"/>
      <c r="WMZ153" s="3"/>
      <c r="WNA153" s="3"/>
      <c r="WNB153" s="3"/>
      <c r="WNC153" s="3"/>
      <c r="WND153" s="3"/>
      <c r="WNE153" s="3"/>
      <c r="WNF153" s="3"/>
      <c r="WNG153" s="3"/>
      <c r="WNH153" s="3"/>
      <c r="WNI153" s="3"/>
      <c r="WNJ153" s="3"/>
      <c r="WNK153" s="3"/>
      <c r="WNL153" s="3"/>
      <c r="WNM153" s="3"/>
      <c r="WNN153" s="3"/>
      <c r="WNO153" s="3"/>
      <c r="WNP153" s="3"/>
      <c r="WNQ153" s="3"/>
      <c r="WNR153" s="3"/>
      <c r="WNS153" s="3"/>
      <c r="WNT153" s="3"/>
      <c r="WNU153" s="3"/>
      <c r="WNV153" s="3"/>
      <c r="WNW153" s="3"/>
      <c r="WNX153" s="3"/>
      <c r="WNY153" s="3"/>
      <c r="WNZ153" s="3"/>
      <c r="WOA153" s="3"/>
      <c r="WOB153" s="3"/>
      <c r="WOC153" s="3"/>
      <c r="WOD153" s="3"/>
      <c r="WOE153" s="3"/>
      <c r="WOF153" s="3"/>
      <c r="WOG153" s="3"/>
      <c r="WOH153" s="3"/>
      <c r="WOI153" s="3"/>
      <c r="WOJ153" s="3"/>
      <c r="WOK153" s="3"/>
      <c r="WOL153" s="3"/>
      <c r="WOM153" s="3"/>
      <c r="WON153" s="3"/>
      <c r="WOO153" s="3"/>
      <c r="WOP153" s="3"/>
      <c r="WOQ153" s="3"/>
      <c r="WOR153" s="3"/>
      <c r="WOS153" s="3"/>
      <c r="WOT153" s="3"/>
      <c r="WOU153" s="3"/>
      <c r="WOV153" s="3"/>
      <c r="WOW153" s="3"/>
      <c r="WOX153" s="3"/>
      <c r="WOY153" s="3"/>
      <c r="WOZ153" s="3"/>
      <c r="WPA153" s="3"/>
      <c r="WPB153" s="3"/>
      <c r="WPC153" s="3"/>
      <c r="WPD153" s="3"/>
      <c r="WPE153" s="3"/>
      <c r="WPF153" s="3"/>
      <c r="WPG153" s="3"/>
      <c r="WPH153" s="3"/>
      <c r="WPI153" s="3"/>
      <c r="WPJ153" s="3"/>
      <c r="WPK153" s="3"/>
      <c r="WPL153" s="3"/>
      <c r="WPM153" s="3"/>
      <c r="WPN153" s="3"/>
      <c r="WPO153" s="3"/>
      <c r="WPP153" s="3"/>
      <c r="WPQ153" s="3"/>
      <c r="WPR153" s="3"/>
      <c r="WPS153" s="3"/>
      <c r="WPT153" s="3"/>
      <c r="WPU153" s="3"/>
      <c r="WPV153" s="3"/>
      <c r="WPW153" s="3"/>
      <c r="WPX153" s="3"/>
      <c r="WPY153" s="3"/>
      <c r="WPZ153" s="3"/>
      <c r="WQA153" s="3"/>
      <c r="WQB153" s="3"/>
      <c r="WQC153" s="3"/>
      <c r="WQD153" s="3"/>
      <c r="WQE153" s="3"/>
      <c r="WQF153" s="3"/>
      <c r="WQG153" s="3"/>
      <c r="WQH153" s="3"/>
      <c r="WQI153" s="3"/>
      <c r="WQJ153" s="3"/>
      <c r="WQK153" s="3"/>
      <c r="WQL153" s="3"/>
      <c r="WQM153" s="3"/>
      <c r="WQN153" s="3"/>
      <c r="WQO153" s="3"/>
      <c r="WQP153" s="3"/>
      <c r="WQQ153" s="3"/>
      <c r="WQR153" s="3"/>
      <c r="WQS153" s="3"/>
      <c r="WQT153" s="3"/>
      <c r="WQU153" s="3"/>
      <c r="WQV153" s="3"/>
      <c r="WQW153" s="3"/>
      <c r="WQX153" s="3"/>
      <c r="WQY153" s="3"/>
      <c r="WQZ153" s="3"/>
      <c r="WRA153" s="3"/>
      <c r="WRB153" s="3"/>
      <c r="WRC153" s="3"/>
      <c r="WRD153" s="3"/>
      <c r="WRE153" s="3"/>
      <c r="WRF153" s="3"/>
      <c r="WRG153" s="3"/>
      <c r="WRH153" s="3"/>
      <c r="WRI153" s="3"/>
      <c r="WRJ153" s="3"/>
      <c r="WRK153" s="3"/>
      <c r="WRL153" s="3"/>
      <c r="WRM153" s="3"/>
      <c r="WRN153" s="3"/>
      <c r="WRO153" s="3"/>
      <c r="WRP153" s="3"/>
      <c r="WRQ153" s="3"/>
      <c r="WRR153" s="3"/>
      <c r="WRS153" s="3"/>
      <c r="WRT153" s="3"/>
      <c r="WRU153" s="3"/>
      <c r="WRV153" s="3"/>
      <c r="WRW153" s="3"/>
      <c r="WRX153" s="3"/>
      <c r="WRY153" s="3"/>
      <c r="WRZ153" s="3"/>
      <c r="WSA153" s="3"/>
      <c r="WSB153" s="3"/>
      <c r="WSC153" s="3"/>
      <c r="WSD153" s="3"/>
      <c r="WSE153" s="3"/>
      <c r="WSF153" s="3"/>
      <c r="WSG153" s="3"/>
      <c r="WSH153" s="3"/>
      <c r="WSI153" s="3"/>
      <c r="WSJ153" s="3"/>
      <c r="WSK153" s="3"/>
      <c r="WSL153" s="3"/>
      <c r="WSM153" s="3"/>
      <c r="WSN153" s="3"/>
      <c r="WSO153" s="3"/>
      <c r="WSP153" s="3"/>
      <c r="WSQ153" s="3"/>
      <c r="WSR153" s="3"/>
      <c r="WSS153" s="3"/>
      <c r="WST153" s="3"/>
      <c r="WSU153" s="3"/>
      <c r="WSV153" s="3"/>
      <c r="WSW153" s="3"/>
      <c r="WSX153" s="3"/>
      <c r="WSY153" s="3"/>
      <c r="WSZ153" s="3"/>
      <c r="WTA153" s="3"/>
      <c r="WTB153" s="3"/>
      <c r="WTC153" s="3"/>
      <c r="WTD153" s="3"/>
      <c r="WTE153" s="3"/>
      <c r="WTF153" s="3"/>
      <c r="WTG153" s="3"/>
      <c r="WTH153" s="3"/>
      <c r="WTI153" s="3"/>
      <c r="WTJ153" s="3"/>
      <c r="WTK153" s="3"/>
      <c r="WTL153" s="3"/>
      <c r="WTM153" s="3"/>
      <c r="WTN153" s="3"/>
      <c r="WTO153" s="3"/>
      <c r="WTP153" s="3"/>
      <c r="WTQ153" s="3"/>
      <c r="WTR153" s="3"/>
      <c r="WTS153" s="3"/>
      <c r="WTT153" s="3"/>
      <c r="WTU153" s="3"/>
      <c r="WTV153" s="3"/>
      <c r="WTW153" s="3"/>
      <c r="WTX153" s="3"/>
      <c r="WTY153" s="3"/>
      <c r="WTZ153" s="3"/>
      <c r="WUA153" s="3"/>
      <c r="WUB153" s="3"/>
      <c r="WUC153" s="3"/>
      <c r="WUD153" s="3"/>
      <c r="WUE153" s="3"/>
      <c r="WUF153" s="3"/>
      <c r="WUG153" s="3"/>
      <c r="WUH153" s="3"/>
      <c r="WUI153" s="3"/>
      <c r="WUJ153" s="3"/>
      <c r="WUK153" s="3"/>
      <c r="WUL153" s="3"/>
      <c r="WUM153" s="3"/>
      <c r="WUN153" s="3"/>
      <c r="WUO153" s="3"/>
      <c r="WUP153" s="3"/>
      <c r="WUQ153" s="3"/>
      <c r="WUR153" s="3"/>
      <c r="WUS153" s="3"/>
      <c r="WUT153" s="3"/>
      <c r="WUU153" s="3"/>
      <c r="WUV153" s="3"/>
      <c r="WUW153" s="3"/>
      <c r="WUX153" s="3"/>
      <c r="WUY153" s="3"/>
      <c r="WUZ153" s="3"/>
      <c r="WVA153" s="3"/>
      <c r="WVB153" s="3"/>
      <c r="WVC153" s="3"/>
      <c r="WVD153" s="3"/>
      <c r="WVE153" s="3"/>
      <c r="WVF153" s="3"/>
      <c r="WVG153" s="3"/>
      <c r="WVH153" s="3"/>
      <c r="WVI153" s="3"/>
      <c r="WVJ153" s="3"/>
      <c r="WVK153" s="3"/>
      <c r="WVL153" s="3"/>
      <c r="WVM153" s="3"/>
      <c r="WVN153" s="3"/>
      <c r="WVO153" s="3"/>
      <c r="WVP153" s="3"/>
      <c r="WVQ153" s="3"/>
      <c r="WVR153" s="3"/>
      <c r="WVS153" s="3"/>
      <c r="WVT153" s="3"/>
      <c r="WVU153" s="3"/>
      <c r="WVV153" s="3"/>
      <c r="WVW153" s="3"/>
      <c r="WVX153" s="3"/>
      <c r="WVY153" s="3"/>
      <c r="WVZ153" s="3"/>
      <c r="WWA153" s="3"/>
      <c r="WWB153" s="3"/>
      <c r="WWC153" s="3"/>
      <c r="WWD153" s="3"/>
      <c r="WWE153" s="3"/>
      <c r="WWF153" s="3"/>
      <c r="WWG153" s="3"/>
      <c r="WWH153" s="3"/>
      <c r="WWI153" s="3"/>
      <c r="WWJ153" s="3"/>
      <c r="WWK153" s="3"/>
      <c r="WWL153" s="3"/>
      <c r="WWM153" s="3"/>
      <c r="WWN153" s="3"/>
      <c r="WWO153" s="3"/>
      <c r="WWP153" s="3"/>
      <c r="WWQ153" s="3"/>
      <c r="WWR153" s="3"/>
      <c r="WWS153" s="3"/>
      <c r="WWT153" s="3"/>
      <c r="WWU153" s="3"/>
      <c r="WWV153" s="3"/>
      <c r="WWW153" s="3"/>
      <c r="WWX153" s="3"/>
      <c r="WWY153" s="3"/>
      <c r="WWZ153" s="3"/>
      <c r="WXA153" s="3"/>
      <c r="WXB153" s="3"/>
      <c r="WXC153" s="3"/>
      <c r="WXD153" s="3"/>
      <c r="WXE153" s="3"/>
      <c r="WXF153" s="3"/>
      <c r="WXG153" s="3"/>
      <c r="WXH153" s="3"/>
      <c r="WXI153" s="3"/>
      <c r="WXJ153" s="3"/>
      <c r="WXK153" s="3"/>
      <c r="WXL153" s="3"/>
      <c r="WXM153" s="3"/>
      <c r="WXN153" s="3"/>
      <c r="WXO153" s="3"/>
      <c r="WXP153" s="3"/>
      <c r="WXQ153" s="3"/>
      <c r="WXR153" s="3"/>
      <c r="WXS153" s="3"/>
      <c r="WXT153" s="3"/>
      <c r="WXU153" s="3"/>
      <c r="WXV153" s="3"/>
      <c r="WXW153" s="3"/>
      <c r="WXX153" s="3"/>
      <c r="WXY153" s="3"/>
      <c r="WXZ153" s="3"/>
      <c r="WYA153" s="3"/>
      <c r="WYB153" s="3"/>
      <c r="WYC153" s="3"/>
      <c r="WYD153" s="3"/>
      <c r="WYE153" s="3"/>
      <c r="WYF153" s="3"/>
      <c r="WYG153" s="3"/>
      <c r="WYH153" s="3"/>
      <c r="WYI153" s="3"/>
      <c r="WYJ153" s="3"/>
      <c r="WYK153" s="3"/>
      <c r="WYL153" s="3"/>
      <c r="WYM153" s="3"/>
      <c r="WYN153" s="3"/>
      <c r="WYO153" s="3"/>
      <c r="WYP153" s="3"/>
      <c r="WYQ153" s="3"/>
      <c r="WYR153" s="3"/>
      <c r="WYS153" s="3"/>
      <c r="WYT153" s="3"/>
      <c r="WYU153" s="3"/>
      <c r="WYV153" s="3"/>
      <c r="WYW153" s="3"/>
      <c r="WYX153" s="3"/>
      <c r="WYY153" s="3"/>
      <c r="WYZ153" s="3"/>
      <c r="WZA153" s="3"/>
      <c r="WZB153" s="3"/>
      <c r="WZC153" s="3"/>
      <c r="WZD153" s="3"/>
      <c r="WZE153" s="3"/>
      <c r="WZF153" s="3"/>
      <c r="WZG153" s="3"/>
      <c r="WZH153" s="3"/>
      <c r="WZI153" s="3"/>
      <c r="WZJ153" s="3"/>
      <c r="WZK153" s="3"/>
      <c r="WZL153" s="3"/>
      <c r="WZM153" s="3"/>
      <c r="WZN153" s="3"/>
      <c r="WZO153" s="3"/>
      <c r="WZP153" s="3"/>
      <c r="WZQ153" s="3"/>
      <c r="WZR153" s="3"/>
      <c r="WZS153" s="3"/>
      <c r="WZT153" s="3"/>
      <c r="WZU153" s="3"/>
      <c r="WZV153" s="3"/>
      <c r="WZW153" s="3"/>
      <c r="WZX153" s="3"/>
      <c r="WZY153" s="3"/>
      <c r="WZZ153" s="3"/>
      <c r="XAA153" s="3"/>
      <c r="XAB153" s="3"/>
      <c r="XAC153" s="3"/>
      <c r="XAD153" s="3"/>
      <c r="XAE153" s="3"/>
      <c r="XAF153" s="3"/>
      <c r="XAG153" s="3"/>
      <c r="XAH153" s="3"/>
      <c r="XAI153" s="3"/>
      <c r="XAJ153" s="3"/>
      <c r="XAK153" s="3"/>
      <c r="XAL153" s="3"/>
      <c r="XAM153" s="3"/>
      <c r="XAN153" s="3"/>
      <c r="XAO153" s="3"/>
      <c r="XAP153" s="3"/>
      <c r="XAQ153" s="3"/>
      <c r="XAR153" s="3"/>
      <c r="XAS153" s="3"/>
      <c r="XAT153" s="3"/>
      <c r="XAU153" s="3"/>
      <c r="XAV153" s="3"/>
      <c r="XAW153" s="3"/>
      <c r="XAX153" s="3"/>
      <c r="XAY153" s="3"/>
      <c r="XAZ153" s="3"/>
      <c r="XBA153" s="3"/>
      <c r="XBB153" s="3"/>
      <c r="XBC153" s="3"/>
      <c r="XBD153" s="3"/>
      <c r="XBE153" s="3"/>
      <c r="XBF153" s="3"/>
      <c r="XBG153" s="3"/>
      <c r="XBH153" s="3"/>
      <c r="XBI153" s="3"/>
      <c r="XBJ153" s="3"/>
      <c r="XBK153" s="3"/>
      <c r="XBL153" s="3"/>
      <c r="XBM153" s="3"/>
      <c r="XBN153" s="3"/>
      <c r="XBO153" s="3"/>
      <c r="XBP153" s="3"/>
      <c r="XBQ153" s="3"/>
      <c r="XBR153" s="3"/>
      <c r="XBS153" s="3"/>
      <c r="XBT153" s="3"/>
      <c r="XBU153" s="3"/>
      <c r="XBV153" s="3"/>
      <c r="XBW153" s="3"/>
      <c r="XBX153" s="3"/>
      <c r="XBY153" s="3"/>
      <c r="XBZ153" s="3"/>
      <c r="XCA153" s="3"/>
      <c r="XCB153" s="3"/>
      <c r="XCC153" s="3"/>
      <c r="XCD153" s="3"/>
      <c r="XCE153" s="3"/>
      <c r="XCF153" s="3"/>
      <c r="XCG153" s="3"/>
      <c r="XCH153" s="3"/>
      <c r="XCI153" s="3"/>
      <c r="XCJ153" s="3"/>
      <c r="XCK153" s="3"/>
      <c r="XCL153" s="3"/>
      <c r="XCM153" s="3"/>
      <c r="XCN153" s="3"/>
      <c r="XCO153" s="3"/>
      <c r="XCP153" s="3"/>
      <c r="XCQ153" s="3"/>
      <c r="XCR153" s="3"/>
      <c r="XCS153" s="3"/>
      <c r="XCT153" s="3"/>
      <c r="XCU153" s="3"/>
      <c r="XCV153" s="3"/>
      <c r="XCW153" s="3"/>
      <c r="XCX153" s="3"/>
      <c r="XCY153" s="3"/>
      <c r="XCZ153" s="3"/>
      <c r="XDA153" s="3"/>
      <c r="XDB153" s="3"/>
      <c r="XDC153" s="3"/>
      <c r="XDD153" s="3"/>
      <c r="XDE153" s="3"/>
      <c r="XDF153" s="3"/>
      <c r="XDG153" s="3"/>
      <c r="XDH153" s="3"/>
      <c r="XDI153" s="3"/>
      <c r="XDJ153" s="3"/>
      <c r="XDK153" s="3"/>
      <c r="XDL153" s="3"/>
      <c r="XDM153" s="3"/>
      <c r="XDN153" s="3"/>
      <c r="XDO153" s="3"/>
      <c r="XDP153" s="3"/>
      <c r="XDQ153" s="3"/>
      <c r="XDR153" s="3"/>
      <c r="XDS153" s="3"/>
      <c r="XDT153" s="3"/>
      <c r="XDU153" s="3"/>
      <c r="XDV153" s="3"/>
      <c r="XDW153" s="3"/>
      <c r="XDX153" s="3"/>
      <c r="XDY153" s="3"/>
      <c r="XDZ153" s="3"/>
      <c r="XEA153" s="3"/>
      <c r="XEB153" s="3"/>
      <c r="XEC153" s="3"/>
      <c r="XED153" s="3"/>
      <c r="XEE153" s="3"/>
      <c r="XEF153" s="3"/>
      <c r="XEG153" s="3"/>
      <c r="XEH153" s="3"/>
      <c r="XEI153" s="3"/>
      <c r="XEJ153" s="3"/>
      <c r="XEK153" s="3"/>
      <c r="XEL153" s="3"/>
      <c r="XEM153" s="3"/>
      <c r="XEN153" s="3"/>
      <c r="XEO153" s="3"/>
      <c r="XEP153" s="3"/>
      <c r="XEQ153" s="3"/>
      <c r="XER153" s="3"/>
      <c r="XES153" s="3"/>
      <c r="XET153" s="3"/>
      <c r="XEU153" s="3"/>
      <c r="XEV153" s="3"/>
      <c r="XEW153" s="3"/>
      <c r="XEX153" s="3"/>
      <c r="XEY153" s="3"/>
      <c r="XEZ153" s="3"/>
      <c r="XFA153" s="3"/>
      <c r="XFB153" s="3"/>
      <c r="XFC153" s="3"/>
    </row>
    <row r="154" spans="1:16383" x14ac:dyDescent="0.35">
      <c r="A154" s="705">
        <v>2</v>
      </c>
      <c r="B154" s="174" t="s">
        <v>611</v>
      </c>
      <c r="C154" s="174">
        <f>SUMIF($A$146:$A$151,$A154,C$146:C$151)</f>
        <v>3.8</v>
      </c>
      <c r="D154" s="174"/>
      <c r="E154" s="686">
        <f>SUMIF($A$146:$A$151,$A154,E$146:E$151)</f>
        <v>42</v>
      </c>
      <c r="F154" s="700">
        <f>IF(E154,G154/E154,0)</f>
        <v>132275</v>
      </c>
      <c r="G154" s="686">
        <f>SUMIF($A$146:$A$151,$A154,I$146:I$151)</f>
        <v>5555550</v>
      </c>
      <c r="H154" s="17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  <c r="AAA154" s="3"/>
      <c r="AAB154" s="3"/>
      <c r="AAC154" s="3"/>
      <c r="AAD154" s="3"/>
      <c r="AAE154" s="3"/>
      <c r="AAF154" s="3"/>
      <c r="AAG154" s="3"/>
      <c r="AAH154" s="3"/>
      <c r="AAI154" s="3"/>
      <c r="AAJ154" s="3"/>
      <c r="AAK154" s="3"/>
      <c r="AAL154" s="3"/>
      <c r="AAM154" s="3"/>
      <c r="AAN154" s="3"/>
      <c r="AAO154" s="3"/>
      <c r="AAP154" s="3"/>
      <c r="AAQ154" s="3"/>
      <c r="AAR154" s="3"/>
      <c r="AAS154" s="3"/>
      <c r="AAT154" s="3"/>
      <c r="AAU154" s="3"/>
      <c r="AAV154" s="3"/>
      <c r="AAW154" s="3"/>
      <c r="AAX154" s="3"/>
      <c r="AAY154" s="3"/>
      <c r="AAZ154" s="3"/>
      <c r="ABA154" s="3"/>
      <c r="ABB154" s="3"/>
      <c r="ABC154" s="3"/>
      <c r="ABD154" s="3"/>
      <c r="ABE154" s="3"/>
      <c r="ABF154" s="3"/>
      <c r="ABG154" s="3"/>
      <c r="ABH154" s="3"/>
      <c r="ABI154" s="3"/>
      <c r="ABJ154" s="3"/>
      <c r="ABK154" s="3"/>
      <c r="ABL154" s="3"/>
      <c r="ABM154" s="3"/>
      <c r="ABN154" s="3"/>
      <c r="ABO154" s="3"/>
      <c r="ABP154" s="3"/>
      <c r="ABQ154" s="3"/>
      <c r="ABR154" s="3"/>
      <c r="ABS154" s="3"/>
      <c r="ABT154" s="3"/>
      <c r="ABU154" s="3"/>
      <c r="ABV154" s="3"/>
      <c r="ABW154" s="3"/>
      <c r="ABX154" s="3"/>
      <c r="ABY154" s="3"/>
      <c r="ABZ154" s="3"/>
      <c r="ACA154" s="3"/>
      <c r="ACB154" s="3"/>
      <c r="ACC154" s="3"/>
      <c r="ACD154" s="3"/>
      <c r="ACE154" s="3"/>
      <c r="ACF154" s="3"/>
      <c r="ACG154" s="3"/>
      <c r="ACH154" s="3"/>
      <c r="ACI154" s="3"/>
      <c r="ACJ154" s="3"/>
      <c r="ACK154" s="3"/>
      <c r="ACL154" s="3"/>
      <c r="ACM154" s="3"/>
      <c r="ACN154" s="3"/>
      <c r="ACO154" s="3"/>
      <c r="ACP154" s="3"/>
      <c r="ACQ154" s="3"/>
      <c r="ACR154" s="3"/>
      <c r="ACS154" s="3"/>
      <c r="ACT154" s="3"/>
      <c r="ACU154" s="3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3"/>
      <c r="ADH154" s="3"/>
      <c r="ADI154" s="3"/>
      <c r="ADJ154" s="3"/>
      <c r="ADK154" s="3"/>
      <c r="ADL154" s="3"/>
      <c r="ADM154" s="3"/>
      <c r="ADN154" s="3"/>
      <c r="ADO154" s="3"/>
      <c r="ADP154" s="3"/>
      <c r="ADQ154" s="3"/>
      <c r="ADR154" s="3"/>
      <c r="ADS154" s="3"/>
      <c r="ADT154" s="3"/>
      <c r="ADU154" s="3"/>
      <c r="ADV154" s="3"/>
      <c r="ADW154" s="3"/>
      <c r="ADX154" s="3"/>
      <c r="ADY154" s="3"/>
      <c r="ADZ154" s="3"/>
      <c r="AEA154" s="3"/>
      <c r="AEB154" s="3"/>
      <c r="AEC154" s="3"/>
      <c r="AED154" s="3"/>
      <c r="AEE154" s="3"/>
      <c r="AEF154" s="3"/>
      <c r="AEG154" s="3"/>
      <c r="AEH154" s="3"/>
      <c r="AEI154" s="3"/>
      <c r="AEJ154" s="3"/>
      <c r="AEK154" s="3"/>
      <c r="AEL154" s="3"/>
      <c r="AEM154" s="3"/>
      <c r="AEN154" s="3"/>
      <c r="AEO154" s="3"/>
      <c r="AEP154" s="3"/>
      <c r="AEQ154" s="3"/>
      <c r="AER154" s="3"/>
      <c r="AES154" s="3"/>
      <c r="AET154" s="3"/>
      <c r="AEU154" s="3"/>
      <c r="AEV154" s="3"/>
      <c r="AEW154" s="3"/>
      <c r="AEX154" s="3"/>
      <c r="AEY154" s="3"/>
      <c r="AEZ154" s="3"/>
      <c r="AFA154" s="3"/>
      <c r="AFB154" s="3"/>
      <c r="AFC154" s="3"/>
      <c r="AFD154" s="3"/>
      <c r="AFE154" s="3"/>
      <c r="AFF154" s="3"/>
      <c r="AFG154" s="3"/>
      <c r="AFH154" s="3"/>
      <c r="AFI154" s="3"/>
      <c r="AFJ154" s="3"/>
      <c r="AFK154" s="3"/>
      <c r="AFL154" s="3"/>
      <c r="AFM154" s="3"/>
      <c r="AFN154" s="3"/>
      <c r="AFO154" s="3"/>
      <c r="AFP154" s="3"/>
      <c r="AFQ154" s="3"/>
      <c r="AFR154" s="3"/>
      <c r="AFS154" s="3"/>
      <c r="AFT154" s="3"/>
      <c r="AFU154" s="3"/>
      <c r="AFV154" s="3"/>
      <c r="AFW154" s="3"/>
      <c r="AFX154" s="3"/>
      <c r="AFY154" s="3"/>
      <c r="AFZ154" s="3"/>
      <c r="AGA154" s="3"/>
      <c r="AGB154" s="3"/>
      <c r="AGC154" s="3"/>
      <c r="AGD154" s="3"/>
      <c r="AGE154" s="3"/>
      <c r="AGF154" s="3"/>
      <c r="AGG154" s="3"/>
      <c r="AGH154" s="3"/>
      <c r="AGI154" s="3"/>
      <c r="AGJ154" s="3"/>
      <c r="AGK154" s="3"/>
      <c r="AGL154" s="3"/>
      <c r="AGM154" s="3"/>
      <c r="AGN154" s="3"/>
      <c r="AGO154" s="3"/>
      <c r="AGP154" s="3"/>
      <c r="AGQ154" s="3"/>
      <c r="AGR154" s="3"/>
      <c r="AGS154" s="3"/>
      <c r="AGT154" s="3"/>
      <c r="AGU154" s="3"/>
      <c r="AGV154" s="3"/>
      <c r="AGW154" s="3"/>
      <c r="AGX154" s="3"/>
      <c r="AGY154" s="3"/>
      <c r="AGZ154" s="3"/>
      <c r="AHA154" s="3"/>
      <c r="AHB154" s="3"/>
      <c r="AHC154" s="3"/>
      <c r="AHD154" s="3"/>
      <c r="AHE154" s="3"/>
      <c r="AHF154" s="3"/>
      <c r="AHG154" s="3"/>
      <c r="AHH154" s="3"/>
      <c r="AHI154" s="3"/>
      <c r="AHJ154" s="3"/>
      <c r="AHK154" s="3"/>
      <c r="AHL154" s="3"/>
      <c r="AHM154" s="3"/>
      <c r="AHN154" s="3"/>
      <c r="AHO154" s="3"/>
      <c r="AHP154" s="3"/>
      <c r="AHQ154" s="3"/>
      <c r="AHR154" s="3"/>
      <c r="AHS154" s="3"/>
      <c r="AHT154" s="3"/>
      <c r="AHU154" s="3"/>
      <c r="AHV154" s="3"/>
      <c r="AHW154" s="3"/>
      <c r="AHX154" s="3"/>
      <c r="AHY154" s="3"/>
      <c r="AHZ154" s="3"/>
      <c r="AIA154" s="3"/>
      <c r="AIB154" s="3"/>
      <c r="AIC154" s="3"/>
      <c r="AID154" s="3"/>
      <c r="AIE154" s="3"/>
      <c r="AIF154" s="3"/>
      <c r="AIG154" s="3"/>
      <c r="AIH154" s="3"/>
      <c r="AII154" s="3"/>
      <c r="AIJ154" s="3"/>
      <c r="AIK154" s="3"/>
      <c r="AIL154" s="3"/>
      <c r="AIM154" s="3"/>
      <c r="AIN154" s="3"/>
      <c r="AIO154" s="3"/>
      <c r="AIP154" s="3"/>
      <c r="AIQ154" s="3"/>
      <c r="AIR154" s="3"/>
      <c r="AIS154" s="3"/>
      <c r="AIT154" s="3"/>
      <c r="AIU154" s="3"/>
      <c r="AIV154" s="3"/>
      <c r="AIW154" s="3"/>
      <c r="AIX154" s="3"/>
      <c r="AIY154" s="3"/>
      <c r="AIZ154" s="3"/>
      <c r="AJA154" s="3"/>
      <c r="AJB154" s="3"/>
      <c r="AJC154" s="3"/>
      <c r="AJD154" s="3"/>
      <c r="AJE154" s="3"/>
      <c r="AJF154" s="3"/>
      <c r="AJG154" s="3"/>
      <c r="AJH154" s="3"/>
      <c r="AJI154" s="3"/>
      <c r="AJJ154" s="3"/>
      <c r="AJK154" s="3"/>
      <c r="AJL154" s="3"/>
      <c r="AJM154" s="3"/>
      <c r="AJN154" s="3"/>
      <c r="AJO154" s="3"/>
      <c r="AJP154" s="3"/>
      <c r="AJQ154" s="3"/>
      <c r="AJR154" s="3"/>
      <c r="AJS154" s="3"/>
      <c r="AJT154" s="3"/>
      <c r="AJU154" s="3"/>
      <c r="AJV154" s="3"/>
      <c r="AJW154" s="3"/>
      <c r="AJX154" s="3"/>
      <c r="AJY154" s="3"/>
      <c r="AJZ154" s="3"/>
      <c r="AKA154" s="3"/>
      <c r="AKB154" s="3"/>
      <c r="AKC154" s="3"/>
      <c r="AKD154" s="3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3"/>
      <c r="AKP154" s="3"/>
      <c r="AKQ154" s="3"/>
      <c r="AKR154" s="3"/>
      <c r="AKS154" s="3"/>
      <c r="AKT154" s="3"/>
      <c r="AKU154" s="3"/>
      <c r="AKV154" s="3"/>
      <c r="AKW154" s="3"/>
      <c r="AKX154" s="3"/>
      <c r="AKY154" s="3"/>
      <c r="AKZ154" s="3"/>
      <c r="ALA154" s="3"/>
      <c r="ALB154" s="3"/>
      <c r="ALC154" s="3"/>
      <c r="ALD154" s="3"/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3"/>
      <c r="ANB154" s="3"/>
      <c r="ANC154" s="3"/>
      <c r="AND154" s="3"/>
      <c r="ANE154" s="3"/>
      <c r="ANF154" s="3"/>
      <c r="ANG154" s="3"/>
      <c r="ANH154" s="3"/>
      <c r="ANI154" s="3"/>
      <c r="ANJ154" s="3"/>
      <c r="ANK154" s="3"/>
      <c r="ANL154" s="3"/>
      <c r="ANM154" s="3"/>
      <c r="ANN154" s="3"/>
      <c r="ANO154" s="3"/>
      <c r="ANP154" s="3"/>
      <c r="ANQ154" s="3"/>
      <c r="ANR154" s="3"/>
      <c r="ANS154" s="3"/>
      <c r="ANT154" s="3"/>
      <c r="ANU154" s="3"/>
      <c r="ANV154" s="3"/>
      <c r="ANW154" s="3"/>
      <c r="ANX154" s="3"/>
      <c r="ANY154" s="3"/>
      <c r="ANZ154" s="3"/>
      <c r="AOA154" s="3"/>
      <c r="AOB154" s="3"/>
      <c r="AOC154" s="3"/>
      <c r="AOD154" s="3"/>
      <c r="AOE154" s="3"/>
      <c r="AOF154" s="3"/>
      <c r="AOG154" s="3"/>
      <c r="AOH154" s="3"/>
      <c r="AOI154" s="3"/>
      <c r="AOJ154" s="3"/>
      <c r="AOK154" s="3"/>
      <c r="AOL154" s="3"/>
      <c r="AOM154" s="3"/>
      <c r="AON154" s="3"/>
      <c r="AOO154" s="3"/>
      <c r="AOP154" s="3"/>
      <c r="AOQ154" s="3"/>
      <c r="AOR154" s="3"/>
      <c r="AOS154" s="3"/>
      <c r="AOT154" s="3"/>
      <c r="AOU154" s="3"/>
      <c r="AOV154" s="3"/>
      <c r="AOW154" s="3"/>
      <c r="AOX154" s="3"/>
      <c r="AOY154" s="3"/>
      <c r="AOZ154" s="3"/>
      <c r="APA154" s="3"/>
      <c r="APB154" s="3"/>
      <c r="APC154" s="3"/>
      <c r="APD154" s="3"/>
      <c r="APE154" s="3"/>
      <c r="APF154" s="3"/>
      <c r="APG154" s="3"/>
      <c r="APH154" s="3"/>
      <c r="API154" s="3"/>
      <c r="APJ154" s="3"/>
      <c r="APK154" s="3"/>
      <c r="APL154" s="3"/>
      <c r="APM154" s="3"/>
      <c r="APN154" s="3"/>
      <c r="APO154" s="3"/>
      <c r="APP154" s="3"/>
      <c r="APQ154" s="3"/>
      <c r="APR154" s="3"/>
      <c r="APS154" s="3"/>
      <c r="APT154" s="3"/>
      <c r="APU154" s="3"/>
      <c r="APV154" s="3"/>
      <c r="APW154" s="3"/>
      <c r="APX154" s="3"/>
      <c r="APY154" s="3"/>
      <c r="APZ154" s="3"/>
      <c r="AQA154" s="3"/>
      <c r="AQB154" s="3"/>
      <c r="AQC154" s="3"/>
      <c r="AQD154" s="3"/>
      <c r="AQE154" s="3"/>
      <c r="AQF154" s="3"/>
      <c r="AQG154" s="3"/>
      <c r="AQH154" s="3"/>
      <c r="AQI154" s="3"/>
      <c r="AQJ154" s="3"/>
      <c r="AQK154" s="3"/>
      <c r="AQL154" s="3"/>
      <c r="AQM154" s="3"/>
      <c r="AQN154" s="3"/>
      <c r="AQO154" s="3"/>
      <c r="AQP154" s="3"/>
      <c r="AQQ154" s="3"/>
      <c r="AQR154" s="3"/>
      <c r="AQS154" s="3"/>
      <c r="AQT154" s="3"/>
      <c r="AQU154" s="3"/>
      <c r="AQV154" s="3"/>
      <c r="AQW154" s="3"/>
      <c r="AQX154" s="3"/>
      <c r="AQY154" s="3"/>
      <c r="AQZ154" s="3"/>
      <c r="ARA154" s="3"/>
      <c r="ARB154" s="3"/>
      <c r="ARC154" s="3"/>
      <c r="ARD154" s="3"/>
      <c r="ARE154" s="3"/>
      <c r="ARF154" s="3"/>
      <c r="ARG154" s="3"/>
      <c r="ARH154" s="3"/>
      <c r="ARI154" s="3"/>
      <c r="ARJ154" s="3"/>
      <c r="ARK154" s="3"/>
      <c r="ARL154" s="3"/>
      <c r="ARM154" s="3"/>
      <c r="ARN154" s="3"/>
      <c r="ARO154" s="3"/>
      <c r="ARP154" s="3"/>
      <c r="ARQ154" s="3"/>
      <c r="ARR154" s="3"/>
      <c r="ARS154" s="3"/>
      <c r="ART154" s="3"/>
      <c r="ARU154" s="3"/>
      <c r="ARV154" s="3"/>
      <c r="ARW154" s="3"/>
      <c r="ARX154" s="3"/>
      <c r="ARY154" s="3"/>
      <c r="ARZ154" s="3"/>
      <c r="ASA154" s="3"/>
      <c r="ASB154" s="3"/>
      <c r="ASC154" s="3"/>
      <c r="ASD154" s="3"/>
      <c r="ASE154" s="3"/>
      <c r="ASF154" s="3"/>
      <c r="ASG154" s="3"/>
      <c r="ASH154" s="3"/>
      <c r="ASI154" s="3"/>
      <c r="ASJ154" s="3"/>
      <c r="ASK154" s="3"/>
      <c r="ASL154" s="3"/>
      <c r="ASM154" s="3"/>
      <c r="ASN154" s="3"/>
      <c r="ASO154" s="3"/>
      <c r="ASP154" s="3"/>
      <c r="ASQ154" s="3"/>
      <c r="ASR154" s="3"/>
      <c r="ASS154" s="3"/>
      <c r="AST154" s="3"/>
      <c r="ASU154" s="3"/>
      <c r="ASV154" s="3"/>
      <c r="ASW154" s="3"/>
      <c r="ASX154" s="3"/>
      <c r="ASY154" s="3"/>
      <c r="ASZ154" s="3"/>
      <c r="ATA154" s="3"/>
      <c r="ATB154" s="3"/>
      <c r="ATC154" s="3"/>
      <c r="ATD154" s="3"/>
      <c r="ATE154" s="3"/>
      <c r="ATF154" s="3"/>
      <c r="ATG154" s="3"/>
      <c r="ATH154" s="3"/>
      <c r="ATI154" s="3"/>
      <c r="ATJ154" s="3"/>
      <c r="ATK154" s="3"/>
      <c r="ATL154" s="3"/>
      <c r="ATM154" s="3"/>
      <c r="ATN154" s="3"/>
      <c r="ATO154" s="3"/>
      <c r="ATP154" s="3"/>
      <c r="ATQ154" s="3"/>
      <c r="ATR154" s="3"/>
      <c r="ATS154" s="3"/>
      <c r="ATT154" s="3"/>
      <c r="ATU154" s="3"/>
      <c r="ATV154" s="3"/>
      <c r="ATW154" s="3"/>
      <c r="ATX154" s="3"/>
      <c r="ATY154" s="3"/>
      <c r="ATZ154" s="3"/>
      <c r="AUA154" s="3"/>
      <c r="AUB154" s="3"/>
      <c r="AUC154" s="3"/>
      <c r="AUD154" s="3"/>
      <c r="AUE154" s="3"/>
      <c r="AUF154" s="3"/>
      <c r="AUG154" s="3"/>
      <c r="AUH154" s="3"/>
      <c r="AUI154" s="3"/>
      <c r="AUJ154" s="3"/>
      <c r="AUK154" s="3"/>
      <c r="AUL154" s="3"/>
      <c r="AUM154" s="3"/>
      <c r="AUN154" s="3"/>
      <c r="AUO154" s="3"/>
      <c r="AUP154" s="3"/>
      <c r="AUQ154" s="3"/>
      <c r="AUR154" s="3"/>
      <c r="AUS154" s="3"/>
      <c r="AUT154" s="3"/>
      <c r="AUU154" s="3"/>
      <c r="AUV154" s="3"/>
      <c r="AUW154" s="3"/>
      <c r="AUX154" s="3"/>
      <c r="AUY154" s="3"/>
      <c r="AUZ154" s="3"/>
      <c r="AVA154" s="3"/>
      <c r="AVB154" s="3"/>
      <c r="AVC154" s="3"/>
      <c r="AVD154" s="3"/>
      <c r="AVE154" s="3"/>
      <c r="AVF154" s="3"/>
      <c r="AVG154" s="3"/>
      <c r="AVH154" s="3"/>
      <c r="AVI154" s="3"/>
      <c r="AVJ154" s="3"/>
      <c r="AVK154" s="3"/>
      <c r="AVL154" s="3"/>
      <c r="AVM154" s="3"/>
      <c r="AVN154" s="3"/>
      <c r="AVO154" s="3"/>
      <c r="AVP154" s="3"/>
      <c r="AVQ154" s="3"/>
      <c r="AVR154" s="3"/>
      <c r="AVS154" s="3"/>
      <c r="AVT154" s="3"/>
      <c r="AVU154" s="3"/>
      <c r="AVV154" s="3"/>
      <c r="AVW154" s="3"/>
      <c r="AVX154" s="3"/>
      <c r="AVY154" s="3"/>
      <c r="AVZ154" s="3"/>
      <c r="AWA154" s="3"/>
      <c r="AWB154" s="3"/>
      <c r="AWC154" s="3"/>
      <c r="AWD154" s="3"/>
      <c r="AWE154" s="3"/>
      <c r="AWF154" s="3"/>
      <c r="AWG154" s="3"/>
      <c r="AWH154" s="3"/>
      <c r="AWI154" s="3"/>
      <c r="AWJ154" s="3"/>
      <c r="AWK154" s="3"/>
      <c r="AWL154" s="3"/>
      <c r="AWM154" s="3"/>
      <c r="AWN154" s="3"/>
      <c r="AWO154" s="3"/>
      <c r="AWP154" s="3"/>
      <c r="AWQ154" s="3"/>
      <c r="AWR154" s="3"/>
      <c r="AWS154" s="3"/>
      <c r="AWT154" s="3"/>
      <c r="AWU154" s="3"/>
      <c r="AWV154" s="3"/>
      <c r="AWW154" s="3"/>
      <c r="AWX154" s="3"/>
      <c r="AWY154" s="3"/>
      <c r="AWZ154" s="3"/>
      <c r="AXA154" s="3"/>
      <c r="AXB154" s="3"/>
      <c r="AXC154" s="3"/>
      <c r="AXD154" s="3"/>
      <c r="AXE154" s="3"/>
      <c r="AXF154" s="3"/>
      <c r="AXG154" s="3"/>
      <c r="AXH154" s="3"/>
      <c r="AXI154" s="3"/>
      <c r="AXJ154" s="3"/>
      <c r="AXK154" s="3"/>
      <c r="AXL154" s="3"/>
      <c r="AXM154" s="3"/>
      <c r="AXN154" s="3"/>
      <c r="AXO154" s="3"/>
      <c r="AXP154" s="3"/>
      <c r="AXQ154" s="3"/>
      <c r="AXR154" s="3"/>
      <c r="AXS154" s="3"/>
      <c r="AXT154" s="3"/>
      <c r="AXU154" s="3"/>
      <c r="AXV154" s="3"/>
      <c r="AXW154" s="3"/>
      <c r="AXX154" s="3"/>
      <c r="AXY154" s="3"/>
      <c r="AXZ154" s="3"/>
      <c r="AYA154" s="3"/>
      <c r="AYB154" s="3"/>
      <c r="AYC154" s="3"/>
      <c r="AYD154" s="3"/>
      <c r="AYE154" s="3"/>
      <c r="AYF154" s="3"/>
      <c r="AYG154" s="3"/>
      <c r="AYH154" s="3"/>
      <c r="AYI154" s="3"/>
      <c r="AYJ154" s="3"/>
      <c r="AYK154" s="3"/>
      <c r="AYL154" s="3"/>
      <c r="AYM154" s="3"/>
      <c r="AYN154" s="3"/>
      <c r="AYO154" s="3"/>
      <c r="AYP154" s="3"/>
      <c r="AYQ154" s="3"/>
      <c r="AYR154" s="3"/>
      <c r="AYS154" s="3"/>
      <c r="AYT154" s="3"/>
      <c r="AYU154" s="3"/>
      <c r="AYV154" s="3"/>
      <c r="AYW154" s="3"/>
      <c r="AYX154" s="3"/>
      <c r="AYY154" s="3"/>
      <c r="AYZ154" s="3"/>
      <c r="AZA154" s="3"/>
      <c r="AZB154" s="3"/>
      <c r="AZC154" s="3"/>
      <c r="AZD154" s="3"/>
      <c r="AZE154" s="3"/>
      <c r="AZF154" s="3"/>
      <c r="AZG154" s="3"/>
      <c r="AZH154" s="3"/>
      <c r="AZI154" s="3"/>
      <c r="AZJ154" s="3"/>
      <c r="AZK154" s="3"/>
      <c r="AZL154" s="3"/>
      <c r="AZM154" s="3"/>
      <c r="AZN154" s="3"/>
      <c r="AZO154" s="3"/>
      <c r="AZP154" s="3"/>
      <c r="AZQ154" s="3"/>
      <c r="AZR154" s="3"/>
      <c r="AZS154" s="3"/>
      <c r="AZT154" s="3"/>
      <c r="AZU154" s="3"/>
      <c r="AZV154" s="3"/>
      <c r="AZW154" s="3"/>
      <c r="AZX154" s="3"/>
      <c r="AZY154" s="3"/>
      <c r="AZZ154" s="3"/>
      <c r="BAA154" s="3"/>
      <c r="BAB154" s="3"/>
      <c r="BAC154" s="3"/>
      <c r="BAD154" s="3"/>
      <c r="BAE154" s="3"/>
      <c r="BAF154" s="3"/>
      <c r="BAG154" s="3"/>
      <c r="BAH154" s="3"/>
      <c r="BAI154" s="3"/>
      <c r="BAJ154" s="3"/>
      <c r="BAK154" s="3"/>
      <c r="BAL154" s="3"/>
      <c r="BAM154" s="3"/>
      <c r="BAN154" s="3"/>
      <c r="BAO154" s="3"/>
      <c r="BAP154" s="3"/>
      <c r="BAQ154" s="3"/>
      <c r="BAR154" s="3"/>
      <c r="BAS154" s="3"/>
      <c r="BAT154" s="3"/>
      <c r="BAU154" s="3"/>
      <c r="BAV154" s="3"/>
      <c r="BAW154" s="3"/>
      <c r="BAX154" s="3"/>
      <c r="BAY154" s="3"/>
      <c r="BAZ154" s="3"/>
      <c r="BBA154" s="3"/>
      <c r="BBB154" s="3"/>
      <c r="BBC154" s="3"/>
      <c r="BBD154" s="3"/>
      <c r="BBE154" s="3"/>
      <c r="BBF154" s="3"/>
      <c r="BBG154" s="3"/>
      <c r="BBH154" s="3"/>
      <c r="BBI154" s="3"/>
      <c r="BBJ154" s="3"/>
      <c r="BBK154" s="3"/>
      <c r="BBL154" s="3"/>
      <c r="BBM154" s="3"/>
      <c r="BBN154" s="3"/>
      <c r="BBO154" s="3"/>
      <c r="BBP154" s="3"/>
      <c r="BBQ154" s="3"/>
      <c r="BBR154" s="3"/>
      <c r="BBS154" s="3"/>
      <c r="BBT154" s="3"/>
      <c r="BBU154" s="3"/>
      <c r="BBV154" s="3"/>
      <c r="BBW154" s="3"/>
      <c r="BBX154" s="3"/>
      <c r="BBY154" s="3"/>
      <c r="BBZ154" s="3"/>
      <c r="BCA154" s="3"/>
      <c r="BCB154" s="3"/>
      <c r="BCC154" s="3"/>
      <c r="BCD154" s="3"/>
      <c r="BCE154" s="3"/>
      <c r="BCF154" s="3"/>
      <c r="BCG154" s="3"/>
      <c r="BCH154" s="3"/>
      <c r="BCI154" s="3"/>
      <c r="BCJ154" s="3"/>
      <c r="BCK154" s="3"/>
      <c r="BCL154" s="3"/>
      <c r="BCM154" s="3"/>
      <c r="BCN154" s="3"/>
      <c r="BCO154" s="3"/>
      <c r="BCP154" s="3"/>
      <c r="BCQ154" s="3"/>
      <c r="BCR154" s="3"/>
      <c r="BCS154" s="3"/>
      <c r="BCT154" s="3"/>
      <c r="BCU154" s="3"/>
      <c r="BCV154" s="3"/>
      <c r="BCW154" s="3"/>
      <c r="BCX154" s="3"/>
      <c r="BCY154" s="3"/>
      <c r="BCZ154" s="3"/>
      <c r="BDA154" s="3"/>
      <c r="BDB154" s="3"/>
      <c r="BDC154" s="3"/>
      <c r="BDD154" s="3"/>
      <c r="BDE154" s="3"/>
      <c r="BDF154" s="3"/>
      <c r="BDG154" s="3"/>
      <c r="BDH154" s="3"/>
      <c r="BDI154" s="3"/>
      <c r="BDJ154" s="3"/>
      <c r="BDK154" s="3"/>
      <c r="BDL154" s="3"/>
      <c r="BDM154" s="3"/>
      <c r="BDN154" s="3"/>
      <c r="BDO154" s="3"/>
      <c r="BDP154" s="3"/>
      <c r="BDQ154" s="3"/>
      <c r="BDR154" s="3"/>
      <c r="BDS154" s="3"/>
      <c r="BDT154" s="3"/>
      <c r="BDU154" s="3"/>
      <c r="BDV154" s="3"/>
      <c r="BDW154" s="3"/>
      <c r="BDX154" s="3"/>
      <c r="BDY154" s="3"/>
      <c r="BDZ154" s="3"/>
      <c r="BEA154" s="3"/>
      <c r="BEB154" s="3"/>
      <c r="BEC154" s="3"/>
      <c r="BED154" s="3"/>
      <c r="BEE154" s="3"/>
      <c r="BEF154" s="3"/>
      <c r="BEG154" s="3"/>
      <c r="BEH154" s="3"/>
      <c r="BEI154" s="3"/>
      <c r="BEJ154" s="3"/>
      <c r="BEK154" s="3"/>
      <c r="BEL154" s="3"/>
      <c r="BEM154" s="3"/>
      <c r="BEN154" s="3"/>
      <c r="BEO154" s="3"/>
      <c r="BEP154" s="3"/>
      <c r="BEQ154" s="3"/>
      <c r="BER154" s="3"/>
      <c r="BES154" s="3"/>
      <c r="BET154" s="3"/>
      <c r="BEU154" s="3"/>
      <c r="BEV154" s="3"/>
      <c r="BEW154" s="3"/>
      <c r="BEX154" s="3"/>
      <c r="BEY154" s="3"/>
      <c r="BEZ154" s="3"/>
      <c r="BFA154" s="3"/>
      <c r="BFB154" s="3"/>
      <c r="BFC154" s="3"/>
      <c r="BFD154" s="3"/>
      <c r="BFE154" s="3"/>
      <c r="BFF154" s="3"/>
      <c r="BFG154" s="3"/>
      <c r="BFH154" s="3"/>
      <c r="BFI154" s="3"/>
      <c r="BFJ154" s="3"/>
      <c r="BFK154" s="3"/>
      <c r="BFL154" s="3"/>
      <c r="BFM154" s="3"/>
      <c r="BFN154" s="3"/>
      <c r="BFO154" s="3"/>
      <c r="BFP154" s="3"/>
      <c r="BFQ154" s="3"/>
      <c r="BFR154" s="3"/>
      <c r="BFS154" s="3"/>
      <c r="BFT154" s="3"/>
      <c r="BFU154" s="3"/>
      <c r="BFV154" s="3"/>
      <c r="BFW154" s="3"/>
      <c r="BFX154" s="3"/>
      <c r="BFY154" s="3"/>
      <c r="BFZ154" s="3"/>
      <c r="BGA154" s="3"/>
      <c r="BGB154" s="3"/>
      <c r="BGC154" s="3"/>
      <c r="BGD154" s="3"/>
      <c r="BGE154" s="3"/>
      <c r="BGF154" s="3"/>
      <c r="BGG154" s="3"/>
      <c r="BGH154" s="3"/>
      <c r="BGI154" s="3"/>
      <c r="BGJ154" s="3"/>
      <c r="BGK154" s="3"/>
      <c r="BGL154" s="3"/>
      <c r="BGM154" s="3"/>
      <c r="BGN154" s="3"/>
      <c r="BGO154" s="3"/>
      <c r="BGP154" s="3"/>
      <c r="BGQ154" s="3"/>
      <c r="BGR154" s="3"/>
      <c r="BGS154" s="3"/>
      <c r="BGT154" s="3"/>
      <c r="BGU154" s="3"/>
      <c r="BGV154" s="3"/>
      <c r="BGW154" s="3"/>
      <c r="BGX154" s="3"/>
      <c r="BGY154" s="3"/>
      <c r="BGZ154" s="3"/>
      <c r="BHA154" s="3"/>
      <c r="BHB154" s="3"/>
      <c r="BHC154" s="3"/>
      <c r="BHD154" s="3"/>
      <c r="BHE154" s="3"/>
      <c r="BHF154" s="3"/>
      <c r="BHG154" s="3"/>
      <c r="BHH154" s="3"/>
      <c r="BHI154" s="3"/>
      <c r="BHJ154" s="3"/>
      <c r="BHK154" s="3"/>
      <c r="BHL154" s="3"/>
      <c r="BHM154" s="3"/>
      <c r="BHN154" s="3"/>
      <c r="BHO154" s="3"/>
      <c r="BHP154" s="3"/>
      <c r="BHQ154" s="3"/>
      <c r="BHR154" s="3"/>
      <c r="BHS154" s="3"/>
      <c r="BHT154" s="3"/>
      <c r="BHU154" s="3"/>
      <c r="BHV154" s="3"/>
      <c r="BHW154" s="3"/>
      <c r="BHX154" s="3"/>
      <c r="BHY154" s="3"/>
      <c r="BHZ154" s="3"/>
      <c r="BIA154" s="3"/>
      <c r="BIB154" s="3"/>
      <c r="BIC154" s="3"/>
      <c r="BID154" s="3"/>
      <c r="BIE154" s="3"/>
      <c r="BIF154" s="3"/>
      <c r="BIG154" s="3"/>
      <c r="BIH154" s="3"/>
      <c r="BII154" s="3"/>
      <c r="BIJ154" s="3"/>
      <c r="BIK154" s="3"/>
      <c r="BIL154" s="3"/>
      <c r="BIM154" s="3"/>
      <c r="BIN154" s="3"/>
      <c r="BIO154" s="3"/>
      <c r="BIP154" s="3"/>
      <c r="BIQ154" s="3"/>
      <c r="BIR154" s="3"/>
      <c r="BIS154" s="3"/>
      <c r="BIT154" s="3"/>
      <c r="BIU154" s="3"/>
      <c r="BIV154" s="3"/>
      <c r="BIW154" s="3"/>
      <c r="BIX154" s="3"/>
      <c r="BIY154" s="3"/>
      <c r="BIZ154" s="3"/>
      <c r="BJA154" s="3"/>
      <c r="BJB154" s="3"/>
      <c r="BJC154" s="3"/>
      <c r="BJD154" s="3"/>
      <c r="BJE154" s="3"/>
      <c r="BJF154" s="3"/>
      <c r="BJG154" s="3"/>
      <c r="BJH154" s="3"/>
      <c r="BJI154" s="3"/>
      <c r="BJJ154" s="3"/>
      <c r="BJK154" s="3"/>
      <c r="BJL154" s="3"/>
      <c r="BJM154" s="3"/>
      <c r="BJN154" s="3"/>
      <c r="BJO154" s="3"/>
      <c r="BJP154" s="3"/>
      <c r="BJQ154" s="3"/>
      <c r="BJR154" s="3"/>
      <c r="BJS154" s="3"/>
      <c r="BJT154" s="3"/>
      <c r="BJU154" s="3"/>
      <c r="BJV154" s="3"/>
      <c r="BJW154" s="3"/>
      <c r="BJX154" s="3"/>
      <c r="BJY154" s="3"/>
      <c r="BJZ154" s="3"/>
      <c r="BKA154" s="3"/>
      <c r="BKB154" s="3"/>
      <c r="BKC154" s="3"/>
      <c r="BKD154" s="3"/>
      <c r="BKE154" s="3"/>
      <c r="BKF154" s="3"/>
      <c r="BKG154" s="3"/>
      <c r="BKH154" s="3"/>
      <c r="BKI154" s="3"/>
      <c r="BKJ154" s="3"/>
      <c r="BKK154" s="3"/>
      <c r="BKL154" s="3"/>
      <c r="BKM154" s="3"/>
      <c r="BKN154" s="3"/>
      <c r="BKO154" s="3"/>
      <c r="BKP154" s="3"/>
      <c r="BKQ154" s="3"/>
      <c r="BKR154" s="3"/>
      <c r="BKS154" s="3"/>
      <c r="BKT154" s="3"/>
      <c r="BKU154" s="3"/>
      <c r="BKV154" s="3"/>
      <c r="BKW154" s="3"/>
      <c r="BKX154" s="3"/>
      <c r="BKY154" s="3"/>
      <c r="BKZ154" s="3"/>
      <c r="BLA154" s="3"/>
      <c r="BLB154" s="3"/>
      <c r="BLC154" s="3"/>
      <c r="BLD154" s="3"/>
      <c r="BLE154" s="3"/>
      <c r="BLF154" s="3"/>
      <c r="BLG154" s="3"/>
      <c r="BLH154" s="3"/>
      <c r="BLI154" s="3"/>
      <c r="BLJ154" s="3"/>
      <c r="BLK154" s="3"/>
      <c r="BLL154" s="3"/>
      <c r="BLM154" s="3"/>
      <c r="BLN154" s="3"/>
      <c r="BLO154" s="3"/>
      <c r="BLP154" s="3"/>
      <c r="BLQ154" s="3"/>
      <c r="BLR154" s="3"/>
      <c r="BLS154" s="3"/>
      <c r="BLT154" s="3"/>
      <c r="BLU154" s="3"/>
      <c r="BLV154" s="3"/>
      <c r="BLW154" s="3"/>
      <c r="BLX154" s="3"/>
      <c r="BLY154" s="3"/>
      <c r="BLZ154" s="3"/>
      <c r="BMA154" s="3"/>
      <c r="BMB154" s="3"/>
      <c r="BMC154" s="3"/>
      <c r="BMD154" s="3"/>
      <c r="BME154" s="3"/>
      <c r="BMF154" s="3"/>
      <c r="BMG154" s="3"/>
      <c r="BMH154" s="3"/>
      <c r="BMI154" s="3"/>
      <c r="BMJ154" s="3"/>
      <c r="BMK154" s="3"/>
      <c r="BML154" s="3"/>
      <c r="BMM154" s="3"/>
      <c r="BMN154" s="3"/>
      <c r="BMO154" s="3"/>
      <c r="BMP154" s="3"/>
      <c r="BMQ154" s="3"/>
      <c r="BMR154" s="3"/>
      <c r="BMS154" s="3"/>
      <c r="BMT154" s="3"/>
      <c r="BMU154" s="3"/>
      <c r="BMV154" s="3"/>
      <c r="BMW154" s="3"/>
      <c r="BMX154" s="3"/>
      <c r="BMY154" s="3"/>
      <c r="BMZ154" s="3"/>
      <c r="BNA154" s="3"/>
      <c r="BNB154" s="3"/>
      <c r="BNC154" s="3"/>
      <c r="BND154" s="3"/>
      <c r="BNE154" s="3"/>
      <c r="BNF154" s="3"/>
      <c r="BNG154" s="3"/>
      <c r="BNH154" s="3"/>
      <c r="BNI154" s="3"/>
      <c r="BNJ154" s="3"/>
      <c r="BNK154" s="3"/>
      <c r="BNL154" s="3"/>
      <c r="BNM154" s="3"/>
      <c r="BNN154" s="3"/>
      <c r="BNO154" s="3"/>
      <c r="BNP154" s="3"/>
      <c r="BNQ154" s="3"/>
      <c r="BNR154" s="3"/>
      <c r="BNS154" s="3"/>
      <c r="BNT154" s="3"/>
      <c r="BNU154" s="3"/>
      <c r="BNV154" s="3"/>
      <c r="BNW154" s="3"/>
      <c r="BNX154" s="3"/>
      <c r="BNY154" s="3"/>
      <c r="BNZ154" s="3"/>
      <c r="BOA154" s="3"/>
      <c r="BOB154" s="3"/>
      <c r="BOC154" s="3"/>
      <c r="BOD154" s="3"/>
      <c r="BOE154" s="3"/>
      <c r="BOF154" s="3"/>
      <c r="BOG154" s="3"/>
      <c r="BOH154" s="3"/>
      <c r="BOI154" s="3"/>
      <c r="BOJ154" s="3"/>
      <c r="BOK154" s="3"/>
      <c r="BOL154" s="3"/>
      <c r="BOM154" s="3"/>
      <c r="BON154" s="3"/>
      <c r="BOO154" s="3"/>
      <c r="BOP154" s="3"/>
      <c r="BOQ154" s="3"/>
      <c r="BOR154" s="3"/>
      <c r="BOS154" s="3"/>
      <c r="BOT154" s="3"/>
      <c r="BOU154" s="3"/>
      <c r="BOV154" s="3"/>
      <c r="BOW154" s="3"/>
      <c r="BOX154" s="3"/>
      <c r="BOY154" s="3"/>
      <c r="BOZ154" s="3"/>
      <c r="BPA154" s="3"/>
      <c r="BPB154" s="3"/>
      <c r="BPC154" s="3"/>
      <c r="BPD154" s="3"/>
      <c r="BPE154" s="3"/>
      <c r="BPF154" s="3"/>
      <c r="BPG154" s="3"/>
      <c r="BPH154" s="3"/>
      <c r="BPI154" s="3"/>
      <c r="BPJ154" s="3"/>
      <c r="BPK154" s="3"/>
      <c r="BPL154" s="3"/>
      <c r="BPM154" s="3"/>
      <c r="BPN154" s="3"/>
      <c r="BPO154" s="3"/>
      <c r="BPP154" s="3"/>
      <c r="BPQ154" s="3"/>
      <c r="BPR154" s="3"/>
      <c r="BPS154" s="3"/>
      <c r="BPT154" s="3"/>
      <c r="BPU154" s="3"/>
      <c r="BPV154" s="3"/>
      <c r="BPW154" s="3"/>
      <c r="BPX154" s="3"/>
      <c r="BPY154" s="3"/>
      <c r="BPZ154" s="3"/>
      <c r="BQA154" s="3"/>
      <c r="BQB154" s="3"/>
      <c r="BQC154" s="3"/>
      <c r="BQD154" s="3"/>
      <c r="BQE154" s="3"/>
      <c r="BQF154" s="3"/>
      <c r="BQG154" s="3"/>
      <c r="BQH154" s="3"/>
      <c r="BQI154" s="3"/>
      <c r="BQJ154" s="3"/>
      <c r="BQK154" s="3"/>
      <c r="BQL154" s="3"/>
      <c r="BQM154" s="3"/>
      <c r="BQN154" s="3"/>
      <c r="BQO154" s="3"/>
      <c r="BQP154" s="3"/>
      <c r="BQQ154" s="3"/>
      <c r="BQR154" s="3"/>
      <c r="BQS154" s="3"/>
      <c r="BQT154" s="3"/>
      <c r="BQU154" s="3"/>
      <c r="BQV154" s="3"/>
      <c r="BQW154" s="3"/>
      <c r="BQX154" s="3"/>
      <c r="BQY154" s="3"/>
      <c r="BQZ154" s="3"/>
      <c r="BRA154" s="3"/>
      <c r="BRB154" s="3"/>
      <c r="BRC154" s="3"/>
      <c r="BRD154" s="3"/>
      <c r="BRE154" s="3"/>
      <c r="BRF154" s="3"/>
      <c r="BRG154" s="3"/>
      <c r="BRH154" s="3"/>
      <c r="BRI154" s="3"/>
      <c r="BRJ154" s="3"/>
      <c r="BRK154" s="3"/>
      <c r="BRL154" s="3"/>
      <c r="BRM154" s="3"/>
      <c r="BRN154" s="3"/>
      <c r="BRO154" s="3"/>
      <c r="BRP154" s="3"/>
      <c r="BRQ154" s="3"/>
      <c r="BRR154" s="3"/>
      <c r="BRS154" s="3"/>
      <c r="BRT154" s="3"/>
      <c r="BRU154" s="3"/>
      <c r="BRV154" s="3"/>
      <c r="BRW154" s="3"/>
      <c r="BRX154" s="3"/>
      <c r="BRY154" s="3"/>
      <c r="BRZ154" s="3"/>
      <c r="BSA154" s="3"/>
      <c r="BSB154" s="3"/>
      <c r="BSC154" s="3"/>
      <c r="BSD154" s="3"/>
      <c r="BSE154" s="3"/>
      <c r="BSF154" s="3"/>
      <c r="BSG154" s="3"/>
      <c r="BSH154" s="3"/>
      <c r="BSI154" s="3"/>
      <c r="BSJ154" s="3"/>
      <c r="BSK154" s="3"/>
      <c r="BSL154" s="3"/>
      <c r="BSM154" s="3"/>
      <c r="BSN154" s="3"/>
      <c r="BSO154" s="3"/>
      <c r="BSP154" s="3"/>
      <c r="BSQ154" s="3"/>
      <c r="BSR154" s="3"/>
      <c r="BSS154" s="3"/>
      <c r="BST154" s="3"/>
      <c r="BSU154" s="3"/>
      <c r="BSV154" s="3"/>
      <c r="BSW154" s="3"/>
      <c r="BSX154" s="3"/>
      <c r="BSY154" s="3"/>
      <c r="BSZ154" s="3"/>
      <c r="BTA154" s="3"/>
      <c r="BTB154" s="3"/>
      <c r="BTC154" s="3"/>
      <c r="BTD154" s="3"/>
      <c r="BTE154" s="3"/>
      <c r="BTF154" s="3"/>
      <c r="BTG154" s="3"/>
      <c r="BTH154" s="3"/>
      <c r="BTI154" s="3"/>
      <c r="BTJ154" s="3"/>
      <c r="BTK154" s="3"/>
      <c r="BTL154" s="3"/>
      <c r="BTM154" s="3"/>
      <c r="BTN154" s="3"/>
      <c r="BTO154" s="3"/>
      <c r="BTP154" s="3"/>
      <c r="BTQ154" s="3"/>
      <c r="BTR154" s="3"/>
      <c r="BTS154" s="3"/>
      <c r="BTT154" s="3"/>
      <c r="BTU154" s="3"/>
      <c r="BTV154" s="3"/>
      <c r="BTW154" s="3"/>
      <c r="BTX154" s="3"/>
      <c r="BTY154" s="3"/>
      <c r="BTZ154" s="3"/>
      <c r="BUA154" s="3"/>
      <c r="BUB154" s="3"/>
      <c r="BUC154" s="3"/>
      <c r="BUD154" s="3"/>
      <c r="BUE154" s="3"/>
      <c r="BUF154" s="3"/>
      <c r="BUG154" s="3"/>
      <c r="BUH154" s="3"/>
      <c r="BUI154" s="3"/>
      <c r="BUJ154" s="3"/>
      <c r="BUK154" s="3"/>
      <c r="BUL154" s="3"/>
      <c r="BUM154" s="3"/>
      <c r="BUN154" s="3"/>
      <c r="BUO154" s="3"/>
      <c r="BUP154" s="3"/>
      <c r="BUQ154" s="3"/>
      <c r="BUR154" s="3"/>
      <c r="BUS154" s="3"/>
      <c r="BUT154" s="3"/>
      <c r="BUU154" s="3"/>
      <c r="BUV154" s="3"/>
      <c r="BUW154" s="3"/>
      <c r="BUX154" s="3"/>
      <c r="BUY154" s="3"/>
      <c r="BUZ154" s="3"/>
      <c r="BVA154" s="3"/>
      <c r="BVB154" s="3"/>
      <c r="BVC154" s="3"/>
      <c r="BVD154" s="3"/>
      <c r="BVE154" s="3"/>
      <c r="BVF154" s="3"/>
      <c r="BVG154" s="3"/>
      <c r="BVH154" s="3"/>
      <c r="BVI154" s="3"/>
      <c r="BVJ154" s="3"/>
      <c r="BVK154" s="3"/>
      <c r="BVL154" s="3"/>
      <c r="BVM154" s="3"/>
      <c r="BVN154" s="3"/>
      <c r="BVO154" s="3"/>
      <c r="BVP154" s="3"/>
      <c r="BVQ154" s="3"/>
      <c r="BVR154" s="3"/>
      <c r="BVS154" s="3"/>
      <c r="BVT154" s="3"/>
      <c r="BVU154" s="3"/>
      <c r="BVV154" s="3"/>
      <c r="BVW154" s="3"/>
      <c r="BVX154" s="3"/>
      <c r="BVY154" s="3"/>
      <c r="BVZ154" s="3"/>
      <c r="BWA154" s="3"/>
      <c r="BWB154" s="3"/>
      <c r="BWC154" s="3"/>
      <c r="BWD154" s="3"/>
      <c r="BWE154" s="3"/>
      <c r="BWF154" s="3"/>
      <c r="BWG154" s="3"/>
      <c r="BWH154" s="3"/>
      <c r="BWI154" s="3"/>
      <c r="BWJ154" s="3"/>
      <c r="BWK154" s="3"/>
      <c r="BWL154" s="3"/>
      <c r="BWM154" s="3"/>
      <c r="BWN154" s="3"/>
      <c r="BWO154" s="3"/>
      <c r="BWP154" s="3"/>
      <c r="BWQ154" s="3"/>
      <c r="BWR154" s="3"/>
      <c r="BWS154" s="3"/>
      <c r="BWT154" s="3"/>
      <c r="BWU154" s="3"/>
      <c r="BWV154" s="3"/>
      <c r="BWW154" s="3"/>
      <c r="BWX154" s="3"/>
      <c r="BWY154" s="3"/>
      <c r="BWZ154" s="3"/>
      <c r="BXA154" s="3"/>
      <c r="BXB154" s="3"/>
      <c r="BXC154" s="3"/>
      <c r="BXD154" s="3"/>
      <c r="BXE154" s="3"/>
      <c r="BXF154" s="3"/>
      <c r="BXG154" s="3"/>
      <c r="BXH154" s="3"/>
      <c r="BXI154" s="3"/>
      <c r="BXJ154" s="3"/>
      <c r="BXK154" s="3"/>
      <c r="BXL154" s="3"/>
      <c r="BXM154" s="3"/>
      <c r="BXN154" s="3"/>
      <c r="BXO154" s="3"/>
      <c r="BXP154" s="3"/>
      <c r="BXQ154" s="3"/>
      <c r="BXR154" s="3"/>
      <c r="BXS154" s="3"/>
      <c r="BXT154" s="3"/>
      <c r="BXU154" s="3"/>
      <c r="BXV154" s="3"/>
      <c r="BXW154" s="3"/>
      <c r="BXX154" s="3"/>
      <c r="BXY154" s="3"/>
      <c r="BXZ154" s="3"/>
      <c r="BYA154" s="3"/>
      <c r="BYB154" s="3"/>
      <c r="BYC154" s="3"/>
      <c r="BYD154" s="3"/>
      <c r="BYE154" s="3"/>
      <c r="BYF154" s="3"/>
      <c r="BYG154" s="3"/>
      <c r="BYH154" s="3"/>
      <c r="BYI154" s="3"/>
      <c r="BYJ154" s="3"/>
      <c r="BYK154" s="3"/>
      <c r="BYL154" s="3"/>
      <c r="BYM154" s="3"/>
      <c r="BYN154" s="3"/>
      <c r="BYO154" s="3"/>
      <c r="BYP154" s="3"/>
      <c r="BYQ154" s="3"/>
      <c r="BYR154" s="3"/>
      <c r="BYS154" s="3"/>
      <c r="BYT154" s="3"/>
      <c r="BYU154" s="3"/>
      <c r="BYV154" s="3"/>
      <c r="BYW154" s="3"/>
      <c r="BYX154" s="3"/>
      <c r="BYY154" s="3"/>
      <c r="BYZ154" s="3"/>
      <c r="BZA154" s="3"/>
      <c r="BZB154" s="3"/>
      <c r="BZC154" s="3"/>
      <c r="BZD154" s="3"/>
      <c r="BZE154" s="3"/>
      <c r="BZF154" s="3"/>
      <c r="BZG154" s="3"/>
      <c r="BZH154" s="3"/>
      <c r="BZI154" s="3"/>
      <c r="BZJ154" s="3"/>
      <c r="BZK154" s="3"/>
      <c r="BZL154" s="3"/>
      <c r="BZM154" s="3"/>
      <c r="BZN154" s="3"/>
      <c r="BZO154" s="3"/>
      <c r="BZP154" s="3"/>
      <c r="BZQ154" s="3"/>
      <c r="BZR154" s="3"/>
      <c r="BZS154" s="3"/>
      <c r="BZT154" s="3"/>
      <c r="BZU154" s="3"/>
      <c r="BZV154" s="3"/>
      <c r="BZW154" s="3"/>
      <c r="BZX154" s="3"/>
      <c r="BZY154" s="3"/>
      <c r="BZZ154" s="3"/>
      <c r="CAA154" s="3"/>
      <c r="CAB154" s="3"/>
      <c r="CAC154" s="3"/>
      <c r="CAD154" s="3"/>
      <c r="CAE154" s="3"/>
      <c r="CAF154" s="3"/>
      <c r="CAG154" s="3"/>
      <c r="CAH154" s="3"/>
      <c r="CAI154" s="3"/>
      <c r="CAJ154" s="3"/>
      <c r="CAK154" s="3"/>
      <c r="CAL154" s="3"/>
      <c r="CAM154" s="3"/>
      <c r="CAN154" s="3"/>
      <c r="CAO154" s="3"/>
      <c r="CAP154" s="3"/>
      <c r="CAQ154" s="3"/>
      <c r="CAR154" s="3"/>
      <c r="CAS154" s="3"/>
      <c r="CAT154" s="3"/>
      <c r="CAU154" s="3"/>
      <c r="CAV154" s="3"/>
      <c r="CAW154" s="3"/>
      <c r="CAX154" s="3"/>
      <c r="CAY154" s="3"/>
      <c r="CAZ154" s="3"/>
      <c r="CBA154" s="3"/>
      <c r="CBB154" s="3"/>
      <c r="CBC154" s="3"/>
      <c r="CBD154" s="3"/>
      <c r="CBE154" s="3"/>
      <c r="CBF154" s="3"/>
      <c r="CBG154" s="3"/>
      <c r="CBH154" s="3"/>
      <c r="CBI154" s="3"/>
      <c r="CBJ154" s="3"/>
      <c r="CBK154" s="3"/>
      <c r="CBL154" s="3"/>
      <c r="CBM154" s="3"/>
      <c r="CBN154" s="3"/>
      <c r="CBO154" s="3"/>
      <c r="CBP154" s="3"/>
      <c r="CBQ154" s="3"/>
      <c r="CBR154" s="3"/>
      <c r="CBS154" s="3"/>
      <c r="CBT154" s="3"/>
      <c r="CBU154" s="3"/>
      <c r="CBV154" s="3"/>
      <c r="CBW154" s="3"/>
      <c r="CBX154" s="3"/>
      <c r="CBY154" s="3"/>
      <c r="CBZ154" s="3"/>
      <c r="CCA154" s="3"/>
      <c r="CCB154" s="3"/>
      <c r="CCC154" s="3"/>
      <c r="CCD154" s="3"/>
      <c r="CCE154" s="3"/>
      <c r="CCF154" s="3"/>
      <c r="CCG154" s="3"/>
      <c r="CCH154" s="3"/>
      <c r="CCI154" s="3"/>
      <c r="CCJ154" s="3"/>
      <c r="CCK154" s="3"/>
      <c r="CCL154" s="3"/>
      <c r="CCM154" s="3"/>
      <c r="CCN154" s="3"/>
      <c r="CCO154" s="3"/>
      <c r="CCP154" s="3"/>
      <c r="CCQ154" s="3"/>
      <c r="CCR154" s="3"/>
      <c r="CCS154" s="3"/>
      <c r="CCT154" s="3"/>
      <c r="CCU154" s="3"/>
      <c r="CCV154" s="3"/>
      <c r="CCW154" s="3"/>
      <c r="CCX154" s="3"/>
      <c r="CCY154" s="3"/>
      <c r="CCZ154" s="3"/>
      <c r="CDA154" s="3"/>
      <c r="CDB154" s="3"/>
      <c r="CDC154" s="3"/>
      <c r="CDD154" s="3"/>
      <c r="CDE154" s="3"/>
      <c r="CDF154" s="3"/>
      <c r="CDG154" s="3"/>
      <c r="CDH154" s="3"/>
      <c r="CDI154" s="3"/>
      <c r="CDJ154" s="3"/>
      <c r="CDK154" s="3"/>
      <c r="CDL154" s="3"/>
      <c r="CDM154" s="3"/>
      <c r="CDN154" s="3"/>
      <c r="CDO154" s="3"/>
      <c r="CDP154" s="3"/>
      <c r="CDQ154" s="3"/>
      <c r="CDR154" s="3"/>
      <c r="CDS154" s="3"/>
      <c r="CDT154" s="3"/>
      <c r="CDU154" s="3"/>
      <c r="CDV154" s="3"/>
      <c r="CDW154" s="3"/>
      <c r="CDX154" s="3"/>
      <c r="CDY154" s="3"/>
      <c r="CDZ154" s="3"/>
      <c r="CEA154" s="3"/>
      <c r="CEB154" s="3"/>
      <c r="CEC154" s="3"/>
      <c r="CED154" s="3"/>
      <c r="CEE154" s="3"/>
      <c r="CEF154" s="3"/>
      <c r="CEG154" s="3"/>
      <c r="CEH154" s="3"/>
      <c r="CEI154" s="3"/>
      <c r="CEJ154" s="3"/>
      <c r="CEK154" s="3"/>
      <c r="CEL154" s="3"/>
      <c r="CEM154" s="3"/>
      <c r="CEN154" s="3"/>
      <c r="CEO154" s="3"/>
      <c r="CEP154" s="3"/>
      <c r="CEQ154" s="3"/>
      <c r="CER154" s="3"/>
      <c r="CES154" s="3"/>
      <c r="CET154" s="3"/>
      <c r="CEU154" s="3"/>
      <c r="CEV154" s="3"/>
      <c r="CEW154" s="3"/>
      <c r="CEX154" s="3"/>
      <c r="CEY154" s="3"/>
      <c r="CEZ154" s="3"/>
      <c r="CFA154" s="3"/>
      <c r="CFB154" s="3"/>
      <c r="CFC154" s="3"/>
      <c r="CFD154" s="3"/>
      <c r="CFE154" s="3"/>
      <c r="CFF154" s="3"/>
      <c r="CFG154" s="3"/>
      <c r="CFH154" s="3"/>
      <c r="CFI154" s="3"/>
      <c r="CFJ154" s="3"/>
      <c r="CFK154" s="3"/>
      <c r="CFL154" s="3"/>
      <c r="CFM154" s="3"/>
      <c r="CFN154" s="3"/>
      <c r="CFO154" s="3"/>
      <c r="CFP154" s="3"/>
      <c r="CFQ154" s="3"/>
      <c r="CFR154" s="3"/>
      <c r="CFS154" s="3"/>
      <c r="CFT154" s="3"/>
      <c r="CFU154" s="3"/>
      <c r="CFV154" s="3"/>
      <c r="CFW154" s="3"/>
      <c r="CFX154" s="3"/>
      <c r="CFY154" s="3"/>
      <c r="CFZ154" s="3"/>
      <c r="CGA154" s="3"/>
      <c r="CGB154" s="3"/>
      <c r="CGC154" s="3"/>
      <c r="CGD154" s="3"/>
      <c r="CGE154" s="3"/>
      <c r="CGF154" s="3"/>
      <c r="CGG154" s="3"/>
      <c r="CGH154" s="3"/>
      <c r="CGI154" s="3"/>
      <c r="CGJ154" s="3"/>
      <c r="CGK154" s="3"/>
      <c r="CGL154" s="3"/>
      <c r="CGM154" s="3"/>
      <c r="CGN154" s="3"/>
      <c r="CGO154" s="3"/>
      <c r="CGP154" s="3"/>
      <c r="CGQ154" s="3"/>
      <c r="CGR154" s="3"/>
      <c r="CGS154" s="3"/>
      <c r="CGT154" s="3"/>
      <c r="CGU154" s="3"/>
      <c r="CGV154" s="3"/>
      <c r="CGW154" s="3"/>
      <c r="CGX154" s="3"/>
      <c r="CGY154" s="3"/>
      <c r="CGZ154" s="3"/>
      <c r="CHA154" s="3"/>
      <c r="CHB154" s="3"/>
      <c r="CHC154" s="3"/>
      <c r="CHD154" s="3"/>
      <c r="CHE154" s="3"/>
      <c r="CHF154" s="3"/>
      <c r="CHG154" s="3"/>
      <c r="CHH154" s="3"/>
      <c r="CHI154" s="3"/>
      <c r="CHJ154" s="3"/>
      <c r="CHK154" s="3"/>
      <c r="CHL154" s="3"/>
      <c r="CHM154" s="3"/>
      <c r="CHN154" s="3"/>
      <c r="CHO154" s="3"/>
      <c r="CHP154" s="3"/>
      <c r="CHQ154" s="3"/>
      <c r="CHR154" s="3"/>
      <c r="CHS154" s="3"/>
      <c r="CHT154" s="3"/>
      <c r="CHU154" s="3"/>
      <c r="CHV154" s="3"/>
      <c r="CHW154" s="3"/>
      <c r="CHX154" s="3"/>
      <c r="CHY154" s="3"/>
      <c r="CHZ154" s="3"/>
      <c r="CIA154" s="3"/>
      <c r="CIB154" s="3"/>
      <c r="CIC154" s="3"/>
      <c r="CID154" s="3"/>
      <c r="CIE154" s="3"/>
      <c r="CIF154" s="3"/>
      <c r="CIG154" s="3"/>
      <c r="CIH154" s="3"/>
      <c r="CII154" s="3"/>
      <c r="CIJ154" s="3"/>
      <c r="CIK154" s="3"/>
      <c r="CIL154" s="3"/>
      <c r="CIM154" s="3"/>
      <c r="CIN154" s="3"/>
      <c r="CIO154" s="3"/>
      <c r="CIP154" s="3"/>
      <c r="CIQ154" s="3"/>
      <c r="CIR154" s="3"/>
      <c r="CIS154" s="3"/>
      <c r="CIT154" s="3"/>
      <c r="CIU154" s="3"/>
      <c r="CIV154" s="3"/>
      <c r="CIW154" s="3"/>
      <c r="CIX154" s="3"/>
      <c r="CIY154" s="3"/>
      <c r="CIZ154" s="3"/>
      <c r="CJA154" s="3"/>
      <c r="CJB154" s="3"/>
      <c r="CJC154" s="3"/>
      <c r="CJD154" s="3"/>
      <c r="CJE154" s="3"/>
      <c r="CJF154" s="3"/>
      <c r="CJG154" s="3"/>
      <c r="CJH154" s="3"/>
      <c r="CJI154" s="3"/>
      <c r="CJJ154" s="3"/>
      <c r="CJK154" s="3"/>
      <c r="CJL154" s="3"/>
      <c r="CJM154" s="3"/>
      <c r="CJN154" s="3"/>
      <c r="CJO154" s="3"/>
      <c r="CJP154" s="3"/>
      <c r="CJQ154" s="3"/>
      <c r="CJR154" s="3"/>
      <c r="CJS154" s="3"/>
      <c r="CJT154" s="3"/>
      <c r="CJU154" s="3"/>
      <c r="CJV154" s="3"/>
      <c r="CJW154" s="3"/>
      <c r="CJX154" s="3"/>
      <c r="CJY154" s="3"/>
      <c r="CJZ154" s="3"/>
      <c r="CKA154" s="3"/>
      <c r="CKB154" s="3"/>
      <c r="CKC154" s="3"/>
      <c r="CKD154" s="3"/>
      <c r="CKE154" s="3"/>
      <c r="CKF154" s="3"/>
      <c r="CKG154" s="3"/>
      <c r="CKH154" s="3"/>
      <c r="CKI154" s="3"/>
      <c r="CKJ154" s="3"/>
      <c r="CKK154" s="3"/>
      <c r="CKL154" s="3"/>
      <c r="CKM154" s="3"/>
      <c r="CKN154" s="3"/>
      <c r="CKO154" s="3"/>
      <c r="CKP154" s="3"/>
      <c r="CKQ154" s="3"/>
      <c r="CKR154" s="3"/>
      <c r="CKS154" s="3"/>
      <c r="CKT154" s="3"/>
      <c r="CKU154" s="3"/>
      <c r="CKV154" s="3"/>
      <c r="CKW154" s="3"/>
      <c r="CKX154" s="3"/>
      <c r="CKY154" s="3"/>
      <c r="CKZ154" s="3"/>
      <c r="CLA154" s="3"/>
      <c r="CLB154" s="3"/>
      <c r="CLC154" s="3"/>
      <c r="CLD154" s="3"/>
      <c r="CLE154" s="3"/>
      <c r="CLF154" s="3"/>
      <c r="CLG154" s="3"/>
      <c r="CLH154" s="3"/>
      <c r="CLI154" s="3"/>
      <c r="CLJ154" s="3"/>
      <c r="CLK154" s="3"/>
      <c r="CLL154" s="3"/>
      <c r="CLM154" s="3"/>
      <c r="CLN154" s="3"/>
      <c r="CLO154" s="3"/>
      <c r="CLP154" s="3"/>
      <c r="CLQ154" s="3"/>
      <c r="CLR154" s="3"/>
      <c r="CLS154" s="3"/>
      <c r="CLT154" s="3"/>
      <c r="CLU154" s="3"/>
      <c r="CLV154" s="3"/>
      <c r="CLW154" s="3"/>
      <c r="CLX154" s="3"/>
      <c r="CLY154" s="3"/>
      <c r="CLZ154" s="3"/>
      <c r="CMA154" s="3"/>
      <c r="CMB154" s="3"/>
      <c r="CMC154" s="3"/>
      <c r="CMD154" s="3"/>
      <c r="CME154" s="3"/>
      <c r="CMF154" s="3"/>
      <c r="CMG154" s="3"/>
      <c r="CMH154" s="3"/>
      <c r="CMI154" s="3"/>
      <c r="CMJ154" s="3"/>
      <c r="CMK154" s="3"/>
      <c r="CML154" s="3"/>
      <c r="CMM154" s="3"/>
      <c r="CMN154" s="3"/>
      <c r="CMO154" s="3"/>
      <c r="CMP154" s="3"/>
      <c r="CMQ154" s="3"/>
      <c r="CMR154" s="3"/>
      <c r="CMS154" s="3"/>
      <c r="CMT154" s="3"/>
      <c r="CMU154" s="3"/>
      <c r="CMV154" s="3"/>
      <c r="CMW154" s="3"/>
      <c r="CMX154" s="3"/>
      <c r="CMY154" s="3"/>
      <c r="CMZ154" s="3"/>
      <c r="CNA154" s="3"/>
      <c r="CNB154" s="3"/>
      <c r="CNC154" s="3"/>
      <c r="CND154" s="3"/>
      <c r="CNE154" s="3"/>
      <c r="CNF154" s="3"/>
      <c r="CNG154" s="3"/>
      <c r="CNH154" s="3"/>
      <c r="CNI154" s="3"/>
      <c r="CNJ154" s="3"/>
      <c r="CNK154" s="3"/>
      <c r="CNL154" s="3"/>
      <c r="CNM154" s="3"/>
      <c r="CNN154" s="3"/>
      <c r="CNO154" s="3"/>
      <c r="CNP154" s="3"/>
      <c r="CNQ154" s="3"/>
      <c r="CNR154" s="3"/>
      <c r="CNS154" s="3"/>
      <c r="CNT154" s="3"/>
      <c r="CNU154" s="3"/>
      <c r="CNV154" s="3"/>
      <c r="CNW154" s="3"/>
      <c r="CNX154" s="3"/>
      <c r="CNY154" s="3"/>
      <c r="CNZ154" s="3"/>
      <c r="COA154" s="3"/>
      <c r="COB154" s="3"/>
      <c r="COC154" s="3"/>
      <c r="COD154" s="3"/>
      <c r="COE154" s="3"/>
      <c r="COF154" s="3"/>
      <c r="COG154" s="3"/>
      <c r="COH154" s="3"/>
      <c r="COI154" s="3"/>
      <c r="COJ154" s="3"/>
      <c r="COK154" s="3"/>
      <c r="COL154" s="3"/>
      <c r="COM154" s="3"/>
      <c r="CON154" s="3"/>
      <c r="COO154" s="3"/>
      <c r="COP154" s="3"/>
      <c r="COQ154" s="3"/>
      <c r="COR154" s="3"/>
      <c r="COS154" s="3"/>
      <c r="COT154" s="3"/>
      <c r="COU154" s="3"/>
      <c r="COV154" s="3"/>
      <c r="COW154" s="3"/>
      <c r="COX154" s="3"/>
      <c r="COY154" s="3"/>
      <c r="COZ154" s="3"/>
      <c r="CPA154" s="3"/>
      <c r="CPB154" s="3"/>
      <c r="CPC154" s="3"/>
      <c r="CPD154" s="3"/>
      <c r="CPE154" s="3"/>
      <c r="CPF154" s="3"/>
      <c r="CPG154" s="3"/>
      <c r="CPH154" s="3"/>
      <c r="CPI154" s="3"/>
      <c r="CPJ154" s="3"/>
      <c r="CPK154" s="3"/>
      <c r="CPL154" s="3"/>
      <c r="CPM154" s="3"/>
      <c r="CPN154" s="3"/>
      <c r="CPO154" s="3"/>
      <c r="CPP154" s="3"/>
      <c r="CPQ154" s="3"/>
      <c r="CPR154" s="3"/>
      <c r="CPS154" s="3"/>
      <c r="CPT154" s="3"/>
      <c r="CPU154" s="3"/>
      <c r="CPV154" s="3"/>
      <c r="CPW154" s="3"/>
      <c r="CPX154" s="3"/>
      <c r="CPY154" s="3"/>
      <c r="CPZ154" s="3"/>
      <c r="CQA154" s="3"/>
      <c r="CQB154" s="3"/>
      <c r="CQC154" s="3"/>
      <c r="CQD154" s="3"/>
      <c r="CQE154" s="3"/>
      <c r="CQF154" s="3"/>
      <c r="CQG154" s="3"/>
      <c r="CQH154" s="3"/>
      <c r="CQI154" s="3"/>
      <c r="CQJ154" s="3"/>
      <c r="CQK154" s="3"/>
      <c r="CQL154" s="3"/>
      <c r="CQM154" s="3"/>
      <c r="CQN154" s="3"/>
      <c r="CQO154" s="3"/>
      <c r="CQP154" s="3"/>
      <c r="CQQ154" s="3"/>
      <c r="CQR154" s="3"/>
      <c r="CQS154" s="3"/>
      <c r="CQT154" s="3"/>
      <c r="CQU154" s="3"/>
      <c r="CQV154" s="3"/>
      <c r="CQW154" s="3"/>
      <c r="CQX154" s="3"/>
      <c r="CQY154" s="3"/>
      <c r="CQZ154" s="3"/>
      <c r="CRA154" s="3"/>
      <c r="CRB154" s="3"/>
      <c r="CRC154" s="3"/>
      <c r="CRD154" s="3"/>
      <c r="CRE154" s="3"/>
      <c r="CRF154" s="3"/>
      <c r="CRG154" s="3"/>
      <c r="CRH154" s="3"/>
      <c r="CRI154" s="3"/>
      <c r="CRJ154" s="3"/>
      <c r="CRK154" s="3"/>
      <c r="CRL154" s="3"/>
      <c r="CRM154" s="3"/>
      <c r="CRN154" s="3"/>
      <c r="CRO154" s="3"/>
      <c r="CRP154" s="3"/>
      <c r="CRQ154" s="3"/>
      <c r="CRR154" s="3"/>
      <c r="CRS154" s="3"/>
      <c r="CRT154" s="3"/>
      <c r="CRU154" s="3"/>
      <c r="CRV154" s="3"/>
      <c r="CRW154" s="3"/>
      <c r="CRX154" s="3"/>
      <c r="CRY154" s="3"/>
      <c r="CRZ154" s="3"/>
      <c r="CSA154" s="3"/>
      <c r="CSB154" s="3"/>
      <c r="CSC154" s="3"/>
      <c r="CSD154" s="3"/>
      <c r="CSE154" s="3"/>
      <c r="CSF154" s="3"/>
      <c r="CSG154" s="3"/>
      <c r="CSH154" s="3"/>
      <c r="CSI154" s="3"/>
      <c r="CSJ154" s="3"/>
      <c r="CSK154" s="3"/>
      <c r="CSL154" s="3"/>
      <c r="CSM154" s="3"/>
      <c r="CSN154" s="3"/>
      <c r="CSO154" s="3"/>
      <c r="CSP154" s="3"/>
      <c r="CSQ154" s="3"/>
      <c r="CSR154" s="3"/>
      <c r="CSS154" s="3"/>
      <c r="CST154" s="3"/>
      <c r="CSU154" s="3"/>
      <c r="CSV154" s="3"/>
      <c r="CSW154" s="3"/>
      <c r="CSX154" s="3"/>
      <c r="CSY154" s="3"/>
      <c r="CSZ154" s="3"/>
      <c r="CTA154" s="3"/>
      <c r="CTB154" s="3"/>
      <c r="CTC154" s="3"/>
      <c r="CTD154" s="3"/>
      <c r="CTE154" s="3"/>
      <c r="CTF154" s="3"/>
      <c r="CTG154" s="3"/>
      <c r="CTH154" s="3"/>
      <c r="CTI154" s="3"/>
      <c r="CTJ154" s="3"/>
      <c r="CTK154" s="3"/>
      <c r="CTL154" s="3"/>
      <c r="CTM154" s="3"/>
      <c r="CTN154" s="3"/>
      <c r="CTO154" s="3"/>
      <c r="CTP154" s="3"/>
      <c r="CTQ154" s="3"/>
      <c r="CTR154" s="3"/>
      <c r="CTS154" s="3"/>
      <c r="CTT154" s="3"/>
      <c r="CTU154" s="3"/>
      <c r="CTV154" s="3"/>
      <c r="CTW154" s="3"/>
      <c r="CTX154" s="3"/>
      <c r="CTY154" s="3"/>
      <c r="CTZ154" s="3"/>
      <c r="CUA154" s="3"/>
      <c r="CUB154" s="3"/>
      <c r="CUC154" s="3"/>
      <c r="CUD154" s="3"/>
      <c r="CUE154" s="3"/>
      <c r="CUF154" s="3"/>
      <c r="CUG154" s="3"/>
      <c r="CUH154" s="3"/>
      <c r="CUI154" s="3"/>
      <c r="CUJ154" s="3"/>
      <c r="CUK154" s="3"/>
      <c r="CUL154" s="3"/>
      <c r="CUM154" s="3"/>
      <c r="CUN154" s="3"/>
      <c r="CUO154" s="3"/>
      <c r="CUP154" s="3"/>
      <c r="CUQ154" s="3"/>
      <c r="CUR154" s="3"/>
      <c r="CUS154" s="3"/>
      <c r="CUT154" s="3"/>
      <c r="CUU154" s="3"/>
      <c r="CUV154" s="3"/>
      <c r="CUW154" s="3"/>
      <c r="CUX154" s="3"/>
      <c r="CUY154" s="3"/>
      <c r="CUZ154" s="3"/>
      <c r="CVA154" s="3"/>
      <c r="CVB154" s="3"/>
      <c r="CVC154" s="3"/>
      <c r="CVD154" s="3"/>
      <c r="CVE154" s="3"/>
      <c r="CVF154" s="3"/>
      <c r="CVG154" s="3"/>
      <c r="CVH154" s="3"/>
      <c r="CVI154" s="3"/>
      <c r="CVJ154" s="3"/>
      <c r="CVK154" s="3"/>
      <c r="CVL154" s="3"/>
      <c r="CVM154" s="3"/>
      <c r="CVN154" s="3"/>
      <c r="CVO154" s="3"/>
      <c r="CVP154" s="3"/>
      <c r="CVQ154" s="3"/>
      <c r="CVR154" s="3"/>
      <c r="CVS154" s="3"/>
      <c r="CVT154" s="3"/>
      <c r="CVU154" s="3"/>
      <c r="CVV154" s="3"/>
      <c r="CVW154" s="3"/>
      <c r="CVX154" s="3"/>
      <c r="CVY154" s="3"/>
      <c r="CVZ154" s="3"/>
      <c r="CWA154" s="3"/>
      <c r="CWB154" s="3"/>
      <c r="CWC154" s="3"/>
      <c r="CWD154" s="3"/>
      <c r="CWE154" s="3"/>
      <c r="CWF154" s="3"/>
      <c r="CWG154" s="3"/>
      <c r="CWH154" s="3"/>
      <c r="CWI154" s="3"/>
      <c r="CWJ154" s="3"/>
      <c r="CWK154" s="3"/>
      <c r="CWL154" s="3"/>
      <c r="CWM154" s="3"/>
      <c r="CWN154" s="3"/>
      <c r="CWO154" s="3"/>
      <c r="CWP154" s="3"/>
      <c r="CWQ154" s="3"/>
      <c r="CWR154" s="3"/>
      <c r="CWS154" s="3"/>
      <c r="CWT154" s="3"/>
      <c r="CWU154" s="3"/>
      <c r="CWV154" s="3"/>
      <c r="CWW154" s="3"/>
      <c r="CWX154" s="3"/>
      <c r="CWY154" s="3"/>
      <c r="CWZ154" s="3"/>
      <c r="CXA154" s="3"/>
      <c r="CXB154" s="3"/>
      <c r="CXC154" s="3"/>
      <c r="CXD154" s="3"/>
      <c r="CXE154" s="3"/>
      <c r="CXF154" s="3"/>
      <c r="CXG154" s="3"/>
      <c r="CXH154" s="3"/>
      <c r="CXI154" s="3"/>
      <c r="CXJ154" s="3"/>
      <c r="CXK154" s="3"/>
      <c r="CXL154" s="3"/>
      <c r="CXM154" s="3"/>
      <c r="CXN154" s="3"/>
      <c r="CXO154" s="3"/>
      <c r="CXP154" s="3"/>
      <c r="CXQ154" s="3"/>
      <c r="CXR154" s="3"/>
      <c r="CXS154" s="3"/>
      <c r="CXT154" s="3"/>
      <c r="CXU154" s="3"/>
      <c r="CXV154" s="3"/>
      <c r="CXW154" s="3"/>
      <c r="CXX154" s="3"/>
      <c r="CXY154" s="3"/>
      <c r="CXZ154" s="3"/>
      <c r="CYA154" s="3"/>
      <c r="CYB154" s="3"/>
      <c r="CYC154" s="3"/>
      <c r="CYD154" s="3"/>
      <c r="CYE154" s="3"/>
      <c r="CYF154" s="3"/>
      <c r="CYG154" s="3"/>
      <c r="CYH154" s="3"/>
      <c r="CYI154" s="3"/>
      <c r="CYJ154" s="3"/>
      <c r="CYK154" s="3"/>
      <c r="CYL154" s="3"/>
      <c r="CYM154" s="3"/>
      <c r="CYN154" s="3"/>
      <c r="CYO154" s="3"/>
      <c r="CYP154" s="3"/>
      <c r="CYQ154" s="3"/>
      <c r="CYR154" s="3"/>
      <c r="CYS154" s="3"/>
      <c r="CYT154" s="3"/>
      <c r="CYU154" s="3"/>
      <c r="CYV154" s="3"/>
      <c r="CYW154" s="3"/>
      <c r="CYX154" s="3"/>
      <c r="CYY154" s="3"/>
      <c r="CYZ154" s="3"/>
      <c r="CZA154" s="3"/>
      <c r="CZB154" s="3"/>
      <c r="CZC154" s="3"/>
      <c r="CZD154" s="3"/>
      <c r="CZE154" s="3"/>
      <c r="CZF154" s="3"/>
      <c r="CZG154" s="3"/>
      <c r="CZH154" s="3"/>
      <c r="CZI154" s="3"/>
      <c r="CZJ154" s="3"/>
      <c r="CZK154" s="3"/>
      <c r="CZL154" s="3"/>
      <c r="CZM154" s="3"/>
      <c r="CZN154" s="3"/>
      <c r="CZO154" s="3"/>
      <c r="CZP154" s="3"/>
      <c r="CZQ154" s="3"/>
      <c r="CZR154" s="3"/>
      <c r="CZS154" s="3"/>
      <c r="CZT154" s="3"/>
      <c r="CZU154" s="3"/>
      <c r="CZV154" s="3"/>
      <c r="CZW154" s="3"/>
      <c r="CZX154" s="3"/>
      <c r="CZY154" s="3"/>
      <c r="CZZ154" s="3"/>
      <c r="DAA154" s="3"/>
      <c r="DAB154" s="3"/>
      <c r="DAC154" s="3"/>
      <c r="DAD154" s="3"/>
      <c r="DAE154" s="3"/>
      <c r="DAF154" s="3"/>
      <c r="DAG154" s="3"/>
      <c r="DAH154" s="3"/>
      <c r="DAI154" s="3"/>
      <c r="DAJ154" s="3"/>
      <c r="DAK154" s="3"/>
      <c r="DAL154" s="3"/>
      <c r="DAM154" s="3"/>
      <c r="DAN154" s="3"/>
      <c r="DAO154" s="3"/>
      <c r="DAP154" s="3"/>
      <c r="DAQ154" s="3"/>
      <c r="DAR154" s="3"/>
      <c r="DAS154" s="3"/>
      <c r="DAT154" s="3"/>
      <c r="DAU154" s="3"/>
      <c r="DAV154" s="3"/>
      <c r="DAW154" s="3"/>
      <c r="DAX154" s="3"/>
      <c r="DAY154" s="3"/>
      <c r="DAZ154" s="3"/>
      <c r="DBA154" s="3"/>
      <c r="DBB154" s="3"/>
      <c r="DBC154" s="3"/>
      <c r="DBD154" s="3"/>
      <c r="DBE154" s="3"/>
      <c r="DBF154" s="3"/>
      <c r="DBG154" s="3"/>
      <c r="DBH154" s="3"/>
      <c r="DBI154" s="3"/>
      <c r="DBJ154" s="3"/>
      <c r="DBK154" s="3"/>
      <c r="DBL154" s="3"/>
      <c r="DBM154" s="3"/>
      <c r="DBN154" s="3"/>
      <c r="DBO154" s="3"/>
      <c r="DBP154" s="3"/>
      <c r="DBQ154" s="3"/>
      <c r="DBR154" s="3"/>
      <c r="DBS154" s="3"/>
      <c r="DBT154" s="3"/>
      <c r="DBU154" s="3"/>
      <c r="DBV154" s="3"/>
      <c r="DBW154" s="3"/>
      <c r="DBX154" s="3"/>
      <c r="DBY154" s="3"/>
      <c r="DBZ154" s="3"/>
      <c r="DCA154" s="3"/>
      <c r="DCB154" s="3"/>
      <c r="DCC154" s="3"/>
      <c r="DCD154" s="3"/>
      <c r="DCE154" s="3"/>
      <c r="DCF154" s="3"/>
      <c r="DCG154" s="3"/>
      <c r="DCH154" s="3"/>
      <c r="DCI154" s="3"/>
      <c r="DCJ154" s="3"/>
      <c r="DCK154" s="3"/>
      <c r="DCL154" s="3"/>
      <c r="DCM154" s="3"/>
      <c r="DCN154" s="3"/>
      <c r="DCO154" s="3"/>
      <c r="DCP154" s="3"/>
      <c r="DCQ154" s="3"/>
      <c r="DCR154" s="3"/>
      <c r="DCS154" s="3"/>
      <c r="DCT154" s="3"/>
      <c r="DCU154" s="3"/>
      <c r="DCV154" s="3"/>
      <c r="DCW154" s="3"/>
      <c r="DCX154" s="3"/>
      <c r="DCY154" s="3"/>
      <c r="DCZ154" s="3"/>
      <c r="DDA154" s="3"/>
      <c r="DDB154" s="3"/>
      <c r="DDC154" s="3"/>
      <c r="DDD154" s="3"/>
      <c r="DDE154" s="3"/>
      <c r="DDF154" s="3"/>
      <c r="DDG154" s="3"/>
      <c r="DDH154" s="3"/>
      <c r="DDI154" s="3"/>
      <c r="DDJ154" s="3"/>
      <c r="DDK154" s="3"/>
      <c r="DDL154" s="3"/>
      <c r="DDM154" s="3"/>
      <c r="DDN154" s="3"/>
      <c r="DDO154" s="3"/>
      <c r="DDP154" s="3"/>
      <c r="DDQ154" s="3"/>
      <c r="DDR154" s="3"/>
      <c r="DDS154" s="3"/>
      <c r="DDT154" s="3"/>
      <c r="DDU154" s="3"/>
      <c r="DDV154" s="3"/>
      <c r="DDW154" s="3"/>
      <c r="DDX154" s="3"/>
      <c r="DDY154" s="3"/>
      <c r="DDZ154" s="3"/>
      <c r="DEA154" s="3"/>
      <c r="DEB154" s="3"/>
      <c r="DEC154" s="3"/>
      <c r="DED154" s="3"/>
      <c r="DEE154" s="3"/>
      <c r="DEF154" s="3"/>
      <c r="DEG154" s="3"/>
      <c r="DEH154" s="3"/>
      <c r="DEI154" s="3"/>
      <c r="DEJ154" s="3"/>
      <c r="DEK154" s="3"/>
      <c r="DEL154" s="3"/>
      <c r="DEM154" s="3"/>
      <c r="DEN154" s="3"/>
      <c r="DEO154" s="3"/>
      <c r="DEP154" s="3"/>
      <c r="DEQ154" s="3"/>
      <c r="DER154" s="3"/>
      <c r="DES154" s="3"/>
      <c r="DET154" s="3"/>
      <c r="DEU154" s="3"/>
      <c r="DEV154" s="3"/>
      <c r="DEW154" s="3"/>
      <c r="DEX154" s="3"/>
      <c r="DEY154" s="3"/>
      <c r="DEZ154" s="3"/>
      <c r="DFA154" s="3"/>
      <c r="DFB154" s="3"/>
      <c r="DFC154" s="3"/>
      <c r="DFD154" s="3"/>
      <c r="DFE154" s="3"/>
      <c r="DFF154" s="3"/>
      <c r="DFG154" s="3"/>
      <c r="DFH154" s="3"/>
      <c r="DFI154" s="3"/>
      <c r="DFJ154" s="3"/>
      <c r="DFK154" s="3"/>
      <c r="DFL154" s="3"/>
      <c r="DFM154" s="3"/>
      <c r="DFN154" s="3"/>
      <c r="DFO154" s="3"/>
      <c r="DFP154" s="3"/>
      <c r="DFQ154" s="3"/>
      <c r="DFR154" s="3"/>
      <c r="DFS154" s="3"/>
      <c r="DFT154" s="3"/>
      <c r="DFU154" s="3"/>
      <c r="DFV154" s="3"/>
      <c r="DFW154" s="3"/>
      <c r="DFX154" s="3"/>
      <c r="DFY154" s="3"/>
      <c r="DFZ154" s="3"/>
      <c r="DGA154" s="3"/>
      <c r="DGB154" s="3"/>
      <c r="DGC154" s="3"/>
      <c r="DGD154" s="3"/>
      <c r="DGE154" s="3"/>
      <c r="DGF154" s="3"/>
      <c r="DGG154" s="3"/>
      <c r="DGH154" s="3"/>
      <c r="DGI154" s="3"/>
      <c r="DGJ154" s="3"/>
      <c r="DGK154" s="3"/>
      <c r="DGL154" s="3"/>
      <c r="DGM154" s="3"/>
      <c r="DGN154" s="3"/>
      <c r="DGO154" s="3"/>
      <c r="DGP154" s="3"/>
      <c r="DGQ154" s="3"/>
      <c r="DGR154" s="3"/>
      <c r="DGS154" s="3"/>
      <c r="DGT154" s="3"/>
      <c r="DGU154" s="3"/>
      <c r="DGV154" s="3"/>
      <c r="DGW154" s="3"/>
      <c r="DGX154" s="3"/>
      <c r="DGY154" s="3"/>
      <c r="DGZ154" s="3"/>
      <c r="DHA154" s="3"/>
      <c r="DHB154" s="3"/>
      <c r="DHC154" s="3"/>
      <c r="DHD154" s="3"/>
      <c r="DHE154" s="3"/>
      <c r="DHF154" s="3"/>
      <c r="DHG154" s="3"/>
      <c r="DHH154" s="3"/>
      <c r="DHI154" s="3"/>
      <c r="DHJ154" s="3"/>
      <c r="DHK154" s="3"/>
      <c r="DHL154" s="3"/>
      <c r="DHM154" s="3"/>
      <c r="DHN154" s="3"/>
      <c r="DHO154" s="3"/>
      <c r="DHP154" s="3"/>
      <c r="DHQ154" s="3"/>
      <c r="DHR154" s="3"/>
      <c r="DHS154" s="3"/>
      <c r="DHT154" s="3"/>
      <c r="DHU154" s="3"/>
      <c r="DHV154" s="3"/>
      <c r="DHW154" s="3"/>
      <c r="DHX154" s="3"/>
      <c r="DHY154" s="3"/>
      <c r="DHZ154" s="3"/>
      <c r="DIA154" s="3"/>
      <c r="DIB154" s="3"/>
      <c r="DIC154" s="3"/>
      <c r="DID154" s="3"/>
      <c r="DIE154" s="3"/>
      <c r="DIF154" s="3"/>
      <c r="DIG154" s="3"/>
      <c r="DIH154" s="3"/>
      <c r="DII154" s="3"/>
      <c r="DIJ154" s="3"/>
      <c r="DIK154" s="3"/>
      <c r="DIL154" s="3"/>
      <c r="DIM154" s="3"/>
      <c r="DIN154" s="3"/>
      <c r="DIO154" s="3"/>
      <c r="DIP154" s="3"/>
      <c r="DIQ154" s="3"/>
      <c r="DIR154" s="3"/>
      <c r="DIS154" s="3"/>
      <c r="DIT154" s="3"/>
      <c r="DIU154" s="3"/>
      <c r="DIV154" s="3"/>
      <c r="DIW154" s="3"/>
      <c r="DIX154" s="3"/>
      <c r="DIY154" s="3"/>
      <c r="DIZ154" s="3"/>
      <c r="DJA154" s="3"/>
      <c r="DJB154" s="3"/>
      <c r="DJC154" s="3"/>
      <c r="DJD154" s="3"/>
      <c r="DJE154" s="3"/>
      <c r="DJF154" s="3"/>
      <c r="DJG154" s="3"/>
      <c r="DJH154" s="3"/>
      <c r="DJI154" s="3"/>
      <c r="DJJ154" s="3"/>
      <c r="DJK154" s="3"/>
      <c r="DJL154" s="3"/>
      <c r="DJM154" s="3"/>
      <c r="DJN154" s="3"/>
      <c r="DJO154" s="3"/>
      <c r="DJP154" s="3"/>
      <c r="DJQ154" s="3"/>
      <c r="DJR154" s="3"/>
      <c r="DJS154" s="3"/>
      <c r="DJT154" s="3"/>
      <c r="DJU154" s="3"/>
      <c r="DJV154" s="3"/>
      <c r="DJW154" s="3"/>
      <c r="DJX154" s="3"/>
      <c r="DJY154" s="3"/>
      <c r="DJZ154" s="3"/>
      <c r="DKA154" s="3"/>
      <c r="DKB154" s="3"/>
      <c r="DKC154" s="3"/>
      <c r="DKD154" s="3"/>
      <c r="DKE154" s="3"/>
      <c r="DKF154" s="3"/>
      <c r="DKG154" s="3"/>
      <c r="DKH154" s="3"/>
      <c r="DKI154" s="3"/>
      <c r="DKJ154" s="3"/>
      <c r="DKK154" s="3"/>
      <c r="DKL154" s="3"/>
      <c r="DKM154" s="3"/>
      <c r="DKN154" s="3"/>
      <c r="DKO154" s="3"/>
      <c r="DKP154" s="3"/>
      <c r="DKQ154" s="3"/>
      <c r="DKR154" s="3"/>
      <c r="DKS154" s="3"/>
      <c r="DKT154" s="3"/>
      <c r="DKU154" s="3"/>
      <c r="DKV154" s="3"/>
      <c r="DKW154" s="3"/>
      <c r="DKX154" s="3"/>
      <c r="DKY154" s="3"/>
      <c r="DKZ154" s="3"/>
      <c r="DLA154" s="3"/>
      <c r="DLB154" s="3"/>
      <c r="DLC154" s="3"/>
      <c r="DLD154" s="3"/>
      <c r="DLE154" s="3"/>
      <c r="DLF154" s="3"/>
      <c r="DLG154" s="3"/>
      <c r="DLH154" s="3"/>
      <c r="DLI154" s="3"/>
      <c r="DLJ154" s="3"/>
      <c r="DLK154" s="3"/>
      <c r="DLL154" s="3"/>
      <c r="DLM154" s="3"/>
      <c r="DLN154" s="3"/>
      <c r="DLO154" s="3"/>
      <c r="DLP154" s="3"/>
      <c r="DLQ154" s="3"/>
      <c r="DLR154" s="3"/>
      <c r="DLS154" s="3"/>
      <c r="DLT154" s="3"/>
      <c r="DLU154" s="3"/>
      <c r="DLV154" s="3"/>
      <c r="DLW154" s="3"/>
      <c r="DLX154" s="3"/>
      <c r="DLY154" s="3"/>
      <c r="DLZ154" s="3"/>
      <c r="DMA154" s="3"/>
      <c r="DMB154" s="3"/>
      <c r="DMC154" s="3"/>
      <c r="DMD154" s="3"/>
      <c r="DME154" s="3"/>
      <c r="DMF154" s="3"/>
      <c r="DMG154" s="3"/>
      <c r="DMH154" s="3"/>
      <c r="DMI154" s="3"/>
      <c r="DMJ154" s="3"/>
      <c r="DMK154" s="3"/>
      <c r="DML154" s="3"/>
      <c r="DMM154" s="3"/>
      <c r="DMN154" s="3"/>
      <c r="DMO154" s="3"/>
      <c r="DMP154" s="3"/>
      <c r="DMQ154" s="3"/>
      <c r="DMR154" s="3"/>
      <c r="DMS154" s="3"/>
      <c r="DMT154" s="3"/>
      <c r="DMU154" s="3"/>
      <c r="DMV154" s="3"/>
      <c r="DMW154" s="3"/>
      <c r="DMX154" s="3"/>
      <c r="DMY154" s="3"/>
      <c r="DMZ154" s="3"/>
      <c r="DNA154" s="3"/>
      <c r="DNB154" s="3"/>
      <c r="DNC154" s="3"/>
      <c r="DND154" s="3"/>
      <c r="DNE154" s="3"/>
      <c r="DNF154" s="3"/>
      <c r="DNG154" s="3"/>
      <c r="DNH154" s="3"/>
      <c r="DNI154" s="3"/>
      <c r="DNJ154" s="3"/>
      <c r="DNK154" s="3"/>
      <c r="DNL154" s="3"/>
      <c r="DNM154" s="3"/>
      <c r="DNN154" s="3"/>
      <c r="DNO154" s="3"/>
      <c r="DNP154" s="3"/>
      <c r="DNQ154" s="3"/>
      <c r="DNR154" s="3"/>
      <c r="DNS154" s="3"/>
      <c r="DNT154" s="3"/>
      <c r="DNU154" s="3"/>
      <c r="DNV154" s="3"/>
      <c r="DNW154" s="3"/>
      <c r="DNX154" s="3"/>
      <c r="DNY154" s="3"/>
      <c r="DNZ154" s="3"/>
      <c r="DOA154" s="3"/>
      <c r="DOB154" s="3"/>
      <c r="DOC154" s="3"/>
      <c r="DOD154" s="3"/>
      <c r="DOE154" s="3"/>
      <c r="DOF154" s="3"/>
      <c r="DOG154" s="3"/>
      <c r="DOH154" s="3"/>
      <c r="DOI154" s="3"/>
      <c r="DOJ154" s="3"/>
      <c r="DOK154" s="3"/>
      <c r="DOL154" s="3"/>
      <c r="DOM154" s="3"/>
      <c r="DON154" s="3"/>
      <c r="DOO154" s="3"/>
      <c r="DOP154" s="3"/>
      <c r="DOQ154" s="3"/>
      <c r="DOR154" s="3"/>
      <c r="DOS154" s="3"/>
      <c r="DOT154" s="3"/>
      <c r="DOU154" s="3"/>
      <c r="DOV154" s="3"/>
      <c r="DOW154" s="3"/>
      <c r="DOX154" s="3"/>
      <c r="DOY154" s="3"/>
      <c r="DOZ154" s="3"/>
      <c r="DPA154" s="3"/>
      <c r="DPB154" s="3"/>
      <c r="DPC154" s="3"/>
      <c r="DPD154" s="3"/>
      <c r="DPE154" s="3"/>
      <c r="DPF154" s="3"/>
      <c r="DPG154" s="3"/>
      <c r="DPH154" s="3"/>
      <c r="DPI154" s="3"/>
      <c r="DPJ154" s="3"/>
      <c r="DPK154" s="3"/>
      <c r="DPL154" s="3"/>
      <c r="DPM154" s="3"/>
      <c r="DPN154" s="3"/>
      <c r="DPO154" s="3"/>
      <c r="DPP154" s="3"/>
      <c r="DPQ154" s="3"/>
      <c r="DPR154" s="3"/>
      <c r="DPS154" s="3"/>
      <c r="DPT154" s="3"/>
      <c r="DPU154" s="3"/>
      <c r="DPV154" s="3"/>
      <c r="DPW154" s="3"/>
      <c r="DPX154" s="3"/>
      <c r="DPY154" s="3"/>
      <c r="DPZ154" s="3"/>
      <c r="DQA154" s="3"/>
      <c r="DQB154" s="3"/>
      <c r="DQC154" s="3"/>
      <c r="DQD154" s="3"/>
      <c r="DQE154" s="3"/>
      <c r="DQF154" s="3"/>
      <c r="DQG154" s="3"/>
      <c r="DQH154" s="3"/>
      <c r="DQI154" s="3"/>
      <c r="DQJ154" s="3"/>
      <c r="DQK154" s="3"/>
      <c r="DQL154" s="3"/>
      <c r="DQM154" s="3"/>
      <c r="DQN154" s="3"/>
      <c r="DQO154" s="3"/>
      <c r="DQP154" s="3"/>
      <c r="DQQ154" s="3"/>
      <c r="DQR154" s="3"/>
      <c r="DQS154" s="3"/>
      <c r="DQT154" s="3"/>
      <c r="DQU154" s="3"/>
      <c r="DQV154" s="3"/>
      <c r="DQW154" s="3"/>
      <c r="DQX154" s="3"/>
      <c r="DQY154" s="3"/>
      <c r="DQZ154" s="3"/>
      <c r="DRA154" s="3"/>
      <c r="DRB154" s="3"/>
      <c r="DRC154" s="3"/>
      <c r="DRD154" s="3"/>
      <c r="DRE154" s="3"/>
      <c r="DRF154" s="3"/>
      <c r="DRG154" s="3"/>
      <c r="DRH154" s="3"/>
      <c r="DRI154" s="3"/>
      <c r="DRJ154" s="3"/>
      <c r="DRK154" s="3"/>
      <c r="DRL154" s="3"/>
      <c r="DRM154" s="3"/>
      <c r="DRN154" s="3"/>
      <c r="DRO154" s="3"/>
      <c r="DRP154" s="3"/>
      <c r="DRQ154" s="3"/>
      <c r="DRR154" s="3"/>
      <c r="DRS154" s="3"/>
      <c r="DRT154" s="3"/>
      <c r="DRU154" s="3"/>
      <c r="DRV154" s="3"/>
      <c r="DRW154" s="3"/>
      <c r="DRX154" s="3"/>
      <c r="DRY154" s="3"/>
      <c r="DRZ154" s="3"/>
      <c r="DSA154" s="3"/>
      <c r="DSB154" s="3"/>
      <c r="DSC154" s="3"/>
      <c r="DSD154" s="3"/>
      <c r="DSE154" s="3"/>
      <c r="DSF154" s="3"/>
      <c r="DSG154" s="3"/>
      <c r="DSH154" s="3"/>
      <c r="DSI154" s="3"/>
      <c r="DSJ154" s="3"/>
      <c r="DSK154" s="3"/>
      <c r="DSL154" s="3"/>
      <c r="DSM154" s="3"/>
      <c r="DSN154" s="3"/>
      <c r="DSO154" s="3"/>
      <c r="DSP154" s="3"/>
      <c r="DSQ154" s="3"/>
      <c r="DSR154" s="3"/>
      <c r="DSS154" s="3"/>
      <c r="DST154" s="3"/>
      <c r="DSU154" s="3"/>
      <c r="DSV154" s="3"/>
      <c r="DSW154" s="3"/>
      <c r="DSX154" s="3"/>
      <c r="DSY154" s="3"/>
      <c r="DSZ154" s="3"/>
      <c r="DTA154" s="3"/>
      <c r="DTB154" s="3"/>
      <c r="DTC154" s="3"/>
      <c r="DTD154" s="3"/>
      <c r="DTE154" s="3"/>
      <c r="DTF154" s="3"/>
      <c r="DTG154" s="3"/>
      <c r="DTH154" s="3"/>
      <c r="DTI154" s="3"/>
      <c r="DTJ154" s="3"/>
      <c r="DTK154" s="3"/>
      <c r="DTL154" s="3"/>
      <c r="DTM154" s="3"/>
      <c r="DTN154" s="3"/>
      <c r="DTO154" s="3"/>
      <c r="DTP154" s="3"/>
      <c r="DTQ154" s="3"/>
      <c r="DTR154" s="3"/>
      <c r="DTS154" s="3"/>
      <c r="DTT154" s="3"/>
      <c r="DTU154" s="3"/>
      <c r="DTV154" s="3"/>
      <c r="DTW154" s="3"/>
      <c r="DTX154" s="3"/>
      <c r="DTY154" s="3"/>
      <c r="DTZ154" s="3"/>
      <c r="DUA154" s="3"/>
      <c r="DUB154" s="3"/>
      <c r="DUC154" s="3"/>
      <c r="DUD154" s="3"/>
      <c r="DUE154" s="3"/>
      <c r="DUF154" s="3"/>
      <c r="DUG154" s="3"/>
      <c r="DUH154" s="3"/>
      <c r="DUI154" s="3"/>
      <c r="DUJ154" s="3"/>
      <c r="DUK154" s="3"/>
      <c r="DUL154" s="3"/>
      <c r="DUM154" s="3"/>
      <c r="DUN154" s="3"/>
      <c r="DUO154" s="3"/>
      <c r="DUP154" s="3"/>
      <c r="DUQ154" s="3"/>
      <c r="DUR154" s="3"/>
      <c r="DUS154" s="3"/>
      <c r="DUT154" s="3"/>
      <c r="DUU154" s="3"/>
      <c r="DUV154" s="3"/>
      <c r="DUW154" s="3"/>
      <c r="DUX154" s="3"/>
      <c r="DUY154" s="3"/>
      <c r="DUZ154" s="3"/>
      <c r="DVA154" s="3"/>
      <c r="DVB154" s="3"/>
      <c r="DVC154" s="3"/>
      <c r="DVD154" s="3"/>
      <c r="DVE154" s="3"/>
      <c r="DVF154" s="3"/>
      <c r="DVG154" s="3"/>
      <c r="DVH154" s="3"/>
      <c r="DVI154" s="3"/>
      <c r="DVJ154" s="3"/>
      <c r="DVK154" s="3"/>
      <c r="DVL154" s="3"/>
      <c r="DVM154" s="3"/>
      <c r="DVN154" s="3"/>
      <c r="DVO154" s="3"/>
      <c r="DVP154" s="3"/>
      <c r="DVQ154" s="3"/>
      <c r="DVR154" s="3"/>
      <c r="DVS154" s="3"/>
      <c r="DVT154" s="3"/>
      <c r="DVU154" s="3"/>
      <c r="DVV154" s="3"/>
      <c r="DVW154" s="3"/>
      <c r="DVX154" s="3"/>
      <c r="DVY154" s="3"/>
      <c r="DVZ154" s="3"/>
      <c r="DWA154" s="3"/>
      <c r="DWB154" s="3"/>
      <c r="DWC154" s="3"/>
      <c r="DWD154" s="3"/>
      <c r="DWE154" s="3"/>
      <c r="DWF154" s="3"/>
      <c r="DWG154" s="3"/>
      <c r="DWH154" s="3"/>
      <c r="DWI154" s="3"/>
      <c r="DWJ154" s="3"/>
      <c r="DWK154" s="3"/>
      <c r="DWL154" s="3"/>
      <c r="DWM154" s="3"/>
      <c r="DWN154" s="3"/>
      <c r="DWO154" s="3"/>
      <c r="DWP154" s="3"/>
      <c r="DWQ154" s="3"/>
      <c r="DWR154" s="3"/>
      <c r="DWS154" s="3"/>
      <c r="DWT154" s="3"/>
      <c r="DWU154" s="3"/>
      <c r="DWV154" s="3"/>
      <c r="DWW154" s="3"/>
      <c r="DWX154" s="3"/>
      <c r="DWY154" s="3"/>
      <c r="DWZ154" s="3"/>
      <c r="DXA154" s="3"/>
      <c r="DXB154" s="3"/>
      <c r="DXC154" s="3"/>
      <c r="DXD154" s="3"/>
      <c r="DXE154" s="3"/>
      <c r="DXF154" s="3"/>
      <c r="DXG154" s="3"/>
      <c r="DXH154" s="3"/>
      <c r="DXI154" s="3"/>
      <c r="DXJ154" s="3"/>
      <c r="DXK154" s="3"/>
      <c r="DXL154" s="3"/>
      <c r="DXM154" s="3"/>
      <c r="DXN154" s="3"/>
      <c r="DXO154" s="3"/>
      <c r="DXP154" s="3"/>
      <c r="DXQ154" s="3"/>
      <c r="DXR154" s="3"/>
      <c r="DXS154" s="3"/>
      <c r="DXT154" s="3"/>
      <c r="DXU154" s="3"/>
      <c r="DXV154" s="3"/>
      <c r="DXW154" s="3"/>
      <c r="DXX154" s="3"/>
      <c r="DXY154" s="3"/>
      <c r="DXZ154" s="3"/>
      <c r="DYA154" s="3"/>
      <c r="DYB154" s="3"/>
      <c r="DYC154" s="3"/>
      <c r="DYD154" s="3"/>
      <c r="DYE154" s="3"/>
      <c r="DYF154" s="3"/>
      <c r="DYG154" s="3"/>
      <c r="DYH154" s="3"/>
      <c r="DYI154" s="3"/>
      <c r="DYJ154" s="3"/>
      <c r="DYK154" s="3"/>
      <c r="DYL154" s="3"/>
      <c r="DYM154" s="3"/>
      <c r="DYN154" s="3"/>
      <c r="DYO154" s="3"/>
      <c r="DYP154" s="3"/>
      <c r="DYQ154" s="3"/>
      <c r="DYR154" s="3"/>
      <c r="DYS154" s="3"/>
      <c r="DYT154" s="3"/>
      <c r="DYU154" s="3"/>
      <c r="DYV154" s="3"/>
      <c r="DYW154" s="3"/>
      <c r="DYX154" s="3"/>
      <c r="DYY154" s="3"/>
      <c r="DYZ154" s="3"/>
      <c r="DZA154" s="3"/>
      <c r="DZB154" s="3"/>
      <c r="DZC154" s="3"/>
      <c r="DZD154" s="3"/>
      <c r="DZE154" s="3"/>
      <c r="DZF154" s="3"/>
      <c r="DZG154" s="3"/>
      <c r="DZH154" s="3"/>
      <c r="DZI154" s="3"/>
      <c r="DZJ154" s="3"/>
      <c r="DZK154" s="3"/>
      <c r="DZL154" s="3"/>
      <c r="DZM154" s="3"/>
      <c r="DZN154" s="3"/>
      <c r="DZO154" s="3"/>
      <c r="DZP154" s="3"/>
      <c r="DZQ154" s="3"/>
      <c r="DZR154" s="3"/>
      <c r="DZS154" s="3"/>
      <c r="DZT154" s="3"/>
      <c r="DZU154" s="3"/>
      <c r="DZV154" s="3"/>
      <c r="DZW154" s="3"/>
      <c r="DZX154" s="3"/>
      <c r="DZY154" s="3"/>
      <c r="DZZ154" s="3"/>
      <c r="EAA154" s="3"/>
      <c r="EAB154" s="3"/>
      <c r="EAC154" s="3"/>
      <c r="EAD154" s="3"/>
      <c r="EAE154" s="3"/>
      <c r="EAF154" s="3"/>
      <c r="EAG154" s="3"/>
      <c r="EAH154" s="3"/>
      <c r="EAI154" s="3"/>
      <c r="EAJ154" s="3"/>
      <c r="EAK154" s="3"/>
      <c r="EAL154" s="3"/>
      <c r="EAM154" s="3"/>
      <c r="EAN154" s="3"/>
      <c r="EAO154" s="3"/>
      <c r="EAP154" s="3"/>
      <c r="EAQ154" s="3"/>
      <c r="EAR154" s="3"/>
      <c r="EAS154" s="3"/>
      <c r="EAT154" s="3"/>
      <c r="EAU154" s="3"/>
      <c r="EAV154" s="3"/>
      <c r="EAW154" s="3"/>
      <c r="EAX154" s="3"/>
      <c r="EAY154" s="3"/>
      <c r="EAZ154" s="3"/>
      <c r="EBA154" s="3"/>
      <c r="EBB154" s="3"/>
      <c r="EBC154" s="3"/>
      <c r="EBD154" s="3"/>
      <c r="EBE154" s="3"/>
      <c r="EBF154" s="3"/>
      <c r="EBG154" s="3"/>
      <c r="EBH154" s="3"/>
      <c r="EBI154" s="3"/>
      <c r="EBJ154" s="3"/>
      <c r="EBK154" s="3"/>
      <c r="EBL154" s="3"/>
      <c r="EBM154" s="3"/>
      <c r="EBN154" s="3"/>
      <c r="EBO154" s="3"/>
      <c r="EBP154" s="3"/>
      <c r="EBQ154" s="3"/>
      <c r="EBR154" s="3"/>
      <c r="EBS154" s="3"/>
      <c r="EBT154" s="3"/>
      <c r="EBU154" s="3"/>
      <c r="EBV154" s="3"/>
      <c r="EBW154" s="3"/>
      <c r="EBX154" s="3"/>
      <c r="EBY154" s="3"/>
      <c r="EBZ154" s="3"/>
      <c r="ECA154" s="3"/>
      <c r="ECB154" s="3"/>
      <c r="ECC154" s="3"/>
      <c r="ECD154" s="3"/>
      <c r="ECE154" s="3"/>
      <c r="ECF154" s="3"/>
      <c r="ECG154" s="3"/>
      <c r="ECH154" s="3"/>
      <c r="ECI154" s="3"/>
      <c r="ECJ154" s="3"/>
      <c r="ECK154" s="3"/>
      <c r="ECL154" s="3"/>
      <c r="ECM154" s="3"/>
      <c r="ECN154" s="3"/>
      <c r="ECO154" s="3"/>
      <c r="ECP154" s="3"/>
      <c r="ECQ154" s="3"/>
      <c r="ECR154" s="3"/>
      <c r="ECS154" s="3"/>
      <c r="ECT154" s="3"/>
      <c r="ECU154" s="3"/>
      <c r="ECV154" s="3"/>
      <c r="ECW154" s="3"/>
      <c r="ECX154" s="3"/>
      <c r="ECY154" s="3"/>
      <c r="ECZ154" s="3"/>
      <c r="EDA154" s="3"/>
      <c r="EDB154" s="3"/>
      <c r="EDC154" s="3"/>
      <c r="EDD154" s="3"/>
      <c r="EDE154" s="3"/>
      <c r="EDF154" s="3"/>
      <c r="EDG154" s="3"/>
      <c r="EDH154" s="3"/>
      <c r="EDI154" s="3"/>
      <c r="EDJ154" s="3"/>
      <c r="EDK154" s="3"/>
      <c r="EDL154" s="3"/>
      <c r="EDM154" s="3"/>
      <c r="EDN154" s="3"/>
      <c r="EDO154" s="3"/>
      <c r="EDP154" s="3"/>
      <c r="EDQ154" s="3"/>
      <c r="EDR154" s="3"/>
      <c r="EDS154" s="3"/>
      <c r="EDT154" s="3"/>
      <c r="EDU154" s="3"/>
      <c r="EDV154" s="3"/>
      <c r="EDW154" s="3"/>
      <c r="EDX154" s="3"/>
      <c r="EDY154" s="3"/>
      <c r="EDZ154" s="3"/>
      <c r="EEA154" s="3"/>
      <c r="EEB154" s="3"/>
      <c r="EEC154" s="3"/>
      <c r="EED154" s="3"/>
      <c r="EEE154" s="3"/>
      <c r="EEF154" s="3"/>
      <c r="EEG154" s="3"/>
      <c r="EEH154" s="3"/>
      <c r="EEI154" s="3"/>
      <c r="EEJ154" s="3"/>
      <c r="EEK154" s="3"/>
      <c r="EEL154" s="3"/>
      <c r="EEM154" s="3"/>
      <c r="EEN154" s="3"/>
      <c r="EEO154" s="3"/>
      <c r="EEP154" s="3"/>
      <c r="EEQ154" s="3"/>
      <c r="EER154" s="3"/>
      <c r="EES154" s="3"/>
      <c r="EET154" s="3"/>
      <c r="EEU154" s="3"/>
      <c r="EEV154" s="3"/>
      <c r="EEW154" s="3"/>
      <c r="EEX154" s="3"/>
      <c r="EEY154" s="3"/>
      <c r="EEZ154" s="3"/>
      <c r="EFA154" s="3"/>
      <c r="EFB154" s="3"/>
      <c r="EFC154" s="3"/>
      <c r="EFD154" s="3"/>
      <c r="EFE154" s="3"/>
      <c r="EFF154" s="3"/>
      <c r="EFG154" s="3"/>
      <c r="EFH154" s="3"/>
      <c r="EFI154" s="3"/>
      <c r="EFJ154" s="3"/>
      <c r="EFK154" s="3"/>
      <c r="EFL154" s="3"/>
      <c r="EFM154" s="3"/>
      <c r="EFN154" s="3"/>
      <c r="EFO154" s="3"/>
      <c r="EFP154" s="3"/>
      <c r="EFQ154" s="3"/>
      <c r="EFR154" s="3"/>
      <c r="EFS154" s="3"/>
      <c r="EFT154" s="3"/>
      <c r="EFU154" s="3"/>
      <c r="EFV154" s="3"/>
      <c r="EFW154" s="3"/>
      <c r="EFX154" s="3"/>
      <c r="EFY154" s="3"/>
      <c r="EFZ154" s="3"/>
      <c r="EGA154" s="3"/>
      <c r="EGB154" s="3"/>
      <c r="EGC154" s="3"/>
      <c r="EGD154" s="3"/>
      <c r="EGE154" s="3"/>
      <c r="EGF154" s="3"/>
      <c r="EGG154" s="3"/>
      <c r="EGH154" s="3"/>
      <c r="EGI154" s="3"/>
      <c r="EGJ154" s="3"/>
      <c r="EGK154" s="3"/>
      <c r="EGL154" s="3"/>
      <c r="EGM154" s="3"/>
      <c r="EGN154" s="3"/>
      <c r="EGO154" s="3"/>
      <c r="EGP154" s="3"/>
      <c r="EGQ154" s="3"/>
      <c r="EGR154" s="3"/>
      <c r="EGS154" s="3"/>
      <c r="EGT154" s="3"/>
      <c r="EGU154" s="3"/>
      <c r="EGV154" s="3"/>
      <c r="EGW154" s="3"/>
      <c r="EGX154" s="3"/>
      <c r="EGY154" s="3"/>
      <c r="EGZ154" s="3"/>
      <c r="EHA154" s="3"/>
      <c r="EHB154" s="3"/>
      <c r="EHC154" s="3"/>
      <c r="EHD154" s="3"/>
      <c r="EHE154" s="3"/>
      <c r="EHF154" s="3"/>
      <c r="EHG154" s="3"/>
      <c r="EHH154" s="3"/>
      <c r="EHI154" s="3"/>
      <c r="EHJ154" s="3"/>
      <c r="EHK154" s="3"/>
      <c r="EHL154" s="3"/>
      <c r="EHM154" s="3"/>
      <c r="EHN154" s="3"/>
      <c r="EHO154" s="3"/>
      <c r="EHP154" s="3"/>
      <c r="EHQ154" s="3"/>
      <c r="EHR154" s="3"/>
      <c r="EHS154" s="3"/>
      <c r="EHT154" s="3"/>
      <c r="EHU154" s="3"/>
      <c r="EHV154" s="3"/>
      <c r="EHW154" s="3"/>
      <c r="EHX154" s="3"/>
      <c r="EHY154" s="3"/>
      <c r="EHZ154" s="3"/>
      <c r="EIA154" s="3"/>
      <c r="EIB154" s="3"/>
      <c r="EIC154" s="3"/>
      <c r="EID154" s="3"/>
      <c r="EIE154" s="3"/>
      <c r="EIF154" s="3"/>
      <c r="EIG154" s="3"/>
      <c r="EIH154" s="3"/>
      <c r="EII154" s="3"/>
      <c r="EIJ154" s="3"/>
      <c r="EIK154" s="3"/>
      <c r="EIL154" s="3"/>
      <c r="EIM154" s="3"/>
      <c r="EIN154" s="3"/>
      <c r="EIO154" s="3"/>
      <c r="EIP154" s="3"/>
      <c r="EIQ154" s="3"/>
      <c r="EIR154" s="3"/>
      <c r="EIS154" s="3"/>
      <c r="EIT154" s="3"/>
      <c r="EIU154" s="3"/>
      <c r="EIV154" s="3"/>
      <c r="EIW154" s="3"/>
      <c r="EIX154" s="3"/>
      <c r="EIY154" s="3"/>
      <c r="EIZ154" s="3"/>
      <c r="EJA154" s="3"/>
      <c r="EJB154" s="3"/>
      <c r="EJC154" s="3"/>
      <c r="EJD154" s="3"/>
      <c r="EJE154" s="3"/>
      <c r="EJF154" s="3"/>
      <c r="EJG154" s="3"/>
      <c r="EJH154" s="3"/>
      <c r="EJI154" s="3"/>
      <c r="EJJ154" s="3"/>
      <c r="EJK154" s="3"/>
      <c r="EJL154" s="3"/>
      <c r="EJM154" s="3"/>
      <c r="EJN154" s="3"/>
      <c r="EJO154" s="3"/>
      <c r="EJP154" s="3"/>
      <c r="EJQ154" s="3"/>
      <c r="EJR154" s="3"/>
      <c r="EJS154" s="3"/>
      <c r="EJT154" s="3"/>
      <c r="EJU154" s="3"/>
      <c r="EJV154" s="3"/>
      <c r="EJW154" s="3"/>
      <c r="EJX154" s="3"/>
      <c r="EJY154" s="3"/>
      <c r="EJZ154" s="3"/>
      <c r="EKA154" s="3"/>
      <c r="EKB154" s="3"/>
      <c r="EKC154" s="3"/>
      <c r="EKD154" s="3"/>
      <c r="EKE154" s="3"/>
      <c r="EKF154" s="3"/>
      <c r="EKG154" s="3"/>
      <c r="EKH154" s="3"/>
      <c r="EKI154" s="3"/>
      <c r="EKJ154" s="3"/>
      <c r="EKK154" s="3"/>
      <c r="EKL154" s="3"/>
      <c r="EKM154" s="3"/>
      <c r="EKN154" s="3"/>
      <c r="EKO154" s="3"/>
      <c r="EKP154" s="3"/>
      <c r="EKQ154" s="3"/>
      <c r="EKR154" s="3"/>
      <c r="EKS154" s="3"/>
      <c r="EKT154" s="3"/>
      <c r="EKU154" s="3"/>
      <c r="EKV154" s="3"/>
      <c r="EKW154" s="3"/>
      <c r="EKX154" s="3"/>
      <c r="EKY154" s="3"/>
      <c r="EKZ154" s="3"/>
      <c r="ELA154" s="3"/>
      <c r="ELB154" s="3"/>
      <c r="ELC154" s="3"/>
      <c r="ELD154" s="3"/>
      <c r="ELE154" s="3"/>
      <c r="ELF154" s="3"/>
      <c r="ELG154" s="3"/>
      <c r="ELH154" s="3"/>
      <c r="ELI154" s="3"/>
      <c r="ELJ154" s="3"/>
      <c r="ELK154" s="3"/>
      <c r="ELL154" s="3"/>
      <c r="ELM154" s="3"/>
      <c r="ELN154" s="3"/>
      <c r="ELO154" s="3"/>
      <c r="ELP154" s="3"/>
      <c r="ELQ154" s="3"/>
      <c r="ELR154" s="3"/>
      <c r="ELS154" s="3"/>
      <c r="ELT154" s="3"/>
      <c r="ELU154" s="3"/>
      <c r="ELV154" s="3"/>
      <c r="ELW154" s="3"/>
      <c r="ELX154" s="3"/>
      <c r="ELY154" s="3"/>
      <c r="ELZ154" s="3"/>
      <c r="EMA154" s="3"/>
      <c r="EMB154" s="3"/>
      <c r="EMC154" s="3"/>
      <c r="EMD154" s="3"/>
      <c r="EME154" s="3"/>
      <c r="EMF154" s="3"/>
      <c r="EMG154" s="3"/>
      <c r="EMH154" s="3"/>
      <c r="EMI154" s="3"/>
      <c r="EMJ154" s="3"/>
      <c r="EMK154" s="3"/>
      <c r="EML154" s="3"/>
      <c r="EMM154" s="3"/>
      <c r="EMN154" s="3"/>
      <c r="EMO154" s="3"/>
      <c r="EMP154" s="3"/>
      <c r="EMQ154" s="3"/>
      <c r="EMR154" s="3"/>
      <c r="EMS154" s="3"/>
      <c r="EMT154" s="3"/>
      <c r="EMU154" s="3"/>
      <c r="EMV154" s="3"/>
      <c r="EMW154" s="3"/>
      <c r="EMX154" s="3"/>
      <c r="EMY154" s="3"/>
      <c r="EMZ154" s="3"/>
      <c r="ENA154" s="3"/>
      <c r="ENB154" s="3"/>
      <c r="ENC154" s="3"/>
      <c r="END154" s="3"/>
      <c r="ENE154" s="3"/>
      <c r="ENF154" s="3"/>
      <c r="ENG154" s="3"/>
      <c r="ENH154" s="3"/>
      <c r="ENI154" s="3"/>
      <c r="ENJ154" s="3"/>
      <c r="ENK154" s="3"/>
      <c r="ENL154" s="3"/>
      <c r="ENM154" s="3"/>
      <c r="ENN154" s="3"/>
      <c r="ENO154" s="3"/>
      <c r="ENP154" s="3"/>
      <c r="ENQ154" s="3"/>
      <c r="ENR154" s="3"/>
      <c r="ENS154" s="3"/>
      <c r="ENT154" s="3"/>
      <c r="ENU154" s="3"/>
      <c r="ENV154" s="3"/>
      <c r="ENW154" s="3"/>
      <c r="ENX154" s="3"/>
      <c r="ENY154" s="3"/>
      <c r="ENZ154" s="3"/>
      <c r="EOA154" s="3"/>
      <c r="EOB154" s="3"/>
      <c r="EOC154" s="3"/>
      <c r="EOD154" s="3"/>
      <c r="EOE154" s="3"/>
      <c r="EOF154" s="3"/>
      <c r="EOG154" s="3"/>
      <c r="EOH154" s="3"/>
      <c r="EOI154" s="3"/>
      <c r="EOJ154" s="3"/>
      <c r="EOK154" s="3"/>
      <c r="EOL154" s="3"/>
      <c r="EOM154" s="3"/>
      <c r="EON154" s="3"/>
      <c r="EOO154" s="3"/>
      <c r="EOP154" s="3"/>
      <c r="EOQ154" s="3"/>
      <c r="EOR154" s="3"/>
      <c r="EOS154" s="3"/>
      <c r="EOT154" s="3"/>
      <c r="EOU154" s="3"/>
      <c r="EOV154" s="3"/>
      <c r="EOW154" s="3"/>
      <c r="EOX154" s="3"/>
      <c r="EOY154" s="3"/>
      <c r="EOZ154" s="3"/>
      <c r="EPA154" s="3"/>
      <c r="EPB154" s="3"/>
      <c r="EPC154" s="3"/>
      <c r="EPD154" s="3"/>
      <c r="EPE154" s="3"/>
      <c r="EPF154" s="3"/>
      <c r="EPG154" s="3"/>
      <c r="EPH154" s="3"/>
      <c r="EPI154" s="3"/>
      <c r="EPJ154" s="3"/>
      <c r="EPK154" s="3"/>
      <c r="EPL154" s="3"/>
      <c r="EPM154" s="3"/>
      <c r="EPN154" s="3"/>
      <c r="EPO154" s="3"/>
      <c r="EPP154" s="3"/>
      <c r="EPQ154" s="3"/>
      <c r="EPR154" s="3"/>
      <c r="EPS154" s="3"/>
      <c r="EPT154" s="3"/>
      <c r="EPU154" s="3"/>
      <c r="EPV154" s="3"/>
      <c r="EPW154" s="3"/>
      <c r="EPX154" s="3"/>
      <c r="EPY154" s="3"/>
      <c r="EPZ154" s="3"/>
      <c r="EQA154" s="3"/>
      <c r="EQB154" s="3"/>
      <c r="EQC154" s="3"/>
      <c r="EQD154" s="3"/>
      <c r="EQE154" s="3"/>
      <c r="EQF154" s="3"/>
      <c r="EQG154" s="3"/>
      <c r="EQH154" s="3"/>
      <c r="EQI154" s="3"/>
      <c r="EQJ154" s="3"/>
      <c r="EQK154" s="3"/>
      <c r="EQL154" s="3"/>
      <c r="EQM154" s="3"/>
      <c r="EQN154" s="3"/>
      <c r="EQO154" s="3"/>
      <c r="EQP154" s="3"/>
      <c r="EQQ154" s="3"/>
      <c r="EQR154" s="3"/>
      <c r="EQS154" s="3"/>
      <c r="EQT154" s="3"/>
      <c r="EQU154" s="3"/>
      <c r="EQV154" s="3"/>
      <c r="EQW154" s="3"/>
      <c r="EQX154" s="3"/>
      <c r="EQY154" s="3"/>
      <c r="EQZ154" s="3"/>
      <c r="ERA154" s="3"/>
      <c r="ERB154" s="3"/>
      <c r="ERC154" s="3"/>
      <c r="ERD154" s="3"/>
      <c r="ERE154" s="3"/>
      <c r="ERF154" s="3"/>
      <c r="ERG154" s="3"/>
      <c r="ERH154" s="3"/>
      <c r="ERI154" s="3"/>
      <c r="ERJ154" s="3"/>
      <c r="ERK154" s="3"/>
      <c r="ERL154" s="3"/>
      <c r="ERM154" s="3"/>
      <c r="ERN154" s="3"/>
      <c r="ERO154" s="3"/>
      <c r="ERP154" s="3"/>
      <c r="ERQ154" s="3"/>
      <c r="ERR154" s="3"/>
      <c r="ERS154" s="3"/>
      <c r="ERT154" s="3"/>
      <c r="ERU154" s="3"/>
      <c r="ERV154" s="3"/>
      <c r="ERW154" s="3"/>
      <c r="ERX154" s="3"/>
      <c r="ERY154" s="3"/>
      <c r="ERZ154" s="3"/>
      <c r="ESA154" s="3"/>
      <c r="ESB154" s="3"/>
      <c r="ESC154" s="3"/>
      <c r="ESD154" s="3"/>
      <c r="ESE154" s="3"/>
      <c r="ESF154" s="3"/>
      <c r="ESG154" s="3"/>
      <c r="ESH154" s="3"/>
      <c r="ESI154" s="3"/>
      <c r="ESJ154" s="3"/>
      <c r="ESK154" s="3"/>
      <c r="ESL154" s="3"/>
      <c r="ESM154" s="3"/>
      <c r="ESN154" s="3"/>
      <c r="ESO154" s="3"/>
      <c r="ESP154" s="3"/>
      <c r="ESQ154" s="3"/>
      <c r="ESR154" s="3"/>
      <c r="ESS154" s="3"/>
      <c r="EST154" s="3"/>
      <c r="ESU154" s="3"/>
      <c r="ESV154" s="3"/>
      <c r="ESW154" s="3"/>
      <c r="ESX154" s="3"/>
      <c r="ESY154" s="3"/>
      <c r="ESZ154" s="3"/>
      <c r="ETA154" s="3"/>
      <c r="ETB154" s="3"/>
      <c r="ETC154" s="3"/>
      <c r="ETD154" s="3"/>
      <c r="ETE154" s="3"/>
      <c r="ETF154" s="3"/>
      <c r="ETG154" s="3"/>
      <c r="ETH154" s="3"/>
      <c r="ETI154" s="3"/>
      <c r="ETJ154" s="3"/>
      <c r="ETK154" s="3"/>
      <c r="ETL154" s="3"/>
      <c r="ETM154" s="3"/>
      <c r="ETN154" s="3"/>
      <c r="ETO154" s="3"/>
      <c r="ETP154" s="3"/>
      <c r="ETQ154" s="3"/>
      <c r="ETR154" s="3"/>
      <c r="ETS154" s="3"/>
      <c r="ETT154" s="3"/>
      <c r="ETU154" s="3"/>
      <c r="ETV154" s="3"/>
      <c r="ETW154" s="3"/>
      <c r="ETX154" s="3"/>
      <c r="ETY154" s="3"/>
      <c r="ETZ154" s="3"/>
      <c r="EUA154" s="3"/>
      <c r="EUB154" s="3"/>
      <c r="EUC154" s="3"/>
      <c r="EUD154" s="3"/>
      <c r="EUE154" s="3"/>
      <c r="EUF154" s="3"/>
      <c r="EUG154" s="3"/>
      <c r="EUH154" s="3"/>
      <c r="EUI154" s="3"/>
      <c r="EUJ154" s="3"/>
      <c r="EUK154" s="3"/>
      <c r="EUL154" s="3"/>
      <c r="EUM154" s="3"/>
      <c r="EUN154" s="3"/>
      <c r="EUO154" s="3"/>
      <c r="EUP154" s="3"/>
      <c r="EUQ154" s="3"/>
      <c r="EUR154" s="3"/>
      <c r="EUS154" s="3"/>
      <c r="EUT154" s="3"/>
      <c r="EUU154" s="3"/>
      <c r="EUV154" s="3"/>
      <c r="EUW154" s="3"/>
      <c r="EUX154" s="3"/>
      <c r="EUY154" s="3"/>
      <c r="EUZ154" s="3"/>
      <c r="EVA154" s="3"/>
      <c r="EVB154" s="3"/>
      <c r="EVC154" s="3"/>
      <c r="EVD154" s="3"/>
      <c r="EVE154" s="3"/>
      <c r="EVF154" s="3"/>
      <c r="EVG154" s="3"/>
      <c r="EVH154" s="3"/>
      <c r="EVI154" s="3"/>
      <c r="EVJ154" s="3"/>
      <c r="EVK154" s="3"/>
      <c r="EVL154" s="3"/>
      <c r="EVM154" s="3"/>
      <c r="EVN154" s="3"/>
      <c r="EVO154" s="3"/>
      <c r="EVP154" s="3"/>
      <c r="EVQ154" s="3"/>
      <c r="EVR154" s="3"/>
      <c r="EVS154" s="3"/>
      <c r="EVT154" s="3"/>
      <c r="EVU154" s="3"/>
      <c r="EVV154" s="3"/>
      <c r="EVW154" s="3"/>
      <c r="EVX154" s="3"/>
      <c r="EVY154" s="3"/>
      <c r="EVZ154" s="3"/>
      <c r="EWA154" s="3"/>
      <c r="EWB154" s="3"/>
      <c r="EWC154" s="3"/>
      <c r="EWD154" s="3"/>
      <c r="EWE154" s="3"/>
      <c r="EWF154" s="3"/>
      <c r="EWG154" s="3"/>
      <c r="EWH154" s="3"/>
      <c r="EWI154" s="3"/>
      <c r="EWJ154" s="3"/>
      <c r="EWK154" s="3"/>
      <c r="EWL154" s="3"/>
      <c r="EWM154" s="3"/>
      <c r="EWN154" s="3"/>
      <c r="EWO154" s="3"/>
      <c r="EWP154" s="3"/>
      <c r="EWQ154" s="3"/>
      <c r="EWR154" s="3"/>
      <c r="EWS154" s="3"/>
      <c r="EWT154" s="3"/>
      <c r="EWU154" s="3"/>
      <c r="EWV154" s="3"/>
      <c r="EWW154" s="3"/>
      <c r="EWX154" s="3"/>
      <c r="EWY154" s="3"/>
      <c r="EWZ154" s="3"/>
      <c r="EXA154" s="3"/>
      <c r="EXB154" s="3"/>
      <c r="EXC154" s="3"/>
      <c r="EXD154" s="3"/>
      <c r="EXE154" s="3"/>
      <c r="EXF154" s="3"/>
      <c r="EXG154" s="3"/>
      <c r="EXH154" s="3"/>
      <c r="EXI154" s="3"/>
      <c r="EXJ154" s="3"/>
      <c r="EXK154" s="3"/>
      <c r="EXL154" s="3"/>
      <c r="EXM154" s="3"/>
      <c r="EXN154" s="3"/>
      <c r="EXO154" s="3"/>
      <c r="EXP154" s="3"/>
      <c r="EXQ154" s="3"/>
      <c r="EXR154" s="3"/>
      <c r="EXS154" s="3"/>
      <c r="EXT154" s="3"/>
      <c r="EXU154" s="3"/>
      <c r="EXV154" s="3"/>
      <c r="EXW154" s="3"/>
      <c r="EXX154" s="3"/>
      <c r="EXY154" s="3"/>
      <c r="EXZ154" s="3"/>
      <c r="EYA154" s="3"/>
      <c r="EYB154" s="3"/>
      <c r="EYC154" s="3"/>
      <c r="EYD154" s="3"/>
      <c r="EYE154" s="3"/>
      <c r="EYF154" s="3"/>
      <c r="EYG154" s="3"/>
      <c r="EYH154" s="3"/>
      <c r="EYI154" s="3"/>
      <c r="EYJ154" s="3"/>
      <c r="EYK154" s="3"/>
      <c r="EYL154" s="3"/>
      <c r="EYM154" s="3"/>
      <c r="EYN154" s="3"/>
      <c r="EYO154" s="3"/>
      <c r="EYP154" s="3"/>
      <c r="EYQ154" s="3"/>
      <c r="EYR154" s="3"/>
      <c r="EYS154" s="3"/>
      <c r="EYT154" s="3"/>
      <c r="EYU154" s="3"/>
      <c r="EYV154" s="3"/>
      <c r="EYW154" s="3"/>
      <c r="EYX154" s="3"/>
      <c r="EYY154" s="3"/>
      <c r="EYZ154" s="3"/>
      <c r="EZA154" s="3"/>
      <c r="EZB154" s="3"/>
      <c r="EZC154" s="3"/>
      <c r="EZD154" s="3"/>
      <c r="EZE154" s="3"/>
      <c r="EZF154" s="3"/>
      <c r="EZG154" s="3"/>
      <c r="EZH154" s="3"/>
      <c r="EZI154" s="3"/>
      <c r="EZJ154" s="3"/>
      <c r="EZK154" s="3"/>
      <c r="EZL154" s="3"/>
      <c r="EZM154" s="3"/>
      <c r="EZN154" s="3"/>
      <c r="EZO154" s="3"/>
      <c r="EZP154" s="3"/>
      <c r="EZQ154" s="3"/>
      <c r="EZR154" s="3"/>
      <c r="EZS154" s="3"/>
      <c r="EZT154" s="3"/>
      <c r="EZU154" s="3"/>
      <c r="EZV154" s="3"/>
      <c r="EZW154" s="3"/>
      <c r="EZX154" s="3"/>
      <c r="EZY154" s="3"/>
      <c r="EZZ154" s="3"/>
      <c r="FAA154" s="3"/>
      <c r="FAB154" s="3"/>
      <c r="FAC154" s="3"/>
      <c r="FAD154" s="3"/>
      <c r="FAE154" s="3"/>
      <c r="FAF154" s="3"/>
      <c r="FAG154" s="3"/>
      <c r="FAH154" s="3"/>
      <c r="FAI154" s="3"/>
      <c r="FAJ154" s="3"/>
      <c r="FAK154" s="3"/>
      <c r="FAL154" s="3"/>
      <c r="FAM154" s="3"/>
      <c r="FAN154" s="3"/>
      <c r="FAO154" s="3"/>
      <c r="FAP154" s="3"/>
      <c r="FAQ154" s="3"/>
      <c r="FAR154" s="3"/>
      <c r="FAS154" s="3"/>
      <c r="FAT154" s="3"/>
      <c r="FAU154" s="3"/>
      <c r="FAV154" s="3"/>
      <c r="FAW154" s="3"/>
      <c r="FAX154" s="3"/>
      <c r="FAY154" s="3"/>
      <c r="FAZ154" s="3"/>
      <c r="FBA154" s="3"/>
      <c r="FBB154" s="3"/>
      <c r="FBC154" s="3"/>
      <c r="FBD154" s="3"/>
      <c r="FBE154" s="3"/>
      <c r="FBF154" s="3"/>
      <c r="FBG154" s="3"/>
      <c r="FBH154" s="3"/>
      <c r="FBI154" s="3"/>
      <c r="FBJ154" s="3"/>
      <c r="FBK154" s="3"/>
      <c r="FBL154" s="3"/>
      <c r="FBM154" s="3"/>
      <c r="FBN154" s="3"/>
      <c r="FBO154" s="3"/>
      <c r="FBP154" s="3"/>
      <c r="FBQ154" s="3"/>
      <c r="FBR154" s="3"/>
      <c r="FBS154" s="3"/>
      <c r="FBT154" s="3"/>
      <c r="FBU154" s="3"/>
      <c r="FBV154" s="3"/>
      <c r="FBW154" s="3"/>
      <c r="FBX154" s="3"/>
      <c r="FBY154" s="3"/>
      <c r="FBZ154" s="3"/>
      <c r="FCA154" s="3"/>
      <c r="FCB154" s="3"/>
      <c r="FCC154" s="3"/>
      <c r="FCD154" s="3"/>
      <c r="FCE154" s="3"/>
      <c r="FCF154" s="3"/>
      <c r="FCG154" s="3"/>
      <c r="FCH154" s="3"/>
      <c r="FCI154" s="3"/>
      <c r="FCJ154" s="3"/>
      <c r="FCK154" s="3"/>
      <c r="FCL154" s="3"/>
      <c r="FCM154" s="3"/>
      <c r="FCN154" s="3"/>
      <c r="FCO154" s="3"/>
      <c r="FCP154" s="3"/>
      <c r="FCQ154" s="3"/>
      <c r="FCR154" s="3"/>
      <c r="FCS154" s="3"/>
      <c r="FCT154" s="3"/>
      <c r="FCU154" s="3"/>
      <c r="FCV154" s="3"/>
      <c r="FCW154" s="3"/>
      <c r="FCX154" s="3"/>
      <c r="FCY154" s="3"/>
      <c r="FCZ154" s="3"/>
      <c r="FDA154" s="3"/>
      <c r="FDB154" s="3"/>
      <c r="FDC154" s="3"/>
      <c r="FDD154" s="3"/>
      <c r="FDE154" s="3"/>
      <c r="FDF154" s="3"/>
      <c r="FDG154" s="3"/>
      <c r="FDH154" s="3"/>
      <c r="FDI154" s="3"/>
      <c r="FDJ154" s="3"/>
      <c r="FDK154" s="3"/>
      <c r="FDL154" s="3"/>
      <c r="FDM154" s="3"/>
      <c r="FDN154" s="3"/>
      <c r="FDO154" s="3"/>
      <c r="FDP154" s="3"/>
      <c r="FDQ154" s="3"/>
      <c r="FDR154" s="3"/>
      <c r="FDS154" s="3"/>
      <c r="FDT154" s="3"/>
      <c r="FDU154" s="3"/>
      <c r="FDV154" s="3"/>
      <c r="FDW154" s="3"/>
      <c r="FDX154" s="3"/>
      <c r="FDY154" s="3"/>
      <c r="FDZ154" s="3"/>
      <c r="FEA154" s="3"/>
      <c r="FEB154" s="3"/>
      <c r="FEC154" s="3"/>
      <c r="FED154" s="3"/>
      <c r="FEE154" s="3"/>
      <c r="FEF154" s="3"/>
      <c r="FEG154" s="3"/>
      <c r="FEH154" s="3"/>
      <c r="FEI154" s="3"/>
      <c r="FEJ154" s="3"/>
      <c r="FEK154" s="3"/>
      <c r="FEL154" s="3"/>
      <c r="FEM154" s="3"/>
      <c r="FEN154" s="3"/>
      <c r="FEO154" s="3"/>
      <c r="FEP154" s="3"/>
      <c r="FEQ154" s="3"/>
      <c r="FER154" s="3"/>
      <c r="FES154" s="3"/>
      <c r="FET154" s="3"/>
      <c r="FEU154" s="3"/>
      <c r="FEV154" s="3"/>
      <c r="FEW154" s="3"/>
      <c r="FEX154" s="3"/>
      <c r="FEY154" s="3"/>
      <c r="FEZ154" s="3"/>
      <c r="FFA154" s="3"/>
      <c r="FFB154" s="3"/>
      <c r="FFC154" s="3"/>
      <c r="FFD154" s="3"/>
      <c r="FFE154" s="3"/>
      <c r="FFF154" s="3"/>
      <c r="FFG154" s="3"/>
      <c r="FFH154" s="3"/>
      <c r="FFI154" s="3"/>
      <c r="FFJ154" s="3"/>
      <c r="FFK154" s="3"/>
      <c r="FFL154" s="3"/>
      <c r="FFM154" s="3"/>
      <c r="FFN154" s="3"/>
      <c r="FFO154" s="3"/>
      <c r="FFP154" s="3"/>
      <c r="FFQ154" s="3"/>
      <c r="FFR154" s="3"/>
      <c r="FFS154" s="3"/>
      <c r="FFT154" s="3"/>
      <c r="FFU154" s="3"/>
      <c r="FFV154" s="3"/>
      <c r="FFW154" s="3"/>
      <c r="FFX154" s="3"/>
      <c r="FFY154" s="3"/>
      <c r="FFZ154" s="3"/>
      <c r="FGA154" s="3"/>
      <c r="FGB154" s="3"/>
      <c r="FGC154" s="3"/>
      <c r="FGD154" s="3"/>
      <c r="FGE154" s="3"/>
      <c r="FGF154" s="3"/>
      <c r="FGG154" s="3"/>
      <c r="FGH154" s="3"/>
      <c r="FGI154" s="3"/>
      <c r="FGJ154" s="3"/>
      <c r="FGK154" s="3"/>
      <c r="FGL154" s="3"/>
      <c r="FGM154" s="3"/>
      <c r="FGN154" s="3"/>
      <c r="FGO154" s="3"/>
      <c r="FGP154" s="3"/>
      <c r="FGQ154" s="3"/>
      <c r="FGR154" s="3"/>
      <c r="FGS154" s="3"/>
      <c r="FGT154" s="3"/>
      <c r="FGU154" s="3"/>
      <c r="FGV154" s="3"/>
      <c r="FGW154" s="3"/>
      <c r="FGX154" s="3"/>
      <c r="FGY154" s="3"/>
      <c r="FGZ154" s="3"/>
      <c r="FHA154" s="3"/>
      <c r="FHB154" s="3"/>
      <c r="FHC154" s="3"/>
      <c r="FHD154" s="3"/>
      <c r="FHE154" s="3"/>
      <c r="FHF154" s="3"/>
      <c r="FHG154" s="3"/>
      <c r="FHH154" s="3"/>
      <c r="FHI154" s="3"/>
      <c r="FHJ154" s="3"/>
      <c r="FHK154" s="3"/>
      <c r="FHL154" s="3"/>
      <c r="FHM154" s="3"/>
      <c r="FHN154" s="3"/>
      <c r="FHO154" s="3"/>
      <c r="FHP154" s="3"/>
      <c r="FHQ154" s="3"/>
      <c r="FHR154" s="3"/>
      <c r="FHS154" s="3"/>
      <c r="FHT154" s="3"/>
      <c r="FHU154" s="3"/>
      <c r="FHV154" s="3"/>
      <c r="FHW154" s="3"/>
      <c r="FHX154" s="3"/>
      <c r="FHY154" s="3"/>
      <c r="FHZ154" s="3"/>
      <c r="FIA154" s="3"/>
      <c r="FIB154" s="3"/>
      <c r="FIC154" s="3"/>
      <c r="FID154" s="3"/>
      <c r="FIE154" s="3"/>
      <c r="FIF154" s="3"/>
      <c r="FIG154" s="3"/>
      <c r="FIH154" s="3"/>
      <c r="FII154" s="3"/>
      <c r="FIJ154" s="3"/>
      <c r="FIK154" s="3"/>
      <c r="FIL154" s="3"/>
      <c r="FIM154" s="3"/>
      <c r="FIN154" s="3"/>
      <c r="FIO154" s="3"/>
      <c r="FIP154" s="3"/>
      <c r="FIQ154" s="3"/>
      <c r="FIR154" s="3"/>
      <c r="FIS154" s="3"/>
      <c r="FIT154" s="3"/>
      <c r="FIU154" s="3"/>
      <c r="FIV154" s="3"/>
      <c r="FIW154" s="3"/>
      <c r="FIX154" s="3"/>
      <c r="FIY154" s="3"/>
      <c r="FIZ154" s="3"/>
      <c r="FJA154" s="3"/>
      <c r="FJB154" s="3"/>
      <c r="FJC154" s="3"/>
      <c r="FJD154" s="3"/>
      <c r="FJE154" s="3"/>
      <c r="FJF154" s="3"/>
      <c r="FJG154" s="3"/>
      <c r="FJH154" s="3"/>
      <c r="FJI154" s="3"/>
      <c r="FJJ154" s="3"/>
      <c r="FJK154" s="3"/>
      <c r="FJL154" s="3"/>
      <c r="FJM154" s="3"/>
      <c r="FJN154" s="3"/>
      <c r="FJO154" s="3"/>
      <c r="FJP154" s="3"/>
      <c r="FJQ154" s="3"/>
      <c r="FJR154" s="3"/>
      <c r="FJS154" s="3"/>
      <c r="FJT154" s="3"/>
      <c r="FJU154" s="3"/>
      <c r="FJV154" s="3"/>
      <c r="FJW154" s="3"/>
      <c r="FJX154" s="3"/>
      <c r="FJY154" s="3"/>
      <c r="FJZ154" s="3"/>
      <c r="FKA154" s="3"/>
      <c r="FKB154" s="3"/>
      <c r="FKC154" s="3"/>
      <c r="FKD154" s="3"/>
      <c r="FKE154" s="3"/>
      <c r="FKF154" s="3"/>
      <c r="FKG154" s="3"/>
      <c r="FKH154" s="3"/>
      <c r="FKI154" s="3"/>
      <c r="FKJ154" s="3"/>
      <c r="FKK154" s="3"/>
      <c r="FKL154" s="3"/>
      <c r="FKM154" s="3"/>
      <c r="FKN154" s="3"/>
      <c r="FKO154" s="3"/>
      <c r="FKP154" s="3"/>
      <c r="FKQ154" s="3"/>
      <c r="FKR154" s="3"/>
      <c r="FKS154" s="3"/>
      <c r="FKT154" s="3"/>
      <c r="FKU154" s="3"/>
      <c r="FKV154" s="3"/>
      <c r="FKW154" s="3"/>
      <c r="FKX154" s="3"/>
      <c r="FKY154" s="3"/>
      <c r="FKZ154" s="3"/>
      <c r="FLA154" s="3"/>
      <c r="FLB154" s="3"/>
      <c r="FLC154" s="3"/>
      <c r="FLD154" s="3"/>
      <c r="FLE154" s="3"/>
      <c r="FLF154" s="3"/>
      <c r="FLG154" s="3"/>
      <c r="FLH154" s="3"/>
      <c r="FLI154" s="3"/>
      <c r="FLJ154" s="3"/>
      <c r="FLK154" s="3"/>
      <c r="FLL154" s="3"/>
      <c r="FLM154" s="3"/>
      <c r="FLN154" s="3"/>
      <c r="FLO154" s="3"/>
      <c r="FLP154" s="3"/>
      <c r="FLQ154" s="3"/>
      <c r="FLR154" s="3"/>
      <c r="FLS154" s="3"/>
      <c r="FLT154" s="3"/>
      <c r="FLU154" s="3"/>
      <c r="FLV154" s="3"/>
      <c r="FLW154" s="3"/>
      <c r="FLX154" s="3"/>
      <c r="FLY154" s="3"/>
      <c r="FLZ154" s="3"/>
      <c r="FMA154" s="3"/>
      <c r="FMB154" s="3"/>
      <c r="FMC154" s="3"/>
      <c r="FMD154" s="3"/>
      <c r="FME154" s="3"/>
      <c r="FMF154" s="3"/>
      <c r="FMG154" s="3"/>
      <c r="FMH154" s="3"/>
      <c r="FMI154" s="3"/>
      <c r="FMJ154" s="3"/>
      <c r="FMK154" s="3"/>
      <c r="FML154" s="3"/>
      <c r="FMM154" s="3"/>
      <c r="FMN154" s="3"/>
      <c r="FMO154" s="3"/>
      <c r="FMP154" s="3"/>
      <c r="FMQ154" s="3"/>
      <c r="FMR154" s="3"/>
      <c r="FMS154" s="3"/>
      <c r="FMT154" s="3"/>
      <c r="FMU154" s="3"/>
      <c r="FMV154" s="3"/>
      <c r="FMW154" s="3"/>
      <c r="FMX154" s="3"/>
      <c r="FMY154" s="3"/>
      <c r="FMZ154" s="3"/>
      <c r="FNA154" s="3"/>
      <c r="FNB154" s="3"/>
      <c r="FNC154" s="3"/>
      <c r="FND154" s="3"/>
      <c r="FNE154" s="3"/>
      <c r="FNF154" s="3"/>
      <c r="FNG154" s="3"/>
      <c r="FNH154" s="3"/>
      <c r="FNI154" s="3"/>
      <c r="FNJ154" s="3"/>
      <c r="FNK154" s="3"/>
      <c r="FNL154" s="3"/>
      <c r="FNM154" s="3"/>
      <c r="FNN154" s="3"/>
      <c r="FNO154" s="3"/>
      <c r="FNP154" s="3"/>
      <c r="FNQ154" s="3"/>
      <c r="FNR154" s="3"/>
      <c r="FNS154" s="3"/>
      <c r="FNT154" s="3"/>
      <c r="FNU154" s="3"/>
      <c r="FNV154" s="3"/>
      <c r="FNW154" s="3"/>
      <c r="FNX154" s="3"/>
      <c r="FNY154" s="3"/>
      <c r="FNZ154" s="3"/>
      <c r="FOA154" s="3"/>
      <c r="FOB154" s="3"/>
      <c r="FOC154" s="3"/>
      <c r="FOD154" s="3"/>
      <c r="FOE154" s="3"/>
      <c r="FOF154" s="3"/>
      <c r="FOG154" s="3"/>
      <c r="FOH154" s="3"/>
      <c r="FOI154" s="3"/>
      <c r="FOJ154" s="3"/>
      <c r="FOK154" s="3"/>
      <c r="FOL154" s="3"/>
      <c r="FOM154" s="3"/>
      <c r="FON154" s="3"/>
      <c r="FOO154" s="3"/>
      <c r="FOP154" s="3"/>
      <c r="FOQ154" s="3"/>
      <c r="FOR154" s="3"/>
      <c r="FOS154" s="3"/>
      <c r="FOT154" s="3"/>
      <c r="FOU154" s="3"/>
      <c r="FOV154" s="3"/>
      <c r="FOW154" s="3"/>
      <c r="FOX154" s="3"/>
      <c r="FOY154" s="3"/>
      <c r="FOZ154" s="3"/>
      <c r="FPA154" s="3"/>
      <c r="FPB154" s="3"/>
      <c r="FPC154" s="3"/>
      <c r="FPD154" s="3"/>
      <c r="FPE154" s="3"/>
      <c r="FPF154" s="3"/>
      <c r="FPG154" s="3"/>
      <c r="FPH154" s="3"/>
      <c r="FPI154" s="3"/>
      <c r="FPJ154" s="3"/>
      <c r="FPK154" s="3"/>
      <c r="FPL154" s="3"/>
      <c r="FPM154" s="3"/>
      <c r="FPN154" s="3"/>
      <c r="FPO154" s="3"/>
      <c r="FPP154" s="3"/>
      <c r="FPQ154" s="3"/>
      <c r="FPR154" s="3"/>
      <c r="FPS154" s="3"/>
      <c r="FPT154" s="3"/>
      <c r="FPU154" s="3"/>
      <c r="FPV154" s="3"/>
      <c r="FPW154" s="3"/>
      <c r="FPX154" s="3"/>
      <c r="FPY154" s="3"/>
      <c r="FPZ154" s="3"/>
      <c r="FQA154" s="3"/>
      <c r="FQB154" s="3"/>
      <c r="FQC154" s="3"/>
      <c r="FQD154" s="3"/>
      <c r="FQE154" s="3"/>
      <c r="FQF154" s="3"/>
      <c r="FQG154" s="3"/>
      <c r="FQH154" s="3"/>
      <c r="FQI154" s="3"/>
      <c r="FQJ154" s="3"/>
      <c r="FQK154" s="3"/>
      <c r="FQL154" s="3"/>
      <c r="FQM154" s="3"/>
      <c r="FQN154" s="3"/>
      <c r="FQO154" s="3"/>
      <c r="FQP154" s="3"/>
      <c r="FQQ154" s="3"/>
      <c r="FQR154" s="3"/>
      <c r="FQS154" s="3"/>
      <c r="FQT154" s="3"/>
      <c r="FQU154" s="3"/>
      <c r="FQV154" s="3"/>
      <c r="FQW154" s="3"/>
      <c r="FQX154" s="3"/>
      <c r="FQY154" s="3"/>
      <c r="FQZ154" s="3"/>
      <c r="FRA154" s="3"/>
      <c r="FRB154" s="3"/>
      <c r="FRC154" s="3"/>
      <c r="FRD154" s="3"/>
      <c r="FRE154" s="3"/>
      <c r="FRF154" s="3"/>
      <c r="FRG154" s="3"/>
      <c r="FRH154" s="3"/>
      <c r="FRI154" s="3"/>
      <c r="FRJ154" s="3"/>
      <c r="FRK154" s="3"/>
      <c r="FRL154" s="3"/>
      <c r="FRM154" s="3"/>
      <c r="FRN154" s="3"/>
      <c r="FRO154" s="3"/>
      <c r="FRP154" s="3"/>
      <c r="FRQ154" s="3"/>
      <c r="FRR154" s="3"/>
      <c r="FRS154" s="3"/>
      <c r="FRT154" s="3"/>
      <c r="FRU154" s="3"/>
      <c r="FRV154" s="3"/>
      <c r="FRW154" s="3"/>
      <c r="FRX154" s="3"/>
      <c r="FRY154" s="3"/>
      <c r="FRZ154" s="3"/>
      <c r="FSA154" s="3"/>
      <c r="FSB154" s="3"/>
      <c r="FSC154" s="3"/>
      <c r="FSD154" s="3"/>
      <c r="FSE154" s="3"/>
      <c r="FSF154" s="3"/>
      <c r="FSG154" s="3"/>
      <c r="FSH154" s="3"/>
      <c r="FSI154" s="3"/>
      <c r="FSJ154" s="3"/>
      <c r="FSK154" s="3"/>
      <c r="FSL154" s="3"/>
      <c r="FSM154" s="3"/>
      <c r="FSN154" s="3"/>
      <c r="FSO154" s="3"/>
      <c r="FSP154" s="3"/>
      <c r="FSQ154" s="3"/>
      <c r="FSR154" s="3"/>
      <c r="FSS154" s="3"/>
      <c r="FST154" s="3"/>
      <c r="FSU154" s="3"/>
      <c r="FSV154" s="3"/>
      <c r="FSW154" s="3"/>
      <c r="FSX154" s="3"/>
      <c r="FSY154" s="3"/>
      <c r="FSZ154" s="3"/>
      <c r="FTA154" s="3"/>
      <c r="FTB154" s="3"/>
      <c r="FTC154" s="3"/>
      <c r="FTD154" s="3"/>
      <c r="FTE154" s="3"/>
      <c r="FTF154" s="3"/>
      <c r="FTG154" s="3"/>
      <c r="FTH154" s="3"/>
      <c r="FTI154" s="3"/>
      <c r="FTJ154" s="3"/>
      <c r="FTK154" s="3"/>
      <c r="FTL154" s="3"/>
      <c r="FTM154" s="3"/>
      <c r="FTN154" s="3"/>
      <c r="FTO154" s="3"/>
      <c r="FTP154" s="3"/>
      <c r="FTQ154" s="3"/>
      <c r="FTR154" s="3"/>
      <c r="FTS154" s="3"/>
      <c r="FTT154" s="3"/>
      <c r="FTU154" s="3"/>
      <c r="FTV154" s="3"/>
      <c r="FTW154" s="3"/>
      <c r="FTX154" s="3"/>
      <c r="FTY154" s="3"/>
      <c r="FTZ154" s="3"/>
      <c r="FUA154" s="3"/>
      <c r="FUB154" s="3"/>
      <c r="FUC154" s="3"/>
      <c r="FUD154" s="3"/>
      <c r="FUE154" s="3"/>
      <c r="FUF154" s="3"/>
      <c r="FUG154" s="3"/>
      <c r="FUH154" s="3"/>
      <c r="FUI154" s="3"/>
      <c r="FUJ154" s="3"/>
      <c r="FUK154" s="3"/>
      <c r="FUL154" s="3"/>
      <c r="FUM154" s="3"/>
      <c r="FUN154" s="3"/>
      <c r="FUO154" s="3"/>
      <c r="FUP154" s="3"/>
      <c r="FUQ154" s="3"/>
      <c r="FUR154" s="3"/>
      <c r="FUS154" s="3"/>
      <c r="FUT154" s="3"/>
      <c r="FUU154" s="3"/>
      <c r="FUV154" s="3"/>
      <c r="FUW154" s="3"/>
      <c r="FUX154" s="3"/>
      <c r="FUY154" s="3"/>
      <c r="FUZ154" s="3"/>
      <c r="FVA154" s="3"/>
      <c r="FVB154" s="3"/>
      <c r="FVC154" s="3"/>
      <c r="FVD154" s="3"/>
      <c r="FVE154" s="3"/>
      <c r="FVF154" s="3"/>
      <c r="FVG154" s="3"/>
      <c r="FVH154" s="3"/>
      <c r="FVI154" s="3"/>
      <c r="FVJ154" s="3"/>
      <c r="FVK154" s="3"/>
      <c r="FVL154" s="3"/>
      <c r="FVM154" s="3"/>
      <c r="FVN154" s="3"/>
      <c r="FVO154" s="3"/>
      <c r="FVP154" s="3"/>
      <c r="FVQ154" s="3"/>
      <c r="FVR154" s="3"/>
      <c r="FVS154" s="3"/>
      <c r="FVT154" s="3"/>
      <c r="FVU154" s="3"/>
      <c r="FVV154" s="3"/>
      <c r="FVW154" s="3"/>
      <c r="FVX154" s="3"/>
      <c r="FVY154" s="3"/>
      <c r="FVZ154" s="3"/>
      <c r="FWA154" s="3"/>
      <c r="FWB154" s="3"/>
      <c r="FWC154" s="3"/>
      <c r="FWD154" s="3"/>
      <c r="FWE154" s="3"/>
      <c r="FWF154" s="3"/>
      <c r="FWG154" s="3"/>
      <c r="FWH154" s="3"/>
      <c r="FWI154" s="3"/>
      <c r="FWJ154" s="3"/>
      <c r="FWK154" s="3"/>
      <c r="FWL154" s="3"/>
      <c r="FWM154" s="3"/>
      <c r="FWN154" s="3"/>
      <c r="FWO154" s="3"/>
      <c r="FWP154" s="3"/>
      <c r="FWQ154" s="3"/>
      <c r="FWR154" s="3"/>
      <c r="FWS154" s="3"/>
      <c r="FWT154" s="3"/>
      <c r="FWU154" s="3"/>
      <c r="FWV154" s="3"/>
      <c r="FWW154" s="3"/>
      <c r="FWX154" s="3"/>
      <c r="FWY154" s="3"/>
      <c r="FWZ154" s="3"/>
      <c r="FXA154" s="3"/>
      <c r="FXB154" s="3"/>
      <c r="FXC154" s="3"/>
      <c r="FXD154" s="3"/>
      <c r="FXE154" s="3"/>
      <c r="FXF154" s="3"/>
      <c r="FXG154" s="3"/>
      <c r="FXH154" s="3"/>
      <c r="FXI154" s="3"/>
      <c r="FXJ154" s="3"/>
      <c r="FXK154" s="3"/>
      <c r="FXL154" s="3"/>
      <c r="FXM154" s="3"/>
      <c r="FXN154" s="3"/>
      <c r="FXO154" s="3"/>
      <c r="FXP154" s="3"/>
      <c r="FXQ154" s="3"/>
      <c r="FXR154" s="3"/>
      <c r="FXS154" s="3"/>
      <c r="FXT154" s="3"/>
      <c r="FXU154" s="3"/>
      <c r="FXV154" s="3"/>
      <c r="FXW154" s="3"/>
      <c r="FXX154" s="3"/>
      <c r="FXY154" s="3"/>
      <c r="FXZ154" s="3"/>
      <c r="FYA154" s="3"/>
      <c r="FYB154" s="3"/>
      <c r="FYC154" s="3"/>
      <c r="FYD154" s="3"/>
      <c r="FYE154" s="3"/>
      <c r="FYF154" s="3"/>
      <c r="FYG154" s="3"/>
      <c r="FYH154" s="3"/>
      <c r="FYI154" s="3"/>
      <c r="FYJ154" s="3"/>
      <c r="FYK154" s="3"/>
      <c r="FYL154" s="3"/>
      <c r="FYM154" s="3"/>
      <c r="FYN154" s="3"/>
      <c r="FYO154" s="3"/>
      <c r="FYP154" s="3"/>
      <c r="FYQ154" s="3"/>
      <c r="FYR154" s="3"/>
      <c r="FYS154" s="3"/>
      <c r="FYT154" s="3"/>
      <c r="FYU154" s="3"/>
      <c r="FYV154" s="3"/>
      <c r="FYW154" s="3"/>
      <c r="FYX154" s="3"/>
      <c r="FYY154" s="3"/>
      <c r="FYZ154" s="3"/>
      <c r="FZA154" s="3"/>
      <c r="FZB154" s="3"/>
      <c r="FZC154" s="3"/>
      <c r="FZD154" s="3"/>
      <c r="FZE154" s="3"/>
      <c r="FZF154" s="3"/>
      <c r="FZG154" s="3"/>
      <c r="FZH154" s="3"/>
      <c r="FZI154" s="3"/>
      <c r="FZJ154" s="3"/>
      <c r="FZK154" s="3"/>
      <c r="FZL154" s="3"/>
      <c r="FZM154" s="3"/>
      <c r="FZN154" s="3"/>
      <c r="FZO154" s="3"/>
      <c r="FZP154" s="3"/>
      <c r="FZQ154" s="3"/>
      <c r="FZR154" s="3"/>
      <c r="FZS154" s="3"/>
      <c r="FZT154" s="3"/>
      <c r="FZU154" s="3"/>
      <c r="FZV154" s="3"/>
      <c r="FZW154" s="3"/>
      <c r="FZX154" s="3"/>
      <c r="FZY154" s="3"/>
      <c r="FZZ154" s="3"/>
      <c r="GAA154" s="3"/>
      <c r="GAB154" s="3"/>
      <c r="GAC154" s="3"/>
      <c r="GAD154" s="3"/>
      <c r="GAE154" s="3"/>
      <c r="GAF154" s="3"/>
      <c r="GAG154" s="3"/>
      <c r="GAH154" s="3"/>
      <c r="GAI154" s="3"/>
      <c r="GAJ154" s="3"/>
      <c r="GAK154" s="3"/>
      <c r="GAL154" s="3"/>
      <c r="GAM154" s="3"/>
      <c r="GAN154" s="3"/>
      <c r="GAO154" s="3"/>
      <c r="GAP154" s="3"/>
      <c r="GAQ154" s="3"/>
      <c r="GAR154" s="3"/>
      <c r="GAS154" s="3"/>
      <c r="GAT154" s="3"/>
      <c r="GAU154" s="3"/>
      <c r="GAV154" s="3"/>
      <c r="GAW154" s="3"/>
      <c r="GAX154" s="3"/>
      <c r="GAY154" s="3"/>
      <c r="GAZ154" s="3"/>
      <c r="GBA154" s="3"/>
      <c r="GBB154" s="3"/>
      <c r="GBC154" s="3"/>
      <c r="GBD154" s="3"/>
      <c r="GBE154" s="3"/>
      <c r="GBF154" s="3"/>
      <c r="GBG154" s="3"/>
      <c r="GBH154" s="3"/>
      <c r="GBI154" s="3"/>
      <c r="GBJ154" s="3"/>
      <c r="GBK154" s="3"/>
      <c r="GBL154" s="3"/>
      <c r="GBM154" s="3"/>
      <c r="GBN154" s="3"/>
      <c r="GBO154" s="3"/>
      <c r="GBP154" s="3"/>
      <c r="GBQ154" s="3"/>
      <c r="GBR154" s="3"/>
      <c r="GBS154" s="3"/>
      <c r="GBT154" s="3"/>
      <c r="GBU154" s="3"/>
      <c r="GBV154" s="3"/>
      <c r="GBW154" s="3"/>
      <c r="GBX154" s="3"/>
      <c r="GBY154" s="3"/>
      <c r="GBZ154" s="3"/>
      <c r="GCA154" s="3"/>
      <c r="GCB154" s="3"/>
      <c r="GCC154" s="3"/>
      <c r="GCD154" s="3"/>
      <c r="GCE154" s="3"/>
      <c r="GCF154" s="3"/>
      <c r="GCG154" s="3"/>
      <c r="GCH154" s="3"/>
      <c r="GCI154" s="3"/>
      <c r="GCJ154" s="3"/>
      <c r="GCK154" s="3"/>
      <c r="GCL154" s="3"/>
      <c r="GCM154" s="3"/>
      <c r="GCN154" s="3"/>
      <c r="GCO154" s="3"/>
      <c r="GCP154" s="3"/>
      <c r="GCQ154" s="3"/>
      <c r="GCR154" s="3"/>
      <c r="GCS154" s="3"/>
      <c r="GCT154" s="3"/>
      <c r="GCU154" s="3"/>
      <c r="GCV154" s="3"/>
      <c r="GCW154" s="3"/>
      <c r="GCX154" s="3"/>
      <c r="GCY154" s="3"/>
      <c r="GCZ154" s="3"/>
      <c r="GDA154" s="3"/>
      <c r="GDB154" s="3"/>
      <c r="GDC154" s="3"/>
      <c r="GDD154" s="3"/>
      <c r="GDE154" s="3"/>
      <c r="GDF154" s="3"/>
      <c r="GDG154" s="3"/>
      <c r="GDH154" s="3"/>
      <c r="GDI154" s="3"/>
      <c r="GDJ154" s="3"/>
      <c r="GDK154" s="3"/>
      <c r="GDL154" s="3"/>
      <c r="GDM154" s="3"/>
      <c r="GDN154" s="3"/>
      <c r="GDO154" s="3"/>
      <c r="GDP154" s="3"/>
      <c r="GDQ154" s="3"/>
      <c r="GDR154" s="3"/>
      <c r="GDS154" s="3"/>
      <c r="GDT154" s="3"/>
      <c r="GDU154" s="3"/>
      <c r="GDV154" s="3"/>
      <c r="GDW154" s="3"/>
      <c r="GDX154" s="3"/>
      <c r="GDY154" s="3"/>
      <c r="GDZ154" s="3"/>
      <c r="GEA154" s="3"/>
      <c r="GEB154" s="3"/>
      <c r="GEC154" s="3"/>
      <c r="GED154" s="3"/>
      <c r="GEE154" s="3"/>
      <c r="GEF154" s="3"/>
      <c r="GEG154" s="3"/>
      <c r="GEH154" s="3"/>
      <c r="GEI154" s="3"/>
      <c r="GEJ154" s="3"/>
      <c r="GEK154" s="3"/>
      <c r="GEL154" s="3"/>
      <c r="GEM154" s="3"/>
      <c r="GEN154" s="3"/>
      <c r="GEO154" s="3"/>
      <c r="GEP154" s="3"/>
      <c r="GEQ154" s="3"/>
      <c r="GER154" s="3"/>
      <c r="GES154" s="3"/>
      <c r="GET154" s="3"/>
      <c r="GEU154" s="3"/>
      <c r="GEV154" s="3"/>
      <c r="GEW154" s="3"/>
      <c r="GEX154" s="3"/>
      <c r="GEY154" s="3"/>
      <c r="GEZ154" s="3"/>
      <c r="GFA154" s="3"/>
      <c r="GFB154" s="3"/>
      <c r="GFC154" s="3"/>
      <c r="GFD154" s="3"/>
      <c r="GFE154" s="3"/>
      <c r="GFF154" s="3"/>
      <c r="GFG154" s="3"/>
      <c r="GFH154" s="3"/>
      <c r="GFI154" s="3"/>
      <c r="GFJ154" s="3"/>
      <c r="GFK154" s="3"/>
      <c r="GFL154" s="3"/>
      <c r="GFM154" s="3"/>
      <c r="GFN154" s="3"/>
      <c r="GFO154" s="3"/>
      <c r="GFP154" s="3"/>
      <c r="GFQ154" s="3"/>
      <c r="GFR154" s="3"/>
      <c r="GFS154" s="3"/>
      <c r="GFT154" s="3"/>
      <c r="GFU154" s="3"/>
      <c r="GFV154" s="3"/>
      <c r="GFW154" s="3"/>
      <c r="GFX154" s="3"/>
      <c r="GFY154" s="3"/>
      <c r="GFZ154" s="3"/>
      <c r="GGA154" s="3"/>
      <c r="GGB154" s="3"/>
      <c r="GGC154" s="3"/>
      <c r="GGD154" s="3"/>
      <c r="GGE154" s="3"/>
      <c r="GGF154" s="3"/>
      <c r="GGG154" s="3"/>
      <c r="GGH154" s="3"/>
      <c r="GGI154" s="3"/>
      <c r="GGJ154" s="3"/>
      <c r="GGK154" s="3"/>
      <c r="GGL154" s="3"/>
      <c r="GGM154" s="3"/>
      <c r="GGN154" s="3"/>
      <c r="GGO154" s="3"/>
      <c r="GGP154" s="3"/>
      <c r="GGQ154" s="3"/>
      <c r="GGR154" s="3"/>
      <c r="GGS154" s="3"/>
      <c r="GGT154" s="3"/>
      <c r="GGU154" s="3"/>
      <c r="GGV154" s="3"/>
      <c r="GGW154" s="3"/>
      <c r="GGX154" s="3"/>
      <c r="GGY154" s="3"/>
      <c r="GGZ154" s="3"/>
      <c r="GHA154" s="3"/>
      <c r="GHB154" s="3"/>
      <c r="GHC154" s="3"/>
      <c r="GHD154" s="3"/>
      <c r="GHE154" s="3"/>
      <c r="GHF154" s="3"/>
      <c r="GHG154" s="3"/>
      <c r="GHH154" s="3"/>
      <c r="GHI154" s="3"/>
      <c r="GHJ154" s="3"/>
      <c r="GHK154" s="3"/>
      <c r="GHL154" s="3"/>
      <c r="GHM154" s="3"/>
      <c r="GHN154" s="3"/>
      <c r="GHO154" s="3"/>
      <c r="GHP154" s="3"/>
      <c r="GHQ154" s="3"/>
      <c r="GHR154" s="3"/>
      <c r="GHS154" s="3"/>
      <c r="GHT154" s="3"/>
      <c r="GHU154" s="3"/>
      <c r="GHV154" s="3"/>
      <c r="GHW154" s="3"/>
      <c r="GHX154" s="3"/>
      <c r="GHY154" s="3"/>
      <c r="GHZ154" s="3"/>
      <c r="GIA154" s="3"/>
      <c r="GIB154" s="3"/>
      <c r="GIC154" s="3"/>
      <c r="GID154" s="3"/>
      <c r="GIE154" s="3"/>
      <c r="GIF154" s="3"/>
      <c r="GIG154" s="3"/>
      <c r="GIH154" s="3"/>
      <c r="GII154" s="3"/>
      <c r="GIJ154" s="3"/>
      <c r="GIK154" s="3"/>
      <c r="GIL154" s="3"/>
      <c r="GIM154" s="3"/>
      <c r="GIN154" s="3"/>
      <c r="GIO154" s="3"/>
      <c r="GIP154" s="3"/>
      <c r="GIQ154" s="3"/>
      <c r="GIR154" s="3"/>
      <c r="GIS154" s="3"/>
      <c r="GIT154" s="3"/>
      <c r="GIU154" s="3"/>
      <c r="GIV154" s="3"/>
      <c r="GIW154" s="3"/>
      <c r="GIX154" s="3"/>
      <c r="GIY154" s="3"/>
      <c r="GIZ154" s="3"/>
      <c r="GJA154" s="3"/>
      <c r="GJB154" s="3"/>
      <c r="GJC154" s="3"/>
      <c r="GJD154" s="3"/>
      <c r="GJE154" s="3"/>
      <c r="GJF154" s="3"/>
      <c r="GJG154" s="3"/>
      <c r="GJH154" s="3"/>
      <c r="GJI154" s="3"/>
      <c r="GJJ154" s="3"/>
      <c r="GJK154" s="3"/>
      <c r="GJL154" s="3"/>
      <c r="GJM154" s="3"/>
      <c r="GJN154" s="3"/>
      <c r="GJO154" s="3"/>
      <c r="GJP154" s="3"/>
      <c r="GJQ154" s="3"/>
      <c r="GJR154" s="3"/>
      <c r="GJS154" s="3"/>
      <c r="GJT154" s="3"/>
      <c r="GJU154" s="3"/>
      <c r="GJV154" s="3"/>
      <c r="GJW154" s="3"/>
      <c r="GJX154" s="3"/>
      <c r="GJY154" s="3"/>
      <c r="GJZ154" s="3"/>
      <c r="GKA154" s="3"/>
      <c r="GKB154" s="3"/>
      <c r="GKC154" s="3"/>
      <c r="GKD154" s="3"/>
      <c r="GKE154" s="3"/>
      <c r="GKF154" s="3"/>
      <c r="GKG154" s="3"/>
      <c r="GKH154" s="3"/>
      <c r="GKI154" s="3"/>
      <c r="GKJ154" s="3"/>
      <c r="GKK154" s="3"/>
      <c r="GKL154" s="3"/>
      <c r="GKM154" s="3"/>
      <c r="GKN154" s="3"/>
      <c r="GKO154" s="3"/>
      <c r="GKP154" s="3"/>
      <c r="GKQ154" s="3"/>
      <c r="GKR154" s="3"/>
      <c r="GKS154" s="3"/>
      <c r="GKT154" s="3"/>
      <c r="GKU154" s="3"/>
      <c r="GKV154" s="3"/>
      <c r="GKW154" s="3"/>
      <c r="GKX154" s="3"/>
      <c r="GKY154" s="3"/>
      <c r="GKZ154" s="3"/>
      <c r="GLA154" s="3"/>
      <c r="GLB154" s="3"/>
      <c r="GLC154" s="3"/>
      <c r="GLD154" s="3"/>
      <c r="GLE154" s="3"/>
      <c r="GLF154" s="3"/>
      <c r="GLG154" s="3"/>
      <c r="GLH154" s="3"/>
      <c r="GLI154" s="3"/>
      <c r="GLJ154" s="3"/>
      <c r="GLK154" s="3"/>
      <c r="GLL154" s="3"/>
      <c r="GLM154" s="3"/>
      <c r="GLN154" s="3"/>
      <c r="GLO154" s="3"/>
      <c r="GLP154" s="3"/>
      <c r="GLQ154" s="3"/>
      <c r="GLR154" s="3"/>
      <c r="GLS154" s="3"/>
      <c r="GLT154" s="3"/>
      <c r="GLU154" s="3"/>
      <c r="GLV154" s="3"/>
      <c r="GLW154" s="3"/>
      <c r="GLX154" s="3"/>
      <c r="GLY154" s="3"/>
      <c r="GLZ154" s="3"/>
      <c r="GMA154" s="3"/>
      <c r="GMB154" s="3"/>
      <c r="GMC154" s="3"/>
      <c r="GMD154" s="3"/>
      <c r="GME154" s="3"/>
      <c r="GMF154" s="3"/>
      <c r="GMG154" s="3"/>
      <c r="GMH154" s="3"/>
      <c r="GMI154" s="3"/>
      <c r="GMJ154" s="3"/>
      <c r="GMK154" s="3"/>
      <c r="GML154" s="3"/>
      <c r="GMM154" s="3"/>
      <c r="GMN154" s="3"/>
      <c r="GMO154" s="3"/>
      <c r="GMP154" s="3"/>
      <c r="GMQ154" s="3"/>
      <c r="GMR154" s="3"/>
      <c r="GMS154" s="3"/>
      <c r="GMT154" s="3"/>
      <c r="GMU154" s="3"/>
      <c r="GMV154" s="3"/>
      <c r="GMW154" s="3"/>
      <c r="GMX154" s="3"/>
      <c r="GMY154" s="3"/>
      <c r="GMZ154" s="3"/>
      <c r="GNA154" s="3"/>
      <c r="GNB154" s="3"/>
      <c r="GNC154" s="3"/>
      <c r="GND154" s="3"/>
      <c r="GNE154" s="3"/>
      <c r="GNF154" s="3"/>
      <c r="GNG154" s="3"/>
      <c r="GNH154" s="3"/>
      <c r="GNI154" s="3"/>
      <c r="GNJ154" s="3"/>
      <c r="GNK154" s="3"/>
      <c r="GNL154" s="3"/>
      <c r="GNM154" s="3"/>
      <c r="GNN154" s="3"/>
      <c r="GNO154" s="3"/>
      <c r="GNP154" s="3"/>
      <c r="GNQ154" s="3"/>
      <c r="GNR154" s="3"/>
      <c r="GNS154" s="3"/>
      <c r="GNT154" s="3"/>
      <c r="GNU154" s="3"/>
      <c r="GNV154" s="3"/>
      <c r="GNW154" s="3"/>
      <c r="GNX154" s="3"/>
      <c r="GNY154" s="3"/>
      <c r="GNZ154" s="3"/>
      <c r="GOA154" s="3"/>
      <c r="GOB154" s="3"/>
      <c r="GOC154" s="3"/>
      <c r="GOD154" s="3"/>
      <c r="GOE154" s="3"/>
      <c r="GOF154" s="3"/>
      <c r="GOG154" s="3"/>
      <c r="GOH154" s="3"/>
      <c r="GOI154" s="3"/>
      <c r="GOJ154" s="3"/>
      <c r="GOK154" s="3"/>
      <c r="GOL154" s="3"/>
      <c r="GOM154" s="3"/>
      <c r="GON154" s="3"/>
      <c r="GOO154" s="3"/>
      <c r="GOP154" s="3"/>
      <c r="GOQ154" s="3"/>
      <c r="GOR154" s="3"/>
      <c r="GOS154" s="3"/>
      <c r="GOT154" s="3"/>
      <c r="GOU154" s="3"/>
      <c r="GOV154" s="3"/>
      <c r="GOW154" s="3"/>
      <c r="GOX154" s="3"/>
      <c r="GOY154" s="3"/>
      <c r="GOZ154" s="3"/>
      <c r="GPA154" s="3"/>
      <c r="GPB154" s="3"/>
      <c r="GPC154" s="3"/>
      <c r="GPD154" s="3"/>
      <c r="GPE154" s="3"/>
      <c r="GPF154" s="3"/>
      <c r="GPG154" s="3"/>
      <c r="GPH154" s="3"/>
      <c r="GPI154" s="3"/>
      <c r="GPJ154" s="3"/>
      <c r="GPK154" s="3"/>
      <c r="GPL154" s="3"/>
      <c r="GPM154" s="3"/>
      <c r="GPN154" s="3"/>
      <c r="GPO154" s="3"/>
      <c r="GPP154" s="3"/>
      <c r="GPQ154" s="3"/>
      <c r="GPR154" s="3"/>
      <c r="GPS154" s="3"/>
      <c r="GPT154" s="3"/>
      <c r="GPU154" s="3"/>
      <c r="GPV154" s="3"/>
      <c r="GPW154" s="3"/>
      <c r="GPX154" s="3"/>
      <c r="GPY154" s="3"/>
      <c r="GPZ154" s="3"/>
      <c r="GQA154" s="3"/>
      <c r="GQB154" s="3"/>
      <c r="GQC154" s="3"/>
      <c r="GQD154" s="3"/>
      <c r="GQE154" s="3"/>
      <c r="GQF154" s="3"/>
      <c r="GQG154" s="3"/>
      <c r="GQH154" s="3"/>
      <c r="GQI154" s="3"/>
      <c r="GQJ154" s="3"/>
      <c r="GQK154" s="3"/>
      <c r="GQL154" s="3"/>
      <c r="GQM154" s="3"/>
      <c r="GQN154" s="3"/>
      <c r="GQO154" s="3"/>
      <c r="GQP154" s="3"/>
      <c r="GQQ154" s="3"/>
      <c r="GQR154" s="3"/>
      <c r="GQS154" s="3"/>
      <c r="GQT154" s="3"/>
      <c r="GQU154" s="3"/>
      <c r="GQV154" s="3"/>
      <c r="GQW154" s="3"/>
      <c r="GQX154" s="3"/>
      <c r="GQY154" s="3"/>
      <c r="GQZ154" s="3"/>
      <c r="GRA154" s="3"/>
      <c r="GRB154" s="3"/>
      <c r="GRC154" s="3"/>
      <c r="GRD154" s="3"/>
      <c r="GRE154" s="3"/>
      <c r="GRF154" s="3"/>
      <c r="GRG154" s="3"/>
      <c r="GRH154" s="3"/>
      <c r="GRI154" s="3"/>
      <c r="GRJ154" s="3"/>
      <c r="GRK154" s="3"/>
      <c r="GRL154" s="3"/>
      <c r="GRM154" s="3"/>
      <c r="GRN154" s="3"/>
      <c r="GRO154" s="3"/>
      <c r="GRP154" s="3"/>
      <c r="GRQ154" s="3"/>
      <c r="GRR154" s="3"/>
      <c r="GRS154" s="3"/>
      <c r="GRT154" s="3"/>
      <c r="GRU154" s="3"/>
      <c r="GRV154" s="3"/>
      <c r="GRW154" s="3"/>
      <c r="GRX154" s="3"/>
      <c r="GRY154" s="3"/>
      <c r="GRZ154" s="3"/>
      <c r="GSA154" s="3"/>
      <c r="GSB154" s="3"/>
      <c r="GSC154" s="3"/>
      <c r="GSD154" s="3"/>
      <c r="GSE154" s="3"/>
      <c r="GSF154" s="3"/>
      <c r="GSG154" s="3"/>
      <c r="GSH154" s="3"/>
      <c r="GSI154" s="3"/>
      <c r="GSJ154" s="3"/>
      <c r="GSK154" s="3"/>
      <c r="GSL154" s="3"/>
      <c r="GSM154" s="3"/>
      <c r="GSN154" s="3"/>
      <c r="GSO154" s="3"/>
      <c r="GSP154" s="3"/>
      <c r="GSQ154" s="3"/>
      <c r="GSR154" s="3"/>
      <c r="GSS154" s="3"/>
      <c r="GST154" s="3"/>
      <c r="GSU154" s="3"/>
      <c r="GSV154" s="3"/>
      <c r="GSW154" s="3"/>
      <c r="GSX154" s="3"/>
      <c r="GSY154" s="3"/>
      <c r="GSZ154" s="3"/>
      <c r="GTA154" s="3"/>
      <c r="GTB154" s="3"/>
      <c r="GTC154" s="3"/>
      <c r="GTD154" s="3"/>
      <c r="GTE154" s="3"/>
      <c r="GTF154" s="3"/>
      <c r="GTG154" s="3"/>
      <c r="GTH154" s="3"/>
      <c r="GTI154" s="3"/>
      <c r="GTJ154" s="3"/>
      <c r="GTK154" s="3"/>
      <c r="GTL154" s="3"/>
      <c r="GTM154" s="3"/>
      <c r="GTN154" s="3"/>
      <c r="GTO154" s="3"/>
      <c r="GTP154" s="3"/>
      <c r="GTQ154" s="3"/>
      <c r="GTR154" s="3"/>
      <c r="GTS154" s="3"/>
      <c r="GTT154" s="3"/>
      <c r="GTU154" s="3"/>
      <c r="GTV154" s="3"/>
      <c r="GTW154" s="3"/>
      <c r="GTX154" s="3"/>
      <c r="GTY154" s="3"/>
      <c r="GTZ154" s="3"/>
      <c r="GUA154" s="3"/>
      <c r="GUB154" s="3"/>
      <c r="GUC154" s="3"/>
      <c r="GUD154" s="3"/>
      <c r="GUE154" s="3"/>
      <c r="GUF154" s="3"/>
      <c r="GUG154" s="3"/>
      <c r="GUH154" s="3"/>
      <c r="GUI154" s="3"/>
      <c r="GUJ154" s="3"/>
      <c r="GUK154" s="3"/>
      <c r="GUL154" s="3"/>
      <c r="GUM154" s="3"/>
      <c r="GUN154" s="3"/>
      <c r="GUO154" s="3"/>
      <c r="GUP154" s="3"/>
      <c r="GUQ154" s="3"/>
      <c r="GUR154" s="3"/>
      <c r="GUS154" s="3"/>
      <c r="GUT154" s="3"/>
      <c r="GUU154" s="3"/>
      <c r="GUV154" s="3"/>
      <c r="GUW154" s="3"/>
      <c r="GUX154" s="3"/>
      <c r="GUY154" s="3"/>
      <c r="GUZ154" s="3"/>
      <c r="GVA154" s="3"/>
      <c r="GVB154" s="3"/>
      <c r="GVC154" s="3"/>
      <c r="GVD154" s="3"/>
      <c r="GVE154" s="3"/>
      <c r="GVF154" s="3"/>
      <c r="GVG154" s="3"/>
      <c r="GVH154" s="3"/>
      <c r="GVI154" s="3"/>
      <c r="GVJ154" s="3"/>
      <c r="GVK154" s="3"/>
      <c r="GVL154" s="3"/>
      <c r="GVM154" s="3"/>
      <c r="GVN154" s="3"/>
      <c r="GVO154" s="3"/>
      <c r="GVP154" s="3"/>
      <c r="GVQ154" s="3"/>
      <c r="GVR154" s="3"/>
      <c r="GVS154" s="3"/>
      <c r="GVT154" s="3"/>
      <c r="GVU154" s="3"/>
      <c r="GVV154" s="3"/>
      <c r="GVW154" s="3"/>
      <c r="GVX154" s="3"/>
      <c r="GVY154" s="3"/>
      <c r="GVZ154" s="3"/>
      <c r="GWA154" s="3"/>
      <c r="GWB154" s="3"/>
      <c r="GWC154" s="3"/>
      <c r="GWD154" s="3"/>
      <c r="GWE154" s="3"/>
      <c r="GWF154" s="3"/>
      <c r="GWG154" s="3"/>
      <c r="GWH154" s="3"/>
      <c r="GWI154" s="3"/>
      <c r="GWJ154" s="3"/>
      <c r="GWK154" s="3"/>
      <c r="GWL154" s="3"/>
      <c r="GWM154" s="3"/>
      <c r="GWN154" s="3"/>
      <c r="GWO154" s="3"/>
      <c r="GWP154" s="3"/>
      <c r="GWQ154" s="3"/>
      <c r="GWR154" s="3"/>
      <c r="GWS154" s="3"/>
      <c r="GWT154" s="3"/>
      <c r="GWU154" s="3"/>
      <c r="GWV154" s="3"/>
      <c r="GWW154" s="3"/>
      <c r="GWX154" s="3"/>
      <c r="GWY154" s="3"/>
      <c r="GWZ154" s="3"/>
      <c r="GXA154" s="3"/>
      <c r="GXB154" s="3"/>
      <c r="GXC154" s="3"/>
      <c r="GXD154" s="3"/>
      <c r="GXE154" s="3"/>
      <c r="GXF154" s="3"/>
      <c r="GXG154" s="3"/>
      <c r="GXH154" s="3"/>
      <c r="GXI154" s="3"/>
      <c r="GXJ154" s="3"/>
      <c r="GXK154" s="3"/>
      <c r="GXL154" s="3"/>
      <c r="GXM154" s="3"/>
      <c r="GXN154" s="3"/>
      <c r="GXO154" s="3"/>
      <c r="GXP154" s="3"/>
      <c r="GXQ154" s="3"/>
      <c r="GXR154" s="3"/>
      <c r="GXS154" s="3"/>
      <c r="GXT154" s="3"/>
      <c r="GXU154" s="3"/>
      <c r="GXV154" s="3"/>
      <c r="GXW154" s="3"/>
      <c r="GXX154" s="3"/>
      <c r="GXY154" s="3"/>
      <c r="GXZ154" s="3"/>
      <c r="GYA154" s="3"/>
      <c r="GYB154" s="3"/>
      <c r="GYC154" s="3"/>
      <c r="GYD154" s="3"/>
      <c r="GYE154" s="3"/>
      <c r="GYF154" s="3"/>
      <c r="GYG154" s="3"/>
      <c r="GYH154" s="3"/>
      <c r="GYI154" s="3"/>
      <c r="GYJ154" s="3"/>
      <c r="GYK154" s="3"/>
      <c r="GYL154" s="3"/>
      <c r="GYM154" s="3"/>
      <c r="GYN154" s="3"/>
      <c r="GYO154" s="3"/>
      <c r="GYP154" s="3"/>
      <c r="GYQ154" s="3"/>
      <c r="GYR154" s="3"/>
      <c r="GYS154" s="3"/>
      <c r="GYT154" s="3"/>
      <c r="GYU154" s="3"/>
      <c r="GYV154" s="3"/>
      <c r="GYW154" s="3"/>
      <c r="GYX154" s="3"/>
      <c r="GYY154" s="3"/>
      <c r="GYZ154" s="3"/>
      <c r="GZA154" s="3"/>
      <c r="GZB154" s="3"/>
      <c r="GZC154" s="3"/>
      <c r="GZD154" s="3"/>
      <c r="GZE154" s="3"/>
      <c r="GZF154" s="3"/>
      <c r="GZG154" s="3"/>
      <c r="GZH154" s="3"/>
      <c r="GZI154" s="3"/>
      <c r="GZJ154" s="3"/>
      <c r="GZK154" s="3"/>
      <c r="GZL154" s="3"/>
      <c r="GZM154" s="3"/>
      <c r="GZN154" s="3"/>
      <c r="GZO154" s="3"/>
      <c r="GZP154" s="3"/>
      <c r="GZQ154" s="3"/>
      <c r="GZR154" s="3"/>
      <c r="GZS154" s="3"/>
      <c r="GZT154" s="3"/>
      <c r="GZU154" s="3"/>
      <c r="GZV154" s="3"/>
      <c r="GZW154" s="3"/>
      <c r="GZX154" s="3"/>
      <c r="GZY154" s="3"/>
      <c r="GZZ154" s="3"/>
      <c r="HAA154" s="3"/>
      <c r="HAB154" s="3"/>
      <c r="HAC154" s="3"/>
      <c r="HAD154" s="3"/>
      <c r="HAE154" s="3"/>
      <c r="HAF154" s="3"/>
      <c r="HAG154" s="3"/>
      <c r="HAH154" s="3"/>
      <c r="HAI154" s="3"/>
      <c r="HAJ154" s="3"/>
      <c r="HAK154" s="3"/>
      <c r="HAL154" s="3"/>
      <c r="HAM154" s="3"/>
      <c r="HAN154" s="3"/>
      <c r="HAO154" s="3"/>
      <c r="HAP154" s="3"/>
      <c r="HAQ154" s="3"/>
      <c r="HAR154" s="3"/>
      <c r="HAS154" s="3"/>
      <c r="HAT154" s="3"/>
      <c r="HAU154" s="3"/>
      <c r="HAV154" s="3"/>
      <c r="HAW154" s="3"/>
      <c r="HAX154" s="3"/>
      <c r="HAY154" s="3"/>
      <c r="HAZ154" s="3"/>
      <c r="HBA154" s="3"/>
      <c r="HBB154" s="3"/>
      <c r="HBC154" s="3"/>
      <c r="HBD154" s="3"/>
      <c r="HBE154" s="3"/>
      <c r="HBF154" s="3"/>
      <c r="HBG154" s="3"/>
      <c r="HBH154" s="3"/>
      <c r="HBI154" s="3"/>
      <c r="HBJ154" s="3"/>
      <c r="HBK154" s="3"/>
      <c r="HBL154" s="3"/>
      <c r="HBM154" s="3"/>
      <c r="HBN154" s="3"/>
      <c r="HBO154" s="3"/>
      <c r="HBP154" s="3"/>
      <c r="HBQ154" s="3"/>
      <c r="HBR154" s="3"/>
      <c r="HBS154" s="3"/>
      <c r="HBT154" s="3"/>
      <c r="HBU154" s="3"/>
      <c r="HBV154" s="3"/>
      <c r="HBW154" s="3"/>
      <c r="HBX154" s="3"/>
      <c r="HBY154" s="3"/>
      <c r="HBZ154" s="3"/>
      <c r="HCA154" s="3"/>
      <c r="HCB154" s="3"/>
      <c r="HCC154" s="3"/>
      <c r="HCD154" s="3"/>
      <c r="HCE154" s="3"/>
      <c r="HCF154" s="3"/>
      <c r="HCG154" s="3"/>
      <c r="HCH154" s="3"/>
      <c r="HCI154" s="3"/>
      <c r="HCJ154" s="3"/>
      <c r="HCK154" s="3"/>
      <c r="HCL154" s="3"/>
      <c r="HCM154" s="3"/>
      <c r="HCN154" s="3"/>
      <c r="HCO154" s="3"/>
      <c r="HCP154" s="3"/>
      <c r="HCQ154" s="3"/>
      <c r="HCR154" s="3"/>
      <c r="HCS154" s="3"/>
      <c r="HCT154" s="3"/>
      <c r="HCU154" s="3"/>
      <c r="HCV154" s="3"/>
      <c r="HCW154" s="3"/>
      <c r="HCX154" s="3"/>
      <c r="HCY154" s="3"/>
      <c r="HCZ154" s="3"/>
      <c r="HDA154" s="3"/>
      <c r="HDB154" s="3"/>
      <c r="HDC154" s="3"/>
      <c r="HDD154" s="3"/>
      <c r="HDE154" s="3"/>
      <c r="HDF154" s="3"/>
      <c r="HDG154" s="3"/>
      <c r="HDH154" s="3"/>
      <c r="HDI154" s="3"/>
      <c r="HDJ154" s="3"/>
      <c r="HDK154" s="3"/>
      <c r="HDL154" s="3"/>
      <c r="HDM154" s="3"/>
      <c r="HDN154" s="3"/>
      <c r="HDO154" s="3"/>
      <c r="HDP154" s="3"/>
      <c r="HDQ154" s="3"/>
      <c r="HDR154" s="3"/>
      <c r="HDS154" s="3"/>
      <c r="HDT154" s="3"/>
      <c r="HDU154" s="3"/>
      <c r="HDV154" s="3"/>
      <c r="HDW154" s="3"/>
      <c r="HDX154" s="3"/>
      <c r="HDY154" s="3"/>
      <c r="HDZ154" s="3"/>
      <c r="HEA154" s="3"/>
      <c r="HEB154" s="3"/>
      <c r="HEC154" s="3"/>
      <c r="HED154" s="3"/>
      <c r="HEE154" s="3"/>
      <c r="HEF154" s="3"/>
      <c r="HEG154" s="3"/>
      <c r="HEH154" s="3"/>
      <c r="HEI154" s="3"/>
      <c r="HEJ154" s="3"/>
      <c r="HEK154" s="3"/>
      <c r="HEL154" s="3"/>
      <c r="HEM154" s="3"/>
      <c r="HEN154" s="3"/>
      <c r="HEO154" s="3"/>
      <c r="HEP154" s="3"/>
      <c r="HEQ154" s="3"/>
      <c r="HER154" s="3"/>
      <c r="HES154" s="3"/>
      <c r="HET154" s="3"/>
      <c r="HEU154" s="3"/>
      <c r="HEV154" s="3"/>
      <c r="HEW154" s="3"/>
      <c r="HEX154" s="3"/>
      <c r="HEY154" s="3"/>
      <c r="HEZ154" s="3"/>
      <c r="HFA154" s="3"/>
      <c r="HFB154" s="3"/>
      <c r="HFC154" s="3"/>
      <c r="HFD154" s="3"/>
      <c r="HFE154" s="3"/>
      <c r="HFF154" s="3"/>
      <c r="HFG154" s="3"/>
      <c r="HFH154" s="3"/>
      <c r="HFI154" s="3"/>
      <c r="HFJ154" s="3"/>
      <c r="HFK154" s="3"/>
      <c r="HFL154" s="3"/>
      <c r="HFM154" s="3"/>
      <c r="HFN154" s="3"/>
      <c r="HFO154" s="3"/>
      <c r="HFP154" s="3"/>
      <c r="HFQ154" s="3"/>
      <c r="HFR154" s="3"/>
      <c r="HFS154" s="3"/>
      <c r="HFT154" s="3"/>
      <c r="HFU154" s="3"/>
      <c r="HFV154" s="3"/>
      <c r="HFW154" s="3"/>
      <c r="HFX154" s="3"/>
      <c r="HFY154" s="3"/>
      <c r="HFZ154" s="3"/>
      <c r="HGA154" s="3"/>
      <c r="HGB154" s="3"/>
      <c r="HGC154" s="3"/>
      <c r="HGD154" s="3"/>
      <c r="HGE154" s="3"/>
      <c r="HGF154" s="3"/>
      <c r="HGG154" s="3"/>
      <c r="HGH154" s="3"/>
      <c r="HGI154" s="3"/>
      <c r="HGJ154" s="3"/>
      <c r="HGK154" s="3"/>
      <c r="HGL154" s="3"/>
      <c r="HGM154" s="3"/>
      <c r="HGN154" s="3"/>
      <c r="HGO154" s="3"/>
      <c r="HGP154" s="3"/>
      <c r="HGQ154" s="3"/>
      <c r="HGR154" s="3"/>
      <c r="HGS154" s="3"/>
      <c r="HGT154" s="3"/>
      <c r="HGU154" s="3"/>
      <c r="HGV154" s="3"/>
      <c r="HGW154" s="3"/>
      <c r="HGX154" s="3"/>
      <c r="HGY154" s="3"/>
      <c r="HGZ154" s="3"/>
      <c r="HHA154" s="3"/>
      <c r="HHB154" s="3"/>
      <c r="HHC154" s="3"/>
      <c r="HHD154" s="3"/>
      <c r="HHE154" s="3"/>
      <c r="HHF154" s="3"/>
      <c r="HHG154" s="3"/>
      <c r="HHH154" s="3"/>
      <c r="HHI154" s="3"/>
      <c r="HHJ154" s="3"/>
      <c r="HHK154" s="3"/>
      <c r="HHL154" s="3"/>
      <c r="HHM154" s="3"/>
      <c r="HHN154" s="3"/>
      <c r="HHO154" s="3"/>
      <c r="HHP154" s="3"/>
      <c r="HHQ154" s="3"/>
      <c r="HHR154" s="3"/>
      <c r="HHS154" s="3"/>
      <c r="HHT154" s="3"/>
      <c r="HHU154" s="3"/>
      <c r="HHV154" s="3"/>
      <c r="HHW154" s="3"/>
      <c r="HHX154" s="3"/>
      <c r="HHY154" s="3"/>
      <c r="HHZ154" s="3"/>
      <c r="HIA154" s="3"/>
      <c r="HIB154" s="3"/>
      <c r="HIC154" s="3"/>
      <c r="HID154" s="3"/>
      <c r="HIE154" s="3"/>
      <c r="HIF154" s="3"/>
      <c r="HIG154" s="3"/>
      <c r="HIH154" s="3"/>
      <c r="HII154" s="3"/>
      <c r="HIJ154" s="3"/>
      <c r="HIK154" s="3"/>
      <c r="HIL154" s="3"/>
      <c r="HIM154" s="3"/>
      <c r="HIN154" s="3"/>
      <c r="HIO154" s="3"/>
      <c r="HIP154" s="3"/>
      <c r="HIQ154" s="3"/>
      <c r="HIR154" s="3"/>
      <c r="HIS154" s="3"/>
      <c r="HIT154" s="3"/>
      <c r="HIU154" s="3"/>
      <c r="HIV154" s="3"/>
      <c r="HIW154" s="3"/>
      <c r="HIX154" s="3"/>
      <c r="HIY154" s="3"/>
      <c r="HIZ154" s="3"/>
      <c r="HJA154" s="3"/>
      <c r="HJB154" s="3"/>
      <c r="HJC154" s="3"/>
      <c r="HJD154" s="3"/>
      <c r="HJE154" s="3"/>
      <c r="HJF154" s="3"/>
      <c r="HJG154" s="3"/>
      <c r="HJH154" s="3"/>
      <c r="HJI154" s="3"/>
      <c r="HJJ154" s="3"/>
      <c r="HJK154" s="3"/>
      <c r="HJL154" s="3"/>
      <c r="HJM154" s="3"/>
      <c r="HJN154" s="3"/>
      <c r="HJO154" s="3"/>
      <c r="HJP154" s="3"/>
      <c r="HJQ154" s="3"/>
      <c r="HJR154" s="3"/>
      <c r="HJS154" s="3"/>
      <c r="HJT154" s="3"/>
      <c r="HJU154" s="3"/>
      <c r="HJV154" s="3"/>
      <c r="HJW154" s="3"/>
      <c r="HJX154" s="3"/>
      <c r="HJY154" s="3"/>
      <c r="HJZ154" s="3"/>
      <c r="HKA154" s="3"/>
      <c r="HKB154" s="3"/>
      <c r="HKC154" s="3"/>
      <c r="HKD154" s="3"/>
      <c r="HKE154" s="3"/>
      <c r="HKF154" s="3"/>
      <c r="HKG154" s="3"/>
      <c r="HKH154" s="3"/>
      <c r="HKI154" s="3"/>
      <c r="HKJ154" s="3"/>
      <c r="HKK154" s="3"/>
      <c r="HKL154" s="3"/>
      <c r="HKM154" s="3"/>
      <c r="HKN154" s="3"/>
      <c r="HKO154" s="3"/>
      <c r="HKP154" s="3"/>
      <c r="HKQ154" s="3"/>
      <c r="HKR154" s="3"/>
      <c r="HKS154" s="3"/>
      <c r="HKT154" s="3"/>
      <c r="HKU154" s="3"/>
      <c r="HKV154" s="3"/>
      <c r="HKW154" s="3"/>
      <c r="HKX154" s="3"/>
      <c r="HKY154" s="3"/>
      <c r="HKZ154" s="3"/>
      <c r="HLA154" s="3"/>
      <c r="HLB154" s="3"/>
      <c r="HLC154" s="3"/>
      <c r="HLD154" s="3"/>
      <c r="HLE154" s="3"/>
      <c r="HLF154" s="3"/>
      <c r="HLG154" s="3"/>
      <c r="HLH154" s="3"/>
      <c r="HLI154" s="3"/>
      <c r="HLJ154" s="3"/>
      <c r="HLK154" s="3"/>
      <c r="HLL154" s="3"/>
      <c r="HLM154" s="3"/>
      <c r="HLN154" s="3"/>
      <c r="HLO154" s="3"/>
      <c r="HLP154" s="3"/>
      <c r="HLQ154" s="3"/>
      <c r="HLR154" s="3"/>
      <c r="HLS154" s="3"/>
      <c r="HLT154" s="3"/>
      <c r="HLU154" s="3"/>
      <c r="HLV154" s="3"/>
      <c r="HLW154" s="3"/>
      <c r="HLX154" s="3"/>
      <c r="HLY154" s="3"/>
      <c r="HLZ154" s="3"/>
      <c r="HMA154" s="3"/>
      <c r="HMB154" s="3"/>
      <c r="HMC154" s="3"/>
      <c r="HMD154" s="3"/>
      <c r="HME154" s="3"/>
      <c r="HMF154" s="3"/>
      <c r="HMG154" s="3"/>
      <c r="HMH154" s="3"/>
      <c r="HMI154" s="3"/>
      <c r="HMJ154" s="3"/>
      <c r="HMK154" s="3"/>
      <c r="HML154" s="3"/>
      <c r="HMM154" s="3"/>
      <c r="HMN154" s="3"/>
      <c r="HMO154" s="3"/>
      <c r="HMP154" s="3"/>
      <c r="HMQ154" s="3"/>
      <c r="HMR154" s="3"/>
      <c r="HMS154" s="3"/>
      <c r="HMT154" s="3"/>
      <c r="HMU154" s="3"/>
      <c r="HMV154" s="3"/>
      <c r="HMW154" s="3"/>
      <c r="HMX154" s="3"/>
      <c r="HMY154" s="3"/>
      <c r="HMZ154" s="3"/>
      <c r="HNA154" s="3"/>
      <c r="HNB154" s="3"/>
      <c r="HNC154" s="3"/>
      <c r="HND154" s="3"/>
      <c r="HNE154" s="3"/>
      <c r="HNF154" s="3"/>
      <c r="HNG154" s="3"/>
      <c r="HNH154" s="3"/>
      <c r="HNI154" s="3"/>
      <c r="HNJ154" s="3"/>
      <c r="HNK154" s="3"/>
      <c r="HNL154" s="3"/>
      <c r="HNM154" s="3"/>
      <c r="HNN154" s="3"/>
      <c r="HNO154" s="3"/>
      <c r="HNP154" s="3"/>
      <c r="HNQ154" s="3"/>
      <c r="HNR154" s="3"/>
      <c r="HNS154" s="3"/>
      <c r="HNT154" s="3"/>
      <c r="HNU154" s="3"/>
      <c r="HNV154" s="3"/>
      <c r="HNW154" s="3"/>
      <c r="HNX154" s="3"/>
      <c r="HNY154" s="3"/>
      <c r="HNZ154" s="3"/>
      <c r="HOA154" s="3"/>
      <c r="HOB154" s="3"/>
      <c r="HOC154" s="3"/>
      <c r="HOD154" s="3"/>
      <c r="HOE154" s="3"/>
      <c r="HOF154" s="3"/>
      <c r="HOG154" s="3"/>
      <c r="HOH154" s="3"/>
      <c r="HOI154" s="3"/>
      <c r="HOJ154" s="3"/>
      <c r="HOK154" s="3"/>
      <c r="HOL154" s="3"/>
      <c r="HOM154" s="3"/>
      <c r="HON154" s="3"/>
      <c r="HOO154" s="3"/>
      <c r="HOP154" s="3"/>
      <c r="HOQ154" s="3"/>
      <c r="HOR154" s="3"/>
      <c r="HOS154" s="3"/>
      <c r="HOT154" s="3"/>
      <c r="HOU154" s="3"/>
      <c r="HOV154" s="3"/>
      <c r="HOW154" s="3"/>
      <c r="HOX154" s="3"/>
      <c r="HOY154" s="3"/>
      <c r="HOZ154" s="3"/>
      <c r="HPA154" s="3"/>
      <c r="HPB154" s="3"/>
      <c r="HPC154" s="3"/>
      <c r="HPD154" s="3"/>
      <c r="HPE154" s="3"/>
      <c r="HPF154" s="3"/>
      <c r="HPG154" s="3"/>
      <c r="HPH154" s="3"/>
      <c r="HPI154" s="3"/>
      <c r="HPJ154" s="3"/>
      <c r="HPK154" s="3"/>
      <c r="HPL154" s="3"/>
      <c r="HPM154" s="3"/>
      <c r="HPN154" s="3"/>
      <c r="HPO154" s="3"/>
      <c r="HPP154" s="3"/>
      <c r="HPQ154" s="3"/>
      <c r="HPR154" s="3"/>
      <c r="HPS154" s="3"/>
      <c r="HPT154" s="3"/>
      <c r="HPU154" s="3"/>
      <c r="HPV154" s="3"/>
      <c r="HPW154" s="3"/>
      <c r="HPX154" s="3"/>
      <c r="HPY154" s="3"/>
      <c r="HPZ154" s="3"/>
      <c r="HQA154" s="3"/>
      <c r="HQB154" s="3"/>
      <c r="HQC154" s="3"/>
      <c r="HQD154" s="3"/>
      <c r="HQE154" s="3"/>
      <c r="HQF154" s="3"/>
      <c r="HQG154" s="3"/>
      <c r="HQH154" s="3"/>
      <c r="HQI154" s="3"/>
      <c r="HQJ154" s="3"/>
      <c r="HQK154" s="3"/>
      <c r="HQL154" s="3"/>
      <c r="HQM154" s="3"/>
      <c r="HQN154" s="3"/>
      <c r="HQO154" s="3"/>
      <c r="HQP154" s="3"/>
      <c r="HQQ154" s="3"/>
      <c r="HQR154" s="3"/>
      <c r="HQS154" s="3"/>
      <c r="HQT154" s="3"/>
      <c r="HQU154" s="3"/>
      <c r="HQV154" s="3"/>
      <c r="HQW154" s="3"/>
      <c r="HQX154" s="3"/>
      <c r="HQY154" s="3"/>
      <c r="HQZ154" s="3"/>
      <c r="HRA154" s="3"/>
      <c r="HRB154" s="3"/>
      <c r="HRC154" s="3"/>
      <c r="HRD154" s="3"/>
      <c r="HRE154" s="3"/>
      <c r="HRF154" s="3"/>
      <c r="HRG154" s="3"/>
      <c r="HRH154" s="3"/>
      <c r="HRI154" s="3"/>
      <c r="HRJ154" s="3"/>
      <c r="HRK154" s="3"/>
      <c r="HRL154" s="3"/>
      <c r="HRM154" s="3"/>
      <c r="HRN154" s="3"/>
      <c r="HRO154" s="3"/>
      <c r="HRP154" s="3"/>
      <c r="HRQ154" s="3"/>
      <c r="HRR154" s="3"/>
      <c r="HRS154" s="3"/>
      <c r="HRT154" s="3"/>
      <c r="HRU154" s="3"/>
      <c r="HRV154" s="3"/>
      <c r="HRW154" s="3"/>
      <c r="HRX154" s="3"/>
      <c r="HRY154" s="3"/>
      <c r="HRZ154" s="3"/>
      <c r="HSA154" s="3"/>
      <c r="HSB154" s="3"/>
      <c r="HSC154" s="3"/>
      <c r="HSD154" s="3"/>
      <c r="HSE154" s="3"/>
      <c r="HSF154" s="3"/>
      <c r="HSG154" s="3"/>
      <c r="HSH154" s="3"/>
      <c r="HSI154" s="3"/>
      <c r="HSJ154" s="3"/>
      <c r="HSK154" s="3"/>
      <c r="HSL154" s="3"/>
      <c r="HSM154" s="3"/>
      <c r="HSN154" s="3"/>
      <c r="HSO154" s="3"/>
      <c r="HSP154" s="3"/>
      <c r="HSQ154" s="3"/>
      <c r="HSR154" s="3"/>
      <c r="HSS154" s="3"/>
      <c r="HST154" s="3"/>
      <c r="HSU154" s="3"/>
      <c r="HSV154" s="3"/>
      <c r="HSW154" s="3"/>
      <c r="HSX154" s="3"/>
      <c r="HSY154" s="3"/>
      <c r="HSZ154" s="3"/>
      <c r="HTA154" s="3"/>
      <c r="HTB154" s="3"/>
      <c r="HTC154" s="3"/>
      <c r="HTD154" s="3"/>
      <c r="HTE154" s="3"/>
      <c r="HTF154" s="3"/>
      <c r="HTG154" s="3"/>
      <c r="HTH154" s="3"/>
      <c r="HTI154" s="3"/>
      <c r="HTJ154" s="3"/>
      <c r="HTK154" s="3"/>
      <c r="HTL154" s="3"/>
      <c r="HTM154" s="3"/>
      <c r="HTN154" s="3"/>
      <c r="HTO154" s="3"/>
      <c r="HTP154" s="3"/>
      <c r="HTQ154" s="3"/>
      <c r="HTR154" s="3"/>
      <c r="HTS154" s="3"/>
      <c r="HTT154" s="3"/>
      <c r="HTU154" s="3"/>
      <c r="HTV154" s="3"/>
      <c r="HTW154" s="3"/>
      <c r="HTX154" s="3"/>
      <c r="HTY154" s="3"/>
      <c r="HTZ154" s="3"/>
      <c r="HUA154" s="3"/>
      <c r="HUB154" s="3"/>
      <c r="HUC154" s="3"/>
      <c r="HUD154" s="3"/>
      <c r="HUE154" s="3"/>
      <c r="HUF154" s="3"/>
      <c r="HUG154" s="3"/>
      <c r="HUH154" s="3"/>
      <c r="HUI154" s="3"/>
      <c r="HUJ154" s="3"/>
      <c r="HUK154" s="3"/>
      <c r="HUL154" s="3"/>
      <c r="HUM154" s="3"/>
      <c r="HUN154" s="3"/>
      <c r="HUO154" s="3"/>
      <c r="HUP154" s="3"/>
      <c r="HUQ154" s="3"/>
      <c r="HUR154" s="3"/>
      <c r="HUS154" s="3"/>
      <c r="HUT154" s="3"/>
      <c r="HUU154" s="3"/>
      <c r="HUV154" s="3"/>
      <c r="HUW154" s="3"/>
      <c r="HUX154" s="3"/>
      <c r="HUY154" s="3"/>
      <c r="HUZ154" s="3"/>
      <c r="HVA154" s="3"/>
      <c r="HVB154" s="3"/>
      <c r="HVC154" s="3"/>
      <c r="HVD154" s="3"/>
      <c r="HVE154" s="3"/>
      <c r="HVF154" s="3"/>
      <c r="HVG154" s="3"/>
      <c r="HVH154" s="3"/>
      <c r="HVI154" s="3"/>
      <c r="HVJ154" s="3"/>
      <c r="HVK154" s="3"/>
      <c r="HVL154" s="3"/>
      <c r="HVM154" s="3"/>
      <c r="HVN154" s="3"/>
      <c r="HVO154" s="3"/>
      <c r="HVP154" s="3"/>
      <c r="HVQ154" s="3"/>
      <c r="HVR154" s="3"/>
      <c r="HVS154" s="3"/>
      <c r="HVT154" s="3"/>
      <c r="HVU154" s="3"/>
      <c r="HVV154" s="3"/>
      <c r="HVW154" s="3"/>
      <c r="HVX154" s="3"/>
      <c r="HVY154" s="3"/>
      <c r="HVZ154" s="3"/>
      <c r="HWA154" s="3"/>
      <c r="HWB154" s="3"/>
      <c r="HWC154" s="3"/>
      <c r="HWD154" s="3"/>
      <c r="HWE154" s="3"/>
      <c r="HWF154" s="3"/>
      <c r="HWG154" s="3"/>
      <c r="HWH154" s="3"/>
      <c r="HWI154" s="3"/>
      <c r="HWJ154" s="3"/>
      <c r="HWK154" s="3"/>
      <c r="HWL154" s="3"/>
      <c r="HWM154" s="3"/>
      <c r="HWN154" s="3"/>
      <c r="HWO154" s="3"/>
      <c r="HWP154" s="3"/>
      <c r="HWQ154" s="3"/>
      <c r="HWR154" s="3"/>
      <c r="HWS154" s="3"/>
      <c r="HWT154" s="3"/>
      <c r="HWU154" s="3"/>
      <c r="HWV154" s="3"/>
      <c r="HWW154" s="3"/>
      <c r="HWX154" s="3"/>
      <c r="HWY154" s="3"/>
      <c r="HWZ154" s="3"/>
      <c r="HXA154" s="3"/>
      <c r="HXB154" s="3"/>
      <c r="HXC154" s="3"/>
      <c r="HXD154" s="3"/>
      <c r="HXE154" s="3"/>
      <c r="HXF154" s="3"/>
      <c r="HXG154" s="3"/>
      <c r="HXH154" s="3"/>
      <c r="HXI154" s="3"/>
      <c r="HXJ154" s="3"/>
      <c r="HXK154" s="3"/>
      <c r="HXL154" s="3"/>
      <c r="HXM154" s="3"/>
      <c r="HXN154" s="3"/>
      <c r="HXO154" s="3"/>
      <c r="HXP154" s="3"/>
      <c r="HXQ154" s="3"/>
      <c r="HXR154" s="3"/>
      <c r="HXS154" s="3"/>
      <c r="HXT154" s="3"/>
      <c r="HXU154" s="3"/>
      <c r="HXV154" s="3"/>
      <c r="HXW154" s="3"/>
      <c r="HXX154" s="3"/>
      <c r="HXY154" s="3"/>
      <c r="HXZ154" s="3"/>
      <c r="HYA154" s="3"/>
      <c r="HYB154" s="3"/>
      <c r="HYC154" s="3"/>
      <c r="HYD154" s="3"/>
      <c r="HYE154" s="3"/>
      <c r="HYF154" s="3"/>
      <c r="HYG154" s="3"/>
      <c r="HYH154" s="3"/>
      <c r="HYI154" s="3"/>
      <c r="HYJ154" s="3"/>
      <c r="HYK154" s="3"/>
      <c r="HYL154" s="3"/>
      <c r="HYM154" s="3"/>
      <c r="HYN154" s="3"/>
      <c r="HYO154" s="3"/>
      <c r="HYP154" s="3"/>
      <c r="HYQ154" s="3"/>
      <c r="HYR154" s="3"/>
      <c r="HYS154" s="3"/>
      <c r="HYT154" s="3"/>
      <c r="HYU154" s="3"/>
      <c r="HYV154" s="3"/>
      <c r="HYW154" s="3"/>
      <c r="HYX154" s="3"/>
      <c r="HYY154" s="3"/>
      <c r="HYZ154" s="3"/>
      <c r="HZA154" s="3"/>
      <c r="HZB154" s="3"/>
      <c r="HZC154" s="3"/>
      <c r="HZD154" s="3"/>
      <c r="HZE154" s="3"/>
      <c r="HZF154" s="3"/>
      <c r="HZG154" s="3"/>
      <c r="HZH154" s="3"/>
      <c r="HZI154" s="3"/>
      <c r="HZJ154" s="3"/>
      <c r="HZK154" s="3"/>
      <c r="HZL154" s="3"/>
      <c r="HZM154" s="3"/>
      <c r="HZN154" s="3"/>
      <c r="HZO154" s="3"/>
      <c r="HZP154" s="3"/>
      <c r="HZQ154" s="3"/>
      <c r="HZR154" s="3"/>
      <c r="HZS154" s="3"/>
      <c r="HZT154" s="3"/>
      <c r="HZU154" s="3"/>
      <c r="HZV154" s="3"/>
      <c r="HZW154" s="3"/>
      <c r="HZX154" s="3"/>
      <c r="HZY154" s="3"/>
      <c r="HZZ154" s="3"/>
      <c r="IAA154" s="3"/>
      <c r="IAB154" s="3"/>
      <c r="IAC154" s="3"/>
      <c r="IAD154" s="3"/>
      <c r="IAE154" s="3"/>
      <c r="IAF154" s="3"/>
      <c r="IAG154" s="3"/>
      <c r="IAH154" s="3"/>
      <c r="IAI154" s="3"/>
      <c r="IAJ154" s="3"/>
      <c r="IAK154" s="3"/>
      <c r="IAL154" s="3"/>
      <c r="IAM154" s="3"/>
      <c r="IAN154" s="3"/>
      <c r="IAO154" s="3"/>
      <c r="IAP154" s="3"/>
      <c r="IAQ154" s="3"/>
      <c r="IAR154" s="3"/>
      <c r="IAS154" s="3"/>
      <c r="IAT154" s="3"/>
      <c r="IAU154" s="3"/>
      <c r="IAV154" s="3"/>
      <c r="IAW154" s="3"/>
      <c r="IAX154" s="3"/>
      <c r="IAY154" s="3"/>
      <c r="IAZ154" s="3"/>
      <c r="IBA154" s="3"/>
      <c r="IBB154" s="3"/>
      <c r="IBC154" s="3"/>
      <c r="IBD154" s="3"/>
      <c r="IBE154" s="3"/>
      <c r="IBF154" s="3"/>
      <c r="IBG154" s="3"/>
      <c r="IBH154" s="3"/>
      <c r="IBI154" s="3"/>
      <c r="IBJ154" s="3"/>
      <c r="IBK154" s="3"/>
      <c r="IBL154" s="3"/>
      <c r="IBM154" s="3"/>
      <c r="IBN154" s="3"/>
      <c r="IBO154" s="3"/>
      <c r="IBP154" s="3"/>
      <c r="IBQ154" s="3"/>
      <c r="IBR154" s="3"/>
      <c r="IBS154" s="3"/>
      <c r="IBT154" s="3"/>
      <c r="IBU154" s="3"/>
      <c r="IBV154" s="3"/>
      <c r="IBW154" s="3"/>
      <c r="IBX154" s="3"/>
      <c r="IBY154" s="3"/>
      <c r="IBZ154" s="3"/>
      <c r="ICA154" s="3"/>
      <c r="ICB154" s="3"/>
      <c r="ICC154" s="3"/>
      <c r="ICD154" s="3"/>
      <c r="ICE154" s="3"/>
      <c r="ICF154" s="3"/>
      <c r="ICG154" s="3"/>
      <c r="ICH154" s="3"/>
      <c r="ICI154" s="3"/>
      <c r="ICJ154" s="3"/>
      <c r="ICK154" s="3"/>
      <c r="ICL154" s="3"/>
      <c r="ICM154" s="3"/>
      <c r="ICN154" s="3"/>
      <c r="ICO154" s="3"/>
      <c r="ICP154" s="3"/>
      <c r="ICQ154" s="3"/>
      <c r="ICR154" s="3"/>
      <c r="ICS154" s="3"/>
      <c r="ICT154" s="3"/>
      <c r="ICU154" s="3"/>
      <c r="ICV154" s="3"/>
      <c r="ICW154" s="3"/>
      <c r="ICX154" s="3"/>
      <c r="ICY154" s="3"/>
      <c r="ICZ154" s="3"/>
      <c r="IDA154" s="3"/>
      <c r="IDB154" s="3"/>
      <c r="IDC154" s="3"/>
      <c r="IDD154" s="3"/>
      <c r="IDE154" s="3"/>
      <c r="IDF154" s="3"/>
      <c r="IDG154" s="3"/>
      <c r="IDH154" s="3"/>
      <c r="IDI154" s="3"/>
      <c r="IDJ154" s="3"/>
      <c r="IDK154" s="3"/>
      <c r="IDL154" s="3"/>
      <c r="IDM154" s="3"/>
      <c r="IDN154" s="3"/>
      <c r="IDO154" s="3"/>
      <c r="IDP154" s="3"/>
      <c r="IDQ154" s="3"/>
      <c r="IDR154" s="3"/>
      <c r="IDS154" s="3"/>
      <c r="IDT154" s="3"/>
      <c r="IDU154" s="3"/>
      <c r="IDV154" s="3"/>
      <c r="IDW154" s="3"/>
      <c r="IDX154" s="3"/>
      <c r="IDY154" s="3"/>
      <c r="IDZ154" s="3"/>
      <c r="IEA154" s="3"/>
      <c r="IEB154" s="3"/>
      <c r="IEC154" s="3"/>
      <c r="IED154" s="3"/>
      <c r="IEE154" s="3"/>
      <c r="IEF154" s="3"/>
      <c r="IEG154" s="3"/>
      <c r="IEH154" s="3"/>
      <c r="IEI154" s="3"/>
      <c r="IEJ154" s="3"/>
      <c r="IEK154" s="3"/>
      <c r="IEL154" s="3"/>
      <c r="IEM154" s="3"/>
      <c r="IEN154" s="3"/>
      <c r="IEO154" s="3"/>
      <c r="IEP154" s="3"/>
      <c r="IEQ154" s="3"/>
      <c r="IER154" s="3"/>
      <c r="IES154" s="3"/>
      <c r="IET154" s="3"/>
      <c r="IEU154" s="3"/>
      <c r="IEV154" s="3"/>
      <c r="IEW154" s="3"/>
      <c r="IEX154" s="3"/>
      <c r="IEY154" s="3"/>
      <c r="IEZ154" s="3"/>
      <c r="IFA154" s="3"/>
      <c r="IFB154" s="3"/>
      <c r="IFC154" s="3"/>
      <c r="IFD154" s="3"/>
      <c r="IFE154" s="3"/>
      <c r="IFF154" s="3"/>
      <c r="IFG154" s="3"/>
      <c r="IFH154" s="3"/>
      <c r="IFI154" s="3"/>
      <c r="IFJ154" s="3"/>
      <c r="IFK154" s="3"/>
      <c r="IFL154" s="3"/>
      <c r="IFM154" s="3"/>
      <c r="IFN154" s="3"/>
      <c r="IFO154" s="3"/>
      <c r="IFP154" s="3"/>
      <c r="IFQ154" s="3"/>
      <c r="IFR154" s="3"/>
      <c r="IFS154" s="3"/>
      <c r="IFT154" s="3"/>
      <c r="IFU154" s="3"/>
      <c r="IFV154" s="3"/>
      <c r="IFW154" s="3"/>
      <c r="IFX154" s="3"/>
      <c r="IFY154" s="3"/>
      <c r="IFZ154" s="3"/>
      <c r="IGA154" s="3"/>
      <c r="IGB154" s="3"/>
      <c r="IGC154" s="3"/>
      <c r="IGD154" s="3"/>
      <c r="IGE154" s="3"/>
      <c r="IGF154" s="3"/>
      <c r="IGG154" s="3"/>
      <c r="IGH154" s="3"/>
      <c r="IGI154" s="3"/>
      <c r="IGJ154" s="3"/>
      <c r="IGK154" s="3"/>
      <c r="IGL154" s="3"/>
      <c r="IGM154" s="3"/>
      <c r="IGN154" s="3"/>
      <c r="IGO154" s="3"/>
      <c r="IGP154" s="3"/>
      <c r="IGQ154" s="3"/>
      <c r="IGR154" s="3"/>
      <c r="IGS154" s="3"/>
      <c r="IGT154" s="3"/>
      <c r="IGU154" s="3"/>
      <c r="IGV154" s="3"/>
      <c r="IGW154" s="3"/>
      <c r="IGX154" s="3"/>
      <c r="IGY154" s="3"/>
      <c r="IGZ154" s="3"/>
      <c r="IHA154" s="3"/>
      <c r="IHB154" s="3"/>
      <c r="IHC154" s="3"/>
      <c r="IHD154" s="3"/>
      <c r="IHE154" s="3"/>
      <c r="IHF154" s="3"/>
      <c r="IHG154" s="3"/>
      <c r="IHH154" s="3"/>
      <c r="IHI154" s="3"/>
      <c r="IHJ154" s="3"/>
      <c r="IHK154" s="3"/>
      <c r="IHL154" s="3"/>
      <c r="IHM154" s="3"/>
      <c r="IHN154" s="3"/>
      <c r="IHO154" s="3"/>
      <c r="IHP154" s="3"/>
      <c r="IHQ154" s="3"/>
      <c r="IHR154" s="3"/>
      <c r="IHS154" s="3"/>
      <c r="IHT154" s="3"/>
      <c r="IHU154" s="3"/>
      <c r="IHV154" s="3"/>
      <c r="IHW154" s="3"/>
      <c r="IHX154" s="3"/>
      <c r="IHY154" s="3"/>
      <c r="IHZ154" s="3"/>
      <c r="IIA154" s="3"/>
      <c r="IIB154" s="3"/>
      <c r="IIC154" s="3"/>
      <c r="IID154" s="3"/>
      <c r="IIE154" s="3"/>
      <c r="IIF154" s="3"/>
      <c r="IIG154" s="3"/>
      <c r="IIH154" s="3"/>
      <c r="III154" s="3"/>
      <c r="IIJ154" s="3"/>
      <c r="IIK154" s="3"/>
      <c r="IIL154" s="3"/>
      <c r="IIM154" s="3"/>
      <c r="IIN154" s="3"/>
      <c r="IIO154" s="3"/>
      <c r="IIP154" s="3"/>
      <c r="IIQ154" s="3"/>
      <c r="IIR154" s="3"/>
      <c r="IIS154" s="3"/>
      <c r="IIT154" s="3"/>
      <c r="IIU154" s="3"/>
      <c r="IIV154" s="3"/>
      <c r="IIW154" s="3"/>
      <c r="IIX154" s="3"/>
      <c r="IIY154" s="3"/>
      <c r="IIZ154" s="3"/>
      <c r="IJA154" s="3"/>
      <c r="IJB154" s="3"/>
      <c r="IJC154" s="3"/>
      <c r="IJD154" s="3"/>
      <c r="IJE154" s="3"/>
      <c r="IJF154" s="3"/>
      <c r="IJG154" s="3"/>
      <c r="IJH154" s="3"/>
      <c r="IJI154" s="3"/>
      <c r="IJJ154" s="3"/>
      <c r="IJK154" s="3"/>
      <c r="IJL154" s="3"/>
      <c r="IJM154" s="3"/>
      <c r="IJN154" s="3"/>
      <c r="IJO154" s="3"/>
      <c r="IJP154" s="3"/>
      <c r="IJQ154" s="3"/>
      <c r="IJR154" s="3"/>
      <c r="IJS154" s="3"/>
      <c r="IJT154" s="3"/>
      <c r="IJU154" s="3"/>
      <c r="IJV154" s="3"/>
      <c r="IJW154" s="3"/>
      <c r="IJX154" s="3"/>
      <c r="IJY154" s="3"/>
      <c r="IJZ154" s="3"/>
      <c r="IKA154" s="3"/>
      <c r="IKB154" s="3"/>
      <c r="IKC154" s="3"/>
      <c r="IKD154" s="3"/>
      <c r="IKE154" s="3"/>
      <c r="IKF154" s="3"/>
      <c r="IKG154" s="3"/>
      <c r="IKH154" s="3"/>
      <c r="IKI154" s="3"/>
      <c r="IKJ154" s="3"/>
      <c r="IKK154" s="3"/>
      <c r="IKL154" s="3"/>
      <c r="IKM154" s="3"/>
      <c r="IKN154" s="3"/>
      <c r="IKO154" s="3"/>
      <c r="IKP154" s="3"/>
      <c r="IKQ154" s="3"/>
      <c r="IKR154" s="3"/>
      <c r="IKS154" s="3"/>
      <c r="IKT154" s="3"/>
      <c r="IKU154" s="3"/>
      <c r="IKV154" s="3"/>
      <c r="IKW154" s="3"/>
      <c r="IKX154" s="3"/>
      <c r="IKY154" s="3"/>
      <c r="IKZ154" s="3"/>
      <c r="ILA154" s="3"/>
      <c r="ILB154" s="3"/>
      <c r="ILC154" s="3"/>
      <c r="ILD154" s="3"/>
      <c r="ILE154" s="3"/>
      <c r="ILF154" s="3"/>
      <c r="ILG154" s="3"/>
      <c r="ILH154" s="3"/>
      <c r="ILI154" s="3"/>
      <c r="ILJ154" s="3"/>
      <c r="ILK154" s="3"/>
      <c r="ILL154" s="3"/>
      <c r="ILM154" s="3"/>
      <c r="ILN154" s="3"/>
      <c r="ILO154" s="3"/>
      <c r="ILP154" s="3"/>
      <c r="ILQ154" s="3"/>
      <c r="ILR154" s="3"/>
      <c r="ILS154" s="3"/>
      <c r="ILT154" s="3"/>
      <c r="ILU154" s="3"/>
      <c r="ILV154" s="3"/>
      <c r="ILW154" s="3"/>
      <c r="ILX154" s="3"/>
      <c r="ILY154" s="3"/>
      <c r="ILZ154" s="3"/>
      <c r="IMA154" s="3"/>
      <c r="IMB154" s="3"/>
      <c r="IMC154" s="3"/>
      <c r="IMD154" s="3"/>
      <c r="IME154" s="3"/>
      <c r="IMF154" s="3"/>
      <c r="IMG154" s="3"/>
      <c r="IMH154" s="3"/>
      <c r="IMI154" s="3"/>
      <c r="IMJ154" s="3"/>
      <c r="IMK154" s="3"/>
      <c r="IML154" s="3"/>
      <c r="IMM154" s="3"/>
      <c r="IMN154" s="3"/>
      <c r="IMO154" s="3"/>
      <c r="IMP154" s="3"/>
      <c r="IMQ154" s="3"/>
      <c r="IMR154" s="3"/>
      <c r="IMS154" s="3"/>
      <c r="IMT154" s="3"/>
      <c r="IMU154" s="3"/>
      <c r="IMV154" s="3"/>
      <c r="IMW154" s="3"/>
      <c r="IMX154" s="3"/>
      <c r="IMY154" s="3"/>
      <c r="IMZ154" s="3"/>
      <c r="INA154" s="3"/>
      <c r="INB154" s="3"/>
      <c r="INC154" s="3"/>
      <c r="IND154" s="3"/>
      <c r="INE154" s="3"/>
      <c r="INF154" s="3"/>
      <c r="ING154" s="3"/>
      <c r="INH154" s="3"/>
      <c r="INI154" s="3"/>
      <c r="INJ154" s="3"/>
      <c r="INK154" s="3"/>
      <c r="INL154" s="3"/>
      <c r="INM154" s="3"/>
      <c r="INN154" s="3"/>
      <c r="INO154" s="3"/>
      <c r="INP154" s="3"/>
      <c r="INQ154" s="3"/>
      <c r="INR154" s="3"/>
      <c r="INS154" s="3"/>
      <c r="INT154" s="3"/>
      <c r="INU154" s="3"/>
      <c r="INV154" s="3"/>
      <c r="INW154" s="3"/>
      <c r="INX154" s="3"/>
      <c r="INY154" s="3"/>
      <c r="INZ154" s="3"/>
      <c r="IOA154" s="3"/>
      <c r="IOB154" s="3"/>
      <c r="IOC154" s="3"/>
      <c r="IOD154" s="3"/>
      <c r="IOE154" s="3"/>
      <c r="IOF154" s="3"/>
      <c r="IOG154" s="3"/>
      <c r="IOH154" s="3"/>
      <c r="IOI154" s="3"/>
      <c r="IOJ154" s="3"/>
      <c r="IOK154" s="3"/>
      <c r="IOL154" s="3"/>
      <c r="IOM154" s="3"/>
      <c r="ION154" s="3"/>
      <c r="IOO154" s="3"/>
      <c r="IOP154" s="3"/>
      <c r="IOQ154" s="3"/>
      <c r="IOR154" s="3"/>
      <c r="IOS154" s="3"/>
      <c r="IOT154" s="3"/>
      <c r="IOU154" s="3"/>
      <c r="IOV154" s="3"/>
      <c r="IOW154" s="3"/>
      <c r="IOX154" s="3"/>
      <c r="IOY154" s="3"/>
      <c r="IOZ154" s="3"/>
      <c r="IPA154" s="3"/>
      <c r="IPB154" s="3"/>
      <c r="IPC154" s="3"/>
      <c r="IPD154" s="3"/>
      <c r="IPE154" s="3"/>
      <c r="IPF154" s="3"/>
      <c r="IPG154" s="3"/>
      <c r="IPH154" s="3"/>
      <c r="IPI154" s="3"/>
      <c r="IPJ154" s="3"/>
      <c r="IPK154" s="3"/>
      <c r="IPL154" s="3"/>
      <c r="IPM154" s="3"/>
      <c r="IPN154" s="3"/>
      <c r="IPO154" s="3"/>
      <c r="IPP154" s="3"/>
      <c r="IPQ154" s="3"/>
      <c r="IPR154" s="3"/>
      <c r="IPS154" s="3"/>
      <c r="IPT154" s="3"/>
      <c r="IPU154" s="3"/>
      <c r="IPV154" s="3"/>
      <c r="IPW154" s="3"/>
      <c r="IPX154" s="3"/>
      <c r="IPY154" s="3"/>
      <c r="IPZ154" s="3"/>
      <c r="IQA154" s="3"/>
      <c r="IQB154" s="3"/>
      <c r="IQC154" s="3"/>
      <c r="IQD154" s="3"/>
      <c r="IQE154" s="3"/>
      <c r="IQF154" s="3"/>
      <c r="IQG154" s="3"/>
      <c r="IQH154" s="3"/>
      <c r="IQI154" s="3"/>
      <c r="IQJ154" s="3"/>
      <c r="IQK154" s="3"/>
      <c r="IQL154" s="3"/>
      <c r="IQM154" s="3"/>
      <c r="IQN154" s="3"/>
      <c r="IQO154" s="3"/>
      <c r="IQP154" s="3"/>
      <c r="IQQ154" s="3"/>
      <c r="IQR154" s="3"/>
      <c r="IQS154" s="3"/>
      <c r="IQT154" s="3"/>
      <c r="IQU154" s="3"/>
      <c r="IQV154" s="3"/>
      <c r="IQW154" s="3"/>
      <c r="IQX154" s="3"/>
      <c r="IQY154" s="3"/>
      <c r="IQZ154" s="3"/>
      <c r="IRA154" s="3"/>
      <c r="IRB154" s="3"/>
      <c r="IRC154" s="3"/>
      <c r="IRD154" s="3"/>
      <c r="IRE154" s="3"/>
      <c r="IRF154" s="3"/>
      <c r="IRG154" s="3"/>
      <c r="IRH154" s="3"/>
      <c r="IRI154" s="3"/>
      <c r="IRJ154" s="3"/>
      <c r="IRK154" s="3"/>
      <c r="IRL154" s="3"/>
      <c r="IRM154" s="3"/>
      <c r="IRN154" s="3"/>
      <c r="IRO154" s="3"/>
      <c r="IRP154" s="3"/>
      <c r="IRQ154" s="3"/>
      <c r="IRR154" s="3"/>
      <c r="IRS154" s="3"/>
      <c r="IRT154" s="3"/>
      <c r="IRU154" s="3"/>
      <c r="IRV154" s="3"/>
      <c r="IRW154" s="3"/>
      <c r="IRX154" s="3"/>
      <c r="IRY154" s="3"/>
      <c r="IRZ154" s="3"/>
      <c r="ISA154" s="3"/>
      <c r="ISB154" s="3"/>
      <c r="ISC154" s="3"/>
      <c r="ISD154" s="3"/>
      <c r="ISE154" s="3"/>
      <c r="ISF154" s="3"/>
      <c r="ISG154" s="3"/>
      <c r="ISH154" s="3"/>
      <c r="ISI154" s="3"/>
      <c r="ISJ154" s="3"/>
      <c r="ISK154" s="3"/>
      <c r="ISL154" s="3"/>
      <c r="ISM154" s="3"/>
      <c r="ISN154" s="3"/>
      <c r="ISO154" s="3"/>
      <c r="ISP154" s="3"/>
      <c r="ISQ154" s="3"/>
      <c r="ISR154" s="3"/>
      <c r="ISS154" s="3"/>
      <c r="IST154" s="3"/>
      <c r="ISU154" s="3"/>
      <c r="ISV154" s="3"/>
      <c r="ISW154" s="3"/>
      <c r="ISX154" s="3"/>
      <c r="ISY154" s="3"/>
      <c r="ISZ154" s="3"/>
      <c r="ITA154" s="3"/>
      <c r="ITB154" s="3"/>
      <c r="ITC154" s="3"/>
      <c r="ITD154" s="3"/>
      <c r="ITE154" s="3"/>
      <c r="ITF154" s="3"/>
      <c r="ITG154" s="3"/>
      <c r="ITH154" s="3"/>
      <c r="ITI154" s="3"/>
      <c r="ITJ154" s="3"/>
      <c r="ITK154" s="3"/>
      <c r="ITL154" s="3"/>
      <c r="ITM154" s="3"/>
      <c r="ITN154" s="3"/>
      <c r="ITO154" s="3"/>
      <c r="ITP154" s="3"/>
      <c r="ITQ154" s="3"/>
      <c r="ITR154" s="3"/>
      <c r="ITS154" s="3"/>
      <c r="ITT154" s="3"/>
      <c r="ITU154" s="3"/>
      <c r="ITV154" s="3"/>
      <c r="ITW154" s="3"/>
      <c r="ITX154" s="3"/>
      <c r="ITY154" s="3"/>
      <c r="ITZ154" s="3"/>
      <c r="IUA154" s="3"/>
      <c r="IUB154" s="3"/>
      <c r="IUC154" s="3"/>
      <c r="IUD154" s="3"/>
      <c r="IUE154" s="3"/>
      <c r="IUF154" s="3"/>
      <c r="IUG154" s="3"/>
      <c r="IUH154" s="3"/>
      <c r="IUI154" s="3"/>
      <c r="IUJ154" s="3"/>
      <c r="IUK154" s="3"/>
      <c r="IUL154" s="3"/>
      <c r="IUM154" s="3"/>
      <c r="IUN154" s="3"/>
      <c r="IUO154" s="3"/>
      <c r="IUP154" s="3"/>
      <c r="IUQ154" s="3"/>
      <c r="IUR154" s="3"/>
      <c r="IUS154" s="3"/>
      <c r="IUT154" s="3"/>
      <c r="IUU154" s="3"/>
      <c r="IUV154" s="3"/>
      <c r="IUW154" s="3"/>
      <c r="IUX154" s="3"/>
      <c r="IUY154" s="3"/>
      <c r="IUZ154" s="3"/>
      <c r="IVA154" s="3"/>
      <c r="IVB154" s="3"/>
      <c r="IVC154" s="3"/>
      <c r="IVD154" s="3"/>
      <c r="IVE154" s="3"/>
      <c r="IVF154" s="3"/>
      <c r="IVG154" s="3"/>
      <c r="IVH154" s="3"/>
      <c r="IVI154" s="3"/>
      <c r="IVJ154" s="3"/>
      <c r="IVK154" s="3"/>
      <c r="IVL154" s="3"/>
      <c r="IVM154" s="3"/>
      <c r="IVN154" s="3"/>
      <c r="IVO154" s="3"/>
      <c r="IVP154" s="3"/>
      <c r="IVQ154" s="3"/>
      <c r="IVR154" s="3"/>
      <c r="IVS154" s="3"/>
      <c r="IVT154" s="3"/>
      <c r="IVU154" s="3"/>
      <c r="IVV154" s="3"/>
      <c r="IVW154" s="3"/>
      <c r="IVX154" s="3"/>
      <c r="IVY154" s="3"/>
      <c r="IVZ154" s="3"/>
      <c r="IWA154" s="3"/>
      <c r="IWB154" s="3"/>
      <c r="IWC154" s="3"/>
      <c r="IWD154" s="3"/>
      <c r="IWE154" s="3"/>
      <c r="IWF154" s="3"/>
      <c r="IWG154" s="3"/>
      <c r="IWH154" s="3"/>
      <c r="IWI154" s="3"/>
      <c r="IWJ154" s="3"/>
      <c r="IWK154" s="3"/>
      <c r="IWL154" s="3"/>
      <c r="IWM154" s="3"/>
      <c r="IWN154" s="3"/>
      <c r="IWO154" s="3"/>
      <c r="IWP154" s="3"/>
      <c r="IWQ154" s="3"/>
      <c r="IWR154" s="3"/>
      <c r="IWS154" s="3"/>
      <c r="IWT154" s="3"/>
      <c r="IWU154" s="3"/>
      <c r="IWV154" s="3"/>
      <c r="IWW154" s="3"/>
      <c r="IWX154" s="3"/>
      <c r="IWY154" s="3"/>
      <c r="IWZ154" s="3"/>
      <c r="IXA154" s="3"/>
      <c r="IXB154" s="3"/>
      <c r="IXC154" s="3"/>
      <c r="IXD154" s="3"/>
      <c r="IXE154" s="3"/>
      <c r="IXF154" s="3"/>
      <c r="IXG154" s="3"/>
      <c r="IXH154" s="3"/>
      <c r="IXI154" s="3"/>
      <c r="IXJ154" s="3"/>
      <c r="IXK154" s="3"/>
      <c r="IXL154" s="3"/>
      <c r="IXM154" s="3"/>
      <c r="IXN154" s="3"/>
      <c r="IXO154" s="3"/>
      <c r="IXP154" s="3"/>
      <c r="IXQ154" s="3"/>
      <c r="IXR154" s="3"/>
      <c r="IXS154" s="3"/>
      <c r="IXT154" s="3"/>
      <c r="IXU154" s="3"/>
      <c r="IXV154" s="3"/>
      <c r="IXW154" s="3"/>
      <c r="IXX154" s="3"/>
      <c r="IXY154" s="3"/>
      <c r="IXZ154" s="3"/>
      <c r="IYA154" s="3"/>
      <c r="IYB154" s="3"/>
      <c r="IYC154" s="3"/>
      <c r="IYD154" s="3"/>
      <c r="IYE154" s="3"/>
      <c r="IYF154" s="3"/>
      <c r="IYG154" s="3"/>
      <c r="IYH154" s="3"/>
      <c r="IYI154" s="3"/>
      <c r="IYJ154" s="3"/>
      <c r="IYK154" s="3"/>
      <c r="IYL154" s="3"/>
      <c r="IYM154" s="3"/>
      <c r="IYN154" s="3"/>
      <c r="IYO154" s="3"/>
      <c r="IYP154" s="3"/>
      <c r="IYQ154" s="3"/>
      <c r="IYR154" s="3"/>
      <c r="IYS154" s="3"/>
      <c r="IYT154" s="3"/>
      <c r="IYU154" s="3"/>
      <c r="IYV154" s="3"/>
      <c r="IYW154" s="3"/>
      <c r="IYX154" s="3"/>
      <c r="IYY154" s="3"/>
      <c r="IYZ154" s="3"/>
      <c r="IZA154" s="3"/>
      <c r="IZB154" s="3"/>
      <c r="IZC154" s="3"/>
      <c r="IZD154" s="3"/>
      <c r="IZE154" s="3"/>
      <c r="IZF154" s="3"/>
      <c r="IZG154" s="3"/>
      <c r="IZH154" s="3"/>
      <c r="IZI154" s="3"/>
      <c r="IZJ154" s="3"/>
      <c r="IZK154" s="3"/>
      <c r="IZL154" s="3"/>
      <c r="IZM154" s="3"/>
      <c r="IZN154" s="3"/>
      <c r="IZO154" s="3"/>
      <c r="IZP154" s="3"/>
      <c r="IZQ154" s="3"/>
      <c r="IZR154" s="3"/>
      <c r="IZS154" s="3"/>
      <c r="IZT154" s="3"/>
      <c r="IZU154" s="3"/>
      <c r="IZV154" s="3"/>
      <c r="IZW154" s="3"/>
      <c r="IZX154" s="3"/>
      <c r="IZY154" s="3"/>
      <c r="IZZ154" s="3"/>
      <c r="JAA154" s="3"/>
      <c r="JAB154" s="3"/>
      <c r="JAC154" s="3"/>
      <c r="JAD154" s="3"/>
      <c r="JAE154" s="3"/>
      <c r="JAF154" s="3"/>
      <c r="JAG154" s="3"/>
      <c r="JAH154" s="3"/>
      <c r="JAI154" s="3"/>
      <c r="JAJ154" s="3"/>
      <c r="JAK154" s="3"/>
      <c r="JAL154" s="3"/>
      <c r="JAM154" s="3"/>
      <c r="JAN154" s="3"/>
      <c r="JAO154" s="3"/>
      <c r="JAP154" s="3"/>
      <c r="JAQ154" s="3"/>
      <c r="JAR154" s="3"/>
      <c r="JAS154" s="3"/>
      <c r="JAT154" s="3"/>
      <c r="JAU154" s="3"/>
      <c r="JAV154" s="3"/>
      <c r="JAW154" s="3"/>
      <c r="JAX154" s="3"/>
      <c r="JAY154" s="3"/>
      <c r="JAZ154" s="3"/>
      <c r="JBA154" s="3"/>
      <c r="JBB154" s="3"/>
      <c r="JBC154" s="3"/>
      <c r="JBD154" s="3"/>
      <c r="JBE154" s="3"/>
      <c r="JBF154" s="3"/>
      <c r="JBG154" s="3"/>
      <c r="JBH154" s="3"/>
      <c r="JBI154" s="3"/>
      <c r="JBJ154" s="3"/>
      <c r="JBK154" s="3"/>
      <c r="JBL154" s="3"/>
      <c r="JBM154" s="3"/>
      <c r="JBN154" s="3"/>
      <c r="JBO154" s="3"/>
      <c r="JBP154" s="3"/>
      <c r="JBQ154" s="3"/>
      <c r="JBR154" s="3"/>
      <c r="JBS154" s="3"/>
      <c r="JBT154" s="3"/>
      <c r="JBU154" s="3"/>
      <c r="JBV154" s="3"/>
      <c r="JBW154" s="3"/>
      <c r="JBX154" s="3"/>
      <c r="JBY154" s="3"/>
      <c r="JBZ154" s="3"/>
      <c r="JCA154" s="3"/>
      <c r="JCB154" s="3"/>
      <c r="JCC154" s="3"/>
      <c r="JCD154" s="3"/>
      <c r="JCE154" s="3"/>
      <c r="JCF154" s="3"/>
      <c r="JCG154" s="3"/>
      <c r="JCH154" s="3"/>
      <c r="JCI154" s="3"/>
      <c r="JCJ154" s="3"/>
      <c r="JCK154" s="3"/>
      <c r="JCL154" s="3"/>
      <c r="JCM154" s="3"/>
      <c r="JCN154" s="3"/>
      <c r="JCO154" s="3"/>
      <c r="JCP154" s="3"/>
      <c r="JCQ154" s="3"/>
      <c r="JCR154" s="3"/>
      <c r="JCS154" s="3"/>
      <c r="JCT154" s="3"/>
      <c r="JCU154" s="3"/>
      <c r="JCV154" s="3"/>
      <c r="JCW154" s="3"/>
      <c r="JCX154" s="3"/>
      <c r="JCY154" s="3"/>
      <c r="JCZ154" s="3"/>
      <c r="JDA154" s="3"/>
      <c r="JDB154" s="3"/>
      <c r="JDC154" s="3"/>
      <c r="JDD154" s="3"/>
      <c r="JDE154" s="3"/>
      <c r="JDF154" s="3"/>
      <c r="JDG154" s="3"/>
      <c r="JDH154" s="3"/>
      <c r="JDI154" s="3"/>
      <c r="JDJ154" s="3"/>
      <c r="JDK154" s="3"/>
      <c r="JDL154" s="3"/>
      <c r="JDM154" s="3"/>
      <c r="JDN154" s="3"/>
      <c r="JDO154" s="3"/>
      <c r="JDP154" s="3"/>
      <c r="JDQ154" s="3"/>
      <c r="JDR154" s="3"/>
      <c r="JDS154" s="3"/>
      <c r="JDT154" s="3"/>
      <c r="JDU154" s="3"/>
      <c r="JDV154" s="3"/>
      <c r="JDW154" s="3"/>
      <c r="JDX154" s="3"/>
      <c r="JDY154" s="3"/>
      <c r="JDZ154" s="3"/>
      <c r="JEA154" s="3"/>
      <c r="JEB154" s="3"/>
      <c r="JEC154" s="3"/>
      <c r="JED154" s="3"/>
      <c r="JEE154" s="3"/>
      <c r="JEF154" s="3"/>
      <c r="JEG154" s="3"/>
      <c r="JEH154" s="3"/>
      <c r="JEI154" s="3"/>
      <c r="JEJ154" s="3"/>
      <c r="JEK154" s="3"/>
      <c r="JEL154" s="3"/>
      <c r="JEM154" s="3"/>
      <c r="JEN154" s="3"/>
      <c r="JEO154" s="3"/>
      <c r="JEP154" s="3"/>
      <c r="JEQ154" s="3"/>
      <c r="JER154" s="3"/>
      <c r="JES154" s="3"/>
      <c r="JET154" s="3"/>
      <c r="JEU154" s="3"/>
      <c r="JEV154" s="3"/>
      <c r="JEW154" s="3"/>
      <c r="JEX154" s="3"/>
      <c r="JEY154" s="3"/>
      <c r="JEZ154" s="3"/>
      <c r="JFA154" s="3"/>
      <c r="JFB154" s="3"/>
      <c r="JFC154" s="3"/>
      <c r="JFD154" s="3"/>
      <c r="JFE154" s="3"/>
      <c r="JFF154" s="3"/>
      <c r="JFG154" s="3"/>
      <c r="JFH154" s="3"/>
      <c r="JFI154" s="3"/>
      <c r="JFJ154" s="3"/>
      <c r="JFK154" s="3"/>
      <c r="JFL154" s="3"/>
      <c r="JFM154" s="3"/>
      <c r="JFN154" s="3"/>
      <c r="JFO154" s="3"/>
      <c r="JFP154" s="3"/>
      <c r="JFQ154" s="3"/>
      <c r="JFR154" s="3"/>
      <c r="JFS154" s="3"/>
      <c r="JFT154" s="3"/>
      <c r="JFU154" s="3"/>
      <c r="JFV154" s="3"/>
      <c r="JFW154" s="3"/>
      <c r="JFX154" s="3"/>
      <c r="JFY154" s="3"/>
      <c r="JFZ154" s="3"/>
      <c r="JGA154" s="3"/>
      <c r="JGB154" s="3"/>
      <c r="JGC154" s="3"/>
      <c r="JGD154" s="3"/>
      <c r="JGE154" s="3"/>
      <c r="JGF154" s="3"/>
      <c r="JGG154" s="3"/>
      <c r="JGH154" s="3"/>
      <c r="JGI154" s="3"/>
      <c r="JGJ154" s="3"/>
      <c r="JGK154" s="3"/>
      <c r="JGL154" s="3"/>
      <c r="JGM154" s="3"/>
      <c r="JGN154" s="3"/>
      <c r="JGO154" s="3"/>
      <c r="JGP154" s="3"/>
      <c r="JGQ154" s="3"/>
      <c r="JGR154" s="3"/>
      <c r="JGS154" s="3"/>
      <c r="JGT154" s="3"/>
      <c r="JGU154" s="3"/>
      <c r="JGV154" s="3"/>
      <c r="JGW154" s="3"/>
      <c r="JGX154" s="3"/>
      <c r="JGY154" s="3"/>
      <c r="JGZ154" s="3"/>
      <c r="JHA154" s="3"/>
      <c r="JHB154" s="3"/>
      <c r="JHC154" s="3"/>
      <c r="JHD154" s="3"/>
      <c r="JHE154" s="3"/>
      <c r="JHF154" s="3"/>
      <c r="JHG154" s="3"/>
      <c r="JHH154" s="3"/>
      <c r="JHI154" s="3"/>
      <c r="JHJ154" s="3"/>
      <c r="JHK154" s="3"/>
      <c r="JHL154" s="3"/>
      <c r="JHM154" s="3"/>
      <c r="JHN154" s="3"/>
      <c r="JHO154" s="3"/>
      <c r="JHP154" s="3"/>
      <c r="JHQ154" s="3"/>
      <c r="JHR154" s="3"/>
      <c r="JHS154" s="3"/>
      <c r="JHT154" s="3"/>
      <c r="JHU154" s="3"/>
      <c r="JHV154" s="3"/>
      <c r="JHW154" s="3"/>
      <c r="JHX154" s="3"/>
      <c r="JHY154" s="3"/>
      <c r="JHZ154" s="3"/>
      <c r="JIA154" s="3"/>
      <c r="JIB154" s="3"/>
      <c r="JIC154" s="3"/>
      <c r="JID154" s="3"/>
      <c r="JIE154" s="3"/>
      <c r="JIF154" s="3"/>
      <c r="JIG154" s="3"/>
      <c r="JIH154" s="3"/>
      <c r="JII154" s="3"/>
      <c r="JIJ154" s="3"/>
      <c r="JIK154" s="3"/>
      <c r="JIL154" s="3"/>
      <c r="JIM154" s="3"/>
      <c r="JIN154" s="3"/>
      <c r="JIO154" s="3"/>
      <c r="JIP154" s="3"/>
      <c r="JIQ154" s="3"/>
      <c r="JIR154" s="3"/>
      <c r="JIS154" s="3"/>
      <c r="JIT154" s="3"/>
      <c r="JIU154" s="3"/>
      <c r="JIV154" s="3"/>
      <c r="JIW154" s="3"/>
      <c r="JIX154" s="3"/>
      <c r="JIY154" s="3"/>
      <c r="JIZ154" s="3"/>
      <c r="JJA154" s="3"/>
      <c r="JJB154" s="3"/>
      <c r="JJC154" s="3"/>
      <c r="JJD154" s="3"/>
      <c r="JJE154" s="3"/>
      <c r="JJF154" s="3"/>
      <c r="JJG154" s="3"/>
      <c r="JJH154" s="3"/>
      <c r="JJI154" s="3"/>
      <c r="JJJ154" s="3"/>
      <c r="JJK154" s="3"/>
      <c r="JJL154" s="3"/>
      <c r="JJM154" s="3"/>
      <c r="JJN154" s="3"/>
      <c r="JJO154" s="3"/>
      <c r="JJP154" s="3"/>
      <c r="JJQ154" s="3"/>
      <c r="JJR154" s="3"/>
      <c r="JJS154" s="3"/>
      <c r="JJT154" s="3"/>
      <c r="JJU154" s="3"/>
      <c r="JJV154" s="3"/>
      <c r="JJW154" s="3"/>
      <c r="JJX154" s="3"/>
      <c r="JJY154" s="3"/>
      <c r="JJZ154" s="3"/>
      <c r="JKA154" s="3"/>
      <c r="JKB154" s="3"/>
      <c r="JKC154" s="3"/>
      <c r="JKD154" s="3"/>
      <c r="JKE154" s="3"/>
      <c r="JKF154" s="3"/>
      <c r="JKG154" s="3"/>
      <c r="JKH154" s="3"/>
      <c r="JKI154" s="3"/>
      <c r="JKJ154" s="3"/>
      <c r="JKK154" s="3"/>
      <c r="JKL154" s="3"/>
      <c r="JKM154" s="3"/>
      <c r="JKN154" s="3"/>
      <c r="JKO154" s="3"/>
      <c r="JKP154" s="3"/>
      <c r="JKQ154" s="3"/>
      <c r="JKR154" s="3"/>
      <c r="JKS154" s="3"/>
      <c r="JKT154" s="3"/>
      <c r="JKU154" s="3"/>
      <c r="JKV154" s="3"/>
      <c r="JKW154" s="3"/>
      <c r="JKX154" s="3"/>
      <c r="JKY154" s="3"/>
      <c r="JKZ154" s="3"/>
      <c r="JLA154" s="3"/>
      <c r="JLB154" s="3"/>
      <c r="JLC154" s="3"/>
      <c r="JLD154" s="3"/>
      <c r="JLE154" s="3"/>
      <c r="JLF154" s="3"/>
      <c r="JLG154" s="3"/>
      <c r="JLH154" s="3"/>
      <c r="JLI154" s="3"/>
      <c r="JLJ154" s="3"/>
      <c r="JLK154" s="3"/>
      <c r="JLL154" s="3"/>
      <c r="JLM154" s="3"/>
      <c r="JLN154" s="3"/>
      <c r="JLO154" s="3"/>
      <c r="JLP154" s="3"/>
      <c r="JLQ154" s="3"/>
      <c r="JLR154" s="3"/>
      <c r="JLS154" s="3"/>
      <c r="JLT154" s="3"/>
      <c r="JLU154" s="3"/>
      <c r="JLV154" s="3"/>
      <c r="JLW154" s="3"/>
      <c r="JLX154" s="3"/>
      <c r="JLY154" s="3"/>
      <c r="JLZ154" s="3"/>
      <c r="JMA154" s="3"/>
      <c r="JMB154" s="3"/>
      <c r="JMC154" s="3"/>
      <c r="JMD154" s="3"/>
      <c r="JME154" s="3"/>
      <c r="JMF154" s="3"/>
      <c r="JMG154" s="3"/>
      <c r="JMH154" s="3"/>
      <c r="JMI154" s="3"/>
      <c r="JMJ154" s="3"/>
      <c r="JMK154" s="3"/>
      <c r="JML154" s="3"/>
      <c r="JMM154" s="3"/>
      <c r="JMN154" s="3"/>
      <c r="JMO154" s="3"/>
      <c r="JMP154" s="3"/>
      <c r="JMQ154" s="3"/>
      <c r="JMR154" s="3"/>
      <c r="JMS154" s="3"/>
      <c r="JMT154" s="3"/>
      <c r="JMU154" s="3"/>
      <c r="JMV154" s="3"/>
      <c r="JMW154" s="3"/>
      <c r="JMX154" s="3"/>
      <c r="JMY154" s="3"/>
      <c r="JMZ154" s="3"/>
      <c r="JNA154" s="3"/>
      <c r="JNB154" s="3"/>
      <c r="JNC154" s="3"/>
      <c r="JND154" s="3"/>
      <c r="JNE154" s="3"/>
      <c r="JNF154" s="3"/>
      <c r="JNG154" s="3"/>
      <c r="JNH154" s="3"/>
      <c r="JNI154" s="3"/>
      <c r="JNJ154" s="3"/>
      <c r="JNK154" s="3"/>
      <c r="JNL154" s="3"/>
      <c r="JNM154" s="3"/>
      <c r="JNN154" s="3"/>
      <c r="JNO154" s="3"/>
      <c r="JNP154" s="3"/>
      <c r="JNQ154" s="3"/>
      <c r="JNR154" s="3"/>
      <c r="JNS154" s="3"/>
      <c r="JNT154" s="3"/>
      <c r="JNU154" s="3"/>
      <c r="JNV154" s="3"/>
      <c r="JNW154" s="3"/>
      <c r="JNX154" s="3"/>
      <c r="JNY154" s="3"/>
      <c r="JNZ154" s="3"/>
      <c r="JOA154" s="3"/>
      <c r="JOB154" s="3"/>
      <c r="JOC154" s="3"/>
      <c r="JOD154" s="3"/>
      <c r="JOE154" s="3"/>
      <c r="JOF154" s="3"/>
      <c r="JOG154" s="3"/>
      <c r="JOH154" s="3"/>
      <c r="JOI154" s="3"/>
      <c r="JOJ154" s="3"/>
      <c r="JOK154" s="3"/>
      <c r="JOL154" s="3"/>
      <c r="JOM154" s="3"/>
      <c r="JON154" s="3"/>
      <c r="JOO154" s="3"/>
      <c r="JOP154" s="3"/>
      <c r="JOQ154" s="3"/>
      <c r="JOR154" s="3"/>
      <c r="JOS154" s="3"/>
      <c r="JOT154" s="3"/>
      <c r="JOU154" s="3"/>
      <c r="JOV154" s="3"/>
      <c r="JOW154" s="3"/>
      <c r="JOX154" s="3"/>
      <c r="JOY154" s="3"/>
      <c r="JOZ154" s="3"/>
      <c r="JPA154" s="3"/>
      <c r="JPB154" s="3"/>
      <c r="JPC154" s="3"/>
      <c r="JPD154" s="3"/>
      <c r="JPE154" s="3"/>
      <c r="JPF154" s="3"/>
      <c r="JPG154" s="3"/>
      <c r="JPH154" s="3"/>
      <c r="JPI154" s="3"/>
      <c r="JPJ154" s="3"/>
      <c r="JPK154" s="3"/>
      <c r="JPL154" s="3"/>
      <c r="JPM154" s="3"/>
      <c r="JPN154" s="3"/>
      <c r="JPO154" s="3"/>
      <c r="JPP154" s="3"/>
      <c r="JPQ154" s="3"/>
      <c r="JPR154" s="3"/>
      <c r="JPS154" s="3"/>
      <c r="JPT154" s="3"/>
      <c r="JPU154" s="3"/>
      <c r="JPV154" s="3"/>
      <c r="JPW154" s="3"/>
      <c r="JPX154" s="3"/>
      <c r="JPY154" s="3"/>
      <c r="JPZ154" s="3"/>
      <c r="JQA154" s="3"/>
      <c r="JQB154" s="3"/>
      <c r="JQC154" s="3"/>
      <c r="JQD154" s="3"/>
      <c r="JQE154" s="3"/>
      <c r="JQF154" s="3"/>
      <c r="JQG154" s="3"/>
      <c r="JQH154" s="3"/>
      <c r="JQI154" s="3"/>
      <c r="JQJ154" s="3"/>
      <c r="JQK154" s="3"/>
      <c r="JQL154" s="3"/>
      <c r="JQM154" s="3"/>
      <c r="JQN154" s="3"/>
      <c r="JQO154" s="3"/>
      <c r="JQP154" s="3"/>
      <c r="JQQ154" s="3"/>
      <c r="JQR154" s="3"/>
      <c r="JQS154" s="3"/>
      <c r="JQT154" s="3"/>
      <c r="JQU154" s="3"/>
      <c r="JQV154" s="3"/>
      <c r="JQW154" s="3"/>
      <c r="JQX154" s="3"/>
      <c r="JQY154" s="3"/>
      <c r="JQZ154" s="3"/>
      <c r="JRA154" s="3"/>
      <c r="JRB154" s="3"/>
      <c r="JRC154" s="3"/>
      <c r="JRD154" s="3"/>
      <c r="JRE154" s="3"/>
      <c r="JRF154" s="3"/>
      <c r="JRG154" s="3"/>
      <c r="JRH154" s="3"/>
      <c r="JRI154" s="3"/>
      <c r="JRJ154" s="3"/>
      <c r="JRK154" s="3"/>
      <c r="JRL154" s="3"/>
      <c r="JRM154" s="3"/>
      <c r="JRN154" s="3"/>
      <c r="JRO154" s="3"/>
      <c r="JRP154" s="3"/>
      <c r="JRQ154" s="3"/>
      <c r="JRR154" s="3"/>
      <c r="JRS154" s="3"/>
      <c r="JRT154" s="3"/>
      <c r="JRU154" s="3"/>
      <c r="JRV154" s="3"/>
      <c r="JRW154" s="3"/>
      <c r="JRX154" s="3"/>
      <c r="JRY154" s="3"/>
      <c r="JRZ154" s="3"/>
      <c r="JSA154" s="3"/>
      <c r="JSB154" s="3"/>
      <c r="JSC154" s="3"/>
      <c r="JSD154" s="3"/>
      <c r="JSE154" s="3"/>
      <c r="JSF154" s="3"/>
      <c r="JSG154" s="3"/>
      <c r="JSH154" s="3"/>
      <c r="JSI154" s="3"/>
      <c r="JSJ154" s="3"/>
      <c r="JSK154" s="3"/>
      <c r="JSL154" s="3"/>
      <c r="JSM154" s="3"/>
      <c r="JSN154" s="3"/>
      <c r="JSO154" s="3"/>
      <c r="JSP154" s="3"/>
      <c r="JSQ154" s="3"/>
      <c r="JSR154" s="3"/>
      <c r="JSS154" s="3"/>
      <c r="JST154" s="3"/>
      <c r="JSU154" s="3"/>
      <c r="JSV154" s="3"/>
      <c r="JSW154" s="3"/>
      <c r="JSX154" s="3"/>
      <c r="JSY154" s="3"/>
      <c r="JSZ154" s="3"/>
      <c r="JTA154" s="3"/>
      <c r="JTB154" s="3"/>
      <c r="JTC154" s="3"/>
      <c r="JTD154" s="3"/>
      <c r="JTE154" s="3"/>
      <c r="JTF154" s="3"/>
      <c r="JTG154" s="3"/>
      <c r="JTH154" s="3"/>
      <c r="JTI154" s="3"/>
      <c r="JTJ154" s="3"/>
      <c r="JTK154" s="3"/>
      <c r="JTL154" s="3"/>
      <c r="JTM154" s="3"/>
      <c r="JTN154" s="3"/>
      <c r="JTO154" s="3"/>
      <c r="JTP154" s="3"/>
      <c r="JTQ154" s="3"/>
      <c r="JTR154" s="3"/>
      <c r="JTS154" s="3"/>
      <c r="JTT154" s="3"/>
      <c r="JTU154" s="3"/>
      <c r="JTV154" s="3"/>
      <c r="JTW154" s="3"/>
      <c r="JTX154" s="3"/>
      <c r="JTY154" s="3"/>
      <c r="JTZ154" s="3"/>
      <c r="JUA154" s="3"/>
      <c r="JUB154" s="3"/>
      <c r="JUC154" s="3"/>
      <c r="JUD154" s="3"/>
      <c r="JUE154" s="3"/>
      <c r="JUF154" s="3"/>
      <c r="JUG154" s="3"/>
      <c r="JUH154" s="3"/>
      <c r="JUI154" s="3"/>
      <c r="JUJ154" s="3"/>
      <c r="JUK154" s="3"/>
      <c r="JUL154" s="3"/>
      <c r="JUM154" s="3"/>
      <c r="JUN154" s="3"/>
      <c r="JUO154" s="3"/>
      <c r="JUP154" s="3"/>
      <c r="JUQ154" s="3"/>
      <c r="JUR154" s="3"/>
      <c r="JUS154" s="3"/>
      <c r="JUT154" s="3"/>
      <c r="JUU154" s="3"/>
      <c r="JUV154" s="3"/>
      <c r="JUW154" s="3"/>
      <c r="JUX154" s="3"/>
      <c r="JUY154" s="3"/>
      <c r="JUZ154" s="3"/>
      <c r="JVA154" s="3"/>
      <c r="JVB154" s="3"/>
      <c r="JVC154" s="3"/>
      <c r="JVD154" s="3"/>
      <c r="JVE154" s="3"/>
      <c r="JVF154" s="3"/>
      <c r="JVG154" s="3"/>
      <c r="JVH154" s="3"/>
      <c r="JVI154" s="3"/>
      <c r="JVJ154" s="3"/>
      <c r="JVK154" s="3"/>
      <c r="JVL154" s="3"/>
      <c r="JVM154" s="3"/>
      <c r="JVN154" s="3"/>
      <c r="JVO154" s="3"/>
      <c r="JVP154" s="3"/>
      <c r="JVQ154" s="3"/>
      <c r="JVR154" s="3"/>
      <c r="JVS154" s="3"/>
      <c r="JVT154" s="3"/>
      <c r="JVU154" s="3"/>
      <c r="JVV154" s="3"/>
      <c r="JVW154" s="3"/>
      <c r="JVX154" s="3"/>
      <c r="JVY154" s="3"/>
      <c r="JVZ154" s="3"/>
      <c r="JWA154" s="3"/>
      <c r="JWB154" s="3"/>
      <c r="JWC154" s="3"/>
      <c r="JWD154" s="3"/>
      <c r="JWE154" s="3"/>
      <c r="JWF154" s="3"/>
      <c r="JWG154" s="3"/>
      <c r="JWH154" s="3"/>
      <c r="JWI154" s="3"/>
      <c r="JWJ154" s="3"/>
      <c r="JWK154" s="3"/>
      <c r="JWL154" s="3"/>
      <c r="JWM154" s="3"/>
      <c r="JWN154" s="3"/>
      <c r="JWO154" s="3"/>
      <c r="JWP154" s="3"/>
      <c r="JWQ154" s="3"/>
      <c r="JWR154" s="3"/>
      <c r="JWS154" s="3"/>
      <c r="JWT154" s="3"/>
      <c r="JWU154" s="3"/>
      <c r="JWV154" s="3"/>
      <c r="JWW154" s="3"/>
      <c r="JWX154" s="3"/>
      <c r="JWY154" s="3"/>
      <c r="JWZ154" s="3"/>
      <c r="JXA154" s="3"/>
      <c r="JXB154" s="3"/>
      <c r="JXC154" s="3"/>
      <c r="JXD154" s="3"/>
      <c r="JXE154" s="3"/>
      <c r="JXF154" s="3"/>
      <c r="JXG154" s="3"/>
      <c r="JXH154" s="3"/>
      <c r="JXI154" s="3"/>
      <c r="JXJ154" s="3"/>
      <c r="JXK154" s="3"/>
      <c r="JXL154" s="3"/>
      <c r="JXM154" s="3"/>
      <c r="JXN154" s="3"/>
      <c r="JXO154" s="3"/>
      <c r="JXP154" s="3"/>
      <c r="JXQ154" s="3"/>
      <c r="JXR154" s="3"/>
      <c r="JXS154" s="3"/>
      <c r="JXT154" s="3"/>
      <c r="JXU154" s="3"/>
      <c r="JXV154" s="3"/>
      <c r="JXW154" s="3"/>
      <c r="JXX154" s="3"/>
      <c r="JXY154" s="3"/>
      <c r="JXZ154" s="3"/>
      <c r="JYA154" s="3"/>
      <c r="JYB154" s="3"/>
      <c r="JYC154" s="3"/>
      <c r="JYD154" s="3"/>
      <c r="JYE154" s="3"/>
      <c r="JYF154" s="3"/>
      <c r="JYG154" s="3"/>
      <c r="JYH154" s="3"/>
      <c r="JYI154" s="3"/>
      <c r="JYJ154" s="3"/>
      <c r="JYK154" s="3"/>
      <c r="JYL154" s="3"/>
      <c r="JYM154" s="3"/>
      <c r="JYN154" s="3"/>
      <c r="JYO154" s="3"/>
      <c r="JYP154" s="3"/>
      <c r="JYQ154" s="3"/>
      <c r="JYR154" s="3"/>
      <c r="JYS154" s="3"/>
      <c r="JYT154" s="3"/>
      <c r="JYU154" s="3"/>
      <c r="JYV154" s="3"/>
      <c r="JYW154" s="3"/>
      <c r="JYX154" s="3"/>
      <c r="JYY154" s="3"/>
      <c r="JYZ154" s="3"/>
      <c r="JZA154" s="3"/>
      <c r="JZB154" s="3"/>
      <c r="JZC154" s="3"/>
      <c r="JZD154" s="3"/>
      <c r="JZE154" s="3"/>
      <c r="JZF154" s="3"/>
      <c r="JZG154" s="3"/>
      <c r="JZH154" s="3"/>
      <c r="JZI154" s="3"/>
      <c r="JZJ154" s="3"/>
      <c r="JZK154" s="3"/>
      <c r="JZL154" s="3"/>
      <c r="JZM154" s="3"/>
      <c r="JZN154" s="3"/>
      <c r="JZO154" s="3"/>
      <c r="JZP154" s="3"/>
      <c r="JZQ154" s="3"/>
      <c r="JZR154" s="3"/>
      <c r="JZS154" s="3"/>
      <c r="JZT154" s="3"/>
      <c r="JZU154" s="3"/>
      <c r="JZV154" s="3"/>
      <c r="JZW154" s="3"/>
      <c r="JZX154" s="3"/>
      <c r="JZY154" s="3"/>
      <c r="JZZ154" s="3"/>
      <c r="KAA154" s="3"/>
      <c r="KAB154" s="3"/>
      <c r="KAC154" s="3"/>
      <c r="KAD154" s="3"/>
      <c r="KAE154" s="3"/>
      <c r="KAF154" s="3"/>
      <c r="KAG154" s="3"/>
      <c r="KAH154" s="3"/>
      <c r="KAI154" s="3"/>
      <c r="KAJ154" s="3"/>
      <c r="KAK154" s="3"/>
      <c r="KAL154" s="3"/>
      <c r="KAM154" s="3"/>
      <c r="KAN154" s="3"/>
      <c r="KAO154" s="3"/>
      <c r="KAP154" s="3"/>
      <c r="KAQ154" s="3"/>
      <c r="KAR154" s="3"/>
      <c r="KAS154" s="3"/>
      <c r="KAT154" s="3"/>
      <c r="KAU154" s="3"/>
      <c r="KAV154" s="3"/>
      <c r="KAW154" s="3"/>
      <c r="KAX154" s="3"/>
      <c r="KAY154" s="3"/>
      <c r="KAZ154" s="3"/>
      <c r="KBA154" s="3"/>
      <c r="KBB154" s="3"/>
      <c r="KBC154" s="3"/>
      <c r="KBD154" s="3"/>
      <c r="KBE154" s="3"/>
      <c r="KBF154" s="3"/>
      <c r="KBG154" s="3"/>
      <c r="KBH154" s="3"/>
      <c r="KBI154" s="3"/>
      <c r="KBJ154" s="3"/>
      <c r="KBK154" s="3"/>
      <c r="KBL154" s="3"/>
      <c r="KBM154" s="3"/>
      <c r="KBN154" s="3"/>
      <c r="KBO154" s="3"/>
      <c r="KBP154" s="3"/>
      <c r="KBQ154" s="3"/>
      <c r="KBR154" s="3"/>
      <c r="KBS154" s="3"/>
      <c r="KBT154" s="3"/>
      <c r="KBU154" s="3"/>
      <c r="KBV154" s="3"/>
      <c r="KBW154" s="3"/>
      <c r="KBX154" s="3"/>
      <c r="KBY154" s="3"/>
      <c r="KBZ154" s="3"/>
      <c r="KCA154" s="3"/>
      <c r="KCB154" s="3"/>
      <c r="KCC154" s="3"/>
      <c r="KCD154" s="3"/>
      <c r="KCE154" s="3"/>
      <c r="KCF154" s="3"/>
      <c r="KCG154" s="3"/>
      <c r="KCH154" s="3"/>
      <c r="KCI154" s="3"/>
      <c r="KCJ154" s="3"/>
      <c r="KCK154" s="3"/>
      <c r="KCL154" s="3"/>
      <c r="KCM154" s="3"/>
      <c r="KCN154" s="3"/>
      <c r="KCO154" s="3"/>
      <c r="KCP154" s="3"/>
      <c r="KCQ154" s="3"/>
      <c r="KCR154" s="3"/>
      <c r="KCS154" s="3"/>
      <c r="KCT154" s="3"/>
      <c r="KCU154" s="3"/>
      <c r="KCV154" s="3"/>
      <c r="KCW154" s="3"/>
      <c r="KCX154" s="3"/>
      <c r="KCY154" s="3"/>
      <c r="KCZ154" s="3"/>
      <c r="KDA154" s="3"/>
      <c r="KDB154" s="3"/>
      <c r="KDC154" s="3"/>
      <c r="KDD154" s="3"/>
      <c r="KDE154" s="3"/>
      <c r="KDF154" s="3"/>
      <c r="KDG154" s="3"/>
      <c r="KDH154" s="3"/>
      <c r="KDI154" s="3"/>
      <c r="KDJ154" s="3"/>
      <c r="KDK154" s="3"/>
      <c r="KDL154" s="3"/>
      <c r="KDM154" s="3"/>
      <c r="KDN154" s="3"/>
      <c r="KDO154" s="3"/>
      <c r="KDP154" s="3"/>
      <c r="KDQ154" s="3"/>
      <c r="KDR154" s="3"/>
      <c r="KDS154" s="3"/>
      <c r="KDT154" s="3"/>
      <c r="KDU154" s="3"/>
      <c r="KDV154" s="3"/>
      <c r="KDW154" s="3"/>
      <c r="KDX154" s="3"/>
      <c r="KDY154" s="3"/>
      <c r="KDZ154" s="3"/>
      <c r="KEA154" s="3"/>
      <c r="KEB154" s="3"/>
      <c r="KEC154" s="3"/>
      <c r="KED154" s="3"/>
      <c r="KEE154" s="3"/>
      <c r="KEF154" s="3"/>
      <c r="KEG154" s="3"/>
      <c r="KEH154" s="3"/>
      <c r="KEI154" s="3"/>
      <c r="KEJ154" s="3"/>
      <c r="KEK154" s="3"/>
      <c r="KEL154" s="3"/>
      <c r="KEM154" s="3"/>
      <c r="KEN154" s="3"/>
      <c r="KEO154" s="3"/>
      <c r="KEP154" s="3"/>
      <c r="KEQ154" s="3"/>
      <c r="KER154" s="3"/>
      <c r="KES154" s="3"/>
      <c r="KET154" s="3"/>
      <c r="KEU154" s="3"/>
      <c r="KEV154" s="3"/>
      <c r="KEW154" s="3"/>
      <c r="KEX154" s="3"/>
      <c r="KEY154" s="3"/>
      <c r="KEZ154" s="3"/>
      <c r="KFA154" s="3"/>
      <c r="KFB154" s="3"/>
      <c r="KFC154" s="3"/>
      <c r="KFD154" s="3"/>
      <c r="KFE154" s="3"/>
      <c r="KFF154" s="3"/>
      <c r="KFG154" s="3"/>
      <c r="KFH154" s="3"/>
      <c r="KFI154" s="3"/>
      <c r="KFJ154" s="3"/>
      <c r="KFK154" s="3"/>
      <c r="KFL154" s="3"/>
      <c r="KFM154" s="3"/>
      <c r="KFN154" s="3"/>
      <c r="KFO154" s="3"/>
      <c r="KFP154" s="3"/>
      <c r="KFQ154" s="3"/>
      <c r="KFR154" s="3"/>
      <c r="KFS154" s="3"/>
      <c r="KFT154" s="3"/>
      <c r="KFU154" s="3"/>
      <c r="KFV154" s="3"/>
      <c r="KFW154" s="3"/>
      <c r="KFX154" s="3"/>
      <c r="KFY154" s="3"/>
      <c r="KFZ154" s="3"/>
      <c r="KGA154" s="3"/>
      <c r="KGB154" s="3"/>
      <c r="KGC154" s="3"/>
      <c r="KGD154" s="3"/>
      <c r="KGE154" s="3"/>
      <c r="KGF154" s="3"/>
      <c r="KGG154" s="3"/>
      <c r="KGH154" s="3"/>
      <c r="KGI154" s="3"/>
      <c r="KGJ154" s="3"/>
      <c r="KGK154" s="3"/>
      <c r="KGL154" s="3"/>
      <c r="KGM154" s="3"/>
      <c r="KGN154" s="3"/>
      <c r="KGO154" s="3"/>
      <c r="KGP154" s="3"/>
      <c r="KGQ154" s="3"/>
      <c r="KGR154" s="3"/>
      <c r="KGS154" s="3"/>
      <c r="KGT154" s="3"/>
      <c r="KGU154" s="3"/>
      <c r="KGV154" s="3"/>
      <c r="KGW154" s="3"/>
      <c r="KGX154" s="3"/>
      <c r="KGY154" s="3"/>
      <c r="KGZ154" s="3"/>
      <c r="KHA154" s="3"/>
      <c r="KHB154" s="3"/>
      <c r="KHC154" s="3"/>
      <c r="KHD154" s="3"/>
      <c r="KHE154" s="3"/>
      <c r="KHF154" s="3"/>
      <c r="KHG154" s="3"/>
      <c r="KHH154" s="3"/>
      <c r="KHI154" s="3"/>
      <c r="KHJ154" s="3"/>
      <c r="KHK154" s="3"/>
      <c r="KHL154" s="3"/>
      <c r="KHM154" s="3"/>
      <c r="KHN154" s="3"/>
      <c r="KHO154" s="3"/>
      <c r="KHP154" s="3"/>
      <c r="KHQ154" s="3"/>
      <c r="KHR154" s="3"/>
      <c r="KHS154" s="3"/>
      <c r="KHT154" s="3"/>
      <c r="KHU154" s="3"/>
      <c r="KHV154" s="3"/>
      <c r="KHW154" s="3"/>
      <c r="KHX154" s="3"/>
      <c r="KHY154" s="3"/>
      <c r="KHZ154" s="3"/>
      <c r="KIA154" s="3"/>
      <c r="KIB154" s="3"/>
      <c r="KIC154" s="3"/>
      <c r="KID154" s="3"/>
      <c r="KIE154" s="3"/>
      <c r="KIF154" s="3"/>
      <c r="KIG154" s="3"/>
      <c r="KIH154" s="3"/>
      <c r="KII154" s="3"/>
      <c r="KIJ154" s="3"/>
      <c r="KIK154" s="3"/>
      <c r="KIL154" s="3"/>
      <c r="KIM154" s="3"/>
      <c r="KIN154" s="3"/>
      <c r="KIO154" s="3"/>
      <c r="KIP154" s="3"/>
      <c r="KIQ154" s="3"/>
      <c r="KIR154" s="3"/>
      <c r="KIS154" s="3"/>
      <c r="KIT154" s="3"/>
      <c r="KIU154" s="3"/>
      <c r="KIV154" s="3"/>
      <c r="KIW154" s="3"/>
      <c r="KIX154" s="3"/>
      <c r="KIY154" s="3"/>
      <c r="KIZ154" s="3"/>
      <c r="KJA154" s="3"/>
      <c r="KJB154" s="3"/>
      <c r="KJC154" s="3"/>
      <c r="KJD154" s="3"/>
      <c r="KJE154" s="3"/>
      <c r="KJF154" s="3"/>
      <c r="KJG154" s="3"/>
      <c r="KJH154" s="3"/>
      <c r="KJI154" s="3"/>
      <c r="KJJ154" s="3"/>
      <c r="KJK154" s="3"/>
      <c r="KJL154" s="3"/>
      <c r="KJM154" s="3"/>
      <c r="KJN154" s="3"/>
      <c r="KJO154" s="3"/>
      <c r="KJP154" s="3"/>
      <c r="KJQ154" s="3"/>
      <c r="KJR154" s="3"/>
      <c r="KJS154" s="3"/>
      <c r="KJT154" s="3"/>
      <c r="KJU154" s="3"/>
      <c r="KJV154" s="3"/>
      <c r="KJW154" s="3"/>
      <c r="KJX154" s="3"/>
      <c r="KJY154" s="3"/>
      <c r="KJZ154" s="3"/>
      <c r="KKA154" s="3"/>
      <c r="KKB154" s="3"/>
      <c r="KKC154" s="3"/>
      <c r="KKD154" s="3"/>
      <c r="KKE154" s="3"/>
      <c r="KKF154" s="3"/>
      <c r="KKG154" s="3"/>
      <c r="KKH154" s="3"/>
      <c r="KKI154" s="3"/>
      <c r="KKJ154" s="3"/>
      <c r="KKK154" s="3"/>
      <c r="KKL154" s="3"/>
      <c r="KKM154" s="3"/>
      <c r="KKN154" s="3"/>
      <c r="KKO154" s="3"/>
      <c r="KKP154" s="3"/>
      <c r="KKQ154" s="3"/>
      <c r="KKR154" s="3"/>
      <c r="KKS154" s="3"/>
      <c r="KKT154" s="3"/>
      <c r="KKU154" s="3"/>
      <c r="KKV154" s="3"/>
      <c r="KKW154" s="3"/>
      <c r="KKX154" s="3"/>
      <c r="KKY154" s="3"/>
      <c r="KKZ154" s="3"/>
      <c r="KLA154" s="3"/>
      <c r="KLB154" s="3"/>
      <c r="KLC154" s="3"/>
      <c r="KLD154" s="3"/>
      <c r="KLE154" s="3"/>
      <c r="KLF154" s="3"/>
      <c r="KLG154" s="3"/>
      <c r="KLH154" s="3"/>
      <c r="KLI154" s="3"/>
      <c r="KLJ154" s="3"/>
      <c r="KLK154" s="3"/>
      <c r="KLL154" s="3"/>
      <c r="KLM154" s="3"/>
      <c r="KLN154" s="3"/>
      <c r="KLO154" s="3"/>
      <c r="KLP154" s="3"/>
      <c r="KLQ154" s="3"/>
      <c r="KLR154" s="3"/>
      <c r="KLS154" s="3"/>
      <c r="KLT154" s="3"/>
      <c r="KLU154" s="3"/>
      <c r="KLV154" s="3"/>
      <c r="KLW154" s="3"/>
      <c r="KLX154" s="3"/>
      <c r="KLY154" s="3"/>
      <c r="KLZ154" s="3"/>
      <c r="KMA154" s="3"/>
      <c r="KMB154" s="3"/>
      <c r="KMC154" s="3"/>
      <c r="KMD154" s="3"/>
      <c r="KME154" s="3"/>
      <c r="KMF154" s="3"/>
      <c r="KMG154" s="3"/>
      <c r="KMH154" s="3"/>
      <c r="KMI154" s="3"/>
      <c r="KMJ154" s="3"/>
      <c r="KMK154" s="3"/>
      <c r="KML154" s="3"/>
      <c r="KMM154" s="3"/>
      <c r="KMN154" s="3"/>
      <c r="KMO154" s="3"/>
      <c r="KMP154" s="3"/>
      <c r="KMQ154" s="3"/>
      <c r="KMR154" s="3"/>
      <c r="KMS154" s="3"/>
      <c r="KMT154" s="3"/>
      <c r="KMU154" s="3"/>
      <c r="KMV154" s="3"/>
      <c r="KMW154" s="3"/>
      <c r="KMX154" s="3"/>
      <c r="KMY154" s="3"/>
      <c r="KMZ154" s="3"/>
      <c r="KNA154" s="3"/>
      <c r="KNB154" s="3"/>
      <c r="KNC154" s="3"/>
      <c r="KND154" s="3"/>
      <c r="KNE154" s="3"/>
      <c r="KNF154" s="3"/>
      <c r="KNG154" s="3"/>
      <c r="KNH154" s="3"/>
      <c r="KNI154" s="3"/>
      <c r="KNJ154" s="3"/>
      <c r="KNK154" s="3"/>
      <c r="KNL154" s="3"/>
      <c r="KNM154" s="3"/>
      <c r="KNN154" s="3"/>
      <c r="KNO154" s="3"/>
      <c r="KNP154" s="3"/>
      <c r="KNQ154" s="3"/>
      <c r="KNR154" s="3"/>
      <c r="KNS154" s="3"/>
      <c r="KNT154" s="3"/>
      <c r="KNU154" s="3"/>
      <c r="KNV154" s="3"/>
      <c r="KNW154" s="3"/>
      <c r="KNX154" s="3"/>
      <c r="KNY154" s="3"/>
      <c r="KNZ154" s="3"/>
      <c r="KOA154" s="3"/>
      <c r="KOB154" s="3"/>
      <c r="KOC154" s="3"/>
      <c r="KOD154" s="3"/>
      <c r="KOE154" s="3"/>
      <c r="KOF154" s="3"/>
      <c r="KOG154" s="3"/>
      <c r="KOH154" s="3"/>
      <c r="KOI154" s="3"/>
      <c r="KOJ154" s="3"/>
      <c r="KOK154" s="3"/>
      <c r="KOL154" s="3"/>
      <c r="KOM154" s="3"/>
      <c r="KON154" s="3"/>
      <c r="KOO154" s="3"/>
      <c r="KOP154" s="3"/>
      <c r="KOQ154" s="3"/>
      <c r="KOR154" s="3"/>
      <c r="KOS154" s="3"/>
      <c r="KOT154" s="3"/>
      <c r="KOU154" s="3"/>
      <c r="KOV154" s="3"/>
      <c r="KOW154" s="3"/>
      <c r="KOX154" s="3"/>
      <c r="KOY154" s="3"/>
      <c r="KOZ154" s="3"/>
      <c r="KPA154" s="3"/>
      <c r="KPB154" s="3"/>
      <c r="KPC154" s="3"/>
      <c r="KPD154" s="3"/>
      <c r="KPE154" s="3"/>
      <c r="KPF154" s="3"/>
      <c r="KPG154" s="3"/>
      <c r="KPH154" s="3"/>
      <c r="KPI154" s="3"/>
      <c r="KPJ154" s="3"/>
      <c r="KPK154" s="3"/>
      <c r="KPL154" s="3"/>
      <c r="KPM154" s="3"/>
      <c r="KPN154" s="3"/>
      <c r="KPO154" s="3"/>
      <c r="KPP154" s="3"/>
      <c r="KPQ154" s="3"/>
      <c r="KPR154" s="3"/>
      <c r="KPS154" s="3"/>
      <c r="KPT154" s="3"/>
      <c r="KPU154" s="3"/>
      <c r="KPV154" s="3"/>
      <c r="KPW154" s="3"/>
      <c r="KPX154" s="3"/>
      <c r="KPY154" s="3"/>
      <c r="KPZ154" s="3"/>
      <c r="KQA154" s="3"/>
      <c r="KQB154" s="3"/>
      <c r="KQC154" s="3"/>
      <c r="KQD154" s="3"/>
      <c r="KQE154" s="3"/>
      <c r="KQF154" s="3"/>
      <c r="KQG154" s="3"/>
      <c r="KQH154" s="3"/>
      <c r="KQI154" s="3"/>
      <c r="KQJ154" s="3"/>
      <c r="KQK154" s="3"/>
      <c r="KQL154" s="3"/>
      <c r="KQM154" s="3"/>
      <c r="KQN154" s="3"/>
      <c r="KQO154" s="3"/>
      <c r="KQP154" s="3"/>
      <c r="KQQ154" s="3"/>
      <c r="KQR154" s="3"/>
      <c r="KQS154" s="3"/>
      <c r="KQT154" s="3"/>
      <c r="KQU154" s="3"/>
      <c r="KQV154" s="3"/>
      <c r="KQW154" s="3"/>
      <c r="KQX154" s="3"/>
      <c r="KQY154" s="3"/>
      <c r="KQZ154" s="3"/>
      <c r="KRA154" s="3"/>
      <c r="KRB154" s="3"/>
      <c r="KRC154" s="3"/>
      <c r="KRD154" s="3"/>
      <c r="KRE154" s="3"/>
      <c r="KRF154" s="3"/>
      <c r="KRG154" s="3"/>
      <c r="KRH154" s="3"/>
      <c r="KRI154" s="3"/>
      <c r="KRJ154" s="3"/>
      <c r="KRK154" s="3"/>
      <c r="KRL154" s="3"/>
      <c r="KRM154" s="3"/>
      <c r="KRN154" s="3"/>
      <c r="KRO154" s="3"/>
      <c r="KRP154" s="3"/>
      <c r="KRQ154" s="3"/>
      <c r="KRR154" s="3"/>
      <c r="KRS154" s="3"/>
      <c r="KRT154" s="3"/>
      <c r="KRU154" s="3"/>
      <c r="KRV154" s="3"/>
      <c r="KRW154" s="3"/>
      <c r="KRX154" s="3"/>
      <c r="KRY154" s="3"/>
      <c r="KRZ154" s="3"/>
      <c r="KSA154" s="3"/>
      <c r="KSB154" s="3"/>
      <c r="KSC154" s="3"/>
      <c r="KSD154" s="3"/>
      <c r="KSE154" s="3"/>
      <c r="KSF154" s="3"/>
      <c r="KSG154" s="3"/>
      <c r="KSH154" s="3"/>
      <c r="KSI154" s="3"/>
      <c r="KSJ154" s="3"/>
      <c r="KSK154" s="3"/>
      <c r="KSL154" s="3"/>
      <c r="KSM154" s="3"/>
      <c r="KSN154" s="3"/>
      <c r="KSO154" s="3"/>
      <c r="KSP154" s="3"/>
      <c r="KSQ154" s="3"/>
      <c r="KSR154" s="3"/>
      <c r="KSS154" s="3"/>
      <c r="KST154" s="3"/>
      <c r="KSU154" s="3"/>
      <c r="KSV154" s="3"/>
      <c r="KSW154" s="3"/>
      <c r="KSX154" s="3"/>
      <c r="KSY154" s="3"/>
      <c r="KSZ154" s="3"/>
      <c r="KTA154" s="3"/>
      <c r="KTB154" s="3"/>
      <c r="KTC154" s="3"/>
      <c r="KTD154" s="3"/>
      <c r="KTE154" s="3"/>
      <c r="KTF154" s="3"/>
      <c r="KTG154" s="3"/>
      <c r="KTH154" s="3"/>
      <c r="KTI154" s="3"/>
      <c r="KTJ154" s="3"/>
      <c r="KTK154" s="3"/>
      <c r="KTL154" s="3"/>
      <c r="KTM154" s="3"/>
      <c r="KTN154" s="3"/>
      <c r="KTO154" s="3"/>
      <c r="KTP154" s="3"/>
      <c r="KTQ154" s="3"/>
      <c r="KTR154" s="3"/>
      <c r="KTS154" s="3"/>
      <c r="KTT154" s="3"/>
      <c r="KTU154" s="3"/>
      <c r="KTV154" s="3"/>
      <c r="KTW154" s="3"/>
      <c r="KTX154" s="3"/>
      <c r="KTY154" s="3"/>
      <c r="KTZ154" s="3"/>
      <c r="KUA154" s="3"/>
      <c r="KUB154" s="3"/>
      <c r="KUC154" s="3"/>
      <c r="KUD154" s="3"/>
      <c r="KUE154" s="3"/>
      <c r="KUF154" s="3"/>
      <c r="KUG154" s="3"/>
      <c r="KUH154" s="3"/>
      <c r="KUI154" s="3"/>
      <c r="KUJ154" s="3"/>
      <c r="KUK154" s="3"/>
      <c r="KUL154" s="3"/>
      <c r="KUM154" s="3"/>
      <c r="KUN154" s="3"/>
      <c r="KUO154" s="3"/>
      <c r="KUP154" s="3"/>
      <c r="KUQ154" s="3"/>
      <c r="KUR154" s="3"/>
      <c r="KUS154" s="3"/>
      <c r="KUT154" s="3"/>
      <c r="KUU154" s="3"/>
      <c r="KUV154" s="3"/>
      <c r="KUW154" s="3"/>
      <c r="KUX154" s="3"/>
      <c r="KUY154" s="3"/>
      <c r="KUZ154" s="3"/>
      <c r="KVA154" s="3"/>
      <c r="KVB154" s="3"/>
      <c r="KVC154" s="3"/>
      <c r="KVD154" s="3"/>
      <c r="KVE154" s="3"/>
      <c r="KVF154" s="3"/>
      <c r="KVG154" s="3"/>
      <c r="KVH154" s="3"/>
      <c r="KVI154" s="3"/>
      <c r="KVJ154" s="3"/>
      <c r="KVK154" s="3"/>
      <c r="KVL154" s="3"/>
      <c r="KVM154" s="3"/>
      <c r="KVN154" s="3"/>
      <c r="KVO154" s="3"/>
      <c r="KVP154" s="3"/>
      <c r="KVQ154" s="3"/>
      <c r="KVR154" s="3"/>
      <c r="KVS154" s="3"/>
      <c r="KVT154" s="3"/>
      <c r="KVU154" s="3"/>
      <c r="KVV154" s="3"/>
      <c r="KVW154" s="3"/>
      <c r="KVX154" s="3"/>
      <c r="KVY154" s="3"/>
      <c r="KVZ154" s="3"/>
      <c r="KWA154" s="3"/>
      <c r="KWB154" s="3"/>
      <c r="KWC154" s="3"/>
      <c r="KWD154" s="3"/>
      <c r="KWE154" s="3"/>
      <c r="KWF154" s="3"/>
      <c r="KWG154" s="3"/>
      <c r="KWH154" s="3"/>
      <c r="KWI154" s="3"/>
      <c r="KWJ154" s="3"/>
      <c r="KWK154" s="3"/>
      <c r="KWL154" s="3"/>
      <c r="KWM154" s="3"/>
      <c r="KWN154" s="3"/>
      <c r="KWO154" s="3"/>
      <c r="KWP154" s="3"/>
      <c r="KWQ154" s="3"/>
      <c r="KWR154" s="3"/>
      <c r="KWS154" s="3"/>
      <c r="KWT154" s="3"/>
      <c r="KWU154" s="3"/>
      <c r="KWV154" s="3"/>
      <c r="KWW154" s="3"/>
      <c r="KWX154" s="3"/>
      <c r="KWY154" s="3"/>
      <c r="KWZ154" s="3"/>
      <c r="KXA154" s="3"/>
      <c r="KXB154" s="3"/>
      <c r="KXC154" s="3"/>
      <c r="KXD154" s="3"/>
      <c r="KXE154" s="3"/>
      <c r="KXF154" s="3"/>
      <c r="KXG154" s="3"/>
      <c r="KXH154" s="3"/>
      <c r="KXI154" s="3"/>
      <c r="KXJ154" s="3"/>
      <c r="KXK154" s="3"/>
      <c r="KXL154" s="3"/>
      <c r="KXM154" s="3"/>
      <c r="KXN154" s="3"/>
      <c r="KXO154" s="3"/>
      <c r="KXP154" s="3"/>
      <c r="KXQ154" s="3"/>
      <c r="KXR154" s="3"/>
      <c r="KXS154" s="3"/>
      <c r="KXT154" s="3"/>
      <c r="KXU154" s="3"/>
      <c r="KXV154" s="3"/>
      <c r="KXW154" s="3"/>
      <c r="KXX154" s="3"/>
      <c r="KXY154" s="3"/>
      <c r="KXZ154" s="3"/>
      <c r="KYA154" s="3"/>
      <c r="KYB154" s="3"/>
      <c r="KYC154" s="3"/>
      <c r="KYD154" s="3"/>
      <c r="KYE154" s="3"/>
      <c r="KYF154" s="3"/>
      <c r="KYG154" s="3"/>
      <c r="KYH154" s="3"/>
      <c r="KYI154" s="3"/>
      <c r="KYJ154" s="3"/>
      <c r="KYK154" s="3"/>
      <c r="KYL154" s="3"/>
      <c r="KYM154" s="3"/>
      <c r="KYN154" s="3"/>
      <c r="KYO154" s="3"/>
      <c r="KYP154" s="3"/>
      <c r="KYQ154" s="3"/>
      <c r="KYR154" s="3"/>
      <c r="KYS154" s="3"/>
      <c r="KYT154" s="3"/>
      <c r="KYU154" s="3"/>
      <c r="KYV154" s="3"/>
      <c r="KYW154" s="3"/>
      <c r="KYX154" s="3"/>
      <c r="KYY154" s="3"/>
      <c r="KYZ154" s="3"/>
      <c r="KZA154" s="3"/>
      <c r="KZB154" s="3"/>
      <c r="KZC154" s="3"/>
      <c r="KZD154" s="3"/>
      <c r="KZE154" s="3"/>
      <c r="KZF154" s="3"/>
      <c r="KZG154" s="3"/>
      <c r="KZH154" s="3"/>
      <c r="KZI154" s="3"/>
      <c r="KZJ154" s="3"/>
      <c r="KZK154" s="3"/>
      <c r="KZL154" s="3"/>
      <c r="KZM154" s="3"/>
      <c r="KZN154" s="3"/>
      <c r="KZO154" s="3"/>
      <c r="KZP154" s="3"/>
      <c r="KZQ154" s="3"/>
      <c r="KZR154" s="3"/>
      <c r="KZS154" s="3"/>
      <c r="KZT154" s="3"/>
      <c r="KZU154" s="3"/>
      <c r="KZV154" s="3"/>
      <c r="KZW154" s="3"/>
      <c r="KZX154" s="3"/>
      <c r="KZY154" s="3"/>
      <c r="KZZ154" s="3"/>
      <c r="LAA154" s="3"/>
      <c r="LAB154" s="3"/>
      <c r="LAC154" s="3"/>
      <c r="LAD154" s="3"/>
      <c r="LAE154" s="3"/>
      <c r="LAF154" s="3"/>
      <c r="LAG154" s="3"/>
      <c r="LAH154" s="3"/>
      <c r="LAI154" s="3"/>
      <c r="LAJ154" s="3"/>
      <c r="LAK154" s="3"/>
      <c r="LAL154" s="3"/>
      <c r="LAM154" s="3"/>
      <c r="LAN154" s="3"/>
      <c r="LAO154" s="3"/>
      <c r="LAP154" s="3"/>
      <c r="LAQ154" s="3"/>
      <c r="LAR154" s="3"/>
      <c r="LAS154" s="3"/>
      <c r="LAT154" s="3"/>
      <c r="LAU154" s="3"/>
      <c r="LAV154" s="3"/>
      <c r="LAW154" s="3"/>
      <c r="LAX154" s="3"/>
      <c r="LAY154" s="3"/>
      <c r="LAZ154" s="3"/>
      <c r="LBA154" s="3"/>
      <c r="LBB154" s="3"/>
      <c r="LBC154" s="3"/>
      <c r="LBD154" s="3"/>
      <c r="LBE154" s="3"/>
      <c r="LBF154" s="3"/>
      <c r="LBG154" s="3"/>
      <c r="LBH154" s="3"/>
      <c r="LBI154" s="3"/>
      <c r="LBJ154" s="3"/>
      <c r="LBK154" s="3"/>
      <c r="LBL154" s="3"/>
      <c r="LBM154" s="3"/>
      <c r="LBN154" s="3"/>
      <c r="LBO154" s="3"/>
      <c r="LBP154" s="3"/>
      <c r="LBQ154" s="3"/>
      <c r="LBR154" s="3"/>
      <c r="LBS154" s="3"/>
      <c r="LBT154" s="3"/>
      <c r="LBU154" s="3"/>
      <c r="LBV154" s="3"/>
      <c r="LBW154" s="3"/>
      <c r="LBX154" s="3"/>
      <c r="LBY154" s="3"/>
      <c r="LBZ154" s="3"/>
      <c r="LCA154" s="3"/>
      <c r="LCB154" s="3"/>
      <c r="LCC154" s="3"/>
      <c r="LCD154" s="3"/>
      <c r="LCE154" s="3"/>
      <c r="LCF154" s="3"/>
      <c r="LCG154" s="3"/>
      <c r="LCH154" s="3"/>
      <c r="LCI154" s="3"/>
      <c r="LCJ154" s="3"/>
      <c r="LCK154" s="3"/>
      <c r="LCL154" s="3"/>
      <c r="LCM154" s="3"/>
      <c r="LCN154" s="3"/>
      <c r="LCO154" s="3"/>
      <c r="LCP154" s="3"/>
      <c r="LCQ154" s="3"/>
      <c r="LCR154" s="3"/>
      <c r="LCS154" s="3"/>
      <c r="LCT154" s="3"/>
      <c r="LCU154" s="3"/>
      <c r="LCV154" s="3"/>
      <c r="LCW154" s="3"/>
      <c r="LCX154" s="3"/>
      <c r="LCY154" s="3"/>
      <c r="LCZ154" s="3"/>
      <c r="LDA154" s="3"/>
      <c r="LDB154" s="3"/>
      <c r="LDC154" s="3"/>
      <c r="LDD154" s="3"/>
      <c r="LDE154" s="3"/>
      <c r="LDF154" s="3"/>
      <c r="LDG154" s="3"/>
      <c r="LDH154" s="3"/>
      <c r="LDI154" s="3"/>
      <c r="LDJ154" s="3"/>
      <c r="LDK154" s="3"/>
      <c r="LDL154" s="3"/>
      <c r="LDM154" s="3"/>
      <c r="LDN154" s="3"/>
      <c r="LDO154" s="3"/>
      <c r="LDP154" s="3"/>
      <c r="LDQ154" s="3"/>
      <c r="LDR154" s="3"/>
      <c r="LDS154" s="3"/>
      <c r="LDT154" s="3"/>
      <c r="LDU154" s="3"/>
      <c r="LDV154" s="3"/>
      <c r="LDW154" s="3"/>
      <c r="LDX154" s="3"/>
      <c r="LDY154" s="3"/>
      <c r="LDZ154" s="3"/>
      <c r="LEA154" s="3"/>
      <c r="LEB154" s="3"/>
      <c r="LEC154" s="3"/>
      <c r="LED154" s="3"/>
      <c r="LEE154" s="3"/>
      <c r="LEF154" s="3"/>
      <c r="LEG154" s="3"/>
      <c r="LEH154" s="3"/>
      <c r="LEI154" s="3"/>
      <c r="LEJ154" s="3"/>
      <c r="LEK154" s="3"/>
      <c r="LEL154" s="3"/>
      <c r="LEM154" s="3"/>
      <c r="LEN154" s="3"/>
      <c r="LEO154" s="3"/>
      <c r="LEP154" s="3"/>
      <c r="LEQ154" s="3"/>
      <c r="LER154" s="3"/>
      <c r="LES154" s="3"/>
      <c r="LET154" s="3"/>
      <c r="LEU154" s="3"/>
      <c r="LEV154" s="3"/>
      <c r="LEW154" s="3"/>
      <c r="LEX154" s="3"/>
      <c r="LEY154" s="3"/>
      <c r="LEZ154" s="3"/>
      <c r="LFA154" s="3"/>
      <c r="LFB154" s="3"/>
      <c r="LFC154" s="3"/>
      <c r="LFD154" s="3"/>
      <c r="LFE154" s="3"/>
      <c r="LFF154" s="3"/>
      <c r="LFG154" s="3"/>
      <c r="LFH154" s="3"/>
      <c r="LFI154" s="3"/>
      <c r="LFJ154" s="3"/>
      <c r="LFK154" s="3"/>
      <c r="LFL154" s="3"/>
      <c r="LFM154" s="3"/>
      <c r="LFN154" s="3"/>
      <c r="LFO154" s="3"/>
      <c r="LFP154" s="3"/>
      <c r="LFQ154" s="3"/>
      <c r="LFR154" s="3"/>
      <c r="LFS154" s="3"/>
      <c r="LFT154" s="3"/>
      <c r="LFU154" s="3"/>
      <c r="LFV154" s="3"/>
      <c r="LFW154" s="3"/>
      <c r="LFX154" s="3"/>
      <c r="LFY154" s="3"/>
      <c r="LFZ154" s="3"/>
      <c r="LGA154" s="3"/>
      <c r="LGB154" s="3"/>
      <c r="LGC154" s="3"/>
      <c r="LGD154" s="3"/>
      <c r="LGE154" s="3"/>
      <c r="LGF154" s="3"/>
      <c r="LGG154" s="3"/>
      <c r="LGH154" s="3"/>
      <c r="LGI154" s="3"/>
      <c r="LGJ154" s="3"/>
      <c r="LGK154" s="3"/>
      <c r="LGL154" s="3"/>
      <c r="LGM154" s="3"/>
      <c r="LGN154" s="3"/>
      <c r="LGO154" s="3"/>
      <c r="LGP154" s="3"/>
      <c r="LGQ154" s="3"/>
      <c r="LGR154" s="3"/>
      <c r="LGS154" s="3"/>
      <c r="LGT154" s="3"/>
      <c r="LGU154" s="3"/>
      <c r="LGV154" s="3"/>
      <c r="LGW154" s="3"/>
      <c r="LGX154" s="3"/>
      <c r="LGY154" s="3"/>
      <c r="LGZ154" s="3"/>
      <c r="LHA154" s="3"/>
      <c r="LHB154" s="3"/>
      <c r="LHC154" s="3"/>
      <c r="LHD154" s="3"/>
      <c r="LHE154" s="3"/>
      <c r="LHF154" s="3"/>
      <c r="LHG154" s="3"/>
      <c r="LHH154" s="3"/>
      <c r="LHI154" s="3"/>
      <c r="LHJ154" s="3"/>
      <c r="LHK154" s="3"/>
      <c r="LHL154" s="3"/>
      <c r="LHM154" s="3"/>
      <c r="LHN154" s="3"/>
      <c r="LHO154" s="3"/>
      <c r="LHP154" s="3"/>
      <c r="LHQ154" s="3"/>
      <c r="LHR154" s="3"/>
      <c r="LHS154" s="3"/>
      <c r="LHT154" s="3"/>
      <c r="LHU154" s="3"/>
      <c r="LHV154" s="3"/>
      <c r="LHW154" s="3"/>
      <c r="LHX154" s="3"/>
      <c r="LHY154" s="3"/>
      <c r="LHZ154" s="3"/>
      <c r="LIA154" s="3"/>
      <c r="LIB154" s="3"/>
      <c r="LIC154" s="3"/>
      <c r="LID154" s="3"/>
      <c r="LIE154" s="3"/>
      <c r="LIF154" s="3"/>
      <c r="LIG154" s="3"/>
      <c r="LIH154" s="3"/>
      <c r="LII154" s="3"/>
      <c r="LIJ154" s="3"/>
      <c r="LIK154" s="3"/>
      <c r="LIL154" s="3"/>
      <c r="LIM154" s="3"/>
      <c r="LIN154" s="3"/>
      <c r="LIO154" s="3"/>
      <c r="LIP154" s="3"/>
      <c r="LIQ154" s="3"/>
      <c r="LIR154" s="3"/>
      <c r="LIS154" s="3"/>
      <c r="LIT154" s="3"/>
      <c r="LIU154" s="3"/>
      <c r="LIV154" s="3"/>
      <c r="LIW154" s="3"/>
      <c r="LIX154" s="3"/>
      <c r="LIY154" s="3"/>
      <c r="LIZ154" s="3"/>
      <c r="LJA154" s="3"/>
      <c r="LJB154" s="3"/>
      <c r="LJC154" s="3"/>
      <c r="LJD154" s="3"/>
      <c r="LJE154" s="3"/>
      <c r="LJF154" s="3"/>
      <c r="LJG154" s="3"/>
      <c r="LJH154" s="3"/>
      <c r="LJI154" s="3"/>
      <c r="LJJ154" s="3"/>
      <c r="LJK154" s="3"/>
      <c r="LJL154" s="3"/>
      <c r="LJM154" s="3"/>
      <c r="LJN154" s="3"/>
      <c r="LJO154" s="3"/>
      <c r="LJP154" s="3"/>
      <c r="LJQ154" s="3"/>
      <c r="LJR154" s="3"/>
      <c r="LJS154" s="3"/>
      <c r="LJT154" s="3"/>
      <c r="LJU154" s="3"/>
      <c r="LJV154" s="3"/>
      <c r="LJW154" s="3"/>
      <c r="LJX154" s="3"/>
      <c r="LJY154" s="3"/>
      <c r="LJZ154" s="3"/>
      <c r="LKA154" s="3"/>
      <c r="LKB154" s="3"/>
      <c r="LKC154" s="3"/>
      <c r="LKD154" s="3"/>
      <c r="LKE154" s="3"/>
      <c r="LKF154" s="3"/>
      <c r="LKG154" s="3"/>
      <c r="LKH154" s="3"/>
      <c r="LKI154" s="3"/>
      <c r="LKJ154" s="3"/>
      <c r="LKK154" s="3"/>
      <c r="LKL154" s="3"/>
      <c r="LKM154" s="3"/>
      <c r="LKN154" s="3"/>
      <c r="LKO154" s="3"/>
      <c r="LKP154" s="3"/>
      <c r="LKQ154" s="3"/>
      <c r="LKR154" s="3"/>
      <c r="LKS154" s="3"/>
      <c r="LKT154" s="3"/>
      <c r="LKU154" s="3"/>
      <c r="LKV154" s="3"/>
      <c r="LKW154" s="3"/>
      <c r="LKX154" s="3"/>
      <c r="LKY154" s="3"/>
      <c r="LKZ154" s="3"/>
      <c r="LLA154" s="3"/>
      <c r="LLB154" s="3"/>
      <c r="LLC154" s="3"/>
      <c r="LLD154" s="3"/>
      <c r="LLE154" s="3"/>
      <c r="LLF154" s="3"/>
      <c r="LLG154" s="3"/>
      <c r="LLH154" s="3"/>
      <c r="LLI154" s="3"/>
      <c r="LLJ154" s="3"/>
      <c r="LLK154" s="3"/>
      <c r="LLL154" s="3"/>
      <c r="LLM154" s="3"/>
      <c r="LLN154" s="3"/>
      <c r="LLO154" s="3"/>
      <c r="LLP154" s="3"/>
      <c r="LLQ154" s="3"/>
      <c r="LLR154" s="3"/>
      <c r="LLS154" s="3"/>
      <c r="LLT154" s="3"/>
      <c r="LLU154" s="3"/>
      <c r="LLV154" s="3"/>
      <c r="LLW154" s="3"/>
      <c r="LLX154" s="3"/>
      <c r="LLY154" s="3"/>
      <c r="LLZ154" s="3"/>
      <c r="LMA154" s="3"/>
      <c r="LMB154" s="3"/>
      <c r="LMC154" s="3"/>
      <c r="LMD154" s="3"/>
      <c r="LME154" s="3"/>
      <c r="LMF154" s="3"/>
      <c r="LMG154" s="3"/>
      <c r="LMH154" s="3"/>
      <c r="LMI154" s="3"/>
      <c r="LMJ154" s="3"/>
      <c r="LMK154" s="3"/>
      <c r="LML154" s="3"/>
      <c r="LMM154" s="3"/>
      <c r="LMN154" s="3"/>
      <c r="LMO154" s="3"/>
      <c r="LMP154" s="3"/>
      <c r="LMQ154" s="3"/>
      <c r="LMR154" s="3"/>
      <c r="LMS154" s="3"/>
      <c r="LMT154" s="3"/>
      <c r="LMU154" s="3"/>
      <c r="LMV154" s="3"/>
      <c r="LMW154" s="3"/>
      <c r="LMX154" s="3"/>
      <c r="LMY154" s="3"/>
      <c r="LMZ154" s="3"/>
      <c r="LNA154" s="3"/>
      <c r="LNB154" s="3"/>
      <c r="LNC154" s="3"/>
      <c r="LND154" s="3"/>
      <c r="LNE154" s="3"/>
      <c r="LNF154" s="3"/>
      <c r="LNG154" s="3"/>
      <c r="LNH154" s="3"/>
      <c r="LNI154" s="3"/>
      <c r="LNJ154" s="3"/>
      <c r="LNK154" s="3"/>
      <c r="LNL154" s="3"/>
      <c r="LNM154" s="3"/>
      <c r="LNN154" s="3"/>
      <c r="LNO154" s="3"/>
      <c r="LNP154" s="3"/>
      <c r="LNQ154" s="3"/>
      <c r="LNR154" s="3"/>
      <c r="LNS154" s="3"/>
      <c r="LNT154" s="3"/>
      <c r="LNU154" s="3"/>
      <c r="LNV154" s="3"/>
      <c r="LNW154" s="3"/>
      <c r="LNX154" s="3"/>
      <c r="LNY154" s="3"/>
      <c r="LNZ154" s="3"/>
      <c r="LOA154" s="3"/>
      <c r="LOB154" s="3"/>
      <c r="LOC154" s="3"/>
      <c r="LOD154" s="3"/>
      <c r="LOE154" s="3"/>
      <c r="LOF154" s="3"/>
      <c r="LOG154" s="3"/>
      <c r="LOH154" s="3"/>
      <c r="LOI154" s="3"/>
      <c r="LOJ154" s="3"/>
      <c r="LOK154" s="3"/>
      <c r="LOL154" s="3"/>
      <c r="LOM154" s="3"/>
      <c r="LON154" s="3"/>
      <c r="LOO154" s="3"/>
      <c r="LOP154" s="3"/>
      <c r="LOQ154" s="3"/>
      <c r="LOR154" s="3"/>
      <c r="LOS154" s="3"/>
      <c r="LOT154" s="3"/>
      <c r="LOU154" s="3"/>
      <c r="LOV154" s="3"/>
      <c r="LOW154" s="3"/>
      <c r="LOX154" s="3"/>
      <c r="LOY154" s="3"/>
      <c r="LOZ154" s="3"/>
      <c r="LPA154" s="3"/>
      <c r="LPB154" s="3"/>
      <c r="LPC154" s="3"/>
      <c r="LPD154" s="3"/>
      <c r="LPE154" s="3"/>
      <c r="LPF154" s="3"/>
      <c r="LPG154" s="3"/>
      <c r="LPH154" s="3"/>
      <c r="LPI154" s="3"/>
      <c r="LPJ154" s="3"/>
      <c r="LPK154" s="3"/>
      <c r="LPL154" s="3"/>
      <c r="LPM154" s="3"/>
      <c r="LPN154" s="3"/>
      <c r="LPO154" s="3"/>
      <c r="LPP154" s="3"/>
      <c r="LPQ154" s="3"/>
      <c r="LPR154" s="3"/>
      <c r="LPS154" s="3"/>
      <c r="LPT154" s="3"/>
      <c r="LPU154" s="3"/>
      <c r="LPV154" s="3"/>
      <c r="LPW154" s="3"/>
      <c r="LPX154" s="3"/>
      <c r="LPY154" s="3"/>
      <c r="LPZ154" s="3"/>
      <c r="LQA154" s="3"/>
      <c r="LQB154" s="3"/>
      <c r="LQC154" s="3"/>
      <c r="LQD154" s="3"/>
      <c r="LQE154" s="3"/>
      <c r="LQF154" s="3"/>
      <c r="LQG154" s="3"/>
      <c r="LQH154" s="3"/>
      <c r="LQI154" s="3"/>
      <c r="LQJ154" s="3"/>
      <c r="LQK154" s="3"/>
      <c r="LQL154" s="3"/>
      <c r="LQM154" s="3"/>
      <c r="LQN154" s="3"/>
      <c r="LQO154" s="3"/>
      <c r="LQP154" s="3"/>
      <c r="LQQ154" s="3"/>
      <c r="LQR154" s="3"/>
      <c r="LQS154" s="3"/>
      <c r="LQT154" s="3"/>
      <c r="LQU154" s="3"/>
      <c r="LQV154" s="3"/>
      <c r="LQW154" s="3"/>
      <c r="LQX154" s="3"/>
      <c r="LQY154" s="3"/>
      <c r="LQZ154" s="3"/>
      <c r="LRA154" s="3"/>
      <c r="LRB154" s="3"/>
      <c r="LRC154" s="3"/>
      <c r="LRD154" s="3"/>
      <c r="LRE154" s="3"/>
      <c r="LRF154" s="3"/>
      <c r="LRG154" s="3"/>
      <c r="LRH154" s="3"/>
      <c r="LRI154" s="3"/>
      <c r="LRJ154" s="3"/>
      <c r="LRK154" s="3"/>
      <c r="LRL154" s="3"/>
      <c r="LRM154" s="3"/>
      <c r="LRN154" s="3"/>
      <c r="LRO154" s="3"/>
      <c r="LRP154" s="3"/>
      <c r="LRQ154" s="3"/>
      <c r="LRR154" s="3"/>
      <c r="LRS154" s="3"/>
      <c r="LRT154" s="3"/>
      <c r="LRU154" s="3"/>
      <c r="LRV154" s="3"/>
      <c r="LRW154" s="3"/>
      <c r="LRX154" s="3"/>
      <c r="LRY154" s="3"/>
      <c r="LRZ154" s="3"/>
      <c r="LSA154" s="3"/>
      <c r="LSB154" s="3"/>
      <c r="LSC154" s="3"/>
      <c r="LSD154" s="3"/>
      <c r="LSE154" s="3"/>
      <c r="LSF154" s="3"/>
      <c r="LSG154" s="3"/>
      <c r="LSH154" s="3"/>
      <c r="LSI154" s="3"/>
      <c r="LSJ154" s="3"/>
      <c r="LSK154" s="3"/>
      <c r="LSL154" s="3"/>
      <c r="LSM154" s="3"/>
      <c r="LSN154" s="3"/>
      <c r="LSO154" s="3"/>
      <c r="LSP154" s="3"/>
      <c r="LSQ154" s="3"/>
      <c r="LSR154" s="3"/>
      <c r="LSS154" s="3"/>
      <c r="LST154" s="3"/>
      <c r="LSU154" s="3"/>
      <c r="LSV154" s="3"/>
      <c r="LSW154" s="3"/>
      <c r="LSX154" s="3"/>
      <c r="LSY154" s="3"/>
      <c r="LSZ154" s="3"/>
      <c r="LTA154" s="3"/>
      <c r="LTB154" s="3"/>
      <c r="LTC154" s="3"/>
      <c r="LTD154" s="3"/>
      <c r="LTE154" s="3"/>
      <c r="LTF154" s="3"/>
      <c r="LTG154" s="3"/>
      <c r="LTH154" s="3"/>
      <c r="LTI154" s="3"/>
      <c r="LTJ154" s="3"/>
      <c r="LTK154" s="3"/>
      <c r="LTL154" s="3"/>
      <c r="LTM154" s="3"/>
      <c r="LTN154" s="3"/>
      <c r="LTO154" s="3"/>
      <c r="LTP154" s="3"/>
      <c r="LTQ154" s="3"/>
      <c r="LTR154" s="3"/>
      <c r="LTS154" s="3"/>
      <c r="LTT154" s="3"/>
      <c r="LTU154" s="3"/>
      <c r="LTV154" s="3"/>
      <c r="LTW154" s="3"/>
      <c r="LTX154" s="3"/>
      <c r="LTY154" s="3"/>
      <c r="LTZ154" s="3"/>
      <c r="LUA154" s="3"/>
      <c r="LUB154" s="3"/>
      <c r="LUC154" s="3"/>
      <c r="LUD154" s="3"/>
      <c r="LUE154" s="3"/>
      <c r="LUF154" s="3"/>
      <c r="LUG154" s="3"/>
      <c r="LUH154" s="3"/>
      <c r="LUI154" s="3"/>
      <c r="LUJ154" s="3"/>
      <c r="LUK154" s="3"/>
      <c r="LUL154" s="3"/>
      <c r="LUM154" s="3"/>
      <c r="LUN154" s="3"/>
      <c r="LUO154" s="3"/>
      <c r="LUP154" s="3"/>
      <c r="LUQ154" s="3"/>
      <c r="LUR154" s="3"/>
      <c r="LUS154" s="3"/>
      <c r="LUT154" s="3"/>
      <c r="LUU154" s="3"/>
      <c r="LUV154" s="3"/>
      <c r="LUW154" s="3"/>
      <c r="LUX154" s="3"/>
      <c r="LUY154" s="3"/>
      <c r="LUZ154" s="3"/>
      <c r="LVA154" s="3"/>
      <c r="LVB154" s="3"/>
      <c r="LVC154" s="3"/>
      <c r="LVD154" s="3"/>
      <c r="LVE154" s="3"/>
      <c r="LVF154" s="3"/>
      <c r="LVG154" s="3"/>
      <c r="LVH154" s="3"/>
      <c r="LVI154" s="3"/>
      <c r="LVJ154" s="3"/>
      <c r="LVK154" s="3"/>
      <c r="LVL154" s="3"/>
      <c r="LVM154" s="3"/>
      <c r="LVN154" s="3"/>
      <c r="LVO154" s="3"/>
      <c r="LVP154" s="3"/>
      <c r="LVQ154" s="3"/>
      <c r="LVR154" s="3"/>
      <c r="LVS154" s="3"/>
      <c r="LVT154" s="3"/>
      <c r="LVU154" s="3"/>
      <c r="LVV154" s="3"/>
      <c r="LVW154" s="3"/>
      <c r="LVX154" s="3"/>
      <c r="LVY154" s="3"/>
      <c r="LVZ154" s="3"/>
      <c r="LWA154" s="3"/>
      <c r="LWB154" s="3"/>
      <c r="LWC154" s="3"/>
      <c r="LWD154" s="3"/>
      <c r="LWE154" s="3"/>
      <c r="LWF154" s="3"/>
      <c r="LWG154" s="3"/>
      <c r="LWH154" s="3"/>
      <c r="LWI154" s="3"/>
      <c r="LWJ154" s="3"/>
      <c r="LWK154" s="3"/>
      <c r="LWL154" s="3"/>
      <c r="LWM154" s="3"/>
      <c r="LWN154" s="3"/>
      <c r="LWO154" s="3"/>
      <c r="LWP154" s="3"/>
      <c r="LWQ154" s="3"/>
      <c r="LWR154" s="3"/>
      <c r="LWS154" s="3"/>
      <c r="LWT154" s="3"/>
      <c r="LWU154" s="3"/>
      <c r="LWV154" s="3"/>
      <c r="LWW154" s="3"/>
      <c r="LWX154" s="3"/>
      <c r="LWY154" s="3"/>
      <c r="LWZ154" s="3"/>
      <c r="LXA154" s="3"/>
      <c r="LXB154" s="3"/>
      <c r="LXC154" s="3"/>
      <c r="LXD154" s="3"/>
      <c r="LXE154" s="3"/>
      <c r="LXF154" s="3"/>
      <c r="LXG154" s="3"/>
      <c r="LXH154" s="3"/>
      <c r="LXI154" s="3"/>
      <c r="LXJ154" s="3"/>
      <c r="LXK154" s="3"/>
      <c r="LXL154" s="3"/>
      <c r="LXM154" s="3"/>
      <c r="LXN154" s="3"/>
      <c r="LXO154" s="3"/>
      <c r="LXP154" s="3"/>
      <c r="LXQ154" s="3"/>
      <c r="LXR154" s="3"/>
      <c r="LXS154" s="3"/>
      <c r="LXT154" s="3"/>
      <c r="LXU154" s="3"/>
      <c r="LXV154" s="3"/>
      <c r="LXW154" s="3"/>
      <c r="LXX154" s="3"/>
      <c r="LXY154" s="3"/>
      <c r="LXZ154" s="3"/>
      <c r="LYA154" s="3"/>
      <c r="LYB154" s="3"/>
      <c r="LYC154" s="3"/>
      <c r="LYD154" s="3"/>
      <c r="LYE154" s="3"/>
      <c r="LYF154" s="3"/>
      <c r="LYG154" s="3"/>
      <c r="LYH154" s="3"/>
      <c r="LYI154" s="3"/>
      <c r="LYJ154" s="3"/>
      <c r="LYK154" s="3"/>
      <c r="LYL154" s="3"/>
      <c r="LYM154" s="3"/>
      <c r="LYN154" s="3"/>
      <c r="LYO154" s="3"/>
      <c r="LYP154" s="3"/>
      <c r="LYQ154" s="3"/>
      <c r="LYR154" s="3"/>
      <c r="LYS154" s="3"/>
      <c r="LYT154" s="3"/>
      <c r="LYU154" s="3"/>
      <c r="LYV154" s="3"/>
      <c r="LYW154" s="3"/>
      <c r="LYX154" s="3"/>
      <c r="LYY154" s="3"/>
      <c r="LYZ154" s="3"/>
      <c r="LZA154" s="3"/>
      <c r="LZB154" s="3"/>
      <c r="LZC154" s="3"/>
      <c r="LZD154" s="3"/>
      <c r="LZE154" s="3"/>
      <c r="LZF154" s="3"/>
      <c r="LZG154" s="3"/>
      <c r="LZH154" s="3"/>
      <c r="LZI154" s="3"/>
      <c r="LZJ154" s="3"/>
      <c r="LZK154" s="3"/>
      <c r="LZL154" s="3"/>
      <c r="LZM154" s="3"/>
      <c r="LZN154" s="3"/>
      <c r="LZO154" s="3"/>
      <c r="LZP154" s="3"/>
      <c r="LZQ154" s="3"/>
      <c r="LZR154" s="3"/>
      <c r="LZS154" s="3"/>
      <c r="LZT154" s="3"/>
      <c r="LZU154" s="3"/>
      <c r="LZV154" s="3"/>
      <c r="LZW154" s="3"/>
      <c r="LZX154" s="3"/>
      <c r="LZY154" s="3"/>
      <c r="LZZ154" s="3"/>
      <c r="MAA154" s="3"/>
      <c r="MAB154" s="3"/>
      <c r="MAC154" s="3"/>
      <c r="MAD154" s="3"/>
      <c r="MAE154" s="3"/>
      <c r="MAF154" s="3"/>
      <c r="MAG154" s="3"/>
      <c r="MAH154" s="3"/>
      <c r="MAI154" s="3"/>
      <c r="MAJ154" s="3"/>
      <c r="MAK154" s="3"/>
      <c r="MAL154" s="3"/>
      <c r="MAM154" s="3"/>
      <c r="MAN154" s="3"/>
      <c r="MAO154" s="3"/>
      <c r="MAP154" s="3"/>
      <c r="MAQ154" s="3"/>
      <c r="MAR154" s="3"/>
      <c r="MAS154" s="3"/>
      <c r="MAT154" s="3"/>
      <c r="MAU154" s="3"/>
      <c r="MAV154" s="3"/>
      <c r="MAW154" s="3"/>
      <c r="MAX154" s="3"/>
      <c r="MAY154" s="3"/>
      <c r="MAZ154" s="3"/>
      <c r="MBA154" s="3"/>
      <c r="MBB154" s="3"/>
      <c r="MBC154" s="3"/>
      <c r="MBD154" s="3"/>
      <c r="MBE154" s="3"/>
      <c r="MBF154" s="3"/>
      <c r="MBG154" s="3"/>
      <c r="MBH154" s="3"/>
      <c r="MBI154" s="3"/>
      <c r="MBJ154" s="3"/>
      <c r="MBK154" s="3"/>
      <c r="MBL154" s="3"/>
      <c r="MBM154" s="3"/>
      <c r="MBN154" s="3"/>
      <c r="MBO154" s="3"/>
      <c r="MBP154" s="3"/>
      <c r="MBQ154" s="3"/>
      <c r="MBR154" s="3"/>
      <c r="MBS154" s="3"/>
      <c r="MBT154" s="3"/>
      <c r="MBU154" s="3"/>
      <c r="MBV154" s="3"/>
      <c r="MBW154" s="3"/>
      <c r="MBX154" s="3"/>
      <c r="MBY154" s="3"/>
      <c r="MBZ154" s="3"/>
      <c r="MCA154" s="3"/>
      <c r="MCB154" s="3"/>
      <c r="MCC154" s="3"/>
      <c r="MCD154" s="3"/>
      <c r="MCE154" s="3"/>
      <c r="MCF154" s="3"/>
      <c r="MCG154" s="3"/>
      <c r="MCH154" s="3"/>
      <c r="MCI154" s="3"/>
      <c r="MCJ154" s="3"/>
      <c r="MCK154" s="3"/>
      <c r="MCL154" s="3"/>
      <c r="MCM154" s="3"/>
      <c r="MCN154" s="3"/>
      <c r="MCO154" s="3"/>
      <c r="MCP154" s="3"/>
      <c r="MCQ154" s="3"/>
      <c r="MCR154" s="3"/>
      <c r="MCS154" s="3"/>
      <c r="MCT154" s="3"/>
      <c r="MCU154" s="3"/>
      <c r="MCV154" s="3"/>
      <c r="MCW154" s="3"/>
      <c r="MCX154" s="3"/>
      <c r="MCY154" s="3"/>
      <c r="MCZ154" s="3"/>
      <c r="MDA154" s="3"/>
      <c r="MDB154" s="3"/>
      <c r="MDC154" s="3"/>
      <c r="MDD154" s="3"/>
      <c r="MDE154" s="3"/>
      <c r="MDF154" s="3"/>
      <c r="MDG154" s="3"/>
      <c r="MDH154" s="3"/>
      <c r="MDI154" s="3"/>
      <c r="MDJ154" s="3"/>
      <c r="MDK154" s="3"/>
      <c r="MDL154" s="3"/>
      <c r="MDM154" s="3"/>
      <c r="MDN154" s="3"/>
      <c r="MDO154" s="3"/>
      <c r="MDP154" s="3"/>
      <c r="MDQ154" s="3"/>
      <c r="MDR154" s="3"/>
      <c r="MDS154" s="3"/>
      <c r="MDT154" s="3"/>
      <c r="MDU154" s="3"/>
      <c r="MDV154" s="3"/>
      <c r="MDW154" s="3"/>
      <c r="MDX154" s="3"/>
      <c r="MDY154" s="3"/>
      <c r="MDZ154" s="3"/>
      <c r="MEA154" s="3"/>
      <c r="MEB154" s="3"/>
      <c r="MEC154" s="3"/>
      <c r="MED154" s="3"/>
      <c r="MEE154" s="3"/>
      <c r="MEF154" s="3"/>
      <c r="MEG154" s="3"/>
      <c r="MEH154" s="3"/>
      <c r="MEI154" s="3"/>
      <c r="MEJ154" s="3"/>
      <c r="MEK154" s="3"/>
      <c r="MEL154" s="3"/>
      <c r="MEM154" s="3"/>
      <c r="MEN154" s="3"/>
      <c r="MEO154" s="3"/>
      <c r="MEP154" s="3"/>
      <c r="MEQ154" s="3"/>
      <c r="MER154" s="3"/>
      <c r="MES154" s="3"/>
      <c r="MET154" s="3"/>
      <c r="MEU154" s="3"/>
      <c r="MEV154" s="3"/>
      <c r="MEW154" s="3"/>
      <c r="MEX154" s="3"/>
      <c r="MEY154" s="3"/>
      <c r="MEZ154" s="3"/>
      <c r="MFA154" s="3"/>
      <c r="MFB154" s="3"/>
      <c r="MFC154" s="3"/>
      <c r="MFD154" s="3"/>
      <c r="MFE154" s="3"/>
      <c r="MFF154" s="3"/>
      <c r="MFG154" s="3"/>
      <c r="MFH154" s="3"/>
      <c r="MFI154" s="3"/>
      <c r="MFJ154" s="3"/>
      <c r="MFK154" s="3"/>
      <c r="MFL154" s="3"/>
      <c r="MFM154" s="3"/>
      <c r="MFN154" s="3"/>
      <c r="MFO154" s="3"/>
      <c r="MFP154" s="3"/>
      <c r="MFQ154" s="3"/>
      <c r="MFR154" s="3"/>
      <c r="MFS154" s="3"/>
      <c r="MFT154" s="3"/>
      <c r="MFU154" s="3"/>
      <c r="MFV154" s="3"/>
      <c r="MFW154" s="3"/>
      <c r="MFX154" s="3"/>
      <c r="MFY154" s="3"/>
      <c r="MFZ154" s="3"/>
      <c r="MGA154" s="3"/>
      <c r="MGB154" s="3"/>
      <c r="MGC154" s="3"/>
      <c r="MGD154" s="3"/>
      <c r="MGE154" s="3"/>
      <c r="MGF154" s="3"/>
      <c r="MGG154" s="3"/>
      <c r="MGH154" s="3"/>
      <c r="MGI154" s="3"/>
      <c r="MGJ154" s="3"/>
      <c r="MGK154" s="3"/>
      <c r="MGL154" s="3"/>
      <c r="MGM154" s="3"/>
      <c r="MGN154" s="3"/>
      <c r="MGO154" s="3"/>
      <c r="MGP154" s="3"/>
      <c r="MGQ154" s="3"/>
      <c r="MGR154" s="3"/>
      <c r="MGS154" s="3"/>
      <c r="MGT154" s="3"/>
      <c r="MGU154" s="3"/>
      <c r="MGV154" s="3"/>
      <c r="MGW154" s="3"/>
      <c r="MGX154" s="3"/>
      <c r="MGY154" s="3"/>
      <c r="MGZ154" s="3"/>
      <c r="MHA154" s="3"/>
      <c r="MHB154" s="3"/>
      <c r="MHC154" s="3"/>
      <c r="MHD154" s="3"/>
      <c r="MHE154" s="3"/>
      <c r="MHF154" s="3"/>
      <c r="MHG154" s="3"/>
      <c r="MHH154" s="3"/>
      <c r="MHI154" s="3"/>
      <c r="MHJ154" s="3"/>
      <c r="MHK154" s="3"/>
      <c r="MHL154" s="3"/>
      <c r="MHM154" s="3"/>
      <c r="MHN154" s="3"/>
      <c r="MHO154" s="3"/>
      <c r="MHP154" s="3"/>
      <c r="MHQ154" s="3"/>
      <c r="MHR154" s="3"/>
      <c r="MHS154" s="3"/>
      <c r="MHT154" s="3"/>
      <c r="MHU154" s="3"/>
      <c r="MHV154" s="3"/>
      <c r="MHW154" s="3"/>
      <c r="MHX154" s="3"/>
      <c r="MHY154" s="3"/>
      <c r="MHZ154" s="3"/>
      <c r="MIA154" s="3"/>
      <c r="MIB154" s="3"/>
      <c r="MIC154" s="3"/>
      <c r="MID154" s="3"/>
      <c r="MIE154" s="3"/>
      <c r="MIF154" s="3"/>
      <c r="MIG154" s="3"/>
      <c r="MIH154" s="3"/>
      <c r="MII154" s="3"/>
      <c r="MIJ154" s="3"/>
      <c r="MIK154" s="3"/>
      <c r="MIL154" s="3"/>
      <c r="MIM154" s="3"/>
      <c r="MIN154" s="3"/>
      <c r="MIO154" s="3"/>
      <c r="MIP154" s="3"/>
      <c r="MIQ154" s="3"/>
      <c r="MIR154" s="3"/>
      <c r="MIS154" s="3"/>
      <c r="MIT154" s="3"/>
      <c r="MIU154" s="3"/>
      <c r="MIV154" s="3"/>
      <c r="MIW154" s="3"/>
      <c r="MIX154" s="3"/>
      <c r="MIY154" s="3"/>
      <c r="MIZ154" s="3"/>
      <c r="MJA154" s="3"/>
      <c r="MJB154" s="3"/>
      <c r="MJC154" s="3"/>
      <c r="MJD154" s="3"/>
      <c r="MJE154" s="3"/>
      <c r="MJF154" s="3"/>
      <c r="MJG154" s="3"/>
      <c r="MJH154" s="3"/>
      <c r="MJI154" s="3"/>
      <c r="MJJ154" s="3"/>
      <c r="MJK154" s="3"/>
      <c r="MJL154" s="3"/>
      <c r="MJM154" s="3"/>
      <c r="MJN154" s="3"/>
      <c r="MJO154" s="3"/>
      <c r="MJP154" s="3"/>
      <c r="MJQ154" s="3"/>
      <c r="MJR154" s="3"/>
      <c r="MJS154" s="3"/>
      <c r="MJT154" s="3"/>
      <c r="MJU154" s="3"/>
      <c r="MJV154" s="3"/>
      <c r="MJW154" s="3"/>
      <c r="MJX154" s="3"/>
      <c r="MJY154" s="3"/>
      <c r="MJZ154" s="3"/>
      <c r="MKA154" s="3"/>
      <c r="MKB154" s="3"/>
      <c r="MKC154" s="3"/>
      <c r="MKD154" s="3"/>
      <c r="MKE154" s="3"/>
      <c r="MKF154" s="3"/>
      <c r="MKG154" s="3"/>
      <c r="MKH154" s="3"/>
      <c r="MKI154" s="3"/>
      <c r="MKJ154" s="3"/>
      <c r="MKK154" s="3"/>
      <c r="MKL154" s="3"/>
      <c r="MKM154" s="3"/>
      <c r="MKN154" s="3"/>
      <c r="MKO154" s="3"/>
      <c r="MKP154" s="3"/>
      <c r="MKQ154" s="3"/>
      <c r="MKR154" s="3"/>
      <c r="MKS154" s="3"/>
      <c r="MKT154" s="3"/>
      <c r="MKU154" s="3"/>
      <c r="MKV154" s="3"/>
      <c r="MKW154" s="3"/>
      <c r="MKX154" s="3"/>
      <c r="MKY154" s="3"/>
      <c r="MKZ154" s="3"/>
      <c r="MLA154" s="3"/>
      <c r="MLB154" s="3"/>
      <c r="MLC154" s="3"/>
      <c r="MLD154" s="3"/>
      <c r="MLE154" s="3"/>
      <c r="MLF154" s="3"/>
      <c r="MLG154" s="3"/>
      <c r="MLH154" s="3"/>
      <c r="MLI154" s="3"/>
      <c r="MLJ154" s="3"/>
      <c r="MLK154" s="3"/>
      <c r="MLL154" s="3"/>
      <c r="MLM154" s="3"/>
      <c r="MLN154" s="3"/>
      <c r="MLO154" s="3"/>
      <c r="MLP154" s="3"/>
      <c r="MLQ154" s="3"/>
      <c r="MLR154" s="3"/>
      <c r="MLS154" s="3"/>
      <c r="MLT154" s="3"/>
      <c r="MLU154" s="3"/>
      <c r="MLV154" s="3"/>
      <c r="MLW154" s="3"/>
      <c r="MLX154" s="3"/>
      <c r="MLY154" s="3"/>
      <c r="MLZ154" s="3"/>
      <c r="MMA154" s="3"/>
      <c r="MMB154" s="3"/>
      <c r="MMC154" s="3"/>
      <c r="MMD154" s="3"/>
      <c r="MME154" s="3"/>
      <c r="MMF154" s="3"/>
      <c r="MMG154" s="3"/>
      <c r="MMH154" s="3"/>
      <c r="MMI154" s="3"/>
      <c r="MMJ154" s="3"/>
      <c r="MMK154" s="3"/>
      <c r="MML154" s="3"/>
      <c r="MMM154" s="3"/>
      <c r="MMN154" s="3"/>
      <c r="MMO154" s="3"/>
      <c r="MMP154" s="3"/>
      <c r="MMQ154" s="3"/>
      <c r="MMR154" s="3"/>
      <c r="MMS154" s="3"/>
      <c r="MMT154" s="3"/>
      <c r="MMU154" s="3"/>
      <c r="MMV154" s="3"/>
      <c r="MMW154" s="3"/>
      <c r="MMX154" s="3"/>
      <c r="MMY154" s="3"/>
      <c r="MMZ154" s="3"/>
      <c r="MNA154" s="3"/>
      <c r="MNB154" s="3"/>
      <c r="MNC154" s="3"/>
      <c r="MND154" s="3"/>
      <c r="MNE154" s="3"/>
      <c r="MNF154" s="3"/>
      <c r="MNG154" s="3"/>
      <c r="MNH154" s="3"/>
      <c r="MNI154" s="3"/>
      <c r="MNJ154" s="3"/>
      <c r="MNK154" s="3"/>
      <c r="MNL154" s="3"/>
      <c r="MNM154" s="3"/>
      <c r="MNN154" s="3"/>
      <c r="MNO154" s="3"/>
      <c r="MNP154" s="3"/>
      <c r="MNQ154" s="3"/>
      <c r="MNR154" s="3"/>
      <c r="MNS154" s="3"/>
      <c r="MNT154" s="3"/>
      <c r="MNU154" s="3"/>
      <c r="MNV154" s="3"/>
      <c r="MNW154" s="3"/>
      <c r="MNX154" s="3"/>
      <c r="MNY154" s="3"/>
      <c r="MNZ154" s="3"/>
      <c r="MOA154" s="3"/>
      <c r="MOB154" s="3"/>
      <c r="MOC154" s="3"/>
      <c r="MOD154" s="3"/>
      <c r="MOE154" s="3"/>
      <c r="MOF154" s="3"/>
      <c r="MOG154" s="3"/>
      <c r="MOH154" s="3"/>
      <c r="MOI154" s="3"/>
      <c r="MOJ154" s="3"/>
      <c r="MOK154" s="3"/>
      <c r="MOL154" s="3"/>
      <c r="MOM154" s="3"/>
      <c r="MON154" s="3"/>
      <c r="MOO154" s="3"/>
      <c r="MOP154" s="3"/>
      <c r="MOQ154" s="3"/>
      <c r="MOR154" s="3"/>
      <c r="MOS154" s="3"/>
      <c r="MOT154" s="3"/>
      <c r="MOU154" s="3"/>
      <c r="MOV154" s="3"/>
      <c r="MOW154" s="3"/>
      <c r="MOX154" s="3"/>
      <c r="MOY154" s="3"/>
      <c r="MOZ154" s="3"/>
      <c r="MPA154" s="3"/>
      <c r="MPB154" s="3"/>
      <c r="MPC154" s="3"/>
      <c r="MPD154" s="3"/>
      <c r="MPE154" s="3"/>
      <c r="MPF154" s="3"/>
      <c r="MPG154" s="3"/>
      <c r="MPH154" s="3"/>
      <c r="MPI154" s="3"/>
      <c r="MPJ154" s="3"/>
      <c r="MPK154" s="3"/>
      <c r="MPL154" s="3"/>
      <c r="MPM154" s="3"/>
      <c r="MPN154" s="3"/>
      <c r="MPO154" s="3"/>
      <c r="MPP154" s="3"/>
      <c r="MPQ154" s="3"/>
      <c r="MPR154" s="3"/>
      <c r="MPS154" s="3"/>
      <c r="MPT154" s="3"/>
      <c r="MPU154" s="3"/>
      <c r="MPV154" s="3"/>
      <c r="MPW154" s="3"/>
      <c r="MPX154" s="3"/>
      <c r="MPY154" s="3"/>
      <c r="MPZ154" s="3"/>
      <c r="MQA154" s="3"/>
      <c r="MQB154" s="3"/>
      <c r="MQC154" s="3"/>
      <c r="MQD154" s="3"/>
      <c r="MQE154" s="3"/>
      <c r="MQF154" s="3"/>
      <c r="MQG154" s="3"/>
      <c r="MQH154" s="3"/>
      <c r="MQI154" s="3"/>
      <c r="MQJ154" s="3"/>
      <c r="MQK154" s="3"/>
      <c r="MQL154" s="3"/>
      <c r="MQM154" s="3"/>
      <c r="MQN154" s="3"/>
      <c r="MQO154" s="3"/>
      <c r="MQP154" s="3"/>
      <c r="MQQ154" s="3"/>
      <c r="MQR154" s="3"/>
      <c r="MQS154" s="3"/>
      <c r="MQT154" s="3"/>
      <c r="MQU154" s="3"/>
      <c r="MQV154" s="3"/>
      <c r="MQW154" s="3"/>
      <c r="MQX154" s="3"/>
      <c r="MQY154" s="3"/>
      <c r="MQZ154" s="3"/>
      <c r="MRA154" s="3"/>
      <c r="MRB154" s="3"/>
      <c r="MRC154" s="3"/>
      <c r="MRD154" s="3"/>
      <c r="MRE154" s="3"/>
      <c r="MRF154" s="3"/>
      <c r="MRG154" s="3"/>
      <c r="MRH154" s="3"/>
      <c r="MRI154" s="3"/>
      <c r="MRJ154" s="3"/>
      <c r="MRK154" s="3"/>
      <c r="MRL154" s="3"/>
      <c r="MRM154" s="3"/>
      <c r="MRN154" s="3"/>
      <c r="MRO154" s="3"/>
      <c r="MRP154" s="3"/>
      <c r="MRQ154" s="3"/>
      <c r="MRR154" s="3"/>
      <c r="MRS154" s="3"/>
      <c r="MRT154" s="3"/>
      <c r="MRU154" s="3"/>
      <c r="MRV154" s="3"/>
      <c r="MRW154" s="3"/>
      <c r="MRX154" s="3"/>
      <c r="MRY154" s="3"/>
      <c r="MRZ154" s="3"/>
      <c r="MSA154" s="3"/>
      <c r="MSB154" s="3"/>
      <c r="MSC154" s="3"/>
      <c r="MSD154" s="3"/>
      <c r="MSE154" s="3"/>
      <c r="MSF154" s="3"/>
      <c r="MSG154" s="3"/>
      <c r="MSH154" s="3"/>
      <c r="MSI154" s="3"/>
      <c r="MSJ154" s="3"/>
      <c r="MSK154" s="3"/>
      <c r="MSL154" s="3"/>
      <c r="MSM154" s="3"/>
      <c r="MSN154" s="3"/>
      <c r="MSO154" s="3"/>
      <c r="MSP154" s="3"/>
      <c r="MSQ154" s="3"/>
      <c r="MSR154" s="3"/>
      <c r="MSS154" s="3"/>
      <c r="MST154" s="3"/>
      <c r="MSU154" s="3"/>
      <c r="MSV154" s="3"/>
      <c r="MSW154" s="3"/>
      <c r="MSX154" s="3"/>
      <c r="MSY154" s="3"/>
      <c r="MSZ154" s="3"/>
      <c r="MTA154" s="3"/>
      <c r="MTB154" s="3"/>
      <c r="MTC154" s="3"/>
      <c r="MTD154" s="3"/>
      <c r="MTE154" s="3"/>
      <c r="MTF154" s="3"/>
      <c r="MTG154" s="3"/>
      <c r="MTH154" s="3"/>
      <c r="MTI154" s="3"/>
      <c r="MTJ154" s="3"/>
      <c r="MTK154" s="3"/>
      <c r="MTL154" s="3"/>
      <c r="MTM154" s="3"/>
      <c r="MTN154" s="3"/>
      <c r="MTO154" s="3"/>
      <c r="MTP154" s="3"/>
      <c r="MTQ154" s="3"/>
      <c r="MTR154" s="3"/>
      <c r="MTS154" s="3"/>
      <c r="MTT154" s="3"/>
      <c r="MTU154" s="3"/>
      <c r="MTV154" s="3"/>
      <c r="MTW154" s="3"/>
      <c r="MTX154" s="3"/>
      <c r="MTY154" s="3"/>
      <c r="MTZ154" s="3"/>
      <c r="MUA154" s="3"/>
      <c r="MUB154" s="3"/>
      <c r="MUC154" s="3"/>
      <c r="MUD154" s="3"/>
      <c r="MUE154" s="3"/>
      <c r="MUF154" s="3"/>
      <c r="MUG154" s="3"/>
      <c r="MUH154" s="3"/>
      <c r="MUI154" s="3"/>
      <c r="MUJ154" s="3"/>
      <c r="MUK154" s="3"/>
      <c r="MUL154" s="3"/>
      <c r="MUM154" s="3"/>
      <c r="MUN154" s="3"/>
      <c r="MUO154" s="3"/>
      <c r="MUP154" s="3"/>
      <c r="MUQ154" s="3"/>
      <c r="MUR154" s="3"/>
      <c r="MUS154" s="3"/>
      <c r="MUT154" s="3"/>
      <c r="MUU154" s="3"/>
      <c r="MUV154" s="3"/>
      <c r="MUW154" s="3"/>
      <c r="MUX154" s="3"/>
      <c r="MUY154" s="3"/>
      <c r="MUZ154" s="3"/>
      <c r="MVA154" s="3"/>
      <c r="MVB154" s="3"/>
      <c r="MVC154" s="3"/>
      <c r="MVD154" s="3"/>
      <c r="MVE154" s="3"/>
      <c r="MVF154" s="3"/>
      <c r="MVG154" s="3"/>
      <c r="MVH154" s="3"/>
      <c r="MVI154" s="3"/>
      <c r="MVJ154" s="3"/>
      <c r="MVK154" s="3"/>
      <c r="MVL154" s="3"/>
      <c r="MVM154" s="3"/>
      <c r="MVN154" s="3"/>
      <c r="MVO154" s="3"/>
      <c r="MVP154" s="3"/>
      <c r="MVQ154" s="3"/>
      <c r="MVR154" s="3"/>
      <c r="MVS154" s="3"/>
      <c r="MVT154" s="3"/>
      <c r="MVU154" s="3"/>
      <c r="MVV154" s="3"/>
      <c r="MVW154" s="3"/>
      <c r="MVX154" s="3"/>
      <c r="MVY154" s="3"/>
      <c r="MVZ154" s="3"/>
      <c r="MWA154" s="3"/>
      <c r="MWB154" s="3"/>
      <c r="MWC154" s="3"/>
      <c r="MWD154" s="3"/>
      <c r="MWE154" s="3"/>
      <c r="MWF154" s="3"/>
      <c r="MWG154" s="3"/>
      <c r="MWH154" s="3"/>
      <c r="MWI154" s="3"/>
      <c r="MWJ154" s="3"/>
      <c r="MWK154" s="3"/>
      <c r="MWL154" s="3"/>
      <c r="MWM154" s="3"/>
      <c r="MWN154" s="3"/>
      <c r="MWO154" s="3"/>
      <c r="MWP154" s="3"/>
      <c r="MWQ154" s="3"/>
      <c r="MWR154" s="3"/>
      <c r="MWS154" s="3"/>
      <c r="MWT154" s="3"/>
      <c r="MWU154" s="3"/>
      <c r="MWV154" s="3"/>
      <c r="MWW154" s="3"/>
      <c r="MWX154" s="3"/>
      <c r="MWY154" s="3"/>
      <c r="MWZ154" s="3"/>
      <c r="MXA154" s="3"/>
      <c r="MXB154" s="3"/>
      <c r="MXC154" s="3"/>
      <c r="MXD154" s="3"/>
      <c r="MXE154" s="3"/>
      <c r="MXF154" s="3"/>
      <c r="MXG154" s="3"/>
      <c r="MXH154" s="3"/>
      <c r="MXI154" s="3"/>
      <c r="MXJ154" s="3"/>
      <c r="MXK154" s="3"/>
      <c r="MXL154" s="3"/>
      <c r="MXM154" s="3"/>
      <c r="MXN154" s="3"/>
      <c r="MXO154" s="3"/>
      <c r="MXP154" s="3"/>
      <c r="MXQ154" s="3"/>
      <c r="MXR154" s="3"/>
      <c r="MXS154" s="3"/>
      <c r="MXT154" s="3"/>
      <c r="MXU154" s="3"/>
      <c r="MXV154" s="3"/>
      <c r="MXW154" s="3"/>
      <c r="MXX154" s="3"/>
      <c r="MXY154" s="3"/>
      <c r="MXZ154" s="3"/>
      <c r="MYA154" s="3"/>
      <c r="MYB154" s="3"/>
      <c r="MYC154" s="3"/>
      <c r="MYD154" s="3"/>
      <c r="MYE154" s="3"/>
      <c r="MYF154" s="3"/>
      <c r="MYG154" s="3"/>
      <c r="MYH154" s="3"/>
      <c r="MYI154" s="3"/>
      <c r="MYJ154" s="3"/>
      <c r="MYK154" s="3"/>
      <c r="MYL154" s="3"/>
      <c r="MYM154" s="3"/>
      <c r="MYN154" s="3"/>
      <c r="MYO154" s="3"/>
      <c r="MYP154" s="3"/>
      <c r="MYQ154" s="3"/>
      <c r="MYR154" s="3"/>
      <c r="MYS154" s="3"/>
      <c r="MYT154" s="3"/>
      <c r="MYU154" s="3"/>
      <c r="MYV154" s="3"/>
      <c r="MYW154" s="3"/>
      <c r="MYX154" s="3"/>
      <c r="MYY154" s="3"/>
      <c r="MYZ154" s="3"/>
      <c r="MZA154" s="3"/>
      <c r="MZB154" s="3"/>
      <c r="MZC154" s="3"/>
      <c r="MZD154" s="3"/>
      <c r="MZE154" s="3"/>
      <c r="MZF154" s="3"/>
      <c r="MZG154" s="3"/>
      <c r="MZH154" s="3"/>
      <c r="MZI154" s="3"/>
      <c r="MZJ154" s="3"/>
      <c r="MZK154" s="3"/>
      <c r="MZL154" s="3"/>
      <c r="MZM154" s="3"/>
      <c r="MZN154" s="3"/>
      <c r="MZO154" s="3"/>
      <c r="MZP154" s="3"/>
      <c r="MZQ154" s="3"/>
      <c r="MZR154" s="3"/>
      <c r="MZS154" s="3"/>
      <c r="MZT154" s="3"/>
      <c r="MZU154" s="3"/>
      <c r="MZV154" s="3"/>
      <c r="MZW154" s="3"/>
      <c r="MZX154" s="3"/>
      <c r="MZY154" s="3"/>
      <c r="MZZ154" s="3"/>
      <c r="NAA154" s="3"/>
      <c r="NAB154" s="3"/>
      <c r="NAC154" s="3"/>
      <c r="NAD154" s="3"/>
      <c r="NAE154" s="3"/>
      <c r="NAF154" s="3"/>
      <c r="NAG154" s="3"/>
      <c r="NAH154" s="3"/>
      <c r="NAI154" s="3"/>
      <c r="NAJ154" s="3"/>
      <c r="NAK154" s="3"/>
      <c r="NAL154" s="3"/>
      <c r="NAM154" s="3"/>
      <c r="NAN154" s="3"/>
      <c r="NAO154" s="3"/>
      <c r="NAP154" s="3"/>
      <c r="NAQ154" s="3"/>
      <c r="NAR154" s="3"/>
      <c r="NAS154" s="3"/>
      <c r="NAT154" s="3"/>
      <c r="NAU154" s="3"/>
      <c r="NAV154" s="3"/>
      <c r="NAW154" s="3"/>
      <c r="NAX154" s="3"/>
      <c r="NAY154" s="3"/>
      <c r="NAZ154" s="3"/>
      <c r="NBA154" s="3"/>
      <c r="NBB154" s="3"/>
      <c r="NBC154" s="3"/>
      <c r="NBD154" s="3"/>
      <c r="NBE154" s="3"/>
      <c r="NBF154" s="3"/>
      <c r="NBG154" s="3"/>
      <c r="NBH154" s="3"/>
      <c r="NBI154" s="3"/>
      <c r="NBJ154" s="3"/>
      <c r="NBK154" s="3"/>
      <c r="NBL154" s="3"/>
      <c r="NBM154" s="3"/>
      <c r="NBN154" s="3"/>
      <c r="NBO154" s="3"/>
      <c r="NBP154" s="3"/>
      <c r="NBQ154" s="3"/>
      <c r="NBR154" s="3"/>
      <c r="NBS154" s="3"/>
      <c r="NBT154" s="3"/>
      <c r="NBU154" s="3"/>
      <c r="NBV154" s="3"/>
      <c r="NBW154" s="3"/>
      <c r="NBX154" s="3"/>
      <c r="NBY154" s="3"/>
      <c r="NBZ154" s="3"/>
      <c r="NCA154" s="3"/>
      <c r="NCB154" s="3"/>
      <c r="NCC154" s="3"/>
      <c r="NCD154" s="3"/>
      <c r="NCE154" s="3"/>
      <c r="NCF154" s="3"/>
      <c r="NCG154" s="3"/>
      <c r="NCH154" s="3"/>
      <c r="NCI154" s="3"/>
      <c r="NCJ154" s="3"/>
      <c r="NCK154" s="3"/>
      <c r="NCL154" s="3"/>
      <c r="NCM154" s="3"/>
      <c r="NCN154" s="3"/>
      <c r="NCO154" s="3"/>
      <c r="NCP154" s="3"/>
      <c r="NCQ154" s="3"/>
      <c r="NCR154" s="3"/>
      <c r="NCS154" s="3"/>
      <c r="NCT154" s="3"/>
      <c r="NCU154" s="3"/>
      <c r="NCV154" s="3"/>
      <c r="NCW154" s="3"/>
      <c r="NCX154" s="3"/>
      <c r="NCY154" s="3"/>
      <c r="NCZ154" s="3"/>
      <c r="NDA154" s="3"/>
      <c r="NDB154" s="3"/>
      <c r="NDC154" s="3"/>
      <c r="NDD154" s="3"/>
      <c r="NDE154" s="3"/>
      <c r="NDF154" s="3"/>
      <c r="NDG154" s="3"/>
      <c r="NDH154" s="3"/>
      <c r="NDI154" s="3"/>
      <c r="NDJ154" s="3"/>
      <c r="NDK154" s="3"/>
      <c r="NDL154" s="3"/>
      <c r="NDM154" s="3"/>
      <c r="NDN154" s="3"/>
      <c r="NDO154" s="3"/>
      <c r="NDP154" s="3"/>
      <c r="NDQ154" s="3"/>
      <c r="NDR154" s="3"/>
      <c r="NDS154" s="3"/>
      <c r="NDT154" s="3"/>
      <c r="NDU154" s="3"/>
      <c r="NDV154" s="3"/>
      <c r="NDW154" s="3"/>
      <c r="NDX154" s="3"/>
      <c r="NDY154" s="3"/>
      <c r="NDZ154" s="3"/>
      <c r="NEA154" s="3"/>
      <c r="NEB154" s="3"/>
      <c r="NEC154" s="3"/>
      <c r="NED154" s="3"/>
      <c r="NEE154" s="3"/>
      <c r="NEF154" s="3"/>
      <c r="NEG154" s="3"/>
      <c r="NEH154" s="3"/>
      <c r="NEI154" s="3"/>
      <c r="NEJ154" s="3"/>
      <c r="NEK154" s="3"/>
      <c r="NEL154" s="3"/>
      <c r="NEM154" s="3"/>
      <c r="NEN154" s="3"/>
      <c r="NEO154" s="3"/>
      <c r="NEP154" s="3"/>
      <c r="NEQ154" s="3"/>
      <c r="NER154" s="3"/>
      <c r="NES154" s="3"/>
      <c r="NET154" s="3"/>
      <c r="NEU154" s="3"/>
      <c r="NEV154" s="3"/>
      <c r="NEW154" s="3"/>
      <c r="NEX154" s="3"/>
      <c r="NEY154" s="3"/>
      <c r="NEZ154" s="3"/>
      <c r="NFA154" s="3"/>
      <c r="NFB154" s="3"/>
      <c r="NFC154" s="3"/>
      <c r="NFD154" s="3"/>
      <c r="NFE154" s="3"/>
      <c r="NFF154" s="3"/>
      <c r="NFG154" s="3"/>
      <c r="NFH154" s="3"/>
      <c r="NFI154" s="3"/>
      <c r="NFJ154" s="3"/>
      <c r="NFK154" s="3"/>
      <c r="NFL154" s="3"/>
      <c r="NFM154" s="3"/>
      <c r="NFN154" s="3"/>
      <c r="NFO154" s="3"/>
      <c r="NFP154" s="3"/>
      <c r="NFQ154" s="3"/>
      <c r="NFR154" s="3"/>
      <c r="NFS154" s="3"/>
      <c r="NFT154" s="3"/>
      <c r="NFU154" s="3"/>
      <c r="NFV154" s="3"/>
      <c r="NFW154" s="3"/>
      <c r="NFX154" s="3"/>
      <c r="NFY154" s="3"/>
      <c r="NFZ154" s="3"/>
      <c r="NGA154" s="3"/>
      <c r="NGB154" s="3"/>
      <c r="NGC154" s="3"/>
      <c r="NGD154" s="3"/>
      <c r="NGE154" s="3"/>
      <c r="NGF154" s="3"/>
      <c r="NGG154" s="3"/>
      <c r="NGH154" s="3"/>
      <c r="NGI154" s="3"/>
      <c r="NGJ154" s="3"/>
      <c r="NGK154" s="3"/>
      <c r="NGL154" s="3"/>
      <c r="NGM154" s="3"/>
      <c r="NGN154" s="3"/>
      <c r="NGO154" s="3"/>
      <c r="NGP154" s="3"/>
      <c r="NGQ154" s="3"/>
      <c r="NGR154" s="3"/>
      <c r="NGS154" s="3"/>
      <c r="NGT154" s="3"/>
      <c r="NGU154" s="3"/>
      <c r="NGV154" s="3"/>
      <c r="NGW154" s="3"/>
      <c r="NGX154" s="3"/>
      <c r="NGY154" s="3"/>
      <c r="NGZ154" s="3"/>
      <c r="NHA154" s="3"/>
      <c r="NHB154" s="3"/>
      <c r="NHC154" s="3"/>
      <c r="NHD154" s="3"/>
      <c r="NHE154" s="3"/>
      <c r="NHF154" s="3"/>
      <c r="NHG154" s="3"/>
      <c r="NHH154" s="3"/>
      <c r="NHI154" s="3"/>
      <c r="NHJ154" s="3"/>
      <c r="NHK154" s="3"/>
      <c r="NHL154" s="3"/>
      <c r="NHM154" s="3"/>
      <c r="NHN154" s="3"/>
      <c r="NHO154" s="3"/>
      <c r="NHP154" s="3"/>
      <c r="NHQ154" s="3"/>
      <c r="NHR154" s="3"/>
      <c r="NHS154" s="3"/>
      <c r="NHT154" s="3"/>
      <c r="NHU154" s="3"/>
      <c r="NHV154" s="3"/>
      <c r="NHW154" s="3"/>
      <c r="NHX154" s="3"/>
      <c r="NHY154" s="3"/>
      <c r="NHZ154" s="3"/>
      <c r="NIA154" s="3"/>
      <c r="NIB154" s="3"/>
      <c r="NIC154" s="3"/>
      <c r="NID154" s="3"/>
      <c r="NIE154" s="3"/>
      <c r="NIF154" s="3"/>
      <c r="NIG154" s="3"/>
      <c r="NIH154" s="3"/>
      <c r="NII154" s="3"/>
      <c r="NIJ154" s="3"/>
      <c r="NIK154" s="3"/>
      <c r="NIL154" s="3"/>
      <c r="NIM154" s="3"/>
      <c r="NIN154" s="3"/>
      <c r="NIO154" s="3"/>
      <c r="NIP154" s="3"/>
      <c r="NIQ154" s="3"/>
      <c r="NIR154" s="3"/>
      <c r="NIS154" s="3"/>
      <c r="NIT154" s="3"/>
      <c r="NIU154" s="3"/>
      <c r="NIV154" s="3"/>
      <c r="NIW154" s="3"/>
      <c r="NIX154" s="3"/>
      <c r="NIY154" s="3"/>
      <c r="NIZ154" s="3"/>
      <c r="NJA154" s="3"/>
      <c r="NJB154" s="3"/>
      <c r="NJC154" s="3"/>
      <c r="NJD154" s="3"/>
      <c r="NJE154" s="3"/>
      <c r="NJF154" s="3"/>
      <c r="NJG154" s="3"/>
      <c r="NJH154" s="3"/>
      <c r="NJI154" s="3"/>
      <c r="NJJ154" s="3"/>
      <c r="NJK154" s="3"/>
      <c r="NJL154" s="3"/>
      <c r="NJM154" s="3"/>
      <c r="NJN154" s="3"/>
      <c r="NJO154" s="3"/>
      <c r="NJP154" s="3"/>
      <c r="NJQ154" s="3"/>
      <c r="NJR154" s="3"/>
      <c r="NJS154" s="3"/>
      <c r="NJT154" s="3"/>
      <c r="NJU154" s="3"/>
      <c r="NJV154" s="3"/>
      <c r="NJW154" s="3"/>
      <c r="NJX154" s="3"/>
      <c r="NJY154" s="3"/>
      <c r="NJZ154" s="3"/>
      <c r="NKA154" s="3"/>
      <c r="NKB154" s="3"/>
      <c r="NKC154" s="3"/>
      <c r="NKD154" s="3"/>
      <c r="NKE154" s="3"/>
      <c r="NKF154" s="3"/>
      <c r="NKG154" s="3"/>
      <c r="NKH154" s="3"/>
      <c r="NKI154" s="3"/>
      <c r="NKJ154" s="3"/>
      <c r="NKK154" s="3"/>
      <c r="NKL154" s="3"/>
      <c r="NKM154" s="3"/>
      <c r="NKN154" s="3"/>
      <c r="NKO154" s="3"/>
      <c r="NKP154" s="3"/>
      <c r="NKQ154" s="3"/>
      <c r="NKR154" s="3"/>
      <c r="NKS154" s="3"/>
      <c r="NKT154" s="3"/>
      <c r="NKU154" s="3"/>
      <c r="NKV154" s="3"/>
      <c r="NKW154" s="3"/>
      <c r="NKX154" s="3"/>
      <c r="NKY154" s="3"/>
      <c r="NKZ154" s="3"/>
      <c r="NLA154" s="3"/>
      <c r="NLB154" s="3"/>
      <c r="NLC154" s="3"/>
      <c r="NLD154" s="3"/>
      <c r="NLE154" s="3"/>
      <c r="NLF154" s="3"/>
      <c r="NLG154" s="3"/>
      <c r="NLH154" s="3"/>
      <c r="NLI154" s="3"/>
      <c r="NLJ154" s="3"/>
      <c r="NLK154" s="3"/>
      <c r="NLL154" s="3"/>
      <c r="NLM154" s="3"/>
      <c r="NLN154" s="3"/>
      <c r="NLO154" s="3"/>
      <c r="NLP154" s="3"/>
      <c r="NLQ154" s="3"/>
      <c r="NLR154" s="3"/>
      <c r="NLS154" s="3"/>
      <c r="NLT154" s="3"/>
      <c r="NLU154" s="3"/>
      <c r="NLV154" s="3"/>
      <c r="NLW154" s="3"/>
      <c r="NLX154" s="3"/>
      <c r="NLY154" s="3"/>
      <c r="NLZ154" s="3"/>
      <c r="NMA154" s="3"/>
      <c r="NMB154" s="3"/>
      <c r="NMC154" s="3"/>
      <c r="NMD154" s="3"/>
      <c r="NME154" s="3"/>
      <c r="NMF154" s="3"/>
      <c r="NMG154" s="3"/>
      <c r="NMH154" s="3"/>
      <c r="NMI154" s="3"/>
      <c r="NMJ154" s="3"/>
      <c r="NMK154" s="3"/>
      <c r="NML154" s="3"/>
      <c r="NMM154" s="3"/>
      <c r="NMN154" s="3"/>
      <c r="NMO154" s="3"/>
      <c r="NMP154" s="3"/>
      <c r="NMQ154" s="3"/>
      <c r="NMR154" s="3"/>
      <c r="NMS154" s="3"/>
      <c r="NMT154" s="3"/>
      <c r="NMU154" s="3"/>
      <c r="NMV154" s="3"/>
      <c r="NMW154" s="3"/>
      <c r="NMX154" s="3"/>
      <c r="NMY154" s="3"/>
      <c r="NMZ154" s="3"/>
      <c r="NNA154" s="3"/>
      <c r="NNB154" s="3"/>
      <c r="NNC154" s="3"/>
      <c r="NND154" s="3"/>
      <c r="NNE154" s="3"/>
      <c r="NNF154" s="3"/>
      <c r="NNG154" s="3"/>
      <c r="NNH154" s="3"/>
      <c r="NNI154" s="3"/>
      <c r="NNJ154" s="3"/>
      <c r="NNK154" s="3"/>
      <c r="NNL154" s="3"/>
      <c r="NNM154" s="3"/>
      <c r="NNN154" s="3"/>
      <c r="NNO154" s="3"/>
      <c r="NNP154" s="3"/>
      <c r="NNQ154" s="3"/>
      <c r="NNR154" s="3"/>
      <c r="NNS154" s="3"/>
      <c r="NNT154" s="3"/>
      <c r="NNU154" s="3"/>
      <c r="NNV154" s="3"/>
      <c r="NNW154" s="3"/>
      <c r="NNX154" s="3"/>
      <c r="NNY154" s="3"/>
      <c r="NNZ154" s="3"/>
      <c r="NOA154" s="3"/>
      <c r="NOB154" s="3"/>
      <c r="NOC154" s="3"/>
      <c r="NOD154" s="3"/>
      <c r="NOE154" s="3"/>
      <c r="NOF154" s="3"/>
      <c r="NOG154" s="3"/>
      <c r="NOH154" s="3"/>
      <c r="NOI154" s="3"/>
      <c r="NOJ154" s="3"/>
      <c r="NOK154" s="3"/>
      <c r="NOL154" s="3"/>
      <c r="NOM154" s="3"/>
      <c r="NON154" s="3"/>
      <c r="NOO154" s="3"/>
      <c r="NOP154" s="3"/>
      <c r="NOQ154" s="3"/>
      <c r="NOR154" s="3"/>
      <c r="NOS154" s="3"/>
      <c r="NOT154" s="3"/>
      <c r="NOU154" s="3"/>
      <c r="NOV154" s="3"/>
      <c r="NOW154" s="3"/>
      <c r="NOX154" s="3"/>
      <c r="NOY154" s="3"/>
      <c r="NOZ154" s="3"/>
      <c r="NPA154" s="3"/>
      <c r="NPB154" s="3"/>
      <c r="NPC154" s="3"/>
      <c r="NPD154" s="3"/>
      <c r="NPE154" s="3"/>
      <c r="NPF154" s="3"/>
      <c r="NPG154" s="3"/>
      <c r="NPH154" s="3"/>
      <c r="NPI154" s="3"/>
      <c r="NPJ154" s="3"/>
      <c r="NPK154" s="3"/>
      <c r="NPL154" s="3"/>
      <c r="NPM154" s="3"/>
      <c r="NPN154" s="3"/>
      <c r="NPO154" s="3"/>
      <c r="NPP154" s="3"/>
      <c r="NPQ154" s="3"/>
      <c r="NPR154" s="3"/>
      <c r="NPS154" s="3"/>
      <c r="NPT154" s="3"/>
      <c r="NPU154" s="3"/>
      <c r="NPV154" s="3"/>
      <c r="NPW154" s="3"/>
      <c r="NPX154" s="3"/>
      <c r="NPY154" s="3"/>
      <c r="NPZ154" s="3"/>
      <c r="NQA154" s="3"/>
      <c r="NQB154" s="3"/>
      <c r="NQC154" s="3"/>
      <c r="NQD154" s="3"/>
      <c r="NQE154" s="3"/>
      <c r="NQF154" s="3"/>
      <c r="NQG154" s="3"/>
      <c r="NQH154" s="3"/>
      <c r="NQI154" s="3"/>
      <c r="NQJ154" s="3"/>
      <c r="NQK154" s="3"/>
      <c r="NQL154" s="3"/>
      <c r="NQM154" s="3"/>
      <c r="NQN154" s="3"/>
      <c r="NQO154" s="3"/>
      <c r="NQP154" s="3"/>
      <c r="NQQ154" s="3"/>
      <c r="NQR154" s="3"/>
      <c r="NQS154" s="3"/>
      <c r="NQT154" s="3"/>
      <c r="NQU154" s="3"/>
      <c r="NQV154" s="3"/>
      <c r="NQW154" s="3"/>
      <c r="NQX154" s="3"/>
      <c r="NQY154" s="3"/>
      <c r="NQZ154" s="3"/>
      <c r="NRA154" s="3"/>
      <c r="NRB154" s="3"/>
      <c r="NRC154" s="3"/>
      <c r="NRD154" s="3"/>
      <c r="NRE154" s="3"/>
      <c r="NRF154" s="3"/>
      <c r="NRG154" s="3"/>
      <c r="NRH154" s="3"/>
      <c r="NRI154" s="3"/>
      <c r="NRJ154" s="3"/>
      <c r="NRK154" s="3"/>
      <c r="NRL154" s="3"/>
      <c r="NRM154" s="3"/>
      <c r="NRN154" s="3"/>
      <c r="NRO154" s="3"/>
      <c r="NRP154" s="3"/>
      <c r="NRQ154" s="3"/>
      <c r="NRR154" s="3"/>
      <c r="NRS154" s="3"/>
      <c r="NRT154" s="3"/>
      <c r="NRU154" s="3"/>
      <c r="NRV154" s="3"/>
      <c r="NRW154" s="3"/>
      <c r="NRX154" s="3"/>
      <c r="NRY154" s="3"/>
      <c r="NRZ154" s="3"/>
      <c r="NSA154" s="3"/>
      <c r="NSB154" s="3"/>
      <c r="NSC154" s="3"/>
      <c r="NSD154" s="3"/>
      <c r="NSE154" s="3"/>
      <c r="NSF154" s="3"/>
      <c r="NSG154" s="3"/>
      <c r="NSH154" s="3"/>
      <c r="NSI154" s="3"/>
      <c r="NSJ154" s="3"/>
      <c r="NSK154" s="3"/>
      <c r="NSL154" s="3"/>
      <c r="NSM154" s="3"/>
      <c r="NSN154" s="3"/>
      <c r="NSO154" s="3"/>
      <c r="NSP154" s="3"/>
      <c r="NSQ154" s="3"/>
      <c r="NSR154" s="3"/>
      <c r="NSS154" s="3"/>
      <c r="NST154" s="3"/>
      <c r="NSU154" s="3"/>
      <c r="NSV154" s="3"/>
      <c r="NSW154" s="3"/>
      <c r="NSX154" s="3"/>
      <c r="NSY154" s="3"/>
      <c r="NSZ154" s="3"/>
      <c r="NTA154" s="3"/>
      <c r="NTB154" s="3"/>
      <c r="NTC154" s="3"/>
      <c r="NTD154" s="3"/>
      <c r="NTE154" s="3"/>
      <c r="NTF154" s="3"/>
      <c r="NTG154" s="3"/>
      <c r="NTH154" s="3"/>
      <c r="NTI154" s="3"/>
      <c r="NTJ154" s="3"/>
      <c r="NTK154" s="3"/>
      <c r="NTL154" s="3"/>
      <c r="NTM154" s="3"/>
      <c r="NTN154" s="3"/>
      <c r="NTO154" s="3"/>
      <c r="NTP154" s="3"/>
      <c r="NTQ154" s="3"/>
      <c r="NTR154" s="3"/>
      <c r="NTS154" s="3"/>
      <c r="NTT154" s="3"/>
      <c r="NTU154" s="3"/>
      <c r="NTV154" s="3"/>
      <c r="NTW154" s="3"/>
      <c r="NTX154" s="3"/>
      <c r="NTY154" s="3"/>
      <c r="NTZ154" s="3"/>
      <c r="NUA154" s="3"/>
      <c r="NUB154" s="3"/>
      <c r="NUC154" s="3"/>
      <c r="NUD154" s="3"/>
      <c r="NUE154" s="3"/>
      <c r="NUF154" s="3"/>
      <c r="NUG154" s="3"/>
      <c r="NUH154" s="3"/>
      <c r="NUI154" s="3"/>
      <c r="NUJ154" s="3"/>
      <c r="NUK154" s="3"/>
      <c r="NUL154" s="3"/>
      <c r="NUM154" s="3"/>
      <c r="NUN154" s="3"/>
      <c r="NUO154" s="3"/>
      <c r="NUP154" s="3"/>
      <c r="NUQ154" s="3"/>
      <c r="NUR154" s="3"/>
      <c r="NUS154" s="3"/>
      <c r="NUT154" s="3"/>
      <c r="NUU154" s="3"/>
      <c r="NUV154" s="3"/>
      <c r="NUW154" s="3"/>
      <c r="NUX154" s="3"/>
      <c r="NUY154" s="3"/>
      <c r="NUZ154" s="3"/>
      <c r="NVA154" s="3"/>
      <c r="NVB154" s="3"/>
      <c r="NVC154" s="3"/>
      <c r="NVD154" s="3"/>
      <c r="NVE154" s="3"/>
      <c r="NVF154" s="3"/>
      <c r="NVG154" s="3"/>
      <c r="NVH154" s="3"/>
      <c r="NVI154" s="3"/>
      <c r="NVJ154" s="3"/>
      <c r="NVK154" s="3"/>
      <c r="NVL154" s="3"/>
      <c r="NVM154" s="3"/>
      <c r="NVN154" s="3"/>
      <c r="NVO154" s="3"/>
      <c r="NVP154" s="3"/>
      <c r="NVQ154" s="3"/>
      <c r="NVR154" s="3"/>
      <c r="NVS154" s="3"/>
      <c r="NVT154" s="3"/>
      <c r="NVU154" s="3"/>
      <c r="NVV154" s="3"/>
      <c r="NVW154" s="3"/>
      <c r="NVX154" s="3"/>
      <c r="NVY154" s="3"/>
      <c r="NVZ154" s="3"/>
      <c r="NWA154" s="3"/>
      <c r="NWB154" s="3"/>
      <c r="NWC154" s="3"/>
      <c r="NWD154" s="3"/>
      <c r="NWE154" s="3"/>
      <c r="NWF154" s="3"/>
      <c r="NWG154" s="3"/>
      <c r="NWH154" s="3"/>
      <c r="NWI154" s="3"/>
      <c r="NWJ154" s="3"/>
      <c r="NWK154" s="3"/>
      <c r="NWL154" s="3"/>
      <c r="NWM154" s="3"/>
      <c r="NWN154" s="3"/>
      <c r="NWO154" s="3"/>
      <c r="NWP154" s="3"/>
      <c r="NWQ154" s="3"/>
      <c r="NWR154" s="3"/>
      <c r="NWS154" s="3"/>
      <c r="NWT154" s="3"/>
      <c r="NWU154" s="3"/>
      <c r="NWV154" s="3"/>
      <c r="NWW154" s="3"/>
      <c r="NWX154" s="3"/>
      <c r="NWY154" s="3"/>
      <c r="NWZ154" s="3"/>
      <c r="NXA154" s="3"/>
      <c r="NXB154" s="3"/>
      <c r="NXC154" s="3"/>
      <c r="NXD154" s="3"/>
      <c r="NXE154" s="3"/>
      <c r="NXF154" s="3"/>
      <c r="NXG154" s="3"/>
      <c r="NXH154" s="3"/>
      <c r="NXI154" s="3"/>
      <c r="NXJ154" s="3"/>
      <c r="NXK154" s="3"/>
      <c r="NXL154" s="3"/>
      <c r="NXM154" s="3"/>
      <c r="NXN154" s="3"/>
      <c r="NXO154" s="3"/>
      <c r="NXP154" s="3"/>
      <c r="NXQ154" s="3"/>
      <c r="NXR154" s="3"/>
      <c r="NXS154" s="3"/>
      <c r="NXT154" s="3"/>
      <c r="NXU154" s="3"/>
      <c r="NXV154" s="3"/>
      <c r="NXW154" s="3"/>
      <c r="NXX154" s="3"/>
      <c r="NXY154" s="3"/>
      <c r="NXZ154" s="3"/>
      <c r="NYA154" s="3"/>
      <c r="NYB154" s="3"/>
      <c r="NYC154" s="3"/>
      <c r="NYD154" s="3"/>
      <c r="NYE154" s="3"/>
      <c r="NYF154" s="3"/>
      <c r="NYG154" s="3"/>
      <c r="NYH154" s="3"/>
      <c r="NYI154" s="3"/>
      <c r="NYJ154" s="3"/>
      <c r="NYK154" s="3"/>
      <c r="NYL154" s="3"/>
      <c r="NYM154" s="3"/>
      <c r="NYN154" s="3"/>
      <c r="NYO154" s="3"/>
      <c r="NYP154" s="3"/>
      <c r="NYQ154" s="3"/>
      <c r="NYR154" s="3"/>
      <c r="NYS154" s="3"/>
      <c r="NYT154" s="3"/>
      <c r="NYU154" s="3"/>
      <c r="NYV154" s="3"/>
      <c r="NYW154" s="3"/>
      <c r="NYX154" s="3"/>
      <c r="NYY154" s="3"/>
      <c r="NYZ154" s="3"/>
      <c r="NZA154" s="3"/>
      <c r="NZB154" s="3"/>
      <c r="NZC154" s="3"/>
      <c r="NZD154" s="3"/>
      <c r="NZE154" s="3"/>
      <c r="NZF154" s="3"/>
      <c r="NZG154" s="3"/>
      <c r="NZH154" s="3"/>
      <c r="NZI154" s="3"/>
      <c r="NZJ154" s="3"/>
      <c r="NZK154" s="3"/>
      <c r="NZL154" s="3"/>
      <c r="NZM154" s="3"/>
      <c r="NZN154" s="3"/>
      <c r="NZO154" s="3"/>
      <c r="NZP154" s="3"/>
      <c r="NZQ154" s="3"/>
      <c r="NZR154" s="3"/>
      <c r="NZS154" s="3"/>
      <c r="NZT154" s="3"/>
      <c r="NZU154" s="3"/>
      <c r="NZV154" s="3"/>
      <c r="NZW154" s="3"/>
      <c r="NZX154" s="3"/>
      <c r="NZY154" s="3"/>
      <c r="NZZ154" s="3"/>
      <c r="OAA154" s="3"/>
      <c r="OAB154" s="3"/>
      <c r="OAC154" s="3"/>
      <c r="OAD154" s="3"/>
      <c r="OAE154" s="3"/>
      <c r="OAF154" s="3"/>
      <c r="OAG154" s="3"/>
      <c r="OAH154" s="3"/>
      <c r="OAI154" s="3"/>
      <c r="OAJ154" s="3"/>
      <c r="OAK154" s="3"/>
      <c r="OAL154" s="3"/>
      <c r="OAM154" s="3"/>
      <c r="OAN154" s="3"/>
      <c r="OAO154" s="3"/>
      <c r="OAP154" s="3"/>
      <c r="OAQ154" s="3"/>
      <c r="OAR154" s="3"/>
      <c r="OAS154" s="3"/>
      <c r="OAT154" s="3"/>
      <c r="OAU154" s="3"/>
      <c r="OAV154" s="3"/>
      <c r="OAW154" s="3"/>
      <c r="OAX154" s="3"/>
      <c r="OAY154" s="3"/>
      <c r="OAZ154" s="3"/>
      <c r="OBA154" s="3"/>
      <c r="OBB154" s="3"/>
      <c r="OBC154" s="3"/>
      <c r="OBD154" s="3"/>
      <c r="OBE154" s="3"/>
      <c r="OBF154" s="3"/>
      <c r="OBG154" s="3"/>
      <c r="OBH154" s="3"/>
      <c r="OBI154" s="3"/>
      <c r="OBJ154" s="3"/>
      <c r="OBK154" s="3"/>
      <c r="OBL154" s="3"/>
      <c r="OBM154" s="3"/>
      <c r="OBN154" s="3"/>
      <c r="OBO154" s="3"/>
      <c r="OBP154" s="3"/>
      <c r="OBQ154" s="3"/>
      <c r="OBR154" s="3"/>
      <c r="OBS154" s="3"/>
      <c r="OBT154" s="3"/>
      <c r="OBU154" s="3"/>
      <c r="OBV154" s="3"/>
      <c r="OBW154" s="3"/>
      <c r="OBX154" s="3"/>
      <c r="OBY154" s="3"/>
      <c r="OBZ154" s="3"/>
      <c r="OCA154" s="3"/>
      <c r="OCB154" s="3"/>
      <c r="OCC154" s="3"/>
      <c r="OCD154" s="3"/>
      <c r="OCE154" s="3"/>
      <c r="OCF154" s="3"/>
      <c r="OCG154" s="3"/>
      <c r="OCH154" s="3"/>
      <c r="OCI154" s="3"/>
      <c r="OCJ154" s="3"/>
      <c r="OCK154" s="3"/>
      <c r="OCL154" s="3"/>
      <c r="OCM154" s="3"/>
      <c r="OCN154" s="3"/>
      <c r="OCO154" s="3"/>
      <c r="OCP154" s="3"/>
      <c r="OCQ154" s="3"/>
      <c r="OCR154" s="3"/>
      <c r="OCS154" s="3"/>
      <c r="OCT154" s="3"/>
      <c r="OCU154" s="3"/>
      <c r="OCV154" s="3"/>
      <c r="OCW154" s="3"/>
      <c r="OCX154" s="3"/>
      <c r="OCY154" s="3"/>
      <c r="OCZ154" s="3"/>
      <c r="ODA154" s="3"/>
      <c r="ODB154" s="3"/>
      <c r="ODC154" s="3"/>
      <c r="ODD154" s="3"/>
      <c r="ODE154" s="3"/>
      <c r="ODF154" s="3"/>
      <c r="ODG154" s="3"/>
      <c r="ODH154" s="3"/>
      <c r="ODI154" s="3"/>
      <c r="ODJ154" s="3"/>
      <c r="ODK154" s="3"/>
      <c r="ODL154" s="3"/>
      <c r="ODM154" s="3"/>
      <c r="ODN154" s="3"/>
      <c r="ODO154" s="3"/>
      <c r="ODP154" s="3"/>
      <c r="ODQ154" s="3"/>
      <c r="ODR154" s="3"/>
      <c r="ODS154" s="3"/>
      <c r="ODT154" s="3"/>
      <c r="ODU154" s="3"/>
      <c r="ODV154" s="3"/>
      <c r="ODW154" s="3"/>
      <c r="ODX154" s="3"/>
      <c r="ODY154" s="3"/>
      <c r="ODZ154" s="3"/>
      <c r="OEA154" s="3"/>
      <c r="OEB154" s="3"/>
      <c r="OEC154" s="3"/>
      <c r="OED154" s="3"/>
      <c r="OEE154" s="3"/>
      <c r="OEF154" s="3"/>
      <c r="OEG154" s="3"/>
      <c r="OEH154" s="3"/>
      <c r="OEI154" s="3"/>
      <c r="OEJ154" s="3"/>
      <c r="OEK154" s="3"/>
      <c r="OEL154" s="3"/>
      <c r="OEM154" s="3"/>
      <c r="OEN154" s="3"/>
      <c r="OEO154" s="3"/>
      <c r="OEP154" s="3"/>
      <c r="OEQ154" s="3"/>
      <c r="OER154" s="3"/>
      <c r="OES154" s="3"/>
      <c r="OET154" s="3"/>
      <c r="OEU154" s="3"/>
      <c r="OEV154" s="3"/>
      <c r="OEW154" s="3"/>
      <c r="OEX154" s="3"/>
      <c r="OEY154" s="3"/>
      <c r="OEZ154" s="3"/>
      <c r="OFA154" s="3"/>
      <c r="OFB154" s="3"/>
      <c r="OFC154" s="3"/>
      <c r="OFD154" s="3"/>
      <c r="OFE154" s="3"/>
      <c r="OFF154" s="3"/>
      <c r="OFG154" s="3"/>
      <c r="OFH154" s="3"/>
      <c r="OFI154" s="3"/>
      <c r="OFJ154" s="3"/>
      <c r="OFK154" s="3"/>
      <c r="OFL154" s="3"/>
      <c r="OFM154" s="3"/>
      <c r="OFN154" s="3"/>
      <c r="OFO154" s="3"/>
      <c r="OFP154" s="3"/>
      <c r="OFQ154" s="3"/>
      <c r="OFR154" s="3"/>
      <c r="OFS154" s="3"/>
      <c r="OFT154" s="3"/>
      <c r="OFU154" s="3"/>
      <c r="OFV154" s="3"/>
      <c r="OFW154" s="3"/>
      <c r="OFX154" s="3"/>
      <c r="OFY154" s="3"/>
      <c r="OFZ154" s="3"/>
      <c r="OGA154" s="3"/>
      <c r="OGB154" s="3"/>
      <c r="OGC154" s="3"/>
      <c r="OGD154" s="3"/>
      <c r="OGE154" s="3"/>
      <c r="OGF154" s="3"/>
      <c r="OGG154" s="3"/>
      <c r="OGH154" s="3"/>
      <c r="OGI154" s="3"/>
      <c r="OGJ154" s="3"/>
      <c r="OGK154" s="3"/>
      <c r="OGL154" s="3"/>
      <c r="OGM154" s="3"/>
      <c r="OGN154" s="3"/>
      <c r="OGO154" s="3"/>
      <c r="OGP154" s="3"/>
      <c r="OGQ154" s="3"/>
      <c r="OGR154" s="3"/>
      <c r="OGS154" s="3"/>
      <c r="OGT154" s="3"/>
      <c r="OGU154" s="3"/>
      <c r="OGV154" s="3"/>
      <c r="OGW154" s="3"/>
      <c r="OGX154" s="3"/>
      <c r="OGY154" s="3"/>
      <c r="OGZ154" s="3"/>
      <c r="OHA154" s="3"/>
      <c r="OHB154" s="3"/>
      <c r="OHC154" s="3"/>
      <c r="OHD154" s="3"/>
      <c r="OHE154" s="3"/>
      <c r="OHF154" s="3"/>
      <c r="OHG154" s="3"/>
      <c r="OHH154" s="3"/>
      <c r="OHI154" s="3"/>
      <c r="OHJ154" s="3"/>
      <c r="OHK154" s="3"/>
      <c r="OHL154" s="3"/>
      <c r="OHM154" s="3"/>
      <c r="OHN154" s="3"/>
      <c r="OHO154" s="3"/>
      <c r="OHP154" s="3"/>
      <c r="OHQ154" s="3"/>
      <c r="OHR154" s="3"/>
      <c r="OHS154" s="3"/>
      <c r="OHT154" s="3"/>
      <c r="OHU154" s="3"/>
      <c r="OHV154" s="3"/>
      <c r="OHW154" s="3"/>
      <c r="OHX154" s="3"/>
      <c r="OHY154" s="3"/>
      <c r="OHZ154" s="3"/>
      <c r="OIA154" s="3"/>
      <c r="OIB154" s="3"/>
      <c r="OIC154" s="3"/>
      <c r="OID154" s="3"/>
      <c r="OIE154" s="3"/>
      <c r="OIF154" s="3"/>
      <c r="OIG154" s="3"/>
      <c r="OIH154" s="3"/>
      <c r="OII154" s="3"/>
      <c r="OIJ154" s="3"/>
      <c r="OIK154" s="3"/>
      <c r="OIL154" s="3"/>
      <c r="OIM154" s="3"/>
      <c r="OIN154" s="3"/>
      <c r="OIO154" s="3"/>
      <c r="OIP154" s="3"/>
      <c r="OIQ154" s="3"/>
      <c r="OIR154" s="3"/>
      <c r="OIS154" s="3"/>
      <c r="OIT154" s="3"/>
      <c r="OIU154" s="3"/>
      <c r="OIV154" s="3"/>
      <c r="OIW154" s="3"/>
      <c r="OIX154" s="3"/>
      <c r="OIY154" s="3"/>
      <c r="OIZ154" s="3"/>
      <c r="OJA154" s="3"/>
      <c r="OJB154" s="3"/>
      <c r="OJC154" s="3"/>
      <c r="OJD154" s="3"/>
      <c r="OJE154" s="3"/>
      <c r="OJF154" s="3"/>
      <c r="OJG154" s="3"/>
      <c r="OJH154" s="3"/>
      <c r="OJI154" s="3"/>
      <c r="OJJ154" s="3"/>
      <c r="OJK154" s="3"/>
      <c r="OJL154" s="3"/>
      <c r="OJM154" s="3"/>
      <c r="OJN154" s="3"/>
      <c r="OJO154" s="3"/>
      <c r="OJP154" s="3"/>
      <c r="OJQ154" s="3"/>
      <c r="OJR154" s="3"/>
      <c r="OJS154" s="3"/>
      <c r="OJT154" s="3"/>
      <c r="OJU154" s="3"/>
      <c r="OJV154" s="3"/>
      <c r="OJW154" s="3"/>
      <c r="OJX154" s="3"/>
      <c r="OJY154" s="3"/>
      <c r="OJZ154" s="3"/>
      <c r="OKA154" s="3"/>
      <c r="OKB154" s="3"/>
      <c r="OKC154" s="3"/>
      <c r="OKD154" s="3"/>
      <c r="OKE154" s="3"/>
      <c r="OKF154" s="3"/>
      <c r="OKG154" s="3"/>
      <c r="OKH154" s="3"/>
      <c r="OKI154" s="3"/>
      <c r="OKJ154" s="3"/>
      <c r="OKK154" s="3"/>
      <c r="OKL154" s="3"/>
      <c r="OKM154" s="3"/>
      <c r="OKN154" s="3"/>
      <c r="OKO154" s="3"/>
      <c r="OKP154" s="3"/>
      <c r="OKQ154" s="3"/>
      <c r="OKR154" s="3"/>
      <c r="OKS154" s="3"/>
      <c r="OKT154" s="3"/>
      <c r="OKU154" s="3"/>
      <c r="OKV154" s="3"/>
      <c r="OKW154" s="3"/>
      <c r="OKX154" s="3"/>
      <c r="OKY154" s="3"/>
      <c r="OKZ154" s="3"/>
      <c r="OLA154" s="3"/>
      <c r="OLB154" s="3"/>
      <c r="OLC154" s="3"/>
      <c r="OLD154" s="3"/>
      <c r="OLE154" s="3"/>
      <c r="OLF154" s="3"/>
      <c r="OLG154" s="3"/>
      <c r="OLH154" s="3"/>
      <c r="OLI154" s="3"/>
      <c r="OLJ154" s="3"/>
      <c r="OLK154" s="3"/>
      <c r="OLL154" s="3"/>
      <c r="OLM154" s="3"/>
      <c r="OLN154" s="3"/>
      <c r="OLO154" s="3"/>
      <c r="OLP154" s="3"/>
      <c r="OLQ154" s="3"/>
      <c r="OLR154" s="3"/>
      <c r="OLS154" s="3"/>
      <c r="OLT154" s="3"/>
      <c r="OLU154" s="3"/>
      <c r="OLV154" s="3"/>
      <c r="OLW154" s="3"/>
      <c r="OLX154" s="3"/>
      <c r="OLY154" s="3"/>
      <c r="OLZ154" s="3"/>
      <c r="OMA154" s="3"/>
      <c r="OMB154" s="3"/>
      <c r="OMC154" s="3"/>
      <c r="OMD154" s="3"/>
      <c r="OME154" s="3"/>
      <c r="OMF154" s="3"/>
      <c r="OMG154" s="3"/>
      <c r="OMH154" s="3"/>
      <c r="OMI154" s="3"/>
      <c r="OMJ154" s="3"/>
      <c r="OMK154" s="3"/>
      <c r="OML154" s="3"/>
      <c r="OMM154" s="3"/>
      <c r="OMN154" s="3"/>
      <c r="OMO154" s="3"/>
      <c r="OMP154" s="3"/>
      <c r="OMQ154" s="3"/>
      <c r="OMR154" s="3"/>
      <c r="OMS154" s="3"/>
      <c r="OMT154" s="3"/>
      <c r="OMU154" s="3"/>
      <c r="OMV154" s="3"/>
      <c r="OMW154" s="3"/>
      <c r="OMX154" s="3"/>
      <c r="OMY154" s="3"/>
      <c r="OMZ154" s="3"/>
      <c r="ONA154" s="3"/>
      <c r="ONB154" s="3"/>
      <c r="ONC154" s="3"/>
      <c r="OND154" s="3"/>
      <c r="ONE154" s="3"/>
      <c r="ONF154" s="3"/>
      <c r="ONG154" s="3"/>
      <c r="ONH154" s="3"/>
      <c r="ONI154" s="3"/>
      <c r="ONJ154" s="3"/>
      <c r="ONK154" s="3"/>
      <c r="ONL154" s="3"/>
      <c r="ONM154" s="3"/>
      <c r="ONN154" s="3"/>
      <c r="ONO154" s="3"/>
      <c r="ONP154" s="3"/>
      <c r="ONQ154" s="3"/>
      <c r="ONR154" s="3"/>
      <c r="ONS154" s="3"/>
      <c r="ONT154" s="3"/>
      <c r="ONU154" s="3"/>
      <c r="ONV154" s="3"/>
      <c r="ONW154" s="3"/>
      <c r="ONX154" s="3"/>
      <c r="ONY154" s="3"/>
      <c r="ONZ154" s="3"/>
      <c r="OOA154" s="3"/>
      <c r="OOB154" s="3"/>
      <c r="OOC154" s="3"/>
      <c r="OOD154" s="3"/>
      <c r="OOE154" s="3"/>
      <c r="OOF154" s="3"/>
      <c r="OOG154" s="3"/>
      <c r="OOH154" s="3"/>
      <c r="OOI154" s="3"/>
      <c r="OOJ154" s="3"/>
      <c r="OOK154" s="3"/>
      <c r="OOL154" s="3"/>
      <c r="OOM154" s="3"/>
      <c r="OON154" s="3"/>
      <c r="OOO154" s="3"/>
      <c r="OOP154" s="3"/>
      <c r="OOQ154" s="3"/>
      <c r="OOR154" s="3"/>
      <c r="OOS154" s="3"/>
      <c r="OOT154" s="3"/>
      <c r="OOU154" s="3"/>
      <c r="OOV154" s="3"/>
      <c r="OOW154" s="3"/>
      <c r="OOX154" s="3"/>
      <c r="OOY154" s="3"/>
      <c r="OOZ154" s="3"/>
      <c r="OPA154" s="3"/>
      <c r="OPB154" s="3"/>
      <c r="OPC154" s="3"/>
      <c r="OPD154" s="3"/>
      <c r="OPE154" s="3"/>
      <c r="OPF154" s="3"/>
      <c r="OPG154" s="3"/>
      <c r="OPH154" s="3"/>
      <c r="OPI154" s="3"/>
      <c r="OPJ154" s="3"/>
      <c r="OPK154" s="3"/>
      <c r="OPL154" s="3"/>
      <c r="OPM154" s="3"/>
      <c r="OPN154" s="3"/>
      <c r="OPO154" s="3"/>
      <c r="OPP154" s="3"/>
      <c r="OPQ154" s="3"/>
      <c r="OPR154" s="3"/>
      <c r="OPS154" s="3"/>
      <c r="OPT154" s="3"/>
      <c r="OPU154" s="3"/>
      <c r="OPV154" s="3"/>
      <c r="OPW154" s="3"/>
      <c r="OPX154" s="3"/>
      <c r="OPY154" s="3"/>
      <c r="OPZ154" s="3"/>
      <c r="OQA154" s="3"/>
      <c r="OQB154" s="3"/>
      <c r="OQC154" s="3"/>
      <c r="OQD154" s="3"/>
      <c r="OQE154" s="3"/>
      <c r="OQF154" s="3"/>
      <c r="OQG154" s="3"/>
      <c r="OQH154" s="3"/>
      <c r="OQI154" s="3"/>
      <c r="OQJ154" s="3"/>
      <c r="OQK154" s="3"/>
      <c r="OQL154" s="3"/>
      <c r="OQM154" s="3"/>
      <c r="OQN154" s="3"/>
      <c r="OQO154" s="3"/>
      <c r="OQP154" s="3"/>
      <c r="OQQ154" s="3"/>
      <c r="OQR154" s="3"/>
      <c r="OQS154" s="3"/>
      <c r="OQT154" s="3"/>
      <c r="OQU154" s="3"/>
      <c r="OQV154" s="3"/>
      <c r="OQW154" s="3"/>
      <c r="OQX154" s="3"/>
      <c r="OQY154" s="3"/>
      <c r="OQZ154" s="3"/>
      <c r="ORA154" s="3"/>
      <c r="ORB154" s="3"/>
      <c r="ORC154" s="3"/>
      <c r="ORD154" s="3"/>
      <c r="ORE154" s="3"/>
      <c r="ORF154" s="3"/>
      <c r="ORG154" s="3"/>
      <c r="ORH154" s="3"/>
      <c r="ORI154" s="3"/>
      <c r="ORJ154" s="3"/>
      <c r="ORK154" s="3"/>
      <c r="ORL154" s="3"/>
      <c r="ORM154" s="3"/>
      <c r="ORN154" s="3"/>
      <c r="ORO154" s="3"/>
      <c r="ORP154" s="3"/>
      <c r="ORQ154" s="3"/>
      <c r="ORR154" s="3"/>
      <c r="ORS154" s="3"/>
      <c r="ORT154" s="3"/>
      <c r="ORU154" s="3"/>
      <c r="ORV154" s="3"/>
      <c r="ORW154" s="3"/>
      <c r="ORX154" s="3"/>
      <c r="ORY154" s="3"/>
      <c r="ORZ154" s="3"/>
      <c r="OSA154" s="3"/>
      <c r="OSB154" s="3"/>
      <c r="OSC154" s="3"/>
      <c r="OSD154" s="3"/>
      <c r="OSE154" s="3"/>
      <c r="OSF154" s="3"/>
      <c r="OSG154" s="3"/>
      <c r="OSH154" s="3"/>
      <c r="OSI154" s="3"/>
      <c r="OSJ154" s="3"/>
      <c r="OSK154" s="3"/>
      <c r="OSL154" s="3"/>
      <c r="OSM154" s="3"/>
      <c r="OSN154" s="3"/>
      <c r="OSO154" s="3"/>
      <c r="OSP154" s="3"/>
      <c r="OSQ154" s="3"/>
      <c r="OSR154" s="3"/>
      <c r="OSS154" s="3"/>
      <c r="OST154" s="3"/>
      <c r="OSU154" s="3"/>
      <c r="OSV154" s="3"/>
      <c r="OSW154" s="3"/>
      <c r="OSX154" s="3"/>
      <c r="OSY154" s="3"/>
      <c r="OSZ154" s="3"/>
      <c r="OTA154" s="3"/>
      <c r="OTB154" s="3"/>
      <c r="OTC154" s="3"/>
      <c r="OTD154" s="3"/>
      <c r="OTE154" s="3"/>
      <c r="OTF154" s="3"/>
      <c r="OTG154" s="3"/>
      <c r="OTH154" s="3"/>
      <c r="OTI154" s="3"/>
      <c r="OTJ154" s="3"/>
      <c r="OTK154" s="3"/>
      <c r="OTL154" s="3"/>
      <c r="OTM154" s="3"/>
      <c r="OTN154" s="3"/>
      <c r="OTO154" s="3"/>
      <c r="OTP154" s="3"/>
      <c r="OTQ154" s="3"/>
      <c r="OTR154" s="3"/>
      <c r="OTS154" s="3"/>
      <c r="OTT154" s="3"/>
      <c r="OTU154" s="3"/>
      <c r="OTV154" s="3"/>
      <c r="OTW154" s="3"/>
      <c r="OTX154" s="3"/>
      <c r="OTY154" s="3"/>
      <c r="OTZ154" s="3"/>
      <c r="OUA154" s="3"/>
      <c r="OUB154" s="3"/>
      <c r="OUC154" s="3"/>
      <c r="OUD154" s="3"/>
      <c r="OUE154" s="3"/>
      <c r="OUF154" s="3"/>
      <c r="OUG154" s="3"/>
      <c r="OUH154" s="3"/>
      <c r="OUI154" s="3"/>
      <c r="OUJ154" s="3"/>
      <c r="OUK154" s="3"/>
      <c r="OUL154" s="3"/>
      <c r="OUM154" s="3"/>
      <c r="OUN154" s="3"/>
      <c r="OUO154" s="3"/>
      <c r="OUP154" s="3"/>
      <c r="OUQ154" s="3"/>
      <c r="OUR154" s="3"/>
      <c r="OUS154" s="3"/>
      <c r="OUT154" s="3"/>
      <c r="OUU154" s="3"/>
      <c r="OUV154" s="3"/>
      <c r="OUW154" s="3"/>
      <c r="OUX154" s="3"/>
      <c r="OUY154" s="3"/>
      <c r="OUZ154" s="3"/>
      <c r="OVA154" s="3"/>
      <c r="OVB154" s="3"/>
      <c r="OVC154" s="3"/>
      <c r="OVD154" s="3"/>
      <c r="OVE154" s="3"/>
      <c r="OVF154" s="3"/>
      <c r="OVG154" s="3"/>
      <c r="OVH154" s="3"/>
      <c r="OVI154" s="3"/>
      <c r="OVJ154" s="3"/>
      <c r="OVK154" s="3"/>
      <c r="OVL154" s="3"/>
      <c r="OVM154" s="3"/>
      <c r="OVN154" s="3"/>
      <c r="OVO154" s="3"/>
      <c r="OVP154" s="3"/>
      <c r="OVQ154" s="3"/>
      <c r="OVR154" s="3"/>
      <c r="OVS154" s="3"/>
      <c r="OVT154" s="3"/>
      <c r="OVU154" s="3"/>
      <c r="OVV154" s="3"/>
      <c r="OVW154" s="3"/>
      <c r="OVX154" s="3"/>
      <c r="OVY154" s="3"/>
      <c r="OVZ154" s="3"/>
      <c r="OWA154" s="3"/>
      <c r="OWB154" s="3"/>
      <c r="OWC154" s="3"/>
      <c r="OWD154" s="3"/>
      <c r="OWE154" s="3"/>
      <c r="OWF154" s="3"/>
      <c r="OWG154" s="3"/>
      <c r="OWH154" s="3"/>
      <c r="OWI154" s="3"/>
      <c r="OWJ154" s="3"/>
      <c r="OWK154" s="3"/>
      <c r="OWL154" s="3"/>
      <c r="OWM154" s="3"/>
      <c r="OWN154" s="3"/>
      <c r="OWO154" s="3"/>
      <c r="OWP154" s="3"/>
      <c r="OWQ154" s="3"/>
      <c r="OWR154" s="3"/>
      <c r="OWS154" s="3"/>
      <c r="OWT154" s="3"/>
      <c r="OWU154" s="3"/>
      <c r="OWV154" s="3"/>
      <c r="OWW154" s="3"/>
      <c r="OWX154" s="3"/>
      <c r="OWY154" s="3"/>
      <c r="OWZ154" s="3"/>
      <c r="OXA154" s="3"/>
      <c r="OXB154" s="3"/>
      <c r="OXC154" s="3"/>
      <c r="OXD154" s="3"/>
      <c r="OXE154" s="3"/>
      <c r="OXF154" s="3"/>
      <c r="OXG154" s="3"/>
      <c r="OXH154" s="3"/>
      <c r="OXI154" s="3"/>
      <c r="OXJ154" s="3"/>
      <c r="OXK154" s="3"/>
      <c r="OXL154" s="3"/>
      <c r="OXM154" s="3"/>
      <c r="OXN154" s="3"/>
      <c r="OXO154" s="3"/>
      <c r="OXP154" s="3"/>
      <c r="OXQ154" s="3"/>
      <c r="OXR154" s="3"/>
      <c r="OXS154" s="3"/>
      <c r="OXT154" s="3"/>
      <c r="OXU154" s="3"/>
      <c r="OXV154" s="3"/>
      <c r="OXW154" s="3"/>
      <c r="OXX154" s="3"/>
      <c r="OXY154" s="3"/>
      <c r="OXZ154" s="3"/>
      <c r="OYA154" s="3"/>
      <c r="OYB154" s="3"/>
      <c r="OYC154" s="3"/>
      <c r="OYD154" s="3"/>
      <c r="OYE154" s="3"/>
      <c r="OYF154" s="3"/>
      <c r="OYG154" s="3"/>
      <c r="OYH154" s="3"/>
      <c r="OYI154" s="3"/>
      <c r="OYJ154" s="3"/>
      <c r="OYK154" s="3"/>
      <c r="OYL154" s="3"/>
      <c r="OYM154" s="3"/>
      <c r="OYN154" s="3"/>
      <c r="OYO154" s="3"/>
      <c r="OYP154" s="3"/>
      <c r="OYQ154" s="3"/>
      <c r="OYR154" s="3"/>
      <c r="OYS154" s="3"/>
      <c r="OYT154" s="3"/>
      <c r="OYU154" s="3"/>
      <c r="OYV154" s="3"/>
      <c r="OYW154" s="3"/>
      <c r="OYX154" s="3"/>
      <c r="OYY154" s="3"/>
      <c r="OYZ154" s="3"/>
      <c r="OZA154" s="3"/>
      <c r="OZB154" s="3"/>
      <c r="OZC154" s="3"/>
      <c r="OZD154" s="3"/>
      <c r="OZE154" s="3"/>
      <c r="OZF154" s="3"/>
      <c r="OZG154" s="3"/>
      <c r="OZH154" s="3"/>
      <c r="OZI154" s="3"/>
      <c r="OZJ154" s="3"/>
      <c r="OZK154" s="3"/>
      <c r="OZL154" s="3"/>
      <c r="OZM154" s="3"/>
      <c r="OZN154" s="3"/>
      <c r="OZO154" s="3"/>
      <c r="OZP154" s="3"/>
      <c r="OZQ154" s="3"/>
      <c r="OZR154" s="3"/>
      <c r="OZS154" s="3"/>
      <c r="OZT154" s="3"/>
      <c r="OZU154" s="3"/>
      <c r="OZV154" s="3"/>
      <c r="OZW154" s="3"/>
      <c r="OZX154" s="3"/>
      <c r="OZY154" s="3"/>
      <c r="OZZ154" s="3"/>
      <c r="PAA154" s="3"/>
      <c r="PAB154" s="3"/>
      <c r="PAC154" s="3"/>
      <c r="PAD154" s="3"/>
      <c r="PAE154" s="3"/>
      <c r="PAF154" s="3"/>
      <c r="PAG154" s="3"/>
      <c r="PAH154" s="3"/>
      <c r="PAI154" s="3"/>
      <c r="PAJ154" s="3"/>
      <c r="PAK154" s="3"/>
      <c r="PAL154" s="3"/>
      <c r="PAM154" s="3"/>
      <c r="PAN154" s="3"/>
      <c r="PAO154" s="3"/>
      <c r="PAP154" s="3"/>
      <c r="PAQ154" s="3"/>
      <c r="PAR154" s="3"/>
      <c r="PAS154" s="3"/>
      <c r="PAT154" s="3"/>
      <c r="PAU154" s="3"/>
      <c r="PAV154" s="3"/>
      <c r="PAW154" s="3"/>
      <c r="PAX154" s="3"/>
      <c r="PAY154" s="3"/>
      <c r="PAZ154" s="3"/>
      <c r="PBA154" s="3"/>
      <c r="PBB154" s="3"/>
      <c r="PBC154" s="3"/>
      <c r="PBD154" s="3"/>
      <c r="PBE154" s="3"/>
      <c r="PBF154" s="3"/>
      <c r="PBG154" s="3"/>
      <c r="PBH154" s="3"/>
      <c r="PBI154" s="3"/>
      <c r="PBJ154" s="3"/>
      <c r="PBK154" s="3"/>
      <c r="PBL154" s="3"/>
      <c r="PBM154" s="3"/>
      <c r="PBN154" s="3"/>
      <c r="PBO154" s="3"/>
      <c r="PBP154" s="3"/>
      <c r="PBQ154" s="3"/>
      <c r="PBR154" s="3"/>
      <c r="PBS154" s="3"/>
      <c r="PBT154" s="3"/>
      <c r="PBU154" s="3"/>
      <c r="PBV154" s="3"/>
      <c r="PBW154" s="3"/>
      <c r="PBX154" s="3"/>
      <c r="PBY154" s="3"/>
      <c r="PBZ154" s="3"/>
      <c r="PCA154" s="3"/>
      <c r="PCB154" s="3"/>
      <c r="PCC154" s="3"/>
      <c r="PCD154" s="3"/>
      <c r="PCE154" s="3"/>
      <c r="PCF154" s="3"/>
      <c r="PCG154" s="3"/>
      <c r="PCH154" s="3"/>
      <c r="PCI154" s="3"/>
      <c r="PCJ154" s="3"/>
      <c r="PCK154" s="3"/>
      <c r="PCL154" s="3"/>
      <c r="PCM154" s="3"/>
      <c r="PCN154" s="3"/>
      <c r="PCO154" s="3"/>
      <c r="PCP154" s="3"/>
      <c r="PCQ154" s="3"/>
      <c r="PCR154" s="3"/>
      <c r="PCS154" s="3"/>
      <c r="PCT154" s="3"/>
      <c r="PCU154" s="3"/>
      <c r="PCV154" s="3"/>
      <c r="PCW154" s="3"/>
      <c r="PCX154" s="3"/>
      <c r="PCY154" s="3"/>
      <c r="PCZ154" s="3"/>
      <c r="PDA154" s="3"/>
      <c r="PDB154" s="3"/>
      <c r="PDC154" s="3"/>
      <c r="PDD154" s="3"/>
      <c r="PDE154" s="3"/>
      <c r="PDF154" s="3"/>
      <c r="PDG154" s="3"/>
      <c r="PDH154" s="3"/>
      <c r="PDI154" s="3"/>
      <c r="PDJ154" s="3"/>
      <c r="PDK154" s="3"/>
      <c r="PDL154" s="3"/>
      <c r="PDM154" s="3"/>
      <c r="PDN154" s="3"/>
      <c r="PDO154" s="3"/>
      <c r="PDP154" s="3"/>
      <c r="PDQ154" s="3"/>
      <c r="PDR154" s="3"/>
      <c r="PDS154" s="3"/>
      <c r="PDT154" s="3"/>
      <c r="PDU154" s="3"/>
      <c r="PDV154" s="3"/>
      <c r="PDW154" s="3"/>
      <c r="PDX154" s="3"/>
      <c r="PDY154" s="3"/>
      <c r="PDZ154" s="3"/>
      <c r="PEA154" s="3"/>
      <c r="PEB154" s="3"/>
      <c r="PEC154" s="3"/>
      <c r="PED154" s="3"/>
      <c r="PEE154" s="3"/>
      <c r="PEF154" s="3"/>
      <c r="PEG154" s="3"/>
      <c r="PEH154" s="3"/>
      <c r="PEI154" s="3"/>
      <c r="PEJ154" s="3"/>
      <c r="PEK154" s="3"/>
      <c r="PEL154" s="3"/>
      <c r="PEM154" s="3"/>
      <c r="PEN154" s="3"/>
      <c r="PEO154" s="3"/>
      <c r="PEP154" s="3"/>
      <c r="PEQ154" s="3"/>
      <c r="PER154" s="3"/>
      <c r="PES154" s="3"/>
      <c r="PET154" s="3"/>
      <c r="PEU154" s="3"/>
      <c r="PEV154" s="3"/>
      <c r="PEW154" s="3"/>
      <c r="PEX154" s="3"/>
      <c r="PEY154" s="3"/>
      <c r="PEZ154" s="3"/>
      <c r="PFA154" s="3"/>
      <c r="PFB154" s="3"/>
      <c r="PFC154" s="3"/>
      <c r="PFD154" s="3"/>
      <c r="PFE154" s="3"/>
      <c r="PFF154" s="3"/>
      <c r="PFG154" s="3"/>
      <c r="PFH154" s="3"/>
      <c r="PFI154" s="3"/>
      <c r="PFJ154" s="3"/>
      <c r="PFK154" s="3"/>
      <c r="PFL154" s="3"/>
      <c r="PFM154" s="3"/>
      <c r="PFN154" s="3"/>
      <c r="PFO154" s="3"/>
      <c r="PFP154" s="3"/>
      <c r="PFQ154" s="3"/>
      <c r="PFR154" s="3"/>
      <c r="PFS154" s="3"/>
      <c r="PFT154" s="3"/>
      <c r="PFU154" s="3"/>
      <c r="PFV154" s="3"/>
      <c r="PFW154" s="3"/>
      <c r="PFX154" s="3"/>
      <c r="PFY154" s="3"/>
      <c r="PFZ154" s="3"/>
      <c r="PGA154" s="3"/>
      <c r="PGB154" s="3"/>
      <c r="PGC154" s="3"/>
      <c r="PGD154" s="3"/>
      <c r="PGE154" s="3"/>
      <c r="PGF154" s="3"/>
      <c r="PGG154" s="3"/>
      <c r="PGH154" s="3"/>
      <c r="PGI154" s="3"/>
      <c r="PGJ154" s="3"/>
      <c r="PGK154" s="3"/>
      <c r="PGL154" s="3"/>
      <c r="PGM154" s="3"/>
      <c r="PGN154" s="3"/>
      <c r="PGO154" s="3"/>
      <c r="PGP154" s="3"/>
      <c r="PGQ154" s="3"/>
      <c r="PGR154" s="3"/>
      <c r="PGS154" s="3"/>
      <c r="PGT154" s="3"/>
      <c r="PGU154" s="3"/>
      <c r="PGV154" s="3"/>
      <c r="PGW154" s="3"/>
      <c r="PGX154" s="3"/>
      <c r="PGY154" s="3"/>
      <c r="PGZ154" s="3"/>
      <c r="PHA154" s="3"/>
      <c r="PHB154" s="3"/>
      <c r="PHC154" s="3"/>
      <c r="PHD154" s="3"/>
      <c r="PHE154" s="3"/>
      <c r="PHF154" s="3"/>
      <c r="PHG154" s="3"/>
      <c r="PHH154" s="3"/>
      <c r="PHI154" s="3"/>
      <c r="PHJ154" s="3"/>
      <c r="PHK154" s="3"/>
      <c r="PHL154" s="3"/>
      <c r="PHM154" s="3"/>
      <c r="PHN154" s="3"/>
      <c r="PHO154" s="3"/>
      <c r="PHP154" s="3"/>
      <c r="PHQ154" s="3"/>
      <c r="PHR154" s="3"/>
      <c r="PHS154" s="3"/>
      <c r="PHT154" s="3"/>
      <c r="PHU154" s="3"/>
      <c r="PHV154" s="3"/>
      <c r="PHW154" s="3"/>
      <c r="PHX154" s="3"/>
      <c r="PHY154" s="3"/>
      <c r="PHZ154" s="3"/>
      <c r="PIA154" s="3"/>
      <c r="PIB154" s="3"/>
      <c r="PIC154" s="3"/>
      <c r="PID154" s="3"/>
      <c r="PIE154" s="3"/>
      <c r="PIF154" s="3"/>
      <c r="PIG154" s="3"/>
      <c r="PIH154" s="3"/>
      <c r="PII154" s="3"/>
      <c r="PIJ154" s="3"/>
      <c r="PIK154" s="3"/>
      <c r="PIL154" s="3"/>
      <c r="PIM154" s="3"/>
      <c r="PIN154" s="3"/>
      <c r="PIO154" s="3"/>
      <c r="PIP154" s="3"/>
      <c r="PIQ154" s="3"/>
      <c r="PIR154" s="3"/>
      <c r="PIS154" s="3"/>
      <c r="PIT154" s="3"/>
      <c r="PIU154" s="3"/>
      <c r="PIV154" s="3"/>
      <c r="PIW154" s="3"/>
      <c r="PIX154" s="3"/>
      <c r="PIY154" s="3"/>
      <c r="PIZ154" s="3"/>
      <c r="PJA154" s="3"/>
      <c r="PJB154" s="3"/>
      <c r="PJC154" s="3"/>
      <c r="PJD154" s="3"/>
      <c r="PJE154" s="3"/>
      <c r="PJF154" s="3"/>
      <c r="PJG154" s="3"/>
      <c r="PJH154" s="3"/>
      <c r="PJI154" s="3"/>
      <c r="PJJ154" s="3"/>
      <c r="PJK154" s="3"/>
      <c r="PJL154" s="3"/>
      <c r="PJM154" s="3"/>
      <c r="PJN154" s="3"/>
      <c r="PJO154" s="3"/>
      <c r="PJP154" s="3"/>
      <c r="PJQ154" s="3"/>
      <c r="PJR154" s="3"/>
      <c r="PJS154" s="3"/>
      <c r="PJT154" s="3"/>
      <c r="PJU154" s="3"/>
      <c r="PJV154" s="3"/>
      <c r="PJW154" s="3"/>
      <c r="PJX154" s="3"/>
      <c r="PJY154" s="3"/>
      <c r="PJZ154" s="3"/>
      <c r="PKA154" s="3"/>
      <c r="PKB154" s="3"/>
      <c r="PKC154" s="3"/>
      <c r="PKD154" s="3"/>
      <c r="PKE154" s="3"/>
      <c r="PKF154" s="3"/>
      <c r="PKG154" s="3"/>
      <c r="PKH154" s="3"/>
      <c r="PKI154" s="3"/>
      <c r="PKJ154" s="3"/>
      <c r="PKK154" s="3"/>
      <c r="PKL154" s="3"/>
      <c r="PKM154" s="3"/>
      <c r="PKN154" s="3"/>
      <c r="PKO154" s="3"/>
      <c r="PKP154" s="3"/>
      <c r="PKQ154" s="3"/>
      <c r="PKR154" s="3"/>
      <c r="PKS154" s="3"/>
      <c r="PKT154" s="3"/>
      <c r="PKU154" s="3"/>
      <c r="PKV154" s="3"/>
      <c r="PKW154" s="3"/>
      <c r="PKX154" s="3"/>
      <c r="PKY154" s="3"/>
      <c r="PKZ154" s="3"/>
      <c r="PLA154" s="3"/>
      <c r="PLB154" s="3"/>
      <c r="PLC154" s="3"/>
      <c r="PLD154" s="3"/>
      <c r="PLE154" s="3"/>
      <c r="PLF154" s="3"/>
      <c r="PLG154" s="3"/>
      <c r="PLH154" s="3"/>
      <c r="PLI154" s="3"/>
      <c r="PLJ154" s="3"/>
      <c r="PLK154" s="3"/>
      <c r="PLL154" s="3"/>
      <c r="PLM154" s="3"/>
      <c r="PLN154" s="3"/>
      <c r="PLO154" s="3"/>
      <c r="PLP154" s="3"/>
      <c r="PLQ154" s="3"/>
      <c r="PLR154" s="3"/>
      <c r="PLS154" s="3"/>
      <c r="PLT154" s="3"/>
      <c r="PLU154" s="3"/>
      <c r="PLV154" s="3"/>
      <c r="PLW154" s="3"/>
      <c r="PLX154" s="3"/>
      <c r="PLY154" s="3"/>
      <c r="PLZ154" s="3"/>
      <c r="PMA154" s="3"/>
      <c r="PMB154" s="3"/>
      <c r="PMC154" s="3"/>
      <c r="PMD154" s="3"/>
      <c r="PME154" s="3"/>
      <c r="PMF154" s="3"/>
      <c r="PMG154" s="3"/>
      <c r="PMH154" s="3"/>
      <c r="PMI154" s="3"/>
      <c r="PMJ154" s="3"/>
      <c r="PMK154" s="3"/>
      <c r="PML154" s="3"/>
      <c r="PMM154" s="3"/>
      <c r="PMN154" s="3"/>
      <c r="PMO154" s="3"/>
      <c r="PMP154" s="3"/>
      <c r="PMQ154" s="3"/>
      <c r="PMR154" s="3"/>
      <c r="PMS154" s="3"/>
      <c r="PMT154" s="3"/>
      <c r="PMU154" s="3"/>
      <c r="PMV154" s="3"/>
      <c r="PMW154" s="3"/>
      <c r="PMX154" s="3"/>
      <c r="PMY154" s="3"/>
      <c r="PMZ154" s="3"/>
      <c r="PNA154" s="3"/>
      <c r="PNB154" s="3"/>
      <c r="PNC154" s="3"/>
      <c r="PND154" s="3"/>
      <c r="PNE154" s="3"/>
      <c r="PNF154" s="3"/>
      <c r="PNG154" s="3"/>
      <c r="PNH154" s="3"/>
      <c r="PNI154" s="3"/>
      <c r="PNJ154" s="3"/>
      <c r="PNK154" s="3"/>
      <c r="PNL154" s="3"/>
      <c r="PNM154" s="3"/>
      <c r="PNN154" s="3"/>
      <c r="PNO154" s="3"/>
      <c r="PNP154" s="3"/>
      <c r="PNQ154" s="3"/>
      <c r="PNR154" s="3"/>
      <c r="PNS154" s="3"/>
      <c r="PNT154" s="3"/>
      <c r="PNU154" s="3"/>
      <c r="PNV154" s="3"/>
      <c r="PNW154" s="3"/>
      <c r="PNX154" s="3"/>
      <c r="PNY154" s="3"/>
      <c r="PNZ154" s="3"/>
      <c r="POA154" s="3"/>
      <c r="POB154" s="3"/>
      <c r="POC154" s="3"/>
      <c r="POD154" s="3"/>
      <c r="POE154" s="3"/>
      <c r="POF154" s="3"/>
      <c r="POG154" s="3"/>
      <c r="POH154" s="3"/>
      <c r="POI154" s="3"/>
      <c r="POJ154" s="3"/>
      <c r="POK154" s="3"/>
      <c r="POL154" s="3"/>
      <c r="POM154" s="3"/>
      <c r="PON154" s="3"/>
      <c r="POO154" s="3"/>
      <c r="POP154" s="3"/>
      <c r="POQ154" s="3"/>
      <c r="POR154" s="3"/>
      <c r="POS154" s="3"/>
      <c r="POT154" s="3"/>
      <c r="POU154" s="3"/>
      <c r="POV154" s="3"/>
      <c r="POW154" s="3"/>
      <c r="POX154" s="3"/>
      <c r="POY154" s="3"/>
      <c r="POZ154" s="3"/>
      <c r="PPA154" s="3"/>
      <c r="PPB154" s="3"/>
      <c r="PPC154" s="3"/>
      <c r="PPD154" s="3"/>
      <c r="PPE154" s="3"/>
      <c r="PPF154" s="3"/>
      <c r="PPG154" s="3"/>
      <c r="PPH154" s="3"/>
      <c r="PPI154" s="3"/>
      <c r="PPJ154" s="3"/>
      <c r="PPK154" s="3"/>
      <c r="PPL154" s="3"/>
      <c r="PPM154" s="3"/>
      <c r="PPN154" s="3"/>
      <c r="PPO154" s="3"/>
      <c r="PPP154" s="3"/>
      <c r="PPQ154" s="3"/>
      <c r="PPR154" s="3"/>
      <c r="PPS154" s="3"/>
      <c r="PPT154" s="3"/>
      <c r="PPU154" s="3"/>
      <c r="PPV154" s="3"/>
      <c r="PPW154" s="3"/>
      <c r="PPX154" s="3"/>
      <c r="PPY154" s="3"/>
      <c r="PPZ154" s="3"/>
      <c r="PQA154" s="3"/>
      <c r="PQB154" s="3"/>
      <c r="PQC154" s="3"/>
      <c r="PQD154" s="3"/>
      <c r="PQE154" s="3"/>
      <c r="PQF154" s="3"/>
      <c r="PQG154" s="3"/>
      <c r="PQH154" s="3"/>
      <c r="PQI154" s="3"/>
      <c r="PQJ154" s="3"/>
      <c r="PQK154" s="3"/>
      <c r="PQL154" s="3"/>
      <c r="PQM154" s="3"/>
      <c r="PQN154" s="3"/>
      <c r="PQO154" s="3"/>
      <c r="PQP154" s="3"/>
      <c r="PQQ154" s="3"/>
      <c r="PQR154" s="3"/>
      <c r="PQS154" s="3"/>
      <c r="PQT154" s="3"/>
      <c r="PQU154" s="3"/>
      <c r="PQV154" s="3"/>
      <c r="PQW154" s="3"/>
      <c r="PQX154" s="3"/>
      <c r="PQY154" s="3"/>
      <c r="PQZ154" s="3"/>
      <c r="PRA154" s="3"/>
      <c r="PRB154" s="3"/>
      <c r="PRC154" s="3"/>
      <c r="PRD154" s="3"/>
      <c r="PRE154" s="3"/>
      <c r="PRF154" s="3"/>
      <c r="PRG154" s="3"/>
      <c r="PRH154" s="3"/>
      <c r="PRI154" s="3"/>
      <c r="PRJ154" s="3"/>
      <c r="PRK154" s="3"/>
      <c r="PRL154" s="3"/>
      <c r="PRM154" s="3"/>
      <c r="PRN154" s="3"/>
      <c r="PRO154" s="3"/>
      <c r="PRP154" s="3"/>
      <c r="PRQ154" s="3"/>
      <c r="PRR154" s="3"/>
      <c r="PRS154" s="3"/>
      <c r="PRT154" s="3"/>
      <c r="PRU154" s="3"/>
      <c r="PRV154" s="3"/>
      <c r="PRW154" s="3"/>
      <c r="PRX154" s="3"/>
      <c r="PRY154" s="3"/>
      <c r="PRZ154" s="3"/>
      <c r="PSA154" s="3"/>
      <c r="PSB154" s="3"/>
      <c r="PSC154" s="3"/>
      <c r="PSD154" s="3"/>
      <c r="PSE154" s="3"/>
      <c r="PSF154" s="3"/>
      <c r="PSG154" s="3"/>
      <c r="PSH154" s="3"/>
      <c r="PSI154" s="3"/>
      <c r="PSJ154" s="3"/>
      <c r="PSK154" s="3"/>
      <c r="PSL154" s="3"/>
      <c r="PSM154" s="3"/>
      <c r="PSN154" s="3"/>
      <c r="PSO154" s="3"/>
      <c r="PSP154" s="3"/>
      <c r="PSQ154" s="3"/>
      <c r="PSR154" s="3"/>
      <c r="PSS154" s="3"/>
      <c r="PST154" s="3"/>
      <c r="PSU154" s="3"/>
      <c r="PSV154" s="3"/>
      <c r="PSW154" s="3"/>
      <c r="PSX154" s="3"/>
      <c r="PSY154" s="3"/>
      <c r="PSZ154" s="3"/>
      <c r="PTA154" s="3"/>
      <c r="PTB154" s="3"/>
      <c r="PTC154" s="3"/>
      <c r="PTD154" s="3"/>
      <c r="PTE154" s="3"/>
      <c r="PTF154" s="3"/>
      <c r="PTG154" s="3"/>
      <c r="PTH154" s="3"/>
      <c r="PTI154" s="3"/>
      <c r="PTJ154" s="3"/>
      <c r="PTK154" s="3"/>
      <c r="PTL154" s="3"/>
      <c r="PTM154" s="3"/>
      <c r="PTN154" s="3"/>
      <c r="PTO154" s="3"/>
      <c r="PTP154" s="3"/>
      <c r="PTQ154" s="3"/>
      <c r="PTR154" s="3"/>
      <c r="PTS154" s="3"/>
      <c r="PTT154" s="3"/>
      <c r="PTU154" s="3"/>
      <c r="PTV154" s="3"/>
      <c r="PTW154" s="3"/>
      <c r="PTX154" s="3"/>
      <c r="PTY154" s="3"/>
      <c r="PTZ154" s="3"/>
      <c r="PUA154" s="3"/>
      <c r="PUB154" s="3"/>
      <c r="PUC154" s="3"/>
      <c r="PUD154" s="3"/>
      <c r="PUE154" s="3"/>
      <c r="PUF154" s="3"/>
      <c r="PUG154" s="3"/>
      <c r="PUH154" s="3"/>
      <c r="PUI154" s="3"/>
      <c r="PUJ154" s="3"/>
      <c r="PUK154" s="3"/>
      <c r="PUL154" s="3"/>
      <c r="PUM154" s="3"/>
      <c r="PUN154" s="3"/>
      <c r="PUO154" s="3"/>
      <c r="PUP154" s="3"/>
      <c r="PUQ154" s="3"/>
      <c r="PUR154" s="3"/>
      <c r="PUS154" s="3"/>
      <c r="PUT154" s="3"/>
      <c r="PUU154" s="3"/>
      <c r="PUV154" s="3"/>
      <c r="PUW154" s="3"/>
      <c r="PUX154" s="3"/>
      <c r="PUY154" s="3"/>
      <c r="PUZ154" s="3"/>
      <c r="PVA154" s="3"/>
      <c r="PVB154" s="3"/>
      <c r="PVC154" s="3"/>
      <c r="PVD154" s="3"/>
      <c r="PVE154" s="3"/>
      <c r="PVF154" s="3"/>
      <c r="PVG154" s="3"/>
      <c r="PVH154" s="3"/>
      <c r="PVI154" s="3"/>
      <c r="PVJ154" s="3"/>
      <c r="PVK154" s="3"/>
      <c r="PVL154" s="3"/>
      <c r="PVM154" s="3"/>
      <c r="PVN154" s="3"/>
      <c r="PVO154" s="3"/>
      <c r="PVP154" s="3"/>
      <c r="PVQ154" s="3"/>
      <c r="PVR154" s="3"/>
      <c r="PVS154" s="3"/>
      <c r="PVT154" s="3"/>
      <c r="PVU154" s="3"/>
      <c r="PVV154" s="3"/>
      <c r="PVW154" s="3"/>
      <c r="PVX154" s="3"/>
      <c r="PVY154" s="3"/>
      <c r="PVZ154" s="3"/>
      <c r="PWA154" s="3"/>
      <c r="PWB154" s="3"/>
      <c r="PWC154" s="3"/>
      <c r="PWD154" s="3"/>
      <c r="PWE154" s="3"/>
      <c r="PWF154" s="3"/>
      <c r="PWG154" s="3"/>
      <c r="PWH154" s="3"/>
      <c r="PWI154" s="3"/>
      <c r="PWJ154" s="3"/>
      <c r="PWK154" s="3"/>
      <c r="PWL154" s="3"/>
      <c r="PWM154" s="3"/>
      <c r="PWN154" s="3"/>
      <c r="PWO154" s="3"/>
      <c r="PWP154" s="3"/>
      <c r="PWQ154" s="3"/>
      <c r="PWR154" s="3"/>
      <c r="PWS154" s="3"/>
      <c r="PWT154" s="3"/>
      <c r="PWU154" s="3"/>
      <c r="PWV154" s="3"/>
      <c r="PWW154" s="3"/>
      <c r="PWX154" s="3"/>
      <c r="PWY154" s="3"/>
      <c r="PWZ154" s="3"/>
      <c r="PXA154" s="3"/>
      <c r="PXB154" s="3"/>
      <c r="PXC154" s="3"/>
      <c r="PXD154" s="3"/>
      <c r="PXE154" s="3"/>
      <c r="PXF154" s="3"/>
      <c r="PXG154" s="3"/>
      <c r="PXH154" s="3"/>
      <c r="PXI154" s="3"/>
      <c r="PXJ154" s="3"/>
      <c r="PXK154" s="3"/>
      <c r="PXL154" s="3"/>
      <c r="PXM154" s="3"/>
      <c r="PXN154" s="3"/>
      <c r="PXO154" s="3"/>
      <c r="PXP154" s="3"/>
      <c r="PXQ154" s="3"/>
      <c r="PXR154" s="3"/>
      <c r="PXS154" s="3"/>
      <c r="PXT154" s="3"/>
      <c r="PXU154" s="3"/>
      <c r="PXV154" s="3"/>
      <c r="PXW154" s="3"/>
      <c r="PXX154" s="3"/>
      <c r="PXY154" s="3"/>
      <c r="PXZ154" s="3"/>
      <c r="PYA154" s="3"/>
      <c r="PYB154" s="3"/>
      <c r="PYC154" s="3"/>
      <c r="PYD154" s="3"/>
      <c r="PYE154" s="3"/>
      <c r="PYF154" s="3"/>
      <c r="PYG154" s="3"/>
      <c r="PYH154" s="3"/>
      <c r="PYI154" s="3"/>
      <c r="PYJ154" s="3"/>
      <c r="PYK154" s="3"/>
      <c r="PYL154" s="3"/>
      <c r="PYM154" s="3"/>
      <c r="PYN154" s="3"/>
      <c r="PYO154" s="3"/>
      <c r="PYP154" s="3"/>
      <c r="PYQ154" s="3"/>
      <c r="PYR154" s="3"/>
      <c r="PYS154" s="3"/>
      <c r="PYT154" s="3"/>
      <c r="PYU154" s="3"/>
      <c r="PYV154" s="3"/>
      <c r="PYW154" s="3"/>
      <c r="PYX154" s="3"/>
      <c r="PYY154" s="3"/>
      <c r="PYZ154" s="3"/>
      <c r="PZA154" s="3"/>
      <c r="PZB154" s="3"/>
      <c r="PZC154" s="3"/>
      <c r="PZD154" s="3"/>
      <c r="PZE154" s="3"/>
      <c r="PZF154" s="3"/>
      <c r="PZG154" s="3"/>
      <c r="PZH154" s="3"/>
      <c r="PZI154" s="3"/>
      <c r="PZJ154" s="3"/>
      <c r="PZK154" s="3"/>
      <c r="PZL154" s="3"/>
      <c r="PZM154" s="3"/>
      <c r="PZN154" s="3"/>
      <c r="PZO154" s="3"/>
      <c r="PZP154" s="3"/>
      <c r="PZQ154" s="3"/>
      <c r="PZR154" s="3"/>
      <c r="PZS154" s="3"/>
      <c r="PZT154" s="3"/>
      <c r="PZU154" s="3"/>
      <c r="PZV154" s="3"/>
      <c r="PZW154" s="3"/>
      <c r="PZX154" s="3"/>
      <c r="PZY154" s="3"/>
      <c r="PZZ154" s="3"/>
      <c r="QAA154" s="3"/>
      <c r="QAB154" s="3"/>
      <c r="QAC154" s="3"/>
      <c r="QAD154" s="3"/>
      <c r="QAE154" s="3"/>
      <c r="QAF154" s="3"/>
      <c r="QAG154" s="3"/>
      <c r="QAH154" s="3"/>
      <c r="QAI154" s="3"/>
      <c r="QAJ154" s="3"/>
      <c r="QAK154" s="3"/>
      <c r="QAL154" s="3"/>
      <c r="QAM154" s="3"/>
      <c r="QAN154" s="3"/>
      <c r="QAO154" s="3"/>
      <c r="QAP154" s="3"/>
      <c r="QAQ154" s="3"/>
      <c r="QAR154" s="3"/>
      <c r="QAS154" s="3"/>
      <c r="QAT154" s="3"/>
      <c r="QAU154" s="3"/>
      <c r="QAV154" s="3"/>
      <c r="QAW154" s="3"/>
      <c r="QAX154" s="3"/>
      <c r="QAY154" s="3"/>
      <c r="QAZ154" s="3"/>
      <c r="QBA154" s="3"/>
      <c r="QBB154" s="3"/>
      <c r="QBC154" s="3"/>
      <c r="QBD154" s="3"/>
      <c r="QBE154" s="3"/>
      <c r="QBF154" s="3"/>
      <c r="QBG154" s="3"/>
      <c r="QBH154" s="3"/>
      <c r="QBI154" s="3"/>
      <c r="QBJ154" s="3"/>
      <c r="QBK154" s="3"/>
      <c r="QBL154" s="3"/>
      <c r="QBM154" s="3"/>
      <c r="QBN154" s="3"/>
      <c r="QBO154" s="3"/>
      <c r="QBP154" s="3"/>
      <c r="QBQ154" s="3"/>
      <c r="QBR154" s="3"/>
      <c r="QBS154" s="3"/>
      <c r="QBT154" s="3"/>
      <c r="QBU154" s="3"/>
      <c r="QBV154" s="3"/>
      <c r="QBW154" s="3"/>
      <c r="QBX154" s="3"/>
      <c r="QBY154" s="3"/>
      <c r="QBZ154" s="3"/>
      <c r="QCA154" s="3"/>
      <c r="QCB154" s="3"/>
      <c r="QCC154" s="3"/>
      <c r="QCD154" s="3"/>
      <c r="QCE154" s="3"/>
      <c r="QCF154" s="3"/>
      <c r="QCG154" s="3"/>
      <c r="QCH154" s="3"/>
      <c r="QCI154" s="3"/>
      <c r="QCJ154" s="3"/>
      <c r="QCK154" s="3"/>
      <c r="QCL154" s="3"/>
      <c r="QCM154" s="3"/>
      <c r="QCN154" s="3"/>
      <c r="QCO154" s="3"/>
      <c r="QCP154" s="3"/>
      <c r="QCQ154" s="3"/>
      <c r="QCR154" s="3"/>
      <c r="QCS154" s="3"/>
      <c r="QCT154" s="3"/>
      <c r="QCU154" s="3"/>
      <c r="QCV154" s="3"/>
      <c r="QCW154" s="3"/>
      <c r="QCX154" s="3"/>
      <c r="QCY154" s="3"/>
      <c r="QCZ154" s="3"/>
      <c r="QDA154" s="3"/>
      <c r="QDB154" s="3"/>
      <c r="QDC154" s="3"/>
      <c r="QDD154" s="3"/>
      <c r="QDE154" s="3"/>
      <c r="QDF154" s="3"/>
      <c r="QDG154" s="3"/>
      <c r="QDH154" s="3"/>
      <c r="QDI154" s="3"/>
      <c r="QDJ154" s="3"/>
      <c r="QDK154" s="3"/>
      <c r="QDL154" s="3"/>
      <c r="QDM154" s="3"/>
      <c r="QDN154" s="3"/>
      <c r="QDO154" s="3"/>
      <c r="QDP154" s="3"/>
      <c r="QDQ154" s="3"/>
      <c r="QDR154" s="3"/>
      <c r="QDS154" s="3"/>
      <c r="QDT154" s="3"/>
      <c r="QDU154" s="3"/>
      <c r="QDV154" s="3"/>
      <c r="QDW154" s="3"/>
      <c r="QDX154" s="3"/>
      <c r="QDY154" s="3"/>
      <c r="QDZ154" s="3"/>
      <c r="QEA154" s="3"/>
      <c r="QEB154" s="3"/>
      <c r="QEC154" s="3"/>
      <c r="QED154" s="3"/>
      <c r="QEE154" s="3"/>
      <c r="QEF154" s="3"/>
      <c r="QEG154" s="3"/>
      <c r="QEH154" s="3"/>
      <c r="QEI154" s="3"/>
      <c r="QEJ154" s="3"/>
      <c r="QEK154" s="3"/>
      <c r="QEL154" s="3"/>
      <c r="QEM154" s="3"/>
      <c r="QEN154" s="3"/>
      <c r="QEO154" s="3"/>
      <c r="QEP154" s="3"/>
      <c r="QEQ154" s="3"/>
      <c r="QER154" s="3"/>
      <c r="QES154" s="3"/>
      <c r="QET154" s="3"/>
      <c r="QEU154" s="3"/>
      <c r="QEV154" s="3"/>
      <c r="QEW154" s="3"/>
      <c r="QEX154" s="3"/>
      <c r="QEY154" s="3"/>
      <c r="QEZ154" s="3"/>
      <c r="QFA154" s="3"/>
      <c r="QFB154" s="3"/>
      <c r="QFC154" s="3"/>
      <c r="QFD154" s="3"/>
      <c r="QFE154" s="3"/>
      <c r="QFF154" s="3"/>
      <c r="QFG154" s="3"/>
      <c r="QFH154" s="3"/>
      <c r="QFI154" s="3"/>
      <c r="QFJ154" s="3"/>
      <c r="QFK154" s="3"/>
      <c r="QFL154" s="3"/>
      <c r="QFM154" s="3"/>
      <c r="QFN154" s="3"/>
      <c r="QFO154" s="3"/>
      <c r="QFP154" s="3"/>
      <c r="QFQ154" s="3"/>
      <c r="QFR154" s="3"/>
      <c r="QFS154" s="3"/>
      <c r="QFT154" s="3"/>
      <c r="QFU154" s="3"/>
      <c r="QFV154" s="3"/>
      <c r="QFW154" s="3"/>
      <c r="QFX154" s="3"/>
      <c r="QFY154" s="3"/>
      <c r="QFZ154" s="3"/>
      <c r="QGA154" s="3"/>
      <c r="QGB154" s="3"/>
      <c r="QGC154" s="3"/>
      <c r="QGD154" s="3"/>
      <c r="QGE154" s="3"/>
      <c r="QGF154" s="3"/>
      <c r="QGG154" s="3"/>
      <c r="QGH154" s="3"/>
      <c r="QGI154" s="3"/>
      <c r="QGJ154" s="3"/>
      <c r="QGK154" s="3"/>
      <c r="QGL154" s="3"/>
      <c r="QGM154" s="3"/>
      <c r="QGN154" s="3"/>
      <c r="QGO154" s="3"/>
      <c r="QGP154" s="3"/>
      <c r="QGQ154" s="3"/>
      <c r="QGR154" s="3"/>
      <c r="QGS154" s="3"/>
      <c r="QGT154" s="3"/>
      <c r="QGU154" s="3"/>
      <c r="QGV154" s="3"/>
      <c r="QGW154" s="3"/>
      <c r="QGX154" s="3"/>
      <c r="QGY154" s="3"/>
      <c r="QGZ154" s="3"/>
      <c r="QHA154" s="3"/>
      <c r="QHB154" s="3"/>
      <c r="QHC154" s="3"/>
      <c r="QHD154" s="3"/>
      <c r="QHE154" s="3"/>
      <c r="QHF154" s="3"/>
      <c r="QHG154" s="3"/>
      <c r="QHH154" s="3"/>
      <c r="QHI154" s="3"/>
      <c r="QHJ154" s="3"/>
      <c r="QHK154" s="3"/>
      <c r="QHL154" s="3"/>
      <c r="QHM154" s="3"/>
      <c r="QHN154" s="3"/>
      <c r="QHO154" s="3"/>
      <c r="QHP154" s="3"/>
      <c r="QHQ154" s="3"/>
      <c r="QHR154" s="3"/>
      <c r="QHS154" s="3"/>
      <c r="QHT154" s="3"/>
      <c r="QHU154" s="3"/>
      <c r="QHV154" s="3"/>
      <c r="QHW154" s="3"/>
      <c r="QHX154" s="3"/>
      <c r="QHY154" s="3"/>
      <c r="QHZ154" s="3"/>
      <c r="QIA154" s="3"/>
      <c r="QIB154" s="3"/>
      <c r="QIC154" s="3"/>
      <c r="QID154" s="3"/>
      <c r="QIE154" s="3"/>
      <c r="QIF154" s="3"/>
      <c r="QIG154" s="3"/>
      <c r="QIH154" s="3"/>
      <c r="QII154" s="3"/>
      <c r="QIJ154" s="3"/>
      <c r="QIK154" s="3"/>
      <c r="QIL154" s="3"/>
      <c r="QIM154" s="3"/>
      <c r="QIN154" s="3"/>
      <c r="QIO154" s="3"/>
      <c r="QIP154" s="3"/>
      <c r="QIQ154" s="3"/>
      <c r="QIR154" s="3"/>
      <c r="QIS154" s="3"/>
      <c r="QIT154" s="3"/>
      <c r="QIU154" s="3"/>
      <c r="QIV154" s="3"/>
      <c r="QIW154" s="3"/>
      <c r="QIX154" s="3"/>
      <c r="QIY154" s="3"/>
      <c r="QIZ154" s="3"/>
      <c r="QJA154" s="3"/>
      <c r="QJB154" s="3"/>
      <c r="QJC154" s="3"/>
      <c r="QJD154" s="3"/>
      <c r="QJE154" s="3"/>
      <c r="QJF154" s="3"/>
      <c r="QJG154" s="3"/>
      <c r="QJH154" s="3"/>
      <c r="QJI154" s="3"/>
      <c r="QJJ154" s="3"/>
      <c r="QJK154" s="3"/>
      <c r="QJL154" s="3"/>
      <c r="QJM154" s="3"/>
      <c r="QJN154" s="3"/>
      <c r="QJO154" s="3"/>
      <c r="QJP154" s="3"/>
      <c r="QJQ154" s="3"/>
      <c r="QJR154" s="3"/>
      <c r="QJS154" s="3"/>
      <c r="QJT154" s="3"/>
      <c r="QJU154" s="3"/>
      <c r="QJV154" s="3"/>
      <c r="QJW154" s="3"/>
      <c r="QJX154" s="3"/>
      <c r="QJY154" s="3"/>
      <c r="QJZ154" s="3"/>
      <c r="QKA154" s="3"/>
      <c r="QKB154" s="3"/>
      <c r="QKC154" s="3"/>
      <c r="QKD154" s="3"/>
      <c r="QKE154" s="3"/>
      <c r="QKF154" s="3"/>
      <c r="QKG154" s="3"/>
      <c r="QKH154" s="3"/>
      <c r="QKI154" s="3"/>
      <c r="QKJ154" s="3"/>
      <c r="QKK154" s="3"/>
      <c r="QKL154" s="3"/>
      <c r="QKM154" s="3"/>
      <c r="QKN154" s="3"/>
      <c r="QKO154" s="3"/>
      <c r="QKP154" s="3"/>
      <c r="QKQ154" s="3"/>
      <c r="QKR154" s="3"/>
      <c r="QKS154" s="3"/>
      <c r="QKT154" s="3"/>
      <c r="QKU154" s="3"/>
      <c r="QKV154" s="3"/>
      <c r="QKW154" s="3"/>
      <c r="QKX154" s="3"/>
      <c r="QKY154" s="3"/>
      <c r="QKZ154" s="3"/>
      <c r="QLA154" s="3"/>
      <c r="QLB154" s="3"/>
      <c r="QLC154" s="3"/>
      <c r="QLD154" s="3"/>
      <c r="QLE154" s="3"/>
      <c r="QLF154" s="3"/>
      <c r="QLG154" s="3"/>
      <c r="QLH154" s="3"/>
      <c r="QLI154" s="3"/>
      <c r="QLJ154" s="3"/>
      <c r="QLK154" s="3"/>
      <c r="QLL154" s="3"/>
      <c r="QLM154" s="3"/>
      <c r="QLN154" s="3"/>
      <c r="QLO154" s="3"/>
      <c r="QLP154" s="3"/>
      <c r="QLQ154" s="3"/>
      <c r="QLR154" s="3"/>
      <c r="QLS154" s="3"/>
      <c r="QLT154" s="3"/>
      <c r="QLU154" s="3"/>
      <c r="QLV154" s="3"/>
      <c r="QLW154" s="3"/>
      <c r="QLX154" s="3"/>
      <c r="QLY154" s="3"/>
      <c r="QLZ154" s="3"/>
      <c r="QMA154" s="3"/>
      <c r="QMB154" s="3"/>
      <c r="QMC154" s="3"/>
      <c r="QMD154" s="3"/>
      <c r="QME154" s="3"/>
      <c r="QMF154" s="3"/>
      <c r="QMG154" s="3"/>
      <c r="QMH154" s="3"/>
      <c r="QMI154" s="3"/>
      <c r="QMJ154" s="3"/>
      <c r="QMK154" s="3"/>
      <c r="QML154" s="3"/>
      <c r="QMM154" s="3"/>
      <c r="QMN154" s="3"/>
      <c r="QMO154" s="3"/>
      <c r="QMP154" s="3"/>
      <c r="QMQ154" s="3"/>
      <c r="QMR154" s="3"/>
      <c r="QMS154" s="3"/>
      <c r="QMT154" s="3"/>
      <c r="QMU154" s="3"/>
      <c r="QMV154" s="3"/>
      <c r="QMW154" s="3"/>
      <c r="QMX154" s="3"/>
      <c r="QMY154" s="3"/>
      <c r="QMZ154" s="3"/>
      <c r="QNA154" s="3"/>
      <c r="QNB154" s="3"/>
      <c r="QNC154" s="3"/>
      <c r="QND154" s="3"/>
      <c r="QNE154" s="3"/>
      <c r="QNF154" s="3"/>
      <c r="QNG154" s="3"/>
      <c r="QNH154" s="3"/>
      <c r="QNI154" s="3"/>
      <c r="QNJ154" s="3"/>
      <c r="QNK154" s="3"/>
      <c r="QNL154" s="3"/>
      <c r="QNM154" s="3"/>
      <c r="QNN154" s="3"/>
      <c r="QNO154" s="3"/>
      <c r="QNP154" s="3"/>
      <c r="QNQ154" s="3"/>
      <c r="QNR154" s="3"/>
      <c r="QNS154" s="3"/>
      <c r="QNT154" s="3"/>
      <c r="QNU154" s="3"/>
      <c r="QNV154" s="3"/>
      <c r="QNW154" s="3"/>
      <c r="QNX154" s="3"/>
      <c r="QNY154" s="3"/>
      <c r="QNZ154" s="3"/>
      <c r="QOA154" s="3"/>
      <c r="QOB154" s="3"/>
      <c r="QOC154" s="3"/>
      <c r="QOD154" s="3"/>
      <c r="QOE154" s="3"/>
      <c r="QOF154" s="3"/>
      <c r="QOG154" s="3"/>
      <c r="QOH154" s="3"/>
      <c r="QOI154" s="3"/>
      <c r="QOJ154" s="3"/>
      <c r="QOK154" s="3"/>
      <c r="QOL154" s="3"/>
      <c r="QOM154" s="3"/>
      <c r="QON154" s="3"/>
      <c r="QOO154" s="3"/>
      <c r="QOP154" s="3"/>
      <c r="QOQ154" s="3"/>
      <c r="QOR154" s="3"/>
      <c r="QOS154" s="3"/>
      <c r="QOT154" s="3"/>
      <c r="QOU154" s="3"/>
      <c r="QOV154" s="3"/>
      <c r="QOW154" s="3"/>
      <c r="QOX154" s="3"/>
      <c r="QOY154" s="3"/>
      <c r="QOZ154" s="3"/>
      <c r="QPA154" s="3"/>
      <c r="QPB154" s="3"/>
      <c r="QPC154" s="3"/>
      <c r="QPD154" s="3"/>
      <c r="QPE154" s="3"/>
      <c r="QPF154" s="3"/>
      <c r="QPG154" s="3"/>
      <c r="QPH154" s="3"/>
      <c r="QPI154" s="3"/>
      <c r="QPJ154" s="3"/>
      <c r="QPK154" s="3"/>
      <c r="QPL154" s="3"/>
      <c r="QPM154" s="3"/>
      <c r="QPN154" s="3"/>
      <c r="QPO154" s="3"/>
      <c r="QPP154" s="3"/>
      <c r="QPQ154" s="3"/>
      <c r="QPR154" s="3"/>
      <c r="QPS154" s="3"/>
      <c r="QPT154" s="3"/>
      <c r="QPU154" s="3"/>
      <c r="QPV154" s="3"/>
      <c r="QPW154" s="3"/>
      <c r="QPX154" s="3"/>
      <c r="QPY154" s="3"/>
      <c r="QPZ154" s="3"/>
      <c r="QQA154" s="3"/>
      <c r="QQB154" s="3"/>
      <c r="QQC154" s="3"/>
      <c r="QQD154" s="3"/>
      <c r="QQE154" s="3"/>
      <c r="QQF154" s="3"/>
      <c r="QQG154" s="3"/>
      <c r="QQH154" s="3"/>
      <c r="QQI154" s="3"/>
      <c r="QQJ154" s="3"/>
      <c r="QQK154" s="3"/>
      <c r="QQL154" s="3"/>
      <c r="QQM154" s="3"/>
      <c r="QQN154" s="3"/>
      <c r="QQO154" s="3"/>
      <c r="QQP154" s="3"/>
      <c r="QQQ154" s="3"/>
      <c r="QQR154" s="3"/>
      <c r="QQS154" s="3"/>
      <c r="QQT154" s="3"/>
      <c r="QQU154" s="3"/>
      <c r="QQV154" s="3"/>
      <c r="QQW154" s="3"/>
      <c r="QQX154" s="3"/>
      <c r="QQY154" s="3"/>
      <c r="QQZ154" s="3"/>
      <c r="QRA154" s="3"/>
      <c r="QRB154" s="3"/>
      <c r="QRC154" s="3"/>
      <c r="QRD154" s="3"/>
      <c r="QRE154" s="3"/>
      <c r="QRF154" s="3"/>
      <c r="QRG154" s="3"/>
      <c r="QRH154" s="3"/>
      <c r="QRI154" s="3"/>
      <c r="QRJ154" s="3"/>
      <c r="QRK154" s="3"/>
      <c r="QRL154" s="3"/>
      <c r="QRM154" s="3"/>
      <c r="QRN154" s="3"/>
      <c r="QRO154" s="3"/>
      <c r="QRP154" s="3"/>
      <c r="QRQ154" s="3"/>
      <c r="QRR154" s="3"/>
      <c r="QRS154" s="3"/>
      <c r="QRT154" s="3"/>
      <c r="QRU154" s="3"/>
      <c r="QRV154" s="3"/>
      <c r="QRW154" s="3"/>
      <c r="QRX154" s="3"/>
      <c r="QRY154" s="3"/>
      <c r="QRZ154" s="3"/>
      <c r="QSA154" s="3"/>
      <c r="QSB154" s="3"/>
      <c r="QSC154" s="3"/>
      <c r="QSD154" s="3"/>
      <c r="QSE154" s="3"/>
      <c r="QSF154" s="3"/>
      <c r="QSG154" s="3"/>
      <c r="QSH154" s="3"/>
      <c r="QSI154" s="3"/>
      <c r="QSJ154" s="3"/>
      <c r="QSK154" s="3"/>
      <c r="QSL154" s="3"/>
      <c r="QSM154" s="3"/>
      <c r="QSN154" s="3"/>
      <c r="QSO154" s="3"/>
      <c r="QSP154" s="3"/>
      <c r="QSQ154" s="3"/>
      <c r="QSR154" s="3"/>
      <c r="QSS154" s="3"/>
      <c r="QST154" s="3"/>
      <c r="QSU154" s="3"/>
      <c r="QSV154" s="3"/>
      <c r="QSW154" s="3"/>
      <c r="QSX154" s="3"/>
      <c r="QSY154" s="3"/>
      <c r="QSZ154" s="3"/>
      <c r="QTA154" s="3"/>
      <c r="QTB154" s="3"/>
      <c r="QTC154" s="3"/>
      <c r="QTD154" s="3"/>
      <c r="QTE154" s="3"/>
      <c r="QTF154" s="3"/>
      <c r="QTG154" s="3"/>
      <c r="QTH154" s="3"/>
      <c r="QTI154" s="3"/>
      <c r="QTJ154" s="3"/>
      <c r="QTK154" s="3"/>
      <c r="QTL154" s="3"/>
      <c r="QTM154" s="3"/>
      <c r="QTN154" s="3"/>
      <c r="QTO154" s="3"/>
      <c r="QTP154" s="3"/>
      <c r="QTQ154" s="3"/>
      <c r="QTR154" s="3"/>
      <c r="QTS154" s="3"/>
      <c r="QTT154" s="3"/>
      <c r="QTU154" s="3"/>
      <c r="QTV154" s="3"/>
      <c r="QTW154" s="3"/>
      <c r="QTX154" s="3"/>
      <c r="QTY154" s="3"/>
      <c r="QTZ154" s="3"/>
      <c r="QUA154" s="3"/>
      <c r="QUB154" s="3"/>
      <c r="QUC154" s="3"/>
      <c r="QUD154" s="3"/>
      <c r="QUE154" s="3"/>
      <c r="QUF154" s="3"/>
      <c r="QUG154" s="3"/>
      <c r="QUH154" s="3"/>
      <c r="QUI154" s="3"/>
      <c r="QUJ154" s="3"/>
      <c r="QUK154" s="3"/>
      <c r="QUL154" s="3"/>
      <c r="QUM154" s="3"/>
      <c r="QUN154" s="3"/>
      <c r="QUO154" s="3"/>
      <c r="QUP154" s="3"/>
      <c r="QUQ154" s="3"/>
      <c r="QUR154" s="3"/>
      <c r="QUS154" s="3"/>
      <c r="QUT154" s="3"/>
      <c r="QUU154" s="3"/>
      <c r="QUV154" s="3"/>
      <c r="QUW154" s="3"/>
      <c r="QUX154" s="3"/>
      <c r="QUY154" s="3"/>
      <c r="QUZ154" s="3"/>
      <c r="QVA154" s="3"/>
      <c r="QVB154" s="3"/>
      <c r="QVC154" s="3"/>
      <c r="QVD154" s="3"/>
      <c r="QVE154" s="3"/>
      <c r="QVF154" s="3"/>
      <c r="QVG154" s="3"/>
      <c r="QVH154" s="3"/>
      <c r="QVI154" s="3"/>
      <c r="QVJ154" s="3"/>
      <c r="QVK154" s="3"/>
      <c r="QVL154" s="3"/>
      <c r="QVM154" s="3"/>
      <c r="QVN154" s="3"/>
      <c r="QVO154" s="3"/>
      <c r="QVP154" s="3"/>
      <c r="QVQ154" s="3"/>
      <c r="QVR154" s="3"/>
      <c r="QVS154" s="3"/>
      <c r="QVT154" s="3"/>
      <c r="QVU154" s="3"/>
      <c r="QVV154" s="3"/>
      <c r="QVW154" s="3"/>
      <c r="QVX154" s="3"/>
      <c r="QVY154" s="3"/>
      <c r="QVZ154" s="3"/>
      <c r="QWA154" s="3"/>
      <c r="QWB154" s="3"/>
      <c r="QWC154" s="3"/>
      <c r="QWD154" s="3"/>
      <c r="QWE154" s="3"/>
      <c r="QWF154" s="3"/>
      <c r="QWG154" s="3"/>
      <c r="QWH154" s="3"/>
      <c r="QWI154" s="3"/>
      <c r="QWJ154" s="3"/>
      <c r="QWK154" s="3"/>
      <c r="QWL154" s="3"/>
      <c r="QWM154" s="3"/>
      <c r="QWN154" s="3"/>
      <c r="QWO154" s="3"/>
      <c r="QWP154" s="3"/>
      <c r="QWQ154" s="3"/>
      <c r="QWR154" s="3"/>
      <c r="QWS154" s="3"/>
      <c r="QWT154" s="3"/>
      <c r="QWU154" s="3"/>
      <c r="QWV154" s="3"/>
      <c r="QWW154" s="3"/>
      <c r="QWX154" s="3"/>
      <c r="QWY154" s="3"/>
      <c r="QWZ154" s="3"/>
      <c r="QXA154" s="3"/>
      <c r="QXB154" s="3"/>
      <c r="QXC154" s="3"/>
      <c r="QXD154" s="3"/>
      <c r="QXE154" s="3"/>
      <c r="QXF154" s="3"/>
      <c r="QXG154" s="3"/>
      <c r="QXH154" s="3"/>
      <c r="QXI154" s="3"/>
      <c r="QXJ154" s="3"/>
      <c r="QXK154" s="3"/>
      <c r="QXL154" s="3"/>
      <c r="QXM154" s="3"/>
      <c r="QXN154" s="3"/>
      <c r="QXO154" s="3"/>
      <c r="QXP154" s="3"/>
      <c r="QXQ154" s="3"/>
      <c r="QXR154" s="3"/>
      <c r="QXS154" s="3"/>
      <c r="QXT154" s="3"/>
      <c r="QXU154" s="3"/>
      <c r="QXV154" s="3"/>
      <c r="QXW154" s="3"/>
      <c r="QXX154" s="3"/>
      <c r="QXY154" s="3"/>
      <c r="QXZ154" s="3"/>
      <c r="QYA154" s="3"/>
      <c r="QYB154" s="3"/>
      <c r="QYC154" s="3"/>
      <c r="QYD154" s="3"/>
      <c r="QYE154" s="3"/>
      <c r="QYF154" s="3"/>
      <c r="QYG154" s="3"/>
      <c r="QYH154" s="3"/>
      <c r="QYI154" s="3"/>
      <c r="QYJ154" s="3"/>
      <c r="QYK154" s="3"/>
      <c r="QYL154" s="3"/>
      <c r="QYM154" s="3"/>
      <c r="QYN154" s="3"/>
      <c r="QYO154" s="3"/>
      <c r="QYP154" s="3"/>
      <c r="QYQ154" s="3"/>
      <c r="QYR154" s="3"/>
      <c r="QYS154" s="3"/>
      <c r="QYT154" s="3"/>
      <c r="QYU154" s="3"/>
      <c r="QYV154" s="3"/>
      <c r="QYW154" s="3"/>
      <c r="QYX154" s="3"/>
      <c r="QYY154" s="3"/>
      <c r="QYZ154" s="3"/>
      <c r="QZA154" s="3"/>
      <c r="QZB154" s="3"/>
      <c r="QZC154" s="3"/>
      <c r="QZD154" s="3"/>
      <c r="QZE154" s="3"/>
      <c r="QZF154" s="3"/>
      <c r="QZG154" s="3"/>
      <c r="QZH154" s="3"/>
      <c r="QZI154" s="3"/>
      <c r="QZJ154" s="3"/>
      <c r="QZK154" s="3"/>
      <c r="QZL154" s="3"/>
      <c r="QZM154" s="3"/>
      <c r="QZN154" s="3"/>
      <c r="QZO154" s="3"/>
      <c r="QZP154" s="3"/>
      <c r="QZQ154" s="3"/>
      <c r="QZR154" s="3"/>
      <c r="QZS154" s="3"/>
      <c r="QZT154" s="3"/>
      <c r="QZU154" s="3"/>
      <c r="QZV154" s="3"/>
      <c r="QZW154" s="3"/>
      <c r="QZX154" s="3"/>
      <c r="QZY154" s="3"/>
      <c r="QZZ154" s="3"/>
      <c r="RAA154" s="3"/>
      <c r="RAB154" s="3"/>
      <c r="RAC154" s="3"/>
      <c r="RAD154" s="3"/>
      <c r="RAE154" s="3"/>
      <c r="RAF154" s="3"/>
      <c r="RAG154" s="3"/>
      <c r="RAH154" s="3"/>
      <c r="RAI154" s="3"/>
      <c r="RAJ154" s="3"/>
      <c r="RAK154" s="3"/>
      <c r="RAL154" s="3"/>
      <c r="RAM154" s="3"/>
      <c r="RAN154" s="3"/>
      <c r="RAO154" s="3"/>
      <c r="RAP154" s="3"/>
      <c r="RAQ154" s="3"/>
      <c r="RAR154" s="3"/>
      <c r="RAS154" s="3"/>
      <c r="RAT154" s="3"/>
      <c r="RAU154" s="3"/>
      <c r="RAV154" s="3"/>
      <c r="RAW154" s="3"/>
      <c r="RAX154" s="3"/>
      <c r="RAY154" s="3"/>
      <c r="RAZ154" s="3"/>
      <c r="RBA154" s="3"/>
      <c r="RBB154" s="3"/>
      <c r="RBC154" s="3"/>
      <c r="RBD154" s="3"/>
      <c r="RBE154" s="3"/>
      <c r="RBF154" s="3"/>
      <c r="RBG154" s="3"/>
      <c r="RBH154" s="3"/>
      <c r="RBI154" s="3"/>
      <c r="RBJ154" s="3"/>
      <c r="RBK154" s="3"/>
      <c r="RBL154" s="3"/>
      <c r="RBM154" s="3"/>
      <c r="RBN154" s="3"/>
      <c r="RBO154" s="3"/>
      <c r="RBP154" s="3"/>
      <c r="RBQ154" s="3"/>
      <c r="RBR154" s="3"/>
      <c r="RBS154" s="3"/>
      <c r="RBT154" s="3"/>
      <c r="RBU154" s="3"/>
      <c r="RBV154" s="3"/>
      <c r="RBW154" s="3"/>
      <c r="RBX154" s="3"/>
      <c r="RBY154" s="3"/>
      <c r="RBZ154" s="3"/>
      <c r="RCA154" s="3"/>
      <c r="RCB154" s="3"/>
      <c r="RCC154" s="3"/>
      <c r="RCD154" s="3"/>
      <c r="RCE154" s="3"/>
      <c r="RCF154" s="3"/>
      <c r="RCG154" s="3"/>
      <c r="RCH154" s="3"/>
      <c r="RCI154" s="3"/>
      <c r="RCJ154" s="3"/>
      <c r="RCK154" s="3"/>
      <c r="RCL154" s="3"/>
      <c r="RCM154" s="3"/>
      <c r="RCN154" s="3"/>
      <c r="RCO154" s="3"/>
      <c r="RCP154" s="3"/>
      <c r="RCQ154" s="3"/>
      <c r="RCR154" s="3"/>
      <c r="RCS154" s="3"/>
      <c r="RCT154" s="3"/>
      <c r="RCU154" s="3"/>
      <c r="RCV154" s="3"/>
      <c r="RCW154" s="3"/>
      <c r="RCX154" s="3"/>
      <c r="RCY154" s="3"/>
      <c r="RCZ154" s="3"/>
      <c r="RDA154" s="3"/>
      <c r="RDB154" s="3"/>
      <c r="RDC154" s="3"/>
      <c r="RDD154" s="3"/>
      <c r="RDE154" s="3"/>
      <c r="RDF154" s="3"/>
      <c r="RDG154" s="3"/>
      <c r="RDH154" s="3"/>
      <c r="RDI154" s="3"/>
      <c r="RDJ154" s="3"/>
      <c r="RDK154" s="3"/>
      <c r="RDL154" s="3"/>
      <c r="RDM154" s="3"/>
      <c r="RDN154" s="3"/>
      <c r="RDO154" s="3"/>
      <c r="RDP154" s="3"/>
      <c r="RDQ154" s="3"/>
      <c r="RDR154" s="3"/>
      <c r="RDS154" s="3"/>
      <c r="RDT154" s="3"/>
      <c r="RDU154" s="3"/>
      <c r="RDV154" s="3"/>
      <c r="RDW154" s="3"/>
      <c r="RDX154" s="3"/>
      <c r="RDY154" s="3"/>
      <c r="RDZ154" s="3"/>
      <c r="REA154" s="3"/>
      <c r="REB154" s="3"/>
      <c r="REC154" s="3"/>
      <c r="RED154" s="3"/>
      <c r="REE154" s="3"/>
      <c r="REF154" s="3"/>
      <c r="REG154" s="3"/>
      <c r="REH154" s="3"/>
      <c r="REI154" s="3"/>
      <c r="REJ154" s="3"/>
      <c r="REK154" s="3"/>
      <c r="REL154" s="3"/>
      <c r="REM154" s="3"/>
      <c r="REN154" s="3"/>
      <c r="REO154" s="3"/>
      <c r="REP154" s="3"/>
      <c r="REQ154" s="3"/>
      <c r="RER154" s="3"/>
      <c r="RES154" s="3"/>
      <c r="RET154" s="3"/>
      <c r="REU154" s="3"/>
      <c r="REV154" s="3"/>
      <c r="REW154" s="3"/>
      <c r="REX154" s="3"/>
      <c r="REY154" s="3"/>
      <c r="REZ154" s="3"/>
      <c r="RFA154" s="3"/>
      <c r="RFB154" s="3"/>
      <c r="RFC154" s="3"/>
      <c r="RFD154" s="3"/>
      <c r="RFE154" s="3"/>
      <c r="RFF154" s="3"/>
      <c r="RFG154" s="3"/>
      <c r="RFH154" s="3"/>
      <c r="RFI154" s="3"/>
      <c r="RFJ154" s="3"/>
      <c r="RFK154" s="3"/>
      <c r="RFL154" s="3"/>
      <c r="RFM154" s="3"/>
      <c r="RFN154" s="3"/>
      <c r="RFO154" s="3"/>
      <c r="RFP154" s="3"/>
      <c r="RFQ154" s="3"/>
      <c r="RFR154" s="3"/>
      <c r="RFS154" s="3"/>
      <c r="RFT154" s="3"/>
      <c r="RFU154" s="3"/>
      <c r="RFV154" s="3"/>
      <c r="RFW154" s="3"/>
      <c r="RFX154" s="3"/>
      <c r="RFY154" s="3"/>
      <c r="RFZ154" s="3"/>
      <c r="RGA154" s="3"/>
      <c r="RGB154" s="3"/>
      <c r="RGC154" s="3"/>
      <c r="RGD154" s="3"/>
      <c r="RGE154" s="3"/>
      <c r="RGF154" s="3"/>
      <c r="RGG154" s="3"/>
      <c r="RGH154" s="3"/>
      <c r="RGI154" s="3"/>
      <c r="RGJ154" s="3"/>
      <c r="RGK154" s="3"/>
      <c r="RGL154" s="3"/>
      <c r="RGM154" s="3"/>
      <c r="RGN154" s="3"/>
      <c r="RGO154" s="3"/>
      <c r="RGP154" s="3"/>
      <c r="RGQ154" s="3"/>
      <c r="RGR154" s="3"/>
      <c r="RGS154" s="3"/>
      <c r="RGT154" s="3"/>
      <c r="RGU154" s="3"/>
      <c r="RGV154" s="3"/>
      <c r="RGW154" s="3"/>
      <c r="RGX154" s="3"/>
      <c r="RGY154" s="3"/>
      <c r="RGZ154" s="3"/>
      <c r="RHA154" s="3"/>
      <c r="RHB154" s="3"/>
      <c r="RHC154" s="3"/>
      <c r="RHD154" s="3"/>
      <c r="RHE154" s="3"/>
      <c r="RHF154" s="3"/>
      <c r="RHG154" s="3"/>
      <c r="RHH154" s="3"/>
      <c r="RHI154" s="3"/>
      <c r="RHJ154" s="3"/>
      <c r="RHK154" s="3"/>
      <c r="RHL154" s="3"/>
      <c r="RHM154" s="3"/>
      <c r="RHN154" s="3"/>
      <c r="RHO154" s="3"/>
      <c r="RHP154" s="3"/>
      <c r="RHQ154" s="3"/>
      <c r="RHR154" s="3"/>
      <c r="RHS154" s="3"/>
      <c r="RHT154" s="3"/>
      <c r="RHU154" s="3"/>
      <c r="RHV154" s="3"/>
      <c r="RHW154" s="3"/>
      <c r="RHX154" s="3"/>
      <c r="RHY154" s="3"/>
      <c r="RHZ154" s="3"/>
      <c r="RIA154" s="3"/>
      <c r="RIB154" s="3"/>
      <c r="RIC154" s="3"/>
      <c r="RID154" s="3"/>
      <c r="RIE154" s="3"/>
      <c r="RIF154" s="3"/>
      <c r="RIG154" s="3"/>
      <c r="RIH154" s="3"/>
      <c r="RII154" s="3"/>
      <c r="RIJ154" s="3"/>
      <c r="RIK154" s="3"/>
      <c r="RIL154" s="3"/>
      <c r="RIM154" s="3"/>
      <c r="RIN154" s="3"/>
      <c r="RIO154" s="3"/>
      <c r="RIP154" s="3"/>
      <c r="RIQ154" s="3"/>
      <c r="RIR154" s="3"/>
      <c r="RIS154" s="3"/>
      <c r="RIT154" s="3"/>
      <c r="RIU154" s="3"/>
      <c r="RIV154" s="3"/>
      <c r="RIW154" s="3"/>
      <c r="RIX154" s="3"/>
      <c r="RIY154" s="3"/>
      <c r="RIZ154" s="3"/>
      <c r="RJA154" s="3"/>
      <c r="RJB154" s="3"/>
      <c r="RJC154" s="3"/>
      <c r="RJD154" s="3"/>
      <c r="RJE154" s="3"/>
      <c r="RJF154" s="3"/>
      <c r="RJG154" s="3"/>
      <c r="RJH154" s="3"/>
      <c r="RJI154" s="3"/>
      <c r="RJJ154" s="3"/>
      <c r="RJK154" s="3"/>
      <c r="RJL154" s="3"/>
      <c r="RJM154" s="3"/>
      <c r="RJN154" s="3"/>
      <c r="RJO154" s="3"/>
      <c r="RJP154" s="3"/>
      <c r="RJQ154" s="3"/>
      <c r="RJR154" s="3"/>
      <c r="RJS154" s="3"/>
      <c r="RJT154" s="3"/>
      <c r="RJU154" s="3"/>
      <c r="RJV154" s="3"/>
      <c r="RJW154" s="3"/>
      <c r="RJX154" s="3"/>
      <c r="RJY154" s="3"/>
      <c r="RJZ154" s="3"/>
      <c r="RKA154" s="3"/>
      <c r="RKB154" s="3"/>
      <c r="RKC154" s="3"/>
      <c r="RKD154" s="3"/>
      <c r="RKE154" s="3"/>
      <c r="RKF154" s="3"/>
      <c r="RKG154" s="3"/>
      <c r="RKH154" s="3"/>
      <c r="RKI154" s="3"/>
      <c r="RKJ154" s="3"/>
      <c r="RKK154" s="3"/>
      <c r="RKL154" s="3"/>
      <c r="RKM154" s="3"/>
      <c r="RKN154" s="3"/>
      <c r="RKO154" s="3"/>
      <c r="RKP154" s="3"/>
      <c r="RKQ154" s="3"/>
      <c r="RKR154" s="3"/>
      <c r="RKS154" s="3"/>
      <c r="RKT154" s="3"/>
      <c r="RKU154" s="3"/>
      <c r="RKV154" s="3"/>
      <c r="RKW154" s="3"/>
      <c r="RKX154" s="3"/>
      <c r="RKY154" s="3"/>
      <c r="RKZ154" s="3"/>
      <c r="RLA154" s="3"/>
      <c r="RLB154" s="3"/>
      <c r="RLC154" s="3"/>
      <c r="RLD154" s="3"/>
      <c r="RLE154" s="3"/>
      <c r="RLF154" s="3"/>
      <c r="RLG154" s="3"/>
      <c r="RLH154" s="3"/>
      <c r="RLI154" s="3"/>
      <c r="RLJ154" s="3"/>
      <c r="RLK154" s="3"/>
      <c r="RLL154" s="3"/>
      <c r="RLM154" s="3"/>
      <c r="RLN154" s="3"/>
      <c r="RLO154" s="3"/>
      <c r="RLP154" s="3"/>
      <c r="RLQ154" s="3"/>
      <c r="RLR154" s="3"/>
      <c r="RLS154" s="3"/>
      <c r="RLT154" s="3"/>
      <c r="RLU154" s="3"/>
      <c r="RLV154" s="3"/>
      <c r="RLW154" s="3"/>
      <c r="RLX154" s="3"/>
      <c r="RLY154" s="3"/>
      <c r="RLZ154" s="3"/>
      <c r="RMA154" s="3"/>
      <c r="RMB154" s="3"/>
      <c r="RMC154" s="3"/>
      <c r="RMD154" s="3"/>
      <c r="RME154" s="3"/>
      <c r="RMF154" s="3"/>
      <c r="RMG154" s="3"/>
      <c r="RMH154" s="3"/>
      <c r="RMI154" s="3"/>
      <c r="RMJ154" s="3"/>
      <c r="RMK154" s="3"/>
      <c r="RML154" s="3"/>
      <c r="RMM154" s="3"/>
      <c r="RMN154" s="3"/>
      <c r="RMO154" s="3"/>
      <c r="RMP154" s="3"/>
      <c r="RMQ154" s="3"/>
      <c r="RMR154" s="3"/>
      <c r="RMS154" s="3"/>
      <c r="RMT154" s="3"/>
      <c r="RMU154" s="3"/>
      <c r="RMV154" s="3"/>
      <c r="RMW154" s="3"/>
      <c r="RMX154" s="3"/>
      <c r="RMY154" s="3"/>
      <c r="RMZ154" s="3"/>
      <c r="RNA154" s="3"/>
      <c r="RNB154" s="3"/>
      <c r="RNC154" s="3"/>
      <c r="RND154" s="3"/>
      <c r="RNE154" s="3"/>
      <c r="RNF154" s="3"/>
      <c r="RNG154" s="3"/>
      <c r="RNH154" s="3"/>
      <c r="RNI154" s="3"/>
      <c r="RNJ154" s="3"/>
      <c r="RNK154" s="3"/>
      <c r="RNL154" s="3"/>
      <c r="RNM154" s="3"/>
      <c r="RNN154" s="3"/>
      <c r="RNO154" s="3"/>
      <c r="RNP154" s="3"/>
      <c r="RNQ154" s="3"/>
      <c r="RNR154" s="3"/>
      <c r="RNS154" s="3"/>
      <c r="RNT154" s="3"/>
      <c r="RNU154" s="3"/>
      <c r="RNV154" s="3"/>
      <c r="RNW154" s="3"/>
      <c r="RNX154" s="3"/>
      <c r="RNY154" s="3"/>
      <c r="RNZ154" s="3"/>
      <c r="ROA154" s="3"/>
      <c r="ROB154" s="3"/>
      <c r="ROC154" s="3"/>
      <c r="ROD154" s="3"/>
      <c r="ROE154" s="3"/>
      <c r="ROF154" s="3"/>
      <c r="ROG154" s="3"/>
      <c r="ROH154" s="3"/>
      <c r="ROI154" s="3"/>
      <c r="ROJ154" s="3"/>
      <c r="ROK154" s="3"/>
      <c r="ROL154" s="3"/>
      <c r="ROM154" s="3"/>
      <c r="RON154" s="3"/>
      <c r="ROO154" s="3"/>
      <c r="ROP154" s="3"/>
      <c r="ROQ154" s="3"/>
      <c r="ROR154" s="3"/>
      <c r="ROS154" s="3"/>
      <c r="ROT154" s="3"/>
      <c r="ROU154" s="3"/>
      <c r="ROV154" s="3"/>
      <c r="ROW154" s="3"/>
      <c r="ROX154" s="3"/>
      <c r="ROY154" s="3"/>
      <c r="ROZ154" s="3"/>
      <c r="RPA154" s="3"/>
      <c r="RPB154" s="3"/>
      <c r="RPC154" s="3"/>
      <c r="RPD154" s="3"/>
      <c r="RPE154" s="3"/>
      <c r="RPF154" s="3"/>
      <c r="RPG154" s="3"/>
      <c r="RPH154" s="3"/>
      <c r="RPI154" s="3"/>
      <c r="RPJ154" s="3"/>
      <c r="RPK154" s="3"/>
      <c r="RPL154" s="3"/>
      <c r="RPM154" s="3"/>
      <c r="RPN154" s="3"/>
      <c r="RPO154" s="3"/>
      <c r="RPP154" s="3"/>
      <c r="RPQ154" s="3"/>
      <c r="RPR154" s="3"/>
      <c r="RPS154" s="3"/>
      <c r="RPT154" s="3"/>
      <c r="RPU154" s="3"/>
      <c r="RPV154" s="3"/>
      <c r="RPW154" s="3"/>
      <c r="RPX154" s="3"/>
      <c r="RPY154" s="3"/>
      <c r="RPZ154" s="3"/>
      <c r="RQA154" s="3"/>
      <c r="RQB154" s="3"/>
      <c r="RQC154" s="3"/>
      <c r="RQD154" s="3"/>
      <c r="RQE154" s="3"/>
      <c r="RQF154" s="3"/>
      <c r="RQG154" s="3"/>
      <c r="RQH154" s="3"/>
      <c r="RQI154" s="3"/>
      <c r="RQJ154" s="3"/>
      <c r="RQK154" s="3"/>
      <c r="RQL154" s="3"/>
      <c r="RQM154" s="3"/>
      <c r="RQN154" s="3"/>
      <c r="RQO154" s="3"/>
      <c r="RQP154" s="3"/>
      <c r="RQQ154" s="3"/>
      <c r="RQR154" s="3"/>
      <c r="RQS154" s="3"/>
      <c r="RQT154" s="3"/>
      <c r="RQU154" s="3"/>
      <c r="RQV154" s="3"/>
      <c r="RQW154" s="3"/>
      <c r="RQX154" s="3"/>
      <c r="RQY154" s="3"/>
      <c r="RQZ154" s="3"/>
      <c r="RRA154" s="3"/>
      <c r="RRB154" s="3"/>
      <c r="RRC154" s="3"/>
      <c r="RRD154" s="3"/>
      <c r="RRE154" s="3"/>
      <c r="RRF154" s="3"/>
      <c r="RRG154" s="3"/>
      <c r="RRH154" s="3"/>
      <c r="RRI154" s="3"/>
      <c r="RRJ154" s="3"/>
      <c r="RRK154" s="3"/>
      <c r="RRL154" s="3"/>
      <c r="RRM154" s="3"/>
      <c r="RRN154" s="3"/>
      <c r="RRO154" s="3"/>
      <c r="RRP154" s="3"/>
      <c r="RRQ154" s="3"/>
      <c r="RRR154" s="3"/>
      <c r="RRS154" s="3"/>
      <c r="RRT154" s="3"/>
      <c r="RRU154" s="3"/>
      <c r="RRV154" s="3"/>
      <c r="RRW154" s="3"/>
      <c r="RRX154" s="3"/>
      <c r="RRY154" s="3"/>
      <c r="RRZ154" s="3"/>
      <c r="RSA154" s="3"/>
      <c r="RSB154" s="3"/>
      <c r="RSC154" s="3"/>
      <c r="RSD154" s="3"/>
      <c r="RSE154" s="3"/>
      <c r="RSF154" s="3"/>
      <c r="RSG154" s="3"/>
      <c r="RSH154" s="3"/>
      <c r="RSI154" s="3"/>
      <c r="RSJ154" s="3"/>
      <c r="RSK154" s="3"/>
      <c r="RSL154" s="3"/>
      <c r="RSM154" s="3"/>
      <c r="RSN154" s="3"/>
      <c r="RSO154" s="3"/>
      <c r="RSP154" s="3"/>
      <c r="RSQ154" s="3"/>
      <c r="RSR154" s="3"/>
      <c r="RSS154" s="3"/>
      <c r="RST154" s="3"/>
      <c r="RSU154" s="3"/>
      <c r="RSV154" s="3"/>
      <c r="RSW154" s="3"/>
      <c r="RSX154" s="3"/>
      <c r="RSY154" s="3"/>
      <c r="RSZ154" s="3"/>
      <c r="RTA154" s="3"/>
      <c r="RTB154" s="3"/>
      <c r="RTC154" s="3"/>
      <c r="RTD154" s="3"/>
      <c r="RTE154" s="3"/>
      <c r="RTF154" s="3"/>
      <c r="RTG154" s="3"/>
      <c r="RTH154" s="3"/>
      <c r="RTI154" s="3"/>
      <c r="RTJ154" s="3"/>
      <c r="RTK154" s="3"/>
      <c r="RTL154" s="3"/>
      <c r="RTM154" s="3"/>
      <c r="RTN154" s="3"/>
      <c r="RTO154" s="3"/>
      <c r="RTP154" s="3"/>
      <c r="RTQ154" s="3"/>
      <c r="RTR154" s="3"/>
      <c r="RTS154" s="3"/>
      <c r="RTT154" s="3"/>
      <c r="RTU154" s="3"/>
      <c r="RTV154" s="3"/>
      <c r="RTW154" s="3"/>
      <c r="RTX154" s="3"/>
      <c r="RTY154" s="3"/>
      <c r="RTZ154" s="3"/>
      <c r="RUA154" s="3"/>
      <c r="RUB154" s="3"/>
      <c r="RUC154" s="3"/>
      <c r="RUD154" s="3"/>
      <c r="RUE154" s="3"/>
      <c r="RUF154" s="3"/>
      <c r="RUG154" s="3"/>
      <c r="RUH154" s="3"/>
      <c r="RUI154" s="3"/>
      <c r="RUJ154" s="3"/>
      <c r="RUK154" s="3"/>
      <c r="RUL154" s="3"/>
      <c r="RUM154" s="3"/>
      <c r="RUN154" s="3"/>
      <c r="RUO154" s="3"/>
      <c r="RUP154" s="3"/>
      <c r="RUQ154" s="3"/>
      <c r="RUR154" s="3"/>
      <c r="RUS154" s="3"/>
      <c r="RUT154" s="3"/>
      <c r="RUU154" s="3"/>
      <c r="RUV154" s="3"/>
      <c r="RUW154" s="3"/>
      <c r="RUX154" s="3"/>
      <c r="RUY154" s="3"/>
      <c r="RUZ154" s="3"/>
      <c r="RVA154" s="3"/>
      <c r="RVB154" s="3"/>
      <c r="RVC154" s="3"/>
      <c r="RVD154" s="3"/>
      <c r="RVE154" s="3"/>
      <c r="RVF154" s="3"/>
      <c r="RVG154" s="3"/>
      <c r="RVH154" s="3"/>
      <c r="RVI154" s="3"/>
      <c r="RVJ154" s="3"/>
      <c r="RVK154" s="3"/>
      <c r="RVL154" s="3"/>
      <c r="RVM154" s="3"/>
      <c r="RVN154" s="3"/>
      <c r="RVO154" s="3"/>
      <c r="RVP154" s="3"/>
      <c r="RVQ154" s="3"/>
      <c r="RVR154" s="3"/>
      <c r="RVS154" s="3"/>
      <c r="RVT154" s="3"/>
      <c r="RVU154" s="3"/>
      <c r="RVV154" s="3"/>
      <c r="RVW154" s="3"/>
      <c r="RVX154" s="3"/>
      <c r="RVY154" s="3"/>
      <c r="RVZ154" s="3"/>
      <c r="RWA154" s="3"/>
      <c r="RWB154" s="3"/>
      <c r="RWC154" s="3"/>
      <c r="RWD154" s="3"/>
      <c r="RWE154" s="3"/>
      <c r="RWF154" s="3"/>
      <c r="RWG154" s="3"/>
      <c r="RWH154" s="3"/>
      <c r="RWI154" s="3"/>
      <c r="RWJ154" s="3"/>
      <c r="RWK154" s="3"/>
      <c r="RWL154" s="3"/>
      <c r="RWM154" s="3"/>
      <c r="RWN154" s="3"/>
      <c r="RWO154" s="3"/>
      <c r="RWP154" s="3"/>
      <c r="RWQ154" s="3"/>
      <c r="RWR154" s="3"/>
      <c r="RWS154" s="3"/>
      <c r="RWT154" s="3"/>
      <c r="RWU154" s="3"/>
      <c r="RWV154" s="3"/>
      <c r="RWW154" s="3"/>
      <c r="RWX154" s="3"/>
      <c r="RWY154" s="3"/>
      <c r="RWZ154" s="3"/>
      <c r="RXA154" s="3"/>
      <c r="RXB154" s="3"/>
      <c r="RXC154" s="3"/>
      <c r="RXD154" s="3"/>
      <c r="RXE154" s="3"/>
      <c r="RXF154" s="3"/>
      <c r="RXG154" s="3"/>
      <c r="RXH154" s="3"/>
      <c r="RXI154" s="3"/>
      <c r="RXJ154" s="3"/>
      <c r="RXK154" s="3"/>
      <c r="RXL154" s="3"/>
      <c r="RXM154" s="3"/>
      <c r="RXN154" s="3"/>
      <c r="RXO154" s="3"/>
      <c r="RXP154" s="3"/>
      <c r="RXQ154" s="3"/>
      <c r="RXR154" s="3"/>
      <c r="RXS154" s="3"/>
      <c r="RXT154" s="3"/>
      <c r="RXU154" s="3"/>
      <c r="RXV154" s="3"/>
      <c r="RXW154" s="3"/>
      <c r="RXX154" s="3"/>
      <c r="RXY154" s="3"/>
      <c r="RXZ154" s="3"/>
      <c r="RYA154" s="3"/>
      <c r="RYB154" s="3"/>
      <c r="RYC154" s="3"/>
      <c r="RYD154" s="3"/>
      <c r="RYE154" s="3"/>
      <c r="RYF154" s="3"/>
      <c r="RYG154" s="3"/>
      <c r="RYH154" s="3"/>
      <c r="RYI154" s="3"/>
      <c r="RYJ154" s="3"/>
      <c r="RYK154" s="3"/>
      <c r="RYL154" s="3"/>
      <c r="RYM154" s="3"/>
      <c r="RYN154" s="3"/>
      <c r="RYO154" s="3"/>
      <c r="RYP154" s="3"/>
      <c r="RYQ154" s="3"/>
      <c r="RYR154" s="3"/>
      <c r="RYS154" s="3"/>
      <c r="RYT154" s="3"/>
      <c r="RYU154" s="3"/>
      <c r="RYV154" s="3"/>
      <c r="RYW154" s="3"/>
      <c r="RYX154" s="3"/>
      <c r="RYY154" s="3"/>
      <c r="RYZ154" s="3"/>
      <c r="RZA154" s="3"/>
      <c r="RZB154" s="3"/>
      <c r="RZC154" s="3"/>
      <c r="RZD154" s="3"/>
      <c r="RZE154" s="3"/>
      <c r="RZF154" s="3"/>
      <c r="RZG154" s="3"/>
      <c r="RZH154" s="3"/>
      <c r="RZI154" s="3"/>
      <c r="RZJ154" s="3"/>
      <c r="RZK154" s="3"/>
      <c r="RZL154" s="3"/>
      <c r="RZM154" s="3"/>
      <c r="RZN154" s="3"/>
      <c r="RZO154" s="3"/>
      <c r="RZP154" s="3"/>
      <c r="RZQ154" s="3"/>
      <c r="RZR154" s="3"/>
      <c r="RZS154" s="3"/>
      <c r="RZT154" s="3"/>
      <c r="RZU154" s="3"/>
      <c r="RZV154" s="3"/>
      <c r="RZW154" s="3"/>
      <c r="RZX154" s="3"/>
      <c r="RZY154" s="3"/>
      <c r="RZZ154" s="3"/>
      <c r="SAA154" s="3"/>
      <c r="SAB154" s="3"/>
      <c r="SAC154" s="3"/>
      <c r="SAD154" s="3"/>
      <c r="SAE154" s="3"/>
      <c r="SAF154" s="3"/>
      <c r="SAG154" s="3"/>
      <c r="SAH154" s="3"/>
      <c r="SAI154" s="3"/>
      <c r="SAJ154" s="3"/>
      <c r="SAK154" s="3"/>
      <c r="SAL154" s="3"/>
      <c r="SAM154" s="3"/>
      <c r="SAN154" s="3"/>
      <c r="SAO154" s="3"/>
      <c r="SAP154" s="3"/>
      <c r="SAQ154" s="3"/>
      <c r="SAR154" s="3"/>
      <c r="SAS154" s="3"/>
      <c r="SAT154" s="3"/>
      <c r="SAU154" s="3"/>
      <c r="SAV154" s="3"/>
      <c r="SAW154" s="3"/>
      <c r="SAX154" s="3"/>
      <c r="SAY154" s="3"/>
      <c r="SAZ154" s="3"/>
      <c r="SBA154" s="3"/>
      <c r="SBB154" s="3"/>
      <c r="SBC154" s="3"/>
      <c r="SBD154" s="3"/>
      <c r="SBE154" s="3"/>
      <c r="SBF154" s="3"/>
      <c r="SBG154" s="3"/>
      <c r="SBH154" s="3"/>
      <c r="SBI154" s="3"/>
      <c r="SBJ154" s="3"/>
      <c r="SBK154" s="3"/>
      <c r="SBL154" s="3"/>
      <c r="SBM154" s="3"/>
      <c r="SBN154" s="3"/>
      <c r="SBO154" s="3"/>
      <c r="SBP154" s="3"/>
      <c r="SBQ154" s="3"/>
      <c r="SBR154" s="3"/>
      <c r="SBS154" s="3"/>
      <c r="SBT154" s="3"/>
      <c r="SBU154" s="3"/>
      <c r="SBV154" s="3"/>
      <c r="SBW154" s="3"/>
      <c r="SBX154" s="3"/>
      <c r="SBY154" s="3"/>
      <c r="SBZ154" s="3"/>
      <c r="SCA154" s="3"/>
      <c r="SCB154" s="3"/>
      <c r="SCC154" s="3"/>
      <c r="SCD154" s="3"/>
      <c r="SCE154" s="3"/>
      <c r="SCF154" s="3"/>
      <c r="SCG154" s="3"/>
      <c r="SCH154" s="3"/>
      <c r="SCI154" s="3"/>
      <c r="SCJ154" s="3"/>
      <c r="SCK154" s="3"/>
      <c r="SCL154" s="3"/>
      <c r="SCM154" s="3"/>
      <c r="SCN154" s="3"/>
      <c r="SCO154" s="3"/>
      <c r="SCP154" s="3"/>
      <c r="SCQ154" s="3"/>
      <c r="SCR154" s="3"/>
      <c r="SCS154" s="3"/>
      <c r="SCT154" s="3"/>
      <c r="SCU154" s="3"/>
      <c r="SCV154" s="3"/>
      <c r="SCW154" s="3"/>
      <c r="SCX154" s="3"/>
      <c r="SCY154" s="3"/>
      <c r="SCZ154" s="3"/>
      <c r="SDA154" s="3"/>
      <c r="SDB154" s="3"/>
      <c r="SDC154" s="3"/>
      <c r="SDD154" s="3"/>
      <c r="SDE154" s="3"/>
      <c r="SDF154" s="3"/>
      <c r="SDG154" s="3"/>
      <c r="SDH154" s="3"/>
      <c r="SDI154" s="3"/>
      <c r="SDJ154" s="3"/>
      <c r="SDK154" s="3"/>
      <c r="SDL154" s="3"/>
      <c r="SDM154" s="3"/>
      <c r="SDN154" s="3"/>
      <c r="SDO154" s="3"/>
      <c r="SDP154" s="3"/>
      <c r="SDQ154" s="3"/>
      <c r="SDR154" s="3"/>
      <c r="SDS154" s="3"/>
      <c r="SDT154" s="3"/>
      <c r="SDU154" s="3"/>
      <c r="SDV154" s="3"/>
      <c r="SDW154" s="3"/>
      <c r="SDX154" s="3"/>
      <c r="SDY154" s="3"/>
      <c r="SDZ154" s="3"/>
      <c r="SEA154" s="3"/>
      <c r="SEB154" s="3"/>
      <c r="SEC154" s="3"/>
      <c r="SED154" s="3"/>
      <c r="SEE154" s="3"/>
      <c r="SEF154" s="3"/>
      <c r="SEG154" s="3"/>
      <c r="SEH154" s="3"/>
      <c r="SEI154" s="3"/>
      <c r="SEJ154" s="3"/>
      <c r="SEK154" s="3"/>
      <c r="SEL154" s="3"/>
      <c r="SEM154" s="3"/>
      <c r="SEN154" s="3"/>
      <c r="SEO154" s="3"/>
      <c r="SEP154" s="3"/>
      <c r="SEQ154" s="3"/>
      <c r="SER154" s="3"/>
      <c r="SES154" s="3"/>
      <c r="SET154" s="3"/>
      <c r="SEU154" s="3"/>
      <c r="SEV154" s="3"/>
      <c r="SEW154" s="3"/>
      <c r="SEX154" s="3"/>
      <c r="SEY154" s="3"/>
      <c r="SEZ154" s="3"/>
      <c r="SFA154" s="3"/>
      <c r="SFB154" s="3"/>
      <c r="SFC154" s="3"/>
      <c r="SFD154" s="3"/>
      <c r="SFE154" s="3"/>
      <c r="SFF154" s="3"/>
      <c r="SFG154" s="3"/>
      <c r="SFH154" s="3"/>
      <c r="SFI154" s="3"/>
      <c r="SFJ154" s="3"/>
      <c r="SFK154" s="3"/>
      <c r="SFL154" s="3"/>
      <c r="SFM154" s="3"/>
      <c r="SFN154" s="3"/>
      <c r="SFO154" s="3"/>
      <c r="SFP154" s="3"/>
      <c r="SFQ154" s="3"/>
      <c r="SFR154" s="3"/>
      <c r="SFS154" s="3"/>
      <c r="SFT154" s="3"/>
      <c r="SFU154" s="3"/>
      <c r="SFV154" s="3"/>
      <c r="SFW154" s="3"/>
      <c r="SFX154" s="3"/>
      <c r="SFY154" s="3"/>
      <c r="SFZ154" s="3"/>
      <c r="SGA154" s="3"/>
      <c r="SGB154" s="3"/>
      <c r="SGC154" s="3"/>
      <c r="SGD154" s="3"/>
      <c r="SGE154" s="3"/>
      <c r="SGF154" s="3"/>
      <c r="SGG154" s="3"/>
      <c r="SGH154" s="3"/>
      <c r="SGI154" s="3"/>
      <c r="SGJ154" s="3"/>
      <c r="SGK154" s="3"/>
      <c r="SGL154" s="3"/>
      <c r="SGM154" s="3"/>
      <c r="SGN154" s="3"/>
      <c r="SGO154" s="3"/>
      <c r="SGP154" s="3"/>
      <c r="SGQ154" s="3"/>
      <c r="SGR154" s="3"/>
      <c r="SGS154" s="3"/>
      <c r="SGT154" s="3"/>
      <c r="SGU154" s="3"/>
      <c r="SGV154" s="3"/>
      <c r="SGW154" s="3"/>
      <c r="SGX154" s="3"/>
      <c r="SGY154" s="3"/>
      <c r="SGZ154" s="3"/>
      <c r="SHA154" s="3"/>
      <c r="SHB154" s="3"/>
      <c r="SHC154" s="3"/>
      <c r="SHD154" s="3"/>
      <c r="SHE154" s="3"/>
      <c r="SHF154" s="3"/>
      <c r="SHG154" s="3"/>
      <c r="SHH154" s="3"/>
      <c r="SHI154" s="3"/>
      <c r="SHJ154" s="3"/>
      <c r="SHK154" s="3"/>
      <c r="SHL154" s="3"/>
      <c r="SHM154" s="3"/>
      <c r="SHN154" s="3"/>
      <c r="SHO154" s="3"/>
      <c r="SHP154" s="3"/>
      <c r="SHQ154" s="3"/>
      <c r="SHR154" s="3"/>
      <c r="SHS154" s="3"/>
      <c r="SHT154" s="3"/>
      <c r="SHU154" s="3"/>
      <c r="SHV154" s="3"/>
      <c r="SHW154" s="3"/>
      <c r="SHX154" s="3"/>
      <c r="SHY154" s="3"/>
      <c r="SHZ154" s="3"/>
      <c r="SIA154" s="3"/>
      <c r="SIB154" s="3"/>
      <c r="SIC154" s="3"/>
      <c r="SID154" s="3"/>
      <c r="SIE154" s="3"/>
      <c r="SIF154" s="3"/>
      <c r="SIG154" s="3"/>
      <c r="SIH154" s="3"/>
      <c r="SII154" s="3"/>
      <c r="SIJ154" s="3"/>
      <c r="SIK154" s="3"/>
      <c r="SIL154" s="3"/>
      <c r="SIM154" s="3"/>
      <c r="SIN154" s="3"/>
      <c r="SIO154" s="3"/>
      <c r="SIP154" s="3"/>
      <c r="SIQ154" s="3"/>
      <c r="SIR154" s="3"/>
      <c r="SIS154" s="3"/>
      <c r="SIT154" s="3"/>
      <c r="SIU154" s="3"/>
      <c r="SIV154" s="3"/>
      <c r="SIW154" s="3"/>
      <c r="SIX154" s="3"/>
      <c r="SIY154" s="3"/>
      <c r="SIZ154" s="3"/>
      <c r="SJA154" s="3"/>
      <c r="SJB154" s="3"/>
      <c r="SJC154" s="3"/>
      <c r="SJD154" s="3"/>
      <c r="SJE154" s="3"/>
      <c r="SJF154" s="3"/>
      <c r="SJG154" s="3"/>
      <c r="SJH154" s="3"/>
      <c r="SJI154" s="3"/>
      <c r="SJJ154" s="3"/>
      <c r="SJK154" s="3"/>
      <c r="SJL154" s="3"/>
      <c r="SJM154" s="3"/>
      <c r="SJN154" s="3"/>
      <c r="SJO154" s="3"/>
      <c r="SJP154" s="3"/>
      <c r="SJQ154" s="3"/>
      <c r="SJR154" s="3"/>
      <c r="SJS154" s="3"/>
      <c r="SJT154" s="3"/>
      <c r="SJU154" s="3"/>
      <c r="SJV154" s="3"/>
      <c r="SJW154" s="3"/>
      <c r="SJX154" s="3"/>
      <c r="SJY154" s="3"/>
      <c r="SJZ154" s="3"/>
      <c r="SKA154" s="3"/>
      <c r="SKB154" s="3"/>
      <c r="SKC154" s="3"/>
      <c r="SKD154" s="3"/>
      <c r="SKE154" s="3"/>
      <c r="SKF154" s="3"/>
      <c r="SKG154" s="3"/>
      <c r="SKH154" s="3"/>
      <c r="SKI154" s="3"/>
      <c r="SKJ154" s="3"/>
      <c r="SKK154" s="3"/>
      <c r="SKL154" s="3"/>
      <c r="SKM154" s="3"/>
      <c r="SKN154" s="3"/>
      <c r="SKO154" s="3"/>
      <c r="SKP154" s="3"/>
      <c r="SKQ154" s="3"/>
      <c r="SKR154" s="3"/>
      <c r="SKS154" s="3"/>
      <c r="SKT154" s="3"/>
      <c r="SKU154" s="3"/>
      <c r="SKV154" s="3"/>
      <c r="SKW154" s="3"/>
      <c r="SKX154" s="3"/>
      <c r="SKY154" s="3"/>
      <c r="SKZ154" s="3"/>
      <c r="SLA154" s="3"/>
      <c r="SLB154" s="3"/>
      <c r="SLC154" s="3"/>
      <c r="SLD154" s="3"/>
      <c r="SLE154" s="3"/>
      <c r="SLF154" s="3"/>
      <c r="SLG154" s="3"/>
      <c r="SLH154" s="3"/>
      <c r="SLI154" s="3"/>
      <c r="SLJ154" s="3"/>
      <c r="SLK154" s="3"/>
      <c r="SLL154" s="3"/>
      <c r="SLM154" s="3"/>
      <c r="SLN154" s="3"/>
      <c r="SLO154" s="3"/>
      <c r="SLP154" s="3"/>
      <c r="SLQ154" s="3"/>
      <c r="SLR154" s="3"/>
      <c r="SLS154" s="3"/>
      <c r="SLT154" s="3"/>
      <c r="SLU154" s="3"/>
      <c r="SLV154" s="3"/>
      <c r="SLW154" s="3"/>
      <c r="SLX154" s="3"/>
      <c r="SLY154" s="3"/>
      <c r="SLZ154" s="3"/>
      <c r="SMA154" s="3"/>
      <c r="SMB154" s="3"/>
      <c r="SMC154" s="3"/>
      <c r="SMD154" s="3"/>
      <c r="SME154" s="3"/>
      <c r="SMF154" s="3"/>
      <c r="SMG154" s="3"/>
      <c r="SMH154" s="3"/>
      <c r="SMI154" s="3"/>
      <c r="SMJ154" s="3"/>
      <c r="SMK154" s="3"/>
      <c r="SML154" s="3"/>
      <c r="SMM154" s="3"/>
      <c r="SMN154" s="3"/>
      <c r="SMO154" s="3"/>
      <c r="SMP154" s="3"/>
      <c r="SMQ154" s="3"/>
      <c r="SMR154" s="3"/>
      <c r="SMS154" s="3"/>
      <c r="SMT154" s="3"/>
      <c r="SMU154" s="3"/>
      <c r="SMV154" s="3"/>
      <c r="SMW154" s="3"/>
      <c r="SMX154" s="3"/>
      <c r="SMY154" s="3"/>
      <c r="SMZ154" s="3"/>
      <c r="SNA154" s="3"/>
      <c r="SNB154" s="3"/>
      <c r="SNC154" s="3"/>
      <c r="SND154" s="3"/>
      <c r="SNE154" s="3"/>
      <c r="SNF154" s="3"/>
      <c r="SNG154" s="3"/>
      <c r="SNH154" s="3"/>
      <c r="SNI154" s="3"/>
      <c r="SNJ154" s="3"/>
      <c r="SNK154" s="3"/>
      <c r="SNL154" s="3"/>
      <c r="SNM154" s="3"/>
      <c r="SNN154" s="3"/>
      <c r="SNO154" s="3"/>
      <c r="SNP154" s="3"/>
      <c r="SNQ154" s="3"/>
      <c r="SNR154" s="3"/>
      <c r="SNS154" s="3"/>
      <c r="SNT154" s="3"/>
      <c r="SNU154" s="3"/>
      <c r="SNV154" s="3"/>
      <c r="SNW154" s="3"/>
      <c r="SNX154" s="3"/>
      <c r="SNY154" s="3"/>
      <c r="SNZ154" s="3"/>
      <c r="SOA154" s="3"/>
      <c r="SOB154" s="3"/>
      <c r="SOC154" s="3"/>
      <c r="SOD154" s="3"/>
      <c r="SOE154" s="3"/>
      <c r="SOF154" s="3"/>
      <c r="SOG154" s="3"/>
      <c r="SOH154" s="3"/>
      <c r="SOI154" s="3"/>
      <c r="SOJ154" s="3"/>
      <c r="SOK154" s="3"/>
      <c r="SOL154" s="3"/>
      <c r="SOM154" s="3"/>
      <c r="SON154" s="3"/>
      <c r="SOO154" s="3"/>
      <c r="SOP154" s="3"/>
      <c r="SOQ154" s="3"/>
      <c r="SOR154" s="3"/>
      <c r="SOS154" s="3"/>
      <c r="SOT154" s="3"/>
      <c r="SOU154" s="3"/>
      <c r="SOV154" s="3"/>
      <c r="SOW154" s="3"/>
      <c r="SOX154" s="3"/>
      <c r="SOY154" s="3"/>
      <c r="SOZ154" s="3"/>
      <c r="SPA154" s="3"/>
      <c r="SPB154" s="3"/>
      <c r="SPC154" s="3"/>
      <c r="SPD154" s="3"/>
      <c r="SPE154" s="3"/>
      <c r="SPF154" s="3"/>
      <c r="SPG154" s="3"/>
      <c r="SPH154" s="3"/>
      <c r="SPI154" s="3"/>
      <c r="SPJ154" s="3"/>
      <c r="SPK154" s="3"/>
      <c r="SPL154" s="3"/>
      <c r="SPM154" s="3"/>
      <c r="SPN154" s="3"/>
      <c r="SPO154" s="3"/>
      <c r="SPP154" s="3"/>
      <c r="SPQ154" s="3"/>
      <c r="SPR154" s="3"/>
      <c r="SPS154" s="3"/>
      <c r="SPT154" s="3"/>
      <c r="SPU154" s="3"/>
      <c r="SPV154" s="3"/>
      <c r="SPW154" s="3"/>
      <c r="SPX154" s="3"/>
      <c r="SPY154" s="3"/>
      <c r="SPZ154" s="3"/>
      <c r="SQA154" s="3"/>
      <c r="SQB154" s="3"/>
      <c r="SQC154" s="3"/>
      <c r="SQD154" s="3"/>
      <c r="SQE154" s="3"/>
      <c r="SQF154" s="3"/>
      <c r="SQG154" s="3"/>
      <c r="SQH154" s="3"/>
      <c r="SQI154" s="3"/>
      <c r="SQJ154" s="3"/>
      <c r="SQK154" s="3"/>
      <c r="SQL154" s="3"/>
      <c r="SQM154" s="3"/>
      <c r="SQN154" s="3"/>
      <c r="SQO154" s="3"/>
      <c r="SQP154" s="3"/>
      <c r="SQQ154" s="3"/>
      <c r="SQR154" s="3"/>
      <c r="SQS154" s="3"/>
      <c r="SQT154" s="3"/>
      <c r="SQU154" s="3"/>
      <c r="SQV154" s="3"/>
      <c r="SQW154" s="3"/>
      <c r="SQX154" s="3"/>
      <c r="SQY154" s="3"/>
      <c r="SQZ154" s="3"/>
      <c r="SRA154" s="3"/>
      <c r="SRB154" s="3"/>
      <c r="SRC154" s="3"/>
      <c r="SRD154" s="3"/>
      <c r="SRE154" s="3"/>
      <c r="SRF154" s="3"/>
      <c r="SRG154" s="3"/>
      <c r="SRH154" s="3"/>
      <c r="SRI154" s="3"/>
      <c r="SRJ154" s="3"/>
      <c r="SRK154" s="3"/>
      <c r="SRL154" s="3"/>
      <c r="SRM154" s="3"/>
      <c r="SRN154" s="3"/>
      <c r="SRO154" s="3"/>
      <c r="SRP154" s="3"/>
      <c r="SRQ154" s="3"/>
      <c r="SRR154" s="3"/>
      <c r="SRS154" s="3"/>
      <c r="SRT154" s="3"/>
      <c r="SRU154" s="3"/>
      <c r="SRV154" s="3"/>
      <c r="SRW154" s="3"/>
      <c r="SRX154" s="3"/>
      <c r="SRY154" s="3"/>
      <c r="SRZ154" s="3"/>
      <c r="SSA154" s="3"/>
      <c r="SSB154" s="3"/>
      <c r="SSC154" s="3"/>
      <c r="SSD154" s="3"/>
      <c r="SSE154" s="3"/>
      <c r="SSF154" s="3"/>
      <c r="SSG154" s="3"/>
      <c r="SSH154" s="3"/>
      <c r="SSI154" s="3"/>
      <c r="SSJ154" s="3"/>
      <c r="SSK154" s="3"/>
      <c r="SSL154" s="3"/>
      <c r="SSM154" s="3"/>
      <c r="SSN154" s="3"/>
      <c r="SSO154" s="3"/>
      <c r="SSP154" s="3"/>
      <c r="SSQ154" s="3"/>
      <c r="SSR154" s="3"/>
      <c r="SSS154" s="3"/>
      <c r="SST154" s="3"/>
      <c r="SSU154" s="3"/>
      <c r="SSV154" s="3"/>
      <c r="SSW154" s="3"/>
      <c r="SSX154" s="3"/>
      <c r="SSY154" s="3"/>
      <c r="SSZ154" s="3"/>
      <c r="STA154" s="3"/>
      <c r="STB154" s="3"/>
      <c r="STC154" s="3"/>
      <c r="STD154" s="3"/>
      <c r="STE154" s="3"/>
      <c r="STF154" s="3"/>
      <c r="STG154" s="3"/>
      <c r="STH154" s="3"/>
      <c r="STI154" s="3"/>
      <c r="STJ154" s="3"/>
      <c r="STK154" s="3"/>
      <c r="STL154" s="3"/>
      <c r="STM154" s="3"/>
      <c r="STN154" s="3"/>
      <c r="STO154" s="3"/>
      <c r="STP154" s="3"/>
      <c r="STQ154" s="3"/>
      <c r="STR154" s="3"/>
      <c r="STS154" s="3"/>
      <c r="STT154" s="3"/>
      <c r="STU154" s="3"/>
      <c r="STV154" s="3"/>
      <c r="STW154" s="3"/>
      <c r="STX154" s="3"/>
      <c r="STY154" s="3"/>
      <c r="STZ154" s="3"/>
      <c r="SUA154" s="3"/>
      <c r="SUB154" s="3"/>
      <c r="SUC154" s="3"/>
      <c r="SUD154" s="3"/>
      <c r="SUE154" s="3"/>
      <c r="SUF154" s="3"/>
      <c r="SUG154" s="3"/>
      <c r="SUH154" s="3"/>
      <c r="SUI154" s="3"/>
      <c r="SUJ154" s="3"/>
      <c r="SUK154" s="3"/>
      <c r="SUL154" s="3"/>
      <c r="SUM154" s="3"/>
      <c r="SUN154" s="3"/>
      <c r="SUO154" s="3"/>
      <c r="SUP154" s="3"/>
      <c r="SUQ154" s="3"/>
      <c r="SUR154" s="3"/>
      <c r="SUS154" s="3"/>
      <c r="SUT154" s="3"/>
      <c r="SUU154" s="3"/>
      <c r="SUV154" s="3"/>
      <c r="SUW154" s="3"/>
      <c r="SUX154" s="3"/>
      <c r="SUY154" s="3"/>
      <c r="SUZ154" s="3"/>
      <c r="SVA154" s="3"/>
      <c r="SVB154" s="3"/>
      <c r="SVC154" s="3"/>
      <c r="SVD154" s="3"/>
      <c r="SVE154" s="3"/>
      <c r="SVF154" s="3"/>
      <c r="SVG154" s="3"/>
      <c r="SVH154" s="3"/>
      <c r="SVI154" s="3"/>
      <c r="SVJ154" s="3"/>
      <c r="SVK154" s="3"/>
      <c r="SVL154" s="3"/>
      <c r="SVM154" s="3"/>
      <c r="SVN154" s="3"/>
      <c r="SVO154" s="3"/>
      <c r="SVP154" s="3"/>
      <c r="SVQ154" s="3"/>
      <c r="SVR154" s="3"/>
      <c r="SVS154" s="3"/>
      <c r="SVT154" s="3"/>
      <c r="SVU154" s="3"/>
      <c r="SVV154" s="3"/>
      <c r="SVW154" s="3"/>
      <c r="SVX154" s="3"/>
      <c r="SVY154" s="3"/>
      <c r="SVZ154" s="3"/>
      <c r="SWA154" s="3"/>
      <c r="SWB154" s="3"/>
      <c r="SWC154" s="3"/>
      <c r="SWD154" s="3"/>
      <c r="SWE154" s="3"/>
      <c r="SWF154" s="3"/>
      <c r="SWG154" s="3"/>
      <c r="SWH154" s="3"/>
      <c r="SWI154" s="3"/>
      <c r="SWJ154" s="3"/>
      <c r="SWK154" s="3"/>
      <c r="SWL154" s="3"/>
      <c r="SWM154" s="3"/>
      <c r="SWN154" s="3"/>
      <c r="SWO154" s="3"/>
      <c r="SWP154" s="3"/>
      <c r="SWQ154" s="3"/>
      <c r="SWR154" s="3"/>
      <c r="SWS154" s="3"/>
      <c r="SWT154" s="3"/>
      <c r="SWU154" s="3"/>
      <c r="SWV154" s="3"/>
      <c r="SWW154" s="3"/>
      <c r="SWX154" s="3"/>
      <c r="SWY154" s="3"/>
      <c r="SWZ154" s="3"/>
      <c r="SXA154" s="3"/>
      <c r="SXB154" s="3"/>
      <c r="SXC154" s="3"/>
      <c r="SXD154" s="3"/>
      <c r="SXE154" s="3"/>
      <c r="SXF154" s="3"/>
      <c r="SXG154" s="3"/>
      <c r="SXH154" s="3"/>
      <c r="SXI154" s="3"/>
      <c r="SXJ154" s="3"/>
      <c r="SXK154" s="3"/>
      <c r="SXL154" s="3"/>
      <c r="SXM154" s="3"/>
      <c r="SXN154" s="3"/>
      <c r="SXO154" s="3"/>
      <c r="SXP154" s="3"/>
      <c r="SXQ154" s="3"/>
      <c r="SXR154" s="3"/>
      <c r="SXS154" s="3"/>
      <c r="SXT154" s="3"/>
      <c r="SXU154" s="3"/>
      <c r="SXV154" s="3"/>
      <c r="SXW154" s="3"/>
      <c r="SXX154" s="3"/>
      <c r="SXY154" s="3"/>
      <c r="SXZ154" s="3"/>
      <c r="SYA154" s="3"/>
      <c r="SYB154" s="3"/>
      <c r="SYC154" s="3"/>
      <c r="SYD154" s="3"/>
      <c r="SYE154" s="3"/>
      <c r="SYF154" s="3"/>
      <c r="SYG154" s="3"/>
      <c r="SYH154" s="3"/>
      <c r="SYI154" s="3"/>
      <c r="SYJ154" s="3"/>
      <c r="SYK154" s="3"/>
      <c r="SYL154" s="3"/>
      <c r="SYM154" s="3"/>
      <c r="SYN154" s="3"/>
      <c r="SYO154" s="3"/>
      <c r="SYP154" s="3"/>
      <c r="SYQ154" s="3"/>
      <c r="SYR154" s="3"/>
      <c r="SYS154" s="3"/>
      <c r="SYT154" s="3"/>
      <c r="SYU154" s="3"/>
      <c r="SYV154" s="3"/>
      <c r="SYW154" s="3"/>
      <c r="SYX154" s="3"/>
      <c r="SYY154" s="3"/>
      <c r="SYZ154" s="3"/>
      <c r="SZA154" s="3"/>
      <c r="SZB154" s="3"/>
      <c r="SZC154" s="3"/>
      <c r="SZD154" s="3"/>
      <c r="SZE154" s="3"/>
      <c r="SZF154" s="3"/>
      <c r="SZG154" s="3"/>
      <c r="SZH154" s="3"/>
      <c r="SZI154" s="3"/>
      <c r="SZJ154" s="3"/>
      <c r="SZK154" s="3"/>
      <c r="SZL154" s="3"/>
      <c r="SZM154" s="3"/>
      <c r="SZN154" s="3"/>
      <c r="SZO154" s="3"/>
      <c r="SZP154" s="3"/>
      <c r="SZQ154" s="3"/>
      <c r="SZR154" s="3"/>
      <c r="SZS154" s="3"/>
      <c r="SZT154" s="3"/>
      <c r="SZU154" s="3"/>
      <c r="SZV154" s="3"/>
      <c r="SZW154" s="3"/>
      <c r="SZX154" s="3"/>
      <c r="SZY154" s="3"/>
      <c r="SZZ154" s="3"/>
      <c r="TAA154" s="3"/>
      <c r="TAB154" s="3"/>
      <c r="TAC154" s="3"/>
      <c r="TAD154" s="3"/>
      <c r="TAE154" s="3"/>
      <c r="TAF154" s="3"/>
      <c r="TAG154" s="3"/>
      <c r="TAH154" s="3"/>
      <c r="TAI154" s="3"/>
      <c r="TAJ154" s="3"/>
      <c r="TAK154" s="3"/>
      <c r="TAL154" s="3"/>
      <c r="TAM154" s="3"/>
      <c r="TAN154" s="3"/>
      <c r="TAO154" s="3"/>
      <c r="TAP154" s="3"/>
      <c r="TAQ154" s="3"/>
      <c r="TAR154" s="3"/>
      <c r="TAS154" s="3"/>
      <c r="TAT154" s="3"/>
      <c r="TAU154" s="3"/>
      <c r="TAV154" s="3"/>
      <c r="TAW154" s="3"/>
      <c r="TAX154" s="3"/>
      <c r="TAY154" s="3"/>
      <c r="TAZ154" s="3"/>
      <c r="TBA154" s="3"/>
      <c r="TBB154" s="3"/>
      <c r="TBC154" s="3"/>
      <c r="TBD154" s="3"/>
      <c r="TBE154" s="3"/>
      <c r="TBF154" s="3"/>
      <c r="TBG154" s="3"/>
      <c r="TBH154" s="3"/>
      <c r="TBI154" s="3"/>
      <c r="TBJ154" s="3"/>
      <c r="TBK154" s="3"/>
      <c r="TBL154" s="3"/>
      <c r="TBM154" s="3"/>
      <c r="TBN154" s="3"/>
      <c r="TBO154" s="3"/>
      <c r="TBP154" s="3"/>
      <c r="TBQ154" s="3"/>
      <c r="TBR154" s="3"/>
      <c r="TBS154" s="3"/>
      <c r="TBT154" s="3"/>
      <c r="TBU154" s="3"/>
      <c r="TBV154" s="3"/>
      <c r="TBW154" s="3"/>
      <c r="TBX154" s="3"/>
      <c r="TBY154" s="3"/>
      <c r="TBZ154" s="3"/>
      <c r="TCA154" s="3"/>
      <c r="TCB154" s="3"/>
      <c r="TCC154" s="3"/>
      <c r="TCD154" s="3"/>
      <c r="TCE154" s="3"/>
      <c r="TCF154" s="3"/>
      <c r="TCG154" s="3"/>
      <c r="TCH154" s="3"/>
      <c r="TCI154" s="3"/>
      <c r="TCJ154" s="3"/>
      <c r="TCK154" s="3"/>
      <c r="TCL154" s="3"/>
      <c r="TCM154" s="3"/>
      <c r="TCN154" s="3"/>
      <c r="TCO154" s="3"/>
      <c r="TCP154" s="3"/>
      <c r="TCQ154" s="3"/>
      <c r="TCR154" s="3"/>
      <c r="TCS154" s="3"/>
      <c r="TCT154" s="3"/>
      <c r="TCU154" s="3"/>
      <c r="TCV154" s="3"/>
      <c r="TCW154" s="3"/>
      <c r="TCX154" s="3"/>
      <c r="TCY154" s="3"/>
      <c r="TCZ154" s="3"/>
      <c r="TDA154" s="3"/>
      <c r="TDB154" s="3"/>
      <c r="TDC154" s="3"/>
      <c r="TDD154" s="3"/>
      <c r="TDE154" s="3"/>
      <c r="TDF154" s="3"/>
      <c r="TDG154" s="3"/>
      <c r="TDH154" s="3"/>
      <c r="TDI154" s="3"/>
      <c r="TDJ154" s="3"/>
      <c r="TDK154" s="3"/>
      <c r="TDL154" s="3"/>
      <c r="TDM154" s="3"/>
      <c r="TDN154" s="3"/>
      <c r="TDO154" s="3"/>
      <c r="TDP154" s="3"/>
      <c r="TDQ154" s="3"/>
      <c r="TDR154" s="3"/>
      <c r="TDS154" s="3"/>
      <c r="TDT154" s="3"/>
      <c r="TDU154" s="3"/>
      <c r="TDV154" s="3"/>
      <c r="TDW154" s="3"/>
      <c r="TDX154" s="3"/>
      <c r="TDY154" s="3"/>
      <c r="TDZ154" s="3"/>
      <c r="TEA154" s="3"/>
      <c r="TEB154" s="3"/>
      <c r="TEC154" s="3"/>
      <c r="TED154" s="3"/>
      <c r="TEE154" s="3"/>
      <c r="TEF154" s="3"/>
      <c r="TEG154" s="3"/>
      <c r="TEH154" s="3"/>
      <c r="TEI154" s="3"/>
      <c r="TEJ154" s="3"/>
      <c r="TEK154" s="3"/>
      <c r="TEL154" s="3"/>
      <c r="TEM154" s="3"/>
      <c r="TEN154" s="3"/>
      <c r="TEO154" s="3"/>
      <c r="TEP154" s="3"/>
      <c r="TEQ154" s="3"/>
      <c r="TER154" s="3"/>
      <c r="TES154" s="3"/>
      <c r="TET154" s="3"/>
      <c r="TEU154" s="3"/>
      <c r="TEV154" s="3"/>
      <c r="TEW154" s="3"/>
      <c r="TEX154" s="3"/>
      <c r="TEY154" s="3"/>
      <c r="TEZ154" s="3"/>
      <c r="TFA154" s="3"/>
      <c r="TFB154" s="3"/>
      <c r="TFC154" s="3"/>
      <c r="TFD154" s="3"/>
      <c r="TFE154" s="3"/>
      <c r="TFF154" s="3"/>
      <c r="TFG154" s="3"/>
      <c r="TFH154" s="3"/>
      <c r="TFI154" s="3"/>
      <c r="TFJ154" s="3"/>
      <c r="TFK154" s="3"/>
      <c r="TFL154" s="3"/>
      <c r="TFM154" s="3"/>
      <c r="TFN154" s="3"/>
      <c r="TFO154" s="3"/>
      <c r="TFP154" s="3"/>
      <c r="TFQ154" s="3"/>
      <c r="TFR154" s="3"/>
      <c r="TFS154" s="3"/>
      <c r="TFT154" s="3"/>
      <c r="TFU154" s="3"/>
      <c r="TFV154" s="3"/>
      <c r="TFW154" s="3"/>
      <c r="TFX154" s="3"/>
      <c r="TFY154" s="3"/>
      <c r="TFZ154" s="3"/>
      <c r="TGA154" s="3"/>
      <c r="TGB154" s="3"/>
      <c r="TGC154" s="3"/>
      <c r="TGD154" s="3"/>
      <c r="TGE154" s="3"/>
      <c r="TGF154" s="3"/>
      <c r="TGG154" s="3"/>
      <c r="TGH154" s="3"/>
      <c r="TGI154" s="3"/>
      <c r="TGJ154" s="3"/>
      <c r="TGK154" s="3"/>
      <c r="TGL154" s="3"/>
      <c r="TGM154" s="3"/>
      <c r="TGN154" s="3"/>
      <c r="TGO154" s="3"/>
      <c r="TGP154" s="3"/>
      <c r="TGQ154" s="3"/>
      <c r="TGR154" s="3"/>
      <c r="TGS154" s="3"/>
      <c r="TGT154" s="3"/>
      <c r="TGU154" s="3"/>
      <c r="TGV154" s="3"/>
      <c r="TGW154" s="3"/>
      <c r="TGX154" s="3"/>
      <c r="TGY154" s="3"/>
      <c r="TGZ154" s="3"/>
      <c r="THA154" s="3"/>
      <c r="THB154" s="3"/>
      <c r="THC154" s="3"/>
      <c r="THD154" s="3"/>
      <c r="THE154" s="3"/>
      <c r="THF154" s="3"/>
      <c r="THG154" s="3"/>
      <c r="THH154" s="3"/>
      <c r="THI154" s="3"/>
      <c r="THJ154" s="3"/>
      <c r="THK154" s="3"/>
      <c r="THL154" s="3"/>
      <c r="THM154" s="3"/>
      <c r="THN154" s="3"/>
      <c r="THO154" s="3"/>
      <c r="THP154" s="3"/>
      <c r="THQ154" s="3"/>
      <c r="THR154" s="3"/>
      <c r="THS154" s="3"/>
      <c r="THT154" s="3"/>
      <c r="THU154" s="3"/>
      <c r="THV154" s="3"/>
      <c r="THW154" s="3"/>
      <c r="THX154" s="3"/>
      <c r="THY154" s="3"/>
      <c r="THZ154" s="3"/>
      <c r="TIA154" s="3"/>
      <c r="TIB154" s="3"/>
      <c r="TIC154" s="3"/>
      <c r="TID154" s="3"/>
      <c r="TIE154" s="3"/>
      <c r="TIF154" s="3"/>
      <c r="TIG154" s="3"/>
      <c r="TIH154" s="3"/>
      <c r="TII154" s="3"/>
      <c r="TIJ154" s="3"/>
      <c r="TIK154" s="3"/>
      <c r="TIL154" s="3"/>
      <c r="TIM154" s="3"/>
      <c r="TIN154" s="3"/>
      <c r="TIO154" s="3"/>
      <c r="TIP154" s="3"/>
      <c r="TIQ154" s="3"/>
      <c r="TIR154" s="3"/>
      <c r="TIS154" s="3"/>
      <c r="TIT154" s="3"/>
      <c r="TIU154" s="3"/>
      <c r="TIV154" s="3"/>
      <c r="TIW154" s="3"/>
      <c r="TIX154" s="3"/>
      <c r="TIY154" s="3"/>
      <c r="TIZ154" s="3"/>
      <c r="TJA154" s="3"/>
      <c r="TJB154" s="3"/>
      <c r="TJC154" s="3"/>
      <c r="TJD154" s="3"/>
      <c r="TJE154" s="3"/>
      <c r="TJF154" s="3"/>
      <c r="TJG154" s="3"/>
      <c r="TJH154" s="3"/>
      <c r="TJI154" s="3"/>
      <c r="TJJ154" s="3"/>
      <c r="TJK154" s="3"/>
      <c r="TJL154" s="3"/>
      <c r="TJM154" s="3"/>
      <c r="TJN154" s="3"/>
      <c r="TJO154" s="3"/>
      <c r="TJP154" s="3"/>
      <c r="TJQ154" s="3"/>
      <c r="TJR154" s="3"/>
      <c r="TJS154" s="3"/>
      <c r="TJT154" s="3"/>
      <c r="TJU154" s="3"/>
      <c r="TJV154" s="3"/>
      <c r="TJW154" s="3"/>
      <c r="TJX154" s="3"/>
      <c r="TJY154" s="3"/>
      <c r="TJZ154" s="3"/>
      <c r="TKA154" s="3"/>
      <c r="TKB154" s="3"/>
      <c r="TKC154" s="3"/>
      <c r="TKD154" s="3"/>
      <c r="TKE154" s="3"/>
      <c r="TKF154" s="3"/>
      <c r="TKG154" s="3"/>
      <c r="TKH154" s="3"/>
      <c r="TKI154" s="3"/>
      <c r="TKJ154" s="3"/>
      <c r="TKK154" s="3"/>
      <c r="TKL154" s="3"/>
      <c r="TKM154" s="3"/>
      <c r="TKN154" s="3"/>
      <c r="TKO154" s="3"/>
      <c r="TKP154" s="3"/>
      <c r="TKQ154" s="3"/>
      <c r="TKR154" s="3"/>
      <c r="TKS154" s="3"/>
      <c r="TKT154" s="3"/>
      <c r="TKU154" s="3"/>
      <c r="TKV154" s="3"/>
      <c r="TKW154" s="3"/>
      <c r="TKX154" s="3"/>
      <c r="TKY154" s="3"/>
      <c r="TKZ154" s="3"/>
      <c r="TLA154" s="3"/>
      <c r="TLB154" s="3"/>
      <c r="TLC154" s="3"/>
      <c r="TLD154" s="3"/>
      <c r="TLE154" s="3"/>
      <c r="TLF154" s="3"/>
      <c r="TLG154" s="3"/>
      <c r="TLH154" s="3"/>
      <c r="TLI154" s="3"/>
      <c r="TLJ154" s="3"/>
      <c r="TLK154" s="3"/>
      <c r="TLL154" s="3"/>
      <c r="TLM154" s="3"/>
      <c r="TLN154" s="3"/>
      <c r="TLO154" s="3"/>
      <c r="TLP154" s="3"/>
      <c r="TLQ154" s="3"/>
      <c r="TLR154" s="3"/>
      <c r="TLS154" s="3"/>
      <c r="TLT154" s="3"/>
      <c r="TLU154" s="3"/>
      <c r="TLV154" s="3"/>
      <c r="TLW154" s="3"/>
      <c r="TLX154" s="3"/>
      <c r="TLY154" s="3"/>
      <c r="TLZ154" s="3"/>
      <c r="TMA154" s="3"/>
      <c r="TMB154" s="3"/>
      <c r="TMC154" s="3"/>
      <c r="TMD154" s="3"/>
      <c r="TME154" s="3"/>
      <c r="TMF154" s="3"/>
      <c r="TMG154" s="3"/>
      <c r="TMH154" s="3"/>
      <c r="TMI154" s="3"/>
      <c r="TMJ154" s="3"/>
      <c r="TMK154" s="3"/>
      <c r="TML154" s="3"/>
      <c r="TMM154" s="3"/>
      <c r="TMN154" s="3"/>
      <c r="TMO154" s="3"/>
      <c r="TMP154" s="3"/>
      <c r="TMQ154" s="3"/>
      <c r="TMR154" s="3"/>
      <c r="TMS154" s="3"/>
      <c r="TMT154" s="3"/>
      <c r="TMU154" s="3"/>
      <c r="TMV154" s="3"/>
      <c r="TMW154" s="3"/>
      <c r="TMX154" s="3"/>
      <c r="TMY154" s="3"/>
      <c r="TMZ154" s="3"/>
      <c r="TNA154" s="3"/>
      <c r="TNB154" s="3"/>
      <c r="TNC154" s="3"/>
      <c r="TND154" s="3"/>
      <c r="TNE154" s="3"/>
      <c r="TNF154" s="3"/>
      <c r="TNG154" s="3"/>
      <c r="TNH154" s="3"/>
      <c r="TNI154" s="3"/>
      <c r="TNJ154" s="3"/>
      <c r="TNK154" s="3"/>
      <c r="TNL154" s="3"/>
      <c r="TNM154" s="3"/>
      <c r="TNN154" s="3"/>
      <c r="TNO154" s="3"/>
      <c r="TNP154" s="3"/>
      <c r="TNQ154" s="3"/>
      <c r="TNR154" s="3"/>
      <c r="TNS154" s="3"/>
      <c r="TNT154" s="3"/>
      <c r="TNU154" s="3"/>
      <c r="TNV154" s="3"/>
      <c r="TNW154" s="3"/>
      <c r="TNX154" s="3"/>
      <c r="TNY154" s="3"/>
      <c r="TNZ154" s="3"/>
      <c r="TOA154" s="3"/>
      <c r="TOB154" s="3"/>
      <c r="TOC154" s="3"/>
      <c r="TOD154" s="3"/>
      <c r="TOE154" s="3"/>
      <c r="TOF154" s="3"/>
      <c r="TOG154" s="3"/>
      <c r="TOH154" s="3"/>
      <c r="TOI154" s="3"/>
      <c r="TOJ154" s="3"/>
      <c r="TOK154" s="3"/>
      <c r="TOL154" s="3"/>
      <c r="TOM154" s="3"/>
      <c r="TON154" s="3"/>
      <c r="TOO154" s="3"/>
      <c r="TOP154" s="3"/>
      <c r="TOQ154" s="3"/>
      <c r="TOR154" s="3"/>
      <c r="TOS154" s="3"/>
      <c r="TOT154" s="3"/>
      <c r="TOU154" s="3"/>
      <c r="TOV154" s="3"/>
      <c r="TOW154" s="3"/>
      <c r="TOX154" s="3"/>
      <c r="TOY154" s="3"/>
      <c r="TOZ154" s="3"/>
      <c r="TPA154" s="3"/>
      <c r="TPB154" s="3"/>
      <c r="TPC154" s="3"/>
      <c r="TPD154" s="3"/>
      <c r="TPE154" s="3"/>
      <c r="TPF154" s="3"/>
      <c r="TPG154" s="3"/>
      <c r="TPH154" s="3"/>
      <c r="TPI154" s="3"/>
      <c r="TPJ154" s="3"/>
      <c r="TPK154" s="3"/>
      <c r="TPL154" s="3"/>
      <c r="TPM154" s="3"/>
      <c r="TPN154" s="3"/>
      <c r="TPO154" s="3"/>
      <c r="TPP154" s="3"/>
      <c r="TPQ154" s="3"/>
      <c r="TPR154" s="3"/>
      <c r="TPS154" s="3"/>
      <c r="TPT154" s="3"/>
      <c r="TPU154" s="3"/>
      <c r="TPV154" s="3"/>
      <c r="TPW154" s="3"/>
      <c r="TPX154" s="3"/>
      <c r="TPY154" s="3"/>
      <c r="TPZ154" s="3"/>
      <c r="TQA154" s="3"/>
      <c r="TQB154" s="3"/>
      <c r="TQC154" s="3"/>
      <c r="TQD154" s="3"/>
      <c r="TQE154" s="3"/>
      <c r="TQF154" s="3"/>
      <c r="TQG154" s="3"/>
      <c r="TQH154" s="3"/>
      <c r="TQI154" s="3"/>
      <c r="TQJ154" s="3"/>
      <c r="TQK154" s="3"/>
      <c r="TQL154" s="3"/>
      <c r="TQM154" s="3"/>
      <c r="TQN154" s="3"/>
      <c r="TQO154" s="3"/>
      <c r="TQP154" s="3"/>
      <c r="TQQ154" s="3"/>
      <c r="TQR154" s="3"/>
      <c r="TQS154" s="3"/>
      <c r="TQT154" s="3"/>
      <c r="TQU154" s="3"/>
      <c r="TQV154" s="3"/>
      <c r="TQW154" s="3"/>
      <c r="TQX154" s="3"/>
      <c r="TQY154" s="3"/>
      <c r="TQZ154" s="3"/>
      <c r="TRA154" s="3"/>
      <c r="TRB154" s="3"/>
      <c r="TRC154" s="3"/>
      <c r="TRD154" s="3"/>
      <c r="TRE154" s="3"/>
      <c r="TRF154" s="3"/>
      <c r="TRG154" s="3"/>
      <c r="TRH154" s="3"/>
      <c r="TRI154" s="3"/>
      <c r="TRJ154" s="3"/>
      <c r="TRK154" s="3"/>
      <c r="TRL154" s="3"/>
      <c r="TRM154" s="3"/>
      <c r="TRN154" s="3"/>
      <c r="TRO154" s="3"/>
      <c r="TRP154" s="3"/>
      <c r="TRQ154" s="3"/>
      <c r="TRR154" s="3"/>
      <c r="TRS154" s="3"/>
      <c r="TRT154" s="3"/>
      <c r="TRU154" s="3"/>
      <c r="TRV154" s="3"/>
      <c r="TRW154" s="3"/>
      <c r="TRX154" s="3"/>
      <c r="TRY154" s="3"/>
      <c r="TRZ154" s="3"/>
      <c r="TSA154" s="3"/>
      <c r="TSB154" s="3"/>
      <c r="TSC154" s="3"/>
      <c r="TSD154" s="3"/>
      <c r="TSE154" s="3"/>
      <c r="TSF154" s="3"/>
      <c r="TSG154" s="3"/>
      <c r="TSH154" s="3"/>
      <c r="TSI154" s="3"/>
      <c r="TSJ154" s="3"/>
      <c r="TSK154" s="3"/>
      <c r="TSL154" s="3"/>
      <c r="TSM154" s="3"/>
      <c r="TSN154" s="3"/>
      <c r="TSO154" s="3"/>
      <c r="TSP154" s="3"/>
      <c r="TSQ154" s="3"/>
      <c r="TSR154" s="3"/>
      <c r="TSS154" s="3"/>
      <c r="TST154" s="3"/>
      <c r="TSU154" s="3"/>
      <c r="TSV154" s="3"/>
      <c r="TSW154" s="3"/>
      <c r="TSX154" s="3"/>
      <c r="TSY154" s="3"/>
      <c r="TSZ154" s="3"/>
      <c r="TTA154" s="3"/>
      <c r="TTB154" s="3"/>
      <c r="TTC154" s="3"/>
      <c r="TTD154" s="3"/>
      <c r="TTE154" s="3"/>
      <c r="TTF154" s="3"/>
      <c r="TTG154" s="3"/>
      <c r="TTH154" s="3"/>
      <c r="TTI154" s="3"/>
      <c r="TTJ154" s="3"/>
      <c r="TTK154" s="3"/>
      <c r="TTL154" s="3"/>
      <c r="TTM154" s="3"/>
      <c r="TTN154" s="3"/>
      <c r="TTO154" s="3"/>
      <c r="TTP154" s="3"/>
      <c r="TTQ154" s="3"/>
      <c r="TTR154" s="3"/>
      <c r="TTS154" s="3"/>
      <c r="TTT154" s="3"/>
      <c r="TTU154" s="3"/>
      <c r="TTV154" s="3"/>
      <c r="TTW154" s="3"/>
      <c r="TTX154" s="3"/>
      <c r="TTY154" s="3"/>
      <c r="TTZ154" s="3"/>
      <c r="TUA154" s="3"/>
      <c r="TUB154" s="3"/>
      <c r="TUC154" s="3"/>
      <c r="TUD154" s="3"/>
      <c r="TUE154" s="3"/>
      <c r="TUF154" s="3"/>
      <c r="TUG154" s="3"/>
      <c r="TUH154" s="3"/>
      <c r="TUI154" s="3"/>
      <c r="TUJ154" s="3"/>
      <c r="TUK154" s="3"/>
      <c r="TUL154" s="3"/>
      <c r="TUM154" s="3"/>
      <c r="TUN154" s="3"/>
      <c r="TUO154" s="3"/>
      <c r="TUP154" s="3"/>
      <c r="TUQ154" s="3"/>
      <c r="TUR154" s="3"/>
      <c r="TUS154" s="3"/>
      <c r="TUT154" s="3"/>
      <c r="TUU154" s="3"/>
      <c r="TUV154" s="3"/>
      <c r="TUW154" s="3"/>
      <c r="TUX154" s="3"/>
      <c r="TUY154" s="3"/>
      <c r="TUZ154" s="3"/>
      <c r="TVA154" s="3"/>
      <c r="TVB154" s="3"/>
      <c r="TVC154" s="3"/>
      <c r="TVD154" s="3"/>
      <c r="TVE154" s="3"/>
      <c r="TVF154" s="3"/>
      <c r="TVG154" s="3"/>
      <c r="TVH154" s="3"/>
      <c r="TVI154" s="3"/>
      <c r="TVJ154" s="3"/>
      <c r="TVK154" s="3"/>
      <c r="TVL154" s="3"/>
      <c r="TVM154" s="3"/>
      <c r="TVN154" s="3"/>
      <c r="TVO154" s="3"/>
      <c r="TVP154" s="3"/>
      <c r="TVQ154" s="3"/>
      <c r="TVR154" s="3"/>
      <c r="TVS154" s="3"/>
      <c r="TVT154" s="3"/>
      <c r="TVU154" s="3"/>
      <c r="TVV154" s="3"/>
      <c r="TVW154" s="3"/>
      <c r="TVX154" s="3"/>
      <c r="TVY154" s="3"/>
      <c r="TVZ154" s="3"/>
      <c r="TWA154" s="3"/>
      <c r="TWB154" s="3"/>
      <c r="TWC154" s="3"/>
      <c r="TWD154" s="3"/>
      <c r="TWE154" s="3"/>
      <c r="TWF154" s="3"/>
      <c r="TWG154" s="3"/>
      <c r="TWH154" s="3"/>
      <c r="TWI154" s="3"/>
      <c r="TWJ154" s="3"/>
      <c r="TWK154" s="3"/>
      <c r="TWL154" s="3"/>
      <c r="TWM154" s="3"/>
      <c r="TWN154" s="3"/>
      <c r="TWO154" s="3"/>
      <c r="TWP154" s="3"/>
      <c r="TWQ154" s="3"/>
      <c r="TWR154" s="3"/>
      <c r="TWS154" s="3"/>
      <c r="TWT154" s="3"/>
      <c r="TWU154" s="3"/>
      <c r="TWV154" s="3"/>
      <c r="TWW154" s="3"/>
      <c r="TWX154" s="3"/>
      <c r="TWY154" s="3"/>
      <c r="TWZ154" s="3"/>
      <c r="TXA154" s="3"/>
      <c r="TXB154" s="3"/>
      <c r="TXC154" s="3"/>
      <c r="TXD154" s="3"/>
      <c r="TXE154" s="3"/>
      <c r="TXF154" s="3"/>
      <c r="TXG154" s="3"/>
      <c r="TXH154" s="3"/>
      <c r="TXI154" s="3"/>
      <c r="TXJ154" s="3"/>
      <c r="TXK154" s="3"/>
      <c r="TXL154" s="3"/>
      <c r="TXM154" s="3"/>
      <c r="TXN154" s="3"/>
      <c r="TXO154" s="3"/>
      <c r="TXP154" s="3"/>
      <c r="TXQ154" s="3"/>
      <c r="TXR154" s="3"/>
      <c r="TXS154" s="3"/>
      <c r="TXT154" s="3"/>
      <c r="TXU154" s="3"/>
      <c r="TXV154" s="3"/>
      <c r="TXW154" s="3"/>
      <c r="TXX154" s="3"/>
      <c r="TXY154" s="3"/>
      <c r="TXZ154" s="3"/>
      <c r="TYA154" s="3"/>
      <c r="TYB154" s="3"/>
      <c r="TYC154" s="3"/>
      <c r="TYD154" s="3"/>
      <c r="TYE154" s="3"/>
      <c r="TYF154" s="3"/>
      <c r="TYG154" s="3"/>
      <c r="TYH154" s="3"/>
      <c r="TYI154" s="3"/>
      <c r="TYJ154" s="3"/>
      <c r="TYK154" s="3"/>
      <c r="TYL154" s="3"/>
      <c r="TYM154" s="3"/>
      <c r="TYN154" s="3"/>
      <c r="TYO154" s="3"/>
      <c r="TYP154" s="3"/>
      <c r="TYQ154" s="3"/>
      <c r="TYR154" s="3"/>
      <c r="TYS154" s="3"/>
      <c r="TYT154" s="3"/>
      <c r="TYU154" s="3"/>
      <c r="TYV154" s="3"/>
      <c r="TYW154" s="3"/>
      <c r="TYX154" s="3"/>
      <c r="TYY154" s="3"/>
      <c r="TYZ154" s="3"/>
      <c r="TZA154" s="3"/>
      <c r="TZB154" s="3"/>
      <c r="TZC154" s="3"/>
      <c r="TZD154" s="3"/>
      <c r="TZE154" s="3"/>
      <c r="TZF154" s="3"/>
      <c r="TZG154" s="3"/>
      <c r="TZH154" s="3"/>
      <c r="TZI154" s="3"/>
      <c r="TZJ154" s="3"/>
      <c r="TZK154" s="3"/>
      <c r="TZL154" s="3"/>
      <c r="TZM154" s="3"/>
      <c r="TZN154" s="3"/>
      <c r="TZO154" s="3"/>
      <c r="TZP154" s="3"/>
      <c r="TZQ154" s="3"/>
      <c r="TZR154" s="3"/>
      <c r="TZS154" s="3"/>
      <c r="TZT154" s="3"/>
      <c r="TZU154" s="3"/>
      <c r="TZV154" s="3"/>
      <c r="TZW154" s="3"/>
      <c r="TZX154" s="3"/>
      <c r="TZY154" s="3"/>
      <c r="TZZ154" s="3"/>
      <c r="UAA154" s="3"/>
      <c r="UAB154" s="3"/>
      <c r="UAC154" s="3"/>
      <c r="UAD154" s="3"/>
      <c r="UAE154" s="3"/>
      <c r="UAF154" s="3"/>
      <c r="UAG154" s="3"/>
      <c r="UAH154" s="3"/>
      <c r="UAI154" s="3"/>
      <c r="UAJ154" s="3"/>
      <c r="UAK154" s="3"/>
      <c r="UAL154" s="3"/>
      <c r="UAM154" s="3"/>
      <c r="UAN154" s="3"/>
      <c r="UAO154" s="3"/>
      <c r="UAP154" s="3"/>
      <c r="UAQ154" s="3"/>
      <c r="UAR154" s="3"/>
      <c r="UAS154" s="3"/>
      <c r="UAT154" s="3"/>
      <c r="UAU154" s="3"/>
      <c r="UAV154" s="3"/>
      <c r="UAW154" s="3"/>
      <c r="UAX154" s="3"/>
      <c r="UAY154" s="3"/>
      <c r="UAZ154" s="3"/>
      <c r="UBA154" s="3"/>
      <c r="UBB154" s="3"/>
      <c r="UBC154" s="3"/>
      <c r="UBD154" s="3"/>
      <c r="UBE154" s="3"/>
      <c r="UBF154" s="3"/>
      <c r="UBG154" s="3"/>
      <c r="UBH154" s="3"/>
      <c r="UBI154" s="3"/>
      <c r="UBJ154" s="3"/>
      <c r="UBK154" s="3"/>
      <c r="UBL154" s="3"/>
      <c r="UBM154" s="3"/>
      <c r="UBN154" s="3"/>
      <c r="UBO154" s="3"/>
      <c r="UBP154" s="3"/>
      <c r="UBQ154" s="3"/>
      <c r="UBR154" s="3"/>
      <c r="UBS154" s="3"/>
      <c r="UBT154" s="3"/>
      <c r="UBU154" s="3"/>
      <c r="UBV154" s="3"/>
      <c r="UBW154" s="3"/>
      <c r="UBX154" s="3"/>
      <c r="UBY154" s="3"/>
      <c r="UBZ154" s="3"/>
      <c r="UCA154" s="3"/>
      <c r="UCB154" s="3"/>
      <c r="UCC154" s="3"/>
      <c r="UCD154" s="3"/>
      <c r="UCE154" s="3"/>
      <c r="UCF154" s="3"/>
      <c r="UCG154" s="3"/>
      <c r="UCH154" s="3"/>
      <c r="UCI154" s="3"/>
      <c r="UCJ154" s="3"/>
      <c r="UCK154" s="3"/>
      <c r="UCL154" s="3"/>
      <c r="UCM154" s="3"/>
      <c r="UCN154" s="3"/>
      <c r="UCO154" s="3"/>
      <c r="UCP154" s="3"/>
      <c r="UCQ154" s="3"/>
      <c r="UCR154" s="3"/>
      <c r="UCS154" s="3"/>
      <c r="UCT154" s="3"/>
      <c r="UCU154" s="3"/>
      <c r="UCV154" s="3"/>
      <c r="UCW154" s="3"/>
      <c r="UCX154" s="3"/>
      <c r="UCY154" s="3"/>
      <c r="UCZ154" s="3"/>
      <c r="UDA154" s="3"/>
      <c r="UDB154" s="3"/>
      <c r="UDC154" s="3"/>
      <c r="UDD154" s="3"/>
      <c r="UDE154" s="3"/>
      <c r="UDF154" s="3"/>
      <c r="UDG154" s="3"/>
      <c r="UDH154" s="3"/>
      <c r="UDI154" s="3"/>
      <c r="UDJ154" s="3"/>
      <c r="UDK154" s="3"/>
      <c r="UDL154" s="3"/>
      <c r="UDM154" s="3"/>
      <c r="UDN154" s="3"/>
      <c r="UDO154" s="3"/>
      <c r="UDP154" s="3"/>
      <c r="UDQ154" s="3"/>
      <c r="UDR154" s="3"/>
      <c r="UDS154" s="3"/>
      <c r="UDT154" s="3"/>
      <c r="UDU154" s="3"/>
      <c r="UDV154" s="3"/>
      <c r="UDW154" s="3"/>
      <c r="UDX154" s="3"/>
      <c r="UDY154" s="3"/>
      <c r="UDZ154" s="3"/>
      <c r="UEA154" s="3"/>
      <c r="UEB154" s="3"/>
      <c r="UEC154" s="3"/>
      <c r="UED154" s="3"/>
      <c r="UEE154" s="3"/>
      <c r="UEF154" s="3"/>
      <c r="UEG154" s="3"/>
      <c r="UEH154" s="3"/>
      <c r="UEI154" s="3"/>
      <c r="UEJ154" s="3"/>
      <c r="UEK154" s="3"/>
      <c r="UEL154" s="3"/>
      <c r="UEM154" s="3"/>
      <c r="UEN154" s="3"/>
      <c r="UEO154" s="3"/>
      <c r="UEP154" s="3"/>
      <c r="UEQ154" s="3"/>
      <c r="UER154" s="3"/>
      <c r="UES154" s="3"/>
      <c r="UET154" s="3"/>
      <c r="UEU154" s="3"/>
      <c r="UEV154" s="3"/>
      <c r="UEW154" s="3"/>
      <c r="UEX154" s="3"/>
      <c r="UEY154" s="3"/>
      <c r="UEZ154" s="3"/>
      <c r="UFA154" s="3"/>
      <c r="UFB154" s="3"/>
      <c r="UFC154" s="3"/>
      <c r="UFD154" s="3"/>
      <c r="UFE154" s="3"/>
      <c r="UFF154" s="3"/>
      <c r="UFG154" s="3"/>
      <c r="UFH154" s="3"/>
      <c r="UFI154" s="3"/>
      <c r="UFJ154" s="3"/>
      <c r="UFK154" s="3"/>
      <c r="UFL154" s="3"/>
      <c r="UFM154" s="3"/>
      <c r="UFN154" s="3"/>
      <c r="UFO154" s="3"/>
      <c r="UFP154" s="3"/>
      <c r="UFQ154" s="3"/>
      <c r="UFR154" s="3"/>
      <c r="UFS154" s="3"/>
      <c r="UFT154" s="3"/>
      <c r="UFU154" s="3"/>
      <c r="UFV154" s="3"/>
      <c r="UFW154" s="3"/>
      <c r="UFX154" s="3"/>
      <c r="UFY154" s="3"/>
      <c r="UFZ154" s="3"/>
      <c r="UGA154" s="3"/>
      <c r="UGB154" s="3"/>
      <c r="UGC154" s="3"/>
      <c r="UGD154" s="3"/>
      <c r="UGE154" s="3"/>
      <c r="UGF154" s="3"/>
      <c r="UGG154" s="3"/>
      <c r="UGH154" s="3"/>
      <c r="UGI154" s="3"/>
      <c r="UGJ154" s="3"/>
      <c r="UGK154" s="3"/>
      <c r="UGL154" s="3"/>
      <c r="UGM154" s="3"/>
      <c r="UGN154" s="3"/>
      <c r="UGO154" s="3"/>
      <c r="UGP154" s="3"/>
      <c r="UGQ154" s="3"/>
      <c r="UGR154" s="3"/>
      <c r="UGS154" s="3"/>
      <c r="UGT154" s="3"/>
      <c r="UGU154" s="3"/>
      <c r="UGV154" s="3"/>
      <c r="UGW154" s="3"/>
      <c r="UGX154" s="3"/>
      <c r="UGY154" s="3"/>
      <c r="UGZ154" s="3"/>
      <c r="UHA154" s="3"/>
      <c r="UHB154" s="3"/>
      <c r="UHC154" s="3"/>
      <c r="UHD154" s="3"/>
      <c r="UHE154" s="3"/>
      <c r="UHF154" s="3"/>
      <c r="UHG154" s="3"/>
      <c r="UHH154" s="3"/>
      <c r="UHI154" s="3"/>
      <c r="UHJ154" s="3"/>
      <c r="UHK154" s="3"/>
      <c r="UHL154" s="3"/>
      <c r="UHM154" s="3"/>
      <c r="UHN154" s="3"/>
      <c r="UHO154" s="3"/>
      <c r="UHP154" s="3"/>
      <c r="UHQ154" s="3"/>
      <c r="UHR154" s="3"/>
      <c r="UHS154" s="3"/>
      <c r="UHT154" s="3"/>
      <c r="UHU154" s="3"/>
      <c r="UHV154" s="3"/>
      <c r="UHW154" s="3"/>
      <c r="UHX154" s="3"/>
      <c r="UHY154" s="3"/>
      <c r="UHZ154" s="3"/>
      <c r="UIA154" s="3"/>
      <c r="UIB154" s="3"/>
      <c r="UIC154" s="3"/>
      <c r="UID154" s="3"/>
      <c r="UIE154" s="3"/>
      <c r="UIF154" s="3"/>
      <c r="UIG154" s="3"/>
      <c r="UIH154" s="3"/>
      <c r="UII154" s="3"/>
      <c r="UIJ154" s="3"/>
      <c r="UIK154" s="3"/>
      <c r="UIL154" s="3"/>
      <c r="UIM154" s="3"/>
      <c r="UIN154" s="3"/>
      <c r="UIO154" s="3"/>
      <c r="UIP154" s="3"/>
      <c r="UIQ154" s="3"/>
      <c r="UIR154" s="3"/>
      <c r="UIS154" s="3"/>
      <c r="UIT154" s="3"/>
      <c r="UIU154" s="3"/>
      <c r="UIV154" s="3"/>
      <c r="UIW154" s="3"/>
      <c r="UIX154" s="3"/>
      <c r="UIY154" s="3"/>
      <c r="UIZ154" s="3"/>
      <c r="UJA154" s="3"/>
      <c r="UJB154" s="3"/>
      <c r="UJC154" s="3"/>
      <c r="UJD154" s="3"/>
      <c r="UJE154" s="3"/>
      <c r="UJF154" s="3"/>
      <c r="UJG154" s="3"/>
      <c r="UJH154" s="3"/>
      <c r="UJI154" s="3"/>
      <c r="UJJ154" s="3"/>
      <c r="UJK154" s="3"/>
      <c r="UJL154" s="3"/>
      <c r="UJM154" s="3"/>
      <c r="UJN154" s="3"/>
      <c r="UJO154" s="3"/>
      <c r="UJP154" s="3"/>
      <c r="UJQ154" s="3"/>
      <c r="UJR154" s="3"/>
      <c r="UJS154" s="3"/>
      <c r="UJT154" s="3"/>
      <c r="UJU154" s="3"/>
      <c r="UJV154" s="3"/>
      <c r="UJW154" s="3"/>
      <c r="UJX154" s="3"/>
      <c r="UJY154" s="3"/>
      <c r="UJZ154" s="3"/>
      <c r="UKA154" s="3"/>
      <c r="UKB154" s="3"/>
      <c r="UKC154" s="3"/>
      <c r="UKD154" s="3"/>
      <c r="UKE154" s="3"/>
      <c r="UKF154" s="3"/>
      <c r="UKG154" s="3"/>
      <c r="UKH154" s="3"/>
      <c r="UKI154" s="3"/>
      <c r="UKJ154" s="3"/>
      <c r="UKK154" s="3"/>
      <c r="UKL154" s="3"/>
      <c r="UKM154" s="3"/>
      <c r="UKN154" s="3"/>
      <c r="UKO154" s="3"/>
      <c r="UKP154" s="3"/>
      <c r="UKQ154" s="3"/>
      <c r="UKR154" s="3"/>
      <c r="UKS154" s="3"/>
      <c r="UKT154" s="3"/>
      <c r="UKU154" s="3"/>
      <c r="UKV154" s="3"/>
      <c r="UKW154" s="3"/>
      <c r="UKX154" s="3"/>
      <c r="UKY154" s="3"/>
      <c r="UKZ154" s="3"/>
      <c r="ULA154" s="3"/>
      <c r="ULB154" s="3"/>
      <c r="ULC154" s="3"/>
      <c r="ULD154" s="3"/>
      <c r="ULE154" s="3"/>
      <c r="ULF154" s="3"/>
      <c r="ULG154" s="3"/>
      <c r="ULH154" s="3"/>
      <c r="ULI154" s="3"/>
      <c r="ULJ154" s="3"/>
      <c r="ULK154" s="3"/>
      <c r="ULL154" s="3"/>
      <c r="ULM154" s="3"/>
      <c r="ULN154" s="3"/>
      <c r="ULO154" s="3"/>
      <c r="ULP154" s="3"/>
      <c r="ULQ154" s="3"/>
      <c r="ULR154" s="3"/>
      <c r="ULS154" s="3"/>
      <c r="ULT154" s="3"/>
      <c r="ULU154" s="3"/>
      <c r="ULV154" s="3"/>
      <c r="ULW154" s="3"/>
      <c r="ULX154" s="3"/>
      <c r="ULY154" s="3"/>
      <c r="ULZ154" s="3"/>
      <c r="UMA154" s="3"/>
      <c r="UMB154" s="3"/>
      <c r="UMC154" s="3"/>
      <c r="UMD154" s="3"/>
      <c r="UME154" s="3"/>
      <c r="UMF154" s="3"/>
      <c r="UMG154" s="3"/>
      <c r="UMH154" s="3"/>
      <c r="UMI154" s="3"/>
      <c r="UMJ154" s="3"/>
      <c r="UMK154" s="3"/>
      <c r="UML154" s="3"/>
      <c r="UMM154" s="3"/>
      <c r="UMN154" s="3"/>
      <c r="UMO154" s="3"/>
      <c r="UMP154" s="3"/>
      <c r="UMQ154" s="3"/>
      <c r="UMR154" s="3"/>
      <c r="UMS154" s="3"/>
      <c r="UMT154" s="3"/>
      <c r="UMU154" s="3"/>
      <c r="UMV154" s="3"/>
      <c r="UMW154" s="3"/>
      <c r="UMX154" s="3"/>
      <c r="UMY154" s="3"/>
      <c r="UMZ154" s="3"/>
      <c r="UNA154" s="3"/>
      <c r="UNB154" s="3"/>
      <c r="UNC154" s="3"/>
      <c r="UND154" s="3"/>
      <c r="UNE154" s="3"/>
      <c r="UNF154" s="3"/>
      <c r="UNG154" s="3"/>
      <c r="UNH154" s="3"/>
      <c r="UNI154" s="3"/>
      <c r="UNJ154" s="3"/>
      <c r="UNK154" s="3"/>
      <c r="UNL154" s="3"/>
      <c r="UNM154" s="3"/>
      <c r="UNN154" s="3"/>
      <c r="UNO154" s="3"/>
      <c r="UNP154" s="3"/>
      <c r="UNQ154" s="3"/>
      <c r="UNR154" s="3"/>
      <c r="UNS154" s="3"/>
      <c r="UNT154" s="3"/>
      <c r="UNU154" s="3"/>
      <c r="UNV154" s="3"/>
      <c r="UNW154" s="3"/>
      <c r="UNX154" s="3"/>
      <c r="UNY154" s="3"/>
      <c r="UNZ154" s="3"/>
      <c r="UOA154" s="3"/>
      <c r="UOB154" s="3"/>
      <c r="UOC154" s="3"/>
      <c r="UOD154" s="3"/>
      <c r="UOE154" s="3"/>
      <c r="UOF154" s="3"/>
      <c r="UOG154" s="3"/>
      <c r="UOH154" s="3"/>
      <c r="UOI154" s="3"/>
      <c r="UOJ154" s="3"/>
      <c r="UOK154" s="3"/>
      <c r="UOL154" s="3"/>
      <c r="UOM154" s="3"/>
      <c r="UON154" s="3"/>
      <c r="UOO154" s="3"/>
      <c r="UOP154" s="3"/>
      <c r="UOQ154" s="3"/>
      <c r="UOR154" s="3"/>
      <c r="UOS154" s="3"/>
      <c r="UOT154" s="3"/>
      <c r="UOU154" s="3"/>
      <c r="UOV154" s="3"/>
      <c r="UOW154" s="3"/>
      <c r="UOX154" s="3"/>
      <c r="UOY154" s="3"/>
      <c r="UOZ154" s="3"/>
      <c r="UPA154" s="3"/>
      <c r="UPB154" s="3"/>
      <c r="UPC154" s="3"/>
      <c r="UPD154" s="3"/>
      <c r="UPE154" s="3"/>
      <c r="UPF154" s="3"/>
      <c r="UPG154" s="3"/>
      <c r="UPH154" s="3"/>
      <c r="UPI154" s="3"/>
      <c r="UPJ154" s="3"/>
      <c r="UPK154" s="3"/>
      <c r="UPL154" s="3"/>
      <c r="UPM154" s="3"/>
      <c r="UPN154" s="3"/>
      <c r="UPO154" s="3"/>
      <c r="UPP154" s="3"/>
      <c r="UPQ154" s="3"/>
      <c r="UPR154" s="3"/>
      <c r="UPS154" s="3"/>
      <c r="UPT154" s="3"/>
      <c r="UPU154" s="3"/>
      <c r="UPV154" s="3"/>
      <c r="UPW154" s="3"/>
      <c r="UPX154" s="3"/>
      <c r="UPY154" s="3"/>
      <c r="UPZ154" s="3"/>
      <c r="UQA154" s="3"/>
      <c r="UQB154" s="3"/>
      <c r="UQC154" s="3"/>
      <c r="UQD154" s="3"/>
      <c r="UQE154" s="3"/>
      <c r="UQF154" s="3"/>
      <c r="UQG154" s="3"/>
      <c r="UQH154" s="3"/>
      <c r="UQI154" s="3"/>
      <c r="UQJ154" s="3"/>
      <c r="UQK154" s="3"/>
      <c r="UQL154" s="3"/>
      <c r="UQM154" s="3"/>
      <c r="UQN154" s="3"/>
      <c r="UQO154" s="3"/>
      <c r="UQP154" s="3"/>
      <c r="UQQ154" s="3"/>
      <c r="UQR154" s="3"/>
      <c r="UQS154" s="3"/>
      <c r="UQT154" s="3"/>
      <c r="UQU154" s="3"/>
      <c r="UQV154" s="3"/>
      <c r="UQW154" s="3"/>
      <c r="UQX154" s="3"/>
      <c r="UQY154" s="3"/>
      <c r="UQZ154" s="3"/>
      <c r="URA154" s="3"/>
      <c r="URB154" s="3"/>
      <c r="URC154" s="3"/>
      <c r="URD154" s="3"/>
      <c r="URE154" s="3"/>
      <c r="URF154" s="3"/>
      <c r="URG154" s="3"/>
      <c r="URH154" s="3"/>
      <c r="URI154" s="3"/>
      <c r="URJ154" s="3"/>
      <c r="URK154" s="3"/>
      <c r="URL154" s="3"/>
      <c r="URM154" s="3"/>
      <c r="URN154" s="3"/>
      <c r="URO154" s="3"/>
      <c r="URP154" s="3"/>
      <c r="URQ154" s="3"/>
      <c r="URR154" s="3"/>
      <c r="URS154" s="3"/>
      <c r="URT154" s="3"/>
      <c r="URU154" s="3"/>
      <c r="URV154" s="3"/>
      <c r="URW154" s="3"/>
      <c r="URX154" s="3"/>
      <c r="URY154" s="3"/>
      <c r="URZ154" s="3"/>
      <c r="USA154" s="3"/>
      <c r="USB154" s="3"/>
      <c r="USC154" s="3"/>
      <c r="USD154" s="3"/>
      <c r="USE154" s="3"/>
      <c r="USF154" s="3"/>
      <c r="USG154" s="3"/>
      <c r="USH154" s="3"/>
      <c r="USI154" s="3"/>
      <c r="USJ154" s="3"/>
      <c r="USK154" s="3"/>
      <c r="USL154" s="3"/>
      <c r="USM154" s="3"/>
      <c r="USN154" s="3"/>
      <c r="USO154" s="3"/>
      <c r="USP154" s="3"/>
      <c r="USQ154" s="3"/>
      <c r="USR154" s="3"/>
      <c r="USS154" s="3"/>
      <c r="UST154" s="3"/>
      <c r="USU154" s="3"/>
      <c r="USV154" s="3"/>
      <c r="USW154" s="3"/>
      <c r="USX154" s="3"/>
      <c r="USY154" s="3"/>
      <c r="USZ154" s="3"/>
      <c r="UTA154" s="3"/>
      <c r="UTB154" s="3"/>
      <c r="UTC154" s="3"/>
      <c r="UTD154" s="3"/>
      <c r="UTE154" s="3"/>
      <c r="UTF154" s="3"/>
      <c r="UTG154" s="3"/>
      <c r="UTH154" s="3"/>
      <c r="UTI154" s="3"/>
      <c r="UTJ154" s="3"/>
      <c r="UTK154" s="3"/>
      <c r="UTL154" s="3"/>
      <c r="UTM154" s="3"/>
      <c r="UTN154" s="3"/>
      <c r="UTO154" s="3"/>
      <c r="UTP154" s="3"/>
      <c r="UTQ154" s="3"/>
      <c r="UTR154" s="3"/>
      <c r="UTS154" s="3"/>
      <c r="UTT154" s="3"/>
      <c r="UTU154" s="3"/>
      <c r="UTV154" s="3"/>
      <c r="UTW154" s="3"/>
      <c r="UTX154" s="3"/>
      <c r="UTY154" s="3"/>
      <c r="UTZ154" s="3"/>
      <c r="UUA154" s="3"/>
      <c r="UUB154" s="3"/>
      <c r="UUC154" s="3"/>
      <c r="UUD154" s="3"/>
      <c r="UUE154" s="3"/>
      <c r="UUF154" s="3"/>
      <c r="UUG154" s="3"/>
      <c r="UUH154" s="3"/>
      <c r="UUI154" s="3"/>
      <c r="UUJ154" s="3"/>
      <c r="UUK154" s="3"/>
      <c r="UUL154" s="3"/>
      <c r="UUM154" s="3"/>
      <c r="UUN154" s="3"/>
      <c r="UUO154" s="3"/>
      <c r="UUP154" s="3"/>
      <c r="UUQ154" s="3"/>
      <c r="UUR154" s="3"/>
      <c r="UUS154" s="3"/>
      <c r="UUT154" s="3"/>
      <c r="UUU154" s="3"/>
      <c r="UUV154" s="3"/>
      <c r="UUW154" s="3"/>
      <c r="UUX154" s="3"/>
      <c r="UUY154" s="3"/>
      <c r="UUZ154" s="3"/>
      <c r="UVA154" s="3"/>
      <c r="UVB154" s="3"/>
      <c r="UVC154" s="3"/>
      <c r="UVD154" s="3"/>
      <c r="UVE154" s="3"/>
      <c r="UVF154" s="3"/>
      <c r="UVG154" s="3"/>
      <c r="UVH154" s="3"/>
      <c r="UVI154" s="3"/>
      <c r="UVJ154" s="3"/>
      <c r="UVK154" s="3"/>
      <c r="UVL154" s="3"/>
      <c r="UVM154" s="3"/>
      <c r="UVN154" s="3"/>
      <c r="UVO154" s="3"/>
      <c r="UVP154" s="3"/>
      <c r="UVQ154" s="3"/>
      <c r="UVR154" s="3"/>
      <c r="UVS154" s="3"/>
      <c r="UVT154" s="3"/>
      <c r="UVU154" s="3"/>
      <c r="UVV154" s="3"/>
      <c r="UVW154" s="3"/>
      <c r="UVX154" s="3"/>
      <c r="UVY154" s="3"/>
      <c r="UVZ154" s="3"/>
      <c r="UWA154" s="3"/>
      <c r="UWB154" s="3"/>
      <c r="UWC154" s="3"/>
      <c r="UWD154" s="3"/>
      <c r="UWE154" s="3"/>
      <c r="UWF154" s="3"/>
      <c r="UWG154" s="3"/>
      <c r="UWH154" s="3"/>
      <c r="UWI154" s="3"/>
      <c r="UWJ154" s="3"/>
      <c r="UWK154" s="3"/>
      <c r="UWL154" s="3"/>
      <c r="UWM154" s="3"/>
      <c r="UWN154" s="3"/>
      <c r="UWO154" s="3"/>
      <c r="UWP154" s="3"/>
      <c r="UWQ154" s="3"/>
      <c r="UWR154" s="3"/>
      <c r="UWS154" s="3"/>
      <c r="UWT154" s="3"/>
      <c r="UWU154" s="3"/>
      <c r="UWV154" s="3"/>
      <c r="UWW154" s="3"/>
      <c r="UWX154" s="3"/>
      <c r="UWY154" s="3"/>
      <c r="UWZ154" s="3"/>
      <c r="UXA154" s="3"/>
      <c r="UXB154" s="3"/>
      <c r="UXC154" s="3"/>
      <c r="UXD154" s="3"/>
      <c r="UXE154" s="3"/>
      <c r="UXF154" s="3"/>
      <c r="UXG154" s="3"/>
      <c r="UXH154" s="3"/>
      <c r="UXI154" s="3"/>
      <c r="UXJ154" s="3"/>
      <c r="UXK154" s="3"/>
      <c r="UXL154" s="3"/>
      <c r="UXM154" s="3"/>
      <c r="UXN154" s="3"/>
      <c r="UXO154" s="3"/>
      <c r="UXP154" s="3"/>
      <c r="UXQ154" s="3"/>
      <c r="UXR154" s="3"/>
      <c r="UXS154" s="3"/>
      <c r="UXT154" s="3"/>
      <c r="UXU154" s="3"/>
      <c r="UXV154" s="3"/>
      <c r="UXW154" s="3"/>
      <c r="UXX154" s="3"/>
      <c r="UXY154" s="3"/>
      <c r="UXZ154" s="3"/>
      <c r="UYA154" s="3"/>
      <c r="UYB154" s="3"/>
      <c r="UYC154" s="3"/>
      <c r="UYD154" s="3"/>
      <c r="UYE154" s="3"/>
      <c r="UYF154" s="3"/>
      <c r="UYG154" s="3"/>
      <c r="UYH154" s="3"/>
      <c r="UYI154" s="3"/>
      <c r="UYJ154" s="3"/>
      <c r="UYK154" s="3"/>
      <c r="UYL154" s="3"/>
      <c r="UYM154" s="3"/>
      <c r="UYN154" s="3"/>
      <c r="UYO154" s="3"/>
      <c r="UYP154" s="3"/>
      <c r="UYQ154" s="3"/>
      <c r="UYR154" s="3"/>
      <c r="UYS154" s="3"/>
      <c r="UYT154" s="3"/>
      <c r="UYU154" s="3"/>
      <c r="UYV154" s="3"/>
      <c r="UYW154" s="3"/>
      <c r="UYX154" s="3"/>
      <c r="UYY154" s="3"/>
      <c r="UYZ154" s="3"/>
      <c r="UZA154" s="3"/>
      <c r="UZB154" s="3"/>
      <c r="UZC154" s="3"/>
      <c r="UZD154" s="3"/>
      <c r="UZE154" s="3"/>
      <c r="UZF154" s="3"/>
      <c r="UZG154" s="3"/>
      <c r="UZH154" s="3"/>
      <c r="UZI154" s="3"/>
      <c r="UZJ154" s="3"/>
      <c r="UZK154" s="3"/>
      <c r="UZL154" s="3"/>
      <c r="UZM154" s="3"/>
      <c r="UZN154" s="3"/>
      <c r="UZO154" s="3"/>
      <c r="UZP154" s="3"/>
      <c r="UZQ154" s="3"/>
      <c r="UZR154" s="3"/>
      <c r="UZS154" s="3"/>
      <c r="UZT154" s="3"/>
      <c r="UZU154" s="3"/>
      <c r="UZV154" s="3"/>
      <c r="UZW154" s="3"/>
      <c r="UZX154" s="3"/>
      <c r="UZY154" s="3"/>
      <c r="UZZ154" s="3"/>
      <c r="VAA154" s="3"/>
      <c r="VAB154" s="3"/>
      <c r="VAC154" s="3"/>
      <c r="VAD154" s="3"/>
      <c r="VAE154" s="3"/>
      <c r="VAF154" s="3"/>
      <c r="VAG154" s="3"/>
      <c r="VAH154" s="3"/>
      <c r="VAI154" s="3"/>
      <c r="VAJ154" s="3"/>
      <c r="VAK154" s="3"/>
      <c r="VAL154" s="3"/>
      <c r="VAM154" s="3"/>
      <c r="VAN154" s="3"/>
      <c r="VAO154" s="3"/>
      <c r="VAP154" s="3"/>
      <c r="VAQ154" s="3"/>
      <c r="VAR154" s="3"/>
      <c r="VAS154" s="3"/>
      <c r="VAT154" s="3"/>
      <c r="VAU154" s="3"/>
      <c r="VAV154" s="3"/>
      <c r="VAW154" s="3"/>
      <c r="VAX154" s="3"/>
      <c r="VAY154" s="3"/>
      <c r="VAZ154" s="3"/>
      <c r="VBA154" s="3"/>
      <c r="VBB154" s="3"/>
      <c r="VBC154" s="3"/>
      <c r="VBD154" s="3"/>
      <c r="VBE154" s="3"/>
      <c r="VBF154" s="3"/>
      <c r="VBG154" s="3"/>
      <c r="VBH154" s="3"/>
      <c r="VBI154" s="3"/>
      <c r="VBJ154" s="3"/>
      <c r="VBK154" s="3"/>
      <c r="VBL154" s="3"/>
      <c r="VBM154" s="3"/>
      <c r="VBN154" s="3"/>
      <c r="VBO154" s="3"/>
      <c r="VBP154" s="3"/>
      <c r="VBQ154" s="3"/>
      <c r="VBR154" s="3"/>
      <c r="VBS154" s="3"/>
      <c r="VBT154" s="3"/>
      <c r="VBU154" s="3"/>
      <c r="VBV154" s="3"/>
      <c r="VBW154" s="3"/>
      <c r="VBX154" s="3"/>
      <c r="VBY154" s="3"/>
      <c r="VBZ154" s="3"/>
      <c r="VCA154" s="3"/>
      <c r="VCB154" s="3"/>
      <c r="VCC154" s="3"/>
      <c r="VCD154" s="3"/>
      <c r="VCE154" s="3"/>
      <c r="VCF154" s="3"/>
      <c r="VCG154" s="3"/>
      <c r="VCH154" s="3"/>
      <c r="VCI154" s="3"/>
      <c r="VCJ154" s="3"/>
      <c r="VCK154" s="3"/>
      <c r="VCL154" s="3"/>
      <c r="VCM154" s="3"/>
      <c r="VCN154" s="3"/>
      <c r="VCO154" s="3"/>
      <c r="VCP154" s="3"/>
      <c r="VCQ154" s="3"/>
      <c r="VCR154" s="3"/>
      <c r="VCS154" s="3"/>
      <c r="VCT154" s="3"/>
      <c r="VCU154" s="3"/>
      <c r="VCV154" s="3"/>
      <c r="VCW154" s="3"/>
      <c r="VCX154" s="3"/>
      <c r="VCY154" s="3"/>
      <c r="VCZ154" s="3"/>
      <c r="VDA154" s="3"/>
      <c r="VDB154" s="3"/>
      <c r="VDC154" s="3"/>
      <c r="VDD154" s="3"/>
      <c r="VDE154" s="3"/>
      <c r="VDF154" s="3"/>
      <c r="VDG154" s="3"/>
      <c r="VDH154" s="3"/>
      <c r="VDI154" s="3"/>
      <c r="VDJ154" s="3"/>
      <c r="VDK154" s="3"/>
      <c r="VDL154" s="3"/>
      <c r="VDM154" s="3"/>
      <c r="VDN154" s="3"/>
      <c r="VDO154" s="3"/>
      <c r="VDP154" s="3"/>
      <c r="VDQ154" s="3"/>
      <c r="VDR154" s="3"/>
      <c r="VDS154" s="3"/>
      <c r="VDT154" s="3"/>
      <c r="VDU154" s="3"/>
      <c r="VDV154" s="3"/>
      <c r="VDW154" s="3"/>
      <c r="VDX154" s="3"/>
      <c r="VDY154" s="3"/>
      <c r="VDZ154" s="3"/>
      <c r="VEA154" s="3"/>
      <c r="VEB154" s="3"/>
      <c r="VEC154" s="3"/>
      <c r="VED154" s="3"/>
      <c r="VEE154" s="3"/>
      <c r="VEF154" s="3"/>
      <c r="VEG154" s="3"/>
      <c r="VEH154" s="3"/>
      <c r="VEI154" s="3"/>
      <c r="VEJ154" s="3"/>
      <c r="VEK154" s="3"/>
      <c r="VEL154" s="3"/>
      <c r="VEM154" s="3"/>
      <c r="VEN154" s="3"/>
      <c r="VEO154" s="3"/>
      <c r="VEP154" s="3"/>
      <c r="VEQ154" s="3"/>
      <c r="VER154" s="3"/>
      <c r="VES154" s="3"/>
      <c r="VET154" s="3"/>
      <c r="VEU154" s="3"/>
      <c r="VEV154" s="3"/>
      <c r="VEW154" s="3"/>
      <c r="VEX154" s="3"/>
      <c r="VEY154" s="3"/>
      <c r="VEZ154" s="3"/>
      <c r="VFA154" s="3"/>
      <c r="VFB154" s="3"/>
      <c r="VFC154" s="3"/>
      <c r="VFD154" s="3"/>
      <c r="VFE154" s="3"/>
      <c r="VFF154" s="3"/>
      <c r="VFG154" s="3"/>
      <c r="VFH154" s="3"/>
      <c r="VFI154" s="3"/>
      <c r="VFJ154" s="3"/>
      <c r="VFK154" s="3"/>
      <c r="VFL154" s="3"/>
      <c r="VFM154" s="3"/>
      <c r="VFN154" s="3"/>
      <c r="VFO154" s="3"/>
      <c r="VFP154" s="3"/>
      <c r="VFQ154" s="3"/>
      <c r="VFR154" s="3"/>
      <c r="VFS154" s="3"/>
      <c r="VFT154" s="3"/>
      <c r="VFU154" s="3"/>
      <c r="VFV154" s="3"/>
      <c r="VFW154" s="3"/>
      <c r="VFX154" s="3"/>
      <c r="VFY154" s="3"/>
      <c r="VFZ154" s="3"/>
      <c r="VGA154" s="3"/>
      <c r="VGB154" s="3"/>
      <c r="VGC154" s="3"/>
      <c r="VGD154" s="3"/>
      <c r="VGE154" s="3"/>
      <c r="VGF154" s="3"/>
      <c r="VGG154" s="3"/>
      <c r="VGH154" s="3"/>
      <c r="VGI154" s="3"/>
      <c r="VGJ154" s="3"/>
      <c r="VGK154" s="3"/>
      <c r="VGL154" s="3"/>
      <c r="VGM154" s="3"/>
      <c r="VGN154" s="3"/>
      <c r="VGO154" s="3"/>
      <c r="VGP154" s="3"/>
      <c r="VGQ154" s="3"/>
      <c r="VGR154" s="3"/>
      <c r="VGS154" s="3"/>
      <c r="VGT154" s="3"/>
      <c r="VGU154" s="3"/>
      <c r="VGV154" s="3"/>
      <c r="VGW154" s="3"/>
      <c r="VGX154" s="3"/>
      <c r="VGY154" s="3"/>
      <c r="VGZ154" s="3"/>
      <c r="VHA154" s="3"/>
      <c r="VHB154" s="3"/>
      <c r="VHC154" s="3"/>
      <c r="VHD154" s="3"/>
      <c r="VHE154" s="3"/>
      <c r="VHF154" s="3"/>
      <c r="VHG154" s="3"/>
      <c r="VHH154" s="3"/>
      <c r="VHI154" s="3"/>
      <c r="VHJ154" s="3"/>
      <c r="VHK154" s="3"/>
      <c r="VHL154" s="3"/>
      <c r="VHM154" s="3"/>
      <c r="VHN154" s="3"/>
      <c r="VHO154" s="3"/>
      <c r="VHP154" s="3"/>
      <c r="VHQ154" s="3"/>
      <c r="VHR154" s="3"/>
      <c r="VHS154" s="3"/>
      <c r="VHT154" s="3"/>
      <c r="VHU154" s="3"/>
      <c r="VHV154" s="3"/>
      <c r="VHW154" s="3"/>
      <c r="VHX154" s="3"/>
      <c r="VHY154" s="3"/>
      <c r="VHZ154" s="3"/>
      <c r="VIA154" s="3"/>
      <c r="VIB154" s="3"/>
      <c r="VIC154" s="3"/>
      <c r="VID154" s="3"/>
      <c r="VIE154" s="3"/>
      <c r="VIF154" s="3"/>
      <c r="VIG154" s="3"/>
      <c r="VIH154" s="3"/>
      <c r="VII154" s="3"/>
      <c r="VIJ154" s="3"/>
      <c r="VIK154" s="3"/>
      <c r="VIL154" s="3"/>
      <c r="VIM154" s="3"/>
      <c r="VIN154" s="3"/>
      <c r="VIO154" s="3"/>
      <c r="VIP154" s="3"/>
      <c r="VIQ154" s="3"/>
      <c r="VIR154" s="3"/>
      <c r="VIS154" s="3"/>
      <c r="VIT154" s="3"/>
      <c r="VIU154" s="3"/>
      <c r="VIV154" s="3"/>
      <c r="VIW154" s="3"/>
      <c r="VIX154" s="3"/>
      <c r="VIY154" s="3"/>
      <c r="VIZ154" s="3"/>
      <c r="VJA154" s="3"/>
      <c r="VJB154" s="3"/>
      <c r="VJC154" s="3"/>
      <c r="VJD154" s="3"/>
      <c r="VJE154" s="3"/>
      <c r="VJF154" s="3"/>
      <c r="VJG154" s="3"/>
      <c r="VJH154" s="3"/>
      <c r="VJI154" s="3"/>
      <c r="VJJ154" s="3"/>
      <c r="VJK154" s="3"/>
      <c r="VJL154" s="3"/>
      <c r="VJM154" s="3"/>
      <c r="VJN154" s="3"/>
      <c r="VJO154" s="3"/>
      <c r="VJP154" s="3"/>
      <c r="VJQ154" s="3"/>
      <c r="VJR154" s="3"/>
      <c r="VJS154" s="3"/>
      <c r="VJT154" s="3"/>
      <c r="VJU154" s="3"/>
      <c r="VJV154" s="3"/>
      <c r="VJW154" s="3"/>
      <c r="VJX154" s="3"/>
      <c r="VJY154" s="3"/>
      <c r="VJZ154" s="3"/>
      <c r="VKA154" s="3"/>
      <c r="VKB154" s="3"/>
      <c r="VKC154" s="3"/>
      <c r="VKD154" s="3"/>
      <c r="VKE154" s="3"/>
      <c r="VKF154" s="3"/>
      <c r="VKG154" s="3"/>
      <c r="VKH154" s="3"/>
      <c r="VKI154" s="3"/>
      <c r="VKJ154" s="3"/>
      <c r="VKK154" s="3"/>
      <c r="VKL154" s="3"/>
      <c r="VKM154" s="3"/>
      <c r="VKN154" s="3"/>
      <c r="VKO154" s="3"/>
      <c r="VKP154" s="3"/>
      <c r="VKQ154" s="3"/>
      <c r="VKR154" s="3"/>
      <c r="VKS154" s="3"/>
      <c r="VKT154" s="3"/>
      <c r="VKU154" s="3"/>
      <c r="VKV154" s="3"/>
      <c r="VKW154" s="3"/>
      <c r="VKX154" s="3"/>
      <c r="VKY154" s="3"/>
      <c r="VKZ154" s="3"/>
      <c r="VLA154" s="3"/>
      <c r="VLB154" s="3"/>
      <c r="VLC154" s="3"/>
      <c r="VLD154" s="3"/>
      <c r="VLE154" s="3"/>
      <c r="VLF154" s="3"/>
      <c r="VLG154" s="3"/>
      <c r="VLH154" s="3"/>
      <c r="VLI154" s="3"/>
      <c r="VLJ154" s="3"/>
      <c r="VLK154" s="3"/>
      <c r="VLL154" s="3"/>
      <c r="VLM154" s="3"/>
      <c r="VLN154" s="3"/>
      <c r="VLO154" s="3"/>
      <c r="VLP154" s="3"/>
      <c r="VLQ154" s="3"/>
      <c r="VLR154" s="3"/>
      <c r="VLS154" s="3"/>
      <c r="VLT154" s="3"/>
      <c r="VLU154" s="3"/>
      <c r="VLV154" s="3"/>
      <c r="VLW154" s="3"/>
      <c r="VLX154" s="3"/>
      <c r="VLY154" s="3"/>
      <c r="VLZ154" s="3"/>
      <c r="VMA154" s="3"/>
      <c r="VMB154" s="3"/>
      <c r="VMC154" s="3"/>
      <c r="VMD154" s="3"/>
      <c r="VME154" s="3"/>
      <c r="VMF154" s="3"/>
      <c r="VMG154" s="3"/>
      <c r="VMH154" s="3"/>
      <c r="VMI154" s="3"/>
      <c r="VMJ154" s="3"/>
      <c r="VMK154" s="3"/>
      <c r="VML154" s="3"/>
      <c r="VMM154" s="3"/>
      <c r="VMN154" s="3"/>
      <c r="VMO154" s="3"/>
      <c r="VMP154" s="3"/>
      <c r="VMQ154" s="3"/>
      <c r="VMR154" s="3"/>
      <c r="VMS154" s="3"/>
      <c r="VMT154" s="3"/>
      <c r="VMU154" s="3"/>
      <c r="VMV154" s="3"/>
      <c r="VMW154" s="3"/>
      <c r="VMX154" s="3"/>
      <c r="VMY154" s="3"/>
      <c r="VMZ154" s="3"/>
      <c r="VNA154" s="3"/>
      <c r="VNB154" s="3"/>
      <c r="VNC154" s="3"/>
      <c r="VND154" s="3"/>
      <c r="VNE154" s="3"/>
      <c r="VNF154" s="3"/>
      <c r="VNG154" s="3"/>
      <c r="VNH154" s="3"/>
      <c r="VNI154" s="3"/>
      <c r="VNJ154" s="3"/>
      <c r="VNK154" s="3"/>
      <c r="VNL154" s="3"/>
      <c r="VNM154" s="3"/>
      <c r="VNN154" s="3"/>
      <c r="VNO154" s="3"/>
      <c r="VNP154" s="3"/>
      <c r="VNQ154" s="3"/>
      <c r="VNR154" s="3"/>
      <c r="VNS154" s="3"/>
      <c r="VNT154" s="3"/>
      <c r="VNU154" s="3"/>
      <c r="VNV154" s="3"/>
      <c r="VNW154" s="3"/>
      <c r="VNX154" s="3"/>
      <c r="VNY154" s="3"/>
      <c r="VNZ154" s="3"/>
      <c r="VOA154" s="3"/>
      <c r="VOB154" s="3"/>
      <c r="VOC154" s="3"/>
      <c r="VOD154" s="3"/>
      <c r="VOE154" s="3"/>
      <c r="VOF154" s="3"/>
      <c r="VOG154" s="3"/>
      <c r="VOH154" s="3"/>
      <c r="VOI154" s="3"/>
      <c r="VOJ154" s="3"/>
      <c r="VOK154" s="3"/>
      <c r="VOL154" s="3"/>
      <c r="VOM154" s="3"/>
      <c r="VON154" s="3"/>
      <c r="VOO154" s="3"/>
      <c r="VOP154" s="3"/>
      <c r="VOQ154" s="3"/>
      <c r="VOR154" s="3"/>
      <c r="VOS154" s="3"/>
      <c r="VOT154" s="3"/>
      <c r="VOU154" s="3"/>
      <c r="VOV154" s="3"/>
      <c r="VOW154" s="3"/>
      <c r="VOX154" s="3"/>
      <c r="VOY154" s="3"/>
      <c r="VOZ154" s="3"/>
      <c r="VPA154" s="3"/>
      <c r="VPB154" s="3"/>
      <c r="VPC154" s="3"/>
      <c r="VPD154" s="3"/>
      <c r="VPE154" s="3"/>
      <c r="VPF154" s="3"/>
      <c r="VPG154" s="3"/>
      <c r="VPH154" s="3"/>
      <c r="VPI154" s="3"/>
      <c r="VPJ154" s="3"/>
      <c r="VPK154" s="3"/>
      <c r="VPL154" s="3"/>
      <c r="VPM154" s="3"/>
      <c r="VPN154" s="3"/>
      <c r="VPO154" s="3"/>
      <c r="VPP154" s="3"/>
      <c r="VPQ154" s="3"/>
      <c r="VPR154" s="3"/>
      <c r="VPS154" s="3"/>
      <c r="VPT154" s="3"/>
      <c r="VPU154" s="3"/>
      <c r="VPV154" s="3"/>
      <c r="VPW154" s="3"/>
      <c r="VPX154" s="3"/>
      <c r="VPY154" s="3"/>
      <c r="VPZ154" s="3"/>
      <c r="VQA154" s="3"/>
      <c r="VQB154" s="3"/>
      <c r="VQC154" s="3"/>
      <c r="VQD154" s="3"/>
      <c r="VQE154" s="3"/>
      <c r="VQF154" s="3"/>
      <c r="VQG154" s="3"/>
      <c r="VQH154" s="3"/>
      <c r="VQI154" s="3"/>
      <c r="VQJ154" s="3"/>
      <c r="VQK154" s="3"/>
      <c r="VQL154" s="3"/>
      <c r="VQM154" s="3"/>
      <c r="VQN154" s="3"/>
      <c r="VQO154" s="3"/>
      <c r="VQP154" s="3"/>
      <c r="VQQ154" s="3"/>
      <c r="VQR154" s="3"/>
      <c r="VQS154" s="3"/>
      <c r="VQT154" s="3"/>
      <c r="VQU154" s="3"/>
      <c r="VQV154" s="3"/>
      <c r="VQW154" s="3"/>
      <c r="VQX154" s="3"/>
      <c r="VQY154" s="3"/>
      <c r="VQZ154" s="3"/>
      <c r="VRA154" s="3"/>
      <c r="VRB154" s="3"/>
      <c r="VRC154" s="3"/>
      <c r="VRD154" s="3"/>
      <c r="VRE154" s="3"/>
      <c r="VRF154" s="3"/>
      <c r="VRG154" s="3"/>
      <c r="VRH154" s="3"/>
      <c r="VRI154" s="3"/>
      <c r="VRJ154" s="3"/>
      <c r="VRK154" s="3"/>
      <c r="VRL154" s="3"/>
      <c r="VRM154" s="3"/>
      <c r="VRN154" s="3"/>
      <c r="VRO154" s="3"/>
      <c r="VRP154" s="3"/>
      <c r="VRQ154" s="3"/>
      <c r="VRR154" s="3"/>
      <c r="VRS154" s="3"/>
      <c r="VRT154" s="3"/>
      <c r="VRU154" s="3"/>
      <c r="VRV154" s="3"/>
      <c r="VRW154" s="3"/>
      <c r="VRX154" s="3"/>
      <c r="VRY154" s="3"/>
      <c r="VRZ154" s="3"/>
      <c r="VSA154" s="3"/>
      <c r="VSB154" s="3"/>
      <c r="VSC154" s="3"/>
      <c r="VSD154" s="3"/>
      <c r="VSE154" s="3"/>
      <c r="VSF154" s="3"/>
      <c r="VSG154" s="3"/>
      <c r="VSH154" s="3"/>
      <c r="VSI154" s="3"/>
      <c r="VSJ154" s="3"/>
      <c r="VSK154" s="3"/>
      <c r="VSL154" s="3"/>
      <c r="VSM154" s="3"/>
      <c r="VSN154" s="3"/>
      <c r="VSO154" s="3"/>
      <c r="VSP154" s="3"/>
      <c r="VSQ154" s="3"/>
      <c r="VSR154" s="3"/>
      <c r="VSS154" s="3"/>
      <c r="VST154" s="3"/>
      <c r="VSU154" s="3"/>
      <c r="VSV154" s="3"/>
      <c r="VSW154" s="3"/>
      <c r="VSX154" s="3"/>
      <c r="VSY154" s="3"/>
      <c r="VSZ154" s="3"/>
      <c r="VTA154" s="3"/>
      <c r="VTB154" s="3"/>
      <c r="VTC154" s="3"/>
      <c r="VTD154" s="3"/>
      <c r="VTE154" s="3"/>
      <c r="VTF154" s="3"/>
      <c r="VTG154" s="3"/>
      <c r="VTH154" s="3"/>
      <c r="VTI154" s="3"/>
      <c r="VTJ154" s="3"/>
      <c r="VTK154" s="3"/>
      <c r="VTL154" s="3"/>
      <c r="VTM154" s="3"/>
      <c r="VTN154" s="3"/>
      <c r="VTO154" s="3"/>
      <c r="VTP154" s="3"/>
      <c r="VTQ154" s="3"/>
      <c r="VTR154" s="3"/>
      <c r="VTS154" s="3"/>
      <c r="VTT154" s="3"/>
      <c r="VTU154" s="3"/>
      <c r="VTV154" s="3"/>
      <c r="VTW154" s="3"/>
      <c r="VTX154" s="3"/>
      <c r="VTY154" s="3"/>
      <c r="VTZ154" s="3"/>
      <c r="VUA154" s="3"/>
      <c r="VUB154" s="3"/>
      <c r="VUC154" s="3"/>
      <c r="VUD154" s="3"/>
      <c r="VUE154" s="3"/>
      <c r="VUF154" s="3"/>
      <c r="VUG154" s="3"/>
      <c r="VUH154" s="3"/>
      <c r="VUI154" s="3"/>
      <c r="VUJ154" s="3"/>
      <c r="VUK154" s="3"/>
      <c r="VUL154" s="3"/>
      <c r="VUM154" s="3"/>
      <c r="VUN154" s="3"/>
      <c r="VUO154" s="3"/>
      <c r="VUP154" s="3"/>
      <c r="VUQ154" s="3"/>
      <c r="VUR154" s="3"/>
      <c r="VUS154" s="3"/>
      <c r="VUT154" s="3"/>
      <c r="VUU154" s="3"/>
      <c r="VUV154" s="3"/>
      <c r="VUW154" s="3"/>
      <c r="VUX154" s="3"/>
      <c r="VUY154" s="3"/>
      <c r="VUZ154" s="3"/>
      <c r="VVA154" s="3"/>
      <c r="VVB154" s="3"/>
      <c r="VVC154" s="3"/>
      <c r="VVD154" s="3"/>
      <c r="VVE154" s="3"/>
      <c r="VVF154" s="3"/>
      <c r="VVG154" s="3"/>
      <c r="VVH154" s="3"/>
      <c r="VVI154" s="3"/>
      <c r="VVJ154" s="3"/>
      <c r="VVK154" s="3"/>
      <c r="VVL154" s="3"/>
      <c r="VVM154" s="3"/>
      <c r="VVN154" s="3"/>
      <c r="VVO154" s="3"/>
      <c r="VVP154" s="3"/>
      <c r="VVQ154" s="3"/>
      <c r="VVR154" s="3"/>
      <c r="VVS154" s="3"/>
      <c r="VVT154" s="3"/>
      <c r="VVU154" s="3"/>
      <c r="VVV154" s="3"/>
      <c r="VVW154" s="3"/>
      <c r="VVX154" s="3"/>
      <c r="VVY154" s="3"/>
      <c r="VVZ154" s="3"/>
      <c r="VWA154" s="3"/>
      <c r="VWB154" s="3"/>
      <c r="VWC154" s="3"/>
      <c r="VWD154" s="3"/>
      <c r="VWE154" s="3"/>
      <c r="VWF154" s="3"/>
      <c r="VWG154" s="3"/>
      <c r="VWH154" s="3"/>
      <c r="VWI154" s="3"/>
      <c r="VWJ154" s="3"/>
      <c r="VWK154" s="3"/>
      <c r="VWL154" s="3"/>
      <c r="VWM154" s="3"/>
      <c r="VWN154" s="3"/>
      <c r="VWO154" s="3"/>
      <c r="VWP154" s="3"/>
      <c r="VWQ154" s="3"/>
      <c r="VWR154" s="3"/>
      <c r="VWS154" s="3"/>
      <c r="VWT154" s="3"/>
      <c r="VWU154" s="3"/>
      <c r="VWV154" s="3"/>
      <c r="VWW154" s="3"/>
      <c r="VWX154" s="3"/>
      <c r="VWY154" s="3"/>
      <c r="VWZ154" s="3"/>
      <c r="VXA154" s="3"/>
      <c r="VXB154" s="3"/>
      <c r="VXC154" s="3"/>
      <c r="VXD154" s="3"/>
      <c r="VXE154" s="3"/>
      <c r="VXF154" s="3"/>
      <c r="VXG154" s="3"/>
      <c r="VXH154" s="3"/>
      <c r="VXI154" s="3"/>
      <c r="VXJ154" s="3"/>
      <c r="VXK154" s="3"/>
      <c r="VXL154" s="3"/>
      <c r="VXM154" s="3"/>
      <c r="VXN154" s="3"/>
      <c r="VXO154" s="3"/>
      <c r="VXP154" s="3"/>
      <c r="VXQ154" s="3"/>
      <c r="VXR154" s="3"/>
      <c r="VXS154" s="3"/>
      <c r="VXT154" s="3"/>
      <c r="VXU154" s="3"/>
      <c r="VXV154" s="3"/>
      <c r="VXW154" s="3"/>
      <c r="VXX154" s="3"/>
      <c r="VXY154" s="3"/>
      <c r="VXZ154" s="3"/>
      <c r="VYA154" s="3"/>
      <c r="VYB154" s="3"/>
      <c r="VYC154" s="3"/>
      <c r="VYD154" s="3"/>
      <c r="VYE154" s="3"/>
      <c r="VYF154" s="3"/>
      <c r="VYG154" s="3"/>
      <c r="VYH154" s="3"/>
      <c r="VYI154" s="3"/>
      <c r="VYJ154" s="3"/>
      <c r="VYK154" s="3"/>
      <c r="VYL154" s="3"/>
      <c r="VYM154" s="3"/>
      <c r="VYN154" s="3"/>
      <c r="VYO154" s="3"/>
      <c r="VYP154" s="3"/>
      <c r="VYQ154" s="3"/>
      <c r="VYR154" s="3"/>
      <c r="VYS154" s="3"/>
      <c r="VYT154" s="3"/>
      <c r="VYU154" s="3"/>
      <c r="VYV154" s="3"/>
      <c r="VYW154" s="3"/>
      <c r="VYX154" s="3"/>
      <c r="VYY154" s="3"/>
      <c r="VYZ154" s="3"/>
      <c r="VZA154" s="3"/>
      <c r="VZB154" s="3"/>
      <c r="VZC154" s="3"/>
      <c r="VZD154" s="3"/>
      <c r="VZE154" s="3"/>
      <c r="VZF154" s="3"/>
      <c r="VZG154" s="3"/>
      <c r="VZH154" s="3"/>
      <c r="VZI154" s="3"/>
      <c r="VZJ154" s="3"/>
      <c r="VZK154" s="3"/>
      <c r="VZL154" s="3"/>
      <c r="VZM154" s="3"/>
      <c r="VZN154" s="3"/>
      <c r="VZO154" s="3"/>
      <c r="VZP154" s="3"/>
      <c r="VZQ154" s="3"/>
      <c r="VZR154" s="3"/>
      <c r="VZS154" s="3"/>
      <c r="VZT154" s="3"/>
      <c r="VZU154" s="3"/>
      <c r="VZV154" s="3"/>
      <c r="VZW154" s="3"/>
      <c r="VZX154" s="3"/>
      <c r="VZY154" s="3"/>
      <c r="VZZ154" s="3"/>
      <c r="WAA154" s="3"/>
      <c r="WAB154" s="3"/>
      <c r="WAC154" s="3"/>
      <c r="WAD154" s="3"/>
      <c r="WAE154" s="3"/>
      <c r="WAF154" s="3"/>
      <c r="WAG154" s="3"/>
      <c r="WAH154" s="3"/>
      <c r="WAI154" s="3"/>
      <c r="WAJ154" s="3"/>
      <c r="WAK154" s="3"/>
      <c r="WAL154" s="3"/>
      <c r="WAM154" s="3"/>
      <c r="WAN154" s="3"/>
      <c r="WAO154" s="3"/>
      <c r="WAP154" s="3"/>
      <c r="WAQ154" s="3"/>
      <c r="WAR154" s="3"/>
      <c r="WAS154" s="3"/>
      <c r="WAT154" s="3"/>
      <c r="WAU154" s="3"/>
      <c r="WAV154" s="3"/>
      <c r="WAW154" s="3"/>
      <c r="WAX154" s="3"/>
      <c r="WAY154" s="3"/>
      <c r="WAZ154" s="3"/>
      <c r="WBA154" s="3"/>
      <c r="WBB154" s="3"/>
      <c r="WBC154" s="3"/>
      <c r="WBD154" s="3"/>
      <c r="WBE154" s="3"/>
      <c r="WBF154" s="3"/>
      <c r="WBG154" s="3"/>
      <c r="WBH154" s="3"/>
      <c r="WBI154" s="3"/>
      <c r="WBJ154" s="3"/>
      <c r="WBK154" s="3"/>
      <c r="WBL154" s="3"/>
      <c r="WBM154" s="3"/>
      <c r="WBN154" s="3"/>
      <c r="WBO154" s="3"/>
      <c r="WBP154" s="3"/>
      <c r="WBQ154" s="3"/>
      <c r="WBR154" s="3"/>
      <c r="WBS154" s="3"/>
      <c r="WBT154" s="3"/>
      <c r="WBU154" s="3"/>
      <c r="WBV154" s="3"/>
      <c r="WBW154" s="3"/>
      <c r="WBX154" s="3"/>
      <c r="WBY154" s="3"/>
      <c r="WBZ154" s="3"/>
      <c r="WCA154" s="3"/>
      <c r="WCB154" s="3"/>
      <c r="WCC154" s="3"/>
      <c r="WCD154" s="3"/>
      <c r="WCE154" s="3"/>
      <c r="WCF154" s="3"/>
      <c r="WCG154" s="3"/>
      <c r="WCH154" s="3"/>
      <c r="WCI154" s="3"/>
      <c r="WCJ154" s="3"/>
      <c r="WCK154" s="3"/>
      <c r="WCL154" s="3"/>
      <c r="WCM154" s="3"/>
      <c r="WCN154" s="3"/>
      <c r="WCO154" s="3"/>
      <c r="WCP154" s="3"/>
      <c r="WCQ154" s="3"/>
      <c r="WCR154" s="3"/>
      <c r="WCS154" s="3"/>
      <c r="WCT154" s="3"/>
      <c r="WCU154" s="3"/>
      <c r="WCV154" s="3"/>
      <c r="WCW154" s="3"/>
      <c r="WCX154" s="3"/>
      <c r="WCY154" s="3"/>
      <c r="WCZ154" s="3"/>
      <c r="WDA154" s="3"/>
      <c r="WDB154" s="3"/>
      <c r="WDC154" s="3"/>
      <c r="WDD154" s="3"/>
      <c r="WDE154" s="3"/>
      <c r="WDF154" s="3"/>
      <c r="WDG154" s="3"/>
      <c r="WDH154" s="3"/>
      <c r="WDI154" s="3"/>
      <c r="WDJ154" s="3"/>
      <c r="WDK154" s="3"/>
      <c r="WDL154" s="3"/>
      <c r="WDM154" s="3"/>
      <c r="WDN154" s="3"/>
      <c r="WDO154" s="3"/>
      <c r="WDP154" s="3"/>
      <c r="WDQ154" s="3"/>
      <c r="WDR154" s="3"/>
      <c r="WDS154" s="3"/>
      <c r="WDT154" s="3"/>
      <c r="WDU154" s="3"/>
      <c r="WDV154" s="3"/>
      <c r="WDW154" s="3"/>
      <c r="WDX154" s="3"/>
      <c r="WDY154" s="3"/>
      <c r="WDZ154" s="3"/>
      <c r="WEA154" s="3"/>
      <c r="WEB154" s="3"/>
      <c r="WEC154" s="3"/>
      <c r="WED154" s="3"/>
      <c r="WEE154" s="3"/>
      <c r="WEF154" s="3"/>
      <c r="WEG154" s="3"/>
      <c r="WEH154" s="3"/>
      <c r="WEI154" s="3"/>
      <c r="WEJ154" s="3"/>
      <c r="WEK154" s="3"/>
      <c r="WEL154" s="3"/>
      <c r="WEM154" s="3"/>
      <c r="WEN154" s="3"/>
      <c r="WEO154" s="3"/>
      <c r="WEP154" s="3"/>
      <c r="WEQ154" s="3"/>
      <c r="WER154" s="3"/>
      <c r="WES154" s="3"/>
      <c r="WET154" s="3"/>
      <c r="WEU154" s="3"/>
      <c r="WEV154" s="3"/>
      <c r="WEW154" s="3"/>
      <c r="WEX154" s="3"/>
      <c r="WEY154" s="3"/>
      <c r="WEZ154" s="3"/>
      <c r="WFA154" s="3"/>
      <c r="WFB154" s="3"/>
      <c r="WFC154" s="3"/>
      <c r="WFD154" s="3"/>
      <c r="WFE154" s="3"/>
      <c r="WFF154" s="3"/>
      <c r="WFG154" s="3"/>
      <c r="WFH154" s="3"/>
      <c r="WFI154" s="3"/>
      <c r="WFJ154" s="3"/>
      <c r="WFK154" s="3"/>
      <c r="WFL154" s="3"/>
      <c r="WFM154" s="3"/>
      <c r="WFN154" s="3"/>
      <c r="WFO154" s="3"/>
      <c r="WFP154" s="3"/>
      <c r="WFQ154" s="3"/>
      <c r="WFR154" s="3"/>
      <c r="WFS154" s="3"/>
      <c r="WFT154" s="3"/>
      <c r="WFU154" s="3"/>
      <c r="WFV154" s="3"/>
      <c r="WFW154" s="3"/>
      <c r="WFX154" s="3"/>
      <c r="WFY154" s="3"/>
      <c r="WFZ154" s="3"/>
      <c r="WGA154" s="3"/>
      <c r="WGB154" s="3"/>
      <c r="WGC154" s="3"/>
      <c r="WGD154" s="3"/>
      <c r="WGE154" s="3"/>
      <c r="WGF154" s="3"/>
      <c r="WGG154" s="3"/>
      <c r="WGH154" s="3"/>
      <c r="WGI154" s="3"/>
      <c r="WGJ154" s="3"/>
      <c r="WGK154" s="3"/>
      <c r="WGL154" s="3"/>
      <c r="WGM154" s="3"/>
      <c r="WGN154" s="3"/>
      <c r="WGO154" s="3"/>
      <c r="WGP154" s="3"/>
      <c r="WGQ154" s="3"/>
      <c r="WGR154" s="3"/>
      <c r="WGS154" s="3"/>
      <c r="WGT154" s="3"/>
      <c r="WGU154" s="3"/>
      <c r="WGV154" s="3"/>
      <c r="WGW154" s="3"/>
      <c r="WGX154" s="3"/>
      <c r="WGY154" s="3"/>
      <c r="WGZ154" s="3"/>
      <c r="WHA154" s="3"/>
      <c r="WHB154" s="3"/>
      <c r="WHC154" s="3"/>
      <c r="WHD154" s="3"/>
      <c r="WHE154" s="3"/>
      <c r="WHF154" s="3"/>
      <c r="WHG154" s="3"/>
      <c r="WHH154" s="3"/>
      <c r="WHI154" s="3"/>
      <c r="WHJ154" s="3"/>
      <c r="WHK154" s="3"/>
      <c r="WHL154" s="3"/>
      <c r="WHM154" s="3"/>
      <c r="WHN154" s="3"/>
      <c r="WHO154" s="3"/>
      <c r="WHP154" s="3"/>
      <c r="WHQ154" s="3"/>
      <c r="WHR154" s="3"/>
      <c r="WHS154" s="3"/>
      <c r="WHT154" s="3"/>
      <c r="WHU154" s="3"/>
      <c r="WHV154" s="3"/>
      <c r="WHW154" s="3"/>
      <c r="WHX154" s="3"/>
      <c r="WHY154" s="3"/>
      <c r="WHZ154" s="3"/>
      <c r="WIA154" s="3"/>
      <c r="WIB154" s="3"/>
      <c r="WIC154" s="3"/>
      <c r="WID154" s="3"/>
      <c r="WIE154" s="3"/>
      <c r="WIF154" s="3"/>
      <c r="WIG154" s="3"/>
      <c r="WIH154" s="3"/>
      <c r="WII154" s="3"/>
      <c r="WIJ154" s="3"/>
      <c r="WIK154" s="3"/>
      <c r="WIL154" s="3"/>
      <c r="WIM154" s="3"/>
      <c r="WIN154" s="3"/>
      <c r="WIO154" s="3"/>
      <c r="WIP154" s="3"/>
      <c r="WIQ154" s="3"/>
      <c r="WIR154" s="3"/>
      <c r="WIS154" s="3"/>
      <c r="WIT154" s="3"/>
      <c r="WIU154" s="3"/>
      <c r="WIV154" s="3"/>
      <c r="WIW154" s="3"/>
      <c r="WIX154" s="3"/>
      <c r="WIY154" s="3"/>
      <c r="WIZ154" s="3"/>
      <c r="WJA154" s="3"/>
      <c r="WJB154" s="3"/>
      <c r="WJC154" s="3"/>
      <c r="WJD154" s="3"/>
      <c r="WJE154" s="3"/>
      <c r="WJF154" s="3"/>
      <c r="WJG154" s="3"/>
      <c r="WJH154" s="3"/>
      <c r="WJI154" s="3"/>
      <c r="WJJ154" s="3"/>
      <c r="WJK154" s="3"/>
      <c r="WJL154" s="3"/>
      <c r="WJM154" s="3"/>
      <c r="WJN154" s="3"/>
      <c r="WJO154" s="3"/>
      <c r="WJP154" s="3"/>
      <c r="WJQ154" s="3"/>
      <c r="WJR154" s="3"/>
      <c r="WJS154" s="3"/>
      <c r="WJT154" s="3"/>
      <c r="WJU154" s="3"/>
      <c r="WJV154" s="3"/>
      <c r="WJW154" s="3"/>
      <c r="WJX154" s="3"/>
      <c r="WJY154" s="3"/>
      <c r="WJZ154" s="3"/>
      <c r="WKA154" s="3"/>
      <c r="WKB154" s="3"/>
      <c r="WKC154" s="3"/>
      <c r="WKD154" s="3"/>
      <c r="WKE154" s="3"/>
      <c r="WKF154" s="3"/>
      <c r="WKG154" s="3"/>
      <c r="WKH154" s="3"/>
      <c r="WKI154" s="3"/>
      <c r="WKJ154" s="3"/>
      <c r="WKK154" s="3"/>
      <c r="WKL154" s="3"/>
      <c r="WKM154" s="3"/>
      <c r="WKN154" s="3"/>
      <c r="WKO154" s="3"/>
      <c r="WKP154" s="3"/>
      <c r="WKQ154" s="3"/>
      <c r="WKR154" s="3"/>
      <c r="WKS154" s="3"/>
      <c r="WKT154" s="3"/>
      <c r="WKU154" s="3"/>
      <c r="WKV154" s="3"/>
      <c r="WKW154" s="3"/>
      <c r="WKX154" s="3"/>
      <c r="WKY154" s="3"/>
      <c r="WKZ154" s="3"/>
      <c r="WLA154" s="3"/>
      <c r="WLB154" s="3"/>
      <c r="WLC154" s="3"/>
      <c r="WLD154" s="3"/>
      <c r="WLE154" s="3"/>
      <c r="WLF154" s="3"/>
      <c r="WLG154" s="3"/>
      <c r="WLH154" s="3"/>
      <c r="WLI154" s="3"/>
      <c r="WLJ154" s="3"/>
      <c r="WLK154" s="3"/>
      <c r="WLL154" s="3"/>
      <c r="WLM154" s="3"/>
      <c r="WLN154" s="3"/>
      <c r="WLO154" s="3"/>
      <c r="WLP154" s="3"/>
      <c r="WLQ154" s="3"/>
      <c r="WLR154" s="3"/>
      <c r="WLS154" s="3"/>
      <c r="WLT154" s="3"/>
      <c r="WLU154" s="3"/>
      <c r="WLV154" s="3"/>
      <c r="WLW154" s="3"/>
      <c r="WLX154" s="3"/>
      <c r="WLY154" s="3"/>
      <c r="WLZ154" s="3"/>
      <c r="WMA154" s="3"/>
      <c r="WMB154" s="3"/>
      <c r="WMC154" s="3"/>
      <c r="WMD154" s="3"/>
      <c r="WME154" s="3"/>
      <c r="WMF154" s="3"/>
      <c r="WMG154" s="3"/>
      <c r="WMH154" s="3"/>
      <c r="WMI154" s="3"/>
      <c r="WMJ154" s="3"/>
      <c r="WMK154" s="3"/>
      <c r="WML154" s="3"/>
      <c r="WMM154" s="3"/>
      <c r="WMN154" s="3"/>
      <c r="WMO154" s="3"/>
      <c r="WMP154" s="3"/>
      <c r="WMQ154" s="3"/>
      <c r="WMR154" s="3"/>
      <c r="WMS154" s="3"/>
      <c r="WMT154" s="3"/>
      <c r="WMU154" s="3"/>
      <c r="WMV154" s="3"/>
      <c r="WMW154" s="3"/>
      <c r="WMX154" s="3"/>
      <c r="WMY154" s="3"/>
      <c r="WMZ154" s="3"/>
      <c r="WNA154" s="3"/>
      <c r="WNB154" s="3"/>
      <c r="WNC154" s="3"/>
      <c r="WND154" s="3"/>
      <c r="WNE154" s="3"/>
      <c r="WNF154" s="3"/>
      <c r="WNG154" s="3"/>
      <c r="WNH154" s="3"/>
      <c r="WNI154" s="3"/>
      <c r="WNJ154" s="3"/>
      <c r="WNK154" s="3"/>
      <c r="WNL154" s="3"/>
      <c r="WNM154" s="3"/>
      <c r="WNN154" s="3"/>
      <c r="WNO154" s="3"/>
      <c r="WNP154" s="3"/>
      <c r="WNQ154" s="3"/>
      <c r="WNR154" s="3"/>
      <c r="WNS154" s="3"/>
      <c r="WNT154" s="3"/>
      <c r="WNU154" s="3"/>
      <c r="WNV154" s="3"/>
      <c r="WNW154" s="3"/>
      <c r="WNX154" s="3"/>
      <c r="WNY154" s="3"/>
      <c r="WNZ154" s="3"/>
      <c r="WOA154" s="3"/>
      <c r="WOB154" s="3"/>
      <c r="WOC154" s="3"/>
      <c r="WOD154" s="3"/>
      <c r="WOE154" s="3"/>
      <c r="WOF154" s="3"/>
      <c r="WOG154" s="3"/>
      <c r="WOH154" s="3"/>
      <c r="WOI154" s="3"/>
      <c r="WOJ154" s="3"/>
      <c r="WOK154" s="3"/>
      <c r="WOL154" s="3"/>
      <c r="WOM154" s="3"/>
      <c r="WON154" s="3"/>
      <c r="WOO154" s="3"/>
      <c r="WOP154" s="3"/>
      <c r="WOQ154" s="3"/>
      <c r="WOR154" s="3"/>
      <c r="WOS154" s="3"/>
      <c r="WOT154" s="3"/>
      <c r="WOU154" s="3"/>
      <c r="WOV154" s="3"/>
      <c r="WOW154" s="3"/>
      <c r="WOX154" s="3"/>
      <c r="WOY154" s="3"/>
      <c r="WOZ154" s="3"/>
      <c r="WPA154" s="3"/>
      <c r="WPB154" s="3"/>
      <c r="WPC154" s="3"/>
      <c r="WPD154" s="3"/>
      <c r="WPE154" s="3"/>
      <c r="WPF154" s="3"/>
      <c r="WPG154" s="3"/>
      <c r="WPH154" s="3"/>
      <c r="WPI154" s="3"/>
      <c r="WPJ154" s="3"/>
      <c r="WPK154" s="3"/>
      <c r="WPL154" s="3"/>
      <c r="WPM154" s="3"/>
      <c r="WPN154" s="3"/>
      <c r="WPO154" s="3"/>
      <c r="WPP154" s="3"/>
      <c r="WPQ154" s="3"/>
      <c r="WPR154" s="3"/>
      <c r="WPS154" s="3"/>
      <c r="WPT154" s="3"/>
      <c r="WPU154" s="3"/>
      <c r="WPV154" s="3"/>
      <c r="WPW154" s="3"/>
      <c r="WPX154" s="3"/>
      <c r="WPY154" s="3"/>
      <c r="WPZ154" s="3"/>
      <c r="WQA154" s="3"/>
      <c r="WQB154" s="3"/>
      <c r="WQC154" s="3"/>
      <c r="WQD154" s="3"/>
      <c r="WQE154" s="3"/>
      <c r="WQF154" s="3"/>
      <c r="WQG154" s="3"/>
      <c r="WQH154" s="3"/>
      <c r="WQI154" s="3"/>
      <c r="WQJ154" s="3"/>
      <c r="WQK154" s="3"/>
      <c r="WQL154" s="3"/>
      <c r="WQM154" s="3"/>
      <c r="WQN154" s="3"/>
      <c r="WQO154" s="3"/>
      <c r="WQP154" s="3"/>
      <c r="WQQ154" s="3"/>
      <c r="WQR154" s="3"/>
      <c r="WQS154" s="3"/>
      <c r="WQT154" s="3"/>
      <c r="WQU154" s="3"/>
      <c r="WQV154" s="3"/>
      <c r="WQW154" s="3"/>
      <c r="WQX154" s="3"/>
      <c r="WQY154" s="3"/>
      <c r="WQZ154" s="3"/>
      <c r="WRA154" s="3"/>
      <c r="WRB154" s="3"/>
      <c r="WRC154" s="3"/>
      <c r="WRD154" s="3"/>
      <c r="WRE154" s="3"/>
      <c r="WRF154" s="3"/>
      <c r="WRG154" s="3"/>
      <c r="WRH154" s="3"/>
      <c r="WRI154" s="3"/>
      <c r="WRJ154" s="3"/>
      <c r="WRK154" s="3"/>
      <c r="WRL154" s="3"/>
      <c r="WRM154" s="3"/>
      <c r="WRN154" s="3"/>
      <c r="WRO154" s="3"/>
      <c r="WRP154" s="3"/>
      <c r="WRQ154" s="3"/>
      <c r="WRR154" s="3"/>
      <c r="WRS154" s="3"/>
      <c r="WRT154" s="3"/>
      <c r="WRU154" s="3"/>
      <c r="WRV154" s="3"/>
      <c r="WRW154" s="3"/>
      <c r="WRX154" s="3"/>
      <c r="WRY154" s="3"/>
      <c r="WRZ154" s="3"/>
      <c r="WSA154" s="3"/>
      <c r="WSB154" s="3"/>
      <c r="WSC154" s="3"/>
      <c r="WSD154" s="3"/>
      <c r="WSE154" s="3"/>
      <c r="WSF154" s="3"/>
      <c r="WSG154" s="3"/>
      <c r="WSH154" s="3"/>
      <c r="WSI154" s="3"/>
      <c r="WSJ154" s="3"/>
      <c r="WSK154" s="3"/>
      <c r="WSL154" s="3"/>
      <c r="WSM154" s="3"/>
      <c r="WSN154" s="3"/>
      <c r="WSO154" s="3"/>
      <c r="WSP154" s="3"/>
      <c r="WSQ154" s="3"/>
      <c r="WSR154" s="3"/>
      <c r="WSS154" s="3"/>
      <c r="WST154" s="3"/>
      <c r="WSU154" s="3"/>
      <c r="WSV154" s="3"/>
      <c r="WSW154" s="3"/>
      <c r="WSX154" s="3"/>
      <c r="WSY154" s="3"/>
      <c r="WSZ154" s="3"/>
      <c r="WTA154" s="3"/>
      <c r="WTB154" s="3"/>
      <c r="WTC154" s="3"/>
      <c r="WTD154" s="3"/>
      <c r="WTE154" s="3"/>
      <c r="WTF154" s="3"/>
      <c r="WTG154" s="3"/>
      <c r="WTH154" s="3"/>
      <c r="WTI154" s="3"/>
      <c r="WTJ154" s="3"/>
      <c r="WTK154" s="3"/>
      <c r="WTL154" s="3"/>
      <c r="WTM154" s="3"/>
      <c r="WTN154" s="3"/>
      <c r="WTO154" s="3"/>
      <c r="WTP154" s="3"/>
      <c r="WTQ154" s="3"/>
      <c r="WTR154" s="3"/>
      <c r="WTS154" s="3"/>
      <c r="WTT154" s="3"/>
      <c r="WTU154" s="3"/>
      <c r="WTV154" s="3"/>
      <c r="WTW154" s="3"/>
      <c r="WTX154" s="3"/>
      <c r="WTY154" s="3"/>
      <c r="WTZ154" s="3"/>
      <c r="WUA154" s="3"/>
      <c r="WUB154" s="3"/>
      <c r="WUC154" s="3"/>
      <c r="WUD154" s="3"/>
      <c r="WUE154" s="3"/>
      <c r="WUF154" s="3"/>
      <c r="WUG154" s="3"/>
      <c r="WUH154" s="3"/>
      <c r="WUI154" s="3"/>
      <c r="WUJ154" s="3"/>
      <c r="WUK154" s="3"/>
      <c r="WUL154" s="3"/>
      <c r="WUM154" s="3"/>
      <c r="WUN154" s="3"/>
      <c r="WUO154" s="3"/>
      <c r="WUP154" s="3"/>
      <c r="WUQ154" s="3"/>
      <c r="WUR154" s="3"/>
      <c r="WUS154" s="3"/>
      <c r="WUT154" s="3"/>
      <c r="WUU154" s="3"/>
      <c r="WUV154" s="3"/>
      <c r="WUW154" s="3"/>
      <c r="WUX154" s="3"/>
      <c r="WUY154" s="3"/>
      <c r="WUZ154" s="3"/>
      <c r="WVA154" s="3"/>
      <c r="WVB154" s="3"/>
      <c r="WVC154" s="3"/>
      <c r="WVD154" s="3"/>
      <c r="WVE154" s="3"/>
      <c r="WVF154" s="3"/>
      <c r="WVG154" s="3"/>
      <c r="WVH154" s="3"/>
      <c r="WVI154" s="3"/>
      <c r="WVJ154" s="3"/>
      <c r="WVK154" s="3"/>
      <c r="WVL154" s="3"/>
      <c r="WVM154" s="3"/>
      <c r="WVN154" s="3"/>
      <c r="WVO154" s="3"/>
      <c r="WVP154" s="3"/>
      <c r="WVQ154" s="3"/>
      <c r="WVR154" s="3"/>
      <c r="WVS154" s="3"/>
      <c r="WVT154" s="3"/>
      <c r="WVU154" s="3"/>
      <c r="WVV154" s="3"/>
      <c r="WVW154" s="3"/>
      <c r="WVX154" s="3"/>
      <c r="WVY154" s="3"/>
      <c r="WVZ154" s="3"/>
      <c r="WWA154" s="3"/>
      <c r="WWB154" s="3"/>
      <c r="WWC154" s="3"/>
      <c r="WWD154" s="3"/>
      <c r="WWE154" s="3"/>
      <c r="WWF154" s="3"/>
      <c r="WWG154" s="3"/>
      <c r="WWH154" s="3"/>
      <c r="WWI154" s="3"/>
      <c r="WWJ154" s="3"/>
      <c r="WWK154" s="3"/>
      <c r="WWL154" s="3"/>
      <c r="WWM154" s="3"/>
      <c r="WWN154" s="3"/>
      <c r="WWO154" s="3"/>
      <c r="WWP154" s="3"/>
      <c r="WWQ154" s="3"/>
      <c r="WWR154" s="3"/>
      <c r="WWS154" s="3"/>
      <c r="WWT154" s="3"/>
      <c r="WWU154" s="3"/>
      <c r="WWV154" s="3"/>
      <c r="WWW154" s="3"/>
      <c r="WWX154" s="3"/>
      <c r="WWY154" s="3"/>
      <c r="WWZ154" s="3"/>
      <c r="WXA154" s="3"/>
      <c r="WXB154" s="3"/>
      <c r="WXC154" s="3"/>
      <c r="WXD154" s="3"/>
      <c r="WXE154" s="3"/>
      <c r="WXF154" s="3"/>
      <c r="WXG154" s="3"/>
      <c r="WXH154" s="3"/>
      <c r="WXI154" s="3"/>
      <c r="WXJ154" s="3"/>
      <c r="WXK154" s="3"/>
      <c r="WXL154" s="3"/>
      <c r="WXM154" s="3"/>
      <c r="WXN154" s="3"/>
      <c r="WXO154" s="3"/>
      <c r="WXP154" s="3"/>
      <c r="WXQ154" s="3"/>
      <c r="WXR154" s="3"/>
      <c r="WXS154" s="3"/>
      <c r="WXT154" s="3"/>
      <c r="WXU154" s="3"/>
      <c r="WXV154" s="3"/>
      <c r="WXW154" s="3"/>
      <c r="WXX154" s="3"/>
      <c r="WXY154" s="3"/>
      <c r="WXZ154" s="3"/>
      <c r="WYA154" s="3"/>
      <c r="WYB154" s="3"/>
      <c r="WYC154" s="3"/>
      <c r="WYD154" s="3"/>
      <c r="WYE154" s="3"/>
      <c r="WYF154" s="3"/>
      <c r="WYG154" s="3"/>
      <c r="WYH154" s="3"/>
      <c r="WYI154" s="3"/>
      <c r="WYJ154" s="3"/>
      <c r="WYK154" s="3"/>
      <c r="WYL154" s="3"/>
      <c r="WYM154" s="3"/>
      <c r="WYN154" s="3"/>
      <c r="WYO154" s="3"/>
      <c r="WYP154" s="3"/>
      <c r="WYQ154" s="3"/>
      <c r="WYR154" s="3"/>
      <c r="WYS154" s="3"/>
      <c r="WYT154" s="3"/>
      <c r="WYU154" s="3"/>
      <c r="WYV154" s="3"/>
      <c r="WYW154" s="3"/>
      <c r="WYX154" s="3"/>
      <c r="WYY154" s="3"/>
      <c r="WYZ154" s="3"/>
      <c r="WZA154" s="3"/>
      <c r="WZB154" s="3"/>
      <c r="WZC154" s="3"/>
      <c r="WZD154" s="3"/>
      <c r="WZE154" s="3"/>
      <c r="WZF154" s="3"/>
      <c r="WZG154" s="3"/>
      <c r="WZH154" s="3"/>
      <c r="WZI154" s="3"/>
      <c r="WZJ154" s="3"/>
      <c r="WZK154" s="3"/>
      <c r="WZL154" s="3"/>
      <c r="WZM154" s="3"/>
      <c r="WZN154" s="3"/>
      <c r="WZO154" s="3"/>
      <c r="WZP154" s="3"/>
      <c r="WZQ154" s="3"/>
      <c r="WZR154" s="3"/>
      <c r="WZS154" s="3"/>
      <c r="WZT154" s="3"/>
      <c r="WZU154" s="3"/>
      <c r="WZV154" s="3"/>
      <c r="WZW154" s="3"/>
      <c r="WZX154" s="3"/>
      <c r="WZY154" s="3"/>
      <c r="WZZ154" s="3"/>
      <c r="XAA154" s="3"/>
      <c r="XAB154" s="3"/>
      <c r="XAC154" s="3"/>
      <c r="XAD154" s="3"/>
      <c r="XAE154" s="3"/>
      <c r="XAF154" s="3"/>
      <c r="XAG154" s="3"/>
      <c r="XAH154" s="3"/>
      <c r="XAI154" s="3"/>
      <c r="XAJ154" s="3"/>
      <c r="XAK154" s="3"/>
      <c r="XAL154" s="3"/>
      <c r="XAM154" s="3"/>
      <c r="XAN154" s="3"/>
      <c r="XAO154" s="3"/>
      <c r="XAP154" s="3"/>
      <c r="XAQ154" s="3"/>
      <c r="XAR154" s="3"/>
      <c r="XAS154" s="3"/>
      <c r="XAT154" s="3"/>
      <c r="XAU154" s="3"/>
      <c r="XAV154" s="3"/>
      <c r="XAW154" s="3"/>
      <c r="XAX154" s="3"/>
      <c r="XAY154" s="3"/>
      <c r="XAZ154" s="3"/>
      <c r="XBA154" s="3"/>
      <c r="XBB154" s="3"/>
      <c r="XBC154" s="3"/>
      <c r="XBD154" s="3"/>
      <c r="XBE154" s="3"/>
      <c r="XBF154" s="3"/>
      <c r="XBG154" s="3"/>
      <c r="XBH154" s="3"/>
      <c r="XBI154" s="3"/>
      <c r="XBJ154" s="3"/>
      <c r="XBK154" s="3"/>
      <c r="XBL154" s="3"/>
      <c r="XBM154" s="3"/>
      <c r="XBN154" s="3"/>
      <c r="XBO154" s="3"/>
      <c r="XBP154" s="3"/>
      <c r="XBQ154" s="3"/>
      <c r="XBR154" s="3"/>
      <c r="XBS154" s="3"/>
      <c r="XBT154" s="3"/>
      <c r="XBU154" s="3"/>
      <c r="XBV154" s="3"/>
      <c r="XBW154" s="3"/>
      <c r="XBX154" s="3"/>
      <c r="XBY154" s="3"/>
      <c r="XBZ154" s="3"/>
      <c r="XCA154" s="3"/>
      <c r="XCB154" s="3"/>
      <c r="XCC154" s="3"/>
      <c r="XCD154" s="3"/>
      <c r="XCE154" s="3"/>
      <c r="XCF154" s="3"/>
      <c r="XCG154" s="3"/>
      <c r="XCH154" s="3"/>
      <c r="XCI154" s="3"/>
      <c r="XCJ154" s="3"/>
      <c r="XCK154" s="3"/>
      <c r="XCL154" s="3"/>
      <c r="XCM154" s="3"/>
      <c r="XCN154" s="3"/>
      <c r="XCO154" s="3"/>
      <c r="XCP154" s="3"/>
      <c r="XCQ154" s="3"/>
      <c r="XCR154" s="3"/>
      <c r="XCS154" s="3"/>
      <c r="XCT154" s="3"/>
      <c r="XCU154" s="3"/>
      <c r="XCV154" s="3"/>
      <c r="XCW154" s="3"/>
      <c r="XCX154" s="3"/>
      <c r="XCY154" s="3"/>
      <c r="XCZ154" s="3"/>
      <c r="XDA154" s="3"/>
      <c r="XDB154" s="3"/>
      <c r="XDC154" s="3"/>
      <c r="XDD154" s="3"/>
      <c r="XDE154" s="3"/>
      <c r="XDF154" s="3"/>
      <c r="XDG154" s="3"/>
      <c r="XDH154" s="3"/>
      <c r="XDI154" s="3"/>
      <c r="XDJ154" s="3"/>
      <c r="XDK154" s="3"/>
      <c r="XDL154" s="3"/>
      <c r="XDM154" s="3"/>
      <c r="XDN154" s="3"/>
      <c r="XDO154" s="3"/>
      <c r="XDP154" s="3"/>
      <c r="XDQ154" s="3"/>
      <c r="XDR154" s="3"/>
      <c r="XDS154" s="3"/>
      <c r="XDT154" s="3"/>
      <c r="XDU154" s="3"/>
      <c r="XDV154" s="3"/>
      <c r="XDW154" s="3"/>
      <c r="XDX154" s="3"/>
      <c r="XDY154" s="3"/>
      <c r="XDZ154" s="3"/>
      <c r="XEA154" s="3"/>
      <c r="XEB154" s="3"/>
      <c r="XEC154" s="3"/>
      <c r="XED154" s="3"/>
      <c r="XEE154" s="3"/>
      <c r="XEF154" s="3"/>
      <c r="XEG154" s="3"/>
      <c r="XEH154" s="3"/>
      <c r="XEI154" s="3"/>
      <c r="XEJ154" s="3"/>
      <c r="XEK154" s="3"/>
      <c r="XEL154" s="3"/>
      <c r="XEM154" s="3"/>
      <c r="XEN154" s="3"/>
      <c r="XEO154" s="3"/>
      <c r="XEP154" s="3"/>
      <c r="XEQ154" s="3"/>
      <c r="XER154" s="3"/>
      <c r="XES154" s="3"/>
      <c r="XET154" s="3"/>
      <c r="XEU154" s="3"/>
      <c r="XEV154" s="3"/>
      <c r="XEW154" s="3"/>
      <c r="XEX154" s="3"/>
      <c r="XEY154" s="3"/>
      <c r="XEZ154" s="3"/>
      <c r="XFA154" s="3"/>
      <c r="XFB154" s="3"/>
      <c r="XFC154" s="3"/>
    </row>
    <row r="155" spans="1:16383" x14ac:dyDescent="0.35">
      <c r="A155" s="705">
        <v>3</v>
      </c>
      <c r="B155" s="174" t="s">
        <v>609</v>
      </c>
      <c r="C155" s="174">
        <f>SUMIF($A$146:$A$151,$A155,C$146:C$151)</f>
        <v>5.3999999999999995</v>
      </c>
      <c r="D155" s="174"/>
      <c r="E155" s="686">
        <f>SUMIF($A$146:$A$151,$A155,E$146:E$151)</f>
        <v>64</v>
      </c>
      <c r="F155" s="700">
        <f>IF(E155,G155/E155,0)</f>
        <v>132275</v>
      </c>
      <c r="G155" s="686">
        <f>SUMIF($A$146:$A$151,$A155,I$146:I$151)</f>
        <v>8465600</v>
      </c>
      <c r="H155" s="17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  <c r="AAA155" s="3"/>
      <c r="AAB155" s="3"/>
      <c r="AAC155" s="3"/>
      <c r="AAD155" s="3"/>
      <c r="AAE155" s="3"/>
      <c r="AAF155" s="3"/>
      <c r="AAG155" s="3"/>
      <c r="AAH155" s="3"/>
      <c r="AAI155" s="3"/>
      <c r="AAJ155" s="3"/>
      <c r="AAK155" s="3"/>
      <c r="AAL155" s="3"/>
      <c r="AAM155" s="3"/>
      <c r="AAN155" s="3"/>
      <c r="AAO155" s="3"/>
      <c r="AAP155" s="3"/>
      <c r="AAQ155" s="3"/>
      <c r="AAR155" s="3"/>
      <c r="AAS155" s="3"/>
      <c r="AAT155" s="3"/>
      <c r="AAU155" s="3"/>
      <c r="AAV155" s="3"/>
      <c r="AAW155" s="3"/>
      <c r="AAX155" s="3"/>
      <c r="AAY155" s="3"/>
      <c r="AAZ155" s="3"/>
      <c r="ABA155" s="3"/>
      <c r="ABB155" s="3"/>
      <c r="ABC155" s="3"/>
      <c r="ABD155" s="3"/>
      <c r="ABE155" s="3"/>
      <c r="ABF155" s="3"/>
      <c r="ABG155" s="3"/>
      <c r="ABH155" s="3"/>
      <c r="ABI155" s="3"/>
      <c r="ABJ155" s="3"/>
      <c r="ABK155" s="3"/>
      <c r="ABL155" s="3"/>
      <c r="ABM155" s="3"/>
      <c r="ABN155" s="3"/>
      <c r="ABO155" s="3"/>
      <c r="ABP155" s="3"/>
      <c r="ABQ155" s="3"/>
      <c r="ABR155" s="3"/>
      <c r="ABS155" s="3"/>
      <c r="ABT155" s="3"/>
      <c r="ABU155" s="3"/>
      <c r="ABV155" s="3"/>
      <c r="ABW155" s="3"/>
      <c r="ABX155" s="3"/>
      <c r="ABY155" s="3"/>
      <c r="ABZ155" s="3"/>
      <c r="ACA155" s="3"/>
      <c r="ACB155" s="3"/>
      <c r="ACC155" s="3"/>
      <c r="ACD155" s="3"/>
      <c r="ACE155" s="3"/>
      <c r="ACF155" s="3"/>
      <c r="ACG155" s="3"/>
      <c r="ACH155" s="3"/>
      <c r="ACI155" s="3"/>
      <c r="ACJ155" s="3"/>
      <c r="ACK155" s="3"/>
      <c r="ACL155" s="3"/>
      <c r="ACM155" s="3"/>
      <c r="ACN155" s="3"/>
      <c r="ACO155" s="3"/>
      <c r="ACP155" s="3"/>
      <c r="ACQ155" s="3"/>
      <c r="ACR155" s="3"/>
      <c r="ACS155" s="3"/>
      <c r="ACT155" s="3"/>
      <c r="ACU155" s="3"/>
      <c r="ACV155" s="3"/>
      <c r="ACW155" s="3"/>
      <c r="ACX155" s="3"/>
      <c r="ACY155" s="3"/>
      <c r="ACZ155" s="3"/>
      <c r="ADA155" s="3"/>
      <c r="ADB155" s="3"/>
      <c r="ADC155" s="3"/>
      <c r="ADD155" s="3"/>
      <c r="ADE155" s="3"/>
      <c r="ADF155" s="3"/>
      <c r="ADG155" s="3"/>
      <c r="ADH155" s="3"/>
      <c r="ADI155" s="3"/>
      <c r="ADJ155" s="3"/>
      <c r="ADK155" s="3"/>
      <c r="ADL155" s="3"/>
      <c r="ADM155" s="3"/>
      <c r="ADN155" s="3"/>
      <c r="ADO155" s="3"/>
      <c r="ADP155" s="3"/>
      <c r="ADQ155" s="3"/>
      <c r="ADR155" s="3"/>
      <c r="ADS155" s="3"/>
      <c r="ADT155" s="3"/>
      <c r="ADU155" s="3"/>
      <c r="ADV155" s="3"/>
      <c r="ADW155" s="3"/>
      <c r="ADX155" s="3"/>
      <c r="ADY155" s="3"/>
      <c r="ADZ155" s="3"/>
      <c r="AEA155" s="3"/>
      <c r="AEB155" s="3"/>
      <c r="AEC155" s="3"/>
      <c r="AED155" s="3"/>
      <c r="AEE155" s="3"/>
      <c r="AEF155" s="3"/>
      <c r="AEG155" s="3"/>
      <c r="AEH155" s="3"/>
      <c r="AEI155" s="3"/>
      <c r="AEJ155" s="3"/>
      <c r="AEK155" s="3"/>
      <c r="AEL155" s="3"/>
      <c r="AEM155" s="3"/>
      <c r="AEN155" s="3"/>
      <c r="AEO155" s="3"/>
      <c r="AEP155" s="3"/>
      <c r="AEQ155" s="3"/>
      <c r="AER155" s="3"/>
      <c r="AES155" s="3"/>
      <c r="AET155" s="3"/>
      <c r="AEU155" s="3"/>
      <c r="AEV155" s="3"/>
      <c r="AEW155" s="3"/>
      <c r="AEX155" s="3"/>
      <c r="AEY155" s="3"/>
      <c r="AEZ155" s="3"/>
      <c r="AFA155" s="3"/>
      <c r="AFB155" s="3"/>
      <c r="AFC155" s="3"/>
      <c r="AFD155" s="3"/>
      <c r="AFE155" s="3"/>
      <c r="AFF155" s="3"/>
      <c r="AFG155" s="3"/>
      <c r="AFH155" s="3"/>
      <c r="AFI155" s="3"/>
      <c r="AFJ155" s="3"/>
      <c r="AFK155" s="3"/>
      <c r="AFL155" s="3"/>
      <c r="AFM155" s="3"/>
      <c r="AFN155" s="3"/>
      <c r="AFO155" s="3"/>
      <c r="AFP155" s="3"/>
      <c r="AFQ155" s="3"/>
      <c r="AFR155" s="3"/>
      <c r="AFS155" s="3"/>
      <c r="AFT155" s="3"/>
      <c r="AFU155" s="3"/>
      <c r="AFV155" s="3"/>
      <c r="AFW155" s="3"/>
      <c r="AFX155" s="3"/>
      <c r="AFY155" s="3"/>
      <c r="AFZ155" s="3"/>
      <c r="AGA155" s="3"/>
      <c r="AGB155" s="3"/>
      <c r="AGC155" s="3"/>
      <c r="AGD155" s="3"/>
      <c r="AGE155" s="3"/>
      <c r="AGF155" s="3"/>
      <c r="AGG155" s="3"/>
      <c r="AGH155" s="3"/>
      <c r="AGI155" s="3"/>
      <c r="AGJ155" s="3"/>
      <c r="AGK155" s="3"/>
      <c r="AGL155" s="3"/>
      <c r="AGM155" s="3"/>
      <c r="AGN155" s="3"/>
      <c r="AGO155" s="3"/>
      <c r="AGP155" s="3"/>
      <c r="AGQ155" s="3"/>
      <c r="AGR155" s="3"/>
      <c r="AGS155" s="3"/>
      <c r="AGT155" s="3"/>
      <c r="AGU155" s="3"/>
      <c r="AGV155" s="3"/>
      <c r="AGW155" s="3"/>
      <c r="AGX155" s="3"/>
      <c r="AGY155" s="3"/>
      <c r="AGZ155" s="3"/>
      <c r="AHA155" s="3"/>
      <c r="AHB155" s="3"/>
      <c r="AHC155" s="3"/>
      <c r="AHD155" s="3"/>
      <c r="AHE155" s="3"/>
      <c r="AHF155" s="3"/>
      <c r="AHG155" s="3"/>
      <c r="AHH155" s="3"/>
      <c r="AHI155" s="3"/>
      <c r="AHJ155" s="3"/>
      <c r="AHK155" s="3"/>
      <c r="AHL155" s="3"/>
      <c r="AHM155" s="3"/>
      <c r="AHN155" s="3"/>
      <c r="AHO155" s="3"/>
      <c r="AHP155" s="3"/>
      <c r="AHQ155" s="3"/>
      <c r="AHR155" s="3"/>
      <c r="AHS155" s="3"/>
      <c r="AHT155" s="3"/>
      <c r="AHU155" s="3"/>
      <c r="AHV155" s="3"/>
      <c r="AHW155" s="3"/>
      <c r="AHX155" s="3"/>
      <c r="AHY155" s="3"/>
      <c r="AHZ155" s="3"/>
      <c r="AIA155" s="3"/>
      <c r="AIB155" s="3"/>
      <c r="AIC155" s="3"/>
      <c r="AID155" s="3"/>
      <c r="AIE155" s="3"/>
      <c r="AIF155" s="3"/>
      <c r="AIG155" s="3"/>
      <c r="AIH155" s="3"/>
      <c r="AII155" s="3"/>
      <c r="AIJ155" s="3"/>
      <c r="AIK155" s="3"/>
      <c r="AIL155" s="3"/>
      <c r="AIM155" s="3"/>
      <c r="AIN155" s="3"/>
      <c r="AIO155" s="3"/>
      <c r="AIP155" s="3"/>
      <c r="AIQ155" s="3"/>
      <c r="AIR155" s="3"/>
      <c r="AIS155" s="3"/>
      <c r="AIT155" s="3"/>
      <c r="AIU155" s="3"/>
      <c r="AIV155" s="3"/>
      <c r="AIW155" s="3"/>
      <c r="AIX155" s="3"/>
      <c r="AIY155" s="3"/>
      <c r="AIZ155" s="3"/>
      <c r="AJA155" s="3"/>
      <c r="AJB155" s="3"/>
      <c r="AJC155" s="3"/>
      <c r="AJD155" s="3"/>
      <c r="AJE155" s="3"/>
      <c r="AJF155" s="3"/>
      <c r="AJG155" s="3"/>
      <c r="AJH155" s="3"/>
      <c r="AJI155" s="3"/>
      <c r="AJJ155" s="3"/>
      <c r="AJK155" s="3"/>
      <c r="AJL155" s="3"/>
      <c r="AJM155" s="3"/>
      <c r="AJN155" s="3"/>
      <c r="AJO155" s="3"/>
      <c r="AJP155" s="3"/>
      <c r="AJQ155" s="3"/>
      <c r="AJR155" s="3"/>
      <c r="AJS155" s="3"/>
      <c r="AJT155" s="3"/>
      <c r="AJU155" s="3"/>
      <c r="AJV155" s="3"/>
      <c r="AJW155" s="3"/>
      <c r="AJX155" s="3"/>
      <c r="AJY155" s="3"/>
      <c r="AJZ155" s="3"/>
      <c r="AKA155" s="3"/>
      <c r="AKB155" s="3"/>
      <c r="AKC155" s="3"/>
      <c r="AKD155" s="3"/>
      <c r="AKE155" s="3"/>
      <c r="AKF155" s="3"/>
      <c r="AKG155" s="3"/>
      <c r="AKH155" s="3"/>
      <c r="AKI155" s="3"/>
      <c r="AKJ155" s="3"/>
      <c r="AKK155" s="3"/>
      <c r="AKL155" s="3"/>
      <c r="AKM155" s="3"/>
      <c r="AKN155" s="3"/>
      <c r="AKO155" s="3"/>
      <c r="AKP155" s="3"/>
      <c r="AKQ155" s="3"/>
      <c r="AKR155" s="3"/>
      <c r="AKS155" s="3"/>
      <c r="AKT155" s="3"/>
      <c r="AKU155" s="3"/>
      <c r="AKV155" s="3"/>
      <c r="AKW155" s="3"/>
      <c r="AKX155" s="3"/>
      <c r="AKY155" s="3"/>
      <c r="AKZ155" s="3"/>
      <c r="ALA155" s="3"/>
      <c r="ALB155" s="3"/>
      <c r="ALC155" s="3"/>
      <c r="ALD155" s="3"/>
      <c r="ALE155" s="3"/>
      <c r="ALF155" s="3"/>
      <c r="ALG155" s="3"/>
      <c r="ALH155" s="3"/>
      <c r="ALI155" s="3"/>
      <c r="ALJ155" s="3"/>
      <c r="ALK155" s="3"/>
      <c r="ALL155" s="3"/>
      <c r="ALM155" s="3"/>
      <c r="ALN155" s="3"/>
      <c r="ALO155" s="3"/>
      <c r="ALP155" s="3"/>
      <c r="ALQ155" s="3"/>
      <c r="ALR155" s="3"/>
      <c r="ALS155" s="3"/>
      <c r="ALT155" s="3"/>
      <c r="ALU155" s="3"/>
      <c r="ALV155" s="3"/>
      <c r="ALW155" s="3"/>
      <c r="ALX155" s="3"/>
      <c r="ALY155" s="3"/>
      <c r="ALZ155" s="3"/>
      <c r="AMA155" s="3"/>
      <c r="AMB155" s="3"/>
      <c r="AMC155" s="3"/>
      <c r="AMD155" s="3"/>
      <c r="AME155" s="3"/>
      <c r="AMF155" s="3"/>
      <c r="AMG155" s="3"/>
      <c r="AMH155" s="3"/>
      <c r="AMI155" s="3"/>
      <c r="AMJ155" s="3"/>
      <c r="AMK155" s="3"/>
      <c r="AML155" s="3"/>
      <c r="AMM155" s="3"/>
      <c r="AMN155" s="3"/>
      <c r="AMO155" s="3"/>
      <c r="AMP155" s="3"/>
      <c r="AMQ155" s="3"/>
      <c r="AMR155" s="3"/>
      <c r="AMS155" s="3"/>
      <c r="AMT155" s="3"/>
      <c r="AMU155" s="3"/>
      <c r="AMV155" s="3"/>
      <c r="AMW155" s="3"/>
      <c r="AMX155" s="3"/>
      <c r="AMY155" s="3"/>
      <c r="AMZ155" s="3"/>
      <c r="ANA155" s="3"/>
      <c r="ANB155" s="3"/>
      <c r="ANC155" s="3"/>
      <c r="AND155" s="3"/>
      <c r="ANE155" s="3"/>
      <c r="ANF155" s="3"/>
      <c r="ANG155" s="3"/>
      <c r="ANH155" s="3"/>
      <c r="ANI155" s="3"/>
      <c r="ANJ155" s="3"/>
      <c r="ANK155" s="3"/>
      <c r="ANL155" s="3"/>
      <c r="ANM155" s="3"/>
      <c r="ANN155" s="3"/>
      <c r="ANO155" s="3"/>
      <c r="ANP155" s="3"/>
      <c r="ANQ155" s="3"/>
      <c r="ANR155" s="3"/>
      <c r="ANS155" s="3"/>
      <c r="ANT155" s="3"/>
      <c r="ANU155" s="3"/>
      <c r="ANV155" s="3"/>
      <c r="ANW155" s="3"/>
      <c r="ANX155" s="3"/>
      <c r="ANY155" s="3"/>
      <c r="ANZ155" s="3"/>
      <c r="AOA155" s="3"/>
      <c r="AOB155" s="3"/>
      <c r="AOC155" s="3"/>
      <c r="AOD155" s="3"/>
      <c r="AOE155" s="3"/>
      <c r="AOF155" s="3"/>
      <c r="AOG155" s="3"/>
      <c r="AOH155" s="3"/>
      <c r="AOI155" s="3"/>
      <c r="AOJ155" s="3"/>
      <c r="AOK155" s="3"/>
      <c r="AOL155" s="3"/>
      <c r="AOM155" s="3"/>
      <c r="AON155" s="3"/>
      <c r="AOO155" s="3"/>
      <c r="AOP155" s="3"/>
      <c r="AOQ155" s="3"/>
      <c r="AOR155" s="3"/>
      <c r="AOS155" s="3"/>
      <c r="AOT155" s="3"/>
      <c r="AOU155" s="3"/>
      <c r="AOV155" s="3"/>
      <c r="AOW155" s="3"/>
      <c r="AOX155" s="3"/>
      <c r="AOY155" s="3"/>
      <c r="AOZ155" s="3"/>
      <c r="APA155" s="3"/>
      <c r="APB155" s="3"/>
      <c r="APC155" s="3"/>
      <c r="APD155" s="3"/>
      <c r="APE155" s="3"/>
      <c r="APF155" s="3"/>
      <c r="APG155" s="3"/>
      <c r="APH155" s="3"/>
      <c r="API155" s="3"/>
      <c r="APJ155" s="3"/>
      <c r="APK155" s="3"/>
      <c r="APL155" s="3"/>
      <c r="APM155" s="3"/>
      <c r="APN155" s="3"/>
      <c r="APO155" s="3"/>
      <c r="APP155" s="3"/>
      <c r="APQ155" s="3"/>
      <c r="APR155" s="3"/>
      <c r="APS155" s="3"/>
      <c r="APT155" s="3"/>
      <c r="APU155" s="3"/>
      <c r="APV155" s="3"/>
      <c r="APW155" s="3"/>
      <c r="APX155" s="3"/>
      <c r="APY155" s="3"/>
      <c r="APZ155" s="3"/>
      <c r="AQA155" s="3"/>
      <c r="AQB155" s="3"/>
      <c r="AQC155" s="3"/>
      <c r="AQD155" s="3"/>
      <c r="AQE155" s="3"/>
      <c r="AQF155" s="3"/>
      <c r="AQG155" s="3"/>
      <c r="AQH155" s="3"/>
      <c r="AQI155" s="3"/>
      <c r="AQJ155" s="3"/>
      <c r="AQK155" s="3"/>
      <c r="AQL155" s="3"/>
      <c r="AQM155" s="3"/>
      <c r="AQN155" s="3"/>
      <c r="AQO155" s="3"/>
      <c r="AQP155" s="3"/>
      <c r="AQQ155" s="3"/>
      <c r="AQR155" s="3"/>
      <c r="AQS155" s="3"/>
      <c r="AQT155" s="3"/>
      <c r="AQU155" s="3"/>
      <c r="AQV155" s="3"/>
      <c r="AQW155" s="3"/>
      <c r="AQX155" s="3"/>
      <c r="AQY155" s="3"/>
      <c r="AQZ155" s="3"/>
      <c r="ARA155" s="3"/>
      <c r="ARB155" s="3"/>
      <c r="ARC155" s="3"/>
      <c r="ARD155" s="3"/>
      <c r="ARE155" s="3"/>
      <c r="ARF155" s="3"/>
      <c r="ARG155" s="3"/>
      <c r="ARH155" s="3"/>
      <c r="ARI155" s="3"/>
      <c r="ARJ155" s="3"/>
      <c r="ARK155" s="3"/>
      <c r="ARL155" s="3"/>
      <c r="ARM155" s="3"/>
      <c r="ARN155" s="3"/>
      <c r="ARO155" s="3"/>
      <c r="ARP155" s="3"/>
      <c r="ARQ155" s="3"/>
      <c r="ARR155" s="3"/>
      <c r="ARS155" s="3"/>
      <c r="ART155" s="3"/>
      <c r="ARU155" s="3"/>
      <c r="ARV155" s="3"/>
      <c r="ARW155" s="3"/>
      <c r="ARX155" s="3"/>
      <c r="ARY155" s="3"/>
      <c r="ARZ155" s="3"/>
      <c r="ASA155" s="3"/>
      <c r="ASB155" s="3"/>
      <c r="ASC155" s="3"/>
      <c r="ASD155" s="3"/>
      <c r="ASE155" s="3"/>
      <c r="ASF155" s="3"/>
      <c r="ASG155" s="3"/>
      <c r="ASH155" s="3"/>
      <c r="ASI155" s="3"/>
      <c r="ASJ155" s="3"/>
      <c r="ASK155" s="3"/>
      <c r="ASL155" s="3"/>
      <c r="ASM155" s="3"/>
      <c r="ASN155" s="3"/>
      <c r="ASO155" s="3"/>
      <c r="ASP155" s="3"/>
      <c r="ASQ155" s="3"/>
      <c r="ASR155" s="3"/>
      <c r="ASS155" s="3"/>
      <c r="AST155" s="3"/>
      <c r="ASU155" s="3"/>
      <c r="ASV155" s="3"/>
      <c r="ASW155" s="3"/>
      <c r="ASX155" s="3"/>
      <c r="ASY155" s="3"/>
      <c r="ASZ155" s="3"/>
      <c r="ATA155" s="3"/>
      <c r="ATB155" s="3"/>
      <c r="ATC155" s="3"/>
      <c r="ATD155" s="3"/>
      <c r="ATE155" s="3"/>
      <c r="ATF155" s="3"/>
      <c r="ATG155" s="3"/>
      <c r="ATH155" s="3"/>
      <c r="ATI155" s="3"/>
      <c r="ATJ155" s="3"/>
      <c r="ATK155" s="3"/>
      <c r="ATL155" s="3"/>
      <c r="ATM155" s="3"/>
      <c r="ATN155" s="3"/>
      <c r="ATO155" s="3"/>
      <c r="ATP155" s="3"/>
      <c r="ATQ155" s="3"/>
      <c r="ATR155" s="3"/>
      <c r="ATS155" s="3"/>
      <c r="ATT155" s="3"/>
      <c r="ATU155" s="3"/>
      <c r="ATV155" s="3"/>
      <c r="ATW155" s="3"/>
      <c r="ATX155" s="3"/>
      <c r="ATY155" s="3"/>
      <c r="ATZ155" s="3"/>
      <c r="AUA155" s="3"/>
      <c r="AUB155" s="3"/>
      <c r="AUC155" s="3"/>
      <c r="AUD155" s="3"/>
      <c r="AUE155" s="3"/>
      <c r="AUF155" s="3"/>
      <c r="AUG155" s="3"/>
      <c r="AUH155" s="3"/>
      <c r="AUI155" s="3"/>
      <c r="AUJ155" s="3"/>
      <c r="AUK155" s="3"/>
      <c r="AUL155" s="3"/>
      <c r="AUM155" s="3"/>
      <c r="AUN155" s="3"/>
      <c r="AUO155" s="3"/>
      <c r="AUP155" s="3"/>
      <c r="AUQ155" s="3"/>
      <c r="AUR155" s="3"/>
      <c r="AUS155" s="3"/>
      <c r="AUT155" s="3"/>
      <c r="AUU155" s="3"/>
      <c r="AUV155" s="3"/>
      <c r="AUW155" s="3"/>
      <c r="AUX155" s="3"/>
      <c r="AUY155" s="3"/>
      <c r="AUZ155" s="3"/>
      <c r="AVA155" s="3"/>
      <c r="AVB155" s="3"/>
      <c r="AVC155" s="3"/>
      <c r="AVD155" s="3"/>
      <c r="AVE155" s="3"/>
      <c r="AVF155" s="3"/>
      <c r="AVG155" s="3"/>
      <c r="AVH155" s="3"/>
      <c r="AVI155" s="3"/>
      <c r="AVJ155" s="3"/>
      <c r="AVK155" s="3"/>
      <c r="AVL155" s="3"/>
      <c r="AVM155" s="3"/>
      <c r="AVN155" s="3"/>
      <c r="AVO155" s="3"/>
      <c r="AVP155" s="3"/>
      <c r="AVQ155" s="3"/>
      <c r="AVR155" s="3"/>
      <c r="AVS155" s="3"/>
      <c r="AVT155" s="3"/>
      <c r="AVU155" s="3"/>
      <c r="AVV155" s="3"/>
      <c r="AVW155" s="3"/>
      <c r="AVX155" s="3"/>
      <c r="AVY155" s="3"/>
      <c r="AVZ155" s="3"/>
      <c r="AWA155" s="3"/>
      <c r="AWB155" s="3"/>
      <c r="AWC155" s="3"/>
      <c r="AWD155" s="3"/>
      <c r="AWE155" s="3"/>
      <c r="AWF155" s="3"/>
      <c r="AWG155" s="3"/>
      <c r="AWH155" s="3"/>
      <c r="AWI155" s="3"/>
      <c r="AWJ155" s="3"/>
      <c r="AWK155" s="3"/>
      <c r="AWL155" s="3"/>
      <c r="AWM155" s="3"/>
      <c r="AWN155" s="3"/>
      <c r="AWO155" s="3"/>
      <c r="AWP155" s="3"/>
      <c r="AWQ155" s="3"/>
      <c r="AWR155" s="3"/>
      <c r="AWS155" s="3"/>
      <c r="AWT155" s="3"/>
      <c r="AWU155" s="3"/>
      <c r="AWV155" s="3"/>
      <c r="AWW155" s="3"/>
      <c r="AWX155" s="3"/>
      <c r="AWY155" s="3"/>
      <c r="AWZ155" s="3"/>
      <c r="AXA155" s="3"/>
      <c r="AXB155" s="3"/>
      <c r="AXC155" s="3"/>
      <c r="AXD155" s="3"/>
      <c r="AXE155" s="3"/>
      <c r="AXF155" s="3"/>
      <c r="AXG155" s="3"/>
      <c r="AXH155" s="3"/>
      <c r="AXI155" s="3"/>
      <c r="AXJ155" s="3"/>
      <c r="AXK155" s="3"/>
      <c r="AXL155" s="3"/>
      <c r="AXM155" s="3"/>
      <c r="AXN155" s="3"/>
      <c r="AXO155" s="3"/>
      <c r="AXP155" s="3"/>
      <c r="AXQ155" s="3"/>
      <c r="AXR155" s="3"/>
      <c r="AXS155" s="3"/>
      <c r="AXT155" s="3"/>
      <c r="AXU155" s="3"/>
      <c r="AXV155" s="3"/>
      <c r="AXW155" s="3"/>
      <c r="AXX155" s="3"/>
      <c r="AXY155" s="3"/>
      <c r="AXZ155" s="3"/>
      <c r="AYA155" s="3"/>
      <c r="AYB155" s="3"/>
      <c r="AYC155" s="3"/>
      <c r="AYD155" s="3"/>
      <c r="AYE155" s="3"/>
      <c r="AYF155" s="3"/>
      <c r="AYG155" s="3"/>
      <c r="AYH155" s="3"/>
      <c r="AYI155" s="3"/>
      <c r="AYJ155" s="3"/>
      <c r="AYK155" s="3"/>
      <c r="AYL155" s="3"/>
      <c r="AYM155" s="3"/>
      <c r="AYN155" s="3"/>
      <c r="AYO155" s="3"/>
      <c r="AYP155" s="3"/>
      <c r="AYQ155" s="3"/>
      <c r="AYR155" s="3"/>
      <c r="AYS155" s="3"/>
      <c r="AYT155" s="3"/>
      <c r="AYU155" s="3"/>
      <c r="AYV155" s="3"/>
      <c r="AYW155" s="3"/>
      <c r="AYX155" s="3"/>
      <c r="AYY155" s="3"/>
      <c r="AYZ155" s="3"/>
      <c r="AZA155" s="3"/>
      <c r="AZB155" s="3"/>
      <c r="AZC155" s="3"/>
      <c r="AZD155" s="3"/>
      <c r="AZE155" s="3"/>
      <c r="AZF155" s="3"/>
      <c r="AZG155" s="3"/>
      <c r="AZH155" s="3"/>
      <c r="AZI155" s="3"/>
      <c r="AZJ155" s="3"/>
      <c r="AZK155" s="3"/>
      <c r="AZL155" s="3"/>
      <c r="AZM155" s="3"/>
      <c r="AZN155" s="3"/>
      <c r="AZO155" s="3"/>
      <c r="AZP155" s="3"/>
      <c r="AZQ155" s="3"/>
      <c r="AZR155" s="3"/>
      <c r="AZS155" s="3"/>
      <c r="AZT155" s="3"/>
      <c r="AZU155" s="3"/>
      <c r="AZV155" s="3"/>
      <c r="AZW155" s="3"/>
      <c r="AZX155" s="3"/>
      <c r="AZY155" s="3"/>
      <c r="AZZ155" s="3"/>
      <c r="BAA155" s="3"/>
      <c r="BAB155" s="3"/>
      <c r="BAC155" s="3"/>
      <c r="BAD155" s="3"/>
      <c r="BAE155" s="3"/>
      <c r="BAF155" s="3"/>
      <c r="BAG155" s="3"/>
      <c r="BAH155" s="3"/>
      <c r="BAI155" s="3"/>
      <c r="BAJ155" s="3"/>
      <c r="BAK155" s="3"/>
      <c r="BAL155" s="3"/>
      <c r="BAM155" s="3"/>
      <c r="BAN155" s="3"/>
      <c r="BAO155" s="3"/>
      <c r="BAP155" s="3"/>
      <c r="BAQ155" s="3"/>
      <c r="BAR155" s="3"/>
      <c r="BAS155" s="3"/>
      <c r="BAT155" s="3"/>
      <c r="BAU155" s="3"/>
      <c r="BAV155" s="3"/>
      <c r="BAW155" s="3"/>
      <c r="BAX155" s="3"/>
      <c r="BAY155" s="3"/>
      <c r="BAZ155" s="3"/>
      <c r="BBA155" s="3"/>
      <c r="BBB155" s="3"/>
      <c r="BBC155" s="3"/>
      <c r="BBD155" s="3"/>
      <c r="BBE155" s="3"/>
      <c r="BBF155" s="3"/>
      <c r="BBG155" s="3"/>
      <c r="BBH155" s="3"/>
      <c r="BBI155" s="3"/>
      <c r="BBJ155" s="3"/>
      <c r="BBK155" s="3"/>
      <c r="BBL155" s="3"/>
      <c r="BBM155" s="3"/>
      <c r="BBN155" s="3"/>
      <c r="BBO155" s="3"/>
      <c r="BBP155" s="3"/>
      <c r="BBQ155" s="3"/>
      <c r="BBR155" s="3"/>
      <c r="BBS155" s="3"/>
      <c r="BBT155" s="3"/>
      <c r="BBU155" s="3"/>
      <c r="BBV155" s="3"/>
      <c r="BBW155" s="3"/>
      <c r="BBX155" s="3"/>
      <c r="BBY155" s="3"/>
      <c r="BBZ155" s="3"/>
      <c r="BCA155" s="3"/>
      <c r="BCB155" s="3"/>
      <c r="BCC155" s="3"/>
      <c r="BCD155" s="3"/>
      <c r="BCE155" s="3"/>
      <c r="BCF155" s="3"/>
      <c r="BCG155" s="3"/>
      <c r="BCH155" s="3"/>
      <c r="BCI155" s="3"/>
      <c r="BCJ155" s="3"/>
      <c r="BCK155" s="3"/>
      <c r="BCL155" s="3"/>
      <c r="BCM155" s="3"/>
      <c r="BCN155" s="3"/>
      <c r="BCO155" s="3"/>
      <c r="BCP155" s="3"/>
      <c r="BCQ155" s="3"/>
      <c r="BCR155" s="3"/>
      <c r="BCS155" s="3"/>
      <c r="BCT155" s="3"/>
      <c r="BCU155" s="3"/>
      <c r="BCV155" s="3"/>
      <c r="BCW155" s="3"/>
      <c r="BCX155" s="3"/>
      <c r="BCY155" s="3"/>
      <c r="BCZ155" s="3"/>
      <c r="BDA155" s="3"/>
      <c r="BDB155" s="3"/>
      <c r="BDC155" s="3"/>
      <c r="BDD155" s="3"/>
      <c r="BDE155" s="3"/>
      <c r="BDF155" s="3"/>
      <c r="BDG155" s="3"/>
      <c r="BDH155" s="3"/>
      <c r="BDI155" s="3"/>
      <c r="BDJ155" s="3"/>
      <c r="BDK155" s="3"/>
      <c r="BDL155" s="3"/>
      <c r="BDM155" s="3"/>
      <c r="BDN155" s="3"/>
      <c r="BDO155" s="3"/>
      <c r="BDP155" s="3"/>
      <c r="BDQ155" s="3"/>
      <c r="BDR155" s="3"/>
      <c r="BDS155" s="3"/>
      <c r="BDT155" s="3"/>
      <c r="BDU155" s="3"/>
      <c r="BDV155" s="3"/>
      <c r="BDW155" s="3"/>
      <c r="BDX155" s="3"/>
      <c r="BDY155" s="3"/>
      <c r="BDZ155" s="3"/>
      <c r="BEA155" s="3"/>
      <c r="BEB155" s="3"/>
      <c r="BEC155" s="3"/>
      <c r="BED155" s="3"/>
      <c r="BEE155" s="3"/>
      <c r="BEF155" s="3"/>
      <c r="BEG155" s="3"/>
      <c r="BEH155" s="3"/>
      <c r="BEI155" s="3"/>
      <c r="BEJ155" s="3"/>
      <c r="BEK155" s="3"/>
      <c r="BEL155" s="3"/>
      <c r="BEM155" s="3"/>
      <c r="BEN155" s="3"/>
      <c r="BEO155" s="3"/>
      <c r="BEP155" s="3"/>
      <c r="BEQ155" s="3"/>
      <c r="BER155" s="3"/>
      <c r="BES155" s="3"/>
      <c r="BET155" s="3"/>
      <c r="BEU155" s="3"/>
      <c r="BEV155" s="3"/>
      <c r="BEW155" s="3"/>
      <c r="BEX155" s="3"/>
      <c r="BEY155" s="3"/>
      <c r="BEZ155" s="3"/>
      <c r="BFA155" s="3"/>
      <c r="BFB155" s="3"/>
      <c r="BFC155" s="3"/>
      <c r="BFD155" s="3"/>
      <c r="BFE155" s="3"/>
      <c r="BFF155" s="3"/>
      <c r="BFG155" s="3"/>
      <c r="BFH155" s="3"/>
      <c r="BFI155" s="3"/>
      <c r="BFJ155" s="3"/>
      <c r="BFK155" s="3"/>
      <c r="BFL155" s="3"/>
      <c r="BFM155" s="3"/>
      <c r="BFN155" s="3"/>
      <c r="BFO155" s="3"/>
      <c r="BFP155" s="3"/>
      <c r="BFQ155" s="3"/>
      <c r="BFR155" s="3"/>
      <c r="BFS155" s="3"/>
      <c r="BFT155" s="3"/>
      <c r="BFU155" s="3"/>
      <c r="BFV155" s="3"/>
      <c r="BFW155" s="3"/>
      <c r="BFX155" s="3"/>
      <c r="BFY155" s="3"/>
      <c r="BFZ155" s="3"/>
      <c r="BGA155" s="3"/>
      <c r="BGB155" s="3"/>
      <c r="BGC155" s="3"/>
      <c r="BGD155" s="3"/>
      <c r="BGE155" s="3"/>
      <c r="BGF155" s="3"/>
      <c r="BGG155" s="3"/>
      <c r="BGH155" s="3"/>
      <c r="BGI155" s="3"/>
      <c r="BGJ155" s="3"/>
      <c r="BGK155" s="3"/>
      <c r="BGL155" s="3"/>
      <c r="BGM155" s="3"/>
      <c r="BGN155" s="3"/>
      <c r="BGO155" s="3"/>
      <c r="BGP155" s="3"/>
      <c r="BGQ155" s="3"/>
      <c r="BGR155" s="3"/>
      <c r="BGS155" s="3"/>
      <c r="BGT155" s="3"/>
      <c r="BGU155" s="3"/>
      <c r="BGV155" s="3"/>
      <c r="BGW155" s="3"/>
      <c r="BGX155" s="3"/>
      <c r="BGY155" s="3"/>
      <c r="BGZ155" s="3"/>
      <c r="BHA155" s="3"/>
      <c r="BHB155" s="3"/>
      <c r="BHC155" s="3"/>
      <c r="BHD155" s="3"/>
      <c r="BHE155" s="3"/>
      <c r="BHF155" s="3"/>
      <c r="BHG155" s="3"/>
      <c r="BHH155" s="3"/>
      <c r="BHI155" s="3"/>
      <c r="BHJ155" s="3"/>
      <c r="BHK155" s="3"/>
      <c r="BHL155" s="3"/>
      <c r="BHM155" s="3"/>
      <c r="BHN155" s="3"/>
      <c r="BHO155" s="3"/>
      <c r="BHP155" s="3"/>
      <c r="BHQ155" s="3"/>
      <c r="BHR155" s="3"/>
      <c r="BHS155" s="3"/>
      <c r="BHT155" s="3"/>
      <c r="BHU155" s="3"/>
      <c r="BHV155" s="3"/>
      <c r="BHW155" s="3"/>
      <c r="BHX155" s="3"/>
      <c r="BHY155" s="3"/>
      <c r="BHZ155" s="3"/>
      <c r="BIA155" s="3"/>
      <c r="BIB155" s="3"/>
      <c r="BIC155" s="3"/>
      <c r="BID155" s="3"/>
      <c r="BIE155" s="3"/>
      <c r="BIF155" s="3"/>
      <c r="BIG155" s="3"/>
      <c r="BIH155" s="3"/>
      <c r="BII155" s="3"/>
      <c r="BIJ155" s="3"/>
      <c r="BIK155" s="3"/>
      <c r="BIL155" s="3"/>
      <c r="BIM155" s="3"/>
      <c r="BIN155" s="3"/>
      <c r="BIO155" s="3"/>
      <c r="BIP155" s="3"/>
      <c r="BIQ155" s="3"/>
      <c r="BIR155" s="3"/>
      <c r="BIS155" s="3"/>
      <c r="BIT155" s="3"/>
      <c r="BIU155" s="3"/>
      <c r="BIV155" s="3"/>
      <c r="BIW155" s="3"/>
      <c r="BIX155" s="3"/>
      <c r="BIY155" s="3"/>
      <c r="BIZ155" s="3"/>
      <c r="BJA155" s="3"/>
      <c r="BJB155" s="3"/>
      <c r="BJC155" s="3"/>
      <c r="BJD155" s="3"/>
      <c r="BJE155" s="3"/>
      <c r="BJF155" s="3"/>
      <c r="BJG155" s="3"/>
      <c r="BJH155" s="3"/>
      <c r="BJI155" s="3"/>
      <c r="BJJ155" s="3"/>
      <c r="BJK155" s="3"/>
      <c r="BJL155" s="3"/>
      <c r="BJM155" s="3"/>
      <c r="BJN155" s="3"/>
      <c r="BJO155" s="3"/>
      <c r="BJP155" s="3"/>
      <c r="BJQ155" s="3"/>
      <c r="BJR155" s="3"/>
      <c r="BJS155" s="3"/>
      <c r="BJT155" s="3"/>
      <c r="BJU155" s="3"/>
      <c r="BJV155" s="3"/>
      <c r="BJW155" s="3"/>
      <c r="BJX155" s="3"/>
      <c r="BJY155" s="3"/>
      <c r="BJZ155" s="3"/>
      <c r="BKA155" s="3"/>
      <c r="BKB155" s="3"/>
      <c r="BKC155" s="3"/>
      <c r="BKD155" s="3"/>
      <c r="BKE155" s="3"/>
      <c r="BKF155" s="3"/>
      <c r="BKG155" s="3"/>
      <c r="BKH155" s="3"/>
      <c r="BKI155" s="3"/>
      <c r="BKJ155" s="3"/>
      <c r="BKK155" s="3"/>
      <c r="BKL155" s="3"/>
      <c r="BKM155" s="3"/>
      <c r="BKN155" s="3"/>
      <c r="BKO155" s="3"/>
      <c r="BKP155" s="3"/>
      <c r="BKQ155" s="3"/>
      <c r="BKR155" s="3"/>
      <c r="BKS155" s="3"/>
      <c r="BKT155" s="3"/>
      <c r="BKU155" s="3"/>
      <c r="BKV155" s="3"/>
      <c r="BKW155" s="3"/>
      <c r="BKX155" s="3"/>
      <c r="BKY155" s="3"/>
      <c r="BKZ155" s="3"/>
      <c r="BLA155" s="3"/>
      <c r="BLB155" s="3"/>
      <c r="BLC155" s="3"/>
      <c r="BLD155" s="3"/>
      <c r="BLE155" s="3"/>
      <c r="BLF155" s="3"/>
      <c r="BLG155" s="3"/>
      <c r="BLH155" s="3"/>
      <c r="BLI155" s="3"/>
      <c r="BLJ155" s="3"/>
      <c r="BLK155" s="3"/>
      <c r="BLL155" s="3"/>
      <c r="BLM155" s="3"/>
      <c r="BLN155" s="3"/>
      <c r="BLO155" s="3"/>
      <c r="BLP155" s="3"/>
      <c r="BLQ155" s="3"/>
      <c r="BLR155" s="3"/>
      <c r="BLS155" s="3"/>
      <c r="BLT155" s="3"/>
      <c r="BLU155" s="3"/>
      <c r="BLV155" s="3"/>
      <c r="BLW155" s="3"/>
      <c r="BLX155" s="3"/>
      <c r="BLY155" s="3"/>
      <c r="BLZ155" s="3"/>
      <c r="BMA155" s="3"/>
      <c r="BMB155" s="3"/>
      <c r="BMC155" s="3"/>
      <c r="BMD155" s="3"/>
      <c r="BME155" s="3"/>
      <c r="BMF155" s="3"/>
      <c r="BMG155" s="3"/>
      <c r="BMH155" s="3"/>
      <c r="BMI155" s="3"/>
      <c r="BMJ155" s="3"/>
      <c r="BMK155" s="3"/>
      <c r="BML155" s="3"/>
      <c r="BMM155" s="3"/>
      <c r="BMN155" s="3"/>
      <c r="BMO155" s="3"/>
      <c r="BMP155" s="3"/>
      <c r="BMQ155" s="3"/>
      <c r="BMR155" s="3"/>
      <c r="BMS155" s="3"/>
      <c r="BMT155" s="3"/>
      <c r="BMU155" s="3"/>
      <c r="BMV155" s="3"/>
      <c r="BMW155" s="3"/>
      <c r="BMX155" s="3"/>
      <c r="BMY155" s="3"/>
      <c r="BMZ155" s="3"/>
      <c r="BNA155" s="3"/>
      <c r="BNB155" s="3"/>
      <c r="BNC155" s="3"/>
      <c r="BND155" s="3"/>
      <c r="BNE155" s="3"/>
      <c r="BNF155" s="3"/>
      <c r="BNG155" s="3"/>
      <c r="BNH155" s="3"/>
      <c r="BNI155" s="3"/>
      <c r="BNJ155" s="3"/>
      <c r="BNK155" s="3"/>
      <c r="BNL155" s="3"/>
      <c r="BNM155" s="3"/>
      <c r="BNN155" s="3"/>
      <c r="BNO155" s="3"/>
      <c r="BNP155" s="3"/>
      <c r="BNQ155" s="3"/>
      <c r="BNR155" s="3"/>
      <c r="BNS155" s="3"/>
      <c r="BNT155" s="3"/>
      <c r="BNU155" s="3"/>
      <c r="BNV155" s="3"/>
      <c r="BNW155" s="3"/>
      <c r="BNX155" s="3"/>
      <c r="BNY155" s="3"/>
      <c r="BNZ155" s="3"/>
      <c r="BOA155" s="3"/>
      <c r="BOB155" s="3"/>
      <c r="BOC155" s="3"/>
      <c r="BOD155" s="3"/>
      <c r="BOE155" s="3"/>
      <c r="BOF155" s="3"/>
      <c r="BOG155" s="3"/>
      <c r="BOH155" s="3"/>
      <c r="BOI155" s="3"/>
      <c r="BOJ155" s="3"/>
      <c r="BOK155" s="3"/>
      <c r="BOL155" s="3"/>
      <c r="BOM155" s="3"/>
      <c r="BON155" s="3"/>
      <c r="BOO155" s="3"/>
      <c r="BOP155" s="3"/>
      <c r="BOQ155" s="3"/>
      <c r="BOR155" s="3"/>
      <c r="BOS155" s="3"/>
      <c r="BOT155" s="3"/>
      <c r="BOU155" s="3"/>
      <c r="BOV155" s="3"/>
      <c r="BOW155" s="3"/>
      <c r="BOX155" s="3"/>
      <c r="BOY155" s="3"/>
      <c r="BOZ155" s="3"/>
      <c r="BPA155" s="3"/>
      <c r="BPB155" s="3"/>
      <c r="BPC155" s="3"/>
      <c r="BPD155" s="3"/>
      <c r="BPE155" s="3"/>
      <c r="BPF155" s="3"/>
      <c r="BPG155" s="3"/>
      <c r="BPH155" s="3"/>
      <c r="BPI155" s="3"/>
      <c r="BPJ155" s="3"/>
      <c r="BPK155" s="3"/>
      <c r="BPL155" s="3"/>
      <c r="BPM155" s="3"/>
      <c r="BPN155" s="3"/>
      <c r="BPO155" s="3"/>
      <c r="BPP155" s="3"/>
      <c r="BPQ155" s="3"/>
      <c r="BPR155" s="3"/>
      <c r="BPS155" s="3"/>
      <c r="BPT155" s="3"/>
      <c r="BPU155" s="3"/>
      <c r="BPV155" s="3"/>
      <c r="BPW155" s="3"/>
      <c r="BPX155" s="3"/>
      <c r="BPY155" s="3"/>
      <c r="BPZ155" s="3"/>
      <c r="BQA155" s="3"/>
      <c r="BQB155" s="3"/>
      <c r="BQC155" s="3"/>
      <c r="BQD155" s="3"/>
      <c r="BQE155" s="3"/>
      <c r="BQF155" s="3"/>
      <c r="BQG155" s="3"/>
      <c r="BQH155" s="3"/>
      <c r="BQI155" s="3"/>
      <c r="BQJ155" s="3"/>
      <c r="BQK155" s="3"/>
      <c r="BQL155" s="3"/>
      <c r="BQM155" s="3"/>
      <c r="BQN155" s="3"/>
      <c r="BQO155" s="3"/>
      <c r="BQP155" s="3"/>
      <c r="BQQ155" s="3"/>
      <c r="BQR155" s="3"/>
      <c r="BQS155" s="3"/>
      <c r="BQT155" s="3"/>
      <c r="BQU155" s="3"/>
      <c r="BQV155" s="3"/>
      <c r="BQW155" s="3"/>
      <c r="BQX155" s="3"/>
      <c r="BQY155" s="3"/>
      <c r="BQZ155" s="3"/>
      <c r="BRA155" s="3"/>
      <c r="BRB155" s="3"/>
      <c r="BRC155" s="3"/>
      <c r="BRD155" s="3"/>
      <c r="BRE155" s="3"/>
      <c r="BRF155" s="3"/>
      <c r="BRG155" s="3"/>
      <c r="BRH155" s="3"/>
      <c r="BRI155" s="3"/>
      <c r="BRJ155" s="3"/>
      <c r="BRK155" s="3"/>
      <c r="BRL155" s="3"/>
      <c r="BRM155" s="3"/>
      <c r="BRN155" s="3"/>
      <c r="BRO155" s="3"/>
      <c r="BRP155" s="3"/>
      <c r="BRQ155" s="3"/>
      <c r="BRR155" s="3"/>
      <c r="BRS155" s="3"/>
      <c r="BRT155" s="3"/>
      <c r="BRU155" s="3"/>
      <c r="BRV155" s="3"/>
      <c r="BRW155" s="3"/>
      <c r="BRX155" s="3"/>
      <c r="BRY155" s="3"/>
      <c r="BRZ155" s="3"/>
      <c r="BSA155" s="3"/>
      <c r="BSB155" s="3"/>
      <c r="BSC155" s="3"/>
      <c r="BSD155" s="3"/>
      <c r="BSE155" s="3"/>
      <c r="BSF155" s="3"/>
      <c r="BSG155" s="3"/>
      <c r="BSH155" s="3"/>
      <c r="BSI155" s="3"/>
      <c r="BSJ155" s="3"/>
      <c r="BSK155" s="3"/>
      <c r="BSL155" s="3"/>
      <c r="BSM155" s="3"/>
      <c r="BSN155" s="3"/>
      <c r="BSO155" s="3"/>
      <c r="BSP155" s="3"/>
      <c r="BSQ155" s="3"/>
      <c r="BSR155" s="3"/>
      <c r="BSS155" s="3"/>
      <c r="BST155" s="3"/>
      <c r="BSU155" s="3"/>
      <c r="BSV155" s="3"/>
      <c r="BSW155" s="3"/>
      <c r="BSX155" s="3"/>
      <c r="BSY155" s="3"/>
      <c r="BSZ155" s="3"/>
      <c r="BTA155" s="3"/>
      <c r="BTB155" s="3"/>
      <c r="BTC155" s="3"/>
      <c r="BTD155" s="3"/>
      <c r="BTE155" s="3"/>
      <c r="BTF155" s="3"/>
      <c r="BTG155" s="3"/>
      <c r="BTH155" s="3"/>
      <c r="BTI155" s="3"/>
      <c r="BTJ155" s="3"/>
      <c r="BTK155" s="3"/>
      <c r="BTL155" s="3"/>
      <c r="BTM155" s="3"/>
      <c r="BTN155" s="3"/>
      <c r="BTO155" s="3"/>
      <c r="BTP155" s="3"/>
      <c r="BTQ155" s="3"/>
      <c r="BTR155" s="3"/>
      <c r="BTS155" s="3"/>
      <c r="BTT155" s="3"/>
      <c r="BTU155" s="3"/>
      <c r="BTV155" s="3"/>
      <c r="BTW155" s="3"/>
      <c r="BTX155" s="3"/>
      <c r="BTY155" s="3"/>
      <c r="BTZ155" s="3"/>
      <c r="BUA155" s="3"/>
      <c r="BUB155" s="3"/>
      <c r="BUC155" s="3"/>
      <c r="BUD155" s="3"/>
      <c r="BUE155" s="3"/>
      <c r="BUF155" s="3"/>
      <c r="BUG155" s="3"/>
      <c r="BUH155" s="3"/>
      <c r="BUI155" s="3"/>
      <c r="BUJ155" s="3"/>
      <c r="BUK155" s="3"/>
      <c r="BUL155" s="3"/>
      <c r="BUM155" s="3"/>
      <c r="BUN155" s="3"/>
      <c r="BUO155" s="3"/>
      <c r="BUP155" s="3"/>
      <c r="BUQ155" s="3"/>
      <c r="BUR155" s="3"/>
      <c r="BUS155" s="3"/>
      <c r="BUT155" s="3"/>
      <c r="BUU155" s="3"/>
      <c r="BUV155" s="3"/>
      <c r="BUW155" s="3"/>
      <c r="BUX155" s="3"/>
      <c r="BUY155" s="3"/>
      <c r="BUZ155" s="3"/>
      <c r="BVA155" s="3"/>
      <c r="BVB155" s="3"/>
      <c r="BVC155" s="3"/>
      <c r="BVD155" s="3"/>
      <c r="BVE155" s="3"/>
      <c r="BVF155" s="3"/>
      <c r="BVG155" s="3"/>
      <c r="BVH155" s="3"/>
      <c r="BVI155" s="3"/>
      <c r="BVJ155" s="3"/>
      <c r="BVK155" s="3"/>
      <c r="BVL155" s="3"/>
      <c r="BVM155" s="3"/>
      <c r="BVN155" s="3"/>
      <c r="BVO155" s="3"/>
      <c r="BVP155" s="3"/>
      <c r="BVQ155" s="3"/>
      <c r="BVR155" s="3"/>
      <c r="BVS155" s="3"/>
      <c r="BVT155" s="3"/>
      <c r="BVU155" s="3"/>
      <c r="BVV155" s="3"/>
      <c r="BVW155" s="3"/>
      <c r="BVX155" s="3"/>
      <c r="BVY155" s="3"/>
      <c r="BVZ155" s="3"/>
      <c r="BWA155" s="3"/>
      <c r="BWB155" s="3"/>
      <c r="BWC155" s="3"/>
      <c r="BWD155" s="3"/>
      <c r="BWE155" s="3"/>
      <c r="BWF155" s="3"/>
      <c r="BWG155" s="3"/>
      <c r="BWH155" s="3"/>
      <c r="BWI155" s="3"/>
      <c r="BWJ155" s="3"/>
      <c r="BWK155" s="3"/>
      <c r="BWL155" s="3"/>
      <c r="BWM155" s="3"/>
      <c r="BWN155" s="3"/>
      <c r="BWO155" s="3"/>
      <c r="BWP155" s="3"/>
      <c r="BWQ155" s="3"/>
      <c r="BWR155" s="3"/>
      <c r="BWS155" s="3"/>
      <c r="BWT155" s="3"/>
      <c r="BWU155" s="3"/>
      <c r="BWV155" s="3"/>
      <c r="BWW155" s="3"/>
      <c r="BWX155" s="3"/>
      <c r="BWY155" s="3"/>
      <c r="BWZ155" s="3"/>
      <c r="BXA155" s="3"/>
      <c r="BXB155" s="3"/>
      <c r="BXC155" s="3"/>
      <c r="BXD155" s="3"/>
      <c r="BXE155" s="3"/>
      <c r="BXF155" s="3"/>
      <c r="BXG155" s="3"/>
      <c r="BXH155" s="3"/>
      <c r="BXI155" s="3"/>
      <c r="BXJ155" s="3"/>
      <c r="BXK155" s="3"/>
      <c r="BXL155" s="3"/>
      <c r="BXM155" s="3"/>
      <c r="BXN155" s="3"/>
      <c r="BXO155" s="3"/>
      <c r="BXP155" s="3"/>
      <c r="BXQ155" s="3"/>
      <c r="BXR155" s="3"/>
      <c r="BXS155" s="3"/>
      <c r="BXT155" s="3"/>
      <c r="BXU155" s="3"/>
      <c r="BXV155" s="3"/>
      <c r="BXW155" s="3"/>
      <c r="BXX155" s="3"/>
      <c r="BXY155" s="3"/>
      <c r="BXZ155" s="3"/>
      <c r="BYA155" s="3"/>
      <c r="BYB155" s="3"/>
      <c r="BYC155" s="3"/>
      <c r="BYD155" s="3"/>
      <c r="BYE155" s="3"/>
      <c r="BYF155" s="3"/>
      <c r="BYG155" s="3"/>
      <c r="BYH155" s="3"/>
      <c r="BYI155" s="3"/>
      <c r="BYJ155" s="3"/>
      <c r="BYK155" s="3"/>
      <c r="BYL155" s="3"/>
      <c r="BYM155" s="3"/>
      <c r="BYN155" s="3"/>
      <c r="BYO155" s="3"/>
      <c r="BYP155" s="3"/>
      <c r="BYQ155" s="3"/>
      <c r="BYR155" s="3"/>
      <c r="BYS155" s="3"/>
      <c r="BYT155" s="3"/>
      <c r="BYU155" s="3"/>
      <c r="BYV155" s="3"/>
      <c r="BYW155" s="3"/>
      <c r="BYX155" s="3"/>
      <c r="BYY155" s="3"/>
      <c r="BYZ155" s="3"/>
      <c r="BZA155" s="3"/>
      <c r="BZB155" s="3"/>
      <c r="BZC155" s="3"/>
      <c r="BZD155" s="3"/>
      <c r="BZE155" s="3"/>
      <c r="BZF155" s="3"/>
      <c r="BZG155" s="3"/>
      <c r="BZH155" s="3"/>
      <c r="BZI155" s="3"/>
      <c r="BZJ155" s="3"/>
      <c r="BZK155" s="3"/>
      <c r="BZL155" s="3"/>
      <c r="BZM155" s="3"/>
      <c r="BZN155" s="3"/>
      <c r="BZO155" s="3"/>
      <c r="BZP155" s="3"/>
      <c r="BZQ155" s="3"/>
      <c r="BZR155" s="3"/>
      <c r="BZS155" s="3"/>
      <c r="BZT155" s="3"/>
      <c r="BZU155" s="3"/>
      <c r="BZV155" s="3"/>
      <c r="BZW155" s="3"/>
      <c r="BZX155" s="3"/>
      <c r="BZY155" s="3"/>
      <c r="BZZ155" s="3"/>
      <c r="CAA155" s="3"/>
      <c r="CAB155" s="3"/>
      <c r="CAC155" s="3"/>
      <c r="CAD155" s="3"/>
      <c r="CAE155" s="3"/>
      <c r="CAF155" s="3"/>
      <c r="CAG155" s="3"/>
      <c r="CAH155" s="3"/>
      <c r="CAI155" s="3"/>
      <c r="CAJ155" s="3"/>
      <c r="CAK155" s="3"/>
      <c r="CAL155" s="3"/>
      <c r="CAM155" s="3"/>
      <c r="CAN155" s="3"/>
      <c r="CAO155" s="3"/>
      <c r="CAP155" s="3"/>
      <c r="CAQ155" s="3"/>
      <c r="CAR155" s="3"/>
      <c r="CAS155" s="3"/>
      <c r="CAT155" s="3"/>
      <c r="CAU155" s="3"/>
      <c r="CAV155" s="3"/>
      <c r="CAW155" s="3"/>
      <c r="CAX155" s="3"/>
      <c r="CAY155" s="3"/>
      <c r="CAZ155" s="3"/>
      <c r="CBA155" s="3"/>
      <c r="CBB155" s="3"/>
      <c r="CBC155" s="3"/>
      <c r="CBD155" s="3"/>
      <c r="CBE155" s="3"/>
      <c r="CBF155" s="3"/>
      <c r="CBG155" s="3"/>
      <c r="CBH155" s="3"/>
      <c r="CBI155" s="3"/>
      <c r="CBJ155" s="3"/>
      <c r="CBK155" s="3"/>
      <c r="CBL155" s="3"/>
      <c r="CBM155" s="3"/>
      <c r="CBN155" s="3"/>
      <c r="CBO155" s="3"/>
      <c r="CBP155" s="3"/>
      <c r="CBQ155" s="3"/>
      <c r="CBR155" s="3"/>
      <c r="CBS155" s="3"/>
      <c r="CBT155" s="3"/>
      <c r="CBU155" s="3"/>
      <c r="CBV155" s="3"/>
      <c r="CBW155" s="3"/>
      <c r="CBX155" s="3"/>
      <c r="CBY155" s="3"/>
      <c r="CBZ155" s="3"/>
      <c r="CCA155" s="3"/>
      <c r="CCB155" s="3"/>
      <c r="CCC155" s="3"/>
      <c r="CCD155" s="3"/>
      <c r="CCE155" s="3"/>
      <c r="CCF155" s="3"/>
      <c r="CCG155" s="3"/>
      <c r="CCH155" s="3"/>
      <c r="CCI155" s="3"/>
      <c r="CCJ155" s="3"/>
      <c r="CCK155" s="3"/>
      <c r="CCL155" s="3"/>
      <c r="CCM155" s="3"/>
      <c r="CCN155" s="3"/>
      <c r="CCO155" s="3"/>
      <c r="CCP155" s="3"/>
      <c r="CCQ155" s="3"/>
      <c r="CCR155" s="3"/>
      <c r="CCS155" s="3"/>
      <c r="CCT155" s="3"/>
      <c r="CCU155" s="3"/>
      <c r="CCV155" s="3"/>
      <c r="CCW155" s="3"/>
      <c r="CCX155" s="3"/>
      <c r="CCY155" s="3"/>
      <c r="CCZ155" s="3"/>
      <c r="CDA155" s="3"/>
      <c r="CDB155" s="3"/>
      <c r="CDC155" s="3"/>
      <c r="CDD155" s="3"/>
      <c r="CDE155" s="3"/>
      <c r="CDF155" s="3"/>
      <c r="CDG155" s="3"/>
      <c r="CDH155" s="3"/>
      <c r="CDI155" s="3"/>
      <c r="CDJ155" s="3"/>
      <c r="CDK155" s="3"/>
      <c r="CDL155" s="3"/>
      <c r="CDM155" s="3"/>
      <c r="CDN155" s="3"/>
      <c r="CDO155" s="3"/>
      <c r="CDP155" s="3"/>
      <c r="CDQ155" s="3"/>
      <c r="CDR155" s="3"/>
      <c r="CDS155" s="3"/>
      <c r="CDT155" s="3"/>
      <c r="CDU155" s="3"/>
      <c r="CDV155" s="3"/>
      <c r="CDW155" s="3"/>
      <c r="CDX155" s="3"/>
      <c r="CDY155" s="3"/>
      <c r="CDZ155" s="3"/>
      <c r="CEA155" s="3"/>
      <c r="CEB155" s="3"/>
      <c r="CEC155" s="3"/>
      <c r="CED155" s="3"/>
      <c r="CEE155" s="3"/>
      <c r="CEF155" s="3"/>
      <c r="CEG155" s="3"/>
      <c r="CEH155" s="3"/>
      <c r="CEI155" s="3"/>
      <c r="CEJ155" s="3"/>
      <c r="CEK155" s="3"/>
      <c r="CEL155" s="3"/>
      <c r="CEM155" s="3"/>
      <c r="CEN155" s="3"/>
      <c r="CEO155" s="3"/>
      <c r="CEP155" s="3"/>
      <c r="CEQ155" s="3"/>
      <c r="CER155" s="3"/>
      <c r="CES155" s="3"/>
      <c r="CET155" s="3"/>
      <c r="CEU155" s="3"/>
      <c r="CEV155" s="3"/>
      <c r="CEW155" s="3"/>
      <c r="CEX155" s="3"/>
      <c r="CEY155" s="3"/>
      <c r="CEZ155" s="3"/>
      <c r="CFA155" s="3"/>
      <c r="CFB155" s="3"/>
      <c r="CFC155" s="3"/>
      <c r="CFD155" s="3"/>
      <c r="CFE155" s="3"/>
      <c r="CFF155" s="3"/>
      <c r="CFG155" s="3"/>
      <c r="CFH155" s="3"/>
      <c r="CFI155" s="3"/>
      <c r="CFJ155" s="3"/>
      <c r="CFK155" s="3"/>
      <c r="CFL155" s="3"/>
      <c r="CFM155" s="3"/>
      <c r="CFN155" s="3"/>
      <c r="CFO155" s="3"/>
      <c r="CFP155" s="3"/>
      <c r="CFQ155" s="3"/>
      <c r="CFR155" s="3"/>
      <c r="CFS155" s="3"/>
      <c r="CFT155" s="3"/>
      <c r="CFU155" s="3"/>
      <c r="CFV155" s="3"/>
      <c r="CFW155" s="3"/>
      <c r="CFX155" s="3"/>
      <c r="CFY155" s="3"/>
      <c r="CFZ155" s="3"/>
      <c r="CGA155" s="3"/>
      <c r="CGB155" s="3"/>
      <c r="CGC155" s="3"/>
      <c r="CGD155" s="3"/>
      <c r="CGE155" s="3"/>
      <c r="CGF155" s="3"/>
      <c r="CGG155" s="3"/>
      <c r="CGH155" s="3"/>
      <c r="CGI155" s="3"/>
      <c r="CGJ155" s="3"/>
      <c r="CGK155" s="3"/>
      <c r="CGL155" s="3"/>
      <c r="CGM155" s="3"/>
      <c r="CGN155" s="3"/>
      <c r="CGO155" s="3"/>
      <c r="CGP155" s="3"/>
      <c r="CGQ155" s="3"/>
      <c r="CGR155" s="3"/>
      <c r="CGS155" s="3"/>
      <c r="CGT155" s="3"/>
      <c r="CGU155" s="3"/>
      <c r="CGV155" s="3"/>
      <c r="CGW155" s="3"/>
      <c r="CGX155" s="3"/>
      <c r="CGY155" s="3"/>
      <c r="CGZ155" s="3"/>
      <c r="CHA155" s="3"/>
      <c r="CHB155" s="3"/>
      <c r="CHC155" s="3"/>
      <c r="CHD155" s="3"/>
      <c r="CHE155" s="3"/>
      <c r="CHF155" s="3"/>
      <c r="CHG155" s="3"/>
      <c r="CHH155" s="3"/>
      <c r="CHI155" s="3"/>
      <c r="CHJ155" s="3"/>
      <c r="CHK155" s="3"/>
      <c r="CHL155" s="3"/>
      <c r="CHM155" s="3"/>
      <c r="CHN155" s="3"/>
      <c r="CHO155" s="3"/>
      <c r="CHP155" s="3"/>
      <c r="CHQ155" s="3"/>
      <c r="CHR155" s="3"/>
      <c r="CHS155" s="3"/>
      <c r="CHT155" s="3"/>
      <c r="CHU155" s="3"/>
      <c r="CHV155" s="3"/>
      <c r="CHW155" s="3"/>
      <c r="CHX155" s="3"/>
      <c r="CHY155" s="3"/>
      <c r="CHZ155" s="3"/>
      <c r="CIA155" s="3"/>
      <c r="CIB155" s="3"/>
      <c r="CIC155" s="3"/>
      <c r="CID155" s="3"/>
      <c r="CIE155" s="3"/>
      <c r="CIF155" s="3"/>
      <c r="CIG155" s="3"/>
      <c r="CIH155" s="3"/>
      <c r="CII155" s="3"/>
      <c r="CIJ155" s="3"/>
      <c r="CIK155" s="3"/>
      <c r="CIL155" s="3"/>
      <c r="CIM155" s="3"/>
      <c r="CIN155" s="3"/>
      <c r="CIO155" s="3"/>
      <c r="CIP155" s="3"/>
      <c r="CIQ155" s="3"/>
      <c r="CIR155" s="3"/>
      <c r="CIS155" s="3"/>
      <c r="CIT155" s="3"/>
      <c r="CIU155" s="3"/>
      <c r="CIV155" s="3"/>
      <c r="CIW155" s="3"/>
      <c r="CIX155" s="3"/>
      <c r="CIY155" s="3"/>
      <c r="CIZ155" s="3"/>
      <c r="CJA155" s="3"/>
      <c r="CJB155" s="3"/>
      <c r="CJC155" s="3"/>
      <c r="CJD155" s="3"/>
      <c r="CJE155" s="3"/>
      <c r="CJF155" s="3"/>
      <c r="CJG155" s="3"/>
      <c r="CJH155" s="3"/>
      <c r="CJI155" s="3"/>
      <c r="CJJ155" s="3"/>
      <c r="CJK155" s="3"/>
      <c r="CJL155" s="3"/>
      <c r="CJM155" s="3"/>
      <c r="CJN155" s="3"/>
      <c r="CJO155" s="3"/>
      <c r="CJP155" s="3"/>
      <c r="CJQ155" s="3"/>
      <c r="CJR155" s="3"/>
      <c r="CJS155" s="3"/>
      <c r="CJT155" s="3"/>
      <c r="CJU155" s="3"/>
      <c r="CJV155" s="3"/>
      <c r="CJW155" s="3"/>
      <c r="CJX155" s="3"/>
      <c r="CJY155" s="3"/>
      <c r="CJZ155" s="3"/>
      <c r="CKA155" s="3"/>
      <c r="CKB155" s="3"/>
      <c r="CKC155" s="3"/>
      <c r="CKD155" s="3"/>
      <c r="CKE155" s="3"/>
      <c r="CKF155" s="3"/>
      <c r="CKG155" s="3"/>
      <c r="CKH155" s="3"/>
      <c r="CKI155" s="3"/>
      <c r="CKJ155" s="3"/>
      <c r="CKK155" s="3"/>
      <c r="CKL155" s="3"/>
      <c r="CKM155" s="3"/>
      <c r="CKN155" s="3"/>
      <c r="CKO155" s="3"/>
      <c r="CKP155" s="3"/>
      <c r="CKQ155" s="3"/>
      <c r="CKR155" s="3"/>
      <c r="CKS155" s="3"/>
      <c r="CKT155" s="3"/>
      <c r="CKU155" s="3"/>
      <c r="CKV155" s="3"/>
      <c r="CKW155" s="3"/>
      <c r="CKX155" s="3"/>
      <c r="CKY155" s="3"/>
      <c r="CKZ155" s="3"/>
      <c r="CLA155" s="3"/>
      <c r="CLB155" s="3"/>
      <c r="CLC155" s="3"/>
      <c r="CLD155" s="3"/>
      <c r="CLE155" s="3"/>
      <c r="CLF155" s="3"/>
      <c r="CLG155" s="3"/>
      <c r="CLH155" s="3"/>
      <c r="CLI155" s="3"/>
      <c r="CLJ155" s="3"/>
      <c r="CLK155" s="3"/>
      <c r="CLL155" s="3"/>
      <c r="CLM155" s="3"/>
      <c r="CLN155" s="3"/>
      <c r="CLO155" s="3"/>
      <c r="CLP155" s="3"/>
      <c r="CLQ155" s="3"/>
      <c r="CLR155" s="3"/>
      <c r="CLS155" s="3"/>
      <c r="CLT155" s="3"/>
      <c r="CLU155" s="3"/>
      <c r="CLV155" s="3"/>
      <c r="CLW155" s="3"/>
      <c r="CLX155" s="3"/>
      <c r="CLY155" s="3"/>
      <c r="CLZ155" s="3"/>
      <c r="CMA155" s="3"/>
      <c r="CMB155" s="3"/>
      <c r="CMC155" s="3"/>
      <c r="CMD155" s="3"/>
      <c r="CME155" s="3"/>
      <c r="CMF155" s="3"/>
      <c r="CMG155" s="3"/>
      <c r="CMH155" s="3"/>
      <c r="CMI155" s="3"/>
      <c r="CMJ155" s="3"/>
      <c r="CMK155" s="3"/>
      <c r="CML155" s="3"/>
      <c r="CMM155" s="3"/>
      <c r="CMN155" s="3"/>
      <c r="CMO155" s="3"/>
      <c r="CMP155" s="3"/>
      <c r="CMQ155" s="3"/>
      <c r="CMR155" s="3"/>
      <c r="CMS155" s="3"/>
      <c r="CMT155" s="3"/>
      <c r="CMU155" s="3"/>
      <c r="CMV155" s="3"/>
      <c r="CMW155" s="3"/>
      <c r="CMX155" s="3"/>
      <c r="CMY155" s="3"/>
      <c r="CMZ155" s="3"/>
      <c r="CNA155" s="3"/>
      <c r="CNB155" s="3"/>
      <c r="CNC155" s="3"/>
      <c r="CND155" s="3"/>
      <c r="CNE155" s="3"/>
      <c r="CNF155" s="3"/>
      <c r="CNG155" s="3"/>
      <c r="CNH155" s="3"/>
      <c r="CNI155" s="3"/>
      <c r="CNJ155" s="3"/>
      <c r="CNK155" s="3"/>
      <c r="CNL155" s="3"/>
      <c r="CNM155" s="3"/>
      <c r="CNN155" s="3"/>
      <c r="CNO155" s="3"/>
      <c r="CNP155" s="3"/>
      <c r="CNQ155" s="3"/>
      <c r="CNR155" s="3"/>
      <c r="CNS155" s="3"/>
      <c r="CNT155" s="3"/>
      <c r="CNU155" s="3"/>
      <c r="CNV155" s="3"/>
      <c r="CNW155" s="3"/>
      <c r="CNX155" s="3"/>
      <c r="CNY155" s="3"/>
      <c r="CNZ155" s="3"/>
      <c r="COA155" s="3"/>
      <c r="COB155" s="3"/>
      <c r="COC155" s="3"/>
      <c r="COD155" s="3"/>
      <c r="COE155" s="3"/>
      <c r="COF155" s="3"/>
      <c r="COG155" s="3"/>
      <c r="COH155" s="3"/>
      <c r="COI155" s="3"/>
      <c r="COJ155" s="3"/>
      <c r="COK155" s="3"/>
      <c r="COL155" s="3"/>
      <c r="COM155" s="3"/>
      <c r="CON155" s="3"/>
      <c r="COO155" s="3"/>
      <c r="COP155" s="3"/>
      <c r="COQ155" s="3"/>
      <c r="COR155" s="3"/>
      <c r="COS155" s="3"/>
      <c r="COT155" s="3"/>
      <c r="COU155" s="3"/>
      <c r="COV155" s="3"/>
      <c r="COW155" s="3"/>
      <c r="COX155" s="3"/>
      <c r="COY155" s="3"/>
      <c r="COZ155" s="3"/>
      <c r="CPA155" s="3"/>
      <c r="CPB155" s="3"/>
      <c r="CPC155" s="3"/>
      <c r="CPD155" s="3"/>
      <c r="CPE155" s="3"/>
      <c r="CPF155" s="3"/>
      <c r="CPG155" s="3"/>
      <c r="CPH155" s="3"/>
      <c r="CPI155" s="3"/>
      <c r="CPJ155" s="3"/>
      <c r="CPK155" s="3"/>
      <c r="CPL155" s="3"/>
      <c r="CPM155" s="3"/>
      <c r="CPN155" s="3"/>
      <c r="CPO155" s="3"/>
      <c r="CPP155" s="3"/>
      <c r="CPQ155" s="3"/>
      <c r="CPR155" s="3"/>
      <c r="CPS155" s="3"/>
      <c r="CPT155" s="3"/>
      <c r="CPU155" s="3"/>
      <c r="CPV155" s="3"/>
      <c r="CPW155" s="3"/>
      <c r="CPX155" s="3"/>
      <c r="CPY155" s="3"/>
      <c r="CPZ155" s="3"/>
      <c r="CQA155" s="3"/>
      <c r="CQB155" s="3"/>
      <c r="CQC155" s="3"/>
      <c r="CQD155" s="3"/>
      <c r="CQE155" s="3"/>
      <c r="CQF155" s="3"/>
      <c r="CQG155" s="3"/>
      <c r="CQH155" s="3"/>
      <c r="CQI155" s="3"/>
      <c r="CQJ155" s="3"/>
      <c r="CQK155" s="3"/>
      <c r="CQL155" s="3"/>
      <c r="CQM155" s="3"/>
      <c r="CQN155" s="3"/>
      <c r="CQO155" s="3"/>
      <c r="CQP155" s="3"/>
      <c r="CQQ155" s="3"/>
      <c r="CQR155" s="3"/>
      <c r="CQS155" s="3"/>
      <c r="CQT155" s="3"/>
      <c r="CQU155" s="3"/>
      <c r="CQV155" s="3"/>
      <c r="CQW155" s="3"/>
      <c r="CQX155" s="3"/>
      <c r="CQY155" s="3"/>
      <c r="CQZ155" s="3"/>
      <c r="CRA155" s="3"/>
      <c r="CRB155" s="3"/>
      <c r="CRC155" s="3"/>
      <c r="CRD155" s="3"/>
      <c r="CRE155" s="3"/>
      <c r="CRF155" s="3"/>
      <c r="CRG155" s="3"/>
      <c r="CRH155" s="3"/>
      <c r="CRI155" s="3"/>
      <c r="CRJ155" s="3"/>
      <c r="CRK155" s="3"/>
      <c r="CRL155" s="3"/>
      <c r="CRM155" s="3"/>
      <c r="CRN155" s="3"/>
      <c r="CRO155" s="3"/>
      <c r="CRP155" s="3"/>
      <c r="CRQ155" s="3"/>
      <c r="CRR155" s="3"/>
      <c r="CRS155" s="3"/>
      <c r="CRT155" s="3"/>
      <c r="CRU155" s="3"/>
      <c r="CRV155" s="3"/>
      <c r="CRW155" s="3"/>
      <c r="CRX155" s="3"/>
      <c r="CRY155" s="3"/>
      <c r="CRZ155" s="3"/>
      <c r="CSA155" s="3"/>
      <c r="CSB155" s="3"/>
      <c r="CSC155" s="3"/>
      <c r="CSD155" s="3"/>
      <c r="CSE155" s="3"/>
      <c r="CSF155" s="3"/>
      <c r="CSG155" s="3"/>
      <c r="CSH155" s="3"/>
      <c r="CSI155" s="3"/>
      <c r="CSJ155" s="3"/>
      <c r="CSK155" s="3"/>
      <c r="CSL155" s="3"/>
      <c r="CSM155" s="3"/>
      <c r="CSN155" s="3"/>
      <c r="CSO155" s="3"/>
      <c r="CSP155" s="3"/>
      <c r="CSQ155" s="3"/>
      <c r="CSR155" s="3"/>
      <c r="CSS155" s="3"/>
      <c r="CST155" s="3"/>
      <c r="CSU155" s="3"/>
      <c r="CSV155" s="3"/>
      <c r="CSW155" s="3"/>
      <c r="CSX155" s="3"/>
      <c r="CSY155" s="3"/>
      <c r="CSZ155" s="3"/>
      <c r="CTA155" s="3"/>
      <c r="CTB155" s="3"/>
      <c r="CTC155" s="3"/>
      <c r="CTD155" s="3"/>
      <c r="CTE155" s="3"/>
      <c r="CTF155" s="3"/>
      <c r="CTG155" s="3"/>
      <c r="CTH155" s="3"/>
      <c r="CTI155" s="3"/>
      <c r="CTJ155" s="3"/>
      <c r="CTK155" s="3"/>
      <c r="CTL155" s="3"/>
      <c r="CTM155" s="3"/>
      <c r="CTN155" s="3"/>
      <c r="CTO155" s="3"/>
      <c r="CTP155" s="3"/>
      <c r="CTQ155" s="3"/>
      <c r="CTR155" s="3"/>
      <c r="CTS155" s="3"/>
      <c r="CTT155" s="3"/>
      <c r="CTU155" s="3"/>
      <c r="CTV155" s="3"/>
      <c r="CTW155" s="3"/>
      <c r="CTX155" s="3"/>
      <c r="CTY155" s="3"/>
      <c r="CTZ155" s="3"/>
      <c r="CUA155" s="3"/>
      <c r="CUB155" s="3"/>
      <c r="CUC155" s="3"/>
      <c r="CUD155" s="3"/>
      <c r="CUE155" s="3"/>
      <c r="CUF155" s="3"/>
      <c r="CUG155" s="3"/>
      <c r="CUH155" s="3"/>
      <c r="CUI155" s="3"/>
      <c r="CUJ155" s="3"/>
      <c r="CUK155" s="3"/>
      <c r="CUL155" s="3"/>
      <c r="CUM155" s="3"/>
      <c r="CUN155" s="3"/>
      <c r="CUO155" s="3"/>
      <c r="CUP155" s="3"/>
      <c r="CUQ155" s="3"/>
      <c r="CUR155" s="3"/>
      <c r="CUS155" s="3"/>
      <c r="CUT155" s="3"/>
      <c r="CUU155" s="3"/>
      <c r="CUV155" s="3"/>
      <c r="CUW155" s="3"/>
      <c r="CUX155" s="3"/>
      <c r="CUY155" s="3"/>
      <c r="CUZ155" s="3"/>
      <c r="CVA155" s="3"/>
      <c r="CVB155" s="3"/>
      <c r="CVC155" s="3"/>
      <c r="CVD155" s="3"/>
      <c r="CVE155" s="3"/>
      <c r="CVF155" s="3"/>
      <c r="CVG155" s="3"/>
      <c r="CVH155" s="3"/>
      <c r="CVI155" s="3"/>
      <c r="CVJ155" s="3"/>
      <c r="CVK155" s="3"/>
      <c r="CVL155" s="3"/>
      <c r="CVM155" s="3"/>
      <c r="CVN155" s="3"/>
      <c r="CVO155" s="3"/>
      <c r="CVP155" s="3"/>
      <c r="CVQ155" s="3"/>
      <c r="CVR155" s="3"/>
      <c r="CVS155" s="3"/>
      <c r="CVT155" s="3"/>
      <c r="CVU155" s="3"/>
      <c r="CVV155" s="3"/>
      <c r="CVW155" s="3"/>
      <c r="CVX155" s="3"/>
      <c r="CVY155" s="3"/>
      <c r="CVZ155" s="3"/>
      <c r="CWA155" s="3"/>
      <c r="CWB155" s="3"/>
      <c r="CWC155" s="3"/>
      <c r="CWD155" s="3"/>
      <c r="CWE155" s="3"/>
      <c r="CWF155" s="3"/>
      <c r="CWG155" s="3"/>
      <c r="CWH155" s="3"/>
      <c r="CWI155" s="3"/>
      <c r="CWJ155" s="3"/>
      <c r="CWK155" s="3"/>
      <c r="CWL155" s="3"/>
      <c r="CWM155" s="3"/>
      <c r="CWN155" s="3"/>
      <c r="CWO155" s="3"/>
      <c r="CWP155" s="3"/>
      <c r="CWQ155" s="3"/>
      <c r="CWR155" s="3"/>
      <c r="CWS155" s="3"/>
      <c r="CWT155" s="3"/>
      <c r="CWU155" s="3"/>
      <c r="CWV155" s="3"/>
      <c r="CWW155" s="3"/>
      <c r="CWX155" s="3"/>
      <c r="CWY155" s="3"/>
      <c r="CWZ155" s="3"/>
      <c r="CXA155" s="3"/>
      <c r="CXB155" s="3"/>
      <c r="CXC155" s="3"/>
      <c r="CXD155" s="3"/>
      <c r="CXE155" s="3"/>
      <c r="CXF155" s="3"/>
      <c r="CXG155" s="3"/>
      <c r="CXH155" s="3"/>
      <c r="CXI155" s="3"/>
      <c r="CXJ155" s="3"/>
      <c r="CXK155" s="3"/>
      <c r="CXL155" s="3"/>
      <c r="CXM155" s="3"/>
      <c r="CXN155" s="3"/>
      <c r="CXO155" s="3"/>
      <c r="CXP155" s="3"/>
      <c r="CXQ155" s="3"/>
      <c r="CXR155" s="3"/>
      <c r="CXS155" s="3"/>
      <c r="CXT155" s="3"/>
      <c r="CXU155" s="3"/>
      <c r="CXV155" s="3"/>
      <c r="CXW155" s="3"/>
      <c r="CXX155" s="3"/>
      <c r="CXY155" s="3"/>
      <c r="CXZ155" s="3"/>
      <c r="CYA155" s="3"/>
      <c r="CYB155" s="3"/>
      <c r="CYC155" s="3"/>
      <c r="CYD155" s="3"/>
      <c r="CYE155" s="3"/>
      <c r="CYF155" s="3"/>
      <c r="CYG155" s="3"/>
      <c r="CYH155" s="3"/>
      <c r="CYI155" s="3"/>
      <c r="CYJ155" s="3"/>
      <c r="CYK155" s="3"/>
      <c r="CYL155" s="3"/>
      <c r="CYM155" s="3"/>
      <c r="CYN155" s="3"/>
      <c r="CYO155" s="3"/>
      <c r="CYP155" s="3"/>
      <c r="CYQ155" s="3"/>
      <c r="CYR155" s="3"/>
      <c r="CYS155" s="3"/>
      <c r="CYT155" s="3"/>
      <c r="CYU155" s="3"/>
      <c r="CYV155" s="3"/>
      <c r="CYW155" s="3"/>
      <c r="CYX155" s="3"/>
      <c r="CYY155" s="3"/>
      <c r="CYZ155" s="3"/>
      <c r="CZA155" s="3"/>
      <c r="CZB155" s="3"/>
      <c r="CZC155" s="3"/>
      <c r="CZD155" s="3"/>
      <c r="CZE155" s="3"/>
      <c r="CZF155" s="3"/>
      <c r="CZG155" s="3"/>
      <c r="CZH155" s="3"/>
      <c r="CZI155" s="3"/>
      <c r="CZJ155" s="3"/>
      <c r="CZK155" s="3"/>
      <c r="CZL155" s="3"/>
      <c r="CZM155" s="3"/>
      <c r="CZN155" s="3"/>
      <c r="CZO155" s="3"/>
      <c r="CZP155" s="3"/>
      <c r="CZQ155" s="3"/>
      <c r="CZR155" s="3"/>
      <c r="CZS155" s="3"/>
      <c r="CZT155" s="3"/>
      <c r="CZU155" s="3"/>
      <c r="CZV155" s="3"/>
      <c r="CZW155" s="3"/>
      <c r="CZX155" s="3"/>
      <c r="CZY155" s="3"/>
      <c r="CZZ155" s="3"/>
      <c r="DAA155" s="3"/>
      <c r="DAB155" s="3"/>
      <c r="DAC155" s="3"/>
      <c r="DAD155" s="3"/>
      <c r="DAE155" s="3"/>
      <c r="DAF155" s="3"/>
      <c r="DAG155" s="3"/>
      <c r="DAH155" s="3"/>
      <c r="DAI155" s="3"/>
      <c r="DAJ155" s="3"/>
      <c r="DAK155" s="3"/>
      <c r="DAL155" s="3"/>
      <c r="DAM155" s="3"/>
      <c r="DAN155" s="3"/>
      <c r="DAO155" s="3"/>
      <c r="DAP155" s="3"/>
      <c r="DAQ155" s="3"/>
      <c r="DAR155" s="3"/>
      <c r="DAS155" s="3"/>
      <c r="DAT155" s="3"/>
      <c r="DAU155" s="3"/>
      <c r="DAV155" s="3"/>
      <c r="DAW155" s="3"/>
      <c r="DAX155" s="3"/>
      <c r="DAY155" s="3"/>
      <c r="DAZ155" s="3"/>
      <c r="DBA155" s="3"/>
      <c r="DBB155" s="3"/>
      <c r="DBC155" s="3"/>
      <c r="DBD155" s="3"/>
      <c r="DBE155" s="3"/>
      <c r="DBF155" s="3"/>
      <c r="DBG155" s="3"/>
      <c r="DBH155" s="3"/>
      <c r="DBI155" s="3"/>
      <c r="DBJ155" s="3"/>
      <c r="DBK155" s="3"/>
      <c r="DBL155" s="3"/>
      <c r="DBM155" s="3"/>
      <c r="DBN155" s="3"/>
      <c r="DBO155" s="3"/>
      <c r="DBP155" s="3"/>
      <c r="DBQ155" s="3"/>
      <c r="DBR155" s="3"/>
      <c r="DBS155" s="3"/>
      <c r="DBT155" s="3"/>
      <c r="DBU155" s="3"/>
      <c r="DBV155" s="3"/>
      <c r="DBW155" s="3"/>
      <c r="DBX155" s="3"/>
      <c r="DBY155" s="3"/>
      <c r="DBZ155" s="3"/>
      <c r="DCA155" s="3"/>
      <c r="DCB155" s="3"/>
      <c r="DCC155" s="3"/>
      <c r="DCD155" s="3"/>
      <c r="DCE155" s="3"/>
      <c r="DCF155" s="3"/>
      <c r="DCG155" s="3"/>
      <c r="DCH155" s="3"/>
      <c r="DCI155" s="3"/>
      <c r="DCJ155" s="3"/>
      <c r="DCK155" s="3"/>
      <c r="DCL155" s="3"/>
      <c r="DCM155" s="3"/>
      <c r="DCN155" s="3"/>
      <c r="DCO155" s="3"/>
      <c r="DCP155" s="3"/>
      <c r="DCQ155" s="3"/>
      <c r="DCR155" s="3"/>
      <c r="DCS155" s="3"/>
      <c r="DCT155" s="3"/>
      <c r="DCU155" s="3"/>
      <c r="DCV155" s="3"/>
      <c r="DCW155" s="3"/>
      <c r="DCX155" s="3"/>
      <c r="DCY155" s="3"/>
      <c r="DCZ155" s="3"/>
      <c r="DDA155" s="3"/>
      <c r="DDB155" s="3"/>
      <c r="DDC155" s="3"/>
      <c r="DDD155" s="3"/>
      <c r="DDE155" s="3"/>
      <c r="DDF155" s="3"/>
      <c r="DDG155" s="3"/>
      <c r="DDH155" s="3"/>
      <c r="DDI155" s="3"/>
      <c r="DDJ155" s="3"/>
      <c r="DDK155" s="3"/>
      <c r="DDL155" s="3"/>
      <c r="DDM155" s="3"/>
      <c r="DDN155" s="3"/>
      <c r="DDO155" s="3"/>
      <c r="DDP155" s="3"/>
      <c r="DDQ155" s="3"/>
      <c r="DDR155" s="3"/>
      <c r="DDS155" s="3"/>
      <c r="DDT155" s="3"/>
      <c r="DDU155" s="3"/>
      <c r="DDV155" s="3"/>
      <c r="DDW155" s="3"/>
      <c r="DDX155" s="3"/>
      <c r="DDY155" s="3"/>
      <c r="DDZ155" s="3"/>
      <c r="DEA155" s="3"/>
      <c r="DEB155" s="3"/>
      <c r="DEC155" s="3"/>
      <c r="DED155" s="3"/>
      <c r="DEE155" s="3"/>
      <c r="DEF155" s="3"/>
      <c r="DEG155" s="3"/>
      <c r="DEH155" s="3"/>
      <c r="DEI155" s="3"/>
      <c r="DEJ155" s="3"/>
      <c r="DEK155" s="3"/>
      <c r="DEL155" s="3"/>
      <c r="DEM155" s="3"/>
      <c r="DEN155" s="3"/>
      <c r="DEO155" s="3"/>
      <c r="DEP155" s="3"/>
      <c r="DEQ155" s="3"/>
      <c r="DER155" s="3"/>
      <c r="DES155" s="3"/>
      <c r="DET155" s="3"/>
      <c r="DEU155" s="3"/>
      <c r="DEV155" s="3"/>
      <c r="DEW155" s="3"/>
      <c r="DEX155" s="3"/>
      <c r="DEY155" s="3"/>
      <c r="DEZ155" s="3"/>
      <c r="DFA155" s="3"/>
      <c r="DFB155" s="3"/>
      <c r="DFC155" s="3"/>
      <c r="DFD155" s="3"/>
      <c r="DFE155" s="3"/>
      <c r="DFF155" s="3"/>
      <c r="DFG155" s="3"/>
      <c r="DFH155" s="3"/>
      <c r="DFI155" s="3"/>
      <c r="DFJ155" s="3"/>
      <c r="DFK155" s="3"/>
      <c r="DFL155" s="3"/>
      <c r="DFM155" s="3"/>
      <c r="DFN155" s="3"/>
      <c r="DFO155" s="3"/>
      <c r="DFP155" s="3"/>
      <c r="DFQ155" s="3"/>
      <c r="DFR155" s="3"/>
      <c r="DFS155" s="3"/>
      <c r="DFT155" s="3"/>
      <c r="DFU155" s="3"/>
      <c r="DFV155" s="3"/>
      <c r="DFW155" s="3"/>
      <c r="DFX155" s="3"/>
      <c r="DFY155" s="3"/>
      <c r="DFZ155" s="3"/>
      <c r="DGA155" s="3"/>
      <c r="DGB155" s="3"/>
      <c r="DGC155" s="3"/>
      <c r="DGD155" s="3"/>
      <c r="DGE155" s="3"/>
      <c r="DGF155" s="3"/>
      <c r="DGG155" s="3"/>
      <c r="DGH155" s="3"/>
      <c r="DGI155" s="3"/>
      <c r="DGJ155" s="3"/>
      <c r="DGK155" s="3"/>
      <c r="DGL155" s="3"/>
      <c r="DGM155" s="3"/>
      <c r="DGN155" s="3"/>
      <c r="DGO155" s="3"/>
      <c r="DGP155" s="3"/>
      <c r="DGQ155" s="3"/>
      <c r="DGR155" s="3"/>
      <c r="DGS155" s="3"/>
      <c r="DGT155" s="3"/>
      <c r="DGU155" s="3"/>
      <c r="DGV155" s="3"/>
      <c r="DGW155" s="3"/>
      <c r="DGX155" s="3"/>
      <c r="DGY155" s="3"/>
      <c r="DGZ155" s="3"/>
      <c r="DHA155" s="3"/>
      <c r="DHB155" s="3"/>
      <c r="DHC155" s="3"/>
      <c r="DHD155" s="3"/>
      <c r="DHE155" s="3"/>
      <c r="DHF155" s="3"/>
      <c r="DHG155" s="3"/>
      <c r="DHH155" s="3"/>
      <c r="DHI155" s="3"/>
      <c r="DHJ155" s="3"/>
      <c r="DHK155" s="3"/>
      <c r="DHL155" s="3"/>
      <c r="DHM155" s="3"/>
      <c r="DHN155" s="3"/>
      <c r="DHO155" s="3"/>
      <c r="DHP155" s="3"/>
      <c r="DHQ155" s="3"/>
      <c r="DHR155" s="3"/>
      <c r="DHS155" s="3"/>
      <c r="DHT155" s="3"/>
      <c r="DHU155" s="3"/>
      <c r="DHV155" s="3"/>
      <c r="DHW155" s="3"/>
      <c r="DHX155" s="3"/>
      <c r="DHY155" s="3"/>
      <c r="DHZ155" s="3"/>
      <c r="DIA155" s="3"/>
      <c r="DIB155" s="3"/>
      <c r="DIC155" s="3"/>
      <c r="DID155" s="3"/>
      <c r="DIE155" s="3"/>
      <c r="DIF155" s="3"/>
      <c r="DIG155" s="3"/>
      <c r="DIH155" s="3"/>
      <c r="DII155" s="3"/>
      <c r="DIJ155" s="3"/>
      <c r="DIK155" s="3"/>
      <c r="DIL155" s="3"/>
      <c r="DIM155" s="3"/>
      <c r="DIN155" s="3"/>
      <c r="DIO155" s="3"/>
      <c r="DIP155" s="3"/>
      <c r="DIQ155" s="3"/>
      <c r="DIR155" s="3"/>
      <c r="DIS155" s="3"/>
      <c r="DIT155" s="3"/>
      <c r="DIU155" s="3"/>
      <c r="DIV155" s="3"/>
      <c r="DIW155" s="3"/>
      <c r="DIX155" s="3"/>
      <c r="DIY155" s="3"/>
      <c r="DIZ155" s="3"/>
      <c r="DJA155" s="3"/>
      <c r="DJB155" s="3"/>
      <c r="DJC155" s="3"/>
      <c r="DJD155" s="3"/>
      <c r="DJE155" s="3"/>
      <c r="DJF155" s="3"/>
      <c r="DJG155" s="3"/>
      <c r="DJH155" s="3"/>
      <c r="DJI155" s="3"/>
      <c r="DJJ155" s="3"/>
      <c r="DJK155" s="3"/>
      <c r="DJL155" s="3"/>
      <c r="DJM155" s="3"/>
      <c r="DJN155" s="3"/>
      <c r="DJO155" s="3"/>
      <c r="DJP155" s="3"/>
      <c r="DJQ155" s="3"/>
      <c r="DJR155" s="3"/>
      <c r="DJS155" s="3"/>
      <c r="DJT155" s="3"/>
      <c r="DJU155" s="3"/>
      <c r="DJV155" s="3"/>
      <c r="DJW155" s="3"/>
      <c r="DJX155" s="3"/>
      <c r="DJY155" s="3"/>
      <c r="DJZ155" s="3"/>
      <c r="DKA155" s="3"/>
      <c r="DKB155" s="3"/>
      <c r="DKC155" s="3"/>
      <c r="DKD155" s="3"/>
      <c r="DKE155" s="3"/>
      <c r="DKF155" s="3"/>
      <c r="DKG155" s="3"/>
      <c r="DKH155" s="3"/>
      <c r="DKI155" s="3"/>
      <c r="DKJ155" s="3"/>
      <c r="DKK155" s="3"/>
      <c r="DKL155" s="3"/>
      <c r="DKM155" s="3"/>
      <c r="DKN155" s="3"/>
      <c r="DKO155" s="3"/>
      <c r="DKP155" s="3"/>
      <c r="DKQ155" s="3"/>
      <c r="DKR155" s="3"/>
      <c r="DKS155" s="3"/>
      <c r="DKT155" s="3"/>
      <c r="DKU155" s="3"/>
      <c r="DKV155" s="3"/>
      <c r="DKW155" s="3"/>
      <c r="DKX155" s="3"/>
      <c r="DKY155" s="3"/>
      <c r="DKZ155" s="3"/>
      <c r="DLA155" s="3"/>
      <c r="DLB155" s="3"/>
      <c r="DLC155" s="3"/>
      <c r="DLD155" s="3"/>
      <c r="DLE155" s="3"/>
      <c r="DLF155" s="3"/>
      <c r="DLG155" s="3"/>
      <c r="DLH155" s="3"/>
      <c r="DLI155" s="3"/>
      <c r="DLJ155" s="3"/>
      <c r="DLK155" s="3"/>
      <c r="DLL155" s="3"/>
      <c r="DLM155" s="3"/>
      <c r="DLN155" s="3"/>
      <c r="DLO155" s="3"/>
      <c r="DLP155" s="3"/>
      <c r="DLQ155" s="3"/>
      <c r="DLR155" s="3"/>
      <c r="DLS155" s="3"/>
      <c r="DLT155" s="3"/>
      <c r="DLU155" s="3"/>
      <c r="DLV155" s="3"/>
      <c r="DLW155" s="3"/>
      <c r="DLX155" s="3"/>
      <c r="DLY155" s="3"/>
      <c r="DLZ155" s="3"/>
      <c r="DMA155" s="3"/>
      <c r="DMB155" s="3"/>
      <c r="DMC155" s="3"/>
      <c r="DMD155" s="3"/>
      <c r="DME155" s="3"/>
      <c r="DMF155" s="3"/>
      <c r="DMG155" s="3"/>
      <c r="DMH155" s="3"/>
      <c r="DMI155" s="3"/>
      <c r="DMJ155" s="3"/>
      <c r="DMK155" s="3"/>
      <c r="DML155" s="3"/>
      <c r="DMM155" s="3"/>
      <c r="DMN155" s="3"/>
      <c r="DMO155" s="3"/>
      <c r="DMP155" s="3"/>
      <c r="DMQ155" s="3"/>
      <c r="DMR155" s="3"/>
      <c r="DMS155" s="3"/>
      <c r="DMT155" s="3"/>
      <c r="DMU155" s="3"/>
      <c r="DMV155" s="3"/>
      <c r="DMW155" s="3"/>
      <c r="DMX155" s="3"/>
      <c r="DMY155" s="3"/>
      <c r="DMZ155" s="3"/>
      <c r="DNA155" s="3"/>
      <c r="DNB155" s="3"/>
      <c r="DNC155" s="3"/>
      <c r="DND155" s="3"/>
      <c r="DNE155" s="3"/>
      <c r="DNF155" s="3"/>
      <c r="DNG155" s="3"/>
      <c r="DNH155" s="3"/>
      <c r="DNI155" s="3"/>
      <c r="DNJ155" s="3"/>
      <c r="DNK155" s="3"/>
      <c r="DNL155" s="3"/>
      <c r="DNM155" s="3"/>
      <c r="DNN155" s="3"/>
      <c r="DNO155" s="3"/>
      <c r="DNP155" s="3"/>
      <c r="DNQ155" s="3"/>
      <c r="DNR155" s="3"/>
      <c r="DNS155" s="3"/>
      <c r="DNT155" s="3"/>
      <c r="DNU155" s="3"/>
      <c r="DNV155" s="3"/>
      <c r="DNW155" s="3"/>
      <c r="DNX155" s="3"/>
      <c r="DNY155" s="3"/>
      <c r="DNZ155" s="3"/>
      <c r="DOA155" s="3"/>
      <c r="DOB155" s="3"/>
      <c r="DOC155" s="3"/>
      <c r="DOD155" s="3"/>
      <c r="DOE155" s="3"/>
      <c r="DOF155" s="3"/>
      <c r="DOG155" s="3"/>
      <c r="DOH155" s="3"/>
      <c r="DOI155" s="3"/>
      <c r="DOJ155" s="3"/>
      <c r="DOK155" s="3"/>
      <c r="DOL155" s="3"/>
      <c r="DOM155" s="3"/>
      <c r="DON155" s="3"/>
      <c r="DOO155" s="3"/>
      <c r="DOP155" s="3"/>
      <c r="DOQ155" s="3"/>
      <c r="DOR155" s="3"/>
      <c r="DOS155" s="3"/>
      <c r="DOT155" s="3"/>
      <c r="DOU155" s="3"/>
      <c r="DOV155" s="3"/>
      <c r="DOW155" s="3"/>
      <c r="DOX155" s="3"/>
      <c r="DOY155" s="3"/>
      <c r="DOZ155" s="3"/>
      <c r="DPA155" s="3"/>
      <c r="DPB155" s="3"/>
      <c r="DPC155" s="3"/>
      <c r="DPD155" s="3"/>
      <c r="DPE155" s="3"/>
      <c r="DPF155" s="3"/>
      <c r="DPG155" s="3"/>
      <c r="DPH155" s="3"/>
      <c r="DPI155" s="3"/>
      <c r="DPJ155" s="3"/>
      <c r="DPK155" s="3"/>
      <c r="DPL155" s="3"/>
      <c r="DPM155" s="3"/>
      <c r="DPN155" s="3"/>
      <c r="DPO155" s="3"/>
      <c r="DPP155" s="3"/>
      <c r="DPQ155" s="3"/>
      <c r="DPR155" s="3"/>
      <c r="DPS155" s="3"/>
      <c r="DPT155" s="3"/>
      <c r="DPU155" s="3"/>
      <c r="DPV155" s="3"/>
      <c r="DPW155" s="3"/>
      <c r="DPX155" s="3"/>
      <c r="DPY155" s="3"/>
      <c r="DPZ155" s="3"/>
      <c r="DQA155" s="3"/>
      <c r="DQB155" s="3"/>
      <c r="DQC155" s="3"/>
      <c r="DQD155" s="3"/>
      <c r="DQE155" s="3"/>
      <c r="DQF155" s="3"/>
      <c r="DQG155" s="3"/>
      <c r="DQH155" s="3"/>
      <c r="DQI155" s="3"/>
      <c r="DQJ155" s="3"/>
      <c r="DQK155" s="3"/>
      <c r="DQL155" s="3"/>
      <c r="DQM155" s="3"/>
      <c r="DQN155" s="3"/>
      <c r="DQO155" s="3"/>
      <c r="DQP155" s="3"/>
      <c r="DQQ155" s="3"/>
      <c r="DQR155" s="3"/>
      <c r="DQS155" s="3"/>
      <c r="DQT155" s="3"/>
      <c r="DQU155" s="3"/>
      <c r="DQV155" s="3"/>
      <c r="DQW155" s="3"/>
      <c r="DQX155" s="3"/>
      <c r="DQY155" s="3"/>
      <c r="DQZ155" s="3"/>
      <c r="DRA155" s="3"/>
      <c r="DRB155" s="3"/>
      <c r="DRC155" s="3"/>
      <c r="DRD155" s="3"/>
      <c r="DRE155" s="3"/>
      <c r="DRF155" s="3"/>
      <c r="DRG155" s="3"/>
      <c r="DRH155" s="3"/>
      <c r="DRI155" s="3"/>
      <c r="DRJ155" s="3"/>
      <c r="DRK155" s="3"/>
      <c r="DRL155" s="3"/>
      <c r="DRM155" s="3"/>
      <c r="DRN155" s="3"/>
      <c r="DRO155" s="3"/>
      <c r="DRP155" s="3"/>
      <c r="DRQ155" s="3"/>
      <c r="DRR155" s="3"/>
      <c r="DRS155" s="3"/>
      <c r="DRT155" s="3"/>
      <c r="DRU155" s="3"/>
      <c r="DRV155" s="3"/>
      <c r="DRW155" s="3"/>
      <c r="DRX155" s="3"/>
      <c r="DRY155" s="3"/>
      <c r="DRZ155" s="3"/>
      <c r="DSA155" s="3"/>
      <c r="DSB155" s="3"/>
      <c r="DSC155" s="3"/>
      <c r="DSD155" s="3"/>
      <c r="DSE155" s="3"/>
      <c r="DSF155" s="3"/>
      <c r="DSG155" s="3"/>
      <c r="DSH155" s="3"/>
      <c r="DSI155" s="3"/>
      <c r="DSJ155" s="3"/>
      <c r="DSK155" s="3"/>
      <c r="DSL155" s="3"/>
      <c r="DSM155" s="3"/>
      <c r="DSN155" s="3"/>
      <c r="DSO155" s="3"/>
      <c r="DSP155" s="3"/>
      <c r="DSQ155" s="3"/>
      <c r="DSR155" s="3"/>
      <c r="DSS155" s="3"/>
      <c r="DST155" s="3"/>
      <c r="DSU155" s="3"/>
      <c r="DSV155" s="3"/>
      <c r="DSW155" s="3"/>
      <c r="DSX155" s="3"/>
      <c r="DSY155" s="3"/>
      <c r="DSZ155" s="3"/>
      <c r="DTA155" s="3"/>
      <c r="DTB155" s="3"/>
      <c r="DTC155" s="3"/>
      <c r="DTD155" s="3"/>
      <c r="DTE155" s="3"/>
      <c r="DTF155" s="3"/>
      <c r="DTG155" s="3"/>
      <c r="DTH155" s="3"/>
      <c r="DTI155" s="3"/>
      <c r="DTJ155" s="3"/>
      <c r="DTK155" s="3"/>
      <c r="DTL155" s="3"/>
      <c r="DTM155" s="3"/>
      <c r="DTN155" s="3"/>
      <c r="DTO155" s="3"/>
      <c r="DTP155" s="3"/>
      <c r="DTQ155" s="3"/>
      <c r="DTR155" s="3"/>
      <c r="DTS155" s="3"/>
      <c r="DTT155" s="3"/>
      <c r="DTU155" s="3"/>
      <c r="DTV155" s="3"/>
      <c r="DTW155" s="3"/>
      <c r="DTX155" s="3"/>
      <c r="DTY155" s="3"/>
      <c r="DTZ155" s="3"/>
      <c r="DUA155" s="3"/>
      <c r="DUB155" s="3"/>
      <c r="DUC155" s="3"/>
      <c r="DUD155" s="3"/>
      <c r="DUE155" s="3"/>
      <c r="DUF155" s="3"/>
      <c r="DUG155" s="3"/>
      <c r="DUH155" s="3"/>
      <c r="DUI155" s="3"/>
      <c r="DUJ155" s="3"/>
      <c r="DUK155" s="3"/>
      <c r="DUL155" s="3"/>
      <c r="DUM155" s="3"/>
      <c r="DUN155" s="3"/>
      <c r="DUO155" s="3"/>
      <c r="DUP155" s="3"/>
      <c r="DUQ155" s="3"/>
      <c r="DUR155" s="3"/>
      <c r="DUS155" s="3"/>
      <c r="DUT155" s="3"/>
      <c r="DUU155" s="3"/>
      <c r="DUV155" s="3"/>
      <c r="DUW155" s="3"/>
      <c r="DUX155" s="3"/>
      <c r="DUY155" s="3"/>
      <c r="DUZ155" s="3"/>
      <c r="DVA155" s="3"/>
      <c r="DVB155" s="3"/>
      <c r="DVC155" s="3"/>
      <c r="DVD155" s="3"/>
      <c r="DVE155" s="3"/>
      <c r="DVF155" s="3"/>
      <c r="DVG155" s="3"/>
      <c r="DVH155" s="3"/>
      <c r="DVI155" s="3"/>
      <c r="DVJ155" s="3"/>
      <c r="DVK155" s="3"/>
      <c r="DVL155" s="3"/>
      <c r="DVM155" s="3"/>
      <c r="DVN155" s="3"/>
      <c r="DVO155" s="3"/>
      <c r="DVP155" s="3"/>
      <c r="DVQ155" s="3"/>
      <c r="DVR155" s="3"/>
      <c r="DVS155" s="3"/>
      <c r="DVT155" s="3"/>
      <c r="DVU155" s="3"/>
      <c r="DVV155" s="3"/>
      <c r="DVW155" s="3"/>
      <c r="DVX155" s="3"/>
      <c r="DVY155" s="3"/>
      <c r="DVZ155" s="3"/>
      <c r="DWA155" s="3"/>
      <c r="DWB155" s="3"/>
      <c r="DWC155" s="3"/>
      <c r="DWD155" s="3"/>
      <c r="DWE155" s="3"/>
      <c r="DWF155" s="3"/>
      <c r="DWG155" s="3"/>
      <c r="DWH155" s="3"/>
      <c r="DWI155" s="3"/>
      <c r="DWJ155" s="3"/>
      <c r="DWK155" s="3"/>
      <c r="DWL155" s="3"/>
      <c r="DWM155" s="3"/>
      <c r="DWN155" s="3"/>
      <c r="DWO155" s="3"/>
      <c r="DWP155" s="3"/>
      <c r="DWQ155" s="3"/>
      <c r="DWR155" s="3"/>
      <c r="DWS155" s="3"/>
      <c r="DWT155" s="3"/>
      <c r="DWU155" s="3"/>
      <c r="DWV155" s="3"/>
      <c r="DWW155" s="3"/>
      <c r="DWX155" s="3"/>
      <c r="DWY155" s="3"/>
      <c r="DWZ155" s="3"/>
      <c r="DXA155" s="3"/>
      <c r="DXB155" s="3"/>
      <c r="DXC155" s="3"/>
      <c r="DXD155" s="3"/>
      <c r="DXE155" s="3"/>
      <c r="DXF155" s="3"/>
      <c r="DXG155" s="3"/>
      <c r="DXH155" s="3"/>
      <c r="DXI155" s="3"/>
      <c r="DXJ155" s="3"/>
      <c r="DXK155" s="3"/>
      <c r="DXL155" s="3"/>
      <c r="DXM155" s="3"/>
      <c r="DXN155" s="3"/>
      <c r="DXO155" s="3"/>
      <c r="DXP155" s="3"/>
      <c r="DXQ155" s="3"/>
      <c r="DXR155" s="3"/>
      <c r="DXS155" s="3"/>
      <c r="DXT155" s="3"/>
      <c r="DXU155" s="3"/>
      <c r="DXV155" s="3"/>
      <c r="DXW155" s="3"/>
      <c r="DXX155" s="3"/>
      <c r="DXY155" s="3"/>
      <c r="DXZ155" s="3"/>
      <c r="DYA155" s="3"/>
      <c r="DYB155" s="3"/>
      <c r="DYC155" s="3"/>
      <c r="DYD155" s="3"/>
      <c r="DYE155" s="3"/>
      <c r="DYF155" s="3"/>
      <c r="DYG155" s="3"/>
      <c r="DYH155" s="3"/>
      <c r="DYI155" s="3"/>
      <c r="DYJ155" s="3"/>
      <c r="DYK155" s="3"/>
      <c r="DYL155" s="3"/>
      <c r="DYM155" s="3"/>
      <c r="DYN155" s="3"/>
      <c r="DYO155" s="3"/>
      <c r="DYP155" s="3"/>
      <c r="DYQ155" s="3"/>
      <c r="DYR155" s="3"/>
      <c r="DYS155" s="3"/>
      <c r="DYT155" s="3"/>
      <c r="DYU155" s="3"/>
      <c r="DYV155" s="3"/>
      <c r="DYW155" s="3"/>
      <c r="DYX155" s="3"/>
      <c r="DYY155" s="3"/>
      <c r="DYZ155" s="3"/>
      <c r="DZA155" s="3"/>
      <c r="DZB155" s="3"/>
      <c r="DZC155" s="3"/>
      <c r="DZD155" s="3"/>
      <c r="DZE155" s="3"/>
      <c r="DZF155" s="3"/>
      <c r="DZG155" s="3"/>
      <c r="DZH155" s="3"/>
      <c r="DZI155" s="3"/>
      <c r="DZJ155" s="3"/>
      <c r="DZK155" s="3"/>
      <c r="DZL155" s="3"/>
      <c r="DZM155" s="3"/>
      <c r="DZN155" s="3"/>
      <c r="DZO155" s="3"/>
      <c r="DZP155" s="3"/>
      <c r="DZQ155" s="3"/>
      <c r="DZR155" s="3"/>
      <c r="DZS155" s="3"/>
      <c r="DZT155" s="3"/>
      <c r="DZU155" s="3"/>
      <c r="DZV155" s="3"/>
      <c r="DZW155" s="3"/>
      <c r="DZX155" s="3"/>
      <c r="DZY155" s="3"/>
      <c r="DZZ155" s="3"/>
      <c r="EAA155" s="3"/>
      <c r="EAB155" s="3"/>
      <c r="EAC155" s="3"/>
      <c r="EAD155" s="3"/>
      <c r="EAE155" s="3"/>
      <c r="EAF155" s="3"/>
      <c r="EAG155" s="3"/>
      <c r="EAH155" s="3"/>
      <c r="EAI155" s="3"/>
      <c r="EAJ155" s="3"/>
      <c r="EAK155" s="3"/>
      <c r="EAL155" s="3"/>
      <c r="EAM155" s="3"/>
      <c r="EAN155" s="3"/>
      <c r="EAO155" s="3"/>
      <c r="EAP155" s="3"/>
      <c r="EAQ155" s="3"/>
      <c r="EAR155" s="3"/>
      <c r="EAS155" s="3"/>
      <c r="EAT155" s="3"/>
      <c r="EAU155" s="3"/>
      <c r="EAV155" s="3"/>
      <c r="EAW155" s="3"/>
      <c r="EAX155" s="3"/>
      <c r="EAY155" s="3"/>
      <c r="EAZ155" s="3"/>
      <c r="EBA155" s="3"/>
      <c r="EBB155" s="3"/>
      <c r="EBC155" s="3"/>
      <c r="EBD155" s="3"/>
      <c r="EBE155" s="3"/>
      <c r="EBF155" s="3"/>
      <c r="EBG155" s="3"/>
      <c r="EBH155" s="3"/>
      <c r="EBI155" s="3"/>
      <c r="EBJ155" s="3"/>
      <c r="EBK155" s="3"/>
      <c r="EBL155" s="3"/>
      <c r="EBM155" s="3"/>
      <c r="EBN155" s="3"/>
      <c r="EBO155" s="3"/>
      <c r="EBP155" s="3"/>
      <c r="EBQ155" s="3"/>
      <c r="EBR155" s="3"/>
      <c r="EBS155" s="3"/>
      <c r="EBT155" s="3"/>
      <c r="EBU155" s="3"/>
      <c r="EBV155" s="3"/>
      <c r="EBW155" s="3"/>
      <c r="EBX155" s="3"/>
      <c r="EBY155" s="3"/>
      <c r="EBZ155" s="3"/>
      <c r="ECA155" s="3"/>
      <c r="ECB155" s="3"/>
      <c r="ECC155" s="3"/>
      <c r="ECD155" s="3"/>
      <c r="ECE155" s="3"/>
      <c r="ECF155" s="3"/>
      <c r="ECG155" s="3"/>
      <c r="ECH155" s="3"/>
      <c r="ECI155" s="3"/>
      <c r="ECJ155" s="3"/>
      <c r="ECK155" s="3"/>
      <c r="ECL155" s="3"/>
      <c r="ECM155" s="3"/>
      <c r="ECN155" s="3"/>
      <c r="ECO155" s="3"/>
      <c r="ECP155" s="3"/>
      <c r="ECQ155" s="3"/>
      <c r="ECR155" s="3"/>
      <c r="ECS155" s="3"/>
      <c r="ECT155" s="3"/>
      <c r="ECU155" s="3"/>
      <c r="ECV155" s="3"/>
      <c r="ECW155" s="3"/>
      <c r="ECX155" s="3"/>
      <c r="ECY155" s="3"/>
      <c r="ECZ155" s="3"/>
      <c r="EDA155" s="3"/>
      <c r="EDB155" s="3"/>
      <c r="EDC155" s="3"/>
      <c r="EDD155" s="3"/>
      <c r="EDE155" s="3"/>
      <c r="EDF155" s="3"/>
      <c r="EDG155" s="3"/>
      <c r="EDH155" s="3"/>
      <c r="EDI155" s="3"/>
      <c r="EDJ155" s="3"/>
      <c r="EDK155" s="3"/>
      <c r="EDL155" s="3"/>
      <c r="EDM155" s="3"/>
      <c r="EDN155" s="3"/>
      <c r="EDO155" s="3"/>
      <c r="EDP155" s="3"/>
      <c r="EDQ155" s="3"/>
      <c r="EDR155" s="3"/>
      <c r="EDS155" s="3"/>
      <c r="EDT155" s="3"/>
      <c r="EDU155" s="3"/>
      <c r="EDV155" s="3"/>
      <c r="EDW155" s="3"/>
      <c r="EDX155" s="3"/>
      <c r="EDY155" s="3"/>
      <c r="EDZ155" s="3"/>
      <c r="EEA155" s="3"/>
      <c r="EEB155" s="3"/>
      <c r="EEC155" s="3"/>
      <c r="EED155" s="3"/>
      <c r="EEE155" s="3"/>
      <c r="EEF155" s="3"/>
      <c r="EEG155" s="3"/>
      <c r="EEH155" s="3"/>
      <c r="EEI155" s="3"/>
      <c r="EEJ155" s="3"/>
      <c r="EEK155" s="3"/>
      <c r="EEL155" s="3"/>
      <c r="EEM155" s="3"/>
      <c r="EEN155" s="3"/>
      <c r="EEO155" s="3"/>
      <c r="EEP155" s="3"/>
      <c r="EEQ155" s="3"/>
      <c r="EER155" s="3"/>
      <c r="EES155" s="3"/>
      <c r="EET155" s="3"/>
      <c r="EEU155" s="3"/>
      <c r="EEV155" s="3"/>
      <c r="EEW155" s="3"/>
      <c r="EEX155" s="3"/>
      <c r="EEY155" s="3"/>
      <c r="EEZ155" s="3"/>
      <c r="EFA155" s="3"/>
      <c r="EFB155" s="3"/>
      <c r="EFC155" s="3"/>
      <c r="EFD155" s="3"/>
      <c r="EFE155" s="3"/>
      <c r="EFF155" s="3"/>
      <c r="EFG155" s="3"/>
      <c r="EFH155" s="3"/>
      <c r="EFI155" s="3"/>
      <c r="EFJ155" s="3"/>
      <c r="EFK155" s="3"/>
      <c r="EFL155" s="3"/>
      <c r="EFM155" s="3"/>
      <c r="EFN155" s="3"/>
      <c r="EFO155" s="3"/>
      <c r="EFP155" s="3"/>
      <c r="EFQ155" s="3"/>
      <c r="EFR155" s="3"/>
      <c r="EFS155" s="3"/>
      <c r="EFT155" s="3"/>
      <c r="EFU155" s="3"/>
      <c r="EFV155" s="3"/>
      <c r="EFW155" s="3"/>
      <c r="EFX155" s="3"/>
      <c r="EFY155" s="3"/>
      <c r="EFZ155" s="3"/>
      <c r="EGA155" s="3"/>
      <c r="EGB155" s="3"/>
      <c r="EGC155" s="3"/>
      <c r="EGD155" s="3"/>
      <c r="EGE155" s="3"/>
      <c r="EGF155" s="3"/>
      <c r="EGG155" s="3"/>
      <c r="EGH155" s="3"/>
      <c r="EGI155" s="3"/>
      <c r="EGJ155" s="3"/>
      <c r="EGK155" s="3"/>
      <c r="EGL155" s="3"/>
      <c r="EGM155" s="3"/>
      <c r="EGN155" s="3"/>
      <c r="EGO155" s="3"/>
      <c r="EGP155" s="3"/>
      <c r="EGQ155" s="3"/>
      <c r="EGR155" s="3"/>
      <c r="EGS155" s="3"/>
      <c r="EGT155" s="3"/>
      <c r="EGU155" s="3"/>
      <c r="EGV155" s="3"/>
      <c r="EGW155" s="3"/>
      <c r="EGX155" s="3"/>
      <c r="EGY155" s="3"/>
      <c r="EGZ155" s="3"/>
      <c r="EHA155" s="3"/>
      <c r="EHB155" s="3"/>
      <c r="EHC155" s="3"/>
      <c r="EHD155" s="3"/>
      <c r="EHE155" s="3"/>
      <c r="EHF155" s="3"/>
      <c r="EHG155" s="3"/>
      <c r="EHH155" s="3"/>
      <c r="EHI155" s="3"/>
      <c r="EHJ155" s="3"/>
      <c r="EHK155" s="3"/>
      <c r="EHL155" s="3"/>
      <c r="EHM155" s="3"/>
      <c r="EHN155" s="3"/>
      <c r="EHO155" s="3"/>
      <c r="EHP155" s="3"/>
      <c r="EHQ155" s="3"/>
      <c r="EHR155" s="3"/>
      <c r="EHS155" s="3"/>
      <c r="EHT155" s="3"/>
      <c r="EHU155" s="3"/>
      <c r="EHV155" s="3"/>
      <c r="EHW155" s="3"/>
      <c r="EHX155" s="3"/>
      <c r="EHY155" s="3"/>
      <c r="EHZ155" s="3"/>
      <c r="EIA155" s="3"/>
      <c r="EIB155" s="3"/>
      <c r="EIC155" s="3"/>
      <c r="EID155" s="3"/>
      <c r="EIE155" s="3"/>
      <c r="EIF155" s="3"/>
      <c r="EIG155" s="3"/>
      <c r="EIH155" s="3"/>
      <c r="EII155" s="3"/>
      <c r="EIJ155" s="3"/>
      <c r="EIK155" s="3"/>
      <c r="EIL155" s="3"/>
      <c r="EIM155" s="3"/>
      <c r="EIN155" s="3"/>
      <c r="EIO155" s="3"/>
      <c r="EIP155" s="3"/>
      <c r="EIQ155" s="3"/>
      <c r="EIR155" s="3"/>
      <c r="EIS155" s="3"/>
      <c r="EIT155" s="3"/>
      <c r="EIU155" s="3"/>
      <c r="EIV155" s="3"/>
      <c r="EIW155" s="3"/>
      <c r="EIX155" s="3"/>
      <c r="EIY155" s="3"/>
      <c r="EIZ155" s="3"/>
      <c r="EJA155" s="3"/>
      <c r="EJB155" s="3"/>
      <c r="EJC155" s="3"/>
      <c r="EJD155" s="3"/>
      <c r="EJE155" s="3"/>
      <c r="EJF155" s="3"/>
      <c r="EJG155" s="3"/>
      <c r="EJH155" s="3"/>
      <c r="EJI155" s="3"/>
      <c r="EJJ155" s="3"/>
      <c r="EJK155" s="3"/>
      <c r="EJL155" s="3"/>
      <c r="EJM155" s="3"/>
      <c r="EJN155" s="3"/>
      <c r="EJO155" s="3"/>
      <c r="EJP155" s="3"/>
      <c r="EJQ155" s="3"/>
      <c r="EJR155" s="3"/>
      <c r="EJS155" s="3"/>
      <c r="EJT155" s="3"/>
      <c r="EJU155" s="3"/>
      <c r="EJV155" s="3"/>
      <c r="EJW155" s="3"/>
      <c r="EJX155" s="3"/>
      <c r="EJY155" s="3"/>
      <c r="EJZ155" s="3"/>
      <c r="EKA155" s="3"/>
      <c r="EKB155" s="3"/>
      <c r="EKC155" s="3"/>
      <c r="EKD155" s="3"/>
      <c r="EKE155" s="3"/>
      <c r="EKF155" s="3"/>
      <c r="EKG155" s="3"/>
      <c r="EKH155" s="3"/>
      <c r="EKI155" s="3"/>
      <c r="EKJ155" s="3"/>
      <c r="EKK155" s="3"/>
      <c r="EKL155" s="3"/>
      <c r="EKM155" s="3"/>
      <c r="EKN155" s="3"/>
      <c r="EKO155" s="3"/>
      <c r="EKP155" s="3"/>
      <c r="EKQ155" s="3"/>
      <c r="EKR155" s="3"/>
      <c r="EKS155" s="3"/>
      <c r="EKT155" s="3"/>
      <c r="EKU155" s="3"/>
      <c r="EKV155" s="3"/>
      <c r="EKW155" s="3"/>
      <c r="EKX155" s="3"/>
      <c r="EKY155" s="3"/>
      <c r="EKZ155" s="3"/>
      <c r="ELA155" s="3"/>
      <c r="ELB155" s="3"/>
      <c r="ELC155" s="3"/>
      <c r="ELD155" s="3"/>
      <c r="ELE155" s="3"/>
      <c r="ELF155" s="3"/>
      <c r="ELG155" s="3"/>
      <c r="ELH155" s="3"/>
      <c r="ELI155" s="3"/>
      <c r="ELJ155" s="3"/>
      <c r="ELK155" s="3"/>
      <c r="ELL155" s="3"/>
      <c r="ELM155" s="3"/>
      <c r="ELN155" s="3"/>
      <c r="ELO155" s="3"/>
      <c r="ELP155" s="3"/>
      <c r="ELQ155" s="3"/>
      <c r="ELR155" s="3"/>
      <c r="ELS155" s="3"/>
      <c r="ELT155" s="3"/>
      <c r="ELU155" s="3"/>
      <c r="ELV155" s="3"/>
      <c r="ELW155" s="3"/>
      <c r="ELX155" s="3"/>
      <c r="ELY155" s="3"/>
      <c r="ELZ155" s="3"/>
      <c r="EMA155" s="3"/>
      <c r="EMB155" s="3"/>
      <c r="EMC155" s="3"/>
      <c r="EMD155" s="3"/>
      <c r="EME155" s="3"/>
      <c r="EMF155" s="3"/>
      <c r="EMG155" s="3"/>
      <c r="EMH155" s="3"/>
      <c r="EMI155" s="3"/>
      <c r="EMJ155" s="3"/>
      <c r="EMK155" s="3"/>
      <c r="EML155" s="3"/>
      <c r="EMM155" s="3"/>
      <c r="EMN155" s="3"/>
      <c r="EMO155" s="3"/>
      <c r="EMP155" s="3"/>
      <c r="EMQ155" s="3"/>
      <c r="EMR155" s="3"/>
      <c r="EMS155" s="3"/>
      <c r="EMT155" s="3"/>
      <c r="EMU155" s="3"/>
      <c r="EMV155" s="3"/>
      <c r="EMW155" s="3"/>
      <c r="EMX155" s="3"/>
      <c r="EMY155" s="3"/>
      <c r="EMZ155" s="3"/>
      <c r="ENA155" s="3"/>
      <c r="ENB155" s="3"/>
      <c r="ENC155" s="3"/>
      <c r="END155" s="3"/>
      <c r="ENE155" s="3"/>
      <c r="ENF155" s="3"/>
      <c r="ENG155" s="3"/>
      <c r="ENH155" s="3"/>
      <c r="ENI155" s="3"/>
      <c r="ENJ155" s="3"/>
      <c r="ENK155" s="3"/>
      <c r="ENL155" s="3"/>
      <c r="ENM155" s="3"/>
      <c r="ENN155" s="3"/>
      <c r="ENO155" s="3"/>
      <c r="ENP155" s="3"/>
      <c r="ENQ155" s="3"/>
      <c r="ENR155" s="3"/>
      <c r="ENS155" s="3"/>
      <c r="ENT155" s="3"/>
      <c r="ENU155" s="3"/>
      <c r="ENV155" s="3"/>
      <c r="ENW155" s="3"/>
      <c r="ENX155" s="3"/>
      <c r="ENY155" s="3"/>
      <c r="ENZ155" s="3"/>
      <c r="EOA155" s="3"/>
      <c r="EOB155" s="3"/>
      <c r="EOC155" s="3"/>
      <c r="EOD155" s="3"/>
      <c r="EOE155" s="3"/>
      <c r="EOF155" s="3"/>
      <c r="EOG155" s="3"/>
      <c r="EOH155" s="3"/>
      <c r="EOI155" s="3"/>
      <c r="EOJ155" s="3"/>
      <c r="EOK155" s="3"/>
      <c r="EOL155" s="3"/>
      <c r="EOM155" s="3"/>
      <c r="EON155" s="3"/>
      <c r="EOO155" s="3"/>
      <c r="EOP155" s="3"/>
      <c r="EOQ155" s="3"/>
      <c r="EOR155" s="3"/>
      <c r="EOS155" s="3"/>
      <c r="EOT155" s="3"/>
      <c r="EOU155" s="3"/>
      <c r="EOV155" s="3"/>
      <c r="EOW155" s="3"/>
      <c r="EOX155" s="3"/>
      <c r="EOY155" s="3"/>
      <c r="EOZ155" s="3"/>
      <c r="EPA155" s="3"/>
      <c r="EPB155" s="3"/>
      <c r="EPC155" s="3"/>
      <c r="EPD155" s="3"/>
      <c r="EPE155" s="3"/>
      <c r="EPF155" s="3"/>
      <c r="EPG155" s="3"/>
      <c r="EPH155" s="3"/>
      <c r="EPI155" s="3"/>
      <c r="EPJ155" s="3"/>
      <c r="EPK155" s="3"/>
      <c r="EPL155" s="3"/>
      <c r="EPM155" s="3"/>
      <c r="EPN155" s="3"/>
      <c r="EPO155" s="3"/>
      <c r="EPP155" s="3"/>
      <c r="EPQ155" s="3"/>
      <c r="EPR155" s="3"/>
      <c r="EPS155" s="3"/>
      <c r="EPT155" s="3"/>
      <c r="EPU155" s="3"/>
      <c r="EPV155" s="3"/>
      <c r="EPW155" s="3"/>
      <c r="EPX155" s="3"/>
      <c r="EPY155" s="3"/>
      <c r="EPZ155" s="3"/>
      <c r="EQA155" s="3"/>
      <c r="EQB155" s="3"/>
      <c r="EQC155" s="3"/>
      <c r="EQD155" s="3"/>
      <c r="EQE155" s="3"/>
      <c r="EQF155" s="3"/>
      <c r="EQG155" s="3"/>
      <c r="EQH155" s="3"/>
      <c r="EQI155" s="3"/>
      <c r="EQJ155" s="3"/>
      <c r="EQK155" s="3"/>
      <c r="EQL155" s="3"/>
      <c r="EQM155" s="3"/>
      <c r="EQN155" s="3"/>
      <c r="EQO155" s="3"/>
      <c r="EQP155" s="3"/>
      <c r="EQQ155" s="3"/>
      <c r="EQR155" s="3"/>
      <c r="EQS155" s="3"/>
      <c r="EQT155" s="3"/>
      <c r="EQU155" s="3"/>
      <c r="EQV155" s="3"/>
      <c r="EQW155" s="3"/>
      <c r="EQX155" s="3"/>
      <c r="EQY155" s="3"/>
      <c r="EQZ155" s="3"/>
      <c r="ERA155" s="3"/>
      <c r="ERB155" s="3"/>
      <c r="ERC155" s="3"/>
      <c r="ERD155" s="3"/>
      <c r="ERE155" s="3"/>
      <c r="ERF155" s="3"/>
      <c r="ERG155" s="3"/>
      <c r="ERH155" s="3"/>
      <c r="ERI155" s="3"/>
      <c r="ERJ155" s="3"/>
      <c r="ERK155" s="3"/>
      <c r="ERL155" s="3"/>
      <c r="ERM155" s="3"/>
      <c r="ERN155" s="3"/>
      <c r="ERO155" s="3"/>
      <c r="ERP155" s="3"/>
      <c r="ERQ155" s="3"/>
      <c r="ERR155" s="3"/>
      <c r="ERS155" s="3"/>
      <c r="ERT155" s="3"/>
      <c r="ERU155" s="3"/>
      <c r="ERV155" s="3"/>
      <c r="ERW155" s="3"/>
      <c r="ERX155" s="3"/>
      <c r="ERY155" s="3"/>
      <c r="ERZ155" s="3"/>
      <c r="ESA155" s="3"/>
      <c r="ESB155" s="3"/>
      <c r="ESC155" s="3"/>
      <c r="ESD155" s="3"/>
      <c r="ESE155" s="3"/>
      <c r="ESF155" s="3"/>
      <c r="ESG155" s="3"/>
      <c r="ESH155" s="3"/>
      <c r="ESI155" s="3"/>
      <c r="ESJ155" s="3"/>
      <c r="ESK155" s="3"/>
      <c r="ESL155" s="3"/>
      <c r="ESM155" s="3"/>
      <c r="ESN155" s="3"/>
      <c r="ESO155" s="3"/>
      <c r="ESP155" s="3"/>
      <c r="ESQ155" s="3"/>
      <c r="ESR155" s="3"/>
      <c r="ESS155" s="3"/>
      <c r="EST155" s="3"/>
      <c r="ESU155" s="3"/>
      <c r="ESV155" s="3"/>
      <c r="ESW155" s="3"/>
      <c r="ESX155" s="3"/>
      <c r="ESY155" s="3"/>
      <c r="ESZ155" s="3"/>
      <c r="ETA155" s="3"/>
      <c r="ETB155" s="3"/>
      <c r="ETC155" s="3"/>
      <c r="ETD155" s="3"/>
      <c r="ETE155" s="3"/>
      <c r="ETF155" s="3"/>
      <c r="ETG155" s="3"/>
      <c r="ETH155" s="3"/>
      <c r="ETI155" s="3"/>
      <c r="ETJ155" s="3"/>
      <c r="ETK155" s="3"/>
      <c r="ETL155" s="3"/>
      <c r="ETM155" s="3"/>
      <c r="ETN155" s="3"/>
      <c r="ETO155" s="3"/>
      <c r="ETP155" s="3"/>
      <c r="ETQ155" s="3"/>
      <c r="ETR155" s="3"/>
      <c r="ETS155" s="3"/>
      <c r="ETT155" s="3"/>
      <c r="ETU155" s="3"/>
      <c r="ETV155" s="3"/>
      <c r="ETW155" s="3"/>
      <c r="ETX155" s="3"/>
      <c r="ETY155" s="3"/>
      <c r="ETZ155" s="3"/>
      <c r="EUA155" s="3"/>
      <c r="EUB155" s="3"/>
      <c r="EUC155" s="3"/>
      <c r="EUD155" s="3"/>
      <c r="EUE155" s="3"/>
      <c r="EUF155" s="3"/>
      <c r="EUG155" s="3"/>
      <c r="EUH155" s="3"/>
      <c r="EUI155" s="3"/>
      <c r="EUJ155" s="3"/>
      <c r="EUK155" s="3"/>
      <c r="EUL155" s="3"/>
      <c r="EUM155" s="3"/>
      <c r="EUN155" s="3"/>
      <c r="EUO155" s="3"/>
      <c r="EUP155" s="3"/>
      <c r="EUQ155" s="3"/>
      <c r="EUR155" s="3"/>
      <c r="EUS155" s="3"/>
      <c r="EUT155" s="3"/>
      <c r="EUU155" s="3"/>
      <c r="EUV155" s="3"/>
      <c r="EUW155" s="3"/>
      <c r="EUX155" s="3"/>
      <c r="EUY155" s="3"/>
      <c r="EUZ155" s="3"/>
      <c r="EVA155" s="3"/>
      <c r="EVB155" s="3"/>
      <c r="EVC155" s="3"/>
      <c r="EVD155" s="3"/>
      <c r="EVE155" s="3"/>
      <c r="EVF155" s="3"/>
      <c r="EVG155" s="3"/>
      <c r="EVH155" s="3"/>
      <c r="EVI155" s="3"/>
      <c r="EVJ155" s="3"/>
      <c r="EVK155" s="3"/>
      <c r="EVL155" s="3"/>
      <c r="EVM155" s="3"/>
      <c r="EVN155" s="3"/>
      <c r="EVO155" s="3"/>
      <c r="EVP155" s="3"/>
      <c r="EVQ155" s="3"/>
      <c r="EVR155" s="3"/>
      <c r="EVS155" s="3"/>
      <c r="EVT155" s="3"/>
      <c r="EVU155" s="3"/>
      <c r="EVV155" s="3"/>
      <c r="EVW155" s="3"/>
      <c r="EVX155" s="3"/>
      <c r="EVY155" s="3"/>
      <c r="EVZ155" s="3"/>
      <c r="EWA155" s="3"/>
      <c r="EWB155" s="3"/>
      <c r="EWC155" s="3"/>
      <c r="EWD155" s="3"/>
      <c r="EWE155" s="3"/>
      <c r="EWF155" s="3"/>
      <c r="EWG155" s="3"/>
      <c r="EWH155" s="3"/>
      <c r="EWI155" s="3"/>
      <c r="EWJ155" s="3"/>
      <c r="EWK155" s="3"/>
      <c r="EWL155" s="3"/>
      <c r="EWM155" s="3"/>
      <c r="EWN155" s="3"/>
      <c r="EWO155" s="3"/>
      <c r="EWP155" s="3"/>
      <c r="EWQ155" s="3"/>
      <c r="EWR155" s="3"/>
      <c r="EWS155" s="3"/>
      <c r="EWT155" s="3"/>
      <c r="EWU155" s="3"/>
      <c r="EWV155" s="3"/>
      <c r="EWW155" s="3"/>
      <c r="EWX155" s="3"/>
      <c r="EWY155" s="3"/>
      <c r="EWZ155" s="3"/>
      <c r="EXA155" s="3"/>
      <c r="EXB155" s="3"/>
      <c r="EXC155" s="3"/>
      <c r="EXD155" s="3"/>
      <c r="EXE155" s="3"/>
      <c r="EXF155" s="3"/>
      <c r="EXG155" s="3"/>
      <c r="EXH155" s="3"/>
      <c r="EXI155" s="3"/>
      <c r="EXJ155" s="3"/>
      <c r="EXK155" s="3"/>
      <c r="EXL155" s="3"/>
      <c r="EXM155" s="3"/>
      <c r="EXN155" s="3"/>
      <c r="EXO155" s="3"/>
      <c r="EXP155" s="3"/>
      <c r="EXQ155" s="3"/>
      <c r="EXR155" s="3"/>
      <c r="EXS155" s="3"/>
      <c r="EXT155" s="3"/>
      <c r="EXU155" s="3"/>
      <c r="EXV155" s="3"/>
      <c r="EXW155" s="3"/>
      <c r="EXX155" s="3"/>
      <c r="EXY155" s="3"/>
      <c r="EXZ155" s="3"/>
      <c r="EYA155" s="3"/>
      <c r="EYB155" s="3"/>
      <c r="EYC155" s="3"/>
      <c r="EYD155" s="3"/>
      <c r="EYE155" s="3"/>
      <c r="EYF155" s="3"/>
      <c r="EYG155" s="3"/>
      <c r="EYH155" s="3"/>
      <c r="EYI155" s="3"/>
      <c r="EYJ155" s="3"/>
      <c r="EYK155" s="3"/>
      <c r="EYL155" s="3"/>
      <c r="EYM155" s="3"/>
      <c r="EYN155" s="3"/>
      <c r="EYO155" s="3"/>
      <c r="EYP155" s="3"/>
      <c r="EYQ155" s="3"/>
      <c r="EYR155" s="3"/>
      <c r="EYS155" s="3"/>
      <c r="EYT155" s="3"/>
      <c r="EYU155" s="3"/>
      <c r="EYV155" s="3"/>
      <c r="EYW155" s="3"/>
      <c r="EYX155" s="3"/>
      <c r="EYY155" s="3"/>
      <c r="EYZ155" s="3"/>
      <c r="EZA155" s="3"/>
      <c r="EZB155" s="3"/>
      <c r="EZC155" s="3"/>
      <c r="EZD155" s="3"/>
      <c r="EZE155" s="3"/>
      <c r="EZF155" s="3"/>
      <c r="EZG155" s="3"/>
      <c r="EZH155" s="3"/>
      <c r="EZI155" s="3"/>
      <c r="EZJ155" s="3"/>
      <c r="EZK155" s="3"/>
      <c r="EZL155" s="3"/>
      <c r="EZM155" s="3"/>
      <c r="EZN155" s="3"/>
      <c r="EZO155" s="3"/>
      <c r="EZP155" s="3"/>
      <c r="EZQ155" s="3"/>
      <c r="EZR155" s="3"/>
      <c r="EZS155" s="3"/>
      <c r="EZT155" s="3"/>
      <c r="EZU155" s="3"/>
      <c r="EZV155" s="3"/>
      <c r="EZW155" s="3"/>
      <c r="EZX155" s="3"/>
      <c r="EZY155" s="3"/>
      <c r="EZZ155" s="3"/>
      <c r="FAA155" s="3"/>
      <c r="FAB155" s="3"/>
      <c r="FAC155" s="3"/>
      <c r="FAD155" s="3"/>
      <c r="FAE155" s="3"/>
      <c r="FAF155" s="3"/>
      <c r="FAG155" s="3"/>
      <c r="FAH155" s="3"/>
      <c r="FAI155" s="3"/>
      <c r="FAJ155" s="3"/>
      <c r="FAK155" s="3"/>
      <c r="FAL155" s="3"/>
      <c r="FAM155" s="3"/>
      <c r="FAN155" s="3"/>
      <c r="FAO155" s="3"/>
      <c r="FAP155" s="3"/>
      <c r="FAQ155" s="3"/>
      <c r="FAR155" s="3"/>
      <c r="FAS155" s="3"/>
      <c r="FAT155" s="3"/>
      <c r="FAU155" s="3"/>
      <c r="FAV155" s="3"/>
      <c r="FAW155" s="3"/>
      <c r="FAX155" s="3"/>
      <c r="FAY155" s="3"/>
      <c r="FAZ155" s="3"/>
      <c r="FBA155" s="3"/>
      <c r="FBB155" s="3"/>
      <c r="FBC155" s="3"/>
      <c r="FBD155" s="3"/>
      <c r="FBE155" s="3"/>
      <c r="FBF155" s="3"/>
      <c r="FBG155" s="3"/>
      <c r="FBH155" s="3"/>
      <c r="FBI155" s="3"/>
      <c r="FBJ155" s="3"/>
      <c r="FBK155" s="3"/>
      <c r="FBL155" s="3"/>
      <c r="FBM155" s="3"/>
      <c r="FBN155" s="3"/>
      <c r="FBO155" s="3"/>
      <c r="FBP155" s="3"/>
      <c r="FBQ155" s="3"/>
      <c r="FBR155" s="3"/>
      <c r="FBS155" s="3"/>
      <c r="FBT155" s="3"/>
      <c r="FBU155" s="3"/>
      <c r="FBV155" s="3"/>
      <c r="FBW155" s="3"/>
      <c r="FBX155" s="3"/>
      <c r="FBY155" s="3"/>
      <c r="FBZ155" s="3"/>
      <c r="FCA155" s="3"/>
      <c r="FCB155" s="3"/>
      <c r="FCC155" s="3"/>
      <c r="FCD155" s="3"/>
      <c r="FCE155" s="3"/>
      <c r="FCF155" s="3"/>
      <c r="FCG155" s="3"/>
      <c r="FCH155" s="3"/>
      <c r="FCI155" s="3"/>
      <c r="FCJ155" s="3"/>
      <c r="FCK155" s="3"/>
      <c r="FCL155" s="3"/>
      <c r="FCM155" s="3"/>
      <c r="FCN155" s="3"/>
      <c r="FCO155" s="3"/>
      <c r="FCP155" s="3"/>
      <c r="FCQ155" s="3"/>
      <c r="FCR155" s="3"/>
      <c r="FCS155" s="3"/>
      <c r="FCT155" s="3"/>
      <c r="FCU155" s="3"/>
      <c r="FCV155" s="3"/>
      <c r="FCW155" s="3"/>
      <c r="FCX155" s="3"/>
      <c r="FCY155" s="3"/>
      <c r="FCZ155" s="3"/>
      <c r="FDA155" s="3"/>
      <c r="FDB155" s="3"/>
      <c r="FDC155" s="3"/>
      <c r="FDD155" s="3"/>
      <c r="FDE155" s="3"/>
      <c r="FDF155" s="3"/>
      <c r="FDG155" s="3"/>
      <c r="FDH155" s="3"/>
      <c r="FDI155" s="3"/>
      <c r="FDJ155" s="3"/>
      <c r="FDK155" s="3"/>
      <c r="FDL155" s="3"/>
      <c r="FDM155" s="3"/>
      <c r="FDN155" s="3"/>
      <c r="FDO155" s="3"/>
      <c r="FDP155" s="3"/>
      <c r="FDQ155" s="3"/>
      <c r="FDR155" s="3"/>
      <c r="FDS155" s="3"/>
      <c r="FDT155" s="3"/>
      <c r="FDU155" s="3"/>
      <c r="FDV155" s="3"/>
      <c r="FDW155" s="3"/>
      <c r="FDX155" s="3"/>
      <c r="FDY155" s="3"/>
      <c r="FDZ155" s="3"/>
      <c r="FEA155" s="3"/>
      <c r="FEB155" s="3"/>
      <c r="FEC155" s="3"/>
      <c r="FED155" s="3"/>
      <c r="FEE155" s="3"/>
      <c r="FEF155" s="3"/>
      <c r="FEG155" s="3"/>
      <c r="FEH155" s="3"/>
      <c r="FEI155" s="3"/>
      <c r="FEJ155" s="3"/>
      <c r="FEK155" s="3"/>
      <c r="FEL155" s="3"/>
      <c r="FEM155" s="3"/>
      <c r="FEN155" s="3"/>
      <c r="FEO155" s="3"/>
      <c r="FEP155" s="3"/>
      <c r="FEQ155" s="3"/>
      <c r="FER155" s="3"/>
      <c r="FES155" s="3"/>
      <c r="FET155" s="3"/>
      <c r="FEU155" s="3"/>
      <c r="FEV155" s="3"/>
      <c r="FEW155" s="3"/>
      <c r="FEX155" s="3"/>
      <c r="FEY155" s="3"/>
      <c r="FEZ155" s="3"/>
      <c r="FFA155" s="3"/>
      <c r="FFB155" s="3"/>
      <c r="FFC155" s="3"/>
      <c r="FFD155" s="3"/>
      <c r="FFE155" s="3"/>
      <c r="FFF155" s="3"/>
      <c r="FFG155" s="3"/>
      <c r="FFH155" s="3"/>
      <c r="FFI155" s="3"/>
      <c r="FFJ155" s="3"/>
      <c r="FFK155" s="3"/>
      <c r="FFL155" s="3"/>
      <c r="FFM155" s="3"/>
      <c r="FFN155" s="3"/>
      <c r="FFO155" s="3"/>
      <c r="FFP155" s="3"/>
      <c r="FFQ155" s="3"/>
      <c r="FFR155" s="3"/>
      <c r="FFS155" s="3"/>
      <c r="FFT155" s="3"/>
      <c r="FFU155" s="3"/>
      <c r="FFV155" s="3"/>
      <c r="FFW155" s="3"/>
      <c r="FFX155" s="3"/>
      <c r="FFY155" s="3"/>
      <c r="FFZ155" s="3"/>
      <c r="FGA155" s="3"/>
      <c r="FGB155" s="3"/>
      <c r="FGC155" s="3"/>
      <c r="FGD155" s="3"/>
      <c r="FGE155" s="3"/>
      <c r="FGF155" s="3"/>
      <c r="FGG155" s="3"/>
      <c r="FGH155" s="3"/>
      <c r="FGI155" s="3"/>
      <c r="FGJ155" s="3"/>
      <c r="FGK155" s="3"/>
      <c r="FGL155" s="3"/>
      <c r="FGM155" s="3"/>
      <c r="FGN155" s="3"/>
      <c r="FGO155" s="3"/>
      <c r="FGP155" s="3"/>
      <c r="FGQ155" s="3"/>
      <c r="FGR155" s="3"/>
      <c r="FGS155" s="3"/>
      <c r="FGT155" s="3"/>
      <c r="FGU155" s="3"/>
      <c r="FGV155" s="3"/>
      <c r="FGW155" s="3"/>
      <c r="FGX155" s="3"/>
      <c r="FGY155" s="3"/>
      <c r="FGZ155" s="3"/>
      <c r="FHA155" s="3"/>
      <c r="FHB155" s="3"/>
      <c r="FHC155" s="3"/>
      <c r="FHD155" s="3"/>
      <c r="FHE155" s="3"/>
      <c r="FHF155" s="3"/>
      <c r="FHG155" s="3"/>
      <c r="FHH155" s="3"/>
      <c r="FHI155" s="3"/>
      <c r="FHJ155" s="3"/>
      <c r="FHK155" s="3"/>
      <c r="FHL155" s="3"/>
      <c r="FHM155" s="3"/>
      <c r="FHN155" s="3"/>
      <c r="FHO155" s="3"/>
      <c r="FHP155" s="3"/>
      <c r="FHQ155" s="3"/>
      <c r="FHR155" s="3"/>
      <c r="FHS155" s="3"/>
      <c r="FHT155" s="3"/>
      <c r="FHU155" s="3"/>
      <c r="FHV155" s="3"/>
      <c r="FHW155" s="3"/>
      <c r="FHX155" s="3"/>
      <c r="FHY155" s="3"/>
      <c r="FHZ155" s="3"/>
      <c r="FIA155" s="3"/>
      <c r="FIB155" s="3"/>
      <c r="FIC155" s="3"/>
      <c r="FID155" s="3"/>
      <c r="FIE155" s="3"/>
      <c r="FIF155" s="3"/>
      <c r="FIG155" s="3"/>
      <c r="FIH155" s="3"/>
      <c r="FII155" s="3"/>
      <c r="FIJ155" s="3"/>
      <c r="FIK155" s="3"/>
      <c r="FIL155" s="3"/>
      <c r="FIM155" s="3"/>
      <c r="FIN155" s="3"/>
      <c r="FIO155" s="3"/>
      <c r="FIP155" s="3"/>
      <c r="FIQ155" s="3"/>
      <c r="FIR155" s="3"/>
      <c r="FIS155" s="3"/>
      <c r="FIT155" s="3"/>
      <c r="FIU155" s="3"/>
      <c r="FIV155" s="3"/>
      <c r="FIW155" s="3"/>
      <c r="FIX155" s="3"/>
      <c r="FIY155" s="3"/>
      <c r="FIZ155" s="3"/>
      <c r="FJA155" s="3"/>
      <c r="FJB155" s="3"/>
      <c r="FJC155" s="3"/>
      <c r="FJD155" s="3"/>
      <c r="FJE155" s="3"/>
      <c r="FJF155" s="3"/>
      <c r="FJG155" s="3"/>
      <c r="FJH155" s="3"/>
      <c r="FJI155" s="3"/>
      <c r="FJJ155" s="3"/>
      <c r="FJK155" s="3"/>
      <c r="FJL155" s="3"/>
      <c r="FJM155" s="3"/>
      <c r="FJN155" s="3"/>
      <c r="FJO155" s="3"/>
      <c r="FJP155" s="3"/>
      <c r="FJQ155" s="3"/>
      <c r="FJR155" s="3"/>
      <c r="FJS155" s="3"/>
      <c r="FJT155" s="3"/>
      <c r="FJU155" s="3"/>
      <c r="FJV155" s="3"/>
      <c r="FJW155" s="3"/>
      <c r="FJX155" s="3"/>
      <c r="FJY155" s="3"/>
      <c r="FJZ155" s="3"/>
      <c r="FKA155" s="3"/>
      <c r="FKB155" s="3"/>
      <c r="FKC155" s="3"/>
      <c r="FKD155" s="3"/>
      <c r="FKE155" s="3"/>
      <c r="FKF155" s="3"/>
      <c r="FKG155" s="3"/>
      <c r="FKH155" s="3"/>
      <c r="FKI155" s="3"/>
      <c r="FKJ155" s="3"/>
      <c r="FKK155" s="3"/>
      <c r="FKL155" s="3"/>
      <c r="FKM155" s="3"/>
      <c r="FKN155" s="3"/>
      <c r="FKO155" s="3"/>
      <c r="FKP155" s="3"/>
      <c r="FKQ155" s="3"/>
      <c r="FKR155" s="3"/>
      <c r="FKS155" s="3"/>
      <c r="FKT155" s="3"/>
      <c r="FKU155" s="3"/>
      <c r="FKV155" s="3"/>
      <c r="FKW155" s="3"/>
      <c r="FKX155" s="3"/>
      <c r="FKY155" s="3"/>
      <c r="FKZ155" s="3"/>
      <c r="FLA155" s="3"/>
      <c r="FLB155" s="3"/>
      <c r="FLC155" s="3"/>
      <c r="FLD155" s="3"/>
      <c r="FLE155" s="3"/>
      <c r="FLF155" s="3"/>
      <c r="FLG155" s="3"/>
      <c r="FLH155" s="3"/>
      <c r="FLI155" s="3"/>
      <c r="FLJ155" s="3"/>
      <c r="FLK155" s="3"/>
      <c r="FLL155" s="3"/>
      <c r="FLM155" s="3"/>
      <c r="FLN155" s="3"/>
      <c r="FLO155" s="3"/>
      <c r="FLP155" s="3"/>
      <c r="FLQ155" s="3"/>
      <c r="FLR155" s="3"/>
      <c r="FLS155" s="3"/>
      <c r="FLT155" s="3"/>
      <c r="FLU155" s="3"/>
      <c r="FLV155" s="3"/>
      <c r="FLW155" s="3"/>
      <c r="FLX155" s="3"/>
      <c r="FLY155" s="3"/>
      <c r="FLZ155" s="3"/>
      <c r="FMA155" s="3"/>
      <c r="FMB155" s="3"/>
      <c r="FMC155" s="3"/>
      <c r="FMD155" s="3"/>
      <c r="FME155" s="3"/>
      <c r="FMF155" s="3"/>
      <c r="FMG155" s="3"/>
      <c r="FMH155" s="3"/>
      <c r="FMI155" s="3"/>
      <c r="FMJ155" s="3"/>
      <c r="FMK155" s="3"/>
      <c r="FML155" s="3"/>
      <c r="FMM155" s="3"/>
      <c r="FMN155" s="3"/>
      <c r="FMO155" s="3"/>
      <c r="FMP155" s="3"/>
      <c r="FMQ155" s="3"/>
      <c r="FMR155" s="3"/>
      <c r="FMS155" s="3"/>
      <c r="FMT155" s="3"/>
      <c r="FMU155" s="3"/>
      <c r="FMV155" s="3"/>
      <c r="FMW155" s="3"/>
      <c r="FMX155" s="3"/>
      <c r="FMY155" s="3"/>
      <c r="FMZ155" s="3"/>
      <c r="FNA155" s="3"/>
      <c r="FNB155" s="3"/>
      <c r="FNC155" s="3"/>
      <c r="FND155" s="3"/>
      <c r="FNE155" s="3"/>
      <c r="FNF155" s="3"/>
      <c r="FNG155" s="3"/>
      <c r="FNH155" s="3"/>
      <c r="FNI155" s="3"/>
      <c r="FNJ155" s="3"/>
      <c r="FNK155" s="3"/>
      <c r="FNL155" s="3"/>
      <c r="FNM155" s="3"/>
      <c r="FNN155" s="3"/>
      <c r="FNO155" s="3"/>
      <c r="FNP155" s="3"/>
      <c r="FNQ155" s="3"/>
      <c r="FNR155" s="3"/>
      <c r="FNS155" s="3"/>
      <c r="FNT155" s="3"/>
      <c r="FNU155" s="3"/>
      <c r="FNV155" s="3"/>
      <c r="FNW155" s="3"/>
      <c r="FNX155" s="3"/>
      <c r="FNY155" s="3"/>
      <c r="FNZ155" s="3"/>
      <c r="FOA155" s="3"/>
      <c r="FOB155" s="3"/>
      <c r="FOC155" s="3"/>
      <c r="FOD155" s="3"/>
      <c r="FOE155" s="3"/>
      <c r="FOF155" s="3"/>
      <c r="FOG155" s="3"/>
      <c r="FOH155" s="3"/>
      <c r="FOI155" s="3"/>
      <c r="FOJ155" s="3"/>
      <c r="FOK155" s="3"/>
      <c r="FOL155" s="3"/>
      <c r="FOM155" s="3"/>
      <c r="FON155" s="3"/>
      <c r="FOO155" s="3"/>
      <c r="FOP155" s="3"/>
      <c r="FOQ155" s="3"/>
      <c r="FOR155" s="3"/>
      <c r="FOS155" s="3"/>
      <c r="FOT155" s="3"/>
      <c r="FOU155" s="3"/>
      <c r="FOV155" s="3"/>
      <c r="FOW155" s="3"/>
      <c r="FOX155" s="3"/>
      <c r="FOY155" s="3"/>
      <c r="FOZ155" s="3"/>
      <c r="FPA155" s="3"/>
      <c r="FPB155" s="3"/>
      <c r="FPC155" s="3"/>
      <c r="FPD155" s="3"/>
      <c r="FPE155" s="3"/>
      <c r="FPF155" s="3"/>
      <c r="FPG155" s="3"/>
      <c r="FPH155" s="3"/>
      <c r="FPI155" s="3"/>
      <c r="FPJ155" s="3"/>
      <c r="FPK155" s="3"/>
      <c r="FPL155" s="3"/>
      <c r="FPM155" s="3"/>
      <c r="FPN155" s="3"/>
      <c r="FPO155" s="3"/>
      <c r="FPP155" s="3"/>
      <c r="FPQ155" s="3"/>
      <c r="FPR155" s="3"/>
      <c r="FPS155" s="3"/>
      <c r="FPT155" s="3"/>
      <c r="FPU155" s="3"/>
      <c r="FPV155" s="3"/>
      <c r="FPW155" s="3"/>
      <c r="FPX155" s="3"/>
      <c r="FPY155" s="3"/>
      <c r="FPZ155" s="3"/>
      <c r="FQA155" s="3"/>
      <c r="FQB155" s="3"/>
      <c r="FQC155" s="3"/>
      <c r="FQD155" s="3"/>
      <c r="FQE155" s="3"/>
      <c r="FQF155" s="3"/>
      <c r="FQG155" s="3"/>
      <c r="FQH155" s="3"/>
      <c r="FQI155" s="3"/>
      <c r="FQJ155" s="3"/>
      <c r="FQK155" s="3"/>
      <c r="FQL155" s="3"/>
      <c r="FQM155" s="3"/>
      <c r="FQN155" s="3"/>
      <c r="FQO155" s="3"/>
      <c r="FQP155" s="3"/>
      <c r="FQQ155" s="3"/>
      <c r="FQR155" s="3"/>
      <c r="FQS155" s="3"/>
      <c r="FQT155" s="3"/>
      <c r="FQU155" s="3"/>
      <c r="FQV155" s="3"/>
      <c r="FQW155" s="3"/>
      <c r="FQX155" s="3"/>
      <c r="FQY155" s="3"/>
      <c r="FQZ155" s="3"/>
      <c r="FRA155" s="3"/>
      <c r="FRB155" s="3"/>
      <c r="FRC155" s="3"/>
      <c r="FRD155" s="3"/>
      <c r="FRE155" s="3"/>
      <c r="FRF155" s="3"/>
      <c r="FRG155" s="3"/>
      <c r="FRH155" s="3"/>
      <c r="FRI155" s="3"/>
      <c r="FRJ155" s="3"/>
      <c r="FRK155" s="3"/>
      <c r="FRL155" s="3"/>
      <c r="FRM155" s="3"/>
      <c r="FRN155" s="3"/>
      <c r="FRO155" s="3"/>
      <c r="FRP155" s="3"/>
      <c r="FRQ155" s="3"/>
      <c r="FRR155" s="3"/>
      <c r="FRS155" s="3"/>
      <c r="FRT155" s="3"/>
      <c r="FRU155" s="3"/>
      <c r="FRV155" s="3"/>
      <c r="FRW155" s="3"/>
      <c r="FRX155" s="3"/>
      <c r="FRY155" s="3"/>
      <c r="FRZ155" s="3"/>
      <c r="FSA155" s="3"/>
      <c r="FSB155" s="3"/>
      <c r="FSC155" s="3"/>
      <c r="FSD155" s="3"/>
      <c r="FSE155" s="3"/>
      <c r="FSF155" s="3"/>
      <c r="FSG155" s="3"/>
      <c r="FSH155" s="3"/>
      <c r="FSI155" s="3"/>
      <c r="FSJ155" s="3"/>
      <c r="FSK155" s="3"/>
      <c r="FSL155" s="3"/>
      <c r="FSM155" s="3"/>
      <c r="FSN155" s="3"/>
      <c r="FSO155" s="3"/>
      <c r="FSP155" s="3"/>
      <c r="FSQ155" s="3"/>
      <c r="FSR155" s="3"/>
      <c r="FSS155" s="3"/>
      <c r="FST155" s="3"/>
      <c r="FSU155" s="3"/>
      <c r="FSV155" s="3"/>
      <c r="FSW155" s="3"/>
      <c r="FSX155" s="3"/>
      <c r="FSY155" s="3"/>
      <c r="FSZ155" s="3"/>
      <c r="FTA155" s="3"/>
      <c r="FTB155" s="3"/>
      <c r="FTC155" s="3"/>
      <c r="FTD155" s="3"/>
      <c r="FTE155" s="3"/>
      <c r="FTF155" s="3"/>
      <c r="FTG155" s="3"/>
      <c r="FTH155" s="3"/>
      <c r="FTI155" s="3"/>
      <c r="FTJ155" s="3"/>
      <c r="FTK155" s="3"/>
      <c r="FTL155" s="3"/>
      <c r="FTM155" s="3"/>
      <c r="FTN155" s="3"/>
      <c r="FTO155" s="3"/>
      <c r="FTP155" s="3"/>
      <c r="FTQ155" s="3"/>
      <c r="FTR155" s="3"/>
      <c r="FTS155" s="3"/>
      <c r="FTT155" s="3"/>
      <c r="FTU155" s="3"/>
      <c r="FTV155" s="3"/>
      <c r="FTW155" s="3"/>
      <c r="FTX155" s="3"/>
      <c r="FTY155" s="3"/>
      <c r="FTZ155" s="3"/>
      <c r="FUA155" s="3"/>
      <c r="FUB155" s="3"/>
      <c r="FUC155" s="3"/>
      <c r="FUD155" s="3"/>
      <c r="FUE155" s="3"/>
      <c r="FUF155" s="3"/>
      <c r="FUG155" s="3"/>
      <c r="FUH155" s="3"/>
      <c r="FUI155" s="3"/>
      <c r="FUJ155" s="3"/>
      <c r="FUK155" s="3"/>
      <c r="FUL155" s="3"/>
      <c r="FUM155" s="3"/>
      <c r="FUN155" s="3"/>
      <c r="FUO155" s="3"/>
      <c r="FUP155" s="3"/>
      <c r="FUQ155" s="3"/>
      <c r="FUR155" s="3"/>
      <c r="FUS155" s="3"/>
      <c r="FUT155" s="3"/>
      <c r="FUU155" s="3"/>
      <c r="FUV155" s="3"/>
      <c r="FUW155" s="3"/>
      <c r="FUX155" s="3"/>
      <c r="FUY155" s="3"/>
      <c r="FUZ155" s="3"/>
      <c r="FVA155" s="3"/>
      <c r="FVB155" s="3"/>
      <c r="FVC155" s="3"/>
      <c r="FVD155" s="3"/>
      <c r="FVE155" s="3"/>
      <c r="FVF155" s="3"/>
      <c r="FVG155" s="3"/>
      <c r="FVH155" s="3"/>
      <c r="FVI155" s="3"/>
      <c r="FVJ155" s="3"/>
      <c r="FVK155" s="3"/>
      <c r="FVL155" s="3"/>
      <c r="FVM155" s="3"/>
      <c r="FVN155" s="3"/>
      <c r="FVO155" s="3"/>
      <c r="FVP155" s="3"/>
      <c r="FVQ155" s="3"/>
      <c r="FVR155" s="3"/>
      <c r="FVS155" s="3"/>
      <c r="FVT155" s="3"/>
      <c r="FVU155" s="3"/>
      <c r="FVV155" s="3"/>
      <c r="FVW155" s="3"/>
      <c r="FVX155" s="3"/>
      <c r="FVY155" s="3"/>
      <c r="FVZ155" s="3"/>
      <c r="FWA155" s="3"/>
      <c r="FWB155" s="3"/>
      <c r="FWC155" s="3"/>
      <c r="FWD155" s="3"/>
      <c r="FWE155" s="3"/>
      <c r="FWF155" s="3"/>
      <c r="FWG155" s="3"/>
      <c r="FWH155" s="3"/>
      <c r="FWI155" s="3"/>
      <c r="FWJ155" s="3"/>
      <c r="FWK155" s="3"/>
      <c r="FWL155" s="3"/>
      <c r="FWM155" s="3"/>
      <c r="FWN155" s="3"/>
      <c r="FWO155" s="3"/>
      <c r="FWP155" s="3"/>
      <c r="FWQ155" s="3"/>
      <c r="FWR155" s="3"/>
      <c r="FWS155" s="3"/>
      <c r="FWT155" s="3"/>
      <c r="FWU155" s="3"/>
      <c r="FWV155" s="3"/>
      <c r="FWW155" s="3"/>
      <c r="FWX155" s="3"/>
      <c r="FWY155" s="3"/>
      <c r="FWZ155" s="3"/>
      <c r="FXA155" s="3"/>
      <c r="FXB155" s="3"/>
      <c r="FXC155" s="3"/>
      <c r="FXD155" s="3"/>
      <c r="FXE155" s="3"/>
      <c r="FXF155" s="3"/>
      <c r="FXG155" s="3"/>
      <c r="FXH155" s="3"/>
      <c r="FXI155" s="3"/>
      <c r="FXJ155" s="3"/>
      <c r="FXK155" s="3"/>
      <c r="FXL155" s="3"/>
      <c r="FXM155" s="3"/>
      <c r="FXN155" s="3"/>
      <c r="FXO155" s="3"/>
      <c r="FXP155" s="3"/>
      <c r="FXQ155" s="3"/>
      <c r="FXR155" s="3"/>
      <c r="FXS155" s="3"/>
      <c r="FXT155" s="3"/>
      <c r="FXU155" s="3"/>
      <c r="FXV155" s="3"/>
      <c r="FXW155" s="3"/>
      <c r="FXX155" s="3"/>
      <c r="FXY155" s="3"/>
      <c r="FXZ155" s="3"/>
      <c r="FYA155" s="3"/>
      <c r="FYB155" s="3"/>
      <c r="FYC155" s="3"/>
      <c r="FYD155" s="3"/>
      <c r="FYE155" s="3"/>
      <c r="FYF155" s="3"/>
      <c r="FYG155" s="3"/>
      <c r="FYH155" s="3"/>
      <c r="FYI155" s="3"/>
      <c r="FYJ155" s="3"/>
      <c r="FYK155" s="3"/>
      <c r="FYL155" s="3"/>
      <c r="FYM155" s="3"/>
      <c r="FYN155" s="3"/>
      <c r="FYO155" s="3"/>
      <c r="FYP155" s="3"/>
      <c r="FYQ155" s="3"/>
      <c r="FYR155" s="3"/>
      <c r="FYS155" s="3"/>
      <c r="FYT155" s="3"/>
      <c r="FYU155" s="3"/>
      <c r="FYV155" s="3"/>
      <c r="FYW155" s="3"/>
      <c r="FYX155" s="3"/>
      <c r="FYY155" s="3"/>
      <c r="FYZ155" s="3"/>
      <c r="FZA155" s="3"/>
      <c r="FZB155" s="3"/>
      <c r="FZC155" s="3"/>
      <c r="FZD155" s="3"/>
      <c r="FZE155" s="3"/>
      <c r="FZF155" s="3"/>
      <c r="FZG155" s="3"/>
      <c r="FZH155" s="3"/>
      <c r="FZI155" s="3"/>
      <c r="FZJ155" s="3"/>
      <c r="FZK155" s="3"/>
      <c r="FZL155" s="3"/>
      <c r="FZM155" s="3"/>
      <c r="FZN155" s="3"/>
      <c r="FZO155" s="3"/>
      <c r="FZP155" s="3"/>
      <c r="FZQ155" s="3"/>
      <c r="FZR155" s="3"/>
      <c r="FZS155" s="3"/>
      <c r="FZT155" s="3"/>
      <c r="FZU155" s="3"/>
      <c r="FZV155" s="3"/>
      <c r="FZW155" s="3"/>
      <c r="FZX155" s="3"/>
      <c r="FZY155" s="3"/>
      <c r="FZZ155" s="3"/>
      <c r="GAA155" s="3"/>
      <c r="GAB155" s="3"/>
      <c r="GAC155" s="3"/>
      <c r="GAD155" s="3"/>
      <c r="GAE155" s="3"/>
      <c r="GAF155" s="3"/>
      <c r="GAG155" s="3"/>
      <c r="GAH155" s="3"/>
      <c r="GAI155" s="3"/>
      <c r="GAJ155" s="3"/>
      <c r="GAK155" s="3"/>
      <c r="GAL155" s="3"/>
      <c r="GAM155" s="3"/>
      <c r="GAN155" s="3"/>
      <c r="GAO155" s="3"/>
      <c r="GAP155" s="3"/>
      <c r="GAQ155" s="3"/>
      <c r="GAR155" s="3"/>
      <c r="GAS155" s="3"/>
      <c r="GAT155" s="3"/>
      <c r="GAU155" s="3"/>
      <c r="GAV155" s="3"/>
      <c r="GAW155" s="3"/>
      <c r="GAX155" s="3"/>
      <c r="GAY155" s="3"/>
      <c r="GAZ155" s="3"/>
      <c r="GBA155" s="3"/>
      <c r="GBB155" s="3"/>
      <c r="GBC155" s="3"/>
      <c r="GBD155" s="3"/>
      <c r="GBE155" s="3"/>
      <c r="GBF155" s="3"/>
      <c r="GBG155" s="3"/>
      <c r="GBH155" s="3"/>
      <c r="GBI155" s="3"/>
      <c r="GBJ155" s="3"/>
      <c r="GBK155" s="3"/>
      <c r="GBL155" s="3"/>
      <c r="GBM155" s="3"/>
      <c r="GBN155" s="3"/>
      <c r="GBO155" s="3"/>
      <c r="GBP155" s="3"/>
      <c r="GBQ155" s="3"/>
      <c r="GBR155" s="3"/>
      <c r="GBS155" s="3"/>
      <c r="GBT155" s="3"/>
      <c r="GBU155" s="3"/>
      <c r="GBV155" s="3"/>
      <c r="GBW155" s="3"/>
      <c r="GBX155" s="3"/>
      <c r="GBY155" s="3"/>
      <c r="GBZ155" s="3"/>
      <c r="GCA155" s="3"/>
      <c r="GCB155" s="3"/>
      <c r="GCC155" s="3"/>
      <c r="GCD155" s="3"/>
      <c r="GCE155" s="3"/>
      <c r="GCF155" s="3"/>
      <c r="GCG155" s="3"/>
      <c r="GCH155" s="3"/>
      <c r="GCI155" s="3"/>
      <c r="GCJ155" s="3"/>
      <c r="GCK155" s="3"/>
      <c r="GCL155" s="3"/>
      <c r="GCM155" s="3"/>
      <c r="GCN155" s="3"/>
      <c r="GCO155" s="3"/>
      <c r="GCP155" s="3"/>
      <c r="GCQ155" s="3"/>
      <c r="GCR155" s="3"/>
      <c r="GCS155" s="3"/>
      <c r="GCT155" s="3"/>
      <c r="GCU155" s="3"/>
      <c r="GCV155" s="3"/>
      <c r="GCW155" s="3"/>
      <c r="GCX155" s="3"/>
      <c r="GCY155" s="3"/>
      <c r="GCZ155" s="3"/>
      <c r="GDA155" s="3"/>
      <c r="GDB155" s="3"/>
      <c r="GDC155" s="3"/>
      <c r="GDD155" s="3"/>
      <c r="GDE155" s="3"/>
      <c r="GDF155" s="3"/>
      <c r="GDG155" s="3"/>
      <c r="GDH155" s="3"/>
      <c r="GDI155" s="3"/>
      <c r="GDJ155" s="3"/>
      <c r="GDK155" s="3"/>
      <c r="GDL155" s="3"/>
      <c r="GDM155" s="3"/>
      <c r="GDN155" s="3"/>
      <c r="GDO155" s="3"/>
      <c r="GDP155" s="3"/>
      <c r="GDQ155" s="3"/>
      <c r="GDR155" s="3"/>
      <c r="GDS155" s="3"/>
      <c r="GDT155" s="3"/>
      <c r="GDU155" s="3"/>
      <c r="GDV155" s="3"/>
      <c r="GDW155" s="3"/>
      <c r="GDX155" s="3"/>
      <c r="GDY155" s="3"/>
      <c r="GDZ155" s="3"/>
      <c r="GEA155" s="3"/>
      <c r="GEB155" s="3"/>
      <c r="GEC155" s="3"/>
      <c r="GED155" s="3"/>
      <c r="GEE155" s="3"/>
      <c r="GEF155" s="3"/>
      <c r="GEG155" s="3"/>
      <c r="GEH155" s="3"/>
      <c r="GEI155" s="3"/>
      <c r="GEJ155" s="3"/>
      <c r="GEK155" s="3"/>
      <c r="GEL155" s="3"/>
      <c r="GEM155" s="3"/>
      <c r="GEN155" s="3"/>
      <c r="GEO155" s="3"/>
      <c r="GEP155" s="3"/>
      <c r="GEQ155" s="3"/>
      <c r="GER155" s="3"/>
      <c r="GES155" s="3"/>
      <c r="GET155" s="3"/>
      <c r="GEU155" s="3"/>
      <c r="GEV155" s="3"/>
      <c r="GEW155" s="3"/>
      <c r="GEX155" s="3"/>
      <c r="GEY155" s="3"/>
      <c r="GEZ155" s="3"/>
      <c r="GFA155" s="3"/>
      <c r="GFB155" s="3"/>
      <c r="GFC155" s="3"/>
      <c r="GFD155" s="3"/>
      <c r="GFE155" s="3"/>
      <c r="GFF155" s="3"/>
      <c r="GFG155" s="3"/>
      <c r="GFH155" s="3"/>
      <c r="GFI155" s="3"/>
      <c r="GFJ155" s="3"/>
      <c r="GFK155" s="3"/>
      <c r="GFL155" s="3"/>
      <c r="GFM155" s="3"/>
      <c r="GFN155" s="3"/>
      <c r="GFO155" s="3"/>
      <c r="GFP155" s="3"/>
      <c r="GFQ155" s="3"/>
      <c r="GFR155" s="3"/>
      <c r="GFS155" s="3"/>
      <c r="GFT155" s="3"/>
      <c r="GFU155" s="3"/>
      <c r="GFV155" s="3"/>
      <c r="GFW155" s="3"/>
      <c r="GFX155" s="3"/>
      <c r="GFY155" s="3"/>
      <c r="GFZ155" s="3"/>
      <c r="GGA155" s="3"/>
      <c r="GGB155" s="3"/>
      <c r="GGC155" s="3"/>
      <c r="GGD155" s="3"/>
      <c r="GGE155" s="3"/>
      <c r="GGF155" s="3"/>
      <c r="GGG155" s="3"/>
      <c r="GGH155" s="3"/>
      <c r="GGI155" s="3"/>
      <c r="GGJ155" s="3"/>
      <c r="GGK155" s="3"/>
      <c r="GGL155" s="3"/>
      <c r="GGM155" s="3"/>
      <c r="GGN155" s="3"/>
      <c r="GGO155" s="3"/>
      <c r="GGP155" s="3"/>
      <c r="GGQ155" s="3"/>
      <c r="GGR155" s="3"/>
      <c r="GGS155" s="3"/>
      <c r="GGT155" s="3"/>
      <c r="GGU155" s="3"/>
      <c r="GGV155" s="3"/>
      <c r="GGW155" s="3"/>
      <c r="GGX155" s="3"/>
      <c r="GGY155" s="3"/>
      <c r="GGZ155" s="3"/>
      <c r="GHA155" s="3"/>
      <c r="GHB155" s="3"/>
      <c r="GHC155" s="3"/>
      <c r="GHD155" s="3"/>
      <c r="GHE155" s="3"/>
      <c r="GHF155" s="3"/>
      <c r="GHG155" s="3"/>
      <c r="GHH155" s="3"/>
      <c r="GHI155" s="3"/>
      <c r="GHJ155" s="3"/>
      <c r="GHK155" s="3"/>
      <c r="GHL155" s="3"/>
      <c r="GHM155" s="3"/>
      <c r="GHN155" s="3"/>
      <c r="GHO155" s="3"/>
      <c r="GHP155" s="3"/>
      <c r="GHQ155" s="3"/>
      <c r="GHR155" s="3"/>
      <c r="GHS155" s="3"/>
      <c r="GHT155" s="3"/>
      <c r="GHU155" s="3"/>
      <c r="GHV155" s="3"/>
      <c r="GHW155" s="3"/>
      <c r="GHX155" s="3"/>
      <c r="GHY155" s="3"/>
      <c r="GHZ155" s="3"/>
      <c r="GIA155" s="3"/>
      <c r="GIB155" s="3"/>
      <c r="GIC155" s="3"/>
      <c r="GID155" s="3"/>
      <c r="GIE155" s="3"/>
      <c r="GIF155" s="3"/>
      <c r="GIG155" s="3"/>
      <c r="GIH155" s="3"/>
      <c r="GII155" s="3"/>
      <c r="GIJ155" s="3"/>
      <c r="GIK155" s="3"/>
      <c r="GIL155" s="3"/>
      <c r="GIM155" s="3"/>
      <c r="GIN155" s="3"/>
      <c r="GIO155" s="3"/>
      <c r="GIP155" s="3"/>
      <c r="GIQ155" s="3"/>
      <c r="GIR155" s="3"/>
      <c r="GIS155" s="3"/>
      <c r="GIT155" s="3"/>
      <c r="GIU155" s="3"/>
      <c r="GIV155" s="3"/>
      <c r="GIW155" s="3"/>
      <c r="GIX155" s="3"/>
      <c r="GIY155" s="3"/>
      <c r="GIZ155" s="3"/>
      <c r="GJA155" s="3"/>
      <c r="GJB155" s="3"/>
      <c r="GJC155" s="3"/>
      <c r="GJD155" s="3"/>
      <c r="GJE155" s="3"/>
      <c r="GJF155" s="3"/>
      <c r="GJG155" s="3"/>
      <c r="GJH155" s="3"/>
      <c r="GJI155" s="3"/>
      <c r="GJJ155" s="3"/>
      <c r="GJK155" s="3"/>
      <c r="GJL155" s="3"/>
      <c r="GJM155" s="3"/>
      <c r="GJN155" s="3"/>
      <c r="GJO155" s="3"/>
      <c r="GJP155" s="3"/>
      <c r="GJQ155" s="3"/>
      <c r="GJR155" s="3"/>
      <c r="GJS155" s="3"/>
      <c r="GJT155" s="3"/>
      <c r="GJU155" s="3"/>
      <c r="GJV155" s="3"/>
      <c r="GJW155" s="3"/>
      <c r="GJX155" s="3"/>
      <c r="GJY155" s="3"/>
      <c r="GJZ155" s="3"/>
      <c r="GKA155" s="3"/>
      <c r="GKB155" s="3"/>
      <c r="GKC155" s="3"/>
      <c r="GKD155" s="3"/>
      <c r="GKE155" s="3"/>
      <c r="GKF155" s="3"/>
      <c r="GKG155" s="3"/>
      <c r="GKH155" s="3"/>
      <c r="GKI155" s="3"/>
      <c r="GKJ155" s="3"/>
      <c r="GKK155" s="3"/>
      <c r="GKL155" s="3"/>
      <c r="GKM155" s="3"/>
      <c r="GKN155" s="3"/>
      <c r="GKO155" s="3"/>
      <c r="GKP155" s="3"/>
      <c r="GKQ155" s="3"/>
      <c r="GKR155" s="3"/>
      <c r="GKS155" s="3"/>
      <c r="GKT155" s="3"/>
      <c r="GKU155" s="3"/>
      <c r="GKV155" s="3"/>
      <c r="GKW155" s="3"/>
      <c r="GKX155" s="3"/>
      <c r="GKY155" s="3"/>
      <c r="GKZ155" s="3"/>
      <c r="GLA155" s="3"/>
      <c r="GLB155" s="3"/>
      <c r="GLC155" s="3"/>
      <c r="GLD155" s="3"/>
      <c r="GLE155" s="3"/>
      <c r="GLF155" s="3"/>
      <c r="GLG155" s="3"/>
      <c r="GLH155" s="3"/>
      <c r="GLI155" s="3"/>
      <c r="GLJ155" s="3"/>
      <c r="GLK155" s="3"/>
      <c r="GLL155" s="3"/>
      <c r="GLM155" s="3"/>
      <c r="GLN155" s="3"/>
      <c r="GLO155" s="3"/>
      <c r="GLP155" s="3"/>
      <c r="GLQ155" s="3"/>
      <c r="GLR155" s="3"/>
      <c r="GLS155" s="3"/>
      <c r="GLT155" s="3"/>
      <c r="GLU155" s="3"/>
      <c r="GLV155" s="3"/>
      <c r="GLW155" s="3"/>
      <c r="GLX155" s="3"/>
      <c r="GLY155" s="3"/>
      <c r="GLZ155" s="3"/>
      <c r="GMA155" s="3"/>
      <c r="GMB155" s="3"/>
      <c r="GMC155" s="3"/>
      <c r="GMD155" s="3"/>
      <c r="GME155" s="3"/>
      <c r="GMF155" s="3"/>
      <c r="GMG155" s="3"/>
      <c r="GMH155" s="3"/>
      <c r="GMI155" s="3"/>
      <c r="GMJ155" s="3"/>
      <c r="GMK155" s="3"/>
      <c r="GML155" s="3"/>
      <c r="GMM155" s="3"/>
      <c r="GMN155" s="3"/>
      <c r="GMO155" s="3"/>
      <c r="GMP155" s="3"/>
      <c r="GMQ155" s="3"/>
      <c r="GMR155" s="3"/>
      <c r="GMS155" s="3"/>
      <c r="GMT155" s="3"/>
      <c r="GMU155" s="3"/>
      <c r="GMV155" s="3"/>
      <c r="GMW155" s="3"/>
      <c r="GMX155" s="3"/>
      <c r="GMY155" s="3"/>
      <c r="GMZ155" s="3"/>
      <c r="GNA155" s="3"/>
      <c r="GNB155" s="3"/>
      <c r="GNC155" s="3"/>
      <c r="GND155" s="3"/>
      <c r="GNE155" s="3"/>
      <c r="GNF155" s="3"/>
      <c r="GNG155" s="3"/>
      <c r="GNH155" s="3"/>
      <c r="GNI155" s="3"/>
      <c r="GNJ155" s="3"/>
      <c r="GNK155" s="3"/>
      <c r="GNL155" s="3"/>
      <c r="GNM155" s="3"/>
      <c r="GNN155" s="3"/>
      <c r="GNO155" s="3"/>
      <c r="GNP155" s="3"/>
      <c r="GNQ155" s="3"/>
      <c r="GNR155" s="3"/>
      <c r="GNS155" s="3"/>
      <c r="GNT155" s="3"/>
      <c r="GNU155" s="3"/>
      <c r="GNV155" s="3"/>
      <c r="GNW155" s="3"/>
      <c r="GNX155" s="3"/>
      <c r="GNY155" s="3"/>
      <c r="GNZ155" s="3"/>
      <c r="GOA155" s="3"/>
      <c r="GOB155" s="3"/>
      <c r="GOC155" s="3"/>
      <c r="GOD155" s="3"/>
      <c r="GOE155" s="3"/>
      <c r="GOF155" s="3"/>
      <c r="GOG155" s="3"/>
      <c r="GOH155" s="3"/>
      <c r="GOI155" s="3"/>
      <c r="GOJ155" s="3"/>
      <c r="GOK155" s="3"/>
      <c r="GOL155" s="3"/>
      <c r="GOM155" s="3"/>
      <c r="GON155" s="3"/>
      <c r="GOO155" s="3"/>
      <c r="GOP155" s="3"/>
      <c r="GOQ155" s="3"/>
      <c r="GOR155" s="3"/>
      <c r="GOS155" s="3"/>
      <c r="GOT155" s="3"/>
      <c r="GOU155" s="3"/>
      <c r="GOV155" s="3"/>
      <c r="GOW155" s="3"/>
      <c r="GOX155" s="3"/>
      <c r="GOY155" s="3"/>
      <c r="GOZ155" s="3"/>
      <c r="GPA155" s="3"/>
      <c r="GPB155" s="3"/>
      <c r="GPC155" s="3"/>
      <c r="GPD155" s="3"/>
      <c r="GPE155" s="3"/>
      <c r="GPF155" s="3"/>
      <c r="GPG155" s="3"/>
      <c r="GPH155" s="3"/>
      <c r="GPI155" s="3"/>
      <c r="GPJ155" s="3"/>
      <c r="GPK155" s="3"/>
      <c r="GPL155" s="3"/>
      <c r="GPM155" s="3"/>
      <c r="GPN155" s="3"/>
      <c r="GPO155" s="3"/>
      <c r="GPP155" s="3"/>
      <c r="GPQ155" s="3"/>
      <c r="GPR155" s="3"/>
      <c r="GPS155" s="3"/>
      <c r="GPT155" s="3"/>
      <c r="GPU155" s="3"/>
      <c r="GPV155" s="3"/>
      <c r="GPW155" s="3"/>
      <c r="GPX155" s="3"/>
      <c r="GPY155" s="3"/>
      <c r="GPZ155" s="3"/>
      <c r="GQA155" s="3"/>
      <c r="GQB155" s="3"/>
      <c r="GQC155" s="3"/>
      <c r="GQD155" s="3"/>
      <c r="GQE155" s="3"/>
      <c r="GQF155" s="3"/>
      <c r="GQG155" s="3"/>
      <c r="GQH155" s="3"/>
      <c r="GQI155" s="3"/>
      <c r="GQJ155" s="3"/>
      <c r="GQK155" s="3"/>
      <c r="GQL155" s="3"/>
      <c r="GQM155" s="3"/>
      <c r="GQN155" s="3"/>
      <c r="GQO155" s="3"/>
      <c r="GQP155" s="3"/>
      <c r="GQQ155" s="3"/>
      <c r="GQR155" s="3"/>
      <c r="GQS155" s="3"/>
      <c r="GQT155" s="3"/>
      <c r="GQU155" s="3"/>
      <c r="GQV155" s="3"/>
      <c r="GQW155" s="3"/>
      <c r="GQX155" s="3"/>
      <c r="GQY155" s="3"/>
      <c r="GQZ155" s="3"/>
      <c r="GRA155" s="3"/>
      <c r="GRB155" s="3"/>
      <c r="GRC155" s="3"/>
      <c r="GRD155" s="3"/>
      <c r="GRE155" s="3"/>
      <c r="GRF155" s="3"/>
      <c r="GRG155" s="3"/>
      <c r="GRH155" s="3"/>
      <c r="GRI155" s="3"/>
      <c r="GRJ155" s="3"/>
      <c r="GRK155" s="3"/>
      <c r="GRL155" s="3"/>
      <c r="GRM155" s="3"/>
      <c r="GRN155" s="3"/>
      <c r="GRO155" s="3"/>
      <c r="GRP155" s="3"/>
      <c r="GRQ155" s="3"/>
      <c r="GRR155" s="3"/>
      <c r="GRS155" s="3"/>
      <c r="GRT155" s="3"/>
      <c r="GRU155" s="3"/>
      <c r="GRV155" s="3"/>
      <c r="GRW155" s="3"/>
      <c r="GRX155" s="3"/>
      <c r="GRY155" s="3"/>
      <c r="GRZ155" s="3"/>
      <c r="GSA155" s="3"/>
      <c r="GSB155" s="3"/>
      <c r="GSC155" s="3"/>
      <c r="GSD155" s="3"/>
      <c r="GSE155" s="3"/>
      <c r="GSF155" s="3"/>
      <c r="GSG155" s="3"/>
      <c r="GSH155" s="3"/>
      <c r="GSI155" s="3"/>
      <c r="GSJ155" s="3"/>
      <c r="GSK155" s="3"/>
      <c r="GSL155" s="3"/>
      <c r="GSM155" s="3"/>
      <c r="GSN155" s="3"/>
      <c r="GSO155" s="3"/>
      <c r="GSP155" s="3"/>
      <c r="GSQ155" s="3"/>
      <c r="GSR155" s="3"/>
      <c r="GSS155" s="3"/>
      <c r="GST155" s="3"/>
      <c r="GSU155" s="3"/>
      <c r="GSV155" s="3"/>
      <c r="GSW155" s="3"/>
      <c r="GSX155" s="3"/>
      <c r="GSY155" s="3"/>
      <c r="GSZ155" s="3"/>
      <c r="GTA155" s="3"/>
      <c r="GTB155" s="3"/>
      <c r="GTC155" s="3"/>
      <c r="GTD155" s="3"/>
      <c r="GTE155" s="3"/>
      <c r="GTF155" s="3"/>
      <c r="GTG155" s="3"/>
      <c r="GTH155" s="3"/>
      <c r="GTI155" s="3"/>
      <c r="GTJ155" s="3"/>
      <c r="GTK155" s="3"/>
      <c r="GTL155" s="3"/>
      <c r="GTM155" s="3"/>
      <c r="GTN155" s="3"/>
      <c r="GTO155" s="3"/>
      <c r="GTP155" s="3"/>
      <c r="GTQ155" s="3"/>
      <c r="GTR155" s="3"/>
      <c r="GTS155" s="3"/>
      <c r="GTT155" s="3"/>
      <c r="GTU155" s="3"/>
      <c r="GTV155" s="3"/>
      <c r="GTW155" s="3"/>
      <c r="GTX155" s="3"/>
      <c r="GTY155" s="3"/>
      <c r="GTZ155" s="3"/>
      <c r="GUA155" s="3"/>
      <c r="GUB155" s="3"/>
      <c r="GUC155" s="3"/>
      <c r="GUD155" s="3"/>
      <c r="GUE155" s="3"/>
      <c r="GUF155" s="3"/>
      <c r="GUG155" s="3"/>
      <c r="GUH155" s="3"/>
      <c r="GUI155" s="3"/>
      <c r="GUJ155" s="3"/>
      <c r="GUK155" s="3"/>
      <c r="GUL155" s="3"/>
      <c r="GUM155" s="3"/>
      <c r="GUN155" s="3"/>
      <c r="GUO155" s="3"/>
      <c r="GUP155" s="3"/>
      <c r="GUQ155" s="3"/>
      <c r="GUR155" s="3"/>
      <c r="GUS155" s="3"/>
      <c r="GUT155" s="3"/>
      <c r="GUU155" s="3"/>
      <c r="GUV155" s="3"/>
      <c r="GUW155" s="3"/>
      <c r="GUX155" s="3"/>
      <c r="GUY155" s="3"/>
      <c r="GUZ155" s="3"/>
      <c r="GVA155" s="3"/>
      <c r="GVB155" s="3"/>
      <c r="GVC155" s="3"/>
      <c r="GVD155" s="3"/>
      <c r="GVE155" s="3"/>
      <c r="GVF155" s="3"/>
      <c r="GVG155" s="3"/>
      <c r="GVH155" s="3"/>
      <c r="GVI155" s="3"/>
      <c r="GVJ155" s="3"/>
      <c r="GVK155" s="3"/>
      <c r="GVL155" s="3"/>
      <c r="GVM155" s="3"/>
      <c r="GVN155" s="3"/>
      <c r="GVO155" s="3"/>
      <c r="GVP155" s="3"/>
      <c r="GVQ155" s="3"/>
      <c r="GVR155" s="3"/>
      <c r="GVS155" s="3"/>
      <c r="GVT155" s="3"/>
      <c r="GVU155" s="3"/>
      <c r="GVV155" s="3"/>
      <c r="GVW155" s="3"/>
      <c r="GVX155" s="3"/>
      <c r="GVY155" s="3"/>
      <c r="GVZ155" s="3"/>
      <c r="GWA155" s="3"/>
      <c r="GWB155" s="3"/>
      <c r="GWC155" s="3"/>
      <c r="GWD155" s="3"/>
      <c r="GWE155" s="3"/>
      <c r="GWF155" s="3"/>
      <c r="GWG155" s="3"/>
      <c r="GWH155" s="3"/>
      <c r="GWI155" s="3"/>
      <c r="GWJ155" s="3"/>
      <c r="GWK155" s="3"/>
      <c r="GWL155" s="3"/>
      <c r="GWM155" s="3"/>
      <c r="GWN155" s="3"/>
      <c r="GWO155" s="3"/>
      <c r="GWP155" s="3"/>
      <c r="GWQ155" s="3"/>
      <c r="GWR155" s="3"/>
      <c r="GWS155" s="3"/>
      <c r="GWT155" s="3"/>
      <c r="GWU155" s="3"/>
      <c r="GWV155" s="3"/>
      <c r="GWW155" s="3"/>
      <c r="GWX155" s="3"/>
      <c r="GWY155" s="3"/>
      <c r="GWZ155" s="3"/>
      <c r="GXA155" s="3"/>
      <c r="GXB155" s="3"/>
      <c r="GXC155" s="3"/>
      <c r="GXD155" s="3"/>
      <c r="GXE155" s="3"/>
      <c r="GXF155" s="3"/>
      <c r="GXG155" s="3"/>
      <c r="GXH155" s="3"/>
      <c r="GXI155" s="3"/>
      <c r="GXJ155" s="3"/>
      <c r="GXK155" s="3"/>
      <c r="GXL155" s="3"/>
      <c r="GXM155" s="3"/>
      <c r="GXN155" s="3"/>
      <c r="GXO155" s="3"/>
      <c r="GXP155" s="3"/>
      <c r="GXQ155" s="3"/>
      <c r="GXR155" s="3"/>
      <c r="GXS155" s="3"/>
      <c r="GXT155" s="3"/>
      <c r="GXU155" s="3"/>
      <c r="GXV155" s="3"/>
      <c r="GXW155" s="3"/>
      <c r="GXX155" s="3"/>
      <c r="GXY155" s="3"/>
      <c r="GXZ155" s="3"/>
      <c r="GYA155" s="3"/>
      <c r="GYB155" s="3"/>
      <c r="GYC155" s="3"/>
      <c r="GYD155" s="3"/>
      <c r="GYE155" s="3"/>
      <c r="GYF155" s="3"/>
      <c r="GYG155" s="3"/>
      <c r="GYH155" s="3"/>
      <c r="GYI155" s="3"/>
      <c r="GYJ155" s="3"/>
      <c r="GYK155" s="3"/>
      <c r="GYL155" s="3"/>
      <c r="GYM155" s="3"/>
      <c r="GYN155" s="3"/>
      <c r="GYO155" s="3"/>
      <c r="GYP155" s="3"/>
      <c r="GYQ155" s="3"/>
      <c r="GYR155" s="3"/>
      <c r="GYS155" s="3"/>
      <c r="GYT155" s="3"/>
      <c r="GYU155" s="3"/>
      <c r="GYV155" s="3"/>
      <c r="GYW155" s="3"/>
      <c r="GYX155" s="3"/>
      <c r="GYY155" s="3"/>
      <c r="GYZ155" s="3"/>
      <c r="GZA155" s="3"/>
      <c r="GZB155" s="3"/>
      <c r="GZC155" s="3"/>
      <c r="GZD155" s="3"/>
      <c r="GZE155" s="3"/>
      <c r="GZF155" s="3"/>
      <c r="GZG155" s="3"/>
      <c r="GZH155" s="3"/>
      <c r="GZI155" s="3"/>
      <c r="GZJ155" s="3"/>
      <c r="GZK155" s="3"/>
      <c r="GZL155" s="3"/>
      <c r="GZM155" s="3"/>
      <c r="GZN155" s="3"/>
      <c r="GZO155" s="3"/>
      <c r="GZP155" s="3"/>
      <c r="GZQ155" s="3"/>
      <c r="GZR155" s="3"/>
      <c r="GZS155" s="3"/>
      <c r="GZT155" s="3"/>
      <c r="GZU155" s="3"/>
      <c r="GZV155" s="3"/>
      <c r="GZW155" s="3"/>
      <c r="GZX155" s="3"/>
      <c r="GZY155" s="3"/>
      <c r="GZZ155" s="3"/>
      <c r="HAA155" s="3"/>
      <c r="HAB155" s="3"/>
      <c r="HAC155" s="3"/>
      <c r="HAD155" s="3"/>
      <c r="HAE155" s="3"/>
      <c r="HAF155" s="3"/>
      <c r="HAG155" s="3"/>
      <c r="HAH155" s="3"/>
      <c r="HAI155" s="3"/>
      <c r="HAJ155" s="3"/>
      <c r="HAK155" s="3"/>
      <c r="HAL155" s="3"/>
      <c r="HAM155" s="3"/>
      <c r="HAN155" s="3"/>
      <c r="HAO155" s="3"/>
      <c r="HAP155" s="3"/>
      <c r="HAQ155" s="3"/>
      <c r="HAR155" s="3"/>
      <c r="HAS155" s="3"/>
      <c r="HAT155" s="3"/>
      <c r="HAU155" s="3"/>
      <c r="HAV155" s="3"/>
      <c r="HAW155" s="3"/>
      <c r="HAX155" s="3"/>
      <c r="HAY155" s="3"/>
      <c r="HAZ155" s="3"/>
      <c r="HBA155" s="3"/>
      <c r="HBB155" s="3"/>
      <c r="HBC155" s="3"/>
      <c r="HBD155" s="3"/>
      <c r="HBE155" s="3"/>
      <c r="HBF155" s="3"/>
      <c r="HBG155" s="3"/>
      <c r="HBH155" s="3"/>
      <c r="HBI155" s="3"/>
      <c r="HBJ155" s="3"/>
      <c r="HBK155" s="3"/>
      <c r="HBL155" s="3"/>
      <c r="HBM155" s="3"/>
      <c r="HBN155" s="3"/>
      <c r="HBO155" s="3"/>
      <c r="HBP155" s="3"/>
      <c r="HBQ155" s="3"/>
      <c r="HBR155" s="3"/>
      <c r="HBS155" s="3"/>
      <c r="HBT155" s="3"/>
      <c r="HBU155" s="3"/>
      <c r="HBV155" s="3"/>
      <c r="HBW155" s="3"/>
      <c r="HBX155" s="3"/>
      <c r="HBY155" s="3"/>
      <c r="HBZ155" s="3"/>
      <c r="HCA155" s="3"/>
      <c r="HCB155" s="3"/>
      <c r="HCC155" s="3"/>
      <c r="HCD155" s="3"/>
      <c r="HCE155" s="3"/>
      <c r="HCF155" s="3"/>
      <c r="HCG155" s="3"/>
      <c r="HCH155" s="3"/>
      <c r="HCI155" s="3"/>
      <c r="HCJ155" s="3"/>
      <c r="HCK155" s="3"/>
      <c r="HCL155" s="3"/>
      <c r="HCM155" s="3"/>
      <c r="HCN155" s="3"/>
      <c r="HCO155" s="3"/>
      <c r="HCP155" s="3"/>
      <c r="HCQ155" s="3"/>
      <c r="HCR155" s="3"/>
      <c r="HCS155" s="3"/>
      <c r="HCT155" s="3"/>
      <c r="HCU155" s="3"/>
      <c r="HCV155" s="3"/>
      <c r="HCW155" s="3"/>
      <c r="HCX155" s="3"/>
      <c r="HCY155" s="3"/>
      <c r="HCZ155" s="3"/>
      <c r="HDA155" s="3"/>
      <c r="HDB155" s="3"/>
      <c r="HDC155" s="3"/>
      <c r="HDD155" s="3"/>
      <c r="HDE155" s="3"/>
      <c r="HDF155" s="3"/>
      <c r="HDG155" s="3"/>
      <c r="HDH155" s="3"/>
      <c r="HDI155" s="3"/>
      <c r="HDJ155" s="3"/>
      <c r="HDK155" s="3"/>
      <c r="HDL155" s="3"/>
      <c r="HDM155" s="3"/>
      <c r="HDN155" s="3"/>
      <c r="HDO155" s="3"/>
      <c r="HDP155" s="3"/>
      <c r="HDQ155" s="3"/>
      <c r="HDR155" s="3"/>
      <c r="HDS155" s="3"/>
      <c r="HDT155" s="3"/>
      <c r="HDU155" s="3"/>
      <c r="HDV155" s="3"/>
      <c r="HDW155" s="3"/>
      <c r="HDX155" s="3"/>
      <c r="HDY155" s="3"/>
      <c r="HDZ155" s="3"/>
      <c r="HEA155" s="3"/>
      <c r="HEB155" s="3"/>
      <c r="HEC155" s="3"/>
      <c r="HED155" s="3"/>
      <c r="HEE155" s="3"/>
      <c r="HEF155" s="3"/>
      <c r="HEG155" s="3"/>
      <c r="HEH155" s="3"/>
      <c r="HEI155" s="3"/>
      <c r="HEJ155" s="3"/>
      <c r="HEK155" s="3"/>
      <c r="HEL155" s="3"/>
      <c r="HEM155" s="3"/>
      <c r="HEN155" s="3"/>
      <c r="HEO155" s="3"/>
      <c r="HEP155" s="3"/>
      <c r="HEQ155" s="3"/>
      <c r="HER155" s="3"/>
      <c r="HES155" s="3"/>
      <c r="HET155" s="3"/>
      <c r="HEU155" s="3"/>
      <c r="HEV155" s="3"/>
      <c r="HEW155" s="3"/>
      <c r="HEX155" s="3"/>
      <c r="HEY155" s="3"/>
      <c r="HEZ155" s="3"/>
      <c r="HFA155" s="3"/>
      <c r="HFB155" s="3"/>
      <c r="HFC155" s="3"/>
      <c r="HFD155" s="3"/>
      <c r="HFE155" s="3"/>
      <c r="HFF155" s="3"/>
      <c r="HFG155" s="3"/>
      <c r="HFH155" s="3"/>
      <c r="HFI155" s="3"/>
      <c r="HFJ155" s="3"/>
      <c r="HFK155" s="3"/>
      <c r="HFL155" s="3"/>
      <c r="HFM155" s="3"/>
      <c r="HFN155" s="3"/>
      <c r="HFO155" s="3"/>
      <c r="HFP155" s="3"/>
      <c r="HFQ155" s="3"/>
      <c r="HFR155" s="3"/>
      <c r="HFS155" s="3"/>
      <c r="HFT155" s="3"/>
      <c r="HFU155" s="3"/>
      <c r="HFV155" s="3"/>
      <c r="HFW155" s="3"/>
      <c r="HFX155" s="3"/>
      <c r="HFY155" s="3"/>
      <c r="HFZ155" s="3"/>
      <c r="HGA155" s="3"/>
      <c r="HGB155" s="3"/>
      <c r="HGC155" s="3"/>
      <c r="HGD155" s="3"/>
      <c r="HGE155" s="3"/>
      <c r="HGF155" s="3"/>
      <c r="HGG155" s="3"/>
      <c r="HGH155" s="3"/>
      <c r="HGI155" s="3"/>
      <c r="HGJ155" s="3"/>
      <c r="HGK155" s="3"/>
      <c r="HGL155" s="3"/>
      <c r="HGM155" s="3"/>
      <c r="HGN155" s="3"/>
      <c r="HGO155" s="3"/>
      <c r="HGP155" s="3"/>
      <c r="HGQ155" s="3"/>
      <c r="HGR155" s="3"/>
      <c r="HGS155" s="3"/>
      <c r="HGT155" s="3"/>
      <c r="HGU155" s="3"/>
      <c r="HGV155" s="3"/>
      <c r="HGW155" s="3"/>
      <c r="HGX155" s="3"/>
      <c r="HGY155" s="3"/>
      <c r="HGZ155" s="3"/>
      <c r="HHA155" s="3"/>
      <c r="HHB155" s="3"/>
      <c r="HHC155" s="3"/>
      <c r="HHD155" s="3"/>
      <c r="HHE155" s="3"/>
      <c r="HHF155" s="3"/>
      <c r="HHG155" s="3"/>
      <c r="HHH155" s="3"/>
      <c r="HHI155" s="3"/>
      <c r="HHJ155" s="3"/>
      <c r="HHK155" s="3"/>
      <c r="HHL155" s="3"/>
      <c r="HHM155" s="3"/>
      <c r="HHN155" s="3"/>
      <c r="HHO155" s="3"/>
      <c r="HHP155" s="3"/>
      <c r="HHQ155" s="3"/>
      <c r="HHR155" s="3"/>
      <c r="HHS155" s="3"/>
      <c r="HHT155" s="3"/>
      <c r="HHU155" s="3"/>
      <c r="HHV155" s="3"/>
      <c r="HHW155" s="3"/>
      <c r="HHX155" s="3"/>
      <c r="HHY155" s="3"/>
      <c r="HHZ155" s="3"/>
      <c r="HIA155" s="3"/>
      <c r="HIB155" s="3"/>
      <c r="HIC155" s="3"/>
      <c r="HID155" s="3"/>
      <c r="HIE155" s="3"/>
      <c r="HIF155" s="3"/>
      <c r="HIG155" s="3"/>
      <c r="HIH155" s="3"/>
      <c r="HII155" s="3"/>
      <c r="HIJ155" s="3"/>
      <c r="HIK155" s="3"/>
      <c r="HIL155" s="3"/>
      <c r="HIM155" s="3"/>
      <c r="HIN155" s="3"/>
      <c r="HIO155" s="3"/>
      <c r="HIP155" s="3"/>
      <c r="HIQ155" s="3"/>
      <c r="HIR155" s="3"/>
      <c r="HIS155" s="3"/>
      <c r="HIT155" s="3"/>
      <c r="HIU155" s="3"/>
      <c r="HIV155" s="3"/>
      <c r="HIW155" s="3"/>
      <c r="HIX155" s="3"/>
      <c r="HIY155" s="3"/>
      <c r="HIZ155" s="3"/>
      <c r="HJA155" s="3"/>
      <c r="HJB155" s="3"/>
      <c r="HJC155" s="3"/>
      <c r="HJD155" s="3"/>
      <c r="HJE155" s="3"/>
      <c r="HJF155" s="3"/>
      <c r="HJG155" s="3"/>
      <c r="HJH155" s="3"/>
      <c r="HJI155" s="3"/>
      <c r="HJJ155" s="3"/>
      <c r="HJK155" s="3"/>
      <c r="HJL155" s="3"/>
      <c r="HJM155" s="3"/>
      <c r="HJN155" s="3"/>
      <c r="HJO155" s="3"/>
      <c r="HJP155" s="3"/>
      <c r="HJQ155" s="3"/>
      <c r="HJR155" s="3"/>
      <c r="HJS155" s="3"/>
      <c r="HJT155" s="3"/>
      <c r="HJU155" s="3"/>
      <c r="HJV155" s="3"/>
      <c r="HJW155" s="3"/>
      <c r="HJX155" s="3"/>
      <c r="HJY155" s="3"/>
      <c r="HJZ155" s="3"/>
      <c r="HKA155" s="3"/>
      <c r="HKB155" s="3"/>
      <c r="HKC155" s="3"/>
      <c r="HKD155" s="3"/>
      <c r="HKE155" s="3"/>
      <c r="HKF155" s="3"/>
      <c r="HKG155" s="3"/>
      <c r="HKH155" s="3"/>
      <c r="HKI155" s="3"/>
      <c r="HKJ155" s="3"/>
      <c r="HKK155" s="3"/>
      <c r="HKL155" s="3"/>
      <c r="HKM155" s="3"/>
      <c r="HKN155" s="3"/>
      <c r="HKO155" s="3"/>
      <c r="HKP155" s="3"/>
      <c r="HKQ155" s="3"/>
      <c r="HKR155" s="3"/>
      <c r="HKS155" s="3"/>
      <c r="HKT155" s="3"/>
      <c r="HKU155" s="3"/>
      <c r="HKV155" s="3"/>
      <c r="HKW155" s="3"/>
      <c r="HKX155" s="3"/>
      <c r="HKY155" s="3"/>
      <c r="HKZ155" s="3"/>
      <c r="HLA155" s="3"/>
      <c r="HLB155" s="3"/>
      <c r="HLC155" s="3"/>
      <c r="HLD155" s="3"/>
      <c r="HLE155" s="3"/>
      <c r="HLF155" s="3"/>
      <c r="HLG155" s="3"/>
      <c r="HLH155" s="3"/>
      <c r="HLI155" s="3"/>
      <c r="HLJ155" s="3"/>
      <c r="HLK155" s="3"/>
      <c r="HLL155" s="3"/>
      <c r="HLM155" s="3"/>
      <c r="HLN155" s="3"/>
      <c r="HLO155" s="3"/>
      <c r="HLP155" s="3"/>
      <c r="HLQ155" s="3"/>
      <c r="HLR155" s="3"/>
      <c r="HLS155" s="3"/>
      <c r="HLT155" s="3"/>
      <c r="HLU155" s="3"/>
      <c r="HLV155" s="3"/>
      <c r="HLW155" s="3"/>
      <c r="HLX155" s="3"/>
      <c r="HLY155" s="3"/>
      <c r="HLZ155" s="3"/>
      <c r="HMA155" s="3"/>
      <c r="HMB155" s="3"/>
      <c r="HMC155" s="3"/>
      <c r="HMD155" s="3"/>
      <c r="HME155" s="3"/>
      <c r="HMF155" s="3"/>
      <c r="HMG155" s="3"/>
      <c r="HMH155" s="3"/>
      <c r="HMI155" s="3"/>
      <c r="HMJ155" s="3"/>
      <c r="HMK155" s="3"/>
      <c r="HML155" s="3"/>
      <c r="HMM155" s="3"/>
      <c r="HMN155" s="3"/>
      <c r="HMO155" s="3"/>
      <c r="HMP155" s="3"/>
      <c r="HMQ155" s="3"/>
      <c r="HMR155" s="3"/>
      <c r="HMS155" s="3"/>
      <c r="HMT155" s="3"/>
      <c r="HMU155" s="3"/>
      <c r="HMV155" s="3"/>
      <c r="HMW155" s="3"/>
      <c r="HMX155" s="3"/>
      <c r="HMY155" s="3"/>
      <c r="HMZ155" s="3"/>
      <c r="HNA155" s="3"/>
      <c r="HNB155" s="3"/>
      <c r="HNC155" s="3"/>
      <c r="HND155" s="3"/>
      <c r="HNE155" s="3"/>
      <c r="HNF155" s="3"/>
      <c r="HNG155" s="3"/>
      <c r="HNH155" s="3"/>
      <c r="HNI155" s="3"/>
      <c r="HNJ155" s="3"/>
      <c r="HNK155" s="3"/>
      <c r="HNL155" s="3"/>
      <c r="HNM155" s="3"/>
      <c r="HNN155" s="3"/>
      <c r="HNO155" s="3"/>
      <c r="HNP155" s="3"/>
      <c r="HNQ155" s="3"/>
      <c r="HNR155" s="3"/>
      <c r="HNS155" s="3"/>
      <c r="HNT155" s="3"/>
      <c r="HNU155" s="3"/>
      <c r="HNV155" s="3"/>
      <c r="HNW155" s="3"/>
      <c r="HNX155" s="3"/>
      <c r="HNY155" s="3"/>
      <c r="HNZ155" s="3"/>
      <c r="HOA155" s="3"/>
      <c r="HOB155" s="3"/>
      <c r="HOC155" s="3"/>
      <c r="HOD155" s="3"/>
      <c r="HOE155" s="3"/>
      <c r="HOF155" s="3"/>
      <c r="HOG155" s="3"/>
      <c r="HOH155" s="3"/>
      <c r="HOI155" s="3"/>
      <c r="HOJ155" s="3"/>
      <c r="HOK155" s="3"/>
      <c r="HOL155" s="3"/>
      <c r="HOM155" s="3"/>
      <c r="HON155" s="3"/>
      <c r="HOO155" s="3"/>
      <c r="HOP155" s="3"/>
      <c r="HOQ155" s="3"/>
      <c r="HOR155" s="3"/>
      <c r="HOS155" s="3"/>
      <c r="HOT155" s="3"/>
      <c r="HOU155" s="3"/>
      <c r="HOV155" s="3"/>
      <c r="HOW155" s="3"/>
      <c r="HOX155" s="3"/>
      <c r="HOY155" s="3"/>
      <c r="HOZ155" s="3"/>
      <c r="HPA155" s="3"/>
      <c r="HPB155" s="3"/>
      <c r="HPC155" s="3"/>
      <c r="HPD155" s="3"/>
      <c r="HPE155" s="3"/>
      <c r="HPF155" s="3"/>
      <c r="HPG155" s="3"/>
      <c r="HPH155" s="3"/>
      <c r="HPI155" s="3"/>
      <c r="HPJ155" s="3"/>
      <c r="HPK155" s="3"/>
      <c r="HPL155" s="3"/>
      <c r="HPM155" s="3"/>
      <c r="HPN155" s="3"/>
      <c r="HPO155" s="3"/>
      <c r="HPP155" s="3"/>
      <c r="HPQ155" s="3"/>
      <c r="HPR155" s="3"/>
      <c r="HPS155" s="3"/>
      <c r="HPT155" s="3"/>
      <c r="HPU155" s="3"/>
      <c r="HPV155" s="3"/>
      <c r="HPW155" s="3"/>
      <c r="HPX155" s="3"/>
      <c r="HPY155" s="3"/>
      <c r="HPZ155" s="3"/>
      <c r="HQA155" s="3"/>
      <c r="HQB155" s="3"/>
      <c r="HQC155" s="3"/>
      <c r="HQD155" s="3"/>
      <c r="HQE155" s="3"/>
      <c r="HQF155" s="3"/>
      <c r="HQG155" s="3"/>
      <c r="HQH155" s="3"/>
      <c r="HQI155" s="3"/>
      <c r="HQJ155" s="3"/>
      <c r="HQK155" s="3"/>
      <c r="HQL155" s="3"/>
      <c r="HQM155" s="3"/>
      <c r="HQN155" s="3"/>
      <c r="HQO155" s="3"/>
      <c r="HQP155" s="3"/>
      <c r="HQQ155" s="3"/>
      <c r="HQR155" s="3"/>
      <c r="HQS155" s="3"/>
      <c r="HQT155" s="3"/>
      <c r="HQU155" s="3"/>
      <c r="HQV155" s="3"/>
      <c r="HQW155" s="3"/>
      <c r="HQX155" s="3"/>
      <c r="HQY155" s="3"/>
      <c r="HQZ155" s="3"/>
      <c r="HRA155" s="3"/>
      <c r="HRB155" s="3"/>
      <c r="HRC155" s="3"/>
      <c r="HRD155" s="3"/>
      <c r="HRE155" s="3"/>
      <c r="HRF155" s="3"/>
      <c r="HRG155" s="3"/>
      <c r="HRH155" s="3"/>
      <c r="HRI155" s="3"/>
      <c r="HRJ155" s="3"/>
      <c r="HRK155" s="3"/>
      <c r="HRL155" s="3"/>
      <c r="HRM155" s="3"/>
      <c r="HRN155" s="3"/>
      <c r="HRO155" s="3"/>
      <c r="HRP155" s="3"/>
      <c r="HRQ155" s="3"/>
      <c r="HRR155" s="3"/>
      <c r="HRS155" s="3"/>
      <c r="HRT155" s="3"/>
      <c r="HRU155" s="3"/>
      <c r="HRV155" s="3"/>
      <c r="HRW155" s="3"/>
      <c r="HRX155" s="3"/>
      <c r="HRY155" s="3"/>
      <c r="HRZ155" s="3"/>
      <c r="HSA155" s="3"/>
      <c r="HSB155" s="3"/>
      <c r="HSC155" s="3"/>
      <c r="HSD155" s="3"/>
      <c r="HSE155" s="3"/>
      <c r="HSF155" s="3"/>
      <c r="HSG155" s="3"/>
      <c r="HSH155" s="3"/>
      <c r="HSI155" s="3"/>
      <c r="HSJ155" s="3"/>
      <c r="HSK155" s="3"/>
      <c r="HSL155" s="3"/>
      <c r="HSM155" s="3"/>
      <c r="HSN155" s="3"/>
      <c r="HSO155" s="3"/>
      <c r="HSP155" s="3"/>
      <c r="HSQ155" s="3"/>
      <c r="HSR155" s="3"/>
      <c r="HSS155" s="3"/>
      <c r="HST155" s="3"/>
      <c r="HSU155" s="3"/>
      <c r="HSV155" s="3"/>
      <c r="HSW155" s="3"/>
      <c r="HSX155" s="3"/>
      <c r="HSY155" s="3"/>
      <c r="HSZ155" s="3"/>
      <c r="HTA155" s="3"/>
      <c r="HTB155" s="3"/>
      <c r="HTC155" s="3"/>
      <c r="HTD155" s="3"/>
      <c r="HTE155" s="3"/>
      <c r="HTF155" s="3"/>
      <c r="HTG155" s="3"/>
      <c r="HTH155" s="3"/>
      <c r="HTI155" s="3"/>
      <c r="HTJ155" s="3"/>
      <c r="HTK155" s="3"/>
      <c r="HTL155" s="3"/>
      <c r="HTM155" s="3"/>
      <c r="HTN155" s="3"/>
      <c r="HTO155" s="3"/>
      <c r="HTP155" s="3"/>
      <c r="HTQ155" s="3"/>
      <c r="HTR155" s="3"/>
      <c r="HTS155" s="3"/>
      <c r="HTT155" s="3"/>
      <c r="HTU155" s="3"/>
      <c r="HTV155" s="3"/>
      <c r="HTW155" s="3"/>
      <c r="HTX155" s="3"/>
      <c r="HTY155" s="3"/>
      <c r="HTZ155" s="3"/>
      <c r="HUA155" s="3"/>
      <c r="HUB155" s="3"/>
      <c r="HUC155" s="3"/>
      <c r="HUD155" s="3"/>
      <c r="HUE155" s="3"/>
      <c r="HUF155" s="3"/>
      <c r="HUG155" s="3"/>
      <c r="HUH155" s="3"/>
      <c r="HUI155" s="3"/>
      <c r="HUJ155" s="3"/>
      <c r="HUK155" s="3"/>
      <c r="HUL155" s="3"/>
      <c r="HUM155" s="3"/>
      <c r="HUN155" s="3"/>
      <c r="HUO155" s="3"/>
      <c r="HUP155" s="3"/>
      <c r="HUQ155" s="3"/>
      <c r="HUR155" s="3"/>
      <c r="HUS155" s="3"/>
      <c r="HUT155" s="3"/>
      <c r="HUU155" s="3"/>
      <c r="HUV155" s="3"/>
      <c r="HUW155" s="3"/>
      <c r="HUX155" s="3"/>
      <c r="HUY155" s="3"/>
      <c r="HUZ155" s="3"/>
      <c r="HVA155" s="3"/>
      <c r="HVB155" s="3"/>
      <c r="HVC155" s="3"/>
      <c r="HVD155" s="3"/>
      <c r="HVE155" s="3"/>
      <c r="HVF155" s="3"/>
      <c r="HVG155" s="3"/>
      <c r="HVH155" s="3"/>
      <c r="HVI155" s="3"/>
      <c r="HVJ155" s="3"/>
      <c r="HVK155" s="3"/>
      <c r="HVL155" s="3"/>
      <c r="HVM155" s="3"/>
      <c r="HVN155" s="3"/>
      <c r="HVO155" s="3"/>
      <c r="HVP155" s="3"/>
      <c r="HVQ155" s="3"/>
      <c r="HVR155" s="3"/>
      <c r="HVS155" s="3"/>
      <c r="HVT155" s="3"/>
      <c r="HVU155" s="3"/>
      <c r="HVV155" s="3"/>
      <c r="HVW155" s="3"/>
      <c r="HVX155" s="3"/>
      <c r="HVY155" s="3"/>
      <c r="HVZ155" s="3"/>
      <c r="HWA155" s="3"/>
      <c r="HWB155" s="3"/>
      <c r="HWC155" s="3"/>
      <c r="HWD155" s="3"/>
      <c r="HWE155" s="3"/>
      <c r="HWF155" s="3"/>
      <c r="HWG155" s="3"/>
      <c r="HWH155" s="3"/>
      <c r="HWI155" s="3"/>
      <c r="HWJ155" s="3"/>
      <c r="HWK155" s="3"/>
      <c r="HWL155" s="3"/>
      <c r="HWM155" s="3"/>
      <c r="HWN155" s="3"/>
      <c r="HWO155" s="3"/>
      <c r="HWP155" s="3"/>
      <c r="HWQ155" s="3"/>
      <c r="HWR155" s="3"/>
      <c r="HWS155" s="3"/>
      <c r="HWT155" s="3"/>
      <c r="HWU155" s="3"/>
      <c r="HWV155" s="3"/>
      <c r="HWW155" s="3"/>
      <c r="HWX155" s="3"/>
      <c r="HWY155" s="3"/>
      <c r="HWZ155" s="3"/>
      <c r="HXA155" s="3"/>
      <c r="HXB155" s="3"/>
      <c r="HXC155" s="3"/>
      <c r="HXD155" s="3"/>
      <c r="HXE155" s="3"/>
      <c r="HXF155" s="3"/>
      <c r="HXG155" s="3"/>
      <c r="HXH155" s="3"/>
      <c r="HXI155" s="3"/>
      <c r="HXJ155" s="3"/>
      <c r="HXK155" s="3"/>
      <c r="HXL155" s="3"/>
      <c r="HXM155" s="3"/>
      <c r="HXN155" s="3"/>
      <c r="HXO155" s="3"/>
      <c r="HXP155" s="3"/>
      <c r="HXQ155" s="3"/>
      <c r="HXR155" s="3"/>
      <c r="HXS155" s="3"/>
      <c r="HXT155" s="3"/>
      <c r="HXU155" s="3"/>
      <c r="HXV155" s="3"/>
      <c r="HXW155" s="3"/>
      <c r="HXX155" s="3"/>
      <c r="HXY155" s="3"/>
      <c r="HXZ155" s="3"/>
      <c r="HYA155" s="3"/>
      <c r="HYB155" s="3"/>
      <c r="HYC155" s="3"/>
      <c r="HYD155" s="3"/>
      <c r="HYE155" s="3"/>
      <c r="HYF155" s="3"/>
      <c r="HYG155" s="3"/>
      <c r="HYH155" s="3"/>
      <c r="HYI155" s="3"/>
      <c r="HYJ155" s="3"/>
      <c r="HYK155" s="3"/>
      <c r="HYL155" s="3"/>
      <c r="HYM155" s="3"/>
      <c r="HYN155" s="3"/>
      <c r="HYO155" s="3"/>
      <c r="HYP155" s="3"/>
      <c r="HYQ155" s="3"/>
      <c r="HYR155" s="3"/>
      <c r="HYS155" s="3"/>
      <c r="HYT155" s="3"/>
      <c r="HYU155" s="3"/>
      <c r="HYV155" s="3"/>
      <c r="HYW155" s="3"/>
      <c r="HYX155" s="3"/>
      <c r="HYY155" s="3"/>
      <c r="HYZ155" s="3"/>
      <c r="HZA155" s="3"/>
      <c r="HZB155" s="3"/>
      <c r="HZC155" s="3"/>
      <c r="HZD155" s="3"/>
      <c r="HZE155" s="3"/>
      <c r="HZF155" s="3"/>
      <c r="HZG155" s="3"/>
      <c r="HZH155" s="3"/>
      <c r="HZI155" s="3"/>
      <c r="HZJ155" s="3"/>
      <c r="HZK155" s="3"/>
      <c r="HZL155" s="3"/>
      <c r="HZM155" s="3"/>
      <c r="HZN155" s="3"/>
      <c r="HZO155" s="3"/>
      <c r="HZP155" s="3"/>
      <c r="HZQ155" s="3"/>
      <c r="HZR155" s="3"/>
      <c r="HZS155" s="3"/>
      <c r="HZT155" s="3"/>
      <c r="HZU155" s="3"/>
      <c r="HZV155" s="3"/>
      <c r="HZW155" s="3"/>
      <c r="HZX155" s="3"/>
      <c r="HZY155" s="3"/>
      <c r="HZZ155" s="3"/>
      <c r="IAA155" s="3"/>
      <c r="IAB155" s="3"/>
      <c r="IAC155" s="3"/>
      <c r="IAD155" s="3"/>
      <c r="IAE155" s="3"/>
      <c r="IAF155" s="3"/>
      <c r="IAG155" s="3"/>
      <c r="IAH155" s="3"/>
      <c r="IAI155" s="3"/>
      <c r="IAJ155" s="3"/>
      <c r="IAK155" s="3"/>
      <c r="IAL155" s="3"/>
      <c r="IAM155" s="3"/>
      <c r="IAN155" s="3"/>
      <c r="IAO155" s="3"/>
      <c r="IAP155" s="3"/>
      <c r="IAQ155" s="3"/>
      <c r="IAR155" s="3"/>
      <c r="IAS155" s="3"/>
      <c r="IAT155" s="3"/>
      <c r="IAU155" s="3"/>
      <c r="IAV155" s="3"/>
      <c r="IAW155" s="3"/>
      <c r="IAX155" s="3"/>
      <c r="IAY155" s="3"/>
      <c r="IAZ155" s="3"/>
      <c r="IBA155" s="3"/>
      <c r="IBB155" s="3"/>
      <c r="IBC155" s="3"/>
      <c r="IBD155" s="3"/>
      <c r="IBE155" s="3"/>
      <c r="IBF155" s="3"/>
      <c r="IBG155" s="3"/>
      <c r="IBH155" s="3"/>
      <c r="IBI155" s="3"/>
      <c r="IBJ155" s="3"/>
      <c r="IBK155" s="3"/>
      <c r="IBL155" s="3"/>
      <c r="IBM155" s="3"/>
      <c r="IBN155" s="3"/>
      <c r="IBO155" s="3"/>
      <c r="IBP155" s="3"/>
      <c r="IBQ155" s="3"/>
      <c r="IBR155" s="3"/>
      <c r="IBS155" s="3"/>
      <c r="IBT155" s="3"/>
      <c r="IBU155" s="3"/>
      <c r="IBV155" s="3"/>
      <c r="IBW155" s="3"/>
      <c r="IBX155" s="3"/>
      <c r="IBY155" s="3"/>
      <c r="IBZ155" s="3"/>
      <c r="ICA155" s="3"/>
      <c r="ICB155" s="3"/>
      <c r="ICC155" s="3"/>
      <c r="ICD155" s="3"/>
      <c r="ICE155" s="3"/>
      <c r="ICF155" s="3"/>
      <c r="ICG155" s="3"/>
      <c r="ICH155" s="3"/>
      <c r="ICI155" s="3"/>
      <c r="ICJ155" s="3"/>
      <c r="ICK155" s="3"/>
      <c r="ICL155" s="3"/>
      <c r="ICM155" s="3"/>
      <c r="ICN155" s="3"/>
      <c r="ICO155" s="3"/>
      <c r="ICP155" s="3"/>
      <c r="ICQ155" s="3"/>
      <c r="ICR155" s="3"/>
      <c r="ICS155" s="3"/>
      <c r="ICT155" s="3"/>
      <c r="ICU155" s="3"/>
      <c r="ICV155" s="3"/>
      <c r="ICW155" s="3"/>
      <c r="ICX155" s="3"/>
      <c r="ICY155" s="3"/>
      <c r="ICZ155" s="3"/>
      <c r="IDA155" s="3"/>
      <c r="IDB155" s="3"/>
      <c r="IDC155" s="3"/>
      <c r="IDD155" s="3"/>
      <c r="IDE155" s="3"/>
      <c r="IDF155" s="3"/>
      <c r="IDG155" s="3"/>
      <c r="IDH155" s="3"/>
      <c r="IDI155" s="3"/>
      <c r="IDJ155" s="3"/>
      <c r="IDK155" s="3"/>
      <c r="IDL155" s="3"/>
      <c r="IDM155" s="3"/>
      <c r="IDN155" s="3"/>
      <c r="IDO155" s="3"/>
      <c r="IDP155" s="3"/>
      <c r="IDQ155" s="3"/>
      <c r="IDR155" s="3"/>
      <c r="IDS155" s="3"/>
      <c r="IDT155" s="3"/>
      <c r="IDU155" s="3"/>
      <c r="IDV155" s="3"/>
      <c r="IDW155" s="3"/>
      <c r="IDX155" s="3"/>
      <c r="IDY155" s="3"/>
      <c r="IDZ155" s="3"/>
      <c r="IEA155" s="3"/>
      <c r="IEB155" s="3"/>
      <c r="IEC155" s="3"/>
      <c r="IED155" s="3"/>
      <c r="IEE155" s="3"/>
      <c r="IEF155" s="3"/>
      <c r="IEG155" s="3"/>
      <c r="IEH155" s="3"/>
      <c r="IEI155" s="3"/>
      <c r="IEJ155" s="3"/>
      <c r="IEK155" s="3"/>
      <c r="IEL155" s="3"/>
      <c r="IEM155" s="3"/>
      <c r="IEN155" s="3"/>
      <c r="IEO155" s="3"/>
      <c r="IEP155" s="3"/>
      <c r="IEQ155" s="3"/>
      <c r="IER155" s="3"/>
      <c r="IES155" s="3"/>
      <c r="IET155" s="3"/>
      <c r="IEU155" s="3"/>
      <c r="IEV155" s="3"/>
      <c r="IEW155" s="3"/>
      <c r="IEX155" s="3"/>
      <c r="IEY155" s="3"/>
      <c r="IEZ155" s="3"/>
      <c r="IFA155" s="3"/>
      <c r="IFB155" s="3"/>
      <c r="IFC155" s="3"/>
      <c r="IFD155" s="3"/>
      <c r="IFE155" s="3"/>
      <c r="IFF155" s="3"/>
      <c r="IFG155" s="3"/>
      <c r="IFH155" s="3"/>
      <c r="IFI155" s="3"/>
      <c r="IFJ155" s="3"/>
      <c r="IFK155" s="3"/>
      <c r="IFL155" s="3"/>
      <c r="IFM155" s="3"/>
      <c r="IFN155" s="3"/>
      <c r="IFO155" s="3"/>
      <c r="IFP155" s="3"/>
      <c r="IFQ155" s="3"/>
      <c r="IFR155" s="3"/>
      <c r="IFS155" s="3"/>
      <c r="IFT155" s="3"/>
      <c r="IFU155" s="3"/>
      <c r="IFV155" s="3"/>
      <c r="IFW155" s="3"/>
      <c r="IFX155" s="3"/>
      <c r="IFY155" s="3"/>
      <c r="IFZ155" s="3"/>
      <c r="IGA155" s="3"/>
      <c r="IGB155" s="3"/>
      <c r="IGC155" s="3"/>
      <c r="IGD155" s="3"/>
      <c r="IGE155" s="3"/>
      <c r="IGF155" s="3"/>
      <c r="IGG155" s="3"/>
      <c r="IGH155" s="3"/>
      <c r="IGI155" s="3"/>
      <c r="IGJ155" s="3"/>
      <c r="IGK155" s="3"/>
      <c r="IGL155" s="3"/>
      <c r="IGM155" s="3"/>
      <c r="IGN155" s="3"/>
      <c r="IGO155" s="3"/>
      <c r="IGP155" s="3"/>
      <c r="IGQ155" s="3"/>
      <c r="IGR155" s="3"/>
      <c r="IGS155" s="3"/>
      <c r="IGT155" s="3"/>
      <c r="IGU155" s="3"/>
      <c r="IGV155" s="3"/>
      <c r="IGW155" s="3"/>
      <c r="IGX155" s="3"/>
      <c r="IGY155" s="3"/>
      <c r="IGZ155" s="3"/>
      <c r="IHA155" s="3"/>
      <c r="IHB155" s="3"/>
      <c r="IHC155" s="3"/>
      <c r="IHD155" s="3"/>
      <c r="IHE155" s="3"/>
      <c r="IHF155" s="3"/>
      <c r="IHG155" s="3"/>
      <c r="IHH155" s="3"/>
      <c r="IHI155" s="3"/>
      <c r="IHJ155" s="3"/>
      <c r="IHK155" s="3"/>
      <c r="IHL155" s="3"/>
      <c r="IHM155" s="3"/>
      <c r="IHN155" s="3"/>
      <c r="IHO155" s="3"/>
      <c r="IHP155" s="3"/>
      <c r="IHQ155" s="3"/>
      <c r="IHR155" s="3"/>
      <c r="IHS155" s="3"/>
      <c r="IHT155" s="3"/>
      <c r="IHU155" s="3"/>
      <c r="IHV155" s="3"/>
      <c r="IHW155" s="3"/>
      <c r="IHX155" s="3"/>
      <c r="IHY155" s="3"/>
      <c r="IHZ155" s="3"/>
      <c r="IIA155" s="3"/>
      <c r="IIB155" s="3"/>
      <c r="IIC155" s="3"/>
      <c r="IID155" s="3"/>
      <c r="IIE155" s="3"/>
      <c r="IIF155" s="3"/>
      <c r="IIG155" s="3"/>
      <c r="IIH155" s="3"/>
      <c r="III155" s="3"/>
      <c r="IIJ155" s="3"/>
      <c r="IIK155" s="3"/>
      <c r="IIL155" s="3"/>
      <c r="IIM155" s="3"/>
      <c r="IIN155" s="3"/>
      <c r="IIO155" s="3"/>
      <c r="IIP155" s="3"/>
      <c r="IIQ155" s="3"/>
      <c r="IIR155" s="3"/>
      <c r="IIS155" s="3"/>
      <c r="IIT155" s="3"/>
      <c r="IIU155" s="3"/>
      <c r="IIV155" s="3"/>
      <c r="IIW155" s="3"/>
      <c r="IIX155" s="3"/>
      <c r="IIY155" s="3"/>
      <c r="IIZ155" s="3"/>
      <c r="IJA155" s="3"/>
      <c r="IJB155" s="3"/>
      <c r="IJC155" s="3"/>
      <c r="IJD155" s="3"/>
      <c r="IJE155" s="3"/>
      <c r="IJF155" s="3"/>
      <c r="IJG155" s="3"/>
      <c r="IJH155" s="3"/>
      <c r="IJI155" s="3"/>
      <c r="IJJ155" s="3"/>
      <c r="IJK155" s="3"/>
      <c r="IJL155" s="3"/>
      <c r="IJM155" s="3"/>
      <c r="IJN155" s="3"/>
      <c r="IJO155" s="3"/>
      <c r="IJP155" s="3"/>
      <c r="IJQ155" s="3"/>
      <c r="IJR155" s="3"/>
      <c r="IJS155" s="3"/>
      <c r="IJT155" s="3"/>
      <c r="IJU155" s="3"/>
      <c r="IJV155" s="3"/>
      <c r="IJW155" s="3"/>
      <c r="IJX155" s="3"/>
      <c r="IJY155" s="3"/>
      <c r="IJZ155" s="3"/>
      <c r="IKA155" s="3"/>
      <c r="IKB155" s="3"/>
      <c r="IKC155" s="3"/>
      <c r="IKD155" s="3"/>
      <c r="IKE155" s="3"/>
      <c r="IKF155" s="3"/>
      <c r="IKG155" s="3"/>
      <c r="IKH155" s="3"/>
      <c r="IKI155" s="3"/>
      <c r="IKJ155" s="3"/>
      <c r="IKK155" s="3"/>
      <c r="IKL155" s="3"/>
      <c r="IKM155" s="3"/>
      <c r="IKN155" s="3"/>
      <c r="IKO155" s="3"/>
      <c r="IKP155" s="3"/>
      <c r="IKQ155" s="3"/>
      <c r="IKR155" s="3"/>
      <c r="IKS155" s="3"/>
      <c r="IKT155" s="3"/>
      <c r="IKU155" s="3"/>
      <c r="IKV155" s="3"/>
      <c r="IKW155" s="3"/>
      <c r="IKX155" s="3"/>
      <c r="IKY155" s="3"/>
      <c r="IKZ155" s="3"/>
      <c r="ILA155" s="3"/>
      <c r="ILB155" s="3"/>
      <c r="ILC155" s="3"/>
      <c r="ILD155" s="3"/>
      <c r="ILE155" s="3"/>
      <c r="ILF155" s="3"/>
      <c r="ILG155" s="3"/>
      <c r="ILH155" s="3"/>
      <c r="ILI155" s="3"/>
      <c r="ILJ155" s="3"/>
      <c r="ILK155" s="3"/>
      <c r="ILL155" s="3"/>
      <c r="ILM155" s="3"/>
      <c r="ILN155" s="3"/>
      <c r="ILO155" s="3"/>
      <c r="ILP155" s="3"/>
      <c r="ILQ155" s="3"/>
      <c r="ILR155" s="3"/>
      <c r="ILS155" s="3"/>
      <c r="ILT155" s="3"/>
      <c r="ILU155" s="3"/>
      <c r="ILV155" s="3"/>
      <c r="ILW155" s="3"/>
      <c r="ILX155" s="3"/>
      <c r="ILY155" s="3"/>
      <c r="ILZ155" s="3"/>
      <c r="IMA155" s="3"/>
      <c r="IMB155" s="3"/>
      <c r="IMC155" s="3"/>
      <c r="IMD155" s="3"/>
      <c r="IME155" s="3"/>
      <c r="IMF155" s="3"/>
      <c r="IMG155" s="3"/>
      <c r="IMH155" s="3"/>
      <c r="IMI155" s="3"/>
      <c r="IMJ155" s="3"/>
      <c r="IMK155" s="3"/>
      <c r="IML155" s="3"/>
      <c r="IMM155" s="3"/>
      <c r="IMN155" s="3"/>
      <c r="IMO155" s="3"/>
      <c r="IMP155" s="3"/>
      <c r="IMQ155" s="3"/>
      <c r="IMR155" s="3"/>
      <c r="IMS155" s="3"/>
      <c r="IMT155" s="3"/>
      <c r="IMU155" s="3"/>
      <c r="IMV155" s="3"/>
      <c r="IMW155" s="3"/>
      <c r="IMX155" s="3"/>
      <c r="IMY155" s="3"/>
      <c r="IMZ155" s="3"/>
      <c r="INA155" s="3"/>
      <c r="INB155" s="3"/>
      <c r="INC155" s="3"/>
      <c r="IND155" s="3"/>
      <c r="INE155" s="3"/>
      <c r="INF155" s="3"/>
      <c r="ING155" s="3"/>
      <c r="INH155" s="3"/>
      <c r="INI155" s="3"/>
      <c r="INJ155" s="3"/>
      <c r="INK155" s="3"/>
      <c r="INL155" s="3"/>
      <c r="INM155" s="3"/>
      <c r="INN155" s="3"/>
      <c r="INO155" s="3"/>
      <c r="INP155" s="3"/>
      <c r="INQ155" s="3"/>
      <c r="INR155" s="3"/>
      <c r="INS155" s="3"/>
      <c r="INT155" s="3"/>
      <c r="INU155" s="3"/>
      <c r="INV155" s="3"/>
      <c r="INW155" s="3"/>
      <c r="INX155" s="3"/>
      <c r="INY155" s="3"/>
      <c r="INZ155" s="3"/>
      <c r="IOA155" s="3"/>
      <c r="IOB155" s="3"/>
      <c r="IOC155" s="3"/>
      <c r="IOD155" s="3"/>
      <c r="IOE155" s="3"/>
      <c r="IOF155" s="3"/>
      <c r="IOG155" s="3"/>
      <c r="IOH155" s="3"/>
      <c r="IOI155" s="3"/>
      <c r="IOJ155" s="3"/>
      <c r="IOK155" s="3"/>
      <c r="IOL155" s="3"/>
      <c r="IOM155" s="3"/>
      <c r="ION155" s="3"/>
      <c r="IOO155" s="3"/>
      <c r="IOP155" s="3"/>
      <c r="IOQ155" s="3"/>
      <c r="IOR155" s="3"/>
      <c r="IOS155" s="3"/>
      <c r="IOT155" s="3"/>
      <c r="IOU155" s="3"/>
      <c r="IOV155" s="3"/>
      <c r="IOW155" s="3"/>
      <c r="IOX155" s="3"/>
      <c r="IOY155" s="3"/>
      <c r="IOZ155" s="3"/>
      <c r="IPA155" s="3"/>
      <c r="IPB155" s="3"/>
      <c r="IPC155" s="3"/>
      <c r="IPD155" s="3"/>
      <c r="IPE155" s="3"/>
      <c r="IPF155" s="3"/>
      <c r="IPG155" s="3"/>
      <c r="IPH155" s="3"/>
      <c r="IPI155" s="3"/>
      <c r="IPJ155" s="3"/>
      <c r="IPK155" s="3"/>
      <c r="IPL155" s="3"/>
      <c r="IPM155" s="3"/>
      <c r="IPN155" s="3"/>
      <c r="IPO155" s="3"/>
      <c r="IPP155" s="3"/>
      <c r="IPQ155" s="3"/>
      <c r="IPR155" s="3"/>
      <c r="IPS155" s="3"/>
      <c r="IPT155" s="3"/>
      <c r="IPU155" s="3"/>
      <c r="IPV155" s="3"/>
      <c r="IPW155" s="3"/>
      <c r="IPX155" s="3"/>
      <c r="IPY155" s="3"/>
      <c r="IPZ155" s="3"/>
      <c r="IQA155" s="3"/>
      <c r="IQB155" s="3"/>
      <c r="IQC155" s="3"/>
      <c r="IQD155" s="3"/>
      <c r="IQE155" s="3"/>
      <c r="IQF155" s="3"/>
      <c r="IQG155" s="3"/>
      <c r="IQH155" s="3"/>
      <c r="IQI155" s="3"/>
      <c r="IQJ155" s="3"/>
      <c r="IQK155" s="3"/>
      <c r="IQL155" s="3"/>
      <c r="IQM155" s="3"/>
      <c r="IQN155" s="3"/>
      <c r="IQO155" s="3"/>
      <c r="IQP155" s="3"/>
      <c r="IQQ155" s="3"/>
      <c r="IQR155" s="3"/>
      <c r="IQS155" s="3"/>
      <c r="IQT155" s="3"/>
      <c r="IQU155" s="3"/>
      <c r="IQV155" s="3"/>
      <c r="IQW155" s="3"/>
      <c r="IQX155" s="3"/>
      <c r="IQY155" s="3"/>
      <c r="IQZ155" s="3"/>
      <c r="IRA155" s="3"/>
      <c r="IRB155" s="3"/>
      <c r="IRC155" s="3"/>
      <c r="IRD155" s="3"/>
      <c r="IRE155" s="3"/>
      <c r="IRF155" s="3"/>
      <c r="IRG155" s="3"/>
      <c r="IRH155" s="3"/>
      <c r="IRI155" s="3"/>
      <c r="IRJ155" s="3"/>
      <c r="IRK155" s="3"/>
      <c r="IRL155" s="3"/>
      <c r="IRM155" s="3"/>
      <c r="IRN155" s="3"/>
      <c r="IRO155" s="3"/>
      <c r="IRP155" s="3"/>
      <c r="IRQ155" s="3"/>
      <c r="IRR155" s="3"/>
      <c r="IRS155" s="3"/>
      <c r="IRT155" s="3"/>
      <c r="IRU155" s="3"/>
      <c r="IRV155" s="3"/>
      <c r="IRW155" s="3"/>
      <c r="IRX155" s="3"/>
      <c r="IRY155" s="3"/>
      <c r="IRZ155" s="3"/>
      <c r="ISA155" s="3"/>
      <c r="ISB155" s="3"/>
      <c r="ISC155" s="3"/>
      <c r="ISD155" s="3"/>
      <c r="ISE155" s="3"/>
      <c r="ISF155" s="3"/>
      <c r="ISG155" s="3"/>
      <c r="ISH155" s="3"/>
      <c r="ISI155" s="3"/>
      <c r="ISJ155" s="3"/>
      <c r="ISK155" s="3"/>
      <c r="ISL155" s="3"/>
      <c r="ISM155" s="3"/>
      <c r="ISN155" s="3"/>
      <c r="ISO155" s="3"/>
      <c r="ISP155" s="3"/>
      <c r="ISQ155" s="3"/>
      <c r="ISR155" s="3"/>
      <c r="ISS155" s="3"/>
      <c r="IST155" s="3"/>
      <c r="ISU155" s="3"/>
      <c r="ISV155" s="3"/>
      <c r="ISW155" s="3"/>
      <c r="ISX155" s="3"/>
      <c r="ISY155" s="3"/>
      <c r="ISZ155" s="3"/>
      <c r="ITA155" s="3"/>
      <c r="ITB155" s="3"/>
      <c r="ITC155" s="3"/>
      <c r="ITD155" s="3"/>
      <c r="ITE155" s="3"/>
      <c r="ITF155" s="3"/>
      <c r="ITG155" s="3"/>
      <c r="ITH155" s="3"/>
      <c r="ITI155" s="3"/>
      <c r="ITJ155" s="3"/>
      <c r="ITK155" s="3"/>
      <c r="ITL155" s="3"/>
      <c r="ITM155" s="3"/>
      <c r="ITN155" s="3"/>
      <c r="ITO155" s="3"/>
      <c r="ITP155" s="3"/>
      <c r="ITQ155" s="3"/>
      <c r="ITR155" s="3"/>
      <c r="ITS155" s="3"/>
      <c r="ITT155" s="3"/>
      <c r="ITU155" s="3"/>
      <c r="ITV155" s="3"/>
      <c r="ITW155" s="3"/>
      <c r="ITX155" s="3"/>
      <c r="ITY155" s="3"/>
      <c r="ITZ155" s="3"/>
      <c r="IUA155" s="3"/>
      <c r="IUB155" s="3"/>
      <c r="IUC155" s="3"/>
      <c r="IUD155" s="3"/>
      <c r="IUE155" s="3"/>
      <c r="IUF155" s="3"/>
      <c r="IUG155" s="3"/>
      <c r="IUH155" s="3"/>
      <c r="IUI155" s="3"/>
      <c r="IUJ155" s="3"/>
      <c r="IUK155" s="3"/>
      <c r="IUL155" s="3"/>
      <c r="IUM155" s="3"/>
      <c r="IUN155" s="3"/>
      <c r="IUO155" s="3"/>
      <c r="IUP155" s="3"/>
      <c r="IUQ155" s="3"/>
      <c r="IUR155" s="3"/>
      <c r="IUS155" s="3"/>
      <c r="IUT155" s="3"/>
      <c r="IUU155" s="3"/>
      <c r="IUV155" s="3"/>
      <c r="IUW155" s="3"/>
      <c r="IUX155" s="3"/>
      <c r="IUY155" s="3"/>
      <c r="IUZ155" s="3"/>
      <c r="IVA155" s="3"/>
      <c r="IVB155" s="3"/>
      <c r="IVC155" s="3"/>
      <c r="IVD155" s="3"/>
      <c r="IVE155" s="3"/>
      <c r="IVF155" s="3"/>
      <c r="IVG155" s="3"/>
      <c r="IVH155" s="3"/>
      <c r="IVI155" s="3"/>
      <c r="IVJ155" s="3"/>
      <c r="IVK155" s="3"/>
      <c r="IVL155" s="3"/>
      <c r="IVM155" s="3"/>
      <c r="IVN155" s="3"/>
      <c r="IVO155" s="3"/>
      <c r="IVP155" s="3"/>
      <c r="IVQ155" s="3"/>
      <c r="IVR155" s="3"/>
      <c r="IVS155" s="3"/>
      <c r="IVT155" s="3"/>
      <c r="IVU155" s="3"/>
      <c r="IVV155" s="3"/>
      <c r="IVW155" s="3"/>
      <c r="IVX155" s="3"/>
      <c r="IVY155" s="3"/>
      <c r="IVZ155" s="3"/>
      <c r="IWA155" s="3"/>
      <c r="IWB155" s="3"/>
      <c r="IWC155" s="3"/>
      <c r="IWD155" s="3"/>
      <c r="IWE155" s="3"/>
      <c r="IWF155" s="3"/>
      <c r="IWG155" s="3"/>
      <c r="IWH155" s="3"/>
      <c r="IWI155" s="3"/>
      <c r="IWJ155" s="3"/>
      <c r="IWK155" s="3"/>
      <c r="IWL155" s="3"/>
      <c r="IWM155" s="3"/>
      <c r="IWN155" s="3"/>
      <c r="IWO155" s="3"/>
      <c r="IWP155" s="3"/>
      <c r="IWQ155" s="3"/>
      <c r="IWR155" s="3"/>
      <c r="IWS155" s="3"/>
      <c r="IWT155" s="3"/>
      <c r="IWU155" s="3"/>
      <c r="IWV155" s="3"/>
      <c r="IWW155" s="3"/>
      <c r="IWX155" s="3"/>
      <c r="IWY155" s="3"/>
      <c r="IWZ155" s="3"/>
      <c r="IXA155" s="3"/>
      <c r="IXB155" s="3"/>
      <c r="IXC155" s="3"/>
      <c r="IXD155" s="3"/>
      <c r="IXE155" s="3"/>
      <c r="IXF155" s="3"/>
      <c r="IXG155" s="3"/>
      <c r="IXH155" s="3"/>
      <c r="IXI155" s="3"/>
      <c r="IXJ155" s="3"/>
      <c r="IXK155" s="3"/>
      <c r="IXL155" s="3"/>
      <c r="IXM155" s="3"/>
      <c r="IXN155" s="3"/>
      <c r="IXO155" s="3"/>
      <c r="IXP155" s="3"/>
      <c r="IXQ155" s="3"/>
      <c r="IXR155" s="3"/>
      <c r="IXS155" s="3"/>
      <c r="IXT155" s="3"/>
      <c r="IXU155" s="3"/>
      <c r="IXV155" s="3"/>
      <c r="IXW155" s="3"/>
      <c r="IXX155" s="3"/>
      <c r="IXY155" s="3"/>
      <c r="IXZ155" s="3"/>
      <c r="IYA155" s="3"/>
      <c r="IYB155" s="3"/>
      <c r="IYC155" s="3"/>
      <c r="IYD155" s="3"/>
      <c r="IYE155" s="3"/>
      <c r="IYF155" s="3"/>
      <c r="IYG155" s="3"/>
      <c r="IYH155" s="3"/>
      <c r="IYI155" s="3"/>
      <c r="IYJ155" s="3"/>
      <c r="IYK155" s="3"/>
      <c r="IYL155" s="3"/>
      <c r="IYM155" s="3"/>
      <c r="IYN155" s="3"/>
      <c r="IYO155" s="3"/>
      <c r="IYP155" s="3"/>
      <c r="IYQ155" s="3"/>
      <c r="IYR155" s="3"/>
      <c r="IYS155" s="3"/>
      <c r="IYT155" s="3"/>
      <c r="IYU155" s="3"/>
      <c r="IYV155" s="3"/>
      <c r="IYW155" s="3"/>
      <c r="IYX155" s="3"/>
      <c r="IYY155" s="3"/>
      <c r="IYZ155" s="3"/>
      <c r="IZA155" s="3"/>
      <c r="IZB155" s="3"/>
      <c r="IZC155" s="3"/>
      <c r="IZD155" s="3"/>
      <c r="IZE155" s="3"/>
      <c r="IZF155" s="3"/>
      <c r="IZG155" s="3"/>
      <c r="IZH155" s="3"/>
      <c r="IZI155" s="3"/>
      <c r="IZJ155" s="3"/>
      <c r="IZK155" s="3"/>
      <c r="IZL155" s="3"/>
      <c r="IZM155" s="3"/>
      <c r="IZN155" s="3"/>
      <c r="IZO155" s="3"/>
      <c r="IZP155" s="3"/>
      <c r="IZQ155" s="3"/>
      <c r="IZR155" s="3"/>
      <c r="IZS155" s="3"/>
      <c r="IZT155" s="3"/>
      <c r="IZU155" s="3"/>
      <c r="IZV155" s="3"/>
      <c r="IZW155" s="3"/>
      <c r="IZX155" s="3"/>
      <c r="IZY155" s="3"/>
      <c r="IZZ155" s="3"/>
      <c r="JAA155" s="3"/>
      <c r="JAB155" s="3"/>
      <c r="JAC155" s="3"/>
      <c r="JAD155" s="3"/>
      <c r="JAE155" s="3"/>
      <c r="JAF155" s="3"/>
      <c r="JAG155" s="3"/>
      <c r="JAH155" s="3"/>
      <c r="JAI155" s="3"/>
      <c r="JAJ155" s="3"/>
      <c r="JAK155" s="3"/>
      <c r="JAL155" s="3"/>
      <c r="JAM155" s="3"/>
      <c r="JAN155" s="3"/>
      <c r="JAO155" s="3"/>
      <c r="JAP155" s="3"/>
      <c r="JAQ155" s="3"/>
      <c r="JAR155" s="3"/>
      <c r="JAS155" s="3"/>
      <c r="JAT155" s="3"/>
      <c r="JAU155" s="3"/>
      <c r="JAV155" s="3"/>
      <c r="JAW155" s="3"/>
      <c r="JAX155" s="3"/>
      <c r="JAY155" s="3"/>
      <c r="JAZ155" s="3"/>
      <c r="JBA155" s="3"/>
      <c r="JBB155" s="3"/>
      <c r="JBC155" s="3"/>
      <c r="JBD155" s="3"/>
      <c r="JBE155" s="3"/>
      <c r="JBF155" s="3"/>
      <c r="JBG155" s="3"/>
      <c r="JBH155" s="3"/>
      <c r="JBI155" s="3"/>
      <c r="JBJ155" s="3"/>
      <c r="JBK155" s="3"/>
      <c r="JBL155" s="3"/>
      <c r="JBM155" s="3"/>
      <c r="JBN155" s="3"/>
      <c r="JBO155" s="3"/>
      <c r="JBP155" s="3"/>
      <c r="JBQ155" s="3"/>
      <c r="JBR155" s="3"/>
      <c r="JBS155" s="3"/>
      <c r="JBT155" s="3"/>
      <c r="JBU155" s="3"/>
      <c r="JBV155" s="3"/>
      <c r="JBW155" s="3"/>
      <c r="JBX155" s="3"/>
      <c r="JBY155" s="3"/>
      <c r="JBZ155" s="3"/>
      <c r="JCA155" s="3"/>
      <c r="JCB155" s="3"/>
      <c r="JCC155" s="3"/>
      <c r="JCD155" s="3"/>
      <c r="JCE155" s="3"/>
      <c r="JCF155" s="3"/>
      <c r="JCG155" s="3"/>
      <c r="JCH155" s="3"/>
      <c r="JCI155" s="3"/>
      <c r="JCJ155" s="3"/>
      <c r="JCK155" s="3"/>
      <c r="JCL155" s="3"/>
      <c r="JCM155" s="3"/>
      <c r="JCN155" s="3"/>
      <c r="JCO155" s="3"/>
      <c r="JCP155" s="3"/>
      <c r="JCQ155" s="3"/>
      <c r="JCR155" s="3"/>
      <c r="JCS155" s="3"/>
      <c r="JCT155" s="3"/>
      <c r="JCU155" s="3"/>
      <c r="JCV155" s="3"/>
      <c r="JCW155" s="3"/>
      <c r="JCX155" s="3"/>
      <c r="JCY155" s="3"/>
      <c r="JCZ155" s="3"/>
      <c r="JDA155" s="3"/>
      <c r="JDB155" s="3"/>
      <c r="JDC155" s="3"/>
      <c r="JDD155" s="3"/>
      <c r="JDE155" s="3"/>
      <c r="JDF155" s="3"/>
      <c r="JDG155" s="3"/>
      <c r="JDH155" s="3"/>
      <c r="JDI155" s="3"/>
      <c r="JDJ155" s="3"/>
      <c r="JDK155" s="3"/>
      <c r="JDL155" s="3"/>
      <c r="JDM155" s="3"/>
      <c r="JDN155" s="3"/>
      <c r="JDO155" s="3"/>
      <c r="JDP155" s="3"/>
      <c r="JDQ155" s="3"/>
      <c r="JDR155" s="3"/>
      <c r="JDS155" s="3"/>
      <c r="JDT155" s="3"/>
      <c r="JDU155" s="3"/>
      <c r="JDV155" s="3"/>
      <c r="JDW155" s="3"/>
      <c r="JDX155" s="3"/>
      <c r="JDY155" s="3"/>
      <c r="JDZ155" s="3"/>
      <c r="JEA155" s="3"/>
      <c r="JEB155" s="3"/>
      <c r="JEC155" s="3"/>
      <c r="JED155" s="3"/>
      <c r="JEE155" s="3"/>
      <c r="JEF155" s="3"/>
      <c r="JEG155" s="3"/>
      <c r="JEH155" s="3"/>
      <c r="JEI155" s="3"/>
      <c r="JEJ155" s="3"/>
      <c r="JEK155" s="3"/>
      <c r="JEL155" s="3"/>
      <c r="JEM155" s="3"/>
      <c r="JEN155" s="3"/>
      <c r="JEO155" s="3"/>
      <c r="JEP155" s="3"/>
      <c r="JEQ155" s="3"/>
      <c r="JER155" s="3"/>
      <c r="JES155" s="3"/>
      <c r="JET155" s="3"/>
      <c r="JEU155" s="3"/>
      <c r="JEV155" s="3"/>
      <c r="JEW155" s="3"/>
      <c r="JEX155" s="3"/>
      <c r="JEY155" s="3"/>
      <c r="JEZ155" s="3"/>
      <c r="JFA155" s="3"/>
      <c r="JFB155" s="3"/>
      <c r="JFC155" s="3"/>
      <c r="JFD155" s="3"/>
      <c r="JFE155" s="3"/>
      <c r="JFF155" s="3"/>
      <c r="JFG155" s="3"/>
      <c r="JFH155" s="3"/>
      <c r="JFI155" s="3"/>
      <c r="JFJ155" s="3"/>
      <c r="JFK155" s="3"/>
      <c r="JFL155" s="3"/>
      <c r="JFM155" s="3"/>
      <c r="JFN155" s="3"/>
      <c r="JFO155" s="3"/>
      <c r="JFP155" s="3"/>
      <c r="JFQ155" s="3"/>
      <c r="JFR155" s="3"/>
      <c r="JFS155" s="3"/>
      <c r="JFT155" s="3"/>
      <c r="JFU155" s="3"/>
      <c r="JFV155" s="3"/>
      <c r="JFW155" s="3"/>
      <c r="JFX155" s="3"/>
      <c r="JFY155" s="3"/>
      <c r="JFZ155" s="3"/>
      <c r="JGA155" s="3"/>
      <c r="JGB155" s="3"/>
      <c r="JGC155" s="3"/>
      <c r="JGD155" s="3"/>
      <c r="JGE155" s="3"/>
      <c r="JGF155" s="3"/>
      <c r="JGG155" s="3"/>
      <c r="JGH155" s="3"/>
      <c r="JGI155" s="3"/>
      <c r="JGJ155" s="3"/>
      <c r="JGK155" s="3"/>
      <c r="JGL155" s="3"/>
      <c r="JGM155" s="3"/>
      <c r="JGN155" s="3"/>
      <c r="JGO155" s="3"/>
      <c r="JGP155" s="3"/>
      <c r="JGQ155" s="3"/>
      <c r="JGR155" s="3"/>
      <c r="JGS155" s="3"/>
      <c r="JGT155" s="3"/>
      <c r="JGU155" s="3"/>
      <c r="JGV155" s="3"/>
      <c r="JGW155" s="3"/>
      <c r="JGX155" s="3"/>
      <c r="JGY155" s="3"/>
      <c r="JGZ155" s="3"/>
      <c r="JHA155" s="3"/>
      <c r="JHB155" s="3"/>
      <c r="JHC155" s="3"/>
      <c r="JHD155" s="3"/>
      <c r="JHE155" s="3"/>
      <c r="JHF155" s="3"/>
      <c r="JHG155" s="3"/>
      <c r="JHH155" s="3"/>
      <c r="JHI155" s="3"/>
      <c r="JHJ155" s="3"/>
      <c r="JHK155" s="3"/>
      <c r="JHL155" s="3"/>
      <c r="JHM155" s="3"/>
      <c r="JHN155" s="3"/>
      <c r="JHO155" s="3"/>
      <c r="JHP155" s="3"/>
      <c r="JHQ155" s="3"/>
      <c r="JHR155" s="3"/>
      <c r="JHS155" s="3"/>
      <c r="JHT155" s="3"/>
      <c r="JHU155" s="3"/>
      <c r="JHV155" s="3"/>
      <c r="JHW155" s="3"/>
      <c r="JHX155" s="3"/>
      <c r="JHY155" s="3"/>
      <c r="JHZ155" s="3"/>
      <c r="JIA155" s="3"/>
      <c r="JIB155" s="3"/>
      <c r="JIC155" s="3"/>
      <c r="JID155" s="3"/>
      <c r="JIE155" s="3"/>
      <c r="JIF155" s="3"/>
      <c r="JIG155" s="3"/>
      <c r="JIH155" s="3"/>
      <c r="JII155" s="3"/>
      <c r="JIJ155" s="3"/>
      <c r="JIK155" s="3"/>
      <c r="JIL155" s="3"/>
      <c r="JIM155" s="3"/>
      <c r="JIN155" s="3"/>
      <c r="JIO155" s="3"/>
      <c r="JIP155" s="3"/>
      <c r="JIQ155" s="3"/>
      <c r="JIR155" s="3"/>
      <c r="JIS155" s="3"/>
      <c r="JIT155" s="3"/>
      <c r="JIU155" s="3"/>
      <c r="JIV155" s="3"/>
      <c r="JIW155" s="3"/>
      <c r="JIX155" s="3"/>
      <c r="JIY155" s="3"/>
      <c r="JIZ155" s="3"/>
      <c r="JJA155" s="3"/>
      <c r="JJB155" s="3"/>
      <c r="JJC155" s="3"/>
      <c r="JJD155" s="3"/>
      <c r="JJE155" s="3"/>
      <c r="JJF155" s="3"/>
      <c r="JJG155" s="3"/>
      <c r="JJH155" s="3"/>
      <c r="JJI155" s="3"/>
      <c r="JJJ155" s="3"/>
      <c r="JJK155" s="3"/>
      <c r="JJL155" s="3"/>
      <c r="JJM155" s="3"/>
      <c r="JJN155" s="3"/>
      <c r="JJO155" s="3"/>
      <c r="JJP155" s="3"/>
      <c r="JJQ155" s="3"/>
      <c r="JJR155" s="3"/>
      <c r="JJS155" s="3"/>
      <c r="JJT155" s="3"/>
      <c r="JJU155" s="3"/>
      <c r="JJV155" s="3"/>
      <c r="JJW155" s="3"/>
      <c r="JJX155" s="3"/>
      <c r="JJY155" s="3"/>
      <c r="JJZ155" s="3"/>
      <c r="JKA155" s="3"/>
      <c r="JKB155" s="3"/>
      <c r="JKC155" s="3"/>
      <c r="JKD155" s="3"/>
      <c r="JKE155" s="3"/>
      <c r="JKF155" s="3"/>
      <c r="JKG155" s="3"/>
      <c r="JKH155" s="3"/>
      <c r="JKI155" s="3"/>
      <c r="JKJ155" s="3"/>
      <c r="JKK155" s="3"/>
      <c r="JKL155" s="3"/>
      <c r="JKM155" s="3"/>
      <c r="JKN155" s="3"/>
      <c r="JKO155" s="3"/>
      <c r="JKP155" s="3"/>
      <c r="JKQ155" s="3"/>
      <c r="JKR155" s="3"/>
      <c r="JKS155" s="3"/>
      <c r="JKT155" s="3"/>
      <c r="JKU155" s="3"/>
      <c r="JKV155" s="3"/>
      <c r="JKW155" s="3"/>
      <c r="JKX155" s="3"/>
      <c r="JKY155" s="3"/>
      <c r="JKZ155" s="3"/>
      <c r="JLA155" s="3"/>
      <c r="JLB155" s="3"/>
      <c r="JLC155" s="3"/>
      <c r="JLD155" s="3"/>
      <c r="JLE155" s="3"/>
      <c r="JLF155" s="3"/>
      <c r="JLG155" s="3"/>
      <c r="JLH155" s="3"/>
      <c r="JLI155" s="3"/>
      <c r="JLJ155" s="3"/>
      <c r="JLK155" s="3"/>
      <c r="JLL155" s="3"/>
      <c r="JLM155" s="3"/>
      <c r="JLN155" s="3"/>
      <c r="JLO155" s="3"/>
      <c r="JLP155" s="3"/>
      <c r="JLQ155" s="3"/>
      <c r="JLR155" s="3"/>
      <c r="JLS155" s="3"/>
      <c r="JLT155" s="3"/>
      <c r="JLU155" s="3"/>
      <c r="JLV155" s="3"/>
      <c r="JLW155" s="3"/>
      <c r="JLX155" s="3"/>
      <c r="JLY155" s="3"/>
      <c r="JLZ155" s="3"/>
      <c r="JMA155" s="3"/>
      <c r="JMB155" s="3"/>
      <c r="JMC155" s="3"/>
      <c r="JMD155" s="3"/>
      <c r="JME155" s="3"/>
      <c r="JMF155" s="3"/>
      <c r="JMG155" s="3"/>
      <c r="JMH155" s="3"/>
      <c r="JMI155" s="3"/>
      <c r="JMJ155" s="3"/>
      <c r="JMK155" s="3"/>
      <c r="JML155" s="3"/>
      <c r="JMM155" s="3"/>
      <c r="JMN155" s="3"/>
      <c r="JMO155" s="3"/>
      <c r="JMP155" s="3"/>
      <c r="JMQ155" s="3"/>
      <c r="JMR155" s="3"/>
      <c r="JMS155" s="3"/>
      <c r="JMT155" s="3"/>
      <c r="JMU155" s="3"/>
      <c r="JMV155" s="3"/>
      <c r="JMW155" s="3"/>
      <c r="JMX155" s="3"/>
      <c r="JMY155" s="3"/>
      <c r="JMZ155" s="3"/>
      <c r="JNA155" s="3"/>
      <c r="JNB155" s="3"/>
      <c r="JNC155" s="3"/>
      <c r="JND155" s="3"/>
      <c r="JNE155" s="3"/>
      <c r="JNF155" s="3"/>
      <c r="JNG155" s="3"/>
      <c r="JNH155" s="3"/>
      <c r="JNI155" s="3"/>
      <c r="JNJ155" s="3"/>
      <c r="JNK155" s="3"/>
      <c r="JNL155" s="3"/>
      <c r="JNM155" s="3"/>
      <c r="JNN155" s="3"/>
      <c r="JNO155" s="3"/>
      <c r="JNP155" s="3"/>
      <c r="JNQ155" s="3"/>
      <c r="JNR155" s="3"/>
      <c r="JNS155" s="3"/>
      <c r="JNT155" s="3"/>
      <c r="JNU155" s="3"/>
      <c r="JNV155" s="3"/>
      <c r="JNW155" s="3"/>
      <c r="JNX155" s="3"/>
      <c r="JNY155" s="3"/>
      <c r="JNZ155" s="3"/>
      <c r="JOA155" s="3"/>
      <c r="JOB155" s="3"/>
      <c r="JOC155" s="3"/>
      <c r="JOD155" s="3"/>
      <c r="JOE155" s="3"/>
      <c r="JOF155" s="3"/>
      <c r="JOG155" s="3"/>
      <c r="JOH155" s="3"/>
      <c r="JOI155" s="3"/>
      <c r="JOJ155" s="3"/>
      <c r="JOK155" s="3"/>
      <c r="JOL155" s="3"/>
      <c r="JOM155" s="3"/>
      <c r="JON155" s="3"/>
      <c r="JOO155" s="3"/>
      <c r="JOP155" s="3"/>
      <c r="JOQ155" s="3"/>
      <c r="JOR155" s="3"/>
      <c r="JOS155" s="3"/>
      <c r="JOT155" s="3"/>
      <c r="JOU155" s="3"/>
      <c r="JOV155" s="3"/>
      <c r="JOW155" s="3"/>
      <c r="JOX155" s="3"/>
      <c r="JOY155" s="3"/>
      <c r="JOZ155" s="3"/>
      <c r="JPA155" s="3"/>
      <c r="JPB155" s="3"/>
      <c r="JPC155" s="3"/>
      <c r="JPD155" s="3"/>
      <c r="JPE155" s="3"/>
      <c r="JPF155" s="3"/>
      <c r="JPG155" s="3"/>
      <c r="JPH155" s="3"/>
      <c r="JPI155" s="3"/>
      <c r="JPJ155" s="3"/>
      <c r="JPK155" s="3"/>
      <c r="JPL155" s="3"/>
      <c r="JPM155" s="3"/>
      <c r="JPN155" s="3"/>
      <c r="JPO155" s="3"/>
      <c r="JPP155" s="3"/>
      <c r="JPQ155" s="3"/>
      <c r="JPR155" s="3"/>
      <c r="JPS155" s="3"/>
      <c r="JPT155" s="3"/>
      <c r="JPU155" s="3"/>
      <c r="JPV155" s="3"/>
      <c r="JPW155" s="3"/>
      <c r="JPX155" s="3"/>
      <c r="JPY155" s="3"/>
      <c r="JPZ155" s="3"/>
      <c r="JQA155" s="3"/>
      <c r="JQB155" s="3"/>
      <c r="JQC155" s="3"/>
      <c r="JQD155" s="3"/>
      <c r="JQE155" s="3"/>
      <c r="JQF155" s="3"/>
      <c r="JQG155" s="3"/>
      <c r="JQH155" s="3"/>
      <c r="JQI155" s="3"/>
      <c r="JQJ155" s="3"/>
      <c r="JQK155" s="3"/>
      <c r="JQL155" s="3"/>
      <c r="JQM155" s="3"/>
      <c r="JQN155" s="3"/>
      <c r="JQO155" s="3"/>
      <c r="JQP155" s="3"/>
      <c r="JQQ155" s="3"/>
      <c r="JQR155" s="3"/>
      <c r="JQS155" s="3"/>
      <c r="JQT155" s="3"/>
      <c r="JQU155" s="3"/>
      <c r="JQV155" s="3"/>
      <c r="JQW155" s="3"/>
      <c r="JQX155" s="3"/>
      <c r="JQY155" s="3"/>
      <c r="JQZ155" s="3"/>
      <c r="JRA155" s="3"/>
      <c r="JRB155" s="3"/>
      <c r="JRC155" s="3"/>
      <c r="JRD155" s="3"/>
      <c r="JRE155" s="3"/>
      <c r="JRF155" s="3"/>
      <c r="JRG155" s="3"/>
      <c r="JRH155" s="3"/>
      <c r="JRI155" s="3"/>
      <c r="JRJ155" s="3"/>
      <c r="JRK155" s="3"/>
      <c r="JRL155" s="3"/>
      <c r="JRM155" s="3"/>
      <c r="JRN155" s="3"/>
      <c r="JRO155" s="3"/>
      <c r="JRP155" s="3"/>
      <c r="JRQ155" s="3"/>
      <c r="JRR155" s="3"/>
      <c r="JRS155" s="3"/>
      <c r="JRT155" s="3"/>
      <c r="JRU155" s="3"/>
      <c r="JRV155" s="3"/>
      <c r="JRW155" s="3"/>
      <c r="JRX155" s="3"/>
      <c r="JRY155" s="3"/>
      <c r="JRZ155" s="3"/>
      <c r="JSA155" s="3"/>
      <c r="JSB155" s="3"/>
      <c r="JSC155" s="3"/>
      <c r="JSD155" s="3"/>
      <c r="JSE155" s="3"/>
      <c r="JSF155" s="3"/>
      <c r="JSG155" s="3"/>
      <c r="JSH155" s="3"/>
      <c r="JSI155" s="3"/>
      <c r="JSJ155" s="3"/>
      <c r="JSK155" s="3"/>
      <c r="JSL155" s="3"/>
      <c r="JSM155" s="3"/>
      <c r="JSN155" s="3"/>
      <c r="JSO155" s="3"/>
      <c r="JSP155" s="3"/>
      <c r="JSQ155" s="3"/>
      <c r="JSR155" s="3"/>
      <c r="JSS155" s="3"/>
      <c r="JST155" s="3"/>
      <c r="JSU155" s="3"/>
      <c r="JSV155" s="3"/>
      <c r="JSW155" s="3"/>
      <c r="JSX155" s="3"/>
      <c r="JSY155" s="3"/>
      <c r="JSZ155" s="3"/>
      <c r="JTA155" s="3"/>
      <c r="JTB155" s="3"/>
      <c r="JTC155" s="3"/>
      <c r="JTD155" s="3"/>
      <c r="JTE155" s="3"/>
      <c r="JTF155" s="3"/>
      <c r="JTG155" s="3"/>
      <c r="JTH155" s="3"/>
      <c r="JTI155" s="3"/>
      <c r="JTJ155" s="3"/>
      <c r="JTK155" s="3"/>
      <c r="JTL155" s="3"/>
      <c r="JTM155" s="3"/>
      <c r="JTN155" s="3"/>
      <c r="JTO155" s="3"/>
      <c r="JTP155" s="3"/>
      <c r="JTQ155" s="3"/>
      <c r="JTR155" s="3"/>
      <c r="JTS155" s="3"/>
      <c r="JTT155" s="3"/>
      <c r="JTU155" s="3"/>
      <c r="JTV155" s="3"/>
      <c r="JTW155" s="3"/>
      <c r="JTX155" s="3"/>
      <c r="JTY155" s="3"/>
      <c r="JTZ155" s="3"/>
      <c r="JUA155" s="3"/>
      <c r="JUB155" s="3"/>
      <c r="JUC155" s="3"/>
      <c r="JUD155" s="3"/>
      <c r="JUE155" s="3"/>
      <c r="JUF155" s="3"/>
      <c r="JUG155" s="3"/>
      <c r="JUH155" s="3"/>
      <c r="JUI155" s="3"/>
      <c r="JUJ155" s="3"/>
      <c r="JUK155" s="3"/>
      <c r="JUL155" s="3"/>
      <c r="JUM155" s="3"/>
      <c r="JUN155" s="3"/>
      <c r="JUO155" s="3"/>
      <c r="JUP155" s="3"/>
      <c r="JUQ155" s="3"/>
      <c r="JUR155" s="3"/>
      <c r="JUS155" s="3"/>
      <c r="JUT155" s="3"/>
      <c r="JUU155" s="3"/>
      <c r="JUV155" s="3"/>
      <c r="JUW155" s="3"/>
      <c r="JUX155" s="3"/>
      <c r="JUY155" s="3"/>
      <c r="JUZ155" s="3"/>
      <c r="JVA155" s="3"/>
      <c r="JVB155" s="3"/>
      <c r="JVC155" s="3"/>
      <c r="JVD155" s="3"/>
      <c r="JVE155" s="3"/>
      <c r="JVF155" s="3"/>
      <c r="JVG155" s="3"/>
      <c r="JVH155" s="3"/>
      <c r="JVI155" s="3"/>
      <c r="JVJ155" s="3"/>
      <c r="JVK155" s="3"/>
      <c r="JVL155" s="3"/>
      <c r="JVM155" s="3"/>
      <c r="JVN155" s="3"/>
      <c r="JVO155" s="3"/>
      <c r="JVP155" s="3"/>
      <c r="JVQ155" s="3"/>
      <c r="JVR155" s="3"/>
      <c r="JVS155" s="3"/>
      <c r="JVT155" s="3"/>
      <c r="JVU155" s="3"/>
      <c r="JVV155" s="3"/>
      <c r="JVW155" s="3"/>
      <c r="JVX155" s="3"/>
      <c r="JVY155" s="3"/>
      <c r="JVZ155" s="3"/>
      <c r="JWA155" s="3"/>
      <c r="JWB155" s="3"/>
      <c r="JWC155" s="3"/>
      <c r="JWD155" s="3"/>
      <c r="JWE155" s="3"/>
      <c r="JWF155" s="3"/>
      <c r="JWG155" s="3"/>
      <c r="JWH155" s="3"/>
      <c r="JWI155" s="3"/>
      <c r="JWJ155" s="3"/>
      <c r="JWK155" s="3"/>
      <c r="JWL155" s="3"/>
      <c r="JWM155" s="3"/>
      <c r="JWN155" s="3"/>
      <c r="JWO155" s="3"/>
      <c r="JWP155" s="3"/>
      <c r="JWQ155" s="3"/>
      <c r="JWR155" s="3"/>
      <c r="JWS155" s="3"/>
      <c r="JWT155" s="3"/>
      <c r="JWU155" s="3"/>
      <c r="JWV155" s="3"/>
      <c r="JWW155" s="3"/>
      <c r="JWX155" s="3"/>
      <c r="JWY155" s="3"/>
      <c r="JWZ155" s="3"/>
      <c r="JXA155" s="3"/>
      <c r="JXB155" s="3"/>
      <c r="JXC155" s="3"/>
      <c r="JXD155" s="3"/>
      <c r="JXE155" s="3"/>
      <c r="JXF155" s="3"/>
      <c r="JXG155" s="3"/>
      <c r="JXH155" s="3"/>
      <c r="JXI155" s="3"/>
      <c r="JXJ155" s="3"/>
      <c r="JXK155" s="3"/>
      <c r="JXL155" s="3"/>
      <c r="JXM155" s="3"/>
      <c r="JXN155" s="3"/>
      <c r="JXO155" s="3"/>
      <c r="JXP155" s="3"/>
      <c r="JXQ155" s="3"/>
      <c r="JXR155" s="3"/>
      <c r="JXS155" s="3"/>
      <c r="JXT155" s="3"/>
      <c r="JXU155" s="3"/>
      <c r="JXV155" s="3"/>
      <c r="JXW155" s="3"/>
      <c r="JXX155" s="3"/>
      <c r="JXY155" s="3"/>
      <c r="JXZ155" s="3"/>
      <c r="JYA155" s="3"/>
      <c r="JYB155" s="3"/>
      <c r="JYC155" s="3"/>
      <c r="JYD155" s="3"/>
      <c r="JYE155" s="3"/>
      <c r="JYF155" s="3"/>
      <c r="JYG155" s="3"/>
      <c r="JYH155" s="3"/>
      <c r="JYI155" s="3"/>
      <c r="JYJ155" s="3"/>
      <c r="JYK155" s="3"/>
      <c r="JYL155" s="3"/>
      <c r="JYM155" s="3"/>
      <c r="JYN155" s="3"/>
      <c r="JYO155" s="3"/>
      <c r="JYP155" s="3"/>
      <c r="JYQ155" s="3"/>
      <c r="JYR155" s="3"/>
      <c r="JYS155" s="3"/>
      <c r="JYT155" s="3"/>
      <c r="JYU155" s="3"/>
      <c r="JYV155" s="3"/>
      <c r="JYW155" s="3"/>
      <c r="JYX155" s="3"/>
      <c r="JYY155" s="3"/>
      <c r="JYZ155" s="3"/>
      <c r="JZA155" s="3"/>
      <c r="JZB155" s="3"/>
      <c r="JZC155" s="3"/>
      <c r="JZD155" s="3"/>
      <c r="JZE155" s="3"/>
      <c r="JZF155" s="3"/>
      <c r="JZG155" s="3"/>
      <c r="JZH155" s="3"/>
      <c r="JZI155" s="3"/>
      <c r="JZJ155" s="3"/>
      <c r="JZK155" s="3"/>
      <c r="JZL155" s="3"/>
      <c r="JZM155" s="3"/>
      <c r="JZN155" s="3"/>
      <c r="JZO155" s="3"/>
      <c r="JZP155" s="3"/>
      <c r="JZQ155" s="3"/>
      <c r="JZR155" s="3"/>
      <c r="JZS155" s="3"/>
      <c r="JZT155" s="3"/>
      <c r="JZU155" s="3"/>
      <c r="JZV155" s="3"/>
      <c r="JZW155" s="3"/>
      <c r="JZX155" s="3"/>
      <c r="JZY155" s="3"/>
      <c r="JZZ155" s="3"/>
      <c r="KAA155" s="3"/>
      <c r="KAB155" s="3"/>
      <c r="KAC155" s="3"/>
      <c r="KAD155" s="3"/>
      <c r="KAE155" s="3"/>
      <c r="KAF155" s="3"/>
      <c r="KAG155" s="3"/>
      <c r="KAH155" s="3"/>
      <c r="KAI155" s="3"/>
      <c r="KAJ155" s="3"/>
      <c r="KAK155" s="3"/>
      <c r="KAL155" s="3"/>
      <c r="KAM155" s="3"/>
      <c r="KAN155" s="3"/>
      <c r="KAO155" s="3"/>
      <c r="KAP155" s="3"/>
      <c r="KAQ155" s="3"/>
      <c r="KAR155" s="3"/>
      <c r="KAS155" s="3"/>
      <c r="KAT155" s="3"/>
      <c r="KAU155" s="3"/>
      <c r="KAV155" s="3"/>
      <c r="KAW155" s="3"/>
      <c r="KAX155" s="3"/>
      <c r="KAY155" s="3"/>
      <c r="KAZ155" s="3"/>
      <c r="KBA155" s="3"/>
      <c r="KBB155" s="3"/>
      <c r="KBC155" s="3"/>
      <c r="KBD155" s="3"/>
      <c r="KBE155" s="3"/>
      <c r="KBF155" s="3"/>
      <c r="KBG155" s="3"/>
      <c r="KBH155" s="3"/>
      <c r="KBI155" s="3"/>
      <c r="KBJ155" s="3"/>
      <c r="KBK155" s="3"/>
      <c r="KBL155" s="3"/>
      <c r="KBM155" s="3"/>
      <c r="KBN155" s="3"/>
      <c r="KBO155" s="3"/>
      <c r="KBP155" s="3"/>
      <c r="KBQ155" s="3"/>
      <c r="KBR155" s="3"/>
      <c r="KBS155" s="3"/>
      <c r="KBT155" s="3"/>
      <c r="KBU155" s="3"/>
      <c r="KBV155" s="3"/>
      <c r="KBW155" s="3"/>
      <c r="KBX155" s="3"/>
      <c r="KBY155" s="3"/>
      <c r="KBZ155" s="3"/>
      <c r="KCA155" s="3"/>
      <c r="KCB155" s="3"/>
      <c r="KCC155" s="3"/>
      <c r="KCD155" s="3"/>
      <c r="KCE155" s="3"/>
      <c r="KCF155" s="3"/>
      <c r="KCG155" s="3"/>
      <c r="KCH155" s="3"/>
      <c r="KCI155" s="3"/>
      <c r="KCJ155" s="3"/>
      <c r="KCK155" s="3"/>
      <c r="KCL155" s="3"/>
      <c r="KCM155" s="3"/>
      <c r="KCN155" s="3"/>
      <c r="KCO155" s="3"/>
      <c r="KCP155" s="3"/>
      <c r="KCQ155" s="3"/>
      <c r="KCR155" s="3"/>
      <c r="KCS155" s="3"/>
      <c r="KCT155" s="3"/>
      <c r="KCU155" s="3"/>
      <c r="KCV155" s="3"/>
      <c r="KCW155" s="3"/>
      <c r="KCX155" s="3"/>
      <c r="KCY155" s="3"/>
      <c r="KCZ155" s="3"/>
      <c r="KDA155" s="3"/>
      <c r="KDB155" s="3"/>
      <c r="KDC155" s="3"/>
      <c r="KDD155" s="3"/>
      <c r="KDE155" s="3"/>
      <c r="KDF155" s="3"/>
      <c r="KDG155" s="3"/>
      <c r="KDH155" s="3"/>
      <c r="KDI155" s="3"/>
      <c r="KDJ155" s="3"/>
      <c r="KDK155" s="3"/>
      <c r="KDL155" s="3"/>
      <c r="KDM155" s="3"/>
      <c r="KDN155" s="3"/>
      <c r="KDO155" s="3"/>
      <c r="KDP155" s="3"/>
      <c r="KDQ155" s="3"/>
      <c r="KDR155" s="3"/>
      <c r="KDS155" s="3"/>
      <c r="KDT155" s="3"/>
      <c r="KDU155" s="3"/>
      <c r="KDV155" s="3"/>
      <c r="KDW155" s="3"/>
      <c r="KDX155" s="3"/>
      <c r="KDY155" s="3"/>
      <c r="KDZ155" s="3"/>
      <c r="KEA155" s="3"/>
      <c r="KEB155" s="3"/>
      <c r="KEC155" s="3"/>
      <c r="KED155" s="3"/>
      <c r="KEE155" s="3"/>
      <c r="KEF155" s="3"/>
      <c r="KEG155" s="3"/>
      <c r="KEH155" s="3"/>
      <c r="KEI155" s="3"/>
      <c r="KEJ155" s="3"/>
      <c r="KEK155" s="3"/>
      <c r="KEL155" s="3"/>
      <c r="KEM155" s="3"/>
      <c r="KEN155" s="3"/>
      <c r="KEO155" s="3"/>
      <c r="KEP155" s="3"/>
      <c r="KEQ155" s="3"/>
      <c r="KER155" s="3"/>
      <c r="KES155" s="3"/>
      <c r="KET155" s="3"/>
      <c r="KEU155" s="3"/>
      <c r="KEV155" s="3"/>
      <c r="KEW155" s="3"/>
      <c r="KEX155" s="3"/>
      <c r="KEY155" s="3"/>
      <c r="KEZ155" s="3"/>
      <c r="KFA155" s="3"/>
      <c r="KFB155" s="3"/>
      <c r="KFC155" s="3"/>
      <c r="KFD155" s="3"/>
      <c r="KFE155" s="3"/>
      <c r="KFF155" s="3"/>
      <c r="KFG155" s="3"/>
      <c r="KFH155" s="3"/>
      <c r="KFI155" s="3"/>
      <c r="KFJ155" s="3"/>
      <c r="KFK155" s="3"/>
      <c r="KFL155" s="3"/>
      <c r="KFM155" s="3"/>
      <c r="KFN155" s="3"/>
      <c r="KFO155" s="3"/>
      <c r="KFP155" s="3"/>
      <c r="KFQ155" s="3"/>
      <c r="KFR155" s="3"/>
      <c r="KFS155" s="3"/>
      <c r="KFT155" s="3"/>
      <c r="KFU155" s="3"/>
      <c r="KFV155" s="3"/>
      <c r="KFW155" s="3"/>
      <c r="KFX155" s="3"/>
      <c r="KFY155" s="3"/>
      <c r="KFZ155" s="3"/>
      <c r="KGA155" s="3"/>
      <c r="KGB155" s="3"/>
      <c r="KGC155" s="3"/>
      <c r="KGD155" s="3"/>
      <c r="KGE155" s="3"/>
      <c r="KGF155" s="3"/>
      <c r="KGG155" s="3"/>
      <c r="KGH155" s="3"/>
      <c r="KGI155" s="3"/>
      <c r="KGJ155" s="3"/>
      <c r="KGK155" s="3"/>
      <c r="KGL155" s="3"/>
      <c r="KGM155" s="3"/>
      <c r="KGN155" s="3"/>
      <c r="KGO155" s="3"/>
      <c r="KGP155" s="3"/>
      <c r="KGQ155" s="3"/>
      <c r="KGR155" s="3"/>
      <c r="KGS155" s="3"/>
      <c r="KGT155" s="3"/>
      <c r="KGU155" s="3"/>
      <c r="KGV155" s="3"/>
      <c r="KGW155" s="3"/>
      <c r="KGX155" s="3"/>
      <c r="KGY155" s="3"/>
      <c r="KGZ155" s="3"/>
      <c r="KHA155" s="3"/>
      <c r="KHB155" s="3"/>
      <c r="KHC155" s="3"/>
      <c r="KHD155" s="3"/>
      <c r="KHE155" s="3"/>
      <c r="KHF155" s="3"/>
      <c r="KHG155" s="3"/>
      <c r="KHH155" s="3"/>
      <c r="KHI155" s="3"/>
      <c r="KHJ155" s="3"/>
      <c r="KHK155" s="3"/>
      <c r="KHL155" s="3"/>
      <c r="KHM155" s="3"/>
      <c r="KHN155" s="3"/>
      <c r="KHO155" s="3"/>
      <c r="KHP155" s="3"/>
      <c r="KHQ155" s="3"/>
      <c r="KHR155" s="3"/>
      <c r="KHS155" s="3"/>
      <c r="KHT155" s="3"/>
      <c r="KHU155" s="3"/>
      <c r="KHV155" s="3"/>
      <c r="KHW155" s="3"/>
      <c r="KHX155" s="3"/>
      <c r="KHY155" s="3"/>
      <c r="KHZ155" s="3"/>
      <c r="KIA155" s="3"/>
      <c r="KIB155" s="3"/>
      <c r="KIC155" s="3"/>
      <c r="KID155" s="3"/>
      <c r="KIE155" s="3"/>
      <c r="KIF155" s="3"/>
      <c r="KIG155" s="3"/>
      <c r="KIH155" s="3"/>
      <c r="KII155" s="3"/>
      <c r="KIJ155" s="3"/>
      <c r="KIK155" s="3"/>
      <c r="KIL155" s="3"/>
      <c r="KIM155" s="3"/>
      <c r="KIN155" s="3"/>
      <c r="KIO155" s="3"/>
      <c r="KIP155" s="3"/>
      <c r="KIQ155" s="3"/>
      <c r="KIR155" s="3"/>
      <c r="KIS155" s="3"/>
      <c r="KIT155" s="3"/>
      <c r="KIU155" s="3"/>
      <c r="KIV155" s="3"/>
      <c r="KIW155" s="3"/>
      <c r="KIX155" s="3"/>
      <c r="KIY155" s="3"/>
      <c r="KIZ155" s="3"/>
      <c r="KJA155" s="3"/>
      <c r="KJB155" s="3"/>
      <c r="KJC155" s="3"/>
      <c r="KJD155" s="3"/>
      <c r="KJE155" s="3"/>
      <c r="KJF155" s="3"/>
      <c r="KJG155" s="3"/>
      <c r="KJH155" s="3"/>
      <c r="KJI155" s="3"/>
      <c r="KJJ155" s="3"/>
      <c r="KJK155" s="3"/>
      <c r="KJL155" s="3"/>
      <c r="KJM155" s="3"/>
      <c r="KJN155" s="3"/>
      <c r="KJO155" s="3"/>
      <c r="KJP155" s="3"/>
      <c r="KJQ155" s="3"/>
      <c r="KJR155" s="3"/>
      <c r="KJS155" s="3"/>
      <c r="KJT155" s="3"/>
      <c r="KJU155" s="3"/>
      <c r="KJV155" s="3"/>
      <c r="KJW155" s="3"/>
      <c r="KJX155" s="3"/>
      <c r="KJY155" s="3"/>
      <c r="KJZ155" s="3"/>
      <c r="KKA155" s="3"/>
      <c r="KKB155" s="3"/>
      <c r="KKC155" s="3"/>
      <c r="KKD155" s="3"/>
      <c r="KKE155" s="3"/>
      <c r="KKF155" s="3"/>
      <c r="KKG155" s="3"/>
      <c r="KKH155" s="3"/>
      <c r="KKI155" s="3"/>
      <c r="KKJ155" s="3"/>
      <c r="KKK155" s="3"/>
      <c r="KKL155" s="3"/>
      <c r="KKM155" s="3"/>
      <c r="KKN155" s="3"/>
      <c r="KKO155" s="3"/>
      <c r="KKP155" s="3"/>
      <c r="KKQ155" s="3"/>
      <c r="KKR155" s="3"/>
      <c r="KKS155" s="3"/>
      <c r="KKT155" s="3"/>
      <c r="KKU155" s="3"/>
      <c r="KKV155" s="3"/>
      <c r="KKW155" s="3"/>
      <c r="KKX155" s="3"/>
      <c r="KKY155" s="3"/>
      <c r="KKZ155" s="3"/>
      <c r="KLA155" s="3"/>
      <c r="KLB155" s="3"/>
      <c r="KLC155" s="3"/>
      <c r="KLD155" s="3"/>
      <c r="KLE155" s="3"/>
      <c r="KLF155" s="3"/>
      <c r="KLG155" s="3"/>
      <c r="KLH155" s="3"/>
      <c r="KLI155" s="3"/>
      <c r="KLJ155" s="3"/>
      <c r="KLK155" s="3"/>
      <c r="KLL155" s="3"/>
      <c r="KLM155" s="3"/>
      <c r="KLN155" s="3"/>
      <c r="KLO155" s="3"/>
      <c r="KLP155" s="3"/>
      <c r="KLQ155" s="3"/>
      <c r="KLR155" s="3"/>
      <c r="KLS155" s="3"/>
      <c r="KLT155" s="3"/>
      <c r="KLU155" s="3"/>
      <c r="KLV155" s="3"/>
      <c r="KLW155" s="3"/>
      <c r="KLX155" s="3"/>
      <c r="KLY155" s="3"/>
      <c r="KLZ155" s="3"/>
      <c r="KMA155" s="3"/>
      <c r="KMB155" s="3"/>
      <c r="KMC155" s="3"/>
      <c r="KMD155" s="3"/>
      <c r="KME155" s="3"/>
      <c r="KMF155" s="3"/>
      <c r="KMG155" s="3"/>
      <c r="KMH155" s="3"/>
      <c r="KMI155" s="3"/>
      <c r="KMJ155" s="3"/>
      <c r="KMK155" s="3"/>
      <c r="KML155" s="3"/>
      <c r="KMM155" s="3"/>
      <c r="KMN155" s="3"/>
      <c r="KMO155" s="3"/>
      <c r="KMP155" s="3"/>
      <c r="KMQ155" s="3"/>
      <c r="KMR155" s="3"/>
      <c r="KMS155" s="3"/>
      <c r="KMT155" s="3"/>
      <c r="KMU155" s="3"/>
      <c r="KMV155" s="3"/>
      <c r="KMW155" s="3"/>
      <c r="KMX155" s="3"/>
      <c r="KMY155" s="3"/>
      <c r="KMZ155" s="3"/>
      <c r="KNA155" s="3"/>
      <c r="KNB155" s="3"/>
      <c r="KNC155" s="3"/>
      <c r="KND155" s="3"/>
      <c r="KNE155" s="3"/>
      <c r="KNF155" s="3"/>
      <c r="KNG155" s="3"/>
      <c r="KNH155" s="3"/>
      <c r="KNI155" s="3"/>
      <c r="KNJ155" s="3"/>
      <c r="KNK155" s="3"/>
      <c r="KNL155" s="3"/>
      <c r="KNM155" s="3"/>
      <c r="KNN155" s="3"/>
      <c r="KNO155" s="3"/>
      <c r="KNP155" s="3"/>
      <c r="KNQ155" s="3"/>
      <c r="KNR155" s="3"/>
      <c r="KNS155" s="3"/>
      <c r="KNT155" s="3"/>
      <c r="KNU155" s="3"/>
      <c r="KNV155" s="3"/>
      <c r="KNW155" s="3"/>
      <c r="KNX155" s="3"/>
      <c r="KNY155" s="3"/>
      <c r="KNZ155" s="3"/>
      <c r="KOA155" s="3"/>
      <c r="KOB155" s="3"/>
      <c r="KOC155" s="3"/>
      <c r="KOD155" s="3"/>
      <c r="KOE155" s="3"/>
      <c r="KOF155" s="3"/>
      <c r="KOG155" s="3"/>
      <c r="KOH155" s="3"/>
      <c r="KOI155" s="3"/>
      <c r="KOJ155" s="3"/>
      <c r="KOK155" s="3"/>
      <c r="KOL155" s="3"/>
      <c r="KOM155" s="3"/>
      <c r="KON155" s="3"/>
      <c r="KOO155" s="3"/>
      <c r="KOP155" s="3"/>
      <c r="KOQ155" s="3"/>
      <c r="KOR155" s="3"/>
      <c r="KOS155" s="3"/>
      <c r="KOT155" s="3"/>
      <c r="KOU155" s="3"/>
      <c r="KOV155" s="3"/>
      <c r="KOW155" s="3"/>
      <c r="KOX155" s="3"/>
      <c r="KOY155" s="3"/>
      <c r="KOZ155" s="3"/>
      <c r="KPA155" s="3"/>
      <c r="KPB155" s="3"/>
      <c r="KPC155" s="3"/>
      <c r="KPD155" s="3"/>
      <c r="KPE155" s="3"/>
      <c r="KPF155" s="3"/>
      <c r="KPG155" s="3"/>
      <c r="KPH155" s="3"/>
      <c r="KPI155" s="3"/>
      <c r="KPJ155" s="3"/>
      <c r="KPK155" s="3"/>
      <c r="KPL155" s="3"/>
      <c r="KPM155" s="3"/>
      <c r="KPN155" s="3"/>
      <c r="KPO155" s="3"/>
      <c r="KPP155" s="3"/>
      <c r="KPQ155" s="3"/>
      <c r="KPR155" s="3"/>
      <c r="KPS155" s="3"/>
      <c r="KPT155" s="3"/>
      <c r="KPU155" s="3"/>
      <c r="KPV155" s="3"/>
      <c r="KPW155" s="3"/>
      <c r="KPX155" s="3"/>
      <c r="KPY155" s="3"/>
      <c r="KPZ155" s="3"/>
      <c r="KQA155" s="3"/>
      <c r="KQB155" s="3"/>
      <c r="KQC155" s="3"/>
      <c r="KQD155" s="3"/>
      <c r="KQE155" s="3"/>
      <c r="KQF155" s="3"/>
      <c r="KQG155" s="3"/>
      <c r="KQH155" s="3"/>
      <c r="KQI155" s="3"/>
      <c r="KQJ155" s="3"/>
      <c r="KQK155" s="3"/>
      <c r="KQL155" s="3"/>
      <c r="KQM155" s="3"/>
      <c r="KQN155" s="3"/>
      <c r="KQO155" s="3"/>
      <c r="KQP155" s="3"/>
      <c r="KQQ155" s="3"/>
      <c r="KQR155" s="3"/>
      <c r="KQS155" s="3"/>
      <c r="KQT155" s="3"/>
      <c r="KQU155" s="3"/>
      <c r="KQV155" s="3"/>
      <c r="KQW155" s="3"/>
      <c r="KQX155" s="3"/>
      <c r="KQY155" s="3"/>
      <c r="KQZ155" s="3"/>
      <c r="KRA155" s="3"/>
      <c r="KRB155" s="3"/>
      <c r="KRC155" s="3"/>
      <c r="KRD155" s="3"/>
      <c r="KRE155" s="3"/>
      <c r="KRF155" s="3"/>
      <c r="KRG155" s="3"/>
      <c r="KRH155" s="3"/>
      <c r="KRI155" s="3"/>
      <c r="KRJ155" s="3"/>
      <c r="KRK155" s="3"/>
      <c r="KRL155" s="3"/>
      <c r="KRM155" s="3"/>
      <c r="KRN155" s="3"/>
      <c r="KRO155" s="3"/>
      <c r="KRP155" s="3"/>
      <c r="KRQ155" s="3"/>
      <c r="KRR155" s="3"/>
      <c r="KRS155" s="3"/>
      <c r="KRT155" s="3"/>
      <c r="KRU155" s="3"/>
      <c r="KRV155" s="3"/>
      <c r="KRW155" s="3"/>
      <c r="KRX155" s="3"/>
      <c r="KRY155" s="3"/>
      <c r="KRZ155" s="3"/>
      <c r="KSA155" s="3"/>
      <c r="KSB155" s="3"/>
      <c r="KSC155" s="3"/>
      <c r="KSD155" s="3"/>
      <c r="KSE155" s="3"/>
      <c r="KSF155" s="3"/>
      <c r="KSG155" s="3"/>
      <c r="KSH155" s="3"/>
      <c r="KSI155" s="3"/>
      <c r="KSJ155" s="3"/>
      <c r="KSK155" s="3"/>
      <c r="KSL155" s="3"/>
      <c r="KSM155" s="3"/>
      <c r="KSN155" s="3"/>
      <c r="KSO155" s="3"/>
      <c r="KSP155" s="3"/>
      <c r="KSQ155" s="3"/>
      <c r="KSR155" s="3"/>
      <c r="KSS155" s="3"/>
      <c r="KST155" s="3"/>
      <c r="KSU155" s="3"/>
      <c r="KSV155" s="3"/>
      <c r="KSW155" s="3"/>
      <c r="KSX155" s="3"/>
      <c r="KSY155" s="3"/>
      <c r="KSZ155" s="3"/>
      <c r="KTA155" s="3"/>
      <c r="KTB155" s="3"/>
      <c r="KTC155" s="3"/>
      <c r="KTD155" s="3"/>
      <c r="KTE155" s="3"/>
      <c r="KTF155" s="3"/>
      <c r="KTG155" s="3"/>
      <c r="KTH155" s="3"/>
      <c r="KTI155" s="3"/>
      <c r="KTJ155" s="3"/>
      <c r="KTK155" s="3"/>
      <c r="KTL155" s="3"/>
      <c r="KTM155" s="3"/>
      <c r="KTN155" s="3"/>
      <c r="KTO155" s="3"/>
      <c r="KTP155" s="3"/>
      <c r="KTQ155" s="3"/>
      <c r="KTR155" s="3"/>
      <c r="KTS155" s="3"/>
      <c r="KTT155" s="3"/>
      <c r="KTU155" s="3"/>
      <c r="KTV155" s="3"/>
      <c r="KTW155" s="3"/>
      <c r="KTX155" s="3"/>
      <c r="KTY155" s="3"/>
      <c r="KTZ155" s="3"/>
      <c r="KUA155" s="3"/>
      <c r="KUB155" s="3"/>
      <c r="KUC155" s="3"/>
      <c r="KUD155" s="3"/>
      <c r="KUE155" s="3"/>
      <c r="KUF155" s="3"/>
      <c r="KUG155" s="3"/>
      <c r="KUH155" s="3"/>
      <c r="KUI155" s="3"/>
      <c r="KUJ155" s="3"/>
      <c r="KUK155" s="3"/>
      <c r="KUL155" s="3"/>
      <c r="KUM155" s="3"/>
      <c r="KUN155" s="3"/>
      <c r="KUO155" s="3"/>
      <c r="KUP155" s="3"/>
      <c r="KUQ155" s="3"/>
      <c r="KUR155" s="3"/>
      <c r="KUS155" s="3"/>
      <c r="KUT155" s="3"/>
      <c r="KUU155" s="3"/>
      <c r="KUV155" s="3"/>
      <c r="KUW155" s="3"/>
      <c r="KUX155" s="3"/>
      <c r="KUY155" s="3"/>
      <c r="KUZ155" s="3"/>
      <c r="KVA155" s="3"/>
      <c r="KVB155" s="3"/>
      <c r="KVC155" s="3"/>
      <c r="KVD155" s="3"/>
      <c r="KVE155" s="3"/>
      <c r="KVF155" s="3"/>
      <c r="KVG155" s="3"/>
      <c r="KVH155" s="3"/>
      <c r="KVI155" s="3"/>
      <c r="KVJ155" s="3"/>
      <c r="KVK155" s="3"/>
      <c r="KVL155" s="3"/>
      <c r="KVM155" s="3"/>
      <c r="KVN155" s="3"/>
      <c r="KVO155" s="3"/>
      <c r="KVP155" s="3"/>
      <c r="KVQ155" s="3"/>
      <c r="KVR155" s="3"/>
      <c r="KVS155" s="3"/>
      <c r="KVT155" s="3"/>
      <c r="KVU155" s="3"/>
      <c r="KVV155" s="3"/>
      <c r="KVW155" s="3"/>
      <c r="KVX155" s="3"/>
      <c r="KVY155" s="3"/>
      <c r="KVZ155" s="3"/>
      <c r="KWA155" s="3"/>
      <c r="KWB155" s="3"/>
      <c r="KWC155" s="3"/>
      <c r="KWD155" s="3"/>
      <c r="KWE155" s="3"/>
      <c r="KWF155" s="3"/>
      <c r="KWG155" s="3"/>
      <c r="KWH155" s="3"/>
      <c r="KWI155" s="3"/>
      <c r="KWJ155" s="3"/>
      <c r="KWK155" s="3"/>
      <c r="KWL155" s="3"/>
      <c r="KWM155" s="3"/>
      <c r="KWN155" s="3"/>
      <c r="KWO155" s="3"/>
      <c r="KWP155" s="3"/>
      <c r="KWQ155" s="3"/>
      <c r="KWR155" s="3"/>
      <c r="KWS155" s="3"/>
      <c r="KWT155" s="3"/>
      <c r="KWU155" s="3"/>
      <c r="KWV155" s="3"/>
      <c r="KWW155" s="3"/>
      <c r="KWX155" s="3"/>
      <c r="KWY155" s="3"/>
      <c r="KWZ155" s="3"/>
      <c r="KXA155" s="3"/>
      <c r="KXB155" s="3"/>
      <c r="KXC155" s="3"/>
      <c r="KXD155" s="3"/>
      <c r="KXE155" s="3"/>
      <c r="KXF155" s="3"/>
      <c r="KXG155" s="3"/>
      <c r="KXH155" s="3"/>
      <c r="KXI155" s="3"/>
      <c r="KXJ155" s="3"/>
      <c r="KXK155" s="3"/>
      <c r="KXL155" s="3"/>
      <c r="KXM155" s="3"/>
      <c r="KXN155" s="3"/>
      <c r="KXO155" s="3"/>
      <c r="KXP155" s="3"/>
      <c r="KXQ155" s="3"/>
      <c r="KXR155" s="3"/>
      <c r="KXS155" s="3"/>
      <c r="KXT155" s="3"/>
      <c r="KXU155" s="3"/>
      <c r="KXV155" s="3"/>
      <c r="KXW155" s="3"/>
      <c r="KXX155" s="3"/>
      <c r="KXY155" s="3"/>
      <c r="KXZ155" s="3"/>
      <c r="KYA155" s="3"/>
      <c r="KYB155" s="3"/>
      <c r="KYC155" s="3"/>
      <c r="KYD155" s="3"/>
      <c r="KYE155" s="3"/>
      <c r="KYF155" s="3"/>
      <c r="KYG155" s="3"/>
      <c r="KYH155" s="3"/>
      <c r="KYI155" s="3"/>
      <c r="KYJ155" s="3"/>
      <c r="KYK155" s="3"/>
      <c r="KYL155" s="3"/>
      <c r="KYM155" s="3"/>
      <c r="KYN155" s="3"/>
      <c r="KYO155" s="3"/>
      <c r="KYP155" s="3"/>
      <c r="KYQ155" s="3"/>
      <c r="KYR155" s="3"/>
      <c r="KYS155" s="3"/>
      <c r="KYT155" s="3"/>
      <c r="KYU155" s="3"/>
      <c r="KYV155" s="3"/>
      <c r="KYW155" s="3"/>
      <c r="KYX155" s="3"/>
      <c r="KYY155" s="3"/>
      <c r="KYZ155" s="3"/>
      <c r="KZA155" s="3"/>
      <c r="KZB155" s="3"/>
      <c r="KZC155" s="3"/>
      <c r="KZD155" s="3"/>
      <c r="KZE155" s="3"/>
      <c r="KZF155" s="3"/>
      <c r="KZG155" s="3"/>
      <c r="KZH155" s="3"/>
      <c r="KZI155" s="3"/>
      <c r="KZJ155" s="3"/>
      <c r="KZK155" s="3"/>
      <c r="KZL155" s="3"/>
      <c r="KZM155" s="3"/>
      <c r="KZN155" s="3"/>
      <c r="KZO155" s="3"/>
      <c r="KZP155" s="3"/>
      <c r="KZQ155" s="3"/>
      <c r="KZR155" s="3"/>
      <c r="KZS155" s="3"/>
      <c r="KZT155" s="3"/>
      <c r="KZU155" s="3"/>
      <c r="KZV155" s="3"/>
      <c r="KZW155" s="3"/>
      <c r="KZX155" s="3"/>
      <c r="KZY155" s="3"/>
      <c r="KZZ155" s="3"/>
      <c r="LAA155" s="3"/>
      <c r="LAB155" s="3"/>
      <c r="LAC155" s="3"/>
      <c r="LAD155" s="3"/>
      <c r="LAE155" s="3"/>
      <c r="LAF155" s="3"/>
      <c r="LAG155" s="3"/>
      <c r="LAH155" s="3"/>
      <c r="LAI155" s="3"/>
      <c r="LAJ155" s="3"/>
      <c r="LAK155" s="3"/>
      <c r="LAL155" s="3"/>
      <c r="LAM155" s="3"/>
      <c r="LAN155" s="3"/>
      <c r="LAO155" s="3"/>
      <c r="LAP155" s="3"/>
      <c r="LAQ155" s="3"/>
      <c r="LAR155" s="3"/>
      <c r="LAS155" s="3"/>
      <c r="LAT155" s="3"/>
      <c r="LAU155" s="3"/>
      <c r="LAV155" s="3"/>
      <c r="LAW155" s="3"/>
      <c r="LAX155" s="3"/>
      <c r="LAY155" s="3"/>
      <c r="LAZ155" s="3"/>
      <c r="LBA155" s="3"/>
      <c r="LBB155" s="3"/>
      <c r="LBC155" s="3"/>
      <c r="LBD155" s="3"/>
      <c r="LBE155" s="3"/>
      <c r="LBF155" s="3"/>
      <c r="LBG155" s="3"/>
      <c r="LBH155" s="3"/>
      <c r="LBI155" s="3"/>
      <c r="LBJ155" s="3"/>
      <c r="LBK155" s="3"/>
      <c r="LBL155" s="3"/>
      <c r="LBM155" s="3"/>
      <c r="LBN155" s="3"/>
      <c r="LBO155" s="3"/>
      <c r="LBP155" s="3"/>
      <c r="LBQ155" s="3"/>
      <c r="LBR155" s="3"/>
      <c r="LBS155" s="3"/>
      <c r="LBT155" s="3"/>
      <c r="LBU155" s="3"/>
      <c r="LBV155" s="3"/>
      <c r="LBW155" s="3"/>
      <c r="LBX155" s="3"/>
      <c r="LBY155" s="3"/>
      <c r="LBZ155" s="3"/>
      <c r="LCA155" s="3"/>
      <c r="LCB155" s="3"/>
      <c r="LCC155" s="3"/>
      <c r="LCD155" s="3"/>
      <c r="LCE155" s="3"/>
      <c r="LCF155" s="3"/>
      <c r="LCG155" s="3"/>
      <c r="LCH155" s="3"/>
      <c r="LCI155" s="3"/>
      <c r="LCJ155" s="3"/>
      <c r="LCK155" s="3"/>
      <c r="LCL155" s="3"/>
      <c r="LCM155" s="3"/>
      <c r="LCN155" s="3"/>
      <c r="LCO155" s="3"/>
      <c r="LCP155" s="3"/>
      <c r="LCQ155" s="3"/>
      <c r="LCR155" s="3"/>
      <c r="LCS155" s="3"/>
      <c r="LCT155" s="3"/>
      <c r="LCU155" s="3"/>
      <c r="LCV155" s="3"/>
      <c r="LCW155" s="3"/>
      <c r="LCX155" s="3"/>
      <c r="LCY155" s="3"/>
      <c r="LCZ155" s="3"/>
      <c r="LDA155" s="3"/>
      <c r="LDB155" s="3"/>
      <c r="LDC155" s="3"/>
      <c r="LDD155" s="3"/>
      <c r="LDE155" s="3"/>
      <c r="LDF155" s="3"/>
      <c r="LDG155" s="3"/>
      <c r="LDH155" s="3"/>
      <c r="LDI155" s="3"/>
      <c r="LDJ155" s="3"/>
      <c r="LDK155" s="3"/>
      <c r="LDL155" s="3"/>
      <c r="LDM155" s="3"/>
      <c r="LDN155" s="3"/>
      <c r="LDO155" s="3"/>
      <c r="LDP155" s="3"/>
      <c r="LDQ155" s="3"/>
      <c r="LDR155" s="3"/>
      <c r="LDS155" s="3"/>
      <c r="LDT155" s="3"/>
      <c r="LDU155" s="3"/>
      <c r="LDV155" s="3"/>
      <c r="LDW155" s="3"/>
      <c r="LDX155" s="3"/>
      <c r="LDY155" s="3"/>
      <c r="LDZ155" s="3"/>
      <c r="LEA155" s="3"/>
      <c r="LEB155" s="3"/>
      <c r="LEC155" s="3"/>
      <c r="LED155" s="3"/>
      <c r="LEE155" s="3"/>
      <c r="LEF155" s="3"/>
      <c r="LEG155" s="3"/>
      <c r="LEH155" s="3"/>
      <c r="LEI155" s="3"/>
      <c r="LEJ155" s="3"/>
      <c r="LEK155" s="3"/>
      <c r="LEL155" s="3"/>
      <c r="LEM155" s="3"/>
      <c r="LEN155" s="3"/>
      <c r="LEO155" s="3"/>
      <c r="LEP155" s="3"/>
      <c r="LEQ155" s="3"/>
      <c r="LER155" s="3"/>
      <c r="LES155" s="3"/>
      <c r="LET155" s="3"/>
      <c r="LEU155" s="3"/>
      <c r="LEV155" s="3"/>
      <c r="LEW155" s="3"/>
      <c r="LEX155" s="3"/>
      <c r="LEY155" s="3"/>
      <c r="LEZ155" s="3"/>
      <c r="LFA155" s="3"/>
      <c r="LFB155" s="3"/>
      <c r="LFC155" s="3"/>
      <c r="LFD155" s="3"/>
      <c r="LFE155" s="3"/>
      <c r="LFF155" s="3"/>
      <c r="LFG155" s="3"/>
      <c r="LFH155" s="3"/>
      <c r="LFI155" s="3"/>
      <c r="LFJ155" s="3"/>
      <c r="LFK155" s="3"/>
      <c r="LFL155" s="3"/>
      <c r="LFM155" s="3"/>
      <c r="LFN155" s="3"/>
      <c r="LFO155" s="3"/>
      <c r="LFP155" s="3"/>
      <c r="LFQ155" s="3"/>
      <c r="LFR155" s="3"/>
      <c r="LFS155" s="3"/>
      <c r="LFT155" s="3"/>
      <c r="LFU155" s="3"/>
      <c r="LFV155" s="3"/>
      <c r="LFW155" s="3"/>
      <c r="LFX155" s="3"/>
      <c r="LFY155" s="3"/>
      <c r="LFZ155" s="3"/>
      <c r="LGA155" s="3"/>
      <c r="LGB155" s="3"/>
      <c r="LGC155" s="3"/>
      <c r="LGD155" s="3"/>
      <c r="LGE155" s="3"/>
      <c r="LGF155" s="3"/>
      <c r="LGG155" s="3"/>
      <c r="LGH155" s="3"/>
      <c r="LGI155" s="3"/>
      <c r="LGJ155" s="3"/>
      <c r="LGK155" s="3"/>
      <c r="LGL155" s="3"/>
      <c r="LGM155" s="3"/>
      <c r="LGN155" s="3"/>
      <c r="LGO155" s="3"/>
      <c r="LGP155" s="3"/>
      <c r="LGQ155" s="3"/>
      <c r="LGR155" s="3"/>
      <c r="LGS155" s="3"/>
      <c r="LGT155" s="3"/>
      <c r="LGU155" s="3"/>
      <c r="LGV155" s="3"/>
      <c r="LGW155" s="3"/>
      <c r="LGX155" s="3"/>
      <c r="LGY155" s="3"/>
      <c r="LGZ155" s="3"/>
      <c r="LHA155" s="3"/>
      <c r="LHB155" s="3"/>
      <c r="LHC155" s="3"/>
      <c r="LHD155" s="3"/>
      <c r="LHE155" s="3"/>
      <c r="LHF155" s="3"/>
      <c r="LHG155" s="3"/>
      <c r="LHH155" s="3"/>
      <c r="LHI155" s="3"/>
      <c r="LHJ155" s="3"/>
      <c r="LHK155" s="3"/>
      <c r="LHL155" s="3"/>
      <c r="LHM155" s="3"/>
      <c r="LHN155" s="3"/>
      <c r="LHO155" s="3"/>
      <c r="LHP155" s="3"/>
      <c r="LHQ155" s="3"/>
      <c r="LHR155" s="3"/>
      <c r="LHS155" s="3"/>
      <c r="LHT155" s="3"/>
      <c r="LHU155" s="3"/>
      <c r="LHV155" s="3"/>
      <c r="LHW155" s="3"/>
      <c r="LHX155" s="3"/>
      <c r="LHY155" s="3"/>
      <c r="LHZ155" s="3"/>
      <c r="LIA155" s="3"/>
      <c r="LIB155" s="3"/>
      <c r="LIC155" s="3"/>
      <c r="LID155" s="3"/>
      <c r="LIE155" s="3"/>
      <c r="LIF155" s="3"/>
      <c r="LIG155" s="3"/>
      <c r="LIH155" s="3"/>
      <c r="LII155" s="3"/>
      <c r="LIJ155" s="3"/>
      <c r="LIK155" s="3"/>
      <c r="LIL155" s="3"/>
      <c r="LIM155" s="3"/>
      <c r="LIN155" s="3"/>
      <c r="LIO155" s="3"/>
      <c r="LIP155" s="3"/>
      <c r="LIQ155" s="3"/>
      <c r="LIR155" s="3"/>
      <c r="LIS155" s="3"/>
      <c r="LIT155" s="3"/>
      <c r="LIU155" s="3"/>
      <c r="LIV155" s="3"/>
      <c r="LIW155" s="3"/>
      <c r="LIX155" s="3"/>
      <c r="LIY155" s="3"/>
      <c r="LIZ155" s="3"/>
      <c r="LJA155" s="3"/>
      <c r="LJB155" s="3"/>
      <c r="LJC155" s="3"/>
      <c r="LJD155" s="3"/>
      <c r="LJE155" s="3"/>
      <c r="LJF155" s="3"/>
      <c r="LJG155" s="3"/>
      <c r="LJH155" s="3"/>
      <c r="LJI155" s="3"/>
      <c r="LJJ155" s="3"/>
      <c r="LJK155" s="3"/>
      <c r="LJL155" s="3"/>
      <c r="LJM155" s="3"/>
      <c r="LJN155" s="3"/>
      <c r="LJO155" s="3"/>
      <c r="LJP155" s="3"/>
      <c r="LJQ155" s="3"/>
      <c r="LJR155" s="3"/>
      <c r="LJS155" s="3"/>
      <c r="LJT155" s="3"/>
      <c r="LJU155" s="3"/>
      <c r="LJV155" s="3"/>
      <c r="LJW155" s="3"/>
      <c r="LJX155" s="3"/>
      <c r="LJY155" s="3"/>
      <c r="LJZ155" s="3"/>
      <c r="LKA155" s="3"/>
      <c r="LKB155" s="3"/>
      <c r="LKC155" s="3"/>
      <c r="LKD155" s="3"/>
      <c r="LKE155" s="3"/>
      <c r="LKF155" s="3"/>
      <c r="LKG155" s="3"/>
      <c r="LKH155" s="3"/>
      <c r="LKI155" s="3"/>
      <c r="LKJ155" s="3"/>
      <c r="LKK155" s="3"/>
      <c r="LKL155" s="3"/>
      <c r="LKM155" s="3"/>
      <c r="LKN155" s="3"/>
      <c r="LKO155" s="3"/>
      <c r="LKP155" s="3"/>
      <c r="LKQ155" s="3"/>
      <c r="LKR155" s="3"/>
      <c r="LKS155" s="3"/>
      <c r="LKT155" s="3"/>
      <c r="LKU155" s="3"/>
      <c r="LKV155" s="3"/>
      <c r="LKW155" s="3"/>
      <c r="LKX155" s="3"/>
      <c r="LKY155" s="3"/>
      <c r="LKZ155" s="3"/>
      <c r="LLA155" s="3"/>
      <c r="LLB155" s="3"/>
      <c r="LLC155" s="3"/>
      <c r="LLD155" s="3"/>
      <c r="LLE155" s="3"/>
      <c r="LLF155" s="3"/>
      <c r="LLG155" s="3"/>
      <c r="LLH155" s="3"/>
      <c r="LLI155" s="3"/>
      <c r="LLJ155" s="3"/>
      <c r="LLK155" s="3"/>
      <c r="LLL155" s="3"/>
      <c r="LLM155" s="3"/>
      <c r="LLN155" s="3"/>
      <c r="LLO155" s="3"/>
      <c r="LLP155" s="3"/>
      <c r="LLQ155" s="3"/>
      <c r="LLR155" s="3"/>
      <c r="LLS155" s="3"/>
      <c r="LLT155" s="3"/>
      <c r="LLU155" s="3"/>
      <c r="LLV155" s="3"/>
      <c r="LLW155" s="3"/>
      <c r="LLX155" s="3"/>
      <c r="LLY155" s="3"/>
      <c r="LLZ155" s="3"/>
      <c r="LMA155" s="3"/>
      <c r="LMB155" s="3"/>
      <c r="LMC155" s="3"/>
      <c r="LMD155" s="3"/>
      <c r="LME155" s="3"/>
      <c r="LMF155" s="3"/>
      <c r="LMG155" s="3"/>
      <c r="LMH155" s="3"/>
      <c r="LMI155" s="3"/>
      <c r="LMJ155" s="3"/>
      <c r="LMK155" s="3"/>
      <c r="LML155" s="3"/>
      <c r="LMM155" s="3"/>
      <c r="LMN155" s="3"/>
      <c r="LMO155" s="3"/>
      <c r="LMP155" s="3"/>
      <c r="LMQ155" s="3"/>
      <c r="LMR155" s="3"/>
      <c r="LMS155" s="3"/>
      <c r="LMT155" s="3"/>
      <c r="LMU155" s="3"/>
      <c r="LMV155" s="3"/>
      <c r="LMW155" s="3"/>
      <c r="LMX155" s="3"/>
      <c r="LMY155" s="3"/>
      <c r="LMZ155" s="3"/>
      <c r="LNA155" s="3"/>
      <c r="LNB155" s="3"/>
      <c r="LNC155" s="3"/>
      <c r="LND155" s="3"/>
      <c r="LNE155" s="3"/>
      <c r="LNF155" s="3"/>
      <c r="LNG155" s="3"/>
      <c r="LNH155" s="3"/>
      <c r="LNI155" s="3"/>
      <c r="LNJ155" s="3"/>
      <c r="LNK155" s="3"/>
      <c r="LNL155" s="3"/>
      <c r="LNM155" s="3"/>
      <c r="LNN155" s="3"/>
      <c r="LNO155" s="3"/>
      <c r="LNP155" s="3"/>
      <c r="LNQ155" s="3"/>
      <c r="LNR155" s="3"/>
      <c r="LNS155" s="3"/>
      <c r="LNT155" s="3"/>
      <c r="LNU155" s="3"/>
      <c r="LNV155" s="3"/>
      <c r="LNW155" s="3"/>
      <c r="LNX155" s="3"/>
      <c r="LNY155" s="3"/>
      <c r="LNZ155" s="3"/>
      <c r="LOA155" s="3"/>
      <c r="LOB155" s="3"/>
      <c r="LOC155" s="3"/>
      <c r="LOD155" s="3"/>
      <c r="LOE155" s="3"/>
      <c r="LOF155" s="3"/>
      <c r="LOG155" s="3"/>
      <c r="LOH155" s="3"/>
      <c r="LOI155" s="3"/>
      <c r="LOJ155" s="3"/>
      <c r="LOK155" s="3"/>
      <c r="LOL155" s="3"/>
      <c r="LOM155" s="3"/>
      <c r="LON155" s="3"/>
      <c r="LOO155" s="3"/>
      <c r="LOP155" s="3"/>
      <c r="LOQ155" s="3"/>
      <c r="LOR155" s="3"/>
      <c r="LOS155" s="3"/>
      <c r="LOT155" s="3"/>
      <c r="LOU155" s="3"/>
      <c r="LOV155" s="3"/>
      <c r="LOW155" s="3"/>
      <c r="LOX155" s="3"/>
      <c r="LOY155" s="3"/>
      <c r="LOZ155" s="3"/>
      <c r="LPA155" s="3"/>
      <c r="LPB155" s="3"/>
      <c r="LPC155" s="3"/>
      <c r="LPD155" s="3"/>
      <c r="LPE155" s="3"/>
      <c r="LPF155" s="3"/>
      <c r="LPG155" s="3"/>
      <c r="LPH155" s="3"/>
      <c r="LPI155" s="3"/>
      <c r="LPJ155" s="3"/>
      <c r="LPK155" s="3"/>
      <c r="LPL155" s="3"/>
      <c r="LPM155" s="3"/>
      <c r="LPN155" s="3"/>
      <c r="LPO155" s="3"/>
      <c r="LPP155" s="3"/>
      <c r="LPQ155" s="3"/>
      <c r="LPR155" s="3"/>
      <c r="LPS155" s="3"/>
      <c r="LPT155" s="3"/>
      <c r="LPU155" s="3"/>
      <c r="LPV155" s="3"/>
      <c r="LPW155" s="3"/>
      <c r="LPX155" s="3"/>
      <c r="LPY155" s="3"/>
      <c r="LPZ155" s="3"/>
      <c r="LQA155" s="3"/>
      <c r="LQB155" s="3"/>
      <c r="LQC155" s="3"/>
      <c r="LQD155" s="3"/>
      <c r="LQE155" s="3"/>
      <c r="LQF155" s="3"/>
      <c r="LQG155" s="3"/>
      <c r="LQH155" s="3"/>
      <c r="LQI155" s="3"/>
      <c r="LQJ155" s="3"/>
      <c r="LQK155" s="3"/>
      <c r="LQL155" s="3"/>
      <c r="LQM155" s="3"/>
      <c r="LQN155" s="3"/>
      <c r="LQO155" s="3"/>
      <c r="LQP155" s="3"/>
      <c r="LQQ155" s="3"/>
      <c r="LQR155" s="3"/>
      <c r="LQS155" s="3"/>
      <c r="LQT155" s="3"/>
      <c r="LQU155" s="3"/>
      <c r="LQV155" s="3"/>
      <c r="LQW155" s="3"/>
      <c r="LQX155" s="3"/>
      <c r="LQY155" s="3"/>
      <c r="LQZ155" s="3"/>
      <c r="LRA155" s="3"/>
      <c r="LRB155" s="3"/>
      <c r="LRC155" s="3"/>
      <c r="LRD155" s="3"/>
      <c r="LRE155" s="3"/>
      <c r="LRF155" s="3"/>
      <c r="LRG155" s="3"/>
      <c r="LRH155" s="3"/>
      <c r="LRI155" s="3"/>
      <c r="LRJ155" s="3"/>
      <c r="LRK155" s="3"/>
      <c r="LRL155" s="3"/>
      <c r="LRM155" s="3"/>
      <c r="LRN155" s="3"/>
      <c r="LRO155" s="3"/>
      <c r="LRP155" s="3"/>
      <c r="LRQ155" s="3"/>
      <c r="LRR155" s="3"/>
      <c r="LRS155" s="3"/>
      <c r="LRT155" s="3"/>
      <c r="LRU155" s="3"/>
      <c r="LRV155" s="3"/>
      <c r="LRW155" s="3"/>
      <c r="LRX155" s="3"/>
      <c r="LRY155" s="3"/>
      <c r="LRZ155" s="3"/>
      <c r="LSA155" s="3"/>
      <c r="LSB155" s="3"/>
      <c r="LSC155" s="3"/>
      <c r="LSD155" s="3"/>
      <c r="LSE155" s="3"/>
      <c r="LSF155" s="3"/>
      <c r="LSG155" s="3"/>
      <c r="LSH155" s="3"/>
      <c r="LSI155" s="3"/>
      <c r="LSJ155" s="3"/>
      <c r="LSK155" s="3"/>
      <c r="LSL155" s="3"/>
      <c r="LSM155" s="3"/>
      <c r="LSN155" s="3"/>
      <c r="LSO155" s="3"/>
      <c r="LSP155" s="3"/>
      <c r="LSQ155" s="3"/>
      <c r="LSR155" s="3"/>
      <c r="LSS155" s="3"/>
      <c r="LST155" s="3"/>
      <c r="LSU155" s="3"/>
      <c r="LSV155" s="3"/>
      <c r="LSW155" s="3"/>
      <c r="LSX155" s="3"/>
      <c r="LSY155" s="3"/>
      <c r="LSZ155" s="3"/>
      <c r="LTA155" s="3"/>
      <c r="LTB155" s="3"/>
      <c r="LTC155" s="3"/>
      <c r="LTD155" s="3"/>
      <c r="LTE155" s="3"/>
      <c r="LTF155" s="3"/>
      <c r="LTG155" s="3"/>
      <c r="LTH155" s="3"/>
      <c r="LTI155" s="3"/>
      <c r="LTJ155" s="3"/>
      <c r="LTK155" s="3"/>
      <c r="LTL155" s="3"/>
      <c r="LTM155" s="3"/>
      <c r="LTN155" s="3"/>
      <c r="LTO155" s="3"/>
      <c r="LTP155" s="3"/>
      <c r="LTQ155" s="3"/>
      <c r="LTR155" s="3"/>
      <c r="LTS155" s="3"/>
      <c r="LTT155" s="3"/>
      <c r="LTU155" s="3"/>
      <c r="LTV155" s="3"/>
      <c r="LTW155" s="3"/>
      <c r="LTX155" s="3"/>
      <c r="LTY155" s="3"/>
      <c r="LTZ155" s="3"/>
      <c r="LUA155" s="3"/>
      <c r="LUB155" s="3"/>
      <c r="LUC155" s="3"/>
      <c r="LUD155" s="3"/>
      <c r="LUE155" s="3"/>
      <c r="LUF155" s="3"/>
      <c r="LUG155" s="3"/>
      <c r="LUH155" s="3"/>
      <c r="LUI155" s="3"/>
      <c r="LUJ155" s="3"/>
      <c r="LUK155" s="3"/>
      <c r="LUL155" s="3"/>
      <c r="LUM155" s="3"/>
      <c r="LUN155" s="3"/>
      <c r="LUO155" s="3"/>
      <c r="LUP155" s="3"/>
      <c r="LUQ155" s="3"/>
      <c r="LUR155" s="3"/>
      <c r="LUS155" s="3"/>
      <c r="LUT155" s="3"/>
      <c r="LUU155" s="3"/>
      <c r="LUV155" s="3"/>
      <c r="LUW155" s="3"/>
      <c r="LUX155" s="3"/>
      <c r="LUY155" s="3"/>
      <c r="LUZ155" s="3"/>
      <c r="LVA155" s="3"/>
      <c r="LVB155" s="3"/>
      <c r="LVC155" s="3"/>
      <c r="LVD155" s="3"/>
      <c r="LVE155" s="3"/>
      <c r="LVF155" s="3"/>
      <c r="LVG155" s="3"/>
      <c r="LVH155" s="3"/>
      <c r="LVI155" s="3"/>
      <c r="LVJ155" s="3"/>
      <c r="LVK155" s="3"/>
      <c r="LVL155" s="3"/>
      <c r="LVM155" s="3"/>
      <c r="LVN155" s="3"/>
      <c r="LVO155" s="3"/>
      <c r="LVP155" s="3"/>
      <c r="LVQ155" s="3"/>
      <c r="LVR155" s="3"/>
      <c r="LVS155" s="3"/>
      <c r="LVT155" s="3"/>
      <c r="LVU155" s="3"/>
      <c r="LVV155" s="3"/>
      <c r="LVW155" s="3"/>
      <c r="LVX155" s="3"/>
      <c r="LVY155" s="3"/>
      <c r="LVZ155" s="3"/>
      <c r="LWA155" s="3"/>
      <c r="LWB155" s="3"/>
      <c r="LWC155" s="3"/>
      <c r="LWD155" s="3"/>
      <c r="LWE155" s="3"/>
      <c r="LWF155" s="3"/>
      <c r="LWG155" s="3"/>
      <c r="LWH155" s="3"/>
      <c r="LWI155" s="3"/>
      <c r="LWJ155" s="3"/>
      <c r="LWK155" s="3"/>
      <c r="LWL155" s="3"/>
      <c r="LWM155" s="3"/>
      <c r="LWN155" s="3"/>
      <c r="LWO155" s="3"/>
      <c r="LWP155" s="3"/>
      <c r="LWQ155" s="3"/>
      <c r="LWR155" s="3"/>
      <c r="LWS155" s="3"/>
      <c r="LWT155" s="3"/>
      <c r="LWU155" s="3"/>
      <c r="LWV155" s="3"/>
      <c r="LWW155" s="3"/>
      <c r="LWX155" s="3"/>
      <c r="LWY155" s="3"/>
      <c r="LWZ155" s="3"/>
      <c r="LXA155" s="3"/>
      <c r="LXB155" s="3"/>
      <c r="LXC155" s="3"/>
      <c r="LXD155" s="3"/>
      <c r="LXE155" s="3"/>
      <c r="LXF155" s="3"/>
      <c r="LXG155" s="3"/>
      <c r="LXH155" s="3"/>
      <c r="LXI155" s="3"/>
      <c r="LXJ155" s="3"/>
      <c r="LXK155" s="3"/>
      <c r="LXL155" s="3"/>
      <c r="LXM155" s="3"/>
      <c r="LXN155" s="3"/>
      <c r="LXO155" s="3"/>
      <c r="LXP155" s="3"/>
      <c r="LXQ155" s="3"/>
      <c r="LXR155" s="3"/>
      <c r="LXS155" s="3"/>
      <c r="LXT155" s="3"/>
      <c r="LXU155" s="3"/>
      <c r="LXV155" s="3"/>
      <c r="LXW155" s="3"/>
      <c r="LXX155" s="3"/>
      <c r="LXY155" s="3"/>
      <c r="LXZ155" s="3"/>
      <c r="LYA155" s="3"/>
      <c r="LYB155" s="3"/>
      <c r="LYC155" s="3"/>
      <c r="LYD155" s="3"/>
      <c r="LYE155" s="3"/>
      <c r="LYF155" s="3"/>
      <c r="LYG155" s="3"/>
      <c r="LYH155" s="3"/>
      <c r="LYI155" s="3"/>
      <c r="LYJ155" s="3"/>
      <c r="LYK155" s="3"/>
      <c r="LYL155" s="3"/>
      <c r="LYM155" s="3"/>
      <c r="LYN155" s="3"/>
      <c r="LYO155" s="3"/>
      <c r="LYP155" s="3"/>
      <c r="LYQ155" s="3"/>
      <c r="LYR155" s="3"/>
      <c r="LYS155" s="3"/>
      <c r="LYT155" s="3"/>
      <c r="LYU155" s="3"/>
      <c r="LYV155" s="3"/>
      <c r="LYW155" s="3"/>
      <c r="LYX155" s="3"/>
      <c r="LYY155" s="3"/>
      <c r="LYZ155" s="3"/>
      <c r="LZA155" s="3"/>
      <c r="LZB155" s="3"/>
      <c r="LZC155" s="3"/>
      <c r="LZD155" s="3"/>
      <c r="LZE155" s="3"/>
      <c r="LZF155" s="3"/>
      <c r="LZG155" s="3"/>
      <c r="LZH155" s="3"/>
      <c r="LZI155" s="3"/>
      <c r="LZJ155" s="3"/>
      <c r="LZK155" s="3"/>
      <c r="LZL155" s="3"/>
      <c r="LZM155" s="3"/>
      <c r="LZN155" s="3"/>
      <c r="LZO155" s="3"/>
      <c r="LZP155" s="3"/>
      <c r="LZQ155" s="3"/>
      <c r="LZR155" s="3"/>
      <c r="LZS155" s="3"/>
      <c r="LZT155" s="3"/>
      <c r="LZU155" s="3"/>
      <c r="LZV155" s="3"/>
      <c r="LZW155" s="3"/>
      <c r="LZX155" s="3"/>
      <c r="LZY155" s="3"/>
      <c r="LZZ155" s="3"/>
      <c r="MAA155" s="3"/>
      <c r="MAB155" s="3"/>
      <c r="MAC155" s="3"/>
      <c r="MAD155" s="3"/>
      <c r="MAE155" s="3"/>
      <c r="MAF155" s="3"/>
      <c r="MAG155" s="3"/>
      <c r="MAH155" s="3"/>
      <c r="MAI155" s="3"/>
      <c r="MAJ155" s="3"/>
      <c r="MAK155" s="3"/>
      <c r="MAL155" s="3"/>
      <c r="MAM155" s="3"/>
      <c r="MAN155" s="3"/>
      <c r="MAO155" s="3"/>
      <c r="MAP155" s="3"/>
      <c r="MAQ155" s="3"/>
      <c r="MAR155" s="3"/>
      <c r="MAS155" s="3"/>
      <c r="MAT155" s="3"/>
      <c r="MAU155" s="3"/>
      <c r="MAV155" s="3"/>
      <c r="MAW155" s="3"/>
      <c r="MAX155" s="3"/>
      <c r="MAY155" s="3"/>
      <c r="MAZ155" s="3"/>
      <c r="MBA155" s="3"/>
      <c r="MBB155" s="3"/>
      <c r="MBC155" s="3"/>
      <c r="MBD155" s="3"/>
      <c r="MBE155" s="3"/>
      <c r="MBF155" s="3"/>
      <c r="MBG155" s="3"/>
      <c r="MBH155" s="3"/>
      <c r="MBI155" s="3"/>
      <c r="MBJ155" s="3"/>
      <c r="MBK155" s="3"/>
      <c r="MBL155" s="3"/>
      <c r="MBM155" s="3"/>
      <c r="MBN155" s="3"/>
      <c r="MBO155" s="3"/>
      <c r="MBP155" s="3"/>
      <c r="MBQ155" s="3"/>
      <c r="MBR155" s="3"/>
      <c r="MBS155" s="3"/>
      <c r="MBT155" s="3"/>
      <c r="MBU155" s="3"/>
      <c r="MBV155" s="3"/>
      <c r="MBW155" s="3"/>
      <c r="MBX155" s="3"/>
      <c r="MBY155" s="3"/>
      <c r="MBZ155" s="3"/>
      <c r="MCA155" s="3"/>
      <c r="MCB155" s="3"/>
      <c r="MCC155" s="3"/>
      <c r="MCD155" s="3"/>
      <c r="MCE155" s="3"/>
      <c r="MCF155" s="3"/>
      <c r="MCG155" s="3"/>
      <c r="MCH155" s="3"/>
      <c r="MCI155" s="3"/>
      <c r="MCJ155" s="3"/>
      <c r="MCK155" s="3"/>
      <c r="MCL155" s="3"/>
      <c r="MCM155" s="3"/>
      <c r="MCN155" s="3"/>
      <c r="MCO155" s="3"/>
      <c r="MCP155" s="3"/>
      <c r="MCQ155" s="3"/>
      <c r="MCR155" s="3"/>
      <c r="MCS155" s="3"/>
      <c r="MCT155" s="3"/>
      <c r="MCU155" s="3"/>
      <c r="MCV155" s="3"/>
      <c r="MCW155" s="3"/>
      <c r="MCX155" s="3"/>
      <c r="MCY155" s="3"/>
      <c r="MCZ155" s="3"/>
      <c r="MDA155" s="3"/>
      <c r="MDB155" s="3"/>
      <c r="MDC155" s="3"/>
      <c r="MDD155" s="3"/>
      <c r="MDE155" s="3"/>
      <c r="MDF155" s="3"/>
      <c r="MDG155" s="3"/>
      <c r="MDH155" s="3"/>
      <c r="MDI155" s="3"/>
      <c r="MDJ155" s="3"/>
      <c r="MDK155" s="3"/>
      <c r="MDL155" s="3"/>
      <c r="MDM155" s="3"/>
      <c r="MDN155" s="3"/>
      <c r="MDO155" s="3"/>
      <c r="MDP155" s="3"/>
      <c r="MDQ155" s="3"/>
      <c r="MDR155" s="3"/>
      <c r="MDS155" s="3"/>
      <c r="MDT155" s="3"/>
      <c r="MDU155" s="3"/>
      <c r="MDV155" s="3"/>
      <c r="MDW155" s="3"/>
      <c r="MDX155" s="3"/>
      <c r="MDY155" s="3"/>
      <c r="MDZ155" s="3"/>
      <c r="MEA155" s="3"/>
      <c r="MEB155" s="3"/>
      <c r="MEC155" s="3"/>
      <c r="MED155" s="3"/>
      <c r="MEE155" s="3"/>
      <c r="MEF155" s="3"/>
      <c r="MEG155" s="3"/>
      <c r="MEH155" s="3"/>
      <c r="MEI155" s="3"/>
      <c r="MEJ155" s="3"/>
      <c r="MEK155" s="3"/>
      <c r="MEL155" s="3"/>
      <c r="MEM155" s="3"/>
      <c r="MEN155" s="3"/>
      <c r="MEO155" s="3"/>
      <c r="MEP155" s="3"/>
      <c r="MEQ155" s="3"/>
      <c r="MER155" s="3"/>
      <c r="MES155" s="3"/>
      <c r="MET155" s="3"/>
      <c r="MEU155" s="3"/>
      <c r="MEV155" s="3"/>
      <c r="MEW155" s="3"/>
      <c r="MEX155" s="3"/>
      <c r="MEY155" s="3"/>
      <c r="MEZ155" s="3"/>
      <c r="MFA155" s="3"/>
      <c r="MFB155" s="3"/>
      <c r="MFC155" s="3"/>
      <c r="MFD155" s="3"/>
      <c r="MFE155" s="3"/>
      <c r="MFF155" s="3"/>
      <c r="MFG155" s="3"/>
      <c r="MFH155" s="3"/>
      <c r="MFI155" s="3"/>
      <c r="MFJ155" s="3"/>
      <c r="MFK155" s="3"/>
      <c r="MFL155" s="3"/>
      <c r="MFM155" s="3"/>
      <c r="MFN155" s="3"/>
      <c r="MFO155" s="3"/>
      <c r="MFP155" s="3"/>
      <c r="MFQ155" s="3"/>
      <c r="MFR155" s="3"/>
      <c r="MFS155" s="3"/>
      <c r="MFT155" s="3"/>
      <c r="MFU155" s="3"/>
      <c r="MFV155" s="3"/>
      <c r="MFW155" s="3"/>
      <c r="MFX155" s="3"/>
      <c r="MFY155" s="3"/>
      <c r="MFZ155" s="3"/>
      <c r="MGA155" s="3"/>
      <c r="MGB155" s="3"/>
      <c r="MGC155" s="3"/>
      <c r="MGD155" s="3"/>
      <c r="MGE155" s="3"/>
      <c r="MGF155" s="3"/>
      <c r="MGG155" s="3"/>
      <c r="MGH155" s="3"/>
      <c r="MGI155" s="3"/>
      <c r="MGJ155" s="3"/>
      <c r="MGK155" s="3"/>
      <c r="MGL155" s="3"/>
      <c r="MGM155" s="3"/>
      <c r="MGN155" s="3"/>
      <c r="MGO155" s="3"/>
      <c r="MGP155" s="3"/>
      <c r="MGQ155" s="3"/>
      <c r="MGR155" s="3"/>
      <c r="MGS155" s="3"/>
      <c r="MGT155" s="3"/>
      <c r="MGU155" s="3"/>
      <c r="MGV155" s="3"/>
      <c r="MGW155" s="3"/>
      <c r="MGX155" s="3"/>
      <c r="MGY155" s="3"/>
      <c r="MGZ155" s="3"/>
      <c r="MHA155" s="3"/>
      <c r="MHB155" s="3"/>
      <c r="MHC155" s="3"/>
      <c r="MHD155" s="3"/>
      <c r="MHE155" s="3"/>
      <c r="MHF155" s="3"/>
      <c r="MHG155" s="3"/>
      <c r="MHH155" s="3"/>
      <c r="MHI155" s="3"/>
      <c r="MHJ155" s="3"/>
      <c r="MHK155" s="3"/>
      <c r="MHL155" s="3"/>
      <c r="MHM155" s="3"/>
      <c r="MHN155" s="3"/>
      <c r="MHO155" s="3"/>
      <c r="MHP155" s="3"/>
      <c r="MHQ155" s="3"/>
      <c r="MHR155" s="3"/>
      <c r="MHS155" s="3"/>
      <c r="MHT155" s="3"/>
      <c r="MHU155" s="3"/>
      <c r="MHV155" s="3"/>
      <c r="MHW155" s="3"/>
      <c r="MHX155" s="3"/>
      <c r="MHY155" s="3"/>
      <c r="MHZ155" s="3"/>
      <c r="MIA155" s="3"/>
      <c r="MIB155" s="3"/>
      <c r="MIC155" s="3"/>
      <c r="MID155" s="3"/>
      <c r="MIE155" s="3"/>
      <c r="MIF155" s="3"/>
      <c r="MIG155" s="3"/>
      <c r="MIH155" s="3"/>
      <c r="MII155" s="3"/>
      <c r="MIJ155" s="3"/>
      <c r="MIK155" s="3"/>
      <c r="MIL155" s="3"/>
      <c r="MIM155" s="3"/>
      <c r="MIN155" s="3"/>
      <c r="MIO155" s="3"/>
      <c r="MIP155" s="3"/>
      <c r="MIQ155" s="3"/>
      <c r="MIR155" s="3"/>
      <c r="MIS155" s="3"/>
      <c r="MIT155" s="3"/>
      <c r="MIU155" s="3"/>
      <c r="MIV155" s="3"/>
      <c r="MIW155" s="3"/>
      <c r="MIX155" s="3"/>
      <c r="MIY155" s="3"/>
      <c r="MIZ155" s="3"/>
      <c r="MJA155" s="3"/>
      <c r="MJB155" s="3"/>
      <c r="MJC155" s="3"/>
      <c r="MJD155" s="3"/>
      <c r="MJE155" s="3"/>
      <c r="MJF155" s="3"/>
      <c r="MJG155" s="3"/>
      <c r="MJH155" s="3"/>
      <c r="MJI155" s="3"/>
      <c r="MJJ155" s="3"/>
      <c r="MJK155" s="3"/>
      <c r="MJL155" s="3"/>
      <c r="MJM155" s="3"/>
      <c r="MJN155" s="3"/>
      <c r="MJO155" s="3"/>
      <c r="MJP155" s="3"/>
      <c r="MJQ155" s="3"/>
      <c r="MJR155" s="3"/>
      <c r="MJS155" s="3"/>
      <c r="MJT155" s="3"/>
      <c r="MJU155" s="3"/>
      <c r="MJV155" s="3"/>
      <c r="MJW155" s="3"/>
      <c r="MJX155" s="3"/>
      <c r="MJY155" s="3"/>
      <c r="MJZ155" s="3"/>
      <c r="MKA155" s="3"/>
      <c r="MKB155" s="3"/>
      <c r="MKC155" s="3"/>
      <c r="MKD155" s="3"/>
      <c r="MKE155" s="3"/>
      <c r="MKF155" s="3"/>
      <c r="MKG155" s="3"/>
      <c r="MKH155" s="3"/>
      <c r="MKI155" s="3"/>
      <c r="MKJ155" s="3"/>
      <c r="MKK155" s="3"/>
      <c r="MKL155" s="3"/>
      <c r="MKM155" s="3"/>
      <c r="MKN155" s="3"/>
      <c r="MKO155" s="3"/>
      <c r="MKP155" s="3"/>
      <c r="MKQ155" s="3"/>
      <c r="MKR155" s="3"/>
      <c r="MKS155" s="3"/>
      <c r="MKT155" s="3"/>
      <c r="MKU155" s="3"/>
      <c r="MKV155" s="3"/>
      <c r="MKW155" s="3"/>
      <c r="MKX155" s="3"/>
      <c r="MKY155" s="3"/>
      <c r="MKZ155" s="3"/>
      <c r="MLA155" s="3"/>
      <c r="MLB155" s="3"/>
      <c r="MLC155" s="3"/>
      <c r="MLD155" s="3"/>
      <c r="MLE155" s="3"/>
      <c r="MLF155" s="3"/>
      <c r="MLG155" s="3"/>
      <c r="MLH155" s="3"/>
      <c r="MLI155" s="3"/>
      <c r="MLJ155" s="3"/>
      <c r="MLK155" s="3"/>
      <c r="MLL155" s="3"/>
      <c r="MLM155" s="3"/>
      <c r="MLN155" s="3"/>
      <c r="MLO155" s="3"/>
      <c r="MLP155" s="3"/>
      <c r="MLQ155" s="3"/>
      <c r="MLR155" s="3"/>
      <c r="MLS155" s="3"/>
      <c r="MLT155" s="3"/>
      <c r="MLU155" s="3"/>
      <c r="MLV155" s="3"/>
      <c r="MLW155" s="3"/>
      <c r="MLX155" s="3"/>
      <c r="MLY155" s="3"/>
      <c r="MLZ155" s="3"/>
      <c r="MMA155" s="3"/>
      <c r="MMB155" s="3"/>
      <c r="MMC155" s="3"/>
      <c r="MMD155" s="3"/>
      <c r="MME155" s="3"/>
      <c r="MMF155" s="3"/>
      <c r="MMG155" s="3"/>
      <c r="MMH155" s="3"/>
      <c r="MMI155" s="3"/>
      <c r="MMJ155" s="3"/>
      <c r="MMK155" s="3"/>
      <c r="MML155" s="3"/>
      <c r="MMM155" s="3"/>
      <c r="MMN155" s="3"/>
      <c r="MMO155" s="3"/>
      <c r="MMP155" s="3"/>
      <c r="MMQ155" s="3"/>
      <c r="MMR155" s="3"/>
      <c r="MMS155" s="3"/>
      <c r="MMT155" s="3"/>
      <c r="MMU155" s="3"/>
      <c r="MMV155" s="3"/>
      <c r="MMW155" s="3"/>
      <c r="MMX155" s="3"/>
      <c r="MMY155" s="3"/>
      <c r="MMZ155" s="3"/>
      <c r="MNA155" s="3"/>
      <c r="MNB155" s="3"/>
      <c r="MNC155" s="3"/>
      <c r="MND155" s="3"/>
      <c r="MNE155" s="3"/>
      <c r="MNF155" s="3"/>
      <c r="MNG155" s="3"/>
      <c r="MNH155" s="3"/>
      <c r="MNI155" s="3"/>
      <c r="MNJ155" s="3"/>
      <c r="MNK155" s="3"/>
      <c r="MNL155" s="3"/>
      <c r="MNM155" s="3"/>
      <c r="MNN155" s="3"/>
      <c r="MNO155" s="3"/>
      <c r="MNP155" s="3"/>
      <c r="MNQ155" s="3"/>
      <c r="MNR155" s="3"/>
      <c r="MNS155" s="3"/>
      <c r="MNT155" s="3"/>
      <c r="MNU155" s="3"/>
      <c r="MNV155" s="3"/>
      <c r="MNW155" s="3"/>
      <c r="MNX155" s="3"/>
      <c r="MNY155" s="3"/>
      <c r="MNZ155" s="3"/>
      <c r="MOA155" s="3"/>
      <c r="MOB155" s="3"/>
      <c r="MOC155" s="3"/>
      <c r="MOD155" s="3"/>
      <c r="MOE155" s="3"/>
      <c r="MOF155" s="3"/>
      <c r="MOG155" s="3"/>
      <c r="MOH155" s="3"/>
      <c r="MOI155" s="3"/>
      <c r="MOJ155" s="3"/>
      <c r="MOK155" s="3"/>
      <c r="MOL155" s="3"/>
      <c r="MOM155" s="3"/>
      <c r="MON155" s="3"/>
      <c r="MOO155" s="3"/>
      <c r="MOP155" s="3"/>
      <c r="MOQ155" s="3"/>
      <c r="MOR155" s="3"/>
      <c r="MOS155" s="3"/>
      <c r="MOT155" s="3"/>
      <c r="MOU155" s="3"/>
      <c r="MOV155" s="3"/>
      <c r="MOW155" s="3"/>
      <c r="MOX155" s="3"/>
      <c r="MOY155" s="3"/>
      <c r="MOZ155" s="3"/>
      <c r="MPA155" s="3"/>
      <c r="MPB155" s="3"/>
      <c r="MPC155" s="3"/>
      <c r="MPD155" s="3"/>
      <c r="MPE155" s="3"/>
      <c r="MPF155" s="3"/>
      <c r="MPG155" s="3"/>
      <c r="MPH155" s="3"/>
      <c r="MPI155" s="3"/>
      <c r="MPJ155" s="3"/>
      <c r="MPK155" s="3"/>
      <c r="MPL155" s="3"/>
      <c r="MPM155" s="3"/>
      <c r="MPN155" s="3"/>
      <c r="MPO155" s="3"/>
      <c r="MPP155" s="3"/>
      <c r="MPQ155" s="3"/>
      <c r="MPR155" s="3"/>
      <c r="MPS155" s="3"/>
      <c r="MPT155" s="3"/>
      <c r="MPU155" s="3"/>
      <c r="MPV155" s="3"/>
      <c r="MPW155" s="3"/>
      <c r="MPX155" s="3"/>
      <c r="MPY155" s="3"/>
      <c r="MPZ155" s="3"/>
      <c r="MQA155" s="3"/>
      <c r="MQB155" s="3"/>
      <c r="MQC155" s="3"/>
      <c r="MQD155" s="3"/>
      <c r="MQE155" s="3"/>
      <c r="MQF155" s="3"/>
      <c r="MQG155" s="3"/>
      <c r="MQH155" s="3"/>
      <c r="MQI155" s="3"/>
      <c r="MQJ155" s="3"/>
      <c r="MQK155" s="3"/>
      <c r="MQL155" s="3"/>
      <c r="MQM155" s="3"/>
      <c r="MQN155" s="3"/>
      <c r="MQO155" s="3"/>
      <c r="MQP155" s="3"/>
      <c r="MQQ155" s="3"/>
      <c r="MQR155" s="3"/>
      <c r="MQS155" s="3"/>
      <c r="MQT155" s="3"/>
      <c r="MQU155" s="3"/>
      <c r="MQV155" s="3"/>
      <c r="MQW155" s="3"/>
      <c r="MQX155" s="3"/>
      <c r="MQY155" s="3"/>
      <c r="MQZ155" s="3"/>
      <c r="MRA155" s="3"/>
      <c r="MRB155" s="3"/>
      <c r="MRC155" s="3"/>
      <c r="MRD155" s="3"/>
      <c r="MRE155" s="3"/>
      <c r="MRF155" s="3"/>
      <c r="MRG155" s="3"/>
      <c r="MRH155" s="3"/>
      <c r="MRI155" s="3"/>
      <c r="MRJ155" s="3"/>
      <c r="MRK155" s="3"/>
      <c r="MRL155" s="3"/>
      <c r="MRM155" s="3"/>
      <c r="MRN155" s="3"/>
      <c r="MRO155" s="3"/>
      <c r="MRP155" s="3"/>
      <c r="MRQ155" s="3"/>
      <c r="MRR155" s="3"/>
      <c r="MRS155" s="3"/>
      <c r="MRT155" s="3"/>
      <c r="MRU155" s="3"/>
      <c r="MRV155" s="3"/>
      <c r="MRW155" s="3"/>
      <c r="MRX155" s="3"/>
      <c r="MRY155" s="3"/>
      <c r="MRZ155" s="3"/>
      <c r="MSA155" s="3"/>
      <c r="MSB155" s="3"/>
      <c r="MSC155" s="3"/>
      <c r="MSD155" s="3"/>
      <c r="MSE155" s="3"/>
      <c r="MSF155" s="3"/>
      <c r="MSG155" s="3"/>
      <c r="MSH155" s="3"/>
      <c r="MSI155" s="3"/>
      <c r="MSJ155" s="3"/>
      <c r="MSK155" s="3"/>
      <c r="MSL155" s="3"/>
      <c r="MSM155" s="3"/>
      <c r="MSN155" s="3"/>
      <c r="MSO155" s="3"/>
      <c r="MSP155" s="3"/>
      <c r="MSQ155" s="3"/>
      <c r="MSR155" s="3"/>
      <c r="MSS155" s="3"/>
      <c r="MST155" s="3"/>
      <c r="MSU155" s="3"/>
      <c r="MSV155" s="3"/>
      <c r="MSW155" s="3"/>
      <c r="MSX155" s="3"/>
      <c r="MSY155" s="3"/>
      <c r="MSZ155" s="3"/>
      <c r="MTA155" s="3"/>
      <c r="MTB155" s="3"/>
      <c r="MTC155" s="3"/>
      <c r="MTD155" s="3"/>
      <c r="MTE155" s="3"/>
      <c r="MTF155" s="3"/>
      <c r="MTG155" s="3"/>
      <c r="MTH155" s="3"/>
      <c r="MTI155" s="3"/>
      <c r="MTJ155" s="3"/>
      <c r="MTK155" s="3"/>
      <c r="MTL155" s="3"/>
      <c r="MTM155" s="3"/>
      <c r="MTN155" s="3"/>
      <c r="MTO155" s="3"/>
      <c r="MTP155" s="3"/>
      <c r="MTQ155" s="3"/>
      <c r="MTR155" s="3"/>
      <c r="MTS155" s="3"/>
      <c r="MTT155" s="3"/>
      <c r="MTU155" s="3"/>
      <c r="MTV155" s="3"/>
      <c r="MTW155" s="3"/>
      <c r="MTX155" s="3"/>
      <c r="MTY155" s="3"/>
      <c r="MTZ155" s="3"/>
      <c r="MUA155" s="3"/>
      <c r="MUB155" s="3"/>
      <c r="MUC155" s="3"/>
      <c r="MUD155" s="3"/>
      <c r="MUE155" s="3"/>
      <c r="MUF155" s="3"/>
      <c r="MUG155" s="3"/>
      <c r="MUH155" s="3"/>
      <c r="MUI155" s="3"/>
      <c r="MUJ155" s="3"/>
      <c r="MUK155" s="3"/>
      <c r="MUL155" s="3"/>
      <c r="MUM155" s="3"/>
      <c r="MUN155" s="3"/>
      <c r="MUO155" s="3"/>
      <c r="MUP155" s="3"/>
      <c r="MUQ155" s="3"/>
      <c r="MUR155" s="3"/>
      <c r="MUS155" s="3"/>
      <c r="MUT155" s="3"/>
      <c r="MUU155" s="3"/>
      <c r="MUV155" s="3"/>
      <c r="MUW155" s="3"/>
      <c r="MUX155" s="3"/>
      <c r="MUY155" s="3"/>
      <c r="MUZ155" s="3"/>
      <c r="MVA155" s="3"/>
      <c r="MVB155" s="3"/>
      <c r="MVC155" s="3"/>
      <c r="MVD155" s="3"/>
      <c r="MVE155" s="3"/>
      <c r="MVF155" s="3"/>
      <c r="MVG155" s="3"/>
      <c r="MVH155" s="3"/>
      <c r="MVI155" s="3"/>
      <c r="MVJ155" s="3"/>
      <c r="MVK155" s="3"/>
      <c r="MVL155" s="3"/>
      <c r="MVM155" s="3"/>
      <c r="MVN155" s="3"/>
      <c r="MVO155" s="3"/>
      <c r="MVP155" s="3"/>
      <c r="MVQ155" s="3"/>
      <c r="MVR155" s="3"/>
      <c r="MVS155" s="3"/>
      <c r="MVT155" s="3"/>
      <c r="MVU155" s="3"/>
      <c r="MVV155" s="3"/>
      <c r="MVW155" s="3"/>
      <c r="MVX155" s="3"/>
      <c r="MVY155" s="3"/>
      <c r="MVZ155" s="3"/>
      <c r="MWA155" s="3"/>
      <c r="MWB155" s="3"/>
      <c r="MWC155" s="3"/>
      <c r="MWD155" s="3"/>
      <c r="MWE155" s="3"/>
      <c r="MWF155" s="3"/>
      <c r="MWG155" s="3"/>
      <c r="MWH155" s="3"/>
      <c r="MWI155" s="3"/>
      <c r="MWJ155" s="3"/>
      <c r="MWK155" s="3"/>
      <c r="MWL155" s="3"/>
      <c r="MWM155" s="3"/>
      <c r="MWN155" s="3"/>
      <c r="MWO155" s="3"/>
      <c r="MWP155" s="3"/>
      <c r="MWQ155" s="3"/>
      <c r="MWR155" s="3"/>
      <c r="MWS155" s="3"/>
      <c r="MWT155" s="3"/>
      <c r="MWU155" s="3"/>
      <c r="MWV155" s="3"/>
      <c r="MWW155" s="3"/>
      <c r="MWX155" s="3"/>
      <c r="MWY155" s="3"/>
      <c r="MWZ155" s="3"/>
      <c r="MXA155" s="3"/>
      <c r="MXB155" s="3"/>
      <c r="MXC155" s="3"/>
      <c r="MXD155" s="3"/>
      <c r="MXE155" s="3"/>
      <c r="MXF155" s="3"/>
      <c r="MXG155" s="3"/>
      <c r="MXH155" s="3"/>
      <c r="MXI155" s="3"/>
      <c r="MXJ155" s="3"/>
      <c r="MXK155" s="3"/>
      <c r="MXL155" s="3"/>
      <c r="MXM155" s="3"/>
      <c r="MXN155" s="3"/>
      <c r="MXO155" s="3"/>
      <c r="MXP155" s="3"/>
      <c r="MXQ155" s="3"/>
      <c r="MXR155" s="3"/>
      <c r="MXS155" s="3"/>
      <c r="MXT155" s="3"/>
      <c r="MXU155" s="3"/>
      <c r="MXV155" s="3"/>
      <c r="MXW155" s="3"/>
      <c r="MXX155" s="3"/>
      <c r="MXY155" s="3"/>
      <c r="MXZ155" s="3"/>
      <c r="MYA155" s="3"/>
      <c r="MYB155" s="3"/>
      <c r="MYC155" s="3"/>
      <c r="MYD155" s="3"/>
      <c r="MYE155" s="3"/>
      <c r="MYF155" s="3"/>
      <c r="MYG155" s="3"/>
      <c r="MYH155" s="3"/>
      <c r="MYI155" s="3"/>
      <c r="MYJ155" s="3"/>
      <c r="MYK155" s="3"/>
      <c r="MYL155" s="3"/>
      <c r="MYM155" s="3"/>
      <c r="MYN155" s="3"/>
      <c r="MYO155" s="3"/>
      <c r="MYP155" s="3"/>
      <c r="MYQ155" s="3"/>
      <c r="MYR155" s="3"/>
      <c r="MYS155" s="3"/>
      <c r="MYT155" s="3"/>
      <c r="MYU155" s="3"/>
      <c r="MYV155" s="3"/>
      <c r="MYW155" s="3"/>
      <c r="MYX155" s="3"/>
      <c r="MYY155" s="3"/>
      <c r="MYZ155" s="3"/>
      <c r="MZA155" s="3"/>
      <c r="MZB155" s="3"/>
      <c r="MZC155" s="3"/>
      <c r="MZD155" s="3"/>
      <c r="MZE155" s="3"/>
      <c r="MZF155" s="3"/>
      <c r="MZG155" s="3"/>
      <c r="MZH155" s="3"/>
      <c r="MZI155" s="3"/>
      <c r="MZJ155" s="3"/>
      <c r="MZK155" s="3"/>
      <c r="MZL155" s="3"/>
      <c r="MZM155" s="3"/>
      <c r="MZN155" s="3"/>
      <c r="MZO155" s="3"/>
      <c r="MZP155" s="3"/>
      <c r="MZQ155" s="3"/>
      <c r="MZR155" s="3"/>
      <c r="MZS155" s="3"/>
      <c r="MZT155" s="3"/>
      <c r="MZU155" s="3"/>
      <c r="MZV155" s="3"/>
      <c r="MZW155" s="3"/>
      <c r="MZX155" s="3"/>
      <c r="MZY155" s="3"/>
      <c r="MZZ155" s="3"/>
      <c r="NAA155" s="3"/>
      <c r="NAB155" s="3"/>
      <c r="NAC155" s="3"/>
      <c r="NAD155" s="3"/>
      <c r="NAE155" s="3"/>
      <c r="NAF155" s="3"/>
      <c r="NAG155" s="3"/>
      <c r="NAH155" s="3"/>
      <c r="NAI155" s="3"/>
      <c r="NAJ155" s="3"/>
      <c r="NAK155" s="3"/>
      <c r="NAL155" s="3"/>
      <c r="NAM155" s="3"/>
      <c r="NAN155" s="3"/>
      <c r="NAO155" s="3"/>
      <c r="NAP155" s="3"/>
      <c r="NAQ155" s="3"/>
      <c r="NAR155" s="3"/>
      <c r="NAS155" s="3"/>
      <c r="NAT155" s="3"/>
      <c r="NAU155" s="3"/>
      <c r="NAV155" s="3"/>
      <c r="NAW155" s="3"/>
      <c r="NAX155" s="3"/>
      <c r="NAY155" s="3"/>
      <c r="NAZ155" s="3"/>
      <c r="NBA155" s="3"/>
      <c r="NBB155" s="3"/>
      <c r="NBC155" s="3"/>
      <c r="NBD155" s="3"/>
      <c r="NBE155" s="3"/>
      <c r="NBF155" s="3"/>
      <c r="NBG155" s="3"/>
      <c r="NBH155" s="3"/>
      <c r="NBI155" s="3"/>
      <c r="NBJ155" s="3"/>
      <c r="NBK155" s="3"/>
      <c r="NBL155" s="3"/>
      <c r="NBM155" s="3"/>
      <c r="NBN155" s="3"/>
      <c r="NBO155" s="3"/>
      <c r="NBP155" s="3"/>
      <c r="NBQ155" s="3"/>
      <c r="NBR155" s="3"/>
      <c r="NBS155" s="3"/>
      <c r="NBT155" s="3"/>
      <c r="NBU155" s="3"/>
      <c r="NBV155" s="3"/>
      <c r="NBW155" s="3"/>
      <c r="NBX155" s="3"/>
      <c r="NBY155" s="3"/>
      <c r="NBZ155" s="3"/>
      <c r="NCA155" s="3"/>
      <c r="NCB155" s="3"/>
      <c r="NCC155" s="3"/>
      <c r="NCD155" s="3"/>
      <c r="NCE155" s="3"/>
      <c r="NCF155" s="3"/>
      <c r="NCG155" s="3"/>
      <c r="NCH155" s="3"/>
      <c r="NCI155" s="3"/>
      <c r="NCJ155" s="3"/>
      <c r="NCK155" s="3"/>
      <c r="NCL155" s="3"/>
      <c r="NCM155" s="3"/>
      <c r="NCN155" s="3"/>
      <c r="NCO155" s="3"/>
      <c r="NCP155" s="3"/>
      <c r="NCQ155" s="3"/>
      <c r="NCR155" s="3"/>
      <c r="NCS155" s="3"/>
      <c r="NCT155" s="3"/>
      <c r="NCU155" s="3"/>
      <c r="NCV155" s="3"/>
      <c r="NCW155" s="3"/>
      <c r="NCX155" s="3"/>
      <c r="NCY155" s="3"/>
      <c r="NCZ155" s="3"/>
      <c r="NDA155" s="3"/>
      <c r="NDB155" s="3"/>
      <c r="NDC155" s="3"/>
      <c r="NDD155" s="3"/>
      <c r="NDE155" s="3"/>
      <c r="NDF155" s="3"/>
      <c r="NDG155" s="3"/>
      <c r="NDH155" s="3"/>
      <c r="NDI155" s="3"/>
      <c r="NDJ155" s="3"/>
      <c r="NDK155" s="3"/>
      <c r="NDL155" s="3"/>
      <c r="NDM155" s="3"/>
      <c r="NDN155" s="3"/>
      <c r="NDO155" s="3"/>
      <c r="NDP155" s="3"/>
      <c r="NDQ155" s="3"/>
      <c r="NDR155" s="3"/>
      <c r="NDS155" s="3"/>
      <c r="NDT155" s="3"/>
      <c r="NDU155" s="3"/>
      <c r="NDV155" s="3"/>
      <c r="NDW155" s="3"/>
      <c r="NDX155" s="3"/>
      <c r="NDY155" s="3"/>
      <c r="NDZ155" s="3"/>
      <c r="NEA155" s="3"/>
      <c r="NEB155" s="3"/>
      <c r="NEC155" s="3"/>
      <c r="NED155" s="3"/>
      <c r="NEE155" s="3"/>
      <c r="NEF155" s="3"/>
      <c r="NEG155" s="3"/>
      <c r="NEH155" s="3"/>
      <c r="NEI155" s="3"/>
      <c r="NEJ155" s="3"/>
      <c r="NEK155" s="3"/>
      <c r="NEL155" s="3"/>
      <c r="NEM155" s="3"/>
      <c r="NEN155" s="3"/>
      <c r="NEO155" s="3"/>
      <c r="NEP155" s="3"/>
      <c r="NEQ155" s="3"/>
      <c r="NER155" s="3"/>
      <c r="NES155" s="3"/>
      <c r="NET155" s="3"/>
      <c r="NEU155" s="3"/>
      <c r="NEV155" s="3"/>
      <c r="NEW155" s="3"/>
      <c r="NEX155" s="3"/>
      <c r="NEY155" s="3"/>
      <c r="NEZ155" s="3"/>
      <c r="NFA155" s="3"/>
      <c r="NFB155" s="3"/>
      <c r="NFC155" s="3"/>
      <c r="NFD155" s="3"/>
      <c r="NFE155" s="3"/>
      <c r="NFF155" s="3"/>
      <c r="NFG155" s="3"/>
      <c r="NFH155" s="3"/>
      <c r="NFI155" s="3"/>
      <c r="NFJ155" s="3"/>
      <c r="NFK155" s="3"/>
      <c r="NFL155" s="3"/>
      <c r="NFM155" s="3"/>
      <c r="NFN155" s="3"/>
      <c r="NFO155" s="3"/>
      <c r="NFP155" s="3"/>
      <c r="NFQ155" s="3"/>
      <c r="NFR155" s="3"/>
      <c r="NFS155" s="3"/>
      <c r="NFT155" s="3"/>
      <c r="NFU155" s="3"/>
      <c r="NFV155" s="3"/>
      <c r="NFW155" s="3"/>
      <c r="NFX155" s="3"/>
      <c r="NFY155" s="3"/>
      <c r="NFZ155" s="3"/>
      <c r="NGA155" s="3"/>
      <c r="NGB155" s="3"/>
      <c r="NGC155" s="3"/>
      <c r="NGD155" s="3"/>
      <c r="NGE155" s="3"/>
      <c r="NGF155" s="3"/>
      <c r="NGG155" s="3"/>
      <c r="NGH155" s="3"/>
      <c r="NGI155" s="3"/>
      <c r="NGJ155" s="3"/>
      <c r="NGK155" s="3"/>
      <c r="NGL155" s="3"/>
      <c r="NGM155" s="3"/>
      <c r="NGN155" s="3"/>
      <c r="NGO155" s="3"/>
      <c r="NGP155" s="3"/>
      <c r="NGQ155" s="3"/>
      <c r="NGR155" s="3"/>
      <c r="NGS155" s="3"/>
      <c r="NGT155" s="3"/>
      <c r="NGU155" s="3"/>
      <c r="NGV155" s="3"/>
      <c r="NGW155" s="3"/>
      <c r="NGX155" s="3"/>
      <c r="NGY155" s="3"/>
      <c r="NGZ155" s="3"/>
      <c r="NHA155" s="3"/>
      <c r="NHB155" s="3"/>
      <c r="NHC155" s="3"/>
      <c r="NHD155" s="3"/>
      <c r="NHE155" s="3"/>
      <c r="NHF155" s="3"/>
      <c r="NHG155" s="3"/>
      <c r="NHH155" s="3"/>
      <c r="NHI155" s="3"/>
      <c r="NHJ155" s="3"/>
      <c r="NHK155" s="3"/>
      <c r="NHL155" s="3"/>
      <c r="NHM155" s="3"/>
      <c r="NHN155" s="3"/>
      <c r="NHO155" s="3"/>
      <c r="NHP155" s="3"/>
      <c r="NHQ155" s="3"/>
      <c r="NHR155" s="3"/>
      <c r="NHS155" s="3"/>
      <c r="NHT155" s="3"/>
      <c r="NHU155" s="3"/>
      <c r="NHV155" s="3"/>
      <c r="NHW155" s="3"/>
      <c r="NHX155" s="3"/>
      <c r="NHY155" s="3"/>
      <c r="NHZ155" s="3"/>
      <c r="NIA155" s="3"/>
      <c r="NIB155" s="3"/>
      <c r="NIC155" s="3"/>
      <c r="NID155" s="3"/>
      <c r="NIE155" s="3"/>
      <c r="NIF155" s="3"/>
      <c r="NIG155" s="3"/>
      <c r="NIH155" s="3"/>
      <c r="NII155" s="3"/>
      <c r="NIJ155" s="3"/>
      <c r="NIK155" s="3"/>
      <c r="NIL155" s="3"/>
      <c r="NIM155" s="3"/>
      <c r="NIN155" s="3"/>
      <c r="NIO155" s="3"/>
      <c r="NIP155" s="3"/>
      <c r="NIQ155" s="3"/>
      <c r="NIR155" s="3"/>
      <c r="NIS155" s="3"/>
      <c r="NIT155" s="3"/>
      <c r="NIU155" s="3"/>
      <c r="NIV155" s="3"/>
      <c r="NIW155" s="3"/>
      <c r="NIX155" s="3"/>
      <c r="NIY155" s="3"/>
      <c r="NIZ155" s="3"/>
      <c r="NJA155" s="3"/>
      <c r="NJB155" s="3"/>
      <c r="NJC155" s="3"/>
      <c r="NJD155" s="3"/>
      <c r="NJE155" s="3"/>
      <c r="NJF155" s="3"/>
      <c r="NJG155" s="3"/>
      <c r="NJH155" s="3"/>
      <c r="NJI155" s="3"/>
      <c r="NJJ155" s="3"/>
      <c r="NJK155" s="3"/>
      <c r="NJL155" s="3"/>
      <c r="NJM155" s="3"/>
      <c r="NJN155" s="3"/>
      <c r="NJO155" s="3"/>
      <c r="NJP155" s="3"/>
      <c r="NJQ155" s="3"/>
      <c r="NJR155" s="3"/>
      <c r="NJS155" s="3"/>
      <c r="NJT155" s="3"/>
      <c r="NJU155" s="3"/>
      <c r="NJV155" s="3"/>
      <c r="NJW155" s="3"/>
      <c r="NJX155" s="3"/>
      <c r="NJY155" s="3"/>
      <c r="NJZ155" s="3"/>
      <c r="NKA155" s="3"/>
      <c r="NKB155" s="3"/>
      <c r="NKC155" s="3"/>
      <c r="NKD155" s="3"/>
      <c r="NKE155" s="3"/>
      <c r="NKF155" s="3"/>
      <c r="NKG155" s="3"/>
      <c r="NKH155" s="3"/>
      <c r="NKI155" s="3"/>
      <c r="NKJ155" s="3"/>
      <c r="NKK155" s="3"/>
      <c r="NKL155" s="3"/>
      <c r="NKM155" s="3"/>
      <c r="NKN155" s="3"/>
      <c r="NKO155" s="3"/>
      <c r="NKP155" s="3"/>
      <c r="NKQ155" s="3"/>
      <c r="NKR155" s="3"/>
      <c r="NKS155" s="3"/>
      <c r="NKT155" s="3"/>
      <c r="NKU155" s="3"/>
      <c r="NKV155" s="3"/>
      <c r="NKW155" s="3"/>
      <c r="NKX155" s="3"/>
      <c r="NKY155" s="3"/>
      <c r="NKZ155" s="3"/>
      <c r="NLA155" s="3"/>
      <c r="NLB155" s="3"/>
      <c r="NLC155" s="3"/>
      <c r="NLD155" s="3"/>
      <c r="NLE155" s="3"/>
      <c r="NLF155" s="3"/>
      <c r="NLG155" s="3"/>
      <c r="NLH155" s="3"/>
      <c r="NLI155" s="3"/>
      <c r="NLJ155" s="3"/>
      <c r="NLK155" s="3"/>
      <c r="NLL155" s="3"/>
      <c r="NLM155" s="3"/>
      <c r="NLN155" s="3"/>
      <c r="NLO155" s="3"/>
      <c r="NLP155" s="3"/>
      <c r="NLQ155" s="3"/>
      <c r="NLR155" s="3"/>
      <c r="NLS155" s="3"/>
      <c r="NLT155" s="3"/>
      <c r="NLU155" s="3"/>
      <c r="NLV155" s="3"/>
      <c r="NLW155" s="3"/>
      <c r="NLX155" s="3"/>
      <c r="NLY155" s="3"/>
      <c r="NLZ155" s="3"/>
      <c r="NMA155" s="3"/>
      <c r="NMB155" s="3"/>
      <c r="NMC155" s="3"/>
      <c r="NMD155" s="3"/>
      <c r="NME155" s="3"/>
      <c r="NMF155" s="3"/>
      <c r="NMG155" s="3"/>
      <c r="NMH155" s="3"/>
      <c r="NMI155" s="3"/>
      <c r="NMJ155" s="3"/>
      <c r="NMK155" s="3"/>
      <c r="NML155" s="3"/>
      <c r="NMM155" s="3"/>
      <c r="NMN155" s="3"/>
      <c r="NMO155" s="3"/>
      <c r="NMP155" s="3"/>
      <c r="NMQ155" s="3"/>
      <c r="NMR155" s="3"/>
      <c r="NMS155" s="3"/>
      <c r="NMT155" s="3"/>
      <c r="NMU155" s="3"/>
      <c r="NMV155" s="3"/>
      <c r="NMW155" s="3"/>
      <c r="NMX155" s="3"/>
      <c r="NMY155" s="3"/>
      <c r="NMZ155" s="3"/>
      <c r="NNA155" s="3"/>
      <c r="NNB155" s="3"/>
      <c r="NNC155" s="3"/>
      <c r="NND155" s="3"/>
      <c r="NNE155" s="3"/>
      <c r="NNF155" s="3"/>
      <c r="NNG155" s="3"/>
      <c r="NNH155" s="3"/>
      <c r="NNI155" s="3"/>
      <c r="NNJ155" s="3"/>
      <c r="NNK155" s="3"/>
      <c r="NNL155" s="3"/>
      <c r="NNM155" s="3"/>
      <c r="NNN155" s="3"/>
      <c r="NNO155" s="3"/>
      <c r="NNP155" s="3"/>
      <c r="NNQ155" s="3"/>
      <c r="NNR155" s="3"/>
      <c r="NNS155" s="3"/>
      <c r="NNT155" s="3"/>
      <c r="NNU155" s="3"/>
      <c r="NNV155" s="3"/>
      <c r="NNW155" s="3"/>
      <c r="NNX155" s="3"/>
      <c r="NNY155" s="3"/>
      <c r="NNZ155" s="3"/>
      <c r="NOA155" s="3"/>
      <c r="NOB155" s="3"/>
      <c r="NOC155" s="3"/>
      <c r="NOD155" s="3"/>
      <c r="NOE155" s="3"/>
      <c r="NOF155" s="3"/>
      <c r="NOG155" s="3"/>
      <c r="NOH155" s="3"/>
      <c r="NOI155" s="3"/>
      <c r="NOJ155" s="3"/>
      <c r="NOK155" s="3"/>
      <c r="NOL155" s="3"/>
      <c r="NOM155" s="3"/>
      <c r="NON155" s="3"/>
      <c r="NOO155" s="3"/>
      <c r="NOP155" s="3"/>
      <c r="NOQ155" s="3"/>
      <c r="NOR155" s="3"/>
      <c r="NOS155" s="3"/>
      <c r="NOT155" s="3"/>
      <c r="NOU155" s="3"/>
      <c r="NOV155" s="3"/>
      <c r="NOW155" s="3"/>
      <c r="NOX155" s="3"/>
      <c r="NOY155" s="3"/>
      <c r="NOZ155" s="3"/>
      <c r="NPA155" s="3"/>
      <c r="NPB155" s="3"/>
      <c r="NPC155" s="3"/>
      <c r="NPD155" s="3"/>
      <c r="NPE155" s="3"/>
      <c r="NPF155" s="3"/>
      <c r="NPG155" s="3"/>
      <c r="NPH155" s="3"/>
      <c r="NPI155" s="3"/>
      <c r="NPJ155" s="3"/>
      <c r="NPK155" s="3"/>
      <c r="NPL155" s="3"/>
      <c r="NPM155" s="3"/>
      <c r="NPN155" s="3"/>
      <c r="NPO155" s="3"/>
      <c r="NPP155" s="3"/>
      <c r="NPQ155" s="3"/>
      <c r="NPR155" s="3"/>
      <c r="NPS155" s="3"/>
      <c r="NPT155" s="3"/>
      <c r="NPU155" s="3"/>
      <c r="NPV155" s="3"/>
      <c r="NPW155" s="3"/>
      <c r="NPX155" s="3"/>
      <c r="NPY155" s="3"/>
      <c r="NPZ155" s="3"/>
      <c r="NQA155" s="3"/>
      <c r="NQB155" s="3"/>
      <c r="NQC155" s="3"/>
      <c r="NQD155" s="3"/>
      <c r="NQE155" s="3"/>
      <c r="NQF155" s="3"/>
      <c r="NQG155" s="3"/>
      <c r="NQH155" s="3"/>
      <c r="NQI155" s="3"/>
      <c r="NQJ155" s="3"/>
      <c r="NQK155" s="3"/>
      <c r="NQL155" s="3"/>
      <c r="NQM155" s="3"/>
      <c r="NQN155" s="3"/>
      <c r="NQO155" s="3"/>
      <c r="NQP155" s="3"/>
      <c r="NQQ155" s="3"/>
      <c r="NQR155" s="3"/>
      <c r="NQS155" s="3"/>
      <c r="NQT155" s="3"/>
      <c r="NQU155" s="3"/>
      <c r="NQV155" s="3"/>
      <c r="NQW155" s="3"/>
      <c r="NQX155" s="3"/>
      <c r="NQY155" s="3"/>
      <c r="NQZ155" s="3"/>
      <c r="NRA155" s="3"/>
      <c r="NRB155" s="3"/>
      <c r="NRC155" s="3"/>
      <c r="NRD155" s="3"/>
      <c r="NRE155" s="3"/>
      <c r="NRF155" s="3"/>
      <c r="NRG155" s="3"/>
      <c r="NRH155" s="3"/>
      <c r="NRI155" s="3"/>
      <c r="NRJ155" s="3"/>
      <c r="NRK155" s="3"/>
      <c r="NRL155" s="3"/>
      <c r="NRM155" s="3"/>
      <c r="NRN155" s="3"/>
      <c r="NRO155" s="3"/>
      <c r="NRP155" s="3"/>
      <c r="NRQ155" s="3"/>
      <c r="NRR155" s="3"/>
      <c r="NRS155" s="3"/>
      <c r="NRT155" s="3"/>
      <c r="NRU155" s="3"/>
      <c r="NRV155" s="3"/>
      <c r="NRW155" s="3"/>
      <c r="NRX155" s="3"/>
      <c r="NRY155" s="3"/>
      <c r="NRZ155" s="3"/>
      <c r="NSA155" s="3"/>
      <c r="NSB155" s="3"/>
      <c r="NSC155" s="3"/>
      <c r="NSD155" s="3"/>
      <c r="NSE155" s="3"/>
      <c r="NSF155" s="3"/>
      <c r="NSG155" s="3"/>
      <c r="NSH155" s="3"/>
      <c r="NSI155" s="3"/>
      <c r="NSJ155" s="3"/>
      <c r="NSK155" s="3"/>
      <c r="NSL155" s="3"/>
      <c r="NSM155" s="3"/>
      <c r="NSN155" s="3"/>
      <c r="NSO155" s="3"/>
      <c r="NSP155" s="3"/>
      <c r="NSQ155" s="3"/>
      <c r="NSR155" s="3"/>
      <c r="NSS155" s="3"/>
      <c r="NST155" s="3"/>
      <c r="NSU155" s="3"/>
      <c r="NSV155" s="3"/>
      <c r="NSW155" s="3"/>
      <c r="NSX155" s="3"/>
      <c r="NSY155" s="3"/>
      <c r="NSZ155" s="3"/>
      <c r="NTA155" s="3"/>
      <c r="NTB155" s="3"/>
      <c r="NTC155" s="3"/>
      <c r="NTD155" s="3"/>
      <c r="NTE155" s="3"/>
      <c r="NTF155" s="3"/>
      <c r="NTG155" s="3"/>
      <c r="NTH155" s="3"/>
      <c r="NTI155" s="3"/>
      <c r="NTJ155" s="3"/>
      <c r="NTK155" s="3"/>
      <c r="NTL155" s="3"/>
      <c r="NTM155" s="3"/>
      <c r="NTN155" s="3"/>
      <c r="NTO155" s="3"/>
      <c r="NTP155" s="3"/>
      <c r="NTQ155" s="3"/>
      <c r="NTR155" s="3"/>
      <c r="NTS155" s="3"/>
      <c r="NTT155" s="3"/>
      <c r="NTU155" s="3"/>
      <c r="NTV155" s="3"/>
      <c r="NTW155" s="3"/>
      <c r="NTX155" s="3"/>
      <c r="NTY155" s="3"/>
      <c r="NTZ155" s="3"/>
      <c r="NUA155" s="3"/>
      <c r="NUB155" s="3"/>
      <c r="NUC155" s="3"/>
      <c r="NUD155" s="3"/>
      <c r="NUE155" s="3"/>
      <c r="NUF155" s="3"/>
      <c r="NUG155" s="3"/>
      <c r="NUH155" s="3"/>
      <c r="NUI155" s="3"/>
      <c r="NUJ155" s="3"/>
      <c r="NUK155" s="3"/>
      <c r="NUL155" s="3"/>
      <c r="NUM155" s="3"/>
      <c r="NUN155" s="3"/>
      <c r="NUO155" s="3"/>
      <c r="NUP155" s="3"/>
      <c r="NUQ155" s="3"/>
      <c r="NUR155" s="3"/>
      <c r="NUS155" s="3"/>
      <c r="NUT155" s="3"/>
      <c r="NUU155" s="3"/>
      <c r="NUV155" s="3"/>
      <c r="NUW155" s="3"/>
      <c r="NUX155" s="3"/>
      <c r="NUY155" s="3"/>
      <c r="NUZ155" s="3"/>
      <c r="NVA155" s="3"/>
      <c r="NVB155" s="3"/>
      <c r="NVC155" s="3"/>
      <c r="NVD155" s="3"/>
      <c r="NVE155" s="3"/>
      <c r="NVF155" s="3"/>
      <c r="NVG155" s="3"/>
      <c r="NVH155" s="3"/>
      <c r="NVI155" s="3"/>
      <c r="NVJ155" s="3"/>
      <c r="NVK155" s="3"/>
      <c r="NVL155" s="3"/>
      <c r="NVM155" s="3"/>
      <c r="NVN155" s="3"/>
      <c r="NVO155" s="3"/>
      <c r="NVP155" s="3"/>
      <c r="NVQ155" s="3"/>
      <c r="NVR155" s="3"/>
      <c r="NVS155" s="3"/>
      <c r="NVT155" s="3"/>
      <c r="NVU155" s="3"/>
      <c r="NVV155" s="3"/>
      <c r="NVW155" s="3"/>
      <c r="NVX155" s="3"/>
      <c r="NVY155" s="3"/>
      <c r="NVZ155" s="3"/>
      <c r="NWA155" s="3"/>
      <c r="NWB155" s="3"/>
      <c r="NWC155" s="3"/>
      <c r="NWD155" s="3"/>
      <c r="NWE155" s="3"/>
      <c r="NWF155" s="3"/>
      <c r="NWG155" s="3"/>
      <c r="NWH155" s="3"/>
      <c r="NWI155" s="3"/>
      <c r="NWJ155" s="3"/>
      <c r="NWK155" s="3"/>
      <c r="NWL155" s="3"/>
      <c r="NWM155" s="3"/>
      <c r="NWN155" s="3"/>
      <c r="NWO155" s="3"/>
      <c r="NWP155" s="3"/>
      <c r="NWQ155" s="3"/>
      <c r="NWR155" s="3"/>
      <c r="NWS155" s="3"/>
      <c r="NWT155" s="3"/>
      <c r="NWU155" s="3"/>
      <c r="NWV155" s="3"/>
      <c r="NWW155" s="3"/>
      <c r="NWX155" s="3"/>
      <c r="NWY155" s="3"/>
      <c r="NWZ155" s="3"/>
      <c r="NXA155" s="3"/>
      <c r="NXB155" s="3"/>
      <c r="NXC155" s="3"/>
      <c r="NXD155" s="3"/>
      <c r="NXE155" s="3"/>
      <c r="NXF155" s="3"/>
      <c r="NXG155" s="3"/>
      <c r="NXH155" s="3"/>
      <c r="NXI155" s="3"/>
      <c r="NXJ155" s="3"/>
      <c r="NXK155" s="3"/>
      <c r="NXL155" s="3"/>
      <c r="NXM155" s="3"/>
      <c r="NXN155" s="3"/>
      <c r="NXO155" s="3"/>
      <c r="NXP155" s="3"/>
      <c r="NXQ155" s="3"/>
      <c r="NXR155" s="3"/>
      <c r="NXS155" s="3"/>
      <c r="NXT155" s="3"/>
      <c r="NXU155" s="3"/>
      <c r="NXV155" s="3"/>
      <c r="NXW155" s="3"/>
      <c r="NXX155" s="3"/>
      <c r="NXY155" s="3"/>
      <c r="NXZ155" s="3"/>
      <c r="NYA155" s="3"/>
      <c r="NYB155" s="3"/>
      <c r="NYC155" s="3"/>
      <c r="NYD155" s="3"/>
      <c r="NYE155" s="3"/>
      <c r="NYF155" s="3"/>
      <c r="NYG155" s="3"/>
      <c r="NYH155" s="3"/>
      <c r="NYI155" s="3"/>
      <c r="NYJ155" s="3"/>
      <c r="NYK155" s="3"/>
      <c r="NYL155" s="3"/>
      <c r="NYM155" s="3"/>
      <c r="NYN155" s="3"/>
      <c r="NYO155" s="3"/>
      <c r="NYP155" s="3"/>
      <c r="NYQ155" s="3"/>
      <c r="NYR155" s="3"/>
      <c r="NYS155" s="3"/>
      <c r="NYT155" s="3"/>
      <c r="NYU155" s="3"/>
      <c r="NYV155" s="3"/>
      <c r="NYW155" s="3"/>
      <c r="NYX155" s="3"/>
      <c r="NYY155" s="3"/>
      <c r="NYZ155" s="3"/>
      <c r="NZA155" s="3"/>
      <c r="NZB155" s="3"/>
      <c r="NZC155" s="3"/>
      <c r="NZD155" s="3"/>
      <c r="NZE155" s="3"/>
      <c r="NZF155" s="3"/>
      <c r="NZG155" s="3"/>
      <c r="NZH155" s="3"/>
      <c r="NZI155" s="3"/>
      <c r="NZJ155" s="3"/>
      <c r="NZK155" s="3"/>
      <c r="NZL155" s="3"/>
      <c r="NZM155" s="3"/>
      <c r="NZN155" s="3"/>
      <c r="NZO155" s="3"/>
      <c r="NZP155" s="3"/>
      <c r="NZQ155" s="3"/>
      <c r="NZR155" s="3"/>
      <c r="NZS155" s="3"/>
      <c r="NZT155" s="3"/>
      <c r="NZU155" s="3"/>
      <c r="NZV155" s="3"/>
      <c r="NZW155" s="3"/>
      <c r="NZX155" s="3"/>
      <c r="NZY155" s="3"/>
      <c r="NZZ155" s="3"/>
      <c r="OAA155" s="3"/>
      <c r="OAB155" s="3"/>
      <c r="OAC155" s="3"/>
      <c r="OAD155" s="3"/>
      <c r="OAE155" s="3"/>
      <c r="OAF155" s="3"/>
      <c r="OAG155" s="3"/>
      <c r="OAH155" s="3"/>
      <c r="OAI155" s="3"/>
      <c r="OAJ155" s="3"/>
      <c r="OAK155" s="3"/>
      <c r="OAL155" s="3"/>
      <c r="OAM155" s="3"/>
      <c r="OAN155" s="3"/>
      <c r="OAO155" s="3"/>
      <c r="OAP155" s="3"/>
      <c r="OAQ155" s="3"/>
      <c r="OAR155" s="3"/>
      <c r="OAS155" s="3"/>
      <c r="OAT155" s="3"/>
      <c r="OAU155" s="3"/>
      <c r="OAV155" s="3"/>
      <c r="OAW155" s="3"/>
      <c r="OAX155" s="3"/>
      <c r="OAY155" s="3"/>
      <c r="OAZ155" s="3"/>
      <c r="OBA155" s="3"/>
      <c r="OBB155" s="3"/>
      <c r="OBC155" s="3"/>
      <c r="OBD155" s="3"/>
      <c r="OBE155" s="3"/>
      <c r="OBF155" s="3"/>
      <c r="OBG155" s="3"/>
      <c r="OBH155" s="3"/>
      <c r="OBI155" s="3"/>
      <c r="OBJ155" s="3"/>
      <c r="OBK155" s="3"/>
      <c r="OBL155" s="3"/>
      <c r="OBM155" s="3"/>
      <c r="OBN155" s="3"/>
      <c r="OBO155" s="3"/>
      <c r="OBP155" s="3"/>
      <c r="OBQ155" s="3"/>
      <c r="OBR155" s="3"/>
      <c r="OBS155" s="3"/>
      <c r="OBT155" s="3"/>
      <c r="OBU155" s="3"/>
      <c r="OBV155" s="3"/>
      <c r="OBW155" s="3"/>
      <c r="OBX155" s="3"/>
      <c r="OBY155" s="3"/>
      <c r="OBZ155" s="3"/>
      <c r="OCA155" s="3"/>
      <c r="OCB155" s="3"/>
      <c r="OCC155" s="3"/>
      <c r="OCD155" s="3"/>
      <c r="OCE155" s="3"/>
      <c r="OCF155" s="3"/>
      <c r="OCG155" s="3"/>
      <c r="OCH155" s="3"/>
      <c r="OCI155" s="3"/>
      <c r="OCJ155" s="3"/>
      <c r="OCK155" s="3"/>
      <c r="OCL155" s="3"/>
      <c r="OCM155" s="3"/>
      <c r="OCN155" s="3"/>
      <c r="OCO155" s="3"/>
      <c r="OCP155" s="3"/>
      <c r="OCQ155" s="3"/>
      <c r="OCR155" s="3"/>
      <c r="OCS155" s="3"/>
      <c r="OCT155" s="3"/>
      <c r="OCU155" s="3"/>
      <c r="OCV155" s="3"/>
      <c r="OCW155" s="3"/>
      <c r="OCX155" s="3"/>
      <c r="OCY155" s="3"/>
      <c r="OCZ155" s="3"/>
      <c r="ODA155" s="3"/>
      <c r="ODB155" s="3"/>
      <c r="ODC155" s="3"/>
      <c r="ODD155" s="3"/>
      <c r="ODE155" s="3"/>
      <c r="ODF155" s="3"/>
      <c r="ODG155" s="3"/>
      <c r="ODH155" s="3"/>
      <c r="ODI155" s="3"/>
      <c r="ODJ155" s="3"/>
      <c r="ODK155" s="3"/>
      <c r="ODL155" s="3"/>
      <c r="ODM155" s="3"/>
      <c r="ODN155" s="3"/>
      <c r="ODO155" s="3"/>
      <c r="ODP155" s="3"/>
      <c r="ODQ155" s="3"/>
      <c r="ODR155" s="3"/>
      <c r="ODS155" s="3"/>
      <c r="ODT155" s="3"/>
      <c r="ODU155" s="3"/>
      <c r="ODV155" s="3"/>
      <c r="ODW155" s="3"/>
      <c r="ODX155" s="3"/>
      <c r="ODY155" s="3"/>
      <c r="ODZ155" s="3"/>
      <c r="OEA155" s="3"/>
      <c r="OEB155" s="3"/>
      <c r="OEC155" s="3"/>
      <c r="OED155" s="3"/>
      <c r="OEE155" s="3"/>
      <c r="OEF155" s="3"/>
      <c r="OEG155" s="3"/>
      <c r="OEH155" s="3"/>
      <c r="OEI155" s="3"/>
      <c r="OEJ155" s="3"/>
      <c r="OEK155" s="3"/>
      <c r="OEL155" s="3"/>
      <c r="OEM155" s="3"/>
      <c r="OEN155" s="3"/>
      <c r="OEO155" s="3"/>
      <c r="OEP155" s="3"/>
      <c r="OEQ155" s="3"/>
      <c r="OER155" s="3"/>
      <c r="OES155" s="3"/>
      <c r="OET155" s="3"/>
      <c r="OEU155" s="3"/>
      <c r="OEV155" s="3"/>
      <c r="OEW155" s="3"/>
      <c r="OEX155" s="3"/>
      <c r="OEY155" s="3"/>
      <c r="OEZ155" s="3"/>
      <c r="OFA155" s="3"/>
      <c r="OFB155" s="3"/>
      <c r="OFC155" s="3"/>
      <c r="OFD155" s="3"/>
      <c r="OFE155" s="3"/>
      <c r="OFF155" s="3"/>
      <c r="OFG155" s="3"/>
      <c r="OFH155" s="3"/>
      <c r="OFI155" s="3"/>
      <c r="OFJ155" s="3"/>
      <c r="OFK155" s="3"/>
      <c r="OFL155" s="3"/>
      <c r="OFM155" s="3"/>
      <c r="OFN155" s="3"/>
      <c r="OFO155" s="3"/>
      <c r="OFP155" s="3"/>
      <c r="OFQ155" s="3"/>
      <c r="OFR155" s="3"/>
      <c r="OFS155" s="3"/>
      <c r="OFT155" s="3"/>
      <c r="OFU155" s="3"/>
      <c r="OFV155" s="3"/>
      <c r="OFW155" s="3"/>
      <c r="OFX155" s="3"/>
      <c r="OFY155" s="3"/>
      <c r="OFZ155" s="3"/>
      <c r="OGA155" s="3"/>
      <c r="OGB155" s="3"/>
      <c r="OGC155" s="3"/>
      <c r="OGD155" s="3"/>
      <c r="OGE155" s="3"/>
      <c r="OGF155" s="3"/>
      <c r="OGG155" s="3"/>
      <c r="OGH155" s="3"/>
      <c r="OGI155" s="3"/>
      <c r="OGJ155" s="3"/>
      <c r="OGK155" s="3"/>
      <c r="OGL155" s="3"/>
      <c r="OGM155" s="3"/>
      <c r="OGN155" s="3"/>
      <c r="OGO155" s="3"/>
      <c r="OGP155" s="3"/>
      <c r="OGQ155" s="3"/>
      <c r="OGR155" s="3"/>
      <c r="OGS155" s="3"/>
      <c r="OGT155" s="3"/>
      <c r="OGU155" s="3"/>
      <c r="OGV155" s="3"/>
      <c r="OGW155" s="3"/>
      <c r="OGX155" s="3"/>
      <c r="OGY155" s="3"/>
      <c r="OGZ155" s="3"/>
      <c r="OHA155" s="3"/>
      <c r="OHB155" s="3"/>
      <c r="OHC155" s="3"/>
      <c r="OHD155" s="3"/>
      <c r="OHE155" s="3"/>
      <c r="OHF155" s="3"/>
      <c r="OHG155" s="3"/>
      <c r="OHH155" s="3"/>
      <c r="OHI155" s="3"/>
      <c r="OHJ155" s="3"/>
      <c r="OHK155" s="3"/>
      <c r="OHL155" s="3"/>
      <c r="OHM155" s="3"/>
      <c r="OHN155" s="3"/>
      <c r="OHO155" s="3"/>
      <c r="OHP155" s="3"/>
      <c r="OHQ155" s="3"/>
      <c r="OHR155" s="3"/>
      <c r="OHS155" s="3"/>
      <c r="OHT155" s="3"/>
      <c r="OHU155" s="3"/>
      <c r="OHV155" s="3"/>
      <c r="OHW155" s="3"/>
      <c r="OHX155" s="3"/>
      <c r="OHY155" s="3"/>
      <c r="OHZ155" s="3"/>
      <c r="OIA155" s="3"/>
      <c r="OIB155" s="3"/>
      <c r="OIC155" s="3"/>
      <c r="OID155" s="3"/>
      <c r="OIE155" s="3"/>
      <c r="OIF155" s="3"/>
      <c r="OIG155" s="3"/>
      <c r="OIH155" s="3"/>
      <c r="OII155" s="3"/>
      <c r="OIJ155" s="3"/>
      <c r="OIK155" s="3"/>
      <c r="OIL155" s="3"/>
      <c r="OIM155" s="3"/>
      <c r="OIN155" s="3"/>
      <c r="OIO155" s="3"/>
      <c r="OIP155" s="3"/>
      <c r="OIQ155" s="3"/>
      <c r="OIR155" s="3"/>
      <c r="OIS155" s="3"/>
      <c r="OIT155" s="3"/>
      <c r="OIU155" s="3"/>
      <c r="OIV155" s="3"/>
      <c r="OIW155" s="3"/>
      <c r="OIX155" s="3"/>
      <c r="OIY155" s="3"/>
      <c r="OIZ155" s="3"/>
      <c r="OJA155" s="3"/>
      <c r="OJB155" s="3"/>
      <c r="OJC155" s="3"/>
      <c r="OJD155" s="3"/>
      <c r="OJE155" s="3"/>
      <c r="OJF155" s="3"/>
      <c r="OJG155" s="3"/>
      <c r="OJH155" s="3"/>
      <c r="OJI155" s="3"/>
      <c r="OJJ155" s="3"/>
      <c r="OJK155" s="3"/>
      <c r="OJL155" s="3"/>
      <c r="OJM155" s="3"/>
      <c r="OJN155" s="3"/>
      <c r="OJO155" s="3"/>
      <c r="OJP155" s="3"/>
      <c r="OJQ155" s="3"/>
      <c r="OJR155" s="3"/>
      <c r="OJS155" s="3"/>
      <c r="OJT155" s="3"/>
      <c r="OJU155" s="3"/>
      <c r="OJV155" s="3"/>
      <c r="OJW155" s="3"/>
      <c r="OJX155" s="3"/>
      <c r="OJY155" s="3"/>
      <c r="OJZ155" s="3"/>
      <c r="OKA155" s="3"/>
      <c r="OKB155" s="3"/>
      <c r="OKC155" s="3"/>
      <c r="OKD155" s="3"/>
      <c r="OKE155" s="3"/>
      <c r="OKF155" s="3"/>
      <c r="OKG155" s="3"/>
      <c r="OKH155" s="3"/>
      <c r="OKI155" s="3"/>
      <c r="OKJ155" s="3"/>
      <c r="OKK155" s="3"/>
      <c r="OKL155" s="3"/>
      <c r="OKM155" s="3"/>
      <c r="OKN155" s="3"/>
      <c r="OKO155" s="3"/>
      <c r="OKP155" s="3"/>
      <c r="OKQ155" s="3"/>
      <c r="OKR155" s="3"/>
      <c r="OKS155" s="3"/>
      <c r="OKT155" s="3"/>
      <c r="OKU155" s="3"/>
      <c r="OKV155" s="3"/>
      <c r="OKW155" s="3"/>
      <c r="OKX155" s="3"/>
      <c r="OKY155" s="3"/>
      <c r="OKZ155" s="3"/>
      <c r="OLA155" s="3"/>
      <c r="OLB155" s="3"/>
      <c r="OLC155" s="3"/>
      <c r="OLD155" s="3"/>
      <c r="OLE155" s="3"/>
      <c r="OLF155" s="3"/>
      <c r="OLG155" s="3"/>
      <c r="OLH155" s="3"/>
      <c r="OLI155" s="3"/>
      <c r="OLJ155" s="3"/>
      <c r="OLK155" s="3"/>
      <c r="OLL155" s="3"/>
      <c r="OLM155" s="3"/>
      <c r="OLN155" s="3"/>
      <c r="OLO155" s="3"/>
      <c r="OLP155" s="3"/>
      <c r="OLQ155" s="3"/>
      <c r="OLR155" s="3"/>
      <c r="OLS155" s="3"/>
      <c r="OLT155" s="3"/>
      <c r="OLU155" s="3"/>
      <c r="OLV155" s="3"/>
      <c r="OLW155" s="3"/>
      <c r="OLX155" s="3"/>
      <c r="OLY155" s="3"/>
      <c r="OLZ155" s="3"/>
      <c r="OMA155" s="3"/>
      <c r="OMB155" s="3"/>
      <c r="OMC155" s="3"/>
      <c r="OMD155" s="3"/>
      <c r="OME155" s="3"/>
      <c r="OMF155" s="3"/>
      <c r="OMG155" s="3"/>
      <c r="OMH155" s="3"/>
      <c r="OMI155" s="3"/>
      <c r="OMJ155" s="3"/>
      <c r="OMK155" s="3"/>
      <c r="OML155" s="3"/>
      <c r="OMM155" s="3"/>
      <c r="OMN155" s="3"/>
      <c r="OMO155" s="3"/>
      <c r="OMP155" s="3"/>
      <c r="OMQ155" s="3"/>
      <c r="OMR155" s="3"/>
      <c r="OMS155" s="3"/>
      <c r="OMT155" s="3"/>
      <c r="OMU155" s="3"/>
      <c r="OMV155" s="3"/>
      <c r="OMW155" s="3"/>
      <c r="OMX155" s="3"/>
      <c r="OMY155" s="3"/>
      <c r="OMZ155" s="3"/>
      <c r="ONA155" s="3"/>
      <c r="ONB155" s="3"/>
      <c r="ONC155" s="3"/>
      <c r="OND155" s="3"/>
      <c r="ONE155" s="3"/>
      <c r="ONF155" s="3"/>
      <c r="ONG155" s="3"/>
      <c r="ONH155" s="3"/>
      <c r="ONI155" s="3"/>
      <c r="ONJ155" s="3"/>
      <c r="ONK155" s="3"/>
      <c r="ONL155" s="3"/>
      <c r="ONM155" s="3"/>
      <c r="ONN155" s="3"/>
      <c r="ONO155" s="3"/>
      <c r="ONP155" s="3"/>
      <c r="ONQ155" s="3"/>
      <c r="ONR155" s="3"/>
      <c r="ONS155" s="3"/>
      <c r="ONT155" s="3"/>
      <c r="ONU155" s="3"/>
      <c r="ONV155" s="3"/>
      <c r="ONW155" s="3"/>
      <c r="ONX155" s="3"/>
      <c r="ONY155" s="3"/>
      <c r="ONZ155" s="3"/>
      <c r="OOA155" s="3"/>
      <c r="OOB155" s="3"/>
      <c r="OOC155" s="3"/>
      <c r="OOD155" s="3"/>
      <c r="OOE155" s="3"/>
      <c r="OOF155" s="3"/>
      <c r="OOG155" s="3"/>
      <c r="OOH155" s="3"/>
      <c r="OOI155" s="3"/>
      <c r="OOJ155" s="3"/>
      <c r="OOK155" s="3"/>
      <c r="OOL155" s="3"/>
      <c r="OOM155" s="3"/>
      <c r="OON155" s="3"/>
      <c r="OOO155" s="3"/>
      <c r="OOP155" s="3"/>
      <c r="OOQ155" s="3"/>
      <c r="OOR155" s="3"/>
      <c r="OOS155" s="3"/>
      <c r="OOT155" s="3"/>
      <c r="OOU155" s="3"/>
      <c r="OOV155" s="3"/>
      <c r="OOW155" s="3"/>
      <c r="OOX155" s="3"/>
      <c r="OOY155" s="3"/>
      <c r="OOZ155" s="3"/>
      <c r="OPA155" s="3"/>
      <c r="OPB155" s="3"/>
      <c r="OPC155" s="3"/>
      <c r="OPD155" s="3"/>
      <c r="OPE155" s="3"/>
      <c r="OPF155" s="3"/>
      <c r="OPG155" s="3"/>
      <c r="OPH155" s="3"/>
      <c r="OPI155" s="3"/>
      <c r="OPJ155" s="3"/>
      <c r="OPK155" s="3"/>
      <c r="OPL155" s="3"/>
      <c r="OPM155" s="3"/>
      <c r="OPN155" s="3"/>
      <c r="OPO155" s="3"/>
      <c r="OPP155" s="3"/>
      <c r="OPQ155" s="3"/>
      <c r="OPR155" s="3"/>
      <c r="OPS155" s="3"/>
      <c r="OPT155" s="3"/>
      <c r="OPU155" s="3"/>
      <c r="OPV155" s="3"/>
      <c r="OPW155" s="3"/>
      <c r="OPX155" s="3"/>
      <c r="OPY155" s="3"/>
      <c r="OPZ155" s="3"/>
      <c r="OQA155" s="3"/>
      <c r="OQB155" s="3"/>
      <c r="OQC155" s="3"/>
      <c r="OQD155" s="3"/>
      <c r="OQE155" s="3"/>
      <c r="OQF155" s="3"/>
      <c r="OQG155" s="3"/>
      <c r="OQH155" s="3"/>
      <c r="OQI155" s="3"/>
      <c r="OQJ155" s="3"/>
      <c r="OQK155" s="3"/>
      <c r="OQL155" s="3"/>
      <c r="OQM155" s="3"/>
      <c r="OQN155" s="3"/>
      <c r="OQO155" s="3"/>
      <c r="OQP155" s="3"/>
      <c r="OQQ155" s="3"/>
      <c r="OQR155" s="3"/>
      <c r="OQS155" s="3"/>
      <c r="OQT155" s="3"/>
      <c r="OQU155" s="3"/>
      <c r="OQV155" s="3"/>
      <c r="OQW155" s="3"/>
      <c r="OQX155" s="3"/>
      <c r="OQY155" s="3"/>
      <c r="OQZ155" s="3"/>
      <c r="ORA155" s="3"/>
      <c r="ORB155" s="3"/>
      <c r="ORC155" s="3"/>
      <c r="ORD155" s="3"/>
      <c r="ORE155" s="3"/>
      <c r="ORF155" s="3"/>
      <c r="ORG155" s="3"/>
      <c r="ORH155" s="3"/>
      <c r="ORI155" s="3"/>
      <c r="ORJ155" s="3"/>
      <c r="ORK155" s="3"/>
      <c r="ORL155" s="3"/>
      <c r="ORM155" s="3"/>
      <c r="ORN155" s="3"/>
      <c r="ORO155" s="3"/>
      <c r="ORP155" s="3"/>
      <c r="ORQ155" s="3"/>
      <c r="ORR155" s="3"/>
      <c r="ORS155" s="3"/>
      <c r="ORT155" s="3"/>
      <c r="ORU155" s="3"/>
      <c r="ORV155" s="3"/>
      <c r="ORW155" s="3"/>
      <c r="ORX155" s="3"/>
      <c r="ORY155" s="3"/>
      <c r="ORZ155" s="3"/>
      <c r="OSA155" s="3"/>
      <c r="OSB155" s="3"/>
      <c r="OSC155" s="3"/>
      <c r="OSD155" s="3"/>
      <c r="OSE155" s="3"/>
      <c r="OSF155" s="3"/>
      <c r="OSG155" s="3"/>
      <c r="OSH155" s="3"/>
      <c r="OSI155" s="3"/>
      <c r="OSJ155" s="3"/>
      <c r="OSK155" s="3"/>
      <c r="OSL155" s="3"/>
      <c r="OSM155" s="3"/>
      <c r="OSN155" s="3"/>
      <c r="OSO155" s="3"/>
      <c r="OSP155" s="3"/>
      <c r="OSQ155" s="3"/>
      <c r="OSR155" s="3"/>
      <c r="OSS155" s="3"/>
      <c r="OST155" s="3"/>
      <c r="OSU155" s="3"/>
      <c r="OSV155" s="3"/>
      <c r="OSW155" s="3"/>
      <c r="OSX155" s="3"/>
      <c r="OSY155" s="3"/>
      <c r="OSZ155" s="3"/>
      <c r="OTA155" s="3"/>
      <c r="OTB155" s="3"/>
      <c r="OTC155" s="3"/>
      <c r="OTD155" s="3"/>
      <c r="OTE155" s="3"/>
      <c r="OTF155" s="3"/>
      <c r="OTG155" s="3"/>
      <c r="OTH155" s="3"/>
      <c r="OTI155" s="3"/>
      <c r="OTJ155" s="3"/>
      <c r="OTK155" s="3"/>
      <c r="OTL155" s="3"/>
      <c r="OTM155" s="3"/>
      <c r="OTN155" s="3"/>
      <c r="OTO155" s="3"/>
      <c r="OTP155" s="3"/>
      <c r="OTQ155" s="3"/>
      <c r="OTR155" s="3"/>
      <c r="OTS155" s="3"/>
      <c r="OTT155" s="3"/>
      <c r="OTU155" s="3"/>
      <c r="OTV155" s="3"/>
      <c r="OTW155" s="3"/>
      <c r="OTX155" s="3"/>
      <c r="OTY155" s="3"/>
      <c r="OTZ155" s="3"/>
      <c r="OUA155" s="3"/>
      <c r="OUB155" s="3"/>
      <c r="OUC155" s="3"/>
      <c r="OUD155" s="3"/>
      <c r="OUE155" s="3"/>
      <c r="OUF155" s="3"/>
      <c r="OUG155" s="3"/>
      <c r="OUH155" s="3"/>
      <c r="OUI155" s="3"/>
      <c r="OUJ155" s="3"/>
      <c r="OUK155" s="3"/>
      <c r="OUL155" s="3"/>
      <c r="OUM155" s="3"/>
      <c r="OUN155" s="3"/>
      <c r="OUO155" s="3"/>
      <c r="OUP155" s="3"/>
      <c r="OUQ155" s="3"/>
      <c r="OUR155" s="3"/>
      <c r="OUS155" s="3"/>
      <c r="OUT155" s="3"/>
      <c r="OUU155" s="3"/>
      <c r="OUV155" s="3"/>
      <c r="OUW155" s="3"/>
      <c r="OUX155" s="3"/>
      <c r="OUY155" s="3"/>
      <c r="OUZ155" s="3"/>
      <c r="OVA155" s="3"/>
      <c r="OVB155" s="3"/>
      <c r="OVC155" s="3"/>
      <c r="OVD155" s="3"/>
      <c r="OVE155" s="3"/>
      <c r="OVF155" s="3"/>
      <c r="OVG155" s="3"/>
      <c r="OVH155" s="3"/>
      <c r="OVI155" s="3"/>
      <c r="OVJ155" s="3"/>
      <c r="OVK155" s="3"/>
      <c r="OVL155" s="3"/>
      <c r="OVM155" s="3"/>
      <c r="OVN155" s="3"/>
      <c r="OVO155" s="3"/>
      <c r="OVP155" s="3"/>
      <c r="OVQ155" s="3"/>
      <c r="OVR155" s="3"/>
      <c r="OVS155" s="3"/>
      <c r="OVT155" s="3"/>
      <c r="OVU155" s="3"/>
      <c r="OVV155" s="3"/>
      <c r="OVW155" s="3"/>
      <c r="OVX155" s="3"/>
      <c r="OVY155" s="3"/>
      <c r="OVZ155" s="3"/>
      <c r="OWA155" s="3"/>
      <c r="OWB155" s="3"/>
      <c r="OWC155" s="3"/>
      <c r="OWD155" s="3"/>
      <c r="OWE155" s="3"/>
      <c r="OWF155" s="3"/>
      <c r="OWG155" s="3"/>
      <c r="OWH155" s="3"/>
      <c r="OWI155" s="3"/>
      <c r="OWJ155" s="3"/>
      <c r="OWK155" s="3"/>
      <c r="OWL155" s="3"/>
      <c r="OWM155" s="3"/>
      <c r="OWN155" s="3"/>
      <c r="OWO155" s="3"/>
      <c r="OWP155" s="3"/>
      <c r="OWQ155" s="3"/>
      <c r="OWR155" s="3"/>
      <c r="OWS155" s="3"/>
      <c r="OWT155" s="3"/>
      <c r="OWU155" s="3"/>
      <c r="OWV155" s="3"/>
      <c r="OWW155" s="3"/>
      <c r="OWX155" s="3"/>
      <c r="OWY155" s="3"/>
      <c r="OWZ155" s="3"/>
      <c r="OXA155" s="3"/>
      <c r="OXB155" s="3"/>
      <c r="OXC155" s="3"/>
      <c r="OXD155" s="3"/>
      <c r="OXE155" s="3"/>
      <c r="OXF155" s="3"/>
      <c r="OXG155" s="3"/>
      <c r="OXH155" s="3"/>
      <c r="OXI155" s="3"/>
      <c r="OXJ155" s="3"/>
      <c r="OXK155" s="3"/>
      <c r="OXL155" s="3"/>
      <c r="OXM155" s="3"/>
      <c r="OXN155" s="3"/>
      <c r="OXO155" s="3"/>
      <c r="OXP155" s="3"/>
      <c r="OXQ155" s="3"/>
      <c r="OXR155" s="3"/>
      <c r="OXS155" s="3"/>
      <c r="OXT155" s="3"/>
      <c r="OXU155" s="3"/>
      <c r="OXV155" s="3"/>
      <c r="OXW155" s="3"/>
      <c r="OXX155" s="3"/>
      <c r="OXY155" s="3"/>
      <c r="OXZ155" s="3"/>
      <c r="OYA155" s="3"/>
      <c r="OYB155" s="3"/>
      <c r="OYC155" s="3"/>
      <c r="OYD155" s="3"/>
      <c r="OYE155" s="3"/>
      <c r="OYF155" s="3"/>
      <c r="OYG155" s="3"/>
      <c r="OYH155" s="3"/>
      <c r="OYI155" s="3"/>
      <c r="OYJ155" s="3"/>
      <c r="OYK155" s="3"/>
      <c r="OYL155" s="3"/>
      <c r="OYM155" s="3"/>
      <c r="OYN155" s="3"/>
      <c r="OYO155" s="3"/>
      <c r="OYP155" s="3"/>
      <c r="OYQ155" s="3"/>
      <c r="OYR155" s="3"/>
      <c r="OYS155" s="3"/>
      <c r="OYT155" s="3"/>
      <c r="OYU155" s="3"/>
      <c r="OYV155" s="3"/>
      <c r="OYW155" s="3"/>
      <c r="OYX155" s="3"/>
      <c r="OYY155" s="3"/>
      <c r="OYZ155" s="3"/>
      <c r="OZA155" s="3"/>
      <c r="OZB155" s="3"/>
      <c r="OZC155" s="3"/>
      <c r="OZD155" s="3"/>
      <c r="OZE155" s="3"/>
      <c r="OZF155" s="3"/>
      <c r="OZG155" s="3"/>
      <c r="OZH155" s="3"/>
      <c r="OZI155" s="3"/>
      <c r="OZJ155" s="3"/>
      <c r="OZK155" s="3"/>
      <c r="OZL155" s="3"/>
      <c r="OZM155" s="3"/>
      <c r="OZN155" s="3"/>
      <c r="OZO155" s="3"/>
      <c r="OZP155" s="3"/>
      <c r="OZQ155" s="3"/>
      <c r="OZR155" s="3"/>
      <c r="OZS155" s="3"/>
      <c r="OZT155" s="3"/>
      <c r="OZU155" s="3"/>
      <c r="OZV155" s="3"/>
      <c r="OZW155" s="3"/>
      <c r="OZX155" s="3"/>
      <c r="OZY155" s="3"/>
      <c r="OZZ155" s="3"/>
      <c r="PAA155" s="3"/>
      <c r="PAB155" s="3"/>
      <c r="PAC155" s="3"/>
      <c r="PAD155" s="3"/>
      <c r="PAE155" s="3"/>
      <c r="PAF155" s="3"/>
      <c r="PAG155" s="3"/>
      <c r="PAH155" s="3"/>
      <c r="PAI155" s="3"/>
      <c r="PAJ155" s="3"/>
      <c r="PAK155" s="3"/>
      <c r="PAL155" s="3"/>
      <c r="PAM155" s="3"/>
      <c r="PAN155" s="3"/>
      <c r="PAO155" s="3"/>
      <c r="PAP155" s="3"/>
      <c r="PAQ155" s="3"/>
      <c r="PAR155" s="3"/>
      <c r="PAS155" s="3"/>
      <c r="PAT155" s="3"/>
      <c r="PAU155" s="3"/>
      <c r="PAV155" s="3"/>
      <c r="PAW155" s="3"/>
      <c r="PAX155" s="3"/>
      <c r="PAY155" s="3"/>
      <c r="PAZ155" s="3"/>
      <c r="PBA155" s="3"/>
      <c r="PBB155" s="3"/>
      <c r="PBC155" s="3"/>
      <c r="PBD155" s="3"/>
      <c r="PBE155" s="3"/>
      <c r="PBF155" s="3"/>
      <c r="PBG155" s="3"/>
      <c r="PBH155" s="3"/>
      <c r="PBI155" s="3"/>
      <c r="PBJ155" s="3"/>
      <c r="PBK155" s="3"/>
      <c r="PBL155" s="3"/>
      <c r="PBM155" s="3"/>
      <c r="PBN155" s="3"/>
      <c r="PBO155" s="3"/>
      <c r="PBP155" s="3"/>
      <c r="PBQ155" s="3"/>
      <c r="PBR155" s="3"/>
      <c r="PBS155" s="3"/>
      <c r="PBT155" s="3"/>
      <c r="PBU155" s="3"/>
      <c r="PBV155" s="3"/>
      <c r="PBW155" s="3"/>
      <c r="PBX155" s="3"/>
      <c r="PBY155" s="3"/>
      <c r="PBZ155" s="3"/>
      <c r="PCA155" s="3"/>
      <c r="PCB155" s="3"/>
      <c r="PCC155" s="3"/>
      <c r="PCD155" s="3"/>
      <c r="PCE155" s="3"/>
      <c r="PCF155" s="3"/>
      <c r="PCG155" s="3"/>
      <c r="PCH155" s="3"/>
      <c r="PCI155" s="3"/>
      <c r="PCJ155" s="3"/>
      <c r="PCK155" s="3"/>
      <c r="PCL155" s="3"/>
      <c r="PCM155" s="3"/>
      <c r="PCN155" s="3"/>
      <c r="PCO155" s="3"/>
      <c r="PCP155" s="3"/>
      <c r="PCQ155" s="3"/>
      <c r="PCR155" s="3"/>
      <c r="PCS155" s="3"/>
      <c r="PCT155" s="3"/>
      <c r="PCU155" s="3"/>
      <c r="PCV155" s="3"/>
      <c r="PCW155" s="3"/>
      <c r="PCX155" s="3"/>
      <c r="PCY155" s="3"/>
      <c r="PCZ155" s="3"/>
      <c r="PDA155" s="3"/>
      <c r="PDB155" s="3"/>
      <c r="PDC155" s="3"/>
      <c r="PDD155" s="3"/>
      <c r="PDE155" s="3"/>
      <c r="PDF155" s="3"/>
      <c r="PDG155" s="3"/>
      <c r="PDH155" s="3"/>
      <c r="PDI155" s="3"/>
      <c r="PDJ155" s="3"/>
      <c r="PDK155" s="3"/>
      <c r="PDL155" s="3"/>
      <c r="PDM155" s="3"/>
      <c r="PDN155" s="3"/>
      <c r="PDO155" s="3"/>
      <c r="PDP155" s="3"/>
      <c r="PDQ155" s="3"/>
      <c r="PDR155" s="3"/>
      <c r="PDS155" s="3"/>
      <c r="PDT155" s="3"/>
      <c r="PDU155" s="3"/>
      <c r="PDV155" s="3"/>
      <c r="PDW155" s="3"/>
      <c r="PDX155" s="3"/>
      <c r="PDY155" s="3"/>
      <c r="PDZ155" s="3"/>
      <c r="PEA155" s="3"/>
      <c r="PEB155" s="3"/>
      <c r="PEC155" s="3"/>
      <c r="PED155" s="3"/>
      <c r="PEE155" s="3"/>
      <c r="PEF155" s="3"/>
      <c r="PEG155" s="3"/>
      <c r="PEH155" s="3"/>
      <c r="PEI155" s="3"/>
      <c r="PEJ155" s="3"/>
      <c r="PEK155" s="3"/>
      <c r="PEL155" s="3"/>
      <c r="PEM155" s="3"/>
      <c r="PEN155" s="3"/>
      <c r="PEO155" s="3"/>
      <c r="PEP155" s="3"/>
      <c r="PEQ155" s="3"/>
      <c r="PER155" s="3"/>
      <c r="PES155" s="3"/>
      <c r="PET155" s="3"/>
      <c r="PEU155" s="3"/>
      <c r="PEV155" s="3"/>
      <c r="PEW155" s="3"/>
      <c r="PEX155" s="3"/>
      <c r="PEY155" s="3"/>
      <c r="PEZ155" s="3"/>
      <c r="PFA155" s="3"/>
      <c r="PFB155" s="3"/>
      <c r="PFC155" s="3"/>
      <c r="PFD155" s="3"/>
      <c r="PFE155" s="3"/>
      <c r="PFF155" s="3"/>
      <c r="PFG155" s="3"/>
      <c r="PFH155" s="3"/>
      <c r="PFI155" s="3"/>
      <c r="PFJ155" s="3"/>
      <c r="PFK155" s="3"/>
      <c r="PFL155" s="3"/>
      <c r="PFM155" s="3"/>
      <c r="PFN155" s="3"/>
      <c r="PFO155" s="3"/>
      <c r="PFP155" s="3"/>
      <c r="PFQ155" s="3"/>
      <c r="PFR155" s="3"/>
      <c r="PFS155" s="3"/>
      <c r="PFT155" s="3"/>
      <c r="PFU155" s="3"/>
      <c r="PFV155" s="3"/>
      <c r="PFW155" s="3"/>
      <c r="PFX155" s="3"/>
      <c r="PFY155" s="3"/>
      <c r="PFZ155" s="3"/>
      <c r="PGA155" s="3"/>
      <c r="PGB155" s="3"/>
      <c r="PGC155" s="3"/>
      <c r="PGD155" s="3"/>
      <c r="PGE155" s="3"/>
      <c r="PGF155" s="3"/>
      <c r="PGG155" s="3"/>
      <c r="PGH155" s="3"/>
      <c r="PGI155" s="3"/>
      <c r="PGJ155" s="3"/>
      <c r="PGK155" s="3"/>
      <c r="PGL155" s="3"/>
      <c r="PGM155" s="3"/>
      <c r="PGN155" s="3"/>
      <c r="PGO155" s="3"/>
      <c r="PGP155" s="3"/>
      <c r="PGQ155" s="3"/>
      <c r="PGR155" s="3"/>
      <c r="PGS155" s="3"/>
      <c r="PGT155" s="3"/>
      <c r="PGU155" s="3"/>
      <c r="PGV155" s="3"/>
      <c r="PGW155" s="3"/>
      <c r="PGX155" s="3"/>
      <c r="PGY155" s="3"/>
      <c r="PGZ155" s="3"/>
      <c r="PHA155" s="3"/>
      <c r="PHB155" s="3"/>
      <c r="PHC155" s="3"/>
      <c r="PHD155" s="3"/>
      <c r="PHE155" s="3"/>
      <c r="PHF155" s="3"/>
      <c r="PHG155" s="3"/>
      <c r="PHH155" s="3"/>
      <c r="PHI155" s="3"/>
      <c r="PHJ155" s="3"/>
      <c r="PHK155" s="3"/>
      <c r="PHL155" s="3"/>
      <c r="PHM155" s="3"/>
      <c r="PHN155" s="3"/>
      <c r="PHO155" s="3"/>
      <c r="PHP155" s="3"/>
      <c r="PHQ155" s="3"/>
      <c r="PHR155" s="3"/>
      <c r="PHS155" s="3"/>
      <c r="PHT155" s="3"/>
      <c r="PHU155" s="3"/>
      <c r="PHV155" s="3"/>
      <c r="PHW155" s="3"/>
      <c r="PHX155" s="3"/>
      <c r="PHY155" s="3"/>
      <c r="PHZ155" s="3"/>
      <c r="PIA155" s="3"/>
      <c r="PIB155" s="3"/>
      <c r="PIC155" s="3"/>
      <c r="PID155" s="3"/>
      <c r="PIE155" s="3"/>
      <c r="PIF155" s="3"/>
      <c r="PIG155" s="3"/>
      <c r="PIH155" s="3"/>
      <c r="PII155" s="3"/>
      <c r="PIJ155" s="3"/>
      <c r="PIK155" s="3"/>
      <c r="PIL155" s="3"/>
      <c r="PIM155" s="3"/>
      <c r="PIN155" s="3"/>
      <c r="PIO155" s="3"/>
      <c r="PIP155" s="3"/>
      <c r="PIQ155" s="3"/>
      <c r="PIR155" s="3"/>
      <c r="PIS155" s="3"/>
      <c r="PIT155" s="3"/>
      <c r="PIU155" s="3"/>
      <c r="PIV155" s="3"/>
      <c r="PIW155" s="3"/>
      <c r="PIX155" s="3"/>
      <c r="PIY155" s="3"/>
      <c r="PIZ155" s="3"/>
      <c r="PJA155" s="3"/>
      <c r="PJB155" s="3"/>
      <c r="PJC155" s="3"/>
      <c r="PJD155" s="3"/>
      <c r="PJE155" s="3"/>
      <c r="PJF155" s="3"/>
      <c r="PJG155" s="3"/>
      <c r="PJH155" s="3"/>
      <c r="PJI155" s="3"/>
      <c r="PJJ155" s="3"/>
      <c r="PJK155" s="3"/>
      <c r="PJL155" s="3"/>
      <c r="PJM155" s="3"/>
      <c r="PJN155" s="3"/>
      <c r="PJO155" s="3"/>
      <c r="PJP155" s="3"/>
      <c r="PJQ155" s="3"/>
      <c r="PJR155" s="3"/>
      <c r="PJS155" s="3"/>
      <c r="PJT155" s="3"/>
      <c r="PJU155" s="3"/>
      <c r="PJV155" s="3"/>
      <c r="PJW155" s="3"/>
      <c r="PJX155" s="3"/>
      <c r="PJY155" s="3"/>
      <c r="PJZ155" s="3"/>
      <c r="PKA155" s="3"/>
      <c r="PKB155" s="3"/>
      <c r="PKC155" s="3"/>
      <c r="PKD155" s="3"/>
      <c r="PKE155" s="3"/>
      <c r="PKF155" s="3"/>
      <c r="PKG155" s="3"/>
      <c r="PKH155" s="3"/>
      <c r="PKI155" s="3"/>
      <c r="PKJ155" s="3"/>
      <c r="PKK155" s="3"/>
      <c r="PKL155" s="3"/>
      <c r="PKM155" s="3"/>
      <c r="PKN155" s="3"/>
      <c r="PKO155" s="3"/>
      <c r="PKP155" s="3"/>
      <c r="PKQ155" s="3"/>
      <c r="PKR155" s="3"/>
      <c r="PKS155" s="3"/>
      <c r="PKT155" s="3"/>
      <c r="PKU155" s="3"/>
      <c r="PKV155" s="3"/>
      <c r="PKW155" s="3"/>
      <c r="PKX155" s="3"/>
      <c r="PKY155" s="3"/>
      <c r="PKZ155" s="3"/>
      <c r="PLA155" s="3"/>
      <c r="PLB155" s="3"/>
      <c r="PLC155" s="3"/>
      <c r="PLD155" s="3"/>
      <c r="PLE155" s="3"/>
      <c r="PLF155" s="3"/>
      <c r="PLG155" s="3"/>
      <c r="PLH155" s="3"/>
      <c r="PLI155" s="3"/>
      <c r="PLJ155" s="3"/>
      <c r="PLK155" s="3"/>
      <c r="PLL155" s="3"/>
      <c r="PLM155" s="3"/>
      <c r="PLN155" s="3"/>
      <c r="PLO155" s="3"/>
      <c r="PLP155" s="3"/>
      <c r="PLQ155" s="3"/>
      <c r="PLR155" s="3"/>
      <c r="PLS155" s="3"/>
      <c r="PLT155" s="3"/>
      <c r="PLU155" s="3"/>
      <c r="PLV155" s="3"/>
      <c r="PLW155" s="3"/>
      <c r="PLX155" s="3"/>
      <c r="PLY155" s="3"/>
      <c r="PLZ155" s="3"/>
      <c r="PMA155" s="3"/>
      <c r="PMB155" s="3"/>
      <c r="PMC155" s="3"/>
      <c r="PMD155" s="3"/>
      <c r="PME155" s="3"/>
      <c r="PMF155" s="3"/>
      <c r="PMG155" s="3"/>
      <c r="PMH155" s="3"/>
      <c r="PMI155" s="3"/>
      <c r="PMJ155" s="3"/>
      <c r="PMK155" s="3"/>
      <c r="PML155" s="3"/>
      <c r="PMM155" s="3"/>
      <c r="PMN155" s="3"/>
      <c r="PMO155" s="3"/>
      <c r="PMP155" s="3"/>
      <c r="PMQ155" s="3"/>
      <c r="PMR155" s="3"/>
      <c r="PMS155" s="3"/>
      <c r="PMT155" s="3"/>
      <c r="PMU155" s="3"/>
      <c r="PMV155" s="3"/>
      <c r="PMW155" s="3"/>
      <c r="PMX155" s="3"/>
      <c r="PMY155" s="3"/>
      <c r="PMZ155" s="3"/>
      <c r="PNA155" s="3"/>
      <c r="PNB155" s="3"/>
      <c r="PNC155" s="3"/>
      <c r="PND155" s="3"/>
      <c r="PNE155" s="3"/>
      <c r="PNF155" s="3"/>
      <c r="PNG155" s="3"/>
      <c r="PNH155" s="3"/>
      <c r="PNI155" s="3"/>
      <c r="PNJ155" s="3"/>
      <c r="PNK155" s="3"/>
      <c r="PNL155" s="3"/>
      <c r="PNM155" s="3"/>
      <c r="PNN155" s="3"/>
      <c r="PNO155" s="3"/>
      <c r="PNP155" s="3"/>
      <c r="PNQ155" s="3"/>
      <c r="PNR155" s="3"/>
      <c r="PNS155" s="3"/>
      <c r="PNT155" s="3"/>
      <c r="PNU155" s="3"/>
      <c r="PNV155" s="3"/>
      <c r="PNW155" s="3"/>
      <c r="PNX155" s="3"/>
      <c r="PNY155" s="3"/>
      <c r="PNZ155" s="3"/>
      <c r="POA155" s="3"/>
      <c r="POB155" s="3"/>
      <c r="POC155" s="3"/>
      <c r="POD155" s="3"/>
      <c r="POE155" s="3"/>
      <c r="POF155" s="3"/>
      <c r="POG155" s="3"/>
      <c r="POH155" s="3"/>
      <c r="POI155" s="3"/>
      <c r="POJ155" s="3"/>
      <c r="POK155" s="3"/>
      <c r="POL155" s="3"/>
      <c r="POM155" s="3"/>
      <c r="PON155" s="3"/>
      <c r="POO155" s="3"/>
      <c r="POP155" s="3"/>
      <c r="POQ155" s="3"/>
      <c r="POR155" s="3"/>
      <c r="POS155" s="3"/>
      <c r="POT155" s="3"/>
      <c r="POU155" s="3"/>
      <c r="POV155" s="3"/>
      <c r="POW155" s="3"/>
      <c r="POX155" s="3"/>
      <c r="POY155" s="3"/>
      <c r="POZ155" s="3"/>
      <c r="PPA155" s="3"/>
      <c r="PPB155" s="3"/>
      <c r="PPC155" s="3"/>
      <c r="PPD155" s="3"/>
      <c r="PPE155" s="3"/>
      <c r="PPF155" s="3"/>
      <c r="PPG155" s="3"/>
      <c r="PPH155" s="3"/>
      <c r="PPI155" s="3"/>
      <c r="PPJ155" s="3"/>
      <c r="PPK155" s="3"/>
      <c r="PPL155" s="3"/>
      <c r="PPM155" s="3"/>
      <c r="PPN155" s="3"/>
      <c r="PPO155" s="3"/>
      <c r="PPP155" s="3"/>
      <c r="PPQ155" s="3"/>
      <c r="PPR155" s="3"/>
      <c r="PPS155" s="3"/>
      <c r="PPT155" s="3"/>
      <c r="PPU155" s="3"/>
      <c r="PPV155" s="3"/>
      <c r="PPW155" s="3"/>
      <c r="PPX155" s="3"/>
      <c r="PPY155" s="3"/>
      <c r="PPZ155" s="3"/>
      <c r="PQA155" s="3"/>
      <c r="PQB155" s="3"/>
      <c r="PQC155" s="3"/>
      <c r="PQD155" s="3"/>
      <c r="PQE155" s="3"/>
      <c r="PQF155" s="3"/>
      <c r="PQG155" s="3"/>
      <c r="PQH155" s="3"/>
      <c r="PQI155" s="3"/>
      <c r="PQJ155" s="3"/>
      <c r="PQK155" s="3"/>
      <c r="PQL155" s="3"/>
      <c r="PQM155" s="3"/>
      <c r="PQN155" s="3"/>
      <c r="PQO155" s="3"/>
      <c r="PQP155" s="3"/>
      <c r="PQQ155" s="3"/>
      <c r="PQR155" s="3"/>
      <c r="PQS155" s="3"/>
      <c r="PQT155" s="3"/>
      <c r="PQU155" s="3"/>
      <c r="PQV155" s="3"/>
      <c r="PQW155" s="3"/>
      <c r="PQX155" s="3"/>
      <c r="PQY155" s="3"/>
      <c r="PQZ155" s="3"/>
      <c r="PRA155" s="3"/>
      <c r="PRB155" s="3"/>
      <c r="PRC155" s="3"/>
      <c r="PRD155" s="3"/>
      <c r="PRE155" s="3"/>
      <c r="PRF155" s="3"/>
      <c r="PRG155" s="3"/>
      <c r="PRH155" s="3"/>
      <c r="PRI155" s="3"/>
      <c r="PRJ155" s="3"/>
      <c r="PRK155" s="3"/>
      <c r="PRL155" s="3"/>
      <c r="PRM155" s="3"/>
      <c r="PRN155" s="3"/>
      <c r="PRO155" s="3"/>
      <c r="PRP155" s="3"/>
      <c r="PRQ155" s="3"/>
      <c r="PRR155" s="3"/>
      <c r="PRS155" s="3"/>
      <c r="PRT155" s="3"/>
      <c r="PRU155" s="3"/>
      <c r="PRV155" s="3"/>
      <c r="PRW155" s="3"/>
      <c r="PRX155" s="3"/>
      <c r="PRY155" s="3"/>
      <c r="PRZ155" s="3"/>
      <c r="PSA155" s="3"/>
      <c r="PSB155" s="3"/>
      <c r="PSC155" s="3"/>
      <c r="PSD155" s="3"/>
      <c r="PSE155" s="3"/>
      <c r="PSF155" s="3"/>
      <c r="PSG155" s="3"/>
      <c r="PSH155" s="3"/>
      <c r="PSI155" s="3"/>
      <c r="PSJ155" s="3"/>
      <c r="PSK155" s="3"/>
      <c r="PSL155" s="3"/>
      <c r="PSM155" s="3"/>
      <c r="PSN155" s="3"/>
      <c r="PSO155" s="3"/>
      <c r="PSP155" s="3"/>
      <c r="PSQ155" s="3"/>
      <c r="PSR155" s="3"/>
      <c r="PSS155" s="3"/>
      <c r="PST155" s="3"/>
      <c r="PSU155" s="3"/>
      <c r="PSV155" s="3"/>
      <c r="PSW155" s="3"/>
      <c r="PSX155" s="3"/>
      <c r="PSY155" s="3"/>
      <c r="PSZ155" s="3"/>
      <c r="PTA155" s="3"/>
      <c r="PTB155" s="3"/>
      <c r="PTC155" s="3"/>
      <c r="PTD155" s="3"/>
      <c r="PTE155" s="3"/>
      <c r="PTF155" s="3"/>
      <c r="PTG155" s="3"/>
      <c r="PTH155" s="3"/>
      <c r="PTI155" s="3"/>
      <c r="PTJ155" s="3"/>
      <c r="PTK155" s="3"/>
      <c r="PTL155" s="3"/>
      <c r="PTM155" s="3"/>
      <c r="PTN155" s="3"/>
      <c r="PTO155" s="3"/>
      <c r="PTP155" s="3"/>
      <c r="PTQ155" s="3"/>
      <c r="PTR155" s="3"/>
      <c r="PTS155" s="3"/>
      <c r="PTT155" s="3"/>
      <c r="PTU155" s="3"/>
      <c r="PTV155" s="3"/>
      <c r="PTW155" s="3"/>
      <c r="PTX155" s="3"/>
      <c r="PTY155" s="3"/>
      <c r="PTZ155" s="3"/>
      <c r="PUA155" s="3"/>
      <c r="PUB155" s="3"/>
      <c r="PUC155" s="3"/>
      <c r="PUD155" s="3"/>
      <c r="PUE155" s="3"/>
      <c r="PUF155" s="3"/>
      <c r="PUG155" s="3"/>
      <c r="PUH155" s="3"/>
      <c r="PUI155" s="3"/>
      <c r="PUJ155" s="3"/>
      <c r="PUK155" s="3"/>
      <c r="PUL155" s="3"/>
      <c r="PUM155" s="3"/>
      <c r="PUN155" s="3"/>
      <c r="PUO155" s="3"/>
      <c r="PUP155" s="3"/>
      <c r="PUQ155" s="3"/>
      <c r="PUR155" s="3"/>
      <c r="PUS155" s="3"/>
      <c r="PUT155" s="3"/>
      <c r="PUU155" s="3"/>
      <c r="PUV155" s="3"/>
      <c r="PUW155" s="3"/>
      <c r="PUX155" s="3"/>
      <c r="PUY155" s="3"/>
      <c r="PUZ155" s="3"/>
      <c r="PVA155" s="3"/>
      <c r="PVB155" s="3"/>
      <c r="PVC155" s="3"/>
      <c r="PVD155" s="3"/>
      <c r="PVE155" s="3"/>
      <c r="PVF155" s="3"/>
      <c r="PVG155" s="3"/>
      <c r="PVH155" s="3"/>
      <c r="PVI155" s="3"/>
      <c r="PVJ155" s="3"/>
      <c r="PVK155" s="3"/>
      <c r="PVL155" s="3"/>
      <c r="PVM155" s="3"/>
      <c r="PVN155" s="3"/>
      <c r="PVO155" s="3"/>
      <c r="PVP155" s="3"/>
      <c r="PVQ155" s="3"/>
      <c r="PVR155" s="3"/>
      <c r="PVS155" s="3"/>
      <c r="PVT155" s="3"/>
      <c r="PVU155" s="3"/>
      <c r="PVV155" s="3"/>
      <c r="PVW155" s="3"/>
      <c r="PVX155" s="3"/>
      <c r="PVY155" s="3"/>
      <c r="PVZ155" s="3"/>
      <c r="PWA155" s="3"/>
      <c r="PWB155" s="3"/>
      <c r="PWC155" s="3"/>
      <c r="PWD155" s="3"/>
      <c r="PWE155" s="3"/>
      <c r="PWF155" s="3"/>
      <c r="PWG155" s="3"/>
      <c r="PWH155" s="3"/>
      <c r="PWI155" s="3"/>
      <c r="PWJ155" s="3"/>
      <c r="PWK155" s="3"/>
      <c r="PWL155" s="3"/>
      <c r="PWM155" s="3"/>
      <c r="PWN155" s="3"/>
      <c r="PWO155" s="3"/>
      <c r="PWP155" s="3"/>
      <c r="PWQ155" s="3"/>
      <c r="PWR155" s="3"/>
      <c r="PWS155" s="3"/>
      <c r="PWT155" s="3"/>
      <c r="PWU155" s="3"/>
      <c r="PWV155" s="3"/>
      <c r="PWW155" s="3"/>
      <c r="PWX155" s="3"/>
      <c r="PWY155" s="3"/>
      <c r="PWZ155" s="3"/>
      <c r="PXA155" s="3"/>
      <c r="PXB155" s="3"/>
      <c r="PXC155" s="3"/>
      <c r="PXD155" s="3"/>
      <c r="PXE155" s="3"/>
      <c r="PXF155" s="3"/>
      <c r="PXG155" s="3"/>
      <c r="PXH155" s="3"/>
      <c r="PXI155" s="3"/>
      <c r="PXJ155" s="3"/>
      <c r="PXK155" s="3"/>
      <c r="PXL155" s="3"/>
      <c r="PXM155" s="3"/>
      <c r="PXN155" s="3"/>
      <c r="PXO155" s="3"/>
      <c r="PXP155" s="3"/>
      <c r="PXQ155" s="3"/>
      <c r="PXR155" s="3"/>
      <c r="PXS155" s="3"/>
      <c r="PXT155" s="3"/>
      <c r="PXU155" s="3"/>
      <c r="PXV155" s="3"/>
      <c r="PXW155" s="3"/>
      <c r="PXX155" s="3"/>
      <c r="PXY155" s="3"/>
      <c r="PXZ155" s="3"/>
      <c r="PYA155" s="3"/>
      <c r="PYB155" s="3"/>
      <c r="PYC155" s="3"/>
      <c r="PYD155" s="3"/>
      <c r="PYE155" s="3"/>
      <c r="PYF155" s="3"/>
      <c r="PYG155" s="3"/>
      <c r="PYH155" s="3"/>
      <c r="PYI155" s="3"/>
      <c r="PYJ155" s="3"/>
      <c r="PYK155" s="3"/>
      <c r="PYL155" s="3"/>
      <c r="PYM155" s="3"/>
      <c r="PYN155" s="3"/>
      <c r="PYO155" s="3"/>
      <c r="PYP155" s="3"/>
      <c r="PYQ155" s="3"/>
      <c r="PYR155" s="3"/>
      <c r="PYS155" s="3"/>
      <c r="PYT155" s="3"/>
      <c r="PYU155" s="3"/>
      <c r="PYV155" s="3"/>
      <c r="PYW155" s="3"/>
      <c r="PYX155" s="3"/>
      <c r="PYY155" s="3"/>
      <c r="PYZ155" s="3"/>
      <c r="PZA155" s="3"/>
      <c r="PZB155" s="3"/>
      <c r="PZC155" s="3"/>
      <c r="PZD155" s="3"/>
      <c r="PZE155" s="3"/>
      <c r="PZF155" s="3"/>
      <c r="PZG155" s="3"/>
      <c r="PZH155" s="3"/>
      <c r="PZI155" s="3"/>
      <c r="PZJ155" s="3"/>
      <c r="PZK155" s="3"/>
      <c r="PZL155" s="3"/>
      <c r="PZM155" s="3"/>
      <c r="PZN155" s="3"/>
      <c r="PZO155" s="3"/>
      <c r="PZP155" s="3"/>
      <c r="PZQ155" s="3"/>
      <c r="PZR155" s="3"/>
      <c r="PZS155" s="3"/>
      <c r="PZT155" s="3"/>
      <c r="PZU155" s="3"/>
      <c r="PZV155" s="3"/>
      <c r="PZW155" s="3"/>
      <c r="PZX155" s="3"/>
      <c r="PZY155" s="3"/>
      <c r="PZZ155" s="3"/>
      <c r="QAA155" s="3"/>
      <c r="QAB155" s="3"/>
      <c r="QAC155" s="3"/>
      <c r="QAD155" s="3"/>
      <c r="QAE155" s="3"/>
      <c r="QAF155" s="3"/>
      <c r="QAG155" s="3"/>
      <c r="QAH155" s="3"/>
      <c r="QAI155" s="3"/>
      <c r="QAJ155" s="3"/>
      <c r="QAK155" s="3"/>
      <c r="QAL155" s="3"/>
      <c r="QAM155" s="3"/>
      <c r="QAN155" s="3"/>
      <c r="QAO155" s="3"/>
      <c r="QAP155" s="3"/>
      <c r="QAQ155" s="3"/>
      <c r="QAR155" s="3"/>
      <c r="QAS155" s="3"/>
      <c r="QAT155" s="3"/>
      <c r="QAU155" s="3"/>
      <c r="QAV155" s="3"/>
      <c r="QAW155" s="3"/>
      <c r="QAX155" s="3"/>
      <c r="QAY155" s="3"/>
      <c r="QAZ155" s="3"/>
      <c r="QBA155" s="3"/>
      <c r="QBB155" s="3"/>
      <c r="QBC155" s="3"/>
      <c r="QBD155" s="3"/>
      <c r="QBE155" s="3"/>
      <c r="QBF155" s="3"/>
      <c r="QBG155" s="3"/>
      <c r="QBH155" s="3"/>
      <c r="QBI155" s="3"/>
      <c r="QBJ155" s="3"/>
      <c r="QBK155" s="3"/>
      <c r="QBL155" s="3"/>
      <c r="QBM155" s="3"/>
      <c r="QBN155" s="3"/>
      <c r="QBO155" s="3"/>
      <c r="QBP155" s="3"/>
      <c r="QBQ155" s="3"/>
      <c r="QBR155" s="3"/>
      <c r="QBS155" s="3"/>
      <c r="QBT155" s="3"/>
      <c r="QBU155" s="3"/>
      <c r="QBV155" s="3"/>
      <c r="QBW155" s="3"/>
      <c r="QBX155" s="3"/>
      <c r="QBY155" s="3"/>
      <c r="QBZ155" s="3"/>
      <c r="QCA155" s="3"/>
      <c r="QCB155" s="3"/>
      <c r="QCC155" s="3"/>
      <c r="QCD155" s="3"/>
      <c r="QCE155" s="3"/>
      <c r="QCF155" s="3"/>
      <c r="QCG155" s="3"/>
      <c r="QCH155" s="3"/>
      <c r="QCI155" s="3"/>
      <c r="QCJ155" s="3"/>
      <c r="QCK155" s="3"/>
      <c r="QCL155" s="3"/>
      <c r="QCM155" s="3"/>
      <c r="QCN155" s="3"/>
      <c r="QCO155" s="3"/>
      <c r="QCP155" s="3"/>
      <c r="QCQ155" s="3"/>
      <c r="QCR155" s="3"/>
      <c r="QCS155" s="3"/>
      <c r="QCT155" s="3"/>
      <c r="QCU155" s="3"/>
      <c r="QCV155" s="3"/>
      <c r="QCW155" s="3"/>
      <c r="QCX155" s="3"/>
      <c r="QCY155" s="3"/>
      <c r="QCZ155" s="3"/>
      <c r="QDA155" s="3"/>
      <c r="QDB155" s="3"/>
      <c r="QDC155" s="3"/>
      <c r="QDD155" s="3"/>
      <c r="QDE155" s="3"/>
      <c r="QDF155" s="3"/>
      <c r="QDG155" s="3"/>
      <c r="QDH155" s="3"/>
      <c r="QDI155" s="3"/>
      <c r="QDJ155" s="3"/>
      <c r="QDK155" s="3"/>
      <c r="QDL155" s="3"/>
      <c r="QDM155" s="3"/>
      <c r="QDN155" s="3"/>
      <c r="QDO155" s="3"/>
      <c r="QDP155" s="3"/>
      <c r="QDQ155" s="3"/>
      <c r="QDR155" s="3"/>
      <c r="QDS155" s="3"/>
      <c r="QDT155" s="3"/>
      <c r="QDU155" s="3"/>
      <c r="QDV155" s="3"/>
      <c r="QDW155" s="3"/>
      <c r="QDX155" s="3"/>
      <c r="QDY155" s="3"/>
      <c r="QDZ155" s="3"/>
      <c r="QEA155" s="3"/>
      <c r="QEB155" s="3"/>
      <c r="QEC155" s="3"/>
      <c r="QED155" s="3"/>
      <c r="QEE155" s="3"/>
      <c r="QEF155" s="3"/>
      <c r="QEG155" s="3"/>
      <c r="QEH155" s="3"/>
      <c r="QEI155" s="3"/>
      <c r="QEJ155" s="3"/>
      <c r="QEK155" s="3"/>
      <c r="QEL155" s="3"/>
      <c r="QEM155" s="3"/>
      <c r="QEN155" s="3"/>
      <c r="QEO155" s="3"/>
      <c r="QEP155" s="3"/>
      <c r="QEQ155" s="3"/>
      <c r="QER155" s="3"/>
      <c r="QES155" s="3"/>
      <c r="QET155" s="3"/>
      <c r="QEU155" s="3"/>
      <c r="QEV155" s="3"/>
      <c r="QEW155" s="3"/>
      <c r="QEX155" s="3"/>
      <c r="QEY155" s="3"/>
      <c r="QEZ155" s="3"/>
      <c r="QFA155" s="3"/>
      <c r="QFB155" s="3"/>
      <c r="QFC155" s="3"/>
      <c r="QFD155" s="3"/>
      <c r="QFE155" s="3"/>
      <c r="QFF155" s="3"/>
      <c r="QFG155" s="3"/>
      <c r="QFH155" s="3"/>
      <c r="QFI155" s="3"/>
      <c r="QFJ155" s="3"/>
      <c r="QFK155" s="3"/>
      <c r="QFL155" s="3"/>
      <c r="QFM155" s="3"/>
      <c r="QFN155" s="3"/>
      <c r="QFO155" s="3"/>
      <c r="QFP155" s="3"/>
      <c r="QFQ155" s="3"/>
      <c r="QFR155" s="3"/>
      <c r="QFS155" s="3"/>
      <c r="QFT155" s="3"/>
      <c r="QFU155" s="3"/>
      <c r="QFV155" s="3"/>
      <c r="QFW155" s="3"/>
      <c r="QFX155" s="3"/>
      <c r="QFY155" s="3"/>
      <c r="QFZ155" s="3"/>
      <c r="QGA155" s="3"/>
      <c r="QGB155" s="3"/>
      <c r="QGC155" s="3"/>
      <c r="QGD155" s="3"/>
      <c r="QGE155" s="3"/>
      <c r="QGF155" s="3"/>
      <c r="QGG155" s="3"/>
      <c r="QGH155" s="3"/>
      <c r="QGI155" s="3"/>
      <c r="QGJ155" s="3"/>
      <c r="QGK155" s="3"/>
      <c r="QGL155" s="3"/>
      <c r="QGM155" s="3"/>
      <c r="QGN155" s="3"/>
      <c r="QGO155" s="3"/>
      <c r="QGP155" s="3"/>
      <c r="QGQ155" s="3"/>
      <c r="QGR155" s="3"/>
      <c r="QGS155" s="3"/>
      <c r="QGT155" s="3"/>
      <c r="QGU155" s="3"/>
      <c r="QGV155" s="3"/>
      <c r="QGW155" s="3"/>
      <c r="QGX155" s="3"/>
      <c r="QGY155" s="3"/>
      <c r="QGZ155" s="3"/>
      <c r="QHA155" s="3"/>
      <c r="QHB155" s="3"/>
      <c r="QHC155" s="3"/>
      <c r="QHD155" s="3"/>
      <c r="QHE155" s="3"/>
      <c r="QHF155" s="3"/>
      <c r="QHG155" s="3"/>
      <c r="QHH155" s="3"/>
      <c r="QHI155" s="3"/>
      <c r="QHJ155" s="3"/>
      <c r="QHK155" s="3"/>
      <c r="QHL155" s="3"/>
      <c r="QHM155" s="3"/>
      <c r="QHN155" s="3"/>
      <c r="QHO155" s="3"/>
      <c r="QHP155" s="3"/>
      <c r="QHQ155" s="3"/>
      <c r="QHR155" s="3"/>
      <c r="QHS155" s="3"/>
      <c r="QHT155" s="3"/>
      <c r="QHU155" s="3"/>
      <c r="QHV155" s="3"/>
      <c r="QHW155" s="3"/>
      <c r="QHX155" s="3"/>
      <c r="QHY155" s="3"/>
      <c r="QHZ155" s="3"/>
      <c r="QIA155" s="3"/>
      <c r="QIB155" s="3"/>
      <c r="QIC155" s="3"/>
      <c r="QID155" s="3"/>
      <c r="QIE155" s="3"/>
      <c r="QIF155" s="3"/>
      <c r="QIG155" s="3"/>
      <c r="QIH155" s="3"/>
      <c r="QII155" s="3"/>
      <c r="QIJ155" s="3"/>
      <c r="QIK155" s="3"/>
      <c r="QIL155" s="3"/>
      <c r="QIM155" s="3"/>
      <c r="QIN155" s="3"/>
      <c r="QIO155" s="3"/>
      <c r="QIP155" s="3"/>
      <c r="QIQ155" s="3"/>
      <c r="QIR155" s="3"/>
      <c r="QIS155" s="3"/>
      <c r="QIT155" s="3"/>
      <c r="QIU155" s="3"/>
      <c r="QIV155" s="3"/>
      <c r="QIW155" s="3"/>
      <c r="QIX155" s="3"/>
      <c r="QIY155" s="3"/>
      <c r="QIZ155" s="3"/>
      <c r="QJA155" s="3"/>
      <c r="QJB155" s="3"/>
      <c r="QJC155" s="3"/>
      <c r="QJD155" s="3"/>
      <c r="QJE155" s="3"/>
      <c r="QJF155" s="3"/>
      <c r="QJG155" s="3"/>
      <c r="QJH155" s="3"/>
      <c r="QJI155" s="3"/>
      <c r="QJJ155" s="3"/>
      <c r="QJK155" s="3"/>
      <c r="QJL155" s="3"/>
      <c r="QJM155" s="3"/>
      <c r="QJN155" s="3"/>
      <c r="QJO155" s="3"/>
      <c r="QJP155" s="3"/>
      <c r="QJQ155" s="3"/>
      <c r="QJR155" s="3"/>
      <c r="QJS155" s="3"/>
      <c r="QJT155" s="3"/>
      <c r="QJU155" s="3"/>
      <c r="QJV155" s="3"/>
      <c r="QJW155" s="3"/>
      <c r="QJX155" s="3"/>
      <c r="QJY155" s="3"/>
      <c r="QJZ155" s="3"/>
      <c r="QKA155" s="3"/>
      <c r="QKB155" s="3"/>
      <c r="QKC155" s="3"/>
      <c r="QKD155" s="3"/>
      <c r="QKE155" s="3"/>
      <c r="QKF155" s="3"/>
      <c r="QKG155" s="3"/>
      <c r="QKH155" s="3"/>
      <c r="QKI155" s="3"/>
      <c r="QKJ155" s="3"/>
      <c r="QKK155" s="3"/>
      <c r="QKL155" s="3"/>
      <c r="QKM155" s="3"/>
      <c r="QKN155" s="3"/>
      <c r="QKO155" s="3"/>
      <c r="QKP155" s="3"/>
      <c r="QKQ155" s="3"/>
      <c r="QKR155" s="3"/>
      <c r="QKS155" s="3"/>
      <c r="QKT155" s="3"/>
      <c r="QKU155" s="3"/>
      <c r="QKV155" s="3"/>
      <c r="QKW155" s="3"/>
      <c r="QKX155" s="3"/>
      <c r="QKY155" s="3"/>
      <c r="QKZ155" s="3"/>
      <c r="QLA155" s="3"/>
      <c r="QLB155" s="3"/>
      <c r="QLC155" s="3"/>
      <c r="QLD155" s="3"/>
      <c r="QLE155" s="3"/>
      <c r="QLF155" s="3"/>
      <c r="QLG155" s="3"/>
      <c r="QLH155" s="3"/>
      <c r="QLI155" s="3"/>
      <c r="QLJ155" s="3"/>
      <c r="QLK155" s="3"/>
      <c r="QLL155" s="3"/>
      <c r="QLM155" s="3"/>
      <c r="QLN155" s="3"/>
      <c r="QLO155" s="3"/>
      <c r="QLP155" s="3"/>
      <c r="QLQ155" s="3"/>
      <c r="QLR155" s="3"/>
      <c r="QLS155" s="3"/>
      <c r="QLT155" s="3"/>
      <c r="QLU155" s="3"/>
      <c r="QLV155" s="3"/>
      <c r="QLW155" s="3"/>
      <c r="QLX155" s="3"/>
      <c r="QLY155" s="3"/>
      <c r="QLZ155" s="3"/>
      <c r="QMA155" s="3"/>
      <c r="QMB155" s="3"/>
      <c r="QMC155" s="3"/>
      <c r="QMD155" s="3"/>
      <c r="QME155" s="3"/>
      <c r="QMF155" s="3"/>
      <c r="QMG155" s="3"/>
      <c r="QMH155" s="3"/>
      <c r="QMI155" s="3"/>
      <c r="QMJ155" s="3"/>
      <c r="QMK155" s="3"/>
      <c r="QML155" s="3"/>
      <c r="QMM155" s="3"/>
      <c r="QMN155" s="3"/>
      <c r="QMO155" s="3"/>
      <c r="QMP155" s="3"/>
      <c r="QMQ155" s="3"/>
      <c r="QMR155" s="3"/>
      <c r="QMS155" s="3"/>
      <c r="QMT155" s="3"/>
      <c r="QMU155" s="3"/>
      <c r="QMV155" s="3"/>
      <c r="QMW155" s="3"/>
      <c r="QMX155" s="3"/>
      <c r="QMY155" s="3"/>
      <c r="QMZ155" s="3"/>
      <c r="QNA155" s="3"/>
      <c r="QNB155" s="3"/>
      <c r="QNC155" s="3"/>
      <c r="QND155" s="3"/>
      <c r="QNE155" s="3"/>
      <c r="QNF155" s="3"/>
      <c r="QNG155" s="3"/>
      <c r="QNH155" s="3"/>
      <c r="QNI155" s="3"/>
      <c r="QNJ155" s="3"/>
      <c r="QNK155" s="3"/>
      <c r="QNL155" s="3"/>
      <c r="QNM155" s="3"/>
      <c r="QNN155" s="3"/>
      <c r="QNO155" s="3"/>
      <c r="QNP155" s="3"/>
      <c r="QNQ155" s="3"/>
      <c r="QNR155" s="3"/>
      <c r="QNS155" s="3"/>
      <c r="QNT155" s="3"/>
      <c r="QNU155" s="3"/>
      <c r="QNV155" s="3"/>
      <c r="QNW155" s="3"/>
      <c r="QNX155" s="3"/>
      <c r="QNY155" s="3"/>
      <c r="QNZ155" s="3"/>
      <c r="QOA155" s="3"/>
      <c r="QOB155" s="3"/>
      <c r="QOC155" s="3"/>
      <c r="QOD155" s="3"/>
      <c r="QOE155" s="3"/>
      <c r="QOF155" s="3"/>
      <c r="QOG155" s="3"/>
      <c r="QOH155" s="3"/>
      <c r="QOI155" s="3"/>
      <c r="QOJ155" s="3"/>
      <c r="QOK155" s="3"/>
      <c r="QOL155" s="3"/>
      <c r="QOM155" s="3"/>
      <c r="QON155" s="3"/>
      <c r="QOO155" s="3"/>
      <c r="QOP155" s="3"/>
      <c r="QOQ155" s="3"/>
      <c r="QOR155" s="3"/>
      <c r="QOS155" s="3"/>
      <c r="QOT155" s="3"/>
      <c r="QOU155" s="3"/>
      <c r="QOV155" s="3"/>
      <c r="QOW155" s="3"/>
      <c r="QOX155" s="3"/>
      <c r="QOY155" s="3"/>
      <c r="QOZ155" s="3"/>
      <c r="QPA155" s="3"/>
      <c r="QPB155" s="3"/>
      <c r="QPC155" s="3"/>
      <c r="QPD155" s="3"/>
      <c r="QPE155" s="3"/>
      <c r="QPF155" s="3"/>
      <c r="QPG155" s="3"/>
      <c r="QPH155" s="3"/>
      <c r="QPI155" s="3"/>
      <c r="QPJ155" s="3"/>
      <c r="QPK155" s="3"/>
      <c r="QPL155" s="3"/>
      <c r="QPM155" s="3"/>
      <c r="QPN155" s="3"/>
      <c r="QPO155" s="3"/>
      <c r="QPP155" s="3"/>
      <c r="QPQ155" s="3"/>
      <c r="QPR155" s="3"/>
      <c r="QPS155" s="3"/>
      <c r="QPT155" s="3"/>
      <c r="QPU155" s="3"/>
      <c r="QPV155" s="3"/>
      <c r="QPW155" s="3"/>
      <c r="QPX155" s="3"/>
      <c r="QPY155" s="3"/>
      <c r="QPZ155" s="3"/>
      <c r="QQA155" s="3"/>
      <c r="QQB155" s="3"/>
      <c r="QQC155" s="3"/>
      <c r="QQD155" s="3"/>
      <c r="QQE155" s="3"/>
      <c r="QQF155" s="3"/>
      <c r="QQG155" s="3"/>
      <c r="QQH155" s="3"/>
      <c r="QQI155" s="3"/>
      <c r="QQJ155" s="3"/>
      <c r="QQK155" s="3"/>
      <c r="QQL155" s="3"/>
      <c r="QQM155" s="3"/>
      <c r="QQN155" s="3"/>
      <c r="QQO155" s="3"/>
      <c r="QQP155" s="3"/>
      <c r="QQQ155" s="3"/>
      <c r="QQR155" s="3"/>
      <c r="QQS155" s="3"/>
      <c r="QQT155" s="3"/>
      <c r="QQU155" s="3"/>
      <c r="QQV155" s="3"/>
      <c r="QQW155" s="3"/>
      <c r="QQX155" s="3"/>
      <c r="QQY155" s="3"/>
      <c r="QQZ155" s="3"/>
      <c r="QRA155" s="3"/>
      <c r="QRB155" s="3"/>
      <c r="QRC155" s="3"/>
      <c r="QRD155" s="3"/>
      <c r="QRE155" s="3"/>
      <c r="QRF155" s="3"/>
      <c r="QRG155" s="3"/>
      <c r="QRH155" s="3"/>
      <c r="QRI155" s="3"/>
      <c r="QRJ155" s="3"/>
      <c r="QRK155" s="3"/>
      <c r="QRL155" s="3"/>
      <c r="QRM155" s="3"/>
      <c r="QRN155" s="3"/>
      <c r="QRO155" s="3"/>
      <c r="QRP155" s="3"/>
      <c r="QRQ155" s="3"/>
      <c r="QRR155" s="3"/>
      <c r="QRS155" s="3"/>
      <c r="QRT155" s="3"/>
      <c r="QRU155" s="3"/>
      <c r="QRV155" s="3"/>
      <c r="QRW155" s="3"/>
      <c r="QRX155" s="3"/>
      <c r="QRY155" s="3"/>
      <c r="QRZ155" s="3"/>
      <c r="QSA155" s="3"/>
      <c r="QSB155" s="3"/>
      <c r="QSC155" s="3"/>
      <c r="QSD155" s="3"/>
      <c r="QSE155" s="3"/>
      <c r="QSF155" s="3"/>
      <c r="QSG155" s="3"/>
      <c r="QSH155" s="3"/>
      <c r="QSI155" s="3"/>
      <c r="QSJ155" s="3"/>
      <c r="QSK155" s="3"/>
      <c r="QSL155" s="3"/>
      <c r="QSM155" s="3"/>
      <c r="QSN155" s="3"/>
      <c r="QSO155" s="3"/>
      <c r="QSP155" s="3"/>
      <c r="QSQ155" s="3"/>
      <c r="QSR155" s="3"/>
      <c r="QSS155" s="3"/>
      <c r="QST155" s="3"/>
      <c r="QSU155" s="3"/>
      <c r="QSV155" s="3"/>
      <c r="QSW155" s="3"/>
      <c r="QSX155" s="3"/>
      <c r="QSY155" s="3"/>
      <c r="QSZ155" s="3"/>
      <c r="QTA155" s="3"/>
      <c r="QTB155" s="3"/>
      <c r="QTC155" s="3"/>
      <c r="QTD155" s="3"/>
      <c r="QTE155" s="3"/>
      <c r="QTF155" s="3"/>
      <c r="QTG155" s="3"/>
      <c r="QTH155" s="3"/>
      <c r="QTI155" s="3"/>
      <c r="QTJ155" s="3"/>
      <c r="QTK155" s="3"/>
      <c r="QTL155" s="3"/>
      <c r="QTM155" s="3"/>
      <c r="QTN155" s="3"/>
      <c r="QTO155" s="3"/>
      <c r="QTP155" s="3"/>
      <c r="QTQ155" s="3"/>
      <c r="QTR155" s="3"/>
      <c r="QTS155" s="3"/>
      <c r="QTT155" s="3"/>
      <c r="QTU155" s="3"/>
      <c r="QTV155" s="3"/>
      <c r="QTW155" s="3"/>
      <c r="QTX155" s="3"/>
      <c r="QTY155" s="3"/>
      <c r="QTZ155" s="3"/>
      <c r="QUA155" s="3"/>
      <c r="QUB155" s="3"/>
      <c r="QUC155" s="3"/>
      <c r="QUD155" s="3"/>
      <c r="QUE155" s="3"/>
      <c r="QUF155" s="3"/>
      <c r="QUG155" s="3"/>
      <c r="QUH155" s="3"/>
      <c r="QUI155" s="3"/>
      <c r="QUJ155" s="3"/>
      <c r="QUK155" s="3"/>
      <c r="QUL155" s="3"/>
      <c r="QUM155" s="3"/>
      <c r="QUN155" s="3"/>
      <c r="QUO155" s="3"/>
      <c r="QUP155" s="3"/>
      <c r="QUQ155" s="3"/>
      <c r="QUR155" s="3"/>
      <c r="QUS155" s="3"/>
      <c r="QUT155" s="3"/>
      <c r="QUU155" s="3"/>
      <c r="QUV155" s="3"/>
      <c r="QUW155" s="3"/>
      <c r="QUX155" s="3"/>
      <c r="QUY155" s="3"/>
      <c r="QUZ155" s="3"/>
      <c r="QVA155" s="3"/>
      <c r="QVB155" s="3"/>
      <c r="QVC155" s="3"/>
      <c r="QVD155" s="3"/>
      <c r="QVE155" s="3"/>
      <c r="QVF155" s="3"/>
      <c r="QVG155" s="3"/>
      <c r="QVH155" s="3"/>
      <c r="QVI155" s="3"/>
      <c r="QVJ155" s="3"/>
      <c r="QVK155" s="3"/>
      <c r="QVL155" s="3"/>
      <c r="QVM155" s="3"/>
      <c r="QVN155" s="3"/>
      <c r="QVO155" s="3"/>
      <c r="QVP155" s="3"/>
      <c r="QVQ155" s="3"/>
      <c r="QVR155" s="3"/>
      <c r="QVS155" s="3"/>
      <c r="QVT155" s="3"/>
      <c r="QVU155" s="3"/>
      <c r="QVV155" s="3"/>
      <c r="QVW155" s="3"/>
      <c r="QVX155" s="3"/>
      <c r="QVY155" s="3"/>
      <c r="QVZ155" s="3"/>
      <c r="QWA155" s="3"/>
      <c r="QWB155" s="3"/>
      <c r="QWC155" s="3"/>
      <c r="QWD155" s="3"/>
      <c r="QWE155" s="3"/>
      <c r="QWF155" s="3"/>
      <c r="QWG155" s="3"/>
      <c r="QWH155" s="3"/>
      <c r="QWI155" s="3"/>
      <c r="QWJ155" s="3"/>
      <c r="QWK155" s="3"/>
      <c r="QWL155" s="3"/>
      <c r="QWM155" s="3"/>
      <c r="QWN155" s="3"/>
      <c r="QWO155" s="3"/>
      <c r="QWP155" s="3"/>
      <c r="QWQ155" s="3"/>
      <c r="QWR155" s="3"/>
      <c r="QWS155" s="3"/>
      <c r="QWT155" s="3"/>
      <c r="QWU155" s="3"/>
      <c r="QWV155" s="3"/>
      <c r="QWW155" s="3"/>
      <c r="QWX155" s="3"/>
      <c r="QWY155" s="3"/>
      <c r="QWZ155" s="3"/>
      <c r="QXA155" s="3"/>
      <c r="QXB155" s="3"/>
      <c r="QXC155" s="3"/>
      <c r="QXD155" s="3"/>
      <c r="QXE155" s="3"/>
      <c r="QXF155" s="3"/>
      <c r="QXG155" s="3"/>
      <c r="QXH155" s="3"/>
      <c r="QXI155" s="3"/>
      <c r="QXJ155" s="3"/>
      <c r="QXK155" s="3"/>
      <c r="QXL155" s="3"/>
      <c r="QXM155" s="3"/>
      <c r="QXN155" s="3"/>
      <c r="QXO155" s="3"/>
      <c r="QXP155" s="3"/>
      <c r="QXQ155" s="3"/>
      <c r="QXR155" s="3"/>
      <c r="QXS155" s="3"/>
      <c r="QXT155" s="3"/>
      <c r="QXU155" s="3"/>
      <c r="QXV155" s="3"/>
      <c r="QXW155" s="3"/>
      <c r="QXX155" s="3"/>
      <c r="QXY155" s="3"/>
      <c r="QXZ155" s="3"/>
      <c r="QYA155" s="3"/>
      <c r="QYB155" s="3"/>
      <c r="QYC155" s="3"/>
      <c r="QYD155" s="3"/>
      <c r="QYE155" s="3"/>
      <c r="QYF155" s="3"/>
      <c r="QYG155" s="3"/>
      <c r="QYH155" s="3"/>
      <c r="QYI155" s="3"/>
      <c r="QYJ155" s="3"/>
      <c r="QYK155" s="3"/>
      <c r="QYL155" s="3"/>
      <c r="QYM155" s="3"/>
      <c r="QYN155" s="3"/>
      <c r="QYO155" s="3"/>
      <c r="QYP155" s="3"/>
      <c r="QYQ155" s="3"/>
      <c r="QYR155" s="3"/>
      <c r="QYS155" s="3"/>
      <c r="QYT155" s="3"/>
      <c r="QYU155" s="3"/>
      <c r="QYV155" s="3"/>
      <c r="QYW155" s="3"/>
      <c r="QYX155" s="3"/>
      <c r="QYY155" s="3"/>
      <c r="QYZ155" s="3"/>
      <c r="QZA155" s="3"/>
      <c r="QZB155" s="3"/>
      <c r="QZC155" s="3"/>
      <c r="QZD155" s="3"/>
      <c r="QZE155" s="3"/>
      <c r="QZF155" s="3"/>
      <c r="QZG155" s="3"/>
      <c r="QZH155" s="3"/>
      <c r="QZI155" s="3"/>
      <c r="QZJ155" s="3"/>
      <c r="QZK155" s="3"/>
      <c r="QZL155" s="3"/>
      <c r="QZM155" s="3"/>
      <c r="QZN155" s="3"/>
      <c r="QZO155" s="3"/>
      <c r="QZP155" s="3"/>
      <c r="QZQ155" s="3"/>
      <c r="QZR155" s="3"/>
      <c r="QZS155" s="3"/>
      <c r="QZT155" s="3"/>
      <c r="QZU155" s="3"/>
      <c r="QZV155" s="3"/>
      <c r="QZW155" s="3"/>
      <c r="QZX155" s="3"/>
      <c r="QZY155" s="3"/>
      <c r="QZZ155" s="3"/>
      <c r="RAA155" s="3"/>
      <c r="RAB155" s="3"/>
      <c r="RAC155" s="3"/>
      <c r="RAD155" s="3"/>
      <c r="RAE155" s="3"/>
      <c r="RAF155" s="3"/>
      <c r="RAG155" s="3"/>
      <c r="RAH155" s="3"/>
      <c r="RAI155" s="3"/>
      <c r="RAJ155" s="3"/>
      <c r="RAK155" s="3"/>
      <c r="RAL155" s="3"/>
      <c r="RAM155" s="3"/>
      <c r="RAN155" s="3"/>
      <c r="RAO155" s="3"/>
      <c r="RAP155" s="3"/>
      <c r="RAQ155" s="3"/>
      <c r="RAR155" s="3"/>
      <c r="RAS155" s="3"/>
      <c r="RAT155" s="3"/>
      <c r="RAU155" s="3"/>
      <c r="RAV155" s="3"/>
      <c r="RAW155" s="3"/>
      <c r="RAX155" s="3"/>
      <c r="RAY155" s="3"/>
      <c r="RAZ155" s="3"/>
      <c r="RBA155" s="3"/>
      <c r="RBB155" s="3"/>
      <c r="RBC155" s="3"/>
      <c r="RBD155" s="3"/>
      <c r="RBE155" s="3"/>
      <c r="RBF155" s="3"/>
      <c r="RBG155" s="3"/>
      <c r="RBH155" s="3"/>
      <c r="RBI155" s="3"/>
      <c r="RBJ155" s="3"/>
      <c r="RBK155" s="3"/>
      <c r="RBL155" s="3"/>
      <c r="RBM155" s="3"/>
      <c r="RBN155" s="3"/>
      <c r="RBO155" s="3"/>
      <c r="RBP155" s="3"/>
      <c r="RBQ155" s="3"/>
      <c r="RBR155" s="3"/>
      <c r="RBS155" s="3"/>
      <c r="RBT155" s="3"/>
      <c r="RBU155" s="3"/>
      <c r="RBV155" s="3"/>
      <c r="RBW155" s="3"/>
      <c r="RBX155" s="3"/>
      <c r="RBY155" s="3"/>
      <c r="RBZ155" s="3"/>
      <c r="RCA155" s="3"/>
      <c r="RCB155" s="3"/>
      <c r="RCC155" s="3"/>
      <c r="RCD155" s="3"/>
      <c r="RCE155" s="3"/>
      <c r="RCF155" s="3"/>
      <c r="RCG155" s="3"/>
      <c r="RCH155" s="3"/>
      <c r="RCI155" s="3"/>
      <c r="RCJ155" s="3"/>
      <c r="RCK155" s="3"/>
      <c r="RCL155" s="3"/>
      <c r="RCM155" s="3"/>
      <c r="RCN155" s="3"/>
      <c r="RCO155" s="3"/>
      <c r="RCP155" s="3"/>
      <c r="RCQ155" s="3"/>
      <c r="RCR155" s="3"/>
      <c r="RCS155" s="3"/>
      <c r="RCT155" s="3"/>
      <c r="RCU155" s="3"/>
      <c r="RCV155" s="3"/>
      <c r="RCW155" s="3"/>
      <c r="RCX155" s="3"/>
      <c r="RCY155" s="3"/>
      <c r="RCZ155" s="3"/>
      <c r="RDA155" s="3"/>
      <c r="RDB155" s="3"/>
      <c r="RDC155" s="3"/>
      <c r="RDD155" s="3"/>
      <c r="RDE155" s="3"/>
      <c r="RDF155" s="3"/>
      <c r="RDG155" s="3"/>
      <c r="RDH155" s="3"/>
      <c r="RDI155" s="3"/>
      <c r="RDJ155" s="3"/>
      <c r="RDK155" s="3"/>
      <c r="RDL155" s="3"/>
      <c r="RDM155" s="3"/>
      <c r="RDN155" s="3"/>
      <c r="RDO155" s="3"/>
      <c r="RDP155" s="3"/>
      <c r="RDQ155" s="3"/>
      <c r="RDR155" s="3"/>
      <c r="RDS155" s="3"/>
      <c r="RDT155" s="3"/>
      <c r="RDU155" s="3"/>
      <c r="RDV155" s="3"/>
      <c r="RDW155" s="3"/>
      <c r="RDX155" s="3"/>
      <c r="RDY155" s="3"/>
      <c r="RDZ155" s="3"/>
      <c r="REA155" s="3"/>
      <c r="REB155" s="3"/>
      <c r="REC155" s="3"/>
      <c r="RED155" s="3"/>
      <c r="REE155" s="3"/>
      <c r="REF155" s="3"/>
      <c r="REG155" s="3"/>
      <c r="REH155" s="3"/>
      <c r="REI155" s="3"/>
      <c r="REJ155" s="3"/>
      <c r="REK155" s="3"/>
      <c r="REL155" s="3"/>
      <c r="REM155" s="3"/>
      <c r="REN155" s="3"/>
      <c r="REO155" s="3"/>
      <c r="REP155" s="3"/>
      <c r="REQ155" s="3"/>
      <c r="RER155" s="3"/>
      <c r="RES155" s="3"/>
      <c r="RET155" s="3"/>
      <c r="REU155" s="3"/>
      <c r="REV155" s="3"/>
      <c r="REW155" s="3"/>
      <c r="REX155" s="3"/>
      <c r="REY155" s="3"/>
      <c r="REZ155" s="3"/>
      <c r="RFA155" s="3"/>
      <c r="RFB155" s="3"/>
      <c r="RFC155" s="3"/>
      <c r="RFD155" s="3"/>
      <c r="RFE155" s="3"/>
      <c r="RFF155" s="3"/>
      <c r="RFG155" s="3"/>
      <c r="RFH155" s="3"/>
      <c r="RFI155" s="3"/>
      <c r="RFJ155" s="3"/>
      <c r="RFK155" s="3"/>
      <c r="RFL155" s="3"/>
      <c r="RFM155" s="3"/>
      <c r="RFN155" s="3"/>
      <c r="RFO155" s="3"/>
      <c r="RFP155" s="3"/>
      <c r="RFQ155" s="3"/>
      <c r="RFR155" s="3"/>
      <c r="RFS155" s="3"/>
      <c r="RFT155" s="3"/>
      <c r="RFU155" s="3"/>
      <c r="RFV155" s="3"/>
      <c r="RFW155" s="3"/>
      <c r="RFX155" s="3"/>
      <c r="RFY155" s="3"/>
      <c r="RFZ155" s="3"/>
      <c r="RGA155" s="3"/>
      <c r="RGB155" s="3"/>
      <c r="RGC155" s="3"/>
      <c r="RGD155" s="3"/>
      <c r="RGE155" s="3"/>
      <c r="RGF155" s="3"/>
      <c r="RGG155" s="3"/>
      <c r="RGH155" s="3"/>
      <c r="RGI155" s="3"/>
      <c r="RGJ155" s="3"/>
      <c r="RGK155" s="3"/>
      <c r="RGL155" s="3"/>
      <c r="RGM155" s="3"/>
      <c r="RGN155" s="3"/>
      <c r="RGO155" s="3"/>
      <c r="RGP155" s="3"/>
      <c r="RGQ155" s="3"/>
      <c r="RGR155" s="3"/>
      <c r="RGS155" s="3"/>
      <c r="RGT155" s="3"/>
      <c r="RGU155" s="3"/>
      <c r="RGV155" s="3"/>
      <c r="RGW155" s="3"/>
      <c r="RGX155" s="3"/>
      <c r="RGY155" s="3"/>
      <c r="RGZ155" s="3"/>
      <c r="RHA155" s="3"/>
      <c r="RHB155" s="3"/>
      <c r="RHC155" s="3"/>
      <c r="RHD155" s="3"/>
      <c r="RHE155" s="3"/>
      <c r="RHF155" s="3"/>
      <c r="RHG155" s="3"/>
      <c r="RHH155" s="3"/>
      <c r="RHI155" s="3"/>
      <c r="RHJ155" s="3"/>
      <c r="RHK155" s="3"/>
      <c r="RHL155" s="3"/>
      <c r="RHM155" s="3"/>
      <c r="RHN155" s="3"/>
      <c r="RHO155" s="3"/>
      <c r="RHP155" s="3"/>
      <c r="RHQ155" s="3"/>
      <c r="RHR155" s="3"/>
      <c r="RHS155" s="3"/>
      <c r="RHT155" s="3"/>
      <c r="RHU155" s="3"/>
      <c r="RHV155" s="3"/>
      <c r="RHW155" s="3"/>
      <c r="RHX155" s="3"/>
      <c r="RHY155" s="3"/>
      <c r="RHZ155" s="3"/>
      <c r="RIA155" s="3"/>
      <c r="RIB155" s="3"/>
      <c r="RIC155" s="3"/>
      <c r="RID155" s="3"/>
      <c r="RIE155" s="3"/>
      <c r="RIF155" s="3"/>
      <c r="RIG155" s="3"/>
      <c r="RIH155" s="3"/>
      <c r="RII155" s="3"/>
      <c r="RIJ155" s="3"/>
      <c r="RIK155" s="3"/>
      <c r="RIL155" s="3"/>
      <c r="RIM155" s="3"/>
      <c r="RIN155" s="3"/>
      <c r="RIO155" s="3"/>
      <c r="RIP155" s="3"/>
      <c r="RIQ155" s="3"/>
      <c r="RIR155" s="3"/>
      <c r="RIS155" s="3"/>
      <c r="RIT155" s="3"/>
      <c r="RIU155" s="3"/>
      <c r="RIV155" s="3"/>
      <c r="RIW155" s="3"/>
      <c r="RIX155" s="3"/>
      <c r="RIY155" s="3"/>
      <c r="RIZ155" s="3"/>
      <c r="RJA155" s="3"/>
      <c r="RJB155" s="3"/>
      <c r="RJC155" s="3"/>
      <c r="RJD155" s="3"/>
      <c r="RJE155" s="3"/>
      <c r="RJF155" s="3"/>
      <c r="RJG155" s="3"/>
      <c r="RJH155" s="3"/>
      <c r="RJI155" s="3"/>
      <c r="RJJ155" s="3"/>
      <c r="RJK155" s="3"/>
      <c r="RJL155" s="3"/>
      <c r="RJM155" s="3"/>
      <c r="RJN155" s="3"/>
      <c r="RJO155" s="3"/>
      <c r="RJP155" s="3"/>
      <c r="RJQ155" s="3"/>
      <c r="RJR155" s="3"/>
      <c r="RJS155" s="3"/>
      <c r="RJT155" s="3"/>
      <c r="RJU155" s="3"/>
      <c r="RJV155" s="3"/>
      <c r="RJW155" s="3"/>
      <c r="RJX155" s="3"/>
      <c r="RJY155" s="3"/>
      <c r="RJZ155" s="3"/>
      <c r="RKA155" s="3"/>
      <c r="RKB155" s="3"/>
      <c r="RKC155" s="3"/>
      <c r="RKD155" s="3"/>
      <c r="RKE155" s="3"/>
      <c r="RKF155" s="3"/>
      <c r="RKG155" s="3"/>
      <c r="RKH155" s="3"/>
      <c r="RKI155" s="3"/>
      <c r="RKJ155" s="3"/>
      <c r="RKK155" s="3"/>
      <c r="RKL155" s="3"/>
      <c r="RKM155" s="3"/>
      <c r="RKN155" s="3"/>
      <c r="RKO155" s="3"/>
      <c r="RKP155" s="3"/>
      <c r="RKQ155" s="3"/>
      <c r="RKR155" s="3"/>
      <c r="RKS155" s="3"/>
      <c r="RKT155" s="3"/>
      <c r="RKU155" s="3"/>
      <c r="RKV155" s="3"/>
      <c r="RKW155" s="3"/>
      <c r="RKX155" s="3"/>
      <c r="RKY155" s="3"/>
      <c r="RKZ155" s="3"/>
      <c r="RLA155" s="3"/>
      <c r="RLB155" s="3"/>
      <c r="RLC155" s="3"/>
      <c r="RLD155" s="3"/>
      <c r="RLE155" s="3"/>
      <c r="RLF155" s="3"/>
      <c r="RLG155" s="3"/>
      <c r="RLH155" s="3"/>
      <c r="RLI155" s="3"/>
      <c r="RLJ155" s="3"/>
      <c r="RLK155" s="3"/>
      <c r="RLL155" s="3"/>
      <c r="RLM155" s="3"/>
      <c r="RLN155" s="3"/>
      <c r="RLO155" s="3"/>
      <c r="RLP155" s="3"/>
      <c r="RLQ155" s="3"/>
      <c r="RLR155" s="3"/>
      <c r="RLS155" s="3"/>
      <c r="RLT155" s="3"/>
      <c r="RLU155" s="3"/>
      <c r="RLV155" s="3"/>
      <c r="RLW155" s="3"/>
      <c r="RLX155" s="3"/>
      <c r="RLY155" s="3"/>
      <c r="RLZ155" s="3"/>
      <c r="RMA155" s="3"/>
      <c r="RMB155" s="3"/>
      <c r="RMC155" s="3"/>
      <c r="RMD155" s="3"/>
      <c r="RME155" s="3"/>
      <c r="RMF155" s="3"/>
      <c r="RMG155" s="3"/>
      <c r="RMH155" s="3"/>
      <c r="RMI155" s="3"/>
      <c r="RMJ155" s="3"/>
      <c r="RMK155" s="3"/>
      <c r="RML155" s="3"/>
      <c r="RMM155" s="3"/>
      <c r="RMN155" s="3"/>
      <c r="RMO155" s="3"/>
      <c r="RMP155" s="3"/>
      <c r="RMQ155" s="3"/>
      <c r="RMR155" s="3"/>
      <c r="RMS155" s="3"/>
      <c r="RMT155" s="3"/>
      <c r="RMU155" s="3"/>
      <c r="RMV155" s="3"/>
      <c r="RMW155" s="3"/>
      <c r="RMX155" s="3"/>
      <c r="RMY155" s="3"/>
      <c r="RMZ155" s="3"/>
      <c r="RNA155" s="3"/>
      <c r="RNB155" s="3"/>
      <c r="RNC155" s="3"/>
      <c r="RND155" s="3"/>
      <c r="RNE155" s="3"/>
      <c r="RNF155" s="3"/>
      <c r="RNG155" s="3"/>
      <c r="RNH155" s="3"/>
      <c r="RNI155" s="3"/>
      <c r="RNJ155" s="3"/>
      <c r="RNK155" s="3"/>
      <c r="RNL155" s="3"/>
      <c r="RNM155" s="3"/>
      <c r="RNN155" s="3"/>
      <c r="RNO155" s="3"/>
      <c r="RNP155" s="3"/>
      <c r="RNQ155" s="3"/>
      <c r="RNR155" s="3"/>
      <c r="RNS155" s="3"/>
      <c r="RNT155" s="3"/>
      <c r="RNU155" s="3"/>
      <c r="RNV155" s="3"/>
      <c r="RNW155" s="3"/>
      <c r="RNX155" s="3"/>
      <c r="RNY155" s="3"/>
      <c r="RNZ155" s="3"/>
      <c r="ROA155" s="3"/>
      <c r="ROB155" s="3"/>
      <c r="ROC155" s="3"/>
      <c r="ROD155" s="3"/>
      <c r="ROE155" s="3"/>
      <c r="ROF155" s="3"/>
      <c r="ROG155" s="3"/>
      <c r="ROH155" s="3"/>
      <c r="ROI155" s="3"/>
      <c r="ROJ155" s="3"/>
      <c r="ROK155" s="3"/>
      <c r="ROL155" s="3"/>
      <c r="ROM155" s="3"/>
      <c r="RON155" s="3"/>
      <c r="ROO155" s="3"/>
      <c r="ROP155" s="3"/>
      <c r="ROQ155" s="3"/>
      <c r="ROR155" s="3"/>
      <c r="ROS155" s="3"/>
      <c r="ROT155" s="3"/>
      <c r="ROU155" s="3"/>
      <c r="ROV155" s="3"/>
      <c r="ROW155" s="3"/>
      <c r="ROX155" s="3"/>
      <c r="ROY155" s="3"/>
      <c r="ROZ155" s="3"/>
      <c r="RPA155" s="3"/>
      <c r="RPB155" s="3"/>
      <c r="RPC155" s="3"/>
      <c r="RPD155" s="3"/>
      <c r="RPE155" s="3"/>
      <c r="RPF155" s="3"/>
      <c r="RPG155" s="3"/>
      <c r="RPH155" s="3"/>
      <c r="RPI155" s="3"/>
      <c r="RPJ155" s="3"/>
      <c r="RPK155" s="3"/>
      <c r="RPL155" s="3"/>
      <c r="RPM155" s="3"/>
      <c r="RPN155" s="3"/>
      <c r="RPO155" s="3"/>
      <c r="RPP155" s="3"/>
      <c r="RPQ155" s="3"/>
      <c r="RPR155" s="3"/>
      <c r="RPS155" s="3"/>
      <c r="RPT155" s="3"/>
      <c r="RPU155" s="3"/>
      <c r="RPV155" s="3"/>
      <c r="RPW155" s="3"/>
      <c r="RPX155" s="3"/>
      <c r="RPY155" s="3"/>
      <c r="RPZ155" s="3"/>
      <c r="RQA155" s="3"/>
      <c r="RQB155" s="3"/>
      <c r="RQC155" s="3"/>
      <c r="RQD155" s="3"/>
      <c r="RQE155" s="3"/>
      <c r="RQF155" s="3"/>
      <c r="RQG155" s="3"/>
      <c r="RQH155" s="3"/>
      <c r="RQI155" s="3"/>
      <c r="RQJ155" s="3"/>
      <c r="RQK155" s="3"/>
      <c r="RQL155" s="3"/>
      <c r="RQM155" s="3"/>
      <c r="RQN155" s="3"/>
      <c r="RQO155" s="3"/>
      <c r="RQP155" s="3"/>
      <c r="RQQ155" s="3"/>
      <c r="RQR155" s="3"/>
      <c r="RQS155" s="3"/>
      <c r="RQT155" s="3"/>
      <c r="RQU155" s="3"/>
      <c r="RQV155" s="3"/>
      <c r="RQW155" s="3"/>
      <c r="RQX155" s="3"/>
      <c r="RQY155" s="3"/>
      <c r="RQZ155" s="3"/>
      <c r="RRA155" s="3"/>
      <c r="RRB155" s="3"/>
      <c r="RRC155" s="3"/>
      <c r="RRD155" s="3"/>
      <c r="RRE155" s="3"/>
      <c r="RRF155" s="3"/>
      <c r="RRG155" s="3"/>
      <c r="RRH155" s="3"/>
      <c r="RRI155" s="3"/>
      <c r="RRJ155" s="3"/>
      <c r="RRK155" s="3"/>
      <c r="RRL155" s="3"/>
      <c r="RRM155" s="3"/>
      <c r="RRN155" s="3"/>
      <c r="RRO155" s="3"/>
      <c r="RRP155" s="3"/>
      <c r="RRQ155" s="3"/>
      <c r="RRR155" s="3"/>
      <c r="RRS155" s="3"/>
      <c r="RRT155" s="3"/>
      <c r="RRU155" s="3"/>
      <c r="RRV155" s="3"/>
      <c r="RRW155" s="3"/>
      <c r="RRX155" s="3"/>
      <c r="RRY155" s="3"/>
      <c r="RRZ155" s="3"/>
      <c r="RSA155" s="3"/>
      <c r="RSB155" s="3"/>
      <c r="RSC155" s="3"/>
      <c r="RSD155" s="3"/>
      <c r="RSE155" s="3"/>
      <c r="RSF155" s="3"/>
      <c r="RSG155" s="3"/>
      <c r="RSH155" s="3"/>
      <c r="RSI155" s="3"/>
      <c r="RSJ155" s="3"/>
      <c r="RSK155" s="3"/>
      <c r="RSL155" s="3"/>
      <c r="RSM155" s="3"/>
      <c r="RSN155" s="3"/>
      <c r="RSO155" s="3"/>
      <c r="RSP155" s="3"/>
      <c r="RSQ155" s="3"/>
      <c r="RSR155" s="3"/>
      <c r="RSS155" s="3"/>
      <c r="RST155" s="3"/>
      <c r="RSU155" s="3"/>
      <c r="RSV155" s="3"/>
      <c r="RSW155" s="3"/>
      <c r="RSX155" s="3"/>
      <c r="RSY155" s="3"/>
      <c r="RSZ155" s="3"/>
      <c r="RTA155" s="3"/>
      <c r="RTB155" s="3"/>
      <c r="RTC155" s="3"/>
      <c r="RTD155" s="3"/>
      <c r="RTE155" s="3"/>
      <c r="RTF155" s="3"/>
      <c r="RTG155" s="3"/>
      <c r="RTH155" s="3"/>
      <c r="RTI155" s="3"/>
      <c r="RTJ155" s="3"/>
      <c r="RTK155" s="3"/>
      <c r="RTL155" s="3"/>
      <c r="RTM155" s="3"/>
      <c r="RTN155" s="3"/>
      <c r="RTO155" s="3"/>
      <c r="RTP155" s="3"/>
      <c r="RTQ155" s="3"/>
      <c r="RTR155" s="3"/>
      <c r="RTS155" s="3"/>
      <c r="RTT155" s="3"/>
      <c r="RTU155" s="3"/>
      <c r="RTV155" s="3"/>
      <c r="RTW155" s="3"/>
      <c r="RTX155" s="3"/>
      <c r="RTY155" s="3"/>
      <c r="RTZ155" s="3"/>
      <c r="RUA155" s="3"/>
      <c r="RUB155" s="3"/>
      <c r="RUC155" s="3"/>
      <c r="RUD155" s="3"/>
      <c r="RUE155" s="3"/>
      <c r="RUF155" s="3"/>
      <c r="RUG155" s="3"/>
      <c r="RUH155" s="3"/>
      <c r="RUI155" s="3"/>
      <c r="RUJ155" s="3"/>
      <c r="RUK155" s="3"/>
      <c r="RUL155" s="3"/>
      <c r="RUM155" s="3"/>
      <c r="RUN155" s="3"/>
      <c r="RUO155" s="3"/>
      <c r="RUP155" s="3"/>
      <c r="RUQ155" s="3"/>
      <c r="RUR155" s="3"/>
      <c r="RUS155" s="3"/>
      <c r="RUT155" s="3"/>
      <c r="RUU155" s="3"/>
      <c r="RUV155" s="3"/>
      <c r="RUW155" s="3"/>
      <c r="RUX155" s="3"/>
      <c r="RUY155" s="3"/>
      <c r="RUZ155" s="3"/>
      <c r="RVA155" s="3"/>
      <c r="RVB155" s="3"/>
      <c r="RVC155" s="3"/>
      <c r="RVD155" s="3"/>
      <c r="RVE155" s="3"/>
      <c r="RVF155" s="3"/>
      <c r="RVG155" s="3"/>
      <c r="RVH155" s="3"/>
      <c r="RVI155" s="3"/>
      <c r="RVJ155" s="3"/>
      <c r="RVK155" s="3"/>
      <c r="RVL155" s="3"/>
      <c r="RVM155" s="3"/>
      <c r="RVN155" s="3"/>
      <c r="RVO155" s="3"/>
      <c r="RVP155" s="3"/>
      <c r="RVQ155" s="3"/>
      <c r="RVR155" s="3"/>
      <c r="RVS155" s="3"/>
      <c r="RVT155" s="3"/>
      <c r="RVU155" s="3"/>
      <c r="RVV155" s="3"/>
      <c r="RVW155" s="3"/>
      <c r="RVX155" s="3"/>
      <c r="RVY155" s="3"/>
      <c r="RVZ155" s="3"/>
      <c r="RWA155" s="3"/>
      <c r="RWB155" s="3"/>
      <c r="RWC155" s="3"/>
      <c r="RWD155" s="3"/>
      <c r="RWE155" s="3"/>
      <c r="RWF155" s="3"/>
      <c r="RWG155" s="3"/>
      <c r="RWH155" s="3"/>
      <c r="RWI155" s="3"/>
      <c r="RWJ155" s="3"/>
      <c r="RWK155" s="3"/>
      <c r="RWL155" s="3"/>
      <c r="RWM155" s="3"/>
      <c r="RWN155" s="3"/>
      <c r="RWO155" s="3"/>
      <c r="RWP155" s="3"/>
      <c r="RWQ155" s="3"/>
      <c r="RWR155" s="3"/>
      <c r="RWS155" s="3"/>
      <c r="RWT155" s="3"/>
      <c r="RWU155" s="3"/>
      <c r="RWV155" s="3"/>
      <c r="RWW155" s="3"/>
      <c r="RWX155" s="3"/>
      <c r="RWY155" s="3"/>
      <c r="RWZ155" s="3"/>
      <c r="RXA155" s="3"/>
      <c r="RXB155" s="3"/>
      <c r="RXC155" s="3"/>
      <c r="RXD155" s="3"/>
      <c r="RXE155" s="3"/>
      <c r="RXF155" s="3"/>
      <c r="RXG155" s="3"/>
      <c r="RXH155" s="3"/>
      <c r="RXI155" s="3"/>
      <c r="RXJ155" s="3"/>
      <c r="RXK155" s="3"/>
      <c r="RXL155" s="3"/>
      <c r="RXM155" s="3"/>
      <c r="RXN155" s="3"/>
      <c r="RXO155" s="3"/>
      <c r="RXP155" s="3"/>
      <c r="RXQ155" s="3"/>
      <c r="RXR155" s="3"/>
      <c r="RXS155" s="3"/>
      <c r="RXT155" s="3"/>
      <c r="RXU155" s="3"/>
      <c r="RXV155" s="3"/>
      <c r="RXW155" s="3"/>
      <c r="RXX155" s="3"/>
      <c r="RXY155" s="3"/>
      <c r="RXZ155" s="3"/>
      <c r="RYA155" s="3"/>
      <c r="RYB155" s="3"/>
      <c r="RYC155" s="3"/>
      <c r="RYD155" s="3"/>
      <c r="RYE155" s="3"/>
      <c r="RYF155" s="3"/>
      <c r="RYG155" s="3"/>
      <c r="RYH155" s="3"/>
      <c r="RYI155" s="3"/>
      <c r="RYJ155" s="3"/>
      <c r="RYK155" s="3"/>
      <c r="RYL155" s="3"/>
      <c r="RYM155" s="3"/>
      <c r="RYN155" s="3"/>
      <c r="RYO155" s="3"/>
      <c r="RYP155" s="3"/>
      <c r="RYQ155" s="3"/>
      <c r="RYR155" s="3"/>
      <c r="RYS155" s="3"/>
      <c r="RYT155" s="3"/>
      <c r="RYU155" s="3"/>
      <c r="RYV155" s="3"/>
      <c r="RYW155" s="3"/>
      <c r="RYX155" s="3"/>
      <c r="RYY155" s="3"/>
      <c r="RYZ155" s="3"/>
      <c r="RZA155" s="3"/>
      <c r="RZB155" s="3"/>
      <c r="RZC155" s="3"/>
      <c r="RZD155" s="3"/>
      <c r="RZE155" s="3"/>
      <c r="RZF155" s="3"/>
      <c r="RZG155" s="3"/>
      <c r="RZH155" s="3"/>
      <c r="RZI155" s="3"/>
      <c r="RZJ155" s="3"/>
      <c r="RZK155" s="3"/>
      <c r="RZL155" s="3"/>
      <c r="RZM155" s="3"/>
      <c r="RZN155" s="3"/>
      <c r="RZO155" s="3"/>
      <c r="RZP155" s="3"/>
      <c r="RZQ155" s="3"/>
      <c r="RZR155" s="3"/>
      <c r="RZS155" s="3"/>
      <c r="RZT155" s="3"/>
      <c r="RZU155" s="3"/>
      <c r="RZV155" s="3"/>
      <c r="RZW155" s="3"/>
      <c r="RZX155" s="3"/>
      <c r="RZY155" s="3"/>
      <c r="RZZ155" s="3"/>
      <c r="SAA155" s="3"/>
      <c r="SAB155" s="3"/>
      <c r="SAC155" s="3"/>
      <c r="SAD155" s="3"/>
      <c r="SAE155" s="3"/>
      <c r="SAF155" s="3"/>
      <c r="SAG155" s="3"/>
      <c r="SAH155" s="3"/>
      <c r="SAI155" s="3"/>
      <c r="SAJ155" s="3"/>
      <c r="SAK155" s="3"/>
      <c r="SAL155" s="3"/>
      <c r="SAM155" s="3"/>
      <c r="SAN155" s="3"/>
      <c r="SAO155" s="3"/>
      <c r="SAP155" s="3"/>
      <c r="SAQ155" s="3"/>
      <c r="SAR155" s="3"/>
      <c r="SAS155" s="3"/>
      <c r="SAT155" s="3"/>
      <c r="SAU155" s="3"/>
      <c r="SAV155" s="3"/>
      <c r="SAW155" s="3"/>
      <c r="SAX155" s="3"/>
      <c r="SAY155" s="3"/>
      <c r="SAZ155" s="3"/>
      <c r="SBA155" s="3"/>
      <c r="SBB155" s="3"/>
      <c r="SBC155" s="3"/>
      <c r="SBD155" s="3"/>
      <c r="SBE155" s="3"/>
      <c r="SBF155" s="3"/>
      <c r="SBG155" s="3"/>
      <c r="SBH155" s="3"/>
      <c r="SBI155" s="3"/>
      <c r="SBJ155" s="3"/>
      <c r="SBK155" s="3"/>
      <c r="SBL155" s="3"/>
      <c r="SBM155" s="3"/>
      <c r="SBN155" s="3"/>
      <c r="SBO155" s="3"/>
      <c r="SBP155" s="3"/>
      <c r="SBQ155" s="3"/>
      <c r="SBR155" s="3"/>
      <c r="SBS155" s="3"/>
      <c r="SBT155" s="3"/>
      <c r="SBU155" s="3"/>
      <c r="SBV155" s="3"/>
      <c r="SBW155" s="3"/>
      <c r="SBX155" s="3"/>
      <c r="SBY155" s="3"/>
      <c r="SBZ155" s="3"/>
      <c r="SCA155" s="3"/>
      <c r="SCB155" s="3"/>
      <c r="SCC155" s="3"/>
      <c r="SCD155" s="3"/>
      <c r="SCE155" s="3"/>
      <c r="SCF155" s="3"/>
      <c r="SCG155" s="3"/>
      <c r="SCH155" s="3"/>
      <c r="SCI155" s="3"/>
      <c r="SCJ155" s="3"/>
      <c r="SCK155" s="3"/>
      <c r="SCL155" s="3"/>
      <c r="SCM155" s="3"/>
      <c r="SCN155" s="3"/>
      <c r="SCO155" s="3"/>
      <c r="SCP155" s="3"/>
      <c r="SCQ155" s="3"/>
      <c r="SCR155" s="3"/>
      <c r="SCS155" s="3"/>
      <c r="SCT155" s="3"/>
      <c r="SCU155" s="3"/>
      <c r="SCV155" s="3"/>
      <c r="SCW155" s="3"/>
      <c r="SCX155" s="3"/>
      <c r="SCY155" s="3"/>
      <c r="SCZ155" s="3"/>
      <c r="SDA155" s="3"/>
      <c r="SDB155" s="3"/>
      <c r="SDC155" s="3"/>
      <c r="SDD155" s="3"/>
      <c r="SDE155" s="3"/>
      <c r="SDF155" s="3"/>
      <c r="SDG155" s="3"/>
      <c r="SDH155" s="3"/>
      <c r="SDI155" s="3"/>
      <c r="SDJ155" s="3"/>
      <c r="SDK155" s="3"/>
      <c r="SDL155" s="3"/>
      <c r="SDM155" s="3"/>
      <c r="SDN155" s="3"/>
      <c r="SDO155" s="3"/>
      <c r="SDP155" s="3"/>
      <c r="SDQ155" s="3"/>
      <c r="SDR155" s="3"/>
      <c r="SDS155" s="3"/>
      <c r="SDT155" s="3"/>
      <c r="SDU155" s="3"/>
      <c r="SDV155" s="3"/>
      <c r="SDW155" s="3"/>
      <c r="SDX155" s="3"/>
      <c r="SDY155" s="3"/>
      <c r="SDZ155" s="3"/>
      <c r="SEA155" s="3"/>
      <c r="SEB155" s="3"/>
      <c r="SEC155" s="3"/>
      <c r="SED155" s="3"/>
      <c r="SEE155" s="3"/>
      <c r="SEF155" s="3"/>
      <c r="SEG155" s="3"/>
      <c r="SEH155" s="3"/>
      <c r="SEI155" s="3"/>
      <c r="SEJ155" s="3"/>
      <c r="SEK155" s="3"/>
      <c r="SEL155" s="3"/>
      <c r="SEM155" s="3"/>
      <c r="SEN155" s="3"/>
      <c r="SEO155" s="3"/>
      <c r="SEP155" s="3"/>
      <c r="SEQ155" s="3"/>
      <c r="SER155" s="3"/>
      <c r="SES155" s="3"/>
      <c r="SET155" s="3"/>
      <c r="SEU155" s="3"/>
      <c r="SEV155" s="3"/>
      <c r="SEW155" s="3"/>
      <c r="SEX155" s="3"/>
      <c r="SEY155" s="3"/>
      <c r="SEZ155" s="3"/>
      <c r="SFA155" s="3"/>
      <c r="SFB155" s="3"/>
      <c r="SFC155" s="3"/>
      <c r="SFD155" s="3"/>
      <c r="SFE155" s="3"/>
      <c r="SFF155" s="3"/>
      <c r="SFG155" s="3"/>
      <c r="SFH155" s="3"/>
      <c r="SFI155" s="3"/>
      <c r="SFJ155" s="3"/>
      <c r="SFK155" s="3"/>
      <c r="SFL155" s="3"/>
      <c r="SFM155" s="3"/>
      <c r="SFN155" s="3"/>
      <c r="SFO155" s="3"/>
      <c r="SFP155" s="3"/>
      <c r="SFQ155" s="3"/>
      <c r="SFR155" s="3"/>
      <c r="SFS155" s="3"/>
      <c r="SFT155" s="3"/>
      <c r="SFU155" s="3"/>
      <c r="SFV155" s="3"/>
      <c r="SFW155" s="3"/>
      <c r="SFX155" s="3"/>
      <c r="SFY155" s="3"/>
      <c r="SFZ155" s="3"/>
      <c r="SGA155" s="3"/>
      <c r="SGB155" s="3"/>
      <c r="SGC155" s="3"/>
      <c r="SGD155" s="3"/>
      <c r="SGE155" s="3"/>
      <c r="SGF155" s="3"/>
      <c r="SGG155" s="3"/>
      <c r="SGH155" s="3"/>
      <c r="SGI155" s="3"/>
      <c r="SGJ155" s="3"/>
      <c r="SGK155" s="3"/>
      <c r="SGL155" s="3"/>
      <c r="SGM155" s="3"/>
      <c r="SGN155" s="3"/>
      <c r="SGO155" s="3"/>
      <c r="SGP155" s="3"/>
      <c r="SGQ155" s="3"/>
      <c r="SGR155" s="3"/>
      <c r="SGS155" s="3"/>
      <c r="SGT155" s="3"/>
      <c r="SGU155" s="3"/>
      <c r="SGV155" s="3"/>
      <c r="SGW155" s="3"/>
      <c r="SGX155" s="3"/>
      <c r="SGY155" s="3"/>
      <c r="SGZ155" s="3"/>
      <c r="SHA155" s="3"/>
      <c r="SHB155" s="3"/>
      <c r="SHC155" s="3"/>
      <c r="SHD155" s="3"/>
      <c r="SHE155" s="3"/>
      <c r="SHF155" s="3"/>
      <c r="SHG155" s="3"/>
      <c r="SHH155" s="3"/>
      <c r="SHI155" s="3"/>
      <c r="SHJ155" s="3"/>
      <c r="SHK155" s="3"/>
      <c r="SHL155" s="3"/>
      <c r="SHM155" s="3"/>
      <c r="SHN155" s="3"/>
      <c r="SHO155" s="3"/>
      <c r="SHP155" s="3"/>
      <c r="SHQ155" s="3"/>
      <c r="SHR155" s="3"/>
      <c r="SHS155" s="3"/>
      <c r="SHT155" s="3"/>
      <c r="SHU155" s="3"/>
      <c r="SHV155" s="3"/>
      <c r="SHW155" s="3"/>
      <c r="SHX155" s="3"/>
      <c r="SHY155" s="3"/>
      <c r="SHZ155" s="3"/>
      <c r="SIA155" s="3"/>
      <c r="SIB155" s="3"/>
      <c r="SIC155" s="3"/>
      <c r="SID155" s="3"/>
      <c r="SIE155" s="3"/>
      <c r="SIF155" s="3"/>
      <c r="SIG155" s="3"/>
      <c r="SIH155" s="3"/>
      <c r="SII155" s="3"/>
      <c r="SIJ155" s="3"/>
      <c r="SIK155" s="3"/>
      <c r="SIL155" s="3"/>
      <c r="SIM155" s="3"/>
      <c r="SIN155" s="3"/>
      <c r="SIO155" s="3"/>
      <c r="SIP155" s="3"/>
      <c r="SIQ155" s="3"/>
      <c r="SIR155" s="3"/>
      <c r="SIS155" s="3"/>
      <c r="SIT155" s="3"/>
      <c r="SIU155" s="3"/>
      <c r="SIV155" s="3"/>
      <c r="SIW155" s="3"/>
      <c r="SIX155" s="3"/>
      <c r="SIY155" s="3"/>
      <c r="SIZ155" s="3"/>
      <c r="SJA155" s="3"/>
      <c r="SJB155" s="3"/>
      <c r="SJC155" s="3"/>
      <c r="SJD155" s="3"/>
      <c r="SJE155" s="3"/>
      <c r="SJF155" s="3"/>
      <c r="SJG155" s="3"/>
      <c r="SJH155" s="3"/>
      <c r="SJI155" s="3"/>
      <c r="SJJ155" s="3"/>
      <c r="SJK155" s="3"/>
      <c r="SJL155" s="3"/>
      <c r="SJM155" s="3"/>
      <c r="SJN155" s="3"/>
      <c r="SJO155" s="3"/>
      <c r="SJP155" s="3"/>
      <c r="SJQ155" s="3"/>
      <c r="SJR155" s="3"/>
      <c r="SJS155" s="3"/>
      <c r="SJT155" s="3"/>
      <c r="SJU155" s="3"/>
      <c r="SJV155" s="3"/>
      <c r="SJW155" s="3"/>
      <c r="SJX155" s="3"/>
      <c r="SJY155" s="3"/>
      <c r="SJZ155" s="3"/>
      <c r="SKA155" s="3"/>
      <c r="SKB155" s="3"/>
      <c r="SKC155" s="3"/>
      <c r="SKD155" s="3"/>
      <c r="SKE155" s="3"/>
      <c r="SKF155" s="3"/>
      <c r="SKG155" s="3"/>
      <c r="SKH155" s="3"/>
      <c r="SKI155" s="3"/>
      <c r="SKJ155" s="3"/>
      <c r="SKK155" s="3"/>
      <c r="SKL155" s="3"/>
      <c r="SKM155" s="3"/>
      <c r="SKN155" s="3"/>
      <c r="SKO155" s="3"/>
      <c r="SKP155" s="3"/>
      <c r="SKQ155" s="3"/>
      <c r="SKR155" s="3"/>
      <c r="SKS155" s="3"/>
      <c r="SKT155" s="3"/>
      <c r="SKU155" s="3"/>
      <c r="SKV155" s="3"/>
      <c r="SKW155" s="3"/>
      <c r="SKX155" s="3"/>
      <c r="SKY155" s="3"/>
      <c r="SKZ155" s="3"/>
      <c r="SLA155" s="3"/>
      <c r="SLB155" s="3"/>
      <c r="SLC155" s="3"/>
      <c r="SLD155" s="3"/>
      <c r="SLE155" s="3"/>
      <c r="SLF155" s="3"/>
      <c r="SLG155" s="3"/>
      <c r="SLH155" s="3"/>
      <c r="SLI155" s="3"/>
      <c r="SLJ155" s="3"/>
      <c r="SLK155" s="3"/>
      <c r="SLL155" s="3"/>
      <c r="SLM155" s="3"/>
      <c r="SLN155" s="3"/>
      <c r="SLO155" s="3"/>
      <c r="SLP155" s="3"/>
      <c r="SLQ155" s="3"/>
      <c r="SLR155" s="3"/>
      <c r="SLS155" s="3"/>
      <c r="SLT155" s="3"/>
      <c r="SLU155" s="3"/>
      <c r="SLV155" s="3"/>
      <c r="SLW155" s="3"/>
      <c r="SLX155" s="3"/>
      <c r="SLY155" s="3"/>
      <c r="SLZ155" s="3"/>
      <c r="SMA155" s="3"/>
      <c r="SMB155" s="3"/>
      <c r="SMC155" s="3"/>
      <c r="SMD155" s="3"/>
      <c r="SME155" s="3"/>
      <c r="SMF155" s="3"/>
      <c r="SMG155" s="3"/>
      <c r="SMH155" s="3"/>
      <c r="SMI155" s="3"/>
      <c r="SMJ155" s="3"/>
      <c r="SMK155" s="3"/>
      <c r="SML155" s="3"/>
      <c r="SMM155" s="3"/>
      <c r="SMN155" s="3"/>
      <c r="SMO155" s="3"/>
      <c r="SMP155" s="3"/>
      <c r="SMQ155" s="3"/>
      <c r="SMR155" s="3"/>
      <c r="SMS155" s="3"/>
      <c r="SMT155" s="3"/>
      <c r="SMU155" s="3"/>
      <c r="SMV155" s="3"/>
      <c r="SMW155" s="3"/>
      <c r="SMX155" s="3"/>
      <c r="SMY155" s="3"/>
      <c r="SMZ155" s="3"/>
      <c r="SNA155" s="3"/>
      <c r="SNB155" s="3"/>
      <c r="SNC155" s="3"/>
      <c r="SND155" s="3"/>
      <c r="SNE155" s="3"/>
      <c r="SNF155" s="3"/>
      <c r="SNG155" s="3"/>
      <c r="SNH155" s="3"/>
      <c r="SNI155" s="3"/>
      <c r="SNJ155" s="3"/>
      <c r="SNK155" s="3"/>
      <c r="SNL155" s="3"/>
      <c r="SNM155" s="3"/>
      <c r="SNN155" s="3"/>
      <c r="SNO155" s="3"/>
      <c r="SNP155" s="3"/>
      <c r="SNQ155" s="3"/>
      <c r="SNR155" s="3"/>
      <c r="SNS155" s="3"/>
      <c r="SNT155" s="3"/>
      <c r="SNU155" s="3"/>
      <c r="SNV155" s="3"/>
      <c r="SNW155" s="3"/>
      <c r="SNX155" s="3"/>
      <c r="SNY155" s="3"/>
      <c r="SNZ155" s="3"/>
      <c r="SOA155" s="3"/>
      <c r="SOB155" s="3"/>
      <c r="SOC155" s="3"/>
      <c r="SOD155" s="3"/>
      <c r="SOE155" s="3"/>
      <c r="SOF155" s="3"/>
      <c r="SOG155" s="3"/>
      <c r="SOH155" s="3"/>
      <c r="SOI155" s="3"/>
      <c r="SOJ155" s="3"/>
      <c r="SOK155" s="3"/>
      <c r="SOL155" s="3"/>
      <c r="SOM155" s="3"/>
      <c r="SON155" s="3"/>
      <c r="SOO155" s="3"/>
      <c r="SOP155" s="3"/>
      <c r="SOQ155" s="3"/>
      <c r="SOR155" s="3"/>
      <c r="SOS155" s="3"/>
      <c r="SOT155" s="3"/>
      <c r="SOU155" s="3"/>
      <c r="SOV155" s="3"/>
      <c r="SOW155" s="3"/>
      <c r="SOX155" s="3"/>
      <c r="SOY155" s="3"/>
      <c r="SOZ155" s="3"/>
      <c r="SPA155" s="3"/>
      <c r="SPB155" s="3"/>
      <c r="SPC155" s="3"/>
      <c r="SPD155" s="3"/>
      <c r="SPE155" s="3"/>
      <c r="SPF155" s="3"/>
      <c r="SPG155" s="3"/>
      <c r="SPH155" s="3"/>
      <c r="SPI155" s="3"/>
      <c r="SPJ155" s="3"/>
      <c r="SPK155" s="3"/>
      <c r="SPL155" s="3"/>
      <c r="SPM155" s="3"/>
      <c r="SPN155" s="3"/>
      <c r="SPO155" s="3"/>
      <c r="SPP155" s="3"/>
      <c r="SPQ155" s="3"/>
      <c r="SPR155" s="3"/>
      <c r="SPS155" s="3"/>
      <c r="SPT155" s="3"/>
      <c r="SPU155" s="3"/>
      <c r="SPV155" s="3"/>
      <c r="SPW155" s="3"/>
      <c r="SPX155" s="3"/>
      <c r="SPY155" s="3"/>
      <c r="SPZ155" s="3"/>
      <c r="SQA155" s="3"/>
      <c r="SQB155" s="3"/>
      <c r="SQC155" s="3"/>
      <c r="SQD155" s="3"/>
      <c r="SQE155" s="3"/>
      <c r="SQF155" s="3"/>
      <c r="SQG155" s="3"/>
      <c r="SQH155" s="3"/>
      <c r="SQI155" s="3"/>
      <c r="SQJ155" s="3"/>
      <c r="SQK155" s="3"/>
      <c r="SQL155" s="3"/>
      <c r="SQM155" s="3"/>
      <c r="SQN155" s="3"/>
      <c r="SQO155" s="3"/>
      <c r="SQP155" s="3"/>
      <c r="SQQ155" s="3"/>
      <c r="SQR155" s="3"/>
      <c r="SQS155" s="3"/>
      <c r="SQT155" s="3"/>
      <c r="SQU155" s="3"/>
      <c r="SQV155" s="3"/>
      <c r="SQW155" s="3"/>
      <c r="SQX155" s="3"/>
      <c r="SQY155" s="3"/>
      <c r="SQZ155" s="3"/>
      <c r="SRA155" s="3"/>
      <c r="SRB155" s="3"/>
      <c r="SRC155" s="3"/>
      <c r="SRD155" s="3"/>
      <c r="SRE155" s="3"/>
      <c r="SRF155" s="3"/>
      <c r="SRG155" s="3"/>
      <c r="SRH155" s="3"/>
      <c r="SRI155" s="3"/>
      <c r="SRJ155" s="3"/>
      <c r="SRK155" s="3"/>
      <c r="SRL155" s="3"/>
      <c r="SRM155" s="3"/>
      <c r="SRN155" s="3"/>
      <c r="SRO155" s="3"/>
      <c r="SRP155" s="3"/>
      <c r="SRQ155" s="3"/>
      <c r="SRR155" s="3"/>
      <c r="SRS155" s="3"/>
      <c r="SRT155" s="3"/>
      <c r="SRU155" s="3"/>
      <c r="SRV155" s="3"/>
      <c r="SRW155" s="3"/>
      <c r="SRX155" s="3"/>
      <c r="SRY155" s="3"/>
      <c r="SRZ155" s="3"/>
      <c r="SSA155" s="3"/>
      <c r="SSB155" s="3"/>
      <c r="SSC155" s="3"/>
      <c r="SSD155" s="3"/>
      <c r="SSE155" s="3"/>
      <c r="SSF155" s="3"/>
      <c r="SSG155" s="3"/>
      <c r="SSH155" s="3"/>
      <c r="SSI155" s="3"/>
      <c r="SSJ155" s="3"/>
      <c r="SSK155" s="3"/>
      <c r="SSL155" s="3"/>
      <c r="SSM155" s="3"/>
      <c r="SSN155" s="3"/>
      <c r="SSO155" s="3"/>
      <c r="SSP155" s="3"/>
      <c r="SSQ155" s="3"/>
      <c r="SSR155" s="3"/>
      <c r="SSS155" s="3"/>
      <c r="SST155" s="3"/>
      <c r="SSU155" s="3"/>
      <c r="SSV155" s="3"/>
      <c r="SSW155" s="3"/>
      <c r="SSX155" s="3"/>
      <c r="SSY155" s="3"/>
      <c r="SSZ155" s="3"/>
      <c r="STA155" s="3"/>
      <c r="STB155" s="3"/>
      <c r="STC155" s="3"/>
      <c r="STD155" s="3"/>
      <c r="STE155" s="3"/>
      <c r="STF155" s="3"/>
      <c r="STG155" s="3"/>
      <c r="STH155" s="3"/>
      <c r="STI155" s="3"/>
      <c r="STJ155" s="3"/>
      <c r="STK155" s="3"/>
      <c r="STL155" s="3"/>
      <c r="STM155" s="3"/>
      <c r="STN155" s="3"/>
      <c r="STO155" s="3"/>
      <c r="STP155" s="3"/>
      <c r="STQ155" s="3"/>
      <c r="STR155" s="3"/>
      <c r="STS155" s="3"/>
      <c r="STT155" s="3"/>
      <c r="STU155" s="3"/>
      <c r="STV155" s="3"/>
      <c r="STW155" s="3"/>
      <c r="STX155" s="3"/>
      <c r="STY155" s="3"/>
      <c r="STZ155" s="3"/>
      <c r="SUA155" s="3"/>
      <c r="SUB155" s="3"/>
      <c r="SUC155" s="3"/>
      <c r="SUD155" s="3"/>
      <c r="SUE155" s="3"/>
      <c r="SUF155" s="3"/>
      <c r="SUG155" s="3"/>
      <c r="SUH155" s="3"/>
      <c r="SUI155" s="3"/>
      <c r="SUJ155" s="3"/>
      <c r="SUK155" s="3"/>
      <c r="SUL155" s="3"/>
      <c r="SUM155" s="3"/>
      <c r="SUN155" s="3"/>
      <c r="SUO155" s="3"/>
      <c r="SUP155" s="3"/>
      <c r="SUQ155" s="3"/>
      <c r="SUR155" s="3"/>
      <c r="SUS155" s="3"/>
      <c r="SUT155" s="3"/>
      <c r="SUU155" s="3"/>
      <c r="SUV155" s="3"/>
      <c r="SUW155" s="3"/>
      <c r="SUX155" s="3"/>
      <c r="SUY155" s="3"/>
      <c r="SUZ155" s="3"/>
      <c r="SVA155" s="3"/>
      <c r="SVB155" s="3"/>
      <c r="SVC155" s="3"/>
      <c r="SVD155" s="3"/>
      <c r="SVE155" s="3"/>
      <c r="SVF155" s="3"/>
      <c r="SVG155" s="3"/>
      <c r="SVH155" s="3"/>
      <c r="SVI155" s="3"/>
      <c r="SVJ155" s="3"/>
      <c r="SVK155" s="3"/>
      <c r="SVL155" s="3"/>
      <c r="SVM155" s="3"/>
      <c r="SVN155" s="3"/>
      <c r="SVO155" s="3"/>
      <c r="SVP155" s="3"/>
      <c r="SVQ155" s="3"/>
      <c r="SVR155" s="3"/>
      <c r="SVS155" s="3"/>
      <c r="SVT155" s="3"/>
      <c r="SVU155" s="3"/>
      <c r="SVV155" s="3"/>
      <c r="SVW155" s="3"/>
      <c r="SVX155" s="3"/>
      <c r="SVY155" s="3"/>
      <c r="SVZ155" s="3"/>
      <c r="SWA155" s="3"/>
      <c r="SWB155" s="3"/>
      <c r="SWC155" s="3"/>
      <c r="SWD155" s="3"/>
      <c r="SWE155" s="3"/>
      <c r="SWF155" s="3"/>
      <c r="SWG155" s="3"/>
      <c r="SWH155" s="3"/>
      <c r="SWI155" s="3"/>
      <c r="SWJ155" s="3"/>
      <c r="SWK155" s="3"/>
      <c r="SWL155" s="3"/>
      <c r="SWM155" s="3"/>
      <c r="SWN155" s="3"/>
      <c r="SWO155" s="3"/>
      <c r="SWP155" s="3"/>
      <c r="SWQ155" s="3"/>
      <c r="SWR155" s="3"/>
      <c r="SWS155" s="3"/>
      <c r="SWT155" s="3"/>
      <c r="SWU155" s="3"/>
      <c r="SWV155" s="3"/>
      <c r="SWW155" s="3"/>
      <c r="SWX155" s="3"/>
      <c r="SWY155" s="3"/>
      <c r="SWZ155" s="3"/>
      <c r="SXA155" s="3"/>
      <c r="SXB155" s="3"/>
      <c r="SXC155" s="3"/>
      <c r="SXD155" s="3"/>
      <c r="SXE155" s="3"/>
      <c r="SXF155" s="3"/>
      <c r="SXG155" s="3"/>
      <c r="SXH155" s="3"/>
      <c r="SXI155" s="3"/>
      <c r="SXJ155" s="3"/>
      <c r="SXK155" s="3"/>
      <c r="SXL155" s="3"/>
      <c r="SXM155" s="3"/>
      <c r="SXN155" s="3"/>
      <c r="SXO155" s="3"/>
      <c r="SXP155" s="3"/>
      <c r="SXQ155" s="3"/>
      <c r="SXR155" s="3"/>
      <c r="SXS155" s="3"/>
      <c r="SXT155" s="3"/>
      <c r="SXU155" s="3"/>
      <c r="SXV155" s="3"/>
      <c r="SXW155" s="3"/>
      <c r="SXX155" s="3"/>
      <c r="SXY155" s="3"/>
      <c r="SXZ155" s="3"/>
      <c r="SYA155" s="3"/>
      <c r="SYB155" s="3"/>
      <c r="SYC155" s="3"/>
      <c r="SYD155" s="3"/>
      <c r="SYE155" s="3"/>
      <c r="SYF155" s="3"/>
      <c r="SYG155" s="3"/>
      <c r="SYH155" s="3"/>
      <c r="SYI155" s="3"/>
      <c r="SYJ155" s="3"/>
      <c r="SYK155" s="3"/>
      <c r="SYL155" s="3"/>
      <c r="SYM155" s="3"/>
      <c r="SYN155" s="3"/>
      <c r="SYO155" s="3"/>
      <c r="SYP155" s="3"/>
      <c r="SYQ155" s="3"/>
      <c r="SYR155" s="3"/>
      <c r="SYS155" s="3"/>
      <c r="SYT155" s="3"/>
      <c r="SYU155" s="3"/>
      <c r="SYV155" s="3"/>
      <c r="SYW155" s="3"/>
      <c r="SYX155" s="3"/>
      <c r="SYY155" s="3"/>
      <c r="SYZ155" s="3"/>
      <c r="SZA155" s="3"/>
      <c r="SZB155" s="3"/>
      <c r="SZC155" s="3"/>
      <c r="SZD155" s="3"/>
      <c r="SZE155" s="3"/>
      <c r="SZF155" s="3"/>
      <c r="SZG155" s="3"/>
      <c r="SZH155" s="3"/>
      <c r="SZI155" s="3"/>
      <c r="SZJ155" s="3"/>
      <c r="SZK155" s="3"/>
      <c r="SZL155" s="3"/>
      <c r="SZM155" s="3"/>
      <c r="SZN155" s="3"/>
      <c r="SZO155" s="3"/>
      <c r="SZP155" s="3"/>
      <c r="SZQ155" s="3"/>
      <c r="SZR155" s="3"/>
      <c r="SZS155" s="3"/>
      <c r="SZT155" s="3"/>
      <c r="SZU155" s="3"/>
      <c r="SZV155" s="3"/>
      <c r="SZW155" s="3"/>
      <c r="SZX155" s="3"/>
      <c r="SZY155" s="3"/>
      <c r="SZZ155" s="3"/>
      <c r="TAA155" s="3"/>
      <c r="TAB155" s="3"/>
      <c r="TAC155" s="3"/>
      <c r="TAD155" s="3"/>
      <c r="TAE155" s="3"/>
      <c r="TAF155" s="3"/>
      <c r="TAG155" s="3"/>
      <c r="TAH155" s="3"/>
      <c r="TAI155" s="3"/>
      <c r="TAJ155" s="3"/>
      <c r="TAK155" s="3"/>
      <c r="TAL155" s="3"/>
      <c r="TAM155" s="3"/>
      <c r="TAN155" s="3"/>
      <c r="TAO155" s="3"/>
      <c r="TAP155" s="3"/>
      <c r="TAQ155" s="3"/>
      <c r="TAR155" s="3"/>
      <c r="TAS155" s="3"/>
      <c r="TAT155" s="3"/>
      <c r="TAU155" s="3"/>
      <c r="TAV155" s="3"/>
      <c r="TAW155" s="3"/>
      <c r="TAX155" s="3"/>
      <c r="TAY155" s="3"/>
      <c r="TAZ155" s="3"/>
      <c r="TBA155" s="3"/>
      <c r="TBB155" s="3"/>
      <c r="TBC155" s="3"/>
      <c r="TBD155" s="3"/>
      <c r="TBE155" s="3"/>
      <c r="TBF155" s="3"/>
      <c r="TBG155" s="3"/>
      <c r="TBH155" s="3"/>
      <c r="TBI155" s="3"/>
      <c r="TBJ155" s="3"/>
      <c r="TBK155" s="3"/>
      <c r="TBL155" s="3"/>
      <c r="TBM155" s="3"/>
      <c r="TBN155" s="3"/>
      <c r="TBO155" s="3"/>
      <c r="TBP155" s="3"/>
      <c r="TBQ155" s="3"/>
      <c r="TBR155" s="3"/>
      <c r="TBS155" s="3"/>
      <c r="TBT155" s="3"/>
      <c r="TBU155" s="3"/>
      <c r="TBV155" s="3"/>
      <c r="TBW155" s="3"/>
      <c r="TBX155" s="3"/>
      <c r="TBY155" s="3"/>
      <c r="TBZ155" s="3"/>
      <c r="TCA155" s="3"/>
      <c r="TCB155" s="3"/>
      <c r="TCC155" s="3"/>
      <c r="TCD155" s="3"/>
      <c r="TCE155" s="3"/>
      <c r="TCF155" s="3"/>
      <c r="TCG155" s="3"/>
      <c r="TCH155" s="3"/>
      <c r="TCI155" s="3"/>
      <c r="TCJ155" s="3"/>
      <c r="TCK155" s="3"/>
      <c r="TCL155" s="3"/>
      <c r="TCM155" s="3"/>
      <c r="TCN155" s="3"/>
      <c r="TCO155" s="3"/>
      <c r="TCP155" s="3"/>
      <c r="TCQ155" s="3"/>
      <c r="TCR155" s="3"/>
      <c r="TCS155" s="3"/>
      <c r="TCT155" s="3"/>
      <c r="TCU155" s="3"/>
      <c r="TCV155" s="3"/>
      <c r="TCW155" s="3"/>
      <c r="TCX155" s="3"/>
      <c r="TCY155" s="3"/>
      <c r="TCZ155" s="3"/>
      <c r="TDA155" s="3"/>
      <c r="TDB155" s="3"/>
      <c r="TDC155" s="3"/>
      <c r="TDD155" s="3"/>
      <c r="TDE155" s="3"/>
      <c r="TDF155" s="3"/>
      <c r="TDG155" s="3"/>
      <c r="TDH155" s="3"/>
      <c r="TDI155" s="3"/>
      <c r="TDJ155" s="3"/>
      <c r="TDK155" s="3"/>
      <c r="TDL155" s="3"/>
      <c r="TDM155" s="3"/>
      <c r="TDN155" s="3"/>
      <c r="TDO155" s="3"/>
      <c r="TDP155" s="3"/>
      <c r="TDQ155" s="3"/>
      <c r="TDR155" s="3"/>
      <c r="TDS155" s="3"/>
      <c r="TDT155" s="3"/>
      <c r="TDU155" s="3"/>
      <c r="TDV155" s="3"/>
      <c r="TDW155" s="3"/>
      <c r="TDX155" s="3"/>
      <c r="TDY155" s="3"/>
      <c r="TDZ155" s="3"/>
      <c r="TEA155" s="3"/>
      <c r="TEB155" s="3"/>
      <c r="TEC155" s="3"/>
      <c r="TED155" s="3"/>
      <c r="TEE155" s="3"/>
      <c r="TEF155" s="3"/>
      <c r="TEG155" s="3"/>
      <c r="TEH155" s="3"/>
      <c r="TEI155" s="3"/>
      <c r="TEJ155" s="3"/>
      <c r="TEK155" s="3"/>
      <c r="TEL155" s="3"/>
      <c r="TEM155" s="3"/>
      <c r="TEN155" s="3"/>
      <c r="TEO155" s="3"/>
      <c r="TEP155" s="3"/>
      <c r="TEQ155" s="3"/>
      <c r="TER155" s="3"/>
      <c r="TES155" s="3"/>
      <c r="TET155" s="3"/>
      <c r="TEU155" s="3"/>
      <c r="TEV155" s="3"/>
      <c r="TEW155" s="3"/>
      <c r="TEX155" s="3"/>
      <c r="TEY155" s="3"/>
      <c r="TEZ155" s="3"/>
      <c r="TFA155" s="3"/>
      <c r="TFB155" s="3"/>
      <c r="TFC155" s="3"/>
      <c r="TFD155" s="3"/>
      <c r="TFE155" s="3"/>
      <c r="TFF155" s="3"/>
      <c r="TFG155" s="3"/>
      <c r="TFH155" s="3"/>
      <c r="TFI155" s="3"/>
      <c r="TFJ155" s="3"/>
      <c r="TFK155" s="3"/>
      <c r="TFL155" s="3"/>
      <c r="TFM155" s="3"/>
      <c r="TFN155" s="3"/>
      <c r="TFO155" s="3"/>
      <c r="TFP155" s="3"/>
      <c r="TFQ155" s="3"/>
      <c r="TFR155" s="3"/>
      <c r="TFS155" s="3"/>
      <c r="TFT155" s="3"/>
      <c r="TFU155" s="3"/>
      <c r="TFV155" s="3"/>
      <c r="TFW155" s="3"/>
      <c r="TFX155" s="3"/>
      <c r="TFY155" s="3"/>
      <c r="TFZ155" s="3"/>
      <c r="TGA155" s="3"/>
      <c r="TGB155" s="3"/>
      <c r="TGC155" s="3"/>
      <c r="TGD155" s="3"/>
      <c r="TGE155" s="3"/>
      <c r="TGF155" s="3"/>
      <c r="TGG155" s="3"/>
      <c r="TGH155" s="3"/>
      <c r="TGI155" s="3"/>
      <c r="TGJ155" s="3"/>
      <c r="TGK155" s="3"/>
      <c r="TGL155" s="3"/>
      <c r="TGM155" s="3"/>
      <c r="TGN155" s="3"/>
      <c r="TGO155" s="3"/>
      <c r="TGP155" s="3"/>
      <c r="TGQ155" s="3"/>
      <c r="TGR155" s="3"/>
      <c r="TGS155" s="3"/>
      <c r="TGT155" s="3"/>
      <c r="TGU155" s="3"/>
      <c r="TGV155" s="3"/>
      <c r="TGW155" s="3"/>
      <c r="TGX155" s="3"/>
      <c r="TGY155" s="3"/>
      <c r="TGZ155" s="3"/>
      <c r="THA155" s="3"/>
      <c r="THB155" s="3"/>
      <c r="THC155" s="3"/>
      <c r="THD155" s="3"/>
      <c r="THE155" s="3"/>
      <c r="THF155" s="3"/>
      <c r="THG155" s="3"/>
      <c r="THH155" s="3"/>
      <c r="THI155" s="3"/>
      <c r="THJ155" s="3"/>
      <c r="THK155" s="3"/>
      <c r="THL155" s="3"/>
      <c r="THM155" s="3"/>
      <c r="THN155" s="3"/>
      <c r="THO155" s="3"/>
      <c r="THP155" s="3"/>
      <c r="THQ155" s="3"/>
      <c r="THR155" s="3"/>
      <c r="THS155" s="3"/>
      <c r="THT155" s="3"/>
      <c r="THU155" s="3"/>
      <c r="THV155" s="3"/>
      <c r="THW155" s="3"/>
      <c r="THX155" s="3"/>
      <c r="THY155" s="3"/>
      <c r="THZ155" s="3"/>
      <c r="TIA155" s="3"/>
      <c r="TIB155" s="3"/>
      <c r="TIC155" s="3"/>
      <c r="TID155" s="3"/>
      <c r="TIE155" s="3"/>
      <c r="TIF155" s="3"/>
      <c r="TIG155" s="3"/>
      <c r="TIH155" s="3"/>
      <c r="TII155" s="3"/>
      <c r="TIJ155" s="3"/>
      <c r="TIK155" s="3"/>
      <c r="TIL155" s="3"/>
      <c r="TIM155" s="3"/>
      <c r="TIN155" s="3"/>
      <c r="TIO155" s="3"/>
      <c r="TIP155" s="3"/>
      <c r="TIQ155" s="3"/>
      <c r="TIR155" s="3"/>
      <c r="TIS155" s="3"/>
      <c r="TIT155" s="3"/>
      <c r="TIU155" s="3"/>
      <c r="TIV155" s="3"/>
      <c r="TIW155" s="3"/>
      <c r="TIX155" s="3"/>
      <c r="TIY155" s="3"/>
      <c r="TIZ155" s="3"/>
      <c r="TJA155" s="3"/>
      <c r="TJB155" s="3"/>
      <c r="TJC155" s="3"/>
      <c r="TJD155" s="3"/>
      <c r="TJE155" s="3"/>
      <c r="TJF155" s="3"/>
      <c r="TJG155" s="3"/>
      <c r="TJH155" s="3"/>
      <c r="TJI155" s="3"/>
      <c r="TJJ155" s="3"/>
      <c r="TJK155" s="3"/>
      <c r="TJL155" s="3"/>
      <c r="TJM155" s="3"/>
      <c r="TJN155" s="3"/>
      <c r="TJO155" s="3"/>
      <c r="TJP155" s="3"/>
      <c r="TJQ155" s="3"/>
      <c r="TJR155" s="3"/>
      <c r="TJS155" s="3"/>
      <c r="TJT155" s="3"/>
      <c r="TJU155" s="3"/>
      <c r="TJV155" s="3"/>
      <c r="TJW155" s="3"/>
      <c r="TJX155" s="3"/>
      <c r="TJY155" s="3"/>
      <c r="TJZ155" s="3"/>
      <c r="TKA155" s="3"/>
      <c r="TKB155" s="3"/>
      <c r="TKC155" s="3"/>
      <c r="TKD155" s="3"/>
      <c r="TKE155" s="3"/>
      <c r="TKF155" s="3"/>
      <c r="TKG155" s="3"/>
      <c r="TKH155" s="3"/>
      <c r="TKI155" s="3"/>
      <c r="TKJ155" s="3"/>
      <c r="TKK155" s="3"/>
      <c r="TKL155" s="3"/>
      <c r="TKM155" s="3"/>
      <c r="TKN155" s="3"/>
      <c r="TKO155" s="3"/>
      <c r="TKP155" s="3"/>
      <c r="TKQ155" s="3"/>
      <c r="TKR155" s="3"/>
      <c r="TKS155" s="3"/>
      <c r="TKT155" s="3"/>
      <c r="TKU155" s="3"/>
      <c r="TKV155" s="3"/>
      <c r="TKW155" s="3"/>
      <c r="TKX155" s="3"/>
      <c r="TKY155" s="3"/>
      <c r="TKZ155" s="3"/>
      <c r="TLA155" s="3"/>
      <c r="TLB155" s="3"/>
      <c r="TLC155" s="3"/>
      <c r="TLD155" s="3"/>
      <c r="TLE155" s="3"/>
      <c r="TLF155" s="3"/>
      <c r="TLG155" s="3"/>
      <c r="TLH155" s="3"/>
      <c r="TLI155" s="3"/>
      <c r="TLJ155" s="3"/>
      <c r="TLK155" s="3"/>
      <c r="TLL155" s="3"/>
      <c r="TLM155" s="3"/>
      <c r="TLN155" s="3"/>
      <c r="TLO155" s="3"/>
      <c r="TLP155" s="3"/>
      <c r="TLQ155" s="3"/>
      <c r="TLR155" s="3"/>
      <c r="TLS155" s="3"/>
      <c r="TLT155" s="3"/>
      <c r="TLU155" s="3"/>
      <c r="TLV155" s="3"/>
      <c r="TLW155" s="3"/>
      <c r="TLX155" s="3"/>
      <c r="TLY155" s="3"/>
      <c r="TLZ155" s="3"/>
      <c r="TMA155" s="3"/>
      <c r="TMB155" s="3"/>
      <c r="TMC155" s="3"/>
      <c r="TMD155" s="3"/>
      <c r="TME155" s="3"/>
      <c r="TMF155" s="3"/>
      <c r="TMG155" s="3"/>
      <c r="TMH155" s="3"/>
      <c r="TMI155" s="3"/>
      <c r="TMJ155" s="3"/>
      <c r="TMK155" s="3"/>
      <c r="TML155" s="3"/>
      <c r="TMM155" s="3"/>
      <c r="TMN155" s="3"/>
      <c r="TMO155" s="3"/>
      <c r="TMP155" s="3"/>
      <c r="TMQ155" s="3"/>
      <c r="TMR155" s="3"/>
      <c r="TMS155" s="3"/>
      <c r="TMT155" s="3"/>
      <c r="TMU155" s="3"/>
      <c r="TMV155" s="3"/>
      <c r="TMW155" s="3"/>
      <c r="TMX155" s="3"/>
      <c r="TMY155" s="3"/>
      <c r="TMZ155" s="3"/>
      <c r="TNA155" s="3"/>
      <c r="TNB155" s="3"/>
      <c r="TNC155" s="3"/>
      <c r="TND155" s="3"/>
      <c r="TNE155" s="3"/>
      <c r="TNF155" s="3"/>
      <c r="TNG155" s="3"/>
      <c r="TNH155" s="3"/>
      <c r="TNI155" s="3"/>
      <c r="TNJ155" s="3"/>
      <c r="TNK155" s="3"/>
      <c r="TNL155" s="3"/>
      <c r="TNM155" s="3"/>
      <c r="TNN155" s="3"/>
      <c r="TNO155" s="3"/>
      <c r="TNP155" s="3"/>
      <c r="TNQ155" s="3"/>
      <c r="TNR155" s="3"/>
      <c r="TNS155" s="3"/>
      <c r="TNT155" s="3"/>
      <c r="TNU155" s="3"/>
      <c r="TNV155" s="3"/>
      <c r="TNW155" s="3"/>
      <c r="TNX155" s="3"/>
      <c r="TNY155" s="3"/>
      <c r="TNZ155" s="3"/>
      <c r="TOA155" s="3"/>
      <c r="TOB155" s="3"/>
      <c r="TOC155" s="3"/>
      <c r="TOD155" s="3"/>
      <c r="TOE155" s="3"/>
      <c r="TOF155" s="3"/>
      <c r="TOG155" s="3"/>
      <c r="TOH155" s="3"/>
      <c r="TOI155" s="3"/>
      <c r="TOJ155" s="3"/>
      <c r="TOK155" s="3"/>
      <c r="TOL155" s="3"/>
      <c r="TOM155" s="3"/>
      <c r="TON155" s="3"/>
      <c r="TOO155" s="3"/>
      <c r="TOP155" s="3"/>
      <c r="TOQ155" s="3"/>
      <c r="TOR155" s="3"/>
      <c r="TOS155" s="3"/>
      <c r="TOT155" s="3"/>
      <c r="TOU155" s="3"/>
      <c r="TOV155" s="3"/>
      <c r="TOW155" s="3"/>
      <c r="TOX155" s="3"/>
      <c r="TOY155" s="3"/>
      <c r="TOZ155" s="3"/>
      <c r="TPA155" s="3"/>
      <c r="TPB155" s="3"/>
      <c r="TPC155" s="3"/>
      <c r="TPD155" s="3"/>
      <c r="TPE155" s="3"/>
      <c r="TPF155" s="3"/>
      <c r="TPG155" s="3"/>
      <c r="TPH155" s="3"/>
      <c r="TPI155" s="3"/>
      <c r="TPJ155" s="3"/>
      <c r="TPK155" s="3"/>
      <c r="TPL155" s="3"/>
      <c r="TPM155" s="3"/>
      <c r="TPN155" s="3"/>
      <c r="TPO155" s="3"/>
      <c r="TPP155" s="3"/>
      <c r="TPQ155" s="3"/>
      <c r="TPR155" s="3"/>
      <c r="TPS155" s="3"/>
      <c r="TPT155" s="3"/>
      <c r="TPU155" s="3"/>
      <c r="TPV155" s="3"/>
      <c r="TPW155" s="3"/>
      <c r="TPX155" s="3"/>
      <c r="TPY155" s="3"/>
      <c r="TPZ155" s="3"/>
      <c r="TQA155" s="3"/>
      <c r="TQB155" s="3"/>
      <c r="TQC155" s="3"/>
      <c r="TQD155" s="3"/>
      <c r="TQE155" s="3"/>
      <c r="TQF155" s="3"/>
      <c r="TQG155" s="3"/>
      <c r="TQH155" s="3"/>
      <c r="TQI155" s="3"/>
      <c r="TQJ155" s="3"/>
      <c r="TQK155" s="3"/>
      <c r="TQL155" s="3"/>
      <c r="TQM155" s="3"/>
      <c r="TQN155" s="3"/>
      <c r="TQO155" s="3"/>
      <c r="TQP155" s="3"/>
      <c r="TQQ155" s="3"/>
      <c r="TQR155" s="3"/>
      <c r="TQS155" s="3"/>
      <c r="TQT155" s="3"/>
      <c r="TQU155" s="3"/>
      <c r="TQV155" s="3"/>
      <c r="TQW155" s="3"/>
      <c r="TQX155" s="3"/>
      <c r="TQY155" s="3"/>
      <c r="TQZ155" s="3"/>
      <c r="TRA155" s="3"/>
      <c r="TRB155" s="3"/>
      <c r="TRC155" s="3"/>
      <c r="TRD155" s="3"/>
      <c r="TRE155" s="3"/>
      <c r="TRF155" s="3"/>
      <c r="TRG155" s="3"/>
      <c r="TRH155" s="3"/>
      <c r="TRI155" s="3"/>
      <c r="TRJ155" s="3"/>
      <c r="TRK155" s="3"/>
      <c r="TRL155" s="3"/>
      <c r="TRM155" s="3"/>
      <c r="TRN155" s="3"/>
      <c r="TRO155" s="3"/>
      <c r="TRP155" s="3"/>
      <c r="TRQ155" s="3"/>
      <c r="TRR155" s="3"/>
      <c r="TRS155" s="3"/>
      <c r="TRT155" s="3"/>
      <c r="TRU155" s="3"/>
      <c r="TRV155" s="3"/>
      <c r="TRW155" s="3"/>
      <c r="TRX155" s="3"/>
      <c r="TRY155" s="3"/>
      <c r="TRZ155" s="3"/>
      <c r="TSA155" s="3"/>
      <c r="TSB155" s="3"/>
      <c r="TSC155" s="3"/>
      <c r="TSD155" s="3"/>
      <c r="TSE155" s="3"/>
      <c r="TSF155" s="3"/>
      <c r="TSG155" s="3"/>
      <c r="TSH155" s="3"/>
      <c r="TSI155" s="3"/>
      <c r="TSJ155" s="3"/>
      <c r="TSK155" s="3"/>
      <c r="TSL155" s="3"/>
      <c r="TSM155" s="3"/>
      <c r="TSN155" s="3"/>
      <c r="TSO155" s="3"/>
      <c r="TSP155" s="3"/>
      <c r="TSQ155" s="3"/>
      <c r="TSR155" s="3"/>
      <c r="TSS155" s="3"/>
      <c r="TST155" s="3"/>
      <c r="TSU155" s="3"/>
      <c r="TSV155" s="3"/>
      <c r="TSW155" s="3"/>
      <c r="TSX155" s="3"/>
      <c r="TSY155" s="3"/>
      <c r="TSZ155" s="3"/>
      <c r="TTA155" s="3"/>
      <c r="TTB155" s="3"/>
      <c r="TTC155" s="3"/>
      <c r="TTD155" s="3"/>
      <c r="TTE155" s="3"/>
      <c r="TTF155" s="3"/>
      <c r="TTG155" s="3"/>
      <c r="TTH155" s="3"/>
      <c r="TTI155" s="3"/>
      <c r="TTJ155" s="3"/>
      <c r="TTK155" s="3"/>
      <c r="TTL155" s="3"/>
      <c r="TTM155" s="3"/>
      <c r="TTN155" s="3"/>
      <c r="TTO155" s="3"/>
      <c r="TTP155" s="3"/>
      <c r="TTQ155" s="3"/>
      <c r="TTR155" s="3"/>
      <c r="TTS155" s="3"/>
      <c r="TTT155" s="3"/>
      <c r="TTU155" s="3"/>
      <c r="TTV155" s="3"/>
      <c r="TTW155" s="3"/>
      <c r="TTX155" s="3"/>
      <c r="TTY155" s="3"/>
      <c r="TTZ155" s="3"/>
      <c r="TUA155" s="3"/>
      <c r="TUB155" s="3"/>
      <c r="TUC155" s="3"/>
      <c r="TUD155" s="3"/>
      <c r="TUE155" s="3"/>
      <c r="TUF155" s="3"/>
      <c r="TUG155" s="3"/>
      <c r="TUH155" s="3"/>
      <c r="TUI155" s="3"/>
      <c r="TUJ155" s="3"/>
      <c r="TUK155" s="3"/>
      <c r="TUL155" s="3"/>
      <c r="TUM155" s="3"/>
      <c r="TUN155" s="3"/>
      <c r="TUO155" s="3"/>
      <c r="TUP155" s="3"/>
      <c r="TUQ155" s="3"/>
      <c r="TUR155" s="3"/>
      <c r="TUS155" s="3"/>
      <c r="TUT155" s="3"/>
      <c r="TUU155" s="3"/>
      <c r="TUV155" s="3"/>
      <c r="TUW155" s="3"/>
      <c r="TUX155" s="3"/>
      <c r="TUY155" s="3"/>
      <c r="TUZ155" s="3"/>
      <c r="TVA155" s="3"/>
      <c r="TVB155" s="3"/>
      <c r="TVC155" s="3"/>
      <c r="TVD155" s="3"/>
      <c r="TVE155" s="3"/>
      <c r="TVF155" s="3"/>
      <c r="TVG155" s="3"/>
      <c r="TVH155" s="3"/>
      <c r="TVI155" s="3"/>
      <c r="TVJ155" s="3"/>
      <c r="TVK155" s="3"/>
      <c r="TVL155" s="3"/>
      <c r="TVM155" s="3"/>
      <c r="TVN155" s="3"/>
      <c r="TVO155" s="3"/>
      <c r="TVP155" s="3"/>
      <c r="TVQ155" s="3"/>
      <c r="TVR155" s="3"/>
      <c r="TVS155" s="3"/>
      <c r="TVT155" s="3"/>
      <c r="TVU155" s="3"/>
      <c r="TVV155" s="3"/>
      <c r="TVW155" s="3"/>
      <c r="TVX155" s="3"/>
      <c r="TVY155" s="3"/>
      <c r="TVZ155" s="3"/>
      <c r="TWA155" s="3"/>
      <c r="TWB155" s="3"/>
      <c r="TWC155" s="3"/>
      <c r="TWD155" s="3"/>
      <c r="TWE155" s="3"/>
      <c r="TWF155" s="3"/>
      <c r="TWG155" s="3"/>
      <c r="TWH155" s="3"/>
      <c r="TWI155" s="3"/>
      <c r="TWJ155" s="3"/>
      <c r="TWK155" s="3"/>
      <c r="TWL155" s="3"/>
      <c r="TWM155" s="3"/>
      <c r="TWN155" s="3"/>
      <c r="TWO155" s="3"/>
      <c r="TWP155" s="3"/>
      <c r="TWQ155" s="3"/>
      <c r="TWR155" s="3"/>
      <c r="TWS155" s="3"/>
      <c r="TWT155" s="3"/>
      <c r="TWU155" s="3"/>
      <c r="TWV155" s="3"/>
      <c r="TWW155" s="3"/>
      <c r="TWX155" s="3"/>
      <c r="TWY155" s="3"/>
      <c r="TWZ155" s="3"/>
      <c r="TXA155" s="3"/>
      <c r="TXB155" s="3"/>
      <c r="TXC155" s="3"/>
      <c r="TXD155" s="3"/>
      <c r="TXE155" s="3"/>
      <c r="TXF155" s="3"/>
      <c r="TXG155" s="3"/>
      <c r="TXH155" s="3"/>
      <c r="TXI155" s="3"/>
      <c r="TXJ155" s="3"/>
      <c r="TXK155" s="3"/>
      <c r="TXL155" s="3"/>
      <c r="TXM155" s="3"/>
      <c r="TXN155" s="3"/>
      <c r="TXO155" s="3"/>
      <c r="TXP155" s="3"/>
      <c r="TXQ155" s="3"/>
      <c r="TXR155" s="3"/>
      <c r="TXS155" s="3"/>
      <c r="TXT155" s="3"/>
      <c r="TXU155" s="3"/>
      <c r="TXV155" s="3"/>
      <c r="TXW155" s="3"/>
      <c r="TXX155" s="3"/>
      <c r="TXY155" s="3"/>
      <c r="TXZ155" s="3"/>
      <c r="TYA155" s="3"/>
      <c r="TYB155" s="3"/>
      <c r="TYC155" s="3"/>
      <c r="TYD155" s="3"/>
      <c r="TYE155" s="3"/>
      <c r="TYF155" s="3"/>
      <c r="TYG155" s="3"/>
      <c r="TYH155" s="3"/>
      <c r="TYI155" s="3"/>
      <c r="TYJ155" s="3"/>
      <c r="TYK155" s="3"/>
      <c r="TYL155" s="3"/>
      <c r="TYM155" s="3"/>
      <c r="TYN155" s="3"/>
      <c r="TYO155" s="3"/>
      <c r="TYP155" s="3"/>
      <c r="TYQ155" s="3"/>
      <c r="TYR155" s="3"/>
      <c r="TYS155" s="3"/>
      <c r="TYT155" s="3"/>
      <c r="TYU155" s="3"/>
      <c r="TYV155" s="3"/>
      <c r="TYW155" s="3"/>
      <c r="TYX155" s="3"/>
      <c r="TYY155" s="3"/>
      <c r="TYZ155" s="3"/>
      <c r="TZA155" s="3"/>
      <c r="TZB155" s="3"/>
      <c r="TZC155" s="3"/>
      <c r="TZD155" s="3"/>
      <c r="TZE155" s="3"/>
      <c r="TZF155" s="3"/>
      <c r="TZG155" s="3"/>
      <c r="TZH155" s="3"/>
      <c r="TZI155" s="3"/>
      <c r="TZJ155" s="3"/>
      <c r="TZK155" s="3"/>
      <c r="TZL155" s="3"/>
      <c r="TZM155" s="3"/>
      <c r="TZN155" s="3"/>
      <c r="TZO155" s="3"/>
      <c r="TZP155" s="3"/>
      <c r="TZQ155" s="3"/>
      <c r="TZR155" s="3"/>
      <c r="TZS155" s="3"/>
      <c r="TZT155" s="3"/>
      <c r="TZU155" s="3"/>
      <c r="TZV155" s="3"/>
      <c r="TZW155" s="3"/>
      <c r="TZX155" s="3"/>
      <c r="TZY155" s="3"/>
      <c r="TZZ155" s="3"/>
      <c r="UAA155" s="3"/>
      <c r="UAB155" s="3"/>
      <c r="UAC155" s="3"/>
      <c r="UAD155" s="3"/>
      <c r="UAE155" s="3"/>
      <c r="UAF155" s="3"/>
      <c r="UAG155" s="3"/>
      <c r="UAH155" s="3"/>
      <c r="UAI155" s="3"/>
      <c r="UAJ155" s="3"/>
      <c r="UAK155" s="3"/>
      <c r="UAL155" s="3"/>
      <c r="UAM155" s="3"/>
      <c r="UAN155" s="3"/>
      <c r="UAO155" s="3"/>
      <c r="UAP155" s="3"/>
      <c r="UAQ155" s="3"/>
      <c r="UAR155" s="3"/>
      <c r="UAS155" s="3"/>
      <c r="UAT155" s="3"/>
      <c r="UAU155" s="3"/>
      <c r="UAV155" s="3"/>
      <c r="UAW155" s="3"/>
      <c r="UAX155" s="3"/>
      <c r="UAY155" s="3"/>
      <c r="UAZ155" s="3"/>
      <c r="UBA155" s="3"/>
      <c r="UBB155" s="3"/>
      <c r="UBC155" s="3"/>
      <c r="UBD155" s="3"/>
      <c r="UBE155" s="3"/>
      <c r="UBF155" s="3"/>
      <c r="UBG155" s="3"/>
      <c r="UBH155" s="3"/>
      <c r="UBI155" s="3"/>
      <c r="UBJ155" s="3"/>
      <c r="UBK155" s="3"/>
      <c r="UBL155" s="3"/>
      <c r="UBM155" s="3"/>
      <c r="UBN155" s="3"/>
      <c r="UBO155" s="3"/>
      <c r="UBP155" s="3"/>
      <c r="UBQ155" s="3"/>
      <c r="UBR155" s="3"/>
      <c r="UBS155" s="3"/>
      <c r="UBT155" s="3"/>
      <c r="UBU155" s="3"/>
      <c r="UBV155" s="3"/>
      <c r="UBW155" s="3"/>
      <c r="UBX155" s="3"/>
      <c r="UBY155" s="3"/>
      <c r="UBZ155" s="3"/>
      <c r="UCA155" s="3"/>
      <c r="UCB155" s="3"/>
      <c r="UCC155" s="3"/>
      <c r="UCD155" s="3"/>
      <c r="UCE155" s="3"/>
      <c r="UCF155" s="3"/>
      <c r="UCG155" s="3"/>
      <c r="UCH155" s="3"/>
      <c r="UCI155" s="3"/>
      <c r="UCJ155" s="3"/>
      <c r="UCK155" s="3"/>
      <c r="UCL155" s="3"/>
      <c r="UCM155" s="3"/>
      <c r="UCN155" s="3"/>
      <c r="UCO155" s="3"/>
      <c r="UCP155" s="3"/>
      <c r="UCQ155" s="3"/>
      <c r="UCR155" s="3"/>
      <c r="UCS155" s="3"/>
      <c r="UCT155" s="3"/>
      <c r="UCU155" s="3"/>
      <c r="UCV155" s="3"/>
      <c r="UCW155" s="3"/>
      <c r="UCX155" s="3"/>
      <c r="UCY155" s="3"/>
      <c r="UCZ155" s="3"/>
      <c r="UDA155" s="3"/>
      <c r="UDB155" s="3"/>
      <c r="UDC155" s="3"/>
      <c r="UDD155" s="3"/>
      <c r="UDE155" s="3"/>
      <c r="UDF155" s="3"/>
      <c r="UDG155" s="3"/>
      <c r="UDH155" s="3"/>
      <c r="UDI155" s="3"/>
      <c r="UDJ155" s="3"/>
      <c r="UDK155" s="3"/>
      <c r="UDL155" s="3"/>
      <c r="UDM155" s="3"/>
      <c r="UDN155" s="3"/>
      <c r="UDO155" s="3"/>
      <c r="UDP155" s="3"/>
      <c r="UDQ155" s="3"/>
      <c r="UDR155" s="3"/>
      <c r="UDS155" s="3"/>
      <c r="UDT155" s="3"/>
      <c r="UDU155" s="3"/>
      <c r="UDV155" s="3"/>
      <c r="UDW155" s="3"/>
      <c r="UDX155" s="3"/>
      <c r="UDY155" s="3"/>
      <c r="UDZ155" s="3"/>
      <c r="UEA155" s="3"/>
      <c r="UEB155" s="3"/>
      <c r="UEC155" s="3"/>
      <c r="UED155" s="3"/>
      <c r="UEE155" s="3"/>
      <c r="UEF155" s="3"/>
      <c r="UEG155" s="3"/>
      <c r="UEH155" s="3"/>
      <c r="UEI155" s="3"/>
      <c r="UEJ155" s="3"/>
      <c r="UEK155" s="3"/>
      <c r="UEL155" s="3"/>
      <c r="UEM155" s="3"/>
      <c r="UEN155" s="3"/>
      <c r="UEO155" s="3"/>
      <c r="UEP155" s="3"/>
      <c r="UEQ155" s="3"/>
      <c r="UER155" s="3"/>
      <c r="UES155" s="3"/>
      <c r="UET155" s="3"/>
      <c r="UEU155" s="3"/>
      <c r="UEV155" s="3"/>
      <c r="UEW155" s="3"/>
      <c r="UEX155" s="3"/>
      <c r="UEY155" s="3"/>
      <c r="UEZ155" s="3"/>
      <c r="UFA155" s="3"/>
      <c r="UFB155" s="3"/>
      <c r="UFC155" s="3"/>
      <c r="UFD155" s="3"/>
      <c r="UFE155" s="3"/>
      <c r="UFF155" s="3"/>
      <c r="UFG155" s="3"/>
      <c r="UFH155" s="3"/>
      <c r="UFI155" s="3"/>
      <c r="UFJ155" s="3"/>
      <c r="UFK155" s="3"/>
      <c r="UFL155" s="3"/>
      <c r="UFM155" s="3"/>
      <c r="UFN155" s="3"/>
      <c r="UFO155" s="3"/>
      <c r="UFP155" s="3"/>
      <c r="UFQ155" s="3"/>
      <c r="UFR155" s="3"/>
      <c r="UFS155" s="3"/>
      <c r="UFT155" s="3"/>
      <c r="UFU155" s="3"/>
      <c r="UFV155" s="3"/>
      <c r="UFW155" s="3"/>
      <c r="UFX155" s="3"/>
      <c r="UFY155" s="3"/>
      <c r="UFZ155" s="3"/>
      <c r="UGA155" s="3"/>
      <c r="UGB155" s="3"/>
      <c r="UGC155" s="3"/>
      <c r="UGD155" s="3"/>
      <c r="UGE155" s="3"/>
      <c r="UGF155" s="3"/>
      <c r="UGG155" s="3"/>
      <c r="UGH155" s="3"/>
      <c r="UGI155" s="3"/>
      <c r="UGJ155" s="3"/>
      <c r="UGK155" s="3"/>
      <c r="UGL155" s="3"/>
      <c r="UGM155" s="3"/>
      <c r="UGN155" s="3"/>
      <c r="UGO155" s="3"/>
      <c r="UGP155" s="3"/>
      <c r="UGQ155" s="3"/>
      <c r="UGR155" s="3"/>
      <c r="UGS155" s="3"/>
      <c r="UGT155" s="3"/>
      <c r="UGU155" s="3"/>
      <c r="UGV155" s="3"/>
      <c r="UGW155" s="3"/>
      <c r="UGX155" s="3"/>
      <c r="UGY155" s="3"/>
      <c r="UGZ155" s="3"/>
      <c r="UHA155" s="3"/>
      <c r="UHB155" s="3"/>
      <c r="UHC155" s="3"/>
      <c r="UHD155" s="3"/>
      <c r="UHE155" s="3"/>
      <c r="UHF155" s="3"/>
      <c r="UHG155" s="3"/>
      <c r="UHH155" s="3"/>
      <c r="UHI155" s="3"/>
      <c r="UHJ155" s="3"/>
      <c r="UHK155" s="3"/>
      <c r="UHL155" s="3"/>
      <c r="UHM155" s="3"/>
      <c r="UHN155" s="3"/>
      <c r="UHO155" s="3"/>
      <c r="UHP155" s="3"/>
      <c r="UHQ155" s="3"/>
      <c r="UHR155" s="3"/>
      <c r="UHS155" s="3"/>
      <c r="UHT155" s="3"/>
      <c r="UHU155" s="3"/>
      <c r="UHV155" s="3"/>
      <c r="UHW155" s="3"/>
      <c r="UHX155" s="3"/>
      <c r="UHY155" s="3"/>
      <c r="UHZ155" s="3"/>
      <c r="UIA155" s="3"/>
      <c r="UIB155" s="3"/>
      <c r="UIC155" s="3"/>
      <c r="UID155" s="3"/>
      <c r="UIE155" s="3"/>
      <c r="UIF155" s="3"/>
      <c r="UIG155" s="3"/>
      <c r="UIH155" s="3"/>
      <c r="UII155" s="3"/>
      <c r="UIJ155" s="3"/>
      <c r="UIK155" s="3"/>
      <c r="UIL155" s="3"/>
      <c r="UIM155" s="3"/>
      <c r="UIN155" s="3"/>
      <c r="UIO155" s="3"/>
      <c r="UIP155" s="3"/>
      <c r="UIQ155" s="3"/>
      <c r="UIR155" s="3"/>
      <c r="UIS155" s="3"/>
      <c r="UIT155" s="3"/>
      <c r="UIU155" s="3"/>
      <c r="UIV155" s="3"/>
      <c r="UIW155" s="3"/>
      <c r="UIX155" s="3"/>
      <c r="UIY155" s="3"/>
      <c r="UIZ155" s="3"/>
      <c r="UJA155" s="3"/>
      <c r="UJB155" s="3"/>
      <c r="UJC155" s="3"/>
      <c r="UJD155" s="3"/>
      <c r="UJE155" s="3"/>
      <c r="UJF155" s="3"/>
      <c r="UJG155" s="3"/>
      <c r="UJH155" s="3"/>
      <c r="UJI155" s="3"/>
      <c r="UJJ155" s="3"/>
      <c r="UJK155" s="3"/>
      <c r="UJL155" s="3"/>
      <c r="UJM155" s="3"/>
      <c r="UJN155" s="3"/>
      <c r="UJO155" s="3"/>
      <c r="UJP155" s="3"/>
      <c r="UJQ155" s="3"/>
      <c r="UJR155" s="3"/>
      <c r="UJS155" s="3"/>
      <c r="UJT155" s="3"/>
      <c r="UJU155" s="3"/>
      <c r="UJV155" s="3"/>
      <c r="UJW155" s="3"/>
      <c r="UJX155" s="3"/>
      <c r="UJY155" s="3"/>
      <c r="UJZ155" s="3"/>
      <c r="UKA155" s="3"/>
      <c r="UKB155" s="3"/>
      <c r="UKC155" s="3"/>
      <c r="UKD155" s="3"/>
      <c r="UKE155" s="3"/>
      <c r="UKF155" s="3"/>
      <c r="UKG155" s="3"/>
      <c r="UKH155" s="3"/>
      <c r="UKI155" s="3"/>
      <c r="UKJ155" s="3"/>
      <c r="UKK155" s="3"/>
      <c r="UKL155" s="3"/>
      <c r="UKM155" s="3"/>
      <c r="UKN155" s="3"/>
      <c r="UKO155" s="3"/>
      <c r="UKP155" s="3"/>
      <c r="UKQ155" s="3"/>
      <c r="UKR155" s="3"/>
      <c r="UKS155" s="3"/>
      <c r="UKT155" s="3"/>
      <c r="UKU155" s="3"/>
      <c r="UKV155" s="3"/>
      <c r="UKW155" s="3"/>
      <c r="UKX155" s="3"/>
      <c r="UKY155" s="3"/>
      <c r="UKZ155" s="3"/>
      <c r="ULA155" s="3"/>
      <c r="ULB155" s="3"/>
      <c r="ULC155" s="3"/>
      <c r="ULD155" s="3"/>
      <c r="ULE155" s="3"/>
      <c r="ULF155" s="3"/>
      <c r="ULG155" s="3"/>
      <c r="ULH155" s="3"/>
      <c r="ULI155" s="3"/>
      <c r="ULJ155" s="3"/>
      <c r="ULK155" s="3"/>
      <c r="ULL155" s="3"/>
      <c r="ULM155" s="3"/>
      <c r="ULN155" s="3"/>
      <c r="ULO155" s="3"/>
      <c r="ULP155" s="3"/>
      <c r="ULQ155" s="3"/>
      <c r="ULR155" s="3"/>
      <c r="ULS155" s="3"/>
      <c r="ULT155" s="3"/>
      <c r="ULU155" s="3"/>
      <c r="ULV155" s="3"/>
      <c r="ULW155" s="3"/>
      <c r="ULX155" s="3"/>
      <c r="ULY155" s="3"/>
      <c r="ULZ155" s="3"/>
      <c r="UMA155" s="3"/>
      <c r="UMB155" s="3"/>
      <c r="UMC155" s="3"/>
      <c r="UMD155" s="3"/>
      <c r="UME155" s="3"/>
      <c r="UMF155" s="3"/>
      <c r="UMG155" s="3"/>
      <c r="UMH155" s="3"/>
      <c r="UMI155" s="3"/>
      <c r="UMJ155" s="3"/>
      <c r="UMK155" s="3"/>
      <c r="UML155" s="3"/>
      <c r="UMM155" s="3"/>
      <c r="UMN155" s="3"/>
      <c r="UMO155" s="3"/>
      <c r="UMP155" s="3"/>
      <c r="UMQ155" s="3"/>
      <c r="UMR155" s="3"/>
      <c r="UMS155" s="3"/>
      <c r="UMT155" s="3"/>
      <c r="UMU155" s="3"/>
      <c r="UMV155" s="3"/>
      <c r="UMW155" s="3"/>
      <c r="UMX155" s="3"/>
      <c r="UMY155" s="3"/>
      <c r="UMZ155" s="3"/>
      <c r="UNA155" s="3"/>
      <c r="UNB155" s="3"/>
      <c r="UNC155" s="3"/>
      <c r="UND155" s="3"/>
      <c r="UNE155" s="3"/>
      <c r="UNF155" s="3"/>
      <c r="UNG155" s="3"/>
      <c r="UNH155" s="3"/>
      <c r="UNI155" s="3"/>
      <c r="UNJ155" s="3"/>
      <c r="UNK155" s="3"/>
      <c r="UNL155" s="3"/>
      <c r="UNM155" s="3"/>
      <c r="UNN155" s="3"/>
      <c r="UNO155" s="3"/>
      <c r="UNP155" s="3"/>
      <c r="UNQ155" s="3"/>
      <c r="UNR155" s="3"/>
      <c r="UNS155" s="3"/>
      <c r="UNT155" s="3"/>
      <c r="UNU155" s="3"/>
      <c r="UNV155" s="3"/>
      <c r="UNW155" s="3"/>
      <c r="UNX155" s="3"/>
      <c r="UNY155" s="3"/>
      <c r="UNZ155" s="3"/>
      <c r="UOA155" s="3"/>
      <c r="UOB155" s="3"/>
      <c r="UOC155" s="3"/>
      <c r="UOD155" s="3"/>
      <c r="UOE155" s="3"/>
      <c r="UOF155" s="3"/>
      <c r="UOG155" s="3"/>
      <c r="UOH155" s="3"/>
      <c r="UOI155" s="3"/>
      <c r="UOJ155" s="3"/>
      <c r="UOK155" s="3"/>
      <c r="UOL155" s="3"/>
      <c r="UOM155" s="3"/>
      <c r="UON155" s="3"/>
      <c r="UOO155" s="3"/>
      <c r="UOP155" s="3"/>
      <c r="UOQ155" s="3"/>
      <c r="UOR155" s="3"/>
      <c r="UOS155" s="3"/>
      <c r="UOT155" s="3"/>
      <c r="UOU155" s="3"/>
      <c r="UOV155" s="3"/>
      <c r="UOW155" s="3"/>
      <c r="UOX155" s="3"/>
      <c r="UOY155" s="3"/>
      <c r="UOZ155" s="3"/>
      <c r="UPA155" s="3"/>
      <c r="UPB155" s="3"/>
      <c r="UPC155" s="3"/>
      <c r="UPD155" s="3"/>
      <c r="UPE155" s="3"/>
      <c r="UPF155" s="3"/>
      <c r="UPG155" s="3"/>
      <c r="UPH155" s="3"/>
      <c r="UPI155" s="3"/>
      <c r="UPJ155" s="3"/>
      <c r="UPK155" s="3"/>
      <c r="UPL155" s="3"/>
      <c r="UPM155" s="3"/>
      <c r="UPN155" s="3"/>
      <c r="UPO155" s="3"/>
      <c r="UPP155" s="3"/>
      <c r="UPQ155" s="3"/>
      <c r="UPR155" s="3"/>
      <c r="UPS155" s="3"/>
      <c r="UPT155" s="3"/>
      <c r="UPU155" s="3"/>
      <c r="UPV155" s="3"/>
      <c r="UPW155" s="3"/>
      <c r="UPX155" s="3"/>
      <c r="UPY155" s="3"/>
      <c r="UPZ155" s="3"/>
      <c r="UQA155" s="3"/>
      <c r="UQB155" s="3"/>
      <c r="UQC155" s="3"/>
      <c r="UQD155" s="3"/>
      <c r="UQE155" s="3"/>
      <c r="UQF155" s="3"/>
      <c r="UQG155" s="3"/>
      <c r="UQH155" s="3"/>
      <c r="UQI155" s="3"/>
      <c r="UQJ155" s="3"/>
      <c r="UQK155" s="3"/>
      <c r="UQL155" s="3"/>
      <c r="UQM155" s="3"/>
      <c r="UQN155" s="3"/>
      <c r="UQO155" s="3"/>
      <c r="UQP155" s="3"/>
      <c r="UQQ155" s="3"/>
      <c r="UQR155" s="3"/>
      <c r="UQS155" s="3"/>
      <c r="UQT155" s="3"/>
      <c r="UQU155" s="3"/>
      <c r="UQV155" s="3"/>
      <c r="UQW155" s="3"/>
      <c r="UQX155" s="3"/>
      <c r="UQY155" s="3"/>
      <c r="UQZ155" s="3"/>
      <c r="URA155" s="3"/>
      <c r="URB155" s="3"/>
      <c r="URC155" s="3"/>
      <c r="URD155" s="3"/>
      <c r="URE155" s="3"/>
      <c r="URF155" s="3"/>
      <c r="URG155" s="3"/>
      <c r="URH155" s="3"/>
      <c r="URI155" s="3"/>
      <c r="URJ155" s="3"/>
      <c r="URK155" s="3"/>
      <c r="URL155" s="3"/>
      <c r="URM155" s="3"/>
      <c r="URN155" s="3"/>
      <c r="URO155" s="3"/>
      <c r="URP155" s="3"/>
      <c r="URQ155" s="3"/>
      <c r="URR155" s="3"/>
      <c r="URS155" s="3"/>
      <c r="URT155" s="3"/>
      <c r="URU155" s="3"/>
      <c r="URV155" s="3"/>
      <c r="URW155" s="3"/>
      <c r="URX155" s="3"/>
      <c r="URY155" s="3"/>
      <c r="URZ155" s="3"/>
      <c r="USA155" s="3"/>
      <c r="USB155" s="3"/>
      <c r="USC155" s="3"/>
      <c r="USD155" s="3"/>
      <c r="USE155" s="3"/>
      <c r="USF155" s="3"/>
      <c r="USG155" s="3"/>
      <c r="USH155" s="3"/>
      <c r="USI155" s="3"/>
      <c r="USJ155" s="3"/>
      <c r="USK155" s="3"/>
      <c r="USL155" s="3"/>
      <c r="USM155" s="3"/>
      <c r="USN155" s="3"/>
      <c r="USO155" s="3"/>
      <c r="USP155" s="3"/>
      <c r="USQ155" s="3"/>
      <c r="USR155" s="3"/>
      <c r="USS155" s="3"/>
      <c r="UST155" s="3"/>
      <c r="USU155" s="3"/>
      <c r="USV155" s="3"/>
      <c r="USW155" s="3"/>
      <c r="USX155" s="3"/>
      <c r="USY155" s="3"/>
      <c r="USZ155" s="3"/>
      <c r="UTA155" s="3"/>
      <c r="UTB155" s="3"/>
      <c r="UTC155" s="3"/>
      <c r="UTD155" s="3"/>
      <c r="UTE155" s="3"/>
      <c r="UTF155" s="3"/>
      <c r="UTG155" s="3"/>
      <c r="UTH155" s="3"/>
      <c r="UTI155" s="3"/>
      <c r="UTJ155" s="3"/>
      <c r="UTK155" s="3"/>
      <c r="UTL155" s="3"/>
      <c r="UTM155" s="3"/>
      <c r="UTN155" s="3"/>
      <c r="UTO155" s="3"/>
      <c r="UTP155" s="3"/>
      <c r="UTQ155" s="3"/>
      <c r="UTR155" s="3"/>
      <c r="UTS155" s="3"/>
      <c r="UTT155" s="3"/>
      <c r="UTU155" s="3"/>
      <c r="UTV155" s="3"/>
      <c r="UTW155" s="3"/>
      <c r="UTX155" s="3"/>
      <c r="UTY155" s="3"/>
      <c r="UTZ155" s="3"/>
      <c r="UUA155" s="3"/>
      <c r="UUB155" s="3"/>
      <c r="UUC155" s="3"/>
      <c r="UUD155" s="3"/>
      <c r="UUE155" s="3"/>
      <c r="UUF155" s="3"/>
      <c r="UUG155" s="3"/>
      <c r="UUH155" s="3"/>
      <c r="UUI155" s="3"/>
      <c r="UUJ155" s="3"/>
      <c r="UUK155" s="3"/>
      <c r="UUL155" s="3"/>
      <c r="UUM155" s="3"/>
      <c r="UUN155" s="3"/>
      <c r="UUO155" s="3"/>
      <c r="UUP155" s="3"/>
      <c r="UUQ155" s="3"/>
      <c r="UUR155" s="3"/>
      <c r="UUS155" s="3"/>
      <c r="UUT155" s="3"/>
      <c r="UUU155" s="3"/>
      <c r="UUV155" s="3"/>
      <c r="UUW155" s="3"/>
      <c r="UUX155" s="3"/>
      <c r="UUY155" s="3"/>
      <c r="UUZ155" s="3"/>
      <c r="UVA155" s="3"/>
      <c r="UVB155" s="3"/>
      <c r="UVC155" s="3"/>
      <c r="UVD155" s="3"/>
      <c r="UVE155" s="3"/>
      <c r="UVF155" s="3"/>
      <c r="UVG155" s="3"/>
      <c r="UVH155" s="3"/>
      <c r="UVI155" s="3"/>
      <c r="UVJ155" s="3"/>
      <c r="UVK155" s="3"/>
      <c r="UVL155" s="3"/>
      <c r="UVM155" s="3"/>
      <c r="UVN155" s="3"/>
      <c r="UVO155" s="3"/>
      <c r="UVP155" s="3"/>
      <c r="UVQ155" s="3"/>
      <c r="UVR155" s="3"/>
      <c r="UVS155" s="3"/>
      <c r="UVT155" s="3"/>
      <c r="UVU155" s="3"/>
      <c r="UVV155" s="3"/>
      <c r="UVW155" s="3"/>
      <c r="UVX155" s="3"/>
      <c r="UVY155" s="3"/>
      <c r="UVZ155" s="3"/>
      <c r="UWA155" s="3"/>
      <c r="UWB155" s="3"/>
      <c r="UWC155" s="3"/>
      <c r="UWD155" s="3"/>
      <c r="UWE155" s="3"/>
      <c r="UWF155" s="3"/>
      <c r="UWG155" s="3"/>
      <c r="UWH155" s="3"/>
      <c r="UWI155" s="3"/>
      <c r="UWJ155" s="3"/>
      <c r="UWK155" s="3"/>
      <c r="UWL155" s="3"/>
      <c r="UWM155" s="3"/>
      <c r="UWN155" s="3"/>
      <c r="UWO155" s="3"/>
      <c r="UWP155" s="3"/>
      <c r="UWQ155" s="3"/>
      <c r="UWR155" s="3"/>
      <c r="UWS155" s="3"/>
      <c r="UWT155" s="3"/>
      <c r="UWU155" s="3"/>
      <c r="UWV155" s="3"/>
      <c r="UWW155" s="3"/>
      <c r="UWX155" s="3"/>
      <c r="UWY155" s="3"/>
      <c r="UWZ155" s="3"/>
      <c r="UXA155" s="3"/>
      <c r="UXB155" s="3"/>
      <c r="UXC155" s="3"/>
      <c r="UXD155" s="3"/>
      <c r="UXE155" s="3"/>
      <c r="UXF155" s="3"/>
      <c r="UXG155" s="3"/>
      <c r="UXH155" s="3"/>
      <c r="UXI155" s="3"/>
      <c r="UXJ155" s="3"/>
      <c r="UXK155" s="3"/>
      <c r="UXL155" s="3"/>
      <c r="UXM155" s="3"/>
      <c r="UXN155" s="3"/>
      <c r="UXO155" s="3"/>
      <c r="UXP155" s="3"/>
      <c r="UXQ155" s="3"/>
      <c r="UXR155" s="3"/>
      <c r="UXS155" s="3"/>
      <c r="UXT155" s="3"/>
      <c r="UXU155" s="3"/>
      <c r="UXV155" s="3"/>
      <c r="UXW155" s="3"/>
      <c r="UXX155" s="3"/>
      <c r="UXY155" s="3"/>
      <c r="UXZ155" s="3"/>
      <c r="UYA155" s="3"/>
      <c r="UYB155" s="3"/>
      <c r="UYC155" s="3"/>
      <c r="UYD155" s="3"/>
      <c r="UYE155" s="3"/>
      <c r="UYF155" s="3"/>
      <c r="UYG155" s="3"/>
      <c r="UYH155" s="3"/>
      <c r="UYI155" s="3"/>
      <c r="UYJ155" s="3"/>
      <c r="UYK155" s="3"/>
      <c r="UYL155" s="3"/>
      <c r="UYM155" s="3"/>
      <c r="UYN155" s="3"/>
      <c r="UYO155" s="3"/>
      <c r="UYP155" s="3"/>
      <c r="UYQ155" s="3"/>
      <c r="UYR155" s="3"/>
      <c r="UYS155" s="3"/>
      <c r="UYT155" s="3"/>
      <c r="UYU155" s="3"/>
      <c r="UYV155" s="3"/>
      <c r="UYW155" s="3"/>
      <c r="UYX155" s="3"/>
      <c r="UYY155" s="3"/>
      <c r="UYZ155" s="3"/>
      <c r="UZA155" s="3"/>
      <c r="UZB155" s="3"/>
      <c r="UZC155" s="3"/>
      <c r="UZD155" s="3"/>
      <c r="UZE155" s="3"/>
      <c r="UZF155" s="3"/>
      <c r="UZG155" s="3"/>
      <c r="UZH155" s="3"/>
      <c r="UZI155" s="3"/>
      <c r="UZJ155" s="3"/>
      <c r="UZK155" s="3"/>
      <c r="UZL155" s="3"/>
      <c r="UZM155" s="3"/>
      <c r="UZN155" s="3"/>
      <c r="UZO155" s="3"/>
      <c r="UZP155" s="3"/>
      <c r="UZQ155" s="3"/>
      <c r="UZR155" s="3"/>
      <c r="UZS155" s="3"/>
      <c r="UZT155" s="3"/>
      <c r="UZU155" s="3"/>
      <c r="UZV155" s="3"/>
      <c r="UZW155" s="3"/>
      <c r="UZX155" s="3"/>
      <c r="UZY155" s="3"/>
      <c r="UZZ155" s="3"/>
      <c r="VAA155" s="3"/>
      <c r="VAB155" s="3"/>
      <c r="VAC155" s="3"/>
      <c r="VAD155" s="3"/>
      <c r="VAE155" s="3"/>
      <c r="VAF155" s="3"/>
      <c r="VAG155" s="3"/>
      <c r="VAH155" s="3"/>
      <c r="VAI155" s="3"/>
      <c r="VAJ155" s="3"/>
      <c r="VAK155" s="3"/>
      <c r="VAL155" s="3"/>
      <c r="VAM155" s="3"/>
      <c r="VAN155" s="3"/>
      <c r="VAO155" s="3"/>
      <c r="VAP155" s="3"/>
      <c r="VAQ155" s="3"/>
      <c r="VAR155" s="3"/>
      <c r="VAS155" s="3"/>
      <c r="VAT155" s="3"/>
      <c r="VAU155" s="3"/>
      <c r="VAV155" s="3"/>
      <c r="VAW155" s="3"/>
      <c r="VAX155" s="3"/>
      <c r="VAY155" s="3"/>
      <c r="VAZ155" s="3"/>
      <c r="VBA155" s="3"/>
      <c r="VBB155" s="3"/>
      <c r="VBC155" s="3"/>
      <c r="VBD155" s="3"/>
      <c r="VBE155" s="3"/>
      <c r="VBF155" s="3"/>
      <c r="VBG155" s="3"/>
      <c r="VBH155" s="3"/>
      <c r="VBI155" s="3"/>
      <c r="VBJ155" s="3"/>
      <c r="VBK155" s="3"/>
      <c r="VBL155" s="3"/>
      <c r="VBM155" s="3"/>
      <c r="VBN155" s="3"/>
      <c r="VBO155" s="3"/>
      <c r="VBP155" s="3"/>
      <c r="VBQ155" s="3"/>
      <c r="VBR155" s="3"/>
      <c r="VBS155" s="3"/>
      <c r="VBT155" s="3"/>
      <c r="VBU155" s="3"/>
      <c r="VBV155" s="3"/>
      <c r="VBW155" s="3"/>
      <c r="VBX155" s="3"/>
      <c r="VBY155" s="3"/>
      <c r="VBZ155" s="3"/>
      <c r="VCA155" s="3"/>
      <c r="VCB155" s="3"/>
      <c r="VCC155" s="3"/>
      <c r="VCD155" s="3"/>
      <c r="VCE155" s="3"/>
      <c r="VCF155" s="3"/>
      <c r="VCG155" s="3"/>
      <c r="VCH155" s="3"/>
      <c r="VCI155" s="3"/>
      <c r="VCJ155" s="3"/>
      <c r="VCK155" s="3"/>
      <c r="VCL155" s="3"/>
      <c r="VCM155" s="3"/>
      <c r="VCN155" s="3"/>
      <c r="VCO155" s="3"/>
      <c r="VCP155" s="3"/>
      <c r="VCQ155" s="3"/>
      <c r="VCR155" s="3"/>
      <c r="VCS155" s="3"/>
      <c r="VCT155" s="3"/>
      <c r="VCU155" s="3"/>
      <c r="VCV155" s="3"/>
      <c r="VCW155" s="3"/>
      <c r="VCX155" s="3"/>
      <c r="VCY155" s="3"/>
      <c r="VCZ155" s="3"/>
      <c r="VDA155" s="3"/>
      <c r="VDB155" s="3"/>
      <c r="VDC155" s="3"/>
      <c r="VDD155" s="3"/>
      <c r="VDE155" s="3"/>
      <c r="VDF155" s="3"/>
      <c r="VDG155" s="3"/>
      <c r="VDH155" s="3"/>
      <c r="VDI155" s="3"/>
      <c r="VDJ155" s="3"/>
      <c r="VDK155" s="3"/>
      <c r="VDL155" s="3"/>
      <c r="VDM155" s="3"/>
      <c r="VDN155" s="3"/>
      <c r="VDO155" s="3"/>
      <c r="VDP155" s="3"/>
      <c r="VDQ155" s="3"/>
      <c r="VDR155" s="3"/>
      <c r="VDS155" s="3"/>
      <c r="VDT155" s="3"/>
      <c r="VDU155" s="3"/>
      <c r="VDV155" s="3"/>
      <c r="VDW155" s="3"/>
      <c r="VDX155" s="3"/>
      <c r="VDY155" s="3"/>
      <c r="VDZ155" s="3"/>
      <c r="VEA155" s="3"/>
      <c r="VEB155" s="3"/>
      <c r="VEC155" s="3"/>
      <c r="VED155" s="3"/>
      <c r="VEE155" s="3"/>
      <c r="VEF155" s="3"/>
      <c r="VEG155" s="3"/>
      <c r="VEH155" s="3"/>
      <c r="VEI155" s="3"/>
      <c r="VEJ155" s="3"/>
      <c r="VEK155" s="3"/>
      <c r="VEL155" s="3"/>
      <c r="VEM155" s="3"/>
      <c r="VEN155" s="3"/>
      <c r="VEO155" s="3"/>
      <c r="VEP155" s="3"/>
      <c r="VEQ155" s="3"/>
      <c r="VER155" s="3"/>
      <c r="VES155" s="3"/>
      <c r="VET155" s="3"/>
      <c r="VEU155" s="3"/>
      <c r="VEV155" s="3"/>
      <c r="VEW155" s="3"/>
      <c r="VEX155" s="3"/>
      <c r="VEY155" s="3"/>
      <c r="VEZ155" s="3"/>
      <c r="VFA155" s="3"/>
      <c r="VFB155" s="3"/>
      <c r="VFC155" s="3"/>
      <c r="VFD155" s="3"/>
      <c r="VFE155" s="3"/>
      <c r="VFF155" s="3"/>
      <c r="VFG155" s="3"/>
      <c r="VFH155" s="3"/>
      <c r="VFI155" s="3"/>
      <c r="VFJ155" s="3"/>
      <c r="VFK155" s="3"/>
      <c r="VFL155" s="3"/>
      <c r="VFM155" s="3"/>
      <c r="VFN155" s="3"/>
      <c r="VFO155" s="3"/>
      <c r="VFP155" s="3"/>
      <c r="VFQ155" s="3"/>
      <c r="VFR155" s="3"/>
      <c r="VFS155" s="3"/>
      <c r="VFT155" s="3"/>
      <c r="VFU155" s="3"/>
      <c r="VFV155" s="3"/>
      <c r="VFW155" s="3"/>
      <c r="VFX155" s="3"/>
      <c r="VFY155" s="3"/>
      <c r="VFZ155" s="3"/>
      <c r="VGA155" s="3"/>
      <c r="VGB155" s="3"/>
      <c r="VGC155" s="3"/>
      <c r="VGD155" s="3"/>
      <c r="VGE155" s="3"/>
      <c r="VGF155" s="3"/>
      <c r="VGG155" s="3"/>
      <c r="VGH155" s="3"/>
      <c r="VGI155" s="3"/>
      <c r="VGJ155" s="3"/>
      <c r="VGK155" s="3"/>
      <c r="VGL155" s="3"/>
      <c r="VGM155" s="3"/>
      <c r="VGN155" s="3"/>
      <c r="VGO155" s="3"/>
      <c r="VGP155" s="3"/>
      <c r="VGQ155" s="3"/>
      <c r="VGR155" s="3"/>
      <c r="VGS155" s="3"/>
      <c r="VGT155" s="3"/>
      <c r="VGU155" s="3"/>
      <c r="VGV155" s="3"/>
      <c r="VGW155" s="3"/>
      <c r="VGX155" s="3"/>
      <c r="VGY155" s="3"/>
      <c r="VGZ155" s="3"/>
      <c r="VHA155" s="3"/>
      <c r="VHB155" s="3"/>
      <c r="VHC155" s="3"/>
      <c r="VHD155" s="3"/>
      <c r="VHE155" s="3"/>
      <c r="VHF155" s="3"/>
      <c r="VHG155" s="3"/>
      <c r="VHH155" s="3"/>
      <c r="VHI155" s="3"/>
      <c r="VHJ155" s="3"/>
      <c r="VHK155" s="3"/>
      <c r="VHL155" s="3"/>
      <c r="VHM155" s="3"/>
      <c r="VHN155" s="3"/>
      <c r="VHO155" s="3"/>
      <c r="VHP155" s="3"/>
      <c r="VHQ155" s="3"/>
      <c r="VHR155" s="3"/>
      <c r="VHS155" s="3"/>
      <c r="VHT155" s="3"/>
      <c r="VHU155" s="3"/>
      <c r="VHV155" s="3"/>
      <c r="VHW155" s="3"/>
      <c r="VHX155" s="3"/>
      <c r="VHY155" s="3"/>
      <c r="VHZ155" s="3"/>
      <c r="VIA155" s="3"/>
      <c r="VIB155" s="3"/>
      <c r="VIC155" s="3"/>
      <c r="VID155" s="3"/>
      <c r="VIE155" s="3"/>
      <c r="VIF155" s="3"/>
      <c r="VIG155" s="3"/>
      <c r="VIH155" s="3"/>
      <c r="VII155" s="3"/>
      <c r="VIJ155" s="3"/>
      <c r="VIK155" s="3"/>
      <c r="VIL155" s="3"/>
      <c r="VIM155" s="3"/>
      <c r="VIN155" s="3"/>
      <c r="VIO155" s="3"/>
      <c r="VIP155" s="3"/>
      <c r="VIQ155" s="3"/>
      <c r="VIR155" s="3"/>
      <c r="VIS155" s="3"/>
      <c r="VIT155" s="3"/>
      <c r="VIU155" s="3"/>
      <c r="VIV155" s="3"/>
      <c r="VIW155" s="3"/>
      <c r="VIX155" s="3"/>
      <c r="VIY155" s="3"/>
      <c r="VIZ155" s="3"/>
      <c r="VJA155" s="3"/>
      <c r="VJB155" s="3"/>
      <c r="VJC155" s="3"/>
      <c r="VJD155" s="3"/>
      <c r="VJE155" s="3"/>
      <c r="VJF155" s="3"/>
      <c r="VJG155" s="3"/>
      <c r="VJH155" s="3"/>
      <c r="VJI155" s="3"/>
      <c r="VJJ155" s="3"/>
      <c r="VJK155" s="3"/>
      <c r="VJL155" s="3"/>
      <c r="VJM155" s="3"/>
      <c r="VJN155" s="3"/>
      <c r="VJO155" s="3"/>
      <c r="VJP155" s="3"/>
      <c r="VJQ155" s="3"/>
      <c r="VJR155" s="3"/>
      <c r="VJS155" s="3"/>
      <c r="VJT155" s="3"/>
      <c r="VJU155" s="3"/>
      <c r="VJV155" s="3"/>
      <c r="VJW155" s="3"/>
      <c r="VJX155" s="3"/>
      <c r="VJY155" s="3"/>
      <c r="VJZ155" s="3"/>
      <c r="VKA155" s="3"/>
      <c r="VKB155" s="3"/>
      <c r="VKC155" s="3"/>
      <c r="VKD155" s="3"/>
      <c r="VKE155" s="3"/>
      <c r="VKF155" s="3"/>
      <c r="VKG155" s="3"/>
      <c r="VKH155" s="3"/>
      <c r="VKI155" s="3"/>
      <c r="VKJ155" s="3"/>
      <c r="VKK155" s="3"/>
      <c r="VKL155" s="3"/>
      <c r="VKM155" s="3"/>
      <c r="VKN155" s="3"/>
      <c r="VKO155" s="3"/>
      <c r="VKP155" s="3"/>
      <c r="VKQ155" s="3"/>
      <c r="VKR155" s="3"/>
      <c r="VKS155" s="3"/>
      <c r="VKT155" s="3"/>
      <c r="VKU155" s="3"/>
      <c r="VKV155" s="3"/>
      <c r="VKW155" s="3"/>
      <c r="VKX155" s="3"/>
      <c r="VKY155" s="3"/>
      <c r="VKZ155" s="3"/>
      <c r="VLA155" s="3"/>
      <c r="VLB155" s="3"/>
      <c r="VLC155" s="3"/>
      <c r="VLD155" s="3"/>
      <c r="VLE155" s="3"/>
      <c r="VLF155" s="3"/>
      <c r="VLG155" s="3"/>
      <c r="VLH155" s="3"/>
      <c r="VLI155" s="3"/>
      <c r="VLJ155" s="3"/>
      <c r="VLK155" s="3"/>
      <c r="VLL155" s="3"/>
      <c r="VLM155" s="3"/>
      <c r="VLN155" s="3"/>
      <c r="VLO155" s="3"/>
      <c r="VLP155" s="3"/>
      <c r="VLQ155" s="3"/>
      <c r="VLR155" s="3"/>
      <c r="VLS155" s="3"/>
      <c r="VLT155" s="3"/>
      <c r="VLU155" s="3"/>
      <c r="VLV155" s="3"/>
      <c r="VLW155" s="3"/>
      <c r="VLX155" s="3"/>
      <c r="VLY155" s="3"/>
      <c r="VLZ155" s="3"/>
      <c r="VMA155" s="3"/>
      <c r="VMB155" s="3"/>
      <c r="VMC155" s="3"/>
      <c r="VMD155" s="3"/>
      <c r="VME155" s="3"/>
      <c r="VMF155" s="3"/>
      <c r="VMG155" s="3"/>
      <c r="VMH155" s="3"/>
      <c r="VMI155" s="3"/>
      <c r="VMJ155" s="3"/>
      <c r="VMK155" s="3"/>
      <c r="VML155" s="3"/>
      <c r="VMM155" s="3"/>
      <c r="VMN155" s="3"/>
      <c r="VMO155" s="3"/>
      <c r="VMP155" s="3"/>
      <c r="VMQ155" s="3"/>
      <c r="VMR155" s="3"/>
      <c r="VMS155" s="3"/>
      <c r="VMT155" s="3"/>
      <c r="VMU155" s="3"/>
      <c r="VMV155" s="3"/>
      <c r="VMW155" s="3"/>
      <c r="VMX155" s="3"/>
      <c r="VMY155" s="3"/>
      <c r="VMZ155" s="3"/>
      <c r="VNA155" s="3"/>
      <c r="VNB155" s="3"/>
      <c r="VNC155" s="3"/>
      <c r="VND155" s="3"/>
      <c r="VNE155" s="3"/>
      <c r="VNF155" s="3"/>
      <c r="VNG155" s="3"/>
      <c r="VNH155" s="3"/>
      <c r="VNI155" s="3"/>
      <c r="VNJ155" s="3"/>
      <c r="VNK155" s="3"/>
      <c r="VNL155" s="3"/>
      <c r="VNM155" s="3"/>
      <c r="VNN155" s="3"/>
      <c r="VNO155" s="3"/>
      <c r="VNP155" s="3"/>
      <c r="VNQ155" s="3"/>
      <c r="VNR155" s="3"/>
      <c r="VNS155" s="3"/>
      <c r="VNT155" s="3"/>
      <c r="VNU155" s="3"/>
      <c r="VNV155" s="3"/>
      <c r="VNW155" s="3"/>
      <c r="VNX155" s="3"/>
      <c r="VNY155" s="3"/>
      <c r="VNZ155" s="3"/>
      <c r="VOA155" s="3"/>
      <c r="VOB155" s="3"/>
      <c r="VOC155" s="3"/>
      <c r="VOD155" s="3"/>
      <c r="VOE155" s="3"/>
      <c r="VOF155" s="3"/>
      <c r="VOG155" s="3"/>
      <c r="VOH155" s="3"/>
      <c r="VOI155" s="3"/>
      <c r="VOJ155" s="3"/>
      <c r="VOK155" s="3"/>
      <c r="VOL155" s="3"/>
      <c r="VOM155" s="3"/>
      <c r="VON155" s="3"/>
      <c r="VOO155" s="3"/>
      <c r="VOP155" s="3"/>
      <c r="VOQ155" s="3"/>
      <c r="VOR155" s="3"/>
      <c r="VOS155" s="3"/>
      <c r="VOT155" s="3"/>
      <c r="VOU155" s="3"/>
      <c r="VOV155" s="3"/>
      <c r="VOW155" s="3"/>
      <c r="VOX155" s="3"/>
      <c r="VOY155" s="3"/>
      <c r="VOZ155" s="3"/>
      <c r="VPA155" s="3"/>
      <c r="VPB155" s="3"/>
      <c r="VPC155" s="3"/>
      <c r="VPD155" s="3"/>
      <c r="VPE155" s="3"/>
      <c r="VPF155" s="3"/>
      <c r="VPG155" s="3"/>
      <c r="VPH155" s="3"/>
      <c r="VPI155" s="3"/>
      <c r="VPJ155" s="3"/>
      <c r="VPK155" s="3"/>
      <c r="VPL155" s="3"/>
      <c r="VPM155" s="3"/>
      <c r="VPN155" s="3"/>
      <c r="VPO155" s="3"/>
      <c r="VPP155" s="3"/>
      <c r="VPQ155" s="3"/>
      <c r="VPR155" s="3"/>
      <c r="VPS155" s="3"/>
      <c r="VPT155" s="3"/>
      <c r="VPU155" s="3"/>
      <c r="VPV155" s="3"/>
      <c r="VPW155" s="3"/>
      <c r="VPX155" s="3"/>
      <c r="VPY155" s="3"/>
      <c r="VPZ155" s="3"/>
      <c r="VQA155" s="3"/>
      <c r="VQB155" s="3"/>
      <c r="VQC155" s="3"/>
      <c r="VQD155" s="3"/>
      <c r="VQE155" s="3"/>
      <c r="VQF155" s="3"/>
      <c r="VQG155" s="3"/>
      <c r="VQH155" s="3"/>
      <c r="VQI155" s="3"/>
      <c r="VQJ155" s="3"/>
      <c r="VQK155" s="3"/>
      <c r="VQL155" s="3"/>
      <c r="VQM155" s="3"/>
      <c r="VQN155" s="3"/>
      <c r="VQO155" s="3"/>
      <c r="VQP155" s="3"/>
      <c r="VQQ155" s="3"/>
      <c r="VQR155" s="3"/>
      <c r="VQS155" s="3"/>
      <c r="VQT155" s="3"/>
      <c r="VQU155" s="3"/>
      <c r="VQV155" s="3"/>
      <c r="VQW155" s="3"/>
      <c r="VQX155" s="3"/>
      <c r="VQY155" s="3"/>
      <c r="VQZ155" s="3"/>
      <c r="VRA155" s="3"/>
      <c r="VRB155" s="3"/>
      <c r="VRC155" s="3"/>
      <c r="VRD155" s="3"/>
      <c r="VRE155" s="3"/>
      <c r="VRF155" s="3"/>
      <c r="VRG155" s="3"/>
      <c r="VRH155" s="3"/>
      <c r="VRI155" s="3"/>
      <c r="VRJ155" s="3"/>
      <c r="VRK155" s="3"/>
      <c r="VRL155" s="3"/>
      <c r="VRM155" s="3"/>
      <c r="VRN155" s="3"/>
      <c r="VRO155" s="3"/>
      <c r="VRP155" s="3"/>
      <c r="VRQ155" s="3"/>
      <c r="VRR155" s="3"/>
      <c r="VRS155" s="3"/>
      <c r="VRT155" s="3"/>
      <c r="VRU155" s="3"/>
      <c r="VRV155" s="3"/>
      <c r="VRW155" s="3"/>
      <c r="VRX155" s="3"/>
      <c r="VRY155" s="3"/>
      <c r="VRZ155" s="3"/>
      <c r="VSA155" s="3"/>
      <c r="VSB155" s="3"/>
      <c r="VSC155" s="3"/>
      <c r="VSD155" s="3"/>
      <c r="VSE155" s="3"/>
      <c r="VSF155" s="3"/>
      <c r="VSG155" s="3"/>
      <c r="VSH155" s="3"/>
      <c r="VSI155" s="3"/>
      <c r="VSJ155" s="3"/>
      <c r="VSK155" s="3"/>
      <c r="VSL155" s="3"/>
      <c r="VSM155" s="3"/>
      <c r="VSN155" s="3"/>
      <c r="VSO155" s="3"/>
      <c r="VSP155" s="3"/>
      <c r="VSQ155" s="3"/>
      <c r="VSR155" s="3"/>
      <c r="VSS155" s="3"/>
      <c r="VST155" s="3"/>
      <c r="VSU155" s="3"/>
      <c r="VSV155" s="3"/>
      <c r="VSW155" s="3"/>
      <c r="VSX155" s="3"/>
      <c r="VSY155" s="3"/>
      <c r="VSZ155" s="3"/>
      <c r="VTA155" s="3"/>
      <c r="VTB155" s="3"/>
      <c r="VTC155" s="3"/>
      <c r="VTD155" s="3"/>
      <c r="VTE155" s="3"/>
      <c r="VTF155" s="3"/>
      <c r="VTG155" s="3"/>
      <c r="VTH155" s="3"/>
      <c r="VTI155" s="3"/>
      <c r="VTJ155" s="3"/>
      <c r="VTK155" s="3"/>
      <c r="VTL155" s="3"/>
      <c r="VTM155" s="3"/>
      <c r="VTN155" s="3"/>
      <c r="VTO155" s="3"/>
      <c r="VTP155" s="3"/>
      <c r="VTQ155" s="3"/>
      <c r="VTR155" s="3"/>
      <c r="VTS155" s="3"/>
      <c r="VTT155" s="3"/>
      <c r="VTU155" s="3"/>
      <c r="VTV155" s="3"/>
      <c r="VTW155" s="3"/>
      <c r="VTX155" s="3"/>
      <c r="VTY155" s="3"/>
      <c r="VTZ155" s="3"/>
      <c r="VUA155" s="3"/>
      <c r="VUB155" s="3"/>
      <c r="VUC155" s="3"/>
      <c r="VUD155" s="3"/>
      <c r="VUE155" s="3"/>
      <c r="VUF155" s="3"/>
      <c r="VUG155" s="3"/>
      <c r="VUH155" s="3"/>
      <c r="VUI155" s="3"/>
      <c r="VUJ155" s="3"/>
      <c r="VUK155" s="3"/>
      <c r="VUL155" s="3"/>
      <c r="VUM155" s="3"/>
      <c r="VUN155" s="3"/>
      <c r="VUO155" s="3"/>
      <c r="VUP155" s="3"/>
      <c r="VUQ155" s="3"/>
      <c r="VUR155" s="3"/>
      <c r="VUS155" s="3"/>
      <c r="VUT155" s="3"/>
      <c r="VUU155" s="3"/>
      <c r="VUV155" s="3"/>
      <c r="VUW155" s="3"/>
      <c r="VUX155" s="3"/>
      <c r="VUY155" s="3"/>
      <c r="VUZ155" s="3"/>
      <c r="VVA155" s="3"/>
      <c r="VVB155" s="3"/>
      <c r="VVC155" s="3"/>
      <c r="VVD155" s="3"/>
      <c r="VVE155" s="3"/>
      <c r="VVF155" s="3"/>
      <c r="VVG155" s="3"/>
      <c r="VVH155" s="3"/>
      <c r="VVI155" s="3"/>
      <c r="VVJ155" s="3"/>
      <c r="VVK155" s="3"/>
      <c r="VVL155" s="3"/>
      <c r="VVM155" s="3"/>
      <c r="VVN155" s="3"/>
      <c r="VVO155" s="3"/>
      <c r="VVP155" s="3"/>
      <c r="VVQ155" s="3"/>
      <c r="VVR155" s="3"/>
      <c r="VVS155" s="3"/>
      <c r="VVT155" s="3"/>
      <c r="VVU155" s="3"/>
      <c r="VVV155" s="3"/>
      <c r="VVW155" s="3"/>
      <c r="VVX155" s="3"/>
      <c r="VVY155" s="3"/>
      <c r="VVZ155" s="3"/>
      <c r="VWA155" s="3"/>
      <c r="VWB155" s="3"/>
      <c r="VWC155" s="3"/>
      <c r="VWD155" s="3"/>
      <c r="VWE155" s="3"/>
      <c r="VWF155" s="3"/>
      <c r="VWG155" s="3"/>
      <c r="VWH155" s="3"/>
      <c r="VWI155" s="3"/>
      <c r="VWJ155" s="3"/>
      <c r="VWK155" s="3"/>
      <c r="VWL155" s="3"/>
      <c r="VWM155" s="3"/>
      <c r="VWN155" s="3"/>
      <c r="VWO155" s="3"/>
      <c r="VWP155" s="3"/>
      <c r="VWQ155" s="3"/>
      <c r="VWR155" s="3"/>
      <c r="VWS155" s="3"/>
      <c r="VWT155" s="3"/>
      <c r="VWU155" s="3"/>
      <c r="VWV155" s="3"/>
      <c r="VWW155" s="3"/>
      <c r="VWX155" s="3"/>
      <c r="VWY155" s="3"/>
      <c r="VWZ155" s="3"/>
      <c r="VXA155" s="3"/>
      <c r="VXB155" s="3"/>
      <c r="VXC155" s="3"/>
      <c r="VXD155" s="3"/>
      <c r="VXE155" s="3"/>
      <c r="VXF155" s="3"/>
      <c r="VXG155" s="3"/>
      <c r="VXH155" s="3"/>
      <c r="VXI155" s="3"/>
      <c r="VXJ155" s="3"/>
      <c r="VXK155" s="3"/>
      <c r="VXL155" s="3"/>
      <c r="VXM155" s="3"/>
      <c r="VXN155" s="3"/>
      <c r="VXO155" s="3"/>
      <c r="VXP155" s="3"/>
      <c r="VXQ155" s="3"/>
      <c r="VXR155" s="3"/>
      <c r="VXS155" s="3"/>
      <c r="VXT155" s="3"/>
      <c r="VXU155" s="3"/>
      <c r="VXV155" s="3"/>
      <c r="VXW155" s="3"/>
      <c r="VXX155" s="3"/>
      <c r="VXY155" s="3"/>
      <c r="VXZ155" s="3"/>
      <c r="VYA155" s="3"/>
      <c r="VYB155" s="3"/>
      <c r="VYC155" s="3"/>
      <c r="VYD155" s="3"/>
      <c r="VYE155" s="3"/>
      <c r="VYF155" s="3"/>
      <c r="VYG155" s="3"/>
      <c r="VYH155" s="3"/>
      <c r="VYI155" s="3"/>
      <c r="VYJ155" s="3"/>
      <c r="VYK155" s="3"/>
      <c r="VYL155" s="3"/>
      <c r="VYM155" s="3"/>
      <c r="VYN155" s="3"/>
      <c r="VYO155" s="3"/>
      <c r="VYP155" s="3"/>
      <c r="VYQ155" s="3"/>
      <c r="VYR155" s="3"/>
      <c r="VYS155" s="3"/>
      <c r="VYT155" s="3"/>
      <c r="VYU155" s="3"/>
      <c r="VYV155" s="3"/>
      <c r="VYW155" s="3"/>
      <c r="VYX155" s="3"/>
      <c r="VYY155" s="3"/>
      <c r="VYZ155" s="3"/>
      <c r="VZA155" s="3"/>
      <c r="VZB155" s="3"/>
      <c r="VZC155" s="3"/>
      <c r="VZD155" s="3"/>
      <c r="VZE155" s="3"/>
      <c r="VZF155" s="3"/>
      <c r="VZG155" s="3"/>
      <c r="VZH155" s="3"/>
      <c r="VZI155" s="3"/>
      <c r="VZJ155" s="3"/>
      <c r="VZK155" s="3"/>
      <c r="VZL155" s="3"/>
      <c r="VZM155" s="3"/>
      <c r="VZN155" s="3"/>
      <c r="VZO155" s="3"/>
      <c r="VZP155" s="3"/>
      <c r="VZQ155" s="3"/>
      <c r="VZR155" s="3"/>
      <c r="VZS155" s="3"/>
      <c r="VZT155" s="3"/>
      <c r="VZU155" s="3"/>
      <c r="VZV155" s="3"/>
      <c r="VZW155" s="3"/>
      <c r="VZX155" s="3"/>
      <c r="VZY155" s="3"/>
      <c r="VZZ155" s="3"/>
      <c r="WAA155" s="3"/>
      <c r="WAB155" s="3"/>
      <c r="WAC155" s="3"/>
      <c r="WAD155" s="3"/>
      <c r="WAE155" s="3"/>
      <c r="WAF155" s="3"/>
      <c r="WAG155" s="3"/>
      <c r="WAH155" s="3"/>
      <c r="WAI155" s="3"/>
      <c r="WAJ155" s="3"/>
      <c r="WAK155" s="3"/>
      <c r="WAL155" s="3"/>
      <c r="WAM155" s="3"/>
      <c r="WAN155" s="3"/>
      <c r="WAO155" s="3"/>
      <c r="WAP155" s="3"/>
      <c r="WAQ155" s="3"/>
      <c r="WAR155" s="3"/>
      <c r="WAS155" s="3"/>
      <c r="WAT155" s="3"/>
      <c r="WAU155" s="3"/>
      <c r="WAV155" s="3"/>
      <c r="WAW155" s="3"/>
      <c r="WAX155" s="3"/>
      <c r="WAY155" s="3"/>
      <c r="WAZ155" s="3"/>
      <c r="WBA155" s="3"/>
      <c r="WBB155" s="3"/>
      <c r="WBC155" s="3"/>
      <c r="WBD155" s="3"/>
      <c r="WBE155" s="3"/>
      <c r="WBF155" s="3"/>
      <c r="WBG155" s="3"/>
      <c r="WBH155" s="3"/>
      <c r="WBI155" s="3"/>
      <c r="WBJ155" s="3"/>
      <c r="WBK155" s="3"/>
      <c r="WBL155" s="3"/>
      <c r="WBM155" s="3"/>
      <c r="WBN155" s="3"/>
      <c r="WBO155" s="3"/>
      <c r="WBP155" s="3"/>
      <c r="WBQ155" s="3"/>
      <c r="WBR155" s="3"/>
      <c r="WBS155" s="3"/>
      <c r="WBT155" s="3"/>
      <c r="WBU155" s="3"/>
      <c r="WBV155" s="3"/>
      <c r="WBW155" s="3"/>
      <c r="WBX155" s="3"/>
      <c r="WBY155" s="3"/>
      <c r="WBZ155" s="3"/>
      <c r="WCA155" s="3"/>
      <c r="WCB155" s="3"/>
      <c r="WCC155" s="3"/>
      <c r="WCD155" s="3"/>
      <c r="WCE155" s="3"/>
      <c r="WCF155" s="3"/>
      <c r="WCG155" s="3"/>
      <c r="WCH155" s="3"/>
      <c r="WCI155" s="3"/>
      <c r="WCJ155" s="3"/>
      <c r="WCK155" s="3"/>
      <c r="WCL155" s="3"/>
      <c r="WCM155" s="3"/>
      <c r="WCN155" s="3"/>
      <c r="WCO155" s="3"/>
      <c r="WCP155" s="3"/>
      <c r="WCQ155" s="3"/>
      <c r="WCR155" s="3"/>
      <c r="WCS155" s="3"/>
      <c r="WCT155" s="3"/>
      <c r="WCU155" s="3"/>
      <c r="WCV155" s="3"/>
      <c r="WCW155" s="3"/>
      <c r="WCX155" s="3"/>
      <c r="WCY155" s="3"/>
      <c r="WCZ155" s="3"/>
      <c r="WDA155" s="3"/>
      <c r="WDB155" s="3"/>
      <c r="WDC155" s="3"/>
      <c r="WDD155" s="3"/>
      <c r="WDE155" s="3"/>
      <c r="WDF155" s="3"/>
      <c r="WDG155" s="3"/>
      <c r="WDH155" s="3"/>
      <c r="WDI155" s="3"/>
      <c r="WDJ155" s="3"/>
      <c r="WDK155" s="3"/>
      <c r="WDL155" s="3"/>
      <c r="WDM155" s="3"/>
      <c r="WDN155" s="3"/>
      <c r="WDO155" s="3"/>
      <c r="WDP155" s="3"/>
      <c r="WDQ155" s="3"/>
      <c r="WDR155" s="3"/>
      <c r="WDS155" s="3"/>
      <c r="WDT155" s="3"/>
      <c r="WDU155" s="3"/>
      <c r="WDV155" s="3"/>
      <c r="WDW155" s="3"/>
      <c r="WDX155" s="3"/>
      <c r="WDY155" s="3"/>
      <c r="WDZ155" s="3"/>
      <c r="WEA155" s="3"/>
      <c r="WEB155" s="3"/>
      <c r="WEC155" s="3"/>
      <c r="WED155" s="3"/>
      <c r="WEE155" s="3"/>
      <c r="WEF155" s="3"/>
      <c r="WEG155" s="3"/>
      <c r="WEH155" s="3"/>
      <c r="WEI155" s="3"/>
      <c r="WEJ155" s="3"/>
      <c r="WEK155" s="3"/>
      <c r="WEL155" s="3"/>
      <c r="WEM155" s="3"/>
      <c r="WEN155" s="3"/>
      <c r="WEO155" s="3"/>
      <c r="WEP155" s="3"/>
      <c r="WEQ155" s="3"/>
      <c r="WER155" s="3"/>
      <c r="WES155" s="3"/>
      <c r="WET155" s="3"/>
      <c r="WEU155" s="3"/>
      <c r="WEV155" s="3"/>
      <c r="WEW155" s="3"/>
      <c r="WEX155" s="3"/>
      <c r="WEY155" s="3"/>
      <c r="WEZ155" s="3"/>
      <c r="WFA155" s="3"/>
      <c r="WFB155" s="3"/>
      <c r="WFC155" s="3"/>
      <c r="WFD155" s="3"/>
      <c r="WFE155" s="3"/>
      <c r="WFF155" s="3"/>
      <c r="WFG155" s="3"/>
      <c r="WFH155" s="3"/>
      <c r="WFI155" s="3"/>
      <c r="WFJ155" s="3"/>
      <c r="WFK155" s="3"/>
      <c r="WFL155" s="3"/>
      <c r="WFM155" s="3"/>
      <c r="WFN155" s="3"/>
      <c r="WFO155" s="3"/>
      <c r="WFP155" s="3"/>
      <c r="WFQ155" s="3"/>
      <c r="WFR155" s="3"/>
      <c r="WFS155" s="3"/>
      <c r="WFT155" s="3"/>
      <c r="WFU155" s="3"/>
      <c r="WFV155" s="3"/>
      <c r="WFW155" s="3"/>
      <c r="WFX155" s="3"/>
      <c r="WFY155" s="3"/>
      <c r="WFZ155" s="3"/>
      <c r="WGA155" s="3"/>
      <c r="WGB155" s="3"/>
      <c r="WGC155" s="3"/>
      <c r="WGD155" s="3"/>
      <c r="WGE155" s="3"/>
      <c r="WGF155" s="3"/>
      <c r="WGG155" s="3"/>
      <c r="WGH155" s="3"/>
      <c r="WGI155" s="3"/>
      <c r="WGJ155" s="3"/>
      <c r="WGK155" s="3"/>
      <c r="WGL155" s="3"/>
      <c r="WGM155" s="3"/>
      <c r="WGN155" s="3"/>
      <c r="WGO155" s="3"/>
      <c r="WGP155" s="3"/>
      <c r="WGQ155" s="3"/>
      <c r="WGR155" s="3"/>
      <c r="WGS155" s="3"/>
      <c r="WGT155" s="3"/>
      <c r="WGU155" s="3"/>
      <c r="WGV155" s="3"/>
      <c r="WGW155" s="3"/>
      <c r="WGX155" s="3"/>
      <c r="WGY155" s="3"/>
      <c r="WGZ155" s="3"/>
      <c r="WHA155" s="3"/>
      <c r="WHB155" s="3"/>
      <c r="WHC155" s="3"/>
      <c r="WHD155" s="3"/>
      <c r="WHE155" s="3"/>
      <c r="WHF155" s="3"/>
      <c r="WHG155" s="3"/>
      <c r="WHH155" s="3"/>
      <c r="WHI155" s="3"/>
      <c r="WHJ155" s="3"/>
      <c r="WHK155" s="3"/>
      <c r="WHL155" s="3"/>
      <c r="WHM155" s="3"/>
      <c r="WHN155" s="3"/>
      <c r="WHO155" s="3"/>
      <c r="WHP155" s="3"/>
      <c r="WHQ155" s="3"/>
      <c r="WHR155" s="3"/>
      <c r="WHS155" s="3"/>
      <c r="WHT155" s="3"/>
      <c r="WHU155" s="3"/>
      <c r="WHV155" s="3"/>
      <c r="WHW155" s="3"/>
      <c r="WHX155" s="3"/>
      <c r="WHY155" s="3"/>
      <c r="WHZ155" s="3"/>
      <c r="WIA155" s="3"/>
      <c r="WIB155" s="3"/>
      <c r="WIC155" s="3"/>
      <c r="WID155" s="3"/>
      <c r="WIE155" s="3"/>
      <c r="WIF155" s="3"/>
      <c r="WIG155" s="3"/>
      <c r="WIH155" s="3"/>
      <c r="WII155" s="3"/>
      <c r="WIJ155" s="3"/>
      <c r="WIK155" s="3"/>
      <c r="WIL155" s="3"/>
      <c r="WIM155" s="3"/>
      <c r="WIN155" s="3"/>
      <c r="WIO155" s="3"/>
      <c r="WIP155" s="3"/>
      <c r="WIQ155" s="3"/>
      <c r="WIR155" s="3"/>
      <c r="WIS155" s="3"/>
      <c r="WIT155" s="3"/>
      <c r="WIU155" s="3"/>
      <c r="WIV155" s="3"/>
      <c r="WIW155" s="3"/>
      <c r="WIX155" s="3"/>
      <c r="WIY155" s="3"/>
      <c r="WIZ155" s="3"/>
      <c r="WJA155" s="3"/>
      <c r="WJB155" s="3"/>
      <c r="WJC155" s="3"/>
      <c r="WJD155" s="3"/>
      <c r="WJE155" s="3"/>
      <c r="WJF155" s="3"/>
      <c r="WJG155" s="3"/>
      <c r="WJH155" s="3"/>
      <c r="WJI155" s="3"/>
      <c r="WJJ155" s="3"/>
      <c r="WJK155" s="3"/>
      <c r="WJL155" s="3"/>
      <c r="WJM155" s="3"/>
      <c r="WJN155" s="3"/>
      <c r="WJO155" s="3"/>
      <c r="WJP155" s="3"/>
      <c r="WJQ155" s="3"/>
      <c r="WJR155" s="3"/>
      <c r="WJS155" s="3"/>
      <c r="WJT155" s="3"/>
      <c r="WJU155" s="3"/>
      <c r="WJV155" s="3"/>
      <c r="WJW155" s="3"/>
      <c r="WJX155" s="3"/>
      <c r="WJY155" s="3"/>
      <c r="WJZ155" s="3"/>
      <c r="WKA155" s="3"/>
      <c r="WKB155" s="3"/>
      <c r="WKC155" s="3"/>
      <c r="WKD155" s="3"/>
      <c r="WKE155" s="3"/>
      <c r="WKF155" s="3"/>
      <c r="WKG155" s="3"/>
      <c r="WKH155" s="3"/>
      <c r="WKI155" s="3"/>
      <c r="WKJ155" s="3"/>
      <c r="WKK155" s="3"/>
      <c r="WKL155" s="3"/>
      <c r="WKM155" s="3"/>
      <c r="WKN155" s="3"/>
      <c r="WKO155" s="3"/>
      <c r="WKP155" s="3"/>
      <c r="WKQ155" s="3"/>
      <c r="WKR155" s="3"/>
      <c r="WKS155" s="3"/>
      <c r="WKT155" s="3"/>
      <c r="WKU155" s="3"/>
      <c r="WKV155" s="3"/>
      <c r="WKW155" s="3"/>
      <c r="WKX155" s="3"/>
      <c r="WKY155" s="3"/>
      <c r="WKZ155" s="3"/>
      <c r="WLA155" s="3"/>
      <c r="WLB155" s="3"/>
      <c r="WLC155" s="3"/>
      <c r="WLD155" s="3"/>
      <c r="WLE155" s="3"/>
      <c r="WLF155" s="3"/>
      <c r="WLG155" s="3"/>
      <c r="WLH155" s="3"/>
      <c r="WLI155" s="3"/>
      <c r="WLJ155" s="3"/>
      <c r="WLK155" s="3"/>
      <c r="WLL155" s="3"/>
      <c r="WLM155" s="3"/>
      <c r="WLN155" s="3"/>
      <c r="WLO155" s="3"/>
      <c r="WLP155" s="3"/>
      <c r="WLQ155" s="3"/>
      <c r="WLR155" s="3"/>
      <c r="WLS155" s="3"/>
      <c r="WLT155" s="3"/>
      <c r="WLU155" s="3"/>
      <c r="WLV155" s="3"/>
      <c r="WLW155" s="3"/>
      <c r="WLX155" s="3"/>
      <c r="WLY155" s="3"/>
      <c r="WLZ155" s="3"/>
      <c r="WMA155" s="3"/>
      <c r="WMB155" s="3"/>
      <c r="WMC155" s="3"/>
      <c r="WMD155" s="3"/>
      <c r="WME155" s="3"/>
      <c r="WMF155" s="3"/>
      <c r="WMG155" s="3"/>
      <c r="WMH155" s="3"/>
      <c r="WMI155" s="3"/>
      <c r="WMJ155" s="3"/>
      <c r="WMK155" s="3"/>
      <c r="WML155" s="3"/>
      <c r="WMM155" s="3"/>
      <c r="WMN155" s="3"/>
      <c r="WMO155" s="3"/>
      <c r="WMP155" s="3"/>
      <c r="WMQ155" s="3"/>
      <c r="WMR155" s="3"/>
      <c r="WMS155" s="3"/>
      <c r="WMT155" s="3"/>
      <c r="WMU155" s="3"/>
      <c r="WMV155" s="3"/>
      <c r="WMW155" s="3"/>
      <c r="WMX155" s="3"/>
      <c r="WMY155" s="3"/>
      <c r="WMZ155" s="3"/>
      <c r="WNA155" s="3"/>
      <c r="WNB155" s="3"/>
      <c r="WNC155" s="3"/>
      <c r="WND155" s="3"/>
      <c r="WNE155" s="3"/>
      <c r="WNF155" s="3"/>
      <c r="WNG155" s="3"/>
      <c r="WNH155" s="3"/>
      <c r="WNI155" s="3"/>
      <c r="WNJ155" s="3"/>
      <c r="WNK155" s="3"/>
      <c r="WNL155" s="3"/>
      <c r="WNM155" s="3"/>
      <c r="WNN155" s="3"/>
      <c r="WNO155" s="3"/>
      <c r="WNP155" s="3"/>
      <c r="WNQ155" s="3"/>
      <c r="WNR155" s="3"/>
      <c r="WNS155" s="3"/>
      <c r="WNT155" s="3"/>
      <c r="WNU155" s="3"/>
      <c r="WNV155" s="3"/>
      <c r="WNW155" s="3"/>
      <c r="WNX155" s="3"/>
      <c r="WNY155" s="3"/>
      <c r="WNZ155" s="3"/>
      <c r="WOA155" s="3"/>
      <c r="WOB155" s="3"/>
      <c r="WOC155" s="3"/>
      <c r="WOD155" s="3"/>
      <c r="WOE155" s="3"/>
      <c r="WOF155" s="3"/>
      <c r="WOG155" s="3"/>
      <c r="WOH155" s="3"/>
      <c r="WOI155" s="3"/>
      <c r="WOJ155" s="3"/>
      <c r="WOK155" s="3"/>
      <c r="WOL155" s="3"/>
      <c r="WOM155" s="3"/>
      <c r="WON155" s="3"/>
      <c r="WOO155" s="3"/>
      <c r="WOP155" s="3"/>
      <c r="WOQ155" s="3"/>
      <c r="WOR155" s="3"/>
      <c r="WOS155" s="3"/>
      <c r="WOT155" s="3"/>
      <c r="WOU155" s="3"/>
      <c r="WOV155" s="3"/>
      <c r="WOW155" s="3"/>
      <c r="WOX155" s="3"/>
      <c r="WOY155" s="3"/>
      <c r="WOZ155" s="3"/>
      <c r="WPA155" s="3"/>
      <c r="WPB155" s="3"/>
      <c r="WPC155" s="3"/>
      <c r="WPD155" s="3"/>
      <c r="WPE155" s="3"/>
      <c r="WPF155" s="3"/>
      <c r="WPG155" s="3"/>
      <c r="WPH155" s="3"/>
      <c r="WPI155" s="3"/>
      <c r="WPJ155" s="3"/>
      <c r="WPK155" s="3"/>
      <c r="WPL155" s="3"/>
      <c r="WPM155" s="3"/>
      <c r="WPN155" s="3"/>
      <c r="WPO155" s="3"/>
      <c r="WPP155" s="3"/>
      <c r="WPQ155" s="3"/>
      <c r="WPR155" s="3"/>
      <c r="WPS155" s="3"/>
      <c r="WPT155" s="3"/>
      <c r="WPU155" s="3"/>
      <c r="WPV155" s="3"/>
      <c r="WPW155" s="3"/>
      <c r="WPX155" s="3"/>
      <c r="WPY155" s="3"/>
      <c r="WPZ155" s="3"/>
      <c r="WQA155" s="3"/>
      <c r="WQB155" s="3"/>
      <c r="WQC155" s="3"/>
      <c r="WQD155" s="3"/>
      <c r="WQE155" s="3"/>
      <c r="WQF155" s="3"/>
      <c r="WQG155" s="3"/>
      <c r="WQH155" s="3"/>
      <c r="WQI155" s="3"/>
      <c r="WQJ155" s="3"/>
      <c r="WQK155" s="3"/>
      <c r="WQL155" s="3"/>
      <c r="WQM155" s="3"/>
      <c r="WQN155" s="3"/>
      <c r="WQO155" s="3"/>
      <c r="WQP155" s="3"/>
      <c r="WQQ155" s="3"/>
      <c r="WQR155" s="3"/>
      <c r="WQS155" s="3"/>
      <c r="WQT155" s="3"/>
      <c r="WQU155" s="3"/>
      <c r="WQV155" s="3"/>
      <c r="WQW155" s="3"/>
      <c r="WQX155" s="3"/>
      <c r="WQY155" s="3"/>
      <c r="WQZ155" s="3"/>
      <c r="WRA155" s="3"/>
      <c r="WRB155" s="3"/>
      <c r="WRC155" s="3"/>
      <c r="WRD155" s="3"/>
      <c r="WRE155" s="3"/>
      <c r="WRF155" s="3"/>
      <c r="WRG155" s="3"/>
      <c r="WRH155" s="3"/>
      <c r="WRI155" s="3"/>
      <c r="WRJ155" s="3"/>
      <c r="WRK155" s="3"/>
      <c r="WRL155" s="3"/>
      <c r="WRM155" s="3"/>
      <c r="WRN155" s="3"/>
      <c r="WRO155" s="3"/>
      <c r="WRP155" s="3"/>
      <c r="WRQ155" s="3"/>
      <c r="WRR155" s="3"/>
      <c r="WRS155" s="3"/>
      <c r="WRT155" s="3"/>
      <c r="WRU155" s="3"/>
      <c r="WRV155" s="3"/>
      <c r="WRW155" s="3"/>
      <c r="WRX155" s="3"/>
      <c r="WRY155" s="3"/>
      <c r="WRZ155" s="3"/>
      <c r="WSA155" s="3"/>
      <c r="WSB155" s="3"/>
      <c r="WSC155" s="3"/>
      <c r="WSD155" s="3"/>
      <c r="WSE155" s="3"/>
      <c r="WSF155" s="3"/>
      <c r="WSG155" s="3"/>
      <c r="WSH155" s="3"/>
      <c r="WSI155" s="3"/>
      <c r="WSJ155" s="3"/>
      <c r="WSK155" s="3"/>
      <c r="WSL155" s="3"/>
      <c r="WSM155" s="3"/>
      <c r="WSN155" s="3"/>
      <c r="WSO155" s="3"/>
      <c r="WSP155" s="3"/>
      <c r="WSQ155" s="3"/>
      <c r="WSR155" s="3"/>
      <c r="WSS155" s="3"/>
      <c r="WST155" s="3"/>
      <c r="WSU155" s="3"/>
      <c r="WSV155" s="3"/>
      <c r="WSW155" s="3"/>
      <c r="WSX155" s="3"/>
      <c r="WSY155" s="3"/>
      <c r="WSZ155" s="3"/>
      <c r="WTA155" s="3"/>
      <c r="WTB155" s="3"/>
      <c r="WTC155" s="3"/>
      <c r="WTD155" s="3"/>
      <c r="WTE155" s="3"/>
      <c r="WTF155" s="3"/>
      <c r="WTG155" s="3"/>
      <c r="WTH155" s="3"/>
      <c r="WTI155" s="3"/>
      <c r="WTJ155" s="3"/>
      <c r="WTK155" s="3"/>
      <c r="WTL155" s="3"/>
      <c r="WTM155" s="3"/>
      <c r="WTN155" s="3"/>
      <c r="WTO155" s="3"/>
      <c r="WTP155" s="3"/>
      <c r="WTQ155" s="3"/>
      <c r="WTR155" s="3"/>
      <c r="WTS155" s="3"/>
      <c r="WTT155" s="3"/>
      <c r="WTU155" s="3"/>
      <c r="WTV155" s="3"/>
      <c r="WTW155" s="3"/>
      <c r="WTX155" s="3"/>
      <c r="WTY155" s="3"/>
      <c r="WTZ155" s="3"/>
      <c r="WUA155" s="3"/>
      <c r="WUB155" s="3"/>
      <c r="WUC155" s="3"/>
      <c r="WUD155" s="3"/>
      <c r="WUE155" s="3"/>
      <c r="WUF155" s="3"/>
      <c r="WUG155" s="3"/>
      <c r="WUH155" s="3"/>
      <c r="WUI155" s="3"/>
      <c r="WUJ155" s="3"/>
      <c r="WUK155" s="3"/>
      <c r="WUL155" s="3"/>
      <c r="WUM155" s="3"/>
      <c r="WUN155" s="3"/>
      <c r="WUO155" s="3"/>
      <c r="WUP155" s="3"/>
      <c r="WUQ155" s="3"/>
      <c r="WUR155" s="3"/>
      <c r="WUS155" s="3"/>
      <c r="WUT155" s="3"/>
      <c r="WUU155" s="3"/>
      <c r="WUV155" s="3"/>
      <c r="WUW155" s="3"/>
      <c r="WUX155" s="3"/>
      <c r="WUY155" s="3"/>
      <c r="WUZ155" s="3"/>
      <c r="WVA155" s="3"/>
      <c r="WVB155" s="3"/>
      <c r="WVC155" s="3"/>
      <c r="WVD155" s="3"/>
      <c r="WVE155" s="3"/>
      <c r="WVF155" s="3"/>
      <c r="WVG155" s="3"/>
      <c r="WVH155" s="3"/>
      <c r="WVI155" s="3"/>
      <c r="WVJ155" s="3"/>
      <c r="WVK155" s="3"/>
      <c r="WVL155" s="3"/>
      <c r="WVM155" s="3"/>
      <c r="WVN155" s="3"/>
      <c r="WVO155" s="3"/>
      <c r="WVP155" s="3"/>
      <c r="WVQ155" s="3"/>
      <c r="WVR155" s="3"/>
      <c r="WVS155" s="3"/>
      <c r="WVT155" s="3"/>
      <c r="WVU155" s="3"/>
      <c r="WVV155" s="3"/>
      <c r="WVW155" s="3"/>
      <c r="WVX155" s="3"/>
      <c r="WVY155" s="3"/>
      <c r="WVZ155" s="3"/>
      <c r="WWA155" s="3"/>
      <c r="WWB155" s="3"/>
      <c r="WWC155" s="3"/>
      <c r="WWD155" s="3"/>
      <c r="WWE155" s="3"/>
      <c r="WWF155" s="3"/>
      <c r="WWG155" s="3"/>
      <c r="WWH155" s="3"/>
      <c r="WWI155" s="3"/>
      <c r="WWJ155" s="3"/>
      <c r="WWK155" s="3"/>
      <c r="WWL155" s="3"/>
      <c r="WWM155" s="3"/>
      <c r="WWN155" s="3"/>
      <c r="WWO155" s="3"/>
      <c r="WWP155" s="3"/>
      <c r="WWQ155" s="3"/>
      <c r="WWR155" s="3"/>
      <c r="WWS155" s="3"/>
      <c r="WWT155" s="3"/>
      <c r="WWU155" s="3"/>
      <c r="WWV155" s="3"/>
      <c r="WWW155" s="3"/>
      <c r="WWX155" s="3"/>
      <c r="WWY155" s="3"/>
      <c r="WWZ155" s="3"/>
      <c r="WXA155" s="3"/>
      <c r="WXB155" s="3"/>
      <c r="WXC155" s="3"/>
      <c r="WXD155" s="3"/>
      <c r="WXE155" s="3"/>
      <c r="WXF155" s="3"/>
      <c r="WXG155" s="3"/>
      <c r="WXH155" s="3"/>
      <c r="WXI155" s="3"/>
      <c r="WXJ155" s="3"/>
      <c r="WXK155" s="3"/>
      <c r="WXL155" s="3"/>
      <c r="WXM155" s="3"/>
      <c r="WXN155" s="3"/>
      <c r="WXO155" s="3"/>
      <c r="WXP155" s="3"/>
      <c r="WXQ155" s="3"/>
      <c r="WXR155" s="3"/>
      <c r="WXS155" s="3"/>
      <c r="WXT155" s="3"/>
      <c r="WXU155" s="3"/>
      <c r="WXV155" s="3"/>
      <c r="WXW155" s="3"/>
      <c r="WXX155" s="3"/>
      <c r="WXY155" s="3"/>
      <c r="WXZ155" s="3"/>
      <c r="WYA155" s="3"/>
      <c r="WYB155" s="3"/>
      <c r="WYC155" s="3"/>
      <c r="WYD155" s="3"/>
      <c r="WYE155" s="3"/>
      <c r="WYF155" s="3"/>
      <c r="WYG155" s="3"/>
      <c r="WYH155" s="3"/>
      <c r="WYI155" s="3"/>
      <c r="WYJ155" s="3"/>
      <c r="WYK155" s="3"/>
      <c r="WYL155" s="3"/>
      <c r="WYM155" s="3"/>
      <c r="WYN155" s="3"/>
      <c r="WYO155" s="3"/>
      <c r="WYP155" s="3"/>
      <c r="WYQ155" s="3"/>
      <c r="WYR155" s="3"/>
      <c r="WYS155" s="3"/>
      <c r="WYT155" s="3"/>
      <c r="WYU155" s="3"/>
      <c r="WYV155" s="3"/>
      <c r="WYW155" s="3"/>
      <c r="WYX155" s="3"/>
      <c r="WYY155" s="3"/>
      <c r="WYZ155" s="3"/>
      <c r="WZA155" s="3"/>
      <c r="WZB155" s="3"/>
      <c r="WZC155" s="3"/>
      <c r="WZD155" s="3"/>
      <c r="WZE155" s="3"/>
      <c r="WZF155" s="3"/>
      <c r="WZG155" s="3"/>
      <c r="WZH155" s="3"/>
      <c r="WZI155" s="3"/>
      <c r="WZJ155" s="3"/>
      <c r="WZK155" s="3"/>
      <c r="WZL155" s="3"/>
      <c r="WZM155" s="3"/>
      <c r="WZN155" s="3"/>
      <c r="WZO155" s="3"/>
      <c r="WZP155" s="3"/>
      <c r="WZQ155" s="3"/>
      <c r="WZR155" s="3"/>
      <c r="WZS155" s="3"/>
      <c r="WZT155" s="3"/>
      <c r="WZU155" s="3"/>
      <c r="WZV155" s="3"/>
      <c r="WZW155" s="3"/>
      <c r="WZX155" s="3"/>
      <c r="WZY155" s="3"/>
      <c r="WZZ155" s="3"/>
      <c r="XAA155" s="3"/>
      <c r="XAB155" s="3"/>
      <c r="XAC155" s="3"/>
      <c r="XAD155" s="3"/>
      <c r="XAE155" s="3"/>
      <c r="XAF155" s="3"/>
      <c r="XAG155" s="3"/>
      <c r="XAH155" s="3"/>
      <c r="XAI155" s="3"/>
      <c r="XAJ155" s="3"/>
      <c r="XAK155" s="3"/>
      <c r="XAL155" s="3"/>
      <c r="XAM155" s="3"/>
      <c r="XAN155" s="3"/>
      <c r="XAO155" s="3"/>
      <c r="XAP155" s="3"/>
      <c r="XAQ155" s="3"/>
      <c r="XAR155" s="3"/>
      <c r="XAS155" s="3"/>
      <c r="XAT155" s="3"/>
      <c r="XAU155" s="3"/>
      <c r="XAV155" s="3"/>
      <c r="XAW155" s="3"/>
      <c r="XAX155" s="3"/>
      <c r="XAY155" s="3"/>
      <c r="XAZ155" s="3"/>
      <c r="XBA155" s="3"/>
      <c r="XBB155" s="3"/>
      <c r="XBC155" s="3"/>
      <c r="XBD155" s="3"/>
      <c r="XBE155" s="3"/>
      <c r="XBF155" s="3"/>
      <c r="XBG155" s="3"/>
      <c r="XBH155" s="3"/>
      <c r="XBI155" s="3"/>
      <c r="XBJ155" s="3"/>
      <c r="XBK155" s="3"/>
      <c r="XBL155" s="3"/>
      <c r="XBM155" s="3"/>
      <c r="XBN155" s="3"/>
      <c r="XBO155" s="3"/>
      <c r="XBP155" s="3"/>
      <c r="XBQ155" s="3"/>
      <c r="XBR155" s="3"/>
      <c r="XBS155" s="3"/>
      <c r="XBT155" s="3"/>
      <c r="XBU155" s="3"/>
      <c r="XBV155" s="3"/>
      <c r="XBW155" s="3"/>
      <c r="XBX155" s="3"/>
      <c r="XBY155" s="3"/>
      <c r="XBZ155" s="3"/>
      <c r="XCA155" s="3"/>
      <c r="XCB155" s="3"/>
      <c r="XCC155" s="3"/>
      <c r="XCD155" s="3"/>
      <c r="XCE155" s="3"/>
      <c r="XCF155" s="3"/>
      <c r="XCG155" s="3"/>
      <c r="XCH155" s="3"/>
      <c r="XCI155" s="3"/>
      <c r="XCJ155" s="3"/>
      <c r="XCK155" s="3"/>
      <c r="XCL155" s="3"/>
      <c r="XCM155" s="3"/>
      <c r="XCN155" s="3"/>
      <c r="XCO155" s="3"/>
      <c r="XCP155" s="3"/>
      <c r="XCQ155" s="3"/>
      <c r="XCR155" s="3"/>
      <c r="XCS155" s="3"/>
      <c r="XCT155" s="3"/>
      <c r="XCU155" s="3"/>
      <c r="XCV155" s="3"/>
      <c r="XCW155" s="3"/>
      <c r="XCX155" s="3"/>
      <c r="XCY155" s="3"/>
      <c r="XCZ155" s="3"/>
      <c r="XDA155" s="3"/>
      <c r="XDB155" s="3"/>
      <c r="XDC155" s="3"/>
      <c r="XDD155" s="3"/>
      <c r="XDE155" s="3"/>
      <c r="XDF155" s="3"/>
      <c r="XDG155" s="3"/>
      <c r="XDH155" s="3"/>
      <c r="XDI155" s="3"/>
      <c r="XDJ155" s="3"/>
      <c r="XDK155" s="3"/>
      <c r="XDL155" s="3"/>
      <c r="XDM155" s="3"/>
      <c r="XDN155" s="3"/>
      <c r="XDO155" s="3"/>
      <c r="XDP155" s="3"/>
      <c r="XDQ155" s="3"/>
      <c r="XDR155" s="3"/>
      <c r="XDS155" s="3"/>
      <c r="XDT155" s="3"/>
      <c r="XDU155" s="3"/>
      <c r="XDV155" s="3"/>
      <c r="XDW155" s="3"/>
      <c r="XDX155" s="3"/>
      <c r="XDY155" s="3"/>
      <c r="XDZ155" s="3"/>
      <c r="XEA155" s="3"/>
      <c r="XEB155" s="3"/>
      <c r="XEC155" s="3"/>
      <c r="XED155" s="3"/>
      <c r="XEE155" s="3"/>
      <c r="XEF155" s="3"/>
      <c r="XEG155" s="3"/>
      <c r="XEH155" s="3"/>
      <c r="XEI155" s="3"/>
      <c r="XEJ155" s="3"/>
      <c r="XEK155" s="3"/>
      <c r="XEL155" s="3"/>
      <c r="XEM155" s="3"/>
      <c r="XEN155" s="3"/>
      <c r="XEO155" s="3"/>
      <c r="XEP155" s="3"/>
      <c r="XEQ155" s="3"/>
      <c r="XER155" s="3"/>
      <c r="XES155" s="3"/>
      <c r="XET155" s="3"/>
      <c r="XEU155" s="3"/>
      <c r="XEV155" s="3"/>
      <c r="XEW155" s="3"/>
      <c r="XEX155" s="3"/>
      <c r="XEY155" s="3"/>
      <c r="XEZ155" s="3"/>
      <c r="XFA155" s="3"/>
      <c r="XFB155" s="3"/>
      <c r="XFC155" s="3"/>
    </row>
    <row r="156" spans="1:1638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26"/>
    </row>
    <row r="157" spans="1:16383" x14ac:dyDescent="0.35">
      <c r="A157" s="665" t="s">
        <v>687</v>
      </c>
      <c r="B157" s="128"/>
      <c r="C157" s="128"/>
      <c r="E157" s="126"/>
      <c r="G157" s="665" t="s">
        <v>687</v>
      </c>
      <c r="H157" s="128"/>
      <c r="I157" s="128"/>
    </row>
    <row r="158" spans="1:16383" ht="36" x14ac:dyDescent="0.35">
      <c r="C158" s="657" t="s">
        <v>620</v>
      </c>
      <c r="D158" s="656" t="s">
        <v>619</v>
      </c>
      <c r="E158" s="656" t="s">
        <v>688</v>
      </c>
      <c r="G158"/>
      <c r="H158" s="657" t="s">
        <v>620</v>
      </c>
      <c r="I158" s="656" t="s">
        <v>619</v>
      </c>
      <c r="J158" s="656" t="s">
        <v>688</v>
      </c>
    </row>
    <row r="159" spans="1:16383" x14ac:dyDescent="0.35">
      <c r="B159" s="208" t="s">
        <v>615</v>
      </c>
      <c r="C159" s="663">
        <v>11.11</v>
      </c>
      <c r="D159" s="658"/>
      <c r="E159" s="658"/>
      <c r="G159" s="208" t="s">
        <v>615</v>
      </c>
      <c r="H159" s="663">
        <v>11.632999999999999</v>
      </c>
      <c r="I159" s="658"/>
      <c r="J159" s="658"/>
    </row>
    <row r="160" spans="1:16383" x14ac:dyDescent="0.35">
      <c r="B160" s="208" t="s">
        <v>616</v>
      </c>
      <c r="C160" s="663">
        <v>26.73</v>
      </c>
      <c r="D160" s="658"/>
      <c r="E160" s="658"/>
      <c r="G160" s="208" t="s">
        <v>616</v>
      </c>
      <c r="H160" s="663">
        <v>25.541</v>
      </c>
      <c r="I160" s="658"/>
      <c r="J160" s="658"/>
    </row>
    <row r="161" spans="1:16383" x14ac:dyDescent="0.35">
      <c r="B161" s="210" t="s">
        <v>617</v>
      </c>
      <c r="C161" s="663">
        <v>53.017000000000003</v>
      </c>
      <c r="D161" s="658"/>
      <c r="E161" s="658"/>
      <c r="G161" s="210" t="s">
        <v>684</v>
      </c>
      <c r="H161" s="663">
        <v>28.911000000000001</v>
      </c>
      <c r="I161" s="658"/>
      <c r="J161" s="658"/>
    </row>
    <row r="162" spans="1:16383" x14ac:dyDescent="0.35">
      <c r="B162" t="s">
        <v>17</v>
      </c>
      <c r="C162" s="663">
        <f>SUM(C159:C161)</f>
        <v>90.856999999999999</v>
      </c>
      <c r="D162" s="658">
        <f>E162/C162*100</f>
        <v>137.3036750057783</v>
      </c>
      <c r="E162" s="658">
        <v>124.75</v>
      </c>
      <c r="G162" s="1" t="s">
        <v>17</v>
      </c>
      <c r="H162" s="663">
        <f>SUM(H159:H161)</f>
        <v>66.085000000000008</v>
      </c>
      <c r="I162" s="658">
        <f>J162/H162*100</f>
        <v>148.29386396307785</v>
      </c>
      <c r="J162" s="658">
        <v>98</v>
      </c>
    </row>
    <row r="163" spans="1:16383" x14ac:dyDescent="0.35">
      <c r="E163" s="126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  <c r="XX163" s="3"/>
      <c r="XY163" s="3"/>
      <c r="XZ163" s="3"/>
      <c r="YA163" s="3"/>
      <c r="YB163" s="3"/>
      <c r="YC163" s="3"/>
      <c r="YD163" s="3"/>
      <c r="YE163" s="3"/>
      <c r="YF163" s="3"/>
      <c r="YG163" s="3"/>
      <c r="YH163" s="3"/>
      <c r="YI163" s="3"/>
      <c r="YJ163" s="3"/>
      <c r="YK163" s="3"/>
      <c r="YL163" s="3"/>
      <c r="YM163" s="3"/>
      <c r="YN163" s="3"/>
      <c r="YO163" s="3"/>
      <c r="YP163" s="3"/>
      <c r="YQ163" s="3"/>
      <c r="YR163" s="3"/>
      <c r="YS163" s="3"/>
      <c r="YT163" s="3"/>
      <c r="YU163" s="3"/>
      <c r="YV163" s="3"/>
      <c r="YW163" s="3"/>
      <c r="YX163" s="3"/>
      <c r="YY163" s="3"/>
      <c r="YZ163" s="3"/>
      <c r="ZA163" s="3"/>
      <c r="ZB163" s="3"/>
      <c r="ZC163" s="3"/>
      <c r="ZD163" s="3"/>
      <c r="ZE163" s="3"/>
      <c r="ZF163" s="3"/>
      <c r="ZG163" s="3"/>
      <c r="ZH163" s="3"/>
      <c r="ZI163" s="3"/>
      <c r="ZJ163" s="3"/>
      <c r="ZK163" s="3"/>
      <c r="ZL163" s="3"/>
      <c r="ZM163" s="3"/>
      <c r="ZN163" s="3"/>
      <c r="ZO163" s="3"/>
      <c r="ZP163" s="3"/>
      <c r="ZQ163" s="3"/>
      <c r="ZR163" s="3"/>
      <c r="ZS163" s="3"/>
      <c r="ZT163" s="3"/>
      <c r="ZU163" s="3"/>
      <c r="ZV163" s="3"/>
      <c r="ZW163" s="3"/>
      <c r="ZX163" s="3"/>
      <c r="ZY163" s="3"/>
      <c r="ZZ163" s="3"/>
      <c r="AAA163" s="3"/>
      <c r="AAB163" s="3"/>
      <c r="AAC163" s="3"/>
      <c r="AAD163" s="3"/>
      <c r="AAE163" s="3"/>
      <c r="AAF163" s="3"/>
      <c r="AAG163" s="3"/>
      <c r="AAH163" s="3"/>
      <c r="AAI163" s="3"/>
      <c r="AAJ163" s="3"/>
      <c r="AAK163" s="3"/>
      <c r="AAL163" s="3"/>
      <c r="AAM163" s="3"/>
      <c r="AAN163" s="3"/>
      <c r="AAO163" s="3"/>
      <c r="AAP163" s="3"/>
      <c r="AAQ163" s="3"/>
      <c r="AAR163" s="3"/>
      <c r="AAS163" s="3"/>
      <c r="AAT163" s="3"/>
      <c r="AAU163" s="3"/>
      <c r="AAV163" s="3"/>
      <c r="AAW163" s="3"/>
      <c r="AAX163" s="3"/>
      <c r="AAY163" s="3"/>
      <c r="AAZ163" s="3"/>
      <c r="ABA163" s="3"/>
      <c r="ABB163" s="3"/>
      <c r="ABC163" s="3"/>
      <c r="ABD163" s="3"/>
      <c r="ABE163" s="3"/>
      <c r="ABF163" s="3"/>
      <c r="ABG163" s="3"/>
      <c r="ABH163" s="3"/>
      <c r="ABI163" s="3"/>
      <c r="ABJ163" s="3"/>
      <c r="ABK163" s="3"/>
      <c r="ABL163" s="3"/>
      <c r="ABM163" s="3"/>
      <c r="ABN163" s="3"/>
      <c r="ABO163" s="3"/>
      <c r="ABP163" s="3"/>
      <c r="ABQ163" s="3"/>
      <c r="ABR163" s="3"/>
      <c r="ABS163" s="3"/>
      <c r="ABT163" s="3"/>
      <c r="ABU163" s="3"/>
      <c r="ABV163" s="3"/>
      <c r="ABW163" s="3"/>
      <c r="ABX163" s="3"/>
      <c r="ABY163" s="3"/>
      <c r="ABZ163" s="3"/>
      <c r="ACA163" s="3"/>
      <c r="ACB163" s="3"/>
      <c r="ACC163" s="3"/>
      <c r="ACD163" s="3"/>
      <c r="ACE163" s="3"/>
      <c r="ACF163" s="3"/>
      <c r="ACG163" s="3"/>
      <c r="ACH163" s="3"/>
      <c r="ACI163" s="3"/>
      <c r="ACJ163" s="3"/>
      <c r="ACK163" s="3"/>
      <c r="ACL163" s="3"/>
      <c r="ACM163" s="3"/>
      <c r="ACN163" s="3"/>
      <c r="ACO163" s="3"/>
      <c r="ACP163" s="3"/>
      <c r="ACQ163" s="3"/>
      <c r="ACR163" s="3"/>
      <c r="ACS163" s="3"/>
      <c r="ACT163" s="3"/>
      <c r="ACU163" s="3"/>
      <c r="ACV163" s="3"/>
      <c r="ACW163" s="3"/>
      <c r="ACX163" s="3"/>
      <c r="ACY163" s="3"/>
      <c r="ACZ163" s="3"/>
      <c r="ADA163" s="3"/>
      <c r="ADB163" s="3"/>
      <c r="ADC163" s="3"/>
      <c r="ADD163" s="3"/>
      <c r="ADE163" s="3"/>
      <c r="ADF163" s="3"/>
      <c r="ADG163" s="3"/>
      <c r="ADH163" s="3"/>
      <c r="ADI163" s="3"/>
      <c r="ADJ163" s="3"/>
      <c r="ADK163" s="3"/>
      <c r="ADL163" s="3"/>
      <c r="ADM163" s="3"/>
      <c r="ADN163" s="3"/>
      <c r="ADO163" s="3"/>
      <c r="ADP163" s="3"/>
      <c r="ADQ163" s="3"/>
      <c r="ADR163" s="3"/>
      <c r="ADS163" s="3"/>
      <c r="ADT163" s="3"/>
      <c r="ADU163" s="3"/>
      <c r="ADV163" s="3"/>
      <c r="ADW163" s="3"/>
      <c r="ADX163" s="3"/>
      <c r="ADY163" s="3"/>
      <c r="ADZ163" s="3"/>
      <c r="AEA163" s="3"/>
      <c r="AEB163" s="3"/>
      <c r="AEC163" s="3"/>
      <c r="AED163" s="3"/>
      <c r="AEE163" s="3"/>
      <c r="AEF163" s="3"/>
      <c r="AEG163" s="3"/>
      <c r="AEH163" s="3"/>
      <c r="AEI163" s="3"/>
      <c r="AEJ163" s="3"/>
      <c r="AEK163" s="3"/>
      <c r="AEL163" s="3"/>
      <c r="AEM163" s="3"/>
      <c r="AEN163" s="3"/>
      <c r="AEO163" s="3"/>
      <c r="AEP163" s="3"/>
      <c r="AEQ163" s="3"/>
      <c r="AER163" s="3"/>
      <c r="AES163" s="3"/>
      <c r="AET163" s="3"/>
      <c r="AEU163" s="3"/>
      <c r="AEV163" s="3"/>
      <c r="AEW163" s="3"/>
      <c r="AEX163" s="3"/>
      <c r="AEY163" s="3"/>
      <c r="AEZ163" s="3"/>
      <c r="AFA163" s="3"/>
      <c r="AFB163" s="3"/>
      <c r="AFC163" s="3"/>
      <c r="AFD163" s="3"/>
      <c r="AFE163" s="3"/>
      <c r="AFF163" s="3"/>
      <c r="AFG163" s="3"/>
      <c r="AFH163" s="3"/>
      <c r="AFI163" s="3"/>
      <c r="AFJ163" s="3"/>
      <c r="AFK163" s="3"/>
      <c r="AFL163" s="3"/>
      <c r="AFM163" s="3"/>
      <c r="AFN163" s="3"/>
      <c r="AFO163" s="3"/>
      <c r="AFP163" s="3"/>
      <c r="AFQ163" s="3"/>
      <c r="AFR163" s="3"/>
      <c r="AFS163" s="3"/>
      <c r="AFT163" s="3"/>
      <c r="AFU163" s="3"/>
      <c r="AFV163" s="3"/>
      <c r="AFW163" s="3"/>
      <c r="AFX163" s="3"/>
      <c r="AFY163" s="3"/>
      <c r="AFZ163" s="3"/>
      <c r="AGA163" s="3"/>
      <c r="AGB163" s="3"/>
      <c r="AGC163" s="3"/>
      <c r="AGD163" s="3"/>
      <c r="AGE163" s="3"/>
      <c r="AGF163" s="3"/>
      <c r="AGG163" s="3"/>
      <c r="AGH163" s="3"/>
      <c r="AGI163" s="3"/>
      <c r="AGJ163" s="3"/>
      <c r="AGK163" s="3"/>
      <c r="AGL163" s="3"/>
      <c r="AGM163" s="3"/>
      <c r="AGN163" s="3"/>
      <c r="AGO163" s="3"/>
      <c r="AGP163" s="3"/>
      <c r="AGQ163" s="3"/>
      <c r="AGR163" s="3"/>
      <c r="AGS163" s="3"/>
      <c r="AGT163" s="3"/>
      <c r="AGU163" s="3"/>
      <c r="AGV163" s="3"/>
      <c r="AGW163" s="3"/>
      <c r="AGX163" s="3"/>
      <c r="AGY163" s="3"/>
      <c r="AGZ163" s="3"/>
      <c r="AHA163" s="3"/>
      <c r="AHB163" s="3"/>
      <c r="AHC163" s="3"/>
      <c r="AHD163" s="3"/>
      <c r="AHE163" s="3"/>
      <c r="AHF163" s="3"/>
      <c r="AHG163" s="3"/>
      <c r="AHH163" s="3"/>
      <c r="AHI163" s="3"/>
      <c r="AHJ163" s="3"/>
      <c r="AHK163" s="3"/>
      <c r="AHL163" s="3"/>
      <c r="AHM163" s="3"/>
      <c r="AHN163" s="3"/>
      <c r="AHO163" s="3"/>
      <c r="AHP163" s="3"/>
      <c r="AHQ163" s="3"/>
      <c r="AHR163" s="3"/>
      <c r="AHS163" s="3"/>
      <c r="AHT163" s="3"/>
      <c r="AHU163" s="3"/>
      <c r="AHV163" s="3"/>
      <c r="AHW163" s="3"/>
      <c r="AHX163" s="3"/>
      <c r="AHY163" s="3"/>
      <c r="AHZ163" s="3"/>
      <c r="AIA163" s="3"/>
      <c r="AIB163" s="3"/>
      <c r="AIC163" s="3"/>
      <c r="AID163" s="3"/>
      <c r="AIE163" s="3"/>
      <c r="AIF163" s="3"/>
      <c r="AIG163" s="3"/>
      <c r="AIH163" s="3"/>
      <c r="AII163" s="3"/>
      <c r="AIJ163" s="3"/>
      <c r="AIK163" s="3"/>
      <c r="AIL163" s="3"/>
      <c r="AIM163" s="3"/>
      <c r="AIN163" s="3"/>
      <c r="AIO163" s="3"/>
      <c r="AIP163" s="3"/>
      <c r="AIQ163" s="3"/>
      <c r="AIR163" s="3"/>
      <c r="AIS163" s="3"/>
      <c r="AIT163" s="3"/>
      <c r="AIU163" s="3"/>
      <c r="AIV163" s="3"/>
      <c r="AIW163" s="3"/>
      <c r="AIX163" s="3"/>
      <c r="AIY163" s="3"/>
      <c r="AIZ163" s="3"/>
      <c r="AJA163" s="3"/>
      <c r="AJB163" s="3"/>
      <c r="AJC163" s="3"/>
      <c r="AJD163" s="3"/>
      <c r="AJE163" s="3"/>
      <c r="AJF163" s="3"/>
      <c r="AJG163" s="3"/>
      <c r="AJH163" s="3"/>
      <c r="AJI163" s="3"/>
      <c r="AJJ163" s="3"/>
      <c r="AJK163" s="3"/>
      <c r="AJL163" s="3"/>
      <c r="AJM163" s="3"/>
      <c r="AJN163" s="3"/>
      <c r="AJO163" s="3"/>
      <c r="AJP163" s="3"/>
      <c r="AJQ163" s="3"/>
      <c r="AJR163" s="3"/>
      <c r="AJS163" s="3"/>
      <c r="AJT163" s="3"/>
      <c r="AJU163" s="3"/>
      <c r="AJV163" s="3"/>
      <c r="AJW163" s="3"/>
      <c r="AJX163" s="3"/>
      <c r="AJY163" s="3"/>
      <c r="AJZ163" s="3"/>
      <c r="AKA163" s="3"/>
      <c r="AKB163" s="3"/>
      <c r="AKC163" s="3"/>
      <c r="AKD163" s="3"/>
      <c r="AKE163" s="3"/>
      <c r="AKF163" s="3"/>
      <c r="AKG163" s="3"/>
      <c r="AKH163" s="3"/>
      <c r="AKI163" s="3"/>
      <c r="AKJ163" s="3"/>
      <c r="AKK163" s="3"/>
      <c r="AKL163" s="3"/>
      <c r="AKM163" s="3"/>
      <c r="AKN163" s="3"/>
      <c r="AKO163" s="3"/>
      <c r="AKP163" s="3"/>
      <c r="AKQ163" s="3"/>
      <c r="AKR163" s="3"/>
      <c r="AKS163" s="3"/>
      <c r="AKT163" s="3"/>
      <c r="AKU163" s="3"/>
      <c r="AKV163" s="3"/>
      <c r="AKW163" s="3"/>
      <c r="AKX163" s="3"/>
      <c r="AKY163" s="3"/>
      <c r="AKZ163" s="3"/>
      <c r="ALA163" s="3"/>
      <c r="ALB163" s="3"/>
      <c r="ALC163" s="3"/>
      <c r="ALD163" s="3"/>
      <c r="ALE163" s="3"/>
      <c r="ALF163" s="3"/>
      <c r="ALG163" s="3"/>
      <c r="ALH163" s="3"/>
      <c r="ALI163" s="3"/>
      <c r="ALJ163" s="3"/>
      <c r="ALK163" s="3"/>
      <c r="ALL163" s="3"/>
      <c r="ALM163" s="3"/>
      <c r="ALN163" s="3"/>
      <c r="ALO163" s="3"/>
      <c r="ALP163" s="3"/>
      <c r="ALQ163" s="3"/>
      <c r="ALR163" s="3"/>
      <c r="ALS163" s="3"/>
      <c r="ALT163" s="3"/>
      <c r="ALU163" s="3"/>
      <c r="ALV163" s="3"/>
      <c r="ALW163" s="3"/>
      <c r="ALX163" s="3"/>
      <c r="ALY163" s="3"/>
      <c r="ALZ163" s="3"/>
      <c r="AMA163" s="3"/>
      <c r="AMB163" s="3"/>
      <c r="AMC163" s="3"/>
      <c r="AMD163" s="3"/>
      <c r="AME163" s="3"/>
      <c r="AMF163" s="3"/>
      <c r="AMG163" s="3"/>
      <c r="AMH163" s="3"/>
      <c r="AMI163" s="3"/>
      <c r="AMJ163" s="3"/>
      <c r="AMK163" s="3"/>
      <c r="AML163" s="3"/>
      <c r="AMM163" s="3"/>
      <c r="AMN163" s="3"/>
      <c r="AMO163" s="3"/>
      <c r="AMP163" s="3"/>
      <c r="AMQ163" s="3"/>
      <c r="AMR163" s="3"/>
      <c r="AMS163" s="3"/>
      <c r="AMT163" s="3"/>
      <c r="AMU163" s="3"/>
      <c r="AMV163" s="3"/>
      <c r="AMW163" s="3"/>
      <c r="AMX163" s="3"/>
      <c r="AMY163" s="3"/>
      <c r="AMZ163" s="3"/>
      <c r="ANA163" s="3"/>
      <c r="ANB163" s="3"/>
      <c r="ANC163" s="3"/>
      <c r="AND163" s="3"/>
      <c r="ANE163" s="3"/>
      <c r="ANF163" s="3"/>
      <c r="ANG163" s="3"/>
      <c r="ANH163" s="3"/>
      <c r="ANI163" s="3"/>
      <c r="ANJ163" s="3"/>
      <c r="ANK163" s="3"/>
      <c r="ANL163" s="3"/>
      <c r="ANM163" s="3"/>
      <c r="ANN163" s="3"/>
      <c r="ANO163" s="3"/>
      <c r="ANP163" s="3"/>
      <c r="ANQ163" s="3"/>
      <c r="ANR163" s="3"/>
      <c r="ANS163" s="3"/>
      <c r="ANT163" s="3"/>
      <c r="ANU163" s="3"/>
      <c r="ANV163" s="3"/>
      <c r="ANW163" s="3"/>
      <c r="ANX163" s="3"/>
      <c r="ANY163" s="3"/>
      <c r="ANZ163" s="3"/>
      <c r="AOA163" s="3"/>
      <c r="AOB163" s="3"/>
      <c r="AOC163" s="3"/>
      <c r="AOD163" s="3"/>
      <c r="AOE163" s="3"/>
      <c r="AOF163" s="3"/>
      <c r="AOG163" s="3"/>
      <c r="AOH163" s="3"/>
      <c r="AOI163" s="3"/>
      <c r="AOJ163" s="3"/>
      <c r="AOK163" s="3"/>
      <c r="AOL163" s="3"/>
      <c r="AOM163" s="3"/>
      <c r="AON163" s="3"/>
      <c r="AOO163" s="3"/>
      <c r="AOP163" s="3"/>
      <c r="AOQ163" s="3"/>
      <c r="AOR163" s="3"/>
      <c r="AOS163" s="3"/>
      <c r="AOT163" s="3"/>
      <c r="AOU163" s="3"/>
      <c r="AOV163" s="3"/>
      <c r="AOW163" s="3"/>
      <c r="AOX163" s="3"/>
      <c r="AOY163" s="3"/>
      <c r="AOZ163" s="3"/>
      <c r="APA163" s="3"/>
      <c r="APB163" s="3"/>
      <c r="APC163" s="3"/>
      <c r="APD163" s="3"/>
      <c r="APE163" s="3"/>
      <c r="APF163" s="3"/>
      <c r="APG163" s="3"/>
      <c r="APH163" s="3"/>
      <c r="API163" s="3"/>
      <c r="APJ163" s="3"/>
      <c r="APK163" s="3"/>
      <c r="APL163" s="3"/>
      <c r="APM163" s="3"/>
      <c r="APN163" s="3"/>
      <c r="APO163" s="3"/>
      <c r="APP163" s="3"/>
      <c r="APQ163" s="3"/>
      <c r="APR163" s="3"/>
      <c r="APS163" s="3"/>
      <c r="APT163" s="3"/>
      <c r="APU163" s="3"/>
      <c r="APV163" s="3"/>
      <c r="APW163" s="3"/>
      <c r="APX163" s="3"/>
      <c r="APY163" s="3"/>
      <c r="APZ163" s="3"/>
      <c r="AQA163" s="3"/>
      <c r="AQB163" s="3"/>
      <c r="AQC163" s="3"/>
      <c r="AQD163" s="3"/>
      <c r="AQE163" s="3"/>
      <c r="AQF163" s="3"/>
      <c r="AQG163" s="3"/>
      <c r="AQH163" s="3"/>
      <c r="AQI163" s="3"/>
      <c r="AQJ163" s="3"/>
      <c r="AQK163" s="3"/>
      <c r="AQL163" s="3"/>
      <c r="AQM163" s="3"/>
      <c r="AQN163" s="3"/>
      <c r="AQO163" s="3"/>
      <c r="AQP163" s="3"/>
      <c r="AQQ163" s="3"/>
      <c r="AQR163" s="3"/>
      <c r="AQS163" s="3"/>
      <c r="AQT163" s="3"/>
      <c r="AQU163" s="3"/>
      <c r="AQV163" s="3"/>
      <c r="AQW163" s="3"/>
      <c r="AQX163" s="3"/>
      <c r="AQY163" s="3"/>
      <c r="AQZ163" s="3"/>
      <c r="ARA163" s="3"/>
      <c r="ARB163" s="3"/>
      <c r="ARC163" s="3"/>
      <c r="ARD163" s="3"/>
      <c r="ARE163" s="3"/>
      <c r="ARF163" s="3"/>
      <c r="ARG163" s="3"/>
      <c r="ARH163" s="3"/>
      <c r="ARI163" s="3"/>
      <c r="ARJ163" s="3"/>
      <c r="ARK163" s="3"/>
      <c r="ARL163" s="3"/>
      <c r="ARM163" s="3"/>
      <c r="ARN163" s="3"/>
      <c r="ARO163" s="3"/>
      <c r="ARP163" s="3"/>
      <c r="ARQ163" s="3"/>
      <c r="ARR163" s="3"/>
      <c r="ARS163" s="3"/>
      <c r="ART163" s="3"/>
      <c r="ARU163" s="3"/>
      <c r="ARV163" s="3"/>
      <c r="ARW163" s="3"/>
      <c r="ARX163" s="3"/>
      <c r="ARY163" s="3"/>
      <c r="ARZ163" s="3"/>
      <c r="ASA163" s="3"/>
      <c r="ASB163" s="3"/>
      <c r="ASC163" s="3"/>
      <c r="ASD163" s="3"/>
      <c r="ASE163" s="3"/>
      <c r="ASF163" s="3"/>
      <c r="ASG163" s="3"/>
      <c r="ASH163" s="3"/>
      <c r="ASI163" s="3"/>
      <c r="ASJ163" s="3"/>
      <c r="ASK163" s="3"/>
      <c r="ASL163" s="3"/>
      <c r="ASM163" s="3"/>
      <c r="ASN163" s="3"/>
      <c r="ASO163" s="3"/>
      <c r="ASP163" s="3"/>
      <c r="ASQ163" s="3"/>
      <c r="ASR163" s="3"/>
      <c r="ASS163" s="3"/>
      <c r="AST163" s="3"/>
      <c r="ASU163" s="3"/>
      <c r="ASV163" s="3"/>
      <c r="ASW163" s="3"/>
      <c r="ASX163" s="3"/>
      <c r="ASY163" s="3"/>
      <c r="ASZ163" s="3"/>
      <c r="ATA163" s="3"/>
      <c r="ATB163" s="3"/>
      <c r="ATC163" s="3"/>
      <c r="ATD163" s="3"/>
      <c r="ATE163" s="3"/>
      <c r="ATF163" s="3"/>
      <c r="ATG163" s="3"/>
      <c r="ATH163" s="3"/>
      <c r="ATI163" s="3"/>
      <c r="ATJ163" s="3"/>
      <c r="ATK163" s="3"/>
      <c r="ATL163" s="3"/>
      <c r="ATM163" s="3"/>
      <c r="ATN163" s="3"/>
      <c r="ATO163" s="3"/>
      <c r="ATP163" s="3"/>
      <c r="ATQ163" s="3"/>
      <c r="ATR163" s="3"/>
      <c r="ATS163" s="3"/>
      <c r="ATT163" s="3"/>
      <c r="ATU163" s="3"/>
      <c r="ATV163" s="3"/>
      <c r="ATW163" s="3"/>
      <c r="ATX163" s="3"/>
      <c r="ATY163" s="3"/>
      <c r="ATZ163" s="3"/>
      <c r="AUA163" s="3"/>
      <c r="AUB163" s="3"/>
      <c r="AUC163" s="3"/>
      <c r="AUD163" s="3"/>
      <c r="AUE163" s="3"/>
      <c r="AUF163" s="3"/>
      <c r="AUG163" s="3"/>
      <c r="AUH163" s="3"/>
      <c r="AUI163" s="3"/>
      <c r="AUJ163" s="3"/>
      <c r="AUK163" s="3"/>
      <c r="AUL163" s="3"/>
      <c r="AUM163" s="3"/>
      <c r="AUN163" s="3"/>
      <c r="AUO163" s="3"/>
      <c r="AUP163" s="3"/>
      <c r="AUQ163" s="3"/>
      <c r="AUR163" s="3"/>
      <c r="AUS163" s="3"/>
      <c r="AUT163" s="3"/>
      <c r="AUU163" s="3"/>
      <c r="AUV163" s="3"/>
      <c r="AUW163" s="3"/>
      <c r="AUX163" s="3"/>
      <c r="AUY163" s="3"/>
      <c r="AUZ163" s="3"/>
      <c r="AVA163" s="3"/>
      <c r="AVB163" s="3"/>
      <c r="AVC163" s="3"/>
      <c r="AVD163" s="3"/>
      <c r="AVE163" s="3"/>
      <c r="AVF163" s="3"/>
      <c r="AVG163" s="3"/>
      <c r="AVH163" s="3"/>
      <c r="AVI163" s="3"/>
      <c r="AVJ163" s="3"/>
      <c r="AVK163" s="3"/>
      <c r="AVL163" s="3"/>
      <c r="AVM163" s="3"/>
      <c r="AVN163" s="3"/>
      <c r="AVO163" s="3"/>
      <c r="AVP163" s="3"/>
      <c r="AVQ163" s="3"/>
      <c r="AVR163" s="3"/>
      <c r="AVS163" s="3"/>
      <c r="AVT163" s="3"/>
      <c r="AVU163" s="3"/>
      <c r="AVV163" s="3"/>
      <c r="AVW163" s="3"/>
      <c r="AVX163" s="3"/>
      <c r="AVY163" s="3"/>
      <c r="AVZ163" s="3"/>
      <c r="AWA163" s="3"/>
      <c r="AWB163" s="3"/>
      <c r="AWC163" s="3"/>
      <c r="AWD163" s="3"/>
      <c r="AWE163" s="3"/>
      <c r="AWF163" s="3"/>
      <c r="AWG163" s="3"/>
      <c r="AWH163" s="3"/>
      <c r="AWI163" s="3"/>
      <c r="AWJ163" s="3"/>
      <c r="AWK163" s="3"/>
      <c r="AWL163" s="3"/>
      <c r="AWM163" s="3"/>
      <c r="AWN163" s="3"/>
      <c r="AWO163" s="3"/>
      <c r="AWP163" s="3"/>
      <c r="AWQ163" s="3"/>
      <c r="AWR163" s="3"/>
      <c r="AWS163" s="3"/>
      <c r="AWT163" s="3"/>
      <c r="AWU163" s="3"/>
      <c r="AWV163" s="3"/>
      <c r="AWW163" s="3"/>
      <c r="AWX163" s="3"/>
      <c r="AWY163" s="3"/>
      <c r="AWZ163" s="3"/>
      <c r="AXA163" s="3"/>
      <c r="AXB163" s="3"/>
      <c r="AXC163" s="3"/>
      <c r="AXD163" s="3"/>
      <c r="AXE163" s="3"/>
      <c r="AXF163" s="3"/>
      <c r="AXG163" s="3"/>
      <c r="AXH163" s="3"/>
      <c r="AXI163" s="3"/>
      <c r="AXJ163" s="3"/>
      <c r="AXK163" s="3"/>
      <c r="AXL163" s="3"/>
      <c r="AXM163" s="3"/>
      <c r="AXN163" s="3"/>
      <c r="AXO163" s="3"/>
      <c r="AXP163" s="3"/>
      <c r="AXQ163" s="3"/>
      <c r="AXR163" s="3"/>
      <c r="AXS163" s="3"/>
      <c r="AXT163" s="3"/>
      <c r="AXU163" s="3"/>
      <c r="AXV163" s="3"/>
      <c r="AXW163" s="3"/>
      <c r="AXX163" s="3"/>
      <c r="AXY163" s="3"/>
      <c r="AXZ163" s="3"/>
      <c r="AYA163" s="3"/>
      <c r="AYB163" s="3"/>
      <c r="AYC163" s="3"/>
      <c r="AYD163" s="3"/>
      <c r="AYE163" s="3"/>
      <c r="AYF163" s="3"/>
      <c r="AYG163" s="3"/>
      <c r="AYH163" s="3"/>
      <c r="AYI163" s="3"/>
      <c r="AYJ163" s="3"/>
      <c r="AYK163" s="3"/>
      <c r="AYL163" s="3"/>
      <c r="AYM163" s="3"/>
      <c r="AYN163" s="3"/>
      <c r="AYO163" s="3"/>
      <c r="AYP163" s="3"/>
      <c r="AYQ163" s="3"/>
      <c r="AYR163" s="3"/>
      <c r="AYS163" s="3"/>
      <c r="AYT163" s="3"/>
      <c r="AYU163" s="3"/>
      <c r="AYV163" s="3"/>
      <c r="AYW163" s="3"/>
      <c r="AYX163" s="3"/>
      <c r="AYY163" s="3"/>
      <c r="AYZ163" s="3"/>
      <c r="AZA163" s="3"/>
      <c r="AZB163" s="3"/>
      <c r="AZC163" s="3"/>
      <c r="AZD163" s="3"/>
      <c r="AZE163" s="3"/>
      <c r="AZF163" s="3"/>
      <c r="AZG163" s="3"/>
      <c r="AZH163" s="3"/>
      <c r="AZI163" s="3"/>
      <c r="AZJ163" s="3"/>
      <c r="AZK163" s="3"/>
      <c r="AZL163" s="3"/>
      <c r="AZM163" s="3"/>
      <c r="AZN163" s="3"/>
      <c r="AZO163" s="3"/>
      <c r="AZP163" s="3"/>
      <c r="AZQ163" s="3"/>
      <c r="AZR163" s="3"/>
      <c r="AZS163" s="3"/>
      <c r="AZT163" s="3"/>
      <c r="AZU163" s="3"/>
      <c r="AZV163" s="3"/>
      <c r="AZW163" s="3"/>
      <c r="AZX163" s="3"/>
      <c r="AZY163" s="3"/>
      <c r="AZZ163" s="3"/>
      <c r="BAA163" s="3"/>
      <c r="BAB163" s="3"/>
      <c r="BAC163" s="3"/>
      <c r="BAD163" s="3"/>
      <c r="BAE163" s="3"/>
      <c r="BAF163" s="3"/>
      <c r="BAG163" s="3"/>
      <c r="BAH163" s="3"/>
      <c r="BAI163" s="3"/>
      <c r="BAJ163" s="3"/>
      <c r="BAK163" s="3"/>
      <c r="BAL163" s="3"/>
      <c r="BAM163" s="3"/>
      <c r="BAN163" s="3"/>
      <c r="BAO163" s="3"/>
      <c r="BAP163" s="3"/>
      <c r="BAQ163" s="3"/>
      <c r="BAR163" s="3"/>
      <c r="BAS163" s="3"/>
      <c r="BAT163" s="3"/>
      <c r="BAU163" s="3"/>
      <c r="BAV163" s="3"/>
      <c r="BAW163" s="3"/>
      <c r="BAX163" s="3"/>
      <c r="BAY163" s="3"/>
      <c r="BAZ163" s="3"/>
      <c r="BBA163" s="3"/>
      <c r="BBB163" s="3"/>
      <c r="BBC163" s="3"/>
      <c r="BBD163" s="3"/>
      <c r="BBE163" s="3"/>
      <c r="BBF163" s="3"/>
      <c r="BBG163" s="3"/>
      <c r="BBH163" s="3"/>
      <c r="BBI163" s="3"/>
      <c r="BBJ163" s="3"/>
      <c r="BBK163" s="3"/>
      <c r="BBL163" s="3"/>
      <c r="BBM163" s="3"/>
      <c r="BBN163" s="3"/>
      <c r="BBO163" s="3"/>
      <c r="BBP163" s="3"/>
      <c r="BBQ163" s="3"/>
      <c r="BBR163" s="3"/>
      <c r="BBS163" s="3"/>
      <c r="BBT163" s="3"/>
      <c r="BBU163" s="3"/>
      <c r="BBV163" s="3"/>
      <c r="BBW163" s="3"/>
      <c r="BBX163" s="3"/>
      <c r="BBY163" s="3"/>
      <c r="BBZ163" s="3"/>
      <c r="BCA163" s="3"/>
      <c r="BCB163" s="3"/>
      <c r="BCC163" s="3"/>
      <c r="BCD163" s="3"/>
      <c r="BCE163" s="3"/>
      <c r="BCF163" s="3"/>
      <c r="BCG163" s="3"/>
      <c r="BCH163" s="3"/>
      <c r="BCI163" s="3"/>
      <c r="BCJ163" s="3"/>
      <c r="BCK163" s="3"/>
      <c r="BCL163" s="3"/>
      <c r="BCM163" s="3"/>
      <c r="BCN163" s="3"/>
      <c r="BCO163" s="3"/>
      <c r="BCP163" s="3"/>
      <c r="BCQ163" s="3"/>
      <c r="BCR163" s="3"/>
      <c r="BCS163" s="3"/>
      <c r="BCT163" s="3"/>
      <c r="BCU163" s="3"/>
      <c r="BCV163" s="3"/>
      <c r="BCW163" s="3"/>
      <c r="BCX163" s="3"/>
      <c r="BCY163" s="3"/>
      <c r="BCZ163" s="3"/>
      <c r="BDA163" s="3"/>
      <c r="BDB163" s="3"/>
      <c r="BDC163" s="3"/>
      <c r="BDD163" s="3"/>
      <c r="BDE163" s="3"/>
      <c r="BDF163" s="3"/>
      <c r="BDG163" s="3"/>
      <c r="BDH163" s="3"/>
      <c r="BDI163" s="3"/>
      <c r="BDJ163" s="3"/>
      <c r="BDK163" s="3"/>
      <c r="BDL163" s="3"/>
      <c r="BDM163" s="3"/>
      <c r="BDN163" s="3"/>
      <c r="BDO163" s="3"/>
      <c r="BDP163" s="3"/>
      <c r="BDQ163" s="3"/>
      <c r="BDR163" s="3"/>
      <c r="BDS163" s="3"/>
      <c r="BDT163" s="3"/>
      <c r="BDU163" s="3"/>
      <c r="BDV163" s="3"/>
      <c r="BDW163" s="3"/>
      <c r="BDX163" s="3"/>
      <c r="BDY163" s="3"/>
      <c r="BDZ163" s="3"/>
      <c r="BEA163" s="3"/>
      <c r="BEB163" s="3"/>
      <c r="BEC163" s="3"/>
      <c r="BED163" s="3"/>
      <c r="BEE163" s="3"/>
      <c r="BEF163" s="3"/>
      <c r="BEG163" s="3"/>
      <c r="BEH163" s="3"/>
      <c r="BEI163" s="3"/>
      <c r="BEJ163" s="3"/>
      <c r="BEK163" s="3"/>
      <c r="BEL163" s="3"/>
      <c r="BEM163" s="3"/>
      <c r="BEN163" s="3"/>
      <c r="BEO163" s="3"/>
      <c r="BEP163" s="3"/>
      <c r="BEQ163" s="3"/>
      <c r="BER163" s="3"/>
      <c r="BES163" s="3"/>
      <c r="BET163" s="3"/>
      <c r="BEU163" s="3"/>
      <c r="BEV163" s="3"/>
      <c r="BEW163" s="3"/>
      <c r="BEX163" s="3"/>
      <c r="BEY163" s="3"/>
      <c r="BEZ163" s="3"/>
      <c r="BFA163" s="3"/>
      <c r="BFB163" s="3"/>
      <c r="BFC163" s="3"/>
      <c r="BFD163" s="3"/>
      <c r="BFE163" s="3"/>
      <c r="BFF163" s="3"/>
      <c r="BFG163" s="3"/>
      <c r="BFH163" s="3"/>
      <c r="BFI163" s="3"/>
      <c r="BFJ163" s="3"/>
      <c r="BFK163" s="3"/>
      <c r="BFL163" s="3"/>
      <c r="BFM163" s="3"/>
      <c r="BFN163" s="3"/>
      <c r="BFO163" s="3"/>
      <c r="BFP163" s="3"/>
      <c r="BFQ163" s="3"/>
      <c r="BFR163" s="3"/>
      <c r="BFS163" s="3"/>
      <c r="BFT163" s="3"/>
      <c r="BFU163" s="3"/>
      <c r="BFV163" s="3"/>
      <c r="BFW163" s="3"/>
      <c r="BFX163" s="3"/>
      <c r="BFY163" s="3"/>
      <c r="BFZ163" s="3"/>
      <c r="BGA163" s="3"/>
      <c r="BGB163" s="3"/>
      <c r="BGC163" s="3"/>
      <c r="BGD163" s="3"/>
      <c r="BGE163" s="3"/>
      <c r="BGF163" s="3"/>
      <c r="BGG163" s="3"/>
      <c r="BGH163" s="3"/>
      <c r="BGI163" s="3"/>
      <c r="BGJ163" s="3"/>
      <c r="BGK163" s="3"/>
      <c r="BGL163" s="3"/>
      <c r="BGM163" s="3"/>
      <c r="BGN163" s="3"/>
      <c r="BGO163" s="3"/>
      <c r="BGP163" s="3"/>
      <c r="BGQ163" s="3"/>
      <c r="BGR163" s="3"/>
      <c r="BGS163" s="3"/>
      <c r="BGT163" s="3"/>
      <c r="BGU163" s="3"/>
      <c r="BGV163" s="3"/>
      <c r="BGW163" s="3"/>
      <c r="BGX163" s="3"/>
      <c r="BGY163" s="3"/>
      <c r="BGZ163" s="3"/>
      <c r="BHA163" s="3"/>
      <c r="BHB163" s="3"/>
      <c r="BHC163" s="3"/>
      <c r="BHD163" s="3"/>
      <c r="BHE163" s="3"/>
      <c r="BHF163" s="3"/>
      <c r="BHG163" s="3"/>
      <c r="BHH163" s="3"/>
      <c r="BHI163" s="3"/>
      <c r="BHJ163" s="3"/>
      <c r="BHK163" s="3"/>
      <c r="BHL163" s="3"/>
      <c r="BHM163" s="3"/>
      <c r="BHN163" s="3"/>
      <c r="BHO163" s="3"/>
      <c r="BHP163" s="3"/>
      <c r="BHQ163" s="3"/>
      <c r="BHR163" s="3"/>
      <c r="BHS163" s="3"/>
      <c r="BHT163" s="3"/>
      <c r="BHU163" s="3"/>
      <c r="BHV163" s="3"/>
      <c r="BHW163" s="3"/>
      <c r="BHX163" s="3"/>
      <c r="BHY163" s="3"/>
      <c r="BHZ163" s="3"/>
      <c r="BIA163" s="3"/>
      <c r="BIB163" s="3"/>
      <c r="BIC163" s="3"/>
      <c r="BID163" s="3"/>
      <c r="BIE163" s="3"/>
      <c r="BIF163" s="3"/>
      <c r="BIG163" s="3"/>
      <c r="BIH163" s="3"/>
      <c r="BII163" s="3"/>
      <c r="BIJ163" s="3"/>
      <c r="BIK163" s="3"/>
      <c r="BIL163" s="3"/>
      <c r="BIM163" s="3"/>
      <c r="BIN163" s="3"/>
      <c r="BIO163" s="3"/>
      <c r="BIP163" s="3"/>
      <c r="BIQ163" s="3"/>
      <c r="BIR163" s="3"/>
      <c r="BIS163" s="3"/>
      <c r="BIT163" s="3"/>
      <c r="BIU163" s="3"/>
      <c r="BIV163" s="3"/>
      <c r="BIW163" s="3"/>
      <c r="BIX163" s="3"/>
      <c r="BIY163" s="3"/>
      <c r="BIZ163" s="3"/>
      <c r="BJA163" s="3"/>
      <c r="BJB163" s="3"/>
      <c r="BJC163" s="3"/>
      <c r="BJD163" s="3"/>
      <c r="BJE163" s="3"/>
      <c r="BJF163" s="3"/>
      <c r="BJG163" s="3"/>
      <c r="BJH163" s="3"/>
      <c r="BJI163" s="3"/>
      <c r="BJJ163" s="3"/>
      <c r="BJK163" s="3"/>
      <c r="BJL163" s="3"/>
      <c r="BJM163" s="3"/>
      <c r="BJN163" s="3"/>
      <c r="BJO163" s="3"/>
      <c r="BJP163" s="3"/>
      <c r="BJQ163" s="3"/>
      <c r="BJR163" s="3"/>
      <c r="BJS163" s="3"/>
      <c r="BJT163" s="3"/>
      <c r="BJU163" s="3"/>
      <c r="BJV163" s="3"/>
      <c r="BJW163" s="3"/>
      <c r="BJX163" s="3"/>
      <c r="BJY163" s="3"/>
      <c r="BJZ163" s="3"/>
      <c r="BKA163" s="3"/>
      <c r="BKB163" s="3"/>
      <c r="BKC163" s="3"/>
      <c r="BKD163" s="3"/>
      <c r="BKE163" s="3"/>
      <c r="BKF163" s="3"/>
      <c r="BKG163" s="3"/>
      <c r="BKH163" s="3"/>
      <c r="BKI163" s="3"/>
      <c r="BKJ163" s="3"/>
      <c r="BKK163" s="3"/>
      <c r="BKL163" s="3"/>
      <c r="BKM163" s="3"/>
      <c r="BKN163" s="3"/>
      <c r="BKO163" s="3"/>
      <c r="BKP163" s="3"/>
      <c r="BKQ163" s="3"/>
      <c r="BKR163" s="3"/>
      <c r="BKS163" s="3"/>
      <c r="BKT163" s="3"/>
      <c r="BKU163" s="3"/>
      <c r="BKV163" s="3"/>
      <c r="BKW163" s="3"/>
      <c r="BKX163" s="3"/>
      <c r="BKY163" s="3"/>
      <c r="BKZ163" s="3"/>
      <c r="BLA163" s="3"/>
      <c r="BLB163" s="3"/>
      <c r="BLC163" s="3"/>
      <c r="BLD163" s="3"/>
      <c r="BLE163" s="3"/>
      <c r="BLF163" s="3"/>
      <c r="BLG163" s="3"/>
      <c r="BLH163" s="3"/>
      <c r="BLI163" s="3"/>
      <c r="BLJ163" s="3"/>
      <c r="BLK163" s="3"/>
      <c r="BLL163" s="3"/>
      <c r="BLM163" s="3"/>
      <c r="BLN163" s="3"/>
      <c r="BLO163" s="3"/>
      <c r="BLP163" s="3"/>
      <c r="BLQ163" s="3"/>
      <c r="BLR163" s="3"/>
      <c r="BLS163" s="3"/>
      <c r="BLT163" s="3"/>
      <c r="BLU163" s="3"/>
      <c r="BLV163" s="3"/>
      <c r="BLW163" s="3"/>
      <c r="BLX163" s="3"/>
      <c r="BLY163" s="3"/>
      <c r="BLZ163" s="3"/>
      <c r="BMA163" s="3"/>
      <c r="BMB163" s="3"/>
      <c r="BMC163" s="3"/>
      <c r="BMD163" s="3"/>
      <c r="BME163" s="3"/>
      <c r="BMF163" s="3"/>
      <c r="BMG163" s="3"/>
      <c r="BMH163" s="3"/>
      <c r="BMI163" s="3"/>
      <c r="BMJ163" s="3"/>
      <c r="BMK163" s="3"/>
      <c r="BML163" s="3"/>
      <c r="BMM163" s="3"/>
      <c r="BMN163" s="3"/>
      <c r="BMO163" s="3"/>
      <c r="BMP163" s="3"/>
      <c r="BMQ163" s="3"/>
      <c r="BMR163" s="3"/>
      <c r="BMS163" s="3"/>
      <c r="BMT163" s="3"/>
      <c r="BMU163" s="3"/>
      <c r="BMV163" s="3"/>
      <c r="BMW163" s="3"/>
      <c r="BMX163" s="3"/>
      <c r="BMY163" s="3"/>
      <c r="BMZ163" s="3"/>
      <c r="BNA163" s="3"/>
      <c r="BNB163" s="3"/>
      <c r="BNC163" s="3"/>
      <c r="BND163" s="3"/>
      <c r="BNE163" s="3"/>
      <c r="BNF163" s="3"/>
      <c r="BNG163" s="3"/>
      <c r="BNH163" s="3"/>
      <c r="BNI163" s="3"/>
      <c r="BNJ163" s="3"/>
      <c r="BNK163" s="3"/>
      <c r="BNL163" s="3"/>
      <c r="BNM163" s="3"/>
      <c r="BNN163" s="3"/>
      <c r="BNO163" s="3"/>
      <c r="BNP163" s="3"/>
      <c r="BNQ163" s="3"/>
      <c r="BNR163" s="3"/>
      <c r="BNS163" s="3"/>
      <c r="BNT163" s="3"/>
      <c r="BNU163" s="3"/>
      <c r="BNV163" s="3"/>
      <c r="BNW163" s="3"/>
      <c r="BNX163" s="3"/>
      <c r="BNY163" s="3"/>
      <c r="BNZ163" s="3"/>
      <c r="BOA163" s="3"/>
      <c r="BOB163" s="3"/>
      <c r="BOC163" s="3"/>
      <c r="BOD163" s="3"/>
      <c r="BOE163" s="3"/>
      <c r="BOF163" s="3"/>
      <c r="BOG163" s="3"/>
      <c r="BOH163" s="3"/>
      <c r="BOI163" s="3"/>
      <c r="BOJ163" s="3"/>
      <c r="BOK163" s="3"/>
      <c r="BOL163" s="3"/>
      <c r="BOM163" s="3"/>
      <c r="BON163" s="3"/>
      <c r="BOO163" s="3"/>
      <c r="BOP163" s="3"/>
      <c r="BOQ163" s="3"/>
      <c r="BOR163" s="3"/>
      <c r="BOS163" s="3"/>
      <c r="BOT163" s="3"/>
      <c r="BOU163" s="3"/>
      <c r="BOV163" s="3"/>
      <c r="BOW163" s="3"/>
      <c r="BOX163" s="3"/>
      <c r="BOY163" s="3"/>
      <c r="BOZ163" s="3"/>
      <c r="BPA163" s="3"/>
      <c r="BPB163" s="3"/>
      <c r="BPC163" s="3"/>
      <c r="BPD163" s="3"/>
      <c r="BPE163" s="3"/>
      <c r="BPF163" s="3"/>
      <c r="BPG163" s="3"/>
      <c r="BPH163" s="3"/>
      <c r="BPI163" s="3"/>
      <c r="BPJ163" s="3"/>
      <c r="BPK163" s="3"/>
      <c r="BPL163" s="3"/>
      <c r="BPM163" s="3"/>
      <c r="BPN163" s="3"/>
      <c r="BPO163" s="3"/>
      <c r="BPP163" s="3"/>
      <c r="BPQ163" s="3"/>
      <c r="BPR163" s="3"/>
      <c r="BPS163" s="3"/>
      <c r="BPT163" s="3"/>
      <c r="BPU163" s="3"/>
      <c r="BPV163" s="3"/>
      <c r="BPW163" s="3"/>
      <c r="BPX163" s="3"/>
      <c r="BPY163" s="3"/>
      <c r="BPZ163" s="3"/>
      <c r="BQA163" s="3"/>
      <c r="BQB163" s="3"/>
      <c r="BQC163" s="3"/>
      <c r="BQD163" s="3"/>
      <c r="BQE163" s="3"/>
      <c r="BQF163" s="3"/>
      <c r="BQG163" s="3"/>
      <c r="BQH163" s="3"/>
      <c r="BQI163" s="3"/>
      <c r="BQJ163" s="3"/>
      <c r="BQK163" s="3"/>
      <c r="BQL163" s="3"/>
      <c r="BQM163" s="3"/>
      <c r="BQN163" s="3"/>
      <c r="BQO163" s="3"/>
      <c r="BQP163" s="3"/>
      <c r="BQQ163" s="3"/>
      <c r="BQR163" s="3"/>
      <c r="BQS163" s="3"/>
      <c r="BQT163" s="3"/>
      <c r="BQU163" s="3"/>
      <c r="BQV163" s="3"/>
      <c r="BQW163" s="3"/>
      <c r="BQX163" s="3"/>
      <c r="BQY163" s="3"/>
      <c r="BQZ163" s="3"/>
      <c r="BRA163" s="3"/>
      <c r="BRB163" s="3"/>
      <c r="BRC163" s="3"/>
      <c r="BRD163" s="3"/>
      <c r="BRE163" s="3"/>
      <c r="BRF163" s="3"/>
      <c r="BRG163" s="3"/>
      <c r="BRH163" s="3"/>
      <c r="BRI163" s="3"/>
      <c r="BRJ163" s="3"/>
      <c r="BRK163" s="3"/>
      <c r="BRL163" s="3"/>
      <c r="BRM163" s="3"/>
      <c r="BRN163" s="3"/>
      <c r="BRO163" s="3"/>
      <c r="BRP163" s="3"/>
      <c r="BRQ163" s="3"/>
      <c r="BRR163" s="3"/>
      <c r="BRS163" s="3"/>
      <c r="BRT163" s="3"/>
      <c r="BRU163" s="3"/>
      <c r="BRV163" s="3"/>
      <c r="BRW163" s="3"/>
      <c r="BRX163" s="3"/>
      <c r="BRY163" s="3"/>
      <c r="BRZ163" s="3"/>
      <c r="BSA163" s="3"/>
      <c r="BSB163" s="3"/>
      <c r="BSC163" s="3"/>
      <c r="BSD163" s="3"/>
      <c r="BSE163" s="3"/>
      <c r="BSF163" s="3"/>
      <c r="BSG163" s="3"/>
      <c r="BSH163" s="3"/>
      <c r="BSI163" s="3"/>
      <c r="BSJ163" s="3"/>
      <c r="BSK163" s="3"/>
      <c r="BSL163" s="3"/>
      <c r="BSM163" s="3"/>
      <c r="BSN163" s="3"/>
      <c r="BSO163" s="3"/>
      <c r="BSP163" s="3"/>
      <c r="BSQ163" s="3"/>
      <c r="BSR163" s="3"/>
      <c r="BSS163" s="3"/>
      <c r="BST163" s="3"/>
      <c r="BSU163" s="3"/>
      <c r="BSV163" s="3"/>
      <c r="BSW163" s="3"/>
      <c r="BSX163" s="3"/>
      <c r="BSY163" s="3"/>
      <c r="BSZ163" s="3"/>
      <c r="BTA163" s="3"/>
      <c r="BTB163" s="3"/>
      <c r="BTC163" s="3"/>
      <c r="BTD163" s="3"/>
      <c r="BTE163" s="3"/>
      <c r="BTF163" s="3"/>
      <c r="BTG163" s="3"/>
      <c r="BTH163" s="3"/>
      <c r="BTI163" s="3"/>
      <c r="BTJ163" s="3"/>
      <c r="BTK163" s="3"/>
      <c r="BTL163" s="3"/>
      <c r="BTM163" s="3"/>
      <c r="BTN163" s="3"/>
      <c r="BTO163" s="3"/>
      <c r="BTP163" s="3"/>
      <c r="BTQ163" s="3"/>
      <c r="BTR163" s="3"/>
      <c r="BTS163" s="3"/>
      <c r="BTT163" s="3"/>
      <c r="BTU163" s="3"/>
      <c r="BTV163" s="3"/>
      <c r="BTW163" s="3"/>
      <c r="BTX163" s="3"/>
      <c r="BTY163" s="3"/>
      <c r="BTZ163" s="3"/>
      <c r="BUA163" s="3"/>
      <c r="BUB163" s="3"/>
      <c r="BUC163" s="3"/>
      <c r="BUD163" s="3"/>
      <c r="BUE163" s="3"/>
      <c r="BUF163" s="3"/>
      <c r="BUG163" s="3"/>
      <c r="BUH163" s="3"/>
      <c r="BUI163" s="3"/>
      <c r="BUJ163" s="3"/>
      <c r="BUK163" s="3"/>
      <c r="BUL163" s="3"/>
      <c r="BUM163" s="3"/>
      <c r="BUN163" s="3"/>
      <c r="BUO163" s="3"/>
      <c r="BUP163" s="3"/>
      <c r="BUQ163" s="3"/>
      <c r="BUR163" s="3"/>
      <c r="BUS163" s="3"/>
      <c r="BUT163" s="3"/>
      <c r="BUU163" s="3"/>
      <c r="BUV163" s="3"/>
      <c r="BUW163" s="3"/>
      <c r="BUX163" s="3"/>
      <c r="BUY163" s="3"/>
      <c r="BUZ163" s="3"/>
      <c r="BVA163" s="3"/>
      <c r="BVB163" s="3"/>
      <c r="BVC163" s="3"/>
      <c r="BVD163" s="3"/>
      <c r="BVE163" s="3"/>
      <c r="BVF163" s="3"/>
      <c r="BVG163" s="3"/>
      <c r="BVH163" s="3"/>
      <c r="BVI163" s="3"/>
      <c r="BVJ163" s="3"/>
      <c r="BVK163" s="3"/>
      <c r="BVL163" s="3"/>
      <c r="BVM163" s="3"/>
      <c r="BVN163" s="3"/>
      <c r="BVO163" s="3"/>
      <c r="BVP163" s="3"/>
      <c r="BVQ163" s="3"/>
      <c r="BVR163" s="3"/>
      <c r="BVS163" s="3"/>
      <c r="BVT163" s="3"/>
      <c r="BVU163" s="3"/>
      <c r="BVV163" s="3"/>
      <c r="BVW163" s="3"/>
      <c r="BVX163" s="3"/>
      <c r="BVY163" s="3"/>
      <c r="BVZ163" s="3"/>
      <c r="BWA163" s="3"/>
      <c r="BWB163" s="3"/>
      <c r="BWC163" s="3"/>
      <c r="BWD163" s="3"/>
      <c r="BWE163" s="3"/>
      <c r="BWF163" s="3"/>
      <c r="BWG163" s="3"/>
      <c r="BWH163" s="3"/>
      <c r="BWI163" s="3"/>
      <c r="BWJ163" s="3"/>
      <c r="BWK163" s="3"/>
      <c r="BWL163" s="3"/>
      <c r="BWM163" s="3"/>
      <c r="BWN163" s="3"/>
      <c r="BWO163" s="3"/>
      <c r="BWP163" s="3"/>
      <c r="BWQ163" s="3"/>
      <c r="BWR163" s="3"/>
      <c r="BWS163" s="3"/>
      <c r="BWT163" s="3"/>
      <c r="BWU163" s="3"/>
      <c r="BWV163" s="3"/>
      <c r="BWW163" s="3"/>
      <c r="BWX163" s="3"/>
      <c r="BWY163" s="3"/>
      <c r="BWZ163" s="3"/>
      <c r="BXA163" s="3"/>
      <c r="BXB163" s="3"/>
      <c r="BXC163" s="3"/>
      <c r="BXD163" s="3"/>
      <c r="BXE163" s="3"/>
      <c r="BXF163" s="3"/>
      <c r="BXG163" s="3"/>
      <c r="BXH163" s="3"/>
      <c r="BXI163" s="3"/>
      <c r="BXJ163" s="3"/>
      <c r="BXK163" s="3"/>
      <c r="BXL163" s="3"/>
      <c r="BXM163" s="3"/>
      <c r="BXN163" s="3"/>
      <c r="BXO163" s="3"/>
      <c r="BXP163" s="3"/>
      <c r="BXQ163" s="3"/>
      <c r="BXR163" s="3"/>
      <c r="BXS163" s="3"/>
      <c r="BXT163" s="3"/>
      <c r="BXU163" s="3"/>
      <c r="BXV163" s="3"/>
      <c r="BXW163" s="3"/>
      <c r="BXX163" s="3"/>
      <c r="BXY163" s="3"/>
      <c r="BXZ163" s="3"/>
      <c r="BYA163" s="3"/>
      <c r="BYB163" s="3"/>
      <c r="BYC163" s="3"/>
      <c r="BYD163" s="3"/>
      <c r="BYE163" s="3"/>
      <c r="BYF163" s="3"/>
      <c r="BYG163" s="3"/>
      <c r="BYH163" s="3"/>
      <c r="BYI163" s="3"/>
      <c r="BYJ163" s="3"/>
      <c r="BYK163" s="3"/>
      <c r="BYL163" s="3"/>
      <c r="BYM163" s="3"/>
      <c r="BYN163" s="3"/>
      <c r="BYO163" s="3"/>
      <c r="BYP163" s="3"/>
      <c r="BYQ163" s="3"/>
      <c r="BYR163" s="3"/>
      <c r="BYS163" s="3"/>
      <c r="BYT163" s="3"/>
      <c r="BYU163" s="3"/>
      <c r="BYV163" s="3"/>
      <c r="BYW163" s="3"/>
      <c r="BYX163" s="3"/>
      <c r="BYY163" s="3"/>
      <c r="BYZ163" s="3"/>
      <c r="BZA163" s="3"/>
      <c r="BZB163" s="3"/>
      <c r="BZC163" s="3"/>
      <c r="BZD163" s="3"/>
      <c r="BZE163" s="3"/>
      <c r="BZF163" s="3"/>
      <c r="BZG163" s="3"/>
      <c r="BZH163" s="3"/>
      <c r="BZI163" s="3"/>
      <c r="BZJ163" s="3"/>
      <c r="BZK163" s="3"/>
      <c r="BZL163" s="3"/>
      <c r="BZM163" s="3"/>
      <c r="BZN163" s="3"/>
      <c r="BZO163" s="3"/>
      <c r="BZP163" s="3"/>
      <c r="BZQ163" s="3"/>
      <c r="BZR163" s="3"/>
      <c r="BZS163" s="3"/>
      <c r="BZT163" s="3"/>
      <c r="BZU163" s="3"/>
      <c r="BZV163" s="3"/>
      <c r="BZW163" s="3"/>
      <c r="BZX163" s="3"/>
      <c r="BZY163" s="3"/>
      <c r="BZZ163" s="3"/>
      <c r="CAA163" s="3"/>
      <c r="CAB163" s="3"/>
      <c r="CAC163" s="3"/>
      <c r="CAD163" s="3"/>
      <c r="CAE163" s="3"/>
      <c r="CAF163" s="3"/>
      <c r="CAG163" s="3"/>
      <c r="CAH163" s="3"/>
      <c r="CAI163" s="3"/>
      <c r="CAJ163" s="3"/>
      <c r="CAK163" s="3"/>
      <c r="CAL163" s="3"/>
      <c r="CAM163" s="3"/>
      <c r="CAN163" s="3"/>
      <c r="CAO163" s="3"/>
      <c r="CAP163" s="3"/>
      <c r="CAQ163" s="3"/>
      <c r="CAR163" s="3"/>
      <c r="CAS163" s="3"/>
      <c r="CAT163" s="3"/>
      <c r="CAU163" s="3"/>
      <c r="CAV163" s="3"/>
      <c r="CAW163" s="3"/>
      <c r="CAX163" s="3"/>
      <c r="CAY163" s="3"/>
      <c r="CAZ163" s="3"/>
      <c r="CBA163" s="3"/>
      <c r="CBB163" s="3"/>
      <c r="CBC163" s="3"/>
      <c r="CBD163" s="3"/>
      <c r="CBE163" s="3"/>
      <c r="CBF163" s="3"/>
      <c r="CBG163" s="3"/>
      <c r="CBH163" s="3"/>
      <c r="CBI163" s="3"/>
      <c r="CBJ163" s="3"/>
      <c r="CBK163" s="3"/>
      <c r="CBL163" s="3"/>
      <c r="CBM163" s="3"/>
      <c r="CBN163" s="3"/>
      <c r="CBO163" s="3"/>
      <c r="CBP163" s="3"/>
      <c r="CBQ163" s="3"/>
      <c r="CBR163" s="3"/>
      <c r="CBS163" s="3"/>
      <c r="CBT163" s="3"/>
      <c r="CBU163" s="3"/>
      <c r="CBV163" s="3"/>
      <c r="CBW163" s="3"/>
      <c r="CBX163" s="3"/>
      <c r="CBY163" s="3"/>
      <c r="CBZ163" s="3"/>
      <c r="CCA163" s="3"/>
      <c r="CCB163" s="3"/>
      <c r="CCC163" s="3"/>
      <c r="CCD163" s="3"/>
      <c r="CCE163" s="3"/>
      <c r="CCF163" s="3"/>
      <c r="CCG163" s="3"/>
      <c r="CCH163" s="3"/>
      <c r="CCI163" s="3"/>
      <c r="CCJ163" s="3"/>
      <c r="CCK163" s="3"/>
      <c r="CCL163" s="3"/>
      <c r="CCM163" s="3"/>
      <c r="CCN163" s="3"/>
      <c r="CCO163" s="3"/>
      <c r="CCP163" s="3"/>
      <c r="CCQ163" s="3"/>
      <c r="CCR163" s="3"/>
      <c r="CCS163" s="3"/>
      <c r="CCT163" s="3"/>
      <c r="CCU163" s="3"/>
      <c r="CCV163" s="3"/>
      <c r="CCW163" s="3"/>
      <c r="CCX163" s="3"/>
      <c r="CCY163" s="3"/>
      <c r="CCZ163" s="3"/>
      <c r="CDA163" s="3"/>
      <c r="CDB163" s="3"/>
      <c r="CDC163" s="3"/>
      <c r="CDD163" s="3"/>
      <c r="CDE163" s="3"/>
      <c r="CDF163" s="3"/>
      <c r="CDG163" s="3"/>
      <c r="CDH163" s="3"/>
      <c r="CDI163" s="3"/>
      <c r="CDJ163" s="3"/>
      <c r="CDK163" s="3"/>
      <c r="CDL163" s="3"/>
      <c r="CDM163" s="3"/>
      <c r="CDN163" s="3"/>
      <c r="CDO163" s="3"/>
      <c r="CDP163" s="3"/>
      <c r="CDQ163" s="3"/>
      <c r="CDR163" s="3"/>
      <c r="CDS163" s="3"/>
      <c r="CDT163" s="3"/>
      <c r="CDU163" s="3"/>
      <c r="CDV163" s="3"/>
      <c r="CDW163" s="3"/>
      <c r="CDX163" s="3"/>
      <c r="CDY163" s="3"/>
      <c r="CDZ163" s="3"/>
      <c r="CEA163" s="3"/>
      <c r="CEB163" s="3"/>
      <c r="CEC163" s="3"/>
      <c r="CED163" s="3"/>
      <c r="CEE163" s="3"/>
      <c r="CEF163" s="3"/>
      <c r="CEG163" s="3"/>
      <c r="CEH163" s="3"/>
      <c r="CEI163" s="3"/>
      <c r="CEJ163" s="3"/>
      <c r="CEK163" s="3"/>
      <c r="CEL163" s="3"/>
      <c r="CEM163" s="3"/>
      <c r="CEN163" s="3"/>
      <c r="CEO163" s="3"/>
      <c r="CEP163" s="3"/>
      <c r="CEQ163" s="3"/>
      <c r="CER163" s="3"/>
      <c r="CES163" s="3"/>
      <c r="CET163" s="3"/>
      <c r="CEU163" s="3"/>
      <c r="CEV163" s="3"/>
      <c r="CEW163" s="3"/>
      <c r="CEX163" s="3"/>
      <c r="CEY163" s="3"/>
      <c r="CEZ163" s="3"/>
      <c r="CFA163" s="3"/>
      <c r="CFB163" s="3"/>
      <c r="CFC163" s="3"/>
      <c r="CFD163" s="3"/>
      <c r="CFE163" s="3"/>
      <c r="CFF163" s="3"/>
      <c r="CFG163" s="3"/>
      <c r="CFH163" s="3"/>
      <c r="CFI163" s="3"/>
      <c r="CFJ163" s="3"/>
      <c r="CFK163" s="3"/>
      <c r="CFL163" s="3"/>
      <c r="CFM163" s="3"/>
      <c r="CFN163" s="3"/>
      <c r="CFO163" s="3"/>
      <c r="CFP163" s="3"/>
      <c r="CFQ163" s="3"/>
      <c r="CFR163" s="3"/>
      <c r="CFS163" s="3"/>
      <c r="CFT163" s="3"/>
      <c r="CFU163" s="3"/>
      <c r="CFV163" s="3"/>
      <c r="CFW163" s="3"/>
      <c r="CFX163" s="3"/>
      <c r="CFY163" s="3"/>
      <c r="CFZ163" s="3"/>
      <c r="CGA163" s="3"/>
      <c r="CGB163" s="3"/>
      <c r="CGC163" s="3"/>
      <c r="CGD163" s="3"/>
      <c r="CGE163" s="3"/>
      <c r="CGF163" s="3"/>
      <c r="CGG163" s="3"/>
      <c r="CGH163" s="3"/>
      <c r="CGI163" s="3"/>
      <c r="CGJ163" s="3"/>
      <c r="CGK163" s="3"/>
      <c r="CGL163" s="3"/>
      <c r="CGM163" s="3"/>
      <c r="CGN163" s="3"/>
      <c r="CGO163" s="3"/>
      <c r="CGP163" s="3"/>
      <c r="CGQ163" s="3"/>
      <c r="CGR163" s="3"/>
      <c r="CGS163" s="3"/>
      <c r="CGT163" s="3"/>
      <c r="CGU163" s="3"/>
      <c r="CGV163" s="3"/>
      <c r="CGW163" s="3"/>
      <c r="CGX163" s="3"/>
      <c r="CGY163" s="3"/>
      <c r="CGZ163" s="3"/>
      <c r="CHA163" s="3"/>
      <c r="CHB163" s="3"/>
      <c r="CHC163" s="3"/>
      <c r="CHD163" s="3"/>
      <c r="CHE163" s="3"/>
      <c r="CHF163" s="3"/>
      <c r="CHG163" s="3"/>
      <c r="CHH163" s="3"/>
      <c r="CHI163" s="3"/>
      <c r="CHJ163" s="3"/>
      <c r="CHK163" s="3"/>
      <c r="CHL163" s="3"/>
      <c r="CHM163" s="3"/>
      <c r="CHN163" s="3"/>
      <c r="CHO163" s="3"/>
      <c r="CHP163" s="3"/>
      <c r="CHQ163" s="3"/>
      <c r="CHR163" s="3"/>
      <c r="CHS163" s="3"/>
      <c r="CHT163" s="3"/>
      <c r="CHU163" s="3"/>
      <c r="CHV163" s="3"/>
      <c r="CHW163" s="3"/>
      <c r="CHX163" s="3"/>
      <c r="CHY163" s="3"/>
      <c r="CHZ163" s="3"/>
      <c r="CIA163" s="3"/>
      <c r="CIB163" s="3"/>
      <c r="CIC163" s="3"/>
      <c r="CID163" s="3"/>
      <c r="CIE163" s="3"/>
      <c r="CIF163" s="3"/>
      <c r="CIG163" s="3"/>
      <c r="CIH163" s="3"/>
      <c r="CII163" s="3"/>
      <c r="CIJ163" s="3"/>
      <c r="CIK163" s="3"/>
      <c r="CIL163" s="3"/>
      <c r="CIM163" s="3"/>
      <c r="CIN163" s="3"/>
      <c r="CIO163" s="3"/>
      <c r="CIP163" s="3"/>
      <c r="CIQ163" s="3"/>
      <c r="CIR163" s="3"/>
      <c r="CIS163" s="3"/>
      <c r="CIT163" s="3"/>
      <c r="CIU163" s="3"/>
      <c r="CIV163" s="3"/>
      <c r="CIW163" s="3"/>
      <c r="CIX163" s="3"/>
      <c r="CIY163" s="3"/>
      <c r="CIZ163" s="3"/>
      <c r="CJA163" s="3"/>
      <c r="CJB163" s="3"/>
      <c r="CJC163" s="3"/>
      <c r="CJD163" s="3"/>
      <c r="CJE163" s="3"/>
      <c r="CJF163" s="3"/>
      <c r="CJG163" s="3"/>
      <c r="CJH163" s="3"/>
      <c r="CJI163" s="3"/>
      <c r="CJJ163" s="3"/>
      <c r="CJK163" s="3"/>
      <c r="CJL163" s="3"/>
      <c r="CJM163" s="3"/>
      <c r="CJN163" s="3"/>
      <c r="CJO163" s="3"/>
      <c r="CJP163" s="3"/>
      <c r="CJQ163" s="3"/>
      <c r="CJR163" s="3"/>
      <c r="CJS163" s="3"/>
      <c r="CJT163" s="3"/>
      <c r="CJU163" s="3"/>
      <c r="CJV163" s="3"/>
      <c r="CJW163" s="3"/>
      <c r="CJX163" s="3"/>
      <c r="CJY163" s="3"/>
      <c r="CJZ163" s="3"/>
      <c r="CKA163" s="3"/>
      <c r="CKB163" s="3"/>
      <c r="CKC163" s="3"/>
      <c r="CKD163" s="3"/>
      <c r="CKE163" s="3"/>
      <c r="CKF163" s="3"/>
      <c r="CKG163" s="3"/>
      <c r="CKH163" s="3"/>
      <c r="CKI163" s="3"/>
      <c r="CKJ163" s="3"/>
      <c r="CKK163" s="3"/>
      <c r="CKL163" s="3"/>
      <c r="CKM163" s="3"/>
      <c r="CKN163" s="3"/>
      <c r="CKO163" s="3"/>
      <c r="CKP163" s="3"/>
      <c r="CKQ163" s="3"/>
      <c r="CKR163" s="3"/>
      <c r="CKS163" s="3"/>
      <c r="CKT163" s="3"/>
      <c r="CKU163" s="3"/>
      <c r="CKV163" s="3"/>
      <c r="CKW163" s="3"/>
      <c r="CKX163" s="3"/>
      <c r="CKY163" s="3"/>
      <c r="CKZ163" s="3"/>
      <c r="CLA163" s="3"/>
      <c r="CLB163" s="3"/>
      <c r="CLC163" s="3"/>
      <c r="CLD163" s="3"/>
      <c r="CLE163" s="3"/>
      <c r="CLF163" s="3"/>
      <c r="CLG163" s="3"/>
      <c r="CLH163" s="3"/>
      <c r="CLI163" s="3"/>
      <c r="CLJ163" s="3"/>
      <c r="CLK163" s="3"/>
      <c r="CLL163" s="3"/>
      <c r="CLM163" s="3"/>
      <c r="CLN163" s="3"/>
      <c r="CLO163" s="3"/>
      <c r="CLP163" s="3"/>
      <c r="CLQ163" s="3"/>
      <c r="CLR163" s="3"/>
      <c r="CLS163" s="3"/>
      <c r="CLT163" s="3"/>
      <c r="CLU163" s="3"/>
      <c r="CLV163" s="3"/>
      <c r="CLW163" s="3"/>
      <c r="CLX163" s="3"/>
      <c r="CLY163" s="3"/>
      <c r="CLZ163" s="3"/>
      <c r="CMA163" s="3"/>
      <c r="CMB163" s="3"/>
      <c r="CMC163" s="3"/>
      <c r="CMD163" s="3"/>
      <c r="CME163" s="3"/>
      <c r="CMF163" s="3"/>
      <c r="CMG163" s="3"/>
      <c r="CMH163" s="3"/>
      <c r="CMI163" s="3"/>
      <c r="CMJ163" s="3"/>
      <c r="CMK163" s="3"/>
      <c r="CML163" s="3"/>
      <c r="CMM163" s="3"/>
      <c r="CMN163" s="3"/>
      <c r="CMO163" s="3"/>
      <c r="CMP163" s="3"/>
      <c r="CMQ163" s="3"/>
      <c r="CMR163" s="3"/>
      <c r="CMS163" s="3"/>
      <c r="CMT163" s="3"/>
      <c r="CMU163" s="3"/>
      <c r="CMV163" s="3"/>
      <c r="CMW163" s="3"/>
      <c r="CMX163" s="3"/>
      <c r="CMY163" s="3"/>
      <c r="CMZ163" s="3"/>
      <c r="CNA163" s="3"/>
      <c r="CNB163" s="3"/>
      <c r="CNC163" s="3"/>
      <c r="CND163" s="3"/>
      <c r="CNE163" s="3"/>
      <c r="CNF163" s="3"/>
      <c r="CNG163" s="3"/>
      <c r="CNH163" s="3"/>
      <c r="CNI163" s="3"/>
      <c r="CNJ163" s="3"/>
      <c r="CNK163" s="3"/>
      <c r="CNL163" s="3"/>
      <c r="CNM163" s="3"/>
      <c r="CNN163" s="3"/>
      <c r="CNO163" s="3"/>
      <c r="CNP163" s="3"/>
      <c r="CNQ163" s="3"/>
      <c r="CNR163" s="3"/>
      <c r="CNS163" s="3"/>
      <c r="CNT163" s="3"/>
      <c r="CNU163" s="3"/>
      <c r="CNV163" s="3"/>
      <c r="CNW163" s="3"/>
      <c r="CNX163" s="3"/>
      <c r="CNY163" s="3"/>
      <c r="CNZ163" s="3"/>
      <c r="COA163" s="3"/>
      <c r="COB163" s="3"/>
      <c r="COC163" s="3"/>
      <c r="COD163" s="3"/>
      <c r="COE163" s="3"/>
      <c r="COF163" s="3"/>
      <c r="COG163" s="3"/>
      <c r="COH163" s="3"/>
      <c r="COI163" s="3"/>
      <c r="COJ163" s="3"/>
      <c r="COK163" s="3"/>
      <c r="COL163" s="3"/>
      <c r="COM163" s="3"/>
      <c r="CON163" s="3"/>
      <c r="COO163" s="3"/>
      <c r="COP163" s="3"/>
      <c r="COQ163" s="3"/>
      <c r="COR163" s="3"/>
      <c r="COS163" s="3"/>
      <c r="COT163" s="3"/>
      <c r="COU163" s="3"/>
      <c r="COV163" s="3"/>
      <c r="COW163" s="3"/>
      <c r="COX163" s="3"/>
      <c r="COY163" s="3"/>
      <c r="COZ163" s="3"/>
      <c r="CPA163" s="3"/>
      <c r="CPB163" s="3"/>
      <c r="CPC163" s="3"/>
      <c r="CPD163" s="3"/>
      <c r="CPE163" s="3"/>
      <c r="CPF163" s="3"/>
      <c r="CPG163" s="3"/>
      <c r="CPH163" s="3"/>
      <c r="CPI163" s="3"/>
      <c r="CPJ163" s="3"/>
      <c r="CPK163" s="3"/>
      <c r="CPL163" s="3"/>
      <c r="CPM163" s="3"/>
      <c r="CPN163" s="3"/>
      <c r="CPO163" s="3"/>
      <c r="CPP163" s="3"/>
      <c r="CPQ163" s="3"/>
      <c r="CPR163" s="3"/>
      <c r="CPS163" s="3"/>
      <c r="CPT163" s="3"/>
      <c r="CPU163" s="3"/>
      <c r="CPV163" s="3"/>
      <c r="CPW163" s="3"/>
      <c r="CPX163" s="3"/>
      <c r="CPY163" s="3"/>
      <c r="CPZ163" s="3"/>
      <c r="CQA163" s="3"/>
      <c r="CQB163" s="3"/>
      <c r="CQC163" s="3"/>
      <c r="CQD163" s="3"/>
      <c r="CQE163" s="3"/>
      <c r="CQF163" s="3"/>
      <c r="CQG163" s="3"/>
      <c r="CQH163" s="3"/>
      <c r="CQI163" s="3"/>
      <c r="CQJ163" s="3"/>
      <c r="CQK163" s="3"/>
      <c r="CQL163" s="3"/>
      <c r="CQM163" s="3"/>
      <c r="CQN163" s="3"/>
      <c r="CQO163" s="3"/>
      <c r="CQP163" s="3"/>
      <c r="CQQ163" s="3"/>
      <c r="CQR163" s="3"/>
      <c r="CQS163" s="3"/>
      <c r="CQT163" s="3"/>
      <c r="CQU163" s="3"/>
      <c r="CQV163" s="3"/>
      <c r="CQW163" s="3"/>
      <c r="CQX163" s="3"/>
      <c r="CQY163" s="3"/>
      <c r="CQZ163" s="3"/>
      <c r="CRA163" s="3"/>
      <c r="CRB163" s="3"/>
      <c r="CRC163" s="3"/>
      <c r="CRD163" s="3"/>
      <c r="CRE163" s="3"/>
      <c r="CRF163" s="3"/>
      <c r="CRG163" s="3"/>
      <c r="CRH163" s="3"/>
      <c r="CRI163" s="3"/>
      <c r="CRJ163" s="3"/>
      <c r="CRK163" s="3"/>
      <c r="CRL163" s="3"/>
      <c r="CRM163" s="3"/>
      <c r="CRN163" s="3"/>
      <c r="CRO163" s="3"/>
      <c r="CRP163" s="3"/>
      <c r="CRQ163" s="3"/>
      <c r="CRR163" s="3"/>
      <c r="CRS163" s="3"/>
      <c r="CRT163" s="3"/>
      <c r="CRU163" s="3"/>
      <c r="CRV163" s="3"/>
      <c r="CRW163" s="3"/>
      <c r="CRX163" s="3"/>
      <c r="CRY163" s="3"/>
      <c r="CRZ163" s="3"/>
      <c r="CSA163" s="3"/>
      <c r="CSB163" s="3"/>
      <c r="CSC163" s="3"/>
      <c r="CSD163" s="3"/>
      <c r="CSE163" s="3"/>
      <c r="CSF163" s="3"/>
      <c r="CSG163" s="3"/>
      <c r="CSH163" s="3"/>
      <c r="CSI163" s="3"/>
      <c r="CSJ163" s="3"/>
      <c r="CSK163" s="3"/>
      <c r="CSL163" s="3"/>
      <c r="CSM163" s="3"/>
      <c r="CSN163" s="3"/>
      <c r="CSO163" s="3"/>
      <c r="CSP163" s="3"/>
      <c r="CSQ163" s="3"/>
      <c r="CSR163" s="3"/>
      <c r="CSS163" s="3"/>
      <c r="CST163" s="3"/>
      <c r="CSU163" s="3"/>
      <c r="CSV163" s="3"/>
      <c r="CSW163" s="3"/>
      <c r="CSX163" s="3"/>
      <c r="CSY163" s="3"/>
      <c r="CSZ163" s="3"/>
      <c r="CTA163" s="3"/>
      <c r="CTB163" s="3"/>
      <c r="CTC163" s="3"/>
      <c r="CTD163" s="3"/>
      <c r="CTE163" s="3"/>
      <c r="CTF163" s="3"/>
      <c r="CTG163" s="3"/>
      <c r="CTH163" s="3"/>
      <c r="CTI163" s="3"/>
      <c r="CTJ163" s="3"/>
      <c r="CTK163" s="3"/>
      <c r="CTL163" s="3"/>
      <c r="CTM163" s="3"/>
      <c r="CTN163" s="3"/>
      <c r="CTO163" s="3"/>
      <c r="CTP163" s="3"/>
      <c r="CTQ163" s="3"/>
      <c r="CTR163" s="3"/>
      <c r="CTS163" s="3"/>
      <c r="CTT163" s="3"/>
      <c r="CTU163" s="3"/>
      <c r="CTV163" s="3"/>
      <c r="CTW163" s="3"/>
      <c r="CTX163" s="3"/>
      <c r="CTY163" s="3"/>
      <c r="CTZ163" s="3"/>
      <c r="CUA163" s="3"/>
      <c r="CUB163" s="3"/>
      <c r="CUC163" s="3"/>
      <c r="CUD163" s="3"/>
      <c r="CUE163" s="3"/>
      <c r="CUF163" s="3"/>
      <c r="CUG163" s="3"/>
      <c r="CUH163" s="3"/>
      <c r="CUI163" s="3"/>
      <c r="CUJ163" s="3"/>
      <c r="CUK163" s="3"/>
      <c r="CUL163" s="3"/>
      <c r="CUM163" s="3"/>
      <c r="CUN163" s="3"/>
      <c r="CUO163" s="3"/>
      <c r="CUP163" s="3"/>
      <c r="CUQ163" s="3"/>
      <c r="CUR163" s="3"/>
      <c r="CUS163" s="3"/>
      <c r="CUT163" s="3"/>
      <c r="CUU163" s="3"/>
      <c r="CUV163" s="3"/>
      <c r="CUW163" s="3"/>
      <c r="CUX163" s="3"/>
      <c r="CUY163" s="3"/>
      <c r="CUZ163" s="3"/>
      <c r="CVA163" s="3"/>
      <c r="CVB163" s="3"/>
      <c r="CVC163" s="3"/>
      <c r="CVD163" s="3"/>
      <c r="CVE163" s="3"/>
      <c r="CVF163" s="3"/>
      <c r="CVG163" s="3"/>
      <c r="CVH163" s="3"/>
      <c r="CVI163" s="3"/>
      <c r="CVJ163" s="3"/>
      <c r="CVK163" s="3"/>
      <c r="CVL163" s="3"/>
      <c r="CVM163" s="3"/>
      <c r="CVN163" s="3"/>
      <c r="CVO163" s="3"/>
      <c r="CVP163" s="3"/>
      <c r="CVQ163" s="3"/>
      <c r="CVR163" s="3"/>
      <c r="CVS163" s="3"/>
      <c r="CVT163" s="3"/>
      <c r="CVU163" s="3"/>
      <c r="CVV163" s="3"/>
      <c r="CVW163" s="3"/>
      <c r="CVX163" s="3"/>
      <c r="CVY163" s="3"/>
      <c r="CVZ163" s="3"/>
      <c r="CWA163" s="3"/>
      <c r="CWB163" s="3"/>
      <c r="CWC163" s="3"/>
      <c r="CWD163" s="3"/>
      <c r="CWE163" s="3"/>
      <c r="CWF163" s="3"/>
      <c r="CWG163" s="3"/>
      <c r="CWH163" s="3"/>
      <c r="CWI163" s="3"/>
      <c r="CWJ163" s="3"/>
      <c r="CWK163" s="3"/>
      <c r="CWL163" s="3"/>
      <c r="CWM163" s="3"/>
      <c r="CWN163" s="3"/>
      <c r="CWO163" s="3"/>
      <c r="CWP163" s="3"/>
      <c r="CWQ163" s="3"/>
      <c r="CWR163" s="3"/>
      <c r="CWS163" s="3"/>
      <c r="CWT163" s="3"/>
      <c r="CWU163" s="3"/>
      <c r="CWV163" s="3"/>
      <c r="CWW163" s="3"/>
      <c r="CWX163" s="3"/>
      <c r="CWY163" s="3"/>
      <c r="CWZ163" s="3"/>
      <c r="CXA163" s="3"/>
      <c r="CXB163" s="3"/>
      <c r="CXC163" s="3"/>
      <c r="CXD163" s="3"/>
      <c r="CXE163" s="3"/>
      <c r="CXF163" s="3"/>
      <c r="CXG163" s="3"/>
      <c r="CXH163" s="3"/>
      <c r="CXI163" s="3"/>
      <c r="CXJ163" s="3"/>
      <c r="CXK163" s="3"/>
      <c r="CXL163" s="3"/>
      <c r="CXM163" s="3"/>
      <c r="CXN163" s="3"/>
      <c r="CXO163" s="3"/>
      <c r="CXP163" s="3"/>
      <c r="CXQ163" s="3"/>
      <c r="CXR163" s="3"/>
      <c r="CXS163" s="3"/>
      <c r="CXT163" s="3"/>
      <c r="CXU163" s="3"/>
      <c r="CXV163" s="3"/>
      <c r="CXW163" s="3"/>
      <c r="CXX163" s="3"/>
      <c r="CXY163" s="3"/>
      <c r="CXZ163" s="3"/>
      <c r="CYA163" s="3"/>
      <c r="CYB163" s="3"/>
      <c r="CYC163" s="3"/>
      <c r="CYD163" s="3"/>
      <c r="CYE163" s="3"/>
      <c r="CYF163" s="3"/>
      <c r="CYG163" s="3"/>
      <c r="CYH163" s="3"/>
      <c r="CYI163" s="3"/>
      <c r="CYJ163" s="3"/>
      <c r="CYK163" s="3"/>
      <c r="CYL163" s="3"/>
      <c r="CYM163" s="3"/>
      <c r="CYN163" s="3"/>
      <c r="CYO163" s="3"/>
      <c r="CYP163" s="3"/>
      <c r="CYQ163" s="3"/>
      <c r="CYR163" s="3"/>
      <c r="CYS163" s="3"/>
      <c r="CYT163" s="3"/>
      <c r="CYU163" s="3"/>
      <c r="CYV163" s="3"/>
      <c r="CYW163" s="3"/>
      <c r="CYX163" s="3"/>
      <c r="CYY163" s="3"/>
      <c r="CYZ163" s="3"/>
      <c r="CZA163" s="3"/>
      <c r="CZB163" s="3"/>
      <c r="CZC163" s="3"/>
      <c r="CZD163" s="3"/>
      <c r="CZE163" s="3"/>
      <c r="CZF163" s="3"/>
      <c r="CZG163" s="3"/>
      <c r="CZH163" s="3"/>
      <c r="CZI163" s="3"/>
      <c r="CZJ163" s="3"/>
      <c r="CZK163" s="3"/>
      <c r="CZL163" s="3"/>
      <c r="CZM163" s="3"/>
      <c r="CZN163" s="3"/>
      <c r="CZO163" s="3"/>
      <c r="CZP163" s="3"/>
      <c r="CZQ163" s="3"/>
      <c r="CZR163" s="3"/>
      <c r="CZS163" s="3"/>
      <c r="CZT163" s="3"/>
      <c r="CZU163" s="3"/>
      <c r="CZV163" s="3"/>
      <c r="CZW163" s="3"/>
      <c r="CZX163" s="3"/>
      <c r="CZY163" s="3"/>
      <c r="CZZ163" s="3"/>
      <c r="DAA163" s="3"/>
      <c r="DAB163" s="3"/>
      <c r="DAC163" s="3"/>
      <c r="DAD163" s="3"/>
      <c r="DAE163" s="3"/>
      <c r="DAF163" s="3"/>
      <c r="DAG163" s="3"/>
      <c r="DAH163" s="3"/>
      <c r="DAI163" s="3"/>
      <c r="DAJ163" s="3"/>
      <c r="DAK163" s="3"/>
      <c r="DAL163" s="3"/>
      <c r="DAM163" s="3"/>
      <c r="DAN163" s="3"/>
      <c r="DAO163" s="3"/>
      <c r="DAP163" s="3"/>
      <c r="DAQ163" s="3"/>
      <c r="DAR163" s="3"/>
      <c r="DAS163" s="3"/>
      <c r="DAT163" s="3"/>
      <c r="DAU163" s="3"/>
      <c r="DAV163" s="3"/>
      <c r="DAW163" s="3"/>
      <c r="DAX163" s="3"/>
      <c r="DAY163" s="3"/>
      <c r="DAZ163" s="3"/>
      <c r="DBA163" s="3"/>
      <c r="DBB163" s="3"/>
      <c r="DBC163" s="3"/>
      <c r="DBD163" s="3"/>
      <c r="DBE163" s="3"/>
      <c r="DBF163" s="3"/>
      <c r="DBG163" s="3"/>
      <c r="DBH163" s="3"/>
      <c r="DBI163" s="3"/>
      <c r="DBJ163" s="3"/>
      <c r="DBK163" s="3"/>
      <c r="DBL163" s="3"/>
      <c r="DBM163" s="3"/>
      <c r="DBN163" s="3"/>
      <c r="DBO163" s="3"/>
      <c r="DBP163" s="3"/>
      <c r="DBQ163" s="3"/>
      <c r="DBR163" s="3"/>
      <c r="DBS163" s="3"/>
      <c r="DBT163" s="3"/>
      <c r="DBU163" s="3"/>
      <c r="DBV163" s="3"/>
      <c r="DBW163" s="3"/>
      <c r="DBX163" s="3"/>
      <c r="DBY163" s="3"/>
      <c r="DBZ163" s="3"/>
      <c r="DCA163" s="3"/>
      <c r="DCB163" s="3"/>
      <c r="DCC163" s="3"/>
      <c r="DCD163" s="3"/>
      <c r="DCE163" s="3"/>
      <c r="DCF163" s="3"/>
      <c r="DCG163" s="3"/>
      <c r="DCH163" s="3"/>
      <c r="DCI163" s="3"/>
      <c r="DCJ163" s="3"/>
      <c r="DCK163" s="3"/>
      <c r="DCL163" s="3"/>
      <c r="DCM163" s="3"/>
      <c r="DCN163" s="3"/>
      <c r="DCO163" s="3"/>
      <c r="DCP163" s="3"/>
      <c r="DCQ163" s="3"/>
      <c r="DCR163" s="3"/>
      <c r="DCS163" s="3"/>
      <c r="DCT163" s="3"/>
      <c r="DCU163" s="3"/>
      <c r="DCV163" s="3"/>
      <c r="DCW163" s="3"/>
      <c r="DCX163" s="3"/>
      <c r="DCY163" s="3"/>
      <c r="DCZ163" s="3"/>
      <c r="DDA163" s="3"/>
      <c r="DDB163" s="3"/>
      <c r="DDC163" s="3"/>
      <c r="DDD163" s="3"/>
      <c r="DDE163" s="3"/>
      <c r="DDF163" s="3"/>
      <c r="DDG163" s="3"/>
      <c r="DDH163" s="3"/>
      <c r="DDI163" s="3"/>
      <c r="DDJ163" s="3"/>
      <c r="DDK163" s="3"/>
      <c r="DDL163" s="3"/>
      <c r="DDM163" s="3"/>
      <c r="DDN163" s="3"/>
      <c r="DDO163" s="3"/>
      <c r="DDP163" s="3"/>
      <c r="DDQ163" s="3"/>
      <c r="DDR163" s="3"/>
      <c r="DDS163" s="3"/>
      <c r="DDT163" s="3"/>
      <c r="DDU163" s="3"/>
      <c r="DDV163" s="3"/>
      <c r="DDW163" s="3"/>
      <c r="DDX163" s="3"/>
      <c r="DDY163" s="3"/>
      <c r="DDZ163" s="3"/>
      <c r="DEA163" s="3"/>
      <c r="DEB163" s="3"/>
      <c r="DEC163" s="3"/>
      <c r="DED163" s="3"/>
      <c r="DEE163" s="3"/>
      <c r="DEF163" s="3"/>
      <c r="DEG163" s="3"/>
      <c r="DEH163" s="3"/>
      <c r="DEI163" s="3"/>
      <c r="DEJ163" s="3"/>
      <c r="DEK163" s="3"/>
      <c r="DEL163" s="3"/>
      <c r="DEM163" s="3"/>
      <c r="DEN163" s="3"/>
      <c r="DEO163" s="3"/>
      <c r="DEP163" s="3"/>
      <c r="DEQ163" s="3"/>
      <c r="DER163" s="3"/>
      <c r="DES163" s="3"/>
      <c r="DET163" s="3"/>
      <c r="DEU163" s="3"/>
      <c r="DEV163" s="3"/>
      <c r="DEW163" s="3"/>
      <c r="DEX163" s="3"/>
      <c r="DEY163" s="3"/>
      <c r="DEZ163" s="3"/>
      <c r="DFA163" s="3"/>
      <c r="DFB163" s="3"/>
      <c r="DFC163" s="3"/>
      <c r="DFD163" s="3"/>
      <c r="DFE163" s="3"/>
      <c r="DFF163" s="3"/>
      <c r="DFG163" s="3"/>
      <c r="DFH163" s="3"/>
      <c r="DFI163" s="3"/>
      <c r="DFJ163" s="3"/>
      <c r="DFK163" s="3"/>
      <c r="DFL163" s="3"/>
      <c r="DFM163" s="3"/>
      <c r="DFN163" s="3"/>
      <c r="DFO163" s="3"/>
      <c r="DFP163" s="3"/>
      <c r="DFQ163" s="3"/>
      <c r="DFR163" s="3"/>
      <c r="DFS163" s="3"/>
      <c r="DFT163" s="3"/>
      <c r="DFU163" s="3"/>
      <c r="DFV163" s="3"/>
      <c r="DFW163" s="3"/>
      <c r="DFX163" s="3"/>
      <c r="DFY163" s="3"/>
      <c r="DFZ163" s="3"/>
      <c r="DGA163" s="3"/>
      <c r="DGB163" s="3"/>
      <c r="DGC163" s="3"/>
      <c r="DGD163" s="3"/>
      <c r="DGE163" s="3"/>
      <c r="DGF163" s="3"/>
      <c r="DGG163" s="3"/>
      <c r="DGH163" s="3"/>
      <c r="DGI163" s="3"/>
      <c r="DGJ163" s="3"/>
      <c r="DGK163" s="3"/>
      <c r="DGL163" s="3"/>
      <c r="DGM163" s="3"/>
      <c r="DGN163" s="3"/>
      <c r="DGO163" s="3"/>
      <c r="DGP163" s="3"/>
      <c r="DGQ163" s="3"/>
      <c r="DGR163" s="3"/>
      <c r="DGS163" s="3"/>
      <c r="DGT163" s="3"/>
      <c r="DGU163" s="3"/>
      <c r="DGV163" s="3"/>
      <c r="DGW163" s="3"/>
      <c r="DGX163" s="3"/>
      <c r="DGY163" s="3"/>
      <c r="DGZ163" s="3"/>
      <c r="DHA163" s="3"/>
      <c r="DHB163" s="3"/>
      <c r="DHC163" s="3"/>
      <c r="DHD163" s="3"/>
      <c r="DHE163" s="3"/>
      <c r="DHF163" s="3"/>
      <c r="DHG163" s="3"/>
      <c r="DHH163" s="3"/>
      <c r="DHI163" s="3"/>
      <c r="DHJ163" s="3"/>
      <c r="DHK163" s="3"/>
      <c r="DHL163" s="3"/>
      <c r="DHM163" s="3"/>
      <c r="DHN163" s="3"/>
      <c r="DHO163" s="3"/>
      <c r="DHP163" s="3"/>
      <c r="DHQ163" s="3"/>
      <c r="DHR163" s="3"/>
      <c r="DHS163" s="3"/>
      <c r="DHT163" s="3"/>
      <c r="DHU163" s="3"/>
      <c r="DHV163" s="3"/>
      <c r="DHW163" s="3"/>
      <c r="DHX163" s="3"/>
      <c r="DHY163" s="3"/>
      <c r="DHZ163" s="3"/>
      <c r="DIA163" s="3"/>
      <c r="DIB163" s="3"/>
      <c r="DIC163" s="3"/>
      <c r="DID163" s="3"/>
      <c r="DIE163" s="3"/>
      <c r="DIF163" s="3"/>
      <c r="DIG163" s="3"/>
      <c r="DIH163" s="3"/>
      <c r="DII163" s="3"/>
      <c r="DIJ163" s="3"/>
      <c r="DIK163" s="3"/>
      <c r="DIL163" s="3"/>
      <c r="DIM163" s="3"/>
      <c r="DIN163" s="3"/>
      <c r="DIO163" s="3"/>
      <c r="DIP163" s="3"/>
      <c r="DIQ163" s="3"/>
      <c r="DIR163" s="3"/>
      <c r="DIS163" s="3"/>
      <c r="DIT163" s="3"/>
      <c r="DIU163" s="3"/>
      <c r="DIV163" s="3"/>
      <c r="DIW163" s="3"/>
      <c r="DIX163" s="3"/>
      <c r="DIY163" s="3"/>
      <c r="DIZ163" s="3"/>
      <c r="DJA163" s="3"/>
      <c r="DJB163" s="3"/>
      <c r="DJC163" s="3"/>
      <c r="DJD163" s="3"/>
      <c r="DJE163" s="3"/>
      <c r="DJF163" s="3"/>
      <c r="DJG163" s="3"/>
      <c r="DJH163" s="3"/>
      <c r="DJI163" s="3"/>
      <c r="DJJ163" s="3"/>
      <c r="DJK163" s="3"/>
      <c r="DJL163" s="3"/>
      <c r="DJM163" s="3"/>
      <c r="DJN163" s="3"/>
      <c r="DJO163" s="3"/>
      <c r="DJP163" s="3"/>
      <c r="DJQ163" s="3"/>
      <c r="DJR163" s="3"/>
      <c r="DJS163" s="3"/>
      <c r="DJT163" s="3"/>
      <c r="DJU163" s="3"/>
      <c r="DJV163" s="3"/>
      <c r="DJW163" s="3"/>
      <c r="DJX163" s="3"/>
      <c r="DJY163" s="3"/>
      <c r="DJZ163" s="3"/>
      <c r="DKA163" s="3"/>
      <c r="DKB163" s="3"/>
      <c r="DKC163" s="3"/>
      <c r="DKD163" s="3"/>
      <c r="DKE163" s="3"/>
      <c r="DKF163" s="3"/>
      <c r="DKG163" s="3"/>
      <c r="DKH163" s="3"/>
      <c r="DKI163" s="3"/>
      <c r="DKJ163" s="3"/>
      <c r="DKK163" s="3"/>
      <c r="DKL163" s="3"/>
      <c r="DKM163" s="3"/>
      <c r="DKN163" s="3"/>
      <c r="DKO163" s="3"/>
      <c r="DKP163" s="3"/>
      <c r="DKQ163" s="3"/>
      <c r="DKR163" s="3"/>
      <c r="DKS163" s="3"/>
      <c r="DKT163" s="3"/>
      <c r="DKU163" s="3"/>
      <c r="DKV163" s="3"/>
      <c r="DKW163" s="3"/>
      <c r="DKX163" s="3"/>
      <c r="DKY163" s="3"/>
      <c r="DKZ163" s="3"/>
      <c r="DLA163" s="3"/>
      <c r="DLB163" s="3"/>
      <c r="DLC163" s="3"/>
      <c r="DLD163" s="3"/>
      <c r="DLE163" s="3"/>
      <c r="DLF163" s="3"/>
      <c r="DLG163" s="3"/>
      <c r="DLH163" s="3"/>
      <c r="DLI163" s="3"/>
      <c r="DLJ163" s="3"/>
      <c r="DLK163" s="3"/>
      <c r="DLL163" s="3"/>
      <c r="DLM163" s="3"/>
      <c r="DLN163" s="3"/>
      <c r="DLO163" s="3"/>
      <c r="DLP163" s="3"/>
      <c r="DLQ163" s="3"/>
      <c r="DLR163" s="3"/>
      <c r="DLS163" s="3"/>
      <c r="DLT163" s="3"/>
      <c r="DLU163" s="3"/>
      <c r="DLV163" s="3"/>
      <c r="DLW163" s="3"/>
      <c r="DLX163" s="3"/>
      <c r="DLY163" s="3"/>
      <c r="DLZ163" s="3"/>
      <c r="DMA163" s="3"/>
      <c r="DMB163" s="3"/>
      <c r="DMC163" s="3"/>
      <c r="DMD163" s="3"/>
      <c r="DME163" s="3"/>
      <c r="DMF163" s="3"/>
      <c r="DMG163" s="3"/>
      <c r="DMH163" s="3"/>
      <c r="DMI163" s="3"/>
      <c r="DMJ163" s="3"/>
      <c r="DMK163" s="3"/>
      <c r="DML163" s="3"/>
      <c r="DMM163" s="3"/>
      <c r="DMN163" s="3"/>
      <c r="DMO163" s="3"/>
      <c r="DMP163" s="3"/>
      <c r="DMQ163" s="3"/>
      <c r="DMR163" s="3"/>
      <c r="DMS163" s="3"/>
      <c r="DMT163" s="3"/>
      <c r="DMU163" s="3"/>
      <c r="DMV163" s="3"/>
      <c r="DMW163" s="3"/>
      <c r="DMX163" s="3"/>
      <c r="DMY163" s="3"/>
      <c r="DMZ163" s="3"/>
      <c r="DNA163" s="3"/>
      <c r="DNB163" s="3"/>
      <c r="DNC163" s="3"/>
      <c r="DND163" s="3"/>
      <c r="DNE163" s="3"/>
      <c r="DNF163" s="3"/>
      <c r="DNG163" s="3"/>
      <c r="DNH163" s="3"/>
      <c r="DNI163" s="3"/>
      <c r="DNJ163" s="3"/>
      <c r="DNK163" s="3"/>
      <c r="DNL163" s="3"/>
      <c r="DNM163" s="3"/>
      <c r="DNN163" s="3"/>
      <c r="DNO163" s="3"/>
      <c r="DNP163" s="3"/>
      <c r="DNQ163" s="3"/>
      <c r="DNR163" s="3"/>
      <c r="DNS163" s="3"/>
      <c r="DNT163" s="3"/>
      <c r="DNU163" s="3"/>
      <c r="DNV163" s="3"/>
      <c r="DNW163" s="3"/>
      <c r="DNX163" s="3"/>
      <c r="DNY163" s="3"/>
      <c r="DNZ163" s="3"/>
      <c r="DOA163" s="3"/>
      <c r="DOB163" s="3"/>
      <c r="DOC163" s="3"/>
      <c r="DOD163" s="3"/>
      <c r="DOE163" s="3"/>
      <c r="DOF163" s="3"/>
      <c r="DOG163" s="3"/>
      <c r="DOH163" s="3"/>
      <c r="DOI163" s="3"/>
      <c r="DOJ163" s="3"/>
      <c r="DOK163" s="3"/>
      <c r="DOL163" s="3"/>
      <c r="DOM163" s="3"/>
      <c r="DON163" s="3"/>
      <c r="DOO163" s="3"/>
      <c r="DOP163" s="3"/>
      <c r="DOQ163" s="3"/>
      <c r="DOR163" s="3"/>
      <c r="DOS163" s="3"/>
      <c r="DOT163" s="3"/>
      <c r="DOU163" s="3"/>
      <c r="DOV163" s="3"/>
      <c r="DOW163" s="3"/>
      <c r="DOX163" s="3"/>
      <c r="DOY163" s="3"/>
      <c r="DOZ163" s="3"/>
      <c r="DPA163" s="3"/>
      <c r="DPB163" s="3"/>
      <c r="DPC163" s="3"/>
      <c r="DPD163" s="3"/>
      <c r="DPE163" s="3"/>
      <c r="DPF163" s="3"/>
      <c r="DPG163" s="3"/>
      <c r="DPH163" s="3"/>
      <c r="DPI163" s="3"/>
      <c r="DPJ163" s="3"/>
      <c r="DPK163" s="3"/>
      <c r="DPL163" s="3"/>
      <c r="DPM163" s="3"/>
      <c r="DPN163" s="3"/>
      <c r="DPO163" s="3"/>
      <c r="DPP163" s="3"/>
      <c r="DPQ163" s="3"/>
      <c r="DPR163" s="3"/>
      <c r="DPS163" s="3"/>
      <c r="DPT163" s="3"/>
      <c r="DPU163" s="3"/>
      <c r="DPV163" s="3"/>
      <c r="DPW163" s="3"/>
      <c r="DPX163" s="3"/>
      <c r="DPY163" s="3"/>
      <c r="DPZ163" s="3"/>
      <c r="DQA163" s="3"/>
      <c r="DQB163" s="3"/>
      <c r="DQC163" s="3"/>
      <c r="DQD163" s="3"/>
      <c r="DQE163" s="3"/>
      <c r="DQF163" s="3"/>
      <c r="DQG163" s="3"/>
      <c r="DQH163" s="3"/>
      <c r="DQI163" s="3"/>
      <c r="DQJ163" s="3"/>
      <c r="DQK163" s="3"/>
      <c r="DQL163" s="3"/>
      <c r="DQM163" s="3"/>
      <c r="DQN163" s="3"/>
      <c r="DQO163" s="3"/>
      <c r="DQP163" s="3"/>
      <c r="DQQ163" s="3"/>
      <c r="DQR163" s="3"/>
      <c r="DQS163" s="3"/>
      <c r="DQT163" s="3"/>
      <c r="DQU163" s="3"/>
      <c r="DQV163" s="3"/>
      <c r="DQW163" s="3"/>
      <c r="DQX163" s="3"/>
      <c r="DQY163" s="3"/>
      <c r="DQZ163" s="3"/>
      <c r="DRA163" s="3"/>
      <c r="DRB163" s="3"/>
      <c r="DRC163" s="3"/>
      <c r="DRD163" s="3"/>
      <c r="DRE163" s="3"/>
      <c r="DRF163" s="3"/>
      <c r="DRG163" s="3"/>
      <c r="DRH163" s="3"/>
      <c r="DRI163" s="3"/>
      <c r="DRJ163" s="3"/>
      <c r="DRK163" s="3"/>
      <c r="DRL163" s="3"/>
      <c r="DRM163" s="3"/>
      <c r="DRN163" s="3"/>
      <c r="DRO163" s="3"/>
      <c r="DRP163" s="3"/>
      <c r="DRQ163" s="3"/>
      <c r="DRR163" s="3"/>
      <c r="DRS163" s="3"/>
      <c r="DRT163" s="3"/>
      <c r="DRU163" s="3"/>
      <c r="DRV163" s="3"/>
      <c r="DRW163" s="3"/>
      <c r="DRX163" s="3"/>
      <c r="DRY163" s="3"/>
      <c r="DRZ163" s="3"/>
      <c r="DSA163" s="3"/>
      <c r="DSB163" s="3"/>
      <c r="DSC163" s="3"/>
      <c r="DSD163" s="3"/>
      <c r="DSE163" s="3"/>
      <c r="DSF163" s="3"/>
      <c r="DSG163" s="3"/>
      <c r="DSH163" s="3"/>
      <c r="DSI163" s="3"/>
      <c r="DSJ163" s="3"/>
      <c r="DSK163" s="3"/>
      <c r="DSL163" s="3"/>
      <c r="DSM163" s="3"/>
      <c r="DSN163" s="3"/>
      <c r="DSO163" s="3"/>
      <c r="DSP163" s="3"/>
      <c r="DSQ163" s="3"/>
      <c r="DSR163" s="3"/>
      <c r="DSS163" s="3"/>
      <c r="DST163" s="3"/>
      <c r="DSU163" s="3"/>
      <c r="DSV163" s="3"/>
      <c r="DSW163" s="3"/>
      <c r="DSX163" s="3"/>
      <c r="DSY163" s="3"/>
      <c r="DSZ163" s="3"/>
      <c r="DTA163" s="3"/>
      <c r="DTB163" s="3"/>
      <c r="DTC163" s="3"/>
      <c r="DTD163" s="3"/>
      <c r="DTE163" s="3"/>
      <c r="DTF163" s="3"/>
      <c r="DTG163" s="3"/>
      <c r="DTH163" s="3"/>
      <c r="DTI163" s="3"/>
      <c r="DTJ163" s="3"/>
      <c r="DTK163" s="3"/>
      <c r="DTL163" s="3"/>
      <c r="DTM163" s="3"/>
      <c r="DTN163" s="3"/>
      <c r="DTO163" s="3"/>
      <c r="DTP163" s="3"/>
      <c r="DTQ163" s="3"/>
      <c r="DTR163" s="3"/>
      <c r="DTS163" s="3"/>
      <c r="DTT163" s="3"/>
      <c r="DTU163" s="3"/>
      <c r="DTV163" s="3"/>
      <c r="DTW163" s="3"/>
      <c r="DTX163" s="3"/>
      <c r="DTY163" s="3"/>
      <c r="DTZ163" s="3"/>
      <c r="DUA163" s="3"/>
      <c r="DUB163" s="3"/>
      <c r="DUC163" s="3"/>
      <c r="DUD163" s="3"/>
      <c r="DUE163" s="3"/>
      <c r="DUF163" s="3"/>
      <c r="DUG163" s="3"/>
      <c r="DUH163" s="3"/>
      <c r="DUI163" s="3"/>
      <c r="DUJ163" s="3"/>
      <c r="DUK163" s="3"/>
      <c r="DUL163" s="3"/>
      <c r="DUM163" s="3"/>
      <c r="DUN163" s="3"/>
      <c r="DUO163" s="3"/>
      <c r="DUP163" s="3"/>
      <c r="DUQ163" s="3"/>
      <c r="DUR163" s="3"/>
      <c r="DUS163" s="3"/>
      <c r="DUT163" s="3"/>
      <c r="DUU163" s="3"/>
      <c r="DUV163" s="3"/>
      <c r="DUW163" s="3"/>
      <c r="DUX163" s="3"/>
      <c r="DUY163" s="3"/>
      <c r="DUZ163" s="3"/>
      <c r="DVA163" s="3"/>
      <c r="DVB163" s="3"/>
      <c r="DVC163" s="3"/>
      <c r="DVD163" s="3"/>
      <c r="DVE163" s="3"/>
      <c r="DVF163" s="3"/>
      <c r="DVG163" s="3"/>
      <c r="DVH163" s="3"/>
      <c r="DVI163" s="3"/>
      <c r="DVJ163" s="3"/>
      <c r="DVK163" s="3"/>
      <c r="DVL163" s="3"/>
      <c r="DVM163" s="3"/>
      <c r="DVN163" s="3"/>
      <c r="DVO163" s="3"/>
      <c r="DVP163" s="3"/>
      <c r="DVQ163" s="3"/>
      <c r="DVR163" s="3"/>
      <c r="DVS163" s="3"/>
      <c r="DVT163" s="3"/>
      <c r="DVU163" s="3"/>
      <c r="DVV163" s="3"/>
      <c r="DVW163" s="3"/>
      <c r="DVX163" s="3"/>
      <c r="DVY163" s="3"/>
      <c r="DVZ163" s="3"/>
      <c r="DWA163" s="3"/>
      <c r="DWB163" s="3"/>
      <c r="DWC163" s="3"/>
      <c r="DWD163" s="3"/>
      <c r="DWE163" s="3"/>
      <c r="DWF163" s="3"/>
      <c r="DWG163" s="3"/>
      <c r="DWH163" s="3"/>
      <c r="DWI163" s="3"/>
      <c r="DWJ163" s="3"/>
      <c r="DWK163" s="3"/>
      <c r="DWL163" s="3"/>
      <c r="DWM163" s="3"/>
      <c r="DWN163" s="3"/>
      <c r="DWO163" s="3"/>
      <c r="DWP163" s="3"/>
      <c r="DWQ163" s="3"/>
      <c r="DWR163" s="3"/>
      <c r="DWS163" s="3"/>
      <c r="DWT163" s="3"/>
      <c r="DWU163" s="3"/>
      <c r="DWV163" s="3"/>
      <c r="DWW163" s="3"/>
      <c r="DWX163" s="3"/>
      <c r="DWY163" s="3"/>
      <c r="DWZ163" s="3"/>
      <c r="DXA163" s="3"/>
      <c r="DXB163" s="3"/>
      <c r="DXC163" s="3"/>
      <c r="DXD163" s="3"/>
      <c r="DXE163" s="3"/>
      <c r="DXF163" s="3"/>
      <c r="DXG163" s="3"/>
      <c r="DXH163" s="3"/>
      <c r="DXI163" s="3"/>
      <c r="DXJ163" s="3"/>
      <c r="DXK163" s="3"/>
      <c r="DXL163" s="3"/>
      <c r="DXM163" s="3"/>
      <c r="DXN163" s="3"/>
      <c r="DXO163" s="3"/>
      <c r="DXP163" s="3"/>
      <c r="DXQ163" s="3"/>
      <c r="DXR163" s="3"/>
      <c r="DXS163" s="3"/>
      <c r="DXT163" s="3"/>
      <c r="DXU163" s="3"/>
      <c r="DXV163" s="3"/>
      <c r="DXW163" s="3"/>
      <c r="DXX163" s="3"/>
      <c r="DXY163" s="3"/>
      <c r="DXZ163" s="3"/>
      <c r="DYA163" s="3"/>
      <c r="DYB163" s="3"/>
      <c r="DYC163" s="3"/>
      <c r="DYD163" s="3"/>
      <c r="DYE163" s="3"/>
      <c r="DYF163" s="3"/>
      <c r="DYG163" s="3"/>
      <c r="DYH163" s="3"/>
      <c r="DYI163" s="3"/>
      <c r="DYJ163" s="3"/>
      <c r="DYK163" s="3"/>
      <c r="DYL163" s="3"/>
      <c r="DYM163" s="3"/>
      <c r="DYN163" s="3"/>
      <c r="DYO163" s="3"/>
      <c r="DYP163" s="3"/>
      <c r="DYQ163" s="3"/>
      <c r="DYR163" s="3"/>
      <c r="DYS163" s="3"/>
      <c r="DYT163" s="3"/>
      <c r="DYU163" s="3"/>
      <c r="DYV163" s="3"/>
      <c r="DYW163" s="3"/>
      <c r="DYX163" s="3"/>
      <c r="DYY163" s="3"/>
      <c r="DYZ163" s="3"/>
      <c r="DZA163" s="3"/>
      <c r="DZB163" s="3"/>
      <c r="DZC163" s="3"/>
      <c r="DZD163" s="3"/>
      <c r="DZE163" s="3"/>
      <c r="DZF163" s="3"/>
      <c r="DZG163" s="3"/>
      <c r="DZH163" s="3"/>
      <c r="DZI163" s="3"/>
      <c r="DZJ163" s="3"/>
      <c r="DZK163" s="3"/>
      <c r="DZL163" s="3"/>
      <c r="DZM163" s="3"/>
      <c r="DZN163" s="3"/>
      <c r="DZO163" s="3"/>
      <c r="DZP163" s="3"/>
      <c r="DZQ163" s="3"/>
      <c r="DZR163" s="3"/>
      <c r="DZS163" s="3"/>
      <c r="DZT163" s="3"/>
      <c r="DZU163" s="3"/>
      <c r="DZV163" s="3"/>
      <c r="DZW163" s="3"/>
      <c r="DZX163" s="3"/>
      <c r="DZY163" s="3"/>
      <c r="DZZ163" s="3"/>
      <c r="EAA163" s="3"/>
      <c r="EAB163" s="3"/>
      <c r="EAC163" s="3"/>
      <c r="EAD163" s="3"/>
      <c r="EAE163" s="3"/>
      <c r="EAF163" s="3"/>
      <c r="EAG163" s="3"/>
      <c r="EAH163" s="3"/>
      <c r="EAI163" s="3"/>
      <c r="EAJ163" s="3"/>
      <c r="EAK163" s="3"/>
      <c r="EAL163" s="3"/>
      <c r="EAM163" s="3"/>
      <c r="EAN163" s="3"/>
      <c r="EAO163" s="3"/>
      <c r="EAP163" s="3"/>
      <c r="EAQ163" s="3"/>
      <c r="EAR163" s="3"/>
      <c r="EAS163" s="3"/>
      <c r="EAT163" s="3"/>
      <c r="EAU163" s="3"/>
      <c r="EAV163" s="3"/>
      <c r="EAW163" s="3"/>
      <c r="EAX163" s="3"/>
      <c r="EAY163" s="3"/>
      <c r="EAZ163" s="3"/>
      <c r="EBA163" s="3"/>
      <c r="EBB163" s="3"/>
      <c r="EBC163" s="3"/>
      <c r="EBD163" s="3"/>
      <c r="EBE163" s="3"/>
      <c r="EBF163" s="3"/>
      <c r="EBG163" s="3"/>
      <c r="EBH163" s="3"/>
      <c r="EBI163" s="3"/>
      <c r="EBJ163" s="3"/>
      <c r="EBK163" s="3"/>
      <c r="EBL163" s="3"/>
      <c r="EBM163" s="3"/>
      <c r="EBN163" s="3"/>
      <c r="EBO163" s="3"/>
      <c r="EBP163" s="3"/>
      <c r="EBQ163" s="3"/>
      <c r="EBR163" s="3"/>
      <c r="EBS163" s="3"/>
      <c r="EBT163" s="3"/>
      <c r="EBU163" s="3"/>
      <c r="EBV163" s="3"/>
      <c r="EBW163" s="3"/>
      <c r="EBX163" s="3"/>
      <c r="EBY163" s="3"/>
      <c r="EBZ163" s="3"/>
      <c r="ECA163" s="3"/>
      <c r="ECB163" s="3"/>
      <c r="ECC163" s="3"/>
      <c r="ECD163" s="3"/>
      <c r="ECE163" s="3"/>
      <c r="ECF163" s="3"/>
      <c r="ECG163" s="3"/>
      <c r="ECH163" s="3"/>
      <c r="ECI163" s="3"/>
      <c r="ECJ163" s="3"/>
      <c r="ECK163" s="3"/>
      <c r="ECL163" s="3"/>
      <c r="ECM163" s="3"/>
      <c r="ECN163" s="3"/>
      <c r="ECO163" s="3"/>
      <c r="ECP163" s="3"/>
      <c r="ECQ163" s="3"/>
      <c r="ECR163" s="3"/>
      <c r="ECS163" s="3"/>
      <c r="ECT163" s="3"/>
      <c r="ECU163" s="3"/>
      <c r="ECV163" s="3"/>
      <c r="ECW163" s="3"/>
      <c r="ECX163" s="3"/>
      <c r="ECY163" s="3"/>
      <c r="ECZ163" s="3"/>
      <c r="EDA163" s="3"/>
      <c r="EDB163" s="3"/>
      <c r="EDC163" s="3"/>
      <c r="EDD163" s="3"/>
      <c r="EDE163" s="3"/>
      <c r="EDF163" s="3"/>
      <c r="EDG163" s="3"/>
      <c r="EDH163" s="3"/>
      <c r="EDI163" s="3"/>
      <c r="EDJ163" s="3"/>
      <c r="EDK163" s="3"/>
      <c r="EDL163" s="3"/>
      <c r="EDM163" s="3"/>
      <c r="EDN163" s="3"/>
      <c r="EDO163" s="3"/>
      <c r="EDP163" s="3"/>
      <c r="EDQ163" s="3"/>
      <c r="EDR163" s="3"/>
      <c r="EDS163" s="3"/>
      <c r="EDT163" s="3"/>
      <c r="EDU163" s="3"/>
      <c r="EDV163" s="3"/>
      <c r="EDW163" s="3"/>
      <c r="EDX163" s="3"/>
      <c r="EDY163" s="3"/>
      <c r="EDZ163" s="3"/>
      <c r="EEA163" s="3"/>
      <c r="EEB163" s="3"/>
      <c r="EEC163" s="3"/>
      <c r="EED163" s="3"/>
      <c r="EEE163" s="3"/>
      <c r="EEF163" s="3"/>
      <c r="EEG163" s="3"/>
      <c r="EEH163" s="3"/>
      <c r="EEI163" s="3"/>
      <c r="EEJ163" s="3"/>
      <c r="EEK163" s="3"/>
      <c r="EEL163" s="3"/>
      <c r="EEM163" s="3"/>
      <c r="EEN163" s="3"/>
      <c r="EEO163" s="3"/>
      <c r="EEP163" s="3"/>
      <c r="EEQ163" s="3"/>
      <c r="EER163" s="3"/>
      <c r="EES163" s="3"/>
      <c r="EET163" s="3"/>
      <c r="EEU163" s="3"/>
      <c r="EEV163" s="3"/>
      <c r="EEW163" s="3"/>
      <c r="EEX163" s="3"/>
      <c r="EEY163" s="3"/>
      <c r="EEZ163" s="3"/>
      <c r="EFA163" s="3"/>
      <c r="EFB163" s="3"/>
      <c r="EFC163" s="3"/>
      <c r="EFD163" s="3"/>
      <c r="EFE163" s="3"/>
      <c r="EFF163" s="3"/>
      <c r="EFG163" s="3"/>
      <c r="EFH163" s="3"/>
      <c r="EFI163" s="3"/>
      <c r="EFJ163" s="3"/>
      <c r="EFK163" s="3"/>
      <c r="EFL163" s="3"/>
      <c r="EFM163" s="3"/>
      <c r="EFN163" s="3"/>
      <c r="EFO163" s="3"/>
      <c r="EFP163" s="3"/>
      <c r="EFQ163" s="3"/>
      <c r="EFR163" s="3"/>
      <c r="EFS163" s="3"/>
      <c r="EFT163" s="3"/>
      <c r="EFU163" s="3"/>
      <c r="EFV163" s="3"/>
      <c r="EFW163" s="3"/>
      <c r="EFX163" s="3"/>
      <c r="EFY163" s="3"/>
      <c r="EFZ163" s="3"/>
      <c r="EGA163" s="3"/>
      <c r="EGB163" s="3"/>
      <c r="EGC163" s="3"/>
      <c r="EGD163" s="3"/>
      <c r="EGE163" s="3"/>
      <c r="EGF163" s="3"/>
      <c r="EGG163" s="3"/>
      <c r="EGH163" s="3"/>
      <c r="EGI163" s="3"/>
      <c r="EGJ163" s="3"/>
      <c r="EGK163" s="3"/>
      <c r="EGL163" s="3"/>
      <c r="EGM163" s="3"/>
      <c r="EGN163" s="3"/>
      <c r="EGO163" s="3"/>
      <c r="EGP163" s="3"/>
      <c r="EGQ163" s="3"/>
      <c r="EGR163" s="3"/>
      <c r="EGS163" s="3"/>
      <c r="EGT163" s="3"/>
      <c r="EGU163" s="3"/>
      <c r="EGV163" s="3"/>
      <c r="EGW163" s="3"/>
      <c r="EGX163" s="3"/>
      <c r="EGY163" s="3"/>
      <c r="EGZ163" s="3"/>
      <c r="EHA163" s="3"/>
      <c r="EHB163" s="3"/>
      <c r="EHC163" s="3"/>
      <c r="EHD163" s="3"/>
      <c r="EHE163" s="3"/>
      <c r="EHF163" s="3"/>
      <c r="EHG163" s="3"/>
      <c r="EHH163" s="3"/>
      <c r="EHI163" s="3"/>
      <c r="EHJ163" s="3"/>
      <c r="EHK163" s="3"/>
      <c r="EHL163" s="3"/>
      <c r="EHM163" s="3"/>
      <c r="EHN163" s="3"/>
      <c r="EHO163" s="3"/>
      <c r="EHP163" s="3"/>
      <c r="EHQ163" s="3"/>
      <c r="EHR163" s="3"/>
      <c r="EHS163" s="3"/>
      <c r="EHT163" s="3"/>
      <c r="EHU163" s="3"/>
      <c r="EHV163" s="3"/>
      <c r="EHW163" s="3"/>
      <c r="EHX163" s="3"/>
      <c r="EHY163" s="3"/>
      <c r="EHZ163" s="3"/>
      <c r="EIA163" s="3"/>
      <c r="EIB163" s="3"/>
      <c r="EIC163" s="3"/>
      <c r="EID163" s="3"/>
      <c r="EIE163" s="3"/>
      <c r="EIF163" s="3"/>
      <c r="EIG163" s="3"/>
      <c r="EIH163" s="3"/>
      <c r="EII163" s="3"/>
      <c r="EIJ163" s="3"/>
      <c r="EIK163" s="3"/>
      <c r="EIL163" s="3"/>
      <c r="EIM163" s="3"/>
      <c r="EIN163" s="3"/>
      <c r="EIO163" s="3"/>
      <c r="EIP163" s="3"/>
      <c r="EIQ163" s="3"/>
      <c r="EIR163" s="3"/>
      <c r="EIS163" s="3"/>
      <c r="EIT163" s="3"/>
      <c r="EIU163" s="3"/>
      <c r="EIV163" s="3"/>
      <c r="EIW163" s="3"/>
      <c r="EIX163" s="3"/>
      <c r="EIY163" s="3"/>
      <c r="EIZ163" s="3"/>
      <c r="EJA163" s="3"/>
      <c r="EJB163" s="3"/>
      <c r="EJC163" s="3"/>
      <c r="EJD163" s="3"/>
      <c r="EJE163" s="3"/>
      <c r="EJF163" s="3"/>
      <c r="EJG163" s="3"/>
      <c r="EJH163" s="3"/>
      <c r="EJI163" s="3"/>
      <c r="EJJ163" s="3"/>
      <c r="EJK163" s="3"/>
      <c r="EJL163" s="3"/>
      <c r="EJM163" s="3"/>
      <c r="EJN163" s="3"/>
      <c r="EJO163" s="3"/>
      <c r="EJP163" s="3"/>
      <c r="EJQ163" s="3"/>
      <c r="EJR163" s="3"/>
      <c r="EJS163" s="3"/>
      <c r="EJT163" s="3"/>
      <c r="EJU163" s="3"/>
      <c r="EJV163" s="3"/>
      <c r="EJW163" s="3"/>
      <c r="EJX163" s="3"/>
      <c r="EJY163" s="3"/>
      <c r="EJZ163" s="3"/>
      <c r="EKA163" s="3"/>
      <c r="EKB163" s="3"/>
      <c r="EKC163" s="3"/>
      <c r="EKD163" s="3"/>
      <c r="EKE163" s="3"/>
      <c r="EKF163" s="3"/>
      <c r="EKG163" s="3"/>
      <c r="EKH163" s="3"/>
      <c r="EKI163" s="3"/>
      <c r="EKJ163" s="3"/>
      <c r="EKK163" s="3"/>
      <c r="EKL163" s="3"/>
      <c r="EKM163" s="3"/>
      <c r="EKN163" s="3"/>
      <c r="EKO163" s="3"/>
      <c r="EKP163" s="3"/>
      <c r="EKQ163" s="3"/>
      <c r="EKR163" s="3"/>
      <c r="EKS163" s="3"/>
      <c r="EKT163" s="3"/>
      <c r="EKU163" s="3"/>
      <c r="EKV163" s="3"/>
      <c r="EKW163" s="3"/>
      <c r="EKX163" s="3"/>
      <c r="EKY163" s="3"/>
      <c r="EKZ163" s="3"/>
      <c r="ELA163" s="3"/>
      <c r="ELB163" s="3"/>
      <c r="ELC163" s="3"/>
      <c r="ELD163" s="3"/>
      <c r="ELE163" s="3"/>
      <c r="ELF163" s="3"/>
      <c r="ELG163" s="3"/>
      <c r="ELH163" s="3"/>
      <c r="ELI163" s="3"/>
      <c r="ELJ163" s="3"/>
      <c r="ELK163" s="3"/>
      <c r="ELL163" s="3"/>
      <c r="ELM163" s="3"/>
      <c r="ELN163" s="3"/>
      <c r="ELO163" s="3"/>
      <c r="ELP163" s="3"/>
      <c r="ELQ163" s="3"/>
      <c r="ELR163" s="3"/>
      <c r="ELS163" s="3"/>
      <c r="ELT163" s="3"/>
      <c r="ELU163" s="3"/>
      <c r="ELV163" s="3"/>
      <c r="ELW163" s="3"/>
      <c r="ELX163" s="3"/>
      <c r="ELY163" s="3"/>
      <c r="ELZ163" s="3"/>
      <c r="EMA163" s="3"/>
      <c r="EMB163" s="3"/>
      <c r="EMC163" s="3"/>
      <c r="EMD163" s="3"/>
      <c r="EME163" s="3"/>
      <c r="EMF163" s="3"/>
      <c r="EMG163" s="3"/>
      <c r="EMH163" s="3"/>
      <c r="EMI163" s="3"/>
      <c r="EMJ163" s="3"/>
      <c r="EMK163" s="3"/>
      <c r="EML163" s="3"/>
      <c r="EMM163" s="3"/>
      <c r="EMN163" s="3"/>
      <c r="EMO163" s="3"/>
      <c r="EMP163" s="3"/>
      <c r="EMQ163" s="3"/>
      <c r="EMR163" s="3"/>
      <c r="EMS163" s="3"/>
      <c r="EMT163" s="3"/>
      <c r="EMU163" s="3"/>
      <c r="EMV163" s="3"/>
      <c r="EMW163" s="3"/>
      <c r="EMX163" s="3"/>
      <c r="EMY163" s="3"/>
      <c r="EMZ163" s="3"/>
      <c r="ENA163" s="3"/>
      <c r="ENB163" s="3"/>
      <c r="ENC163" s="3"/>
      <c r="END163" s="3"/>
      <c r="ENE163" s="3"/>
      <c r="ENF163" s="3"/>
      <c r="ENG163" s="3"/>
      <c r="ENH163" s="3"/>
      <c r="ENI163" s="3"/>
      <c r="ENJ163" s="3"/>
      <c r="ENK163" s="3"/>
      <c r="ENL163" s="3"/>
      <c r="ENM163" s="3"/>
      <c r="ENN163" s="3"/>
      <c r="ENO163" s="3"/>
      <c r="ENP163" s="3"/>
      <c r="ENQ163" s="3"/>
      <c r="ENR163" s="3"/>
      <c r="ENS163" s="3"/>
      <c r="ENT163" s="3"/>
      <c r="ENU163" s="3"/>
      <c r="ENV163" s="3"/>
      <c r="ENW163" s="3"/>
      <c r="ENX163" s="3"/>
      <c r="ENY163" s="3"/>
      <c r="ENZ163" s="3"/>
      <c r="EOA163" s="3"/>
      <c r="EOB163" s="3"/>
      <c r="EOC163" s="3"/>
      <c r="EOD163" s="3"/>
      <c r="EOE163" s="3"/>
      <c r="EOF163" s="3"/>
      <c r="EOG163" s="3"/>
      <c r="EOH163" s="3"/>
      <c r="EOI163" s="3"/>
      <c r="EOJ163" s="3"/>
      <c r="EOK163" s="3"/>
      <c r="EOL163" s="3"/>
      <c r="EOM163" s="3"/>
      <c r="EON163" s="3"/>
      <c r="EOO163" s="3"/>
      <c r="EOP163" s="3"/>
      <c r="EOQ163" s="3"/>
      <c r="EOR163" s="3"/>
      <c r="EOS163" s="3"/>
      <c r="EOT163" s="3"/>
      <c r="EOU163" s="3"/>
      <c r="EOV163" s="3"/>
      <c r="EOW163" s="3"/>
      <c r="EOX163" s="3"/>
      <c r="EOY163" s="3"/>
      <c r="EOZ163" s="3"/>
      <c r="EPA163" s="3"/>
      <c r="EPB163" s="3"/>
      <c r="EPC163" s="3"/>
      <c r="EPD163" s="3"/>
      <c r="EPE163" s="3"/>
      <c r="EPF163" s="3"/>
      <c r="EPG163" s="3"/>
      <c r="EPH163" s="3"/>
      <c r="EPI163" s="3"/>
      <c r="EPJ163" s="3"/>
      <c r="EPK163" s="3"/>
      <c r="EPL163" s="3"/>
      <c r="EPM163" s="3"/>
      <c r="EPN163" s="3"/>
      <c r="EPO163" s="3"/>
      <c r="EPP163" s="3"/>
      <c r="EPQ163" s="3"/>
      <c r="EPR163" s="3"/>
      <c r="EPS163" s="3"/>
      <c r="EPT163" s="3"/>
      <c r="EPU163" s="3"/>
      <c r="EPV163" s="3"/>
      <c r="EPW163" s="3"/>
      <c r="EPX163" s="3"/>
      <c r="EPY163" s="3"/>
      <c r="EPZ163" s="3"/>
      <c r="EQA163" s="3"/>
      <c r="EQB163" s="3"/>
      <c r="EQC163" s="3"/>
      <c r="EQD163" s="3"/>
      <c r="EQE163" s="3"/>
      <c r="EQF163" s="3"/>
      <c r="EQG163" s="3"/>
      <c r="EQH163" s="3"/>
      <c r="EQI163" s="3"/>
      <c r="EQJ163" s="3"/>
      <c r="EQK163" s="3"/>
      <c r="EQL163" s="3"/>
      <c r="EQM163" s="3"/>
      <c r="EQN163" s="3"/>
      <c r="EQO163" s="3"/>
      <c r="EQP163" s="3"/>
      <c r="EQQ163" s="3"/>
      <c r="EQR163" s="3"/>
      <c r="EQS163" s="3"/>
      <c r="EQT163" s="3"/>
      <c r="EQU163" s="3"/>
      <c r="EQV163" s="3"/>
      <c r="EQW163" s="3"/>
      <c r="EQX163" s="3"/>
      <c r="EQY163" s="3"/>
      <c r="EQZ163" s="3"/>
      <c r="ERA163" s="3"/>
      <c r="ERB163" s="3"/>
      <c r="ERC163" s="3"/>
      <c r="ERD163" s="3"/>
      <c r="ERE163" s="3"/>
      <c r="ERF163" s="3"/>
      <c r="ERG163" s="3"/>
      <c r="ERH163" s="3"/>
      <c r="ERI163" s="3"/>
      <c r="ERJ163" s="3"/>
      <c r="ERK163" s="3"/>
      <c r="ERL163" s="3"/>
      <c r="ERM163" s="3"/>
      <c r="ERN163" s="3"/>
      <c r="ERO163" s="3"/>
      <c r="ERP163" s="3"/>
      <c r="ERQ163" s="3"/>
      <c r="ERR163" s="3"/>
      <c r="ERS163" s="3"/>
      <c r="ERT163" s="3"/>
      <c r="ERU163" s="3"/>
      <c r="ERV163" s="3"/>
      <c r="ERW163" s="3"/>
      <c r="ERX163" s="3"/>
      <c r="ERY163" s="3"/>
      <c r="ERZ163" s="3"/>
      <c r="ESA163" s="3"/>
      <c r="ESB163" s="3"/>
      <c r="ESC163" s="3"/>
      <c r="ESD163" s="3"/>
      <c r="ESE163" s="3"/>
      <c r="ESF163" s="3"/>
      <c r="ESG163" s="3"/>
      <c r="ESH163" s="3"/>
      <c r="ESI163" s="3"/>
      <c r="ESJ163" s="3"/>
      <c r="ESK163" s="3"/>
      <c r="ESL163" s="3"/>
      <c r="ESM163" s="3"/>
      <c r="ESN163" s="3"/>
      <c r="ESO163" s="3"/>
      <c r="ESP163" s="3"/>
      <c r="ESQ163" s="3"/>
      <c r="ESR163" s="3"/>
      <c r="ESS163" s="3"/>
      <c r="EST163" s="3"/>
      <c r="ESU163" s="3"/>
      <c r="ESV163" s="3"/>
      <c r="ESW163" s="3"/>
      <c r="ESX163" s="3"/>
      <c r="ESY163" s="3"/>
      <c r="ESZ163" s="3"/>
      <c r="ETA163" s="3"/>
      <c r="ETB163" s="3"/>
      <c r="ETC163" s="3"/>
      <c r="ETD163" s="3"/>
      <c r="ETE163" s="3"/>
      <c r="ETF163" s="3"/>
      <c r="ETG163" s="3"/>
      <c r="ETH163" s="3"/>
      <c r="ETI163" s="3"/>
      <c r="ETJ163" s="3"/>
      <c r="ETK163" s="3"/>
      <c r="ETL163" s="3"/>
      <c r="ETM163" s="3"/>
      <c r="ETN163" s="3"/>
      <c r="ETO163" s="3"/>
      <c r="ETP163" s="3"/>
      <c r="ETQ163" s="3"/>
      <c r="ETR163" s="3"/>
      <c r="ETS163" s="3"/>
      <c r="ETT163" s="3"/>
      <c r="ETU163" s="3"/>
      <c r="ETV163" s="3"/>
      <c r="ETW163" s="3"/>
      <c r="ETX163" s="3"/>
      <c r="ETY163" s="3"/>
      <c r="ETZ163" s="3"/>
      <c r="EUA163" s="3"/>
      <c r="EUB163" s="3"/>
      <c r="EUC163" s="3"/>
      <c r="EUD163" s="3"/>
      <c r="EUE163" s="3"/>
      <c r="EUF163" s="3"/>
      <c r="EUG163" s="3"/>
      <c r="EUH163" s="3"/>
      <c r="EUI163" s="3"/>
      <c r="EUJ163" s="3"/>
      <c r="EUK163" s="3"/>
      <c r="EUL163" s="3"/>
      <c r="EUM163" s="3"/>
      <c r="EUN163" s="3"/>
      <c r="EUO163" s="3"/>
      <c r="EUP163" s="3"/>
      <c r="EUQ163" s="3"/>
      <c r="EUR163" s="3"/>
      <c r="EUS163" s="3"/>
      <c r="EUT163" s="3"/>
      <c r="EUU163" s="3"/>
      <c r="EUV163" s="3"/>
      <c r="EUW163" s="3"/>
      <c r="EUX163" s="3"/>
      <c r="EUY163" s="3"/>
      <c r="EUZ163" s="3"/>
      <c r="EVA163" s="3"/>
      <c r="EVB163" s="3"/>
      <c r="EVC163" s="3"/>
      <c r="EVD163" s="3"/>
      <c r="EVE163" s="3"/>
      <c r="EVF163" s="3"/>
      <c r="EVG163" s="3"/>
      <c r="EVH163" s="3"/>
      <c r="EVI163" s="3"/>
      <c r="EVJ163" s="3"/>
      <c r="EVK163" s="3"/>
      <c r="EVL163" s="3"/>
      <c r="EVM163" s="3"/>
      <c r="EVN163" s="3"/>
      <c r="EVO163" s="3"/>
      <c r="EVP163" s="3"/>
      <c r="EVQ163" s="3"/>
      <c r="EVR163" s="3"/>
      <c r="EVS163" s="3"/>
      <c r="EVT163" s="3"/>
      <c r="EVU163" s="3"/>
      <c r="EVV163" s="3"/>
      <c r="EVW163" s="3"/>
      <c r="EVX163" s="3"/>
      <c r="EVY163" s="3"/>
      <c r="EVZ163" s="3"/>
      <c r="EWA163" s="3"/>
      <c r="EWB163" s="3"/>
      <c r="EWC163" s="3"/>
      <c r="EWD163" s="3"/>
      <c r="EWE163" s="3"/>
      <c r="EWF163" s="3"/>
      <c r="EWG163" s="3"/>
      <c r="EWH163" s="3"/>
      <c r="EWI163" s="3"/>
      <c r="EWJ163" s="3"/>
      <c r="EWK163" s="3"/>
      <c r="EWL163" s="3"/>
      <c r="EWM163" s="3"/>
      <c r="EWN163" s="3"/>
      <c r="EWO163" s="3"/>
      <c r="EWP163" s="3"/>
      <c r="EWQ163" s="3"/>
      <c r="EWR163" s="3"/>
      <c r="EWS163" s="3"/>
      <c r="EWT163" s="3"/>
      <c r="EWU163" s="3"/>
      <c r="EWV163" s="3"/>
      <c r="EWW163" s="3"/>
      <c r="EWX163" s="3"/>
      <c r="EWY163" s="3"/>
      <c r="EWZ163" s="3"/>
      <c r="EXA163" s="3"/>
      <c r="EXB163" s="3"/>
      <c r="EXC163" s="3"/>
      <c r="EXD163" s="3"/>
      <c r="EXE163" s="3"/>
      <c r="EXF163" s="3"/>
      <c r="EXG163" s="3"/>
      <c r="EXH163" s="3"/>
      <c r="EXI163" s="3"/>
      <c r="EXJ163" s="3"/>
      <c r="EXK163" s="3"/>
      <c r="EXL163" s="3"/>
      <c r="EXM163" s="3"/>
      <c r="EXN163" s="3"/>
      <c r="EXO163" s="3"/>
      <c r="EXP163" s="3"/>
      <c r="EXQ163" s="3"/>
      <c r="EXR163" s="3"/>
      <c r="EXS163" s="3"/>
      <c r="EXT163" s="3"/>
      <c r="EXU163" s="3"/>
      <c r="EXV163" s="3"/>
      <c r="EXW163" s="3"/>
      <c r="EXX163" s="3"/>
      <c r="EXY163" s="3"/>
      <c r="EXZ163" s="3"/>
      <c r="EYA163" s="3"/>
      <c r="EYB163" s="3"/>
      <c r="EYC163" s="3"/>
      <c r="EYD163" s="3"/>
      <c r="EYE163" s="3"/>
      <c r="EYF163" s="3"/>
      <c r="EYG163" s="3"/>
      <c r="EYH163" s="3"/>
      <c r="EYI163" s="3"/>
      <c r="EYJ163" s="3"/>
      <c r="EYK163" s="3"/>
      <c r="EYL163" s="3"/>
      <c r="EYM163" s="3"/>
      <c r="EYN163" s="3"/>
      <c r="EYO163" s="3"/>
      <c r="EYP163" s="3"/>
      <c r="EYQ163" s="3"/>
      <c r="EYR163" s="3"/>
      <c r="EYS163" s="3"/>
      <c r="EYT163" s="3"/>
      <c r="EYU163" s="3"/>
      <c r="EYV163" s="3"/>
      <c r="EYW163" s="3"/>
      <c r="EYX163" s="3"/>
      <c r="EYY163" s="3"/>
      <c r="EYZ163" s="3"/>
      <c r="EZA163" s="3"/>
      <c r="EZB163" s="3"/>
      <c r="EZC163" s="3"/>
      <c r="EZD163" s="3"/>
      <c r="EZE163" s="3"/>
      <c r="EZF163" s="3"/>
      <c r="EZG163" s="3"/>
      <c r="EZH163" s="3"/>
      <c r="EZI163" s="3"/>
      <c r="EZJ163" s="3"/>
      <c r="EZK163" s="3"/>
      <c r="EZL163" s="3"/>
      <c r="EZM163" s="3"/>
      <c r="EZN163" s="3"/>
      <c r="EZO163" s="3"/>
      <c r="EZP163" s="3"/>
      <c r="EZQ163" s="3"/>
      <c r="EZR163" s="3"/>
      <c r="EZS163" s="3"/>
      <c r="EZT163" s="3"/>
      <c r="EZU163" s="3"/>
      <c r="EZV163" s="3"/>
      <c r="EZW163" s="3"/>
      <c r="EZX163" s="3"/>
      <c r="EZY163" s="3"/>
      <c r="EZZ163" s="3"/>
      <c r="FAA163" s="3"/>
      <c r="FAB163" s="3"/>
      <c r="FAC163" s="3"/>
      <c r="FAD163" s="3"/>
      <c r="FAE163" s="3"/>
      <c r="FAF163" s="3"/>
      <c r="FAG163" s="3"/>
      <c r="FAH163" s="3"/>
      <c r="FAI163" s="3"/>
      <c r="FAJ163" s="3"/>
      <c r="FAK163" s="3"/>
      <c r="FAL163" s="3"/>
      <c r="FAM163" s="3"/>
      <c r="FAN163" s="3"/>
      <c r="FAO163" s="3"/>
      <c r="FAP163" s="3"/>
      <c r="FAQ163" s="3"/>
      <c r="FAR163" s="3"/>
      <c r="FAS163" s="3"/>
      <c r="FAT163" s="3"/>
      <c r="FAU163" s="3"/>
      <c r="FAV163" s="3"/>
      <c r="FAW163" s="3"/>
      <c r="FAX163" s="3"/>
      <c r="FAY163" s="3"/>
      <c r="FAZ163" s="3"/>
      <c r="FBA163" s="3"/>
      <c r="FBB163" s="3"/>
      <c r="FBC163" s="3"/>
      <c r="FBD163" s="3"/>
      <c r="FBE163" s="3"/>
      <c r="FBF163" s="3"/>
      <c r="FBG163" s="3"/>
      <c r="FBH163" s="3"/>
      <c r="FBI163" s="3"/>
      <c r="FBJ163" s="3"/>
      <c r="FBK163" s="3"/>
      <c r="FBL163" s="3"/>
      <c r="FBM163" s="3"/>
      <c r="FBN163" s="3"/>
      <c r="FBO163" s="3"/>
      <c r="FBP163" s="3"/>
      <c r="FBQ163" s="3"/>
      <c r="FBR163" s="3"/>
      <c r="FBS163" s="3"/>
      <c r="FBT163" s="3"/>
      <c r="FBU163" s="3"/>
      <c r="FBV163" s="3"/>
      <c r="FBW163" s="3"/>
      <c r="FBX163" s="3"/>
      <c r="FBY163" s="3"/>
      <c r="FBZ163" s="3"/>
      <c r="FCA163" s="3"/>
      <c r="FCB163" s="3"/>
      <c r="FCC163" s="3"/>
      <c r="FCD163" s="3"/>
      <c r="FCE163" s="3"/>
      <c r="FCF163" s="3"/>
      <c r="FCG163" s="3"/>
      <c r="FCH163" s="3"/>
      <c r="FCI163" s="3"/>
      <c r="FCJ163" s="3"/>
      <c r="FCK163" s="3"/>
      <c r="FCL163" s="3"/>
      <c r="FCM163" s="3"/>
      <c r="FCN163" s="3"/>
      <c r="FCO163" s="3"/>
      <c r="FCP163" s="3"/>
      <c r="FCQ163" s="3"/>
      <c r="FCR163" s="3"/>
      <c r="FCS163" s="3"/>
      <c r="FCT163" s="3"/>
      <c r="FCU163" s="3"/>
      <c r="FCV163" s="3"/>
      <c r="FCW163" s="3"/>
      <c r="FCX163" s="3"/>
      <c r="FCY163" s="3"/>
      <c r="FCZ163" s="3"/>
      <c r="FDA163" s="3"/>
      <c r="FDB163" s="3"/>
      <c r="FDC163" s="3"/>
      <c r="FDD163" s="3"/>
      <c r="FDE163" s="3"/>
      <c r="FDF163" s="3"/>
      <c r="FDG163" s="3"/>
      <c r="FDH163" s="3"/>
      <c r="FDI163" s="3"/>
      <c r="FDJ163" s="3"/>
      <c r="FDK163" s="3"/>
      <c r="FDL163" s="3"/>
      <c r="FDM163" s="3"/>
      <c r="FDN163" s="3"/>
      <c r="FDO163" s="3"/>
      <c r="FDP163" s="3"/>
      <c r="FDQ163" s="3"/>
      <c r="FDR163" s="3"/>
      <c r="FDS163" s="3"/>
      <c r="FDT163" s="3"/>
      <c r="FDU163" s="3"/>
      <c r="FDV163" s="3"/>
      <c r="FDW163" s="3"/>
      <c r="FDX163" s="3"/>
      <c r="FDY163" s="3"/>
      <c r="FDZ163" s="3"/>
      <c r="FEA163" s="3"/>
      <c r="FEB163" s="3"/>
      <c r="FEC163" s="3"/>
      <c r="FED163" s="3"/>
      <c r="FEE163" s="3"/>
      <c r="FEF163" s="3"/>
      <c r="FEG163" s="3"/>
      <c r="FEH163" s="3"/>
      <c r="FEI163" s="3"/>
      <c r="FEJ163" s="3"/>
      <c r="FEK163" s="3"/>
      <c r="FEL163" s="3"/>
      <c r="FEM163" s="3"/>
      <c r="FEN163" s="3"/>
      <c r="FEO163" s="3"/>
      <c r="FEP163" s="3"/>
      <c r="FEQ163" s="3"/>
      <c r="FER163" s="3"/>
      <c r="FES163" s="3"/>
      <c r="FET163" s="3"/>
      <c r="FEU163" s="3"/>
      <c r="FEV163" s="3"/>
      <c r="FEW163" s="3"/>
      <c r="FEX163" s="3"/>
      <c r="FEY163" s="3"/>
      <c r="FEZ163" s="3"/>
      <c r="FFA163" s="3"/>
      <c r="FFB163" s="3"/>
      <c r="FFC163" s="3"/>
      <c r="FFD163" s="3"/>
      <c r="FFE163" s="3"/>
      <c r="FFF163" s="3"/>
      <c r="FFG163" s="3"/>
      <c r="FFH163" s="3"/>
      <c r="FFI163" s="3"/>
      <c r="FFJ163" s="3"/>
      <c r="FFK163" s="3"/>
      <c r="FFL163" s="3"/>
      <c r="FFM163" s="3"/>
      <c r="FFN163" s="3"/>
      <c r="FFO163" s="3"/>
      <c r="FFP163" s="3"/>
      <c r="FFQ163" s="3"/>
      <c r="FFR163" s="3"/>
      <c r="FFS163" s="3"/>
      <c r="FFT163" s="3"/>
      <c r="FFU163" s="3"/>
      <c r="FFV163" s="3"/>
      <c r="FFW163" s="3"/>
      <c r="FFX163" s="3"/>
      <c r="FFY163" s="3"/>
      <c r="FFZ163" s="3"/>
      <c r="FGA163" s="3"/>
      <c r="FGB163" s="3"/>
      <c r="FGC163" s="3"/>
      <c r="FGD163" s="3"/>
      <c r="FGE163" s="3"/>
      <c r="FGF163" s="3"/>
      <c r="FGG163" s="3"/>
      <c r="FGH163" s="3"/>
      <c r="FGI163" s="3"/>
      <c r="FGJ163" s="3"/>
      <c r="FGK163" s="3"/>
      <c r="FGL163" s="3"/>
      <c r="FGM163" s="3"/>
      <c r="FGN163" s="3"/>
      <c r="FGO163" s="3"/>
      <c r="FGP163" s="3"/>
      <c r="FGQ163" s="3"/>
      <c r="FGR163" s="3"/>
      <c r="FGS163" s="3"/>
      <c r="FGT163" s="3"/>
      <c r="FGU163" s="3"/>
      <c r="FGV163" s="3"/>
      <c r="FGW163" s="3"/>
      <c r="FGX163" s="3"/>
      <c r="FGY163" s="3"/>
      <c r="FGZ163" s="3"/>
      <c r="FHA163" s="3"/>
      <c r="FHB163" s="3"/>
      <c r="FHC163" s="3"/>
      <c r="FHD163" s="3"/>
      <c r="FHE163" s="3"/>
      <c r="FHF163" s="3"/>
      <c r="FHG163" s="3"/>
      <c r="FHH163" s="3"/>
      <c r="FHI163" s="3"/>
      <c r="FHJ163" s="3"/>
      <c r="FHK163" s="3"/>
      <c r="FHL163" s="3"/>
      <c r="FHM163" s="3"/>
      <c r="FHN163" s="3"/>
      <c r="FHO163" s="3"/>
      <c r="FHP163" s="3"/>
      <c r="FHQ163" s="3"/>
      <c r="FHR163" s="3"/>
      <c r="FHS163" s="3"/>
      <c r="FHT163" s="3"/>
      <c r="FHU163" s="3"/>
      <c r="FHV163" s="3"/>
      <c r="FHW163" s="3"/>
      <c r="FHX163" s="3"/>
      <c r="FHY163" s="3"/>
      <c r="FHZ163" s="3"/>
      <c r="FIA163" s="3"/>
      <c r="FIB163" s="3"/>
      <c r="FIC163" s="3"/>
      <c r="FID163" s="3"/>
      <c r="FIE163" s="3"/>
      <c r="FIF163" s="3"/>
      <c r="FIG163" s="3"/>
      <c r="FIH163" s="3"/>
      <c r="FII163" s="3"/>
      <c r="FIJ163" s="3"/>
      <c r="FIK163" s="3"/>
      <c r="FIL163" s="3"/>
      <c r="FIM163" s="3"/>
      <c r="FIN163" s="3"/>
      <c r="FIO163" s="3"/>
      <c r="FIP163" s="3"/>
      <c r="FIQ163" s="3"/>
      <c r="FIR163" s="3"/>
      <c r="FIS163" s="3"/>
      <c r="FIT163" s="3"/>
      <c r="FIU163" s="3"/>
      <c r="FIV163" s="3"/>
      <c r="FIW163" s="3"/>
      <c r="FIX163" s="3"/>
      <c r="FIY163" s="3"/>
      <c r="FIZ163" s="3"/>
      <c r="FJA163" s="3"/>
      <c r="FJB163" s="3"/>
      <c r="FJC163" s="3"/>
      <c r="FJD163" s="3"/>
      <c r="FJE163" s="3"/>
      <c r="FJF163" s="3"/>
      <c r="FJG163" s="3"/>
      <c r="FJH163" s="3"/>
      <c r="FJI163" s="3"/>
      <c r="FJJ163" s="3"/>
      <c r="FJK163" s="3"/>
      <c r="FJL163" s="3"/>
      <c r="FJM163" s="3"/>
      <c r="FJN163" s="3"/>
      <c r="FJO163" s="3"/>
      <c r="FJP163" s="3"/>
      <c r="FJQ163" s="3"/>
      <c r="FJR163" s="3"/>
      <c r="FJS163" s="3"/>
      <c r="FJT163" s="3"/>
      <c r="FJU163" s="3"/>
      <c r="FJV163" s="3"/>
      <c r="FJW163" s="3"/>
      <c r="FJX163" s="3"/>
      <c r="FJY163" s="3"/>
      <c r="FJZ163" s="3"/>
      <c r="FKA163" s="3"/>
      <c r="FKB163" s="3"/>
      <c r="FKC163" s="3"/>
      <c r="FKD163" s="3"/>
      <c r="FKE163" s="3"/>
      <c r="FKF163" s="3"/>
      <c r="FKG163" s="3"/>
      <c r="FKH163" s="3"/>
      <c r="FKI163" s="3"/>
      <c r="FKJ163" s="3"/>
      <c r="FKK163" s="3"/>
      <c r="FKL163" s="3"/>
      <c r="FKM163" s="3"/>
      <c r="FKN163" s="3"/>
      <c r="FKO163" s="3"/>
      <c r="FKP163" s="3"/>
      <c r="FKQ163" s="3"/>
      <c r="FKR163" s="3"/>
      <c r="FKS163" s="3"/>
      <c r="FKT163" s="3"/>
      <c r="FKU163" s="3"/>
      <c r="FKV163" s="3"/>
      <c r="FKW163" s="3"/>
      <c r="FKX163" s="3"/>
      <c r="FKY163" s="3"/>
      <c r="FKZ163" s="3"/>
      <c r="FLA163" s="3"/>
      <c r="FLB163" s="3"/>
      <c r="FLC163" s="3"/>
      <c r="FLD163" s="3"/>
      <c r="FLE163" s="3"/>
      <c r="FLF163" s="3"/>
      <c r="FLG163" s="3"/>
      <c r="FLH163" s="3"/>
      <c r="FLI163" s="3"/>
      <c r="FLJ163" s="3"/>
      <c r="FLK163" s="3"/>
      <c r="FLL163" s="3"/>
      <c r="FLM163" s="3"/>
      <c r="FLN163" s="3"/>
      <c r="FLO163" s="3"/>
      <c r="FLP163" s="3"/>
      <c r="FLQ163" s="3"/>
      <c r="FLR163" s="3"/>
      <c r="FLS163" s="3"/>
      <c r="FLT163" s="3"/>
      <c r="FLU163" s="3"/>
      <c r="FLV163" s="3"/>
      <c r="FLW163" s="3"/>
      <c r="FLX163" s="3"/>
      <c r="FLY163" s="3"/>
      <c r="FLZ163" s="3"/>
      <c r="FMA163" s="3"/>
      <c r="FMB163" s="3"/>
      <c r="FMC163" s="3"/>
      <c r="FMD163" s="3"/>
      <c r="FME163" s="3"/>
      <c r="FMF163" s="3"/>
      <c r="FMG163" s="3"/>
      <c r="FMH163" s="3"/>
      <c r="FMI163" s="3"/>
      <c r="FMJ163" s="3"/>
      <c r="FMK163" s="3"/>
      <c r="FML163" s="3"/>
      <c r="FMM163" s="3"/>
      <c r="FMN163" s="3"/>
      <c r="FMO163" s="3"/>
      <c r="FMP163" s="3"/>
      <c r="FMQ163" s="3"/>
      <c r="FMR163" s="3"/>
      <c r="FMS163" s="3"/>
      <c r="FMT163" s="3"/>
      <c r="FMU163" s="3"/>
      <c r="FMV163" s="3"/>
      <c r="FMW163" s="3"/>
      <c r="FMX163" s="3"/>
      <c r="FMY163" s="3"/>
      <c r="FMZ163" s="3"/>
      <c r="FNA163" s="3"/>
      <c r="FNB163" s="3"/>
      <c r="FNC163" s="3"/>
      <c r="FND163" s="3"/>
      <c r="FNE163" s="3"/>
      <c r="FNF163" s="3"/>
      <c r="FNG163" s="3"/>
      <c r="FNH163" s="3"/>
      <c r="FNI163" s="3"/>
      <c r="FNJ163" s="3"/>
      <c r="FNK163" s="3"/>
      <c r="FNL163" s="3"/>
      <c r="FNM163" s="3"/>
      <c r="FNN163" s="3"/>
      <c r="FNO163" s="3"/>
      <c r="FNP163" s="3"/>
      <c r="FNQ163" s="3"/>
      <c r="FNR163" s="3"/>
      <c r="FNS163" s="3"/>
      <c r="FNT163" s="3"/>
      <c r="FNU163" s="3"/>
      <c r="FNV163" s="3"/>
      <c r="FNW163" s="3"/>
      <c r="FNX163" s="3"/>
      <c r="FNY163" s="3"/>
      <c r="FNZ163" s="3"/>
      <c r="FOA163" s="3"/>
      <c r="FOB163" s="3"/>
      <c r="FOC163" s="3"/>
      <c r="FOD163" s="3"/>
      <c r="FOE163" s="3"/>
      <c r="FOF163" s="3"/>
      <c r="FOG163" s="3"/>
      <c r="FOH163" s="3"/>
      <c r="FOI163" s="3"/>
      <c r="FOJ163" s="3"/>
      <c r="FOK163" s="3"/>
      <c r="FOL163" s="3"/>
      <c r="FOM163" s="3"/>
      <c r="FON163" s="3"/>
      <c r="FOO163" s="3"/>
      <c r="FOP163" s="3"/>
      <c r="FOQ163" s="3"/>
      <c r="FOR163" s="3"/>
      <c r="FOS163" s="3"/>
      <c r="FOT163" s="3"/>
      <c r="FOU163" s="3"/>
      <c r="FOV163" s="3"/>
      <c r="FOW163" s="3"/>
      <c r="FOX163" s="3"/>
      <c r="FOY163" s="3"/>
      <c r="FOZ163" s="3"/>
      <c r="FPA163" s="3"/>
      <c r="FPB163" s="3"/>
      <c r="FPC163" s="3"/>
      <c r="FPD163" s="3"/>
      <c r="FPE163" s="3"/>
      <c r="FPF163" s="3"/>
      <c r="FPG163" s="3"/>
      <c r="FPH163" s="3"/>
      <c r="FPI163" s="3"/>
      <c r="FPJ163" s="3"/>
      <c r="FPK163" s="3"/>
      <c r="FPL163" s="3"/>
      <c r="FPM163" s="3"/>
      <c r="FPN163" s="3"/>
      <c r="FPO163" s="3"/>
      <c r="FPP163" s="3"/>
      <c r="FPQ163" s="3"/>
      <c r="FPR163" s="3"/>
      <c r="FPS163" s="3"/>
      <c r="FPT163" s="3"/>
      <c r="FPU163" s="3"/>
      <c r="FPV163" s="3"/>
      <c r="FPW163" s="3"/>
      <c r="FPX163" s="3"/>
      <c r="FPY163" s="3"/>
      <c r="FPZ163" s="3"/>
      <c r="FQA163" s="3"/>
      <c r="FQB163" s="3"/>
      <c r="FQC163" s="3"/>
      <c r="FQD163" s="3"/>
      <c r="FQE163" s="3"/>
      <c r="FQF163" s="3"/>
      <c r="FQG163" s="3"/>
      <c r="FQH163" s="3"/>
      <c r="FQI163" s="3"/>
      <c r="FQJ163" s="3"/>
      <c r="FQK163" s="3"/>
      <c r="FQL163" s="3"/>
      <c r="FQM163" s="3"/>
      <c r="FQN163" s="3"/>
      <c r="FQO163" s="3"/>
      <c r="FQP163" s="3"/>
      <c r="FQQ163" s="3"/>
      <c r="FQR163" s="3"/>
      <c r="FQS163" s="3"/>
      <c r="FQT163" s="3"/>
      <c r="FQU163" s="3"/>
      <c r="FQV163" s="3"/>
      <c r="FQW163" s="3"/>
      <c r="FQX163" s="3"/>
      <c r="FQY163" s="3"/>
      <c r="FQZ163" s="3"/>
      <c r="FRA163" s="3"/>
      <c r="FRB163" s="3"/>
      <c r="FRC163" s="3"/>
      <c r="FRD163" s="3"/>
      <c r="FRE163" s="3"/>
      <c r="FRF163" s="3"/>
      <c r="FRG163" s="3"/>
      <c r="FRH163" s="3"/>
      <c r="FRI163" s="3"/>
      <c r="FRJ163" s="3"/>
      <c r="FRK163" s="3"/>
      <c r="FRL163" s="3"/>
      <c r="FRM163" s="3"/>
      <c r="FRN163" s="3"/>
      <c r="FRO163" s="3"/>
      <c r="FRP163" s="3"/>
      <c r="FRQ163" s="3"/>
      <c r="FRR163" s="3"/>
      <c r="FRS163" s="3"/>
      <c r="FRT163" s="3"/>
      <c r="FRU163" s="3"/>
      <c r="FRV163" s="3"/>
      <c r="FRW163" s="3"/>
      <c r="FRX163" s="3"/>
      <c r="FRY163" s="3"/>
      <c r="FRZ163" s="3"/>
      <c r="FSA163" s="3"/>
      <c r="FSB163" s="3"/>
      <c r="FSC163" s="3"/>
      <c r="FSD163" s="3"/>
      <c r="FSE163" s="3"/>
      <c r="FSF163" s="3"/>
      <c r="FSG163" s="3"/>
      <c r="FSH163" s="3"/>
      <c r="FSI163" s="3"/>
      <c r="FSJ163" s="3"/>
      <c r="FSK163" s="3"/>
      <c r="FSL163" s="3"/>
      <c r="FSM163" s="3"/>
      <c r="FSN163" s="3"/>
      <c r="FSO163" s="3"/>
      <c r="FSP163" s="3"/>
      <c r="FSQ163" s="3"/>
      <c r="FSR163" s="3"/>
      <c r="FSS163" s="3"/>
      <c r="FST163" s="3"/>
      <c r="FSU163" s="3"/>
      <c r="FSV163" s="3"/>
      <c r="FSW163" s="3"/>
      <c r="FSX163" s="3"/>
      <c r="FSY163" s="3"/>
      <c r="FSZ163" s="3"/>
      <c r="FTA163" s="3"/>
      <c r="FTB163" s="3"/>
      <c r="FTC163" s="3"/>
      <c r="FTD163" s="3"/>
      <c r="FTE163" s="3"/>
      <c r="FTF163" s="3"/>
      <c r="FTG163" s="3"/>
      <c r="FTH163" s="3"/>
      <c r="FTI163" s="3"/>
      <c r="FTJ163" s="3"/>
      <c r="FTK163" s="3"/>
      <c r="FTL163" s="3"/>
      <c r="FTM163" s="3"/>
      <c r="FTN163" s="3"/>
      <c r="FTO163" s="3"/>
      <c r="FTP163" s="3"/>
      <c r="FTQ163" s="3"/>
      <c r="FTR163" s="3"/>
      <c r="FTS163" s="3"/>
      <c r="FTT163" s="3"/>
      <c r="FTU163" s="3"/>
      <c r="FTV163" s="3"/>
      <c r="FTW163" s="3"/>
      <c r="FTX163" s="3"/>
      <c r="FTY163" s="3"/>
      <c r="FTZ163" s="3"/>
      <c r="FUA163" s="3"/>
      <c r="FUB163" s="3"/>
      <c r="FUC163" s="3"/>
      <c r="FUD163" s="3"/>
      <c r="FUE163" s="3"/>
      <c r="FUF163" s="3"/>
      <c r="FUG163" s="3"/>
      <c r="FUH163" s="3"/>
      <c r="FUI163" s="3"/>
      <c r="FUJ163" s="3"/>
      <c r="FUK163" s="3"/>
      <c r="FUL163" s="3"/>
      <c r="FUM163" s="3"/>
      <c r="FUN163" s="3"/>
      <c r="FUO163" s="3"/>
      <c r="FUP163" s="3"/>
      <c r="FUQ163" s="3"/>
      <c r="FUR163" s="3"/>
      <c r="FUS163" s="3"/>
      <c r="FUT163" s="3"/>
      <c r="FUU163" s="3"/>
      <c r="FUV163" s="3"/>
      <c r="FUW163" s="3"/>
      <c r="FUX163" s="3"/>
      <c r="FUY163" s="3"/>
      <c r="FUZ163" s="3"/>
      <c r="FVA163" s="3"/>
      <c r="FVB163" s="3"/>
      <c r="FVC163" s="3"/>
      <c r="FVD163" s="3"/>
      <c r="FVE163" s="3"/>
      <c r="FVF163" s="3"/>
      <c r="FVG163" s="3"/>
      <c r="FVH163" s="3"/>
      <c r="FVI163" s="3"/>
      <c r="FVJ163" s="3"/>
      <c r="FVK163" s="3"/>
      <c r="FVL163" s="3"/>
      <c r="FVM163" s="3"/>
      <c r="FVN163" s="3"/>
      <c r="FVO163" s="3"/>
      <c r="FVP163" s="3"/>
      <c r="FVQ163" s="3"/>
      <c r="FVR163" s="3"/>
      <c r="FVS163" s="3"/>
      <c r="FVT163" s="3"/>
      <c r="FVU163" s="3"/>
      <c r="FVV163" s="3"/>
      <c r="FVW163" s="3"/>
      <c r="FVX163" s="3"/>
      <c r="FVY163" s="3"/>
      <c r="FVZ163" s="3"/>
      <c r="FWA163" s="3"/>
      <c r="FWB163" s="3"/>
      <c r="FWC163" s="3"/>
      <c r="FWD163" s="3"/>
      <c r="FWE163" s="3"/>
      <c r="FWF163" s="3"/>
      <c r="FWG163" s="3"/>
      <c r="FWH163" s="3"/>
      <c r="FWI163" s="3"/>
      <c r="FWJ163" s="3"/>
      <c r="FWK163" s="3"/>
      <c r="FWL163" s="3"/>
      <c r="FWM163" s="3"/>
      <c r="FWN163" s="3"/>
      <c r="FWO163" s="3"/>
      <c r="FWP163" s="3"/>
      <c r="FWQ163" s="3"/>
      <c r="FWR163" s="3"/>
      <c r="FWS163" s="3"/>
      <c r="FWT163" s="3"/>
      <c r="FWU163" s="3"/>
      <c r="FWV163" s="3"/>
      <c r="FWW163" s="3"/>
      <c r="FWX163" s="3"/>
      <c r="FWY163" s="3"/>
      <c r="FWZ163" s="3"/>
      <c r="FXA163" s="3"/>
      <c r="FXB163" s="3"/>
      <c r="FXC163" s="3"/>
      <c r="FXD163" s="3"/>
      <c r="FXE163" s="3"/>
      <c r="FXF163" s="3"/>
      <c r="FXG163" s="3"/>
      <c r="FXH163" s="3"/>
      <c r="FXI163" s="3"/>
      <c r="FXJ163" s="3"/>
      <c r="FXK163" s="3"/>
      <c r="FXL163" s="3"/>
      <c r="FXM163" s="3"/>
      <c r="FXN163" s="3"/>
      <c r="FXO163" s="3"/>
      <c r="FXP163" s="3"/>
      <c r="FXQ163" s="3"/>
      <c r="FXR163" s="3"/>
      <c r="FXS163" s="3"/>
      <c r="FXT163" s="3"/>
      <c r="FXU163" s="3"/>
      <c r="FXV163" s="3"/>
      <c r="FXW163" s="3"/>
      <c r="FXX163" s="3"/>
      <c r="FXY163" s="3"/>
      <c r="FXZ163" s="3"/>
      <c r="FYA163" s="3"/>
      <c r="FYB163" s="3"/>
      <c r="FYC163" s="3"/>
      <c r="FYD163" s="3"/>
      <c r="FYE163" s="3"/>
      <c r="FYF163" s="3"/>
      <c r="FYG163" s="3"/>
      <c r="FYH163" s="3"/>
      <c r="FYI163" s="3"/>
      <c r="FYJ163" s="3"/>
      <c r="FYK163" s="3"/>
      <c r="FYL163" s="3"/>
      <c r="FYM163" s="3"/>
      <c r="FYN163" s="3"/>
      <c r="FYO163" s="3"/>
      <c r="FYP163" s="3"/>
      <c r="FYQ163" s="3"/>
      <c r="FYR163" s="3"/>
      <c r="FYS163" s="3"/>
      <c r="FYT163" s="3"/>
      <c r="FYU163" s="3"/>
      <c r="FYV163" s="3"/>
      <c r="FYW163" s="3"/>
      <c r="FYX163" s="3"/>
      <c r="FYY163" s="3"/>
      <c r="FYZ163" s="3"/>
      <c r="FZA163" s="3"/>
      <c r="FZB163" s="3"/>
      <c r="FZC163" s="3"/>
      <c r="FZD163" s="3"/>
      <c r="FZE163" s="3"/>
      <c r="FZF163" s="3"/>
      <c r="FZG163" s="3"/>
      <c r="FZH163" s="3"/>
      <c r="FZI163" s="3"/>
      <c r="FZJ163" s="3"/>
      <c r="FZK163" s="3"/>
      <c r="FZL163" s="3"/>
      <c r="FZM163" s="3"/>
      <c r="FZN163" s="3"/>
      <c r="FZO163" s="3"/>
      <c r="FZP163" s="3"/>
      <c r="FZQ163" s="3"/>
      <c r="FZR163" s="3"/>
      <c r="FZS163" s="3"/>
      <c r="FZT163" s="3"/>
      <c r="FZU163" s="3"/>
      <c r="FZV163" s="3"/>
      <c r="FZW163" s="3"/>
      <c r="FZX163" s="3"/>
      <c r="FZY163" s="3"/>
      <c r="FZZ163" s="3"/>
      <c r="GAA163" s="3"/>
      <c r="GAB163" s="3"/>
      <c r="GAC163" s="3"/>
      <c r="GAD163" s="3"/>
      <c r="GAE163" s="3"/>
      <c r="GAF163" s="3"/>
      <c r="GAG163" s="3"/>
      <c r="GAH163" s="3"/>
      <c r="GAI163" s="3"/>
      <c r="GAJ163" s="3"/>
      <c r="GAK163" s="3"/>
      <c r="GAL163" s="3"/>
      <c r="GAM163" s="3"/>
      <c r="GAN163" s="3"/>
      <c r="GAO163" s="3"/>
      <c r="GAP163" s="3"/>
      <c r="GAQ163" s="3"/>
      <c r="GAR163" s="3"/>
      <c r="GAS163" s="3"/>
      <c r="GAT163" s="3"/>
      <c r="GAU163" s="3"/>
      <c r="GAV163" s="3"/>
      <c r="GAW163" s="3"/>
      <c r="GAX163" s="3"/>
      <c r="GAY163" s="3"/>
      <c r="GAZ163" s="3"/>
      <c r="GBA163" s="3"/>
      <c r="GBB163" s="3"/>
      <c r="GBC163" s="3"/>
      <c r="GBD163" s="3"/>
      <c r="GBE163" s="3"/>
      <c r="GBF163" s="3"/>
      <c r="GBG163" s="3"/>
      <c r="GBH163" s="3"/>
      <c r="GBI163" s="3"/>
      <c r="GBJ163" s="3"/>
      <c r="GBK163" s="3"/>
      <c r="GBL163" s="3"/>
      <c r="GBM163" s="3"/>
      <c r="GBN163" s="3"/>
      <c r="GBO163" s="3"/>
      <c r="GBP163" s="3"/>
      <c r="GBQ163" s="3"/>
      <c r="GBR163" s="3"/>
      <c r="GBS163" s="3"/>
      <c r="GBT163" s="3"/>
      <c r="GBU163" s="3"/>
      <c r="GBV163" s="3"/>
      <c r="GBW163" s="3"/>
      <c r="GBX163" s="3"/>
      <c r="GBY163" s="3"/>
      <c r="GBZ163" s="3"/>
      <c r="GCA163" s="3"/>
      <c r="GCB163" s="3"/>
      <c r="GCC163" s="3"/>
      <c r="GCD163" s="3"/>
      <c r="GCE163" s="3"/>
      <c r="GCF163" s="3"/>
      <c r="GCG163" s="3"/>
      <c r="GCH163" s="3"/>
      <c r="GCI163" s="3"/>
      <c r="GCJ163" s="3"/>
      <c r="GCK163" s="3"/>
      <c r="GCL163" s="3"/>
      <c r="GCM163" s="3"/>
      <c r="GCN163" s="3"/>
      <c r="GCO163" s="3"/>
      <c r="GCP163" s="3"/>
      <c r="GCQ163" s="3"/>
      <c r="GCR163" s="3"/>
      <c r="GCS163" s="3"/>
      <c r="GCT163" s="3"/>
      <c r="GCU163" s="3"/>
      <c r="GCV163" s="3"/>
      <c r="GCW163" s="3"/>
      <c r="GCX163" s="3"/>
      <c r="GCY163" s="3"/>
      <c r="GCZ163" s="3"/>
      <c r="GDA163" s="3"/>
      <c r="GDB163" s="3"/>
      <c r="GDC163" s="3"/>
      <c r="GDD163" s="3"/>
      <c r="GDE163" s="3"/>
      <c r="GDF163" s="3"/>
      <c r="GDG163" s="3"/>
      <c r="GDH163" s="3"/>
      <c r="GDI163" s="3"/>
      <c r="GDJ163" s="3"/>
      <c r="GDK163" s="3"/>
      <c r="GDL163" s="3"/>
      <c r="GDM163" s="3"/>
      <c r="GDN163" s="3"/>
      <c r="GDO163" s="3"/>
      <c r="GDP163" s="3"/>
      <c r="GDQ163" s="3"/>
      <c r="GDR163" s="3"/>
      <c r="GDS163" s="3"/>
      <c r="GDT163" s="3"/>
      <c r="GDU163" s="3"/>
      <c r="GDV163" s="3"/>
      <c r="GDW163" s="3"/>
      <c r="GDX163" s="3"/>
      <c r="GDY163" s="3"/>
      <c r="GDZ163" s="3"/>
      <c r="GEA163" s="3"/>
      <c r="GEB163" s="3"/>
      <c r="GEC163" s="3"/>
      <c r="GED163" s="3"/>
      <c r="GEE163" s="3"/>
      <c r="GEF163" s="3"/>
      <c r="GEG163" s="3"/>
      <c r="GEH163" s="3"/>
      <c r="GEI163" s="3"/>
      <c r="GEJ163" s="3"/>
      <c r="GEK163" s="3"/>
      <c r="GEL163" s="3"/>
      <c r="GEM163" s="3"/>
      <c r="GEN163" s="3"/>
      <c r="GEO163" s="3"/>
      <c r="GEP163" s="3"/>
      <c r="GEQ163" s="3"/>
      <c r="GER163" s="3"/>
      <c r="GES163" s="3"/>
      <c r="GET163" s="3"/>
      <c r="GEU163" s="3"/>
      <c r="GEV163" s="3"/>
      <c r="GEW163" s="3"/>
      <c r="GEX163" s="3"/>
      <c r="GEY163" s="3"/>
      <c r="GEZ163" s="3"/>
      <c r="GFA163" s="3"/>
      <c r="GFB163" s="3"/>
      <c r="GFC163" s="3"/>
      <c r="GFD163" s="3"/>
      <c r="GFE163" s="3"/>
      <c r="GFF163" s="3"/>
      <c r="GFG163" s="3"/>
      <c r="GFH163" s="3"/>
      <c r="GFI163" s="3"/>
      <c r="GFJ163" s="3"/>
      <c r="GFK163" s="3"/>
      <c r="GFL163" s="3"/>
      <c r="GFM163" s="3"/>
      <c r="GFN163" s="3"/>
      <c r="GFO163" s="3"/>
      <c r="GFP163" s="3"/>
      <c r="GFQ163" s="3"/>
      <c r="GFR163" s="3"/>
      <c r="GFS163" s="3"/>
      <c r="GFT163" s="3"/>
      <c r="GFU163" s="3"/>
      <c r="GFV163" s="3"/>
      <c r="GFW163" s="3"/>
      <c r="GFX163" s="3"/>
      <c r="GFY163" s="3"/>
      <c r="GFZ163" s="3"/>
      <c r="GGA163" s="3"/>
      <c r="GGB163" s="3"/>
      <c r="GGC163" s="3"/>
      <c r="GGD163" s="3"/>
      <c r="GGE163" s="3"/>
      <c r="GGF163" s="3"/>
      <c r="GGG163" s="3"/>
      <c r="GGH163" s="3"/>
      <c r="GGI163" s="3"/>
      <c r="GGJ163" s="3"/>
      <c r="GGK163" s="3"/>
      <c r="GGL163" s="3"/>
      <c r="GGM163" s="3"/>
      <c r="GGN163" s="3"/>
      <c r="GGO163" s="3"/>
      <c r="GGP163" s="3"/>
      <c r="GGQ163" s="3"/>
      <c r="GGR163" s="3"/>
      <c r="GGS163" s="3"/>
      <c r="GGT163" s="3"/>
      <c r="GGU163" s="3"/>
      <c r="GGV163" s="3"/>
      <c r="GGW163" s="3"/>
      <c r="GGX163" s="3"/>
      <c r="GGY163" s="3"/>
      <c r="GGZ163" s="3"/>
      <c r="GHA163" s="3"/>
      <c r="GHB163" s="3"/>
      <c r="GHC163" s="3"/>
      <c r="GHD163" s="3"/>
      <c r="GHE163" s="3"/>
      <c r="GHF163" s="3"/>
      <c r="GHG163" s="3"/>
      <c r="GHH163" s="3"/>
      <c r="GHI163" s="3"/>
      <c r="GHJ163" s="3"/>
      <c r="GHK163" s="3"/>
      <c r="GHL163" s="3"/>
      <c r="GHM163" s="3"/>
      <c r="GHN163" s="3"/>
      <c r="GHO163" s="3"/>
      <c r="GHP163" s="3"/>
      <c r="GHQ163" s="3"/>
      <c r="GHR163" s="3"/>
      <c r="GHS163" s="3"/>
      <c r="GHT163" s="3"/>
      <c r="GHU163" s="3"/>
      <c r="GHV163" s="3"/>
      <c r="GHW163" s="3"/>
      <c r="GHX163" s="3"/>
      <c r="GHY163" s="3"/>
      <c r="GHZ163" s="3"/>
      <c r="GIA163" s="3"/>
      <c r="GIB163" s="3"/>
      <c r="GIC163" s="3"/>
      <c r="GID163" s="3"/>
      <c r="GIE163" s="3"/>
      <c r="GIF163" s="3"/>
      <c r="GIG163" s="3"/>
      <c r="GIH163" s="3"/>
      <c r="GII163" s="3"/>
      <c r="GIJ163" s="3"/>
      <c r="GIK163" s="3"/>
      <c r="GIL163" s="3"/>
      <c r="GIM163" s="3"/>
      <c r="GIN163" s="3"/>
      <c r="GIO163" s="3"/>
      <c r="GIP163" s="3"/>
      <c r="GIQ163" s="3"/>
      <c r="GIR163" s="3"/>
      <c r="GIS163" s="3"/>
      <c r="GIT163" s="3"/>
      <c r="GIU163" s="3"/>
      <c r="GIV163" s="3"/>
      <c r="GIW163" s="3"/>
      <c r="GIX163" s="3"/>
      <c r="GIY163" s="3"/>
      <c r="GIZ163" s="3"/>
      <c r="GJA163" s="3"/>
      <c r="GJB163" s="3"/>
      <c r="GJC163" s="3"/>
      <c r="GJD163" s="3"/>
      <c r="GJE163" s="3"/>
      <c r="GJF163" s="3"/>
      <c r="GJG163" s="3"/>
      <c r="GJH163" s="3"/>
      <c r="GJI163" s="3"/>
      <c r="GJJ163" s="3"/>
      <c r="GJK163" s="3"/>
      <c r="GJL163" s="3"/>
      <c r="GJM163" s="3"/>
      <c r="GJN163" s="3"/>
      <c r="GJO163" s="3"/>
      <c r="GJP163" s="3"/>
      <c r="GJQ163" s="3"/>
      <c r="GJR163" s="3"/>
      <c r="GJS163" s="3"/>
      <c r="GJT163" s="3"/>
      <c r="GJU163" s="3"/>
      <c r="GJV163" s="3"/>
      <c r="GJW163" s="3"/>
      <c r="GJX163" s="3"/>
      <c r="GJY163" s="3"/>
      <c r="GJZ163" s="3"/>
      <c r="GKA163" s="3"/>
      <c r="GKB163" s="3"/>
      <c r="GKC163" s="3"/>
      <c r="GKD163" s="3"/>
      <c r="GKE163" s="3"/>
      <c r="GKF163" s="3"/>
      <c r="GKG163" s="3"/>
      <c r="GKH163" s="3"/>
      <c r="GKI163" s="3"/>
      <c r="GKJ163" s="3"/>
      <c r="GKK163" s="3"/>
      <c r="GKL163" s="3"/>
      <c r="GKM163" s="3"/>
      <c r="GKN163" s="3"/>
      <c r="GKO163" s="3"/>
      <c r="GKP163" s="3"/>
      <c r="GKQ163" s="3"/>
      <c r="GKR163" s="3"/>
      <c r="GKS163" s="3"/>
      <c r="GKT163" s="3"/>
      <c r="GKU163" s="3"/>
      <c r="GKV163" s="3"/>
      <c r="GKW163" s="3"/>
      <c r="GKX163" s="3"/>
      <c r="GKY163" s="3"/>
      <c r="GKZ163" s="3"/>
      <c r="GLA163" s="3"/>
      <c r="GLB163" s="3"/>
      <c r="GLC163" s="3"/>
      <c r="GLD163" s="3"/>
      <c r="GLE163" s="3"/>
      <c r="GLF163" s="3"/>
      <c r="GLG163" s="3"/>
      <c r="GLH163" s="3"/>
      <c r="GLI163" s="3"/>
      <c r="GLJ163" s="3"/>
      <c r="GLK163" s="3"/>
      <c r="GLL163" s="3"/>
      <c r="GLM163" s="3"/>
      <c r="GLN163" s="3"/>
      <c r="GLO163" s="3"/>
      <c r="GLP163" s="3"/>
      <c r="GLQ163" s="3"/>
      <c r="GLR163" s="3"/>
      <c r="GLS163" s="3"/>
      <c r="GLT163" s="3"/>
      <c r="GLU163" s="3"/>
      <c r="GLV163" s="3"/>
      <c r="GLW163" s="3"/>
      <c r="GLX163" s="3"/>
      <c r="GLY163" s="3"/>
      <c r="GLZ163" s="3"/>
      <c r="GMA163" s="3"/>
      <c r="GMB163" s="3"/>
      <c r="GMC163" s="3"/>
      <c r="GMD163" s="3"/>
      <c r="GME163" s="3"/>
      <c r="GMF163" s="3"/>
      <c r="GMG163" s="3"/>
      <c r="GMH163" s="3"/>
      <c r="GMI163" s="3"/>
      <c r="GMJ163" s="3"/>
      <c r="GMK163" s="3"/>
      <c r="GML163" s="3"/>
      <c r="GMM163" s="3"/>
      <c r="GMN163" s="3"/>
      <c r="GMO163" s="3"/>
      <c r="GMP163" s="3"/>
      <c r="GMQ163" s="3"/>
      <c r="GMR163" s="3"/>
      <c r="GMS163" s="3"/>
      <c r="GMT163" s="3"/>
      <c r="GMU163" s="3"/>
      <c r="GMV163" s="3"/>
      <c r="GMW163" s="3"/>
      <c r="GMX163" s="3"/>
      <c r="GMY163" s="3"/>
      <c r="GMZ163" s="3"/>
      <c r="GNA163" s="3"/>
      <c r="GNB163" s="3"/>
      <c r="GNC163" s="3"/>
      <c r="GND163" s="3"/>
      <c r="GNE163" s="3"/>
      <c r="GNF163" s="3"/>
      <c r="GNG163" s="3"/>
      <c r="GNH163" s="3"/>
      <c r="GNI163" s="3"/>
      <c r="GNJ163" s="3"/>
      <c r="GNK163" s="3"/>
      <c r="GNL163" s="3"/>
      <c r="GNM163" s="3"/>
      <c r="GNN163" s="3"/>
      <c r="GNO163" s="3"/>
      <c r="GNP163" s="3"/>
      <c r="GNQ163" s="3"/>
      <c r="GNR163" s="3"/>
      <c r="GNS163" s="3"/>
      <c r="GNT163" s="3"/>
      <c r="GNU163" s="3"/>
      <c r="GNV163" s="3"/>
      <c r="GNW163" s="3"/>
      <c r="GNX163" s="3"/>
      <c r="GNY163" s="3"/>
      <c r="GNZ163" s="3"/>
      <c r="GOA163" s="3"/>
      <c r="GOB163" s="3"/>
      <c r="GOC163" s="3"/>
      <c r="GOD163" s="3"/>
      <c r="GOE163" s="3"/>
      <c r="GOF163" s="3"/>
      <c r="GOG163" s="3"/>
      <c r="GOH163" s="3"/>
      <c r="GOI163" s="3"/>
      <c r="GOJ163" s="3"/>
      <c r="GOK163" s="3"/>
      <c r="GOL163" s="3"/>
      <c r="GOM163" s="3"/>
      <c r="GON163" s="3"/>
      <c r="GOO163" s="3"/>
      <c r="GOP163" s="3"/>
      <c r="GOQ163" s="3"/>
      <c r="GOR163" s="3"/>
      <c r="GOS163" s="3"/>
      <c r="GOT163" s="3"/>
      <c r="GOU163" s="3"/>
      <c r="GOV163" s="3"/>
      <c r="GOW163" s="3"/>
      <c r="GOX163" s="3"/>
      <c r="GOY163" s="3"/>
      <c r="GOZ163" s="3"/>
      <c r="GPA163" s="3"/>
      <c r="GPB163" s="3"/>
      <c r="GPC163" s="3"/>
      <c r="GPD163" s="3"/>
      <c r="GPE163" s="3"/>
      <c r="GPF163" s="3"/>
      <c r="GPG163" s="3"/>
      <c r="GPH163" s="3"/>
      <c r="GPI163" s="3"/>
      <c r="GPJ163" s="3"/>
      <c r="GPK163" s="3"/>
      <c r="GPL163" s="3"/>
      <c r="GPM163" s="3"/>
      <c r="GPN163" s="3"/>
      <c r="GPO163" s="3"/>
      <c r="GPP163" s="3"/>
      <c r="GPQ163" s="3"/>
      <c r="GPR163" s="3"/>
      <c r="GPS163" s="3"/>
      <c r="GPT163" s="3"/>
      <c r="GPU163" s="3"/>
      <c r="GPV163" s="3"/>
      <c r="GPW163" s="3"/>
      <c r="GPX163" s="3"/>
      <c r="GPY163" s="3"/>
      <c r="GPZ163" s="3"/>
      <c r="GQA163" s="3"/>
      <c r="GQB163" s="3"/>
      <c r="GQC163" s="3"/>
      <c r="GQD163" s="3"/>
      <c r="GQE163" s="3"/>
      <c r="GQF163" s="3"/>
      <c r="GQG163" s="3"/>
      <c r="GQH163" s="3"/>
      <c r="GQI163" s="3"/>
      <c r="GQJ163" s="3"/>
      <c r="GQK163" s="3"/>
      <c r="GQL163" s="3"/>
      <c r="GQM163" s="3"/>
      <c r="GQN163" s="3"/>
      <c r="GQO163" s="3"/>
      <c r="GQP163" s="3"/>
      <c r="GQQ163" s="3"/>
      <c r="GQR163" s="3"/>
      <c r="GQS163" s="3"/>
      <c r="GQT163" s="3"/>
      <c r="GQU163" s="3"/>
      <c r="GQV163" s="3"/>
      <c r="GQW163" s="3"/>
      <c r="GQX163" s="3"/>
      <c r="GQY163" s="3"/>
      <c r="GQZ163" s="3"/>
      <c r="GRA163" s="3"/>
      <c r="GRB163" s="3"/>
      <c r="GRC163" s="3"/>
      <c r="GRD163" s="3"/>
      <c r="GRE163" s="3"/>
      <c r="GRF163" s="3"/>
      <c r="GRG163" s="3"/>
      <c r="GRH163" s="3"/>
      <c r="GRI163" s="3"/>
      <c r="GRJ163" s="3"/>
      <c r="GRK163" s="3"/>
      <c r="GRL163" s="3"/>
      <c r="GRM163" s="3"/>
      <c r="GRN163" s="3"/>
      <c r="GRO163" s="3"/>
      <c r="GRP163" s="3"/>
      <c r="GRQ163" s="3"/>
      <c r="GRR163" s="3"/>
      <c r="GRS163" s="3"/>
      <c r="GRT163" s="3"/>
      <c r="GRU163" s="3"/>
      <c r="GRV163" s="3"/>
      <c r="GRW163" s="3"/>
      <c r="GRX163" s="3"/>
      <c r="GRY163" s="3"/>
      <c r="GRZ163" s="3"/>
      <c r="GSA163" s="3"/>
      <c r="GSB163" s="3"/>
      <c r="GSC163" s="3"/>
      <c r="GSD163" s="3"/>
      <c r="GSE163" s="3"/>
      <c r="GSF163" s="3"/>
      <c r="GSG163" s="3"/>
      <c r="GSH163" s="3"/>
      <c r="GSI163" s="3"/>
      <c r="GSJ163" s="3"/>
      <c r="GSK163" s="3"/>
      <c r="GSL163" s="3"/>
      <c r="GSM163" s="3"/>
      <c r="GSN163" s="3"/>
      <c r="GSO163" s="3"/>
      <c r="GSP163" s="3"/>
      <c r="GSQ163" s="3"/>
      <c r="GSR163" s="3"/>
      <c r="GSS163" s="3"/>
      <c r="GST163" s="3"/>
      <c r="GSU163" s="3"/>
      <c r="GSV163" s="3"/>
      <c r="GSW163" s="3"/>
      <c r="GSX163" s="3"/>
      <c r="GSY163" s="3"/>
      <c r="GSZ163" s="3"/>
      <c r="GTA163" s="3"/>
      <c r="GTB163" s="3"/>
      <c r="GTC163" s="3"/>
      <c r="GTD163" s="3"/>
      <c r="GTE163" s="3"/>
      <c r="GTF163" s="3"/>
      <c r="GTG163" s="3"/>
      <c r="GTH163" s="3"/>
      <c r="GTI163" s="3"/>
      <c r="GTJ163" s="3"/>
      <c r="GTK163" s="3"/>
      <c r="GTL163" s="3"/>
      <c r="GTM163" s="3"/>
      <c r="GTN163" s="3"/>
      <c r="GTO163" s="3"/>
      <c r="GTP163" s="3"/>
      <c r="GTQ163" s="3"/>
      <c r="GTR163" s="3"/>
      <c r="GTS163" s="3"/>
      <c r="GTT163" s="3"/>
      <c r="GTU163" s="3"/>
      <c r="GTV163" s="3"/>
      <c r="GTW163" s="3"/>
      <c r="GTX163" s="3"/>
      <c r="GTY163" s="3"/>
      <c r="GTZ163" s="3"/>
      <c r="GUA163" s="3"/>
      <c r="GUB163" s="3"/>
      <c r="GUC163" s="3"/>
      <c r="GUD163" s="3"/>
      <c r="GUE163" s="3"/>
      <c r="GUF163" s="3"/>
      <c r="GUG163" s="3"/>
      <c r="GUH163" s="3"/>
      <c r="GUI163" s="3"/>
      <c r="GUJ163" s="3"/>
      <c r="GUK163" s="3"/>
      <c r="GUL163" s="3"/>
      <c r="GUM163" s="3"/>
      <c r="GUN163" s="3"/>
      <c r="GUO163" s="3"/>
      <c r="GUP163" s="3"/>
      <c r="GUQ163" s="3"/>
      <c r="GUR163" s="3"/>
      <c r="GUS163" s="3"/>
      <c r="GUT163" s="3"/>
      <c r="GUU163" s="3"/>
      <c r="GUV163" s="3"/>
      <c r="GUW163" s="3"/>
      <c r="GUX163" s="3"/>
      <c r="GUY163" s="3"/>
      <c r="GUZ163" s="3"/>
      <c r="GVA163" s="3"/>
      <c r="GVB163" s="3"/>
      <c r="GVC163" s="3"/>
      <c r="GVD163" s="3"/>
      <c r="GVE163" s="3"/>
      <c r="GVF163" s="3"/>
      <c r="GVG163" s="3"/>
      <c r="GVH163" s="3"/>
      <c r="GVI163" s="3"/>
      <c r="GVJ163" s="3"/>
      <c r="GVK163" s="3"/>
      <c r="GVL163" s="3"/>
      <c r="GVM163" s="3"/>
      <c r="GVN163" s="3"/>
      <c r="GVO163" s="3"/>
      <c r="GVP163" s="3"/>
      <c r="GVQ163" s="3"/>
      <c r="GVR163" s="3"/>
      <c r="GVS163" s="3"/>
      <c r="GVT163" s="3"/>
      <c r="GVU163" s="3"/>
      <c r="GVV163" s="3"/>
      <c r="GVW163" s="3"/>
      <c r="GVX163" s="3"/>
      <c r="GVY163" s="3"/>
      <c r="GVZ163" s="3"/>
      <c r="GWA163" s="3"/>
      <c r="GWB163" s="3"/>
      <c r="GWC163" s="3"/>
      <c r="GWD163" s="3"/>
      <c r="GWE163" s="3"/>
      <c r="GWF163" s="3"/>
      <c r="GWG163" s="3"/>
      <c r="GWH163" s="3"/>
      <c r="GWI163" s="3"/>
      <c r="GWJ163" s="3"/>
      <c r="GWK163" s="3"/>
      <c r="GWL163" s="3"/>
      <c r="GWM163" s="3"/>
      <c r="GWN163" s="3"/>
      <c r="GWO163" s="3"/>
      <c r="GWP163" s="3"/>
      <c r="GWQ163" s="3"/>
      <c r="GWR163" s="3"/>
      <c r="GWS163" s="3"/>
      <c r="GWT163" s="3"/>
      <c r="GWU163" s="3"/>
      <c r="GWV163" s="3"/>
      <c r="GWW163" s="3"/>
      <c r="GWX163" s="3"/>
      <c r="GWY163" s="3"/>
      <c r="GWZ163" s="3"/>
      <c r="GXA163" s="3"/>
      <c r="GXB163" s="3"/>
      <c r="GXC163" s="3"/>
      <c r="GXD163" s="3"/>
      <c r="GXE163" s="3"/>
      <c r="GXF163" s="3"/>
      <c r="GXG163" s="3"/>
      <c r="GXH163" s="3"/>
      <c r="GXI163" s="3"/>
      <c r="GXJ163" s="3"/>
      <c r="GXK163" s="3"/>
      <c r="GXL163" s="3"/>
      <c r="GXM163" s="3"/>
      <c r="GXN163" s="3"/>
      <c r="GXO163" s="3"/>
      <c r="GXP163" s="3"/>
      <c r="GXQ163" s="3"/>
      <c r="GXR163" s="3"/>
      <c r="GXS163" s="3"/>
      <c r="GXT163" s="3"/>
      <c r="GXU163" s="3"/>
      <c r="GXV163" s="3"/>
      <c r="GXW163" s="3"/>
      <c r="GXX163" s="3"/>
      <c r="GXY163" s="3"/>
      <c r="GXZ163" s="3"/>
      <c r="GYA163" s="3"/>
      <c r="GYB163" s="3"/>
      <c r="GYC163" s="3"/>
      <c r="GYD163" s="3"/>
      <c r="GYE163" s="3"/>
      <c r="GYF163" s="3"/>
      <c r="GYG163" s="3"/>
      <c r="GYH163" s="3"/>
      <c r="GYI163" s="3"/>
      <c r="GYJ163" s="3"/>
      <c r="GYK163" s="3"/>
      <c r="GYL163" s="3"/>
      <c r="GYM163" s="3"/>
      <c r="GYN163" s="3"/>
      <c r="GYO163" s="3"/>
      <c r="GYP163" s="3"/>
      <c r="GYQ163" s="3"/>
      <c r="GYR163" s="3"/>
      <c r="GYS163" s="3"/>
      <c r="GYT163" s="3"/>
      <c r="GYU163" s="3"/>
      <c r="GYV163" s="3"/>
      <c r="GYW163" s="3"/>
      <c r="GYX163" s="3"/>
      <c r="GYY163" s="3"/>
      <c r="GYZ163" s="3"/>
      <c r="GZA163" s="3"/>
      <c r="GZB163" s="3"/>
      <c r="GZC163" s="3"/>
      <c r="GZD163" s="3"/>
      <c r="GZE163" s="3"/>
      <c r="GZF163" s="3"/>
      <c r="GZG163" s="3"/>
      <c r="GZH163" s="3"/>
      <c r="GZI163" s="3"/>
      <c r="GZJ163" s="3"/>
      <c r="GZK163" s="3"/>
      <c r="GZL163" s="3"/>
      <c r="GZM163" s="3"/>
      <c r="GZN163" s="3"/>
      <c r="GZO163" s="3"/>
      <c r="GZP163" s="3"/>
      <c r="GZQ163" s="3"/>
      <c r="GZR163" s="3"/>
      <c r="GZS163" s="3"/>
      <c r="GZT163" s="3"/>
      <c r="GZU163" s="3"/>
      <c r="GZV163" s="3"/>
      <c r="GZW163" s="3"/>
      <c r="GZX163" s="3"/>
      <c r="GZY163" s="3"/>
      <c r="GZZ163" s="3"/>
      <c r="HAA163" s="3"/>
      <c r="HAB163" s="3"/>
      <c r="HAC163" s="3"/>
      <c r="HAD163" s="3"/>
      <c r="HAE163" s="3"/>
      <c r="HAF163" s="3"/>
      <c r="HAG163" s="3"/>
      <c r="HAH163" s="3"/>
      <c r="HAI163" s="3"/>
      <c r="HAJ163" s="3"/>
      <c r="HAK163" s="3"/>
      <c r="HAL163" s="3"/>
      <c r="HAM163" s="3"/>
      <c r="HAN163" s="3"/>
      <c r="HAO163" s="3"/>
      <c r="HAP163" s="3"/>
      <c r="HAQ163" s="3"/>
      <c r="HAR163" s="3"/>
      <c r="HAS163" s="3"/>
      <c r="HAT163" s="3"/>
      <c r="HAU163" s="3"/>
      <c r="HAV163" s="3"/>
      <c r="HAW163" s="3"/>
      <c r="HAX163" s="3"/>
      <c r="HAY163" s="3"/>
      <c r="HAZ163" s="3"/>
      <c r="HBA163" s="3"/>
      <c r="HBB163" s="3"/>
      <c r="HBC163" s="3"/>
      <c r="HBD163" s="3"/>
      <c r="HBE163" s="3"/>
      <c r="HBF163" s="3"/>
      <c r="HBG163" s="3"/>
      <c r="HBH163" s="3"/>
      <c r="HBI163" s="3"/>
      <c r="HBJ163" s="3"/>
      <c r="HBK163" s="3"/>
      <c r="HBL163" s="3"/>
      <c r="HBM163" s="3"/>
      <c r="HBN163" s="3"/>
      <c r="HBO163" s="3"/>
      <c r="HBP163" s="3"/>
      <c r="HBQ163" s="3"/>
      <c r="HBR163" s="3"/>
      <c r="HBS163" s="3"/>
      <c r="HBT163" s="3"/>
      <c r="HBU163" s="3"/>
      <c r="HBV163" s="3"/>
      <c r="HBW163" s="3"/>
      <c r="HBX163" s="3"/>
      <c r="HBY163" s="3"/>
      <c r="HBZ163" s="3"/>
      <c r="HCA163" s="3"/>
      <c r="HCB163" s="3"/>
      <c r="HCC163" s="3"/>
      <c r="HCD163" s="3"/>
      <c r="HCE163" s="3"/>
      <c r="HCF163" s="3"/>
      <c r="HCG163" s="3"/>
      <c r="HCH163" s="3"/>
      <c r="HCI163" s="3"/>
      <c r="HCJ163" s="3"/>
      <c r="HCK163" s="3"/>
      <c r="HCL163" s="3"/>
      <c r="HCM163" s="3"/>
      <c r="HCN163" s="3"/>
      <c r="HCO163" s="3"/>
      <c r="HCP163" s="3"/>
      <c r="HCQ163" s="3"/>
      <c r="HCR163" s="3"/>
      <c r="HCS163" s="3"/>
      <c r="HCT163" s="3"/>
      <c r="HCU163" s="3"/>
      <c r="HCV163" s="3"/>
      <c r="HCW163" s="3"/>
      <c r="HCX163" s="3"/>
      <c r="HCY163" s="3"/>
      <c r="HCZ163" s="3"/>
      <c r="HDA163" s="3"/>
      <c r="HDB163" s="3"/>
      <c r="HDC163" s="3"/>
      <c r="HDD163" s="3"/>
      <c r="HDE163" s="3"/>
      <c r="HDF163" s="3"/>
      <c r="HDG163" s="3"/>
      <c r="HDH163" s="3"/>
      <c r="HDI163" s="3"/>
      <c r="HDJ163" s="3"/>
      <c r="HDK163" s="3"/>
      <c r="HDL163" s="3"/>
      <c r="HDM163" s="3"/>
      <c r="HDN163" s="3"/>
      <c r="HDO163" s="3"/>
      <c r="HDP163" s="3"/>
      <c r="HDQ163" s="3"/>
      <c r="HDR163" s="3"/>
      <c r="HDS163" s="3"/>
      <c r="HDT163" s="3"/>
      <c r="HDU163" s="3"/>
      <c r="HDV163" s="3"/>
      <c r="HDW163" s="3"/>
      <c r="HDX163" s="3"/>
      <c r="HDY163" s="3"/>
      <c r="HDZ163" s="3"/>
      <c r="HEA163" s="3"/>
      <c r="HEB163" s="3"/>
      <c r="HEC163" s="3"/>
      <c r="HED163" s="3"/>
      <c r="HEE163" s="3"/>
      <c r="HEF163" s="3"/>
      <c r="HEG163" s="3"/>
      <c r="HEH163" s="3"/>
      <c r="HEI163" s="3"/>
      <c r="HEJ163" s="3"/>
      <c r="HEK163" s="3"/>
      <c r="HEL163" s="3"/>
      <c r="HEM163" s="3"/>
      <c r="HEN163" s="3"/>
      <c r="HEO163" s="3"/>
      <c r="HEP163" s="3"/>
      <c r="HEQ163" s="3"/>
      <c r="HER163" s="3"/>
      <c r="HES163" s="3"/>
      <c r="HET163" s="3"/>
      <c r="HEU163" s="3"/>
      <c r="HEV163" s="3"/>
      <c r="HEW163" s="3"/>
      <c r="HEX163" s="3"/>
      <c r="HEY163" s="3"/>
      <c r="HEZ163" s="3"/>
      <c r="HFA163" s="3"/>
      <c r="HFB163" s="3"/>
      <c r="HFC163" s="3"/>
      <c r="HFD163" s="3"/>
      <c r="HFE163" s="3"/>
      <c r="HFF163" s="3"/>
      <c r="HFG163" s="3"/>
      <c r="HFH163" s="3"/>
      <c r="HFI163" s="3"/>
      <c r="HFJ163" s="3"/>
      <c r="HFK163" s="3"/>
      <c r="HFL163" s="3"/>
      <c r="HFM163" s="3"/>
      <c r="HFN163" s="3"/>
      <c r="HFO163" s="3"/>
      <c r="HFP163" s="3"/>
      <c r="HFQ163" s="3"/>
      <c r="HFR163" s="3"/>
      <c r="HFS163" s="3"/>
      <c r="HFT163" s="3"/>
      <c r="HFU163" s="3"/>
      <c r="HFV163" s="3"/>
      <c r="HFW163" s="3"/>
      <c r="HFX163" s="3"/>
      <c r="HFY163" s="3"/>
      <c r="HFZ163" s="3"/>
      <c r="HGA163" s="3"/>
      <c r="HGB163" s="3"/>
      <c r="HGC163" s="3"/>
      <c r="HGD163" s="3"/>
      <c r="HGE163" s="3"/>
      <c r="HGF163" s="3"/>
      <c r="HGG163" s="3"/>
      <c r="HGH163" s="3"/>
      <c r="HGI163" s="3"/>
      <c r="HGJ163" s="3"/>
      <c r="HGK163" s="3"/>
      <c r="HGL163" s="3"/>
      <c r="HGM163" s="3"/>
      <c r="HGN163" s="3"/>
      <c r="HGO163" s="3"/>
      <c r="HGP163" s="3"/>
      <c r="HGQ163" s="3"/>
      <c r="HGR163" s="3"/>
      <c r="HGS163" s="3"/>
      <c r="HGT163" s="3"/>
      <c r="HGU163" s="3"/>
      <c r="HGV163" s="3"/>
      <c r="HGW163" s="3"/>
      <c r="HGX163" s="3"/>
      <c r="HGY163" s="3"/>
      <c r="HGZ163" s="3"/>
      <c r="HHA163" s="3"/>
      <c r="HHB163" s="3"/>
      <c r="HHC163" s="3"/>
      <c r="HHD163" s="3"/>
      <c r="HHE163" s="3"/>
      <c r="HHF163" s="3"/>
      <c r="HHG163" s="3"/>
      <c r="HHH163" s="3"/>
      <c r="HHI163" s="3"/>
      <c r="HHJ163" s="3"/>
      <c r="HHK163" s="3"/>
      <c r="HHL163" s="3"/>
      <c r="HHM163" s="3"/>
      <c r="HHN163" s="3"/>
      <c r="HHO163" s="3"/>
      <c r="HHP163" s="3"/>
      <c r="HHQ163" s="3"/>
      <c r="HHR163" s="3"/>
      <c r="HHS163" s="3"/>
      <c r="HHT163" s="3"/>
      <c r="HHU163" s="3"/>
      <c r="HHV163" s="3"/>
      <c r="HHW163" s="3"/>
      <c r="HHX163" s="3"/>
      <c r="HHY163" s="3"/>
      <c r="HHZ163" s="3"/>
      <c r="HIA163" s="3"/>
      <c r="HIB163" s="3"/>
      <c r="HIC163" s="3"/>
      <c r="HID163" s="3"/>
      <c r="HIE163" s="3"/>
      <c r="HIF163" s="3"/>
      <c r="HIG163" s="3"/>
      <c r="HIH163" s="3"/>
      <c r="HII163" s="3"/>
      <c r="HIJ163" s="3"/>
      <c r="HIK163" s="3"/>
      <c r="HIL163" s="3"/>
      <c r="HIM163" s="3"/>
      <c r="HIN163" s="3"/>
      <c r="HIO163" s="3"/>
      <c r="HIP163" s="3"/>
      <c r="HIQ163" s="3"/>
      <c r="HIR163" s="3"/>
      <c r="HIS163" s="3"/>
      <c r="HIT163" s="3"/>
      <c r="HIU163" s="3"/>
      <c r="HIV163" s="3"/>
      <c r="HIW163" s="3"/>
      <c r="HIX163" s="3"/>
      <c r="HIY163" s="3"/>
      <c r="HIZ163" s="3"/>
      <c r="HJA163" s="3"/>
      <c r="HJB163" s="3"/>
      <c r="HJC163" s="3"/>
      <c r="HJD163" s="3"/>
      <c r="HJE163" s="3"/>
      <c r="HJF163" s="3"/>
      <c r="HJG163" s="3"/>
      <c r="HJH163" s="3"/>
      <c r="HJI163" s="3"/>
      <c r="HJJ163" s="3"/>
      <c r="HJK163" s="3"/>
      <c r="HJL163" s="3"/>
      <c r="HJM163" s="3"/>
      <c r="HJN163" s="3"/>
      <c r="HJO163" s="3"/>
      <c r="HJP163" s="3"/>
      <c r="HJQ163" s="3"/>
      <c r="HJR163" s="3"/>
      <c r="HJS163" s="3"/>
      <c r="HJT163" s="3"/>
      <c r="HJU163" s="3"/>
      <c r="HJV163" s="3"/>
      <c r="HJW163" s="3"/>
      <c r="HJX163" s="3"/>
      <c r="HJY163" s="3"/>
      <c r="HJZ163" s="3"/>
      <c r="HKA163" s="3"/>
      <c r="HKB163" s="3"/>
      <c r="HKC163" s="3"/>
      <c r="HKD163" s="3"/>
      <c r="HKE163" s="3"/>
      <c r="HKF163" s="3"/>
      <c r="HKG163" s="3"/>
      <c r="HKH163" s="3"/>
      <c r="HKI163" s="3"/>
      <c r="HKJ163" s="3"/>
      <c r="HKK163" s="3"/>
      <c r="HKL163" s="3"/>
      <c r="HKM163" s="3"/>
      <c r="HKN163" s="3"/>
      <c r="HKO163" s="3"/>
      <c r="HKP163" s="3"/>
      <c r="HKQ163" s="3"/>
      <c r="HKR163" s="3"/>
      <c r="HKS163" s="3"/>
      <c r="HKT163" s="3"/>
      <c r="HKU163" s="3"/>
      <c r="HKV163" s="3"/>
      <c r="HKW163" s="3"/>
      <c r="HKX163" s="3"/>
      <c r="HKY163" s="3"/>
      <c r="HKZ163" s="3"/>
      <c r="HLA163" s="3"/>
      <c r="HLB163" s="3"/>
      <c r="HLC163" s="3"/>
      <c r="HLD163" s="3"/>
      <c r="HLE163" s="3"/>
      <c r="HLF163" s="3"/>
      <c r="HLG163" s="3"/>
      <c r="HLH163" s="3"/>
      <c r="HLI163" s="3"/>
      <c r="HLJ163" s="3"/>
      <c r="HLK163" s="3"/>
      <c r="HLL163" s="3"/>
      <c r="HLM163" s="3"/>
      <c r="HLN163" s="3"/>
      <c r="HLO163" s="3"/>
      <c r="HLP163" s="3"/>
      <c r="HLQ163" s="3"/>
      <c r="HLR163" s="3"/>
      <c r="HLS163" s="3"/>
      <c r="HLT163" s="3"/>
      <c r="HLU163" s="3"/>
      <c r="HLV163" s="3"/>
      <c r="HLW163" s="3"/>
      <c r="HLX163" s="3"/>
      <c r="HLY163" s="3"/>
      <c r="HLZ163" s="3"/>
      <c r="HMA163" s="3"/>
      <c r="HMB163" s="3"/>
      <c r="HMC163" s="3"/>
      <c r="HMD163" s="3"/>
      <c r="HME163" s="3"/>
      <c r="HMF163" s="3"/>
      <c r="HMG163" s="3"/>
      <c r="HMH163" s="3"/>
      <c r="HMI163" s="3"/>
      <c r="HMJ163" s="3"/>
      <c r="HMK163" s="3"/>
      <c r="HML163" s="3"/>
      <c r="HMM163" s="3"/>
      <c r="HMN163" s="3"/>
      <c r="HMO163" s="3"/>
      <c r="HMP163" s="3"/>
      <c r="HMQ163" s="3"/>
      <c r="HMR163" s="3"/>
      <c r="HMS163" s="3"/>
      <c r="HMT163" s="3"/>
      <c r="HMU163" s="3"/>
      <c r="HMV163" s="3"/>
      <c r="HMW163" s="3"/>
      <c r="HMX163" s="3"/>
      <c r="HMY163" s="3"/>
      <c r="HMZ163" s="3"/>
      <c r="HNA163" s="3"/>
      <c r="HNB163" s="3"/>
      <c r="HNC163" s="3"/>
      <c r="HND163" s="3"/>
      <c r="HNE163" s="3"/>
      <c r="HNF163" s="3"/>
      <c r="HNG163" s="3"/>
      <c r="HNH163" s="3"/>
      <c r="HNI163" s="3"/>
      <c r="HNJ163" s="3"/>
      <c r="HNK163" s="3"/>
      <c r="HNL163" s="3"/>
      <c r="HNM163" s="3"/>
      <c r="HNN163" s="3"/>
      <c r="HNO163" s="3"/>
      <c r="HNP163" s="3"/>
      <c r="HNQ163" s="3"/>
      <c r="HNR163" s="3"/>
      <c r="HNS163" s="3"/>
      <c r="HNT163" s="3"/>
      <c r="HNU163" s="3"/>
      <c r="HNV163" s="3"/>
      <c r="HNW163" s="3"/>
      <c r="HNX163" s="3"/>
      <c r="HNY163" s="3"/>
      <c r="HNZ163" s="3"/>
      <c r="HOA163" s="3"/>
      <c r="HOB163" s="3"/>
      <c r="HOC163" s="3"/>
      <c r="HOD163" s="3"/>
      <c r="HOE163" s="3"/>
      <c r="HOF163" s="3"/>
      <c r="HOG163" s="3"/>
      <c r="HOH163" s="3"/>
      <c r="HOI163" s="3"/>
      <c r="HOJ163" s="3"/>
      <c r="HOK163" s="3"/>
      <c r="HOL163" s="3"/>
      <c r="HOM163" s="3"/>
      <c r="HON163" s="3"/>
      <c r="HOO163" s="3"/>
      <c r="HOP163" s="3"/>
      <c r="HOQ163" s="3"/>
      <c r="HOR163" s="3"/>
      <c r="HOS163" s="3"/>
      <c r="HOT163" s="3"/>
      <c r="HOU163" s="3"/>
      <c r="HOV163" s="3"/>
      <c r="HOW163" s="3"/>
      <c r="HOX163" s="3"/>
      <c r="HOY163" s="3"/>
      <c r="HOZ163" s="3"/>
      <c r="HPA163" s="3"/>
      <c r="HPB163" s="3"/>
      <c r="HPC163" s="3"/>
      <c r="HPD163" s="3"/>
      <c r="HPE163" s="3"/>
      <c r="HPF163" s="3"/>
      <c r="HPG163" s="3"/>
      <c r="HPH163" s="3"/>
      <c r="HPI163" s="3"/>
      <c r="HPJ163" s="3"/>
      <c r="HPK163" s="3"/>
      <c r="HPL163" s="3"/>
      <c r="HPM163" s="3"/>
      <c r="HPN163" s="3"/>
      <c r="HPO163" s="3"/>
      <c r="HPP163" s="3"/>
      <c r="HPQ163" s="3"/>
      <c r="HPR163" s="3"/>
      <c r="HPS163" s="3"/>
      <c r="HPT163" s="3"/>
      <c r="HPU163" s="3"/>
      <c r="HPV163" s="3"/>
      <c r="HPW163" s="3"/>
      <c r="HPX163" s="3"/>
      <c r="HPY163" s="3"/>
      <c r="HPZ163" s="3"/>
      <c r="HQA163" s="3"/>
      <c r="HQB163" s="3"/>
      <c r="HQC163" s="3"/>
      <c r="HQD163" s="3"/>
      <c r="HQE163" s="3"/>
      <c r="HQF163" s="3"/>
      <c r="HQG163" s="3"/>
      <c r="HQH163" s="3"/>
      <c r="HQI163" s="3"/>
      <c r="HQJ163" s="3"/>
      <c r="HQK163" s="3"/>
      <c r="HQL163" s="3"/>
      <c r="HQM163" s="3"/>
      <c r="HQN163" s="3"/>
      <c r="HQO163" s="3"/>
      <c r="HQP163" s="3"/>
      <c r="HQQ163" s="3"/>
      <c r="HQR163" s="3"/>
      <c r="HQS163" s="3"/>
      <c r="HQT163" s="3"/>
      <c r="HQU163" s="3"/>
      <c r="HQV163" s="3"/>
      <c r="HQW163" s="3"/>
      <c r="HQX163" s="3"/>
      <c r="HQY163" s="3"/>
      <c r="HQZ163" s="3"/>
      <c r="HRA163" s="3"/>
      <c r="HRB163" s="3"/>
      <c r="HRC163" s="3"/>
      <c r="HRD163" s="3"/>
      <c r="HRE163" s="3"/>
      <c r="HRF163" s="3"/>
      <c r="HRG163" s="3"/>
      <c r="HRH163" s="3"/>
      <c r="HRI163" s="3"/>
      <c r="HRJ163" s="3"/>
      <c r="HRK163" s="3"/>
      <c r="HRL163" s="3"/>
      <c r="HRM163" s="3"/>
      <c r="HRN163" s="3"/>
      <c r="HRO163" s="3"/>
      <c r="HRP163" s="3"/>
      <c r="HRQ163" s="3"/>
      <c r="HRR163" s="3"/>
      <c r="HRS163" s="3"/>
      <c r="HRT163" s="3"/>
      <c r="HRU163" s="3"/>
      <c r="HRV163" s="3"/>
      <c r="HRW163" s="3"/>
      <c r="HRX163" s="3"/>
      <c r="HRY163" s="3"/>
      <c r="HRZ163" s="3"/>
      <c r="HSA163" s="3"/>
      <c r="HSB163" s="3"/>
      <c r="HSC163" s="3"/>
      <c r="HSD163" s="3"/>
      <c r="HSE163" s="3"/>
      <c r="HSF163" s="3"/>
      <c r="HSG163" s="3"/>
      <c r="HSH163" s="3"/>
      <c r="HSI163" s="3"/>
      <c r="HSJ163" s="3"/>
      <c r="HSK163" s="3"/>
      <c r="HSL163" s="3"/>
      <c r="HSM163" s="3"/>
      <c r="HSN163" s="3"/>
      <c r="HSO163" s="3"/>
      <c r="HSP163" s="3"/>
      <c r="HSQ163" s="3"/>
      <c r="HSR163" s="3"/>
      <c r="HSS163" s="3"/>
      <c r="HST163" s="3"/>
      <c r="HSU163" s="3"/>
      <c r="HSV163" s="3"/>
      <c r="HSW163" s="3"/>
      <c r="HSX163" s="3"/>
      <c r="HSY163" s="3"/>
      <c r="HSZ163" s="3"/>
      <c r="HTA163" s="3"/>
      <c r="HTB163" s="3"/>
      <c r="HTC163" s="3"/>
      <c r="HTD163" s="3"/>
      <c r="HTE163" s="3"/>
      <c r="HTF163" s="3"/>
      <c r="HTG163" s="3"/>
      <c r="HTH163" s="3"/>
      <c r="HTI163" s="3"/>
      <c r="HTJ163" s="3"/>
      <c r="HTK163" s="3"/>
      <c r="HTL163" s="3"/>
      <c r="HTM163" s="3"/>
      <c r="HTN163" s="3"/>
      <c r="HTO163" s="3"/>
      <c r="HTP163" s="3"/>
      <c r="HTQ163" s="3"/>
      <c r="HTR163" s="3"/>
      <c r="HTS163" s="3"/>
      <c r="HTT163" s="3"/>
      <c r="HTU163" s="3"/>
      <c r="HTV163" s="3"/>
      <c r="HTW163" s="3"/>
      <c r="HTX163" s="3"/>
      <c r="HTY163" s="3"/>
      <c r="HTZ163" s="3"/>
      <c r="HUA163" s="3"/>
      <c r="HUB163" s="3"/>
      <c r="HUC163" s="3"/>
      <c r="HUD163" s="3"/>
      <c r="HUE163" s="3"/>
      <c r="HUF163" s="3"/>
      <c r="HUG163" s="3"/>
      <c r="HUH163" s="3"/>
      <c r="HUI163" s="3"/>
      <c r="HUJ163" s="3"/>
      <c r="HUK163" s="3"/>
      <c r="HUL163" s="3"/>
      <c r="HUM163" s="3"/>
      <c r="HUN163" s="3"/>
      <c r="HUO163" s="3"/>
      <c r="HUP163" s="3"/>
      <c r="HUQ163" s="3"/>
      <c r="HUR163" s="3"/>
      <c r="HUS163" s="3"/>
      <c r="HUT163" s="3"/>
      <c r="HUU163" s="3"/>
      <c r="HUV163" s="3"/>
      <c r="HUW163" s="3"/>
      <c r="HUX163" s="3"/>
      <c r="HUY163" s="3"/>
      <c r="HUZ163" s="3"/>
      <c r="HVA163" s="3"/>
      <c r="HVB163" s="3"/>
      <c r="HVC163" s="3"/>
      <c r="HVD163" s="3"/>
      <c r="HVE163" s="3"/>
      <c r="HVF163" s="3"/>
      <c r="HVG163" s="3"/>
      <c r="HVH163" s="3"/>
      <c r="HVI163" s="3"/>
      <c r="HVJ163" s="3"/>
      <c r="HVK163" s="3"/>
      <c r="HVL163" s="3"/>
      <c r="HVM163" s="3"/>
      <c r="HVN163" s="3"/>
      <c r="HVO163" s="3"/>
      <c r="HVP163" s="3"/>
      <c r="HVQ163" s="3"/>
      <c r="HVR163" s="3"/>
      <c r="HVS163" s="3"/>
      <c r="HVT163" s="3"/>
      <c r="HVU163" s="3"/>
      <c r="HVV163" s="3"/>
      <c r="HVW163" s="3"/>
      <c r="HVX163" s="3"/>
      <c r="HVY163" s="3"/>
      <c r="HVZ163" s="3"/>
      <c r="HWA163" s="3"/>
      <c r="HWB163" s="3"/>
      <c r="HWC163" s="3"/>
      <c r="HWD163" s="3"/>
      <c r="HWE163" s="3"/>
      <c r="HWF163" s="3"/>
      <c r="HWG163" s="3"/>
      <c r="HWH163" s="3"/>
      <c r="HWI163" s="3"/>
      <c r="HWJ163" s="3"/>
      <c r="HWK163" s="3"/>
      <c r="HWL163" s="3"/>
      <c r="HWM163" s="3"/>
      <c r="HWN163" s="3"/>
      <c r="HWO163" s="3"/>
      <c r="HWP163" s="3"/>
      <c r="HWQ163" s="3"/>
      <c r="HWR163" s="3"/>
      <c r="HWS163" s="3"/>
      <c r="HWT163" s="3"/>
      <c r="HWU163" s="3"/>
      <c r="HWV163" s="3"/>
      <c r="HWW163" s="3"/>
      <c r="HWX163" s="3"/>
      <c r="HWY163" s="3"/>
      <c r="HWZ163" s="3"/>
      <c r="HXA163" s="3"/>
      <c r="HXB163" s="3"/>
      <c r="HXC163" s="3"/>
      <c r="HXD163" s="3"/>
      <c r="HXE163" s="3"/>
      <c r="HXF163" s="3"/>
      <c r="HXG163" s="3"/>
      <c r="HXH163" s="3"/>
      <c r="HXI163" s="3"/>
      <c r="HXJ163" s="3"/>
      <c r="HXK163" s="3"/>
      <c r="HXL163" s="3"/>
      <c r="HXM163" s="3"/>
      <c r="HXN163" s="3"/>
      <c r="HXO163" s="3"/>
      <c r="HXP163" s="3"/>
      <c r="HXQ163" s="3"/>
      <c r="HXR163" s="3"/>
      <c r="HXS163" s="3"/>
      <c r="HXT163" s="3"/>
      <c r="HXU163" s="3"/>
      <c r="HXV163" s="3"/>
      <c r="HXW163" s="3"/>
      <c r="HXX163" s="3"/>
      <c r="HXY163" s="3"/>
      <c r="HXZ163" s="3"/>
      <c r="HYA163" s="3"/>
      <c r="HYB163" s="3"/>
      <c r="HYC163" s="3"/>
      <c r="HYD163" s="3"/>
      <c r="HYE163" s="3"/>
      <c r="HYF163" s="3"/>
      <c r="HYG163" s="3"/>
      <c r="HYH163" s="3"/>
      <c r="HYI163" s="3"/>
      <c r="HYJ163" s="3"/>
      <c r="HYK163" s="3"/>
      <c r="HYL163" s="3"/>
      <c r="HYM163" s="3"/>
      <c r="HYN163" s="3"/>
      <c r="HYO163" s="3"/>
      <c r="HYP163" s="3"/>
      <c r="HYQ163" s="3"/>
      <c r="HYR163" s="3"/>
      <c r="HYS163" s="3"/>
      <c r="HYT163" s="3"/>
      <c r="HYU163" s="3"/>
      <c r="HYV163" s="3"/>
      <c r="HYW163" s="3"/>
      <c r="HYX163" s="3"/>
      <c r="HYY163" s="3"/>
      <c r="HYZ163" s="3"/>
      <c r="HZA163" s="3"/>
      <c r="HZB163" s="3"/>
      <c r="HZC163" s="3"/>
      <c r="HZD163" s="3"/>
      <c r="HZE163" s="3"/>
      <c r="HZF163" s="3"/>
      <c r="HZG163" s="3"/>
      <c r="HZH163" s="3"/>
      <c r="HZI163" s="3"/>
      <c r="HZJ163" s="3"/>
      <c r="HZK163" s="3"/>
      <c r="HZL163" s="3"/>
      <c r="HZM163" s="3"/>
      <c r="HZN163" s="3"/>
      <c r="HZO163" s="3"/>
      <c r="HZP163" s="3"/>
      <c r="HZQ163" s="3"/>
      <c r="HZR163" s="3"/>
      <c r="HZS163" s="3"/>
      <c r="HZT163" s="3"/>
      <c r="HZU163" s="3"/>
      <c r="HZV163" s="3"/>
      <c r="HZW163" s="3"/>
      <c r="HZX163" s="3"/>
      <c r="HZY163" s="3"/>
      <c r="HZZ163" s="3"/>
      <c r="IAA163" s="3"/>
      <c r="IAB163" s="3"/>
      <c r="IAC163" s="3"/>
      <c r="IAD163" s="3"/>
      <c r="IAE163" s="3"/>
      <c r="IAF163" s="3"/>
      <c r="IAG163" s="3"/>
      <c r="IAH163" s="3"/>
      <c r="IAI163" s="3"/>
      <c r="IAJ163" s="3"/>
      <c r="IAK163" s="3"/>
      <c r="IAL163" s="3"/>
      <c r="IAM163" s="3"/>
      <c r="IAN163" s="3"/>
      <c r="IAO163" s="3"/>
      <c r="IAP163" s="3"/>
      <c r="IAQ163" s="3"/>
      <c r="IAR163" s="3"/>
      <c r="IAS163" s="3"/>
      <c r="IAT163" s="3"/>
      <c r="IAU163" s="3"/>
      <c r="IAV163" s="3"/>
      <c r="IAW163" s="3"/>
      <c r="IAX163" s="3"/>
      <c r="IAY163" s="3"/>
      <c r="IAZ163" s="3"/>
      <c r="IBA163" s="3"/>
      <c r="IBB163" s="3"/>
      <c r="IBC163" s="3"/>
      <c r="IBD163" s="3"/>
      <c r="IBE163" s="3"/>
      <c r="IBF163" s="3"/>
      <c r="IBG163" s="3"/>
      <c r="IBH163" s="3"/>
      <c r="IBI163" s="3"/>
      <c r="IBJ163" s="3"/>
      <c r="IBK163" s="3"/>
      <c r="IBL163" s="3"/>
      <c r="IBM163" s="3"/>
      <c r="IBN163" s="3"/>
      <c r="IBO163" s="3"/>
      <c r="IBP163" s="3"/>
      <c r="IBQ163" s="3"/>
      <c r="IBR163" s="3"/>
      <c r="IBS163" s="3"/>
      <c r="IBT163" s="3"/>
      <c r="IBU163" s="3"/>
      <c r="IBV163" s="3"/>
      <c r="IBW163" s="3"/>
      <c r="IBX163" s="3"/>
      <c r="IBY163" s="3"/>
      <c r="IBZ163" s="3"/>
      <c r="ICA163" s="3"/>
      <c r="ICB163" s="3"/>
      <c r="ICC163" s="3"/>
      <c r="ICD163" s="3"/>
      <c r="ICE163" s="3"/>
      <c r="ICF163" s="3"/>
      <c r="ICG163" s="3"/>
      <c r="ICH163" s="3"/>
      <c r="ICI163" s="3"/>
      <c r="ICJ163" s="3"/>
      <c r="ICK163" s="3"/>
      <c r="ICL163" s="3"/>
      <c r="ICM163" s="3"/>
      <c r="ICN163" s="3"/>
      <c r="ICO163" s="3"/>
      <c r="ICP163" s="3"/>
      <c r="ICQ163" s="3"/>
      <c r="ICR163" s="3"/>
      <c r="ICS163" s="3"/>
      <c r="ICT163" s="3"/>
      <c r="ICU163" s="3"/>
      <c r="ICV163" s="3"/>
      <c r="ICW163" s="3"/>
      <c r="ICX163" s="3"/>
      <c r="ICY163" s="3"/>
      <c r="ICZ163" s="3"/>
      <c r="IDA163" s="3"/>
      <c r="IDB163" s="3"/>
      <c r="IDC163" s="3"/>
      <c r="IDD163" s="3"/>
      <c r="IDE163" s="3"/>
      <c r="IDF163" s="3"/>
      <c r="IDG163" s="3"/>
      <c r="IDH163" s="3"/>
      <c r="IDI163" s="3"/>
      <c r="IDJ163" s="3"/>
      <c r="IDK163" s="3"/>
      <c r="IDL163" s="3"/>
      <c r="IDM163" s="3"/>
      <c r="IDN163" s="3"/>
      <c r="IDO163" s="3"/>
      <c r="IDP163" s="3"/>
      <c r="IDQ163" s="3"/>
      <c r="IDR163" s="3"/>
      <c r="IDS163" s="3"/>
      <c r="IDT163" s="3"/>
      <c r="IDU163" s="3"/>
      <c r="IDV163" s="3"/>
      <c r="IDW163" s="3"/>
      <c r="IDX163" s="3"/>
      <c r="IDY163" s="3"/>
      <c r="IDZ163" s="3"/>
      <c r="IEA163" s="3"/>
      <c r="IEB163" s="3"/>
      <c r="IEC163" s="3"/>
      <c r="IED163" s="3"/>
      <c r="IEE163" s="3"/>
      <c r="IEF163" s="3"/>
      <c r="IEG163" s="3"/>
      <c r="IEH163" s="3"/>
      <c r="IEI163" s="3"/>
      <c r="IEJ163" s="3"/>
      <c r="IEK163" s="3"/>
      <c r="IEL163" s="3"/>
      <c r="IEM163" s="3"/>
      <c r="IEN163" s="3"/>
      <c r="IEO163" s="3"/>
      <c r="IEP163" s="3"/>
      <c r="IEQ163" s="3"/>
      <c r="IER163" s="3"/>
      <c r="IES163" s="3"/>
      <c r="IET163" s="3"/>
      <c r="IEU163" s="3"/>
      <c r="IEV163" s="3"/>
      <c r="IEW163" s="3"/>
      <c r="IEX163" s="3"/>
      <c r="IEY163" s="3"/>
      <c r="IEZ163" s="3"/>
      <c r="IFA163" s="3"/>
      <c r="IFB163" s="3"/>
      <c r="IFC163" s="3"/>
      <c r="IFD163" s="3"/>
      <c r="IFE163" s="3"/>
      <c r="IFF163" s="3"/>
      <c r="IFG163" s="3"/>
      <c r="IFH163" s="3"/>
      <c r="IFI163" s="3"/>
      <c r="IFJ163" s="3"/>
      <c r="IFK163" s="3"/>
      <c r="IFL163" s="3"/>
      <c r="IFM163" s="3"/>
      <c r="IFN163" s="3"/>
      <c r="IFO163" s="3"/>
      <c r="IFP163" s="3"/>
      <c r="IFQ163" s="3"/>
      <c r="IFR163" s="3"/>
      <c r="IFS163" s="3"/>
      <c r="IFT163" s="3"/>
      <c r="IFU163" s="3"/>
      <c r="IFV163" s="3"/>
      <c r="IFW163" s="3"/>
      <c r="IFX163" s="3"/>
      <c r="IFY163" s="3"/>
      <c r="IFZ163" s="3"/>
      <c r="IGA163" s="3"/>
      <c r="IGB163" s="3"/>
      <c r="IGC163" s="3"/>
      <c r="IGD163" s="3"/>
      <c r="IGE163" s="3"/>
      <c r="IGF163" s="3"/>
      <c r="IGG163" s="3"/>
      <c r="IGH163" s="3"/>
      <c r="IGI163" s="3"/>
      <c r="IGJ163" s="3"/>
      <c r="IGK163" s="3"/>
      <c r="IGL163" s="3"/>
      <c r="IGM163" s="3"/>
      <c r="IGN163" s="3"/>
      <c r="IGO163" s="3"/>
      <c r="IGP163" s="3"/>
      <c r="IGQ163" s="3"/>
      <c r="IGR163" s="3"/>
      <c r="IGS163" s="3"/>
      <c r="IGT163" s="3"/>
      <c r="IGU163" s="3"/>
      <c r="IGV163" s="3"/>
      <c r="IGW163" s="3"/>
      <c r="IGX163" s="3"/>
      <c r="IGY163" s="3"/>
      <c r="IGZ163" s="3"/>
      <c r="IHA163" s="3"/>
      <c r="IHB163" s="3"/>
      <c r="IHC163" s="3"/>
      <c r="IHD163" s="3"/>
      <c r="IHE163" s="3"/>
      <c r="IHF163" s="3"/>
      <c r="IHG163" s="3"/>
      <c r="IHH163" s="3"/>
      <c r="IHI163" s="3"/>
      <c r="IHJ163" s="3"/>
      <c r="IHK163" s="3"/>
      <c r="IHL163" s="3"/>
      <c r="IHM163" s="3"/>
      <c r="IHN163" s="3"/>
      <c r="IHO163" s="3"/>
      <c r="IHP163" s="3"/>
      <c r="IHQ163" s="3"/>
      <c r="IHR163" s="3"/>
      <c r="IHS163" s="3"/>
      <c r="IHT163" s="3"/>
      <c r="IHU163" s="3"/>
      <c r="IHV163" s="3"/>
      <c r="IHW163" s="3"/>
      <c r="IHX163" s="3"/>
      <c r="IHY163" s="3"/>
      <c r="IHZ163" s="3"/>
      <c r="IIA163" s="3"/>
      <c r="IIB163" s="3"/>
      <c r="IIC163" s="3"/>
      <c r="IID163" s="3"/>
      <c r="IIE163" s="3"/>
      <c r="IIF163" s="3"/>
      <c r="IIG163" s="3"/>
      <c r="IIH163" s="3"/>
      <c r="III163" s="3"/>
      <c r="IIJ163" s="3"/>
      <c r="IIK163" s="3"/>
      <c r="IIL163" s="3"/>
      <c r="IIM163" s="3"/>
      <c r="IIN163" s="3"/>
      <c r="IIO163" s="3"/>
      <c r="IIP163" s="3"/>
      <c r="IIQ163" s="3"/>
      <c r="IIR163" s="3"/>
      <c r="IIS163" s="3"/>
      <c r="IIT163" s="3"/>
      <c r="IIU163" s="3"/>
      <c r="IIV163" s="3"/>
      <c r="IIW163" s="3"/>
      <c r="IIX163" s="3"/>
      <c r="IIY163" s="3"/>
      <c r="IIZ163" s="3"/>
      <c r="IJA163" s="3"/>
      <c r="IJB163" s="3"/>
      <c r="IJC163" s="3"/>
      <c r="IJD163" s="3"/>
      <c r="IJE163" s="3"/>
      <c r="IJF163" s="3"/>
      <c r="IJG163" s="3"/>
      <c r="IJH163" s="3"/>
      <c r="IJI163" s="3"/>
      <c r="IJJ163" s="3"/>
      <c r="IJK163" s="3"/>
      <c r="IJL163" s="3"/>
      <c r="IJM163" s="3"/>
      <c r="IJN163" s="3"/>
      <c r="IJO163" s="3"/>
      <c r="IJP163" s="3"/>
      <c r="IJQ163" s="3"/>
      <c r="IJR163" s="3"/>
      <c r="IJS163" s="3"/>
      <c r="IJT163" s="3"/>
      <c r="IJU163" s="3"/>
      <c r="IJV163" s="3"/>
      <c r="IJW163" s="3"/>
      <c r="IJX163" s="3"/>
      <c r="IJY163" s="3"/>
      <c r="IJZ163" s="3"/>
      <c r="IKA163" s="3"/>
      <c r="IKB163" s="3"/>
      <c r="IKC163" s="3"/>
      <c r="IKD163" s="3"/>
      <c r="IKE163" s="3"/>
      <c r="IKF163" s="3"/>
      <c r="IKG163" s="3"/>
      <c r="IKH163" s="3"/>
      <c r="IKI163" s="3"/>
      <c r="IKJ163" s="3"/>
      <c r="IKK163" s="3"/>
      <c r="IKL163" s="3"/>
      <c r="IKM163" s="3"/>
      <c r="IKN163" s="3"/>
      <c r="IKO163" s="3"/>
      <c r="IKP163" s="3"/>
      <c r="IKQ163" s="3"/>
      <c r="IKR163" s="3"/>
      <c r="IKS163" s="3"/>
      <c r="IKT163" s="3"/>
      <c r="IKU163" s="3"/>
      <c r="IKV163" s="3"/>
      <c r="IKW163" s="3"/>
      <c r="IKX163" s="3"/>
      <c r="IKY163" s="3"/>
      <c r="IKZ163" s="3"/>
      <c r="ILA163" s="3"/>
      <c r="ILB163" s="3"/>
      <c r="ILC163" s="3"/>
      <c r="ILD163" s="3"/>
      <c r="ILE163" s="3"/>
      <c r="ILF163" s="3"/>
      <c r="ILG163" s="3"/>
      <c r="ILH163" s="3"/>
      <c r="ILI163" s="3"/>
      <c r="ILJ163" s="3"/>
      <c r="ILK163" s="3"/>
      <c r="ILL163" s="3"/>
      <c r="ILM163" s="3"/>
      <c r="ILN163" s="3"/>
      <c r="ILO163" s="3"/>
      <c r="ILP163" s="3"/>
      <c r="ILQ163" s="3"/>
      <c r="ILR163" s="3"/>
      <c r="ILS163" s="3"/>
      <c r="ILT163" s="3"/>
      <c r="ILU163" s="3"/>
      <c r="ILV163" s="3"/>
      <c r="ILW163" s="3"/>
      <c r="ILX163" s="3"/>
      <c r="ILY163" s="3"/>
      <c r="ILZ163" s="3"/>
      <c r="IMA163" s="3"/>
      <c r="IMB163" s="3"/>
      <c r="IMC163" s="3"/>
      <c r="IMD163" s="3"/>
      <c r="IME163" s="3"/>
      <c r="IMF163" s="3"/>
      <c r="IMG163" s="3"/>
      <c r="IMH163" s="3"/>
      <c r="IMI163" s="3"/>
      <c r="IMJ163" s="3"/>
      <c r="IMK163" s="3"/>
      <c r="IML163" s="3"/>
      <c r="IMM163" s="3"/>
      <c r="IMN163" s="3"/>
      <c r="IMO163" s="3"/>
      <c r="IMP163" s="3"/>
      <c r="IMQ163" s="3"/>
      <c r="IMR163" s="3"/>
      <c r="IMS163" s="3"/>
      <c r="IMT163" s="3"/>
      <c r="IMU163" s="3"/>
      <c r="IMV163" s="3"/>
      <c r="IMW163" s="3"/>
      <c r="IMX163" s="3"/>
      <c r="IMY163" s="3"/>
      <c r="IMZ163" s="3"/>
      <c r="INA163" s="3"/>
      <c r="INB163" s="3"/>
      <c r="INC163" s="3"/>
      <c r="IND163" s="3"/>
      <c r="INE163" s="3"/>
      <c r="INF163" s="3"/>
      <c r="ING163" s="3"/>
      <c r="INH163" s="3"/>
      <c r="INI163" s="3"/>
      <c r="INJ163" s="3"/>
      <c r="INK163" s="3"/>
      <c r="INL163" s="3"/>
      <c r="INM163" s="3"/>
      <c r="INN163" s="3"/>
      <c r="INO163" s="3"/>
      <c r="INP163" s="3"/>
      <c r="INQ163" s="3"/>
      <c r="INR163" s="3"/>
      <c r="INS163" s="3"/>
      <c r="INT163" s="3"/>
      <c r="INU163" s="3"/>
      <c r="INV163" s="3"/>
      <c r="INW163" s="3"/>
      <c r="INX163" s="3"/>
      <c r="INY163" s="3"/>
      <c r="INZ163" s="3"/>
      <c r="IOA163" s="3"/>
      <c r="IOB163" s="3"/>
      <c r="IOC163" s="3"/>
      <c r="IOD163" s="3"/>
      <c r="IOE163" s="3"/>
      <c r="IOF163" s="3"/>
      <c r="IOG163" s="3"/>
      <c r="IOH163" s="3"/>
      <c r="IOI163" s="3"/>
      <c r="IOJ163" s="3"/>
      <c r="IOK163" s="3"/>
      <c r="IOL163" s="3"/>
      <c r="IOM163" s="3"/>
      <c r="ION163" s="3"/>
      <c r="IOO163" s="3"/>
      <c r="IOP163" s="3"/>
      <c r="IOQ163" s="3"/>
      <c r="IOR163" s="3"/>
      <c r="IOS163" s="3"/>
      <c r="IOT163" s="3"/>
      <c r="IOU163" s="3"/>
      <c r="IOV163" s="3"/>
      <c r="IOW163" s="3"/>
      <c r="IOX163" s="3"/>
      <c r="IOY163" s="3"/>
      <c r="IOZ163" s="3"/>
      <c r="IPA163" s="3"/>
      <c r="IPB163" s="3"/>
      <c r="IPC163" s="3"/>
      <c r="IPD163" s="3"/>
      <c r="IPE163" s="3"/>
      <c r="IPF163" s="3"/>
      <c r="IPG163" s="3"/>
      <c r="IPH163" s="3"/>
      <c r="IPI163" s="3"/>
      <c r="IPJ163" s="3"/>
      <c r="IPK163" s="3"/>
      <c r="IPL163" s="3"/>
      <c r="IPM163" s="3"/>
      <c r="IPN163" s="3"/>
      <c r="IPO163" s="3"/>
      <c r="IPP163" s="3"/>
      <c r="IPQ163" s="3"/>
      <c r="IPR163" s="3"/>
      <c r="IPS163" s="3"/>
      <c r="IPT163" s="3"/>
      <c r="IPU163" s="3"/>
      <c r="IPV163" s="3"/>
      <c r="IPW163" s="3"/>
      <c r="IPX163" s="3"/>
      <c r="IPY163" s="3"/>
      <c r="IPZ163" s="3"/>
      <c r="IQA163" s="3"/>
      <c r="IQB163" s="3"/>
      <c r="IQC163" s="3"/>
      <c r="IQD163" s="3"/>
      <c r="IQE163" s="3"/>
      <c r="IQF163" s="3"/>
      <c r="IQG163" s="3"/>
      <c r="IQH163" s="3"/>
      <c r="IQI163" s="3"/>
      <c r="IQJ163" s="3"/>
      <c r="IQK163" s="3"/>
      <c r="IQL163" s="3"/>
      <c r="IQM163" s="3"/>
      <c r="IQN163" s="3"/>
      <c r="IQO163" s="3"/>
      <c r="IQP163" s="3"/>
      <c r="IQQ163" s="3"/>
      <c r="IQR163" s="3"/>
      <c r="IQS163" s="3"/>
      <c r="IQT163" s="3"/>
      <c r="IQU163" s="3"/>
      <c r="IQV163" s="3"/>
      <c r="IQW163" s="3"/>
      <c r="IQX163" s="3"/>
      <c r="IQY163" s="3"/>
      <c r="IQZ163" s="3"/>
      <c r="IRA163" s="3"/>
      <c r="IRB163" s="3"/>
      <c r="IRC163" s="3"/>
      <c r="IRD163" s="3"/>
      <c r="IRE163" s="3"/>
      <c r="IRF163" s="3"/>
      <c r="IRG163" s="3"/>
      <c r="IRH163" s="3"/>
      <c r="IRI163" s="3"/>
      <c r="IRJ163" s="3"/>
      <c r="IRK163" s="3"/>
      <c r="IRL163" s="3"/>
      <c r="IRM163" s="3"/>
      <c r="IRN163" s="3"/>
      <c r="IRO163" s="3"/>
      <c r="IRP163" s="3"/>
      <c r="IRQ163" s="3"/>
      <c r="IRR163" s="3"/>
      <c r="IRS163" s="3"/>
      <c r="IRT163" s="3"/>
      <c r="IRU163" s="3"/>
      <c r="IRV163" s="3"/>
      <c r="IRW163" s="3"/>
      <c r="IRX163" s="3"/>
      <c r="IRY163" s="3"/>
      <c r="IRZ163" s="3"/>
      <c r="ISA163" s="3"/>
      <c r="ISB163" s="3"/>
      <c r="ISC163" s="3"/>
      <c r="ISD163" s="3"/>
      <c r="ISE163" s="3"/>
      <c r="ISF163" s="3"/>
      <c r="ISG163" s="3"/>
      <c r="ISH163" s="3"/>
      <c r="ISI163" s="3"/>
      <c r="ISJ163" s="3"/>
      <c r="ISK163" s="3"/>
      <c r="ISL163" s="3"/>
      <c r="ISM163" s="3"/>
      <c r="ISN163" s="3"/>
      <c r="ISO163" s="3"/>
      <c r="ISP163" s="3"/>
      <c r="ISQ163" s="3"/>
      <c r="ISR163" s="3"/>
      <c r="ISS163" s="3"/>
      <c r="IST163" s="3"/>
      <c r="ISU163" s="3"/>
      <c r="ISV163" s="3"/>
      <c r="ISW163" s="3"/>
      <c r="ISX163" s="3"/>
      <c r="ISY163" s="3"/>
      <c r="ISZ163" s="3"/>
      <c r="ITA163" s="3"/>
      <c r="ITB163" s="3"/>
      <c r="ITC163" s="3"/>
      <c r="ITD163" s="3"/>
      <c r="ITE163" s="3"/>
      <c r="ITF163" s="3"/>
      <c r="ITG163" s="3"/>
      <c r="ITH163" s="3"/>
      <c r="ITI163" s="3"/>
      <c r="ITJ163" s="3"/>
      <c r="ITK163" s="3"/>
      <c r="ITL163" s="3"/>
      <c r="ITM163" s="3"/>
      <c r="ITN163" s="3"/>
      <c r="ITO163" s="3"/>
      <c r="ITP163" s="3"/>
      <c r="ITQ163" s="3"/>
      <c r="ITR163" s="3"/>
      <c r="ITS163" s="3"/>
      <c r="ITT163" s="3"/>
      <c r="ITU163" s="3"/>
      <c r="ITV163" s="3"/>
      <c r="ITW163" s="3"/>
      <c r="ITX163" s="3"/>
      <c r="ITY163" s="3"/>
      <c r="ITZ163" s="3"/>
      <c r="IUA163" s="3"/>
      <c r="IUB163" s="3"/>
      <c r="IUC163" s="3"/>
      <c r="IUD163" s="3"/>
      <c r="IUE163" s="3"/>
      <c r="IUF163" s="3"/>
      <c r="IUG163" s="3"/>
      <c r="IUH163" s="3"/>
      <c r="IUI163" s="3"/>
      <c r="IUJ163" s="3"/>
      <c r="IUK163" s="3"/>
      <c r="IUL163" s="3"/>
      <c r="IUM163" s="3"/>
      <c r="IUN163" s="3"/>
      <c r="IUO163" s="3"/>
      <c r="IUP163" s="3"/>
      <c r="IUQ163" s="3"/>
      <c r="IUR163" s="3"/>
      <c r="IUS163" s="3"/>
      <c r="IUT163" s="3"/>
      <c r="IUU163" s="3"/>
      <c r="IUV163" s="3"/>
      <c r="IUW163" s="3"/>
      <c r="IUX163" s="3"/>
      <c r="IUY163" s="3"/>
      <c r="IUZ163" s="3"/>
      <c r="IVA163" s="3"/>
      <c r="IVB163" s="3"/>
      <c r="IVC163" s="3"/>
      <c r="IVD163" s="3"/>
      <c r="IVE163" s="3"/>
      <c r="IVF163" s="3"/>
      <c r="IVG163" s="3"/>
      <c r="IVH163" s="3"/>
      <c r="IVI163" s="3"/>
      <c r="IVJ163" s="3"/>
      <c r="IVK163" s="3"/>
      <c r="IVL163" s="3"/>
      <c r="IVM163" s="3"/>
      <c r="IVN163" s="3"/>
      <c r="IVO163" s="3"/>
      <c r="IVP163" s="3"/>
      <c r="IVQ163" s="3"/>
      <c r="IVR163" s="3"/>
      <c r="IVS163" s="3"/>
      <c r="IVT163" s="3"/>
      <c r="IVU163" s="3"/>
      <c r="IVV163" s="3"/>
      <c r="IVW163" s="3"/>
      <c r="IVX163" s="3"/>
      <c r="IVY163" s="3"/>
      <c r="IVZ163" s="3"/>
      <c r="IWA163" s="3"/>
      <c r="IWB163" s="3"/>
      <c r="IWC163" s="3"/>
      <c r="IWD163" s="3"/>
      <c r="IWE163" s="3"/>
      <c r="IWF163" s="3"/>
      <c r="IWG163" s="3"/>
      <c r="IWH163" s="3"/>
      <c r="IWI163" s="3"/>
      <c r="IWJ163" s="3"/>
      <c r="IWK163" s="3"/>
      <c r="IWL163" s="3"/>
      <c r="IWM163" s="3"/>
      <c r="IWN163" s="3"/>
      <c r="IWO163" s="3"/>
      <c r="IWP163" s="3"/>
      <c r="IWQ163" s="3"/>
      <c r="IWR163" s="3"/>
      <c r="IWS163" s="3"/>
      <c r="IWT163" s="3"/>
      <c r="IWU163" s="3"/>
      <c r="IWV163" s="3"/>
      <c r="IWW163" s="3"/>
      <c r="IWX163" s="3"/>
      <c r="IWY163" s="3"/>
      <c r="IWZ163" s="3"/>
      <c r="IXA163" s="3"/>
      <c r="IXB163" s="3"/>
      <c r="IXC163" s="3"/>
      <c r="IXD163" s="3"/>
      <c r="IXE163" s="3"/>
      <c r="IXF163" s="3"/>
      <c r="IXG163" s="3"/>
      <c r="IXH163" s="3"/>
      <c r="IXI163" s="3"/>
      <c r="IXJ163" s="3"/>
      <c r="IXK163" s="3"/>
      <c r="IXL163" s="3"/>
      <c r="IXM163" s="3"/>
      <c r="IXN163" s="3"/>
      <c r="IXO163" s="3"/>
      <c r="IXP163" s="3"/>
      <c r="IXQ163" s="3"/>
      <c r="IXR163" s="3"/>
      <c r="IXS163" s="3"/>
      <c r="IXT163" s="3"/>
      <c r="IXU163" s="3"/>
      <c r="IXV163" s="3"/>
      <c r="IXW163" s="3"/>
      <c r="IXX163" s="3"/>
      <c r="IXY163" s="3"/>
      <c r="IXZ163" s="3"/>
      <c r="IYA163" s="3"/>
      <c r="IYB163" s="3"/>
      <c r="IYC163" s="3"/>
      <c r="IYD163" s="3"/>
      <c r="IYE163" s="3"/>
      <c r="IYF163" s="3"/>
      <c r="IYG163" s="3"/>
      <c r="IYH163" s="3"/>
      <c r="IYI163" s="3"/>
      <c r="IYJ163" s="3"/>
      <c r="IYK163" s="3"/>
      <c r="IYL163" s="3"/>
      <c r="IYM163" s="3"/>
      <c r="IYN163" s="3"/>
      <c r="IYO163" s="3"/>
      <c r="IYP163" s="3"/>
      <c r="IYQ163" s="3"/>
      <c r="IYR163" s="3"/>
      <c r="IYS163" s="3"/>
      <c r="IYT163" s="3"/>
      <c r="IYU163" s="3"/>
      <c r="IYV163" s="3"/>
      <c r="IYW163" s="3"/>
      <c r="IYX163" s="3"/>
      <c r="IYY163" s="3"/>
      <c r="IYZ163" s="3"/>
      <c r="IZA163" s="3"/>
      <c r="IZB163" s="3"/>
      <c r="IZC163" s="3"/>
      <c r="IZD163" s="3"/>
      <c r="IZE163" s="3"/>
      <c r="IZF163" s="3"/>
      <c r="IZG163" s="3"/>
      <c r="IZH163" s="3"/>
      <c r="IZI163" s="3"/>
      <c r="IZJ163" s="3"/>
      <c r="IZK163" s="3"/>
      <c r="IZL163" s="3"/>
      <c r="IZM163" s="3"/>
      <c r="IZN163" s="3"/>
      <c r="IZO163" s="3"/>
      <c r="IZP163" s="3"/>
      <c r="IZQ163" s="3"/>
      <c r="IZR163" s="3"/>
      <c r="IZS163" s="3"/>
      <c r="IZT163" s="3"/>
      <c r="IZU163" s="3"/>
      <c r="IZV163" s="3"/>
      <c r="IZW163" s="3"/>
      <c r="IZX163" s="3"/>
      <c r="IZY163" s="3"/>
      <c r="IZZ163" s="3"/>
      <c r="JAA163" s="3"/>
      <c r="JAB163" s="3"/>
      <c r="JAC163" s="3"/>
      <c r="JAD163" s="3"/>
      <c r="JAE163" s="3"/>
      <c r="JAF163" s="3"/>
      <c r="JAG163" s="3"/>
      <c r="JAH163" s="3"/>
      <c r="JAI163" s="3"/>
      <c r="JAJ163" s="3"/>
      <c r="JAK163" s="3"/>
      <c r="JAL163" s="3"/>
      <c r="JAM163" s="3"/>
      <c r="JAN163" s="3"/>
      <c r="JAO163" s="3"/>
      <c r="JAP163" s="3"/>
      <c r="JAQ163" s="3"/>
      <c r="JAR163" s="3"/>
      <c r="JAS163" s="3"/>
      <c r="JAT163" s="3"/>
      <c r="JAU163" s="3"/>
      <c r="JAV163" s="3"/>
      <c r="JAW163" s="3"/>
      <c r="JAX163" s="3"/>
      <c r="JAY163" s="3"/>
      <c r="JAZ163" s="3"/>
      <c r="JBA163" s="3"/>
      <c r="JBB163" s="3"/>
      <c r="JBC163" s="3"/>
      <c r="JBD163" s="3"/>
      <c r="JBE163" s="3"/>
      <c r="JBF163" s="3"/>
      <c r="JBG163" s="3"/>
      <c r="JBH163" s="3"/>
      <c r="JBI163" s="3"/>
      <c r="JBJ163" s="3"/>
      <c r="JBK163" s="3"/>
      <c r="JBL163" s="3"/>
      <c r="JBM163" s="3"/>
      <c r="JBN163" s="3"/>
      <c r="JBO163" s="3"/>
      <c r="JBP163" s="3"/>
      <c r="JBQ163" s="3"/>
      <c r="JBR163" s="3"/>
      <c r="JBS163" s="3"/>
      <c r="JBT163" s="3"/>
      <c r="JBU163" s="3"/>
      <c r="JBV163" s="3"/>
      <c r="JBW163" s="3"/>
      <c r="JBX163" s="3"/>
      <c r="JBY163" s="3"/>
      <c r="JBZ163" s="3"/>
      <c r="JCA163" s="3"/>
      <c r="JCB163" s="3"/>
      <c r="JCC163" s="3"/>
      <c r="JCD163" s="3"/>
      <c r="JCE163" s="3"/>
      <c r="JCF163" s="3"/>
      <c r="JCG163" s="3"/>
      <c r="JCH163" s="3"/>
      <c r="JCI163" s="3"/>
      <c r="JCJ163" s="3"/>
      <c r="JCK163" s="3"/>
      <c r="JCL163" s="3"/>
      <c r="JCM163" s="3"/>
      <c r="JCN163" s="3"/>
      <c r="JCO163" s="3"/>
      <c r="JCP163" s="3"/>
      <c r="JCQ163" s="3"/>
      <c r="JCR163" s="3"/>
      <c r="JCS163" s="3"/>
      <c r="JCT163" s="3"/>
      <c r="JCU163" s="3"/>
      <c r="JCV163" s="3"/>
      <c r="JCW163" s="3"/>
      <c r="JCX163" s="3"/>
      <c r="JCY163" s="3"/>
      <c r="JCZ163" s="3"/>
      <c r="JDA163" s="3"/>
      <c r="JDB163" s="3"/>
      <c r="JDC163" s="3"/>
      <c r="JDD163" s="3"/>
      <c r="JDE163" s="3"/>
      <c r="JDF163" s="3"/>
      <c r="JDG163" s="3"/>
      <c r="JDH163" s="3"/>
      <c r="JDI163" s="3"/>
      <c r="JDJ163" s="3"/>
      <c r="JDK163" s="3"/>
      <c r="JDL163" s="3"/>
      <c r="JDM163" s="3"/>
      <c r="JDN163" s="3"/>
      <c r="JDO163" s="3"/>
      <c r="JDP163" s="3"/>
      <c r="JDQ163" s="3"/>
      <c r="JDR163" s="3"/>
      <c r="JDS163" s="3"/>
      <c r="JDT163" s="3"/>
      <c r="JDU163" s="3"/>
      <c r="JDV163" s="3"/>
      <c r="JDW163" s="3"/>
      <c r="JDX163" s="3"/>
      <c r="JDY163" s="3"/>
      <c r="JDZ163" s="3"/>
      <c r="JEA163" s="3"/>
      <c r="JEB163" s="3"/>
      <c r="JEC163" s="3"/>
      <c r="JED163" s="3"/>
      <c r="JEE163" s="3"/>
      <c r="JEF163" s="3"/>
      <c r="JEG163" s="3"/>
      <c r="JEH163" s="3"/>
      <c r="JEI163" s="3"/>
      <c r="JEJ163" s="3"/>
      <c r="JEK163" s="3"/>
      <c r="JEL163" s="3"/>
      <c r="JEM163" s="3"/>
      <c r="JEN163" s="3"/>
      <c r="JEO163" s="3"/>
      <c r="JEP163" s="3"/>
      <c r="JEQ163" s="3"/>
      <c r="JER163" s="3"/>
      <c r="JES163" s="3"/>
      <c r="JET163" s="3"/>
      <c r="JEU163" s="3"/>
      <c r="JEV163" s="3"/>
      <c r="JEW163" s="3"/>
      <c r="JEX163" s="3"/>
      <c r="JEY163" s="3"/>
      <c r="JEZ163" s="3"/>
      <c r="JFA163" s="3"/>
      <c r="JFB163" s="3"/>
      <c r="JFC163" s="3"/>
      <c r="JFD163" s="3"/>
      <c r="JFE163" s="3"/>
      <c r="JFF163" s="3"/>
      <c r="JFG163" s="3"/>
      <c r="JFH163" s="3"/>
      <c r="JFI163" s="3"/>
      <c r="JFJ163" s="3"/>
      <c r="JFK163" s="3"/>
      <c r="JFL163" s="3"/>
      <c r="JFM163" s="3"/>
      <c r="JFN163" s="3"/>
      <c r="JFO163" s="3"/>
      <c r="JFP163" s="3"/>
      <c r="JFQ163" s="3"/>
      <c r="JFR163" s="3"/>
      <c r="JFS163" s="3"/>
      <c r="JFT163" s="3"/>
      <c r="JFU163" s="3"/>
      <c r="JFV163" s="3"/>
      <c r="JFW163" s="3"/>
      <c r="JFX163" s="3"/>
      <c r="JFY163" s="3"/>
      <c r="JFZ163" s="3"/>
      <c r="JGA163" s="3"/>
      <c r="JGB163" s="3"/>
      <c r="JGC163" s="3"/>
      <c r="JGD163" s="3"/>
      <c r="JGE163" s="3"/>
      <c r="JGF163" s="3"/>
      <c r="JGG163" s="3"/>
      <c r="JGH163" s="3"/>
      <c r="JGI163" s="3"/>
      <c r="JGJ163" s="3"/>
      <c r="JGK163" s="3"/>
      <c r="JGL163" s="3"/>
      <c r="JGM163" s="3"/>
      <c r="JGN163" s="3"/>
      <c r="JGO163" s="3"/>
      <c r="JGP163" s="3"/>
      <c r="JGQ163" s="3"/>
      <c r="JGR163" s="3"/>
      <c r="JGS163" s="3"/>
      <c r="JGT163" s="3"/>
      <c r="JGU163" s="3"/>
      <c r="JGV163" s="3"/>
      <c r="JGW163" s="3"/>
      <c r="JGX163" s="3"/>
      <c r="JGY163" s="3"/>
      <c r="JGZ163" s="3"/>
      <c r="JHA163" s="3"/>
      <c r="JHB163" s="3"/>
      <c r="JHC163" s="3"/>
      <c r="JHD163" s="3"/>
      <c r="JHE163" s="3"/>
      <c r="JHF163" s="3"/>
      <c r="JHG163" s="3"/>
      <c r="JHH163" s="3"/>
      <c r="JHI163" s="3"/>
      <c r="JHJ163" s="3"/>
      <c r="JHK163" s="3"/>
      <c r="JHL163" s="3"/>
      <c r="JHM163" s="3"/>
      <c r="JHN163" s="3"/>
      <c r="JHO163" s="3"/>
      <c r="JHP163" s="3"/>
      <c r="JHQ163" s="3"/>
      <c r="JHR163" s="3"/>
      <c r="JHS163" s="3"/>
      <c r="JHT163" s="3"/>
      <c r="JHU163" s="3"/>
      <c r="JHV163" s="3"/>
      <c r="JHW163" s="3"/>
      <c r="JHX163" s="3"/>
      <c r="JHY163" s="3"/>
      <c r="JHZ163" s="3"/>
      <c r="JIA163" s="3"/>
      <c r="JIB163" s="3"/>
      <c r="JIC163" s="3"/>
      <c r="JID163" s="3"/>
      <c r="JIE163" s="3"/>
      <c r="JIF163" s="3"/>
      <c r="JIG163" s="3"/>
      <c r="JIH163" s="3"/>
      <c r="JII163" s="3"/>
      <c r="JIJ163" s="3"/>
      <c r="JIK163" s="3"/>
      <c r="JIL163" s="3"/>
      <c r="JIM163" s="3"/>
      <c r="JIN163" s="3"/>
      <c r="JIO163" s="3"/>
      <c r="JIP163" s="3"/>
      <c r="JIQ163" s="3"/>
      <c r="JIR163" s="3"/>
      <c r="JIS163" s="3"/>
      <c r="JIT163" s="3"/>
      <c r="JIU163" s="3"/>
      <c r="JIV163" s="3"/>
      <c r="JIW163" s="3"/>
      <c r="JIX163" s="3"/>
      <c r="JIY163" s="3"/>
      <c r="JIZ163" s="3"/>
      <c r="JJA163" s="3"/>
      <c r="JJB163" s="3"/>
      <c r="JJC163" s="3"/>
      <c r="JJD163" s="3"/>
      <c r="JJE163" s="3"/>
      <c r="JJF163" s="3"/>
      <c r="JJG163" s="3"/>
      <c r="JJH163" s="3"/>
      <c r="JJI163" s="3"/>
      <c r="JJJ163" s="3"/>
      <c r="JJK163" s="3"/>
      <c r="JJL163" s="3"/>
      <c r="JJM163" s="3"/>
      <c r="JJN163" s="3"/>
      <c r="JJO163" s="3"/>
      <c r="JJP163" s="3"/>
      <c r="JJQ163" s="3"/>
      <c r="JJR163" s="3"/>
      <c r="JJS163" s="3"/>
      <c r="JJT163" s="3"/>
      <c r="JJU163" s="3"/>
      <c r="JJV163" s="3"/>
      <c r="JJW163" s="3"/>
      <c r="JJX163" s="3"/>
      <c r="JJY163" s="3"/>
      <c r="JJZ163" s="3"/>
      <c r="JKA163" s="3"/>
      <c r="JKB163" s="3"/>
      <c r="JKC163" s="3"/>
      <c r="JKD163" s="3"/>
      <c r="JKE163" s="3"/>
      <c r="JKF163" s="3"/>
      <c r="JKG163" s="3"/>
      <c r="JKH163" s="3"/>
      <c r="JKI163" s="3"/>
      <c r="JKJ163" s="3"/>
      <c r="JKK163" s="3"/>
      <c r="JKL163" s="3"/>
      <c r="JKM163" s="3"/>
      <c r="JKN163" s="3"/>
      <c r="JKO163" s="3"/>
      <c r="JKP163" s="3"/>
      <c r="JKQ163" s="3"/>
      <c r="JKR163" s="3"/>
      <c r="JKS163" s="3"/>
      <c r="JKT163" s="3"/>
      <c r="JKU163" s="3"/>
      <c r="JKV163" s="3"/>
      <c r="JKW163" s="3"/>
      <c r="JKX163" s="3"/>
      <c r="JKY163" s="3"/>
      <c r="JKZ163" s="3"/>
      <c r="JLA163" s="3"/>
      <c r="JLB163" s="3"/>
      <c r="JLC163" s="3"/>
      <c r="JLD163" s="3"/>
      <c r="JLE163" s="3"/>
      <c r="JLF163" s="3"/>
      <c r="JLG163" s="3"/>
      <c r="JLH163" s="3"/>
      <c r="JLI163" s="3"/>
      <c r="JLJ163" s="3"/>
      <c r="JLK163" s="3"/>
      <c r="JLL163" s="3"/>
      <c r="JLM163" s="3"/>
      <c r="JLN163" s="3"/>
      <c r="JLO163" s="3"/>
      <c r="JLP163" s="3"/>
      <c r="JLQ163" s="3"/>
      <c r="JLR163" s="3"/>
      <c r="JLS163" s="3"/>
      <c r="JLT163" s="3"/>
      <c r="JLU163" s="3"/>
      <c r="JLV163" s="3"/>
      <c r="JLW163" s="3"/>
      <c r="JLX163" s="3"/>
      <c r="JLY163" s="3"/>
      <c r="JLZ163" s="3"/>
      <c r="JMA163" s="3"/>
      <c r="JMB163" s="3"/>
      <c r="JMC163" s="3"/>
      <c r="JMD163" s="3"/>
      <c r="JME163" s="3"/>
      <c r="JMF163" s="3"/>
      <c r="JMG163" s="3"/>
      <c r="JMH163" s="3"/>
      <c r="JMI163" s="3"/>
      <c r="JMJ163" s="3"/>
      <c r="JMK163" s="3"/>
      <c r="JML163" s="3"/>
      <c r="JMM163" s="3"/>
      <c r="JMN163" s="3"/>
      <c r="JMO163" s="3"/>
      <c r="JMP163" s="3"/>
      <c r="JMQ163" s="3"/>
      <c r="JMR163" s="3"/>
      <c r="JMS163" s="3"/>
      <c r="JMT163" s="3"/>
      <c r="JMU163" s="3"/>
      <c r="JMV163" s="3"/>
      <c r="JMW163" s="3"/>
      <c r="JMX163" s="3"/>
      <c r="JMY163" s="3"/>
      <c r="JMZ163" s="3"/>
      <c r="JNA163" s="3"/>
      <c r="JNB163" s="3"/>
      <c r="JNC163" s="3"/>
      <c r="JND163" s="3"/>
      <c r="JNE163" s="3"/>
      <c r="JNF163" s="3"/>
      <c r="JNG163" s="3"/>
      <c r="JNH163" s="3"/>
      <c r="JNI163" s="3"/>
      <c r="JNJ163" s="3"/>
      <c r="JNK163" s="3"/>
      <c r="JNL163" s="3"/>
      <c r="JNM163" s="3"/>
      <c r="JNN163" s="3"/>
      <c r="JNO163" s="3"/>
      <c r="JNP163" s="3"/>
      <c r="JNQ163" s="3"/>
      <c r="JNR163" s="3"/>
      <c r="JNS163" s="3"/>
      <c r="JNT163" s="3"/>
      <c r="JNU163" s="3"/>
      <c r="JNV163" s="3"/>
      <c r="JNW163" s="3"/>
      <c r="JNX163" s="3"/>
      <c r="JNY163" s="3"/>
      <c r="JNZ163" s="3"/>
      <c r="JOA163" s="3"/>
      <c r="JOB163" s="3"/>
      <c r="JOC163" s="3"/>
      <c r="JOD163" s="3"/>
      <c r="JOE163" s="3"/>
      <c r="JOF163" s="3"/>
      <c r="JOG163" s="3"/>
      <c r="JOH163" s="3"/>
      <c r="JOI163" s="3"/>
      <c r="JOJ163" s="3"/>
      <c r="JOK163" s="3"/>
      <c r="JOL163" s="3"/>
      <c r="JOM163" s="3"/>
      <c r="JON163" s="3"/>
      <c r="JOO163" s="3"/>
      <c r="JOP163" s="3"/>
      <c r="JOQ163" s="3"/>
      <c r="JOR163" s="3"/>
      <c r="JOS163" s="3"/>
      <c r="JOT163" s="3"/>
      <c r="JOU163" s="3"/>
      <c r="JOV163" s="3"/>
      <c r="JOW163" s="3"/>
      <c r="JOX163" s="3"/>
      <c r="JOY163" s="3"/>
      <c r="JOZ163" s="3"/>
      <c r="JPA163" s="3"/>
      <c r="JPB163" s="3"/>
      <c r="JPC163" s="3"/>
      <c r="JPD163" s="3"/>
      <c r="JPE163" s="3"/>
      <c r="JPF163" s="3"/>
      <c r="JPG163" s="3"/>
      <c r="JPH163" s="3"/>
      <c r="JPI163" s="3"/>
      <c r="JPJ163" s="3"/>
      <c r="JPK163" s="3"/>
      <c r="JPL163" s="3"/>
      <c r="JPM163" s="3"/>
      <c r="JPN163" s="3"/>
      <c r="JPO163" s="3"/>
      <c r="JPP163" s="3"/>
      <c r="JPQ163" s="3"/>
      <c r="JPR163" s="3"/>
      <c r="JPS163" s="3"/>
      <c r="JPT163" s="3"/>
      <c r="JPU163" s="3"/>
      <c r="JPV163" s="3"/>
      <c r="JPW163" s="3"/>
      <c r="JPX163" s="3"/>
      <c r="JPY163" s="3"/>
      <c r="JPZ163" s="3"/>
      <c r="JQA163" s="3"/>
      <c r="JQB163" s="3"/>
      <c r="JQC163" s="3"/>
      <c r="JQD163" s="3"/>
      <c r="JQE163" s="3"/>
      <c r="JQF163" s="3"/>
      <c r="JQG163" s="3"/>
      <c r="JQH163" s="3"/>
      <c r="JQI163" s="3"/>
      <c r="JQJ163" s="3"/>
      <c r="JQK163" s="3"/>
      <c r="JQL163" s="3"/>
      <c r="JQM163" s="3"/>
      <c r="JQN163" s="3"/>
      <c r="JQO163" s="3"/>
      <c r="JQP163" s="3"/>
      <c r="JQQ163" s="3"/>
      <c r="JQR163" s="3"/>
      <c r="JQS163" s="3"/>
      <c r="JQT163" s="3"/>
      <c r="JQU163" s="3"/>
      <c r="JQV163" s="3"/>
      <c r="JQW163" s="3"/>
      <c r="JQX163" s="3"/>
      <c r="JQY163" s="3"/>
      <c r="JQZ163" s="3"/>
      <c r="JRA163" s="3"/>
      <c r="JRB163" s="3"/>
      <c r="JRC163" s="3"/>
      <c r="JRD163" s="3"/>
      <c r="JRE163" s="3"/>
      <c r="JRF163" s="3"/>
      <c r="JRG163" s="3"/>
      <c r="JRH163" s="3"/>
      <c r="JRI163" s="3"/>
      <c r="JRJ163" s="3"/>
      <c r="JRK163" s="3"/>
      <c r="JRL163" s="3"/>
      <c r="JRM163" s="3"/>
      <c r="JRN163" s="3"/>
      <c r="JRO163" s="3"/>
      <c r="JRP163" s="3"/>
      <c r="JRQ163" s="3"/>
      <c r="JRR163" s="3"/>
      <c r="JRS163" s="3"/>
      <c r="JRT163" s="3"/>
      <c r="JRU163" s="3"/>
      <c r="JRV163" s="3"/>
      <c r="JRW163" s="3"/>
      <c r="JRX163" s="3"/>
      <c r="JRY163" s="3"/>
      <c r="JRZ163" s="3"/>
      <c r="JSA163" s="3"/>
      <c r="JSB163" s="3"/>
      <c r="JSC163" s="3"/>
      <c r="JSD163" s="3"/>
      <c r="JSE163" s="3"/>
      <c r="JSF163" s="3"/>
      <c r="JSG163" s="3"/>
      <c r="JSH163" s="3"/>
      <c r="JSI163" s="3"/>
      <c r="JSJ163" s="3"/>
      <c r="JSK163" s="3"/>
      <c r="JSL163" s="3"/>
      <c r="JSM163" s="3"/>
      <c r="JSN163" s="3"/>
      <c r="JSO163" s="3"/>
      <c r="JSP163" s="3"/>
      <c r="JSQ163" s="3"/>
      <c r="JSR163" s="3"/>
      <c r="JSS163" s="3"/>
      <c r="JST163" s="3"/>
      <c r="JSU163" s="3"/>
      <c r="JSV163" s="3"/>
      <c r="JSW163" s="3"/>
      <c r="JSX163" s="3"/>
      <c r="JSY163" s="3"/>
      <c r="JSZ163" s="3"/>
      <c r="JTA163" s="3"/>
      <c r="JTB163" s="3"/>
      <c r="JTC163" s="3"/>
      <c r="JTD163" s="3"/>
      <c r="JTE163" s="3"/>
      <c r="JTF163" s="3"/>
      <c r="JTG163" s="3"/>
      <c r="JTH163" s="3"/>
      <c r="JTI163" s="3"/>
      <c r="JTJ163" s="3"/>
      <c r="JTK163" s="3"/>
      <c r="JTL163" s="3"/>
      <c r="JTM163" s="3"/>
      <c r="JTN163" s="3"/>
      <c r="JTO163" s="3"/>
      <c r="JTP163" s="3"/>
      <c r="JTQ163" s="3"/>
      <c r="JTR163" s="3"/>
      <c r="JTS163" s="3"/>
      <c r="JTT163" s="3"/>
      <c r="JTU163" s="3"/>
      <c r="JTV163" s="3"/>
      <c r="JTW163" s="3"/>
      <c r="JTX163" s="3"/>
      <c r="JTY163" s="3"/>
      <c r="JTZ163" s="3"/>
      <c r="JUA163" s="3"/>
      <c r="JUB163" s="3"/>
      <c r="JUC163" s="3"/>
      <c r="JUD163" s="3"/>
      <c r="JUE163" s="3"/>
      <c r="JUF163" s="3"/>
      <c r="JUG163" s="3"/>
      <c r="JUH163" s="3"/>
      <c r="JUI163" s="3"/>
      <c r="JUJ163" s="3"/>
      <c r="JUK163" s="3"/>
      <c r="JUL163" s="3"/>
      <c r="JUM163" s="3"/>
      <c r="JUN163" s="3"/>
      <c r="JUO163" s="3"/>
      <c r="JUP163" s="3"/>
      <c r="JUQ163" s="3"/>
      <c r="JUR163" s="3"/>
      <c r="JUS163" s="3"/>
      <c r="JUT163" s="3"/>
      <c r="JUU163" s="3"/>
      <c r="JUV163" s="3"/>
      <c r="JUW163" s="3"/>
      <c r="JUX163" s="3"/>
      <c r="JUY163" s="3"/>
      <c r="JUZ163" s="3"/>
      <c r="JVA163" s="3"/>
      <c r="JVB163" s="3"/>
      <c r="JVC163" s="3"/>
      <c r="JVD163" s="3"/>
      <c r="JVE163" s="3"/>
      <c r="JVF163" s="3"/>
      <c r="JVG163" s="3"/>
      <c r="JVH163" s="3"/>
      <c r="JVI163" s="3"/>
      <c r="JVJ163" s="3"/>
      <c r="JVK163" s="3"/>
      <c r="JVL163" s="3"/>
      <c r="JVM163" s="3"/>
      <c r="JVN163" s="3"/>
      <c r="JVO163" s="3"/>
      <c r="JVP163" s="3"/>
      <c r="JVQ163" s="3"/>
      <c r="JVR163" s="3"/>
      <c r="JVS163" s="3"/>
      <c r="JVT163" s="3"/>
      <c r="JVU163" s="3"/>
      <c r="JVV163" s="3"/>
      <c r="JVW163" s="3"/>
      <c r="JVX163" s="3"/>
      <c r="JVY163" s="3"/>
      <c r="JVZ163" s="3"/>
      <c r="JWA163" s="3"/>
      <c r="JWB163" s="3"/>
      <c r="JWC163" s="3"/>
      <c r="JWD163" s="3"/>
      <c r="JWE163" s="3"/>
      <c r="JWF163" s="3"/>
      <c r="JWG163" s="3"/>
      <c r="JWH163" s="3"/>
      <c r="JWI163" s="3"/>
      <c r="JWJ163" s="3"/>
      <c r="JWK163" s="3"/>
      <c r="JWL163" s="3"/>
      <c r="JWM163" s="3"/>
      <c r="JWN163" s="3"/>
      <c r="JWO163" s="3"/>
      <c r="JWP163" s="3"/>
      <c r="JWQ163" s="3"/>
      <c r="JWR163" s="3"/>
      <c r="JWS163" s="3"/>
      <c r="JWT163" s="3"/>
      <c r="JWU163" s="3"/>
      <c r="JWV163" s="3"/>
      <c r="JWW163" s="3"/>
      <c r="JWX163" s="3"/>
      <c r="JWY163" s="3"/>
      <c r="JWZ163" s="3"/>
      <c r="JXA163" s="3"/>
      <c r="JXB163" s="3"/>
      <c r="JXC163" s="3"/>
      <c r="JXD163" s="3"/>
      <c r="JXE163" s="3"/>
      <c r="JXF163" s="3"/>
      <c r="JXG163" s="3"/>
      <c r="JXH163" s="3"/>
      <c r="JXI163" s="3"/>
      <c r="JXJ163" s="3"/>
      <c r="JXK163" s="3"/>
      <c r="JXL163" s="3"/>
      <c r="JXM163" s="3"/>
      <c r="JXN163" s="3"/>
      <c r="JXO163" s="3"/>
      <c r="JXP163" s="3"/>
      <c r="JXQ163" s="3"/>
      <c r="JXR163" s="3"/>
      <c r="JXS163" s="3"/>
      <c r="JXT163" s="3"/>
      <c r="JXU163" s="3"/>
      <c r="JXV163" s="3"/>
      <c r="JXW163" s="3"/>
      <c r="JXX163" s="3"/>
      <c r="JXY163" s="3"/>
      <c r="JXZ163" s="3"/>
      <c r="JYA163" s="3"/>
      <c r="JYB163" s="3"/>
      <c r="JYC163" s="3"/>
      <c r="JYD163" s="3"/>
      <c r="JYE163" s="3"/>
      <c r="JYF163" s="3"/>
      <c r="JYG163" s="3"/>
      <c r="JYH163" s="3"/>
      <c r="JYI163" s="3"/>
      <c r="JYJ163" s="3"/>
      <c r="JYK163" s="3"/>
      <c r="JYL163" s="3"/>
      <c r="JYM163" s="3"/>
      <c r="JYN163" s="3"/>
      <c r="JYO163" s="3"/>
      <c r="JYP163" s="3"/>
      <c r="JYQ163" s="3"/>
      <c r="JYR163" s="3"/>
      <c r="JYS163" s="3"/>
      <c r="JYT163" s="3"/>
      <c r="JYU163" s="3"/>
      <c r="JYV163" s="3"/>
      <c r="JYW163" s="3"/>
      <c r="JYX163" s="3"/>
      <c r="JYY163" s="3"/>
      <c r="JYZ163" s="3"/>
      <c r="JZA163" s="3"/>
      <c r="JZB163" s="3"/>
      <c r="JZC163" s="3"/>
      <c r="JZD163" s="3"/>
      <c r="JZE163" s="3"/>
      <c r="JZF163" s="3"/>
      <c r="JZG163" s="3"/>
      <c r="JZH163" s="3"/>
      <c r="JZI163" s="3"/>
      <c r="JZJ163" s="3"/>
      <c r="JZK163" s="3"/>
      <c r="JZL163" s="3"/>
      <c r="JZM163" s="3"/>
      <c r="JZN163" s="3"/>
      <c r="JZO163" s="3"/>
      <c r="JZP163" s="3"/>
      <c r="JZQ163" s="3"/>
      <c r="JZR163" s="3"/>
      <c r="JZS163" s="3"/>
      <c r="JZT163" s="3"/>
      <c r="JZU163" s="3"/>
      <c r="JZV163" s="3"/>
      <c r="JZW163" s="3"/>
      <c r="JZX163" s="3"/>
      <c r="JZY163" s="3"/>
      <c r="JZZ163" s="3"/>
      <c r="KAA163" s="3"/>
      <c r="KAB163" s="3"/>
      <c r="KAC163" s="3"/>
      <c r="KAD163" s="3"/>
      <c r="KAE163" s="3"/>
      <c r="KAF163" s="3"/>
      <c r="KAG163" s="3"/>
      <c r="KAH163" s="3"/>
      <c r="KAI163" s="3"/>
      <c r="KAJ163" s="3"/>
      <c r="KAK163" s="3"/>
      <c r="KAL163" s="3"/>
      <c r="KAM163" s="3"/>
      <c r="KAN163" s="3"/>
      <c r="KAO163" s="3"/>
      <c r="KAP163" s="3"/>
      <c r="KAQ163" s="3"/>
      <c r="KAR163" s="3"/>
      <c r="KAS163" s="3"/>
      <c r="KAT163" s="3"/>
      <c r="KAU163" s="3"/>
      <c r="KAV163" s="3"/>
      <c r="KAW163" s="3"/>
      <c r="KAX163" s="3"/>
      <c r="KAY163" s="3"/>
      <c r="KAZ163" s="3"/>
      <c r="KBA163" s="3"/>
      <c r="KBB163" s="3"/>
      <c r="KBC163" s="3"/>
      <c r="KBD163" s="3"/>
      <c r="KBE163" s="3"/>
      <c r="KBF163" s="3"/>
      <c r="KBG163" s="3"/>
      <c r="KBH163" s="3"/>
      <c r="KBI163" s="3"/>
      <c r="KBJ163" s="3"/>
      <c r="KBK163" s="3"/>
      <c r="KBL163" s="3"/>
      <c r="KBM163" s="3"/>
      <c r="KBN163" s="3"/>
      <c r="KBO163" s="3"/>
      <c r="KBP163" s="3"/>
      <c r="KBQ163" s="3"/>
      <c r="KBR163" s="3"/>
      <c r="KBS163" s="3"/>
      <c r="KBT163" s="3"/>
      <c r="KBU163" s="3"/>
      <c r="KBV163" s="3"/>
      <c r="KBW163" s="3"/>
      <c r="KBX163" s="3"/>
      <c r="KBY163" s="3"/>
      <c r="KBZ163" s="3"/>
      <c r="KCA163" s="3"/>
      <c r="KCB163" s="3"/>
      <c r="KCC163" s="3"/>
      <c r="KCD163" s="3"/>
      <c r="KCE163" s="3"/>
      <c r="KCF163" s="3"/>
      <c r="KCG163" s="3"/>
      <c r="KCH163" s="3"/>
      <c r="KCI163" s="3"/>
      <c r="KCJ163" s="3"/>
      <c r="KCK163" s="3"/>
      <c r="KCL163" s="3"/>
      <c r="KCM163" s="3"/>
      <c r="KCN163" s="3"/>
      <c r="KCO163" s="3"/>
      <c r="KCP163" s="3"/>
      <c r="KCQ163" s="3"/>
      <c r="KCR163" s="3"/>
      <c r="KCS163" s="3"/>
      <c r="KCT163" s="3"/>
      <c r="KCU163" s="3"/>
      <c r="KCV163" s="3"/>
      <c r="KCW163" s="3"/>
      <c r="KCX163" s="3"/>
      <c r="KCY163" s="3"/>
      <c r="KCZ163" s="3"/>
      <c r="KDA163" s="3"/>
      <c r="KDB163" s="3"/>
      <c r="KDC163" s="3"/>
      <c r="KDD163" s="3"/>
      <c r="KDE163" s="3"/>
      <c r="KDF163" s="3"/>
      <c r="KDG163" s="3"/>
      <c r="KDH163" s="3"/>
      <c r="KDI163" s="3"/>
      <c r="KDJ163" s="3"/>
      <c r="KDK163" s="3"/>
      <c r="KDL163" s="3"/>
      <c r="KDM163" s="3"/>
      <c r="KDN163" s="3"/>
      <c r="KDO163" s="3"/>
      <c r="KDP163" s="3"/>
      <c r="KDQ163" s="3"/>
      <c r="KDR163" s="3"/>
      <c r="KDS163" s="3"/>
      <c r="KDT163" s="3"/>
      <c r="KDU163" s="3"/>
      <c r="KDV163" s="3"/>
      <c r="KDW163" s="3"/>
      <c r="KDX163" s="3"/>
      <c r="KDY163" s="3"/>
      <c r="KDZ163" s="3"/>
      <c r="KEA163" s="3"/>
      <c r="KEB163" s="3"/>
      <c r="KEC163" s="3"/>
      <c r="KED163" s="3"/>
      <c r="KEE163" s="3"/>
      <c r="KEF163" s="3"/>
      <c r="KEG163" s="3"/>
      <c r="KEH163" s="3"/>
      <c r="KEI163" s="3"/>
      <c r="KEJ163" s="3"/>
      <c r="KEK163" s="3"/>
      <c r="KEL163" s="3"/>
      <c r="KEM163" s="3"/>
      <c r="KEN163" s="3"/>
      <c r="KEO163" s="3"/>
      <c r="KEP163" s="3"/>
      <c r="KEQ163" s="3"/>
      <c r="KER163" s="3"/>
      <c r="KES163" s="3"/>
      <c r="KET163" s="3"/>
      <c r="KEU163" s="3"/>
      <c r="KEV163" s="3"/>
      <c r="KEW163" s="3"/>
      <c r="KEX163" s="3"/>
      <c r="KEY163" s="3"/>
      <c r="KEZ163" s="3"/>
      <c r="KFA163" s="3"/>
      <c r="KFB163" s="3"/>
      <c r="KFC163" s="3"/>
      <c r="KFD163" s="3"/>
      <c r="KFE163" s="3"/>
      <c r="KFF163" s="3"/>
      <c r="KFG163" s="3"/>
      <c r="KFH163" s="3"/>
      <c r="KFI163" s="3"/>
      <c r="KFJ163" s="3"/>
      <c r="KFK163" s="3"/>
      <c r="KFL163" s="3"/>
      <c r="KFM163" s="3"/>
      <c r="KFN163" s="3"/>
      <c r="KFO163" s="3"/>
      <c r="KFP163" s="3"/>
      <c r="KFQ163" s="3"/>
      <c r="KFR163" s="3"/>
      <c r="KFS163" s="3"/>
      <c r="KFT163" s="3"/>
      <c r="KFU163" s="3"/>
      <c r="KFV163" s="3"/>
      <c r="KFW163" s="3"/>
      <c r="KFX163" s="3"/>
      <c r="KFY163" s="3"/>
      <c r="KFZ163" s="3"/>
      <c r="KGA163" s="3"/>
      <c r="KGB163" s="3"/>
      <c r="KGC163" s="3"/>
      <c r="KGD163" s="3"/>
      <c r="KGE163" s="3"/>
      <c r="KGF163" s="3"/>
      <c r="KGG163" s="3"/>
      <c r="KGH163" s="3"/>
      <c r="KGI163" s="3"/>
      <c r="KGJ163" s="3"/>
      <c r="KGK163" s="3"/>
      <c r="KGL163" s="3"/>
      <c r="KGM163" s="3"/>
      <c r="KGN163" s="3"/>
      <c r="KGO163" s="3"/>
      <c r="KGP163" s="3"/>
      <c r="KGQ163" s="3"/>
      <c r="KGR163" s="3"/>
      <c r="KGS163" s="3"/>
      <c r="KGT163" s="3"/>
      <c r="KGU163" s="3"/>
      <c r="KGV163" s="3"/>
      <c r="KGW163" s="3"/>
      <c r="KGX163" s="3"/>
      <c r="KGY163" s="3"/>
      <c r="KGZ163" s="3"/>
      <c r="KHA163" s="3"/>
      <c r="KHB163" s="3"/>
      <c r="KHC163" s="3"/>
      <c r="KHD163" s="3"/>
      <c r="KHE163" s="3"/>
      <c r="KHF163" s="3"/>
      <c r="KHG163" s="3"/>
      <c r="KHH163" s="3"/>
      <c r="KHI163" s="3"/>
      <c r="KHJ163" s="3"/>
      <c r="KHK163" s="3"/>
      <c r="KHL163" s="3"/>
      <c r="KHM163" s="3"/>
      <c r="KHN163" s="3"/>
      <c r="KHO163" s="3"/>
      <c r="KHP163" s="3"/>
      <c r="KHQ163" s="3"/>
      <c r="KHR163" s="3"/>
      <c r="KHS163" s="3"/>
      <c r="KHT163" s="3"/>
      <c r="KHU163" s="3"/>
      <c r="KHV163" s="3"/>
      <c r="KHW163" s="3"/>
      <c r="KHX163" s="3"/>
      <c r="KHY163" s="3"/>
      <c r="KHZ163" s="3"/>
      <c r="KIA163" s="3"/>
      <c r="KIB163" s="3"/>
      <c r="KIC163" s="3"/>
      <c r="KID163" s="3"/>
      <c r="KIE163" s="3"/>
      <c r="KIF163" s="3"/>
      <c r="KIG163" s="3"/>
      <c r="KIH163" s="3"/>
      <c r="KII163" s="3"/>
      <c r="KIJ163" s="3"/>
      <c r="KIK163" s="3"/>
      <c r="KIL163" s="3"/>
      <c r="KIM163" s="3"/>
      <c r="KIN163" s="3"/>
      <c r="KIO163" s="3"/>
      <c r="KIP163" s="3"/>
      <c r="KIQ163" s="3"/>
      <c r="KIR163" s="3"/>
      <c r="KIS163" s="3"/>
      <c r="KIT163" s="3"/>
      <c r="KIU163" s="3"/>
      <c r="KIV163" s="3"/>
      <c r="KIW163" s="3"/>
      <c r="KIX163" s="3"/>
      <c r="KIY163" s="3"/>
      <c r="KIZ163" s="3"/>
      <c r="KJA163" s="3"/>
      <c r="KJB163" s="3"/>
      <c r="KJC163" s="3"/>
      <c r="KJD163" s="3"/>
      <c r="KJE163" s="3"/>
      <c r="KJF163" s="3"/>
      <c r="KJG163" s="3"/>
      <c r="KJH163" s="3"/>
      <c r="KJI163" s="3"/>
      <c r="KJJ163" s="3"/>
      <c r="KJK163" s="3"/>
      <c r="KJL163" s="3"/>
      <c r="KJM163" s="3"/>
      <c r="KJN163" s="3"/>
      <c r="KJO163" s="3"/>
      <c r="KJP163" s="3"/>
      <c r="KJQ163" s="3"/>
      <c r="KJR163" s="3"/>
      <c r="KJS163" s="3"/>
      <c r="KJT163" s="3"/>
      <c r="KJU163" s="3"/>
      <c r="KJV163" s="3"/>
      <c r="KJW163" s="3"/>
      <c r="KJX163" s="3"/>
      <c r="KJY163" s="3"/>
      <c r="KJZ163" s="3"/>
      <c r="KKA163" s="3"/>
      <c r="KKB163" s="3"/>
      <c r="KKC163" s="3"/>
      <c r="KKD163" s="3"/>
      <c r="KKE163" s="3"/>
      <c r="KKF163" s="3"/>
      <c r="KKG163" s="3"/>
      <c r="KKH163" s="3"/>
      <c r="KKI163" s="3"/>
      <c r="KKJ163" s="3"/>
      <c r="KKK163" s="3"/>
      <c r="KKL163" s="3"/>
      <c r="KKM163" s="3"/>
      <c r="KKN163" s="3"/>
      <c r="KKO163" s="3"/>
      <c r="KKP163" s="3"/>
      <c r="KKQ163" s="3"/>
      <c r="KKR163" s="3"/>
      <c r="KKS163" s="3"/>
      <c r="KKT163" s="3"/>
      <c r="KKU163" s="3"/>
      <c r="KKV163" s="3"/>
      <c r="KKW163" s="3"/>
      <c r="KKX163" s="3"/>
      <c r="KKY163" s="3"/>
      <c r="KKZ163" s="3"/>
      <c r="KLA163" s="3"/>
      <c r="KLB163" s="3"/>
      <c r="KLC163" s="3"/>
      <c r="KLD163" s="3"/>
      <c r="KLE163" s="3"/>
      <c r="KLF163" s="3"/>
      <c r="KLG163" s="3"/>
      <c r="KLH163" s="3"/>
      <c r="KLI163" s="3"/>
      <c r="KLJ163" s="3"/>
      <c r="KLK163" s="3"/>
      <c r="KLL163" s="3"/>
      <c r="KLM163" s="3"/>
      <c r="KLN163" s="3"/>
      <c r="KLO163" s="3"/>
      <c r="KLP163" s="3"/>
      <c r="KLQ163" s="3"/>
      <c r="KLR163" s="3"/>
      <c r="KLS163" s="3"/>
      <c r="KLT163" s="3"/>
      <c r="KLU163" s="3"/>
      <c r="KLV163" s="3"/>
      <c r="KLW163" s="3"/>
      <c r="KLX163" s="3"/>
      <c r="KLY163" s="3"/>
      <c r="KLZ163" s="3"/>
      <c r="KMA163" s="3"/>
      <c r="KMB163" s="3"/>
      <c r="KMC163" s="3"/>
      <c r="KMD163" s="3"/>
      <c r="KME163" s="3"/>
      <c r="KMF163" s="3"/>
      <c r="KMG163" s="3"/>
      <c r="KMH163" s="3"/>
      <c r="KMI163" s="3"/>
      <c r="KMJ163" s="3"/>
      <c r="KMK163" s="3"/>
      <c r="KML163" s="3"/>
      <c r="KMM163" s="3"/>
      <c r="KMN163" s="3"/>
      <c r="KMO163" s="3"/>
      <c r="KMP163" s="3"/>
      <c r="KMQ163" s="3"/>
      <c r="KMR163" s="3"/>
      <c r="KMS163" s="3"/>
      <c r="KMT163" s="3"/>
      <c r="KMU163" s="3"/>
      <c r="KMV163" s="3"/>
      <c r="KMW163" s="3"/>
      <c r="KMX163" s="3"/>
      <c r="KMY163" s="3"/>
      <c r="KMZ163" s="3"/>
      <c r="KNA163" s="3"/>
      <c r="KNB163" s="3"/>
      <c r="KNC163" s="3"/>
      <c r="KND163" s="3"/>
      <c r="KNE163" s="3"/>
      <c r="KNF163" s="3"/>
      <c r="KNG163" s="3"/>
      <c r="KNH163" s="3"/>
      <c r="KNI163" s="3"/>
      <c r="KNJ163" s="3"/>
      <c r="KNK163" s="3"/>
      <c r="KNL163" s="3"/>
      <c r="KNM163" s="3"/>
      <c r="KNN163" s="3"/>
      <c r="KNO163" s="3"/>
      <c r="KNP163" s="3"/>
      <c r="KNQ163" s="3"/>
      <c r="KNR163" s="3"/>
      <c r="KNS163" s="3"/>
      <c r="KNT163" s="3"/>
      <c r="KNU163" s="3"/>
      <c r="KNV163" s="3"/>
      <c r="KNW163" s="3"/>
      <c r="KNX163" s="3"/>
      <c r="KNY163" s="3"/>
      <c r="KNZ163" s="3"/>
      <c r="KOA163" s="3"/>
      <c r="KOB163" s="3"/>
      <c r="KOC163" s="3"/>
      <c r="KOD163" s="3"/>
      <c r="KOE163" s="3"/>
      <c r="KOF163" s="3"/>
      <c r="KOG163" s="3"/>
      <c r="KOH163" s="3"/>
      <c r="KOI163" s="3"/>
      <c r="KOJ163" s="3"/>
      <c r="KOK163" s="3"/>
      <c r="KOL163" s="3"/>
      <c r="KOM163" s="3"/>
      <c r="KON163" s="3"/>
      <c r="KOO163" s="3"/>
      <c r="KOP163" s="3"/>
      <c r="KOQ163" s="3"/>
      <c r="KOR163" s="3"/>
      <c r="KOS163" s="3"/>
      <c r="KOT163" s="3"/>
      <c r="KOU163" s="3"/>
      <c r="KOV163" s="3"/>
      <c r="KOW163" s="3"/>
      <c r="KOX163" s="3"/>
      <c r="KOY163" s="3"/>
      <c r="KOZ163" s="3"/>
      <c r="KPA163" s="3"/>
      <c r="KPB163" s="3"/>
      <c r="KPC163" s="3"/>
      <c r="KPD163" s="3"/>
      <c r="KPE163" s="3"/>
      <c r="KPF163" s="3"/>
      <c r="KPG163" s="3"/>
      <c r="KPH163" s="3"/>
      <c r="KPI163" s="3"/>
      <c r="KPJ163" s="3"/>
      <c r="KPK163" s="3"/>
      <c r="KPL163" s="3"/>
      <c r="KPM163" s="3"/>
      <c r="KPN163" s="3"/>
      <c r="KPO163" s="3"/>
      <c r="KPP163" s="3"/>
      <c r="KPQ163" s="3"/>
      <c r="KPR163" s="3"/>
      <c r="KPS163" s="3"/>
      <c r="KPT163" s="3"/>
      <c r="KPU163" s="3"/>
      <c r="KPV163" s="3"/>
      <c r="KPW163" s="3"/>
      <c r="KPX163" s="3"/>
      <c r="KPY163" s="3"/>
      <c r="KPZ163" s="3"/>
      <c r="KQA163" s="3"/>
      <c r="KQB163" s="3"/>
      <c r="KQC163" s="3"/>
      <c r="KQD163" s="3"/>
      <c r="KQE163" s="3"/>
      <c r="KQF163" s="3"/>
      <c r="KQG163" s="3"/>
      <c r="KQH163" s="3"/>
      <c r="KQI163" s="3"/>
      <c r="KQJ163" s="3"/>
      <c r="KQK163" s="3"/>
      <c r="KQL163" s="3"/>
      <c r="KQM163" s="3"/>
      <c r="KQN163" s="3"/>
      <c r="KQO163" s="3"/>
      <c r="KQP163" s="3"/>
      <c r="KQQ163" s="3"/>
      <c r="KQR163" s="3"/>
      <c r="KQS163" s="3"/>
      <c r="KQT163" s="3"/>
      <c r="KQU163" s="3"/>
      <c r="KQV163" s="3"/>
      <c r="KQW163" s="3"/>
      <c r="KQX163" s="3"/>
      <c r="KQY163" s="3"/>
      <c r="KQZ163" s="3"/>
      <c r="KRA163" s="3"/>
      <c r="KRB163" s="3"/>
      <c r="KRC163" s="3"/>
      <c r="KRD163" s="3"/>
      <c r="KRE163" s="3"/>
      <c r="KRF163" s="3"/>
      <c r="KRG163" s="3"/>
      <c r="KRH163" s="3"/>
      <c r="KRI163" s="3"/>
      <c r="KRJ163" s="3"/>
      <c r="KRK163" s="3"/>
      <c r="KRL163" s="3"/>
      <c r="KRM163" s="3"/>
      <c r="KRN163" s="3"/>
      <c r="KRO163" s="3"/>
      <c r="KRP163" s="3"/>
      <c r="KRQ163" s="3"/>
      <c r="KRR163" s="3"/>
      <c r="KRS163" s="3"/>
      <c r="KRT163" s="3"/>
      <c r="KRU163" s="3"/>
      <c r="KRV163" s="3"/>
      <c r="KRW163" s="3"/>
      <c r="KRX163" s="3"/>
      <c r="KRY163" s="3"/>
      <c r="KRZ163" s="3"/>
      <c r="KSA163" s="3"/>
      <c r="KSB163" s="3"/>
      <c r="KSC163" s="3"/>
      <c r="KSD163" s="3"/>
      <c r="KSE163" s="3"/>
      <c r="KSF163" s="3"/>
      <c r="KSG163" s="3"/>
      <c r="KSH163" s="3"/>
      <c r="KSI163" s="3"/>
      <c r="KSJ163" s="3"/>
      <c r="KSK163" s="3"/>
      <c r="KSL163" s="3"/>
      <c r="KSM163" s="3"/>
      <c r="KSN163" s="3"/>
      <c r="KSO163" s="3"/>
      <c r="KSP163" s="3"/>
      <c r="KSQ163" s="3"/>
      <c r="KSR163" s="3"/>
      <c r="KSS163" s="3"/>
      <c r="KST163" s="3"/>
      <c r="KSU163" s="3"/>
      <c r="KSV163" s="3"/>
      <c r="KSW163" s="3"/>
      <c r="KSX163" s="3"/>
      <c r="KSY163" s="3"/>
      <c r="KSZ163" s="3"/>
      <c r="KTA163" s="3"/>
      <c r="KTB163" s="3"/>
      <c r="KTC163" s="3"/>
      <c r="KTD163" s="3"/>
      <c r="KTE163" s="3"/>
      <c r="KTF163" s="3"/>
      <c r="KTG163" s="3"/>
      <c r="KTH163" s="3"/>
      <c r="KTI163" s="3"/>
      <c r="KTJ163" s="3"/>
      <c r="KTK163" s="3"/>
      <c r="KTL163" s="3"/>
      <c r="KTM163" s="3"/>
      <c r="KTN163" s="3"/>
      <c r="KTO163" s="3"/>
      <c r="KTP163" s="3"/>
      <c r="KTQ163" s="3"/>
      <c r="KTR163" s="3"/>
      <c r="KTS163" s="3"/>
      <c r="KTT163" s="3"/>
      <c r="KTU163" s="3"/>
      <c r="KTV163" s="3"/>
      <c r="KTW163" s="3"/>
      <c r="KTX163" s="3"/>
      <c r="KTY163" s="3"/>
      <c r="KTZ163" s="3"/>
      <c r="KUA163" s="3"/>
      <c r="KUB163" s="3"/>
      <c r="KUC163" s="3"/>
      <c r="KUD163" s="3"/>
      <c r="KUE163" s="3"/>
      <c r="KUF163" s="3"/>
      <c r="KUG163" s="3"/>
      <c r="KUH163" s="3"/>
      <c r="KUI163" s="3"/>
      <c r="KUJ163" s="3"/>
      <c r="KUK163" s="3"/>
      <c r="KUL163" s="3"/>
      <c r="KUM163" s="3"/>
      <c r="KUN163" s="3"/>
      <c r="KUO163" s="3"/>
      <c r="KUP163" s="3"/>
      <c r="KUQ163" s="3"/>
      <c r="KUR163" s="3"/>
      <c r="KUS163" s="3"/>
      <c r="KUT163" s="3"/>
      <c r="KUU163" s="3"/>
      <c r="KUV163" s="3"/>
      <c r="KUW163" s="3"/>
      <c r="KUX163" s="3"/>
      <c r="KUY163" s="3"/>
      <c r="KUZ163" s="3"/>
      <c r="KVA163" s="3"/>
      <c r="KVB163" s="3"/>
      <c r="KVC163" s="3"/>
      <c r="KVD163" s="3"/>
      <c r="KVE163" s="3"/>
      <c r="KVF163" s="3"/>
      <c r="KVG163" s="3"/>
      <c r="KVH163" s="3"/>
      <c r="KVI163" s="3"/>
      <c r="KVJ163" s="3"/>
      <c r="KVK163" s="3"/>
      <c r="KVL163" s="3"/>
      <c r="KVM163" s="3"/>
      <c r="KVN163" s="3"/>
      <c r="KVO163" s="3"/>
      <c r="KVP163" s="3"/>
      <c r="KVQ163" s="3"/>
      <c r="KVR163" s="3"/>
      <c r="KVS163" s="3"/>
      <c r="KVT163" s="3"/>
      <c r="KVU163" s="3"/>
      <c r="KVV163" s="3"/>
      <c r="KVW163" s="3"/>
      <c r="KVX163" s="3"/>
      <c r="KVY163" s="3"/>
      <c r="KVZ163" s="3"/>
      <c r="KWA163" s="3"/>
      <c r="KWB163" s="3"/>
      <c r="KWC163" s="3"/>
      <c r="KWD163" s="3"/>
      <c r="KWE163" s="3"/>
      <c r="KWF163" s="3"/>
      <c r="KWG163" s="3"/>
      <c r="KWH163" s="3"/>
      <c r="KWI163" s="3"/>
      <c r="KWJ163" s="3"/>
      <c r="KWK163" s="3"/>
      <c r="KWL163" s="3"/>
      <c r="KWM163" s="3"/>
      <c r="KWN163" s="3"/>
      <c r="KWO163" s="3"/>
      <c r="KWP163" s="3"/>
      <c r="KWQ163" s="3"/>
      <c r="KWR163" s="3"/>
      <c r="KWS163" s="3"/>
      <c r="KWT163" s="3"/>
      <c r="KWU163" s="3"/>
      <c r="KWV163" s="3"/>
      <c r="KWW163" s="3"/>
      <c r="KWX163" s="3"/>
      <c r="KWY163" s="3"/>
      <c r="KWZ163" s="3"/>
      <c r="KXA163" s="3"/>
      <c r="KXB163" s="3"/>
      <c r="KXC163" s="3"/>
      <c r="KXD163" s="3"/>
      <c r="KXE163" s="3"/>
      <c r="KXF163" s="3"/>
      <c r="KXG163" s="3"/>
      <c r="KXH163" s="3"/>
      <c r="KXI163" s="3"/>
      <c r="KXJ163" s="3"/>
      <c r="KXK163" s="3"/>
      <c r="KXL163" s="3"/>
      <c r="KXM163" s="3"/>
      <c r="KXN163" s="3"/>
      <c r="KXO163" s="3"/>
      <c r="KXP163" s="3"/>
      <c r="KXQ163" s="3"/>
      <c r="KXR163" s="3"/>
      <c r="KXS163" s="3"/>
      <c r="KXT163" s="3"/>
      <c r="KXU163" s="3"/>
      <c r="KXV163" s="3"/>
      <c r="KXW163" s="3"/>
      <c r="KXX163" s="3"/>
      <c r="KXY163" s="3"/>
      <c r="KXZ163" s="3"/>
      <c r="KYA163" s="3"/>
      <c r="KYB163" s="3"/>
      <c r="KYC163" s="3"/>
      <c r="KYD163" s="3"/>
      <c r="KYE163" s="3"/>
      <c r="KYF163" s="3"/>
      <c r="KYG163" s="3"/>
      <c r="KYH163" s="3"/>
      <c r="KYI163" s="3"/>
      <c r="KYJ163" s="3"/>
      <c r="KYK163" s="3"/>
      <c r="KYL163" s="3"/>
      <c r="KYM163" s="3"/>
      <c r="KYN163" s="3"/>
      <c r="KYO163" s="3"/>
      <c r="KYP163" s="3"/>
      <c r="KYQ163" s="3"/>
      <c r="KYR163" s="3"/>
      <c r="KYS163" s="3"/>
      <c r="KYT163" s="3"/>
      <c r="KYU163" s="3"/>
      <c r="KYV163" s="3"/>
      <c r="KYW163" s="3"/>
      <c r="KYX163" s="3"/>
      <c r="KYY163" s="3"/>
      <c r="KYZ163" s="3"/>
      <c r="KZA163" s="3"/>
      <c r="KZB163" s="3"/>
      <c r="KZC163" s="3"/>
      <c r="KZD163" s="3"/>
      <c r="KZE163" s="3"/>
      <c r="KZF163" s="3"/>
      <c r="KZG163" s="3"/>
      <c r="KZH163" s="3"/>
      <c r="KZI163" s="3"/>
      <c r="KZJ163" s="3"/>
      <c r="KZK163" s="3"/>
      <c r="KZL163" s="3"/>
      <c r="KZM163" s="3"/>
      <c r="KZN163" s="3"/>
      <c r="KZO163" s="3"/>
      <c r="KZP163" s="3"/>
      <c r="KZQ163" s="3"/>
      <c r="KZR163" s="3"/>
      <c r="KZS163" s="3"/>
      <c r="KZT163" s="3"/>
      <c r="KZU163" s="3"/>
      <c r="KZV163" s="3"/>
      <c r="KZW163" s="3"/>
      <c r="KZX163" s="3"/>
      <c r="KZY163" s="3"/>
      <c r="KZZ163" s="3"/>
      <c r="LAA163" s="3"/>
      <c r="LAB163" s="3"/>
      <c r="LAC163" s="3"/>
      <c r="LAD163" s="3"/>
      <c r="LAE163" s="3"/>
      <c r="LAF163" s="3"/>
      <c r="LAG163" s="3"/>
      <c r="LAH163" s="3"/>
      <c r="LAI163" s="3"/>
      <c r="LAJ163" s="3"/>
      <c r="LAK163" s="3"/>
      <c r="LAL163" s="3"/>
      <c r="LAM163" s="3"/>
      <c r="LAN163" s="3"/>
      <c r="LAO163" s="3"/>
      <c r="LAP163" s="3"/>
      <c r="LAQ163" s="3"/>
      <c r="LAR163" s="3"/>
      <c r="LAS163" s="3"/>
      <c r="LAT163" s="3"/>
      <c r="LAU163" s="3"/>
      <c r="LAV163" s="3"/>
      <c r="LAW163" s="3"/>
      <c r="LAX163" s="3"/>
      <c r="LAY163" s="3"/>
      <c r="LAZ163" s="3"/>
      <c r="LBA163" s="3"/>
      <c r="LBB163" s="3"/>
      <c r="LBC163" s="3"/>
      <c r="LBD163" s="3"/>
      <c r="LBE163" s="3"/>
      <c r="LBF163" s="3"/>
      <c r="LBG163" s="3"/>
      <c r="LBH163" s="3"/>
      <c r="LBI163" s="3"/>
      <c r="LBJ163" s="3"/>
      <c r="LBK163" s="3"/>
      <c r="LBL163" s="3"/>
      <c r="LBM163" s="3"/>
      <c r="LBN163" s="3"/>
      <c r="LBO163" s="3"/>
      <c r="LBP163" s="3"/>
      <c r="LBQ163" s="3"/>
      <c r="LBR163" s="3"/>
      <c r="LBS163" s="3"/>
      <c r="LBT163" s="3"/>
      <c r="LBU163" s="3"/>
      <c r="LBV163" s="3"/>
      <c r="LBW163" s="3"/>
      <c r="LBX163" s="3"/>
      <c r="LBY163" s="3"/>
      <c r="LBZ163" s="3"/>
      <c r="LCA163" s="3"/>
      <c r="LCB163" s="3"/>
      <c r="LCC163" s="3"/>
      <c r="LCD163" s="3"/>
      <c r="LCE163" s="3"/>
      <c r="LCF163" s="3"/>
      <c r="LCG163" s="3"/>
      <c r="LCH163" s="3"/>
      <c r="LCI163" s="3"/>
      <c r="LCJ163" s="3"/>
      <c r="LCK163" s="3"/>
      <c r="LCL163" s="3"/>
      <c r="LCM163" s="3"/>
      <c r="LCN163" s="3"/>
      <c r="LCO163" s="3"/>
      <c r="LCP163" s="3"/>
      <c r="LCQ163" s="3"/>
      <c r="LCR163" s="3"/>
      <c r="LCS163" s="3"/>
      <c r="LCT163" s="3"/>
      <c r="LCU163" s="3"/>
      <c r="LCV163" s="3"/>
      <c r="LCW163" s="3"/>
      <c r="LCX163" s="3"/>
      <c r="LCY163" s="3"/>
      <c r="LCZ163" s="3"/>
      <c r="LDA163" s="3"/>
      <c r="LDB163" s="3"/>
      <c r="LDC163" s="3"/>
      <c r="LDD163" s="3"/>
      <c r="LDE163" s="3"/>
      <c r="LDF163" s="3"/>
      <c r="LDG163" s="3"/>
      <c r="LDH163" s="3"/>
      <c r="LDI163" s="3"/>
      <c r="LDJ163" s="3"/>
      <c r="LDK163" s="3"/>
      <c r="LDL163" s="3"/>
      <c r="LDM163" s="3"/>
      <c r="LDN163" s="3"/>
      <c r="LDO163" s="3"/>
      <c r="LDP163" s="3"/>
      <c r="LDQ163" s="3"/>
      <c r="LDR163" s="3"/>
      <c r="LDS163" s="3"/>
      <c r="LDT163" s="3"/>
      <c r="LDU163" s="3"/>
      <c r="LDV163" s="3"/>
      <c r="LDW163" s="3"/>
      <c r="LDX163" s="3"/>
      <c r="LDY163" s="3"/>
      <c r="LDZ163" s="3"/>
      <c r="LEA163" s="3"/>
      <c r="LEB163" s="3"/>
      <c r="LEC163" s="3"/>
      <c r="LED163" s="3"/>
      <c r="LEE163" s="3"/>
      <c r="LEF163" s="3"/>
      <c r="LEG163" s="3"/>
      <c r="LEH163" s="3"/>
      <c r="LEI163" s="3"/>
      <c r="LEJ163" s="3"/>
      <c r="LEK163" s="3"/>
      <c r="LEL163" s="3"/>
      <c r="LEM163" s="3"/>
      <c r="LEN163" s="3"/>
      <c r="LEO163" s="3"/>
      <c r="LEP163" s="3"/>
      <c r="LEQ163" s="3"/>
      <c r="LER163" s="3"/>
      <c r="LES163" s="3"/>
      <c r="LET163" s="3"/>
      <c r="LEU163" s="3"/>
      <c r="LEV163" s="3"/>
      <c r="LEW163" s="3"/>
      <c r="LEX163" s="3"/>
      <c r="LEY163" s="3"/>
      <c r="LEZ163" s="3"/>
      <c r="LFA163" s="3"/>
      <c r="LFB163" s="3"/>
      <c r="LFC163" s="3"/>
      <c r="LFD163" s="3"/>
      <c r="LFE163" s="3"/>
      <c r="LFF163" s="3"/>
      <c r="LFG163" s="3"/>
      <c r="LFH163" s="3"/>
      <c r="LFI163" s="3"/>
      <c r="LFJ163" s="3"/>
      <c r="LFK163" s="3"/>
      <c r="LFL163" s="3"/>
      <c r="LFM163" s="3"/>
      <c r="LFN163" s="3"/>
      <c r="LFO163" s="3"/>
      <c r="LFP163" s="3"/>
      <c r="LFQ163" s="3"/>
      <c r="LFR163" s="3"/>
      <c r="LFS163" s="3"/>
      <c r="LFT163" s="3"/>
      <c r="LFU163" s="3"/>
      <c r="LFV163" s="3"/>
      <c r="LFW163" s="3"/>
      <c r="LFX163" s="3"/>
      <c r="LFY163" s="3"/>
      <c r="LFZ163" s="3"/>
      <c r="LGA163" s="3"/>
      <c r="LGB163" s="3"/>
      <c r="LGC163" s="3"/>
      <c r="LGD163" s="3"/>
      <c r="LGE163" s="3"/>
      <c r="LGF163" s="3"/>
      <c r="LGG163" s="3"/>
      <c r="LGH163" s="3"/>
      <c r="LGI163" s="3"/>
      <c r="LGJ163" s="3"/>
      <c r="LGK163" s="3"/>
      <c r="LGL163" s="3"/>
      <c r="LGM163" s="3"/>
      <c r="LGN163" s="3"/>
      <c r="LGO163" s="3"/>
      <c r="LGP163" s="3"/>
      <c r="LGQ163" s="3"/>
      <c r="LGR163" s="3"/>
      <c r="LGS163" s="3"/>
      <c r="LGT163" s="3"/>
      <c r="LGU163" s="3"/>
      <c r="LGV163" s="3"/>
      <c r="LGW163" s="3"/>
      <c r="LGX163" s="3"/>
      <c r="LGY163" s="3"/>
      <c r="LGZ163" s="3"/>
      <c r="LHA163" s="3"/>
      <c r="LHB163" s="3"/>
      <c r="LHC163" s="3"/>
      <c r="LHD163" s="3"/>
      <c r="LHE163" s="3"/>
      <c r="LHF163" s="3"/>
      <c r="LHG163" s="3"/>
      <c r="LHH163" s="3"/>
      <c r="LHI163" s="3"/>
      <c r="LHJ163" s="3"/>
      <c r="LHK163" s="3"/>
      <c r="LHL163" s="3"/>
      <c r="LHM163" s="3"/>
      <c r="LHN163" s="3"/>
      <c r="LHO163" s="3"/>
      <c r="LHP163" s="3"/>
      <c r="LHQ163" s="3"/>
      <c r="LHR163" s="3"/>
      <c r="LHS163" s="3"/>
      <c r="LHT163" s="3"/>
      <c r="LHU163" s="3"/>
      <c r="LHV163" s="3"/>
      <c r="LHW163" s="3"/>
      <c r="LHX163" s="3"/>
      <c r="LHY163" s="3"/>
      <c r="LHZ163" s="3"/>
      <c r="LIA163" s="3"/>
      <c r="LIB163" s="3"/>
      <c r="LIC163" s="3"/>
      <c r="LID163" s="3"/>
      <c r="LIE163" s="3"/>
      <c r="LIF163" s="3"/>
      <c r="LIG163" s="3"/>
      <c r="LIH163" s="3"/>
      <c r="LII163" s="3"/>
      <c r="LIJ163" s="3"/>
      <c r="LIK163" s="3"/>
      <c r="LIL163" s="3"/>
      <c r="LIM163" s="3"/>
      <c r="LIN163" s="3"/>
      <c r="LIO163" s="3"/>
      <c r="LIP163" s="3"/>
      <c r="LIQ163" s="3"/>
      <c r="LIR163" s="3"/>
      <c r="LIS163" s="3"/>
      <c r="LIT163" s="3"/>
      <c r="LIU163" s="3"/>
      <c r="LIV163" s="3"/>
      <c r="LIW163" s="3"/>
      <c r="LIX163" s="3"/>
      <c r="LIY163" s="3"/>
      <c r="LIZ163" s="3"/>
      <c r="LJA163" s="3"/>
      <c r="LJB163" s="3"/>
      <c r="LJC163" s="3"/>
      <c r="LJD163" s="3"/>
      <c r="LJE163" s="3"/>
      <c r="LJF163" s="3"/>
      <c r="LJG163" s="3"/>
      <c r="LJH163" s="3"/>
      <c r="LJI163" s="3"/>
      <c r="LJJ163" s="3"/>
      <c r="LJK163" s="3"/>
      <c r="LJL163" s="3"/>
      <c r="LJM163" s="3"/>
      <c r="LJN163" s="3"/>
      <c r="LJO163" s="3"/>
      <c r="LJP163" s="3"/>
      <c r="LJQ163" s="3"/>
      <c r="LJR163" s="3"/>
      <c r="LJS163" s="3"/>
      <c r="LJT163" s="3"/>
      <c r="LJU163" s="3"/>
      <c r="LJV163" s="3"/>
      <c r="LJW163" s="3"/>
      <c r="LJX163" s="3"/>
      <c r="LJY163" s="3"/>
      <c r="LJZ163" s="3"/>
      <c r="LKA163" s="3"/>
      <c r="LKB163" s="3"/>
      <c r="LKC163" s="3"/>
      <c r="LKD163" s="3"/>
      <c r="LKE163" s="3"/>
      <c r="LKF163" s="3"/>
      <c r="LKG163" s="3"/>
      <c r="LKH163" s="3"/>
      <c r="LKI163" s="3"/>
      <c r="LKJ163" s="3"/>
      <c r="LKK163" s="3"/>
      <c r="LKL163" s="3"/>
      <c r="LKM163" s="3"/>
      <c r="LKN163" s="3"/>
      <c r="LKO163" s="3"/>
      <c r="LKP163" s="3"/>
      <c r="LKQ163" s="3"/>
      <c r="LKR163" s="3"/>
      <c r="LKS163" s="3"/>
      <c r="LKT163" s="3"/>
      <c r="LKU163" s="3"/>
      <c r="LKV163" s="3"/>
      <c r="LKW163" s="3"/>
      <c r="LKX163" s="3"/>
      <c r="LKY163" s="3"/>
      <c r="LKZ163" s="3"/>
      <c r="LLA163" s="3"/>
      <c r="LLB163" s="3"/>
      <c r="LLC163" s="3"/>
      <c r="LLD163" s="3"/>
      <c r="LLE163" s="3"/>
      <c r="LLF163" s="3"/>
      <c r="LLG163" s="3"/>
      <c r="LLH163" s="3"/>
      <c r="LLI163" s="3"/>
      <c r="LLJ163" s="3"/>
      <c r="LLK163" s="3"/>
      <c r="LLL163" s="3"/>
      <c r="LLM163" s="3"/>
      <c r="LLN163" s="3"/>
      <c r="LLO163" s="3"/>
      <c r="LLP163" s="3"/>
      <c r="LLQ163" s="3"/>
      <c r="LLR163" s="3"/>
      <c r="LLS163" s="3"/>
      <c r="LLT163" s="3"/>
      <c r="LLU163" s="3"/>
      <c r="LLV163" s="3"/>
      <c r="LLW163" s="3"/>
      <c r="LLX163" s="3"/>
      <c r="LLY163" s="3"/>
      <c r="LLZ163" s="3"/>
      <c r="LMA163" s="3"/>
      <c r="LMB163" s="3"/>
      <c r="LMC163" s="3"/>
      <c r="LMD163" s="3"/>
      <c r="LME163" s="3"/>
      <c r="LMF163" s="3"/>
      <c r="LMG163" s="3"/>
      <c r="LMH163" s="3"/>
      <c r="LMI163" s="3"/>
      <c r="LMJ163" s="3"/>
      <c r="LMK163" s="3"/>
      <c r="LML163" s="3"/>
      <c r="LMM163" s="3"/>
      <c r="LMN163" s="3"/>
      <c r="LMO163" s="3"/>
      <c r="LMP163" s="3"/>
      <c r="LMQ163" s="3"/>
      <c r="LMR163" s="3"/>
      <c r="LMS163" s="3"/>
      <c r="LMT163" s="3"/>
      <c r="LMU163" s="3"/>
      <c r="LMV163" s="3"/>
      <c r="LMW163" s="3"/>
      <c r="LMX163" s="3"/>
      <c r="LMY163" s="3"/>
      <c r="LMZ163" s="3"/>
      <c r="LNA163" s="3"/>
      <c r="LNB163" s="3"/>
      <c r="LNC163" s="3"/>
      <c r="LND163" s="3"/>
      <c r="LNE163" s="3"/>
      <c r="LNF163" s="3"/>
      <c r="LNG163" s="3"/>
      <c r="LNH163" s="3"/>
      <c r="LNI163" s="3"/>
      <c r="LNJ163" s="3"/>
      <c r="LNK163" s="3"/>
      <c r="LNL163" s="3"/>
      <c r="LNM163" s="3"/>
      <c r="LNN163" s="3"/>
      <c r="LNO163" s="3"/>
      <c r="LNP163" s="3"/>
      <c r="LNQ163" s="3"/>
      <c r="LNR163" s="3"/>
      <c r="LNS163" s="3"/>
      <c r="LNT163" s="3"/>
      <c r="LNU163" s="3"/>
      <c r="LNV163" s="3"/>
      <c r="LNW163" s="3"/>
      <c r="LNX163" s="3"/>
      <c r="LNY163" s="3"/>
      <c r="LNZ163" s="3"/>
      <c r="LOA163" s="3"/>
      <c r="LOB163" s="3"/>
      <c r="LOC163" s="3"/>
      <c r="LOD163" s="3"/>
      <c r="LOE163" s="3"/>
      <c r="LOF163" s="3"/>
      <c r="LOG163" s="3"/>
      <c r="LOH163" s="3"/>
      <c r="LOI163" s="3"/>
      <c r="LOJ163" s="3"/>
      <c r="LOK163" s="3"/>
      <c r="LOL163" s="3"/>
      <c r="LOM163" s="3"/>
      <c r="LON163" s="3"/>
      <c r="LOO163" s="3"/>
      <c r="LOP163" s="3"/>
      <c r="LOQ163" s="3"/>
      <c r="LOR163" s="3"/>
      <c r="LOS163" s="3"/>
      <c r="LOT163" s="3"/>
      <c r="LOU163" s="3"/>
      <c r="LOV163" s="3"/>
      <c r="LOW163" s="3"/>
      <c r="LOX163" s="3"/>
      <c r="LOY163" s="3"/>
      <c r="LOZ163" s="3"/>
      <c r="LPA163" s="3"/>
      <c r="LPB163" s="3"/>
      <c r="LPC163" s="3"/>
      <c r="LPD163" s="3"/>
      <c r="LPE163" s="3"/>
      <c r="LPF163" s="3"/>
      <c r="LPG163" s="3"/>
      <c r="LPH163" s="3"/>
      <c r="LPI163" s="3"/>
      <c r="LPJ163" s="3"/>
      <c r="LPK163" s="3"/>
      <c r="LPL163" s="3"/>
      <c r="LPM163" s="3"/>
      <c r="LPN163" s="3"/>
      <c r="LPO163" s="3"/>
      <c r="LPP163" s="3"/>
      <c r="LPQ163" s="3"/>
      <c r="LPR163" s="3"/>
      <c r="LPS163" s="3"/>
      <c r="LPT163" s="3"/>
      <c r="LPU163" s="3"/>
      <c r="LPV163" s="3"/>
      <c r="LPW163" s="3"/>
      <c r="LPX163" s="3"/>
      <c r="LPY163" s="3"/>
      <c r="LPZ163" s="3"/>
      <c r="LQA163" s="3"/>
      <c r="LQB163" s="3"/>
      <c r="LQC163" s="3"/>
      <c r="LQD163" s="3"/>
      <c r="LQE163" s="3"/>
      <c r="LQF163" s="3"/>
      <c r="LQG163" s="3"/>
      <c r="LQH163" s="3"/>
      <c r="LQI163" s="3"/>
      <c r="LQJ163" s="3"/>
      <c r="LQK163" s="3"/>
      <c r="LQL163" s="3"/>
      <c r="LQM163" s="3"/>
      <c r="LQN163" s="3"/>
      <c r="LQO163" s="3"/>
      <c r="LQP163" s="3"/>
      <c r="LQQ163" s="3"/>
      <c r="LQR163" s="3"/>
      <c r="LQS163" s="3"/>
      <c r="LQT163" s="3"/>
      <c r="LQU163" s="3"/>
      <c r="LQV163" s="3"/>
      <c r="LQW163" s="3"/>
      <c r="LQX163" s="3"/>
      <c r="LQY163" s="3"/>
      <c r="LQZ163" s="3"/>
      <c r="LRA163" s="3"/>
      <c r="LRB163" s="3"/>
      <c r="LRC163" s="3"/>
      <c r="LRD163" s="3"/>
      <c r="LRE163" s="3"/>
      <c r="LRF163" s="3"/>
      <c r="LRG163" s="3"/>
      <c r="LRH163" s="3"/>
      <c r="LRI163" s="3"/>
      <c r="LRJ163" s="3"/>
      <c r="LRK163" s="3"/>
      <c r="LRL163" s="3"/>
      <c r="LRM163" s="3"/>
      <c r="LRN163" s="3"/>
      <c r="LRO163" s="3"/>
      <c r="LRP163" s="3"/>
      <c r="LRQ163" s="3"/>
      <c r="LRR163" s="3"/>
      <c r="LRS163" s="3"/>
      <c r="LRT163" s="3"/>
      <c r="LRU163" s="3"/>
      <c r="LRV163" s="3"/>
      <c r="LRW163" s="3"/>
      <c r="LRX163" s="3"/>
      <c r="LRY163" s="3"/>
      <c r="LRZ163" s="3"/>
      <c r="LSA163" s="3"/>
      <c r="LSB163" s="3"/>
      <c r="LSC163" s="3"/>
      <c r="LSD163" s="3"/>
      <c r="LSE163" s="3"/>
      <c r="LSF163" s="3"/>
      <c r="LSG163" s="3"/>
      <c r="LSH163" s="3"/>
      <c r="LSI163" s="3"/>
      <c r="LSJ163" s="3"/>
      <c r="LSK163" s="3"/>
      <c r="LSL163" s="3"/>
      <c r="LSM163" s="3"/>
      <c r="LSN163" s="3"/>
      <c r="LSO163" s="3"/>
      <c r="LSP163" s="3"/>
      <c r="LSQ163" s="3"/>
      <c r="LSR163" s="3"/>
      <c r="LSS163" s="3"/>
      <c r="LST163" s="3"/>
      <c r="LSU163" s="3"/>
      <c r="LSV163" s="3"/>
      <c r="LSW163" s="3"/>
      <c r="LSX163" s="3"/>
      <c r="LSY163" s="3"/>
      <c r="LSZ163" s="3"/>
      <c r="LTA163" s="3"/>
      <c r="LTB163" s="3"/>
      <c r="LTC163" s="3"/>
      <c r="LTD163" s="3"/>
      <c r="LTE163" s="3"/>
      <c r="LTF163" s="3"/>
      <c r="LTG163" s="3"/>
      <c r="LTH163" s="3"/>
      <c r="LTI163" s="3"/>
      <c r="LTJ163" s="3"/>
      <c r="LTK163" s="3"/>
      <c r="LTL163" s="3"/>
      <c r="LTM163" s="3"/>
      <c r="LTN163" s="3"/>
      <c r="LTO163" s="3"/>
      <c r="LTP163" s="3"/>
      <c r="LTQ163" s="3"/>
      <c r="LTR163" s="3"/>
      <c r="LTS163" s="3"/>
      <c r="LTT163" s="3"/>
      <c r="LTU163" s="3"/>
      <c r="LTV163" s="3"/>
      <c r="LTW163" s="3"/>
      <c r="LTX163" s="3"/>
      <c r="LTY163" s="3"/>
      <c r="LTZ163" s="3"/>
      <c r="LUA163" s="3"/>
      <c r="LUB163" s="3"/>
      <c r="LUC163" s="3"/>
      <c r="LUD163" s="3"/>
      <c r="LUE163" s="3"/>
      <c r="LUF163" s="3"/>
      <c r="LUG163" s="3"/>
      <c r="LUH163" s="3"/>
      <c r="LUI163" s="3"/>
      <c r="LUJ163" s="3"/>
      <c r="LUK163" s="3"/>
      <c r="LUL163" s="3"/>
      <c r="LUM163" s="3"/>
      <c r="LUN163" s="3"/>
      <c r="LUO163" s="3"/>
      <c r="LUP163" s="3"/>
      <c r="LUQ163" s="3"/>
      <c r="LUR163" s="3"/>
      <c r="LUS163" s="3"/>
      <c r="LUT163" s="3"/>
      <c r="LUU163" s="3"/>
      <c r="LUV163" s="3"/>
      <c r="LUW163" s="3"/>
      <c r="LUX163" s="3"/>
      <c r="LUY163" s="3"/>
      <c r="LUZ163" s="3"/>
      <c r="LVA163" s="3"/>
      <c r="LVB163" s="3"/>
      <c r="LVC163" s="3"/>
      <c r="LVD163" s="3"/>
      <c r="LVE163" s="3"/>
      <c r="LVF163" s="3"/>
      <c r="LVG163" s="3"/>
      <c r="LVH163" s="3"/>
      <c r="LVI163" s="3"/>
      <c r="LVJ163" s="3"/>
      <c r="LVK163" s="3"/>
      <c r="LVL163" s="3"/>
      <c r="LVM163" s="3"/>
      <c r="LVN163" s="3"/>
      <c r="LVO163" s="3"/>
      <c r="LVP163" s="3"/>
      <c r="LVQ163" s="3"/>
      <c r="LVR163" s="3"/>
      <c r="LVS163" s="3"/>
      <c r="LVT163" s="3"/>
      <c r="LVU163" s="3"/>
      <c r="LVV163" s="3"/>
      <c r="LVW163" s="3"/>
      <c r="LVX163" s="3"/>
      <c r="LVY163" s="3"/>
      <c r="LVZ163" s="3"/>
      <c r="LWA163" s="3"/>
      <c r="LWB163" s="3"/>
      <c r="LWC163" s="3"/>
      <c r="LWD163" s="3"/>
      <c r="LWE163" s="3"/>
      <c r="LWF163" s="3"/>
      <c r="LWG163" s="3"/>
      <c r="LWH163" s="3"/>
      <c r="LWI163" s="3"/>
      <c r="LWJ163" s="3"/>
      <c r="LWK163" s="3"/>
      <c r="LWL163" s="3"/>
      <c r="LWM163" s="3"/>
      <c r="LWN163" s="3"/>
      <c r="LWO163" s="3"/>
      <c r="LWP163" s="3"/>
      <c r="LWQ163" s="3"/>
      <c r="LWR163" s="3"/>
      <c r="LWS163" s="3"/>
      <c r="LWT163" s="3"/>
      <c r="LWU163" s="3"/>
      <c r="LWV163" s="3"/>
      <c r="LWW163" s="3"/>
      <c r="LWX163" s="3"/>
      <c r="LWY163" s="3"/>
      <c r="LWZ163" s="3"/>
      <c r="LXA163" s="3"/>
      <c r="LXB163" s="3"/>
      <c r="LXC163" s="3"/>
      <c r="LXD163" s="3"/>
      <c r="LXE163" s="3"/>
      <c r="LXF163" s="3"/>
      <c r="LXG163" s="3"/>
      <c r="LXH163" s="3"/>
      <c r="LXI163" s="3"/>
      <c r="LXJ163" s="3"/>
      <c r="LXK163" s="3"/>
      <c r="LXL163" s="3"/>
      <c r="LXM163" s="3"/>
      <c r="LXN163" s="3"/>
      <c r="LXO163" s="3"/>
      <c r="LXP163" s="3"/>
      <c r="LXQ163" s="3"/>
      <c r="LXR163" s="3"/>
      <c r="LXS163" s="3"/>
      <c r="LXT163" s="3"/>
      <c r="LXU163" s="3"/>
      <c r="LXV163" s="3"/>
      <c r="LXW163" s="3"/>
      <c r="LXX163" s="3"/>
      <c r="LXY163" s="3"/>
      <c r="LXZ163" s="3"/>
      <c r="LYA163" s="3"/>
      <c r="LYB163" s="3"/>
      <c r="LYC163" s="3"/>
      <c r="LYD163" s="3"/>
      <c r="LYE163" s="3"/>
      <c r="LYF163" s="3"/>
      <c r="LYG163" s="3"/>
      <c r="LYH163" s="3"/>
      <c r="LYI163" s="3"/>
      <c r="LYJ163" s="3"/>
      <c r="LYK163" s="3"/>
      <c r="LYL163" s="3"/>
      <c r="LYM163" s="3"/>
      <c r="LYN163" s="3"/>
      <c r="LYO163" s="3"/>
      <c r="LYP163" s="3"/>
      <c r="LYQ163" s="3"/>
      <c r="LYR163" s="3"/>
      <c r="LYS163" s="3"/>
      <c r="LYT163" s="3"/>
      <c r="LYU163" s="3"/>
      <c r="LYV163" s="3"/>
      <c r="LYW163" s="3"/>
      <c r="LYX163" s="3"/>
      <c r="LYY163" s="3"/>
      <c r="LYZ163" s="3"/>
      <c r="LZA163" s="3"/>
      <c r="LZB163" s="3"/>
      <c r="LZC163" s="3"/>
      <c r="LZD163" s="3"/>
      <c r="LZE163" s="3"/>
      <c r="LZF163" s="3"/>
      <c r="LZG163" s="3"/>
      <c r="LZH163" s="3"/>
      <c r="LZI163" s="3"/>
      <c r="LZJ163" s="3"/>
      <c r="LZK163" s="3"/>
      <c r="LZL163" s="3"/>
      <c r="LZM163" s="3"/>
      <c r="LZN163" s="3"/>
      <c r="LZO163" s="3"/>
      <c r="LZP163" s="3"/>
      <c r="LZQ163" s="3"/>
      <c r="LZR163" s="3"/>
      <c r="LZS163" s="3"/>
      <c r="LZT163" s="3"/>
      <c r="LZU163" s="3"/>
      <c r="LZV163" s="3"/>
      <c r="LZW163" s="3"/>
      <c r="LZX163" s="3"/>
      <c r="LZY163" s="3"/>
      <c r="LZZ163" s="3"/>
      <c r="MAA163" s="3"/>
      <c r="MAB163" s="3"/>
      <c r="MAC163" s="3"/>
      <c r="MAD163" s="3"/>
      <c r="MAE163" s="3"/>
      <c r="MAF163" s="3"/>
      <c r="MAG163" s="3"/>
      <c r="MAH163" s="3"/>
      <c r="MAI163" s="3"/>
      <c r="MAJ163" s="3"/>
      <c r="MAK163" s="3"/>
      <c r="MAL163" s="3"/>
      <c r="MAM163" s="3"/>
      <c r="MAN163" s="3"/>
      <c r="MAO163" s="3"/>
      <c r="MAP163" s="3"/>
      <c r="MAQ163" s="3"/>
      <c r="MAR163" s="3"/>
      <c r="MAS163" s="3"/>
      <c r="MAT163" s="3"/>
      <c r="MAU163" s="3"/>
      <c r="MAV163" s="3"/>
      <c r="MAW163" s="3"/>
      <c r="MAX163" s="3"/>
      <c r="MAY163" s="3"/>
      <c r="MAZ163" s="3"/>
      <c r="MBA163" s="3"/>
      <c r="MBB163" s="3"/>
      <c r="MBC163" s="3"/>
      <c r="MBD163" s="3"/>
      <c r="MBE163" s="3"/>
      <c r="MBF163" s="3"/>
      <c r="MBG163" s="3"/>
      <c r="MBH163" s="3"/>
      <c r="MBI163" s="3"/>
      <c r="MBJ163" s="3"/>
      <c r="MBK163" s="3"/>
      <c r="MBL163" s="3"/>
      <c r="MBM163" s="3"/>
      <c r="MBN163" s="3"/>
      <c r="MBO163" s="3"/>
      <c r="MBP163" s="3"/>
      <c r="MBQ163" s="3"/>
      <c r="MBR163" s="3"/>
      <c r="MBS163" s="3"/>
      <c r="MBT163" s="3"/>
      <c r="MBU163" s="3"/>
      <c r="MBV163" s="3"/>
      <c r="MBW163" s="3"/>
      <c r="MBX163" s="3"/>
      <c r="MBY163" s="3"/>
      <c r="MBZ163" s="3"/>
      <c r="MCA163" s="3"/>
      <c r="MCB163" s="3"/>
      <c r="MCC163" s="3"/>
      <c r="MCD163" s="3"/>
      <c r="MCE163" s="3"/>
      <c r="MCF163" s="3"/>
      <c r="MCG163" s="3"/>
      <c r="MCH163" s="3"/>
      <c r="MCI163" s="3"/>
      <c r="MCJ163" s="3"/>
      <c r="MCK163" s="3"/>
      <c r="MCL163" s="3"/>
      <c r="MCM163" s="3"/>
      <c r="MCN163" s="3"/>
      <c r="MCO163" s="3"/>
      <c r="MCP163" s="3"/>
      <c r="MCQ163" s="3"/>
      <c r="MCR163" s="3"/>
      <c r="MCS163" s="3"/>
      <c r="MCT163" s="3"/>
      <c r="MCU163" s="3"/>
      <c r="MCV163" s="3"/>
      <c r="MCW163" s="3"/>
      <c r="MCX163" s="3"/>
      <c r="MCY163" s="3"/>
      <c r="MCZ163" s="3"/>
      <c r="MDA163" s="3"/>
      <c r="MDB163" s="3"/>
      <c r="MDC163" s="3"/>
      <c r="MDD163" s="3"/>
      <c r="MDE163" s="3"/>
      <c r="MDF163" s="3"/>
      <c r="MDG163" s="3"/>
      <c r="MDH163" s="3"/>
      <c r="MDI163" s="3"/>
      <c r="MDJ163" s="3"/>
      <c r="MDK163" s="3"/>
      <c r="MDL163" s="3"/>
      <c r="MDM163" s="3"/>
      <c r="MDN163" s="3"/>
      <c r="MDO163" s="3"/>
      <c r="MDP163" s="3"/>
      <c r="MDQ163" s="3"/>
      <c r="MDR163" s="3"/>
      <c r="MDS163" s="3"/>
      <c r="MDT163" s="3"/>
      <c r="MDU163" s="3"/>
      <c r="MDV163" s="3"/>
      <c r="MDW163" s="3"/>
      <c r="MDX163" s="3"/>
      <c r="MDY163" s="3"/>
      <c r="MDZ163" s="3"/>
      <c r="MEA163" s="3"/>
      <c r="MEB163" s="3"/>
      <c r="MEC163" s="3"/>
      <c r="MED163" s="3"/>
      <c r="MEE163" s="3"/>
      <c r="MEF163" s="3"/>
      <c r="MEG163" s="3"/>
      <c r="MEH163" s="3"/>
      <c r="MEI163" s="3"/>
      <c r="MEJ163" s="3"/>
      <c r="MEK163" s="3"/>
      <c r="MEL163" s="3"/>
      <c r="MEM163" s="3"/>
      <c r="MEN163" s="3"/>
      <c r="MEO163" s="3"/>
      <c r="MEP163" s="3"/>
      <c r="MEQ163" s="3"/>
      <c r="MER163" s="3"/>
      <c r="MES163" s="3"/>
      <c r="MET163" s="3"/>
      <c r="MEU163" s="3"/>
      <c r="MEV163" s="3"/>
      <c r="MEW163" s="3"/>
      <c r="MEX163" s="3"/>
      <c r="MEY163" s="3"/>
      <c r="MEZ163" s="3"/>
      <c r="MFA163" s="3"/>
      <c r="MFB163" s="3"/>
      <c r="MFC163" s="3"/>
      <c r="MFD163" s="3"/>
      <c r="MFE163" s="3"/>
      <c r="MFF163" s="3"/>
      <c r="MFG163" s="3"/>
      <c r="MFH163" s="3"/>
      <c r="MFI163" s="3"/>
      <c r="MFJ163" s="3"/>
      <c r="MFK163" s="3"/>
      <c r="MFL163" s="3"/>
      <c r="MFM163" s="3"/>
      <c r="MFN163" s="3"/>
      <c r="MFO163" s="3"/>
      <c r="MFP163" s="3"/>
      <c r="MFQ163" s="3"/>
      <c r="MFR163" s="3"/>
      <c r="MFS163" s="3"/>
      <c r="MFT163" s="3"/>
      <c r="MFU163" s="3"/>
      <c r="MFV163" s="3"/>
      <c r="MFW163" s="3"/>
      <c r="MFX163" s="3"/>
      <c r="MFY163" s="3"/>
      <c r="MFZ163" s="3"/>
      <c r="MGA163" s="3"/>
      <c r="MGB163" s="3"/>
      <c r="MGC163" s="3"/>
      <c r="MGD163" s="3"/>
      <c r="MGE163" s="3"/>
      <c r="MGF163" s="3"/>
      <c r="MGG163" s="3"/>
      <c r="MGH163" s="3"/>
      <c r="MGI163" s="3"/>
      <c r="MGJ163" s="3"/>
      <c r="MGK163" s="3"/>
      <c r="MGL163" s="3"/>
      <c r="MGM163" s="3"/>
      <c r="MGN163" s="3"/>
      <c r="MGO163" s="3"/>
      <c r="MGP163" s="3"/>
      <c r="MGQ163" s="3"/>
      <c r="MGR163" s="3"/>
      <c r="MGS163" s="3"/>
      <c r="MGT163" s="3"/>
      <c r="MGU163" s="3"/>
      <c r="MGV163" s="3"/>
      <c r="MGW163" s="3"/>
      <c r="MGX163" s="3"/>
      <c r="MGY163" s="3"/>
      <c r="MGZ163" s="3"/>
      <c r="MHA163" s="3"/>
      <c r="MHB163" s="3"/>
      <c r="MHC163" s="3"/>
      <c r="MHD163" s="3"/>
      <c r="MHE163" s="3"/>
      <c r="MHF163" s="3"/>
      <c r="MHG163" s="3"/>
      <c r="MHH163" s="3"/>
      <c r="MHI163" s="3"/>
      <c r="MHJ163" s="3"/>
      <c r="MHK163" s="3"/>
      <c r="MHL163" s="3"/>
      <c r="MHM163" s="3"/>
      <c r="MHN163" s="3"/>
      <c r="MHO163" s="3"/>
      <c r="MHP163" s="3"/>
      <c r="MHQ163" s="3"/>
      <c r="MHR163" s="3"/>
      <c r="MHS163" s="3"/>
      <c r="MHT163" s="3"/>
      <c r="MHU163" s="3"/>
      <c r="MHV163" s="3"/>
      <c r="MHW163" s="3"/>
      <c r="MHX163" s="3"/>
      <c r="MHY163" s="3"/>
      <c r="MHZ163" s="3"/>
      <c r="MIA163" s="3"/>
      <c r="MIB163" s="3"/>
      <c r="MIC163" s="3"/>
      <c r="MID163" s="3"/>
      <c r="MIE163" s="3"/>
      <c r="MIF163" s="3"/>
      <c r="MIG163" s="3"/>
      <c r="MIH163" s="3"/>
      <c r="MII163" s="3"/>
      <c r="MIJ163" s="3"/>
      <c r="MIK163" s="3"/>
      <c r="MIL163" s="3"/>
      <c r="MIM163" s="3"/>
      <c r="MIN163" s="3"/>
      <c r="MIO163" s="3"/>
      <c r="MIP163" s="3"/>
      <c r="MIQ163" s="3"/>
      <c r="MIR163" s="3"/>
      <c r="MIS163" s="3"/>
      <c r="MIT163" s="3"/>
      <c r="MIU163" s="3"/>
      <c r="MIV163" s="3"/>
      <c r="MIW163" s="3"/>
      <c r="MIX163" s="3"/>
      <c r="MIY163" s="3"/>
      <c r="MIZ163" s="3"/>
      <c r="MJA163" s="3"/>
      <c r="MJB163" s="3"/>
      <c r="MJC163" s="3"/>
      <c r="MJD163" s="3"/>
      <c r="MJE163" s="3"/>
      <c r="MJF163" s="3"/>
      <c r="MJG163" s="3"/>
      <c r="MJH163" s="3"/>
      <c r="MJI163" s="3"/>
      <c r="MJJ163" s="3"/>
      <c r="MJK163" s="3"/>
      <c r="MJL163" s="3"/>
      <c r="MJM163" s="3"/>
      <c r="MJN163" s="3"/>
      <c r="MJO163" s="3"/>
      <c r="MJP163" s="3"/>
      <c r="MJQ163" s="3"/>
      <c r="MJR163" s="3"/>
      <c r="MJS163" s="3"/>
      <c r="MJT163" s="3"/>
      <c r="MJU163" s="3"/>
      <c r="MJV163" s="3"/>
      <c r="MJW163" s="3"/>
      <c r="MJX163" s="3"/>
      <c r="MJY163" s="3"/>
      <c r="MJZ163" s="3"/>
      <c r="MKA163" s="3"/>
      <c r="MKB163" s="3"/>
      <c r="MKC163" s="3"/>
      <c r="MKD163" s="3"/>
      <c r="MKE163" s="3"/>
      <c r="MKF163" s="3"/>
      <c r="MKG163" s="3"/>
      <c r="MKH163" s="3"/>
      <c r="MKI163" s="3"/>
      <c r="MKJ163" s="3"/>
      <c r="MKK163" s="3"/>
      <c r="MKL163" s="3"/>
      <c r="MKM163" s="3"/>
      <c r="MKN163" s="3"/>
      <c r="MKO163" s="3"/>
      <c r="MKP163" s="3"/>
      <c r="MKQ163" s="3"/>
      <c r="MKR163" s="3"/>
      <c r="MKS163" s="3"/>
      <c r="MKT163" s="3"/>
      <c r="MKU163" s="3"/>
      <c r="MKV163" s="3"/>
      <c r="MKW163" s="3"/>
      <c r="MKX163" s="3"/>
      <c r="MKY163" s="3"/>
      <c r="MKZ163" s="3"/>
      <c r="MLA163" s="3"/>
      <c r="MLB163" s="3"/>
      <c r="MLC163" s="3"/>
      <c r="MLD163" s="3"/>
      <c r="MLE163" s="3"/>
      <c r="MLF163" s="3"/>
      <c r="MLG163" s="3"/>
      <c r="MLH163" s="3"/>
      <c r="MLI163" s="3"/>
      <c r="MLJ163" s="3"/>
      <c r="MLK163" s="3"/>
      <c r="MLL163" s="3"/>
      <c r="MLM163" s="3"/>
      <c r="MLN163" s="3"/>
      <c r="MLO163" s="3"/>
      <c r="MLP163" s="3"/>
      <c r="MLQ163" s="3"/>
      <c r="MLR163" s="3"/>
      <c r="MLS163" s="3"/>
      <c r="MLT163" s="3"/>
      <c r="MLU163" s="3"/>
      <c r="MLV163" s="3"/>
      <c r="MLW163" s="3"/>
      <c r="MLX163" s="3"/>
      <c r="MLY163" s="3"/>
      <c r="MLZ163" s="3"/>
      <c r="MMA163" s="3"/>
      <c r="MMB163" s="3"/>
      <c r="MMC163" s="3"/>
      <c r="MMD163" s="3"/>
      <c r="MME163" s="3"/>
      <c r="MMF163" s="3"/>
      <c r="MMG163" s="3"/>
      <c r="MMH163" s="3"/>
      <c r="MMI163" s="3"/>
      <c r="MMJ163" s="3"/>
      <c r="MMK163" s="3"/>
      <c r="MML163" s="3"/>
      <c r="MMM163" s="3"/>
      <c r="MMN163" s="3"/>
      <c r="MMO163" s="3"/>
      <c r="MMP163" s="3"/>
      <c r="MMQ163" s="3"/>
      <c r="MMR163" s="3"/>
      <c r="MMS163" s="3"/>
      <c r="MMT163" s="3"/>
      <c r="MMU163" s="3"/>
      <c r="MMV163" s="3"/>
      <c r="MMW163" s="3"/>
      <c r="MMX163" s="3"/>
      <c r="MMY163" s="3"/>
      <c r="MMZ163" s="3"/>
      <c r="MNA163" s="3"/>
      <c r="MNB163" s="3"/>
      <c r="MNC163" s="3"/>
      <c r="MND163" s="3"/>
      <c r="MNE163" s="3"/>
      <c r="MNF163" s="3"/>
      <c r="MNG163" s="3"/>
      <c r="MNH163" s="3"/>
      <c r="MNI163" s="3"/>
      <c r="MNJ163" s="3"/>
      <c r="MNK163" s="3"/>
      <c r="MNL163" s="3"/>
      <c r="MNM163" s="3"/>
      <c r="MNN163" s="3"/>
      <c r="MNO163" s="3"/>
      <c r="MNP163" s="3"/>
      <c r="MNQ163" s="3"/>
      <c r="MNR163" s="3"/>
      <c r="MNS163" s="3"/>
      <c r="MNT163" s="3"/>
      <c r="MNU163" s="3"/>
      <c r="MNV163" s="3"/>
      <c r="MNW163" s="3"/>
      <c r="MNX163" s="3"/>
      <c r="MNY163" s="3"/>
      <c r="MNZ163" s="3"/>
      <c r="MOA163" s="3"/>
      <c r="MOB163" s="3"/>
      <c r="MOC163" s="3"/>
      <c r="MOD163" s="3"/>
      <c r="MOE163" s="3"/>
      <c r="MOF163" s="3"/>
      <c r="MOG163" s="3"/>
      <c r="MOH163" s="3"/>
      <c r="MOI163" s="3"/>
      <c r="MOJ163" s="3"/>
      <c r="MOK163" s="3"/>
      <c r="MOL163" s="3"/>
      <c r="MOM163" s="3"/>
      <c r="MON163" s="3"/>
      <c r="MOO163" s="3"/>
      <c r="MOP163" s="3"/>
      <c r="MOQ163" s="3"/>
      <c r="MOR163" s="3"/>
      <c r="MOS163" s="3"/>
      <c r="MOT163" s="3"/>
      <c r="MOU163" s="3"/>
      <c r="MOV163" s="3"/>
      <c r="MOW163" s="3"/>
      <c r="MOX163" s="3"/>
      <c r="MOY163" s="3"/>
      <c r="MOZ163" s="3"/>
      <c r="MPA163" s="3"/>
      <c r="MPB163" s="3"/>
      <c r="MPC163" s="3"/>
      <c r="MPD163" s="3"/>
      <c r="MPE163" s="3"/>
      <c r="MPF163" s="3"/>
      <c r="MPG163" s="3"/>
      <c r="MPH163" s="3"/>
      <c r="MPI163" s="3"/>
      <c r="MPJ163" s="3"/>
      <c r="MPK163" s="3"/>
      <c r="MPL163" s="3"/>
      <c r="MPM163" s="3"/>
      <c r="MPN163" s="3"/>
      <c r="MPO163" s="3"/>
      <c r="MPP163" s="3"/>
      <c r="MPQ163" s="3"/>
      <c r="MPR163" s="3"/>
      <c r="MPS163" s="3"/>
      <c r="MPT163" s="3"/>
      <c r="MPU163" s="3"/>
      <c r="MPV163" s="3"/>
      <c r="MPW163" s="3"/>
      <c r="MPX163" s="3"/>
      <c r="MPY163" s="3"/>
      <c r="MPZ163" s="3"/>
      <c r="MQA163" s="3"/>
      <c r="MQB163" s="3"/>
      <c r="MQC163" s="3"/>
      <c r="MQD163" s="3"/>
      <c r="MQE163" s="3"/>
      <c r="MQF163" s="3"/>
      <c r="MQG163" s="3"/>
      <c r="MQH163" s="3"/>
      <c r="MQI163" s="3"/>
      <c r="MQJ163" s="3"/>
      <c r="MQK163" s="3"/>
      <c r="MQL163" s="3"/>
      <c r="MQM163" s="3"/>
      <c r="MQN163" s="3"/>
      <c r="MQO163" s="3"/>
      <c r="MQP163" s="3"/>
      <c r="MQQ163" s="3"/>
      <c r="MQR163" s="3"/>
      <c r="MQS163" s="3"/>
      <c r="MQT163" s="3"/>
      <c r="MQU163" s="3"/>
      <c r="MQV163" s="3"/>
      <c r="MQW163" s="3"/>
      <c r="MQX163" s="3"/>
      <c r="MQY163" s="3"/>
      <c r="MQZ163" s="3"/>
      <c r="MRA163" s="3"/>
      <c r="MRB163" s="3"/>
      <c r="MRC163" s="3"/>
      <c r="MRD163" s="3"/>
      <c r="MRE163" s="3"/>
      <c r="MRF163" s="3"/>
      <c r="MRG163" s="3"/>
      <c r="MRH163" s="3"/>
      <c r="MRI163" s="3"/>
      <c r="MRJ163" s="3"/>
      <c r="MRK163" s="3"/>
      <c r="MRL163" s="3"/>
      <c r="MRM163" s="3"/>
      <c r="MRN163" s="3"/>
      <c r="MRO163" s="3"/>
      <c r="MRP163" s="3"/>
      <c r="MRQ163" s="3"/>
      <c r="MRR163" s="3"/>
      <c r="MRS163" s="3"/>
      <c r="MRT163" s="3"/>
      <c r="MRU163" s="3"/>
      <c r="MRV163" s="3"/>
      <c r="MRW163" s="3"/>
      <c r="MRX163" s="3"/>
      <c r="MRY163" s="3"/>
      <c r="MRZ163" s="3"/>
      <c r="MSA163" s="3"/>
      <c r="MSB163" s="3"/>
      <c r="MSC163" s="3"/>
      <c r="MSD163" s="3"/>
      <c r="MSE163" s="3"/>
      <c r="MSF163" s="3"/>
      <c r="MSG163" s="3"/>
      <c r="MSH163" s="3"/>
      <c r="MSI163" s="3"/>
      <c r="MSJ163" s="3"/>
      <c r="MSK163" s="3"/>
      <c r="MSL163" s="3"/>
      <c r="MSM163" s="3"/>
      <c r="MSN163" s="3"/>
      <c r="MSO163" s="3"/>
      <c r="MSP163" s="3"/>
      <c r="MSQ163" s="3"/>
      <c r="MSR163" s="3"/>
      <c r="MSS163" s="3"/>
      <c r="MST163" s="3"/>
      <c r="MSU163" s="3"/>
      <c r="MSV163" s="3"/>
      <c r="MSW163" s="3"/>
      <c r="MSX163" s="3"/>
      <c r="MSY163" s="3"/>
      <c r="MSZ163" s="3"/>
      <c r="MTA163" s="3"/>
      <c r="MTB163" s="3"/>
      <c r="MTC163" s="3"/>
      <c r="MTD163" s="3"/>
      <c r="MTE163" s="3"/>
      <c r="MTF163" s="3"/>
      <c r="MTG163" s="3"/>
      <c r="MTH163" s="3"/>
      <c r="MTI163" s="3"/>
      <c r="MTJ163" s="3"/>
      <c r="MTK163" s="3"/>
      <c r="MTL163" s="3"/>
      <c r="MTM163" s="3"/>
      <c r="MTN163" s="3"/>
      <c r="MTO163" s="3"/>
      <c r="MTP163" s="3"/>
      <c r="MTQ163" s="3"/>
      <c r="MTR163" s="3"/>
      <c r="MTS163" s="3"/>
      <c r="MTT163" s="3"/>
      <c r="MTU163" s="3"/>
      <c r="MTV163" s="3"/>
      <c r="MTW163" s="3"/>
      <c r="MTX163" s="3"/>
      <c r="MTY163" s="3"/>
      <c r="MTZ163" s="3"/>
      <c r="MUA163" s="3"/>
      <c r="MUB163" s="3"/>
      <c r="MUC163" s="3"/>
      <c r="MUD163" s="3"/>
      <c r="MUE163" s="3"/>
      <c r="MUF163" s="3"/>
      <c r="MUG163" s="3"/>
      <c r="MUH163" s="3"/>
      <c r="MUI163" s="3"/>
      <c r="MUJ163" s="3"/>
      <c r="MUK163" s="3"/>
      <c r="MUL163" s="3"/>
      <c r="MUM163" s="3"/>
      <c r="MUN163" s="3"/>
      <c r="MUO163" s="3"/>
      <c r="MUP163" s="3"/>
      <c r="MUQ163" s="3"/>
      <c r="MUR163" s="3"/>
      <c r="MUS163" s="3"/>
      <c r="MUT163" s="3"/>
      <c r="MUU163" s="3"/>
      <c r="MUV163" s="3"/>
      <c r="MUW163" s="3"/>
      <c r="MUX163" s="3"/>
      <c r="MUY163" s="3"/>
      <c r="MUZ163" s="3"/>
      <c r="MVA163" s="3"/>
      <c r="MVB163" s="3"/>
      <c r="MVC163" s="3"/>
      <c r="MVD163" s="3"/>
      <c r="MVE163" s="3"/>
      <c r="MVF163" s="3"/>
      <c r="MVG163" s="3"/>
      <c r="MVH163" s="3"/>
      <c r="MVI163" s="3"/>
      <c r="MVJ163" s="3"/>
      <c r="MVK163" s="3"/>
      <c r="MVL163" s="3"/>
      <c r="MVM163" s="3"/>
      <c r="MVN163" s="3"/>
      <c r="MVO163" s="3"/>
      <c r="MVP163" s="3"/>
      <c r="MVQ163" s="3"/>
      <c r="MVR163" s="3"/>
      <c r="MVS163" s="3"/>
      <c r="MVT163" s="3"/>
      <c r="MVU163" s="3"/>
      <c r="MVV163" s="3"/>
      <c r="MVW163" s="3"/>
      <c r="MVX163" s="3"/>
      <c r="MVY163" s="3"/>
      <c r="MVZ163" s="3"/>
      <c r="MWA163" s="3"/>
      <c r="MWB163" s="3"/>
      <c r="MWC163" s="3"/>
      <c r="MWD163" s="3"/>
      <c r="MWE163" s="3"/>
      <c r="MWF163" s="3"/>
      <c r="MWG163" s="3"/>
      <c r="MWH163" s="3"/>
      <c r="MWI163" s="3"/>
      <c r="MWJ163" s="3"/>
      <c r="MWK163" s="3"/>
      <c r="MWL163" s="3"/>
      <c r="MWM163" s="3"/>
      <c r="MWN163" s="3"/>
      <c r="MWO163" s="3"/>
      <c r="MWP163" s="3"/>
      <c r="MWQ163" s="3"/>
      <c r="MWR163" s="3"/>
      <c r="MWS163" s="3"/>
      <c r="MWT163" s="3"/>
      <c r="MWU163" s="3"/>
      <c r="MWV163" s="3"/>
      <c r="MWW163" s="3"/>
      <c r="MWX163" s="3"/>
      <c r="MWY163" s="3"/>
      <c r="MWZ163" s="3"/>
      <c r="MXA163" s="3"/>
      <c r="MXB163" s="3"/>
      <c r="MXC163" s="3"/>
      <c r="MXD163" s="3"/>
      <c r="MXE163" s="3"/>
      <c r="MXF163" s="3"/>
      <c r="MXG163" s="3"/>
      <c r="MXH163" s="3"/>
      <c r="MXI163" s="3"/>
      <c r="MXJ163" s="3"/>
      <c r="MXK163" s="3"/>
      <c r="MXL163" s="3"/>
      <c r="MXM163" s="3"/>
      <c r="MXN163" s="3"/>
      <c r="MXO163" s="3"/>
      <c r="MXP163" s="3"/>
      <c r="MXQ163" s="3"/>
      <c r="MXR163" s="3"/>
      <c r="MXS163" s="3"/>
      <c r="MXT163" s="3"/>
      <c r="MXU163" s="3"/>
      <c r="MXV163" s="3"/>
      <c r="MXW163" s="3"/>
      <c r="MXX163" s="3"/>
      <c r="MXY163" s="3"/>
      <c r="MXZ163" s="3"/>
      <c r="MYA163" s="3"/>
      <c r="MYB163" s="3"/>
      <c r="MYC163" s="3"/>
      <c r="MYD163" s="3"/>
      <c r="MYE163" s="3"/>
      <c r="MYF163" s="3"/>
      <c r="MYG163" s="3"/>
      <c r="MYH163" s="3"/>
      <c r="MYI163" s="3"/>
      <c r="MYJ163" s="3"/>
      <c r="MYK163" s="3"/>
      <c r="MYL163" s="3"/>
      <c r="MYM163" s="3"/>
      <c r="MYN163" s="3"/>
      <c r="MYO163" s="3"/>
      <c r="MYP163" s="3"/>
      <c r="MYQ163" s="3"/>
      <c r="MYR163" s="3"/>
      <c r="MYS163" s="3"/>
      <c r="MYT163" s="3"/>
      <c r="MYU163" s="3"/>
      <c r="MYV163" s="3"/>
      <c r="MYW163" s="3"/>
      <c r="MYX163" s="3"/>
      <c r="MYY163" s="3"/>
      <c r="MYZ163" s="3"/>
      <c r="MZA163" s="3"/>
      <c r="MZB163" s="3"/>
      <c r="MZC163" s="3"/>
      <c r="MZD163" s="3"/>
      <c r="MZE163" s="3"/>
      <c r="MZF163" s="3"/>
      <c r="MZG163" s="3"/>
      <c r="MZH163" s="3"/>
      <c r="MZI163" s="3"/>
      <c r="MZJ163" s="3"/>
      <c r="MZK163" s="3"/>
      <c r="MZL163" s="3"/>
      <c r="MZM163" s="3"/>
      <c r="MZN163" s="3"/>
      <c r="MZO163" s="3"/>
      <c r="MZP163" s="3"/>
      <c r="MZQ163" s="3"/>
      <c r="MZR163" s="3"/>
      <c r="MZS163" s="3"/>
      <c r="MZT163" s="3"/>
      <c r="MZU163" s="3"/>
      <c r="MZV163" s="3"/>
      <c r="MZW163" s="3"/>
      <c r="MZX163" s="3"/>
      <c r="MZY163" s="3"/>
      <c r="MZZ163" s="3"/>
      <c r="NAA163" s="3"/>
      <c r="NAB163" s="3"/>
      <c r="NAC163" s="3"/>
      <c r="NAD163" s="3"/>
      <c r="NAE163" s="3"/>
      <c r="NAF163" s="3"/>
      <c r="NAG163" s="3"/>
      <c r="NAH163" s="3"/>
      <c r="NAI163" s="3"/>
      <c r="NAJ163" s="3"/>
      <c r="NAK163" s="3"/>
      <c r="NAL163" s="3"/>
      <c r="NAM163" s="3"/>
      <c r="NAN163" s="3"/>
      <c r="NAO163" s="3"/>
      <c r="NAP163" s="3"/>
      <c r="NAQ163" s="3"/>
      <c r="NAR163" s="3"/>
      <c r="NAS163" s="3"/>
      <c r="NAT163" s="3"/>
      <c r="NAU163" s="3"/>
      <c r="NAV163" s="3"/>
      <c r="NAW163" s="3"/>
      <c r="NAX163" s="3"/>
      <c r="NAY163" s="3"/>
      <c r="NAZ163" s="3"/>
      <c r="NBA163" s="3"/>
      <c r="NBB163" s="3"/>
      <c r="NBC163" s="3"/>
      <c r="NBD163" s="3"/>
      <c r="NBE163" s="3"/>
      <c r="NBF163" s="3"/>
      <c r="NBG163" s="3"/>
      <c r="NBH163" s="3"/>
      <c r="NBI163" s="3"/>
      <c r="NBJ163" s="3"/>
      <c r="NBK163" s="3"/>
      <c r="NBL163" s="3"/>
      <c r="NBM163" s="3"/>
      <c r="NBN163" s="3"/>
      <c r="NBO163" s="3"/>
      <c r="NBP163" s="3"/>
      <c r="NBQ163" s="3"/>
      <c r="NBR163" s="3"/>
      <c r="NBS163" s="3"/>
      <c r="NBT163" s="3"/>
      <c r="NBU163" s="3"/>
      <c r="NBV163" s="3"/>
      <c r="NBW163" s="3"/>
      <c r="NBX163" s="3"/>
      <c r="NBY163" s="3"/>
      <c r="NBZ163" s="3"/>
      <c r="NCA163" s="3"/>
      <c r="NCB163" s="3"/>
      <c r="NCC163" s="3"/>
      <c r="NCD163" s="3"/>
      <c r="NCE163" s="3"/>
      <c r="NCF163" s="3"/>
      <c r="NCG163" s="3"/>
      <c r="NCH163" s="3"/>
      <c r="NCI163" s="3"/>
      <c r="NCJ163" s="3"/>
      <c r="NCK163" s="3"/>
      <c r="NCL163" s="3"/>
      <c r="NCM163" s="3"/>
      <c r="NCN163" s="3"/>
      <c r="NCO163" s="3"/>
      <c r="NCP163" s="3"/>
      <c r="NCQ163" s="3"/>
      <c r="NCR163" s="3"/>
      <c r="NCS163" s="3"/>
      <c r="NCT163" s="3"/>
      <c r="NCU163" s="3"/>
      <c r="NCV163" s="3"/>
      <c r="NCW163" s="3"/>
      <c r="NCX163" s="3"/>
      <c r="NCY163" s="3"/>
      <c r="NCZ163" s="3"/>
      <c r="NDA163" s="3"/>
      <c r="NDB163" s="3"/>
      <c r="NDC163" s="3"/>
      <c r="NDD163" s="3"/>
      <c r="NDE163" s="3"/>
      <c r="NDF163" s="3"/>
      <c r="NDG163" s="3"/>
      <c r="NDH163" s="3"/>
      <c r="NDI163" s="3"/>
      <c r="NDJ163" s="3"/>
      <c r="NDK163" s="3"/>
      <c r="NDL163" s="3"/>
      <c r="NDM163" s="3"/>
      <c r="NDN163" s="3"/>
      <c r="NDO163" s="3"/>
      <c r="NDP163" s="3"/>
      <c r="NDQ163" s="3"/>
      <c r="NDR163" s="3"/>
      <c r="NDS163" s="3"/>
      <c r="NDT163" s="3"/>
      <c r="NDU163" s="3"/>
      <c r="NDV163" s="3"/>
      <c r="NDW163" s="3"/>
      <c r="NDX163" s="3"/>
      <c r="NDY163" s="3"/>
      <c r="NDZ163" s="3"/>
      <c r="NEA163" s="3"/>
      <c r="NEB163" s="3"/>
      <c r="NEC163" s="3"/>
      <c r="NED163" s="3"/>
      <c r="NEE163" s="3"/>
      <c r="NEF163" s="3"/>
      <c r="NEG163" s="3"/>
      <c r="NEH163" s="3"/>
      <c r="NEI163" s="3"/>
      <c r="NEJ163" s="3"/>
      <c r="NEK163" s="3"/>
      <c r="NEL163" s="3"/>
      <c r="NEM163" s="3"/>
      <c r="NEN163" s="3"/>
      <c r="NEO163" s="3"/>
      <c r="NEP163" s="3"/>
      <c r="NEQ163" s="3"/>
      <c r="NER163" s="3"/>
      <c r="NES163" s="3"/>
      <c r="NET163" s="3"/>
      <c r="NEU163" s="3"/>
      <c r="NEV163" s="3"/>
      <c r="NEW163" s="3"/>
      <c r="NEX163" s="3"/>
      <c r="NEY163" s="3"/>
      <c r="NEZ163" s="3"/>
      <c r="NFA163" s="3"/>
      <c r="NFB163" s="3"/>
      <c r="NFC163" s="3"/>
      <c r="NFD163" s="3"/>
      <c r="NFE163" s="3"/>
      <c r="NFF163" s="3"/>
      <c r="NFG163" s="3"/>
      <c r="NFH163" s="3"/>
      <c r="NFI163" s="3"/>
      <c r="NFJ163" s="3"/>
      <c r="NFK163" s="3"/>
      <c r="NFL163" s="3"/>
      <c r="NFM163" s="3"/>
      <c r="NFN163" s="3"/>
      <c r="NFO163" s="3"/>
      <c r="NFP163" s="3"/>
      <c r="NFQ163" s="3"/>
      <c r="NFR163" s="3"/>
      <c r="NFS163" s="3"/>
      <c r="NFT163" s="3"/>
      <c r="NFU163" s="3"/>
      <c r="NFV163" s="3"/>
      <c r="NFW163" s="3"/>
      <c r="NFX163" s="3"/>
      <c r="NFY163" s="3"/>
      <c r="NFZ163" s="3"/>
      <c r="NGA163" s="3"/>
      <c r="NGB163" s="3"/>
      <c r="NGC163" s="3"/>
      <c r="NGD163" s="3"/>
      <c r="NGE163" s="3"/>
      <c r="NGF163" s="3"/>
      <c r="NGG163" s="3"/>
      <c r="NGH163" s="3"/>
      <c r="NGI163" s="3"/>
      <c r="NGJ163" s="3"/>
      <c r="NGK163" s="3"/>
      <c r="NGL163" s="3"/>
      <c r="NGM163" s="3"/>
      <c r="NGN163" s="3"/>
      <c r="NGO163" s="3"/>
      <c r="NGP163" s="3"/>
      <c r="NGQ163" s="3"/>
      <c r="NGR163" s="3"/>
      <c r="NGS163" s="3"/>
      <c r="NGT163" s="3"/>
      <c r="NGU163" s="3"/>
      <c r="NGV163" s="3"/>
      <c r="NGW163" s="3"/>
      <c r="NGX163" s="3"/>
      <c r="NGY163" s="3"/>
      <c r="NGZ163" s="3"/>
      <c r="NHA163" s="3"/>
      <c r="NHB163" s="3"/>
      <c r="NHC163" s="3"/>
      <c r="NHD163" s="3"/>
      <c r="NHE163" s="3"/>
      <c r="NHF163" s="3"/>
      <c r="NHG163" s="3"/>
      <c r="NHH163" s="3"/>
      <c r="NHI163" s="3"/>
      <c r="NHJ163" s="3"/>
      <c r="NHK163" s="3"/>
      <c r="NHL163" s="3"/>
      <c r="NHM163" s="3"/>
      <c r="NHN163" s="3"/>
      <c r="NHO163" s="3"/>
      <c r="NHP163" s="3"/>
      <c r="NHQ163" s="3"/>
      <c r="NHR163" s="3"/>
      <c r="NHS163" s="3"/>
      <c r="NHT163" s="3"/>
      <c r="NHU163" s="3"/>
      <c r="NHV163" s="3"/>
      <c r="NHW163" s="3"/>
      <c r="NHX163" s="3"/>
      <c r="NHY163" s="3"/>
      <c r="NHZ163" s="3"/>
      <c r="NIA163" s="3"/>
      <c r="NIB163" s="3"/>
      <c r="NIC163" s="3"/>
      <c r="NID163" s="3"/>
      <c r="NIE163" s="3"/>
      <c r="NIF163" s="3"/>
      <c r="NIG163" s="3"/>
      <c r="NIH163" s="3"/>
      <c r="NII163" s="3"/>
      <c r="NIJ163" s="3"/>
      <c r="NIK163" s="3"/>
      <c r="NIL163" s="3"/>
      <c r="NIM163" s="3"/>
      <c r="NIN163" s="3"/>
      <c r="NIO163" s="3"/>
      <c r="NIP163" s="3"/>
      <c r="NIQ163" s="3"/>
      <c r="NIR163" s="3"/>
      <c r="NIS163" s="3"/>
      <c r="NIT163" s="3"/>
      <c r="NIU163" s="3"/>
      <c r="NIV163" s="3"/>
      <c r="NIW163" s="3"/>
      <c r="NIX163" s="3"/>
      <c r="NIY163" s="3"/>
      <c r="NIZ163" s="3"/>
      <c r="NJA163" s="3"/>
      <c r="NJB163" s="3"/>
      <c r="NJC163" s="3"/>
      <c r="NJD163" s="3"/>
      <c r="NJE163" s="3"/>
      <c r="NJF163" s="3"/>
      <c r="NJG163" s="3"/>
      <c r="NJH163" s="3"/>
      <c r="NJI163" s="3"/>
      <c r="NJJ163" s="3"/>
      <c r="NJK163" s="3"/>
      <c r="NJL163" s="3"/>
      <c r="NJM163" s="3"/>
      <c r="NJN163" s="3"/>
      <c r="NJO163" s="3"/>
      <c r="NJP163" s="3"/>
      <c r="NJQ163" s="3"/>
      <c r="NJR163" s="3"/>
      <c r="NJS163" s="3"/>
      <c r="NJT163" s="3"/>
      <c r="NJU163" s="3"/>
      <c r="NJV163" s="3"/>
      <c r="NJW163" s="3"/>
      <c r="NJX163" s="3"/>
      <c r="NJY163" s="3"/>
      <c r="NJZ163" s="3"/>
      <c r="NKA163" s="3"/>
      <c r="NKB163" s="3"/>
      <c r="NKC163" s="3"/>
      <c r="NKD163" s="3"/>
      <c r="NKE163" s="3"/>
      <c r="NKF163" s="3"/>
      <c r="NKG163" s="3"/>
      <c r="NKH163" s="3"/>
      <c r="NKI163" s="3"/>
      <c r="NKJ163" s="3"/>
      <c r="NKK163" s="3"/>
      <c r="NKL163" s="3"/>
      <c r="NKM163" s="3"/>
      <c r="NKN163" s="3"/>
      <c r="NKO163" s="3"/>
      <c r="NKP163" s="3"/>
      <c r="NKQ163" s="3"/>
      <c r="NKR163" s="3"/>
      <c r="NKS163" s="3"/>
      <c r="NKT163" s="3"/>
      <c r="NKU163" s="3"/>
      <c r="NKV163" s="3"/>
      <c r="NKW163" s="3"/>
      <c r="NKX163" s="3"/>
      <c r="NKY163" s="3"/>
      <c r="NKZ163" s="3"/>
      <c r="NLA163" s="3"/>
      <c r="NLB163" s="3"/>
      <c r="NLC163" s="3"/>
      <c r="NLD163" s="3"/>
      <c r="NLE163" s="3"/>
      <c r="NLF163" s="3"/>
      <c r="NLG163" s="3"/>
      <c r="NLH163" s="3"/>
      <c r="NLI163" s="3"/>
      <c r="NLJ163" s="3"/>
      <c r="NLK163" s="3"/>
      <c r="NLL163" s="3"/>
      <c r="NLM163" s="3"/>
      <c r="NLN163" s="3"/>
      <c r="NLO163" s="3"/>
      <c r="NLP163" s="3"/>
      <c r="NLQ163" s="3"/>
      <c r="NLR163" s="3"/>
      <c r="NLS163" s="3"/>
      <c r="NLT163" s="3"/>
      <c r="NLU163" s="3"/>
      <c r="NLV163" s="3"/>
      <c r="NLW163" s="3"/>
      <c r="NLX163" s="3"/>
      <c r="NLY163" s="3"/>
      <c r="NLZ163" s="3"/>
      <c r="NMA163" s="3"/>
      <c r="NMB163" s="3"/>
      <c r="NMC163" s="3"/>
      <c r="NMD163" s="3"/>
      <c r="NME163" s="3"/>
      <c r="NMF163" s="3"/>
      <c r="NMG163" s="3"/>
      <c r="NMH163" s="3"/>
      <c r="NMI163" s="3"/>
      <c r="NMJ163" s="3"/>
      <c r="NMK163" s="3"/>
      <c r="NML163" s="3"/>
      <c r="NMM163" s="3"/>
      <c r="NMN163" s="3"/>
      <c r="NMO163" s="3"/>
      <c r="NMP163" s="3"/>
      <c r="NMQ163" s="3"/>
      <c r="NMR163" s="3"/>
      <c r="NMS163" s="3"/>
      <c r="NMT163" s="3"/>
      <c r="NMU163" s="3"/>
      <c r="NMV163" s="3"/>
      <c r="NMW163" s="3"/>
      <c r="NMX163" s="3"/>
      <c r="NMY163" s="3"/>
      <c r="NMZ163" s="3"/>
      <c r="NNA163" s="3"/>
      <c r="NNB163" s="3"/>
      <c r="NNC163" s="3"/>
      <c r="NND163" s="3"/>
      <c r="NNE163" s="3"/>
      <c r="NNF163" s="3"/>
      <c r="NNG163" s="3"/>
      <c r="NNH163" s="3"/>
      <c r="NNI163" s="3"/>
      <c r="NNJ163" s="3"/>
      <c r="NNK163" s="3"/>
      <c r="NNL163" s="3"/>
      <c r="NNM163" s="3"/>
      <c r="NNN163" s="3"/>
      <c r="NNO163" s="3"/>
      <c r="NNP163" s="3"/>
      <c r="NNQ163" s="3"/>
      <c r="NNR163" s="3"/>
      <c r="NNS163" s="3"/>
      <c r="NNT163" s="3"/>
      <c r="NNU163" s="3"/>
      <c r="NNV163" s="3"/>
      <c r="NNW163" s="3"/>
      <c r="NNX163" s="3"/>
      <c r="NNY163" s="3"/>
      <c r="NNZ163" s="3"/>
      <c r="NOA163" s="3"/>
      <c r="NOB163" s="3"/>
      <c r="NOC163" s="3"/>
      <c r="NOD163" s="3"/>
      <c r="NOE163" s="3"/>
      <c r="NOF163" s="3"/>
      <c r="NOG163" s="3"/>
      <c r="NOH163" s="3"/>
      <c r="NOI163" s="3"/>
      <c r="NOJ163" s="3"/>
      <c r="NOK163" s="3"/>
      <c r="NOL163" s="3"/>
      <c r="NOM163" s="3"/>
      <c r="NON163" s="3"/>
      <c r="NOO163" s="3"/>
      <c r="NOP163" s="3"/>
      <c r="NOQ163" s="3"/>
      <c r="NOR163" s="3"/>
      <c r="NOS163" s="3"/>
      <c r="NOT163" s="3"/>
      <c r="NOU163" s="3"/>
      <c r="NOV163" s="3"/>
      <c r="NOW163" s="3"/>
      <c r="NOX163" s="3"/>
      <c r="NOY163" s="3"/>
      <c r="NOZ163" s="3"/>
      <c r="NPA163" s="3"/>
      <c r="NPB163" s="3"/>
      <c r="NPC163" s="3"/>
      <c r="NPD163" s="3"/>
      <c r="NPE163" s="3"/>
      <c r="NPF163" s="3"/>
      <c r="NPG163" s="3"/>
      <c r="NPH163" s="3"/>
      <c r="NPI163" s="3"/>
      <c r="NPJ163" s="3"/>
      <c r="NPK163" s="3"/>
      <c r="NPL163" s="3"/>
      <c r="NPM163" s="3"/>
      <c r="NPN163" s="3"/>
      <c r="NPO163" s="3"/>
      <c r="NPP163" s="3"/>
      <c r="NPQ163" s="3"/>
      <c r="NPR163" s="3"/>
      <c r="NPS163" s="3"/>
      <c r="NPT163" s="3"/>
      <c r="NPU163" s="3"/>
      <c r="NPV163" s="3"/>
      <c r="NPW163" s="3"/>
      <c r="NPX163" s="3"/>
      <c r="NPY163" s="3"/>
      <c r="NPZ163" s="3"/>
      <c r="NQA163" s="3"/>
      <c r="NQB163" s="3"/>
      <c r="NQC163" s="3"/>
      <c r="NQD163" s="3"/>
      <c r="NQE163" s="3"/>
      <c r="NQF163" s="3"/>
      <c r="NQG163" s="3"/>
      <c r="NQH163" s="3"/>
      <c r="NQI163" s="3"/>
      <c r="NQJ163" s="3"/>
      <c r="NQK163" s="3"/>
      <c r="NQL163" s="3"/>
      <c r="NQM163" s="3"/>
      <c r="NQN163" s="3"/>
      <c r="NQO163" s="3"/>
      <c r="NQP163" s="3"/>
      <c r="NQQ163" s="3"/>
      <c r="NQR163" s="3"/>
      <c r="NQS163" s="3"/>
      <c r="NQT163" s="3"/>
      <c r="NQU163" s="3"/>
      <c r="NQV163" s="3"/>
      <c r="NQW163" s="3"/>
      <c r="NQX163" s="3"/>
      <c r="NQY163" s="3"/>
      <c r="NQZ163" s="3"/>
      <c r="NRA163" s="3"/>
      <c r="NRB163" s="3"/>
      <c r="NRC163" s="3"/>
      <c r="NRD163" s="3"/>
      <c r="NRE163" s="3"/>
      <c r="NRF163" s="3"/>
      <c r="NRG163" s="3"/>
      <c r="NRH163" s="3"/>
      <c r="NRI163" s="3"/>
      <c r="NRJ163" s="3"/>
      <c r="NRK163" s="3"/>
      <c r="NRL163" s="3"/>
      <c r="NRM163" s="3"/>
      <c r="NRN163" s="3"/>
      <c r="NRO163" s="3"/>
      <c r="NRP163" s="3"/>
      <c r="NRQ163" s="3"/>
      <c r="NRR163" s="3"/>
      <c r="NRS163" s="3"/>
      <c r="NRT163" s="3"/>
      <c r="NRU163" s="3"/>
      <c r="NRV163" s="3"/>
      <c r="NRW163" s="3"/>
      <c r="NRX163" s="3"/>
      <c r="NRY163" s="3"/>
      <c r="NRZ163" s="3"/>
      <c r="NSA163" s="3"/>
      <c r="NSB163" s="3"/>
      <c r="NSC163" s="3"/>
      <c r="NSD163" s="3"/>
      <c r="NSE163" s="3"/>
      <c r="NSF163" s="3"/>
      <c r="NSG163" s="3"/>
      <c r="NSH163" s="3"/>
      <c r="NSI163" s="3"/>
      <c r="NSJ163" s="3"/>
      <c r="NSK163" s="3"/>
      <c r="NSL163" s="3"/>
      <c r="NSM163" s="3"/>
      <c r="NSN163" s="3"/>
      <c r="NSO163" s="3"/>
      <c r="NSP163" s="3"/>
      <c r="NSQ163" s="3"/>
      <c r="NSR163" s="3"/>
      <c r="NSS163" s="3"/>
      <c r="NST163" s="3"/>
      <c r="NSU163" s="3"/>
      <c r="NSV163" s="3"/>
      <c r="NSW163" s="3"/>
      <c r="NSX163" s="3"/>
      <c r="NSY163" s="3"/>
      <c r="NSZ163" s="3"/>
      <c r="NTA163" s="3"/>
      <c r="NTB163" s="3"/>
      <c r="NTC163" s="3"/>
      <c r="NTD163" s="3"/>
      <c r="NTE163" s="3"/>
      <c r="NTF163" s="3"/>
      <c r="NTG163" s="3"/>
      <c r="NTH163" s="3"/>
      <c r="NTI163" s="3"/>
      <c r="NTJ163" s="3"/>
      <c r="NTK163" s="3"/>
      <c r="NTL163" s="3"/>
      <c r="NTM163" s="3"/>
      <c r="NTN163" s="3"/>
      <c r="NTO163" s="3"/>
      <c r="NTP163" s="3"/>
      <c r="NTQ163" s="3"/>
      <c r="NTR163" s="3"/>
      <c r="NTS163" s="3"/>
      <c r="NTT163" s="3"/>
      <c r="NTU163" s="3"/>
      <c r="NTV163" s="3"/>
      <c r="NTW163" s="3"/>
      <c r="NTX163" s="3"/>
      <c r="NTY163" s="3"/>
      <c r="NTZ163" s="3"/>
      <c r="NUA163" s="3"/>
      <c r="NUB163" s="3"/>
      <c r="NUC163" s="3"/>
      <c r="NUD163" s="3"/>
      <c r="NUE163" s="3"/>
      <c r="NUF163" s="3"/>
      <c r="NUG163" s="3"/>
      <c r="NUH163" s="3"/>
      <c r="NUI163" s="3"/>
      <c r="NUJ163" s="3"/>
      <c r="NUK163" s="3"/>
      <c r="NUL163" s="3"/>
      <c r="NUM163" s="3"/>
      <c r="NUN163" s="3"/>
      <c r="NUO163" s="3"/>
      <c r="NUP163" s="3"/>
      <c r="NUQ163" s="3"/>
      <c r="NUR163" s="3"/>
      <c r="NUS163" s="3"/>
      <c r="NUT163" s="3"/>
      <c r="NUU163" s="3"/>
      <c r="NUV163" s="3"/>
      <c r="NUW163" s="3"/>
      <c r="NUX163" s="3"/>
      <c r="NUY163" s="3"/>
      <c r="NUZ163" s="3"/>
      <c r="NVA163" s="3"/>
      <c r="NVB163" s="3"/>
      <c r="NVC163" s="3"/>
      <c r="NVD163" s="3"/>
      <c r="NVE163" s="3"/>
      <c r="NVF163" s="3"/>
      <c r="NVG163" s="3"/>
      <c r="NVH163" s="3"/>
      <c r="NVI163" s="3"/>
      <c r="NVJ163" s="3"/>
      <c r="NVK163" s="3"/>
      <c r="NVL163" s="3"/>
      <c r="NVM163" s="3"/>
      <c r="NVN163" s="3"/>
      <c r="NVO163" s="3"/>
      <c r="NVP163" s="3"/>
      <c r="NVQ163" s="3"/>
      <c r="NVR163" s="3"/>
      <c r="NVS163" s="3"/>
      <c r="NVT163" s="3"/>
      <c r="NVU163" s="3"/>
      <c r="NVV163" s="3"/>
      <c r="NVW163" s="3"/>
      <c r="NVX163" s="3"/>
      <c r="NVY163" s="3"/>
      <c r="NVZ163" s="3"/>
      <c r="NWA163" s="3"/>
      <c r="NWB163" s="3"/>
      <c r="NWC163" s="3"/>
      <c r="NWD163" s="3"/>
      <c r="NWE163" s="3"/>
      <c r="NWF163" s="3"/>
      <c r="NWG163" s="3"/>
      <c r="NWH163" s="3"/>
      <c r="NWI163" s="3"/>
      <c r="NWJ163" s="3"/>
      <c r="NWK163" s="3"/>
      <c r="NWL163" s="3"/>
      <c r="NWM163" s="3"/>
      <c r="NWN163" s="3"/>
      <c r="NWO163" s="3"/>
      <c r="NWP163" s="3"/>
      <c r="NWQ163" s="3"/>
      <c r="NWR163" s="3"/>
      <c r="NWS163" s="3"/>
      <c r="NWT163" s="3"/>
      <c r="NWU163" s="3"/>
      <c r="NWV163" s="3"/>
      <c r="NWW163" s="3"/>
      <c r="NWX163" s="3"/>
      <c r="NWY163" s="3"/>
      <c r="NWZ163" s="3"/>
      <c r="NXA163" s="3"/>
      <c r="NXB163" s="3"/>
      <c r="NXC163" s="3"/>
      <c r="NXD163" s="3"/>
      <c r="NXE163" s="3"/>
      <c r="NXF163" s="3"/>
      <c r="NXG163" s="3"/>
      <c r="NXH163" s="3"/>
      <c r="NXI163" s="3"/>
      <c r="NXJ163" s="3"/>
      <c r="NXK163" s="3"/>
      <c r="NXL163" s="3"/>
      <c r="NXM163" s="3"/>
      <c r="NXN163" s="3"/>
      <c r="NXO163" s="3"/>
      <c r="NXP163" s="3"/>
      <c r="NXQ163" s="3"/>
      <c r="NXR163" s="3"/>
      <c r="NXS163" s="3"/>
      <c r="NXT163" s="3"/>
      <c r="NXU163" s="3"/>
      <c r="NXV163" s="3"/>
      <c r="NXW163" s="3"/>
      <c r="NXX163" s="3"/>
      <c r="NXY163" s="3"/>
      <c r="NXZ163" s="3"/>
      <c r="NYA163" s="3"/>
      <c r="NYB163" s="3"/>
      <c r="NYC163" s="3"/>
      <c r="NYD163" s="3"/>
      <c r="NYE163" s="3"/>
      <c r="NYF163" s="3"/>
      <c r="NYG163" s="3"/>
      <c r="NYH163" s="3"/>
      <c r="NYI163" s="3"/>
      <c r="NYJ163" s="3"/>
      <c r="NYK163" s="3"/>
      <c r="NYL163" s="3"/>
      <c r="NYM163" s="3"/>
      <c r="NYN163" s="3"/>
      <c r="NYO163" s="3"/>
      <c r="NYP163" s="3"/>
      <c r="NYQ163" s="3"/>
      <c r="NYR163" s="3"/>
      <c r="NYS163" s="3"/>
      <c r="NYT163" s="3"/>
      <c r="NYU163" s="3"/>
      <c r="NYV163" s="3"/>
      <c r="NYW163" s="3"/>
      <c r="NYX163" s="3"/>
      <c r="NYY163" s="3"/>
      <c r="NYZ163" s="3"/>
      <c r="NZA163" s="3"/>
      <c r="NZB163" s="3"/>
      <c r="NZC163" s="3"/>
      <c r="NZD163" s="3"/>
      <c r="NZE163" s="3"/>
      <c r="NZF163" s="3"/>
      <c r="NZG163" s="3"/>
      <c r="NZH163" s="3"/>
      <c r="NZI163" s="3"/>
      <c r="NZJ163" s="3"/>
      <c r="NZK163" s="3"/>
      <c r="NZL163" s="3"/>
      <c r="NZM163" s="3"/>
      <c r="NZN163" s="3"/>
      <c r="NZO163" s="3"/>
      <c r="NZP163" s="3"/>
      <c r="NZQ163" s="3"/>
      <c r="NZR163" s="3"/>
      <c r="NZS163" s="3"/>
      <c r="NZT163" s="3"/>
      <c r="NZU163" s="3"/>
      <c r="NZV163" s="3"/>
      <c r="NZW163" s="3"/>
      <c r="NZX163" s="3"/>
      <c r="NZY163" s="3"/>
      <c r="NZZ163" s="3"/>
      <c r="OAA163" s="3"/>
      <c r="OAB163" s="3"/>
      <c r="OAC163" s="3"/>
      <c r="OAD163" s="3"/>
      <c r="OAE163" s="3"/>
      <c r="OAF163" s="3"/>
      <c r="OAG163" s="3"/>
      <c r="OAH163" s="3"/>
      <c r="OAI163" s="3"/>
      <c r="OAJ163" s="3"/>
      <c r="OAK163" s="3"/>
      <c r="OAL163" s="3"/>
      <c r="OAM163" s="3"/>
      <c r="OAN163" s="3"/>
      <c r="OAO163" s="3"/>
      <c r="OAP163" s="3"/>
      <c r="OAQ163" s="3"/>
      <c r="OAR163" s="3"/>
      <c r="OAS163" s="3"/>
      <c r="OAT163" s="3"/>
      <c r="OAU163" s="3"/>
      <c r="OAV163" s="3"/>
      <c r="OAW163" s="3"/>
      <c r="OAX163" s="3"/>
      <c r="OAY163" s="3"/>
      <c r="OAZ163" s="3"/>
      <c r="OBA163" s="3"/>
      <c r="OBB163" s="3"/>
      <c r="OBC163" s="3"/>
      <c r="OBD163" s="3"/>
      <c r="OBE163" s="3"/>
      <c r="OBF163" s="3"/>
      <c r="OBG163" s="3"/>
      <c r="OBH163" s="3"/>
      <c r="OBI163" s="3"/>
      <c r="OBJ163" s="3"/>
      <c r="OBK163" s="3"/>
      <c r="OBL163" s="3"/>
      <c r="OBM163" s="3"/>
      <c r="OBN163" s="3"/>
      <c r="OBO163" s="3"/>
      <c r="OBP163" s="3"/>
      <c r="OBQ163" s="3"/>
      <c r="OBR163" s="3"/>
      <c r="OBS163" s="3"/>
      <c r="OBT163" s="3"/>
      <c r="OBU163" s="3"/>
      <c r="OBV163" s="3"/>
      <c r="OBW163" s="3"/>
      <c r="OBX163" s="3"/>
      <c r="OBY163" s="3"/>
      <c r="OBZ163" s="3"/>
      <c r="OCA163" s="3"/>
      <c r="OCB163" s="3"/>
      <c r="OCC163" s="3"/>
      <c r="OCD163" s="3"/>
      <c r="OCE163" s="3"/>
      <c r="OCF163" s="3"/>
      <c r="OCG163" s="3"/>
      <c r="OCH163" s="3"/>
      <c r="OCI163" s="3"/>
      <c r="OCJ163" s="3"/>
      <c r="OCK163" s="3"/>
      <c r="OCL163" s="3"/>
      <c r="OCM163" s="3"/>
      <c r="OCN163" s="3"/>
      <c r="OCO163" s="3"/>
      <c r="OCP163" s="3"/>
      <c r="OCQ163" s="3"/>
      <c r="OCR163" s="3"/>
      <c r="OCS163" s="3"/>
      <c r="OCT163" s="3"/>
      <c r="OCU163" s="3"/>
      <c r="OCV163" s="3"/>
      <c r="OCW163" s="3"/>
      <c r="OCX163" s="3"/>
      <c r="OCY163" s="3"/>
      <c r="OCZ163" s="3"/>
      <c r="ODA163" s="3"/>
      <c r="ODB163" s="3"/>
      <c r="ODC163" s="3"/>
      <c r="ODD163" s="3"/>
      <c r="ODE163" s="3"/>
      <c r="ODF163" s="3"/>
      <c r="ODG163" s="3"/>
      <c r="ODH163" s="3"/>
      <c r="ODI163" s="3"/>
      <c r="ODJ163" s="3"/>
      <c r="ODK163" s="3"/>
      <c r="ODL163" s="3"/>
      <c r="ODM163" s="3"/>
      <c r="ODN163" s="3"/>
      <c r="ODO163" s="3"/>
      <c r="ODP163" s="3"/>
      <c r="ODQ163" s="3"/>
      <c r="ODR163" s="3"/>
      <c r="ODS163" s="3"/>
      <c r="ODT163" s="3"/>
      <c r="ODU163" s="3"/>
      <c r="ODV163" s="3"/>
      <c r="ODW163" s="3"/>
      <c r="ODX163" s="3"/>
      <c r="ODY163" s="3"/>
      <c r="ODZ163" s="3"/>
      <c r="OEA163" s="3"/>
      <c r="OEB163" s="3"/>
      <c r="OEC163" s="3"/>
      <c r="OED163" s="3"/>
      <c r="OEE163" s="3"/>
      <c r="OEF163" s="3"/>
      <c r="OEG163" s="3"/>
      <c r="OEH163" s="3"/>
      <c r="OEI163" s="3"/>
      <c r="OEJ163" s="3"/>
      <c r="OEK163" s="3"/>
      <c r="OEL163" s="3"/>
      <c r="OEM163" s="3"/>
      <c r="OEN163" s="3"/>
      <c r="OEO163" s="3"/>
      <c r="OEP163" s="3"/>
      <c r="OEQ163" s="3"/>
      <c r="OER163" s="3"/>
      <c r="OES163" s="3"/>
      <c r="OET163" s="3"/>
      <c r="OEU163" s="3"/>
      <c r="OEV163" s="3"/>
      <c r="OEW163" s="3"/>
      <c r="OEX163" s="3"/>
      <c r="OEY163" s="3"/>
      <c r="OEZ163" s="3"/>
      <c r="OFA163" s="3"/>
      <c r="OFB163" s="3"/>
      <c r="OFC163" s="3"/>
      <c r="OFD163" s="3"/>
      <c r="OFE163" s="3"/>
      <c r="OFF163" s="3"/>
      <c r="OFG163" s="3"/>
      <c r="OFH163" s="3"/>
      <c r="OFI163" s="3"/>
      <c r="OFJ163" s="3"/>
      <c r="OFK163" s="3"/>
      <c r="OFL163" s="3"/>
      <c r="OFM163" s="3"/>
      <c r="OFN163" s="3"/>
      <c r="OFO163" s="3"/>
      <c r="OFP163" s="3"/>
      <c r="OFQ163" s="3"/>
      <c r="OFR163" s="3"/>
      <c r="OFS163" s="3"/>
      <c r="OFT163" s="3"/>
      <c r="OFU163" s="3"/>
      <c r="OFV163" s="3"/>
      <c r="OFW163" s="3"/>
      <c r="OFX163" s="3"/>
      <c r="OFY163" s="3"/>
      <c r="OFZ163" s="3"/>
      <c r="OGA163" s="3"/>
      <c r="OGB163" s="3"/>
      <c r="OGC163" s="3"/>
      <c r="OGD163" s="3"/>
      <c r="OGE163" s="3"/>
      <c r="OGF163" s="3"/>
      <c r="OGG163" s="3"/>
      <c r="OGH163" s="3"/>
      <c r="OGI163" s="3"/>
      <c r="OGJ163" s="3"/>
      <c r="OGK163" s="3"/>
      <c r="OGL163" s="3"/>
      <c r="OGM163" s="3"/>
      <c r="OGN163" s="3"/>
      <c r="OGO163" s="3"/>
      <c r="OGP163" s="3"/>
      <c r="OGQ163" s="3"/>
      <c r="OGR163" s="3"/>
      <c r="OGS163" s="3"/>
      <c r="OGT163" s="3"/>
      <c r="OGU163" s="3"/>
      <c r="OGV163" s="3"/>
      <c r="OGW163" s="3"/>
      <c r="OGX163" s="3"/>
      <c r="OGY163" s="3"/>
      <c r="OGZ163" s="3"/>
      <c r="OHA163" s="3"/>
      <c r="OHB163" s="3"/>
      <c r="OHC163" s="3"/>
      <c r="OHD163" s="3"/>
      <c r="OHE163" s="3"/>
      <c r="OHF163" s="3"/>
      <c r="OHG163" s="3"/>
      <c r="OHH163" s="3"/>
      <c r="OHI163" s="3"/>
      <c r="OHJ163" s="3"/>
      <c r="OHK163" s="3"/>
      <c r="OHL163" s="3"/>
      <c r="OHM163" s="3"/>
      <c r="OHN163" s="3"/>
      <c r="OHO163" s="3"/>
      <c r="OHP163" s="3"/>
      <c r="OHQ163" s="3"/>
      <c r="OHR163" s="3"/>
      <c r="OHS163" s="3"/>
      <c r="OHT163" s="3"/>
      <c r="OHU163" s="3"/>
      <c r="OHV163" s="3"/>
      <c r="OHW163" s="3"/>
      <c r="OHX163" s="3"/>
      <c r="OHY163" s="3"/>
      <c r="OHZ163" s="3"/>
      <c r="OIA163" s="3"/>
      <c r="OIB163" s="3"/>
      <c r="OIC163" s="3"/>
      <c r="OID163" s="3"/>
      <c r="OIE163" s="3"/>
      <c r="OIF163" s="3"/>
      <c r="OIG163" s="3"/>
      <c r="OIH163" s="3"/>
      <c r="OII163" s="3"/>
      <c r="OIJ163" s="3"/>
      <c r="OIK163" s="3"/>
      <c r="OIL163" s="3"/>
      <c r="OIM163" s="3"/>
      <c r="OIN163" s="3"/>
      <c r="OIO163" s="3"/>
      <c r="OIP163" s="3"/>
      <c r="OIQ163" s="3"/>
      <c r="OIR163" s="3"/>
      <c r="OIS163" s="3"/>
      <c r="OIT163" s="3"/>
      <c r="OIU163" s="3"/>
      <c r="OIV163" s="3"/>
      <c r="OIW163" s="3"/>
      <c r="OIX163" s="3"/>
      <c r="OIY163" s="3"/>
      <c r="OIZ163" s="3"/>
      <c r="OJA163" s="3"/>
      <c r="OJB163" s="3"/>
      <c r="OJC163" s="3"/>
      <c r="OJD163" s="3"/>
      <c r="OJE163" s="3"/>
      <c r="OJF163" s="3"/>
      <c r="OJG163" s="3"/>
      <c r="OJH163" s="3"/>
      <c r="OJI163" s="3"/>
      <c r="OJJ163" s="3"/>
      <c r="OJK163" s="3"/>
      <c r="OJL163" s="3"/>
      <c r="OJM163" s="3"/>
      <c r="OJN163" s="3"/>
      <c r="OJO163" s="3"/>
      <c r="OJP163" s="3"/>
      <c r="OJQ163" s="3"/>
      <c r="OJR163" s="3"/>
      <c r="OJS163" s="3"/>
      <c r="OJT163" s="3"/>
      <c r="OJU163" s="3"/>
      <c r="OJV163" s="3"/>
      <c r="OJW163" s="3"/>
      <c r="OJX163" s="3"/>
      <c r="OJY163" s="3"/>
      <c r="OJZ163" s="3"/>
      <c r="OKA163" s="3"/>
      <c r="OKB163" s="3"/>
      <c r="OKC163" s="3"/>
      <c r="OKD163" s="3"/>
      <c r="OKE163" s="3"/>
      <c r="OKF163" s="3"/>
      <c r="OKG163" s="3"/>
      <c r="OKH163" s="3"/>
      <c r="OKI163" s="3"/>
      <c r="OKJ163" s="3"/>
      <c r="OKK163" s="3"/>
      <c r="OKL163" s="3"/>
      <c r="OKM163" s="3"/>
      <c r="OKN163" s="3"/>
      <c r="OKO163" s="3"/>
      <c r="OKP163" s="3"/>
      <c r="OKQ163" s="3"/>
      <c r="OKR163" s="3"/>
      <c r="OKS163" s="3"/>
      <c r="OKT163" s="3"/>
      <c r="OKU163" s="3"/>
      <c r="OKV163" s="3"/>
      <c r="OKW163" s="3"/>
      <c r="OKX163" s="3"/>
      <c r="OKY163" s="3"/>
      <c r="OKZ163" s="3"/>
      <c r="OLA163" s="3"/>
      <c r="OLB163" s="3"/>
      <c r="OLC163" s="3"/>
      <c r="OLD163" s="3"/>
      <c r="OLE163" s="3"/>
      <c r="OLF163" s="3"/>
      <c r="OLG163" s="3"/>
      <c r="OLH163" s="3"/>
      <c r="OLI163" s="3"/>
      <c r="OLJ163" s="3"/>
      <c r="OLK163" s="3"/>
      <c r="OLL163" s="3"/>
      <c r="OLM163" s="3"/>
      <c r="OLN163" s="3"/>
      <c r="OLO163" s="3"/>
      <c r="OLP163" s="3"/>
      <c r="OLQ163" s="3"/>
      <c r="OLR163" s="3"/>
      <c r="OLS163" s="3"/>
      <c r="OLT163" s="3"/>
      <c r="OLU163" s="3"/>
      <c r="OLV163" s="3"/>
      <c r="OLW163" s="3"/>
      <c r="OLX163" s="3"/>
      <c r="OLY163" s="3"/>
      <c r="OLZ163" s="3"/>
      <c r="OMA163" s="3"/>
      <c r="OMB163" s="3"/>
      <c r="OMC163" s="3"/>
      <c r="OMD163" s="3"/>
      <c r="OME163" s="3"/>
      <c r="OMF163" s="3"/>
      <c r="OMG163" s="3"/>
      <c r="OMH163" s="3"/>
      <c r="OMI163" s="3"/>
      <c r="OMJ163" s="3"/>
      <c r="OMK163" s="3"/>
      <c r="OML163" s="3"/>
      <c r="OMM163" s="3"/>
      <c r="OMN163" s="3"/>
      <c r="OMO163" s="3"/>
      <c r="OMP163" s="3"/>
      <c r="OMQ163" s="3"/>
      <c r="OMR163" s="3"/>
      <c r="OMS163" s="3"/>
      <c r="OMT163" s="3"/>
      <c r="OMU163" s="3"/>
      <c r="OMV163" s="3"/>
      <c r="OMW163" s="3"/>
      <c r="OMX163" s="3"/>
      <c r="OMY163" s="3"/>
      <c r="OMZ163" s="3"/>
      <c r="ONA163" s="3"/>
      <c r="ONB163" s="3"/>
      <c r="ONC163" s="3"/>
      <c r="OND163" s="3"/>
      <c r="ONE163" s="3"/>
      <c r="ONF163" s="3"/>
      <c r="ONG163" s="3"/>
      <c r="ONH163" s="3"/>
      <c r="ONI163" s="3"/>
      <c r="ONJ163" s="3"/>
      <c r="ONK163" s="3"/>
      <c r="ONL163" s="3"/>
      <c r="ONM163" s="3"/>
      <c r="ONN163" s="3"/>
      <c r="ONO163" s="3"/>
      <c r="ONP163" s="3"/>
      <c r="ONQ163" s="3"/>
      <c r="ONR163" s="3"/>
      <c r="ONS163" s="3"/>
      <c r="ONT163" s="3"/>
      <c r="ONU163" s="3"/>
      <c r="ONV163" s="3"/>
      <c r="ONW163" s="3"/>
      <c r="ONX163" s="3"/>
      <c r="ONY163" s="3"/>
      <c r="ONZ163" s="3"/>
      <c r="OOA163" s="3"/>
      <c r="OOB163" s="3"/>
      <c r="OOC163" s="3"/>
      <c r="OOD163" s="3"/>
      <c r="OOE163" s="3"/>
      <c r="OOF163" s="3"/>
      <c r="OOG163" s="3"/>
      <c r="OOH163" s="3"/>
      <c r="OOI163" s="3"/>
      <c r="OOJ163" s="3"/>
      <c r="OOK163" s="3"/>
      <c r="OOL163" s="3"/>
      <c r="OOM163" s="3"/>
      <c r="OON163" s="3"/>
      <c r="OOO163" s="3"/>
      <c r="OOP163" s="3"/>
      <c r="OOQ163" s="3"/>
      <c r="OOR163" s="3"/>
      <c r="OOS163" s="3"/>
      <c r="OOT163" s="3"/>
      <c r="OOU163" s="3"/>
      <c r="OOV163" s="3"/>
      <c r="OOW163" s="3"/>
      <c r="OOX163" s="3"/>
      <c r="OOY163" s="3"/>
      <c r="OOZ163" s="3"/>
      <c r="OPA163" s="3"/>
      <c r="OPB163" s="3"/>
      <c r="OPC163" s="3"/>
      <c r="OPD163" s="3"/>
      <c r="OPE163" s="3"/>
      <c r="OPF163" s="3"/>
      <c r="OPG163" s="3"/>
      <c r="OPH163" s="3"/>
      <c r="OPI163" s="3"/>
      <c r="OPJ163" s="3"/>
      <c r="OPK163" s="3"/>
      <c r="OPL163" s="3"/>
      <c r="OPM163" s="3"/>
      <c r="OPN163" s="3"/>
      <c r="OPO163" s="3"/>
      <c r="OPP163" s="3"/>
      <c r="OPQ163" s="3"/>
      <c r="OPR163" s="3"/>
      <c r="OPS163" s="3"/>
      <c r="OPT163" s="3"/>
      <c r="OPU163" s="3"/>
      <c r="OPV163" s="3"/>
      <c r="OPW163" s="3"/>
      <c r="OPX163" s="3"/>
      <c r="OPY163" s="3"/>
      <c r="OPZ163" s="3"/>
      <c r="OQA163" s="3"/>
      <c r="OQB163" s="3"/>
      <c r="OQC163" s="3"/>
      <c r="OQD163" s="3"/>
      <c r="OQE163" s="3"/>
      <c r="OQF163" s="3"/>
      <c r="OQG163" s="3"/>
      <c r="OQH163" s="3"/>
      <c r="OQI163" s="3"/>
      <c r="OQJ163" s="3"/>
      <c r="OQK163" s="3"/>
      <c r="OQL163" s="3"/>
      <c r="OQM163" s="3"/>
      <c r="OQN163" s="3"/>
      <c r="OQO163" s="3"/>
      <c r="OQP163" s="3"/>
      <c r="OQQ163" s="3"/>
      <c r="OQR163" s="3"/>
      <c r="OQS163" s="3"/>
      <c r="OQT163" s="3"/>
      <c r="OQU163" s="3"/>
      <c r="OQV163" s="3"/>
      <c r="OQW163" s="3"/>
      <c r="OQX163" s="3"/>
      <c r="OQY163" s="3"/>
      <c r="OQZ163" s="3"/>
      <c r="ORA163" s="3"/>
      <c r="ORB163" s="3"/>
      <c r="ORC163" s="3"/>
      <c r="ORD163" s="3"/>
      <c r="ORE163" s="3"/>
      <c r="ORF163" s="3"/>
      <c r="ORG163" s="3"/>
      <c r="ORH163" s="3"/>
      <c r="ORI163" s="3"/>
      <c r="ORJ163" s="3"/>
      <c r="ORK163" s="3"/>
      <c r="ORL163" s="3"/>
      <c r="ORM163" s="3"/>
      <c r="ORN163" s="3"/>
      <c r="ORO163" s="3"/>
      <c r="ORP163" s="3"/>
      <c r="ORQ163" s="3"/>
      <c r="ORR163" s="3"/>
      <c r="ORS163" s="3"/>
      <c r="ORT163" s="3"/>
      <c r="ORU163" s="3"/>
      <c r="ORV163" s="3"/>
      <c r="ORW163" s="3"/>
      <c r="ORX163" s="3"/>
      <c r="ORY163" s="3"/>
      <c r="ORZ163" s="3"/>
      <c r="OSA163" s="3"/>
      <c r="OSB163" s="3"/>
      <c r="OSC163" s="3"/>
      <c r="OSD163" s="3"/>
      <c r="OSE163" s="3"/>
      <c r="OSF163" s="3"/>
      <c r="OSG163" s="3"/>
      <c r="OSH163" s="3"/>
      <c r="OSI163" s="3"/>
      <c r="OSJ163" s="3"/>
      <c r="OSK163" s="3"/>
      <c r="OSL163" s="3"/>
      <c r="OSM163" s="3"/>
      <c r="OSN163" s="3"/>
      <c r="OSO163" s="3"/>
      <c r="OSP163" s="3"/>
      <c r="OSQ163" s="3"/>
      <c r="OSR163" s="3"/>
      <c r="OSS163" s="3"/>
      <c r="OST163" s="3"/>
      <c r="OSU163" s="3"/>
      <c r="OSV163" s="3"/>
      <c r="OSW163" s="3"/>
      <c r="OSX163" s="3"/>
      <c r="OSY163" s="3"/>
      <c r="OSZ163" s="3"/>
      <c r="OTA163" s="3"/>
      <c r="OTB163" s="3"/>
      <c r="OTC163" s="3"/>
      <c r="OTD163" s="3"/>
      <c r="OTE163" s="3"/>
      <c r="OTF163" s="3"/>
      <c r="OTG163" s="3"/>
      <c r="OTH163" s="3"/>
      <c r="OTI163" s="3"/>
      <c r="OTJ163" s="3"/>
      <c r="OTK163" s="3"/>
      <c r="OTL163" s="3"/>
      <c r="OTM163" s="3"/>
      <c r="OTN163" s="3"/>
      <c r="OTO163" s="3"/>
      <c r="OTP163" s="3"/>
      <c r="OTQ163" s="3"/>
      <c r="OTR163" s="3"/>
      <c r="OTS163" s="3"/>
      <c r="OTT163" s="3"/>
      <c r="OTU163" s="3"/>
      <c r="OTV163" s="3"/>
      <c r="OTW163" s="3"/>
      <c r="OTX163" s="3"/>
      <c r="OTY163" s="3"/>
      <c r="OTZ163" s="3"/>
      <c r="OUA163" s="3"/>
      <c r="OUB163" s="3"/>
      <c r="OUC163" s="3"/>
      <c r="OUD163" s="3"/>
      <c r="OUE163" s="3"/>
      <c r="OUF163" s="3"/>
      <c r="OUG163" s="3"/>
      <c r="OUH163" s="3"/>
      <c r="OUI163" s="3"/>
      <c r="OUJ163" s="3"/>
      <c r="OUK163" s="3"/>
      <c r="OUL163" s="3"/>
      <c r="OUM163" s="3"/>
      <c r="OUN163" s="3"/>
      <c r="OUO163" s="3"/>
      <c r="OUP163" s="3"/>
      <c r="OUQ163" s="3"/>
      <c r="OUR163" s="3"/>
      <c r="OUS163" s="3"/>
      <c r="OUT163" s="3"/>
      <c r="OUU163" s="3"/>
      <c r="OUV163" s="3"/>
      <c r="OUW163" s="3"/>
      <c r="OUX163" s="3"/>
      <c r="OUY163" s="3"/>
      <c r="OUZ163" s="3"/>
      <c r="OVA163" s="3"/>
      <c r="OVB163" s="3"/>
      <c r="OVC163" s="3"/>
      <c r="OVD163" s="3"/>
      <c r="OVE163" s="3"/>
      <c r="OVF163" s="3"/>
      <c r="OVG163" s="3"/>
      <c r="OVH163" s="3"/>
      <c r="OVI163" s="3"/>
      <c r="OVJ163" s="3"/>
      <c r="OVK163" s="3"/>
      <c r="OVL163" s="3"/>
      <c r="OVM163" s="3"/>
      <c r="OVN163" s="3"/>
      <c r="OVO163" s="3"/>
      <c r="OVP163" s="3"/>
      <c r="OVQ163" s="3"/>
      <c r="OVR163" s="3"/>
      <c r="OVS163" s="3"/>
      <c r="OVT163" s="3"/>
      <c r="OVU163" s="3"/>
      <c r="OVV163" s="3"/>
      <c r="OVW163" s="3"/>
      <c r="OVX163" s="3"/>
      <c r="OVY163" s="3"/>
      <c r="OVZ163" s="3"/>
      <c r="OWA163" s="3"/>
      <c r="OWB163" s="3"/>
      <c r="OWC163" s="3"/>
      <c r="OWD163" s="3"/>
      <c r="OWE163" s="3"/>
      <c r="OWF163" s="3"/>
      <c r="OWG163" s="3"/>
      <c r="OWH163" s="3"/>
      <c r="OWI163" s="3"/>
      <c r="OWJ163" s="3"/>
      <c r="OWK163" s="3"/>
      <c r="OWL163" s="3"/>
      <c r="OWM163" s="3"/>
      <c r="OWN163" s="3"/>
      <c r="OWO163" s="3"/>
      <c r="OWP163" s="3"/>
      <c r="OWQ163" s="3"/>
      <c r="OWR163" s="3"/>
      <c r="OWS163" s="3"/>
      <c r="OWT163" s="3"/>
      <c r="OWU163" s="3"/>
      <c r="OWV163" s="3"/>
      <c r="OWW163" s="3"/>
      <c r="OWX163" s="3"/>
      <c r="OWY163" s="3"/>
      <c r="OWZ163" s="3"/>
      <c r="OXA163" s="3"/>
      <c r="OXB163" s="3"/>
      <c r="OXC163" s="3"/>
      <c r="OXD163" s="3"/>
      <c r="OXE163" s="3"/>
      <c r="OXF163" s="3"/>
      <c r="OXG163" s="3"/>
      <c r="OXH163" s="3"/>
      <c r="OXI163" s="3"/>
      <c r="OXJ163" s="3"/>
      <c r="OXK163" s="3"/>
      <c r="OXL163" s="3"/>
      <c r="OXM163" s="3"/>
      <c r="OXN163" s="3"/>
      <c r="OXO163" s="3"/>
      <c r="OXP163" s="3"/>
      <c r="OXQ163" s="3"/>
      <c r="OXR163" s="3"/>
      <c r="OXS163" s="3"/>
      <c r="OXT163" s="3"/>
      <c r="OXU163" s="3"/>
      <c r="OXV163" s="3"/>
      <c r="OXW163" s="3"/>
      <c r="OXX163" s="3"/>
      <c r="OXY163" s="3"/>
      <c r="OXZ163" s="3"/>
      <c r="OYA163" s="3"/>
      <c r="OYB163" s="3"/>
      <c r="OYC163" s="3"/>
      <c r="OYD163" s="3"/>
      <c r="OYE163" s="3"/>
      <c r="OYF163" s="3"/>
      <c r="OYG163" s="3"/>
      <c r="OYH163" s="3"/>
      <c r="OYI163" s="3"/>
      <c r="OYJ163" s="3"/>
      <c r="OYK163" s="3"/>
      <c r="OYL163" s="3"/>
      <c r="OYM163" s="3"/>
      <c r="OYN163" s="3"/>
      <c r="OYO163" s="3"/>
      <c r="OYP163" s="3"/>
      <c r="OYQ163" s="3"/>
      <c r="OYR163" s="3"/>
      <c r="OYS163" s="3"/>
      <c r="OYT163" s="3"/>
      <c r="OYU163" s="3"/>
      <c r="OYV163" s="3"/>
      <c r="OYW163" s="3"/>
      <c r="OYX163" s="3"/>
      <c r="OYY163" s="3"/>
      <c r="OYZ163" s="3"/>
      <c r="OZA163" s="3"/>
      <c r="OZB163" s="3"/>
      <c r="OZC163" s="3"/>
      <c r="OZD163" s="3"/>
      <c r="OZE163" s="3"/>
      <c r="OZF163" s="3"/>
      <c r="OZG163" s="3"/>
      <c r="OZH163" s="3"/>
      <c r="OZI163" s="3"/>
      <c r="OZJ163" s="3"/>
      <c r="OZK163" s="3"/>
      <c r="OZL163" s="3"/>
      <c r="OZM163" s="3"/>
      <c r="OZN163" s="3"/>
      <c r="OZO163" s="3"/>
      <c r="OZP163" s="3"/>
      <c r="OZQ163" s="3"/>
      <c r="OZR163" s="3"/>
      <c r="OZS163" s="3"/>
      <c r="OZT163" s="3"/>
      <c r="OZU163" s="3"/>
      <c r="OZV163" s="3"/>
      <c r="OZW163" s="3"/>
      <c r="OZX163" s="3"/>
      <c r="OZY163" s="3"/>
      <c r="OZZ163" s="3"/>
      <c r="PAA163" s="3"/>
      <c r="PAB163" s="3"/>
      <c r="PAC163" s="3"/>
      <c r="PAD163" s="3"/>
      <c r="PAE163" s="3"/>
      <c r="PAF163" s="3"/>
      <c r="PAG163" s="3"/>
      <c r="PAH163" s="3"/>
      <c r="PAI163" s="3"/>
      <c r="PAJ163" s="3"/>
      <c r="PAK163" s="3"/>
      <c r="PAL163" s="3"/>
      <c r="PAM163" s="3"/>
      <c r="PAN163" s="3"/>
      <c r="PAO163" s="3"/>
      <c r="PAP163" s="3"/>
      <c r="PAQ163" s="3"/>
      <c r="PAR163" s="3"/>
      <c r="PAS163" s="3"/>
      <c r="PAT163" s="3"/>
      <c r="PAU163" s="3"/>
      <c r="PAV163" s="3"/>
      <c r="PAW163" s="3"/>
      <c r="PAX163" s="3"/>
      <c r="PAY163" s="3"/>
      <c r="PAZ163" s="3"/>
      <c r="PBA163" s="3"/>
      <c r="PBB163" s="3"/>
      <c r="PBC163" s="3"/>
      <c r="PBD163" s="3"/>
      <c r="PBE163" s="3"/>
      <c r="PBF163" s="3"/>
      <c r="PBG163" s="3"/>
      <c r="PBH163" s="3"/>
      <c r="PBI163" s="3"/>
      <c r="PBJ163" s="3"/>
      <c r="PBK163" s="3"/>
      <c r="PBL163" s="3"/>
      <c r="PBM163" s="3"/>
      <c r="PBN163" s="3"/>
      <c r="PBO163" s="3"/>
      <c r="PBP163" s="3"/>
      <c r="PBQ163" s="3"/>
      <c r="PBR163" s="3"/>
      <c r="PBS163" s="3"/>
      <c r="PBT163" s="3"/>
      <c r="PBU163" s="3"/>
      <c r="PBV163" s="3"/>
      <c r="PBW163" s="3"/>
      <c r="PBX163" s="3"/>
      <c r="PBY163" s="3"/>
      <c r="PBZ163" s="3"/>
      <c r="PCA163" s="3"/>
      <c r="PCB163" s="3"/>
      <c r="PCC163" s="3"/>
      <c r="PCD163" s="3"/>
      <c r="PCE163" s="3"/>
      <c r="PCF163" s="3"/>
      <c r="PCG163" s="3"/>
      <c r="PCH163" s="3"/>
      <c r="PCI163" s="3"/>
      <c r="PCJ163" s="3"/>
      <c r="PCK163" s="3"/>
      <c r="PCL163" s="3"/>
      <c r="PCM163" s="3"/>
      <c r="PCN163" s="3"/>
      <c r="PCO163" s="3"/>
      <c r="PCP163" s="3"/>
      <c r="PCQ163" s="3"/>
      <c r="PCR163" s="3"/>
      <c r="PCS163" s="3"/>
      <c r="PCT163" s="3"/>
      <c r="PCU163" s="3"/>
      <c r="PCV163" s="3"/>
      <c r="PCW163" s="3"/>
      <c r="PCX163" s="3"/>
      <c r="PCY163" s="3"/>
      <c r="PCZ163" s="3"/>
      <c r="PDA163" s="3"/>
      <c r="PDB163" s="3"/>
      <c r="PDC163" s="3"/>
      <c r="PDD163" s="3"/>
      <c r="PDE163" s="3"/>
      <c r="PDF163" s="3"/>
      <c r="PDG163" s="3"/>
      <c r="PDH163" s="3"/>
      <c r="PDI163" s="3"/>
      <c r="PDJ163" s="3"/>
      <c r="PDK163" s="3"/>
      <c r="PDL163" s="3"/>
      <c r="PDM163" s="3"/>
      <c r="PDN163" s="3"/>
      <c r="PDO163" s="3"/>
      <c r="PDP163" s="3"/>
      <c r="PDQ163" s="3"/>
      <c r="PDR163" s="3"/>
      <c r="PDS163" s="3"/>
      <c r="PDT163" s="3"/>
      <c r="PDU163" s="3"/>
      <c r="PDV163" s="3"/>
      <c r="PDW163" s="3"/>
      <c r="PDX163" s="3"/>
      <c r="PDY163" s="3"/>
      <c r="PDZ163" s="3"/>
      <c r="PEA163" s="3"/>
      <c r="PEB163" s="3"/>
      <c r="PEC163" s="3"/>
      <c r="PED163" s="3"/>
      <c r="PEE163" s="3"/>
      <c r="PEF163" s="3"/>
      <c r="PEG163" s="3"/>
      <c r="PEH163" s="3"/>
      <c r="PEI163" s="3"/>
      <c r="PEJ163" s="3"/>
      <c r="PEK163" s="3"/>
      <c r="PEL163" s="3"/>
      <c r="PEM163" s="3"/>
      <c r="PEN163" s="3"/>
      <c r="PEO163" s="3"/>
      <c r="PEP163" s="3"/>
      <c r="PEQ163" s="3"/>
      <c r="PER163" s="3"/>
      <c r="PES163" s="3"/>
      <c r="PET163" s="3"/>
      <c r="PEU163" s="3"/>
      <c r="PEV163" s="3"/>
      <c r="PEW163" s="3"/>
      <c r="PEX163" s="3"/>
      <c r="PEY163" s="3"/>
      <c r="PEZ163" s="3"/>
      <c r="PFA163" s="3"/>
      <c r="PFB163" s="3"/>
      <c r="PFC163" s="3"/>
      <c r="PFD163" s="3"/>
      <c r="PFE163" s="3"/>
      <c r="PFF163" s="3"/>
      <c r="PFG163" s="3"/>
      <c r="PFH163" s="3"/>
      <c r="PFI163" s="3"/>
      <c r="PFJ163" s="3"/>
      <c r="PFK163" s="3"/>
      <c r="PFL163" s="3"/>
      <c r="PFM163" s="3"/>
      <c r="PFN163" s="3"/>
      <c r="PFO163" s="3"/>
      <c r="PFP163" s="3"/>
      <c r="PFQ163" s="3"/>
      <c r="PFR163" s="3"/>
      <c r="PFS163" s="3"/>
      <c r="PFT163" s="3"/>
      <c r="PFU163" s="3"/>
      <c r="PFV163" s="3"/>
      <c r="PFW163" s="3"/>
      <c r="PFX163" s="3"/>
      <c r="PFY163" s="3"/>
      <c r="PFZ163" s="3"/>
      <c r="PGA163" s="3"/>
      <c r="PGB163" s="3"/>
      <c r="PGC163" s="3"/>
      <c r="PGD163" s="3"/>
      <c r="PGE163" s="3"/>
      <c r="PGF163" s="3"/>
      <c r="PGG163" s="3"/>
      <c r="PGH163" s="3"/>
      <c r="PGI163" s="3"/>
      <c r="PGJ163" s="3"/>
      <c r="PGK163" s="3"/>
      <c r="PGL163" s="3"/>
      <c r="PGM163" s="3"/>
      <c r="PGN163" s="3"/>
      <c r="PGO163" s="3"/>
      <c r="PGP163" s="3"/>
      <c r="PGQ163" s="3"/>
      <c r="PGR163" s="3"/>
      <c r="PGS163" s="3"/>
      <c r="PGT163" s="3"/>
      <c r="PGU163" s="3"/>
      <c r="PGV163" s="3"/>
      <c r="PGW163" s="3"/>
      <c r="PGX163" s="3"/>
      <c r="PGY163" s="3"/>
      <c r="PGZ163" s="3"/>
      <c r="PHA163" s="3"/>
      <c r="PHB163" s="3"/>
      <c r="PHC163" s="3"/>
      <c r="PHD163" s="3"/>
      <c r="PHE163" s="3"/>
      <c r="PHF163" s="3"/>
      <c r="PHG163" s="3"/>
      <c r="PHH163" s="3"/>
      <c r="PHI163" s="3"/>
      <c r="PHJ163" s="3"/>
      <c r="PHK163" s="3"/>
      <c r="PHL163" s="3"/>
      <c r="PHM163" s="3"/>
      <c r="PHN163" s="3"/>
      <c r="PHO163" s="3"/>
      <c r="PHP163" s="3"/>
      <c r="PHQ163" s="3"/>
      <c r="PHR163" s="3"/>
      <c r="PHS163" s="3"/>
      <c r="PHT163" s="3"/>
      <c r="PHU163" s="3"/>
      <c r="PHV163" s="3"/>
      <c r="PHW163" s="3"/>
      <c r="PHX163" s="3"/>
      <c r="PHY163" s="3"/>
      <c r="PHZ163" s="3"/>
      <c r="PIA163" s="3"/>
      <c r="PIB163" s="3"/>
      <c r="PIC163" s="3"/>
      <c r="PID163" s="3"/>
      <c r="PIE163" s="3"/>
      <c r="PIF163" s="3"/>
      <c r="PIG163" s="3"/>
      <c r="PIH163" s="3"/>
      <c r="PII163" s="3"/>
      <c r="PIJ163" s="3"/>
      <c r="PIK163" s="3"/>
      <c r="PIL163" s="3"/>
      <c r="PIM163" s="3"/>
      <c r="PIN163" s="3"/>
      <c r="PIO163" s="3"/>
      <c r="PIP163" s="3"/>
      <c r="PIQ163" s="3"/>
      <c r="PIR163" s="3"/>
      <c r="PIS163" s="3"/>
      <c r="PIT163" s="3"/>
      <c r="PIU163" s="3"/>
      <c r="PIV163" s="3"/>
      <c r="PIW163" s="3"/>
      <c r="PIX163" s="3"/>
      <c r="PIY163" s="3"/>
      <c r="PIZ163" s="3"/>
      <c r="PJA163" s="3"/>
      <c r="PJB163" s="3"/>
      <c r="PJC163" s="3"/>
      <c r="PJD163" s="3"/>
      <c r="PJE163" s="3"/>
      <c r="PJF163" s="3"/>
      <c r="PJG163" s="3"/>
      <c r="PJH163" s="3"/>
      <c r="PJI163" s="3"/>
      <c r="PJJ163" s="3"/>
      <c r="PJK163" s="3"/>
      <c r="PJL163" s="3"/>
      <c r="PJM163" s="3"/>
      <c r="PJN163" s="3"/>
      <c r="PJO163" s="3"/>
      <c r="PJP163" s="3"/>
      <c r="PJQ163" s="3"/>
      <c r="PJR163" s="3"/>
      <c r="PJS163" s="3"/>
      <c r="PJT163" s="3"/>
      <c r="PJU163" s="3"/>
      <c r="PJV163" s="3"/>
      <c r="PJW163" s="3"/>
      <c r="PJX163" s="3"/>
      <c r="PJY163" s="3"/>
      <c r="PJZ163" s="3"/>
      <c r="PKA163" s="3"/>
      <c r="PKB163" s="3"/>
      <c r="PKC163" s="3"/>
      <c r="PKD163" s="3"/>
      <c r="PKE163" s="3"/>
      <c r="PKF163" s="3"/>
      <c r="PKG163" s="3"/>
      <c r="PKH163" s="3"/>
      <c r="PKI163" s="3"/>
      <c r="PKJ163" s="3"/>
      <c r="PKK163" s="3"/>
      <c r="PKL163" s="3"/>
      <c r="PKM163" s="3"/>
      <c r="PKN163" s="3"/>
      <c r="PKO163" s="3"/>
      <c r="PKP163" s="3"/>
      <c r="PKQ163" s="3"/>
      <c r="PKR163" s="3"/>
      <c r="PKS163" s="3"/>
      <c r="PKT163" s="3"/>
      <c r="PKU163" s="3"/>
      <c r="PKV163" s="3"/>
      <c r="PKW163" s="3"/>
      <c r="PKX163" s="3"/>
      <c r="PKY163" s="3"/>
      <c r="PKZ163" s="3"/>
      <c r="PLA163" s="3"/>
      <c r="PLB163" s="3"/>
      <c r="PLC163" s="3"/>
      <c r="PLD163" s="3"/>
      <c r="PLE163" s="3"/>
      <c r="PLF163" s="3"/>
      <c r="PLG163" s="3"/>
      <c r="PLH163" s="3"/>
      <c r="PLI163" s="3"/>
      <c r="PLJ163" s="3"/>
      <c r="PLK163" s="3"/>
      <c r="PLL163" s="3"/>
      <c r="PLM163" s="3"/>
      <c r="PLN163" s="3"/>
      <c r="PLO163" s="3"/>
      <c r="PLP163" s="3"/>
      <c r="PLQ163" s="3"/>
      <c r="PLR163" s="3"/>
      <c r="PLS163" s="3"/>
      <c r="PLT163" s="3"/>
      <c r="PLU163" s="3"/>
      <c r="PLV163" s="3"/>
      <c r="PLW163" s="3"/>
      <c r="PLX163" s="3"/>
      <c r="PLY163" s="3"/>
      <c r="PLZ163" s="3"/>
      <c r="PMA163" s="3"/>
      <c r="PMB163" s="3"/>
      <c r="PMC163" s="3"/>
      <c r="PMD163" s="3"/>
      <c r="PME163" s="3"/>
      <c r="PMF163" s="3"/>
      <c r="PMG163" s="3"/>
      <c r="PMH163" s="3"/>
      <c r="PMI163" s="3"/>
      <c r="PMJ163" s="3"/>
      <c r="PMK163" s="3"/>
      <c r="PML163" s="3"/>
      <c r="PMM163" s="3"/>
      <c r="PMN163" s="3"/>
      <c r="PMO163" s="3"/>
      <c r="PMP163" s="3"/>
      <c r="PMQ163" s="3"/>
      <c r="PMR163" s="3"/>
      <c r="PMS163" s="3"/>
      <c r="PMT163" s="3"/>
      <c r="PMU163" s="3"/>
      <c r="PMV163" s="3"/>
      <c r="PMW163" s="3"/>
      <c r="PMX163" s="3"/>
      <c r="PMY163" s="3"/>
      <c r="PMZ163" s="3"/>
      <c r="PNA163" s="3"/>
      <c r="PNB163" s="3"/>
      <c r="PNC163" s="3"/>
      <c r="PND163" s="3"/>
      <c r="PNE163" s="3"/>
      <c r="PNF163" s="3"/>
      <c r="PNG163" s="3"/>
      <c r="PNH163" s="3"/>
      <c r="PNI163" s="3"/>
      <c r="PNJ163" s="3"/>
      <c r="PNK163" s="3"/>
      <c r="PNL163" s="3"/>
      <c r="PNM163" s="3"/>
      <c r="PNN163" s="3"/>
      <c r="PNO163" s="3"/>
      <c r="PNP163" s="3"/>
      <c r="PNQ163" s="3"/>
      <c r="PNR163" s="3"/>
      <c r="PNS163" s="3"/>
      <c r="PNT163" s="3"/>
      <c r="PNU163" s="3"/>
      <c r="PNV163" s="3"/>
      <c r="PNW163" s="3"/>
      <c r="PNX163" s="3"/>
      <c r="PNY163" s="3"/>
      <c r="PNZ163" s="3"/>
      <c r="POA163" s="3"/>
      <c r="POB163" s="3"/>
      <c r="POC163" s="3"/>
      <c r="POD163" s="3"/>
      <c r="POE163" s="3"/>
      <c r="POF163" s="3"/>
      <c r="POG163" s="3"/>
      <c r="POH163" s="3"/>
      <c r="POI163" s="3"/>
      <c r="POJ163" s="3"/>
      <c r="POK163" s="3"/>
      <c r="POL163" s="3"/>
      <c r="POM163" s="3"/>
      <c r="PON163" s="3"/>
      <c r="POO163" s="3"/>
      <c r="POP163" s="3"/>
      <c r="POQ163" s="3"/>
      <c r="POR163" s="3"/>
      <c r="POS163" s="3"/>
      <c r="POT163" s="3"/>
      <c r="POU163" s="3"/>
      <c r="POV163" s="3"/>
      <c r="POW163" s="3"/>
      <c r="POX163" s="3"/>
      <c r="POY163" s="3"/>
      <c r="POZ163" s="3"/>
      <c r="PPA163" s="3"/>
      <c r="PPB163" s="3"/>
      <c r="PPC163" s="3"/>
      <c r="PPD163" s="3"/>
      <c r="PPE163" s="3"/>
      <c r="PPF163" s="3"/>
      <c r="PPG163" s="3"/>
      <c r="PPH163" s="3"/>
      <c r="PPI163" s="3"/>
      <c r="PPJ163" s="3"/>
      <c r="PPK163" s="3"/>
      <c r="PPL163" s="3"/>
      <c r="PPM163" s="3"/>
      <c r="PPN163" s="3"/>
      <c r="PPO163" s="3"/>
      <c r="PPP163" s="3"/>
      <c r="PPQ163" s="3"/>
      <c r="PPR163" s="3"/>
      <c r="PPS163" s="3"/>
      <c r="PPT163" s="3"/>
      <c r="PPU163" s="3"/>
      <c r="PPV163" s="3"/>
      <c r="PPW163" s="3"/>
      <c r="PPX163" s="3"/>
      <c r="PPY163" s="3"/>
      <c r="PPZ163" s="3"/>
      <c r="PQA163" s="3"/>
      <c r="PQB163" s="3"/>
      <c r="PQC163" s="3"/>
      <c r="PQD163" s="3"/>
      <c r="PQE163" s="3"/>
      <c r="PQF163" s="3"/>
      <c r="PQG163" s="3"/>
      <c r="PQH163" s="3"/>
      <c r="PQI163" s="3"/>
      <c r="PQJ163" s="3"/>
      <c r="PQK163" s="3"/>
      <c r="PQL163" s="3"/>
      <c r="PQM163" s="3"/>
      <c r="PQN163" s="3"/>
      <c r="PQO163" s="3"/>
      <c r="PQP163" s="3"/>
      <c r="PQQ163" s="3"/>
      <c r="PQR163" s="3"/>
      <c r="PQS163" s="3"/>
      <c r="PQT163" s="3"/>
      <c r="PQU163" s="3"/>
      <c r="PQV163" s="3"/>
      <c r="PQW163" s="3"/>
      <c r="PQX163" s="3"/>
      <c r="PQY163" s="3"/>
      <c r="PQZ163" s="3"/>
      <c r="PRA163" s="3"/>
      <c r="PRB163" s="3"/>
      <c r="PRC163" s="3"/>
      <c r="PRD163" s="3"/>
      <c r="PRE163" s="3"/>
      <c r="PRF163" s="3"/>
      <c r="PRG163" s="3"/>
      <c r="PRH163" s="3"/>
      <c r="PRI163" s="3"/>
      <c r="PRJ163" s="3"/>
      <c r="PRK163" s="3"/>
      <c r="PRL163" s="3"/>
      <c r="PRM163" s="3"/>
      <c r="PRN163" s="3"/>
      <c r="PRO163" s="3"/>
      <c r="PRP163" s="3"/>
      <c r="PRQ163" s="3"/>
      <c r="PRR163" s="3"/>
      <c r="PRS163" s="3"/>
      <c r="PRT163" s="3"/>
      <c r="PRU163" s="3"/>
      <c r="PRV163" s="3"/>
      <c r="PRW163" s="3"/>
      <c r="PRX163" s="3"/>
      <c r="PRY163" s="3"/>
      <c r="PRZ163" s="3"/>
      <c r="PSA163" s="3"/>
      <c r="PSB163" s="3"/>
      <c r="PSC163" s="3"/>
      <c r="PSD163" s="3"/>
      <c r="PSE163" s="3"/>
      <c r="PSF163" s="3"/>
      <c r="PSG163" s="3"/>
      <c r="PSH163" s="3"/>
      <c r="PSI163" s="3"/>
      <c r="PSJ163" s="3"/>
      <c r="PSK163" s="3"/>
      <c r="PSL163" s="3"/>
      <c r="PSM163" s="3"/>
      <c r="PSN163" s="3"/>
      <c r="PSO163" s="3"/>
      <c r="PSP163" s="3"/>
      <c r="PSQ163" s="3"/>
      <c r="PSR163" s="3"/>
      <c r="PSS163" s="3"/>
      <c r="PST163" s="3"/>
      <c r="PSU163" s="3"/>
      <c r="PSV163" s="3"/>
      <c r="PSW163" s="3"/>
      <c r="PSX163" s="3"/>
      <c r="PSY163" s="3"/>
      <c r="PSZ163" s="3"/>
      <c r="PTA163" s="3"/>
      <c r="PTB163" s="3"/>
      <c r="PTC163" s="3"/>
      <c r="PTD163" s="3"/>
      <c r="PTE163" s="3"/>
      <c r="PTF163" s="3"/>
      <c r="PTG163" s="3"/>
      <c r="PTH163" s="3"/>
      <c r="PTI163" s="3"/>
      <c r="PTJ163" s="3"/>
      <c r="PTK163" s="3"/>
      <c r="PTL163" s="3"/>
      <c r="PTM163" s="3"/>
      <c r="PTN163" s="3"/>
      <c r="PTO163" s="3"/>
      <c r="PTP163" s="3"/>
      <c r="PTQ163" s="3"/>
      <c r="PTR163" s="3"/>
      <c r="PTS163" s="3"/>
      <c r="PTT163" s="3"/>
      <c r="PTU163" s="3"/>
      <c r="PTV163" s="3"/>
      <c r="PTW163" s="3"/>
      <c r="PTX163" s="3"/>
      <c r="PTY163" s="3"/>
      <c r="PTZ163" s="3"/>
      <c r="PUA163" s="3"/>
      <c r="PUB163" s="3"/>
      <c r="PUC163" s="3"/>
      <c r="PUD163" s="3"/>
      <c r="PUE163" s="3"/>
      <c r="PUF163" s="3"/>
      <c r="PUG163" s="3"/>
      <c r="PUH163" s="3"/>
      <c r="PUI163" s="3"/>
      <c r="PUJ163" s="3"/>
      <c r="PUK163" s="3"/>
      <c r="PUL163" s="3"/>
      <c r="PUM163" s="3"/>
      <c r="PUN163" s="3"/>
      <c r="PUO163" s="3"/>
      <c r="PUP163" s="3"/>
      <c r="PUQ163" s="3"/>
      <c r="PUR163" s="3"/>
      <c r="PUS163" s="3"/>
      <c r="PUT163" s="3"/>
      <c r="PUU163" s="3"/>
      <c r="PUV163" s="3"/>
      <c r="PUW163" s="3"/>
      <c r="PUX163" s="3"/>
      <c r="PUY163" s="3"/>
      <c r="PUZ163" s="3"/>
      <c r="PVA163" s="3"/>
      <c r="PVB163" s="3"/>
      <c r="PVC163" s="3"/>
      <c r="PVD163" s="3"/>
      <c r="PVE163" s="3"/>
      <c r="PVF163" s="3"/>
      <c r="PVG163" s="3"/>
      <c r="PVH163" s="3"/>
      <c r="PVI163" s="3"/>
      <c r="PVJ163" s="3"/>
      <c r="PVK163" s="3"/>
      <c r="PVL163" s="3"/>
      <c r="PVM163" s="3"/>
      <c r="PVN163" s="3"/>
      <c r="PVO163" s="3"/>
      <c r="PVP163" s="3"/>
      <c r="PVQ163" s="3"/>
      <c r="PVR163" s="3"/>
      <c r="PVS163" s="3"/>
      <c r="PVT163" s="3"/>
      <c r="PVU163" s="3"/>
      <c r="PVV163" s="3"/>
      <c r="PVW163" s="3"/>
      <c r="PVX163" s="3"/>
      <c r="PVY163" s="3"/>
      <c r="PVZ163" s="3"/>
      <c r="PWA163" s="3"/>
      <c r="PWB163" s="3"/>
      <c r="PWC163" s="3"/>
      <c r="PWD163" s="3"/>
      <c r="PWE163" s="3"/>
      <c r="PWF163" s="3"/>
      <c r="PWG163" s="3"/>
      <c r="PWH163" s="3"/>
      <c r="PWI163" s="3"/>
      <c r="PWJ163" s="3"/>
      <c r="PWK163" s="3"/>
      <c r="PWL163" s="3"/>
      <c r="PWM163" s="3"/>
      <c r="PWN163" s="3"/>
      <c r="PWO163" s="3"/>
      <c r="PWP163" s="3"/>
      <c r="PWQ163" s="3"/>
      <c r="PWR163" s="3"/>
      <c r="PWS163" s="3"/>
      <c r="PWT163" s="3"/>
      <c r="PWU163" s="3"/>
      <c r="PWV163" s="3"/>
      <c r="PWW163" s="3"/>
      <c r="PWX163" s="3"/>
      <c r="PWY163" s="3"/>
      <c r="PWZ163" s="3"/>
      <c r="PXA163" s="3"/>
      <c r="PXB163" s="3"/>
      <c r="PXC163" s="3"/>
      <c r="PXD163" s="3"/>
      <c r="PXE163" s="3"/>
      <c r="PXF163" s="3"/>
      <c r="PXG163" s="3"/>
      <c r="PXH163" s="3"/>
      <c r="PXI163" s="3"/>
      <c r="PXJ163" s="3"/>
      <c r="PXK163" s="3"/>
      <c r="PXL163" s="3"/>
      <c r="PXM163" s="3"/>
      <c r="PXN163" s="3"/>
      <c r="PXO163" s="3"/>
      <c r="PXP163" s="3"/>
      <c r="PXQ163" s="3"/>
      <c r="PXR163" s="3"/>
      <c r="PXS163" s="3"/>
      <c r="PXT163" s="3"/>
      <c r="PXU163" s="3"/>
      <c r="PXV163" s="3"/>
      <c r="PXW163" s="3"/>
      <c r="PXX163" s="3"/>
      <c r="PXY163" s="3"/>
      <c r="PXZ163" s="3"/>
      <c r="PYA163" s="3"/>
      <c r="PYB163" s="3"/>
      <c r="PYC163" s="3"/>
      <c r="PYD163" s="3"/>
      <c r="PYE163" s="3"/>
      <c r="PYF163" s="3"/>
      <c r="PYG163" s="3"/>
      <c r="PYH163" s="3"/>
      <c r="PYI163" s="3"/>
      <c r="PYJ163" s="3"/>
      <c r="PYK163" s="3"/>
      <c r="PYL163" s="3"/>
      <c r="PYM163" s="3"/>
      <c r="PYN163" s="3"/>
      <c r="PYO163" s="3"/>
      <c r="PYP163" s="3"/>
      <c r="PYQ163" s="3"/>
      <c r="PYR163" s="3"/>
      <c r="PYS163" s="3"/>
      <c r="PYT163" s="3"/>
      <c r="PYU163" s="3"/>
      <c r="PYV163" s="3"/>
      <c r="PYW163" s="3"/>
      <c r="PYX163" s="3"/>
      <c r="PYY163" s="3"/>
      <c r="PYZ163" s="3"/>
      <c r="PZA163" s="3"/>
      <c r="PZB163" s="3"/>
      <c r="PZC163" s="3"/>
      <c r="PZD163" s="3"/>
      <c r="PZE163" s="3"/>
      <c r="PZF163" s="3"/>
      <c r="PZG163" s="3"/>
      <c r="PZH163" s="3"/>
      <c r="PZI163" s="3"/>
      <c r="PZJ163" s="3"/>
      <c r="PZK163" s="3"/>
      <c r="PZL163" s="3"/>
      <c r="PZM163" s="3"/>
      <c r="PZN163" s="3"/>
      <c r="PZO163" s="3"/>
      <c r="PZP163" s="3"/>
      <c r="PZQ163" s="3"/>
      <c r="PZR163" s="3"/>
      <c r="PZS163" s="3"/>
      <c r="PZT163" s="3"/>
      <c r="PZU163" s="3"/>
      <c r="PZV163" s="3"/>
      <c r="PZW163" s="3"/>
      <c r="PZX163" s="3"/>
      <c r="PZY163" s="3"/>
      <c r="PZZ163" s="3"/>
      <c r="QAA163" s="3"/>
      <c r="QAB163" s="3"/>
      <c r="QAC163" s="3"/>
      <c r="QAD163" s="3"/>
      <c r="QAE163" s="3"/>
      <c r="QAF163" s="3"/>
      <c r="QAG163" s="3"/>
      <c r="QAH163" s="3"/>
      <c r="QAI163" s="3"/>
      <c r="QAJ163" s="3"/>
      <c r="QAK163" s="3"/>
      <c r="QAL163" s="3"/>
      <c r="QAM163" s="3"/>
      <c r="QAN163" s="3"/>
      <c r="QAO163" s="3"/>
      <c r="QAP163" s="3"/>
      <c r="QAQ163" s="3"/>
      <c r="QAR163" s="3"/>
      <c r="QAS163" s="3"/>
      <c r="QAT163" s="3"/>
      <c r="QAU163" s="3"/>
      <c r="QAV163" s="3"/>
      <c r="QAW163" s="3"/>
      <c r="QAX163" s="3"/>
      <c r="QAY163" s="3"/>
      <c r="QAZ163" s="3"/>
      <c r="QBA163" s="3"/>
      <c r="QBB163" s="3"/>
      <c r="QBC163" s="3"/>
      <c r="QBD163" s="3"/>
      <c r="QBE163" s="3"/>
      <c r="QBF163" s="3"/>
      <c r="QBG163" s="3"/>
      <c r="QBH163" s="3"/>
      <c r="QBI163" s="3"/>
      <c r="QBJ163" s="3"/>
      <c r="QBK163" s="3"/>
      <c r="QBL163" s="3"/>
      <c r="QBM163" s="3"/>
      <c r="QBN163" s="3"/>
      <c r="QBO163" s="3"/>
      <c r="QBP163" s="3"/>
      <c r="QBQ163" s="3"/>
      <c r="QBR163" s="3"/>
      <c r="QBS163" s="3"/>
      <c r="QBT163" s="3"/>
      <c r="QBU163" s="3"/>
      <c r="QBV163" s="3"/>
      <c r="QBW163" s="3"/>
      <c r="QBX163" s="3"/>
      <c r="QBY163" s="3"/>
      <c r="QBZ163" s="3"/>
      <c r="QCA163" s="3"/>
      <c r="QCB163" s="3"/>
      <c r="QCC163" s="3"/>
      <c r="QCD163" s="3"/>
      <c r="QCE163" s="3"/>
      <c r="QCF163" s="3"/>
      <c r="QCG163" s="3"/>
      <c r="QCH163" s="3"/>
      <c r="QCI163" s="3"/>
      <c r="QCJ163" s="3"/>
      <c r="QCK163" s="3"/>
      <c r="QCL163" s="3"/>
      <c r="QCM163" s="3"/>
      <c r="QCN163" s="3"/>
      <c r="QCO163" s="3"/>
      <c r="QCP163" s="3"/>
      <c r="QCQ163" s="3"/>
      <c r="QCR163" s="3"/>
      <c r="QCS163" s="3"/>
      <c r="QCT163" s="3"/>
      <c r="QCU163" s="3"/>
      <c r="QCV163" s="3"/>
      <c r="QCW163" s="3"/>
      <c r="QCX163" s="3"/>
      <c r="QCY163" s="3"/>
      <c r="QCZ163" s="3"/>
      <c r="QDA163" s="3"/>
      <c r="QDB163" s="3"/>
      <c r="QDC163" s="3"/>
      <c r="QDD163" s="3"/>
      <c r="QDE163" s="3"/>
      <c r="QDF163" s="3"/>
      <c r="QDG163" s="3"/>
      <c r="QDH163" s="3"/>
      <c r="QDI163" s="3"/>
      <c r="QDJ163" s="3"/>
      <c r="QDK163" s="3"/>
      <c r="QDL163" s="3"/>
      <c r="QDM163" s="3"/>
      <c r="QDN163" s="3"/>
      <c r="QDO163" s="3"/>
      <c r="QDP163" s="3"/>
      <c r="QDQ163" s="3"/>
      <c r="QDR163" s="3"/>
      <c r="QDS163" s="3"/>
      <c r="QDT163" s="3"/>
      <c r="QDU163" s="3"/>
      <c r="QDV163" s="3"/>
      <c r="QDW163" s="3"/>
      <c r="QDX163" s="3"/>
      <c r="QDY163" s="3"/>
      <c r="QDZ163" s="3"/>
      <c r="QEA163" s="3"/>
      <c r="QEB163" s="3"/>
      <c r="QEC163" s="3"/>
      <c r="QED163" s="3"/>
      <c r="QEE163" s="3"/>
      <c r="QEF163" s="3"/>
      <c r="QEG163" s="3"/>
      <c r="QEH163" s="3"/>
      <c r="QEI163" s="3"/>
      <c r="QEJ163" s="3"/>
      <c r="QEK163" s="3"/>
      <c r="QEL163" s="3"/>
      <c r="QEM163" s="3"/>
      <c r="QEN163" s="3"/>
      <c r="QEO163" s="3"/>
      <c r="QEP163" s="3"/>
      <c r="QEQ163" s="3"/>
      <c r="QER163" s="3"/>
      <c r="QES163" s="3"/>
      <c r="QET163" s="3"/>
      <c r="QEU163" s="3"/>
      <c r="QEV163" s="3"/>
      <c r="QEW163" s="3"/>
      <c r="QEX163" s="3"/>
      <c r="QEY163" s="3"/>
      <c r="QEZ163" s="3"/>
      <c r="QFA163" s="3"/>
      <c r="QFB163" s="3"/>
      <c r="QFC163" s="3"/>
      <c r="QFD163" s="3"/>
      <c r="QFE163" s="3"/>
      <c r="QFF163" s="3"/>
      <c r="QFG163" s="3"/>
      <c r="QFH163" s="3"/>
      <c r="QFI163" s="3"/>
      <c r="QFJ163" s="3"/>
      <c r="QFK163" s="3"/>
      <c r="QFL163" s="3"/>
      <c r="QFM163" s="3"/>
      <c r="QFN163" s="3"/>
      <c r="QFO163" s="3"/>
      <c r="QFP163" s="3"/>
      <c r="QFQ163" s="3"/>
      <c r="QFR163" s="3"/>
      <c r="QFS163" s="3"/>
      <c r="QFT163" s="3"/>
      <c r="QFU163" s="3"/>
      <c r="QFV163" s="3"/>
      <c r="QFW163" s="3"/>
      <c r="QFX163" s="3"/>
      <c r="QFY163" s="3"/>
      <c r="QFZ163" s="3"/>
      <c r="QGA163" s="3"/>
      <c r="QGB163" s="3"/>
      <c r="QGC163" s="3"/>
      <c r="QGD163" s="3"/>
      <c r="QGE163" s="3"/>
      <c r="QGF163" s="3"/>
      <c r="QGG163" s="3"/>
      <c r="QGH163" s="3"/>
      <c r="QGI163" s="3"/>
      <c r="QGJ163" s="3"/>
      <c r="QGK163" s="3"/>
      <c r="QGL163" s="3"/>
      <c r="QGM163" s="3"/>
      <c r="QGN163" s="3"/>
      <c r="QGO163" s="3"/>
      <c r="QGP163" s="3"/>
      <c r="QGQ163" s="3"/>
      <c r="QGR163" s="3"/>
      <c r="QGS163" s="3"/>
      <c r="QGT163" s="3"/>
      <c r="QGU163" s="3"/>
      <c r="QGV163" s="3"/>
      <c r="QGW163" s="3"/>
      <c r="QGX163" s="3"/>
      <c r="QGY163" s="3"/>
      <c r="QGZ163" s="3"/>
      <c r="QHA163" s="3"/>
      <c r="QHB163" s="3"/>
      <c r="QHC163" s="3"/>
      <c r="QHD163" s="3"/>
      <c r="QHE163" s="3"/>
      <c r="QHF163" s="3"/>
      <c r="QHG163" s="3"/>
      <c r="QHH163" s="3"/>
      <c r="QHI163" s="3"/>
      <c r="QHJ163" s="3"/>
      <c r="QHK163" s="3"/>
      <c r="QHL163" s="3"/>
      <c r="QHM163" s="3"/>
      <c r="QHN163" s="3"/>
      <c r="QHO163" s="3"/>
      <c r="QHP163" s="3"/>
      <c r="QHQ163" s="3"/>
      <c r="QHR163" s="3"/>
      <c r="QHS163" s="3"/>
      <c r="QHT163" s="3"/>
      <c r="QHU163" s="3"/>
      <c r="QHV163" s="3"/>
      <c r="QHW163" s="3"/>
      <c r="QHX163" s="3"/>
      <c r="QHY163" s="3"/>
      <c r="QHZ163" s="3"/>
      <c r="QIA163" s="3"/>
      <c r="QIB163" s="3"/>
      <c r="QIC163" s="3"/>
      <c r="QID163" s="3"/>
      <c r="QIE163" s="3"/>
      <c r="QIF163" s="3"/>
      <c r="QIG163" s="3"/>
      <c r="QIH163" s="3"/>
      <c r="QII163" s="3"/>
      <c r="QIJ163" s="3"/>
      <c r="QIK163" s="3"/>
      <c r="QIL163" s="3"/>
      <c r="QIM163" s="3"/>
      <c r="QIN163" s="3"/>
      <c r="QIO163" s="3"/>
      <c r="QIP163" s="3"/>
      <c r="QIQ163" s="3"/>
      <c r="QIR163" s="3"/>
      <c r="QIS163" s="3"/>
      <c r="QIT163" s="3"/>
      <c r="QIU163" s="3"/>
      <c r="QIV163" s="3"/>
      <c r="QIW163" s="3"/>
      <c r="QIX163" s="3"/>
      <c r="QIY163" s="3"/>
      <c r="QIZ163" s="3"/>
      <c r="QJA163" s="3"/>
      <c r="QJB163" s="3"/>
      <c r="QJC163" s="3"/>
      <c r="QJD163" s="3"/>
      <c r="QJE163" s="3"/>
      <c r="QJF163" s="3"/>
      <c r="QJG163" s="3"/>
      <c r="QJH163" s="3"/>
      <c r="QJI163" s="3"/>
      <c r="QJJ163" s="3"/>
      <c r="QJK163" s="3"/>
      <c r="QJL163" s="3"/>
      <c r="QJM163" s="3"/>
      <c r="QJN163" s="3"/>
      <c r="QJO163" s="3"/>
      <c r="QJP163" s="3"/>
      <c r="QJQ163" s="3"/>
      <c r="QJR163" s="3"/>
      <c r="QJS163" s="3"/>
      <c r="QJT163" s="3"/>
      <c r="QJU163" s="3"/>
      <c r="QJV163" s="3"/>
      <c r="QJW163" s="3"/>
      <c r="QJX163" s="3"/>
      <c r="QJY163" s="3"/>
      <c r="QJZ163" s="3"/>
      <c r="QKA163" s="3"/>
      <c r="QKB163" s="3"/>
      <c r="QKC163" s="3"/>
      <c r="QKD163" s="3"/>
      <c r="QKE163" s="3"/>
      <c r="QKF163" s="3"/>
      <c r="QKG163" s="3"/>
      <c r="QKH163" s="3"/>
      <c r="QKI163" s="3"/>
      <c r="QKJ163" s="3"/>
      <c r="QKK163" s="3"/>
      <c r="QKL163" s="3"/>
      <c r="QKM163" s="3"/>
      <c r="QKN163" s="3"/>
      <c r="QKO163" s="3"/>
      <c r="QKP163" s="3"/>
      <c r="QKQ163" s="3"/>
      <c r="QKR163" s="3"/>
      <c r="QKS163" s="3"/>
      <c r="QKT163" s="3"/>
      <c r="QKU163" s="3"/>
      <c r="QKV163" s="3"/>
      <c r="QKW163" s="3"/>
      <c r="QKX163" s="3"/>
      <c r="QKY163" s="3"/>
      <c r="QKZ163" s="3"/>
      <c r="QLA163" s="3"/>
      <c r="QLB163" s="3"/>
      <c r="QLC163" s="3"/>
      <c r="QLD163" s="3"/>
      <c r="QLE163" s="3"/>
      <c r="QLF163" s="3"/>
      <c r="QLG163" s="3"/>
      <c r="QLH163" s="3"/>
      <c r="QLI163" s="3"/>
      <c r="QLJ163" s="3"/>
      <c r="QLK163" s="3"/>
      <c r="QLL163" s="3"/>
      <c r="QLM163" s="3"/>
      <c r="QLN163" s="3"/>
      <c r="QLO163" s="3"/>
      <c r="QLP163" s="3"/>
      <c r="QLQ163" s="3"/>
      <c r="QLR163" s="3"/>
      <c r="QLS163" s="3"/>
      <c r="QLT163" s="3"/>
      <c r="QLU163" s="3"/>
      <c r="QLV163" s="3"/>
      <c r="QLW163" s="3"/>
      <c r="QLX163" s="3"/>
      <c r="QLY163" s="3"/>
      <c r="QLZ163" s="3"/>
      <c r="QMA163" s="3"/>
      <c r="QMB163" s="3"/>
      <c r="QMC163" s="3"/>
      <c r="QMD163" s="3"/>
      <c r="QME163" s="3"/>
      <c r="QMF163" s="3"/>
      <c r="QMG163" s="3"/>
      <c r="QMH163" s="3"/>
      <c r="QMI163" s="3"/>
      <c r="QMJ163" s="3"/>
      <c r="QMK163" s="3"/>
      <c r="QML163" s="3"/>
      <c r="QMM163" s="3"/>
      <c r="QMN163" s="3"/>
      <c r="QMO163" s="3"/>
      <c r="QMP163" s="3"/>
      <c r="QMQ163" s="3"/>
      <c r="QMR163" s="3"/>
      <c r="QMS163" s="3"/>
      <c r="QMT163" s="3"/>
      <c r="QMU163" s="3"/>
      <c r="QMV163" s="3"/>
      <c r="QMW163" s="3"/>
      <c r="QMX163" s="3"/>
      <c r="QMY163" s="3"/>
      <c r="QMZ163" s="3"/>
      <c r="QNA163" s="3"/>
      <c r="QNB163" s="3"/>
      <c r="QNC163" s="3"/>
      <c r="QND163" s="3"/>
      <c r="QNE163" s="3"/>
      <c r="QNF163" s="3"/>
      <c r="QNG163" s="3"/>
      <c r="QNH163" s="3"/>
      <c r="QNI163" s="3"/>
      <c r="QNJ163" s="3"/>
      <c r="QNK163" s="3"/>
      <c r="QNL163" s="3"/>
      <c r="QNM163" s="3"/>
      <c r="QNN163" s="3"/>
      <c r="QNO163" s="3"/>
      <c r="QNP163" s="3"/>
      <c r="QNQ163" s="3"/>
      <c r="QNR163" s="3"/>
      <c r="QNS163" s="3"/>
      <c r="QNT163" s="3"/>
      <c r="QNU163" s="3"/>
      <c r="QNV163" s="3"/>
      <c r="QNW163" s="3"/>
      <c r="QNX163" s="3"/>
      <c r="QNY163" s="3"/>
      <c r="QNZ163" s="3"/>
      <c r="QOA163" s="3"/>
      <c r="QOB163" s="3"/>
      <c r="QOC163" s="3"/>
      <c r="QOD163" s="3"/>
      <c r="QOE163" s="3"/>
      <c r="QOF163" s="3"/>
      <c r="QOG163" s="3"/>
      <c r="QOH163" s="3"/>
      <c r="QOI163" s="3"/>
      <c r="QOJ163" s="3"/>
      <c r="QOK163" s="3"/>
      <c r="QOL163" s="3"/>
      <c r="QOM163" s="3"/>
      <c r="QON163" s="3"/>
      <c r="QOO163" s="3"/>
      <c r="QOP163" s="3"/>
      <c r="QOQ163" s="3"/>
      <c r="QOR163" s="3"/>
      <c r="QOS163" s="3"/>
      <c r="QOT163" s="3"/>
      <c r="QOU163" s="3"/>
      <c r="QOV163" s="3"/>
      <c r="QOW163" s="3"/>
      <c r="QOX163" s="3"/>
      <c r="QOY163" s="3"/>
      <c r="QOZ163" s="3"/>
      <c r="QPA163" s="3"/>
      <c r="QPB163" s="3"/>
      <c r="QPC163" s="3"/>
      <c r="QPD163" s="3"/>
      <c r="QPE163" s="3"/>
      <c r="QPF163" s="3"/>
      <c r="QPG163" s="3"/>
      <c r="QPH163" s="3"/>
      <c r="QPI163" s="3"/>
      <c r="QPJ163" s="3"/>
      <c r="QPK163" s="3"/>
      <c r="QPL163" s="3"/>
      <c r="QPM163" s="3"/>
      <c r="QPN163" s="3"/>
      <c r="QPO163" s="3"/>
      <c r="QPP163" s="3"/>
      <c r="QPQ163" s="3"/>
      <c r="QPR163" s="3"/>
      <c r="QPS163" s="3"/>
      <c r="QPT163" s="3"/>
      <c r="QPU163" s="3"/>
      <c r="QPV163" s="3"/>
      <c r="QPW163" s="3"/>
      <c r="QPX163" s="3"/>
      <c r="QPY163" s="3"/>
      <c r="QPZ163" s="3"/>
      <c r="QQA163" s="3"/>
      <c r="QQB163" s="3"/>
      <c r="QQC163" s="3"/>
      <c r="QQD163" s="3"/>
      <c r="QQE163" s="3"/>
      <c r="QQF163" s="3"/>
      <c r="QQG163" s="3"/>
      <c r="QQH163" s="3"/>
      <c r="QQI163" s="3"/>
      <c r="QQJ163" s="3"/>
      <c r="QQK163" s="3"/>
      <c r="QQL163" s="3"/>
      <c r="QQM163" s="3"/>
      <c r="QQN163" s="3"/>
      <c r="QQO163" s="3"/>
      <c r="QQP163" s="3"/>
      <c r="QQQ163" s="3"/>
      <c r="QQR163" s="3"/>
      <c r="QQS163" s="3"/>
      <c r="QQT163" s="3"/>
      <c r="QQU163" s="3"/>
      <c r="QQV163" s="3"/>
      <c r="QQW163" s="3"/>
      <c r="QQX163" s="3"/>
      <c r="QQY163" s="3"/>
      <c r="QQZ163" s="3"/>
      <c r="QRA163" s="3"/>
      <c r="QRB163" s="3"/>
      <c r="QRC163" s="3"/>
      <c r="QRD163" s="3"/>
      <c r="QRE163" s="3"/>
      <c r="QRF163" s="3"/>
      <c r="QRG163" s="3"/>
      <c r="QRH163" s="3"/>
      <c r="QRI163" s="3"/>
      <c r="QRJ163" s="3"/>
      <c r="QRK163" s="3"/>
      <c r="QRL163" s="3"/>
      <c r="QRM163" s="3"/>
      <c r="QRN163" s="3"/>
      <c r="QRO163" s="3"/>
      <c r="QRP163" s="3"/>
      <c r="QRQ163" s="3"/>
      <c r="QRR163" s="3"/>
      <c r="QRS163" s="3"/>
      <c r="QRT163" s="3"/>
      <c r="QRU163" s="3"/>
      <c r="QRV163" s="3"/>
      <c r="QRW163" s="3"/>
      <c r="QRX163" s="3"/>
      <c r="QRY163" s="3"/>
      <c r="QRZ163" s="3"/>
      <c r="QSA163" s="3"/>
      <c r="QSB163" s="3"/>
      <c r="QSC163" s="3"/>
      <c r="QSD163" s="3"/>
      <c r="QSE163" s="3"/>
      <c r="QSF163" s="3"/>
      <c r="QSG163" s="3"/>
      <c r="QSH163" s="3"/>
      <c r="QSI163" s="3"/>
      <c r="QSJ163" s="3"/>
      <c r="QSK163" s="3"/>
      <c r="QSL163" s="3"/>
      <c r="QSM163" s="3"/>
      <c r="QSN163" s="3"/>
      <c r="QSO163" s="3"/>
      <c r="QSP163" s="3"/>
      <c r="QSQ163" s="3"/>
      <c r="QSR163" s="3"/>
      <c r="QSS163" s="3"/>
      <c r="QST163" s="3"/>
      <c r="QSU163" s="3"/>
      <c r="QSV163" s="3"/>
      <c r="QSW163" s="3"/>
      <c r="QSX163" s="3"/>
      <c r="QSY163" s="3"/>
      <c r="QSZ163" s="3"/>
      <c r="QTA163" s="3"/>
      <c r="QTB163" s="3"/>
      <c r="QTC163" s="3"/>
      <c r="QTD163" s="3"/>
      <c r="QTE163" s="3"/>
      <c r="QTF163" s="3"/>
      <c r="QTG163" s="3"/>
      <c r="QTH163" s="3"/>
      <c r="QTI163" s="3"/>
      <c r="QTJ163" s="3"/>
      <c r="QTK163" s="3"/>
      <c r="QTL163" s="3"/>
      <c r="QTM163" s="3"/>
      <c r="QTN163" s="3"/>
      <c r="QTO163" s="3"/>
      <c r="QTP163" s="3"/>
      <c r="QTQ163" s="3"/>
      <c r="QTR163" s="3"/>
      <c r="QTS163" s="3"/>
      <c r="QTT163" s="3"/>
      <c r="QTU163" s="3"/>
      <c r="QTV163" s="3"/>
      <c r="QTW163" s="3"/>
      <c r="QTX163" s="3"/>
      <c r="QTY163" s="3"/>
      <c r="QTZ163" s="3"/>
      <c r="QUA163" s="3"/>
      <c r="QUB163" s="3"/>
      <c r="QUC163" s="3"/>
      <c r="QUD163" s="3"/>
      <c r="QUE163" s="3"/>
      <c r="QUF163" s="3"/>
      <c r="QUG163" s="3"/>
      <c r="QUH163" s="3"/>
      <c r="QUI163" s="3"/>
      <c r="QUJ163" s="3"/>
      <c r="QUK163" s="3"/>
      <c r="QUL163" s="3"/>
      <c r="QUM163" s="3"/>
      <c r="QUN163" s="3"/>
      <c r="QUO163" s="3"/>
      <c r="QUP163" s="3"/>
      <c r="QUQ163" s="3"/>
      <c r="QUR163" s="3"/>
      <c r="QUS163" s="3"/>
      <c r="QUT163" s="3"/>
      <c r="QUU163" s="3"/>
      <c r="QUV163" s="3"/>
      <c r="QUW163" s="3"/>
      <c r="QUX163" s="3"/>
      <c r="QUY163" s="3"/>
      <c r="QUZ163" s="3"/>
      <c r="QVA163" s="3"/>
      <c r="QVB163" s="3"/>
      <c r="QVC163" s="3"/>
      <c r="QVD163" s="3"/>
      <c r="QVE163" s="3"/>
      <c r="QVF163" s="3"/>
      <c r="QVG163" s="3"/>
      <c r="QVH163" s="3"/>
      <c r="QVI163" s="3"/>
      <c r="QVJ163" s="3"/>
      <c r="QVK163" s="3"/>
      <c r="QVL163" s="3"/>
      <c r="QVM163" s="3"/>
      <c r="QVN163" s="3"/>
      <c r="QVO163" s="3"/>
      <c r="QVP163" s="3"/>
      <c r="QVQ163" s="3"/>
      <c r="QVR163" s="3"/>
      <c r="QVS163" s="3"/>
      <c r="QVT163" s="3"/>
      <c r="QVU163" s="3"/>
      <c r="QVV163" s="3"/>
      <c r="QVW163" s="3"/>
      <c r="QVX163" s="3"/>
      <c r="QVY163" s="3"/>
      <c r="QVZ163" s="3"/>
      <c r="QWA163" s="3"/>
      <c r="QWB163" s="3"/>
      <c r="QWC163" s="3"/>
      <c r="QWD163" s="3"/>
      <c r="QWE163" s="3"/>
      <c r="QWF163" s="3"/>
      <c r="QWG163" s="3"/>
      <c r="QWH163" s="3"/>
      <c r="QWI163" s="3"/>
      <c r="QWJ163" s="3"/>
      <c r="QWK163" s="3"/>
      <c r="QWL163" s="3"/>
      <c r="QWM163" s="3"/>
      <c r="QWN163" s="3"/>
      <c r="QWO163" s="3"/>
      <c r="QWP163" s="3"/>
      <c r="QWQ163" s="3"/>
      <c r="QWR163" s="3"/>
      <c r="QWS163" s="3"/>
      <c r="QWT163" s="3"/>
      <c r="QWU163" s="3"/>
      <c r="QWV163" s="3"/>
      <c r="QWW163" s="3"/>
      <c r="QWX163" s="3"/>
      <c r="QWY163" s="3"/>
      <c r="QWZ163" s="3"/>
      <c r="QXA163" s="3"/>
      <c r="QXB163" s="3"/>
      <c r="QXC163" s="3"/>
      <c r="QXD163" s="3"/>
      <c r="QXE163" s="3"/>
      <c r="QXF163" s="3"/>
      <c r="QXG163" s="3"/>
      <c r="QXH163" s="3"/>
      <c r="QXI163" s="3"/>
      <c r="QXJ163" s="3"/>
      <c r="QXK163" s="3"/>
      <c r="QXL163" s="3"/>
      <c r="QXM163" s="3"/>
      <c r="QXN163" s="3"/>
      <c r="QXO163" s="3"/>
      <c r="QXP163" s="3"/>
      <c r="QXQ163" s="3"/>
      <c r="QXR163" s="3"/>
      <c r="QXS163" s="3"/>
      <c r="QXT163" s="3"/>
      <c r="QXU163" s="3"/>
      <c r="QXV163" s="3"/>
      <c r="QXW163" s="3"/>
      <c r="QXX163" s="3"/>
      <c r="QXY163" s="3"/>
      <c r="QXZ163" s="3"/>
      <c r="QYA163" s="3"/>
      <c r="QYB163" s="3"/>
      <c r="QYC163" s="3"/>
      <c r="QYD163" s="3"/>
      <c r="QYE163" s="3"/>
      <c r="QYF163" s="3"/>
      <c r="QYG163" s="3"/>
      <c r="QYH163" s="3"/>
      <c r="QYI163" s="3"/>
      <c r="QYJ163" s="3"/>
      <c r="QYK163" s="3"/>
      <c r="QYL163" s="3"/>
      <c r="QYM163" s="3"/>
      <c r="QYN163" s="3"/>
      <c r="QYO163" s="3"/>
      <c r="QYP163" s="3"/>
      <c r="QYQ163" s="3"/>
      <c r="QYR163" s="3"/>
      <c r="QYS163" s="3"/>
      <c r="QYT163" s="3"/>
      <c r="QYU163" s="3"/>
      <c r="QYV163" s="3"/>
      <c r="QYW163" s="3"/>
      <c r="QYX163" s="3"/>
      <c r="QYY163" s="3"/>
      <c r="QYZ163" s="3"/>
      <c r="QZA163" s="3"/>
      <c r="QZB163" s="3"/>
      <c r="QZC163" s="3"/>
      <c r="QZD163" s="3"/>
      <c r="QZE163" s="3"/>
      <c r="QZF163" s="3"/>
      <c r="QZG163" s="3"/>
      <c r="QZH163" s="3"/>
      <c r="QZI163" s="3"/>
      <c r="QZJ163" s="3"/>
      <c r="QZK163" s="3"/>
      <c r="QZL163" s="3"/>
      <c r="QZM163" s="3"/>
      <c r="QZN163" s="3"/>
      <c r="QZO163" s="3"/>
      <c r="QZP163" s="3"/>
      <c r="QZQ163" s="3"/>
      <c r="QZR163" s="3"/>
      <c r="QZS163" s="3"/>
      <c r="QZT163" s="3"/>
      <c r="QZU163" s="3"/>
      <c r="QZV163" s="3"/>
      <c r="QZW163" s="3"/>
      <c r="QZX163" s="3"/>
      <c r="QZY163" s="3"/>
      <c r="QZZ163" s="3"/>
      <c r="RAA163" s="3"/>
      <c r="RAB163" s="3"/>
      <c r="RAC163" s="3"/>
      <c r="RAD163" s="3"/>
      <c r="RAE163" s="3"/>
      <c r="RAF163" s="3"/>
      <c r="RAG163" s="3"/>
      <c r="RAH163" s="3"/>
      <c r="RAI163" s="3"/>
      <c r="RAJ163" s="3"/>
      <c r="RAK163" s="3"/>
      <c r="RAL163" s="3"/>
      <c r="RAM163" s="3"/>
      <c r="RAN163" s="3"/>
      <c r="RAO163" s="3"/>
      <c r="RAP163" s="3"/>
      <c r="RAQ163" s="3"/>
      <c r="RAR163" s="3"/>
      <c r="RAS163" s="3"/>
      <c r="RAT163" s="3"/>
      <c r="RAU163" s="3"/>
      <c r="RAV163" s="3"/>
      <c r="RAW163" s="3"/>
      <c r="RAX163" s="3"/>
      <c r="RAY163" s="3"/>
      <c r="RAZ163" s="3"/>
      <c r="RBA163" s="3"/>
      <c r="RBB163" s="3"/>
      <c r="RBC163" s="3"/>
      <c r="RBD163" s="3"/>
      <c r="RBE163" s="3"/>
      <c r="RBF163" s="3"/>
      <c r="RBG163" s="3"/>
      <c r="RBH163" s="3"/>
      <c r="RBI163" s="3"/>
      <c r="RBJ163" s="3"/>
      <c r="RBK163" s="3"/>
      <c r="RBL163" s="3"/>
      <c r="RBM163" s="3"/>
      <c r="RBN163" s="3"/>
      <c r="RBO163" s="3"/>
      <c r="RBP163" s="3"/>
      <c r="RBQ163" s="3"/>
      <c r="RBR163" s="3"/>
      <c r="RBS163" s="3"/>
      <c r="RBT163" s="3"/>
      <c r="RBU163" s="3"/>
      <c r="RBV163" s="3"/>
      <c r="RBW163" s="3"/>
      <c r="RBX163" s="3"/>
      <c r="RBY163" s="3"/>
      <c r="RBZ163" s="3"/>
      <c r="RCA163" s="3"/>
      <c r="RCB163" s="3"/>
      <c r="RCC163" s="3"/>
      <c r="RCD163" s="3"/>
      <c r="RCE163" s="3"/>
      <c r="RCF163" s="3"/>
      <c r="RCG163" s="3"/>
      <c r="RCH163" s="3"/>
      <c r="RCI163" s="3"/>
      <c r="RCJ163" s="3"/>
      <c r="RCK163" s="3"/>
      <c r="RCL163" s="3"/>
      <c r="RCM163" s="3"/>
      <c r="RCN163" s="3"/>
      <c r="RCO163" s="3"/>
      <c r="RCP163" s="3"/>
      <c r="RCQ163" s="3"/>
      <c r="RCR163" s="3"/>
      <c r="RCS163" s="3"/>
      <c r="RCT163" s="3"/>
      <c r="RCU163" s="3"/>
      <c r="RCV163" s="3"/>
      <c r="RCW163" s="3"/>
      <c r="RCX163" s="3"/>
      <c r="RCY163" s="3"/>
      <c r="RCZ163" s="3"/>
      <c r="RDA163" s="3"/>
      <c r="RDB163" s="3"/>
      <c r="RDC163" s="3"/>
      <c r="RDD163" s="3"/>
      <c r="RDE163" s="3"/>
      <c r="RDF163" s="3"/>
      <c r="RDG163" s="3"/>
      <c r="RDH163" s="3"/>
      <c r="RDI163" s="3"/>
      <c r="RDJ163" s="3"/>
      <c r="RDK163" s="3"/>
      <c r="RDL163" s="3"/>
      <c r="RDM163" s="3"/>
      <c r="RDN163" s="3"/>
      <c r="RDO163" s="3"/>
      <c r="RDP163" s="3"/>
      <c r="RDQ163" s="3"/>
      <c r="RDR163" s="3"/>
      <c r="RDS163" s="3"/>
      <c r="RDT163" s="3"/>
      <c r="RDU163" s="3"/>
      <c r="RDV163" s="3"/>
      <c r="RDW163" s="3"/>
      <c r="RDX163" s="3"/>
      <c r="RDY163" s="3"/>
      <c r="RDZ163" s="3"/>
      <c r="REA163" s="3"/>
      <c r="REB163" s="3"/>
      <c r="REC163" s="3"/>
      <c r="RED163" s="3"/>
      <c r="REE163" s="3"/>
      <c r="REF163" s="3"/>
      <c r="REG163" s="3"/>
      <c r="REH163" s="3"/>
      <c r="REI163" s="3"/>
      <c r="REJ163" s="3"/>
      <c r="REK163" s="3"/>
      <c r="REL163" s="3"/>
      <c r="REM163" s="3"/>
      <c r="REN163" s="3"/>
      <c r="REO163" s="3"/>
      <c r="REP163" s="3"/>
      <c r="REQ163" s="3"/>
      <c r="RER163" s="3"/>
      <c r="RES163" s="3"/>
      <c r="RET163" s="3"/>
      <c r="REU163" s="3"/>
      <c r="REV163" s="3"/>
      <c r="REW163" s="3"/>
      <c r="REX163" s="3"/>
      <c r="REY163" s="3"/>
      <c r="REZ163" s="3"/>
      <c r="RFA163" s="3"/>
      <c r="RFB163" s="3"/>
      <c r="RFC163" s="3"/>
      <c r="RFD163" s="3"/>
      <c r="RFE163" s="3"/>
      <c r="RFF163" s="3"/>
      <c r="RFG163" s="3"/>
      <c r="RFH163" s="3"/>
      <c r="RFI163" s="3"/>
      <c r="RFJ163" s="3"/>
      <c r="RFK163" s="3"/>
      <c r="RFL163" s="3"/>
      <c r="RFM163" s="3"/>
      <c r="RFN163" s="3"/>
      <c r="RFO163" s="3"/>
      <c r="RFP163" s="3"/>
      <c r="RFQ163" s="3"/>
      <c r="RFR163" s="3"/>
      <c r="RFS163" s="3"/>
      <c r="RFT163" s="3"/>
      <c r="RFU163" s="3"/>
      <c r="RFV163" s="3"/>
      <c r="RFW163" s="3"/>
      <c r="RFX163" s="3"/>
      <c r="RFY163" s="3"/>
      <c r="RFZ163" s="3"/>
      <c r="RGA163" s="3"/>
      <c r="RGB163" s="3"/>
      <c r="RGC163" s="3"/>
      <c r="RGD163" s="3"/>
      <c r="RGE163" s="3"/>
      <c r="RGF163" s="3"/>
      <c r="RGG163" s="3"/>
      <c r="RGH163" s="3"/>
      <c r="RGI163" s="3"/>
      <c r="RGJ163" s="3"/>
      <c r="RGK163" s="3"/>
      <c r="RGL163" s="3"/>
      <c r="RGM163" s="3"/>
      <c r="RGN163" s="3"/>
      <c r="RGO163" s="3"/>
      <c r="RGP163" s="3"/>
      <c r="RGQ163" s="3"/>
      <c r="RGR163" s="3"/>
      <c r="RGS163" s="3"/>
      <c r="RGT163" s="3"/>
      <c r="RGU163" s="3"/>
      <c r="RGV163" s="3"/>
      <c r="RGW163" s="3"/>
      <c r="RGX163" s="3"/>
      <c r="RGY163" s="3"/>
      <c r="RGZ163" s="3"/>
      <c r="RHA163" s="3"/>
      <c r="RHB163" s="3"/>
      <c r="RHC163" s="3"/>
      <c r="RHD163" s="3"/>
      <c r="RHE163" s="3"/>
      <c r="RHF163" s="3"/>
      <c r="RHG163" s="3"/>
      <c r="RHH163" s="3"/>
      <c r="RHI163" s="3"/>
      <c r="RHJ163" s="3"/>
      <c r="RHK163" s="3"/>
      <c r="RHL163" s="3"/>
      <c r="RHM163" s="3"/>
      <c r="RHN163" s="3"/>
      <c r="RHO163" s="3"/>
      <c r="RHP163" s="3"/>
      <c r="RHQ163" s="3"/>
      <c r="RHR163" s="3"/>
      <c r="RHS163" s="3"/>
      <c r="RHT163" s="3"/>
      <c r="RHU163" s="3"/>
      <c r="RHV163" s="3"/>
      <c r="RHW163" s="3"/>
      <c r="RHX163" s="3"/>
      <c r="RHY163" s="3"/>
      <c r="RHZ163" s="3"/>
      <c r="RIA163" s="3"/>
      <c r="RIB163" s="3"/>
      <c r="RIC163" s="3"/>
      <c r="RID163" s="3"/>
      <c r="RIE163" s="3"/>
      <c r="RIF163" s="3"/>
      <c r="RIG163" s="3"/>
      <c r="RIH163" s="3"/>
      <c r="RII163" s="3"/>
      <c r="RIJ163" s="3"/>
      <c r="RIK163" s="3"/>
      <c r="RIL163" s="3"/>
      <c r="RIM163" s="3"/>
      <c r="RIN163" s="3"/>
      <c r="RIO163" s="3"/>
      <c r="RIP163" s="3"/>
      <c r="RIQ163" s="3"/>
      <c r="RIR163" s="3"/>
      <c r="RIS163" s="3"/>
      <c r="RIT163" s="3"/>
      <c r="RIU163" s="3"/>
      <c r="RIV163" s="3"/>
      <c r="RIW163" s="3"/>
      <c r="RIX163" s="3"/>
      <c r="RIY163" s="3"/>
      <c r="RIZ163" s="3"/>
      <c r="RJA163" s="3"/>
      <c r="RJB163" s="3"/>
      <c r="RJC163" s="3"/>
      <c r="RJD163" s="3"/>
      <c r="RJE163" s="3"/>
      <c r="RJF163" s="3"/>
      <c r="RJG163" s="3"/>
      <c r="RJH163" s="3"/>
      <c r="RJI163" s="3"/>
      <c r="RJJ163" s="3"/>
      <c r="RJK163" s="3"/>
      <c r="RJL163" s="3"/>
      <c r="RJM163" s="3"/>
      <c r="RJN163" s="3"/>
      <c r="RJO163" s="3"/>
      <c r="RJP163" s="3"/>
      <c r="RJQ163" s="3"/>
      <c r="RJR163" s="3"/>
      <c r="RJS163" s="3"/>
      <c r="RJT163" s="3"/>
      <c r="RJU163" s="3"/>
      <c r="RJV163" s="3"/>
      <c r="RJW163" s="3"/>
      <c r="RJX163" s="3"/>
      <c r="RJY163" s="3"/>
      <c r="RJZ163" s="3"/>
      <c r="RKA163" s="3"/>
      <c r="RKB163" s="3"/>
      <c r="RKC163" s="3"/>
      <c r="RKD163" s="3"/>
      <c r="RKE163" s="3"/>
      <c r="RKF163" s="3"/>
      <c r="RKG163" s="3"/>
      <c r="RKH163" s="3"/>
      <c r="RKI163" s="3"/>
      <c r="RKJ163" s="3"/>
      <c r="RKK163" s="3"/>
      <c r="RKL163" s="3"/>
      <c r="RKM163" s="3"/>
      <c r="RKN163" s="3"/>
      <c r="RKO163" s="3"/>
      <c r="RKP163" s="3"/>
      <c r="RKQ163" s="3"/>
      <c r="RKR163" s="3"/>
      <c r="RKS163" s="3"/>
      <c r="RKT163" s="3"/>
      <c r="RKU163" s="3"/>
      <c r="RKV163" s="3"/>
      <c r="RKW163" s="3"/>
      <c r="RKX163" s="3"/>
      <c r="RKY163" s="3"/>
      <c r="RKZ163" s="3"/>
      <c r="RLA163" s="3"/>
      <c r="RLB163" s="3"/>
      <c r="RLC163" s="3"/>
      <c r="RLD163" s="3"/>
      <c r="RLE163" s="3"/>
      <c r="RLF163" s="3"/>
      <c r="RLG163" s="3"/>
      <c r="RLH163" s="3"/>
      <c r="RLI163" s="3"/>
      <c r="RLJ163" s="3"/>
      <c r="RLK163" s="3"/>
      <c r="RLL163" s="3"/>
      <c r="RLM163" s="3"/>
      <c r="RLN163" s="3"/>
      <c r="RLO163" s="3"/>
      <c r="RLP163" s="3"/>
      <c r="RLQ163" s="3"/>
      <c r="RLR163" s="3"/>
      <c r="RLS163" s="3"/>
      <c r="RLT163" s="3"/>
      <c r="RLU163" s="3"/>
      <c r="RLV163" s="3"/>
      <c r="RLW163" s="3"/>
      <c r="RLX163" s="3"/>
      <c r="RLY163" s="3"/>
      <c r="RLZ163" s="3"/>
      <c r="RMA163" s="3"/>
      <c r="RMB163" s="3"/>
      <c r="RMC163" s="3"/>
      <c r="RMD163" s="3"/>
      <c r="RME163" s="3"/>
      <c r="RMF163" s="3"/>
      <c r="RMG163" s="3"/>
      <c r="RMH163" s="3"/>
      <c r="RMI163" s="3"/>
      <c r="RMJ163" s="3"/>
      <c r="RMK163" s="3"/>
      <c r="RML163" s="3"/>
      <c r="RMM163" s="3"/>
      <c r="RMN163" s="3"/>
      <c r="RMO163" s="3"/>
      <c r="RMP163" s="3"/>
      <c r="RMQ163" s="3"/>
      <c r="RMR163" s="3"/>
      <c r="RMS163" s="3"/>
      <c r="RMT163" s="3"/>
      <c r="RMU163" s="3"/>
      <c r="RMV163" s="3"/>
      <c r="RMW163" s="3"/>
      <c r="RMX163" s="3"/>
      <c r="RMY163" s="3"/>
      <c r="RMZ163" s="3"/>
      <c r="RNA163" s="3"/>
      <c r="RNB163" s="3"/>
      <c r="RNC163" s="3"/>
      <c r="RND163" s="3"/>
      <c r="RNE163" s="3"/>
      <c r="RNF163" s="3"/>
      <c r="RNG163" s="3"/>
      <c r="RNH163" s="3"/>
      <c r="RNI163" s="3"/>
      <c r="RNJ163" s="3"/>
      <c r="RNK163" s="3"/>
      <c r="RNL163" s="3"/>
      <c r="RNM163" s="3"/>
      <c r="RNN163" s="3"/>
      <c r="RNO163" s="3"/>
      <c r="RNP163" s="3"/>
      <c r="RNQ163" s="3"/>
      <c r="RNR163" s="3"/>
      <c r="RNS163" s="3"/>
      <c r="RNT163" s="3"/>
      <c r="RNU163" s="3"/>
      <c r="RNV163" s="3"/>
      <c r="RNW163" s="3"/>
      <c r="RNX163" s="3"/>
      <c r="RNY163" s="3"/>
      <c r="RNZ163" s="3"/>
      <c r="ROA163" s="3"/>
      <c r="ROB163" s="3"/>
      <c r="ROC163" s="3"/>
      <c r="ROD163" s="3"/>
      <c r="ROE163" s="3"/>
      <c r="ROF163" s="3"/>
      <c r="ROG163" s="3"/>
      <c r="ROH163" s="3"/>
      <c r="ROI163" s="3"/>
      <c r="ROJ163" s="3"/>
      <c r="ROK163" s="3"/>
      <c r="ROL163" s="3"/>
      <c r="ROM163" s="3"/>
      <c r="RON163" s="3"/>
      <c r="ROO163" s="3"/>
      <c r="ROP163" s="3"/>
      <c r="ROQ163" s="3"/>
      <c r="ROR163" s="3"/>
      <c r="ROS163" s="3"/>
      <c r="ROT163" s="3"/>
      <c r="ROU163" s="3"/>
      <c r="ROV163" s="3"/>
      <c r="ROW163" s="3"/>
      <c r="ROX163" s="3"/>
      <c r="ROY163" s="3"/>
      <c r="ROZ163" s="3"/>
      <c r="RPA163" s="3"/>
      <c r="RPB163" s="3"/>
      <c r="RPC163" s="3"/>
      <c r="RPD163" s="3"/>
      <c r="RPE163" s="3"/>
      <c r="RPF163" s="3"/>
      <c r="RPG163" s="3"/>
      <c r="RPH163" s="3"/>
      <c r="RPI163" s="3"/>
      <c r="RPJ163" s="3"/>
      <c r="RPK163" s="3"/>
      <c r="RPL163" s="3"/>
      <c r="RPM163" s="3"/>
      <c r="RPN163" s="3"/>
      <c r="RPO163" s="3"/>
      <c r="RPP163" s="3"/>
      <c r="RPQ163" s="3"/>
      <c r="RPR163" s="3"/>
      <c r="RPS163" s="3"/>
      <c r="RPT163" s="3"/>
      <c r="RPU163" s="3"/>
      <c r="RPV163" s="3"/>
      <c r="RPW163" s="3"/>
      <c r="RPX163" s="3"/>
      <c r="RPY163" s="3"/>
      <c r="RPZ163" s="3"/>
      <c r="RQA163" s="3"/>
      <c r="RQB163" s="3"/>
      <c r="RQC163" s="3"/>
      <c r="RQD163" s="3"/>
      <c r="RQE163" s="3"/>
      <c r="RQF163" s="3"/>
      <c r="RQG163" s="3"/>
      <c r="RQH163" s="3"/>
      <c r="RQI163" s="3"/>
      <c r="RQJ163" s="3"/>
      <c r="RQK163" s="3"/>
      <c r="RQL163" s="3"/>
      <c r="RQM163" s="3"/>
      <c r="RQN163" s="3"/>
      <c r="RQO163" s="3"/>
      <c r="RQP163" s="3"/>
      <c r="RQQ163" s="3"/>
      <c r="RQR163" s="3"/>
      <c r="RQS163" s="3"/>
      <c r="RQT163" s="3"/>
      <c r="RQU163" s="3"/>
      <c r="RQV163" s="3"/>
      <c r="RQW163" s="3"/>
      <c r="RQX163" s="3"/>
      <c r="RQY163" s="3"/>
      <c r="RQZ163" s="3"/>
      <c r="RRA163" s="3"/>
      <c r="RRB163" s="3"/>
      <c r="RRC163" s="3"/>
      <c r="RRD163" s="3"/>
      <c r="RRE163" s="3"/>
      <c r="RRF163" s="3"/>
      <c r="RRG163" s="3"/>
      <c r="RRH163" s="3"/>
      <c r="RRI163" s="3"/>
      <c r="RRJ163" s="3"/>
      <c r="RRK163" s="3"/>
      <c r="RRL163" s="3"/>
      <c r="RRM163" s="3"/>
      <c r="RRN163" s="3"/>
      <c r="RRO163" s="3"/>
      <c r="RRP163" s="3"/>
      <c r="RRQ163" s="3"/>
      <c r="RRR163" s="3"/>
      <c r="RRS163" s="3"/>
      <c r="RRT163" s="3"/>
      <c r="RRU163" s="3"/>
      <c r="RRV163" s="3"/>
      <c r="RRW163" s="3"/>
      <c r="RRX163" s="3"/>
      <c r="RRY163" s="3"/>
      <c r="RRZ163" s="3"/>
      <c r="RSA163" s="3"/>
      <c r="RSB163" s="3"/>
      <c r="RSC163" s="3"/>
      <c r="RSD163" s="3"/>
      <c r="RSE163" s="3"/>
      <c r="RSF163" s="3"/>
      <c r="RSG163" s="3"/>
      <c r="RSH163" s="3"/>
      <c r="RSI163" s="3"/>
      <c r="RSJ163" s="3"/>
      <c r="RSK163" s="3"/>
      <c r="RSL163" s="3"/>
      <c r="RSM163" s="3"/>
      <c r="RSN163" s="3"/>
      <c r="RSO163" s="3"/>
      <c r="RSP163" s="3"/>
      <c r="RSQ163" s="3"/>
      <c r="RSR163" s="3"/>
      <c r="RSS163" s="3"/>
      <c r="RST163" s="3"/>
      <c r="RSU163" s="3"/>
      <c r="RSV163" s="3"/>
      <c r="RSW163" s="3"/>
      <c r="RSX163" s="3"/>
      <c r="RSY163" s="3"/>
      <c r="RSZ163" s="3"/>
      <c r="RTA163" s="3"/>
      <c r="RTB163" s="3"/>
      <c r="RTC163" s="3"/>
      <c r="RTD163" s="3"/>
      <c r="RTE163" s="3"/>
      <c r="RTF163" s="3"/>
      <c r="RTG163" s="3"/>
      <c r="RTH163" s="3"/>
      <c r="RTI163" s="3"/>
      <c r="RTJ163" s="3"/>
      <c r="RTK163" s="3"/>
      <c r="RTL163" s="3"/>
      <c r="RTM163" s="3"/>
      <c r="RTN163" s="3"/>
      <c r="RTO163" s="3"/>
      <c r="RTP163" s="3"/>
      <c r="RTQ163" s="3"/>
      <c r="RTR163" s="3"/>
      <c r="RTS163" s="3"/>
      <c r="RTT163" s="3"/>
      <c r="RTU163" s="3"/>
      <c r="RTV163" s="3"/>
      <c r="RTW163" s="3"/>
      <c r="RTX163" s="3"/>
      <c r="RTY163" s="3"/>
      <c r="RTZ163" s="3"/>
      <c r="RUA163" s="3"/>
      <c r="RUB163" s="3"/>
      <c r="RUC163" s="3"/>
      <c r="RUD163" s="3"/>
      <c r="RUE163" s="3"/>
      <c r="RUF163" s="3"/>
      <c r="RUG163" s="3"/>
      <c r="RUH163" s="3"/>
      <c r="RUI163" s="3"/>
      <c r="RUJ163" s="3"/>
      <c r="RUK163" s="3"/>
      <c r="RUL163" s="3"/>
      <c r="RUM163" s="3"/>
      <c r="RUN163" s="3"/>
      <c r="RUO163" s="3"/>
      <c r="RUP163" s="3"/>
      <c r="RUQ163" s="3"/>
      <c r="RUR163" s="3"/>
      <c r="RUS163" s="3"/>
      <c r="RUT163" s="3"/>
      <c r="RUU163" s="3"/>
      <c r="RUV163" s="3"/>
      <c r="RUW163" s="3"/>
      <c r="RUX163" s="3"/>
      <c r="RUY163" s="3"/>
      <c r="RUZ163" s="3"/>
      <c r="RVA163" s="3"/>
      <c r="RVB163" s="3"/>
      <c r="RVC163" s="3"/>
      <c r="RVD163" s="3"/>
      <c r="RVE163" s="3"/>
      <c r="RVF163" s="3"/>
      <c r="RVG163" s="3"/>
      <c r="RVH163" s="3"/>
      <c r="RVI163" s="3"/>
      <c r="RVJ163" s="3"/>
      <c r="RVK163" s="3"/>
      <c r="RVL163" s="3"/>
      <c r="RVM163" s="3"/>
      <c r="RVN163" s="3"/>
      <c r="RVO163" s="3"/>
      <c r="RVP163" s="3"/>
      <c r="RVQ163" s="3"/>
      <c r="RVR163" s="3"/>
      <c r="RVS163" s="3"/>
      <c r="RVT163" s="3"/>
      <c r="RVU163" s="3"/>
      <c r="RVV163" s="3"/>
      <c r="RVW163" s="3"/>
      <c r="RVX163" s="3"/>
      <c r="RVY163" s="3"/>
      <c r="RVZ163" s="3"/>
      <c r="RWA163" s="3"/>
      <c r="RWB163" s="3"/>
      <c r="RWC163" s="3"/>
      <c r="RWD163" s="3"/>
      <c r="RWE163" s="3"/>
      <c r="RWF163" s="3"/>
      <c r="RWG163" s="3"/>
      <c r="RWH163" s="3"/>
      <c r="RWI163" s="3"/>
      <c r="RWJ163" s="3"/>
      <c r="RWK163" s="3"/>
      <c r="RWL163" s="3"/>
      <c r="RWM163" s="3"/>
      <c r="RWN163" s="3"/>
      <c r="RWO163" s="3"/>
      <c r="RWP163" s="3"/>
      <c r="RWQ163" s="3"/>
      <c r="RWR163" s="3"/>
      <c r="RWS163" s="3"/>
      <c r="RWT163" s="3"/>
      <c r="RWU163" s="3"/>
      <c r="RWV163" s="3"/>
      <c r="RWW163" s="3"/>
      <c r="RWX163" s="3"/>
      <c r="RWY163" s="3"/>
      <c r="RWZ163" s="3"/>
      <c r="RXA163" s="3"/>
      <c r="RXB163" s="3"/>
      <c r="RXC163" s="3"/>
      <c r="RXD163" s="3"/>
      <c r="RXE163" s="3"/>
      <c r="RXF163" s="3"/>
      <c r="RXG163" s="3"/>
      <c r="RXH163" s="3"/>
      <c r="RXI163" s="3"/>
      <c r="RXJ163" s="3"/>
      <c r="RXK163" s="3"/>
      <c r="RXL163" s="3"/>
      <c r="RXM163" s="3"/>
      <c r="RXN163" s="3"/>
      <c r="RXO163" s="3"/>
      <c r="RXP163" s="3"/>
      <c r="RXQ163" s="3"/>
      <c r="RXR163" s="3"/>
      <c r="RXS163" s="3"/>
      <c r="RXT163" s="3"/>
      <c r="RXU163" s="3"/>
      <c r="RXV163" s="3"/>
      <c r="RXW163" s="3"/>
      <c r="RXX163" s="3"/>
      <c r="RXY163" s="3"/>
      <c r="RXZ163" s="3"/>
      <c r="RYA163" s="3"/>
      <c r="RYB163" s="3"/>
      <c r="RYC163" s="3"/>
      <c r="RYD163" s="3"/>
      <c r="RYE163" s="3"/>
      <c r="RYF163" s="3"/>
      <c r="RYG163" s="3"/>
      <c r="RYH163" s="3"/>
      <c r="RYI163" s="3"/>
      <c r="RYJ163" s="3"/>
      <c r="RYK163" s="3"/>
      <c r="RYL163" s="3"/>
      <c r="RYM163" s="3"/>
      <c r="RYN163" s="3"/>
      <c r="RYO163" s="3"/>
      <c r="RYP163" s="3"/>
      <c r="RYQ163" s="3"/>
      <c r="RYR163" s="3"/>
      <c r="RYS163" s="3"/>
      <c r="RYT163" s="3"/>
      <c r="RYU163" s="3"/>
      <c r="RYV163" s="3"/>
      <c r="RYW163" s="3"/>
      <c r="RYX163" s="3"/>
      <c r="RYY163" s="3"/>
      <c r="RYZ163" s="3"/>
      <c r="RZA163" s="3"/>
      <c r="RZB163" s="3"/>
      <c r="RZC163" s="3"/>
      <c r="RZD163" s="3"/>
      <c r="RZE163" s="3"/>
      <c r="RZF163" s="3"/>
      <c r="RZG163" s="3"/>
      <c r="RZH163" s="3"/>
      <c r="RZI163" s="3"/>
      <c r="RZJ163" s="3"/>
      <c r="RZK163" s="3"/>
      <c r="RZL163" s="3"/>
      <c r="RZM163" s="3"/>
      <c r="RZN163" s="3"/>
      <c r="RZO163" s="3"/>
      <c r="RZP163" s="3"/>
      <c r="RZQ163" s="3"/>
      <c r="RZR163" s="3"/>
      <c r="RZS163" s="3"/>
      <c r="RZT163" s="3"/>
      <c r="RZU163" s="3"/>
      <c r="RZV163" s="3"/>
      <c r="RZW163" s="3"/>
      <c r="RZX163" s="3"/>
      <c r="RZY163" s="3"/>
      <c r="RZZ163" s="3"/>
      <c r="SAA163" s="3"/>
      <c r="SAB163" s="3"/>
      <c r="SAC163" s="3"/>
      <c r="SAD163" s="3"/>
      <c r="SAE163" s="3"/>
      <c r="SAF163" s="3"/>
      <c r="SAG163" s="3"/>
      <c r="SAH163" s="3"/>
      <c r="SAI163" s="3"/>
      <c r="SAJ163" s="3"/>
      <c r="SAK163" s="3"/>
      <c r="SAL163" s="3"/>
      <c r="SAM163" s="3"/>
      <c r="SAN163" s="3"/>
      <c r="SAO163" s="3"/>
      <c r="SAP163" s="3"/>
      <c r="SAQ163" s="3"/>
      <c r="SAR163" s="3"/>
      <c r="SAS163" s="3"/>
      <c r="SAT163" s="3"/>
      <c r="SAU163" s="3"/>
      <c r="SAV163" s="3"/>
      <c r="SAW163" s="3"/>
      <c r="SAX163" s="3"/>
      <c r="SAY163" s="3"/>
      <c r="SAZ163" s="3"/>
      <c r="SBA163" s="3"/>
      <c r="SBB163" s="3"/>
      <c r="SBC163" s="3"/>
      <c r="SBD163" s="3"/>
      <c r="SBE163" s="3"/>
      <c r="SBF163" s="3"/>
      <c r="SBG163" s="3"/>
      <c r="SBH163" s="3"/>
      <c r="SBI163" s="3"/>
      <c r="SBJ163" s="3"/>
      <c r="SBK163" s="3"/>
      <c r="SBL163" s="3"/>
      <c r="SBM163" s="3"/>
      <c r="SBN163" s="3"/>
      <c r="SBO163" s="3"/>
      <c r="SBP163" s="3"/>
      <c r="SBQ163" s="3"/>
      <c r="SBR163" s="3"/>
      <c r="SBS163" s="3"/>
      <c r="SBT163" s="3"/>
      <c r="SBU163" s="3"/>
      <c r="SBV163" s="3"/>
      <c r="SBW163" s="3"/>
      <c r="SBX163" s="3"/>
      <c r="SBY163" s="3"/>
      <c r="SBZ163" s="3"/>
      <c r="SCA163" s="3"/>
      <c r="SCB163" s="3"/>
      <c r="SCC163" s="3"/>
      <c r="SCD163" s="3"/>
      <c r="SCE163" s="3"/>
      <c r="SCF163" s="3"/>
      <c r="SCG163" s="3"/>
      <c r="SCH163" s="3"/>
      <c r="SCI163" s="3"/>
      <c r="SCJ163" s="3"/>
      <c r="SCK163" s="3"/>
      <c r="SCL163" s="3"/>
      <c r="SCM163" s="3"/>
      <c r="SCN163" s="3"/>
      <c r="SCO163" s="3"/>
      <c r="SCP163" s="3"/>
      <c r="SCQ163" s="3"/>
      <c r="SCR163" s="3"/>
      <c r="SCS163" s="3"/>
      <c r="SCT163" s="3"/>
      <c r="SCU163" s="3"/>
      <c r="SCV163" s="3"/>
      <c r="SCW163" s="3"/>
      <c r="SCX163" s="3"/>
      <c r="SCY163" s="3"/>
      <c r="SCZ163" s="3"/>
      <c r="SDA163" s="3"/>
      <c r="SDB163" s="3"/>
      <c r="SDC163" s="3"/>
      <c r="SDD163" s="3"/>
      <c r="SDE163" s="3"/>
      <c r="SDF163" s="3"/>
      <c r="SDG163" s="3"/>
      <c r="SDH163" s="3"/>
      <c r="SDI163" s="3"/>
      <c r="SDJ163" s="3"/>
      <c r="SDK163" s="3"/>
      <c r="SDL163" s="3"/>
      <c r="SDM163" s="3"/>
      <c r="SDN163" s="3"/>
      <c r="SDO163" s="3"/>
      <c r="SDP163" s="3"/>
      <c r="SDQ163" s="3"/>
      <c r="SDR163" s="3"/>
      <c r="SDS163" s="3"/>
      <c r="SDT163" s="3"/>
      <c r="SDU163" s="3"/>
      <c r="SDV163" s="3"/>
      <c r="SDW163" s="3"/>
      <c r="SDX163" s="3"/>
      <c r="SDY163" s="3"/>
      <c r="SDZ163" s="3"/>
      <c r="SEA163" s="3"/>
      <c r="SEB163" s="3"/>
      <c r="SEC163" s="3"/>
      <c r="SED163" s="3"/>
      <c r="SEE163" s="3"/>
      <c r="SEF163" s="3"/>
      <c r="SEG163" s="3"/>
      <c r="SEH163" s="3"/>
      <c r="SEI163" s="3"/>
      <c r="SEJ163" s="3"/>
      <c r="SEK163" s="3"/>
      <c r="SEL163" s="3"/>
      <c r="SEM163" s="3"/>
      <c r="SEN163" s="3"/>
      <c r="SEO163" s="3"/>
      <c r="SEP163" s="3"/>
      <c r="SEQ163" s="3"/>
      <c r="SER163" s="3"/>
      <c r="SES163" s="3"/>
      <c r="SET163" s="3"/>
      <c r="SEU163" s="3"/>
      <c r="SEV163" s="3"/>
      <c r="SEW163" s="3"/>
      <c r="SEX163" s="3"/>
      <c r="SEY163" s="3"/>
      <c r="SEZ163" s="3"/>
      <c r="SFA163" s="3"/>
      <c r="SFB163" s="3"/>
      <c r="SFC163" s="3"/>
      <c r="SFD163" s="3"/>
      <c r="SFE163" s="3"/>
      <c r="SFF163" s="3"/>
      <c r="SFG163" s="3"/>
      <c r="SFH163" s="3"/>
      <c r="SFI163" s="3"/>
      <c r="SFJ163" s="3"/>
      <c r="SFK163" s="3"/>
      <c r="SFL163" s="3"/>
      <c r="SFM163" s="3"/>
      <c r="SFN163" s="3"/>
      <c r="SFO163" s="3"/>
      <c r="SFP163" s="3"/>
      <c r="SFQ163" s="3"/>
      <c r="SFR163" s="3"/>
      <c r="SFS163" s="3"/>
      <c r="SFT163" s="3"/>
      <c r="SFU163" s="3"/>
      <c r="SFV163" s="3"/>
      <c r="SFW163" s="3"/>
      <c r="SFX163" s="3"/>
      <c r="SFY163" s="3"/>
      <c r="SFZ163" s="3"/>
      <c r="SGA163" s="3"/>
      <c r="SGB163" s="3"/>
      <c r="SGC163" s="3"/>
      <c r="SGD163" s="3"/>
      <c r="SGE163" s="3"/>
      <c r="SGF163" s="3"/>
      <c r="SGG163" s="3"/>
      <c r="SGH163" s="3"/>
      <c r="SGI163" s="3"/>
      <c r="SGJ163" s="3"/>
      <c r="SGK163" s="3"/>
      <c r="SGL163" s="3"/>
      <c r="SGM163" s="3"/>
      <c r="SGN163" s="3"/>
      <c r="SGO163" s="3"/>
      <c r="SGP163" s="3"/>
      <c r="SGQ163" s="3"/>
      <c r="SGR163" s="3"/>
      <c r="SGS163" s="3"/>
      <c r="SGT163" s="3"/>
      <c r="SGU163" s="3"/>
      <c r="SGV163" s="3"/>
      <c r="SGW163" s="3"/>
      <c r="SGX163" s="3"/>
      <c r="SGY163" s="3"/>
      <c r="SGZ163" s="3"/>
      <c r="SHA163" s="3"/>
      <c r="SHB163" s="3"/>
      <c r="SHC163" s="3"/>
      <c r="SHD163" s="3"/>
      <c r="SHE163" s="3"/>
      <c r="SHF163" s="3"/>
      <c r="SHG163" s="3"/>
      <c r="SHH163" s="3"/>
      <c r="SHI163" s="3"/>
      <c r="SHJ163" s="3"/>
      <c r="SHK163" s="3"/>
      <c r="SHL163" s="3"/>
      <c r="SHM163" s="3"/>
      <c r="SHN163" s="3"/>
      <c r="SHO163" s="3"/>
      <c r="SHP163" s="3"/>
      <c r="SHQ163" s="3"/>
      <c r="SHR163" s="3"/>
      <c r="SHS163" s="3"/>
      <c r="SHT163" s="3"/>
      <c r="SHU163" s="3"/>
      <c r="SHV163" s="3"/>
      <c r="SHW163" s="3"/>
      <c r="SHX163" s="3"/>
      <c r="SHY163" s="3"/>
      <c r="SHZ163" s="3"/>
      <c r="SIA163" s="3"/>
      <c r="SIB163" s="3"/>
      <c r="SIC163" s="3"/>
      <c r="SID163" s="3"/>
      <c r="SIE163" s="3"/>
      <c r="SIF163" s="3"/>
      <c r="SIG163" s="3"/>
      <c r="SIH163" s="3"/>
      <c r="SII163" s="3"/>
      <c r="SIJ163" s="3"/>
      <c r="SIK163" s="3"/>
      <c r="SIL163" s="3"/>
      <c r="SIM163" s="3"/>
      <c r="SIN163" s="3"/>
      <c r="SIO163" s="3"/>
      <c r="SIP163" s="3"/>
      <c r="SIQ163" s="3"/>
      <c r="SIR163" s="3"/>
      <c r="SIS163" s="3"/>
      <c r="SIT163" s="3"/>
      <c r="SIU163" s="3"/>
      <c r="SIV163" s="3"/>
      <c r="SIW163" s="3"/>
      <c r="SIX163" s="3"/>
      <c r="SIY163" s="3"/>
      <c r="SIZ163" s="3"/>
      <c r="SJA163" s="3"/>
      <c r="SJB163" s="3"/>
      <c r="SJC163" s="3"/>
      <c r="SJD163" s="3"/>
      <c r="SJE163" s="3"/>
      <c r="SJF163" s="3"/>
      <c r="SJG163" s="3"/>
      <c r="SJH163" s="3"/>
      <c r="SJI163" s="3"/>
      <c r="SJJ163" s="3"/>
      <c r="SJK163" s="3"/>
      <c r="SJL163" s="3"/>
      <c r="SJM163" s="3"/>
      <c r="SJN163" s="3"/>
      <c r="SJO163" s="3"/>
      <c r="SJP163" s="3"/>
      <c r="SJQ163" s="3"/>
      <c r="SJR163" s="3"/>
      <c r="SJS163" s="3"/>
      <c r="SJT163" s="3"/>
      <c r="SJU163" s="3"/>
      <c r="SJV163" s="3"/>
      <c r="SJW163" s="3"/>
      <c r="SJX163" s="3"/>
      <c r="SJY163" s="3"/>
      <c r="SJZ163" s="3"/>
      <c r="SKA163" s="3"/>
      <c r="SKB163" s="3"/>
      <c r="SKC163" s="3"/>
      <c r="SKD163" s="3"/>
      <c r="SKE163" s="3"/>
      <c r="SKF163" s="3"/>
      <c r="SKG163" s="3"/>
      <c r="SKH163" s="3"/>
      <c r="SKI163" s="3"/>
      <c r="SKJ163" s="3"/>
      <c r="SKK163" s="3"/>
      <c r="SKL163" s="3"/>
      <c r="SKM163" s="3"/>
      <c r="SKN163" s="3"/>
      <c r="SKO163" s="3"/>
      <c r="SKP163" s="3"/>
      <c r="SKQ163" s="3"/>
      <c r="SKR163" s="3"/>
      <c r="SKS163" s="3"/>
      <c r="SKT163" s="3"/>
      <c r="SKU163" s="3"/>
      <c r="SKV163" s="3"/>
      <c r="SKW163" s="3"/>
      <c r="SKX163" s="3"/>
      <c r="SKY163" s="3"/>
      <c r="SKZ163" s="3"/>
      <c r="SLA163" s="3"/>
      <c r="SLB163" s="3"/>
      <c r="SLC163" s="3"/>
      <c r="SLD163" s="3"/>
      <c r="SLE163" s="3"/>
      <c r="SLF163" s="3"/>
      <c r="SLG163" s="3"/>
      <c r="SLH163" s="3"/>
      <c r="SLI163" s="3"/>
      <c r="SLJ163" s="3"/>
      <c r="SLK163" s="3"/>
      <c r="SLL163" s="3"/>
      <c r="SLM163" s="3"/>
      <c r="SLN163" s="3"/>
      <c r="SLO163" s="3"/>
      <c r="SLP163" s="3"/>
      <c r="SLQ163" s="3"/>
      <c r="SLR163" s="3"/>
      <c r="SLS163" s="3"/>
      <c r="SLT163" s="3"/>
      <c r="SLU163" s="3"/>
      <c r="SLV163" s="3"/>
      <c r="SLW163" s="3"/>
      <c r="SLX163" s="3"/>
      <c r="SLY163" s="3"/>
      <c r="SLZ163" s="3"/>
      <c r="SMA163" s="3"/>
      <c r="SMB163" s="3"/>
      <c r="SMC163" s="3"/>
      <c r="SMD163" s="3"/>
      <c r="SME163" s="3"/>
      <c r="SMF163" s="3"/>
      <c r="SMG163" s="3"/>
      <c r="SMH163" s="3"/>
      <c r="SMI163" s="3"/>
      <c r="SMJ163" s="3"/>
      <c r="SMK163" s="3"/>
      <c r="SML163" s="3"/>
      <c r="SMM163" s="3"/>
      <c r="SMN163" s="3"/>
      <c r="SMO163" s="3"/>
      <c r="SMP163" s="3"/>
      <c r="SMQ163" s="3"/>
      <c r="SMR163" s="3"/>
      <c r="SMS163" s="3"/>
      <c r="SMT163" s="3"/>
      <c r="SMU163" s="3"/>
      <c r="SMV163" s="3"/>
      <c r="SMW163" s="3"/>
      <c r="SMX163" s="3"/>
      <c r="SMY163" s="3"/>
      <c r="SMZ163" s="3"/>
      <c r="SNA163" s="3"/>
      <c r="SNB163" s="3"/>
      <c r="SNC163" s="3"/>
      <c r="SND163" s="3"/>
      <c r="SNE163" s="3"/>
      <c r="SNF163" s="3"/>
      <c r="SNG163" s="3"/>
      <c r="SNH163" s="3"/>
      <c r="SNI163" s="3"/>
      <c r="SNJ163" s="3"/>
      <c r="SNK163" s="3"/>
      <c r="SNL163" s="3"/>
      <c r="SNM163" s="3"/>
      <c r="SNN163" s="3"/>
      <c r="SNO163" s="3"/>
      <c r="SNP163" s="3"/>
      <c r="SNQ163" s="3"/>
      <c r="SNR163" s="3"/>
      <c r="SNS163" s="3"/>
      <c r="SNT163" s="3"/>
      <c r="SNU163" s="3"/>
      <c r="SNV163" s="3"/>
      <c r="SNW163" s="3"/>
      <c r="SNX163" s="3"/>
      <c r="SNY163" s="3"/>
      <c r="SNZ163" s="3"/>
      <c r="SOA163" s="3"/>
      <c r="SOB163" s="3"/>
      <c r="SOC163" s="3"/>
      <c r="SOD163" s="3"/>
      <c r="SOE163" s="3"/>
      <c r="SOF163" s="3"/>
      <c r="SOG163" s="3"/>
      <c r="SOH163" s="3"/>
      <c r="SOI163" s="3"/>
      <c r="SOJ163" s="3"/>
      <c r="SOK163" s="3"/>
      <c r="SOL163" s="3"/>
      <c r="SOM163" s="3"/>
      <c r="SON163" s="3"/>
      <c r="SOO163" s="3"/>
      <c r="SOP163" s="3"/>
      <c r="SOQ163" s="3"/>
      <c r="SOR163" s="3"/>
      <c r="SOS163" s="3"/>
      <c r="SOT163" s="3"/>
      <c r="SOU163" s="3"/>
      <c r="SOV163" s="3"/>
      <c r="SOW163" s="3"/>
      <c r="SOX163" s="3"/>
      <c r="SOY163" s="3"/>
      <c r="SOZ163" s="3"/>
      <c r="SPA163" s="3"/>
      <c r="SPB163" s="3"/>
      <c r="SPC163" s="3"/>
      <c r="SPD163" s="3"/>
      <c r="SPE163" s="3"/>
      <c r="SPF163" s="3"/>
      <c r="SPG163" s="3"/>
      <c r="SPH163" s="3"/>
      <c r="SPI163" s="3"/>
      <c r="SPJ163" s="3"/>
      <c r="SPK163" s="3"/>
      <c r="SPL163" s="3"/>
      <c r="SPM163" s="3"/>
      <c r="SPN163" s="3"/>
      <c r="SPO163" s="3"/>
      <c r="SPP163" s="3"/>
      <c r="SPQ163" s="3"/>
      <c r="SPR163" s="3"/>
      <c r="SPS163" s="3"/>
      <c r="SPT163" s="3"/>
      <c r="SPU163" s="3"/>
      <c r="SPV163" s="3"/>
      <c r="SPW163" s="3"/>
      <c r="SPX163" s="3"/>
      <c r="SPY163" s="3"/>
      <c r="SPZ163" s="3"/>
      <c r="SQA163" s="3"/>
      <c r="SQB163" s="3"/>
      <c r="SQC163" s="3"/>
      <c r="SQD163" s="3"/>
      <c r="SQE163" s="3"/>
      <c r="SQF163" s="3"/>
      <c r="SQG163" s="3"/>
      <c r="SQH163" s="3"/>
      <c r="SQI163" s="3"/>
      <c r="SQJ163" s="3"/>
      <c r="SQK163" s="3"/>
      <c r="SQL163" s="3"/>
      <c r="SQM163" s="3"/>
      <c r="SQN163" s="3"/>
      <c r="SQO163" s="3"/>
      <c r="SQP163" s="3"/>
      <c r="SQQ163" s="3"/>
      <c r="SQR163" s="3"/>
      <c r="SQS163" s="3"/>
      <c r="SQT163" s="3"/>
      <c r="SQU163" s="3"/>
      <c r="SQV163" s="3"/>
      <c r="SQW163" s="3"/>
      <c r="SQX163" s="3"/>
      <c r="SQY163" s="3"/>
      <c r="SQZ163" s="3"/>
      <c r="SRA163" s="3"/>
      <c r="SRB163" s="3"/>
      <c r="SRC163" s="3"/>
      <c r="SRD163" s="3"/>
      <c r="SRE163" s="3"/>
      <c r="SRF163" s="3"/>
      <c r="SRG163" s="3"/>
      <c r="SRH163" s="3"/>
      <c r="SRI163" s="3"/>
      <c r="SRJ163" s="3"/>
      <c r="SRK163" s="3"/>
      <c r="SRL163" s="3"/>
      <c r="SRM163" s="3"/>
      <c r="SRN163" s="3"/>
      <c r="SRO163" s="3"/>
      <c r="SRP163" s="3"/>
      <c r="SRQ163" s="3"/>
      <c r="SRR163" s="3"/>
      <c r="SRS163" s="3"/>
      <c r="SRT163" s="3"/>
      <c r="SRU163" s="3"/>
      <c r="SRV163" s="3"/>
      <c r="SRW163" s="3"/>
      <c r="SRX163" s="3"/>
      <c r="SRY163" s="3"/>
      <c r="SRZ163" s="3"/>
      <c r="SSA163" s="3"/>
      <c r="SSB163" s="3"/>
      <c r="SSC163" s="3"/>
      <c r="SSD163" s="3"/>
      <c r="SSE163" s="3"/>
      <c r="SSF163" s="3"/>
      <c r="SSG163" s="3"/>
      <c r="SSH163" s="3"/>
      <c r="SSI163" s="3"/>
      <c r="SSJ163" s="3"/>
      <c r="SSK163" s="3"/>
      <c r="SSL163" s="3"/>
      <c r="SSM163" s="3"/>
      <c r="SSN163" s="3"/>
      <c r="SSO163" s="3"/>
      <c r="SSP163" s="3"/>
      <c r="SSQ163" s="3"/>
      <c r="SSR163" s="3"/>
      <c r="SSS163" s="3"/>
      <c r="SST163" s="3"/>
      <c r="SSU163" s="3"/>
      <c r="SSV163" s="3"/>
      <c r="SSW163" s="3"/>
      <c r="SSX163" s="3"/>
      <c r="SSY163" s="3"/>
      <c r="SSZ163" s="3"/>
      <c r="STA163" s="3"/>
      <c r="STB163" s="3"/>
      <c r="STC163" s="3"/>
      <c r="STD163" s="3"/>
      <c r="STE163" s="3"/>
      <c r="STF163" s="3"/>
      <c r="STG163" s="3"/>
      <c r="STH163" s="3"/>
      <c r="STI163" s="3"/>
      <c r="STJ163" s="3"/>
      <c r="STK163" s="3"/>
      <c r="STL163" s="3"/>
      <c r="STM163" s="3"/>
      <c r="STN163" s="3"/>
      <c r="STO163" s="3"/>
      <c r="STP163" s="3"/>
      <c r="STQ163" s="3"/>
      <c r="STR163" s="3"/>
      <c r="STS163" s="3"/>
      <c r="STT163" s="3"/>
      <c r="STU163" s="3"/>
      <c r="STV163" s="3"/>
      <c r="STW163" s="3"/>
      <c r="STX163" s="3"/>
      <c r="STY163" s="3"/>
      <c r="STZ163" s="3"/>
      <c r="SUA163" s="3"/>
      <c r="SUB163" s="3"/>
      <c r="SUC163" s="3"/>
      <c r="SUD163" s="3"/>
      <c r="SUE163" s="3"/>
      <c r="SUF163" s="3"/>
      <c r="SUG163" s="3"/>
      <c r="SUH163" s="3"/>
      <c r="SUI163" s="3"/>
      <c r="SUJ163" s="3"/>
      <c r="SUK163" s="3"/>
      <c r="SUL163" s="3"/>
      <c r="SUM163" s="3"/>
      <c r="SUN163" s="3"/>
      <c r="SUO163" s="3"/>
      <c r="SUP163" s="3"/>
      <c r="SUQ163" s="3"/>
      <c r="SUR163" s="3"/>
      <c r="SUS163" s="3"/>
      <c r="SUT163" s="3"/>
      <c r="SUU163" s="3"/>
      <c r="SUV163" s="3"/>
      <c r="SUW163" s="3"/>
      <c r="SUX163" s="3"/>
      <c r="SUY163" s="3"/>
      <c r="SUZ163" s="3"/>
      <c r="SVA163" s="3"/>
      <c r="SVB163" s="3"/>
      <c r="SVC163" s="3"/>
      <c r="SVD163" s="3"/>
      <c r="SVE163" s="3"/>
      <c r="SVF163" s="3"/>
      <c r="SVG163" s="3"/>
      <c r="SVH163" s="3"/>
      <c r="SVI163" s="3"/>
      <c r="SVJ163" s="3"/>
      <c r="SVK163" s="3"/>
      <c r="SVL163" s="3"/>
      <c r="SVM163" s="3"/>
      <c r="SVN163" s="3"/>
      <c r="SVO163" s="3"/>
      <c r="SVP163" s="3"/>
      <c r="SVQ163" s="3"/>
      <c r="SVR163" s="3"/>
      <c r="SVS163" s="3"/>
      <c r="SVT163" s="3"/>
      <c r="SVU163" s="3"/>
      <c r="SVV163" s="3"/>
      <c r="SVW163" s="3"/>
      <c r="SVX163" s="3"/>
      <c r="SVY163" s="3"/>
      <c r="SVZ163" s="3"/>
      <c r="SWA163" s="3"/>
      <c r="SWB163" s="3"/>
      <c r="SWC163" s="3"/>
      <c r="SWD163" s="3"/>
      <c r="SWE163" s="3"/>
      <c r="SWF163" s="3"/>
      <c r="SWG163" s="3"/>
      <c r="SWH163" s="3"/>
      <c r="SWI163" s="3"/>
      <c r="SWJ163" s="3"/>
      <c r="SWK163" s="3"/>
      <c r="SWL163" s="3"/>
      <c r="SWM163" s="3"/>
      <c r="SWN163" s="3"/>
      <c r="SWO163" s="3"/>
      <c r="SWP163" s="3"/>
      <c r="SWQ163" s="3"/>
      <c r="SWR163" s="3"/>
      <c r="SWS163" s="3"/>
      <c r="SWT163" s="3"/>
      <c r="SWU163" s="3"/>
      <c r="SWV163" s="3"/>
      <c r="SWW163" s="3"/>
      <c r="SWX163" s="3"/>
      <c r="SWY163" s="3"/>
      <c r="SWZ163" s="3"/>
      <c r="SXA163" s="3"/>
      <c r="SXB163" s="3"/>
      <c r="SXC163" s="3"/>
      <c r="SXD163" s="3"/>
      <c r="SXE163" s="3"/>
      <c r="SXF163" s="3"/>
      <c r="SXG163" s="3"/>
      <c r="SXH163" s="3"/>
      <c r="SXI163" s="3"/>
      <c r="SXJ163" s="3"/>
      <c r="SXK163" s="3"/>
      <c r="SXL163" s="3"/>
      <c r="SXM163" s="3"/>
      <c r="SXN163" s="3"/>
      <c r="SXO163" s="3"/>
      <c r="SXP163" s="3"/>
      <c r="SXQ163" s="3"/>
      <c r="SXR163" s="3"/>
      <c r="SXS163" s="3"/>
      <c r="SXT163" s="3"/>
      <c r="SXU163" s="3"/>
      <c r="SXV163" s="3"/>
      <c r="SXW163" s="3"/>
      <c r="SXX163" s="3"/>
      <c r="SXY163" s="3"/>
      <c r="SXZ163" s="3"/>
      <c r="SYA163" s="3"/>
      <c r="SYB163" s="3"/>
      <c r="SYC163" s="3"/>
      <c r="SYD163" s="3"/>
      <c r="SYE163" s="3"/>
      <c r="SYF163" s="3"/>
      <c r="SYG163" s="3"/>
      <c r="SYH163" s="3"/>
      <c r="SYI163" s="3"/>
      <c r="SYJ163" s="3"/>
      <c r="SYK163" s="3"/>
      <c r="SYL163" s="3"/>
      <c r="SYM163" s="3"/>
      <c r="SYN163" s="3"/>
      <c r="SYO163" s="3"/>
      <c r="SYP163" s="3"/>
      <c r="SYQ163" s="3"/>
      <c r="SYR163" s="3"/>
      <c r="SYS163" s="3"/>
      <c r="SYT163" s="3"/>
      <c r="SYU163" s="3"/>
      <c r="SYV163" s="3"/>
      <c r="SYW163" s="3"/>
      <c r="SYX163" s="3"/>
      <c r="SYY163" s="3"/>
      <c r="SYZ163" s="3"/>
      <c r="SZA163" s="3"/>
      <c r="SZB163" s="3"/>
      <c r="SZC163" s="3"/>
      <c r="SZD163" s="3"/>
      <c r="SZE163" s="3"/>
      <c r="SZF163" s="3"/>
      <c r="SZG163" s="3"/>
      <c r="SZH163" s="3"/>
      <c r="SZI163" s="3"/>
      <c r="SZJ163" s="3"/>
      <c r="SZK163" s="3"/>
      <c r="SZL163" s="3"/>
      <c r="SZM163" s="3"/>
      <c r="SZN163" s="3"/>
      <c r="SZO163" s="3"/>
      <c r="SZP163" s="3"/>
      <c r="SZQ163" s="3"/>
      <c r="SZR163" s="3"/>
      <c r="SZS163" s="3"/>
      <c r="SZT163" s="3"/>
      <c r="SZU163" s="3"/>
      <c r="SZV163" s="3"/>
      <c r="SZW163" s="3"/>
      <c r="SZX163" s="3"/>
      <c r="SZY163" s="3"/>
      <c r="SZZ163" s="3"/>
      <c r="TAA163" s="3"/>
      <c r="TAB163" s="3"/>
      <c r="TAC163" s="3"/>
      <c r="TAD163" s="3"/>
      <c r="TAE163" s="3"/>
      <c r="TAF163" s="3"/>
      <c r="TAG163" s="3"/>
      <c r="TAH163" s="3"/>
      <c r="TAI163" s="3"/>
      <c r="TAJ163" s="3"/>
      <c r="TAK163" s="3"/>
      <c r="TAL163" s="3"/>
      <c r="TAM163" s="3"/>
      <c r="TAN163" s="3"/>
      <c r="TAO163" s="3"/>
      <c r="TAP163" s="3"/>
      <c r="TAQ163" s="3"/>
      <c r="TAR163" s="3"/>
      <c r="TAS163" s="3"/>
      <c r="TAT163" s="3"/>
      <c r="TAU163" s="3"/>
      <c r="TAV163" s="3"/>
      <c r="TAW163" s="3"/>
      <c r="TAX163" s="3"/>
      <c r="TAY163" s="3"/>
      <c r="TAZ163" s="3"/>
      <c r="TBA163" s="3"/>
      <c r="TBB163" s="3"/>
      <c r="TBC163" s="3"/>
      <c r="TBD163" s="3"/>
      <c r="TBE163" s="3"/>
      <c r="TBF163" s="3"/>
      <c r="TBG163" s="3"/>
      <c r="TBH163" s="3"/>
      <c r="TBI163" s="3"/>
      <c r="TBJ163" s="3"/>
      <c r="TBK163" s="3"/>
      <c r="TBL163" s="3"/>
      <c r="TBM163" s="3"/>
      <c r="TBN163" s="3"/>
      <c r="TBO163" s="3"/>
      <c r="TBP163" s="3"/>
      <c r="TBQ163" s="3"/>
      <c r="TBR163" s="3"/>
      <c r="TBS163" s="3"/>
      <c r="TBT163" s="3"/>
      <c r="TBU163" s="3"/>
      <c r="TBV163" s="3"/>
      <c r="TBW163" s="3"/>
      <c r="TBX163" s="3"/>
      <c r="TBY163" s="3"/>
      <c r="TBZ163" s="3"/>
      <c r="TCA163" s="3"/>
      <c r="TCB163" s="3"/>
      <c r="TCC163" s="3"/>
      <c r="TCD163" s="3"/>
      <c r="TCE163" s="3"/>
      <c r="TCF163" s="3"/>
      <c r="TCG163" s="3"/>
      <c r="TCH163" s="3"/>
      <c r="TCI163" s="3"/>
      <c r="TCJ163" s="3"/>
      <c r="TCK163" s="3"/>
      <c r="TCL163" s="3"/>
      <c r="TCM163" s="3"/>
      <c r="TCN163" s="3"/>
      <c r="TCO163" s="3"/>
      <c r="TCP163" s="3"/>
      <c r="TCQ163" s="3"/>
      <c r="TCR163" s="3"/>
      <c r="TCS163" s="3"/>
      <c r="TCT163" s="3"/>
      <c r="TCU163" s="3"/>
      <c r="TCV163" s="3"/>
      <c r="TCW163" s="3"/>
      <c r="TCX163" s="3"/>
      <c r="TCY163" s="3"/>
      <c r="TCZ163" s="3"/>
      <c r="TDA163" s="3"/>
      <c r="TDB163" s="3"/>
      <c r="TDC163" s="3"/>
      <c r="TDD163" s="3"/>
      <c r="TDE163" s="3"/>
      <c r="TDF163" s="3"/>
      <c r="TDG163" s="3"/>
      <c r="TDH163" s="3"/>
      <c r="TDI163" s="3"/>
      <c r="TDJ163" s="3"/>
      <c r="TDK163" s="3"/>
      <c r="TDL163" s="3"/>
      <c r="TDM163" s="3"/>
      <c r="TDN163" s="3"/>
      <c r="TDO163" s="3"/>
      <c r="TDP163" s="3"/>
      <c r="TDQ163" s="3"/>
      <c r="TDR163" s="3"/>
      <c r="TDS163" s="3"/>
      <c r="TDT163" s="3"/>
      <c r="TDU163" s="3"/>
      <c r="TDV163" s="3"/>
      <c r="TDW163" s="3"/>
      <c r="TDX163" s="3"/>
      <c r="TDY163" s="3"/>
      <c r="TDZ163" s="3"/>
      <c r="TEA163" s="3"/>
      <c r="TEB163" s="3"/>
      <c r="TEC163" s="3"/>
      <c r="TED163" s="3"/>
      <c r="TEE163" s="3"/>
      <c r="TEF163" s="3"/>
      <c r="TEG163" s="3"/>
      <c r="TEH163" s="3"/>
      <c r="TEI163" s="3"/>
      <c r="TEJ163" s="3"/>
      <c r="TEK163" s="3"/>
      <c r="TEL163" s="3"/>
      <c r="TEM163" s="3"/>
      <c r="TEN163" s="3"/>
      <c r="TEO163" s="3"/>
      <c r="TEP163" s="3"/>
      <c r="TEQ163" s="3"/>
      <c r="TER163" s="3"/>
      <c r="TES163" s="3"/>
      <c r="TET163" s="3"/>
      <c r="TEU163" s="3"/>
      <c r="TEV163" s="3"/>
      <c r="TEW163" s="3"/>
      <c r="TEX163" s="3"/>
      <c r="TEY163" s="3"/>
      <c r="TEZ163" s="3"/>
      <c r="TFA163" s="3"/>
      <c r="TFB163" s="3"/>
      <c r="TFC163" s="3"/>
      <c r="TFD163" s="3"/>
      <c r="TFE163" s="3"/>
      <c r="TFF163" s="3"/>
      <c r="TFG163" s="3"/>
      <c r="TFH163" s="3"/>
      <c r="TFI163" s="3"/>
      <c r="TFJ163" s="3"/>
      <c r="TFK163" s="3"/>
      <c r="TFL163" s="3"/>
      <c r="TFM163" s="3"/>
      <c r="TFN163" s="3"/>
      <c r="TFO163" s="3"/>
      <c r="TFP163" s="3"/>
      <c r="TFQ163" s="3"/>
      <c r="TFR163" s="3"/>
      <c r="TFS163" s="3"/>
      <c r="TFT163" s="3"/>
      <c r="TFU163" s="3"/>
      <c r="TFV163" s="3"/>
      <c r="TFW163" s="3"/>
      <c r="TFX163" s="3"/>
      <c r="TFY163" s="3"/>
      <c r="TFZ163" s="3"/>
      <c r="TGA163" s="3"/>
      <c r="TGB163" s="3"/>
      <c r="TGC163" s="3"/>
      <c r="TGD163" s="3"/>
      <c r="TGE163" s="3"/>
      <c r="TGF163" s="3"/>
      <c r="TGG163" s="3"/>
      <c r="TGH163" s="3"/>
      <c r="TGI163" s="3"/>
      <c r="TGJ163" s="3"/>
      <c r="TGK163" s="3"/>
      <c r="TGL163" s="3"/>
      <c r="TGM163" s="3"/>
      <c r="TGN163" s="3"/>
      <c r="TGO163" s="3"/>
      <c r="TGP163" s="3"/>
      <c r="TGQ163" s="3"/>
      <c r="TGR163" s="3"/>
      <c r="TGS163" s="3"/>
      <c r="TGT163" s="3"/>
      <c r="TGU163" s="3"/>
      <c r="TGV163" s="3"/>
      <c r="TGW163" s="3"/>
      <c r="TGX163" s="3"/>
      <c r="TGY163" s="3"/>
      <c r="TGZ163" s="3"/>
      <c r="THA163" s="3"/>
      <c r="THB163" s="3"/>
      <c r="THC163" s="3"/>
      <c r="THD163" s="3"/>
      <c r="THE163" s="3"/>
      <c r="THF163" s="3"/>
      <c r="THG163" s="3"/>
      <c r="THH163" s="3"/>
      <c r="THI163" s="3"/>
      <c r="THJ163" s="3"/>
      <c r="THK163" s="3"/>
      <c r="THL163" s="3"/>
      <c r="THM163" s="3"/>
      <c r="THN163" s="3"/>
      <c r="THO163" s="3"/>
      <c r="THP163" s="3"/>
      <c r="THQ163" s="3"/>
      <c r="THR163" s="3"/>
      <c r="THS163" s="3"/>
      <c r="THT163" s="3"/>
      <c r="THU163" s="3"/>
      <c r="THV163" s="3"/>
      <c r="THW163" s="3"/>
      <c r="THX163" s="3"/>
      <c r="THY163" s="3"/>
      <c r="THZ163" s="3"/>
      <c r="TIA163" s="3"/>
      <c r="TIB163" s="3"/>
      <c r="TIC163" s="3"/>
      <c r="TID163" s="3"/>
      <c r="TIE163" s="3"/>
      <c r="TIF163" s="3"/>
      <c r="TIG163" s="3"/>
      <c r="TIH163" s="3"/>
      <c r="TII163" s="3"/>
      <c r="TIJ163" s="3"/>
      <c r="TIK163" s="3"/>
      <c r="TIL163" s="3"/>
      <c r="TIM163" s="3"/>
      <c r="TIN163" s="3"/>
      <c r="TIO163" s="3"/>
      <c r="TIP163" s="3"/>
      <c r="TIQ163" s="3"/>
      <c r="TIR163" s="3"/>
      <c r="TIS163" s="3"/>
      <c r="TIT163" s="3"/>
      <c r="TIU163" s="3"/>
      <c r="TIV163" s="3"/>
      <c r="TIW163" s="3"/>
      <c r="TIX163" s="3"/>
      <c r="TIY163" s="3"/>
      <c r="TIZ163" s="3"/>
      <c r="TJA163" s="3"/>
      <c r="TJB163" s="3"/>
      <c r="TJC163" s="3"/>
      <c r="TJD163" s="3"/>
      <c r="TJE163" s="3"/>
      <c r="TJF163" s="3"/>
      <c r="TJG163" s="3"/>
      <c r="TJH163" s="3"/>
      <c r="TJI163" s="3"/>
      <c r="TJJ163" s="3"/>
      <c r="TJK163" s="3"/>
      <c r="TJL163" s="3"/>
      <c r="TJM163" s="3"/>
      <c r="TJN163" s="3"/>
      <c r="TJO163" s="3"/>
      <c r="TJP163" s="3"/>
      <c r="TJQ163" s="3"/>
      <c r="TJR163" s="3"/>
      <c r="TJS163" s="3"/>
      <c r="TJT163" s="3"/>
      <c r="TJU163" s="3"/>
      <c r="TJV163" s="3"/>
      <c r="TJW163" s="3"/>
      <c r="TJX163" s="3"/>
      <c r="TJY163" s="3"/>
      <c r="TJZ163" s="3"/>
      <c r="TKA163" s="3"/>
      <c r="TKB163" s="3"/>
      <c r="TKC163" s="3"/>
      <c r="TKD163" s="3"/>
      <c r="TKE163" s="3"/>
      <c r="TKF163" s="3"/>
      <c r="TKG163" s="3"/>
      <c r="TKH163" s="3"/>
      <c r="TKI163" s="3"/>
      <c r="TKJ163" s="3"/>
      <c r="TKK163" s="3"/>
      <c r="TKL163" s="3"/>
      <c r="TKM163" s="3"/>
      <c r="TKN163" s="3"/>
      <c r="TKO163" s="3"/>
      <c r="TKP163" s="3"/>
      <c r="TKQ163" s="3"/>
      <c r="TKR163" s="3"/>
      <c r="TKS163" s="3"/>
      <c r="TKT163" s="3"/>
      <c r="TKU163" s="3"/>
      <c r="TKV163" s="3"/>
      <c r="TKW163" s="3"/>
      <c r="TKX163" s="3"/>
      <c r="TKY163" s="3"/>
      <c r="TKZ163" s="3"/>
      <c r="TLA163" s="3"/>
      <c r="TLB163" s="3"/>
      <c r="TLC163" s="3"/>
      <c r="TLD163" s="3"/>
      <c r="TLE163" s="3"/>
      <c r="TLF163" s="3"/>
      <c r="TLG163" s="3"/>
      <c r="TLH163" s="3"/>
      <c r="TLI163" s="3"/>
      <c r="TLJ163" s="3"/>
      <c r="TLK163" s="3"/>
      <c r="TLL163" s="3"/>
      <c r="TLM163" s="3"/>
      <c r="TLN163" s="3"/>
      <c r="TLO163" s="3"/>
      <c r="TLP163" s="3"/>
      <c r="TLQ163" s="3"/>
      <c r="TLR163" s="3"/>
      <c r="TLS163" s="3"/>
      <c r="TLT163" s="3"/>
      <c r="TLU163" s="3"/>
      <c r="TLV163" s="3"/>
      <c r="TLW163" s="3"/>
      <c r="TLX163" s="3"/>
      <c r="TLY163" s="3"/>
      <c r="TLZ163" s="3"/>
      <c r="TMA163" s="3"/>
      <c r="TMB163" s="3"/>
      <c r="TMC163" s="3"/>
      <c r="TMD163" s="3"/>
      <c r="TME163" s="3"/>
      <c r="TMF163" s="3"/>
      <c r="TMG163" s="3"/>
      <c r="TMH163" s="3"/>
      <c r="TMI163" s="3"/>
      <c r="TMJ163" s="3"/>
      <c r="TMK163" s="3"/>
      <c r="TML163" s="3"/>
      <c r="TMM163" s="3"/>
      <c r="TMN163" s="3"/>
      <c r="TMO163" s="3"/>
      <c r="TMP163" s="3"/>
      <c r="TMQ163" s="3"/>
      <c r="TMR163" s="3"/>
      <c r="TMS163" s="3"/>
      <c r="TMT163" s="3"/>
      <c r="TMU163" s="3"/>
      <c r="TMV163" s="3"/>
      <c r="TMW163" s="3"/>
      <c r="TMX163" s="3"/>
      <c r="TMY163" s="3"/>
      <c r="TMZ163" s="3"/>
      <c r="TNA163" s="3"/>
      <c r="TNB163" s="3"/>
      <c r="TNC163" s="3"/>
      <c r="TND163" s="3"/>
      <c r="TNE163" s="3"/>
      <c r="TNF163" s="3"/>
      <c r="TNG163" s="3"/>
      <c r="TNH163" s="3"/>
      <c r="TNI163" s="3"/>
      <c r="TNJ163" s="3"/>
      <c r="TNK163" s="3"/>
      <c r="TNL163" s="3"/>
      <c r="TNM163" s="3"/>
      <c r="TNN163" s="3"/>
      <c r="TNO163" s="3"/>
      <c r="TNP163" s="3"/>
      <c r="TNQ163" s="3"/>
      <c r="TNR163" s="3"/>
      <c r="TNS163" s="3"/>
      <c r="TNT163" s="3"/>
      <c r="TNU163" s="3"/>
      <c r="TNV163" s="3"/>
      <c r="TNW163" s="3"/>
      <c r="TNX163" s="3"/>
      <c r="TNY163" s="3"/>
      <c r="TNZ163" s="3"/>
      <c r="TOA163" s="3"/>
      <c r="TOB163" s="3"/>
      <c r="TOC163" s="3"/>
      <c r="TOD163" s="3"/>
      <c r="TOE163" s="3"/>
      <c r="TOF163" s="3"/>
      <c r="TOG163" s="3"/>
      <c r="TOH163" s="3"/>
      <c r="TOI163" s="3"/>
      <c r="TOJ163" s="3"/>
      <c r="TOK163" s="3"/>
      <c r="TOL163" s="3"/>
      <c r="TOM163" s="3"/>
      <c r="TON163" s="3"/>
      <c r="TOO163" s="3"/>
      <c r="TOP163" s="3"/>
      <c r="TOQ163" s="3"/>
      <c r="TOR163" s="3"/>
      <c r="TOS163" s="3"/>
      <c r="TOT163" s="3"/>
      <c r="TOU163" s="3"/>
      <c r="TOV163" s="3"/>
      <c r="TOW163" s="3"/>
      <c r="TOX163" s="3"/>
      <c r="TOY163" s="3"/>
      <c r="TOZ163" s="3"/>
      <c r="TPA163" s="3"/>
      <c r="TPB163" s="3"/>
      <c r="TPC163" s="3"/>
      <c r="TPD163" s="3"/>
      <c r="TPE163" s="3"/>
      <c r="TPF163" s="3"/>
      <c r="TPG163" s="3"/>
      <c r="TPH163" s="3"/>
      <c r="TPI163" s="3"/>
      <c r="TPJ163" s="3"/>
      <c r="TPK163" s="3"/>
      <c r="TPL163" s="3"/>
      <c r="TPM163" s="3"/>
      <c r="TPN163" s="3"/>
      <c r="TPO163" s="3"/>
      <c r="TPP163" s="3"/>
      <c r="TPQ163" s="3"/>
      <c r="TPR163" s="3"/>
      <c r="TPS163" s="3"/>
      <c r="TPT163" s="3"/>
      <c r="TPU163" s="3"/>
      <c r="TPV163" s="3"/>
      <c r="TPW163" s="3"/>
      <c r="TPX163" s="3"/>
      <c r="TPY163" s="3"/>
      <c r="TPZ163" s="3"/>
      <c r="TQA163" s="3"/>
      <c r="TQB163" s="3"/>
      <c r="TQC163" s="3"/>
      <c r="TQD163" s="3"/>
      <c r="TQE163" s="3"/>
      <c r="TQF163" s="3"/>
      <c r="TQG163" s="3"/>
      <c r="TQH163" s="3"/>
      <c r="TQI163" s="3"/>
      <c r="TQJ163" s="3"/>
      <c r="TQK163" s="3"/>
      <c r="TQL163" s="3"/>
      <c r="TQM163" s="3"/>
      <c r="TQN163" s="3"/>
      <c r="TQO163" s="3"/>
      <c r="TQP163" s="3"/>
      <c r="TQQ163" s="3"/>
      <c r="TQR163" s="3"/>
      <c r="TQS163" s="3"/>
      <c r="TQT163" s="3"/>
      <c r="TQU163" s="3"/>
      <c r="TQV163" s="3"/>
      <c r="TQW163" s="3"/>
      <c r="TQX163" s="3"/>
      <c r="TQY163" s="3"/>
      <c r="TQZ163" s="3"/>
      <c r="TRA163" s="3"/>
      <c r="TRB163" s="3"/>
      <c r="TRC163" s="3"/>
      <c r="TRD163" s="3"/>
      <c r="TRE163" s="3"/>
      <c r="TRF163" s="3"/>
      <c r="TRG163" s="3"/>
      <c r="TRH163" s="3"/>
      <c r="TRI163" s="3"/>
      <c r="TRJ163" s="3"/>
      <c r="TRK163" s="3"/>
      <c r="TRL163" s="3"/>
      <c r="TRM163" s="3"/>
      <c r="TRN163" s="3"/>
      <c r="TRO163" s="3"/>
      <c r="TRP163" s="3"/>
      <c r="TRQ163" s="3"/>
      <c r="TRR163" s="3"/>
      <c r="TRS163" s="3"/>
      <c r="TRT163" s="3"/>
      <c r="TRU163" s="3"/>
      <c r="TRV163" s="3"/>
      <c r="TRW163" s="3"/>
      <c r="TRX163" s="3"/>
      <c r="TRY163" s="3"/>
      <c r="TRZ163" s="3"/>
      <c r="TSA163" s="3"/>
      <c r="TSB163" s="3"/>
      <c r="TSC163" s="3"/>
      <c r="TSD163" s="3"/>
      <c r="TSE163" s="3"/>
      <c r="TSF163" s="3"/>
      <c r="TSG163" s="3"/>
      <c r="TSH163" s="3"/>
      <c r="TSI163" s="3"/>
      <c r="TSJ163" s="3"/>
      <c r="TSK163" s="3"/>
      <c r="TSL163" s="3"/>
      <c r="TSM163" s="3"/>
      <c r="TSN163" s="3"/>
      <c r="TSO163" s="3"/>
      <c r="TSP163" s="3"/>
      <c r="TSQ163" s="3"/>
      <c r="TSR163" s="3"/>
      <c r="TSS163" s="3"/>
      <c r="TST163" s="3"/>
      <c r="TSU163" s="3"/>
      <c r="TSV163" s="3"/>
      <c r="TSW163" s="3"/>
      <c r="TSX163" s="3"/>
      <c r="TSY163" s="3"/>
      <c r="TSZ163" s="3"/>
      <c r="TTA163" s="3"/>
      <c r="TTB163" s="3"/>
      <c r="TTC163" s="3"/>
      <c r="TTD163" s="3"/>
      <c r="TTE163" s="3"/>
      <c r="TTF163" s="3"/>
      <c r="TTG163" s="3"/>
      <c r="TTH163" s="3"/>
      <c r="TTI163" s="3"/>
      <c r="TTJ163" s="3"/>
      <c r="TTK163" s="3"/>
      <c r="TTL163" s="3"/>
      <c r="TTM163" s="3"/>
      <c r="TTN163" s="3"/>
      <c r="TTO163" s="3"/>
      <c r="TTP163" s="3"/>
      <c r="TTQ163" s="3"/>
      <c r="TTR163" s="3"/>
      <c r="TTS163" s="3"/>
      <c r="TTT163" s="3"/>
      <c r="TTU163" s="3"/>
      <c r="TTV163" s="3"/>
      <c r="TTW163" s="3"/>
      <c r="TTX163" s="3"/>
      <c r="TTY163" s="3"/>
      <c r="TTZ163" s="3"/>
      <c r="TUA163" s="3"/>
      <c r="TUB163" s="3"/>
      <c r="TUC163" s="3"/>
      <c r="TUD163" s="3"/>
      <c r="TUE163" s="3"/>
      <c r="TUF163" s="3"/>
      <c r="TUG163" s="3"/>
      <c r="TUH163" s="3"/>
      <c r="TUI163" s="3"/>
      <c r="TUJ163" s="3"/>
      <c r="TUK163" s="3"/>
      <c r="TUL163" s="3"/>
      <c r="TUM163" s="3"/>
      <c r="TUN163" s="3"/>
      <c r="TUO163" s="3"/>
      <c r="TUP163" s="3"/>
      <c r="TUQ163" s="3"/>
      <c r="TUR163" s="3"/>
      <c r="TUS163" s="3"/>
      <c r="TUT163" s="3"/>
      <c r="TUU163" s="3"/>
      <c r="TUV163" s="3"/>
      <c r="TUW163" s="3"/>
      <c r="TUX163" s="3"/>
      <c r="TUY163" s="3"/>
      <c r="TUZ163" s="3"/>
      <c r="TVA163" s="3"/>
      <c r="TVB163" s="3"/>
      <c r="TVC163" s="3"/>
      <c r="TVD163" s="3"/>
      <c r="TVE163" s="3"/>
      <c r="TVF163" s="3"/>
      <c r="TVG163" s="3"/>
      <c r="TVH163" s="3"/>
      <c r="TVI163" s="3"/>
      <c r="TVJ163" s="3"/>
      <c r="TVK163" s="3"/>
      <c r="TVL163" s="3"/>
      <c r="TVM163" s="3"/>
      <c r="TVN163" s="3"/>
      <c r="TVO163" s="3"/>
      <c r="TVP163" s="3"/>
      <c r="TVQ163" s="3"/>
      <c r="TVR163" s="3"/>
      <c r="TVS163" s="3"/>
      <c r="TVT163" s="3"/>
      <c r="TVU163" s="3"/>
      <c r="TVV163" s="3"/>
      <c r="TVW163" s="3"/>
      <c r="TVX163" s="3"/>
      <c r="TVY163" s="3"/>
      <c r="TVZ163" s="3"/>
      <c r="TWA163" s="3"/>
      <c r="TWB163" s="3"/>
      <c r="TWC163" s="3"/>
      <c r="TWD163" s="3"/>
      <c r="TWE163" s="3"/>
      <c r="TWF163" s="3"/>
      <c r="TWG163" s="3"/>
      <c r="TWH163" s="3"/>
      <c r="TWI163" s="3"/>
      <c r="TWJ163" s="3"/>
      <c r="TWK163" s="3"/>
      <c r="TWL163" s="3"/>
      <c r="TWM163" s="3"/>
      <c r="TWN163" s="3"/>
      <c r="TWO163" s="3"/>
      <c r="TWP163" s="3"/>
      <c r="TWQ163" s="3"/>
      <c r="TWR163" s="3"/>
      <c r="TWS163" s="3"/>
      <c r="TWT163" s="3"/>
      <c r="TWU163" s="3"/>
      <c r="TWV163" s="3"/>
      <c r="TWW163" s="3"/>
      <c r="TWX163" s="3"/>
      <c r="TWY163" s="3"/>
      <c r="TWZ163" s="3"/>
      <c r="TXA163" s="3"/>
      <c r="TXB163" s="3"/>
      <c r="TXC163" s="3"/>
      <c r="TXD163" s="3"/>
      <c r="TXE163" s="3"/>
      <c r="TXF163" s="3"/>
      <c r="TXG163" s="3"/>
      <c r="TXH163" s="3"/>
      <c r="TXI163" s="3"/>
      <c r="TXJ163" s="3"/>
      <c r="TXK163" s="3"/>
      <c r="TXL163" s="3"/>
      <c r="TXM163" s="3"/>
      <c r="TXN163" s="3"/>
      <c r="TXO163" s="3"/>
      <c r="TXP163" s="3"/>
      <c r="TXQ163" s="3"/>
      <c r="TXR163" s="3"/>
      <c r="TXS163" s="3"/>
      <c r="TXT163" s="3"/>
      <c r="TXU163" s="3"/>
      <c r="TXV163" s="3"/>
      <c r="TXW163" s="3"/>
      <c r="TXX163" s="3"/>
      <c r="TXY163" s="3"/>
      <c r="TXZ163" s="3"/>
      <c r="TYA163" s="3"/>
      <c r="TYB163" s="3"/>
      <c r="TYC163" s="3"/>
      <c r="TYD163" s="3"/>
      <c r="TYE163" s="3"/>
      <c r="TYF163" s="3"/>
      <c r="TYG163" s="3"/>
      <c r="TYH163" s="3"/>
      <c r="TYI163" s="3"/>
      <c r="TYJ163" s="3"/>
      <c r="TYK163" s="3"/>
      <c r="TYL163" s="3"/>
      <c r="TYM163" s="3"/>
      <c r="TYN163" s="3"/>
      <c r="TYO163" s="3"/>
      <c r="TYP163" s="3"/>
      <c r="TYQ163" s="3"/>
      <c r="TYR163" s="3"/>
      <c r="TYS163" s="3"/>
      <c r="TYT163" s="3"/>
      <c r="TYU163" s="3"/>
      <c r="TYV163" s="3"/>
      <c r="TYW163" s="3"/>
      <c r="TYX163" s="3"/>
      <c r="TYY163" s="3"/>
      <c r="TYZ163" s="3"/>
      <c r="TZA163" s="3"/>
      <c r="TZB163" s="3"/>
      <c r="TZC163" s="3"/>
      <c r="TZD163" s="3"/>
      <c r="TZE163" s="3"/>
      <c r="TZF163" s="3"/>
      <c r="TZG163" s="3"/>
      <c r="TZH163" s="3"/>
      <c r="TZI163" s="3"/>
      <c r="TZJ163" s="3"/>
      <c r="TZK163" s="3"/>
      <c r="TZL163" s="3"/>
      <c r="TZM163" s="3"/>
      <c r="TZN163" s="3"/>
      <c r="TZO163" s="3"/>
      <c r="TZP163" s="3"/>
      <c r="TZQ163" s="3"/>
      <c r="TZR163" s="3"/>
      <c r="TZS163" s="3"/>
      <c r="TZT163" s="3"/>
      <c r="TZU163" s="3"/>
      <c r="TZV163" s="3"/>
      <c r="TZW163" s="3"/>
      <c r="TZX163" s="3"/>
      <c r="TZY163" s="3"/>
      <c r="TZZ163" s="3"/>
      <c r="UAA163" s="3"/>
      <c r="UAB163" s="3"/>
      <c r="UAC163" s="3"/>
      <c r="UAD163" s="3"/>
      <c r="UAE163" s="3"/>
      <c r="UAF163" s="3"/>
      <c r="UAG163" s="3"/>
      <c r="UAH163" s="3"/>
      <c r="UAI163" s="3"/>
      <c r="UAJ163" s="3"/>
      <c r="UAK163" s="3"/>
      <c r="UAL163" s="3"/>
      <c r="UAM163" s="3"/>
      <c r="UAN163" s="3"/>
      <c r="UAO163" s="3"/>
      <c r="UAP163" s="3"/>
      <c r="UAQ163" s="3"/>
      <c r="UAR163" s="3"/>
      <c r="UAS163" s="3"/>
      <c r="UAT163" s="3"/>
      <c r="UAU163" s="3"/>
      <c r="UAV163" s="3"/>
      <c r="UAW163" s="3"/>
      <c r="UAX163" s="3"/>
      <c r="UAY163" s="3"/>
      <c r="UAZ163" s="3"/>
      <c r="UBA163" s="3"/>
      <c r="UBB163" s="3"/>
      <c r="UBC163" s="3"/>
      <c r="UBD163" s="3"/>
      <c r="UBE163" s="3"/>
      <c r="UBF163" s="3"/>
      <c r="UBG163" s="3"/>
      <c r="UBH163" s="3"/>
      <c r="UBI163" s="3"/>
      <c r="UBJ163" s="3"/>
      <c r="UBK163" s="3"/>
      <c r="UBL163" s="3"/>
      <c r="UBM163" s="3"/>
      <c r="UBN163" s="3"/>
      <c r="UBO163" s="3"/>
      <c r="UBP163" s="3"/>
      <c r="UBQ163" s="3"/>
      <c r="UBR163" s="3"/>
      <c r="UBS163" s="3"/>
      <c r="UBT163" s="3"/>
      <c r="UBU163" s="3"/>
      <c r="UBV163" s="3"/>
      <c r="UBW163" s="3"/>
      <c r="UBX163" s="3"/>
      <c r="UBY163" s="3"/>
      <c r="UBZ163" s="3"/>
      <c r="UCA163" s="3"/>
      <c r="UCB163" s="3"/>
      <c r="UCC163" s="3"/>
      <c r="UCD163" s="3"/>
      <c r="UCE163" s="3"/>
      <c r="UCF163" s="3"/>
      <c r="UCG163" s="3"/>
      <c r="UCH163" s="3"/>
      <c r="UCI163" s="3"/>
      <c r="UCJ163" s="3"/>
      <c r="UCK163" s="3"/>
      <c r="UCL163" s="3"/>
      <c r="UCM163" s="3"/>
      <c r="UCN163" s="3"/>
      <c r="UCO163" s="3"/>
      <c r="UCP163" s="3"/>
      <c r="UCQ163" s="3"/>
      <c r="UCR163" s="3"/>
      <c r="UCS163" s="3"/>
      <c r="UCT163" s="3"/>
      <c r="UCU163" s="3"/>
      <c r="UCV163" s="3"/>
      <c r="UCW163" s="3"/>
      <c r="UCX163" s="3"/>
      <c r="UCY163" s="3"/>
      <c r="UCZ163" s="3"/>
      <c r="UDA163" s="3"/>
      <c r="UDB163" s="3"/>
      <c r="UDC163" s="3"/>
      <c r="UDD163" s="3"/>
      <c r="UDE163" s="3"/>
      <c r="UDF163" s="3"/>
      <c r="UDG163" s="3"/>
      <c r="UDH163" s="3"/>
      <c r="UDI163" s="3"/>
      <c r="UDJ163" s="3"/>
      <c r="UDK163" s="3"/>
      <c r="UDL163" s="3"/>
      <c r="UDM163" s="3"/>
      <c r="UDN163" s="3"/>
      <c r="UDO163" s="3"/>
      <c r="UDP163" s="3"/>
      <c r="UDQ163" s="3"/>
      <c r="UDR163" s="3"/>
      <c r="UDS163" s="3"/>
      <c r="UDT163" s="3"/>
      <c r="UDU163" s="3"/>
      <c r="UDV163" s="3"/>
      <c r="UDW163" s="3"/>
      <c r="UDX163" s="3"/>
      <c r="UDY163" s="3"/>
      <c r="UDZ163" s="3"/>
      <c r="UEA163" s="3"/>
      <c r="UEB163" s="3"/>
      <c r="UEC163" s="3"/>
      <c r="UED163" s="3"/>
      <c r="UEE163" s="3"/>
      <c r="UEF163" s="3"/>
      <c r="UEG163" s="3"/>
      <c r="UEH163" s="3"/>
      <c r="UEI163" s="3"/>
      <c r="UEJ163" s="3"/>
      <c r="UEK163" s="3"/>
      <c r="UEL163" s="3"/>
      <c r="UEM163" s="3"/>
      <c r="UEN163" s="3"/>
      <c r="UEO163" s="3"/>
      <c r="UEP163" s="3"/>
      <c r="UEQ163" s="3"/>
      <c r="UER163" s="3"/>
      <c r="UES163" s="3"/>
      <c r="UET163" s="3"/>
      <c r="UEU163" s="3"/>
      <c r="UEV163" s="3"/>
      <c r="UEW163" s="3"/>
      <c r="UEX163" s="3"/>
      <c r="UEY163" s="3"/>
      <c r="UEZ163" s="3"/>
      <c r="UFA163" s="3"/>
      <c r="UFB163" s="3"/>
      <c r="UFC163" s="3"/>
      <c r="UFD163" s="3"/>
      <c r="UFE163" s="3"/>
      <c r="UFF163" s="3"/>
      <c r="UFG163" s="3"/>
      <c r="UFH163" s="3"/>
      <c r="UFI163" s="3"/>
      <c r="UFJ163" s="3"/>
      <c r="UFK163" s="3"/>
      <c r="UFL163" s="3"/>
      <c r="UFM163" s="3"/>
      <c r="UFN163" s="3"/>
      <c r="UFO163" s="3"/>
      <c r="UFP163" s="3"/>
      <c r="UFQ163" s="3"/>
      <c r="UFR163" s="3"/>
      <c r="UFS163" s="3"/>
      <c r="UFT163" s="3"/>
      <c r="UFU163" s="3"/>
      <c r="UFV163" s="3"/>
      <c r="UFW163" s="3"/>
      <c r="UFX163" s="3"/>
      <c r="UFY163" s="3"/>
      <c r="UFZ163" s="3"/>
      <c r="UGA163" s="3"/>
      <c r="UGB163" s="3"/>
      <c r="UGC163" s="3"/>
      <c r="UGD163" s="3"/>
      <c r="UGE163" s="3"/>
      <c r="UGF163" s="3"/>
      <c r="UGG163" s="3"/>
      <c r="UGH163" s="3"/>
      <c r="UGI163" s="3"/>
      <c r="UGJ163" s="3"/>
      <c r="UGK163" s="3"/>
      <c r="UGL163" s="3"/>
      <c r="UGM163" s="3"/>
      <c r="UGN163" s="3"/>
      <c r="UGO163" s="3"/>
      <c r="UGP163" s="3"/>
      <c r="UGQ163" s="3"/>
      <c r="UGR163" s="3"/>
      <c r="UGS163" s="3"/>
      <c r="UGT163" s="3"/>
      <c r="UGU163" s="3"/>
      <c r="UGV163" s="3"/>
      <c r="UGW163" s="3"/>
      <c r="UGX163" s="3"/>
      <c r="UGY163" s="3"/>
      <c r="UGZ163" s="3"/>
      <c r="UHA163" s="3"/>
      <c r="UHB163" s="3"/>
      <c r="UHC163" s="3"/>
      <c r="UHD163" s="3"/>
      <c r="UHE163" s="3"/>
      <c r="UHF163" s="3"/>
      <c r="UHG163" s="3"/>
      <c r="UHH163" s="3"/>
      <c r="UHI163" s="3"/>
      <c r="UHJ163" s="3"/>
      <c r="UHK163" s="3"/>
      <c r="UHL163" s="3"/>
      <c r="UHM163" s="3"/>
      <c r="UHN163" s="3"/>
      <c r="UHO163" s="3"/>
      <c r="UHP163" s="3"/>
      <c r="UHQ163" s="3"/>
      <c r="UHR163" s="3"/>
      <c r="UHS163" s="3"/>
      <c r="UHT163" s="3"/>
      <c r="UHU163" s="3"/>
      <c r="UHV163" s="3"/>
      <c r="UHW163" s="3"/>
      <c r="UHX163" s="3"/>
      <c r="UHY163" s="3"/>
      <c r="UHZ163" s="3"/>
      <c r="UIA163" s="3"/>
      <c r="UIB163" s="3"/>
      <c r="UIC163" s="3"/>
      <c r="UID163" s="3"/>
      <c r="UIE163" s="3"/>
      <c r="UIF163" s="3"/>
      <c r="UIG163" s="3"/>
      <c r="UIH163" s="3"/>
      <c r="UII163" s="3"/>
      <c r="UIJ163" s="3"/>
      <c r="UIK163" s="3"/>
      <c r="UIL163" s="3"/>
      <c r="UIM163" s="3"/>
      <c r="UIN163" s="3"/>
      <c r="UIO163" s="3"/>
      <c r="UIP163" s="3"/>
      <c r="UIQ163" s="3"/>
      <c r="UIR163" s="3"/>
      <c r="UIS163" s="3"/>
      <c r="UIT163" s="3"/>
      <c r="UIU163" s="3"/>
      <c r="UIV163" s="3"/>
      <c r="UIW163" s="3"/>
      <c r="UIX163" s="3"/>
      <c r="UIY163" s="3"/>
      <c r="UIZ163" s="3"/>
      <c r="UJA163" s="3"/>
      <c r="UJB163" s="3"/>
      <c r="UJC163" s="3"/>
      <c r="UJD163" s="3"/>
      <c r="UJE163" s="3"/>
      <c r="UJF163" s="3"/>
      <c r="UJG163" s="3"/>
      <c r="UJH163" s="3"/>
      <c r="UJI163" s="3"/>
      <c r="UJJ163" s="3"/>
      <c r="UJK163" s="3"/>
      <c r="UJL163" s="3"/>
      <c r="UJM163" s="3"/>
      <c r="UJN163" s="3"/>
      <c r="UJO163" s="3"/>
      <c r="UJP163" s="3"/>
      <c r="UJQ163" s="3"/>
      <c r="UJR163" s="3"/>
      <c r="UJS163" s="3"/>
      <c r="UJT163" s="3"/>
      <c r="UJU163" s="3"/>
      <c r="UJV163" s="3"/>
      <c r="UJW163" s="3"/>
      <c r="UJX163" s="3"/>
      <c r="UJY163" s="3"/>
      <c r="UJZ163" s="3"/>
      <c r="UKA163" s="3"/>
      <c r="UKB163" s="3"/>
      <c r="UKC163" s="3"/>
      <c r="UKD163" s="3"/>
      <c r="UKE163" s="3"/>
      <c r="UKF163" s="3"/>
      <c r="UKG163" s="3"/>
      <c r="UKH163" s="3"/>
      <c r="UKI163" s="3"/>
      <c r="UKJ163" s="3"/>
      <c r="UKK163" s="3"/>
      <c r="UKL163" s="3"/>
      <c r="UKM163" s="3"/>
      <c r="UKN163" s="3"/>
      <c r="UKO163" s="3"/>
      <c r="UKP163" s="3"/>
      <c r="UKQ163" s="3"/>
      <c r="UKR163" s="3"/>
      <c r="UKS163" s="3"/>
      <c r="UKT163" s="3"/>
      <c r="UKU163" s="3"/>
      <c r="UKV163" s="3"/>
      <c r="UKW163" s="3"/>
      <c r="UKX163" s="3"/>
      <c r="UKY163" s="3"/>
      <c r="UKZ163" s="3"/>
      <c r="ULA163" s="3"/>
      <c r="ULB163" s="3"/>
      <c r="ULC163" s="3"/>
      <c r="ULD163" s="3"/>
      <c r="ULE163" s="3"/>
      <c r="ULF163" s="3"/>
      <c r="ULG163" s="3"/>
      <c r="ULH163" s="3"/>
      <c r="ULI163" s="3"/>
      <c r="ULJ163" s="3"/>
      <c r="ULK163" s="3"/>
      <c r="ULL163" s="3"/>
      <c r="ULM163" s="3"/>
      <c r="ULN163" s="3"/>
      <c r="ULO163" s="3"/>
      <c r="ULP163" s="3"/>
      <c r="ULQ163" s="3"/>
      <c r="ULR163" s="3"/>
      <c r="ULS163" s="3"/>
      <c r="ULT163" s="3"/>
      <c r="ULU163" s="3"/>
      <c r="ULV163" s="3"/>
      <c r="ULW163" s="3"/>
      <c r="ULX163" s="3"/>
      <c r="ULY163" s="3"/>
      <c r="ULZ163" s="3"/>
      <c r="UMA163" s="3"/>
      <c r="UMB163" s="3"/>
      <c r="UMC163" s="3"/>
      <c r="UMD163" s="3"/>
      <c r="UME163" s="3"/>
      <c r="UMF163" s="3"/>
      <c r="UMG163" s="3"/>
      <c r="UMH163" s="3"/>
      <c r="UMI163" s="3"/>
      <c r="UMJ163" s="3"/>
      <c r="UMK163" s="3"/>
      <c r="UML163" s="3"/>
      <c r="UMM163" s="3"/>
      <c r="UMN163" s="3"/>
      <c r="UMO163" s="3"/>
      <c r="UMP163" s="3"/>
      <c r="UMQ163" s="3"/>
      <c r="UMR163" s="3"/>
      <c r="UMS163" s="3"/>
      <c r="UMT163" s="3"/>
      <c r="UMU163" s="3"/>
      <c r="UMV163" s="3"/>
      <c r="UMW163" s="3"/>
      <c r="UMX163" s="3"/>
      <c r="UMY163" s="3"/>
      <c r="UMZ163" s="3"/>
      <c r="UNA163" s="3"/>
      <c r="UNB163" s="3"/>
      <c r="UNC163" s="3"/>
      <c r="UND163" s="3"/>
      <c r="UNE163" s="3"/>
      <c r="UNF163" s="3"/>
      <c r="UNG163" s="3"/>
      <c r="UNH163" s="3"/>
      <c r="UNI163" s="3"/>
      <c r="UNJ163" s="3"/>
      <c r="UNK163" s="3"/>
      <c r="UNL163" s="3"/>
      <c r="UNM163" s="3"/>
      <c r="UNN163" s="3"/>
      <c r="UNO163" s="3"/>
      <c r="UNP163" s="3"/>
      <c r="UNQ163" s="3"/>
      <c r="UNR163" s="3"/>
      <c r="UNS163" s="3"/>
      <c r="UNT163" s="3"/>
      <c r="UNU163" s="3"/>
      <c r="UNV163" s="3"/>
      <c r="UNW163" s="3"/>
      <c r="UNX163" s="3"/>
      <c r="UNY163" s="3"/>
      <c r="UNZ163" s="3"/>
      <c r="UOA163" s="3"/>
      <c r="UOB163" s="3"/>
      <c r="UOC163" s="3"/>
      <c r="UOD163" s="3"/>
      <c r="UOE163" s="3"/>
      <c r="UOF163" s="3"/>
      <c r="UOG163" s="3"/>
      <c r="UOH163" s="3"/>
      <c r="UOI163" s="3"/>
      <c r="UOJ163" s="3"/>
      <c r="UOK163" s="3"/>
      <c r="UOL163" s="3"/>
      <c r="UOM163" s="3"/>
      <c r="UON163" s="3"/>
      <c r="UOO163" s="3"/>
      <c r="UOP163" s="3"/>
      <c r="UOQ163" s="3"/>
      <c r="UOR163" s="3"/>
      <c r="UOS163" s="3"/>
      <c r="UOT163" s="3"/>
      <c r="UOU163" s="3"/>
      <c r="UOV163" s="3"/>
      <c r="UOW163" s="3"/>
      <c r="UOX163" s="3"/>
      <c r="UOY163" s="3"/>
      <c r="UOZ163" s="3"/>
      <c r="UPA163" s="3"/>
      <c r="UPB163" s="3"/>
      <c r="UPC163" s="3"/>
      <c r="UPD163" s="3"/>
      <c r="UPE163" s="3"/>
      <c r="UPF163" s="3"/>
      <c r="UPG163" s="3"/>
      <c r="UPH163" s="3"/>
      <c r="UPI163" s="3"/>
      <c r="UPJ163" s="3"/>
      <c r="UPK163" s="3"/>
      <c r="UPL163" s="3"/>
      <c r="UPM163" s="3"/>
      <c r="UPN163" s="3"/>
      <c r="UPO163" s="3"/>
      <c r="UPP163" s="3"/>
      <c r="UPQ163" s="3"/>
      <c r="UPR163" s="3"/>
      <c r="UPS163" s="3"/>
      <c r="UPT163" s="3"/>
      <c r="UPU163" s="3"/>
      <c r="UPV163" s="3"/>
      <c r="UPW163" s="3"/>
      <c r="UPX163" s="3"/>
      <c r="UPY163" s="3"/>
      <c r="UPZ163" s="3"/>
      <c r="UQA163" s="3"/>
      <c r="UQB163" s="3"/>
      <c r="UQC163" s="3"/>
      <c r="UQD163" s="3"/>
      <c r="UQE163" s="3"/>
      <c r="UQF163" s="3"/>
      <c r="UQG163" s="3"/>
      <c r="UQH163" s="3"/>
      <c r="UQI163" s="3"/>
      <c r="UQJ163" s="3"/>
      <c r="UQK163" s="3"/>
      <c r="UQL163" s="3"/>
      <c r="UQM163" s="3"/>
      <c r="UQN163" s="3"/>
      <c r="UQO163" s="3"/>
      <c r="UQP163" s="3"/>
      <c r="UQQ163" s="3"/>
      <c r="UQR163" s="3"/>
      <c r="UQS163" s="3"/>
      <c r="UQT163" s="3"/>
      <c r="UQU163" s="3"/>
      <c r="UQV163" s="3"/>
      <c r="UQW163" s="3"/>
      <c r="UQX163" s="3"/>
      <c r="UQY163" s="3"/>
      <c r="UQZ163" s="3"/>
      <c r="URA163" s="3"/>
      <c r="URB163" s="3"/>
      <c r="URC163" s="3"/>
      <c r="URD163" s="3"/>
      <c r="URE163" s="3"/>
      <c r="URF163" s="3"/>
      <c r="URG163" s="3"/>
      <c r="URH163" s="3"/>
      <c r="URI163" s="3"/>
      <c r="URJ163" s="3"/>
      <c r="URK163" s="3"/>
      <c r="URL163" s="3"/>
      <c r="URM163" s="3"/>
      <c r="URN163" s="3"/>
      <c r="URO163" s="3"/>
      <c r="URP163" s="3"/>
      <c r="URQ163" s="3"/>
      <c r="URR163" s="3"/>
      <c r="URS163" s="3"/>
      <c r="URT163" s="3"/>
      <c r="URU163" s="3"/>
      <c r="URV163" s="3"/>
      <c r="URW163" s="3"/>
      <c r="URX163" s="3"/>
      <c r="URY163" s="3"/>
      <c r="URZ163" s="3"/>
      <c r="USA163" s="3"/>
      <c r="USB163" s="3"/>
      <c r="USC163" s="3"/>
      <c r="USD163" s="3"/>
      <c r="USE163" s="3"/>
      <c r="USF163" s="3"/>
      <c r="USG163" s="3"/>
      <c r="USH163" s="3"/>
      <c r="USI163" s="3"/>
      <c r="USJ163" s="3"/>
      <c r="USK163" s="3"/>
      <c r="USL163" s="3"/>
      <c r="USM163" s="3"/>
      <c r="USN163" s="3"/>
      <c r="USO163" s="3"/>
      <c r="USP163" s="3"/>
      <c r="USQ163" s="3"/>
      <c r="USR163" s="3"/>
      <c r="USS163" s="3"/>
      <c r="UST163" s="3"/>
      <c r="USU163" s="3"/>
      <c r="USV163" s="3"/>
      <c r="USW163" s="3"/>
      <c r="USX163" s="3"/>
      <c r="USY163" s="3"/>
      <c r="USZ163" s="3"/>
      <c r="UTA163" s="3"/>
      <c r="UTB163" s="3"/>
      <c r="UTC163" s="3"/>
      <c r="UTD163" s="3"/>
      <c r="UTE163" s="3"/>
      <c r="UTF163" s="3"/>
      <c r="UTG163" s="3"/>
      <c r="UTH163" s="3"/>
      <c r="UTI163" s="3"/>
      <c r="UTJ163" s="3"/>
      <c r="UTK163" s="3"/>
      <c r="UTL163" s="3"/>
      <c r="UTM163" s="3"/>
      <c r="UTN163" s="3"/>
      <c r="UTO163" s="3"/>
      <c r="UTP163" s="3"/>
      <c r="UTQ163" s="3"/>
      <c r="UTR163" s="3"/>
      <c r="UTS163" s="3"/>
      <c r="UTT163" s="3"/>
      <c r="UTU163" s="3"/>
      <c r="UTV163" s="3"/>
      <c r="UTW163" s="3"/>
      <c r="UTX163" s="3"/>
      <c r="UTY163" s="3"/>
      <c r="UTZ163" s="3"/>
      <c r="UUA163" s="3"/>
      <c r="UUB163" s="3"/>
      <c r="UUC163" s="3"/>
      <c r="UUD163" s="3"/>
      <c r="UUE163" s="3"/>
      <c r="UUF163" s="3"/>
      <c r="UUG163" s="3"/>
      <c r="UUH163" s="3"/>
      <c r="UUI163" s="3"/>
      <c r="UUJ163" s="3"/>
      <c r="UUK163" s="3"/>
      <c r="UUL163" s="3"/>
      <c r="UUM163" s="3"/>
      <c r="UUN163" s="3"/>
      <c r="UUO163" s="3"/>
      <c r="UUP163" s="3"/>
      <c r="UUQ163" s="3"/>
      <c r="UUR163" s="3"/>
      <c r="UUS163" s="3"/>
      <c r="UUT163" s="3"/>
      <c r="UUU163" s="3"/>
      <c r="UUV163" s="3"/>
      <c r="UUW163" s="3"/>
      <c r="UUX163" s="3"/>
      <c r="UUY163" s="3"/>
      <c r="UUZ163" s="3"/>
      <c r="UVA163" s="3"/>
      <c r="UVB163" s="3"/>
      <c r="UVC163" s="3"/>
      <c r="UVD163" s="3"/>
      <c r="UVE163" s="3"/>
      <c r="UVF163" s="3"/>
      <c r="UVG163" s="3"/>
      <c r="UVH163" s="3"/>
      <c r="UVI163" s="3"/>
      <c r="UVJ163" s="3"/>
      <c r="UVK163" s="3"/>
      <c r="UVL163" s="3"/>
      <c r="UVM163" s="3"/>
      <c r="UVN163" s="3"/>
      <c r="UVO163" s="3"/>
      <c r="UVP163" s="3"/>
      <c r="UVQ163" s="3"/>
      <c r="UVR163" s="3"/>
      <c r="UVS163" s="3"/>
      <c r="UVT163" s="3"/>
      <c r="UVU163" s="3"/>
      <c r="UVV163" s="3"/>
      <c r="UVW163" s="3"/>
      <c r="UVX163" s="3"/>
      <c r="UVY163" s="3"/>
      <c r="UVZ163" s="3"/>
      <c r="UWA163" s="3"/>
      <c r="UWB163" s="3"/>
      <c r="UWC163" s="3"/>
      <c r="UWD163" s="3"/>
      <c r="UWE163" s="3"/>
      <c r="UWF163" s="3"/>
      <c r="UWG163" s="3"/>
      <c r="UWH163" s="3"/>
      <c r="UWI163" s="3"/>
      <c r="UWJ163" s="3"/>
      <c r="UWK163" s="3"/>
      <c r="UWL163" s="3"/>
      <c r="UWM163" s="3"/>
      <c r="UWN163" s="3"/>
      <c r="UWO163" s="3"/>
      <c r="UWP163" s="3"/>
      <c r="UWQ163" s="3"/>
      <c r="UWR163" s="3"/>
      <c r="UWS163" s="3"/>
      <c r="UWT163" s="3"/>
      <c r="UWU163" s="3"/>
      <c r="UWV163" s="3"/>
      <c r="UWW163" s="3"/>
      <c r="UWX163" s="3"/>
      <c r="UWY163" s="3"/>
      <c r="UWZ163" s="3"/>
      <c r="UXA163" s="3"/>
      <c r="UXB163" s="3"/>
      <c r="UXC163" s="3"/>
      <c r="UXD163" s="3"/>
      <c r="UXE163" s="3"/>
      <c r="UXF163" s="3"/>
      <c r="UXG163" s="3"/>
      <c r="UXH163" s="3"/>
      <c r="UXI163" s="3"/>
      <c r="UXJ163" s="3"/>
      <c r="UXK163" s="3"/>
      <c r="UXL163" s="3"/>
      <c r="UXM163" s="3"/>
      <c r="UXN163" s="3"/>
      <c r="UXO163" s="3"/>
      <c r="UXP163" s="3"/>
      <c r="UXQ163" s="3"/>
      <c r="UXR163" s="3"/>
      <c r="UXS163" s="3"/>
      <c r="UXT163" s="3"/>
      <c r="UXU163" s="3"/>
      <c r="UXV163" s="3"/>
      <c r="UXW163" s="3"/>
      <c r="UXX163" s="3"/>
      <c r="UXY163" s="3"/>
      <c r="UXZ163" s="3"/>
      <c r="UYA163" s="3"/>
      <c r="UYB163" s="3"/>
      <c r="UYC163" s="3"/>
      <c r="UYD163" s="3"/>
      <c r="UYE163" s="3"/>
      <c r="UYF163" s="3"/>
      <c r="UYG163" s="3"/>
      <c r="UYH163" s="3"/>
      <c r="UYI163" s="3"/>
      <c r="UYJ163" s="3"/>
      <c r="UYK163" s="3"/>
      <c r="UYL163" s="3"/>
      <c r="UYM163" s="3"/>
      <c r="UYN163" s="3"/>
      <c r="UYO163" s="3"/>
      <c r="UYP163" s="3"/>
      <c r="UYQ163" s="3"/>
      <c r="UYR163" s="3"/>
      <c r="UYS163" s="3"/>
      <c r="UYT163" s="3"/>
      <c r="UYU163" s="3"/>
      <c r="UYV163" s="3"/>
      <c r="UYW163" s="3"/>
      <c r="UYX163" s="3"/>
      <c r="UYY163" s="3"/>
      <c r="UYZ163" s="3"/>
      <c r="UZA163" s="3"/>
      <c r="UZB163" s="3"/>
      <c r="UZC163" s="3"/>
      <c r="UZD163" s="3"/>
      <c r="UZE163" s="3"/>
      <c r="UZF163" s="3"/>
      <c r="UZG163" s="3"/>
      <c r="UZH163" s="3"/>
      <c r="UZI163" s="3"/>
      <c r="UZJ163" s="3"/>
      <c r="UZK163" s="3"/>
      <c r="UZL163" s="3"/>
      <c r="UZM163" s="3"/>
      <c r="UZN163" s="3"/>
      <c r="UZO163" s="3"/>
      <c r="UZP163" s="3"/>
      <c r="UZQ163" s="3"/>
      <c r="UZR163" s="3"/>
      <c r="UZS163" s="3"/>
      <c r="UZT163" s="3"/>
      <c r="UZU163" s="3"/>
      <c r="UZV163" s="3"/>
      <c r="UZW163" s="3"/>
      <c r="UZX163" s="3"/>
      <c r="UZY163" s="3"/>
      <c r="UZZ163" s="3"/>
      <c r="VAA163" s="3"/>
      <c r="VAB163" s="3"/>
      <c r="VAC163" s="3"/>
      <c r="VAD163" s="3"/>
      <c r="VAE163" s="3"/>
      <c r="VAF163" s="3"/>
      <c r="VAG163" s="3"/>
      <c r="VAH163" s="3"/>
      <c r="VAI163" s="3"/>
      <c r="VAJ163" s="3"/>
      <c r="VAK163" s="3"/>
      <c r="VAL163" s="3"/>
      <c r="VAM163" s="3"/>
      <c r="VAN163" s="3"/>
      <c r="VAO163" s="3"/>
      <c r="VAP163" s="3"/>
      <c r="VAQ163" s="3"/>
      <c r="VAR163" s="3"/>
      <c r="VAS163" s="3"/>
      <c r="VAT163" s="3"/>
      <c r="VAU163" s="3"/>
      <c r="VAV163" s="3"/>
      <c r="VAW163" s="3"/>
      <c r="VAX163" s="3"/>
      <c r="VAY163" s="3"/>
      <c r="VAZ163" s="3"/>
      <c r="VBA163" s="3"/>
      <c r="VBB163" s="3"/>
      <c r="VBC163" s="3"/>
      <c r="VBD163" s="3"/>
      <c r="VBE163" s="3"/>
      <c r="VBF163" s="3"/>
      <c r="VBG163" s="3"/>
      <c r="VBH163" s="3"/>
      <c r="VBI163" s="3"/>
      <c r="VBJ163" s="3"/>
      <c r="VBK163" s="3"/>
      <c r="VBL163" s="3"/>
      <c r="VBM163" s="3"/>
      <c r="VBN163" s="3"/>
      <c r="VBO163" s="3"/>
      <c r="VBP163" s="3"/>
      <c r="VBQ163" s="3"/>
      <c r="VBR163" s="3"/>
      <c r="VBS163" s="3"/>
      <c r="VBT163" s="3"/>
      <c r="VBU163" s="3"/>
      <c r="VBV163" s="3"/>
      <c r="VBW163" s="3"/>
      <c r="VBX163" s="3"/>
      <c r="VBY163" s="3"/>
      <c r="VBZ163" s="3"/>
      <c r="VCA163" s="3"/>
      <c r="VCB163" s="3"/>
      <c r="VCC163" s="3"/>
      <c r="VCD163" s="3"/>
      <c r="VCE163" s="3"/>
      <c r="VCF163" s="3"/>
      <c r="VCG163" s="3"/>
      <c r="VCH163" s="3"/>
      <c r="VCI163" s="3"/>
      <c r="VCJ163" s="3"/>
      <c r="VCK163" s="3"/>
      <c r="VCL163" s="3"/>
      <c r="VCM163" s="3"/>
      <c r="VCN163" s="3"/>
      <c r="VCO163" s="3"/>
      <c r="VCP163" s="3"/>
      <c r="VCQ163" s="3"/>
      <c r="VCR163" s="3"/>
      <c r="VCS163" s="3"/>
      <c r="VCT163" s="3"/>
      <c r="VCU163" s="3"/>
      <c r="VCV163" s="3"/>
      <c r="VCW163" s="3"/>
      <c r="VCX163" s="3"/>
      <c r="VCY163" s="3"/>
      <c r="VCZ163" s="3"/>
      <c r="VDA163" s="3"/>
      <c r="VDB163" s="3"/>
      <c r="VDC163" s="3"/>
      <c r="VDD163" s="3"/>
      <c r="VDE163" s="3"/>
      <c r="VDF163" s="3"/>
      <c r="VDG163" s="3"/>
      <c r="VDH163" s="3"/>
      <c r="VDI163" s="3"/>
      <c r="VDJ163" s="3"/>
      <c r="VDK163" s="3"/>
      <c r="VDL163" s="3"/>
      <c r="VDM163" s="3"/>
      <c r="VDN163" s="3"/>
      <c r="VDO163" s="3"/>
      <c r="VDP163" s="3"/>
      <c r="VDQ163" s="3"/>
      <c r="VDR163" s="3"/>
      <c r="VDS163" s="3"/>
      <c r="VDT163" s="3"/>
      <c r="VDU163" s="3"/>
      <c r="VDV163" s="3"/>
      <c r="VDW163" s="3"/>
      <c r="VDX163" s="3"/>
      <c r="VDY163" s="3"/>
      <c r="VDZ163" s="3"/>
      <c r="VEA163" s="3"/>
      <c r="VEB163" s="3"/>
      <c r="VEC163" s="3"/>
      <c r="VED163" s="3"/>
      <c r="VEE163" s="3"/>
      <c r="VEF163" s="3"/>
      <c r="VEG163" s="3"/>
      <c r="VEH163" s="3"/>
      <c r="VEI163" s="3"/>
      <c r="VEJ163" s="3"/>
      <c r="VEK163" s="3"/>
      <c r="VEL163" s="3"/>
      <c r="VEM163" s="3"/>
      <c r="VEN163" s="3"/>
      <c r="VEO163" s="3"/>
      <c r="VEP163" s="3"/>
      <c r="VEQ163" s="3"/>
      <c r="VER163" s="3"/>
      <c r="VES163" s="3"/>
      <c r="VET163" s="3"/>
      <c r="VEU163" s="3"/>
      <c r="VEV163" s="3"/>
      <c r="VEW163" s="3"/>
      <c r="VEX163" s="3"/>
      <c r="VEY163" s="3"/>
      <c r="VEZ163" s="3"/>
      <c r="VFA163" s="3"/>
      <c r="VFB163" s="3"/>
      <c r="VFC163" s="3"/>
      <c r="VFD163" s="3"/>
      <c r="VFE163" s="3"/>
      <c r="VFF163" s="3"/>
      <c r="VFG163" s="3"/>
      <c r="VFH163" s="3"/>
      <c r="VFI163" s="3"/>
      <c r="VFJ163" s="3"/>
      <c r="VFK163" s="3"/>
      <c r="VFL163" s="3"/>
      <c r="VFM163" s="3"/>
      <c r="VFN163" s="3"/>
      <c r="VFO163" s="3"/>
      <c r="VFP163" s="3"/>
      <c r="VFQ163" s="3"/>
      <c r="VFR163" s="3"/>
      <c r="VFS163" s="3"/>
      <c r="VFT163" s="3"/>
      <c r="VFU163" s="3"/>
      <c r="VFV163" s="3"/>
      <c r="VFW163" s="3"/>
      <c r="VFX163" s="3"/>
      <c r="VFY163" s="3"/>
      <c r="VFZ163" s="3"/>
      <c r="VGA163" s="3"/>
      <c r="VGB163" s="3"/>
      <c r="VGC163" s="3"/>
      <c r="VGD163" s="3"/>
      <c r="VGE163" s="3"/>
      <c r="VGF163" s="3"/>
      <c r="VGG163" s="3"/>
      <c r="VGH163" s="3"/>
      <c r="VGI163" s="3"/>
      <c r="VGJ163" s="3"/>
      <c r="VGK163" s="3"/>
      <c r="VGL163" s="3"/>
      <c r="VGM163" s="3"/>
      <c r="VGN163" s="3"/>
      <c r="VGO163" s="3"/>
      <c r="VGP163" s="3"/>
      <c r="VGQ163" s="3"/>
      <c r="VGR163" s="3"/>
      <c r="VGS163" s="3"/>
      <c r="VGT163" s="3"/>
      <c r="VGU163" s="3"/>
      <c r="VGV163" s="3"/>
      <c r="VGW163" s="3"/>
      <c r="VGX163" s="3"/>
      <c r="VGY163" s="3"/>
      <c r="VGZ163" s="3"/>
      <c r="VHA163" s="3"/>
      <c r="VHB163" s="3"/>
      <c r="VHC163" s="3"/>
      <c r="VHD163" s="3"/>
      <c r="VHE163" s="3"/>
      <c r="VHF163" s="3"/>
      <c r="VHG163" s="3"/>
      <c r="VHH163" s="3"/>
      <c r="VHI163" s="3"/>
      <c r="VHJ163" s="3"/>
      <c r="VHK163" s="3"/>
      <c r="VHL163" s="3"/>
      <c r="VHM163" s="3"/>
      <c r="VHN163" s="3"/>
      <c r="VHO163" s="3"/>
      <c r="VHP163" s="3"/>
      <c r="VHQ163" s="3"/>
      <c r="VHR163" s="3"/>
      <c r="VHS163" s="3"/>
      <c r="VHT163" s="3"/>
      <c r="VHU163" s="3"/>
      <c r="VHV163" s="3"/>
      <c r="VHW163" s="3"/>
      <c r="VHX163" s="3"/>
      <c r="VHY163" s="3"/>
      <c r="VHZ163" s="3"/>
      <c r="VIA163" s="3"/>
      <c r="VIB163" s="3"/>
      <c r="VIC163" s="3"/>
      <c r="VID163" s="3"/>
      <c r="VIE163" s="3"/>
      <c r="VIF163" s="3"/>
      <c r="VIG163" s="3"/>
      <c r="VIH163" s="3"/>
      <c r="VII163" s="3"/>
      <c r="VIJ163" s="3"/>
      <c r="VIK163" s="3"/>
      <c r="VIL163" s="3"/>
      <c r="VIM163" s="3"/>
      <c r="VIN163" s="3"/>
      <c r="VIO163" s="3"/>
      <c r="VIP163" s="3"/>
      <c r="VIQ163" s="3"/>
      <c r="VIR163" s="3"/>
      <c r="VIS163" s="3"/>
      <c r="VIT163" s="3"/>
      <c r="VIU163" s="3"/>
      <c r="VIV163" s="3"/>
      <c r="VIW163" s="3"/>
      <c r="VIX163" s="3"/>
      <c r="VIY163" s="3"/>
      <c r="VIZ163" s="3"/>
      <c r="VJA163" s="3"/>
      <c r="VJB163" s="3"/>
      <c r="VJC163" s="3"/>
      <c r="VJD163" s="3"/>
      <c r="VJE163" s="3"/>
      <c r="VJF163" s="3"/>
      <c r="VJG163" s="3"/>
      <c r="VJH163" s="3"/>
      <c r="VJI163" s="3"/>
      <c r="VJJ163" s="3"/>
      <c r="VJK163" s="3"/>
      <c r="VJL163" s="3"/>
      <c r="VJM163" s="3"/>
      <c r="VJN163" s="3"/>
      <c r="VJO163" s="3"/>
      <c r="VJP163" s="3"/>
      <c r="VJQ163" s="3"/>
      <c r="VJR163" s="3"/>
      <c r="VJS163" s="3"/>
      <c r="VJT163" s="3"/>
      <c r="VJU163" s="3"/>
      <c r="VJV163" s="3"/>
      <c r="VJW163" s="3"/>
      <c r="VJX163" s="3"/>
      <c r="VJY163" s="3"/>
      <c r="VJZ163" s="3"/>
      <c r="VKA163" s="3"/>
      <c r="VKB163" s="3"/>
      <c r="VKC163" s="3"/>
      <c r="VKD163" s="3"/>
      <c r="VKE163" s="3"/>
      <c r="VKF163" s="3"/>
      <c r="VKG163" s="3"/>
      <c r="VKH163" s="3"/>
      <c r="VKI163" s="3"/>
      <c r="VKJ163" s="3"/>
      <c r="VKK163" s="3"/>
      <c r="VKL163" s="3"/>
      <c r="VKM163" s="3"/>
      <c r="VKN163" s="3"/>
      <c r="VKO163" s="3"/>
      <c r="VKP163" s="3"/>
      <c r="VKQ163" s="3"/>
      <c r="VKR163" s="3"/>
      <c r="VKS163" s="3"/>
      <c r="VKT163" s="3"/>
      <c r="VKU163" s="3"/>
      <c r="VKV163" s="3"/>
      <c r="VKW163" s="3"/>
      <c r="VKX163" s="3"/>
      <c r="VKY163" s="3"/>
      <c r="VKZ163" s="3"/>
      <c r="VLA163" s="3"/>
      <c r="VLB163" s="3"/>
      <c r="VLC163" s="3"/>
      <c r="VLD163" s="3"/>
      <c r="VLE163" s="3"/>
      <c r="VLF163" s="3"/>
      <c r="VLG163" s="3"/>
      <c r="VLH163" s="3"/>
      <c r="VLI163" s="3"/>
      <c r="VLJ163" s="3"/>
      <c r="VLK163" s="3"/>
      <c r="VLL163" s="3"/>
      <c r="VLM163" s="3"/>
      <c r="VLN163" s="3"/>
      <c r="VLO163" s="3"/>
      <c r="VLP163" s="3"/>
      <c r="VLQ163" s="3"/>
      <c r="VLR163" s="3"/>
      <c r="VLS163" s="3"/>
      <c r="VLT163" s="3"/>
      <c r="VLU163" s="3"/>
      <c r="VLV163" s="3"/>
      <c r="VLW163" s="3"/>
      <c r="VLX163" s="3"/>
      <c r="VLY163" s="3"/>
      <c r="VLZ163" s="3"/>
      <c r="VMA163" s="3"/>
      <c r="VMB163" s="3"/>
      <c r="VMC163" s="3"/>
      <c r="VMD163" s="3"/>
      <c r="VME163" s="3"/>
      <c r="VMF163" s="3"/>
      <c r="VMG163" s="3"/>
      <c r="VMH163" s="3"/>
      <c r="VMI163" s="3"/>
      <c r="VMJ163" s="3"/>
      <c r="VMK163" s="3"/>
      <c r="VML163" s="3"/>
      <c r="VMM163" s="3"/>
      <c r="VMN163" s="3"/>
      <c r="VMO163" s="3"/>
      <c r="VMP163" s="3"/>
      <c r="VMQ163" s="3"/>
      <c r="VMR163" s="3"/>
      <c r="VMS163" s="3"/>
      <c r="VMT163" s="3"/>
      <c r="VMU163" s="3"/>
      <c r="VMV163" s="3"/>
      <c r="VMW163" s="3"/>
      <c r="VMX163" s="3"/>
      <c r="VMY163" s="3"/>
      <c r="VMZ163" s="3"/>
      <c r="VNA163" s="3"/>
      <c r="VNB163" s="3"/>
      <c r="VNC163" s="3"/>
      <c r="VND163" s="3"/>
      <c r="VNE163" s="3"/>
      <c r="VNF163" s="3"/>
      <c r="VNG163" s="3"/>
      <c r="VNH163" s="3"/>
      <c r="VNI163" s="3"/>
      <c r="VNJ163" s="3"/>
      <c r="VNK163" s="3"/>
      <c r="VNL163" s="3"/>
      <c r="VNM163" s="3"/>
      <c r="VNN163" s="3"/>
      <c r="VNO163" s="3"/>
      <c r="VNP163" s="3"/>
      <c r="VNQ163" s="3"/>
      <c r="VNR163" s="3"/>
      <c r="VNS163" s="3"/>
      <c r="VNT163" s="3"/>
      <c r="VNU163" s="3"/>
      <c r="VNV163" s="3"/>
      <c r="VNW163" s="3"/>
      <c r="VNX163" s="3"/>
      <c r="VNY163" s="3"/>
      <c r="VNZ163" s="3"/>
      <c r="VOA163" s="3"/>
      <c r="VOB163" s="3"/>
      <c r="VOC163" s="3"/>
      <c r="VOD163" s="3"/>
      <c r="VOE163" s="3"/>
      <c r="VOF163" s="3"/>
      <c r="VOG163" s="3"/>
      <c r="VOH163" s="3"/>
      <c r="VOI163" s="3"/>
      <c r="VOJ163" s="3"/>
      <c r="VOK163" s="3"/>
      <c r="VOL163" s="3"/>
      <c r="VOM163" s="3"/>
      <c r="VON163" s="3"/>
      <c r="VOO163" s="3"/>
      <c r="VOP163" s="3"/>
      <c r="VOQ163" s="3"/>
      <c r="VOR163" s="3"/>
      <c r="VOS163" s="3"/>
      <c r="VOT163" s="3"/>
      <c r="VOU163" s="3"/>
      <c r="VOV163" s="3"/>
      <c r="VOW163" s="3"/>
      <c r="VOX163" s="3"/>
      <c r="VOY163" s="3"/>
      <c r="VOZ163" s="3"/>
      <c r="VPA163" s="3"/>
      <c r="VPB163" s="3"/>
      <c r="VPC163" s="3"/>
      <c r="VPD163" s="3"/>
      <c r="VPE163" s="3"/>
      <c r="VPF163" s="3"/>
      <c r="VPG163" s="3"/>
      <c r="VPH163" s="3"/>
      <c r="VPI163" s="3"/>
      <c r="VPJ163" s="3"/>
      <c r="VPK163" s="3"/>
      <c r="VPL163" s="3"/>
      <c r="VPM163" s="3"/>
      <c r="VPN163" s="3"/>
      <c r="VPO163" s="3"/>
      <c r="VPP163" s="3"/>
      <c r="VPQ163" s="3"/>
      <c r="VPR163" s="3"/>
      <c r="VPS163" s="3"/>
      <c r="VPT163" s="3"/>
      <c r="VPU163" s="3"/>
      <c r="VPV163" s="3"/>
      <c r="VPW163" s="3"/>
      <c r="VPX163" s="3"/>
      <c r="VPY163" s="3"/>
      <c r="VPZ163" s="3"/>
      <c r="VQA163" s="3"/>
      <c r="VQB163" s="3"/>
      <c r="VQC163" s="3"/>
      <c r="VQD163" s="3"/>
      <c r="VQE163" s="3"/>
      <c r="VQF163" s="3"/>
      <c r="VQG163" s="3"/>
      <c r="VQH163" s="3"/>
      <c r="VQI163" s="3"/>
      <c r="VQJ163" s="3"/>
      <c r="VQK163" s="3"/>
      <c r="VQL163" s="3"/>
      <c r="VQM163" s="3"/>
      <c r="VQN163" s="3"/>
      <c r="VQO163" s="3"/>
      <c r="VQP163" s="3"/>
      <c r="VQQ163" s="3"/>
      <c r="VQR163" s="3"/>
      <c r="VQS163" s="3"/>
      <c r="VQT163" s="3"/>
      <c r="VQU163" s="3"/>
      <c r="VQV163" s="3"/>
      <c r="VQW163" s="3"/>
      <c r="VQX163" s="3"/>
      <c r="VQY163" s="3"/>
      <c r="VQZ163" s="3"/>
      <c r="VRA163" s="3"/>
      <c r="VRB163" s="3"/>
      <c r="VRC163" s="3"/>
      <c r="VRD163" s="3"/>
      <c r="VRE163" s="3"/>
      <c r="VRF163" s="3"/>
      <c r="VRG163" s="3"/>
      <c r="VRH163" s="3"/>
      <c r="VRI163" s="3"/>
      <c r="VRJ163" s="3"/>
      <c r="VRK163" s="3"/>
      <c r="VRL163" s="3"/>
      <c r="VRM163" s="3"/>
      <c r="VRN163" s="3"/>
      <c r="VRO163" s="3"/>
      <c r="VRP163" s="3"/>
      <c r="VRQ163" s="3"/>
      <c r="VRR163" s="3"/>
      <c r="VRS163" s="3"/>
      <c r="VRT163" s="3"/>
      <c r="VRU163" s="3"/>
      <c r="VRV163" s="3"/>
      <c r="VRW163" s="3"/>
      <c r="VRX163" s="3"/>
      <c r="VRY163" s="3"/>
      <c r="VRZ163" s="3"/>
      <c r="VSA163" s="3"/>
      <c r="VSB163" s="3"/>
      <c r="VSC163" s="3"/>
      <c r="VSD163" s="3"/>
      <c r="VSE163" s="3"/>
      <c r="VSF163" s="3"/>
      <c r="VSG163" s="3"/>
      <c r="VSH163" s="3"/>
      <c r="VSI163" s="3"/>
      <c r="VSJ163" s="3"/>
      <c r="VSK163" s="3"/>
      <c r="VSL163" s="3"/>
      <c r="VSM163" s="3"/>
      <c r="VSN163" s="3"/>
      <c r="VSO163" s="3"/>
      <c r="VSP163" s="3"/>
      <c r="VSQ163" s="3"/>
      <c r="VSR163" s="3"/>
      <c r="VSS163" s="3"/>
      <c r="VST163" s="3"/>
      <c r="VSU163" s="3"/>
      <c r="VSV163" s="3"/>
      <c r="VSW163" s="3"/>
      <c r="VSX163" s="3"/>
      <c r="VSY163" s="3"/>
      <c r="VSZ163" s="3"/>
      <c r="VTA163" s="3"/>
      <c r="VTB163" s="3"/>
      <c r="VTC163" s="3"/>
      <c r="VTD163" s="3"/>
      <c r="VTE163" s="3"/>
      <c r="VTF163" s="3"/>
      <c r="VTG163" s="3"/>
      <c r="VTH163" s="3"/>
      <c r="VTI163" s="3"/>
      <c r="VTJ163" s="3"/>
      <c r="VTK163" s="3"/>
      <c r="VTL163" s="3"/>
      <c r="VTM163" s="3"/>
      <c r="VTN163" s="3"/>
      <c r="VTO163" s="3"/>
      <c r="VTP163" s="3"/>
      <c r="VTQ163" s="3"/>
      <c r="VTR163" s="3"/>
      <c r="VTS163" s="3"/>
      <c r="VTT163" s="3"/>
      <c r="VTU163" s="3"/>
      <c r="VTV163" s="3"/>
      <c r="VTW163" s="3"/>
      <c r="VTX163" s="3"/>
      <c r="VTY163" s="3"/>
      <c r="VTZ163" s="3"/>
      <c r="VUA163" s="3"/>
      <c r="VUB163" s="3"/>
      <c r="VUC163" s="3"/>
      <c r="VUD163" s="3"/>
      <c r="VUE163" s="3"/>
      <c r="VUF163" s="3"/>
      <c r="VUG163" s="3"/>
      <c r="VUH163" s="3"/>
      <c r="VUI163" s="3"/>
      <c r="VUJ163" s="3"/>
      <c r="VUK163" s="3"/>
      <c r="VUL163" s="3"/>
      <c r="VUM163" s="3"/>
      <c r="VUN163" s="3"/>
      <c r="VUO163" s="3"/>
      <c r="VUP163" s="3"/>
      <c r="VUQ163" s="3"/>
      <c r="VUR163" s="3"/>
      <c r="VUS163" s="3"/>
      <c r="VUT163" s="3"/>
      <c r="VUU163" s="3"/>
      <c r="VUV163" s="3"/>
      <c r="VUW163" s="3"/>
      <c r="VUX163" s="3"/>
      <c r="VUY163" s="3"/>
      <c r="VUZ163" s="3"/>
      <c r="VVA163" s="3"/>
      <c r="VVB163" s="3"/>
      <c r="VVC163" s="3"/>
      <c r="VVD163" s="3"/>
      <c r="VVE163" s="3"/>
      <c r="VVF163" s="3"/>
      <c r="VVG163" s="3"/>
      <c r="VVH163" s="3"/>
      <c r="VVI163" s="3"/>
      <c r="VVJ163" s="3"/>
      <c r="VVK163" s="3"/>
      <c r="VVL163" s="3"/>
      <c r="VVM163" s="3"/>
      <c r="VVN163" s="3"/>
      <c r="VVO163" s="3"/>
      <c r="VVP163" s="3"/>
      <c r="VVQ163" s="3"/>
      <c r="VVR163" s="3"/>
      <c r="VVS163" s="3"/>
      <c r="VVT163" s="3"/>
      <c r="VVU163" s="3"/>
      <c r="VVV163" s="3"/>
      <c r="VVW163" s="3"/>
      <c r="VVX163" s="3"/>
      <c r="VVY163" s="3"/>
      <c r="VVZ163" s="3"/>
      <c r="VWA163" s="3"/>
      <c r="VWB163" s="3"/>
      <c r="VWC163" s="3"/>
      <c r="VWD163" s="3"/>
      <c r="VWE163" s="3"/>
      <c r="VWF163" s="3"/>
      <c r="VWG163" s="3"/>
      <c r="VWH163" s="3"/>
      <c r="VWI163" s="3"/>
      <c r="VWJ163" s="3"/>
      <c r="VWK163" s="3"/>
      <c r="VWL163" s="3"/>
      <c r="VWM163" s="3"/>
      <c r="VWN163" s="3"/>
      <c r="VWO163" s="3"/>
      <c r="VWP163" s="3"/>
      <c r="VWQ163" s="3"/>
      <c r="VWR163" s="3"/>
      <c r="VWS163" s="3"/>
      <c r="VWT163" s="3"/>
      <c r="VWU163" s="3"/>
      <c r="VWV163" s="3"/>
      <c r="VWW163" s="3"/>
      <c r="VWX163" s="3"/>
      <c r="VWY163" s="3"/>
      <c r="VWZ163" s="3"/>
      <c r="VXA163" s="3"/>
      <c r="VXB163" s="3"/>
      <c r="VXC163" s="3"/>
      <c r="VXD163" s="3"/>
      <c r="VXE163" s="3"/>
      <c r="VXF163" s="3"/>
      <c r="VXG163" s="3"/>
      <c r="VXH163" s="3"/>
      <c r="VXI163" s="3"/>
      <c r="VXJ163" s="3"/>
      <c r="VXK163" s="3"/>
      <c r="VXL163" s="3"/>
      <c r="VXM163" s="3"/>
      <c r="VXN163" s="3"/>
      <c r="VXO163" s="3"/>
      <c r="VXP163" s="3"/>
      <c r="VXQ163" s="3"/>
      <c r="VXR163" s="3"/>
      <c r="VXS163" s="3"/>
      <c r="VXT163" s="3"/>
      <c r="VXU163" s="3"/>
      <c r="VXV163" s="3"/>
      <c r="VXW163" s="3"/>
      <c r="VXX163" s="3"/>
      <c r="VXY163" s="3"/>
      <c r="VXZ163" s="3"/>
      <c r="VYA163" s="3"/>
      <c r="VYB163" s="3"/>
      <c r="VYC163" s="3"/>
      <c r="VYD163" s="3"/>
      <c r="VYE163" s="3"/>
      <c r="VYF163" s="3"/>
      <c r="VYG163" s="3"/>
      <c r="VYH163" s="3"/>
      <c r="VYI163" s="3"/>
      <c r="VYJ163" s="3"/>
      <c r="VYK163" s="3"/>
      <c r="VYL163" s="3"/>
      <c r="VYM163" s="3"/>
      <c r="VYN163" s="3"/>
      <c r="VYO163" s="3"/>
      <c r="VYP163" s="3"/>
      <c r="VYQ163" s="3"/>
      <c r="VYR163" s="3"/>
      <c r="VYS163" s="3"/>
      <c r="VYT163" s="3"/>
      <c r="VYU163" s="3"/>
      <c r="VYV163" s="3"/>
      <c r="VYW163" s="3"/>
      <c r="VYX163" s="3"/>
      <c r="VYY163" s="3"/>
      <c r="VYZ163" s="3"/>
      <c r="VZA163" s="3"/>
      <c r="VZB163" s="3"/>
      <c r="VZC163" s="3"/>
      <c r="VZD163" s="3"/>
      <c r="VZE163" s="3"/>
      <c r="VZF163" s="3"/>
      <c r="VZG163" s="3"/>
      <c r="VZH163" s="3"/>
      <c r="VZI163" s="3"/>
      <c r="VZJ163" s="3"/>
      <c r="VZK163" s="3"/>
      <c r="VZL163" s="3"/>
      <c r="VZM163" s="3"/>
      <c r="VZN163" s="3"/>
      <c r="VZO163" s="3"/>
      <c r="VZP163" s="3"/>
      <c r="VZQ163" s="3"/>
      <c r="VZR163" s="3"/>
      <c r="VZS163" s="3"/>
      <c r="VZT163" s="3"/>
      <c r="VZU163" s="3"/>
      <c r="VZV163" s="3"/>
      <c r="VZW163" s="3"/>
      <c r="VZX163" s="3"/>
      <c r="VZY163" s="3"/>
      <c r="VZZ163" s="3"/>
      <c r="WAA163" s="3"/>
      <c r="WAB163" s="3"/>
      <c r="WAC163" s="3"/>
      <c r="WAD163" s="3"/>
      <c r="WAE163" s="3"/>
      <c r="WAF163" s="3"/>
      <c r="WAG163" s="3"/>
      <c r="WAH163" s="3"/>
      <c r="WAI163" s="3"/>
      <c r="WAJ163" s="3"/>
      <c r="WAK163" s="3"/>
      <c r="WAL163" s="3"/>
      <c r="WAM163" s="3"/>
      <c r="WAN163" s="3"/>
      <c r="WAO163" s="3"/>
      <c r="WAP163" s="3"/>
      <c r="WAQ163" s="3"/>
      <c r="WAR163" s="3"/>
      <c r="WAS163" s="3"/>
      <c r="WAT163" s="3"/>
      <c r="WAU163" s="3"/>
      <c r="WAV163" s="3"/>
      <c r="WAW163" s="3"/>
      <c r="WAX163" s="3"/>
      <c r="WAY163" s="3"/>
      <c r="WAZ163" s="3"/>
      <c r="WBA163" s="3"/>
      <c r="WBB163" s="3"/>
      <c r="WBC163" s="3"/>
      <c r="WBD163" s="3"/>
      <c r="WBE163" s="3"/>
      <c r="WBF163" s="3"/>
      <c r="WBG163" s="3"/>
      <c r="WBH163" s="3"/>
      <c r="WBI163" s="3"/>
      <c r="WBJ163" s="3"/>
      <c r="WBK163" s="3"/>
      <c r="WBL163" s="3"/>
      <c r="WBM163" s="3"/>
      <c r="WBN163" s="3"/>
      <c r="WBO163" s="3"/>
      <c r="WBP163" s="3"/>
      <c r="WBQ163" s="3"/>
      <c r="WBR163" s="3"/>
      <c r="WBS163" s="3"/>
      <c r="WBT163" s="3"/>
      <c r="WBU163" s="3"/>
      <c r="WBV163" s="3"/>
      <c r="WBW163" s="3"/>
      <c r="WBX163" s="3"/>
      <c r="WBY163" s="3"/>
      <c r="WBZ163" s="3"/>
      <c r="WCA163" s="3"/>
      <c r="WCB163" s="3"/>
      <c r="WCC163" s="3"/>
      <c r="WCD163" s="3"/>
      <c r="WCE163" s="3"/>
      <c r="WCF163" s="3"/>
      <c r="WCG163" s="3"/>
      <c r="WCH163" s="3"/>
      <c r="WCI163" s="3"/>
      <c r="WCJ163" s="3"/>
      <c r="WCK163" s="3"/>
      <c r="WCL163" s="3"/>
      <c r="WCM163" s="3"/>
      <c r="WCN163" s="3"/>
      <c r="WCO163" s="3"/>
      <c r="WCP163" s="3"/>
      <c r="WCQ163" s="3"/>
      <c r="WCR163" s="3"/>
      <c r="WCS163" s="3"/>
      <c r="WCT163" s="3"/>
      <c r="WCU163" s="3"/>
      <c r="WCV163" s="3"/>
      <c r="WCW163" s="3"/>
      <c r="WCX163" s="3"/>
      <c r="WCY163" s="3"/>
      <c r="WCZ163" s="3"/>
      <c r="WDA163" s="3"/>
      <c r="WDB163" s="3"/>
      <c r="WDC163" s="3"/>
      <c r="WDD163" s="3"/>
      <c r="WDE163" s="3"/>
      <c r="WDF163" s="3"/>
      <c r="WDG163" s="3"/>
      <c r="WDH163" s="3"/>
      <c r="WDI163" s="3"/>
      <c r="WDJ163" s="3"/>
      <c r="WDK163" s="3"/>
      <c r="WDL163" s="3"/>
      <c r="WDM163" s="3"/>
      <c r="WDN163" s="3"/>
      <c r="WDO163" s="3"/>
      <c r="WDP163" s="3"/>
      <c r="WDQ163" s="3"/>
      <c r="WDR163" s="3"/>
      <c r="WDS163" s="3"/>
      <c r="WDT163" s="3"/>
      <c r="WDU163" s="3"/>
      <c r="WDV163" s="3"/>
      <c r="WDW163" s="3"/>
      <c r="WDX163" s="3"/>
      <c r="WDY163" s="3"/>
      <c r="WDZ163" s="3"/>
      <c r="WEA163" s="3"/>
      <c r="WEB163" s="3"/>
      <c r="WEC163" s="3"/>
      <c r="WED163" s="3"/>
      <c r="WEE163" s="3"/>
      <c r="WEF163" s="3"/>
      <c r="WEG163" s="3"/>
      <c r="WEH163" s="3"/>
      <c r="WEI163" s="3"/>
      <c r="WEJ163" s="3"/>
      <c r="WEK163" s="3"/>
      <c r="WEL163" s="3"/>
      <c r="WEM163" s="3"/>
      <c r="WEN163" s="3"/>
      <c r="WEO163" s="3"/>
      <c r="WEP163" s="3"/>
      <c r="WEQ163" s="3"/>
      <c r="WER163" s="3"/>
      <c r="WES163" s="3"/>
      <c r="WET163" s="3"/>
      <c r="WEU163" s="3"/>
      <c r="WEV163" s="3"/>
      <c r="WEW163" s="3"/>
      <c r="WEX163" s="3"/>
      <c r="WEY163" s="3"/>
      <c r="WEZ163" s="3"/>
      <c r="WFA163" s="3"/>
      <c r="WFB163" s="3"/>
      <c r="WFC163" s="3"/>
      <c r="WFD163" s="3"/>
      <c r="WFE163" s="3"/>
      <c r="WFF163" s="3"/>
      <c r="WFG163" s="3"/>
      <c r="WFH163" s="3"/>
      <c r="WFI163" s="3"/>
      <c r="WFJ163" s="3"/>
      <c r="WFK163" s="3"/>
      <c r="WFL163" s="3"/>
      <c r="WFM163" s="3"/>
      <c r="WFN163" s="3"/>
      <c r="WFO163" s="3"/>
      <c r="WFP163" s="3"/>
      <c r="WFQ163" s="3"/>
      <c r="WFR163" s="3"/>
      <c r="WFS163" s="3"/>
      <c r="WFT163" s="3"/>
      <c r="WFU163" s="3"/>
      <c r="WFV163" s="3"/>
      <c r="WFW163" s="3"/>
      <c r="WFX163" s="3"/>
      <c r="WFY163" s="3"/>
      <c r="WFZ163" s="3"/>
      <c r="WGA163" s="3"/>
      <c r="WGB163" s="3"/>
      <c r="WGC163" s="3"/>
      <c r="WGD163" s="3"/>
      <c r="WGE163" s="3"/>
      <c r="WGF163" s="3"/>
      <c r="WGG163" s="3"/>
      <c r="WGH163" s="3"/>
      <c r="WGI163" s="3"/>
      <c r="WGJ163" s="3"/>
      <c r="WGK163" s="3"/>
      <c r="WGL163" s="3"/>
      <c r="WGM163" s="3"/>
      <c r="WGN163" s="3"/>
      <c r="WGO163" s="3"/>
      <c r="WGP163" s="3"/>
      <c r="WGQ163" s="3"/>
      <c r="WGR163" s="3"/>
      <c r="WGS163" s="3"/>
      <c r="WGT163" s="3"/>
      <c r="WGU163" s="3"/>
      <c r="WGV163" s="3"/>
      <c r="WGW163" s="3"/>
      <c r="WGX163" s="3"/>
      <c r="WGY163" s="3"/>
      <c r="WGZ163" s="3"/>
      <c r="WHA163" s="3"/>
      <c r="WHB163" s="3"/>
      <c r="WHC163" s="3"/>
      <c r="WHD163" s="3"/>
      <c r="WHE163" s="3"/>
      <c r="WHF163" s="3"/>
      <c r="WHG163" s="3"/>
      <c r="WHH163" s="3"/>
      <c r="WHI163" s="3"/>
      <c r="WHJ163" s="3"/>
      <c r="WHK163" s="3"/>
      <c r="WHL163" s="3"/>
      <c r="WHM163" s="3"/>
      <c r="WHN163" s="3"/>
      <c r="WHO163" s="3"/>
      <c r="WHP163" s="3"/>
      <c r="WHQ163" s="3"/>
      <c r="WHR163" s="3"/>
      <c r="WHS163" s="3"/>
      <c r="WHT163" s="3"/>
      <c r="WHU163" s="3"/>
      <c r="WHV163" s="3"/>
      <c r="WHW163" s="3"/>
      <c r="WHX163" s="3"/>
      <c r="WHY163" s="3"/>
      <c r="WHZ163" s="3"/>
      <c r="WIA163" s="3"/>
      <c r="WIB163" s="3"/>
      <c r="WIC163" s="3"/>
      <c r="WID163" s="3"/>
      <c r="WIE163" s="3"/>
      <c r="WIF163" s="3"/>
      <c r="WIG163" s="3"/>
      <c r="WIH163" s="3"/>
      <c r="WII163" s="3"/>
      <c r="WIJ163" s="3"/>
      <c r="WIK163" s="3"/>
      <c r="WIL163" s="3"/>
      <c r="WIM163" s="3"/>
      <c r="WIN163" s="3"/>
      <c r="WIO163" s="3"/>
      <c r="WIP163" s="3"/>
      <c r="WIQ163" s="3"/>
      <c r="WIR163" s="3"/>
      <c r="WIS163" s="3"/>
      <c r="WIT163" s="3"/>
      <c r="WIU163" s="3"/>
      <c r="WIV163" s="3"/>
      <c r="WIW163" s="3"/>
      <c r="WIX163" s="3"/>
      <c r="WIY163" s="3"/>
      <c r="WIZ163" s="3"/>
      <c r="WJA163" s="3"/>
      <c r="WJB163" s="3"/>
      <c r="WJC163" s="3"/>
      <c r="WJD163" s="3"/>
      <c r="WJE163" s="3"/>
      <c r="WJF163" s="3"/>
      <c r="WJG163" s="3"/>
      <c r="WJH163" s="3"/>
      <c r="WJI163" s="3"/>
      <c r="WJJ163" s="3"/>
      <c r="WJK163" s="3"/>
      <c r="WJL163" s="3"/>
      <c r="WJM163" s="3"/>
      <c r="WJN163" s="3"/>
      <c r="WJO163" s="3"/>
      <c r="WJP163" s="3"/>
      <c r="WJQ163" s="3"/>
      <c r="WJR163" s="3"/>
      <c r="WJS163" s="3"/>
      <c r="WJT163" s="3"/>
      <c r="WJU163" s="3"/>
      <c r="WJV163" s="3"/>
      <c r="WJW163" s="3"/>
      <c r="WJX163" s="3"/>
      <c r="WJY163" s="3"/>
      <c r="WJZ163" s="3"/>
      <c r="WKA163" s="3"/>
      <c r="WKB163" s="3"/>
      <c r="WKC163" s="3"/>
      <c r="WKD163" s="3"/>
      <c r="WKE163" s="3"/>
      <c r="WKF163" s="3"/>
      <c r="WKG163" s="3"/>
      <c r="WKH163" s="3"/>
      <c r="WKI163" s="3"/>
      <c r="WKJ163" s="3"/>
      <c r="WKK163" s="3"/>
      <c r="WKL163" s="3"/>
      <c r="WKM163" s="3"/>
      <c r="WKN163" s="3"/>
      <c r="WKO163" s="3"/>
      <c r="WKP163" s="3"/>
      <c r="WKQ163" s="3"/>
      <c r="WKR163" s="3"/>
      <c r="WKS163" s="3"/>
      <c r="WKT163" s="3"/>
      <c r="WKU163" s="3"/>
      <c r="WKV163" s="3"/>
      <c r="WKW163" s="3"/>
      <c r="WKX163" s="3"/>
      <c r="WKY163" s="3"/>
      <c r="WKZ163" s="3"/>
      <c r="WLA163" s="3"/>
      <c r="WLB163" s="3"/>
      <c r="WLC163" s="3"/>
      <c r="WLD163" s="3"/>
      <c r="WLE163" s="3"/>
      <c r="WLF163" s="3"/>
      <c r="WLG163" s="3"/>
      <c r="WLH163" s="3"/>
      <c r="WLI163" s="3"/>
      <c r="WLJ163" s="3"/>
      <c r="WLK163" s="3"/>
      <c r="WLL163" s="3"/>
      <c r="WLM163" s="3"/>
      <c r="WLN163" s="3"/>
      <c r="WLO163" s="3"/>
      <c r="WLP163" s="3"/>
      <c r="WLQ163" s="3"/>
      <c r="WLR163" s="3"/>
      <c r="WLS163" s="3"/>
      <c r="WLT163" s="3"/>
      <c r="WLU163" s="3"/>
      <c r="WLV163" s="3"/>
      <c r="WLW163" s="3"/>
      <c r="WLX163" s="3"/>
      <c r="WLY163" s="3"/>
      <c r="WLZ163" s="3"/>
      <c r="WMA163" s="3"/>
      <c r="WMB163" s="3"/>
      <c r="WMC163" s="3"/>
      <c r="WMD163" s="3"/>
      <c r="WME163" s="3"/>
      <c r="WMF163" s="3"/>
      <c r="WMG163" s="3"/>
      <c r="WMH163" s="3"/>
      <c r="WMI163" s="3"/>
      <c r="WMJ163" s="3"/>
      <c r="WMK163" s="3"/>
      <c r="WML163" s="3"/>
      <c r="WMM163" s="3"/>
      <c r="WMN163" s="3"/>
      <c r="WMO163" s="3"/>
      <c r="WMP163" s="3"/>
      <c r="WMQ163" s="3"/>
      <c r="WMR163" s="3"/>
      <c r="WMS163" s="3"/>
      <c r="WMT163" s="3"/>
      <c r="WMU163" s="3"/>
      <c r="WMV163" s="3"/>
      <c r="WMW163" s="3"/>
      <c r="WMX163" s="3"/>
      <c r="WMY163" s="3"/>
      <c r="WMZ163" s="3"/>
      <c r="WNA163" s="3"/>
      <c r="WNB163" s="3"/>
      <c r="WNC163" s="3"/>
      <c r="WND163" s="3"/>
      <c r="WNE163" s="3"/>
      <c r="WNF163" s="3"/>
      <c r="WNG163" s="3"/>
      <c r="WNH163" s="3"/>
      <c r="WNI163" s="3"/>
      <c r="WNJ163" s="3"/>
      <c r="WNK163" s="3"/>
      <c r="WNL163" s="3"/>
      <c r="WNM163" s="3"/>
      <c r="WNN163" s="3"/>
      <c r="WNO163" s="3"/>
      <c r="WNP163" s="3"/>
      <c r="WNQ163" s="3"/>
      <c r="WNR163" s="3"/>
      <c r="WNS163" s="3"/>
      <c r="WNT163" s="3"/>
      <c r="WNU163" s="3"/>
      <c r="WNV163" s="3"/>
      <c r="WNW163" s="3"/>
      <c r="WNX163" s="3"/>
      <c r="WNY163" s="3"/>
      <c r="WNZ163" s="3"/>
      <c r="WOA163" s="3"/>
      <c r="WOB163" s="3"/>
      <c r="WOC163" s="3"/>
      <c r="WOD163" s="3"/>
      <c r="WOE163" s="3"/>
      <c r="WOF163" s="3"/>
      <c r="WOG163" s="3"/>
      <c r="WOH163" s="3"/>
      <c r="WOI163" s="3"/>
      <c r="WOJ163" s="3"/>
      <c r="WOK163" s="3"/>
      <c r="WOL163" s="3"/>
      <c r="WOM163" s="3"/>
      <c r="WON163" s="3"/>
      <c r="WOO163" s="3"/>
      <c r="WOP163" s="3"/>
      <c r="WOQ163" s="3"/>
      <c r="WOR163" s="3"/>
      <c r="WOS163" s="3"/>
      <c r="WOT163" s="3"/>
      <c r="WOU163" s="3"/>
      <c r="WOV163" s="3"/>
      <c r="WOW163" s="3"/>
      <c r="WOX163" s="3"/>
      <c r="WOY163" s="3"/>
      <c r="WOZ163" s="3"/>
      <c r="WPA163" s="3"/>
      <c r="WPB163" s="3"/>
      <c r="WPC163" s="3"/>
      <c r="WPD163" s="3"/>
      <c r="WPE163" s="3"/>
      <c r="WPF163" s="3"/>
      <c r="WPG163" s="3"/>
      <c r="WPH163" s="3"/>
      <c r="WPI163" s="3"/>
      <c r="WPJ163" s="3"/>
      <c r="WPK163" s="3"/>
      <c r="WPL163" s="3"/>
      <c r="WPM163" s="3"/>
      <c r="WPN163" s="3"/>
      <c r="WPO163" s="3"/>
      <c r="WPP163" s="3"/>
      <c r="WPQ163" s="3"/>
      <c r="WPR163" s="3"/>
      <c r="WPS163" s="3"/>
      <c r="WPT163" s="3"/>
      <c r="WPU163" s="3"/>
      <c r="WPV163" s="3"/>
      <c r="WPW163" s="3"/>
      <c r="WPX163" s="3"/>
      <c r="WPY163" s="3"/>
      <c r="WPZ163" s="3"/>
      <c r="WQA163" s="3"/>
      <c r="WQB163" s="3"/>
      <c r="WQC163" s="3"/>
      <c r="WQD163" s="3"/>
      <c r="WQE163" s="3"/>
      <c r="WQF163" s="3"/>
      <c r="WQG163" s="3"/>
      <c r="WQH163" s="3"/>
      <c r="WQI163" s="3"/>
      <c r="WQJ163" s="3"/>
      <c r="WQK163" s="3"/>
      <c r="WQL163" s="3"/>
      <c r="WQM163" s="3"/>
      <c r="WQN163" s="3"/>
      <c r="WQO163" s="3"/>
      <c r="WQP163" s="3"/>
      <c r="WQQ163" s="3"/>
      <c r="WQR163" s="3"/>
      <c r="WQS163" s="3"/>
      <c r="WQT163" s="3"/>
      <c r="WQU163" s="3"/>
      <c r="WQV163" s="3"/>
      <c r="WQW163" s="3"/>
      <c r="WQX163" s="3"/>
      <c r="WQY163" s="3"/>
      <c r="WQZ163" s="3"/>
      <c r="WRA163" s="3"/>
      <c r="WRB163" s="3"/>
      <c r="WRC163" s="3"/>
      <c r="WRD163" s="3"/>
      <c r="WRE163" s="3"/>
      <c r="WRF163" s="3"/>
      <c r="WRG163" s="3"/>
      <c r="WRH163" s="3"/>
      <c r="WRI163" s="3"/>
      <c r="WRJ163" s="3"/>
      <c r="WRK163" s="3"/>
      <c r="WRL163" s="3"/>
      <c r="WRM163" s="3"/>
      <c r="WRN163" s="3"/>
      <c r="WRO163" s="3"/>
      <c r="WRP163" s="3"/>
      <c r="WRQ163" s="3"/>
      <c r="WRR163" s="3"/>
      <c r="WRS163" s="3"/>
      <c r="WRT163" s="3"/>
      <c r="WRU163" s="3"/>
      <c r="WRV163" s="3"/>
      <c r="WRW163" s="3"/>
      <c r="WRX163" s="3"/>
      <c r="WRY163" s="3"/>
      <c r="WRZ163" s="3"/>
      <c r="WSA163" s="3"/>
      <c r="WSB163" s="3"/>
      <c r="WSC163" s="3"/>
      <c r="WSD163" s="3"/>
      <c r="WSE163" s="3"/>
      <c r="WSF163" s="3"/>
      <c r="WSG163" s="3"/>
      <c r="WSH163" s="3"/>
      <c r="WSI163" s="3"/>
      <c r="WSJ163" s="3"/>
      <c r="WSK163" s="3"/>
      <c r="WSL163" s="3"/>
      <c r="WSM163" s="3"/>
      <c r="WSN163" s="3"/>
      <c r="WSO163" s="3"/>
      <c r="WSP163" s="3"/>
      <c r="WSQ163" s="3"/>
      <c r="WSR163" s="3"/>
      <c r="WSS163" s="3"/>
      <c r="WST163" s="3"/>
      <c r="WSU163" s="3"/>
      <c r="WSV163" s="3"/>
      <c r="WSW163" s="3"/>
      <c r="WSX163" s="3"/>
      <c r="WSY163" s="3"/>
      <c r="WSZ163" s="3"/>
      <c r="WTA163" s="3"/>
      <c r="WTB163" s="3"/>
      <c r="WTC163" s="3"/>
      <c r="WTD163" s="3"/>
      <c r="WTE163" s="3"/>
      <c r="WTF163" s="3"/>
      <c r="WTG163" s="3"/>
      <c r="WTH163" s="3"/>
      <c r="WTI163" s="3"/>
      <c r="WTJ163" s="3"/>
      <c r="WTK163" s="3"/>
      <c r="WTL163" s="3"/>
      <c r="WTM163" s="3"/>
      <c r="WTN163" s="3"/>
      <c r="WTO163" s="3"/>
      <c r="WTP163" s="3"/>
      <c r="WTQ163" s="3"/>
      <c r="WTR163" s="3"/>
      <c r="WTS163" s="3"/>
      <c r="WTT163" s="3"/>
      <c r="WTU163" s="3"/>
      <c r="WTV163" s="3"/>
      <c r="WTW163" s="3"/>
      <c r="WTX163" s="3"/>
      <c r="WTY163" s="3"/>
      <c r="WTZ163" s="3"/>
      <c r="WUA163" s="3"/>
      <c r="WUB163" s="3"/>
      <c r="WUC163" s="3"/>
      <c r="WUD163" s="3"/>
      <c r="WUE163" s="3"/>
      <c r="WUF163" s="3"/>
      <c r="WUG163" s="3"/>
      <c r="WUH163" s="3"/>
      <c r="WUI163" s="3"/>
      <c r="WUJ163" s="3"/>
      <c r="WUK163" s="3"/>
      <c r="WUL163" s="3"/>
      <c r="WUM163" s="3"/>
      <c r="WUN163" s="3"/>
      <c r="WUO163" s="3"/>
      <c r="WUP163" s="3"/>
      <c r="WUQ163" s="3"/>
      <c r="WUR163" s="3"/>
      <c r="WUS163" s="3"/>
      <c r="WUT163" s="3"/>
      <c r="WUU163" s="3"/>
      <c r="WUV163" s="3"/>
      <c r="WUW163" s="3"/>
      <c r="WUX163" s="3"/>
      <c r="WUY163" s="3"/>
      <c r="WUZ163" s="3"/>
      <c r="WVA163" s="3"/>
      <c r="WVB163" s="3"/>
      <c r="WVC163" s="3"/>
      <c r="WVD163" s="3"/>
      <c r="WVE163" s="3"/>
      <c r="WVF163" s="3"/>
      <c r="WVG163" s="3"/>
      <c r="WVH163" s="3"/>
      <c r="WVI163" s="3"/>
      <c r="WVJ163" s="3"/>
      <c r="WVK163" s="3"/>
      <c r="WVL163" s="3"/>
      <c r="WVM163" s="3"/>
      <c r="WVN163" s="3"/>
      <c r="WVO163" s="3"/>
      <c r="WVP163" s="3"/>
      <c r="WVQ163" s="3"/>
      <c r="WVR163" s="3"/>
      <c r="WVS163" s="3"/>
      <c r="WVT163" s="3"/>
      <c r="WVU163" s="3"/>
      <c r="WVV163" s="3"/>
      <c r="WVW163" s="3"/>
      <c r="WVX163" s="3"/>
      <c r="WVY163" s="3"/>
      <c r="WVZ163" s="3"/>
      <c r="WWA163" s="3"/>
      <c r="WWB163" s="3"/>
      <c r="WWC163" s="3"/>
      <c r="WWD163" s="3"/>
      <c r="WWE163" s="3"/>
      <c r="WWF163" s="3"/>
      <c r="WWG163" s="3"/>
      <c r="WWH163" s="3"/>
      <c r="WWI163" s="3"/>
      <c r="WWJ163" s="3"/>
      <c r="WWK163" s="3"/>
      <c r="WWL163" s="3"/>
      <c r="WWM163" s="3"/>
      <c r="WWN163" s="3"/>
      <c r="WWO163" s="3"/>
      <c r="WWP163" s="3"/>
      <c r="WWQ163" s="3"/>
      <c r="WWR163" s="3"/>
      <c r="WWS163" s="3"/>
      <c r="WWT163" s="3"/>
      <c r="WWU163" s="3"/>
      <c r="WWV163" s="3"/>
      <c r="WWW163" s="3"/>
      <c r="WWX163" s="3"/>
      <c r="WWY163" s="3"/>
      <c r="WWZ163" s="3"/>
      <c r="WXA163" s="3"/>
      <c r="WXB163" s="3"/>
      <c r="WXC163" s="3"/>
      <c r="WXD163" s="3"/>
      <c r="WXE163" s="3"/>
      <c r="WXF163" s="3"/>
      <c r="WXG163" s="3"/>
      <c r="WXH163" s="3"/>
      <c r="WXI163" s="3"/>
      <c r="WXJ163" s="3"/>
      <c r="WXK163" s="3"/>
      <c r="WXL163" s="3"/>
      <c r="WXM163" s="3"/>
      <c r="WXN163" s="3"/>
      <c r="WXO163" s="3"/>
      <c r="WXP163" s="3"/>
      <c r="WXQ163" s="3"/>
      <c r="WXR163" s="3"/>
      <c r="WXS163" s="3"/>
      <c r="WXT163" s="3"/>
      <c r="WXU163" s="3"/>
      <c r="WXV163" s="3"/>
      <c r="WXW163" s="3"/>
      <c r="WXX163" s="3"/>
      <c r="WXY163" s="3"/>
      <c r="WXZ163" s="3"/>
      <c r="WYA163" s="3"/>
      <c r="WYB163" s="3"/>
      <c r="WYC163" s="3"/>
      <c r="WYD163" s="3"/>
      <c r="WYE163" s="3"/>
      <c r="WYF163" s="3"/>
      <c r="WYG163" s="3"/>
      <c r="WYH163" s="3"/>
      <c r="WYI163" s="3"/>
      <c r="WYJ163" s="3"/>
      <c r="WYK163" s="3"/>
      <c r="WYL163" s="3"/>
      <c r="WYM163" s="3"/>
      <c r="WYN163" s="3"/>
      <c r="WYO163" s="3"/>
      <c r="WYP163" s="3"/>
      <c r="WYQ163" s="3"/>
      <c r="WYR163" s="3"/>
      <c r="WYS163" s="3"/>
      <c r="WYT163" s="3"/>
      <c r="WYU163" s="3"/>
      <c r="WYV163" s="3"/>
      <c r="WYW163" s="3"/>
      <c r="WYX163" s="3"/>
      <c r="WYY163" s="3"/>
      <c r="WYZ163" s="3"/>
      <c r="WZA163" s="3"/>
      <c r="WZB163" s="3"/>
      <c r="WZC163" s="3"/>
      <c r="WZD163" s="3"/>
      <c r="WZE163" s="3"/>
      <c r="WZF163" s="3"/>
      <c r="WZG163" s="3"/>
      <c r="WZH163" s="3"/>
      <c r="WZI163" s="3"/>
      <c r="WZJ163" s="3"/>
      <c r="WZK163" s="3"/>
      <c r="WZL163" s="3"/>
      <c r="WZM163" s="3"/>
      <c r="WZN163" s="3"/>
      <c r="WZO163" s="3"/>
      <c r="WZP163" s="3"/>
      <c r="WZQ163" s="3"/>
      <c r="WZR163" s="3"/>
      <c r="WZS163" s="3"/>
      <c r="WZT163" s="3"/>
      <c r="WZU163" s="3"/>
      <c r="WZV163" s="3"/>
      <c r="WZW163" s="3"/>
      <c r="WZX163" s="3"/>
      <c r="WZY163" s="3"/>
      <c r="WZZ163" s="3"/>
      <c r="XAA163" s="3"/>
      <c r="XAB163" s="3"/>
      <c r="XAC163" s="3"/>
      <c r="XAD163" s="3"/>
      <c r="XAE163" s="3"/>
      <c r="XAF163" s="3"/>
      <c r="XAG163" s="3"/>
      <c r="XAH163" s="3"/>
      <c r="XAI163" s="3"/>
      <c r="XAJ163" s="3"/>
      <c r="XAK163" s="3"/>
      <c r="XAL163" s="3"/>
      <c r="XAM163" s="3"/>
      <c r="XAN163" s="3"/>
      <c r="XAO163" s="3"/>
      <c r="XAP163" s="3"/>
      <c r="XAQ163" s="3"/>
      <c r="XAR163" s="3"/>
      <c r="XAS163" s="3"/>
      <c r="XAT163" s="3"/>
      <c r="XAU163" s="3"/>
      <c r="XAV163" s="3"/>
      <c r="XAW163" s="3"/>
      <c r="XAX163" s="3"/>
      <c r="XAY163" s="3"/>
      <c r="XAZ163" s="3"/>
      <c r="XBA163" s="3"/>
      <c r="XBB163" s="3"/>
      <c r="XBC163" s="3"/>
      <c r="XBD163" s="3"/>
      <c r="XBE163" s="3"/>
      <c r="XBF163" s="3"/>
      <c r="XBG163" s="3"/>
      <c r="XBH163" s="3"/>
      <c r="XBI163" s="3"/>
      <c r="XBJ163" s="3"/>
      <c r="XBK163" s="3"/>
      <c r="XBL163" s="3"/>
      <c r="XBM163" s="3"/>
      <c r="XBN163" s="3"/>
      <c r="XBO163" s="3"/>
      <c r="XBP163" s="3"/>
      <c r="XBQ163" s="3"/>
      <c r="XBR163" s="3"/>
      <c r="XBS163" s="3"/>
      <c r="XBT163" s="3"/>
      <c r="XBU163" s="3"/>
      <c r="XBV163" s="3"/>
      <c r="XBW163" s="3"/>
      <c r="XBX163" s="3"/>
      <c r="XBY163" s="3"/>
      <c r="XBZ163" s="3"/>
      <c r="XCA163" s="3"/>
      <c r="XCB163" s="3"/>
      <c r="XCC163" s="3"/>
      <c r="XCD163" s="3"/>
      <c r="XCE163" s="3"/>
      <c r="XCF163" s="3"/>
      <c r="XCG163" s="3"/>
      <c r="XCH163" s="3"/>
      <c r="XCI163" s="3"/>
      <c r="XCJ163" s="3"/>
      <c r="XCK163" s="3"/>
      <c r="XCL163" s="3"/>
      <c r="XCM163" s="3"/>
      <c r="XCN163" s="3"/>
      <c r="XCO163" s="3"/>
      <c r="XCP163" s="3"/>
      <c r="XCQ163" s="3"/>
      <c r="XCR163" s="3"/>
      <c r="XCS163" s="3"/>
      <c r="XCT163" s="3"/>
      <c r="XCU163" s="3"/>
      <c r="XCV163" s="3"/>
      <c r="XCW163" s="3"/>
      <c r="XCX163" s="3"/>
      <c r="XCY163" s="3"/>
      <c r="XCZ163" s="3"/>
      <c r="XDA163" s="3"/>
      <c r="XDB163" s="3"/>
      <c r="XDC163" s="3"/>
      <c r="XDD163" s="3"/>
      <c r="XDE163" s="3"/>
      <c r="XDF163" s="3"/>
      <c r="XDG163" s="3"/>
      <c r="XDH163" s="3"/>
      <c r="XDI163" s="3"/>
      <c r="XDJ163" s="3"/>
      <c r="XDK163" s="3"/>
      <c r="XDL163" s="3"/>
      <c r="XDM163" s="3"/>
      <c r="XDN163" s="3"/>
      <c r="XDO163" s="3"/>
      <c r="XDP163" s="3"/>
      <c r="XDQ163" s="3"/>
      <c r="XDR163" s="3"/>
      <c r="XDS163" s="3"/>
      <c r="XDT163" s="3"/>
      <c r="XDU163" s="3"/>
      <c r="XDV163" s="3"/>
      <c r="XDW163" s="3"/>
      <c r="XDX163" s="3"/>
      <c r="XDY163" s="3"/>
      <c r="XDZ163" s="3"/>
      <c r="XEA163" s="3"/>
      <c r="XEB163" s="3"/>
      <c r="XEC163" s="3"/>
      <c r="XED163" s="3"/>
      <c r="XEE163" s="3"/>
      <c r="XEF163" s="3"/>
      <c r="XEG163" s="3"/>
      <c r="XEH163" s="3"/>
      <c r="XEI163" s="3"/>
      <c r="XEJ163" s="3"/>
      <c r="XEK163" s="3"/>
      <c r="XEL163" s="3"/>
      <c r="XEM163" s="3"/>
      <c r="XEN163" s="3"/>
      <c r="XEO163" s="3"/>
      <c r="XEP163" s="3"/>
      <c r="XEQ163" s="3"/>
      <c r="XER163" s="3"/>
      <c r="XES163" s="3"/>
      <c r="XET163" s="3"/>
      <c r="XEU163" s="3"/>
      <c r="XEV163" s="3"/>
      <c r="XEW163" s="3"/>
      <c r="XEX163" s="3"/>
      <c r="XEY163" s="3"/>
      <c r="XEZ163" s="3"/>
      <c r="XFA163" s="3"/>
      <c r="XFB163" s="3"/>
      <c r="XFC163" s="3"/>
    </row>
    <row r="164" spans="1:16383" x14ac:dyDescent="0.35">
      <c r="A164" s="3"/>
      <c r="B164" s="3"/>
      <c r="C164" s="23">
        <f>Working!F3</f>
        <v>44651</v>
      </c>
      <c r="D164" s="23">
        <f>Working!G3</f>
        <v>45016</v>
      </c>
      <c r="E164" s="23">
        <f>Working!H3</f>
        <v>45016</v>
      </c>
      <c r="F164" s="23">
        <f>Working!I3</f>
        <v>45382</v>
      </c>
      <c r="G164" s="23">
        <f>Working!J3</f>
        <v>45382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  <c r="XX164" s="3"/>
      <c r="XY164" s="3"/>
      <c r="XZ164" s="3"/>
      <c r="YA164" s="3"/>
      <c r="YB164" s="3"/>
      <c r="YC164" s="3"/>
      <c r="YD164" s="3"/>
      <c r="YE164" s="3"/>
      <c r="YF164" s="3"/>
      <c r="YG164" s="3"/>
      <c r="YH164" s="3"/>
      <c r="YI164" s="3"/>
      <c r="YJ164" s="3"/>
      <c r="YK164" s="3"/>
      <c r="YL164" s="3"/>
      <c r="YM164" s="3"/>
      <c r="YN164" s="3"/>
      <c r="YO164" s="3"/>
      <c r="YP164" s="3"/>
      <c r="YQ164" s="3"/>
      <c r="YR164" s="3"/>
      <c r="YS164" s="3"/>
      <c r="YT164" s="3"/>
      <c r="YU164" s="3"/>
      <c r="YV164" s="3"/>
      <c r="YW164" s="3"/>
      <c r="YX164" s="3"/>
      <c r="YY164" s="3"/>
      <c r="YZ164" s="3"/>
      <c r="ZA164" s="3"/>
      <c r="ZB164" s="3"/>
      <c r="ZC164" s="3"/>
      <c r="ZD164" s="3"/>
      <c r="ZE164" s="3"/>
      <c r="ZF164" s="3"/>
      <c r="ZG164" s="3"/>
      <c r="ZH164" s="3"/>
      <c r="ZI164" s="3"/>
      <c r="ZJ164" s="3"/>
      <c r="ZK164" s="3"/>
      <c r="ZL164" s="3"/>
      <c r="ZM164" s="3"/>
      <c r="ZN164" s="3"/>
      <c r="ZO164" s="3"/>
      <c r="ZP164" s="3"/>
      <c r="ZQ164" s="3"/>
      <c r="ZR164" s="3"/>
      <c r="ZS164" s="3"/>
      <c r="ZT164" s="3"/>
      <c r="ZU164" s="3"/>
      <c r="ZV164" s="3"/>
      <c r="ZW164" s="3"/>
      <c r="ZX164" s="3"/>
      <c r="ZY164" s="3"/>
      <c r="ZZ164" s="3"/>
      <c r="AAA164" s="3"/>
      <c r="AAB164" s="3"/>
      <c r="AAC164" s="3"/>
      <c r="AAD164" s="3"/>
      <c r="AAE164" s="3"/>
      <c r="AAF164" s="3"/>
      <c r="AAG164" s="3"/>
      <c r="AAH164" s="3"/>
      <c r="AAI164" s="3"/>
      <c r="AAJ164" s="3"/>
      <c r="AAK164" s="3"/>
      <c r="AAL164" s="3"/>
      <c r="AAM164" s="3"/>
      <c r="AAN164" s="3"/>
      <c r="AAO164" s="3"/>
      <c r="AAP164" s="3"/>
      <c r="AAQ164" s="3"/>
      <c r="AAR164" s="3"/>
      <c r="AAS164" s="3"/>
      <c r="AAT164" s="3"/>
      <c r="AAU164" s="3"/>
      <c r="AAV164" s="3"/>
      <c r="AAW164" s="3"/>
      <c r="AAX164" s="3"/>
      <c r="AAY164" s="3"/>
      <c r="AAZ164" s="3"/>
      <c r="ABA164" s="3"/>
      <c r="ABB164" s="3"/>
      <c r="ABC164" s="3"/>
      <c r="ABD164" s="3"/>
      <c r="ABE164" s="3"/>
      <c r="ABF164" s="3"/>
      <c r="ABG164" s="3"/>
      <c r="ABH164" s="3"/>
      <c r="ABI164" s="3"/>
      <c r="ABJ164" s="3"/>
      <c r="ABK164" s="3"/>
      <c r="ABL164" s="3"/>
      <c r="ABM164" s="3"/>
      <c r="ABN164" s="3"/>
      <c r="ABO164" s="3"/>
      <c r="ABP164" s="3"/>
      <c r="ABQ164" s="3"/>
      <c r="ABR164" s="3"/>
      <c r="ABS164" s="3"/>
      <c r="ABT164" s="3"/>
      <c r="ABU164" s="3"/>
      <c r="ABV164" s="3"/>
      <c r="ABW164" s="3"/>
      <c r="ABX164" s="3"/>
      <c r="ABY164" s="3"/>
      <c r="ABZ164" s="3"/>
      <c r="ACA164" s="3"/>
      <c r="ACB164" s="3"/>
      <c r="ACC164" s="3"/>
      <c r="ACD164" s="3"/>
      <c r="ACE164" s="3"/>
      <c r="ACF164" s="3"/>
      <c r="ACG164" s="3"/>
      <c r="ACH164" s="3"/>
      <c r="ACI164" s="3"/>
      <c r="ACJ164" s="3"/>
      <c r="ACK164" s="3"/>
      <c r="ACL164" s="3"/>
      <c r="ACM164" s="3"/>
      <c r="ACN164" s="3"/>
      <c r="ACO164" s="3"/>
      <c r="ACP164" s="3"/>
      <c r="ACQ164" s="3"/>
      <c r="ACR164" s="3"/>
      <c r="ACS164" s="3"/>
      <c r="ACT164" s="3"/>
      <c r="ACU164" s="3"/>
      <c r="ACV164" s="3"/>
      <c r="ACW164" s="3"/>
      <c r="ACX164" s="3"/>
      <c r="ACY164" s="3"/>
      <c r="ACZ164" s="3"/>
      <c r="ADA164" s="3"/>
      <c r="ADB164" s="3"/>
      <c r="ADC164" s="3"/>
      <c r="ADD164" s="3"/>
      <c r="ADE164" s="3"/>
      <c r="ADF164" s="3"/>
      <c r="ADG164" s="3"/>
      <c r="ADH164" s="3"/>
      <c r="ADI164" s="3"/>
      <c r="ADJ164" s="3"/>
      <c r="ADK164" s="3"/>
      <c r="ADL164" s="3"/>
      <c r="ADM164" s="3"/>
      <c r="ADN164" s="3"/>
      <c r="ADO164" s="3"/>
      <c r="ADP164" s="3"/>
      <c r="ADQ164" s="3"/>
      <c r="ADR164" s="3"/>
      <c r="ADS164" s="3"/>
      <c r="ADT164" s="3"/>
      <c r="ADU164" s="3"/>
      <c r="ADV164" s="3"/>
      <c r="ADW164" s="3"/>
      <c r="ADX164" s="3"/>
      <c r="ADY164" s="3"/>
      <c r="ADZ164" s="3"/>
      <c r="AEA164" s="3"/>
      <c r="AEB164" s="3"/>
      <c r="AEC164" s="3"/>
      <c r="AED164" s="3"/>
      <c r="AEE164" s="3"/>
      <c r="AEF164" s="3"/>
      <c r="AEG164" s="3"/>
      <c r="AEH164" s="3"/>
      <c r="AEI164" s="3"/>
      <c r="AEJ164" s="3"/>
      <c r="AEK164" s="3"/>
      <c r="AEL164" s="3"/>
      <c r="AEM164" s="3"/>
      <c r="AEN164" s="3"/>
      <c r="AEO164" s="3"/>
      <c r="AEP164" s="3"/>
      <c r="AEQ164" s="3"/>
      <c r="AER164" s="3"/>
      <c r="AES164" s="3"/>
      <c r="AET164" s="3"/>
      <c r="AEU164" s="3"/>
      <c r="AEV164" s="3"/>
      <c r="AEW164" s="3"/>
      <c r="AEX164" s="3"/>
      <c r="AEY164" s="3"/>
      <c r="AEZ164" s="3"/>
      <c r="AFA164" s="3"/>
      <c r="AFB164" s="3"/>
      <c r="AFC164" s="3"/>
      <c r="AFD164" s="3"/>
      <c r="AFE164" s="3"/>
      <c r="AFF164" s="3"/>
      <c r="AFG164" s="3"/>
      <c r="AFH164" s="3"/>
      <c r="AFI164" s="3"/>
      <c r="AFJ164" s="3"/>
      <c r="AFK164" s="3"/>
      <c r="AFL164" s="3"/>
      <c r="AFM164" s="3"/>
      <c r="AFN164" s="3"/>
      <c r="AFO164" s="3"/>
      <c r="AFP164" s="3"/>
      <c r="AFQ164" s="3"/>
      <c r="AFR164" s="3"/>
      <c r="AFS164" s="3"/>
      <c r="AFT164" s="3"/>
      <c r="AFU164" s="3"/>
      <c r="AFV164" s="3"/>
      <c r="AFW164" s="3"/>
      <c r="AFX164" s="3"/>
      <c r="AFY164" s="3"/>
      <c r="AFZ164" s="3"/>
      <c r="AGA164" s="3"/>
      <c r="AGB164" s="3"/>
      <c r="AGC164" s="3"/>
      <c r="AGD164" s="3"/>
      <c r="AGE164" s="3"/>
      <c r="AGF164" s="3"/>
      <c r="AGG164" s="3"/>
      <c r="AGH164" s="3"/>
      <c r="AGI164" s="3"/>
      <c r="AGJ164" s="3"/>
      <c r="AGK164" s="3"/>
      <c r="AGL164" s="3"/>
      <c r="AGM164" s="3"/>
      <c r="AGN164" s="3"/>
      <c r="AGO164" s="3"/>
      <c r="AGP164" s="3"/>
      <c r="AGQ164" s="3"/>
      <c r="AGR164" s="3"/>
      <c r="AGS164" s="3"/>
      <c r="AGT164" s="3"/>
      <c r="AGU164" s="3"/>
      <c r="AGV164" s="3"/>
      <c r="AGW164" s="3"/>
      <c r="AGX164" s="3"/>
      <c r="AGY164" s="3"/>
      <c r="AGZ164" s="3"/>
      <c r="AHA164" s="3"/>
      <c r="AHB164" s="3"/>
      <c r="AHC164" s="3"/>
      <c r="AHD164" s="3"/>
      <c r="AHE164" s="3"/>
      <c r="AHF164" s="3"/>
      <c r="AHG164" s="3"/>
      <c r="AHH164" s="3"/>
      <c r="AHI164" s="3"/>
      <c r="AHJ164" s="3"/>
      <c r="AHK164" s="3"/>
      <c r="AHL164" s="3"/>
      <c r="AHM164" s="3"/>
      <c r="AHN164" s="3"/>
      <c r="AHO164" s="3"/>
      <c r="AHP164" s="3"/>
      <c r="AHQ164" s="3"/>
      <c r="AHR164" s="3"/>
      <c r="AHS164" s="3"/>
      <c r="AHT164" s="3"/>
      <c r="AHU164" s="3"/>
      <c r="AHV164" s="3"/>
      <c r="AHW164" s="3"/>
      <c r="AHX164" s="3"/>
      <c r="AHY164" s="3"/>
      <c r="AHZ164" s="3"/>
      <c r="AIA164" s="3"/>
      <c r="AIB164" s="3"/>
      <c r="AIC164" s="3"/>
      <c r="AID164" s="3"/>
      <c r="AIE164" s="3"/>
      <c r="AIF164" s="3"/>
      <c r="AIG164" s="3"/>
      <c r="AIH164" s="3"/>
      <c r="AII164" s="3"/>
      <c r="AIJ164" s="3"/>
      <c r="AIK164" s="3"/>
      <c r="AIL164" s="3"/>
      <c r="AIM164" s="3"/>
      <c r="AIN164" s="3"/>
      <c r="AIO164" s="3"/>
      <c r="AIP164" s="3"/>
      <c r="AIQ164" s="3"/>
      <c r="AIR164" s="3"/>
      <c r="AIS164" s="3"/>
      <c r="AIT164" s="3"/>
      <c r="AIU164" s="3"/>
      <c r="AIV164" s="3"/>
      <c r="AIW164" s="3"/>
      <c r="AIX164" s="3"/>
      <c r="AIY164" s="3"/>
      <c r="AIZ164" s="3"/>
      <c r="AJA164" s="3"/>
      <c r="AJB164" s="3"/>
      <c r="AJC164" s="3"/>
      <c r="AJD164" s="3"/>
      <c r="AJE164" s="3"/>
      <c r="AJF164" s="3"/>
      <c r="AJG164" s="3"/>
      <c r="AJH164" s="3"/>
      <c r="AJI164" s="3"/>
      <c r="AJJ164" s="3"/>
      <c r="AJK164" s="3"/>
      <c r="AJL164" s="3"/>
      <c r="AJM164" s="3"/>
      <c r="AJN164" s="3"/>
      <c r="AJO164" s="3"/>
      <c r="AJP164" s="3"/>
      <c r="AJQ164" s="3"/>
      <c r="AJR164" s="3"/>
      <c r="AJS164" s="3"/>
      <c r="AJT164" s="3"/>
      <c r="AJU164" s="3"/>
      <c r="AJV164" s="3"/>
      <c r="AJW164" s="3"/>
      <c r="AJX164" s="3"/>
      <c r="AJY164" s="3"/>
      <c r="AJZ164" s="3"/>
      <c r="AKA164" s="3"/>
      <c r="AKB164" s="3"/>
      <c r="AKC164" s="3"/>
      <c r="AKD164" s="3"/>
      <c r="AKE164" s="3"/>
      <c r="AKF164" s="3"/>
      <c r="AKG164" s="3"/>
      <c r="AKH164" s="3"/>
      <c r="AKI164" s="3"/>
      <c r="AKJ164" s="3"/>
      <c r="AKK164" s="3"/>
      <c r="AKL164" s="3"/>
      <c r="AKM164" s="3"/>
      <c r="AKN164" s="3"/>
      <c r="AKO164" s="3"/>
      <c r="AKP164" s="3"/>
      <c r="AKQ164" s="3"/>
      <c r="AKR164" s="3"/>
      <c r="AKS164" s="3"/>
      <c r="AKT164" s="3"/>
      <c r="AKU164" s="3"/>
      <c r="AKV164" s="3"/>
      <c r="AKW164" s="3"/>
      <c r="AKX164" s="3"/>
      <c r="AKY164" s="3"/>
      <c r="AKZ164" s="3"/>
      <c r="ALA164" s="3"/>
      <c r="ALB164" s="3"/>
      <c r="ALC164" s="3"/>
      <c r="ALD164" s="3"/>
      <c r="ALE164" s="3"/>
      <c r="ALF164" s="3"/>
      <c r="ALG164" s="3"/>
      <c r="ALH164" s="3"/>
      <c r="ALI164" s="3"/>
      <c r="ALJ164" s="3"/>
      <c r="ALK164" s="3"/>
      <c r="ALL164" s="3"/>
      <c r="ALM164" s="3"/>
      <c r="ALN164" s="3"/>
      <c r="ALO164" s="3"/>
      <c r="ALP164" s="3"/>
      <c r="ALQ164" s="3"/>
      <c r="ALR164" s="3"/>
      <c r="ALS164" s="3"/>
      <c r="ALT164" s="3"/>
      <c r="ALU164" s="3"/>
      <c r="ALV164" s="3"/>
      <c r="ALW164" s="3"/>
      <c r="ALX164" s="3"/>
      <c r="ALY164" s="3"/>
      <c r="ALZ164" s="3"/>
      <c r="AMA164" s="3"/>
      <c r="AMB164" s="3"/>
      <c r="AMC164" s="3"/>
      <c r="AMD164" s="3"/>
      <c r="AME164" s="3"/>
      <c r="AMF164" s="3"/>
      <c r="AMG164" s="3"/>
      <c r="AMH164" s="3"/>
      <c r="AMI164" s="3"/>
      <c r="AMJ164" s="3"/>
      <c r="AMK164" s="3"/>
      <c r="AML164" s="3"/>
      <c r="AMM164" s="3"/>
      <c r="AMN164" s="3"/>
      <c r="AMO164" s="3"/>
      <c r="AMP164" s="3"/>
      <c r="AMQ164" s="3"/>
      <c r="AMR164" s="3"/>
      <c r="AMS164" s="3"/>
      <c r="AMT164" s="3"/>
      <c r="AMU164" s="3"/>
      <c r="AMV164" s="3"/>
      <c r="AMW164" s="3"/>
      <c r="AMX164" s="3"/>
      <c r="AMY164" s="3"/>
      <c r="AMZ164" s="3"/>
      <c r="ANA164" s="3"/>
      <c r="ANB164" s="3"/>
      <c r="ANC164" s="3"/>
      <c r="AND164" s="3"/>
      <c r="ANE164" s="3"/>
      <c r="ANF164" s="3"/>
      <c r="ANG164" s="3"/>
      <c r="ANH164" s="3"/>
      <c r="ANI164" s="3"/>
      <c r="ANJ164" s="3"/>
      <c r="ANK164" s="3"/>
      <c r="ANL164" s="3"/>
      <c r="ANM164" s="3"/>
      <c r="ANN164" s="3"/>
      <c r="ANO164" s="3"/>
      <c r="ANP164" s="3"/>
      <c r="ANQ164" s="3"/>
      <c r="ANR164" s="3"/>
      <c r="ANS164" s="3"/>
      <c r="ANT164" s="3"/>
      <c r="ANU164" s="3"/>
      <c r="ANV164" s="3"/>
      <c r="ANW164" s="3"/>
      <c r="ANX164" s="3"/>
      <c r="ANY164" s="3"/>
      <c r="ANZ164" s="3"/>
      <c r="AOA164" s="3"/>
      <c r="AOB164" s="3"/>
      <c r="AOC164" s="3"/>
      <c r="AOD164" s="3"/>
      <c r="AOE164" s="3"/>
      <c r="AOF164" s="3"/>
      <c r="AOG164" s="3"/>
      <c r="AOH164" s="3"/>
      <c r="AOI164" s="3"/>
      <c r="AOJ164" s="3"/>
      <c r="AOK164" s="3"/>
      <c r="AOL164" s="3"/>
      <c r="AOM164" s="3"/>
      <c r="AON164" s="3"/>
      <c r="AOO164" s="3"/>
      <c r="AOP164" s="3"/>
      <c r="AOQ164" s="3"/>
      <c r="AOR164" s="3"/>
      <c r="AOS164" s="3"/>
      <c r="AOT164" s="3"/>
      <c r="AOU164" s="3"/>
      <c r="AOV164" s="3"/>
      <c r="AOW164" s="3"/>
      <c r="AOX164" s="3"/>
      <c r="AOY164" s="3"/>
      <c r="AOZ164" s="3"/>
      <c r="APA164" s="3"/>
      <c r="APB164" s="3"/>
      <c r="APC164" s="3"/>
      <c r="APD164" s="3"/>
      <c r="APE164" s="3"/>
      <c r="APF164" s="3"/>
      <c r="APG164" s="3"/>
      <c r="APH164" s="3"/>
      <c r="API164" s="3"/>
      <c r="APJ164" s="3"/>
      <c r="APK164" s="3"/>
      <c r="APL164" s="3"/>
      <c r="APM164" s="3"/>
      <c r="APN164" s="3"/>
      <c r="APO164" s="3"/>
      <c r="APP164" s="3"/>
      <c r="APQ164" s="3"/>
      <c r="APR164" s="3"/>
      <c r="APS164" s="3"/>
      <c r="APT164" s="3"/>
      <c r="APU164" s="3"/>
      <c r="APV164" s="3"/>
      <c r="APW164" s="3"/>
      <c r="APX164" s="3"/>
      <c r="APY164" s="3"/>
      <c r="APZ164" s="3"/>
      <c r="AQA164" s="3"/>
      <c r="AQB164" s="3"/>
      <c r="AQC164" s="3"/>
      <c r="AQD164" s="3"/>
      <c r="AQE164" s="3"/>
      <c r="AQF164" s="3"/>
      <c r="AQG164" s="3"/>
      <c r="AQH164" s="3"/>
      <c r="AQI164" s="3"/>
      <c r="AQJ164" s="3"/>
      <c r="AQK164" s="3"/>
      <c r="AQL164" s="3"/>
      <c r="AQM164" s="3"/>
      <c r="AQN164" s="3"/>
      <c r="AQO164" s="3"/>
      <c r="AQP164" s="3"/>
      <c r="AQQ164" s="3"/>
      <c r="AQR164" s="3"/>
      <c r="AQS164" s="3"/>
      <c r="AQT164" s="3"/>
      <c r="AQU164" s="3"/>
      <c r="AQV164" s="3"/>
      <c r="AQW164" s="3"/>
      <c r="AQX164" s="3"/>
      <c r="AQY164" s="3"/>
      <c r="AQZ164" s="3"/>
      <c r="ARA164" s="3"/>
      <c r="ARB164" s="3"/>
      <c r="ARC164" s="3"/>
      <c r="ARD164" s="3"/>
      <c r="ARE164" s="3"/>
      <c r="ARF164" s="3"/>
      <c r="ARG164" s="3"/>
      <c r="ARH164" s="3"/>
      <c r="ARI164" s="3"/>
      <c r="ARJ164" s="3"/>
      <c r="ARK164" s="3"/>
      <c r="ARL164" s="3"/>
      <c r="ARM164" s="3"/>
      <c r="ARN164" s="3"/>
      <c r="ARO164" s="3"/>
      <c r="ARP164" s="3"/>
      <c r="ARQ164" s="3"/>
      <c r="ARR164" s="3"/>
      <c r="ARS164" s="3"/>
      <c r="ART164" s="3"/>
      <c r="ARU164" s="3"/>
      <c r="ARV164" s="3"/>
      <c r="ARW164" s="3"/>
      <c r="ARX164" s="3"/>
      <c r="ARY164" s="3"/>
      <c r="ARZ164" s="3"/>
      <c r="ASA164" s="3"/>
      <c r="ASB164" s="3"/>
      <c r="ASC164" s="3"/>
      <c r="ASD164" s="3"/>
      <c r="ASE164" s="3"/>
      <c r="ASF164" s="3"/>
      <c r="ASG164" s="3"/>
      <c r="ASH164" s="3"/>
      <c r="ASI164" s="3"/>
      <c r="ASJ164" s="3"/>
      <c r="ASK164" s="3"/>
      <c r="ASL164" s="3"/>
      <c r="ASM164" s="3"/>
      <c r="ASN164" s="3"/>
      <c r="ASO164" s="3"/>
      <c r="ASP164" s="3"/>
      <c r="ASQ164" s="3"/>
      <c r="ASR164" s="3"/>
      <c r="ASS164" s="3"/>
      <c r="AST164" s="3"/>
      <c r="ASU164" s="3"/>
      <c r="ASV164" s="3"/>
      <c r="ASW164" s="3"/>
      <c r="ASX164" s="3"/>
      <c r="ASY164" s="3"/>
      <c r="ASZ164" s="3"/>
      <c r="ATA164" s="3"/>
      <c r="ATB164" s="3"/>
      <c r="ATC164" s="3"/>
      <c r="ATD164" s="3"/>
      <c r="ATE164" s="3"/>
      <c r="ATF164" s="3"/>
      <c r="ATG164" s="3"/>
      <c r="ATH164" s="3"/>
      <c r="ATI164" s="3"/>
      <c r="ATJ164" s="3"/>
      <c r="ATK164" s="3"/>
      <c r="ATL164" s="3"/>
      <c r="ATM164" s="3"/>
      <c r="ATN164" s="3"/>
      <c r="ATO164" s="3"/>
      <c r="ATP164" s="3"/>
      <c r="ATQ164" s="3"/>
      <c r="ATR164" s="3"/>
      <c r="ATS164" s="3"/>
      <c r="ATT164" s="3"/>
      <c r="ATU164" s="3"/>
      <c r="ATV164" s="3"/>
      <c r="ATW164" s="3"/>
      <c r="ATX164" s="3"/>
      <c r="ATY164" s="3"/>
      <c r="ATZ164" s="3"/>
      <c r="AUA164" s="3"/>
      <c r="AUB164" s="3"/>
      <c r="AUC164" s="3"/>
      <c r="AUD164" s="3"/>
      <c r="AUE164" s="3"/>
      <c r="AUF164" s="3"/>
      <c r="AUG164" s="3"/>
      <c r="AUH164" s="3"/>
      <c r="AUI164" s="3"/>
      <c r="AUJ164" s="3"/>
      <c r="AUK164" s="3"/>
      <c r="AUL164" s="3"/>
      <c r="AUM164" s="3"/>
      <c r="AUN164" s="3"/>
      <c r="AUO164" s="3"/>
      <c r="AUP164" s="3"/>
      <c r="AUQ164" s="3"/>
      <c r="AUR164" s="3"/>
      <c r="AUS164" s="3"/>
      <c r="AUT164" s="3"/>
      <c r="AUU164" s="3"/>
      <c r="AUV164" s="3"/>
      <c r="AUW164" s="3"/>
      <c r="AUX164" s="3"/>
      <c r="AUY164" s="3"/>
      <c r="AUZ164" s="3"/>
      <c r="AVA164" s="3"/>
      <c r="AVB164" s="3"/>
      <c r="AVC164" s="3"/>
      <c r="AVD164" s="3"/>
      <c r="AVE164" s="3"/>
      <c r="AVF164" s="3"/>
      <c r="AVG164" s="3"/>
      <c r="AVH164" s="3"/>
      <c r="AVI164" s="3"/>
      <c r="AVJ164" s="3"/>
      <c r="AVK164" s="3"/>
      <c r="AVL164" s="3"/>
      <c r="AVM164" s="3"/>
      <c r="AVN164" s="3"/>
      <c r="AVO164" s="3"/>
      <c r="AVP164" s="3"/>
      <c r="AVQ164" s="3"/>
      <c r="AVR164" s="3"/>
      <c r="AVS164" s="3"/>
      <c r="AVT164" s="3"/>
      <c r="AVU164" s="3"/>
      <c r="AVV164" s="3"/>
      <c r="AVW164" s="3"/>
      <c r="AVX164" s="3"/>
      <c r="AVY164" s="3"/>
      <c r="AVZ164" s="3"/>
      <c r="AWA164" s="3"/>
      <c r="AWB164" s="3"/>
      <c r="AWC164" s="3"/>
      <c r="AWD164" s="3"/>
      <c r="AWE164" s="3"/>
      <c r="AWF164" s="3"/>
      <c r="AWG164" s="3"/>
      <c r="AWH164" s="3"/>
      <c r="AWI164" s="3"/>
      <c r="AWJ164" s="3"/>
      <c r="AWK164" s="3"/>
      <c r="AWL164" s="3"/>
      <c r="AWM164" s="3"/>
      <c r="AWN164" s="3"/>
      <c r="AWO164" s="3"/>
      <c r="AWP164" s="3"/>
      <c r="AWQ164" s="3"/>
      <c r="AWR164" s="3"/>
      <c r="AWS164" s="3"/>
      <c r="AWT164" s="3"/>
      <c r="AWU164" s="3"/>
      <c r="AWV164" s="3"/>
      <c r="AWW164" s="3"/>
      <c r="AWX164" s="3"/>
      <c r="AWY164" s="3"/>
      <c r="AWZ164" s="3"/>
      <c r="AXA164" s="3"/>
      <c r="AXB164" s="3"/>
      <c r="AXC164" s="3"/>
      <c r="AXD164" s="3"/>
      <c r="AXE164" s="3"/>
      <c r="AXF164" s="3"/>
      <c r="AXG164" s="3"/>
      <c r="AXH164" s="3"/>
      <c r="AXI164" s="3"/>
      <c r="AXJ164" s="3"/>
      <c r="AXK164" s="3"/>
      <c r="AXL164" s="3"/>
      <c r="AXM164" s="3"/>
      <c r="AXN164" s="3"/>
      <c r="AXO164" s="3"/>
      <c r="AXP164" s="3"/>
      <c r="AXQ164" s="3"/>
      <c r="AXR164" s="3"/>
      <c r="AXS164" s="3"/>
      <c r="AXT164" s="3"/>
      <c r="AXU164" s="3"/>
      <c r="AXV164" s="3"/>
      <c r="AXW164" s="3"/>
      <c r="AXX164" s="3"/>
      <c r="AXY164" s="3"/>
      <c r="AXZ164" s="3"/>
      <c r="AYA164" s="3"/>
      <c r="AYB164" s="3"/>
      <c r="AYC164" s="3"/>
      <c r="AYD164" s="3"/>
      <c r="AYE164" s="3"/>
      <c r="AYF164" s="3"/>
      <c r="AYG164" s="3"/>
      <c r="AYH164" s="3"/>
      <c r="AYI164" s="3"/>
      <c r="AYJ164" s="3"/>
      <c r="AYK164" s="3"/>
      <c r="AYL164" s="3"/>
      <c r="AYM164" s="3"/>
      <c r="AYN164" s="3"/>
      <c r="AYO164" s="3"/>
      <c r="AYP164" s="3"/>
      <c r="AYQ164" s="3"/>
      <c r="AYR164" s="3"/>
      <c r="AYS164" s="3"/>
      <c r="AYT164" s="3"/>
      <c r="AYU164" s="3"/>
      <c r="AYV164" s="3"/>
      <c r="AYW164" s="3"/>
      <c r="AYX164" s="3"/>
      <c r="AYY164" s="3"/>
      <c r="AYZ164" s="3"/>
      <c r="AZA164" s="3"/>
      <c r="AZB164" s="3"/>
      <c r="AZC164" s="3"/>
      <c r="AZD164" s="3"/>
      <c r="AZE164" s="3"/>
      <c r="AZF164" s="3"/>
      <c r="AZG164" s="3"/>
      <c r="AZH164" s="3"/>
      <c r="AZI164" s="3"/>
      <c r="AZJ164" s="3"/>
      <c r="AZK164" s="3"/>
      <c r="AZL164" s="3"/>
      <c r="AZM164" s="3"/>
      <c r="AZN164" s="3"/>
      <c r="AZO164" s="3"/>
      <c r="AZP164" s="3"/>
      <c r="AZQ164" s="3"/>
      <c r="AZR164" s="3"/>
      <c r="AZS164" s="3"/>
      <c r="AZT164" s="3"/>
      <c r="AZU164" s="3"/>
      <c r="AZV164" s="3"/>
      <c r="AZW164" s="3"/>
      <c r="AZX164" s="3"/>
      <c r="AZY164" s="3"/>
      <c r="AZZ164" s="3"/>
      <c r="BAA164" s="3"/>
      <c r="BAB164" s="3"/>
      <c r="BAC164" s="3"/>
      <c r="BAD164" s="3"/>
      <c r="BAE164" s="3"/>
      <c r="BAF164" s="3"/>
      <c r="BAG164" s="3"/>
      <c r="BAH164" s="3"/>
      <c r="BAI164" s="3"/>
      <c r="BAJ164" s="3"/>
      <c r="BAK164" s="3"/>
      <c r="BAL164" s="3"/>
      <c r="BAM164" s="3"/>
      <c r="BAN164" s="3"/>
      <c r="BAO164" s="3"/>
      <c r="BAP164" s="3"/>
      <c r="BAQ164" s="3"/>
      <c r="BAR164" s="3"/>
      <c r="BAS164" s="3"/>
      <c r="BAT164" s="3"/>
      <c r="BAU164" s="3"/>
      <c r="BAV164" s="3"/>
      <c r="BAW164" s="3"/>
      <c r="BAX164" s="3"/>
      <c r="BAY164" s="3"/>
      <c r="BAZ164" s="3"/>
      <c r="BBA164" s="3"/>
      <c r="BBB164" s="3"/>
      <c r="BBC164" s="3"/>
      <c r="BBD164" s="3"/>
      <c r="BBE164" s="3"/>
      <c r="BBF164" s="3"/>
      <c r="BBG164" s="3"/>
      <c r="BBH164" s="3"/>
      <c r="BBI164" s="3"/>
      <c r="BBJ164" s="3"/>
      <c r="BBK164" s="3"/>
      <c r="BBL164" s="3"/>
      <c r="BBM164" s="3"/>
      <c r="BBN164" s="3"/>
      <c r="BBO164" s="3"/>
      <c r="BBP164" s="3"/>
      <c r="BBQ164" s="3"/>
      <c r="BBR164" s="3"/>
      <c r="BBS164" s="3"/>
      <c r="BBT164" s="3"/>
      <c r="BBU164" s="3"/>
      <c r="BBV164" s="3"/>
      <c r="BBW164" s="3"/>
      <c r="BBX164" s="3"/>
      <c r="BBY164" s="3"/>
      <c r="BBZ164" s="3"/>
      <c r="BCA164" s="3"/>
      <c r="BCB164" s="3"/>
      <c r="BCC164" s="3"/>
      <c r="BCD164" s="3"/>
      <c r="BCE164" s="3"/>
      <c r="BCF164" s="3"/>
      <c r="BCG164" s="3"/>
      <c r="BCH164" s="3"/>
      <c r="BCI164" s="3"/>
      <c r="BCJ164" s="3"/>
      <c r="BCK164" s="3"/>
      <c r="BCL164" s="3"/>
      <c r="BCM164" s="3"/>
      <c r="BCN164" s="3"/>
      <c r="BCO164" s="3"/>
      <c r="BCP164" s="3"/>
      <c r="BCQ164" s="3"/>
      <c r="BCR164" s="3"/>
      <c r="BCS164" s="3"/>
      <c r="BCT164" s="3"/>
      <c r="BCU164" s="3"/>
      <c r="BCV164" s="3"/>
      <c r="BCW164" s="3"/>
      <c r="BCX164" s="3"/>
      <c r="BCY164" s="3"/>
      <c r="BCZ164" s="3"/>
      <c r="BDA164" s="3"/>
      <c r="BDB164" s="3"/>
      <c r="BDC164" s="3"/>
      <c r="BDD164" s="3"/>
      <c r="BDE164" s="3"/>
      <c r="BDF164" s="3"/>
      <c r="BDG164" s="3"/>
      <c r="BDH164" s="3"/>
      <c r="BDI164" s="3"/>
      <c r="BDJ164" s="3"/>
      <c r="BDK164" s="3"/>
      <c r="BDL164" s="3"/>
      <c r="BDM164" s="3"/>
      <c r="BDN164" s="3"/>
      <c r="BDO164" s="3"/>
      <c r="BDP164" s="3"/>
      <c r="BDQ164" s="3"/>
      <c r="BDR164" s="3"/>
      <c r="BDS164" s="3"/>
      <c r="BDT164" s="3"/>
      <c r="BDU164" s="3"/>
      <c r="BDV164" s="3"/>
      <c r="BDW164" s="3"/>
      <c r="BDX164" s="3"/>
      <c r="BDY164" s="3"/>
      <c r="BDZ164" s="3"/>
      <c r="BEA164" s="3"/>
      <c r="BEB164" s="3"/>
      <c r="BEC164" s="3"/>
      <c r="BED164" s="3"/>
      <c r="BEE164" s="3"/>
      <c r="BEF164" s="3"/>
      <c r="BEG164" s="3"/>
      <c r="BEH164" s="3"/>
      <c r="BEI164" s="3"/>
      <c r="BEJ164" s="3"/>
      <c r="BEK164" s="3"/>
      <c r="BEL164" s="3"/>
      <c r="BEM164" s="3"/>
      <c r="BEN164" s="3"/>
      <c r="BEO164" s="3"/>
      <c r="BEP164" s="3"/>
      <c r="BEQ164" s="3"/>
      <c r="BER164" s="3"/>
      <c r="BES164" s="3"/>
      <c r="BET164" s="3"/>
      <c r="BEU164" s="3"/>
      <c r="BEV164" s="3"/>
      <c r="BEW164" s="3"/>
      <c r="BEX164" s="3"/>
      <c r="BEY164" s="3"/>
      <c r="BEZ164" s="3"/>
      <c r="BFA164" s="3"/>
      <c r="BFB164" s="3"/>
      <c r="BFC164" s="3"/>
      <c r="BFD164" s="3"/>
      <c r="BFE164" s="3"/>
      <c r="BFF164" s="3"/>
      <c r="BFG164" s="3"/>
      <c r="BFH164" s="3"/>
      <c r="BFI164" s="3"/>
      <c r="BFJ164" s="3"/>
      <c r="BFK164" s="3"/>
      <c r="BFL164" s="3"/>
      <c r="BFM164" s="3"/>
      <c r="BFN164" s="3"/>
      <c r="BFO164" s="3"/>
      <c r="BFP164" s="3"/>
      <c r="BFQ164" s="3"/>
      <c r="BFR164" s="3"/>
      <c r="BFS164" s="3"/>
      <c r="BFT164" s="3"/>
      <c r="BFU164" s="3"/>
      <c r="BFV164" s="3"/>
      <c r="BFW164" s="3"/>
      <c r="BFX164" s="3"/>
      <c r="BFY164" s="3"/>
      <c r="BFZ164" s="3"/>
      <c r="BGA164" s="3"/>
      <c r="BGB164" s="3"/>
      <c r="BGC164" s="3"/>
      <c r="BGD164" s="3"/>
      <c r="BGE164" s="3"/>
      <c r="BGF164" s="3"/>
      <c r="BGG164" s="3"/>
      <c r="BGH164" s="3"/>
      <c r="BGI164" s="3"/>
      <c r="BGJ164" s="3"/>
      <c r="BGK164" s="3"/>
      <c r="BGL164" s="3"/>
      <c r="BGM164" s="3"/>
      <c r="BGN164" s="3"/>
      <c r="BGO164" s="3"/>
      <c r="BGP164" s="3"/>
      <c r="BGQ164" s="3"/>
      <c r="BGR164" s="3"/>
      <c r="BGS164" s="3"/>
      <c r="BGT164" s="3"/>
      <c r="BGU164" s="3"/>
      <c r="BGV164" s="3"/>
      <c r="BGW164" s="3"/>
      <c r="BGX164" s="3"/>
      <c r="BGY164" s="3"/>
      <c r="BGZ164" s="3"/>
      <c r="BHA164" s="3"/>
      <c r="BHB164" s="3"/>
      <c r="BHC164" s="3"/>
      <c r="BHD164" s="3"/>
      <c r="BHE164" s="3"/>
      <c r="BHF164" s="3"/>
      <c r="BHG164" s="3"/>
      <c r="BHH164" s="3"/>
      <c r="BHI164" s="3"/>
      <c r="BHJ164" s="3"/>
      <c r="BHK164" s="3"/>
      <c r="BHL164" s="3"/>
      <c r="BHM164" s="3"/>
      <c r="BHN164" s="3"/>
      <c r="BHO164" s="3"/>
      <c r="BHP164" s="3"/>
      <c r="BHQ164" s="3"/>
      <c r="BHR164" s="3"/>
      <c r="BHS164" s="3"/>
      <c r="BHT164" s="3"/>
      <c r="BHU164" s="3"/>
      <c r="BHV164" s="3"/>
      <c r="BHW164" s="3"/>
      <c r="BHX164" s="3"/>
      <c r="BHY164" s="3"/>
      <c r="BHZ164" s="3"/>
      <c r="BIA164" s="3"/>
      <c r="BIB164" s="3"/>
      <c r="BIC164" s="3"/>
      <c r="BID164" s="3"/>
      <c r="BIE164" s="3"/>
      <c r="BIF164" s="3"/>
      <c r="BIG164" s="3"/>
      <c r="BIH164" s="3"/>
      <c r="BII164" s="3"/>
      <c r="BIJ164" s="3"/>
      <c r="BIK164" s="3"/>
      <c r="BIL164" s="3"/>
      <c r="BIM164" s="3"/>
      <c r="BIN164" s="3"/>
      <c r="BIO164" s="3"/>
      <c r="BIP164" s="3"/>
      <c r="BIQ164" s="3"/>
      <c r="BIR164" s="3"/>
      <c r="BIS164" s="3"/>
      <c r="BIT164" s="3"/>
      <c r="BIU164" s="3"/>
      <c r="BIV164" s="3"/>
      <c r="BIW164" s="3"/>
      <c r="BIX164" s="3"/>
      <c r="BIY164" s="3"/>
      <c r="BIZ164" s="3"/>
      <c r="BJA164" s="3"/>
      <c r="BJB164" s="3"/>
      <c r="BJC164" s="3"/>
      <c r="BJD164" s="3"/>
      <c r="BJE164" s="3"/>
      <c r="BJF164" s="3"/>
      <c r="BJG164" s="3"/>
      <c r="BJH164" s="3"/>
      <c r="BJI164" s="3"/>
      <c r="BJJ164" s="3"/>
      <c r="BJK164" s="3"/>
      <c r="BJL164" s="3"/>
      <c r="BJM164" s="3"/>
      <c r="BJN164" s="3"/>
      <c r="BJO164" s="3"/>
      <c r="BJP164" s="3"/>
      <c r="BJQ164" s="3"/>
      <c r="BJR164" s="3"/>
      <c r="BJS164" s="3"/>
      <c r="BJT164" s="3"/>
      <c r="BJU164" s="3"/>
      <c r="BJV164" s="3"/>
      <c r="BJW164" s="3"/>
      <c r="BJX164" s="3"/>
      <c r="BJY164" s="3"/>
      <c r="BJZ164" s="3"/>
      <c r="BKA164" s="3"/>
      <c r="BKB164" s="3"/>
      <c r="BKC164" s="3"/>
      <c r="BKD164" s="3"/>
      <c r="BKE164" s="3"/>
      <c r="BKF164" s="3"/>
      <c r="BKG164" s="3"/>
      <c r="BKH164" s="3"/>
      <c r="BKI164" s="3"/>
      <c r="BKJ164" s="3"/>
      <c r="BKK164" s="3"/>
      <c r="BKL164" s="3"/>
      <c r="BKM164" s="3"/>
      <c r="BKN164" s="3"/>
      <c r="BKO164" s="3"/>
      <c r="BKP164" s="3"/>
      <c r="BKQ164" s="3"/>
      <c r="BKR164" s="3"/>
      <c r="BKS164" s="3"/>
      <c r="BKT164" s="3"/>
      <c r="BKU164" s="3"/>
      <c r="BKV164" s="3"/>
      <c r="BKW164" s="3"/>
      <c r="BKX164" s="3"/>
      <c r="BKY164" s="3"/>
      <c r="BKZ164" s="3"/>
      <c r="BLA164" s="3"/>
      <c r="BLB164" s="3"/>
      <c r="BLC164" s="3"/>
      <c r="BLD164" s="3"/>
      <c r="BLE164" s="3"/>
      <c r="BLF164" s="3"/>
      <c r="BLG164" s="3"/>
      <c r="BLH164" s="3"/>
      <c r="BLI164" s="3"/>
      <c r="BLJ164" s="3"/>
      <c r="BLK164" s="3"/>
      <c r="BLL164" s="3"/>
      <c r="BLM164" s="3"/>
      <c r="BLN164" s="3"/>
      <c r="BLO164" s="3"/>
      <c r="BLP164" s="3"/>
      <c r="BLQ164" s="3"/>
      <c r="BLR164" s="3"/>
      <c r="BLS164" s="3"/>
      <c r="BLT164" s="3"/>
      <c r="BLU164" s="3"/>
      <c r="BLV164" s="3"/>
      <c r="BLW164" s="3"/>
      <c r="BLX164" s="3"/>
      <c r="BLY164" s="3"/>
      <c r="BLZ164" s="3"/>
      <c r="BMA164" s="3"/>
      <c r="BMB164" s="3"/>
      <c r="BMC164" s="3"/>
      <c r="BMD164" s="3"/>
      <c r="BME164" s="3"/>
      <c r="BMF164" s="3"/>
      <c r="BMG164" s="3"/>
      <c r="BMH164" s="3"/>
      <c r="BMI164" s="3"/>
      <c r="BMJ164" s="3"/>
      <c r="BMK164" s="3"/>
      <c r="BML164" s="3"/>
      <c r="BMM164" s="3"/>
      <c r="BMN164" s="3"/>
      <c r="BMO164" s="3"/>
      <c r="BMP164" s="3"/>
      <c r="BMQ164" s="3"/>
      <c r="BMR164" s="3"/>
      <c r="BMS164" s="3"/>
      <c r="BMT164" s="3"/>
      <c r="BMU164" s="3"/>
      <c r="BMV164" s="3"/>
      <c r="BMW164" s="3"/>
      <c r="BMX164" s="3"/>
      <c r="BMY164" s="3"/>
      <c r="BMZ164" s="3"/>
      <c r="BNA164" s="3"/>
      <c r="BNB164" s="3"/>
      <c r="BNC164" s="3"/>
      <c r="BND164" s="3"/>
      <c r="BNE164" s="3"/>
      <c r="BNF164" s="3"/>
      <c r="BNG164" s="3"/>
      <c r="BNH164" s="3"/>
      <c r="BNI164" s="3"/>
      <c r="BNJ164" s="3"/>
      <c r="BNK164" s="3"/>
      <c r="BNL164" s="3"/>
      <c r="BNM164" s="3"/>
      <c r="BNN164" s="3"/>
      <c r="BNO164" s="3"/>
      <c r="BNP164" s="3"/>
      <c r="BNQ164" s="3"/>
      <c r="BNR164" s="3"/>
      <c r="BNS164" s="3"/>
      <c r="BNT164" s="3"/>
      <c r="BNU164" s="3"/>
      <c r="BNV164" s="3"/>
      <c r="BNW164" s="3"/>
      <c r="BNX164" s="3"/>
      <c r="BNY164" s="3"/>
      <c r="BNZ164" s="3"/>
      <c r="BOA164" s="3"/>
      <c r="BOB164" s="3"/>
      <c r="BOC164" s="3"/>
      <c r="BOD164" s="3"/>
      <c r="BOE164" s="3"/>
      <c r="BOF164" s="3"/>
      <c r="BOG164" s="3"/>
      <c r="BOH164" s="3"/>
      <c r="BOI164" s="3"/>
      <c r="BOJ164" s="3"/>
      <c r="BOK164" s="3"/>
      <c r="BOL164" s="3"/>
      <c r="BOM164" s="3"/>
      <c r="BON164" s="3"/>
      <c r="BOO164" s="3"/>
      <c r="BOP164" s="3"/>
      <c r="BOQ164" s="3"/>
      <c r="BOR164" s="3"/>
      <c r="BOS164" s="3"/>
      <c r="BOT164" s="3"/>
      <c r="BOU164" s="3"/>
      <c r="BOV164" s="3"/>
      <c r="BOW164" s="3"/>
      <c r="BOX164" s="3"/>
      <c r="BOY164" s="3"/>
      <c r="BOZ164" s="3"/>
      <c r="BPA164" s="3"/>
      <c r="BPB164" s="3"/>
      <c r="BPC164" s="3"/>
      <c r="BPD164" s="3"/>
      <c r="BPE164" s="3"/>
      <c r="BPF164" s="3"/>
      <c r="BPG164" s="3"/>
      <c r="BPH164" s="3"/>
      <c r="BPI164" s="3"/>
      <c r="BPJ164" s="3"/>
      <c r="BPK164" s="3"/>
      <c r="BPL164" s="3"/>
      <c r="BPM164" s="3"/>
      <c r="BPN164" s="3"/>
      <c r="BPO164" s="3"/>
      <c r="BPP164" s="3"/>
      <c r="BPQ164" s="3"/>
      <c r="BPR164" s="3"/>
      <c r="BPS164" s="3"/>
      <c r="BPT164" s="3"/>
      <c r="BPU164" s="3"/>
      <c r="BPV164" s="3"/>
      <c r="BPW164" s="3"/>
      <c r="BPX164" s="3"/>
      <c r="BPY164" s="3"/>
      <c r="BPZ164" s="3"/>
      <c r="BQA164" s="3"/>
      <c r="BQB164" s="3"/>
      <c r="BQC164" s="3"/>
      <c r="BQD164" s="3"/>
      <c r="BQE164" s="3"/>
      <c r="BQF164" s="3"/>
      <c r="BQG164" s="3"/>
      <c r="BQH164" s="3"/>
      <c r="BQI164" s="3"/>
      <c r="BQJ164" s="3"/>
      <c r="BQK164" s="3"/>
      <c r="BQL164" s="3"/>
      <c r="BQM164" s="3"/>
      <c r="BQN164" s="3"/>
      <c r="BQO164" s="3"/>
      <c r="BQP164" s="3"/>
      <c r="BQQ164" s="3"/>
      <c r="BQR164" s="3"/>
      <c r="BQS164" s="3"/>
      <c r="BQT164" s="3"/>
      <c r="BQU164" s="3"/>
      <c r="BQV164" s="3"/>
      <c r="BQW164" s="3"/>
      <c r="BQX164" s="3"/>
      <c r="BQY164" s="3"/>
      <c r="BQZ164" s="3"/>
      <c r="BRA164" s="3"/>
      <c r="BRB164" s="3"/>
      <c r="BRC164" s="3"/>
      <c r="BRD164" s="3"/>
      <c r="BRE164" s="3"/>
      <c r="BRF164" s="3"/>
      <c r="BRG164" s="3"/>
      <c r="BRH164" s="3"/>
      <c r="BRI164" s="3"/>
      <c r="BRJ164" s="3"/>
      <c r="BRK164" s="3"/>
      <c r="BRL164" s="3"/>
      <c r="BRM164" s="3"/>
      <c r="BRN164" s="3"/>
      <c r="BRO164" s="3"/>
      <c r="BRP164" s="3"/>
      <c r="BRQ164" s="3"/>
      <c r="BRR164" s="3"/>
      <c r="BRS164" s="3"/>
      <c r="BRT164" s="3"/>
      <c r="BRU164" s="3"/>
      <c r="BRV164" s="3"/>
      <c r="BRW164" s="3"/>
      <c r="BRX164" s="3"/>
      <c r="BRY164" s="3"/>
      <c r="BRZ164" s="3"/>
      <c r="BSA164" s="3"/>
      <c r="BSB164" s="3"/>
      <c r="BSC164" s="3"/>
      <c r="BSD164" s="3"/>
      <c r="BSE164" s="3"/>
      <c r="BSF164" s="3"/>
      <c r="BSG164" s="3"/>
      <c r="BSH164" s="3"/>
      <c r="BSI164" s="3"/>
      <c r="BSJ164" s="3"/>
      <c r="BSK164" s="3"/>
      <c r="BSL164" s="3"/>
      <c r="BSM164" s="3"/>
      <c r="BSN164" s="3"/>
      <c r="BSO164" s="3"/>
      <c r="BSP164" s="3"/>
      <c r="BSQ164" s="3"/>
      <c r="BSR164" s="3"/>
      <c r="BSS164" s="3"/>
      <c r="BST164" s="3"/>
      <c r="BSU164" s="3"/>
      <c r="BSV164" s="3"/>
      <c r="BSW164" s="3"/>
      <c r="BSX164" s="3"/>
      <c r="BSY164" s="3"/>
      <c r="BSZ164" s="3"/>
      <c r="BTA164" s="3"/>
      <c r="BTB164" s="3"/>
      <c r="BTC164" s="3"/>
      <c r="BTD164" s="3"/>
      <c r="BTE164" s="3"/>
      <c r="BTF164" s="3"/>
      <c r="BTG164" s="3"/>
      <c r="BTH164" s="3"/>
      <c r="BTI164" s="3"/>
      <c r="BTJ164" s="3"/>
      <c r="BTK164" s="3"/>
      <c r="BTL164" s="3"/>
      <c r="BTM164" s="3"/>
      <c r="BTN164" s="3"/>
      <c r="BTO164" s="3"/>
      <c r="BTP164" s="3"/>
      <c r="BTQ164" s="3"/>
      <c r="BTR164" s="3"/>
      <c r="BTS164" s="3"/>
      <c r="BTT164" s="3"/>
      <c r="BTU164" s="3"/>
      <c r="BTV164" s="3"/>
      <c r="BTW164" s="3"/>
      <c r="BTX164" s="3"/>
      <c r="BTY164" s="3"/>
      <c r="BTZ164" s="3"/>
      <c r="BUA164" s="3"/>
      <c r="BUB164" s="3"/>
      <c r="BUC164" s="3"/>
      <c r="BUD164" s="3"/>
      <c r="BUE164" s="3"/>
      <c r="BUF164" s="3"/>
      <c r="BUG164" s="3"/>
      <c r="BUH164" s="3"/>
      <c r="BUI164" s="3"/>
      <c r="BUJ164" s="3"/>
      <c r="BUK164" s="3"/>
      <c r="BUL164" s="3"/>
      <c r="BUM164" s="3"/>
      <c r="BUN164" s="3"/>
      <c r="BUO164" s="3"/>
      <c r="BUP164" s="3"/>
      <c r="BUQ164" s="3"/>
      <c r="BUR164" s="3"/>
      <c r="BUS164" s="3"/>
      <c r="BUT164" s="3"/>
      <c r="BUU164" s="3"/>
      <c r="BUV164" s="3"/>
      <c r="BUW164" s="3"/>
      <c r="BUX164" s="3"/>
      <c r="BUY164" s="3"/>
      <c r="BUZ164" s="3"/>
      <c r="BVA164" s="3"/>
      <c r="BVB164" s="3"/>
      <c r="BVC164" s="3"/>
      <c r="BVD164" s="3"/>
      <c r="BVE164" s="3"/>
      <c r="BVF164" s="3"/>
      <c r="BVG164" s="3"/>
      <c r="BVH164" s="3"/>
      <c r="BVI164" s="3"/>
      <c r="BVJ164" s="3"/>
      <c r="BVK164" s="3"/>
      <c r="BVL164" s="3"/>
      <c r="BVM164" s="3"/>
      <c r="BVN164" s="3"/>
      <c r="BVO164" s="3"/>
      <c r="BVP164" s="3"/>
      <c r="BVQ164" s="3"/>
      <c r="BVR164" s="3"/>
      <c r="BVS164" s="3"/>
      <c r="BVT164" s="3"/>
      <c r="BVU164" s="3"/>
      <c r="BVV164" s="3"/>
      <c r="BVW164" s="3"/>
      <c r="BVX164" s="3"/>
      <c r="BVY164" s="3"/>
      <c r="BVZ164" s="3"/>
      <c r="BWA164" s="3"/>
      <c r="BWB164" s="3"/>
      <c r="BWC164" s="3"/>
      <c r="BWD164" s="3"/>
      <c r="BWE164" s="3"/>
      <c r="BWF164" s="3"/>
      <c r="BWG164" s="3"/>
      <c r="BWH164" s="3"/>
      <c r="BWI164" s="3"/>
      <c r="BWJ164" s="3"/>
      <c r="BWK164" s="3"/>
      <c r="BWL164" s="3"/>
      <c r="BWM164" s="3"/>
      <c r="BWN164" s="3"/>
      <c r="BWO164" s="3"/>
      <c r="BWP164" s="3"/>
      <c r="BWQ164" s="3"/>
      <c r="BWR164" s="3"/>
      <c r="BWS164" s="3"/>
      <c r="BWT164" s="3"/>
      <c r="BWU164" s="3"/>
      <c r="BWV164" s="3"/>
      <c r="BWW164" s="3"/>
      <c r="BWX164" s="3"/>
      <c r="BWY164" s="3"/>
      <c r="BWZ164" s="3"/>
      <c r="BXA164" s="3"/>
      <c r="BXB164" s="3"/>
      <c r="BXC164" s="3"/>
      <c r="BXD164" s="3"/>
      <c r="BXE164" s="3"/>
      <c r="BXF164" s="3"/>
      <c r="BXG164" s="3"/>
      <c r="BXH164" s="3"/>
      <c r="BXI164" s="3"/>
      <c r="BXJ164" s="3"/>
      <c r="BXK164" s="3"/>
      <c r="BXL164" s="3"/>
      <c r="BXM164" s="3"/>
      <c r="BXN164" s="3"/>
      <c r="BXO164" s="3"/>
      <c r="BXP164" s="3"/>
      <c r="BXQ164" s="3"/>
      <c r="BXR164" s="3"/>
      <c r="BXS164" s="3"/>
      <c r="BXT164" s="3"/>
      <c r="BXU164" s="3"/>
      <c r="BXV164" s="3"/>
      <c r="BXW164" s="3"/>
      <c r="BXX164" s="3"/>
      <c r="BXY164" s="3"/>
      <c r="BXZ164" s="3"/>
      <c r="BYA164" s="3"/>
      <c r="BYB164" s="3"/>
      <c r="BYC164" s="3"/>
      <c r="BYD164" s="3"/>
      <c r="BYE164" s="3"/>
      <c r="BYF164" s="3"/>
      <c r="BYG164" s="3"/>
      <c r="BYH164" s="3"/>
      <c r="BYI164" s="3"/>
      <c r="BYJ164" s="3"/>
      <c r="BYK164" s="3"/>
      <c r="BYL164" s="3"/>
      <c r="BYM164" s="3"/>
      <c r="BYN164" s="3"/>
      <c r="BYO164" s="3"/>
      <c r="BYP164" s="3"/>
      <c r="BYQ164" s="3"/>
      <c r="BYR164" s="3"/>
      <c r="BYS164" s="3"/>
      <c r="BYT164" s="3"/>
      <c r="BYU164" s="3"/>
      <c r="BYV164" s="3"/>
      <c r="BYW164" s="3"/>
      <c r="BYX164" s="3"/>
      <c r="BYY164" s="3"/>
      <c r="BYZ164" s="3"/>
      <c r="BZA164" s="3"/>
      <c r="BZB164" s="3"/>
      <c r="BZC164" s="3"/>
      <c r="BZD164" s="3"/>
      <c r="BZE164" s="3"/>
      <c r="BZF164" s="3"/>
      <c r="BZG164" s="3"/>
      <c r="BZH164" s="3"/>
      <c r="BZI164" s="3"/>
      <c r="BZJ164" s="3"/>
      <c r="BZK164" s="3"/>
      <c r="BZL164" s="3"/>
      <c r="BZM164" s="3"/>
      <c r="BZN164" s="3"/>
      <c r="BZO164" s="3"/>
      <c r="BZP164" s="3"/>
      <c r="BZQ164" s="3"/>
      <c r="BZR164" s="3"/>
      <c r="BZS164" s="3"/>
      <c r="BZT164" s="3"/>
      <c r="BZU164" s="3"/>
      <c r="BZV164" s="3"/>
      <c r="BZW164" s="3"/>
      <c r="BZX164" s="3"/>
      <c r="BZY164" s="3"/>
      <c r="BZZ164" s="3"/>
      <c r="CAA164" s="3"/>
      <c r="CAB164" s="3"/>
      <c r="CAC164" s="3"/>
      <c r="CAD164" s="3"/>
      <c r="CAE164" s="3"/>
      <c r="CAF164" s="3"/>
      <c r="CAG164" s="3"/>
      <c r="CAH164" s="3"/>
      <c r="CAI164" s="3"/>
      <c r="CAJ164" s="3"/>
      <c r="CAK164" s="3"/>
      <c r="CAL164" s="3"/>
      <c r="CAM164" s="3"/>
      <c r="CAN164" s="3"/>
      <c r="CAO164" s="3"/>
      <c r="CAP164" s="3"/>
      <c r="CAQ164" s="3"/>
      <c r="CAR164" s="3"/>
      <c r="CAS164" s="3"/>
      <c r="CAT164" s="3"/>
      <c r="CAU164" s="3"/>
      <c r="CAV164" s="3"/>
      <c r="CAW164" s="3"/>
      <c r="CAX164" s="3"/>
      <c r="CAY164" s="3"/>
      <c r="CAZ164" s="3"/>
      <c r="CBA164" s="3"/>
      <c r="CBB164" s="3"/>
      <c r="CBC164" s="3"/>
      <c r="CBD164" s="3"/>
      <c r="CBE164" s="3"/>
      <c r="CBF164" s="3"/>
      <c r="CBG164" s="3"/>
      <c r="CBH164" s="3"/>
      <c r="CBI164" s="3"/>
      <c r="CBJ164" s="3"/>
      <c r="CBK164" s="3"/>
      <c r="CBL164" s="3"/>
      <c r="CBM164" s="3"/>
      <c r="CBN164" s="3"/>
      <c r="CBO164" s="3"/>
      <c r="CBP164" s="3"/>
      <c r="CBQ164" s="3"/>
      <c r="CBR164" s="3"/>
      <c r="CBS164" s="3"/>
      <c r="CBT164" s="3"/>
      <c r="CBU164" s="3"/>
      <c r="CBV164" s="3"/>
      <c r="CBW164" s="3"/>
      <c r="CBX164" s="3"/>
      <c r="CBY164" s="3"/>
      <c r="CBZ164" s="3"/>
      <c r="CCA164" s="3"/>
      <c r="CCB164" s="3"/>
      <c r="CCC164" s="3"/>
      <c r="CCD164" s="3"/>
      <c r="CCE164" s="3"/>
      <c r="CCF164" s="3"/>
      <c r="CCG164" s="3"/>
      <c r="CCH164" s="3"/>
      <c r="CCI164" s="3"/>
      <c r="CCJ164" s="3"/>
      <c r="CCK164" s="3"/>
      <c r="CCL164" s="3"/>
      <c r="CCM164" s="3"/>
      <c r="CCN164" s="3"/>
      <c r="CCO164" s="3"/>
      <c r="CCP164" s="3"/>
      <c r="CCQ164" s="3"/>
      <c r="CCR164" s="3"/>
      <c r="CCS164" s="3"/>
      <c r="CCT164" s="3"/>
      <c r="CCU164" s="3"/>
      <c r="CCV164" s="3"/>
      <c r="CCW164" s="3"/>
      <c r="CCX164" s="3"/>
      <c r="CCY164" s="3"/>
      <c r="CCZ164" s="3"/>
      <c r="CDA164" s="3"/>
      <c r="CDB164" s="3"/>
      <c r="CDC164" s="3"/>
      <c r="CDD164" s="3"/>
      <c r="CDE164" s="3"/>
      <c r="CDF164" s="3"/>
      <c r="CDG164" s="3"/>
      <c r="CDH164" s="3"/>
      <c r="CDI164" s="3"/>
      <c r="CDJ164" s="3"/>
      <c r="CDK164" s="3"/>
      <c r="CDL164" s="3"/>
      <c r="CDM164" s="3"/>
      <c r="CDN164" s="3"/>
      <c r="CDO164" s="3"/>
      <c r="CDP164" s="3"/>
      <c r="CDQ164" s="3"/>
      <c r="CDR164" s="3"/>
      <c r="CDS164" s="3"/>
      <c r="CDT164" s="3"/>
      <c r="CDU164" s="3"/>
      <c r="CDV164" s="3"/>
      <c r="CDW164" s="3"/>
      <c r="CDX164" s="3"/>
      <c r="CDY164" s="3"/>
      <c r="CDZ164" s="3"/>
      <c r="CEA164" s="3"/>
      <c r="CEB164" s="3"/>
      <c r="CEC164" s="3"/>
      <c r="CED164" s="3"/>
      <c r="CEE164" s="3"/>
      <c r="CEF164" s="3"/>
      <c r="CEG164" s="3"/>
      <c r="CEH164" s="3"/>
      <c r="CEI164" s="3"/>
      <c r="CEJ164" s="3"/>
      <c r="CEK164" s="3"/>
      <c r="CEL164" s="3"/>
      <c r="CEM164" s="3"/>
      <c r="CEN164" s="3"/>
      <c r="CEO164" s="3"/>
      <c r="CEP164" s="3"/>
      <c r="CEQ164" s="3"/>
      <c r="CER164" s="3"/>
      <c r="CES164" s="3"/>
      <c r="CET164" s="3"/>
      <c r="CEU164" s="3"/>
      <c r="CEV164" s="3"/>
      <c r="CEW164" s="3"/>
      <c r="CEX164" s="3"/>
      <c r="CEY164" s="3"/>
      <c r="CEZ164" s="3"/>
      <c r="CFA164" s="3"/>
      <c r="CFB164" s="3"/>
      <c r="CFC164" s="3"/>
      <c r="CFD164" s="3"/>
      <c r="CFE164" s="3"/>
      <c r="CFF164" s="3"/>
      <c r="CFG164" s="3"/>
      <c r="CFH164" s="3"/>
      <c r="CFI164" s="3"/>
      <c r="CFJ164" s="3"/>
      <c r="CFK164" s="3"/>
      <c r="CFL164" s="3"/>
      <c r="CFM164" s="3"/>
      <c r="CFN164" s="3"/>
      <c r="CFO164" s="3"/>
      <c r="CFP164" s="3"/>
      <c r="CFQ164" s="3"/>
      <c r="CFR164" s="3"/>
      <c r="CFS164" s="3"/>
      <c r="CFT164" s="3"/>
      <c r="CFU164" s="3"/>
      <c r="CFV164" s="3"/>
      <c r="CFW164" s="3"/>
      <c r="CFX164" s="3"/>
      <c r="CFY164" s="3"/>
      <c r="CFZ164" s="3"/>
      <c r="CGA164" s="3"/>
      <c r="CGB164" s="3"/>
      <c r="CGC164" s="3"/>
      <c r="CGD164" s="3"/>
      <c r="CGE164" s="3"/>
      <c r="CGF164" s="3"/>
      <c r="CGG164" s="3"/>
      <c r="CGH164" s="3"/>
      <c r="CGI164" s="3"/>
      <c r="CGJ164" s="3"/>
      <c r="CGK164" s="3"/>
      <c r="CGL164" s="3"/>
      <c r="CGM164" s="3"/>
      <c r="CGN164" s="3"/>
      <c r="CGO164" s="3"/>
      <c r="CGP164" s="3"/>
      <c r="CGQ164" s="3"/>
      <c r="CGR164" s="3"/>
      <c r="CGS164" s="3"/>
      <c r="CGT164" s="3"/>
      <c r="CGU164" s="3"/>
      <c r="CGV164" s="3"/>
      <c r="CGW164" s="3"/>
      <c r="CGX164" s="3"/>
      <c r="CGY164" s="3"/>
      <c r="CGZ164" s="3"/>
      <c r="CHA164" s="3"/>
      <c r="CHB164" s="3"/>
      <c r="CHC164" s="3"/>
      <c r="CHD164" s="3"/>
      <c r="CHE164" s="3"/>
      <c r="CHF164" s="3"/>
      <c r="CHG164" s="3"/>
      <c r="CHH164" s="3"/>
      <c r="CHI164" s="3"/>
      <c r="CHJ164" s="3"/>
      <c r="CHK164" s="3"/>
      <c r="CHL164" s="3"/>
      <c r="CHM164" s="3"/>
      <c r="CHN164" s="3"/>
      <c r="CHO164" s="3"/>
      <c r="CHP164" s="3"/>
      <c r="CHQ164" s="3"/>
      <c r="CHR164" s="3"/>
      <c r="CHS164" s="3"/>
      <c r="CHT164" s="3"/>
      <c r="CHU164" s="3"/>
      <c r="CHV164" s="3"/>
      <c r="CHW164" s="3"/>
      <c r="CHX164" s="3"/>
      <c r="CHY164" s="3"/>
      <c r="CHZ164" s="3"/>
      <c r="CIA164" s="3"/>
      <c r="CIB164" s="3"/>
      <c r="CIC164" s="3"/>
      <c r="CID164" s="3"/>
      <c r="CIE164" s="3"/>
      <c r="CIF164" s="3"/>
      <c r="CIG164" s="3"/>
      <c r="CIH164" s="3"/>
      <c r="CII164" s="3"/>
      <c r="CIJ164" s="3"/>
      <c r="CIK164" s="3"/>
      <c r="CIL164" s="3"/>
      <c r="CIM164" s="3"/>
      <c r="CIN164" s="3"/>
      <c r="CIO164" s="3"/>
      <c r="CIP164" s="3"/>
      <c r="CIQ164" s="3"/>
      <c r="CIR164" s="3"/>
      <c r="CIS164" s="3"/>
      <c r="CIT164" s="3"/>
      <c r="CIU164" s="3"/>
      <c r="CIV164" s="3"/>
      <c r="CIW164" s="3"/>
      <c r="CIX164" s="3"/>
      <c r="CIY164" s="3"/>
      <c r="CIZ164" s="3"/>
      <c r="CJA164" s="3"/>
      <c r="CJB164" s="3"/>
      <c r="CJC164" s="3"/>
      <c r="CJD164" s="3"/>
      <c r="CJE164" s="3"/>
      <c r="CJF164" s="3"/>
      <c r="CJG164" s="3"/>
      <c r="CJH164" s="3"/>
      <c r="CJI164" s="3"/>
      <c r="CJJ164" s="3"/>
      <c r="CJK164" s="3"/>
      <c r="CJL164" s="3"/>
      <c r="CJM164" s="3"/>
      <c r="CJN164" s="3"/>
      <c r="CJO164" s="3"/>
      <c r="CJP164" s="3"/>
      <c r="CJQ164" s="3"/>
      <c r="CJR164" s="3"/>
      <c r="CJS164" s="3"/>
      <c r="CJT164" s="3"/>
      <c r="CJU164" s="3"/>
      <c r="CJV164" s="3"/>
      <c r="CJW164" s="3"/>
      <c r="CJX164" s="3"/>
      <c r="CJY164" s="3"/>
      <c r="CJZ164" s="3"/>
      <c r="CKA164" s="3"/>
      <c r="CKB164" s="3"/>
      <c r="CKC164" s="3"/>
      <c r="CKD164" s="3"/>
      <c r="CKE164" s="3"/>
      <c r="CKF164" s="3"/>
      <c r="CKG164" s="3"/>
      <c r="CKH164" s="3"/>
      <c r="CKI164" s="3"/>
      <c r="CKJ164" s="3"/>
      <c r="CKK164" s="3"/>
      <c r="CKL164" s="3"/>
      <c r="CKM164" s="3"/>
      <c r="CKN164" s="3"/>
      <c r="CKO164" s="3"/>
      <c r="CKP164" s="3"/>
      <c r="CKQ164" s="3"/>
      <c r="CKR164" s="3"/>
      <c r="CKS164" s="3"/>
      <c r="CKT164" s="3"/>
      <c r="CKU164" s="3"/>
      <c r="CKV164" s="3"/>
      <c r="CKW164" s="3"/>
      <c r="CKX164" s="3"/>
      <c r="CKY164" s="3"/>
      <c r="CKZ164" s="3"/>
      <c r="CLA164" s="3"/>
      <c r="CLB164" s="3"/>
      <c r="CLC164" s="3"/>
      <c r="CLD164" s="3"/>
      <c r="CLE164" s="3"/>
      <c r="CLF164" s="3"/>
      <c r="CLG164" s="3"/>
      <c r="CLH164" s="3"/>
      <c r="CLI164" s="3"/>
      <c r="CLJ164" s="3"/>
      <c r="CLK164" s="3"/>
      <c r="CLL164" s="3"/>
      <c r="CLM164" s="3"/>
      <c r="CLN164" s="3"/>
      <c r="CLO164" s="3"/>
      <c r="CLP164" s="3"/>
      <c r="CLQ164" s="3"/>
      <c r="CLR164" s="3"/>
      <c r="CLS164" s="3"/>
      <c r="CLT164" s="3"/>
      <c r="CLU164" s="3"/>
      <c r="CLV164" s="3"/>
      <c r="CLW164" s="3"/>
      <c r="CLX164" s="3"/>
      <c r="CLY164" s="3"/>
      <c r="CLZ164" s="3"/>
      <c r="CMA164" s="3"/>
      <c r="CMB164" s="3"/>
      <c r="CMC164" s="3"/>
      <c r="CMD164" s="3"/>
      <c r="CME164" s="3"/>
      <c r="CMF164" s="3"/>
      <c r="CMG164" s="3"/>
      <c r="CMH164" s="3"/>
      <c r="CMI164" s="3"/>
      <c r="CMJ164" s="3"/>
      <c r="CMK164" s="3"/>
      <c r="CML164" s="3"/>
      <c r="CMM164" s="3"/>
      <c r="CMN164" s="3"/>
      <c r="CMO164" s="3"/>
      <c r="CMP164" s="3"/>
      <c r="CMQ164" s="3"/>
      <c r="CMR164" s="3"/>
      <c r="CMS164" s="3"/>
      <c r="CMT164" s="3"/>
      <c r="CMU164" s="3"/>
      <c r="CMV164" s="3"/>
      <c r="CMW164" s="3"/>
      <c r="CMX164" s="3"/>
      <c r="CMY164" s="3"/>
      <c r="CMZ164" s="3"/>
      <c r="CNA164" s="3"/>
      <c r="CNB164" s="3"/>
      <c r="CNC164" s="3"/>
      <c r="CND164" s="3"/>
      <c r="CNE164" s="3"/>
      <c r="CNF164" s="3"/>
      <c r="CNG164" s="3"/>
      <c r="CNH164" s="3"/>
      <c r="CNI164" s="3"/>
      <c r="CNJ164" s="3"/>
      <c r="CNK164" s="3"/>
      <c r="CNL164" s="3"/>
      <c r="CNM164" s="3"/>
      <c r="CNN164" s="3"/>
      <c r="CNO164" s="3"/>
      <c r="CNP164" s="3"/>
      <c r="CNQ164" s="3"/>
      <c r="CNR164" s="3"/>
      <c r="CNS164" s="3"/>
      <c r="CNT164" s="3"/>
      <c r="CNU164" s="3"/>
      <c r="CNV164" s="3"/>
      <c r="CNW164" s="3"/>
      <c r="CNX164" s="3"/>
      <c r="CNY164" s="3"/>
      <c r="CNZ164" s="3"/>
      <c r="COA164" s="3"/>
      <c r="COB164" s="3"/>
      <c r="COC164" s="3"/>
      <c r="COD164" s="3"/>
      <c r="COE164" s="3"/>
      <c r="COF164" s="3"/>
      <c r="COG164" s="3"/>
      <c r="COH164" s="3"/>
      <c r="COI164" s="3"/>
      <c r="COJ164" s="3"/>
      <c r="COK164" s="3"/>
      <c r="COL164" s="3"/>
      <c r="COM164" s="3"/>
      <c r="CON164" s="3"/>
      <c r="COO164" s="3"/>
      <c r="COP164" s="3"/>
      <c r="COQ164" s="3"/>
      <c r="COR164" s="3"/>
      <c r="COS164" s="3"/>
      <c r="COT164" s="3"/>
      <c r="COU164" s="3"/>
      <c r="COV164" s="3"/>
      <c r="COW164" s="3"/>
      <c r="COX164" s="3"/>
      <c r="COY164" s="3"/>
      <c r="COZ164" s="3"/>
      <c r="CPA164" s="3"/>
      <c r="CPB164" s="3"/>
      <c r="CPC164" s="3"/>
      <c r="CPD164" s="3"/>
      <c r="CPE164" s="3"/>
      <c r="CPF164" s="3"/>
      <c r="CPG164" s="3"/>
      <c r="CPH164" s="3"/>
      <c r="CPI164" s="3"/>
      <c r="CPJ164" s="3"/>
      <c r="CPK164" s="3"/>
      <c r="CPL164" s="3"/>
      <c r="CPM164" s="3"/>
      <c r="CPN164" s="3"/>
      <c r="CPO164" s="3"/>
      <c r="CPP164" s="3"/>
      <c r="CPQ164" s="3"/>
      <c r="CPR164" s="3"/>
      <c r="CPS164" s="3"/>
      <c r="CPT164" s="3"/>
      <c r="CPU164" s="3"/>
      <c r="CPV164" s="3"/>
      <c r="CPW164" s="3"/>
      <c r="CPX164" s="3"/>
      <c r="CPY164" s="3"/>
      <c r="CPZ164" s="3"/>
      <c r="CQA164" s="3"/>
      <c r="CQB164" s="3"/>
      <c r="CQC164" s="3"/>
      <c r="CQD164" s="3"/>
      <c r="CQE164" s="3"/>
      <c r="CQF164" s="3"/>
      <c r="CQG164" s="3"/>
      <c r="CQH164" s="3"/>
      <c r="CQI164" s="3"/>
      <c r="CQJ164" s="3"/>
      <c r="CQK164" s="3"/>
      <c r="CQL164" s="3"/>
      <c r="CQM164" s="3"/>
      <c r="CQN164" s="3"/>
      <c r="CQO164" s="3"/>
      <c r="CQP164" s="3"/>
      <c r="CQQ164" s="3"/>
      <c r="CQR164" s="3"/>
      <c r="CQS164" s="3"/>
      <c r="CQT164" s="3"/>
      <c r="CQU164" s="3"/>
      <c r="CQV164" s="3"/>
      <c r="CQW164" s="3"/>
      <c r="CQX164" s="3"/>
      <c r="CQY164" s="3"/>
      <c r="CQZ164" s="3"/>
      <c r="CRA164" s="3"/>
      <c r="CRB164" s="3"/>
      <c r="CRC164" s="3"/>
      <c r="CRD164" s="3"/>
      <c r="CRE164" s="3"/>
      <c r="CRF164" s="3"/>
      <c r="CRG164" s="3"/>
      <c r="CRH164" s="3"/>
      <c r="CRI164" s="3"/>
      <c r="CRJ164" s="3"/>
      <c r="CRK164" s="3"/>
      <c r="CRL164" s="3"/>
      <c r="CRM164" s="3"/>
      <c r="CRN164" s="3"/>
      <c r="CRO164" s="3"/>
      <c r="CRP164" s="3"/>
      <c r="CRQ164" s="3"/>
      <c r="CRR164" s="3"/>
      <c r="CRS164" s="3"/>
      <c r="CRT164" s="3"/>
      <c r="CRU164" s="3"/>
      <c r="CRV164" s="3"/>
      <c r="CRW164" s="3"/>
      <c r="CRX164" s="3"/>
      <c r="CRY164" s="3"/>
      <c r="CRZ164" s="3"/>
      <c r="CSA164" s="3"/>
      <c r="CSB164" s="3"/>
      <c r="CSC164" s="3"/>
      <c r="CSD164" s="3"/>
      <c r="CSE164" s="3"/>
      <c r="CSF164" s="3"/>
      <c r="CSG164" s="3"/>
      <c r="CSH164" s="3"/>
      <c r="CSI164" s="3"/>
      <c r="CSJ164" s="3"/>
      <c r="CSK164" s="3"/>
      <c r="CSL164" s="3"/>
      <c r="CSM164" s="3"/>
      <c r="CSN164" s="3"/>
      <c r="CSO164" s="3"/>
      <c r="CSP164" s="3"/>
      <c r="CSQ164" s="3"/>
      <c r="CSR164" s="3"/>
      <c r="CSS164" s="3"/>
      <c r="CST164" s="3"/>
      <c r="CSU164" s="3"/>
      <c r="CSV164" s="3"/>
      <c r="CSW164" s="3"/>
      <c r="CSX164" s="3"/>
      <c r="CSY164" s="3"/>
      <c r="CSZ164" s="3"/>
      <c r="CTA164" s="3"/>
      <c r="CTB164" s="3"/>
      <c r="CTC164" s="3"/>
      <c r="CTD164" s="3"/>
      <c r="CTE164" s="3"/>
      <c r="CTF164" s="3"/>
      <c r="CTG164" s="3"/>
      <c r="CTH164" s="3"/>
      <c r="CTI164" s="3"/>
      <c r="CTJ164" s="3"/>
      <c r="CTK164" s="3"/>
      <c r="CTL164" s="3"/>
      <c r="CTM164" s="3"/>
      <c r="CTN164" s="3"/>
      <c r="CTO164" s="3"/>
      <c r="CTP164" s="3"/>
      <c r="CTQ164" s="3"/>
      <c r="CTR164" s="3"/>
      <c r="CTS164" s="3"/>
      <c r="CTT164" s="3"/>
      <c r="CTU164" s="3"/>
      <c r="CTV164" s="3"/>
      <c r="CTW164" s="3"/>
      <c r="CTX164" s="3"/>
      <c r="CTY164" s="3"/>
      <c r="CTZ164" s="3"/>
      <c r="CUA164" s="3"/>
      <c r="CUB164" s="3"/>
      <c r="CUC164" s="3"/>
      <c r="CUD164" s="3"/>
      <c r="CUE164" s="3"/>
      <c r="CUF164" s="3"/>
      <c r="CUG164" s="3"/>
      <c r="CUH164" s="3"/>
      <c r="CUI164" s="3"/>
      <c r="CUJ164" s="3"/>
      <c r="CUK164" s="3"/>
      <c r="CUL164" s="3"/>
      <c r="CUM164" s="3"/>
      <c r="CUN164" s="3"/>
      <c r="CUO164" s="3"/>
      <c r="CUP164" s="3"/>
      <c r="CUQ164" s="3"/>
      <c r="CUR164" s="3"/>
      <c r="CUS164" s="3"/>
      <c r="CUT164" s="3"/>
      <c r="CUU164" s="3"/>
      <c r="CUV164" s="3"/>
      <c r="CUW164" s="3"/>
      <c r="CUX164" s="3"/>
      <c r="CUY164" s="3"/>
      <c r="CUZ164" s="3"/>
      <c r="CVA164" s="3"/>
      <c r="CVB164" s="3"/>
      <c r="CVC164" s="3"/>
      <c r="CVD164" s="3"/>
      <c r="CVE164" s="3"/>
      <c r="CVF164" s="3"/>
      <c r="CVG164" s="3"/>
      <c r="CVH164" s="3"/>
      <c r="CVI164" s="3"/>
      <c r="CVJ164" s="3"/>
      <c r="CVK164" s="3"/>
      <c r="CVL164" s="3"/>
      <c r="CVM164" s="3"/>
      <c r="CVN164" s="3"/>
      <c r="CVO164" s="3"/>
      <c r="CVP164" s="3"/>
      <c r="CVQ164" s="3"/>
      <c r="CVR164" s="3"/>
      <c r="CVS164" s="3"/>
      <c r="CVT164" s="3"/>
      <c r="CVU164" s="3"/>
      <c r="CVV164" s="3"/>
      <c r="CVW164" s="3"/>
      <c r="CVX164" s="3"/>
      <c r="CVY164" s="3"/>
      <c r="CVZ164" s="3"/>
      <c r="CWA164" s="3"/>
      <c r="CWB164" s="3"/>
      <c r="CWC164" s="3"/>
      <c r="CWD164" s="3"/>
      <c r="CWE164" s="3"/>
      <c r="CWF164" s="3"/>
      <c r="CWG164" s="3"/>
      <c r="CWH164" s="3"/>
      <c r="CWI164" s="3"/>
      <c r="CWJ164" s="3"/>
      <c r="CWK164" s="3"/>
      <c r="CWL164" s="3"/>
      <c r="CWM164" s="3"/>
      <c r="CWN164" s="3"/>
      <c r="CWO164" s="3"/>
      <c r="CWP164" s="3"/>
      <c r="CWQ164" s="3"/>
      <c r="CWR164" s="3"/>
      <c r="CWS164" s="3"/>
      <c r="CWT164" s="3"/>
      <c r="CWU164" s="3"/>
      <c r="CWV164" s="3"/>
      <c r="CWW164" s="3"/>
      <c r="CWX164" s="3"/>
      <c r="CWY164" s="3"/>
      <c r="CWZ164" s="3"/>
      <c r="CXA164" s="3"/>
      <c r="CXB164" s="3"/>
      <c r="CXC164" s="3"/>
      <c r="CXD164" s="3"/>
      <c r="CXE164" s="3"/>
      <c r="CXF164" s="3"/>
      <c r="CXG164" s="3"/>
      <c r="CXH164" s="3"/>
      <c r="CXI164" s="3"/>
      <c r="CXJ164" s="3"/>
      <c r="CXK164" s="3"/>
      <c r="CXL164" s="3"/>
      <c r="CXM164" s="3"/>
      <c r="CXN164" s="3"/>
      <c r="CXO164" s="3"/>
      <c r="CXP164" s="3"/>
      <c r="CXQ164" s="3"/>
      <c r="CXR164" s="3"/>
      <c r="CXS164" s="3"/>
      <c r="CXT164" s="3"/>
      <c r="CXU164" s="3"/>
      <c r="CXV164" s="3"/>
      <c r="CXW164" s="3"/>
      <c r="CXX164" s="3"/>
      <c r="CXY164" s="3"/>
      <c r="CXZ164" s="3"/>
      <c r="CYA164" s="3"/>
      <c r="CYB164" s="3"/>
      <c r="CYC164" s="3"/>
      <c r="CYD164" s="3"/>
      <c r="CYE164" s="3"/>
      <c r="CYF164" s="3"/>
      <c r="CYG164" s="3"/>
      <c r="CYH164" s="3"/>
      <c r="CYI164" s="3"/>
      <c r="CYJ164" s="3"/>
      <c r="CYK164" s="3"/>
      <c r="CYL164" s="3"/>
      <c r="CYM164" s="3"/>
      <c r="CYN164" s="3"/>
      <c r="CYO164" s="3"/>
      <c r="CYP164" s="3"/>
      <c r="CYQ164" s="3"/>
      <c r="CYR164" s="3"/>
      <c r="CYS164" s="3"/>
      <c r="CYT164" s="3"/>
      <c r="CYU164" s="3"/>
      <c r="CYV164" s="3"/>
      <c r="CYW164" s="3"/>
      <c r="CYX164" s="3"/>
      <c r="CYY164" s="3"/>
      <c r="CYZ164" s="3"/>
      <c r="CZA164" s="3"/>
      <c r="CZB164" s="3"/>
      <c r="CZC164" s="3"/>
      <c r="CZD164" s="3"/>
      <c r="CZE164" s="3"/>
      <c r="CZF164" s="3"/>
      <c r="CZG164" s="3"/>
      <c r="CZH164" s="3"/>
      <c r="CZI164" s="3"/>
      <c r="CZJ164" s="3"/>
      <c r="CZK164" s="3"/>
      <c r="CZL164" s="3"/>
      <c r="CZM164" s="3"/>
      <c r="CZN164" s="3"/>
      <c r="CZO164" s="3"/>
      <c r="CZP164" s="3"/>
      <c r="CZQ164" s="3"/>
      <c r="CZR164" s="3"/>
      <c r="CZS164" s="3"/>
      <c r="CZT164" s="3"/>
      <c r="CZU164" s="3"/>
      <c r="CZV164" s="3"/>
      <c r="CZW164" s="3"/>
      <c r="CZX164" s="3"/>
      <c r="CZY164" s="3"/>
      <c r="CZZ164" s="3"/>
      <c r="DAA164" s="3"/>
      <c r="DAB164" s="3"/>
      <c r="DAC164" s="3"/>
      <c r="DAD164" s="3"/>
      <c r="DAE164" s="3"/>
      <c r="DAF164" s="3"/>
      <c r="DAG164" s="3"/>
      <c r="DAH164" s="3"/>
      <c r="DAI164" s="3"/>
      <c r="DAJ164" s="3"/>
      <c r="DAK164" s="3"/>
      <c r="DAL164" s="3"/>
      <c r="DAM164" s="3"/>
      <c r="DAN164" s="3"/>
      <c r="DAO164" s="3"/>
      <c r="DAP164" s="3"/>
      <c r="DAQ164" s="3"/>
      <c r="DAR164" s="3"/>
      <c r="DAS164" s="3"/>
      <c r="DAT164" s="3"/>
      <c r="DAU164" s="3"/>
      <c r="DAV164" s="3"/>
      <c r="DAW164" s="3"/>
      <c r="DAX164" s="3"/>
      <c r="DAY164" s="3"/>
      <c r="DAZ164" s="3"/>
      <c r="DBA164" s="3"/>
      <c r="DBB164" s="3"/>
      <c r="DBC164" s="3"/>
      <c r="DBD164" s="3"/>
      <c r="DBE164" s="3"/>
      <c r="DBF164" s="3"/>
      <c r="DBG164" s="3"/>
      <c r="DBH164" s="3"/>
      <c r="DBI164" s="3"/>
      <c r="DBJ164" s="3"/>
      <c r="DBK164" s="3"/>
      <c r="DBL164" s="3"/>
      <c r="DBM164" s="3"/>
      <c r="DBN164" s="3"/>
      <c r="DBO164" s="3"/>
      <c r="DBP164" s="3"/>
      <c r="DBQ164" s="3"/>
      <c r="DBR164" s="3"/>
      <c r="DBS164" s="3"/>
      <c r="DBT164" s="3"/>
      <c r="DBU164" s="3"/>
      <c r="DBV164" s="3"/>
      <c r="DBW164" s="3"/>
      <c r="DBX164" s="3"/>
      <c r="DBY164" s="3"/>
      <c r="DBZ164" s="3"/>
      <c r="DCA164" s="3"/>
      <c r="DCB164" s="3"/>
      <c r="DCC164" s="3"/>
      <c r="DCD164" s="3"/>
      <c r="DCE164" s="3"/>
      <c r="DCF164" s="3"/>
      <c r="DCG164" s="3"/>
      <c r="DCH164" s="3"/>
      <c r="DCI164" s="3"/>
      <c r="DCJ164" s="3"/>
      <c r="DCK164" s="3"/>
      <c r="DCL164" s="3"/>
      <c r="DCM164" s="3"/>
      <c r="DCN164" s="3"/>
      <c r="DCO164" s="3"/>
      <c r="DCP164" s="3"/>
      <c r="DCQ164" s="3"/>
      <c r="DCR164" s="3"/>
      <c r="DCS164" s="3"/>
      <c r="DCT164" s="3"/>
      <c r="DCU164" s="3"/>
      <c r="DCV164" s="3"/>
      <c r="DCW164" s="3"/>
      <c r="DCX164" s="3"/>
      <c r="DCY164" s="3"/>
      <c r="DCZ164" s="3"/>
      <c r="DDA164" s="3"/>
      <c r="DDB164" s="3"/>
      <c r="DDC164" s="3"/>
      <c r="DDD164" s="3"/>
      <c r="DDE164" s="3"/>
      <c r="DDF164" s="3"/>
      <c r="DDG164" s="3"/>
      <c r="DDH164" s="3"/>
      <c r="DDI164" s="3"/>
      <c r="DDJ164" s="3"/>
      <c r="DDK164" s="3"/>
      <c r="DDL164" s="3"/>
      <c r="DDM164" s="3"/>
      <c r="DDN164" s="3"/>
      <c r="DDO164" s="3"/>
      <c r="DDP164" s="3"/>
      <c r="DDQ164" s="3"/>
      <c r="DDR164" s="3"/>
      <c r="DDS164" s="3"/>
      <c r="DDT164" s="3"/>
      <c r="DDU164" s="3"/>
      <c r="DDV164" s="3"/>
      <c r="DDW164" s="3"/>
      <c r="DDX164" s="3"/>
      <c r="DDY164" s="3"/>
      <c r="DDZ164" s="3"/>
      <c r="DEA164" s="3"/>
      <c r="DEB164" s="3"/>
      <c r="DEC164" s="3"/>
      <c r="DED164" s="3"/>
      <c r="DEE164" s="3"/>
      <c r="DEF164" s="3"/>
      <c r="DEG164" s="3"/>
      <c r="DEH164" s="3"/>
      <c r="DEI164" s="3"/>
      <c r="DEJ164" s="3"/>
      <c r="DEK164" s="3"/>
      <c r="DEL164" s="3"/>
      <c r="DEM164" s="3"/>
      <c r="DEN164" s="3"/>
      <c r="DEO164" s="3"/>
      <c r="DEP164" s="3"/>
      <c r="DEQ164" s="3"/>
      <c r="DER164" s="3"/>
      <c r="DES164" s="3"/>
      <c r="DET164" s="3"/>
      <c r="DEU164" s="3"/>
      <c r="DEV164" s="3"/>
      <c r="DEW164" s="3"/>
      <c r="DEX164" s="3"/>
      <c r="DEY164" s="3"/>
      <c r="DEZ164" s="3"/>
      <c r="DFA164" s="3"/>
      <c r="DFB164" s="3"/>
      <c r="DFC164" s="3"/>
      <c r="DFD164" s="3"/>
      <c r="DFE164" s="3"/>
      <c r="DFF164" s="3"/>
      <c r="DFG164" s="3"/>
      <c r="DFH164" s="3"/>
      <c r="DFI164" s="3"/>
      <c r="DFJ164" s="3"/>
      <c r="DFK164" s="3"/>
      <c r="DFL164" s="3"/>
      <c r="DFM164" s="3"/>
      <c r="DFN164" s="3"/>
      <c r="DFO164" s="3"/>
      <c r="DFP164" s="3"/>
      <c r="DFQ164" s="3"/>
      <c r="DFR164" s="3"/>
      <c r="DFS164" s="3"/>
      <c r="DFT164" s="3"/>
      <c r="DFU164" s="3"/>
      <c r="DFV164" s="3"/>
      <c r="DFW164" s="3"/>
      <c r="DFX164" s="3"/>
      <c r="DFY164" s="3"/>
      <c r="DFZ164" s="3"/>
      <c r="DGA164" s="3"/>
      <c r="DGB164" s="3"/>
      <c r="DGC164" s="3"/>
      <c r="DGD164" s="3"/>
      <c r="DGE164" s="3"/>
      <c r="DGF164" s="3"/>
      <c r="DGG164" s="3"/>
      <c r="DGH164" s="3"/>
      <c r="DGI164" s="3"/>
      <c r="DGJ164" s="3"/>
      <c r="DGK164" s="3"/>
      <c r="DGL164" s="3"/>
      <c r="DGM164" s="3"/>
      <c r="DGN164" s="3"/>
      <c r="DGO164" s="3"/>
      <c r="DGP164" s="3"/>
      <c r="DGQ164" s="3"/>
      <c r="DGR164" s="3"/>
      <c r="DGS164" s="3"/>
      <c r="DGT164" s="3"/>
      <c r="DGU164" s="3"/>
      <c r="DGV164" s="3"/>
      <c r="DGW164" s="3"/>
      <c r="DGX164" s="3"/>
      <c r="DGY164" s="3"/>
      <c r="DGZ164" s="3"/>
      <c r="DHA164" s="3"/>
      <c r="DHB164" s="3"/>
      <c r="DHC164" s="3"/>
      <c r="DHD164" s="3"/>
      <c r="DHE164" s="3"/>
      <c r="DHF164" s="3"/>
      <c r="DHG164" s="3"/>
      <c r="DHH164" s="3"/>
      <c r="DHI164" s="3"/>
      <c r="DHJ164" s="3"/>
      <c r="DHK164" s="3"/>
      <c r="DHL164" s="3"/>
      <c r="DHM164" s="3"/>
      <c r="DHN164" s="3"/>
      <c r="DHO164" s="3"/>
      <c r="DHP164" s="3"/>
      <c r="DHQ164" s="3"/>
      <c r="DHR164" s="3"/>
      <c r="DHS164" s="3"/>
      <c r="DHT164" s="3"/>
      <c r="DHU164" s="3"/>
      <c r="DHV164" s="3"/>
      <c r="DHW164" s="3"/>
      <c r="DHX164" s="3"/>
      <c r="DHY164" s="3"/>
      <c r="DHZ164" s="3"/>
      <c r="DIA164" s="3"/>
      <c r="DIB164" s="3"/>
      <c r="DIC164" s="3"/>
      <c r="DID164" s="3"/>
      <c r="DIE164" s="3"/>
      <c r="DIF164" s="3"/>
      <c r="DIG164" s="3"/>
      <c r="DIH164" s="3"/>
      <c r="DII164" s="3"/>
      <c r="DIJ164" s="3"/>
      <c r="DIK164" s="3"/>
      <c r="DIL164" s="3"/>
      <c r="DIM164" s="3"/>
      <c r="DIN164" s="3"/>
      <c r="DIO164" s="3"/>
      <c r="DIP164" s="3"/>
      <c r="DIQ164" s="3"/>
      <c r="DIR164" s="3"/>
      <c r="DIS164" s="3"/>
      <c r="DIT164" s="3"/>
      <c r="DIU164" s="3"/>
      <c r="DIV164" s="3"/>
      <c r="DIW164" s="3"/>
      <c r="DIX164" s="3"/>
      <c r="DIY164" s="3"/>
      <c r="DIZ164" s="3"/>
      <c r="DJA164" s="3"/>
      <c r="DJB164" s="3"/>
      <c r="DJC164" s="3"/>
      <c r="DJD164" s="3"/>
      <c r="DJE164" s="3"/>
      <c r="DJF164" s="3"/>
      <c r="DJG164" s="3"/>
      <c r="DJH164" s="3"/>
      <c r="DJI164" s="3"/>
      <c r="DJJ164" s="3"/>
      <c r="DJK164" s="3"/>
      <c r="DJL164" s="3"/>
      <c r="DJM164" s="3"/>
      <c r="DJN164" s="3"/>
      <c r="DJO164" s="3"/>
      <c r="DJP164" s="3"/>
      <c r="DJQ164" s="3"/>
      <c r="DJR164" s="3"/>
      <c r="DJS164" s="3"/>
      <c r="DJT164" s="3"/>
      <c r="DJU164" s="3"/>
      <c r="DJV164" s="3"/>
      <c r="DJW164" s="3"/>
      <c r="DJX164" s="3"/>
      <c r="DJY164" s="3"/>
      <c r="DJZ164" s="3"/>
      <c r="DKA164" s="3"/>
      <c r="DKB164" s="3"/>
      <c r="DKC164" s="3"/>
      <c r="DKD164" s="3"/>
      <c r="DKE164" s="3"/>
      <c r="DKF164" s="3"/>
      <c r="DKG164" s="3"/>
      <c r="DKH164" s="3"/>
      <c r="DKI164" s="3"/>
      <c r="DKJ164" s="3"/>
      <c r="DKK164" s="3"/>
      <c r="DKL164" s="3"/>
      <c r="DKM164" s="3"/>
      <c r="DKN164" s="3"/>
      <c r="DKO164" s="3"/>
      <c r="DKP164" s="3"/>
      <c r="DKQ164" s="3"/>
      <c r="DKR164" s="3"/>
      <c r="DKS164" s="3"/>
      <c r="DKT164" s="3"/>
      <c r="DKU164" s="3"/>
      <c r="DKV164" s="3"/>
      <c r="DKW164" s="3"/>
      <c r="DKX164" s="3"/>
      <c r="DKY164" s="3"/>
      <c r="DKZ164" s="3"/>
      <c r="DLA164" s="3"/>
      <c r="DLB164" s="3"/>
      <c r="DLC164" s="3"/>
      <c r="DLD164" s="3"/>
      <c r="DLE164" s="3"/>
      <c r="DLF164" s="3"/>
      <c r="DLG164" s="3"/>
      <c r="DLH164" s="3"/>
      <c r="DLI164" s="3"/>
      <c r="DLJ164" s="3"/>
      <c r="DLK164" s="3"/>
      <c r="DLL164" s="3"/>
      <c r="DLM164" s="3"/>
      <c r="DLN164" s="3"/>
      <c r="DLO164" s="3"/>
      <c r="DLP164" s="3"/>
      <c r="DLQ164" s="3"/>
      <c r="DLR164" s="3"/>
      <c r="DLS164" s="3"/>
      <c r="DLT164" s="3"/>
      <c r="DLU164" s="3"/>
      <c r="DLV164" s="3"/>
      <c r="DLW164" s="3"/>
      <c r="DLX164" s="3"/>
      <c r="DLY164" s="3"/>
      <c r="DLZ164" s="3"/>
      <c r="DMA164" s="3"/>
      <c r="DMB164" s="3"/>
      <c r="DMC164" s="3"/>
      <c r="DMD164" s="3"/>
      <c r="DME164" s="3"/>
      <c r="DMF164" s="3"/>
      <c r="DMG164" s="3"/>
      <c r="DMH164" s="3"/>
      <c r="DMI164" s="3"/>
      <c r="DMJ164" s="3"/>
      <c r="DMK164" s="3"/>
      <c r="DML164" s="3"/>
      <c r="DMM164" s="3"/>
      <c r="DMN164" s="3"/>
      <c r="DMO164" s="3"/>
      <c r="DMP164" s="3"/>
      <c r="DMQ164" s="3"/>
      <c r="DMR164" s="3"/>
      <c r="DMS164" s="3"/>
      <c r="DMT164" s="3"/>
      <c r="DMU164" s="3"/>
      <c r="DMV164" s="3"/>
      <c r="DMW164" s="3"/>
      <c r="DMX164" s="3"/>
      <c r="DMY164" s="3"/>
      <c r="DMZ164" s="3"/>
      <c r="DNA164" s="3"/>
      <c r="DNB164" s="3"/>
      <c r="DNC164" s="3"/>
      <c r="DND164" s="3"/>
      <c r="DNE164" s="3"/>
      <c r="DNF164" s="3"/>
      <c r="DNG164" s="3"/>
      <c r="DNH164" s="3"/>
      <c r="DNI164" s="3"/>
      <c r="DNJ164" s="3"/>
      <c r="DNK164" s="3"/>
      <c r="DNL164" s="3"/>
      <c r="DNM164" s="3"/>
      <c r="DNN164" s="3"/>
      <c r="DNO164" s="3"/>
      <c r="DNP164" s="3"/>
      <c r="DNQ164" s="3"/>
      <c r="DNR164" s="3"/>
      <c r="DNS164" s="3"/>
      <c r="DNT164" s="3"/>
      <c r="DNU164" s="3"/>
      <c r="DNV164" s="3"/>
      <c r="DNW164" s="3"/>
      <c r="DNX164" s="3"/>
      <c r="DNY164" s="3"/>
      <c r="DNZ164" s="3"/>
      <c r="DOA164" s="3"/>
      <c r="DOB164" s="3"/>
      <c r="DOC164" s="3"/>
      <c r="DOD164" s="3"/>
      <c r="DOE164" s="3"/>
      <c r="DOF164" s="3"/>
      <c r="DOG164" s="3"/>
      <c r="DOH164" s="3"/>
      <c r="DOI164" s="3"/>
      <c r="DOJ164" s="3"/>
      <c r="DOK164" s="3"/>
      <c r="DOL164" s="3"/>
      <c r="DOM164" s="3"/>
      <c r="DON164" s="3"/>
      <c r="DOO164" s="3"/>
      <c r="DOP164" s="3"/>
      <c r="DOQ164" s="3"/>
      <c r="DOR164" s="3"/>
      <c r="DOS164" s="3"/>
      <c r="DOT164" s="3"/>
      <c r="DOU164" s="3"/>
      <c r="DOV164" s="3"/>
      <c r="DOW164" s="3"/>
      <c r="DOX164" s="3"/>
      <c r="DOY164" s="3"/>
      <c r="DOZ164" s="3"/>
      <c r="DPA164" s="3"/>
      <c r="DPB164" s="3"/>
      <c r="DPC164" s="3"/>
      <c r="DPD164" s="3"/>
      <c r="DPE164" s="3"/>
      <c r="DPF164" s="3"/>
      <c r="DPG164" s="3"/>
      <c r="DPH164" s="3"/>
      <c r="DPI164" s="3"/>
      <c r="DPJ164" s="3"/>
      <c r="DPK164" s="3"/>
      <c r="DPL164" s="3"/>
      <c r="DPM164" s="3"/>
      <c r="DPN164" s="3"/>
      <c r="DPO164" s="3"/>
      <c r="DPP164" s="3"/>
      <c r="DPQ164" s="3"/>
      <c r="DPR164" s="3"/>
      <c r="DPS164" s="3"/>
      <c r="DPT164" s="3"/>
      <c r="DPU164" s="3"/>
      <c r="DPV164" s="3"/>
      <c r="DPW164" s="3"/>
      <c r="DPX164" s="3"/>
      <c r="DPY164" s="3"/>
      <c r="DPZ164" s="3"/>
      <c r="DQA164" s="3"/>
      <c r="DQB164" s="3"/>
      <c r="DQC164" s="3"/>
      <c r="DQD164" s="3"/>
      <c r="DQE164" s="3"/>
      <c r="DQF164" s="3"/>
      <c r="DQG164" s="3"/>
      <c r="DQH164" s="3"/>
      <c r="DQI164" s="3"/>
      <c r="DQJ164" s="3"/>
      <c r="DQK164" s="3"/>
      <c r="DQL164" s="3"/>
      <c r="DQM164" s="3"/>
      <c r="DQN164" s="3"/>
      <c r="DQO164" s="3"/>
      <c r="DQP164" s="3"/>
      <c r="DQQ164" s="3"/>
      <c r="DQR164" s="3"/>
      <c r="DQS164" s="3"/>
      <c r="DQT164" s="3"/>
      <c r="DQU164" s="3"/>
      <c r="DQV164" s="3"/>
      <c r="DQW164" s="3"/>
      <c r="DQX164" s="3"/>
      <c r="DQY164" s="3"/>
      <c r="DQZ164" s="3"/>
      <c r="DRA164" s="3"/>
      <c r="DRB164" s="3"/>
      <c r="DRC164" s="3"/>
      <c r="DRD164" s="3"/>
      <c r="DRE164" s="3"/>
      <c r="DRF164" s="3"/>
      <c r="DRG164" s="3"/>
      <c r="DRH164" s="3"/>
      <c r="DRI164" s="3"/>
      <c r="DRJ164" s="3"/>
      <c r="DRK164" s="3"/>
      <c r="DRL164" s="3"/>
      <c r="DRM164" s="3"/>
      <c r="DRN164" s="3"/>
      <c r="DRO164" s="3"/>
      <c r="DRP164" s="3"/>
      <c r="DRQ164" s="3"/>
      <c r="DRR164" s="3"/>
      <c r="DRS164" s="3"/>
      <c r="DRT164" s="3"/>
      <c r="DRU164" s="3"/>
      <c r="DRV164" s="3"/>
      <c r="DRW164" s="3"/>
      <c r="DRX164" s="3"/>
      <c r="DRY164" s="3"/>
      <c r="DRZ164" s="3"/>
      <c r="DSA164" s="3"/>
      <c r="DSB164" s="3"/>
      <c r="DSC164" s="3"/>
      <c r="DSD164" s="3"/>
      <c r="DSE164" s="3"/>
      <c r="DSF164" s="3"/>
      <c r="DSG164" s="3"/>
      <c r="DSH164" s="3"/>
      <c r="DSI164" s="3"/>
      <c r="DSJ164" s="3"/>
      <c r="DSK164" s="3"/>
      <c r="DSL164" s="3"/>
      <c r="DSM164" s="3"/>
      <c r="DSN164" s="3"/>
      <c r="DSO164" s="3"/>
      <c r="DSP164" s="3"/>
      <c r="DSQ164" s="3"/>
      <c r="DSR164" s="3"/>
      <c r="DSS164" s="3"/>
      <c r="DST164" s="3"/>
      <c r="DSU164" s="3"/>
      <c r="DSV164" s="3"/>
      <c r="DSW164" s="3"/>
      <c r="DSX164" s="3"/>
      <c r="DSY164" s="3"/>
      <c r="DSZ164" s="3"/>
      <c r="DTA164" s="3"/>
      <c r="DTB164" s="3"/>
      <c r="DTC164" s="3"/>
      <c r="DTD164" s="3"/>
      <c r="DTE164" s="3"/>
      <c r="DTF164" s="3"/>
      <c r="DTG164" s="3"/>
      <c r="DTH164" s="3"/>
      <c r="DTI164" s="3"/>
      <c r="DTJ164" s="3"/>
      <c r="DTK164" s="3"/>
      <c r="DTL164" s="3"/>
      <c r="DTM164" s="3"/>
      <c r="DTN164" s="3"/>
      <c r="DTO164" s="3"/>
      <c r="DTP164" s="3"/>
      <c r="DTQ164" s="3"/>
      <c r="DTR164" s="3"/>
      <c r="DTS164" s="3"/>
      <c r="DTT164" s="3"/>
      <c r="DTU164" s="3"/>
      <c r="DTV164" s="3"/>
      <c r="DTW164" s="3"/>
      <c r="DTX164" s="3"/>
      <c r="DTY164" s="3"/>
      <c r="DTZ164" s="3"/>
      <c r="DUA164" s="3"/>
      <c r="DUB164" s="3"/>
      <c r="DUC164" s="3"/>
      <c r="DUD164" s="3"/>
      <c r="DUE164" s="3"/>
      <c r="DUF164" s="3"/>
      <c r="DUG164" s="3"/>
      <c r="DUH164" s="3"/>
      <c r="DUI164" s="3"/>
      <c r="DUJ164" s="3"/>
      <c r="DUK164" s="3"/>
      <c r="DUL164" s="3"/>
      <c r="DUM164" s="3"/>
      <c r="DUN164" s="3"/>
      <c r="DUO164" s="3"/>
      <c r="DUP164" s="3"/>
      <c r="DUQ164" s="3"/>
      <c r="DUR164" s="3"/>
      <c r="DUS164" s="3"/>
      <c r="DUT164" s="3"/>
      <c r="DUU164" s="3"/>
      <c r="DUV164" s="3"/>
      <c r="DUW164" s="3"/>
      <c r="DUX164" s="3"/>
      <c r="DUY164" s="3"/>
      <c r="DUZ164" s="3"/>
      <c r="DVA164" s="3"/>
      <c r="DVB164" s="3"/>
      <c r="DVC164" s="3"/>
      <c r="DVD164" s="3"/>
      <c r="DVE164" s="3"/>
      <c r="DVF164" s="3"/>
      <c r="DVG164" s="3"/>
      <c r="DVH164" s="3"/>
      <c r="DVI164" s="3"/>
      <c r="DVJ164" s="3"/>
      <c r="DVK164" s="3"/>
      <c r="DVL164" s="3"/>
      <c r="DVM164" s="3"/>
      <c r="DVN164" s="3"/>
      <c r="DVO164" s="3"/>
      <c r="DVP164" s="3"/>
      <c r="DVQ164" s="3"/>
      <c r="DVR164" s="3"/>
      <c r="DVS164" s="3"/>
      <c r="DVT164" s="3"/>
      <c r="DVU164" s="3"/>
      <c r="DVV164" s="3"/>
      <c r="DVW164" s="3"/>
      <c r="DVX164" s="3"/>
      <c r="DVY164" s="3"/>
      <c r="DVZ164" s="3"/>
      <c r="DWA164" s="3"/>
      <c r="DWB164" s="3"/>
      <c r="DWC164" s="3"/>
      <c r="DWD164" s="3"/>
      <c r="DWE164" s="3"/>
      <c r="DWF164" s="3"/>
      <c r="DWG164" s="3"/>
      <c r="DWH164" s="3"/>
      <c r="DWI164" s="3"/>
      <c r="DWJ164" s="3"/>
      <c r="DWK164" s="3"/>
      <c r="DWL164" s="3"/>
      <c r="DWM164" s="3"/>
      <c r="DWN164" s="3"/>
      <c r="DWO164" s="3"/>
      <c r="DWP164" s="3"/>
      <c r="DWQ164" s="3"/>
      <c r="DWR164" s="3"/>
      <c r="DWS164" s="3"/>
      <c r="DWT164" s="3"/>
      <c r="DWU164" s="3"/>
      <c r="DWV164" s="3"/>
      <c r="DWW164" s="3"/>
      <c r="DWX164" s="3"/>
      <c r="DWY164" s="3"/>
      <c r="DWZ164" s="3"/>
      <c r="DXA164" s="3"/>
      <c r="DXB164" s="3"/>
      <c r="DXC164" s="3"/>
      <c r="DXD164" s="3"/>
      <c r="DXE164" s="3"/>
      <c r="DXF164" s="3"/>
      <c r="DXG164" s="3"/>
      <c r="DXH164" s="3"/>
      <c r="DXI164" s="3"/>
      <c r="DXJ164" s="3"/>
      <c r="DXK164" s="3"/>
      <c r="DXL164" s="3"/>
      <c r="DXM164" s="3"/>
      <c r="DXN164" s="3"/>
      <c r="DXO164" s="3"/>
      <c r="DXP164" s="3"/>
      <c r="DXQ164" s="3"/>
      <c r="DXR164" s="3"/>
      <c r="DXS164" s="3"/>
      <c r="DXT164" s="3"/>
      <c r="DXU164" s="3"/>
      <c r="DXV164" s="3"/>
      <c r="DXW164" s="3"/>
      <c r="DXX164" s="3"/>
      <c r="DXY164" s="3"/>
      <c r="DXZ164" s="3"/>
      <c r="DYA164" s="3"/>
      <c r="DYB164" s="3"/>
      <c r="DYC164" s="3"/>
      <c r="DYD164" s="3"/>
      <c r="DYE164" s="3"/>
      <c r="DYF164" s="3"/>
      <c r="DYG164" s="3"/>
      <c r="DYH164" s="3"/>
      <c r="DYI164" s="3"/>
      <c r="DYJ164" s="3"/>
      <c r="DYK164" s="3"/>
      <c r="DYL164" s="3"/>
      <c r="DYM164" s="3"/>
      <c r="DYN164" s="3"/>
      <c r="DYO164" s="3"/>
      <c r="DYP164" s="3"/>
      <c r="DYQ164" s="3"/>
      <c r="DYR164" s="3"/>
      <c r="DYS164" s="3"/>
      <c r="DYT164" s="3"/>
      <c r="DYU164" s="3"/>
      <c r="DYV164" s="3"/>
      <c r="DYW164" s="3"/>
      <c r="DYX164" s="3"/>
      <c r="DYY164" s="3"/>
      <c r="DYZ164" s="3"/>
      <c r="DZA164" s="3"/>
      <c r="DZB164" s="3"/>
      <c r="DZC164" s="3"/>
      <c r="DZD164" s="3"/>
      <c r="DZE164" s="3"/>
      <c r="DZF164" s="3"/>
      <c r="DZG164" s="3"/>
      <c r="DZH164" s="3"/>
      <c r="DZI164" s="3"/>
      <c r="DZJ164" s="3"/>
      <c r="DZK164" s="3"/>
      <c r="DZL164" s="3"/>
      <c r="DZM164" s="3"/>
      <c r="DZN164" s="3"/>
      <c r="DZO164" s="3"/>
      <c r="DZP164" s="3"/>
      <c r="DZQ164" s="3"/>
      <c r="DZR164" s="3"/>
      <c r="DZS164" s="3"/>
      <c r="DZT164" s="3"/>
      <c r="DZU164" s="3"/>
      <c r="DZV164" s="3"/>
      <c r="DZW164" s="3"/>
      <c r="DZX164" s="3"/>
      <c r="DZY164" s="3"/>
      <c r="DZZ164" s="3"/>
      <c r="EAA164" s="3"/>
      <c r="EAB164" s="3"/>
      <c r="EAC164" s="3"/>
      <c r="EAD164" s="3"/>
      <c r="EAE164" s="3"/>
      <c r="EAF164" s="3"/>
      <c r="EAG164" s="3"/>
      <c r="EAH164" s="3"/>
      <c r="EAI164" s="3"/>
      <c r="EAJ164" s="3"/>
      <c r="EAK164" s="3"/>
      <c r="EAL164" s="3"/>
      <c r="EAM164" s="3"/>
      <c r="EAN164" s="3"/>
      <c r="EAO164" s="3"/>
      <c r="EAP164" s="3"/>
      <c r="EAQ164" s="3"/>
      <c r="EAR164" s="3"/>
      <c r="EAS164" s="3"/>
      <c r="EAT164" s="3"/>
      <c r="EAU164" s="3"/>
      <c r="EAV164" s="3"/>
      <c r="EAW164" s="3"/>
      <c r="EAX164" s="3"/>
      <c r="EAY164" s="3"/>
      <c r="EAZ164" s="3"/>
      <c r="EBA164" s="3"/>
      <c r="EBB164" s="3"/>
      <c r="EBC164" s="3"/>
      <c r="EBD164" s="3"/>
      <c r="EBE164" s="3"/>
      <c r="EBF164" s="3"/>
      <c r="EBG164" s="3"/>
      <c r="EBH164" s="3"/>
      <c r="EBI164" s="3"/>
      <c r="EBJ164" s="3"/>
      <c r="EBK164" s="3"/>
      <c r="EBL164" s="3"/>
      <c r="EBM164" s="3"/>
      <c r="EBN164" s="3"/>
      <c r="EBO164" s="3"/>
      <c r="EBP164" s="3"/>
      <c r="EBQ164" s="3"/>
      <c r="EBR164" s="3"/>
      <c r="EBS164" s="3"/>
      <c r="EBT164" s="3"/>
      <c r="EBU164" s="3"/>
      <c r="EBV164" s="3"/>
      <c r="EBW164" s="3"/>
      <c r="EBX164" s="3"/>
      <c r="EBY164" s="3"/>
      <c r="EBZ164" s="3"/>
      <c r="ECA164" s="3"/>
      <c r="ECB164" s="3"/>
      <c r="ECC164" s="3"/>
      <c r="ECD164" s="3"/>
      <c r="ECE164" s="3"/>
      <c r="ECF164" s="3"/>
      <c r="ECG164" s="3"/>
      <c r="ECH164" s="3"/>
      <c r="ECI164" s="3"/>
      <c r="ECJ164" s="3"/>
      <c r="ECK164" s="3"/>
      <c r="ECL164" s="3"/>
      <c r="ECM164" s="3"/>
      <c r="ECN164" s="3"/>
      <c r="ECO164" s="3"/>
      <c r="ECP164" s="3"/>
      <c r="ECQ164" s="3"/>
      <c r="ECR164" s="3"/>
      <c r="ECS164" s="3"/>
      <c r="ECT164" s="3"/>
      <c r="ECU164" s="3"/>
      <c r="ECV164" s="3"/>
      <c r="ECW164" s="3"/>
      <c r="ECX164" s="3"/>
      <c r="ECY164" s="3"/>
      <c r="ECZ164" s="3"/>
      <c r="EDA164" s="3"/>
      <c r="EDB164" s="3"/>
      <c r="EDC164" s="3"/>
      <c r="EDD164" s="3"/>
      <c r="EDE164" s="3"/>
      <c r="EDF164" s="3"/>
      <c r="EDG164" s="3"/>
      <c r="EDH164" s="3"/>
      <c r="EDI164" s="3"/>
      <c r="EDJ164" s="3"/>
      <c r="EDK164" s="3"/>
      <c r="EDL164" s="3"/>
      <c r="EDM164" s="3"/>
      <c r="EDN164" s="3"/>
      <c r="EDO164" s="3"/>
      <c r="EDP164" s="3"/>
      <c r="EDQ164" s="3"/>
      <c r="EDR164" s="3"/>
      <c r="EDS164" s="3"/>
      <c r="EDT164" s="3"/>
      <c r="EDU164" s="3"/>
      <c r="EDV164" s="3"/>
      <c r="EDW164" s="3"/>
      <c r="EDX164" s="3"/>
      <c r="EDY164" s="3"/>
      <c r="EDZ164" s="3"/>
      <c r="EEA164" s="3"/>
      <c r="EEB164" s="3"/>
      <c r="EEC164" s="3"/>
      <c r="EED164" s="3"/>
      <c r="EEE164" s="3"/>
      <c r="EEF164" s="3"/>
      <c r="EEG164" s="3"/>
      <c r="EEH164" s="3"/>
      <c r="EEI164" s="3"/>
      <c r="EEJ164" s="3"/>
      <c r="EEK164" s="3"/>
      <c r="EEL164" s="3"/>
      <c r="EEM164" s="3"/>
      <c r="EEN164" s="3"/>
      <c r="EEO164" s="3"/>
      <c r="EEP164" s="3"/>
      <c r="EEQ164" s="3"/>
      <c r="EER164" s="3"/>
      <c r="EES164" s="3"/>
      <c r="EET164" s="3"/>
      <c r="EEU164" s="3"/>
      <c r="EEV164" s="3"/>
      <c r="EEW164" s="3"/>
      <c r="EEX164" s="3"/>
      <c r="EEY164" s="3"/>
      <c r="EEZ164" s="3"/>
      <c r="EFA164" s="3"/>
      <c r="EFB164" s="3"/>
      <c r="EFC164" s="3"/>
      <c r="EFD164" s="3"/>
      <c r="EFE164" s="3"/>
      <c r="EFF164" s="3"/>
      <c r="EFG164" s="3"/>
      <c r="EFH164" s="3"/>
      <c r="EFI164" s="3"/>
      <c r="EFJ164" s="3"/>
      <c r="EFK164" s="3"/>
      <c r="EFL164" s="3"/>
      <c r="EFM164" s="3"/>
      <c r="EFN164" s="3"/>
      <c r="EFO164" s="3"/>
      <c r="EFP164" s="3"/>
      <c r="EFQ164" s="3"/>
      <c r="EFR164" s="3"/>
      <c r="EFS164" s="3"/>
      <c r="EFT164" s="3"/>
      <c r="EFU164" s="3"/>
      <c r="EFV164" s="3"/>
      <c r="EFW164" s="3"/>
      <c r="EFX164" s="3"/>
      <c r="EFY164" s="3"/>
      <c r="EFZ164" s="3"/>
      <c r="EGA164" s="3"/>
      <c r="EGB164" s="3"/>
      <c r="EGC164" s="3"/>
      <c r="EGD164" s="3"/>
      <c r="EGE164" s="3"/>
      <c r="EGF164" s="3"/>
      <c r="EGG164" s="3"/>
      <c r="EGH164" s="3"/>
      <c r="EGI164" s="3"/>
      <c r="EGJ164" s="3"/>
      <c r="EGK164" s="3"/>
      <c r="EGL164" s="3"/>
      <c r="EGM164" s="3"/>
      <c r="EGN164" s="3"/>
      <c r="EGO164" s="3"/>
      <c r="EGP164" s="3"/>
      <c r="EGQ164" s="3"/>
      <c r="EGR164" s="3"/>
      <c r="EGS164" s="3"/>
      <c r="EGT164" s="3"/>
      <c r="EGU164" s="3"/>
      <c r="EGV164" s="3"/>
      <c r="EGW164" s="3"/>
      <c r="EGX164" s="3"/>
      <c r="EGY164" s="3"/>
      <c r="EGZ164" s="3"/>
      <c r="EHA164" s="3"/>
      <c r="EHB164" s="3"/>
      <c r="EHC164" s="3"/>
      <c r="EHD164" s="3"/>
      <c r="EHE164" s="3"/>
      <c r="EHF164" s="3"/>
      <c r="EHG164" s="3"/>
      <c r="EHH164" s="3"/>
      <c r="EHI164" s="3"/>
      <c r="EHJ164" s="3"/>
      <c r="EHK164" s="3"/>
      <c r="EHL164" s="3"/>
      <c r="EHM164" s="3"/>
      <c r="EHN164" s="3"/>
      <c r="EHO164" s="3"/>
      <c r="EHP164" s="3"/>
      <c r="EHQ164" s="3"/>
      <c r="EHR164" s="3"/>
      <c r="EHS164" s="3"/>
      <c r="EHT164" s="3"/>
      <c r="EHU164" s="3"/>
      <c r="EHV164" s="3"/>
      <c r="EHW164" s="3"/>
      <c r="EHX164" s="3"/>
      <c r="EHY164" s="3"/>
      <c r="EHZ164" s="3"/>
      <c r="EIA164" s="3"/>
      <c r="EIB164" s="3"/>
      <c r="EIC164" s="3"/>
      <c r="EID164" s="3"/>
      <c r="EIE164" s="3"/>
      <c r="EIF164" s="3"/>
      <c r="EIG164" s="3"/>
      <c r="EIH164" s="3"/>
      <c r="EII164" s="3"/>
      <c r="EIJ164" s="3"/>
      <c r="EIK164" s="3"/>
      <c r="EIL164" s="3"/>
      <c r="EIM164" s="3"/>
      <c r="EIN164" s="3"/>
      <c r="EIO164" s="3"/>
      <c r="EIP164" s="3"/>
      <c r="EIQ164" s="3"/>
      <c r="EIR164" s="3"/>
      <c r="EIS164" s="3"/>
      <c r="EIT164" s="3"/>
      <c r="EIU164" s="3"/>
      <c r="EIV164" s="3"/>
      <c r="EIW164" s="3"/>
      <c r="EIX164" s="3"/>
      <c r="EIY164" s="3"/>
      <c r="EIZ164" s="3"/>
      <c r="EJA164" s="3"/>
      <c r="EJB164" s="3"/>
      <c r="EJC164" s="3"/>
      <c r="EJD164" s="3"/>
      <c r="EJE164" s="3"/>
      <c r="EJF164" s="3"/>
      <c r="EJG164" s="3"/>
      <c r="EJH164" s="3"/>
      <c r="EJI164" s="3"/>
      <c r="EJJ164" s="3"/>
      <c r="EJK164" s="3"/>
      <c r="EJL164" s="3"/>
      <c r="EJM164" s="3"/>
      <c r="EJN164" s="3"/>
      <c r="EJO164" s="3"/>
      <c r="EJP164" s="3"/>
      <c r="EJQ164" s="3"/>
      <c r="EJR164" s="3"/>
      <c r="EJS164" s="3"/>
      <c r="EJT164" s="3"/>
      <c r="EJU164" s="3"/>
      <c r="EJV164" s="3"/>
      <c r="EJW164" s="3"/>
      <c r="EJX164" s="3"/>
      <c r="EJY164" s="3"/>
      <c r="EJZ164" s="3"/>
      <c r="EKA164" s="3"/>
      <c r="EKB164" s="3"/>
      <c r="EKC164" s="3"/>
      <c r="EKD164" s="3"/>
      <c r="EKE164" s="3"/>
      <c r="EKF164" s="3"/>
      <c r="EKG164" s="3"/>
      <c r="EKH164" s="3"/>
      <c r="EKI164" s="3"/>
      <c r="EKJ164" s="3"/>
      <c r="EKK164" s="3"/>
      <c r="EKL164" s="3"/>
      <c r="EKM164" s="3"/>
      <c r="EKN164" s="3"/>
      <c r="EKO164" s="3"/>
      <c r="EKP164" s="3"/>
      <c r="EKQ164" s="3"/>
      <c r="EKR164" s="3"/>
      <c r="EKS164" s="3"/>
      <c r="EKT164" s="3"/>
      <c r="EKU164" s="3"/>
      <c r="EKV164" s="3"/>
      <c r="EKW164" s="3"/>
      <c r="EKX164" s="3"/>
      <c r="EKY164" s="3"/>
      <c r="EKZ164" s="3"/>
      <c r="ELA164" s="3"/>
      <c r="ELB164" s="3"/>
      <c r="ELC164" s="3"/>
      <c r="ELD164" s="3"/>
      <c r="ELE164" s="3"/>
      <c r="ELF164" s="3"/>
      <c r="ELG164" s="3"/>
      <c r="ELH164" s="3"/>
      <c r="ELI164" s="3"/>
      <c r="ELJ164" s="3"/>
      <c r="ELK164" s="3"/>
      <c r="ELL164" s="3"/>
      <c r="ELM164" s="3"/>
      <c r="ELN164" s="3"/>
      <c r="ELO164" s="3"/>
      <c r="ELP164" s="3"/>
      <c r="ELQ164" s="3"/>
      <c r="ELR164" s="3"/>
      <c r="ELS164" s="3"/>
      <c r="ELT164" s="3"/>
      <c r="ELU164" s="3"/>
      <c r="ELV164" s="3"/>
      <c r="ELW164" s="3"/>
      <c r="ELX164" s="3"/>
      <c r="ELY164" s="3"/>
      <c r="ELZ164" s="3"/>
      <c r="EMA164" s="3"/>
      <c r="EMB164" s="3"/>
      <c r="EMC164" s="3"/>
      <c r="EMD164" s="3"/>
      <c r="EME164" s="3"/>
      <c r="EMF164" s="3"/>
      <c r="EMG164" s="3"/>
      <c r="EMH164" s="3"/>
      <c r="EMI164" s="3"/>
      <c r="EMJ164" s="3"/>
      <c r="EMK164" s="3"/>
      <c r="EML164" s="3"/>
      <c r="EMM164" s="3"/>
      <c r="EMN164" s="3"/>
      <c r="EMO164" s="3"/>
      <c r="EMP164" s="3"/>
      <c r="EMQ164" s="3"/>
      <c r="EMR164" s="3"/>
      <c r="EMS164" s="3"/>
      <c r="EMT164" s="3"/>
      <c r="EMU164" s="3"/>
      <c r="EMV164" s="3"/>
      <c r="EMW164" s="3"/>
      <c r="EMX164" s="3"/>
      <c r="EMY164" s="3"/>
      <c r="EMZ164" s="3"/>
      <c r="ENA164" s="3"/>
      <c r="ENB164" s="3"/>
      <c r="ENC164" s="3"/>
      <c r="END164" s="3"/>
      <c r="ENE164" s="3"/>
      <c r="ENF164" s="3"/>
      <c r="ENG164" s="3"/>
      <c r="ENH164" s="3"/>
      <c r="ENI164" s="3"/>
      <c r="ENJ164" s="3"/>
      <c r="ENK164" s="3"/>
      <c r="ENL164" s="3"/>
      <c r="ENM164" s="3"/>
      <c r="ENN164" s="3"/>
      <c r="ENO164" s="3"/>
      <c r="ENP164" s="3"/>
      <c r="ENQ164" s="3"/>
      <c r="ENR164" s="3"/>
      <c r="ENS164" s="3"/>
      <c r="ENT164" s="3"/>
      <c r="ENU164" s="3"/>
      <c r="ENV164" s="3"/>
      <c r="ENW164" s="3"/>
      <c r="ENX164" s="3"/>
      <c r="ENY164" s="3"/>
      <c r="ENZ164" s="3"/>
      <c r="EOA164" s="3"/>
      <c r="EOB164" s="3"/>
      <c r="EOC164" s="3"/>
      <c r="EOD164" s="3"/>
      <c r="EOE164" s="3"/>
      <c r="EOF164" s="3"/>
      <c r="EOG164" s="3"/>
      <c r="EOH164" s="3"/>
      <c r="EOI164" s="3"/>
      <c r="EOJ164" s="3"/>
      <c r="EOK164" s="3"/>
      <c r="EOL164" s="3"/>
      <c r="EOM164" s="3"/>
      <c r="EON164" s="3"/>
      <c r="EOO164" s="3"/>
      <c r="EOP164" s="3"/>
      <c r="EOQ164" s="3"/>
      <c r="EOR164" s="3"/>
      <c r="EOS164" s="3"/>
      <c r="EOT164" s="3"/>
      <c r="EOU164" s="3"/>
      <c r="EOV164" s="3"/>
      <c r="EOW164" s="3"/>
      <c r="EOX164" s="3"/>
      <c r="EOY164" s="3"/>
      <c r="EOZ164" s="3"/>
      <c r="EPA164" s="3"/>
      <c r="EPB164" s="3"/>
      <c r="EPC164" s="3"/>
      <c r="EPD164" s="3"/>
      <c r="EPE164" s="3"/>
      <c r="EPF164" s="3"/>
      <c r="EPG164" s="3"/>
      <c r="EPH164" s="3"/>
      <c r="EPI164" s="3"/>
      <c r="EPJ164" s="3"/>
      <c r="EPK164" s="3"/>
      <c r="EPL164" s="3"/>
      <c r="EPM164" s="3"/>
      <c r="EPN164" s="3"/>
      <c r="EPO164" s="3"/>
      <c r="EPP164" s="3"/>
      <c r="EPQ164" s="3"/>
      <c r="EPR164" s="3"/>
      <c r="EPS164" s="3"/>
      <c r="EPT164" s="3"/>
      <c r="EPU164" s="3"/>
      <c r="EPV164" s="3"/>
      <c r="EPW164" s="3"/>
      <c r="EPX164" s="3"/>
      <c r="EPY164" s="3"/>
      <c r="EPZ164" s="3"/>
      <c r="EQA164" s="3"/>
      <c r="EQB164" s="3"/>
      <c r="EQC164" s="3"/>
      <c r="EQD164" s="3"/>
      <c r="EQE164" s="3"/>
      <c r="EQF164" s="3"/>
      <c r="EQG164" s="3"/>
      <c r="EQH164" s="3"/>
      <c r="EQI164" s="3"/>
      <c r="EQJ164" s="3"/>
      <c r="EQK164" s="3"/>
      <c r="EQL164" s="3"/>
      <c r="EQM164" s="3"/>
      <c r="EQN164" s="3"/>
      <c r="EQO164" s="3"/>
      <c r="EQP164" s="3"/>
      <c r="EQQ164" s="3"/>
      <c r="EQR164" s="3"/>
      <c r="EQS164" s="3"/>
      <c r="EQT164" s="3"/>
      <c r="EQU164" s="3"/>
      <c r="EQV164" s="3"/>
      <c r="EQW164" s="3"/>
      <c r="EQX164" s="3"/>
      <c r="EQY164" s="3"/>
      <c r="EQZ164" s="3"/>
      <c r="ERA164" s="3"/>
      <c r="ERB164" s="3"/>
      <c r="ERC164" s="3"/>
      <c r="ERD164" s="3"/>
      <c r="ERE164" s="3"/>
      <c r="ERF164" s="3"/>
      <c r="ERG164" s="3"/>
      <c r="ERH164" s="3"/>
      <c r="ERI164" s="3"/>
      <c r="ERJ164" s="3"/>
      <c r="ERK164" s="3"/>
      <c r="ERL164" s="3"/>
      <c r="ERM164" s="3"/>
      <c r="ERN164" s="3"/>
      <c r="ERO164" s="3"/>
      <c r="ERP164" s="3"/>
      <c r="ERQ164" s="3"/>
      <c r="ERR164" s="3"/>
      <c r="ERS164" s="3"/>
      <c r="ERT164" s="3"/>
      <c r="ERU164" s="3"/>
      <c r="ERV164" s="3"/>
      <c r="ERW164" s="3"/>
      <c r="ERX164" s="3"/>
      <c r="ERY164" s="3"/>
      <c r="ERZ164" s="3"/>
      <c r="ESA164" s="3"/>
      <c r="ESB164" s="3"/>
      <c r="ESC164" s="3"/>
      <c r="ESD164" s="3"/>
      <c r="ESE164" s="3"/>
      <c r="ESF164" s="3"/>
      <c r="ESG164" s="3"/>
      <c r="ESH164" s="3"/>
      <c r="ESI164" s="3"/>
      <c r="ESJ164" s="3"/>
      <c r="ESK164" s="3"/>
      <c r="ESL164" s="3"/>
      <c r="ESM164" s="3"/>
      <c r="ESN164" s="3"/>
      <c r="ESO164" s="3"/>
      <c r="ESP164" s="3"/>
      <c r="ESQ164" s="3"/>
      <c r="ESR164" s="3"/>
      <c r="ESS164" s="3"/>
      <c r="EST164" s="3"/>
      <c r="ESU164" s="3"/>
      <c r="ESV164" s="3"/>
      <c r="ESW164" s="3"/>
      <c r="ESX164" s="3"/>
      <c r="ESY164" s="3"/>
      <c r="ESZ164" s="3"/>
      <c r="ETA164" s="3"/>
      <c r="ETB164" s="3"/>
      <c r="ETC164" s="3"/>
      <c r="ETD164" s="3"/>
      <c r="ETE164" s="3"/>
      <c r="ETF164" s="3"/>
      <c r="ETG164" s="3"/>
      <c r="ETH164" s="3"/>
      <c r="ETI164" s="3"/>
      <c r="ETJ164" s="3"/>
      <c r="ETK164" s="3"/>
      <c r="ETL164" s="3"/>
      <c r="ETM164" s="3"/>
      <c r="ETN164" s="3"/>
      <c r="ETO164" s="3"/>
      <c r="ETP164" s="3"/>
      <c r="ETQ164" s="3"/>
      <c r="ETR164" s="3"/>
      <c r="ETS164" s="3"/>
      <c r="ETT164" s="3"/>
      <c r="ETU164" s="3"/>
      <c r="ETV164" s="3"/>
      <c r="ETW164" s="3"/>
      <c r="ETX164" s="3"/>
      <c r="ETY164" s="3"/>
      <c r="ETZ164" s="3"/>
      <c r="EUA164" s="3"/>
      <c r="EUB164" s="3"/>
      <c r="EUC164" s="3"/>
      <c r="EUD164" s="3"/>
      <c r="EUE164" s="3"/>
      <c r="EUF164" s="3"/>
      <c r="EUG164" s="3"/>
      <c r="EUH164" s="3"/>
      <c r="EUI164" s="3"/>
      <c r="EUJ164" s="3"/>
      <c r="EUK164" s="3"/>
      <c r="EUL164" s="3"/>
      <c r="EUM164" s="3"/>
      <c r="EUN164" s="3"/>
      <c r="EUO164" s="3"/>
      <c r="EUP164" s="3"/>
      <c r="EUQ164" s="3"/>
      <c r="EUR164" s="3"/>
      <c r="EUS164" s="3"/>
      <c r="EUT164" s="3"/>
      <c r="EUU164" s="3"/>
      <c r="EUV164" s="3"/>
      <c r="EUW164" s="3"/>
      <c r="EUX164" s="3"/>
      <c r="EUY164" s="3"/>
      <c r="EUZ164" s="3"/>
      <c r="EVA164" s="3"/>
      <c r="EVB164" s="3"/>
      <c r="EVC164" s="3"/>
      <c r="EVD164" s="3"/>
      <c r="EVE164" s="3"/>
      <c r="EVF164" s="3"/>
      <c r="EVG164" s="3"/>
      <c r="EVH164" s="3"/>
      <c r="EVI164" s="3"/>
      <c r="EVJ164" s="3"/>
      <c r="EVK164" s="3"/>
      <c r="EVL164" s="3"/>
      <c r="EVM164" s="3"/>
      <c r="EVN164" s="3"/>
      <c r="EVO164" s="3"/>
      <c r="EVP164" s="3"/>
      <c r="EVQ164" s="3"/>
      <c r="EVR164" s="3"/>
      <c r="EVS164" s="3"/>
      <c r="EVT164" s="3"/>
      <c r="EVU164" s="3"/>
      <c r="EVV164" s="3"/>
      <c r="EVW164" s="3"/>
      <c r="EVX164" s="3"/>
      <c r="EVY164" s="3"/>
      <c r="EVZ164" s="3"/>
      <c r="EWA164" s="3"/>
      <c r="EWB164" s="3"/>
      <c r="EWC164" s="3"/>
      <c r="EWD164" s="3"/>
      <c r="EWE164" s="3"/>
      <c r="EWF164" s="3"/>
      <c r="EWG164" s="3"/>
      <c r="EWH164" s="3"/>
      <c r="EWI164" s="3"/>
      <c r="EWJ164" s="3"/>
      <c r="EWK164" s="3"/>
      <c r="EWL164" s="3"/>
      <c r="EWM164" s="3"/>
      <c r="EWN164" s="3"/>
      <c r="EWO164" s="3"/>
      <c r="EWP164" s="3"/>
      <c r="EWQ164" s="3"/>
      <c r="EWR164" s="3"/>
      <c r="EWS164" s="3"/>
      <c r="EWT164" s="3"/>
      <c r="EWU164" s="3"/>
      <c r="EWV164" s="3"/>
      <c r="EWW164" s="3"/>
      <c r="EWX164" s="3"/>
      <c r="EWY164" s="3"/>
      <c r="EWZ164" s="3"/>
      <c r="EXA164" s="3"/>
      <c r="EXB164" s="3"/>
      <c r="EXC164" s="3"/>
      <c r="EXD164" s="3"/>
      <c r="EXE164" s="3"/>
      <c r="EXF164" s="3"/>
      <c r="EXG164" s="3"/>
      <c r="EXH164" s="3"/>
      <c r="EXI164" s="3"/>
      <c r="EXJ164" s="3"/>
      <c r="EXK164" s="3"/>
      <c r="EXL164" s="3"/>
      <c r="EXM164" s="3"/>
      <c r="EXN164" s="3"/>
      <c r="EXO164" s="3"/>
      <c r="EXP164" s="3"/>
      <c r="EXQ164" s="3"/>
      <c r="EXR164" s="3"/>
      <c r="EXS164" s="3"/>
      <c r="EXT164" s="3"/>
      <c r="EXU164" s="3"/>
      <c r="EXV164" s="3"/>
      <c r="EXW164" s="3"/>
      <c r="EXX164" s="3"/>
      <c r="EXY164" s="3"/>
      <c r="EXZ164" s="3"/>
      <c r="EYA164" s="3"/>
      <c r="EYB164" s="3"/>
      <c r="EYC164" s="3"/>
      <c r="EYD164" s="3"/>
      <c r="EYE164" s="3"/>
      <c r="EYF164" s="3"/>
      <c r="EYG164" s="3"/>
      <c r="EYH164" s="3"/>
      <c r="EYI164" s="3"/>
      <c r="EYJ164" s="3"/>
      <c r="EYK164" s="3"/>
      <c r="EYL164" s="3"/>
      <c r="EYM164" s="3"/>
      <c r="EYN164" s="3"/>
      <c r="EYO164" s="3"/>
      <c r="EYP164" s="3"/>
      <c r="EYQ164" s="3"/>
      <c r="EYR164" s="3"/>
      <c r="EYS164" s="3"/>
      <c r="EYT164" s="3"/>
      <c r="EYU164" s="3"/>
      <c r="EYV164" s="3"/>
      <c r="EYW164" s="3"/>
      <c r="EYX164" s="3"/>
      <c r="EYY164" s="3"/>
      <c r="EYZ164" s="3"/>
      <c r="EZA164" s="3"/>
      <c r="EZB164" s="3"/>
      <c r="EZC164" s="3"/>
      <c r="EZD164" s="3"/>
      <c r="EZE164" s="3"/>
      <c r="EZF164" s="3"/>
      <c r="EZG164" s="3"/>
      <c r="EZH164" s="3"/>
      <c r="EZI164" s="3"/>
      <c r="EZJ164" s="3"/>
      <c r="EZK164" s="3"/>
      <c r="EZL164" s="3"/>
      <c r="EZM164" s="3"/>
      <c r="EZN164" s="3"/>
      <c r="EZO164" s="3"/>
      <c r="EZP164" s="3"/>
      <c r="EZQ164" s="3"/>
      <c r="EZR164" s="3"/>
      <c r="EZS164" s="3"/>
      <c r="EZT164" s="3"/>
      <c r="EZU164" s="3"/>
      <c r="EZV164" s="3"/>
      <c r="EZW164" s="3"/>
      <c r="EZX164" s="3"/>
      <c r="EZY164" s="3"/>
      <c r="EZZ164" s="3"/>
      <c r="FAA164" s="3"/>
      <c r="FAB164" s="3"/>
      <c r="FAC164" s="3"/>
      <c r="FAD164" s="3"/>
      <c r="FAE164" s="3"/>
      <c r="FAF164" s="3"/>
      <c r="FAG164" s="3"/>
      <c r="FAH164" s="3"/>
      <c r="FAI164" s="3"/>
      <c r="FAJ164" s="3"/>
      <c r="FAK164" s="3"/>
      <c r="FAL164" s="3"/>
      <c r="FAM164" s="3"/>
      <c r="FAN164" s="3"/>
      <c r="FAO164" s="3"/>
      <c r="FAP164" s="3"/>
      <c r="FAQ164" s="3"/>
      <c r="FAR164" s="3"/>
      <c r="FAS164" s="3"/>
      <c r="FAT164" s="3"/>
      <c r="FAU164" s="3"/>
      <c r="FAV164" s="3"/>
      <c r="FAW164" s="3"/>
      <c r="FAX164" s="3"/>
      <c r="FAY164" s="3"/>
      <c r="FAZ164" s="3"/>
      <c r="FBA164" s="3"/>
      <c r="FBB164" s="3"/>
      <c r="FBC164" s="3"/>
      <c r="FBD164" s="3"/>
      <c r="FBE164" s="3"/>
      <c r="FBF164" s="3"/>
      <c r="FBG164" s="3"/>
      <c r="FBH164" s="3"/>
      <c r="FBI164" s="3"/>
      <c r="FBJ164" s="3"/>
      <c r="FBK164" s="3"/>
      <c r="FBL164" s="3"/>
      <c r="FBM164" s="3"/>
      <c r="FBN164" s="3"/>
      <c r="FBO164" s="3"/>
      <c r="FBP164" s="3"/>
      <c r="FBQ164" s="3"/>
      <c r="FBR164" s="3"/>
      <c r="FBS164" s="3"/>
      <c r="FBT164" s="3"/>
      <c r="FBU164" s="3"/>
      <c r="FBV164" s="3"/>
      <c r="FBW164" s="3"/>
      <c r="FBX164" s="3"/>
      <c r="FBY164" s="3"/>
      <c r="FBZ164" s="3"/>
      <c r="FCA164" s="3"/>
      <c r="FCB164" s="3"/>
      <c r="FCC164" s="3"/>
      <c r="FCD164" s="3"/>
      <c r="FCE164" s="3"/>
      <c r="FCF164" s="3"/>
      <c r="FCG164" s="3"/>
      <c r="FCH164" s="3"/>
      <c r="FCI164" s="3"/>
      <c r="FCJ164" s="3"/>
      <c r="FCK164" s="3"/>
      <c r="FCL164" s="3"/>
      <c r="FCM164" s="3"/>
      <c r="FCN164" s="3"/>
      <c r="FCO164" s="3"/>
      <c r="FCP164" s="3"/>
      <c r="FCQ164" s="3"/>
      <c r="FCR164" s="3"/>
      <c r="FCS164" s="3"/>
      <c r="FCT164" s="3"/>
      <c r="FCU164" s="3"/>
      <c r="FCV164" s="3"/>
      <c r="FCW164" s="3"/>
      <c r="FCX164" s="3"/>
      <c r="FCY164" s="3"/>
      <c r="FCZ164" s="3"/>
      <c r="FDA164" s="3"/>
      <c r="FDB164" s="3"/>
      <c r="FDC164" s="3"/>
      <c r="FDD164" s="3"/>
      <c r="FDE164" s="3"/>
      <c r="FDF164" s="3"/>
      <c r="FDG164" s="3"/>
      <c r="FDH164" s="3"/>
      <c r="FDI164" s="3"/>
      <c r="FDJ164" s="3"/>
      <c r="FDK164" s="3"/>
      <c r="FDL164" s="3"/>
      <c r="FDM164" s="3"/>
      <c r="FDN164" s="3"/>
      <c r="FDO164" s="3"/>
      <c r="FDP164" s="3"/>
      <c r="FDQ164" s="3"/>
      <c r="FDR164" s="3"/>
      <c r="FDS164" s="3"/>
      <c r="FDT164" s="3"/>
      <c r="FDU164" s="3"/>
      <c r="FDV164" s="3"/>
      <c r="FDW164" s="3"/>
      <c r="FDX164" s="3"/>
      <c r="FDY164" s="3"/>
      <c r="FDZ164" s="3"/>
      <c r="FEA164" s="3"/>
      <c r="FEB164" s="3"/>
      <c r="FEC164" s="3"/>
      <c r="FED164" s="3"/>
      <c r="FEE164" s="3"/>
      <c r="FEF164" s="3"/>
      <c r="FEG164" s="3"/>
      <c r="FEH164" s="3"/>
      <c r="FEI164" s="3"/>
      <c r="FEJ164" s="3"/>
      <c r="FEK164" s="3"/>
      <c r="FEL164" s="3"/>
      <c r="FEM164" s="3"/>
      <c r="FEN164" s="3"/>
      <c r="FEO164" s="3"/>
      <c r="FEP164" s="3"/>
      <c r="FEQ164" s="3"/>
      <c r="FER164" s="3"/>
      <c r="FES164" s="3"/>
      <c r="FET164" s="3"/>
      <c r="FEU164" s="3"/>
      <c r="FEV164" s="3"/>
      <c r="FEW164" s="3"/>
      <c r="FEX164" s="3"/>
      <c r="FEY164" s="3"/>
      <c r="FEZ164" s="3"/>
      <c r="FFA164" s="3"/>
      <c r="FFB164" s="3"/>
      <c r="FFC164" s="3"/>
      <c r="FFD164" s="3"/>
      <c r="FFE164" s="3"/>
      <c r="FFF164" s="3"/>
      <c r="FFG164" s="3"/>
      <c r="FFH164" s="3"/>
      <c r="FFI164" s="3"/>
      <c r="FFJ164" s="3"/>
      <c r="FFK164" s="3"/>
      <c r="FFL164" s="3"/>
      <c r="FFM164" s="3"/>
      <c r="FFN164" s="3"/>
      <c r="FFO164" s="3"/>
      <c r="FFP164" s="3"/>
      <c r="FFQ164" s="3"/>
      <c r="FFR164" s="3"/>
      <c r="FFS164" s="3"/>
      <c r="FFT164" s="3"/>
      <c r="FFU164" s="3"/>
      <c r="FFV164" s="3"/>
      <c r="FFW164" s="3"/>
      <c r="FFX164" s="3"/>
      <c r="FFY164" s="3"/>
      <c r="FFZ164" s="3"/>
      <c r="FGA164" s="3"/>
      <c r="FGB164" s="3"/>
      <c r="FGC164" s="3"/>
      <c r="FGD164" s="3"/>
      <c r="FGE164" s="3"/>
      <c r="FGF164" s="3"/>
      <c r="FGG164" s="3"/>
      <c r="FGH164" s="3"/>
      <c r="FGI164" s="3"/>
      <c r="FGJ164" s="3"/>
      <c r="FGK164" s="3"/>
      <c r="FGL164" s="3"/>
      <c r="FGM164" s="3"/>
      <c r="FGN164" s="3"/>
      <c r="FGO164" s="3"/>
      <c r="FGP164" s="3"/>
      <c r="FGQ164" s="3"/>
      <c r="FGR164" s="3"/>
      <c r="FGS164" s="3"/>
      <c r="FGT164" s="3"/>
      <c r="FGU164" s="3"/>
      <c r="FGV164" s="3"/>
      <c r="FGW164" s="3"/>
      <c r="FGX164" s="3"/>
      <c r="FGY164" s="3"/>
      <c r="FGZ164" s="3"/>
      <c r="FHA164" s="3"/>
      <c r="FHB164" s="3"/>
      <c r="FHC164" s="3"/>
      <c r="FHD164" s="3"/>
      <c r="FHE164" s="3"/>
      <c r="FHF164" s="3"/>
      <c r="FHG164" s="3"/>
      <c r="FHH164" s="3"/>
      <c r="FHI164" s="3"/>
      <c r="FHJ164" s="3"/>
      <c r="FHK164" s="3"/>
      <c r="FHL164" s="3"/>
      <c r="FHM164" s="3"/>
      <c r="FHN164" s="3"/>
      <c r="FHO164" s="3"/>
      <c r="FHP164" s="3"/>
      <c r="FHQ164" s="3"/>
      <c r="FHR164" s="3"/>
      <c r="FHS164" s="3"/>
      <c r="FHT164" s="3"/>
      <c r="FHU164" s="3"/>
      <c r="FHV164" s="3"/>
      <c r="FHW164" s="3"/>
      <c r="FHX164" s="3"/>
      <c r="FHY164" s="3"/>
      <c r="FHZ164" s="3"/>
      <c r="FIA164" s="3"/>
      <c r="FIB164" s="3"/>
      <c r="FIC164" s="3"/>
      <c r="FID164" s="3"/>
      <c r="FIE164" s="3"/>
      <c r="FIF164" s="3"/>
      <c r="FIG164" s="3"/>
      <c r="FIH164" s="3"/>
      <c r="FII164" s="3"/>
      <c r="FIJ164" s="3"/>
      <c r="FIK164" s="3"/>
      <c r="FIL164" s="3"/>
      <c r="FIM164" s="3"/>
      <c r="FIN164" s="3"/>
      <c r="FIO164" s="3"/>
      <c r="FIP164" s="3"/>
      <c r="FIQ164" s="3"/>
      <c r="FIR164" s="3"/>
      <c r="FIS164" s="3"/>
      <c r="FIT164" s="3"/>
      <c r="FIU164" s="3"/>
      <c r="FIV164" s="3"/>
      <c r="FIW164" s="3"/>
      <c r="FIX164" s="3"/>
      <c r="FIY164" s="3"/>
      <c r="FIZ164" s="3"/>
      <c r="FJA164" s="3"/>
      <c r="FJB164" s="3"/>
      <c r="FJC164" s="3"/>
      <c r="FJD164" s="3"/>
      <c r="FJE164" s="3"/>
      <c r="FJF164" s="3"/>
      <c r="FJG164" s="3"/>
      <c r="FJH164" s="3"/>
      <c r="FJI164" s="3"/>
      <c r="FJJ164" s="3"/>
      <c r="FJK164" s="3"/>
      <c r="FJL164" s="3"/>
      <c r="FJM164" s="3"/>
      <c r="FJN164" s="3"/>
      <c r="FJO164" s="3"/>
      <c r="FJP164" s="3"/>
      <c r="FJQ164" s="3"/>
      <c r="FJR164" s="3"/>
      <c r="FJS164" s="3"/>
      <c r="FJT164" s="3"/>
      <c r="FJU164" s="3"/>
      <c r="FJV164" s="3"/>
      <c r="FJW164" s="3"/>
      <c r="FJX164" s="3"/>
      <c r="FJY164" s="3"/>
      <c r="FJZ164" s="3"/>
      <c r="FKA164" s="3"/>
      <c r="FKB164" s="3"/>
      <c r="FKC164" s="3"/>
      <c r="FKD164" s="3"/>
      <c r="FKE164" s="3"/>
      <c r="FKF164" s="3"/>
      <c r="FKG164" s="3"/>
      <c r="FKH164" s="3"/>
      <c r="FKI164" s="3"/>
      <c r="FKJ164" s="3"/>
      <c r="FKK164" s="3"/>
      <c r="FKL164" s="3"/>
      <c r="FKM164" s="3"/>
      <c r="FKN164" s="3"/>
      <c r="FKO164" s="3"/>
      <c r="FKP164" s="3"/>
      <c r="FKQ164" s="3"/>
      <c r="FKR164" s="3"/>
      <c r="FKS164" s="3"/>
      <c r="FKT164" s="3"/>
      <c r="FKU164" s="3"/>
      <c r="FKV164" s="3"/>
      <c r="FKW164" s="3"/>
      <c r="FKX164" s="3"/>
      <c r="FKY164" s="3"/>
      <c r="FKZ164" s="3"/>
      <c r="FLA164" s="3"/>
      <c r="FLB164" s="3"/>
      <c r="FLC164" s="3"/>
      <c r="FLD164" s="3"/>
      <c r="FLE164" s="3"/>
      <c r="FLF164" s="3"/>
      <c r="FLG164" s="3"/>
      <c r="FLH164" s="3"/>
      <c r="FLI164" s="3"/>
      <c r="FLJ164" s="3"/>
      <c r="FLK164" s="3"/>
      <c r="FLL164" s="3"/>
      <c r="FLM164" s="3"/>
      <c r="FLN164" s="3"/>
      <c r="FLO164" s="3"/>
      <c r="FLP164" s="3"/>
      <c r="FLQ164" s="3"/>
      <c r="FLR164" s="3"/>
      <c r="FLS164" s="3"/>
      <c r="FLT164" s="3"/>
      <c r="FLU164" s="3"/>
      <c r="FLV164" s="3"/>
      <c r="FLW164" s="3"/>
      <c r="FLX164" s="3"/>
      <c r="FLY164" s="3"/>
      <c r="FLZ164" s="3"/>
      <c r="FMA164" s="3"/>
      <c r="FMB164" s="3"/>
      <c r="FMC164" s="3"/>
      <c r="FMD164" s="3"/>
      <c r="FME164" s="3"/>
      <c r="FMF164" s="3"/>
      <c r="FMG164" s="3"/>
      <c r="FMH164" s="3"/>
      <c r="FMI164" s="3"/>
      <c r="FMJ164" s="3"/>
      <c r="FMK164" s="3"/>
      <c r="FML164" s="3"/>
      <c r="FMM164" s="3"/>
      <c r="FMN164" s="3"/>
      <c r="FMO164" s="3"/>
      <c r="FMP164" s="3"/>
      <c r="FMQ164" s="3"/>
      <c r="FMR164" s="3"/>
      <c r="FMS164" s="3"/>
      <c r="FMT164" s="3"/>
      <c r="FMU164" s="3"/>
      <c r="FMV164" s="3"/>
      <c r="FMW164" s="3"/>
      <c r="FMX164" s="3"/>
      <c r="FMY164" s="3"/>
      <c r="FMZ164" s="3"/>
      <c r="FNA164" s="3"/>
      <c r="FNB164" s="3"/>
      <c r="FNC164" s="3"/>
      <c r="FND164" s="3"/>
      <c r="FNE164" s="3"/>
      <c r="FNF164" s="3"/>
      <c r="FNG164" s="3"/>
      <c r="FNH164" s="3"/>
      <c r="FNI164" s="3"/>
      <c r="FNJ164" s="3"/>
      <c r="FNK164" s="3"/>
      <c r="FNL164" s="3"/>
      <c r="FNM164" s="3"/>
      <c r="FNN164" s="3"/>
      <c r="FNO164" s="3"/>
      <c r="FNP164" s="3"/>
      <c r="FNQ164" s="3"/>
      <c r="FNR164" s="3"/>
      <c r="FNS164" s="3"/>
      <c r="FNT164" s="3"/>
      <c r="FNU164" s="3"/>
      <c r="FNV164" s="3"/>
      <c r="FNW164" s="3"/>
      <c r="FNX164" s="3"/>
      <c r="FNY164" s="3"/>
      <c r="FNZ164" s="3"/>
      <c r="FOA164" s="3"/>
      <c r="FOB164" s="3"/>
      <c r="FOC164" s="3"/>
      <c r="FOD164" s="3"/>
      <c r="FOE164" s="3"/>
      <c r="FOF164" s="3"/>
      <c r="FOG164" s="3"/>
      <c r="FOH164" s="3"/>
      <c r="FOI164" s="3"/>
      <c r="FOJ164" s="3"/>
      <c r="FOK164" s="3"/>
      <c r="FOL164" s="3"/>
      <c r="FOM164" s="3"/>
      <c r="FON164" s="3"/>
      <c r="FOO164" s="3"/>
      <c r="FOP164" s="3"/>
      <c r="FOQ164" s="3"/>
      <c r="FOR164" s="3"/>
      <c r="FOS164" s="3"/>
      <c r="FOT164" s="3"/>
      <c r="FOU164" s="3"/>
      <c r="FOV164" s="3"/>
      <c r="FOW164" s="3"/>
      <c r="FOX164" s="3"/>
      <c r="FOY164" s="3"/>
      <c r="FOZ164" s="3"/>
      <c r="FPA164" s="3"/>
      <c r="FPB164" s="3"/>
      <c r="FPC164" s="3"/>
      <c r="FPD164" s="3"/>
      <c r="FPE164" s="3"/>
      <c r="FPF164" s="3"/>
      <c r="FPG164" s="3"/>
      <c r="FPH164" s="3"/>
      <c r="FPI164" s="3"/>
      <c r="FPJ164" s="3"/>
      <c r="FPK164" s="3"/>
      <c r="FPL164" s="3"/>
      <c r="FPM164" s="3"/>
      <c r="FPN164" s="3"/>
      <c r="FPO164" s="3"/>
      <c r="FPP164" s="3"/>
      <c r="FPQ164" s="3"/>
      <c r="FPR164" s="3"/>
      <c r="FPS164" s="3"/>
      <c r="FPT164" s="3"/>
      <c r="FPU164" s="3"/>
      <c r="FPV164" s="3"/>
      <c r="FPW164" s="3"/>
      <c r="FPX164" s="3"/>
      <c r="FPY164" s="3"/>
      <c r="FPZ164" s="3"/>
      <c r="FQA164" s="3"/>
      <c r="FQB164" s="3"/>
      <c r="FQC164" s="3"/>
      <c r="FQD164" s="3"/>
      <c r="FQE164" s="3"/>
      <c r="FQF164" s="3"/>
      <c r="FQG164" s="3"/>
      <c r="FQH164" s="3"/>
      <c r="FQI164" s="3"/>
      <c r="FQJ164" s="3"/>
      <c r="FQK164" s="3"/>
      <c r="FQL164" s="3"/>
      <c r="FQM164" s="3"/>
      <c r="FQN164" s="3"/>
      <c r="FQO164" s="3"/>
      <c r="FQP164" s="3"/>
      <c r="FQQ164" s="3"/>
      <c r="FQR164" s="3"/>
      <c r="FQS164" s="3"/>
      <c r="FQT164" s="3"/>
      <c r="FQU164" s="3"/>
      <c r="FQV164" s="3"/>
      <c r="FQW164" s="3"/>
      <c r="FQX164" s="3"/>
      <c r="FQY164" s="3"/>
      <c r="FQZ164" s="3"/>
      <c r="FRA164" s="3"/>
      <c r="FRB164" s="3"/>
      <c r="FRC164" s="3"/>
      <c r="FRD164" s="3"/>
      <c r="FRE164" s="3"/>
      <c r="FRF164" s="3"/>
      <c r="FRG164" s="3"/>
      <c r="FRH164" s="3"/>
      <c r="FRI164" s="3"/>
      <c r="FRJ164" s="3"/>
      <c r="FRK164" s="3"/>
      <c r="FRL164" s="3"/>
      <c r="FRM164" s="3"/>
      <c r="FRN164" s="3"/>
      <c r="FRO164" s="3"/>
      <c r="FRP164" s="3"/>
      <c r="FRQ164" s="3"/>
      <c r="FRR164" s="3"/>
      <c r="FRS164" s="3"/>
      <c r="FRT164" s="3"/>
      <c r="FRU164" s="3"/>
      <c r="FRV164" s="3"/>
      <c r="FRW164" s="3"/>
      <c r="FRX164" s="3"/>
      <c r="FRY164" s="3"/>
      <c r="FRZ164" s="3"/>
      <c r="FSA164" s="3"/>
      <c r="FSB164" s="3"/>
      <c r="FSC164" s="3"/>
      <c r="FSD164" s="3"/>
      <c r="FSE164" s="3"/>
      <c r="FSF164" s="3"/>
      <c r="FSG164" s="3"/>
      <c r="FSH164" s="3"/>
      <c r="FSI164" s="3"/>
      <c r="FSJ164" s="3"/>
      <c r="FSK164" s="3"/>
      <c r="FSL164" s="3"/>
      <c r="FSM164" s="3"/>
      <c r="FSN164" s="3"/>
      <c r="FSO164" s="3"/>
      <c r="FSP164" s="3"/>
      <c r="FSQ164" s="3"/>
      <c r="FSR164" s="3"/>
      <c r="FSS164" s="3"/>
      <c r="FST164" s="3"/>
      <c r="FSU164" s="3"/>
      <c r="FSV164" s="3"/>
      <c r="FSW164" s="3"/>
      <c r="FSX164" s="3"/>
      <c r="FSY164" s="3"/>
      <c r="FSZ164" s="3"/>
      <c r="FTA164" s="3"/>
      <c r="FTB164" s="3"/>
      <c r="FTC164" s="3"/>
      <c r="FTD164" s="3"/>
      <c r="FTE164" s="3"/>
      <c r="FTF164" s="3"/>
      <c r="FTG164" s="3"/>
      <c r="FTH164" s="3"/>
      <c r="FTI164" s="3"/>
      <c r="FTJ164" s="3"/>
      <c r="FTK164" s="3"/>
      <c r="FTL164" s="3"/>
      <c r="FTM164" s="3"/>
      <c r="FTN164" s="3"/>
      <c r="FTO164" s="3"/>
      <c r="FTP164" s="3"/>
      <c r="FTQ164" s="3"/>
      <c r="FTR164" s="3"/>
      <c r="FTS164" s="3"/>
      <c r="FTT164" s="3"/>
      <c r="FTU164" s="3"/>
      <c r="FTV164" s="3"/>
      <c r="FTW164" s="3"/>
      <c r="FTX164" s="3"/>
      <c r="FTY164" s="3"/>
      <c r="FTZ164" s="3"/>
      <c r="FUA164" s="3"/>
      <c r="FUB164" s="3"/>
      <c r="FUC164" s="3"/>
      <c r="FUD164" s="3"/>
      <c r="FUE164" s="3"/>
      <c r="FUF164" s="3"/>
      <c r="FUG164" s="3"/>
      <c r="FUH164" s="3"/>
      <c r="FUI164" s="3"/>
      <c r="FUJ164" s="3"/>
      <c r="FUK164" s="3"/>
      <c r="FUL164" s="3"/>
      <c r="FUM164" s="3"/>
      <c r="FUN164" s="3"/>
      <c r="FUO164" s="3"/>
      <c r="FUP164" s="3"/>
      <c r="FUQ164" s="3"/>
      <c r="FUR164" s="3"/>
      <c r="FUS164" s="3"/>
      <c r="FUT164" s="3"/>
      <c r="FUU164" s="3"/>
      <c r="FUV164" s="3"/>
      <c r="FUW164" s="3"/>
      <c r="FUX164" s="3"/>
      <c r="FUY164" s="3"/>
      <c r="FUZ164" s="3"/>
      <c r="FVA164" s="3"/>
      <c r="FVB164" s="3"/>
      <c r="FVC164" s="3"/>
      <c r="FVD164" s="3"/>
      <c r="FVE164" s="3"/>
      <c r="FVF164" s="3"/>
      <c r="FVG164" s="3"/>
      <c r="FVH164" s="3"/>
      <c r="FVI164" s="3"/>
      <c r="FVJ164" s="3"/>
      <c r="FVK164" s="3"/>
      <c r="FVL164" s="3"/>
      <c r="FVM164" s="3"/>
      <c r="FVN164" s="3"/>
      <c r="FVO164" s="3"/>
      <c r="FVP164" s="3"/>
      <c r="FVQ164" s="3"/>
      <c r="FVR164" s="3"/>
      <c r="FVS164" s="3"/>
      <c r="FVT164" s="3"/>
      <c r="FVU164" s="3"/>
      <c r="FVV164" s="3"/>
      <c r="FVW164" s="3"/>
      <c r="FVX164" s="3"/>
      <c r="FVY164" s="3"/>
      <c r="FVZ164" s="3"/>
      <c r="FWA164" s="3"/>
      <c r="FWB164" s="3"/>
      <c r="FWC164" s="3"/>
      <c r="FWD164" s="3"/>
      <c r="FWE164" s="3"/>
      <c r="FWF164" s="3"/>
      <c r="FWG164" s="3"/>
      <c r="FWH164" s="3"/>
      <c r="FWI164" s="3"/>
      <c r="FWJ164" s="3"/>
      <c r="FWK164" s="3"/>
      <c r="FWL164" s="3"/>
      <c r="FWM164" s="3"/>
      <c r="FWN164" s="3"/>
      <c r="FWO164" s="3"/>
      <c r="FWP164" s="3"/>
      <c r="FWQ164" s="3"/>
      <c r="FWR164" s="3"/>
      <c r="FWS164" s="3"/>
      <c r="FWT164" s="3"/>
      <c r="FWU164" s="3"/>
      <c r="FWV164" s="3"/>
      <c r="FWW164" s="3"/>
      <c r="FWX164" s="3"/>
      <c r="FWY164" s="3"/>
      <c r="FWZ164" s="3"/>
      <c r="FXA164" s="3"/>
      <c r="FXB164" s="3"/>
      <c r="FXC164" s="3"/>
      <c r="FXD164" s="3"/>
      <c r="FXE164" s="3"/>
      <c r="FXF164" s="3"/>
      <c r="FXG164" s="3"/>
      <c r="FXH164" s="3"/>
      <c r="FXI164" s="3"/>
      <c r="FXJ164" s="3"/>
      <c r="FXK164" s="3"/>
      <c r="FXL164" s="3"/>
      <c r="FXM164" s="3"/>
      <c r="FXN164" s="3"/>
      <c r="FXO164" s="3"/>
      <c r="FXP164" s="3"/>
      <c r="FXQ164" s="3"/>
      <c r="FXR164" s="3"/>
      <c r="FXS164" s="3"/>
      <c r="FXT164" s="3"/>
      <c r="FXU164" s="3"/>
      <c r="FXV164" s="3"/>
      <c r="FXW164" s="3"/>
      <c r="FXX164" s="3"/>
      <c r="FXY164" s="3"/>
      <c r="FXZ164" s="3"/>
      <c r="FYA164" s="3"/>
      <c r="FYB164" s="3"/>
      <c r="FYC164" s="3"/>
      <c r="FYD164" s="3"/>
      <c r="FYE164" s="3"/>
      <c r="FYF164" s="3"/>
      <c r="FYG164" s="3"/>
      <c r="FYH164" s="3"/>
      <c r="FYI164" s="3"/>
      <c r="FYJ164" s="3"/>
      <c r="FYK164" s="3"/>
      <c r="FYL164" s="3"/>
      <c r="FYM164" s="3"/>
      <c r="FYN164" s="3"/>
      <c r="FYO164" s="3"/>
      <c r="FYP164" s="3"/>
      <c r="FYQ164" s="3"/>
      <c r="FYR164" s="3"/>
      <c r="FYS164" s="3"/>
      <c r="FYT164" s="3"/>
      <c r="FYU164" s="3"/>
      <c r="FYV164" s="3"/>
      <c r="FYW164" s="3"/>
      <c r="FYX164" s="3"/>
      <c r="FYY164" s="3"/>
      <c r="FYZ164" s="3"/>
      <c r="FZA164" s="3"/>
      <c r="FZB164" s="3"/>
      <c r="FZC164" s="3"/>
      <c r="FZD164" s="3"/>
      <c r="FZE164" s="3"/>
      <c r="FZF164" s="3"/>
      <c r="FZG164" s="3"/>
      <c r="FZH164" s="3"/>
      <c r="FZI164" s="3"/>
      <c r="FZJ164" s="3"/>
      <c r="FZK164" s="3"/>
      <c r="FZL164" s="3"/>
      <c r="FZM164" s="3"/>
      <c r="FZN164" s="3"/>
      <c r="FZO164" s="3"/>
      <c r="FZP164" s="3"/>
      <c r="FZQ164" s="3"/>
      <c r="FZR164" s="3"/>
      <c r="FZS164" s="3"/>
      <c r="FZT164" s="3"/>
      <c r="FZU164" s="3"/>
      <c r="FZV164" s="3"/>
      <c r="FZW164" s="3"/>
      <c r="FZX164" s="3"/>
      <c r="FZY164" s="3"/>
      <c r="FZZ164" s="3"/>
      <c r="GAA164" s="3"/>
      <c r="GAB164" s="3"/>
      <c r="GAC164" s="3"/>
      <c r="GAD164" s="3"/>
      <c r="GAE164" s="3"/>
      <c r="GAF164" s="3"/>
      <c r="GAG164" s="3"/>
      <c r="GAH164" s="3"/>
      <c r="GAI164" s="3"/>
      <c r="GAJ164" s="3"/>
      <c r="GAK164" s="3"/>
      <c r="GAL164" s="3"/>
      <c r="GAM164" s="3"/>
      <c r="GAN164" s="3"/>
      <c r="GAO164" s="3"/>
      <c r="GAP164" s="3"/>
      <c r="GAQ164" s="3"/>
      <c r="GAR164" s="3"/>
      <c r="GAS164" s="3"/>
      <c r="GAT164" s="3"/>
      <c r="GAU164" s="3"/>
      <c r="GAV164" s="3"/>
      <c r="GAW164" s="3"/>
      <c r="GAX164" s="3"/>
      <c r="GAY164" s="3"/>
      <c r="GAZ164" s="3"/>
      <c r="GBA164" s="3"/>
      <c r="GBB164" s="3"/>
      <c r="GBC164" s="3"/>
      <c r="GBD164" s="3"/>
      <c r="GBE164" s="3"/>
      <c r="GBF164" s="3"/>
      <c r="GBG164" s="3"/>
      <c r="GBH164" s="3"/>
      <c r="GBI164" s="3"/>
      <c r="GBJ164" s="3"/>
      <c r="GBK164" s="3"/>
      <c r="GBL164" s="3"/>
      <c r="GBM164" s="3"/>
      <c r="GBN164" s="3"/>
      <c r="GBO164" s="3"/>
      <c r="GBP164" s="3"/>
      <c r="GBQ164" s="3"/>
      <c r="GBR164" s="3"/>
      <c r="GBS164" s="3"/>
      <c r="GBT164" s="3"/>
      <c r="GBU164" s="3"/>
      <c r="GBV164" s="3"/>
      <c r="GBW164" s="3"/>
      <c r="GBX164" s="3"/>
      <c r="GBY164" s="3"/>
      <c r="GBZ164" s="3"/>
      <c r="GCA164" s="3"/>
      <c r="GCB164" s="3"/>
      <c r="GCC164" s="3"/>
      <c r="GCD164" s="3"/>
      <c r="GCE164" s="3"/>
      <c r="GCF164" s="3"/>
      <c r="GCG164" s="3"/>
      <c r="GCH164" s="3"/>
      <c r="GCI164" s="3"/>
      <c r="GCJ164" s="3"/>
      <c r="GCK164" s="3"/>
      <c r="GCL164" s="3"/>
      <c r="GCM164" s="3"/>
      <c r="GCN164" s="3"/>
      <c r="GCO164" s="3"/>
      <c r="GCP164" s="3"/>
      <c r="GCQ164" s="3"/>
      <c r="GCR164" s="3"/>
      <c r="GCS164" s="3"/>
      <c r="GCT164" s="3"/>
      <c r="GCU164" s="3"/>
      <c r="GCV164" s="3"/>
      <c r="GCW164" s="3"/>
      <c r="GCX164" s="3"/>
      <c r="GCY164" s="3"/>
      <c r="GCZ164" s="3"/>
      <c r="GDA164" s="3"/>
      <c r="GDB164" s="3"/>
      <c r="GDC164" s="3"/>
      <c r="GDD164" s="3"/>
      <c r="GDE164" s="3"/>
      <c r="GDF164" s="3"/>
      <c r="GDG164" s="3"/>
      <c r="GDH164" s="3"/>
      <c r="GDI164" s="3"/>
      <c r="GDJ164" s="3"/>
      <c r="GDK164" s="3"/>
      <c r="GDL164" s="3"/>
      <c r="GDM164" s="3"/>
      <c r="GDN164" s="3"/>
      <c r="GDO164" s="3"/>
      <c r="GDP164" s="3"/>
      <c r="GDQ164" s="3"/>
      <c r="GDR164" s="3"/>
      <c r="GDS164" s="3"/>
      <c r="GDT164" s="3"/>
      <c r="GDU164" s="3"/>
      <c r="GDV164" s="3"/>
      <c r="GDW164" s="3"/>
      <c r="GDX164" s="3"/>
      <c r="GDY164" s="3"/>
      <c r="GDZ164" s="3"/>
      <c r="GEA164" s="3"/>
      <c r="GEB164" s="3"/>
      <c r="GEC164" s="3"/>
      <c r="GED164" s="3"/>
      <c r="GEE164" s="3"/>
      <c r="GEF164" s="3"/>
      <c r="GEG164" s="3"/>
      <c r="GEH164" s="3"/>
      <c r="GEI164" s="3"/>
      <c r="GEJ164" s="3"/>
      <c r="GEK164" s="3"/>
      <c r="GEL164" s="3"/>
      <c r="GEM164" s="3"/>
      <c r="GEN164" s="3"/>
      <c r="GEO164" s="3"/>
      <c r="GEP164" s="3"/>
      <c r="GEQ164" s="3"/>
      <c r="GER164" s="3"/>
      <c r="GES164" s="3"/>
      <c r="GET164" s="3"/>
      <c r="GEU164" s="3"/>
      <c r="GEV164" s="3"/>
      <c r="GEW164" s="3"/>
      <c r="GEX164" s="3"/>
      <c r="GEY164" s="3"/>
      <c r="GEZ164" s="3"/>
      <c r="GFA164" s="3"/>
      <c r="GFB164" s="3"/>
      <c r="GFC164" s="3"/>
      <c r="GFD164" s="3"/>
      <c r="GFE164" s="3"/>
      <c r="GFF164" s="3"/>
      <c r="GFG164" s="3"/>
      <c r="GFH164" s="3"/>
      <c r="GFI164" s="3"/>
      <c r="GFJ164" s="3"/>
      <c r="GFK164" s="3"/>
      <c r="GFL164" s="3"/>
      <c r="GFM164" s="3"/>
      <c r="GFN164" s="3"/>
      <c r="GFO164" s="3"/>
      <c r="GFP164" s="3"/>
      <c r="GFQ164" s="3"/>
      <c r="GFR164" s="3"/>
      <c r="GFS164" s="3"/>
      <c r="GFT164" s="3"/>
      <c r="GFU164" s="3"/>
      <c r="GFV164" s="3"/>
      <c r="GFW164" s="3"/>
      <c r="GFX164" s="3"/>
      <c r="GFY164" s="3"/>
      <c r="GFZ164" s="3"/>
      <c r="GGA164" s="3"/>
      <c r="GGB164" s="3"/>
      <c r="GGC164" s="3"/>
      <c r="GGD164" s="3"/>
      <c r="GGE164" s="3"/>
      <c r="GGF164" s="3"/>
      <c r="GGG164" s="3"/>
      <c r="GGH164" s="3"/>
      <c r="GGI164" s="3"/>
      <c r="GGJ164" s="3"/>
      <c r="GGK164" s="3"/>
      <c r="GGL164" s="3"/>
      <c r="GGM164" s="3"/>
      <c r="GGN164" s="3"/>
      <c r="GGO164" s="3"/>
      <c r="GGP164" s="3"/>
      <c r="GGQ164" s="3"/>
      <c r="GGR164" s="3"/>
      <c r="GGS164" s="3"/>
      <c r="GGT164" s="3"/>
      <c r="GGU164" s="3"/>
      <c r="GGV164" s="3"/>
      <c r="GGW164" s="3"/>
      <c r="GGX164" s="3"/>
      <c r="GGY164" s="3"/>
      <c r="GGZ164" s="3"/>
      <c r="GHA164" s="3"/>
      <c r="GHB164" s="3"/>
      <c r="GHC164" s="3"/>
      <c r="GHD164" s="3"/>
      <c r="GHE164" s="3"/>
      <c r="GHF164" s="3"/>
      <c r="GHG164" s="3"/>
      <c r="GHH164" s="3"/>
      <c r="GHI164" s="3"/>
      <c r="GHJ164" s="3"/>
      <c r="GHK164" s="3"/>
      <c r="GHL164" s="3"/>
      <c r="GHM164" s="3"/>
      <c r="GHN164" s="3"/>
      <c r="GHO164" s="3"/>
      <c r="GHP164" s="3"/>
      <c r="GHQ164" s="3"/>
      <c r="GHR164" s="3"/>
      <c r="GHS164" s="3"/>
      <c r="GHT164" s="3"/>
      <c r="GHU164" s="3"/>
      <c r="GHV164" s="3"/>
      <c r="GHW164" s="3"/>
      <c r="GHX164" s="3"/>
      <c r="GHY164" s="3"/>
      <c r="GHZ164" s="3"/>
      <c r="GIA164" s="3"/>
      <c r="GIB164" s="3"/>
      <c r="GIC164" s="3"/>
      <c r="GID164" s="3"/>
      <c r="GIE164" s="3"/>
      <c r="GIF164" s="3"/>
      <c r="GIG164" s="3"/>
      <c r="GIH164" s="3"/>
      <c r="GII164" s="3"/>
      <c r="GIJ164" s="3"/>
      <c r="GIK164" s="3"/>
      <c r="GIL164" s="3"/>
      <c r="GIM164" s="3"/>
      <c r="GIN164" s="3"/>
      <c r="GIO164" s="3"/>
      <c r="GIP164" s="3"/>
      <c r="GIQ164" s="3"/>
      <c r="GIR164" s="3"/>
      <c r="GIS164" s="3"/>
      <c r="GIT164" s="3"/>
      <c r="GIU164" s="3"/>
      <c r="GIV164" s="3"/>
      <c r="GIW164" s="3"/>
      <c r="GIX164" s="3"/>
      <c r="GIY164" s="3"/>
      <c r="GIZ164" s="3"/>
      <c r="GJA164" s="3"/>
      <c r="GJB164" s="3"/>
      <c r="GJC164" s="3"/>
      <c r="GJD164" s="3"/>
      <c r="GJE164" s="3"/>
      <c r="GJF164" s="3"/>
      <c r="GJG164" s="3"/>
      <c r="GJH164" s="3"/>
      <c r="GJI164" s="3"/>
      <c r="GJJ164" s="3"/>
      <c r="GJK164" s="3"/>
      <c r="GJL164" s="3"/>
      <c r="GJM164" s="3"/>
      <c r="GJN164" s="3"/>
      <c r="GJO164" s="3"/>
      <c r="GJP164" s="3"/>
      <c r="GJQ164" s="3"/>
      <c r="GJR164" s="3"/>
      <c r="GJS164" s="3"/>
      <c r="GJT164" s="3"/>
      <c r="GJU164" s="3"/>
      <c r="GJV164" s="3"/>
      <c r="GJW164" s="3"/>
      <c r="GJX164" s="3"/>
      <c r="GJY164" s="3"/>
      <c r="GJZ164" s="3"/>
      <c r="GKA164" s="3"/>
      <c r="GKB164" s="3"/>
      <c r="GKC164" s="3"/>
      <c r="GKD164" s="3"/>
      <c r="GKE164" s="3"/>
      <c r="GKF164" s="3"/>
      <c r="GKG164" s="3"/>
      <c r="GKH164" s="3"/>
      <c r="GKI164" s="3"/>
      <c r="GKJ164" s="3"/>
      <c r="GKK164" s="3"/>
      <c r="GKL164" s="3"/>
      <c r="GKM164" s="3"/>
      <c r="GKN164" s="3"/>
      <c r="GKO164" s="3"/>
      <c r="GKP164" s="3"/>
      <c r="GKQ164" s="3"/>
      <c r="GKR164" s="3"/>
      <c r="GKS164" s="3"/>
      <c r="GKT164" s="3"/>
      <c r="GKU164" s="3"/>
      <c r="GKV164" s="3"/>
      <c r="GKW164" s="3"/>
      <c r="GKX164" s="3"/>
      <c r="GKY164" s="3"/>
      <c r="GKZ164" s="3"/>
      <c r="GLA164" s="3"/>
      <c r="GLB164" s="3"/>
      <c r="GLC164" s="3"/>
      <c r="GLD164" s="3"/>
      <c r="GLE164" s="3"/>
      <c r="GLF164" s="3"/>
      <c r="GLG164" s="3"/>
      <c r="GLH164" s="3"/>
      <c r="GLI164" s="3"/>
      <c r="GLJ164" s="3"/>
      <c r="GLK164" s="3"/>
      <c r="GLL164" s="3"/>
      <c r="GLM164" s="3"/>
      <c r="GLN164" s="3"/>
      <c r="GLO164" s="3"/>
      <c r="GLP164" s="3"/>
      <c r="GLQ164" s="3"/>
      <c r="GLR164" s="3"/>
      <c r="GLS164" s="3"/>
      <c r="GLT164" s="3"/>
      <c r="GLU164" s="3"/>
      <c r="GLV164" s="3"/>
      <c r="GLW164" s="3"/>
      <c r="GLX164" s="3"/>
      <c r="GLY164" s="3"/>
      <c r="GLZ164" s="3"/>
      <c r="GMA164" s="3"/>
      <c r="GMB164" s="3"/>
      <c r="GMC164" s="3"/>
      <c r="GMD164" s="3"/>
      <c r="GME164" s="3"/>
      <c r="GMF164" s="3"/>
      <c r="GMG164" s="3"/>
      <c r="GMH164" s="3"/>
      <c r="GMI164" s="3"/>
      <c r="GMJ164" s="3"/>
      <c r="GMK164" s="3"/>
      <c r="GML164" s="3"/>
      <c r="GMM164" s="3"/>
      <c r="GMN164" s="3"/>
      <c r="GMO164" s="3"/>
      <c r="GMP164" s="3"/>
      <c r="GMQ164" s="3"/>
      <c r="GMR164" s="3"/>
      <c r="GMS164" s="3"/>
      <c r="GMT164" s="3"/>
      <c r="GMU164" s="3"/>
      <c r="GMV164" s="3"/>
      <c r="GMW164" s="3"/>
      <c r="GMX164" s="3"/>
      <c r="GMY164" s="3"/>
      <c r="GMZ164" s="3"/>
      <c r="GNA164" s="3"/>
      <c r="GNB164" s="3"/>
      <c r="GNC164" s="3"/>
      <c r="GND164" s="3"/>
      <c r="GNE164" s="3"/>
      <c r="GNF164" s="3"/>
      <c r="GNG164" s="3"/>
      <c r="GNH164" s="3"/>
      <c r="GNI164" s="3"/>
      <c r="GNJ164" s="3"/>
      <c r="GNK164" s="3"/>
      <c r="GNL164" s="3"/>
      <c r="GNM164" s="3"/>
      <c r="GNN164" s="3"/>
      <c r="GNO164" s="3"/>
      <c r="GNP164" s="3"/>
      <c r="GNQ164" s="3"/>
      <c r="GNR164" s="3"/>
      <c r="GNS164" s="3"/>
      <c r="GNT164" s="3"/>
      <c r="GNU164" s="3"/>
      <c r="GNV164" s="3"/>
      <c r="GNW164" s="3"/>
      <c r="GNX164" s="3"/>
      <c r="GNY164" s="3"/>
      <c r="GNZ164" s="3"/>
      <c r="GOA164" s="3"/>
      <c r="GOB164" s="3"/>
      <c r="GOC164" s="3"/>
      <c r="GOD164" s="3"/>
      <c r="GOE164" s="3"/>
      <c r="GOF164" s="3"/>
      <c r="GOG164" s="3"/>
      <c r="GOH164" s="3"/>
      <c r="GOI164" s="3"/>
      <c r="GOJ164" s="3"/>
      <c r="GOK164" s="3"/>
      <c r="GOL164" s="3"/>
      <c r="GOM164" s="3"/>
      <c r="GON164" s="3"/>
      <c r="GOO164" s="3"/>
      <c r="GOP164" s="3"/>
      <c r="GOQ164" s="3"/>
      <c r="GOR164" s="3"/>
      <c r="GOS164" s="3"/>
      <c r="GOT164" s="3"/>
      <c r="GOU164" s="3"/>
      <c r="GOV164" s="3"/>
      <c r="GOW164" s="3"/>
      <c r="GOX164" s="3"/>
      <c r="GOY164" s="3"/>
      <c r="GOZ164" s="3"/>
      <c r="GPA164" s="3"/>
      <c r="GPB164" s="3"/>
      <c r="GPC164" s="3"/>
      <c r="GPD164" s="3"/>
      <c r="GPE164" s="3"/>
      <c r="GPF164" s="3"/>
      <c r="GPG164" s="3"/>
      <c r="GPH164" s="3"/>
      <c r="GPI164" s="3"/>
      <c r="GPJ164" s="3"/>
      <c r="GPK164" s="3"/>
      <c r="GPL164" s="3"/>
      <c r="GPM164" s="3"/>
      <c r="GPN164" s="3"/>
      <c r="GPO164" s="3"/>
      <c r="GPP164" s="3"/>
      <c r="GPQ164" s="3"/>
      <c r="GPR164" s="3"/>
      <c r="GPS164" s="3"/>
      <c r="GPT164" s="3"/>
      <c r="GPU164" s="3"/>
      <c r="GPV164" s="3"/>
      <c r="GPW164" s="3"/>
      <c r="GPX164" s="3"/>
      <c r="GPY164" s="3"/>
      <c r="GPZ164" s="3"/>
      <c r="GQA164" s="3"/>
      <c r="GQB164" s="3"/>
      <c r="GQC164" s="3"/>
      <c r="GQD164" s="3"/>
      <c r="GQE164" s="3"/>
      <c r="GQF164" s="3"/>
      <c r="GQG164" s="3"/>
      <c r="GQH164" s="3"/>
      <c r="GQI164" s="3"/>
      <c r="GQJ164" s="3"/>
      <c r="GQK164" s="3"/>
      <c r="GQL164" s="3"/>
      <c r="GQM164" s="3"/>
      <c r="GQN164" s="3"/>
      <c r="GQO164" s="3"/>
      <c r="GQP164" s="3"/>
      <c r="GQQ164" s="3"/>
      <c r="GQR164" s="3"/>
      <c r="GQS164" s="3"/>
      <c r="GQT164" s="3"/>
      <c r="GQU164" s="3"/>
      <c r="GQV164" s="3"/>
      <c r="GQW164" s="3"/>
      <c r="GQX164" s="3"/>
      <c r="GQY164" s="3"/>
      <c r="GQZ164" s="3"/>
      <c r="GRA164" s="3"/>
      <c r="GRB164" s="3"/>
      <c r="GRC164" s="3"/>
      <c r="GRD164" s="3"/>
      <c r="GRE164" s="3"/>
      <c r="GRF164" s="3"/>
      <c r="GRG164" s="3"/>
      <c r="GRH164" s="3"/>
      <c r="GRI164" s="3"/>
      <c r="GRJ164" s="3"/>
      <c r="GRK164" s="3"/>
      <c r="GRL164" s="3"/>
      <c r="GRM164" s="3"/>
      <c r="GRN164" s="3"/>
      <c r="GRO164" s="3"/>
      <c r="GRP164" s="3"/>
      <c r="GRQ164" s="3"/>
      <c r="GRR164" s="3"/>
      <c r="GRS164" s="3"/>
      <c r="GRT164" s="3"/>
      <c r="GRU164" s="3"/>
      <c r="GRV164" s="3"/>
      <c r="GRW164" s="3"/>
      <c r="GRX164" s="3"/>
      <c r="GRY164" s="3"/>
      <c r="GRZ164" s="3"/>
      <c r="GSA164" s="3"/>
      <c r="GSB164" s="3"/>
      <c r="GSC164" s="3"/>
      <c r="GSD164" s="3"/>
      <c r="GSE164" s="3"/>
      <c r="GSF164" s="3"/>
      <c r="GSG164" s="3"/>
      <c r="GSH164" s="3"/>
      <c r="GSI164" s="3"/>
      <c r="GSJ164" s="3"/>
      <c r="GSK164" s="3"/>
      <c r="GSL164" s="3"/>
      <c r="GSM164" s="3"/>
      <c r="GSN164" s="3"/>
      <c r="GSO164" s="3"/>
      <c r="GSP164" s="3"/>
      <c r="GSQ164" s="3"/>
      <c r="GSR164" s="3"/>
      <c r="GSS164" s="3"/>
      <c r="GST164" s="3"/>
      <c r="GSU164" s="3"/>
      <c r="GSV164" s="3"/>
      <c r="GSW164" s="3"/>
      <c r="GSX164" s="3"/>
      <c r="GSY164" s="3"/>
      <c r="GSZ164" s="3"/>
      <c r="GTA164" s="3"/>
      <c r="GTB164" s="3"/>
      <c r="GTC164" s="3"/>
      <c r="GTD164" s="3"/>
      <c r="GTE164" s="3"/>
      <c r="GTF164" s="3"/>
      <c r="GTG164" s="3"/>
      <c r="GTH164" s="3"/>
      <c r="GTI164" s="3"/>
      <c r="GTJ164" s="3"/>
      <c r="GTK164" s="3"/>
      <c r="GTL164" s="3"/>
      <c r="GTM164" s="3"/>
      <c r="GTN164" s="3"/>
      <c r="GTO164" s="3"/>
      <c r="GTP164" s="3"/>
      <c r="GTQ164" s="3"/>
      <c r="GTR164" s="3"/>
      <c r="GTS164" s="3"/>
      <c r="GTT164" s="3"/>
      <c r="GTU164" s="3"/>
      <c r="GTV164" s="3"/>
      <c r="GTW164" s="3"/>
      <c r="GTX164" s="3"/>
      <c r="GTY164" s="3"/>
      <c r="GTZ164" s="3"/>
      <c r="GUA164" s="3"/>
      <c r="GUB164" s="3"/>
      <c r="GUC164" s="3"/>
      <c r="GUD164" s="3"/>
      <c r="GUE164" s="3"/>
      <c r="GUF164" s="3"/>
      <c r="GUG164" s="3"/>
      <c r="GUH164" s="3"/>
      <c r="GUI164" s="3"/>
      <c r="GUJ164" s="3"/>
      <c r="GUK164" s="3"/>
      <c r="GUL164" s="3"/>
      <c r="GUM164" s="3"/>
      <c r="GUN164" s="3"/>
      <c r="GUO164" s="3"/>
      <c r="GUP164" s="3"/>
      <c r="GUQ164" s="3"/>
      <c r="GUR164" s="3"/>
      <c r="GUS164" s="3"/>
      <c r="GUT164" s="3"/>
      <c r="GUU164" s="3"/>
      <c r="GUV164" s="3"/>
      <c r="GUW164" s="3"/>
      <c r="GUX164" s="3"/>
      <c r="GUY164" s="3"/>
      <c r="GUZ164" s="3"/>
      <c r="GVA164" s="3"/>
      <c r="GVB164" s="3"/>
      <c r="GVC164" s="3"/>
      <c r="GVD164" s="3"/>
      <c r="GVE164" s="3"/>
      <c r="GVF164" s="3"/>
      <c r="GVG164" s="3"/>
      <c r="GVH164" s="3"/>
      <c r="GVI164" s="3"/>
      <c r="GVJ164" s="3"/>
      <c r="GVK164" s="3"/>
      <c r="GVL164" s="3"/>
      <c r="GVM164" s="3"/>
      <c r="GVN164" s="3"/>
      <c r="GVO164" s="3"/>
      <c r="GVP164" s="3"/>
      <c r="GVQ164" s="3"/>
      <c r="GVR164" s="3"/>
      <c r="GVS164" s="3"/>
      <c r="GVT164" s="3"/>
      <c r="GVU164" s="3"/>
      <c r="GVV164" s="3"/>
      <c r="GVW164" s="3"/>
      <c r="GVX164" s="3"/>
      <c r="GVY164" s="3"/>
      <c r="GVZ164" s="3"/>
      <c r="GWA164" s="3"/>
      <c r="GWB164" s="3"/>
      <c r="GWC164" s="3"/>
      <c r="GWD164" s="3"/>
      <c r="GWE164" s="3"/>
      <c r="GWF164" s="3"/>
      <c r="GWG164" s="3"/>
      <c r="GWH164" s="3"/>
      <c r="GWI164" s="3"/>
      <c r="GWJ164" s="3"/>
      <c r="GWK164" s="3"/>
      <c r="GWL164" s="3"/>
      <c r="GWM164" s="3"/>
      <c r="GWN164" s="3"/>
      <c r="GWO164" s="3"/>
      <c r="GWP164" s="3"/>
      <c r="GWQ164" s="3"/>
      <c r="GWR164" s="3"/>
      <c r="GWS164" s="3"/>
      <c r="GWT164" s="3"/>
      <c r="GWU164" s="3"/>
      <c r="GWV164" s="3"/>
      <c r="GWW164" s="3"/>
      <c r="GWX164" s="3"/>
      <c r="GWY164" s="3"/>
      <c r="GWZ164" s="3"/>
      <c r="GXA164" s="3"/>
      <c r="GXB164" s="3"/>
      <c r="GXC164" s="3"/>
      <c r="GXD164" s="3"/>
      <c r="GXE164" s="3"/>
      <c r="GXF164" s="3"/>
      <c r="GXG164" s="3"/>
      <c r="GXH164" s="3"/>
      <c r="GXI164" s="3"/>
      <c r="GXJ164" s="3"/>
      <c r="GXK164" s="3"/>
      <c r="GXL164" s="3"/>
      <c r="GXM164" s="3"/>
      <c r="GXN164" s="3"/>
      <c r="GXO164" s="3"/>
      <c r="GXP164" s="3"/>
      <c r="GXQ164" s="3"/>
      <c r="GXR164" s="3"/>
      <c r="GXS164" s="3"/>
      <c r="GXT164" s="3"/>
      <c r="GXU164" s="3"/>
      <c r="GXV164" s="3"/>
      <c r="GXW164" s="3"/>
      <c r="GXX164" s="3"/>
      <c r="GXY164" s="3"/>
      <c r="GXZ164" s="3"/>
      <c r="GYA164" s="3"/>
      <c r="GYB164" s="3"/>
      <c r="GYC164" s="3"/>
      <c r="GYD164" s="3"/>
      <c r="GYE164" s="3"/>
      <c r="GYF164" s="3"/>
      <c r="GYG164" s="3"/>
      <c r="GYH164" s="3"/>
      <c r="GYI164" s="3"/>
      <c r="GYJ164" s="3"/>
      <c r="GYK164" s="3"/>
      <c r="GYL164" s="3"/>
      <c r="GYM164" s="3"/>
      <c r="GYN164" s="3"/>
      <c r="GYO164" s="3"/>
      <c r="GYP164" s="3"/>
      <c r="GYQ164" s="3"/>
      <c r="GYR164" s="3"/>
      <c r="GYS164" s="3"/>
      <c r="GYT164" s="3"/>
      <c r="GYU164" s="3"/>
      <c r="GYV164" s="3"/>
      <c r="GYW164" s="3"/>
      <c r="GYX164" s="3"/>
      <c r="GYY164" s="3"/>
      <c r="GYZ164" s="3"/>
      <c r="GZA164" s="3"/>
      <c r="GZB164" s="3"/>
      <c r="GZC164" s="3"/>
      <c r="GZD164" s="3"/>
      <c r="GZE164" s="3"/>
      <c r="GZF164" s="3"/>
      <c r="GZG164" s="3"/>
      <c r="GZH164" s="3"/>
      <c r="GZI164" s="3"/>
      <c r="GZJ164" s="3"/>
      <c r="GZK164" s="3"/>
      <c r="GZL164" s="3"/>
      <c r="GZM164" s="3"/>
      <c r="GZN164" s="3"/>
      <c r="GZO164" s="3"/>
      <c r="GZP164" s="3"/>
      <c r="GZQ164" s="3"/>
      <c r="GZR164" s="3"/>
      <c r="GZS164" s="3"/>
      <c r="GZT164" s="3"/>
      <c r="GZU164" s="3"/>
      <c r="GZV164" s="3"/>
      <c r="GZW164" s="3"/>
      <c r="GZX164" s="3"/>
      <c r="GZY164" s="3"/>
      <c r="GZZ164" s="3"/>
      <c r="HAA164" s="3"/>
      <c r="HAB164" s="3"/>
      <c r="HAC164" s="3"/>
      <c r="HAD164" s="3"/>
      <c r="HAE164" s="3"/>
      <c r="HAF164" s="3"/>
      <c r="HAG164" s="3"/>
      <c r="HAH164" s="3"/>
      <c r="HAI164" s="3"/>
      <c r="HAJ164" s="3"/>
      <c r="HAK164" s="3"/>
      <c r="HAL164" s="3"/>
      <c r="HAM164" s="3"/>
      <c r="HAN164" s="3"/>
      <c r="HAO164" s="3"/>
      <c r="HAP164" s="3"/>
      <c r="HAQ164" s="3"/>
      <c r="HAR164" s="3"/>
      <c r="HAS164" s="3"/>
      <c r="HAT164" s="3"/>
      <c r="HAU164" s="3"/>
      <c r="HAV164" s="3"/>
      <c r="HAW164" s="3"/>
      <c r="HAX164" s="3"/>
      <c r="HAY164" s="3"/>
      <c r="HAZ164" s="3"/>
      <c r="HBA164" s="3"/>
      <c r="HBB164" s="3"/>
      <c r="HBC164" s="3"/>
      <c r="HBD164" s="3"/>
      <c r="HBE164" s="3"/>
      <c r="HBF164" s="3"/>
      <c r="HBG164" s="3"/>
      <c r="HBH164" s="3"/>
      <c r="HBI164" s="3"/>
      <c r="HBJ164" s="3"/>
      <c r="HBK164" s="3"/>
      <c r="HBL164" s="3"/>
      <c r="HBM164" s="3"/>
      <c r="HBN164" s="3"/>
      <c r="HBO164" s="3"/>
      <c r="HBP164" s="3"/>
      <c r="HBQ164" s="3"/>
      <c r="HBR164" s="3"/>
      <c r="HBS164" s="3"/>
      <c r="HBT164" s="3"/>
      <c r="HBU164" s="3"/>
      <c r="HBV164" s="3"/>
      <c r="HBW164" s="3"/>
      <c r="HBX164" s="3"/>
      <c r="HBY164" s="3"/>
      <c r="HBZ164" s="3"/>
      <c r="HCA164" s="3"/>
      <c r="HCB164" s="3"/>
      <c r="HCC164" s="3"/>
      <c r="HCD164" s="3"/>
      <c r="HCE164" s="3"/>
      <c r="HCF164" s="3"/>
      <c r="HCG164" s="3"/>
      <c r="HCH164" s="3"/>
      <c r="HCI164" s="3"/>
      <c r="HCJ164" s="3"/>
      <c r="HCK164" s="3"/>
      <c r="HCL164" s="3"/>
      <c r="HCM164" s="3"/>
      <c r="HCN164" s="3"/>
      <c r="HCO164" s="3"/>
      <c r="HCP164" s="3"/>
      <c r="HCQ164" s="3"/>
      <c r="HCR164" s="3"/>
      <c r="HCS164" s="3"/>
      <c r="HCT164" s="3"/>
      <c r="HCU164" s="3"/>
      <c r="HCV164" s="3"/>
      <c r="HCW164" s="3"/>
      <c r="HCX164" s="3"/>
      <c r="HCY164" s="3"/>
      <c r="HCZ164" s="3"/>
      <c r="HDA164" s="3"/>
      <c r="HDB164" s="3"/>
      <c r="HDC164" s="3"/>
      <c r="HDD164" s="3"/>
      <c r="HDE164" s="3"/>
      <c r="HDF164" s="3"/>
      <c r="HDG164" s="3"/>
      <c r="HDH164" s="3"/>
      <c r="HDI164" s="3"/>
      <c r="HDJ164" s="3"/>
      <c r="HDK164" s="3"/>
      <c r="HDL164" s="3"/>
      <c r="HDM164" s="3"/>
      <c r="HDN164" s="3"/>
      <c r="HDO164" s="3"/>
      <c r="HDP164" s="3"/>
      <c r="HDQ164" s="3"/>
      <c r="HDR164" s="3"/>
      <c r="HDS164" s="3"/>
      <c r="HDT164" s="3"/>
      <c r="HDU164" s="3"/>
      <c r="HDV164" s="3"/>
      <c r="HDW164" s="3"/>
      <c r="HDX164" s="3"/>
      <c r="HDY164" s="3"/>
      <c r="HDZ164" s="3"/>
      <c r="HEA164" s="3"/>
      <c r="HEB164" s="3"/>
      <c r="HEC164" s="3"/>
      <c r="HED164" s="3"/>
      <c r="HEE164" s="3"/>
      <c r="HEF164" s="3"/>
      <c r="HEG164" s="3"/>
      <c r="HEH164" s="3"/>
      <c r="HEI164" s="3"/>
      <c r="HEJ164" s="3"/>
      <c r="HEK164" s="3"/>
      <c r="HEL164" s="3"/>
      <c r="HEM164" s="3"/>
      <c r="HEN164" s="3"/>
      <c r="HEO164" s="3"/>
      <c r="HEP164" s="3"/>
      <c r="HEQ164" s="3"/>
      <c r="HER164" s="3"/>
      <c r="HES164" s="3"/>
      <c r="HET164" s="3"/>
      <c r="HEU164" s="3"/>
      <c r="HEV164" s="3"/>
      <c r="HEW164" s="3"/>
      <c r="HEX164" s="3"/>
      <c r="HEY164" s="3"/>
      <c r="HEZ164" s="3"/>
      <c r="HFA164" s="3"/>
      <c r="HFB164" s="3"/>
      <c r="HFC164" s="3"/>
      <c r="HFD164" s="3"/>
      <c r="HFE164" s="3"/>
      <c r="HFF164" s="3"/>
      <c r="HFG164" s="3"/>
      <c r="HFH164" s="3"/>
      <c r="HFI164" s="3"/>
      <c r="HFJ164" s="3"/>
      <c r="HFK164" s="3"/>
      <c r="HFL164" s="3"/>
      <c r="HFM164" s="3"/>
      <c r="HFN164" s="3"/>
      <c r="HFO164" s="3"/>
      <c r="HFP164" s="3"/>
      <c r="HFQ164" s="3"/>
      <c r="HFR164" s="3"/>
      <c r="HFS164" s="3"/>
      <c r="HFT164" s="3"/>
      <c r="HFU164" s="3"/>
      <c r="HFV164" s="3"/>
      <c r="HFW164" s="3"/>
      <c r="HFX164" s="3"/>
      <c r="HFY164" s="3"/>
      <c r="HFZ164" s="3"/>
      <c r="HGA164" s="3"/>
      <c r="HGB164" s="3"/>
      <c r="HGC164" s="3"/>
      <c r="HGD164" s="3"/>
      <c r="HGE164" s="3"/>
      <c r="HGF164" s="3"/>
      <c r="HGG164" s="3"/>
      <c r="HGH164" s="3"/>
      <c r="HGI164" s="3"/>
      <c r="HGJ164" s="3"/>
      <c r="HGK164" s="3"/>
      <c r="HGL164" s="3"/>
      <c r="HGM164" s="3"/>
      <c r="HGN164" s="3"/>
      <c r="HGO164" s="3"/>
      <c r="HGP164" s="3"/>
      <c r="HGQ164" s="3"/>
      <c r="HGR164" s="3"/>
      <c r="HGS164" s="3"/>
      <c r="HGT164" s="3"/>
      <c r="HGU164" s="3"/>
      <c r="HGV164" s="3"/>
      <c r="HGW164" s="3"/>
      <c r="HGX164" s="3"/>
      <c r="HGY164" s="3"/>
      <c r="HGZ164" s="3"/>
      <c r="HHA164" s="3"/>
      <c r="HHB164" s="3"/>
      <c r="HHC164" s="3"/>
      <c r="HHD164" s="3"/>
      <c r="HHE164" s="3"/>
      <c r="HHF164" s="3"/>
      <c r="HHG164" s="3"/>
      <c r="HHH164" s="3"/>
      <c r="HHI164" s="3"/>
      <c r="HHJ164" s="3"/>
      <c r="HHK164" s="3"/>
      <c r="HHL164" s="3"/>
      <c r="HHM164" s="3"/>
      <c r="HHN164" s="3"/>
      <c r="HHO164" s="3"/>
      <c r="HHP164" s="3"/>
      <c r="HHQ164" s="3"/>
      <c r="HHR164" s="3"/>
      <c r="HHS164" s="3"/>
      <c r="HHT164" s="3"/>
      <c r="HHU164" s="3"/>
      <c r="HHV164" s="3"/>
      <c r="HHW164" s="3"/>
      <c r="HHX164" s="3"/>
      <c r="HHY164" s="3"/>
      <c r="HHZ164" s="3"/>
      <c r="HIA164" s="3"/>
      <c r="HIB164" s="3"/>
      <c r="HIC164" s="3"/>
      <c r="HID164" s="3"/>
      <c r="HIE164" s="3"/>
      <c r="HIF164" s="3"/>
      <c r="HIG164" s="3"/>
      <c r="HIH164" s="3"/>
      <c r="HII164" s="3"/>
      <c r="HIJ164" s="3"/>
      <c r="HIK164" s="3"/>
      <c r="HIL164" s="3"/>
      <c r="HIM164" s="3"/>
      <c r="HIN164" s="3"/>
      <c r="HIO164" s="3"/>
      <c r="HIP164" s="3"/>
      <c r="HIQ164" s="3"/>
      <c r="HIR164" s="3"/>
      <c r="HIS164" s="3"/>
      <c r="HIT164" s="3"/>
      <c r="HIU164" s="3"/>
      <c r="HIV164" s="3"/>
      <c r="HIW164" s="3"/>
      <c r="HIX164" s="3"/>
      <c r="HIY164" s="3"/>
      <c r="HIZ164" s="3"/>
      <c r="HJA164" s="3"/>
      <c r="HJB164" s="3"/>
      <c r="HJC164" s="3"/>
      <c r="HJD164" s="3"/>
      <c r="HJE164" s="3"/>
      <c r="HJF164" s="3"/>
      <c r="HJG164" s="3"/>
      <c r="HJH164" s="3"/>
      <c r="HJI164" s="3"/>
      <c r="HJJ164" s="3"/>
      <c r="HJK164" s="3"/>
      <c r="HJL164" s="3"/>
      <c r="HJM164" s="3"/>
      <c r="HJN164" s="3"/>
      <c r="HJO164" s="3"/>
      <c r="HJP164" s="3"/>
      <c r="HJQ164" s="3"/>
      <c r="HJR164" s="3"/>
      <c r="HJS164" s="3"/>
      <c r="HJT164" s="3"/>
      <c r="HJU164" s="3"/>
      <c r="HJV164" s="3"/>
      <c r="HJW164" s="3"/>
      <c r="HJX164" s="3"/>
      <c r="HJY164" s="3"/>
      <c r="HJZ164" s="3"/>
      <c r="HKA164" s="3"/>
      <c r="HKB164" s="3"/>
      <c r="HKC164" s="3"/>
      <c r="HKD164" s="3"/>
      <c r="HKE164" s="3"/>
      <c r="HKF164" s="3"/>
      <c r="HKG164" s="3"/>
      <c r="HKH164" s="3"/>
      <c r="HKI164" s="3"/>
      <c r="HKJ164" s="3"/>
      <c r="HKK164" s="3"/>
      <c r="HKL164" s="3"/>
      <c r="HKM164" s="3"/>
      <c r="HKN164" s="3"/>
      <c r="HKO164" s="3"/>
      <c r="HKP164" s="3"/>
      <c r="HKQ164" s="3"/>
      <c r="HKR164" s="3"/>
      <c r="HKS164" s="3"/>
      <c r="HKT164" s="3"/>
      <c r="HKU164" s="3"/>
      <c r="HKV164" s="3"/>
      <c r="HKW164" s="3"/>
      <c r="HKX164" s="3"/>
      <c r="HKY164" s="3"/>
      <c r="HKZ164" s="3"/>
      <c r="HLA164" s="3"/>
      <c r="HLB164" s="3"/>
      <c r="HLC164" s="3"/>
      <c r="HLD164" s="3"/>
      <c r="HLE164" s="3"/>
      <c r="HLF164" s="3"/>
      <c r="HLG164" s="3"/>
      <c r="HLH164" s="3"/>
      <c r="HLI164" s="3"/>
      <c r="HLJ164" s="3"/>
      <c r="HLK164" s="3"/>
      <c r="HLL164" s="3"/>
      <c r="HLM164" s="3"/>
      <c r="HLN164" s="3"/>
      <c r="HLO164" s="3"/>
      <c r="HLP164" s="3"/>
      <c r="HLQ164" s="3"/>
      <c r="HLR164" s="3"/>
      <c r="HLS164" s="3"/>
      <c r="HLT164" s="3"/>
      <c r="HLU164" s="3"/>
      <c r="HLV164" s="3"/>
      <c r="HLW164" s="3"/>
      <c r="HLX164" s="3"/>
      <c r="HLY164" s="3"/>
      <c r="HLZ164" s="3"/>
      <c r="HMA164" s="3"/>
      <c r="HMB164" s="3"/>
      <c r="HMC164" s="3"/>
      <c r="HMD164" s="3"/>
      <c r="HME164" s="3"/>
      <c r="HMF164" s="3"/>
      <c r="HMG164" s="3"/>
      <c r="HMH164" s="3"/>
      <c r="HMI164" s="3"/>
      <c r="HMJ164" s="3"/>
      <c r="HMK164" s="3"/>
      <c r="HML164" s="3"/>
      <c r="HMM164" s="3"/>
      <c r="HMN164" s="3"/>
      <c r="HMO164" s="3"/>
      <c r="HMP164" s="3"/>
      <c r="HMQ164" s="3"/>
      <c r="HMR164" s="3"/>
      <c r="HMS164" s="3"/>
      <c r="HMT164" s="3"/>
      <c r="HMU164" s="3"/>
      <c r="HMV164" s="3"/>
      <c r="HMW164" s="3"/>
      <c r="HMX164" s="3"/>
      <c r="HMY164" s="3"/>
      <c r="HMZ164" s="3"/>
      <c r="HNA164" s="3"/>
      <c r="HNB164" s="3"/>
      <c r="HNC164" s="3"/>
      <c r="HND164" s="3"/>
      <c r="HNE164" s="3"/>
      <c r="HNF164" s="3"/>
      <c r="HNG164" s="3"/>
      <c r="HNH164" s="3"/>
      <c r="HNI164" s="3"/>
      <c r="HNJ164" s="3"/>
      <c r="HNK164" s="3"/>
      <c r="HNL164" s="3"/>
      <c r="HNM164" s="3"/>
      <c r="HNN164" s="3"/>
      <c r="HNO164" s="3"/>
      <c r="HNP164" s="3"/>
      <c r="HNQ164" s="3"/>
      <c r="HNR164" s="3"/>
      <c r="HNS164" s="3"/>
      <c r="HNT164" s="3"/>
      <c r="HNU164" s="3"/>
      <c r="HNV164" s="3"/>
      <c r="HNW164" s="3"/>
      <c r="HNX164" s="3"/>
      <c r="HNY164" s="3"/>
      <c r="HNZ164" s="3"/>
      <c r="HOA164" s="3"/>
      <c r="HOB164" s="3"/>
      <c r="HOC164" s="3"/>
      <c r="HOD164" s="3"/>
      <c r="HOE164" s="3"/>
      <c r="HOF164" s="3"/>
      <c r="HOG164" s="3"/>
      <c r="HOH164" s="3"/>
      <c r="HOI164" s="3"/>
      <c r="HOJ164" s="3"/>
      <c r="HOK164" s="3"/>
      <c r="HOL164" s="3"/>
      <c r="HOM164" s="3"/>
      <c r="HON164" s="3"/>
      <c r="HOO164" s="3"/>
      <c r="HOP164" s="3"/>
      <c r="HOQ164" s="3"/>
      <c r="HOR164" s="3"/>
      <c r="HOS164" s="3"/>
      <c r="HOT164" s="3"/>
      <c r="HOU164" s="3"/>
      <c r="HOV164" s="3"/>
      <c r="HOW164" s="3"/>
      <c r="HOX164" s="3"/>
      <c r="HOY164" s="3"/>
      <c r="HOZ164" s="3"/>
      <c r="HPA164" s="3"/>
      <c r="HPB164" s="3"/>
      <c r="HPC164" s="3"/>
      <c r="HPD164" s="3"/>
      <c r="HPE164" s="3"/>
      <c r="HPF164" s="3"/>
      <c r="HPG164" s="3"/>
      <c r="HPH164" s="3"/>
      <c r="HPI164" s="3"/>
      <c r="HPJ164" s="3"/>
      <c r="HPK164" s="3"/>
      <c r="HPL164" s="3"/>
      <c r="HPM164" s="3"/>
      <c r="HPN164" s="3"/>
      <c r="HPO164" s="3"/>
      <c r="HPP164" s="3"/>
      <c r="HPQ164" s="3"/>
      <c r="HPR164" s="3"/>
      <c r="HPS164" s="3"/>
      <c r="HPT164" s="3"/>
      <c r="HPU164" s="3"/>
      <c r="HPV164" s="3"/>
      <c r="HPW164" s="3"/>
      <c r="HPX164" s="3"/>
      <c r="HPY164" s="3"/>
      <c r="HPZ164" s="3"/>
      <c r="HQA164" s="3"/>
      <c r="HQB164" s="3"/>
      <c r="HQC164" s="3"/>
      <c r="HQD164" s="3"/>
      <c r="HQE164" s="3"/>
      <c r="HQF164" s="3"/>
      <c r="HQG164" s="3"/>
      <c r="HQH164" s="3"/>
      <c r="HQI164" s="3"/>
      <c r="HQJ164" s="3"/>
      <c r="HQK164" s="3"/>
      <c r="HQL164" s="3"/>
      <c r="HQM164" s="3"/>
      <c r="HQN164" s="3"/>
      <c r="HQO164" s="3"/>
      <c r="HQP164" s="3"/>
      <c r="HQQ164" s="3"/>
      <c r="HQR164" s="3"/>
      <c r="HQS164" s="3"/>
      <c r="HQT164" s="3"/>
      <c r="HQU164" s="3"/>
      <c r="HQV164" s="3"/>
      <c r="HQW164" s="3"/>
      <c r="HQX164" s="3"/>
      <c r="HQY164" s="3"/>
      <c r="HQZ164" s="3"/>
      <c r="HRA164" s="3"/>
      <c r="HRB164" s="3"/>
      <c r="HRC164" s="3"/>
      <c r="HRD164" s="3"/>
      <c r="HRE164" s="3"/>
      <c r="HRF164" s="3"/>
      <c r="HRG164" s="3"/>
      <c r="HRH164" s="3"/>
      <c r="HRI164" s="3"/>
      <c r="HRJ164" s="3"/>
      <c r="HRK164" s="3"/>
      <c r="HRL164" s="3"/>
      <c r="HRM164" s="3"/>
      <c r="HRN164" s="3"/>
      <c r="HRO164" s="3"/>
      <c r="HRP164" s="3"/>
      <c r="HRQ164" s="3"/>
      <c r="HRR164" s="3"/>
      <c r="HRS164" s="3"/>
      <c r="HRT164" s="3"/>
      <c r="HRU164" s="3"/>
      <c r="HRV164" s="3"/>
      <c r="HRW164" s="3"/>
      <c r="HRX164" s="3"/>
      <c r="HRY164" s="3"/>
      <c r="HRZ164" s="3"/>
      <c r="HSA164" s="3"/>
      <c r="HSB164" s="3"/>
      <c r="HSC164" s="3"/>
      <c r="HSD164" s="3"/>
      <c r="HSE164" s="3"/>
      <c r="HSF164" s="3"/>
      <c r="HSG164" s="3"/>
      <c r="HSH164" s="3"/>
      <c r="HSI164" s="3"/>
      <c r="HSJ164" s="3"/>
      <c r="HSK164" s="3"/>
      <c r="HSL164" s="3"/>
      <c r="HSM164" s="3"/>
      <c r="HSN164" s="3"/>
      <c r="HSO164" s="3"/>
      <c r="HSP164" s="3"/>
      <c r="HSQ164" s="3"/>
      <c r="HSR164" s="3"/>
      <c r="HSS164" s="3"/>
      <c r="HST164" s="3"/>
      <c r="HSU164" s="3"/>
      <c r="HSV164" s="3"/>
      <c r="HSW164" s="3"/>
      <c r="HSX164" s="3"/>
      <c r="HSY164" s="3"/>
      <c r="HSZ164" s="3"/>
      <c r="HTA164" s="3"/>
      <c r="HTB164" s="3"/>
      <c r="HTC164" s="3"/>
      <c r="HTD164" s="3"/>
      <c r="HTE164" s="3"/>
      <c r="HTF164" s="3"/>
      <c r="HTG164" s="3"/>
      <c r="HTH164" s="3"/>
      <c r="HTI164" s="3"/>
      <c r="HTJ164" s="3"/>
      <c r="HTK164" s="3"/>
      <c r="HTL164" s="3"/>
      <c r="HTM164" s="3"/>
      <c r="HTN164" s="3"/>
      <c r="HTO164" s="3"/>
      <c r="HTP164" s="3"/>
      <c r="HTQ164" s="3"/>
      <c r="HTR164" s="3"/>
      <c r="HTS164" s="3"/>
      <c r="HTT164" s="3"/>
      <c r="HTU164" s="3"/>
      <c r="HTV164" s="3"/>
      <c r="HTW164" s="3"/>
      <c r="HTX164" s="3"/>
      <c r="HTY164" s="3"/>
      <c r="HTZ164" s="3"/>
      <c r="HUA164" s="3"/>
      <c r="HUB164" s="3"/>
      <c r="HUC164" s="3"/>
      <c r="HUD164" s="3"/>
      <c r="HUE164" s="3"/>
      <c r="HUF164" s="3"/>
      <c r="HUG164" s="3"/>
      <c r="HUH164" s="3"/>
      <c r="HUI164" s="3"/>
      <c r="HUJ164" s="3"/>
      <c r="HUK164" s="3"/>
      <c r="HUL164" s="3"/>
      <c r="HUM164" s="3"/>
      <c r="HUN164" s="3"/>
      <c r="HUO164" s="3"/>
      <c r="HUP164" s="3"/>
      <c r="HUQ164" s="3"/>
      <c r="HUR164" s="3"/>
      <c r="HUS164" s="3"/>
      <c r="HUT164" s="3"/>
      <c r="HUU164" s="3"/>
      <c r="HUV164" s="3"/>
      <c r="HUW164" s="3"/>
      <c r="HUX164" s="3"/>
      <c r="HUY164" s="3"/>
      <c r="HUZ164" s="3"/>
      <c r="HVA164" s="3"/>
      <c r="HVB164" s="3"/>
      <c r="HVC164" s="3"/>
      <c r="HVD164" s="3"/>
      <c r="HVE164" s="3"/>
      <c r="HVF164" s="3"/>
      <c r="HVG164" s="3"/>
      <c r="HVH164" s="3"/>
      <c r="HVI164" s="3"/>
      <c r="HVJ164" s="3"/>
      <c r="HVK164" s="3"/>
      <c r="HVL164" s="3"/>
      <c r="HVM164" s="3"/>
      <c r="HVN164" s="3"/>
      <c r="HVO164" s="3"/>
      <c r="HVP164" s="3"/>
      <c r="HVQ164" s="3"/>
      <c r="HVR164" s="3"/>
      <c r="HVS164" s="3"/>
      <c r="HVT164" s="3"/>
      <c r="HVU164" s="3"/>
      <c r="HVV164" s="3"/>
      <c r="HVW164" s="3"/>
      <c r="HVX164" s="3"/>
      <c r="HVY164" s="3"/>
      <c r="HVZ164" s="3"/>
      <c r="HWA164" s="3"/>
      <c r="HWB164" s="3"/>
      <c r="HWC164" s="3"/>
      <c r="HWD164" s="3"/>
      <c r="HWE164" s="3"/>
      <c r="HWF164" s="3"/>
      <c r="HWG164" s="3"/>
      <c r="HWH164" s="3"/>
      <c r="HWI164" s="3"/>
      <c r="HWJ164" s="3"/>
      <c r="HWK164" s="3"/>
      <c r="HWL164" s="3"/>
      <c r="HWM164" s="3"/>
      <c r="HWN164" s="3"/>
      <c r="HWO164" s="3"/>
      <c r="HWP164" s="3"/>
      <c r="HWQ164" s="3"/>
      <c r="HWR164" s="3"/>
      <c r="HWS164" s="3"/>
      <c r="HWT164" s="3"/>
      <c r="HWU164" s="3"/>
      <c r="HWV164" s="3"/>
      <c r="HWW164" s="3"/>
      <c r="HWX164" s="3"/>
      <c r="HWY164" s="3"/>
      <c r="HWZ164" s="3"/>
      <c r="HXA164" s="3"/>
      <c r="HXB164" s="3"/>
      <c r="HXC164" s="3"/>
      <c r="HXD164" s="3"/>
      <c r="HXE164" s="3"/>
      <c r="HXF164" s="3"/>
      <c r="HXG164" s="3"/>
      <c r="HXH164" s="3"/>
      <c r="HXI164" s="3"/>
      <c r="HXJ164" s="3"/>
      <c r="HXK164" s="3"/>
      <c r="HXL164" s="3"/>
      <c r="HXM164" s="3"/>
      <c r="HXN164" s="3"/>
      <c r="HXO164" s="3"/>
      <c r="HXP164" s="3"/>
      <c r="HXQ164" s="3"/>
      <c r="HXR164" s="3"/>
      <c r="HXS164" s="3"/>
      <c r="HXT164" s="3"/>
      <c r="HXU164" s="3"/>
      <c r="HXV164" s="3"/>
      <c r="HXW164" s="3"/>
      <c r="HXX164" s="3"/>
      <c r="HXY164" s="3"/>
      <c r="HXZ164" s="3"/>
      <c r="HYA164" s="3"/>
      <c r="HYB164" s="3"/>
      <c r="HYC164" s="3"/>
      <c r="HYD164" s="3"/>
      <c r="HYE164" s="3"/>
      <c r="HYF164" s="3"/>
      <c r="HYG164" s="3"/>
      <c r="HYH164" s="3"/>
      <c r="HYI164" s="3"/>
      <c r="HYJ164" s="3"/>
      <c r="HYK164" s="3"/>
      <c r="HYL164" s="3"/>
      <c r="HYM164" s="3"/>
      <c r="HYN164" s="3"/>
      <c r="HYO164" s="3"/>
      <c r="HYP164" s="3"/>
      <c r="HYQ164" s="3"/>
      <c r="HYR164" s="3"/>
      <c r="HYS164" s="3"/>
      <c r="HYT164" s="3"/>
      <c r="HYU164" s="3"/>
      <c r="HYV164" s="3"/>
      <c r="HYW164" s="3"/>
      <c r="HYX164" s="3"/>
      <c r="HYY164" s="3"/>
      <c r="HYZ164" s="3"/>
      <c r="HZA164" s="3"/>
      <c r="HZB164" s="3"/>
      <c r="HZC164" s="3"/>
      <c r="HZD164" s="3"/>
      <c r="HZE164" s="3"/>
      <c r="HZF164" s="3"/>
      <c r="HZG164" s="3"/>
      <c r="HZH164" s="3"/>
      <c r="HZI164" s="3"/>
      <c r="HZJ164" s="3"/>
      <c r="HZK164" s="3"/>
      <c r="HZL164" s="3"/>
      <c r="HZM164" s="3"/>
      <c r="HZN164" s="3"/>
      <c r="HZO164" s="3"/>
      <c r="HZP164" s="3"/>
      <c r="HZQ164" s="3"/>
      <c r="HZR164" s="3"/>
      <c r="HZS164" s="3"/>
      <c r="HZT164" s="3"/>
      <c r="HZU164" s="3"/>
      <c r="HZV164" s="3"/>
      <c r="HZW164" s="3"/>
      <c r="HZX164" s="3"/>
      <c r="HZY164" s="3"/>
      <c r="HZZ164" s="3"/>
      <c r="IAA164" s="3"/>
      <c r="IAB164" s="3"/>
      <c r="IAC164" s="3"/>
      <c r="IAD164" s="3"/>
      <c r="IAE164" s="3"/>
      <c r="IAF164" s="3"/>
      <c r="IAG164" s="3"/>
      <c r="IAH164" s="3"/>
      <c r="IAI164" s="3"/>
      <c r="IAJ164" s="3"/>
      <c r="IAK164" s="3"/>
      <c r="IAL164" s="3"/>
      <c r="IAM164" s="3"/>
      <c r="IAN164" s="3"/>
      <c r="IAO164" s="3"/>
      <c r="IAP164" s="3"/>
      <c r="IAQ164" s="3"/>
      <c r="IAR164" s="3"/>
      <c r="IAS164" s="3"/>
      <c r="IAT164" s="3"/>
      <c r="IAU164" s="3"/>
      <c r="IAV164" s="3"/>
      <c r="IAW164" s="3"/>
      <c r="IAX164" s="3"/>
      <c r="IAY164" s="3"/>
      <c r="IAZ164" s="3"/>
      <c r="IBA164" s="3"/>
      <c r="IBB164" s="3"/>
      <c r="IBC164" s="3"/>
      <c r="IBD164" s="3"/>
      <c r="IBE164" s="3"/>
      <c r="IBF164" s="3"/>
      <c r="IBG164" s="3"/>
      <c r="IBH164" s="3"/>
      <c r="IBI164" s="3"/>
      <c r="IBJ164" s="3"/>
      <c r="IBK164" s="3"/>
      <c r="IBL164" s="3"/>
      <c r="IBM164" s="3"/>
      <c r="IBN164" s="3"/>
      <c r="IBO164" s="3"/>
      <c r="IBP164" s="3"/>
      <c r="IBQ164" s="3"/>
      <c r="IBR164" s="3"/>
      <c r="IBS164" s="3"/>
      <c r="IBT164" s="3"/>
      <c r="IBU164" s="3"/>
      <c r="IBV164" s="3"/>
      <c r="IBW164" s="3"/>
      <c r="IBX164" s="3"/>
      <c r="IBY164" s="3"/>
      <c r="IBZ164" s="3"/>
      <c r="ICA164" s="3"/>
      <c r="ICB164" s="3"/>
      <c r="ICC164" s="3"/>
      <c r="ICD164" s="3"/>
      <c r="ICE164" s="3"/>
      <c r="ICF164" s="3"/>
      <c r="ICG164" s="3"/>
      <c r="ICH164" s="3"/>
      <c r="ICI164" s="3"/>
      <c r="ICJ164" s="3"/>
      <c r="ICK164" s="3"/>
      <c r="ICL164" s="3"/>
      <c r="ICM164" s="3"/>
      <c r="ICN164" s="3"/>
      <c r="ICO164" s="3"/>
      <c r="ICP164" s="3"/>
      <c r="ICQ164" s="3"/>
      <c r="ICR164" s="3"/>
      <c r="ICS164" s="3"/>
      <c r="ICT164" s="3"/>
      <c r="ICU164" s="3"/>
      <c r="ICV164" s="3"/>
      <c r="ICW164" s="3"/>
      <c r="ICX164" s="3"/>
      <c r="ICY164" s="3"/>
      <c r="ICZ164" s="3"/>
      <c r="IDA164" s="3"/>
      <c r="IDB164" s="3"/>
      <c r="IDC164" s="3"/>
      <c r="IDD164" s="3"/>
      <c r="IDE164" s="3"/>
      <c r="IDF164" s="3"/>
      <c r="IDG164" s="3"/>
      <c r="IDH164" s="3"/>
      <c r="IDI164" s="3"/>
      <c r="IDJ164" s="3"/>
      <c r="IDK164" s="3"/>
      <c r="IDL164" s="3"/>
      <c r="IDM164" s="3"/>
      <c r="IDN164" s="3"/>
      <c r="IDO164" s="3"/>
      <c r="IDP164" s="3"/>
      <c r="IDQ164" s="3"/>
      <c r="IDR164" s="3"/>
      <c r="IDS164" s="3"/>
      <c r="IDT164" s="3"/>
      <c r="IDU164" s="3"/>
      <c r="IDV164" s="3"/>
      <c r="IDW164" s="3"/>
      <c r="IDX164" s="3"/>
      <c r="IDY164" s="3"/>
      <c r="IDZ164" s="3"/>
      <c r="IEA164" s="3"/>
      <c r="IEB164" s="3"/>
      <c r="IEC164" s="3"/>
      <c r="IED164" s="3"/>
      <c r="IEE164" s="3"/>
      <c r="IEF164" s="3"/>
      <c r="IEG164" s="3"/>
      <c r="IEH164" s="3"/>
      <c r="IEI164" s="3"/>
      <c r="IEJ164" s="3"/>
      <c r="IEK164" s="3"/>
      <c r="IEL164" s="3"/>
      <c r="IEM164" s="3"/>
      <c r="IEN164" s="3"/>
      <c r="IEO164" s="3"/>
      <c r="IEP164" s="3"/>
      <c r="IEQ164" s="3"/>
      <c r="IER164" s="3"/>
      <c r="IES164" s="3"/>
      <c r="IET164" s="3"/>
      <c r="IEU164" s="3"/>
      <c r="IEV164" s="3"/>
      <c r="IEW164" s="3"/>
      <c r="IEX164" s="3"/>
      <c r="IEY164" s="3"/>
      <c r="IEZ164" s="3"/>
      <c r="IFA164" s="3"/>
      <c r="IFB164" s="3"/>
      <c r="IFC164" s="3"/>
      <c r="IFD164" s="3"/>
      <c r="IFE164" s="3"/>
      <c r="IFF164" s="3"/>
      <c r="IFG164" s="3"/>
      <c r="IFH164" s="3"/>
      <c r="IFI164" s="3"/>
      <c r="IFJ164" s="3"/>
      <c r="IFK164" s="3"/>
      <c r="IFL164" s="3"/>
      <c r="IFM164" s="3"/>
      <c r="IFN164" s="3"/>
      <c r="IFO164" s="3"/>
      <c r="IFP164" s="3"/>
      <c r="IFQ164" s="3"/>
      <c r="IFR164" s="3"/>
      <c r="IFS164" s="3"/>
      <c r="IFT164" s="3"/>
      <c r="IFU164" s="3"/>
      <c r="IFV164" s="3"/>
      <c r="IFW164" s="3"/>
      <c r="IFX164" s="3"/>
      <c r="IFY164" s="3"/>
      <c r="IFZ164" s="3"/>
      <c r="IGA164" s="3"/>
      <c r="IGB164" s="3"/>
      <c r="IGC164" s="3"/>
      <c r="IGD164" s="3"/>
      <c r="IGE164" s="3"/>
      <c r="IGF164" s="3"/>
      <c r="IGG164" s="3"/>
      <c r="IGH164" s="3"/>
      <c r="IGI164" s="3"/>
      <c r="IGJ164" s="3"/>
      <c r="IGK164" s="3"/>
      <c r="IGL164" s="3"/>
      <c r="IGM164" s="3"/>
      <c r="IGN164" s="3"/>
      <c r="IGO164" s="3"/>
      <c r="IGP164" s="3"/>
      <c r="IGQ164" s="3"/>
      <c r="IGR164" s="3"/>
      <c r="IGS164" s="3"/>
      <c r="IGT164" s="3"/>
      <c r="IGU164" s="3"/>
      <c r="IGV164" s="3"/>
      <c r="IGW164" s="3"/>
      <c r="IGX164" s="3"/>
      <c r="IGY164" s="3"/>
      <c r="IGZ164" s="3"/>
      <c r="IHA164" s="3"/>
      <c r="IHB164" s="3"/>
      <c r="IHC164" s="3"/>
      <c r="IHD164" s="3"/>
      <c r="IHE164" s="3"/>
      <c r="IHF164" s="3"/>
      <c r="IHG164" s="3"/>
      <c r="IHH164" s="3"/>
      <c r="IHI164" s="3"/>
      <c r="IHJ164" s="3"/>
      <c r="IHK164" s="3"/>
      <c r="IHL164" s="3"/>
      <c r="IHM164" s="3"/>
      <c r="IHN164" s="3"/>
      <c r="IHO164" s="3"/>
      <c r="IHP164" s="3"/>
      <c r="IHQ164" s="3"/>
      <c r="IHR164" s="3"/>
      <c r="IHS164" s="3"/>
      <c r="IHT164" s="3"/>
      <c r="IHU164" s="3"/>
      <c r="IHV164" s="3"/>
      <c r="IHW164" s="3"/>
      <c r="IHX164" s="3"/>
      <c r="IHY164" s="3"/>
      <c r="IHZ164" s="3"/>
      <c r="IIA164" s="3"/>
      <c r="IIB164" s="3"/>
      <c r="IIC164" s="3"/>
      <c r="IID164" s="3"/>
      <c r="IIE164" s="3"/>
      <c r="IIF164" s="3"/>
      <c r="IIG164" s="3"/>
      <c r="IIH164" s="3"/>
      <c r="III164" s="3"/>
      <c r="IIJ164" s="3"/>
      <c r="IIK164" s="3"/>
      <c r="IIL164" s="3"/>
      <c r="IIM164" s="3"/>
      <c r="IIN164" s="3"/>
      <c r="IIO164" s="3"/>
      <c r="IIP164" s="3"/>
      <c r="IIQ164" s="3"/>
      <c r="IIR164" s="3"/>
      <c r="IIS164" s="3"/>
      <c r="IIT164" s="3"/>
      <c r="IIU164" s="3"/>
      <c r="IIV164" s="3"/>
      <c r="IIW164" s="3"/>
      <c r="IIX164" s="3"/>
      <c r="IIY164" s="3"/>
      <c r="IIZ164" s="3"/>
      <c r="IJA164" s="3"/>
      <c r="IJB164" s="3"/>
      <c r="IJC164" s="3"/>
      <c r="IJD164" s="3"/>
      <c r="IJE164" s="3"/>
      <c r="IJF164" s="3"/>
      <c r="IJG164" s="3"/>
      <c r="IJH164" s="3"/>
      <c r="IJI164" s="3"/>
      <c r="IJJ164" s="3"/>
      <c r="IJK164" s="3"/>
      <c r="IJL164" s="3"/>
      <c r="IJM164" s="3"/>
      <c r="IJN164" s="3"/>
      <c r="IJO164" s="3"/>
      <c r="IJP164" s="3"/>
      <c r="IJQ164" s="3"/>
      <c r="IJR164" s="3"/>
      <c r="IJS164" s="3"/>
      <c r="IJT164" s="3"/>
      <c r="IJU164" s="3"/>
      <c r="IJV164" s="3"/>
      <c r="IJW164" s="3"/>
      <c r="IJX164" s="3"/>
      <c r="IJY164" s="3"/>
      <c r="IJZ164" s="3"/>
      <c r="IKA164" s="3"/>
      <c r="IKB164" s="3"/>
      <c r="IKC164" s="3"/>
      <c r="IKD164" s="3"/>
      <c r="IKE164" s="3"/>
      <c r="IKF164" s="3"/>
      <c r="IKG164" s="3"/>
      <c r="IKH164" s="3"/>
      <c r="IKI164" s="3"/>
      <c r="IKJ164" s="3"/>
      <c r="IKK164" s="3"/>
      <c r="IKL164" s="3"/>
      <c r="IKM164" s="3"/>
      <c r="IKN164" s="3"/>
      <c r="IKO164" s="3"/>
      <c r="IKP164" s="3"/>
      <c r="IKQ164" s="3"/>
      <c r="IKR164" s="3"/>
      <c r="IKS164" s="3"/>
      <c r="IKT164" s="3"/>
      <c r="IKU164" s="3"/>
      <c r="IKV164" s="3"/>
      <c r="IKW164" s="3"/>
      <c r="IKX164" s="3"/>
      <c r="IKY164" s="3"/>
      <c r="IKZ164" s="3"/>
      <c r="ILA164" s="3"/>
      <c r="ILB164" s="3"/>
      <c r="ILC164" s="3"/>
      <c r="ILD164" s="3"/>
      <c r="ILE164" s="3"/>
      <c r="ILF164" s="3"/>
      <c r="ILG164" s="3"/>
      <c r="ILH164" s="3"/>
      <c r="ILI164" s="3"/>
      <c r="ILJ164" s="3"/>
      <c r="ILK164" s="3"/>
      <c r="ILL164" s="3"/>
      <c r="ILM164" s="3"/>
      <c r="ILN164" s="3"/>
      <c r="ILO164" s="3"/>
      <c r="ILP164" s="3"/>
      <c r="ILQ164" s="3"/>
      <c r="ILR164" s="3"/>
      <c r="ILS164" s="3"/>
      <c r="ILT164" s="3"/>
      <c r="ILU164" s="3"/>
      <c r="ILV164" s="3"/>
      <c r="ILW164" s="3"/>
      <c r="ILX164" s="3"/>
      <c r="ILY164" s="3"/>
      <c r="ILZ164" s="3"/>
      <c r="IMA164" s="3"/>
      <c r="IMB164" s="3"/>
      <c r="IMC164" s="3"/>
      <c r="IMD164" s="3"/>
      <c r="IME164" s="3"/>
      <c r="IMF164" s="3"/>
      <c r="IMG164" s="3"/>
      <c r="IMH164" s="3"/>
      <c r="IMI164" s="3"/>
      <c r="IMJ164" s="3"/>
      <c r="IMK164" s="3"/>
      <c r="IML164" s="3"/>
      <c r="IMM164" s="3"/>
      <c r="IMN164" s="3"/>
      <c r="IMO164" s="3"/>
      <c r="IMP164" s="3"/>
      <c r="IMQ164" s="3"/>
      <c r="IMR164" s="3"/>
      <c r="IMS164" s="3"/>
      <c r="IMT164" s="3"/>
      <c r="IMU164" s="3"/>
      <c r="IMV164" s="3"/>
      <c r="IMW164" s="3"/>
      <c r="IMX164" s="3"/>
      <c r="IMY164" s="3"/>
      <c r="IMZ164" s="3"/>
      <c r="INA164" s="3"/>
      <c r="INB164" s="3"/>
      <c r="INC164" s="3"/>
      <c r="IND164" s="3"/>
      <c r="INE164" s="3"/>
      <c r="INF164" s="3"/>
      <c r="ING164" s="3"/>
      <c r="INH164" s="3"/>
      <c r="INI164" s="3"/>
      <c r="INJ164" s="3"/>
      <c r="INK164" s="3"/>
      <c r="INL164" s="3"/>
      <c r="INM164" s="3"/>
      <c r="INN164" s="3"/>
      <c r="INO164" s="3"/>
      <c r="INP164" s="3"/>
      <c r="INQ164" s="3"/>
      <c r="INR164" s="3"/>
      <c r="INS164" s="3"/>
      <c r="INT164" s="3"/>
      <c r="INU164" s="3"/>
      <c r="INV164" s="3"/>
      <c r="INW164" s="3"/>
      <c r="INX164" s="3"/>
      <c r="INY164" s="3"/>
      <c r="INZ164" s="3"/>
      <c r="IOA164" s="3"/>
      <c r="IOB164" s="3"/>
      <c r="IOC164" s="3"/>
      <c r="IOD164" s="3"/>
      <c r="IOE164" s="3"/>
      <c r="IOF164" s="3"/>
      <c r="IOG164" s="3"/>
      <c r="IOH164" s="3"/>
      <c r="IOI164" s="3"/>
      <c r="IOJ164" s="3"/>
      <c r="IOK164" s="3"/>
      <c r="IOL164" s="3"/>
      <c r="IOM164" s="3"/>
      <c r="ION164" s="3"/>
      <c r="IOO164" s="3"/>
      <c r="IOP164" s="3"/>
      <c r="IOQ164" s="3"/>
      <c r="IOR164" s="3"/>
      <c r="IOS164" s="3"/>
      <c r="IOT164" s="3"/>
      <c r="IOU164" s="3"/>
      <c r="IOV164" s="3"/>
      <c r="IOW164" s="3"/>
      <c r="IOX164" s="3"/>
      <c r="IOY164" s="3"/>
      <c r="IOZ164" s="3"/>
      <c r="IPA164" s="3"/>
      <c r="IPB164" s="3"/>
      <c r="IPC164" s="3"/>
      <c r="IPD164" s="3"/>
      <c r="IPE164" s="3"/>
      <c r="IPF164" s="3"/>
      <c r="IPG164" s="3"/>
      <c r="IPH164" s="3"/>
      <c r="IPI164" s="3"/>
      <c r="IPJ164" s="3"/>
      <c r="IPK164" s="3"/>
      <c r="IPL164" s="3"/>
      <c r="IPM164" s="3"/>
      <c r="IPN164" s="3"/>
      <c r="IPO164" s="3"/>
      <c r="IPP164" s="3"/>
      <c r="IPQ164" s="3"/>
      <c r="IPR164" s="3"/>
      <c r="IPS164" s="3"/>
      <c r="IPT164" s="3"/>
      <c r="IPU164" s="3"/>
      <c r="IPV164" s="3"/>
      <c r="IPW164" s="3"/>
      <c r="IPX164" s="3"/>
      <c r="IPY164" s="3"/>
      <c r="IPZ164" s="3"/>
      <c r="IQA164" s="3"/>
      <c r="IQB164" s="3"/>
      <c r="IQC164" s="3"/>
      <c r="IQD164" s="3"/>
      <c r="IQE164" s="3"/>
      <c r="IQF164" s="3"/>
      <c r="IQG164" s="3"/>
      <c r="IQH164" s="3"/>
      <c r="IQI164" s="3"/>
      <c r="IQJ164" s="3"/>
      <c r="IQK164" s="3"/>
      <c r="IQL164" s="3"/>
      <c r="IQM164" s="3"/>
      <c r="IQN164" s="3"/>
      <c r="IQO164" s="3"/>
      <c r="IQP164" s="3"/>
      <c r="IQQ164" s="3"/>
      <c r="IQR164" s="3"/>
      <c r="IQS164" s="3"/>
      <c r="IQT164" s="3"/>
      <c r="IQU164" s="3"/>
      <c r="IQV164" s="3"/>
      <c r="IQW164" s="3"/>
      <c r="IQX164" s="3"/>
      <c r="IQY164" s="3"/>
      <c r="IQZ164" s="3"/>
      <c r="IRA164" s="3"/>
      <c r="IRB164" s="3"/>
      <c r="IRC164" s="3"/>
      <c r="IRD164" s="3"/>
      <c r="IRE164" s="3"/>
      <c r="IRF164" s="3"/>
      <c r="IRG164" s="3"/>
      <c r="IRH164" s="3"/>
      <c r="IRI164" s="3"/>
      <c r="IRJ164" s="3"/>
      <c r="IRK164" s="3"/>
      <c r="IRL164" s="3"/>
      <c r="IRM164" s="3"/>
      <c r="IRN164" s="3"/>
      <c r="IRO164" s="3"/>
      <c r="IRP164" s="3"/>
      <c r="IRQ164" s="3"/>
      <c r="IRR164" s="3"/>
      <c r="IRS164" s="3"/>
      <c r="IRT164" s="3"/>
      <c r="IRU164" s="3"/>
      <c r="IRV164" s="3"/>
      <c r="IRW164" s="3"/>
      <c r="IRX164" s="3"/>
      <c r="IRY164" s="3"/>
      <c r="IRZ164" s="3"/>
      <c r="ISA164" s="3"/>
      <c r="ISB164" s="3"/>
      <c r="ISC164" s="3"/>
      <c r="ISD164" s="3"/>
      <c r="ISE164" s="3"/>
      <c r="ISF164" s="3"/>
      <c r="ISG164" s="3"/>
      <c r="ISH164" s="3"/>
      <c r="ISI164" s="3"/>
      <c r="ISJ164" s="3"/>
      <c r="ISK164" s="3"/>
      <c r="ISL164" s="3"/>
      <c r="ISM164" s="3"/>
      <c r="ISN164" s="3"/>
      <c r="ISO164" s="3"/>
      <c r="ISP164" s="3"/>
      <c r="ISQ164" s="3"/>
      <c r="ISR164" s="3"/>
      <c r="ISS164" s="3"/>
      <c r="IST164" s="3"/>
      <c r="ISU164" s="3"/>
      <c r="ISV164" s="3"/>
      <c r="ISW164" s="3"/>
      <c r="ISX164" s="3"/>
      <c r="ISY164" s="3"/>
      <c r="ISZ164" s="3"/>
      <c r="ITA164" s="3"/>
      <c r="ITB164" s="3"/>
      <c r="ITC164" s="3"/>
      <c r="ITD164" s="3"/>
      <c r="ITE164" s="3"/>
      <c r="ITF164" s="3"/>
      <c r="ITG164" s="3"/>
      <c r="ITH164" s="3"/>
      <c r="ITI164" s="3"/>
      <c r="ITJ164" s="3"/>
      <c r="ITK164" s="3"/>
      <c r="ITL164" s="3"/>
      <c r="ITM164" s="3"/>
      <c r="ITN164" s="3"/>
      <c r="ITO164" s="3"/>
      <c r="ITP164" s="3"/>
      <c r="ITQ164" s="3"/>
      <c r="ITR164" s="3"/>
      <c r="ITS164" s="3"/>
      <c r="ITT164" s="3"/>
      <c r="ITU164" s="3"/>
      <c r="ITV164" s="3"/>
      <c r="ITW164" s="3"/>
      <c r="ITX164" s="3"/>
      <c r="ITY164" s="3"/>
      <c r="ITZ164" s="3"/>
      <c r="IUA164" s="3"/>
      <c r="IUB164" s="3"/>
      <c r="IUC164" s="3"/>
      <c r="IUD164" s="3"/>
      <c r="IUE164" s="3"/>
      <c r="IUF164" s="3"/>
      <c r="IUG164" s="3"/>
      <c r="IUH164" s="3"/>
      <c r="IUI164" s="3"/>
      <c r="IUJ164" s="3"/>
      <c r="IUK164" s="3"/>
      <c r="IUL164" s="3"/>
      <c r="IUM164" s="3"/>
      <c r="IUN164" s="3"/>
      <c r="IUO164" s="3"/>
      <c r="IUP164" s="3"/>
      <c r="IUQ164" s="3"/>
      <c r="IUR164" s="3"/>
      <c r="IUS164" s="3"/>
      <c r="IUT164" s="3"/>
      <c r="IUU164" s="3"/>
      <c r="IUV164" s="3"/>
      <c r="IUW164" s="3"/>
      <c r="IUX164" s="3"/>
      <c r="IUY164" s="3"/>
      <c r="IUZ164" s="3"/>
      <c r="IVA164" s="3"/>
      <c r="IVB164" s="3"/>
      <c r="IVC164" s="3"/>
      <c r="IVD164" s="3"/>
      <c r="IVE164" s="3"/>
      <c r="IVF164" s="3"/>
      <c r="IVG164" s="3"/>
      <c r="IVH164" s="3"/>
      <c r="IVI164" s="3"/>
      <c r="IVJ164" s="3"/>
      <c r="IVK164" s="3"/>
      <c r="IVL164" s="3"/>
      <c r="IVM164" s="3"/>
      <c r="IVN164" s="3"/>
      <c r="IVO164" s="3"/>
      <c r="IVP164" s="3"/>
      <c r="IVQ164" s="3"/>
      <c r="IVR164" s="3"/>
      <c r="IVS164" s="3"/>
      <c r="IVT164" s="3"/>
      <c r="IVU164" s="3"/>
      <c r="IVV164" s="3"/>
      <c r="IVW164" s="3"/>
      <c r="IVX164" s="3"/>
      <c r="IVY164" s="3"/>
      <c r="IVZ164" s="3"/>
      <c r="IWA164" s="3"/>
      <c r="IWB164" s="3"/>
      <c r="IWC164" s="3"/>
      <c r="IWD164" s="3"/>
      <c r="IWE164" s="3"/>
      <c r="IWF164" s="3"/>
      <c r="IWG164" s="3"/>
      <c r="IWH164" s="3"/>
      <c r="IWI164" s="3"/>
      <c r="IWJ164" s="3"/>
      <c r="IWK164" s="3"/>
      <c r="IWL164" s="3"/>
      <c r="IWM164" s="3"/>
      <c r="IWN164" s="3"/>
      <c r="IWO164" s="3"/>
      <c r="IWP164" s="3"/>
      <c r="IWQ164" s="3"/>
      <c r="IWR164" s="3"/>
      <c r="IWS164" s="3"/>
      <c r="IWT164" s="3"/>
      <c r="IWU164" s="3"/>
      <c r="IWV164" s="3"/>
      <c r="IWW164" s="3"/>
      <c r="IWX164" s="3"/>
      <c r="IWY164" s="3"/>
      <c r="IWZ164" s="3"/>
      <c r="IXA164" s="3"/>
      <c r="IXB164" s="3"/>
      <c r="IXC164" s="3"/>
      <c r="IXD164" s="3"/>
      <c r="IXE164" s="3"/>
      <c r="IXF164" s="3"/>
      <c r="IXG164" s="3"/>
      <c r="IXH164" s="3"/>
      <c r="IXI164" s="3"/>
      <c r="IXJ164" s="3"/>
      <c r="IXK164" s="3"/>
      <c r="IXL164" s="3"/>
      <c r="IXM164" s="3"/>
      <c r="IXN164" s="3"/>
      <c r="IXO164" s="3"/>
      <c r="IXP164" s="3"/>
      <c r="IXQ164" s="3"/>
      <c r="IXR164" s="3"/>
      <c r="IXS164" s="3"/>
      <c r="IXT164" s="3"/>
      <c r="IXU164" s="3"/>
      <c r="IXV164" s="3"/>
      <c r="IXW164" s="3"/>
      <c r="IXX164" s="3"/>
      <c r="IXY164" s="3"/>
      <c r="IXZ164" s="3"/>
      <c r="IYA164" s="3"/>
      <c r="IYB164" s="3"/>
      <c r="IYC164" s="3"/>
      <c r="IYD164" s="3"/>
      <c r="IYE164" s="3"/>
      <c r="IYF164" s="3"/>
      <c r="IYG164" s="3"/>
      <c r="IYH164" s="3"/>
      <c r="IYI164" s="3"/>
      <c r="IYJ164" s="3"/>
      <c r="IYK164" s="3"/>
      <c r="IYL164" s="3"/>
      <c r="IYM164" s="3"/>
      <c r="IYN164" s="3"/>
      <c r="IYO164" s="3"/>
      <c r="IYP164" s="3"/>
      <c r="IYQ164" s="3"/>
      <c r="IYR164" s="3"/>
      <c r="IYS164" s="3"/>
      <c r="IYT164" s="3"/>
      <c r="IYU164" s="3"/>
      <c r="IYV164" s="3"/>
      <c r="IYW164" s="3"/>
      <c r="IYX164" s="3"/>
      <c r="IYY164" s="3"/>
      <c r="IYZ164" s="3"/>
      <c r="IZA164" s="3"/>
      <c r="IZB164" s="3"/>
      <c r="IZC164" s="3"/>
      <c r="IZD164" s="3"/>
      <c r="IZE164" s="3"/>
      <c r="IZF164" s="3"/>
      <c r="IZG164" s="3"/>
      <c r="IZH164" s="3"/>
      <c r="IZI164" s="3"/>
      <c r="IZJ164" s="3"/>
      <c r="IZK164" s="3"/>
      <c r="IZL164" s="3"/>
      <c r="IZM164" s="3"/>
      <c r="IZN164" s="3"/>
      <c r="IZO164" s="3"/>
      <c r="IZP164" s="3"/>
      <c r="IZQ164" s="3"/>
      <c r="IZR164" s="3"/>
      <c r="IZS164" s="3"/>
      <c r="IZT164" s="3"/>
      <c r="IZU164" s="3"/>
      <c r="IZV164" s="3"/>
      <c r="IZW164" s="3"/>
      <c r="IZX164" s="3"/>
      <c r="IZY164" s="3"/>
      <c r="IZZ164" s="3"/>
      <c r="JAA164" s="3"/>
      <c r="JAB164" s="3"/>
      <c r="JAC164" s="3"/>
      <c r="JAD164" s="3"/>
      <c r="JAE164" s="3"/>
      <c r="JAF164" s="3"/>
      <c r="JAG164" s="3"/>
      <c r="JAH164" s="3"/>
      <c r="JAI164" s="3"/>
      <c r="JAJ164" s="3"/>
      <c r="JAK164" s="3"/>
      <c r="JAL164" s="3"/>
      <c r="JAM164" s="3"/>
      <c r="JAN164" s="3"/>
      <c r="JAO164" s="3"/>
      <c r="JAP164" s="3"/>
      <c r="JAQ164" s="3"/>
      <c r="JAR164" s="3"/>
      <c r="JAS164" s="3"/>
      <c r="JAT164" s="3"/>
      <c r="JAU164" s="3"/>
      <c r="JAV164" s="3"/>
      <c r="JAW164" s="3"/>
      <c r="JAX164" s="3"/>
      <c r="JAY164" s="3"/>
      <c r="JAZ164" s="3"/>
      <c r="JBA164" s="3"/>
      <c r="JBB164" s="3"/>
      <c r="JBC164" s="3"/>
      <c r="JBD164" s="3"/>
      <c r="JBE164" s="3"/>
      <c r="JBF164" s="3"/>
      <c r="JBG164" s="3"/>
      <c r="JBH164" s="3"/>
      <c r="JBI164" s="3"/>
      <c r="JBJ164" s="3"/>
      <c r="JBK164" s="3"/>
      <c r="JBL164" s="3"/>
      <c r="JBM164" s="3"/>
      <c r="JBN164" s="3"/>
      <c r="JBO164" s="3"/>
      <c r="JBP164" s="3"/>
      <c r="JBQ164" s="3"/>
      <c r="JBR164" s="3"/>
      <c r="JBS164" s="3"/>
      <c r="JBT164" s="3"/>
      <c r="JBU164" s="3"/>
      <c r="JBV164" s="3"/>
      <c r="JBW164" s="3"/>
      <c r="JBX164" s="3"/>
      <c r="JBY164" s="3"/>
      <c r="JBZ164" s="3"/>
      <c r="JCA164" s="3"/>
      <c r="JCB164" s="3"/>
      <c r="JCC164" s="3"/>
      <c r="JCD164" s="3"/>
      <c r="JCE164" s="3"/>
      <c r="JCF164" s="3"/>
      <c r="JCG164" s="3"/>
      <c r="JCH164" s="3"/>
      <c r="JCI164" s="3"/>
      <c r="JCJ164" s="3"/>
      <c r="JCK164" s="3"/>
      <c r="JCL164" s="3"/>
      <c r="JCM164" s="3"/>
      <c r="JCN164" s="3"/>
      <c r="JCO164" s="3"/>
      <c r="JCP164" s="3"/>
      <c r="JCQ164" s="3"/>
      <c r="JCR164" s="3"/>
      <c r="JCS164" s="3"/>
      <c r="JCT164" s="3"/>
      <c r="JCU164" s="3"/>
      <c r="JCV164" s="3"/>
      <c r="JCW164" s="3"/>
      <c r="JCX164" s="3"/>
      <c r="JCY164" s="3"/>
      <c r="JCZ164" s="3"/>
      <c r="JDA164" s="3"/>
      <c r="JDB164" s="3"/>
      <c r="JDC164" s="3"/>
      <c r="JDD164" s="3"/>
      <c r="JDE164" s="3"/>
      <c r="JDF164" s="3"/>
      <c r="JDG164" s="3"/>
      <c r="JDH164" s="3"/>
      <c r="JDI164" s="3"/>
      <c r="JDJ164" s="3"/>
      <c r="JDK164" s="3"/>
      <c r="JDL164" s="3"/>
      <c r="JDM164" s="3"/>
      <c r="JDN164" s="3"/>
      <c r="JDO164" s="3"/>
      <c r="JDP164" s="3"/>
      <c r="JDQ164" s="3"/>
      <c r="JDR164" s="3"/>
      <c r="JDS164" s="3"/>
      <c r="JDT164" s="3"/>
      <c r="JDU164" s="3"/>
      <c r="JDV164" s="3"/>
      <c r="JDW164" s="3"/>
      <c r="JDX164" s="3"/>
      <c r="JDY164" s="3"/>
      <c r="JDZ164" s="3"/>
      <c r="JEA164" s="3"/>
      <c r="JEB164" s="3"/>
      <c r="JEC164" s="3"/>
      <c r="JED164" s="3"/>
      <c r="JEE164" s="3"/>
      <c r="JEF164" s="3"/>
      <c r="JEG164" s="3"/>
      <c r="JEH164" s="3"/>
      <c r="JEI164" s="3"/>
      <c r="JEJ164" s="3"/>
      <c r="JEK164" s="3"/>
      <c r="JEL164" s="3"/>
      <c r="JEM164" s="3"/>
      <c r="JEN164" s="3"/>
      <c r="JEO164" s="3"/>
      <c r="JEP164" s="3"/>
      <c r="JEQ164" s="3"/>
      <c r="JER164" s="3"/>
      <c r="JES164" s="3"/>
      <c r="JET164" s="3"/>
      <c r="JEU164" s="3"/>
      <c r="JEV164" s="3"/>
      <c r="JEW164" s="3"/>
      <c r="JEX164" s="3"/>
      <c r="JEY164" s="3"/>
      <c r="JEZ164" s="3"/>
      <c r="JFA164" s="3"/>
      <c r="JFB164" s="3"/>
      <c r="JFC164" s="3"/>
      <c r="JFD164" s="3"/>
      <c r="JFE164" s="3"/>
      <c r="JFF164" s="3"/>
      <c r="JFG164" s="3"/>
      <c r="JFH164" s="3"/>
      <c r="JFI164" s="3"/>
      <c r="JFJ164" s="3"/>
      <c r="JFK164" s="3"/>
      <c r="JFL164" s="3"/>
      <c r="JFM164" s="3"/>
      <c r="JFN164" s="3"/>
      <c r="JFO164" s="3"/>
      <c r="JFP164" s="3"/>
      <c r="JFQ164" s="3"/>
      <c r="JFR164" s="3"/>
      <c r="JFS164" s="3"/>
      <c r="JFT164" s="3"/>
      <c r="JFU164" s="3"/>
      <c r="JFV164" s="3"/>
      <c r="JFW164" s="3"/>
      <c r="JFX164" s="3"/>
      <c r="JFY164" s="3"/>
      <c r="JFZ164" s="3"/>
      <c r="JGA164" s="3"/>
      <c r="JGB164" s="3"/>
      <c r="JGC164" s="3"/>
      <c r="JGD164" s="3"/>
      <c r="JGE164" s="3"/>
      <c r="JGF164" s="3"/>
      <c r="JGG164" s="3"/>
      <c r="JGH164" s="3"/>
      <c r="JGI164" s="3"/>
      <c r="JGJ164" s="3"/>
      <c r="JGK164" s="3"/>
      <c r="JGL164" s="3"/>
      <c r="JGM164" s="3"/>
      <c r="JGN164" s="3"/>
      <c r="JGO164" s="3"/>
      <c r="JGP164" s="3"/>
      <c r="JGQ164" s="3"/>
      <c r="JGR164" s="3"/>
      <c r="JGS164" s="3"/>
      <c r="JGT164" s="3"/>
      <c r="JGU164" s="3"/>
      <c r="JGV164" s="3"/>
      <c r="JGW164" s="3"/>
      <c r="JGX164" s="3"/>
      <c r="JGY164" s="3"/>
      <c r="JGZ164" s="3"/>
      <c r="JHA164" s="3"/>
      <c r="JHB164" s="3"/>
      <c r="JHC164" s="3"/>
      <c r="JHD164" s="3"/>
      <c r="JHE164" s="3"/>
      <c r="JHF164" s="3"/>
      <c r="JHG164" s="3"/>
      <c r="JHH164" s="3"/>
      <c r="JHI164" s="3"/>
      <c r="JHJ164" s="3"/>
      <c r="JHK164" s="3"/>
      <c r="JHL164" s="3"/>
      <c r="JHM164" s="3"/>
      <c r="JHN164" s="3"/>
      <c r="JHO164" s="3"/>
      <c r="JHP164" s="3"/>
      <c r="JHQ164" s="3"/>
      <c r="JHR164" s="3"/>
      <c r="JHS164" s="3"/>
      <c r="JHT164" s="3"/>
      <c r="JHU164" s="3"/>
      <c r="JHV164" s="3"/>
      <c r="JHW164" s="3"/>
      <c r="JHX164" s="3"/>
      <c r="JHY164" s="3"/>
      <c r="JHZ164" s="3"/>
      <c r="JIA164" s="3"/>
      <c r="JIB164" s="3"/>
      <c r="JIC164" s="3"/>
      <c r="JID164" s="3"/>
      <c r="JIE164" s="3"/>
      <c r="JIF164" s="3"/>
      <c r="JIG164" s="3"/>
      <c r="JIH164" s="3"/>
      <c r="JII164" s="3"/>
      <c r="JIJ164" s="3"/>
      <c r="JIK164" s="3"/>
      <c r="JIL164" s="3"/>
      <c r="JIM164" s="3"/>
      <c r="JIN164" s="3"/>
      <c r="JIO164" s="3"/>
      <c r="JIP164" s="3"/>
      <c r="JIQ164" s="3"/>
      <c r="JIR164" s="3"/>
      <c r="JIS164" s="3"/>
      <c r="JIT164" s="3"/>
      <c r="JIU164" s="3"/>
      <c r="JIV164" s="3"/>
      <c r="JIW164" s="3"/>
      <c r="JIX164" s="3"/>
      <c r="JIY164" s="3"/>
      <c r="JIZ164" s="3"/>
      <c r="JJA164" s="3"/>
      <c r="JJB164" s="3"/>
      <c r="JJC164" s="3"/>
      <c r="JJD164" s="3"/>
      <c r="JJE164" s="3"/>
      <c r="JJF164" s="3"/>
      <c r="JJG164" s="3"/>
      <c r="JJH164" s="3"/>
      <c r="JJI164" s="3"/>
      <c r="JJJ164" s="3"/>
      <c r="JJK164" s="3"/>
      <c r="JJL164" s="3"/>
      <c r="JJM164" s="3"/>
      <c r="JJN164" s="3"/>
      <c r="JJO164" s="3"/>
      <c r="JJP164" s="3"/>
      <c r="JJQ164" s="3"/>
      <c r="JJR164" s="3"/>
      <c r="JJS164" s="3"/>
      <c r="JJT164" s="3"/>
      <c r="JJU164" s="3"/>
      <c r="JJV164" s="3"/>
      <c r="JJW164" s="3"/>
      <c r="JJX164" s="3"/>
      <c r="JJY164" s="3"/>
      <c r="JJZ164" s="3"/>
      <c r="JKA164" s="3"/>
      <c r="JKB164" s="3"/>
      <c r="JKC164" s="3"/>
      <c r="JKD164" s="3"/>
      <c r="JKE164" s="3"/>
      <c r="JKF164" s="3"/>
      <c r="JKG164" s="3"/>
      <c r="JKH164" s="3"/>
      <c r="JKI164" s="3"/>
      <c r="JKJ164" s="3"/>
      <c r="JKK164" s="3"/>
      <c r="JKL164" s="3"/>
      <c r="JKM164" s="3"/>
      <c r="JKN164" s="3"/>
      <c r="JKO164" s="3"/>
      <c r="JKP164" s="3"/>
      <c r="JKQ164" s="3"/>
      <c r="JKR164" s="3"/>
      <c r="JKS164" s="3"/>
      <c r="JKT164" s="3"/>
      <c r="JKU164" s="3"/>
      <c r="JKV164" s="3"/>
      <c r="JKW164" s="3"/>
      <c r="JKX164" s="3"/>
      <c r="JKY164" s="3"/>
      <c r="JKZ164" s="3"/>
      <c r="JLA164" s="3"/>
      <c r="JLB164" s="3"/>
      <c r="JLC164" s="3"/>
      <c r="JLD164" s="3"/>
      <c r="JLE164" s="3"/>
      <c r="JLF164" s="3"/>
      <c r="JLG164" s="3"/>
      <c r="JLH164" s="3"/>
      <c r="JLI164" s="3"/>
      <c r="JLJ164" s="3"/>
      <c r="JLK164" s="3"/>
      <c r="JLL164" s="3"/>
      <c r="JLM164" s="3"/>
      <c r="JLN164" s="3"/>
      <c r="JLO164" s="3"/>
      <c r="JLP164" s="3"/>
      <c r="JLQ164" s="3"/>
      <c r="JLR164" s="3"/>
      <c r="JLS164" s="3"/>
      <c r="JLT164" s="3"/>
      <c r="JLU164" s="3"/>
      <c r="JLV164" s="3"/>
      <c r="JLW164" s="3"/>
      <c r="JLX164" s="3"/>
      <c r="JLY164" s="3"/>
      <c r="JLZ164" s="3"/>
      <c r="JMA164" s="3"/>
      <c r="JMB164" s="3"/>
      <c r="JMC164" s="3"/>
      <c r="JMD164" s="3"/>
      <c r="JME164" s="3"/>
      <c r="JMF164" s="3"/>
      <c r="JMG164" s="3"/>
      <c r="JMH164" s="3"/>
      <c r="JMI164" s="3"/>
      <c r="JMJ164" s="3"/>
      <c r="JMK164" s="3"/>
      <c r="JML164" s="3"/>
      <c r="JMM164" s="3"/>
      <c r="JMN164" s="3"/>
      <c r="JMO164" s="3"/>
      <c r="JMP164" s="3"/>
      <c r="JMQ164" s="3"/>
      <c r="JMR164" s="3"/>
      <c r="JMS164" s="3"/>
      <c r="JMT164" s="3"/>
      <c r="JMU164" s="3"/>
      <c r="JMV164" s="3"/>
      <c r="JMW164" s="3"/>
      <c r="JMX164" s="3"/>
      <c r="JMY164" s="3"/>
      <c r="JMZ164" s="3"/>
      <c r="JNA164" s="3"/>
      <c r="JNB164" s="3"/>
      <c r="JNC164" s="3"/>
      <c r="JND164" s="3"/>
      <c r="JNE164" s="3"/>
      <c r="JNF164" s="3"/>
      <c r="JNG164" s="3"/>
      <c r="JNH164" s="3"/>
      <c r="JNI164" s="3"/>
      <c r="JNJ164" s="3"/>
      <c r="JNK164" s="3"/>
      <c r="JNL164" s="3"/>
      <c r="JNM164" s="3"/>
      <c r="JNN164" s="3"/>
      <c r="JNO164" s="3"/>
      <c r="JNP164" s="3"/>
      <c r="JNQ164" s="3"/>
      <c r="JNR164" s="3"/>
      <c r="JNS164" s="3"/>
      <c r="JNT164" s="3"/>
      <c r="JNU164" s="3"/>
      <c r="JNV164" s="3"/>
      <c r="JNW164" s="3"/>
      <c r="JNX164" s="3"/>
      <c r="JNY164" s="3"/>
      <c r="JNZ164" s="3"/>
      <c r="JOA164" s="3"/>
      <c r="JOB164" s="3"/>
      <c r="JOC164" s="3"/>
      <c r="JOD164" s="3"/>
      <c r="JOE164" s="3"/>
      <c r="JOF164" s="3"/>
      <c r="JOG164" s="3"/>
      <c r="JOH164" s="3"/>
      <c r="JOI164" s="3"/>
      <c r="JOJ164" s="3"/>
      <c r="JOK164" s="3"/>
      <c r="JOL164" s="3"/>
      <c r="JOM164" s="3"/>
      <c r="JON164" s="3"/>
      <c r="JOO164" s="3"/>
      <c r="JOP164" s="3"/>
      <c r="JOQ164" s="3"/>
      <c r="JOR164" s="3"/>
      <c r="JOS164" s="3"/>
      <c r="JOT164" s="3"/>
      <c r="JOU164" s="3"/>
      <c r="JOV164" s="3"/>
      <c r="JOW164" s="3"/>
      <c r="JOX164" s="3"/>
      <c r="JOY164" s="3"/>
      <c r="JOZ164" s="3"/>
      <c r="JPA164" s="3"/>
      <c r="JPB164" s="3"/>
      <c r="JPC164" s="3"/>
      <c r="JPD164" s="3"/>
      <c r="JPE164" s="3"/>
      <c r="JPF164" s="3"/>
      <c r="JPG164" s="3"/>
      <c r="JPH164" s="3"/>
      <c r="JPI164" s="3"/>
      <c r="JPJ164" s="3"/>
      <c r="JPK164" s="3"/>
      <c r="JPL164" s="3"/>
      <c r="JPM164" s="3"/>
      <c r="JPN164" s="3"/>
      <c r="JPO164" s="3"/>
      <c r="JPP164" s="3"/>
      <c r="JPQ164" s="3"/>
      <c r="JPR164" s="3"/>
      <c r="JPS164" s="3"/>
      <c r="JPT164" s="3"/>
      <c r="JPU164" s="3"/>
      <c r="JPV164" s="3"/>
      <c r="JPW164" s="3"/>
      <c r="JPX164" s="3"/>
      <c r="JPY164" s="3"/>
      <c r="JPZ164" s="3"/>
      <c r="JQA164" s="3"/>
      <c r="JQB164" s="3"/>
      <c r="JQC164" s="3"/>
      <c r="JQD164" s="3"/>
      <c r="JQE164" s="3"/>
      <c r="JQF164" s="3"/>
      <c r="JQG164" s="3"/>
      <c r="JQH164" s="3"/>
      <c r="JQI164" s="3"/>
      <c r="JQJ164" s="3"/>
      <c r="JQK164" s="3"/>
      <c r="JQL164" s="3"/>
      <c r="JQM164" s="3"/>
      <c r="JQN164" s="3"/>
      <c r="JQO164" s="3"/>
      <c r="JQP164" s="3"/>
      <c r="JQQ164" s="3"/>
      <c r="JQR164" s="3"/>
      <c r="JQS164" s="3"/>
      <c r="JQT164" s="3"/>
      <c r="JQU164" s="3"/>
      <c r="JQV164" s="3"/>
      <c r="JQW164" s="3"/>
      <c r="JQX164" s="3"/>
      <c r="JQY164" s="3"/>
      <c r="JQZ164" s="3"/>
      <c r="JRA164" s="3"/>
      <c r="JRB164" s="3"/>
      <c r="JRC164" s="3"/>
      <c r="JRD164" s="3"/>
      <c r="JRE164" s="3"/>
      <c r="JRF164" s="3"/>
      <c r="JRG164" s="3"/>
      <c r="JRH164" s="3"/>
      <c r="JRI164" s="3"/>
      <c r="JRJ164" s="3"/>
      <c r="JRK164" s="3"/>
      <c r="JRL164" s="3"/>
      <c r="JRM164" s="3"/>
      <c r="JRN164" s="3"/>
      <c r="JRO164" s="3"/>
      <c r="JRP164" s="3"/>
      <c r="JRQ164" s="3"/>
      <c r="JRR164" s="3"/>
      <c r="JRS164" s="3"/>
      <c r="JRT164" s="3"/>
      <c r="JRU164" s="3"/>
      <c r="JRV164" s="3"/>
      <c r="JRW164" s="3"/>
      <c r="JRX164" s="3"/>
      <c r="JRY164" s="3"/>
      <c r="JRZ164" s="3"/>
      <c r="JSA164" s="3"/>
      <c r="JSB164" s="3"/>
      <c r="JSC164" s="3"/>
      <c r="JSD164" s="3"/>
      <c r="JSE164" s="3"/>
      <c r="JSF164" s="3"/>
      <c r="JSG164" s="3"/>
      <c r="JSH164" s="3"/>
      <c r="JSI164" s="3"/>
      <c r="JSJ164" s="3"/>
      <c r="JSK164" s="3"/>
      <c r="JSL164" s="3"/>
      <c r="JSM164" s="3"/>
      <c r="JSN164" s="3"/>
      <c r="JSO164" s="3"/>
      <c r="JSP164" s="3"/>
      <c r="JSQ164" s="3"/>
      <c r="JSR164" s="3"/>
      <c r="JSS164" s="3"/>
      <c r="JST164" s="3"/>
      <c r="JSU164" s="3"/>
      <c r="JSV164" s="3"/>
      <c r="JSW164" s="3"/>
      <c r="JSX164" s="3"/>
      <c r="JSY164" s="3"/>
      <c r="JSZ164" s="3"/>
      <c r="JTA164" s="3"/>
      <c r="JTB164" s="3"/>
      <c r="JTC164" s="3"/>
      <c r="JTD164" s="3"/>
      <c r="JTE164" s="3"/>
      <c r="JTF164" s="3"/>
      <c r="JTG164" s="3"/>
      <c r="JTH164" s="3"/>
      <c r="JTI164" s="3"/>
      <c r="JTJ164" s="3"/>
      <c r="JTK164" s="3"/>
      <c r="JTL164" s="3"/>
      <c r="JTM164" s="3"/>
      <c r="JTN164" s="3"/>
      <c r="JTO164" s="3"/>
      <c r="JTP164" s="3"/>
      <c r="JTQ164" s="3"/>
      <c r="JTR164" s="3"/>
      <c r="JTS164" s="3"/>
      <c r="JTT164" s="3"/>
      <c r="JTU164" s="3"/>
      <c r="JTV164" s="3"/>
      <c r="JTW164" s="3"/>
      <c r="JTX164" s="3"/>
      <c r="JTY164" s="3"/>
      <c r="JTZ164" s="3"/>
      <c r="JUA164" s="3"/>
      <c r="JUB164" s="3"/>
      <c r="JUC164" s="3"/>
      <c r="JUD164" s="3"/>
      <c r="JUE164" s="3"/>
      <c r="JUF164" s="3"/>
      <c r="JUG164" s="3"/>
      <c r="JUH164" s="3"/>
      <c r="JUI164" s="3"/>
      <c r="JUJ164" s="3"/>
      <c r="JUK164" s="3"/>
      <c r="JUL164" s="3"/>
      <c r="JUM164" s="3"/>
      <c r="JUN164" s="3"/>
      <c r="JUO164" s="3"/>
      <c r="JUP164" s="3"/>
      <c r="JUQ164" s="3"/>
      <c r="JUR164" s="3"/>
      <c r="JUS164" s="3"/>
      <c r="JUT164" s="3"/>
      <c r="JUU164" s="3"/>
      <c r="JUV164" s="3"/>
      <c r="JUW164" s="3"/>
      <c r="JUX164" s="3"/>
      <c r="JUY164" s="3"/>
      <c r="JUZ164" s="3"/>
      <c r="JVA164" s="3"/>
      <c r="JVB164" s="3"/>
      <c r="JVC164" s="3"/>
      <c r="JVD164" s="3"/>
      <c r="JVE164" s="3"/>
      <c r="JVF164" s="3"/>
      <c r="JVG164" s="3"/>
      <c r="JVH164" s="3"/>
      <c r="JVI164" s="3"/>
      <c r="JVJ164" s="3"/>
      <c r="JVK164" s="3"/>
      <c r="JVL164" s="3"/>
      <c r="JVM164" s="3"/>
      <c r="JVN164" s="3"/>
      <c r="JVO164" s="3"/>
      <c r="JVP164" s="3"/>
      <c r="JVQ164" s="3"/>
      <c r="JVR164" s="3"/>
      <c r="JVS164" s="3"/>
      <c r="JVT164" s="3"/>
      <c r="JVU164" s="3"/>
      <c r="JVV164" s="3"/>
      <c r="JVW164" s="3"/>
      <c r="JVX164" s="3"/>
      <c r="JVY164" s="3"/>
      <c r="JVZ164" s="3"/>
      <c r="JWA164" s="3"/>
      <c r="JWB164" s="3"/>
      <c r="JWC164" s="3"/>
      <c r="JWD164" s="3"/>
      <c r="JWE164" s="3"/>
      <c r="JWF164" s="3"/>
      <c r="JWG164" s="3"/>
      <c r="JWH164" s="3"/>
      <c r="JWI164" s="3"/>
      <c r="JWJ164" s="3"/>
      <c r="JWK164" s="3"/>
      <c r="JWL164" s="3"/>
      <c r="JWM164" s="3"/>
      <c r="JWN164" s="3"/>
      <c r="JWO164" s="3"/>
      <c r="JWP164" s="3"/>
      <c r="JWQ164" s="3"/>
      <c r="JWR164" s="3"/>
      <c r="JWS164" s="3"/>
      <c r="JWT164" s="3"/>
      <c r="JWU164" s="3"/>
      <c r="JWV164" s="3"/>
      <c r="JWW164" s="3"/>
      <c r="JWX164" s="3"/>
      <c r="JWY164" s="3"/>
      <c r="JWZ164" s="3"/>
      <c r="JXA164" s="3"/>
      <c r="JXB164" s="3"/>
      <c r="JXC164" s="3"/>
      <c r="JXD164" s="3"/>
      <c r="JXE164" s="3"/>
      <c r="JXF164" s="3"/>
      <c r="JXG164" s="3"/>
      <c r="JXH164" s="3"/>
      <c r="JXI164" s="3"/>
      <c r="JXJ164" s="3"/>
      <c r="JXK164" s="3"/>
      <c r="JXL164" s="3"/>
      <c r="JXM164" s="3"/>
      <c r="JXN164" s="3"/>
      <c r="JXO164" s="3"/>
      <c r="JXP164" s="3"/>
      <c r="JXQ164" s="3"/>
      <c r="JXR164" s="3"/>
      <c r="JXS164" s="3"/>
      <c r="JXT164" s="3"/>
      <c r="JXU164" s="3"/>
      <c r="JXV164" s="3"/>
      <c r="JXW164" s="3"/>
      <c r="JXX164" s="3"/>
      <c r="JXY164" s="3"/>
      <c r="JXZ164" s="3"/>
      <c r="JYA164" s="3"/>
      <c r="JYB164" s="3"/>
      <c r="JYC164" s="3"/>
      <c r="JYD164" s="3"/>
      <c r="JYE164" s="3"/>
      <c r="JYF164" s="3"/>
      <c r="JYG164" s="3"/>
      <c r="JYH164" s="3"/>
      <c r="JYI164" s="3"/>
      <c r="JYJ164" s="3"/>
      <c r="JYK164" s="3"/>
      <c r="JYL164" s="3"/>
      <c r="JYM164" s="3"/>
      <c r="JYN164" s="3"/>
      <c r="JYO164" s="3"/>
      <c r="JYP164" s="3"/>
      <c r="JYQ164" s="3"/>
      <c r="JYR164" s="3"/>
      <c r="JYS164" s="3"/>
      <c r="JYT164" s="3"/>
      <c r="JYU164" s="3"/>
      <c r="JYV164" s="3"/>
      <c r="JYW164" s="3"/>
      <c r="JYX164" s="3"/>
      <c r="JYY164" s="3"/>
      <c r="JYZ164" s="3"/>
      <c r="JZA164" s="3"/>
      <c r="JZB164" s="3"/>
      <c r="JZC164" s="3"/>
      <c r="JZD164" s="3"/>
      <c r="JZE164" s="3"/>
      <c r="JZF164" s="3"/>
      <c r="JZG164" s="3"/>
      <c r="JZH164" s="3"/>
      <c r="JZI164" s="3"/>
      <c r="JZJ164" s="3"/>
      <c r="JZK164" s="3"/>
      <c r="JZL164" s="3"/>
      <c r="JZM164" s="3"/>
      <c r="JZN164" s="3"/>
      <c r="JZO164" s="3"/>
      <c r="JZP164" s="3"/>
      <c r="JZQ164" s="3"/>
      <c r="JZR164" s="3"/>
      <c r="JZS164" s="3"/>
      <c r="JZT164" s="3"/>
      <c r="JZU164" s="3"/>
      <c r="JZV164" s="3"/>
      <c r="JZW164" s="3"/>
      <c r="JZX164" s="3"/>
      <c r="JZY164" s="3"/>
      <c r="JZZ164" s="3"/>
      <c r="KAA164" s="3"/>
      <c r="KAB164" s="3"/>
      <c r="KAC164" s="3"/>
      <c r="KAD164" s="3"/>
      <c r="KAE164" s="3"/>
      <c r="KAF164" s="3"/>
      <c r="KAG164" s="3"/>
      <c r="KAH164" s="3"/>
      <c r="KAI164" s="3"/>
      <c r="KAJ164" s="3"/>
      <c r="KAK164" s="3"/>
      <c r="KAL164" s="3"/>
      <c r="KAM164" s="3"/>
      <c r="KAN164" s="3"/>
      <c r="KAO164" s="3"/>
      <c r="KAP164" s="3"/>
      <c r="KAQ164" s="3"/>
      <c r="KAR164" s="3"/>
      <c r="KAS164" s="3"/>
      <c r="KAT164" s="3"/>
      <c r="KAU164" s="3"/>
      <c r="KAV164" s="3"/>
      <c r="KAW164" s="3"/>
      <c r="KAX164" s="3"/>
      <c r="KAY164" s="3"/>
      <c r="KAZ164" s="3"/>
      <c r="KBA164" s="3"/>
      <c r="KBB164" s="3"/>
      <c r="KBC164" s="3"/>
      <c r="KBD164" s="3"/>
      <c r="KBE164" s="3"/>
      <c r="KBF164" s="3"/>
      <c r="KBG164" s="3"/>
      <c r="KBH164" s="3"/>
      <c r="KBI164" s="3"/>
      <c r="KBJ164" s="3"/>
      <c r="KBK164" s="3"/>
      <c r="KBL164" s="3"/>
      <c r="KBM164" s="3"/>
      <c r="KBN164" s="3"/>
      <c r="KBO164" s="3"/>
      <c r="KBP164" s="3"/>
      <c r="KBQ164" s="3"/>
      <c r="KBR164" s="3"/>
      <c r="KBS164" s="3"/>
      <c r="KBT164" s="3"/>
      <c r="KBU164" s="3"/>
      <c r="KBV164" s="3"/>
      <c r="KBW164" s="3"/>
      <c r="KBX164" s="3"/>
      <c r="KBY164" s="3"/>
      <c r="KBZ164" s="3"/>
      <c r="KCA164" s="3"/>
      <c r="KCB164" s="3"/>
      <c r="KCC164" s="3"/>
      <c r="KCD164" s="3"/>
      <c r="KCE164" s="3"/>
      <c r="KCF164" s="3"/>
      <c r="KCG164" s="3"/>
      <c r="KCH164" s="3"/>
      <c r="KCI164" s="3"/>
      <c r="KCJ164" s="3"/>
      <c r="KCK164" s="3"/>
      <c r="KCL164" s="3"/>
      <c r="KCM164" s="3"/>
      <c r="KCN164" s="3"/>
      <c r="KCO164" s="3"/>
      <c r="KCP164" s="3"/>
      <c r="KCQ164" s="3"/>
      <c r="KCR164" s="3"/>
      <c r="KCS164" s="3"/>
      <c r="KCT164" s="3"/>
      <c r="KCU164" s="3"/>
      <c r="KCV164" s="3"/>
      <c r="KCW164" s="3"/>
      <c r="KCX164" s="3"/>
      <c r="KCY164" s="3"/>
      <c r="KCZ164" s="3"/>
      <c r="KDA164" s="3"/>
      <c r="KDB164" s="3"/>
      <c r="KDC164" s="3"/>
      <c r="KDD164" s="3"/>
      <c r="KDE164" s="3"/>
      <c r="KDF164" s="3"/>
      <c r="KDG164" s="3"/>
      <c r="KDH164" s="3"/>
      <c r="KDI164" s="3"/>
      <c r="KDJ164" s="3"/>
      <c r="KDK164" s="3"/>
      <c r="KDL164" s="3"/>
      <c r="KDM164" s="3"/>
      <c r="KDN164" s="3"/>
      <c r="KDO164" s="3"/>
      <c r="KDP164" s="3"/>
      <c r="KDQ164" s="3"/>
      <c r="KDR164" s="3"/>
      <c r="KDS164" s="3"/>
      <c r="KDT164" s="3"/>
      <c r="KDU164" s="3"/>
      <c r="KDV164" s="3"/>
      <c r="KDW164" s="3"/>
      <c r="KDX164" s="3"/>
      <c r="KDY164" s="3"/>
      <c r="KDZ164" s="3"/>
      <c r="KEA164" s="3"/>
      <c r="KEB164" s="3"/>
      <c r="KEC164" s="3"/>
      <c r="KED164" s="3"/>
      <c r="KEE164" s="3"/>
      <c r="KEF164" s="3"/>
      <c r="KEG164" s="3"/>
      <c r="KEH164" s="3"/>
      <c r="KEI164" s="3"/>
      <c r="KEJ164" s="3"/>
      <c r="KEK164" s="3"/>
      <c r="KEL164" s="3"/>
      <c r="KEM164" s="3"/>
      <c r="KEN164" s="3"/>
      <c r="KEO164" s="3"/>
      <c r="KEP164" s="3"/>
      <c r="KEQ164" s="3"/>
      <c r="KER164" s="3"/>
      <c r="KES164" s="3"/>
      <c r="KET164" s="3"/>
      <c r="KEU164" s="3"/>
      <c r="KEV164" s="3"/>
      <c r="KEW164" s="3"/>
      <c r="KEX164" s="3"/>
      <c r="KEY164" s="3"/>
      <c r="KEZ164" s="3"/>
      <c r="KFA164" s="3"/>
      <c r="KFB164" s="3"/>
      <c r="KFC164" s="3"/>
      <c r="KFD164" s="3"/>
      <c r="KFE164" s="3"/>
      <c r="KFF164" s="3"/>
      <c r="KFG164" s="3"/>
      <c r="KFH164" s="3"/>
      <c r="KFI164" s="3"/>
      <c r="KFJ164" s="3"/>
      <c r="KFK164" s="3"/>
      <c r="KFL164" s="3"/>
      <c r="KFM164" s="3"/>
      <c r="KFN164" s="3"/>
      <c r="KFO164" s="3"/>
      <c r="KFP164" s="3"/>
      <c r="KFQ164" s="3"/>
      <c r="KFR164" s="3"/>
      <c r="KFS164" s="3"/>
      <c r="KFT164" s="3"/>
      <c r="KFU164" s="3"/>
      <c r="KFV164" s="3"/>
      <c r="KFW164" s="3"/>
      <c r="KFX164" s="3"/>
      <c r="KFY164" s="3"/>
      <c r="KFZ164" s="3"/>
      <c r="KGA164" s="3"/>
      <c r="KGB164" s="3"/>
      <c r="KGC164" s="3"/>
      <c r="KGD164" s="3"/>
      <c r="KGE164" s="3"/>
      <c r="KGF164" s="3"/>
      <c r="KGG164" s="3"/>
      <c r="KGH164" s="3"/>
      <c r="KGI164" s="3"/>
      <c r="KGJ164" s="3"/>
      <c r="KGK164" s="3"/>
      <c r="KGL164" s="3"/>
      <c r="KGM164" s="3"/>
      <c r="KGN164" s="3"/>
      <c r="KGO164" s="3"/>
      <c r="KGP164" s="3"/>
      <c r="KGQ164" s="3"/>
      <c r="KGR164" s="3"/>
      <c r="KGS164" s="3"/>
      <c r="KGT164" s="3"/>
      <c r="KGU164" s="3"/>
      <c r="KGV164" s="3"/>
      <c r="KGW164" s="3"/>
      <c r="KGX164" s="3"/>
      <c r="KGY164" s="3"/>
      <c r="KGZ164" s="3"/>
      <c r="KHA164" s="3"/>
      <c r="KHB164" s="3"/>
      <c r="KHC164" s="3"/>
      <c r="KHD164" s="3"/>
      <c r="KHE164" s="3"/>
      <c r="KHF164" s="3"/>
      <c r="KHG164" s="3"/>
      <c r="KHH164" s="3"/>
      <c r="KHI164" s="3"/>
      <c r="KHJ164" s="3"/>
      <c r="KHK164" s="3"/>
      <c r="KHL164" s="3"/>
      <c r="KHM164" s="3"/>
      <c r="KHN164" s="3"/>
      <c r="KHO164" s="3"/>
      <c r="KHP164" s="3"/>
      <c r="KHQ164" s="3"/>
      <c r="KHR164" s="3"/>
      <c r="KHS164" s="3"/>
      <c r="KHT164" s="3"/>
      <c r="KHU164" s="3"/>
      <c r="KHV164" s="3"/>
      <c r="KHW164" s="3"/>
      <c r="KHX164" s="3"/>
      <c r="KHY164" s="3"/>
      <c r="KHZ164" s="3"/>
      <c r="KIA164" s="3"/>
      <c r="KIB164" s="3"/>
      <c r="KIC164" s="3"/>
      <c r="KID164" s="3"/>
      <c r="KIE164" s="3"/>
      <c r="KIF164" s="3"/>
      <c r="KIG164" s="3"/>
      <c r="KIH164" s="3"/>
      <c r="KII164" s="3"/>
      <c r="KIJ164" s="3"/>
      <c r="KIK164" s="3"/>
      <c r="KIL164" s="3"/>
      <c r="KIM164" s="3"/>
      <c r="KIN164" s="3"/>
      <c r="KIO164" s="3"/>
      <c r="KIP164" s="3"/>
      <c r="KIQ164" s="3"/>
      <c r="KIR164" s="3"/>
      <c r="KIS164" s="3"/>
      <c r="KIT164" s="3"/>
      <c r="KIU164" s="3"/>
      <c r="KIV164" s="3"/>
      <c r="KIW164" s="3"/>
      <c r="KIX164" s="3"/>
      <c r="KIY164" s="3"/>
      <c r="KIZ164" s="3"/>
      <c r="KJA164" s="3"/>
      <c r="KJB164" s="3"/>
      <c r="KJC164" s="3"/>
      <c r="KJD164" s="3"/>
      <c r="KJE164" s="3"/>
      <c r="KJF164" s="3"/>
      <c r="KJG164" s="3"/>
      <c r="KJH164" s="3"/>
      <c r="KJI164" s="3"/>
      <c r="KJJ164" s="3"/>
      <c r="KJK164" s="3"/>
      <c r="KJL164" s="3"/>
      <c r="KJM164" s="3"/>
      <c r="KJN164" s="3"/>
      <c r="KJO164" s="3"/>
      <c r="KJP164" s="3"/>
      <c r="KJQ164" s="3"/>
      <c r="KJR164" s="3"/>
      <c r="KJS164" s="3"/>
      <c r="KJT164" s="3"/>
      <c r="KJU164" s="3"/>
      <c r="KJV164" s="3"/>
      <c r="KJW164" s="3"/>
      <c r="KJX164" s="3"/>
      <c r="KJY164" s="3"/>
      <c r="KJZ164" s="3"/>
      <c r="KKA164" s="3"/>
      <c r="KKB164" s="3"/>
      <c r="KKC164" s="3"/>
      <c r="KKD164" s="3"/>
      <c r="KKE164" s="3"/>
      <c r="KKF164" s="3"/>
      <c r="KKG164" s="3"/>
      <c r="KKH164" s="3"/>
      <c r="KKI164" s="3"/>
      <c r="KKJ164" s="3"/>
      <c r="KKK164" s="3"/>
      <c r="KKL164" s="3"/>
      <c r="KKM164" s="3"/>
      <c r="KKN164" s="3"/>
      <c r="KKO164" s="3"/>
      <c r="KKP164" s="3"/>
      <c r="KKQ164" s="3"/>
      <c r="KKR164" s="3"/>
      <c r="KKS164" s="3"/>
      <c r="KKT164" s="3"/>
      <c r="KKU164" s="3"/>
      <c r="KKV164" s="3"/>
      <c r="KKW164" s="3"/>
      <c r="KKX164" s="3"/>
      <c r="KKY164" s="3"/>
      <c r="KKZ164" s="3"/>
      <c r="KLA164" s="3"/>
      <c r="KLB164" s="3"/>
      <c r="KLC164" s="3"/>
      <c r="KLD164" s="3"/>
      <c r="KLE164" s="3"/>
      <c r="KLF164" s="3"/>
      <c r="KLG164" s="3"/>
      <c r="KLH164" s="3"/>
      <c r="KLI164" s="3"/>
      <c r="KLJ164" s="3"/>
      <c r="KLK164" s="3"/>
      <c r="KLL164" s="3"/>
      <c r="KLM164" s="3"/>
      <c r="KLN164" s="3"/>
      <c r="KLO164" s="3"/>
      <c r="KLP164" s="3"/>
      <c r="KLQ164" s="3"/>
      <c r="KLR164" s="3"/>
      <c r="KLS164" s="3"/>
      <c r="KLT164" s="3"/>
      <c r="KLU164" s="3"/>
      <c r="KLV164" s="3"/>
      <c r="KLW164" s="3"/>
      <c r="KLX164" s="3"/>
      <c r="KLY164" s="3"/>
      <c r="KLZ164" s="3"/>
      <c r="KMA164" s="3"/>
      <c r="KMB164" s="3"/>
      <c r="KMC164" s="3"/>
      <c r="KMD164" s="3"/>
      <c r="KME164" s="3"/>
      <c r="KMF164" s="3"/>
      <c r="KMG164" s="3"/>
      <c r="KMH164" s="3"/>
      <c r="KMI164" s="3"/>
      <c r="KMJ164" s="3"/>
      <c r="KMK164" s="3"/>
      <c r="KML164" s="3"/>
      <c r="KMM164" s="3"/>
      <c r="KMN164" s="3"/>
      <c r="KMO164" s="3"/>
      <c r="KMP164" s="3"/>
      <c r="KMQ164" s="3"/>
      <c r="KMR164" s="3"/>
      <c r="KMS164" s="3"/>
      <c r="KMT164" s="3"/>
      <c r="KMU164" s="3"/>
      <c r="KMV164" s="3"/>
      <c r="KMW164" s="3"/>
      <c r="KMX164" s="3"/>
      <c r="KMY164" s="3"/>
      <c r="KMZ164" s="3"/>
      <c r="KNA164" s="3"/>
      <c r="KNB164" s="3"/>
      <c r="KNC164" s="3"/>
      <c r="KND164" s="3"/>
      <c r="KNE164" s="3"/>
      <c r="KNF164" s="3"/>
      <c r="KNG164" s="3"/>
      <c r="KNH164" s="3"/>
      <c r="KNI164" s="3"/>
      <c r="KNJ164" s="3"/>
      <c r="KNK164" s="3"/>
      <c r="KNL164" s="3"/>
      <c r="KNM164" s="3"/>
      <c r="KNN164" s="3"/>
      <c r="KNO164" s="3"/>
      <c r="KNP164" s="3"/>
      <c r="KNQ164" s="3"/>
      <c r="KNR164" s="3"/>
      <c r="KNS164" s="3"/>
      <c r="KNT164" s="3"/>
      <c r="KNU164" s="3"/>
      <c r="KNV164" s="3"/>
      <c r="KNW164" s="3"/>
      <c r="KNX164" s="3"/>
      <c r="KNY164" s="3"/>
      <c r="KNZ164" s="3"/>
      <c r="KOA164" s="3"/>
      <c r="KOB164" s="3"/>
      <c r="KOC164" s="3"/>
      <c r="KOD164" s="3"/>
      <c r="KOE164" s="3"/>
      <c r="KOF164" s="3"/>
      <c r="KOG164" s="3"/>
      <c r="KOH164" s="3"/>
      <c r="KOI164" s="3"/>
      <c r="KOJ164" s="3"/>
      <c r="KOK164" s="3"/>
      <c r="KOL164" s="3"/>
      <c r="KOM164" s="3"/>
      <c r="KON164" s="3"/>
      <c r="KOO164" s="3"/>
      <c r="KOP164" s="3"/>
      <c r="KOQ164" s="3"/>
      <c r="KOR164" s="3"/>
      <c r="KOS164" s="3"/>
      <c r="KOT164" s="3"/>
      <c r="KOU164" s="3"/>
      <c r="KOV164" s="3"/>
      <c r="KOW164" s="3"/>
      <c r="KOX164" s="3"/>
      <c r="KOY164" s="3"/>
      <c r="KOZ164" s="3"/>
      <c r="KPA164" s="3"/>
      <c r="KPB164" s="3"/>
      <c r="KPC164" s="3"/>
      <c r="KPD164" s="3"/>
      <c r="KPE164" s="3"/>
      <c r="KPF164" s="3"/>
      <c r="KPG164" s="3"/>
      <c r="KPH164" s="3"/>
      <c r="KPI164" s="3"/>
      <c r="KPJ164" s="3"/>
      <c r="KPK164" s="3"/>
      <c r="KPL164" s="3"/>
      <c r="KPM164" s="3"/>
      <c r="KPN164" s="3"/>
      <c r="KPO164" s="3"/>
      <c r="KPP164" s="3"/>
      <c r="KPQ164" s="3"/>
      <c r="KPR164" s="3"/>
      <c r="KPS164" s="3"/>
      <c r="KPT164" s="3"/>
      <c r="KPU164" s="3"/>
      <c r="KPV164" s="3"/>
      <c r="KPW164" s="3"/>
      <c r="KPX164" s="3"/>
      <c r="KPY164" s="3"/>
      <c r="KPZ164" s="3"/>
      <c r="KQA164" s="3"/>
      <c r="KQB164" s="3"/>
      <c r="KQC164" s="3"/>
      <c r="KQD164" s="3"/>
      <c r="KQE164" s="3"/>
      <c r="KQF164" s="3"/>
      <c r="KQG164" s="3"/>
      <c r="KQH164" s="3"/>
      <c r="KQI164" s="3"/>
      <c r="KQJ164" s="3"/>
      <c r="KQK164" s="3"/>
      <c r="KQL164" s="3"/>
      <c r="KQM164" s="3"/>
      <c r="KQN164" s="3"/>
      <c r="KQO164" s="3"/>
      <c r="KQP164" s="3"/>
      <c r="KQQ164" s="3"/>
      <c r="KQR164" s="3"/>
      <c r="KQS164" s="3"/>
      <c r="KQT164" s="3"/>
      <c r="KQU164" s="3"/>
      <c r="KQV164" s="3"/>
      <c r="KQW164" s="3"/>
      <c r="KQX164" s="3"/>
      <c r="KQY164" s="3"/>
      <c r="KQZ164" s="3"/>
      <c r="KRA164" s="3"/>
      <c r="KRB164" s="3"/>
      <c r="KRC164" s="3"/>
      <c r="KRD164" s="3"/>
      <c r="KRE164" s="3"/>
      <c r="KRF164" s="3"/>
      <c r="KRG164" s="3"/>
      <c r="KRH164" s="3"/>
      <c r="KRI164" s="3"/>
      <c r="KRJ164" s="3"/>
      <c r="KRK164" s="3"/>
      <c r="KRL164" s="3"/>
      <c r="KRM164" s="3"/>
      <c r="KRN164" s="3"/>
      <c r="KRO164" s="3"/>
      <c r="KRP164" s="3"/>
      <c r="KRQ164" s="3"/>
      <c r="KRR164" s="3"/>
      <c r="KRS164" s="3"/>
      <c r="KRT164" s="3"/>
      <c r="KRU164" s="3"/>
      <c r="KRV164" s="3"/>
      <c r="KRW164" s="3"/>
      <c r="KRX164" s="3"/>
      <c r="KRY164" s="3"/>
      <c r="KRZ164" s="3"/>
      <c r="KSA164" s="3"/>
      <c r="KSB164" s="3"/>
      <c r="KSC164" s="3"/>
      <c r="KSD164" s="3"/>
      <c r="KSE164" s="3"/>
      <c r="KSF164" s="3"/>
      <c r="KSG164" s="3"/>
      <c r="KSH164" s="3"/>
      <c r="KSI164" s="3"/>
      <c r="KSJ164" s="3"/>
      <c r="KSK164" s="3"/>
      <c r="KSL164" s="3"/>
      <c r="KSM164" s="3"/>
      <c r="KSN164" s="3"/>
      <c r="KSO164" s="3"/>
      <c r="KSP164" s="3"/>
      <c r="KSQ164" s="3"/>
      <c r="KSR164" s="3"/>
      <c r="KSS164" s="3"/>
      <c r="KST164" s="3"/>
      <c r="KSU164" s="3"/>
      <c r="KSV164" s="3"/>
      <c r="KSW164" s="3"/>
      <c r="KSX164" s="3"/>
      <c r="KSY164" s="3"/>
      <c r="KSZ164" s="3"/>
      <c r="KTA164" s="3"/>
      <c r="KTB164" s="3"/>
      <c r="KTC164" s="3"/>
      <c r="KTD164" s="3"/>
      <c r="KTE164" s="3"/>
      <c r="KTF164" s="3"/>
      <c r="KTG164" s="3"/>
      <c r="KTH164" s="3"/>
      <c r="KTI164" s="3"/>
      <c r="KTJ164" s="3"/>
      <c r="KTK164" s="3"/>
      <c r="KTL164" s="3"/>
      <c r="KTM164" s="3"/>
      <c r="KTN164" s="3"/>
      <c r="KTO164" s="3"/>
      <c r="KTP164" s="3"/>
      <c r="KTQ164" s="3"/>
      <c r="KTR164" s="3"/>
      <c r="KTS164" s="3"/>
      <c r="KTT164" s="3"/>
      <c r="KTU164" s="3"/>
      <c r="KTV164" s="3"/>
      <c r="KTW164" s="3"/>
      <c r="KTX164" s="3"/>
      <c r="KTY164" s="3"/>
      <c r="KTZ164" s="3"/>
      <c r="KUA164" s="3"/>
      <c r="KUB164" s="3"/>
      <c r="KUC164" s="3"/>
      <c r="KUD164" s="3"/>
      <c r="KUE164" s="3"/>
      <c r="KUF164" s="3"/>
      <c r="KUG164" s="3"/>
      <c r="KUH164" s="3"/>
      <c r="KUI164" s="3"/>
      <c r="KUJ164" s="3"/>
      <c r="KUK164" s="3"/>
      <c r="KUL164" s="3"/>
      <c r="KUM164" s="3"/>
      <c r="KUN164" s="3"/>
      <c r="KUO164" s="3"/>
      <c r="KUP164" s="3"/>
      <c r="KUQ164" s="3"/>
      <c r="KUR164" s="3"/>
      <c r="KUS164" s="3"/>
      <c r="KUT164" s="3"/>
      <c r="KUU164" s="3"/>
      <c r="KUV164" s="3"/>
      <c r="KUW164" s="3"/>
      <c r="KUX164" s="3"/>
      <c r="KUY164" s="3"/>
      <c r="KUZ164" s="3"/>
      <c r="KVA164" s="3"/>
      <c r="KVB164" s="3"/>
      <c r="KVC164" s="3"/>
      <c r="KVD164" s="3"/>
      <c r="KVE164" s="3"/>
      <c r="KVF164" s="3"/>
      <c r="KVG164" s="3"/>
      <c r="KVH164" s="3"/>
      <c r="KVI164" s="3"/>
      <c r="KVJ164" s="3"/>
      <c r="KVK164" s="3"/>
      <c r="KVL164" s="3"/>
      <c r="KVM164" s="3"/>
      <c r="KVN164" s="3"/>
      <c r="KVO164" s="3"/>
      <c r="KVP164" s="3"/>
      <c r="KVQ164" s="3"/>
      <c r="KVR164" s="3"/>
      <c r="KVS164" s="3"/>
      <c r="KVT164" s="3"/>
      <c r="KVU164" s="3"/>
      <c r="KVV164" s="3"/>
      <c r="KVW164" s="3"/>
      <c r="KVX164" s="3"/>
      <c r="KVY164" s="3"/>
      <c r="KVZ164" s="3"/>
      <c r="KWA164" s="3"/>
      <c r="KWB164" s="3"/>
      <c r="KWC164" s="3"/>
      <c r="KWD164" s="3"/>
      <c r="KWE164" s="3"/>
      <c r="KWF164" s="3"/>
      <c r="KWG164" s="3"/>
      <c r="KWH164" s="3"/>
      <c r="KWI164" s="3"/>
      <c r="KWJ164" s="3"/>
      <c r="KWK164" s="3"/>
      <c r="KWL164" s="3"/>
      <c r="KWM164" s="3"/>
      <c r="KWN164" s="3"/>
      <c r="KWO164" s="3"/>
      <c r="KWP164" s="3"/>
      <c r="KWQ164" s="3"/>
      <c r="KWR164" s="3"/>
      <c r="KWS164" s="3"/>
      <c r="KWT164" s="3"/>
      <c r="KWU164" s="3"/>
      <c r="KWV164" s="3"/>
      <c r="KWW164" s="3"/>
      <c r="KWX164" s="3"/>
      <c r="KWY164" s="3"/>
      <c r="KWZ164" s="3"/>
      <c r="KXA164" s="3"/>
      <c r="KXB164" s="3"/>
      <c r="KXC164" s="3"/>
      <c r="KXD164" s="3"/>
      <c r="KXE164" s="3"/>
      <c r="KXF164" s="3"/>
      <c r="KXG164" s="3"/>
      <c r="KXH164" s="3"/>
      <c r="KXI164" s="3"/>
      <c r="KXJ164" s="3"/>
      <c r="KXK164" s="3"/>
      <c r="KXL164" s="3"/>
      <c r="KXM164" s="3"/>
      <c r="KXN164" s="3"/>
      <c r="KXO164" s="3"/>
      <c r="KXP164" s="3"/>
      <c r="KXQ164" s="3"/>
      <c r="KXR164" s="3"/>
      <c r="KXS164" s="3"/>
      <c r="KXT164" s="3"/>
      <c r="KXU164" s="3"/>
      <c r="KXV164" s="3"/>
      <c r="KXW164" s="3"/>
      <c r="KXX164" s="3"/>
      <c r="KXY164" s="3"/>
      <c r="KXZ164" s="3"/>
      <c r="KYA164" s="3"/>
      <c r="KYB164" s="3"/>
      <c r="KYC164" s="3"/>
      <c r="KYD164" s="3"/>
      <c r="KYE164" s="3"/>
      <c r="KYF164" s="3"/>
      <c r="KYG164" s="3"/>
      <c r="KYH164" s="3"/>
      <c r="KYI164" s="3"/>
      <c r="KYJ164" s="3"/>
      <c r="KYK164" s="3"/>
      <c r="KYL164" s="3"/>
      <c r="KYM164" s="3"/>
      <c r="KYN164" s="3"/>
      <c r="KYO164" s="3"/>
      <c r="KYP164" s="3"/>
      <c r="KYQ164" s="3"/>
      <c r="KYR164" s="3"/>
      <c r="KYS164" s="3"/>
      <c r="KYT164" s="3"/>
      <c r="KYU164" s="3"/>
      <c r="KYV164" s="3"/>
      <c r="KYW164" s="3"/>
      <c r="KYX164" s="3"/>
      <c r="KYY164" s="3"/>
      <c r="KYZ164" s="3"/>
      <c r="KZA164" s="3"/>
      <c r="KZB164" s="3"/>
      <c r="KZC164" s="3"/>
      <c r="KZD164" s="3"/>
      <c r="KZE164" s="3"/>
      <c r="KZF164" s="3"/>
      <c r="KZG164" s="3"/>
      <c r="KZH164" s="3"/>
      <c r="KZI164" s="3"/>
      <c r="KZJ164" s="3"/>
      <c r="KZK164" s="3"/>
      <c r="KZL164" s="3"/>
      <c r="KZM164" s="3"/>
      <c r="KZN164" s="3"/>
      <c r="KZO164" s="3"/>
      <c r="KZP164" s="3"/>
      <c r="KZQ164" s="3"/>
      <c r="KZR164" s="3"/>
      <c r="KZS164" s="3"/>
      <c r="KZT164" s="3"/>
      <c r="KZU164" s="3"/>
      <c r="KZV164" s="3"/>
      <c r="KZW164" s="3"/>
      <c r="KZX164" s="3"/>
      <c r="KZY164" s="3"/>
      <c r="KZZ164" s="3"/>
      <c r="LAA164" s="3"/>
      <c r="LAB164" s="3"/>
      <c r="LAC164" s="3"/>
      <c r="LAD164" s="3"/>
      <c r="LAE164" s="3"/>
      <c r="LAF164" s="3"/>
      <c r="LAG164" s="3"/>
      <c r="LAH164" s="3"/>
      <c r="LAI164" s="3"/>
      <c r="LAJ164" s="3"/>
      <c r="LAK164" s="3"/>
      <c r="LAL164" s="3"/>
      <c r="LAM164" s="3"/>
      <c r="LAN164" s="3"/>
      <c r="LAO164" s="3"/>
      <c r="LAP164" s="3"/>
      <c r="LAQ164" s="3"/>
      <c r="LAR164" s="3"/>
      <c r="LAS164" s="3"/>
      <c r="LAT164" s="3"/>
      <c r="LAU164" s="3"/>
      <c r="LAV164" s="3"/>
      <c r="LAW164" s="3"/>
      <c r="LAX164" s="3"/>
      <c r="LAY164" s="3"/>
      <c r="LAZ164" s="3"/>
      <c r="LBA164" s="3"/>
      <c r="LBB164" s="3"/>
      <c r="LBC164" s="3"/>
      <c r="LBD164" s="3"/>
      <c r="LBE164" s="3"/>
      <c r="LBF164" s="3"/>
      <c r="LBG164" s="3"/>
      <c r="LBH164" s="3"/>
      <c r="LBI164" s="3"/>
      <c r="LBJ164" s="3"/>
      <c r="LBK164" s="3"/>
      <c r="LBL164" s="3"/>
      <c r="LBM164" s="3"/>
      <c r="LBN164" s="3"/>
      <c r="LBO164" s="3"/>
      <c r="LBP164" s="3"/>
      <c r="LBQ164" s="3"/>
      <c r="LBR164" s="3"/>
      <c r="LBS164" s="3"/>
      <c r="LBT164" s="3"/>
      <c r="LBU164" s="3"/>
      <c r="LBV164" s="3"/>
      <c r="LBW164" s="3"/>
      <c r="LBX164" s="3"/>
      <c r="LBY164" s="3"/>
      <c r="LBZ164" s="3"/>
      <c r="LCA164" s="3"/>
      <c r="LCB164" s="3"/>
      <c r="LCC164" s="3"/>
      <c r="LCD164" s="3"/>
      <c r="LCE164" s="3"/>
      <c r="LCF164" s="3"/>
      <c r="LCG164" s="3"/>
      <c r="LCH164" s="3"/>
      <c r="LCI164" s="3"/>
      <c r="LCJ164" s="3"/>
      <c r="LCK164" s="3"/>
      <c r="LCL164" s="3"/>
      <c r="LCM164" s="3"/>
      <c r="LCN164" s="3"/>
      <c r="LCO164" s="3"/>
      <c r="LCP164" s="3"/>
      <c r="LCQ164" s="3"/>
      <c r="LCR164" s="3"/>
      <c r="LCS164" s="3"/>
      <c r="LCT164" s="3"/>
      <c r="LCU164" s="3"/>
      <c r="LCV164" s="3"/>
      <c r="LCW164" s="3"/>
      <c r="LCX164" s="3"/>
      <c r="LCY164" s="3"/>
      <c r="LCZ164" s="3"/>
      <c r="LDA164" s="3"/>
      <c r="LDB164" s="3"/>
      <c r="LDC164" s="3"/>
      <c r="LDD164" s="3"/>
      <c r="LDE164" s="3"/>
      <c r="LDF164" s="3"/>
      <c r="LDG164" s="3"/>
      <c r="LDH164" s="3"/>
      <c r="LDI164" s="3"/>
      <c r="LDJ164" s="3"/>
      <c r="LDK164" s="3"/>
      <c r="LDL164" s="3"/>
      <c r="LDM164" s="3"/>
      <c r="LDN164" s="3"/>
      <c r="LDO164" s="3"/>
      <c r="LDP164" s="3"/>
      <c r="LDQ164" s="3"/>
      <c r="LDR164" s="3"/>
      <c r="LDS164" s="3"/>
      <c r="LDT164" s="3"/>
      <c r="LDU164" s="3"/>
      <c r="LDV164" s="3"/>
      <c r="LDW164" s="3"/>
      <c r="LDX164" s="3"/>
      <c r="LDY164" s="3"/>
      <c r="LDZ164" s="3"/>
      <c r="LEA164" s="3"/>
      <c r="LEB164" s="3"/>
      <c r="LEC164" s="3"/>
      <c r="LED164" s="3"/>
      <c r="LEE164" s="3"/>
      <c r="LEF164" s="3"/>
      <c r="LEG164" s="3"/>
      <c r="LEH164" s="3"/>
      <c r="LEI164" s="3"/>
      <c r="LEJ164" s="3"/>
      <c r="LEK164" s="3"/>
      <c r="LEL164" s="3"/>
      <c r="LEM164" s="3"/>
      <c r="LEN164" s="3"/>
      <c r="LEO164" s="3"/>
      <c r="LEP164" s="3"/>
      <c r="LEQ164" s="3"/>
      <c r="LER164" s="3"/>
      <c r="LES164" s="3"/>
      <c r="LET164" s="3"/>
      <c r="LEU164" s="3"/>
      <c r="LEV164" s="3"/>
      <c r="LEW164" s="3"/>
      <c r="LEX164" s="3"/>
      <c r="LEY164" s="3"/>
      <c r="LEZ164" s="3"/>
      <c r="LFA164" s="3"/>
      <c r="LFB164" s="3"/>
      <c r="LFC164" s="3"/>
      <c r="LFD164" s="3"/>
      <c r="LFE164" s="3"/>
      <c r="LFF164" s="3"/>
      <c r="LFG164" s="3"/>
      <c r="LFH164" s="3"/>
      <c r="LFI164" s="3"/>
      <c r="LFJ164" s="3"/>
      <c r="LFK164" s="3"/>
      <c r="LFL164" s="3"/>
      <c r="LFM164" s="3"/>
      <c r="LFN164" s="3"/>
      <c r="LFO164" s="3"/>
      <c r="LFP164" s="3"/>
      <c r="LFQ164" s="3"/>
      <c r="LFR164" s="3"/>
      <c r="LFS164" s="3"/>
      <c r="LFT164" s="3"/>
      <c r="LFU164" s="3"/>
      <c r="LFV164" s="3"/>
      <c r="LFW164" s="3"/>
      <c r="LFX164" s="3"/>
      <c r="LFY164" s="3"/>
      <c r="LFZ164" s="3"/>
      <c r="LGA164" s="3"/>
      <c r="LGB164" s="3"/>
      <c r="LGC164" s="3"/>
      <c r="LGD164" s="3"/>
      <c r="LGE164" s="3"/>
      <c r="LGF164" s="3"/>
      <c r="LGG164" s="3"/>
      <c r="LGH164" s="3"/>
      <c r="LGI164" s="3"/>
      <c r="LGJ164" s="3"/>
      <c r="LGK164" s="3"/>
      <c r="LGL164" s="3"/>
      <c r="LGM164" s="3"/>
      <c r="LGN164" s="3"/>
      <c r="LGO164" s="3"/>
      <c r="LGP164" s="3"/>
      <c r="LGQ164" s="3"/>
      <c r="LGR164" s="3"/>
      <c r="LGS164" s="3"/>
      <c r="LGT164" s="3"/>
      <c r="LGU164" s="3"/>
      <c r="LGV164" s="3"/>
      <c r="LGW164" s="3"/>
      <c r="LGX164" s="3"/>
      <c r="LGY164" s="3"/>
      <c r="LGZ164" s="3"/>
      <c r="LHA164" s="3"/>
      <c r="LHB164" s="3"/>
      <c r="LHC164" s="3"/>
      <c r="LHD164" s="3"/>
      <c r="LHE164" s="3"/>
      <c r="LHF164" s="3"/>
      <c r="LHG164" s="3"/>
      <c r="LHH164" s="3"/>
      <c r="LHI164" s="3"/>
      <c r="LHJ164" s="3"/>
      <c r="LHK164" s="3"/>
      <c r="LHL164" s="3"/>
      <c r="LHM164" s="3"/>
      <c r="LHN164" s="3"/>
      <c r="LHO164" s="3"/>
      <c r="LHP164" s="3"/>
      <c r="LHQ164" s="3"/>
      <c r="LHR164" s="3"/>
      <c r="LHS164" s="3"/>
      <c r="LHT164" s="3"/>
      <c r="LHU164" s="3"/>
      <c r="LHV164" s="3"/>
      <c r="LHW164" s="3"/>
      <c r="LHX164" s="3"/>
      <c r="LHY164" s="3"/>
      <c r="LHZ164" s="3"/>
      <c r="LIA164" s="3"/>
      <c r="LIB164" s="3"/>
      <c r="LIC164" s="3"/>
      <c r="LID164" s="3"/>
      <c r="LIE164" s="3"/>
      <c r="LIF164" s="3"/>
      <c r="LIG164" s="3"/>
      <c r="LIH164" s="3"/>
      <c r="LII164" s="3"/>
      <c r="LIJ164" s="3"/>
      <c r="LIK164" s="3"/>
      <c r="LIL164" s="3"/>
      <c r="LIM164" s="3"/>
      <c r="LIN164" s="3"/>
      <c r="LIO164" s="3"/>
      <c r="LIP164" s="3"/>
      <c r="LIQ164" s="3"/>
      <c r="LIR164" s="3"/>
      <c r="LIS164" s="3"/>
      <c r="LIT164" s="3"/>
      <c r="LIU164" s="3"/>
      <c r="LIV164" s="3"/>
      <c r="LIW164" s="3"/>
      <c r="LIX164" s="3"/>
      <c r="LIY164" s="3"/>
      <c r="LIZ164" s="3"/>
      <c r="LJA164" s="3"/>
      <c r="LJB164" s="3"/>
      <c r="LJC164" s="3"/>
      <c r="LJD164" s="3"/>
      <c r="LJE164" s="3"/>
      <c r="LJF164" s="3"/>
      <c r="LJG164" s="3"/>
      <c r="LJH164" s="3"/>
      <c r="LJI164" s="3"/>
      <c r="LJJ164" s="3"/>
      <c r="LJK164" s="3"/>
      <c r="LJL164" s="3"/>
      <c r="LJM164" s="3"/>
      <c r="LJN164" s="3"/>
      <c r="LJO164" s="3"/>
      <c r="LJP164" s="3"/>
      <c r="LJQ164" s="3"/>
      <c r="LJR164" s="3"/>
      <c r="LJS164" s="3"/>
      <c r="LJT164" s="3"/>
      <c r="LJU164" s="3"/>
      <c r="LJV164" s="3"/>
      <c r="LJW164" s="3"/>
      <c r="LJX164" s="3"/>
      <c r="LJY164" s="3"/>
      <c r="LJZ164" s="3"/>
      <c r="LKA164" s="3"/>
      <c r="LKB164" s="3"/>
      <c r="LKC164" s="3"/>
      <c r="LKD164" s="3"/>
      <c r="LKE164" s="3"/>
      <c r="LKF164" s="3"/>
      <c r="LKG164" s="3"/>
      <c r="LKH164" s="3"/>
      <c r="LKI164" s="3"/>
      <c r="LKJ164" s="3"/>
      <c r="LKK164" s="3"/>
      <c r="LKL164" s="3"/>
      <c r="LKM164" s="3"/>
      <c r="LKN164" s="3"/>
      <c r="LKO164" s="3"/>
      <c r="LKP164" s="3"/>
      <c r="LKQ164" s="3"/>
      <c r="LKR164" s="3"/>
      <c r="LKS164" s="3"/>
      <c r="LKT164" s="3"/>
      <c r="LKU164" s="3"/>
      <c r="LKV164" s="3"/>
      <c r="LKW164" s="3"/>
      <c r="LKX164" s="3"/>
      <c r="LKY164" s="3"/>
      <c r="LKZ164" s="3"/>
      <c r="LLA164" s="3"/>
      <c r="LLB164" s="3"/>
      <c r="LLC164" s="3"/>
      <c r="LLD164" s="3"/>
      <c r="LLE164" s="3"/>
      <c r="LLF164" s="3"/>
      <c r="LLG164" s="3"/>
      <c r="LLH164" s="3"/>
      <c r="LLI164" s="3"/>
      <c r="LLJ164" s="3"/>
      <c r="LLK164" s="3"/>
      <c r="LLL164" s="3"/>
      <c r="LLM164" s="3"/>
      <c r="LLN164" s="3"/>
      <c r="LLO164" s="3"/>
      <c r="LLP164" s="3"/>
      <c r="LLQ164" s="3"/>
      <c r="LLR164" s="3"/>
      <c r="LLS164" s="3"/>
      <c r="LLT164" s="3"/>
      <c r="LLU164" s="3"/>
      <c r="LLV164" s="3"/>
      <c r="LLW164" s="3"/>
      <c r="LLX164" s="3"/>
      <c r="LLY164" s="3"/>
      <c r="LLZ164" s="3"/>
      <c r="LMA164" s="3"/>
      <c r="LMB164" s="3"/>
      <c r="LMC164" s="3"/>
      <c r="LMD164" s="3"/>
      <c r="LME164" s="3"/>
      <c r="LMF164" s="3"/>
      <c r="LMG164" s="3"/>
      <c r="LMH164" s="3"/>
      <c r="LMI164" s="3"/>
      <c r="LMJ164" s="3"/>
      <c r="LMK164" s="3"/>
      <c r="LML164" s="3"/>
      <c r="LMM164" s="3"/>
      <c r="LMN164" s="3"/>
      <c r="LMO164" s="3"/>
      <c r="LMP164" s="3"/>
      <c r="LMQ164" s="3"/>
      <c r="LMR164" s="3"/>
      <c r="LMS164" s="3"/>
      <c r="LMT164" s="3"/>
      <c r="LMU164" s="3"/>
      <c r="LMV164" s="3"/>
      <c r="LMW164" s="3"/>
      <c r="LMX164" s="3"/>
      <c r="LMY164" s="3"/>
      <c r="LMZ164" s="3"/>
      <c r="LNA164" s="3"/>
      <c r="LNB164" s="3"/>
      <c r="LNC164" s="3"/>
      <c r="LND164" s="3"/>
      <c r="LNE164" s="3"/>
      <c r="LNF164" s="3"/>
      <c r="LNG164" s="3"/>
      <c r="LNH164" s="3"/>
      <c r="LNI164" s="3"/>
      <c r="LNJ164" s="3"/>
      <c r="LNK164" s="3"/>
      <c r="LNL164" s="3"/>
      <c r="LNM164" s="3"/>
      <c r="LNN164" s="3"/>
      <c r="LNO164" s="3"/>
      <c r="LNP164" s="3"/>
      <c r="LNQ164" s="3"/>
      <c r="LNR164" s="3"/>
      <c r="LNS164" s="3"/>
      <c r="LNT164" s="3"/>
      <c r="LNU164" s="3"/>
      <c r="LNV164" s="3"/>
      <c r="LNW164" s="3"/>
      <c r="LNX164" s="3"/>
      <c r="LNY164" s="3"/>
      <c r="LNZ164" s="3"/>
      <c r="LOA164" s="3"/>
      <c r="LOB164" s="3"/>
      <c r="LOC164" s="3"/>
      <c r="LOD164" s="3"/>
      <c r="LOE164" s="3"/>
      <c r="LOF164" s="3"/>
      <c r="LOG164" s="3"/>
      <c r="LOH164" s="3"/>
      <c r="LOI164" s="3"/>
      <c r="LOJ164" s="3"/>
      <c r="LOK164" s="3"/>
      <c r="LOL164" s="3"/>
      <c r="LOM164" s="3"/>
      <c r="LON164" s="3"/>
      <c r="LOO164" s="3"/>
      <c r="LOP164" s="3"/>
      <c r="LOQ164" s="3"/>
      <c r="LOR164" s="3"/>
      <c r="LOS164" s="3"/>
      <c r="LOT164" s="3"/>
      <c r="LOU164" s="3"/>
      <c r="LOV164" s="3"/>
      <c r="LOW164" s="3"/>
      <c r="LOX164" s="3"/>
      <c r="LOY164" s="3"/>
      <c r="LOZ164" s="3"/>
      <c r="LPA164" s="3"/>
      <c r="LPB164" s="3"/>
      <c r="LPC164" s="3"/>
      <c r="LPD164" s="3"/>
      <c r="LPE164" s="3"/>
      <c r="LPF164" s="3"/>
      <c r="LPG164" s="3"/>
      <c r="LPH164" s="3"/>
      <c r="LPI164" s="3"/>
      <c r="LPJ164" s="3"/>
      <c r="LPK164" s="3"/>
      <c r="LPL164" s="3"/>
      <c r="LPM164" s="3"/>
      <c r="LPN164" s="3"/>
      <c r="LPO164" s="3"/>
      <c r="LPP164" s="3"/>
      <c r="LPQ164" s="3"/>
      <c r="LPR164" s="3"/>
      <c r="LPS164" s="3"/>
      <c r="LPT164" s="3"/>
      <c r="LPU164" s="3"/>
      <c r="LPV164" s="3"/>
      <c r="LPW164" s="3"/>
      <c r="LPX164" s="3"/>
      <c r="LPY164" s="3"/>
      <c r="LPZ164" s="3"/>
      <c r="LQA164" s="3"/>
      <c r="LQB164" s="3"/>
      <c r="LQC164" s="3"/>
      <c r="LQD164" s="3"/>
      <c r="LQE164" s="3"/>
      <c r="LQF164" s="3"/>
      <c r="LQG164" s="3"/>
      <c r="LQH164" s="3"/>
      <c r="LQI164" s="3"/>
      <c r="LQJ164" s="3"/>
      <c r="LQK164" s="3"/>
      <c r="LQL164" s="3"/>
      <c r="LQM164" s="3"/>
      <c r="LQN164" s="3"/>
      <c r="LQO164" s="3"/>
      <c r="LQP164" s="3"/>
      <c r="LQQ164" s="3"/>
      <c r="LQR164" s="3"/>
      <c r="LQS164" s="3"/>
      <c r="LQT164" s="3"/>
      <c r="LQU164" s="3"/>
      <c r="LQV164" s="3"/>
      <c r="LQW164" s="3"/>
      <c r="LQX164" s="3"/>
      <c r="LQY164" s="3"/>
      <c r="LQZ164" s="3"/>
      <c r="LRA164" s="3"/>
      <c r="LRB164" s="3"/>
      <c r="LRC164" s="3"/>
      <c r="LRD164" s="3"/>
      <c r="LRE164" s="3"/>
      <c r="LRF164" s="3"/>
      <c r="LRG164" s="3"/>
      <c r="LRH164" s="3"/>
      <c r="LRI164" s="3"/>
      <c r="LRJ164" s="3"/>
      <c r="LRK164" s="3"/>
      <c r="LRL164" s="3"/>
      <c r="LRM164" s="3"/>
      <c r="LRN164" s="3"/>
      <c r="LRO164" s="3"/>
      <c r="LRP164" s="3"/>
      <c r="LRQ164" s="3"/>
      <c r="LRR164" s="3"/>
      <c r="LRS164" s="3"/>
      <c r="LRT164" s="3"/>
      <c r="LRU164" s="3"/>
      <c r="LRV164" s="3"/>
      <c r="LRW164" s="3"/>
      <c r="LRX164" s="3"/>
      <c r="LRY164" s="3"/>
      <c r="LRZ164" s="3"/>
      <c r="LSA164" s="3"/>
      <c r="LSB164" s="3"/>
      <c r="LSC164" s="3"/>
      <c r="LSD164" s="3"/>
      <c r="LSE164" s="3"/>
      <c r="LSF164" s="3"/>
      <c r="LSG164" s="3"/>
      <c r="LSH164" s="3"/>
      <c r="LSI164" s="3"/>
      <c r="LSJ164" s="3"/>
      <c r="LSK164" s="3"/>
      <c r="LSL164" s="3"/>
      <c r="LSM164" s="3"/>
      <c r="LSN164" s="3"/>
      <c r="LSO164" s="3"/>
      <c r="LSP164" s="3"/>
      <c r="LSQ164" s="3"/>
      <c r="LSR164" s="3"/>
      <c r="LSS164" s="3"/>
      <c r="LST164" s="3"/>
      <c r="LSU164" s="3"/>
      <c r="LSV164" s="3"/>
      <c r="LSW164" s="3"/>
      <c r="LSX164" s="3"/>
      <c r="LSY164" s="3"/>
      <c r="LSZ164" s="3"/>
      <c r="LTA164" s="3"/>
      <c r="LTB164" s="3"/>
      <c r="LTC164" s="3"/>
      <c r="LTD164" s="3"/>
      <c r="LTE164" s="3"/>
      <c r="LTF164" s="3"/>
      <c r="LTG164" s="3"/>
      <c r="LTH164" s="3"/>
      <c r="LTI164" s="3"/>
      <c r="LTJ164" s="3"/>
      <c r="LTK164" s="3"/>
      <c r="LTL164" s="3"/>
      <c r="LTM164" s="3"/>
      <c r="LTN164" s="3"/>
      <c r="LTO164" s="3"/>
      <c r="LTP164" s="3"/>
      <c r="LTQ164" s="3"/>
      <c r="LTR164" s="3"/>
      <c r="LTS164" s="3"/>
      <c r="LTT164" s="3"/>
      <c r="LTU164" s="3"/>
      <c r="LTV164" s="3"/>
      <c r="LTW164" s="3"/>
      <c r="LTX164" s="3"/>
      <c r="LTY164" s="3"/>
      <c r="LTZ164" s="3"/>
      <c r="LUA164" s="3"/>
      <c r="LUB164" s="3"/>
      <c r="LUC164" s="3"/>
      <c r="LUD164" s="3"/>
      <c r="LUE164" s="3"/>
      <c r="LUF164" s="3"/>
      <c r="LUG164" s="3"/>
      <c r="LUH164" s="3"/>
      <c r="LUI164" s="3"/>
      <c r="LUJ164" s="3"/>
      <c r="LUK164" s="3"/>
      <c r="LUL164" s="3"/>
      <c r="LUM164" s="3"/>
      <c r="LUN164" s="3"/>
      <c r="LUO164" s="3"/>
      <c r="LUP164" s="3"/>
      <c r="LUQ164" s="3"/>
      <c r="LUR164" s="3"/>
      <c r="LUS164" s="3"/>
      <c r="LUT164" s="3"/>
      <c r="LUU164" s="3"/>
      <c r="LUV164" s="3"/>
      <c r="LUW164" s="3"/>
      <c r="LUX164" s="3"/>
      <c r="LUY164" s="3"/>
      <c r="LUZ164" s="3"/>
      <c r="LVA164" s="3"/>
      <c r="LVB164" s="3"/>
      <c r="LVC164" s="3"/>
      <c r="LVD164" s="3"/>
      <c r="LVE164" s="3"/>
      <c r="LVF164" s="3"/>
      <c r="LVG164" s="3"/>
      <c r="LVH164" s="3"/>
      <c r="LVI164" s="3"/>
      <c r="LVJ164" s="3"/>
      <c r="LVK164" s="3"/>
      <c r="LVL164" s="3"/>
      <c r="LVM164" s="3"/>
      <c r="LVN164" s="3"/>
      <c r="LVO164" s="3"/>
      <c r="LVP164" s="3"/>
      <c r="LVQ164" s="3"/>
      <c r="LVR164" s="3"/>
      <c r="LVS164" s="3"/>
      <c r="LVT164" s="3"/>
      <c r="LVU164" s="3"/>
      <c r="LVV164" s="3"/>
      <c r="LVW164" s="3"/>
      <c r="LVX164" s="3"/>
      <c r="LVY164" s="3"/>
      <c r="LVZ164" s="3"/>
      <c r="LWA164" s="3"/>
      <c r="LWB164" s="3"/>
      <c r="LWC164" s="3"/>
      <c r="LWD164" s="3"/>
      <c r="LWE164" s="3"/>
      <c r="LWF164" s="3"/>
      <c r="LWG164" s="3"/>
      <c r="LWH164" s="3"/>
      <c r="LWI164" s="3"/>
      <c r="LWJ164" s="3"/>
      <c r="LWK164" s="3"/>
      <c r="LWL164" s="3"/>
      <c r="LWM164" s="3"/>
      <c r="LWN164" s="3"/>
      <c r="LWO164" s="3"/>
      <c r="LWP164" s="3"/>
      <c r="LWQ164" s="3"/>
      <c r="LWR164" s="3"/>
      <c r="LWS164" s="3"/>
      <c r="LWT164" s="3"/>
      <c r="LWU164" s="3"/>
      <c r="LWV164" s="3"/>
      <c r="LWW164" s="3"/>
      <c r="LWX164" s="3"/>
      <c r="LWY164" s="3"/>
      <c r="LWZ164" s="3"/>
      <c r="LXA164" s="3"/>
      <c r="LXB164" s="3"/>
      <c r="LXC164" s="3"/>
      <c r="LXD164" s="3"/>
      <c r="LXE164" s="3"/>
      <c r="LXF164" s="3"/>
      <c r="LXG164" s="3"/>
      <c r="LXH164" s="3"/>
      <c r="LXI164" s="3"/>
      <c r="LXJ164" s="3"/>
      <c r="LXK164" s="3"/>
      <c r="LXL164" s="3"/>
      <c r="LXM164" s="3"/>
      <c r="LXN164" s="3"/>
      <c r="LXO164" s="3"/>
      <c r="LXP164" s="3"/>
      <c r="LXQ164" s="3"/>
      <c r="LXR164" s="3"/>
      <c r="LXS164" s="3"/>
      <c r="LXT164" s="3"/>
      <c r="LXU164" s="3"/>
      <c r="LXV164" s="3"/>
      <c r="LXW164" s="3"/>
      <c r="LXX164" s="3"/>
      <c r="LXY164" s="3"/>
      <c r="LXZ164" s="3"/>
      <c r="LYA164" s="3"/>
      <c r="LYB164" s="3"/>
      <c r="LYC164" s="3"/>
      <c r="LYD164" s="3"/>
      <c r="LYE164" s="3"/>
      <c r="LYF164" s="3"/>
      <c r="LYG164" s="3"/>
      <c r="LYH164" s="3"/>
      <c r="LYI164" s="3"/>
      <c r="LYJ164" s="3"/>
      <c r="LYK164" s="3"/>
      <c r="LYL164" s="3"/>
      <c r="LYM164" s="3"/>
      <c r="LYN164" s="3"/>
      <c r="LYO164" s="3"/>
      <c r="LYP164" s="3"/>
      <c r="LYQ164" s="3"/>
      <c r="LYR164" s="3"/>
      <c r="LYS164" s="3"/>
      <c r="LYT164" s="3"/>
      <c r="LYU164" s="3"/>
      <c r="LYV164" s="3"/>
      <c r="LYW164" s="3"/>
      <c r="LYX164" s="3"/>
      <c r="LYY164" s="3"/>
      <c r="LYZ164" s="3"/>
      <c r="LZA164" s="3"/>
      <c r="LZB164" s="3"/>
      <c r="LZC164" s="3"/>
      <c r="LZD164" s="3"/>
      <c r="LZE164" s="3"/>
      <c r="LZF164" s="3"/>
      <c r="LZG164" s="3"/>
      <c r="LZH164" s="3"/>
      <c r="LZI164" s="3"/>
      <c r="LZJ164" s="3"/>
      <c r="LZK164" s="3"/>
      <c r="LZL164" s="3"/>
      <c r="LZM164" s="3"/>
      <c r="LZN164" s="3"/>
      <c r="LZO164" s="3"/>
      <c r="LZP164" s="3"/>
      <c r="LZQ164" s="3"/>
      <c r="LZR164" s="3"/>
      <c r="LZS164" s="3"/>
      <c r="LZT164" s="3"/>
      <c r="LZU164" s="3"/>
      <c r="LZV164" s="3"/>
      <c r="LZW164" s="3"/>
      <c r="LZX164" s="3"/>
      <c r="LZY164" s="3"/>
      <c r="LZZ164" s="3"/>
      <c r="MAA164" s="3"/>
      <c r="MAB164" s="3"/>
      <c r="MAC164" s="3"/>
      <c r="MAD164" s="3"/>
      <c r="MAE164" s="3"/>
      <c r="MAF164" s="3"/>
      <c r="MAG164" s="3"/>
      <c r="MAH164" s="3"/>
      <c r="MAI164" s="3"/>
      <c r="MAJ164" s="3"/>
      <c r="MAK164" s="3"/>
      <c r="MAL164" s="3"/>
      <c r="MAM164" s="3"/>
      <c r="MAN164" s="3"/>
      <c r="MAO164" s="3"/>
      <c r="MAP164" s="3"/>
      <c r="MAQ164" s="3"/>
      <c r="MAR164" s="3"/>
      <c r="MAS164" s="3"/>
      <c r="MAT164" s="3"/>
      <c r="MAU164" s="3"/>
      <c r="MAV164" s="3"/>
      <c r="MAW164" s="3"/>
      <c r="MAX164" s="3"/>
      <c r="MAY164" s="3"/>
      <c r="MAZ164" s="3"/>
      <c r="MBA164" s="3"/>
      <c r="MBB164" s="3"/>
      <c r="MBC164" s="3"/>
      <c r="MBD164" s="3"/>
      <c r="MBE164" s="3"/>
      <c r="MBF164" s="3"/>
      <c r="MBG164" s="3"/>
      <c r="MBH164" s="3"/>
      <c r="MBI164" s="3"/>
      <c r="MBJ164" s="3"/>
      <c r="MBK164" s="3"/>
      <c r="MBL164" s="3"/>
      <c r="MBM164" s="3"/>
      <c r="MBN164" s="3"/>
      <c r="MBO164" s="3"/>
      <c r="MBP164" s="3"/>
      <c r="MBQ164" s="3"/>
      <c r="MBR164" s="3"/>
      <c r="MBS164" s="3"/>
      <c r="MBT164" s="3"/>
      <c r="MBU164" s="3"/>
      <c r="MBV164" s="3"/>
      <c r="MBW164" s="3"/>
      <c r="MBX164" s="3"/>
      <c r="MBY164" s="3"/>
      <c r="MBZ164" s="3"/>
      <c r="MCA164" s="3"/>
      <c r="MCB164" s="3"/>
      <c r="MCC164" s="3"/>
      <c r="MCD164" s="3"/>
      <c r="MCE164" s="3"/>
      <c r="MCF164" s="3"/>
      <c r="MCG164" s="3"/>
      <c r="MCH164" s="3"/>
      <c r="MCI164" s="3"/>
      <c r="MCJ164" s="3"/>
      <c r="MCK164" s="3"/>
      <c r="MCL164" s="3"/>
      <c r="MCM164" s="3"/>
      <c r="MCN164" s="3"/>
      <c r="MCO164" s="3"/>
      <c r="MCP164" s="3"/>
      <c r="MCQ164" s="3"/>
      <c r="MCR164" s="3"/>
      <c r="MCS164" s="3"/>
      <c r="MCT164" s="3"/>
      <c r="MCU164" s="3"/>
      <c r="MCV164" s="3"/>
      <c r="MCW164" s="3"/>
      <c r="MCX164" s="3"/>
      <c r="MCY164" s="3"/>
      <c r="MCZ164" s="3"/>
      <c r="MDA164" s="3"/>
      <c r="MDB164" s="3"/>
      <c r="MDC164" s="3"/>
      <c r="MDD164" s="3"/>
      <c r="MDE164" s="3"/>
      <c r="MDF164" s="3"/>
      <c r="MDG164" s="3"/>
      <c r="MDH164" s="3"/>
      <c r="MDI164" s="3"/>
      <c r="MDJ164" s="3"/>
      <c r="MDK164" s="3"/>
      <c r="MDL164" s="3"/>
      <c r="MDM164" s="3"/>
      <c r="MDN164" s="3"/>
      <c r="MDO164" s="3"/>
      <c r="MDP164" s="3"/>
      <c r="MDQ164" s="3"/>
      <c r="MDR164" s="3"/>
      <c r="MDS164" s="3"/>
      <c r="MDT164" s="3"/>
      <c r="MDU164" s="3"/>
      <c r="MDV164" s="3"/>
      <c r="MDW164" s="3"/>
      <c r="MDX164" s="3"/>
      <c r="MDY164" s="3"/>
      <c r="MDZ164" s="3"/>
      <c r="MEA164" s="3"/>
      <c r="MEB164" s="3"/>
      <c r="MEC164" s="3"/>
      <c r="MED164" s="3"/>
      <c r="MEE164" s="3"/>
      <c r="MEF164" s="3"/>
      <c r="MEG164" s="3"/>
      <c r="MEH164" s="3"/>
      <c r="MEI164" s="3"/>
      <c r="MEJ164" s="3"/>
      <c r="MEK164" s="3"/>
      <c r="MEL164" s="3"/>
      <c r="MEM164" s="3"/>
      <c r="MEN164" s="3"/>
      <c r="MEO164" s="3"/>
      <c r="MEP164" s="3"/>
      <c r="MEQ164" s="3"/>
      <c r="MER164" s="3"/>
      <c r="MES164" s="3"/>
      <c r="MET164" s="3"/>
      <c r="MEU164" s="3"/>
      <c r="MEV164" s="3"/>
      <c r="MEW164" s="3"/>
      <c r="MEX164" s="3"/>
      <c r="MEY164" s="3"/>
      <c r="MEZ164" s="3"/>
      <c r="MFA164" s="3"/>
      <c r="MFB164" s="3"/>
      <c r="MFC164" s="3"/>
      <c r="MFD164" s="3"/>
      <c r="MFE164" s="3"/>
      <c r="MFF164" s="3"/>
      <c r="MFG164" s="3"/>
      <c r="MFH164" s="3"/>
      <c r="MFI164" s="3"/>
      <c r="MFJ164" s="3"/>
      <c r="MFK164" s="3"/>
      <c r="MFL164" s="3"/>
      <c r="MFM164" s="3"/>
      <c r="MFN164" s="3"/>
      <c r="MFO164" s="3"/>
      <c r="MFP164" s="3"/>
      <c r="MFQ164" s="3"/>
      <c r="MFR164" s="3"/>
      <c r="MFS164" s="3"/>
      <c r="MFT164" s="3"/>
      <c r="MFU164" s="3"/>
      <c r="MFV164" s="3"/>
      <c r="MFW164" s="3"/>
      <c r="MFX164" s="3"/>
      <c r="MFY164" s="3"/>
      <c r="MFZ164" s="3"/>
      <c r="MGA164" s="3"/>
      <c r="MGB164" s="3"/>
      <c r="MGC164" s="3"/>
      <c r="MGD164" s="3"/>
      <c r="MGE164" s="3"/>
      <c r="MGF164" s="3"/>
      <c r="MGG164" s="3"/>
      <c r="MGH164" s="3"/>
      <c r="MGI164" s="3"/>
      <c r="MGJ164" s="3"/>
      <c r="MGK164" s="3"/>
      <c r="MGL164" s="3"/>
      <c r="MGM164" s="3"/>
      <c r="MGN164" s="3"/>
      <c r="MGO164" s="3"/>
      <c r="MGP164" s="3"/>
      <c r="MGQ164" s="3"/>
      <c r="MGR164" s="3"/>
      <c r="MGS164" s="3"/>
      <c r="MGT164" s="3"/>
      <c r="MGU164" s="3"/>
      <c r="MGV164" s="3"/>
      <c r="MGW164" s="3"/>
      <c r="MGX164" s="3"/>
      <c r="MGY164" s="3"/>
      <c r="MGZ164" s="3"/>
      <c r="MHA164" s="3"/>
      <c r="MHB164" s="3"/>
      <c r="MHC164" s="3"/>
      <c r="MHD164" s="3"/>
      <c r="MHE164" s="3"/>
      <c r="MHF164" s="3"/>
      <c r="MHG164" s="3"/>
      <c r="MHH164" s="3"/>
      <c r="MHI164" s="3"/>
      <c r="MHJ164" s="3"/>
      <c r="MHK164" s="3"/>
      <c r="MHL164" s="3"/>
      <c r="MHM164" s="3"/>
      <c r="MHN164" s="3"/>
      <c r="MHO164" s="3"/>
      <c r="MHP164" s="3"/>
      <c r="MHQ164" s="3"/>
      <c r="MHR164" s="3"/>
      <c r="MHS164" s="3"/>
      <c r="MHT164" s="3"/>
      <c r="MHU164" s="3"/>
      <c r="MHV164" s="3"/>
      <c r="MHW164" s="3"/>
      <c r="MHX164" s="3"/>
      <c r="MHY164" s="3"/>
      <c r="MHZ164" s="3"/>
      <c r="MIA164" s="3"/>
      <c r="MIB164" s="3"/>
      <c r="MIC164" s="3"/>
      <c r="MID164" s="3"/>
      <c r="MIE164" s="3"/>
      <c r="MIF164" s="3"/>
      <c r="MIG164" s="3"/>
      <c r="MIH164" s="3"/>
      <c r="MII164" s="3"/>
      <c r="MIJ164" s="3"/>
      <c r="MIK164" s="3"/>
      <c r="MIL164" s="3"/>
      <c r="MIM164" s="3"/>
      <c r="MIN164" s="3"/>
      <c r="MIO164" s="3"/>
      <c r="MIP164" s="3"/>
      <c r="MIQ164" s="3"/>
      <c r="MIR164" s="3"/>
      <c r="MIS164" s="3"/>
      <c r="MIT164" s="3"/>
      <c r="MIU164" s="3"/>
      <c r="MIV164" s="3"/>
      <c r="MIW164" s="3"/>
      <c r="MIX164" s="3"/>
      <c r="MIY164" s="3"/>
      <c r="MIZ164" s="3"/>
      <c r="MJA164" s="3"/>
      <c r="MJB164" s="3"/>
      <c r="MJC164" s="3"/>
      <c r="MJD164" s="3"/>
      <c r="MJE164" s="3"/>
      <c r="MJF164" s="3"/>
      <c r="MJG164" s="3"/>
      <c r="MJH164" s="3"/>
      <c r="MJI164" s="3"/>
      <c r="MJJ164" s="3"/>
      <c r="MJK164" s="3"/>
      <c r="MJL164" s="3"/>
      <c r="MJM164" s="3"/>
      <c r="MJN164" s="3"/>
      <c r="MJO164" s="3"/>
      <c r="MJP164" s="3"/>
      <c r="MJQ164" s="3"/>
      <c r="MJR164" s="3"/>
      <c r="MJS164" s="3"/>
      <c r="MJT164" s="3"/>
      <c r="MJU164" s="3"/>
      <c r="MJV164" s="3"/>
      <c r="MJW164" s="3"/>
      <c r="MJX164" s="3"/>
      <c r="MJY164" s="3"/>
      <c r="MJZ164" s="3"/>
      <c r="MKA164" s="3"/>
      <c r="MKB164" s="3"/>
      <c r="MKC164" s="3"/>
      <c r="MKD164" s="3"/>
      <c r="MKE164" s="3"/>
      <c r="MKF164" s="3"/>
      <c r="MKG164" s="3"/>
      <c r="MKH164" s="3"/>
      <c r="MKI164" s="3"/>
      <c r="MKJ164" s="3"/>
      <c r="MKK164" s="3"/>
      <c r="MKL164" s="3"/>
      <c r="MKM164" s="3"/>
      <c r="MKN164" s="3"/>
      <c r="MKO164" s="3"/>
      <c r="MKP164" s="3"/>
      <c r="MKQ164" s="3"/>
      <c r="MKR164" s="3"/>
      <c r="MKS164" s="3"/>
      <c r="MKT164" s="3"/>
      <c r="MKU164" s="3"/>
      <c r="MKV164" s="3"/>
      <c r="MKW164" s="3"/>
      <c r="MKX164" s="3"/>
      <c r="MKY164" s="3"/>
      <c r="MKZ164" s="3"/>
      <c r="MLA164" s="3"/>
      <c r="MLB164" s="3"/>
      <c r="MLC164" s="3"/>
      <c r="MLD164" s="3"/>
      <c r="MLE164" s="3"/>
      <c r="MLF164" s="3"/>
      <c r="MLG164" s="3"/>
      <c r="MLH164" s="3"/>
      <c r="MLI164" s="3"/>
      <c r="MLJ164" s="3"/>
      <c r="MLK164" s="3"/>
      <c r="MLL164" s="3"/>
      <c r="MLM164" s="3"/>
      <c r="MLN164" s="3"/>
      <c r="MLO164" s="3"/>
      <c r="MLP164" s="3"/>
      <c r="MLQ164" s="3"/>
      <c r="MLR164" s="3"/>
      <c r="MLS164" s="3"/>
      <c r="MLT164" s="3"/>
      <c r="MLU164" s="3"/>
      <c r="MLV164" s="3"/>
      <c r="MLW164" s="3"/>
      <c r="MLX164" s="3"/>
      <c r="MLY164" s="3"/>
      <c r="MLZ164" s="3"/>
      <c r="MMA164" s="3"/>
      <c r="MMB164" s="3"/>
      <c r="MMC164" s="3"/>
      <c r="MMD164" s="3"/>
      <c r="MME164" s="3"/>
      <c r="MMF164" s="3"/>
      <c r="MMG164" s="3"/>
      <c r="MMH164" s="3"/>
      <c r="MMI164" s="3"/>
      <c r="MMJ164" s="3"/>
      <c r="MMK164" s="3"/>
      <c r="MML164" s="3"/>
      <c r="MMM164" s="3"/>
      <c r="MMN164" s="3"/>
      <c r="MMO164" s="3"/>
      <c r="MMP164" s="3"/>
      <c r="MMQ164" s="3"/>
      <c r="MMR164" s="3"/>
      <c r="MMS164" s="3"/>
      <c r="MMT164" s="3"/>
      <c r="MMU164" s="3"/>
      <c r="MMV164" s="3"/>
      <c r="MMW164" s="3"/>
      <c r="MMX164" s="3"/>
      <c r="MMY164" s="3"/>
      <c r="MMZ164" s="3"/>
      <c r="MNA164" s="3"/>
      <c r="MNB164" s="3"/>
      <c r="MNC164" s="3"/>
      <c r="MND164" s="3"/>
      <c r="MNE164" s="3"/>
      <c r="MNF164" s="3"/>
      <c r="MNG164" s="3"/>
      <c r="MNH164" s="3"/>
      <c r="MNI164" s="3"/>
      <c r="MNJ164" s="3"/>
      <c r="MNK164" s="3"/>
      <c r="MNL164" s="3"/>
      <c r="MNM164" s="3"/>
      <c r="MNN164" s="3"/>
      <c r="MNO164" s="3"/>
      <c r="MNP164" s="3"/>
      <c r="MNQ164" s="3"/>
      <c r="MNR164" s="3"/>
      <c r="MNS164" s="3"/>
      <c r="MNT164" s="3"/>
      <c r="MNU164" s="3"/>
      <c r="MNV164" s="3"/>
      <c r="MNW164" s="3"/>
      <c r="MNX164" s="3"/>
      <c r="MNY164" s="3"/>
      <c r="MNZ164" s="3"/>
      <c r="MOA164" s="3"/>
      <c r="MOB164" s="3"/>
      <c r="MOC164" s="3"/>
      <c r="MOD164" s="3"/>
      <c r="MOE164" s="3"/>
      <c r="MOF164" s="3"/>
      <c r="MOG164" s="3"/>
      <c r="MOH164" s="3"/>
      <c r="MOI164" s="3"/>
      <c r="MOJ164" s="3"/>
      <c r="MOK164" s="3"/>
      <c r="MOL164" s="3"/>
      <c r="MOM164" s="3"/>
      <c r="MON164" s="3"/>
      <c r="MOO164" s="3"/>
      <c r="MOP164" s="3"/>
      <c r="MOQ164" s="3"/>
      <c r="MOR164" s="3"/>
      <c r="MOS164" s="3"/>
      <c r="MOT164" s="3"/>
      <c r="MOU164" s="3"/>
      <c r="MOV164" s="3"/>
      <c r="MOW164" s="3"/>
      <c r="MOX164" s="3"/>
      <c r="MOY164" s="3"/>
      <c r="MOZ164" s="3"/>
      <c r="MPA164" s="3"/>
      <c r="MPB164" s="3"/>
      <c r="MPC164" s="3"/>
      <c r="MPD164" s="3"/>
      <c r="MPE164" s="3"/>
      <c r="MPF164" s="3"/>
      <c r="MPG164" s="3"/>
      <c r="MPH164" s="3"/>
      <c r="MPI164" s="3"/>
      <c r="MPJ164" s="3"/>
      <c r="MPK164" s="3"/>
      <c r="MPL164" s="3"/>
      <c r="MPM164" s="3"/>
      <c r="MPN164" s="3"/>
      <c r="MPO164" s="3"/>
      <c r="MPP164" s="3"/>
      <c r="MPQ164" s="3"/>
      <c r="MPR164" s="3"/>
      <c r="MPS164" s="3"/>
      <c r="MPT164" s="3"/>
      <c r="MPU164" s="3"/>
      <c r="MPV164" s="3"/>
      <c r="MPW164" s="3"/>
      <c r="MPX164" s="3"/>
      <c r="MPY164" s="3"/>
      <c r="MPZ164" s="3"/>
      <c r="MQA164" s="3"/>
      <c r="MQB164" s="3"/>
      <c r="MQC164" s="3"/>
      <c r="MQD164" s="3"/>
      <c r="MQE164" s="3"/>
      <c r="MQF164" s="3"/>
      <c r="MQG164" s="3"/>
      <c r="MQH164" s="3"/>
      <c r="MQI164" s="3"/>
      <c r="MQJ164" s="3"/>
      <c r="MQK164" s="3"/>
      <c r="MQL164" s="3"/>
      <c r="MQM164" s="3"/>
      <c r="MQN164" s="3"/>
      <c r="MQO164" s="3"/>
      <c r="MQP164" s="3"/>
      <c r="MQQ164" s="3"/>
      <c r="MQR164" s="3"/>
      <c r="MQS164" s="3"/>
      <c r="MQT164" s="3"/>
      <c r="MQU164" s="3"/>
      <c r="MQV164" s="3"/>
      <c r="MQW164" s="3"/>
      <c r="MQX164" s="3"/>
      <c r="MQY164" s="3"/>
      <c r="MQZ164" s="3"/>
      <c r="MRA164" s="3"/>
      <c r="MRB164" s="3"/>
      <c r="MRC164" s="3"/>
      <c r="MRD164" s="3"/>
      <c r="MRE164" s="3"/>
      <c r="MRF164" s="3"/>
      <c r="MRG164" s="3"/>
      <c r="MRH164" s="3"/>
      <c r="MRI164" s="3"/>
      <c r="MRJ164" s="3"/>
      <c r="MRK164" s="3"/>
      <c r="MRL164" s="3"/>
      <c r="MRM164" s="3"/>
      <c r="MRN164" s="3"/>
      <c r="MRO164" s="3"/>
      <c r="MRP164" s="3"/>
      <c r="MRQ164" s="3"/>
      <c r="MRR164" s="3"/>
      <c r="MRS164" s="3"/>
      <c r="MRT164" s="3"/>
      <c r="MRU164" s="3"/>
      <c r="MRV164" s="3"/>
      <c r="MRW164" s="3"/>
      <c r="MRX164" s="3"/>
      <c r="MRY164" s="3"/>
      <c r="MRZ164" s="3"/>
      <c r="MSA164" s="3"/>
      <c r="MSB164" s="3"/>
      <c r="MSC164" s="3"/>
      <c r="MSD164" s="3"/>
      <c r="MSE164" s="3"/>
      <c r="MSF164" s="3"/>
      <c r="MSG164" s="3"/>
      <c r="MSH164" s="3"/>
      <c r="MSI164" s="3"/>
      <c r="MSJ164" s="3"/>
      <c r="MSK164" s="3"/>
      <c r="MSL164" s="3"/>
      <c r="MSM164" s="3"/>
      <c r="MSN164" s="3"/>
      <c r="MSO164" s="3"/>
      <c r="MSP164" s="3"/>
      <c r="MSQ164" s="3"/>
      <c r="MSR164" s="3"/>
      <c r="MSS164" s="3"/>
      <c r="MST164" s="3"/>
      <c r="MSU164" s="3"/>
      <c r="MSV164" s="3"/>
      <c r="MSW164" s="3"/>
      <c r="MSX164" s="3"/>
      <c r="MSY164" s="3"/>
      <c r="MSZ164" s="3"/>
      <c r="MTA164" s="3"/>
      <c r="MTB164" s="3"/>
      <c r="MTC164" s="3"/>
      <c r="MTD164" s="3"/>
      <c r="MTE164" s="3"/>
      <c r="MTF164" s="3"/>
      <c r="MTG164" s="3"/>
      <c r="MTH164" s="3"/>
      <c r="MTI164" s="3"/>
      <c r="MTJ164" s="3"/>
      <c r="MTK164" s="3"/>
      <c r="MTL164" s="3"/>
      <c r="MTM164" s="3"/>
      <c r="MTN164" s="3"/>
      <c r="MTO164" s="3"/>
      <c r="MTP164" s="3"/>
      <c r="MTQ164" s="3"/>
      <c r="MTR164" s="3"/>
      <c r="MTS164" s="3"/>
      <c r="MTT164" s="3"/>
      <c r="MTU164" s="3"/>
      <c r="MTV164" s="3"/>
      <c r="MTW164" s="3"/>
      <c r="MTX164" s="3"/>
      <c r="MTY164" s="3"/>
      <c r="MTZ164" s="3"/>
      <c r="MUA164" s="3"/>
      <c r="MUB164" s="3"/>
      <c r="MUC164" s="3"/>
      <c r="MUD164" s="3"/>
      <c r="MUE164" s="3"/>
      <c r="MUF164" s="3"/>
      <c r="MUG164" s="3"/>
      <c r="MUH164" s="3"/>
      <c r="MUI164" s="3"/>
      <c r="MUJ164" s="3"/>
      <c r="MUK164" s="3"/>
      <c r="MUL164" s="3"/>
      <c r="MUM164" s="3"/>
      <c r="MUN164" s="3"/>
      <c r="MUO164" s="3"/>
      <c r="MUP164" s="3"/>
      <c r="MUQ164" s="3"/>
      <c r="MUR164" s="3"/>
      <c r="MUS164" s="3"/>
      <c r="MUT164" s="3"/>
      <c r="MUU164" s="3"/>
      <c r="MUV164" s="3"/>
      <c r="MUW164" s="3"/>
      <c r="MUX164" s="3"/>
      <c r="MUY164" s="3"/>
      <c r="MUZ164" s="3"/>
      <c r="MVA164" s="3"/>
      <c r="MVB164" s="3"/>
      <c r="MVC164" s="3"/>
      <c r="MVD164" s="3"/>
      <c r="MVE164" s="3"/>
      <c r="MVF164" s="3"/>
      <c r="MVG164" s="3"/>
      <c r="MVH164" s="3"/>
      <c r="MVI164" s="3"/>
      <c r="MVJ164" s="3"/>
      <c r="MVK164" s="3"/>
      <c r="MVL164" s="3"/>
      <c r="MVM164" s="3"/>
      <c r="MVN164" s="3"/>
      <c r="MVO164" s="3"/>
      <c r="MVP164" s="3"/>
      <c r="MVQ164" s="3"/>
      <c r="MVR164" s="3"/>
      <c r="MVS164" s="3"/>
      <c r="MVT164" s="3"/>
      <c r="MVU164" s="3"/>
      <c r="MVV164" s="3"/>
      <c r="MVW164" s="3"/>
      <c r="MVX164" s="3"/>
      <c r="MVY164" s="3"/>
      <c r="MVZ164" s="3"/>
      <c r="MWA164" s="3"/>
      <c r="MWB164" s="3"/>
      <c r="MWC164" s="3"/>
      <c r="MWD164" s="3"/>
      <c r="MWE164" s="3"/>
      <c r="MWF164" s="3"/>
      <c r="MWG164" s="3"/>
      <c r="MWH164" s="3"/>
      <c r="MWI164" s="3"/>
      <c r="MWJ164" s="3"/>
      <c r="MWK164" s="3"/>
      <c r="MWL164" s="3"/>
      <c r="MWM164" s="3"/>
      <c r="MWN164" s="3"/>
      <c r="MWO164" s="3"/>
      <c r="MWP164" s="3"/>
      <c r="MWQ164" s="3"/>
      <c r="MWR164" s="3"/>
      <c r="MWS164" s="3"/>
      <c r="MWT164" s="3"/>
      <c r="MWU164" s="3"/>
      <c r="MWV164" s="3"/>
      <c r="MWW164" s="3"/>
      <c r="MWX164" s="3"/>
      <c r="MWY164" s="3"/>
      <c r="MWZ164" s="3"/>
      <c r="MXA164" s="3"/>
      <c r="MXB164" s="3"/>
      <c r="MXC164" s="3"/>
      <c r="MXD164" s="3"/>
      <c r="MXE164" s="3"/>
      <c r="MXF164" s="3"/>
      <c r="MXG164" s="3"/>
      <c r="MXH164" s="3"/>
      <c r="MXI164" s="3"/>
      <c r="MXJ164" s="3"/>
      <c r="MXK164" s="3"/>
      <c r="MXL164" s="3"/>
      <c r="MXM164" s="3"/>
      <c r="MXN164" s="3"/>
      <c r="MXO164" s="3"/>
      <c r="MXP164" s="3"/>
      <c r="MXQ164" s="3"/>
      <c r="MXR164" s="3"/>
      <c r="MXS164" s="3"/>
      <c r="MXT164" s="3"/>
      <c r="MXU164" s="3"/>
      <c r="MXV164" s="3"/>
      <c r="MXW164" s="3"/>
      <c r="MXX164" s="3"/>
      <c r="MXY164" s="3"/>
      <c r="MXZ164" s="3"/>
      <c r="MYA164" s="3"/>
      <c r="MYB164" s="3"/>
      <c r="MYC164" s="3"/>
      <c r="MYD164" s="3"/>
      <c r="MYE164" s="3"/>
      <c r="MYF164" s="3"/>
      <c r="MYG164" s="3"/>
      <c r="MYH164" s="3"/>
      <c r="MYI164" s="3"/>
      <c r="MYJ164" s="3"/>
      <c r="MYK164" s="3"/>
      <c r="MYL164" s="3"/>
      <c r="MYM164" s="3"/>
      <c r="MYN164" s="3"/>
      <c r="MYO164" s="3"/>
      <c r="MYP164" s="3"/>
      <c r="MYQ164" s="3"/>
      <c r="MYR164" s="3"/>
      <c r="MYS164" s="3"/>
      <c r="MYT164" s="3"/>
      <c r="MYU164" s="3"/>
      <c r="MYV164" s="3"/>
      <c r="MYW164" s="3"/>
      <c r="MYX164" s="3"/>
      <c r="MYY164" s="3"/>
      <c r="MYZ164" s="3"/>
      <c r="MZA164" s="3"/>
      <c r="MZB164" s="3"/>
      <c r="MZC164" s="3"/>
      <c r="MZD164" s="3"/>
      <c r="MZE164" s="3"/>
      <c r="MZF164" s="3"/>
      <c r="MZG164" s="3"/>
      <c r="MZH164" s="3"/>
      <c r="MZI164" s="3"/>
      <c r="MZJ164" s="3"/>
      <c r="MZK164" s="3"/>
      <c r="MZL164" s="3"/>
      <c r="MZM164" s="3"/>
      <c r="MZN164" s="3"/>
      <c r="MZO164" s="3"/>
      <c r="MZP164" s="3"/>
      <c r="MZQ164" s="3"/>
      <c r="MZR164" s="3"/>
      <c r="MZS164" s="3"/>
      <c r="MZT164" s="3"/>
      <c r="MZU164" s="3"/>
      <c r="MZV164" s="3"/>
      <c r="MZW164" s="3"/>
      <c r="MZX164" s="3"/>
      <c r="MZY164" s="3"/>
      <c r="MZZ164" s="3"/>
      <c r="NAA164" s="3"/>
      <c r="NAB164" s="3"/>
      <c r="NAC164" s="3"/>
      <c r="NAD164" s="3"/>
      <c r="NAE164" s="3"/>
      <c r="NAF164" s="3"/>
      <c r="NAG164" s="3"/>
      <c r="NAH164" s="3"/>
      <c r="NAI164" s="3"/>
      <c r="NAJ164" s="3"/>
      <c r="NAK164" s="3"/>
      <c r="NAL164" s="3"/>
      <c r="NAM164" s="3"/>
      <c r="NAN164" s="3"/>
      <c r="NAO164" s="3"/>
      <c r="NAP164" s="3"/>
      <c r="NAQ164" s="3"/>
      <c r="NAR164" s="3"/>
      <c r="NAS164" s="3"/>
      <c r="NAT164" s="3"/>
      <c r="NAU164" s="3"/>
      <c r="NAV164" s="3"/>
      <c r="NAW164" s="3"/>
      <c r="NAX164" s="3"/>
      <c r="NAY164" s="3"/>
      <c r="NAZ164" s="3"/>
      <c r="NBA164" s="3"/>
      <c r="NBB164" s="3"/>
      <c r="NBC164" s="3"/>
      <c r="NBD164" s="3"/>
      <c r="NBE164" s="3"/>
      <c r="NBF164" s="3"/>
      <c r="NBG164" s="3"/>
      <c r="NBH164" s="3"/>
      <c r="NBI164" s="3"/>
      <c r="NBJ164" s="3"/>
      <c r="NBK164" s="3"/>
      <c r="NBL164" s="3"/>
      <c r="NBM164" s="3"/>
      <c r="NBN164" s="3"/>
      <c r="NBO164" s="3"/>
      <c r="NBP164" s="3"/>
      <c r="NBQ164" s="3"/>
      <c r="NBR164" s="3"/>
      <c r="NBS164" s="3"/>
      <c r="NBT164" s="3"/>
      <c r="NBU164" s="3"/>
      <c r="NBV164" s="3"/>
      <c r="NBW164" s="3"/>
      <c r="NBX164" s="3"/>
      <c r="NBY164" s="3"/>
      <c r="NBZ164" s="3"/>
      <c r="NCA164" s="3"/>
      <c r="NCB164" s="3"/>
      <c r="NCC164" s="3"/>
      <c r="NCD164" s="3"/>
      <c r="NCE164" s="3"/>
      <c r="NCF164" s="3"/>
      <c r="NCG164" s="3"/>
      <c r="NCH164" s="3"/>
      <c r="NCI164" s="3"/>
      <c r="NCJ164" s="3"/>
      <c r="NCK164" s="3"/>
      <c r="NCL164" s="3"/>
      <c r="NCM164" s="3"/>
      <c r="NCN164" s="3"/>
      <c r="NCO164" s="3"/>
      <c r="NCP164" s="3"/>
      <c r="NCQ164" s="3"/>
      <c r="NCR164" s="3"/>
      <c r="NCS164" s="3"/>
      <c r="NCT164" s="3"/>
      <c r="NCU164" s="3"/>
      <c r="NCV164" s="3"/>
      <c r="NCW164" s="3"/>
      <c r="NCX164" s="3"/>
      <c r="NCY164" s="3"/>
      <c r="NCZ164" s="3"/>
      <c r="NDA164" s="3"/>
      <c r="NDB164" s="3"/>
      <c r="NDC164" s="3"/>
      <c r="NDD164" s="3"/>
      <c r="NDE164" s="3"/>
      <c r="NDF164" s="3"/>
      <c r="NDG164" s="3"/>
      <c r="NDH164" s="3"/>
      <c r="NDI164" s="3"/>
      <c r="NDJ164" s="3"/>
      <c r="NDK164" s="3"/>
      <c r="NDL164" s="3"/>
      <c r="NDM164" s="3"/>
      <c r="NDN164" s="3"/>
      <c r="NDO164" s="3"/>
      <c r="NDP164" s="3"/>
      <c r="NDQ164" s="3"/>
      <c r="NDR164" s="3"/>
      <c r="NDS164" s="3"/>
      <c r="NDT164" s="3"/>
      <c r="NDU164" s="3"/>
      <c r="NDV164" s="3"/>
      <c r="NDW164" s="3"/>
      <c r="NDX164" s="3"/>
      <c r="NDY164" s="3"/>
      <c r="NDZ164" s="3"/>
      <c r="NEA164" s="3"/>
      <c r="NEB164" s="3"/>
      <c r="NEC164" s="3"/>
      <c r="NED164" s="3"/>
      <c r="NEE164" s="3"/>
      <c r="NEF164" s="3"/>
      <c r="NEG164" s="3"/>
      <c r="NEH164" s="3"/>
      <c r="NEI164" s="3"/>
      <c r="NEJ164" s="3"/>
      <c r="NEK164" s="3"/>
      <c r="NEL164" s="3"/>
      <c r="NEM164" s="3"/>
      <c r="NEN164" s="3"/>
      <c r="NEO164" s="3"/>
      <c r="NEP164" s="3"/>
      <c r="NEQ164" s="3"/>
      <c r="NER164" s="3"/>
      <c r="NES164" s="3"/>
      <c r="NET164" s="3"/>
      <c r="NEU164" s="3"/>
      <c r="NEV164" s="3"/>
      <c r="NEW164" s="3"/>
      <c r="NEX164" s="3"/>
      <c r="NEY164" s="3"/>
      <c r="NEZ164" s="3"/>
      <c r="NFA164" s="3"/>
      <c r="NFB164" s="3"/>
      <c r="NFC164" s="3"/>
      <c r="NFD164" s="3"/>
      <c r="NFE164" s="3"/>
      <c r="NFF164" s="3"/>
      <c r="NFG164" s="3"/>
      <c r="NFH164" s="3"/>
      <c r="NFI164" s="3"/>
      <c r="NFJ164" s="3"/>
      <c r="NFK164" s="3"/>
      <c r="NFL164" s="3"/>
      <c r="NFM164" s="3"/>
      <c r="NFN164" s="3"/>
      <c r="NFO164" s="3"/>
      <c r="NFP164" s="3"/>
      <c r="NFQ164" s="3"/>
      <c r="NFR164" s="3"/>
      <c r="NFS164" s="3"/>
      <c r="NFT164" s="3"/>
      <c r="NFU164" s="3"/>
      <c r="NFV164" s="3"/>
      <c r="NFW164" s="3"/>
      <c r="NFX164" s="3"/>
      <c r="NFY164" s="3"/>
      <c r="NFZ164" s="3"/>
      <c r="NGA164" s="3"/>
      <c r="NGB164" s="3"/>
      <c r="NGC164" s="3"/>
      <c r="NGD164" s="3"/>
      <c r="NGE164" s="3"/>
      <c r="NGF164" s="3"/>
      <c r="NGG164" s="3"/>
      <c r="NGH164" s="3"/>
      <c r="NGI164" s="3"/>
      <c r="NGJ164" s="3"/>
      <c r="NGK164" s="3"/>
      <c r="NGL164" s="3"/>
      <c r="NGM164" s="3"/>
      <c r="NGN164" s="3"/>
      <c r="NGO164" s="3"/>
      <c r="NGP164" s="3"/>
      <c r="NGQ164" s="3"/>
      <c r="NGR164" s="3"/>
      <c r="NGS164" s="3"/>
      <c r="NGT164" s="3"/>
      <c r="NGU164" s="3"/>
      <c r="NGV164" s="3"/>
      <c r="NGW164" s="3"/>
      <c r="NGX164" s="3"/>
      <c r="NGY164" s="3"/>
      <c r="NGZ164" s="3"/>
      <c r="NHA164" s="3"/>
      <c r="NHB164" s="3"/>
      <c r="NHC164" s="3"/>
      <c r="NHD164" s="3"/>
      <c r="NHE164" s="3"/>
      <c r="NHF164" s="3"/>
      <c r="NHG164" s="3"/>
      <c r="NHH164" s="3"/>
      <c r="NHI164" s="3"/>
      <c r="NHJ164" s="3"/>
      <c r="NHK164" s="3"/>
      <c r="NHL164" s="3"/>
      <c r="NHM164" s="3"/>
      <c r="NHN164" s="3"/>
      <c r="NHO164" s="3"/>
      <c r="NHP164" s="3"/>
      <c r="NHQ164" s="3"/>
      <c r="NHR164" s="3"/>
      <c r="NHS164" s="3"/>
      <c r="NHT164" s="3"/>
      <c r="NHU164" s="3"/>
      <c r="NHV164" s="3"/>
      <c r="NHW164" s="3"/>
      <c r="NHX164" s="3"/>
      <c r="NHY164" s="3"/>
      <c r="NHZ164" s="3"/>
      <c r="NIA164" s="3"/>
      <c r="NIB164" s="3"/>
      <c r="NIC164" s="3"/>
      <c r="NID164" s="3"/>
      <c r="NIE164" s="3"/>
      <c r="NIF164" s="3"/>
      <c r="NIG164" s="3"/>
      <c r="NIH164" s="3"/>
      <c r="NII164" s="3"/>
      <c r="NIJ164" s="3"/>
      <c r="NIK164" s="3"/>
      <c r="NIL164" s="3"/>
      <c r="NIM164" s="3"/>
      <c r="NIN164" s="3"/>
      <c r="NIO164" s="3"/>
      <c r="NIP164" s="3"/>
      <c r="NIQ164" s="3"/>
      <c r="NIR164" s="3"/>
      <c r="NIS164" s="3"/>
      <c r="NIT164" s="3"/>
      <c r="NIU164" s="3"/>
      <c r="NIV164" s="3"/>
      <c r="NIW164" s="3"/>
      <c r="NIX164" s="3"/>
      <c r="NIY164" s="3"/>
      <c r="NIZ164" s="3"/>
      <c r="NJA164" s="3"/>
      <c r="NJB164" s="3"/>
      <c r="NJC164" s="3"/>
      <c r="NJD164" s="3"/>
      <c r="NJE164" s="3"/>
      <c r="NJF164" s="3"/>
      <c r="NJG164" s="3"/>
      <c r="NJH164" s="3"/>
      <c r="NJI164" s="3"/>
      <c r="NJJ164" s="3"/>
      <c r="NJK164" s="3"/>
      <c r="NJL164" s="3"/>
      <c r="NJM164" s="3"/>
      <c r="NJN164" s="3"/>
      <c r="NJO164" s="3"/>
      <c r="NJP164" s="3"/>
      <c r="NJQ164" s="3"/>
      <c r="NJR164" s="3"/>
      <c r="NJS164" s="3"/>
      <c r="NJT164" s="3"/>
      <c r="NJU164" s="3"/>
      <c r="NJV164" s="3"/>
      <c r="NJW164" s="3"/>
      <c r="NJX164" s="3"/>
      <c r="NJY164" s="3"/>
      <c r="NJZ164" s="3"/>
      <c r="NKA164" s="3"/>
      <c r="NKB164" s="3"/>
      <c r="NKC164" s="3"/>
      <c r="NKD164" s="3"/>
      <c r="NKE164" s="3"/>
      <c r="NKF164" s="3"/>
      <c r="NKG164" s="3"/>
      <c r="NKH164" s="3"/>
      <c r="NKI164" s="3"/>
      <c r="NKJ164" s="3"/>
      <c r="NKK164" s="3"/>
      <c r="NKL164" s="3"/>
      <c r="NKM164" s="3"/>
      <c r="NKN164" s="3"/>
      <c r="NKO164" s="3"/>
      <c r="NKP164" s="3"/>
      <c r="NKQ164" s="3"/>
      <c r="NKR164" s="3"/>
      <c r="NKS164" s="3"/>
      <c r="NKT164" s="3"/>
      <c r="NKU164" s="3"/>
      <c r="NKV164" s="3"/>
      <c r="NKW164" s="3"/>
      <c r="NKX164" s="3"/>
      <c r="NKY164" s="3"/>
      <c r="NKZ164" s="3"/>
      <c r="NLA164" s="3"/>
      <c r="NLB164" s="3"/>
      <c r="NLC164" s="3"/>
      <c r="NLD164" s="3"/>
      <c r="NLE164" s="3"/>
      <c r="NLF164" s="3"/>
      <c r="NLG164" s="3"/>
      <c r="NLH164" s="3"/>
      <c r="NLI164" s="3"/>
      <c r="NLJ164" s="3"/>
      <c r="NLK164" s="3"/>
      <c r="NLL164" s="3"/>
      <c r="NLM164" s="3"/>
      <c r="NLN164" s="3"/>
      <c r="NLO164" s="3"/>
      <c r="NLP164" s="3"/>
      <c r="NLQ164" s="3"/>
      <c r="NLR164" s="3"/>
      <c r="NLS164" s="3"/>
      <c r="NLT164" s="3"/>
      <c r="NLU164" s="3"/>
      <c r="NLV164" s="3"/>
      <c r="NLW164" s="3"/>
      <c r="NLX164" s="3"/>
      <c r="NLY164" s="3"/>
      <c r="NLZ164" s="3"/>
      <c r="NMA164" s="3"/>
      <c r="NMB164" s="3"/>
      <c r="NMC164" s="3"/>
      <c r="NMD164" s="3"/>
      <c r="NME164" s="3"/>
      <c r="NMF164" s="3"/>
      <c r="NMG164" s="3"/>
      <c r="NMH164" s="3"/>
      <c r="NMI164" s="3"/>
      <c r="NMJ164" s="3"/>
      <c r="NMK164" s="3"/>
      <c r="NML164" s="3"/>
      <c r="NMM164" s="3"/>
      <c r="NMN164" s="3"/>
      <c r="NMO164" s="3"/>
      <c r="NMP164" s="3"/>
      <c r="NMQ164" s="3"/>
      <c r="NMR164" s="3"/>
      <c r="NMS164" s="3"/>
      <c r="NMT164" s="3"/>
      <c r="NMU164" s="3"/>
      <c r="NMV164" s="3"/>
      <c r="NMW164" s="3"/>
      <c r="NMX164" s="3"/>
      <c r="NMY164" s="3"/>
      <c r="NMZ164" s="3"/>
      <c r="NNA164" s="3"/>
      <c r="NNB164" s="3"/>
      <c r="NNC164" s="3"/>
      <c r="NND164" s="3"/>
      <c r="NNE164" s="3"/>
      <c r="NNF164" s="3"/>
      <c r="NNG164" s="3"/>
      <c r="NNH164" s="3"/>
      <c r="NNI164" s="3"/>
      <c r="NNJ164" s="3"/>
      <c r="NNK164" s="3"/>
      <c r="NNL164" s="3"/>
      <c r="NNM164" s="3"/>
      <c r="NNN164" s="3"/>
      <c r="NNO164" s="3"/>
      <c r="NNP164" s="3"/>
      <c r="NNQ164" s="3"/>
      <c r="NNR164" s="3"/>
      <c r="NNS164" s="3"/>
      <c r="NNT164" s="3"/>
      <c r="NNU164" s="3"/>
      <c r="NNV164" s="3"/>
      <c r="NNW164" s="3"/>
      <c r="NNX164" s="3"/>
      <c r="NNY164" s="3"/>
      <c r="NNZ164" s="3"/>
      <c r="NOA164" s="3"/>
      <c r="NOB164" s="3"/>
      <c r="NOC164" s="3"/>
      <c r="NOD164" s="3"/>
      <c r="NOE164" s="3"/>
      <c r="NOF164" s="3"/>
      <c r="NOG164" s="3"/>
      <c r="NOH164" s="3"/>
      <c r="NOI164" s="3"/>
      <c r="NOJ164" s="3"/>
      <c r="NOK164" s="3"/>
      <c r="NOL164" s="3"/>
      <c r="NOM164" s="3"/>
      <c r="NON164" s="3"/>
      <c r="NOO164" s="3"/>
      <c r="NOP164" s="3"/>
      <c r="NOQ164" s="3"/>
      <c r="NOR164" s="3"/>
      <c r="NOS164" s="3"/>
      <c r="NOT164" s="3"/>
      <c r="NOU164" s="3"/>
      <c r="NOV164" s="3"/>
      <c r="NOW164" s="3"/>
      <c r="NOX164" s="3"/>
      <c r="NOY164" s="3"/>
      <c r="NOZ164" s="3"/>
      <c r="NPA164" s="3"/>
      <c r="NPB164" s="3"/>
      <c r="NPC164" s="3"/>
      <c r="NPD164" s="3"/>
      <c r="NPE164" s="3"/>
      <c r="NPF164" s="3"/>
      <c r="NPG164" s="3"/>
      <c r="NPH164" s="3"/>
      <c r="NPI164" s="3"/>
      <c r="NPJ164" s="3"/>
      <c r="NPK164" s="3"/>
      <c r="NPL164" s="3"/>
      <c r="NPM164" s="3"/>
      <c r="NPN164" s="3"/>
      <c r="NPO164" s="3"/>
      <c r="NPP164" s="3"/>
      <c r="NPQ164" s="3"/>
      <c r="NPR164" s="3"/>
      <c r="NPS164" s="3"/>
      <c r="NPT164" s="3"/>
      <c r="NPU164" s="3"/>
      <c r="NPV164" s="3"/>
      <c r="NPW164" s="3"/>
      <c r="NPX164" s="3"/>
      <c r="NPY164" s="3"/>
      <c r="NPZ164" s="3"/>
      <c r="NQA164" s="3"/>
      <c r="NQB164" s="3"/>
      <c r="NQC164" s="3"/>
      <c r="NQD164" s="3"/>
      <c r="NQE164" s="3"/>
      <c r="NQF164" s="3"/>
      <c r="NQG164" s="3"/>
      <c r="NQH164" s="3"/>
      <c r="NQI164" s="3"/>
      <c r="NQJ164" s="3"/>
      <c r="NQK164" s="3"/>
      <c r="NQL164" s="3"/>
      <c r="NQM164" s="3"/>
      <c r="NQN164" s="3"/>
      <c r="NQO164" s="3"/>
      <c r="NQP164" s="3"/>
      <c r="NQQ164" s="3"/>
      <c r="NQR164" s="3"/>
      <c r="NQS164" s="3"/>
      <c r="NQT164" s="3"/>
      <c r="NQU164" s="3"/>
      <c r="NQV164" s="3"/>
      <c r="NQW164" s="3"/>
      <c r="NQX164" s="3"/>
      <c r="NQY164" s="3"/>
      <c r="NQZ164" s="3"/>
      <c r="NRA164" s="3"/>
      <c r="NRB164" s="3"/>
      <c r="NRC164" s="3"/>
      <c r="NRD164" s="3"/>
      <c r="NRE164" s="3"/>
      <c r="NRF164" s="3"/>
      <c r="NRG164" s="3"/>
      <c r="NRH164" s="3"/>
      <c r="NRI164" s="3"/>
      <c r="NRJ164" s="3"/>
      <c r="NRK164" s="3"/>
      <c r="NRL164" s="3"/>
      <c r="NRM164" s="3"/>
      <c r="NRN164" s="3"/>
      <c r="NRO164" s="3"/>
      <c r="NRP164" s="3"/>
      <c r="NRQ164" s="3"/>
      <c r="NRR164" s="3"/>
      <c r="NRS164" s="3"/>
      <c r="NRT164" s="3"/>
      <c r="NRU164" s="3"/>
      <c r="NRV164" s="3"/>
      <c r="NRW164" s="3"/>
      <c r="NRX164" s="3"/>
      <c r="NRY164" s="3"/>
      <c r="NRZ164" s="3"/>
      <c r="NSA164" s="3"/>
      <c r="NSB164" s="3"/>
      <c r="NSC164" s="3"/>
      <c r="NSD164" s="3"/>
      <c r="NSE164" s="3"/>
      <c r="NSF164" s="3"/>
      <c r="NSG164" s="3"/>
      <c r="NSH164" s="3"/>
      <c r="NSI164" s="3"/>
      <c r="NSJ164" s="3"/>
      <c r="NSK164" s="3"/>
      <c r="NSL164" s="3"/>
      <c r="NSM164" s="3"/>
      <c r="NSN164" s="3"/>
      <c r="NSO164" s="3"/>
      <c r="NSP164" s="3"/>
      <c r="NSQ164" s="3"/>
      <c r="NSR164" s="3"/>
      <c r="NSS164" s="3"/>
      <c r="NST164" s="3"/>
      <c r="NSU164" s="3"/>
      <c r="NSV164" s="3"/>
      <c r="NSW164" s="3"/>
      <c r="NSX164" s="3"/>
      <c r="NSY164" s="3"/>
      <c r="NSZ164" s="3"/>
      <c r="NTA164" s="3"/>
      <c r="NTB164" s="3"/>
      <c r="NTC164" s="3"/>
      <c r="NTD164" s="3"/>
      <c r="NTE164" s="3"/>
      <c r="NTF164" s="3"/>
      <c r="NTG164" s="3"/>
      <c r="NTH164" s="3"/>
      <c r="NTI164" s="3"/>
      <c r="NTJ164" s="3"/>
      <c r="NTK164" s="3"/>
      <c r="NTL164" s="3"/>
      <c r="NTM164" s="3"/>
      <c r="NTN164" s="3"/>
      <c r="NTO164" s="3"/>
      <c r="NTP164" s="3"/>
      <c r="NTQ164" s="3"/>
      <c r="NTR164" s="3"/>
      <c r="NTS164" s="3"/>
      <c r="NTT164" s="3"/>
      <c r="NTU164" s="3"/>
      <c r="NTV164" s="3"/>
      <c r="NTW164" s="3"/>
      <c r="NTX164" s="3"/>
      <c r="NTY164" s="3"/>
      <c r="NTZ164" s="3"/>
      <c r="NUA164" s="3"/>
      <c r="NUB164" s="3"/>
      <c r="NUC164" s="3"/>
      <c r="NUD164" s="3"/>
      <c r="NUE164" s="3"/>
      <c r="NUF164" s="3"/>
      <c r="NUG164" s="3"/>
      <c r="NUH164" s="3"/>
      <c r="NUI164" s="3"/>
      <c r="NUJ164" s="3"/>
      <c r="NUK164" s="3"/>
      <c r="NUL164" s="3"/>
      <c r="NUM164" s="3"/>
      <c r="NUN164" s="3"/>
      <c r="NUO164" s="3"/>
      <c r="NUP164" s="3"/>
      <c r="NUQ164" s="3"/>
      <c r="NUR164" s="3"/>
      <c r="NUS164" s="3"/>
      <c r="NUT164" s="3"/>
      <c r="NUU164" s="3"/>
      <c r="NUV164" s="3"/>
      <c r="NUW164" s="3"/>
      <c r="NUX164" s="3"/>
      <c r="NUY164" s="3"/>
      <c r="NUZ164" s="3"/>
      <c r="NVA164" s="3"/>
      <c r="NVB164" s="3"/>
      <c r="NVC164" s="3"/>
      <c r="NVD164" s="3"/>
      <c r="NVE164" s="3"/>
      <c r="NVF164" s="3"/>
      <c r="NVG164" s="3"/>
      <c r="NVH164" s="3"/>
      <c r="NVI164" s="3"/>
      <c r="NVJ164" s="3"/>
      <c r="NVK164" s="3"/>
      <c r="NVL164" s="3"/>
      <c r="NVM164" s="3"/>
      <c r="NVN164" s="3"/>
      <c r="NVO164" s="3"/>
      <c r="NVP164" s="3"/>
      <c r="NVQ164" s="3"/>
      <c r="NVR164" s="3"/>
      <c r="NVS164" s="3"/>
      <c r="NVT164" s="3"/>
      <c r="NVU164" s="3"/>
      <c r="NVV164" s="3"/>
      <c r="NVW164" s="3"/>
      <c r="NVX164" s="3"/>
      <c r="NVY164" s="3"/>
      <c r="NVZ164" s="3"/>
      <c r="NWA164" s="3"/>
      <c r="NWB164" s="3"/>
      <c r="NWC164" s="3"/>
      <c r="NWD164" s="3"/>
      <c r="NWE164" s="3"/>
      <c r="NWF164" s="3"/>
      <c r="NWG164" s="3"/>
      <c r="NWH164" s="3"/>
      <c r="NWI164" s="3"/>
      <c r="NWJ164" s="3"/>
      <c r="NWK164" s="3"/>
      <c r="NWL164" s="3"/>
      <c r="NWM164" s="3"/>
      <c r="NWN164" s="3"/>
      <c r="NWO164" s="3"/>
      <c r="NWP164" s="3"/>
      <c r="NWQ164" s="3"/>
      <c r="NWR164" s="3"/>
      <c r="NWS164" s="3"/>
      <c r="NWT164" s="3"/>
      <c r="NWU164" s="3"/>
      <c r="NWV164" s="3"/>
      <c r="NWW164" s="3"/>
      <c r="NWX164" s="3"/>
      <c r="NWY164" s="3"/>
      <c r="NWZ164" s="3"/>
      <c r="NXA164" s="3"/>
      <c r="NXB164" s="3"/>
      <c r="NXC164" s="3"/>
      <c r="NXD164" s="3"/>
      <c r="NXE164" s="3"/>
      <c r="NXF164" s="3"/>
      <c r="NXG164" s="3"/>
      <c r="NXH164" s="3"/>
      <c r="NXI164" s="3"/>
      <c r="NXJ164" s="3"/>
      <c r="NXK164" s="3"/>
      <c r="NXL164" s="3"/>
      <c r="NXM164" s="3"/>
      <c r="NXN164" s="3"/>
      <c r="NXO164" s="3"/>
      <c r="NXP164" s="3"/>
      <c r="NXQ164" s="3"/>
      <c r="NXR164" s="3"/>
      <c r="NXS164" s="3"/>
      <c r="NXT164" s="3"/>
      <c r="NXU164" s="3"/>
      <c r="NXV164" s="3"/>
      <c r="NXW164" s="3"/>
      <c r="NXX164" s="3"/>
      <c r="NXY164" s="3"/>
      <c r="NXZ164" s="3"/>
      <c r="NYA164" s="3"/>
      <c r="NYB164" s="3"/>
      <c r="NYC164" s="3"/>
      <c r="NYD164" s="3"/>
      <c r="NYE164" s="3"/>
      <c r="NYF164" s="3"/>
      <c r="NYG164" s="3"/>
      <c r="NYH164" s="3"/>
      <c r="NYI164" s="3"/>
      <c r="NYJ164" s="3"/>
      <c r="NYK164" s="3"/>
      <c r="NYL164" s="3"/>
      <c r="NYM164" s="3"/>
      <c r="NYN164" s="3"/>
      <c r="NYO164" s="3"/>
      <c r="NYP164" s="3"/>
      <c r="NYQ164" s="3"/>
      <c r="NYR164" s="3"/>
      <c r="NYS164" s="3"/>
      <c r="NYT164" s="3"/>
      <c r="NYU164" s="3"/>
      <c r="NYV164" s="3"/>
      <c r="NYW164" s="3"/>
      <c r="NYX164" s="3"/>
      <c r="NYY164" s="3"/>
      <c r="NYZ164" s="3"/>
      <c r="NZA164" s="3"/>
      <c r="NZB164" s="3"/>
      <c r="NZC164" s="3"/>
      <c r="NZD164" s="3"/>
      <c r="NZE164" s="3"/>
      <c r="NZF164" s="3"/>
      <c r="NZG164" s="3"/>
      <c r="NZH164" s="3"/>
      <c r="NZI164" s="3"/>
      <c r="NZJ164" s="3"/>
      <c r="NZK164" s="3"/>
      <c r="NZL164" s="3"/>
      <c r="NZM164" s="3"/>
      <c r="NZN164" s="3"/>
      <c r="NZO164" s="3"/>
      <c r="NZP164" s="3"/>
      <c r="NZQ164" s="3"/>
      <c r="NZR164" s="3"/>
      <c r="NZS164" s="3"/>
      <c r="NZT164" s="3"/>
      <c r="NZU164" s="3"/>
      <c r="NZV164" s="3"/>
      <c r="NZW164" s="3"/>
      <c r="NZX164" s="3"/>
      <c r="NZY164" s="3"/>
      <c r="NZZ164" s="3"/>
      <c r="OAA164" s="3"/>
      <c r="OAB164" s="3"/>
      <c r="OAC164" s="3"/>
      <c r="OAD164" s="3"/>
      <c r="OAE164" s="3"/>
      <c r="OAF164" s="3"/>
      <c r="OAG164" s="3"/>
      <c r="OAH164" s="3"/>
      <c r="OAI164" s="3"/>
      <c r="OAJ164" s="3"/>
      <c r="OAK164" s="3"/>
      <c r="OAL164" s="3"/>
      <c r="OAM164" s="3"/>
      <c r="OAN164" s="3"/>
      <c r="OAO164" s="3"/>
      <c r="OAP164" s="3"/>
      <c r="OAQ164" s="3"/>
      <c r="OAR164" s="3"/>
      <c r="OAS164" s="3"/>
      <c r="OAT164" s="3"/>
      <c r="OAU164" s="3"/>
      <c r="OAV164" s="3"/>
      <c r="OAW164" s="3"/>
      <c r="OAX164" s="3"/>
      <c r="OAY164" s="3"/>
      <c r="OAZ164" s="3"/>
      <c r="OBA164" s="3"/>
      <c r="OBB164" s="3"/>
      <c r="OBC164" s="3"/>
      <c r="OBD164" s="3"/>
      <c r="OBE164" s="3"/>
      <c r="OBF164" s="3"/>
      <c r="OBG164" s="3"/>
      <c r="OBH164" s="3"/>
      <c r="OBI164" s="3"/>
      <c r="OBJ164" s="3"/>
      <c r="OBK164" s="3"/>
      <c r="OBL164" s="3"/>
      <c r="OBM164" s="3"/>
      <c r="OBN164" s="3"/>
      <c r="OBO164" s="3"/>
      <c r="OBP164" s="3"/>
      <c r="OBQ164" s="3"/>
      <c r="OBR164" s="3"/>
      <c r="OBS164" s="3"/>
      <c r="OBT164" s="3"/>
      <c r="OBU164" s="3"/>
      <c r="OBV164" s="3"/>
      <c r="OBW164" s="3"/>
      <c r="OBX164" s="3"/>
      <c r="OBY164" s="3"/>
      <c r="OBZ164" s="3"/>
      <c r="OCA164" s="3"/>
      <c r="OCB164" s="3"/>
      <c r="OCC164" s="3"/>
      <c r="OCD164" s="3"/>
      <c r="OCE164" s="3"/>
      <c r="OCF164" s="3"/>
      <c r="OCG164" s="3"/>
      <c r="OCH164" s="3"/>
      <c r="OCI164" s="3"/>
      <c r="OCJ164" s="3"/>
      <c r="OCK164" s="3"/>
      <c r="OCL164" s="3"/>
      <c r="OCM164" s="3"/>
      <c r="OCN164" s="3"/>
      <c r="OCO164" s="3"/>
      <c r="OCP164" s="3"/>
      <c r="OCQ164" s="3"/>
      <c r="OCR164" s="3"/>
      <c r="OCS164" s="3"/>
      <c r="OCT164" s="3"/>
      <c r="OCU164" s="3"/>
      <c r="OCV164" s="3"/>
      <c r="OCW164" s="3"/>
      <c r="OCX164" s="3"/>
      <c r="OCY164" s="3"/>
      <c r="OCZ164" s="3"/>
      <c r="ODA164" s="3"/>
      <c r="ODB164" s="3"/>
      <c r="ODC164" s="3"/>
      <c r="ODD164" s="3"/>
      <c r="ODE164" s="3"/>
      <c r="ODF164" s="3"/>
      <c r="ODG164" s="3"/>
      <c r="ODH164" s="3"/>
      <c r="ODI164" s="3"/>
      <c r="ODJ164" s="3"/>
      <c r="ODK164" s="3"/>
      <c r="ODL164" s="3"/>
      <c r="ODM164" s="3"/>
      <c r="ODN164" s="3"/>
      <c r="ODO164" s="3"/>
      <c r="ODP164" s="3"/>
      <c r="ODQ164" s="3"/>
      <c r="ODR164" s="3"/>
      <c r="ODS164" s="3"/>
      <c r="ODT164" s="3"/>
      <c r="ODU164" s="3"/>
      <c r="ODV164" s="3"/>
      <c r="ODW164" s="3"/>
      <c r="ODX164" s="3"/>
      <c r="ODY164" s="3"/>
      <c r="ODZ164" s="3"/>
      <c r="OEA164" s="3"/>
      <c r="OEB164" s="3"/>
      <c r="OEC164" s="3"/>
      <c r="OED164" s="3"/>
      <c r="OEE164" s="3"/>
      <c r="OEF164" s="3"/>
      <c r="OEG164" s="3"/>
      <c r="OEH164" s="3"/>
      <c r="OEI164" s="3"/>
      <c r="OEJ164" s="3"/>
      <c r="OEK164" s="3"/>
      <c r="OEL164" s="3"/>
      <c r="OEM164" s="3"/>
      <c r="OEN164" s="3"/>
      <c r="OEO164" s="3"/>
      <c r="OEP164" s="3"/>
      <c r="OEQ164" s="3"/>
      <c r="OER164" s="3"/>
      <c r="OES164" s="3"/>
      <c r="OET164" s="3"/>
      <c r="OEU164" s="3"/>
      <c r="OEV164" s="3"/>
      <c r="OEW164" s="3"/>
      <c r="OEX164" s="3"/>
      <c r="OEY164" s="3"/>
      <c r="OEZ164" s="3"/>
      <c r="OFA164" s="3"/>
      <c r="OFB164" s="3"/>
      <c r="OFC164" s="3"/>
      <c r="OFD164" s="3"/>
      <c r="OFE164" s="3"/>
      <c r="OFF164" s="3"/>
      <c r="OFG164" s="3"/>
      <c r="OFH164" s="3"/>
      <c r="OFI164" s="3"/>
      <c r="OFJ164" s="3"/>
      <c r="OFK164" s="3"/>
      <c r="OFL164" s="3"/>
      <c r="OFM164" s="3"/>
      <c r="OFN164" s="3"/>
      <c r="OFO164" s="3"/>
      <c r="OFP164" s="3"/>
      <c r="OFQ164" s="3"/>
      <c r="OFR164" s="3"/>
      <c r="OFS164" s="3"/>
      <c r="OFT164" s="3"/>
      <c r="OFU164" s="3"/>
      <c r="OFV164" s="3"/>
      <c r="OFW164" s="3"/>
      <c r="OFX164" s="3"/>
      <c r="OFY164" s="3"/>
      <c r="OFZ164" s="3"/>
      <c r="OGA164" s="3"/>
      <c r="OGB164" s="3"/>
      <c r="OGC164" s="3"/>
      <c r="OGD164" s="3"/>
      <c r="OGE164" s="3"/>
      <c r="OGF164" s="3"/>
      <c r="OGG164" s="3"/>
      <c r="OGH164" s="3"/>
      <c r="OGI164" s="3"/>
      <c r="OGJ164" s="3"/>
      <c r="OGK164" s="3"/>
      <c r="OGL164" s="3"/>
      <c r="OGM164" s="3"/>
      <c r="OGN164" s="3"/>
      <c r="OGO164" s="3"/>
      <c r="OGP164" s="3"/>
      <c r="OGQ164" s="3"/>
      <c r="OGR164" s="3"/>
      <c r="OGS164" s="3"/>
      <c r="OGT164" s="3"/>
      <c r="OGU164" s="3"/>
      <c r="OGV164" s="3"/>
      <c r="OGW164" s="3"/>
      <c r="OGX164" s="3"/>
      <c r="OGY164" s="3"/>
      <c r="OGZ164" s="3"/>
      <c r="OHA164" s="3"/>
      <c r="OHB164" s="3"/>
      <c r="OHC164" s="3"/>
      <c r="OHD164" s="3"/>
      <c r="OHE164" s="3"/>
      <c r="OHF164" s="3"/>
      <c r="OHG164" s="3"/>
      <c r="OHH164" s="3"/>
      <c r="OHI164" s="3"/>
      <c r="OHJ164" s="3"/>
      <c r="OHK164" s="3"/>
      <c r="OHL164" s="3"/>
      <c r="OHM164" s="3"/>
      <c r="OHN164" s="3"/>
      <c r="OHO164" s="3"/>
      <c r="OHP164" s="3"/>
      <c r="OHQ164" s="3"/>
      <c r="OHR164" s="3"/>
      <c r="OHS164" s="3"/>
      <c r="OHT164" s="3"/>
      <c r="OHU164" s="3"/>
      <c r="OHV164" s="3"/>
      <c r="OHW164" s="3"/>
      <c r="OHX164" s="3"/>
      <c r="OHY164" s="3"/>
      <c r="OHZ164" s="3"/>
      <c r="OIA164" s="3"/>
      <c r="OIB164" s="3"/>
      <c r="OIC164" s="3"/>
      <c r="OID164" s="3"/>
      <c r="OIE164" s="3"/>
      <c r="OIF164" s="3"/>
      <c r="OIG164" s="3"/>
      <c r="OIH164" s="3"/>
      <c r="OII164" s="3"/>
      <c r="OIJ164" s="3"/>
      <c r="OIK164" s="3"/>
      <c r="OIL164" s="3"/>
      <c r="OIM164" s="3"/>
      <c r="OIN164" s="3"/>
      <c r="OIO164" s="3"/>
      <c r="OIP164" s="3"/>
      <c r="OIQ164" s="3"/>
      <c r="OIR164" s="3"/>
      <c r="OIS164" s="3"/>
      <c r="OIT164" s="3"/>
      <c r="OIU164" s="3"/>
      <c r="OIV164" s="3"/>
      <c r="OIW164" s="3"/>
      <c r="OIX164" s="3"/>
      <c r="OIY164" s="3"/>
      <c r="OIZ164" s="3"/>
      <c r="OJA164" s="3"/>
      <c r="OJB164" s="3"/>
      <c r="OJC164" s="3"/>
      <c r="OJD164" s="3"/>
      <c r="OJE164" s="3"/>
      <c r="OJF164" s="3"/>
      <c r="OJG164" s="3"/>
      <c r="OJH164" s="3"/>
      <c r="OJI164" s="3"/>
      <c r="OJJ164" s="3"/>
      <c r="OJK164" s="3"/>
      <c r="OJL164" s="3"/>
      <c r="OJM164" s="3"/>
      <c r="OJN164" s="3"/>
      <c r="OJO164" s="3"/>
      <c r="OJP164" s="3"/>
      <c r="OJQ164" s="3"/>
      <c r="OJR164" s="3"/>
      <c r="OJS164" s="3"/>
      <c r="OJT164" s="3"/>
      <c r="OJU164" s="3"/>
      <c r="OJV164" s="3"/>
      <c r="OJW164" s="3"/>
      <c r="OJX164" s="3"/>
      <c r="OJY164" s="3"/>
      <c r="OJZ164" s="3"/>
      <c r="OKA164" s="3"/>
      <c r="OKB164" s="3"/>
      <c r="OKC164" s="3"/>
      <c r="OKD164" s="3"/>
      <c r="OKE164" s="3"/>
      <c r="OKF164" s="3"/>
      <c r="OKG164" s="3"/>
      <c r="OKH164" s="3"/>
      <c r="OKI164" s="3"/>
      <c r="OKJ164" s="3"/>
      <c r="OKK164" s="3"/>
      <c r="OKL164" s="3"/>
      <c r="OKM164" s="3"/>
      <c r="OKN164" s="3"/>
      <c r="OKO164" s="3"/>
      <c r="OKP164" s="3"/>
      <c r="OKQ164" s="3"/>
      <c r="OKR164" s="3"/>
      <c r="OKS164" s="3"/>
      <c r="OKT164" s="3"/>
      <c r="OKU164" s="3"/>
      <c r="OKV164" s="3"/>
      <c r="OKW164" s="3"/>
      <c r="OKX164" s="3"/>
      <c r="OKY164" s="3"/>
      <c r="OKZ164" s="3"/>
      <c r="OLA164" s="3"/>
      <c r="OLB164" s="3"/>
      <c r="OLC164" s="3"/>
      <c r="OLD164" s="3"/>
      <c r="OLE164" s="3"/>
      <c r="OLF164" s="3"/>
      <c r="OLG164" s="3"/>
      <c r="OLH164" s="3"/>
      <c r="OLI164" s="3"/>
      <c r="OLJ164" s="3"/>
      <c r="OLK164" s="3"/>
      <c r="OLL164" s="3"/>
      <c r="OLM164" s="3"/>
      <c r="OLN164" s="3"/>
      <c r="OLO164" s="3"/>
      <c r="OLP164" s="3"/>
      <c r="OLQ164" s="3"/>
      <c r="OLR164" s="3"/>
      <c r="OLS164" s="3"/>
      <c r="OLT164" s="3"/>
      <c r="OLU164" s="3"/>
      <c r="OLV164" s="3"/>
      <c r="OLW164" s="3"/>
      <c r="OLX164" s="3"/>
      <c r="OLY164" s="3"/>
      <c r="OLZ164" s="3"/>
      <c r="OMA164" s="3"/>
      <c r="OMB164" s="3"/>
      <c r="OMC164" s="3"/>
      <c r="OMD164" s="3"/>
      <c r="OME164" s="3"/>
      <c r="OMF164" s="3"/>
      <c r="OMG164" s="3"/>
      <c r="OMH164" s="3"/>
      <c r="OMI164" s="3"/>
      <c r="OMJ164" s="3"/>
      <c r="OMK164" s="3"/>
      <c r="OML164" s="3"/>
      <c r="OMM164" s="3"/>
      <c r="OMN164" s="3"/>
      <c r="OMO164" s="3"/>
      <c r="OMP164" s="3"/>
      <c r="OMQ164" s="3"/>
      <c r="OMR164" s="3"/>
      <c r="OMS164" s="3"/>
      <c r="OMT164" s="3"/>
      <c r="OMU164" s="3"/>
      <c r="OMV164" s="3"/>
      <c r="OMW164" s="3"/>
      <c r="OMX164" s="3"/>
      <c r="OMY164" s="3"/>
      <c r="OMZ164" s="3"/>
      <c r="ONA164" s="3"/>
      <c r="ONB164" s="3"/>
      <c r="ONC164" s="3"/>
      <c r="OND164" s="3"/>
      <c r="ONE164" s="3"/>
      <c r="ONF164" s="3"/>
      <c r="ONG164" s="3"/>
      <c r="ONH164" s="3"/>
      <c r="ONI164" s="3"/>
      <c r="ONJ164" s="3"/>
      <c r="ONK164" s="3"/>
      <c r="ONL164" s="3"/>
      <c r="ONM164" s="3"/>
      <c r="ONN164" s="3"/>
      <c r="ONO164" s="3"/>
      <c r="ONP164" s="3"/>
      <c r="ONQ164" s="3"/>
      <c r="ONR164" s="3"/>
      <c r="ONS164" s="3"/>
      <c r="ONT164" s="3"/>
      <c r="ONU164" s="3"/>
      <c r="ONV164" s="3"/>
      <c r="ONW164" s="3"/>
      <c r="ONX164" s="3"/>
      <c r="ONY164" s="3"/>
      <c r="ONZ164" s="3"/>
      <c r="OOA164" s="3"/>
      <c r="OOB164" s="3"/>
      <c r="OOC164" s="3"/>
      <c r="OOD164" s="3"/>
      <c r="OOE164" s="3"/>
      <c r="OOF164" s="3"/>
      <c r="OOG164" s="3"/>
      <c r="OOH164" s="3"/>
      <c r="OOI164" s="3"/>
      <c r="OOJ164" s="3"/>
      <c r="OOK164" s="3"/>
      <c r="OOL164" s="3"/>
      <c r="OOM164" s="3"/>
      <c r="OON164" s="3"/>
      <c r="OOO164" s="3"/>
      <c r="OOP164" s="3"/>
      <c r="OOQ164" s="3"/>
      <c r="OOR164" s="3"/>
      <c r="OOS164" s="3"/>
      <c r="OOT164" s="3"/>
      <c r="OOU164" s="3"/>
      <c r="OOV164" s="3"/>
      <c r="OOW164" s="3"/>
      <c r="OOX164" s="3"/>
      <c r="OOY164" s="3"/>
      <c r="OOZ164" s="3"/>
      <c r="OPA164" s="3"/>
      <c r="OPB164" s="3"/>
      <c r="OPC164" s="3"/>
      <c r="OPD164" s="3"/>
      <c r="OPE164" s="3"/>
      <c r="OPF164" s="3"/>
      <c r="OPG164" s="3"/>
      <c r="OPH164" s="3"/>
      <c r="OPI164" s="3"/>
      <c r="OPJ164" s="3"/>
      <c r="OPK164" s="3"/>
      <c r="OPL164" s="3"/>
      <c r="OPM164" s="3"/>
      <c r="OPN164" s="3"/>
      <c r="OPO164" s="3"/>
      <c r="OPP164" s="3"/>
      <c r="OPQ164" s="3"/>
      <c r="OPR164" s="3"/>
      <c r="OPS164" s="3"/>
      <c r="OPT164" s="3"/>
      <c r="OPU164" s="3"/>
      <c r="OPV164" s="3"/>
      <c r="OPW164" s="3"/>
      <c r="OPX164" s="3"/>
      <c r="OPY164" s="3"/>
      <c r="OPZ164" s="3"/>
      <c r="OQA164" s="3"/>
      <c r="OQB164" s="3"/>
      <c r="OQC164" s="3"/>
      <c r="OQD164" s="3"/>
      <c r="OQE164" s="3"/>
      <c r="OQF164" s="3"/>
      <c r="OQG164" s="3"/>
      <c r="OQH164" s="3"/>
      <c r="OQI164" s="3"/>
      <c r="OQJ164" s="3"/>
      <c r="OQK164" s="3"/>
      <c r="OQL164" s="3"/>
      <c r="OQM164" s="3"/>
      <c r="OQN164" s="3"/>
      <c r="OQO164" s="3"/>
      <c r="OQP164" s="3"/>
      <c r="OQQ164" s="3"/>
      <c r="OQR164" s="3"/>
      <c r="OQS164" s="3"/>
      <c r="OQT164" s="3"/>
      <c r="OQU164" s="3"/>
      <c r="OQV164" s="3"/>
      <c r="OQW164" s="3"/>
      <c r="OQX164" s="3"/>
      <c r="OQY164" s="3"/>
      <c r="OQZ164" s="3"/>
      <c r="ORA164" s="3"/>
      <c r="ORB164" s="3"/>
      <c r="ORC164" s="3"/>
      <c r="ORD164" s="3"/>
      <c r="ORE164" s="3"/>
      <c r="ORF164" s="3"/>
      <c r="ORG164" s="3"/>
      <c r="ORH164" s="3"/>
      <c r="ORI164" s="3"/>
      <c r="ORJ164" s="3"/>
      <c r="ORK164" s="3"/>
      <c r="ORL164" s="3"/>
      <c r="ORM164" s="3"/>
      <c r="ORN164" s="3"/>
      <c r="ORO164" s="3"/>
      <c r="ORP164" s="3"/>
      <c r="ORQ164" s="3"/>
      <c r="ORR164" s="3"/>
      <c r="ORS164" s="3"/>
      <c r="ORT164" s="3"/>
      <c r="ORU164" s="3"/>
      <c r="ORV164" s="3"/>
      <c r="ORW164" s="3"/>
      <c r="ORX164" s="3"/>
      <c r="ORY164" s="3"/>
      <c r="ORZ164" s="3"/>
      <c r="OSA164" s="3"/>
      <c r="OSB164" s="3"/>
      <c r="OSC164" s="3"/>
      <c r="OSD164" s="3"/>
      <c r="OSE164" s="3"/>
      <c r="OSF164" s="3"/>
      <c r="OSG164" s="3"/>
      <c r="OSH164" s="3"/>
      <c r="OSI164" s="3"/>
      <c r="OSJ164" s="3"/>
      <c r="OSK164" s="3"/>
      <c r="OSL164" s="3"/>
      <c r="OSM164" s="3"/>
      <c r="OSN164" s="3"/>
      <c r="OSO164" s="3"/>
      <c r="OSP164" s="3"/>
      <c r="OSQ164" s="3"/>
      <c r="OSR164" s="3"/>
      <c r="OSS164" s="3"/>
      <c r="OST164" s="3"/>
      <c r="OSU164" s="3"/>
      <c r="OSV164" s="3"/>
      <c r="OSW164" s="3"/>
      <c r="OSX164" s="3"/>
      <c r="OSY164" s="3"/>
      <c r="OSZ164" s="3"/>
      <c r="OTA164" s="3"/>
      <c r="OTB164" s="3"/>
      <c r="OTC164" s="3"/>
      <c r="OTD164" s="3"/>
      <c r="OTE164" s="3"/>
      <c r="OTF164" s="3"/>
      <c r="OTG164" s="3"/>
      <c r="OTH164" s="3"/>
      <c r="OTI164" s="3"/>
      <c r="OTJ164" s="3"/>
      <c r="OTK164" s="3"/>
      <c r="OTL164" s="3"/>
      <c r="OTM164" s="3"/>
      <c r="OTN164" s="3"/>
      <c r="OTO164" s="3"/>
      <c r="OTP164" s="3"/>
      <c r="OTQ164" s="3"/>
      <c r="OTR164" s="3"/>
      <c r="OTS164" s="3"/>
      <c r="OTT164" s="3"/>
      <c r="OTU164" s="3"/>
      <c r="OTV164" s="3"/>
      <c r="OTW164" s="3"/>
      <c r="OTX164" s="3"/>
      <c r="OTY164" s="3"/>
      <c r="OTZ164" s="3"/>
      <c r="OUA164" s="3"/>
      <c r="OUB164" s="3"/>
      <c r="OUC164" s="3"/>
      <c r="OUD164" s="3"/>
      <c r="OUE164" s="3"/>
      <c r="OUF164" s="3"/>
      <c r="OUG164" s="3"/>
      <c r="OUH164" s="3"/>
      <c r="OUI164" s="3"/>
      <c r="OUJ164" s="3"/>
      <c r="OUK164" s="3"/>
      <c r="OUL164" s="3"/>
      <c r="OUM164" s="3"/>
      <c r="OUN164" s="3"/>
      <c r="OUO164" s="3"/>
      <c r="OUP164" s="3"/>
      <c r="OUQ164" s="3"/>
      <c r="OUR164" s="3"/>
      <c r="OUS164" s="3"/>
      <c r="OUT164" s="3"/>
      <c r="OUU164" s="3"/>
      <c r="OUV164" s="3"/>
      <c r="OUW164" s="3"/>
      <c r="OUX164" s="3"/>
      <c r="OUY164" s="3"/>
      <c r="OUZ164" s="3"/>
      <c r="OVA164" s="3"/>
      <c r="OVB164" s="3"/>
      <c r="OVC164" s="3"/>
      <c r="OVD164" s="3"/>
      <c r="OVE164" s="3"/>
      <c r="OVF164" s="3"/>
      <c r="OVG164" s="3"/>
      <c r="OVH164" s="3"/>
      <c r="OVI164" s="3"/>
      <c r="OVJ164" s="3"/>
      <c r="OVK164" s="3"/>
      <c r="OVL164" s="3"/>
      <c r="OVM164" s="3"/>
      <c r="OVN164" s="3"/>
      <c r="OVO164" s="3"/>
      <c r="OVP164" s="3"/>
      <c r="OVQ164" s="3"/>
      <c r="OVR164" s="3"/>
      <c r="OVS164" s="3"/>
      <c r="OVT164" s="3"/>
      <c r="OVU164" s="3"/>
      <c r="OVV164" s="3"/>
      <c r="OVW164" s="3"/>
      <c r="OVX164" s="3"/>
      <c r="OVY164" s="3"/>
      <c r="OVZ164" s="3"/>
      <c r="OWA164" s="3"/>
      <c r="OWB164" s="3"/>
      <c r="OWC164" s="3"/>
      <c r="OWD164" s="3"/>
      <c r="OWE164" s="3"/>
      <c r="OWF164" s="3"/>
      <c r="OWG164" s="3"/>
      <c r="OWH164" s="3"/>
      <c r="OWI164" s="3"/>
      <c r="OWJ164" s="3"/>
      <c r="OWK164" s="3"/>
      <c r="OWL164" s="3"/>
      <c r="OWM164" s="3"/>
      <c r="OWN164" s="3"/>
      <c r="OWO164" s="3"/>
      <c r="OWP164" s="3"/>
      <c r="OWQ164" s="3"/>
      <c r="OWR164" s="3"/>
      <c r="OWS164" s="3"/>
      <c r="OWT164" s="3"/>
      <c r="OWU164" s="3"/>
      <c r="OWV164" s="3"/>
      <c r="OWW164" s="3"/>
      <c r="OWX164" s="3"/>
      <c r="OWY164" s="3"/>
      <c r="OWZ164" s="3"/>
      <c r="OXA164" s="3"/>
      <c r="OXB164" s="3"/>
      <c r="OXC164" s="3"/>
      <c r="OXD164" s="3"/>
      <c r="OXE164" s="3"/>
      <c r="OXF164" s="3"/>
      <c r="OXG164" s="3"/>
      <c r="OXH164" s="3"/>
      <c r="OXI164" s="3"/>
      <c r="OXJ164" s="3"/>
      <c r="OXK164" s="3"/>
      <c r="OXL164" s="3"/>
      <c r="OXM164" s="3"/>
      <c r="OXN164" s="3"/>
      <c r="OXO164" s="3"/>
      <c r="OXP164" s="3"/>
      <c r="OXQ164" s="3"/>
      <c r="OXR164" s="3"/>
      <c r="OXS164" s="3"/>
      <c r="OXT164" s="3"/>
      <c r="OXU164" s="3"/>
      <c r="OXV164" s="3"/>
      <c r="OXW164" s="3"/>
      <c r="OXX164" s="3"/>
      <c r="OXY164" s="3"/>
      <c r="OXZ164" s="3"/>
      <c r="OYA164" s="3"/>
      <c r="OYB164" s="3"/>
      <c r="OYC164" s="3"/>
      <c r="OYD164" s="3"/>
      <c r="OYE164" s="3"/>
      <c r="OYF164" s="3"/>
      <c r="OYG164" s="3"/>
      <c r="OYH164" s="3"/>
      <c r="OYI164" s="3"/>
      <c r="OYJ164" s="3"/>
      <c r="OYK164" s="3"/>
      <c r="OYL164" s="3"/>
      <c r="OYM164" s="3"/>
      <c r="OYN164" s="3"/>
      <c r="OYO164" s="3"/>
      <c r="OYP164" s="3"/>
      <c r="OYQ164" s="3"/>
      <c r="OYR164" s="3"/>
      <c r="OYS164" s="3"/>
      <c r="OYT164" s="3"/>
      <c r="OYU164" s="3"/>
      <c r="OYV164" s="3"/>
      <c r="OYW164" s="3"/>
      <c r="OYX164" s="3"/>
      <c r="OYY164" s="3"/>
      <c r="OYZ164" s="3"/>
      <c r="OZA164" s="3"/>
      <c r="OZB164" s="3"/>
      <c r="OZC164" s="3"/>
      <c r="OZD164" s="3"/>
      <c r="OZE164" s="3"/>
      <c r="OZF164" s="3"/>
      <c r="OZG164" s="3"/>
      <c r="OZH164" s="3"/>
      <c r="OZI164" s="3"/>
      <c r="OZJ164" s="3"/>
      <c r="OZK164" s="3"/>
      <c r="OZL164" s="3"/>
      <c r="OZM164" s="3"/>
      <c r="OZN164" s="3"/>
      <c r="OZO164" s="3"/>
      <c r="OZP164" s="3"/>
      <c r="OZQ164" s="3"/>
      <c r="OZR164" s="3"/>
      <c r="OZS164" s="3"/>
      <c r="OZT164" s="3"/>
      <c r="OZU164" s="3"/>
      <c r="OZV164" s="3"/>
      <c r="OZW164" s="3"/>
      <c r="OZX164" s="3"/>
      <c r="OZY164" s="3"/>
      <c r="OZZ164" s="3"/>
      <c r="PAA164" s="3"/>
      <c r="PAB164" s="3"/>
      <c r="PAC164" s="3"/>
      <c r="PAD164" s="3"/>
      <c r="PAE164" s="3"/>
      <c r="PAF164" s="3"/>
      <c r="PAG164" s="3"/>
      <c r="PAH164" s="3"/>
      <c r="PAI164" s="3"/>
      <c r="PAJ164" s="3"/>
      <c r="PAK164" s="3"/>
      <c r="PAL164" s="3"/>
      <c r="PAM164" s="3"/>
      <c r="PAN164" s="3"/>
      <c r="PAO164" s="3"/>
      <c r="PAP164" s="3"/>
      <c r="PAQ164" s="3"/>
      <c r="PAR164" s="3"/>
      <c r="PAS164" s="3"/>
      <c r="PAT164" s="3"/>
      <c r="PAU164" s="3"/>
      <c r="PAV164" s="3"/>
      <c r="PAW164" s="3"/>
      <c r="PAX164" s="3"/>
      <c r="PAY164" s="3"/>
      <c r="PAZ164" s="3"/>
      <c r="PBA164" s="3"/>
      <c r="PBB164" s="3"/>
      <c r="PBC164" s="3"/>
      <c r="PBD164" s="3"/>
      <c r="PBE164" s="3"/>
      <c r="PBF164" s="3"/>
      <c r="PBG164" s="3"/>
      <c r="PBH164" s="3"/>
      <c r="PBI164" s="3"/>
      <c r="PBJ164" s="3"/>
      <c r="PBK164" s="3"/>
      <c r="PBL164" s="3"/>
      <c r="PBM164" s="3"/>
      <c r="PBN164" s="3"/>
      <c r="PBO164" s="3"/>
      <c r="PBP164" s="3"/>
      <c r="PBQ164" s="3"/>
      <c r="PBR164" s="3"/>
      <c r="PBS164" s="3"/>
      <c r="PBT164" s="3"/>
      <c r="PBU164" s="3"/>
      <c r="PBV164" s="3"/>
      <c r="PBW164" s="3"/>
      <c r="PBX164" s="3"/>
      <c r="PBY164" s="3"/>
      <c r="PBZ164" s="3"/>
      <c r="PCA164" s="3"/>
      <c r="PCB164" s="3"/>
      <c r="PCC164" s="3"/>
      <c r="PCD164" s="3"/>
      <c r="PCE164" s="3"/>
      <c r="PCF164" s="3"/>
      <c r="PCG164" s="3"/>
      <c r="PCH164" s="3"/>
      <c r="PCI164" s="3"/>
      <c r="PCJ164" s="3"/>
      <c r="PCK164" s="3"/>
      <c r="PCL164" s="3"/>
      <c r="PCM164" s="3"/>
      <c r="PCN164" s="3"/>
      <c r="PCO164" s="3"/>
      <c r="PCP164" s="3"/>
      <c r="PCQ164" s="3"/>
      <c r="PCR164" s="3"/>
      <c r="PCS164" s="3"/>
      <c r="PCT164" s="3"/>
      <c r="PCU164" s="3"/>
      <c r="PCV164" s="3"/>
      <c r="PCW164" s="3"/>
      <c r="PCX164" s="3"/>
      <c r="PCY164" s="3"/>
      <c r="PCZ164" s="3"/>
      <c r="PDA164" s="3"/>
      <c r="PDB164" s="3"/>
      <c r="PDC164" s="3"/>
      <c r="PDD164" s="3"/>
      <c r="PDE164" s="3"/>
      <c r="PDF164" s="3"/>
      <c r="PDG164" s="3"/>
      <c r="PDH164" s="3"/>
      <c r="PDI164" s="3"/>
      <c r="PDJ164" s="3"/>
      <c r="PDK164" s="3"/>
      <c r="PDL164" s="3"/>
      <c r="PDM164" s="3"/>
      <c r="PDN164" s="3"/>
      <c r="PDO164" s="3"/>
      <c r="PDP164" s="3"/>
      <c r="PDQ164" s="3"/>
      <c r="PDR164" s="3"/>
      <c r="PDS164" s="3"/>
      <c r="PDT164" s="3"/>
      <c r="PDU164" s="3"/>
      <c r="PDV164" s="3"/>
      <c r="PDW164" s="3"/>
      <c r="PDX164" s="3"/>
      <c r="PDY164" s="3"/>
      <c r="PDZ164" s="3"/>
      <c r="PEA164" s="3"/>
      <c r="PEB164" s="3"/>
      <c r="PEC164" s="3"/>
      <c r="PED164" s="3"/>
      <c r="PEE164" s="3"/>
      <c r="PEF164" s="3"/>
      <c r="PEG164" s="3"/>
      <c r="PEH164" s="3"/>
      <c r="PEI164" s="3"/>
      <c r="PEJ164" s="3"/>
      <c r="PEK164" s="3"/>
      <c r="PEL164" s="3"/>
      <c r="PEM164" s="3"/>
      <c r="PEN164" s="3"/>
      <c r="PEO164" s="3"/>
      <c r="PEP164" s="3"/>
      <c r="PEQ164" s="3"/>
      <c r="PER164" s="3"/>
      <c r="PES164" s="3"/>
      <c r="PET164" s="3"/>
      <c r="PEU164" s="3"/>
      <c r="PEV164" s="3"/>
      <c r="PEW164" s="3"/>
      <c r="PEX164" s="3"/>
      <c r="PEY164" s="3"/>
      <c r="PEZ164" s="3"/>
      <c r="PFA164" s="3"/>
      <c r="PFB164" s="3"/>
      <c r="PFC164" s="3"/>
      <c r="PFD164" s="3"/>
      <c r="PFE164" s="3"/>
      <c r="PFF164" s="3"/>
      <c r="PFG164" s="3"/>
      <c r="PFH164" s="3"/>
      <c r="PFI164" s="3"/>
      <c r="PFJ164" s="3"/>
      <c r="PFK164" s="3"/>
      <c r="PFL164" s="3"/>
      <c r="PFM164" s="3"/>
      <c r="PFN164" s="3"/>
      <c r="PFO164" s="3"/>
      <c r="PFP164" s="3"/>
      <c r="PFQ164" s="3"/>
      <c r="PFR164" s="3"/>
      <c r="PFS164" s="3"/>
      <c r="PFT164" s="3"/>
      <c r="PFU164" s="3"/>
      <c r="PFV164" s="3"/>
      <c r="PFW164" s="3"/>
      <c r="PFX164" s="3"/>
      <c r="PFY164" s="3"/>
      <c r="PFZ164" s="3"/>
      <c r="PGA164" s="3"/>
      <c r="PGB164" s="3"/>
      <c r="PGC164" s="3"/>
      <c r="PGD164" s="3"/>
      <c r="PGE164" s="3"/>
      <c r="PGF164" s="3"/>
      <c r="PGG164" s="3"/>
      <c r="PGH164" s="3"/>
      <c r="PGI164" s="3"/>
      <c r="PGJ164" s="3"/>
      <c r="PGK164" s="3"/>
      <c r="PGL164" s="3"/>
      <c r="PGM164" s="3"/>
      <c r="PGN164" s="3"/>
      <c r="PGO164" s="3"/>
      <c r="PGP164" s="3"/>
      <c r="PGQ164" s="3"/>
      <c r="PGR164" s="3"/>
      <c r="PGS164" s="3"/>
      <c r="PGT164" s="3"/>
      <c r="PGU164" s="3"/>
      <c r="PGV164" s="3"/>
      <c r="PGW164" s="3"/>
      <c r="PGX164" s="3"/>
      <c r="PGY164" s="3"/>
      <c r="PGZ164" s="3"/>
      <c r="PHA164" s="3"/>
      <c r="PHB164" s="3"/>
      <c r="PHC164" s="3"/>
      <c r="PHD164" s="3"/>
      <c r="PHE164" s="3"/>
      <c r="PHF164" s="3"/>
      <c r="PHG164" s="3"/>
      <c r="PHH164" s="3"/>
      <c r="PHI164" s="3"/>
      <c r="PHJ164" s="3"/>
      <c r="PHK164" s="3"/>
      <c r="PHL164" s="3"/>
      <c r="PHM164" s="3"/>
      <c r="PHN164" s="3"/>
      <c r="PHO164" s="3"/>
      <c r="PHP164" s="3"/>
      <c r="PHQ164" s="3"/>
      <c r="PHR164" s="3"/>
      <c r="PHS164" s="3"/>
      <c r="PHT164" s="3"/>
      <c r="PHU164" s="3"/>
      <c r="PHV164" s="3"/>
      <c r="PHW164" s="3"/>
      <c r="PHX164" s="3"/>
      <c r="PHY164" s="3"/>
      <c r="PHZ164" s="3"/>
      <c r="PIA164" s="3"/>
      <c r="PIB164" s="3"/>
      <c r="PIC164" s="3"/>
      <c r="PID164" s="3"/>
      <c r="PIE164" s="3"/>
      <c r="PIF164" s="3"/>
      <c r="PIG164" s="3"/>
      <c r="PIH164" s="3"/>
      <c r="PII164" s="3"/>
      <c r="PIJ164" s="3"/>
      <c r="PIK164" s="3"/>
      <c r="PIL164" s="3"/>
      <c r="PIM164" s="3"/>
      <c r="PIN164" s="3"/>
      <c r="PIO164" s="3"/>
      <c r="PIP164" s="3"/>
      <c r="PIQ164" s="3"/>
      <c r="PIR164" s="3"/>
      <c r="PIS164" s="3"/>
      <c r="PIT164" s="3"/>
      <c r="PIU164" s="3"/>
      <c r="PIV164" s="3"/>
      <c r="PIW164" s="3"/>
      <c r="PIX164" s="3"/>
      <c r="PIY164" s="3"/>
      <c r="PIZ164" s="3"/>
      <c r="PJA164" s="3"/>
      <c r="PJB164" s="3"/>
      <c r="PJC164" s="3"/>
      <c r="PJD164" s="3"/>
      <c r="PJE164" s="3"/>
      <c r="PJF164" s="3"/>
      <c r="PJG164" s="3"/>
      <c r="PJH164" s="3"/>
      <c r="PJI164" s="3"/>
      <c r="PJJ164" s="3"/>
      <c r="PJK164" s="3"/>
      <c r="PJL164" s="3"/>
      <c r="PJM164" s="3"/>
      <c r="PJN164" s="3"/>
      <c r="PJO164" s="3"/>
      <c r="PJP164" s="3"/>
      <c r="PJQ164" s="3"/>
      <c r="PJR164" s="3"/>
      <c r="PJS164" s="3"/>
      <c r="PJT164" s="3"/>
      <c r="PJU164" s="3"/>
      <c r="PJV164" s="3"/>
      <c r="PJW164" s="3"/>
      <c r="PJX164" s="3"/>
      <c r="PJY164" s="3"/>
      <c r="PJZ164" s="3"/>
      <c r="PKA164" s="3"/>
      <c r="PKB164" s="3"/>
      <c r="PKC164" s="3"/>
      <c r="PKD164" s="3"/>
      <c r="PKE164" s="3"/>
      <c r="PKF164" s="3"/>
      <c r="PKG164" s="3"/>
      <c r="PKH164" s="3"/>
      <c r="PKI164" s="3"/>
      <c r="PKJ164" s="3"/>
      <c r="PKK164" s="3"/>
      <c r="PKL164" s="3"/>
      <c r="PKM164" s="3"/>
      <c r="PKN164" s="3"/>
      <c r="PKO164" s="3"/>
      <c r="PKP164" s="3"/>
      <c r="PKQ164" s="3"/>
      <c r="PKR164" s="3"/>
      <c r="PKS164" s="3"/>
      <c r="PKT164" s="3"/>
      <c r="PKU164" s="3"/>
      <c r="PKV164" s="3"/>
      <c r="PKW164" s="3"/>
      <c r="PKX164" s="3"/>
      <c r="PKY164" s="3"/>
      <c r="PKZ164" s="3"/>
      <c r="PLA164" s="3"/>
      <c r="PLB164" s="3"/>
      <c r="PLC164" s="3"/>
      <c r="PLD164" s="3"/>
      <c r="PLE164" s="3"/>
      <c r="PLF164" s="3"/>
      <c r="PLG164" s="3"/>
      <c r="PLH164" s="3"/>
      <c r="PLI164" s="3"/>
      <c r="PLJ164" s="3"/>
      <c r="PLK164" s="3"/>
      <c r="PLL164" s="3"/>
      <c r="PLM164" s="3"/>
      <c r="PLN164" s="3"/>
      <c r="PLO164" s="3"/>
      <c r="PLP164" s="3"/>
      <c r="PLQ164" s="3"/>
      <c r="PLR164" s="3"/>
      <c r="PLS164" s="3"/>
      <c r="PLT164" s="3"/>
      <c r="PLU164" s="3"/>
      <c r="PLV164" s="3"/>
      <c r="PLW164" s="3"/>
      <c r="PLX164" s="3"/>
      <c r="PLY164" s="3"/>
      <c r="PLZ164" s="3"/>
      <c r="PMA164" s="3"/>
      <c r="PMB164" s="3"/>
      <c r="PMC164" s="3"/>
      <c r="PMD164" s="3"/>
      <c r="PME164" s="3"/>
      <c r="PMF164" s="3"/>
      <c r="PMG164" s="3"/>
      <c r="PMH164" s="3"/>
      <c r="PMI164" s="3"/>
      <c r="PMJ164" s="3"/>
      <c r="PMK164" s="3"/>
      <c r="PML164" s="3"/>
      <c r="PMM164" s="3"/>
      <c r="PMN164" s="3"/>
      <c r="PMO164" s="3"/>
      <c r="PMP164" s="3"/>
      <c r="PMQ164" s="3"/>
      <c r="PMR164" s="3"/>
      <c r="PMS164" s="3"/>
      <c r="PMT164" s="3"/>
      <c r="PMU164" s="3"/>
      <c r="PMV164" s="3"/>
      <c r="PMW164" s="3"/>
      <c r="PMX164" s="3"/>
      <c r="PMY164" s="3"/>
      <c r="PMZ164" s="3"/>
      <c r="PNA164" s="3"/>
      <c r="PNB164" s="3"/>
      <c r="PNC164" s="3"/>
      <c r="PND164" s="3"/>
      <c r="PNE164" s="3"/>
      <c r="PNF164" s="3"/>
      <c r="PNG164" s="3"/>
      <c r="PNH164" s="3"/>
      <c r="PNI164" s="3"/>
      <c r="PNJ164" s="3"/>
      <c r="PNK164" s="3"/>
      <c r="PNL164" s="3"/>
      <c r="PNM164" s="3"/>
      <c r="PNN164" s="3"/>
      <c r="PNO164" s="3"/>
      <c r="PNP164" s="3"/>
      <c r="PNQ164" s="3"/>
      <c r="PNR164" s="3"/>
      <c r="PNS164" s="3"/>
      <c r="PNT164" s="3"/>
      <c r="PNU164" s="3"/>
      <c r="PNV164" s="3"/>
      <c r="PNW164" s="3"/>
      <c r="PNX164" s="3"/>
      <c r="PNY164" s="3"/>
      <c r="PNZ164" s="3"/>
      <c r="POA164" s="3"/>
      <c r="POB164" s="3"/>
      <c r="POC164" s="3"/>
      <c r="POD164" s="3"/>
      <c r="POE164" s="3"/>
      <c r="POF164" s="3"/>
      <c r="POG164" s="3"/>
      <c r="POH164" s="3"/>
      <c r="POI164" s="3"/>
      <c r="POJ164" s="3"/>
      <c r="POK164" s="3"/>
      <c r="POL164" s="3"/>
      <c r="POM164" s="3"/>
      <c r="PON164" s="3"/>
      <c r="POO164" s="3"/>
      <c r="POP164" s="3"/>
      <c r="POQ164" s="3"/>
      <c r="POR164" s="3"/>
      <c r="POS164" s="3"/>
      <c r="POT164" s="3"/>
      <c r="POU164" s="3"/>
      <c r="POV164" s="3"/>
      <c r="POW164" s="3"/>
      <c r="POX164" s="3"/>
      <c r="POY164" s="3"/>
      <c r="POZ164" s="3"/>
      <c r="PPA164" s="3"/>
      <c r="PPB164" s="3"/>
      <c r="PPC164" s="3"/>
      <c r="PPD164" s="3"/>
      <c r="PPE164" s="3"/>
      <c r="PPF164" s="3"/>
      <c r="PPG164" s="3"/>
      <c r="PPH164" s="3"/>
      <c r="PPI164" s="3"/>
      <c r="PPJ164" s="3"/>
      <c r="PPK164" s="3"/>
      <c r="PPL164" s="3"/>
      <c r="PPM164" s="3"/>
      <c r="PPN164" s="3"/>
      <c r="PPO164" s="3"/>
      <c r="PPP164" s="3"/>
      <c r="PPQ164" s="3"/>
      <c r="PPR164" s="3"/>
      <c r="PPS164" s="3"/>
      <c r="PPT164" s="3"/>
      <c r="PPU164" s="3"/>
      <c r="PPV164" s="3"/>
      <c r="PPW164" s="3"/>
      <c r="PPX164" s="3"/>
      <c r="PPY164" s="3"/>
      <c r="PPZ164" s="3"/>
      <c r="PQA164" s="3"/>
      <c r="PQB164" s="3"/>
      <c r="PQC164" s="3"/>
      <c r="PQD164" s="3"/>
      <c r="PQE164" s="3"/>
      <c r="PQF164" s="3"/>
      <c r="PQG164" s="3"/>
      <c r="PQH164" s="3"/>
      <c r="PQI164" s="3"/>
      <c r="PQJ164" s="3"/>
      <c r="PQK164" s="3"/>
      <c r="PQL164" s="3"/>
      <c r="PQM164" s="3"/>
      <c r="PQN164" s="3"/>
      <c r="PQO164" s="3"/>
      <c r="PQP164" s="3"/>
      <c r="PQQ164" s="3"/>
      <c r="PQR164" s="3"/>
      <c r="PQS164" s="3"/>
      <c r="PQT164" s="3"/>
      <c r="PQU164" s="3"/>
      <c r="PQV164" s="3"/>
      <c r="PQW164" s="3"/>
      <c r="PQX164" s="3"/>
      <c r="PQY164" s="3"/>
      <c r="PQZ164" s="3"/>
      <c r="PRA164" s="3"/>
      <c r="PRB164" s="3"/>
      <c r="PRC164" s="3"/>
      <c r="PRD164" s="3"/>
      <c r="PRE164" s="3"/>
      <c r="PRF164" s="3"/>
      <c r="PRG164" s="3"/>
      <c r="PRH164" s="3"/>
      <c r="PRI164" s="3"/>
      <c r="PRJ164" s="3"/>
      <c r="PRK164" s="3"/>
      <c r="PRL164" s="3"/>
      <c r="PRM164" s="3"/>
      <c r="PRN164" s="3"/>
      <c r="PRO164" s="3"/>
      <c r="PRP164" s="3"/>
      <c r="PRQ164" s="3"/>
      <c r="PRR164" s="3"/>
      <c r="PRS164" s="3"/>
      <c r="PRT164" s="3"/>
      <c r="PRU164" s="3"/>
      <c r="PRV164" s="3"/>
      <c r="PRW164" s="3"/>
      <c r="PRX164" s="3"/>
      <c r="PRY164" s="3"/>
      <c r="PRZ164" s="3"/>
      <c r="PSA164" s="3"/>
      <c r="PSB164" s="3"/>
      <c r="PSC164" s="3"/>
      <c r="PSD164" s="3"/>
      <c r="PSE164" s="3"/>
      <c r="PSF164" s="3"/>
      <c r="PSG164" s="3"/>
      <c r="PSH164" s="3"/>
      <c r="PSI164" s="3"/>
      <c r="PSJ164" s="3"/>
      <c r="PSK164" s="3"/>
      <c r="PSL164" s="3"/>
      <c r="PSM164" s="3"/>
      <c r="PSN164" s="3"/>
      <c r="PSO164" s="3"/>
      <c r="PSP164" s="3"/>
      <c r="PSQ164" s="3"/>
      <c r="PSR164" s="3"/>
      <c r="PSS164" s="3"/>
      <c r="PST164" s="3"/>
      <c r="PSU164" s="3"/>
      <c r="PSV164" s="3"/>
      <c r="PSW164" s="3"/>
      <c r="PSX164" s="3"/>
      <c r="PSY164" s="3"/>
      <c r="PSZ164" s="3"/>
      <c r="PTA164" s="3"/>
      <c r="PTB164" s="3"/>
      <c r="PTC164" s="3"/>
      <c r="PTD164" s="3"/>
      <c r="PTE164" s="3"/>
      <c r="PTF164" s="3"/>
      <c r="PTG164" s="3"/>
      <c r="PTH164" s="3"/>
      <c r="PTI164" s="3"/>
      <c r="PTJ164" s="3"/>
      <c r="PTK164" s="3"/>
      <c r="PTL164" s="3"/>
      <c r="PTM164" s="3"/>
      <c r="PTN164" s="3"/>
      <c r="PTO164" s="3"/>
      <c r="PTP164" s="3"/>
      <c r="PTQ164" s="3"/>
      <c r="PTR164" s="3"/>
      <c r="PTS164" s="3"/>
      <c r="PTT164" s="3"/>
      <c r="PTU164" s="3"/>
      <c r="PTV164" s="3"/>
      <c r="PTW164" s="3"/>
      <c r="PTX164" s="3"/>
      <c r="PTY164" s="3"/>
      <c r="PTZ164" s="3"/>
      <c r="PUA164" s="3"/>
      <c r="PUB164" s="3"/>
      <c r="PUC164" s="3"/>
      <c r="PUD164" s="3"/>
      <c r="PUE164" s="3"/>
      <c r="PUF164" s="3"/>
      <c r="PUG164" s="3"/>
      <c r="PUH164" s="3"/>
      <c r="PUI164" s="3"/>
      <c r="PUJ164" s="3"/>
      <c r="PUK164" s="3"/>
      <c r="PUL164" s="3"/>
      <c r="PUM164" s="3"/>
      <c r="PUN164" s="3"/>
      <c r="PUO164" s="3"/>
      <c r="PUP164" s="3"/>
      <c r="PUQ164" s="3"/>
      <c r="PUR164" s="3"/>
      <c r="PUS164" s="3"/>
      <c r="PUT164" s="3"/>
      <c r="PUU164" s="3"/>
      <c r="PUV164" s="3"/>
      <c r="PUW164" s="3"/>
      <c r="PUX164" s="3"/>
      <c r="PUY164" s="3"/>
      <c r="PUZ164" s="3"/>
      <c r="PVA164" s="3"/>
      <c r="PVB164" s="3"/>
      <c r="PVC164" s="3"/>
      <c r="PVD164" s="3"/>
      <c r="PVE164" s="3"/>
      <c r="PVF164" s="3"/>
      <c r="PVG164" s="3"/>
      <c r="PVH164" s="3"/>
      <c r="PVI164" s="3"/>
      <c r="PVJ164" s="3"/>
      <c r="PVK164" s="3"/>
      <c r="PVL164" s="3"/>
      <c r="PVM164" s="3"/>
      <c r="PVN164" s="3"/>
      <c r="PVO164" s="3"/>
      <c r="PVP164" s="3"/>
      <c r="PVQ164" s="3"/>
      <c r="PVR164" s="3"/>
      <c r="PVS164" s="3"/>
      <c r="PVT164" s="3"/>
      <c r="PVU164" s="3"/>
      <c r="PVV164" s="3"/>
      <c r="PVW164" s="3"/>
      <c r="PVX164" s="3"/>
      <c r="PVY164" s="3"/>
      <c r="PVZ164" s="3"/>
      <c r="PWA164" s="3"/>
      <c r="PWB164" s="3"/>
      <c r="PWC164" s="3"/>
      <c r="PWD164" s="3"/>
      <c r="PWE164" s="3"/>
      <c r="PWF164" s="3"/>
      <c r="PWG164" s="3"/>
      <c r="PWH164" s="3"/>
      <c r="PWI164" s="3"/>
      <c r="PWJ164" s="3"/>
      <c r="PWK164" s="3"/>
      <c r="PWL164" s="3"/>
      <c r="PWM164" s="3"/>
      <c r="PWN164" s="3"/>
      <c r="PWO164" s="3"/>
      <c r="PWP164" s="3"/>
      <c r="PWQ164" s="3"/>
      <c r="PWR164" s="3"/>
      <c r="PWS164" s="3"/>
      <c r="PWT164" s="3"/>
      <c r="PWU164" s="3"/>
      <c r="PWV164" s="3"/>
      <c r="PWW164" s="3"/>
      <c r="PWX164" s="3"/>
      <c r="PWY164" s="3"/>
      <c r="PWZ164" s="3"/>
      <c r="PXA164" s="3"/>
      <c r="PXB164" s="3"/>
      <c r="PXC164" s="3"/>
      <c r="PXD164" s="3"/>
      <c r="PXE164" s="3"/>
      <c r="PXF164" s="3"/>
      <c r="PXG164" s="3"/>
      <c r="PXH164" s="3"/>
      <c r="PXI164" s="3"/>
      <c r="PXJ164" s="3"/>
      <c r="PXK164" s="3"/>
      <c r="PXL164" s="3"/>
      <c r="PXM164" s="3"/>
      <c r="PXN164" s="3"/>
      <c r="PXO164" s="3"/>
      <c r="PXP164" s="3"/>
      <c r="PXQ164" s="3"/>
      <c r="PXR164" s="3"/>
      <c r="PXS164" s="3"/>
      <c r="PXT164" s="3"/>
      <c r="PXU164" s="3"/>
      <c r="PXV164" s="3"/>
      <c r="PXW164" s="3"/>
      <c r="PXX164" s="3"/>
      <c r="PXY164" s="3"/>
      <c r="PXZ164" s="3"/>
      <c r="PYA164" s="3"/>
      <c r="PYB164" s="3"/>
      <c r="PYC164" s="3"/>
      <c r="PYD164" s="3"/>
      <c r="PYE164" s="3"/>
      <c r="PYF164" s="3"/>
      <c r="PYG164" s="3"/>
      <c r="PYH164" s="3"/>
      <c r="PYI164" s="3"/>
      <c r="PYJ164" s="3"/>
      <c r="PYK164" s="3"/>
      <c r="PYL164" s="3"/>
      <c r="PYM164" s="3"/>
      <c r="PYN164" s="3"/>
      <c r="PYO164" s="3"/>
      <c r="PYP164" s="3"/>
      <c r="PYQ164" s="3"/>
      <c r="PYR164" s="3"/>
      <c r="PYS164" s="3"/>
      <c r="PYT164" s="3"/>
      <c r="PYU164" s="3"/>
      <c r="PYV164" s="3"/>
      <c r="PYW164" s="3"/>
      <c r="PYX164" s="3"/>
      <c r="PYY164" s="3"/>
      <c r="PYZ164" s="3"/>
      <c r="PZA164" s="3"/>
      <c r="PZB164" s="3"/>
      <c r="PZC164" s="3"/>
      <c r="PZD164" s="3"/>
      <c r="PZE164" s="3"/>
      <c r="PZF164" s="3"/>
      <c r="PZG164" s="3"/>
      <c r="PZH164" s="3"/>
      <c r="PZI164" s="3"/>
      <c r="PZJ164" s="3"/>
      <c r="PZK164" s="3"/>
      <c r="PZL164" s="3"/>
      <c r="PZM164" s="3"/>
      <c r="PZN164" s="3"/>
      <c r="PZO164" s="3"/>
      <c r="PZP164" s="3"/>
      <c r="PZQ164" s="3"/>
      <c r="PZR164" s="3"/>
      <c r="PZS164" s="3"/>
      <c r="PZT164" s="3"/>
      <c r="PZU164" s="3"/>
      <c r="PZV164" s="3"/>
      <c r="PZW164" s="3"/>
      <c r="PZX164" s="3"/>
      <c r="PZY164" s="3"/>
      <c r="PZZ164" s="3"/>
      <c r="QAA164" s="3"/>
      <c r="QAB164" s="3"/>
      <c r="QAC164" s="3"/>
      <c r="QAD164" s="3"/>
      <c r="QAE164" s="3"/>
      <c r="QAF164" s="3"/>
      <c r="QAG164" s="3"/>
      <c r="QAH164" s="3"/>
      <c r="QAI164" s="3"/>
      <c r="QAJ164" s="3"/>
      <c r="QAK164" s="3"/>
      <c r="QAL164" s="3"/>
      <c r="QAM164" s="3"/>
      <c r="QAN164" s="3"/>
      <c r="QAO164" s="3"/>
      <c r="QAP164" s="3"/>
      <c r="QAQ164" s="3"/>
      <c r="QAR164" s="3"/>
      <c r="QAS164" s="3"/>
      <c r="QAT164" s="3"/>
      <c r="QAU164" s="3"/>
      <c r="QAV164" s="3"/>
      <c r="QAW164" s="3"/>
      <c r="QAX164" s="3"/>
      <c r="QAY164" s="3"/>
      <c r="QAZ164" s="3"/>
      <c r="QBA164" s="3"/>
      <c r="QBB164" s="3"/>
      <c r="QBC164" s="3"/>
      <c r="QBD164" s="3"/>
      <c r="QBE164" s="3"/>
      <c r="QBF164" s="3"/>
      <c r="QBG164" s="3"/>
      <c r="QBH164" s="3"/>
      <c r="QBI164" s="3"/>
      <c r="QBJ164" s="3"/>
      <c r="QBK164" s="3"/>
      <c r="QBL164" s="3"/>
      <c r="QBM164" s="3"/>
      <c r="QBN164" s="3"/>
      <c r="QBO164" s="3"/>
      <c r="QBP164" s="3"/>
      <c r="QBQ164" s="3"/>
      <c r="QBR164" s="3"/>
      <c r="QBS164" s="3"/>
      <c r="QBT164" s="3"/>
      <c r="QBU164" s="3"/>
      <c r="QBV164" s="3"/>
      <c r="QBW164" s="3"/>
      <c r="QBX164" s="3"/>
      <c r="QBY164" s="3"/>
      <c r="QBZ164" s="3"/>
      <c r="QCA164" s="3"/>
      <c r="QCB164" s="3"/>
      <c r="QCC164" s="3"/>
      <c r="QCD164" s="3"/>
      <c r="QCE164" s="3"/>
      <c r="QCF164" s="3"/>
      <c r="QCG164" s="3"/>
      <c r="QCH164" s="3"/>
      <c r="QCI164" s="3"/>
      <c r="QCJ164" s="3"/>
      <c r="QCK164" s="3"/>
      <c r="QCL164" s="3"/>
      <c r="QCM164" s="3"/>
      <c r="QCN164" s="3"/>
      <c r="QCO164" s="3"/>
      <c r="QCP164" s="3"/>
      <c r="QCQ164" s="3"/>
      <c r="QCR164" s="3"/>
      <c r="QCS164" s="3"/>
      <c r="QCT164" s="3"/>
      <c r="QCU164" s="3"/>
      <c r="QCV164" s="3"/>
      <c r="QCW164" s="3"/>
      <c r="QCX164" s="3"/>
      <c r="QCY164" s="3"/>
      <c r="QCZ164" s="3"/>
      <c r="QDA164" s="3"/>
      <c r="QDB164" s="3"/>
      <c r="QDC164" s="3"/>
      <c r="QDD164" s="3"/>
      <c r="QDE164" s="3"/>
      <c r="QDF164" s="3"/>
      <c r="QDG164" s="3"/>
      <c r="QDH164" s="3"/>
      <c r="QDI164" s="3"/>
      <c r="QDJ164" s="3"/>
      <c r="QDK164" s="3"/>
      <c r="QDL164" s="3"/>
      <c r="QDM164" s="3"/>
      <c r="QDN164" s="3"/>
      <c r="QDO164" s="3"/>
      <c r="QDP164" s="3"/>
      <c r="QDQ164" s="3"/>
      <c r="QDR164" s="3"/>
      <c r="QDS164" s="3"/>
      <c r="QDT164" s="3"/>
      <c r="QDU164" s="3"/>
      <c r="QDV164" s="3"/>
      <c r="QDW164" s="3"/>
      <c r="QDX164" s="3"/>
      <c r="QDY164" s="3"/>
      <c r="QDZ164" s="3"/>
      <c r="QEA164" s="3"/>
      <c r="QEB164" s="3"/>
      <c r="QEC164" s="3"/>
      <c r="QED164" s="3"/>
      <c r="QEE164" s="3"/>
      <c r="QEF164" s="3"/>
      <c r="QEG164" s="3"/>
      <c r="QEH164" s="3"/>
      <c r="QEI164" s="3"/>
      <c r="QEJ164" s="3"/>
      <c r="QEK164" s="3"/>
      <c r="QEL164" s="3"/>
      <c r="QEM164" s="3"/>
      <c r="QEN164" s="3"/>
      <c r="QEO164" s="3"/>
      <c r="QEP164" s="3"/>
      <c r="QEQ164" s="3"/>
      <c r="QER164" s="3"/>
      <c r="QES164" s="3"/>
      <c r="QET164" s="3"/>
      <c r="QEU164" s="3"/>
      <c r="QEV164" s="3"/>
      <c r="QEW164" s="3"/>
      <c r="QEX164" s="3"/>
      <c r="QEY164" s="3"/>
      <c r="QEZ164" s="3"/>
      <c r="QFA164" s="3"/>
      <c r="QFB164" s="3"/>
      <c r="QFC164" s="3"/>
      <c r="QFD164" s="3"/>
      <c r="QFE164" s="3"/>
      <c r="QFF164" s="3"/>
      <c r="QFG164" s="3"/>
      <c r="QFH164" s="3"/>
      <c r="QFI164" s="3"/>
      <c r="QFJ164" s="3"/>
      <c r="QFK164" s="3"/>
      <c r="QFL164" s="3"/>
      <c r="QFM164" s="3"/>
      <c r="QFN164" s="3"/>
      <c r="QFO164" s="3"/>
      <c r="QFP164" s="3"/>
      <c r="QFQ164" s="3"/>
      <c r="QFR164" s="3"/>
      <c r="QFS164" s="3"/>
      <c r="QFT164" s="3"/>
      <c r="QFU164" s="3"/>
      <c r="QFV164" s="3"/>
      <c r="QFW164" s="3"/>
      <c r="QFX164" s="3"/>
      <c r="QFY164" s="3"/>
      <c r="QFZ164" s="3"/>
      <c r="QGA164" s="3"/>
      <c r="QGB164" s="3"/>
      <c r="QGC164" s="3"/>
      <c r="QGD164" s="3"/>
      <c r="QGE164" s="3"/>
      <c r="QGF164" s="3"/>
      <c r="QGG164" s="3"/>
      <c r="QGH164" s="3"/>
      <c r="QGI164" s="3"/>
      <c r="QGJ164" s="3"/>
      <c r="QGK164" s="3"/>
      <c r="QGL164" s="3"/>
      <c r="QGM164" s="3"/>
      <c r="QGN164" s="3"/>
      <c r="QGO164" s="3"/>
      <c r="QGP164" s="3"/>
      <c r="QGQ164" s="3"/>
      <c r="QGR164" s="3"/>
      <c r="QGS164" s="3"/>
      <c r="QGT164" s="3"/>
      <c r="QGU164" s="3"/>
      <c r="QGV164" s="3"/>
      <c r="QGW164" s="3"/>
      <c r="QGX164" s="3"/>
      <c r="QGY164" s="3"/>
      <c r="QGZ164" s="3"/>
      <c r="QHA164" s="3"/>
      <c r="QHB164" s="3"/>
      <c r="QHC164" s="3"/>
      <c r="QHD164" s="3"/>
      <c r="QHE164" s="3"/>
      <c r="QHF164" s="3"/>
      <c r="QHG164" s="3"/>
      <c r="QHH164" s="3"/>
      <c r="QHI164" s="3"/>
      <c r="QHJ164" s="3"/>
      <c r="QHK164" s="3"/>
      <c r="QHL164" s="3"/>
      <c r="QHM164" s="3"/>
      <c r="QHN164" s="3"/>
      <c r="QHO164" s="3"/>
      <c r="QHP164" s="3"/>
      <c r="QHQ164" s="3"/>
      <c r="QHR164" s="3"/>
      <c r="QHS164" s="3"/>
      <c r="QHT164" s="3"/>
      <c r="QHU164" s="3"/>
      <c r="QHV164" s="3"/>
      <c r="QHW164" s="3"/>
      <c r="QHX164" s="3"/>
      <c r="QHY164" s="3"/>
      <c r="QHZ164" s="3"/>
      <c r="QIA164" s="3"/>
      <c r="QIB164" s="3"/>
      <c r="QIC164" s="3"/>
      <c r="QID164" s="3"/>
      <c r="QIE164" s="3"/>
      <c r="QIF164" s="3"/>
      <c r="QIG164" s="3"/>
      <c r="QIH164" s="3"/>
      <c r="QII164" s="3"/>
      <c r="QIJ164" s="3"/>
      <c r="QIK164" s="3"/>
      <c r="QIL164" s="3"/>
      <c r="QIM164" s="3"/>
      <c r="QIN164" s="3"/>
      <c r="QIO164" s="3"/>
      <c r="QIP164" s="3"/>
      <c r="QIQ164" s="3"/>
      <c r="QIR164" s="3"/>
      <c r="QIS164" s="3"/>
      <c r="QIT164" s="3"/>
      <c r="QIU164" s="3"/>
      <c r="QIV164" s="3"/>
      <c r="QIW164" s="3"/>
      <c r="QIX164" s="3"/>
      <c r="QIY164" s="3"/>
      <c r="QIZ164" s="3"/>
      <c r="QJA164" s="3"/>
      <c r="QJB164" s="3"/>
      <c r="QJC164" s="3"/>
      <c r="QJD164" s="3"/>
      <c r="QJE164" s="3"/>
      <c r="QJF164" s="3"/>
      <c r="QJG164" s="3"/>
      <c r="QJH164" s="3"/>
      <c r="QJI164" s="3"/>
      <c r="QJJ164" s="3"/>
      <c r="QJK164" s="3"/>
      <c r="QJL164" s="3"/>
      <c r="QJM164" s="3"/>
      <c r="QJN164" s="3"/>
      <c r="QJO164" s="3"/>
      <c r="QJP164" s="3"/>
      <c r="QJQ164" s="3"/>
      <c r="QJR164" s="3"/>
      <c r="QJS164" s="3"/>
      <c r="QJT164" s="3"/>
      <c r="QJU164" s="3"/>
      <c r="QJV164" s="3"/>
      <c r="QJW164" s="3"/>
      <c r="QJX164" s="3"/>
      <c r="QJY164" s="3"/>
      <c r="QJZ164" s="3"/>
      <c r="QKA164" s="3"/>
      <c r="QKB164" s="3"/>
      <c r="QKC164" s="3"/>
      <c r="QKD164" s="3"/>
      <c r="QKE164" s="3"/>
      <c r="QKF164" s="3"/>
      <c r="QKG164" s="3"/>
      <c r="QKH164" s="3"/>
      <c r="QKI164" s="3"/>
      <c r="QKJ164" s="3"/>
      <c r="QKK164" s="3"/>
      <c r="QKL164" s="3"/>
      <c r="QKM164" s="3"/>
      <c r="QKN164" s="3"/>
      <c r="QKO164" s="3"/>
      <c r="QKP164" s="3"/>
      <c r="QKQ164" s="3"/>
      <c r="QKR164" s="3"/>
      <c r="QKS164" s="3"/>
      <c r="QKT164" s="3"/>
      <c r="QKU164" s="3"/>
      <c r="QKV164" s="3"/>
      <c r="QKW164" s="3"/>
      <c r="QKX164" s="3"/>
      <c r="QKY164" s="3"/>
      <c r="QKZ164" s="3"/>
      <c r="QLA164" s="3"/>
      <c r="QLB164" s="3"/>
      <c r="QLC164" s="3"/>
      <c r="QLD164" s="3"/>
      <c r="QLE164" s="3"/>
      <c r="QLF164" s="3"/>
      <c r="QLG164" s="3"/>
      <c r="QLH164" s="3"/>
      <c r="QLI164" s="3"/>
      <c r="QLJ164" s="3"/>
      <c r="QLK164" s="3"/>
      <c r="QLL164" s="3"/>
      <c r="QLM164" s="3"/>
      <c r="QLN164" s="3"/>
      <c r="QLO164" s="3"/>
      <c r="QLP164" s="3"/>
      <c r="QLQ164" s="3"/>
      <c r="QLR164" s="3"/>
      <c r="QLS164" s="3"/>
      <c r="QLT164" s="3"/>
      <c r="QLU164" s="3"/>
      <c r="QLV164" s="3"/>
      <c r="QLW164" s="3"/>
      <c r="QLX164" s="3"/>
      <c r="QLY164" s="3"/>
      <c r="QLZ164" s="3"/>
      <c r="QMA164" s="3"/>
      <c r="QMB164" s="3"/>
      <c r="QMC164" s="3"/>
      <c r="QMD164" s="3"/>
      <c r="QME164" s="3"/>
      <c r="QMF164" s="3"/>
      <c r="QMG164" s="3"/>
      <c r="QMH164" s="3"/>
      <c r="QMI164" s="3"/>
      <c r="QMJ164" s="3"/>
      <c r="QMK164" s="3"/>
      <c r="QML164" s="3"/>
      <c r="QMM164" s="3"/>
      <c r="QMN164" s="3"/>
      <c r="QMO164" s="3"/>
      <c r="QMP164" s="3"/>
      <c r="QMQ164" s="3"/>
      <c r="QMR164" s="3"/>
      <c r="QMS164" s="3"/>
      <c r="QMT164" s="3"/>
      <c r="QMU164" s="3"/>
      <c r="QMV164" s="3"/>
      <c r="QMW164" s="3"/>
      <c r="QMX164" s="3"/>
      <c r="QMY164" s="3"/>
      <c r="QMZ164" s="3"/>
      <c r="QNA164" s="3"/>
      <c r="QNB164" s="3"/>
      <c r="QNC164" s="3"/>
      <c r="QND164" s="3"/>
      <c r="QNE164" s="3"/>
      <c r="QNF164" s="3"/>
      <c r="QNG164" s="3"/>
      <c r="QNH164" s="3"/>
      <c r="QNI164" s="3"/>
      <c r="QNJ164" s="3"/>
      <c r="QNK164" s="3"/>
      <c r="QNL164" s="3"/>
      <c r="QNM164" s="3"/>
      <c r="QNN164" s="3"/>
      <c r="QNO164" s="3"/>
      <c r="QNP164" s="3"/>
      <c r="QNQ164" s="3"/>
      <c r="QNR164" s="3"/>
      <c r="QNS164" s="3"/>
      <c r="QNT164" s="3"/>
      <c r="QNU164" s="3"/>
      <c r="QNV164" s="3"/>
      <c r="QNW164" s="3"/>
      <c r="QNX164" s="3"/>
      <c r="QNY164" s="3"/>
      <c r="QNZ164" s="3"/>
      <c r="QOA164" s="3"/>
      <c r="QOB164" s="3"/>
      <c r="QOC164" s="3"/>
      <c r="QOD164" s="3"/>
      <c r="QOE164" s="3"/>
      <c r="QOF164" s="3"/>
      <c r="QOG164" s="3"/>
      <c r="QOH164" s="3"/>
      <c r="QOI164" s="3"/>
      <c r="QOJ164" s="3"/>
      <c r="QOK164" s="3"/>
      <c r="QOL164" s="3"/>
      <c r="QOM164" s="3"/>
      <c r="QON164" s="3"/>
      <c r="QOO164" s="3"/>
      <c r="QOP164" s="3"/>
      <c r="QOQ164" s="3"/>
      <c r="QOR164" s="3"/>
      <c r="QOS164" s="3"/>
      <c r="QOT164" s="3"/>
      <c r="QOU164" s="3"/>
      <c r="QOV164" s="3"/>
      <c r="QOW164" s="3"/>
      <c r="QOX164" s="3"/>
      <c r="QOY164" s="3"/>
      <c r="QOZ164" s="3"/>
      <c r="QPA164" s="3"/>
      <c r="QPB164" s="3"/>
      <c r="QPC164" s="3"/>
      <c r="QPD164" s="3"/>
      <c r="QPE164" s="3"/>
      <c r="QPF164" s="3"/>
      <c r="QPG164" s="3"/>
      <c r="QPH164" s="3"/>
      <c r="QPI164" s="3"/>
      <c r="QPJ164" s="3"/>
      <c r="QPK164" s="3"/>
      <c r="QPL164" s="3"/>
      <c r="QPM164" s="3"/>
      <c r="QPN164" s="3"/>
      <c r="QPO164" s="3"/>
      <c r="QPP164" s="3"/>
      <c r="QPQ164" s="3"/>
      <c r="QPR164" s="3"/>
      <c r="QPS164" s="3"/>
      <c r="QPT164" s="3"/>
      <c r="QPU164" s="3"/>
      <c r="QPV164" s="3"/>
      <c r="QPW164" s="3"/>
      <c r="QPX164" s="3"/>
      <c r="QPY164" s="3"/>
      <c r="QPZ164" s="3"/>
      <c r="QQA164" s="3"/>
      <c r="QQB164" s="3"/>
      <c r="QQC164" s="3"/>
      <c r="QQD164" s="3"/>
      <c r="QQE164" s="3"/>
      <c r="QQF164" s="3"/>
      <c r="QQG164" s="3"/>
      <c r="QQH164" s="3"/>
      <c r="QQI164" s="3"/>
      <c r="QQJ164" s="3"/>
      <c r="QQK164" s="3"/>
      <c r="QQL164" s="3"/>
      <c r="QQM164" s="3"/>
      <c r="QQN164" s="3"/>
      <c r="QQO164" s="3"/>
      <c r="QQP164" s="3"/>
      <c r="QQQ164" s="3"/>
      <c r="QQR164" s="3"/>
      <c r="QQS164" s="3"/>
      <c r="QQT164" s="3"/>
      <c r="QQU164" s="3"/>
      <c r="QQV164" s="3"/>
      <c r="QQW164" s="3"/>
      <c r="QQX164" s="3"/>
      <c r="QQY164" s="3"/>
      <c r="QQZ164" s="3"/>
      <c r="QRA164" s="3"/>
      <c r="QRB164" s="3"/>
      <c r="QRC164" s="3"/>
      <c r="QRD164" s="3"/>
      <c r="QRE164" s="3"/>
      <c r="QRF164" s="3"/>
      <c r="QRG164" s="3"/>
      <c r="QRH164" s="3"/>
      <c r="QRI164" s="3"/>
      <c r="QRJ164" s="3"/>
      <c r="QRK164" s="3"/>
      <c r="QRL164" s="3"/>
      <c r="QRM164" s="3"/>
      <c r="QRN164" s="3"/>
      <c r="QRO164" s="3"/>
      <c r="QRP164" s="3"/>
      <c r="QRQ164" s="3"/>
      <c r="QRR164" s="3"/>
      <c r="QRS164" s="3"/>
      <c r="QRT164" s="3"/>
      <c r="QRU164" s="3"/>
      <c r="QRV164" s="3"/>
      <c r="QRW164" s="3"/>
      <c r="QRX164" s="3"/>
      <c r="QRY164" s="3"/>
      <c r="QRZ164" s="3"/>
      <c r="QSA164" s="3"/>
      <c r="QSB164" s="3"/>
      <c r="QSC164" s="3"/>
      <c r="QSD164" s="3"/>
      <c r="QSE164" s="3"/>
      <c r="QSF164" s="3"/>
      <c r="QSG164" s="3"/>
      <c r="QSH164" s="3"/>
      <c r="QSI164" s="3"/>
      <c r="QSJ164" s="3"/>
      <c r="QSK164" s="3"/>
      <c r="QSL164" s="3"/>
      <c r="QSM164" s="3"/>
      <c r="QSN164" s="3"/>
      <c r="QSO164" s="3"/>
      <c r="QSP164" s="3"/>
      <c r="QSQ164" s="3"/>
      <c r="QSR164" s="3"/>
      <c r="QSS164" s="3"/>
      <c r="QST164" s="3"/>
      <c r="QSU164" s="3"/>
      <c r="QSV164" s="3"/>
      <c r="QSW164" s="3"/>
      <c r="QSX164" s="3"/>
      <c r="QSY164" s="3"/>
      <c r="QSZ164" s="3"/>
      <c r="QTA164" s="3"/>
      <c r="QTB164" s="3"/>
      <c r="QTC164" s="3"/>
      <c r="QTD164" s="3"/>
      <c r="QTE164" s="3"/>
      <c r="QTF164" s="3"/>
      <c r="QTG164" s="3"/>
      <c r="QTH164" s="3"/>
      <c r="QTI164" s="3"/>
      <c r="QTJ164" s="3"/>
      <c r="QTK164" s="3"/>
      <c r="QTL164" s="3"/>
      <c r="QTM164" s="3"/>
      <c r="QTN164" s="3"/>
      <c r="QTO164" s="3"/>
      <c r="QTP164" s="3"/>
      <c r="QTQ164" s="3"/>
      <c r="QTR164" s="3"/>
      <c r="QTS164" s="3"/>
      <c r="QTT164" s="3"/>
      <c r="QTU164" s="3"/>
      <c r="QTV164" s="3"/>
      <c r="QTW164" s="3"/>
      <c r="QTX164" s="3"/>
      <c r="QTY164" s="3"/>
      <c r="QTZ164" s="3"/>
      <c r="QUA164" s="3"/>
      <c r="QUB164" s="3"/>
      <c r="QUC164" s="3"/>
      <c r="QUD164" s="3"/>
      <c r="QUE164" s="3"/>
      <c r="QUF164" s="3"/>
      <c r="QUG164" s="3"/>
      <c r="QUH164" s="3"/>
      <c r="QUI164" s="3"/>
      <c r="QUJ164" s="3"/>
      <c r="QUK164" s="3"/>
      <c r="QUL164" s="3"/>
      <c r="QUM164" s="3"/>
      <c r="QUN164" s="3"/>
      <c r="QUO164" s="3"/>
      <c r="QUP164" s="3"/>
      <c r="QUQ164" s="3"/>
      <c r="QUR164" s="3"/>
      <c r="QUS164" s="3"/>
      <c r="QUT164" s="3"/>
      <c r="QUU164" s="3"/>
      <c r="QUV164" s="3"/>
      <c r="QUW164" s="3"/>
      <c r="QUX164" s="3"/>
      <c r="QUY164" s="3"/>
      <c r="QUZ164" s="3"/>
      <c r="QVA164" s="3"/>
      <c r="QVB164" s="3"/>
      <c r="QVC164" s="3"/>
      <c r="QVD164" s="3"/>
      <c r="QVE164" s="3"/>
      <c r="QVF164" s="3"/>
      <c r="QVG164" s="3"/>
      <c r="QVH164" s="3"/>
      <c r="QVI164" s="3"/>
      <c r="QVJ164" s="3"/>
      <c r="QVK164" s="3"/>
      <c r="QVL164" s="3"/>
      <c r="QVM164" s="3"/>
      <c r="QVN164" s="3"/>
      <c r="QVO164" s="3"/>
      <c r="QVP164" s="3"/>
      <c r="QVQ164" s="3"/>
      <c r="QVR164" s="3"/>
      <c r="QVS164" s="3"/>
      <c r="QVT164" s="3"/>
      <c r="QVU164" s="3"/>
      <c r="QVV164" s="3"/>
      <c r="QVW164" s="3"/>
      <c r="QVX164" s="3"/>
      <c r="QVY164" s="3"/>
      <c r="QVZ164" s="3"/>
      <c r="QWA164" s="3"/>
      <c r="QWB164" s="3"/>
      <c r="QWC164" s="3"/>
      <c r="QWD164" s="3"/>
      <c r="QWE164" s="3"/>
      <c r="QWF164" s="3"/>
      <c r="QWG164" s="3"/>
      <c r="QWH164" s="3"/>
      <c r="QWI164" s="3"/>
      <c r="QWJ164" s="3"/>
      <c r="QWK164" s="3"/>
      <c r="QWL164" s="3"/>
      <c r="QWM164" s="3"/>
      <c r="QWN164" s="3"/>
      <c r="QWO164" s="3"/>
      <c r="QWP164" s="3"/>
      <c r="QWQ164" s="3"/>
      <c r="QWR164" s="3"/>
      <c r="QWS164" s="3"/>
      <c r="QWT164" s="3"/>
      <c r="QWU164" s="3"/>
      <c r="QWV164" s="3"/>
      <c r="QWW164" s="3"/>
      <c r="QWX164" s="3"/>
      <c r="QWY164" s="3"/>
      <c r="QWZ164" s="3"/>
      <c r="QXA164" s="3"/>
      <c r="QXB164" s="3"/>
      <c r="QXC164" s="3"/>
      <c r="QXD164" s="3"/>
      <c r="QXE164" s="3"/>
      <c r="QXF164" s="3"/>
      <c r="QXG164" s="3"/>
      <c r="QXH164" s="3"/>
      <c r="QXI164" s="3"/>
      <c r="QXJ164" s="3"/>
      <c r="QXK164" s="3"/>
      <c r="QXL164" s="3"/>
      <c r="QXM164" s="3"/>
      <c r="QXN164" s="3"/>
      <c r="QXO164" s="3"/>
      <c r="QXP164" s="3"/>
      <c r="QXQ164" s="3"/>
      <c r="QXR164" s="3"/>
      <c r="QXS164" s="3"/>
      <c r="QXT164" s="3"/>
      <c r="QXU164" s="3"/>
      <c r="QXV164" s="3"/>
      <c r="QXW164" s="3"/>
      <c r="QXX164" s="3"/>
      <c r="QXY164" s="3"/>
      <c r="QXZ164" s="3"/>
      <c r="QYA164" s="3"/>
      <c r="QYB164" s="3"/>
      <c r="QYC164" s="3"/>
      <c r="QYD164" s="3"/>
      <c r="QYE164" s="3"/>
      <c r="QYF164" s="3"/>
      <c r="QYG164" s="3"/>
      <c r="QYH164" s="3"/>
      <c r="QYI164" s="3"/>
      <c r="QYJ164" s="3"/>
      <c r="QYK164" s="3"/>
      <c r="QYL164" s="3"/>
      <c r="QYM164" s="3"/>
      <c r="QYN164" s="3"/>
      <c r="QYO164" s="3"/>
      <c r="QYP164" s="3"/>
      <c r="QYQ164" s="3"/>
      <c r="QYR164" s="3"/>
      <c r="QYS164" s="3"/>
      <c r="QYT164" s="3"/>
      <c r="QYU164" s="3"/>
      <c r="QYV164" s="3"/>
      <c r="QYW164" s="3"/>
      <c r="QYX164" s="3"/>
      <c r="QYY164" s="3"/>
      <c r="QYZ164" s="3"/>
      <c r="QZA164" s="3"/>
      <c r="QZB164" s="3"/>
      <c r="QZC164" s="3"/>
      <c r="QZD164" s="3"/>
      <c r="QZE164" s="3"/>
      <c r="QZF164" s="3"/>
      <c r="QZG164" s="3"/>
      <c r="QZH164" s="3"/>
      <c r="QZI164" s="3"/>
      <c r="QZJ164" s="3"/>
      <c r="QZK164" s="3"/>
      <c r="QZL164" s="3"/>
      <c r="QZM164" s="3"/>
      <c r="QZN164" s="3"/>
      <c r="QZO164" s="3"/>
      <c r="QZP164" s="3"/>
      <c r="QZQ164" s="3"/>
      <c r="QZR164" s="3"/>
      <c r="QZS164" s="3"/>
      <c r="QZT164" s="3"/>
      <c r="QZU164" s="3"/>
      <c r="QZV164" s="3"/>
      <c r="QZW164" s="3"/>
      <c r="QZX164" s="3"/>
      <c r="QZY164" s="3"/>
      <c r="QZZ164" s="3"/>
      <c r="RAA164" s="3"/>
      <c r="RAB164" s="3"/>
      <c r="RAC164" s="3"/>
      <c r="RAD164" s="3"/>
      <c r="RAE164" s="3"/>
      <c r="RAF164" s="3"/>
      <c r="RAG164" s="3"/>
      <c r="RAH164" s="3"/>
      <c r="RAI164" s="3"/>
      <c r="RAJ164" s="3"/>
      <c r="RAK164" s="3"/>
      <c r="RAL164" s="3"/>
      <c r="RAM164" s="3"/>
      <c r="RAN164" s="3"/>
      <c r="RAO164" s="3"/>
      <c r="RAP164" s="3"/>
      <c r="RAQ164" s="3"/>
      <c r="RAR164" s="3"/>
      <c r="RAS164" s="3"/>
      <c r="RAT164" s="3"/>
      <c r="RAU164" s="3"/>
      <c r="RAV164" s="3"/>
      <c r="RAW164" s="3"/>
      <c r="RAX164" s="3"/>
      <c r="RAY164" s="3"/>
      <c r="RAZ164" s="3"/>
      <c r="RBA164" s="3"/>
      <c r="RBB164" s="3"/>
      <c r="RBC164" s="3"/>
      <c r="RBD164" s="3"/>
      <c r="RBE164" s="3"/>
      <c r="RBF164" s="3"/>
      <c r="RBG164" s="3"/>
      <c r="RBH164" s="3"/>
      <c r="RBI164" s="3"/>
      <c r="RBJ164" s="3"/>
      <c r="RBK164" s="3"/>
      <c r="RBL164" s="3"/>
      <c r="RBM164" s="3"/>
      <c r="RBN164" s="3"/>
      <c r="RBO164" s="3"/>
      <c r="RBP164" s="3"/>
      <c r="RBQ164" s="3"/>
      <c r="RBR164" s="3"/>
      <c r="RBS164" s="3"/>
      <c r="RBT164" s="3"/>
      <c r="RBU164" s="3"/>
      <c r="RBV164" s="3"/>
      <c r="RBW164" s="3"/>
      <c r="RBX164" s="3"/>
      <c r="RBY164" s="3"/>
      <c r="RBZ164" s="3"/>
      <c r="RCA164" s="3"/>
      <c r="RCB164" s="3"/>
      <c r="RCC164" s="3"/>
      <c r="RCD164" s="3"/>
      <c r="RCE164" s="3"/>
      <c r="RCF164" s="3"/>
      <c r="RCG164" s="3"/>
      <c r="RCH164" s="3"/>
      <c r="RCI164" s="3"/>
      <c r="RCJ164" s="3"/>
      <c r="RCK164" s="3"/>
      <c r="RCL164" s="3"/>
      <c r="RCM164" s="3"/>
      <c r="RCN164" s="3"/>
      <c r="RCO164" s="3"/>
      <c r="RCP164" s="3"/>
      <c r="RCQ164" s="3"/>
      <c r="RCR164" s="3"/>
      <c r="RCS164" s="3"/>
      <c r="RCT164" s="3"/>
      <c r="RCU164" s="3"/>
      <c r="RCV164" s="3"/>
      <c r="RCW164" s="3"/>
      <c r="RCX164" s="3"/>
      <c r="RCY164" s="3"/>
      <c r="RCZ164" s="3"/>
      <c r="RDA164" s="3"/>
      <c r="RDB164" s="3"/>
      <c r="RDC164" s="3"/>
      <c r="RDD164" s="3"/>
      <c r="RDE164" s="3"/>
      <c r="RDF164" s="3"/>
      <c r="RDG164" s="3"/>
      <c r="RDH164" s="3"/>
      <c r="RDI164" s="3"/>
      <c r="RDJ164" s="3"/>
      <c r="RDK164" s="3"/>
      <c r="RDL164" s="3"/>
      <c r="RDM164" s="3"/>
      <c r="RDN164" s="3"/>
      <c r="RDO164" s="3"/>
      <c r="RDP164" s="3"/>
      <c r="RDQ164" s="3"/>
      <c r="RDR164" s="3"/>
      <c r="RDS164" s="3"/>
      <c r="RDT164" s="3"/>
      <c r="RDU164" s="3"/>
      <c r="RDV164" s="3"/>
      <c r="RDW164" s="3"/>
      <c r="RDX164" s="3"/>
      <c r="RDY164" s="3"/>
      <c r="RDZ164" s="3"/>
      <c r="REA164" s="3"/>
      <c r="REB164" s="3"/>
      <c r="REC164" s="3"/>
      <c r="RED164" s="3"/>
      <c r="REE164" s="3"/>
      <c r="REF164" s="3"/>
      <c r="REG164" s="3"/>
      <c r="REH164" s="3"/>
      <c r="REI164" s="3"/>
      <c r="REJ164" s="3"/>
      <c r="REK164" s="3"/>
      <c r="REL164" s="3"/>
      <c r="REM164" s="3"/>
      <c r="REN164" s="3"/>
      <c r="REO164" s="3"/>
      <c r="REP164" s="3"/>
      <c r="REQ164" s="3"/>
      <c r="RER164" s="3"/>
      <c r="RES164" s="3"/>
      <c r="RET164" s="3"/>
      <c r="REU164" s="3"/>
      <c r="REV164" s="3"/>
      <c r="REW164" s="3"/>
      <c r="REX164" s="3"/>
      <c r="REY164" s="3"/>
      <c r="REZ164" s="3"/>
      <c r="RFA164" s="3"/>
      <c r="RFB164" s="3"/>
      <c r="RFC164" s="3"/>
      <c r="RFD164" s="3"/>
      <c r="RFE164" s="3"/>
      <c r="RFF164" s="3"/>
      <c r="RFG164" s="3"/>
      <c r="RFH164" s="3"/>
      <c r="RFI164" s="3"/>
      <c r="RFJ164" s="3"/>
      <c r="RFK164" s="3"/>
      <c r="RFL164" s="3"/>
      <c r="RFM164" s="3"/>
      <c r="RFN164" s="3"/>
      <c r="RFO164" s="3"/>
      <c r="RFP164" s="3"/>
      <c r="RFQ164" s="3"/>
      <c r="RFR164" s="3"/>
      <c r="RFS164" s="3"/>
      <c r="RFT164" s="3"/>
      <c r="RFU164" s="3"/>
      <c r="RFV164" s="3"/>
      <c r="RFW164" s="3"/>
      <c r="RFX164" s="3"/>
      <c r="RFY164" s="3"/>
      <c r="RFZ164" s="3"/>
      <c r="RGA164" s="3"/>
      <c r="RGB164" s="3"/>
      <c r="RGC164" s="3"/>
      <c r="RGD164" s="3"/>
      <c r="RGE164" s="3"/>
      <c r="RGF164" s="3"/>
      <c r="RGG164" s="3"/>
      <c r="RGH164" s="3"/>
      <c r="RGI164" s="3"/>
      <c r="RGJ164" s="3"/>
      <c r="RGK164" s="3"/>
      <c r="RGL164" s="3"/>
      <c r="RGM164" s="3"/>
      <c r="RGN164" s="3"/>
      <c r="RGO164" s="3"/>
      <c r="RGP164" s="3"/>
      <c r="RGQ164" s="3"/>
      <c r="RGR164" s="3"/>
      <c r="RGS164" s="3"/>
      <c r="RGT164" s="3"/>
      <c r="RGU164" s="3"/>
      <c r="RGV164" s="3"/>
      <c r="RGW164" s="3"/>
      <c r="RGX164" s="3"/>
      <c r="RGY164" s="3"/>
      <c r="RGZ164" s="3"/>
      <c r="RHA164" s="3"/>
      <c r="RHB164" s="3"/>
      <c r="RHC164" s="3"/>
      <c r="RHD164" s="3"/>
      <c r="RHE164" s="3"/>
      <c r="RHF164" s="3"/>
      <c r="RHG164" s="3"/>
      <c r="RHH164" s="3"/>
      <c r="RHI164" s="3"/>
      <c r="RHJ164" s="3"/>
      <c r="RHK164" s="3"/>
      <c r="RHL164" s="3"/>
      <c r="RHM164" s="3"/>
      <c r="RHN164" s="3"/>
      <c r="RHO164" s="3"/>
      <c r="RHP164" s="3"/>
      <c r="RHQ164" s="3"/>
      <c r="RHR164" s="3"/>
      <c r="RHS164" s="3"/>
      <c r="RHT164" s="3"/>
      <c r="RHU164" s="3"/>
      <c r="RHV164" s="3"/>
      <c r="RHW164" s="3"/>
      <c r="RHX164" s="3"/>
      <c r="RHY164" s="3"/>
      <c r="RHZ164" s="3"/>
      <c r="RIA164" s="3"/>
      <c r="RIB164" s="3"/>
      <c r="RIC164" s="3"/>
      <c r="RID164" s="3"/>
      <c r="RIE164" s="3"/>
      <c r="RIF164" s="3"/>
      <c r="RIG164" s="3"/>
      <c r="RIH164" s="3"/>
      <c r="RII164" s="3"/>
      <c r="RIJ164" s="3"/>
      <c r="RIK164" s="3"/>
      <c r="RIL164" s="3"/>
      <c r="RIM164" s="3"/>
      <c r="RIN164" s="3"/>
      <c r="RIO164" s="3"/>
      <c r="RIP164" s="3"/>
      <c r="RIQ164" s="3"/>
      <c r="RIR164" s="3"/>
      <c r="RIS164" s="3"/>
      <c r="RIT164" s="3"/>
      <c r="RIU164" s="3"/>
      <c r="RIV164" s="3"/>
      <c r="RIW164" s="3"/>
      <c r="RIX164" s="3"/>
      <c r="RIY164" s="3"/>
      <c r="RIZ164" s="3"/>
      <c r="RJA164" s="3"/>
      <c r="RJB164" s="3"/>
      <c r="RJC164" s="3"/>
      <c r="RJD164" s="3"/>
      <c r="RJE164" s="3"/>
      <c r="RJF164" s="3"/>
      <c r="RJG164" s="3"/>
      <c r="RJH164" s="3"/>
      <c r="RJI164" s="3"/>
      <c r="RJJ164" s="3"/>
      <c r="RJK164" s="3"/>
      <c r="RJL164" s="3"/>
      <c r="RJM164" s="3"/>
      <c r="RJN164" s="3"/>
      <c r="RJO164" s="3"/>
      <c r="RJP164" s="3"/>
      <c r="RJQ164" s="3"/>
      <c r="RJR164" s="3"/>
      <c r="RJS164" s="3"/>
      <c r="RJT164" s="3"/>
      <c r="RJU164" s="3"/>
      <c r="RJV164" s="3"/>
      <c r="RJW164" s="3"/>
      <c r="RJX164" s="3"/>
      <c r="RJY164" s="3"/>
      <c r="RJZ164" s="3"/>
      <c r="RKA164" s="3"/>
      <c r="RKB164" s="3"/>
      <c r="RKC164" s="3"/>
      <c r="RKD164" s="3"/>
      <c r="RKE164" s="3"/>
      <c r="RKF164" s="3"/>
      <c r="RKG164" s="3"/>
      <c r="RKH164" s="3"/>
      <c r="RKI164" s="3"/>
      <c r="RKJ164" s="3"/>
      <c r="RKK164" s="3"/>
      <c r="RKL164" s="3"/>
      <c r="RKM164" s="3"/>
      <c r="RKN164" s="3"/>
      <c r="RKO164" s="3"/>
      <c r="RKP164" s="3"/>
      <c r="RKQ164" s="3"/>
      <c r="RKR164" s="3"/>
      <c r="RKS164" s="3"/>
      <c r="RKT164" s="3"/>
      <c r="RKU164" s="3"/>
      <c r="RKV164" s="3"/>
      <c r="RKW164" s="3"/>
      <c r="RKX164" s="3"/>
      <c r="RKY164" s="3"/>
      <c r="RKZ164" s="3"/>
      <c r="RLA164" s="3"/>
      <c r="RLB164" s="3"/>
      <c r="RLC164" s="3"/>
      <c r="RLD164" s="3"/>
      <c r="RLE164" s="3"/>
      <c r="RLF164" s="3"/>
      <c r="RLG164" s="3"/>
      <c r="RLH164" s="3"/>
      <c r="RLI164" s="3"/>
      <c r="RLJ164" s="3"/>
      <c r="RLK164" s="3"/>
      <c r="RLL164" s="3"/>
      <c r="RLM164" s="3"/>
      <c r="RLN164" s="3"/>
      <c r="RLO164" s="3"/>
      <c r="RLP164" s="3"/>
      <c r="RLQ164" s="3"/>
      <c r="RLR164" s="3"/>
      <c r="RLS164" s="3"/>
      <c r="RLT164" s="3"/>
      <c r="RLU164" s="3"/>
      <c r="RLV164" s="3"/>
      <c r="RLW164" s="3"/>
      <c r="RLX164" s="3"/>
      <c r="RLY164" s="3"/>
      <c r="RLZ164" s="3"/>
      <c r="RMA164" s="3"/>
      <c r="RMB164" s="3"/>
      <c r="RMC164" s="3"/>
      <c r="RMD164" s="3"/>
      <c r="RME164" s="3"/>
      <c r="RMF164" s="3"/>
      <c r="RMG164" s="3"/>
      <c r="RMH164" s="3"/>
      <c r="RMI164" s="3"/>
      <c r="RMJ164" s="3"/>
      <c r="RMK164" s="3"/>
      <c r="RML164" s="3"/>
      <c r="RMM164" s="3"/>
      <c r="RMN164" s="3"/>
      <c r="RMO164" s="3"/>
      <c r="RMP164" s="3"/>
      <c r="RMQ164" s="3"/>
      <c r="RMR164" s="3"/>
      <c r="RMS164" s="3"/>
      <c r="RMT164" s="3"/>
      <c r="RMU164" s="3"/>
      <c r="RMV164" s="3"/>
      <c r="RMW164" s="3"/>
      <c r="RMX164" s="3"/>
      <c r="RMY164" s="3"/>
      <c r="RMZ164" s="3"/>
      <c r="RNA164" s="3"/>
      <c r="RNB164" s="3"/>
      <c r="RNC164" s="3"/>
      <c r="RND164" s="3"/>
      <c r="RNE164" s="3"/>
      <c r="RNF164" s="3"/>
      <c r="RNG164" s="3"/>
      <c r="RNH164" s="3"/>
      <c r="RNI164" s="3"/>
      <c r="RNJ164" s="3"/>
      <c r="RNK164" s="3"/>
      <c r="RNL164" s="3"/>
      <c r="RNM164" s="3"/>
      <c r="RNN164" s="3"/>
      <c r="RNO164" s="3"/>
      <c r="RNP164" s="3"/>
      <c r="RNQ164" s="3"/>
      <c r="RNR164" s="3"/>
      <c r="RNS164" s="3"/>
      <c r="RNT164" s="3"/>
      <c r="RNU164" s="3"/>
      <c r="RNV164" s="3"/>
      <c r="RNW164" s="3"/>
      <c r="RNX164" s="3"/>
      <c r="RNY164" s="3"/>
      <c r="RNZ164" s="3"/>
      <c r="ROA164" s="3"/>
      <c r="ROB164" s="3"/>
      <c r="ROC164" s="3"/>
      <c r="ROD164" s="3"/>
      <c r="ROE164" s="3"/>
      <c r="ROF164" s="3"/>
      <c r="ROG164" s="3"/>
      <c r="ROH164" s="3"/>
      <c r="ROI164" s="3"/>
      <c r="ROJ164" s="3"/>
      <c r="ROK164" s="3"/>
      <c r="ROL164" s="3"/>
      <c r="ROM164" s="3"/>
      <c r="RON164" s="3"/>
      <c r="ROO164" s="3"/>
      <c r="ROP164" s="3"/>
      <c r="ROQ164" s="3"/>
      <c r="ROR164" s="3"/>
      <c r="ROS164" s="3"/>
      <c r="ROT164" s="3"/>
      <c r="ROU164" s="3"/>
      <c r="ROV164" s="3"/>
      <c r="ROW164" s="3"/>
      <c r="ROX164" s="3"/>
      <c r="ROY164" s="3"/>
      <c r="ROZ164" s="3"/>
      <c r="RPA164" s="3"/>
      <c r="RPB164" s="3"/>
      <c r="RPC164" s="3"/>
      <c r="RPD164" s="3"/>
      <c r="RPE164" s="3"/>
      <c r="RPF164" s="3"/>
      <c r="RPG164" s="3"/>
      <c r="RPH164" s="3"/>
      <c r="RPI164" s="3"/>
      <c r="RPJ164" s="3"/>
      <c r="RPK164" s="3"/>
      <c r="RPL164" s="3"/>
      <c r="RPM164" s="3"/>
      <c r="RPN164" s="3"/>
      <c r="RPO164" s="3"/>
      <c r="RPP164" s="3"/>
      <c r="RPQ164" s="3"/>
      <c r="RPR164" s="3"/>
      <c r="RPS164" s="3"/>
      <c r="RPT164" s="3"/>
      <c r="RPU164" s="3"/>
      <c r="RPV164" s="3"/>
      <c r="RPW164" s="3"/>
      <c r="RPX164" s="3"/>
      <c r="RPY164" s="3"/>
      <c r="RPZ164" s="3"/>
      <c r="RQA164" s="3"/>
      <c r="RQB164" s="3"/>
      <c r="RQC164" s="3"/>
      <c r="RQD164" s="3"/>
      <c r="RQE164" s="3"/>
      <c r="RQF164" s="3"/>
      <c r="RQG164" s="3"/>
      <c r="RQH164" s="3"/>
      <c r="RQI164" s="3"/>
      <c r="RQJ164" s="3"/>
      <c r="RQK164" s="3"/>
      <c r="RQL164" s="3"/>
      <c r="RQM164" s="3"/>
      <c r="RQN164" s="3"/>
      <c r="RQO164" s="3"/>
      <c r="RQP164" s="3"/>
      <c r="RQQ164" s="3"/>
      <c r="RQR164" s="3"/>
      <c r="RQS164" s="3"/>
      <c r="RQT164" s="3"/>
      <c r="RQU164" s="3"/>
      <c r="RQV164" s="3"/>
      <c r="RQW164" s="3"/>
      <c r="RQX164" s="3"/>
      <c r="RQY164" s="3"/>
      <c r="RQZ164" s="3"/>
      <c r="RRA164" s="3"/>
      <c r="RRB164" s="3"/>
      <c r="RRC164" s="3"/>
      <c r="RRD164" s="3"/>
      <c r="RRE164" s="3"/>
      <c r="RRF164" s="3"/>
      <c r="RRG164" s="3"/>
      <c r="RRH164" s="3"/>
      <c r="RRI164" s="3"/>
      <c r="RRJ164" s="3"/>
      <c r="RRK164" s="3"/>
      <c r="RRL164" s="3"/>
      <c r="RRM164" s="3"/>
      <c r="RRN164" s="3"/>
      <c r="RRO164" s="3"/>
      <c r="RRP164" s="3"/>
      <c r="RRQ164" s="3"/>
      <c r="RRR164" s="3"/>
      <c r="RRS164" s="3"/>
      <c r="RRT164" s="3"/>
      <c r="RRU164" s="3"/>
      <c r="RRV164" s="3"/>
      <c r="RRW164" s="3"/>
      <c r="RRX164" s="3"/>
      <c r="RRY164" s="3"/>
      <c r="RRZ164" s="3"/>
      <c r="RSA164" s="3"/>
      <c r="RSB164" s="3"/>
      <c r="RSC164" s="3"/>
      <c r="RSD164" s="3"/>
      <c r="RSE164" s="3"/>
      <c r="RSF164" s="3"/>
      <c r="RSG164" s="3"/>
      <c r="RSH164" s="3"/>
      <c r="RSI164" s="3"/>
      <c r="RSJ164" s="3"/>
      <c r="RSK164" s="3"/>
      <c r="RSL164" s="3"/>
      <c r="RSM164" s="3"/>
      <c r="RSN164" s="3"/>
      <c r="RSO164" s="3"/>
      <c r="RSP164" s="3"/>
      <c r="RSQ164" s="3"/>
      <c r="RSR164" s="3"/>
      <c r="RSS164" s="3"/>
      <c r="RST164" s="3"/>
      <c r="RSU164" s="3"/>
      <c r="RSV164" s="3"/>
      <c r="RSW164" s="3"/>
      <c r="RSX164" s="3"/>
      <c r="RSY164" s="3"/>
      <c r="RSZ164" s="3"/>
      <c r="RTA164" s="3"/>
      <c r="RTB164" s="3"/>
      <c r="RTC164" s="3"/>
      <c r="RTD164" s="3"/>
      <c r="RTE164" s="3"/>
      <c r="RTF164" s="3"/>
      <c r="RTG164" s="3"/>
      <c r="RTH164" s="3"/>
      <c r="RTI164" s="3"/>
      <c r="RTJ164" s="3"/>
      <c r="RTK164" s="3"/>
      <c r="RTL164" s="3"/>
      <c r="RTM164" s="3"/>
      <c r="RTN164" s="3"/>
      <c r="RTO164" s="3"/>
      <c r="RTP164" s="3"/>
      <c r="RTQ164" s="3"/>
      <c r="RTR164" s="3"/>
      <c r="RTS164" s="3"/>
      <c r="RTT164" s="3"/>
      <c r="RTU164" s="3"/>
      <c r="RTV164" s="3"/>
      <c r="RTW164" s="3"/>
      <c r="RTX164" s="3"/>
      <c r="RTY164" s="3"/>
      <c r="RTZ164" s="3"/>
      <c r="RUA164" s="3"/>
      <c r="RUB164" s="3"/>
      <c r="RUC164" s="3"/>
      <c r="RUD164" s="3"/>
      <c r="RUE164" s="3"/>
      <c r="RUF164" s="3"/>
      <c r="RUG164" s="3"/>
      <c r="RUH164" s="3"/>
      <c r="RUI164" s="3"/>
      <c r="RUJ164" s="3"/>
      <c r="RUK164" s="3"/>
      <c r="RUL164" s="3"/>
      <c r="RUM164" s="3"/>
      <c r="RUN164" s="3"/>
      <c r="RUO164" s="3"/>
      <c r="RUP164" s="3"/>
      <c r="RUQ164" s="3"/>
      <c r="RUR164" s="3"/>
      <c r="RUS164" s="3"/>
      <c r="RUT164" s="3"/>
      <c r="RUU164" s="3"/>
      <c r="RUV164" s="3"/>
      <c r="RUW164" s="3"/>
      <c r="RUX164" s="3"/>
      <c r="RUY164" s="3"/>
      <c r="RUZ164" s="3"/>
      <c r="RVA164" s="3"/>
      <c r="RVB164" s="3"/>
      <c r="RVC164" s="3"/>
      <c r="RVD164" s="3"/>
      <c r="RVE164" s="3"/>
      <c r="RVF164" s="3"/>
      <c r="RVG164" s="3"/>
      <c r="RVH164" s="3"/>
      <c r="RVI164" s="3"/>
      <c r="RVJ164" s="3"/>
      <c r="RVK164" s="3"/>
      <c r="RVL164" s="3"/>
      <c r="RVM164" s="3"/>
      <c r="RVN164" s="3"/>
      <c r="RVO164" s="3"/>
      <c r="RVP164" s="3"/>
      <c r="RVQ164" s="3"/>
      <c r="RVR164" s="3"/>
      <c r="RVS164" s="3"/>
      <c r="RVT164" s="3"/>
      <c r="RVU164" s="3"/>
      <c r="RVV164" s="3"/>
      <c r="RVW164" s="3"/>
      <c r="RVX164" s="3"/>
      <c r="RVY164" s="3"/>
      <c r="RVZ164" s="3"/>
      <c r="RWA164" s="3"/>
      <c r="RWB164" s="3"/>
      <c r="RWC164" s="3"/>
      <c r="RWD164" s="3"/>
      <c r="RWE164" s="3"/>
      <c r="RWF164" s="3"/>
      <c r="RWG164" s="3"/>
      <c r="RWH164" s="3"/>
      <c r="RWI164" s="3"/>
      <c r="RWJ164" s="3"/>
      <c r="RWK164" s="3"/>
      <c r="RWL164" s="3"/>
      <c r="RWM164" s="3"/>
      <c r="RWN164" s="3"/>
      <c r="RWO164" s="3"/>
      <c r="RWP164" s="3"/>
      <c r="RWQ164" s="3"/>
      <c r="RWR164" s="3"/>
      <c r="RWS164" s="3"/>
      <c r="RWT164" s="3"/>
      <c r="RWU164" s="3"/>
      <c r="RWV164" s="3"/>
      <c r="RWW164" s="3"/>
      <c r="RWX164" s="3"/>
      <c r="RWY164" s="3"/>
      <c r="RWZ164" s="3"/>
      <c r="RXA164" s="3"/>
      <c r="RXB164" s="3"/>
      <c r="RXC164" s="3"/>
      <c r="RXD164" s="3"/>
      <c r="RXE164" s="3"/>
      <c r="RXF164" s="3"/>
      <c r="RXG164" s="3"/>
      <c r="RXH164" s="3"/>
      <c r="RXI164" s="3"/>
      <c r="RXJ164" s="3"/>
      <c r="RXK164" s="3"/>
      <c r="RXL164" s="3"/>
      <c r="RXM164" s="3"/>
      <c r="RXN164" s="3"/>
      <c r="RXO164" s="3"/>
      <c r="RXP164" s="3"/>
      <c r="RXQ164" s="3"/>
      <c r="RXR164" s="3"/>
      <c r="RXS164" s="3"/>
      <c r="RXT164" s="3"/>
      <c r="RXU164" s="3"/>
      <c r="RXV164" s="3"/>
      <c r="RXW164" s="3"/>
      <c r="RXX164" s="3"/>
      <c r="RXY164" s="3"/>
      <c r="RXZ164" s="3"/>
      <c r="RYA164" s="3"/>
      <c r="RYB164" s="3"/>
      <c r="RYC164" s="3"/>
      <c r="RYD164" s="3"/>
      <c r="RYE164" s="3"/>
      <c r="RYF164" s="3"/>
      <c r="RYG164" s="3"/>
      <c r="RYH164" s="3"/>
      <c r="RYI164" s="3"/>
      <c r="RYJ164" s="3"/>
      <c r="RYK164" s="3"/>
      <c r="RYL164" s="3"/>
      <c r="RYM164" s="3"/>
      <c r="RYN164" s="3"/>
      <c r="RYO164" s="3"/>
      <c r="RYP164" s="3"/>
      <c r="RYQ164" s="3"/>
      <c r="RYR164" s="3"/>
      <c r="RYS164" s="3"/>
      <c r="RYT164" s="3"/>
      <c r="RYU164" s="3"/>
      <c r="RYV164" s="3"/>
      <c r="RYW164" s="3"/>
      <c r="RYX164" s="3"/>
      <c r="RYY164" s="3"/>
      <c r="RYZ164" s="3"/>
      <c r="RZA164" s="3"/>
      <c r="RZB164" s="3"/>
      <c r="RZC164" s="3"/>
      <c r="RZD164" s="3"/>
      <c r="RZE164" s="3"/>
      <c r="RZF164" s="3"/>
      <c r="RZG164" s="3"/>
      <c r="RZH164" s="3"/>
      <c r="RZI164" s="3"/>
      <c r="RZJ164" s="3"/>
      <c r="RZK164" s="3"/>
      <c r="RZL164" s="3"/>
      <c r="RZM164" s="3"/>
      <c r="RZN164" s="3"/>
      <c r="RZO164" s="3"/>
      <c r="RZP164" s="3"/>
      <c r="RZQ164" s="3"/>
      <c r="RZR164" s="3"/>
      <c r="RZS164" s="3"/>
      <c r="RZT164" s="3"/>
      <c r="RZU164" s="3"/>
      <c r="RZV164" s="3"/>
      <c r="RZW164" s="3"/>
      <c r="RZX164" s="3"/>
      <c r="RZY164" s="3"/>
      <c r="RZZ164" s="3"/>
      <c r="SAA164" s="3"/>
      <c r="SAB164" s="3"/>
      <c r="SAC164" s="3"/>
      <c r="SAD164" s="3"/>
      <c r="SAE164" s="3"/>
      <c r="SAF164" s="3"/>
      <c r="SAG164" s="3"/>
      <c r="SAH164" s="3"/>
      <c r="SAI164" s="3"/>
      <c r="SAJ164" s="3"/>
      <c r="SAK164" s="3"/>
      <c r="SAL164" s="3"/>
      <c r="SAM164" s="3"/>
      <c r="SAN164" s="3"/>
      <c r="SAO164" s="3"/>
      <c r="SAP164" s="3"/>
      <c r="SAQ164" s="3"/>
      <c r="SAR164" s="3"/>
      <c r="SAS164" s="3"/>
      <c r="SAT164" s="3"/>
      <c r="SAU164" s="3"/>
      <c r="SAV164" s="3"/>
      <c r="SAW164" s="3"/>
      <c r="SAX164" s="3"/>
      <c r="SAY164" s="3"/>
      <c r="SAZ164" s="3"/>
      <c r="SBA164" s="3"/>
      <c r="SBB164" s="3"/>
      <c r="SBC164" s="3"/>
      <c r="SBD164" s="3"/>
      <c r="SBE164" s="3"/>
      <c r="SBF164" s="3"/>
      <c r="SBG164" s="3"/>
      <c r="SBH164" s="3"/>
      <c r="SBI164" s="3"/>
      <c r="SBJ164" s="3"/>
      <c r="SBK164" s="3"/>
      <c r="SBL164" s="3"/>
      <c r="SBM164" s="3"/>
      <c r="SBN164" s="3"/>
      <c r="SBO164" s="3"/>
      <c r="SBP164" s="3"/>
      <c r="SBQ164" s="3"/>
      <c r="SBR164" s="3"/>
      <c r="SBS164" s="3"/>
      <c r="SBT164" s="3"/>
      <c r="SBU164" s="3"/>
      <c r="SBV164" s="3"/>
      <c r="SBW164" s="3"/>
      <c r="SBX164" s="3"/>
      <c r="SBY164" s="3"/>
      <c r="SBZ164" s="3"/>
      <c r="SCA164" s="3"/>
      <c r="SCB164" s="3"/>
      <c r="SCC164" s="3"/>
      <c r="SCD164" s="3"/>
      <c r="SCE164" s="3"/>
      <c r="SCF164" s="3"/>
      <c r="SCG164" s="3"/>
      <c r="SCH164" s="3"/>
      <c r="SCI164" s="3"/>
      <c r="SCJ164" s="3"/>
      <c r="SCK164" s="3"/>
      <c r="SCL164" s="3"/>
      <c r="SCM164" s="3"/>
      <c r="SCN164" s="3"/>
      <c r="SCO164" s="3"/>
      <c r="SCP164" s="3"/>
      <c r="SCQ164" s="3"/>
      <c r="SCR164" s="3"/>
      <c r="SCS164" s="3"/>
      <c r="SCT164" s="3"/>
      <c r="SCU164" s="3"/>
      <c r="SCV164" s="3"/>
      <c r="SCW164" s="3"/>
      <c r="SCX164" s="3"/>
      <c r="SCY164" s="3"/>
      <c r="SCZ164" s="3"/>
      <c r="SDA164" s="3"/>
      <c r="SDB164" s="3"/>
      <c r="SDC164" s="3"/>
      <c r="SDD164" s="3"/>
      <c r="SDE164" s="3"/>
      <c r="SDF164" s="3"/>
      <c r="SDG164" s="3"/>
      <c r="SDH164" s="3"/>
      <c r="SDI164" s="3"/>
      <c r="SDJ164" s="3"/>
      <c r="SDK164" s="3"/>
      <c r="SDL164" s="3"/>
      <c r="SDM164" s="3"/>
      <c r="SDN164" s="3"/>
      <c r="SDO164" s="3"/>
      <c r="SDP164" s="3"/>
      <c r="SDQ164" s="3"/>
      <c r="SDR164" s="3"/>
      <c r="SDS164" s="3"/>
      <c r="SDT164" s="3"/>
      <c r="SDU164" s="3"/>
      <c r="SDV164" s="3"/>
      <c r="SDW164" s="3"/>
      <c r="SDX164" s="3"/>
      <c r="SDY164" s="3"/>
      <c r="SDZ164" s="3"/>
      <c r="SEA164" s="3"/>
      <c r="SEB164" s="3"/>
      <c r="SEC164" s="3"/>
      <c r="SED164" s="3"/>
      <c r="SEE164" s="3"/>
      <c r="SEF164" s="3"/>
      <c r="SEG164" s="3"/>
      <c r="SEH164" s="3"/>
      <c r="SEI164" s="3"/>
      <c r="SEJ164" s="3"/>
      <c r="SEK164" s="3"/>
      <c r="SEL164" s="3"/>
      <c r="SEM164" s="3"/>
      <c r="SEN164" s="3"/>
      <c r="SEO164" s="3"/>
      <c r="SEP164" s="3"/>
      <c r="SEQ164" s="3"/>
      <c r="SER164" s="3"/>
      <c r="SES164" s="3"/>
      <c r="SET164" s="3"/>
      <c r="SEU164" s="3"/>
      <c r="SEV164" s="3"/>
      <c r="SEW164" s="3"/>
      <c r="SEX164" s="3"/>
      <c r="SEY164" s="3"/>
      <c r="SEZ164" s="3"/>
      <c r="SFA164" s="3"/>
      <c r="SFB164" s="3"/>
      <c r="SFC164" s="3"/>
      <c r="SFD164" s="3"/>
      <c r="SFE164" s="3"/>
      <c r="SFF164" s="3"/>
      <c r="SFG164" s="3"/>
      <c r="SFH164" s="3"/>
      <c r="SFI164" s="3"/>
      <c r="SFJ164" s="3"/>
      <c r="SFK164" s="3"/>
      <c r="SFL164" s="3"/>
      <c r="SFM164" s="3"/>
      <c r="SFN164" s="3"/>
      <c r="SFO164" s="3"/>
      <c r="SFP164" s="3"/>
      <c r="SFQ164" s="3"/>
      <c r="SFR164" s="3"/>
      <c r="SFS164" s="3"/>
      <c r="SFT164" s="3"/>
      <c r="SFU164" s="3"/>
      <c r="SFV164" s="3"/>
      <c r="SFW164" s="3"/>
      <c r="SFX164" s="3"/>
      <c r="SFY164" s="3"/>
      <c r="SFZ164" s="3"/>
      <c r="SGA164" s="3"/>
      <c r="SGB164" s="3"/>
      <c r="SGC164" s="3"/>
      <c r="SGD164" s="3"/>
      <c r="SGE164" s="3"/>
      <c r="SGF164" s="3"/>
      <c r="SGG164" s="3"/>
      <c r="SGH164" s="3"/>
      <c r="SGI164" s="3"/>
      <c r="SGJ164" s="3"/>
      <c r="SGK164" s="3"/>
      <c r="SGL164" s="3"/>
      <c r="SGM164" s="3"/>
      <c r="SGN164" s="3"/>
      <c r="SGO164" s="3"/>
      <c r="SGP164" s="3"/>
      <c r="SGQ164" s="3"/>
      <c r="SGR164" s="3"/>
      <c r="SGS164" s="3"/>
      <c r="SGT164" s="3"/>
      <c r="SGU164" s="3"/>
      <c r="SGV164" s="3"/>
      <c r="SGW164" s="3"/>
      <c r="SGX164" s="3"/>
      <c r="SGY164" s="3"/>
      <c r="SGZ164" s="3"/>
      <c r="SHA164" s="3"/>
      <c r="SHB164" s="3"/>
      <c r="SHC164" s="3"/>
      <c r="SHD164" s="3"/>
      <c r="SHE164" s="3"/>
      <c r="SHF164" s="3"/>
      <c r="SHG164" s="3"/>
      <c r="SHH164" s="3"/>
      <c r="SHI164" s="3"/>
      <c r="SHJ164" s="3"/>
      <c r="SHK164" s="3"/>
      <c r="SHL164" s="3"/>
      <c r="SHM164" s="3"/>
      <c r="SHN164" s="3"/>
      <c r="SHO164" s="3"/>
      <c r="SHP164" s="3"/>
      <c r="SHQ164" s="3"/>
      <c r="SHR164" s="3"/>
      <c r="SHS164" s="3"/>
      <c r="SHT164" s="3"/>
      <c r="SHU164" s="3"/>
      <c r="SHV164" s="3"/>
      <c r="SHW164" s="3"/>
      <c r="SHX164" s="3"/>
      <c r="SHY164" s="3"/>
      <c r="SHZ164" s="3"/>
      <c r="SIA164" s="3"/>
      <c r="SIB164" s="3"/>
      <c r="SIC164" s="3"/>
      <c r="SID164" s="3"/>
      <c r="SIE164" s="3"/>
      <c r="SIF164" s="3"/>
      <c r="SIG164" s="3"/>
      <c r="SIH164" s="3"/>
      <c r="SII164" s="3"/>
      <c r="SIJ164" s="3"/>
      <c r="SIK164" s="3"/>
      <c r="SIL164" s="3"/>
      <c r="SIM164" s="3"/>
      <c r="SIN164" s="3"/>
      <c r="SIO164" s="3"/>
      <c r="SIP164" s="3"/>
      <c r="SIQ164" s="3"/>
      <c r="SIR164" s="3"/>
      <c r="SIS164" s="3"/>
      <c r="SIT164" s="3"/>
      <c r="SIU164" s="3"/>
      <c r="SIV164" s="3"/>
      <c r="SIW164" s="3"/>
      <c r="SIX164" s="3"/>
      <c r="SIY164" s="3"/>
      <c r="SIZ164" s="3"/>
      <c r="SJA164" s="3"/>
      <c r="SJB164" s="3"/>
      <c r="SJC164" s="3"/>
      <c r="SJD164" s="3"/>
      <c r="SJE164" s="3"/>
      <c r="SJF164" s="3"/>
      <c r="SJG164" s="3"/>
      <c r="SJH164" s="3"/>
      <c r="SJI164" s="3"/>
      <c r="SJJ164" s="3"/>
      <c r="SJK164" s="3"/>
      <c r="SJL164" s="3"/>
      <c r="SJM164" s="3"/>
      <c r="SJN164" s="3"/>
      <c r="SJO164" s="3"/>
      <c r="SJP164" s="3"/>
      <c r="SJQ164" s="3"/>
      <c r="SJR164" s="3"/>
      <c r="SJS164" s="3"/>
      <c r="SJT164" s="3"/>
      <c r="SJU164" s="3"/>
      <c r="SJV164" s="3"/>
      <c r="SJW164" s="3"/>
      <c r="SJX164" s="3"/>
      <c r="SJY164" s="3"/>
      <c r="SJZ164" s="3"/>
      <c r="SKA164" s="3"/>
      <c r="SKB164" s="3"/>
      <c r="SKC164" s="3"/>
      <c r="SKD164" s="3"/>
      <c r="SKE164" s="3"/>
      <c r="SKF164" s="3"/>
      <c r="SKG164" s="3"/>
      <c r="SKH164" s="3"/>
      <c r="SKI164" s="3"/>
      <c r="SKJ164" s="3"/>
      <c r="SKK164" s="3"/>
      <c r="SKL164" s="3"/>
      <c r="SKM164" s="3"/>
      <c r="SKN164" s="3"/>
      <c r="SKO164" s="3"/>
      <c r="SKP164" s="3"/>
      <c r="SKQ164" s="3"/>
      <c r="SKR164" s="3"/>
      <c r="SKS164" s="3"/>
      <c r="SKT164" s="3"/>
      <c r="SKU164" s="3"/>
      <c r="SKV164" s="3"/>
      <c r="SKW164" s="3"/>
      <c r="SKX164" s="3"/>
      <c r="SKY164" s="3"/>
      <c r="SKZ164" s="3"/>
      <c r="SLA164" s="3"/>
      <c r="SLB164" s="3"/>
      <c r="SLC164" s="3"/>
      <c r="SLD164" s="3"/>
      <c r="SLE164" s="3"/>
      <c r="SLF164" s="3"/>
      <c r="SLG164" s="3"/>
      <c r="SLH164" s="3"/>
      <c r="SLI164" s="3"/>
      <c r="SLJ164" s="3"/>
      <c r="SLK164" s="3"/>
      <c r="SLL164" s="3"/>
      <c r="SLM164" s="3"/>
      <c r="SLN164" s="3"/>
      <c r="SLO164" s="3"/>
      <c r="SLP164" s="3"/>
      <c r="SLQ164" s="3"/>
      <c r="SLR164" s="3"/>
      <c r="SLS164" s="3"/>
      <c r="SLT164" s="3"/>
      <c r="SLU164" s="3"/>
      <c r="SLV164" s="3"/>
      <c r="SLW164" s="3"/>
      <c r="SLX164" s="3"/>
      <c r="SLY164" s="3"/>
      <c r="SLZ164" s="3"/>
      <c r="SMA164" s="3"/>
      <c r="SMB164" s="3"/>
      <c r="SMC164" s="3"/>
      <c r="SMD164" s="3"/>
      <c r="SME164" s="3"/>
      <c r="SMF164" s="3"/>
      <c r="SMG164" s="3"/>
      <c r="SMH164" s="3"/>
      <c r="SMI164" s="3"/>
      <c r="SMJ164" s="3"/>
      <c r="SMK164" s="3"/>
      <c r="SML164" s="3"/>
      <c r="SMM164" s="3"/>
      <c r="SMN164" s="3"/>
      <c r="SMO164" s="3"/>
      <c r="SMP164" s="3"/>
      <c r="SMQ164" s="3"/>
      <c r="SMR164" s="3"/>
      <c r="SMS164" s="3"/>
      <c r="SMT164" s="3"/>
      <c r="SMU164" s="3"/>
      <c r="SMV164" s="3"/>
      <c r="SMW164" s="3"/>
      <c r="SMX164" s="3"/>
      <c r="SMY164" s="3"/>
      <c r="SMZ164" s="3"/>
      <c r="SNA164" s="3"/>
      <c r="SNB164" s="3"/>
      <c r="SNC164" s="3"/>
      <c r="SND164" s="3"/>
      <c r="SNE164" s="3"/>
      <c r="SNF164" s="3"/>
      <c r="SNG164" s="3"/>
      <c r="SNH164" s="3"/>
      <c r="SNI164" s="3"/>
      <c r="SNJ164" s="3"/>
      <c r="SNK164" s="3"/>
      <c r="SNL164" s="3"/>
      <c r="SNM164" s="3"/>
      <c r="SNN164" s="3"/>
      <c r="SNO164" s="3"/>
      <c r="SNP164" s="3"/>
      <c r="SNQ164" s="3"/>
      <c r="SNR164" s="3"/>
      <c r="SNS164" s="3"/>
      <c r="SNT164" s="3"/>
      <c r="SNU164" s="3"/>
      <c r="SNV164" s="3"/>
      <c r="SNW164" s="3"/>
      <c r="SNX164" s="3"/>
      <c r="SNY164" s="3"/>
      <c r="SNZ164" s="3"/>
      <c r="SOA164" s="3"/>
      <c r="SOB164" s="3"/>
      <c r="SOC164" s="3"/>
      <c r="SOD164" s="3"/>
      <c r="SOE164" s="3"/>
      <c r="SOF164" s="3"/>
      <c r="SOG164" s="3"/>
      <c r="SOH164" s="3"/>
      <c r="SOI164" s="3"/>
      <c r="SOJ164" s="3"/>
      <c r="SOK164" s="3"/>
      <c r="SOL164" s="3"/>
      <c r="SOM164" s="3"/>
      <c r="SON164" s="3"/>
      <c r="SOO164" s="3"/>
      <c r="SOP164" s="3"/>
      <c r="SOQ164" s="3"/>
      <c r="SOR164" s="3"/>
      <c r="SOS164" s="3"/>
      <c r="SOT164" s="3"/>
      <c r="SOU164" s="3"/>
      <c r="SOV164" s="3"/>
      <c r="SOW164" s="3"/>
      <c r="SOX164" s="3"/>
      <c r="SOY164" s="3"/>
      <c r="SOZ164" s="3"/>
      <c r="SPA164" s="3"/>
      <c r="SPB164" s="3"/>
      <c r="SPC164" s="3"/>
      <c r="SPD164" s="3"/>
      <c r="SPE164" s="3"/>
      <c r="SPF164" s="3"/>
      <c r="SPG164" s="3"/>
      <c r="SPH164" s="3"/>
      <c r="SPI164" s="3"/>
      <c r="SPJ164" s="3"/>
      <c r="SPK164" s="3"/>
      <c r="SPL164" s="3"/>
      <c r="SPM164" s="3"/>
      <c r="SPN164" s="3"/>
      <c r="SPO164" s="3"/>
      <c r="SPP164" s="3"/>
      <c r="SPQ164" s="3"/>
      <c r="SPR164" s="3"/>
      <c r="SPS164" s="3"/>
      <c r="SPT164" s="3"/>
      <c r="SPU164" s="3"/>
      <c r="SPV164" s="3"/>
      <c r="SPW164" s="3"/>
      <c r="SPX164" s="3"/>
      <c r="SPY164" s="3"/>
      <c r="SPZ164" s="3"/>
      <c r="SQA164" s="3"/>
      <c r="SQB164" s="3"/>
      <c r="SQC164" s="3"/>
      <c r="SQD164" s="3"/>
      <c r="SQE164" s="3"/>
      <c r="SQF164" s="3"/>
      <c r="SQG164" s="3"/>
      <c r="SQH164" s="3"/>
      <c r="SQI164" s="3"/>
      <c r="SQJ164" s="3"/>
      <c r="SQK164" s="3"/>
      <c r="SQL164" s="3"/>
      <c r="SQM164" s="3"/>
      <c r="SQN164" s="3"/>
      <c r="SQO164" s="3"/>
      <c r="SQP164" s="3"/>
      <c r="SQQ164" s="3"/>
      <c r="SQR164" s="3"/>
      <c r="SQS164" s="3"/>
      <c r="SQT164" s="3"/>
      <c r="SQU164" s="3"/>
      <c r="SQV164" s="3"/>
      <c r="SQW164" s="3"/>
      <c r="SQX164" s="3"/>
      <c r="SQY164" s="3"/>
      <c r="SQZ164" s="3"/>
      <c r="SRA164" s="3"/>
      <c r="SRB164" s="3"/>
      <c r="SRC164" s="3"/>
      <c r="SRD164" s="3"/>
      <c r="SRE164" s="3"/>
      <c r="SRF164" s="3"/>
      <c r="SRG164" s="3"/>
      <c r="SRH164" s="3"/>
      <c r="SRI164" s="3"/>
      <c r="SRJ164" s="3"/>
      <c r="SRK164" s="3"/>
      <c r="SRL164" s="3"/>
      <c r="SRM164" s="3"/>
      <c r="SRN164" s="3"/>
      <c r="SRO164" s="3"/>
      <c r="SRP164" s="3"/>
      <c r="SRQ164" s="3"/>
      <c r="SRR164" s="3"/>
      <c r="SRS164" s="3"/>
      <c r="SRT164" s="3"/>
      <c r="SRU164" s="3"/>
      <c r="SRV164" s="3"/>
      <c r="SRW164" s="3"/>
      <c r="SRX164" s="3"/>
      <c r="SRY164" s="3"/>
      <c r="SRZ164" s="3"/>
      <c r="SSA164" s="3"/>
      <c r="SSB164" s="3"/>
      <c r="SSC164" s="3"/>
      <c r="SSD164" s="3"/>
      <c r="SSE164" s="3"/>
      <c r="SSF164" s="3"/>
      <c r="SSG164" s="3"/>
      <c r="SSH164" s="3"/>
      <c r="SSI164" s="3"/>
      <c r="SSJ164" s="3"/>
      <c r="SSK164" s="3"/>
      <c r="SSL164" s="3"/>
      <c r="SSM164" s="3"/>
      <c r="SSN164" s="3"/>
      <c r="SSO164" s="3"/>
      <c r="SSP164" s="3"/>
      <c r="SSQ164" s="3"/>
      <c r="SSR164" s="3"/>
      <c r="SSS164" s="3"/>
      <c r="SST164" s="3"/>
      <c r="SSU164" s="3"/>
      <c r="SSV164" s="3"/>
      <c r="SSW164" s="3"/>
      <c r="SSX164" s="3"/>
      <c r="SSY164" s="3"/>
      <c r="SSZ164" s="3"/>
      <c r="STA164" s="3"/>
      <c r="STB164" s="3"/>
      <c r="STC164" s="3"/>
      <c r="STD164" s="3"/>
      <c r="STE164" s="3"/>
      <c r="STF164" s="3"/>
      <c r="STG164" s="3"/>
      <c r="STH164" s="3"/>
      <c r="STI164" s="3"/>
      <c r="STJ164" s="3"/>
      <c r="STK164" s="3"/>
      <c r="STL164" s="3"/>
      <c r="STM164" s="3"/>
      <c r="STN164" s="3"/>
      <c r="STO164" s="3"/>
      <c r="STP164" s="3"/>
      <c r="STQ164" s="3"/>
      <c r="STR164" s="3"/>
      <c r="STS164" s="3"/>
      <c r="STT164" s="3"/>
      <c r="STU164" s="3"/>
      <c r="STV164" s="3"/>
      <c r="STW164" s="3"/>
      <c r="STX164" s="3"/>
      <c r="STY164" s="3"/>
      <c r="STZ164" s="3"/>
      <c r="SUA164" s="3"/>
      <c r="SUB164" s="3"/>
      <c r="SUC164" s="3"/>
      <c r="SUD164" s="3"/>
      <c r="SUE164" s="3"/>
      <c r="SUF164" s="3"/>
      <c r="SUG164" s="3"/>
      <c r="SUH164" s="3"/>
      <c r="SUI164" s="3"/>
      <c r="SUJ164" s="3"/>
      <c r="SUK164" s="3"/>
      <c r="SUL164" s="3"/>
      <c r="SUM164" s="3"/>
      <c r="SUN164" s="3"/>
      <c r="SUO164" s="3"/>
      <c r="SUP164" s="3"/>
      <c r="SUQ164" s="3"/>
      <c r="SUR164" s="3"/>
      <c r="SUS164" s="3"/>
      <c r="SUT164" s="3"/>
      <c r="SUU164" s="3"/>
      <c r="SUV164" s="3"/>
      <c r="SUW164" s="3"/>
      <c r="SUX164" s="3"/>
      <c r="SUY164" s="3"/>
      <c r="SUZ164" s="3"/>
      <c r="SVA164" s="3"/>
      <c r="SVB164" s="3"/>
      <c r="SVC164" s="3"/>
      <c r="SVD164" s="3"/>
      <c r="SVE164" s="3"/>
      <c r="SVF164" s="3"/>
      <c r="SVG164" s="3"/>
      <c r="SVH164" s="3"/>
      <c r="SVI164" s="3"/>
      <c r="SVJ164" s="3"/>
      <c r="SVK164" s="3"/>
      <c r="SVL164" s="3"/>
      <c r="SVM164" s="3"/>
      <c r="SVN164" s="3"/>
      <c r="SVO164" s="3"/>
      <c r="SVP164" s="3"/>
      <c r="SVQ164" s="3"/>
      <c r="SVR164" s="3"/>
      <c r="SVS164" s="3"/>
      <c r="SVT164" s="3"/>
      <c r="SVU164" s="3"/>
      <c r="SVV164" s="3"/>
      <c r="SVW164" s="3"/>
      <c r="SVX164" s="3"/>
      <c r="SVY164" s="3"/>
      <c r="SVZ164" s="3"/>
      <c r="SWA164" s="3"/>
      <c r="SWB164" s="3"/>
      <c r="SWC164" s="3"/>
      <c r="SWD164" s="3"/>
      <c r="SWE164" s="3"/>
      <c r="SWF164" s="3"/>
      <c r="SWG164" s="3"/>
      <c r="SWH164" s="3"/>
      <c r="SWI164" s="3"/>
      <c r="SWJ164" s="3"/>
      <c r="SWK164" s="3"/>
      <c r="SWL164" s="3"/>
      <c r="SWM164" s="3"/>
      <c r="SWN164" s="3"/>
      <c r="SWO164" s="3"/>
      <c r="SWP164" s="3"/>
      <c r="SWQ164" s="3"/>
      <c r="SWR164" s="3"/>
      <c r="SWS164" s="3"/>
      <c r="SWT164" s="3"/>
      <c r="SWU164" s="3"/>
      <c r="SWV164" s="3"/>
      <c r="SWW164" s="3"/>
      <c r="SWX164" s="3"/>
      <c r="SWY164" s="3"/>
      <c r="SWZ164" s="3"/>
      <c r="SXA164" s="3"/>
      <c r="SXB164" s="3"/>
      <c r="SXC164" s="3"/>
      <c r="SXD164" s="3"/>
      <c r="SXE164" s="3"/>
      <c r="SXF164" s="3"/>
      <c r="SXG164" s="3"/>
      <c r="SXH164" s="3"/>
      <c r="SXI164" s="3"/>
      <c r="SXJ164" s="3"/>
      <c r="SXK164" s="3"/>
      <c r="SXL164" s="3"/>
      <c r="SXM164" s="3"/>
      <c r="SXN164" s="3"/>
      <c r="SXO164" s="3"/>
      <c r="SXP164" s="3"/>
      <c r="SXQ164" s="3"/>
      <c r="SXR164" s="3"/>
      <c r="SXS164" s="3"/>
      <c r="SXT164" s="3"/>
      <c r="SXU164" s="3"/>
      <c r="SXV164" s="3"/>
      <c r="SXW164" s="3"/>
      <c r="SXX164" s="3"/>
      <c r="SXY164" s="3"/>
      <c r="SXZ164" s="3"/>
      <c r="SYA164" s="3"/>
      <c r="SYB164" s="3"/>
      <c r="SYC164" s="3"/>
      <c r="SYD164" s="3"/>
      <c r="SYE164" s="3"/>
      <c r="SYF164" s="3"/>
      <c r="SYG164" s="3"/>
      <c r="SYH164" s="3"/>
      <c r="SYI164" s="3"/>
      <c r="SYJ164" s="3"/>
      <c r="SYK164" s="3"/>
      <c r="SYL164" s="3"/>
      <c r="SYM164" s="3"/>
      <c r="SYN164" s="3"/>
      <c r="SYO164" s="3"/>
      <c r="SYP164" s="3"/>
      <c r="SYQ164" s="3"/>
      <c r="SYR164" s="3"/>
      <c r="SYS164" s="3"/>
      <c r="SYT164" s="3"/>
      <c r="SYU164" s="3"/>
      <c r="SYV164" s="3"/>
      <c r="SYW164" s="3"/>
      <c r="SYX164" s="3"/>
      <c r="SYY164" s="3"/>
      <c r="SYZ164" s="3"/>
      <c r="SZA164" s="3"/>
      <c r="SZB164" s="3"/>
      <c r="SZC164" s="3"/>
      <c r="SZD164" s="3"/>
      <c r="SZE164" s="3"/>
      <c r="SZF164" s="3"/>
      <c r="SZG164" s="3"/>
      <c r="SZH164" s="3"/>
      <c r="SZI164" s="3"/>
      <c r="SZJ164" s="3"/>
      <c r="SZK164" s="3"/>
      <c r="SZL164" s="3"/>
      <c r="SZM164" s="3"/>
      <c r="SZN164" s="3"/>
      <c r="SZO164" s="3"/>
      <c r="SZP164" s="3"/>
      <c r="SZQ164" s="3"/>
      <c r="SZR164" s="3"/>
      <c r="SZS164" s="3"/>
      <c r="SZT164" s="3"/>
      <c r="SZU164" s="3"/>
      <c r="SZV164" s="3"/>
      <c r="SZW164" s="3"/>
      <c r="SZX164" s="3"/>
      <c r="SZY164" s="3"/>
      <c r="SZZ164" s="3"/>
      <c r="TAA164" s="3"/>
      <c r="TAB164" s="3"/>
      <c r="TAC164" s="3"/>
      <c r="TAD164" s="3"/>
      <c r="TAE164" s="3"/>
      <c r="TAF164" s="3"/>
      <c r="TAG164" s="3"/>
      <c r="TAH164" s="3"/>
      <c r="TAI164" s="3"/>
      <c r="TAJ164" s="3"/>
      <c r="TAK164" s="3"/>
      <c r="TAL164" s="3"/>
      <c r="TAM164" s="3"/>
      <c r="TAN164" s="3"/>
      <c r="TAO164" s="3"/>
      <c r="TAP164" s="3"/>
      <c r="TAQ164" s="3"/>
      <c r="TAR164" s="3"/>
      <c r="TAS164" s="3"/>
      <c r="TAT164" s="3"/>
      <c r="TAU164" s="3"/>
      <c r="TAV164" s="3"/>
      <c r="TAW164" s="3"/>
      <c r="TAX164" s="3"/>
      <c r="TAY164" s="3"/>
      <c r="TAZ164" s="3"/>
      <c r="TBA164" s="3"/>
      <c r="TBB164" s="3"/>
      <c r="TBC164" s="3"/>
      <c r="TBD164" s="3"/>
      <c r="TBE164" s="3"/>
      <c r="TBF164" s="3"/>
      <c r="TBG164" s="3"/>
      <c r="TBH164" s="3"/>
      <c r="TBI164" s="3"/>
      <c r="TBJ164" s="3"/>
      <c r="TBK164" s="3"/>
      <c r="TBL164" s="3"/>
      <c r="TBM164" s="3"/>
      <c r="TBN164" s="3"/>
      <c r="TBO164" s="3"/>
      <c r="TBP164" s="3"/>
      <c r="TBQ164" s="3"/>
      <c r="TBR164" s="3"/>
      <c r="TBS164" s="3"/>
      <c r="TBT164" s="3"/>
      <c r="TBU164" s="3"/>
      <c r="TBV164" s="3"/>
      <c r="TBW164" s="3"/>
      <c r="TBX164" s="3"/>
      <c r="TBY164" s="3"/>
      <c r="TBZ164" s="3"/>
      <c r="TCA164" s="3"/>
      <c r="TCB164" s="3"/>
      <c r="TCC164" s="3"/>
      <c r="TCD164" s="3"/>
      <c r="TCE164" s="3"/>
      <c r="TCF164" s="3"/>
      <c r="TCG164" s="3"/>
      <c r="TCH164" s="3"/>
      <c r="TCI164" s="3"/>
      <c r="TCJ164" s="3"/>
      <c r="TCK164" s="3"/>
      <c r="TCL164" s="3"/>
      <c r="TCM164" s="3"/>
      <c r="TCN164" s="3"/>
      <c r="TCO164" s="3"/>
      <c r="TCP164" s="3"/>
      <c r="TCQ164" s="3"/>
      <c r="TCR164" s="3"/>
      <c r="TCS164" s="3"/>
      <c r="TCT164" s="3"/>
      <c r="TCU164" s="3"/>
      <c r="TCV164" s="3"/>
      <c r="TCW164" s="3"/>
      <c r="TCX164" s="3"/>
      <c r="TCY164" s="3"/>
      <c r="TCZ164" s="3"/>
      <c r="TDA164" s="3"/>
      <c r="TDB164" s="3"/>
      <c r="TDC164" s="3"/>
      <c r="TDD164" s="3"/>
      <c r="TDE164" s="3"/>
      <c r="TDF164" s="3"/>
      <c r="TDG164" s="3"/>
      <c r="TDH164" s="3"/>
      <c r="TDI164" s="3"/>
      <c r="TDJ164" s="3"/>
      <c r="TDK164" s="3"/>
      <c r="TDL164" s="3"/>
      <c r="TDM164" s="3"/>
      <c r="TDN164" s="3"/>
      <c r="TDO164" s="3"/>
      <c r="TDP164" s="3"/>
      <c r="TDQ164" s="3"/>
      <c r="TDR164" s="3"/>
      <c r="TDS164" s="3"/>
      <c r="TDT164" s="3"/>
      <c r="TDU164" s="3"/>
      <c r="TDV164" s="3"/>
      <c r="TDW164" s="3"/>
      <c r="TDX164" s="3"/>
      <c r="TDY164" s="3"/>
      <c r="TDZ164" s="3"/>
      <c r="TEA164" s="3"/>
      <c r="TEB164" s="3"/>
      <c r="TEC164" s="3"/>
      <c r="TED164" s="3"/>
      <c r="TEE164" s="3"/>
      <c r="TEF164" s="3"/>
      <c r="TEG164" s="3"/>
      <c r="TEH164" s="3"/>
      <c r="TEI164" s="3"/>
      <c r="TEJ164" s="3"/>
      <c r="TEK164" s="3"/>
      <c r="TEL164" s="3"/>
      <c r="TEM164" s="3"/>
      <c r="TEN164" s="3"/>
      <c r="TEO164" s="3"/>
      <c r="TEP164" s="3"/>
      <c r="TEQ164" s="3"/>
      <c r="TER164" s="3"/>
      <c r="TES164" s="3"/>
      <c r="TET164" s="3"/>
      <c r="TEU164" s="3"/>
      <c r="TEV164" s="3"/>
      <c r="TEW164" s="3"/>
      <c r="TEX164" s="3"/>
      <c r="TEY164" s="3"/>
      <c r="TEZ164" s="3"/>
      <c r="TFA164" s="3"/>
      <c r="TFB164" s="3"/>
      <c r="TFC164" s="3"/>
      <c r="TFD164" s="3"/>
      <c r="TFE164" s="3"/>
      <c r="TFF164" s="3"/>
      <c r="TFG164" s="3"/>
      <c r="TFH164" s="3"/>
      <c r="TFI164" s="3"/>
      <c r="TFJ164" s="3"/>
      <c r="TFK164" s="3"/>
      <c r="TFL164" s="3"/>
      <c r="TFM164" s="3"/>
      <c r="TFN164" s="3"/>
      <c r="TFO164" s="3"/>
      <c r="TFP164" s="3"/>
      <c r="TFQ164" s="3"/>
      <c r="TFR164" s="3"/>
      <c r="TFS164" s="3"/>
      <c r="TFT164" s="3"/>
      <c r="TFU164" s="3"/>
      <c r="TFV164" s="3"/>
      <c r="TFW164" s="3"/>
      <c r="TFX164" s="3"/>
      <c r="TFY164" s="3"/>
      <c r="TFZ164" s="3"/>
      <c r="TGA164" s="3"/>
      <c r="TGB164" s="3"/>
      <c r="TGC164" s="3"/>
      <c r="TGD164" s="3"/>
      <c r="TGE164" s="3"/>
      <c r="TGF164" s="3"/>
      <c r="TGG164" s="3"/>
      <c r="TGH164" s="3"/>
      <c r="TGI164" s="3"/>
      <c r="TGJ164" s="3"/>
      <c r="TGK164" s="3"/>
      <c r="TGL164" s="3"/>
      <c r="TGM164" s="3"/>
      <c r="TGN164" s="3"/>
      <c r="TGO164" s="3"/>
      <c r="TGP164" s="3"/>
      <c r="TGQ164" s="3"/>
      <c r="TGR164" s="3"/>
      <c r="TGS164" s="3"/>
      <c r="TGT164" s="3"/>
      <c r="TGU164" s="3"/>
      <c r="TGV164" s="3"/>
      <c r="TGW164" s="3"/>
      <c r="TGX164" s="3"/>
      <c r="TGY164" s="3"/>
      <c r="TGZ164" s="3"/>
      <c r="THA164" s="3"/>
      <c r="THB164" s="3"/>
      <c r="THC164" s="3"/>
      <c r="THD164" s="3"/>
      <c r="THE164" s="3"/>
      <c r="THF164" s="3"/>
      <c r="THG164" s="3"/>
      <c r="THH164" s="3"/>
      <c r="THI164" s="3"/>
      <c r="THJ164" s="3"/>
      <c r="THK164" s="3"/>
      <c r="THL164" s="3"/>
      <c r="THM164" s="3"/>
      <c r="THN164" s="3"/>
      <c r="THO164" s="3"/>
      <c r="THP164" s="3"/>
      <c r="THQ164" s="3"/>
      <c r="THR164" s="3"/>
      <c r="THS164" s="3"/>
      <c r="THT164" s="3"/>
      <c r="THU164" s="3"/>
      <c r="THV164" s="3"/>
      <c r="THW164" s="3"/>
      <c r="THX164" s="3"/>
      <c r="THY164" s="3"/>
      <c r="THZ164" s="3"/>
      <c r="TIA164" s="3"/>
      <c r="TIB164" s="3"/>
      <c r="TIC164" s="3"/>
      <c r="TID164" s="3"/>
      <c r="TIE164" s="3"/>
      <c r="TIF164" s="3"/>
      <c r="TIG164" s="3"/>
      <c r="TIH164" s="3"/>
      <c r="TII164" s="3"/>
      <c r="TIJ164" s="3"/>
      <c r="TIK164" s="3"/>
      <c r="TIL164" s="3"/>
      <c r="TIM164" s="3"/>
      <c r="TIN164" s="3"/>
      <c r="TIO164" s="3"/>
      <c r="TIP164" s="3"/>
      <c r="TIQ164" s="3"/>
      <c r="TIR164" s="3"/>
      <c r="TIS164" s="3"/>
      <c r="TIT164" s="3"/>
      <c r="TIU164" s="3"/>
      <c r="TIV164" s="3"/>
      <c r="TIW164" s="3"/>
      <c r="TIX164" s="3"/>
      <c r="TIY164" s="3"/>
      <c r="TIZ164" s="3"/>
      <c r="TJA164" s="3"/>
      <c r="TJB164" s="3"/>
      <c r="TJC164" s="3"/>
      <c r="TJD164" s="3"/>
      <c r="TJE164" s="3"/>
      <c r="TJF164" s="3"/>
      <c r="TJG164" s="3"/>
      <c r="TJH164" s="3"/>
      <c r="TJI164" s="3"/>
      <c r="TJJ164" s="3"/>
      <c r="TJK164" s="3"/>
      <c r="TJL164" s="3"/>
      <c r="TJM164" s="3"/>
      <c r="TJN164" s="3"/>
      <c r="TJO164" s="3"/>
      <c r="TJP164" s="3"/>
      <c r="TJQ164" s="3"/>
      <c r="TJR164" s="3"/>
      <c r="TJS164" s="3"/>
      <c r="TJT164" s="3"/>
      <c r="TJU164" s="3"/>
      <c r="TJV164" s="3"/>
      <c r="TJW164" s="3"/>
      <c r="TJX164" s="3"/>
      <c r="TJY164" s="3"/>
      <c r="TJZ164" s="3"/>
      <c r="TKA164" s="3"/>
      <c r="TKB164" s="3"/>
      <c r="TKC164" s="3"/>
      <c r="TKD164" s="3"/>
      <c r="TKE164" s="3"/>
      <c r="TKF164" s="3"/>
      <c r="TKG164" s="3"/>
      <c r="TKH164" s="3"/>
      <c r="TKI164" s="3"/>
      <c r="TKJ164" s="3"/>
      <c r="TKK164" s="3"/>
      <c r="TKL164" s="3"/>
      <c r="TKM164" s="3"/>
      <c r="TKN164" s="3"/>
      <c r="TKO164" s="3"/>
      <c r="TKP164" s="3"/>
      <c r="TKQ164" s="3"/>
      <c r="TKR164" s="3"/>
      <c r="TKS164" s="3"/>
      <c r="TKT164" s="3"/>
      <c r="TKU164" s="3"/>
      <c r="TKV164" s="3"/>
      <c r="TKW164" s="3"/>
      <c r="TKX164" s="3"/>
      <c r="TKY164" s="3"/>
      <c r="TKZ164" s="3"/>
      <c r="TLA164" s="3"/>
      <c r="TLB164" s="3"/>
      <c r="TLC164" s="3"/>
      <c r="TLD164" s="3"/>
      <c r="TLE164" s="3"/>
      <c r="TLF164" s="3"/>
      <c r="TLG164" s="3"/>
      <c r="TLH164" s="3"/>
      <c r="TLI164" s="3"/>
      <c r="TLJ164" s="3"/>
      <c r="TLK164" s="3"/>
      <c r="TLL164" s="3"/>
      <c r="TLM164" s="3"/>
      <c r="TLN164" s="3"/>
      <c r="TLO164" s="3"/>
      <c r="TLP164" s="3"/>
      <c r="TLQ164" s="3"/>
      <c r="TLR164" s="3"/>
      <c r="TLS164" s="3"/>
      <c r="TLT164" s="3"/>
      <c r="TLU164" s="3"/>
      <c r="TLV164" s="3"/>
      <c r="TLW164" s="3"/>
      <c r="TLX164" s="3"/>
      <c r="TLY164" s="3"/>
      <c r="TLZ164" s="3"/>
      <c r="TMA164" s="3"/>
      <c r="TMB164" s="3"/>
      <c r="TMC164" s="3"/>
      <c r="TMD164" s="3"/>
      <c r="TME164" s="3"/>
      <c r="TMF164" s="3"/>
      <c r="TMG164" s="3"/>
      <c r="TMH164" s="3"/>
      <c r="TMI164" s="3"/>
      <c r="TMJ164" s="3"/>
      <c r="TMK164" s="3"/>
      <c r="TML164" s="3"/>
      <c r="TMM164" s="3"/>
      <c r="TMN164" s="3"/>
      <c r="TMO164" s="3"/>
      <c r="TMP164" s="3"/>
      <c r="TMQ164" s="3"/>
      <c r="TMR164" s="3"/>
      <c r="TMS164" s="3"/>
      <c r="TMT164" s="3"/>
      <c r="TMU164" s="3"/>
      <c r="TMV164" s="3"/>
      <c r="TMW164" s="3"/>
      <c r="TMX164" s="3"/>
      <c r="TMY164" s="3"/>
      <c r="TMZ164" s="3"/>
      <c r="TNA164" s="3"/>
      <c r="TNB164" s="3"/>
      <c r="TNC164" s="3"/>
      <c r="TND164" s="3"/>
      <c r="TNE164" s="3"/>
      <c r="TNF164" s="3"/>
      <c r="TNG164" s="3"/>
      <c r="TNH164" s="3"/>
      <c r="TNI164" s="3"/>
      <c r="TNJ164" s="3"/>
      <c r="TNK164" s="3"/>
      <c r="TNL164" s="3"/>
      <c r="TNM164" s="3"/>
      <c r="TNN164" s="3"/>
      <c r="TNO164" s="3"/>
      <c r="TNP164" s="3"/>
      <c r="TNQ164" s="3"/>
      <c r="TNR164" s="3"/>
      <c r="TNS164" s="3"/>
      <c r="TNT164" s="3"/>
      <c r="TNU164" s="3"/>
      <c r="TNV164" s="3"/>
      <c r="TNW164" s="3"/>
      <c r="TNX164" s="3"/>
      <c r="TNY164" s="3"/>
      <c r="TNZ164" s="3"/>
      <c r="TOA164" s="3"/>
      <c r="TOB164" s="3"/>
      <c r="TOC164" s="3"/>
      <c r="TOD164" s="3"/>
      <c r="TOE164" s="3"/>
      <c r="TOF164" s="3"/>
      <c r="TOG164" s="3"/>
      <c r="TOH164" s="3"/>
      <c r="TOI164" s="3"/>
      <c r="TOJ164" s="3"/>
      <c r="TOK164" s="3"/>
      <c r="TOL164" s="3"/>
      <c r="TOM164" s="3"/>
      <c r="TON164" s="3"/>
      <c r="TOO164" s="3"/>
      <c r="TOP164" s="3"/>
      <c r="TOQ164" s="3"/>
      <c r="TOR164" s="3"/>
      <c r="TOS164" s="3"/>
      <c r="TOT164" s="3"/>
      <c r="TOU164" s="3"/>
      <c r="TOV164" s="3"/>
      <c r="TOW164" s="3"/>
      <c r="TOX164" s="3"/>
      <c r="TOY164" s="3"/>
      <c r="TOZ164" s="3"/>
      <c r="TPA164" s="3"/>
      <c r="TPB164" s="3"/>
      <c r="TPC164" s="3"/>
      <c r="TPD164" s="3"/>
      <c r="TPE164" s="3"/>
      <c r="TPF164" s="3"/>
      <c r="TPG164" s="3"/>
      <c r="TPH164" s="3"/>
      <c r="TPI164" s="3"/>
      <c r="TPJ164" s="3"/>
      <c r="TPK164" s="3"/>
      <c r="TPL164" s="3"/>
      <c r="TPM164" s="3"/>
      <c r="TPN164" s="3"/>
      <c r="TPO164" s="3"/>
      <c r="TPP164" s="3"/>
      <c r="TPQ164" s="3"/>
      <c r="TPR164" s="3"/>
      <c r="TPS164" s="3"/>
      <c r="TPT164" s="3"/>
      <c r="TPU164" s="3"/>
      <c r="TPV164" s="3"/>
      <c r="TPW164" s="3"/>
      <c r="TPX164" s="3"/>
      <c r="TPY164" s="3"/>
      <c r="TPZ164" s="3"/>
      <c r="TQA164" s="3"/>
      <c r="TQB164" s="3"/>
      <c r="TQC164" s="3"/>
      <c r="TQD164" s="3"/>
      <c r="TQE164" s="3"/>
      <c r="TQF164" s="3"/>
      <c r="TQG164" s="3"/>
      <c r="TQH164" s="3"/>
      <c r="TQI164" s="3"/>
      <c r="TQJ164" s="3"/>
      <c r="TQK164" s="3"/>
      <c r="TQL164" s="3"/>
      <c r="TQM164" s="3"/>
      <c r="TQN164" s="3"/>
      <c r="TQO164" s="3"/>
      <c r="TQP164" s="3"/>
      <c r="TQQ164" s="3"/>
      <c r="TQR164" s="3"/>
      <c r="TQS164" s="3"/>
      <c r="TQT164" s="3"/>
      <c r="TQU164" s="3"/>
      <c r="TQV164" s="3"/>
      <c r="TQW164" s="3"/>
      <c r="TQX164" s="3"/>
      <c r="TQY164" s="3"/>
      <c r="TQZ164" s="3"/>
      <c r="TRA164" s="3"/>
      <c r="TRB164" s="3"/>
      <c r="TRC164" s="3"/>
      <c r="TRD164" s="3"/>
      <c r="TRE164" s="3"/>
      <c r="TRF164" s="3"/>
      <c r="TRG164" s="3"/>
      <c r="TRH164" s="3"/>
      <c r="TRI164" s="3"/>
      <c r="TRJ164" s="3"/>
      <c r="TRK164" s="3"/>
      <c r="TRL164" s="3"/>
      <c r="TRM164" s="3"/>
      <c r="TRN164" s="3"/>
      <c r="TRO164" s="3"/>
      <c r="TRP164" s="3"/>
      <c r="TRQ164" s="3"/>
      <c r="TRR164" s="3"/>
      <c r="TRS164" s="3"/>
      <c r="TRT164" s="3"/>
      <c r="TRU164" s="3"/>
      <c r="TRV164" s="3"/>
      <c r="TRW164" s="3"/>
      <c r="TRX164" s="3"/>
      <c r="TRY164" s="3"/>
      <c r="TRZ164" s="3"/>
      <c r="TSA164" s="3"/>
      <c r="TSB164" s="3"/>
      <c r="TSC164" s="3"/>
      <c r="TSD164" s="3"/>
      <c r="TSE164" s="3"/>
      <c r="TSF164" s="3"/>
      <c r="TSG164" s="3"/>
      <c r="TSH164" s="3"/>
      <c r="TSI164" s="3"/>
      <c r="TSJ164" s="3"/>
      <c r="TSK164" s="3"/>
      <c r="TSL164" s="3"/>
      <c r="TSM164" s="3"/>
      <c r="TSN164" s="3"/>
      <c r="TSO164" s="3"/>
      <c r="TSP164" s="3"/>
      <c r="TSQ164" s="3"/>
      <c r="TSR164" s="3"/>
      <c r="TSS164" s="3"/>
      <c r="TST164" s="3"/>
      <c r="TSU164" s="3"/>
      <c r="TSV164" s="3"/>
      <c r="TSW164" s="3"/>
      <c r="TSX164" s="3"/>
      <c r="TSY164" s="3"/>
      <c r="TSZ164" s="3"/>
      <c r="TTA164" s="3"/>
      <c r="TTB164" s="3"/>
      <c r="TTC164" s="3"/>
      <c r="TTD164" s="3"/>
      <c r="TTE164" s="3"/>
      <c r="TTF164" s="3"/>
      <c r="TTG164" s="3"/>
      <c r="TTH164" s="3"/>
      <c r="TTI164" s="3"/>
      <c r="TTJ164" s="3"/>
      <c r="TTK164" s="3"/>
      <c r="TTL164" s="3"/>
      <c r="TTM164" s="3"/>
      <c r="TTN164" s="3"/>
      <c r="TTO164" s="3"/>
      <c r="TTP164" s="3"/>
      <c r="TTQ164" s="3"/>
      <c r="TTR164" s="3"/>
      <c r="TTS164" s="3"/>
      <c r="TTT164" s="3"/>
      <c r="TTU164" s="3"/>
      <c r="TTV164" s="3"/>
      <c r="TTW164" s="3"/>
      <c r="TTX164" s="3"/>
      <c r="TTY164" s="3"/>
      <c r="TTZ164" s="3"/>
      <c r="TUA164" s="3"/>
      <c r="TUB164" s="3"/>
      <c r="TUC164" s="3"/>
      <c r="TUD164" s="3"/>
      <c r="TUE164" s="3"/>
      <c r="TUF164" s="3"/>
      <c r="TUG164" s="3"/>
      <c r="TUH164" s="3"/>
      <c r="TUI164" s="3"/>
      <c r="TUJ164" s="3"/>
      <c r="TUK164" s="3"/>
      <c r="TUL164" s="3"/>
      <c r="TUM164" s="3"/>
      <c r="TUN164" s="3"/>
      <c r="TUO164" s="3"/>
      <c r="TUP164" s="3"/>
      <c r="TUQ164" s="3"/>
      <c r="TUR164" s="3"/>
      <c r="TUS164" s="3"/>
      <c r="TUT164" s="3"/>
      <c r="TUU164" s="3"/>
      <c r="TUV164" s="3"/>
      <c r="TUW164" s="3"/>
      <c r="TUX164" s="3"/>
      <c r="TUY164" s="3"/>
      <c r="TUZ164" s="3"/>
      <c r="TVA164" s="3"/>
      <c r="TVB164" s="3"/>
      <c r="TVC164" s="3"/>
      <c r="TVD164" s="3"/>
      <c r="TVE164" s="3"/>
      <c r="TVF164" s="3"/>
      <c r="TVG164" s="3"/>
      <c r="TVH164" s="3"/>
      <c r="TVI164" s="3"/>
      <c r="TVJ164" s="3"/>
      <c r="TVK164" s="3"/>
      <c r="TVL164" s="3"/>
      <c r="TVM164" s="3"/>
      <c r="TVN164" s="3"/>
      <c r="TVO164" s="3"/>
      <c r="TVP164" s="3"/>
      <c r="TVQ164" s="3"/>
      <c r="TVR164" s="3"/>
      <c r="TVS164" s="3"/>
      <c r="TVT164" s="3"/>
      <c r="TVU164" s="3"/>
      <c r="TVV164" s="3"/>
      <c r="TVW164" s="3"/>
      <c r="TVX164" s="3"/>
      <c r="TVY164" s="3"/>
      <c r="TVZ164" s="3"/>
      <c r="TWA164" s="3"/>
      <c r="TWB164" s="3"/>
      <c r="TWC164" s="3"/>
      <c r="TWD164" s="3"/>
      <c r="TWE164" s="3"/>
      <c r="TWF164" s="3"/>
      <c r="TWG164" s="3"/>
      <c r="TWH164" s="3"/>
      <c r="TWI164" s="3"/>
      <c r="TWJ164" s="3"/>
      <c r="TWK164" s="3"/>
      <c r="TWL164" s="3"/>
      <c r="TWM164" s="3"/>
      <c r="TWN164" s="3"/>
      <c r="TWO164" s="3"/>
      <c r="TWP164" s="3"/>
      <c r="TWQ164" s="3"/>
      <c r="TWR164" s="3"/>
      <c r="TWS164" s="3"/>
      <c r="TWT164" s="3"/>
      <c r="TWU164" s="3"/>
      <c r="TWV164" s="3"/>
      <c r="TWW164" s="3"/>
      <c r="TWX164" s="3"/>
      <c r="TWY164" s="3"/>
      <c r="TWZ164" s="3"/>
      <c r="TXA164" s="3"/>
      <c r="TXB164" s="3"/>
      <c r="TXC164" s="3"/>
      <c r="TXD164" s="3"/>
      <c r="TXE164" s="3"/>
      <c r="TXF164" s="3"/>
      <c r="TXG164" s="3"/>
      <c r="TXH164" s="3"/>
      <c r="TXI164" s="3"/>
      <c r="TXJ164" s="3"/>
      <c r="TXK164" s="3"/>
      <c r="TXL164" s="3"/>
      <c r="TXM164" s="3"/>
      <c r="TXN164" s="3"/>
      <c r="TXO164" s="3"/>
      <c r="TXP164" s="3"/>
      <c r="TXQ164" s="3"/>
      <c r="TXR164" s="3"/>
      <c r="TXS164" s="3"/>
      <c r="TXT164" s="3"/>
      <c r="TXU164" s="3"/>
      <c r="TXV164" s="3"/>
      <c r="TXW164" s="3"/>
      <c r="TXX164" s="3"/>
      <c r="TXY164" s="3"/>
      <c r="TXZ164" s="3"/>
      <c r="TYA164" s="3"/>
      <c r="TYB164" s="3"/>
      <c r="TYC164" s="3"/>
      <c r="TYD164" s="3"/>
      <c r="TYE164" s="3"/>
      <c r="TYF164" s="3"/>
      <c r="TYG164" s="3"/>
      <c r="TYH164" s="3"/>
      <c r="TYI164" s="3"/>
      <c r="TYJ164" s="3"/>
      <c r="TYK164" s="3"/>
      <c r="TYL164" s="3"/>
      <c r="TYM164" s="3"/>
      <c r="TYN164" s="3"/>
      <c r="TYO164" s="3"/>
      <c r="TYP164" s="3"/>
      <c r="TYQ164" s="3"/>
      <c r="TYR164" s="3"/>
      <c r="TYS164" s="3"/>
      <c r="TYT164" s="3"/>
      <c r="TYU164" s="3"/>
      <c r="TYV164" s="3"/>
      <c r="TYW164" s="3"/>
      <c r="TYX164" s="3"/>
      <c r="TYY164" s="3"/>
      <c r="TYZ164" s="3"/>
      <c r="TZA164" s="3"/>
      <c r="TZB164" s="3"/>
      <c r="TZC164" s="3"/>
      <c r="TZD164" s="3"/>
      <c r="TZE164" s="3"/>
      <c r="TZF164" s="3"/>
      <c r="TZG164" s="3"/>
      <c r="TZH164" s="3"/>
      <c r="TZI164" s="3"/>
      <c r="TZJ164" s="3"/>
      <c r="TZK164" s="3"/>
      <c r="TZL164" s="3"/>
      <c r="TZM164" s="3"/>
      <c r="TZN164" s="3"/>
      <c r="TZO164" s="3"/>
      <c r="TZP164" s="3"/>
      <c r="TZQ164" s="3"/>
      <c r="TZR164" s="3"/>
      <c r="TZS164" s="3"/>
      <c r="TZT164" s="3"/>
      <c r="TZU164" s="3"/>
      <c r="TZV164" s="3"/>
      <c r="TZW164" s="3"/>
      <c r="TZX164" s="3"/>
      <c r="TZY164" s="3"/>
      <c r="TZZ164" s="3"/>
      <c r="UAA164" s="3"/>
      <c r="UAB164" s="3"/>
      <c r="UAC164" s="3"/>
      <c r="UAD164" s="3"/>
      <c r="UAE164" s="3"/>
      <c r="UAF164" s="3"/>
      <c r="UAG164" s="3"/>
      <c r="UAH164" s="3"/>
      <c r="UAI164" s="3"/>
      <c r="UAJ164" s="3"/>
      <c r="UAK164" s="3"/>
      <c r="UAL164" s="3"/>
      <c r="UAM164" s="3"/>
      <c r="UAN164" s="3"/>
      <c r="UAO164" s="3"/>
      <c r="UAP164" s="3"/>
      <c r="UAQ164" s="3"/>
      <c r="UAR164" s="3"/>
      <c r="UAS164" s="3"/>
      <c r="UAT164" s="3"/>
      <c r="UAU164" s="3"/>
      <c r="UAV164" s="3"/>
      <c r="UAW164" s="3"/>
      <c r="UAX164" s="3"/>
      <c r="UAY164" s="3"/>
      <c r="UAZ164" s="3"/>
      <c r="UBA164" s="3"/>
      <c r="UBB164" s="3"/>
      <c r="UBC164" s="3"/>
      <c r="UBD164" s="3"/>
      <c r="UBE164" s="3"/>
      <c r="UBF164" s="3"/>
      <c r="UBG164" s="3"/>
      <c r="UBH164" s="3"/>
      <c r="UBI164" s="3"/>
      <c r="UBJ164" s="3"/>
      <c r="UBK164" s="3"/>
      <c r="UBL164" s="3"/>
      <c r="UBM164" s="3"/>
      <c r="UBN164" s="3"/>
      <c r="UBO164" s="3"/>
      <c r="UBP164" s="3"/>
      <c r="UBQ164" s="3"/>
      <c r="UBR164" s="3"/>
      <c r="UBS164" s="3"/>
      <c r="UBT164" s="3"/>
      <c r="UBU164" s="3"/>
      <c r="UBV164" s="3"/>
      <c r="UBW164" s="3"/>
      <c r="UBX164" s="3"/>
      <c r="UBY164" s="3"/>
      <c r="UBZ164" s="3"/>
      <c r="UCA164" s="3"/>
      <c r="UCB164" s="3"/>
      <c r="UCC164" s="3"/>
      <c r="UCD164" s="3"/>
      <c r="UCE164" s="3"/>
      <c r="UCF164" s="3"/>
      <c r="UCG164" s="3"/>
      <c r="UCH164" s="3"/>
      <c r="UCI164" s="3"/>
      <c r="UCJ164" s="3"/>
      <c r="UCK164" s="3"/>
      <c r="UCL164" s="3"/>
      <c r="UCM164" s="3"/>
      <c r="UCN164" s="3"/>
      <c r="UCO164" s="3"/>
      <c r="UCP164" s="3"/>
      <c r="UCQ164" s="3"/>
      <c r="UCR164" s="3"/>
      <c r="UCS164" s="3"/>
      <c r="UCT164" s="3"/>
      <c r="UCU164" s="3"/>
      <c r="UCV164" s="3"/>
      <c r="UCW164" s="3"/>
      <c r="UCX164" s="3"/>
      <c r="UCY164" s="3"/>
      <c r="UCZ164" s="3"/>
      <c r="UDA164" s="3"/>
      <c r="UDB164" s="3"/>
      <c r="UDC164" s="3"/>
      <c r="UDD164" s="3"/>
      <c r="UDE164" s="3"/>
      <c r="UDF164" s="3"/>
      <c r="UDG164" s="3"/>
      <c r="UDH164" s="3"/>
      <c r="UDI164" s="3"/>
      <c r="UDJ164" s="3"/>
      <c r="UDK164" s="3"/>
      <c r="UDL164" s="3"/>
      <c r="UDM164" s="3"/>
      <c r="UDN164" s="3"/>
      <c r="UDO164" s="3"/>
      <c r="UDP164" s="3"/>
      <c r="UDQ164" s="3"/>
      <c r="UDR164" s="3"/>
      <c r="UDS164" s="3"/>
      <c r="UDT164" s="3"/>
      <c r="UDU164" s="3"/>
      <c r="UDV164" s="3"/>
      <c r="UDW164" s="3"/>
      <c r="UDX164" s="3"/>
      <c r="UDY164" s="3"/>
      <c r="UDZ164" s="3"/>
      <c r="UEA164" s="3"/>
      <c r="UEB164" s="3"/>
      <c r="UEC164" s="3"/>
      <c r="UED164" s="3"/>
      <c r="UEE164" s="3"/>
      <c r="UEF164" s="3"/>
      <c r="UEG164" s="3"/>
      <c r="UEH164" s="3"/>
      <c r="UEI164" s="3"/>
      <c r="UEJ164" s="3"/>
      <c r="UEK164" s="3"/>
      <c r="UEL164" s="3"/>
      <c r="UEM164" s="3"/>
      <c r="UEN164" s="3"/>
      <c r="UEO164" s="3"/>
      <c r="UEP164" s="3"/>
      <c r="UEQ164" s="3"/>
      <c r="UER164" s="3"/>
      <c r="UES164" s="3"/>
      <c r="UET164" s="3"/>
      <c r="UEU164" s="3"/>
      <c r="UEV164" s="3"/>
      <c r="UEW164" s="3"/>
      <c r="UEX164" s="3"/>
      <c r="UEY164" s="3"/>
      <c r="UEZ164" s="3"/>
      <c r="UFA164" s="3"/>
      <c r="UFB164" s="3"/>
      <c r="UFC164" s="3"/>
      <c r="UFD164" s="3"/>
      <c r="UFE164" s="3"/>
      <c r="UFF164" s="3"/>
      <c r="UFG164" s="3"/>
      <c r="UFH164" s="3"/>
      <c r="UFI164" s="3"/>
      <c r="UFJ164" s="3"/>
      <c r="UFK164" s="3"/>
      <c r="UFL164" s="3"/>
      <c r="UFM164" s="3"/>
      <c r="UFN164" s="3"/>
      <c r="UFO164" s="3"/>
      <c r="UFP164" s="3"/>
      <c r="UFQ164" s="3"/>
      <c r="UFR164" s="3"/>
      <c r="UFS164" s="3"/>
      <c r="UFT164" s="3"/>
      <c r="UFU164" s="3"/>
      <c r="UFV164" s="3"/>
      <c r="UFW164" s="3"/>
      <c r="UFX164" s="3"/>
      <c r="UFY164" s="3"/>
      <c r="UFZ164" s="3"/>
      <c r="UGA164" s="3"/>
      <c r="UGB164" s="3"/>
      <c r="UGC164" s="3"/>
      <c r="UGD164" s="3"/>
      <c r="UGE164" s="3"/>
      <c r="UGF164" s="3"/>
      <c r="UGG164" s="3"/>
      <c r="UGH164" s="3"/>
      <c r="UGI164" s="3"/>
      <c r="UGJ164" s="3"/>
      <c r="UGK164" s="3"/>
      <c r="UGL164" s="3"/>
      <c r="UGM164" s="3"/>
      <c r="UGN164" s="3"/>
      <c r="UGO164" s="3"/>
      <c r="UGP164" s="3"/>
      <c r="UGQ164" s="3"/>
      <c r="UGR164" s="3"/>
      <c r="UGS164" s="3"/>
      <c r="UGT164" s="3"/>
      <c r="UGU164" s="3"/>
      <c r="UGV164" s="3"/>
      <c r="UGW164" s="3"/>
      <c r="UGX164" s="3"/>
      <c r="UGY164" s="3"/>
      <c r="UGZ164" s="3"/>
      <c r="UHA164" s="3"/>
      <c r="UHB164" s="3"/>
      <c r="UHC164" s="3"/>
      <c r="UHD164" s="3"/>
      <c r="UHE164" s="3"/>
      <c r="UHF164" s="3"/>
      <c r="UHG164" s="3"/>
      <c r="UHH164" s="3"/>
      <c r="UHI164" s="3"/>
      <c r="UHJ164" s="3"/>
      <c r="UHK164" s="3"/>
      <c r="UHL164" s="3"/>
      <c r="UHM164" s="3"/>
      <c r="UHN164" s="3"/>
      <c r="UHO164" s="3"/>
      <c r="UHP164" s="3"/>
      <c r="UHQ164" s="3"/>
      <c r="UHR164" s="3"/>
      <c r="UHS164" s="3"/>
      <c r="UHT164" s="3"/>
      <c r="UHU164" s="3"/>
      <c r="UHV164" s="3"/>
      <c r="UHW164" s="3"/>
      <c r="UHX164" s="3"/>
      <c r="UHY164" s="3"/>
      <c r="UHZ164" s="3"/>
      <c r="UIA164" s="3"/>
      <c r="UIB164" s="3"/>
      <c r="UIC164" s="3"/>
      <c r="UID164" s="3"/>
      <c r="UIE164" s="3"/>
      <c r="UIF164" s="3"/>
      <c r="UIG164" s="3"/>
      <c r="UIH164" s="3"/>
      <c r="UII164" s="3"/>
      <c r="UIJ164" s="3"/>
      <c r="UIK164" s="3"/>
      <c r="UIL164" s="3"/>
      <c r="UIM164" s="3"/>
      <c r="UIN164" s="3"/>
      <c r="UIO164" s="3"/>
      <c r="UIP164" s="3"/>
      <c r="UIQ164" s="3"/>
      <c r="UIR164" s="3"/>
      <c r="UIS164" s="3"/>
      <c r="UIT164" s="3"/>
      <c r="UIU164" s="3"/>
      <c r="UIV164" s="3"/>
      <c r="UIW164" s="3"/>
      <c r="UIX164" s="3"/>
      <c r="UIY164" s="3"/>
      <c r="UIZ164" s="3"/>
      <c r="UJA164" s="3"/>
      <c r="UJB164" s="3"/>
      <c r="UJC164" s="3"/>
      <c r="UJD164" s="3"/>
      <c r="UJE164" s="3"/>
      <c r="UJF164" s="3"/>
      <c r="UJG164" s="3"/>
      <c r="UJH164" s="3"/>
      <c r="UJI164" s="3"/>
      <c r="UJJ164" s="3"/>
      <c r="UJK164" s="3"/>
      <c r="UJL164" s="3"/>
      <c r="UJM164" s="3"/>
      <c r="UJN164" s="3"/>
      <c r="UJO164" s="3"/>
      <c r="UJP164" s="3"/>
      <c r="UJQ164" s="3"/>
      <c r="UJR164" s="3"/>
      <c r="UJS164" s="3"/>
      <c r="UJT164" s="3"/>
      <c r="UJU164" s="3"/>
      <c r="UJV164" s="3"/>
      <c r="UJW164" s="3"/>
      <c r="UJX164" s="3"/>
      <c r="UJY164" s="3"/>
      <c r="UJZ164" s="3"/>
      <c r="UKA164" s="3"/>
      <c r="UKB164" s="3"/>
      <c r="UKC164" s="3"/>
      <c r="UKD164" s="3"/>
      <c r="UKE164" s="3"/>
      <c r="UKF164" s="3"/>
      <c r="UKG164" s="3"/>
      <c r="UKH164" s="3"/>
      <c r="UKI164" s="3"/>
      <c r="UKJ164" s="3"/>
      <c r="UKK164" s="3"/>
      <c r="UKL164" s="3"/>
      <c r="UKM164" s="3"/>
      <c r="UKN164" s="3"/>
      <c r="UKO164" s="3"/>
      <c r="UKP164" s="3"/>
      <c r="UKQ164" s="3"/>
      <c r="UKR164" s="3"/>
      <c r="UKS164" s="3"/>
      <c r="UKT164" s="3"/>
      <c r="UKU164" s="3"/>
      <c r="UKV164" s="3"/>
      <c r="UKW164" s="3"/>
      <c r="UKX164" s="3"/>
      <c r="UKY164" s="3"/>
      <c r="UKZ164" s="3"/>
      <c r="ULA164" s="3"/>
      <c r="ULB164" s="3"/>
      <c r="ULC164" s="3"/>
      <c r="ULD164" s="3"/>
      <c r="ULE164" s="3"/>
      <c r="ULF164" s="3"/>
      <c r="ULG164" s="3"/>
      <c r="ULH164" s="3"/>
      <c r="ULI164" s="3"/>
      <c r="ULJ164" s="3"/>
      <c r="ULK164" s="3"/>
      <c r="ULL164" s="3"/>
      <c r="ULM164" s="3"/>
      <c r="ULN164" s="3"/>
      <c r="ULO164" s="3"/>
      <c r="ULP164" s="3"/>
      <c r="ULQ164" s="3"/>
      <c r="ULR164" s="3"/>
      <c r="ULS164" s="3"/>
      <c r="ULT164" s="3"/>
      <c r="ULU164" s="3"/>
      <c r="ULV164" s="3"/>
      <c r="ULW164" s="3"/>
      <c r="ULX164" s="3"/>
      <c r="ULY164" s="3"/>
      <c r="ULZ164" s="3"/>
      <c r="UMA164" s="3"/>
      <c r="UMB164" s="3"/>
      <c r="UMC164" s="3"/>
      <c r="UMD164" s="3"/>
      <c r="UME164" s="3"/>
      <c r="UMF164" s="3"/>
      <c r="UMG164" s="3"/>
      <c r="UMH164" s="3"/>
      <c r="UMI164" s="3"/>
      <c r="UMJ164" s="3"/>
      <c r="UMK164" s="3"/>
      <c r="UML164" s="3"/>
      <c r="UMM164" s="3"/>
      <c r="UMN164" s="3"/>
      <c r="UMO164" s="3"/>
      <c r="UMP164" s="3"/>
      <c r="UMQ164" s="3"/>
      <c r="UMR164" s="3"/>
      <c r="UMS164" s="3"/>
      <c r="UMT164" s="3"/>
      <c r="UMU164" s="3"/>
      <c r="UMV164" s="3"/>
      <c r="UMW164" s="3"/>
      <c r="UMX164" s="3"/>
      <c r="UMY164" s="3"/>
      <c r="UMZ164" s="3"/>
      <c r="UNA164" s="3"/>
      <c r="UNB164" s="3"/>
      <c r="UNC164" s="3"/>
      <c r="UND164" s="3"/>
      <c r="UNE164" s="3"/>
      <c r="UNF164" s="3"/>
      <c r="UNG164" s="3"/>
      <c r="UNH164" s="3"/>
      <c r="UNI164" s="3"/>
      <c r="UNJ164" s="3"/>
      <c r="UNK164" s="3"/>
      <c r="UNL164" s="3"/>
      <c r="UNM164" s="3"/>
      <c r="UNN164" s="3"/>
      <c r="UNO164" s="3"/>
      <c r="UNP164" s="3"/>
      <c r="UNQ164" s="3"/>
      <c r="UNR164" s="3"/>
      <c r="UNS164" s="3"/>
      <c r="UNT164" s="3"/>
      <c r="UNU164" s="3"/>
      <c r="UNV164" s="3"/>
      <c r="UNW164" s="3"/>
      <c r="UNX164" s="3"/>
      <c r="UNY164" s="3"/>
      <c r="UNZ164" s="3"/>
      <c r="UOA164" s="3"/>
      <c r="UOB164" s="3"/>
      <c r="UOC164" s="3"/>
      <c r="UOD164" s="3"/>
      <c r="UOE164" s="3"/>
      <c r="UOF164" s="3"/>
      <c r="UOG164" s="3"/>
      <c r="UOH164" s="3"/>
      <c r="UOI164" s="3"/>
      <c r="UOJ164" s="3"/>
      <c r="UOK164" s="3"/>
      <c r="UOL164" s="3"/>
      <c r="UOM164" s="3"/>
      <c r="UON164" s="3"/>
      <c r="UOO164" s="3"/>
      <c r="UOP164" s="3"/>
      <c r="UOQ164" s="3"/>
      <c r="UOR164" s="3"/>
      <c r="UOS164" s="3"/>
      <c r="UOT164" s="3"/>
      <c r="UOU164" s="3"/>
      <c r="UOV164" s="3"/>
      <c r="UOW164" s="3"/>
      <c r="UOX164" s="3"/>
      <c r="UOY164" s="3"/>
      <c r="UOZ164" s="3"/>
      <c r="UPA164" s="3"/>
      <c r="UPB164" s="3"/>
      <c r="UPC164" s="3"/>
      <c r="UPD164" s="3"/>
      <c r="UPE164" s="3"/>
      <c r="UPF164" s="3"/>
      <c r="UPG164" s="3"/>
      <c r="UPH164" s="3"/>
      <c r="UPI164" s="3"/>
      <c r="UPJ164" s="3"/>
      <c r="UPK164" s="3"/>
      <c r="UPL164" s="3"/>
      <c r="UPM164" s="3"/>
      <c r="UPN164" s="3"/>
      <c r="UPO164" s="3"/>
      <c r="UPP164" s="3"/>
      <c r="UPQ164" s="3"/>
      <c r="UPR164" s="3"/>
      <c r="UPS164" s="3"/>
      <c r="UPT164" s="3"/>
      <c r="UPU164" s="3"/>
      <c r="UPV164" s="3"/>
      <c r="UPW164" s="3"/>
      <c r="UPX164" s="3"/>
      <c r="UPY164" s="3"/>
      <c r="UPZ164" s="3"/>
      <c r="UQA164" s="3"/>
      <c r="UQB164" s="3"/>
      <c r="UQC164" s="3"/>
      <c r="UQD164" s="3"/>
      <c r="UQE164" s="3"/>
      <c r="UQF164" s="3"/>
      <c r="UQG164" s="3"/>
      <c r="UQH164" s="3"/>
      <c r="UQI164" s="3"/>
      <c r="UQJ164" s="3"/>
      <c r="UQK164" s="3"/>
      <c r="UQL164" s="3"/>
      <c r="UQM164" s="3"/>
      <c r="UQN164" s="3"/>
      <c r="UQO164" s="3"/>
      <c r="UQP164" s="3"/>
      <c r="UQQ164" s="3"/>
      <c r="UQR164" s="3"/>
      <c r="UQS164" s="3"/>
      <c r="UQT164" s="3"/>
      <c r="UQU164" s="3"/>
      <c r="UQV164" s="3"/>
      <c r="UQW164" s="3"/>
      <c r="UQX164" s="3"/>
      <c r="UQY164" s="3"/>
      <c r="UQZ164" s="3"/>
      <c r="URA164" s="3"/>
      <c r="URB164" s="3"/>
      <c r="URC164" s="3"/>
      <c r="URD164" s="3"/>
      <c r="URE164" s="3"/>
      <c r="URF164" s="3"/>
      <c r="URG164" s="3"/>
      <c r="URH164" s="3"/>
      <c r="URI164" s="3"/>
      <c r="URJ164" s="3"/>
      <c r="URK164" s="3"/>
      <c r="URL164" s="3"/>
      <c r="URM164" s="3"/>
      <c r="URN164" s="3"/>
      <c r="URO164" s="3"/>
      <c r="URP164" s="3"/>
      <c r="URQ164" s="3"/>
      <c r="URR164" s="3"/>
      <c r="URS164" s="3"/>
      <c r="URT164" s="3"/>
      <c r="URU164" s="3"/>
      <c r="URV164" s="3"/>
      <c r="URW164" s="3"/>
      <c r="URX164" s="3"/>
      <c r="URY164" s="3"/>
      <c r="URZ164" s="3"/>
      <c r="USA164" s="3"/>
      <c r="USB164" s="3"/>
      <c r="USC164" s="3"/>
      <c r="USD164" s="3"/>
      <c r="USE164" s="3"/>
      <c r="USF164" s="3"/>
      <c r="USG164" s="3"/>
      <c r="USH164" s="3"/>
      <c r="USI164" s="3"/>
      <c r="USJ164" s="3"/>
      <c r="USK164" s="3"/>
      <c r="USL164" s="3"/>
      <c r="USM164" s="3"/>
      <c r="USN164" s="3"/>
      <c r="USO164" s="3"/>
      <c r="USP164" s="3"/>
      <c r="USQ164" s="3"/>
      <c r="USR164" s="3"/>
      <c r="USS164" s="3"/>
      <c r="UST164" s="3"/>
      <c r="USU164" s="3"/>
      <c r="USV164" s="3"/>
      <c r="USW164" s="3"/>
      <c r="USX164" s="3"/>
      <c r="USY164" s="3"/>
      <c r="USZ164" s="3"/>
      <c r="UTA164" s="3"/>
      <c r="UTB164" s="3"/>
      <c r="UTC164" s="3"/>
      <c r="UTD164" s="3"/>
      <c r="UTE164" s="3"/>
      <c r="UTF164" s="3"/>
      <c r="UTG164" s="3"/>
      <c r="UTH164" s="3"/>
      <c r="UTI164" s="3"/>
      <c r="UTJ164" s="3"/>
      <c r="UTK164" s="3"/>
      <c r="UTL164" s="3"/>
      <c r="UTM164" s="3"/>
      <c r="UTN164" s="3"/>
      <c r="UTO164" s="3"/>
      <c r="UTP164" s="3"/>
      <c r="UTQ164" s="3"/>
      <c r="UTR164" s="3"/>
      <c r="UTS164" s="3"/>
      <c r="UTT164" s="3"/>
      <c r="UTU164" s="3"/>
      <c r="UTV164" s="3"/>
      <c r="UTW164" s="3"/>
      <c r="UTX164" s="3"/>
      <c r="UTY164" s="3"/>
      <c r="UTZ164" s="3"/>
      <c r="UUA164" s="3"/>
      <c r="UUB164" s="3"/>
      <c r="UUC164" s="3"/>
      <c r="UUD164" s="3"/>
      <c r="UUE164" s="3"/>
      <c r="UUF164" s="3"/>
      <c r="UUG164" s="3"/>
      <c r="UUH164" s="3"/>
      <c r="UUI164" s="3"/>
      <c r="UUJ164" s="3"/>
      <c r="UUK164" s="3"/>
      <c r="UUL164" s="3"/>
      <c r="UUM164" s="3"/>
      <c r="UUN164" s="3"/>
      <c r="UUO164" s="3"/>
      <c r="UUP164" s="3"/>
      <c r="UUQ164" s="3"/>
      <c r="UUR164" s="3"/>
      <c r="UUS164" s="3"/>
      <c r="UUT164" s="3"/>
      <c r="UUU164" s="3"/>
      <c r="UUV164" s="3"/>
      <c r="UUW164" s="3"/>
      <c r="UUX164" s="3"/>
      <c r="UUY164" s="3"/>
      <c r="UUZ164" s="3"/>
      <c r="UVA164" s="3"/>
      <c r="UVB164" s="3"/>
      <c r="UVC164" s="3"/>
      <c r="UVD164" s="3"/>
      <c r="UVE164" s="3"/>
      <c r="UVF164" s="3"/>
      <c r="UVG164" s="3"/>
      <c r="UVH164" s="3"/>
      <c r="UVI164" s="3"/>
      <c r="UVJ164" s="3"/>
      <c r="UVK164" s="3"/>
      <c r="UVL164" s="3"/>
      <c r="UVM164" s="3"/>
      <c r="UVN164" s="3"/>
      <c r="UVO164" s="3"/>
      <c r="UVP164" s="3"/>
      <c r="UVQ164" s="3"/>
      <c r="UVR164" s="3"/>
      <c r="UVS164" s="3"/>
      <c r="UVT164" s="3"/>
      <c r="UVU164" s="3"/>
      <c r="UVV164" s="3"/>
      <c r="UVW164" s="3"/>
      <c r="UVX164" s="3"/>
      <c r="UVY164" s="3"/>
      <c r="UVZ164" s="3"/>
      <c r="UWA164" s="3"/>
      <c r="UWB164" s="3"/>
      <c r="UWC164" s="3"/>
      <c r="UWD164" s="3"/>
      <c r="UWE164" s="3"/>
      <c r="UWF164" s="3"/>
      <c r="UWG164" s="3"/>
      <c r="UWH164" s="3"/>
      <c r="UWI164" s="3"/>
      <c r="UWJ164" s="3"/>
      <c r="UWK164" s="3"/>
      <c r="UWL164" s="3"/>
      <c r="UWM164" s="3"/>
      <c r="UWN164" s="3"/>
      <c r="UWO164" s="3"/>
      <c r="UWP164" s="3"/>
      <c r="UWQ164" s="3"/>
      <c r="UWR164" s="3"/>
      <c r="UWS164" s="3"/>
      <c r="UWT164" s="3"/>
      <c r="UWU164" s="3"/>
      <c r="UWV164" s="3"/>
      <c r="UWW164" s="3"/>
      <c r="UWX164" s="3"/>
      <c r="UWY164" s="3"/>
      <c r="UWZ164" s="3"/>
      <c r="UXA164" s="3"/>
      <c r="UXB164" s="3"/>
      <c r="UXC164" s="3"/>
      <c r="UXD164" s="3"/>
      <c r="UXE164" s="3"/>
      <c r="UXF164" s="3"/>
      <c r="UXG164" s="3"/>
      <c r="UXH164" s="3"/>
      <c r="UXI164" s="3"/>
      <c r="UXJ164" s="3"/>
      <c r="UXK164" s="3"/>
      <c r="UXL164" s="3"/>
      <c r="UXM164" s="3"/>
      <c r="UXN164" s="3"/>
      <c r="UXO164" s="3"/>
      <c r="UXP164" s="3"/>
      <c r="UXQ164" s="3"/>
      <c r="UXR164" s="3"/>
      <c r="UXS164" s="3"/>
      <c r="UXT164" s="3"/>
      <c r="UXU164" s="3"/>
      <c r="UXV164" s="3"/>
      <c r="UXW164" s="3"/>
      <c r="UXX164" s="3"/>
      <c r="UXY164" s="3"/>
      <c r="UXZ164" s="3"/>
      <c r="UYA164" s="3"/>
      <c r="UYB164" s="3"/>
      <c r="UYC164" s="3"/>
      <c r="UYD164" s="3"/>
      <c r="UYE164" s="3"/>
      <c r="UYF164" s="3"/>
      <c r="UYG164" s="3"/>
      <c r="UYH164" s="3"/>
      <c r="UYI164" s="3"/>
      <c r="UYJ164" s="3"/>
      <c r="UYK164" s="3"/>
      <c r="UYL164" s="3"/>
      <c r="UYM164" s="3"/>
      <c r="UYN164" s="3"/>
      <c r="UYO164" s="3"/>
      <c r="UYP164" s="3"/>
      <c r="UYQ164" s="3"/>
      <c r="UYR164" s="3"/>
      <c r="UYS164" s="3"/>
      <c r="UYT164" s="3"/>
      <c r="UYU164" s="3"/>
      <c r="UYV164" s="3"/>
      <c r="UYW164" s="3"/>
      <c r="UYX164" s="3"/>
      <c r="UYY164" s="3"/>
      <c r="UYZ164" s="3"/>
      <c r="UZA164" s="3"/>
      <c r="UZB164" s="3"/>
      <c r="UZC164" s="3"/>
      <c r="UZD164" s="3"/>
      <c r="UZE164" s="3"/>
      <c r="UZF164" s="3"/>
      <c r="UZG164" s="3"/>
      <c r="UZH164" s="3"/>
      <c r="UZI164" s="3"/>
      <c r="UZJ164" s="3"/>
      <c r="UZK164" s="3"/>
      <c r="UZL164" s="3"/>
      <c r="UZM164" s="3"/>
      <c r="UZN164" s="3"/>
      <c r="UZO164" s="3"/>
      <c r="UZP164" s="3"/>
      <c r="UZQ164" s="3"/>
      <c r="UZR164" s="3"/>
      <c r="UZS164" s="3"/>
      <c r="UZT164" s="3"/>
      <c r="UZU164" s="3"/>
      <c r="UZV164" s="3"/>
      <c r="UZW164" s="3"/>
      <c r="UZX164" s="3"/>
      <c r="UZY164" s="3"/>
      <c r="UZZ164" s="3"/>
      <c r="VAA164" s="3"/>
      <c r="VAB164" s="3"/>
      <c r="VAC164" s="3"/>
      <c r="VAD164" s="3"/>
      <c r="VAE164" s="3"/>
      <c r="VAF164" s="3"/>
      <c r="VAG164" s="3"/>
      <c r="VAH164" s="3"/>
      <c r="VAI164" s="3"/>
      <c r="VAJ164" s="3"/>
      <c r="VAK164" s="3"/>
      <c r="VAL164" s="3"/>
      <c r="VAM164" s="3"/>
      <c r="VAN164" s="3"/>
      <c r="VAO164" s="3"/>
      <c r="VAP164" s="3"/>
      <c r="VAQ164" s="3"/>
      <c r="VAR164" s="3"/>
      <c r="VAS164" s="3"/>
      <c r="VAT164" s="3"/>
      <c r="VAU164" s="3"/>
      <c r="VAV164" s="3"/>
      <c r="VAW164" s="3"/>
      <c r="VAX164" s="3"/>
      <c r="VAY164" s="3"/>
      <c r="VAZ164" s="3"/>
      <c r="VBA164" s="3"/>
      <c r="VBB164" s="3"/>
      <c r="VBC164" s="3"/>
      <c r="VBD164" s="3"/>
      <c r="VBE164" s="3"/>
      <c r="VBF164" s="3"/>
      <c r="VBG164" s="3"/>
      <c r="VBH164" s="3"/>
      <c r="VBI164" s="3"/>
      <c r="VBJ164" s="3"/>
      <c r="VBK164" s="3"/>
      <c r="VBL164" s="3"/>
      <c r="VBM164" s="3"/>
      <c r="VBN164" s="3"/>
      <c r="VBO164" s="3"/>
      <c r="VBP164" s="3"/>
      <c r="VBQ164" s="3"/>
      <c r="VBR164" s="3"/>
      <c r="VBS164" s="3"/>
      <c r="VBT164" s="3"/>
      <c r="VBU164" s="3"/>
      <c r="VBV164" s="3"/>
      <c r="VBW164" s="3"/>
      <c r="VBX164" s="3"/>
      <c r="VBY164" s="3"/>
      <c r="VBZ164" s="3"/>
      <c r="VCA164" s="3"/>
      <c r="VCB164" s="3"/>
      <c r="VCC164" s="3"/>
      <c r="VCD164" s="3"/>
      <c r="VCE164" s="3"/>
      <c r="VCF164" s="3"/>
      <c r="VCG164" s="3"/>
      <c r="VCH164" s="3"/>
      <c r="VCI164" s="3"/>
      <c r="VCJ164" s="3"/>
      <c r="VCK164" s="3"/>
      <c r="VCL164" s="3"/>
      <c r="VCM164" s="3"/>
      <c r="VCN164" s="3"/>
      <c r="VCO164" s="3"/>
      <c r="VCP164" s="3"/>
      <c r="VCQ164" s="3"/>
      <c r="VCR164" s="3"/>
      <c r="VCS164" s="3"/>
      <c r="VCT164" s="3"/>
      <c r="VCU164" s="3"/>
      <c r="VCV164" s="3"/>
      <c r="VCW164" s="3"/>
      <c r="VCX164" s="3"/>
      <c r="VCY164" s="3"/>
      <c r="VCZ164" s="3"/>
      <c r="VDA164" s="3"/>
      <c r="VDB164" s="3"/>
      <c r="VDC164" s="3"/>
      <c r="VDD164" s="3"/>
      <c r="VDE164" s="3"/>
      <c r="VDF164" s="3"/>
      <c r="VDG164" s="3"/>
      <c r="VDH164" s="3"/>
      <c r="VDI164" s="3"/>
      <c r="VDJ164" s="3"/>
      <c r="VDK164" s="3"/>
      <c r="VDL164" s="3"/>
      <c r="VDM164" s="3"/>
      <c r="VDN164" s="3"/>
      <c r="VDO164" s="3"/>
      <c r="VDP164" s="3"/>
      <c r="VDQ164" s="3"/>
      <c r="VDR164" s="3"/>
      <c r="VDS164" s="3"/>
      <c r="VDT164" s="3"/>
      <c r="VDU164" s="3"/>
      <c r="VDV164" s="3"/>
      <c r="VDW164" s="3"/>
      <c r="VDX164" s="3"/>
      <c r="VDY164" s="3"/>
      <c r="VDZ164" s="3"/>
      <c r="VEA164" s="3"/>
      <c r="VEB164" s="3"/>
      <c r="VEC164" s="3"/>
      <c r="VED164" s="3"/>
      <c r="VEE164" s="3"/>
      <c r="VEF164" s="3"/>
      <c r="VEG164" s="3"/>
      <c r="VEH164" s="3"/>
      <c r="VEI164" s="3"/>
      <c r="VEJ164" s="3"/>
      <c r="VEK164" s="3"/>
      <c r="VEL164" s="3"/>
      <c r="VEM164" s="3"/>
      <c r="VEN164" s="3"/>
      <c r="VEO164" s="3"/>
      <c r="VEP164" s="3"/>
      <c r="VEQ164" s="3"/>
      <c r="VER164" s="3"/>
      <c r="VES164" s="3"/>
      <c r="VET164" s="3"/>
      <c r="VEU164" s="3"/>
      <c r="VEV164" s="3"/>
      <c r="VEW164" s="3"/>
      <c r="VEX164" s="3"/>
      <c r="VEY164" s="3"/>
      <c r="VEZ164" s="3"/>
      <c r="VFA164" s="3"/>
      <c r="VFB164" s="3"/>
      <c r="VFC164" s="3"/>
      <c r="VFD164" s="3"/>
      <c r="VFE164" s="3"/>
      <c r="VFF164" s="3"/>
      <c r="VFG164" s="3"/>
      <c r="VFH164" s="3"/>
      <c r="VFI164" s="3"/>
      <c r="VFJ164" s="3"/>
      <c r="VFK164" s="3"/>
      <c r="VFL164" s="3"/>
      <c r="VFM164" s="3"/>
      <c r="VFN164" s="3"/>
      <c r="VFO164" s="3"/>
      <c r="VFP164" s="3"/>
      <c r="VFQ164" s="3"/>
      <c r="VFR164" s="3"/>
      <c r="VFS164" s="3"/>
      <c r="VFT164" s="3"/>
      <c r="VFU164" s="3"/>
      <c r="VFV164" s="3"/>
      <c r="VFW164" s="3"/>
      <c r="VFX164" s="3"/>
      <c r="VFY164" s="3"/>
      <c r="VFZ164" s="3"/>
      <c r="VGA164" s="3"/>
      <c r="VGB164" s="3"/>
      <c r="VGC164" s="3"/>
      <c r="VGD164" s="3"/>
      <c r="VGE164" s="3"/>
      <c r="VGF164" s="3"/>
      <c r="VGG164" s="3"/>
      <c r="VGH164" s="3"/>
      <c r="VGI164" s="3"/>
      <c r="VGJ164" s="3"/>
      <c r="VGK164" s="3"/>
      <c r="VGL164" s="3"/>
      <c r="VGM164" s="3"/>
      <c r="VGN164" s="3"/>
      <c r="VGO164" s="3"/>
      <c r="VGP164" s="3"/>
      <c r="VGQ164" s="3"/>
      <c r="VGR164" s="3"/>
      <c r="VGS164" s="3"/>
      <c r="VGT164" s="3"/>
      <c r="VGU164" s="3"/>
      <c r="VGV164" s="3"/>
      <c r="VGW164" s="3"/>
      <c r="VGX164" s="3"/>
      <c r="VGY164" s="3"/>
      <c r="VGZ164" s="3"/>
      <c r="VHA164" s="3"/>
      <c r="VHB164" s="3"/>
      <c r="VHC164" s="3"/>
      <c r="VHD164" s="3"/>
      <c r="VHE164" s="3"/>
      <c r="VHF164" s="3"/>
      <c r="VHG164" s="3"/>
      <c r="VHH164" s="3"/>
      <c r="VHI164" s="3"/>
      <c r="VHJ164" s="3"/>
      <c r="VHK164" s="3"/>
      <c r="VHL164" s="3"/>
      <c r="VHM164" s="3"/>
      <c r="VHN164" s="3"/>
      <c r="VHO164" s="3"/>
      <c r="VHP164" s="3"/>
      <c r="VHQ164" s="3"/>
      <c r="VHR164" s="3"/>
      <c r="VHS164" s="3"/>
      <c r="VHT164" s="3"/>
      <c r="VHU164" s="3"/>
      <c r="VHV164" s="3"/>
      <c r="VHW164" s="3"/>
      <c r="VHX164" s="3"/>
      <c r="VHY164" s="3"/>
      <c r="VHZ164" s="3"/>
      <c r="VIA164" s="3"/>
      <c r="VIB164" s="3"/>
      <c r="VIC164" s="3"/>
      <c r="VID164" s="3"/>
      <c r="VIE164" s="3"/>
      <c r="VIF164" s="3"/>
      <c r="VIG164" s="3"/>
      <c r="VIH164" s="3"/>
      <c r="VII164" s="3"/>
      <c r="VIJ164" s="3"/>
      <c r="VIK164" s="3"/>
      <c r="VIL164" s="3"/>
      <c r="VIM164" s="3"/>
      <c r="VIN164" s="3"/>
      <c r="VIO164" s="3"/>
      <c r="VIP164" s="3"/>
      <c r="VIQ164" s="3"/>
      <c r="VIR164" s="3"/>
      <c r="VIS164" s="3"/>
      <c r="VIT164" s="3"/>
      <c r="VIU164" s="3"/>
      <c r="VIV164" s="3"/>
      <c r="VIW164" s="3"/>
      <c r="VIX164" s="3"/>
      <c r="VIY164" s="3"/>
      <c r="VIZ164" s="3"/>
      <c r="VJA164" s="3"/>
      <c r="VJB164" s="3"/>
      <c r="VJC164" s="3"/>
      <c r="VJD164" s="3"/>
      <c r="VJE164" s="3"/>
      <c r="VJF164" s="3"/>
      <c r="VJG164" s="3"/>
      <c r="VJH164" s="3"/>
      <c r="VJI164" s="3"/>
      <c r="VJJ164" s="3"/>
      <c r="VJK164" s="3"/>
      <c r="VJL164" s="3"/>
      <c r="VJM164" s="3"/>
      <c r="VJN164" s="3"/>
      <c r="VJO164" s="3"/>
      <c r="VJP164" s="3"/>
      <c r="VJQ164" s="3"/>
      <c r="VJR164" s="3"/>
      <c r="VJS164" s="3"/>
      <c r="VJT164" s="3"/>
      <c r="VJU164" s="3"/>
      <c r="VJV164" s="3"/>
      <c r="VJW164" s="3"/>
      <c r="VJX164" s="3"/>
      <c r="VJY164" s="3"/>
      <c r="VJZ164" s="3"/>
      <c r="VKA164" s="3"/>
      <c r="VKB164" s="3"/>
      <c r="VKC164" s="3"/>
      <c r="VKD164" s="3"/>
      <c r="VKE164" s="3"/>
      <c r="VKF164" s="3"/>
      <c r="VKG164" s="3"/>
      <c r="VKH164" s="3"/>
      <c r="VKI164" s="3"/>
      <c r="VKJ164" s="3"/>
      <c r="VKK164" s="3"/>
      <c r="VKL164" s="3"/>
      <c r="VKM164" s="3"/>
      <c r="VKN164" s="3"/>
      <c r="VKO164" s="3"/>
      <c r="VKP164" s="3"/>
      <c r="VKQ164" s="3"/>
      <c r="VKR164" s="3"/>
      <c r="VKS164" s="3"/>
      <c r="VKT164" s="3"/>
      <c r="VKU164" s="3"/>
      <c r="VKV164" s="3"/>
      <c r="VKW164" s="3"/>
      <c r="VKX164" s="3"/>
      <c r="VKY164" s="3"/>
      <c r="VKZ164" s="3"/>
      <c r="VLA164" s="3"/>
      <c r="VLB164" s="3"/>
      <c r="VLC164" s="3"/>
      <c r="VLD164" s="3"/>
      <c r="VLE164" s="3"/>
      <c r="VLF164" s="3"/>
      <c r="VLG164" s="3"/>
      <c r="VLH164" s="3"/>
      <c r="VLI164" s="3"/>
      <c r="VLJ164" s="3"/>
      <c r="VLK164" s="3"/>
      <c r="VLL164" s="3"/>
      <c r="VLM164" s="3"/>
      <c r="VLN164" s="3"/>
      <c r="VLO164" s="3"/>
      <c r="VLP164" s="3"/>
      <c r="VLQ164" s="3"/>
      <c r="VLR164" s="3"/>
      <c r="VLS164" s="3"/>
      <c r="VLT164" s="3"/>
      <c r="VLU164" s="3"/>
      <c r="VLV164" s="3"/>
      <c r="VLW164" s="3"/>
      <c r="VLX164" s="3"/>
      <c r="VLY164" s="3"/>
      <c r="VLZ164" s="3"/>
      <c r="VMA164" s="3"/>
      <c r="VMB164" s="3"/>
      <c r="VMC164" s="3"/>
      <c r="VMD164" s="3"/>
      <c r="VME164" s="3"/>
      <c r="VMF164" s="3"/>
      <c r="VMG164" s="3"/>
      <c r="VMH164" s="3"/>
      <c r="VMI164" s="3"/>
      <c r="VMJ164" s="3"/>
      <c r="VMK164" s="3"/>
      <c r="VML164" s="3"/>
      <c r="VMM164" s="3"/>
      <c r="VMN164" s="3"/>
      <c r="VMO164" s="3"/>
      <c r="VMP164" s="3"/>
      <c r="VMQ164" s="3"/>
      <c r="VMR164" s="3"/>
      <c r="VMS164" s="3"/>
      <c r="VMT164" s="3"/>
      <c r="VMU164" s="3"/>
      <c r="VMV164" s="3"/>
      <c r="VMW164" s="3"/>
      <c r="VMX164" s="3"/>
      <c r="VMY164" s="3"/>
      <c r="VMZ164" s="3"/>
      <c r="VNA164" s="3"/>
      <c r="VNB164" s="3"/>
      <c r="VNC164" s="3"/>
      <c r="VND164" s="3"/>
      <c r="VNE164" s="3"/>
      <c r="VNF164" s="3"/>
      <c r="VNG164" s="3"/>
      <c r="VNH164" s="3"/>
      <c r="VNI164" s="3"/>
      <c r="VNJ164" s="3"/>
      <c r="VNK164" s="3"/>
      <c r="VNL164" s="3"/>
      <c r="VNM164" s="3"/>
      <c r="VNN164" s="3"/>
      <c r="VNO164" s="3"/>
      <c r="VNP164" s="3"/>
      <c r="VNQ164" s="3"/>
      <c r="VNR164" s="3"/>
      <c r="VNS164" s="3"/>
      <c r="VNT164" s="3"/>
      <c r="VNU164" s="3"/>
      <c r="VNV164" s="3"/>
      <c r="VNW164" s="3"/>
      <c r="VNX164" s="3"/>
      <c r="VNY164" s="3"/>
      <c r="VNZ164" s="3"/>
      <c r="VOA164" s="3"/>
      <c r="VOB164" s="3"/>
      <c r="VOC164" s="3"/>
      <c r="VOD164" s="3"/>
      <c r="VOE164" s="3"/>
      <c r="VOF164" s="3"/>
      <c r="VOG164" s="3"/>
      <c r="VOH164" s="3"/>
      <c r="VOI164" s="3"/>
      <c r="VOJ164" s="3"/>
      <c r="VOK164" s="3"/>
      <c r="VOL164" s="3"/>
      <c r="VOM164" s="3"/>
      <c r="VON164" s="3"/>
      <c r="VOO164" s="3"/>
      <c r="VOP164" s="3"/>
      <c r="VOQ164" s="3"/>
      <c r="VOR164" s="3"/>
      <c r="VOS164" s="3"/>
      <c r="VOT164" s="3"/>
      <c r="VOU164" s="3"/>
      <c r="VOV164" s="3"/>
      <c r="VOW164" s="3"/>
      <c r="VOX164" s="3"/>
      <c r="VOY164" s="3"/>
      <c r="VOZ164" s="3"/>
      <c r="VPA164" s="3"/>
      <c r="VPB164" s="3"/>
      <c r="VPC164" s="3"/>
      <c r="VPD164" s="3"/>
      <c r="VPE164" s="3"/>
      <c r="VPF164" s="3"/>
      <c r="VPG164" s="3"/>
      <c r="VPH164" s="3"/>
      <c r="VPI164" s="3"/>
      <c r="VPJ164" s="3"/>
      <c r="VPK164" s="3"/>
      <c r="VPL164" s="3"/>
      <c r="VPM164" s="3"/>
      <c r="VPN164" s="3"/>
      <c r="VPO164" s="3"/>
      <c r="VPP164" s="3"/>
      <c r="VPQ164" s="3"/>
      <c r="VPR164" s="3"/>
      <c r="VPS164" s="3"/>
      <c r="VPT164" s="3"/>
      <c r="VPU164" s="3"/>
      <c r="VPV164" s="3"/>
      <c r="VPW164" s="3"/>
      <c r="VPX164" s="3"/>
      <c r="VPY164" s="3"/>
      <c r="VPZ164" s="3"/>
      <c r="VQA164" s="3"/>
      <c r="VQB164" s="3"/>
      <c r="VQC164" s="3"/>
      <c r="VQD164" s="3"/>
      <c r="VQE164" s="3"/>
      <c r="VQF164" s="3"/>
      <c r="VQG164" s="3"/>
      <c r="VQH164" s="3"/>
      <c r="VQI164" s="3"/>
      <c r="VQJ164" s="3"/>
      <c r="VQK164" s="3"/>
      <c r="VQL164" s="3"/>
      <c r="VQM164" s="3"/>
      <c r="VQN164" s="3"/>
      <c r="VQO164" s="3"/>
      <c r="VQP164" s="3"/>
      <c r="VQQ164" s="3"/>
      <c r="VQR164" s="3"/>
      <c r="VQS164" s="3"/>
      <c r="VQT164" s="3"/>
      <c r="VQU164" s="3"/>
      <c r="VQV164" s="3"/>
      <c r="VQW164" s="3"/>
      <c r="VQX164" s="3"/>
      <c r="VQY164" s="3"/>
      <c r="VQZ164" s="3"/>
      <c r="VRA164" s="3"/>
      <c r="VRB164" s="3"/>
      <c r="VRC164" s="3"/>
      <c r="VRD164" s="3"/>
      <c r="VRE164" s="3"/>
      <c r="VRF164" s="3"/>
      <c r="VRG164" s="3"/>
      <c r="VRH164" s="3"/>
      <c r="VRI164" s="3"/>
      <c r="VRJ164" s="3"/>
      <c r="VRK164" s="3"/>
      <c r="VRL164" s="3"/>
      <c r="VRM164" s="3"/>
      <c r="VRN164" s="3"/>
      <c r="VRO164" s="3"/>
      <c r="VRP164" s="3"/>
      <c r="VRQ164" s="3"/>
      <c r="VRR164" s="3"/>
      <c r="VRS164" s="3"/>
      <c r="VRT164" s="3"/>
      <c r="VRU164" s="3"/>
      <c r="VRV164" s="3"/>
      <c r="VRW164" s="3"/>
      <c r="VRX164" s="3"/>
      <c r="VRY164" s="3"/>
      <c r="VRZ164" s="3"/>
      <c r="VSA164" s="3"/>
      <c r="VSB164" s="3"/>
      <c r="VSC164" s="3"/>
      <c r="VSD164" s="3"/>
      <c r="VSE164" s="3"/>
      <c r="VSF164" s="3"/>
      <c r="VSG164" s="3"/>
      <c r="VSH164" s="3"/>
      <c r="VSI164" s="3"/>
      <c r="VSJ164" s="3"/>
      <c r="VSK164" s="3"/>
      <c r="VSL164" s="3"/>
      <c r="VSM164" s="3"/>
      <c r="VSN164" s="3"/>
      <c r="VSO164" s="3"/>
      <c r="VSP164" s="3"/>
      <c r="VSQ164" s="3"/>
      <c r="VSR164" s="3"/>
      <c r="VSS164" s="3"/>
      <c r="VST164" s="3"/>
      <c r="VSU164" s="3"/>
      <c r="VSV164" s="3"/>
      <c r="VSW164" s="3"/>
      <c r="VSX164" s="3"/>
      <c r="VSY164" s="3"/>
      <c r="VSZ164" s="3"/>
      <c r="VTA164" s="3"/>
      <c r="VTB164" s="3"/>
      <c r="VTC164" s="3"/>
      <c r="VTD164" s="3"/>
      <c r="VTE164" s="3"/>
      <c r="VTF164" s="3"/>
      <c r="VTG164" s="3"/>
      <c r="VTH164" s="3"/>
      <c r="VTI164" s="3"/>
      <c r="VTJ164" s="3"/>
      <c r="VTK164" s="3"/>
      <c r="VTL164" s="3"/>
      <c r="VTM164" s="3"/>
      <c r="VTN164" s="3"/>
      <c r="VTO164" s="3"/>
      <c r="VTP164" s="3"/>
      <c r="VTQ164" s="3"/>
      <c r="VTR164" s="3"/>
      <c r="VTS164" s="3"/>
      <c r="VTT164" s="3"/>
      <c r="VTU164" s="3"/>
      <c r="VTV164" s="3"/>
      <c r="VTW164" s="3"/>
      <c r="VTX164" s="3"/>
      <c r="VTY164" s="3"/>
      <c r="VTZ164" s="3"/>
      <c r="VUA164" s="3"/>
      <c r="VUB164" s="3"/>
      <c r="VUC164" s="3"/>
      <c r="VUD164" s="3"/>
      <c r="VUE164" s="3"/>
      <c r="VUF164" s="3"/>
      <c r="VUG164" s="3"/>
      <c r="VUH164" s="3"/>
      <c r="VUI164" s="3"/>
      <c r="VUJ164" s="3"/>
      <c r="VUK164" s="3"/>
      <c r="VUL164" s="3"/>
      <c r="VUM164" s="3"/>
      <c r="VUN164" s="3"/>
      <c r="VUO164" s="3"/>
      <c r="VUP164" s="3"/>
      <c r="VUQ164" s="3"/>
      <c r="VUR164" s="3"/>
      <c r="VUS164" s="3"/>
      <c r="VUT164" s="3"/>
      <c r="VUU164" s="3"/>
      <c r="VUV164" s="3"/>
      <c r="VUW164" s="3"/>
      <c r="VUX164" s="3"/>
      <c r="VUY164" s="3"/>
      <c r="VUZ164" s="3"/>
      <c r="VVA164" s="3"/>
      <c r="VVB164" s="3"/>
      <c r="VVC164" s="3"/>
      <c r="VVD164" s="3"/>
      <c r="VVE164" s="3"/>
      <c r="VVF164" s="3"/>
      <c r="VVG164" s="3"/>
      <c r="VVH164" s="3"/>
      <c r="VVI164" s="3"/>
      <c r="VVJ164" s="3"/>
      <c r="VVK164" s="3"/>
      <c r="VVL164" s="3"/>
      <c r="VVM164" s="3"/>
      <c r="VVN164" s="3"/>
      <c r="VVO164" s="3"/>
      <c r="VVP164" s="3"/>
      <c r="VVQ164" s="3"/>
      <c r="VVR164" s="3"/>
      <c r="VVS164" s="3"/>
      <c r="VVT164" s="3"/>
      <c r="VVU164" s="3"/>
      <c r="VVV164" s="3"/>
      <c r="VVW164" s="3"/>
      <c r="VVX164" s="3"/>
      <c r="VVY164" s="3"/>
      <c r="VVZ164" s="3"/>
      <c r="VWA164" s="3"/>
      <c r="VWB164" s="3"/>
      <c r="VWC164" s="3"/>
      <c r="VWD164" s="3"/>
      <c r="VWE164" s="3"/>
      <c r="VWF164" s="3"/>
      <c r="VWG164" s="3"/>
      <c r="VWH164" s="3"/>
      <c r="VWI164" s="3"/>
      <c r="VWJ164" s="3"/>
      <c r="VWK164" s="3"/>
      <c r="VWL164" s="3"/>
      <c r="VWM164" s="3"/>
      <c r="VWN164" s="3"/>
      <c r="VWO164" s="3"/>
      <c r="VWP164" s="3"/>
      <c r="VWQ164" s="3"/>
      <c r="VWR164" s="3"/>
      <c r="VWS164" s="3"/>
      <c r="VWT164" s="3"/>
      <c r="VWU164" s="3"/>
      <c r="VWV164" s="3"/>
      <c r="VWW164" s="3"/>
      <c r="VWX164" s="3"/>
      <c r="VWY164" s="3"/>
      <c r="VWZ164" s="3"/>
      <c r="VXA164" s="3"/>
      <c r="VXB164" s="3"/>
      <c r="VXC164" s="3"/>
      <c r="VXD164" s="3"/>
      <c r="VXE164" s="3"/>
      <c r="VXF164" s="3"/>
      <c r="VXG164" s="3"/>
      <c r="VXH164" s="3"/>
      <c r="VXI164" s="3"/>
      <c r="VXJ164" s="3"/>
      <c r="VXK164" s="3"/>
      <c r="VXL164" s="3"/>
      <c r="VXM164" s="3"/>
      <c r="VXN164" s="3"/>
      <c r="VXO164" s="3"/>
      <c r="VXP164" s="3"/>
      <c r="VXQ164" s="3"/>
      <c r="VXR164" s="3"/>
      <c r="VXS164" s="3"/>
      <c r="VXT164" s="3"/>
      <c r="VXU164" s="3"/>
      <c r="VXV164" s="3"/>
      <c r="VXW164" s="3"/>
      <c r="VXX164" s="3"/>
      <c r="VXY164" s="3"/>
      <c r="VXZ164" s="3"/>
      <c r="VYA164" s="3"/>
      <c r="VYB164" s="3"/>
      <c r="VYC164" s="3"/>
      <c r="VYD164" s="3"/>
      <c r="VYE164" s="3"/>
      <c r="VYF164" s="3"/>
      <c r="VYG164" s="3"/>
      <c r="VYH164" s="3"/>
      <c r="VYI164" s="3"/>
      <c r="VYJ164" s="3"/>
      <c r="VYK164" s="3"/>
      <c r="VYL164" s="3"/>
      <c r="VYM164" s="3"/>
      <c r="VYN164" s="3"/>
      <c r="VYO164" s="3"/>
      <c r="VYP164" s="3"/>
      <c r="VYQ164" s="3"/>
      <c r="VYR164" s="3"/>
      <c r="VYS164" s="3"/>
      <c r="VYT164" s="3"/>
      <c r="VYU164" s="3"/>
      <c r="VYV164" s="3"/>
      <c r="VYW164" s="3"/>
      <c r="VYX164" s="3"/>
      <c r="VYY164" s="3"/>
      <c r="VYZ164" s="3"/>
      <c r="VZA164" s="3"/>
      <c r="VZB164" s="3"/>
      <c r="VZC164" s="3"/>
      <c r="VZD164" s="3"/>
      <c r="VZE164" s="3"/>
      <c r="VZF164" s="3"/>
      <c r="VZG164" s="3"/>
      <c r="VZH164" s="3"/>
      <c r="VZI164" s="3"/>
      <c r="VZJ164" s="3"/>
      <c r="VZK164" s="3"/>
      <c r="VZL164" s="3"/>
      <c r="VZM164" s="3"/>
      <c r="VZN164" s="3"/>
      <c r="VZO164" s="3"/>
      <c r="VZP164" s="3"/>
      <c r="VZQ164" s="3"/>
      <c r="VZR164" s="3"/>
      <c r="VZS164" s="3"/>
      <c r="VZT164" s="3"/>
      <c r="VZU164" s="3"/>
      <c r="VZV164" s="3"/>
      <c r="VZW164" s="3"/>
      <c r="VZX164" s="3"/>
      <c r="VZY164" s="3"/>
      <c r="VZZ164" s="3"/>
      <c r="WAA164" s="3"/>
      <c r="WAB164" s="3"/>
      <c r="WAC164" s="3"/>
      <c r="WAD164" s="3"/>
      <c r="WAE164" s="3"/>
      <c r="WAF164" s="3"/>
      <c r="WAG164" s="3"/>
      <c r="WAH164" s="3"/>
      <c r="WAI164" s="3"/>
      <c r="WAJ164" s="3"/>
      <c r="WAK164" s="3"/>
      <c r="WAL164" s="3"/>
      <c r="WAM164" s="3"/>
      <c r="WAN164" s="3"/>
      <c r="WAO164" s="3"/>
      <c r="WAP164" s="3"/>
      <c r="WAQ164" s="3"/>
      <c r="WAR164" s="3"/>
      <c r="WAS164" s="3"/>
      <c r="WAT164" s="3"/>
      <c r="WAU164" s="3"/>
      <c r="WAV164" s="3"/>
      <c r="WAW164" s="3"/>
      <c r="WAX164" s="3"/>
      <c r="WAY164" s="3"/>
      <c r="WAZ164" s="3"/>
      <c r="WBA164" s="3"/>
      <c r="WBB164" s="3"/>
      <c r="WBC164" s="3"/>
      <c r="WBD164" s="3"/>
      <c r="WBE164" s="3"/>
      <c r="WBF164" s="3"/>
      <c r="WBG164" s="3"/>
      <c r="WBH164" s="3"/>
      <c r="WBI164" s="3"/>
      <c r="WBJ164" s="3"/>
      <c r="WBK164" s="3"/>
      <c r="WBL164" s="3"/>
      <c r="WBM164" s="3"/>
      <c r="WBN164" s="3"/>
      <c r="WBO164" s="3"/>
      <c r="WBP164" s="3"/>
      <c r="WBQ164" s="3"/>
      <c r="WBR164" s="3"/>
      <c r="WBS164" s="3"/>
      <c r="WBT164" s="3"/>
      <c r="WBU164" s="3"/>
      <c r="WBV164" s="3"/>
      <c r="WBW164" s="3"/>
      <c r="WBX164" s="3"/>
      <c r="WBY164" s="3"/>
      <c r="WBZ164" s="3"/>
      <c r="WCA164" s="3"/>
      <c r="WCB164" s="3"/>
      <c r="WCC164" s="3"/>
      <c r="WCD164" s="3"/>
      <c r="WCE164" s="3"/>
      <c r="WCF164" s="3"/>
      <c r="WCG164" s="3"/>
      <c r="WCH164" s="3"/>
      <c r="WCI164" s="3"/>
      <c r="WCJ164" s="3"/>
      <c r="WCK164" s="3"/>
      <c r="WCL164" s="3"/>
      <c r="WCM164" s="3"/>
      <c r="WCN164" s="3"/>
      <c r="WCO164" s="3"/>
      <c r="WCP164" s="3"/>
      <c r="WCQ164" s="3"/>
      <c r="WCR164" s="3"/>
      <c r="WCS164" s="3"/>
      <c r="WCT164" s="3"/>
      <c r="WCU164" s="3"/>
      <c r="WCV164" s="3"/>
      <c r="WCW164" s="3"/>
      <c r="WCX164" s="3"/>
      <c r="WCY164" s="3"/>
      <c r="WCZ164" s="3"/>
      <c r="WDA164" s="3"/>
      <c r="WDB164" s="3"/>
      <c r="WDC164" s="3"/>
      <c r="WDD164" s="3"/>
      <c r="WDE164" s="3"/>
      <c r="WDF164" s="3"/>
      <c r="WDG164" s="3"/>
      <c r="WDH164" s="3"/>
      <c r="WDI164" s="3"/>
      <c r="WDJ164" s="3"/>
      <c r="WDK164" s="3"/>
      <c r="WDL164" s="3"/>
      <c r="WDM164" s="3"/>
      <c r="WDN164" s="3"/>
      <c r="WDO164" s="3"/>
      <c r="WDP164" s="3"/>
      <c r="WDQ164" s="3"/>
      <c r="WDR164" s="3"/>
      <c r="WDS164" s="3"/>
      <c r="WDT164" s="3"/>
      <c r="WDU164" s="3"/>
      <c r="WDV164" s="3"/>
      <c r="WDW164" s="3"/>
      <c r="WDX164" s="3"/>
      <c r="WDY164" s="3"/>
      <c r="WDZ164" s="3"/>
      <c r="WEA164" s="3"/>
      <c r="WEB164" s="3"/>
      <c r="WEC164" s="3"/>
      <c r="WED164" s="3"/>
      <c r="WEE164" s="3"/>
      <c r="WEF164" s="3"/>
      <c r="WEG164" s="3"/>
      <c r="WEH164" s="3"/>
      <c r="WEI164" s="3"/>
      <c r="WEJ164" s="3"/>
      <c r="WEK164" s="3"/>
      <c r="WEL164" s="3"/>
      <c r="WEM164" s="3"/>
      <c r="WEN164" s="3"/>
      <c r="WEO164" s="3"/>
      <c r="WEP164" s="3"/>
      <c r="WEQ164" s="3"/>
      <c r="WER164" s="3"/>
      <c r="WES164" s="3"/>
      <c r="WET164" s="3"/>
      <c r="WEU164" s="3"/>
      <c r="WEV164" s="3"/>
      <c r="WEW164" s="3"/>
      <c r="WEX164" s="3"/>
      <c r="WEY164" s="3"/>
      <c r="WEZ164" s="3"/>
      <c r="WFA164" s="3"/>
      <c r="WFB164" s="3"/>
      <c r="WFC164" s="3"/>
      <c r="WFD164" s="3"/>
      <c r="WFE164" s="3"/>
      <c r="WFF164" s="3"/>
      <c r="WFG164" s="3"/>
      <c r="WFH164" s="3"/>
      <c r="WFI164" s="3"/>
      <c r="WFJ164" s="3"/>
      <c r="WFK164" s="3"/>
      <c r="WFL164" s="3"/>
      <c r="WFM164" s="3"/>
      <c r="WFN164" s="3"/>
      <c r="WFO164" s="3"/>
      <c r="WFP164" s="3"/>
      <c r="WFQ164" s="3"/>
      <c r="WFR164" s="3"/>
      <c r="WFS164" s="3"/>
      <c r="WFT164" s="3"/>
      <c r="WFU164" s="3"/>
      <c r="WFV164" s="3"/>
      <c r="WFW164" s="3"/>
      <c r="WFX164" s="3"/>
      <c r="WFY164" s="3"/>
      <c r="WFZ164" s="3"/>
      <c r="WGA164" s="3"/>
      <c r="WGB164" s="3"/>
      <c r="WGC164" s="3"/>
      <c r="WGD164" s="3"/>
      <c r="WGE164" s="3"/>
      <c r="WGF164" s="3"/>
      <c r="WGG164" s="3"/>
      <c r="WGH164" s="3"/>
      <c r="WGI164" s="3"/>
      <c r="WGJ164" s="3"/>
      <c r="WGK164" s="3"/>
      <c r="WGL164" s="3"/>
      <c r="WGM164" s="3"/>
      <c r="WGN164" s="3"/>
      <c r="WGO164" s="3"/>
      <c r="WGP164" s="3"/>
      <c r="WGQ164" s="3"/>
      <c r="WGR164" s="3"/>
      <c r="WGS164" s="3"/>
      <c r="WGT164" s="3"/>
      <c r="WGU164" s="3"/>
      <c r="WGV164" s="3"/>
      <c r="WGW164" s="3"/>
      <c r="WGX164" s="3"/>
      <c r="WGY164" s="3"/>
      <c r="WGZ164" s="3"/>
      <c r="WHA164" s="3"/>
      <c r="WHB164" s="3"/>
      <c r="WHC164" s="3"/>
      <c r="WHD164" s="3"/>
      <c r="WHE164" s="3"/>
      <c r="WHF164" s="3"/>
      <c r="WHG164" s="3"/>
      <c r="WHH164" s="3"/>
      <c r="WHI164" s="3"/>
      <c r="WHJ164" s="3"/>
      <c r="WHK164" s="3"/>
      <c r="WHL164" s="3"/>
      <c r="WHM164" s="3"/>
      <c r="WHN164" s="3"/>
      <c r="WHO164" s="3"/>
      <c r="WHP164" s="3"/>
      <c r="WHQ164" s="3"/>
      <c r="WHR164" s="3"/>
      <c r="WHS164" s="3"/>
      <c r="WHT164" s="3"/>
      <c r="WHU164" s="3"/>
      <c r="WHV164" s="3"/>
      <c r="WHW164" s="3"/>
      <c r="WHX164" s="3"/>
      <c r="WHY164" s="3"/>
      <c r="WHZ164" s="3"/>
      <c r="WIA164" s="3"/>
      <c r="WIB164" s="3"/>
      <c r="WIC164" s="3"/>
      <c r="WID164" s="3"/>
      <c r="WIE164" s="3"/>
      <c r="WIF164" s="3"/>
      <c r="WIG164" s="3"/>
      <c r="WIH164" s="3"/>
      <c r="WII164" s="3"/>
      <c r="WIJ164" s="3"/>
      <c r="WIK164" s="3"/>
      <c r="WIL164" s="3"/>
      <c r="WIM164" s="3"/>
      <c r="WIN164" s="3"/>
      <c r="WIO164" s="3"/>
      <c r="WIP164" s="3"/>
      <c r="WIQ164" s="3"/>
      <c r="WIR164" s="3"/>
      <c r="WIS164" s="3"/>
      <c r="WIT164" s="3"/>
      <c r="WIU164" s="3"/>
      <c r="WIV164" s="3"/>
      <c r="WIW164" s="3"/>
      <c r="WIX164" s="3"/>
      <c r="WIY164" s="3"/>
      <c r="WIZ164" s="3"/>
      <c r="WJA164" s="3"/>
      <c r="WJB164" s="3"/>
      <c r="WJC164" s="3"/>
      <c r="WJD164" s="3"/>
      <c r="WJE164" s="3"/>
      <c r="WJF164" s="3"/>
      <c r="WJG164" s="3"/>
      <c r="WJH164" s="3"/>
      <c r="WJI164" s="3"/>
      <c r="WJJ164" s="3"/>
      <c r="WJK164" s="3"/>
      <c r="WJL164" s="3"/>
      <c r="WJM164" s="3"/>
      <c r="WJN164" s="3"/>
      <c r="WJO164" s="3"/>
      <c r="WJP164" s="3"/>
      <c r="WJQ164" s="3"/>
      <c r="WJR164" s="3"/>
      <c r="WJS164" s="3"/>
      <c r="WJT164" s="3"/>
      <c r="WJU164" s="3"/>
      <c r="WJV164" s="3"/>
      <c r="WJW164" s="3"/>
      <c r="WJX164" s="3"/>
      <c r="WJY164" s="3"/>
      <c r="WJZ164" s="3"/>
      <c r="WKA164" s="3"/>
      <c r="WKB164" s="3"/>
      <c r="WKC164" s="3"/>
      <c r="WKD164" s="3"/>
      <c r="WKE164" s="3"/>
      <c r="WKF164" s="3"/>
      <c r="WKG164" s="3"/>
      <c r="WKH164" s="3"/>
      <c r="WKI164" s="3"/>
      <c r="WKJ164" s="3"/>
      <c r="WKK164" s="3"/>
      <c r="WKL164" s="3"/>
      <c r="WKM164" s="3"/>
      <c r="WKN164" s="3"/>
      <c r="WKO164" s="3"/>
      <c r="WKP164" s="3"/>
      <c r="WKQ164" s="3"/>
      <c r="WKR164" s="3"/>
      <c r="WKS164" s="3"/>
      <c r="WKT164" s="3"/>
      <c r="WKU164" s="3"/>
      <c r="WKV164" s="3"/>
      <c r="WKW164" s="3"/>
      <c r="WKX164" s="3"/>
      <c r="WKY164" s="3"/>
      <c r="WKZ164" s="3"/>
      <c r="WLA164" s="3"/>
      <c r="WLB164" s="3"/>
      <c r="WLC164" s="3"/>
      <c r="WLD164" s="3"/>
      <c r="WLE164" s="3"/>
      <c r="WLF164" s="3"/>
      <c r="WLG164" s="3"/>
      <c r="WLH164" s="3"/>
      <c r="WLI164" s="3"/>
      <c r="WLJ164" s="3"/>
      <c r="WLK164" s="3"/>
      <c r="WLL164" s="3"/>
      <c r="WLM164" s="3"/>
      <c r="WLN164" s="3"/>
      <c r="WLO164" s="3"/>
      <c r="WLP164" s="3"/>
      <c r="WLQ164" s="3"/>
      <c r="WLR164" s="3"/>
      <c r="WLS164" s="3"/>
      <c r="WLT164" s="3"/>
      <c r="WLU164" s="3"/>
      <c r="WLV164" s="3"/>
      <c r="WLW164" s="3"/>
      <c r="WLX164" s="3"/>
      <c r="WLY164" s="3"/>
      <c r="WLZ164" s="3"/>
      <c r="WMA164" s="3"/>
      <c r="WMB164" s="3"/>
      <c r="WMC164" s="3"/>
      <c r="WMD164" s="3"/>
      <c r="WME164" s="3"/>
      <c r="WMF164" s="3"/>
      <c r="WMG164" s="3"/>
      <c r="WMH164" s="3"/>
      <c r="WMI164" s="3"/>
      <c r="WMJ164" s="3"/>
      <c r="WMK164" s="3"/>
      <c r="WML164" s="3"/>
      <c r="WMM164" s="3"/>
      <c r="WMN164" s="3"/>
      <c r="WMO164" s="3"/>
      <c r="WMP164" s="3"/>
      <c r="WMQ164" s="3"/>
      <c r="WMR164" s="3"/>
      <c r="WMS164" s="3"/>
      <c r="WMT164" s="3"/>
      <c r="WMU164" s="3"/>
      <c r="WMV164" s="3"/>
      <c r="WMW164" s="3"/>
      <c r="WMX164" s="3"/>
      <c r="WMY164" s="3"/>
      <c r="WMZ164" s="3"/>
      <c r="WNA164" s="3"/>
      <c r="WNB164" s="3"/>
      <c r="WNC164" s="3"/>
      <c r="WND164" s="3"/>
      <c r="WNE164" s="3"/>
      <c r="WNF164" s="3"/>
      <c r="WNG164" s="3"/>
      <c r="WNH164" s="3"/>
      <c r="WNI164" s="3"/>
      <c r="WNJ164" s="3"/>
      <c r="WNK164" s="3"/>
      <c r="WNL164" s="3"/>
      <c r="WNM164" s="3"/>
      <c r="WNN164" s="3"/>
      <c r="WNO164" s="3"/>
      <c r="WNP164" s="3"/>
      <c r="WNQ164" s="3"/>
      <c r="WNR164" s="3"/>
      <c r="WNS164" s="3"/>
      <c r="WNT164" s="3"/>
      <c r="WNU164" s="3"/>
      <c r="WNV164" s="3"/>
      <c r="WNW164" s="3"/>
      <c r="WNX164" s="3"/>
      <c r="WNY164" s="3"/>
      <c r="WNZ164" s="3"/>
      <c r="WOA164" s="3"/>
      <c r="WOB164" s="3"/>
      <c r="WOC164" s="3"/>
      <c r="WOD164" s="3"/>
      <c r="WOE164" s="3"/>
      <c r="WOF164" s="3"/>
      <c r="WOG164" s="3"/>
      <c r="WOH164" s="3"/>
      <c r="WOI164" s="3"/>
      <c r="WOJ164" s="3"/>
      <c r="WOK164" s="3"/>
      <c r="WOL164" s="3"/>
      <c r="WOM164" s="3"/>
      <c r="WON164" s="3"/>
      <c r="WOO164" s="3"/>
      <c r="WOP164" s="3"/>
      <c r="WOQ164" s="3"/>
      <c r="WOR164" s="3"/>
      <c r="WOS164" s="3"/>
      <c r="WOT164" s="3"/>
      <c r="WOU164" s="3"/>
      <c r="WOV164" s="3"/>
      <c r="WOW164" s="3"/>
      <c r="WOX164" s="3"/>
      <c r="WOY164" s="3"/>
      <c r="WOZ164" s="3"/>
      <c r="WPA164" s="3"/>
      <c r="WPB164" s="3"/>
      <c r="WPC164" s="3"/>
      <c r="WPD164" s="3"/>
      <c r="WPE164" s="3"/>
      <c r="WPF164" s="3"/>
      <c r="WPG164" s="3"/>
      <c r="WPH164" s="3"/>
      <c r="WPI164" s="3"/>
      <c r="WPJ164" s="3"/>
      <c r="WPK164" s="3"/>
      <c r="WPL164" s="3"/>
      <c r="WPM164" s="3"/>
      <c r="WPN164" s="3"/>
      <c r="WPO164" s="3"/>
      <c r="WPP164" s="3"/>
      <c r="WPQ164" s="3"/>
      <c r="WPR164" s="3"/>
      <c r="WPS164" s="3"/>
      <c r="WPT164" s="3"/>
      <c r="WPU164" s="3"/>
      <c r="WPV164" s="3"/>
      <c r="WPW164" s="3"/>
      <c r="WPX164" s="3"/>
      <c r="WPY164" s="3"/>
      <c r="WPZ164" s="3"/>
      <c r="WQA164" s="3"/>
      <c r="WQB164" s="3"/>
      <c r="WQC164" s="3"/>
      <c r="WQD164" s="3"/>
      <c r="WQE164" s="3"/>
      <c r="WQF164" s="3"/>
      <c r="WQG164" s="3"/>
      <c r="WQH164" s="3"/>
      <c r="WQI164" s="3"/>
      <c r="WQJ164" s="3"/>
      <c r="WQK164" s="3"/>
      <c r="WQL164" s="3"/>
      <c r="WQM164" s="3"/>
      <c r="WQN164" s="3"/>
      <c r="WQO164" s="3"/>
      <c r="WQP164" s="3"/>
      <c r="WQQ164" s="3"/>
      <c r="WQR164" s="3"/>
      <c r="WQS164" s="3"/>
      <c r="WQT164" s="3"/>
      <c r="WQU164" s="3"/>
      <c r="WQV164" s="3"/>
      <c r="WQW164" s="3"/>
      <c r="WQX164" s="3"/>
      <c r="WQY164" s="3"/>
      <c r="WQZ164" s="3"/>
      <c r="WRA164" s="3"/>
      <c r="WRB164" s="3"/>
      <c r="WRC164" s="3"/>
      <c r="WRD164" s="3"/>
      <c r="WRE164" s="3"/>
      <c r="WRF164" s="3"/>
      <c r="WRG164" s="3"/>
      <c r="WRH164" s="3"/>
      <c r="WRI164" s="3"/>
      <c r="WRJ164" s="3"/>
      <c r="WRK164" s="3"/>
      <c r="WRL164" s="3"/>
      <c r="WRM164" s="3"/>
      <c r="WRN164" s="3"/>
      <c r="WRO164" s="3"/>
      <c r="WRP164" s="3"/>
      <c r="WRQ164" s="3"/>
      <c r="WRR164" s="3"/>
      <c r="WRS164" s="3"/>
      <c r="WRT164" s="3"/>
      <c r="WRU164" s="3"/>
      <c r="WRV164" s="3"/>
      <c r="WRW164" s="3"/>
      <c r="WRX164" s="3"/>
      <c r="WRY164" s="3"/>
      <c r="WRZ164" s="3"/>
      <c r="WSA164" s="3"/>
      <c r="WSB164" s="3"/>
      <c r="WSC164" s="3"/>
      <c r="WSD164" s="3"/>
      <c r="WSE164" s="3"/>
      <c r="WSF164" s="3"/>
      <c r="WSG164" s="3"/>
      <c r="WSH164" s="3"/>
      <c r="WSI164" s="3"/>
      <c r="WSJ164" s="3"/>
      <c r="WSK164" s="3"/>
      <c r="WSL164" s="3"/>
      <c r="WSM164" s="3"/>
      <c r="WSN164" s="3"/>
      <c r="WSO164" s="3"/>
      <c r="WSP164" s="3"/>
      <c r="WSQ164" s="3"/>
      <c r="WSR164" s="3"/>
      <c r="WSS164" s="3"/>
      <c r="WST164" s="3"/>
      <c r="WSU164" s="3"/>
      <c r="WSV164" s="3"/>
      <c r="WSW164" s="3"/>
      <c r="WSX164" s="3"/>
      <c r="WSY164" s="3"/>
      <c r="WSZ164" s="3"/>
      <c r="WTA164" s="3"/>
      <c r="WTB164" s="3"/>
      <c r="WTC164" s="3"/>
      <c r="WTD164" s="3"/>
      <c r="WTE164" s="3"/>
      <c r="WTF164" s="3"/>
      <c r="WTG164" s="3"/>
      <c r="WTH164" s="3"/>
      <c r="WTI164" s="3"/>
      <c r="WTJ164" s="3"/>
      <c r="WTK164" s="3"/>
      <c r="WTL164" s="3"/>
      <c r="WTM164" s="3"/>
      <c r="WTN164" s="3"/>
      <c r="WTO164" s="3"/>
      <c r="WTP164" s="3"/>
      <c r="WTQ164" s="3"/>
      <c r="WTR164" s="3"/>
      <c r="WTS164" s="3"/>
      <c r="WTT164" s="3"/>
      <c r="WTU164" s="3"/>
      <c r="WTV164" s="3"/>
      <c r="WTW164" s="3"/>
      <c r="WTX164" s="3"/>
      <c r="WTY164" s="3"/>
      <c r="WTZ164" s="3"/>
      <c r="WUA164" s="3"/>
      <c r="WUB164" s="3"/>
      <c r="WUC164" s="3"/>
      <c r="WUD164" s="3"/>
      <c r="WUE164" s="3"/>
      <c r="WUF164" s="3"/>
      <c r="WUG164" s="3"/>
      <c r="WUH164" s="3"/>
      <c r="WUI164" s="3"/>
      <c r="WUJ164" s="3"/>
      <c r="WUK164" s="3"/>
      <c r="WUL164" s="3"/>
      <c r="WUM164" s="3"/>
      <c r="WUN164" s="3"/>
      <c r="WUO164" s="3"/>
      <c r="WUP164" s="3"/>
      <c r="WUQ164" s="3"/>
      <c r="WUR164" s="3"/>
      <c r="WUS164" s="3"/>
      <c r="WUT164" s="3"/>
      <c r="WUU164" s="3"/>
      <c r="WUV164" s="3"/>
      <c r="WUW164" s="3"/>
      <c r="WUX164" s="3"/>
      <c r="WUY164" s="3"/>
      <c r="WUZ164" s="3"/>
      <c r="WVA164" s="3"/>
      <c r="WVB164" s="3"/>
      <c r="WVC164" s="3"/>
      <c r="WVD164" s="3"/>
      <c r="WVE164" s="3"/>
      <c r="WVF164" s="3"/>
      <c r="WVG164" s="3"/>
      <c r="WVH164" s="3"/>
      <c r="WVI164" s="3"/>
      <c r="WVJ164" s="3"/>
      <c r="WVK164" s="3"/>
      <c r="WVL164" s="3"/>
      <c r="WVM164" s="3"/>
      <c r="WVN164" s="3"/>
      <c r="WVO164" s="3"/>
      <c r="WVP164" s="3"/>
      <c r="WVQ164" s="3"/>
      <c r="WVR164" s="3"/>
      <c r="WVS164" s="3"/>
      <c r="WVT164" s="3"/>
      <c r="WVU164" s="3"/>
      <c r="WVV164" s="3"/>
      <c r="WVW164" s="3"/>
      <c r="WVX164" s="3"/>
      <c r="WVY164" s="3"/>
      <c r="WVZ164" s="3"/>
      <c r="WWA164" s="3"/>
      <c r="WWB164" s="3"/>
      <c r="WWC164" s="3"/>
      <c r="WWD164" s="3"/>
      <c r="WWE164" s="3"/>
      <c r="WWF164" s="3"/>
      <c r="WWG164" s="3"/>
      <c r="WWH164" s="3"/>
      <c r="WWI164" s="3"/>
      <c r="WWJ164" s="3"/>
      <c r="WWK164" s="3"/>
      <c r="WWL164" s="3"/>
      <c r="WWM164" s="3"/>
      <c r="WWN164" s="3"/>
      <c r="WWO164" s="3"/>
      <c r="WWP164" s="3"/>
      <c r="WWQ164" s="3"/>
      <c r="WWR164" s="3"/>
      <c r="WWS164" s="3"/>
      <c r="WWT164" s="3"/>
      <c r="WWU164" s="3"/>
      <c r="WWV164" s="3"/>
      <c r="WWW164" s="3"/>
      <c r="WWX164" s="3"/>
      <c r="WWY164" s="3"/>
      <c r="WWZ164" s="3"/>
      <c r="WXA164" s="3"/>
      <c r="WXB164" s="3"/>
      <c r="WXC164" s="3"/>
      <c r="WXD164" s="3"/>
      <c r="WXE164" s="3"/>
      <c r="WXF164" s="3"/>
      <c r="WXG164" s="3"/>
      <c r="WXH164" s="3"/>
      <c r="WXI164" s="3"/>
      <c r="WXJ164" s="3"/>
      <c r="WXK164" s="3"/>
      <c r="WXL164" s="3"/>
      <c r="WXM164" s="3"/>
      <c r="WXN164" s="3"/>
      <c r="WXO164" s="3"/>
      <c r="WXP164" s="3"/>
      <c r="WXQ164" s="3"/>
      <c r="WXR164" s="3"/>
      <c r="WXS164" s="3"/>
      <c r="WXT164" s="3"/>
      <c r="WXU164" s="3"/>
      <c r="WXV164" s="3"/>
      <c r="WXW164" s="3"/>
      <c r="WXX164" s="3"/>
      <c r="WXY164" s="3"/>
      <c r="WXZ164" s="3"/>
      <c r="WYA164" s="3"/>
      <c r="WYB164" s="3"/>
      <c r="WYC164" s="3"/>
      <c r="WYD164" s="3"/>
      <c r="WYE164" s="3"/>
      <c r="WYF164" s="3"/>
      <c r="WYG164" s="3"/>
      <c r="WYH164" s="3"/>
      <c r="WYI164" s="3"/>
      <c r="WYJ164" s="3"/>
      <c r="WYK164" s="3"/>
      <c r="WYL164" s="3"/>
      <c r="WYM164" s="3"/>
      <c r="WYN164" s="3"/>
      <c r="WYO164" s="3"/>
      <c r="WYP164" s="3"/>
      <c r="WYQ164" s="3"/>
      <c r="WYR164" s="3"/>
      <c r="WYS164" s="3"/>
      <c r="WYT164" s="3"/>
      <c r="WYU164" s="3"/>
      <c r="WYV164" s="3"/>
      <c r="WYW164" s="3"/>
      <c r="WYX164" s="3"/>
      <c r="WYY164" s="3"/>
      <c r="WYZ164" s="3"/>
      <c r="WZA164" s="3"/>
      <c r="WZB164" s="3"/>
      <c r="WZC164" s="3"/>
      <c r="WZD164" s="3"/>
      <c r="WZE164" s="3"/>
      <c r="WZF164" s="3"/>
      <c r="WZG164" s="3"/>
      <c r="WZH164" s="3"/>
      <c r="WZI164" s="3"/>
      <c r="WZJ164" s="3"/>
      <c r="WZK164" s="3"/>
      <c r="WZL164" s="3"/>
      <c r="WZM164" s="3"/>
      <c r="WZN164" s="3"/>
      <c r="WZO164" s="3"/>
      <c r="WZP164" s="3"/>
      <c r="WZQ164" s="3"/>
      <c r="WZR164" s="3"/>
      <c r="WZS164" s="3"/>
      <c r="WZT164" s="3"/>
      <c r="WZU164" s="3"/>
      <c r="WZV164" s="3"/>
      <c r="WZW164" s="3"/>
      <c r="WZX164" s="3"/>
      <c r="WZY164" s="3"/>
      <c r="WZZ164" s="3"/>
      <c r="XAA164" s="3"/>
      <c r="XAB164" s="3"/>
      <c r="XAC164" s="3"/>
      <c r="XAD164" s="3"/>
      <c r="XAE164" s="3"/>
      <c r="XAF164" s="3"/>
      <c r="XAG164" s="3"/>
      <c r="XAH164" s="3"/>
      <c r="XAI164" s="3"/>
      <c r="XAJ164" s="3"/>
      <c r="XAK164" s="3"/>
      <c r="XAL164" s="3"/>
      <c r="XAM164" s="3"/>
      <c r="XAN164" s="3"/>
      <c r="XAO164" s="3"/>
      <c r="XAP164" s="3"/>
      <c r="XAQ164" s="3"/>
      <c r="XAR164" s="3"/>
      <c r="XAS164" s="3"/>
      <c r="XAT164" s="3"/>
      <c r="XAU164" s="3"/>
      <c r="XAV164" s="3"/>
      <c r="XAW164" s="3"/>
      <c r="XAX164" s="3"/>
      <c r="XAY164" s="3"/>
      <c r="XAZ164" s="3"/>
      <c r="XBA164" s="3"/>
      <c r="XBB164" s="3"/>
      <c r="XBC164" s="3"/>
      <c r="XBD164" s="3"/>
      <c r="XBE164" s="3"/>
      <c r="XBF164" s="3"/>
      <c r="XBG164" s="3"/>
      <c r="XBH164" s="3"/>
      <c r="XBI164" s="3"/>
      <c r="XBJ164" s="3"/>
      <c r="XBK164" s="3"/>
      <c r="XBL164" s="3"/>
      <c r="XBM164" s="3"/>
      <c r="XBN164" s="3"/>
      <c r="XBO164" s="3"/>
      <c r="XBP164" s="3"/>
      <c r="XBQ164" s="3"/>
      <c r="XBR164" s="3"/>
      <c r="XBS164" s="3"/>
      <c r="XBT164" s="3"/>
      <c r="XBU164" s="3"/>
      <c r="XBV164" s="3"/>
      <c r="XBW164" s="3"/>
      <c r="XBX164" s="3"/>
      <c r="XBY164" s="3"/>
      <c r="XBZ164" s="3"/>
      <c r="XCA164" s="3"/>
      <c r="XCB164" s="3"/>
      <c r="XCC164" s="3"/>
      <c r="XCD164" s="3"/>
      <c r="XCE164" s="3"/>
      <c r="XCF164" s="3"/>
      <c r="XCG164" s="3"/>
      <c r="XCH164" s="3"/>
      <c r="XCI164" s="3"/>
      <c r="XCJ164" s="3"/>
      <c r="XCK164" s="3"/>
      <c r="XCL164" s="3"/>
      <c r="XCM164" s="3"/>
      <c r="XCN164" s="3"/>
      <c r="XCO164" s="3"/>
      <c r="XCP164" s="3"/>
      <c r="XCQ164" s="3"/>
      <c r="XCR164" s="3"/>
      <c r="XCS164" s="3"/>
      <c r="XCT164" s="3"/>
      <c r="XCU164" s="3"/>
      <c r="XCV164" s="3"/>
      <c r="XCW164" s="3"/>
      <c r="XCX164" s="3"/>
      <c r="XCY164" s="3"/>
      <c r="XCZ164" s="3"/>
      <c r="XDA164" s="3"/>
      <c r="XDB164" s="3"/>
      <c r="XDC164" s="3"/>
      <c r="XDD164" s="3"/>
      <c r="XDE164" s="3"/>
      <c r="XDF164" s="3"/>
      <c r="XDG164" s="3"/>
      <c r="XDH164" s="3"/>
      <c r="XDI164" s="3"/>
      <c r="XDJ164" s="3"/>
      <c r="XDK164" s="3"/>
      <c r="XDL164" s="3"/>
      <c r="XDM164" s="3"/>
      <c r="XDN164" s="3"/>
      <c r="XDO164" s="3"/>
      <c r="XDP164" s="3"/>
      <c r="XDQ164" s="3"/>
      <c r="XDR164" s="3"/>
      <c r="XDS164" s="3"/>
      <c r="XDT164" s="3"/>
      <c r="XDU164" s="3"/>
      <c r="XDV164" s="3"/>
      <c r="XDW164" s="3"/>
      <c r="XDX164" s="3"/>
      <c r="XDY164" s="3"/>
      <c r="XDZ164" s="3"/>
      <c r="XEA164" s="3"/>
      <c r="XEB164" s="3"/>
      <c r="XEC164" s="3"/>
      <c r="XED164" s="3"/>
      <c r="XEE164" s="3"/>
      <c r="XEF164" s="3"/>
      <c r="XEG164" s="3"/>
      <c r="XEH164" s="3"/>
      <c r="XEI164" s="3"/>
      <c r="XEJ164" s="3"/>
      <c r="XEK164" s="3"/>
      <c r="XEL164" s="3"/>
      <c r="XEM164" s="3"/>
      <c r="XEN164" s="3"/>
      <c r="XEO164" s="3"/>
      <c r="XEP164" s="3"/>
      <c r="XEQ164" s="3"/>
      <c r="XER164" s="3"/>
      <c r="XES164" s="3"/>
      <c r="XET164" s="3"/>
      <c r="XEU164" s="3"/>
      <c r="XEV164" s="3"/>
      <c r="XEW164" s="3"/>
      <c r="XEX164" s="3"/>
      <c r="XEY164" s="3"/>
      <c r="XEZ164" s="3"/>
      <c r="XFA164" s="3"/>
      <c r="XFB164" s="3"/>
      <c r="XFC164" s="3"/>
    </row>
    <row r="165" spans="1:16383" x14ac:dyDescent="0.35">
      <c r="A165" s="808">
        <f t="shared" ref="A165:A170" ca="1" si="5">SUM(C165:G165)</f>
        <v>1</v>
      </c>
      <c r="B165" s="3" t="s">
        <v>15</v>
      </c>
      <c r="C165" s="805">
        <v>0</v>
      </c>
      <c r="D165" s="805">
        <f ca="1">Working!G63/Working!$D$63</f>
        <v>0.25288569238759528</v>
      </c>
      <c r="E165" s="805">
        <f ca="1">Working!H63/Working!$D$63</f>
        <v>0.42748069793328325</v>
      </c>
      <c r="F165" s="805">
        <f ca="1">Working!I63/Working!$D$63</f>
        <v>0.31963360967912141</v>
      </c>
      <c r="G165" s="805">
        <f ca="1">Working!J63/Working!$D$63</f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WZ165" s="3"/>
      <c r="XA165" s="3"/>
      <c r="XB165" s="3"/>
      <c r="XC165" s="3"/>
      <c r="XD165" s="3"/>
      <c r="XE165" s="3"/>
      <c r="XF165" s="3"/>
      <c r="XG165" s="3"/>
      <c r="XH165" s="3"/>
      <c r="XI165" s="3"/>
      <c r="XJ165" s="3"/>
      <c r="XK165" s="3"/>
      <c r="XL165" s="3"/>
      <c r="XM165" s="3"/>
      <c r="XN165" s="3"/>
      <c r="XO165" s="3"/>
      <c r="XP165" s="3"/>
      <c r="XQ165" s="3"/>
      <c r="XR165" s="3"/>
      <c r="XS165" s="3"/>
      <c r="XT165" s="3"/>
      <c r="XU165" s="3"/>
      <c r="XV165" s="3"/>
      <c r="XW165" s="3"/>
      <c r="XX165" s="3"/>
      <c r="XY165" s="3"/>
      <c r="XZ165" s="3"/>
      <c r="YA165" s="3"/>
      <c r="YB165" s="3"/>
      <c r="YC165" s="3"/>
      <c r="YD165" s="3"/>
      <c r="YE165" s="3"/>
      <c r="YF165" s="3"/>
      <c r="YG165" s="3"/>
      <c r="YH165" s="3"/>
      <c r="YI165" s="3"/>
      <c r="YJ165" s="3"/>
      <c r="YK165" s="3"/>
      <c r="YL165" s="3"/>
      <c r="YM165" s="3"/>
      <c r="YN165" s="3"/>
      <c r="YO165" s="3"/>
      <c r="YP165" s="3"/>
      <c r="YQ165" s="3"/>
      <c r="YR165" s="3"/>
      <c r="YS165" s="3"/>
      <c r="YT165" s="3"/>
      <c r="YU165" s="3"/>
      <c r="YV165" s="3"/>
      <c r="YW165" s="3"/>
      <c r="YX165" s="3"/>
      <c r="YY165" s="3"/>
      <c r="YZ165" s="3"/>
      <c r="ZA165" s="3"/>
      <c r="ZB165" s="3"/>
      <c r="ZC165" s="3"/>
      <c r="ZD165" s="3"/>
      <c r="ZE165" s="3"/>
      <c r="ZF165" s="3"/>
      <c r="ZG165" s="3"/>
      <c r="ZH165" s="3"/>
      <c r="ZI165" s="3"/>
      <c r="ZJ165" s="3"/>
      <c r="ZK165" s="3"/>
      <c r="ZL165" s="3"/>
      <c r="ZM165" s="3"/>
      <c r="ZN165" s="3"/>
      <c r="ZO165" s="3"/>
      <c r="ZP165" s="3"/>
      <c r="ZQ165" s="3"/>
      <c r="ZR165" s="3"/>
      <c r="ZS165" s="3"/>
      <c r="ZT165" s="3"/>
      <c r="ZU165" s="3"/>
      <c r="ZV165" s="3"/>
      <c r="ZW165" s="3"/>
      <c r="ZX165" s="3"/>
      <c r="ZY165" s="3"/>
      <c r="ZZ165" s="3"/>
      <c r="AAA165" s="3"/>
      <c r="AAB165" s="3"/>
      <c r="AAC165" s="3"/>
      <c r="AAD165" s="3"/>
      <c r="AAE165" s="3"/>
      <c r="AAF165" s="3"/>
      <c r="AAG165" s="3"/>
      <c r="AAH165" s="3"/>
      <c r="AAI165" s="3"/>
      <c r="AAJ165" s="3"/>
      <c r="AAK165" s="3"/>
      <c r="AAL165" s="3"/>
      <c r="AAM165" s="3"/>
      <c r="AAN165" s="3"/>
      <c r="AAO165" s="3"/>
      <c r="AAP165" s="3"/>
      <c r="AAQ165" s="3"/>
      <c r="AAR165" s="3"/>
      <c r="AAS165" s="3"/>
      <c r="AAT165" s="3"/>
      <c r="AAU165" s="3"/>
      <c r="AAV165" s="3"/>
      <c r="AAW165" s="3"/>
      <c r="AAX165" s="3"/>
      <c r="AAY165" s="3"/>
      <c r="AAZ165" s="3"/>
      <c r="ABA165" s="3"/>
      <c r="ABB165" s="3"/>
      <c r="ABC165" s="3"/>
      <c r="ABD165" s="3"/>
      <c r="ABE165" s="3"/>
      <c r="ABF165" s="3"/>
      <c r="ABG165" s="3"/>
      <c r="ABH165" s="3"/>
      <c r="ABI165" s="3"/>
      <c r="ABJ165" s="3"/>
      <c r="ABK165" s="3"/>
      <c r="ABL165" s="3"/>
      <c r="ABM165" s="3"/>
      <c r="ABN165" s="3"/>
      <c r="ABO165" s="3"/>
      <c r="ABP165" s="3"/>
      <c r="ABQ165" s="3"/>
      <c r="ABR165" s="3"/>
      <c r="ABS165" s="3"/>
      <c r="ABT165" s="3"/>
      <c r="ABU165" s="3"/>
      <c r="ABV165" s="3"/>
      <c r="ABW165" s="3"/>
      <c r="ABX165" s="3"/>
      <c r="ABY165" s="3"/>
      <c r="ABZ165" s="3"/>
      <c r="ACA165" s="3"/>
      <c r="ACB165" s="3"/>
      <c r="ACC165" s="3"/>
      <c r="ACD165" s="3"/>
      <c r="ACE165" s="3"/>
      <c r="ACF165" s="3"/>
      <c r="ACG165" s="3"/>
      <c r="ACH165" s="3"/>
      <c r="ACI165" s="3"/>
      <c r="ACJ165" s="3"/>
      <c r="ACK165" s="3"/>
      <c r="ACL165" s="3"/>
      <c r="ACM165" s="3"/>
      <c r="ACN165" s="3"/>
      <c r="ACO165" s="3"/>
      <c r="ACP165" s="3"/>
      <c r="ACQ165" s="3"/>
      <c r="ACR165" s="3"/>
      <c r="ACS165" s="3"/>
      <c r="ACT165" s="3"/>
      <c r="ACU165" s="3"/>
      <c r="ACV165" s="3"/>
      <c r="ACW165" s="3"/>
      <c r="ACX165" s="3"/>
      <c r="ACY165" s="3"/>
      <c r="ACZ165" s="3"/>
      <c r="ADA165" s="3"/>
      <c r="ADB165" s="3"/>
      <c r="ADC165" s="3"/>
      <c r="ADD165" s="3"/>
      <c r="ADE165" s="3"/>
      <c r="ADF165" s="3"/>
      <c r="ADG165" s="3"/>
      <c r="ADH165" s="3"/>
      <c r="ADI165" s="3"/>
      <c r="ADJ165" s="3"/>
      <c r="ADK165" s="3"/>
      <c r="ADL165" s="3"/>
      <c r="ADM165" s="3"/>
      <c r="ADN165" s="3"/>
      <c r="ADO165" s="3"/>
      <c r="ADP165" s="3"/>
      <c r="ADQ165" s="3"/>
      <c r="ADR165" s="3"/>
      <c r="ADS165" s="3"/>
      <c r="ADT165" s="3"/>
      <c r="ADU165" s="3"/>
      <c r="ADV165" s="3"/>
      <c r="ADW165" s="3"/>
      <c r="ADX165" s="3"/>
      <c r="ADY165" s="3"/>
      <c r="ADZ165" s="3"/>
      <c r="AEA165" s="3"/>
      <c r="AEB165" s="3"/>
      <c r="AEC165" s="3"/>
      <c r="AED165" s="3"/>
      <c r="AEE165" s="3"/>
      <c r="AEF165" s="3"/>
      <c r="AEG165" s="3"/>
      <c r="AEH165" s="3"/>
      <c r="AEI165" s="3"/>
      <c r="AEJ165" s="3"/>
      <c r="AEK165" s="3"/>
      <c r="AEL165" s="3"/>
      <c r="AEM165" s="3"/>
      <c r="AEN165" s="3"/>
      <c r="AEO165" s="3"/>
      <c r="AEP165" s="3"/>
      <c r="AEQ165" s="3"/>
      <c r="AER165" s="3"/>
      <c r="AES165" s="3"/>
      <c r="AET165" s="3"/>
      <c r="AEU165" s="3"/>
      <c r="AEV165" s="3"/>
      <c r="AEW165" s="3"/>
      <c r="AEX165" s="3"/>
      <c r="AEY165" s="3"/>
      <c r="AEZ165" s="3"/>
      <c r="AFA165" s="3"/>
      <c r="AFB165" s="3"/>
      <c r="AFC165" s="3"/>
      <c r="AFD165" s="3"/>
      <c r="AFE165" s="3"/>
      <c r="AFF165" s="3"/>
      <c r="AFG165" s="3"/>
      <c r="AFH165" s="3"/>
      <c r="AFI165" s="3"/>
      <c r="AFJ165" s="3"/>
      <c r="AFK165" s="3"/>
      <c r="AFL165" s="3"/>
      <c r="AFM165" s="3"/>
      <c r="AFN165" s="3"/>
      <c r="AFO165" s="3"/>
      <c r="AFP165" s="3"/>
      <c r="AFQ165" s="3"/>
      <c r="AFR165" s="3"/>
      <c r="AFS165" s="3"/>
      <c r="AFT165" s="3"/>
      <c r="AFU165" s="3"/>
      <c r="AFV165" s="3"/>
      <c r="AFW165" s="3"/>
      <c r="AFX165" s="3"/>
      <c r="AFY165" s="3"/>
      <c r="AFZ165" s="3"/>
      <c r="AGA165" s="3"/>
      <c r="AGB165" s="3"/>
      <c r="AGC165" s="3"/>
      <c r="AGD165" s="3"/>
      <c r="AGE165" s="3"/>
      <c r="AGF165" s="3"/>
      <c r="AGG165" s="3"/>
      <c r="AGH165" s="3"/>
      <c r="AGI165" s="3"/>
      <c r="AGJ165" s="3"/>
      <c r="AGK165" s="3"/>
      <c r="AGL165" s="3"/>
      <c r="AGM165" s="3"/>
      <c r="AGN165" s="3"/>
      <c r="AGO165" s="3"/>
      <c r="AGP165" s="3"/>
      <c r="AGQ165" s="3"/>
      <c r="AGR165" s="3"/>
      <c r="AGS165" s="3"/>
      <c r="AGT165" s="3"/>
      <c r="AGU165" s="3"/>
      <c r="AGV165" s="3"/>
      <c r="AGW165" s="3"/>
      <c r="AGX165" s="3"/>
      <c r="AGY165" s="3"/>
      <c r="AGZ165" s="3"/>
      <c r="AHA165" s="3"/>
      <c r="AHB165" s="3"/>
      <c r="AHC165" s="3"/>
      <c r="AHD165" s="3"/>
      <c r="AHE165" s="3"/>
      <c r="AHF165" s="3"/>
      <c r="AHG165" s="3"/>
      <c r="AHH165" s="3"/>
      <c r="AHI165" s="3"/>
      <c r="AHJ165" s="3"/>
      <c r="AHK165" s="3"/>
      <c r="AHL165" s="3"/>
      <c r="AHM165" s="3"/>
      <c r="AHN165" s="3"/>
      <c r="AHO165" s="3"/>
      <c r="AHP165" s="3"/>
      <c r="AHQ165" s="3"/>
      <c r="AHR165" s="3"/>
      <c r="AHS165" s="3"/>
      <c r="AHT165" s="3"/>
      <c r="AHU165" s="3"/>
      <c r="AHV165" s="3"/>
      <c r="AHW165" s="3"/>
      <c r="AHX165" s="3"/>
      <c r="AHY165" s="3"/>
      <c r="AHZ165" s="3"/>
      <c r="AIA165" s="3"/>
      <c r="AIB165" s="3"/>
      <c r="AIC165" s="3"/>
      <c r="AID165" s="3"/>
      <c r="AIE165" s="3"/>
      <c r="AIF165" s="3"/>
      <c r="AIG165" s="3"/>
      <c r="AIH165" s="3"/>
      <c r="AII165" s="3"/>
      <c r="AIJ165" s="3"/>
      <c r="AIK165" s="3"/>
      <c r="AIL165" s="3"/>
      <c r="AIM165" s="3"/>
      <c r="AIN165" s="3"/>
      <c r="AIO165" s="3"/>
      <c r="AIP165" s="3"/>
      <c r="AIQ165" s="3"/>
      <c r="AIR165" s="3"/>
      <c r="AIS165" s="3"/>
      <c r="AIT165" s="3"/>
      <c r="AIU165" s="3"/>
      <c r="AIV165" s="3"/>
      <c r="AIW165" s="3"/>
      <c r="AIX165" s="3"/>
      <c r="AIY165" s="3"/>
      <c r="AIZ165" s="3"/>
      <c r="AJA165" s="3"/>
      <c r="AJB165" s="3"/>
      <c r="AJC165" s="3"/>
      <c r="AJD165" s="3"/>
      <c r="AJE165" s="3"/>
      <c r="AJF165" s="3"/>
      <c r="AJG165" s="3"/>
      <c r="AJH165" s="3"/>
      <c r="AJI165" s="3"/>
      <c r="AJJ165" s="3"/>
      <c r="AJK165" s="3"/>
      <c r="AJL165" s="3"/>
      <c r="AJM165" s="3"/>
      <c r="AJN165" s="3"/>
      <c r="AJO165" s="3"/>
      <c r="AJP165" s="3"/>
      <c r="AJQ165" s="3"/>
      <c r="AJR165" s="3"/>
      <c r="AJS165" s="3"/>
      <c r="AJT165" s="3"/>
      <c r="AJU165" s="3"/>
      <c r="AJV165" s="3"/>
      <c r="AJW165" s="3"/>
      <c r="AJX165" s="3"/>
      <c r="AJY165" s="3"/>
      <c r="AJZ165" s="3"/>
      <c r="AKA165" s="3"/>
      <c r="AKB165" s="3"/>
      <c r="AKC165" s="3"/>
      <c r="AKD165" s="3"/>
      <c r="AKE165" s="3"/>
      <c r="AKF165" s="3"/>
      <c r="AKG165" s="3"/>
      <c r="AKH165" s="3"/>
      <c r="AKI165" s="3"/>
      <c r="AKJ165" s="3"/>
      <c r="AKK165" s="3"/>
      <c r="AKL165" s="3"/>
      <c r="AKM165" s="3"/>
      <c r="AKN165" s="3"/>
      <c r="AKO165" s="3"/>
      <c r="AKP165" s="3"/>
      <c r="AKQ165" s="3"/>
      <c r="AKR165" s="3"/>
      <c r="AKS165" s="3"/>
      <c r="AKT165" s="3"/>
      <c r="AKU165" s="3"/>
      <c r="AKV165" s="3"/>
      <c r="AKW165" s="3"/>
      <c r="AKX165" s="3"/>
      <c r="AKY165" s="3"/>
      <c r="AKZ165" s="3"/>
      <c r="ALA165" s="3"/>
      <c r="ALB165" s="3"/>
      <c r="ALC165" s="3"/>
      <c r="ALD165" s="3"/>
      <c r="ALE165" s="3"/>
      <c r="ALF165" s="3"/>
      <c r="ALG165" s="3"/>
      <c r="ALH165" s="3"/>
      <c r="ALI165" s="3"/>
      <c r="ALJ165" s="3"/>
      <c r="ALK165" s="3"/>
      <c r="ALL165" s="3"/>
      <c r="ALM165" s="3"/>
      <c r="ALN165" s="3"/>
      <c r="ALO165" s="3"/>
      <c r="ALP165" s="3"/>
      <c r="ALQ165" s="3"/>
      <c r="ALR165" s="3"/>
      <c r="ALS165" s="3"/>
      <c r="ALT165" s="3"/>
      <c r="ALU165" s="3"/>
      <c r="ALV165" s="3"/>
      <c r="ALW165" s="3"/>
      <c r="ALX165" s="3"/>
      <c r="ALY165" s="3"/>
      <c r="ALZ165" s="3"/>
      <c r="AMA165" s="3"/>
      <c r="AMB165" s="3"/>
      <c r="AMC165" s="3"/>
      <c r="AMD165" s="3"/>
      <c r="AME165" s="3"/>
      <c r="AMF165" s="3"/>
      <c r="AMG165" s="3"/>
      <c r="AMH165" s="3"/>
      <c r="AMI165" s="3"/>
      <c r="AMJ165" s="3"/>
      <c r="AMK165" s="3"/>
      <c r="AML165" s="3"/>
      <c r="AMM165" s="3"/>
      <c r="AMN165" s="3"/>
      <c r="AMO165" s="3"/>
      <c r="AMP165" s="3"/>
      <c r="AMQ165" s="3"/>
      <c r="AMR165" s="3"/>
      <c r="AMS165" s="3"/>
      <c r="AMT165" s="3"/>
      <c r="AMU165" s="3"/>
      <c r="AMV165" s="3"/>
      <c r="AMW165" s="3"/>
      <c r="AMX165" s="3"/>
      <c r="AMY165" s="3"/>
      <c r="AMZ165" s="3"/>
      <c r="ANA165" s="3"/>
      <c r="ANB165" s="3"/>
      <c r="ANC165" s="3"/>
      <c r="AND165" s="3"/>
      <c r="ANE165" s="3"/>
      <c r="ANF165" s="3"/>
      <c r="ANG165" s="3"/>
      <c r="ANH165" s="3"/>
      <c r="ANI165" s="3"/>
      <c r="ANJ165" s="3"/>
      <c r="ANK165" s="3"/>
      <c r="ANL165" s="3"/>
      <c r="ANM165" s="3"/>
      <c r="ANN165" s="3"/>
      <c r="ANO165" s="3"/>
      <c r="ANP165" s="3"/>
      <c r="ANQ165" s="3"/>
      <c r="ANR165" s="3"/>
      <c r="ANS165" s="3"/>
      <c r="ANT165" s="3"/>
      <c r="ANU165" s="3"/>
      <c r="ANV165" s="3"/>
      <c r="ANW165" s="3"/>
      <c r="ANX165" s="3"/>
      <c r="ANY165" s="3"/>
      <c r="ANZ165" s="3"/>
      <c r="AOA165" s="3"/>
      <c r="AOB165" s="3"/>
      <c r="AOC165" s="3"/>
      <c r="AOD165" s="3"/>
      <c r="AOE165" s="3"/>
      <c r="AOF165" s="3"/>
      <c r="AOG165" s="3"/>
      <c r="AOH165" s="3"/>
      <c r="AOI165" s="3"/>
      <c r="AOJ165" s="3"/>
      <c r="AOK165" s="3"/>
      <c r="AOL165" s="3"/>
      <c r="AOM165" s="3"/>
      <c r="AON165" s="3"/>
      <c r="AOO165" s="3"/>
      <c r="AOP165" s="3"/>
      <c r="AOQ165" s="3"/>
      <c r="AOR165" s="3"/>
      <c r="AOS165" s="3"/>
      <c r="AOT165" s="3"/>
      <c r="AOU165" s="3"/>
      <c r="AOV165" s="3"/>
      <c r="AOW165" s="3"/>
      <c r="AOX165" s="3"/>
      <c r="AOY165" s="3"/>
      <c r="AOZ165" s="3"/>
      <c r="APA165" s="3"/>
      <c r="APB165" s="3"/>
      <c r="APC165" s="3"/>
      <c r="APD165" s="3"/>
      <c r="APE165" s="3"/>
      <c r="APF165" s="3"/>
      <c r="APG165" s="3"/>
      <c r="APH165" s="3"/>
      <c r="API165" s="3"/>
      <c r="APJ165" s="3"/>
      <c r="APK165" s="3"/>
      <c r="APL165" s="3"/>
      <c r="APM165" s="3"/>
      <c r="APN165" s="3"/>
      <c r="APO165" s="3"/>
      <c r="APP165" s="3"/>
      <c r="APQ165" s="3"/>
      <c r="APR165" s="3"/>
      <c r="APS165" s="3"/>
      <c r="APT165" s="3"/>
      <c r="APU165" s="3"/>
      <c r="APV165" s="3"/>
      <c r="APW165" s="3"/>
      <c r="APX165" s="3"/>
      <c r="APY165" s="3"/>
      <c r="APZ165" s="3"/>
      <c r="AQA165" s="3"/>
      <c r="AQB165" s="3"/>
      <c r="AQC165" s="3"/>
      <c r="AQD165" s="3"/>
      <c r="AQE165" s="3"/>
      <c r="AQF165" s="3"/>
      <c r="AQG165" s="3"/>
      <c r="AQH165" s="3"/>
      <c r="AQI165" s="3"/>
      <c r="AQJ165" s="3"/>
      <c r="AQK165" s="3"/>
      <c r="AQL165" s="3"/>
      <c r="AQM165" s="3"/>
      <c r="AQN165" s="3"/>
      <c r="AQO165" s="3"/>
      <c r="AQP165" s="3"/>
      <c r="AQQ165" s="3"/>
      <c r="AQR165" s="3"/>
      <c r="AQS165" s="3"/>
      <c r="AQT165" s="3"/>
      <c r="AQU165" s="3"/>
      <c r="AQV165" s="3"/>
      <c r="AQW165" s="3"/>
      <c r="AQX165" s="3"/>
      <c r="AQY165" s="3"/>
      <c r="AQZ165" s="3"/>
      <c r="ARA165" s="3"/>
      <c r="ARB165" s="3"/>
      <c r="ARC165" s="3"/>
      <c r="ARD165" s="3"/>
      <c r="ARE165" s="3"/>
      <c r="ARF165" s="3"/>
      <c r="ARG165" s="3"/>
      <c r="ARH165" s="3"/>
      <c r="ARI165" s="3"/>
      <c r="ARJ165" s="3"/>
      <c r="ARK165" s="3"/>
      <c r="ARL165" s="3"/>
      <c r="ARM165" s="3"/>
      <c r="ARN165" s="3"/>
      <c r="ARO165" s="3"/>
      <c r="ARP165" s="3"/>
      <c r="ARQ165" s="3"/>
      <c r="ARR165" s="3"/>
      <c r="ARS165" s="3"/>
      <c r="ART165" s="3"/>
      <c r="ARU165" s="3"/>
      <c r="ARV165" s="3"/>
      <c r="ARW165" s="3"/>
      <c r="ARX165" s="3"/>
      <c r="ARY165" s="3"/>
      <c r="ARZ165" s="3"/>
      <c r="ASA165" s="3"/>
      <c r="ASB165" s="3"/>
      <c r="ASC165" s="3"/>
      <c r="ASD165" s="3"/>
      <c r="ASE165" s="3"/>
      <c r="ASF165" s="3"/>
      <c r="ASG165" s="3"/>
      <c r="ASH165" s="3"/>
      <c r="ASI165" s="3"/>
      <c r="ASJ165" s="3"/>
      <c r="ASK165" s="3"/>
      <c r="ASL165" s="3"/>
      <c r="ASM165" s="3"/>
      <c r="ASN165" s="3"/>
      <c r="ASO165" s="3"/>
      <c r="ASP165" s="3"/>
      <c r="ASQ165" s="3"/>
      <c r="ASR165" s="3"/>
      <c r="ASS165" s="3"/>
      <c r="AST165" s="3"/>
      <c r="ASU165" s="3"/>
      <c r="ASV165" s="3"/>
      <c r="ASW165" s="3"/>
      <c r="ASX165" s="3"/>
      <c r="ASY165" s="3"/>
      <c r="ASZ165" s="3"/>
      <c r="ATA165" s="3"/>
      <c r="ATB165" s="3"/>
      <c r="ATC165" s="3"/>
      <c r="ATD165" s="3"/>
      <c r="ATE165" s="3"/>
      <c r="ATF165" s="3"/>
      <c r="ATG165" s="3"/>
      <c r="ATH165" s="3"/>
      <c r="ATI165" s="3"/>
      <c r="ATJ165" s="3"/>
      <c r="ATK165" s="3"/>
      <c r="ATL165" s="3"/>
      <c r="ATM165" s="3"/>
      <c r="ATN165" s="3"/>
      <c r="ATO165" s="3"/>
      <c r="ATP165" s="3"/>
      <c r="ATQ165" s="3"/>
      <c r="ATR165" s="3"/>
      <c r="ATS165" s="3"/>
      <c r="ATT165" s="3"/>
      <c r="ATU165" s="3"/>
      <c r="ATV165" s="3"/>
      <c r="ATW165" s="3"/>
      <c r="ATX165" s="3"/>
      <c r="ATY165" s="3"/>
      <c r="ATZ165" s="3"/>
      <c r="AUA165" s="3"/>
      <c r="AUB165" s="3"/>
      <c r="AUC165" s="3"/>
      <c r="AUD165" s="3"/>
      <c r="AUE165" s="3"/>
      <c r="AUF165" s="3"/>
      <c r="AUG165" s="3"/>
      <c r="AUH165" s="3"/>
      <c r="AUI165" s="3"/>
      <c r="AUJ165" s="3"/>
      <c r="AUK165" s="3"/>
      <c r="AUL165" s="3"/>
      <c r="AUM165" s="3"/>
      <c r="AUN165" s="3"/>
      <c r="AUO165" s="3"/>
      <c r="AUP165" s="3"/>
      <c r="AUQ165" s="3"/>
      <c r="AUR165" s="3"/>
      <c r="AUS165" s="3"/>
      <c r="AUT165" s="3"/>
      <c r="AUU165" s="3"/>
      <c r="AUV165" s="3"/>
      <c r="AUW165" s="3"/>
      <c r="AUX165" s="3"/>
      <c r="AUY165" s="3"/>
      <c r="AUZ165" s="3"/>
      <c r="AVA165" s="3"/>
      <c r="AVB165" s="3"/>
      <c r="AVC165" s="3"/>
      <c r="AVD165" s="3"/>
      <c r="AVE165" s="3"/>
      <c r="AVF165" s="3"/>
      <c r="AVG165" s="3"/>
      <c r="AVH165" s="3"/>
      <c r="AVI165" s="3"/>
      <c r="AVJ165" s="3"/>
      <c r="AVK165" s="3"/>
      <c r="AVL165" s="3"/>
      <c r="AVM165" s="3"/>
      <c r="AVN165" s="3"/>
      <c r="AVO165" s="3"/>
      <c r="AVP165" s="3"/>
      <c r="AVQ165" s="3"/>
      <c r="AVR165" s="3"/>
      <c r="AVS165" s="3"/>
      <c r="AVT165" s="3"/>
      <c r="AVU165" s="3"/>
      <c r="AVV165" s="3"/>
      <c r="AVW165" s="3"/>
      <c r="AVX165" s="3"/>
      <c r="AVY165" s="3"/>
      <c r="AVZ165" s="3"/>
      <c r="AWA165" s="3"/>
      <c r="AWB165" s="3"/>
      <c r="AWC165" s="3"/>
      <c r="AWD165" s="3"/>
      <c r="AWE165" s="3"/>
      <c r="AWF165" s="3"/>
      <c r="AWG165" s="3"/>
      <c r="AWH165" s="3"/>
      <c r="AWI165" s="3"/>
      <c r="AWJ165" s="3"/>
      <c r="AWK165" s="3"/>
      <c r="AWL165" s="3"/>
      <c r="AWM165" s="3"/>
      <c r="AWN165" s="3"/>
      <c r="AWO165" s="3"/>
      <c r="AWP165" s="3"/>
      <c r="AWQ165" s="3"/>
      <c r="AWR165" s="3"/>
      <c r="AWS165" s="3"/>
      <c r="AWT165" s="3"/>
      <c r="AWU165" s="3"/>
      <c r="AWV165" s="3"/>
      <c r="AWW165" s="3"/>
      <c r="AWX165" s="3"/>
      <c r="AWY165" s="3"/>
      <c r="AWZ165" s="3"/>
      <c r="AXA165" s="3"/>
      <c r="AXB165" s="3"/>
      <c r="AXC165" s="3"/>
      <c r="AXD165" s="3"/>
      <c r="AXE165" s="3"/>
      <c r="AXF165" s="3"/>
      <c r="AXG165" s="3"/>
      <c r="AXH165" s="3"/>
      <c r="AXI165" s="3"/>
      <c r="AXJ165" s="3"/>
      <c r="AXK165" s="3"/>
      <c r="AXL165" s="3"/>
      <c r="AXM165" s="3"/>
      <c r="AXN165" s="3"/>
      <c r="AXO165" s="3"/>
      <c r="AXP165" s="3"/>
      <c r="AXQ165" s="3"/>
      <c r="AXR165" s="3"/>
      <c r="AXS165" s="3"/>
      <c r="AXT165" s="3"/>
      <c r="AXU165" s="3"/>
      <c r="AXV165" s="3"/>
      <c r="AXW165" s="3"/>
      <c r="AXX165" s="3"/>
      <c r="AXY165" s="3"/>
      <c r="AXZ165" s="3"/>
      <c r="AYA165" s="3"/>
      <c r="AYB165" s="3"/>
      <c r="AYC165" s="3"/>
      <c r="AYD165" s="3"/>
      <c r="AYE165" s="3"/>
      <c r="AYF165" s="3"/>
      <c r="AYG165" s="3"/>
      <c r="AYH165" s="3"/>
      <c r="AYI165" s="3"/>
      <c r="AYJ165" s="3"/>
      <c r="AYK165" s="3"/>
      <c r="AYL165" s="3"/>
      <c r="AYM165" s="3"/>
      <c r="AYN165" s="3"/>
      <c r="AYO165" s="3"/>
      <c r="AYP165" s="3"/>
      <c r="AYQ165" s="3"/>
      <c r="AYR165" s="3"/>
      <c r="AYS165" s="3"/>
      <c r="AYT165" s="3"/>
      <c r="AYU165" s="3"/>
      <c r="AYV165" s="3"/>
      <c r="AYW165" s="3"/>
      <c r="AYX165" s="3"/>
      <c r="AYY165" s="3"/>
      <c r="AYZ165" s="3"/>
      <c r="AZA165" s="3"/>
      <c r="AZB165" s="3"/>
      <c r="AZC165" s="3"/>
      <c r="AZD165" s="3"/>
      <c r="AZE165" s="3"/>
      <c r="AZF165" s="3"/>
      <c r="AZG165" s="3"/>
      <c r="AZH165" s="3"/>
      <c r="AZI165" s="3"/>
      <c r="AZJ165" s="3"/>
      <c r="AZK165" s="3"/>
      <c r="AZL165" s="3"/>
      <c r="AZM165" s="3"/>
      <c r="AZN165" s="3"/>
      <c r="AZO165" s="3"/>
      <c r="AZP165" s="3"/>
      <c r="AZQ165" s="3"/>
      <c r="AZR165" s="3"/>
      <c r="AZS165" s="3"/>
      <c r="AZT165" s="3"/>
      <c r="AZU165" s="3"/>
      <c r="AZV165" s="3"/>
      <c r="AZW165" s="3"/>
      <c r="AZX165" s="3"/>
      <c r="AZY165" s="3"/>
      <c r="AZZ165" s="3"/>
      <c r="BAA165" s="3"/>
      <c r="BAB165" s="3"/>
      <c r="BAC165" s="3"/>
      <c r="BAD165" s="3"/>
      <c r="BAE165" s="3"/>
      <c r="BAF165" s="3"/>
      <c r="BAG165" s="3"/>
      <c r="BAH165" s="3"/>
      <c r="BAI165" s="3"/>
      <c r="BAJ165" s="3"/>
      <c r="BAK165" s="3"/>
      <c r="BAL165" s="3"/>
      <c r="BAM165" s="3"/>
      <c r="BAN165" s="3"/>
      <c r="BAO165" s="3"/>
      <c r="BAP165" s="3"/>
      <c r="BAQ165" s="3"/>
      <c r="BAR165" s="3"/>
      <c r="BAS165" s="3"/>
      <c r="BAT165" s="3"/>
      <c r="BAU165" s="3"/>
      <c r="BAV165" s="3"/>
      <c r="BAW165" s="3"/>
      <c r="BAX165" s="3"/>
      <c r="BAY165" s="3"/>
      <c r="BAZ165" s="3"/>
      <c r="BBA165" s="3"/>
      <c r="BBB165" s="3"/>
      <c r="BBC165" s="3"/>
      <c r="BBD165" s="3"/>
      <c r="BBE165" s="3"/>
      <c r="BBF165" s="3"/>
      <c r="BBG165" s="3"/>
      <c r="BBH165" s="3"/>
      <c r="BBI165" s="3"/>
      <c r="BBJ165" s="3"/>
      <c r="BBK165" s="3"/>
      <c r="BBL165" s="3"/>
      <c r="BBM165" s="3"/>
      <c r="BBN165" s="3"/>
      <c r="BBO165" s="3"/>
      <c r="BBP165" s="3"/>
      <c r="BBQ165" s="3"/>
      <c r="BBR165" s="3"/>
      <c r="BBS165" s="3"/>
      <c r="BBT165" s="3"/>
      <c r="BBU165" s="3"/>
      <c r="BBV165" s="3"/>
      <c r="BBW165" s="3"/>
      <c r="BBX165" s="3"/>
      <c r="BBY165" s="3"/>
      <c r="BBZ165" s="3"/>
      <c r="BCA165" s="3"/>
      <c r="BCB165" s="3"/>
      <c r="BCC165" s="3"/>
      <c r="BCD165" s="3"/>
      <c r="BCE165" s="3"/>
      <c r="BCF165" s="3"/>
      <c r="BCG165" s="3"/>
      <c r="BCH165" s="3"/>
      <c r="BCI165" s="3"/>
      <c r="BCJ165" s="3"/>
      <c r="BCK165" s="3"/>
      <c r="BCL165" s="3"/>
      <c r="BCM165" s="3"/>
      <c r="BCN165" s="3"/>
      <c r="BCO165" s="3"/>
      <c r="BCP165" s="3"/>
      <c r="BCQ165" s="3"/>
      <c r="BCR165" s="3"/>
      <c r="BCS165" s="3"/>
      <c r="BCT165" s="3"/>
      <c r="BCU165" s="3"/>
      <c r="BCV165" s="3"/>
      <c r="BCW165" s="3"/>
      <c r="BCX165" s="3"/>
      <c r="BCY165" s="3"/>
      <c r="BCZ165" s="3"/>
      <c r="BDA165" s="3"/>
      <c r="BDB165" s="3"/>
      <c r="BDC165" s="3"/>
      <c r="BDD165" s="3"/>
      <c r="BDE165" s="3"/>
      <c r="BDF165" s="3"/>
      <c r="BDG165" s="3"/>
      <c r="BDH165" s="3"/>
      <c r="BDI165" s="3"/>
      <c r="BDJ165" s="3"/>
      <c r="BDK165" s="3"/>
      <c r="BDL165" s="3"/>
      <c r="BDM165" s="3"/>
      <c r="BDN165" s="3"/>
      <c r="BDO165" s="3"/>
      <c r="BDP165" s="3"/>
      <c r="BDQ165" s="3"/>
      <c r="BDR165" s="3"/>
      <c r="BDS165" s="3"/>
      <c r="BDT165" s="3"/>
      <c r="BDU165" s="3"/>
      <c r="BDV165" s="3"/>
      <c r="BDW165" s="3"/>
      <c r="BDX165" s="3"/>
      <c r="BDY165" s="3"/>
      <c r="BDZ165" s="3"/>
      <c r="BEA165" s="3"/>
      <c r="BEB165" s="3"/>
      <c r="BEC165" s="3"/>
      <c r="BED165" s="3"/>
      <c r="BEE165" s="3"/>
      <c r="BEF165" s="3"/>
      <c r="BEG165" s="3"/>
      <c r="BEH165" s="3"/>
      <c r="BEI165" s="3"/>
      <c r="BEJ165" s="3"/>
      <c r="BEK165" s="3"/>
      <c r="BEL165" s="3"/>
      <c r="BEM165" s="3"/>
      <c r="BEN165" s="3"/>
      <c r="BEO165" s="3"/>
      <c r="BEP165" s="3"/>
      <c r="BEQ165" s="3"/>
      <c r="BER165" s="3"/>
      <c r="BES165" s="3"/>
      <c r="BET165" s="3"/>
      <c r="BEU165" s="3"/>
      <c r="BEV165" s="3"/>
      <c r="BEW165" s="3"/>
      <c r="BEX165" s="3"/>
      <c r="BEY165" s="3"/>
      <c r="BEZ165" s="3"/>
      <c r="BFA165" s="3"/>
      <c r="BFB165" s="3"/>
      <c r="BFC165" s="3"/>
      <c r="BFD165" s="3"/>
      <c r="BFE165" s="3"/>
      <c r="BFF165" s="3"/>
      <c r="BFG165" s="3"/>
      <c r="BFH165" s="3"/>
      <c r="BFI165" s="3"/>
      <c r="BFJ165" s="3"/>
      <c r="BFK165" s="3"/>
      <c r="BFL165" s="3"/>
      <c r="BFM165" s="3"/>
      <c r="BFN165" s="3"/>
      <c r="BFO165" s="3"/>
      <c r="BFP165" s="3"/>
      <c r="BFQ165" s="3"/>
      <c r="BFR165" s="3"/>
      <c r="BFS165" s="3"/>
      <c r="BFT165" s="3"/>
      <c r="BFU165" s="3"/>
      <c r="BFV165" s="3"/>
      <c r="BFW165" s="3"/>
      <c r="BFX165" s="3"/>
      <c r="BFY165" s="3"/>
      <c r="BFZ165" s="3"/>
      <c r="BGA165" s="3"/>
      <c r="BGB165" s="3"/>
      <c r="BGC165" s="3"/>
      <c r="BGD165" s="3"/>
      <c r="BGE165" s="3"/>
      <c r="BGF165" s="3"/>
      <c r="BGG165" s="3"/>
      <c r="BGH165" s="3"/>
      <c r="BGI165" s="3"/>
      <c r="BGJ165" s="3"/>
      <c r="BGK165" s="3"/>
      <c r="BGL165" s="3"/>
      <c r="BGM165" s="3"/>
      <c r="BGN165" s="3"/>
      <c r="BGO165" s="3"/>
      <c r="BGP165" s="3"/>
      <c r="BGQ165" s="3"/>
      <c r="BGR165" s="3"/>
      <c r="BGS165" s="3"/>
      <c r="BGT165" s="3"/>
      <c r="BGU165" s="3"/>
      <c r="BGV165" s="3"/>
      <c r="BGW165" s="3"/>
      <c r="BGX165" s="3"/>
      <c r="BGY165" s="3"/>
      <c r="BGZ165" s="3"/>
      <c r="BHA165" s="3"/>
      <c r="BHB165" s="3"/>
      <c r="BHC165" s="3"/>
      <c r="BHD165" s="3"/>
      <c r="BHE165" s="3"/>
      <c r="BHF165" s="3"/>
      <c r="BHG165" s="3"/>
      <c r="BHH165" s="3"/>
      <c r="BHI165" s="3"/>
      <c r="BHJ165" s="3"/>
      <c r="BHK165" s="3"/>
      <c r="BHL165" s="3"/>
      <c r="BHM165" s="3"/>
      <c r="BHN165" s="3"/>
      <c r="BHO165" s="3"/>
      <c r="BHP165" s="3"/>
      <c r="BHQ165" s="3"/>
      <c r="BHR165" s="3"/>
      <c r="BHS165" s="3"/>
      <c r="BHT165" s="3"/>
      <c r="BHU165" s="3"/>
      <c r="BHV165" s="3"/>
      <c r="BHW165" s="3"/>
      <c r="BHX165" s="3"/>
      <c r="BHY165" s="3"/>
      <c r="BHZ165" s="3"/>
      <c r="BIA165" s="3"/>
      <c r="BIB165" s="3"/>
      <c r="BIC165" s="3"/>
      <c r="BID165" s="3"/>
      <c r="BIE165" s="3"/>
      <c r="BIF165" s="3"/>
      <c r="BIG165" s="3"/>
      <c r="BIH165" s="3"/>
      <c r="BII165" s="3"/>
      <c r="BIJ165" s="3"/>
      <c r="BIK165" s="3"/>
      <c r="BIL165" s="3"/>
      <c r="BIM165" s="3"/>
      <c r="BIN165" s="3"/>
      <c r="BIO165" s="3"/>
      <c r="BIP165" s="3"/>
      <c r="BIQ165" s="3"/>
      <c r="BIR165" s="3"/>
      <c r="BIS165" s="3"/>
      <c r="BIT165" s="3"/>
      <c r="BIU165" s="3"/>
      <c r="BIV165" s="3"/>
      <c r="BIW165" s="3"/>
      <c r="BIX165" s="3"/>
      <c r="BIY165" s="3"/>
      <c r="BIZ165" s="3"/>
      <c r="BJA165" s="3"/>
      <c r="BJB165" s="3"/>
      <c r="BJC165" s="3"/>
      <c r="BJD165" s="3"/>
      <c r="BJE165" s="3"/>
      <c r="BJF165" s="3"/>
      <c r="BJG165" s="3"/>
      <c r="BJH165" s="3"/>
      <c r="BJI165" s="3"/>
      <c r="BJJ165" s="3"/>
      <c r="BJK165" s="3"/>
      <c r="BJL165" s="3"/>
      <c r="BJM165" s="3"/>
      <c r="BJN165" s="3"/>
      <c r="BJO165" s="3"/>
      <c r="BJP165" s="3"/>
      <c r="BJQ165" s="3"/>
      <c r="BJR165" s="3"/>
      <c r="BJS165" s="3"/>
      <c r="BJT165" s="3"/>
      <c r="BJU165" s="3"/>
      <c r="BJV165" s="3"/>
      <c r="BJW165" s="3"/>
      <c r="BJX165" s="3"/>
      <c r="BJY165" s="3"/>
      <c r="BJZ165" s="3"/>
      <c r="BKA165" s="3"/>
      <c r="BKB165" s="3"/>
      <c r="BKC165" s="3"/>
      <c r="BKD165" s="3"/>
      <c r="BKE165" s="3"/>
      <c r="BKF165" s="3"/>
      <c r="BKG165" s="3"/>
      <c r="BKH165" s="3"/>
      <c r="BKI165" s="3"/>
      <c r="BKJ165" s="3"/>
      <c r="BKK165" s="3"/>
      <c r="BKL165" s="3"/>
      <c r="BKM165" s="3"/>
      <c r="BKN165" s="3"/>
      <c r="BKO165" s="3"/>
      <c r="BKP165" s="3"/>
      <c r="BKQ165" s="3"/>
      <c r="BKR165" s="3"/>
      <c r="BKS165" s="3"/>
      <c r="BKT165" s="3"/>
      <c r="BKU165" s="3"/>
      <c r="BKV165" s="3"/>
      <c r="BKW165" s="3"/>
      <c r="BKX165" s="3"/>
      <c r="BKY165" s="3"/>
      <c r="BKZ165" s="3"/>
      <c r="BLA165" s="3"/>
      <c r="BLB165" s="3"/>
      <c r="BLC165" s="3"/>
      <c r="BLD165" s="3"/>
      <c r="BLE165" s="3"/>
      <c r="BLF165" s="3"/>
      <c r="BLG165" s="3"/>
      <c r="BLH165" s="3"/>
      <c r="BLI165" s="3"/>
      <c r="BLJ165" s="3"/>
      <c r="BLK165" s="3"/>
      <c r="BLL165" s="3"/>
      <c r="BLM165" s="3"/>
      <c r="BLN165" s="3"/>
      <c r="BLO165" s="3"/>
      <c r="BLP165" s="3"/>
      <c r="BLQ165" s="3"/>
      <c r="BLR165" s="3"/>
      <c r="BLS165" s="3"/>
      <c r="BLT165" s="3"/>
      <c r="BLU165" s="3"/>
      <c r="BLV165" s="3"/>
      <c r="BLW165" s="3"/>
      <c r="BLX165" s="3"/>
      <c r="BLY165" s="3"/>
      <c r="BLZ165" s="3"/>
      <c r="BMA165" s="3"/>
      <c r="BMB165" s="3"/>
      <c r="BMC165" s="3"/>
      <c r="BMD165" s="3"/>
      <c r="BME165" s="3"/>
      <c r="BMF165" s="3"/>
      <c r="BMG165" s="3"/>
      <c r="BMH165" s="3"/>
      <c r="BMI165" s="3"/>
      <c r="BMJ165" s="3"/>
      <c r="BMK165" s="3"/>
      <c r="BML165" s="3"/>
      <c r="BMM165" s="3"/>
      <c r="BMN165" s="3"/>
      <c r="BMO165" s="3"/>
      <c r="BMP165" s="3"/>
      <c r="BMQ165" s="3"/>
      <c r="BMR165" s="3"/>
      <c r="BMS165" s="3"/>
      <c r="BMT165" s="3"/>
      <c r="BMU165" s="3"/>
      <c r="BMV165" s="3"/>
      <c r="BMW165" s="3"/>
      <c r="BMX165" s="3"/>
      <c r="BMY165" s="3"/>
      <c r="BMZ165" s="3"/>
      <c r="BNA165" s="3"/>
      <c r="BNB165" s="3"/>
      <c r="BNC165" s="3"/>
      <c r="BND165" s="3"/>
      <c r="BNE165" s="3"/>
      <c r="BNF165" s="3"/>
      <c r="BNG165" s="3"/>
      <c r="BNH165" s="3"/>
      <c r="BNI165" s="3"/>
      <c r="BNJ165" s="3"/>
      <c r="BNK165" s="3"/>
      <c r="BNL165" s="3"/>
      <c r="BNM165" s="3"/>
      <c r="BNN165" s="3"/>
      <c r="BNO165" s="3"/>
      <c r="BNP165" s="3"/>
      <c r="BNQ165" s="3"/>
      <c r="BNR165" s="3"/>
      <c r="BNS165" s="3"/>
      <c r="BNT165" s="3"/>
      <c r="BNU165" s="3"/>
      <c r="BNV165" s="3"/>
      <c r="BNW165" s="3"/>
      <c r="BNX165" s="3"/>
      <c r="BNY165" s="3"/>
      <c r="BNZ165" s="3"/>
      <c r="BOA165" s="3"/>
      <c r="BOB165" s="3"/>
      <c r="BOC165" s="3"/>
      <c r="BOD165" s="3"/>
      <c r="BOE165" s="3"/>
      <c r="BOF165" s="3"/>
      <c r="BOG165" s="3"/>
      <c r="BOH165" s="3"/>
      <c r="BOI165" s="3"/>
      <c r="BOJ165" s="3"/>
      <c r="BOK165" s="3"/>
      <c r="BOL165" s="3"/>
      <c r="BOM165" s="3"/>
      <c r="BON165" s="3"/>
      <c r="BOO165" s="3"/>
      <c r="BOP165" s="3"/>
      <c r="BOQ165" s="3"/>
      <c r="BOR165" s="3"/>
      <c r="BOS165" s="3"/>
      <c r="BOT165" s="3"/>
      <c r="BOU165" s="3"/>
      <c r="BOV165" s="3"/>
      <c r="BOW165" s="3"/>
      <c r="BOX165" s="3"/>
      <c r="BOY165" s="3"/>
      <c r="BOZ165" s="3"/>
      <c r="BPA165" s="3"/>
      <c r="BPB165" s="3"/>
      <c r="BPC165" s="3"/>
      <c r="BPD165" s="3"/>
      <c r="BPE165" s="3"/>
      <c r="BPF165" s="3"/>
      <c r="BPG165" s="3"/>
      <c r="BPH165" s="3"/>
      <c r="BPI165" s="3"/>
      <c r="BPJ165" s="3"/>
      <c r="BPK165" s="3"/>
      <c r="BPL165" s="3"/>
      <c r="BPM165" s="3"/>
      <c r="BPN165" s="3"/>
      <c r="BPO165" s="3"/>
      <c r="BPP165" s="3"/>
      <c r="BPQ165" s="3"/>
      <c r="BPR165" s="3"/>
      <c r="BPS165" s="3"/>
      <c r="BPT165" s="3"/>
      <c r="BPU165" s="3"/>
      <c r="BPV165" s="3"/>
      <c r="BPW165" s="3"/>
      <c r="BPX165" s="3"/>
      <c r="BPY165" s="3"/>
      <c r="BPZ165" s="3"/>
      <c r="BQA165" s="3"/>
      <c r="BQB165" s="3"/>
      <c r="BQC165" s="3"/>
      <c r="BQD165" s="3"/>
      <c r="BQE165" s="3"/>
      <c r="BQF165" s="3"/>
      <c r="BQG165" s="3"/>
      <c r="BQH165" s="3"/>
      <c r="BQI165" s="3"/>
      <c r="BQJ165" s="3"/>
      <c r="BQK165" s="3"/>
      <c r="BQL165" s="3"/>
      <c r="BQM165" s="3"/>
      <c r="BQN165" s="3"/>
      <c r="BQO165" s="3"/>
      <c r="BQP165" s="3"/>
      <c r="BQQ165" s="3"/>
      <c r="BQR165" s="3"/>
      <c r="BQS165" s="3"/>
      <c r="BQT165" s="3"/>
      <c r="BQU165" s="3"/>
      <c r="BQV165" s="3"/>
      <c r="BQW165" s="3"/>
      <c r="BQX165" s="3"/>
      <c r="BQY165" s="3"/>
      <c r="BQZ165" s="3"/>
      <c r="BRA165" s="3"/>
      <c r="BRB165" s="3"/>
      <c r="BRC165" s="3"/>
      <c r="BRD165" s="3"/>
      <c r="BRE165" s="3"/>
      <c r="BRF165" s="3"/>
      <c r="BRG165" s="3"/>
      <c r="BRH165" s="3"/>
      <c r="BRI165" s="3"/>
      <c r="BRJ165" s="3"/>
      <c r="BRK165" s="3"/>
      <c r="BRL165" s="3"/>
      <c r="BRM165" s="3"/>
      <c r="BRN165" s="3"/>
      <c r="BRO165" s="3"/>
      <c r="BRP165" s="3"/>
      <c r="BRQ165" s="3"/>
      <c r="BRR165" s="3"/>
      <c r="BRS165" s="3"/>
      <c r="BRT165" s="3"/>
      <c r="BRU165" s="3"/>
      <c r="BRV165" s="3"/>
      <c r="BRW165" s="3"/>
      <c r="BRX165" s="3"/>
      <c r="BRY165" s="3"/>
      <c r="BRZ165" s="3"/>
      <c r="BSA165" s="3"/>
      <c r="BSB165" s="3"/>
      <c r="BSC165" s="3"/>
      <c r="BSD165" s="3"/>
      <c r="BSE165" s="3"/>
      <c r="BSF165" s="3"/>
      <c r="BSG165" s="3"/>
      <c r="BSH165" s="3"/>
      <c r="BSI165" s="3"/>
      <c r="BSJ165" s="3"/>
      <c r="BSK165" s="3"/>
      <c r="BSL165" s="3"/>
      <c r="BSM165" s="3"/>
      <c r="BSN165" s="3"/>
      <c r="BSO165" s="3"/>
      <c r="BSP165" s="3"/>
      <c r="BSQ165" s="3"/>
      <c r="BSR165" s="3"/>
      <c r="BSS165" s="3"/>
      <c r="BST165" s="3"/>
      <c r="BSU165" s="3"/>
      <c r="BSV165" s="3"/>
      <c r="BSW165" s="3"/>
      <c r="BSX165" s="3"/>
      <c r="BSY165" s="3"/>
      <c r="BSZ165" s="3"/>
      <c r="BTA165" s="3"/>
      <c r="BTB165" s="3"/>
      <c r="BTC165" s="3"/>
      <c r="BTD165" s="3"/>
      <c r="BTE165" s="3"/>
      <c r="BTF165" s="3"/>
      <c r="BTG165" s="3"/>
      <c r="BTH165" s="3"/>
      <c r="BTI165" s="3"/>
      <c r="BTJ165" s="3"/>
      <c r="BTK165" s="3"/>
      <c r="BTL165" s="3"/>
      <c r="BTM165" s="3"/>
      <c r="BTN165" s="3"/>
      <c r="BTO165" s="3"/>
      <c r="BTP165" s="3"/>
      <c r="BTQ165" s="3"/>
      <c r="BTR165" s="3"/>
      <c r="BTS165" s="3"/>
      <c r="BTT165" s="3"/>
      <c r="BTU165" s="3"/>
      <c r="BTV165" s="3"/>
      <c r="BTW165" s="3"/>
      <c r="BTX165" s="3"/>
      <c r="BTY165" s="3"/>
      <c r="BTZ165" s="3"/>
      <c r="BUA165" s="3"/>
      <c r="BUB165" s="3"/>
      <c r="BUC165" s="3"/>
      <c r="BUD165" s="3"/>
      <c r="BUE165" s="3"/>
      <c r="BUF165" s="3"/>
      <c r="BUG165" s="3"/>
      <c r="BUH165" s="3"/>
      <c r="BUI165" s="3"/>
      <c r="BUJ165" s="3"/>
      <c r="BUK165" s="3"/>
      <c r="BUL165" s="3"/>
      <c r="BUM165" s="3"/>
      <c r="BUN165" s="3"/>
      <c r="BUO165" s="3"/>
      <c r="BUP165" s="3"/>
      <c r="BUQ165" s="3"/>
      <c r="BUR165" s="3"/>
      <c r="BUS165" s="3"/>
      <c r="BUT165" s="3"/>
      <c r="BUU165" s="3"/>
      <c r="BUV165" s="3"/>
      <c r="BUW165" s="3"/>
      <c r="BUX165" s="3"/>
      <c r="BUY165" s="3"/>
      <c r="BUZ165" s="3"/>
      <c r="BVA165" s="3"/>
      <c r="BVB165" s="3"/>
      <c r="BVC165" s="3"/>
      <c r="BVD165" s="3"/>
      <c r="BVE165" s="3"/>
      <c r="BVF165" s="3"/>
      <c r="BVG165" s="3"/>
      <c r="BVH165" s="3"/>
      <c r="BVI165" s="3"/>
      <c r="BVJ165" s="3"/>
      <c r="BVK165" s="3"/>
      <c r="BVL165" s="3"/>
      <c r="BVM165" s="3"/>
      <c r="BVN165" s="3"/>
      <c r="BVO165" s="3"/>
      <c r="BVP165" s="3"/>
      <c r="BVQ165" s="3"/>
      <c r="BVR165" s="3"/>
      <c r="BVS165" s="3"/>
      <c r="BVT165" s="3"/>
      <c r="BVU165" s="3"/>
      <c r="BVV165" s="3"/>
      <c r="BVW165" s="3"/>
      <c r="BVX165" s="3"/>
      <c r="BVY165" s="3"/>
      <c r="BVZ165" s="3"/>
      <c r="BWA165" s="3"/>
      <c r="BWB165" s="3"/>
      <c r="BWC165" s="3"/>
      <c r="BWD165" s="3"/>
      <c r="BWE165" s="3"/>
      <c r="BWF165" s="3"/>
      <c r="BWG165" s="3"/>
      <c r="BWH165" s="3"/>
      <c r="BWI165" s="3"/>
      <c r="BWJ165" s="3"/>
      <c r="BWK165" s="3"/>
      <c r="BWL165" s="3"/>
      <c r="BWM165" s="3"/>
      <c r="BWN165" s="3"/>
      <c r="BWO165" s="3"/>
      <c r="BWP165" s="3"/>
      <c r="BWQ165" s="3"/>
      <c r="BWR165" s="3"/>
      <c r="BWS165" s="3"/>
      <c r="BWT165" s="3"/>
      <c r="BWU165" s="3"/>
      <c r="BWV165" s="3"/>
      <c r="BWW165" s="3"/>
      <c r="BWX165" s="3"/>
      <c r="BWY165" s="3"/>
      <c r="BWZ165" s="3"/>
      <c r="BXA165" s="3"/>
      <c r="BXB165" s="3"/>
      <c r="BXC165" s="3"/>
      <c r="BXD165" s="3"/>
      <c r="BXE165" s="3"/>
      <c r="BXF165" s="3"/>
      <c r="BXG165" s="3"/>
      <c r="BXH165" s="3"/>
      <c r="BXI165" s="3"/>
      <c r="BXJ165" s="3"/>
      <c r="BXK165" s="3"/>
      <c r="BXL165" s="3"/>
      <c r="BXM165" s="3"/>
      <c r="BXN165" s="3"/>
      <c r="BXO165" s="3"/>
      <c r="BXP165" s="3"/>
      <c r="BXQ165" s="3"/>
      <c r="BXR165" s="3"/>
      <c r="BXS165" s="3"/>
      <c r="BXT165" s="3"/>
      <c r="BXU165" s="3"/>
      <c r="BXV165" s="3"/>
      <c r="BXW165" s="3"/>
      <c r="BXX165" s="3"/>
      <c r="BXY165" s="3"/>
      <c r="BXZ165" s="3"/>
      <c r="BYA165" s="3"/>
      <c r="BYB165" s="3"/>
      <c r="BYC165" s="3"/>
      <c r="BYD165" s="3"/>
      <c r="BYE165" s="3"/>
      <c r="BYF165" s="3"/>
      <c r="BYG165" s="3"/>
      <c r="BYH165" s="3"/>
      <c r="BYI165" s="3"/>
      <c r="BYJ165" s="3"/>
      <c r="BYK165" s="3"/>
      <c r="BYL165" s="3"/>
      <c r="BYM165" s="3"/>
      <c r="BYN165" s="3"/>
      <c r="BYO165" s="3"/>
      <c r="BYP165" s="3"/>
      <c r="BYQ165" s="3"/>
      <c r="BYR165" s="3"/>
      <c r="BYS165" s="3"/>
      <c r="BYT165" s="3"/>
      <c r="BYU165" s="3"/>
      <c r="BYV165" s="3"/>
      <c r="BYW165" s="3"/>
      <c r="BYX165" s="3"/>
      <c r="BYY165" s="3"/>
      <c r="BYZ165" s="3"/>
      <c r="BZA165" s="3"/>
      <c r="BZB165" s="3"/>
      <c r="BZC165" s="3"/>
      <c r="BZD165" s="3"/>
      <c r="BZE165" s="3"/>
      <c r="BZF165" s="3"/>
      <c r="BZG165" s="3"/>
      <c r="BZH165" s="3"/>
      <c r="BZI165" s="3"/>
      <c r="BZJ165" s="3"/>
      <c r="BZK165" s="3"/>
      <c r="BZL165" s="3"/>
      <c r="BZM165" s="3"/>
      <c r="BZN165" s="3"/>
      <c r="BZO165" s="3"/>
      <c r="BZP165" s="3"/>
      <c r="BZQ165" s="3"/>
      <c r="BZR165" s="3"/>
      <c r="BZS165" s="3"/>
      <c r="BZT165" s="3"/>
      <c r="BZU165" s="3"/>
      <c r="BZV165" s="3"/>
      <c r="BZW165" s="3"/>
      <c r="BZX165" s="3"/>
      <c r="BZY165" s="3"/>
      <c r="BZZ165" s="3"/>
      <c r="CAA165" s="3"/>
      <c r="CAB165" s="3"/>
      <c r="CAC165" s="3"/>
      <c r="CAD165" s="3"/>
      <c r="CAE165" s="3"/>
      <c r="CAF165" s="3"/>
      <c r="CAG165" s="3"/>
      <c r="CAH165" s="3"/>
      <c r="CAI165" s="3"/>
      <c r="CAJ165" s="3"/>
      <c r="CAK165" s="3"/>
      <c r="CAL165" s="3"/>
      <c r="CAM165" s="3"/>
      <c r="CAN165" s="3"/>
      <c r="CAO165" s="3"/>
      <c r="CAP165" s="3"/>
      <c r="CAQ165" s="3"/>
      <c r="CAR165" s="3"/>
      <c r="CAS165" s="3"/>
      <c r="CAT165" s="3"/>
      <c r="CAU165" s="3"/>
      <c r="CAV165" s="3"/>
      <c r="CAW165" s="3"/>
      <c r="CAX165" s="3"/>
      <c r="CAY165" s="3"/>
      <c r="CAZ165" s="3"/>
      <c r="CBA165" s="3"/>
      <c r="CBB165" s="3"/>
      <c r="CBC165" s="3"/>
      <c r="CBD165" s="3"/>
      <c r="CBE165" s="3"/>
      <c r="CBF165" s="3"/>
      <c r="CBG165" s="3"/>
      <c r="CBH165" s="3"/>
      <c r="CBI165" s="3"/>
      <c r="CBJ165" s="3"/>
      <c r="CBK165" s="3"/>
      <c r="CBL165" s="3"/>
      <c r="CBM165" s="3"/>
      <c r="CBN165" s="3"/>
      <c r="CBO165" s="3"/>
      <c r="CBP165" s="3"/>
      <c r="CBQ165" s="3"/>
      <c r="CBR165" s="3"/>
      <c r="CBS165" s="3"/>
      <c r="CBT165" s="3"/>
      <c r="CBU165" s="3"/>
      <c r="CBV165" s="3"/>
      <c r="CBW165" s="3"/>
      <c r="CBX165" s="3"/>
      <c r="CBY165" s="3"/>
      <c r="CBZ165" s="3"/>
      <c r="CCA165" s="3"/>
      <c r="CCB165" s="3"/>
      <c r="CCC165" s="3"/>
      <c r="CCD165" s="3"/>
      <c r="CCE165" s="3"/>
      <c r="CCF165" s="3"/>
      <c r="CCG165" s="3"/>
      <c r="CCH165" s="3"/>
      <c r="CCI165" s="3"/>
      <c r="CCJ165" s="3"/>
      <c r="CCK165" s="3"/>
      <c r="CCL165" s="3"/>
      <c r="CCM165" s="3"/>
      <c r="CCN165" s="3"/>
      <c r="CCO165" s="3"/>
      <c r="CCP165" s="3"/>
      <c r="CCQ165" s="3"/>
      <c r="CCR165" s="3"/>
      <c r="CCS165" s="3"/>
      <c r="CCT165" s="3"/>
      <c r="CCU165" s="3"/>
      <c r="CCV165" s="3"/>
      <c r="CCW165" s="3"/>
      <c r="CCX165" s="3"/>
      <c r="CCY165" s="3"/>
      <c r="CCZ165" s="3"/>
      <c r="CDA165" s="3"/>
      <c r="CDB165" s="3"/>
      <c r="CDC165" s="3"/>
      <c r="CDD165" s="3"/>
      <c r="CDE165" s="3"/>
      <c r="CDF165" s="3"/>
      <c r="CDG165" s="3"/>
      <c r="CDH165" s="3"/>
      <c r="CDI165" s="3"/>
      <c r="CDJ165" s="3"/>
      <c r="CDK165" s="3"/>
      <c r="CDL165" s="3"/>
      <c r="CDM165" s="3"/>
      <c r="CDN165" s="3"/>
      <c r="CDO165" s="3"/>
      <c r="CDP165" s="3"/>
      <c r="CDQ165" s="3"/>
      <c r="CDR165" s="3"/>
      <c r="CDS165" s="3"/>
      <c r="CDT165" s="3"/>
      <c r="CDU165" s="3"/>
      <c r="CDV165" s="3"/>
      <c r="CDW165" s="3"/>
      <c r="CDX165" s="3"/>
      <c r="CDY165" s="3"/>
      <c r="CDZ165" s="3"/>
      <c r="CEA165" s="3"/>
      <c r="CEB165" s="3"/>
      <c r="CEC165" s="3"/>
      <c r="CED165" s="3"/>
      <c r="CEE165" s="3"/>
      <c r="CEF165" s="3"/>
      <c r="CEG165" s="3"/>
      <c r="CEH165" s="3"/>
      <c r="CEI165" s="3"/>
      <c r="CEJ165" s="3"/>
      <c r="CEK165" s="3"/>
      <c r="CEL165" s="3"/>
      <c r="CEM165" s="3"/>
      <c r="CEN165" s="3"/>
      <c r="CEO165" s="3"/>
      <c r="CEP165" s="3"/>
      <c r="CEQ165" s="3"/>
      <c r="CER165" s="3"/>
      <c r="CES165" s="3"/>
      <c r="CET165" s="3"/>
      <c r="CEU165" s="3"/>
      <c r="CEV165" s="3"/>
      <c r="CEW165" s="3"/>
      <c r="CEX165" s="3"/>
      <c r="CEY165" s="3"/>
      <c r="CEZ165" s="3"/>
      <c r="CFA165" s="3"/>
      <c r="CFB165" s="3"/>
      <c r="CFC165" s="3"/>
      <c r="CFD165" s="3"/>
      <c r="CFE165" s="3"/>
      <c r="CFF165" s="3"/>
      <c r="CFG165" s="3"/>
      <c r="CFH165" s="3"/>
      <c r="CFI165" s="3"/>
      <c r="CFJ165" s="3"/>
      <c r="CFK165" s="3"/>
      <c r="CFL165" s="3"/>
      <c r="CFM165" s="3"/>
      <c r="CFN165" s="3"/>
      <c r="CFO165" s="3"/>
      <c r="CFP165" s="3"/>
      <c r="CFQ165" s="3"/>
      <c r="CFR165" s="3"/>
      <c r="CFS165" s="3"/>
      <c r="CFT165" s="3"/>
      <c r="CFU165" s="3"/>
      <c r="CFV165" s="3"/>
      <c r="CFW165" s="3"/>
      <c r="CFX165" s="3"/>
      <c r="CFY165" s="3"/>
      <c r="CFZ165" s="3"/>
      <c r="CGA165" s="3"/>
      <c r="CGB165" s="3"/>
      <c r="CGC165" s="3"/>
      <c r="CGD165" s="3"/>
      <c r="CGE165" s="3"/>
      <c r="CGF165" s="3"/>
      <c r="CGG165" s="3"/>
      <c r="CGH165" s="3"/>
      <c r="CGI165" s="3"/>
      <c r="CGJ165" s="3"/>
      <c r="CGK165" s="3"/>
      <c r="CGL165" s="3"/>
      <c r="CGM165" s="3"/>
      <c r="CGN165" s="3"/>
      <c r="CGO165" s="3"/>
      <c r="CGP165" s="3"/>
      <c r="CGQ165" s="3"/>
      <c r="CGR165" s="3"/>
      <c r="CGS165" s="3"/>
      <c r="CGT165" s="3"/>
      <c r="CGU165" s="3"/>
      <c r="CGV165" s="3"/>
      <c r="CGW165" s="3"/>
      <c r="CGX165" s="3"/>
      <c r="CGY165" s="3"/>
      <c r="CGZ165" s="3"/>
      <c r="CHA165" s="3"/>
      <c r="CHB165" s="3"/>
      <c r="CHC165" s="3"/>
      <c r="CHD165" s="3"/>
      <c r="CHE165" s="3"/>
      <c r="CHF165" s="3"/>
      <c r="CHG165" s="3"/>
      <c r="CHH165" s="3"/>
      <c r="CHI165" s="3"/>
      <c r="CHJ165" s="3"/>
      <c r="CHK165" s="3"/>
      <c r="CHL165" s="3"/>
      <c r="CHM165" s="3"/>
      <c r="CHN165" s="3"/>
      <c r="CHO165" s="3"/>
      <c r="CHP165" s="3"/>
      <c r="CHQ165" s="3"/>
      <c r="CHR165" s="3"/>
      <c r="CHS165" s="3"/>
      <c r="CHT165" s="3"/>
      <c r="CHU165" s="3"/>
      <c r="CHV165" s="3"/>
      <c r="CHW165" s="3"/>
      <c r="CHX165" s="3"/>
      <c r="CHY165" s="3"/>
      <c r="CHZ165" s="3"/>
      <c r="CIA165" s="3"/>
      <c r="CIB165" s="3"/>
      <c r="CIC165" s="3"/>
      <c r="CID165" s="3"/>
      <c r="CIE165" s="3"/>
      <c r="CIF165" s="3"/>
      <c r="CIG165" s="3"/>
      <c r="CIH165" s="3"/>
      <c r="CII165" s="3"/>
      <c r="CIJ165" s="3"/>
      <c r="CIK165" s="3"/>
      <c r="CIL165" s="3"/>
      <c r="CIM165" s="3"/>
      <c r="CIN165" s="3"/>
      <c r="CIO165" s="3"/>
      <c r="CIP165" s="3"/>
      <c r="CIQ165" s="3"/>
      <c r="CIR165" s="3"/>
      <c r="CIS165" s="3"/>
      <c r="CIT165" s="3"/>
      <c r="CIU165" s="3"/>
      <c r="CIV165" s="3"/>
      <c r="CIW165" s="3"/>
      <c r="CIX165" s="3"/>
      <c r="CIY165" s="3"/>
      <c r="CIZ165" s="3"/>
      <c r="CJA165" s="3"/>
      <c r="CJB165" s="3"/>
      <c r="CJC165" s="3"/>
      <c r="CJD165" s="3"/>
      <c r="CJE165" s="3"/>
      <c r="CJF165" s="3"/>
      <c r="CJG165" s="3"/>
      <c r="CJH165" s="3"/>
      <c r="CJI165" s="3"/>
      <c r="CJJ165" s="3"/>
      <c r="CJK165" s="3"/>
      <c r="CJL165" s="3"/>
      <c r="CJM165" s="3"/>
      <c r="CJN165" s="3"/>
      <c r="CJO165" s="3"/>
      <c r="CJP165" s="3"/>
      <c r="CJQ165" s="3"/>
      <c r="CJR165" s="3"/>
      <c r="CJS165" s="3"/>
      <c r="CJT165" s="3"/>
      <c r="CJU165" s="3"/>
      <c r="CJV165" s="3"/>
      <c r="CJW165" s="3"/>
      <c r="CJX165" s="3"/>
      <c r="CJY165" s="3"/>
      <c r="CJZ165" s="3"/>
      <c r="CKA165" s="3"/>
      <c r="CKB165" s="3"/>
      <c r="CKC165" s="3"/>
      <c r="CKD165" s="3"/>
      <c r="CKE165" s="3"/>
      <c r="CKF165" s="3"/>
      <c r="CKG165" s="3"/>
      <c r="CKH165" s="3"/>
      <c r="CKI165" s="3"/>
      <c r="CKJ165" s="3"/>
      <c r="CKK165" s="3"/>
      <c r="CKL165" s="3"/>
      <c r="CKM165" s="3"/>
      <c r="CKN165" s="3"/>
      <c r="CKO165" s="3"/>
      <c r="CKP165" s="3"/>
      <c r="CKQ165" s="3"/>
      <c r="CKR165" s="3"/>
      <c r="CKS165" s="3"/>
      <c r="CKT165" s="3"/>
      <c r="CKU165" s="3"/>
      <c r="CKV165" s="3"/>
      <c r="CKW165" s="3"/>
      <c r="CKX165" s="3"/>
      <c r="CKY165" s="3"/>
      <c r="CKZ165" s="3"/>
      <c r="CLA165" s="3"/>
      <c r="CLB165" s="3"/>
      <c r="CLC165" s="3"/>
      <c r="CLD165" s="3"/>
      <c r="CLE165" s="3"/>
      <c r="CLF165" s="3"/>
      <c r="CLG165" s="3"/>
      <c r="CLH165" s="3"/>
      <c r="CLI165" s="3"/>
      <c r="CLJ165" s="3"/>
      <c r="CLK165" s="3"/>
      <c r="CLL165" s="3"/>
      <c r="CLM165" s="3"/>
      <c r="CLN165" s="3"/>
      <c r="CLO165" s="3"/>
      <c r="CLP165" s="3"/>
      <c r="CLQ165" s="3"/>
      <c r="CLR165" s="3"/>
      <c r="CLS165" s="3"/>
      <c r="CLT165" s="3"/>
      <c r="CLU165" s="3"/>
      <c r="CLV165" s="3"/>
      <c r="CLW165" s="3"/>
      <c r="CLX165" s="3"/>
      <c r="CLY165" s="3"/>
      <c r="CLZ165" s="3"/>
      <c r="CMA165" s="3"/>
      <c r="CMB165" s="3"/>
      <c r="CMC165" s="3"/>
      <c r="CMD165" s="3"/>
      <c r="CME165" s="3"/>
      <c r="CMF165" s="3"/>
      <c r="CMG165" s="3"/>
      <c r="CMH165" s="3"/>
      <c r="CMI165" s="3"/>
      <c r="CMJ165" s="3"/>
      <c r="CMK165" s="3"/>
      <c r="CML165" s="3"/>
      <c r="CMM165" s="3"/>
      <c r="CMN165" s="3"/>
      <c r="CMO165" s="3"/>
      <c r="CMP165" s="3"/>
      <c r="CMQ165" s="3"/>
      <c r="CMR165" s="3"/>
      <c r="CMS165" s="3"/>
      <c r="CMT165" s="3"/>
      <c r="CMU165" s="3"/>
      <c r="CMV165" s="3"/>
      <c r="CMW165" s="3"/>
      <c r="CMX165" s="3"/>
      <c r="CMY165" s="3"/>
      <c r="CMZ165" s="3"/>
      <c r="CNA165" s="3"/>
      <c r="CNB165" s="3"/>
      <c r="CNC165" s="3"/>
      <c r="CND165" s="3"/>
      <c r="CNE165" s="3"/>
      <c r="CNF165" s="3"/>
      <c r="CNG165" s="3"/>
      <c r="CNH165" s="3"/>
      <c r="CNI165" s="3"/>
      <c r="CNJ165" s="3"/>
      <c r="CNK165" s="3"/>
      <c r="CNL165" s="3"/>
      <c r="CNM165" s="3"/>
      <c r="CNN165" s="3"/>
      <c r="CNO165" s="3"/>
      <c r="CNP165" s="3"/>
      <c r="CNQ165" s="3"/>
      <c r="CNR165" s="3"/>
      <c r="CNS165" s="3"/>
      <c r="CNT165" s="3"/>
      <c r="CNU165" s="3"/>
      <c r="CNV165" s="3"/>
      <c r="CNW165" s="3"/>
      <c r="CNX165" s="3"/>
      <c r="CNY165" s="3"/>
      <c r="CNZ165" s="3"/>
      <c r="COA165" s="3"/>
      <c r="COB165" s="3"/>
      <c r="COC165" s="3"/>
      <c r="COD165" s="3"/>
      <c r="COE165" s="3"/>
      <c r="COF165" s="3"/>
      <c r="COG165" s="3"/>
      <c r="COH165" s="3"/>
      <c r="COI165" s="3"/>
      <c r="COJ165" s="3"/>
      <c r="COK165" s="3"/>
      <c r="COL165" s="3"/>
      <c r="COM165" s="3"/>
      <c r="CON165" s="3"/>
      <c r="COO165" s="3"/>
      <c r="COP165" s="3"/>
      <c r="COQ165" s="3"/>
      <c r="COR165" s="3"/>
      <c r="COS165" s="3"/>
      <c r="COT165" s="3"/>
      <c r="COU165" s="3"/>
      <c r="COV165" s="3"/>
      <c r="COW165" s="3"/>
      <c r="COX165" s="3"/>
      <c r="COY165" s="3"/>
      <c r="COZ165" s="3"/>
      <c r="CPA165" s="3"/>
      <c r="CPB165" s="3"/>
      <c r="CPC165" s="3"/>
      <c r="CPD165" s="3"/>
      <c r="CPE165" s="3"/>
      <c r="CPF165" s="3"/>
      <c r="CPG165" s="3"/>
      <c r="CPH165" s="3"/>
      <c r="CPI165" s="3"/>
      <c r="CPJ165" s="3"/>
      <c r="CPK165" s="3"/>
      <c r="CPL165" s="3"/>
      <c r="CPM165" s="3"/>
      <c r="CPN165" s="3"/>
      <c r="CPO165" s="3"/>
      <c r="CPP165" s="3"/>
      <c r="CPQ165" s="3"/>
      <c r="CPR165" s="3"/>
      <c r="CPS165" s="3"/>
      <c r="CPT165" s="3"/>
      <c r="CPU165" s="3"/>
      <c r="CPV165" s="3"/>
      <c r="CPW165" s="3"/>
      <c r="CPX165" s="3"/>
      <c r="CPY165" s="3"/>
      <c r="CPZ165" s="3"/>
      <c r="CQA165" s="3"/>
      <c r="CQB165" s="3"/>
      <c r="CQC165" s="3"/>
      <c r="CQD165" s="3"/>
      <c r="CQE165" s="3"/>
      <c r="CQF165" s="3"/>
      <c r="CQG165" s="3"/>
      <c r="CQH165" s="3"/>
      <c r="CQI165" s="3"/>
      <c r="CQJ165" s="3"/>
      <c r="CQK165" s="3"/>
      <c r="CQL165" s="3"/>
      <c r="CQM165" s="3"/>
      <c r="CQN165" s="3"/>
      <c r="CQO165" s="3"/>
      <c r="CQP165" s="3"/>
      <c r="CQQ165" s="3"/>
      <c r="CQR165" s="3"/>
      <c r="CQS165" s="3"/>
      <c r="CQT165" s="3"/>
      <c r="CQU165" s="3"/>
      <c r="CQV165" s="3"/>
      <c r="CQW165" s="3"/>
      <c r="CQX165" s="3"/>
      <c r="CQY165" s="3"/>
      <c r="CQZ165" s="3"/>
      <c r="CRA165" s="3"/>
      <c r="CRB165" s="3"/>
      <c r="CRC165" s="3"/>
      <c r="CRD165" s="3"/>
      <c r="CRE165" s="3"/>
      <c r="CRF165" s="3"/>
      <c r="CRG165" s="3"/>
      <c r="CRH165" s="3"/>
      <c r="CRI165" s="3"/>
      <c r="CRJ165" s="3"/>
      <c r="CRK165" s="3"/>
      <c r="CRL165" s="3"/>
      <c r="CRM165" s="3"/>
      <c r="CRN165" s="3"/>
      <c r="CRO165" s="3"/>
      <c r="CRP165" s="3"/>
      <c r="CRQ165" s="3"/>
      <c r="CRR165" s="3"/>
      <c r="CRS165" s="3"/>
      <c r="CRT165" s="3"/>
      <c r="CRU165" s="3"/>
      <c r="CRV165" s="3"/>
      <c r="CRW165" s="3"/>
      <c r="CRX165" s="3"/>
      <c r="CRY165" s="3"/>
      <c r="CRZ165" s="3"/>
      <c r="CSA165" s="3"/>
      <c r="CSB165" s="3"/>
      <c r="CSC165" s="3"/>
      <c r="CSD165" s="3"/>
      <c r="CSE165" s="3"/>
      <c r="CSF165" s="3"/>
      <c r="CSG165" s="3"/>
      <c r="CSH165" s="3"/>
      <c r="CSI165" s="3"/>
      <c r="CSJ165" s="3"/>
      <c r="CSK165" s="3"/>
      <c r="CSL165" s="3"/>
      <c r="CSM165" s="3"/>
      <c r="CSN165" s="3"/>
      <c r="CSO165" s="3"/>
      <c r="CSP165" s="3"/>
      <c r="CSQ165" s="3"/>
      <c r="CSR165" s="3"/>
      <c r="CSS165" s="3"/>
      <c r="CST165" s="3"/>
      <c r="CSU165" s="3"/>
      <c r="CSV165" s="3"/>
      <c r="CSW165" s="3"/>
      <c r="CSX165" s="3"/>
      <c r="CSY165" s="3"/>
      <c r="CSZ165" s="3"/>
      <c r="CTA165" s="3"/>
      <c r="CTB165" s="3"/>
      <c r="CTC165" s="3"/>
      <c r="CTD165" s="3"/>
      <c r="CTE165" s="3"/>
      <c r="CTF165" s="3"/>
      <c r="CTG165" s="3"/>
      <c r="CTH165" s="3"/>
      <c r="CTI165" s="3"/>
      <c r="CTJ165" s="3"/>
      <c r="CTK165" s="3"/>
      <c r="CTL165" s="3"/>
      <c r="CTM165" s="3"/>
      <c r="CTN165" s="3"/>
      <c r="CTO165" s="3"/>
      <c r="CTP165" s="3"/>
      <c r="CTQ165" s="3"/>
      <c r="CTR165" s="3"/>
      <c r="CTS165" s="3"/>
      <c r="CTT165" s="3"/>
      <c r="CTU165" s="3"/>
      <c r="CTV165" s="3"/>
      <c r="CTW165" s="3"/>
      <c r="CTX165" s="3"/>
      <c r="CTY165" s="3"/>
      <c r="CTZ165" s="3"/>
      <c r="CUA165" s="3"/>
      <c r="CUB165" s="3"/>
      <c r="CUC165" s="3"/>
      <c r="CUD165" s="3"/>
      <c r="CUE165" s="3"/>
      <c r="CUF165" s="3"/>
      <c r="CUG165" s="3"/>
      <c r="CUH165" s="3"/>
      <c r="CUI165" s="3"/>
      <c r="CUJ165" s="3"/>
      <c r="CUK165" s="3"/>
      <c r="CUL165" s="3"/>
      <c r="CUM165" s="3"/>
      <c r="CUN165" s="3"/>
      <c r="CUO165" s="3"/>
      <c r="CUP165" s="3"/>
      <c r="CUQ165" s="3"/>
      <c r="CUR165" s="3"/>
      <c r="CUS165" s="3"/>
      <c r="CUT165" s="3"/>
      <c r="CUU165" s="3"/>
      <c r="CUV165" s="3"/>
      <c r="CUW165" s="3"/>
      <c r="CUX165" s="3"/>
      <c r="CUY165" s="3"/>
      <c r="CUZ165" s="3"/>
      <c r="CVA165" s="3"/>
      <c r="CVB165" s="3"/>
      <c r="CVC165" s="3"/>
      <c r="CVD165" s="3"/>
      <c r="CVE165" s="3"/>
      <c r="CVF165" s="3"/>
      <c r="CVG165" s="3"/>
      <c r="CVH165" s="3"/>
      <c r="CVI165" s="3"/>
      <c r="CVJ165" s="3"/>
      <c r="CVK165" s="3"/>
      <c r="CVL165" s="3"/>
      <c r="CVM165" s="3"/>
      <c r="CVN165" s="3"/>
      <c r="CVO165" s="3"/>
      <c r="CVP165" s="3"/>
      <c r="CVQ165" s="3"/>
      <c r="CVR165" s="3"/>
      <c r="CVS165" s="3"/>
      <c r="CVT165" s="3"/>
      <c r="CVU165" s="3"/>
      <c r="CVV165" s="3"/>
      <c r="CVW165" s="3"/>
      <c r="CVX165" s="3"/>
      <c r="CVY165" s="3"/>
      <c r="CVZ165" s="3"/>
      <c r="CWA165" s="3"/>
      <c r="CWB165" s="3"/>
      <c r="CWC165" s="3"/>
      <c r="CWD165" s="3"/>
      <c r="CWE165" s="3"/>
      <c r="CWF165" s="3"/>
      <c r="CWG165" s="3"/>
      <c r="CWH165" s="3"/>
      <c r="CWI165" s="3"/>
      <c r="CWJ165" s="3"/>
      <c r="CWK165" s="3"/>
      <c r="CWL165" s="3"/>
      <c r="CWM165" s="3"/>
      <c r="CWN165" s="3"/>
      <c r="CWO165" s="3"/>
      <c r="CWP165" s="3"/>
      <c r="CWQ165" s="3"/>
      <c r="CWR165" s="3"/>
      <c r="CWS165" s="3"/>
      <c r="CWT165" s="3"/>
      <c r="CWU165" s="3"/>
      <c r="CWV165" s="3"/>
      <c r="CWW165" s="3"/>
      <c r="CWX165" s="3"/>
      <c r="CWY165" s="3"/>
      <c r="CWZ165" s="3"/>
      <c r="CXA165" s="3"/>
      <c r="CXB165" s="3"/>
      <c r="CXC165" s="3"/>
      <c r="CXD165" s="3"/>
      <c r="CXE165" s="3"/>
      <c r="CXF165" s="3"/>
      <c r="CXG165" s="3"/>
      <c r="CXH165" s="3"/>
      <c r="CXI165" s="3"/>
      <c r="CXJ165" s="3"/>
      <c r="CXK165" s="3"/>
      <c r="CXL165" s="3"/>
      <c r="CXM165" s="3"/>
      <c r="CXN165" s="3"/>
      <c r="CXO165" s="3"/>
      <c r="CXP165" s="3"/>
      <c r="CXQ165" s="3"/>
      <c r="CXR165" s="3"/>
      <c r="CXS165" s="3"/>
      <c r="CXT165" s="3"/>
      <c r="CXU165" s="3"/>
      <c r="CXV165" s="3"/>
      <c r="CXW165" s="3"/>
      <c r="CXX165" s="3"/>
      <c r="CXY165" s="3"/>
      <c r="CXZ165" s="3"/>
      <c r="CYA165" s="3"/>
      <c r="CYB165" s="3"/>
      <c r="CYC165" s="3"/>
      <c r="CYD165" s="3"/>
      <c r="CYE165" s="3"/>
      <c r="CYF165" s="3"/>
      <c r="CYG165" s="3"/>
      <c r="CYH165" s="3"/>
      <c r="CYI165" s="3"/>
      <c r="CYJ165" s="3"/>
      <c r="CYK165" s="3"/>
      <c r="CYL165" s="3"/>
      <c r="CYM165" s="3"/>
      <c r="CYN165" s="3"/>
      <c r="CYO165" s="3"/>
      <c r="CYP165" s="3"/>
      <c r="CYQ165" s="3"/>
      <c r="CYR165" s="3"/>
      <c r="CYS165" s="3"/>
      <c r="CYT165" s="3"/>
      <c r="CYU165" s="3"/>
      <c r="CYV165" s="3"/>
      <c r="CYW165" s="3"/>
      <c r="CYX165" s="3"/>
      <c r="CYY165" s="3"/>
      <c r="CYZ165" s="3"/>
      <c r="CZA165" s="3"/>
      <c r="CZB165" s="3"/>
      <c r="CZC165" s="3"/>
      <c r="CZD165" s="3"/>
      <c r="CZE165" s="3"/>
      <c r="CZF165" s="3"/>
      <c r="CZG165" s="3"/>
      <c r="CZH165" s="3"/>
      <c r="CZI165" s="3"/>
      <c r="CZJ165" s="3"/>
      <c r="CZK165" s="3"/>
      <c r="CZL165" s="3"/>
      <c r="CZM165" s="3"/>
      <c r="CZN165" s="3"/>
      <c r="CZO165" s="3"/>
      <c r="CZP165" s="3"/>
      <c r="CZQ165" s="3"/>
      <c r="CZR165" s="3"/>
      <c r="CZS165" s="3"/>
      <c r="CZT165" s="3"/>
      <c r="CZU165" s="3"/>
      <c r="CZV165" s="3"/>
      <c r="CZW165" s="3"/>
      <c r="CZX165" s="3"/>
      <c r="CZY165" s="3"/>
      <c r="CZZ165" s="3"/>
      <c r="DAA165" s="3"/>
      <c r="DAB165" s="3"/>
      <c r="DAC165" s="3"/>
      <c r="DAD165" s="3"/>
      <c r="DAE165" s="3"/>
      <c r="DAF165" s="3"/>
      <c r="DAG165" s="3"/>
      <c r="DAH165" s="3"/>
      <c r="DAI165" s="3"/>
      <c r="DAJ165" s="3"/>
      <c r="DAK165" s="3"/>
      <c r="DAL165" s="3"/>
      <c r="DAM165" s="3"/>
      <c r="DAN165" s="3"/>
      <c r="DAO165" s="3"/>
      <c r="DAP165" s="3"/>
      <c r="DAQ165" s="3"/>
      <c r="DAR165" s="3"/>
      <c r="DAS165" s="3"/>
      <c r="DAT165" s="3"/>
      <c r="DAU165" s="3"/>
      <c r="DAV165" s="3"/>
      <c r="DAW165" s="3"/>
      <c r="DAX165" s="3"/>
      <c r="DAY165" s="3"/>
      <c r="DAZ165" s="3"/>
      <c r="DBA165" s="3"/>
      <c r="DBB165" s="3"/>
      <c r="DBC165" s="3"/>
      <c r="DBD165" s="3"/>
      <c r="DBE165" s="3"/>
      <c r="DBF165" s="3"/>
      <c r="DBG165" s="3"/>
      <c r="DBH165" s="3"/>
      <c r="DBI165" s="3"/>
      <c r="DBJ165" s="3"/>
      <c r="DBK165" s="3"/>
      <c r="DBL165" s="3"/>
      <c r="DBM165" s="3"/>
      <c r="DBN165" s="3"/>
      <c r="DBO165" s="3"/>
      <c r="DBP165" s="3"/>
      <c r="DBQ165" s="3"/>
      <c r="DBR165" s="3"/>
      <c r="DBS165" s="3"/>
      <c r="DBT165" s="3"/>
      <c r="DBU165" s="3"/>
      <c r="DBV165" s="3"/>
      <c r="DBW165" s="3"/>
      <c r="DBX165" s="3"/>
      <c r="DBY165" s="3"/>
      <c r="DBZ165" s="3"/>
      <c r="DCA165" s="3"/>
      <c r="DCB165" s="3"/>
      <c r="DCC165" s="3"/>
      <c r="DCD165" s="3"/>
      <c r="DCE165" s="3"/>
      <c r="DCF165" s="3"/>
      <c r="DCG165" s="3"/>
      <c r="DCH165" s="3"/>
      <c r="DCI165" s="3"/>
      <c r="DCJ165" s="3"/>
      <c r="DCK165" s="3"/>
      <c r="DCL165" s="3"/>
      <c r="DCM165" s="3"/>
      <c r="DCN165" s="3"/>
      <c r="DCO165" s="3"/>
      <c r="DCP165" s="3"/>
      <c r="DCQ165" s="3"/>
      <c r="DCR165" s="3"/>
      <c r="DCS165" s="3"/>
      <c r="DCT165" s="3"/>
      <c r="DCU165" s="3"/>
      <c r="DCV165" s="3"/>
      <c r="DCW165" s="3"/>
      <c r="DCX165" s="3"/>
      <c r="DCY165" s="3"/>
      <c r="DCZ165" s="3"/>
      <c r="DDA165" s="3"/>
      <c r="DDB165" s="3"/>
      <c r="DDC165" s="3"/>
      <c r="DDD165" s="3"/>
      <c r="DDE165" s="3"/>
      <c r="DDF165" s="3"/>
      <c r="DDG165" s="3"/>
      <c r="DDH165" s="3"/>
      <c r="DDI165" s="3"/>
      <c r="DDJ165" s="3"/>
      <c r="DDK165" s="3"/>
      <c r="DDL165" s="3"/>
      <c r="DDM165" s="3"/>
      <c r="DDN165" s="3"/>
      <c r="DDO165" s="3"/>
      <c r="DDP165" s="3"/>
      <c r="DDQ165" s="3"/>
      <c r="DDR165" s="3"/>
      <c r="DDS165" s="3"/>
      <c r="DDT165" s="3"/>
      <c r="DDU165" s="3"/>
      <c r="DDV165" s="3"/>
      <c r="DDW165" s="3"/>
      <c r="DDX165" s="3"/>
      <c r="DDY165" s="3"/>
      <c r="DDZ165" s="3"/>
      <c r="DEA165" s="3"/>
      <c r="DEB165" s="3"/>
      <c r="DEC165" s="3"/>
      <c r="DED165" s="3"/>
      <c r="DEE165" s="3"/>
      <c r="DEF165" s="3"/>
      <c r="DEG165" s="3"/>
      <c r="DEH165" s="3"/>
      <c r="DEI165" s="3"/>
      <c r="DEJ165" s="3"/>
      <c r="DEK165" s="3"/>
      <c r="DEL165" s="3"/>
      <c r="DEM165" s="3"/>
      <c r="DEN165" s="3"/>
      <c r="DEO165" s="3"/>
      <c r="DEP165" s="3"/>
      <c r="DEQ165" s="3"/>
      <c r="DER165" s="3"/>
      <c r="DES165" s="3"/>
      <c r="DET165" s="3"/>
      <c r="DEU165" s="3"/>
      <c r="DEV165" s="3"/>
      <c r="DEW165" s="3"/>
      <c r="DEX165" s="3"/>
      <c r="DEY165" s="3"/>
      <c r="DEZ165" s="3"/>
      <c r="DFA165" s="3"/>
      <c r="DFB165" s="3"/>
      <c r="DFC165" s="3"/>
      <c r="DFD165" s="3"/>
      <c r="DFE165" s="3"/>
      <c r="DFF165" s="3"/>
      <c r="DFG165" s="3"/>
      <c r="DFH165" s="3"/>
      <c r="DFI165" s="3"/>
      <c r="DFJ165" s="3"/>
      <c r="DFK165" s="3"/>
      <c r="DFL165" s="3"/>
      <c r="DFM165" s="3"/>
      <c r="DFN165" s="3"/>
      <c r="DFO165" s="3"/>
      <c r="DFP165" s="3"/>
      <c r="DFQ165" s="3"/>
      <c r="DFR165" s="3"/>
      <c r="DFS165" s="3"/>
      <c r="DFT165" s="3"/>
      <c r="DFU165" s="3"/>
      <c r="DFV165" s="3"/>
      <c r="DFW165" s="3"/>
      <c r="DFX165" s="3"/>
      <c r="DFY165" s="3"/>
      <c r="DFZ165" s="3"/>
      <c r="DGA165" s="3"/>
      <c r="DGB165" s="3"/>
      <c r="DGC165" s="3"/>
      <c r="DGD165" s="3"/>
      <c r="DGE165" s="3"/>
      <c r="DGF165" s="3"/>
      <c r="DGG165" s="3"/>
      <c r="DGH165" s="3"/>
      <c r="DGI165" s="3"/>
      <c r="DGJ165" s="3"/>
      <c r="DGK165" s="3"/>
      <c r="DGL165" s="3"/>
      <c r="DGM165" s="3"/>
      <c r="DGN165" s="3"/>
      <c r="DGO165" s="3"/>
      <c r="DGP165" s="3"/>
      <c r="DGQ165" s="3"/>
      <c r="DGR165" s="3"/>
      <c r="DGS165" s="3"/>
      <c r="DGT165" s="3"/>
      <c r="DGU165" s="3"/>
      <c r="DGV165" s="3"/>
      <c r="DGW165" s="3"/>
      <c r="DGX165" s="3"/>
      <c r="DGY165" s="3"/>
      <c r="DGZ165" s="3"/>
      <c r="DHA165" s="3"/>
      <c r="DHB165" s="3"/>
      <c r="DHC165" s="3"/>
      <c r="DHD165" s="3"/>
      <c r="DHE165" s="3"/>
      <c r="DHF165" s="3"/>
      <c r="DHG165" s="3"/>
      <c r="DHH165" s="3"/>
      <c r="DHI165" s="3"/>
      <c r="DHJ165" s="3"/>
      <c r="DHK165" s="3"/>
      <c r="DHL165" s="3"/>
      <c r="DHM165" s="3"/>
      <c r="DHN165" s="3"/>
      <c r="DHO165" s="3"/>
      <c r="DHP165" s="3"/>
      <c r="DHQ165" s="3"/>
      <c r="DHR165" s="3"/>
      <c r="DHS165" s="3"/>
      <c r="DHT165" s="3"/>
      <c r="DHU165" s="3"/>
      <c r="DHV165" s="3"/>
      <c r="DHW165" s="3"/>
      <c r="DHX165" s="3"/>
      <c r="DHY165" s="3"/>
      <c r="DHZ165" s="3"/>
      <c r="DIA165" s="3"/>
      <c r="DIB165" s="3"/>
      <c r="DIC165" s="3"/>
      <c r="DID165" s="3"/>
      <c r="DIE165" s="3"/>
      <c r="DIF165" s="3"/>
      <c r="DIG165" s="3"/>
      <c r="DIH165" s="3"/>
      <c r="DII165" s="3"/>
      <c r="DIJ165" s="3"/>
      <c r="DIK165" s="3"/>
      <c r="DIL165" s="3"/>
      <c r="DIM165" s="3"/>
      <c r="DIN165" s="3"/>
      <c r="DIO165" s="3"/>
      <c r="DIP165" s="3"/>
      <c r="DIQ165" s="3"/>
      <c r="DIR165" s="3"/>
      <c r="DIS165" s="3"/>
      <c r="DIT165" s="3"/>
      <c r="DIU165" s="3"/>
      <c r="DIV165" s="3"/>
      <c r="DIW165" s="3"/>
      <c r="DIX165" s="3"/>
      <c r="DIY165" s="3"/>
      <c r="DIZ165" s="3"/>
      <c r="DJA165" s="3"/>
      <c r="DJB165" s="3"/>
      <c r="DJC165" s="3"/>
      <c r="DJD165" s="3"/>
      <c r="DJE165" s="3"/>
      <c r="DJF165" s="3"/>
      <c r="DJG165" s="3"/>
      <c r="DJH165" s="3"/>
      <c r="DJI165" s="3"/>
      <c r="DJJ165" s="3"/>
      <c r="DJK165" s="3"/>
      <c r="DJL165" s="3"/>
      <c r="DJM165" s="3"/>
      <c r="DJN165" s="3"/>
      <c r="DJO165" s="3"/>
      <c r="DJP165" s="3"/>
      <c r="DJQ165" s="3"/>
      <c r="DJR165" s="3"/>
      <c r="DJS165" s="3"/>
      <c r="DJT165" s="3"/>
      <c r="DJU165" s="3"/>
      <c r="DJV165" s="3"/>
      <c r="DJW165" s="3"/>
      <c r="DJX165" s="3"/>
      <c r="DJY165" s="3"/>
      <c r="DJZ165" s="3"/>
      <c r="DKA165" s="3"/>
      <c r="DKB165" s="3"/>
      <c r="DKC165" s="3"/>
      <c r="DKD165" s="3"/>
      <c r="DKE165" s="3"/>
      <c r="DKF165" s="3"/>
      <c r="DKG165" s="3"/>
      <c r="DKH165" s="3"/>
      <c r="DKI165" s="3"/>
      <c r="DKJ165" s="3"/>
      <c r="DKK165" s="3"/>
      <c r="DKL165" s="3"/>
      <c r="DKM165" s="3"/>
      <c r="DKN165" s="3"/>
      <c r="DKO165" s="3"/>
      <c r="DKP165" s="3"/>
      <c r="DKQ165" s="3"/>
      <c r="DKR165" s="3"/>
      <c r="DKS165" s="3"/>
      <c r="DKT165" s="3"/>
      <c r="DKU165" s="3"/>
      <c r="DKV165" s="3"/>
      <c r="DKW165" s="3"/>
      <c r="DKX165" s="3"/>
      <c r="DKY165" s="3"/>
      <c r="DKZ165" s="3"/>
      <c r="DLA165" s="3"/>
      <c r="DLB165" s="3"/>
      <c r="DLC165" s="3"/>
      <c r="DLD165" s="3"/>
      <c r="DLE165" s="3"/>
      <c r="DLF165" s="3"/>
      <c r="DLG165" s="3"/>
      <c r="DLH165" s="3"/>
      <c r="DLI165" s="3"/>
      <c r="DLJ165" s="3"/>
      <c r="DLK165" s="3"/>
      <c r="DLL165" s="3"/>
      <c r="DLM165" s="3"/>
      <c r="DLN165" s="3"/>
      <c r="DLO165" s="3"/>
      <c r="DLP165" s="3"/>
      <c r="DLQ165" s="3"/>
      <c r="DLR165" s="3"/>
      <c r="DLS165" s="3"/>
      <c r="DLT165" s="3"/>
      <c r="DLU165" s="3"/>
      <c r="DLV165" s="3"/>
      <c r="DLW165" s="3"/>
      <c r="DLX165" s="3"/>
      <c r="DLY165" s="3"/>
      <c r="DLZ165" s="3"/>
      <c r="DMA165" s="3"/>
      <c r="DMB165" s="3"/>
      <c r="DMC165" s="3"/>
      <c r="DMD165" s="3"/>
      <c r="DME165" s="3"/>
      <c r="DMF165" s="3"/>
      <c r="DMG165" s="3"/>
      <c r="DMH165" s="3"/>
      <c r="DMI165" s="3"/>
      <c r="DMJ165" s="3"/>
      <c r="DMK165" s="3"/>
      <c r="DML165" s="3"/>
      <c r="DMM165" s="3"/>
      <c r="DMN165" s="3"/>
      <c r="DMO165" s="3"/>
      <c r="DMP165" s="3"/>
      <c r="DMQ165" s="3"/>
      <c r="DMR165" s="3"/>
      <c r="DMS165" s="3"/>
      <c r="DMT165" s="3"/>
      <c r="DMU165" s="3"/>
      <c r="DMV165" s="3"/>
      <c r="DMW165" s="3"/>
      <c r="DMX165" s="3"/>
      <c r="DMY165" s="3"/>
      <c r="DMZ165" s="3"/>
      <c r="DNA165" s="3"/>
      <c r="DNB165" s="3"/>
      <c r="DNC165" s="3"/>
      <c r="DND165" s="3"/>
      <c r="DNE165" s="3"/>
      <c r="DNF165" s="3"/>
      <c r="DNG165" s="3"/>
      <c r="DNH165" s="3"/>
      <c r="DNI165" s="3"/>
      <c r="DNJ165" s="3"/>
      <c r="DNK165" s="3"/>
      <c r="DNL165" s="3"/>
      <c r="DNM165" s="3"/>
      <c r="DNN165" s="3"/>
      <c r="DNO165" s="3"/>
      <c r="DNP165" s="3"/>
      <c r="DNQ165" s="3"/>
      <c r="DNR165" s="3"/>
      <c r="DNS165" s="3"/>
      <c r="DNT165" s="3"/>
      <c r="DNU165" s="3"/>
      <c r="DNV165" s="3"/>
      <c r="DNW165" s="3"/>
      <c r="DNX165" s="3"/>
      <c r="DNY165" s="3"/>
      <c r="DNZ165" s="3"/>
      <c r="DOA165" s="3"/>
      <c r="DOB165" s="3"/>
      <c r="DOC165" s="3"/>
      <c r="DOD165" s="3"/>
      <c r="DOE165" s="3"/>
      <c r="DOF165" s="3"/>
      <c r="DOG165" s="3"/>
      <c r="DOH165" s="3"/>
      <c r="DOI165" s="3"/>
      <c r="DOJ165" s="3"/>
      <c r="DOK165" s="3"/>
      <c r="DOL165" s="3"/>
      <c r="DOM165" s="3"/>
      <c r="DON165" s="3"/>
      <c r="DOO165" s="3"/>
      <c r="DOP165" s="3"/>
      <c r="DOQ165" s="3"/>
      <c r="DOR165" s="3"/>
      <c r="DOS165" s="3"/>
      <c r="DOT165" s="3"/>
      <c r="DOU165" s="3"/>
      <c r="DOV165" s="3"/>
      <c r="DOW165" s="3"/>
      <c r="DOX165" s="3"/>
      <c r="DOY165" s="3"/>
      <c r="DOZ165" s="3"/>
      <c r="DPA165" s="3"/>
      <c r="DPB165" s="3"/>
      <c r="DPC165" s="3"/>
      <c r="DPD165" s="3"/>
      <c r="DPE165" s="3"/>
      <c r="DPF165" s="3"/>
      <c r="DPG165" s="3"/>
      <c r="DPH165" s="3"/>
      <c r="DPI165" s="3"/>
      <c r="DPJ165" s="3"/>
      <c r="DPK165" s="3"/>
      <c r="DPL165" s="3"/>
      <c r="DPM165" s="3"/>
      <c r="DPN165" s="3"/>
      <c r="DPO165" s="3"/>
      <c r="DPP165" s="3"/>
      <c r="DPQ165" s="3"/>
      <c r="DPR165" s="3"/>
      <c r="DPS165" s="3"/>
      <c r="DPT165" s="3"/>
      <c r="DPU165" s="3"/>
      <c r="DPV165" s="3"/>
      <c r="DPW165" s="3"/>
      <c r="DPX165" s="3"/>
      <c r="DPY165" s="3"/>
      <c r="DPZ165" s="3"/>
      <c r="DQA165" s="3"/>
      <c r="DQB165" s="3"/>
      <c r="DQC165" s="3"/>
      <c r="DQD165" s="3"/>
      <c r="DQE165" s="3"/>
      <c r="DQF165" s="3"/>
      <c r="DQG165" s="3"/>
      <c r="DQH165" s="3"/>
      <c r="DQI165" s="3"/>
      <c r="DQJ165" s="3"/>
      <c r="DQK165" s="3"/>
      <c r="DQL165" s="3"/>
      <c r="DQM165" s="3"/>
      <c r="DQN165" s="3"/>
      <c r="DQO165" s="3"/>
      <c r="DQP165" s="3"/>
      <c r="DQQ165" s="3"/>
      <c r="DQR165" s="3"/>
      <c r="DQS165" s="3"/>
      <c r="DQT165" s="3"/>
      <c r="DQU165" s="3"/>
      <c r="DQV165" s="3"/>
      <c r="DQW165" s="3"/>
      <c r="DQX165" s="3"/>
      <c r="DQY165" s="3"/>
      <c r="DQZ165" s="3"/>
      <c r="DRA165" s="3"/>
      <c r="DRB165" s="3"/>
      <c r="DRC165" s="3"/>
      <c r="DRD165" s="3"/>
      <c r="DRE165" s="3"/>
      <c r="DRF165" s="3"/>
      <c r="DRG165" s="3"/>
      <c r="DRH165" s="3"/>
      <c r="DRI165" s="3"/>
      <c r="DRJ165" s="3"/>
      <c r="DRK165" s="3"/>
      <c r="DRL165" s="3"/>
      <c r="DRM165" s="3"/>
      <c r="DRN165" s="3"/>
      <c r="DRO165" s="3"/>
      <c r="DRP165" s="3"/>
      <c r="DRQ165" s="3"/>
      <c r="DRR165" s="3"/>
      <c r="DRS165" s="3"/>
      <c r="DRT165" s="3"/>
      <c r="DRU165" s="3"/>
      <c r="DRV165" s="3"/>
      <c r="DRW165" s="3"/>
      <c r="DRX165" s="3"/>
      <c r="DRY165" s="3"/>
      <c r="DRZ165" s="3"/>
      <c r="DSA165" s="3"/>
      <c r="DSB165" s="3"/>
      <c r="DSC165" s="3"/>
      <c r="DSD165" s="3"/>
      <c r="DSE165" s="3"/>
      <c r="DSF165" s="3"/>
      <c r="DSG165" s="3"/>
      <c r="DSH165" s="3"/>
      <c r="DSI165" s="3"/>
      <c r="DSJ165" s="3"/>
      <c r="DSK165" s="3"/>
      <c r="DSL165" s="3"/>
      <c r="DSM165" s="3"/>
      <c r="DSN165" s="3"/>
      <c r="DSO165" s="3"/>
      <c r="DSP165" s="3"/>
      <c r="DSQ165" s="3"/>
      <c r="DSR165" s="3"/>
      <c r="DSS165" s="3"/>
      <c r="DST165" s="3"/>
      <c r="DSU165" s="3"/>
      <c r="DSV165" s="3"/>
      <c r="DSW165" s="3"/>
      <c r="DSX165" s="3"/>
      <c r="DSY165" s="3"/>
      <c r="DSZ165" s="3"/>
      <c r="DTA165" s="3"/>
      <c r="DTB165" s="3"/>
      <c r="DTC165" s="3"/>
      <c r="DTD165" s="3"/>
      <c r="DTE165" s="3"/>
      <c r="DTF165" s="3"/>
      <c r="DTG165" s="3"/>
      <c r="DTH165" s="3"/>
      <c r="DTI165" s="3"/>
      <c r="DTJ165" s="3"/>
      <c r="DTK165" s="3"/>
      <c r="DTL165" s="3"/>
      <c r="DTM165" s="3"/>
      <c r="DTN165" s="3"/>
      <c r="DTO165" s="3"/>
      <c r="DTP165" s="3"/>
      <c r="DTQ165" s="3"/>
      <c r="DTR165" s="3"/>
      <c r="DTS165" s="3"/>
      <c r="DTT165" s="3"/>
      <c r="DTU165" s="3"/>
      <c r="DTV165" s="3"/>
      <c r="DTW165" s="3"/>
      <c r="DTX165" s="3"/>
      <c r="DTY165" s="3"/>
      <c r="DTZ165" s="3"/>
      <c r="DUA165" s="3"/>
      <c r="DUB165" s="3"/>
      <c r="DUC165" s="3"/>
      <c r="DUD165" s="3"/>
      <c r="DUE165" s="3"/>
      <c r="DUF165" s="3"/>
      <c r="DUG165" s="3"/>
      <c r="DUH165" s="3"/>
      <c r="DUI165" s="3"/>
      <c r="DUJ165" s="3"/>
      <c r="DUK165" s="3"/>
      <c r="DUL165" s="3"/>
      <c r="DUM165" s="3"/>
      <c r="DUN165" s="3"/>
      <c r="DUO165" s="3"/>
      <c r="DUP165" s="3"/>
      <c r="DUQ165" s="3"/>
      <c r="DUR165" s="3"/>
      <c r="DUS165" s="3"/>
      <c r="DUT165" s="3"/>
      <c r="DUU165" s="3"/>
      <c r="DUV165" s="3"/>
      <c r="DUW165" s="3"/>
      <c r="DUX165" s="3"/>
      <c r="DUY165" s="3"/>
      <c r="DUZ165" s="3"/>
      <c r="DVA165" s="3"/>
      <c r="DVB165" s="3"/>
      <c r="DVC165" s="3"/>
      <c r="DVD165" s="3"/>
      <c r="DVE165" s="3"/>
      <c r="DVF165" s="3"/>
      <c r="DVG165" s="3"/>
      <c r="DVH165" s="3"/>
      <c r="DVI165" s="3"/>
      <c r="DVJ165" s="3"/>
      <c r="DVK165" s="3"/>
      <c r="DVL165" s="3"/>
      <c r="DVM165" s="3"/>
      <c r="DVN165" s="3"/>
      <c r="DVO165" s="3"/>
      <c r="DVP165" s="3"/>
      <c r="DVQ165" s="3"/>
      <c r="DVR165" s="3"/>
      <c r="DVS165" s="3"/>
      <c r="DVT165" s="3"/>
      <c r="DVU165" s="3"/>
      <c r="DVV165" s="3"/>
      <c r="DVW165" s="3"/>
      <c r="DVX165" s="3"/>
      <c r="DVY165" s="3"/>
      <c r="DVZ165" s="3"/>
      <c r="DWA165" s="3"/>
      <c r="DWB165" s="3"/>
      <c r="DWC165" s="3"/>
      <c r="DWD165" s="3"/>
      <c r="DWE165" s="3"/>
      <c r="DWF165" s="3"/>
      <c r="DWG165" s="3"/>
      <c r="DWH165" s="3"/>
      <c r="DWI165" s="3"/>
      <c r="DWJ165" s="3"/>
      <c r="DWK165" s="3"/>
      <c r="DWL165" s="3"/>
      <c r="DWM165" s="3"/>
      <c r="DWN165" s="3"/>
      <c r="DWO165" s="3"/>
      <c r="DWP165" s="3"/>
      <c r="DWQ165" s="3"/>
      <c r="DWR165" s="3"/>
      <c r="DWS165" s="3"/>
      <c r="DWT165" s="3"/>
      <c r="DWU165" s="3"/>
      <c r="DWV165" s="3"/>
      <c r="DWW165" s="3"/>
      <c r="DWX165" s="3"/>
      <c r="DWY165" s="3"/>
      <c r="DWZ165" s="3"/>
      <c r="DXA165" s="3"/>
      <c r="DXB165" s="3"/>
      <c r="DXC165" s="3"/>
      <c r="DXD165" s="3"/>
      <c r="DXE165" s="3"/>
      <c r="DXF165" s="3"/>
      <c r="DXG165" s="3"/>
      <c r="DXH165" s="3"/>
      <c r="DXI165" s="3"/>
      <c r="DXJ165" s="3"/>
      <c r="DXK165" s="3"/>
      <c r="DXL165" s="3"/>
      <c r="DXM165" s="3"/>
      <c r="DXN165" s="3"/>
      <c r="DXO165" s="3"/>
      <c r="DXP165" s="3"/>
      <c r="DXQ165" s="3"/>
      <c r="DXR165" s="3"/>
      <c r="DXS165" s="3"/>
      <c r="DXT165" s="3"/>
      <c r="DXU165" s="3"/>
      <c r="DXV165" s="3"/>
      <c r="DXW165" s="3"/>
      <c r="DXX165" s="3"/>
      <c r="DXY165" s="3"/>
      <c r="DXZ165" s="3"/>
      <c r="DYA165" s="3"/>
      <c r="DYB165" s="3"/>
      <c r="DYC165" s="3"/>
      <c r="DYD165" s="3"/>
      <c r="DYE165" s="3"/>
      <c r="DYF165" s="3"/>
      <c r="DYG165" s="3"/>
      <c r="DYH165" s="3"/>
      <c r="DYI165" s="3"/>
      <c r="DYJ165" s="3"/>
      <c r="DYK165" s="3"/>
      <c r="DYL165" s="3"/>
      <c r="DYM165" s="3"/>
      <c r="DYN165" s="3"/>
      <c r="DYO165" s="3"/>
      <c r="DYP165" s="3"/>
      <c r="DYQ165" s="3"/>
      <c r="DYR165" s="3"/>
      <c r="DYS165" s="3"/>
      <c r="DYT165" s="3"/>
      <c r="DYU165" s="3"/>
      <c r="DYV165" s="3"/>
      <c r="DYW165" s="3"/>
      <c r="DYX165" s="3"/>
      <c r="DYY165" s="3"/>
      <c r="DYZ165" s="3"/>
      <c r="DZA165" s="3"/>
      <c r="DZB165" s="3"/>
      <c r="DZC165" s="3"/>
      <c r="DZD165" s="3"/>
      <c r="DZE165" s="3"/>
      <c r="DZF165" s="3"/>
      <c r="DZG165" s="3"/>
      <c r="DZH165" s="3"/>
      <c r="DZI165" s="3"/>
      <c r="DZJ165" s="3"/>
      <c r="DZK165" s="3"/>
      <c r="DZL165" s="3"/>
      <c r="DZM165" s="3"/>
      <c r="DZN165" s="3"/>
      <c r="DZO165" s="3"/>
      <c r="DZP165" s="3"/>
      <c r="DZQ165" s="3"/>
      <c r="DZR165" s="3"/>
      <c r="DZS165" s="3"/>
      <c r="DZT165" s="3"/>
      <c r="DZU165" s="3"/>
      <c r="DZV165" s="3"/>
      <c r="DZW165" s="3"/>
      <c r="DZX165" s="3"/>
      <c r="DZY165" s="3"/>
      <c r="DZZ165" s="3"/>
      <c r="EAA165" s="3"/>
      <c r="EAB165" s="3"/>
      <c r="EAC165" s="3"/>
      <c r="EAD165" s="3"/>
      <c r="EAE165" s="3"/>
      <c r="EAF165" s="3"/>
      <c r="EAG165" s="3"/>
      <c r="EAH165" s="3"/>
      <c r="EAI165" s="3"/>
      <c r="EAJ165" s="3"/>
      <c r="EAK165" s="3"/>
      <c r="EAL165" s="3"/>
      <c r="EAM165" s="3"/>
      <c r="EAN165" s="3"/>
      <c r="EAO165" s="3"/>
      <c r="EAP165" s="3"/>
      <c r="EAQ165" s="3"/>
      <c r="EAR165" s="3"/>
      <c r="EAS165" s="3"/>
      <c r="EAT165" s="3"/>
      <c r="EAU165" s="3"/>
      <c r="EAV165" s="3"/>
      <c r="EAW165" s="3"/>
      <c r="EAX165" s="3"/>
      <c r="EAY165" s="3"/>
      <c r="EAZ165" s="3"/>
      <c r="EBA165" s="3"/>
      <c r="EBB165" s="3"/>
      <c r="EBC165" s="3"/>
      <c r="EBD165" s="3"/>
      <c r="EBE165" s="3"/>
      <c r="EBF165" s="3"/>
      <c r="EBG165" s="3"/>
      <c r="EBH165" s="3"/>
      <c r="EBI165" s="3"/>
      <c r="EBJ165" s="3"/>
      <c r="EBK165" s="3"/>
      <c r="EBL165" s="3"/>
      <c r="EBM165" s="3"/>
      <c r="EBN165" s="3"/>
      <c r="EBO165" s="3"/>
      <c r="EBP165" s="3"/>
      <c r="EBQ165" s="3"/>
      <c r="EBR165" s="3"/>
      <c r="EBS165" s="3"/>
      <c r="EBT165" s="3"/>
      <c r="EBU165" s="3"/>
      <c r="EBV165" s="3"/>
      <c r="EBW165" s="3"/>
      <c r="EBX165" s="3"/>
      <c r="EBY165" s="3"/>
      <c r="EBZ165" s="3"/>
      <c r="ECA165" s="3"/>
      <c r="ECB165" s="3"/>
      <c r="ECC165" s="3"/>
      <c r="ECD165" s="3"/>
      <c r="ECE165" s="3"/>
      <c r="ECF165" s="3"/>
      <c r="ECG165" s="3"/>
      <c r="ECH165" s="3"/>
      <c r="ECI165" s="3"/>
      <c r="ECJ165" s="3"/>
      <c r="ECK165" s="3"/>
      <c r="ECL165" s="3"/>
      <c r="ECM165" s="3"/>
      <c r="ECN165" s="3"/>
      <c r="ECO165" s="3"/>
      <c r="ECP165" s="3"/>
      <c r="ECQ165" s="3"/>
      <c r="ECR165" s="3"/>
      <c r="ECS165" s="3"/>
      <c r="ECT165" s="3"/>
      <c r="ECU165" s="3"/>
      <c r="ECV165" s="3"/>
      <c r="ECW165" s="3"/>
      <c r="ECX165" s="3"/>
      <c r="ECY165" s="3"/>
      <c r="ECZ165" s="3"/>
      <c r="EDA165" s="3"/>
      <c r="EDB165" s="3"/>
      <c r="EDC165" s="3"/>
      <c r="EDD165" s="3"/>
      <c r="EDE165" s="3"/>
      <c r="EDF165" s="3"/>
      <c r="EDG165" s="3"/>
      <c r="EDH165" s="3"/>
      <c r="EDI165" s="3"/>
      <c r="EDJ165" s="3"/>
      <c r="EDK165" s="3"/>
      <c r="EDL165" s="3"/>
      <c r="EDM165" s="3"/>
      <c r="EDN165" s="3"/>
      <c r="EDO165" s="3"/>
      <c r="EDP165" s="3"/>
      <c r="EDQ165" s="3"/>
      <c r="EDR165" s="3"/>
      <c r="EDS165" s="3"/>
      <c r="EDT165" s="3"/>
      <c r="EDU165" s="3"/>
      <c r="EDV165" s="3"/>
      <c r="EDW165" s="3"/>
      <c r="EDX165" s="3"/>
      <c r="EDY165" s="3"/>
      <c r="EDZ165" s="3"/>
      <c r="EEA165" s="3"/>
      <c r="EEB165" s="3"/>
      <c r="EEC165" s="3"/>
      <c r="EED165" s="3"/>
      <c r="EEE165" s="3"/>
      <c r="EEF165" s="3"/>
      <c r="EEG165" s="3"/>
      <c r="EEH165" s="3"/>
      <c r="EEI165" s="3"/>
      <c r="EEJ165" s="3"/>
      <c r="EEK165" s="3"/>
      <c r="EEL165" s="3"/>
      <c r="EEM165" s="3"/>
      <c r="EEN165" s="3"/>
      <c r="EEO165" s="3"/>
      <c r="EEP165" s="3"/>
      <c r="EEQ165" s="3"/>
      <c r="EER165" s="3"/>
      <c r="EES165" s="3"/>
      <c r="EET165" s="3"/>
      <c r="EEU165" s="3"/>
      <c r="EEV165" s="3"/>
      <c r="EEW165" s="3"/>
      <c r="EEX165" s="3"/>
      <c r="EEY165" s="3"/>
      <c r="EEZ165" s="3"/>
      <c r="EFA165" s="3"/>
      <c r="EFB165" s="3"/>
      <c r="EFC165" s="3"/>
      <c r="EFD165" s="3"/>
      <c r="EFE165" s="3"/>
      <c r="EFF165" s="3"/>
      <c r="EFG165" s="3"/>
      <c r="EFH165" s="3"/>
      <c r="EFI165" s="3"/>
      <c r="EFJ165" s="3"/>
      <c r="EFK165" s="3"/>
      <c r="EFL165" s="3"/>
      <c r="EFM165" s="3"/>
      <c r="EFN165" s="3"/>
      <c r="EFO165" s="3"/>
      <c r="EFP165" s="3"/>
      <c r="EFQ165" s="3"/>
      <c r="EFR165" s="3"/>
      <c r="EFS165" s="3"/>
      <c r="EFT165" s="3"/>
      <c r="EFU165" s="3"/>
      <c r="EFV165" s="3"/>
      <c r="EFW165" s="3"/>
      <c r="EFX165" s="3"/>
      <c r="EFY165" s="3"/>
      <c r="EFZ165" s="3"/>
      <c r="EGA165" s="3"/>
      <c r="EGB165" s="3"/>
      <c r="EGC165" s="3"/>
      <c r="EGD165" s="3"/>
      <c r="EGE165" s="3"/>
      <c r="EGF165" s="3"/>
      <c r="EGG165" s="3"/>
      <c r="EGH165" s="3"/>
      <c r="EGI165" s="3"/>
      <c r="EGJ165" s="3"/>
      <c r="EGK165" s="3"/>
      <c r="EGL165" s="3"/>
      <c r="EGM165" s="3"/>
      <c r="EGN165" s="3"/>
      <c r="EGO165" s="3"/>
      <c r="EGP165" s="3"/>
      <c r="EGQ165" s="3"/>
      <c r="EGR165" s="3"/>
      <c r="EGS165" s="3"/>
      <c r="EGT165" s="3"/>
      <c r="EGU165" s="3"/>
      <c r="EGV165" s="3"/>
      <c r="EGW165" s="3"/>
      <c r="EGX165" s="3"/>
      <c r="EGY165" s="3"/>
      <c r="EGZ165" s="3"/>
      <c r="EHA165" s="3"/>
      <c r="EHB165" s="3"/>
      <c r="EHC165" s="3"/>
      <c r="EHD165" s="3"/>
      <c r="EHE165" s="3"/>
      <c r="EHF165" s="3"/>
      <c r="EHG165" s="3"/>
      <c r="EHH165" s="3"/>
      <c r="EHI165" s="3"/>
      <c r="EHJ165" s="3"/>
      <c r="EHK165" s="3"/>
      <c r="EHL165" s="3"/>
      <c r="EHM165" s="3"/>
      <c r="EHN165" s="3"/>
      <c r="EHO165" s="3"/>
      <c r="EHP165" s="3"/>
      <c r="EHQ165" s="3"/>
      <c r="EHR165" s="3"/>
      <c r="EHS165" s="3"/>
      <c r="EHT165" s="3"/>
      <c r="EHU165" s="3"/>
      <c r="EHV165" s="3"/>
      <c r="EHW165" s="3"/>
      <c r="EHX165" s="3"/>
      <c r="EHY165" s="3"/>
      <c r="EHZ165" s="3"/>
      <c r="EIA165" s="3"/>
      <c r="EIB165" s="3"/>
      <c r="EIC165" s="3"/>
      <c r="EID165" s="3"/>
      <c r="EIE165" s="3"/>
      <c r="EIF165" s="3"/>
      <c r="EIG165" s="3"/>
      <c r="EIH165" s="3"/>
      <c r="EII165" s="3"/>
      <c r="EIJ165" s="3"/>
      <c r="EIK165" s="3"/>
      <c r="EIL165" s="3"/>
      <c r="EIM165" s="3"/>
      <c r="EIN165" s="3"/>
      <c r="EIO165" s="3"/>
      <c r="EIP165" s="3"/>
      <c r="EIQ165" s="3"/>
      <c r="EIR165" s="3"/>
      <c r="EIS165" s="3"/>
      <c r="EIT165" s="3"/>
      <c r="EIU165" s="3"/>
      <c r="EIV165" s="3"/>
      <c r="EIW165" s="3"/>
      <c r="EIX165" s="3"/>
      <c r="EIY165" s="3"/>
      <c r="EIZ165" s="3"/>
      <c r="EJA165" s="3"/>
      <c r="EJB165" s="3"/>
      <c r="EJC165" s="3"/>
      <c r="EJD165" s="3"/>
      <c r="EJE165" s="3"/>
      <c r="EJF165" s="3"/>
      <c r="EJG165" s="3"/>
      <c r="EJH165" s="3"/>
      <c r="EJI165" s="3"/>
      <c r="EJJ165" s="3"/>
      <c r="EJK165" s="3"/>
      <c r="EJL165" s="3"/>
      <c r="EJM165" s="3"/>
      <c r="EJN165" s="3"/>
      <c r="EJO165" s="3"/>
      <c r="EJP165" s="3"/>
      <c r="EJQ165" s="3"/>
      <c r="EJR165" s="3"/>
      <c r="EJS165" s="3"/>
      <c r="EJT165" s="3"/>
      <c r="EJU165" s="3"/>
      <c r="EJV165" s="3"/>
      <c r="EJW165" s="3"/>
      <c r="EJX165" s="3"/>
      <c r="EJY165" s="3"/>
      <c r="EJZ165" s="3"/>
      <c r="EKA165" s="3"/>
      <c r="EKB165" s="3"/>
      <c r="EKC165" s="3"/>
      <c r="EKD165" s="3"/>
      <c r="EKE165" s="3"/>
      <c r="EKF165" s="3"/>
      <c r="EKG165" s="3"/>
      <c r="EKH165" s="3"/>
      <c r="EKI165" s="3"/>
      <c r="EKJ165" s="3"/>
      <c r="EKK165" s="3"/>
      <c r="EKL165" s="3"/>
      <c r="EKM165" s="3"/>
      <c r="EKN165" s="3"/>
      <c r="EKO165" s="3"/>
      <c r="EKP165" s="3"/>
      <c r="EKQ165" s="3"/>
      <c r="EKR165" s="3"/>
      <c r="EKS165" s="3"/>
      <c r="EKT165" s="3"/>
      <c r="EKU165" s="3"/>
      <c r="EKV165" s="3"/>
      <c r="EKW165" s="3"/>
      <c r="EKX165" s="3"/>
      <c r="EKY165" s="3"/>
      <c r="EKZ165" s="3"/>
      <c r="ELA165" s="3"/>
      <c r="ELB165" s="3"/>
      <c r="ELC165" s="3"/>
      <c r="ELD165" s="3"/>
      <c r="ELE165" s="3"/>
      <c r="ELF165" s="3"/>
      <c r="ELG165" s="3"/>
      <c r="ELH165" s="3"/>
      <c r="ELI165" s="3"/>
      <c r="ELJ165" s="3"/>
      <c r="ELK165" s="3"/>
      <c r="ELL165" s="3"/>
      <c r="ELM165" s="3"/>
      <c r="ELN165" s="3"/>
      <c r="ELO165" s="3"/>
      <c r="ELP165" s="3"/>
      <c r="ELQ165" s="3"/>
      <c r="ELR165" s="3"/>
      <c r="ELS165" s="3"/>
      <c r="ELT165" s="3"/>
      <c r="ELU165" s="3"/>
      <c r="ELV165" s="3"/>
      <c r="ELW165" s="3"/>
      <c r="ELX165" s="3"/>
      <c r="ELY165" s="3"/>
      <c r="ELZ165" s="3"/>
      <c r="EMA165" s="3"/>
      <c r="EMB165" s="3"/>
      <c r="EMC165" s="3"/>
      <c r="EMD165" s="3"/>
      <c r="EME165" s="3"/>
      <c r="EMF165" s="3"/>
      <c r="EMG165" s="3"/>
      <c r="EMH165" s="3"/>
      <c r="EMI165" s="3"/>
      <c r="EMJ165" s="3"/>
      <c r="EMK165" s="3"/>
      <c r="EML165" s="3"/>
      <c r="EMM165" s="3"/>
      <c r="EMN165" s="3"/>
      <c r="EMO165" s="3"/>
      <c r="EMP165" s="3"/>
      <c r="EMQ165" s="3"/>
      <c r="EMR165" s="3"/>
      <c r="EMS165" s="3"/>
      <c r="EMT165" s="3"/>
      <c r="EMU165" s="3"/>
      <c r="EMV165" s="3"/>
      <c r="EMW165" s="3"/>
      <c r="EMX165" s="3"/>
      <c r="EMY165" s="3"/>
      <c r="EMZ165" s="3"/>
      <c r="ENA165" s="3"/>
      <c r="ENB165" s="3"/>
      <c r="ENC165" s="3"/>
      <c r="END165" s="3"/>
      <c r="ENE165" s="3"/>
      <c r="ENF165" s="3"/>
      <c r="ENG165" s="3"/>
      <c r="ENH165" s="3"/>
      <c r="ENI165" s="3"/>
      <c r="ENJ165" s="3"/>
      <c r="ENK165" s="3"/>
      <c r="ENL165" s="3"/>
      <c r="ENM165" s="3"/>
      <c r="ENN165" s="3"/>
      <c r="ENO165" s="3"/>
      <c r="ENP165" s="3"/>
      <c r="ENQ165" s="3"/>
      <c r="ENR165" s="3"/>
      <c r="ENS165" s="3"/>
      <c r="ENT165" s="3"/>
      <c r="ENU165" s="3"/>
      <c r="ENV165" s="3"/>
      <c r="ENW165" s="3"/>
      <c r="ENX165" s="3"/>
      <c r="ENY165" s="3"/>
      <c r="ENZ165" s="3"/>
      <c r="EOA165" s="3"/>
      <c r="EOB165" s="3"/>
      <c r="EOC165" s="3"/>
      <c r="EOD165" s="3"/>
      <c r="EOE165" s="3"/>
      <c r="EOF165" s="3"/>
      <c r="EOG165" s="3"/>
      <c r="EOH165" s="3"/>
      <c r="EOI165" s="3"/>
      <c r="EOJ165" s="3"/>
      <c r="EOK165" s="3"/>
      <c r="EOL165" s="3"/>
      <c r="EOM165" s="3"/>
      <c r="EON165" s="3"/>
      <c r="EOO165" s="3"/>
      <c r="EOP165" s="3"/>
      <c r="EOQ165" s="3"/>
      <c r="EOR165" s="3"/>
      <c r="EOS165" s="3"/>
      <c r="EOT165" s="3"/>
      <c r="EOU165" s="3"/>
      <c r="EOV165" s="3"/>
      <c r="EOW165" s="3"/>
      <c r="EOX165" s="3"/>
      <c r="EOY165" s="3"/>
      <c r="EOZ165" s="3"/>
      <c r="EPA165" s="3"/>
      <c r="EPB165" s="3"/>
      <c r="EPC165" s="3"/>
      <c r="EPD165" s="3"/>
      <c r="EPE165" s="3"/>
      <c r="EPF165" s="3"/>
      <c r="EPG165" s="3"/>
      <c r="EPH165" s="3"/>
      <c r="EPI165" s="3"/>
      <c r="EPJ165" s="3"/>
      <c r="EPK165" s="3"/>
      <c r="EPL165" s="3"/>
      <c r="EPM165" s="3"/>
      <c r="EPN165" s="3"/>
      <c r="EPO165" s="3"/>
      <c r="EPP165" s="3"/>
      <c r="EPQ165" s="3"/>
      <c r="EPR165" s="3"/>
      <c r="EPS165" s="3"/>
      <c r="EPT165" s="3"/>
      <c r="EPU165" s="3"/>
      <c r="EPV165" s="3"/>
      <c r="EPW165" s="3"/>
      <c r="EPX165" s="3"/>
      <c r="EPY165" s="3"/>
      <c r="EPZ165" s="3"/>
      <c r="EQA165" s="3"/>
      <c r="EQB165" s="3"/>
      <c r="EQC165" s="3"/>
      <c r="EQD165" s="3"/>
      <c r="EQE165" s="3"/>
      <c r="EQF165" s="3"/>
      <c r="EQG165" s="3"/>
      <c r="EQH165" s="3"/>
      <c r="EQI165" s="3"/>
      <c r="EQJ165" s="3"/>
      <c r="EQK165" s="3"/>
      <c r="EQL165" s="3"/>
      <c r="EQM165" s="3"/>
      <c r="EQN165" s="3"/>
      <c r="EQO165" s="3"/>
      <c r="EQP165" s="3"/>
      <c r="EQQ165" s="3"/>
      <c r="EQR165" s="3"/>
      <c r="EQS165" s="3"/>
      <c r="EQT165" s="3"/>
      <c r="EQU165" s="3"/>
      <c r="EQV165" s="3"/>
      <c r="EQW165" s="3"/>
      <c r="EQX165" s="3"/>
      <c r="EQY165" s="3"/>
      <c r="EQZ165" s="3"/>
      <c r="ERA165" s="3"/>
      <c r="ERB165" s="3"/>
      <c r="ERC165" s="3"/>
      <c r="ERD165" s="3"/>
      <c r="ERE165" s="3"/>
      <c r="ERF165" s="3"/>
      <c r="ERG165" s="3"/>
      <c r="ERH165" s="3"/>
      <c r="ERI165" s="3"/>
      <c r="ERJ165" s="3"/>
      <c r="ERK165" s="3"/>
      <c r="ERL165" s="3"/>
      <c r="ERM165" s="3"/>
      <c r="ERN165" s="3"/>
      <c r="ERO165" s="3"/>
      <c r="ERP165" s="3"/>
      <c r="ERQ165" s="3"/>
      <c r="ERR165" s="3"/>
      <c r="ERS165" s="3"/>
      <c r="ERT165" s="3"/>
      <c r="ERU165" s="3"/>
      <c r="ERV165" s="3"/>
      <c r="ERW165" s="3"/>
      <c r="ERX165" s="3"/>
      <c r="ERY165" s="3"/>
      <c r="ERZ165" s="3"/>
      <c r="ESA165" s="3"/>
      <c r="ESB165" s="3"/>
      <c r="ESC165" s="3"/>
      <c r="ESD165" s="3"/>
      <c r="ESE165" s="3"/>
      <c r="ESF165" s="3"/>
      <c r="ESG165" s="3"/>
      <c r="ESH165" s="3"/>
      <c r="ESI165" s="3"/>
      <c r="ESJ165" s="3"/>
      <c r="ESK165" s="3"/>
      <c r="ESL165" s="3"/>
      <c r="ESM165" s="3"/>
      <c r="ESN165" s="3"/>
      <c r="ESO165" s="3"/>
      <c r="ESP165" s="3"/>
      <c r="ESQ165" s="3"/>
      <c r="ESR165" s="3"/>
      <c r="ESS165" s="3"/>
      <c r="EST165" s="3"/>
      <c r="ESU165" s="3"/>
      <c r="ESV165" s="3"/>
      <c r="ESW165" s="3"/>
      <c r="ESX165" s="3"/>
      <c r="ESY165" s="3"/>
      <c r="ESZ165" s="3"/>
      <c r="ETA165" s="3"/>
      <c r="ETB165" s="3"/>
      <c r="ETC165" s="3"/>
      <c r="ETD165" s="3"/>
      <c r="ETE165" s="3"/>
      <c r="ETF165" s="3"/>
      <c r="ETG165" s="3"/>
      <c r="ETH165" s="3"/>
      <c r="ETI165" s="3"/>
      <c r="ETJ165" s="3"/>
      <c r="ETK165" s="3"/>
      <c r="ETL165" s="3"/>
      <c r="ETM165" s="3"/>
      <c r="ETN165" s="3"/>
      <c r="ETO165" s="3"/>
      <c r="ETP165" s="3"/>
      <c r="ETQ165" s="3"/>
      <c r="ETR165" s="3"/>
      <c r="ETS165" s="3"/>
      <c r="ETT165" s="3"/>
      <c r="ETU165" s="3"/>
      <c r="ETV165" s="3"/>
      <c r="ETW165" s="3"/>
      <c r="ETX165" s="3"/>
      <c r="ETY165" s="3"/>
      <c r="ETZ165" s="3"/>
      <c r="EUA165" s="3"/>
      <c r="EUB165" s="3"/>
      <c r="EUC165" s="3"/>
      <c r="EUD165" s="3"/>
      <c r="EUE165" s="3"/>
      <c r="EUF165" s="3"/>
      <c r="EUG165" s="3"/>
      <c r="EUH165" s="3"/>
      <c r="EUI165" s="3"/>
      <c r="EUJ165" s="3"/>
      <c r="EUK165" s="3"/>
      <c r="EUL165" s="3"/>
      <c r="EUM165" s="3"/>
      <c r="EUN165" s="3"/>
      <c r="EUO165" s="3"/>
      <c r="EUP165" s="3"/>
      <c r="EUQ165" s="3"/>
      <c r="EUR165" s="3"/>
      <c r="EUS165" s="3"/>
      <c r="EUT165" s="3"/>
      <c r="EUU165" s="3"/>
      <c r="EUV165" s="3"/>
      <c r="EUW165" s="3"/>
      <c r="EUX165" s="3"/>
      <c r="EUY165" s="3"/>
      <c r="EUZ165" s="3"/>
      <c r="EVA165" s="3"/>
      <c r="EVB165" s="3"/>
      <c r="EVC165" s="3"/>
      <c r="EVD165" s="3"/>
      <c r="EVE165" s="3"/>
      <c r="EVF165" s="3"/>
      <c r="EVG165" s="3"/>
      <c r="EVH165" s="3"/>
      <c r="EVI165" s="3"/>
      <c r="EVJ165" s="3"/>
      <c r="EVK165" s="3"/>
      <c r="EVL165" s="3"/>
      <c r="EVM165" s="3"/>
      <c r="EVN165" s="3"/>
      <c r="EVO165" s="3"/>
      <c r="EVP165" s="3"/>
      <c r="EVQ165" s="3"/>
      <c r="EVR165" s="3"/>
      <c r="EVS165" s="3"/>
      <c r="EVT165" s="3"/>
      <c r="EVU165" s="3"/>
      <c r="EVV165" s="3"/>
      <c r="EVW165" s="3"/>
      <c r="EVX165" s="3"/>
      <c r="EVY165" s="3"/>
      <c r="EVZ165" s="3"/>
      <c r="EWA165" s="3"/>
      <c r="EWB165" s="3"/>
      <c r="EWC165" s="3"/>
      <c r="EWD165" s="3"/>
      <c r="EWE165" s="3"/>
      <c r="EWF165" s="3"/>
      <c r="EWG165" s="3"/>
      <c r="EWH165" s="3"/>
      <c r="EWI165" s="3"/>
      <c r="EWJ165" s="3"/>
      <c r="EWK165" s="3"/>
      <c r="EWL165" s="3"/>
      <c r="EWM165" s="3"/>
      <c r="EWN165" s="3"/>
      <c r="EWO165" s="3"/>
      <c r="EWP165" s="3"/>
      <c r="EWQ165" s="3"/>
      <c r="EWR165" s="3"/>
      <c r="EWS165" s="3"/>
      <c r="EWT165" s="3"/>
      <c r="EWU165" s="3"/>
      <c r="EWV165" s="3"/>
      <c r="EWW165" s="3"/>
      <c r="EWX165" s="3"/>
      <c r="EWY165" s="3"/>
      <c r="EWZ165" s="3"/>
      <c r="EXA165" s="3"/>
      <c r="EXB165" s="3"/>
      <c r="EXC165" s="3"/>
      <c r="EXD165" s="3"/>
      <c r="EXE165" s="3"/>
      <c r="EXF165" s="3"/>
      <c r="EXG165" s="3"/>
      <c r="EXH165" s="3"/>
      <c r="EXI165" s="3"/>
      <c r="EXJ165" s="3"/>
      <c r="EXK165" s="3"/>
      <c r="EXL165" s="3"/>
      <c r="EXM165" s="3"/>
      <c r="EXN165" s="3"/>
      <c r="EXO165" s="3"/>
      <c r="EXP165" s="3"/>
      <c r="EXQ165" s="3"/>
      <c r="EXR165" s="3"/>
      <c r="EXS165" s="3"/>
      <c r="EXT165" s="3"/>
      <c r="EXU165" s="3"/>
      <c r="EXV165" s="3"/>
      <c r="EXW165" s="3"/>
      <c r="EXX165" s="3"/>
      <c r="EXY165" s="3"/>
      <c r="EXZ165" s="3"/>
      <c r="EYA165" s="3"/>
      <c r="EYB165" s="3"/>
      <c r="EYC165" s="3"/>
      <c r="EYD165" s="3"/>
      <c r="EYE165" s="3"/>
      <c r="EYF165" s="3"/>
      <c r="EYG165" s="3"/>
      <c r="EYH165" s="3"/>
      <c r="EYI165" s="3"/>
      <c r="EYJ165" s="3"/>
      <c r="EYK165" s="3"/>
      <c r="EYL165" s="3"/>
      <c r="EYM165" s="3"/>
      <c r="EYN165" s="3"/>
      <c r="EYO165" s="3"/>
      <c r="EYP165" s="3"/>
      <c r="EYQ165" s="3"/>
      <c r="EYR165" s="3"/>
      <c r="EYS165" s="3"/>
      <c r="EYT165" s="3"/>
      <c r="EYU165" s="3"/>
      <c r="EYV165" s="3"/>
      <c r="EYW165" s="3"/>
      <c r="EYX165" s="3"/>
      <c r="EYY165" s="3"/>
      <c r="EYZ165" s="3"/>
      <c r="EZA165" s="3"/>
      <c r="EZB165" s="3"/>
      <c r="EZC165" s="3"/>
      <c r="EZD165" s="3"/>
      <c r="EZE165" s="3"/>
      <c r="EZF165" s="3"/>
      <c r="EZG165" s="3"/>
      <c r="EZH165" s="3"/>
      <c r="EZI165" s="3"/>
      <c r="EZJ165" s="3"/>
      <c r="EZK165" s="3"/>
      <c r="EZL165" s="3"/>
      <c r="EZM165" s="3"/>
      <c r="EZN165" s="3"/>
      <c r="EZO165" s="3"/>
      <c r="EZP165" s="3"/>
      <c r="EZQ165" s="3"/>
      <c r="EZR165" s="3"/>
      <c r="EZS165" s="3"/>
      <c r="EZT165" s="3"/>
      <c r="EZU165" s="3"/>
      <c r="EZV165" s="3"/>
      <c r="EZW165" s="3"/>
      <c r="EZX165" s="3"/>
      <c r="EZY165" s="3"/>
      <c r="EZZ165" s="3"/>
      <c r="FAA165" s="3"/>
      <c r="FAB165" s="3"/>
      <c r="FAC165" s="3"/>
      <c r="FAD165" s="3"/>
      <c r="FAE165" s="3"/>
      <c r="FAF165" s="3"/>
      <c r="FAG165" s="3"/>
      <c r="FAH165" s="3"/>
      <c r="FAI165" s="3"/>
      <c r="FAJ165" s="3"/>
      <c r="FAK165" s="3"/>
      <c r="FAL165" s="3"/>
      <c r="FAM165" s="3"/>
      <c r="FAN165" s="3"/>
      <c r="FAO165" s="3"/>
      <c r="FAP165" s="3"/>
      <c r="FAQ165" s="3"/>
      <c r="FAR165" s="3"/>
      <c r="FAS165" s="3"/>
      <c r="FAT165" s="3"/>
      <c r="FAU165" s="3"/>
      <c r="FAV165" s="3"/>
      <c r="FAW165" s="3"/>
      <c r="FAX165" s="3"/>
      <c r="FAY165" s="3"/>
      <c r="FAZ165" s="3"/>
      <c r="FBA165" s="3"/>
      <c r="FBB165" s="3"/>
      <c r="FBC165" s="3"/>
      <c r="FBD165" s="3"/>
      <c r="FBE165" s="3"/>
      <c r="FBF165" s="3"/>
      <c r="FBG165" s="3"/>
      <c r="FBH165" s="3"/>
      <c r="FBI165" s="3"/>
      <c r="FBJ165" s="3"/>
      <c r="FBK165" s="3"/>
      <c r="FBL165" s="3"/>
      <c r="FBM165" s="3"/>
      <c r="FBN165" s="3"/>
      <c r="FBO165" s="3"/>
      <c r="FBP165" s="3"/>
      <c r="FBQ165" s="3"/>
      <c r="FBR165" s="3"/>
      <c r="FBS165" s="3"/>
      <c r="FBT165" s="3"/>
      <c r="FBU165" s="3"/>
      <c r="FBV165" s="3"/>
      <c r="FBW165" s="3"/>
      <c r="FBX165" s="3"/>
      <c r="FBY165" s="3"/>
      <c r="FBZ165" s="3"/>
      <c r="FCA165" s="3"/>
      <c r="FCB165" s="3"/>
      <c r="FCC165" s="3"/>
      <c r="FCD165" s="3"/>
      <c r="FCE165" s="3"/>
      <c r="FCF165" s="3"/>
      <c r="FCG165" s="3"/>
      <c r="FCH165" s="3"/>
      <c r="FCI165" s="3"/>
      <c r="FCJ165" s="3"/>
      <c r="FCK165" s="3"/>
      <c r="FCL165" s="3"/>
      <c r="FCM165" s="3"/>
      <c r="FCN165" s="3"/>
      <c r="FCO165" s="3"/>
      <c r="FCP165" s="3"/>
      <c r="FCQ165" s="3"/>
      <c r="FCR165" s="3"/>
      <c r="FCS165" s="3"/>
      <c r="FCT165" s="3"/>
      <c r="FCU165" s="3"/>
      <c r="FCV165" s="3"/>
      <c r="FCW165" s="3"/>
      <c r="FCX165" s="3"/>
      <c r="FCY165" s="3"/>
      <c r="FCZ165" s="3"/>
      <c r="FDA165" s="3"/>
      <c r="FDB165" s="3"/>
      <c r="FDC165" s="3"/>
      <c r="FDD165" s="3"/>
      <c r="FDE165" s="3"/>
      <c r="FDF165" s="3"/>
      <c r="FDG165" s="3"/>
      <c r="FDH165" s="3"/>
      <c r="FDI165" s="3"/>
      <c r="FDJ165" s="3"/>
      <c r="FDK165" s="3"/>
      <c r="FDL165" s="3"/>
      <c r="FDM165" s="3"/>
      <c r="FDN165" s="3"/>
      <c r="FDO165" s="3"/>
      <c r="FDP165" s="3"/>
      <c r="FDQ165" s="3"/>
      <c r="FDR165" s="3"/>
      <c r="FDS165" s="3"/>
      <c r="FDT165" s="3"/>
      <c r="FDU165" s="3"/>
      <c r="FDV165" s="3"/>
      <c r="FDW165" s="3"/>
      <c r="FDX165" s="3"/>
      <c r="FDY165" s="3"/>
      <c r="FDZ165" s="3"/>
      <c r="FEA165" s="3"/>
      <c r="FEB165" s="3"/>
      <c r="FEC165" s="3"/>
      <c r="FED165" s="3"/>
      <c r="FEE165" s="3"/>
      <c r="FEF165" s="3"/>
      <c r="FEG165" s="3"/>
      <c r="FEH165" s="3"/>
      <c r="FEI165" s="3"/>
      <c r="FEJ165" s="3"/>
      <c r="FEK165" s="3"/>
      <c r="FEL165" s="3"/>
      <c r="FEM165" s="3"/>
      <c r="FEN165" s="3"/>
      <c r="FEO165" s="3"/>
      <c r="FEP165" s="3"/>
      <c r="FEQ165" s="3"/>
      <c r="FER165" s="3"/>
      <c r="FES165" s="3"/>
      <c r="FET165" s="3"/>
      <c r="FEU165" s="3"/>
      <c r="FEV165" s="3"/>
      <c r="FEW165" s="3"/>
      <c r="FEX165" s="3"/>
      <c r="FEY165" s="3"/>
      <c r="FEZ165" s="3"/>
      <c r="FFA165" s="3"/>
      <c r="FFB165" s="3"/>
      <c r="FFC165" s="3"/>
      <c r="FFD165" s="3"/>
      <c r="FFE165" s="3"/>
      <c r="FFF165" s="3"/>
      <c r="FFG165" s="3"/>
      <c r="FFH165" s="3"/>
      <c r="FFI165" s="3"/>
      <c r="FFJ165" s="3"/>
      <c r="FFK165" s="3"/>
      <c r="FFL165" s="3"/>
      <c r="FFM165" s="3"/>
      <c r="FFN165" s="3"/>
      <c r="FFO165" s="3"/>
      <c r="FFP165" s="3"/>
      <c r="FFQ165" s="3"/>
      <c r="FFR165" s="3"/>
      <c r="FFS165" s="3"/>
      <c r="FFT165" s="3"/>
      <c r="FFU165" s="3"/>
      <c r="FFV165" s="3"/>
      <c r="FFW165" s="3"/>
      <c r="FFX165" s="3"/>
      <c r="FFY165" s="3"/>
      <c r="FFZ165" s="3"/>
      <c r="FGA165" s="3"/>
      <c r="FGB165" s="3"/>
      <c r="FGC165" s="3"/>
      <c r="FGD165" s="3"/>
      <c r="FGE165" s="3"/>
      <c r="FGF165" s="3"/>
      <c r="FGG165" s="3"/>
      <c r="FGH165" s="3"/>
      <c r="FGI165" s="3"/>
      <c r="FGJ165" s="3"/>
      <c r="FGK165" s="3"/>
      <c r="FGL165" s="3"/>
      <c r="FGM165" s="3"/>
      <c r="FGN165" s="3"/>
      <c r="FGO165" s="3"/>
      <c r="FGP165" s="3"/>
      <c r="FGQ165" s="3"/>
      <c r="FGR165" s="3"/>
      <c r="FGS165" s="3"/>
      <c r="FGT165" s="3"/>
      <c r="FGU165" s="3"/>
      <c r="FGV165" s="3"/>
      <c r="FGW165" s="3"/>
      <c r="FGX165" s="3"/>
      <c r="FGY165" s="3"/>
      <c r="FGZ165" s="3"/>
      <c r="FHA165" s="3"/>
      <c r="FHB165" s="3"/>
      <c r="FHC165" s="3"/>
      <c r="FHD165" s="3"/>
      <c r="FHE165" s="3"/>
      <c r="FHF165" s="3"/>
      <c r="FHG165" s="3"/>
      <c r="FHH165" s="3"/>
      <c r="FHI165" s="3"/>
      <c r="FHJ165" s="3"/>
      <c r="FHK165" s="3"/>
      <c r="FHL165" s="3"/>
      <c r="FHM165" s="3"/>
      <c r="FHN165" s="3"/>
      <c r="FHO165" s="3"/>
      <c r="FHP165" s="3"/>
      <c r="FHQ165" s="3"/>
      <c r="FHR165" s="3"/>
      <c r="FHS165" s="3"/>
      <c r="FHT165" s="3"/>
      <c r="FHU165" s="3"/>
      <c r="FHV165" s="3"/>
      <c r="FHW165" s="3"/>
      <c r="FHX165" s="3"/>
      <c r="FHY165" s="3"/>
      <c r="FHZ165" s="3"/>
      <c r="FIA165" s="3"/>
      <c r="FIB165" s="3"/>
      <c r="FIC165" s="3"/>
      <c r="FID165" s="3"/>
      <c r="FIE165" s="3"/>
      <c r="FIF165" s="3"/>
      <c r="FIG165" s="3"/>
      <c r="FIH165" s="3"/>
      <c r="FII165" s="3"/>
      <c r="FIJ165" s="3"/>
      <c r="FIK165" s="3"/>
      <c r="FIL165" s="3"/>
      <c r="FIM165" s="3"/>
      <c r="FIN165" s="3"/>
      <c r="FIO165" s="3"/>
      <c r="FIP165" s="3"/>
      <c r="FIQ165" s="3"/>
      <c r="FIR165" s="3"/>
      <c r="FIS165" s="3"/>
      <c r="FIT165" s="3"/>
      <c r="FIU165" s="3"/>
      <c r="FIV165" s="3"/>
      <c r="FIW165" s="3"/>
      <c r="FIX165" s="3"/>
      <c r="FIY165" s="3"/>
      <c r="FIZ165" s="3"/>
      <c r="FJA165" s="3"/>
      <c r="FJB165" s="3"/>
      <c r="FJC165" s="3"/>
      <c r="FJD165" s="3"/>
      <c r="FJE165" s="3"/>
      <c r="FJF165" s="3"/>
      <c r="FJG165" s="3"/>
      <c r="FJH165" s="3"/>
      <c r="FJI165" s="3"/>
      <c r="FJJ165" s="3"/>
      <c r="FJK165" s="3"/>
      <c r="FJL165" s="3"/>
      <c r="FJM165" s="3"/>
      <c r="FJN165" s="3"/>
      <c r="FJO165" s="3"/>
      <c r="FJP165" s="3"/>
      <c r="FJQ165" s="3"/>
      <c r="FJR165" s="3"/>
      <c r="FJS165" s="3"/>
      <c r="FJT165" s="3"/>
      <c r="FJU165" s="3"/>
      <c r="FJV165" s="3"/>
      <c r="FJW165" s="3"/>
      <c r="FJX165" s="3"/>
      <c r="FJY165" s="3"/>
      <c r="FJZ165" s="3"/>
      <c r="FKA165" s="3"/>
      <c r="FKB165" s="3"/>
      <c r="FKC165" s="3"/>
      <c r="FKD165" s="3"/>
      <c r="FKE165" s="3"/>
      <c r="FKF165" s="3"/>
      <c r="FKG165" s="3"/>
      <c r="FKH165" s="3"/>
      <c r="FKI165" s="3"/>
      <c r="FKJ165" s="3"/>
      <c r="FKK165" s="3"/>
      <c r="FKL165" s="3"/>
      <c r="FKM165" s="3"/>
      <c r="FKN165" s="3"/>
      <c r="FKO165" s="3"/>
      <c r="FKP165" s="3"/>
      <c r="FKQ165" s="3"/>
      <c r="FKR165" s="3"/>
      <c r="FKS165" s="3"/>
      <c r="FKT165" s="3"/>
      <c r="FKU165" s="3"/>
      <c r="FKV165" s="3"/>
      <c r="FKW165" s="3"/>
      <c r="FKX165" s="3"/>
      <c r="FKY165" s="3"/>
      <c r="FKZ165" s="3"/>
      <c r="FLA165" s="3"/>
      <c r="FLB165" s="3"/>
      <c r="FLC165" s="3"/>
      <c r="FLD165" s="3"/>
      <c r="FLE165" s="3"/>
      <c r="FLF165" s="3"/>
      <c r="FLG165" s="3"/>
      <c r="FLH165" s="3"/>
      <c r="FLI165" s="3"/>
      <c r="FLJ165" s="3"/>
      <c r="FLK165" s="3"/>
      <c r="FLL165" s="3"/>
      <c r="FLM165" s="3"/>
      <c r="FLN165" s="3"/>
      <c r="FLO165" s="3"/>
      <c r="FLP165" s="3"/>
      <c r="FLQ165" s="3"/>
      <c r="FLR165" s="3"/>
      <c r="FLS165" s="3"/>
      <c r="FLT165" s="3"/>
      <c r="FLU165" s="3"/>
      <c r="FLV165" s="3"/>
      <c r="FLW165" s="3"/>
      <c r="FLX165" s="3"/>
      <c r="FLY165" s="3"/>
      <c r="FLZ165" s="3"/>
      <c r="FMA165" s="3"/>
      <c r="FMB165" s="3"/>
      <c r="FMC165" s="3"/>
      <c r="FMD165" s="3"/>
      <c r="FME165" s="3"/>
      <c r="FMF165" s="3"/>
      <c r="FMG165" s="3"/>
      <c r="FMH165" s="3"/>
      <c r="FMI165" s="3"/>
      <c r="FMJ165" s="3"/>
      <c r="FMK165" s="3"/>
      <c r="FML165" s="3"/>
      <c r="FMM165" s="3"/>
      <c r="FMN165" s="3"/>
      <c r="FMO165" s="3"/>
      <c r="FMP165" s="3"/>
      <c r="FMQ165" s="3"/>
      <c r="FMR165" s="3"/>
      <c r="FMS165" s="3"/>
      <c r="FMT165" s="3"/>
      <c r="FMU165" s="3"/>
      <c r="FMV165" s="3"/>
      <c r="FMW165" s="3"/>
      <c r="FMX165" s="3"/>
      <c r="FMY165" s="3"/>
      <c r="FMZ165" s="3"/>
      <c r="FNA165" s="3"/>
      <c r="FNB165" s="3"/>
      <c r="FNC165" s="3"/>
      <c r="FND165" s="3"/>
      <c r="FNE165" s="3"/>
      <c r="FNF165" s="3"/>
      <c r="FNG165" s="3"/>
      <c r="FNH165" s="3"/>
      <c r="FNI165" s="3"/>
      <c r="FNJ165" s="3"/>
      <c r="FNK165" s="3"/>
      <c r="FNL165" s="3"/>
      <c r="FNM165" s="3"/>
      <c r="FNN165" s="3"/>
      <c r="FNO165" s="3"/>
      <c r="FNP165" s="3"/>
      <c r="FNQ165" s="3"/>
      <c r="FNR165" s="3"/>
      <c r="FNS165" s="3"/>
      <c r="FNT165" s="3"/>
      <c r="FNU165" s="3"/>
      <c r="FNV165" s="3"/>
      <c r="FNW165" s="3"/>
      <c r="FNX165" s="3"/>
      <c r="FNY165" s="3"/>
      <c r="FNZ165" s="3"/>
      <c r="FOA165" s="3"/>
      <c r="FOB165" s="3"/>
      <c r="FOC165" s="3"/>
      <c r="FOD165" s="3"/>
      <c r="FOE165" s="3"/>
      <c r="FOF165" s="3"/>
      <c r="FOG165" s="3"/>
      <c r="FOH165" s="3"/>
      <c r="FOI165" s="3"/>
      <c r="FOJ165" s="3"/>
      <c r="FOK165" s="3"/>
      <c r="FOL165" s="3"/>
      <c r="FOM165" s="3"/>
      <c r="FON165" s="3"/>
      <c r="FOO165" s="3"/>
      <c r="FOP165" s="3"/>
      <c r="FOQ165" s="3"/>
      <c r="FOR165" s="3"/>
      <c r="FOS165" s="3"/>
      <c r="FOT165" s="3"/>
      <c r="FOU165" s="3"/>
      <c r="FOV165" s="3"/>
      <c r="FOW165" s="3"/>
      <c r="FOX165" s="3"/>
      <c r="FOY165" s="3"/>
      <c r="FOZ165" s="3"/>
      <c r="FPA165" s="3"/>
      <c r="FPB165" s="3"/>
      <c r="FPC165" s="3"/>
      <c r="FPD165" s="3"/>
      <c r="FPE165" s="3"/>
      <c r="FPF165" s="3"/>
      <c r="FPG165" s="3"/>
      <c r="FPH165" s="3"/>
      <c r="FPI165" s="3"/>
      <c r="FPJ165" s="3"/>
      <c r="FPK165" s="3"/>
      <c r="FPL165" s="3"/>
      <c r="FPM165" s="3"/>
      <c r="FPN165" s="3"/>
      <c r="FPO165" s="3"/>
      <c r="FPP165" s="3"/>
      <c r="FPQ165" s="3"/>
      <c r="FPR165" s="3"/>
      <c r="FPS165" s="3"/>
      <c r="FPT165" s="3"/>
      <c r="FPU165" s="3"/>
      <c r="FPV165" s="3"/>
      <c r="FPW165" s="3"/>
      <c r="FPX165" s="3"/>
      <c r="FPY165" s="3"/>
      <c r="FPZ165" s="3"/>
      <c r="FQA165" s="3"/>
      <c r="FQB165" s="3"/>
      <c r="FQC165" s="3"/>
      <c r="FQD165" s="3"/>
      <c r="FQE165" s="3"/>
      <c r="FQF165" s="3"/>
      <c r="FQG165" s="3"/>
      <c r="FQH165" s="3"/>
      <c r="FQI165" s="3"/>
      <c r="FQJ165" s="3"/>
      <c r="FQK165" s="3"/>
      <c r="FQL165" s="3"/>
      <c r="FQM165" s="3"/>
      <c r="FQN165" s="3"/>
      <c r="FQO165" s="3"/>
      <c r="FQP165" s="3"/>
      <c r="FQQ165" s="3"/>
      <c r="FQR165" s="3"/>
      <c r="FQS165" s="3"/>
      <c r="FQT165" s="3"/>
      <c r="FQU165" s="3"/>
      <c r="FQV165" s="3"/>
      <c r="FQW165" s="3"/>
      <c r="FQX165" s="3"/>
      <c r="FQY165" s="3"/>
      <c r="FQZ165" s="3"/>
      <c r="FRA165" s="3"/>
      <c r="FRB165" s="3"/>
      <c r="FRC165" s="3"/>
      <c r="FRD165" s="3"/>
      <c r="FRE165" s="3"/>
      <c r="FRF165" s="3"/>
      <c r="FRG165" s="3"/>
      <c r="FRH165" s="3"/>
      <c r="FRI165" s="3"/>
      <c r="FRJ165" s="3"/>
      <c r="FRK165" s="3"/>
      <c r="FRL165" s="3"/>
      <c r="FRM165" s="3"/>
      <c r="FRN165" s="3"/>
      <c r="FRO165" s="3"/>
      <c r="FRP165" s="3"/>
      <c r="FRQ165" s="3"/>
      <c r="FRR165" s="3"/>
      <c r="FRS165" s="3"/>
      <c r="FRT165" s="3"/>
      <c r="FRU165" s="3"/>
      <c r="FRV165" s="3"/>
      <c r="FRW165" s="3"/>
      <c r="FRX165" s="3"/>
      <c r="FRY165" s="3"/>
      <c r="FRZ165" s="3"/>
      <c r="FSA165" s="3"/>
      <c r="FSB165" s="3"/>
      <c r="FSC165" s="3"/>
      <c r="FSD165" s="3"/>
      <c r="FSE165" s="3"/>
      <c r="FSF165" s="3"/>
      <c r="FSG165" s="3"/>
      <c r="FSH165" s="3"/>
      <c r="FSI165" s="3"/>
      <c r="FSJ165" s="3"/>
      <c r="FSK165" s="3"/>
      <c r="FSL165" s="3"/>
      <c r="FSM165" s="3"/>
      <c r="FSN165" s="3"/>
      <c r="FSO165" s="3"/>
      <c r="FSP165" s="3"/>
      <c r="FSQ165" s="3"/>
      <c r="FSR165" s="3"/>
      <c r="FSS165" s="3"/>
      <c r="FST165" s="3"/>
      <c r="FSU165" s="3"/>
      <c r="FSV165" s="3"/>
      <c r="FSW165" s="3"/>
      <c r="FSX165" s="3"/>
      <c r="FSY165" s="3"/>
      <c r="FSZ165" s="3"/>
      <c r="FTA165" s="3"/>
      <c r="FTB165" s="3"/>
      <c r="FTC165" s="3"/>
      <c r="FTD165" s="3"/>
      <c r="FTE165" s="3"/>
      <c r="FTF165" s="3"/>
      <c r="FTG165" s="3"/>
      <c r="FTH165" s="3"/>
      <c r="FTI165" s="3"/>
      <c r="FTJ165" s="3"/>
      <c r="FTK165" s="3"/>
      <c r="FTL165" s="3"/>
      <c r="FTM165" s="3"/>
      <c r="FTN165" s="3"/>
      <c r="FTO165" s="3"/>
      <c r="FTP165" s="3"/>
      <c r="FTQ165" s="3"/>
      <c r="FTR165" s="3"/>
      <c r="FTS165" s="3"/>
      <c r="FTT165" s="3"/>
      <c r="FTU165" s="3"/>
      <c r="FTV165" s="3"/>
      <c r="FTW165" s="3"/>
      <c r="FTX165" s="3"/>
      <c r="FTY165" s="3"/>
      <c r="FTZ165" s="3"/>
      <c r="FUA165" s="3"/>
      <c r="FUB165" s="3"/>
      <c r="FUC165" s="3"/>
      <c r="FUD165" s="3"/>
      <c r="FUE165" s="3"/>
      <c r="FUF165" s="3"/>
      <c r="FUG165" s="3"/>
      <c r="FUH165" s="3"/>
      <c r="FUI165" s="3"/>
      <c r="FUJ165" s="3"/>
      <c r="FUK165" s="3"/>
      <c r="FUL165" s="3"/>
      <c r="FUM165" s="3"/>
      <c r="FUN165" s="3"/>
      <c r="FUO165" s="3"/>
      <c r="FUP165" s="3"/>
      <c r="FUQ165" s="3"/>
      <c r="FUR165" s="3"/>
      <c r="FUS165" s="3"/>
      <c r="FUT165" s="3"/>
      <c r="FUU165" s="3"/>
      <c r="FUV165" s="3"/>
      <c r="FUW165" s="3"/>
      <c r="FUX165" s="3"/>
      <c r="FUY165" s="3"/>
      <c r="FUZ165" s="3"/>
      <c r="FVA165" s="3"/>
      <c r="FVB165" s="3"/>
      <c r="FVC165" s="3"/>
      <c r="FVD165" s="3"/>
      <c r="FVE165" s="3"/>
      <c r="FVF165" s="3"/>
      <c r="FVG165" s="3"/>
      <c r="FVH165" s="3"/>
      <c r="FVI165" s="3"/>
      <c r="FVJ165" s="3"/>
      <c r="FVK165" s="3"/>
      <c r="FVL165" s="3"/>
      <c r="FVM165" s="3"/>
      <c r="FVN165" s="3"/>
      <c r="FVO165" s="3"/>
      <c r="FVP165" s="3"/>
      <c r="FVQ165" s="3"/>
      <c r="FVR165" s="3"/>
      <c r="FVS165" s="3"/>
      <c r="FVT165" s="3"/>
      <c r="FVU165" s="3"/>
      <c r="FVV165" s="3"/>
      <c r="FVW165" s="3"/>
      <c r="FVX165" s="3"/>
      <c r="FVY165" s="3"/>
      <c r="FVZ165" s="3"/>
      <c r="FWA165" s="3"/>
      <c r="FWB165" s="3"/>
      <c r="FWC165" s="3"/>
      <c r="FWD165" s="3"/>
      <c r="FWE165" s="3"/>
      <c r="FWF165" s="3"/>
      <c r="FWG165" s="3"/>
      <c r="FWH165" s="3"/>
      <c r="FWI165" s="3"/>
      <c r="FWJ165" s="3"/>
      <c r="FWK165" s="3"/>
      <c r="FWL165" s="3"/>
      <c r="FWM165" s="3"/>
      <c r="FWN165" s="3"/>
      <c r="FWO165" s="3"/>
      <c r="FWP165" s="3"/>
      <c r="FWQ165" s="3"/>
      <c r="FWR165" s="3"/>
      <c r="FWS165" s="3"/>
      <c r="FWT165" s="3"/>
      <c r="FWU165" s="3"/>
      <c r="FWV165" s="3"/>
      <c r="FWW165" s="3"/>
      <c r="FWX165" s="3"/>
      <c r="FWY165" s="3"/>
      <c r="FWZ165" s="3"/>
      <c r="FXA165" s="3"/>
      <c r="FXB165" s="3"/>
      <c r="FXC165" s="3"/>
      <c r="FXD165" s="3"/>
      <c r="FXE165" s="3"/>
      <c r="FXF165" s="3"/>
      <c r="FXG165" s="3"/>
      <c r="FXH165" s="3"/>
      <c r="FXI165" s="3"/>
      <c r="FXJ165" s="3"/>
      <c r="FXK165" s="3"/>
      <c r="FXL165" s="3"/>
      <c r="FXM165" s="3"/>
      <c r="FXN165" s="3"/>
      <c r="FXO165" s="3"/>
      <c r="FXP165" s="3"/>
      <c r="FXQ165" s="3"/>
      <c r="FXR165" s="3"/>
      <c r="FXS165" s="3"/>
      <c r="FXT165" s="3"/>
      <c r="FXU165" s="3"/>
      <c r="FXV165" s="3"/>
      <c r="FXW165" s="3"/>
      <c r="FXX165" s="3"/>
      <c r="FXY165" s="3"/>
      <c r="FXZ165" s="3"/>
      <c r="FYA165" s="3"/>
      <c r="FYB165" s="3"/>
      <c r="FYC165" s="3"/>
      <c r="FYD165" s="3"/>
      <c r="FYE165" s="3"/>
      <c r="FYF165" s="3"/>
      <c r="FYG165" s="3"/>
      <c r="FYH165" s="3"/>
      <c r="FYI165" s="3"/>
      <c r="FYJ165" s="3"/>
      <c r="FYK165" s="3"/>
      <c r="FYL165" s="3"/>
      <c r="FYM165" s="3"/>
      <c r="FYN165" s="3"/>
      <c r="FYO165" s="3"/>
      <c r="FYP165" s="3"/>
      <c r="FYQ165" s="3"/>
      <c r="FYR165" s="3"/>
      <c r="FYS165" s="3"/>
      <c r="FYT165" s="3"/>
      <c r="FYU165" s="3"/>
      <c r="FYV165" s="3"/>
      <c r="FYW165" s="3"/>
      <c r="FYX165" s="3"/>
      <c r="FYY165" s="3"/>
      <c r="FYZ165" s="3"/>
      <c r="FZA165" s="3"/>
      <c r="FZB165" s="3"/>
      <c r="FZC165" s="3"/>
      <c r="FZD165" s="3"/>
      <c r="FZE165" s="3"/>
      <c r="FZF165" s="3"/>
      <c r="FZG165" s="3"/>
      <c r="FZH165" s="3"/>
      <c r="FZI165" s="3"/>
      <c r="FZJ165" s="3"/>
      <c r="FZK165" s="3"/>
      <c r="FZL165" s="3"/>
      <c r="FZM165" s="3"/>
      <c r="FZN165" s="3"/>
      <c r="FZO165" s="3"/>
      <c r="FZP165" s="3"/>
      <c r="FZQ165" s="3"/>
      <c r="FZR165" s="3"/>
      <c r="FZS165" s="3"/>
      <c r="FZT165" s="3"/>
      <c r="FZU165" s="3"/>
      <c r="FZV165" s="3"/>
      <c r="FZW165" s="3"/>
      <c r="FZX165" s="3"/>
      <c r="FZY165" s="3"/>
      <c r="FZZ165" s="3"/>
      <c r="GAA165" s="3"/>
      <c r="GAB165" s="3"/>
      <c r="GAC165" s="3"/>
      <c r="GAD165" s="3"/>
      <c r="GAE165" s="3"/>
      <c r="GAF165" s="3"/>
      <c r="GAG165" s="3"/>
      <c r="GAH165" s="3"/>
      <c r="GAI165" s="3"/>
      <c r="GAJ165" s="3"/>
      <c r="GAK165" s="3"/>
      <c r="GAL165" s="3"/>
      <c r="GAM165" s="3"/>
      <c r="GAN165" s="3"/>
      <c r="GAO165" s="3"/>
      <c r="GAP165" s="3"/>
      <c r="GAQ165" s="3"/>
      <c r="GAR165" s="3"/>
      <c r="GAS165" s="3"/>
      <c r="GAT165" s="3"/>
      <c r="GAU165" s="3"/>
      <c r="GAV165" s="3"/>
      <c r="GAW165" s="3"/>
      <c r="GAX165" s="3"/>
      <c r="GAY165" s="3"/>
      <c r="GAZ165" s="3"/>
      <c r="GBA165" s="3"/>
      <c r="GBB165" s="3"/>
      <c r="GBC165" s="3"/>
      <c r="GBD165" s="3"/>
      <c r="GBE165" s="3"/>
      <c r="GBF165" s="3"/>
      <c r="GBG165" s="3"/>
      <c r="GBH165" s="3"/>
      <c r="GBI165" s="3"/>
      <c r="GBJ165" s="3"/>
      <c r="GBK165" s="3"/>
      <c r="GBL165" s="3"/>
      <c r="GBM165" s="3"/>
      <c r="GBN165" s="3"/>
      <c r="GBO165" s="3"/>
      <c r="GBP165" s="3"/>
      <c r="GBQ165" s="3"/>
      <c r="GBR165" s="3"/>
      <c r="GBS165" s="3"/>
      <c r="GBT165" s="3"/>
      <c r="GBU165" s="3"/>
      <c r="GBV165" s="3"/>
      <c r="GBW165" s="3"/>
      <c r="GBX165" s="3"/>
      <c r="GBY165" s="3"/>
      <c r="GBZ165" s="3"/>
      <c r="GCA165" s="3"/>
      <c r="GCB165" s="3"/>
      <c r="GCC165" s="3"/>
      <c r="GCD165" s="3"/>
      <c r="GCE165" s="3"/>
      <c r="GCF165" s="3"/>
      <c r="GCG165" s="3"/>
      <c r="GCH165" s="3"/>
      <c r="GCI165" s="3"/>
      <c r="GCJ165" s="3"/>
      <c r="GCK165" s="3"/>
      <c r="GCL165" s="3"/>
      <c r="GCM165" s="3"/>
      <c r="GCN165" s="3"/>
      <c r="GCO165" s="3"/>
      <c r="GCP165" s="3"/>
      <c r="GCQ165" s="3"/>
      <c r="GCR165" s="3"/>
      <c r="GCS165" s="3"/>
      <c r="GCT165" s="3"/>
      <c r="GCU165" s="3"/>
      <c r="GCV165" s="3"/>
      <c r="GCW165" s="3"/>
      <c r="GCX165" s="3"/>
      <c r="GCY165" s="3"/>
      <c r="GCZ165" s="3"/>
      <c r="GDA165" s="3"/>
      <c r="GDB165" s="3"/>
      <c r="GDC165" s="3"/>
      <c r="GDD165" s="3"/>
      <c r="GDE165" s="3"/>
      <c r="GDF165" s="3"/>
      <c r="GDG165" s="3"/>
      <c r="GDH165" s="3"/>
      <c r="GDI165" s="3"/>
      <c r="GDJ165" s="3"/>
      <c r="GDK165" s="3"/>
      <c r="GDL165" s="3"/>
      <c r="GDM165" s="3"/>
      <c r="GDN165" s="3"/>
      <c r="GDO165" s="3"/>
      <c r="GDP165" s="3"/>
      <c r="GDQ165" s="3"/>
      <c r="GDR165" s="3"/>
      <c r="GDS165" s="3"/>
      <c r="GDT165" s="3"/>
      <c r="GDU165" s="3"/>
      <c r="GDV165" s="3"/>
      <c r="GDW165" s="3"/>
      <c r="GDX165" s="3"/>
      <c r="GDY165" s="3"/>
      <c r="GDZ165" s="3"/>
      <c r="GEA165" s="3"/>
      <c r="GEB165" s="3"/>
      <c r="GEC165" s="3"/>
      <c r="GED165" s="3"/>
      <c r="GEE165" s="3"/>
      <c r="GEF165" s="3"/>
      <c r="GEG165" s="3"/>
      <c r="GEH165" s="3"/>
      <c r="GEI165" s="3"/>
      <c r="GEJ165" s="3"/>
      <c r="GEK165" s="3"/>
      <c r="GEL165" s="3"/>
      <c r="GEM165" s="3"/>
      <c r="GEN165" s="3"/>
      <c r="GEO165" s="3"/>
      <c r="GEP165" s="3"/>
      <c r="GEQ165" s="3"/>
      <c r="GER165" s="3"/>
      <c r="GES165" s="3"/>
      <c r="GET165" s="3"/>
      <c r="GEU165" s="3"/>
      <c r="GEV165" s="3"/>
      <c r="GEW165" s="3"/>
      <c r="GEX165" s="3"/>
      <c r="GEY165" s="3"/>
      <c r="GEZ165" s="3"/>
      <c r="GFA165" s="3"/>
      <c r="GFB165" s="3"/>
      <c r="GFC165" s="3"/>
      <c r="GFD165" s="3"/>
      <c r="GFE165" s="3"/>
      <c r="GFF165" s="3"/>
      <c r="GFG165" s="3"/>
      <c r="GFH165" s="3"/>
      <c r="GFI165" s="3"/>
      <c r="GFJ165" s="3"/>
      <c r="GFK165" s="3"/>
      <c r="GFL165" s="3"/>
      <c r="GFM165" s="3"/>
      <c r="GFN165" s="3"/>
      <c r="GFO165" s="3"/>
      <c r="GFP165" s="3"/>
      <c r="GFQ165" s="3"/>
      <c r="GFR165" s="3"/>
      <c r="GFS165" s="3"/>
      <c r="GFT165" s="3"/>
      <c r="GFU165" s="3"/>
      <c r="GFV165" s="3"/>
      <c r="GFW165" s="3"/>
      <c r="GFX165" s="3"/>
      <c r="GFY165" s="3"/>
      <c r="GFZ165" s="3"/>
      <c r="GGA165" s="3"/>
      <c r="GGB165" s="3"/>
      <c r="GGC165" s="3"/>
      <c r="GGD165" s="3"/>
      <c r="GGE165" s="3"/>
      <c r="GGF165" s="3"/>
      <c r="GGG165" s="3"/>
      <c r="GGH165" s="3"/>
      <c r="GGI165" s="3"/>
      <c r="GGJ165" s="3"/>
      <c r="GGK165" s="3"/>
      <c r="GGL165" s="3"/>
      <c r="GGM165" s="3"/>
      <c r="GGN165" s="3"/>
      <c r="GGO165" s="3"/>
      <c r="GGP165" s="3"/>
      <c r="GGQ165" s="3"/>
      <c r="GGR165" s="3"/>
      <c r="GGS165" s="3"/>
      <c r="GGT165" s="3"/>
      <c r="GGU165" s="3"/>
      <c r="GGV165" s="3"/>
      <c r="GGW165" s="3"/>
      <c r="GGX165" s="3"/>
      <c r="GGY165" s="3"/>
      <c r="GGZ165" s="3"/>
      <c r="GHA165" s="3"/>
      <c r="GHB165" s="3"/>
      <c r="GHC165" s="3"/>
      <c r="GHD165" s="3"/>
      <c r="GHE165" s="3"/>
      <c r="GHF165" s="3"/>
      <c r="GHG165" s="3"/>
      <c r="GHH165" s="3"/>
      <c r="GHI165" s="3"/>
      <c r="GHJ165" s="3"/>
      <c r="GHK165" s="3"/>
      <c r="GHL165" s="3"/>
      <c r="GHM165" s="3"/>
      <c r="GHN165" s="3"/>
      <c r="GHO165" s="3"/>
      <c r="GHP165" s="3"/>
      <c r="GHQ165" s="3"/>
      <c r="GHR165" s="3"/>
      <c r="GHS165" s="3"/>
      <c r="GHT165" s="3"/>
      <c r="GHU165" s="3"/>
      <c r="GHV165" s="3"/>
      <c r="GHW165" s="3"/>
      <c r="GHX165" s="3"/>
      <c r="GHY165" s="3"/>
      <c r="GHZ165" s="3"/>
      <c r="GIA165" s="3"/>
      <c r="GIB165" s="3"/>
      <c r="GIC165" s="3"/>
      <c r="GID165" s="3"/>
      <c r="GIE165" s="3"/>
      <c r="GIF165" s="3"/>
      <c r="GIG165" s="3"/>
      <c r="GIH165" s="3"/>
      <c r="GII165" s="3"/>
      <c r="GIJ165" s="3"/>
      <c r="GIK165" s="3"/>
      <c r="GIL165" s="3"/>
      <c r="GIM165" s="3"/>
      <c r="GIN165" s="3"/>
      <c r="GIO165" s="3"/>
      <c r="GIP165" s="3"/>
      <c r="GIQ165" s="3"/>
      <c r="GIR165" s="3"/>
      <c r="GIS165" s="3"/>
      <c r="GIT165" s="3"/>
      <c r="GIU165" s="3"/>
      <c r="GIV165" s="3"/>
      <c r="GIW165" s="3"/>
      <c r="GIX165" s="3"/>
      <c r="GIY165" s="3"/>
      <c r="GIZ165" s="3"/>
      <c r="GJA165" s="3"/>
      <c r="GJB165" s="3"/>
      <c r="GJC165" s="3"/>
      <c r="GJD165" s="3"/>
      <c r="GJE165" s="3"/>
      <c r="GJF165" s="3"/>
      <c r="GJG165" s="3"/>
      <c r="GJH165" s="3"/>
      <c r="GJI165" s="3"/>
      <c r="GJJ165" s="3"/>
      <c r="GJK165" s="3"/>
      <c r="GJL165" s="3"/>
      <c r="GJM165" s="3"/>
      <c r="GJN165" s="3"/>
      <c r="GJO165" s="3"/>
      <c r="GJP165" s="3"/>
      <c r="GJQ165" s="3"/>
      <c r="GJR165" s="3"/>
      <c r="GJS165" s="3"/>
      <c r="GJT165" s="3"/>
      <c r="GJU165" s="3"/>
      <c r="GJV165" s="3"/>
      <c r="GJW165" s="3"/>
      <c r="GJX165" s="3"/>
      <c r="GJY165" s="3"/>
      <c r="GJZ165" s="3"/>
      <c r="GKA165" s="3"/>
      <c r="GKB165" s="3"/>
      <c r="GKC165" s="3"/>
      <c r="GKD165" s="3"/>
      <c r="GKE165" s="3"/>
      <c r="GKF165" s="3"/>
      <c r="GKG165" s="3"/>
      <c r="GKH165" s="3"/>
      <c r="GKI165" s="3"/>
      <c r="GKJ165" s="3"/>
      <c r="GKK165" s="3"/>
      <c r="GKL165" s="3"/>
      <c r="GKM165" s="3"/>
      <c r="GKN165" s="3"/>
      <c r="GKO165" s="3"/>
      <c r="GKP165" s="3"/>
      <c r="GKQ165" s="3"/>
      <c r="GKR165" s="3"/>
      <c r="GKS165" s="3"/>
      <c r="GKT165" s="3"/>
      <c r="GKU165" s="3"/>
      <c r="GKV165" s="3"/>
      <c r="GKW165" s="3"/>
      <c r="GKX165" s="3"/>
      <c r="GKY165" s="3"/>
      <c r="GKZ165" s="3"/>
      <c r="GLA165" s="3"/>
      <c r="GLB165" s="3"/>
      <c r="GLC165" s="3"/>
      <c r="GLD165" s="3"/>
      <c r="GLE165" s="3"/>
      <c r="GLF165" s="3"/>
      <c r="GLG165" s="3"/>
      <c r="GLH165" s="3"/>
      <c r="GLI165" s="3"/>
      <c r="GLJ165" s="3"/>
      <c r="GLK165" s="3"/>
      <c r="GLL165" s="3"/>
      <c r="GLM165" s="3"/>
      <c r="GLN165" s="3"/>
      <c r="GLO165" s="3"/>
      <c r="GLP165" s="3"/>
      <c r="GLQ165" s="3"/>
      <c r="GLR165" s="3"/>
      <c r="GLS165" s="3"/>
      <c r="GLT165" s="3"/>
      <c r="GLU165" s="3"/>
      <c r="GLV165" s="3"/>
      <c r="GLW165" s="3"/>
      <c r="GLX165" s="3"/>
      <c r="GLY165" s="3"/>
      <c r="GLZ165" s="3"/>
      <c r="GMA165" s="3"/>
      <c r="GMB165" s="3"/>
      <c r="GMC165" s="3"/>
      <c r="GMD165" s="3"/>
      <c r="GME165" s="3"/>
      <c r="GMF165" s="3"/>
      <c r="GMG165" s="3"/>
      <c r="GMH165" s="3"/>
      <c r="GMI165" s="3"/>
      <c r="GMJ165" s="3"/>
      <c r="GMK165" s="3"/>
      <c r="GML165" s="3"/>
      <c r="GMM165" s="3"/>
      <c r="GMN165" s="3"/>
      <c r="GMO165" s="3"/>
      <c r="GMP165" s="3"/>
      <c r="GMQ165" s="3"/>
      <c r="GMR165" s="3"/>
      <c r="GMS165" s="3"/>
      <c r="GMT165" s="3"/>
      <c r="GMU165" s="3"/>
      <c r="GMV165" s="3"/>
      <c r="GMW165" s="3"/>
      <c r="GMX165" s="3"/>
      <c r="GMY165" s="3"/>
      <c r="GMZ165" s="3"/>
      <c r="GNA165" s="3"/>
      <c r="GNB165" s="3"/>
      <c r="GNC165" s="3"/>
      <c r="GND165" s="3"/>
      <c r="GNE165" s="3"/>
      <c r="GNF165" s="3"/>
      <c r="GNG165" s="3"/>
      <c r="GNH165" s="3"/>
      <c r="GNI165" s="3"/>
      <c r="GNJ165" s="3"/>
      <c r="GNK165" s="3"/>
      <c r="GNL165" s="3"/>
      <c r="GNM165" s="3"/>
      <c r="GNN165" s="3"/>
      <c r="GNO165" s="3"/>
      <c r="GNP165" s="3"/>
      <c r="GNQ165" s="3"/>
      <c r="GNR165" s="3"/>
      <c r="GNS165" s="3"/>
      <c r="GNT165" s="3"/>
      <c r="GNU165" s="3"/>
      <c r="GNV165" s="3"/>
      <c r="GNW165" s="3"/>
      <c r="GNX165" s="3"/>
      <c r="GNY165" s="3"/>
      <c r="GNZ165" s="3"/>
      <c r="GOA165" s="3"/>
      <c r="GOB165" s="3"/>
      <c r="GOC165" s="3"/>
      <c r="GOD165" s="3"/>
      <c r="GOE165" s="3"/>
      <c r="GOF165" s="3"/>
      <c r="GOG165" s="3"/>
      <c r="GOH165" s="3"/>
      <c r="GOI165" s="3"/>
      <c r="GOJ165" s="3"/>
      <c r="GOK165" s="3"/>
      <c r="GOL165" s="3"/>
      <c r="GOM165" s="3"/>
      <c r="GON165" s="3"/>
      <c r="GOO165" s="3"/>
      <c r="GOP165" s="3"/>
      <c r="GOQ165" s="3"/>
      <c r="GOR165" s="3"/>
      <c r="GOS165" s="3"/>
      <c r="GOT165" s="3"/>
      <c r="GOU165" s="3"/>
      <c r="GOV165" s="3"/>
      <c r="GOW165" s="3"/>
      <c r="GOX165" s="3"/>
      <c r="GOY165" s="3"/>
      <c r="GOZ165" s="3"/>
      <c r="GPA165" s="3"/>
      <c r="GPB165" s="3"/>
      <c r="GPC165" s="3"/>
      <c r="GPD165" s="3"/>
      <c r="GPE165" s="3"/>
      <c r="GPF165" s="3"/>
      <c r="GPG165" s="3"/>
      <c r="GPH165" s="3"/>
      <c r="GPI165" s="3"/>
      <c r="GPJ165" s="3"/>
      <c r="GPK165" s="3"/>
      <c r="GPL165" s="3"/>
      <c r="GPM165" s="3"/>
      <c r="GPN165" s="3"/>
      <c r="GPO165" s="3"/>
      <c r="GPP165" s="3"/>
      <c r="GPQ165" s="3"/>
      <c r="GPR165" s="3"/>
      <c r="GPS165" s="3"/>
      <c r="GPT165" s="3"/>
      <c r="GPU165" s="3"/>
      <c r="GPV165" s="3"/>
      <c r="GPW165" s="3"/>
      <c r="GPX165" s="3"/>
      <c r="GPY165" s="3"/>
      <c r="GPZ165" s="3"/>
      <c r="GQA165" s="3"/>
      <c r="GQB165" s="3"/>
      <c r="GQC165" s="3"/>
      <c r="GQD165" s="3"/>
      <c r="GQE165" s="3"/>
      <c r="GQF165" s="3"/>
      <c r="GQG165" s="3"/>
      <c r="GQH165" s="3"/>
      <c r="GQI165" s="3"/>
      <c r="GQJ165" s="3"/>
      <c r="GQK165" s="3"/>
      <c r="GQL165" s="3"/>
      <c r="GQM165" s="3"/>
      <c r="GQN165" s="3"/>
      <c r="GQO165" s="3"/>
      <c r="GQP165" s="3"/>
      <c r="GQQ165" s="3"/>
      <c r="GQR165" s="3"/>
      <c r="GQS165" s="3"/>
      <c r="GQT165" s="3"/>
      <c r="GQU165" s="3"/>
      <c r="GQV165" s="3"/>
      <c r="GQW165" s="3"/>
      <c r="GQX165" s="3"/>
      <c r="GQY165" s="3"/>
      <c r="GQZ165" s="3"/>
      <c r="GRA165" s="3"/>
      <c r="GRB165" s="3"/>
      <c r="GRC165" s="3"/>
      <c r="GRD165" s="3"/>
      <c r="GRE165" s="3"/>
      <c r="GRF165" s="3"/>
      <c r="GRG165" s="3"/>
      <c r="GRH165" s="3"/>
      <c r="GRI165" s="3"/>
      <c r="GRJ165" s="3"/>
      <c r="GRK165" s="3"/>
      <c r="GRL165" s="3"/>
      <c r="GRM165" s="3"/>
      <c r="GRN165" s="3"/>
      <c r="GRO165" s="3"/>
      <c r="GRP165" s="3"/>
      <c r="GRQ165" s="3"/>
      <c r="GRR165" s="3"/>
      <c r="GRS165" s="3"/>
      <c r="GRT165" s="3"/>
      <c r="GRU165" s="3"/>
      <c r="GRV165" s="3"/>
      <c r="GRW165" s="3"/>
      <c r="GRX165" s="3"/>
      <c r="GRY165" s="3"/>
      <c r="GRZ165" s="3"/>
      <c r="GSA165" s="3"/>
      <c r="GSB165" s="3"/>
      <c r="GSC165" s="3"/>
      <c r="GSD165" s="3"/>
      <c r="GSE165" s="3"/>
      <c r="GSF165" s="3"/>
      <c r="GSG165" s="3"/>
      <c r="GSH165" s="3"/>
      <c r="GSI165" s="3"/>
      <c r="GSJ165" s="3"/>
      <c r="GSK165" s="3"/>
      <c r="GSL165" s="3"/>
      <c r="GSM165" s="3"/>
      <c r="GSN165" s="3"/>
      <c r="GSO165" s="3"/>
      <c r="GSP165" s="3"/>
      <c r="GSQ165" s="3"/>
      <c r="GSR165" s="3"/>
      <c r="GSS165" s="3"/>
      <c r="GST165" s="3"/>
      <c r="GSU165" s="3"/>
      <c r="GSV165" s="3"/>
      <c r="GSW165" s="3"/>
      <c r="GSX165" s="3"/>
      <c r="GSY165" s="3"/>
      <c r="GSZ165" s="3"/>
      <c r="GTA165" s="3"/>
      <c r="GTB165" s="3"/>
      <c r="GTC165" s="3"/>
      <c r="GTD165" s="3"/>
      <c r="GTE165" s="3"/>
      <c r="GTF165" s="3"/>
      <c r="GTG165" s="3"/>
      <c r="GTH165" s="3"/>
      <c r="GTI165" s="3"/>
      <c r="GTJ165" s="3"/>
      <c r="GTK165" s="3"/>
      <c r="GTL165" s="3"/>
      <c r="GTM165" s="3"/>
      <c r="GTN165" s="3"/>
      <c r="GTO165" s="3"/>
      <c r="GTP165" s="3"/>
      <c r="GTQ165" s="3"/>
      <c r="GTR165" s="3"/>
      <c r="GTS165" s="3"/>
      <c r="GTT165" s="3"/>
      <c r="GTU165" s="3"/>
      <c r="GTV165" s="3"/>
      <c r="GTW165" s="3"/>
      <c r="GTX165" s="3"/>
      <c r="GTY165" s="3"/>
      <c r="GTZ165" s="3"/>
      <c r="GUA165" s="3"/>
      <c r="GUB165" s="3"/>
      <c r="GUC165" s="3"/>
      <c r="GUD165" s="3"/>
      <c r="GUE165" s="3"/>
      <c r="GUF165" s="3"/>
      <c r="GUG165" s="3"/>
      <c r="GUH165" s="3"/>
      <c r="GUI165" s="3"/>
      <c r="GUJ165" s="3"/>
      <c r="GUK165" s="3"/>
      <c r="GUL165" s="3"/>
      <c r="GUM165" s="3"/>
      <c r="GUN165" s="3"/>
      <c r="GUO165" s="3"/>
      <c r="GUP165" s="3"/>
      <c r="GUQ165" s="3"/>
      <c r="GUR165" s="3"/>
      <c r="GUS165" s="3"/>
      <c r="GUT165" s="3"/>
      <c r="GUU165" s="3"/>
      <c r="GUV165" s="3"/>
      <c r="GUW165" s="3"/>
      <c r="GUX165" s="3"/>
      <c r="GUY165" s="3"/>
      <c r="GUZ165" s="3"/>
      <c r="GVA165" s="3"/>
      <c r="GVB165" s="3"/>
      <c r="GVC165" s="3"/>
      <c r="GVD165" s="3"/>
      <c r="GVE165" s="3"/>
      <c r="GVF165" s="3"/>
      <c r="GVG165" s="3"/>
      <c r="GVH165" s="3"/>
      <c r="GVI165" s="3"/>
      <c r="GVJ165" s="3"/>
      <c r="GVK165" s="3"/>
      <c r="GVL165" s="3"/>
      <c r="GVM165" s="3"/>
      <c r="GVN165" s="3"/>
      <c r="GVO165" s="3"/>
      <c r="GVP165" s="3"/>
      <c r="GVQ165" s="3"/>
      <c r="GVR165" s="3"/>
      <c r="GVS165" s="3"/>
      <c r="GVT165" s="3"/>
      <c r="GVU165" s="3"/>
      <c r="GVV165" s="3"/>
      <c r="GVW165" s="3"/>
      <c r="GVX165" s="3"/>
      <c r="GVY165" s="3"/>
      <c r="GVZ165" s="3"/>
      <c r="GWA165" s="3"/>
      <c r="GWB165" s="3"/>
      <c r="GWC165" s="3"/>
      <c r="GWD165" s="3"/>
      <c r="GWE165" s="3"/>
      <c r="GWF165" s="3"/>
      <c r="GWG165" s="3"/>
      <c r="GWH165" s="3"/>
      <c r="GWI165" s="3"/>
      <c r="GWJ165" s="3"/>
      <c r="GWK165" s="3"/>
      <c r="GWL165" s="3"/>
      <c r="GWM165" s="3"/>
      <c r="GWN165" s="3"/>
      <c r="GWO165" s="3"/>
      <c r="GWP165" s="3"/>
      <c r="GWQ165" s="3"/>
      <c r="GWR165" s="3"/>
      <c r="GWS165" s="3"/>
      <c r="GWT165" s="3"/>
      <c r="GWU165" s="3"/>
      <c r="GWV165" s="3"/>
      <c r="GWW165" s="3"/>
      <c r="GWX165" s="3"/>
      <c r="GWY165" s="3"/>
      <c r="GWZ165" s="3"/>
      <c r="GXA165" s="3"/>
      <c r="GXB165" s="3"/>
      <c r="GXC165" s="3"/>
      <c r="GXD165" s="3"/>
      <c r="GXE165" s="3"/>
      <c r="GXF165" s="3"/>
      <c r="GXG165" s="3"/>
      <c r="GXH165" s="3"/>
      <c r="GXI165" s="3"/>
      <c r="GXJ165" s="3"/>
      <c r="GXK165" s="3"/>
      <c r="GXL165" s="3"/>
      <c r="GXM165" s="3"/>
      <c r="GXN165" s="3"/>
      <c r="GXO165" s="3"/>
      <c r="GXP165" s="3"/>
      <c r="GXQ165" s="3"/>
      <c r="GXR165" s="3"/>
      <c r="GXS165" s="3"/>
      <c r="GXT165" s="3"/>
      <c r="GXU165" s="3"/>
      <c r="GXV165" s="3"/>
      <c r="GXW165" s="3"/>
      <c r="GXX165" s="3"/>
      <c r="GXY165" s="3"/>
      <c r="GXZ165" s="3"/>
      <c r="GYA165" s="3"/>
      <c r="GYB165" s="3"/>
      <c r="GYC165" s="3"/>
      <c r="GYD165" s="3"/>
      <c r="GYE165" s="3"/>
      <c r="GYF165" s="3"/>
      <c r="GYG165" s="3"/>
      <c r="GYH165" s="3"/>
      <c r="GYI165" s="3"/>
      <c r="GYJ165" s="3"/>
      <c r="GYK165" s="3"/>
      <c r="GYL165" s="3"/>
      <c r="GYM165" s="3"/>
      <c r="GYN165" s="3"/>
      <c r="GYO165" s="3"/>
      <c r="GYP165" s="3"/>
      <c r="GYQ165" s="3"/>
      <c r="GYR165" s="3"/>
      <c r="GYS165" s="3"/>
      <c r="GYT165" s="3"/>
      <c r="GYU165" s="3"/>
      <c r="GYV165" s="3"/>
      <c r="GYW165" s="3"/>
      <c r="GYX165" s="3"/>
      <c r="GYY165" s="3"/>
      <c r="GYZ165" s="3"/>
      <c r="GZA165" s="3"/>
      <c r="GZB165" s="3"/>
      <c r="GZC165" s="3"/>
      <c r="GZD165" s="3"/>
      <c r="GZE165" s="3"/>
      <c r="GZF165" s="3"/>
      <c r="GZG165" s="3"/>
      <c r="GZH165" s="3"/>
      <c r="GZI165" s="3"/>
      <c r="GZJ165" s="3"/>
      <c r="GZK165" s="3"/>
      <c r="GZL165" s="3"/>
      <c r="GZM165" s="3"/>
      <c r="GZN165" s="3"/>
      <c r="GZO165" s="3"/>
      <c r="GZP165" s="3"/>
      <c r="GZQ165" s="3"/>
      <c r="GZR165" s="3"/>
      <c r="GZS165" s="3"/>
      <c r="GZT165" s="3"/>
      <c r="GZU165" s="3"/>
      <c r="GZV165" s="3"/>
      <c r="GZW165" s="3"/>
      <c r="GZX165" s="3"/>
      <c r="GZY165" s="3"/>
      <c r="GZZ165" s="3"/>
      <c r="HAA165" s="3"/>
      <c r="HAB165" s="3"/>
      <c r="HAC165" s="3"/>
      <c r="HAD165" s="3"/>
      <c r="HAE165" s="3"/>
      <c r="HAF165" s="3"/>
      <c r="HAG165" s="3"/>
      <c r="HAH165" s="3"/>
      <c r="HAI165" s="3"/>
      <c r="HAJ165" s="3"/>
      <c r="HAK165" s="3"/>
      <c r="HAL165" s="3"/>
      <c r="HAM165" s="3"/>
      <c r="HAN165" s="3"/>
      <c r="HAO165" s="3"/>
      <c r="HAP165" s="3"/>
      <c r="HAQ165" s="3"/>
      <c r="HAR165" s="3"/>
      <c r="HAS165" s="3"/>
      <c r="HAT165" s="3"/>
      <c r="HAU165" s="3"/>
      <c r="HAV165" s="3"/>
      <c r="HAW165" s="3"/>
      <c r="HAX165" s="3"/>
      <c r="HAY165" s="3"/>
      <c r="HAZ165" s="3"/>
      <c r="HBA165" s="3"/>
      <c r="HBB165" s="3"/>
      <c r="HBC165" s="3"/>
      <c r="HBD165" s="3"/>
      <c r="HBE165" s="3"/>
      <c r="HBF165" s="3"/>
      <c r="HBG165" s="3"/>
      <c r="HBH165" s="3"/>
      <c r="HBI165" s="3"/>
      <c r="HBJ165" s="3"/>
      <c r="HBK165" s="3"/>
      <c r="HBL165" s="3"/>
      <c r="HBM165" s="3"/>
      <c r="HBN165" s="3"/>
      <c r="HBO165" s="3"/>
      <c r="HBP165" s="3"/>
      <c r="HBQ165" s="3"/>
      <c r="HBR165" s="3"/>
      <c r="HBS165" s="3"/>
      <c r="HBT165" s="3"/>
      <c r="HBU165" s="3"/>
      <c r="HBV165" s="3"/>
      <c r="HBW165" s="3"/>
      <c r="HBX165" s="3"/>
      <c r="HBY165" s="3"/>
      <c r="HBZ165" s="3"/>
      <c r="HCA165" s="3"/>
      <c r="HCB165" s="3"/>
      <c r="HCC165" s="3"/>
      <c r="HCD165" s="3"/>
      <c r="HCE165" s="3"/>
      <c r="HCF165" s="3"/>
      <c r="HCG165" s="3"/>
      <c r="HCH165" s="3"/>
      <c r="HCI165" s="3"/>
      <c r="HCJ165" s="3"/>
      <c r="HCK165" s="3"/>
      <c r="HCL165" s="3"/>
      <c r="HCM165" s="3"/>
      <c r="HCN165" s="3"/>
      <c r="HCO165" s="3"/>
      <c r="HCP165" s="3"/>
      <c r="HCQ165" s="3"/>
      <c r="HCR165" s="3"/>
      <c r="HCS165" s="3"/>
      <c r="HCT165" s="3"/>
      <c r="HCU165" s="3"/>
      <c r="HCV165" s="3"/>
      <c r="HCW165" s="3"/>
      <c r="HCX165" s="3"/>
      <c r="HCY165" s="3"/>
      <c r="HCZ165" s="3"/>
      <c r="HDA165" s="3"/>
      <c r="HDB165" s="3"/>
      <c r="HDC165" s="3"/>
      <c r="HDD165" s="3"/>
      <c r="HDE165" s="3"/>
      <c r="HDF165" s="3"/>
      <c r="HDG165" s="3"/>
      <c r="HDH165" s="3"/>
      <c r="HDI165" s="3"/>
      <c r="HDJ165" s="3"/>
      <c r="HDK165" s="3"/>
      <c r="HDL165" s="3"/>
      <c r="HDM165" s="3"/>
      <c r="HDN165" s="3"/>
      <c r="HDO165" s="3"/>
      <c r="HDP165" s="3"/>
      <c r="HDQ165" s="3"/>
      <c r="HDR165" s="3"/>
      <c r="HDS165" s="3"/>
      <c r="HDT165" s="3"/>
      <c r="HDU165" s="3"/>
      <c r="HDV165" s="3"/>
      <c r="HDW165" s="3"/>
      <c r="HDX165" s="3"/>
      <c r="HDY165" s="3"/>
      <c r="HDZ165" s="3"/>
      <c r="HEA165" s="3"/>
      <c r="HEB165" s="3"/>
      <c r="HEC165" s="3"/>
      <c r="HED165" s="3"/>
      <c r="HEE165" s="3"/>
      <c r="HEF165" s="3"/>
      <c r="HEG165" s="3"/>
      <c r="HEH165" s="3"/>
      <c r="HEI165" s="3"/>
      <c r="HEJ165" s="3"/>
      <c r="HEK165" s="3"/>
      <c r="HEL165" s="3"/>
      <c r="HEM165" s="3"/>
      <c r="HEN165" s="3"/>
      <c r="HEO165" s="3"/>
      <c r="HEP165" s="3"/>
      <c r="HEQ165" s="3"/>
      <c r="HER165" s="3"/>
      <c r="HES165" s="3"/>
      <c r="HET165" s="3"/>
      <c r="HEU165" s="3"/>
      <c r="HEV165" s="3"/>
      <c r="HEW165" s="3"/>
      <c r="HEX165" s="3"/>
      <c r="HEY165" s="3"/>
      <c r="HEZ165" s="3"/>
      <c r="HFA165" s="3"/>
      <c r="HFB165" s="3"/>
      <c r="HFC165" s="3"/>
      <c r="HFD165" s="3"/>
      <c r="HFE165" s="3"/>
      <c r="HFF165" s="3"/>
      <c r="HFG165" s="3"/>
      <c r="HFH165" s="3"/>
      <c r="HFI165" s="3"/>
      <c r="HFJ165" s="3"/>
      <c r="HFK165" s="3"/>
      <c r="HFL165" s="3"/>
      <c r="HFM165" s="3"/>
      <c r="HFN165" s="3"/>
      <c r="HFO165" s="3"/>
      <c r="HFP165" s="3"/>
      <c r="HFQ165" s="3"/>
      <c r="HFR165" s="3"/>
      <c r="HFS165" s="3"/>
      <c r="HFT165" s="3"/>
      <c r="HFU165" s="3"/>
      <c r="HFV165" s="3"/>
      <c r="HFW165" s="3"/>
      <c r="HFX165" s="3"/>
      <c r="HFY165" s="3"/>
      <c r="HFZ165" s="3"/>
      <c r="HGA165" s="3"/>
      <c r="HGB165" s="3"/>
      <c r="HGC165" s="3"/>
      <c r="HGD165" s="3"/>
      <c r="HGE165" s="3"/>
      <c r="HGF165" s="3"/>
      <c r="HGG165" s="3"/>
      <c r="HGH165" s="3"/>
      <c r="HGI165" s="3"/>
      <c r="HGJ165" s="3"/>
      <c r="HGK165" s="3"/>
      <c r="HGL165" s="3"/>
      <c r="HGM165" s="3"/>
      <c r="HGN165" s="3"/>
      <c r="HGO165" s="3"/>
      <c r="HGP165" s="3"/>
      <c r="HGQ165" s="3"/>
      <c r="HGR165" s="3"/>
      <c r="HGS165" s="3"/>
      <c r="HGT165" s="3"/>
      <c r="HGU165" s="3"/>
      <c r="HGV165" s="3"/>
      <c r="HGW165" s="3"/>
      <c r="HGX165" s="3"/>
      <c r="HGY165" s="3"/>
      <c r="HGZ165" s="3"/>
      <c r="HHA165" s="3"/>
      <c r="HHB165" s="3"/>
      <c r="HHC165" s="3"/>
      <c r="HHD165" s="3"/>
      <c r="HHE165" s="3"/>
      <c r="HHF165" s="3"/>
      <c r="HHG165" s="3"/>
      <c r="HHH165" s="3"/>
      <c r="HHI165" s="3"/>
      <c r="HHJ165" s="3"/>
      <c r="HHK165" s="3"/>
      <c r="HHL165" s="3"/>
      <c r="HHM165" s="3"/>
      <c r="HHN165" s="3"/>
      <c r="HHO165" s="3"/>
      <c r="HHP165" s="3"/>
      <c r="HHQ165" s="3"/>
      <c r="HHR165" s="3"/>
      <c r="HHS165" s="3"/>
      <c r="HHT165" s="3"/>
      <c r="HHU165" s="3"/>
      <c r="HHV165" s="3"/>
      <c r="HHW165" s="3"/>
      <c r="HHX165" s="3"/>
      <c r="HHY165" s="3"/>
      <c r="HHZ165" s="3"/>
      <c r="HIA165" s="3"/>
      <c r="HIB165" s="3"/>
      <c r="HIC165" s="3"/>
      <c r="HID165" s="3"/>
      <c r="HIE165" s="3"/>
      <c r="HIF165" s="3"/>
      <c r="HIG165" s="3"/>
      <c r="HIH165" s="3"/>
      <c r="HII165" s="3"/>
      <c r="HIJ165" s="3"/>
      <c r="HIK165" s="3"/>
      <c r="HIL165" s="3"/>
      <c r="HIM165" s="3"/>
      <c r="HIN165" s="3"/>
      <c r="HIO165" s="3"/>
      <c r="HIP165" s="3"/>
      <c r="HIQ165" s="3"/>
      <c r="HIR165" s="3"/>
      <c r="HIS165" s="3"/>
      <c r="HIT165" s="3"/>
      <c r="HIU165" s="3"/>
      <c r="HIV165" s="3"/>
      <c r="HIW165" s="3"/>
      <c r="HIX165" s="3"/>
      <c r="HIY165" s="3"/>
      <c r="HIZ165" s="3"/>
      <c r="HJA165" s="3"/>
      <c r="HJB165" s="3"/>
      <c r="HJC165" s="3"/>
      <c r="HJD165" s="3"/>
      <c r="HJE165" s="3"/>
      <c r="HJF165" s="3"/>
      <c r="HJG165" s="3"/>
      <c r="HJH165" s="3"/>
      <c r="HJI165" s="3"/>
      <c r="HJJ165" s="3"/>
      <c r="HJK165" s="3"/>
      <c r="HJL165" s="3"/>
      <c r="HJM165" s="3"/>
      <c r="HJN165" s="3"/>
      <c r="HJO165" s="3"/>
      <c r="HJP165" s="3"/>
      <c r="HJQ165" s="3"/>
      <c r="HJR165" s="3"/>
      <c r="HJS165" s="3"/>
      <c r="HJT165" s="3"/>
      <c r="HJU165" s="3"/>
      <c r="HJV165" s="3"/>
      <c r="HJW165" s="3"/>
      <c r="HJX165" s="3"/>
      <c r="HJY165" s="3"/>
      <c r="HJZ165" s="3"/>
      <c r="HKA165" s="3"/>
      <c r="HKB165" s="3"/>
      <c r="HKC165" s="3"/>
      <c r="HKD165" s="3"/>
      <c r="HKE165" s="3"/>
      <c r="HKF165" s="3"/>
      <c r="HKG165" s="3"/>
      <c r="HKH165" s="3"/>
      <c r="HKI165" s="3"/>
      <c r="HKJ165" s="3"/>
      <c r="HKK165" s="3"/>
      <c r="HKL165" s="3"/>
      <c r="HKM165" s="3"/>
      <c r="HKN165" s="3"/>
      <c r="HKO165" s="3"/>
      <c r="HKP165" s="3"/>
      <c r="HKQ165" s="3"/>
      <c r="HKR165" s="3"/>
      <c r="HKS165" s="3"/>
      <c r="HKT165" s="3"/>
      <c r="HKU165" s="3"/>
      <c r="HKV165" s="3"/>
      <c r="HKW165" s="3"/>
      <c r="HKX165" s="3"/>
      <c r="HKY165" s="3"/>
      <c r="HKZ165" s="3"/>
      <c r="HLA165" s="3"/>
      <c r="HLB165" s="3"/>
      <c r="HLC165" s="3"/>
      <c r="HLD165" s="3"/>
      <c r="HLE165" s="3"/>
      <c r="HLF165" s="3"/>
      <c r="HLG165" s="3"/>
      <c r="HLH165" s="3"/>
      <c r="HLI165" s="3"/>
      <c r="HLJ165" s="3"/>
      <c r="HLK165" s="3"/>
      <c r="HLL165" s="3"/>
      <c r="HLM165" s="3"/>
      <c r="HLN165" s="3"/>
      <c r="HLO165" s="3"/>
      <c r="HLP165" s="3"/>
      <c r="HLQ165" s="3"/>
      <c r="HLR165" s="3"/>
      <c r="HLS165" s="3"/>
      <c r="HLT165" s="3"/>
      <c r="HLU165" s="3"/>
      <c r="HLV165" s="3"/>
      <c r="HLW165" s="3"/>
      <c r="HLX165" s="3"/>
      <c r="HLY165" s="3"/>
      <c r="HLZ165" s="3"/>
      <c r="HMA165" s="3"/>
      <c r="HMB165" s="3"/>
      <c r="HMC165" s="3"/>
      <c r="HMD165" s="3"/>
      <c r="HME165" s="3"/>
      <c r="HMF165" s="3"/>
      <c r="HMG165" s="3"/>
      <c r="HMH165" s="3"/>
      <c r="HMI165" s="3"/>
      <c r="HMJ165" s="3"/>
      <c r="HMK165" s="3"/>
      <c r="HML165" s="3"/>
      <c r="HMM165" s="3"/>
      <c r="HMN165" s="3"/>
      <c r="HMO165" s="3"/>
      <c r="HMP165" s="3"/>
      <c r="HMQ165" s="3"/>
      <c r="HMR165" s="3"/>
      <c r="HMS165" s="3"/>
      <c r="HMT165" s="3"/>
      <c r="HMU165" s="3"/>
      <c r="HMV165" s="3"/>
      <c r="HMW165" s="3"/>
      <c r="HMX165" s="3"/>
      <c r="HMY165" s="3"/>
      <c r="HMZ165" s="3"/>
      <c r="HNA165" s="3"/>
      <c r="HNB165" s="3"/>
      <c r="HNC165" s="3"/>
      <c r="HND165" s="3"/>
      <c r="HNE165" s="3"/>
      <c r="HNF165" s="3"/>
      <c r="HNG165" s="3"/>
      <c r="HNH165" s="3"/>
      <c r="HNI165" s="3"/>
      <c r="HNJ165" s="3"/>
      <c r="HNK165" s="3"/>
      <c r="HNL165" s="3"/>
      <c r="HNM165" s="3"/>
      <c r="HNN165" s="3"/>
      <c r="HNO165" s="3"/>
      <c r="HNP165" s="3"/>
      <c r="HNQ165" s="3"/>
      <c r="HNR165" s="3"/>
      <c r="HNS165" s="3"/>
      <c r="HNT165" s="3"/>
      <c r="HNU165" s="3"/>
      <c r="HNV165" s="3"/>
      <c r="HNW165" s="3"/>
      <c r="HNX165" s="3"/>
      <c r="HNY165" s="3"/>
      <c r="HNZ165" s="3"/>
      <c r="HOA165" s="3"/>
      <c r="HOB165" s="3"/>
      <c r="HOC165" s="3"/>
      <c r="HOD165" s="3"/>
      <c r="HOE165" s="3"/>
      <c r="HOF165" s="3"/>
      <c r="HOG165" s="3"/>
      <c r="HOH165" s="3"/>
      <c r="HOI165" s="3"/>
      <c r="HOJ165" s="3"/>
      <c r="HOK165" s="3"/>
      <c r="HOL165" s="3"/>
      <c r="HOM165" s="3"/>
      <c r="HON165" s="3"/>
      <c r="HOO165" s="3"/>
      <c r="HOP165" s="3"/>
      <c r="HOQ165" s="3"/>
      <c r="HOR165" s="3"/>
      <c r="HOS165" s="3"/>
      <c r="HOT165" s="3"/>
      <c r="HOU165" s="3"/>
      <c r="HOV165" s="3"/>
      <c r="HOW165" s="3"/>
      <c r="HOX165" s="3"/>
      <c r="HOY165" s="3"/>
      <c r="HOZ165" s="3"/>
      <c r="HPA165" s="3"/>
      <c r="HPB165" s="3"/>
      <c r="HPC165" s="3"/>
      <c r="HPD165" s="3"/>
      <c r="HPE165" s="3"/>
      <c r="HPF165" s="3"/>
      <c r="HPG165" s="3"/>
      <c r="HPH165" s="3"/>
      <c r="HPI165" s="3"/>
      <c r="HPJ165" s="3"/>
      <c r="HPK165" s="3"/>
      <c r="HPL165" s="3"/>
      <c r="HPM165" s="3"/>
      <c r="HPN165" s="3"/>
      <c r="HPO165" s="3"/>
      <c r="HPP165" s="3"/>
      <c r="HPQ165" s="3"/>
      <c r="HPR165" s="3"/>
      <c r="HPS165" s="3"/>
      <c r="HPT165" s="3"/>
      <c r="HPU165" s="3"/>
      <c r="HPV165" s="3"/>
      <c r="HPW165" s="3"/>
      <c r="HPX165" s="3"/>
      <c r="HPY165" s="3"/>
      <c r="HPZ165" s="3"/>
      <c r="HQA165" s="3"/>
      <c r="HQB165" s="3"/>
      <c r="HQC165" s="3"/>
      <c r="HQD165" s="3"/>
      <c r="HQE165" s="3"/>
      <c r="HQF165" s="3"/>
      <c r="HQG165" s="3"/>
      <c r="HQH165" s="3"/>
      <c r="HQI165" s="3"/>
      <c r="HQJ165" s="3"/>
      <c r="HQK165" s="3"/>
      <c r="HQL165" s="3"/>
      <c r="HQM165" s="3"/>
      <c r="HQN165" s="3"/>
      <c r="HQO165" s="3"/>
      <c r="HQP165" s="3"/>
      <c r="HQQ165" s="3"/>
      <c r="HQR165" s="3"/>
      <c r="HQS165" s="3"/>
      <c r="HQT165" s="3"/>
      <c r="HQU165" s="3"/>
      <c r="HQV165" s="3"/>
      <c r="HQW165" s="3"/>
      <c r="HQX165" s="3"/>
      <c r="HQY165" s="3"/>
      <c r="HQZ165" s="3"/>
      <c r="HRA165" s="3"/>
      <c r="HRB165" s="3"/>
      <c r="HRC165" s="3"/>
      <c r="HRD165" s="3"/>
      <c r="HRE165" s="3"/>
      <c r="HRF165" s="3"/>
      <c r="HRG165" s="3"/>
      <c r="HRH165" s="3"/>
      <c r="HRI165" s="3"/>
      <c r="HRJ165" s="3"/>
      <c r="HRK165" s="3"/>
      <c r="HRL165" s="3"/>
      <c r="HRM165" s="3"/>
      <c r="HRN165" s="3"/>
      <c r="HRO165" s="3"/>
      <c r="HRP165" s="3"/>
      <c r="HRQ165" s="3"/>
      <c r="HRR165" s="3"/>
      <c r="HRS165" s="3"/>
      <c r="HRT165" s="3"/>
      <c r="HRU165" s="3"/>
      <c r="HRV165" s="3"/>
      <c r="HRW165" s="3"/>
      <c r="HRX165" s="3"/>
      <c r="HRY165" s="3"/>
      <c r="HRZ165" s="3"/>
      <c r="HSA165" s="3"/>
      <c r="HSB165" s="3"/>
      <c r="HSC165" s="3"/>
      <c r="HSD165" s="3"/>
      <c r="HSE165" s="3"/>
      <c r="HSF165" s="3"/>
      <c r="HSG165" s="3"/>
      <c r="HSH165" s="3"/>
      <c r="HSI165" s="3"/>
      <c r="HSJ165" s="3"/>
      <c r="HSK165" s="3"/>
      <c r="HSL165" s="3"/>
      <c r="HSM165" s="3"/>
      <c r="HSN165" s="3"/>
      <c r="HSO165" s="3"/>
      <c r="HSP165" s="3"/>
      <c r="HSQ165" s="3"/>
      <c r="HSR165" s="3"/>
      <c r="HSS165" s="3"/>
      <c r="HST165" s="3"/>
      <c r="HSU165" s="3"/>
      <c r="HSV165" s="3"/>
      <c r="HSW165" s="3"/>
      <c r="HSX165" s="3"/>
      <c r="HSY165" s="3"/>
      <c r="HSZ165" s="3"/>
      <c r="HTA165" s="3"/>
      <c r="HTB165" s="3"/>
      <c r="HTC165" s="3"/>
      <c r="HTD165" s="3"/>
      <c r="HTE165" s="3"/>
      <c r="HTF165" s="3"/>
      <c r="HTG165" s="3"/>
      <c r="HTH165" s="3"/>
      <c r="HTI165" s="3"/>
      <c r="HTJ165" s="3"/>
      <c r="HTK165" s="3"/>
      <c r="HTL165" s="3"/>
      <c r="HTM165" s="3"/>
      <c r="HTN165" s="3"/>
      <c r="HTO165" s="3"/>
      <c r="HTP165" s="3"/>
      <c r="HTQ165" s="3"/>
      <c r="HTR165" s="3"/>
      <c r="HTS165" s="3"/>
      <c r="HTT165" s="3"/>
      <c r="HTU165" s="3"/>
      <c r="HTV165" s="3"/>
      <c r="HTW165" s="3"/>
      <c r="HTX165" s="3"/>
      <c r="HTY165" s="3"/>
      <c r="HTZ165" s="3"/>
      <c r="HUA165" s="3"/>
      <c r="HUB165" s="3"/>
      <c r="HUC165" s="3"/>
      <c r="HUD165" s="3"/>
      <c r="HUE165" s="3"/>
      <c r="HUF165" s="3"/>
      <c r="HUG165" s="3"/>
      <c r="HUH165" s="3"/>
      <c r="HUI165" s="3"/>
      <c r="HUJ165" s="3"/>
      <c r="HUK165" s="3"/>
      <c r="HUL165" s="3"/>
      <c r="HUM165" s="3"/>
      <c r="HUN165" s="3"/>
      <c r="HUO165" s="3"/>
      <c r="HUP165" s="3"/>
      <c r="HUQ165" s="3"/>
      <c r="HUR165" s="3"/>
      <c r="HUS165" s="3"/>
      <c r="HUT165" s="3"/>
      <c r="HUU165" s="3"/>
      <c r="HUV165" s="3"/>
      <c r="HUW165" s="3"/>
      <c r="HUX165" s="3"/>
      <c r="HUY165" s="3"/>
      <c r="HUZ165" s="3"/>
      <c r="HVA165" s="3"/>
      <c r="HVB165" s="3"/>
      <c r="HVC165" s="3"/>
      <c r="HVD165" s="3"/>
      <c r="HVE165" s="3"/>
      <c r="HVF165" s="3"/>
      <c r="HVG165" s="3"/>
      <c r="HVH165" s="3"/>
      <c r="HVI165" s="3"/>
      <c r="HVJ165" s="3"/>
      <c r="HVK165" s="3"/>
      <c r="HVL165" s="3"/>
      <c r="HVM165" s="3"/>
      <c r="HVN165" s="3"/>
      <c r="HVO165" s="3"/>
      <c r="HVP165" s="3"/>
      <c r="HVQ165" s="3"/>
      <c r="HVR165" s="3"/>
      <c r="HVS165" s="3"/>
      <c r="HVT165" s="3"/>
      <c r="HVU165" s="3"/>
      <c r="HVV165" s="3"/>
      <c r="HVW165" s="3"/>
      <c r="HVX165" s="3"/>
      <c r="HVY165" s="3"/>
      <c r="HVZ165" s="3"/>
      <c r="HWA165" s="3"/>
      <c r="HWB165" s="3"/>
      <c r="HWC165" s="3"/>
      <c r="HWD165" s="3"/>
      <c r="HWE165" s="3"/>
      <c r="HWF165" s="3"/>
      <c r="HWG165" s="3"/>
      <c r="HWH165" s="3"/>
      <c r="HWI165" s="3"/>
      <c r="HWJ165" s="3"/>
      <c r="HWK165" s="3"/>
      <c r="HWL165" s="3"/>
      <c r="HWM165" s="3"/>
      <c r="HWN165" s="3"/>
      <c r="HWO165" s="3"/>
      <c r="HWP165" s="3"/>
      <c r="HWQ165" s="3"/>
      <c r="HWR165" s="3"/>
      <c r="HWS165" s="3"/>
      <c r="HWT165" s="3"/>
      <c r="HWU165" s="3"/>
      <c r="HWV165" s="3"/>
      <c r="HWW165" s="3"/>
      <c r="HWX165" s="3"/>
      <c r="HWY165" s="3"/>
      <c r="HWZ165" s="3"/>
      <c r="HXA165" s="3"/>
      <c r="HXB165" s="3"/>
      <c r="HXC165" s="3"/>
      <c r="HXD165" s="3"/>
      <c r="HXE165" s="3"/>
      <c r="HXF165" s="3"/>
      <c r="HXG165" s="3"/>
      <c r="HXH165" s="3"/>
      <c r="HXI165" s="3"/>
      <c r="HXJ165" s="3"/>
      <c r="HXK165" s="3"/>
      <c r="HXL165" s="3"/>
      <c r="HXM165" s="3"/>
      <c r="HXN165" s="3"/>
      <c r="HXO165" s="3"/>
      <c r="HXP165" s="3"/>
      <c r="HXQ165" s="3"/>
      <c r="HXR165" s="3"/>
      <c r="HXS165" s="3"/>
      <c r="HXT165" s="3"/>
      <c r="HXU165" s="3"/>
      <c r="HXV165" s="3"/>
      <c r="HXW165" s="3"/>
      <c r="HXX165" s="3"/>
      <c r="HXY165" s="3"/>
      <c r="HXZ165" s="3"/>
      <c r="HYA165" s="3"/>
      <c r="HYB165" s="3"/>
      <c r="HYC165" s="3"/>
      <c r="HYD165" s="3"/>
      <c r="HYE165" s="3"/>
      <c r="HYF165" s="3"/>
      <c r="HYG165" s="3"/>
      <c r="HYH165" s="3"/>
      <c r="HYI165" s="3"/>
      <c r="HYJ165" s="3"/>
      <c r="HYK165" s="3"/>
      <c r="HYL165" s="3"/>
      <c r="HYM165" s="3"/>
      <c r="HYN165" s="3"/>
      <c r="HYO165" s="3"/>
      <c r="HYP165" s="3"/>
      <c r="HYQ165" s="3"/>
      <c r="HYR165" s="3"/>
      <c r="HYS165" s="3"/>
      <c r="HYT165" s="3"/>
      <c r="HYU165" s="3"/>
      <c r="HYV165" s="3"/>
      <c r="HYW165" s="3"/>
      <c r="HYX165" s="3"/>
      <c r="HYY165" s="3"/>
      <c r="HYZ165" s="3"/>
      <c r="HZA165" s="3"/>
      <c r="HZB165" s="3"/>
      <c r="HZC165" s="3"/>
      <c r="HZD165" s="3"/>
      <c r="HZE165" s="3"/>
      <c r="HZF165" s="3"/>
      <c r="HZG165" s="3"/>
      <c r="HZH165" s="3"/>
      <c r="HZI165" s="3"/>
      <c r="HZJ165" s="3"/>
      <c r="HZK165" s="3"/>
      <c r="HZL165" s="3"/>
      <c r="HZM165" s="3"/>
      <c r="HZN165" s="3"/>
      <c r="HZO165" s="3"/>
      <c r="HZP165" s="3"/>
      <c r="HZQ165" s="3"/>
      <c r="HZR165" s="3"/>
      <c r="HZS165" s="3"/>
      <c r="HZT165" s="3"/>
      <c r="HZU165" s="3"/>
      <c r="HZV165" s="3"/>
      <c r="HZW165" s="3"/>
      <c r="HZX165" s="3"/>
      <c r="HZY165" s="3"/>
      <c r="HZZ165" s="3"/>
      <c r="IAA165" s="3"/>
      <c r="IAB165" s="3"/>
      <c r="IAC165" s="3"/>
      <c r="IAD165" s="3"/>
      <c r="IAE165" s="3"/>
      <c r="IAF165" s="3"/>
      <c r="IAG165" s="3"/>
      <c r="IAH165" s="3"/>
      <c r="IAI165" s="3"/>
      <c r="IAJ165" s="3"/>
      <c r="IAK165" s="3"/>
      <c r="IAL165" s="3"/>
      <c r="IAM165" s="3"/>
      <c r="IAN165" s="3"/>
      <c r="IAO165" s="3"/>
      <c r="IAP165" s="3"/>
      <c r="IAQ165" s="3"/>
      <c r="IAR165" s="3"/>
      <c r="IAS165" s="3"/>
      <c r="IAT165" s="3"/>
      <c r="IAU165" s="3"/>
      <c r="IAV165" s="3"/>
      <c r="IAW165" s="3"/>
      <c r="IAX165" s="3"/>
      <c r="IAY165" s="3"/>
      <c r="IAZ165" s="3"/>
      <c r="IBA165" s="3"/>
      <c r="IBB165" s="3"/>
      <c r="IBC165" s="3"/>
      <c r="IBD165" s="3"/>
      <c r="IBE165" s="3"/>
      <c r="IBF165" s="3"/>
      <c r="IBG165" s="3"/>
      <c r="IBH165" s="3"/>
      <c r="IBI165" s="3"/>
      <c r="IBJ165" s="3"/>
      <c r="IBK165" s="3"/>
      <c r="IBL165" s="3"/>
      <c r="IBM165" s="3"/>
      <c r="IBN165" s="3"/>
      <c r="IBO165" s="3"/>
      <c r="IBP165" s="3"/>
      <c r="IBQ165" s="3"/>
      <c r="IBR165" s="3"/>
      <c r="IBS165" s="3"/>
      <c r="IBT165" s="3"/>
      <c r="IBU165" s="3"/>
      <c r="IBV165" s="3"/>
      <c r="IBW165" s="3"/>
      <c r="IBX165" s="3"/>
      <c r="IBY165" s="3"/>
      <c r="IBZ165" s="3"/>
      <c r="ICA165" s="3"/>
      <c r="ICB165" s="3"/>
      <c r="ICC165" s="3"/>
      <c r="ICD165" s="3"/>
      <c r="ICE165" s="3"/>
      <c r="ICF165" s="3"/>
      <c r="ICG165" s="3"/>
      <c r="ICH165" s="3"/>
      <c r="ICI165" s="3"/>
      <c r="ICJ165" s="3"/>
      <c r="ICK165" s="3"/>
      <c r="ICL165" s="3"/>
      <c r="ICM165" s="3"/>
      <c r="ICN165" s="3"/>
      <c r="ICO165" s="3"/>
      <c r="ICP165" s="3"/>
      <c r="ICQ165" s="3"/>
      <c r="ICR165" s="3"/>
      <c r="ICS165" s="3"/>
      <c r="ICT165" s="3"/>
      <c r="ICU165" s="3"/>
      <c r="ICV165" s="3"/>
      <c r="ICW165" s="3"/>
      <c r="ICX165" s="3"/>
      <c r="ICY165" s="3"/>
      <c r="ICZ165" s="3"/>
      <c r="IDA165" s="3"/>
      <c r="IDB165" s="3"/>
      <c r="IDC165" s="3"/>
      <c r="IDD165" s="3"/>
      <c r="IDE165" s="3"/>
      <c r="IDF165" s="3"/>
      <c r="IDG165" s="3"/>
      <c r="IDH165" s="3"/>
      <c r="IDI165" s="3"/>
      <c r="IDJ165" s="3"/>
      <c r="IDK165" s="3"/>
      <c r="IDL165" s="3"/>
      <c r="IDM165" s="3"/>
      <c r="IDN165" s="3"/>
      <c r="IDO165" s="3"/>
      <c r="IDP165" s="3"/>
      <c r="IDQ165" s="3"/>
      <c r="IDR165" s="3"/>
      <c r="IDS165" s="3"/>
      <c r="IDT165" s="3"/>
      <c r="IDU165" s="3"/>
      <c r="IDV165" s="3"/>
      <c r="IDW165" s="3"/>
      <c r="IDX165" s="3"/>
      <c r="IDY165" s="3"/>
      <c r="IDZ165" s="3"/>
      <c r="IEA165" s="3"/>
      <c r="IEB165" s="3"/>
      <c r="IEC165" s="3"/>
      <c r="IED165" s="3"/>
      <c r="IEE165" s="3"/>
      <c r="IEF165" s="3"/>
      <c r="IEG165" s="3"/>
      <c r="IEH165" s="3"/>
      <c r="IEI165" s="3"/>
      <c r="IEJ165" s="3"/>
      <c r="IEK165" s="3"/>
      <c r="IEL165" s="3"/>
      <c r="IEM165" s="3"/>
      <c r="IEN165" s="3"/>
      <c r="IEO165" s="3"/>
      <c r="IEP165" s="3"/>
      <c r="IEQ165" s="3"/>
      <c r="IER165" s="3"/>
      <c r="IES165" s="3"/>
      <c r="IET165" s="3"/>
      <c r="IEU165" s="3"/>
      <c r="IEV165" s="3"/>
      <c r="IEW165" s="3"/>
      <c r="IEX165" s="3"/>
      <c r="IEY165" s="3"/>
      <c r="IEZ165" s="3"/>
      <c r="IFA165" s="3"/>
      <c r="IFB165" s="3"/>
      <c r="IFC165" s="3"/>
      <c r="IFD165" s="3"/>
      <c r="IFE165" s="3"/>
      <c r="IFF165" s="3"/>
      <c r="IFG165" s="3"/>
      <c r="IFH165" s="3"/>
      <c r="IFI165" s="3"/>
      <c r="IFJ165" s="3"/>
      <c r="IFK165" s="3"/>
      <c r="IFL165" s="3"/>
      <c r="IFM165" s="3"/>
      <c r="IFN165" s="3"/>
      <c r="IFO165" s="3"/>
      <c r="IFP165" s="3"/>
      <c r="IFQ165" s="3"/>
      <c r="IFR165" s="3"/>
      <c r="IFS165" s="3"/>
      <c r="IFT165" s="3"/>
      <c r="IFU165" s="3"/>
      <c r="IFV165" s="3"/>
      <c r="IFW165" s="3"/>
      <c r="IFX165" s="3"/>
      <c r="IFY165" s="3"/>
      <c r="IFZ165" s="3"/>
      <c r="IGA165" s="3"/>
      <c r="IGB165" s="3"/>
      <c r="IGC165" s="3"/>
      <c r="IGD165" s="3"/>
      <c r="IGE165" s="3"/>
      <c r="IGF165" s="3"/>
      <c r="IGG165" s="3"/>
      <c r="IGH165" s="3"/>
      <c r="IGI165" s="3"/>
      <c r="IGJ165" s="3"/>
      <c r="IGK165" s="3"/>
      <c r="IGL165" s="3"/>
      <c r="IGM165" s="3"/>
      <c r="IGN165" s="3"/>
      <c r="IGO165" s="3"/>
      <c r="IGP165" s="3"/>
      <c r="IGQ165" s="3"/>
      <c r="IGR165" s="3"/>
      <c r="IGS165" s="3"/>
      <c r="IGT165" s="3"/>
      <c r="IGU165" s="3"/>
      <c r="IGV165" s="3"/>
      <c r="IGW165" s="3"/>
      <c r="IGX165" s="3"/>
      <c r="IGY165" s="3"/>
      <c r="IGZ165" s="3"/>
      <c r="IHA165" s="3"/>
      <c r="IHB165" s="3"/>
      <c r="IHC165" s="3"/>
      <c r="IHD165" s="3"/>
      <c r="IHE165" s="3"/>
      <c r="IHF165" s="3"/>
      <c r="IHG165" s="3"/>
      <c r="IHH165" s="3"/>
      <c r="IHI165" s="3"/>
      <c r="IHJ165" s="3"/>
      <c r="IHK165" s="3"/>
      <c r="IHL165" s="3"/>
      <c r="IHM165" s="3"/>
      <c r="IHN165" s="3"/>
      <c r="IHO165" s="3"/>
      <c r="IHP165" s="3"/>
      <c r="IHQ165" s="3"/>
      <c r="IHR165" s="3"/>
      <c r="IHS165" s="3"/>
      <c r="IHT165" s="3"/>
      <c r="IHU165" s="3"/>
      <c r="IHV165" s="3"/>
      <c r="IHW165" s="3"/>
      <c r="IHX165" s="3"/>
      <c r="IHY165" s="3"/>
      <c r="IHZ165" s="3"/>
      <c r="IIA165" s="3"/>
      <c r="IIB165" s="3"/>
      <c r="IIC165" s="3"/>
      <c r="IID165" s="3"/>
      <c r="IIE165" s="3"/>
      <c r="IIF165" s="3"/>
      <c r="IIG165" s="3"/>
      <c r="IIH165" s="3"/>
      <c r="III165" s="3"/>
      <c r="IIJ165" s="3"/>
      <c r="IIK165" s="3"/>
      <c r="IIL165" s="3"/>
      <c r="IIM165" s="3"/>
      <c r="IIN165" s="3"/>
      <c r="IIO165" s="3"/>
      <c r="IIP165" s="3"/>
      <c r="IIQ165" s="3"/>
      <c r="IIR165" s="3"/>
      <c r="IIS165" s="3"/>
      <c r="IIT165" s="3"/>
      <c r="IIU165" s="3"/>
      <c r="IIV165" s="3"/>
      <c r="IIW165" s="3"/>
      <c r="IIX165" s="3"/>
      <c r="IIY165" s="3"/>
      <c r="IIZ165" s="3"/>
      <c r="IJA165" s="3"/>
      <c r="IJB165" s="3"/>
      <c r="IJC165" s="3"/>
      <c r="IJD165" s="3"/>
      <c r="IJE165" s="3"/>
      <c r="IJF165" s="3"/>
      <c r="IJG165" s="3"/>
      <c r="IJH165" s="3"/>
      <c r="IJI165" s="3"/>
      <c r="IJJ165" s="3"/>
      <c r="IJK165" s="3"/>
      <c r="IJL165" s="3"/>
      <c r="IJM165" s="3"/>
      <c r="IJN165" s="3"/>
      <c r="IJO165" s="3"/>
      <c r="IJP165" s="3"/>
      <c r="IJQ165" s="3"/>
      <c r="IJR165" s="3"/>
      <c r="IJS165" s="3"/>
      <c r="IJT165" s="3"/>
      <c r="IJU165" s="3"/>
      <c r="IJV165" s="3"/>
      <c r="IJW165" s="3"/>
      <c r="IJX165" s="3"/>
      <c r="IJY165" s="3"/>
      <c r="IJZ165" s="3"/>
      <c r="IKA165" s="3"/>
      <c r="IKB165" s="3"/>
      <c r="IKC165" s="3"/>
      <c r="IKD165" s="3"/>
      <c r="IKE165" s="3"/>
      <c r="IKF165" s="3"/>
      <c r="IKG165" s="3"/>
      <c r="IKH165" s="3"/>
      <c r="IKI165" s="3"/>
      <c r="IKJ165" s="3"/>
      <c r="IKK165" s="3"/>
      <c r="IKL165" s="3"/>
      <c r="IKM165" s="3"/>
      <c r="IKN165" s="3"/>
      <c r="IKO165" s="3"/>
      <c r="IKP165" s="3"/>
      <c r="IKQ165" s="3"/>
      <c r="IKR165" s="3"/>
      <c r="IKS165" s="3"/>
      <c r="IKT165" s="3"/>
      <c r="IKU165" s="3"/>
      <c r="IKV165" s="3"/>
      <c r="IKW165" s="3"/>
      <c r="IKX165" s="3"/>
      <c r="IKY165" s="3"/>
      <c r="IKZ165" s="3"/>
      <c r="ILA165" s="3"/>
      <c r="ILB165" s="3"/>
      <c r="ILC165" s="3"/>
      <c r="ILD165" s="3"/>
      <c r="ILE165" s="3"/>
      <c r="ILF165" s="3"/>
      <c r="ILG165" s="3"/>
      <c r="ILH165" s="3"/>
      <c r="ILI165" s="3"/>
      <c r="ILJ165" s="3"/>
      <c r="ILK165" s="3"/>
      <c r="ILL165" s="3"/>
      <c r="ILM165" s="3"/>
      <c r="ILN165" s="3"/>
      <c r="ILO165" s="3"/>
      <c r="ILP165" s="3"/>
      <c r="ILQ165" s="3"/>
      <c r="ILR165" s="3"/>
      <c r="ILS165" s="3"/>
      <c r="ILT165" s="3"/>
      <c r="ILU165" s="3"/>
      <c r="ILV165" s="3"/>
      <c r="ILW165" s="3"/>
      <c r="ILX165" s="3"/>
      <c r="ILY165" s="3"/>
      <c r="ILZ165" s="3"/>
      <c r="IMA165" s="3"/>
      <c r="IMB165" s="3"/>
      <c r="IMC165" s="3"/>
      <c r="IMD165" s="3"/>
      <c r="IME165" s="3"/>
      <c r="IMF165" s="3"/>
      <c r="IMG165" s="3"/>
      <c r="IMH165" s="3"/>
      <c r="IMI165" s="3"/>
      <c r="IMJ165" s="3"/>
      <c r="IMK165" s="3"/>
      <c r="IML165" s="3"/>
      <c r="IMM165" s="3"/>
      <c r="IMN165" s="3"/>
      <c r="IMO165" s="3"/>
      <c r="IMP165" s="3"/>
      <c r="IMQ165" s="3"/>
      <c r="IMR165" s="3"/>
      <c r="IMS165" s="3"/>
      <c r="IMT165" s="3"/>
      <c r="IMU165" s="3"/>
      <c r="IMV165" s="3"/>
      <c r="IMW165" s="3"/>
      <c r="IMX165" s="3"/>
      <c r="IMY165" s="3"/>
      <c r="IMZ165" s="3"/>
      <c r="INA165" s="3"/>
      <c r="INB165" s="3"/>
      <c r="INC165" s="3"/>
      <c r="IND165" s="3"/>
      <c r="INE165" s="3"/>
      <c r="INF165" s="3"/>
      <c r="ING165" s="3"/>
      <c r="INH165" s="3"/>
      <c r="INI165" s="3"/>
      <c r="INJ165" s="3"/>
      <c r="INK165" s="3"/>
      <c r="INL165" s="3"/>
      <c r="INM165" s="3"/>
      <c r="INN165" s="3"/>
      <c r="INO165" s="3"/>
      <c r="INP165" s="3"/>
      <c r="INQ165" s="3"/>
      <c r="INR165" s="3"/>
      <c r="INS165" s="3"/>
      <c r="INT165" s="3"/>
      <c r="INU165" s="3"/>
      <c r="INV165" s="3"/>
      <c r="INW165" s="3"/>
      <c r="INX165" s="3"/>
      <c r="INY165" s="3"/>
      <c r="INZ165" s="3"/>
      <c r="IOA165" s="3"/>
      <c r="IOB165" s="3"/>
      <c r="IOC165" s="3"/>
      <c r="IOD165" s="3"/>
      <c r="IOE165" s="3"/>
      <c r="IOF165" s="3"/>
      <c r="IOG165" s="3"/>
      <c r="IOH165" s="3"/>
      <c r="IOI165" s="3"/>
      <c r="IOJ165" s="3"/>
      <c r="IOK165" s="3"/>
      <c r="IOL165" s="3"/>
      <c r="IOM165" s="3"/>
      <c r="ION165" s="3"/>
      <c r="IOO165" s="3"/>
      <c r="IOP165" s="3"/>
      <c r="IOQ165" s="3"/>
      <c r="IOR165" s="3"/>
      <c r="IOS165" s="3"/>
      <c r="IOT165" s="3"/>
      <c r="IOU165" s="3"/>
      <c r="IOV165" s="3"/>
      <c r="IOW165" s="3"/>
      <c r="IOX165" s="3"/>
      <c r="IOY165" s="3"/>
      <c r="IOZ165" s="3"/>
      <c r="IPA165" s="3"/>
      <c r="IPB165" s="3"/>
      <c r="IPC165" s="3"/>
      <c r="IPD165" s="3"/>
      <c r="IPE165" s="3"/>
      <c r="IPF165" s="3"/>
      <c r="IPG165" s="3"/>
      <c r="IPH165" s="3"/>
      <c r="IPI165" s="3"/>
      <c r="IPJ165" s="3"/>
      <c r="IPK165" s="3"/>
      <c r="IPL165" s="3"/>
      <c r="IPM165" s="3"/>
      <c r="IPN165" s="3"/>
      <c r="IPO165" s="3"/>
      <c r="IPP165" s="3"/>
      <c r="IPQ165" s="3"/>
      <c r="IPR165" s="3"/>
      <c r="IPS165" s="3"/>
      <c r="IPT165" s="3"/>
      <c r="IPU165" s="3"/>
      <c r="IPV165" s="3"/>
      <c r="IPW165" s="3"/>
      <c r="IPX165" s="3"/>
      <c r="IPY165" s="3"/>
      <c r="IPZ165" s="3"/>
      <c r="IQA165" s="3"/>
      <c r="IQB165" s="3"/>
      <c r="IQC165" s="3"/>
      <c r="IQD165" s="3"/>
      <c r="IQE165" s="3"/>
      <c r="IQF165" s="3"/>
      <c r="IQG165" s="3"/>
      <c r="IQH165" s="3"/>
      <c r="IQI165" s="3"/>
      <c r="IQJ165" s="3"/>
      <c r="IQK165" s="3"/>
      <c r="IQL165" s="3"/>
      <c r="IQM165" s="3"/>
      <c r="IQN165" s="3"/>
      <c r="IQO165" s="3"/>
      <c r="IQP165" s="3"/>
      <c r="IQQ165" s="3"/>
      <c r="IQR165" s="3"/>
      <c r="IQS165" s="3"/>
      <c r="IQT165" s="3"/>
      <c r="IQU165" s="3"/>
      <c r="IQV165" s="3"/>
      <c r="IQW165" s="3"/>
      <c r="IQX165" s="3"/>
      <c r="IQY165" s="3"/>
      <c r="IQZ165" s="3"/>
      <c r="IRA165" s="3"/>
      <c r="IRB165" s="3"/>
      <c r="IRC165" s="3"/>
      <c r="IRD165" s="3"/>
      <c r="IRE165" s="3"/>
      <c r="IRF165" s="3"/>
      <c r="IRG165" s="3"/>
      <c r="IRH165" s="3"/>
      <c r="IRI165" s="3"/>
      <c r="IRJ165" s="3"/>
      <c r="IRK165" s="3"/>
      <c r="IRL165" s="3"/>
      <c r="IRM165" s="3"/>
      <c r="IRN165" s="3"/>
      <c r="IRO165" s="3"/>
      <c r="IRP165" s="3"/>
      <c r="IRQ165" s="3"/>
      <c r="IRR165" s="3"/>
      <c r="IRS165" s="3"/>
      <c r="IRT165" s="3"/>
      <c r="IRU165" s="3"/>
      <c r="IRV165" s="3"/>
      <c r="IRW165" s="3"/>
      <c r="IRX165" s="3"/>
      <c r="IRY165" s="3"/>
      <c r="IRZ165" s="3"/>
      <c r="ISA165" s="3"/>
      <c r="ISB165" s="3"/>
      <c r="ISC165" s="3"/>
      <c r="ISD165" s="3"/>
      <c r="ISE165" s="3"/>
      <c r="ISF165" s="3"/>
      <c r="ISG165" s="3"/>
      <c r="ISH165" s="3"/>
      <c r="ISI165" s="3"/>
      <c r="ISJ165" s="3"/>
      <c r="ISK165" s="3"/>
      <c r="ISL165" s="3"/>
      <c r="ISM165" s="3"/>
      <c r="ISN165" s="3"/>
      <c r="ISO165" s="3"/>
      <c r="ISP165" s="3"/>
      <c r="ISQ165" s="3"/>
      <c r="ISR165" s="3"/>
      <c r="ISS165" s="3"/>
      <c r="IST165" s="3"/>
      <c r="ISU165" s="3"/>
      <c r="ISV165" s="3"/>
      <c r="ISW165" s="3"/>
      <c r="ISX165" s="3"/>
      <c r="ISY165" s="3"/>
      <c r="ISZ165" s="3"/>
      <c r="ITA165" s="3"/>
      <c r="ITB165" s="3"/>
      <c r="ITC165" s="3"/>
      <c r="ITD165" s="3"/>
      <c r="ITE165" s="3"/>
      <c r="ITF165" s="3"/>
      <c r="ITG165" s="3"/>
      <c r="ITH165" s="3"/>
      <c r="ITI165" s="3"/>
      <c r="ITJ165" s="3"/>
      <c r="ITK165" s="3"/>
      <c r="ITL165" s="3"/>
      <c r="ITM165" s="3"/>
      <c r="ITN165" s="3"/>
      <c r="ITO165" s="3"/>
      <c r="ITP165" s="3"/>
      <c r="ITQ165" s="3"/>
      <c r="ITR165" s="3"/>
      <c r="ITS165" s="3"/>
      <c r="ITT165" s="3"/>
      <c r="ITU165" s="3"/>
      <c r="ITV165" s="3"/>
      <c r="ITW165" s="3"/>
      <c r="ITX165" s="3"/>
      <c r="ITY165" s="3"/>
      <c r="ITZ165" s="3"/>
      <c r="IUA165" s="3"/>
      <c r="IUB165" s="3"/>
      <c r="IUC165" s="3"/>
      <c r="IUD165" s="3"/>
      <c r="IUE165" s="3"/>
      <c r="IUF165" s="3"/>
      <c r="IUG165" s="3"/>
      <c r="IUH165" s="3"/>
      <c r="IUI165" s="3"/>
      <c r="IUJ165" s="3"/>
      <c r="IUK165" s="3"/>
      <c r="IUL165" s="3"/>
      <c r="IUM165" s="3"/>
      <c r="IUN165" s="3"/>
      <c r="IUO165" s="3"/>
      <c r="IUP165" s="3"/>
      <c r="IUQ165" s="3"/>
      <c r="IUR165" s="3"/>
      <c r="IUS165" s="3"/>
      <c r="IUT165" s="3"/>
      <c r="IUU165" s="3"/>
      <c r="IUV165" s="3"/>
      <c r="IUW165" s="3"/>
      <c r="IUX165" s="3"/>
      <c r="IUY165" s="3"/>
      <c r="IUZ165" s="3"/>
      <c r="IVA165" s="3"/>
      <c r="IVB165" s="3"/>
      <c r="IVC165" s="3"/>
      <c r="IVD165" s="3"/>
      <c r="IVE165" s="3"/>
      <c r="IVF165" s="3"/>
      <c r="IVG165" s="3"/>
      <c r="IVH165" s="3"/>
      <c r="IVI165" s="3"/>
      <c r="IVJ165" s="3"/>
      <c r="IVK165" s="3"/>
      <c r="IVL165" s="3"/>
      <c r="IVM165" s="3"/>
      <c r="IVN165" s="3"/>
      <c r="IVO165" s="3"/>
      <c r="IVP165" s="3"/>
      <c r="IVQ165" s="3"/>
      <c r="IVR165" s="3"/>
      <c r="IVS165" s="3"/>
      <c r="IVT165" s="3"/>
      <c r="IVU165" s="3"/>
      <c r="IVV165" s="3"/>
      <c r="IVW165" s="3"/>
      <c r="IVX165" s="3"/>
      <c r="IVY165" s="3"/>
      <c r="IVZ165" s="3"/>
      <c r="IWA165" s="3"/>
      <c r="IWB165" s="3"/>
      <c r="IWC165" s="3"/>
      <c r="IWD165" s="3"/>
      <c r="IWE165" s="3"/>
      <c r="IWF165" s="3"/>
      <c r="IWG165" s="3"/>
      <c r="IWH165" s="3"/>
      <c r="IWI165" s="3"/>
      <c r="IWJ165" s="3"/>
      <c r="IWK165" s="3"/>
      <c r="IWL165" s="3"/>
      <c r="IWM165" s="3"/>
      <c r="IWN165" s="3"/>
      <c r="IWO165" s="3"/>
      <c r="IWP165" s="3"/>
      <c r="IWQ165" s="3"/>
      <c r="IWR165" s="3"/>
      <c r="IWS165" s="3"/>
      <c r="IWT165" s="3"/>
      <c r="IWU165" s="3"/>
      <c r="IWV165" s="3"/>
      <c r="IWW165" s="3"/>
      <c r="IWX165" s="3"/>
      <c r="IWY165" s="3"/>
      <c r="IWZ165" s="3"/>
      <c r="IXA165" s="3"/>
      <c r="IXB165" s="3"/>
      <c r="IXC165" s="3"/>
      <c r="IXD165" s="3"/>
      <c r="IXE165" s="3"/>
      <c r="IXF165" s="3"/>
      <c r="IXG165" s="3"/>
      <c r="IXH165" s="3"/>
      <c r="IXI165" s="3"/>
      <c r="IXJ165" s="3"/>
      <c r="IXK165" s="3"/>
      <c r="IXL165" s="3"/>
      <c r="IXM165" s="3"/>
      <c r="IXN165" s="3"/>
      <c r="IXO165" s="3"/>
      <c r="IXP165" s="3"/>
      <c r="IXQ165" s="3"/>
      <c r="IXR165" s="3"/>
      <c r="IXS165" s="3"/>
      <c r="IXT165" s="3"/>
      <c r="IXU165" s="3"/>
      <c r="IXV165" s="3"/>
      <c r="IXW165" s="3"/>
      <c r="IXX165" s="3"/>
      <c r="IXY165" s="3"/>
      <c r="IXZ165" s="3"/>
      <c r="IYA165" s="3"/>
      <c r="IYB165" s="3"/>
      <c r="IYC165" s="3"/>
      <c r="IYD165" s="3"/>
      <c r="IYE165" s="3"/>
      <c r="IYF165" s="3"/>
      <c r="IYG165" s="3"/>
      <c r="IYH165" s="3"/>
      <c r="IYI165" s="3"/>
      <c r="IYJ165" s="3"/>
      <c r="IYK165" s="3"/>
      <c r="IYL165" s="3"/>
      <c r="IYM165" s="3"/>
      <c r="IYN165" s="3"/>
      <c r="IYO165" s="3"/>
      <c r="IYP165" s="3"/>
      <c r="IYQ165" s="3"/>
      <c r="IYR165" s="3"/>
      <c r="IYS165" s="3"/>
      <c r="IYT165" s="3"/>
      <c r="IYU165" s="3"/>
      <c r="IYV165" s="3"/>
      <c r="IYW165" s="3"/>
      <c r="IYX165" s="3"/>
      <c r="IYY165" s="3"/>
      <c r="IYZ165" s="3"/>
      <c r="IZA165" s="3"/>
      <c r="IZB165" s="3"/>
      <c r="IZC165" s="3"/>
      <c r="IZD165" s="3"/>
      <c r="IZE165" s="3"/>
      <c r="IZF165" s="3"/>
      <c r="IZG165" s="3"/>
      <c r="IZH165" s="3"/>
      <c r="IZI165" s="3"/>
      <c r="IZJ165" s="3"/>
      <c r="IZK165" s="3"/>
      <c r="IZL165" s="3"/>
      <c r="IZM165" s="3"/>
      <c r="IZN165" s="3"/>
      <c r="IZO165" s="3"/>
      <c r="IZP165" s="3"/>
      <c r="IZQ165" s="3"/>
      <c r="IZR165" s="3"/>
      <c r="IZS165" s="3"/>
      <c r="IZT165" s="3"/>
      <c r="IZU165" s="3"/>
      <c r="IZV165" s="3"/>
      <c r="IZW165" s="3"/>
      <c r="IZX165" s="3"/>
      <c r="IZY165" s="3"/>
      <c r="IZZ165" s="3"/>
      <c r="JAA165" s="3"/>
      <c r="JAB165" s="3"/>
      <c r="JAC165" s="3"/>
      <c r="JAD165" s="3"/>
      <c r="JAE165" s="3"/>
      <c r="JAF165" s="3"/>
      <c r="JAG165" s="3"/>
      <c r="JAH165" s="3"/>
      <c r="JAI165" s="3"/>
      <c r="JAJ165" s="3"/>
      <c r="JAK165" s="3"/>
      <c r="JAL165" s="3"/>
      <c r="JAM165" s="3"/>
      <c r="JAN165" s="3"/>
      <c r="JAO165" s="3"/>
      <c r="JAP165" s="3"/>
      <c r="JAQ165" s="3"/>
      <c r="JAR165" s="3"/>
      <c r="JAS165" s="3"/>
      <c r="JAT165" s="3"/>
      <c r="JAU165" s="3"/>
      <c r="JAV165" s="3"/>
      <c r="JAW165" s="3"/>
      <c r="JAX165" s="3"/>
      <c r="JAY165" s="3"/>
      <c r="JAZ165" s="3"/>
      <c r="JBA165" s="3"/>
      <c r="JBB165" s="3"/>
      <c r="JBC165" s="3"/>
      <c r="JBD165" s="3"/>
      <c r="JBE165" s="3"/>
      <c r="JBF165" s="3"/>
      <c r="JBG165" s="3"/>
      <c r="JBH165" s="3"/>
      <c r="JBI165" s="3"/>
      <c r="JBJ165" s="3"/>
      <c r="JBK165" s="3"/>
      <c r="JBL165" s="3"/>
      <c r="JBM165" s="3"/>
      <c r="JBN165" s="3"/>
      <c r="JBO165" s="3"/>
      <c r="JBP165" s="3"/>
      <c r="JBQ165" s="3"/>
      <c r="JBR165" s="3"/>
      <c r="JBS165" s="3"/>
      <c r="JBT165" s="3"/>
      <c r="JBU165" s="3"/>
      <c r="JBV165" s="3"/>
      <c r="JBW165" s="3"/>
      <c r="JBX165" s="3"/>
      <c r="JBY165" s="3"/>
      <c r="JBZ165" s="3"/>
      <c r="JCA165" s="3"/>
      <c r="JCB165" s="3"/>
      <c r="JCC165" s="3"/>
      <c r="JCD165" s="3"/>
      <c r="JCE165" s="3"/>
      <c r="JCF165" s="3"/>
      <c r="JCG165" s="3"/>
      <c r="JCH165" s="3"/>
      <c r="JCI165" s="3"/>
      <c r="JCJ165" s="3"/>
      <c r="JCK165" s="3"/>
      <c r="JCL165" s="3"/>
      <c r="JCM165" s="3"/>
      <c r="JCN165" s="3"/>
      <c r="JCO165" s="3"/>
      <c r="JCP165" s="3"/>
      <c r="JCQ165" s="3"/>
      <c r="JCR165" s="3"/>
      <c r="JCS165" s="3"/>
      <c r="JCT165" s="3"/>
      <c r="JCU165" s="3"/>
      <c r="JCV165" s="3"/>
      <c r="JCW165" s="3"/>
      <c r="JCX165" s="3"/>
      <c r="JCY165" s="3"/>
      <c r="JCZ165" s="3"/>
      <c r="JDA165" s="3"/>
      <c r="JDB165" s="3"/>
      <c r="JDC165" s="3"/>
      <c r="JDD165" s="3"/>
      <c r="JDE165" s="3"/>
      <c r="JDF165" s="3"/>
      <c r="JDG165" s="3"/>
      <c r="JDH165" s="3"/>
      <c r="JDI165" s="3"/>
      <c r="JDJ165" s="3"/>
      <c r="JDK165" s="3"/>
      <c r="JDL165" s="3"/>
      <c r="JDM165" s="3"/>
      <c r="JDN165" s="3"/>
      <c r="JDO165" s="3"/>
      <c r="JDP165" s="3"/>
      <c r="JDQ165" s="3"/>
      <c r="JDR165" s="3"/>
      <c r="JDS165" s="3"/>
      <c r="JDT165" s="3"/>
      <c r="JDU165" s="3"/>
      <c r="JDV165" s="3"/>
      <c r="JDW165" s="3"/>
      <c r="JDX165" s="3"/>
      <c r="JDY165" s="3"/>
      <c r="JDZ165" s="3"/>
      <c r="JEA165" s="3"/>
      <c r="JEB165" s="3"/>
      <c r="JEC165" s="3"/>
      <c r="JED165" s="3"/>
      <c r="JEE165" s="3"/>
      <c r="JEF165" s="3"/>
      <c r="JEG165" s="3"/>
      <c r="JEH165" s="3"/>
      <c r="JEI165" s="3"/>
      <c r="JEJ165" s="3"/>
      <c r="JEK165" s="3"/>
      <c r="JEL165" s="3"/>
      <c r="JEM165" s="3"/>
      <c r="JEN165" s="3"/>
      <c r="JEO165" s="3"/>
      <c r="JEP165" s="3"/>
      <c r="JEQ165" s="3"/>
      <c r="JER165" s="3"/>
      <c r="JES165" s="3"/>
      <c r="JET165" s="3"/>
      <c r="JEU165" s="3"/>
      <c r="JEV165" s="3"/>
      <c r="JEW165" s="3"/>
      <c r="JEX165" s="3"/>
      <c r="JEY165" s="3"/>
      <c r="JEZ165" s="3"/>
      <c r="JFA165" s="3"/>
      <c r="JFB165" s="3"/>
      <c r="JFC165" s="3"/>
      <c r="JFD165" s="3"/>
      <c r="JFE165" s="3"/>
      <c r="JFF165" s="3"/>
      <c r="JFG165" s="3"/>
      <c r="JFH165" s="3"/>
      <c r="JFI165" s="3"/>
      <c r="JFJ165" s="3"/>
      <c r="JFK165" s="3"/>
      <c r="JFL165" s="3"/>
      <c r="JFM165" s="3"/>
      <c r="JFN165" s="3"/>
      <c r="JFO165" s="3"/>
      <c r="JFP165" s="3"/>
      <c r="JFQ165" s="3"/>
      <c r="JFR165" s="3"/>
      <c r="JFS165" s="3"/>
      <c r="JFT165" s="3"/>
      <c r="JFU165" s="3"/>
      <c r="JFV165" s="3"/>
      <c r="JFW165" s="3"/>
      <c r="JFX165" s="3"/>
      <c r="JFY165" s="3"/>
      <c r="JFZ165" s="3"/>
      <c r="JGA165" s="3"/>
      <c r="JGB165" s="3"/>
      <c r="JGC165" s="3"/>
      <c r="JGD165" s="3"/>
      <c r="JGE165" s="3"/>
      <c r="JGF165" s="3"/>
      <c r="JGG165" s="3"/>
      <c r="JGH165" s="3"/>
      <c r="JGI165" s="3"/>
      <c r="JGJ165" s="3"/>
      <c r="JGK165" s="3"/>
      <c r="JGL165" s="3"/>
      <c r="JGM165" s="3"/>
      <c r="JGN165" s="3"/>
      <c r="JGO165" s="3"/>
      <c r="JGP165" s="3"/>
      <c r="JGQ165" s="3"/>
      <c r="JGR165" s="3"/>
      <c r="JGS165" s="3"/>
      <c r="JGT165" s="3"/>
      <c r="JGU165" s="3"/>
      <c r="JGV165" s="3"/>
      <c r="JGW165" s="3"/>
      <c r="JGX165" s="3"/>
      <c r="JGY165" s="3"/>
      <c r="JGZ165" s="3"/>
      <c r="JHA165" s="3"/>
      <c r="JHB165" s="3"/>
      <c r="JHC165" s="3"/>
      <c r="JHD165" s="3"/>
      <c r="JHE165" s="3"/>
      <c r="JHF165" s="3"/>
      <c r="JHG165" s="3"/>
      <c r="JHH165" s="3"/>
      <c r="JHI165" s="3"/>
      <c r="JHJ165" s="3"/>
      <c r="JHK165" s="3"/>
      <c r="JHL165" s="3"/>
      <c r="JHM165" s="3"/>
      <c r="JHN165" s="3"/>
      <c r="JHO165" s="3"/>
      <c r="JHP165" s="3"/>
      <c r="JHQ165" s="3"/>
      <c r="JHR165" s="3"/>
      <c r="JHS165" s="3"/>
      <c r="JHT165" s="3"/>
      <c r="JHU165" s="3"/>
      <c r="JHV165" s="3"/>
      <c r="JHW165" s="3"/>
      <c r="JHX165" s="3"/>
      <c r="JHY165" s="3"/>
      <c r="JHZ165" s="3"/>
      <c r="JIA165" s="3"/>
      <c r="JIB165" s="3"/>
      <c r="JIC165" s="3"/>
      <c r="JID165" s="3"/>
      <c r="JIE165" s="3"/>
      <c r="JIF165" s="3"/>
      <c r="JIG165" s="3"/>
      <c r="JIH165" s="3"/>
      <c r="JII165" s="3"/>
      <c r="JIJ165" s="3"/>
      <c r="JIK165" s="3"/>
      <c r="JIL165" s="3"/>
      <c r="JIM165" s="3"/>
      <c r="JIN165" s="3"/>
      <c r="JIO165" s="3"/>
      <c r="JIP165" s="3"/>
      <c r="JIQ165" s="3"/>
      <c r="JIR165" s="3"/>
      <c r="JIS165" s="3"/>
      <c r="JIT165" s="3"/>
      <c r="JIU165" s="3"/>
      <c r="JIV165" s="3"/>
      <c r="JIW165" s="3"/>
      <c r="JIX165" s="3"/>
      <c r="JIY165" s="3"/>
      <c r="JIZ165" s="3"/>
      <c r="JJA165" s="3"/>
      <c r="JJB165" s="3"/>
      <c r="JJC165" s="3"/>
      <c r="JJD165" s="3"/>
      <c r="JJE165" s="3"/>
      <c r="JJF165" s="3"/>
      <c r="JJG165" s="3"/>
      <c r="JJH165" s="3"/>
      <c r="JJI165" s="3"/>
      <c r="JJJ165" s="3"/>
      <c r="JJK165" s="3"/>
      <c r="JJL165" s="3"/>
      <c r="JJM165" s="3"/>
      <c r="JJN165" s="3"/>
      <c r="JJO165" s="3"/>
      <c r="JJP165" s="3"/>
      <c r="JJQ165" s="3"/>
      <c r="JJR165" s="3"/>
      <c r="JJS165" s="3"/>
      <c r="JJT165" s="3"/>
      <c r="JJU165" s="3"/>
      <c r="JJV165" s="3"/>
      <c r="JJW165" s="3"/>
      <c r="JJX165" s="3"/>
      <c r="JJY165" s="3"/>
      <c r="JJZ165" s="3"/>
      <c r="JKA165" s="3"/>
      <c r="JKB165" s="3"/>
      <c r="JKC165" s="3"/>
      <c r="JKD165" s="3"/>
      <c r="JKE165" s="3"/>
      <c r="JKF165" s="3"/>
      <c r="JKG165" s="3"/>
      <c r="JKH165" s="3"/>
      <c r="JKI165" s="3"/>
      <c r="JKJ165" s="3"/>
      <c r="JKK165" s="3"/>
      <c r="JKL165" s="3"/>
      <c r="JKM165" s="3"/>
      <c r="JKN165" s="3"/>
      <c r="JKO165" s="3"/>
      <c r="JKP165" s="3"/>
      <c r="JKQ165" s="3"/>
      <c r="JKR165" s="3"/>
      <c r="JKS165" s="3"/>
      <c r="JKT165" s="3"/>
      <c r="JKU165" s="3"/>
      <c r="JKV165" s="3"/>
      <c r="JKW165" s="3"/>
      <c r="JKX165" s="3"/>
      <c r="JKY165" s="3"/>
      <c r="JKZ165" s="3"/>
      <c r="JLA165" s="3"/>
      <c r="JLB165" s="3"/>
      <c r="JLC165" s="3"/>
      <c r="JLD165" s="3"/>
      <c r="JLE165" s="3"/>
      <c r="JLF165" s="3"/>
      <c r="JLG165" s="3"/>
      <c r="JLH165" s="3"/>
      <c r="JLI165" s="3"/>
      <c r="JLJ165" s="3"/>
      <c r="JLK165" s="3"/>
      <c r="JLL165" s="3"/>
      <c r="JLM165" s="3"/>
      <c r="JLN165" s="3"/>
      <c r="JLO165" s="3"/>
      <c r="JLP165" s="3"/>
      <c r="JLQ165" s="3"/>
      <c r="JLR165" s="3"/>
      <c r="JLS165" s="3"/>
      <c r="JLT165" s="3"/>
      <c r="JLU165" s="3"/>
      <c r="JLV165" s="3"/>
      <c r="JLW165" s="3"/>
      <c r="JLX165" s="3"/>
      <c r="JLY165" s="3"/>
      <c r="JLZ165" s="3"/>
      <c r="JMA165" s="3"/>
      <c r="JMB165" s="3"/>
      <c r="JMC165" s="3"/>
      <c r="JMD165" s="3"/>
      <c r="JME165" s="3"/>
      <c r="JMF165" s="3"/>
      <c r="JMG165" s="3"/>
      <c r="JMH165" s="3"/>
      <c r="JMI165" s="3"/>
      <c r="JMJ165" s="3"/>
      <c r="JMK165" s="3"/>
      <c r="JML165" s="3"/>
      <c r="JMM165" s="3"/>
      <c r="JMN165" s="3"/>
      <c r="JMO165" s="3"/>
      <c r="JMP165" s="3"/>
      <c r="JMQ165" s="3"/>
      <c r="JMR165" s="3"/>
      <c r="JMS165" s="3"/>
      <c r="JMT165" s="3"/>
      <c r="JMU165" s="3"/>
      <c r="JMV165" s="3"/>
      <c r="JMW165" s="3"/>
      <c r="JMX165" s="3"/>
      <c r="JMY165" s="3"/>
      <c r="JMZ165" s="3"/>
      <c r="JNA165" s="3"/>
      <c r="JNB165" s="3"/>
      <c r="JNC165" s="3"/>
      <c r="JND165" s="3"/>
      <c r="JNE165" s="3"/>
      <c r="JNF165" s="3"/>
      <c r="JNG165" s="3"/>
      <c r="JNH165" s="3"/>
      <c r="JNI165" s="3"/>
      <c r="JNJ165" s="3"/>
      <c r="JNK165" s="3"/>
      <c r="JNL165" s="3"/>
      <c r="JNM165" s="3"/>
      <c r="JNN165" s="3"/>
      <c r="JNO165" s="3"/>
      <c r="JNP165" s="3"/>
      <c r="JNQ165" s="3"/>
      <c r="JNR165" s="3"/>
      <c r="JNS165" s="3"/>
      <c r="JNT165" s="3"/>
      <c r="JNU165" s="3"/>
      <c r="JNV165" s="3"/>
      <c r="JNW165" s="3"/>
      <c r="JNX165" s="3"/>
      <c r="JNY165" s="3"/>
      <c r="JNZ165" s="3"/>
      <c r="JOA165" s="3"/>
      <c r="JOB165" s="3"/>
      <c r="JOC165" s="3"/>
      <c r="JOD165" s="3"/>
      <c r="JOE165" s="3"/>
      <c r="JOF165" s="3"/>
      <c r="JOG165" s="3"/>
      <c r="JOH165" s="3"/>
      <c r="JOI165" s="3"/>
      <c r="JOJ165" s="3"/>
      <c r="JOK165" s="3"/>
      <c r="JOL165" s="3"/>
      <c r="JOM165" s="3"/>
      <c r="JON165" s="3"/>
      <c r="JOO165" s="3"/>
      <c r="JOP165" s="3"/>
      <c r="JOQ165" s="3"/>
      <c r="JOR165" s="3"/>
      <c r="JOS165" s="3"/>
      <c r="JOT165" s="3"/>
      <c r="JOU165" s="3"/>
      <c r="JOV165" s="3"/>
      <c r="JOW165" s="3"/>
      <c r="JOX165" s="3"/>
      <c r="JOY165" s="3"/>
      <c r="JOZ165" s="3"/>
      <c r="JPA165" s="3"/>
      <c r="JPB165" s="3"/>
      <c r="JPC165" s="3"/>
      <c r="JPD165" s="3"/>
      <c r="JPE165" s="3"/>
      <c r="JPF165" s="3"/>
      <c r="JPG165" s="3"/>
      <c r="JPH165" s="3"/>
      <c r="JPI165" s="3"/>
      <c r="JPJ165" s="3"/>
      <c r="JPK165" s="3"/>
      <c r="JPL165" s="3"/>
      <c r="JPM165" s="3"/>
      <c r="JPN165" s="3"/>
      <c r="JPO165" s="3"/>
      <c r="JPP165" s="3"/>
      <c r="JPQ165" s="3"/>
      <c r="JPR165" s="3"/>
      <c r="JPS165" s="3"/>
      <c r="JPT165" s="3"/>
      <c r="JPU165" s="3"/>
      <c r="JPV165" s="3"/>
      <c r="JPW165" s="3"/>
      <c r="JPX165" s="3"/>
      <c r="JPY165" s="3"/>
      <c r="JPZ165" s="3"/>
      <c r="JQA165" s="3"/>
      <c r="JQB165" s="3"/>
      <c r="JQC165" s="3"/>
      <c r="JQD165" s="3"/>
      <c r="JQE165" s="3"/>
      <c r="JQF165" s="3"/>
      <c r="JQG165" s="3"/>
      <c r="JQH165" s="3"/>
      <c r="JQI165" s="3"/>
      <c r="JQJ165" s="3"/>
      <c r="JQK165" s="3"/>
      <c r="JQL165" s="3"/>
      <c r="JQM165" s="3"/>
      <c r="JQN165" s="3"/>
      <c r="JQO165" s="3"/>
      <c r="JQP165" s="3"/>
      <c r="JQQ165" s="3"/>
      <c r="JQR165" s="3"/>
      <c r="JQS165" s="3"/>
      <c r="JQT165" s="3"/>
      <c r="JQU165" s="3"/>
      <c r="JQV165" s="3"/>
      <c r="JQW165" s="3"/>
      <c r="JQX165" s="3"/>
      <c r="JQY165" s="3"/>
      <c r="JQZ165" s="3"/>
      <c r="JRA165" s="3"/>
      <c r="JRB165" s="3"/>
      <c r="JRC165" s="3"/>
      <c r="JRD165" s="3"/>
      <c r="JRE165" s="3"/>
      <c r="JRF165" s="3"/>
      <c r="JRG165" s="3"/>
      <c r="JRH165" s="3"/>
      <c r="JRI165" s="3"/>
      <c r="JRJ165" s="3"/>
      <c r="JRK165" s="3"/>
      <c r="JRL165" s="3"/>
      <c r="JRM165" s="3"/>
      <c r="JRN165" s="3"/>
      <c r="JRO165" s="3"/>
      <c r="JRP165" s="3"/>
      <c r="JRQ165" s="3"/>
      <c r="JRR165" s="3"/>
      <c r="JRS165" s="3"/>
      <c r="JRT165" s="3"/>
      <c r="JRU165" s="3"/>
      <c r="JRV165" s="3"/>
      <c r="JRW165" s="3"/>
      <c r="JRX165" s="3"/>
      <c r="JRY165" s="3"/>
      <c r="JRZ165" s="3"/>
      <c r="JSA165" s="3"/>
      <c r="JSB165" s="3"/>
      <c r="JSC165" s="3"/>
      <c r="JSD165" s="3"/>
      <c r="JSE165" s="3"/>
      <c r="JSF165" s="3"/>
      <c r="JSG165" s="3"/>
      <c r="JSH165" s="3"/>
      <c r="JSI165" s="3"/>
      <c r="JSJ165" s="3"/>
      <c r="JSK165" s="3"/>
      <c r="JSL165" s="3"/>
      <c r="JSM165" s="3"/>
      <c r="JSN165" s="3"/>
      <c r="JSO165" s="3"/>
      <c r="JSP165" s="3"/>
      <c r="JSQ165" s="3"/>
      <c r="JSR165" s="3"/>
      <c r="JSS165" s="3"/>
      <c r="JST165" s="3"/>
      <c r="JSU165" s="3"/>
      <c r="JSV165" s="3"/>
      <c r="JSW165" s="3"/>
      <c r="JSX165" s="3"/>
      <c r="JSY165" s="3"/>
      <c r="JSZ165" s="3"/>
      <c r="JTA165" s="3"/>
      <c r="JTB165" s="3"/>
      <c r="JTC165" s="3"/>
      <c r="JTD165" s="3"/>
      <c r="JTE165" s="3"/>
      <c r="JTF165" s="3"/>
      <c r="JTG165" s="3"/>
      <c r="JTH165" s="3"/>
      <c r="JTI165" s="3"/>
      <c r="JTJ165" s="3"/>
      <c r="JTK165" s="3"/>
      <c r="JTL165" s="3"/>
      <c r="JTM165" s="3"/>
      <c r="JTN165" s="3"/>
      <c r="JTO165" s="3"/>
      <c r="JTP165" s="3"/>
      <c r="JTQ165" s="3"/>
      <c r="JTR165" s="3"/>
      <c r="JTS165" s="3"/>
      <c r="JTT165" s="3"/>
      <c r="JTU165" s="3"/>
      <c r="JTV165" s="3"/>
      <c r="JTW165" s="3"/>
      <c r="JTX165" s="3"/>
      <c r="JTY165" s="3"/>
      <c r="JTZ165" s="3"/>
      <c r="JUA165" s="3"/>
      <c r="JUB165" s="3"/>
      <c r="JUC165" s="3"/>
      <c r="JUD165" s="3"/>
      <c r="JUE165" s="3"/>
      <c r="JUF165" s="3"/>
      <c r="JUG165" s="3"/>
      <c r="JUH165" s="3"/>
      <c r="JUI165" s="3"/>
      <c r="JUJ165" s="3"/>
      <c r="JUK165" s="3"/>
      <c r="JUL165" s="3"/>
      <c r="JUM165" s="3"/>
      <c r="JUN165" s="3"/>
      <c r="JUO165" s="3"/>
      <c r="JUP165" s="3"/>
      <c r="JUQ165" s="3"/>
      <c r="JUR165" s="3"/>
      <c r="JUS165" s="3"/>
      <c r="JUT165" s="3"/>
      <c r="JUU165" s="3"/>
      <c r="JUV165" s="3"/>
      <c r="JUW165" s="3"/>
      <c r="JUX165" s="3"/>
      <c r="JUY165" s="3"/>
      <c r="JUZ165" s="3"/>
      <c r="JVA165" s="3"/>
      <c r="JVB165" s="3"/>
      <c r="JVC165" s="3"/>
      <c r="JVD165" s="3"/>
      <c r="JVE165" s="3"/>
      <c r="JVF165" s="3"/>
      <c r="JVG165" s="3"/>
      <c r="JVH165" s="3"/>
      <c r="JVI165" s="3"/>
      <c r="JVJ165" s="3"/>
      <c r="JVK165" s="3"/>
      <c r="JVL165" s="3"/>
      <c r="JVM165" s="3"/>
      <c r="JVN165" s="3"/>
      <c r="JVO165" s="3"/>
      <c r="JVP165" s="3"/>
      <c r="JVQ165" s="3"/>
      <c r="JVR165" s="3"/>
      <c r="JVS165" s="3"/>
      <c r="JVT165" s="3"/>
      <c r="JVU165" s="3"/>
      <c r="JVV165" s="3"/>
      <c r="JVW165" s="3"/>
      <c r="JVX165" s="3"/>
      <c r="JVY165" s="3"/>
      <c r="JVZ165" s="3"/>
      <c r="JWA165" s="3"/>
      <c r="JWB165" s="3"/>
      <c r="JWC165" s="3"/>
      <c r="JWD165" s="3"/>
      <c r="JWE165" s="3"/>
      <c r="JWF165" s="3"/>
      <c r="JWG165" s="3"/>
      <c r="JWH165" s="3"/>
      <c r="JWI165" s="3"/>
      <c r="JWJ165" s="3"/>
      <c r="JWK165" s="3"/>
      <c r="JWL165" s="3"/>
      <c r="JWM165" s="3"/>
      <c r="JWN165" s="3"/>
      <c r="JWO165" s="3"/>
      <c r="JWP165" s="3"/>
      <c r="JWQ165" s="3"/>
      <c r="JWR165" s="3"/>
      <c r="JWS165" s="3"/>
      <c r="JWT165" s="3"/>
      <c r="JWU165" s="3"/>
      <c r="JWV165" s="3"/>
      <c r="JWW165" s="3"/>
      <c r="JWX165" s="3"/>
      <c r="JWY165" s="3"/>
      <c r="JWZ165" s="3"/>
      <c r="JXA165" s="3"/>
      <c r="JXB165" s="3"/>
      <c r="JXC165" s="3"/>
      <c r="JXD165" s="3"/>
      <c r="JXE165" s="3"/>
      <c r="JXF165" s="3"/>
      <c r="JXG165" s="3"/>
      <c r="JXH165" s="3"/>
      <c r="JXI165" s="3"/>
      <c r="JXJ165" s="3"/>
      <c r="JXK165" s="3"/>
      <c r="JXL165" s="3"/>
      <c r="JXM165" s="3"/>
      <c r="JXN165" s="3"/>
      <c r="JXO165" s="3"/>
      <c r="JXP165" s="3"/>
      <c r="JXQ165" s="3"/>
      <c r="JXR165" s="3"/>
      <c r="JXS165" s="3"/>
      <c r="JXT165" s="3"/>
      <c r="JXU165" s="3"/>
      <c r="JXV165" s="3"/>
      <c r="JXW165" s="3"/>
      <c r="JXX165" s="3"/>
      <c r="JXY165" s="3"/>
      <c r="JXZ165" s="3"/>
      <c r="JYA165" s="3"/>
      <c r="JYB165" s="3"/>
      <c r="JYC165" s="3"/>
      <c r="JYD165" s="3"/>
      <c r="JYE165" s="3"/>
      <c r="JYF165" s="3"/>
      <c r="JYG165" s="3"/>
      <c r="JYH165" s="3"/>
      <c r="JYI165" s="3"/>
      <c r="JYJ165" s="3"/>
      <c r="JYK165" s="3"/>
      <c r="JYL165" s="3"/>
      <c r="JYM165" s="3"/>
      <c r="JYN165" s="3"/>
      <c r="JYO165" s="3"/>
      <c r="JYP165" s="3"/>
      <c r="JYQ165" s="3"/>
      <c r="JYR165" s="3"/>
      <c r="JYS165" s="3"/>
      <c r="JYT165" s="3"/>
      <c r="JYU165" s="3"/>
      <c r="JYV165" s="3"/>
      <c r="JYW165" s="3"/>
      <c r="JYX165" s="3"/>
      <c r="JYY165" s="3"/>
      <c r="JYZ165" s="3"/>
      <c r="JZA165" s="3"/>
      <c r="JZB165" s="3"/>
      <c r="JZC165" s="3"/>
      <c r="JZD165" s="3"/>
      <c r="JZE165" s="3"/>
      <c r="JZF165" s="3"/>
      <c r="JZG165" s="3"/>
      <c r="JZH165" s="3"/>
      <c r="JZI165" s="3"/>
      <c r="JZJ165" s="3"/>
      <c r="JZK165" s="3"/>
      <c r="JZL165" s="3"/>
      <c r="JZM165" s="3"/>
      <c r="JZN165" s="3"/>
      <c r="JZO165" s="3"/>
      <c r="JZP165" s="3"/>
      <c r="JZQ165" s="3"/>
      <c r="JZR165" s="3"/>
      <c r="JZS165" s="3"/>
      <c r="JZT165" s="3"/>
      <c r="JZU165" s="3"/>
      <c r="JZV165" s="3"/>
      <c r="JZW165" s="3"/>
      <c r="JZX165" s="3"/>
      <c r="JZY165" s="3"/>
      <c r="JZZ165" s="3"/>
      <c r="KAA165" s="3"/>
      <c r="KAB165" s="3"/>
      <c r="KAC165" s="3"/>
      <c r="KAD165" s="3"/>
      <c r="KAE165" s="3"/>
      <c r="KAF165" s="3"/>
      <c r="KAG165" s="3"/>
      <c r="KAH165" s="3"/>
      <c r="KAI165" s="3"/>
      <c r="KAJ165" s="3"/>
      <c r="KAK165" s="3"/>
      <c r="KAL165" s="3"/>
      <c r="KAM165" s="3"/>
      <c r="KAN165" s="3"/>
      <c r="KAO165" s="3"/>
      <c r="KAP165" s="3"/>
      <c r="KAQ165" s="3"/>
      <c r="KAR165" s="3"/>
      <c r="KAS165" s="3"/>
      <c r="KAT165" s="3"/>
      <c r="KAU165" s="3"/>
      <c r="KAV165" s="3"/>
      <c r="KAW165" s="3"/>
      <c r="KAX165" s="3"/>
      <c r="KAY165" s="3"/>
      <c r="KAZ165" s="3"/>
      <c r="KBA165" s="3"/>
      <c r="KBB165" s="3"/>
      <c r="KBC165" s="3"/>
      <c r="KBD165" s="3"/>
      <c r="KBE165" s="3"/>
      <c r="KBF165" s="3"/>
      <c r="KBG165" s="3"/>
      <c r="KBH165" s="3"/>
      <c r="KBI165" s="3"/>
      <c r="KBJ165" s="3"/>
      <c r="KBK165" s="3"/>
      <c r="KBL165" s="3"/>
      <c r="KBM165" s="3"/>
      <c r="KBN165" s="3"/>
      <c r="KBO165" s="3"/>
      <c r="KBP165" s="3"/>
      <c r="KBQ165" s="3"/>
      <c r="KBR165" s="3"/>
      <c r="KBS165" s="3"/>
      <c r="KBT165" s="3"/>
      <c r="KBU165" s="3"/>
      <c r="KBV165" s="3"/>
      <c r="KBW165" s="3"/>
      <c r="KBX165" s="3"/>
      <c r="KBY165" s="3"/>
      <c r="KBZ165" s="3"/>
      <c r="KCA165" s="3"/>
      <c r="KCB165" s="3"/>
      <c r="KCC165" s="3"/>
      <c r="KCD165" s="3"/>
      <c r="KCE165" s="3"/>
      <c r="KCF165" s="3"/>
      <c r="KCG165" s="3"/>
      <c r="KCH165" s="3"/>
      <c r="KCI165" s="3"/>
      <c r="KCJ165" s="3"/>
      <c r="KCK165" s="3"/>
      <c r="KCL165" s="3"/>
      <c r="KCM165" s="3"/>
      <c r="KCN165" s="3"/>
      <c r="KCO165" s="3"/>
      <c r="KCP165" s="3"/>
      <c r="KCQ165" s="3"/>
      <c r="KCR165" s="3"/>
      <c r="KCS165" s="3"/>
      <c r="KCT165" s="3"/>
      <c r="KCU165" s="3"/>
      <c r="KCV165" s="3"/>
      <c r="KCW165" s="3"/>
      <c r="KCX165" s="3"/>
      <c r="KCY165" s="3"/>
      <c r="KCZ165" s="3"/>
      <c r="KDA165" s="3"/>
      <c r="KDB165" s="3"/>
      <c r="KDC165" s="3"/>
      <c r="KDD165" s="3"/>
      <c r="KDE165" s="3"/>
      <c r="KDF165" s="3"/>
      <c r="KDG165" s="3"/>
      <c r="KDH165" s="3"/>
      <c r="KDI165" s="3"/>
      <c r="KDJ165" s="3"/>
      <c r="KDK165" s="3"/>
      <c r="KDL165" s="3"/>
      <c r="KDM165" s="3"/>
      <c r="KDN165" s="3"/>
      <c r="KDO165" s="3"/>
      <c r="KDP165" s="3"/>
      <c r="KDQ165" s="3"/>
      <c r="KDR165" s="3"/>
      <c r="KDS165" s="3"/>
      <c r="KDT165" s="3"/>
      <c r="KDU165" s="3"/>
      <c r="KDV165" s="3"/>
      <c r="KDW165" s="3"/>
      <c r="KDX165" s="3"/>
      <c r="KDY165" s="3"/>
      <c r="KDZ165" s="3"/>
      <c r="KEA165" s="3"/>
      <c r="KEB165" s="3"/>
      <c r="KEC165" s="3"/>
      <c r="KED165" s="3"/>
      <c r="KEE165" s="3"/>
      <c r="KEF165" s="3"/>
      <c r="KEG165" s="3"/>
      <c r="KEH165" s="3"/>
      <c r="KEI165" s="3"/>
      <c r="KEJ165" s="3"/>
      <c r="KEK165" s="3"/>
      <c r="KEL165" s="3"/>
      <c r="KEM165" s="3"/>
      <c r="KEN165" s="3"/>
      <c r="KEO165" s="3"/>
      <c r="KEP165" s="3"/>
      <c r="KEQ165" s="3"/>
      <c r="KER165" s="3"/>
      <c r="KES165" s="3"/>
      <c r="KET165" s="3"/>
      <c r="KEU165" s="3"/>
      <c r="KEV165" s="3"/>
      <c r="KEW165" s="3"/>
      <c r="KEX165" s="3"/>
      <c r="KEY165" s="3"/>
      <c r="KEZ165" s="3"/>
      <c r="KFA165" s="3"/>
      <c r="KFB165" s="3"/>
      <c r="KFC165" s="3"/>
      <c r="KFD165" s="3"/>
      <c r="KFE165" s="3"/>
      <c r="KFF165" s="3"/>
      <c r="KFG165" s="3"/>
      <c r="KFH165" s="3"/>
      <c r="KFI165" s="3"/>
      <c r="KFJ165" s="3"/>
      <c r="KFK165" s="3"/>
      <c r="KFL165" s="3"/>
      <c r="KFM165" s="3"/>
      <c r="KFN165" s="3"/>
      <c r="KFO165" s="3"/>
      <c r="KFP165" s="3"/>
      <c r="KFQ165" s="3"/>
      <c r="KFR165" s="3"/>
      <c r="KFS165" s="3"/>
      <c r="KFT165" s="3"/>
      <c r="KFU165" s="3"/>
      <c r="KFV165" s="3"/>
      <c r="KFW165" s="3"/>
      <c r="KFX165" s="3"/>
      <c r="KFY165" s="3"/>
      <c r="KFZ165" s="3"/>
      <c r="KGA165" s="3"/>
      <c r="KGB165" s="3"/>
      <c r="KGC165" s="3"/>
      <c r="KGD165" s="3"/>
      <c r="KGE165" s="3"/>
      <c r="KGF165" s="3"/>
      <c r="KGG165" s="3"/>
      <c r="KGH165" s="3"/>
      <c r="KGI165" s="3"/>
      <c r="KGJ165" s="3"/>
      <c r="KGK165" s="3"/>
      <c r="KGL165" s="3"/>
      <c r="KGM165" s="3"/>
      <c r="KGN165" s="3"/>
      <c r="KGO165" s="3"/>
      <c r="KGP165" s="3"/>
      <c r="KGQ165" s="3"/>
      <c r="KGR165" s="3"/>
      <c r="KGS165" s="3"/>
      <c r="KGT165" s="3"/>
      <c r="KGU165" s="3"/>
      <c r="KGV165" s="3"/>
      <c r="KGW165" s="3"/>
      <c r="KGX165" s="3"/>
      <c r="KGY165" s="3"/>
      <c r="KGZ165" s="3"/>
      <c r="KHA165" s="3"/>
      <c r="KHB165" s="3"/>
      <c r="KHC165" s="3"/>
      <c r="KHD165" s="3"/>
      <c r="KHE165" s="3"/>
      <c r="KHF165" s="3"/>
      <c r="KHG165" s="3"/>
      <c r="KHH165" s="3"/>
      <c r="KHI165" s="3"/>
      <c r="KHJ165" s="3"/>
      <c r="KHK165" s="3"/>
      <c r="KHL165" s="3"/>
      <c r="KHM165" s="3"/>
      <c r="KHN165" s="3"/>
      <c r="KHO165" s="3"/>
      <c r="KHP165" s="3"/>
      <c r="KHQ165" s="3"/>
      <c r="KHR165" s="3"/>
      <c r="KHS165" s="3"/>
      <c r="KHT165" s="3"/>
      <c r="KHU165" s="3"/>
      <c r="KHV165" s="3"/>
      <c r="KHW165" s="3"/>
      <c r="KHX165" s="3"/>
      <c r="KHY165" s="3"/>
      <c r="KHZ165" s="3"/>
      <c r="KIA165" s="3"/>
      <c r="KIB165" s="3"/>
      <c r="KIC165" s="3"/>
      <c r="KID165" s="3"/>
      <c r="KIE165" s="3"/>
      <c r="KIF165" s="3"/>
      <c r="KIG165" s="3"/>
      <c r="KIH165" s="3"/>
      <c r="KII165" s="3"/>
      <c r="KIJ165" s="3"/>
      <c r="KIK165" s="3"/>
      <c r="KIL165" s="3"/>
      <c r="KIM165" s="3"/>
      <c r="KIN165" s="3"/>
      <c r="KIO165" s="3"/>
      <c r="KIP165" s="3"/>
      <c r="KIQ165" s="3"/>
      <c r="KIR165" s="3"/>
      <c r="KIS165" s="3"/>
      <c r="KIT165" s="3"/>
      <c r="KIU165" s="3"/>
      <c r="KIV165" s="3"/>
      <c r="KIW165" s="3"/>
      <c r="KIX165" s="3"/>
      <c r="KIY165" s="3"/>
      <c r="KIZ165" s="3"/>
      <c r="KJA165" s="3"/>
      <c r="KJB165" s="3"/>
      <c r="KJC165" s="3"/>
      <c r="KJD165" s="3"/>
      <c r="KJE165" s="3"/>
      <c r="KJF165" s="3"/>
      <c r="KJG165" s="3"/>
      <c r="KJH165" s="3"/>
      <c r="KJI165" s="3"/>
      <c r="KJJ165" s="3"/>
      <c r="KJK165" s="3"/>
      <c r="KJL165" s="3"/>
      <c r="KJM165" s="3"/>
      <c r="KJN165" s="3"/>
      <c r="KJO165" s="3"/>
      <c r="KJP165" s="3"/>
      <c r="KJQ165" s="3"/>
      <c r="KJR165" s="3"/>
      <c r="KJS165" s="3"/>
      <c r="KJT165" s="3"/>
      <c r="KJU165" s="3"/>
      <c r="KJV165" s="3"/>
      <c r="KJW165" s="3"/>
      <c r="KJX165" s="3"/>
      <c r="KJY165" s="3"/>
      <c r="KJZ165" s="3"/>
      <c r="KKA165" s="3"/>
      <c r="KKB165" s="3"/>
      <c r="KKC165" s="3"/>
      <c r="KKD165" s="3"/>
      <c r="KKE165" s="3"/>
      <c r="KKF165" s="3"/>
      <c r="KKG165" s="3"/>
      <c r="KKH165" s="3"/>
      <c r="KKI165" s="3"/>
      <c r="KKJ165" s="3"/>
      <c r="KKK165" s="3"/>
      <c r="KKL165" s="3"/>
      <c r="KKM165" s="3"/>
      <c r="KKN165" s="3"/>
      <c r="KKO165" s="3"/>
      <c r="KKP165" s="3"/>
      <c r="KKQ165" s="3"/>
      <c r="KKR165" s="3"/>
      <c r="KKS165" s="3"/>
      <c r="KKT165" s="3"/>
      <c r="KKU165" s="3"/>
      <c r="KKV165" s="3"/>
      <c r="KKW165" s="3"/>
      <c r="KKX165" s="3"/>
      <c r="KKY165" s="3"/>
      <c r="KKZ165" s="3"/>
      <c r="KLA165" s="3"/>
      <c r="KLB165" s="3"/>
      <c r="KLC165" s="3"/>
      <c r="KLD165" s="3"/>
      <c r="KLE165" s="3"/>
      <c r="KLF165" s="3"/>
      <c r="KLG165" s="3"/>
      <c r="KLH165" s="3"/>
      <c r="KLI165" s="3"/>
      <c r="KLJ165" s="3"/>
      <c r="KLK165" s="3"/>
      <c r="KLL165" s="3"/>
      <c r="KLM165" s="3"/>
      <c r="KLN165" s="3"/>
      <c r="KLO165" s="3"/>
      <c r="KLP165" s="3"/>
      <c r="KLQ165" s="3"/>
      <c r="KLR165" s="3"/>
      <c r="KLS165" s="3"/>
      <c r="KLT165" s="3"/>
      <c r="KLU165" s="3"/>
      <c r="KLV165" s="3"/>
      <c r="KLW165" s="3"/>
      <c r="KLX165" s="3"/>
      <c r="KLY165" s="3"/>
      <c r="KLZ165" s="3"/>
      <c r="KMA165" s="3"/>
      <c r="KMB165" s="3"/>
      <c r="KMC165" s="3"/>
      <c r="KMD165" s="3"/>
      <c r="KME165" s="3"/>
      <c r="KMF165" s="3"/>
      <c r="KMG165" s="3"/>
      <c r="KMH165" s="3"/>
      <c r="KMI165" s="3"/>
      <c r="KMJ165" s="3"/>
      <c r="KMK165" s="3"/>
      <c r="KML165" s="3"/>
      <c r="KMM165" s="3"/>
      <c r="KMN165" s="3"/>
      <c r="KMO165" s="3"/>
      <c r="KMP165" s="3"/>
      <c r="KMQ165" s="3"/>
      <c r="KMR165" s="3"/>
      <c r="KMS165" s="3"/>
      <c r="KMT165" s="3"/>
      <c r="KMU165" s="3"/>
      <c r="KMV165" s="3"/>
      <c r="KMW165" s="3"/>
      <c r="KMX165" s="3"/>
      <c r="KMY165" s="3"/>
      <c r="KMZ165" s="3"/>
      <c r="KNA165" s="3"/>
      <c r="KNB165" s="3"/>
      <c r="KNC165" s="3"/>
      <c r="KND165" s="3"/>
      <c r="KNE165" s="3"/>
      <c r="KNF165" s="3"/>
      <c r="KNG165" s="3"/>
      <c r="KNH165" s="3"/>
      <c r="KNI165" s="3"/>
      <c r="KNJ165" s="3"/>
      <c r="KNK165" s="3"/>
      <c r="KNL165" s="3"/>
      <c r="KNM165" s="3"/>
      <c r="KNN165" s="3"/>
      <c r="KNO165" s="3"/>
      <c r="KNP165" s="3"/>
      <c r="KNQ165" s="3"/>
      <c r="KNR165" s="3"/>
      <c r="KNS165" s="3"/>
      <c r="KNT165" s="3"/>
      <c r="KNU165" s="3"/>
      <c r="KNV165" s="3"/>
      <c r="KNW165" s="3"/>
      <c r="KNX165" s="3"/>
      <c r="KNY165" s="3"/>
      <c r="KNZ165" s="3"/>
      <c r="KOA165" s="3"/>
      <c r="KOB165" s="3"/>
      <c r="KOC165" s="3"/>
      <c r="KOD165" s="3"/>
      <c r="KOE165" s="3"/>
      <c r="KOF165" s="3"/>
      <c r="KOG165" s="3"/>
      <c r="KOH165" s="3"/>
      <c r="KOI165" s="3"/>
      <c r="KOJ165" s="3"/>
      <c r="KOK165" s="3"/>
      <c r="KOL165" s="3"/>
      <c r="KOM165" s="3"/>
      <c r="KON165" s="3"/>
      <c r="KOO165" s="3"/>
      <c r="KOP165" s="3"/>
      <c r="KOQ165" s="3"/>
      <c r="KOR165" s="3"/>
      <c r="KOS165" s="3"/>
      <c r="KOT165" s="3"/>
      <c r="KOU165" s="3"/>
      <c r="KOV165" s="3"/>
      <c r="KOW165" s="3"/>
      <c r="KOX165" s="3"/>
      <c r="KOY165" s="3"/>
      <c r="KOZ165" s="3"/>
      <c r="KPA165" s="3"/>
      <c r="KPB165" s="3"/>
      <c r="KPC165" s="3"/>
      <c r="KPD165" s="3"/>
      <c r="KPE165" s="3"/>
      <c r="KPF165" s="3"/>
      <c r="KPG165" s="3"/>
      <c r="KPH165" s="3"/>
      <c r="KPI165" s="3"/>
      <c r="KPJ165" s="3"/>
      <c r="KPK165" s="3"/>
      <c r="KPL165" s="3"/>
      <c r="KPM165" s="3"/>
      <c r="KPN165" s="3"/>
      <c r="KPO165" s="3"/>
      <c r="KPP165" s="3"/>
      <c r="KPQ165" s="3"/>
      <c r="KPR165" s="3"/>
      <c r="KPS165" s="3"/>
      <c r="KPT165" s="3"/>
      <c r="KPU165" s="3"/>
      <c r="KPV165" s="3"/>
      <c r="KPW165" s="3"/>
      <c r="KPX165" s="3"/>
      <c r="KPY165" s="3"/>
      <c r="KPZ165" s="3"/>
      <c r="KQA165" s="3"/>
      <c r="KQB165" s="3"/>
      <c r="KQC165" s="3"/>
      <c r="KQD165" s="3"/>
      <c r="KQE165" s="3"/>
      <c r="KQF165" s="3"/>
      <c r="KQG165" s="3"/>
      <c r="KQH165" s="3"/>
      <c r="KQI165" s="3"/>
      <c r="KQJ165" s="3"/>
      <c r="KQK165" s="3"/>
      <c r="KQL165" s="3"/>
      <c r="KQM165" s="3"/>
      <c r="KQN165" s="3"/>
      <c r="KQO165" s="3"/>
      <c r="KQP165" s="3"/>
      <c r="KQQ165" s="3"/>
      <c r="KQR165" s="3"/>
      <c r="KQS165" s="3"/>
      <c r="KQT165" s="3"/>
      <c r="KQU165" s="3"/>
      <c r="KQV165" s="3"/>
      <c r="KQW165" s="3"/>
      <c r="KQX165" s="3"/>
      <c r="KQY165" s="3"/>
      <c r="KQZ165" s="3"/>
      <c r="KRA165" s="3"/>
      <c r="KRB165" s="3"/>
      <c r="KRC165" s="3"/>
      <c r="KRD165" s="3"/>
      <c r="KRE165" s="3"/>
      <c r="KRF165" s="3"/>
      <c r="KRG165" s="3"/>
      <c r="KRH165" s="3"/>
      <c r="KRI165" s="3"/>
      <c r="KRJ165" s="3"/>
      <c r="KRK165" s="3"/>
      <c r="KRL165" s="3"/>
      <c r="KRM165" s="3"/>
      <c r="KRN165" s="3"/>
      <c r="KRO165" s="3"/>
      <c r="KRP165" s="3"/>
      <c r="KRQ165" s="3"/>
      <c r="KRR165" s="3"/>
      <c r="KRS165" s="3"/>
      <c r="KRT165" s="3"/>
      <c r="KRU165" s="3"/>
      <c r="KRV165" s="3"/>
      <c r="KRW165" s="3"/>
      <c r="KRX165" s="3"/>
      <c r="KRY165" s="3"/>
      <c r="KRZ165" s="3"/>
      <c r="KSA165" s="3"/>
      <c r="KSB165" s="3"/>
      <c r="KSC165" s="3"/>
      <c r="KSD165" s="3"/>
      <c r="KSE165" s="3"/>
      <c r="KSF165" s="3"/>
      <c r="KSG165" s="3"/>
      <c r="KSH165" s="3"/>
      <c r="KSI165" s="3"/>
      <c r="KSJ165" s="3"/>
      <c r="KSK165" s="3"/>
      <c r="KSL165" s="3"/>
      <c r="KSM165" s="3"/>
      <c r="KSN165" s="3"/>
      <c r="KSO165" s="3"/>
      <c r="KSP165" s="3"/>
      <c r="KSQ165" s="3"/>
      <c r="KSR165" s="3"/>
      <c r="KSS165" s="3"/>
      <c r="KST165" s="3"/>
      <c r="KSU165" s="3"/>
      <c r="KSV165" s="3"/>
      <c r="KSW165" s="3"/>
      <c r="KSX165" s="3"/>
      <c r="KSY165" s="3"/>
      <c r="KSZ165" s="3"/>
      <c r="KTA165" s="3"/>
      <c r="KTB165" s="3"/>
      <c r="KTC165" s="3"/>
      <c r="KTD165" s="3"/>
      <c r="KTE165" s="3"/>
      <c r="KTF165" s="3"/>
      <c r="KTG165" s="3"/>
      <c r="KTH165" s="3"/>
      <c r="KTI165" s="3"/>
      <c r="KTJ165" s="3"/>
      <c r="KTK165" s="3"/>
      <c r="KTL165" s="3"/>
      <c r="KTM165" s="3"/>
      <c r="KTN165" s="3"/>
      <c r="KTO165" s="3"/>
      <c r="KTP165" s="3"/>
      <c r="KTQ165" s="3"/>
      <c r="KTR165" s="3"/>
      <c r="KTS165" s="3"/>
      <c r="KTT165" s="3"/>
      <c r="KTU165" s="3"/>
      <c r="KTV165" s="3"/>
      <c r="KTW165" s="3"/>
      <c r="KTX165" s="3"/>
      <c r="KTY165" s="3"/>
      <c r="KTZ165" s="3"/>
      <c r="KUA165" s="3"/>
      <c r="KUB165" s="3"/>
      <c r="KUC165" s="3"/>
      <c r="KUD165" s="3"/>
      <c r="KUE165" s="3"/>
      <c r="KUF165" s="3"/>
      <c r="KUG165" s="3"/>
      <c r="KUH165" s="3"/>
      <c r="KUI165" s="3"/>
      <c r="KUJ165" s="3"/>
      <c r="KUK165" s="3"/>
      <c r="KUL165" s="3"/>
      <c r="KUM165" s="3"/>
      <c r="KUN165" s="3"/>
      <c r="KUO165" s="3"/>
      <c r="KUP165" s="3"/>
      <c r="KUQ165" s="3"/>
      <c r="KUR165" s="3"/>
      <c r="KUS165" s="3"/>
      <c r="KUT165" s="3"/>
      <c r="KUU165" s="3"/>
      <c r="KUV165" s="3"/>
      <c r="KUW165" s="3"/>
      <c r="KUX165" s="3"/>
      <c r="KUY165" s="3"/>
      <c r="KUZ165" s="3"/>
      <c r="KVA165" s="3"/>
      <c r="KVB165" s="3"/>
      <c r="KVC165" s="3"/>
      <c r="KVD165" s="3"/>
      <c r="KVE165" s="3"/>
      <c r="KVF165" s="3"/>
      <c r="KVG165" s="3"/>
      <c r="KVH165" s="3"/>
      <c r="KVI165" s="3"/>
      <c r="KVJ165" s="3"/>
      <c r="KVK165" s="3"/>
      <c r="KVL165" s="3"/>
      <c r="KVM165" s="3"/>
      <c r="KVN165" s="3"/>
      <c r="KVO165" s="3"/>
      <c r="KVP165" s="3"/>
      <c r="KVQ165" s="3"/>
      <c r="KVR165" s="3"/>
      <c r="KVS165" s="3"/>
      <c r="KVT165" s="3"/>
      <c r="KVU165" s="3"/>
      <c r="KVV165" s="3"/>
      <c r="KVW165" s="3"/>
      <c r="KVX165" s="3"/>
      <c r="KVY165" s="3"/>
      <c r="KVZ165" s="3"/>
      <c r="KWA165" s="3"/>
      <c r="KWB165" s="3"/>
      <c r="KWC165" s="3"/>
      <c r="KWD165" s="3"/>
      <c r="KWE165" s="3"/>
      <c r="KWF165" s="3"/>
      <c r="KWG165" s="3"/>
      <c r="KWH165" s="3"/>
      <c r="KWI165" s="3"/>
      <c r="KWJ165" s="3"/>
      <c r="KWK165" s="3"/>
      <c r="KWL165" s="3"/>
      <c r="KWM165" s="3"/>
      <c r="KWN165" s="3"/>
      <c r="KWO165" s="3"/>
      <c r="KWP165" s="3"/>
      <c r="KWQ165" s="3"/>
      <c r="KWR165" s="3"/>
      <c r="KWS165" s="3"/>
      <c r="KWT165" s="3"/>
      <c r="KWU165" s="3"/>
      <c r="KWV165" s="3"/>
      <c r="KWW165" s="3"/>
      <c r="KWX165" s="3"/>
      <c r="KWY165" s="3"/>
      <c r="KWZ165" s="3"/>
      <c r="KXA165" s="3"/>
      <c r="KXB165" s="3"/>
      <c r="KXC165" s="3"/>
      <c r="KXD165" s="3"/>
      <c r="KXE165" s="3"/>
      <c r="KXF165" s="3"/>
      <c r="KXG165" s="3"/>
      <c r="KXH165" s="3"/>
      <c r="KXI165" s="3"/>
      <c r="KXJ165" s="3"/>
      <c r="KXK165" s="3"/>
      <c r="KXL165" s="3"/>
      <c r="KXM165" s="3"/>
      <c r="KXN165" s="3"/>
      <c r="KXO165" s="3"/>
      <c r="KXP165" s="3"/>
      <c r="KXQ165" s="3"/>
      <c r="KXR165" s="3"/>
      <c r="KXS165" s="3"/>
      <c r="KXT165" s="3"/>
      <c r="KXU165" s="3"/>
      <c r="KXV165" s="3"/>
      <c r="KXW165" s="3"/>
      <c r="KXX165" s="3"/>
      <c r="KXY165" s="3"/>
      <c r="KXZ165" s="3"/>
      <c r="KYA165" s="3"/>
      <c r="KYB165" s="3"/>
      <c r="KYC165" s="3"/>
      <c r="KYD165" s="3"/>
      <c r="KYE165" s="3"/>
      <c r="KYF165" s="3"/>
      <c r="KYG165" s="3"/>
      <c r="KYH165" s="3"/>
      <c r="KYI165" s="3"/>
      <c r="KYJ165" s="3"/>
      <c r="KYK165" s="3"/>
      <c r="KYL165" s="3"/>
      <c r="KYM165" s="3"/>
      <c r="KYN165" s="3"/>
      <c r="KYO165" s="3"/>
      <c r="KYP165" s="3"/>
      <c r="KYQ165" s="3"/>
      <c r="KYR165" s="3"/>
      <c r="KYS165" s="3"/>
      <c r="KYT165" s="3"/>
      <c r="KYU165" s="3"/>
      <c r="KYV165" s="3"/>
      <c r="KYW165" s="3"/>
      <c r="KYX165" s="3"/>
      <c r="KYY165" s="3"/>
      <c r="KYZ165" s="3"/>
      <c r="KZA165" s="3"/>
      <c r="KZB165" s="3"/>
      <c r="KZC165" s="3"/>
      <c r="KZD165" s="3"/>
      <c r="KZE165" s="3"/>
      <c r="KZF165" s="3"/>
      <c r="KZG165" s="3"/>
      <c r="KZH165" s="3"/>
      <c r="KZI165" s="3"/>
      <c r="KZJ165" s="3"/>
      <c r="KZK165" s="3"/>
      <c r="KZL165" s="3"/>
      <c r="KZM165" s="3"/>
      <c r="KZN165" s="3"/>
      <c r="KZO165" s="3"/>
      <c r="KZP165" s="3"/>
      <c r="KZQ165" s="3"/>
      <c r="KZR165" s="3"/>
      <c r="KZS165" s="3"/>
      <c r="KZT165" s="3"/>
      <c r="KZU165" s="3"/>
      <c r="KZV165" s="3"/>
      <c r="KZW165" s="3"/>
      <c r="KZX165" s="3"/>
      <c r="KZY165" s="3"/>
      <c r="KZZ165" s="3"/>
      <c r="LAA165" s="3"/>
      <c r="LAB165" s="3"/>
      <c r="LAC165" s="3"/>
      <c r="LAD165" s="3"/>
      <c r="LAE165" s="3"/>
      <c r="LAF165" s="3"/>
      <c r="LAG165" s="3"/>
      <c r="LAH165" s="3"/>
      <c r="LAI165" s="3"/>
      <c r="LAJ165" s="3"/>
      <c r="LAK165" s="3"/>
      <c r="LAL165" s="3"/>
      <c r="LAM165" s="3"/>
      <c r="LAN165" s="3"/>
      <c r="LAO165" s="3"/>
      <c r="LAP165" s="3"/>
      <c r="LAQ165" s="3"/>
      <c r="LAR165" s="3"/>
      <c r="LAS165" s="3"/>
      <c r="LAT165" s="3"/>
      <c r="LAU165" s="3"/>
      <c r="LAV165" s="3"/>
      <c r="LAW165" s="3"/>
      <c r="LAX165" s="3"/>
      <c r="LAY165" s="3"/>
      <c r="LAZ165" s="3"/>
      <c r="LBA165" s="3"/>
      <c r="LBB165" s="3"/>
      <c r="LBC165" s="3"/>
      <c r="LBD165" s="3"/>
      <c r="LBE165" s="3"/>
      <c r="LBF165" s="3"/>
      <c r="LBG165" s="3"/>
      <c r="LBH165" s="3"/>
      <c r="LBI165" s="3"/>
      <c r="LBJ165" s="3"/>
      <c r="LBK165" s="3"/>
      <c r="LBL165" s="3"/>
      <c r="LBM165" s="3"/>
      <c r="LBN165" s="3"/>
      <c r="LBO165" s="3"/>
      <c r="LBP165" s="3"/>
      <c r="LBQ165" s="3"/>
      <c r="LBR165" s="3"/>
      <c r="LBS165" s="3"/>
      <c r="LBT165" s="3"/>
      <c r="LBU165" s="3"/>
      <c r="LBV165" s="3"/>
      <c r="LBW165" s="3"/>
      <c r="LBX165" s="3"/>
      <c r="LBY165" s="3"/>
      <c r="LBZ165" s="3"/>
      <c r="LCA165" s="3"/>
      <c r="LCB165" s="3"/>
      <c r="LCC165" s="3"/>
      <c r="LCD165" s="3"/>
      <c r="LCE165" s="3"/>
      <c r="LCF165" s="3"/>
      <c r="LCG165" s="3"/>
      <c r="LCH165" s="3"/>
      <c r="LCI165" s="3"/>
      <c r="LCJ165" s="3"/>
      <c r="LCK165" s="3"/>
      <c r="LCL165" s="3"/>
      <c r="LCM165" s="3"/>
      <c r="LCN165" s="3"/>
      <c r="LCO165" s="3"/>
      <c r="LCP165" s="3"/>
      <c r="LCQ165" s="3"/>
      <c r="LCR165" s="3"/>
      <c r="LCS165" s="3"/>
      <c r="LCT165" s="3"/>
      <c r="LCU165" s="3"/>
      <c r="LCV165" s="3"/>
      <c r="LCW165" s="3"/>
      <c r="LCX165" s="3"/>
      <c r="LCY165" s="3"/>
      <c r="LCZ165" s="3"/>
      <c r="LDA165" s="3"/>
      <c r="LDB165" s="3"/>
      <c r="LDC165" s="3"/>
      <c r="LDD165" s="3"/>
      <c r="LDE165" s="3"/>
      <c r="LDF165" s="3"/>
      <c r="LDG165" s="3"/>
      <c r="LDH165" s="3"/>
      <c r="LDI165" s="3"/>
      <c r="LDJ165" s="3"/>
      <c r="LDK165" s="3"/>
      <c r="LDL165" s="3"/>
      <c r="LDM165" s="3"/>
      <c r="LDN165" s="3"/>
      <c r="LDO165" s="3"/>
      <c r="LDP165" s="3"/>
      <c r="LDQ165" s="3"/>
      <c r="LDR165" s="3"/>
      <c r="LDS165" s="3"/>
      <c r="LDT165" s="3"/>
      <c r="LDU165" s="3"/>
      <c r="LDV165" s="3"/>
      <c r="LDW165" s="3"/>
      <c r="LDX165" s="3"/>
      <c r="LDY165" s="3"/>
      <c r="LDZ165" s="3"/>
      <c r="LEA165" s="3"/>
      <c r="LEB165" s="3"/>
      <c r="LEC165" s="3"/>
      <c r="LED165" s="3"/>
      <c r="LEE165" s="3"/>
      <c r="LEF165" s="3"/>
      <c r="LEG165" s="3"/>
      <c r="LEH165" s="3"/>
      <c r="LEI165" s="3"/>
      <c r="LEJ165" s="3"/>
      <c r="LEK165" s="3"/>
      <c r="LEL165" s="3"/>
      <c r="LEM165" s="3"/>
      <c r="LEN165" s="3"/>
      <c r="LEO165" s="3"/>
      <c r="LEP165" s="3"/>
      <c r="LEQ165" s="3"/>
      <c r="LER165" s="3"/>
      <c r="LES165" s="3"/>
      <c r="LET165" s="3"/>
      <c r="LEU165" s="3"/>
      <c r="LEV165" s="3"/>
      <c r="LEW165" s="3"/>
      <c r="LEX165" s="3"/>
      <c r="LEY165" s="3"/>
      <c r="LEZ165" s="3"/>
      <c r="LFA165" s="3"/>
      <c r="LFB165" s="3"/>
      <c r="LFC165" s="3"/>
      <c r="LFD165" s="3"/>
      <c r="LFE165" s="3"/>
      <c r="LFF165" s="3"/>
      <c r="LFG165" s="3"/>
      <c r="LFH165" s="3"/>
      <c r="LFI165" s="3"/>
      <c r="LFJ165" s="3"/>
      <c r="LFK165" s="3"/>
      <c r="LFL165" s="3"/>
      <c r="LFM165" s="3"/>
      <c r="LFN165" s="3"/>
      <c r="LFO165" s="3"/>
      <c r="LFP165" s="3"/>
      <c r="LFQ165" s="3"/>
      <c r="LFR165" s="3"/>
      <c r="LFS165" s="3"/>
      <c r="LFT165" s="3"/>
      <c r="LFU165" s="3"/>
      <c r="LFV165" s="3"/>
      <c r="LFW165" s="3"/>
      <c r="LFX165" s="3"/>
      <c r="LFY165" s="3"/>
      <c r="LFZ165" s="3"/>
      <c r="LGA165" s="3"/>
      <c r="LGB165" s="3"/>
      <c r="LGC165" s="3"/>
      <c r="LGD165" s="3"/>
      <c r="LGE165" s="3"/>
      <c r="LGF165" s="3"/>
      <c r="LGG165" s="3"/>
      <c r="LGH165" s="3"/>
      <c r="LGI165" s="3"/>
      <c r="LGJ165" s="3"/>
      <c r="LGK165" s="3"/>
      <c r="LGL165" s="3"/>
      <c r="LGM165" s="3"/>
      <c r="LGN165" s="3"/>
      <c r="LGO165" s="3"/>
      <c r="LGP165" s="3"/>
      <c r="LGQ165" s="3"/>
      <c r="LGR165" s="3"/>
      <c r="LGS165" s="3"/>
      <c r="LGT165" s="3"/>
      <c r="LGU165" s="3"/>
      <c r="LGV165" s="3"/>
      <c r="LGW165" s="3"/>
      <c r="LGX165" s="3"/>
      <c r="LGY165" s="3"/>
      <c r="LGZ165" s="3"/>
      <c r="LHA165" s="3"/>
      <c r="LHB165" s="3"/>
      <c r="LHC165" s="3"/>
      <c r="LHD165" s="3"/>
      <c r="LHE165" s="3"/>
      <c r="LHF165" s="3"/>
      <c r="LHG165" s="3"/>
      <c r="LHH165" s="3"/>
      <c r="LHI165" s="3"/>
      <c r="LHJ165" s="3"/>
      <c r="LHK165" s="3"/>
      <c r="LHL165" s="3"/>
      <c r="LHM165" s="3"/>
      <c r="LHN165" s="3"/>
      <c r="LHO165" s="3"/>
      <c r="LHP165" s="3"/>
      <c r="LHQ165" s="3"/>
      <c r="LHR165" s="3"/>
      <c r="LHS165" s="3"/>
      <c r="LHT165" s="3"/>
      <c r="LHU165" s="3"/>
      <c r="LHV165" s="3"/>
      <c r="LHW165" s="3"/>
      <c r="LHX165" s="3"/>
      <c r="LHY165" s="3"/>
      <c r="LHZ165" s="3"/>
      <c r="LIA165" s="3"/>
      <c r="LIB165" s="3"/>
      <c r="LIC165" s="3"/>
      <c r="LID165" s="3"/>
      <c r="LIE165" s="3"/>
      <c r="LIF165" s="3"/>
      <c r="LIG165" s="3"/>
      <c r="LIH165" s="3"/>
      <c r="LII165" s="3"/>
      <c r="LIJ165" s="3"/>
      <c r="LIK165" s="3"/>
      <c r="LIL165" s="3"/>
      <c r="LIM165" s="3"/>
      <c r="LIN165" s="3"/>
      <c r="LIO165" s="3"/>
      <c r="LIP165" s="3"/>
      <c r="LIQ165" s="3"/>
      <c r="LIR165" s="3"/>
      <c r="LIS165" s="3"/>
      <c r="LIT165" s="3"/>
      <c r="LIU165" s="3"/>
      <c r="LIV165" s="3"/>
      <c r="LIW165" s="3"/>
      <c r="LIX165" s="3"/>
      <c r="LIY165" s="3"/>
      <c r="LIZ165" s="3"/>
      <c r="LJA165" s="3"/>
      <c r="LJB165" s="3"/>
      <c r="LJC165" s="3"/>
      <c r="LJD165" s="3"/>
      <c r="LJE165" s="3"/>
      <c r="LJF165" s="3"/>
      <c r="LJG165" s="3"/>
      <c r="LJH165" s="3"/>
      <c r="LJI165" s="3"/>
      <c r="LJJ165" s="3"/>
      <c r="LJK165" s="3"/>
      <c r="LJL165" s="3"/>
      <c r="LJM165" s="3"/>
      <c r="LJN165" s="3"/>
      <c r="LJO165" s="3"/>
      <c r="LJP165" s="3"/>
      <c r="LJQ165" s="3"/>
      <c r="LJR165" s="3"/>
      <c r="LJS165" s="3"/>
      <c r="LJT165" s="3"/>
      <c r="LJU165" s="3"/>
      <c r="LJV165" s="3"/>
      <c r="LJW165" s="3"/>
      <c r="LJX165" s="3"/>
      <c r="LJY165" s="3"/>
      <c r="LJZ165" s="3"/>
      <c r="LKA165" s="3"/>
      <c r="LKB165" s="3"/>
      <c r="LKC165" s="3"/>
      <c r="LKD165" s="3"/>
      <c r="LKE165" s="3"/>
      <c r="LKF165" s="3"/>
      <c r="LKG165" s="3"/>
      <c r="LKH165" s="3"/>
      <c r="LKI165" s="3"/>
      <c r="LKJ165" s="3"/>
      <c r="LKK165" s="3"/>
      <c r="LKL165" s="3"/>
      <c r="LKM165" s="3"/>
      <c r="LKN165" s="3"/>
      <c r="LKO165" s="3"/>
      <c r="LKP165" s="3"/>
      <c r="LKQ165" s="3"/>
      <c r="LKR165" s="3"/>
      <c r="LKS165" s="3"/>
      <c r="LKT165" s="3"/>
      <c r="LKU165" s="3"/>
      <c r="LKV165" s="3"/>
      <c r="LKW165" s="3"/>
      <c r="LKX165" s="3"/>
      <c r="LKY165" s="3"/>
      <c r="LKZ165" s="3"/>
      <c r="LLA165" s="3"/>
      <c r="LLB165" s="3"/>
      <c r="LLC165" s="3"/>
      <c r="LLD165" s="3"/>
      <c r="LLE165" s="3"/>
      <c r="LLF165" s="3"/>
      <c r="LLG165" s="3"/>
      <c r="LLH165" s="3"/>
      <c r="LLI165" s="3"/>
      <c r="LLJ165" s="3"/>
      <c r="LLK165" s="3"/>
      <c r="LLL165" s="3"/>
      <c r="LLM165" s="3"/>
      <c r="LLN165" s="3"/>
      <c r="LLO165" s="3"/>
      <c r="LLP165" s="3"/>
      <c r="LLQ165" s="3"/>
      <c r="LLR165" s="3"/>
      <c r="LLS165" s="3"/>
      <c r="LLT165" s="3"/>
      <c r="LLU165" s="3"/>
      <c r="LLV165" s="3"/>
      <c r="LLW165" s="3"/>
      <c r="LLX165" s="3"/>
      <c r="LLY165" s="3"/>
      <c r="LLZ165" s="3"/>
      <c r="LMA165" s="3"/>
      <c r="LMB165" s="3"/>
      <c r="LMC165" s="3"/>
      <c r="LMD165" s="3"/>
      <c r="LME165" s="3"/>
      <c r="LMF165" s="3"/>
      <c r="LMG165" s="3"/>
      <c r="LMH165" s="3"/>
      <c r="LMI165" s="3"/>
      <c r="LMJ165" s="3"/>
      <c r="LMK165" s="3"/>
      <c r="LML165" s="3"/>
      <c r="LMM165" s="3"/>
      <c r="LMN165" s="3"/>
      <c r="LMO165" s="3"/>
      <c r="LMP165" s="3"/>
      <c r="LMQ165" s="3"/>
      <c r="LMR165" s="3"/>
      <c r="LMS165" s="3"/>
      <c r="LMT165" s="3"/>
      <c r="LMU165" s="3"/>
      <c r="LMV165" s="3"/>
      <c r="LMW165" s="3"/>
      <c r="LMX165" s="3"/>
      <c r="LMY165" s="3"/>
      <c r="LMZ165" s="3"/>
      <c r="LNA165" s="3"/>
      <c r="LNB165" s="3"/>
      <c r="LNC165" s="3"/>
      <c r="LND165" s="3"/>
      <c r="LNE165" s="3"/>
      <c r="LNF165" s="3"/>
      <c r="LNG165" s="3"/>
      <c r="LNH165" s="3"/>
      <c r="LNI165" s="3"/>
      <c r="LNJ165" s="3"/>
      <c r="LNK165" s="3"/>
      <c r="LNL165" s="3"/>
      <c r="LNM165" s="3"/>
      <c r="LNN165" s="3"/>
      <c r="LNO165" s="3"/>
      <c r="LNP165" s="3"/>
      <c r="LNQ165" s="3"/>
      <c r="LNR165" s="3"/>
      <c r="LNS165" s="3"/>
      <c r="LNT165" s="3"/>
      <c r="LNU165" s="3"/>
      <c r="LNV165" s="3"/>
      <c r="LNW165" s="3"/>
      <c r="LNX165" s="3"/>
      <c r="LNY165" s="3"/>
      <c r="LNZ165" s="3"/>
      <c r="LOA165" s="3"/>
      <c r="LOB165" s="3"/>
      <c r="LOC165" s="3"/>
      <c r="LOD165" s="3"/>
      <c r="LOE165" s="3"/>
      <c r="LOF165" s="3"/>
      <c r="LOG165" s="3"/>
      <c r="LOH165" s="3"/>
      <c r="LOI165" s="3"/>
      <c r="LOJ165" s="3"/>
      <c r="LOK165" s="3"/>
      <c r="LOL165" s="3"/>
      <c r="LOM165" s="3"/>
      <c r="LON165" s="3"/>
      <c r="LOO165" s="3"/>
      <c r="LOP165" s="3"/>
      <c r="LOQ165" s="3"/>
      <c r="LOR165" s="3"/>
      <c r="LOS165" s="3"/>
      <c r="LOT165" s="3"/>
      <c r="LOU165" s="3"/>
      <c r="LOV165" s="3"/>
      <c r="LOW165" s="3"/>
      <c r="LOX165" s="3"/>
      <c r="LOY165" s="3"/>
      <c r="LOZ165" s="3"/>
      <c r="LPA165" s="3"/>
      <c r="LPB165" s="3"/>
      <c r="LPC165" s="3"/>
      <c r="LPD165" s="3"/>
      <c r="LPE165" s="3"/>
      <c r="LPF165" s="3"/>
      <c r="LPG165" s="3"/>
      <c r="LPH165" s="3"/>
      <c r="LPI165" s="3"/>
      <c r="LPJ165" s="3"/>
      <c r="LPK165" s="3"/>
      <c r="LPL165" s="3"/>
      <c r="LPM165" s="3"/>
      <c r="LPN165" s="3"/>
      <c r="LPO165" s="3"/>
      <c r="LPP165" s="3"/>
      <c r="LPQ165" s="3"/>
      <c r="LPR165" s="3"/>
      <c r="LPS165" s="3"/>
      <c r="LPT165" s="3"/>
      <c r="LPU165" s="3"/>
      <c r="LPV165" s="3"/>
      <c r="LPW165" s="3"/>
      <c r="LPX165" s="3"/>
      <c r="LPY165" s="3"/>
      <c r="LPZ165" s="3"/>
      <c r="LQA165" s="3"/>
      <c r="LQB165" s="3"/>
      <c r="LQC165" s="3"/>
      <c r="LQD165" s="3"/>
      <c r="LQE165" s="3"/>
      <c r="LQF165" s="3"/>
      <c r="LQG165" s="3"/>
      <c r="LQH165" s="3"/>
      <c r="LQI165" s="3"/>
      <c r="LQJ165" s="3"/>
      <c r="LQK165" s="3"/>
      <c r="LQL165" s="3"/>
      <c r="LQM165" s="3"/>
      <c r="LQN165" s="3"/>
      <c r="LQO165" s="3"/>
      <c r="LQP165" s="3"/>
      <c r="LQQ165" s="3"/>
      <c r="LQR165" s="3"/>
      <c r="LQS165" s="3"/>
      <c r="LQT165" s="3"/>
      <c r="LQU165" s="3"/>
      <c r="LQV165" s="3"/>
      <c r="LQW165" s="3"/>
      <c r="LQX165" s="3"/>
      <c r="LQY165" s="3"/>
      <c r="LQZ165" s="3"/>
      <c r="LRA165" s="3"/>
      <c r="LRB165" s="3"/>
      <c r="LRC165" s="3"/>
      <c r="LRD165" s="3"/>
      <c r="LRE165" s="3"/>
      <c r="LRF165" s="3"/>
      <c r="LRG165" s="3"/>
      <c r="LRH165" s="3"/>
      <c r="LRI165" s="3"/>
      <c r="LRJ165" s="3"/>
      <c r="LRK165" s="3"/>
      <c r="LRL165" s="3"/>
      <c r="LRM165" s="3"/>
      <c r="LRN165" s="3"/>
      <c r="LRO165" s="3"/>
      <c r="LRP165" s="3"/>
      <c r="LRQ165" s="3"/>
      <c r="LRR165" s="3"/>
      <c r="LRS165" s="3"/>
      <c r="LRT165" s="3"/>
      <c r="LRU165" s="3"/>
      <c r="LRV165" s="3"/>
      <c r="LRW165" s="3"/>
      <c r="LRX165" s="3"/>
      <c r="LRY165" s="3"/>
      <c r="LRZ165" s="3"/>
      <c r="LSA165" s="3"/>
      <c r="LSB165" s="3"/>
      <c r="LSC165" s="3"/>
      <c r="LSD165" s="3"/>
      <c r="LSE165" s="3"/>
      <c r="LSF165" s="3"/>
      <c r="LSG165" s="3"/>
      <c r="LSH165" s="3"/>
      <c r="LSI165" s="3"/>
      <c r="LSJ165" s="3"/>
      <c r="LSK165" s="3"/>
      <c r="LSL165" s="3"/>
      <c r="LSM165" s="3"/>
      <c r="LSN165" s="3"/>
      <c r="LSO165" s="3"/>
      <c r="LSP165" s="3"/>
      <c r="LSQ165" s="3"/>
      <c r="LSR165" s="3"/>
      <c r="LSS165" s="3"/>
      <c r="LST165" s="3"/>
      <c r="LSU165" s="3"/>
      <c r="LSV165" s="3"/>
      <c r="LSW165" s="3"/>
      <c r="LSX165" s="3"/>
      <c r="LSY165" s="3"/>
      <c r="LSZ165" s="3"/>
      <c r="LTA165" s="3"/>
      <c r="LTB165" s="3"/>
      <c r="LTC165" s="3"/>
      <c r="LTD165" s="3"/>
      <c r="LTE165" s="3"/>
      <c r="LTF165" s="3"/>
      <c r="LTG165" s="3"/>
      <c r="LTH165" s="3"/>
      <c r="LTI165" s="3"/>
      <c r="LTJ165" s="3"/>
      <c r="LTK165" s="3"/>
      <c r="LTL165" s="3"/>
      <c r="LTM165" s="3"/>
      <c r="LTN165" s="3"/>
      <c r="LTO165" s="3"/>
      <c r="LTP165" s="3"/>
      <c r="LTQ165" s="3"/>
      <c r="LTR165" s="3"/>
      <c r="LTS165" s="3"/>
      <c r="LTT165" s="3"/>
      <c r="LTU165" s="3"/>
      <c r="LTV165" s="3"/>
      <c r="LTW165" s="3"/>
      <c r="LTX165" s="3"/>
      <c r="LTY165" s="3"/>
      <c r="LTZ165" s="3"/>
      <c r="LUA165" s="3"/>
      <c r="LUB165" s="3"/>
      <c r="LUC165" s="3"/>
      <c r="LUD165" s="3"/>
      <c r="LUE165" s="3"/>
      <c r="LUF165" s="3"/>
      <c r="LUG165" s="3"/>
      <c r="LUH165" s="3"/>
      <c r="LUI165" s="3"/>
      <c r="LUJ165" s="3"/>
      <c r="LUK165" s="3"/>
      <c r="LUL165" s="3"/>
      <c r="LUM165" s="3"/>
      <c r="LUN165" s="3"/>
      <c r="LUO165" s="3"/>
      <c r="LUP165" s="3"/>
      <c r="LUQ165" s="3"/>
      <c r="LUR165" s="3"/>
      <c r="LUS165" s="3"/>
      <c r="LUT165" s="3"/>
      <c r="LUU165" s="3"/>
      <c r="LUV165" s="3"/>
      <c r="LUW165" s="3"/>
      <c r="LUX165" s="3"/>
      <c r="LUY165" s="3"/>
      <c r="LUZ165" s="3"/>
      <c r="LVA165" s="3"/>
      <c r="LVB165" s="3"/>
      <c r="LVC165" s="3"/>
      <c r="LVD165" s="3"/>
      <c r="LVE165" s="3"/>
      <c r="LVF165" s="3"/>
      <c r="LVG165" s="3"/>
      <c r="LVH165" s="3"/>
      <c r="LVI165" s="3"/>
      <c r="LVJ165" s="3"/>
      <c r="LVK165" s="3"/>
      <c r="LVL165" s="3"/>
      <c r="LVM165" s="3"/>
      <c r="LVN165" s="3"/>
      <c r="LVO165" s="3"/>
      <c r="LVP165" s="3"/>
      <c r="LVQ165" s="3"/>
      <c r="LVR165" s="3"/>
      <c r="LVS165" s="3"/>
      <c r="LVT165" s="3"/>
      <c r="LVU165" s="3"/>
      <c r="LVV165" s="3"/>
      <c r="LVW165" s="3"/>
      <c r="LVX165" s="3"/>
      <c r="LVY165" s="3"/>
      <c r="LVZ165" s="3"/>
      <c r="LWA165" s="3"/>
      <c r="LWB165" s="3"/>
      <c r="LWC165" s="3"/>
      <c r="LWD165" s="3"/>
      <c r="LWE165" s="3"/>
      <c r="LWF165" s="3"/>
      <c r="LWG165" s="3"/>
      <c r="LWH165" s="3"/>
      <c r="LWI165" s="3"/>
      <c r="LWJ165" s="3"/>
      <c r="LWK165" s="3"/>
      <c r="LWL165" s="3"/>
      <c r="LWM165" s="3"/>
      <c r="LWN165" s="3"/>
      <c r="LWO165" s="3"/>
      <c r="LWP165" s="3"/>
      <c r="LWQ165" s="3"/>
      <c r="LWR165" s="3"/>
      <c r="LWS165" s="3"/>
      <c r="LWT165" s="3"/>
      <c r="LWU165" s="3"/>
      <c r="LWV165" s="3"/>
      <c r="LWW165" s="3"/>
      <c r="LWX165" s="3"/>
      <c r="LWY165" s="3"/>
      <c r="LWZ165" s="3"/>
      <c r="LXA165" s="3"/>
      <c r="LXB165" s="3"/>
      <c r="LXC165" s="3"/>
      <c r="LXD165" s="3"/>
      <c r="LXE165" s="3"/>
      <c r="LXF165" s="3"/>
      <c r="LXG165" s="3"/>
      <c r="LXH165" s="3"/>
      <c r="LXI165" s="3"/>
      <c r="LXJ165" s="3"/>
      <c r="LXK165" s="3"/>
      <c r="LXL165" s="3"/>
      <c r="LXM165" s="3"/>
      <c r="LXN165" s="3"/>
      <c r="LXO165" s="3"/>
      <c r="LXP165" s="3"/>
      <c r="LXQ165" s="3"/>
      <c r="LXR165" s="3"/>
      <c r="LXS165" s="3"/>
      <c r="LXT165" s="3"/>
      <c r="LXU165" s="3"/>
      <c r="LXV165" s="3"/>
      <c r="LXW165" s="3"/>
      <c r="LXX165" s="3"/>
      <c r="LXY165" s="3"/>
      <c r="LXZ165" s="3"/>
      <c r="LYA165" s="3"/>
      <c r="LYB165" s="3"/>
      <c r="LYC165" s="3"/>
      <c r="LYD165" s="3"/>
      <c r="LYE165" s="3"/>
      <c r="LYF165" s="3"/>
      <c r="LYG165" s="3"/>
      <c r="LYH165" s="3"/>
      <c r="LYI165" s="3"/>
      <c r="LYJ165" s="3"/>
      <c r="LYK165" s="3"/>
      <c r="LYL165" s="3"/>
      <c r="LYM165" s="3"/>
      <c r="LYN165" s="3"/>
      <c r="LYO165" s="3"/>
      <c r="LYP165" s="3"/>
      <c r="LYQ165" s="3"/>
      <c r="LYR165" s="3"/>
      <c r="LYS165" s="3"/>
      <c r="LYT165" s="3"/>
      <c r="LYU165" s="3"/>
      <c r="LYV165" s="3"/>
      <c r="LYW165" s="3"/>
      <c r="LYX165" s="3"/>
      <c r="LYY165" s="3"/>
      <c r="LYZ165" s="3"/>
      <c r="LZA165" s="3"/>
      <c r="LZB165" s="3"/>
      <c r="LZC165" s="3"/>
      <c r="LZD165" s="3"/>
      <c r="LZE165" s="3"/>
      <c r="LZF165" s="3"/>
      <c r="LZG165" s="3"/>
      <c r="LZH165" s="3"/>
      <c r="LZI165" s="3"/>
      <c r="LZJ165" s="3"/>
      <c r="LZK165" s="3"/>
      <c r="LZL165" s="3"/>
      <c r="LZM165" s="3"/>
      <c r="LZN165" s="3"/>
      <c r="LZO165" s="3"/>
      <c r="LZP165" s="3"/>
      <c r="LZQ165" s="3"/>
      <c r="LZR165" s="3"/>
      <c r="LZS165" s="3"/>
      <c r="LZT165" s="3"/>
      <c r="LZU165" s="3"/>
      <c r="LZV165" s="3"/>
      <c r="LZW165" s="3"/>
      <c r="LZX165" s="3"/>
      <c r="LZY165" s="3"/>
      <c r="LZZ165" s="3"/>
      <c r="MAA165" s="3"/>
      <c r="MAB165" s="3"/>
      <c r="MAC165" s="3"/>
      <c r="MAD165" s="3"/>
      <c r="MAE165" s="3"/>
      <c r="MAF165" s="3"/>
      <c r="MAG165" s="3"/>
      <c r="MAH165" s="3"/>
      <c r="MAI165" s="3"/>
      <c r="MAJ165" s="3"/>
      <c r="MAK165" s="3"/>
      <c r="MAL165" s="3"/>
      <c r="MAM165" s="3"/>
      <c r="MAN165" s="3"/>
      <c r="MAO165" s="3"/>
      <c r="MAP165" s="3"/>
      <c r="MAQ165" s="3"/>
      <c r="MAR165" s="3"/>
      <c r="MAS165" s="3"/>
      <c r="MAT165" s="3"/>
      <c r="MAU165" s="3"/>
      <c r="MAV165" s="3"/>
      <c r="MAW165" s="3"/>
      <c r="MAX165" s="3"/>
      <c r="MAY165" s="3"/>
      <c r="MAZ165" s="3"/>
      <c r="MBA165" s="3"/>
      <c r="MBB165" s="3"/>
      <c r="MBC165" s="3"/>
      <c r="MBD165" s="3"/>
      <c r="MBE165" s="3"/>
      <c r="MBF165" s="3"/>
      <c r="MBG165" s="3"/>
      <c r="MBH165" s="3"/>
      <c r="MBI165" s="3"/>
      <c r="MBJ165" s="3"/>
      <c r="MBK165" s="3"/>
      <c r="MBL165" s="3"/>
      <c r="MBM165" s="3"/>
      <c r="MBN165" s="3"/>
      <c r="MBO165" s="3"/>
      <c r="MBP165" s="3"/>
      <c r="MBQ165" s="3"/>
      <c r="MBR165" s="3"/>
      <c r="MBS165" s="3"/>
      <c r="MBT165" s="3"/>
      <c r="MBU165" s="3"/>
      <c r="MBV165" s="3"/>
      <c r="MBW165" s="3"/>
      <c r="MBX165" s="3"/>
      <c r="MBY165" s="3"/>
      <c r="MBZ165" s="3"/>
      <c r="MCA165" s="3"/>
      <c r="MCB165" s="3"/>
      <c r="MCC165" s="3"/>
      <c r="MCD165" s="3"/>
      <c r="MCE165" s="3"/>
      <c r="MCF165" s="3"/>
      <c r="MCG165" s="3"/>
      <c r="MCH165" s="3"/>
      <c r="MCI165" s="3"/>
      <c r="MCJ165" s="3"/>
      <c r="MCK165" s="3"/>
      <c r="MCL165" s="3"/>
      <c r="MCM165" s="3"/>
      <c r="MCN165" s="3"/>
      <c r="MCO165" s="3"/>
      <c r="MCP165" s="3"/>
      <c r="MCQ165" s="3"/>
      <c r="MCR165" s="3"/>
      <c r="MCS165" s="3"/>
      <c r="MCT165" s="3"/>
      <c r="MCU165" s="3"/>
      <c r="MCV165" s="3"/>
      <c r="MCW165" s="3"/>
      <c r="MCX165" s="3"/>
      <c r="MCY165" s="3"/>
      <c r="MCZ165" s="3"/>
      <c r="MDA165" s="3"/>
      <c r="MDB165" s="3"/>
      <c r="MDC165" s="3"/>
      <c r="MDD165" s="3"/>
      <c r="MDE165" s="3"/>
      <c r="MDF165" s="3"/>
      <c r="MDG165" s="3"/>
      <c r="MDH165" s="3"/>
      <c r="MDI165" s="3"/>
      <c r="MDJ165" s="3"/>
      <c r="MDK165" s="3"/>
      <c r="MDL165" s="3"/>
      <c r="MDM165" s="3"/>
      <c r="MDN165" s="3"/>
      <c r="MDO165" s="3"/>
      <c r="MDP165" s="3"/>
      <c r="MDQ165" s="3"/>
      <c r="MDR165" s="3"/>
      <c r="MDS165" s="3"/>
      <c r="MDT165" s="3"/>
      <c r="MDU165" s="3"/>
      <c r="MDV165" s="3"/>
      <c r="MDW165" s="3"/>
      <c r="MDX165" s="3"/>
      <c r="MDY165" s="3"/>
      <c r="MDZ165" s="3"/>
      <c r="MEA165" s="3"/>
      <c r="MEB165" s="3"/>
      <c r="MEC165" s="3"/>
      <c r="MED165" s="3"/>
      <c r="MEE165" s="3"/>
      <c r="MEF165" s="3"/>
      <c r="MEG165" s="3"/>
      <c r="MEH165" s="3"/>
      <c r="MEI165" s="3"/>
      <c r="MEJ165" s="3"/>
      <c r="MEK165" s="3"/>
      <c r="MEL165" s="3"/>
      <c r="MEM165" s="3"/>
      <c r="MEN165" s="3"/>
      <c r="MEO165" s="3"/>
      <c r="MEP165" s="3"/>
      <c r="MEQ165" s="3"/>
      <c r="MER165" s="3"/>
      <c r="MES165" s="3"/>
      <c r="MET165" s="3"/>
      <c r="MEU165" s="3"/>
      <c r="MEV165" s="3"/>
      <c r="MEW165" s="3"/>
      <c r="MEX165" s="3"/>
      <c r="MEY165" s="3"/>
      <c r="MEZ165" s="3"/>
      <c r="MFA165" s="3"/>
      <c r="MFB165" s="3"/>
      <c r="MFC165" s="3"/>
      <c r="MFD165" s="3"/>
      <c r="MFE165" s="3"/>
      <c r="MFF165" s="3"/>
      <c r="MFG165" s="3"/>
      <c r="MFH165" s="3"/>
      <c r="MFI165" s="3"/>
      <c r="MFJ165" s="3"/>
      <c r="MFK165" s="3"/>
      <c r="MFL165" s="3"/>
      <c r="MFM165" s="3"/>
      <c r="MFN165" s="3"/>
      <c r="MFO165" s="3"/>
      <c r="MFP165" s="3"/>
      <c r="MFQ165" s="3"/>
      <c r="MFR165" s="3"/>
      <c r="MFS165" s="3"/>
      <c r="MFT165" s="3"/>
      <c r="MFU165" s="3"/>
      <c r="MFV165" s="3"/>
      <c r="MFW165" s="3"/>
      <c r="MFX165" s="3"/>
      <c r="MFY165" s="3"/>
      <c r="MFZ165" s="3"/>
      <c r="MGA165" s="3"/>
      <c r="MGB165" s="3"/>
      <c r="MGC165" s="3"/>
      <c r="MGD165" s="3"/>
      <c r="MGE165" s="3"/>
      <c r="MGF165" s="3"/>
      <c r="MGG165" s="3"/>
      <c r="MGH165" s="3"/>
      <c r="MGI165" s="3"/>
      <c r="MGJ165" s="3"/>
      <c r="MGK165" s="3"/>
      <c r="MGL165" s="3"/>
      <c r="MGM165" s="3"/>
      <c r="MGN165" s="3"/>
      <c r="MGO165" s="3"/>
      <c r="MGP165" s="3"/>
      <c r="MGQ165" s="3"/>
      <c r="MGR165" s="3"/>
      <c r="MGS165" s="3"/>
      <c r="MGT165" s="3"/>
      <c r="MGU165" s="3"/>
      <c r="MGV165" s="3"/>
      <c r="MGW165" s="3"/>
      <c r="MGX165" s="3"/>
      <c r="MGY165" s="3"/>
      <c r="MGZ165" s="3"/>
      <c r="MHA165" s="3"/>
      <c r="MHB165" s="3"/>
      <c r="MHC165" s="3"/>
      <c r="MHD165" s="3"/>
      <c r="MHE165" s="3"/>
      <c r="MHF165" s="3"/>
      <c r="MHG165" s="3"/>
      <c r="MHH165" s="3"/>
      <c r="MHI165" s="3"/>
      <c r="MHJ165" s="3"/>
      <c r="MHK165" s="3"/>
      <c r="MHL165" s="3"/>
      <c r="MHM165" s="3"/>
      <c r="MHN165" s="3"/>
      <c r="MHO165" s="3"/>
      <c r="MHP165" s="3"/>
      <c r="MHQ165" s="3"/>
      <c r="MHR165" s="3"/>
      <c r="MHS165" s="3"/>
      <c r="MHT165" s="3"/>
      <c r="MHU165" s="3"/>
      <c r="MHV165" s="3"/>
      <c r="MHW165" s="3"/>
      <c r="MHX165" s="3"/>
      <c r="MHY165" s="3"/>
      <c r="MHZ165" s="3"/>
      <c r="MIA165" s="3"/>
      <c r="MIB165" s="3"/>
      <c r="MIC165" s="3"/>
      <c r="MID165" s="3"/>
      <c r="MIE165" s="3"/>
      <c r="MIF165" s="3"/>
      <c r="MIG165" s="3"/>
      <c r="MIH165" s="3"/>
      <c r="MII165" s="3"/>
      <c r="MIJ165" s="3"/>
      <c r="MIK165" s="3"/>
      <c r="MIL165" s="3"/>
      <c r="MIM165" s="3"/>
      <c r="MIN165" s="3"/>
      <c r="MIO165" s="3"/>
      <c r="MIP165" s="3"/>
      <c r="MIQ165" s="3"/>
      <c r="MIR165" s="3"/>
      <c r="MIS165" s="3"/>
      <c r="MIT165" s="3"/>
      <c r="MIU165" s="3"/>
      <c r="MIV165" s="3"/>
      <c r="MIW165" s="3"/>
      <c r="MIX165" s="3"/>
      <c r="MIY165" s="3"/>
      <c r="MIZ165" s="3"/>
      <c r="MJA165" s="3"/>
      <c r="MJB165" s="3"/>
      <c r="MJC165" s="3"/>
      <c r="MJD165" s="3"/>
      <c r="MJE165" s="3"/>
      <c r="MJF165" s="3"/>
      <c r="MJG165" s="3"/>
      <c r="MJH165" s="3"/>
      <c r="MJI165" s="3"/>
      <c r="MJJ165" s="3"/>
      <c r="MJK165" s="3"/>
      <c r="MJL165" s="3"/>
      <c r="MJM165" s="3"/>
      <c r="MJN165" s="3"/>
      <c r="MJO165" s="3"/>
      <c r="MJP165" s="3"/>
      <c r="MJQ165" s="3"/>
      <c r="MJR165" s="3"/>
      <c r="MJS165" s="3"/>
      <c r="MJT165" s="3"/>
      <c r="MJU165" s="3"/>
      <c r="MJV165" s="3"/>
      <c r="MJW165" s="3"/>
      <c r="MJX165" s="3"/>
      <c r="MJY165" s="3"/>
      <c r="MJZ165" s="3"/>
      <c r="MKA165" s="3"/>
      <c r="MKB165" s="3"/>
      <c r="MKC165" s="3"/>
      <c r="MKD165" s="3"/>
      <c r="MKE165" s="3"/>
      <c r="MKF165" s="3"/>
      <c r="MKG165" s="3"/>
      <c r="MKH165" s="3"/>
      <c r="MKI165" s="3"/>
      <c r="MKJ165" s="3"/>
      <c r="MKK165" s="3"/>
      <c r="MKL165" s="3"/>
      <c r="MKM165" s="3"/>
      <c r="MKN165" s="3"/>
      <c r="MKO165" s="3"/>
      <c r="MKP165" s="3"/>
      <c r="MKQ165" s="3"/>
      <c r="MKR165" s="3"/>
      <c r="MKS165" s="3"/>
      <c r="MKT165" s="3"/>
      <c r="MKU165" s="3"/>
      <c r="MKV165" s="3"/>
      <c r="MKW165" s="3"/>
      <c r="MKX165" s="3"/>
      <c r="MKY165" s="3"/>
      <c r="MKZ165" s="3"/>
      <c r="MLA165" s="3"/>
      <c r="MLB165" s="3"/>
      <c r="MLC165" s="3"/>
      <c r="MLD165" s="3"/>
      <c r="MLE165" s="3"/>
      <c r="MLF165" s="3"/>
      <c r="MLG165" s="3"/>
      <c r="MLH165" s="3"/>
      <c r="MLI165" s="3"/>
      <c r="MLJ165" s="3"/>
      <c r="MLK165" s="3"/>
      <c r="MLL165" s="3"/>
      <c r="MLM165" s="3"/>
      <c r="MLN165" s="3"/>
      <c r="MLO165" s="3"/>
      <c r="MLP165" s="3"/>
      <c r="MLQ165" s="3"/>
      <c r="MLR165" s="3"/>
      <c r="MLS165" s="3"/>
      <c r="MLT165" s="3"/>
      <c r="MLU165" s="3"/>
      <c r="MLV165" s="3"/>
      <c r="MLW165" s="3"/>
      <c r="MLX165" s="3"/>
      <c r="MLY165" s="3"/>
      <c r="MLZ165" s="3"/>
      <c r="MMA165" s="3"/>
      <c r="MMB165" s="3"/>
      <c r="MMC165" s="3"/>
      <c r="MMD165" s="3"/>
      <c r="MME165" s="3"/>
      <c r="MMF165" s="3"/>
      <c r="MMG165" s="3"/>
      <c r="MMH165" s="3"/>
      <c r="MMI165" s="3"/>
      <c r="MMJ165" s="3"/>
      <c r="MMK165" s="3"/>
      <c r="MML165" s="3"/>
      <c r="MMM165" s="3"/>
      <c r="MMN165" s="3"/>
      <c r="MMO165" s="3"/>
      <c r="MMP165" s="3"/>
      <c r="MMQ165" s="3"/>
      <c r="MMR165" s="3"/>
      <c r="MMS165" s="3"/>
      <c r="MMT165" s="3"/>
      <c r="MMU165" s="3"/>
      <c r="MMV165" s="3"/>
      <c r="MMW165" s="3"/>
      <c r="MMX165" s="3"/>
      <c r="MMY165" s="3"/>
      <c r="MMZ165" s="3"/>
      <c r="MNA165" s="3"/>
      <c r="MNB165" s="3"/>
      <c r="MNC165" s="3"/>
      <c r="MND165" s="3"/>
      <c r="MNE165" s="3"/>
      <c r="MNF165" s="3"/>
      <c r="MNG165" s="3"/>
      <c r="MNH165" s="3"/>
      <c r="MNI165" s="3"/>
      <c r="MNJ165" s="3"/>
      <c r="MNK165" s="3"/>
      <c r="MNL165" s="3"/>
      <c r="MNM165" s="3"/>
      <c r="MNN165" s="3"/>
      <c r="MNO165" s="3"/>
      <c r="MNP165" s="3"/>
      <c r="MNQ165" s="3"/>
      <c r="MNR165" s="3"/>
      <c r="MNS165" s="3"/>
      <c r="MNT165" s="3"/>
      <c r="MNU165" s="3"/>
      <c r="MNV165" s="3"/>
      <c r="MNW165" s="3"/>
      <c r="MNX165" s="3"/>
      <c r="MNY165" s="3"/>
      <c r="MNZ165" s="3"/>
      <c r="MOA165" s="3"/>
      <c r="MOB165" s="3"/>
      <c r="MOC165" s="3"/>
      <c r="MOD165" s="3"/>
      <c r="MOE165" s="3"/>
      <c r="MOF165" s="3"/>
      <c r="MOG165" s="3"/>
      <c r="MOH165" s="3"/>
      <c r="MOI165" s="3"/>
      <c r="MOJ165" s="3"/>
      <c r="MOK165" s="3"/>
      <c r="MOL165" s="3"/>
      <c r="MOM165" s="3"/>
      <c r="MON165" s="3"/>
      <c r="MOO165" s="3"/>
      <c r="MOP165" s="3"/>
      <c r="MOQ165" s="3"/>
      <c r="MOR165" s="3"/>
      <c r="MOS165" s="3"/>
      <c r="MOT165" s="3"/>
      <c r="MOU165" s="3"/>
      <c r="MOV165" s="3"/>
      <c r="MOW165" s="3"/>
      <c r="MOX165" s="3"/>
      <c r="MOY165" s="3"/>
      <c r="MOZ165" s="3"/>
      <c r="MPA165" s="3"/>
      <c r="MPB165" s="3"/>
      <c r="MPC165" s="3"/>
      <c r="MPD165" s="3"/>
      <c r="MPE165" s="3"/>
      <c r="MPF165" s="3"/>
      <c r="MPG165" s="3"/>
      <c r="MPH165" s="3"/>
      <c r="MPI165" s="3"/>
      <c r="MPJ165" s="3"/>
      <c r="MPK165" s="3"/>
      <c r="MPL165" s="3"/>
      <c r="MPM165" s="3"/>
      <c r="MPN165" s="3"/>
      <c r="MPO165" s="3"/>
      <c r="MPP165" s="3"/>
      <c r="MPQ165" s="3"/>
      <c r="MPR165" s="3"/>
      <c r="MPS165" s="3"/>
      <c r="MPT165" s="3"/>
      <c r="MPU165" s="3"/>
      <c r="MPV165" s="3"/>
      <c r="MPW165" s="3"/>
      <c r="MPX165" s="3"/>
      <c r="MPY165" s="3"/>
      <c r="MPZ165" s="3"/>
      <c r="MQA165" s="3"/>
      <c r="MQB165" s="3"/>
      <c r="MQC165" s="3"/>
      <c r="MQD165" s="3"/>
      <c r="MQE165" s="3"/>
      <c r="MQF165" s="3"/>
      <c r="MQG165" s="3"/>
      <c r="MQH165" s="3"/>
      <c r="MQI165" s="3"/>
      <c r="MQJ165" s="3"/>
      <c r="MQK165" s="3"/>
      <c r="MQL165" s="3"/>
      <c r="MQM165" s="3"/>
      <c r="MQN165" s="3"/>
      <c r="MQO165" s="3"/>
      <c r="MQP165" s="3"/>
      <c r="MQQ165" s="3"/>
      <c r="MQR165" s="3"/>
      <c r="MQS165" s="3"/>
      <c r="MQT165" s="3"/>
      <c r="MQU165" s="3"/>
      <c r="MQV165" s="3"/>
      <c r="MQW165" s="3"/>
      <c r="MQX165" s="3"/>
      <c r="MQY165" s="3"/>
      <c r="MQZ165" s="3"/>
      <c r="MRA165" s="3"/>
      <c r="MRB165" s="3"/>
      <c r="MRC165" s="3"/>
      <c r="MRD165" s="3"/>
      <c r="MRE165" s="3"/>
      <c r="MRF165" s="3"/>
      <c r="MRG165" s="3"/>
      <c r="MRH165" s="3"/>
      <c r="MRI165" s="3"/>
      <c r="MRJ165" s="3"/>
      <c r="MRK165" s="3"/>
      <c r="MRL165" s="3"/>
      <c r="MRM165" s="3"/>
      <c r="MRN165" s="3"/>
      <c r="MRO165" s="3"/>
      <c r="MRP165" s="3"/>
      <c r="MRQ165" s="3"/>
      <c r="MRR165" s="3"/>
      <c r="MRS165" s="3"/>
      <c r="MRT165" s="3"/>
      <c r="MRU165" s="3"/>
      <c r="MRV165" s="3"/>
      <c r="MRW165" s="3"/>
      <c r="MRX165" s="3"/>
      <c r="MRY165" s="3"/>
      <c r="MRZ165" s="3"/>
      <c r="MSA165" s="3"/>
      <c r="MSB165" s="3"/>
      <c r="MSC165" s="3"/>
      <c r="MSD165" s="3"/>
      <c r="MSE165" s="3"/>
      <c r="MSF165" s="3"/>
      <c r="MSG165" s="3"/>
      <c r="MSH165" s="3"/>
      <c r="MSI165" s="3"/>
      <c r="MSJ165" s="3"/>
      <c r="MSK165" s="3"/>
      <c r="MSL165" s="3"/>
      <c r="MSM165" s="3"/>
      <c r="MSN165" s="3"/>
      <c r="MSO165" s="3"/>
      <c r="MSP165" s="3"/>
      <c r="MSQ165" s="3"/>
      <c r="MSR165" s="3"/>
      <c r="MSS165" s="3"/>
      <c r="MST165" s="3"/>
      <c r="MSU165" s="3"/>
      <c r="MSV165" s="3"/>
      <c r="MSW165" s="3"/>
      <c r="MSX165" s="3"/>
      <c r="MSY165" s="3"/>
      <c r="MSZ165" s="3"/>
      <c r="MTA165" s="3"/>
      <c r="MTB165" s="3"/>
      <c r="MTC165" s="3"/>
      <c r="MTD165" s="3"/>
      <c r="MTE165" s="3"/>
      <c r="MTF165" s="3"/>
      <c r="MTG165" s="3"/>
      <c r="MTH165" s="3"/>
      <c r="MTI165" s="3"/>
      <c r="MTJ165" s="3"/>
      <c r="MTK165" s="3"/>
      <c r="MTL165" s="3"/>
      <c r="MTM165" s="3"/>
      <c r="MTN165" s="3"/>
      <c r="MTO165" s="3"/>
      <c r="MTP165" s="3"/>
      <c r="MTQ165" s="3"/>
      <c r="MTR165" s="3"/>
      <c r="MTS165" s="3"/>
      <c r="MTT165" s="3"/>
      <c r="MTU165" s="3"/>
      <c r="MTV165" s="3"/>
      <c r="MTW165" s="3"/>
      <c r="MTX165" s="3"/>
      <c r="MTY165" s="3"/>
      <c r="MTZ165" s="3"/>
      <c r="MUA165" s="3"/>
      <c r="MUB165" s="3"/>
      <c r="MUC165" s="3"/>
      <c r="MUD165" s="3"/>
      <c r="MUE165" s="3"/>
      <c r="MUF165" s="3"/>
      <c r="MUG165" s="3"/>
      <c r="MUH165" s="3"/>
      <c r="MUI165" s="3"/>
      <c r="MUJ165" s="3"/>
      <c r="MUK165" s="3"/>
      <c r="MUL165" s="3"/>
      <c r="MUM165" s="3"/>
      <c r="MUN165" s="3"/>
      <c r="MUO165" s="3"/>
      <c r="MUP165" s="3"/>
      <c r="MUQ165" s="3"/>
      <c r="MUR165" s="3"/>
      <c r="MUS165" s="3"/>
      <c r="MUT165" s="3"/>
      <c r="MUU165" s="3"/>
      <c r="MUV165" s="3"/>
      <c r="MUW165" s="3"/>
      <c r="MUX165" s="3"/>
      <c r="MUY165" s="3"/>
      <c r="MUZ165" s="3"/>
      <c r="MVA165" s="3"/>
      <c r="MVB165" s="3"/>
      <c r="MVC165" s="3"/>
      <c r="MVD165" s="3"/>
      <c r="MVE165" s="3"/>
      <c r="MVF165" s="3"/>
      <c r="MVG165" s="3"/>
      <c r="MVH165" s="3"/>
      <c r="MVI165" s="3"/>
      <c r="MVJ165" s="3"/>
      <c r="MVK165" s="3"/>
      <c r="MVL165" s="3"/>
      <c r="MVM165" s="3"/>
      <c r="MVN165" s="3"/>
      <c r="MVO165" s="3"/>
      <c r="MVP165" s="3"/>
      <c r="MVQ165" s="3"/>
      <c r="MVR165" s="3"/>
      <c r="MVS165" s="3"/>
      <c r="MVT165" s="3"/>
      <c r="MVU165" s="3"/>
      <c r="MVV165" s="3"/>
      <c r="MVW165" s="3"/>
      <c r="MVX165" s="3"/>
      <c r="MVY165" s="3"/>
      <c r="MVZ165" s="3"/>
      <c r="MWA165" s="3"/>
      <c r="MWB165" s="3"/>
      <c r="MWC165" s="3"/>
      <c r="MWD165" s="3"/>
      <c r="MWE165" s="3"/>
      <c r="MWF165" s="3"/>
      <c r="MWG165" s="3"/>
      <c r="MWH165" s="3"/>
      <c r="MWI165" s="3"/>
      <c r="MWJ165" s="3"/>
      <c r="MWK165" s="3"/>
      <c r="MWL165" s="3"/>
      <c r="MWM165" s="3"/>
      <c r="MWN165" s="3"/>
      <c r="MWO165" s="3"/>
      <c r="MWP165" s="3"/>
      <c r="MWQ165" s="3"/>
      <c r="MWR165" s="3"/>
      <c r="MWS165" s="3"/>
      <c r="MWT165" s="3"/>
      <c r="MWU165" s="3"/>
      <c r="MWV165" s="3"/>
      <c r="MWW165" s="3"/>
      <c r="MWX165" s="3"/>
      <c r="MWY165" s="3"/>
      <c r="MWZ165" s="3"/>
      <c r="MXA165" s="3"/>
      <c r="MXB165" s="3"/>
      <c r="MXC165" s="3"/>
      <c r="MXD165" s="3"/>
      <c r="MXE165" s="3"/>
      <c r="MXF165" s="3"/>
      <c r="MXG165" s="3"/>
      <c r="MXH165" s="3"/>
      <c r="MXI165" s="3"/>
      <c r="MXJ165" s="3"/>
      <c r="MXK165" s="3"/>
      <c r="MXL165" s="3"/>
      <c r="MXM165" s="3"/>
      <c r="MXN165" s="3"/>
      <c r="MXO165" s="3"/>
      <c r="MXP165" s="3"/>
      <c r="MXQ165" s="3"/>
      <c r="MXR165" s="3"/>
      <c r="MXS165" s="3"/>
      <c r="MXT165" s="3"/>
      <c r="MXU165" s="3"/>
      <c r="MXV165" s="3"/>
      <c r="MXW165" s="3"/>
      <c r="MXX165" s="3"/>
      <c r="MXY165" s="3"/>
      <c r="MXZ165" s="3"/>
      <c r="MYA165" s="3"/>
      <c r="MYB165" s="3"/>
      <c r="MYC165" s="3"/>
      <c r="MYD165" s="3"/>
      <c r="MYE165" s="3"/>
      <c r="MYF165" s="3"/>
      <c r="MYG165" s="3"/>
      <c r="MYH165" s="3"/>
      <c r="MYI165" s="3"/>
      <c r="MYJ165" s="3"/>
      <c r="MYK165" s="3"/>
      <c r="MYL165" s="3"/>
      <c r="MYM165" s="3"/>
      <c r="MYN165" s="3"/>
      <c r="MYO165" s="3"/>
      <c r="MYP165" s="3"/>
      <c r="MYQ165" s="3"/>
      <c r="MYR165" s="3"/>
      <c r="MYS165" s="3"/>
      <c r="MYT165" s="3"/>
      <c r="MYU165" s="3"/>
      <c r="MYV165" s="3"/>
      <c r="MYW165" s="3"/>
      <c r="MYX165" s="3"/>
      <c r="MYY165" s="3"/>
      <c r="MYZ165" s="3"/>
      <c r="MZA165" s="3"/>
      <c r="MZB165" s="3"/>
      <c r="MZC165" s="3"/>
      <c r="MZD165" s="3"/>
      <c r="MZE165" s="3"/>
      <c r="MZF165" s="3"/>
      <c r="MZG165" s="3"/>
      <c r="MZH165" s="3"/>
      <c r="MZI165" s="3"/>
      <c r="MZJ165" s="3"/>
      <c r="MZK165" s="3"/>
      <c r="MZL165" s="3"/>
      <c r="MZM165" s="3"/>
      <c r="MZN165" s="3"/>
      <c r="MZO165" s="3"/>
      <c r="MZP165" s="3"/>
      <c r="MZQ165" s="3"/>
      <c r="MZR165" s="3"/>
      <c r="MZS165" s="3"/>
      <c r="MZT165" s="3"/>
      <c r="MZU165" s="3"/>
      <c r="MZV165" s="3"/>
      <c r="MZW165" s="3"/>
      <c r="MZX165" s="3"/>
      <c r="MZY165" s="3"/>
      <c r="MZZ165" s="3"/>
      <c r="NAA165" s="3"/>
      <c r="NAB165" s="3"/>
      <c r="NAC165" s="3"/>
      <c r="NAD165" s="3"/>
      <c r="NAE165" s="3"/>
      <c r="NAF165" s="3"/>
      <c r="NAG165" s="3"/>
      <c r="NAH165" s="3"/>
      <c r="NAI165" s="3"/>
      <c r="NAJ165" s="3"/>
      <c r="NAK165" s="3"/>
      <c r="NAL165" s="3"/>
      <c r="NAM165" s="3"/>
      <c r="NAN165" s="3"/>
      <c r="NAO165" s="3"/>
      <c r="NAP165" s="3"/>
      <c r="NAQ165" s="3"/>
      <c r="NAR165" s="3"/>
      <c r="NAS165" s="3"/>
      <c r="NAT165" s="3"/>
      <c r="NAU165" s="3"/>
      <c r="NAV165" s="3"/>
      <c r="NAW165" s="3"/>
      <c r="NAX165" s="3"/>
      <c r="NAY165" s="3"/>
      <c r="NAZ165" s="3"/>
      <c r="NBA165" s="3"/>
      <c r="NBB165" s="3"/>
      <c r="NBC165" s="3"/>
      <c r="NBD165" s="3"/>
      <c r="NBE165" s="3"/>
      <c r="NBF165" s="3"/>
      <c r="NBG165" s="3"/>
      <c r="NBH165" s="3"/>
      <c r="NBI165" s="3"/>
      <c r="NBJ165" s="3"/>
      <c r="NBK165" s="3"/>
      <c r="NBL165" s="3"/>
      <c r="NBM165" s="3"/>
      <c r="NBN165" s="3"/>
      <c r="NBO165" s="3"/>
      <c r="NBP165" s="3"/>
      <c r="NBQ165" s="3"/>
      <c r="NBR165" s="3"/>
      <c r="NBS165" s="3"/>
      <c r="NBT165" s="3"/>
      <c r="NBU165" s="3"/>
      <c r="NBV165" s="3"/>
      <c r="NBW165" s="3"/>
      <c r="NBX165" s="3"/>
      <c r="NBY165" s="3"/>
      <c r="NBZ165" s="3"/>
      <c r="NCA165" s="3"/>
      <c r="NCB165" s="3"/>
      <c r="NCC165" s="3"/>
      <c r="NCD165" s="3"/>
      <c r="NCE165" s="3"/>
      <c r="NCF165" s="3"/>
      <c r="NCG165" s="3"/>
      <c r="NCH165" s="3"/>
      <c r="NCI165" s="3"/>
      <c r="NCJ165" s="3"/>
      <c r="NCK165" s="3"/>
      <c r="NCL165" s="3"/>
      <c r="NCM165" s="3"/>
      <c r="NCN165" s="3"/>
      <c r="NCO165" s="3"/>
      <c r="NCP165" s="3"/>
      <c r="NCQ165" s="3"/>
      <c r="NCR165" s="3"/>
      <c r="NCS165" s="3"/>
      <c r="NCT165" s="3"/>
      <c r="NCU165" s="3"/>
      <c r="NCV165" s="3"/>
      <c r="NCW165" s="3"/>
      <c r="NCX165" s="3"/>
      <c r="NCY165" s="3"/>
      <c r="NCZ165" s="3"/>
      <c r="NDA165" s="3"/>
      <c r="NDB165" s="3"/>
      <c r="NDC165" s="3"/>
      <c r="NDD165" s="3"/>
      <c r="NDE165" s="3"/>
      <c r="NDF165" s="3"/>
      <c r="NDG165" s="3"/>
      <c r="NDH165" s="3"/>
      <c r="NDI165" s="3"/>
      <c r="NDJ165" s="3"/>
      <c r="NDK165" s="3"/>
      <c r="NDL165" s="3"/>
      <c r="NDM165" s="3"/>
      <c r="NDN165" s="3"/>
      <c r="NDO165" s="3"/>
      <c r="NDP165" s="3"/>
      <c r="NDQ165" s="3"/>
      <c r="NDR165" s="3"/>
      <c r="NDS165" s="3"/>
      <c r="NDT165" s="3"/>
      <c r="NDU165" s="3"/>
      <c r="NDV165" s="3"/>
      <c r="NDW165" s="3"/>
      <c r="NDX165" s="3"/>
      <c r="NDY165" s="3"/>
      <c r="NDZ165" s="3"/>
      <c r="NEA165" s="3"/>
      <c r="NEB165" s="3"/>
      <c r="NEC165" s="3"/>
      <c r="NED165" s="3"/>
      <c r="NEE165" s="3"/>
      <c r="NEF165" s="3"/>
      <c r="NEG165" s="3"/>
      <c r="NEH165" s="3"/>
      <c r="NEI165" s="3"/>
      <c r="NEJ165" s="3"/>
      <c r="NEK165" s="3"/>
      <c r="NEL165" s="3"/>
      <c r="NEM165" s="3"/>
      <c r="NEN165" s="3"/>
      <c r="NEO165" s="3"/>
      <c r="NEP165" s="3"/>
      <c r="NEQ165" s="3"/>
      <c r="NER165" s="3"/>
      <c r="NES165" s="3"/>
      <c r="NET165" s="3"/>
      <c r="NEU165" s="3"/>
      <c r="NEV165" s="3"/>
      <c r="NEW165" s="3"/>
      <c r="NEX165" s="3"/>
      <c r="NEY165" s="3"/>
      <c r="NEZ165" s="3"/>
      <c r="NFA165" s="3"/>
      <c r="NFB165" s="3"/>
      <c r="NFC165" s="3"/>
      <c r="NFD165" s="3"/>
      <c r="NFE165" s="3"/>
      <c r="NFF165" s="3"/>
      <c r="NFG165" s="3"/>
      <c r="NFH165" s="3"/>
      <c r="NFI165" s="3"/>
      <c r="NFJ165" s="3"/>
      <c r="NFK165" s="3"/>
      <c r="NFL165" s="3"/>
      <c r="NFM165" s="3"/>
      <c r="NFN165" s="3"/>
      <c r="NFO165" s="3"/>
      <c r="NFP165" s="3"/>
      <c r="NFQ165" s="3"/>
      <c r="NFR165" s="3"/>
      <c r="NFS165" s="3"/>
      <c r="NFT165" s="3"/>
      <c r="NFU165" s="3"/>
      <c r="NFV165" s="3"/>
      <c r="NFW165" s="3"/>
      <c r="NFX165" s="3"/>
      <c r="NFY165" s="3"/>
      <c r="NFZ165" s="3"/>
      <c r="NGA165" s="3"/>
      <c r="NGB165" s="3"/>
      <c r="NGC165" s="3"/>
      <c r="NGD165" s="3"/>
      <c r="NGE165" s="3"/>
      <c r="NGF165" s="3"/>
      <c r="NGG165" s="3"/>
      <c r="NGH165" s="3"/>
      <c r="NGI165" s="3"/>
      <c r="NGJ165" s="3"/>
      <c r="NGK165" s="3"/>
      <c r="NGL165" s="3"/>
      <c r="NGM165" s="3"/>
      <c r="NGN165" s="3"/>
      <c r="NGO165" s="3"/>
      <c r="NGP165" s="3"/>
      <c r="NGQ165" s="3"/>
      <c r="NGR165" s="3"/>
      <c r="NGS165" s="3"/>
      <c r="NGT165" s="3"/>
      <c r="NGU165" s="3"/>
      <c r="NGV165" s="3"/>
      <c r="NGW165" s="3"/>
      <c r="NGX165" s="3"/>
      <c r="NGY165" s="3"/>
      <c r="NGZ165" s="3"/>
      <c r="NHA165" s="3"/>
      <c r="NHB165" s="3"/>
      <c r="NHC165" s="3"/>
      <c r="NHD165" s="3"/>
      <c r="NHE165" s="3"/>
      <c r="NHF165" s="3"/>
      <c r="NHG165" s="3"/>
      <c r="NHH165" s="3"/>
      <c r="NHI165" s="3"/>
      <c r="NHJ165" s="3"/>
      <c r="NHK165" s="3"/>
      <c r="NHL165" s="3"/>
      <c r="NHM165" s="3"/>
      <c r="NHN165" s="3"/>
      <c r="NHO165" s="3"/>
      <c r="NHP165" s="3"/>
      <c r="NHQ165" s="3"/>
      <c r="NHR165" s="3"/>
      <c r="NHS165" s="3"/>
      <c r="NHT165" s="3"/>
      <c r="NHU165" s="3"/>
      <c r="NHV165" s="3"/>
      <c r="NHW165" s="3"/>
      <c r="NHX165" s="3"/>
      <c r="NHY165" s="3"/>
      <c r="NHZ165" s="3"/>
      <c r="NIA165" s="3"/>
      <c r="NIB165" s="3"/>
      <c r="NIC165" s="3"/>
      <c r="NID165" s="3"/>
      <c r="NIE165" s="3"/>
      <c r="NIF165" s="3"/>
      <c r="NIG165" s="3"/>
      <c r="NIH165" s="3"/>
      <c r="NII165" s="3"/>
      <c r="NIJ165" s="3"/>
      <c r="NIK165" s="3"/>
      <c r="NIL165" s="3"/>
      <c r="NIM165" s="3"/>
      <c r="NIN165" s="3"/>
      <c r="NIO165" s="3"/>
      <c r="NIP165" s="3"/>
      <c r="NIQ165" s="3"/>
      <c r="NIR165" s="3"/>
      <c r="NIS165" s="3"/>
      <c r="NIT165" s="3"/>
      <c r="NIU165" s="3"/>
      <c r="NIV165" s="3"/>
      <c r="NIW165" s="3"/>
      <c r="NIX165" s="3"/>
      <c r="NIY165" s="3"/>
      <c r="NIZ165" s="3"/>
      <c r="NJA165" s="3"/>
      <c r="NJB165" s="3"/>
      <c r="NJC165" s="3"/>
      <c r="NJD165" s="3"/>
      <c r="NJE165" s="3"/>
      <c r="NJF165" s="3"/>
      <c r="NJG165" s="3"/>
      <c r="NJH165" s="3"/>
      <c r="NJI165" s="3"/>
      <c r="NJJ165" s="3"/>
      <c r="NJK165" s="3"/>
      <c r="NJL165" s="3"/>
      <c r="NJM165" s="3"/>
      <c r="NJN165" s="3"/>
      <c r="NJO165" s="3"/>
      <c r="NJP165" s="3"/>
      <c r="NJQ165" s="3"/>
      <c r="NJR165" s="3"/>
      <c r="NJS165" s="3"/>
      <c r="NJT165" s="3"/>
      <c r="NJU165" s="3"/>
      <c r="NJV165" s="3"/>
      <c r="NJW165" s="3"/>
      <c r="NJX165" s="3"/>
      <c r="NJY165" s="3"/>
      <c r="NJZ165" s="3"/>
      <c r="NKA165" s="3"/>
      <c r="NKB165" s="3"/>
      <c r="NKC165" s="3"/>
      <c r="NKD165" s="3"/>
      <c r="NKE165" s="3"/>
      <c r="NKF165" s="3"/>
      <c r="NKG165" s="3"/>
      <c r="NKH165" s="3"/>
      <c r="NKI165" s="3"/>
      <c r="NKJ165" s="3"/>
      <c r="NKK165" s="3"/>
      <c r="NKL165" s="3"/>
      <c r="NKM165" s="3"/>
      <c r="NKN165" s="3"/>
      <c r="NKO165" s="3"/>
      <c r="NKP165" s="3"/>
      <c r="NKQ165" s="3"/>
      <c r="NKR165" s="3"/>
      <c r="NKS165" s="3"/>
      <c r="NKT165" s="3"/>
      <c r="NKU165" s="3"/>
      <c r="NKV165" s="3"/>
      <c r="NKW165" s="3"/>
      <c r="NKX165" s="3"/>
      <c r="NKY165" s="3"/>
      <c r="NKZ165" s="3"/>
      <c r="NLA165" s="3"/>
      <c r="NLB165" s="3"/>
      <c r="NLC165" s="3"/>
      <c r="NLD165" s="3"/>
      <c r="NLE165" s="3"/>
      <c r="NLF165" s="3"/>
      <c r="NLG165" s="3"/>
      <c r="NLH165" s="3"/>
      <c r="NLI165" s="3"/>
      <c r="NLJ165" s="3"/>
      <c r="NLK165" s="3"/>
      <c r="NLL165" s="3"/>
      <c r="NLM165" s="3"/>
      <c r="NLN165" s="3"/>
      <c r="NLO165" s="3"/>
      <c r="NLP165" s="3"/>
      <c r="NLQ165" s="3"/>
      <c r="NLR165" s="3"/>
      <c r="NLS165" s="3"/>
      <c r="NLT165" s="3"/>
      <c r="NLU165" s="3"/>
      <c r="NLV165" s="3"/>
      <c r="NLW165" s="3"/>
      <c r="NLX165" s="3"/>
      <c r="NLY165" s="3"/>
      <c r="NLZ165" s="3"/>
      <c r="NMA165" s="3"/>
      <c r="NMB165" s="3"/>
      <c r="NMC165" s="3"/>
      <c r="NMD165" s="3"/>
      <c r="NME165" s="3"/>
      <c r="NMF165" s="3"/>
      <c r="NMG165" s="3"/>
      <c r="NMH165" s="3"/>
      <c r="NMI165" s="3"/>
      <c r="NMJ165" s="3"/>
      <c r="NMK165" s="3"/>
      <c r="NML165" s="3"/>
      <c r="NMM165" s="3"/>
      <c r="NMN165" s="3"/>
      <c r="NMO165" s="3"/>
      <c r="NMP165" s="3"/>
      <c r="NMQ165" s="3"/>
      <c r="NMR165" s="3"/>
      <c r="NMS165" s="3"/>
      <c r="NMT165" s="3"/>
      <c r="NMU165" s="3"/>
      <c r="NMV165" s="3"/>
      <c r="NMW165" s="3"/>
      <c r="NMX165" s="3"/>
      <c r="NMY165" s="3"/>
      <c r="NMZ165" s="3"/>
      <c r="NNA165" s="3"/>
      <c r="NNB165" s="3"/>
      <c r="NNC165" s="3"/>
      <c r="NND165" s="3"/>
      <c r="NNE165" s="3"/>
      <c r="NNF165" s="3"/>
      <c r="NNG165" s="3"/>
      <c r="NNH165" s="3"/>
      <c r="NNI165" s="3"/>
      <c r="NNJ165" s="3"/>
      <c r="NNK165" s="3"/>
      <c r="NNL165" s="3"/>
      <c r="NNM165" s="3"/>
      <c r="NNN165" s="3"/>
      <c r="NNO165" s="3"/>
      <c r="NNP165" s="3"/>
      <c r="NNQ165" s="3"/>
      <c r="NNR165" s="3"/>
      <c r="NNS165" s="3"/>
      <c r="NNT165" s="3"/>
      <c r="NNU165" s="3"/>
      <c r="NNV165" s="3"/>
      <c r="NNW165" s="3"/>
      <c r="NNX165" s="3"/>
      <c r="NNY165" s="3"/>
      <c r="NNZ165" s="3"/>
      <c r="NOA165" s="3"/>
      <c r="NOB165" s="3"/>
      <c r="NOC165" s="3"/>
      <c r="NOD165" s="3"/>
      <c r="NOE165" s="3"/>
      <c r="NOF165" s="3"/>
      <c r="NOG165" s="3"/>
      <c r="NOH165" s="3"/>
      <c r="NOI165" s="3"/>
      <c r="NOJ165" s="3"/>
      <c r="NOK165" s="3"/>
      <c r="NOL165" s="3"/>
      <c r="NOM165" s="3"/>
      <c r="NON165" s="3"/>
      <c r="NOO165" s="3"/>
      <c r="NOP165" s="3"/>
      <c r="NOQ165" s="3"/>
      <c r="NOR165" s="3"/>
      <c r="NOS165" s="3"/>
      <c r="NOT165" s="3"/>
      <c r="NOU165" s="3"/>
      <c r="NOV165" s="3"/>
      <c r="NOW165" s="3"/>
      <c r="NOX165" s="3"/>
      <c r="NOY165" s="3"/>
      <c r="NOZ165" s="3"/>
      <c r="NPA165" s="3"/>
      <c r="NPB165" s="3"/>
      <c r="NPC165" s="3"/>
      <c r="NPD165" s="3"/>
      <c r="NPE165" s="3"/>
      <c r="NPF165" s="3"/>
      <c r="NPG165" s="3"/>
      <c r="NPH165" s="3"/>
      <c r="NPI165" s="3"/>
      <c r="NPJ165" s="3"/>
      <c r="NPK165" s="3"/>
      <c r="NPL165" s="3"/>
      <c r="NPM165" s="3"/>
      <c r="NPN165" s="3"/>
      <c r="NPO165" s="3"/>
      <c r="NPP165" s="3"/>
      <c r="NPQ165" s="3"/>
      <c r="NPR165" s="3"/>
      <c r="NPS165" s="3"/>
      <c r="NPT165" s="3"/>
      <c r="NPU165" s="3"/>
      <c r="NPV165" s="3"/>
      <c r="NPW165" s="3"/>
      <c r="NPX165" s="3"/>
      <c r="NPY165" s="3"/>
      <c r="NPZ165" s="3"/>
      <c r="NQA165" s="3"/>
      <c r="NQB165" s="3"/>
      <c r="NQC165" s="3"/>
      <c r="NQD165" s="3"/>
      <c r="NQE165" s="3"/>
      <c r="NQF165" s="3"/>
      <c r="NQG165" s="3"/>
      <c r="NQH165" s="3"/>
      <c r="NQI165" s="3"/>
      <c r="NQJ165" s="3"/>
      <c r="NQK165" s="3"/>
      <c r="NQL165" s="3"/>
      <c r="NQM165" s="3"/>
      <c r="NQN165" s="3"/>
      <c r="NQO165" s="3"/>
      <c r="NQP165" s="3"/>
      <c r="NQQ165" s="3"/>
      <c r="NQR165" s="3"/>
      <c r="NQS165" s="3"/>
      <c r="NQT165" s="3"/>
      <c r="NQU165" s="3"/>
      <c r="NQV165" s="3"/>
      <c r="NQW165" s="3"/>
      <c r="NQX165" s="3"/>
      <c r="NQY165" s="3"/>
      <c r="NQZ165" s="3"/>
      <c r="NRA165" s="3"/>
      <c r="NRB165" s="3"/>
      <c r="NRC165" s="3"/>
      <c r="NRD165" s="3"/>
      <c r="NRE165" s="3"/>
      <c r="NRF165" s="3"/>
      <c r="NRG165" s="3"/>
      <c r="NRH165" s="3"/>
      <c r="NRI165" s="3"/>
      <c r="NRJ165" s="3"/>
      <c r="NRK165" s="3"/>
      <c r="NRL165" s="3"/>
      <c r="NRM165" s="3"/>
      <c r="NRN165" s="3"/>
      <c r="NRO165" s="3"/>
      <c r="NRP165" s="3"/>
      <c r="NRQ165" s="3"/>
      <c r="NRR165" s="3"/>
      <c r="NRS165" s="3"/>
      <c r="NRT165" s="3"/>
      <c r="NRU165" s="3"/>
      <c r="NRV165" s="3"/>
      <c r="NRW165" s="3"/>
      <c r="NRX165" s="3"/>
      <c r="NRY165" s="3"/>
      <c r="NRZ165" s="3"/>
      <c r="NSA165" s="3"/>
      <c r="NSB165" s="3"/>
      <c r="NSC165" s="3"/>
      <c r="NSD165" s="3"/>
      <c r="NSE165" s="3"/>
      <c r="NSF165" s="3"/>
      <c r="NSG165" s="3"/>
      <c r="NSH165" s="3"/>
      <c r="NSI165" s="3"/>
      <c r="NSJ165" s="3"/>
      <c r="NSK165" s="3"/>
      <c r="NSL165" s="3"/>
      <c r="NSM165" s="3"/>
      <c r="NSN165" s="3"/>
      <c r="NSO165" s="3"/>
      <c r="NSP165" s="3"/>
      <c r="NSQ165" s="3"/>
      <c r="NSR165" s="3"/>
      <c r="NSS165" s="3"/>
      <c r="NST165" s="3"/>
      <c r="NSU165" s="3"/>
      <c r="NSV165" s="3"/>
      <c r="NSW165" s="3"/>
      <c r="NSX165" s="3"/>
      <c r="NSY165" s="3"/>
      <c r="NSZ165" s="3"/>
      <c r="NTA165" s="3"/>
      <c r="NTB165" s="3"/>
      <c r="NTC165" s="3"/>
      <c r="NTD165" s="3"/>
      <c r="NTE165" s="3"/>
      <c r="NTF165" s="3"/>
      <c r="NTG165" s="3"/>
      <c r="NTH165" s="3"/>
      <c r="NTI165" s="3"/>
      <c r="NTJ165" s="3"/>
      <c r="NTK165" s="3"/>
      <c r="NTL165" s="3"/>
      <c r="NTM165" s="3"/>
      <c r="NTN165" s="3"/>
      <c r="NTO165" s="3"/>
      <c r="NTP165" s="3"/>
      <c r="NTQ165" s="3"/>
      <c r="NTR165" s="3"/>
      <c r="NTS165" s="3"/>
      <c r="NTT165" s="3"/>
      <c r="NTU165" s="3"/>
      <c r="NTV165" s="3"/>
      <c r="NTW165" s="3"/>
      <c r="NTX165" s="3"/>
      <c r="NTY165" s="3"/>
      <c r="NTZ165" s="3"/>
      <c r="NUA165" s="3"/>
      <c r="NUB165" s="3"/>
      <c r="NUC165" s="3"/>
      <c r="NUD165" s="3"/>
      <c r="NUE165" s="3"/>
      <c r="NUF165" s="3"/>
      <c r="NUG165" s="3"/>
      <c r="NUH165" s="3"/>
      <c r="NUI165" s="3"/>
      <c r="NUJ165" s="3"/>
      <c r="NUK165" s="3"/>
      <c r="NUL165" s="3"/>
      <c r="NUM165" s="3"/>
      <c r="NUN165" s="3"/>
      <c r="NUO165" s="3"/>
      <c r="NUP165" s="3"/>
      <c r="NUQ165" s="3"/>
      <c r="NUR165" s="3"/>
      <c r="NUS165" s="3"/>
      <c r="NUT165" s="3"/>
      <c r="NUU165" s="3"/>
      <c r="NUV165" s="3"/>
      <c r="NUW165" s="3"/>
      <c r="NUX165" s="3"/>
      <c r="NUY165" s="3"/>
      <c r="NUZ165" s="3"/>
      <c r="NVA165" s="3"/>
      <c r="NVB165" s="3"/>
      <c r="NVC165" s="3"/>
      <c r="NVD165" s="3"/>
      <c r="NVE165" s="3"/>
      <c r="NVF165" s="3"/>
      <c r="NVG165" s="3"/>
      <c r="NVH165" s="3"/>
      <c r="NVI165" s="3"/>
      <c r="NVJ165" s="3"/>
      <c r="NVK165" s="3"/>
      <c r="NVL165" s="3"/>
      <c r="NVM165" s="3"/>
      <c r="NVN165" s="3"/>
      <c r="NVO165" s="3"/>
      <c r="NVP165" s="3"/>
      <c r="NVQ165" s="3"/>
      <c r="NVR165" s="3"/>
      <c r="NVS165" s="3"/>
      <c r="NVT165" s="3"/>
      <c r="NVU165" s="3"/>
      <c r="NVV165" s="3"/>
      <c r="NVW165" s="3"/>
      <c r="NVX165" s="3"/>
      <c r="NVY165" s="3"/>
      <c r="NVZ165" s="3"/>
      <c r="NWA165" s="3"/>
      <c r="NWB165" s="3"/>
      <c r="NWC165" s="3"/>
      <c r="NWD165" s="3"/>
      <c r="NWE165" s="3"/>
      <c r="NWF165" s="3"/>
      <c r="NWG165" s="3"/>
      <c r="NWH165" s="3"/>
      <c r="NWI165" s="3"/>
      <c r="NWJ165" s="3"/>
      <c r="NWK165" s="3"/>
      <c r="NWL165" s="3"/>
      <c r="NWM165" s="3"/>
      <c r="NWN165" s="3"/>
      <c r="NWO165" s="3"/>
      <c r="NWP165" s="3"/>
      <c r="NWQ165" s="3"/>
      <c r="NWR165" s="3"/>
      <c r="NWS165" s="3"/>
      <c r="NWT165" s="3"/>
      <c r="NWU165" s="3"/>
      <c r="NWV165" s="3"/>
      <c r="NWW165" s="3"/>
      <c r="NWX165" s="3"/>
      <c r="NWY165" s="3"/>
      <c r="NWZ165" s="3"/>
      <c r="NXA165" s="3"/>
      <c r="NXB165" s="3"/>
      <c r="NXC165" s="3"/>
      <c r="NXD165" s="3"/>
      <c r="NXE165" s="3"/>
      <c r="NXF165" s="3"/>
      <c r="NXG165" s="3"/>
      <c r="NXH165" s="3"/>
      <c r="NXI165" s="3"/>
      <c r="NXJ165" s="3"/>
      <c r="NXK165" s="3"/>
      <c r="NXL165" s="3"/>
      <c r="NXM165" s="3"/>
      <c r="NXN165" s="3"/>
      <c r="NXO165" s="3"/>
      <c r="NXP165" s="3"/>
      <c r="NXQ165" s="3"/>
      <c r="NXR165" s="3"/>
      <c r="NXS165" s="3"/>
      <c r="NXT165" s="3"/>
      <c r="NXU165" s="3"/>
      <c r="NXV165" s="3"/>
      <c r="NXW165" s="3"/>
      <c r="NXX165" s="3"/>
      <c r="NXY165" s="3"/>
      <c r="NXZ165" s="3"/>
      <c r="NYA165" s="3"/>
      <c r="NYB165" s="3"/>
      <c r="NYC165" s="3"/>
      <c r="NYD165" s="3"/>
      <c r="NYE165" s="3"/>
      <c r="NYF165" s="3"/>
      <c r="NYG165" s="3"/>
      <c r="NYH165" s="3"/>
      <c r="NYI165" s="3"/>
      <c r="NYJ165" s="3"/>
      <c r="NYK165" s="3"/>
      <c r="NYL165" s="3"/>
      <c r="NYM165" s="3"/>
      <c r="NYN165" s="3"/>
      <c r="NYO165" s="3"/>
      <c r="NYP165" s="3"/>
      <c r="NYQ165" s="3"/>
      <c r="NYR165" s="3"/>
      <c r="NYS165" s="3"/>
      <c r="NYT165" s="3"/>
      <c r="NYU165" s="3"/>
      <c r="NYV165" s="3"/>
      <c r="NYW165" s="3"/>
      <c r="NYX165" s="3"/>
      <c r="NYY165" s="3"/>
      <c r="NYZ165" s="3"/>
      <c r="NZA165" s="3"/>
      <c r="NZB165" s="3"/>
      <c r="NZC165" s="3"/>
      <c r="NZD165" s="3"/>
      <c r="NZE165" s="3"/>
      <c r="NZF165" s="3"/>
      <c r="NZG165" s="3"/>
      <c r="NZH165" s="3"/>
      <c r="NZI165" s="3"/>
      <c r="NZJ165" s="3"/>
      <c r="NZK165" s="3"/>
      <c r="NZL165" s="3"/>
      <c r="NZM165" s="3"/>
      <c r="NZN165" s="3"/>
      <c r="NZO165" s="3"/>
      <c r="NZP165" s="3"/>
      <c r="NZQ165" s="3"/>
      <c r="NZR165" s="3"/>
      <c r="NZS165" s="3"/>
      <c r="NZT165" s="3"/>
      <c r="NZU165" s="3"/>
      <c r="NZV165" s="3"/>
      <c r="NZW165" s="3"/>
      <c r="NZX165" s="3"/>
      <c r="NZY165" s="3"/>
      <c r="NZZ165" s="3"/>
      <c r="OAA165" s="3"/>
      <c r="OAB165" s="3"/>
      <c r="OAC165" s="3"/>
      <c r="OAD165" s="3"/>
      <c r="OAE165" s="3"/>
      <c r="OAF165" s="3"/>
      <c r="OAG165" s="3"/>
      <c r="OAH165" s="3"/>
      <c r="OAI165" s="3"/>
      <c r="OAJ165" s="3"/>
      <c r="OAK165" s="3"/>
      <c r="OAL165" s="3"/>
      <c r="OAM165" s="3"/>
      <c r="OAN165" s="3"/>
      <c r="OAO165" s="3"/>
      <c r="OAP165" s="3"/>
      <c r="OAQ165" s="3"/>
      <c r="OAR165" s="3"/>
      <c r="OAS165" s="3"/>
      <c r="OAT165" s="3"/>
      <c r="OAU165" s="3"/>
      <c r="OAV165" s="3"/>
      <c r="OAW165" s="3"/>
      <c r="OAX165" s="3"/>
      <c r="OAY165" s="3"/>
      <c r="OAZ165" s="3"/>
      <c r="OBA165" s="3"/>
      <c r="OBB165" s="3"/>
      <c r="OBC165" s="3"/>
      <c r="OBD165" s="3"/>
      <c r="OBE165" s="3"/>
      <c r="OBF165" s="3"/>
      <c r="OBG165" s="3"/>
      <c r="OBH165" s="3"/>
      <c r="OBI165" s="3"/>
      <c r="OBJ165" s="3"/>
      <c r="OBK165" s="3"/>
      <c r="OBL165" s="3"/>
      <c r="OBM165" s="3"/>
      <c r="OBN165" s="3"/>
      <c r="OBO165" s="3"/>
      <c r="OBP165" s="3"/>
      <c r="OBQ165" s="3"/>
      <c r="OBR165" s="3"/>
      <c r="OBS165" s="3"/>
      <c r="OBT165" s="3"/>
      <c r="OBU165" s="3"/>
      <c r="OBV165" s="3"/>
      <c r="OBW165" s="3"/>
      <c r="OBX165" s="3"/>
      <c r="OBY165" s="3"/>
      <c r="OBZ165" s="3"/>
      <c r="OCA165" s="3"/>
      <c r="OCB165" s="3"/>
      <c r="OCC165" s="3"/>
      <c r="OCD165" s="3"/>
      <c r="OCE165" s="3"/>
      <c r="OCF165" s="3"/>
      <c r="OCG165" s="3"/>
      <c r="OCH165" s="3"/>
      <c r="OCI165" s="3"/>
      <c r="OCJ165" s="3"/>
      <c r="OCK165" s="3"/>
      <c r="OCL165" s="3"/>
      <c r="OCM165" s="3"/>
      <c r="OCN165" s="3"/>
      <c r="OCO165" s="3"/>
      <c r="OCP165" s="3"/>
      <c r="OCQ165" s="3"/>
      <c r="OCR165" s="3"/>
      <c r="OCS165" s="3"/>
      <c r="OCT165" s="3"/>
      <c r="OCU165" s="3"/>
      <c r="OCV165" s="3"/>
      <c r="OCW165" s="3"/>
      <c r="OCX165" s="3"/>
      <c r="OCY165" s="3"/>
      <c r="OCZ165" s="3"/>
      <c r="ODA165" s="3"/>
      <c r="ODB165" s="3"/>
      <c r="ODC165" s="3"/>
      <c r="ODD165" s="3"/>
      <c r="ODE165" s="3"/>
      <c r="ODF165" s="3"/>
      <c r="ODG165" s="3"/>
      <c r="ODH165" s="3"/>
      <c r="ODI165" s="3"/>
      <c r="ODJ165" s="3"/>
      <c r="ODK165" s="3"/>
      <c r="ODL165" s="3"/>
      <c r="ODM165" s="3"/>
      <c r="ODN165" s="3"/>
      <c r="ODO165" s="3"/>
      <c r="ODP165" s="3"/>
      <c r="ODQ165" s="3"/>
      <c r="ODR165" s="3"/>
      <c r="ODS165" s="3"/>
      <c r="ODT165" s="3"/>
      <c r="ODU165" s="3"/>
      <c r="ODV165" s="3"/>
      <c r="ODW165" s="3"/>
      <c r="ODX165" s="3"/>
      <c r="ODY165" s="3"/>
      <c r="ODZ165" s="3"/>
      <c r="OEA165" s="3"/>
      <c r="OEB165" s="3"/>
      <c r="OEC165" s="3"/>
      <c r="OED165" s="3"/>
      <c r="OEE165" s="3"/>
      <c r="OEF165" s="3"/>
      <c r="OEG165" s="3"/>
      <c r="OEH165" s="3"/>
      <c r="OEI165" s="3"/>
      <c r="OEJ165" s="3"/>
      <c r="OEK165" s="3"/>
      <c r="OEL165" s="3"/>
      <c r="OEM165" s="3"/>
      <c r="OEN165" s="3"/>
      <c r="OEO165" s="3"/>
      <c r="OEP165" s="3"/>
      <c r="OEQ165" s="3"/>
      <c r="OER165" s="3"/>
      <c r="OES165" s="3"/>
      <c r="OET165" s="3"/>
      <c r="OEU165" s="3"/>
      <c r="OEV165" s="3"/>
      <c r="OEW165" s="3"/>
      <c r="OEX165" s="3"/>
      <c r="OEY165" s="3"/>
      <c r="OEZ165" s="3"/>
      <c r="OFA165" s="3"/>
      <c r="OFB165" s="3"/>
      <c r="OFC165" s="3"/>
      <c r="OFD165" s="3"/>
      <c r="OFE165" s="3"/>
      <c r="OFF165" s="3"/>
      <c r="OFG165" s="3"/>
      <c r="OFH165" s="3"/>
      <c r="OFI165" s="3"/>
      <c r="OFJ165" s="3"/>
      <c r="OFK165" s="3"/>
      <c r="OFL165" s="3"/>
      <c r="OFM165" s="3"/>
      <c r="OFN165" s="3"/>
      <c r="OFO165" s="3"/>
      <c r="OFP165" s="3"/>
      <c r="OFQ165" s="3"/>
      <c r="OFR165" s="3"/>
      <c r="OFS165" s="3"/>
      <c r="OFT165" s="3"/>
      <c r="OFU165" s="3"/>
      <c r="OFV165" s="3"/>
      <c r="OFW165" s="3"/>
      <c r="OFX165" s="3"/>
      <c r="OFY165" s="3"/>
      <c r="OFZ165" s="3"/>
      <c r="OGA165" s="3"/>
      <c r="OGB165" s="3"/>
      <c r="OGC165" s="3"/>
      <c r="OGD165" s="3"/>
      <c r="OGE165" s="3"/>
      <c r="OGF165" s="3"/>
      <c r="OGG165" s="3"/>
      <c r="OGH165" s="3"/>
      <c r="OGI165" s="3"/>
      <c r="OGJ165" s="3"/>
      <c r="OGK165" s="3"/>
      <c r="OGL165" s="3"/>
      <c r="OGM165" s="3"/>
      <c r="OGN165" s="3"/>
      <c r="OGO165" s="3"/>
      <c r="OGP165" s="3"/>
      <c r="OGQ165" s="3"/>
      <c r="OGR165" s="3"/>
      <c r="OGS165" s="3"/>
      <c r="OGT165" s="3"/>
      <c r="OGU165" s="3"/>
      <c r="OGV165" s="3"/>
      <c r="OGW165" s="3"/>
      <c r="OGX165" s="3"/>
      <c r="OGY165" s="3"/>
      <c r="OGZ165" s="3"/>
      <c r="OHA165" s="3"/>
      <c r="OHB165" s="3"/>
      <c r="OHC165" s="3"/>
      <c r="OHD165" s="3"/>
      <c r="OHE165" s="3"/>
      <c r="OHF165" s="3"/>
      <c r="OHG165" s="3"/>
      <c r="OHH165" s="3"/>
      <c r="OHI165" s="3"/>
      <c r="OHJ165" s="3"/>
      <c r="OHK165" s="3"/>
      <c r="OHL165" s="3"/>
      <c r="OHM165" s="3"/>
      <c r="OHN165" s="3"/>
      <c r="OHO165" s="3"/>
      <c r="OHP165" s="3"/>
      <c r="OHQ165" s="3"/>
      <c r="OHR165" s="3"/>
      <c r="OHS165" s="3"/>
      <c r="OHT165" s="3"/>
      <c r="OHU165" s="3"/>
      <c r="OHV165" s="3"/>
      <c r="OHW165" s="3"/>
      <c r="OHX165" s="3"/>
      <c r="OHY165" s="3"/>
      <c r="OHZ165" s="3"/>
      <c r="OIA165" s="3"/>
      <c r="OIB165" s="3"/>
      <c r="OIC165" s="3"/>
      <c r="OID165" s="3"/>
      <c r="OIE165" s="3"/>
      <c r="OIF165" s="3"/>
      <c r="OIG165" s="3"/>
      <c r="OIH165" s="3"/>
      <c r="OII165" s="3"/>
      <c r="OIJ165" s="3"/>
      <c r="OIK165" s="3"/>
      <c r="OIL165" s="3"/>
      <c r="OIM165" s="3"/>
      <c r="OIN165" s="3"/>
      <c r="OIO165" s="3"/>
      <c r="OIP165" s="3"/>
      <c r="OIQ165" s="3"/>
      <c r="OIR165" s="3"/>
      <c r="OIS165" s="3"/>
      <c r="OIT165" s="3"/>
      <c r="OIU165" s="3"/>
      <c r="OIV165" s="3"/>
      <c r="OIW165" s="3"/>
      <c r="OIX165" s="3"/>
      <c r="OIY165" s="3"/>
      <c r="OIZ165" s="3"/>
      <c r="OJA165" s="3"/>
      <c r="OJB165" s="3"/>
      <c r="OJC165" s="3"/>
      <c r="OJD165" s="3"/>
      <c r="OJE165" s="3"/>
      <c r="OJF165" s="3"/>
      <c r="OJG165" s="3"/>
      <c r="OJH165" s="3"/>
      <c r="OJI165" s="3"/>
      <c r="OJJ165" s="3"/>
      <c r="OJK165" s="3"/>
      <c r="OJL165" s="3"/>
      <c r="OJM165" s="3"/>
      <c r="OJN165" s="3"/>
      <c r="OJO165" s="3"/>
      <c r="OJP165" s="3"/>
      <c r="OJQ165" s="3"/>
      <c r="OJR165" s="3"/>
      <c r="OJS165" s="3"/>
      <c r="OJT165" s="3"/>
      <c r="OJU165" s="3"/>
      <c r="OJV165" s="3"/>
      <c r="OJW165" s="3"/>
      <c r="OJX165" s="3"/>
      <c r="OJY165" s="3"/>
      <c r="OJZ165" s="3"/>
      <c r="OKA165" s="3"/>
      <c r="OKB165" s="3"/>
      <c r="OKC165" s="3"/>
      <c r="OKD165" s="3"/>
      <c r="OKE165" s="3"/>
      <c r="OKF165" s="3"/>
      <c r="OKG165" s="3"/>
      <c r="OKH165" s="3"/>
      <c r="OKI165" s="3"/>
      <c r="OKJ165" s="3"/>
      <c r="OKK165" s="3"/>
      <c r="OKL165" s="3"/>
      <c r="OKM165" s="3"/>
      <c r="OKN165" s="3"/>
      <c r="OKO165" s="3"/>
      <c r="OKP165" s="3"/>
      <c r="OKQ165" s="3"/>
      <c r="OKR165" s="3"/>
      <c r="OKS165" s="3"/>
      <c r="OKT165" s="3"/>
      <c r="OKU165" s="3"/>
      <c r="OKV165" s="3"/>
      <c r="OKW165" s="3"/>
      <c r="OKX165" s="3"/>
      <c r="OKY165" s="3"/>
      <c r="OKZ165" s="3"/>
      <c r="OLA165" s="3"/>
      <c r="OLB165" s="3"/>
      <c r="OLC165" s="3"/>
      <c r="OLD165" s="3"/>
      <c r="OLE165" s="3"/>
      <c r="OLF165" s="3"/>
      <c r="OLG165" s="3"/>
      <c r="OLH165" s="3"/>
      <c r="OLI165" s="3"/>
      <c r="OLJ165" s="3"/>
      <c r="OLK165" s="3"/>
      <c r="OLL165" s="3"/>
      <c r="OLM165" s="3"/>
      <c r="OLN165" s="3"/>
      <c r="OLO165" s="3"/>
      <c r="OLP165" s="3"/>
      <c r="OLQ165" s="3"/>
      <c r="OLR165" s="3"/>
      <c r="OLS165" s="3"/>
      <c r="OLT165" s="3"/>
      <c r="OLU165" s="3"/>
      <c r="OLV165" s="3"/>
      <c r="OLW165" s="3"/>
      <c r="OLX165" s="3"/>
      <c r="OLY165" s="3"/>
      <c r="OLZ165" s="3"/>
      <c r="OMA165" s="3"/>
      <c r="OMB165" s="3"/>
      <c r="OMC165" s="3"/>
      <c r="OMD165" s="3"/>
      <c r="OME165" s="3"/>
      <c r="OMF165" s="3"/>
      <c r="OMG165" s="3"/>
      <c r="OMH165" s="3"/>
      <c r="OMI165" s="3"/>
      <c r="OMJ165" s="3"/>
      <c r="OMK165" s="3"/>
      <c r="OML165" s="3"/>
      <c r="OMM165" s="3"/>
      <c r="OMN165" s="3"/>
      <c r="OMO165" s="3"/>
      <c r="OMP165" s="3"/>
      <c r="OMQ165" s="3"/>
      <c r="OMR165" s="3"/>
      <c r="OMS165" s="3"/>
      <c r="OMT165" s="3"/>
      <c r="OMU165" s="3"/>
      <c r="OMV165" s="3"/>
      <c r="OMW165" s="3"/>
      <c r="OMX165" s="3"/>
      <c r="OMY165" s="3"/>
      <c r="OMZ165" s="3"/>
      <c r="ONA165" s="3"/>
      <c r="ONB165" s="3"/>
      <c r="ONC165" s="3"/>
      <c r="OND165" s="3"/>
      <c r="ONE165" s="3"/>
      <c r="ONF165" s="3"/>
      <c r="ONG165" s="3"/>
      <c r="ONH165" s="3"/>
      <c r="ONI165" s="3"/>
      <c r="ONJ165" s="3"/>
      <c r="ONK165" s="3"/>
      <c r="ONL165" s="3"/>
      <c r="ONM165" s="3"/>
      <c r="ONN165" s="3"/>
      <c r="ONO165" s="3"/>
      <c r="ONP165" s="3"/>
      <c r="ONQ165" s="3"/>
      <c r="ONR165" s="3"/>
      <c r="ONS165" s="3"/>
      <c r="ONT165" s="3"/>
      <c r="ONU165" s="3"/>
      <c r="ONV165" s="3"/>
      <c r="ONW165" s="3"/>
      <c r="ONX165" s="3"/>
      <c r="ONY165" s="3"/>
      <c r="ONZ165" s="3"/>
      <c r="OOA165" s="3"/>
      <c r="OOB165" s="3"/>
      <c r="OOC165" s="3"/>
      <c r="OOD165" s="3"/>
      <c r="OOE165" s="3"/>
      <c r="OOF165" s="3"/>
      <c r="OOG165" s="3"/>
      <c r="OOH165" s="3"/>
      <c r="OOI165" s="3"/>
      <c r="OOJ165" s="3"/>
      <c r="OOK165" s="3"/>
      <c r="OOL165" s="3"/>
      <c r="OOM165" s="3"/>
      <c r="OON165" s="3"/>
      <c r="OOO165" s="3"/>
      <c r="OOP165" s="3"/>
      <c r="OOQ165" s="3"/>
      <c r="OOR165" s="3"/>
      <c r="OOS165" s="3"/>
      <c r="OOT165" s="3"/>
      <c r="OOU165" s="3"/>
      <c r="OOV165" s="3"/>
      <c r="OOW165" s="3"/>
      <c r="OOX165" s="3"/>
      <c r="OOY165" s="3"/>
      <c r="OOZ165" s="3"/>
      <c r="OPA165" s="3"/>
      <c r="OPB165" s="3"/>
      <c r="OPC165" s="3"/>
      <c r="OPD165" s="3"/>
      <c r="OPE165" s="3"/>
      <c r="OPF165" s="3"/>
      <c r="OPG165" s="3"/>
      <c r="OPH165" s="3"/>
      <c r="OPI165" s="3"/>
      <c r="OPJ165" s="3"/>
      <c r="OPK165" s="3"/>
      <c r="OPL165" s="3"/>
      <c r="OPM165" s="3"/>
      <c r="OPN165" s="3"/>
      <c r="OPO165" s="3"/>
      <c r="OPP165" s="3"/>
      <c r="OPQ165" s="3"/>
      <c r="OPR165" s="3"/>
      <c r="OPS165" s="3"/>
      <c r="OPT165" s="3"/>
      <c r="OPU165" s="3"/>
      <c r="OPV165" s="3"/>
      <c r="OPW165" s="3"/>
      <c r="OPX165" s="3"/>
      <c r="OPY165" s="3"/>
      <c r="OPZ165" s="3"/>
      <c r="OQA165" s="3"/>
      <c r="OQB165" s="3"/>
      <c r="OQC165" s="3"/>
      <c r="OQD165" s="3"/>
      <c r="OQE165" s="3"/>
      <c r="OQF165" s="3"/>
      <c r="OQG165" s="3"/>
      <c r="OQH165" s="3"/>
      <c r="OQI165" s="3"/>
      <c r="OQJ165" s="3"/>
      <c r="OQK165" s="3"/>
      <c r="OQL165" s="3"/>
      <c r="OQM165" s="3"/>
      <c r="OQN165" s="3"/>
      <c r="OQO165" s="3"/>
      <c r="OQP165" s="3"/>
      <c r="OQQ165" s="3"/>
      <c r="OQR165" s="3"/>
      <c r="OQS165" s="3"/>
      <c r="OQT165" s="3"/>
      <c r="OQU165" s="3"/>
      <c r="OQV165" s="3"/>
      <c r="OQW165" s="3"/>
      <c r="OQX165" s="3"/>
      <c r="OQY165" s="3"/>
      <c r="OQZ165" s="3"/>
      <c r="ORA165" s="3"/>
      <c r="ORB165" s="3"/>
      <c r="ORC165" s="3"/>
      <c r="ORD165" s="3"/>
      <c r="ORE165" s="3"/>
      <c r="ORF165" s="3"/>
      <c r="ORG165" s="3"/>
      <c r="ORH165" s="3"/>
      <c r="ORI165" s="3"/>
      <c r="ORJ165" s="3"/>
      <c r="ORK165" s="3"/>
      <c r="ORL165" s="3"/>
      <c r="ORM165" s="3"/>
      <c r="ORN165" s="3"/>
      <c r="ORO165" s="3"/>
      <c r="ORP165" s="3"/>
      <c r="ORQ165" s="3"/>
      <c r="ORR165" s="3"/>
      <c r="ORS165" s="3"/>
      <c r="ORT165" s="3"/>
      <c r="ORU165" s="3"/>
      <c r="ORV165" s="3"/>
      <c r="ORW165" s="3"/>
      <c r="ORX165" s="3"/>
      <c r="ORY165" s="3"/>
      <c r="ORZ165" s="3"/>
      <c r="OSA165" s="3"/>
      <c r="OSB165" s="3"/>
      <c r="OSC165" s="3"/>
      <c r="OSD165" s="3"/>
      <c r="OSE165" s="3"/>
      <c r="OSF165" s="3"/>
      <c r="OSG165" s="3"/>
      <c r="OSH165" s="3"/>
      <c r="OSI165" s="3"/>
      <c r="OSJ165" s="3"/>
      <c r="OSK165" s="3"/>
      <c r="OSL165" s="3"/>
      <c r="OSM165" s="3"/>
      <c r="OSN165" s="3"/>
      <c r="OSO165" s="3"/>
      <c r="OSP165" s="3"/>
      <c r="OSQ165" s="3"/>
      <c r="OSR165" s="3"/>
      <c r="OSS165" s="3"/>
      <c r="OST165" s="3"/>
      <c r="OSU165" s="3"/>
      <c r="OSV165" s="3"/>
      <c r="OSW165" s="3"/>
      <c r="OSX165" s="3"/>
      <c r="OSY165" s="3"/>
      <c r="OSZ165" s="3"/>
      <c r="OTA165" s="3"/>
      <c r="OTB165" s="3"/>
      <c r="OTC165" s="3"/>
      <c r="OTD165" s="3"/>
      <c r="OTE165" s="3"/>
      <c r="OTF165" s="3"/>
      <c r="OTG165" s="3"/>
      <c r="OTH165" s="3"/>
      <c r="OTI165" s="3"/>
      <c r="OTJ165" s="3"/>
      <c r="OTK165" s="3"/>
      <c r="OTL165" s="3"/>
      <c r="OTM165" s="3"/>
      <c r="OTN165" s="3"/>
      <c r="OTO165" s="3"/>
      <c r="OTP165" s="3"/>
      <c r="OTQ165" s="3"/>
      <c r="OTR165" s="3"/>
      <c r="OTS165" s="3"/>
      <c r="OTT165" s="3"/>
      <c r="OTU165" s="3"/>
      <c r="OTV165" s="3"/>
      <c r="OTW165" s="3"/>
      <c r="OTX165" s="3"/>
      <c r="OTY165" s="3"/>
      <c r="OTZ165" s="3"/>
      <c r="OUA165" s="3"/>
      <c r="OUB165" s="3"/>
      <c r="OUC165" s="3"/>
      <c r="OUD165" s="3"/>
      <c r="OUE165" s="3"/>
      <c r="OUF165" s="3"/>
      <c r="OUG165" s="3"/>
      <c r="OUH165" s="3"/>
      <c r="OUI165" s="3"/>
      <c r="OUJ165" s="3"/>
      <c r="OUK165" s="3"/>
      <c r="OUL165" s="3"/>
      <c r="OUM165" s="3"/>
      <c r="OUN165" s="3"/>
      <c r="OUO165" s="3"/>
      <c r="OUP165" s="3"/>
      <c r="OUQ165" s="3"/>
      <c r="OUR165" s="3"/>
      <c r="OUS165" s="3"/>
      <c r="OUT165" s="3"/>
      <c r="OUU165" s="3"/>
      <c r="OUV165" s="3"/>
      <c r="OUW165" s="3"/>
      <c r="OUX165" s="3"/>
      <c r="OUY165" s="3"/>
      <c r="OUZ165" s="3"/>
      <c r="OVA165" s="3"/>
      <c r="OVB165" s="3"/>
      <c r="OVC165" s="3"/>
      <c r="OVD165" s="3"/>
      <c r="OVE165" s="3"/>
      <c r="OVF165" s="3"/>
      <c r="OVG165" s="3"/>
      <c r="OVH165" s="3"/>
      <c r="OVI165" s="3"/>
      <c r="OVJ165" s="3"/>
      <c r="OVK165" s="3"/>
      <c r="OVL165" s="3"/>
      <c r="OVM165" s="3"/>
      <c r="OVN165" s="3"/>
      <c r="OVO165" s="3"/>
      <c r="OVP165" s="3"/>
      <c r="OVQ165" s="3"/>
      <c r="OVR165" s="3"/>
      <c r="OVS165" s="3"/>
      <c r="OVT165" s="3"/>
      <c r="OVU165" s="3"/>
      <c r="OVV165" s="3"/>
      <c r="OVW165" s="3"/>
      <c r="OVX165" s="3"/>
      <c r="OVY165" s="3"/>
      <c r="OVZ165" s="3"/>
      <c r="OWA165" s="3"/>
      <c r="OWB165" s="3"/>
      <c r="OWC165" s="3"/>
      <c r="OWD165" s="3"/>
      <c r="OWE165" s="3"/>
      <c r="OWF165" s="3"/>
      <c r="OWG165" s="3"/>
      <c r="OWH165" s="3"/>
      <c r="OWI165" s="3"/>
      <c r="OWJ165" s="3"/>
      <c r="OWK165" s="3"/>
      <c r="OWL165" s="3"/>
      <c r="OWM165" s="3"/>
      <c r="OWN165" s="3"/>
      <c r="OWO165" s="3"/>
      <c r="OWP165" s="3"/>
      <c r="OWQ165" s="3"/>
      <c r="OWR165" s="3"/>
      <c r="OWS165" s="3"/>
      <c r="OWT165" s="3"/>
      <c r="OWU165" s="3"/>
      <c r="OWV165" s="3"/>
      <c r="OWW165" s="3"/>
      <c r="OWX165" s="3"/>
      <c r="OWY165" s="3"/>
      <c r="OWZ165" s="3"/>
      <c r="OXA165" s="3"/>
      <c r="OXB165" s="3"/>
      <c r="OXC165" s="3"/>
      <c r="OXD165" s="3"/>
      <c r="OXE165" s="3"/>
      <c r="OXF165" s="3"/>
      <c r="OXG165" s="3"/>
      <c r="OXH165" s="3"/>
      <c r="OXI165" s="3"/>
      <c r="OXJ165" s="3"/>
      <c r="OXK165" s="3"/>
      <c r="OXL165" s="3"/>
      <c r="OXM165" s="3"/>
      <c r="OXN165" s="3"/>
      <c r="OXO165" s="3"/>
      <c r="OXP165" s="3"/>
      <c r="OXQ165" s="3"/>
      <c r="OXR165" s="3"/>
      <c r="OXS165" s="3"/>
      <c r="OXT165" s="3"/>
      <c r="OXU165" s="3"/>
      <c r="OXV165" s="3"/>
      <c r="OXW165" s="3"/>
      <c r="OXX165" s="3"/>
      <c r="OXY165" s="3"/>
      <c r="OXZ165" s="3"/>
      <c r="OYA165" s="3"/>
      <c r="OYB165" s="3"/>
      <c r="OYC165" s="3"/>
      <c r="OYD165" s="3"/>
      <c r="OYE165" s="3"/>
      <c r="OYF165" s="3"/>
      <c r="OYG165" s="3"/>
      <c r="OYH165" s="3"/>
      <c r="OYI165" s="3"/>
      <c r="OYJ165" s="3"/>
      <c r="OYK165" s="3"/>
      <c r="OYL165" s="3"/>
      <c r="OYM165" s="3"/>
      <c r="OYN165" s="3"/>
      <c r="OYO165" s="3"/>
      <c r="OYP165" s="3"/>
      <c r="OYQ165" s="3"/>
      <c r="OYR165" s="3"/>
      <c r="OYS165" s="3"/>
      <c r="OYT165" s="3"/>
      <c r="OYU165" s="3"/>
      <c r="OYV165" s="3"/>
      <c r="OYW165" s="3"/>
      <c r="OYX165" s="3"/>
      <c r="OYY165" s="3"/>
      <c r="OYZ165" s="3"/>
      <c r="OZA165" s="3"/>
      <c r="OZB165" s="3"/>
      <c r="OZC165" s="3"/>
      <c r="OZD165" s="3"/>
      <c r="OZE165" s="3"/>
      <c r="OZF165" s="3"/>
      <c r="OZG165" s="3"/>
      <c r="OZH165" s="3"/>
      <c r="OZI165" s="3"/>
      <c r="OZJ165" s="3"/>
      <c r="OZK165" s="3"/>
      <c r="OZL165" s="3"/>
      <c r="OZM165" s="3"/>
      <c r="OZN165" s="3"/>
      <c r="OZO165" s="3"/>
      <c r="OZP165" s="3"/>
      <c r="OZQ165" s="3"/>
      <c r="OZR165" s="3"/>
      <c r="OZS165" s="3"/>
      <c r="OZT165" s="3"/>
      <c r="OZU165" s="3"/>
      <c r="OZV165" s="3"/>
      <c r="OZW165" s="3"/>
      <c r="OZX165" s="3"/>
      <c r="OZY165" s="3"/>
      <c r="OZZ165" s="3"/>
      <c r="PAA165" s="3"/>
      <c r="PAB165" s="3"/>
      <c r="PAC165" s="3"/>
      <c r="PAD165" s="3"/>
      <c r="PAE165" s="3"/>
      <c r="PAF165" s="3"/>
      <c r="PAG165" s="3"/>
      <c r="PAH165" s="3"/>
      <c r="PAI165" s="3"/>
      <c r="PAJ165" s="3"/>
      <c r="PAK165" s="3"/>
      <c r="PAL165" s="3"/>
      <c r="PAM165" s="3"/>
      <c r="PAN165" s="3"/>
      <c r="PAO165" s="3"/>
      <c r="PAP165" s="3"/>
      <c r="PAQ165" s="3"/>
      <c r="PAR165" s="3"/>
      <c r="PAS165" s="3"/>
      <c r="PAT165" s="3"/>
      <c r="PAU165" s="3"/>
      <c r="PAV165" s="3"/>
      <c r="PAW165" s="3"/>
      <c r="PAX165" s="3"/>
      <c r="PAY165" s="3"/>
      <c r="PAZ165" s="3"/>
      <c r="PBA165" s="3"/>
      <c r="PBB165" s="3"/>
      <c r="PBC165" s="3"/>
      <c r="PBD165" s="3"/>
      <c r="PBE165" s="3"/>
      <c r="PBF165" s="3"/>
      <c r="PBG165" s="3"/>
      <c r="PBH165" s="3"/>
      <c r="PBI165" s="3"/>
      <c r="PBJ165" s="3"/>
      <c r="PBK165" s="3"/>
      <c r="PBL165" s="3"/>
      <c r="PBM165" s="3"/>
      <c r="PBN165" s="3"/>
      <c r="PBO165" s="3"/>
      <c r="PBP165" s="3"/>
      <c r="PBQ165" s="3"/>
      <c r="PBR165" s="3"/>
      <c r="PBS165" s="3"/>
      <c r="PBT165" s="3"/>
      <c r="PBU165" s="3"/>
      <c r="PBV165" s="3"/>
      <c r="PBW165" s="3"/>
      <c r="PBX165" s="3"/>
      <c r="PBY165" s="3"/>
      <c r="PBZ165" s="3"/>
      <c r="PCA165" s="3"/>
      <c r="PCB165" s="3"/>
      <c r="PCC165" s="3"/>
      <c r="PCD165" s="3"/>
      <c r="PCE165" s="3"/>
      <c r="PCF165" s="3"/>
      <c r="PCG165" s="3"/>
      <c r="PCH165" s="3"/>
      <c r="PCI165" s="3"/>
      <c r="PCJ165" s="3"/>
      <c r="PCK165" s="3"/>
      <c r="PCL165" s="3"/>
      <c r="PCM165" s="3"/>
      <c r="PCN165" s="3"/>
      <c r="PCO165" s="3"/>
      <c r="PCP165" s="3"/>
      <c r="PCQ165" s="3"/>
      <c r="PCR165" s="3"/>
      <c r="PCS165" s="3"/>
      <c r="PCT165" s="3"/>
      <c r="PCU165" s="3"/>
      <c r="PCV165" s="3"/>
      <c r="PCW165" s="3"/>
      <c r="PCX165" s="3"/>
      <c r="PCY165" s="3"/>
      <c r="PCZ165" s="3"/>
      <c r="PDA165" s="3"/>
      <c r="PDB165" s="3"/>
      <c r="PDC165" s="3"/>
      <c r="PDD165" s="3"/>
      <c r="PDE165" s="3"/>
      <c r="PDF165" s="3"/>
      <c r="PDG165" s="3"/>
      <c r="PDH165" s="3"/>
      <c r="PDI165" s="3"/>
      <c r="PDJ165" s="3"/>
      <c r="PDK165" s="3"/>
      <c r="PDL165" s="3"/>
      <c r="PDM165" s="3"/>
      <c r="PDN165" s="3"/>
      <c r="PDO165" s="3"/>
      <c r="PDP165" s="3"/>
      <c r="PDQ165" s="3"/>
      <c r="PDR165" s="3"/>
      <c r="PDS165" s="3"/>
      <c r="PDT165" s="3"/>
      <c r="PDU165" s="3"/>
      <c r="PDV165" s="3"/>
      <c r="PDW165" s="3"/>
      <c r="PDX165" s="3"/>
      <c r="PDY165" s="3"/>
      <c r="PDZ165" s="3"/>
      <c r="PEA165" s="3"/>
      <c r="PEB165" s="3"/>
      <c r="PEC165" s="3"/>
      <c r="PED165" s="3"/>
      <c r="PEE165" s="3"/>
      <c r="PEF165" s="3"/>
      <c r="PEG165" s="3"/>
      <c r="PEH165" s="3"/>
      <c r="PEI165" s="3"/>
      <c r="PEJ165" s="3"/>
      <c r="PEK165" s="3"/>
      <c r="PEL165" s="3"/>
      <c r="PEM165" s="3"/>
      <c r="PEN165" s="3"/>
      <c r="PEO165" s="3"/>
      <c r="PEP165" s="3"/>
      <c r="PEQ165" s="3"/>
      <c r="PER165" s="3"/>
      <c r="PES165" s="3"/>
      <c r="PET165" s="3"/>
      <c r="PEU165" s="3"/>
      <c r="PEV165" s="3"/>
      <c r="PEW165" s="3"/>
      <c r="PEX165" s="3"/>
      <c r="PEY165" s="3"/>
      <c r="PEZ165" s="3"/>
      <c r="PFA165" s="3"/>
      <c r="PFB165" s="3"/>
      <c r="PFC165" s="3"/>
      <c r="PFD165" s="3"/>
      <c r="PFE165" s="3"/>
      <c r="PFF165" s="3"/>
      <c r="PFG165" s="3"/>
      <c r="PFH165" s="3"/>
      <c r="PFI165" s="3"/>
      <c r="PFJ165" s="3"/>
      <c r="PFK165" s="3"/>
      <c r="PFL165" s="3"/>
      <c r="PFM165" s="3"/>
      <c r="PFN165" s="3"/>
      <c r="PFO165" s="3"/>
      <c r="PFP165" s="3"/>
      <c r="PFQ165" s="3"/>
      <c r="PFR165" s="3"/>
      <c r="PFS165" s="3"/>
      <c r="PFT165" s="3"/>
      <c r="PFU165" s="3"/>
      <c r="PFV165" s="3"/>
      <c r="PFW165" s="3"/>
      <c r="PFX165" s="3"/>
      <c r="PFY165" s="3"/>
      <c r="PFZ165" s="3"/>
      <c r="PGA165" s="3"/>
      <c r="PGB165" s="3"/>
      <c r="PGC165" s="3"/>
      <c r="PGD165" s="3"/>
      <c r="PGE165" s="3"/>
      <c r="PGF165" s="3"/>
      <c r="PGG165" s="3"/>
      <c r="PGH165" s="3"/>
      <c r="PGI165" s="3"/>
      <c r="PGJ165" s="3"/>
      <c r="PGK165" s="3"/>
      <c r="PGL165" s="3"/>
      <c r="PGM165" s="3"/>
      <c r="PGN165" s="3"/>
      <c r="PGO165" s="3"/>
      <c r="PGP165" s="3"/>
      <c r="PGQ165" s="3"/>
      <c r="PGR165" s="3"/>
      <c r="PGS165" s="3"/>
      <c r="PGT165" s="3"/>
      <c r="PGU165" s="3"/>
      <c r="PGV165" s="3"/>
      <c r="PGW165" s="3"/>
      <c r="PGX165" s="3"/>
      <c r="PGY165" s="3"/>
      <c r="PGZ165" s="3"/>
      <c r="PHA165" s="3"/>
      <c r="PHB165" s="3"/>
      <c r="PHC165" s="3"/>
      <c r="PHD165" s="3"/>
      <c r="PHE165" s="3"/>
      <c r="PHF165" s="3"/>
      <c r="PHG165" s="3"/>
      <c r="PHH165" s="3"/>
      <c r="PHI165" s="3"/>
      <c r="PHJ165" s="3"/>
      <c r="PHK165" s="3"/>
      <c r="PHL165" s="3"/>
      <c r="PHM165" s="3"/>
      <c r="PHN165" s="3"/>
      <c r="PHO165" s="3"/>
      <c r="PHP165" s="3"/>
      <c r="PHQ165" s="3"/>
      <c r="PHR165" s="3"/>
      <c r="PHS165" s="3"/>
      <c r="PHT165" s="3"/>
      <c r="PHU165" s="3"/>
      <c r="PHV165" s="3"/>
      <c r="PHW165" s="3"/>
      <c r="PHX165" s="3"/>
      <c r="PHY165" s="3"/>
      <c r="PHZ165" s="3"/>
      <c r="PIA165" s="3"/>
      <c r="PIB165" s="3"/>
      <c r="PIC165" s="3"/>
      <c r="PID165" s="3"/>
      <c r="PIE165" s="3"/>
      <c r="PIF165" s="3"/>
      <c r="PIG165" s="3"/>
      <c r="PIH165" s="3"/>
      <c r="PII165" s="3"/>
      <c r="PIJ165" s="3"/>
      <c r="PIK165" s="3"/>
      <c r="PIL165" s="3"/>
      <c r="PIM165" s="3"/>
      <c r="PIN165" s="3"/>
      <c r="PIO165" s="3"/>
      <c r="PIP165" s="3"/>
      <c r="PIQ165" s="3"/>
      <c r="PIR165" s="3"/>
      <c r="PIS165" s="3"/>
      <c r="PIT165" s="3"/>
      <c r="PIU165" s="3"/>
      <c r="PIV165" s="3"/>
      <c r="PIW165" s="3"/>
      <c r="PIX165" s="3"/>
      <c r="PIY165" s="3"/>
      <c r="PIZ165" s="3"/>
      <c r="PJA165" s="3"/>
      <c r="PJB165" s="3"/>
      <c r="PJC165" s="3"/>
      <c r="PJD165" s="3"/>
      <c r="PJE165" s="3"/>
      <c r="PJF165" s="3"/>
      <c r="PJG165" s="3"/>
      <c r="PJH165" s="3"/>
      <c r="PJI165" s="3"/>
      <c r="PJJ165" s="3"/>
      <c r="PJK165" s="3"/>
      <c r="PJL165" s="3"/>
      <c r="PJM165" s="3"/>
      <c r="PJN165" s="3"/>
      <c r="PJO165" s="3"/>
      <c r="PJP165" s="3"/>
      <c r="PJQ165" s="3"/>
      <c r="PJR165" s="3"/>
      <c r="PJS165" s="3"/>
      <c r="PJT165" s="3"/>
      <c r="PJU165" s="3"/>
      <c r="PJV165" s="3"/>
      <c r="PJW165" s="3"/>
      <c r="PJX165" s="3"/>
      <c r="PJY165" s="3"/>
      <c r="PJZ165" s="3"/>
      <c r="PKA165" s="3"/>
      <c r="PKB165" s="3"/>
      <c r="PKC165" s="3"/>
      <c r="PKD165" s="3"/>
      <c r="PKE165" s="3"/>
      <c r="PKF165" s="3"/>
      <c r="PKG165" s="3"/>
      <c r="PKH165" s="3"/>
      <c r="PKI165" s="3"/>
      <c r="PKJ165" s="3"/>
      <c r="PKK165" s="3"/>
      <c r="PKL165" s="3"/>
      <c r="PKM165" s="3"/>
      <c r="PKN165" s="3"/>
      <c r="PKO165" s="3"/>
      <c r="PKP165" s="3"/>
      <c r="PKQ165" s="3"/>
      <c r="PKR165" s="3"/>
      <c r="PKS165" s="3"/>
      <c r="PKT165" s="3"/>
      <c r="PKU165" s="3"/>
      <c r="PKV165" s="3"/>
      <c r="PKW165" s="3"/>
      <c r="PKX165" s="3"/>
      <c r="PKY165" s="3"/>
      <c r="PKZ165" s="3"/>
      <c r="PLA165" s="3"/>
      <c r="PLB165" s="3"/>
      <c r="PLC165" s="3"/>
      <c r="PLD165" s="3"/>
      <c r="PLE165" s="3"/>
      <c r="PLF165" s="3"/>
      <c r="PLG165" s="3"/>
      <c r="PLH165" s="3"/>
      <c r="PLI165" s="3"/>
      <c r="PLJ165" s="3"/>
      <c r="PLK165" s="3"/>
      <c r="PLL165" s="3"/>
      <c r="PLM165" s="3"/>
      <c r="PLN165" s="3"/>
      <c r="PLO165" s="3"/>
      <c r="PLP165" s="3"/>
      <c r="PLQ165" s="3"/>
      <c r="PLR165" s="3"/>
      <c r="PLS165" s="3"/>
      <c r="PLT165" s="3"/>
      <c r="PLU165" s="3"/>
      <c r="PLV165" s="3"/>
      <c r="PLW165" s="3"/>
      <c r="PLX165" s="3"/>
      <c r="PLY165" s="3"/>
      <c r="PLZ165" s="3"/>
      <c r="PMA165" s="3"/>
      <c r="PMB165" s="3"/>
      <c r="PMC165" s="3"/>
      <c r="PMD165" s="3"/>
      <c r="PME165" s="3"/>
      <c r="PMF165" s="3"/>
      <c r="PMG165" s="3"/>
      <c r="PMH165" s="3"/>
      <c r="PMI165" s="3"/>
      <c r="PMJ165" s="3"/>
      <c r="PMK165" s="3"/>
      <c r="PML165" s="3"/>
      <c r="PMM165" s="3"/>
      <c r="PMN165" s="3"/>
      <c r="PMO165" s="3"/>
      <c r="PMP165" s="3"/>
      <c r="PMQ165" s="3"/>
      <c r="PMR165" s="3"/>
      <c r="PMS165" s="3"/>
      <c r="PMT165" s="3"/>
      <c r="PMU165" s="3"/>
      <c r="PMV165" s="3"/>
      <c r="PMW165" s="3"/>
      <c r="PMX165" s="3"/>
      <c r="PMY165" s="3"/>
      <c r="PMZ165" s="3"/>
      <c r="PNA165" s="3"/>
      <c r="PNB165" s="3"/>
      <c r="PNC165" s="3"/>
      <c r="PND165" s="3"/>
      <c r="PNE165" s="3"/>
      <c r="PNF165" s="3"/>
      <c r="PNG165" s="3"/>
      <c r="PNH165" s="3"/>
      <c r="PNI165" s="3"/>
      <c r="PNJ165" s="3"/>
      <c r="PNK165" s="3"/>
      <c r="PNL165" s="3"/>
      <c r="PNM165" s="3"/>
      <c r="PNN165" s="3"/>
      <c r="PNO165" s="3"/>
      <c r="PNP165" s="3"/>
      <c r="PNQ165" s="3"/>
      <c r="PNR165" s="3"/>
      <c r="PNS165" s="3"/>
      <c r="PNT165" s="3"/>
      <c r="PNU165" s="3"/>
      <c r="PNV165" s="3"/>
      <c r="PNW165" s="3"/>
      <c r="PNX165" s="3"/>
      <c r="PNY165" s="3"/>
      <c r="PNZ165" s="3"/>
      <c r="POA165" s="3"/>
      <c r="POB165" s="3"/>
      <c r="POC165" s="3"/>
      <c r="POD165" s="3"/>
      <c r="POE165" s="3"/>
      <c r="POF165" s="3"/>
      <c r="POG165" s="3"/>
      <c r="POH165" s="3"/>
      <c r="POI165" s="3"/>
      <c r="POJ165" s="3"/>
      <c r="POK165" s="3"/>
      <c r="POL165" s="3"/>
      <c r="POM165" s="3"/>
      <c r="PON165" s="3"/>
      <c r="POO165" s="3"/>
      <c r="POP165" s="3"/>
      <c r="POQ165" s="3"/>
      <c r="POR165" s="3"/>
      <c r="POS165" s="3"/>
      <c r="POT165" s="3"/>
      <c r="POU165" s="3"/>
      <c r="POV165" s="3"/>
      <c r="POW165" s="3"/>
      <c r="POX165" s="3"/>
      <c r="POY165" s="3"/>
      <c r="POZ165" s="3"/>
      <c r="PPA165" s="3"/>
      <c r="PPB165" s="3"/>
      <c r="PPC165" s="3"/>
      <c r="PPD165" s="3"/>
      <c r="PPE165" s="3"/>
      <c r="PPF165" s="3"/>
      <c r="PPG165" s="3"/>
      <c r="PPH165" s="3"/>
      <c r="PPI165" s="3"/>
      <c r="PPJ165" s="3"/>
      <c r="PPK165" s="3"/>
      <c r="PPL165" s="3"/>
      <c r="PPM165" s="3"/>
      <c r="PPN165" s="3"/>
      <c r="PPO165" s="3"/>
      <c r="PPP165" s="3"/>
      <c r="PPQ165" s="3"/>
      <c r="PPR165" s="3"/>
      <c r="PPS165" s="3"/>
      <c r="PPT165" s="3"/>
      <c r="PPU165" s="3"/>
      <c r="PPV165" s="3"/>
      <c r="PPW165" s="3"/>
      <c r="PPX165" s="3"/>
      <c r="PPY165" s="3"/>
      <c r="PPZ165" s="3"/>
      <c r="PQA165" s="3"/>
      <c r="PQB165" s="3"/>
      <c r="PQC165" s="3"/>
      <c r="PQD165" s="3"/>
      <c r="PQE165" s="3"/>
      <c r="PQF165" s="3"/>
      <c r="PQG165" s="3"/>
      <c r="PQH165" s="3"/>
      <c r="PQI165" s="3"/>
      <c r="PQJ165" s="3"/>
      <c r="PQK165" s="3"/>
      <c r="PQL165" s="3"/>
      <c r="PQM165" s="3"/>
      <c r="PQN165" s="3"/>
      <c r="PQO165" s="3"/>
      <c r="PQP165" s="3"/>
      <c r="PQQ165" s="3"/>
      <c r="PQR165" s="3"/>
      <c r="PQS165" s="3"/>
      <c r="PQT165" s="3"/>
      <c r="PQU165" s="3"/>
      <c r="PQV165" s="3"/>
      <c r="PQW165" s="3"/>
      <c r="PQX165" s="3"/>
      <c r="PQY165" s="3"/>
      <c r="PQZ165" s="3"/>
      <c r="PRA165" s="3"/>
      <c r="PRB165" s="3"/>
      <c r="PRC165" s="3"/>
      <c r="PRD165" s="3"/>
      <c r="PRE165" s="3"/>
      <c r="PRF165" s="3"/>
      <c r="PRG165" s="3"/>
      <c r="PRH165" s="3"/>
      <c r="PRI165" s="3"/>
      <c r="PRJ165" s="3"/>
      <c r="PRK165" s="3"/>
      <c r="PRL165" s="3"/>
      <c r="PRM165" s="3"/>
      <c r="PRN165" s="3"/>
      <c r="PRO165" s="3"/>
      <c r="PRP165" s="3"/>
      <c r="PRQ165" s="3"/>
      <c r="PRR165" s="3"/>
      <c r="PRS165" s="3"/>
      <c r="PRT165" s="3"/>
      <c r="PRU165" s="3"/>
      <c r="PRV165" s="3"/>
      <c r="PRW165" s="3"/>
      <c r="PRX165" s="3"/>
      <c r="PRY165" s="3"/>
      <c r="PRZ165" s="3"/>
      <c r="PSA165" s="3"/>
      <c r="PSB165" s="3"/>
      <c r="PSC165" s="3"/>
      <c r="PSD165" s="3"/>
      <c r="PSE165" s="3"/>
      <c r="PSF165" s="3"/>
      <c r="PSG165" s="3"/>
      <c r="PSH165" s="3"/>
      <c r="PSI165" s="3"/>
      <c r="PSJ165" s="3"/>
      <c r="PSK165" s="3"/>
      <c r="PSL165" s="3"/>
      <c r="PSM165" s="3"/>
      <c r="PSN165" s="3"/>
      <c r="PSO165" s="3"/>
      <c r="PSP165" s="3"/>
      <c r="PSQ165" s="3"/>
      <c r="PSR165" s="3"/>
      <c r="PSS165" s="3"/>
      <c r="PST165" s="3"/>
      <c r="PSU165" s="3"/>
      <c r="PSV165" s="3"/>
      <c r="PSW165" s="3"/>
      <c r="PSX165" s="3"/>
      <c r="PSY165" s="3"/>
      <c r="PSZ165" s="3"/>
      <c r="PTA165" s="3"/>
      <c r="PTB165" s="3"/>
      <c r="PTC165" s="3"/>
      <c r="PTD165" s="3"/>
      <c r="PTE165" s="3"/>
      <c r="PTF165" s="3"/>
      <c r="PTG165" s="3"/>
      <c r="PTH165" s="3"/>
      <c r="PTI165" s="3"/>
      <c r="PTJ165" s="3"/>
      <c r="PTK165" s="3"/>
      <c r="PTL165" s="3"/>
      <c r="PTM165" s="3"/>
      <c r="PTN165" s="3"/>
      <c r="PTO165" s="3"/>
      <c r="PTP165" s="3"/>
      <c r="PTQ165" s="3"/>
      <c r="PTR165" s="3"/>
      <c r="PTS165" s="3"/>
      <c r="PTT165" s="3"/>
      <c r="PTU165" s="3"/>
      <c r="PTV165" s="3"/>
      <c r="PTW165" s="3"/>
      <c r="PTX165" s="3"/>
      <c r="PTY165" s="3"/>
      <c r="PTZ165" s="3"/>
      <c r="PUA165" s="3"/>
      <c r="PUB165" s="3"/>
      <c r="PUC165" s="3"/>
      <c r="PUD165" s="3"/>
      <c r="PUE165" s="3"/>
      <c r="PUF165" s="3"/>
      <c r="PUG165" s="3"/>
      <c r="PUH165" s="3"/>
      <c r="PUI165" s="3"/>
      <c r="PUJ165" s="3"/>
      <c r="PUK165" s="3"/>
      <c r="PUL165" s="3"/>
      <c r="PUM165" s="3"/>
      <c r="PUN165" s="3"/>
      <c r="PUO165" s="3"/>
      <c r="PUP165" s="3"/>
      <c r="PUQ165" s="3"/>
      <c r="PUR165" s="3"/>
      <c r="PUS165" s="3"/>
      <c r="PUT165" s="3"/>
      <c r="PUU165" s="3"/>
      <c r="PUV165" s="3"/>
      <c r="PUW165" s="3"/>
      <c r="PUX165" s="3"/>
      <c r="PUY165" s="3"/>
      <c r="PUZ165" s="3"/>
      <c r="PVA165" s="3"/>
      <c r="PVB165" s="3"/>
      <c r="PVC165" s="3"/>
      <c r="PVD165" s="3"/>
      <c r="PVE165" s="3"/>
      <c r="PVF165" s="3"/>
      <c r="PVG165" s="3"/>
      <c r="PVH165" s="3"/>
      <c r="PVI165" s="3"/>
      <c r="PVJ165" s="3"/>
      <c r="PVK165" s="3"/>
      <c r="PVL165" s="3"/>
      <c r="PVM165" s="3"/>
      <c r="PVN165" s="3"/>
      <c r="PVO165" s="3"/>
      <c r="PVP165" s="3"/>
      <c r="PVQ165" s="3"/>
      <c r="PVR165" s="3"/>
      <c r="PVS165" s="3"/>
      <c r="PVT165" s="3"/>
      <c r="PVU165" s="3"/>
      <c r="PVV165" s="3"/>
      <c r="PVW165" s="3"/>
      <c r="PVX165" s="3"/>
      <c r="PVY165" s="3"/>
      <c r="PVZ165" s="3"/>
      <c r="PWA165" s="3"/>
      <c r="PWB165" s="3"/>
      <c r="PWC165" s="3"/>
      <c r="PWD165" s="3"/>
      <c r="PWE165" s="3"/>
      <c r="PWF165" s="3"/>
      <c r="PWG165" s="3"/>
      <c r="PWH165" s="3"/>
      <c r="PWI165" s="3"/>
      <c r="PWJ165" s="3"/>
      <c r="PWK165" s="3"/>
      <c r="PWL165" s="3"/>
      <c r="PWM165" s="3"/>
      <c r="PWN165" s="3"/>
      <c r="PWO165" s="3"/>
      <c r="PWP165" s="3"/>
      <c r="PWQ165" s="3"/>
      <c r="PWR165" s="3"/>
      <c r="PWS165" s="3"/>
      <c r="PWT165" s="3"/>
      <c r="PWU165" s="3"/>
      <c r="PWV165" s="3"/>
      <c r="PWW165" s="3"/>
      <c r="PWX165" s="3"/>
      <c r="PWY165" s="3"/>
      <c r="PWZ165" s="3"/>
      <c r="PXA165" s="3"/>
      <c r="PXB165" s="3"/>
      <c r="PXC165" s="3"/>
      <c r="PXD165" s="3"/>
      <c r="PXE165" s="3"/>
      <c r="PXF165" s="3"/>
      <c r="PXG165" s="3"/>
      <c r="PXH165" s="3"/>
      <c r="PXI165" s="3"/>
      <c r="PXJ165" s="3"/>
      <c r="PXK165" s="3"/>
      <c r="PXL165" s="3"/>
      <c r="PXM165" s="3"/>
      <c r="PXN165" s="3"/>
      <c r="PXO165" s="3"/>
      <c r="PXP165" s="3"/>
      <c r="PXQ165" s="3"/>
      <c r="PXR165" s="3"/>
      <c r="PXS165" s="3"/>
      <c r="PXT165" s="3"/>
      <c r="PXU165" s="3"/>
      <c r="PXV165" s="3"/>
      <c r="PXW165" s="3"/>
      <c r="PXX165" s="3"/>
      <c r="PXY165" s="3"/>
      <c r="PXZ165" s="3"/>
      <c r="PYA165" s="3"/>
      <c r="PYB165" s="3"/>
      <c r="PYC165" s="3"/>
      <c r="PYD165" s="3"/>
      <c r="PYE165" s="3"/>
      <c r="PYF165" s="3"/>
      <c r="PYG165" s="3"/>
      <c r="PYH165" s="3"/>
      <c r="PYI165" s="3"/>
      <c r="PYJ165" s="3"/>
      <c r="PYK165" s="3"/>
      <c r="PYL165" s="3"/>
      <c r="PYM165" s="3"/>
      <c r="PYN165" s="3"/>
      <c r="PYO165" s="3"/>
      <c r="PYP165" s="3"/>
      <c r="PYQ165" s="3"/>
      <c r="PYR165" s="3"/>
      <c r="PYS165" s="3"/>
      <c r="PYT165" s="3"/>
      <c r="PYU165" s="3"/>
      <c r="PYV165" s="3"/>
      <c r="PYW165" s="3"/>
      <c r="PYX165" s="3"/>
      <c r="PYY165" s="3"/>
      <c r="PYZ165" s="3"/>
      <c r="PZA165" s="3"/>
      <c r="PZB165" s="3"/>
      <c r="PZC165" s="3"/>
      <c r="PZD165" s="3"/>
      <c r="PZE165" s="3"/>
      <c r="PZF165" s="3"/>
      <c r="PZG165" s="3"/>
      <c r="PZH165" s="3"/>
      <c r="PZI165" s="3"/>
      <c r="PZJ165" s="3"/>
      <c r="PZK165" s="3"/>
      <c r="PZL165" s="3"/>
      <c r="PZM165" s="3"/>
      <c r="PZN165" s="3"/>
      <c r="PZO165" s="3"/>
      <c r="PZP165" s="3"/>
      <c r="PZQ165" s="3"/>
      <c r="PZR165" s="3"/>
      <c r="PZS165" s="3"/>
      <c r="PZT165" s="3"/>
      <c r="PZU165" s="3"/>
      <c r="PZV165" s="3"/>
      <c r="PZW165" s="3"/>
      <c r="PZX165" s="3"/>
      <c r="PZY165" s="3"/>
      <c r="PZZ165" s="3"/>
      <c r="QAA165" s="3"/>
      <c r="QAB165" s="3"/>
      <c r="QAC165" s="3"/>
      <c r="QAD165" s="3"/>
      <c r="QAE165" s="3"/>
      <c r="QAF165" s="3"/>
      <c r="QAG165" s="3"/>
      <c r="QAH165" s="3"/>
      <c r="QAI165" s="3"/>
      <c r="QAJ165" s="3"/>
      <c r="QAK165" s="3"/>
      <c r="QAL165" s="3"/>
      <c r="QAM165" s="3"/>
      <c r="QAN165" s="3"/>
      <c r="QAO165" s="3"/>
      <c r="QAP165" s="3"/>
      <c r="QAQ165" s="3"/>
      <c r="QAR165" s="3"/>
      <c r="QAS165" s="3"/>
      <c r="QAT165" s="3"/>
      <c r="QAU165" s="3"/>
      <c r="QAV165" s="3"/>
      <c r="QAW165" s="3"/>
      <c r="QAX165" s="3"/>
      <c r="QAY165" s="3"/>
      <c r="QAZ165" s="3"/>
      <c r="QBA165" s="3"/>
      <c r="QBB165" s="3"/>
      <c r="QBC165" s="3"/>
      <c r="QBD165" s="3"/>
      <c r="QBE165" s="3"/>
      <c r="QBF165" s="3"/>
      <c r="QBG165" s="3"/>
      <c r="QBH165" s="3"/>
      <c r="QBI165" s="3"/>
      <c r="QBJ165" s="3"/>
      <c r="QBK165" s="3"/>
      <c r="QBL165" s="3"/>
      <c r="QBM165" s="3"/>
      <c r="QBN165" s="3"/>
      <c r="QBO165" s="3"/>
      <c r="QBP165" s="3"/>
      <c r="QBQ165" s="3"/>
      <c r="QBR165" s="3"/>
      <c r="QBS165" s="3"/>
      <c r="QBT165" s="3"/>
      <c r="QBU165" s="3"/>
      <c r="QBV165" s="3"/>
      <c r="QBW165" s="3"/>
      <c r="QBX165" s="3"/>
      <c r="QBY165" s="3"/>
      <c r="QBZ165" s="3"/>
      <c r="QCA165" s="3"/>
      <c r="QCB165" s="3"/>
      <c r="QCC165" s="3"/>
      <c r="QCD165" s="3"/>
      <c r="QCE165" s="3"/>
      <c r="QCF165" s="3"/>
      <c r="QCG165" s="3"/>
      <c r="QCH165" s="3"/>
      <c r="QCI165" s="3"/>
      <c r="QCJ165" s="3"/>
      <c r="QCK165" s="3"/>
      <c r="QCL165" s="3"/>
      <c r="QCM165" s="3"/>
      <c r="QCN165" s="3"/>
      <c r="QCO165" s="3"/>
      <c r="QCP165" s="3"/>
      <c r="QCQ165" s="3"/>
      <c r="QCR165" s="3"/>
      <c r="QCS165" s="3"/>
      <c r="QCT165" s="3"/>
      <c r="QCU165" s="3"/>
      <c r="QCV165" s="3"/>
      <c r="QCW165" s="3"/>
      <c r="QCX165" s="3"/>
      <c r="QCY165" s="3"/>
      <c r="QCZ165" s="3"/>
      <c r="QDA165" s="3"/>
      <c r="QDB165" s="3"/>
      <c r="QDC165" s="3"/>
      <c r="QDD165" s="3"/>
      <c r="QDE165" s="3"/>
      <c r="QDF165" s="3"/>
      <c r="QDG165" s="3"/>
      <c r="QDH165" s="3"/>
      <c r="QDI165" s="3"/>
      <c r="QDJ165" s="3"/>
      <c r="QDK165" s="3"/>
      <c r="QDL165" s="3"/>
      <c r="QDM165" s="3"/>
      <c r="QDN165" s="3"/>
      <c r="QDO165" s="3"/>
      <c r="QDP165" s="3"/>
      <c r="QDQ165" s="3"/>
      <c r="QDR165" s="3"/>
      <c r="QDS165" s="3"/>
      <c r="QDT165" s="3"/>
      <c r="QDU165" s="3"/>
      <c r="QDV165" s="3"/>
      <c r="QDW165" s="3"/>
      <c r="QDX165" s="3"/>
      <c r="QDY165" s="3"/>
      <c r="QDZ165" s="3"/>
      <c r="QEA165" s="3"/>
      <c r="QEB165" s="3"/>
      <c r="QEC165" s="3"/>
      <c r="QED165" s="3"/>
      <c r="QEE165" s="3"/>
      <c r="QEF165" s="3"/>
      <c r="QEG165" s="3"/>
      <c r="QEH165" s="3"/>
      <c r="QEI165" s="3"/>
      <c r="QEJ165" s="3"/>
      <c r="QEK165" s="3"/>
      <c r="QEL165" s="3"/>
      <c r="QEM165" s="3"/>
      <c r="QEN165" s="3"/>
      <c r="QEO165" s="3"/>
      <c r="QEP165" s="3"/>
      <c r="QEQ165" s="3"/>
      <c r="QER165" s="3"/>
      <c r="QES165" s="3"/>
      <c r="QET165" s="3"/>
      <c r="QEU165" s="3"/>
      <c r="QEV165" s="3"/>
      <c r="QEW165" s="3"/>
      <c r="QEX165" s="3"/>
      <c r="QEY165" s="3"/>
      <c r="QEZ165" s="3"/>
      <c r="QFA165" s="3"/>
      <c r="QFB165" s="3"/>
      <c r="QFC165" s="3"/>
      <c r="QFD165" s="3"/>
      <c r="QFE165" s="3"/>
      <c r="QFF165" s="3"/>
      <c r="QFG165" s="3"/>
      <c r="QFH165" s="3"/>
      <c r="QFI165" s="3"/>
      <c r="QFJ165" s="3"/>
      <c r="QFK165" s="3"/>
      <c r="QFL165" s="3"/>
      <c r="QFM165" s="3"/>
      <c r="QFN165" s="3"/>
      <c r="QFO165" s="3"/>
      <c r="QFP165" s="3"/>
      <c r="QFQ165" s="3"/>
      <c r="QFR165" s="3"/>
      <c r="QFS165" s="3"/>
      <c r="QFT165" s="3"/>
      <c r="QFU165" s="3"/>
      <c r="QFV165" s="3"/>
      <c r="QFW165" s="3"/>
      <c r="QFX165" s="3"/>
      <c r="QFY165" s="3"/>
      <c r="QFZ165" s="3"/>
      <c r="QGA165" s="3"/>
      <c r="QGB165" s="3"/>
      <c r="QGC165" s="3"/>
      <c r="QGD165" s="3"/>
      <c r="QGE165" s="3"/>
      <c r="QGF165" s="3"/>
      <c r="QGG165" s="3"/>
      <c r="QGH165" s="3"/>
      <c r="QGI165" s="3"/>
      <c r="QGJ165" s="3"/>
      <c r="QGK165" s="3"/>
      <c r="QGL165" s="3"/>
      <c r="QGM165" s="3"/>
      <c r="QGN165" s="3"/>
      <c r="QGO165" s="3"/>
      <c r="QGP165" s="3"/>
      <c r="QGQ165" s="3"/>
      <c r="QGR165" s="3"/>
      <c r="QGS165" s="3"/>
      <c r="QGT165" s="3"/>
      <c r="QGU165" s="3"/>
      <c r="QGV165" s="3"/>
      <c r="QGW165" s="3"/>
      <c r="QGX165" s="3"/>
      <c r="QGY165" s="3"/>
      <c r="QGZ165" s="3"/>
      <c r="QHA165" s="3"/>
      <c r="QHB165" s="3"/>
      <c r="QHC165" s="3"/>
      <c r="QHD165" s="3"/>
      <c r="QHE165" s="3"/>
      <c r="QHF165" s="3"/>
      <c r="QHG165" s="3"/>
      <c r="QHH165" s="3"/>
      <c r="QHI165" s="3"/>
      <c r="QHJ165" s="3"/>
      <c r="QHK165" s="3"/>
      <c r="QHL165" s="3"/>
      <c r="QHM165" s="3"/>
      <c r="QHN165" s="3"/>
      <c r="QHO165" s="3"/>
      <c r="QHP165" s="3"/>
      <c r="QHQ165" s="3"/>
      <c r="QHR165" s="3"/>
      <c r="QHS165" s="3"/>
      <c r="QHT165" s="3"/>
      <c r="QHU165" s="3"/>
      <c r="QHV165" s="3"/>
      <c r="QHW165" s="3"/>
      <c r="QHX165" s="3"/>
      <c r="QHY165" s="3"/>
      <c r="QHZ165" s="3"/>
      <c r="QIA165" s="3"/>
      <c r="QIB165" s="3"/>
      <c r="QIC165" s="3"/>
      <c r="QID165" s="3"/>
      <c r="QIE165" s="3"/>
      <c r="QIF165" s="3"/>
      <c r="QIG165" s="3"/>
      <c r="QIH165" s="3"/>
      <c r="QII165" s="3"/>
      <c r="QIJ165" s="3"/>
      <c r="QIK165" s="3"/>
      <c r="QIL165" s="3"/>
      <c r="QIM165" s="3"/>
      <c r="QIN165" s="3"/>
      <c r="QIO165" s="3"/>
      <c r="QIP165" s="3"/>
      <c r="QIQ165" s="3"/>
      <c r="QIR165" s="3"/>
      <c r="QIS165" s="3"/>
      <c r="QIT165" s="3"/>
      <c r="QIU165" s="3"/>
      <c r="QIV165" s="3"/>
      <c r="QIW165" s="3"/>
      <c r="QIX165" s="3"/>
      <c r="QIY165" s="3"/>
      <c r="QIZ165" s="3"/>
      <c r="QJA165" s="3"/>
      <c r="QJB165" s="3"/>
      <c r="QJC165" s="3"/>
      <c r="QJD165" s="3"/>
      <c r="QJE165" s="3"/>
      <c r="QJF165" s="3"/>
      <c r="QJG165" s="3"/>
      <c r="QJH165" s="3"/>
      <c r="QJI165" s="3"/>
      <c r="QJJ165" s="3"/>
      <c r="QJK165" s="3"/>
      <c r="QJL165" s="3"/>
      <c r="QJM165" s="3"/>
      <c r="QJN165" s="3"/>
      <c r="QJO165" s="3"/>
      <c r="QJP165" s="3"/>
      <c r="QJQ165" s="3"/>
      <c r="QJR165" s="3"/>
      <c r="QJS165" s="3"/>
      <c r="QJT165" s="3"/>
      <c r="QJU165" s="3"/>
      <c r="QJV165" s="3"/>
      <c r="QJW165" s="3"/>
      <c r="QJX165" s="3"/>
      <c r="QJY165" s="3"/>
      <c r="QJZ165" s="3"/>
      <c r="QKA165" s="3"/>
      <c r="QKB165" s="3"/>
      <c r="QKC165" s="3"/>
      <c r="QKD165" s="3"/>
      <c r="QKE165" s="3"/>
      <c r="QKF165" s="3"/>
      <c r="QKG165" s="3"/>
      <c r="QKH165" s="3"/>
      <c r="QKI165" s="3"/>
      <c r="QKJ165" s="3"/>
      <c r="QKK165" s="3"/>
      <c r="QKL165" s="3"/>
      <c r="QKM165" s="3"/>
      <c r="QKN165" s="3"/>
      <c r="QKO165" s="3"/>
      <c r="QKP165" s="3"/>
      <c r="QKQ165" s="3"/>
      <c r="QKR165" s="3"/>
      <c r="QKS165" s="3"/>
      <c r="QKT165" s="3"/>
      <c r="QKU165" s="3"/>
      <c r="QKV165" s="3"/>
      <c r="QKW165" s="3"/>
      <c r="QKX165" s="3"/>
      <c r="QKY165" s="3"/>
      <c r="QKZ165" s="3"/>
      <c r="QLA165" s="3"/>
      <c r="QLB165" s="3"/>
      <c r="QLC165" s="3"/>
      <c r="QLD165" s="3"/>
      <c r="QLE165" s="3"/>
      <c r="QLF165" s="3"/>
      <c r="QLG165" s="3"/>
      <c r="QLH165" s="3"/>
      <c r="QLI165" s="3"/>
      <c r="QLJ165" s="3"/>
      <c r="QLK165" s="3"/>
      <c r="QLL165" s="3"/>
      <c r="QLM165" s="3"/>
      <c r="QLN165" s="3"/>
      <c r="QLO165" s="3"/>
      <c r="QLP165" s="3"/>
      <c r="QLQ165" s="3"/>
      <c r="QLR165" s="3"/>
      <c r="QLS165" s="3"/>
      <c r="QLT165" s="3"/>
      <c r="QLU165" s="3"/>
      <c r="QLV165" s="3"/>
      <c r="QLW165" s="3"/>
      <c r="QLX165" s="3"/>
      <c r="QLY165" s="3"/>
      <c r="QLZ165" s="3"/>
      <c r="QMA165" s="3"/>
      <c r="QMB165" s="3"/>
      <c r="QMC165" s="3"/>
      <c r="QMD165" s="3"/>
      <c r="QME165" s="3"/>
      <c r="QMF165" s="3"/>
      <c r="QMG165" s="3"/>
      <c r="QMH165" s="3"/>
      <c r="QMI165" s="3"/>
      <c r="QMJ165" s="3"/>
      <c r="QMK165" s="3"/>
      <c r="QML165" s="3"/>
      <c r="QMM165" s="3"/>
      <c r="QMN165" s="3"/>
      <c r="QMO165" s="3"/>
      <c r="QMP165" s="3"/>
      <c r="QMQ165" s="3"/>
      <c r="QMR165" s="3"/>
      <c r="QMS165" s="3"/>
      <c r="QMT165" s="3"/>
      <c r="QMU165" s="3"/>
      <c r="QMV165" s="3"/>
      <c r="QMW165" s="3"/>
      <c r="QMX165" s="3"/>
      <c r="QMY165" s="3"/>
      <c r="QMZ165" s="3"/>
      <c r="QNA165" s="3"/>
      <c r="QNB165" s="3"/>
      <c r="QNC165" s="3"/>
      <c r="QND165" s="3"/>
      <c r="QNE165" s="3"/>
      <c r="QNF165" s="3"/>
      <c r="QNG165" s="3"/>
      <c r="QNH165" s="3"/>
      <c r="QNI165" s="3"/>
      <c r="QNJ165" s="3"/>
      <c r="QNK165" s="3"/>
      <c r="QNL165" s="3"/>
      <c r="QNM165" s="3"/>
      <c r="QNN165" s="3"/>
      <c r="QNO165" s="3"/>
      <c r="QNP165" s="3"/>
      <c r="QNQ165" s="3"/>
      <c r="QNR165" s="3"/>
      <c r="QNS165" s="3"/>
      <c r="QNT165" s="3"/>
      <c r="QNU165" s="3"/>
      <c r="QNV165" s="3"/>
      <c r="QNW165" s="3"/>
      <c r="QNX165" s="3"/>
      <c r="QNY165" s="3"/>
      <c r="QNZ165" s="3"/>
      <c r="QOA165" s="3"/>
      <c r="QOB165" s="3"/>
      <c r="QOC165" s="3"/>
      <c r="QOD165" s="3"/>
      <c r="QOE165" s="3"/>
      <c r="QOF165" s="3"/>
      <c r="QOG165" s="3"/>
      <c r="QOH165" s="3"/>
      <c r="QOI165" s="3"/>
      <c r="QOJ165" s="3"/>
      <c r="QOK165" s="3"/>
      <c r="QOL165" s="3"/>
      <c r="QOM165" s="3"/>
      <c r="QON165" s="3"/>
      <c r="QOO165" s="3"/>
      <c r="QOP165" s="3"/>
      <c r="QOQ165" s="3"/>
      <c r="QOR165" s="3"/>
      <c r="QOS165" s="3"/>
      <c r="QOT165" s="3"/>
      <c r="QOU165" s="3"/>
      <c r="QOV165" s="3"/>
      <c r="QOW165" s="3"/>
      <c r="QOX165" s="3"/>
      <c r="QOY165" s="3"/>
      <c r="QOZ165" s="3"/>
      <c r="QPA165" s="3"/>
      <c r="QPB165" s="3"/>
      <c r="QPC165" s="3"/>
      <c r="QPD165" s="3"/>
      <c r="QPE165" s="3"/>
      <c r="QPF165" s="3"/>
      <c r="QPG165" s="3"/>
      <c r="QPH165" s="3"/>
      <c r="QPI165" s="3"/>
      <c r="QPJ165" s="3"/>
      <c r="QPK165" s="3"/>
      <c r="QPL165" s="3"/>
      <c r="QPM165" s="3"/>
      <c r="QPN165" s="3"/>
      <c r="QPO165" s="3"/>
      <c r="QPP165" s="3"/>
      <c r="QPQ165" s="3"/>
      <c r="QPR165" s="3"/>
      <c r="QPS165" s="3"/>
      <c r="QPT165" s="3"/>
      <c r="QPU165" s="3"/>
      <c r="QPV165" s="3"/>
      <c r="QPW165" s="3"/>
      <c r="QPX165" s="3"/>
      <c r="QPY165" s="3"/>
      <c r="QPZ165" s="3"/>
      <c r="QQA165" s="3"/>
      <c r="QQB165" s="3"/>
      <c r="QQC165" s="3"/>
      <c r="QQD165" s="3"/>
      <c r="QQE165" s="3"/>
      <c r="QQF165" s="3"/>
      <c r="QQG165" s="3"/>
      <c r="QQH165" s="3"/>
      <c r="QQI165" s="3"/>
      <c r="QQJ165" s="3"/>
      <c r="QQK165" s="3"/>
      <c r="QQL165" s="3"/>
      <c r="QQM165" s="3"/>
      <c r="QQN165" s="3"/>
      <c r="QQO165" s="3"/>
      <c r="QQP165" s="3"/>
      <c r="QQQ165" s="3"/>
      <c r="QQR165" s="3"/>
      <c r="QQS165" s="3"/>
      <c r="QQT165" s="3"/>
      <c r="QQU165" s="3"/>
      <c r="QQV165" s="3"/>
      <c r="QQW165" s="3"/>
      <c r="QQX165" s="3"/>
      <c r="QQY165" s="3"/>
      <c r="QQZ165" s="3"/>
      <c r="QRA165" s="3"/>
      <c r="QRB165" s="3"/>
      <c r="QRC165" s="3"/>
      <c r="QRD165" s="3"/>
      <c r="QRE165" s="3"/>
      <c r="QRF165" s="3"/>
      <c r="QRG165" s="3"/>
      <c r="QRH165" s="3"/>
      <c r="QRI165" s="3"/>
      <c r="QRJ165" s="3"/>
      <c r="QRK165" s="3"/>
      <c r="QRL165" s="3"/>
      <c r="QRM165" s="3"/>
      <c r="QRN165" s="3"/>
      <c r="QRO165" s="3"/>
      <c r="QRP165" s="3"/>
      <c r="QRQ165" s="3"/>
      <c r="QRR165" s="3"/>
      <c r="QRS165" s="3"/>
      <c r="QRT165" s="3"/>
      <c r="QRU165" s="3"/>
      <c r="QRV165" s="3"/>
      <c r="QRW165" s="3"/>
      <c r="QRX165" s="3"/>
      <c r="QRY165" s="3"/>
      <c r="QRZ165" s="3"/>
      <c r="QSA165" s="3"/>
      <c r="QSB165" s="3"/>
      <c r="QSC165" s="3"/>
      <c r="QSD165" s="3"/>
      <c r="QSE165" s="3"/>
      <c r="QSF165" s="3"/>
      <c r="QSG165" s="3"/>
      <c r="QSH165" s="3"/>
      <c r="QSI165" s="3"/>
      <c r="QSJ165" s="3"/>
      <c r="QSK165" s="3"/>
      <c r="QSL165" s="3"/>
      <c r="QSM165" s="3"/>
      <c r="QSN165" s="3"/>
      <c r="QSO165" s="3"/>
      <c r="QSP165" s="3"/>
      <c r="QSQ165" s="3"/>
      <c r="QSR165" s="3"/>
      <c r="QSS165" s="3"/>
      <c r="QST165" s="3"/>
      <c r="QSU165" s="3"/>
      <c r="QSV165" s="3"/>
      <c r="QSW165" s="3"/>
      <c r="QSX165" s="3"/>
      <c r="QSY165" s="3"/>
      <c r="QSZ165" s="3"/>
      <c r="QTA165" s="3"/>
      <c r="QTB165" s="3"/>
      <c r="QTC165" s="3"/>
      <c r="QTD165" s="3"/>
      <c r="QTE165" s="3"/>
      <c r="QTF165" s="3"/>
      <c r="QTG165" s="3"/>
      <c r="QTH165" s="3"/>
      <c r="QTI165" s="3"/>
      <c r="QTJ165" s="3"/>
      <c r="QTK165" s="3"/>
      <c r="QTL165" s="3"/>
      <c r="QTM165" s="3"/>
      <c r="QTN165" s="3"/>
      <c r="QTO165" s="3"/>
      <c r="QTP165" s="3"/>
      <c r="QTQ165" s="3"/>
      <c r="QTR165" s="3"/>
      <c r="QTS165" s="3"/>
      <c r="QTT165" s="3"/>
      <c r="QTU165" s="3"/>
      <c r="QTV165" s="3"/>
      <c r="QTW165" s="3"/>
      <c r="QTX165" s="3"/>
      <c r="QTY165" s="3"/>
      <c r="QTZ165" s="3"/>
      <c r="QUA165" s="3"/>
      <c r="QUB165" s="3"/>
      <c r="QUC165" s="3"/>
      <c r="QUD165" s="3"/>
      <c r="QUE165" s="3"/>
      <c r="QUF165" s="3"/>
      <c r="QUG165" s="3"/>
      <c r="QUH165" s="3"/>
      <c r="QUI165" s="3"/>
      <c r="QUJ165" s="3"/>
      <c r="QUK165" s="3"/>
      <c r="QUL165" s="3"/>
      <c r="QUM165" s="3"/>
      <c r="QUN165" s="3"/>
      <c r="QUO165" s="3"/>
      <c r="QUP165" s="3"/>
      <c r="QUQ165" s="3"/>
      <c r="QUR165" s="3"/>
      <c r="QUS165" s="3"/>
      <c r="QUT165" s="3"/>
      <c r="QUU165" s="3"/>
      <c r="QUV165" s="3"/>
      <c r="QUW165" s="3"/>
      <c r="QUX165" s="3"/>
      <c r="QUY165" s="3"/>
      <c r="QUZ165" s="3"/>
      <c r="QVA165" s="3"/>
      <c r="QVB165" s="3"/>
      <c r="QVC165" s="3"/>
      <c r="QVD165" s="3"/>
      <c r="QVE165" s="3"/>
      <c r="QVF165" s="3"/>
      <c r="QVG165" s="3"/>
      <c r="QVH165" s="3"/>
      <c r="QVI165" s="3"/>
      <c r="QVJ165" s="3"/>
      <c r="QVK165" s="3"/>
      <c r="QVL165" s="3"/>
      <c r="QVM165" s="3"/>
      <c r="QVN165" s="3"/>
      <c r="QVO165" s="3"/>
      <c r="QVP165" s="3"/>
      <c r="QVQ165" s="3"/>
      <c r="QVR165" s="3"/>
      <c r="QVS165" s="3"/>
      <c r="QVT165" s="3"/>
      <c r="QVU165" s="3"/>
      <c r="QVV165" s="3"/>
      <c r="QVW165" s="3"/>
      <c r="QVX165" s="3"/>
      <c r="QVY165" s="3"/>
      <c r="QVZ165" s="3"/>
      <c r="QWA165" s="3"/>
      <c r="QWB165" s="3"/>
      <c r="QWC165" s="3"/>
      <c r="QWD165" s="3"/>
      <c r="QWE165" s="3"/>
      <c r="QWF165" s="3"/>
      <c r="QWG165" s="3"/>
      <c r="QWH165" s="3"/>
      <c r="QWI165" s="3"/>
      <c r="QWJ165" s="3"/>
      <c r="QWK165" s="3"/>
      <c r="QWL165" s="3"/>
      <c r="QWM165" s="3"/>
      <c r="QWN165" s="3"/>
      <c r="QWO165" s="3"/>
      <c r="QWP165" s="3"/>
      <c r="QWQ165" s="3"/>
      <c r="QWR165" s="3"/>
      <c r="QWS165" s="3"/>
      <c r="QWT165" s="3"/>
      <c r="QWU165" s="3"/>
      <c r="QWV165" s="3"/>
      <c r="QWW165" s="3"/>
      <c r="QWX165" s="3"/>
      <c r="QWY165" s="3"/>
      <c r="QWZ165" s="3"/>
      <c r="QXA165" s="3"/>
      <c r="QXB165" s="3"/>
      <c r="QXC165" s="3"/>
      <c r="QXD165" s="3"/>
      <c r="QXE165" s="3"/>
      <c r="QXF165" s="3"/>
      <c r="QXG165" s="3"/>
      <c r="QXH165" s="3"/>
      <c r="QXI165" s="3"/>
      <c r="QXJ165" s="3"/>
      <c r="QXK165" s="3"/>
      <c r="QXL165" s="3"/>
      <c r="QXM165" s="3"/>
      <c r="QXN165" s="3"/>
      <c r="QXO165" s="3"/>
      <c r="QXP165" s="3"/>
      <c r="QXQ165" s="3"/>
      <c r="QXR165" s="3"/>
      <c r="QXS165" s="3"/>
      <c r="QXT165" s="3"/>
      <c r="QXU165" s="3"/>
      <c r="QXV165" s="3"/>
      <c r="QXW165" s="3"/>
      <c r="QXX165" s="3"/>
      <c r="QXY165" s="3"/>
      <c r="QXZ165" s="3"/>
      <c r="QYA165" s="3"/>
      <c r="QYB165" s="3"/>
      <c r="QYC165" s="3"/>
      <c r="QYD165" s="3"/>
      <c r="QYE165" s="3"/>
      <c r="QYF165" s="3"/>
      <c r="QYG165" s="3"/>
      <c r="QYH165" s="3"/>
      <c r="QYI165" s="3"/>
      <c r="QYJ165" s="3"/>
      <c r="QYK165" s="3"/>
      <c r="QYL165" s="3"/>
      <c r="QYM165" s="3"/>
      <c r="QYN165" s="3"/>
      <c r="QYO165" s="3"/>
      <c r="QYP165" s="3"/>
      <c r="QYQ165" s="3"/>
      <c r="QYR165" s="3"/>
      <c r="QYS165" s="3"/>
      <c r="QYT165" s="3"/>
      <c r="QYU165" s="3"/>
      <c r="QYV165" s="3"/>
      <c r="QYW165" s="3"/>
      <c r="QYX165" s="3"/>
      <c r="QYY165" s="3"/>
      <c r="QYZ165" s="3"/>
      <c r="QZA165" s="3"/>
      <c r="QZB165" s="3"/>
      <c r="QZC165" s="3"/>
      <c r="QZD165" s="3"/>
      <c r="QZE165" s="3"/>
      <c r="QZF165" s="3"/>
      <c r="QZG165" s="3"/>
      <c r="QZH165" s="3"/>
      <c r="QZI165" s="3"/>
      <c r="QZJ165" s="3"/>
      <c r="QZK165" s="3"/>
      <c r="QZL165" s="3"/>
      <c r="QZM165" s="3"/>
      <c r="QZN165" s="3"/>
      <c r="QZO165" s="3"/>
      <c r="QZP165" s="3"/>
      <c r="QZQ165" s="3"/>
      <c r="QZR165" s="3"/>
      <c r="QZS165" s="3"/>
      <c r="QZT165" s="3"/>
      <c r="QZU165" s="3"/>
      <c r="QZV165" s="3"/>
      <c r="QZW165" s="3"/>
      <c r="QZX165" s="3"/>
      <c r="QZY165" s="3"/>
      <c r="QZZ165" s="3"/>
      <c r="RAA165" s="3"/>
      <c r="RAB165" s="3"/>
      <c r="RAC165" s="3"/>
      <c r="RAD165" s="3"/>
      <c r="RAE165" s="3"/>
      <c r="RAF165" s="3"/>
      <c r="RAG165" s="3"/>
      <c r="RAH165" s="3"/>
      <c r="RAI165" s="3"/>
      <c r="RAJ165" s="3"/>
      <c r="RAK165" s="3"/>
      <c r="RAL165" s="3"/>
      <c r="RAM165" s="3"/>
      <c r="RAN165" s="3"/>
      <c r="RAO165" s="3"/>
      <c r="RAP165" s="3"/>
      <c r="RAQ165" s="3"/>
      <c r="RAR165" s="3"/>
      <c r="RAS165" s="3"/>
      <c r="RAT165" s="3"/>
      <c r="RAU165" s="3"/>
      <c r="RAV165" s="3"/>
      <c r="RAW165" s="3"/>
      <c r="RAX165" s="3"/>
      <c r="RAY165" s="3"/>
      <c r="RAZ165" s="3"/>
      <c r="RBA165" s="3"/>
      <c r="RBB165" s="3"/>
      <c r="RBC165" s="3"/>
      <c r="RBD165" s="3"/>
      <c r="RBE165" s="3"/>
      <c r="RBF165" s="3"/>
      <c r="RBG165" s="3"/>
      <c r="RBH165" s="3"/>
      <c r="RBI165" s="3"/>
      <c r="RBJ165" s="3"/>
      <c r="RBK165" s="3"/>
      <c r="RBL165" s="3"/>
      <c r="RBM165" s="3"/>
      <c r="RBN165" s="3"/>
      <c r="RBO165" s="3"/>
      <c r="RBP165" s="3"/>
      <c r="RBQ165" s="3"/>
      <c r="RBR165" s="3"/>
      <c r="RBS165" s="3"/>
      <c r="RBT165" s="3"/>
      <c r="RBU165" s="3"/>
      <c r="RBV165" s="3"/>
      <c r="RBW165" s="3"/>
      <c r="RBX165" s="3"/>
      <c r="RBY165" s="3"/>
      <c r="RBZ165" s="3"/>
      <c r="RCA165" s="3"/>
      <c r="RCB165" s="3"/>
      <c r="RCC165" s="3"/>
      <c r="RCD165" s="3"/>
      <c r="RCE165" s="3"/>
      <c r="RCF165" s="3"/>
      <c r="RCG165" s="3"/>
      <c r="RCH165" s="3"/>
      <c r="RCI165" s="3"/>
      <c r="RCJ165" s="3"/>
      <c r="RCK165" s="3"/>
      <c r="RCL165" s="3"/>
      <c r="RCM165" s="3"/>
      <c r="RCN165" s="3"/>
      <c r="RCO165" s="3"/>
      <c r="RCP165" s="3"/>
      <c r="RCQ165" s="3"/>
      <c r="RCR165" s="3"/>
      <c r="RCS165" s="3"/>
      <c r="RCT165" s="3"/>
      <c r="RCU165" s="3"/>
      <c r="RCV165" s="3"/>
      <c r="RCW165" s="3"/>
      <c r="RCX165" s="3"/>
      <c r="RCY165" s="3"/>
      <c r="RCZ165" s="3"/>
      <c r="RDA165" s="3"/>
      <c r="RDB165" s="3"/>
      <c r="RDC165" s="3"/>
      <c r="RDD165" s="3"/>
      <c r="RDE165" s="3"/>
      <c r="RDF165" s="3"/>
      <c r="RDG165" s="3"/>
      <c r="RDH165" s="3"/>
      <c r="RDI165" s="3"/>
      <c r="RDJ165" s="3"/>
      <c r="RDK165" s="3"/>
      <c r="RDL165" s="3"/>
      <c r="RDM165" s="3"/>
      <c r="RDN165" s="3"/>
      <c r="RDO165" s="3"/>
      <c r="RDP165" s="3"/>
      <c r="RDQ165" s="3"/>
      <c r="RDR165" s="3"/>
      <c r="RDS165" s="3"/>
      <c r="RDT165" s="3"/>
      <c r="RDU165" s="3"/>
      <c r="RDV165" s="3"/>
      <c r="RDW165" s="3"/>
      <c r="RDX165" s="3"/>
      <c r="RDY165" s="3"/>
      <c r="RDZ165" s="3"/>
      <c r="REA165" s="3"/>
      <c r="REB165" s="3"/>
      <c r="REC165" s="3"/>
      <c r="RED165" s="3"/>
      <c r="REE165" s="3"/>
      <c r="REF165" s="3"/>
      <c r="REG165" s="3"/>
      <c r="REH165" s="3"/>
      <c r="REI165" s="3"/>
      <c r="REJ165" s="3"/>
      <c r="REK165" s="3"/>
      <c r="REL165" s="3"/>
      <c r="REM165" s="3"/>
      <c r="REN165" s="3"/>
      <c r="REO165" s="3"/>
      <c r="REP165" s="3"/>
      <c r="REQ165" s="3"/>
      <c r="RER165" s="3"/>
      <c r="RES165" s="3"/>
      <c r="RET165" s="3"/>
      <c r="REU165" s="3"/>
      <c r="REV165" s="3"/>
      <c r="REW165" s="3"/>
      <c r="REX165" s="3"/>
      <c r="REY165" s="3"/>
      <c r="REZ165" s="3"/>
      <c r="RFA165" s="3"/>
      <c r="RFB165" s="3"/>
      <c r="RFC165" s="3"/>
      <c r="RFD165" s="3"/>
      <c r="RFE165" s="3"/>
      <c r="RFF165" s="3"/>
      <c r="RFG165" s="3"/>
      <c r="RFH165" s="3"/>
      <c r="RFI165" s="3"/>
      <c r="RFJ165" s="3"/>
      <c r="RFK165" s="3"/>
      <c r="RFL165" s="3"/>
      <c r="RFM165" s="3"/>
      <c r="RFN165" s="3"/>
      <c r="RFO165" s="3"/>
      <c r="RFP165" s="3"/>
      <c r="RFQ165" s="3"/>
      <c r="RFR165" s="3"/>
      <c r="RFS165" s="3"/>
      <c r="RFT165" s="3"/>
      <c r="RFU165" s="3"/>
      <c r="RFV165" s="3"/>
      <c r="RFW165" s="3"/>
      <c r="RFX165" s="3"/>
      <c r="RFY165" s="3"/>
      <c r="RFZ165" s="3"/>
      <c r="RGA165" s="3"/>
      <c r="RGB165" s="3"/>
      <c r="RGC165" s="3"/>
      <c r="RGD165" s="3"/>
      <c r="RGE165" s="3"/>
      <c r="RGF165" s="3"/>
      <c r="RGG165" s="3"/>
      <c r="RGH165" s="3"/>
      <c r="RGI165" s="3"/>
      <c r="RGJ165" s="3"/>
      <c r="RGK165" s="3"/>
      <c r="RGL165" s="3"/>
      <c r="RGM165" s="3"/>
      <c r="RGN165" s="3"/>
      <c r="RGO165" s="3"/>
      <c r="RGP165" s="3"/>
      <c r="RGQ165" s="3"/>
      <c r="RGR165" s="3"/>
      <c r="RGS165" s="3"/>
      <c r="RGT165" s="3"/>
      <c r="RGU165" s="3"/>
      <c r="RGV165" s="3"/>
      <c r="RGW165" s="3"/>
      <c r="RGX165" s="3"/>
      <c r="RGY165" s="3"/>
      <c r="RGZ165" s="3"/>
      <c r="RHA165" s="3"/>
      <c r="RHB165" s="3"/>
      <c r="RHC165" s="3"/>
      <c r="RHD165" s="3"/>
      <c r="RHE165" s="3"/>
      <c r="RHF165" s="3"/>
      <c r="RHG165" s="3"/>
      <c r="RHH165" s="3"/>
      <c r="RHI165" s="3"/>
      <c r="RHJ165" s="3"/>
      <c r="RHK165" s="3"/>
      <c r="RHL165" s="3"/>
      <c r="RHM165" s="3"/>
      <c r="RHN165" s="3"/>
      <c r="RHO165" s="3"/>
      <c r="RHP165" s="3"/>
      <c r="RHQ165" s="3"/>
      <c r="RHR165" s="3"/>
      <c r="RHS165" s="3"/>
      <c r="RHT165" s="3"/>
      <c r="RHU165" s="3"/>
      <c r="RHV165" s="3"/>
      <c r="RHW165" s="3"/>
      <c r="RHX165" s="3"/>
      <c r="RHY165" s="3"/>
      <c r="RHZ165" s="3"/>
      <c r="RIA165" s="3"/>
      <c r="RIB165" s="3"/>
      <c r="RIC165" s="3"/>
      <c r="RID165" s="3"/>
      <c r="RIE165" s="3"/>
      <c r="RIF165" s="3"/>
      <c r="RIG165" s="3"/>
      <c r="RIH165" s="3"/>
      <c r="RII165" s="3"/>
      <c r="RIJ165" s="3"/>
      <c r="RIK165" s="3"/>
      <c r="RIL165" s="3"/>
      <c r="RIM165" s="3"/>
      <c r="RIN165" s="3"/>
      <c r="RIO165" s="3"/>
      <c r="RIP165" s="3"/>
      <c r="RIQ165" s="3"/>
      <c r="RIR165" s="3"/>
      <c r="RIS165" s="3"/>
      <c r="RIT165" s="3"/>
      <c r="RIU165" s="3"/>
      <c r="RIV165" s="3"/>
      <c r="RIW165" s="3"/>
      <c r="RIX165" s="3"/>
      <c r="RIY165" s="3"/>
      <c r="RIZ165" s="3"/>
      <c r="RJA165" s="3"/>
      <c r="RJB165" s="3"/>
      <c r="RJC165" s="3"/>
      <c r="RJD165" s="3"/>
      <c r="RJE165" s="3"/>
      <c r="RJF165" s="3"/>
      <c r="RJG165" s="3"/>
      <c r="RJH165" s="3"/>
      <c r="RJI165" s="3"/>
      <c r="RJJ165" s="3"/>
      <c r="RJK165" s="3"/>
      <c r="RJL165" s="3"/>
      <c r="RJM165" s="3"/>
      <c r="RJN165" s="3"/>
      <c r="RJO165" s="3"/>
      <c r="RJP165" s="3"/>
      <c r="RJQ165" s="3"/>
      <c r="RJR165" s="3"/>
      <c r="RJS165" s="3"/>
      <c r="RJT165" s="3"/>
      <c r="RJU165" s="3"/>
      <c r="RJV165" s="3"/>
      <c r="RJW165" s="3"/>
      <c r="RJX165" s="3"/>
      <c r="RJY165" s="3"/>
      <c r="RJZ165" s="3"/>
      <c r="RKA165" s="3"/>
      <c r="RKB165" s="3"/>
      <c r="RKC165" s="3"/>
      <c r="RKD165" s="3"/>
      <c r="RKE165" s="3"/>
      <c r="RKF165" s="3"/>
      <c r="RKG165" s="3"/>
      <c r="RKH165" s="3"/>
      <c r="RKI165" s="3"/>
      <c r="RKJ165" s="3"/>
      <c r="RKK165" s="3"/>
      <c r="RKL165" s="3"/>
      <c r="RKM165" s="3"/>
      <c r="RKN165" s="3"/>
      <c r="RKO165" s="3"/>
      <c r="RKP165" s="3"/>
      <c r="RKQ165" s="3"/>
      <c r="RKR165" s="3"/>
      <c r="RKS165" s="3"/>
      <c r="RKT165" s="3"/>
      <c r="RKU165" s="3"/>
      <c r="RKV165" s="3"/>
      <c r="RKW165" s="3"/>
      <c r="RKX165" s="3"/>
      <c r="RKY165" s="3"/>
      <c r="RKZ165" s="3"/>
      <c r="RLA165" s="3"/>
      <c r="RLB165" s="3"/>
      <c r="RLC165" s="3"/>
      <c r="RLD165" s="3"/>
      <c r="RLE165" s="3"/>
      <c r="RLF165" s="3"/>
      <c r="RLG165" s="3"/>
      <c r="RLH165" s="3"/>
      <c r="RLI165" s="3"/>
      <c r="RLJ165" s="3"/>
      <c r="RLK165" s="3"/>
      <c r="RLL165" s="3"/>
      <c r="RLM165" s="3"/>
      <c r="RLN165" s="3"/>
      <c r="RLO165" s="3"/>
      <c r="RLP165" s="3"/>
      <c r="RLQ165" s="3"/>
      <c r="RLR165" s="3"/>
      <c r="RLS165" s="3"/>
      <c r="RLT165" s="3"/>
      <c r="RLU165" s="3"/>
      <c r="RLV165" s="3"/>
      <c r="RLW165" s="3"/>
      <c r="RLX165" s="3"/>
      <c r="RLY165" s="3"/>
      <c r="RLZ165" s="3"/>
      <c r="RMA165" s="3"/>
      <c r="RMB165" s="3"/>
      <c r="RMC165" s="3"/>
      <c r="RMD165" s="3"/>
      <c r="RME165" s="3"/>
      <c r="RMF165" s="3"/>
      <c r="RMG165" s="3"/>
      <c r="RMH165" s="3"/>
      <c r="RMI165" s="3"/>
      <c r="RMJ165" s="3"/>
      <c r="RMK165" s="3"/>
      <c r="RML165" s="3"/>
      <c r="RMM165" s="3"/>
      <c r="RMN165" s="3"/>
      <c r="RMO165" s="3"/>
      <c r="RMP165" s="3"/>
      <c r="RMQ165" s="3"/>
      <c r="RMR165" s="3"/>
      <c r="RMS165" s="3"/>
      <c r="RMT165" s="3"/>
      <c r="RMU165" s="3"/>
      <c r="RMV165" s="3"/>
      <c r="RMW165" s="3"/>
      <c r="RMX165" s="3"/>
      <c r="RMY165" s="3"/>
      <c r="RMZ165" s="3"/>
      <c r="RNA165" s="3"/>
      <c r="RNB165" s="3"/>
      <c r="RNC165" s="3"/>
      <c r="RND165" s="3"/>
      <c r="RNE165" s="3"/>
      <c r="RNF165" s="3"/>
      <c r="RNG165" s="3"/>
      <c r="RNH165" s="3"/>
      <c r="RNI165" s="3"/>
      <c r="RNJ165" s="3"/>
      <c r="RNK165" s="3"/>
      <c r="RNL165" s="3"/>
      <c r="RNM165" s="3"/>
      <c r="RNN165" s="3"/>
      <c r="RNO165" s="3"/>
      <c r="RNP165" s="3"/>
      <c r="RNQ165" s="3"/>
      <c r="RNR165" s="3"/>
      <c r="RNS165" s="3"/>
      <c r="RNT165" s="3"/>
      <c r="RNU165" s="3"/>
      <c r="RNV165" s="3"/>
      <c r="RNW165" s="3"/>
      <c r="RNX165" s="3"/>
      <c r="RNY165" s="3"/>
      <c r="RNZ165" s="3"/>
      <c r="ROA165" s="3"/>
      <c r="ROB165" s="3"/>
      <c r="ROC165" s="3"/>
      <c r="ROD165" s="3"/>
      <c r="ROE165" s="3"/>
      <c r="ROF165" s="3"/>
      <c r="ROG165" s="3"/>
      <c r="ROH165" s="3"/>
      <c r="ROI165" s="3"/>
      <c r="ROJ165" s="3"/>
      <c r="ROK165" s="3"/>
      <c r="ROL165" s="3"/>
      <c r="ROM165" s="3"/>
      <c r="RON165" s="3"/>
      <c r="ROO165" s="3"/>
      <c r="ROP165" s="3"/>
      <c r="ROQ165" s="3"/>
      <c r="ROR165" s="3"/>
      <c r="ROS165" s="3"/>
      <c r="ROT165" s="3"/>
      <c r="ROU165" s="3"/>
      <c r="ROV165" s="3"/>
      <c r="ROW165" s="3"/>
      <c r="ROX165" s="3"/>
      <c r="ROY165" s="3"/>
      <c r="ROZ165" s="3"/>
      <c r="RPA165" s="3"/>
      <c r="RPB165" s="3"/>
      <c r="RPC165" s="3"/>
      <c r="RPD165" s="3"/>
      <c r="RPE165" s="3"/>
      <c r="RPF165" s="3"/>
      <c r="RPG165" s="3"/>
      <c r="RPH165" s="3"/>
      <c r="RPI165" s="3"/>
      <c r="RPJ165" s="3"/>
      <c r="RPK165" s="3"/>
      <c r="RPL165" s="3"/>
      <c r="RPM165" s="3"/>
      <c r="RPN165" s="3"/>
      <c r="RPO165" s="3"/>
      <c r="RPP165" s="3"/>
      <c r="RPQ165" s="3"/>
      <c r="RPR165" s="3"/>
      <c r="RPS165" s="3"/>
      <c r="RPT165" s="3"/>
      <c r="RPU165" s="3"/>
      <c r="RPV165" s="3"/>
      <c r="RPW165" s="3"/>
      <c r="RPX165" s="3"/>
      <c r="RPY165" s="3"/>
      <c r="RPZ165" s="3"/>
      <c r="RQA165" s="3"/>
      <c r="RQB165" s="3"/>
      <c r="RQC165" s="3"/>
      <c r="RQD165" s="3"/>
      <c r="RQE165" s="3"/>
      <c r="RQF165" s="3"/>
      <c r="RQG165" s="3"/>
      <c r="RQH165" s="3"/>
      <c r="RQI165" s="3"/>
      <c r="RQJ165" s="3"/>
      <c r="RQK165" s="3"/>
      <c r="RQL165" s="3"/>
      <c r="RQM165" s="3"/>
      <c r="RQN165" s="3"/>
      <c r="RQO165" s="3"/>
      <c r="RQP165" s="3"/>
      <c r="RQQ165" s="3"/>
      <c r="RQR165" s="3"/>
      <c r="RQS165" s="3"/>
      <c r="RQT165" s="3"/>
      <c r="RQU165" s="3"/>
      <c r="RQV165" s="3"/>
      <c r="RQW165" s="3"/>
      <c r="RQX165" s="3"/>
      <c r="RQY165" s="3"/>
      <c r="RQZ165" s="3"/>
      <c r="RRA165" s="3"/>
      <c r="RRB165" s="3"/>
      <c r="RRC165" s="3"/>
      <c r="RRD165" s="3"/>
      <c r="RRE165" s="3"/>
      <c r="RRF165" s="3"/>
      <c r="RRG165" s="3"/>
      <c r="RRH165" s="3"/>
      <c r="RRI165" s="3"/>
      <c r="RRJ165" s="3"/>
      <c r="RRK165" s="3"/>
      <c r="RRL165" s="3"/>
      <c r="RRM165" s="3"/>
      <c r="RRN165" s="3"/>
      <c r="RRO165" s="3"/>
      <c r="RRP165" s="3"/>
      <c r="RRQ165" s="3"/>
      <c r="RRR165" s="3"/>
      <c r="RRS165" s="3"/>
      <c r="RRT165" s="3"/>
      <c r="RRU165" s="3"/>
      <c r="RRV165" s="3"/>
      <c r="RRW165" s="3"/>
      <c r="RRX165" s="3"/>
      <c r="RRY165" s="3"/>
      <c r="RRZ165" s="3"/>
      <c r="RSA165" s="3"/>
      <c r="RSB165" s="3"/>
      <c r="RSC165" s="3"/>
      <c r="RSD165" s="3"/>
      <c r="RSE165" s="3"/>
      <c r="RSF165" s="3"/>
      <c r="RSG165" s="3"/>
      <c r="RSH165" s="3"/>
      <c r="RSI165" s="3"/>
      <c r="RSJ165" s="3"/>
      <c r="RSK165" s="3"/>
      <c r="RSL165" s="3"/>
      <c r="RSM165" s="3"/>
      <c r="RSN165" s="3"/>
      <c r="RSO165" s="3"/>
      <c r="RSP165" s="3"/>
      <c r="RSQ165" s="3"/>
      <c r="RSR165" s="3"/>
      <c r="RSS165" s="3"/>
      <c r="RST165" s="3"/>
      <c r="RSU165" s="3"/>
      <c r="RSV165" s="3"/>
      <c r="RSW165" s="3"/>
      <c r="RSX165" s="3"/>
      <c r="RSY165" s="3"/>
      <c r="RSZ165" s="3"/>
      <c r="RTA165" s="3"/>
      <c r="RTB165" s="3"/>
      <c r="RTC165" s="3"/>
      <c r="RTD165" s="3"/>
      <c r="RTE165" s="3"/>
      <c r="RTF165" s="3"/>
      <c r="RTG165" s="3"/>
      <c r="RTH165" s="3"/>
      <c r="RTI165" s="3"/>
      <c r="RTJ165" s="3"/>
      <c r="RTK165" s="3"/>
      <c r="RTL165" s="3"/>
      <c r="RTM165" s="3"/>
      <c r="RTN165" s="3"/>
      <c r="RTO165" s="3"/>
      <c r="RTP165" s="3"/>
      <c r="RTQ165" s="3"/>
      <c r="RTR165" s="3"/>
      <c r="RTS165" s="3"/>
      <c r="RTT165" s="3"/>
      <c r="RTU165" s="3"/>
      <c r="RTV165" s="3"/>
      <c r="RTW165" s="3"/>
      <c r="RTX165" s="3"/>
      <c r="RTY165" s="3"/>
      <c r="RTZ165" s="3"/>
      <c r="RUA165" s="3"/>
      <c r="RUB165" s="3"/>
      <c r="RUC165" s="3"/>
      <c r="RUD165" s="3"/>
      <c r="RUE165" s="3"/>
      <c r="RUF165" s="3"/>
      <c r="RUG165" s="3"/>
      <c r="RUH165" s="3"/>
      <c r="RUI165" s="3"/>
      <c r="RUJ165" s="3"/>
      <c r="RUK165" s="3"/>
      <c r="RUL165" s="3"/>
      <c r="RUM165" s="3"/>
      <c r="RUN165" s="3"/>
      <c r="RUO165" s="3"/>
      <c r="RUP165" s="3"/>
      <c r="RUQ165" s="3"/>
      <c r="RUR165" s="3"/>
      <c r="RUS165" s="3"/>
      <c r="RUT165" s="3"/>
      <c r="RUU165" s="3"/>
      <c r="RUV165" s="3"/>
      <c r="RUW165" s="3"/>
      <c r="RUX165" s="3"/>
      <c r="RUY165" s="3"/>
      <c r="RUZ165" s="3"/>
      <c r="RVA165" s="3"/>
      <c r="RVB165" s="3"/>
      <c r="RVC165" s="3"/>
      <c r="RVD165" s="3"/>
      <c r="RVE165" s="3"/>
      <c r="RVF165" s="3"/>
      <c r="RVG165" s="3"/>
      <c r="RVH165" s="3"/>
      <c r="RVI165" s="3"/>
      <c r="RVJ165" s="3"/>
      <c r="RVK165" s="3"/>
      <c r="RVL165" s="3"/>
      <c r="RVM165" s="3"/>
      <c r="RVN165" s="3"/>
      <c r="RVO165" s="3"/>
      <c r="RVP165" s="3"/>
      <c r="RVQ165" s="3"/>
      <c r="RVR165" s="3"/>
      <c r="RVS165" s="3"/>
      <c r="RVT165" s="3"/>
      <c r="RVU165" s="3"/>
      <c r="RVV165" s="3"/>
      <c r="RVW165" s="3"/>
      <c r="RVX165" s="3"/>
      <c r="RVY165" s="3"/>
      <c r="RVZ165" s="3"/>
      <c r="RWA165" s="3"/>
      <c r="RWB165" s="3"/>
      <c r="RWC165" s="3"/>
      <c r="RWD165" s="3"/>
      <c r="RWE165" s="3"/>
      <c r="RWF165" s="3"/>
      <c r="RWG165" s="3"/>
      <c r="RWH165" s="3"/>
      <c r="RWI165" s="3"/>
      <c r="RWJ165" s="3"/>
      <c r="RWK165" s="3"/>
      <c r="RWL165" s="3"/>
      <c r="RWM165" s="3"/>
      <c r="RWN165" s="3"/>
      <c r="RWO165" s="3"/>
      <c r="RWP165" s="3"/>
      <c r="RWQ165" s="3"/>
      <c r="RWR165" s="3"/>
      <c r="RWS165" s="3"/>
      <c r="RWT165" s="3"/>
      <c r="RWU165" s="3"/>
      <c r="RWV165" s="3"/>
      <c r="RWW165" s="3"/>
      <c r="RWX165" s="3"/>
      <c r="RWY165" s="3"/>
      <c r="RWZ165" s="3"/>
      <c r="RXA165" s="3"/>
      <c r="RXB165" s="3"/>
      <c r="RXC165" s="3"/>
      <c r="RXD165" s="3"/>
      <c r="RXE165" s="3"/>
      <c r="RXF165" s="3"/>
      <c r="RXG165" s="3"/>
      <c r="RXH165" s="3"/>
      <c r="RXI165" s="3"/>
      <c r="RXJ165" s="3"/>
      <c r="RXK165" s="3"/>
      <c r="RXL165" s="3"/>
      <c r="RXM165" s="3"/>
      <c r="RXN165" s="3"/>
      <c r="RXO165" s="3"/>
      <c r="RXP165" s="3"/>
      <c r="RXQ165" s="3"/>
      <c r="RXR165" s="3"/>
      <c r="RXS165" s="3"/>
      <c r="RXT165" s="3"/>
      <c r="RXU165" s="3"/>
      <c r="RXV165" s="3"/>
      <c r="RXW165" s="3"/>
      <c r="RXX165" s="3"/>
      <c r="RXY165" s="3"/>
      <c r="RXZ165" s="3"/>
      <c r="RYA165" s="3"/>
      <c r="RYB165" s="3"/>
      <c r="RYC165" s="3"/>
      <c r="RYD165" s="3"/>
      <c r="RYE165" s="3"/>
      <c r="RYF165" s="3"/>
      <c r="RYG165" s="3"/>
      <c r="RYH165" s="3"/>
      <c r="RYI165" s="3"/>
      <c r="RYJ165" s="3"/>
      <c r="RYK165" s="3"/>
      <c r="RYL165" s="3"/>
      <c r="RYM165" s="3"/>
      <c r="RYN165" s="3"/>
      <c r="RYO165" s="3"/>
      <c r="RYP165" s="3"/>
      <c r="RYQ165" s="3"/>
      <c r="RYR165" s="3"/>
      <c r="RYS165" s="3"/>
      <c r="RYT165" s="3"/>
      <c r="RYU165" s="3"/>
      <c r="RYV165" s="3"/>
      <c r="RYW165" s="3"/>
      <c r="RYX165" s="3"/>
      <c r="RYY165" s="3"/>
      <c r="RYZ165" s="3"/>
      <c r="RZA165" s="3"/>
      <c r="RZB165" s="3"/>
      <c r="RZC165" s="3"/>
      <c r="RZD165" s="3"/>
      <c r="RZE165" s="3"/>
      <c r="RZF165" s="3"/>
      <c r="RZG165" s="3"/>
      <c r="RZH165" s="3"/>
      <c r="RZI165" s="3"/>
      <c r="RZJ165" s="3"/>
      <c r="RZK165" s="3"/>
      <c r="RZL165" s="3"/>
      <c r="RZM165" s="3"/>
      <c r="RZN165" s="3"/>
      <c r="RZO165" s="3"/>
      <c r="RZP165" s="3"/>
      <c r="RZQ165" s="3"/>
      <c r="RZR165" s="3"/>
      <c r="RZS165" s="3"/>
      <c r="RZT165" s="3"/>
      <c r="RZU165" s="3"/>
      <c r="RZV165" s="3"/>
      <c r="RZW165" s="3"/>
      <c r="RZX165" s="3"/>
      <c r="RZY165" s="3"/>
      <c r="RZZ165" s="3"/>
      <c r="SAA165" s="3"/>
      <c r="SAB165" s="3"/>
      <c r="SAC165" s="3"/>
      <c r="SAD165" s="3"/>
      <c r="SAE165" s="3"/>
      <c r="SAF165" s="3"/>
      <c r="SAG165" s="3"/>
      <c r="SAH165" s="3"/>
      <c r="SAI165" s="3"/>
      <c r="SAJ165" s="3"/>
      <c r="SAK165" s="3"/>
      <c r="SAL165" s="3"/>
      <c r="SAM165" s="3"/>
      <c r="SAN165" s="3"/>
      <c r="SAO165" s="3"/>
      <c r="SAP165" s="3"/>
      <c r="SAQ165" s="3"/>
      <c r="SAR165" s="3"/>
      <c r="SAS165" s="3"/>
      <c r="SAT165" s="3"/>
      <c r="SAU165" s="3"/>
      <c r="SAV165" s="3"/>
      <c r="SAW165" s="3"/>
      <c r="SAX165" s="3"/>
      <c r="SAY165" s="3"/>
      <c r="SAZ165" s="3"/>
      <c r="SBA165" s="3"/>
      <c r="SBB165" s="3"/>
      <c r="SBC165" s="3"/>
      <c r="SBD165" s="3"/>
      <c r="SBE165" s="3"/>
      <c r="SBF165" s="3"/>
      <c r="SBG165" s="3"/>
      <c r="SBH165" s="3"/>
      <c r="SBI165" s="3"/>
      <c r="SBJ165" s="3"/>
      <c r="SBK165" s="3"/>
      <c r="SBL165" s="3"/>
      <c r="SBM165" s="3"/>
      <c r="SBN165" s="3"/>
      <c r="SBO165" s="3"/>
      <c r="SBP165" s="3"/>
      <c r="SBQ165" s="3"/>
      <c r="SBR165" s="3"/>
      <c r="SBS165" s="3"/>
      <c r="SBT165" s="3"/>
      <c r="SBU165" s="3"/>
      <c r="SBV165" s="3"/>
      <c r="SBW165" s="3"/>
      <c r="SBX165" s="3"/>
      <c r="SBY165" s="3"/>
      <c r="SBZ165" s="3"/>
      <c r="SCA165" s="3"/>
      <c r="SCB165" s="3"/>
      <c r="SCC165" s="3"/>
      <c r="SCD165" s="3"/>
      <c r="SCE165" s="3"/>
      <c r="SCF165" s="3"/>
      <c r="SCG165" s="3"/>
      <c r="SCH165" s="3"/>
      <c r="SCI165" s="3"/>
      <c r="SCJ165" s="3"/>
      <c r="SCK165" s="3"/>
      <c r="SCL165" s="3"/>
      <c r="SCM165" s="3"/>
      <c r="SCN165" s="3"/>
      <c r="SCO165" s="3"/>
      <c r="SCP165" s="3"/>
      <c r="SCQ165" s="3"/>
      <c r="SCR165" s="3"/>
      <c r="SCS165" s="3"/>
      <c r="SCT165" s="3"/>
      <c r="SCU165" s="3"/>
      <c r="SCV165" s="3"/>
      <c r="SCW165" s="3"/>
      <c r="SCX165" s="3"/>
      <c r="SCY165" s="3"/>
      <c r="SCZ165" s="3"/>
      <c r="SDA165" s="3"/>
      <c r="SDB165" s="3"/>
      <c r="SDC165" s="3"/>
      <c r="SDD165" s="3"/>
      <c r="SDE165" s="3"/>
      <c r="SDF165" s="3"/>
      <c r="SDG165" s="3"/>
      <c r="SDH165" s="3"/>
      <c r="SDI165" s="3"/>
      <c r="SDJ165" s="3"/>
      <c r="SDK165" s="3"/>
      <c r="SDL165" s="3"/>
      <c r="SDM165" s="3"/>
      <c r="SDN165" s="3"/>
      <c r="SDO165" s="3"/>
      <c r="SDP165" s="3"/>
      <c r="SDQ165" s="3"/>
      <c r="SDR165" s="3"/>
      <c r="SDS165" s="3"/>
      <c r="SDT165" s="3"/>
      <c r="SDU165" s="3"/>
      <c r="SDV165" s="3"/>
      <c r="SDW165" s="3"/>
      <c r="SDX165" s="3"/>
      <c r="SDY165" s="3"/>
      <c r="SDZ165" s="3"/>
      <c r="SEA165" s="3"/>
      <c r="SEB165" s="3"/>
      <c r="SEC165" s="3"/>
      <c r="SED165" s="3"/>
      <c r="SEE165" s="3"/>
      <c r="SEF165" s="3"/>
      <c r="SEG165" s="3"/>
      <c r="SEH165" s="3"/>
      <c r="SEI165" s="3"/>
      <c r="SEJ165" s="3"/>
      <c r="SEK165" s="3"/>
      <c r="SEL165" s="3"/>
      <c r="SEM165" s="3"/>
      <c r="SEN165" s="3"/>
      <c r="SEO165" s="3"/>
      <c r="SEP165" s="3"/>
      <c r="SEQ165" s="3"/>
      <c r="SER165" s="3"/>
      <c r="SES165" s="3"/>
      <c r="SET165" s="3"/>
      <c r="SEU165" s="3"/>
      <c r="SEV165" s="3"/>
      <c r="SEW165" s="3"/>
      <c r="SEX165" s="3"/>
      <c r="SEY165" s="3"/>
      <c r="SEZ165" s="3"/>
      <c r="SFA165" s="3"/>
      <c r="SFB165" s="3"/>
      <c r="SFC165" s="3"/>
      <c r="SFD165" s="3"/>
      <c r="SFE165" s="3"/>
      <c r="SFF165" s="3"/>
      <c r="SFG165" s="3"/>
      <c r="SFH165" s="3"/>
      <c r="SFI165" s="3"/>
      <c r="SFJ165" s="3"/>
      <c r="SFK165" s="3"/>
      <c r="SFL165" s="3"/>
      <c r="SFM165" s="3"/>
      <c r="SFN165" s="3"/>
      <c r="SFO165" s="3"/>
      <c r="SFP165" s="3"/>
      <c r="SFQ165" s="3"/>
      <c r="SFR165" s="3"/>
      <c r="SFS165" s="3"/>
      <c r="SFT165" s="3"/>
      <c r="SFU165" s="3"/>
      <c r="SFV165" s="3"/>
      <c r="SFW165" s="3"/>
      <c r="SFX165" s="3"/>
      <c r="SFY165" s="3"/>
      <c r="SFZ165" s="3"/>
      <c r="SGA165" s="3"/>
      <c r="SGB165" s="3"/>
      <c r="SGC165" s="3"/>
      <c r="SGD165" s="3"/>
      <c r="SGE165" s="3"/>
      <c r="SGF165" s="3"/>
      <c r="SGG165" s="3"/>
      <c r="SGH165" s="3"/>
      <c r="SGI165" s="3"/>
      <c r="SGJ165" s="3"/>
      <c r="SGK165" s="3"/>
      <c r="SGL165" s="3"/>
      <c r="SGM165" s="3"/>
      <c r="SGN165" s="3"/>
      <c r="SGO165" s="3"/>
      <c r="SGP165" s="3"/>
      <c r="SGQ165" s="3"/>
      <c r="SGR165" s="3"/>
      <c r="SGS165" s="3"/>
      <c r="SGT165" s="3"/>
      <c r="SGU165" s="3"/>
      <c r="SGV165" s="3"/>
      <c r="SGW165" s="3"/>
      <c r="SGX165" s="3"/>
      <c r="SGY165" s="3"/>
      <c r="SGZ165" s="3"/>
      <c r="SHA165" s="3"/>
      <c r="SHB165" s="3"/>
      <c r="SHC165" s="3"/>
      <c r="SHD165" s="3"/>
      <c r="SHE165" s="3"/>
      <c r="SHF165" s="3"/>
      <c r="SHG165" s="3"/>
      <c r="SHH165" s="3"/>
      <c r="SHI165" s="3"/>
      <c r="SHJ165" s="3"/>
      <c r="SHK165" s="3"/>
      <c r="SHL165" s="3"/>
      <c r="SHM165" s="3"/>
      <c r="SHN165" s="3"/>
      <c r="SHO165" s="3"/>
      <c r="SHP165" s="3"/>
      <c r="SHQ165" s="3"/>
      <c r="SHR165" s="3"/>
      <c r="SHS165" s="3"/>
      <c r="SHT165" s="3"/>
      <c r="SHU165" s="3"/>
      <c r="SHV165" s="3"/>
      <c r="SHW165" s="3"/>
      <c r="SHX165" s="3"/>
      <c r="SHY165" s="3"/>
      <c r="SHZ165" s="3"/>
      <c r="SIA165" s="3"/>
      <c r="SIB165" s="3"/>
      <c r="SIC165" s="3"/>
      <c r="SID165" s="3"/>
      <c r="SIE165" s="3"/>
      <c r="SIF165" s="3"/>
      <c r="SIG165" s="3"/>
      <c r="SIH165" s="3"/>
      <c r="SII165" s="3"/>
      <c r="SIJ165" s="3"/>
      <c r="SIK165" s="3"/>
      <c r="SIL165" s="3"/>
      <c r="SIM165" s="3"/>
      <c r="SIN165" s="3"/>
      <c r="SIO165" s="3"/>
      <c r="SIP165" s="3"/>
      <c r="SIQ165" s="3"/>
      <c r="SIR165" s="3"/>
      <c r="SIS165" s="3"/>
      <c r="SIT165" s="3"/>
      <c r="SIU165" s="3"/>
      <c r="SIV165" s="3"/>
      <c r="SIW165" s="3"/>
      <c r="SIX165" s="3"/>
      <c r="SIY165" s="3"/>
      <c r="SIZ165" s="3"/>
      <c r="SJA165" s="3"/>
      <c r="SJB165" s="3"/>
      <c r="SJC165" s="3"/>
      <c r="SJD165" s="3"/>
      <c r="SJE165" s="3"/>
      <c r="SJF165" s="3"/>
      <c r="SJG165" s="3"/>
      <c r="SJH165" s="3"/>
      <c r="SJI165" s="3"/>
      <c r="SJJ165" s="3"/>
      <c r="SJK165" s="3"/>
      <c r="SJL165" s="3"/>
      <c r="SJM165" s="3"/>
      <c r="SJN165" s="3"/>
      <c r="SJO165" s="3"/>
      <c r="SJP165" s="3"/>
      <c r="SJQ165" s="3"/>
      <c r="SJR165" s="3"/>
      <c r="SJS165" s="3"/>
      <c r="SJT165" s="3"/>
      <c r="SJU165" s="3"/>
      <c r="SJV165" s="3"/>
      <c r="SJW165" s="3"/>
      <c r="SJX165" s="3"/>
      <c r="SJY165" s="3"/>
      <c r="SJZ165" s="3"/>
      <c r="SKA165" s="3"/>
      <c r="SKB165" s="3"/>
      <c r="SKC165" s="3"/>
      <c r="SKD165" s="3"/>
      <c r="SKE165" s="3"/>
      <c r="SKF165" s="3"/>
      <c r="SKG165" s="3"/>
      <c r="SKH165" s="3"/>
      <c r="SKI165" s="3"/>
      <c r="SKJ165" s="3"/>
      <c r="SKK165" s="3"/>
      <c r="SKL165" s="3"/>
      <c r="SKM165" s="3"/>
      <c r="SKN165" s="3"/>
      <c r="SKO165" s="3"/>
      <c r="SKP165" s="3"/>
      <c r="SKQ165" s="3"/>
      <c r="SKR165" s="3"/>
      <c r="SKS165" s="3"/>
      <c r="SKT165" s="3"/>
      <c r="SKU165" s="3"/>
      <c r="SKV165" s="3"/>
      <c r="SKW165" s="3"/>
      <c r="SKX165" s="3"/>
      <c r="SKY165" s="3"/>
      <c r="SKZ165" s="3"/>
      <c r="SLA165" s="3"/>
      <c r="SLB165" s="3"/>
      <c r="SLC165" s="3"/>
      <c r="SLD165" s="3"/>
      <c r="SLE165" s="3"/>
      <c r="SLF165" s="3"/>
      <c r="SLG165" s="3"/>
      <c r="SLH165" s="3"/>
      <c r="SLI165" s="3"/>
      <c r="SLJ165" s="3"/>
      <c r="SLK165" s="3"/>
      <c r="SLL165" s="3"/>
      <c r="SLM165" s="3"/>
      <c r="SLN165" s="3"/>
      <c r="SLO165" s="3"/>
      <c r="SLP165" s="3"/>
      <c r="SLQ165" s="3"/>
      <c r="SLR165" s="3"/>
      <c r="SLS165" s="3"/>
      <c r="SLT165" s="3"/>
      <c r="SLU165" s="3"/>
      <c r="SLV165" s="3"/>
      <c r="SLW165" s="3"/>
      <c r="SLX165" s="3"/>
      <c r="SLY165" s="3"/>
      <c r="SLZ165" s="3"/>
      <c r="SMA165" s="3"/>
      <c r="SMB165" s="3"/>
      <c r="SMC165" s="3"/>
      <c r="SMD165" s="3"/>
      <c r="SME165" s="3"/>
      <c r="SMF165" s="3"/>
      <c r="SMG165" s="3"/>
      <c r="SMH165" s="3"/>
      <c r="SMI165" s="3"/>
      <c r="SMJ165" s="3"/>
      <c r="SMK165" s="3"/>
      <c r="SML165" s="3"/>
      <c r="SMM165" s="3"/>
      <c r="SMN165" s="3"/>
      <c r="SMO165" s="3"/>
      <c r="SMP165" s="3"/>
      <c r="SMQ165" s="3"/>
      <c r="SMR165" s="3"/>
      <c r="SMS165" s="3"/>
      <c r="SMT165" s="3"/>
      <c r="SMU165" s="3"/>
      <c r="SMV165" s="3"/>
      <c r="SMW165" s="3"/>
      <c r="SMX165" s="3"/>
      <c r="SMY165" s="3"/>
      <c r="SMZ165" s="3"/>
      <c r="SNA165" s="3"/>
      <c r="SNB165" s="3"/>
      <c r="SNC165" s="3"/>
      <c r="SND165" s="3"/>
      <c r="SNE165" s="3"/>
      <c r="SNF165" s="3"/>
      <c r="SNG165" s="3"/>
      <c r="SNH165" s="3"/>
      <c r="SNI165" s="3"/>
      <c r="SNJ165" s="3"/>
      <c r="SNK165" s="3"/>
      <c r="SNL165" s="3"/>
      <c r="SNM165" s="3"/>
      <c r="SNN165" s="3"/>
      <c r="SNO165" s="3"/>
      <c r="SNP165" s="3"/>
      <c r="SNQ165" s="3"/>
      <c r="SNR165" s="3"/>
      <c r="SNS165" s="3"/>
      <c r="SNT165" s="3"/>
      <c r="SNU165" s="3"/>
      <c r="SNV165" s="3"/>
      <c r="SNW165" s="3"/>
      <c r="SNX165" s="3"/>
      <c r="SNY165" s="3"/>
      <c r="SNZ165" s="3"/>
      <c r="SOA165" s="3"/>
      <c r="SOB165" s="3"/>
      <c r="SOC165" s="3"/>
      <c r="SOD165" s="3"/>
      <c r="SOE165" s="3"/>
      <c r="SOF165" s="3"/>
      <c r="SOG165" s="3"/>
      <c r="SOH165" s="3"/>
      <c r="SOI165" s="3"/>
      <c r="SOJ165" s="3"/>
      <c r="SOK165" s="3"/>
      <c r="SOL165" s="3"/>
      <c r="SOM165" s="3"/>
      <c r="SON165" s="3"/>
      <c r="SOO165" s="3"/>
      <c r="SOP165" s="3"/>
      <c r="SOQ165" s="3"/>
      <c r="SOR165" s="3"/>
      <c r="SOS165" s="3"/>
      <c r="SOT165" s="3"/>
      <c r="SOU165" s="3"/>
      <c r="SOV165" s="3"/>
      <c r="SOW165" s="3"/>
      <c r="SOX165" s="3"/>
      <c r="SOY165" s="3"/>
      <c r="SOZ165" s="3"/>
      <c r="SPA165" s="3"/>
      <c r="SPB165" s="3"/>
      <c r="SPC165" s="3"/>
      <c r="SPD165" s="3"/>
      <c r="SPE165" s="3"/>
      <c r="SPF165" s="3"/>
      <c r="SPG165" s="3"/>
      <c r="SPH165" s="3"/>
      <c r="SPI165" s="3"/>
      <c r="SPJ165" s="3"/>
      <c r="SPK165" s="3"/>
      <c r="SPL165" s="3"/>
      <c r="SPM165" s="3"/>
      <c r="SPN165" s="3"/>
      <c r="SPO165" s="3"/>
      <c r="SPP165" s="3"/>
      <c r="SPQ165" s="3"/>
      <c r="SPR165" s="3"/>
      <c r="SPS165" s="3"/>
      <c r="SPT165" s="3"/>
      <c r="SPU165" s="3"/>
      <c r="SPV165" s="3"/>
      <c r="SPW165" s="3"/>
      <c r="SPX165" s="3"/>
      <c r="SPY165" s="3"/>
      <c r="SPZ165" s="3"/>
      <c r="SQA165" s="3"/>
      <c r="SQB165" s="3"/>
      <c r="SQC165" s="3"/>
      <c r="SQD165" s="3"/>
      <c r="SQE165" s="3"/>
      <c r="SQF165" s="3"/>
      <c r="SQG165" s="3"/>
      <c r="SQH165" s="3"/>
      <c r="SQI165" s="3"/>
      <c r="SQJ165" s="3"/>
      <c r="SQK165" s="3"/>
      <c r="SQL165" s="3"/>
      <c r="SQM165" s="3"/>
      <c r="SQN165" s="3"/>
      <c r="SQO165" s="3"/>
      <c r="SQP165" s="3"/>
      <c r="SQQ165" s="3"/>
      <c r="SQR165" s="3"/>
      <c r="SQS165" s="3"/>
      <c r="SQT165" s="3"/>
      <c r="SQU165" s="3"/>
      <c r="SQV165" s="3"/>
      <c r="SQW165" s="3"/>
      <c r="SQX165" s="3"/>
      <c r="SQY165" s="3"/>
      <c r="SQZ165" s="3"/>
      <c r="SRA165" s="3"/>
      <c r="SRB165" s="3"/>
      <c r="SRC165" s="3"/>
      <c r="SRD165" s="3"/>
      <c r="SRE165" s="3"/>
      <c r="SRF165" s="3"/>
      <c r="SRG165" s="3"/>
      <c r="SRH165" s="3"/>
      <c r="SRI165" s="3"/>
      <c r="SRJ165" s="3"/>
      <c r="SRK165" s="3"/>
      <c r="SRL165" s="3"/>
      <c r="SRM165" s="3"/>
      <c r="SRN165" s="3"/>
      <c r="SRO165" s="3"/>
      <c r="SRP165" s="3"/>
      <c r="SRQ165" s="3"/>
      <c r="SRR165" s="3"/>
      <c r="SRS165" s="3"/>
      <c r="SRT165" s="3"/>
      <c r="SRU165" s="3"/>
      <c r="SRV165" s="3"/>
      <c r="SRW165" s="3"/>
      <c r="SRX165" s="3"/>
      <c r="SRY165" s="3"/>
      <c r="SRZ165" s="3"/>
      <c r="SSA165" s="3"/>
      <c r="SSB165" s="3"/>
      <c r="SSC165" s="3"/>
      <c r="SSD165" s="3"/>
      <c r="SSE165" s="3"/>
      <c r="SSF165" s="3"/>
      <c r="SSG165" s="3"/>
      <c r="SSH165" s="3"/>
      <c r="SSI165" s="3"/>
      <c r="SSJ165" s="3"/>
      <c r="SSK165" s="3"/>
      <c r="SSL165" s="3"/>
      <c r="SSM165" s="3"/>
      <c r="SSN165" s="3"/>
      <c r="SSO165" s="3"/>
      <c r="SSP165" s="3"/>
      <c r="SSQ165" s="3"/>
      <c r="SSR165" s="3"/>
      <c r="SSS165" s="3"/>
      <c r="SST165" s="3"/>
      <c r="SSU165" s="3"/>
      <c r="SSV165" s="3"/>
      <c r="SSW165" s="3"/>
      <c r="SSX165" s="3"/>
      <c r="SSY165" s="3"/>
      <c r="SSZ165" s="3"/>
      <c r="STA165" s="3"/>
      <c r="STB165" s="3"/>
      <c r="STC165" s="3"/>
      <c r="STD165" s="3"/>
      <c r="STE165" s="3"/>
      <c r="STF165" s="3"/>
      <c r="STG165" s="3"/>
      <c r="STH165" s="3"/>
      <c r="STI165" s="3"/>
      <c r="STJ165" s="3"/>
      <c r="STK165" s="3"/>
      <c r="STL165" s="3"/>
      <c r="STM165" s="3"/>
      <c r="STN165" s="3"/>
      <c r="STO165" s="3"/>
      <c r="STP165" s="3"/>
      <c r="STQ165" s="3"/>
      <c r="STR165" s="3"/>
      <c r="STS165" s="3"/>
      <c r="STT165" s="3"/>
      <c r="STU165" s="3"/>
      <c r="STV165" s="3"/>
      <c r="STW165" s="3"/>
      <c r="STX165" s="3"/>
      <c r="STY165" s="3"/>
      <c r="STZ165" s="3"/>
      <c r="SUA165" s="3"/>
      <c r="SUB165" s="3"/>
      <c r="SUC165" s="3"/>
      <c r="SUD165" s="3"/>
      <c r="SUE165" s="3"/>
      <c r="SUF165" s="3"/>
      <c r="SUG165" s="3"/>
      <c r="SUH165" s="3"/>
      <c r="SUI165" s="3"/>
      <c r="SUJ165" s="3"/>
      <c r="SUK165" s="3"/>
      <c r="SUL165" s="3"/>
      <c r="SUM165" s="3"/>
      <c r="SUN165" s="3"/>
      <c r="SUO165" s="3"/>
      <c r="SUP165" s="3"/>
      <c r="SUQ165" s="3"/>
      <c r="SUR165" s="3"/>
      <c r="SUS165" s="3"/>
      <c r="SUT165" s="3"/>
      <c r="SUU165" s="3"/>
      <c r="SUV165" s="3"/>
      <c r="SUW165" s="3"/>
      <c r="SUX165" s="3"/>
      <c r="SUY165" s="3"/>
      <c r="SUZ165" s="3"/>
      <c r="SVA165" s="3"/>
      <c r="SVB165" s="3"/>
      <c r="SVC165" s="3"/>
      <c r="SVD165" s="3"/>
      <c r="SVE165" s="3"/>
      <c r="SVF165" s="3"/>
      <c r="SVG165" s="3"/>
      <c r="SVH165" s="3"/>
      <c r="SVI165" s="3"/>
      <c r="SVJ165" s="3"/>
      <c r="SVK165" s="3"/>
      <c r="SVL165" s="3"/>
      <c r="SVM165" s="3"/>
      <c r="SVN165" s="3"/>
      <c r="SVO165" s="3"/>
      <c r="SVP165" s="3"/>
      <c r="SVQ165" s="3"/>
      <c r="SVR165" s="3"/>
      <c r="SVS165" s="3"/>
      <c r="SVT165" s="3"/>
      <c r="SVU165" s="3"/>
      <c r="SVV165" s="3"/>
      <c r="SVW165" s="3"/>
      <c r="SVX165" s="3"/>
      <c r="SVY165" s="3"/>
      <c r="SVZ165" s="3"/>
      <c r="SWA165" s="3"/>
      <c r="SWB165" s="3"/>
      <c r="SWC165" s="3"/>
      <c r="SWD165" s="3"/>
      <c r="SWE165" s="3"/>
      <c r="SWF165" s="3"/>
      <c r="SWG165" s="3"/>
      <c r="SWH165" s="3"/>
      <c r="SWI165" s="3"/>
      <c r="SWJ165" s="3"/>
      <c r="SWK165" s="3"/>
      <c r="SWL165" s="3"/>
      <c r="SWM165" s="3"/>
      <c r="SWN165" s="3"/>
      <c r="SWO165" s="3"/>
      <c r="SWP165" s="3"/>
      <c r="SWQ165" s="3"/>
      <c r="SWR165" s="3"/>
      <c r="SWS165" s="3"/>
      <c r="SWT165" s="3"/>
      <c r="SWU165" s="3"/>
      <c r="SWV165" s="3"/>
      <c r="SWW165" s="3"/>
      <c r="SWX165" s="3"/>
      <c r="SWY165" s="3"/>
      <c r="SWZ165" s="3"/>
      <c r="SXA165" s="3"/>
      <c r="SXB165" s="3"/>
      <c r="SXC165" s="3"/>
      <c r="SXD165" s="3"/>
      <c r="SXE165" s="3"/>
      <c r="SXF165" s="3"/>
      <c r="SXG165" s="3"/>
      <c r="SXH165" s="3"/>
      <c r="SXI165" s="3"/>
      <c r="SXJ165" s="3"/>
      <c r="SXK165" s="3"/>
      <c r="SXL165" s="3"/>
      <c r="SXM165" s="3"/>
      <c r="SXN165" s="3"/>
      <c r="SXO165" s="3"/>
      <c r="SXP165" s="3"/>
      <c r="SXQ165" s="3"/>
      <c r="SXR165" s="3"/>
      <c r="SXS165" s="3"/>
      <c r="SXT165" s="3"/>
      <c r="SXU165" s="3"/>
      <c r="SXV165" s="3"/>
      <c r="SXW165" s="3"/>
      <c r="SXX165" s="3"/>
      <c r="SXY165" s="3"/>
      <c r="SXZ165" s="3"/>
      <c r="SYA165" s="3"/>
      <c r="SYB165" s="3"/>
      <c r="SYC165" s="3"/>
      <c r="SYD165" s="3"/>
      <c r="SYE165" s="3"/>
      <c r="SYF165" s="3"/>
      <c r="SYG165" s="3"/>
      <c r="SYH165" s="3"/>
      <c r="SYI165" s="3"/>
      <c r="SYJ165" s="3"/>
      <c r="SYK165" s="3"/>
      <c r="SYL165" s="3"/>
      <c r="SYM165" s="3"/>
      <c r="SYN165" s="3"/>
      <c r="SYO165" s="3"/>
      <c r="SYP165" s="3"/>
      <c r="SYQ165" s="3"/>
      <c r="SYR165" s="3"/>
      <c r="SYS165" s="3"/>
      <c r="SYT165" s="3"/>
      <c r="SYU165" s="3"/>
      <c r="SYV165" s="3"/>
      <c r="SYW165" s="3"/>
      <c r="SYX165" s="3"/>
      <c r="SYY165" s="3"/>
      <c r="SYZ165" s="3"/>
      <c r="SZA165" s="3"/>
      <c r="SZB165" s="3"/>
      <c r="SZC165" s="3"/>
      <c r="SZD165" s="3"/>
      <c r="SZE165" s="3"/>
      <c r="SZF165" s="3"/>
      <c r="SZG165" s="3"/>
      <c r="SZH165" s="3"/>
      <c r="SZI165" s="3"/>
      <c r="SZJ165" s="3"/>
      <c r="SZK165" s="3"/>
      <c r="SZL165" s="3"/>
      <c r="SZM165" s="3"/>
      <c r="SZN165" s="3"/>
      <c r="SZO165" s="3"/>
      <c r="SZP165" s="3"/>
      <c r="SZQ165" s="3"/>
      <c r="SZR165" s="3"/>
      <c r="SZS165" s="3"/>
      <c r="SZT165" s="3"/>
      <c r="SZU165" s="3"/>
      <c r="SZV165" s="3"/>
      <c r="SZW165" s="3"/>
      <c r="SZX165" s="3"/>
      <c r="SZY165" s="3"/>
      <c r="SZZ165" s="3"/>
      <c r="TAA165" s="3"/>
      <c r="TAB165" s="3"/>
      <c r="TAC165" s="3"/>
      <c r="TAD165" s="3"/>
      <c r="TAE165" s="3"/>
      <c r="TAF165" s="3"/>
      <c r="TAG165" s="3"/>
      <c r="TAH165" s="3"/>
      <c r="TAI165" s="3"/>
      <c r="TAJ165" s="3"/>
      <c r="TAK165" s="3"/>
      <c r="TAL165" s="3"/>
      <c r="TAM165" s="3"/>
      <c r="TAN165" s="3"/>
      <c r="TAO165" s="3"/>
      <c r="TAP165" s="3"/>
      <c r="TAQ165" s="3"/>
      <c r="TAR165" s="3"/>
      <c r="TAS165" s="3"/>
      <c r="TAT165" s="3"/>
      <c r="TAU165" s="3"/>
      <c r="TAV165" s="3"/>
      <c r="TAW165" s="3"/>
      <c r="TAX165" s="3"/>
      <c r="TAY165" s="3"/>
      <c r="TAZ165" s="3"/>
      <c r="TBA165" s="3"/>
      <c r="TBB165" s="3"/>
      <c r="TBC165" s="3"/>
      <c r="TBD165" s="3"/>
      <c r="TBE165" s="3"/>
      <c r="TBF165" s="3"/>
      <c r="TBG165" s="3"/>
      <c r="TBH165" s="3"/>
      <c r="TBI165" s="3"/>
      <c r="TBJ165" s="3"/>
      <c r="TBK165" s="3"/>
      <c r="TBL165" s="3"/>
      <c r="TBM165" s="3"/>
      <c r="TBN165" s="3"/>
      <c r="TBO165" s="3"/>
      <c r="TBP165" s="3"/>
      <c r="TBQ165" s="3"/>
      <c r="TBR165" s="3"/>
      <c r="TBS165" s="3"/>
      <c r="TBT165" s="3"/>
      <c r="TBU165" s="3"/>
      <c r="TBV165" s="3"/>
      <c r="TBW165" s="3"/>
      <c r="TBX165" s="3"/>
      <c r="TBY165" s="3"/>
      <c r="TBZ165" s="3"/>
      <c r="TCA165" s="3"/>
      <c r="TCB165" s="3"/>
      <c r="TCC165" s="3"/>
      <c r="TCD165" s="3"/>
      <c r="TCE165" s="3"/>
      <c r="TCF165" s="3"/>
      <c r="TCG165" s="3"/>
      <c r="TCH165" s="3"/>
      <c r="TCI165" s="3"/>
      <c r="TCJ165" s="3"/>
      <c r="TCK165" s="3"/>
      <c r="TCL165" s="3"/>
      <c r="TCM165" s="3"/>
      <c r="TCN165" s="3"/>
      <c r="TCO165" s="3"/>
      <c r="TCP165" s="3"/>
      <c r="TCQ165" s="3"/>
      <c r="TCR165" s="3"/>
      <c r="TCS165" s="3"/>
      <c r="TCT165" s="3"/>
      <c r="TCU165" s="3"/>
      <c r="TCV165" s="3"/>
      <c r="TCW165" s="3"/>
      <c r="TCX165" s="3"/>
      <c r="TCY165" s="3"/>
      <c r="TCZ165" s="3"/>
      <c r="TDA165" s="3"/>
      <c r="TDB165" s="3"/>
      <c r="TDC165" s="3"/>
      <c r="TDD165" s="3"/>
      <c r="TDE165" s="3"/>
      <c r="TDF165" s="3"/>
      <c r="TDG165" s="3"/>
      <c r="TDH165" s="3"/>
      <c r="TDI165" s="3"/>
      <c r="TDJ165" s="3"/>
      <c r="TDK165" s="3"/>
      <c r="TDL165" s="3"/>
      <c r="TDM165" s="3"/>
      <c r="TDN165" s="3"/>
      <c r="TDO165" s="3"/>
      <c r="TDP165" s="3"/>
      <c r="TDQ165" s="3"/>
      <c r="TDR165" s="3"/>
      <c r="TDS165" s="3"/>
      <c r="TDT165" s="3"/>
      <c r="TDU165" s="3"/>
      <c r="TDV165" s="3"/>
      <c r="TDW165" s="3"/>
      <c r="TDX165" s="3"/>
      <c r="TDY165" s="3"/>
      <c r="TDZ165" s="3"/>
      <c r="TEA165" s="3"/>
      <c r="TEB165" s="3"/>
      <c r="TEC165" s="3"/>
      <c r="TED165" s="3"/>
      <c r="TEE165" s="3"/>
      <c r="TEF165" s="3"/>
      <c r="TEG165" s="3"/>
      <c r="TEH165" s="3"/>
      <c r="TEI165" s="3"/>
      <c r="TEJ165" s="3"/>
      <c r="TEK165" s="3"/>
      <c r="TEL165" s="3"/>
      <c r="TEM165" s="3"/>
      <c r="TEN165" s="3"/>
      <c r="TEO165" s="3"/>
      <c r="TEP165" s="3"/>
      <c r="TEQ165" s="3"/>
      <c r="TER165" s="3"/>
      <c r="TES165" s="3"/>
      <c r="TET165" s="3"/>
      <c r="TEU165" s="3"/>
      <c r="TEV165" s="3"/>
      <c r="TEW165" s="3"/>
      <c r="TEX165" s="3"/>
      <c r="TEY165" s="3"/>
      <c r="TEZ165" s="3"/>
      <c r="TFA165" s="3"/>
      <c r="TFB165" s="3"/>
      <c r="TFC165" s="3"/>
      <c r="TFD165" s="3"/>
      <c r="TFE165" s="3"/>
      <c r="TFF165" s="3"/>
      <c r="TFG165" s="3"/>
      <c r="TFH165" s="3"/>
      <c r="TFI165" s="3"/>
      <c r="TFJ165" s="3"/>
      <c r="TFK165" s="3"/>
      <c r="TFL165" s="3"/>
      <c r="TFM165" s="3"/>
      <c r="TFN165" s="3"/>
      <c r="TFO165" s="3"/>
      <c r="TFP165" s="3"/>
      <c r="TFQ165" s="3"/>
      <c r="TFR165" s="3"/>
      <c r="TFS165" s="3"/>
      <c r="TFT165" s="3"/>
      <c r="TFU165" s="3"/>
      <c r="TFV165" s="3"/>
      <c r="TFW165" s="3"/>
      <c r="TFX165" s="3"/>
      <c r="TFY165" s="3"/>
      <c r="TFZ165" s="3"/>
      <c r="TGA165" s="3"/>
      <c r="TGB165" s="3"/>
      <c r="TGC165" s="3"/>
      <c r="TGD165" s="3"/>
      <c r="TGE165" s="3"/>
      <c r="TGF165" s="3"/>
      <c r="TGG165" s="3"/>
      <c r="TGH165" s="3"/>
      <c r="TGI165" s="3"/>
      <c r="TGJ165" s="3"/>
      <c r="TGK165" s="3"/>
      <c r="TGL165" s="3"/>
      <c r="TGM165" s="3"/>
      <c r="TGN165" s="3"/>
      <c r="TGO165" s="3"/>
      <c r="TGP165" s="3"/>
      <c r="TGQ165" s="3"/>
      <c r="TGR165" s="3"/>
      <c r="TGS165" s="3"/>
      <c r="TGT165" s="3"/>
      <c r="TGU165" s="3"/>
      <c r="TGV165" s="3"/>
      <c r="TGW165" s="3"/>
      <c r="TGX165" s="3"/>
      <c r="TGY165" s="3"/>
      <c r="TGZ165" s="3"/>
      <c r="THA165" s="3"/>
      <c r="THB165" s="3"/>
      <c r="THC165" s="3"/>
      <c r="THD165" s="3"/>
      <c r="THE165" s="3"/>
      <c r="THF165" s="3"/>
      <c r="THG165" s="3"/>
      <c r="THH165" s="3"/>
      <c r="THI165" s="3"/>
      <c r="THJ165" s="3"/>
      <c r="THK165" s="3"/>
      <c r="THL165" s="3"/>
      <c r="THM165" s="3"/>
      <c r="THN165" s="3"/>
      <c r="THO165" s="3"/>
      <c r="THP165" s="3"/>
      <c r="THQ165" s="3"/>
      <c r="THR165" s="3"/>
      <c r="THS165" s="3"/>
      <c r="THT165" s="3"/>
      <c r="THU165" s="3"/>
      <c r="THV165" s="3"/>
      <c r="THW165" s="3"/>
      <c r="THX165" s="3"/>
      <c r="THY165" s="3"/>
      <c r="THZ165" s="3"/>
      <c r="TIA165" s="3"/>
      <c r="TIB165" s="3"/>
      <c r="TIC165" s="3"/>
      <c r="TID165" s="3"/>
      <c r="TIE165" s="3"/>
      <c r="TIF165" s="3"/>
      <c r="TIG165" s="3"/>
      <c r="TIH165" s="3"/>
      <c r="TII165" s="3"/>
      <c r="TIJ165" s="3"/>
      <c r="TIK165" s="3"/>
      <c r="TIL165" s="3"/>
      <c r="TIM165" s="3"/>
      <c r="TIN165" s="3"/>
      <c r="TIO165" s="3"/>
      <c r="TIP165" s="3"/>
      <c r="TIQ165" s="3"/>
      <c r="TIR165" s="3"/>
      <c r="TIS165" s="3"/>
      <c r="TIT165" s="3"/>
      <c r="TIU165" s="3"/>
      <c r="TIV165" s="3"/>
      <c r="TIW165" s="3"/>
      <c r="TIX165" s="3"/>
      <c r="TIY165" s="3"/>
      <c r="TIZ165" s="3"/>
      <c r="TJA165" s="3"/>
      <c r="TJB165" s="3"/>
      <c r="TJC165" s="3"/>
      <c r="TJD165" s="3"/>
      <c r="TJE165" s="3"/>
      <c r="TJF165" s="3"/>
      <c r="TJG165" s="3"/>
      <c r="TJH165" s="3"/>
      <c r="TJI165" s="3"/>
      <c r="TJJ165" s="3"/>
      <c r="TJK165" s="3"/>
      <c r="TJL165" s="3"/>
      <c r="TJM165" s="3"/>
      <c r="TJN165" s="3"/>
      <c r="TJO165" s="3"/>
      <c r="TJP165" s="3"/>
      <c r="TJQ165" s="3"/>
      <c r="TJR165" s="3"/>
      <c r="TJS165" s="3"/>
      <c r="TJT165" s="3"/>
      <c r="TJU165" s="3"/>
      <c r="TJV165" s="3"/>
      <c r="TJW165" s="3"/>
      <c r="TJX165" s="3"/>
      <c r="TJY165" s="3"/>
      <c r="TJZ165" s="3"/>
      <c r="TKA165" s="3"/>
      <c r="TKB165" s="3"/>
      <c r="TKC165" s="3"/>
      <c r="TKD165" s="3"/>
      <c r="TKE165" s="3"/>
      <c r="TKF165" s="3"/>
      <c r="TKG165" s="3"/>
      <c r="TKH165" s="3"/>
      <c r="TKI165" s="3"/>
      <c r="TKJ165" s="3"/>
      <c r="TKK165" s="3"/>
      <c r="TKL165" s="3"/>
      <c r="TKM165" s="3"/>
      <c r="TKN165" s="3"/>
      <c r="TKO165" s="3"/>
      <c r="TKP165" s="3"/>
      <c r="TKQ165" s="3"/>
      <c r="TKR165" s="3"/>
      <c r="TKS165" s="3"/>
      <c r="TKT165" s="3"/>
      <c r="TKU165" s="3"/>
      <c r="TKV165" s="3"/>
      <c r="TKW165" s="3"/>
      <c r="TKX165" s="3"/>
      <c r="TKY165" s="3"/>
      <c r="TKZ165" s="3"/>
      <c r="TLA165" s="3"/>
      <c r="TLB165" s="3"/>
      <c r="TLC165" s="3"/>
      <c r="TLD165" s="3"/>
      <c r="TLE165" s="3"/>
      <c r="TLF165" s="3"/>
      <c r="TLG165" s="3"/>
      <c r="TLH165" s="3"/>
      <c r="TLI165" s="3"/>
      <c r="TLJ165" s="3"/>
      <c r="TLK165" s="3"/>
      <c r="TLL165" s="3"/>
      <c r="TLM165" s="3"/>
      <c r="TLN165" s="3"/>
      <c r="TLO165" s="3"/>
      <c r="TLP165" s="3"/>
      <c r="TLQ165" s="3"/>
      <c r="TLR165" s="3"/>
      <c r="TLS165" s="3"/>
      <c r="TLT165" s="3"/>
      <c r="TLU165" s="3"/>
      <c r="TLV165" s="3"/>
      <c r="TLW165" s="3"/>
      <c r="TLX165" s="3"/>
      <c r="TLY165" s="3"/>
      <c r="TLZ165" s="3"/>
      <c r="TMA165" s="3"/>
      <c r="TMB165" s="3"/>
      <c r="TMC165" s="3"/>
      <c r="TMD165" s="3"/>
      <c r="TME165" s="3"/>
      <c r="TMF165" s="3"/>
      <c r="TMG165" s="3"/>
      <c r="TMH165" s="3"/>
      <c r="TMI165" s="3"/>
      <c r="TMJ165" s="3"/>
      <c r="TMK165" s="3"/>
      <c r="TML165" s="3"/>
      <c r="TMM165" s="3"/>
      <c r="TMN165" s="3"/>
      <c r="TMO165" s="3"/>
      <c r="TMP165" s="3"/>
      <c r="TMQ165" s="3"/>
      <c r="TMR165" s="3"/>
      <c r="TMS165" s="3"/>
      <c r="TMT165" s="3"/>
      <c r="TMU165" s="3"/>
      <c r="TMV165" s="3"/>
      <c r="TMW165" s="3"/>
      <c r="TMX165" s="3"/>
      <c r="TMY165" s="3"/>
      <c r="TMZ165" s="3"/>
      <c r="TNA165" s="3"/>
      <c r="TNB165" s="3"/>
      <c r="TNC165" s="3"/>
      <c r="TND165" s="3"/>
      <c r="TNE165" s="3"/>
      <c r="TNF165" s="3"/>
      <c r="TNG165" s="3"/>
      <c r="TNH165" s="3"/>
      <c r="TNI165" s="3"/>
      <c r="TNJ165" s="3"/>
      <c r="TNK165" s="3"/>
      <c r="TNL165" s="3"/>
      <c r="TNM165" s="3"/>
      <c r="TNN165" s="3"/>
      <c r="TNO165" s="3"/>
      <c r="TNP165" s="3"/>
      <c r="TNQ165" s="3"/>
      <c r="TNR165" s="3"/>
      <c r="TNS165" s="3"/>
      <c r="TNT165" s="3"/>
      <c r="TNU165" s="3"/>
      <c r="TNV165" s="3"/>
      <c r="TNW165" s="3"/>
      <c r="TNX165" s="3"/>
      <c r="TNY165" s="3"/>
      <c r="TNZ165" s="3"/>
      <c r="TOA165" s="3"/>
      <c r="TOB165" s="3"/>
      <c r="TOC165" s="3"/>
      <c r="TOD165" s="3"/>
      <c r="TOE165" s="3"/>
      <c r="TOF165" s="3"/>
      <c r="TOG165" s="3"/>
      <c r="TOH165" s="3"/>
      <c r="TOI165" s="3"/>
      <c r="TOJ165" s="3"/>
      <c r="TOK165" s="3"/>
      <c r="TOL165" s="3"/>
      <c r="TOM165" s="3"/>
      <c r="TON165" s="3"/>
      <c r="TOO165" s="3"/>
      <c r="TOP165" s="3"/>
      <c r="TOQ165" s="3"/>
      <c r="TOR165" s="3"/>
      <c r="TOS165" s="3"/>
      <c r="TOT165" s="3"/>
      <c r="TOU165" s="3"/>
      <c r="TOV165" s="3"/>
      <c r="TOW165" s="3"/>
      <c r="TOX165" s="3"/>
      <c r="TOY165" s="3"/>
      <c r="TOZ165" s="3"/>
      <c r="TPA165" s="3"/>
      <c r="TPB165" s="3"/>
      <c r="TPC165" s="3"/>
      <c r="TPD165" s="3"/>
      <c r="TPE165" s="3"/>
      <c r="TPF165" s="3"/>
      <c r="TPG165" s="3"/>
      <c r="TPH165" s="3"/>
      <c r="TPI165" s="3"/>
      <c r="TPJ165" s="3"/>
      <c r="TPK165" s="3"/>
      <c r="TPL165" s="3"/>
      <c r="TPM165" s="3"/>
      <c r="TPN165" s="3"/>
      <c r="TPO165" s="3"/>
      <c r="TPP165" s="3"/>
      <c r="TPQ165" s="3"/>
      <c r="TPR165" s="3"/>
      <c r="TPS165" s="3"/>
      <c r="TPT165" s="3"/>
      <c r="TPU165" s="3"/>
      <c r="TPV165" s="3"/>
      <c r="TPW165" s="3"/>
      <c r="TPX165" s="3"/>
      <c r="TPY165" s="3"/>
      <c r="TPZ165" s="3"/>
      <c r="TQA165" s="3"/>
      <c r="TQB165" s="3"/>
      <c r="TQC165" s="3"/>
      <c r="TQD165" s="3"/>
      <c r="TQE165" s="3"/>
      <c r="TQF165" s="3"/>
      <c r="TQG165" s="3"/>
      <c r="TQH165" s="3"/>
      <c r="TQI165" s="3"/>
      <c r="TQJ165" s="3"/>
      <c r="TQK165" s="3"/>
      <c r="TQL165" s="3"/>
      <c r="TQM165" s="3"/>
      <c r="TQN165" s="3"/>
      <c r="TQO165" s="3"/>
      <c r="TQP165" s="3"/>
      <c r="TQQ165" s="3"/>
      <c r="TQR165" s="3"/>
      <c r="TQS165" s="3"/>
      <c r="TQT165" s="3"/>
      <c r="TQU165" s="3"/>
      <c r="TQV165" s="3"/>
      <c r="TQW165" s="3"/>
      <c r="TQX165" s="3"/>
      <c r="TQY165" s="3"/>
      <c r="TQZ165" s="3"/>
      <c r="TRA165" s="3"/>
      <c r="TRB165" s="3"/>
      <c r="TRC165" s="3"/>
      <c r="TRD165" s="3"/>
      <c r="TRE165" s="3"/>
      <c r="TRF165" s="3"/>
      <c r="TRG165" s="3"/>
      <c r="TRH165" s="3"/>
      <c r="TRI165" s="3"/>
      <c r="TRJ165" s="3"/>
      <c r="TRK165" s="3"/>
      <c r="TRL165" s="3"/>
      <c r="TRM165" s="3"/>
      <c r="TRN165" s="3"/>
      <c r="TRO165" s="3"/>
      <c r="TRP165" s="3"/>
      <c r="TRQ165" s="3"/>
      <c r="TRR165" s="3"/>
      <c r="TRS165" s="3"/>
      <c r="TRT165" s="3"/>
      <c r="TRU165" s="3"/>
      <c r="TRV165" s="3"/>
      <c r="TRW165" s="3"/>
      <c r="TRX165" s="3"/>
      <c r="TRY165" s="3"/>
      <c r="TRZ165" s="3"/>
      <c r="TSA165" s="3"/>
      <c r="TSB165" s="3"/>
      <c r="TSC165" s="3"/>
      <c r="TSD165" s="3"/>
      <c r="TSE165" s="3"/>
      <c r="TSF165" s="3"/>
      <c r="TSG165" s="3"/>
      <c r="TSH165" s="3"/>
      <c r="TSI165" s="3"/>
      <c r="TSJ165" s="3"/>
      <c r="TSK165" s="3"/>
      <c r="TSL165" s="3"/>
      <c r="TSM165" s="3"/>
      <c r="TSN165" s="3"/>
      <c r="TSO165" s="3"/>
      <c r="TSP165" s="3"/>
      <c r="TSQ165" s="3"/>
      <c r="TSR165" s="3"/>
      <c r="TSS165" s="3"/>
      <c r="TST165" s="3"/>
      <c r="TSU165" s="3"/>
      <c r="TSV165" s="3"/>
      <c r="TSW165" s="3"/>
      <c r="TSX165" s="3"/>
      <c r="TSY165" s="3"/>
      <c r="TSZ165" s="3"/>
      <c r="TTA165" s="3"/>
      <c r="TTB165" s="3"/>
      <c r="TTC165" s="3"/>
      <c r="TTD165" s="3"/>
      <c r="TTE165" s="3"/>
      <c r="TTF165" s="3"/>
      <c r="TTG165" s="3"/>
      <c r="TTH165" s="3"/>
      <c r="TTI165" s="3"/>
      <c r="TTJ165" s="3"/>
      <c r="TTK165" s="3"/>
      <c r="TTL165" s="3"/>
      <c r="TTM165" s="3"/>
      <c r="TTN165" s="3"/>
      <c r="TTO165" s="3"/>
      <c r="TTP165" s="3"/>
      <c r="TTQ165" s="3"/>
      <c r="TTR165" s="3"/>
      <c r="TTS165" s="3"/>
      <c r="TTT165" s="3"/>
      <c r="TTU165" s="3"/>
      <c r="TTV165" s="3"/>
      <c r="TTW165" s="3"/>
      <c r="TTX165" s="3"/>
      <c r="TTY165" s="3"/>
      <c r="TTZ165" s="3"/>
      <c r="TUA165" s="3"/>
      <c r="TUB165" s="3"/>
      <c r="TUC165" s="3"/>
      <c r="TUD165" s="3"/>
      <c r="TUE165" s="3"/>
      <c r="TUF165" s="3"/>
      <c r="TUG165" s="3"/>
      <c r="TUH165" s="3"/>
      <c r="TUI165" s="3"/>
      <c r="TUJ165" s="3"/>
      <c r="TUK165" s="3"/>
      <c r="TUL165" s="3"/>
      <c r="TUM165" s="3"/>
      <c r="TUN165" s="3"/>
      <c r="TUO165" s="3"/>
      <c r="TUP165" s="3"/>
      <c r="TUQ165" s="3"/>
      <c r="TUR165" s="3"/>
      <c r="TUS165" s="3"/>
      <c r="TUT165" s="3"/>
      <c r="TUU165" s="3"/>
      <c r="TUV165" s="3"/>
      <c r="TUW165" s="3"/>
      <c r="TUX165" s="3"/>
      <c r="TUY165" s="3"/>
      <c r="TUZ165" s="3"/>
      <c r="TVA165" s="3"/>
      <c r="TVB165" s="3"/>
      <c r="TVC165" s="3"/>
      <c r="TVD165" s="3"/>
      <c r="TVE165" s="3"/>
      <c r="TVF165" s="3"/>
      <c r="TVG165" s="3"/>
      <c r="TVH165" s="3"/>
      <c r="TVI165" s="3"/>
      <c r="TVJ165" s="3"/>
      <c r="TVK165" s="3"/>
      <c r="TVL165" s="3"/>
      <c r="TVM165" s="3"/>
      <c r="TVN165" s="3"/>
      <c r="TVO165" s="3"/>
      <c r="TVP165" s="3"/>
      <c r="TVQ165" s="3"/>
      <c r="TVR165" s="3"/>
      <c r="TVS165" s="3"/>
      <c r="TVT165" s="3"/>
      <c r="TVU165" s="3"/>
      <c r="TVV165" s="3"/>
      <c r="TVW165" s="3"/>
      <c r="TVX165" s="3"/>
      <c r="TVY165" s="3"/>
      <c r="TVZ165" s="3"/>
      <c r="TWA165" s="3"/>
      <c r="TWB165" s="3"/>
      <c r="TWC165" s="3"/>
      <c r="TWD165" s="3"/>
      <c r="TWE165" s="3"/>
      <c r="TWF165" s="3"/>
      <c r="TWG165" s="3"/>
      <c r="TWH165" s="3"/>
      <c r="TWI165" s="3"/>
      <c r="TWJ165" s="3"/>
      <c r="TWK165" s="3"/>
      <c r="TWL165" s="3"/>
      <c r="TWM165" s="3"/>
      <c r="TWN165" s="3"/>
      <c r="TWO165" s="3"/>
      <c r="TWP165" s="3"/>
      <c r="TWQ165" s="3"/>
      <c r="TWR165" s="3"/>
      <c r="TWS165" s="3"/>
      <c r="TWT165" s="3"/>
      <c r="TWU165" s="3"/>
      <c r="TWV165" s="3"/>
      <c r="TWW165" s="3"/>
      <c r="TWX165" s="3"/>
      <c r="TWY165" s="3"/>
      <c r="TWZ165" s="3"/>
      <c r="TXA165" s="3"/>
      <c r="TXB165" s="3"/>
      <c r="TXC165" s="3"/>
      <c r="TXD165" s="3"/>
      <c r="TXE165" s="3"/>
      <c r="TXF165" s="3"/>
      <c r="TXG165" s="3"/>
      <c r="TXH165" s="3"/>
      <c r="TXI165" s="3"/>
      <c r="TXJ165" s="3"/>
      <c r="TXK165" s="3"/>
      <c r="TXL165" s="3"/>
      <c r="TXM165" s="3"/>
      <c r="TXN165" s="3"/>
      <c r="TXO165" s="3"/>
      <c r="TXP165" s="3"/>
      <c r="TXQ165" s="3"/>
      <c r="TXR165" s="3"/>
      <c r="TXS165" s="3"/>
      <c r="TXT165" s="3"/>
      <c r="TXU165" s="3"/>
      <c r="TXV165" s="3"/>
      <c r="TXW165" s="3"/>
      <c r="TXX165" s="3"/>
      <c r="TXY165" s="3"/>
      <c r="TXZ165" s="3"/>
      <c r="TYA165" s="3"/>
      <c r="TYB165" s="3"/>
      <c r="TYC165" s="3"/>
      <c r="TYD165" s="3"/>
      <c r="TYE165" s="3"/>
      <c r="TYF165" s="3"/>
      <c r="TYG165" s="3"/>
      <c r="TYH165" s="3"/>
      <c r="TYI165" s="3"/>
      <c r="TYJ165" s="3"/>
      <c r="TYK165" s="3"/>
      <c r="TYL165" s="3"/>
      <c r="TYM165" s="3"/>
      <c r="TYN165" s="3"/>
      <c r="TYO165" s="3"/>
      <c r="TYP165" s="3"/>
      <c r="TYQ165" s="3"/>
      <c r="TYR165" s="3"/>
      <c r="TYS165" s="3"/>
      <c r="TYT165" s="3"/>
      <c r="TYU165" s="3"/>
      <c r="TYV165" s="3"/>
      <c r="TYW165" s="3"/>
      <c r="TYX165" s="3"/>
      <c r="TYY165" s="3"/>
      <c r="TYZ165" s="3"/>
      <c r="TZA165" s="3"/>
      <c r="TZB165" s="3"/>
      <c r="TZC165" s="3"/>
      <c r="TZD165" s="3"/>
      <c r="TZE165" s="3"/>
      <c r="TZF165" s="3"/>
      <c r="TZG165" s="3"/>
      <c r="TZH165" s="3"/>
      <c r="TZI165" s="3"/>
      <c r="TZJ165" s="3"/>
      <c r="TZK165" s="3"/>
      <c r="TZL165" s="3"/>
      <c r="TZM165" s="3"/>
      <c r="TZN165" s="3"/>
      <c r="TZO165" s="3"/>
      <c r="TZP165" s="3"/>
      <c r="TZQ165" s="3"/>
      <c r="TZR165" s="3"/>
      <c r="TZS165" s="3"/>
      <c r="TZT165" s="3"/>
      <c r="TZU165" s="3"/>
      <c r="TZV165" s="3"/>
      <c r="TZW165" s="3"/>
      <c r="TZX165" s="3"/>
      <c r="TZY165" s="3"/>
      <c r="TZZ165" s="3"/>
      <c r="UAA165" s="3"/>
      <c r="UAB165" s="3"/>
      <c r="UAC165" s="3"/>
      <c r="UAD165" s="3"/>
      <c r="UAE165" s="3"/>
      <c r="UAF165" s="3"/>
      <c r="UAG165" s="3"/>
      <c r="UAH165" s="3"/>
      <c r="UAI165" s="3"/>
      <c r="UAJ165" s="3"/>
      <c r="UAK165" s="3"/>
      <c r="UAL165" s="3"/>
      <c r="UAM165" s="3"/>
      <c r="UAN165" s="3"/>
      <c r="UAO165" s="3"/>
      <c r="UAP165" s="3"/>
      <c r="UAQ165" s="3"/>
      <c r="UAR165" s="3"/>
      <c r="UAS165" s="3"/>
      <c r="UAT165" s="3"/>
      <c r="UAU165" s="3"/>
      <c r="UAV165" s="3"/>
      <c r="UAW165" s="3"/>
      <c r="UAX165" s="3"/>
      <c r="UAY165" s="3"/>
      <c r="UAZ165" s="3"/>
      <c r="UBA165" s="3"/>
      <c r="UBB165" s="3"/>
      <c r="UBC165" s="3"/>
      <c r="UBD165" s="3"/>
      <c r="UBE165" s="3"/>
      <c r="UBF165" s="3"/>
      <c r="UBG165" s="3"/>
      <c r="UBH165" s="3"/>
      <c r="UBI165" s="3"/>
      <c r="UBJ165" s="3"/>
      <c r="UBK165" s="3"/>
      <c r="UBL165" s="3"/>
      <c r="UBM165" s="3"/>
      <c r="UBN165" s="3"/>
      <c r="UBO165" s="3"/>
      <c r="UBP165" s="3"/>
      <c r="UBQ165" s="3"/>
      <c r="UBR165" s="3"/>
      <c r="UBS165" s="3"/>
      <c r="UBT165" s="3"/>
      <c r="UBU165" s="3"/>
      <c r="UBV165" s="3"/>
      <c r="UBW165" s="3"/>
      <c r="UBX165" s="3"/>
      <c r="UBY165" s="3"/>
      <c r="UBZ165" s="3"/>
      <c r="UCA165" s="3"/>
      <c r="UCB165" s="3"/>
      <c r="UCC165" s="3"/>
      <c r="UCD165" s="3"/>
      <c r="UCE165" s="3"/>
      <c r="UCF165" s="3"/>
      <c r="UCG165" s="3"/>
      <c r="UCH165" s="3"/>
      <c r="UCI165" s="3"/>
      <c r="UCJ165" s="3"/>
      <c r="UCK165" s="3"/>
      <c r="UCL165" s="3"/>
      <c r="UCM165" s="3"/>
      <c r="UCN165" s="3"/>
      <c r="UCO165" s="3"/>
      <c r="UCP165" s="3"/>
      <c r="UCQ165" s="3"/>
      <c r="UCR165" s="3"/>
      <c r="UCS165" s="3"/>
      <c r="UCT165" s="3"/>
      <c r="UCU165" s="3"/>
      <c r="UCV165" s="3"/>
      <c r="UCW165" s="3"/>
      <c r="UCX165" s="3"/>
      <c r="UCY165" s="3"/>
      <c r="UCZ165" s="3"/>
      <c r="UDA165" s="3"/>
      <c r="UDB165" s="3"/>
      <c r="UDC165" s="3"/>
      <c r="UDD165" s="3"/>
      <c r="UDE165" s="3"/>
      <c r="UDF165" s="3"/>
      <c r="UDG165" s="3"/>
      <c r="UDH165" s="3"/>
      <c r="UDI165" s="3"/>
      <c r="UDJ165" s="3"/>
      <c r="UDK165" s="3"/>
      <c r="UDL165" s="3"/>
      <c r="UDM165" s="3"/>
      <c r="UDN165" s="3"/>
      <c r="UDO165" s="3"/>
      <c r="UDP165" s="3"/>
      <c r="UDQ165" s="3"/>
      <c r="UDR165" s="3"/>
      <c r="UDS165" s="3"/>
      <c r="UDT165" s="3"/>
      <c r="UDU165" s="3"/>
      <c r="UDV165" s="3"/>
      <c r="UDW165" s="3"/>
      <c r="UDX165" s="3"/>
      <c r="UDY165" s="3"/>
      <c r="UDZ165" s="3"/>
      <c r="UEA165" s="3"/>
      <c r="UEB165" s="3"/>
      <c r="UEC165" s="3"/>
      <c r="UED165" s="3"/>
      <c r="UEE165" s="3"/>
      <c r="UEF165" s="3"/>
      <c r="UEG165" s="3"/>
      <c r="UEH165" s="3"/>
      <c r="UEI165" s="3"/>
      <c r="UEJ165" s="3"/>
      <c r="UEK165" s="3"/>
      <c r="UEL165" s="3"/>
      <c r="UEM165" s="3"/>
      <c r="UEN165" s="3"/>
      <c r="UEO165" s="3"/>
      <c r="UEP165" s="3"/>
      <c r="UEQ165" s="3"/>
      <c r="UER165" s="3"/>
      <c r="UES165" s="3"/>
      <c r="UET165" s="3"/>
      <c r="UEU165" s="3"/>
      <c r="UEV165" s="3"/>
      <c r="UEW165" s="3"/>
      <c r="UEX165" s="3"/>
      <c r="UEY165" s="3"/>
      <c r="UEZ165" s="3"/>
      <c r="UFA165" s="3"/>
      <c r="UFB165" s="3"/>
      <c r="UFC165" s="3"/>
      <c r="UFD165" s="3"/>
      <c r="UFE165" s="3"/>
      <c r="UFF165" s="3"/>
      <c r="UFG165" s="3"/>
      <c r="UFH165" s="3"/>
      <c r="UFI165" s="3"/>
      <c r="UFJ165" s="3"/>
      <c r="UFK165" s="3"/>
      <c r="UFL165" s="3"/>
      <c r="UFM165" s="3"/>
      <c r="UFN165" s="3"/>
      <c r="UFO165" s="3"/>
      <c r="UFP165" s="3"/>
      <c r="UFQ165" s="3"/>
      <c r="UFR165" s="3"/>
      <c r="UFS165" s="3"/>
      <c r="UFT165" s="3"/>
      <c r="UFU165" s="3"/>
      <c r="UFV165" s="3"/>
      <c r="UFW165" s="3"/>
      <c r="UFX165" s="3"/>
      <c r="UFY165" s="3"/>
      <c r="UFZ165" s="3"/>
      <c r="UGA165" s="3"/>
      <c r="UGB165" s="3"/>
      <c r="UGC165" s="3"/>
      <c r="UGD165" s="3"/>
      <c r="UGE165" s="3"/>
      <c r="UGF165" s="3"/>
      <c r="UGG165" s="3"/>
      <c r="UGH165" s="3"/>
      <c r="UGI165" s="3"/>
      <c r="UGJ165" s="3"/>
      <c r="UGK165" s="3"/>
      <c r="UGL165" s="3"/>
      <c r="UGM165" s="3"/>
      <c r="UGN165" s="3"/>
      <c r="UGO165" s="3"/>
      <c r="UGP165" s="3"/>
      <c r="UGQ165" s="3"/>
      <c r="UGR165" s="3"/>
      <c r="UGS165" s="3"/>
      <c r="UGT165" s="3"/>
      <c r="UGU165" s="3"/>
      <c r="UGV165" s="3"/>
      <c r="UGW165" s="3"/>
      <c r="UGX165" s="3"/>
      <c r="UGY165" s="3"/>
      <c r="UGZ165" s="3"/>
      <c r="UHA165" s="3"/>
      <c r="UHB165" s="3"/>
      <c r="UHC165" s="3"/>
      <c r="UHD165" s="3"/>
      <c r="UHE165" s="3"/>
      <c r="UHF165" s="3"/>
      <c r="UHG165" s="3"/>
      <c r="UHH165" s="3"/>
      <c r="UHI165" s="3"/>
      <c r="UHJ165" s="3"/>
      <c r="UHK165" s="3"/>
      <c r="UHL165" s="3"/>
      <c r="UHM165" s="3"/>
      <c r="UHN165" s="3"/>
      <c r="UHO165" s="3"/>
      <c r="UHP165" s="3"/>
      <c r="UHQ165" s="3"/>
      <c r="UHR165" s="3"/>
      <c r="UHS165" s="3"/>
      <c r="UHT165" s="3"/>
      <c r="UHU165" s="3"/>
      <c r="UHV165" s="3"/>
      <c r="UHW165" s="3"/>
      <c r="UHX165" s="3"/>
      <c r="UHY165" s="3"/>
      <c r="UHZ165" s="3"/>
      <c r="UIA165" s="3"/>
      <c r="UIB165" s="3"/>
      <c r="UIC165" s="3"/>
      <c r="UID165" s="3"/>
      <c r="UIE165" s="3"/>
      <c r="UIF165" s="3"/>
      <c r="UIG165" s="3"/>
      <c r="UIH165" s="3"/>
      <c r="UII165" s="3"/>
      <c r="UIJ165" s="3"/>
      <c r="UIK165" s="3"/>
      <c r="UIL165" s="3"/>
      <c r="UIM165" s="3"/>
      <c r="UIN165" s="3"/>
      <c r="UIO165" s="3"/>
      <c r="UIP165" s="3"/>
      <c r="UIQ165" s="3"/>
      <c r="UIR165" s="3"/>
      <c r="UIS165" s="3"/>
      <c r="UIT165" s="3"/>
      <c r="UIU165" s="3"/>
      <c r="UIV165" s="3"/>
      <c r="UIW165" s="3"/>
      <c r="UIX165" s="3"/>
      <c r="UIY165" s="3"/>
      <c r="UIZ165" s="3"/>
      <c r="UJA165" s="3"/>
      <c r="UJB165" s="3"/>
      <c r="UJC165" s="3"/>
      <c r="UJD165" s="3"/>
      <c r="UJE165" s="3"/>
      <c r="UJF165" s="3"/>
      <c r="UJG165" s="3"/>
      <c r="UJH165" s="3"/>
      <c r="UJI165" s="3"/>
      <c r="UJJ165" s="3"/>
      <c r="UJK165" s="3"/>
      <c r="UJL165" s="3"/>
      <c r="UJM165" s="3"/>
      <c r="UJN165" s="3"/>
      <c r="UJO165" s="3"/>
      <c r="UJP165" s="3"/>
      <c r="UJQ165" s="3"/>
      <c r="UJR165" s="3"/>
      <c r="UJS165" s="3"/>
      <c r="UJT165" s="3"/>
      <c r="UJU165" s="3"/>
      <c r="UJV165" s="3"/>
      <c r="UJW165" s="3"/>
      <c r="UJX165" s="3"/>
      <c r="UJY165" s="3"/>
      <c r="UJZ165" s="3"/>
      <c r="UKA165" s="3"/>
      <c r="UKB165" s="3"/>
      <c r="UKC165" s="3"/>
      <c r="UKD165" s="3"/>
      <c r="UKE165" s="3"/>
      <c r="UKF165" s="3"/>
      <c r="UKG165" s="3"/>
      <c r="UKH165" s="3"/>
      <c r="UKI165" s="3"/>
      <c r="UKJ165" s="3"/>
      <c r="UKK165" s="3"/>
      <c r="UKL165" s="3"/>
      <c r="UKM165" s="3"/>
      <c r="UKN165" s="3"/>
      <c r="UKO165" s="3"/>
      <c r="UKP165" s="3"/>
      <c r="UKQ165" s="3"/>
      <c r="UKR165" s="3"/>
      <c r="UKS165" s="3"/>
      <c r="UKT165" s="3"/>
      <c r="UKU165" s="3"/>
      <c r="UKV165" s="3"/>
      <c r="UKW165" s="3"/>
      <c r="UKX165" s="3"/>
      <c r="UKY165" s="3"/>
      <c r="UKZ165" s="3"/>
      <c r="ULA165" s="3"/>
      <c r="ULB165" s="3"/>
      <c r="ULC165" s="3"/>
      <c r="ULD165" s="3"/>
      <c r="ULE165" s="3"/>
      <c r="ULF165" s="3"/>
      <c r="ULG165" s="3"/>
      <c r="ULH165" s="3"/>
      <c r="ULI165" s="3"/>
      <c r="ULJ165" s="3"/>
      <c r="ULK165" s="3"/>
      <c r="ULL165" s="3"/>
      <c r="ULM165" s="3"/>
      <c r="ULN165" s="3"/>
      <c r="ULO165" s="3"/>
      <c r="ULP165" s="3"/>
      <c r="ULQ165" s="3"/>
      <c r="ULR165" s="3"/>
      <c r="ULS165" s="3"/>
      <c r="ULT165" s="3"/>
      <c r="ULU165" s="3"/>
      <c r="ULV165" s="3"/>
      <c r="ULW165" s="3"/>
      <c r="ULX165" s="3"/>
      <c r="ULY165" s="3"/>
      <c r="ULZ165" s="3"/>
      <c r="UMA165" s="3"/>
      <c r="UMB165" s="3"/>
      <c r="UMC165" s="3"/>
      <c r="UMD165" s="3"/>
      <c r="UME165" s="3"/>
      <c r="UMF165" s="3"/>
      <c r="UMG165" s="3"/>
      <c r="UMH165" s="3"/>
      <c r="UMI165" s="3"/>
      <c r="UMJ165" s="3"/>
      <c r="UMK165" s="3"/>
      <c r="UML165" s="3"/>
      <c r="UMM165" s="3"/>
      <c r="UMN165" s="3"/>
      <c r="UMO165" s="3"/>
      <c r="UMP165" s="3"/>
      <c r="UMQ165" s="3"/>
      <c r="UMR165" s="3"/>
      <c r="UMS165" s="3"/>
      <c r="UMT165" s="3"/>
      <c r="UMU165" s="3"/>
      <c r="UMV165" s="3"/>
      <c r="UMW165" s="3"/>
      <c r="UMX165" s="3"/>
      <c r="UMY165" s="3"/>
      <c r="UMZ165" s="3"/>
      <c r="UNA165" s="3"/>
      <c r="UNB165" s="3"/>
      <c r="UNC165" s="3"/>
      <c r="UND165" s="3"/>
      <c r="UNE165" s="3"/>
      <c r="UNF165" s="3"/>
      <c r="UNG165" s="3"/>
      <c r="UNH165" s="3"/>
      <c r="UNI165" s="3"/>
      <c r="UNJ165" s="3"/>
      <c r="UNK165" s="3"/>
      <c r="UNL165" s="3"/>
      <c r="UNM165" s="3"/>
      <c r="UNN165" s="3"/>
      <c r="UNO165" s="3"/>
      <c r="UNP165" s="3"/>
      <c r="UNQ165" s="3"/>
      <c r="UNR165" s="3"/>
      <c r="UNS165" s="3"/>
      <c r="UNT165" s="3"/>
      <c r="UNU165" s="3"/>
      <c r="UNV165" s="3"/>
      <c r="UNW165" s="3"/>
      <c r="UNX165" s="3"/>
      <c r="UNY165" s="3"/>
      <c r="UNZ165" s="3"/>
      <c r="UOA165" s="3"/>
      <c r="UOB165" s="3"/>
      <c r="UOC165" s="3"/>
      <c r="UOD165" s="3"/>
      <c r="UOE165" s="3"/>
      <c r="UOF165" s="3"/>
      <c r="UOG165" s="3"/>
      <c r="UOH165" s="3"/>
      <c r="UOI165" s="3"/>
      <c r="UOJ165" s="3"/>
      <c r="UOK165" s="3"/>
      <c r="UOL165" s="3"/>
      <c r="UOM165" s="3"/>
      <c r="UON165" s="3"/>
      <c r="UOO165" s="3"/>
      <c r="UOP165" s="3"/>
      <c r="UOQ165" s="3"/>
      <c r="UOR165" s="3"/>
      <c r="UOS165" s="3"/>
      <c r="UOT165" s="3"/>
      <c r="UOU165" s="3"/>
      <c r="UOV165" s="3"/>
      <c r="UOW165" s="3"/>
      <c r="UOX165" s="3"/>
      <c r="UOY165" s="3"/>
      <c r="UOZ165" s="3"/>
      <c r="UPA165" s="3"/>
      <c r="UPB165" s="3"/>
      <c r="UPC165" s="3"/>
      <c r="UPD165" s="3"/>
      <c r="UPE165" s="3"/>
      <c r="UPF165" s="3"/>
      <c r="UPG165" s="3"/>
      <c r="UPH165" s="3"/>
      <c r="UPI165" s="3"/>
      <c r="UPJ165" s="3"/>
      <c r="UPK165" s="3"/>
      <c r="UPL165" s="3"/>
      <c r="UPM165" s="3"/>
      <c r="UPN165" s="3"/>
      <c r="UPO165" s="3"/>
      <c r="UPP165" s="3"/>
      <c r="UPQ165" s="3"/>
      <c r="UPR165" s="3"/>
      <c r="UPS165" s="3"/>
      <c r="UPT165" s="3"/>
      <c r="UPU165" s="3"/>
      <c r="UPV165" s="3"/>
      <c r="UPW165" s="3"/>
      <c r="UPX165" s="3"/>
      <c r="UPY165" s="3"/>
      <c r="UPZ165" s="3"/>
      <c r="UQA165" s="3"/>
      <c r="UQB165" s="3"/>
      <c r="UQC165" s="3"/>
      <c r="UQD165" s="3"/>
      <c r="UQE165" s="3"/>
      <c r="UQF165" s="3"/>
      <c r="UQG165" s="3"/>
      <c r="UQH165" s="3"/>
      <c r="UQI165" s="3"/>
      <c r="UQJ165" s="3"/>
      <c r="UQK165" s="3"/>
      <c r="UQL165" s="3"/>
      <c r="UQM165" s="3"/>
      <c r="UQN165" s="3"/>
      <c r="UQO165" s="3"/>
      <c r="UQP165" s="3"/>
      <c r="UQQ165" s="3"/>
      <c r="UQR165" s="3"/>
      <c r="UQS165" s="3"/>
      <c r="UQT165" s="3"/>
      <c r="UQU165" s="3"/>
      <c r="UQV165" s="3"/>
      <c r="UQW165" s="3"/>
      <c r="UQX165" s="3"/>
      <c r="UQY165" s="3"/>
      <c r="UQZ165" s="3"/>
      <c r="URA165" s="3"/>
      <c r="URB165" s="3"/>
      <c r="URC165" s="3"/>
      <c r="URD165" s="3"/>
      <c r="URE165" s="3"/>
      <c r="URF165" s="3"/>
      <c r="URG165" s="3"/>
      <c r="URH165" s="3"/>
      <c r="URI165" s="3"/>
      <c r="URJ165" s="3"/>
      <c r="URK165" s="3"/>
      <c r="URL165" s="3"/>
      <c r="URM165" s="3"/>
      <c r="URN165" s="3"/>
      <c r="URO165" s="3"/>
      <c r="URP165" s="3"/>
      <c r="URQ165" s="3"/>
      <c r="URR165" s="3"/>
      <c r="URS165" s="3"/>
      <c r="URT165" s="3"/>
      <c r="URU165" s="3"/>
      <c r="URV165" s="3"/>
      <c r="URW165" s="3"/>
      <c r="URX165" s="3"/>
      <c r="URY165" s="3"/>
      <c r="URZ165" s="3"/>
      <c r="USA165" s="3"/>
      <c r="USB165" s="3"/>
      <c r="USC165" s="3"/>
      <c r="USD165" s="3"/>
      <c r="USE165" s="3"/>
      <c r="USF165" s="3"/>
      <c r="USG165" s="3"/>
      <c r="USH165" s="3"/>
      <c r="USI165" s="3"/>
      <c r="USJ165" s="3"/>
      <c r="USK165" s="3"/>
      <c r="USL165" s="3"/>
      <c r="USM165" s="3"/>
      <c r="USN165" s="3"/>
      <c r="USO165" s="3"/>
      <c r="USP165" s="3"/>
      <c r="USQ165" s="3"/>
      <c r="USR165" s="3"/>
      <c r="USS165" s="3"/>
      <c r="UST165" s="3"/>
      <c r="USU165" s="3"/>
      <c r="USV165" s="3"/>
      <c r="USW165" s="3"/>
      <c r="USX165" s="3"/>
      <c r="USY165" s="3"/>
      <c r="USZ165" s="3"/>
      <c r="UTA165" s="3"/>
      <c r="UTB165" s="3"/>
      <c r="UTC165" s="3"/>
      <c r="UTD165" s="3"/>
      <c r="UTE165" s="3"/>
      <c r="UTF165" s="3"/>
      <c r="UTG165" s="3"/>
      <c r="UTH165" s="3"/>
      <c r="UTI165" s="3"/>
      <c r="UTJ165" s="3"/>
      <c r="UTK165" s="3"/>
      <c r="UTL165" s="3"/>
      <c r="UTM165" s="3"/>
      <c r="UTN165" s="3"/>
      <c r="UTO165" s="3"/>
      <c r="UTP165" s="3"/>
      <c r="UTQ165" s="3"/>
      <c r="UTR165" s="3"/>
      <c r="UTS165" s="3"/>
      <c r="UTT165" s="3"/>
      <c r="UTU165" s="3"/>
      <c r="UTV165" s="3"/>
      <c r="UTW165" s="3"/>
      <c r="UTX165" s="3"/>
      <c r="UTY165" s="3"/>
      <c r="UTZ165" s="3"/>
      <c r="UUA165" s="3"/>
      <c r="UUB165" s="3"/>
      <c r="UUC165" s="3"/>
      <c r="UUD165" s="3"/>
      <c r="UUE165" s="3"/>
      <c r="UUF165" s="3"/>
      <c r="UUG165" s="3"/>
      <c r="UUH165" s="3"/>
      <c r="UUI165" s="3"/>
      <c r="UUJ165" s="3"/>
      <c r="UUK165" s="3"/>
      <c r="UUL165" s="3"/>
      <c r="UUM165" s="3"/>
      <c r="UUN165" s="3"/>
      <c r="UUO165" s="3"/>
      <c r="UUP165" s="3"/>
      <c r="UUQ165" s="3"/>
      <c r="UUR165" s="3"/>
      <c r="UUS165" s="3"/>
      <c r="UUT165" s="3"/>
      <c r="UUU165" s="3"/>
      <c r="UUV165" s="3"/>
      <c r="UUW165" s="3"/>
      <c r="UUX165" s="3"/>
      <c r="UUY165" s="3"/>
      <c r="UUZ165" s="3"/>
      <c r="UVA165" s="3"/>
      <c r="UVB165" s="3"/>
      <c r="UVC165" s="3"/>
      <c r="UVD165" s="3"/>
      <c r="UVE165" s="3"/>
      <c r="UVF165" s="3"/>
      <c r="UVG165" s="3"/>
      <c r="UVH165" s="3"/>
      <c r="UVI165" s="3"/>
      <c r="UVJ165" s="3"/>
      <c r="UVK165" s="3"/>
      <c r="UVL165" s="3"/>
      <c r="UVM165" s="3"/>
      <c r="UVN165" s="3"/>
      <c r="UVO165" s="3"/>
      <c r="UVP165" s="3"/>
      <c r="UVQ165" s="3"/>
      <c r="UVR165" s="3"/>
      <c r="UVS165" s="3"/>
      <c r="UVT165" s="3"/>
      <c r="UVU165" s="3"/>
      <c r="UVV165" s="3"/>
      <c r="UVW165" s="3"/>
      <c r="UVX165" s="3"/>
      <c r="UVY165" s="3"/>
      <c r="UVZ165" s="3"/>
      <c r="UWA165" s="3"/>
      <c r="UWB165" s="3"/>
      <c r="UWC165" s="3"/>
      <c r="UWD165" s="3"/>
      <c r="UWE165" s="3"/>
      <c r="UWF165" s="3"/>
      <c r="UWG165" s="3"/>
      <c r="UWH165" s="3"/>
      <c r="UWI165" s="3"/>
      <c r="UWJ165" s="3"/>
      <c r="UWK165" s="3"/>
      <c r="UWL165" s="3"/>
      <c r="UWM165" s="3"/>
      <c r="UWN165" s="3"/>
      <c r="UWO165" s="3"/>
      <c r="UWP165" s="3"/>
      <c r="UWQ165" s="3"/>
      <c r="UWR165" s="3"/>
      <c r="UWS165" s="3"/>
      <c r="UWT165" s="3"/>
      <c r="UWU165" s="3"/>
      <c r="UWV165" s="3"/>
      <c r="UWW165" s="3"/>
      <c r="UWX165" s="3"/>
      <c r="UWY165" s="3"/>
      <c r="UWZ165" s="3"/>
      <c r="UXA165" s="3"/>
      <c r="UXB165" s="3"/>
      <c r="UXC165" s="3"/>
      <c r="UXD165" s="3"/>
      <c r="UXE165" s="3"/>
      <c r="UXF165" s="3"/>
      <c r="UXG165" s="3"/>
      <c r="UXH165" s="3"/>
      <c r="UXI165" s="3"/>
      <c r="UXJ165" s="3"/>
      <c r="UXK165" s="3"/>
      <c r="UXL165" s="3"/>
      <c r="UXM165" s="3"/>
      <c r="UXN165" s="3"/>
      <c r="UXO165" s="3"/>
      <c r="UXP165" s="3"/>
      <c r="UXQ165" s="3"/>
      <c r="UXR165" s="3"/>
      <c r="UXS165" s="3"/>
      <c r="UXT165" s="3"/>
      <c r="UXU165" s="3"/>
      <c r="UXV165" s="3"/>
      <c r="UXW165" s="3"/>
      <c r="UXX165" s="3"/>
      <c r="UXY165" s="3"/>
      <c r="UXZ165" s="3"/>
      <c r="UYA165" s="3"/>
      <c r="UYB165" s="3"/>
      <c r="UYC165" s="3"/>
      <c r="UYD165" s="3"/>
      <c r="UYE165" s="3"/>
      <c r="UYF165" s="3"/>
      <c r="UYG165" s="3"/>
      <c r="UYH165" s="3"/>
      <c r="UYI165" s="3"/>
      <c r="UYJ165" s="3"/>
      <c r="UYK165" s="3"/>
      <c r="UYL165" s="3"/>
      <c r="UYM165" s="3"/>
      <c r="UYN165" s="3"/>
      <c r="UYO165" s="3"/>
      <c r="UYP165" s="3"/>
      <c r="UYQ165" s="3"/>
      <c r="UYR165" s="3"/>
      <c r="UYS165" s="3"/>
      <c r="UYT165" s="3"/>
      <c r="UYU165" s="3"/>
      <c r="UYV165" s="3"/>
      <c r="UYW165" s="3"/>
      <c r="UYX165" s="3"/>
      <c r="UYY165" s="3"/>
      <c r="UYZ165" s="3"/>
      <c r="UZA165" s="3"/>
      <c r="UZB165" s="3"/>
      <c r="UZC165" s="3"/>
      <c r="UZD165" s="3"/>
      <c r="UZE165" s="3"/>
      <c r="UZF165" s="3"/>
      <c r="UZG165" s="3"/>
      <c r="UZH165" s="3"/>
      <c r="UZI165" s="3"/>
      <c r="UZJ165" s="3"/>
      <c r="UZK165" s="3"/>
      <c r="UZL165" s="3"/>
      <c r="UZM165" s="3"/>
      <c r="UZN165" s="3"/>
      <c r="UZO165" s="3"/>
      <c r="UZP165" s="3"/>
      <c r="UZQ165" s="3"/>
      <c r="UZR165" s="3"/>
      <c r="UZS165" s="3"/>
      <c r="UZT165" s="3"/>
      <c r="UZU165" s="3"/>
      <c r="UZV165" s="3"/>
      <c r="UZW165" s="3"/>
      <c r="UZX165" s="3"/>
      <c r="UZY165" s="3"/>
      <c r="UZZ165" s="3"/>
      <c r="VAA165" s="3"/>
      <c r="VAB165" s="3"/>
      <c r="VAC165" s="3"/>
      <c r="VAD165" s="3"/>
      <c r="VAE165" s="3"/>
      <c r="VAF165" s="3"/>
      <c r="VAG165" s="3"/>
      <c r="VAH165" s="3"/>
      <c r="VAI165" s="3"/>
      <c r="VAJ165" s="3"/>
      <c r="VAK165" s="3"/>
      <c r="VAL165" s="3"/>
      <c r="VAM165" s="3"/>
      <c r="VAN165" s="3"/>
      <c r="VAO165" s="3"/>
      <c r="VAP165" s="3"/>
      <c r="VAQ165" s="3"/>
      <c r="VAR165" s="3"/>
      <c r="VAS165" s="3"/>
      <c r="VAT165" s="3"/>
      <c r="VAU165" s="3"/>
      <c r="VAV165" s="3"/>
      <c r="VAW165" s="3"/>
      <c r="VAX165" s="3"/>
      <c r="VAY165" s="3"/>
      <c r="VAZ165" s="3"/>
      <c r="VBA165" s="3"/>
      <c r="VBB165" s="3"/>
      <c r="VBC165" s="3"/>
      <c r="VBD165" s="3"/>
      <c r="VBE165" s="3"/>
      <c r="VBF165" s="3"/>
      <c r="VBG165" s="3"/>
      <c r="VBH165" s="3"/>
      <c r="VBI165" s="3"/>
      <c r="VBJ165" s="3"/>
      <c r="VBK165" s="3"/>
      <c r="VBL165" s="3"/>
      <c r="VBM165" s="3"/>
      <c r="VBN165" s="3"/>
      <c r="VBO165" s="3"/>
      <c r="VBP165" s="3"/>
      <c r="VBQ165" s="3"/>
      <c r="VBR165" s="3"/>
      <c r="VBS165" s="3"/>
      <c r="VBT165" s="3"/>
      <c r="VBU165" s="3"/>
      <c r="VBV165" s="3"/>
      <c r="VBW165" s="3"/>
      <c r="VBX165" s="3"/>
      <c r="VBY165" s="3"/>
      <c r="VBZ165" s="3"/>
      <c r="VCA165" s="3"/>
      <c r="VCB165" s="3"/>
      <c r="VCC165" s="3"/>
      <c r="VCD165" s="3"/>
      <c r="VCE165" s="3"/>
      <c r="VCF165" s="3"/>
      <c r="VCG165" s="3"/>
      <c r="VCH165" s="3"/>
      <c r="VCI165" s="3"/>
      <c r="VCJ165" s="3"/>
      <c r="VCK165" s="3"/>
      <c r="VCL165" s="3"/>
      <c r="VCM165" s="3"/>
      <c r="VCN165" s="3"/>
      <c r="VCO165" s="3"/>
      <c r="VCP165" s="3"/>
      <c r="VCQ165" s="3"/>
      <c r="VCR165" s="3"/>
      <c r="VCS165" s="3"/>
      <c r="VCT165" s="3"/>
      <c r="VCU165" s="3"/>
      <c r="VCV165" s="3"/>
      <c r="VCW165" s="3"/>
      <c r="VCX165" s="3"/>
      <c r="VCY165" s="3"/>
      <c r="VCZ165" s="3"/>
      <c r="VDA165" s="3"/>
      <c r="VDB165" s="3"/>
      <c r="VDC165" s="3"/>
      <c r="VDD165" s="3"/>
      <c r="VDE165" s="3"/>
      <c r="VDF165" s="3"/>
      <c r="VDG165" s="3"/>
      <c r="VDH165" s="3"/>
      <c r="VDI165" s="3"/>
      <c r="VDJ165" s="3"/>
      <c r="VDK165" s="3"/>
      <c r="VDL165" s="3"/>
      <c r="VDM165" s="3"/>
      <c r="VDN165" s="3"/>
      <c r="VDO165" s="3"/>
      <c r="VDP165" s="3"/>
      <c r="VDQ165" s="3"/>
      <c r="VDR165" s="3"/>
      <c r="VDS165" s="3"/>
      <c r="VDT165" s="3"/>
      <c r="VDU165" s="3"/>
      <c r="VDV165" s="3"/>
      <c r="VDW165" s="3"/>
      <c r="VDX165" s="3"/>
      <c r="VDY165" s="3"/>
      <c r="VDZ165" s="3"/>
      <c r="VEA165" s="3"/>
      <c r="VEB165" s="3"/>
      <c r="VEC165" s="3"/>
      <c r="VED165" s="3"/>
      <c r="VEE165" s="3"/>
      <c r="VEF165" s="3"/>
      <c r="VEG165" s="3"/>
      <c r="VEH165" s="3"/>
      <c r="VEI165" s="3"/>
      <c r="VEJ165" s="3"/>
      <c r="VEK165" s="3"/>
      <c r="VEL165" s="3"/>
      <c r="VEM165" s="3"/>
      <c r="VEN165" s="3"/>
      <c r="VEO165" s="3"/>
      <c r="VEP165" s="3"/>
      <c r="VEQ165" s="3"/>
      <c r="VER165" s="3"/>
      <c r="VES165" s="3"/>
      <c r="VET165" s="3"/>
      <c r="VEU165" s="3"/>
      <c r="VEV165" s="3"/>
      <c r="VEW165" s="3"/>
      <c r="VEX165" s="3"/>
      <c r="VEY165" s="3"/>
      <c r="VEZ165" s="3"/>
      <c r="VFA165" s="3"/>
      <c r="VFB165" s="3"/>
      <c r="VFC165" s="3"/>
      <c r="VFD165" s="3"/>
      <c r="VFE165" s="3"/>
      <c r="VFF165" s="3"/>
      <c r="VFG165" s="3"/>
      <c r="VFH165" s="3"/>
      <c r="VFI165" s="3"/>
      <c r="VFJ165" s="3"/>
      <c r="VFK165" s="3"/>
      <c r="VFL165" s="3"/>
      <c r="VFM165" s="3"/>
      <c r="VFN165" s="3"/>
      <c r="VFO165" s="3"/>
      <c r="VFP165" s="3"/>
      <c r="VFQ165" s="3"/>
      <c r="VFR165" s="3"/>
      <c r="VFS165" s="3"/>
      <c r="VFT165" s="3"/>
      <c r="VFU165" s="3"/>
      <c r="VFV165" s="3"/>
      <c r="VFW165" s="3"/>
      <c r="VFX165" s="3"/>
      <c r="VFY165" s="3"/>
      <c r="VFZ165" s="3"/>
      <c r="VGA165" s="3"/>
      <c r="VGB165" s="3"/>
      <c r="VGC165" s="3"/>
      <c r="VGD165" s="3"/>
      <c r="VGE165" s="3"/>
      <c r="VGF165" s="3"/>
      <c r="VGG165" s="3"/>
      <c r="VGH165" s="3"/>
      <c r="VGI165" s="3"/>
      <c r="VGJ165" s="3"/>
      <c r="VGK165" s="3"/>
      <c r="VGL165" s="3"/>
      <c r="VGM165" s="3"/>
      <c r="VGN165" s="3"/>
      <c r="VGO165" s="3"/>
      <c r="VGP165" s="3"/>
      <c r="VGQ165" s="3"/>
      <c r="VGR165" s="3"/>
      <c r="VGS165" s="3"/>
      <c r="VGT165" s="3"/>
      <c r="VGU165" s="3"/>
      <c r="VGV165" s="3"/>
      <c r="VGW165" s="3"/>
      <c r="VGX165" s="3"/>
      <c r="VGY165" s="3"/>
      <c r="VGZ165" s="3"/>
      <c r="VHA165" s="3"/>
      <c r="VHB165" s="3"/>
      <c r="VHC165" s="3"/>
      <c r="VHD165" s="3"/>
      <c r="VHE165" s="3"/>
      <c r="VHF165" s="3"/>
      <c r="VHG165" s="3"/>
      <c r="VHH165" s="3"/>
      <c r="VHI165" s="3"/>
      <c r="VHJ165" s="3"/>
      <c r="VHK165" s="3"/>
      <c r="VHL165" s="3"/>
      <c r="VHM165" s="3"/>
      <c r="VHN165" s="3"/>
      <c r="VHO165" s="3"/>
      <c r="VHP165" s="3"/>
      <c r="VHQ165" s="3"/>
      <c r="VHR165" s="3"/>
      <c r="VHS165" s="3"/>
      <c r="VHT165" s="3"/>
      <c r="VHU165" s="3"/>
      <c r="VHV165" s="3"/>
      <c r="VHW165" s="3"/>
      <c r="VHX165" s="3"/>
      <c r="VHY165" s="3"/>
      <c r="VHZ165" s="3"/>
      <c r="VIA165" s="3"/>
      <c r="VIB165" s="3"/>
      <c r="VIC165" s="3"/>
      <c r="VID165" s="3"/>
      <c r="VIE165" s="3"/>
      <c r="VIF165" s="3"/>
      <c r="VIG165" s="3"/>
      <c r="VIH165" s="3"/>
      <c r="VII165" s="3"/>
      <c r="VIJ165" s="3"/>
      <c r="VIK165" s="3"/>
      <c r="VIL165" s="3"/>
      <c r="VIM165" s="3"/>
      <c r="VIN165" s="3"/>
      <c r="VIO165" s="3"/>
      <c r="VIP165" s="3"/>
      <c r="VIQ165" s="3"/>
      <c r="VIR165" s="3"/>
      <c r="VIS165" s="3"/>
      <c r="VIT165" s="3"/>
      <c r="VIU165" s="3"/>
      <c r="VIV165" s="3"/>
      <c r="VIW165" s="3"/>
      <c r="VIX165" s="3"/>
      <c r="VIY165" s="3"/>
      <c r="VIZ165" s="3"/>
      <c r="VJA165" s="3"/>
      <c r="VJB165" s="3"/>
      <c r="VJC165" s="3"/>
      <c r="VJD165" s="3"/>
      <c r="VJE165" s="3"/>
      <c r="VJF165" s="3"/>
      <c r="VJG165" s="3"/>
      <c r="VJH165" s="3"/>
      <c r="VJI165" s="3"/>
      <c r="VJJ165" s="3"/>
      <c r="VJK165" s="3"/>
      <c r="VJL165" s="3"/>
      <c r="VJM165" s="3"/>
      <c r="VJN165" s="3"/>
      <c r="VJO165" s="3"/>
      <c r="VJP165" s="3"/>
      <c r="VJQ165" s="3"/>
      <c r="VJR165" s="3"/>
      <c r="VJS165" s="3"/>
      <c r="VJT165" s="3"/>
      <c r="VJU165" s="3"/>
      <c r="VJV165" s="3"/>
      <c r="VJW165" s="3"/>
      <c r="VJX165" s="3"/>
      <c r="VJY165" s="3"/>
      <c r="VJZ165" s="3"/>
      <c r="VKA165" s="3"/>
      <c r="VKB165" s="3"/>
      <c r="VKC165" s="3"/>
      <c r="VKD165" s="3"/>
      <c r="VKE165" s="3"/>
      <c r="VKF165" s="3"/>
      <c r="VKG165" s="3"/>
      <c r="VKH165" s="3"/>
      <c r="VKI165" s="3"/>
      <c r="VKJ165" s="3"/>
      <c r="VKK165" s="3"/>
      <c r="VKL165" s="3"/>
      <c r="VKM165" s="3"/>
      <c r="VKN165" s="3"/>
      <c r="VKO165" s="3"/>
      <c r="VKP165" s="3"/>
      <c r="VKQ165" s="3"/>
      <c r="VKR165" s="3"/>
      <c r="VKS165" s="3"/>
      <c r="VKT165" s="3"/>
      <c r="VKU165" s="3"/>
      <c r="VKV165" s="3"/>
      <c r="VKW165" s="3"/>
      <c r="VKX165" s="3"/>
      <c r="VKY165" s="3"/>
      <c r="VKZ165" s="3"/>
      <c r="VLA165" s="3"/>
      <c r="VLB165" s="3"/>
      <c r="VLC165" s="3"/>
      <c r="VLD165" s="3"/>
      <c r="VLE165" s="3"/>
      <c r="VLF165" s="3"/>
      <c r="VLG165" s="3"/>
      <c r="VLH165" s="3"/>
      <c r="VLI165" s="3"/>
      <c r="VLJ165" s="3"/>
      <c r="VLK165" s="3"/>
      <c r="VLL165" s="3"/>
      <c r="VLM165" s="3"/>
      <c r="VLN165" s="3"/>
      <c r="VLO165" s="3"/>
      <c r="VLP165" s="3"/>
      <c r="VLQ165" s="3"/>
      <c r="VLR165" s="3"/>
      <c r="VLS165" s="3"/>
      <c r="VLT165" s="3"/>
      <c r="VLU165" s="3"/>
      <c r="VLV165" s="3"/>
      <c r="VLW165" s="3"/>
      <c r="VLX165" s="3"/>
      <c r="VLY165" s="3"/>
      <c r="VLZ165" s="3"/>
      <c r="VMA165" s="3"/>
      <c r="VMB165" s="3"/>
      <c r="VMC165" s="3"/>
      <c r="VMD165" s="3"/>
      <c r="VME165" s="3"/>
      <c r="VMF165" s="3"/>
      <c r="VMG165" s="3"/>
      <c r="VMH165" s="3"/>
      <c r="VMI165" s="3"/>
      <c r="VMJ165" s="3"/>
      <c r="VMK165" s="3"/>
      <c r="VML165" s="3"/>
      <c r="VMM165" s="3"/>
      <c r="VMN165" s="3"/>
      <c r="VMO165" s="3"/>
      <c r="VMP165" s="3"/>
      <c r="VMQ165" s="3"/>
      <c r="VMR165" s="3"/>
      <c r="VMS165" s="3"/>
      <c r="VMT165" s="3"/>
      <c r="VMU165" s="3"/>
      <c r="VMV165" s="3"/>
      <c r="VMW165" s="3"/>
      <c r="VMX165" s="3"/>
      <c r="VMY165" s="3"/>
      <c r="VMZ165" s="3"/>
      <c r="VNA165" s="3"/>
      <c r="VNB165" s="3"/>
      <c r="VNC165" s="3"/>
      <c r="VND165" s="3"/>
      <c r="VNE165" s="3"/>
      <c r="VNF165" s="3"/>
      <c r="VNG165" s="3"/>
      <c r="VNH165" s="3"/>
      <c r="VNI165" s="3"/>
      <c r="VNJ165" s="3"/>
      <c r="VNK165" s="3"/>
      <c r="VNL165" s="3"/>
      <c r="VNM165" s="3"/>
      <c r="VNN165" s="3"/>
      <c r="VNO165" s="3"/>
      <c r="VNP165" s="3"/>
      <c r="VNQ165" s="3"/>
      <c r="VNR165" s="3"/>
      <c r="VNS165" s="3"/>
      <c r="VNT165" s="3"/>
      <c r="VNU165" s="3"/>
      <c r="VNV165" s="3"/>
      <c r="VNW165" s="3"/>
      <c r="VNX165" s="3"/>
      <c r="VNY165" s="3"/>
      <c r="VNZ165" s="3"/>
      <c r="VOA165" s="3"/>
      <c r="VOB165" s="3"/>
      <c r="VOC165" s="3"/>
      <c r="VOD165" s="3"/>
      <c r="VOE165" s="3"/>
      <c r="VOF165" s="3"/>
      <c r="VOG165" s="3"/>
      <c r="VOH165" s="3"/>
      <c r="VOI165" s="3"/>
      <c r="VOJ165" s="3"/>
      <c r="VOK165" s="3"/>
      <c r="VOL165" s="3"/>
      <c r="VOM165" s="3"/>
      <c r="VON165" s="3"/>
      <c r="VOO165" s="3"/>
      <c r="VOP165" s="3"/>
      <c r="VOQ165" s="3"/>
      <c r="VOR165" s="3"/>
      <c r="VOS165" s="3"/>
      <c r="VOT165" s="3"/>
      <c r="VOU165" s="3"/>
      <c r="VOV165" s="3"/>
      <c r="VOW165" s="3"/>
      <c r="VOX165" s="3"/>
      <c r="VOY165" s="3"/>
      <c r="VOZ165" s="3"/>
      <c r="VPA165" s="3"/>
      <c r="VPB165" s="3"/>
      <c r="VPC165" s="3"/>
      <c r="VPD165" s="3"/>
      <c r="VPE165" s="3"/>
      <c r="VPF165" s="3"/>
      <c r="VPG165" s="3"/>
      <c r="VPH165" s="3"/>
      <c r="VPI165" s="3"/>
      <c r="VPJ165" s="3"/>
      <c r="VPK165" s="3"/>
      <c r="VPL165" s="3"/>
      <c r="VPM165" s="3"/>
      <c r="VPN165" s="3"/>
      <c r="VPO165" s="3"/>
      <c r="VPP165" s="3"/>
      <c r="VPQ165" s="3"/>
      <c r="VPR165" s="3"/>
      <c r="VPS165" s="3"/>
      <c r="VPT165" s="3"/>
      <c r="VPU165" s="3"/>
      <c r="VPV165" s="3"/>
      <c r="VPW165" s="3"/>
      <c r="VPX165" s="3"/>
      <c r="VPY165" s="3"/>
      <c r="VPZ165" s="3"/>
      <c r="VQA165" s="3"/>
      <c r="VQB165" s="3"/>
      <c r="VQC165" s="3"/>
      <c r="VQD165" s="3"/>
      <c r="VQE165" s="3"/>
      <c r="VQF165" s="3"/>
      <c r="VQG165" s="3"/>
      <c r="VQH165" s="3"/>
      <c r="VQI165" s="3"/>
      <c r="VQJ165" s="3"/>
      <c r="VQK165" s="3"/>
      <c r="VQL165" s="3"/>
      <c r="VQM165" s="3"/>
      <c r="VQN165" s="3"/>
      <c r="VQO165" s="3"/>
      <c r="VQP165" s="3"/>
      <c r="VQQ165" s="3"/>
      <c r="VQR165" s="3"/>
      <c r="VQS165" s="3"/>
      <c r="VQT165" s="3"/>
      <c r="VQU165" s="3"/>
      <c r="VQV165" s="3"/>
      <c r="VQW165" s="3"/>
      <c r="VQX165" s="3"/>
      <c r="VQY165" s="3"/>
      <c r="VQZ165" s="3"/>
      <c r="VRA165" s="3"/>
      <c r="VRB165" s="3"/>
      <c r="VRC165" s="3"/>
      <c r="VRD165" s="3"/>
      <c r="VRE165" s="3"/>
      <c r="VRF165" s="3"/>
      <c r="VRG165" s="3"/>
      <c r="VRH165" s="3"/>
      <c r="VRI165" s="3"/>
      <c r="VRJ165" s="3"/>
      <c r="VRK165" s="3"/>
      <c r="VRL165" s="3"/>
      <c r="VRM165" s="3"/>
      <c r="VRN165" s="3"/>
      <c r="VRO165" s="3"/>
      <c r="VRP165" s="3"/>
      <c r="VRQ165" s="3"/>
      <c r="VRR165" s="3"/>
      <c r="VRS165" s="3"/>
      <c r="VRT165" s="3"/>
      <c r="VRU165" s="3"/>
      <c r="VRV165" s="3"/>
      <c r="VRW165" s="3"/>
      <c r="VRX165" s="3"/>
      <c r="VRY165" s="3"/>
      <c r="VRZ165" s="3"/>
      <c r="VSA165" s="3"/>
      <c r="VSB165" s="3"/>
      <c r="VSC165" s="3"/>
      <c r="VSD165" s="3"/>
      <c r="VSE165" s="3"/>
      <c r="VSF165" s="3"/>
      <c r="VSG165" s="3"/>
      <c r="VSH165" s="3"/>
      <c r="VSI165" s="3"/>
      <c r="VSJ165" s="3"/>
      <c r="VSK165" s="3"/>
      <c r="VSL165" s="3"/>
      <c r="VSM165" s="3"/>
      <c r="VSN165" s="3"/>
      <c r="VSO165" s="3"/>
      <c r="VSP165" s="3"/>
      <c r="VSQ165" s="3"/>
      <c r="VSR165" s="3"/>
      <c r="VSS165" s="3"/>
      <c r="VST165" s="3"/>
      <c r="VSU165" s="3"/>
      <c r="VSV165" s="3"/>
      <c r="VSW165" s="3"/>
      <c r="VSX165" s="3"/>
      <c r="VSY165" s="3"/>
      <c r="VSZ165" s="3"/>
      <c r="VTA165" s="3"/>
      <c r="VTB165" s="3"/>
      <c r="VTC165" s="3"/>
      <c r="VTD165" s="3"/>
      <c r="VTE165" s="3"/>
      <c r="VTF165" s="3"/>
      <c r="VTG165" s="3"/>
      <c r="VTH165" s="3"/>
      <c r="VTI165" s="3"/>
      <c r="VTJ165" s="3"/>
      <c r="VTK165" s="3"/>
      <c r="VTL165" s="3"/>
      <c r="VTM165" s="3"/>
      <c r="VTN165" s="3"/>
      <c r="VTO165" s="3"/>
      <c r="VTP165" s="3"/>
      <c r="VTQ165" s="3"/>
      <c r="VTR165" s="3"/>
      <c r="VTS165" s="3"/>
      <c r="VTT165" s="3"/>
      <c r="VTU165" s="3"/>
      <c r="VTV165" s="3"/>
      <c r="VTW165" s="3"/>
      <c r="VTX165" s="3"/>
      <c r="VTY165" s="3"/>
      <c r="VTZ165" s="3"/>
      <c r="VUA165" s="3"/>
      <c r="VUB165" s="3"/>
      <c r="VUC165" s="3"/>
      <c r="VUD165" s="3"/>
      <c r="VUE165" s="3"/>
      <c r="VUF165" s="3"/>
      <c r="VUG165" s="3"/>
      <c r="VUH165" s="3"/>
      <c r="VUI165" s="3"/>
      <c r="VUJ165" s="3"/>
      <c r="VUK165" s="3"/>
      <c r="VUL165" s="3"/>
      <c r="VUM165" s="3"/>
      <c r="VUN165" s="3"/>
      <c r="VUO165" s="3"/>
      <c r="VUP165" s="3"/>
      <c r="VUQ165" s="3"/>
      <c r="VUR165" s="3"/>
      <c r="VUS165" s="3"/>
      <c r="VUT165" s="3"/>
      <c r="VUU165" s="3"/>
      <c r="VUV165" s="3"/>
      <c r="VUW165" s="3"/>
      <c r="VUX165" s="3"/>
      <c r="VUY165" s="3"/>
      <c r="VUZ165" s="3"/>
      <c r="VVA165" s="3"/>
      <c r="VVB165" s="3"/>
      <c r="VVC165" s="3"/>
      <c r="VVD165" s="3"/>
      <c r="VVE165" s="3"/>
      <c r="VVF165" s="3"/>
      <c r="VVG165" s="3"/>
      <c r="VVH165" s="3"/>
      <c r="VVI165" s="3"/>
      <c r="VVJ165" s="3"/>
      <c r="VVK165" s="3"/>
      <c r="VVL165" s="3"/>
      <c r="VVM165" s="3"/>
      <c r="VVN165" s="3"/>
      <c r="VVO165" s="3"/>
      <c r="VVP165" s="3"/>
      <c r="VVQ165" s="3"/>
      <c r="VVR165" s="3"/>
      <c r="VVS165" s="3"/>
      <c r="VVT165" s="3"/>
      <c r="VVU165" s="3"/>
      <c r="VVV165" s="3"/>
      <c r="VVW165" s="3"/>
      <c r="VVX165" s="3"/>
      <c r="VVY165" s="3"/>
      <c r="VVZ165" s="3"/>
      <c r="VWA165" s="3"/>
      <c r="VWB165" s="3"/>
      <c r="VWC165" s="3"/>
      <c r="VWD165" s="3"/>
      <c r="VWE165" s="3"/>
      <c r="VWF165" s="3"/>
      <c r="VWG165" s="3"/>
      <c r="VWH165" s="3"/>
      <c r="VWI165" s="3"/>
      <c r="VWJ165" s="3"/>
      <c r="VWK165" s="3"/>
      <c r="VWL165" s="3"/>
      <c r="VWM165" s="3"/>
      <c r="VWN165" s="3"/>
      <c r="VWO165" s="3"/>
      <c r="VWP165" s="3"/>
      <c r="VWQ165" s="3"/>
      <c r="VWR165" s="3"/>
      <c r="VWS165" s="3"/>
      <c r="VWT165" s="3"/>
      <c r="VWU165" s="3"/>
      <c r="VWV165" s="3"/>
      <c r="VWW165" s="3"/>
      <c r="VWX165" s="3"/>
      <c r="VWY165" s="3"/>
      <c r="VWZ165" s="3"/>
      <c r="VXA165" s="3"/>
      <c r="VXB165" s="3"/>
      <c r="VXC165" s="3"/>
      <c r="VXD165" s="3"/>
      <c r="VXE165" s="3"/>
      <c r="VXF165" s="3"/>
      <c r="VXG165" s="3"/>
      <c r="VXH165" s="3"/>
      <c r="VXI165" s="3"/>
      <c r="VXJ165" s="3"/>
      <c r="VXK165" s="3"/>
      <c r="VXL165" s="3"/>
      <c r="VXM165" s="3"/>
      <c r="VXN165" s="3"/>
      <c r="VXO165" s="3"/>
      <c r="VXP165" s="3"/>
      <c r="VXQ165" s="3"/>
      <c r="VXR165" s="3"/>
      <c r="VXS165" s="3"/>
      <c r="VXT165" s="3"/>
      <c r="VXU165" s="3"/>
      <c r="VXV165" s="3"/>
      <c r="VXW165" s="3"/>
      <c r="VXX165" s="3"/>
      <c r="VXY165" s="3"/>
      <c r="VXZ165" s="3"/>
      <c r="VYA165" s="3"/>
      <c r="VYB165" s="3"/>
      <c r="VYC165" s="3"/>
      <c r="VYD165" s="3"/>
      <c r="VYE165" s="3"/>
      <c r="VYF165" s="3"/>
      <c r="VYG165" s="3"/>
      <c r="VYH165" s="3"/>
      <c r="VYI165" s="3"/>
      <c r="VYJ165" s="3"/>
      <c r="VYK165" s="3"/>
      <c r="VYL165" s="3"/>
      <c r="VYM165" s="3"/>
      <c r="VYN165" s="3"/>
      <c r="VYO165" s="3"/>
      <c r="VYP165" s="3"/>
      <c r="VYQ165" s="3"/>
      <c r="VYR165" s="3"/>
      <c r="VYS165" s="3"/>
      <c r="VYT165" s="3"/>
      <c r="VYU165" s="3"/>
      <c r="VYV165" s="3"/>
      <c r="VYW165" s="3"/>
      <c r="VYX165" s="3"/>
      <c r="VYY165" s="3"/>
      <c r="VYZ165" s="3"/>
      <c r="VZA165" s="3"/>
      <c r="VZB165" s="3"/>
      <c r="VZC165" s="3"/>
      <c r="VZD165" s="3"/>
      <c r="VZE165" s="3"/>
      <c r="VZF165" s="3"/>
      <c r="VZG165" s="3"/>
      <c r="VZH165" s="3"/>
      <c r="VZI165" s="3"/>
      <c r="VZJ165" s="3"/>
      <c r="VZK165" s="3"/>
      <c r="VZL165" s="3"/>
      <c r="VZM165" s="3"/>
      <c r="VZN165" s="3"/>
      <c r="VZO165" s="3"/>
      <c r="VZP165" s="3"/>
      <c r="VZQ165" s="3"/>
      <c r="VZR165" s="3"/>
      <c r="VZS165" s="3"/>
      <c r="VZT165" s="3"/>
      <c r="VZU165" s="3"/>
      <c r="VZV165" s="3"/>
      <c r="VZW165" s="3"/>
      <c r="VZX165" s="3"/>
      <c r="VZY165" s="3"/>
      <c r="VZZ165" s="3"/>
      <c r="WAA165" s="3"/>
      <c r="WAB165" s="3"/>
      <c r="WAC165" s="3"/>
      <c r="WAD165" s="3"/>
      <c r="WAE165" s="3"/>
      <c r="WAF165" s="3"/>
      <c r="WAG165" s="3"/>
      <c r="WAH165" s="3"/>
      <c r="WAI165" s="3"/>
      <c r="WAJ165" s="3"/>
      <c r="WAK165" s="3"/>
      <c r="WAL165" s="3"/>
      <c r="WAM165" s="3"/>
      <c r="WAN165" s="3"/>
      <c r="WAO165" s="3"/>
      <c r="WAP165" s="3"/>
      <c r="WAQ165" s="3"/>
      <c r="WAR165" s="3"/>
      <c r="WAS165" s="3"/>
      <c r="WAT165" s="3"/>
      <c r="WAU165" s="3"/>
      <c r="WAV165" s="3"/>
      <c r="WAW165" s="3"/>
      <c r="WAX165" s="3"/>
      <c r="WAY165" s="3"/>
      <c r="WAZ165" s="3"/>
      <c r="WBA165" s="3"/>
      <c r="WBB165" s="3"/>
      <c r="WBC165" s="3"/>
      <c r="WBD165" s="3"/>
      <c r="WBE165" s="3"/>
      <c r="WBF165" s="3"/>
      <c r="WBG165" s="3"/>
      <c r="WBH165" s="3"/>
      <c r="WBI165" s="3"/>
      <c r="WBJ165" s="3"/>
      <c r="WBK165" s="3"/>
      <c r="WBL165" s="3"/>
      <c r="WBM165" s="3"/>
      <c r="WBN165" s="3"/>
      <c r="WBO165" s="3"/>
      <c r="WBP165" s="3"/>
      <c r="WBQ165" s="3"/>
      <c r="WBR165" s="3"/>
      <c r="WBS165" s="3"/>
      <c r="WBT165" s="3"/>
      <c r="WBU165" s="3"/>
      <c r="WBV165" s="3"/>
      <c r="WBW165" s="3"/>
      <c r="WBX165" s="3"/>
      <c r="WBY165" s="3"/>
      <c r="WBZ165" s="3"/>
      <c r="WCA165" s="3"/>
      <c r="WCB165" s="3"/>
      <c r="WCC165" s="3"/>
      <c r="WCD165" s="3"/>
      <c r="WCE165" s="3"/>
      <c r="WCF165" s="3"/>
      <c r="WCG165" s="3"/>
      <c r="WCH165" s="3"/>
      <c r="WCI165" s="3"/>
      <c r="WCJ165" s="3"/>
      <c r="WCK165" s="3"/>
      <c r="WCL165" s="3"/>
      <c r="WCM165" s="3"/>
      <c r="WCN165" s="3"/>
      <c r="WCO165" s="3"/>
      <c r="WCP165" s="3"/>
      <c r="WCQ165" s="3"/>
      <c r="WCR165" s="3"/>
      <c r="WCS165" s="3"/>
      <c r="WCT165" s="3"/>
      <c r="WCU165" s="3"/>
      <c r="WCV165" s="3"/>
      <c r="WCW165" s="3"/>
      <c r="WCX165" s="3"/>
      <c r="WCY165" s="3"/>
      <c r="WCZ165" s="3"/>
      <c r="WDA165" s="3"/>
      <c r="WDB165" s="3"/>
      <c r="WDC165" s="3"/>
      <c r="WDD165" s="3"/>
      <c r="WDE165" s="3"/>
      <c r="WDF165" s="3"/>
      <c r="WDG165" s="3"/>
      <c r="WDH165" s="3"/>
      <c r="WDI165" s="3"/>
      <c r="WDJ165" s="3"/>
      <c r="WDK165" s="3"/>
      <c r="WDL165" s="3"/>
      <c r="WDM165" s="3"/>
      <c r="WDN165" s="3"/>
      <c r="WDO165" s="3"/>
      <c r="WDP165" s="3"/>
      <c r="WDQ165" s="3"/>
      <c r="WDR165" s="3"/>
      <c r="WDS165" s="3"/>
      <c r="WDT165" s="3"/>
      <c r="WDU165" s="3"/>
      <c r="WDV165" s="3"/>
      <c r="WDW165" s="3"/>
      <c r="WDX165" s="3"/>
      <c r="WDY165" s="3"/>
      <c r="WDZ165" s="3"/>
      <c r="WEA165" s="3"/>
      <c r="WEB165" s="3"/>
      <c r="WEC165" s="3"/>
      <c r="WED165" s="3"/>
      <c r="WEE165" s="3"/>
      <c r="WEF165" s="3"/>
      <c r="WEG165" s="3"/>
      <c r="WEH165" s="3"/>
      <c r="WEI165" s="3"/>
      <c r="WEJ165" s="3"/>
      <c r="WEK165" s="3"/>
      <c r="WEL165" s="3"/>
      <c r="WEM165" s="3"/>
      <c r="WEN165" s="3"/>
      <c r="WEO165" s="3"/>
      <c r="WEP165" s="3"/>
      <c r="WEQ165" s="3"/>
      <c r="WER165" s="3"/>
      <c r="WES165" s="3"/>
      <c r="WET165" s="3"/>
      <c r="WEU165" s="3"/>
      <c r="WEV165" s="3"/>
      <c r="WEW165" s="3"/>
      <c r="WEX165" s="3"/>
      <c r="WEY165" s="3"/>
      <c r="WEZ165" s="3"/>
      <c r="WFA165" s="3"/>
      <c r="WFB165" s="3"/>
      <c r="WFC165" s="3"/>
      <c r="WFD165" s="3"/>
      <c r="WFE165" s="3"/>
      <c r="WFF165" s="3"/>
      <c r="WFG165" s="3"/>
      <c r="WFH165" s="3"/>
      <c r="WFI165" s="3"/>
      <c r="WFJ165" s="3"/>
      <c r="WFK165" s="3"/>
      <c r="WFL165" s="3"/>
      <c r="WFM165" s="3"/>
      <c r="WFN165" s="3"/>
      <c r="WFO165" s="3"/>
      <c r="WFP165" s="3"/>
      <c r="WFQ165" s="3"/>
      <c r="WFR165" s="3"/>
      <c r="WFS165" s="3"/>
      <c r="WFT165" s="3"/>
      <c r="WFU165" s="3"/>
      <c r="WFV165" s="3"/>
      <c r="WFW165" s="3"/>
      <c r="WFX165" s="3"/>
      <c r="WFY165" s="3"/>
      <c r="WFZ165" s="3"/>
      <c r="WGA165" s="3"/>
      <c r="WGB165" s="3"/>
      <c r="WGC165" s="3"/>
      <c r="WGD165" s="3"/>
      <c r="WGE165" s="3"/>
      <c r="WGF165" s="3"/>
      <c r="WGG165" s="3"/>
      <c r="WGH165" s="3"/>
      <c r="WGI165" s="3"/>
      <c r="WGJ165" s="3"/>
      <c r="WGK165" s="3"/>
      <c r="WGL165" s="3"/>
      <c r="WGM165" s="3"/>
      <c r="WGN165" s="3"/>
      <c r="WGO165" s="3"/>
      <c r="WGP165" s="3"/>
      <c r="WGQ165" s="3"/>
      <c r="WGR165" s="3"/>
      <c r="WGS165" s="3"/>
      <c r="WGT165" s="3"/>
      <c r="WGU165" s="3"/>
      <c r="WGV165" s="3"/>
      <c r="WGW165" s="3"/>
      <c r="WGX165" s="3"/>
      <c r="WGY165" s="3"/>
      <c r="WGZ165" s="3"/>
      <c r="WHA165" s="3"/>
      <c r="WHB165" s="3"/>
      <c r="WHC165" s="3"/>
      <c r="WHD165" s="3"/>
      <c r="WHE165" s="3"/>
      <c r="WHF165" s="3"/>
      <c r="WHG165" s="3"/>
      <c r="WHH165" s="3"/>
      <c r="WHI165" s="3"/>
      <c r="WHJ165" s="3"/>
      <c r="WHK165" s="3"/>
      <c r="WHL165" s="3"/>
      <c r="WHM165" s="3"/>
      <c r="WHN165" s="3"/>
      <c r="WHO165" s="3"/>
      <c r="WHP165" s="3"/>
      <c r="WHQ165" s="3"/>
      <c r="WHR165" s="3"/>
      <c r="WHS165" s="3"/>
      <c r="WHT165" s="3"/>
      <c r="WHU165" s="3"/>
      <c r="WHV165" s="3"/>
      <c r="WHW165" s="3"/>
      <c r="WHX165" s="3"/>
      <c r="WHY165" s="3"/>
      <c r="WHZ165" s="3"/>
      <c r="WIA165" s="3"/>
      <c r="WIB165" s="3"/>
      <c r="WIC165" s="3"/>
      <c r="WID165" s="3"/>
      <c r="WIE165" s="3"/>
      <c r="WIF165" s="3"/>
      <c r="WIG165" s="3"/>
      <c r="WIH165" s="3"/>
      <c r="WII165" s="3"/>
      <c r="WIJ165" s="3"/>
      <c r="WIK165" s="3"/>
      <c r="WIL165" s="3"/>
      <c r="WIM165" s="3"/>
      <c r="WIN165" s="3"/>
      <c r="WIO165" s="3"/>
      <c r="WIP165" s="3"/>
      <c r="WIQ165" s="3"/>
      <c r="WIR165" s="3"/>
      <c r="WIS165" s="3"/>
      <c r="WIT165" s="3"/>
      <c r="WIU165" s="3"/>
      <c r="WIV165" s="3"/>
      <c r="WIW165" s="3"/>
      <c r="WIX165" s="3"/>
      <c r="WIY165" s="3"/>
      <c r="WIZ165" s="3"/>
      <c r="WJA165" s="3"/>
      <c r="WJB165" s="3"/>
      <c r="WJC165" s="3"/>
      <c r="WJD165" s="3"/>
      <c r="WJE165" s="3"/>
      <c r="WJF165" s="3"/>
      <c r="WJG165" s="3"/>
      <c r="WJH165" s="3"/>
      <c r="WJI165" s="3"/>
      <c r="WJJ165" s="3"/>
      <c r="WJK165" s="3"/>
      <c r="WJL165" s="3"/>
      <c r="WJM165" s="3"/>
      <c r="WJN165" s="3"/>
      <c r="WJO165" s="3"/>
      <c r="WJP165" s="3"/>
      <c r="WJQ165" s="3"/>
      <c r="WJR165" s="3"/>
      <c r="WJS165" s="3"/>
      <c r="WJT165" s="3"/>
      <c r="WJU165" s="3"/>
      <c r="WJV165" s="3"/>
      <c r="WJW165" s="3"/>
      <c r="WJX165" s="3"/>
      <c r="WJY165" s="3"/>
      <c r="WJZ165" s="3"/>
      <c r="WKA165" s="3"/>
      <c r="WKB165" s="3"/>
      <c r="WKC165" s="3"/>
      <c r="WKD165" s="3"/>
      <c r="WKE165" s="3"/>
      <c r="WKF165" s="3"/>
      <c r="WKG165" s="3"/>
      <c r="WKH165" s="3"/>
      <c r="WKI165" s="3"/>
      <c r="WKJ165" s="3"/>
      <c r="WKK165" s="3"/>
      <c r="WKL165" s="3"/>
      <c r="WKM165" s="3"/>
      <c r="WKN165" s="3"/>
      <c r="WKO165" s="3"/>
      <c r="WKP165" s="3"/>
      <c r="WKQ165" s="3"/>
      <c r="WKR165" s="3"/>
      <c r="WKS165" s="3"/>
      <c r="WKT165" s="3"/>
      <c r="WKU165" s="3"/>
      <c r="WKV165" s="3"/>
      <c r="WKW165" s="3"/>
      <c r="WKX165" s="3"/>
      <c r="WKY165" s="3"/>
      <c r="WKZ165" s="3"/>
      <c r="WLA165" s="3"/>
      <c r="WLB165" s="3"/>
      <c r="WLC165" s="3"/>
      <c r="WLD165" s="3"/>
      <c r="WLE165" s="3"/>
      <c r="WLF165" s="3"/>
      <c r="WLG165" s="3"/>
      <c r="WLH165" s="3"/>
      <c r="WLI165" s="3"/>
      <c r="WLJ165" s="3"/>
      <c r="WLK165" s="3"/>
      <c r="WLL165" s="3"/>
      <c r="WLM165" s="3"/>
      <c r="WLN165" s="3"/>
      <c r="WLO165" s="3"/>
      <c r="WLP165" s="3"/>
      <c r="WLQ165" s="3"/>
      <c r="WLR165" s="3"/>
      <c r="WLS165" s="3"/>
      <c r="WLT165" s="3"/>
      <c r="WLU165" s="3"/>
      <c r="WLV165" s="3"/>
      <c r="WLW165" s="3"/>
      <c r="WLX165" s="3"/>
      <c r="WLY165" s="3"/>
      <c r="WLZ165" s="3"/>
      <c r="WMA165" s="3"/>
      <c r="WMB165" s="3"/>
      <c r="WMC165" s="3"/>
      <c r="WMD165" s="3"/>
      <c r="WME165" s="3"/>
      <c r="WMF165" s="3"/>
      <c r="WMG165" s="3"/>
      <c r="WMH165" s="3"/>
      <c r="WMI165" s="3"/>
      <c r="WMJ165" s="3"/>
      <c r="WMK165" s="3"/>
      <c r="WML165" s="3"/>
      <c r="WMM165" s="3"/>
      <c r="WMN165" s="3"/>
      <c r="WMO165" s="3"/>
      <c r="WMP165" s="3"/>
      <c r="WMQ165" s="3"/>
      <c r="WMR165" s="3"/>
      <c r="WMS165" s="3"/>
      <c r="WMT165" s="3"/>
      <c r="WMU165" s="3"/>
      <c r="WMV165" s="3"/>
      <c r="WMW165" s="3"/>
      <c r="WMX165" s="3"/>
      <c r="WMY165" s="3"/>
      <c r="WMZ165" s="3"/>
      <c r="WNA165" s="3"/>
      <c r="WNB165" s="3"/>
      <c r="WNC165" s="3"/>
      <c r="WND165" s="3"/>
      <c r="WNE165" s="3"/>
      <c r="WNF165" s="3"/>
      <c r="WNG165" s="3"/>
      <c r="WNH165" s="3"/>
      <c r="WNI165" s="3"/>
      <c r="WNJ165" s="3"/>
      <c r="WNK165" s="3"/>
      <c r="WNL165" s="3"/>
      <c r="WNM165" s="3"/>
      <c r="WNN165" s="3"/>
      <c r="WNO165" s="3"/>
      <c r="WNP165" s="3"/>
      <c r="WNQ165" s="3"/>
      <c r="WNR165" s="3"/>
      <c r="WNS165" s="3"/>
      <c r="WNT165" s="3"/>
      <c r="WNU165" s="3"/>
      <c r="WNV165" s="3"/>
      <c r="WNW165" s="3"/>
      <c r="WNX165" s="3"/>
      <c r="WNY165" s="3"/>
      <c r="WNZ165" s="3"/>
      <c r="WOA165" s="3"/>
      <c r="WOB165" s="3"/>
      <c r="WOC165" s="3"/>
      <c r="WOD165" s="3"/>
      <c r="WOE165" s="3"/>
      <c r="WOF165" s="3"/>
      <c r="WOG165" s="3"/>
      <c r="WOH165" s="3"/>
      <c r="WOI165" s="3"/>
      <c r="WOJ165" s="3"/>
      <c r="WOK165" s="3"/>
      <c r="WOL165" s="3"/>
      <c r="WOM165" s="3"/>
      <c r="WON165" s="3"/>
      <c r="WOO165" s="3"/>
      <c r="WOP165" s="3"/>
      <c r="WOQ165" s="3"/>
      <c r="WOR165" s="3"/>
      <c r="WOS165" s="3"/>
      <c r="WOT165" s="3"/>
      <c r="WOU165" s="3"/>
      <c r="WOV165" s="3"/>
      <c r="WOW165" s="3"/>
      <c r="WOX165" s="3"/>
      <c r="WOY165" s="3"/>
      <c r="WOZ165" s="3"/>
      <c r="WPA165" s="3"/>
      <c r="WPB165" s="3"/>
      <c r="WPC165" s="3"/>
      <c r="WPD165" s="3"/>
      <c r="WPE165" s="3"/>
      <c r="WPF165" s="3"/>
      <c r="WPG165" s="3"/>
      <c r="WPH165" s="3"/>
      <c r="WPI165" s="3"/>
      <c r="WPJ165" s="3"/>
      <c r="WPK165" s="3"/>
      <c r="WPL165" s="3"/>
      <c r="WPM165" s="3"/>
      <c r="WPN165" s="3"/>
      <c r="WPO165" s="3"/>
      <c r="WPP165" s="3"/>
      <c r="WPQ165" s="3"/>
      <c r="WPR165" s="3"/>
      <c r="WPS165" s="3"/>
      <c r="WPT165" s="3"/>
      <c r="WPU165" s="3"/>
      <c r="WPV165" s="3"/>
      <c r="WPW165" s="3"/>
      <c r="WPX165" s="3"/>
      <c r="WPY165" s="3"/>
      <c r="WPZ165" s="3"/>
      <c r="WQA165" s="3"/>
      <c r="WQB165" s="3"/>
      <c r="WQC165" s="3"/>
      <c r="WQD165" s="3"/>
      <c r="WQE165" s="3"/>
      <c r="WQF165" s="3"/>
      <c r="WQG165" s="3"/>
      <c r="WQH165" s="3"/>
      <c r="WQI165" s="3"/>
      <c r="WQJ165" s="3"/>
      <c r="WQK165" s="3"/>
      <c r="WQL165" s="3"/>
      <c r="WQM165" s="3"/>
      <c r="WQN165" s="3"/>
      <c r="WQO165" s="3"/>
      <c r="WQP165" s="3"/>
      <c r="WQQ165" s="3"/>
      <c r="WQR165" s="3"/>
      <c r="WQS165" s="3"/>
      <c r="WQT165" s="3"/>
      <c r="WQU165" s="3"/>
      <c r="WQV165" s="3"/>
      <c r="WQW165" s="3"/>
      <c r="WQX165" s="3"/>
      <c r="WQY165" s="3"/>
      <c r="WQZ165" s="3"/>
      <c r="WRA165" s="3"/>
      <c r="WRB165" s="3"/>
      <c r="WRC165" s="3"/>
      <c r="WRD165" s="3"/>
      <c r="WRE165" s="3"/>
      <c r="WRF165" s="3"/>
      <c r="WRG165" s="3"/>
      <c r="WRH165" s="3"/>
      <c r="WRI165" s="3"/>
      <c r="WRJ165" s="3"/>
      <c r="WRK165" s="3"/>
      <c r="WRL165" s="3"/>
      <c r="WRM165" s="3"/>
      <c r="WRN165" s="3"/>
      <c r="WRO165" s="3"/>
      <c r="WRP165" s="3"/>
      <c r="WRQ165" s="3"/>
      <c r="WRR165" s="3"/>
      <c r="WRS165" s="3"/>
      <c r="WRT165" s="3"/>
      <c r="WRU165" s="3"/>
      <c r="WRV165" s="3"/>
      <c r="WRW165" s="3"/>
      <c r="WRX165" s="3"/>
      <c r="WRY165" s="3"/>
      <c r="WRZ165" s="3"/>
      <c r="WSA165" s="3"/>
      <c r="WSB165" s="3"/>
      <c r="WSC165" s="3"/>
      <c r="WSD165" s="3"/>
      <c r="WSE165" s="3"/>
      <c r="WSF165" s="3"/>
      <c r="WSG165" s="3"/>
      <c r="WSH165" s="3"/>
      <c r="WSI165" s="3"/>
      <c r="WSJ165" s="3"/>
      <c r="WSK165" s="3"/>
      <c r="WSL165" s="3"/>
      <c r="WSM165" s="3"/>
      <c r="WSN165" s="3"/>
      <c r="WSO165" s="3"/>
      <c r="WSP165" s="3"/>
      <c r="WSQ165" s="3"/>
      <c r="WSR165" s="3"/>
      <c r="WSS165" s="3"/>
      <c r="WST165" s="3"/>
      <c r="WSU165" s="3"/>
      <c r="WSV165" s="3"/>
      <c r="WSW165" s="3"/>
      <c r="WSX165" s="3"/>
      <c r="WSY165" s="3"/>
      <c r="WSZ165" s="3"/>
      <c r="WTA165" s="3"/>
      <c r="WTB165" s="3"/>
      <c r="WTC165" s="3"/>
      <c r="WTD165" s="3"/>
      <c r="WTE165" s="3"/>
      <c r="WTF165" s="3"/>
      <c r="WTG165" s="3"/>
      <c r="WTH165" s="3"/>
      <c r="WTI165" s="3"/>
      <c r="WTJ165" s="3"/>
      <c r="WTK165" s="3"/>
      <c r="WTL165" s="3"/>
      <c r="WTM165" s="3"/>
      <c r="WTN165" s="3"/>
      <c r="WTO165" s="3"/>
      <c r="WTP165" s="3"/>
      <c r="WTQ165" s="3"/>
      <c r="WTR165" s="3"/>
      <c r="WTS165" s="3"/>
      <c r="WTT165" s="3"/>
      <c r="WTU165" s="3"/>
      <c r="WTV165" s="3"/>
      <c r="WTW165" s="3"/>
      <c r="WTX165" s="3"/>
      <c r="WTY165" s="3"/>
      <c r="WTZ165" s="3"/>
      <c r="WUA165" s="3"/>
      <c r="WUB165" s="3"/>
      <c r="WUC165" s="3"/>
      <c r="WUD165" s="3"/>
      <c r="WUE165" s="3"/>
      <c r="WUF165" s="3"/>
      <c r="WUG165" s="3"/>
      <c r="WUH165" s="3"/>
      <c r="WUI165" s="3"/>
      <c r="WUJ165" s="3"/>
      <c r="WUK165" s="3"/>
      <c r="WUL165" s="3"/>
      <c r="WUM165" s="3"/>
      <c r="WUN165" s="3"/>
      <c r="WUO165" s="3"/>
      <c r="WUP165" s="3"/>
      <c r="WUQ165" s="3"/>
      <c r="WUR165" s="3"/>
      <c r="WUS165" s="3"/>
      <c r="WUT165" s="3"/>
      <c r="WUU165" s="3"/>
      <c r="WUV165" s="3"/>
      <c r="WUW165" s="3"/>
      <c r="WUX165" s="3"/>
      <c r="WUY165" s="3"/>
      <c r="WUZ165" s="3"/>
      <c r="WVA165" s="3"/>
      <c r="WVB165" s="3"/>
      <c r="WVC165" s="3"/>
      <c r="WVD165" s="3"/>
      <c r="WVE165" s="3"/>
      <c r="WVF165" s="3"/>
      <c r="WVG165" s="3"/>
      <c r="WVH165" s="3"/>
      <c r="WVI165" s="3"/>
      <c r="WVJ165" s="3"/>
      <c r="WVK165" s="3"/>
      <c r="WVL165" s="3"/>
      <c r="WVM165" s="3"/>
      <c r="WVN165" s="3"/>
      <c r="WVO165" s="3"/>
      <c r="WVP165" s="3"/>
      <c r="WVQ165" s="3"/>
      <c r="WVR165" s="3"/>
      <c r="WVS165" s="3"/>
      <c r="WVT165" s="3"/>
      <c r="WVU165" s="3"/>
      <c r="WVV165" s="3"/>
      <c r="WVW165" s="3"/>
      <c r="WVX165" s="3"/>
      <c r="WVY165" s="3"/>
      <c r="WVZ165" s="3"/>
      <c r="WWA165" s="3"/>
      <c r="WWB165" s="3"/>
      <c r="WWC165" s="3"/>
      <c r="WWD165" s="3"/>
      <c r="WWE165" s="3"/>
      <c r="WWF165" s="3"/>
      <c r="WWG165" s="3"/>
      <c r="WWH165" s="3"/>
      <c r="WWI165" s="3"/>
      <c r="WWJ165" s="3"/>
      <c r="WWK165" s="3"/>
      <c r="WWL165" s="3"/>
      <c r="WWM165" s="3"/>
      <c r="WWN165" s="3"/>
      <c r="WWO165" s="3"/>
      <c r="WWP165" s="3"/>
      <c r="WWQ165" s="3"/>
      <c r="WWR165" s="3"/>
      <c r="WWS165" s="3"/>
      <c r="WWT165" s="3"/>
      <c r="WWU165" s="3"/>
      <c r="WWV165" s="3"/>
      <c r="WWW165" s="3"/>
      <c r="WWX165" s="3"/>
      <c r="WWY165" s="3"/>
      <c r="WWZ165" s="3"/>
      <c r="WXA165" s="3"/>
      <c r="WXB165" s="3"/>
      <c r="WXC165" s="3"/>
      <c r="WXD165" s="3"/>
      <c r="WXE165" s="3"/>
      <c r="WXF165" s="3"/>
      <c r="WXG165" s="3"/>
      <c r="WXH165" s="3"/>
      <c r="WXI165" s="3"/>
      <c r="WXJ165" s="3"/>
      <c r="WXK165" s="3"/>
      <c r="WXL165" s="3"/>
      <c r="WXM165" s="3"/>
      <c r="WXN165" s="3"/>
      <c r="WXO165" s="3"/>
      <c r="WXP165" s="3"/>
      <c r="WXQ165" s="3"/>
      <c r="WXR165" s="3"/>
      <c r="WXS165" s="3"/>
      <c r="WXT165" s="3"/>
      <c r="WXU165" s="3"/>
      <c r="WXV165" s="3"/>
      <c r="WXW165" s="3"/>
      <c r="WXX165" s="3"/>
      <c r="WXY165" s="3"/>
      <c r="WXZ165" s="3"/>
      <c r="WYA165" s="3"/>
      <c r="WYB165" s="3"/>
      <c r="WYC165" s="3"/>
      <c r="WYD165" s="3"/>
      <c r="WYE165" s="3"/>
      <c r="WYF165" s="3"/>
      <c r="WYG165" s="3"/>
      <c r="WYH165" s="3"/>
      <c r="WYI165" s="3"/>
      <c r="WYJ165" s="3"/>
      <c r="WYK165" s="3"/>
      <c r="WYL165" s="3"/>
      <c r="WYM165" s="3"/>
      <c r="WYN165" s="3"/>
      <c r="WYO165" s="3"/>
      <c r="WYP165" s="3"/>
      <c r="WYQ165" s="3"/>
      <c r="WYR165" s="3"/>
      <c r="WYS165" s="3"/>
      <c r="WYT165" s="3"/>
      <c r="WYU165" s="3"/>
      <c r="WYV165" s="3"/>
      <c r="WYW165" s="3"/>
      <c r="WYX165" s="3"/>
      <c r="WYY165" s="3"/>
      <c r="WYZ165" s="3"/>
      <c r="WZA165" s="3"/>
      <c r="WZB165" s="3"/>
      <c r="WZC165" s="3"/>
      <c r="WZD165" s="3"/>
      <c r="WZE165" s="3"/>
      <c r="WZF165" s="3"/>
      <c r="WZG165" s="3"/>
      <c r="WZH165" s="3"/>
      <c r="WZI165" s="3"/>
      <c r="WZJ165" s="3"/>
      <c r="WZK165" s="3"/>
      <c r="WZL165" s="3"/>
      <c r="WZM165" s="3"/>
      <c r="WZN165" s="3"/>
      <c r="WZO165" s="3"/>
      <c r="WZP165" s="3"/>
      <c r="WZQ165" s="3"/>
      <c r="WZR165" s="3"/>
      <c r="WZS165" s="3"/>
      <c r="WZT165" s="3"/>
      <c r="WZU165" s="3"/>
      <c r="WZV165" s="3"/>
      <c r="WZW165" s="3"/>
      <c r="WZX165" s="3"/>
      <c r="WZY165" s="3"/>
      <c r="WZZ165" s="3"/>
      <c r="XAA165" s="3"/>
      <c r="XAB165" s="3"/>
      <c r="XAC165" s="3"/>
      <c r="XAD165" s="3"/>
      <c r="XAE165" s="3"/>
      <c r="XAF165" s="3"/>
      <c r="XAG165" s="3"/>
      <c r="XAH165" s="3"/>
      <c r="XAI165" s="3"/>
      <c r="XAJ165" s="3"/>
      <c r="XAK165" s="3"/>
      <c r="XAL165" s="3"/>
      <c r="XAM165" s="3"/>
      <c r="XAN165" s="3"/>
      <c r="XAO165" s="3"/>
      <c r="XAP165" s="3"/>
      <c r="XAQ165" s="3"/>
      <c r="XAR165" s="3"/>
      <c r="XAS165" s="3"/>
      <c r="XAT165" s="3"/>
      <c r="XAU165" s="3"/>
      <c r="XAV165" s="3"/>
      <c r="XAW165" s="3"/>
      <c r="XAX165" s="3"/>
      <c r="XAY165" s="3"/>
      <c r="XAZ165" s="3"/>
      <c r="XBA165" s="3"/>
      <c r="XBB165" s="3"/>
      <c r="XBC165" s="3"/>
      <c r="XBD165" s="3"/>
      <c r="XBE165" s="3"/>
      <c r="XBF165" s="3"/>
      <c r="XBG165" s="3"/>
      <c r="XBH165" s="3"/>
      <c r="XBI165" s="3"/>
      <c r="XBJ165" s="3"/>
      <c r="XBK165" s="3"/>
      <c r="XBL165" s="3"/>
      <c r="XBM165" s="3"/>
      <c r="XBN165" s="3"/>
      <c r="XBO165" s="3"/>
      <c r="XBP165" s="3"/>
      <c r="XBQ165" s="3"/>
      <c r="XBR165" s="3"/>
      <c r="XBS165" s="3"/>
      <c r="XBT165" s="3"/>
      <c r="XBU165" s="3"/>
      <c r="XBV165" s="3"/>
      <c r="XBW165" s="3"/>
      <c r="XBX165" s="3"/>
      <c r="XBY165" s="3"/>
      <c r="XBZ165" s="3"/>
      <c r="XCA165" s="3"/>
      <c r="XCB165" s="3"/>
      <c r="XCC165" s="3"/>
      <c r="XCD165" s="3"/>
      <c r="XCE165" s="3"/>
      <c r="XCF165" s="3"/>
      <c r="XCG165" s="3"/>
      <c r="XCH165" s="3"/>
      <c r="XCI165" s="3"/>
      <c r="XCJ165" s="3"/>
      <c r="XCK165" s="3"/>
      <c r="XCL165" s="3"/>
      <c r="XCM165" s="3"/>
      <c r="XCN165" s="3"/>
      <c r="XCO165" s="3"/>
      <c r="XCP165" s="3"/>
      <c r="XCQ165" s="3"/>
      <c r="XCR165" s="3"/>
      <c r="XCS165" s="3"/>
      <c r="XCT165" s="3"/>
      <c r="XCU165" s="3"/>
      <c r="XCV165" s="3"/>
      <c r="XCW165" s="3"/>
      <c r="XCX165" s="3"/>
      <c r="XCY165" s="3"/>
      <c r="XCZ165" s="3"/>
      <c r="XDA165" s="3"/>
      <c r="XDB165" s="3"/>
      <c r="XDC165" s="3"/>
      <c r="XDD165" s="3"/>
      <c r="XDE165" s="3"/>
      <c r="XDF165" s="3"/>
      <c r="XDG165" s="3"/>
      <c r="XDH165" s="3"/>
      <c r="XDI165" s="3"/>
      <c r="XDJ165" s="3"/>
      <c r="XDK165" s="3"/>
      <c r="XDL165" s="3"/>
      <c r="XDM165" s="3"/>
      <c r="XDN165" s="3"/>
      <c r="XDO165" s="3"/>
      <c r="XDP165" s="3"/>
      <c r="XDQ165" s="3"/>
      <c r="XDR165" s="3"/>
      <c r="XDS165" s="3"/>
      <c r="XDT165" s="3"/>
      <c r="XDU165" s="3"/>
      <c r="XDV165" s="3"/>
      <c r="XDW165" s="3"/>
      <c r="XDX165" s="3"/>
      <c r="XDY165" s="3"/>
      <c r="XDZ165" s="3"/>
      <c r="XEA165" s="3"/>
      <c r="XEB165" s="3"/>
      <c r="XEC165" s="3"/>
      <c r="XED165" s="3"/>
      <c r="XEE165" s="3"/>
      <c r="XEF165" s="3"/>
      <c r="XEG165" s="3"/>
      <c r="XEH165" s="3"/>
      <c r="XEI165" s="3"/>
      <c r="XEJ165" s="3"/>
      <c r="XEK165" s="3"/>
      <c r="XEL165" s="3"/>
      <c r="XEM165" s="3"/>
      <c r="XEN165" s="3"/>
      <c r="XEO165" s="3"/>
      <c r="XEP165" s="3"/>
      <c r="XEQ165" s="3"/>
      <c r="XER165" s="3"/>
      <c r="XES165" s="3"/>
      <c r="XET165" s="3"/>
      <c r="XEU165" s="3"/>
      <c r="XEV165" s="3"/>
      <c r="XEW165" s="3"/>
      <c r="XEX165" s="3"/>
      <c r="XEY165" s="3"/>
      <c r="XEZ165" s="3"/>
      <c r="XFA165" s="3"/>
      <c r="XFB165" s="3"/>
      <c r="XFC165" s="3"/>
    </row>
    <row r="166" spans="1:16383" x14ac:dyDescent="0.35">
      <c r="A166" s="808">
        <f t="shared" si="5"/>
        <v>0</v>
      </c>
      <c r="B166" s="3" t="s">
        <v>14</v>
      </c>
      <c r="C166" s="805">
        <v>0</v>
      </c>
      <c r="D166" s="805">
        <v>0</v>
      </c>
      <c r="E166" s="805">
        <v>0</v>
      </c>
      <c r="F166" s="805">
        <v>0</v>
      </c>
      <c r="G166" s="805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  <c r="AAA166" s="3"/>
      <c r="AAB166" s="3"/>
      <c r="AAC166" s="3"/>
      <c r="AAD166" s="3"/>
      <c r="AAE166" s="3"/>
      <c r="AAF166" s="3"/>
      <c r="AAG166" s="3"/>
      <c r="AAH166" s="3"/>
      <c r="AAI166" s="3"/>
      <c r="AAJ166" s="3"/>
      <c r="AAK166" s="3"/>
      <c r="AAL166" s="3"/>
      <c r="AAM166" s="3"/>
      <c r="AAN166" s="3"/>
      <c r="AAO166" s="3"/>
      <c r="AAP166" s="3"/>
      <c r="AAQ166" s="3"/>
      <c r="AAR166" s="3"/>
      <c r="AAS166" s="3"/>
      <c r="AAT166" s="3"/>
      <c r="AAU166" s="3"/>
      <c r="AAV166" s="3"/>
      <c r="AAW166" s="3"/>
      <c r="AAX166" s="3"/>
      <c r="AAY166" s="3"/>
      <c r="AAZ166" s="3"/>
      <c r="ABA166" s="3"/>
      <c r="ABB166" s="3"/>
      <c r="ABC166" s="3"/>
      <c r="ABD166" s="3"/>
      <c r="ABE166" s="3"/>
      <c r="ABF166" s="3"/>
      <c r="ABG166" s="3"/>
      <c r="ABH166" s="3"/>
      <c r="ABI166" s="3"/>
      <c r="ABJ166" s="3"/>
      <c r="ABK166" s="3"/>
      <c r="ABL166" s="3"/>
      <c r="ABM166" s="3"/>
      <c r="ABN166" s="3"/>
      <c r="ABO166" s="3"/>
      <c r="ABP166" s="3"/>
      <c r="ABQ166" s="3"/>
      <c r="ABR166" s="3"/>
      <c r="ABS166" s="3"/>
      <c r="ABT166" s="3"/>
      <c r="ABU166" s="3"/>
      <c r="ABV166" s="3"/>
      <c r="ABW166" s="3"/>
      <c r="ABX166" s="3"/>
      <c r="ABY166" s="3"/>
      <c r="ABZ166" s="3"/>
      <c r="ACA166" s="3"/>
      <c r="ACB166" s="3"/>
      <c r="ACC166" s="3"/>
      <c r="ACD166" s="3"/>
      <c r="ACE166" s="3"/>
      <c r="ACF166" s="3"/>
      <c r="ACG166" s="3"/>
      <c r="ACH166" s="3"/>
      <c r="ACI166" s="3"/>
      <c r="ACJ166" s="3"/>
      <c r="ACK166" s="3"/>
      <c r="ACL166" s="3"/>
      <c r="ACM166" s="3"/>
      <c r="ACN166" s="3"/>
      <c r="ACO166" s="3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3"/>
      <c r="ADB166" s="3"/>
      <c r="ADC166" s="3"/>
      <c r="ADD166" s="3"/>
      <c r="ADE166" s="3"/>
      <c r="ADF166" s="3"/>
      <c r="ADG166" s="3"/>
      <c r="ADH166" s="3"/>
      <c r="ADI166" s="3"/>
      <c r="ADJ166" s="3"/>
      <c r="ADK166" s="3"/>
      <c r="ADL166" s="3"/>
      <c r="ADM166" s="3"/>
      <c r="ADN166" s="3"/>
      <c r="ADO166" s="3"/>
      <c r="ADP166" s="3"/>
      <c r="ADQ166" s="3"/>
      <c r="ADR166" s="3"/>
      <c r="ADS166" s="3"/>
      <c r="ADT166" s="3"/>
      <c r="ADU166" s="3"/>
      <c r="ADV166" s="3"/>
      <c r="ADW166" s="3"/>
      <c r="ADX166" s="3"/>
      <c r="ADY166" s="3"/>
      <c r="ADZ166" s="3"/>
      <c r="AEA166" s="3"/>
      <c r="AEB166" s="3"/>
      <c r="AEC166" s="3"/>
      <c r="AED166" s="3"/>
      <c r="AEE166" s="3"/>
      <c r="AEF166" s="3"/>
      <c r="AEG166" s="3"/>
      <c r="AEH166" s="3"/>
      <c r="AEI166" s="3"/>
      <c r="AEJ166" s="3"/>
      <c r="AEK166" s="3"/>
      <c r="AEL166" s="3"/>
      <c r="AEM166" s="3"/>
      <c r="AEN166" s="3"/>
      <c r="AEO166" s="3"/>
      <c r="AEP166" s="3"/>
      <c r="AEQ166" s="3"/>
      <c r="AER166" s="3"/>
      <c r="AES166" s="3"/>
      <c r="AET166" s="3"/>
      <c r="AEU166" s="3"/>
      <c r="AEV166" s="3"/>
      <c r="AEW166" s="3"/>
      <c r="AEX166" s="3"/>
      <c r="AEY166" s="3"/>
      <c r="AEZ166" s="3"/>
      <c r="AFA166" s="3"/>
      <c r="AFB166" s="3"/>
      <c r="AFC166" s="3"/>
      <c r="AFD166" s="3"/>
      <c r="AFE166" s="3"/>
      <c r="AFF166" s="3"/>
      <c r="AFG166" s="3"/>
      <c r="AFH166" s="3"/>
      <c r="AFI166" s="3"/>
      <c r="AFJ166" s="3"/>
      <c r="AFK166" s="3"/>
      <c r="AFL166" s="3"/>
      <c r="AFM166" s="3"/>
      <c r="AFN166" s="3"/>
      <c r="AFO166" s="3"/>
      <c r="AFP166" s="3"/>
      <c r="AFQ166" s="3"/>
      <c r="AFR166" s="3"/>
      <c r="AFS166" s="3"/>
      <c r="AFT166" s="3"/>
      <c r="AFU166" s="3"/>
      <c r="AFV166" s="3"/>
      <c r="AFW166" s="3"/>
      <c r="AFX166" s="3"/>
      <c r="AFY166" s="3"/>
      <c r="AFZ166" s="3"/>
      <c r="AGA166" s="3"/>
      <c r="AGB166" s="3"/>
      <c r="AGC166" s="3"/>
      <c r="AGD166" s="3"/>
      <c r="AGE166" s="3"/>
      <c r="AGF166" s="3"/>
      <c r="AGG166" s="3"/>
      <c r="AGH166" s="3"/>
      <c r="AGI166" s="3"/>
      <c r="AGJ166" s="3"/>
      <c r="AGK166" s="3"/>
      <c r="AGL166" s="3"/>
      <c r="AGM166" s="3"/>
      <c r="AGN166" s="3"/>
      <c r="AGO166" s="3"/>
      <c r="AGP166" s="3"/>
      <c r="AGQ166" s="3"/>
      <c r="AGR166" s="3"/>
      <c r="AGS166" s="3"/>
      <c r="AGT166" s="3"/>
      <c r="AGU166" s="3"/>
      <c r="AGV166" s="3"/>
      <c r="AGW166" s="3"/>
      <c r="AGX166" s="3"/>
      <c r="AGY166" s="3"/>
      <c r="AGZ166" s="3"/>
      <c r="AHA166" s="3"/>
      <c r="AHB166" s="3"/>
      <c r="AHC166" s="3"/>
      <c r="AHD166" s="3"/>
      <c r="AHE166" s="3"/>
      <c r="AHF166" s="3"/>
      <c r="AHG166" s="3"/>
      <c r="AHH166" s="3"/>
      <c r="AHI166" s="3"/>
      <c r="AHJ166" s="3"/>
      <c r="AHK166" s="3"/>
      <c r="AHL166" s="3"/>
      <c r="AHM166" s="3"/>
      <c r="AHN166" s="3"/>
      <c r="AHO166" s="3"/>
      <c r="AHP166" s="3"/>
      <c r="AHQ166" s="3"/>
      <c r="AHR166" s="3"/>
      <c r="AHS166" s="3"/>
      <c r="AHT166" s="3"/>
      <c r="AHU166" s="3"/>
      <c r="AHV166" s="3"/>
      <c r="AHW166" s="3"/>
      <c r="AHX166" s="3"/>
      <c r="AHY166" s="3"/>
      <c r="AHZ166" s="3"/>
      <c r="AIA166" s="3"/>
      <c r="AIB166" s="3"/>
      <c r="AIC166" s="3"/>
      <c r="AID166" s="3"/>
      <c r="AIE166" s="3"/>
      <c r="AIF166" s="3"/>
      <c r="AIG166" s="3"/>
      <c r="AIH166" s="3"/>
      <c r="AII166" s="3"/>
      <c r="AIJ166" s="3"/>
      <c r="AIK166" s="3"/>
      <c r="AIL166" s="3"/>
      <c r="AIM166" s="3"/>
      <c r="AIN166" s="3"/>
      <c r="AIO166" s="3"/>
      <c r="AIP166" s="3"/>
      <c r="AIQ166" s="3"/>
      <c r="AIR166" s="3"/>
      <c r="AIS166" s="3"/>
      <c r="AIT166" s="3"/>
      <c r="AIU166" s="3"/>
      <c r="AIV166" s="3"/>
      <c r="AIW166" s="3"/>
      <c r="AIX166" s="3"/>
      <c r="AIY166" s="3"/>
      <c r="AIZ166" s="3"/>
      <c r="AJA166" s="3"/>
      <c r="AJB166" s="3"/>
      <c r="AJC166" s="3"/>
      <c r="AJD166" s="3"/>
      <c r="AJE166" s="3"/>
      <c r="AJF166" s="3"/>
      <c r="AJG166" s="3"/>
      <c r="AJH166" s="3"/>
      <c r="AJI166" s="3"/>
      <c r="AJJ166" s="3"/>
      <c r="AJK166" s="3"/>
      <c r="AJL166" s="3"/>
      <c r="AJM166" s="3"/>
      <c r="AJN166" s="3"/>
      <c r="AJO166" s="3"/>
      <c r="AJP166" s="3"/>
      <c r="AJQ166" s="3"/>
      <c r="AJR166" s="3"/>
      <c r="AJS166" s="3"/>
      <c r="AJT166" s="3"/>
      <c r="AJU166" s="3"/>
      <c r="AJV166" s="3"/>
      <c r="AJW166" s="3"/>
      <c r="AJX166" s="3"/>
      <c r="AJY166" s="3"/>
      <c r="AJZ166" s="3"/>
      <c r="AKA166" s="3"/>
      <c r="AKB166" s="3"/>
      <c r="AKC166" s="3"/>
      <c r="AKD166" s="3"/>
      <c r="AKE166" s="3"/>
      <c r="AKF166" s="3"/>
      <c r="AKG166" s="3"/>
      <c r="AKH166" s="3"/>
      <c r="AKI166" s="3"/>
      <c r="AKJ166" s="3"/>
      <c r="AKK166" s="3"/>
      <c r="AKL166" s="3"/>
      <c r="AKM166" s="3"/>
      <c r="AKN166" s="3"/>
      <c r="AKO166" s="3"/>
      <c r="AKP166" s="3"/>
      <c r="AKQ166" s="3"/>
      <c r="AKR166" s="3"/>
      <c r="AKS166" s="3"/>
      <c r="AKT166" s="3"/>
      <c r="AKU166" s="3"/>
      <c r="AKV166" s="3"/>
      <c r="AKW166" s="3"/>
      <c r="AKX166" s="3"/>
      <c r="AKY166" s="3"/>
      <c r="AKZ166" s="3"/>
      <c r="ALA166" s="3"/>
      <c r="ALB166" s="3"/>
      <c r="ALC166" s="3"/>
      <c r="ALD166" s="3"/>
      <c r="ALE166" s="3"/>
      <c r="ALF166" s="3"/>
      <c r="ALG166" s="3"/>
      <c r="ALH166" s="3"/>
      <c r="ALI166" s="3"/>
      <c r="ALJ166" s="3"/>
      <c r="ALK166" s="3"/>
      <c r="ALL166" s="3"/>
      <c r="ALM166" s="3"/>
      <c r="ALN166" s="3"/>
      <c r="ALO166" s="3"/>
      <c r="ALP166" s="3"/>
      <c r="ALQ166" s="3"/>
      <c r="ALR166" s="3"/>
      <c r="ALS166" s="3"/>
      <c r="ALT166" s="3"/>
      <c r="ALU166" s="3"/>
      <c r="ALV166" s="3"/>
      <c r="ALW166" s="3"/>
      <c r="ALX166" s="3"/>
      <c r="ALY166" s="3"/>
      <c r="ALZ166" s="3"/>
      <c r="AMA166" s="3"/>
      <c r="AMB166" s="3"/>
      <c r="AMC166" s="3"/>
      <c r="AMD166" s="3"/>
      <c r="AME166" s="3"/>
      <c r="AMF166" s="3"/>
      <c r="AMG166" s="3"/>
      <c r="AMH166" s="3"/>
      <c r="AMI166" s="3"/>
      <c r="AMJ166" s="3"/>
      <c r="AMK166" s="3"/>
      <c r="AML166" s="3"/>
      <c r="AMM166" s="3"/>
      <c r="AMN166" s="3"/>
      <c r="AMO166" s="3"/>
      <c r="AMP166" s="3"/>
      <c r="AMQ166" s="3"/>
      <c r="AMR166" s="3"/>
      <c r="AMS166" s="3"/>
      <c r="AMT166" s="3"/>
      <c r="AMU166" s="3"/>
      <c r="AMV166" s="3"/>
      <c r="AMW166" s="3"/>
      <c r="AMX166" s="3"/>
      <c r="AMY166" s="3"/>
      <c r="AMZ166" s="3"/>
      <c r="ANA166" s="3"/>
      <c r="ANB166" s="3"/>
      <c r="ANC166" s="3"/>
      <c r="AND166" s="3"/>
      <c r="ANE166" s="3"/>
      <c r="ANF166" s="3"/>
      <c r="ANG166" s="3"/>
      <c r="ANH166" s="3"/>
      <c r="ANI166" s="3"/>
      <c r="ANJ166" s="3"/>
      <c r="ANK166" s="3"/>
      <c r="ANL166" s="3"/>
      <c r="ANM166" s="3"/>
      <c r="ANN166" s="3"/>
      <c r="ANO166" s="3"/>
      <c r="ANP166" s="3"/>
      <c r="ANQ166" s="3"/>
      <c r="ANR166" s="3"/>
      <c r="ANS166" s="3"/>
      <c r="ANT166" s="3"/>
      <c r="ANU166" s="3"/>
      <c r="ANV166" s="3"/>
      <c r="ANW166" s="3"/>
      <c r="ANX166" s="3"/>
      <c r="ANY166" s="3"/>
      <c r="ANZ166" s="3"/>
      <c r="AOA166" s="3"/>
      <c r="AOB166" s="3"/>
      <c r="AOC166" s="3"/>
      <c r="AOD166" s="3"/>
      <c r="AOE166" s="3"/>
      <c r="AOF166" s="3"/>
      <c r="AOG166" s="3"/>
      <c r="AOH166" s="3"/>
      <c r="AOI166" s="3"/>
      <c r="AOJ166" s="3"/>
      <c r="AOK166" s="3"/>
      <c r="AOL166" s="3"/>
      <c r="AOM166" s="3"/>
      <c r="AON166" s="3"/>
      <c r="AOO166" s="3"/>
      <c r="AOP166" s="3"/>
      <c r="AOQ166" s="3"/>
      <c r="AOR166" s="3"/>
      <c r="AOS166" s="3"/>
      <c r="AOT166" s="3"/>
      <c r="AOU166" s="3"/>
      <c r="AOV166" s="3"/>
      <c r="AOW166" s="3"/>
      <c r="AOX166" s="3"/>
      <c r="AOY166" s="3"/>
      <c r="AOZ166" s="3"/>
      <c r="APA166" s="3"/>
      <c r="APB166" s="3"/>
      <c r="APC166" s="3"/>
      <c r="APD166" s="3"/>
      <c r="APE166" s="3"/>
      <c r="APF166" s="3"/>
      <c r="APG166" s="3"/>
      <c r="APH166" s="3"/>
      <c r="API166" s="3"/>
      <c r="APJ166" s="3"/>
      <c r="APK166" s="3"/>
      <c r="APL166" s="3"/>
      <c r="APM166" s="3"/>
      <c r="APN166" s="3"/>
      <c r="APO166" s="3"/>
      <c r="APP166" s="3"/>
      <c r="APQ166" s="3"/>
      <c r="APR166" s="3"/>
      <c r="APS166" s="3"/>
      <c r="APT166" s="3"/>
      <c r="APU166" s="3"/>
      <c r="APV166" s="3"/>
      <c r="APW166" s="3"/>
      <c r="APX166" s="3"/>
      <c r="APY166" s="3"/>
      <c r="APZ166" s="3"/>
      <c r="AQA166" s="3"/>
      <c r="AQB166" s="3"/>
      <c r="AQC166" s="3"/>
      <c r="AQD166" s="3"/>
      <c r="AQE166" s="3"/>
      <c r="AQF166" s="3"/>
      <c r="AQG166" s="3"/>
      <c r="AQH166" s="3"/>
      <c r="AQI166" s="3"/>
      <c r="AQJ166" s="3"/>
      <c r="AQK166" s="3"/>
      <c r="AQL166" s="3"/>
      <c r="AQM166" s="3"/>
      <c r="AQN166" s="3"/>
      <c r="AQO166" s="3"/>
      <c r="AQP166" s="3"/>
      <c r="AQQ166" s="3"/>
      <c r="AQR166" s="3"/>
      <c r="AQS166" s="3"/>
      <c r="AQT166" s="3"/>
      <c r="AQU166" s="3"/>
      <c r="AQV166" s="3"/>
      <c r="AQW166" s="3"/>
      <c r="AQX166" s="3"/>
      <c r="AQY166" s="3"/>
      <c r="AQZ166" s="3"/>
      <c r="ARA166" s="3"/>
      <c r="ARB166" s="3"/>
      <c r="ARC166" s="3"/>
      <c r="ARD166" s="3"/>
      <c r="ARE166" s="3"/>
      <c r="ARF166" s="3"/>
      <c r="ARG166" s="3"/>
      <c r="ARH166" s="3"/>
      <c r="ARI166" s="3"/>
      <c r="ARJ166" s="3"/>
      <c r="ARK166" s="3"/>
      <c r="ARL166" s="3"/>
      <c r="ARM166" s="3"/>
      <c r="ARN166" s="3"/>
      <c r="ARO166" s="3"/>
      <c r="ARP166" s="3"/>
      <c r="ARQ166" s="3"/>
      <c r="ARR166" s="3"/>
      <c r="ARS166" s="3"/>
      <c r="ART166" s="3"/>
      <c r="ARU166" s="3"/>
      <c r="ARV166" s="3"/>
      <c r="ARW166" s="3"/>
      <c r="ARX166" s="3"/>
      <c r="ARY166" s="3"/>
      <c r="ARZ166" s="3"/>
      <c r="ASA166" s="3"/>
      <c r="ASB166" s="3"/>
      <c r="ASC166" s="3"/>
      <c r="ASD166" s="3"/>
      <c r="ASE166" s="3"/>
      <c r="ASF166" s="3"/>
      <c r="ASG166" s="3"/>
      <c r="ASH166" s="3"/>
      <c r="ASI166" s="3"/>
      <c r="ASJ166" s="3"/>
      <c r="ASK166" s="3"/>
      <c r="ASL166" s="3"/>
      <c r="ASM166" s="3"/>
      <c r="ASN166" s="3"/>
      <c r="ASO166" s="3"/>
      <c r="ASP166" s="3"/>
      <c r="ASQ166" s="3"/>
      <c r="ASR166" s="3"/>
      <c r="ASS166" s="3"/>
      <c r="AST166" s="3"/>
      <c r="ASU166" s="3"/>
      <c r="ASV166" s="3"/>
      <c r="ASW166" s="3"/>
      <c r="ASX166" s="3"/>
      <c r="ASY166" s="3"/>
      <c r="ASZ166" s="3"/>
      <c r="ATA166" s="3"/>
      <c r="ATB166" s="3"/>
      <c r="ATC166" s="3"/>
      <c r="ATD166" s="3"/>
      <c r="ATE166" s="3"/>
      <c r="ATF166" s="3"/>
      <c r="ATG166" s="3"/>
      <c r="ATH166" s="3"/>
      <c r="ATI166" s="3"/>
      <c r="ATJ166" s="3"/>
      <c r="ATK166" s="3"/>
      <c r="ATL166" s="3"/>
      <c r="ATM166" s="3"/>
      <c r="ATN166" s="3"/>
      <c r="ATO166" s="3"/>
      <c r="ATP166" s="3"/>
      <c r="ATQ166" s="3"/>
      <c r="ATR166" s="3"/>
      <c r="ATS166" s="3"/>
      <c r="ATT166" s="3"/>
      <c r="ATU166" s="3"/>
      <c r="ATV166" s="3"/>
      <c r="ATW166" s="3"/>
      <c r="ATX166" s="3"/>
      <c r="ATY166" s="3"/>
      <c r="ATZ166" s="3"/>
      <c r="AUA166" s="3"/>
      <c r="AUB166" s="3"/>
      <c r="AUC166" s="3"/>
      <c r="AUD166" s="3"/>
      <c r="AUE166" s="3"/>
      <c r="AUF166" s="3"/>
      <c r="AUG166" s="3"/>
      <c r="AUH166" s="3"/>
      <c r="AUI166" s="3"/>
      <c r="AUJ166" s="3"/>
      <c r="AUK166" s="3"/>
      <c r="AUL166" s="3"/>
      <c r="AUM166" s="3"/>
      <c r="AUN166" s="3"/>
      <c r="AUO166" s="3"/>
      <c r="AUP166" s="3"/>
      <c r="AUQ166" s="3"/>
      <c r="AUR166" s="3"/>
      <c r="AUS166" s="3"/>
      <c r="AUT166" s="3"/>
      <c r="AUU166" s="3"/>
      <c r="AUV166" s="3"/>
      <c r="AUW166" s="3"/>
      <c r="AUX166" s="3"/>
      <c r="AUY166" s="3"/>
      <c r="AUZ166" s="3"/>
      <c r="AVA166" s="3"/>
      <c r="AVB166" s="3"/>
      <c r="AVC166" s="3"/>
      <c r="AVD166" s="3"/>
      <c r="AVE166" s="3"/>
      <c r="AVF166" s="3"/>
      <c r="AVG166" s="3"/>
      <c r="AVH166" s="3"/>
      <c r="AVI166" s="3"/>
      <c r="AVJ166" s="3"/>
      <c r="AVK166" s="3"/>
      <c r="AVL166" s="3"/>
      <c r="AVM166" s="3"/>
      <c r="AVN166" s="3"/>
      <c r="AVO166" s="3"/>
      <c r="AVP166" s="3"/>
      <c r="AVQ166" s="3"/>
      <c r="AVR166" s="3"/>
      <c r="AVS166" s="3"/>
      <c r="AVT166" s="3"/>
      <c r="AVU166" s="3"/>
      <c r="AVV166" s="3"/>
      <c r="AVW166" s="3"/>
      <c r="AVX166" s="3"/>
      <c r="AVY166" s="3"/>
      <c r="AVZ166" s="3"/>
      <c r="AWA166" s="3"/>
      <c r="AWB166" s="3"/>
      <c r="AWC166" s="3"/>
      <c r="AWD166" s="3"/>
      <c r="AWE166" s="3"/>
      <c r="AWF166" s="3"/>
      <c r="AWG166" s="3"/>
      <c r="AWH166" s="3"/>
      <c r="AWI166" s="3"/>
      <c r="AWJ166" s="3"/>
      <c r="AWK166" s="3"/>
      <c r="AWL166" s="3"/>
      <c r="AWM166" s="3"/>
      <c r="AWN166" s="3"/>
      <c r="AWO166" s="3"/>
      <c r="AWP166" s="3"/>
      <c r="AWQ166" s="3"/>
      <c r="AWR166" s="3"/>
      <c r="AWS166" s="3"/>
      <c r="AWT166" s="3"/>
      <c r="AWU166" s="3"/>
      <c r="AWV166" s="3"/>
      <c r="AWW166" s="3"/>
      <c r="AWX166" s="3"/>
      <c r="AWY166" s="3"/>
      <c r="AWZ166" s="3"/>
      <c r="AXA166" s="3"/>
      <c r="AXB166" s="3"/>
      <c r="AXC166" s="3"/>
      <c r="AXD166" s="3"/>
      <c r="AXE166" s="3"/>
      <c r="AXF166" s="3"/>
      <c r="AXG166" s="3"/>
      <c r="AXH166" s="3"/>
      <c r="AXI166" s="3"/>
      <c r="AXJ166" s="3"/>
      <c r="AXK166" s="3"/>
      <c r="AXL166" s="3"/>
      <c r="AXM166" s="3"/>
      <c r="AXN166" s="3"/>
      <c r="AXO166" s="3"/>
      <c r="AXP166" s="3"/>
      <c r="AXQ166" s="3"/>
      <c r="AXR166" s="3"/>
      <c r="AXS166" s="3"/>
      <c r="AXT166" s="3"/>
      <c r="AXU166" s="3"/>
      <c r="AXV166" s="3"/>
      <c r="AXW166" s="3"/>
      <c r="AXX166" s="3"/>
      <c r="AXY166" s="3"/>
      <c r="AXZ166" s="3"/>
      <c r="AYA166" s="3"/>
      <c r="AYB166" s="3"/>
      <c r="AYC166" s="3"/>
      <c r="AYD166" s="3"/>
      <c r="AYE166" s="3"/>
      <c r="AYF166" s="3"/>
      <c r="AYG166" s="3"/>
      <c r="AYH166" s="3"/>
      <c r="AYI166" s="3"/>
      <c r="AYJ166" s="3"/>
      <c r="AYK166" s="3"/>
      <c r="AYL166" s="3"/>
      <c r="AYM166" s="3"/>
      <c r="AYN166" s="3"/>
      <c r="AYO166" s="3"/>
      <c r="AYP166" s="3"/>
      <c r="AYQ166" s="3"/>
      <c r="AYR166" s="3"/>
      <c r="AYS166" s="3"/>
      <c r="AYT166" s="3"/>
      <c r="AYU166" s="3"/>
      <c r="AYV166" s="3"/>
      <c r="AYW166" s="3"/>
      <c r="AYX166" s="3"/>
      <c r="AYY166" s="3"/>
      <c r="AYZ166" s="3"/>
      <c r="AZA166" s="3"/>
      <c r="AZB166" s="3"/>
      <c r="AZC166" s="3"/>
      <c r="AZD166" s="3"/>
      <c r="AZE166" s="3"/>
      <c r="AZF166" s="3"/>
      <c r="AZG166" s="3"/>
      <c r="AZH166" s="3"/>
      <c r="AZI166" s="3"/>
      <c r="AZJ166" s="3"/>
      <c r="AZK166" s="3"/>
      <c r="AZL166" s="3"/>
      <c r="AZM166" s="3"/>
      <c r="AZN166" s="3"/>
      <c r="AZO166" s="3"/>
      <c r="AZP166" s="3"/>
      <c r="AZQ166" s="3"/>
      <c r="AZR166" s="3"/>
      <c r="AZS166" s="3"/>
      <c r="AZT166" s="3"/>
      <c r="AZU166" s="3"/>
      <c r="AZV166" s="3"/>
      <c r="AZW166" s="3"/>
      <c r="AZX166" s="3"/>
      <c r="AZY166" s="3"/>
      <c r="AZZ166" s="3"/>
      <c r="BAA166" s="3"/>
      <c r="BAB166" s="3"/>
      <c r="BAC166" s="3"/>
      <c r="BAD166" s="3"/>
      <c r="BAE166" s="3"/>
      <c r="BAF166" s="3"/>
      <c r="BAG166" s="3"/>
      <c r="BAH166" s="3"/>
      <c r="BAI166" s="3"/>
      <c r="BAJ166" s="3"/>
      <c r="BAK166" s="3"/>
      <c r="BAL166" s="3"/>
      <c r="BAM166" s="3"/>
      <c r="BAN166" s="3"/>
      <c r="BAO166" s="3"/>
      <c r="BAP166" s="3"/>
      <c r="BAQ166" s="3"/>
      <c r="BAR166" s="3"/>
      <c r="BAS166" s="3"/>
      <c r="BAT166" s="3"/>
      <c r="BAU166" s="3"/>
      <c r="BAV166" s="3"/>
      <c r="BAW166" s="3"/>
      <c r="BAX166" s="3"/>
      <c r="BAY166" s="3"/>
      <c r="BAZ166" s="3"/>
      <c r="BBA166" s="3"/>
      <c r="BBB166" s="3"/>
      <c r="BBC166" s="3"/>
      <c r="BBD166" s="3"/>
      <c r="BBE166" s="3"/>
      <c r="BBF166" s="3"/>
      <c r="BBG166" s="3"/>
      <c r="BBH166" s="3"/>
      <c r="BBI166" s="3"/>
      <c r="BBJ166" s="3"/>
      <c r="BBK166" s="3"/>
      <c r="BBL166" s="3"/>
      <c r="BBM166" s="3"/>
      <c r="BBN166" s="3"/>
      <c r="BBO166" s="3"/>
      <c r="BBP166" s="3"/>
      <c r="BBQ166" s="3"/>
      <c r="BBR166" s="3"/>
      <c r="BBS166" s="3"/>
      <c r="BBT166" s="3"/>
      <c r="BBU166" s="3"/>
      <c r="BBV166" s="3"/>
      <c r="BBW166" s="3"/>
      <c r="BBX166" s="3"/>
      <c r="BBY166" s="3"/>
      <c r="BBZ166" s="3"/>
      <c r="BCA166" s="3"/>
      <c r="BCB166" s="3"/>
      <c r="BCC166" s="3"/>
      <c r="BCD166" s="3"/>
      <c r="BCE166" s="3"/>
      <c r="BCF166" s="3"/>
      <c r="BCG166" s="3"/>
      <c r="BCH166" s="3"/>
      <c r="BCI166" s="3"/>
      <c r="BCJ166" s="3"/>
      <c r="BCK166" s="3"/>
      <c r="BCL166" s="3"/>
      <c r="BCM166" s="3"/>
      <c r="BCN166" s="3"/>
      <c r="BCO166" s="3"/>
      <c r="BCP166" s="3"/>
      <c r="BCQ166" s="3"/>
      <c r="BCR166" s="3"/>
      <c r="BCS166" s="3"/>
      <c r="BCT166" s="3"/>
      <c r="BCU166" s="3"/>
      <c r="BCV166" s="3"/>
      <c r="BCW166" s="3"/>
      <c r="BCX166" s="3"/>
      <c r="BCY166" s="3"/>
      <c r="BCZ166" s="3"/>
      <c r="BDA166" s="3"/>
      <c r="BDB166" s="3"/>
      <c r="BDC166" s="3"/>
      <c r="BDD166" s="3"/>
      <c r="BDE166" s="3"/>
      <c r="BDF166" s="3"/>
      <c r="BDG166" s="3"/>
      <c r="BDH166" s="3"/>
      <c r="BDI166" s="3"/>
      <c r="BDJ166" s="3"/>
      <c r="BDK166" s="3"/>
      <c r="BDL166" s="3"/>
      <c r="BDM166" s="3"/>
      <c r="BDN166" s="3"/>
      <c r="BDO166" s="3"/>
      <c r="BDP166" s="3"/>
      <c r="BDQ166" s="3"/>
      <c r="BDR166" s="3"/>
      <c r="BDS166" s="3"/>
      <c r="BDT166" s="3"/>
      <c r="BDU166" s="3"/>
      <c r="BDV166" s="3"/>
      <c r="BDW166" s="3"/>
      <c r="BDX166" s="3"/>
      <c r="BDY166" s="3"/>
      <c r="BDZ166" s="3"/>
      <c r="BEA166" s="3"/>
      <c r="BEB166" s="3"/>
      <c r="BEC166" s="3"/>
      <c r="BED166" s="3"/>
      <c r="BEE166" s="3"/>
      <c r="BEF166" s="3"/>
      <c r="BEG166" s="3"/>
      <c r="BEH166" s="3"/>
      <c r="BEI166" s="3"/>
      <c r="BEJ166" s="3"/>
      <c r="BEK166" s="3"/>
      <c r="BEL166" s="3"/>
      <c r="BEM166" s="3"/>
      <c r="BEN166" s="3"/>
      <c r="BEO166" s="3"/>
      <c r="BEP166" s="3"/>
      <c r="BEQ166" s="3"/>
      <c r="BER166" s="3"/>
      <c r="BES166" s="3"/>
      <c r="BET166" s="3"/>
      <c r="BEU166" s="3"/>
      <c r="BEV166" s="3"/>
      <c r="BEW166" s="3"/>
      <c r="BEX166" s="3"/>
      <c r="BEY166" s="3"/>
      <c r="BEZ166" s="3"/>
      <c r="BFA166" s="3"/>
      <c r="BFB166" s="3"/>
      <c r="BFC166" s="3"/>
      <c r="BFD166" s="3"/>
      <c r="BFE166" s="3"/>
      <c r="BFF166" s="3"/>
      <c r="BFG166" s="3"/>
      <c r="BFH166" s="3"/>
      <c r="BFI166" s="3"/>
      <c r="BFJ166" s="3"/>
      <c r="BFK166" s="3"/>
      <c r="BFL166" s="3"/>
      <c r="BFM166" s="3"/>
      <c r="BFN166" s="3"/>
      <c r="BFO166" s="3"/>
      <c r="BFP166" s="3"/>
      <c r="BFQ166" s="3"/>
      <c r="BFR166" s="3"/>
      <c r="BFS166" s="3"/>
      <c r="BFT166" s="3"/>
      <c r="BFU166" s="3"/>
      <c r="BFV166" s="3"/>
      <c r="BFW166" s="3"/>
      <c r="BFX166" s="3"/>
      <c r="BFY166" s="3"/>
      <c r="BFZ166" s="3"/>
      <c r="BGA166" s="3"/>
      <c r="BGB166" s="3"/>
      <c r="BGC166" s="3"/>
      <c r="BGD166" s="3"/>
      <c r="BGE166" s="3"/>
      <c r="BGF166" s="3"/>
      <c r="BGG166" s="3"/>
      <c r="BGH166" s="3"/>
      <c r="BGI166" s="3"/>
      <c r="BGJ166" s="3"/>
      <c r="BGK166" s="3"/>
      <c r="BGL166" s="3"/>
      <c r="BGM166" s="3"/>
      <c r="BGN166" s="3"/>
      <c r="BGO166" s="3"/>
      <c r="BGP166" s="3"/>
      <c r="BGQ166" s="3"/>
      <c r="BGR166" s="3"/>
      <c r="BGS166" s="3"/>
      <c r="BGT166" s="3"/>
      <c r="BGU166" s="3"/>
      <c r="BGV166" s="3"/>
      <c r="BGW166" s="3"/>
      <c r="BGX166" s="3"/>
      <c r="BGY166" s="3"/>
      <c r="BGZ166" s="3"/>
      <c r="BHA166" s="3"/>
      <c r="BHB166" s="3"/>
      <c r="BHC166" s="3"/>
      <c r="BHD166" s="3"/>
      <c r="BHE166" s="3"/>
      <c r="BHF166" s="3"/>
      <c r="BHG166" s="3"/>
      <c r="BHH166" s="3"/>
      <c r="BHI166" s="3"/>
      <c r="BHJ166" s="3"/>
      <c r="BHK166" s="3"/>
      <c r="BHL166" s="3"/>
      <c r="BHM166" s="3"/>
      <c r="BHN166" s="3"/>
      <c r="BHO166" s="3"/>
      <c r="BHP166" s="3"/>
      <c r="BHQ166" s="3"/>
      <c r="BHR166" s="3"/>
      <c r="BHS166" s="3"/>
      <c r="BHT166" s="3"/>
      <c r="BHU166" s="3"/>
      <c r="BHV166" s="3"/>
      <c r="BHW166" s="3"/>
      <c r="BHX166" s="3"/>
      <c r="BHY166" s="3"/>
      <c r="BHZ166" s="3"/>
      <c r="BIA166" s="3"/>
      <c r="BIB166" s="3"/>
      <c r="BIC166" s="3"/>
      <c r="BID166" s="3"/>
      <c r="BIE166" s="3"/>
      <c r="BIF166" s="3"/>
      <c r="BIG166" s="3"/>
      <c r="BIH166" s="3"/>
      <c r="BII166" s="3"/>
      <c r="BIJ166" s="3"/>
      <c r="BIK166" s="3"/>
      <c r="BIL166" s="3"/>
      <c r="BIM166" s="3"/>
      <c r="BIN166" s="3"/>
      <c r="BIO166" s="3"/>
      <c r="BIP166" s="3"/>
      <c r="BIQ166" s="3"/>
      <c r="BIR166" s="3"/>
      <c r="BIS166" s="3"/>
      <c r="BIT166" s="3"/>
      <c r="BIU166" s="3"/>
      <c r="BIV166" s="3"/>
      <c r="BIW166" s="3"/>
      <c r="BIX166" s="3"/>
      <c r="BIY166" s="3"/>
      <c r="BIZ166" s="3"/>
      <c r="BJA166" s="3"/>
      <c r="BJB166" s="3"/>
      <c r="BJC166" s="3"/>
      <c r="BJD166" s="3"/>
      <c r="BJE166" s="3"/>
      <c r="BJF166" s="3"/>
      <c r="BJG166" s="3"/>
      <c r="BJH166" s="3"/>
      <c r="BJI166" s="3"/>
      <c r="BJJ166" s="3"/>
      <c r="BJK166" s="3"/>
      <c r="BJL166" s="3"/>
      <c r="BJM166" s="3"/>
      <c r="BJN166" s="3"/>
      <c r="BJO166" s="3"/>
      <c r="BJP166" s="3"/>
      <c r="BJQ166" s="3"/>
      <c r="BJR166" s="3"/>
      <c r="BJS166" s="3"/>
      <c r="BJT166" s="3"/>
      <c r="BJU166" s="3"/>
      <c r="BJV166" s="3"/>
      <c r="BJW166" s="3"/>
      <c r="BJX166" s="3"/>
      <c r="BJY166" s="3"/>
      <c r="BJZ166" s="3"/>
      <c r="BKA166" s="3"/>
      <c r="BKB166" s="3"/>
      <c r="BKC166" s="3"/>
      <c r="BKD166" s="3"/>
      <c r="BKE166" s="3"/>
      <c r="BKF166" s="3"/>
      <c r="BKG166" s="3"/>
      <c r="BKH166" s="3"/>
      <c r="BKI166" s="3"/>
      <c r="BKJ166" s="3"/>
      <c r="BKK166" s="3"/>
      <c r="BKL166" s="3"/>
      <c r="BKM166" s="3"/>
      <c r="BKN166" s="3"/>
      <c r="BKO166" s="3"/>
      <c r="BKP166" s="3"/>
      <c r="BKQ166" s="3"/>
      <c r="BKR166" s="3"/>
      <c r="BKS166" s="3"/>
      <c r="BKT166" s="3"/>
      <c r="BKU166" s="3"/>
      <c r="BKV166" s="3"/>
      <c r="BKW166" s="3"/>
      <c r="BKX166" s="3"/>
      <c r="BKY166" s="3"/>
      <c r="BKZ166" s="3"/>
      <c r="BLA166" s="3"/>
      <c r="BLB166" s="3"/>
      <c r="BLC166" s="3"/>
      <c r="BLD166" s="3"/>
      <c r="BLE166" s="3"/>
      <c r="BLF166" s="3"/>
      <c r="BLG166" s="3"/>
      <c r="BLH166" s="3"/>
      <c r="BLI166" s="3"/>
      <c r="BLJ166" s="3"/>
      <c r="BLK166" s="3"/>
      <c r="BLL166" s="3"/>
      <c r="BLM166" s="3"/>
      <c r="BLN166" s="3"/>
      <c r="BLO166" s="3"/>
      <c r="BLP166" s="3"/>
      <c r="BLQ166" s="3"/>
      <c r="BLR166" s="3"/>
      <c r="BLS166" s="3"/>
      <c r="BLT166" s="3"/>
      <c r="BLU166" s="3"/>
      <c r="BLV166" s="3"/>
      <c r="BLW166" s="3"/>
      <c r="BLX166" s="3"/>
      <c r="BLY166" s="3"/>
      <c r="BLZ166" s="3"/>
      <c r="BMA166" s="3"/>
      <c r="BMB166" s="3"/>
      <c r="BMC166" s="3"/>
      <c r="BMD166" s="3"/>
      <c r="BME166" s="3"/>
      <c r="BMF166" s="3"/>
      <c r="BMG166" s="3"/>
      <c r="BMH166" s="3"/>
      <c r="BMI166" s="3"/>
      <c r="BMJ166" s="3"/>
      <c r="BMK166" s="3"/>
      <c r="BML166" s="3"/>
      <c r="BMM166" s="3"/>
      <c r="BMN166" s="3"/>
      <c r="BMO166" s="3"/>
      <c r="BMP166" s="3"/>
      <c r="BMQ166" s="3"/>
      <c r="BMR166" s="3"/>
      <c r="BMS166" s="3"/>
      <c r="BMT166" s="3"/>
      <c r="BMU166" s="3"/>
      <c r="BMV166" s="3"/>
      <c r="BMW166" s="3"/>
      <c r="BMX166" s="3"/>
      <c r="BMY166" s="3"/>
      <c r="BMZ166" s="3"/>
      <c r="BNA166" s="3"/>
      <c r="BNB166" s="3"/>
      <c r="BNC166" s="3"/>
      <c r="BND166" s="3"/>
      <c r="BNE166" s="3"/>
      <c r="BNF166" s="3"/>
      <c r="BNG166" s="3"/>
      <c r="BNH166" s="3"/>
      <c r="BNI166" s="3"/>
      <c r="BNJ166" s="3"/>
      <c r="BNK166" s="3"/>
      <c r="BNL166" s="3"/>
      <c r="BNM166" s="3"/>
      <c r="BNN166" s="3"/>
      <c r="BNO166" s="3"/>
      <c r="BNP166" s="3"/>
      <c r="BNQ166" s="3"/>
      <c r="BNR166" s="3"/>
      <c r="BNS166" s="3"/>
      <c r="BNT166" s="3"/>
      <c r="BNU166" s="3"/>
      <c r="BNV166" s="3"/>
      <c r="BNW166" s="3"/>
      <c r="BNX166" s="3"/>
      <c r="BNY166" s="3"/>
      <c r="BNZ166" s="3"/>
      <c r="BOA166" s="3"/>
      <c r="BOB166" s="3"/>
      <c r="BOC166" s="3"/>
      <c r="BOD166" s="3"/>
      <c r="BOE166" s="3"/>
      <c r="BOF166" s="3"/>
      <c r="BOG166" s="3"/>
      <c r="BOH166" s="3"/>
      <c r="BOI166" s="3"/>
      <c r="BOJ166" s="3"/>
      <c r="BOK166" s="3"/>
      <c r="BOL166" s="3"/>
      <c r="BOM166" s="3"/>
      <c r="BON166" s="3"/>
      <c r="BOO166" s="3"/>
      <c r="BOP166" s="3"/>
      <c r="BOQ166" s="3"/>
      <c r="BOR166" s="3"/>
      <c r="BOS166" s="3"/>
      <c r="BOT166" s="3"/>
      <c r="BOU166" s="3"/>
      <c r="BOV166" s="3"/>
      <c r="BOW166" s="3"/>
      <c r="BOX166" s="3"/>
      <c r="BOY166" s="3"/>
      <c r="BOZ166" s="3"/>
      <c r="BPA166" s="3"/>
      <c r="BPB166" s="3"/>
      <c r="BPC166" s="3"/>
      <c r="BPD166" s="3"/>
      <c r="BPE166" s="3"/>
      <c r="BPF166" s="3"/>
      <c r="BPG166" s="3"/>
      <c r="BPH166" s="3"/>
      <c r="BPI166" s="3"/>
      <c r="BPJ166" s="3"/>
      <c r="BPK166" s="3"/>
      <c r="BPL166" s="3"/>
      <c r="BPM166" s="3"/>
      <c r="BPN166" s="3"/>
      <c r="BPO166" s="3"/>
      <c r="BPP166" s="3"/>
      <c r="BPQ166" s="3"/>
      <c r="BPR166" s="3"/>
      <c r="BPS166" s="3"/>
      <c r="BPT166" s="3"/>
      <c r="BPU166" s="3"/>
      <c r="BPV166" s="3"/>
      <c r="BPW166" s="3"/>
      <c r="BPX166" s="3"/>
      <c r="BPY166" s="3"/>
      <c r="BPZ166" s="3"/>
      <c r="BQA166" s="3"/>
      <c r="BQB166" s="3"/>
      <c r="BQC166" s="3"/>
      <c r="BQD166" s="3"/>
      <c r="BQE166" s="3"/>
      <c r="BQF166" s="3"/>
      <c r="BQG166" s="3"/>
      <c r="BQH166" s="3"/>
      <c r="BQI166" s="3"/>
      <c r="BQJ166" s="3"/>
      <c r="BQK166" s="3"/>
      <c r="BQL166" s="3"/>
      <c r="BQM166" s="3"/>
      <c r="BQN166" s="3"/>
      <c r="BQO166" s="3"/>
      <c r="BQP166" s="3"/>
      <c r="BQQ166" s="3"/>
      <c r="BQR166" s="3"/>
      <c r="BQS166" s="3"/>
      <c r="BQT166" s="3"/>
      <c r="BQU166" s="3"/>
      <c r="BQV166" s="3"/>
      <c r="BQW166" s="3"/>
      <c r="BQX166" s="3"/>
      <c r="BQY166" s="3"/>
      <c r="BQZ166" s="3"/>
      <c r="BRA166" s="3"/>
      <c r="BRB166" s="3"/>
      <c r="BRC166" s="3"/>
      <c r="BRD166" s="3"/>
      <c r="BRE166" s="3"/>
      <c r="BRF166" s="3"/>
      <c r="BRG166" s="3"/>
      <c r="BRH166" s="3"/>
      <c r="BRI166" s="3"/>
      <c r="BRJ166" s="3"/>
      <c r="BRK166" s="3"/>
      <c r="BRL166" s="3"/>
      <c r="BRM166" s="3"/>
      <c r="BRN166" s="3"/>
      <c r="BRO166" s="3"/>
      <c r="BRP166" s="3"/>
      <c r="BRQ166" s="3"/>
      <c r="BRR166" s="3"/>
      <c r="BRS166" s="3"/>
      <c r="BRT166" s="3"/>
      <c r="BRU166" s="3"/>
      <c r="BRV166" s="3"/>
      <c r="BRW166" s="3"/>
      <c r="BRX166" s="3"/>
      <c r="BRY166" s="3"/>
      <c r="BRZ166" s="3"/>
      <c r="BSA166" s="3"/>
      <c r="BSB166" s="3"/>
      <c r="BSC166" s="3"/>
      <c r="BSD166" s="3"/>
      <c r="BSE166" s="3"/>
      <c r="BSF166" s="3"/>
      <c r="BSG166" s="3"/>
      <c r="BSH166" s="3"/>
      <c r="BSI166" s="3"/>
      <c r="BSJ166" s="3"/>
      <c r="BSK166" s="3"/>
      <c r="BSL166" s="3"/>
      <c r="BSM166" s="3"/>
      <c r="BSN166" s="3"/>
      <c r="BSO166" s="3"/>
      <c r="BSP166" s="3"/>
      <c r="BSQ166" s="3"/>
      <c r="BSR166" s="3"/>
      <c r="BSS166" s="3"/>
      <c r="BST166" s="3"/>
      <c r="BSU166" s="3"/>
      <c r="BSV166" s="3"/>
      <c r="BSW166" s="3"/>
      <c r="BSX166" s="3"/>
      <c r="BSY166" s="3"/>
      <c r="BSZ166" s="3"/>
      <c r="BTA166" s="3"/>
      <c r="BTB166" s="3"/>
      <c r="BTC166" s="3"/>
      <c r="BTD166" s="3"/>
      <c r="BTE166" s="3"/>
      <c r="BTF166" s="3"/>
      <c r="BTG166" s="3"/>
      <c r="BTH166" s="3"/>
      <c r="BTI166" s="3"/>
      <c r="BTJ166" s="3"/>
      <c r="BTK166" s="3"/>
      <c r="BTL166" s="3"/>
      <c r="BTM166" s="3"/>
      <c r="BTN166" s="3"/>
      <c r="BTO166" s="3"/>
      <c r="BTP166" s="3"/>
      <c r="BTQ166" s="3"/>
      <c r="BTR166" s="3"/>
      <c r="BTS166" s="3"/>
      <c r="BTT166" s="3"/>
      <c r="BTU166" s="3"/>
      <c r="BTV166" s="3"/>
      <c r="BTW166" s="3"/>
      <c r="BTX166" s="3"/>
      <c r="BTY166" s="3"/>
      <c r="BTZ166" s="3"/>
      <c r="BUA166" s="3"/>
      <c r="BUB166" s="3"/>
      <c r="BUC166" s="3"/>
      <c r="BUD166" s="3"/>
      <c r="BUE166" s="3"/>
      <c r="BUF166" s="3"/>
      <c r="BUG166" s="3"/>
      <c r="BUH166" s="3"/>
      <c r="BUI166" s="3"/>
      <c r="BUJ166" s="3"/>
      <c r="BUK166" s="3"/>
      <c r="BUL166" s="3"/>
      <c r="BUM166" s="3"/>
      <c r="BUN166" s="3"/>
      <c r="BUO166" s="3"/>
      <c r="BUP166" s="3"/>
      <c r="BUQ166" s="3"/>
      <c r="BUR166" s="3"/>
      <c r="BUS166" s="3"/>
      <c r="BUT166" s="3"/>
      <c r="BUU166" s="3"/>
      <c r="BUV166" s="3"/>
      <c r="BUW166" s="3"/>
      <c r="BUX166" s="3"/>
      <c r="BUY166" s="3"/>
      <c r="BUZ166" s="3"/>
      <c r="BVA166" s="3"/>
      <c r="BVB166" s="3"/>
      <c r="BVC166" s="3"/>
      <c r="BVD166" s="3"/>
      <c r="BVE166" s="3"/>
      <c r="BVF166" s="3"/>
      <c r="BVG166" s="3"/>
      <c r="BVH166" s="3"/>
      <c r="BVI166" s="3"/>
      <c r="BVJ166" s="3"/>
      <c r="BVK166" s="3"/>
      <c r="BVL166" s="3"/>
      <c r="BVM166" s="3"/>
      <c r="BVN166" s="3"/>
      <c r="BVO166" s="3"/>
      <c r="BVP166" s="3"/>
      <c r="BVQ166" s="3"/>
      <c r="BVR166" s="3"/>
      <c r="BVS166" s="3"/>
      <c r="BVT166" s="3"/>
      <c r="BVU166" s="3"/>
      <c r="BVV166" s="3"/>
      <c r="BVW166" s="3"/>
      <c r="BVX166" s="3"/>
      <c r="BVY166" s="3"/>
      <c r="BVZ166" s="3"/>
      <c r="BWA166" s="3"/>
      <c r="BWB166" s="3"/>
      <c r="BWC166" s="3"/>
      <c r="BWD166" s="3"/>
      <c r="BWE166" s="3"/>
      <c r="BWF166" s="3"/>
      <c r="BWG166" s="3"/>
      <c r="BWH166" s="3"/>
      <c r="BWI166" s="3"/>
      <c r="BWJ166" s="3"/>
      <c r="BWK166" s="3"/>
      <c r="BWL166" s="3"/>
      <c r="BWM166" s="3"/>
      <c r="BWN166" s="3"/>
      <c r="BWO166" s="3"/>
      <c r="BWP166" s="3"/>
      <c r="BWQ166" s="3"/>
      <c r="BWR166" s="3"/>
      <c r="BWS166" s="3"/>
      <c r="BWT166" s="3"/>
      <c r="BWU166" s="3"/>
      <c r="BWV166" s="3"/>
      <c r="BWW166" s="3"/>
      <c r="BWX166" s="3"/>
      <c r="BWY166" s="3"/>
      <c r="BWZ166" s="3"/>
      <c r="BXA166" s="3"/>
      <c r="BXB166" s="3"/>
      <c r="BXC166" s="3"/>
      <c r="BXD166" s="3"/>
      <c r="BXE166" s="3"/>
      <c r="BXF166" s="3"/>
      <c r="BXG166" s="3"/>
      <c r="BXH166" s="3"/>
      <c r="BXI166" s="3"/>
      <c r="BXJ166" s="3"/>
      <c r="BXK166" s="3"/>
      <c r="BXL166" s="3"/>
      <c r="BXM166" s="3"/>
      <c r="BXN166" s="3"/>
      <c r="BXO166" s="3"/>
      <c r="BXP166" s="3"/>
      <c r="BXQ166" s="3"/>
      <c r="BXR166" s="3"/>
      <c r="BXS166" s="3"/>
      <c r="BXT166" s="3"/>
      <c r="BXU166" s="3"/>
      <c r="BXV166" s="3"/>
      <c r="BXW166" s="3"/>
      <c r="BXX166" s="3"/>
      <c r="BXY166" s="3"/>
      <c r="BXZ166" s="3"/>
      <c r="BYA166" s="3"/>
      <c r="BYB166" s="3"/>
      <c r="BYC166" s="3"/>
      <c r="BYD166" s="3"/>
      <c r="BYE166" s="3"/>
      <c r="BYF166" s="3"/>
      <c r="BYG166" s="3"/>
      <c r="BYH166" s="3"/>
      <c r="BYI166" s="3"/>
      <c r="BYJ166" s="3"/>
      <c r="BYK166" s="3"/>
      <c r="BYL166" s="3"/>
      <c r="BYM166" s="3"/>
      <c r="BYN166" s="3"/>
      <c r="BYO166" s="3"/>
      <c r="BYP166" s="3"/>
      <c r="BYQ166" s="3"/>
      <c r="BYR166" s="3"/>
      <c r="BYS166" s="3"/>
      <c r="BYT166" s="3"/>
      <c r="BYU166" s="3"/>
      <c r="BYV166" s="3"/>
      <c r="BYW166" s="3"/>
      <c r="BYX166" s="3"/>
      <c r="BYY166" s="3"/>
      <c r="BYZ166" s="3"/>
      <c r="BZA166" s="3"/>
      <c r="BZB166" s="3"/>
      <c r="BZC166" s="3"/>
      <c r="BZD166" s="3"/>
      <c r="BZE166" s="3"/>
      <c r="BZF166" s="3"/>
      <c r="BZG166" s="3"/>
      <c r="BZH166" s="3"/>
      <c r="BZI166" s="3"/>
      <c r="BZJ166" s="3"/>
      <c r="BZK166" s="3"/>
      <c r="BZL166" s="3"/>
      <c r="BZM166" s="3"/>
      <c r="BZN166" s="3"/>
      <c r="BZO166" s="3"/>
      <c r="BZP166" s="3"/>
      <c r="BZQ166" s="3"/>
      <c r="BZR166" s="3"/>
      <c r="BZS166" s="3"/>
      <c r="BZT166" s="3"/>
      <c r="BZU166" s="3"/>
      <c r="BZV166" s="3"/>
      <c r="BZW166" s="3"/>
      <c r="BZX166" s="3"/>
      <c r="BZY166" s="3"/>
      <c r="BZZ166" s="3"/>
      <c r="CAA166" s="3"/>
      <c r="CAB166" s="3"/>
      <c r="CAC166" s="3"/>
      <c r="CAD166" s="3"/>
      <c r="CAE166" s="3"/>
      <c r="CAF166" s="3"/>
      <c r="CAG166" s="3"/>
      <c r="CAH166" s="3"/>
      <c r="CAI166" s="3"/>
      <c r="CAJ166" s="3"/>
      <c r="CAK166" s="3"/>
      <c r="CAL166" s="3"/>
      <c r="CAM166" s="3"/>
      <c r="CAN166" s="3"/>
      <c r="CAO166" s="3"/>
      <c r="CAP166" s="3"/>
      <c r="CAQ166" s="3"/>
      <c r="CAR166" s="3"/>
      <c r="CAS166" s="3"/>
      <c r="CAT166" s="3"/>
      <c r="CAU166" s="3"/>
      <c r="CAV166" s="3"/>
      <c r="CAW166" s="3"/>
      <c r="CAX166" s="3"/>
      <c r="CAY166" s="3"/>
      <c r="CAZ166" s="3"/>
      <c r="CBA166" s="3"/>
      <c r="CBB166" s="3"/>
      <c r="CBC166" s="3"/>
      <c r="CBD166" s="3"/>
      <c r="CBE166" s="3"/>
      <c r="CBF166" s="3"/>
      <c r="CBG166" s="3"/>
      <c r="CBH166" s="3"/>
      <c r="CBI166" s="3"/>
      <c r="CBJ166" s="3"/>
      <c r="CBK166" s="3"/>
      <c r="CBL166" s="3"/>
      <c r="CBM166" s="3"/>
      <c r="CBN166" s="3"/>
      <c r="CBO166" s="3"/>
      <c r="CBP166" s="3"/>
      <c r="CBQ166" s="3"/>
      <c r="CBR166" s="3"/>
      <c r="CBS166" s="3"/>
      <c r="CBT166" s="3"/>
      <c r="CBU166" s="3"/>
      <c r="CBV166" s="3"/>
      <c r="CBW166" s="3"/>
      <c r="CBX166" s="3"/>
      <c r="CBY166" s="3"/>
      <c r="CBZ166" s="3"/>
      <c r="CCA166" s="3"/>
      <c r="CCB166" s="3"/>
      <c r="CCC166" s="3"/>
      <c r="CCD166" s="3"/>
      <c r="CCE166" s="3"/>
      <c r="CCF166" s="3"/>
      <c r="CCG166" s="3"/>
      <c r="CCH166" s="3"/>
      <c r="CCI166" s="3"/>
      <c r="CCJ166" s="3"/>
      <c r="CCK166" s="3"/>
      <c r="CCL166" s="3"/>
      <c r="CCM166" s="3"/>
      <c r="CCN166" s="3"/>
      <c r="CCO166" s="3"/>
      <c r="CCP166" s="3"/>
      <c r="CCQ166" s="3"/>
      <c r="CCR166" s="3"/>
      <c r="CCS166" s="3"/>
      <c r="CCT166" s="3"/>
      <c r="CCU166" s="3"/>
      <c r="CCV166" s="3"/>
      <c r="CCW166" s="3"/>
      <c r="CCX166" s="3"/>
      <c r="CCY166" s="3"/>
      <c r="CCZ166" s="3"/>
      <c r="CDA166" s="3"/>
      <c r="CDB166" s="3"/>
      <c r="CDC166" s="3"/>
      <c r="CDD166" s="3"/>
      <c r="CDE166" s="3"/>
      <c r="CDF166" s="3"/>
      <c r="CDG166" s="3"/>
      <c r="CDH166" s="3"/>
      <c r="CDI166" s="3"/>
      <c r="CDJ166" s="3"/>
      <c r="CDK166" s="3"/>
      <c r="CDL166" s="3"/>
      <c r="CDM166" s="3"/>
      <c r="CDN166" s="3"/>
      <c r="CDO166" s="3"/>
      <c r="CDP166" s="3"/>
      <c r="CDQ166" s="3"/>
      <c r="CDR166" s="3"/>
      <c r="CDS166" s="3"/>
      <c r="CDT166" s="3"/>
      <c r="CDU166" s="3"/>
      <c r="CDV166" s="3"/>
      <c r="CDW166" s="3"/>
      <c r="CDX166" s="3"/>
      <c r="CDY166" s="3"/>
      <c r="CDZ166" s="3"/>
      <c r="CEA166" s="3"/>
      <c r="CEB166" s="3"/>
      <c r="CEC166" s="3"/>
      <c r="CED166" s="3"/>
      <c r="CEE166" s="3"/>
      <c r="CEF166" s="3"/>
      <c r="CEG166" s="3"/>
      <c r="CEH166" s="3"/>
      <c r="CEI166" s="3"/>
      <c r="CEJ166" s="3"/>
      <c r="CEK166" s="3"/>
      <c r="CEL166" s="3"/>
      <c r="CEM166" s="3"/>
      <c r="CEN166" s="3"/>
      <c r="CEO166" s="3"/>
      <c r="CEP166" s="3"/>
      <c r="CEQ166" s="3"/>
      <c r="CER166" s="3"/>
      <c r="CES166" s="3"/>
      <c r="CET166" s="3"/>
      <c r="CEU166" s="3"/>
      <c r="CEV166" s="3"/>
      <c r="CEW166" s="3"/>
      <c r="CEX166" s="3"/>
      <c r="CEY166" s="3"/>
      <c r="CEZ166" s="3"/>
      <c r="CFA166" s="3"/>
      <c r="CFB166" s="3"/>
      <c r="CFC166" s="3"/>
      <c r="CFD166" s="3"/>
      <c r="CFE166" s="3"/>
      <c r="CFF166" s="3"/>
      <c r="CFG166" s="3"/>
      <c r="CFH166" s="3"/>
      <c r="CFI166" s="3"/>
      <c r="CFJ166" s="3"/>
      <c r="CFK166" s="3"/>
      <c r="CFL166" s="3"/>
      <c r="CFM166" s="3"/>
      <c r="CFN166" s="3"/>
      <c r="CFO166" s="3"/>
      <c r="CFP166" s="3"/>
      <c r="CFQ166" s="3"/>
      <c r="CFR166" s="3"/>
      <c r="CFS166" s="3"/>
      <c r="CFT166" s="3"/>
      <c r="CFU166" s="3"/>
      <c r="CFV166" s="3"/>
      <c r="CFW166" s="3"/>
      <c r="CFX166" s="3"/>
      <c r="CFY166" s="3"/>
      <c r="CFZ166" s="3"/>
      <c r="CGA166" s="3"/>
      <c r="CGB166" s="3"/>
      <c r="CGC166" s="3"/>
      <c r="CGD166" s="3"/>
      <c r="CGE166" s="3"/>
      <c r="CGF166" s="3"/>
      <c r="CGG166" s="3"/>
      <c r="CGH166" s="3"/>
      <c r="CGI166" s="3"/>
      <c r="CGJ166" s="3"/>
      <c r="CGK166" s="3"/>
      <c r="CGL166" s="3"/>
      <c r="CGM166" s="3"/>
      <c r="CGN166" s="3"/>
      <c r="CGO166" s="3"/>
      <c r="CGP166" s="3"/>
      <c r="CGQ166" s="3"/>
      <c r="CGR166" s="3"/>
      <c r="CGS166" s="3"/>
      <c r="CGT166" s="3"/>
      <c r="CGU166" s="3"/>
      <c r="CGV166" s="3"/>
      <c r="CGW166" s="3"/>
      <c r="CGX166" s="3"/>
      <c r="CGY166" s="3"/>
      <c r="CGZ166" s="3"/>
      <c r="CHA166" s="3"/>
      <c r="CHB166" s="3"/>
      <c r="CHC166" s="3"/>
      <c r="CHD166" s="3"/>
      <c r="CHE166" s="3"/>
      <c r="CHF166" s="3"/>
      <c r="CHG166" s="3"/>
      <c r="CHH166" s="3"/>
      <c r="CHI166" s="3"/>
      <c r="CHJ166" s="3"/>
      <c r="CHK166" s="3"/>
      <c r="CHL166" s="3"/>
      <c r="CHM166" s="3"/>
      <c r="CHN166" s="3"/>
      <c r="CHO166" s="3"/>
      <c r="CHP166" s="3"/>
      <c r="CHQ166" s="3"/>
      <c r="CHR166" s="3"/>
      <c r="CHS166" s="3"/>
      <c r="CHT166" s="3"/>
      <c r="CHU166" s="3"/>
      <c r="CHV166" s="3"/>
      <c r="CHW166" s="3"/>
      <c r="CHX166" s="3"/>
      <c r="CHY166" s="3"/>
      <c r="CHZ166" s="3"/>
      <c r="CIA166" s="3"/>
      <c r="CIB166" s="3"/>
      <c r="CIC166" s="3"/>
      <c r="CID166" s="3"/>
      <c r="CIE166" s="3"/>
      <c r="CIF166" s="3"/>
      <c r="CIG166" s="3"/>
      <c r="CIH166" s="3"/>
      <c r="CII166" s="3"/>
      <c r="CIJ166" s="3"/>
      <c r="CIK166" s="3"/>
      <c r="CIL166" s="3"/>
      <c r="CIM166" s="3"/>
      <c r="CIN166" s="3"/>
      <c r="CIO166" s="3"/>
      <c r="CIP166" s="3"/>
      <c r="CIQ166" s="3"/>
      <c r="CIR166" s="3"/>
      <c r="CIS166" s="3"/>
      <c r="CIT166" s="3"/>
      <c r="CIU166" s="3"/>
      <c r="CIV166" s="3"/>
      <c r="CIW166" s="3"/>
      <c r="CIX166" s="3"/>
      <c r="CIY166" s="3"/>
      <c r="CIZ166" s="3"/>
      <c r="CJA166" s="3"/>
      <c r="CJB166" s="3"/>
      <c r="CJC166" s="3"/>
      <c r="CJD166" s="3"/>
      <c r="CJE166" s="3"/>
      <c r="CJF166" s="3"/>
      <c r="CJG166" s="3"/>
      <c r="CJH166" s="3"/>
      <c r="CJI166" s="3"/>
      <c r="CJJ166" s="3"/>
      <c r="CJK166" s="3"/>
      <c r="CJL166" s="3"/>
      <c r="CJM166" s="3"/>
      <c r="CJN166" s="3"/>
      <c r="CJO166" s="3"/>
      <c r="CJP166" s="3"/>
      <c r="CJQ166" s="3"/>
      <c r="CJR166" s="3"/>
      <c r="CJS166" s="3"/>
      <c r="CJT166" s="3"/>
      <c r="CJU166" s="3"/>
      <c r="CJV166" s="3"/>
      <c r="CJW166" s="3"/>
      <c r="CJX166" s="3"/>
      <c r="CJY166" s="3"/>
      <c r="CJZ166" s="3"/>
      <c r="CKA166" s="3"/>
      <c r="CKB166" s="3"/>
      <c r="CKC166" s="3"/>
      <c r="CKD166" s="3"/>
      <c r="CKE166" s="3"/>
      <c r="CKF166" s="3"/>
      <c r="CKG166" s="3"/>
      <c r="CKH166" s="3"/>
      <c r="CKI166" s="3"/>
      <c r="CKJ166" s="3"/>
      <c r="CKK166" s="3"/>
      <c r="CKL166" s="3"/>
      <c r="CKM166" s="3"/>
      <c r="CKN166" s="3"/>
      <c r="CKO166" s="3"/>
      <c r="CKP166" s="3"/>
      <c r="CKQ166" s="3"/>
      <c r="CKR166" s="3"/>
      <c r="CKS166" s="3"/>
      <c r="CKT166" s="3"/>
      <c r="CKU166" s="3"/>
      <c r="CKV166" s="3"/>
      <c r="CKW166" s="3"/>
      <c r="CKX166" s="3"/>
      <c r="CKY166" s="3"/>
      <c r="CKZ166" s="3"/>
      <c r="CLA166" s="3"/>
      <c r="CLB166" s="3"/>
      <c r="CLC166" s="3"/>
      <c r="CLD166" s="3"/>
      <c r="CLE166" s="3"/>
      <c r="CLF166" s="3"/>
      <c r="CLG166" s="3"/>
      <c r="CLH166" s="3"/>
      <c r="CLI166" s="3"/>
      <c r="CLJ166" s="3"/>
      <c r="CLK166" s="3"/>
      <c r="CLL166" s="3"/>
      <c r="CLM166" s="3"/>
      <c r="CLN166" s="3"/>
      <c r="CLO166" s="3"/>
      <c r="CLP166" s="3"/>
      <c r="CLQ166" s="3"/>
      <c r="CLR166" s="3"/>
      <c r="CLS166" s="3"/>
      <c r="CLT166" s="3"/>
      <c r="CLU166" s="3"/>
      <c r="CLV166" s="3"/>
      <c r="CLW166" s="3"/>
      <c r="CLX166" s="3"/>
      <c r="CLY166" s="3"/>
      <c r="CLZ166" s="3"/>
      <c r="CMA166" s="3"/>
      <c r="CMB166" s="3"/>
      <c r="CMC166" s="3"/>
      <c r="CMD166" s="3"/>
      <c r="CME166" s="3"/>
      <c r="CMF166" s="3"/>
      <c r="CMG166" s="3"/>
      <c r="CMH166" s="3"/>
      <c r="CMI166" s="3"/>
      <c r="CMJ166" s="3"/>
      <c r="CMK166" s="3"/>
      <c r="CML166" s="3"/>
      <c r="CMM166" s="3"/>
      <c r="CMN166" s="3"/>
      <c r="CMO166" s="3"/>
      <c r="CMP166" s="3"/>
      <c r="CMQ166" s="3"/>
      <c r="CMR166" s="3"/>
      <c r="CMS166" s="3"/>
      <c r="CMT166" s="3"/>
      <c r="CMU166" s="3"/>
      <c r="CMV166" s="3"/>
      <c r="CMW166" s="3"/>
      <c r="CMX166" s="3"/>
      <c r="CMY166" s="3"/>
      <c r="CMZ166" s="3"/>
      <c r="CNA166" s="3"/>
      <c r="CNB166" s="3"/>
      <c r="CNC166" s="3"/>
      <c r="CND166" s="3"/>
      <c r="CNE166" s="3"/>
      <c r="CNF166" s="3"/>
      <c r="CNG166" s="3"/>
      <c r="CNH166" s="3"/>
      <c r="CNI166" s="3"/>
      <c r="CNJ166" s="3"/>
      <c r="CNK166" s="3"/>
      <c r="CNL166" s="3"/>
      <c r="CNM166" s="3"/>
      <c r="CNN166" s="3"/>
      <c r="CNO166" s="3"/>
      <c r="CNP166" s="3"/>
      <c r="CNQ166" s="3"/>
      <c r="CNR166" s="3"/>
      <c r="CNS166" s="3"/>
      <c r="CNT166" s="3"/>
      <c r="CNU166" s="3"/>
      <c r="CNV166" s="3"/>
      <c r="CNW166" s="3"/>
      <c r="CNX166" s="3"/>
      <c r="CNY166" s="3"/>
      <c r="CNZ166" s="3"/>
      <c r="COA166" s="3"/>
      <c r="COB166" s="3"/>
      <c r="COC166" s="3"/>
      <c r="COD166" s="3"/>
      <c r="COE166" s="3"/>
      <c r="COF166" s="3"/>
      <c r="COG166" s="3"/>
      <c r="COH166" s="3"/>
      <c r="COI166" s="3"/>
      <c r="COJ166" s="3"/>
      <c r="COK166" s="3"/>
      <c r="COL166" s="3"/>
      <c r="COM166" s="3"/>
      <c r="CON166" s="3"/>
      <c r="COO166" s="3"/>
      <c r="COP166" s="3"/>
      <c r="COQ166" s="3"/>
      <c r="COR166" s="3"/>
      <c r="COS166" s="3"/>
      <c r="COT166" s="3"/>
      <c r="COU166" s="3"/>
      <c r="COV166" s="3"/>
      <c r="COW166" s="3"/>
      <c r="COX166" s="3"/>
      <c r="COY166" s="3"/>
      <c r="COZ166" s="3"/>
      <c r="CPA166" s="3"/>
      <c r="CPB166" s="3"/>
      <c r="CPC166" s="3"/>
      <c r="CPD166" s="3"/>
      <c r="CPE166" s="3"/>
      <c r="CPF166" s="3"/>
      <c r="CPG166" s="3"/>
      <c r="CPH166" s="3"/>
      <c r="CPI166" s="3"/>
      <c r="CPJ166" s="3"/>
      <c r="CPK166" s="3"/>
      <c r="CPL166" s="3"/>
      <c r="CPM166" s="3"/>
      <c r="CPN166" s="3"/>
      <c r="CPO166" s="3"/>
      <c r="CPP166" s="3"/>
      <c r="CPQ166" s="3"/>
      <c r="CPR166" s="3"/>
      <c r="CPS166" s="3"/>
      <c r="CPT166" s="3"/>
      <c r="CPU166" s="3"/>
      <c r="CPV166" s="3"/>
      <c r="CPW166" s="3"/>
      <c r="CPX166" s="3"/>
      <c r="CPY166" s="3"/>
      <c r="CPZ166" s="3"/>
      <c r="CQA166" s="3"/>
      <c r="CQB166" s="3"/>
      <c r="CQC166" s="3"/>
      <c r="CQD166" s="3"/>
      <c r="CQE166" s="3"/>
      <c r="CQF166" s="3"/>
      <c r="CQG166" s="3"/>
      <c r="CQH166" s="3"/>
      <c r="CQI166" s="3"/>
      <c r="CQJ166" s="3"/>
      <c r="CQK166" s="3"/>
      <c r="CQL166" s="3"/>
      <c r="CQM166" s="3"/>
      <c r="CQN166" s="3"/>
      <c r="CQO166" s="3"/>
      <c r="CQP166" s="3"/>
      <c r="CQQ166" s="3"/>
      <c r="CQR166" s="3"/>
      <c r="CQS166" s="3"/>
      <c r="CQT166" s="3"/>
      <c r="CQU166" s="3"/>
      <c r="CQV166" s="3"/>
      <c r="CQW166" s="3"/>
      <c r="CQX166" s="3"/>
      <c r="CQY166" s="3"/>
      <c r="CQZ166" s="3"/>
      <c r="CRA166" s="3"/>
      <c r="CRB166" s="3"/>
      <c r="CRC166" s="3"/>
      <c r="CRD166" s="3"/>
      <c r="CRE166" s="3"/>
      <c r="CRF166" s="3"/>
      <c r="CRG166" s="3"/>
      <c r="CRH166" s="3"/>
      <c r="CRI166" s="3"/>
      <c r="CRJ166" s="3"/>
      <c r="CRK166" s="3"/>
      <c r="CRL166" s="3"/>
      <c r="CRM166" s="3"/>
      <c r="CRN166" s="3"/>
      <c r="CRO166" s="3"/>
      <c r="CRP166" s="3"/>
      <c r="CRQ166" s="3"/>
      <c r="CRR166" s="3"/>
      <c r="CRS166" s="3"/>
      <c r="CRT166" s="3"/>
      <c r="CRU166" s="3"/>
      <c r="CRV166" s="3"/>
      <c r="CRW166" s="3"/>
      <c r="CRX166" s="3"/>
      <c r="CRY166" s="3"/>
      <c r="CRZ166" s="3"/>
      <c r="CSA166" s="3"/>
      <c r="CSB166" s="3"/>
      <c r="CSC166" s="3"/>
      <c r="CSD166" s="3"/>
      <c r="CSE166" s="3"/>
      <c r="CSF166" s="3"/>
      <c r="CSG166" s="3"/>
      <c r="CSH166" s="3"/>
      <c r="CSI166" s="3"/>
      <c r="CSJ166" s="3"/>
      <c r="CSK166" s="3"/>
      <c r="CSL166" s="3"/>
      <c r="CSM166" s="3"/>
      <c r="CSN166" s="3"/>
      <c r="CSO166" s="3"/>
      <c r="CSP166" s="3"/>
      <c r="CSQ166" s="3"/>
      <c r="CSR166" s="3"/>
      <c r="CSS166" s="3"/>
      <c r="CST166" s="3"/>
      <c r="CSU166" s="3"/>
      <c r="CSV166" s="3"/>
      <c r="CSW166" s="3"/>
      <c r="CSX166" s="3"/>
      <c r="CSY166" s="3"/>
      <c r="CSZ166" s="3"/>
      <c r="CTA166" s="3"/>
      <c r="CTB166" s="3"/>
      <c r="CTC166" s="3"/>
      <c r="CTD166" s="3"/>
      <c r="CTE166" s="3"/>
      <c r="CTF166" s="3"/>
      <c r="CTG166" s="3"/>
      <c r="CTH166" s="3"/>
      <c r="CTI166" s="3"/>
      <c r="CTJ166" s="3"/>
      <c r="CTK166" s="3"/>
      <c r="CTL166" s="3"/>
      <c r="CTM166" s="3"/>
      <c r="CTN166" s="3"/>
      <c r="CTO166" s="3"/>
      <c r="CTP166" s="3"/>
      <c r="CTQ166" s="3"/>
      <c r="CTR166" s="3"/>
      <c r="CTS166" s="3"/>
      <c r="CTT166" s="3"/>
      <c r="CTU166" s="3"/>
      <c r="CTV166" s="3"/>
      <c r="CTW166" s="3"/>
      <c r="CTX166" s="3"/>
      <c r="CTY166" s="3"/>
      <c r="CTZ166" s="3"/>
      <c r="CUA166" s="3"/>
      <c r="CUB166" s="3"/>
      <c r="CUC166" s="3"/>
      <c r="CUD166" s="3"/>
      <c r="CUE166" s="3"/>
      <c r="CUF166" s="3"/>
      <c r="CUG166" s="3"/>
      <c r="CUH166" s="3"/>
      <c r="CUI166" s="3"/>
      <c r="CUJ166" s="3"/>
      <c r="CUK166" s="3"/>
      <c r="CUL166" s="3"/>
      <c r="CUM166" s="3"/>
      <c r="CUN166" s="3"/>
      <c r="CUO166" s="3"/>
      <c r="CUP166" s="3"/>
      <c r="CUQ166" s="3"/>
      <c r="CUR166" s="3"/>
      <c r="CUS166" s="3"/>
      <c r="CUT166" s="3"/>
      <c r="CUU166" s="3"/>
      <c r="CUV166" s="3"/>
      <c r="CUW166" s="3"/>
      <c r="CUX166" s="3"/>
      <c r="CUY166" s="3"/>
      <c r="CUZ166" s="3"/>
      <c r="CVA166" s="3"/>
      <c r="CVB166" s="3"/>
      <c r="CVC166" s="3"/>
      <c r="CVD166" s="3"/>
      <c r="CVE166" s="3"/>
      <c r="CVF166" s="3"/>
      <c r="CVG166" s="3"/>
      <c r="CVH166" s="3"/>
      <c r="CVI166" s="3"/>
      <c r="CVJ166" s="3"/>
      <c r="CVK166" s="3"/>
      <c r="CVL166" s="3"/>
      <c r="CVM166" s="3"/>
      <c r="CVN166" s="3"/>
      <c r="CVO166" s="3"/>
      <c r="CVP166" s="3"/>
      <c r="CVQ166" s="3"/>
      <c r="CVR166" s="3"/>
      <c r="CVS166" s="3"/>
      <c r="CVT166" s="3"/>
      <c r="CVU166" s="3"/>
      <c r="CVV166" s="3"/>
      <c r="CVW166" s="3"/>
      <c r="CVX166" s="3"/>
      <c r="CVY166" s="3"/>
      <c r="CVZ166" s="3"/>
      <c r="CWA166" s="3"/>
      <c r="CWB166" s="3"/>
      <c r="CWC166" s="3"/>
      <c r="CWD166" s="3"/>
      <c r="CWE166" s="3"/>
      <c r="CWF166" s="3"/>
      <c r="CWG166" s="3"/>
      <c r="CWH166" s="3"/>
      <c r="CWI166" s="3"/>
      <c r="CWJ166" s="3"/>
      <c r="CWK166" s="3"/>
      <c r="CWL166" s="3"/>
      <c r="CWM166" s="3"/>
      <c r="CWN166" s="3"/>
      <c r="CWO166" s="3"/>
      <c r="CWP166" s="3"/>
      <c r="CWQ166" s="3"/>
      <c r="CWR166" s="3"/>
      <c r="CWS166" s="3"/>
      <c r="CWT166" s="3"/>
      <c r="CWU166" s="3"/>
      <c r="CWV166" s="3"/>
      <c r="CWW166" s="3"/>
      <c r="CWX166" s="3"/>
      <c r="CWY166" s="3"/>
      <c r="CWZ166" s="3"/>
      <c r="CXA166" s="3"/>
      <c r="CXB166" s="3"/>
      <c r="CXC166" s="3"/>
      <c r="CXD166" s="3"/>
      <c r="CXE166" s="3"/>
      <c r="CXF166" s="3"/>
      <c r="CXG166" s="3"/>
      <c r="CXH166" s="3"/>
      <c r="CXI166" s="3"/>
      <c r="CXJ166" s="3"/>
      <c r="CXK166" s="3"/>
      <c r="CXL166" s="3"/>
      <c r="CXM166" s="3"/>
      <c r="CXN166" s="3"/>
      <c r="CXO166" s="3"/>
      <c r="CXP166" s="3"/>
      <c r="CXQ166" s="3"/>
      <c r="CXR166" s="3"/>
      <c r="CXS166" s="3"/>
      <c r="CXT166" s="3"/>
      <c r="CXU166" s="3"/>
      <c r="CXV166" s="3"/>
      <c r="CXW166" s="3"/>
      <c r="CXX166" s="3"/>
      <c r="CXY166" s="3"/>
      <c r="CXZ166" s="3"/>
      <c r="CYA166" s="3"/>
      <c r="CYB166" s="3"/>
      <c r="CYC166" s="3"/>
      <c r="CYD166" s="3"/>
      <c r="CYE166" s="3"/>
      <c r="CYF166" s="3"/>
      <c r="CYG166" s="3"/>
      <c r="CYH166" s="3"/>
      <c r="CYI166" s="3"/>
      <c r="CYJ166" s="3"/>
      <c r="CYK166" s="3"/>
      <c r="CYL166" s="3"/>
      <c r="CYM166" s="3"/>
      <c r="CYN166" s="3"/>
      <c r="CYO166" s="3"/>
      <c r="CYP166" s="3"/>
      <c r="CYQ166" s="3"/>
      <c r="CYR166" s="3"/>
      <c r="CYS166" s="3"/>
      <c r="CYT166" s="3"/>
      <c r="CYU166" s="3"/>
      <c r="CYV166" s="3"/>
      <c r="CYW166" s="3"/>
      <c r="CYX166" s="3"/>
      <c r="CYY166" s="3"/>
      <c r="CYZ166" s="3"/>
      <c r="CZA166" s="3"/>
      <c r="CZB166" s="3"/>
      <c r="CZC166" s="3"/>
      <c r="CZD166" s="3"/>
      <c r="CZE166" s="3"/>
      <c r="CZF166" s="3"/>
      <c r="CZG166" s="3"/>
      <c r="CZH166" s="3"/>
      <c r="CZI166" s="3"/>
      <c r="CZJ166" s="3"/>
      <c r="CZK166" s="3"/>
      <c r="CZL166" s="3"/>
      <c r="CZM166" s="3"/>
      <c r="CZN166" s="3"/>
      <c r="CZO166" s="3"/>
      <c r="CZP166" s="3"/>
      <c r="CZQ166" s="3"/>
      <c r="CZR166" s="3"/>
      <c r="CZS166" s="3"/>
      <c r="CZT166" s="3"/>
      <c r="CZU166" s="3"/>
      <c r="CZV166" s="3"/>
      <c r="CZW166" s="3"/>
      <c r="CZX166" s="3"/>
      <c r="CZY166" s="3"/>
      <c r="CZZ166" s="3"/>
      <c r="DAA166" s="3"/>
      <c r="DAB166" s="3"/>
      <c r="DAC166" s="3"/>
      <c r="DAD166" s="3"/>
      <c r="DAE166" s="3"/>
      <c r="DAF166" s="3"/>
      <c r="DAG166" s="3"/>
      <c r="DAH166" s="3"/>
      <c r="DAI166" s="3"/>
      <c r="DAJ166" s="3"/>
      <c r="DAK166" s="3"/>
      <c r="DAL166" s="3"/>
      <c r="DAM166" s="3"/>
      <c r="DAN166" s="3"/>
      <c r="DAO166" s="3"/>
      <c r="DAP166" s="3"/>
      <c r="DAQ166" s="3"/>
      <c r="DAR166" s="3"/>
      <c r="DAS166" s="3"/>
      <c r="DAT166" s="3"/>
      <c r="DAU166" s="3"/>
      <c r="DAV166" s="3"/>
      <c r="DAW166" s="3"/>
      <c r="DAX166" s="3"/>
      <c r="DAY166" s="3"/>
      <c r="DAZ166" s="3"/>
      <c r="DBA166" s="3"/>
      <c r="DBB166" s="3"/>
      <c r="DBC166" s="3"/>
      <c r="DBD166" s="3"/>
      <c r="DBE166" s="3"/>
      <c r="DBF166" s="3"/>
      <c r="DBG166" s="3"/>
      <c r="DBH166" s="3"/>
      <c r="DBI166" s="3"/>
      <c r="DBJ166" s="3"/>
      <c r="DBK166" s="3"/>
      <c r="DBL166" s="3"/>
      <c r="DBM166" s="3"/>
      <c r="DBN166" s="3"/>
      <c r="DBO166" s="3"/>
      <c r="DBP166" s="3"/>
      <c r="DBQ166" s="3"/>
      <c r="DBR166" s="3"/>
      <c r="DBS166" s="3"/>
      <c r="DBT166" s="3"/>
      <c r="DBU166" s="3"/>
      <c r="DBV166" s="3"/>
      <c r="DBW166" s="3"/>
      <c r="DBX166" s="3"/>
      <c r="DBY166" s="3"/>
      <c r="DBZ166" s="3"/>
      <c r="DCA166" s="3"/>
      <c r="DCB166" s="3"/>
      <c r="DCC166" s="3"/>
      <c r="DCD166" s="3"/>
      <c r="DCE166" s="3"/>
      <c r="DCF166" s="3"/>
      <c r="DCG166" s="3"/>
      <c r="DCH166" s="3"/>
      <c r="DCI166" s="3"/>
      <c r="DCJ166" s="3"/>
      <c r="DCK166" s="3"/>
      <c r="DCL166" s="3"/>
      <c r="DCM166" s="3"/>
      <c r="DCN166" s="3"/>
      <c r="DCO166" s="3"/>
      <c r="DCP166" s="3"/>
      <c r="DCQ166" s="3"/>
      <c r="DCR166" s="3"/>
      <c r="DCS166" s="3"/>
      <c r="DCT166" s="3"/>
      <c r="DCU166" s="3"/>
      <c r="DCV166" s="3"/>
      <c r="DCW166" s="3"/>
      <c r="DCX166" s="3"/>
      <c r="DCY166" s="3"/>
      <c r="DCZ166" s="3"/>
      <c r="DDA166" s="3"/>
      <c r="DDB166" s="3"/>
      <c r="DDC166" s="3"/>
      <c r="DDD166" s="3"/>
      <c r="DDE166" s="3"/>
      <c r="DDF166" s="3"/>
      <c r="DDG166" s="3"/>
      <c r="DDH166" s="3"/>
      <c r="DDI166" s="3"/>
      <c r="DDJ166" s="3"/>
      <c r="DDK166" s="3"/>
      <c r="DDL166" s="3"/>
      <c r="DDM166" s="3"/>
      <c r="DDN166" s="3"/>
      <c r="DDO166" s="3"/>
      <c r="DDP166" s="3"/>
      <c r="DDQ166" s="3"/>
      <c r="DDR166" s="3"/>
      <c r="DDS166" s="3"/>
      <c r="DDT166" s="3"/>
      <c r="DDU166" s="3"/>
      <c r="DDV166" s="3"/>
      <c r="DDW166" s="3"/>
      <c r="DDX166" s="3"/>
      <c r="DDY166" s="3"/>
      <c r="DDZ166" s="3"/>
      <c r="DEA166" s="3"/>
      <c r="DEB166" s="3"/>
      <c r="DEC166" s="3"/>
      <c r="DED166" s="3"/>
      <c r="DEE166" s="3"/>
      <c r="DEF166" s="3"/>
      <c r="DEG166" s="3"/>
      <c r="DEH166" s="3"/>
      <c r="DEI166" s="3"/>
      <c r="DEJ166" s="3"/>
      <c r="DEK166" s="3"/>
      <c r="DEL166" s="3"/>
      <c r="DEM166" s="3"/>
      <c r="DEN166" s="3"/>
      <c r="DEO166" s="3"/>
      <c r="DEP166" s="3"/>
      <c r="DEQ166" s="3"/>
      <c r="DER166" s="3"/>
      <c r="DES166" s="3"/>
      <c r="DET166" s="3"/>
      <c r="DEU166" s="3"/>
      <c r="DEV166" s="3"/>
      <c r="DEW166" s="3"/>
      <c r="DEX166" s="3"/>
      <c r="DEY166" s="3"/>
      <c r="DEZ166" s="3"/>
      <c r="DFA166" s="3"/>
      <c r="DFB166" s="3"/>
      <c r="DFC166" s="3"/>
      <c r="DFD166" s="3"/>
      <c r="DFE166" s="3"/>
      <c r="DFF166" s="3"/>
      <c r="DFG166" s="3"/>
      <c r="DFH166" s="3"/>
      <c r="DFI166" s="3"/>
      <c r="DFJ166" s="3"/>
      <c r="DFK166" s="3"/>
      <c r="DFL166" s="3"/>
      <c r="DFM166" s="3"/>
      <c r="DFN166" s="3"/>
      <c r="DFO166" s="3"/>
      <c r="DFP166" s="3"/>
      <c r="DFQ166" s="3"/>
      <c r="DFR166" s="3"/>
      <c r="DFS166" s="3"/>
      <c r="DFT166" s="3"/>
      <c r="DFU166" s="3"/>
      <c r="DFV166" s="3"/>
      <c r="DFW166" s="3"/>
      <c r="DFX166" s="3"/>
      <c r="DFY166" s="3"/>
      <c r="DFZ166" s="3"/>
      <c r="DGA166" s="3"/>
      <c r="DGB166" s="3"/>
      <c r="DGC166" s="3"/>
      <c r="DGD166" s="3"/>
      <c r="DGE166" s="3"/>
      <c r="DGF166" s="3"/>
      <c r="DGG166" s="3"/>
      <c r="DGH166" s="3"/>
      <c r="DGI166" s="3"/>
      <c r="DGJ166" s="3"/>
      <c r="DGK166" s="3"/>
      <c r="DGL166" s="3"/>
      <c r="DGM166" s="3"/>
      <c r="DGN166" s="3"/>
      <c r="DGO166" s="3"/>
      <c r="DGP166" s="3"/>
      <c r="DGQ166" s="3"/>
      <c r="DGR166" s="3"/>
      <c r="DGS166" s="3"/>
      <c r="DGT166" s="3"/>
      <c r="DGU166" s="3"/>
      <c r="DGV166" s="3"/>
      <c r="DGW166" s="3"/>
      <c r="DGX166" s="3"/>
      <c r="DGY166" s="3"/>
      <c r="DGZ166" s="3"/>
      <c r="DHA166" s="3"/>
      <c r="DHB166" s="3"/>
      <c r="DHC166" s="3"/>
      <c r="DHD166" s="3"/>
      <c r="DHE166" s="3"/>
      <c r="DHF166" s="3"/>
      <c r="DHG166" s="3"/>
      <c r="DHH166" s="3"/>
      <c r="DHI166" s="3"/>
      <c r="DHJ166" s="3"/>
      <c r="DHK166" s="3"/>
      <c r="DHL166" s="3"/>
      <c r="DHM166" s="3"/>
      <c r="DHN166" s="3"/>
      <c r="DHO166" s="3"/>
      <c r="DHP166" s="3"/>
      <c r="DHQ166" s="3"/>
      <c r="DHR166" s="3"/>
      <c r="DHS166" s="3"/>
      <c r="DHT166" s="3"/>
      <c r="DHU166" s="3"/>
      <c r="DHV166" s="3"/>
      <c r="DHW166" s="3"/>
      <c r="DHX166" s="3"/>
      <c r="DHY166" s="3"/>
      <c r="DHZ166" s="3"/>
      <c r="DIA166" s="3"/>
      <c r="DIB166" s="3"/>
      <c r="DIC166" s="3"/>
      <c r="DID166" s="3"/>
      <c r="DIE166" s="3"/>
      <c r="DIF166" s="3"/>
      <c r="DIG166" s="3"/>
      <c r="DIH166" s="3"/>
      <c r="DII166" s="3"/>
      <c r="DIJ166" s="3"/>
      <c r="DIK166" s="3"/>
      <c r="DIL166" s="3"/>
      <c r="DIM166" s="3"/>
      <c r="DIN166" s="3"/>
      <c r="DIO166" s="3"/>
      <c r="DIP166" s="3"/>
      <c r="DIQ166" s="3"/>
      <c r="DIR166" s="3"/>
      <c r="DIS166" s="3"/>
      <c r="DIT166" s="3"/>
      <c r="DIU166" s="3"/>
      <c r="DIV166" s="3"/>
      <c r="DIW166" s="3"/>
      <c r="DIX166" s="3"/>
      <c r="DIY166" s="3"/>
      <c r="DIZ166" s="3"/>
      <c r="DJA166" s="3"/>
      <c r="DJB166" s="3"/>
      <c r="DJC166" s="3"/>
      <c r="DJD166" s="3"/>
      <c r="DJE166" s="3"/>
      <c r="DJF166" s="3"/>
      <c r="DJG166" s="3"/>
      <c r="DJH166" s="3"/>
      <c r="DJI166" s="3"/>
      <c r="DJJ166" s="3"/>
      <c r="DJK166" s="3"/>
      <c r="DJL166" s="3"/>
      <c r="DJM166" s="3"/>
      <c r="DJN166" s="3"/>
      <c r="DJO166" s="3"/>
      <c r="DJP166" s="3"/>
      <c r="DJQ166" s="3"/>
      <c r="DJR166" s="3"/>
      <c r="DJS166" s="3"/>
      <c r="DJT166" s="3"/>
      <c r="DJU166" s="3"/>
      <c r="DJV166" s="3"/>
      <c r="DJW166" s="3"/>
      <c r="DJX166" s="3"/>
      <c r="DJY166" s="3"/>
      <c r="DJZ166" s="3"/>
      <c r="DKA166" s="3"/>
      <c r="DKB166" s="3"/>
      <c r="DKC166" s="3"/>
      <c r="DKD166" s="3"/>
      <c r="DKE166" s="3"/>
      <c r="DKF166" s="3"/>
      <c r="DKG166" s="3"/>
      <c r="DKH166" s="3"/>
      <c r="DKI166" s="3"/>
      <c r="DKJ166" s="3"/>
      <c r="DKK166" s="3"/>
      <c r="DKL166" s="3"/>
      <c r="DKM166" s="3"/>
      <c r="DKN166" s="3"/>
      <c r="DKO166" s="3"/>
      <c r="DKP166" s="3"/>
      <c r="DKQ166" s="3"/>
      <c r="DKR166" s="3"/>
      <c r="DKS166" s="3"/>
      <c r="DKT166" s="3"/>
      <c r="DKU166" s="3"/>
      <c r="DKV166" s="3"/>
      <c r="DKW166" s="3"/>
      <c r="DKX166" s="3"/>
      <c r="DKY166" s="3"/>
      <c r="DKZ166" s="3"/>
      <c r="DLA166" s="3"/>
      <c r="DLB166" s="3"/>
      <c r="DLC166" s="3"/>
      <c r="DLD166" s="3"/>
      <c r="DLE166" s="3"/>
      <c r="DLF166" s="3"/>
      <c r="DLG166" s="3"/>
      <c r="DLH166" s="3"/>
      <c r="DLI166" s="3"/>
      <c r="DLJ166" s="3"/>
      <c r="DLK166" s="3"/>
      <c r="DLL166" s="3"/>
      <c r="DLM166" s="3"/>
      <c r="DLN166" s="3"/>
      <c r="DLO166" s="3"/>
      <c r="DLP166" s="3"/>
      <c r="DLQ166" s="3"/>
      <c r="DLR166" s="3"/>
      <c r="DLS166" s="3"/>
      <c r="DLT166" s="3"/>
      <c r="DLU166" s="3"/>
      <c r="DLV166" s="3"/>
      <c r="DLW166" s="3"/>
      <c r="DLX166" s="3"/>
      <c r="DLY166" s="3"/>
      <c r="DLZ166" s="3"/>
      <c r="DMA166" s="3"/>
      <c r="DMB166" s="3"/>
      <c r="DMC166" s="3"/>
      <c r="DMD166" s="3"/>
      <c r="DME166" s="3"/>
      <c r="DMF166" s="3"/>
      <c r="DMG166" s="3"/>
      <c r="DMH166" s="3"/>
      <c r="DMI166" s="3"/>
      <c r="DMJ166" s="3"/>
      <c r="DMK166" s="3"/>
      <c r="DML166" s="3"/>
      <c r="DMM166" s="3"/>
      <c r="DMN166" s="3"/>
      <c r="DMO166" s="3"/>
      <c r="DMP166" s="3"/>
      <c r="DMQ166" s="3"/>
      <c r="DMR166" s="3"/>
      <c r="DMS166" s="3"/>
      <c r="DMT166" s="3"/>
      <c r="DMU166" s="3"/>
      <c r="DMV166" s="3"/>
      <c r="DMW166" s="3"/>
      <c r="DMX166" s="3"/>
      <c r="DMY166" s="3"/>
      <c r="DMZ166" s="3"/>
      <c r="DNA166" s="3"/>
      <c r="DNB166" s="3"/>
      <c r="DNC166" s="3"/>
      <c r="DND166" s="3"/>
      <c r="DNE166" s="3"/>
      <c r="DNF166" s="3"/>
      <c r="DNG166" s="3"/>
      <c r="DNH166" s="3"/>
      <c r="DNI166" s="3"/>
      <c r="DNJ166" s="3"/>
      <c r="DNK166" s="3"/>
      <c r="DNL166" s="3"/>
      <c r="DNM166" s="3"/>
      <c r="DNN166" s="3"/>
      <c r="DNO166" s="3"/>
      <c r="DNP166" s="3"/>
      <c r="DNQ166" s="3"/>
      <c r="DNR166" s="3"/>
      <c r="DNS166" s="3"/>
      <c r="DNT166" s="3"/>
      <c r="DNU166" s="3"/>
      <c r="DNV166" s="3"/>
      <c r="DNW166" s="3"/>
      <c r="DNX166" s="3"/>
      <c r="DNY166" s="3"/>
      <c r="DNZ166" s="3"/>
      <c r="DOA166" s="3"/>
      <c r="DOB166" s="3"/>
      <c r="DOC166" s="3"/>
      <c r="DOD166" s="3"/>
      <c r="DOE166" s="3"/>
      <c r="DOF166" s="3"/>
      <c r="DOG166" s="3"/>
      <c r="DOH166" s="3"/>
      <c r="DOI166" s="3"/>
      <c r="DOJ166" s="3"/>
      <c r="DOK166" s="3"/>
      <c r="DOL166" s="3"/>
      <c r="DOM166" s="3"/>
      <c r="DON166" s="3"/>
      <c r="DOO166" s="3"/>
      <c r="DOP166" s="3"/>
      <c r="DOQ166" s="3"/>
      <c r="DOR166" s="3"/>
      <c r="DOS166" s="3"/>
      <c r="DOT166" s="3"/>
      <c r="DOU166" s="3"/>
      <c r="DOV166" s="3"/>
      <c r="DOW166" s="3"/>
      <c r="DOX166" s="3"/>
      <c r="DOY166" s="3"/>
      <c r="DOZ166" s="3"/>
      <c r="DPA166" s="3"/>
      <c r="DPB166" s="3"/>
      <c r="DPC166" s="3"/>
      <c r="DPD166" s="3"/>
      <c r="DPE166" s="3"/>
      <c r="DPF166" s="3"/>
      <c r="DPG166" s="3"/>
      <c r="DPH166" s="3"/>
      <c r="DPI166" s="3"/>
      <c r="DPJ166" s="3"/>
      <c r="DPK166" s="3"/>
      <c r="DPL166" s="3"/>
      <c r="DPM166" s="3"/>
      <c r="DPN166" s="3"/>
      <c r="DPO166" s="3"/>
      <c r="DPP166" s="3"/>
      <c r="DPQ166" s="3"/>
      <c r="DPR166" s="3"/>
      <c r="DPS166" s="3"/>
      <c r="DPT166" s="3"/>
      <c r="DPU166" s="3"/>
      <c r="DPV166" s="3"/>
      <c r="DPW166" s="3"/>
      <c r="DPX166" s="3"/>
      <c r="DPY166" s="3"/>
      <c r="DPZ166" s="3"/>
      <c r="DQA166" s="3"/>
      <c r="DQB166" s="3"/>
      <c r="DQC166" s="3"/>
      <c r="DQD166" s="3"/>
      <c r="DQE166" s="3"/>
      <c r="DQF166" s="3"/>
      <c r="DQG166" s="3"/>
      <c r="DQH166" s="3"/>
      <c r="DQI166" s="3"/>
      <c r="DQJ166" s="3"/>
      <c r="DQK166" s="3"/>
      <c r="DQL166" s="3"/>
      <c r="DQM166" s="3"/>
      <c r="DQN166" s="3"/>
      <c r="DQO166" s="3"/>
      <c r="DQP166" s="3"/>
      <c r="DQQ166" s="3"/>
      <c r="DQR166" s="3"/>
      <c r="DQS166" s="3"/>
      <c r="DQT166" s="3"/>
      <c r="DQU166" s="3"/>
      <c r="DQV166" s="3"/>
      <c r="DQW166" s="3"/>
      <c r="DQX166" s="3"/>
      <c r="DQY166" s="3"/>
      <c r="DQZ166" s="3"/>
      <c r="DRA166" s="3"/>
      <c r="DRB166" s="3"/>
      <c r="DRC166" s="3"/>
      <c r="DRD166" s="3"/>
      <c r="DRE166" s="3"/>
      <c r="DRF166" s="3"/>
      <c r="DRG166" s="3"/>
      <c r="DRH166" s="3"/>
      <c r="DRI166" s="3"/>
      <c r="DRJ166" s="3"/>
      <c r="DRK166" s="3"/>
      <c r="DRL166" s="3"/>
      <c r="DRM166" s="3"/>
      <c r="DRN166" s="3"/>
      <c r="DRO166" s="3"/>
      <c r="DRP166" s="3"/>
      <c r="DRQ166" s="3"/>
      <c r="DRR166" s="3"/>
      <c r="DRS166" s="3"/>
      <c r="DRT166" s="3"/>
      <c r="DRU166" s="3"/>
      <c r="DRV166" s="3"/>
      <c r="DRW166" s="3"/>
      <c r="DRX166" s="3"/>
      <c r="DRY166" s="3"/>
      <c r="DRZ166" s="3"/>
      <c r="DSA166" s="3"/>
      <c r="DSB166" s="3"/>
      <c r="DSC166" s="3"/>
      <c r="DSD166" s="3"/>
      <c r="DSE166" s="3"/>
      <c r="DSF166" s="3"/>
      <c r="DSG166" s="3"/>
      <c r="DSH166" s="3"/>
      <c r="DSI166" s="3"/>
      <c r="DSJ166" s="3"/>
      <c r="DSK166" s="3"/>
      <c r="DSL166" s="3"/>
      <c r="DSM166" s="3"/>
      <c r="DSN166" s="3"/>
      <c r="DSO166" s="3"/>
      <c r="DSP166" s="3"/>
      <c r="DSQ166" s="3"/>
      <c r="DSR166" s="3"/>
      <c r="DSS166" s="3"/>
      <c r="DST166" s="3"/>
      <c r="DSU166" s="3"/>
      <c r="DSV166" s="3"/>
      <c r="DSW166" s="3"/>
      <c r="DSX166" s="3"/>
      <c r="DSY166" s="3"/>
      <c r="DSZ166" s="3"/>
      <c r="DTA166" s="3"/>
      <c r="DTB166" s="3"/>
      <c r="DTC166" s="3"/>
      <c r="DTD166" s="3"/>
      <c r="DTE166" s="3"/>
      <c r="DTF166" s="3"/>
      <c r="DTG166" s="3"/>
      <c r="DTH166" s="3"/>
      <c r="DTI166" s="3"/>
      <c r="DTJ166" s="3"/>
      <c r="DTK166" s="3"/>
      <c r="DTL166" s="3"/>
      <c r="DTM166" s="3"/>
      <c r="DTN166" s="3"/>
      <c r="DTO166" s="3"/>
      <c r="DTP166" s="3"/>
      <c r="DTQ166" s="3"/>
      <c r="DTR166" s="3"/>
      <c r="DTS166" s="3"/>
      <c r="DTT166" s="3"/>
      <c r="DTU166" s="3"/>
      <c r="DTV166" s="3"/>
      <c r="DTW166" s="3"/>
      <c r="DTX166" s="3"/>
      <c r="DTY166" s="3"/>
      <c r="DTZ166" s="3"/>
      <c r="DUA166" s="3"/>
      <c r="DUB166" s="3"/>
      <c r="DUC166" s="3"/>
      <c r="DUD166" s="3"/>
      <c r="DUE166" s="3"/>
      <c r="DUF166" s="3"/>
      <c r="DUG166" s="3"/>
      <c r="DUH166" s="3"/>
      <c r="DUI166" s="3"/>
      <c r="DUJ166" s="3"/>
      <c r="DUK166" s="3"/>
      <c r="DUL166" s="3"/>
      <c r="DUM166" s="3"/>
      <c r="DUN166" s="3"/>
      <c r="DUO166" s="3"/>
      <c r="DUP166" s="3"/>
      <c r="DUQ166" s="3"/>
      <c r="DUR166" s="3"/>
      <c r="DUS166" s="3"/>
      <c r="DUT166" s="3"/>
      <c r="DUU166" s="3"/>
      <c r="DUV166" s="3"/>
      <c r="DUW166" s="3"/>
      <c r="DUX166" s="3"/>
      <c r="DUY166" s="3"/>
      <c r="DUZ166" s="3"/>
      <c r="DVA166" s="3"/>
      <c r="DVB166" s="3"/>
      <c r="DVC166" s="3"/>
      <c r="DVD166" s="3"/>
      <c r="DVE166" s="3"/>
      <c r="DVF166" s="3"/>
      <c r="DVG166" s="3"/>
      <c r="DVH166" s="3"/>
      <c r="DVI166" s="3"/>
      <c r="DVJ166" s="3"/>
      <c r="DVK166" s="3"/>
      <c r="DVL166" s="3"/>
      <c r="DVM166" s="3"/>
      <c r="DVN166" s="3"/>
      <c r="DVO166" s="3"/>
      <c r="DVP166" s="3"/>
      <c r="DVQ166" s="3"/>
      <c r="DVR166" s="3"/>
      <c r="DVS166" s="3"/>
      <c r="DVT166" s="3"/>
      <c r="DVU166" s="3"/>
      <c r="DVV166" s="3"/>
      <c r="DVW166" s="3"/>
      <c r="DVX166" s="3"/>
      <c r="DVY166" s="3"/>
      <c r="DVZ166" s="3"/>
      <c r="DWA166" s="3"/>
      <c r="DWB166" s="3"/>
      <c r="DWC166" s="3"/>
      <c r="DWD166" s="3"/>
      <c r="DWE166" s="3"/>
      <c r="DWF166" s="3"/>
      <c r="DWG166" s="3"/>
      <c r="DWH166" s="3"/>
      <c r="DWI166" s="3"/>
      <c r="DWJ166" s="3"/>
      <c r="DWK166" s="3"/>
      <c r="DWL166" s="3"/>
      <c r="DWM166" s="3"/>
      <c r="DWN166" s="3"/>
      <c r="DWO166" s="3"/>
      <c r="DWP166" s="3"/>
      <c r="DWQ166" s="3"/>
      <c r="DWR166" s="3"/>
      <c r="DWS166" s="3"/>
      <c r="DWT166" s="3"/>
      <c r="DWU166" s="3"/>
      <c r="DWV166" s="3"/>
      <c r="DWW166" s="3"/>
      <c r="DWX166" s="3"/>
      <c r="DWY166" s="3"/>
      <c r="DWZ166" s="3"/>
      <c r="DXA166" s="3"/>
      <c r="DXB166" s="3"/>
      <c r="DXC166" s="3"/>
      <c r="DXD166" s="3"/>
      <c r="DXE166" s="3"/>
      <c r="DXF166" s="3"/>
      <c r="DXG166" s="3"/>
      <c r="DXH166" s="3"/>
      <c r="DXI166" s="3"/>
      <c r="DXJ166" s="3"/>
      <c r="DXK166" s="3"/>
      <c r="DXL166" s="3"/>
      <c r="DXM166" s="3"/>
      <c r="DXN166" s="3"/>
      <c r="DXO166" s="3"/>
      <c r="DXP166" s="3"/>
      <c r="DXQ166" s="3"/>
      <c r="DXR166" s="3"/>
      <c r="DXS166" s="3"/>
      <c r="DXT166" s="3"/>
      <c r="DXU166" s="3"/>
      <c r="DXV166" s="3"/>
      <c r="DXW166" s="3"/>
      <c r="DXX166" s="3"/>
      <c r="DXY166" s="3"/>
      <c r="DXZ166" s="3"/>
      <c r="DYA166" s="3"/>
      <c r="DYB166" s="3"/>
      <c r="DYC166" s="3"/>
      <c r="DYD166" s="3"/>
      <c r="DYE166" s="3"/>
      <c r="DYF166" s="3"/>
      <c r="DYG166" s="3"/>
      <c r="DYH166" s="3"/>
      <c r="DYI166" s="3"/>
      <c r="DYJ166" s="3"/>
      <c r="DYK166" s="3"/>
      <c r="DYL166" s="3"/>
      <c r="DYM166" s="3"/>
      <c r="DYN166" s="3"/>
      <c r="DYO166" s="3"/>
      <c r="DYP166" s="3"/>
      <c r="DYQ166" s="3"/>
      <c r="DYR166" s="3"/>
      <c r="DYS166" s="3"/>
      <c r="DYT166" s="3"/>
      <c r="DYU166" s="3"/>
      <c r="DYV166" s="3"/>
      <c r="DYW166" s="3"/>
      <c r="DYX166" s="3"/>
      <c r="DYY166" s="3"/>
      <c r="DYZ166" s="3"/>
      <c r="DZA166" s="3"/>
      <c r="DZB166" s="3"/>
      <c r="DZC166" s="3"/>
      <c r="DZD166" s="3"/>
      <c r="DZE166" s="3"/>
      <c r="DZF166" s="3"/>
      <c r="DZG166" s="3"/>
      <c r="DZH166" s="3"/>
      <c r="DZI166" s="3"/>
      <c r="DZJ166" s="3"/>
      <c r="DZK166" s="3"/>
      <c r="DZL166" s="3"/>
      <c r="DZM166" s="3"/>
      <c r="DZN166" s="3"/>
      <c r="DZO166" s="3"/>
      <c r="DZP166" s="3"/>
      <c r="DZQ166" s="3"/>
      <c r="DZR166" s="3"/>
      <c r="DZS166" s="3"/>
      <c r="DZT166" s="3"/>
      <c r="DZU166" s="3"/>
      <c r="DZV166" s="3"/>
      <c r="DZW166" s="3"/>
      <c r="DZX166" s="3"/>
      <c r="DZY166" s="3"/>
      <c r="DZZ166" s="3"/>
      <c r="EAA166" s="3"/>
      <c r="EAB166" s="3"/>
      <c r="EAC166" s="3"/>
      <c r="EAD166" s="3"/>
      <c r="EAE166" s="3"/>
      <c r="EAF166" s="3"/>
      <c r="EAG166" s="3"/>
      <c r="EAH166" s="3"/>
      <c r="EAI166" s="3"/>
      <c r="EAJ166" s="3"/>
      <c r="EAK166" s="3"/>
      <c r="EAL166" s="3"/>
      <c r="EAM166" s="3"/>
      <c r="EAN166" s="3"/>
      <c r="EAO166" s="3"/>
      <c r="EAP166" s="3"/>
      <c r="EAQ166" s="3"/>
      <c r="EAR166" s="3"/>
      <c r="EAS166" s="3"/>
      <c r="EAT166" s="3"/>
      <c r="EAU166" s="3"/>
      <c r="EAV166" s="3"/>
      <c r="EAW166" s="3"/>
      <c r="EAX166" s="3"/>
      <c r="EAY166" s="3"/>
      <c r="EAZ166" s="3"/>
      <c r="EBA166" s="3"/>
      <c r="EBB166" s="3"/>
      <c r="EBC166" s="3"/>
      <c r="EBD166" s="3"/>
      <c r="EBE166" s="3"/>
      <c r="EBF166" s="3"/>
      <c r="EBG166" s="3"/>
      <c r="EBH166" s="3"/>
      <c r="EBI166" s="3"/>
      <c r="EBJ166" s="3"/>
      <c r="EBK166" s="3"/>
      <c r="EBL166" s="3"/>
      <c r="EBM166" s="3"/>
      <c r="EBN166" s="3"/>
      <c r="EBO166" s="3"/>
      <c r="EBP166" s="3"/>
      <c r="EBQ166" s="3"/>
      <c r="EBR166" s="3"/>
      <c r="EBS166" s="3"/>
      <c r="EBT166" s="3"/>
      <c r="EBU166" s="3"/>
      <c r="EBV166" s="3"/>
      <c r="EBW166" s="3"/>
      <c r="EBX166" s="3"/>
      <c r="EBY166" s="3"/>
      <c r="EBZ166" s="3"/>
      <c r="ECA166" s="3"/>
      <c r="ECB166" s="3"/>
      <c r="ECC166" s="3"/>
      <c r="ECD166" s="3"/>
      <c r="ECE166" s="3"/>
      <c r="ECF166" s="3"/>
      <c r="ECG166" s="3"/>
      <c r="ECH166" s="3"/>
      <c r="ECI166" s="3"/>
      <c r="ECJ166" s="3"/>
      <c r="ECK166" s="3"/>
      <c r="ECL166" s="3"/>
      <c r="ECM166" s="3"/>
      <c r="ECN166" s="3"/>
      <c r="ECO166" s="3"/>
      <c r="ECP166" s="3"/>
      <c r="ECQ166" s="3"/>
      <c r="ECR166" s="3"/>
      <c r="ECS166" s="3"/>
      <c r="ECT166" s="3"/>
      <c r="ECU166" s="3"/>
      <c r="ECV166" s="3"/>
      <c r="ECW166" s="3"/>
      <c r="ECX166" s="3"/>
      <c r="ECY166" s="3"/>
      <c r="ECZ166" s="3"/>
      <c r="EDA166" s="3"/>
      <c r="EDB166" s="3"/>
      <c r="EDC166" s="3"/>
      <c r="EDD166" s="3"/>
      <c r="EDE166" s="3"/>
      <c r="EDF166" s="3"/>
      <c r="EDG166" s="3"/>
      <c r="EDH166" s="3"/>
      <c r="EDI166" s="3"/>
      <c r="EDJ166" s="3"/>
      <c r="EDK166" s="3"/>
      <c r="EDL166" s="3"/>
      <c r="EDM166" s="3"/>
      <c r="EDN166" s="3"/>
      <c r="EDO166" s="3"/>
      <c r="EDP166" s="3"/>
      <c r="EDQ166" s="3"/>
      <c r="EDR166" s="3"/>
      <c r="EDS166" s="3"/>
      <c r="EDT166" s="3"/>
      <c r="EDU166" s="3"/>
      <c r="EDV166" s="3"/>
      <c r="EDW166" s="3"/>
      <c r="EDX166" s="3"/>
      <c r="EDY166" s="3"/>
      <c r="EDZ166" s="3"/>
      <c r="EEA166" s="3"/>
      <c r="EEB166" s="3"/>
      <c r="EEC166" s="3"/>
      <c r="EED166" s="3"/>
      <c r="EEE166" s="3"/>
      <c r="EEF166" s="3"/>
      <c r="EEG166" s="3"/>
      <c r="EEH166" s="3"/>
      <c r="EEI166" s="3"/>
      <c r="EEJ166" s="3"/>
      <c r="EEK166" s="3"/>
      <c r="EEL166" s="3"/>
      <c r="EEM166" s="3"/>
      <c r="EEN166" s="3"/>
      <c r="EEO166" s="3"/>
      <c r="EEP166" s="3"/>
      <c r="EEQ166" s="3"/>
      <c r="EER166" s="3"/>
      <c r="EES166" s="3"/>
      <c r="EET166" s="3"/>
      <c r="EEU166" s="3"/>
      <c r="EEV166" s="3"/>
      <c r="EEW166" s="3"/>
      <c r="EEX166" s="3"/>
      <c r="EEY166" s="3"/>
      <c r="EEZ166" s="3"/>
      <c r="EFA166" s="3"/>
      <c r="EFB166" s="3"/>
      <c r="EFC166" s="3"/>
      <c r="EFD166" s="3"/>
      <c r="EFE166" s="3"/>
      <c r="EFF166" s="3"/>
      <c r="EFG166" s="3"/>
      <c r="EFH166" s="3"/>
      <c r="EFI166" s="3"/>
      <c r="EFJ166" s="3"/>
      <c r="EFK166" s="3"/>
      <c r="EFL166" s="3"/>
      <c r="EFM166" s="3"/>
      <c r="EFN166" s="3"/>
      <c r="EFO166" s="3"/>
      <c r="EFP166" s="3"/>
      <c r="EFQ166" s="3"/>
      <c r="EFR166" s="3"/>
      <c r="EFS166" s="3"/>
      <c r="EFT166" s="3"/>
      <c r="EFU166" s="3"/>
      <c r="EFV166" s="3"/>
      <c r="EFW166" s="3"/>
      <c r="EFX166" s="3"/>
      <c r="EFY166" s="3"/>
      <c r="EFZ166" s="3"/>
      <c r="EGA166" s="3"/>
      <c r="EGB166" s="3"/>
      <c r="EGC166" s="3"/>
      <c r="EGD166" s="3"/>
      <c r="EGE166" s="3"/>
      <c r="EGF166" s="3"/>
      <c r="EGG166" s="3"/>
      <c r="EGH166" s="3"/>
      <c r="EGI166" s="3"/>
      <c r="EGJ166" s="3"/>
      <c r="EGK166" s="3"/>
      <c r="EGL166" s="3"/>
      <c r="EGM166" s="3"/>
      <c r="EGN166" s="3"/>
      <c r="EGO166" s="3"/>
      <c r="EGP166" s="3"/>
      <c r="EGQ166" s="3"/>
      <c r="EGR166" s="3"/>
      <c r="EGS166" s="3"/>
      <c r="EGT166" s="3"/>
      <c r="EGU166" s="3"/>
      <c r="EGV166" s="3"/>
      <c r="EGW166" s="3"/>
      <c r="EGX166" s="3"/>
      <c r="EGY166" s="3"/>
      <c r="EGZ166" s="3"/>
      <c r="EHA166" s="3"/>
      <c r="EHB166" s="3"/>
      <c r="EHC166" s="3"/>
      <c r="EHD166" s="3"/>
      <c r="EHE166" s="3"/>
      <c r="EHF166" s="3"/>
      <c r="EHG166" s="3"/>
      <c r="EHH166" s="3"/>
      <c r="EHI166" s="3"/>
      <c r="EHJ166" s="3"/>
      <c r="EHK166" s="3"/>
      <c r="EHL166" s="3"/>
      <c r="EHM166" s="3"/>
      <c r="EHN166" s="3"/>
      <c r="EHO166" s="3"/>
      <c r="EHP166" s="3"/>
      <c r="EHQ166" s="3"/>
      <c r="EHR166" s="3"/>
      <c r="EHS166" s="3"/>
      <c r="EHT166" s="3"/>
      <c r="EHU166" s="3"/>
      <c r="EHV166" s="3"/>
      <c r="EHW166" s="3"/>
      <c r="EHX166" s="3"/>
      <c r="EHY166" s="3"/>
      <c r="EHZ166" s="3"/>
      <c r="EIA166" s="3"/>
      <c r="EIB166" s="3"/>
      <c r="EIC166" s="3"/>
      <c r="EID166" s="3"/>
      <c r="EIE166" s="3"/>
      <c r="EIF166" s="3"/>
      <c r="EIG166" s="3"/>
      <c r="EIH166" s="3"/>
      <c r="EII166" s="3"/>
      <c r="EIJ166" s="3"/>
      <c r="EIK166" s="3"/>
      <c r="EIL166" s="3"/>
      <c r="EIM166" s="3"/>
      <c r="EIN166" s="3"/>
      <c r="EIO166" s="3"/>
      <c r="EIP166" s="3"/>
      <c r="EIQ166" s="3"/>
      <c r="EIR166" s="3"/>
      <c r="EIS166" s="3"/>
      <c r="EIT166" s="3"/>
      <c r="EIU166" s="3"/>
      <c r="EIV166" s="3"/>
      <c r="EIW166" s="3"/>
      <c r="EIX166" s="3"/>
      <c r="EIY166" s="3"/>
      <c r="EIZ166" s="3"/>
      <c r="EJA166" s="3"/>
      <c r="EJB166" s="3"/>
      <c r="EJC166" s="3"/>
      <c r="EJD166" s="3"/>
      <c r="EJE166" s="3"/>
      <c r="EJF166" s="3"/>
      <c r="EJG166" s="3"/>
      <c r="EJH166" s="3"/>
      <c r="EJI166" s="3"/>
      <c r="EJJ166" s="3"/>
      <c r="EJK166" s="3"/>
      <c r="EJL166" s="3"/>
      <c r="EJM166" s="3"/>
      <c r="EJN166" s="3"/>
      <c r="EJO166" s="3"/>
      <c r="EJP166" s="3"/>
      <c r="EJQ166" s="3"/>
      <c r="EJR166" s="3"/>
      <c r="EJS166" s="3"/>
      <c r="EJT166" s="3"/>
      <c r="EJU166" s="3"/>
      <c r="EJV166" s="3"/>
      <c r="EJW166" s="3"/>
      <c r="EJX166" s="3"/>
      <c r="EJY166" s="3"/>
      <c r="EJZ166" s="3"/>
      <c r="EKA166" s="3"/>
      <c r="EKB166" s="3"/>
      <c r="EKC166" s="3"/>
      <c r="EKD166" s="3"/>
      <c r="EKE166" s="3"/>
      <c r="EKF166" s="3"/>
      <c r="EKG166" s="3"/>
      <c r="EKH166" s="3"/>
      <c r="EKI166" s="3"/>
      <c r="EKJ166" s="3"/>
      <c r="EKK166" s="3"/>
      <c r="EKL166" s="3"/>
      <c r="EKM166" s="3"/>
      <c r="EKN166" s="3"/>
      <c r="EKO166" s="3"/>
      <c r="EKP166" s="3"/>
      <c r="EKQ166" s="3"/>
      <c r="EKR166" s="3"/>
      <c r="EKS166" s="3"/>
      <c r="EKT166" s="3"/>
      <c r="EKU166" s="3"/>
      <c r="EKV166" s="3"/>
      <c r="EKW166" s="3"/>
      <c r="EKX166" s="3"/>
      <c r="EKY166" s="3"/>
      <c r="EKZ166" s="3"/>
      <c r="ELA166" s="3"/>
      <c r="ELB166" s="3"/>
      <c r="ELC166" s="3"/>
      <c r="ELD166" s="3"/>
      <c r="ELE166" s="3"/>
      <c r="ELF166" s="3"/>
      <c r="ELG166" s="3"/>
      <c r="ELH166" s="3"/>
      <c r="ELI166" s="3"/>
      <c r="ELJ166" s="3"/>
      <c r="ELK166" s="3"/>
      <c r="ELL166" s="3"/>
      <c r="ELM166" s="3"/>
      <c r="ELN166" s="3"/>
      <c r="ELO166" s="3"/>
      <c r="ELP166" s="3"/>
      <c r="ELQ166" s="3"/>
      <c r="ELR166" s="3"/>
      <c r="ELS166" s="3"/>
      <c r="ELT166" s="3"/>
      <c r="ELU166" s="3"/>
      <c r="ELV166" s="3"/>
      <c r="ELW166" s="3"/>
      <c r="ELX166" s="3"/>
      <c r="ELY166" s="3"/>
      <c r="ELZ166" s="3"/>
      <c r="EMA166" s="3"/>
      <c r="EMB166" s="3"/>
      <c r="EMC166" s="3"/>
      <c r="EMD166" s="3"/>
      <c r="EME166" s="3"/>
      <c r="EMF166" s="3"/>
      <c r="EMG166" s="3"/>
      <c r="EMH166" s="3"/>
      <c r="EMI166" s="3"/>
      <c r="EMJ166" s="3"/>
      <c r="EMK166" s="3"/>
      <c r="EML166" s="3"/>
      <c r="EMM166" s="3"/>
      <c r="EMN166" s="3"/>
      <c r="EMO166" s="3"/>
      <c r="EMP166" s="3"/>
      <c r="EMQ166" s="3"/>
      <c r="EMR166" s="3"/>
      <c r="EMS166" s="3"/>
      <c r="EMT166" s="3"/>
      <c r="EMU166" s="3"/>
      <c r="EMV166" s="3"/>
      <c r="EMW166" s="3"/>
      <c r="EMX166" s="3"/>
      <c r="EMY166" s="3"/>
      <c r="EMZ166" s="3"/>
      <c r="ENA166" s="3"/>
      <c r="ENB166" s="3"/>
      <c r="ENC166" s="3"/>
      <c r="END166" s="3"/>
      <c r="ENE166" s="3"/>
      <c r="ENF166" s="3"/>
      <c r="ENG166" s="3"/>
      <c r="ENH166" s="3"/>
      <c r="ENI166" s="3"/>
      <c r="ENJ166" s="3"/>
      <c r="ENK166" s="3"/>
      <c r="ENL166" s="3"/>
      <c r="ENM166" s="3"/>
      <c r="ENN166" s="3"/>
      <c r="ENO166" s="3"/>
      <c r="ENP166" s="3"/>
      <c r="ENQ166" s="3"/>
      <c r="ENR166" s="3"/>
      <c r="ENS166" s="3"/>
      <c r="ENT166" s="3"/>
      <c r="ENU166" s="3"/>
      <c r="ENV166" s="3"/>
      <c r="ENW166" s="3"/>
      <c r="ENX166" s="3"/>
      <c r="ENY166" s="3"/>
      <c r="ENZ166" s="3"/>
      <c r="EOA166" s="3"/>
      <c r="EOB166" s="3"/>
      <c r="EOC166" s="3"/>
      <c r="EOD166" s="3"/>
      <c r="EOE166" s="3"/>
      <c r="EOF166" s="3"/>
      <c r="EOG166" s="3"/>
      <c r="EOH166" s="3"/>
      <c r="EOI166" s="3"/>
      <c r="EOJ166" s="3"/>
      <c r="EOK166" s="3"/>
      <c r="EOL166" s="3"/>
      <c r="EOM166" s="3"/>
      <c r="EON166" s="3"/>
      <c r="EOO166" s="3"/>
      <c r="EOP166" s="3"/>
      <c r="EOQ166" s="3"/>
      <c r="EOR166" s="3"/>
      <c r="EOS166" s="3"/>
      <c r="EOT166" s="3"/>
      <c r="EOU166" s="3"/>
      <c r="EOV166" s="3"/>
      <c r="EOW166" s="3"/>
      <c r="EOX166" s="3"/>
      <c r="EOY166" s="3"/>
      <c r="EOZ166" s="3"/>
      <c r="EPA166" s="3"/>
      <c r="EPB166" s="3"/>
      <c r="EPC166" s="3"/>
      <c r="EPD166" s="3"/>
      <c r="EPE166" s="3"/>
      <c r="EPF166" s="3"/>
      <c r="EPG166" s="3"/>
      <c r="EPH166" s="3"/>
      <c r="EPI166" s="3"/>
      <c r="EPJ166" s="3"/>
      <c r="EPK166" s="3"/>
      <c r="EPL166" s="3"/>
      <c r="EPM166" s="3"/>
      <c r="EPN166" s="3"/>
      <c r="EPO166" s="3"/>
      <c r="EPP166" s="3"/>
      <c r="EPQ166" s="3"/>
      <c r="EPR166" s="3"/>
      <c r="EPS166" s="3"/>
      <c r="EPT166" s="3"/>
      <c r="EPU166" s="3"/>
      <c r="EPV166" s="3"/>
      <c r="EPW166" s="3"/>
      <c r="EPX166" s="3"/>
      <c r="EPY166" s="3"/>
      <c r="EPZ166" s="3"/>
      <c r="EQA166" s="3"/>
      <c r="EQB166" s="3"/>
      <c r="EQC166" s="3"/>
      <c r="EQD166" s="3"/>
      <c r="EQE166" s="3"/>
      <c r="EQF166" s="3"/>
      <c r="EQG166" s="3"/>
      <c r="EQH166" s="3"/>
      <c r="EQI166" s="3"/>
      <c r="EQJ166" s="3"/>
      <c r="EQK166" s="3"/>
      <c r="EQL166" s="3"/>
      <c r="EQM166" s="3"/>
      <c r="EQN166" s="3"/>
      <c r="EQO166" s="3"/>
      <c r="EQP166" s="3"/>
      <c r="EQQ166" s="3"/>
      <c r="EQR166" s="3"/>
      <c r="EQS166" s="3"/>
      <c r="EQT166" s="3"/>
      <c r="EQU166" s="3"/>
      <c r="EQV166" s="3"/>
      <c r="EQW166" s="3"/>
      <c r="EQX166" s="3"/>
      <c r="EQY166" s="3"/>
      <c r="EQZ166" s="3"/>
      <c r="ERA166" s="3"/>
      <c r="ERB166" s="3"/>
      <c r="ERC166" s="3"/>
      <c r="ERD166" s="3"/>
      <c r="ERE166" s="3"/>
      <c r="ERF166" s="3"/>
      <c r="ERG166" s="3"/>
      <c r="ERH166" s="3"/>
      <c r="ERI166" s="3"/>
      <c r="ERJ166" s="3"/>
      <c r="ERK166" s="3"/>
      <c r="ERL166" s="3"/>
      <c r="ERM166" s="3"/>
      <c r="ERN166" s="3"/>
      <c r="ERO166" s="3"/>
      <c r="ERP166" s="3"/>
      <c r="ERQ166" s="3"/>
      <c r="ERR166" s="3"/>
      <c r="ERS166" s="3"/>
      <c r="ERT166" s="3"/>
      <c r="ERU166" s="3"/>
      <c r="ERV166" s="3"/>
      <c r="ERW166" s="3"/>
      <c r="ERX166" s="3"/>
      <c r="ERY166" s="3"/>
      <c r="ERZ166" s="3"/>
      <c r="ESA166" s="3"/>
      <c r="ESB166" s="3"/>
      <c r="ESC166" s="3"/>
      <c r="ESD166" s="3"/>
      <c r="ESE166" s="3"/>
      <c r="ESF166" s="3"/>
      <c r="ESG166" s="3"/>
      <c r="ESH166" s="3"/>
      <c r="ESI166" s="3"/>
      <c r="ESJ166" s="3"/>
      <c r="ESK166" s="3"/>
      <c r="ESL166" s="3"/>
      <c r="ESM166" s="3"/>
      <c r="ESN166" s="3"/>
      <c r="ESO166" s="3"/>
      <c r="ESP166" s="3"/>
      <c r="ESQ166" s="3"/>
      <c r="ESR166" s="3"/>
      <c r="ESS166" s="3"/>
      <c r="EST166" s="3"/>
      <c r="ESU166" s="3"/>
      <c r="ESV166" s="3"/>
      <c r="ESW166" s="3"/>
      <c r="ESX166" s="3"/>
      <c r="ESY166" s="3"/>
      <c r="ESZ166" s="3"/>
      <c r="ETA166" s="3"/>
      <c r="ETB166" s="3"/>
      <c r="ETC166" s="3"/>
      <c r="ETD166" s="3"/>
      <c r="ETE166" s="3"/>
      <c r="ETF166" s="3"/>
      <c r="ETG166" s="3"/>
      <c r="ETH166" s="3"/>
      <c r="ETI166" s="3"/>
      <c r="ETJ166" s="3"/>
      <c r="ETK166" s="3"/>
      <c r="ETL166" s="3"/>
      <c r="ETM166" s="3"/>
      <c r="ETN166" s="3"/>
      <c r="ETO166" s="3"/>
      <c r="ETP166" s="3"/>
      <c r="ETQ166" s="3"/>
      <c r="ETR166" s="3"/>
      <c r="ETS166" s="3"/>
      <c r="ETT166" s="3"/>
      <c r="ETU166" s="3"/>
      <c r="ETV166" s="3"/>
      <c r="ETW166" s="3"/>
      <c r="ETX166" s="3"/>
      <c r="ETY166" s="3"/>
      <c r="ETZ166" s="3"/>
      <c r="EUA166" s="3"/>
      <c r="EUB166" s="3"/>
      <c r="EUC166" s="3"/>
      <c r="EUD166" s="3"/>
      <c r="EUE166" s="3"/>
      <c r="EUF166" s="3"/>
      <c r="EUG166" s="3"/>
      <c r="EUH166" s="3"/>
      <c r="EUI166" s="3"/>
      <c r="EUJ166" s="3"/>
      <c r="EUK166" s="3"/>
      <c r="EUL166" s="3"/>
      <c r="EUM166" s="3"/>
      <c r="EUN166" s="3"/>
      <c r="EUO166" s="3"/>
      <c r="EUP166" s="3"/>
      <c r="EUQ166" s="3"/>
      <c r="EUR166" s="3"/>
      <c r="EUS166" s="3"/>
      <c r="EUT166" s="3"/>
      <c r="EUU166" s="3"/>
      <c r="EUV166" s="3"/>
      <c r="EUW166" s="3"/>
      <c r="EUX166" s="3"/>
      <c r="EUY166" s="3"/>
      <c r="EUZ166" s="3"/>
      <c r="EVA166" s="3"/>
      <c r="EVB166" s="3"/>
      <c r="EVC166" s="3"/>
      <c r="EVD166" s="3"/>
      <c r="EVE166" s="3"/>
      <c r="EVF166" s="3"/>
      <c r="EVG166" s="3"/>
      <c r="EVH166" s="3"/>
      <c r="EVI166" s="3"/>
      <c r="EVJ166" s="3"/>
      <c r="EVK166" s="3"/>
      <c r="EVL166" s="3"/>
      <c r="EVM166" s="3"/>
      <c r="EVN166" s="3"/>
      <c r="EVO166" s="3"/>
      <c r="EVP166" s="3"/>
      <c r="EVQ166" s="3"/>
      <c r="EVR166" s="3"/>
      <c r="EVS166" s="3"/>
      <c r="EVT166" s="3"/>
      <c r="EVU166" s="3"/>
      <c r="EVV166" s="3"/>
      <c r="EVW166" s="3"/>
      <c r="EVX166" s="3"/>
      <c r="EVY166" s="3"/>
      <c r="EVZ166" s="3"/>
      <c r="EWA166" s="3"/>
      <c r="EWB166" s="3"/>
      <c r="EWC166" s="3"/>
      <c r="EWD166" s="3"/>
      <c r="EWE166" s="3"/>
      <c r="EWF166" s="3"/>
      <c r="EWG166" s="3"/>
      <c r="EWH166" s="3"/>
      <c r="EWI166" s="3"/>
      <c r="EWJ166" s="3"/>
      <c r="EWK166" s="3"/>
      <c r="EWL166" s="3"/>
      <c r="EWM166" s="3"/>
      <c r="EWN166" s="3"/>
      <c r="EWO166" s="3"/>
      <c r="EWP166" s="3"/>
      <c r="EWQ166" s="3"/>
      <c r="EWR166" s="3"/>
      <c r="EWS166" s="3"/>
      <c r="EWT166" s="3"/>
      <c r="EWU166" s="3"/>
      <c r="EWV166" s="3"/>
      <c r="EWW166" s="3"/>
      <c r="EWX166" s="3"/>
      <c r="EWY166" s="3"/>
      <c r="EWZ166" s="3"/>
      <c r="EXA166" s="3"/>
      <c r="EXB166" s="3"/>
      <c r="EXC166" s="3"/>
      <c r="EXD166" s="3"/>
      <c r="EXE166" s="3"/>
      <c r="EXF166" s="3"/>
      <c r="EXG166" s="3"/>
      <c r="EXH166" s="3"/>
      <c r="EXI166" s="3"/>
      <c r="EXJ166" s="3"/>
      <c r="EXK166" s="3"/>
      <c r="EXL166" s="3"/>
      <c r="EXM166" s="3"/>
      <c r="EXN166" s="3"/>
      <c r="EXO166" s="3"/>
      <c r="EXP166" s="3"/>
      <c r="EXQ166" s="3"/>
      <c r="EXR166" s="3"/>
      <c r="EXS166" s="3"/>
      <c r="EXT166" s="3"/>
      <c r="EXU166" s="3"/>
      <c r="EXV166" s="3"/>
      <c r="EXW166" s="3"/>
      <c r="EXX166" s="3"/>
      <c r="EXY166" s="3"/>
      <c r="EXZ166" s="3"/>
      <c r="EYA166" s="3"/>
      <c r="EYB166" s="3"/>
      <c r="EYC166" s="3"/>
      <c r="EYD166" s="3"/>
      <c r="EYE166" s="3"/>
      <c r="EYF166" s="3"/>
      <c r="EYG166" s="3"/>
      <c r="EYH166" s="3"/>
      <c r="EYI166" s="3"/>
      <c r="EYJ166" s="3"/>
      <c r="EYK166" s="3"/>
      <c r="EYL166" s="3"/>
      <c r="EYM166" s="3"/>
      <c r="EYN166" s="3"/>
      <c r="EYO166" s="3"/>
      <c r="EYP166" s="3"/>
      <c r="EYQ166" s="3"/>
      <c r="EYR166" s="3"/>
      <c r="EYS166" s="3"/>
      <c r="EYT166" s="3"/>
      <c r="EYU166" s="3"/>
      <c r="EYV166" s="3"/>
      <c r="EYW166" s="3"/>
      <c r="EYX166" s="3"/>
      <c r="EYY166" s="3"/>
      <c r="EYZ166" s="3"/>
      <c r="EZA166" s="3"/>
      <c r="EZB166" s="3"/>
      <c r="EZC166" s="3"/>
      <c r="EZD166" s="3"/>
      <c r="EZE166" s="3"/>
      <c r="EZF166" s="3"/>
      <c r="EZG166" s="3"/>
      <c r="EZH166" s="3"/>
      <c r="EZI166" s="3"/>
      <c r="EZJ166" s="3"/>
      <c r="EZK166" s="3"/>
      <c r="EZL166" s="3"/>
      <c r="EZM166" s="3"/>
      <c r="EZN166" s="3"/>
      <c r="EZO166" s="3"/>
      <c r="EZP166" s="3"/>
      <c r="EZQ166" s="3"/>
      <c r="EZR166" s="3"/>
      <c r="EZS166" s="3"/>
      <c r="EZT166" s="3"/>
      <c r="EZU166" s="3"/>
      <c r="EZV166" s="3"/>
      <c r="EZW166" s="3"/>
      <c r="EZX166" s="3"/>
      <c r="EZY166" s="3"/>
      <c r="EZZ166" s="3"/>
      <c r="FAA166" s="3"/>
      <c r="FAB166" s="3"/>
      <c r="FAC166" s="3"/>
      <c r="FAD166" s="3"/>
      <c r="FAE166" s="3"/>
      <c r="FAF166" s="3"/>
      <c r="FAG166" s="3"/>
      <c r="FAH166" s="3"/>
      <c r="FAI166" s="3"/>
      <c r="FAJ166" s="3"/>
      <c r="FAK166" s="3"/>
      <c r="FAL166" s="3"/>
      <c r="FAM166" s="3"/>
      <c r="FAN166" s="3"/>
      <c r="FAO166" s="3"/>
      <c r="FAP166" s="3"/>
      <c r="FAQ166" s="3"/>
      <c r="FAR166" s="3"/>
      <c r="FAS166" s="3"/>
      <c r="FAT166" s="3"/>
      <c r="FAU166" s="3"/>
      <c r="FAV166" s="3"/>
      <c r="FAW166" s="3"/>
      <c r="FAX166" s="3"/>
      <c r="FAY166" s="3"/>
      <c r="FAZ166" s="3"/>
      <c r="FBA166" s="3"/>
      <c r="FBB166" s="3"/>
      <c r="FBC166" s="3"/>
      <c r="FBD166" s="3"/>
      <c r="FBE166" s="3"/>
      <c r="FBF166" s="3"/>
      <c r="FBG166" s="3"/>
      <c r="FBH166" s="3"/>
      <c r="FBI166" s="3"/>
      <c r="FBJ166" s="3"/>
      <c r="FBK166" s="3"/>
      <c r="FBL166" s="3"/>
      <c r="FBM166" s="3"/>
      <c r="FBN166" s="3"/>
      <c r="FBO166" s="3"/>
      <c r="FBP166" s="3"/>
      <c r="FBQ166" s="3"/>
      <c r="FBR166" s="3"/>
      <c r="FBS166" s="3"/>
      <c r="FBT166" s="3"/>
      <c r="FBU166" s="3"/>
      <c r="FBV166" s="3"/>
      <c r="FBW166" s="3"/>
      <c r="FBX166" s="3"/>
      <c r="FBY166" s="3"/>
      <c r="FBZ166" s="3"/>
      <c r="FCA166" s="3"/>
      <c r="FCB166" s="3"/>
      <c r="FCC166" s="3"/>
      <c r="FCD166" s="3"/>
      <c r="FCE166" s="3"/>
      <c r="FCF166" s="3"/>
      <c r="FCG166" s="3"/>
      <c r="FCH166" s="3"/>
      <c r="FCI166" s="3"/>
      <c r="FCJ166" s="3"/>
      <c r="FCK166" s="3"/>
      <c r="FCL166" s="3"/>
      <c r="FCM166" s="3"/>
      <c r="FCN166" s="3"/>
      <c r="FCO166" s="3"/>
      <c r="FCP166" s="3"/>
      <c r="FCQ166" s="3"/>
      <c r="FCR166" s="3"/>
      <c r="FCS166" s="3"/>
      <c r="FCT166" s="3"/>
      <c r="FCU166" s="3"/>
      <c r="FCV166" s="3"/>
      <c r="FCW166" s="3"/>
      <c r="FCX166" s="3"/>
      <c r="FCY166" s="3"/>
      <c r="FCZ166" s="3"/>
      <c r="FDA166" s="3"/>
      <c r="FDB166" s="3"/>
      <c r="FDC166" s="3"/>
      <c r="FDD166" s="3"/>
      <c r="FDE166" s="3"/>
      <c r="FDF166" s="3"/>
      <c r="FDG166" s="3"/>
      <c r="FDH166" s="3"/>
      <c r="FDI166" s="3"/>
      <c r="FDJ166" s="3"/>
      <c r="FDK166" s="3"/>
      <c r="FDL166" s="3"/>
      <c r="FDM166" s="3"/>
      <c r="FDN166" s="3"/>
      <c r="FDO166" s="3"/>
      <c r="FDP166" s="3"/>
      <c r="FDQ166" s="3"/>
      <c r="FDR166" s="3"/>
      <c r="FDS166" s="3"/>
      <c r="FDT166" s="3"/>
      <c r="FDU166" s="3"/>
      <c r="FDV166" s="3"/>
      <c r="FDW166" s="3"/>
      <c r="FDX166" s="3"/>
      <c r="FDY166" s="3"/>
      <c r="FDZ166" s="3"/>
      <c r="FEA166" s="3"/>
      <c r="FEB166" s="3"/>
      <c r="FEC166" s="3"/>
      <c r="FED166" s="3"/>
      <c r="FEE166" s="3"/>
      <c r="FEF166" s="3"/>
      <c r="FEG166" s="3"/>
      <c r="FEH166" s="3"/>
      <c r="FEI166" s="3"/>
      <c r="FEJ166" s="3"/>
      <c r="FEK166" s="3"/>
      <c r="FEL166" s="3"/>
      <c r="FEM166" s="3"/>
      <c r="FEN166" s="3"/>
      <c r="FEO166" s="3"/>
      <c r="FEP166" s="3"/>
      <c r="FEQ166" s="3"/>
      <c r="FER166" s="3"/>
      <c r="FES166" s="3"/>
      <c r="FET166" s="3"/>
      <c r="FEU166" s="3"/>
      <c r="FEV166" s="3"/>
      <c r="FEW166" s="3"/>
      <c r="FEX166" s="3"/>
      <c r="FEY166" s="3"/>
      <c r="FEZ166" s="3"/>
      <c r="FFA166" s="3"/>
      <c r="FFB166" s="3"/>
      <c r="FFC166" s="3"/>
      <c r="FFD166" s="3"/>
      <c r="FFE166" s="3"/>
      <c r="FFF166" s="3"/>
      <c r="FFG166" s="3"/>
      <c r="FFH166" s="3"/>
      <c r="FFI166" s="3"/>
      <c r="FFJ166" s="3"/>
      <c r="FFK166" s="3"/>
      <c r="FFL166" s="3"/>
      <c r="FFM166" s="3"/>
      <c r="FFN166" s="3"/>
      <c r="FFO166" s="3"/>
      <c r="FFP166" s="3"/>
      <c r="FFQ166" s="3"/>
      <c r="FFR166" s="3"/>
      <c r="FFS166" s="3"/>
      <c r="FFT166" s="3"/>
      <c r="FFU166" s="3"/>
      <c r="FFV166" s="3"/>
      <c r="FFW166" s="3"/>
      <c r="FFX166" s="3"/>
      <c r="FFY166" s="3"/>
      <c r="FFZ166" s="3"/>
      <c r="FGA166" s="3"/>
      <c r="FGB166" s="3"/>
      <c r="FGC166" s="3"/>
      <c r="FGD166" s="3"/>
      <c r="FGE166" s="3"/>
      <c r="FGF166" s="3"/>
      <c r="FGG166" s="3"/>
      <c r="FGH166" s="3"/>
      <c r="FGI166" s="3"/>
      <c r="FGJ166" s="3"/>
      <c r="FGK166" s="3"/>
      <c r="FGL166" s="3"/>
      <c r="FGM166" s="3"/>
      <c r="FGN166" s="3"/>
      <c r="FGO166" s="3"/>
      <c r="FGP166" s="3"/>
      <c r="FGQ166" s="3"/>
      <c r="FGR166" s="3"/>
      <c r="FGS166" s="3"/>
      <c r="FGT166" s="3"/>
      <c r="FGU166" s="3"/>
      <c r="FGV166" s="3"/>
      <c r="FGW166" s="3"/>
      <c r="FGX166" s="3"/>
      <c r="FGY166" s="3"/>
      <c r="FGZ166" s="3"/>
      <c r="FHA166" s="3"/>
      <c r="FHB166" s="3"/>
      <c r="FHC166" s="3"/>
      <c r="FHD166" s="3"/>
      <c r="FHE166" s="3"/>
      <c r="FHF166" s="3"/>
      <c r="FHG166" s="3"/>
      <c r="FHH166" s="3"/>
      <c r="FHI166" s="3"/>
      <c r="FHJ166" s="3"/>
      <c r="FHK166" s="3"/>
      <c r="FHL166" s="3"/>
      <c r="FHM166" s="3"/>
      <c r="FHN166" s="3"/>
      <c r="FHO166" s="3"/>
      <c r="FHP166" s="3"/>
      <c r="FHQ166" s="3"/>
      <c r="FHR166" s="3"/>
      <c r="FHS166" s="3"/>
      <c r="FHT166" s="3"/>
      <c r="FHU166" s="3"/>
      <c r="FHV166" s="3"/>
      <c r="FHW166" s="3"/>
      <c r="FHX166" s="3"/>
      <c r="FHY166" s="3"/>
      <c r="FHZ166" s="3"/>
      <c r="FIA166" s="3"/>
      <c r="FIB166" s="3"/>
      <c r="FIC166" s="3"/>
      <c r="FID166" s="3"/>
      <c r="FIE166" s="3"/>
      <c r="FIF166" s="3"/>
      <c r="FIG166" s="3"/>
      <c r="FIH166" s="3"/>
      <c r="FII166" s="3"/>
      <c r="FIJ166" s="3"/>
      <c r="FIK166" s="3"/>
      <c r="FIL166" s="3"/>
      <c r="FIM166" s="3"/>
      <c r="FIN166" s="3"/>
      <c r="FIO166" s="3"/>
      <c r="FIP166" s="3"/>
      <c r="FIQ166" s="3"/>
      <c r="FIR166" s="3"/>
      <c r="FIS166" s="3"/>
      <c r="FIT166" s="3"/>
      <c r="FIU166" s="3"/>
      <c r="FIV166" s="3"/>
      <c r="FIW166" s="3"/>
      <c r="FIX166" s="3"/>
      <c r="FIY166" s="3"/>
      <c r="FIZ166" s="3"/>
      <c r="FJA166" s="3"/>
      <c r="FJB166" s="3"/>
      <c r="FJC166" s="3"/>
      <c r="FJD166" s="3"/>
      <c r="FJE166" s="3"/>
      <c r="FJF166" s="3"/>
      <c r="FJG166" s="3"/>
      <c r="FJH166" s="3"/>
      <c r="FJI166" s="3"/>
      <c r="FJJ166" s="3"/>
      <c r="FJK166" s="3"/>
      <c r="FJL166" s="3"/>
      <c r="FJM166" s="3"/>
      <c r="FJN166" s="3"/>
      <c r="FJO166" s="3"/>
      <c r="FJP166" s="3"/>
      <c r="FJQ166" s="3"/>
      <c r="FJR166" s="3"/>
      <c r="FJS166" s="3"/>
      <c r="FJT166" s="3"/>
      <c r="FJU166" s="3"/>
      <c r="FJV166" s="3"/>
      <c r="FJW166" s="3"/>
      <c r="FJX166" s="3"/>
      <c r="FJY166" s="3"/>
      <c r="FJZ166" s="3"/>
      <c r="FKA166" s="3"/>
      <c r="FKB166" s="3"/>
      <c r="FKC166" s="3"/>
      <c r="FKD166" s="3"/>
      <c r="FKE166" s="3"/>
      <c r="FKF166" s="3"/>
      <c r="FKG166" s="3"/>
      <c r="FKH166" s="3"/>
      <c r="FKI166" s="3"/>
      <c r="FKJ166" s="3"/>
      <c r="FKK166" s="3"/>
      <c r="FKL166" s="3"/>
      <c r="FKM166" s="3"/>
      <c r="FKN166" s="3"/>
      <c r="FKO166" s="3"/>
      <c r="FKP166" s="3"/>
      <c r="FKQ166" s="3"/>
      <c r="FKR166" s="3"/>
      <c r="FKS166" s="3"/>
      <c r="FKT166" s="3"/>
      <c r="FKU166" s="3"/>
      <c r="FKV166" s="3"/>
      <c r="FKW166" s="3"/>
      <c r="FKX166" s="3"/>
      <c r="FKY166" s="3"/>
      <c r="FKZ166" s="3"/>
      <c r="FLA166" s="3"/>
      <c r="FLB166" s="3"/>
      <c r="FLC166" s="3"/>
      <c r="FLD166" s="3"/>
      <c r="FLE166" s="3"/>
      <c r="FLF166" s="3"/>
      <c r="FLG166" s="3"/>
      <c r="FLH166" s="3"/>
      <c r="FLI166" s="3"/>
      <c r="FLJ166" s="3"/>
      <c r="FLK166" s="3"/>
      <c r="FLL166" s="3"/>
      <c r="FLM166" s="3"/>
      <c r="FLN166" s="3"/>
      <c r="FLO166" s="3"/>
      <c r="FLP166" s="3"/>
      <c r="FLQ166" s="3"/>
      <c r="FLR166" s="3"/>
      <c r="FLS166" s="3"/>
      <c r="FLT166" s="3"/>
      <c r="FLU166" s="3"/>
      <c r="FLV166" s="3"/>
      <c r="FLW166" s="3"/>
      <c r="FLX166" s="3"/>
      <c r="FLY166" s="3"/>
      <c r="FLZ166" s="3"/>
      <c r="FMA166" s="3"/>
      <c r="FMB166" s="3"/>
      <c r="FMC166" s="3"/>
      <c r="FMD166" s="3"/>
      <c r="FME166" s="3"/>
      <c r="FMF166" s="3"/>
      <c r="FMG166" s="3"/>
      <c r="FMH166" s="3"/>
      <c r="FMI166" s="3"/>
      <c r="FMJ166" s="3"/>
      <c r="FMK166" s="3"/>
      <c r="FML166" s="3"/>
      <c r="FMM166" s="3"/>
      <c r="FMN166" s="3"/>
      <c r="FMO166" s="3"/>
      <c r="FMP166" s="3"/>
      <c r="FMQ166" s="3"/>
      <c r="FMR166" s="3"/>
      <c r="FMS166" s="3"/>
      <c r="FMT166" s="3"/>
      <c r="FMU166" s="3"/>
      <c r="FMV166" s="3"/>
      <c r="FMW166" s="3"/>
      <c r="FMX166" s="3"/>
      <c r="FMY166" s="3"/>
      <c r="FMZ166" s="3"/>
      <c r="FNA166" s="3"/>
      <c r="FNB166" s="3"/>
      <c r="FNC166" s="3"/>
      <c r="FND166" s="3"/>
      <c r="FNE166" s="3"/>
      <c r="FNF166" s="3"/>
      <c r="FNG166" s="3"/>
      <c r="FNH166" s="3"/>
      <c r="FNI166" s="3"/>
      <c r="FNJ166" s="3"/>
      <c r="FNK166" s="3"/>
      <c r="FNL166" s="3"/>
      <c r="FNM166" s="3"/>
      <c r="FNN166" s="3"/>
      <c r="FNO166" s="3"/>
      <c r="FNP166" s="3"/>
      <c r="FNQ166" s="3"/>
      <c r="FNR166" s="3"/>
      <c r="FNS166" s="3"/>
      <c r="FNT166" s="3"/>
      <c r="FNU166" s="3"/>
      <c r="FNV166" s="3"/>
      <c r="FNW166" s="3"/>
      <c r="FNX166" s="3"/>
      <c r="FNY166" s="3"/>
      <c r="FNZ166" s="3"/>
      <c r="FOA166" s="3"/>
      <c r="FOB166" s="3"/>
      <c r="FOC166" s="3"/>
      <c r="FOD166" s="3"/>
      <c r="FOE166" s="3"/>
      <c r="FOF166" s="3"/>
      <c r="FOG166" s="3"/>
      <c r="FOH166" s="3"/>
      <c r="FOI166" s="3"/>
      <c r="FOJ166" s="3"/>
      <c r="FOK166" s="3"/>
      <c r="FOL166" s="3"/>
      <c r="FOM166" s="3"/>
      <c r="FON166" s="3"/>
      <c r="FOO166" s="3"/>
      <c r="FOP166" s="3"/>
      <c r="FOQ166" s="3"/>
      <c r="FOR166" s="3"/>
      <c r="FOS166" s="3"/>
      <c r="FOT166" s="3"/>
      <c r="FOU166" s="3"/>
      <c r="FOV166" s="3"/>
      <c r="FOW166" s="3"/>
      <c r="FOX166" s="3"/>
      <c r="FOY166" s="3"/>
      <c r="FOZ166" s="3"/>
      <c r="FPA166" s="3"/>
      <c r="FPB166" s="3"/>
      <c r="FPC166" s="3"/>
      <c r="FPD166" s="3"/>
      <c r="FPE166" s="3"/>
      <c r="FPF166" s="3"/>
      <c r="FPG166" s="3"/>
      <c r="FPH166" s="3"/>
      <c r="FPI166" s="3"/>
      <c r="FPJ166" s="3"/>
      <c r="FPK166" s="3"/>
      <c r="FPL166" s="3"/>
      <c r="FPM166" s="3"/>
      <c r="FPN166" s="3"/>
      <c r="FPO166" s="3"/>
      <c r="FPP166" s="3"/>
      <c r="FPQ166" s="3"/>
      <c r="FPR166" s="3"/>
      <c r="FPS166" s="3"/>
      <c r="FPT166" s="3"/>
      <c r="FPU166" s="3"/>
      <c r="FPV166" s="3"/>
      <c r="FPW166" s="3"/>
      <c r="FPX166" s="3"/>
      <c r="FPY166" s="3"/>
      <c r="FPZ166" s="3"/>
      <c r="FQA166" s="3"/>
      <c r="FQB166" s="3"/>
      <c r="FQC166" s="3"/>
      <c r="FQD166" s="3"/>
      <c r="FQE166" s="3"/>
      <c r="FQF166" s="3"/>
      <c r="FQG166" s="3"/>
      <c r="FQH166" s="3"/>
      <c r="FQI166" s="3"/>
      <c r="FQJ166" s="3"/>
      <c r="FQK166" s="3"/>
      <c r="FQL166" s="3"/>
      <c r="FQM166" s="3"/>
      <c r="FQN166" s="3"/>
      <c r="FQO166" s="3"/>
      <c r="FQP166" s="3"/>
      <c r="FQQ166" s="3"/>
      <c r="FQR166" s="3"/>
      <c r="FQS166" s="3"/>
      <c r="FQT166" s="3"/>
      <c r="FQU166" s="3"/>
      <c r="FQV166" s="3"/>
      <c r="FQW166" s="3"/>
      <c r="FQX166" s="3"/>
      <c r="FQY166" s="3"/>
      <c r="FQZ166" s="3"/>
      <c r="FRA166" s="3"/>
      <c r="FRB166" s="3"/>
      <c r="FRC166" s="3"/>
      <c r="FRD166" s="3"/>
      <c r="FRE166" s="3"/>
      <c r="FRF166" s="3"/>
      <c r="FRG166" s="3"/>
      <c r="FRH166" s="3"/>
      <c r="FRI166" s="3"/>
      <c r="FRJ166" s="3"/>
      <c r="FRK166" s="3"/>
      <c r="FRL166" s="3"/>
      <c r="FRM166" s="3"/>
      <c r="FRN166" s="3"/>
      <c r="FRO166" s="3"/>
      <c r="FRP166" s="3"/>
      <c r="FRQ166" s="3"/>
      <c r="FRR166" s="3"/>
      <c r="FRS166" s="3"/>
      <c r="FRT166" s="3"/>
      <c r="FRU166" s="3"/>
      <c r="FRV166" s="3"/>
      <c r="FRW166" s="3"/>
      <c r="FRX166" s="3"/>
      <c r="FRY166" s="3"/>
      <c r="FRZ166" s="3"/>
      <c r="FSA166" s="3"/>
      <c r="FSB166" s="3"/>
      <c r="FSC166" s="3"/>
      <c r="FSD166" s="3"/>
      <c r="FSE166" s="3"/>
      <c r="FSF166" s="3"/>
      <c r="FSG166" s="3"/>
      <c r="FSH166" s="3"/>
      <c r="FSI166" s="3"/>
      <c r="FSJ166" s="3"/>
      <c r="FSK166" s="3"/>
      <c r="FSL166" s="3"/>
      <c r="FSM166" s="3"/>
      <c r="FSN166" s="3"/>
      <c r="FSO166" s="3"/>
      <c r="FSP166" s="3"/>
      <c r="FSQ166" s="3"/>
      <c r="FSR166" s="3"/>
      <c r="FSS166" s="3"/>
      <c r="FST166" s="3"/>
      <c r="FSU166" s="3"/>
      <c r="FSV166" s="3"/>
      <c r="FSW166" s="3"/>
      <c r="FSX166" s="3"/>
      <c r="FSY166" s="3"/>
      <c r="FSZ166" s="3"/>
      <c r="FTA166" s="3"/>
      <c r="FTB166" s="3"/>
      <c r="FTC166" s="3"/>
      <c r="FTD166" s="3"/>
      <c r="FTE166" s="3"/>
      <c r="FTF166" s="3"/>
      <c r="FTG166" s="3"/>
      <c r="FTH166" s="3"/>
      <c r="FTI166" s="3"/>
      <c r="FTJ166" s="3"/>
      <c r="FTK166" s="3"/>
      <c r="FTL166" s="3"/>
      <c r="FTM166" s="3"/>
      <c r="FTN166" s="3"/>
      <c r="FTO166" s="3"/>
      <c r="FTP166" s="3"/>
      <c r="FTQ166" s="3"/>
      <c r="FTR166" s="3"/>
      <c r="FTS166" s="3"/>
      <c r="FTT166" s="3"/>
      <c r="FTU166" s="3"/>
      <c r="FTV166" s="3"/>
      <c r="FTW166" s="3"/>
      <c r="FTX166" s="3"/>
      <c r="FTY166" s="3"/>
      <c r="FTZ166" s="3"/>
      <c r="FUA166" s="3"/>
      <c r="FUB166" s="3"/>
      <c r="FUC166" s="3"/>
      <c r="FUD166" s="3"/>
      <c r="FUE166" s="3"/>
      <c r="FUF166" s="3"/>
      <c r="FUG166" s="3"/>
      <c r="FUH166" s="3"/>
      <c r="FUI166" s="3"/>
      <c r="FUJ166" s="3"/>
      <c r="FUK166" s="3"/>
      <c r="FUL166" s="3"/>
      <c r="FUM166" s="3"/>
      <c r="FUN166" s="3"/>
      <c r="FUO166" s="3"/>
      <c r="FUP166" s="3"/>
      <c r="FUQ166" s="3"/>
      <c r="FUR166" s="3"/>
      <c r="FUS166" s="3"/>
      <c r="FUT166" s="3"/>
      <c r="FUU166" s="3"/>
      <c r="FUV166" s="3"/>
      <c r="FUW166" s="3"/>
      <c r="FUX166" s="3"/>
      <c r="FUY166" s="3"/>
      <c r="FUZ166" s="3"/>
      <c r="FVA166" s="3"/>
      <c r="FVB166" s="3"/>
      <c r="FVC166" s="3"/>
      <c r="FVD166" s="3"/>
      <c r="FVE166" s="3"/>
      <c r="FVF166" s="3"/>
      <c r="FVG166" s="3"/>
      <c r="FVH166" s="3"/>
      <c r="FVI166" s="3"/>
      <c r="FVJ166" s="3"/>
      <c r="FVK166" s="3"/>
      <c r="FVL166" s="3"/>
      <c r="FVM166" s="3"/>
      <c r="FVN166" s="3"/>
      <c r="FVO166" s="3"/>
      <c r="FVP166" s="3"/>
      <c r="FVQ166" s="3"/>
      <c r="FVR166" s="3"/>
      <c r="FVS166" s="3"/>
      <c r="FVT166" s="3"/>
      <c r="FVU166" s="3"/>
      <c r="FVV166" s="3"/>
      <c r="FVW166" s="3"/>
      <c r="FVX166" s="3"/>
      <c r="FVY166" s="3"/>
      <c r="FVZ166" s="3"/>
      <c r="FWA166" s="3"/>
      <c r="FWB166" s="3"/>
      <c r="FWC166" s="3"/>
      <c r="FWD166" s="3"/>
      <c r="FWE166" s="3"/>
      <c r="FWF166" s="3"/>
      <c r="FWG166" s="3"/>
      <c r="FWH166" s="3"/>
      <c r="FWI166" s="3"/>
      <c r="FWJ166" s="3"/>
      <c r="FWK166" s="3"/>
      <c r="FWL166" s="3"/>
      <c r="FWM166" s="3"/>
      <c r="FWN166" s="3"/>
      <c r="FWO166" s="3"/>
      <c r="FWP166" s="3"/>
      <c r="FWQ166" s="3"/>
      <c r="FWR166" s="3"/>
      <c r="FWS166" s="3"/>
      <c r="FWT166" s="3"/>
      <c r="FWU166" s="3"/>
      <c r="FWV166" s="3"/>
      <c r="FWW166" s="3"/>
      <c r="FWX166" s="3"/>
      <c r="FWY166" s="3"/>
      <c r="FWZ166" s="3"/>
      <c r="FXA166" s="3"/>
      <c r="FXB166" s="3"/>
      <c r="FXC166" s="3"/>
      <c r="FXD166" s="3"/>
      <c r="FXE166" s="3"/>
      <c r="FXF166" s="3"/>
      <c r="FXG166" s="3"/>
      <c r="FXH166" s="3"/>
      <c r="FXI166" s="3"/>
      <c r="FXJ166" s="3"/>
      <c r="FXK166" s="3"/>
      <c r="FXL166" s="3"/>
      <c r="FXM166" s="3"/>
      <c r="FXN166" s="3"/>
      <c r="FXO166" s="3"/>
      <c r="FXP166" s="3"/>
      <c r="FXQ166" s="3"/>
      <c r="FXR166" s="3"/>
      <c r="FXS166" s="3"/>
      <c r="FXT166" s="3"/>
      <c r="FXU166" s="3"/>
      <c r="FXV166" s="3"/>
      <c r="FXW166" s="3"/>
      <c r="FXX166" s="3"/>
      <c r="FXY166" s="3"/>
      <c r="FXZ166" s="3"/>
      <c r="FYA166" s="3"/>
      <c r="FYB166" s="3"/>
      <c r="FYC166" s="3"/>
      <c r="FYD166" s="3"/>
      <c r="FYE166" s="3"/>
      <c r="FYF166" s="3"/>
      <c r="FYG166" s="3"/>
      <c r="FYH166" s="3"/>
      <c r="FYI166" s="3"/>
      <c r="FYJ166" s="3"/>
      <c r="FYK166" s="3"/>
      <c r="FYL166" s="3"/>
      <c r="FYM166" s="3"/>
      <c r="FYN166" s="3"/>
      <c r="FYO166" s="3"/>
      <c r="FYP166" s="3"/>
      <c r="FYQ166" s="3"/>
      <c r="FYR166" s="3"/>
      <c r="FYS166" s="3"/>
      <c r="FYT166" s="3"/>
      <c r="FYU166" s="3"/>
      <c r="FYV166" s="3"/>
      <c r="FYW166" s="3"/>
      <c r="FYX166" s="3"/>
      <c r="FYY166" s="3"/>
      <c r="FYZ166" s="3"/>
      <c r="FZA166" s="3"/>
      <c r="FZB166" s="3"/>
      <c r="FZC166" s="3"/>
      <c r="FZD166" s="3"/>
      <c r="FZE166" s="3"/>
      <c r="FZF166" s="3"/>
      <c r="FZG166" s="3"/>
      <c r="FZH166" s="3"/>
      <c r="FZI166" s="3"/>
      <c r="FZJ166" s="3"/>
      <c r="FZK166" s="3"/>
      <c r="FZL166" s="3"/>
      <c r="FZM166" s="3"/>
      <c r="FZN166" s="3"/>
      <c r="FZO166" s="3"/>
      <c r="FZP166" s="3"/>
      <c r="FZQ166" s="3"/>
      <c r="FZR166" s="3"/>
      <c r="FZS166" s="3"/>
      <c r="FZT166" s="3"/>
      <c r="FZU166" s="3"/>
      <c r="FZV166" s="3"/>
      <c r="FZW166" s="3"/>
      <c r="FZX166" s="3"/>
      <c r="FZY166" s="3"/>
      <c r="FZZ166" s="3"/>
      <c r="GAA166" s="3"/>
      <c r="GAB166" s="3"/>
      <c r="GAC166" s="3"/>
      <c r="GAD166" s="3"/>
      <c r="GAE166" s="3"/>
      <c r="GAF166" s="3"/>
      <c r="GAG166" s="3"/>
      <c r="GAH166" s="3"/>
      <c r="GAI166" s="3"/>
      <c r="GAJ166" s="3"/>
      <c r="GAK166" s="3"/>
      <c r="GAL166" s="3"/>
      <c r="GAM166" s="3"/>
      <c r="GAN166" s="3"/>
      <c r="GAO166" s="3"/>
      <c r="GAP166" s="3"/>
      <c r="GAQ166" s="3"/>
      <c r="GAR166" s="3"/>
      <c r="GAS166" s="3"/>
      <c r="GAT166" s="3"/>
      <c r="GAU166" s="3"/>
      <c r="GAV166" s="3"/>
      <c r="GAW166" s="3"/>
      <c r="GAX166" s="3"/>
      <c r="GAY166" s="3"/>
      <c r="GAZ166" s="3"/>
      <c r="GBA166" s="3"/>
      <c r="GBB166" s="3"/>
      <c r="GBC166" s="3"/>
      <c r="GBD166" s="3"/>
      <c r="GBE166" s="3"/>
      <c r="GBF166" s="3"/>
      <c r="GBG166" s="3"/>
      <c r="GBH166" s="3"/>
      <c r="GBI166" s="3"/>
      <c r="GBJ166" s="3"/>
      <c r="GBK166" s="3"/>
      <c r="GBL166" s="3"/>
      <c r="GBM166" s="3"/>
      <c r="GBN166" s="3"/>
      <c r="GBO166" s="3"/>
      <c r="GBP166" s="3"/>
      <c r="GBQ166" s="3"/>
      <c r="GBR166" s="3"/>
      <c r="GBS166" s="3"/>
      <c r="GBT166" s="3"/>
      <c r="GBU166" s="3"/>
      <c r="GBV166" s="3"/>
      <c r="GBW166" s="3"/>
      <c r="GBX166" s="3"/>
      <c r="GBY166" s="3"/>
      <c r="GBZ166" s="3"/>
      <c r="GCA166" s="3"/>
      <c r="GCB166" s="3"/>
      <c r="GCC166" s="3"/>
      <c r="GCD166" s="3"/>
      <c r="GCE166" s="3"/>
      <c r="GCF166" s="3"/>
      <c r="GCG166" s="3"/>
      <c r="GCH166" s="3"/>
      <c r="GCI166" s="3"/>
      <c r="GCJ166" s="3"/>
      <c r="GCK166" s="3"/>
      <c r="GCL166" s="3"/>
      <c r="GCM166" s="3"/>
      <c r="GCN166" s="3"/>
      <c r="GCO166" s="3"/>
      <c r="GCP166" s="3"/>
      <c r="GCQ166" s="3"/>
      <c r="GCR166" s="3"/>
      <c r="GCS166" s="3"/>
      <c r="GCT166" s="3"/>
      <c r="GCU166" s="3"/>
      <c r="GCV166" s="3"/>
      <c r="GCW166" s="3"/>
      <c r="GCX166" s="3"/>
      <c r="GCY166" s="3"/>
      <c r="GCZ166" s="3"/>
      <c r="GDA166" s="3"/>
      <c r="GDB166" s="3"/>
      <c r="GDC166" s="3"/>
      <c r="GDD166" s="3"/>
      <c r="GDE166" s="3"/>
      <c r="GDF166" s="3"/>
      <c r="GDG166" s="3"/>
      <c r="GDH166" s="3"/>
      <c r="GDI166" s="3"/>
      <c r="GDJ166" s="3"/>
      <c r="GDK166" s="3"/>
      <c r="GDL166" s="3"/>
      <c r="GDM166" s="3"/>
      <c r="GDN166" s="3"/>
      <c r="GDO166" s="3"/>
      <c r="GDP166" s="3"/>
      <c r="GDQ166" s="3"/>
      <c r="GDR166" s="3"/>
      <c r="GDS166" s="3"/>
      <c r="GDT166" s="3"/>
      <c r="GDU166" s="3"/>
      <c r="GDV166" s="3"/>
      <c r="GDW166" s="3"/>
      <c r="GDX166" s="3"/>
      <c r="GDY166" s="3"/>
      <c r="GDZ166" s="3"/>
      <c r="GEA166" s="3"/>
      <c r="GEB166" s="3"/>
      <c r="GEC166" s="3"/>
      <c r="GED166" s="3"/>
      <c r="GEE166" s="3"/>
      <c r="GEF166" s="3"/>
      <c r="GEG166" s="3"/>
      <c r="GEH166" s="3"/>
      <c r="GEI166" s="3"/>
      <c r="GEJ166" s="3"/>
      <c r="GEK166" s="3"/>
      <c r="GEL166" s="3"/>
      <c r="GEM166" s="3"/>
      <c r="GEN166" s="3"/>
      <c r="GEO166" s="3"/>
      <c r="GEP166" s="3"/>
      <c r="GEQ166" s="3"/>
      <c r="GER166" s="3"/>
      <c r="GES166" s="3"/>
      <c r="GET166" s="3"/>
      <c r="GEU166" s="3"/>
      <c r="GEV166" s="3"/>
      <c r="GEW166" s="3"/>
      <c r="GEX166" s="3"/>
      <c r="GEY166" s="3"/>
      <c r="GEZ166" s="3"/>
      <c r="GFA166" s="3"/>
      <c r="GFB166" s="3"/>
      <c r="GFC166" s="3"/>
      <c r="GFD166" s="3"/>
      <c r="GFE166" s="3"/>
      <c r="GFF166" s="3"/>
      <c r="GFG166" s="3"/>
      <c r="GFH166" s="3"/>
      <c r="GFI166" s="3"/>
      <c r="GFJ166" s="3"/>
      <c r="GFK166" s="3"/>
      <c r="GFL166" s="3"/>
      <c r="GFM166" s="3"/>
      <c r="GFN166" s="3"/>
      <c r="GFO166" s="3"/>
      <c r="GFP166" s="3"/>
      <c r="GFQ166" s="3"/>
      <c r="GFR166" s="3"/>
      <c r="GFS166" s="3"/>
      <c r="GFT166" s="3"/>
      <c r="GFU166" s="3"/>
      <c r="GFV166" s="3"/>
      <c r="GFW166" s="3"/>
      <c r="GFX166" s="3"/>
      <c r="GFY166" s="3"/>
      <c r="GFZ166" s="3"/>
      <c r="GGA166" s="3"/>
      <c r="GGB166" s="3"/>
      <c r="GGC166" s="3"/>
      <c r="GGD166" s="3"/>
      <c r="GGE166" s="3"/>
      <c r="GGF166" s="3"/>
      <c r="GGG166" s="3"/>
      <c r="GGH166" s="3"/>
      <c r="GGI166" s="3"/>
      <c r="GGJ166" s="3"/>
      <c r="GGK166" s="3"/>
      <c r="GGL166" s="3"/>
      <c r="GGM166" s="3"/>
      <c r="GGN166" s="3"/>
      <c r="GGO166" s="3"/>
      <c r="GGP166" s="3"/>
      <c r="GGQ166" s="3"/>
      <c r="GGR166" s="3"/>
      <c r="GGS166" s="3"/>
      <c r="GGT166" s="3"/>
      <c r="GGU166" s="3"/>
      <c r="GGV166" s="3"/>
      <c r="GGW166" s="3"/>
      <c r="GGX166" s="3"/>
      <c r="GGY166" s="3"/>
      <c r="GGZ166" s="3"/>
      <c r="GHA166" s="3"/>
      <c r="GHB166" s="3"/>
      <c r="GHC166" s="3"/>
      <c r="GHD166" s="3"/>
      <c r="GHE166" s="3"/>
      <c r="GHF166" s="3"/>
      <c r="GHG166" s="3"/>
      <c r="GHH166" s="3"/>
      <c r="GHI166" s="3"/>
      <c r="GHJ166" s="3"/>
      <c r="GHK166" s="3"/>
      <c r="GHL166" s="3"/>
      <c r="GHM166" s="3"/>
      <c r="GHN166" s="3"/>
      <c r="GHO166" s="3"/>
      <c r="GHP166" s="3"/>
      <c r="GHQ166" s="3"/>
      <c r="GHR166" s="3"/>
      <c r="GHS166" s="3"/>
      <c r="GHT166" s="3"/>
      <c r="GHU166" s="3"/>
      <c r="GHV166" s="3"/>
      <c r="GHW166" s="3"/>
      <c r="GHX166" s="3"/>
      <c r="GHY166" s="3"/>
      <c r="GHZ166" s="3"/>
      <c r="GIA166" s="3"/>
      <c r="GIB166" s="3"/>
      <c r="GIC166" s="3"/>
      <c r="GID166" s="3"/>
      <c r="GIE166" s="3"/>
      <c r="GIF166" s="3"/>
      <c r="GIG166" s="3"/>
      <c r="GIH166" s="3"/>
      <c r="GII166" s="3"/>
      <c r="GIJ166" s="3"/>
      <c r="GIK166" s="3"/>
      <c r="GIL166" s="3"/>
      <c r="GIM166" s="3"/>
      <c r="GIN166" s="3"/>
      <c r="GIO166" s="3"/>
      <c r="GIP166" s="3"/>
      <c r="GIQ166" s="3"/>
      <c r="GIR166" s="3"/>
      <c r="GIS166" s="3"/>
      <c r="GIT166" s="3"/>
      <c r="GIU166" s="3"/>
      <c r="GIV166" s="3"/>
      <c r="GIW166" s="3"/>
      <c r="GIX166" s="3"/>
      <c r="GIY166" s="3"/>
      <c r="GIZ166" s="3"/>
      <c r="GJA166" s="3"/>
      <c r="GJB166" s="3"/>
      <c r="GJC166" s="3"/>
      <c r="GJD166" s="3"/>
      <c r="GJE166" s="3"/>
      <c r="GJF166" s="3"/>
      <c r="GJG166" s="3"/>
      <c r="GJH166" s="3"/>
      <c r="GJI166" s="3"/>
      <c r="GJJ166" s="3"/>
      <c r="GJK166" s="3"/>
      <c r="GJL166" s="3"/>
      <c r="GJM166" s="3"/>
      <c r="GJN166" s="3"/>
      <c r="GJO166" s="3"/>
      <c r="GJP166" s="3"/>
      <c r="GJQ166" s="3"/>
      <c r="GJR166" s="3"/>
      <c r="GJS166" s="3"/>
      <c r="GJT166" s="3"/>
      <c r="GJU166" s="3"/>
      <c r="GJV166" s="3"/>
      <c r="GJW166" s="3"/>
      <c r="GJX166" s="3"/>
      <c r="GJY166" s="3"/>
      <c r="GJZ166" s="3"/>
      <c r="GKA166" s="3"/>
      <c r="GKB166" s="3"/>
      <c r="GKC166" s="3"/>
      <c r="GKD166" s="3"/>
      <c r="GKE166" s="3"/>
      <c r="GKF166" s="3"/>
      <c r="GKG166" s="3"/>
      <c r="GKH166" s="3"/>
      <c r="GKI166" s="3"/>
      <c r="GKJ166" s="3"/>
      <c r="GKK166" s="3"/>
      <c r="GKL166" s="3"/>
      <c r="GKM166" s="3"/>
      <c r="GKN166" s="3"/>
      <c r="GKO166" s="3"/>
      <c r="GKP166" s="3"/>
      <c r="GKQ166" s="3"/>
      <c r="GKR166" s="3"/>
      <c r="GKS166" s="3"/>
      <c r="GKT166" s="3"/>
      <c r="GKU166" s="3"/>
      <c r="GKV166" s="3"/>
      <c r="GKW166" s="3"/>
      <c r="GKX166" s="3"/>
      <c r="GKY166" s="3"/>
      <c r="GKZ166" s="3"/>
      <c r="GLA166" s="3"/>
      <c r="GLB166" s="3"/>
      <c r="GLC166" s="3"/>
      <c r="GLD166" s="3"/>
      <c r="GLE166" s="3"/>
      <c r="GLF166" s="3"/>
      <c r="GLG166" s="3"/>
      <c r="GLH166" s="3"/>
      <c r="GLI166" s="3"/>
      <c r="GLJ166" s="3"/>
      <c r="GLK166" s="3"/>
      <c r="GLL166" s="3"/>
      <c r="GLM166" s="3"/>
      <c r="GLN166" s="3"/>
      <c r="GLO166" s="3"/>
      <c r="GLP166" s="3"/>
      <c r="GLQ166" s="3"/>
      <c r="GLR166" s="3"/>
      <c r="GLS166" s="3"/>
      <c r="GLT166" s="3"/>
      <c r="GLU166" s="3"/>
      <c r="GLV166" s="3"/>
      <c r="GLW166" s="3"/>
      <c r="GLX166" s="3"/>
      <c r="GLY166" s="3"/>
      <c r="GLZ166" s="3"/>
      <c r="GMA166" s="3"/>
      <c r="GMB166" s="3"/>
      <c r="GMC166" s="3"/>
      <c r="GMD166" s="3"/>
      <c r="GME166" s="3"/>
      <c r="GMF166" s="3"/>
      <c r="GMG166" s="3"/>
      <c r="GMH166" s="3"/>
      <c r="GMI166" s="3"/>
      <c r="GMJ166" s="3"/>
      <c r="GMK166" s="3"/>
      <c r="GML166" s="3"/>
      <c r="GMM166" s="3"/>
      <c r="GMN166" s="3"/>
      <c r="GMO166" s="3"/>
      <c r="GMP166" s="3"/>
      <c r="GMQ166" s="3"/>
      <c r="GMR166" s="3"/>
      <c r="GMS166" s="3"/>
      <c r="GMT166" s="3"/>
      <c r="GMU166" s="3"/>
      <c r="GMV166" s="3"/>
      <c r="GMW166" s="3"/>
      <c r="GMX166" s="3"/>
      <c r="GMY166" s="3"/>
      <c r="GMZ166" s="3"/>
      <c r="GNA166" s="3"/>
      <c r="GNB166" s="3"/>
      <c r="GNC166" s="3"/>
      <c r="GND166" s="3"/>
      <c r="GNE166" s="3"/>
      <c r="GNF166" s="3"/>
      <c r="GNG166" s="3"/>
      <c r="GNH166" s="3"/>
      <c r="GNI166" s="3"/>
      <c r="GNJ166" s="3"/>
      <c r="GNK166" s="3"/>
      <c r="GNL166" s="3"/>
      <c r="GNM166" s="3"/>
      <c r="GNN166" s="3"/>
      <c r="GNO166" s="3"/>
      <c r="GNP166" s="3"/>
      <c r="GNQ166" s="3"/>
      <c r="GNR166" s="3"/>
      <c r="GNS166" s="3"/>
      <c r="GNT166" s="3"/>
      <c r="GNU166" s="3"/>
      <c r="GNV166" s="3"/>
      <c r="GNW166" s="3"/>
      <c r="GNX166" s="3"/>
      <c r="GNY166" s="3"/>
      <c r="GNZ166" s="3"/>
      <c r="GOA166" s="3"/>
      <c r="GOB166" s="3"/>
      <c r="GOC166" s="3"/>
      <c r="GOD166" s="3"/>
      <c r="GOE166" s="3"/>
      <c r="GOF166" s="3"/>
      <c r="GOG166" s="3"/>
      <c r="GOH166" s="3"/>
      <c r="GOI166" s="3"/>
      <c r="GOJ166" s="3"/>
      <c r="GOK166" s="3"/>
      <c r="GOL166" s="3"/>
      <c r="GOM166" s="3"/>
      <c r="GON166" s="3"/>
      <c r="GOO166" s="3"/>
      <c r="GOP166" s="3"/>
      <c r="GOQ166" s="3"/>
      <c r="GOR166" s="3"/>
      <c r="GOS166" s="3"/>
      <c r="GOT166" s="3"/>
      <c r="GOU166" s="3"/>
      <c r="GOV166" s="3"/>
      <c r="GOW166" s="3"/>
      <c r="GOX166" s="3"/>
      <c r="GOY166" s="3"/>
      <c r="GOZ166" s="3"/>
      <c r="GPA166" s="3"/>
      <c r="GPB166" s="3"/>
      <c r="GPC166" s="3"/>
      <c r="GPD166" s="3"/>
      <c r="GPE166" s="3"/>
      <c r="GPF166" s="3"/>
      <c r="GPG166" s="3"/>
      <c r="GPH166" s="3"/>
      <c r="GPI166" s="3"/>
      <c r="GPJ166" s="3"/>
      <c r="GPK166" s="3"/>
      <c r="GPL166" s="3"/>
      <c r="GPM166" s="3"/>
      <c r="GPN166" s="3"/>
      <c r="GPO166" s="3"/>
      <c r="GPP166" s="3"/>
      <c r="GPQ166" s="3"/>
      <c r="GPR166" s="3"/>
      <c r="GPS166" s="3"/>
      <c r="GPT166" s="3"/>
      <c r="GPU166" s="3"/>
      <c r="GPV166" s="3"/>
      <c r="GPW166" s="3"/>
      <c r="GPX166" s="3"/>
      <c r="GPY166" s="3"/>
      <c r="GPZ166" s="3"/>
      <c r="GQA166" s="3"/>
      <c r="GQB166" s="3"/>
      <c r="GQC166" s="3"/>
      <c r="GQD166" s="3"/>
      <c r="GQE166" s="3"/>
      <c r="GQF166" s="3"/>
      <c r="GQG166" s="3"/>
      <c r="GQH166" s="3"/>
      <c r="GQI166" s="3"/>
      <c r="GQJ166" s="3"/>
      <c r="GQK166" s="3"/>
      <c r="GQL166" s="3"/>
      <c r="GQM166" s="3"/>
      <c r="GQN166" s="3"/>
      <c r="GQO166" s="3"/>
      <c r="GQP166" s="3"/>
      <c r="GQQ166" s="3"/>
      <c r="GQR166" s="3"/>
      <c r="GQS166" s="3"/>
      <c r="GQT166" s="3"/>
      <c r="GQU166" s="3"/>
      <c r="GQV166" s="3"/>
      <c r="GQW166" s="3"/>
      <c r="GQX166" s="3"/>
      <c r="GQY166" s="3"/>
      <c r="GQZ166" s="3"/>
      <c r="GRA166" s="3"/>
      <c r="GRB166" s="3"/>
      <c r="GRC166" s="3"/>
      <c r="GRD166" s="3"/>
      <c r="GRE166" s="3"/>
      <c r="GRF166" s="3"/>
      <c r="GRG166" s="3"/>
      <c r="GRH166" s="3"/>
      <c r="GRI166" s="3"/>
      <c r="GRJ166" s="3"/>
      <c r="GRK166" s="3"/>
      <c r="GRL166" s="3"/>
      <c r="GRM166" s="3"/>
      <c r="GRN166" s="3"/>
      <c r="GRO166" s="3"/>
      <c r="GRP166" s="3"/>
      <c r="GRQ166" s="3"/>
      <c r="GRR166" s="3"/>
      <c r="GRS166" s="3"/>
      <c r="GRT166" s="3"/>
      <c r="GRU166" s="3"/>
      <c r="GRV166" s="3"/>
      <c r="GRW166" s="3"/>
      <c r="GRX166" s="3"/>
      <c r="GRY166" s="3"/>
      <c r="GRZ166" s="3"/>
      <c r="GSA166" s="3"/>
      <c r="GSB166" s="3"/>
      <c r="GSC166" s="3"/>
      <c r="GSD166" s="3"/>
      <c r="GSE166" s="3"/>
      <c r="GSF166" s="3"/>
      <c r="GSG166" s="3"/>
      <c r="GSH166" s="3"/>
      <c r="GSI166" s="3"/>
      <c r="GSJ166" s="3"/>
      <c r="GSK166" s="3"/>
      <c r="GSL166" s="3"/>
      <c r="GSM166" s="3"/>
      <c r="GSN166" s="3"/>
      <c r="GSO166" s="3"/>
      <c r="GSP166" s="3"/>
      <c r="GSQ166" s="3"/>
      <c r="GSR166" s="3"/>
      <c r="GSS166" s="3"/>
      <c r="GST166" s="3"/>
      <c r="GSU166" s="3"/>
      <c r="GSV166" s="3"/>
      <c r="GSW166" s="3"/>
      <c r="GSX166" s="3"/>
      <c r="GSY166" s="3"/>
      <c r="GSZ166" s="3"/>
      <c r="GTA166" s="3"/>
      <c r="GTB166" s="3"/>
      <c r="GTC166" s="3"/>
      <c r="GTD166" s="3"/>
      <c r="GTE166" s="3"/>
      <c r="GTF166" s="3"/>
      <c r="GTG166" s="3"/>
      <c r="GTH166" s="3"/>
      <c r="GTI166" s="3"/>
      <c r="GTJ166" s="3"/>
      <c r="GTK166" s="3"/>
      <c r="GTL166" s="3"/>
      <c r="GTM166" s="3"/>
      <c r="GTN166" s="3"/>
      <c r="GTO166" s="3"/>
      <c r="GTP166" s="3"/>
      <c r="GTQ166" s="3"/>
      <c r="GTR166" s="3"/>
      <c r="GTS166" s="3"/>
      <c r="GTT166" s="3"/>
      <c r="GTU166" s="3"/>
      <c r="GTV166" s="3"/>
      <c r="GTW166" s="3"/>
      <c r="GTX166" s="3"/>
      <c r="GTY166" s="3"/>
      <c r="GTZ166" s="3"/>
      <c r="GUA166" s="3"/>
      <c r="GUB166" s="3"/>
      <c r="GUC166" s="3"/>
      <c r="GUD166" s="3"/>
      <c r="GUE166" s="3"/>
      <c r="GUF166" s="3"/>
      <c r="GUG166" s="3"/>
      <c r="GUH166" s="3"/>
      <c r="GUI166" s="3"/>
      <c r="GUJ166" s="3"/>
      <c r="GUK166" s="3"/>
      <c r="GUL166" s="3"/>
      <c r="GUM166" s="3"/>
      <c r="GUN166" s="3"/>
      <c r="GUO166" s="3"/>
      <c r="GUP166" s="3"/>
      <c r="GUQ166" s="3"/>
      <c r="GUR166" s="3"/>
      <c r="GUS166" s="3"/>
      <c r="GUT166" s="3"/>
      <c r="GUU166" s="3"/>
      <c r="GUV166" s="3"/>
      <c r="GUW166" s="3"/>
      <c r="GUX166" s="3"/>
      <c r="GUY166" s="3"/>
      <c r="GUZ166" s="3"/>
      <c r="GVA166" s="3"/>
      <c r="GVB166" s="3"/>
      <c r="GVC166" s="3"/>
      <c r="GVD166" s="3"/>
      <c r="GVE166" s="3"/>
      <c r="GVF166" s="3"/>
      <c r="GVG166" s="3"/>
      <c r="GVH166" s="3"/>
      <c r="GVI166" s="3"/>
      <c r="GVJ166" s="3"/>
      <c r="GVK166" s="3"/>
      <c r="GVL166" s="3"/>
      <c r="GVM166" s="3"/>
      <c r="GVN166" s="3"/>
      <c r="GVO166" s="3"/>
      <c r="GVP166" s="3"/>
      <c r="GVQ166" s="3"/>
      <c r="GVR166" s="3"/>
      <c r="GVS166" s="3"/>
      <c r="GVT166" s="3"/>
      <c r="GVU166" s="3"/>
      <c r="GVV166" s="3"/>
      <c r="GVW166" s="3"/>
      <c r="GVX166" s="3"/>
      <c r="GVY166" s="3"/>
      <c r="GVZ166" s="3"/>
      <c r="GWA166" s="3"/>
      <c r="GWB166" s="3"/>
      <c r="GWC166" s="3"/>
      <c r="GWD166" s="3"/>
      <c r="GWE166" s="3"/>
      <c r="GWF166" s="3"/>
      <c r="GWG166" s="3"/>
      <c r="GWH166" s="3"/>
      <c r="GWI166" s="3"/>
      <c r="GWJ166" s="3"/>
      <c r="GWK166" s="3"/>
      <c r="GWL166" s="3"/>
      <c r="GWM166" s="3"/>
      <c r="GWN166" s="3"/>
      <c r="GWO166" s="3"/>
      <c r="GWP166" s="3"/>
      <c r="GWQ166" s="3"/>
      <c r="GWR166" s="3"/>
      <c r="GWS166" s="3"/>
      <c r="GWT166" s="3"/>
      <c r="GWU166" s="3"/>
      <c r="GWV166" s="3"/>
      <c r="GWW166" s="3"/>
      <c r="GWX166" s="3"/>
      <c r="GWY166" s="3"/>
      <c r="GWZ166" s="3"/>
      <c r="GXA166" s="3"/>
      <c r="GXB166" s="3"/>
      <c r="GXC166" s="3"/>
      <c r="GXD166" s="3"/>
      <c r="GXE166" s="3"/>
      <c r="GXF166" s="3"/>
      <c r="GXG166" s="3"/>
      <c r="GXH166" s="3"/>
      <c r="GXI166" s="3"/>
      <c r="GXJ166" s="3"/>
      <c r="GXK166" s="3"/>
      <c r="GXL166" s="3"/>
      <c r="GXM166" s="3"/>
      <c r="GXN166" s="3"/>
      <c r="GXO166" s="3"/>
      <c r="GXP166" s="3"/>
      <c r="GXQ166" s="3"/>
      <c r="GXR166" s="3"/>
      <c r="GXS166" s="3"/>
      <c r="GXT166" s="3"/>
      <c r="GXU166" s="3"/>
      <c r="GXV166" s="3"/>
      <c r="GXW166" s="3"/>
      <c r="GXX166" s="3"/>
      <c r="GXY166" s="3"/>
      <c r="GXZ166" s="3"/>
      <c r="GYA166" s="3"/>
      <c r="GYB166" s="3"/>
      <c r="GYC166" s="3"/>
      <c r="GYD166" s="3"/>
      <c r="GYE166" s="3"/>
      <c r="GYF166" s="3"/>
      <c r="GYG166" s="3"/>
      <c r="GYH166" s="3"/>
      <c r="GYI166" s="3"/>
      <c r="GYJ166" s="3"/>
      <c r="GYK166" s="3"/>
      <c r="GYL166" s="3"/>
      <c r="GYM166" s="3"/>
      <c r="GYN166" s="3"/>
      <c r="GYO166" s="3"/>
      <c r="GYP166" s="3"/>
      <c r="GYQ166" s="3"/>
      <c r="GYR166" s="3"/>
      <c r="GYS166" s="3"/>
      <c r="GYT166" s="3"/>
      <c r="GYU166" s="3"/>
      <c r="GYV166" s="3"/>
      <c r="GYW166" s="3"/>
      <c r="GYX166" s="3"/>
      <c r="GYY166" s="3"/>
      <c r="GYZ166" s="3"/>
      <c r="GZA166" s="3"/>
      <c r="GZB166" s="3"/>
      <c r="GZC166" s="3"/>
      <c r="GZD166" s="3"/>
      <c r="GZE166" s="3"/>
      <c r="GZF166" s="3"/>
      <c r="GZG166" s="3"/>
      <c r="GZH166" s="3"/>
      <c r="GZI166" s="3"/>
      <c r="GZJ166" s="3"/>
      <c r="GZK166" s="3"/>
      <c r="GZL166" s="3"/>
      <c r="GZM166" s="3"/>
      <c r="GZN166" s="3"/>
      <c r="GZO166" s="3"/>
      <c r="GZP166" s="3"/>
      <c r="GZQ166" s="3"/>
      <c r="GZR166" s="3"/>
      <c r="GZS166" s="3"/>
      <c r="GZT166" s="3"/>
      <c r="GZU166" s="3"/>
      <c r="GZV166" s="3"/>
      <c r="GZW166" s="3"/>
      <c r="GZX166" s="3"/>
      <c r="GZY166" s="3"/>
      <c r="GZZ166" s="3"/>
      <c r="HAA166" s="3"/>
      <c r="HAB166" s="3"/>
      <c r="HAC166" s="3"/>
      <c r="HAD166" s="3"/>
      <c r="HAE166" s="3"/>
      <c r="HAF166" s="3"/>
      <c r="HAG166" s="3"/>
      <c r="HAH166" s="3"/>
      <c r="HAI166" s="3"/>
      <c r="HAJ166" s="3"/>
      <c r="HAK166" s="3"/>
      <c r="HAL166" s="3"/>
      <c r="HAM166" s="3"/>
      <c r="HAN166" s="3"/>
      <c r="HAO166" s="3"/>
      <c r="HAP166" s="3"/>
      <c r="HAQ166" s="3"/>
      <c r="HAR166" s="3"/>
      <c r="HAS166" s="3"/>
      <c r="HAT166" s="3"/>
      <c r="HAU166" s="3"/>
      <c r="HAV166" s="3"/>
      <c r="HAW166" s="3"/>
      <c r="HAX166" s="3"/>
      <c r="HAY166" s="3"/>
      <c r="HAZ166" s="3"/>
      <c r="HBA166" s="3"/>
      <c r="HBB166" s="3"/>
      <c r="HBC166" s="3"/>
      <c r="HBD166" s="3"/>
      <c r="HBE166" s="3"/>
      <c r="HBF166" s="3"/>
      <c r="HBG166" s="3"/>
      <c r="HBH166" s="3"/>
      <c r="HBI166" s="3"/>
      <c r="HBJ166" s="3"/>
      <c r="HBK166" s="3"/>
      <c r="HBL166" s="3"/>
      <c r="HBM166" s="3"/>
      <c r="HBN166" s="3"/>
      <c r="HBO166" s="3"/>
      <c r="HBP166" s="3"/>
      <c r="HBQ166" s="3"/>
      <c r="HBR166" s="3"/>
      <c r="HBS166" s="3"/>
      <c r="HBT166" s="3"/>
      <c r="HBU166" s="3"/>
      <c r="HBV166" s="3"/>
      <c r="HBW166" s="3"/>
      <c r="HBX166" s="3"/>
      <c r="HBY166" s="3"/>
      <c r="HBZ166" s="3"/>
      <c r="HCA166" s="3"/>
      <c r="HCB166" s="3"/>
      <c r="HCC166" s="3"/>
      <c r="HCD166" s="3"/>
      <c r="HCE166" s="3"/>
      <c r="HCF166" s="3"/>
      <c r="HCG166" s="3"/>
      <c r="HCH166" s="3"/>
      <c r="HCI166" s="3"/>
      <c r="HCJ166" s="3"/>
      <c r="HCK166" s="3"/>
      <c r="HCL166" s="3"/>
      <c r="HCM166" s="3"/>
      <c r="HCN166" s="3"/>
      <c r="HCO166" s="3"/>
      <c r="HCP166" s="3"/>
      <c r="HCQ166" s="3"/>
      <c r="HCR166" s="3"/>
      <c r="HCS166" s="3"/>
      <c r="HCT166" s="3"/>
      <c r="HCU166" s="3"/>
      <c r="HCV166" s="3"/>
      <c r="HCW166" s="3"/>
      <c r="HCX166" s="3"/>
      <c r="HCY166" s="3"/>
      <c r="HCZ166" s="3"/>
      <c r="HDA166" s="3"/>
      <c r="HDB166" s="3"/>
      <c r="HDC166" s="3"/>
      <c r="HDD166" s="3"/>
      <c r="HDE166" s="3"/>
      <c r="HDF166" s="3"/>
      <c r="HDG166" s="3"/>
      <c r="HDH166" s="3"/>
      <c r="HDI166" s="3"/>
      <c r="HDJ166" s="3"/>
      <c r="HDK166" s="3"/>
      <c r="HDL166" s="3"/>
      <c r="HDM166" s="3"/>
      <c r="HDN166" s="3"/>
      <c r="HDO166" s="3"/>
      <c r="HDP166" s="3"/>
      <c r="HDQ166" s="3"/>
      <c r="HDR166" s="3"/>
      <c r="HDS166" s="3"/>
      <c r="HDT166" s="3"/>
      <c r="HDU166" s="3"/>
      <c r="HDV166" s="3"/>
      <c r="HDW166" s="3"/>
      <c r="HDX166" s="3"/>
      <c r="HDY166" s="3"/>
      <c r="HDZ166" s="3"/>
      <c r="HEA166" s="3"/>
      <c r="HEB166" s="3"/>
      <c r="HEC166" s="3"/>
      <c r="HED166" s="3"/>
      <c r="HEE166" s="3"/>
      <c r="HEF166" s="3"/>
      <c r="HEG166" s="3"/>
      <c r="HEH166" s="3"/>
      <c r="HEI166" s="3"/>
      <c r="HEJ166" s="3"/>
      <c r="HEK166" s="3"/>
      <c r="HEL166" s="3"/>
      <c r="HEM166" s="3"/>
      <c r="HEN166" s="3"/>
      <c r="HEO166" s="3"/>
      <c r="HEP166" s="3"/>
      <c r="HEQ166" s="3"/>
      <c r="HER166" s="3"/>
      <c r="HES166" s="3"/>
      <c r="HET166" s="3"/>
      <c r="HEU166" s="3"/>
      <c r="HEV166" s="3"/>
      <c r="HEW166" s="3"/>
      <c r="HEX166" s="3"/>
      <c r="HEY166" s="3"/>
      <c r="HEZ166" s="3"/>
      <c r="HFA166" s="3"/>
      <c r="HFB166" s="3"/>
      <c r="HFC166" s="3"/>
      <c r="HFD166" s="3"/>
      <c r="HFE166" s="3"/>
      <c r="HFF166" s="3"/>
      <c r="HFG166" s="3"/>
      <c r="HFH166" s="3"/>
      <c r="HFI166" s="3"/>
      <c r="HFJ166" s="3"/>
      <c r="HFK166" s="3"/>
      <c r="HFL166" s="3"/>
      <c r="HFM166" s="3"/>
      <c r="HFN166" s="3"/>
      <c r="HFO166" s="3"/>
      <c r="HFP166" s="3"/>
      <c r="HFQ166" s="3"/>
      <c r="HFR166" s="3"/>
      <c r="HFS166" s="3"/>
      <c r="HFT166" s="3"/>
      <c r="HFU166" s="3"/>
      <c r="HFV166" s="3"/>
      <c r="HFW166" s="3"/>
      <c r="HFX166" s="3"/>
      <c r="HFY166" s="3"/>
      <c r="HFZ166" s="3"/>
      <c r="HGA166" s="3"/>
      <c r="HGB166" s="3"/>
      <c r="HGC166" s="3"/>
      <c r="HGD166" s="3"/>
      <c r="HGE166" s="3"/>
      <c r="HGF166" s="3"/>
      <c r="HGG166" s="3"/>
      <c r="HGH166" s="3"/>
      <c r="HGI166" s="3"/>
      <c r="HGJ166" s="3"/>
      <c r="HGK166" s="3"/>
      <c r="HGL166" s="3"/>
      <c r="HGM166" s="3"/>
      <c r="HGN166" s="3"/>
      <c r="HGO166" s="3"/>
      <c r="HGP166" s="3"/>
      <c r="HGQ166" s="3"/>
      <c r="HGR166" s="3"/>
      <c r="HGS166" s="3"/>
      <c r="HGT166" s="3"/>
      <c r="HGU166" s="3"/>
      <c r="HGV166" s="3"/>
      <c r="HGW166" s="3"/>
      <c r="HGX166" s="3"/>
      <c r="HGY166" s="3"/>
      <c r="HGZ166" s="3"/>
      <c r="HHA166" s="3"/>
      <c r="HHB166" s="3"/>
      <c r="HHC166" s="3"/>
      <c r="HHD166" s="3"/>
      <c r="HHE166" s="3"/>
      <c r="HHF166" s="3"/>
      <c r="HHG166" s="3"/>
      <c r="HHH166" s="3"/>
      <c r="HHI166" s="3"/>
      <c r="HHJ166" s="3"/>
      <c r="HHK166" s="3"/>
      <c r="HHL166" s="3"/>
      <c r="HHM166" s="3"/>
      <c r="HHN166" s="3"/>
      <c r="HHO166" s="3"/>
      <c r="HHP166" s="3"/>
      <c r="HHQ166" s="3"/>
      <c r="HHR166" s="3"/>
      <c r="HHS166" s="3"/>
      <c r="HHT166" s="3"/>
      <c r="HHU166" s="3"/>
      <c r="HHV166" s="3"/>
      <c r="HHW166" s="3"/>
      <c r="HHX166" s="3"/>
      <c r="HHY166" s="3"/>
      <c r="HHZ166" s="3"/>
      <c r="HIA166" s="3"/>
      <c r="HIB166" s="3"/>
      <c r="HIC166" s="3"/>
      <c r="HID166" s="3"/>
      <c r="HIE166" s="3"/>
      <c r="HIF166" s="3"/>
      <c r="HIG166" s="3"/>
      <c r="HIH166" s="3"/>
      <c r="HII166" s="3"/>
      <c r="HIJ166" s="3"/>
      <c r="HIK166" s="3"/>
      <c r="HIL166" s="3"/>
      <c r="HIM166" s="3"/>
      <c r="HIN166" s="3"/>
      <c r="HIO166" s="3"/>
      <c r="HIP166" s="3"/>
      <c r="HIQ166" s="3"/>
      <c r="HIR166" s="3"/>
      <c r="HIS166" s="3"/>
      <c r="HIT166" s="3"/>
      <c r="HIU166" s="3"/>
      <c r="HIV166" s="3"/>
      <c r="HIW166" s="3"/>
      <c r="HIX166" s="3"/>
      <c r="HIY166" s="3"/>
      <c r="HIZ166" s="3"/>
      <c r="HJA166" s="3"/>
      <c r="HJB166" s="3"/>
      <c r="HJC166" s="3"/>
      <c r="HJD166" s="3"/>
      <c r="HJE166" s="3"/>
      <c r="HJF166" s="3"/>
      <c r="HJG166" s="3"/>
      <c r="HJH166" s="3"/>
      <c r="HJI166" s="3"/>
      <c r="HJJ166" s="3"/>
      <c r="HJK166" s="3"/>
      <c r="HJL166" s="3"/>
      <c r="HJM166" s="3"/>
      <c r="HJN166" s="3"/>
      <c r="HJO166" s="3"/>
      <c r="HJP166" s="3"/>
      <c r="HJQ166" s="3"/>
      <c r="HJR166" s="3"/>
      <c r="HJS166" s="3"/>
      <c r="HJT166" s="3"/>
      <c r="HJU166" s="3"/>
      <c r="HJV166" s="3"/>
      <c r="HJW166" s="3"/>
      <c r="HJX166" s="3"/>
      <c r="HJY166" s="3"/>
      <c r="HJZ166" s="3"/>
      <c r="HKA166" s="3"/>
      <c r="HKB166" s="3"/>
      <c r="HKC166" s="3"/>
      <c r="HKD166" s="3"/>
      <c r="HKE166" s="3"/>
      <c r="HKF166" s="3"/>
      <c r="HKG166" s="3"/>
      <c r="HKH166" s="3"/>
      <c r="HKI166" s="3"/>
      <c r="HKJ166" s="3"/>
      <c r="HKK166" s="3"/>
      <c r="HKL166" s="3"/>
      <c r="HKM166" s="3"/>
      <c r="HKN166" s="3"/>
      <c r="HKO166" s="3"/>
      <c r="HKP166" s="3"/>
      <c r="HKQ166" s="3"/>
      <c r="HKR166" s="3"/>
      <c r="HKS166" s="3"/>
      <c r="HKT166" s="3"/>
      <c r="HKU166" s="3"/>
      <c r="HKV166" s="3"/>
      <c r="HKW166" s="3"/>
      <c r="HKX166" s="3"/>
      <c r="HKY166" s="3"/>
      <c r="HKZ166" s="3"/>
      <c r="HLA166" s="3"/>
      <c r="HLB166" s="3"/>
      <c r="HLC166" s="3"/>
      <c r="HLD166" s="3"/>
      <c r="HLE166" s="3"/>
      <c r="HLF166" s="3"/>
      <c r="HLG166" s="3"/>
      <c r="HLH166" s="3"/>
      <c r="HLI166" s="3"/>
      <c r="HLJ166" s="3"/>
      <c r="HLK166" s="3"/>
      <c r="HLL166" s="3"/>
      <c r="HLM166" s="3"/>
      <c r="HLN166" s="3"/>
      <c r="HLO166" s="3"/>
      <c r="HLP166" s="3"/>
      <c r="HLQ166" s="3"/>
      <c r="HLR166" s="3"/>
      <c r="HLS166" s="3"/>
      <c r="HLT166" s="3"/>
      <c r="HLU166" s="3"/>
      <c r="HLV166" s="3"/>
      <c r="HLW166" s="3"/>
      <c r="HLX166" s="3"/>
      <c r="HLY166" s="3"/>
      <c r="HLZ166" s="3"/>
      <c r="HMA166" s="3"/>
      <c r="HMB166" s="3"/>
      <c r="HMC166" s="3"/>
      <c r="HMD166" s="3"/>
      <c r="HME166" s="3"/>
      <c r="HMF166" s="3"/>
      <c r="HMG166" s="3"/>
      <c r="HMH166" s="3"/>
      <c r="HMI166" s="3"/>
      <c r="HMJ166" s="3"/>
      <c r="HMK166" s="3"/>
      <c r="HML166" s="3"/>
      <c r="HMM166" s="3"/>
      <c r="HMN166" s="3"/>
      <c r="HMO166" s="3"/>
      <c r="HMP166" s="3"/>
      <c r="HMQ166" s="3"/>
      <c r="HMR166" s="3"/>
      <c r="HMS166" s="3"/>
      <c r="HMT166" s="3"/>
      <c r="HMU166" s="3"/>
      <c r="HMV166" s="3"/>
      <c r="HMW166" s="3"/>
      <c r="HMX166" s="3"/>
      <c r="HMY166" s="3"/>
      <c r="HMZ166" s="3"/>
      <c r="HNA166" s="3"/>
      <c r="HNB166" s="3"/>
      <c r="HNC166" s="3"/>
      <c r="HND166" s="3"/>
      <c r="HNE166" s="3"/>
      <c r="HNF166" s="3"/>
      <c r="HNG166" s="3"/>
      <c r="HNH166" s="3"/>
      <c r="HNI166" s="3"/>
      <c r="HNJ166" s="3"/>
      <c r="HNK166" s="3"/>
      <c r="HNL166" s="3"/>
      <c r="HNM166" s="3"/>
      <c r="HNN166" s="3"/>
      <c r="HNO166" s="3"/>
      <c r="HNP166" s="3"/>
      <c r="HNQ166" s="3"/>
      <c r="HNR166" s="3"/>
      <c r="HNS166" s="3"/>
      <c r="HNT166" s="3"/>
      <c r="HNU166" s="3"/>
      <c r="HNV166" s="3"/>
      <c r="HNW166" s="3"/>
      <c r="HNX166" s="3"/>
      <c r="HNY166" s="3"/>
      <c r="HNZ166" s="3"/>
      <c r="HOA166" s="3"/>
      <c r="HOB166" s="3"/>
      <c r="HOC166" s="3"/>
      <c r="HOD166" s="3"/>
      <c r="HOE166" s="3"/>
      <c r="HOF166" s="3"/>
      <c r="HOG166" s="3"/>
      <c r="HOH166" s="3"/>
      <c r="HOI166" s="3"/>
      <c r="HOJ166" s="3"/>
      <c r="HOK166" s="3"/>
      <c r="HOL166" s="3"/>
      <c r="HOM166" s="3"/>
      <c r="HON166" s="3"/>
      <c r="HOO166" s="3"/>
      <c r="HOP166" s="3"/>
      <c r="HOQ166" s="3"/>
      <c r="HOR166" s="3"/>
      <c r="HOS166" s="3"/>
      <c r="HOT166" s="3"/>
      <c r="HOU166" s="3"/>
      <c r="HOV166" s="3"/>
      <c r="HOW166" s="3"/>
      <c r="HOX166" s="3"/>
      <c r="HOY166" s="3"/>
      <c r="HOZ166" s="3"/>
      <c r="HPA166" s="3"/>
      <c r="HPB166" s="3"/>
      <c r="HPC166" s="3"/>
      <c r="HPD166" s="3"/>
      <c r="HPE166" s="3"/>
      <c r="HPF166" s="3"/>
      <c r="HPG166" s="3"/>
      <c r="HPH166" s="3"/>
      <c r="HPI166" s="3"/>
      <c r="HPJ166" s="3"/>
      <c r="HPK166" s="3"/>
      <c r="HPL166" s="3"/>
      <c r="HPM166" s="3"/>
      <c r="HPN166" s="3"/>
      <c r="HPO166" s="3"/>
      <c r="HPP166" s="3"/>
      <c r="HPQ166" s="3"/>
      <c r="HPR166" s="3"/>
      <c r="HPS166" s="3"/>
      <c r="HPT166" s="3"/>
      <c r="HPU166" s="3"/>
      <c r="HPV166" s="3"/>
      <c r="HPW166" s="3"/>
      <c r="HPX166" s="3"/>
      <c r="HPY166" s="3"/>
      <c r="HPZ166" s="3"/>
      <c r="HQA166" s="3"/>
      <c r="HQB166" s="3"/>
      <c r="HQC166" s="3"/>
      <c r="HQD166" s="3"/>
      <c r="HQE166" s="3"/>
      <c r="HQF166" s="3"/>
      <c r="HQG166" s="3"/>
      <c r="HQH166" s="3"/>
      <c r="HQI166" s="3"/>
      <c r="HQJ166" s="3"/>
      <c r="HQK166" s="3"/>
      <c r="HQL166" s="3"/>
      <c r="HQM166" s="3"/>
      <c r="HQN166" s="3"/>
      <c r="HQO166" s="3"/>
      <c r="HQP166" s="3"/>
      <c r="HQQ166" s="3"/>
      <c r="HQR166" s="3"/>
      <c r="HQS166" s="3"/>
      <c r="HQT166" s="3"/>
      <c r="HQU166" s="3"/>
      <c r="HQV166" s="3"/>
      <c r="HQW166" s="3"/>
      <c r="HQX166" s="3"/>
      <c r="HQY166" s="3"/>
      <c r="HQZ166" s="3"/>
      <c r="HRA166" s="3"/>
      <c r="HRB166" s="3"/>
      <c r="HRC166" s="3"/>
      <c r="HRD166" s="3"/>
      <c r="HRE166" s="3"/>
      <c r="HRF166" s="3"/>
      <c r="HRG166" s="3"/>
      <c r="HRH166" s="3"/>
      <c r="HRI166" s="3"/>
      <c r="HRJ166" s="3"/>
      <c r="HRK166" s="3"/>
      <c r="HRL166" s="3"/>
      <c r="HRM166" s="3"/>
      <c r="HRN166" s="3"/>
      <c r="HRO166" s="3"/>
      <c r="HRP166" s="3"/>
      <c r="HRQ166" s="3"/>
      <c r="HRR166" s="3"/>
      <c r="HRS166" s="3"/>
      <c r="HRT166" s="3"/>
      <c r="HRU166" s="3"/>
      <c r="HRV166" s="3"/>
      <c r="HRW166" s="3"/>
      <c r="HRX166" s="3"/>
      <c r="HRY166" s="3"/>
      <c r="HRZ166" s="3"/>
      <c r="HSA166" s="3"/>
      <c r="HSB166" s="3"/>
      <c r="HSC166" s="3"/>
      <c r="HSD166" s="3"/>
      <c r="HSE166" s="3"/>
      <c r="HSF166" s="3"/>
      <c r="HSG166" s="3"/>
      <c r="HSH166" s="3"/>
      <c r="HSI166" s="3"/>
      <c r="HSJ166" s="3"/>
      <c r="HSK166" s="3"/>
      <c r="HSL166" s="3"/>
      <c r="HSM166" s="3"/>
      <c r="HSN166" s="3"/>
      <c r="HSO166" s="3"/>
      <c r="HSP166" s="3"/>
      <c r="HSQ166" s="3"/>
      <c r="HSR166" s="3"/>
      <c r="HSS166" s="3"/>
      <c r="HST166" s="3"/>
      <c r="HSU166" s="3"/>
      <c r="HSV166" s="3"/>
      <c r="HSW166" s="3"/>
      <c r="HSX166" s="3"/>
      <c r="HSY166" s="3"/>
      <c r="HSZ166" s="3"/>
      <c r="HTA166" s="3"/>
      <c r="HTB166" s="3"/>
      <c r="HTC166" s="3"/>
      <c r="HTD166" s="3"/>
      <c r="HTE166" s="3"/>
      <c r="HTF166" s="3"/>
      <c r="HTG166" s="3"/>
      <c r="HTH166" s="3"/>
      <c r="HTI166" s="3"/>
      <c r="HTJ166" s="3"/>
      <c r="HTK166" s="3"/>
      <c r="HTL166" s="3"/>
      <c r="HTM166" s="3"/>
      <c r="HTN166" s="3"/>
      <c r="HTO166" s="3"/>
      <c r="HTP166" s="3"/>
      <c r="HTQ166" s="3"/>
      <c r="HTR166" s="3"/>
      <c r="HTS166" s="3"/>
      <c r="HTT166" s="3"/>
      <c r="HTU166" s="3"/>
      <c r="HTV166" s="3"/>
      <c r="HTW166" s="3"/>
      <c r="HTX166" s="3"/>
      <c r="HTY166" s="3"/>
      <c r="HTZ166" s="3"/>
      <c r="HUA166" s="3"/>
      <c r="HUB166" s="3"/>
      <c r="HUC166" s="3"/>
      <c r="HUD166" s="3"/>
      <c r="HUE166" s="3"/>
      <c r="HUF166" s="3"/>
      <c r="HUG166" s="3"/>
      <c r="HUH166" s="3"/>
      <c r="HUI166" s="3"/>
      <c r="HUJ166" s="3"/>
      <c r="HUK166" s="3"/>
      <c r="HUL166" s="3"/>
      <c r="HUM166" s="3"/>
      <c r="HUN166" s="3"/>
      <c r="HUO166" s="3"/>
      <c r="HUP166" s="3"/>
      <c r="HUQ166" s="3"/>
      <c r="HUR166" s="3"/>
      <c r="HUS166" s="3"/>
      <c r="HUT166" s="3"/>
      <c r="HUU166" s="3"/>
      <c r="HUV166" s="3"/>
      <c r="HUW166" s="3"/>
      <c r="HUX166" s="3"/>
      <c r="HUY166" s="3"/>
      <c r="HUZ166" s="3"/>
      <c r="HVA166" s="3"/>
      <c r="HVB166" s="3"/>
      <c r="HVC166" s="3"/>
      <c r="HVD166" s="3"/>
      <c r="HVE166" s="3"/>
      <c r="HVF166" s="3"/>
      <c r="HVG166" s="3"/>
      <c r="HVH166" s="3"/>
      <c r="HVI166" s="3"/>
      <c r="HVJ166" s="3"/>
      <c r="HVK166" s="3"/>
      <c r="HVL166" s="3"/>
      <c r="HVM166" s="3"/>
      <c r="HVN166" s="3"/>
      <c r="HVO166" s="3"/>
      <c r="HVP166" s="3"/>
      <c r="HVQ166" s="3"/>
      <c r="HVR166" s="3"/>
      <c r="HVS166" s="3"/>
      <c r="HVT166" s="3"/>
      <c r="HVU166" s="3"/>
      <c r="HVV166" s="3"/>
      <c r="HVW166" s="3"/>
      <c r="HVX166" s="3"/>
      <c r="HVY166" s="3"/>
      <c r="HVZ166" s="3"/>
      <c r="HWA166" s="3"/>
      <c r="HWB166" s="3"/>
      <c r="HWC166" s="3"/>
      <c r="HWD166" s="3"/>
      <c r="HWE166" s="3"/>
      <c r="HWF166" s="3"/>
      <c r="HWG166" s="3"/>
      <c r="HWH166" s="3"/>
      <c r="HWI166" s="3"/>
      <c r="HWJ166" s="3"/>
      <c r="HWK166" s="3"/>
      <c r="HWL166" s="3"/>
      <c r="HWM166" s="3"/>
      <c r="HWN166" s="3"/>
      <c r="HWO166" s="3"/>
      <c r="HWP166" s="3"/>
      <c r="HWQ166" s="3"/>
      <c r="HWR166" s="3"/>
      <c r="HWS166" s="3"/>
      <c r="HWT166" s="3"/>
      <c r="HWU166" s="3"/>
      <c r="HWV166" s="3"/>
      <c r="HWW166" s="3"/>
      <c r="HWX166" s="3"/>
      <c r="HWY166" s="3"/>
      <c r="HWZ166" s="3"/>
      <c r="HXA166" s="3"/>
      <c r="HXB166" s="3"/>
      <c r="HXC166" s="3"/>
      <c r="HXD166" s="3"/>
      <c r="HXE166" s="3"/>
      <c r="HXF166" s="3"/>
      <c r="HXG166" s="3"/>
      <c r="HXH166" s="3"/>
      <c r="HXI166" s="3"/>
      <c r="HXJ166" s="3"/>
      <c r="HXK166" s="3"/>
      <c r="HXL166" s="3"/>
      <c r="HXM166" s="3"/>
      <c r="HXN166" s="3"/>
      <c r="HXO166" s="3"/>
      <c r="HXP166" s="3"/>
      <c r="HXQ166" s="3"/>
      <c r="HXR166" s="3"/>
      <c r="HXS166" s="3"/>
      <c r="HXT166" s="3"/>
      <c r="HXU166" s="3"/>
      <c r="HXV166" s="3"/>
      <c r="HXW166" s="3"/>
      <c r="HXX166" s="3"/>
      <c r="HXY166" s="3"/>
      <c r="HXZ166" s="3"/>
      <c r="HYA166" s="3"/>
      <c r="HYB166" s="3"/>
      <c r="HYC166" s="3"/>
      <c r="HYD166" s="3"/>
      <c r="HYE166" s="3"/>
      <c r="HYF166" s="3"/>
      <c r="HYG166" s="3"/>
      <c r="HYH166" s="3"/>
      <c r="HYI166" s="3"/>
      <c r="HYJ166" s="3"/>
      <c r="HYK166" s="3"/>
      <c r="HYL166" s="3"/>
      <c r="HYM166" s="3"/>
      <c r="HYN166" s="3"/>
      <c r="HYO166" s="3"/>
      <c r="HYP166" s="3"/>
      <c r="HYQ166" s="3"/>
      <c r="HYR166" s="3"/>
      <c r="HYS166" s="3"/>
      <c r="HYT166" s="3"/>
      <c r="HYU166" s="3"/>
      <c r="HYV166" s="3"/>
      <c r="HYW166" s="3"/>
      <c r="HYX166" s="3"/>
      <c r="HYY166" s="3"/>
      <c r="HYZ166" s="3"/>
      <c r="HZA166" s="3"/>
      <c r="HZB166" s="3"/>
      <c r="HZC166" s="3"/>
      <c r="HZD166" s="3"/>
      <c r="HZE166" s="3"/>
      <c r="HZF166" s="3"/>
      <c r="HZG166" s="3"/>
      <c r="HZH166" s="3"/>
      <c r="HZI166" s="3"/>
      <c r="HZJ166" s="3"/>
      <c r="HZK166" s="3"/>
      <c r="HZL166" s="3"/>
      <c r="HZM166" s="3"/>
      <c r="HZN166" s="3"/>
      <c r="HZO166" s="3"/>
      <c r="HZP166" s="3"/>
      <c r="HZQ166" s="3"/>
      <c r="HZR166" s="3"/>
      <c r="HZS166" s="3"/>
      <c r="HZT166" s="3"/>
      <c r="HZU166" s="3"/>
      <c r="HZV166" s="3"/>
      <c r="HZW166" s="3"/>
      <c r="HZX166" s="3"/>
      <c r="HZY166" s="3"/>
      <c r="HZZ166" s="3"/>
      <c r="IAA166" s="3"/>
      <c r="IAB166" s="3"/>
      <c r="IAC166" s="3"/>
      <c r="IAD166" s="3"/>
      <c r="IAE166" s="3"/>
      <c r="IAF166" s="3"/>
      <c r="IAG166" s="3"/>
      <c r="IAH166" s="3"/>
      <c r="IAI166" s="3"/>
      <c r="IAJ166" s="3"/>
      <c r="IAK166" s="3"/>
      <c r="IAL166" s="3"/>
      <c r="IAM166" s="3"/>
      <c r="IAN166" s="3"/>
      <c r="IAO166" s="3"/>
      <c r="IAP166" s="3"/>
      <c r="IAQ166" s="3"/>
      <c r="IAR166" s="3"/>
      <c r="IAS166" s="3"/>
      <c r="IAT166" s="3"/>
      <c r="IAU166" s="3"/>
      <c r="IAV166" s="3"/>
      <c r="IAW166" s="3"/>
      <c r="IAX166" s="3"/>
      <c r="IAY166" s="3"/>
      <c r="IAZ166" s="3"/>
      <c r="IBA166" s="3"/>
      <c r="IBB166" s="3"/>
      <c r="IBC166" s="3"/>
      <c r="IBD166" s="3"/>
      <c r="IBE166" s="3"/>
      <c r="IBF166" s="3"/>
      <c r="IBG166" s="3"/>
      <c r="IBH166" s="3"/>
      <c r="IBI166" s="3"/>
      <c r="IBJ166" s="3"/>
      <c r="IBK166" s="3"/>
      <c r="IBL166" s="3"/>
      <c r="IBM166" s="3"/>
      <c r="IBN166" s="3"/>
      <c r="IBO166" s="3"/>
      <c r="IBP166" s="3"/>
      <c r="IBQ166" s="3"/>
      <c r="IBR166" s="3"/>
      <c r="IBS166" s="3"/>
      <c r="IBT166" s="3"/>
      <c r="IBU166" s="3"/>
      <c r="IBV166" s="3"/>
      <c r="IBW166" s="3"/>
      <c r="IBX166" s="3"/>
      <c r="IBY166" s="3"/>
      <c r="IBZ166" s="3"/>
      <c r="ICA166" s="3"/>
      <c r="ICB166" s="3"/>
      <c r="ICC166" s="3"/>
      <c r="ICD166" s="3"/>
      <c r="ICE166" s="3"/>
      <c r="ICF166" s="3"/>
      <c r="ICG166" s="3"/>
      <c r="ICH166" s="3"/>
      <c r="ICI166" s="3"/>
      <c r="ICJ166" s="3"/>
      <c r="ICK166" s="3"/>
      <c r="ICL166" s="3"/>
      <c r="ICM166" s="3"/>
      <c r="ICN166" s="3"/>
      <c r="ICO166" s="3"/>
      <c r="ICP166" s="3"/>
      <c r="ICQ166" s="3"/>
      <c r="ICR166" s="3"/>
      <c r="ICS166" s="3"/>
      <c r="ICT166" s="3"/>
      <c r="ICU166" s="3"/>
      <c r="ICV166" s="3"/>
      <c r="ICW166" s="3"/>
      <c r="ICX166" s="3"/>
      <c r="ICY166" s="3"/>
      <c r="ICZ166" s="3"/>
      <c r="IDA166" s="3"/>
      <c r="IDB166" s="3"/>
      <c r="IDC166" s="3"/>
      <c r="IDD166" s="3"/>
      <c r="IDE166" s="3"/>
      <c r="IDF166" s="3"/>
      <c r="IDG166" s="3"/>
      <c r="IDH166" s="3"/>
      <c r="IDI166" s="3"/>
      <c r="IDJ166" s="3"/>
      <c r="IDK166" s="3"/>
      <c r="IDL166" s="3"/>
      <c r="IDM166" s="3"/>
      <c r="IDN166" s="3"/>
      <c r="IDO166" s="3"/>
      <c r="IDP166" s="3"/>
      <c r="IDQ166" s="3"/>
      <c r="IDR166" s="3"/>
      <c r="IDS166" s="3"/>
      <c r="IDT166" s="3"/>
      <c r="IDU166" s="3"/>
      <c r="IDV166" s="3"/>
      <c r="IDW166" s="3"/>
      <c r="IDX166" s="3"/>
      <c r="IDY166" s="3"/>
      <c r="IDZ166" s="3"/>
      <c r="IEA166" s="3"/>
      <c r="IEB166" s="3"/>
      <c r="IEC166" s="3"/>
      <c r="IED166" s="3"/>
      <c r="IEE166" s="3"/>
      <c r="IEF166" s="3"/>
      <c r="IEG166" s="3"/>
      <c r="IEH166" s="3"/>
      <c r="IEI166" s="3"/>
      <c r="IEJ166" s="3"/>
      <c r="IEK166" s="3"/>
      <c r="IEL166" s="3"/>
      <c r="IEM166" s="3"/>
      <c r="IEN166" s="3"/>
      <c r="IEO166" s="3"/>
      <c r="IEP166" s="3"/>
      <c r="IEQ166" s="3"/>
      <c r="IER166" s="3"/>
      <c r="IES166" s="3"/>
      <c r="IET166" s="3"/>
      <c r="IEU166" s="3"/>
      <c r="IEV166" s="3"/>
      <c r="IEW166" s="3"/>
      <c r="IEX166" s="3"/>
      <c r="IEY166" s="3"/>
      <c r="IEZ166" s="3"/>
      <c r="IFA166" s="3"/>
      <c r="IFB166" s="3"/>
      <c r="IFC166" s="3"/>
      <c r="IFD166" s="3"/>
      <c r="IFE166" s="3"/>
      <c r="IFF166" s="3"/>
      <c r="IFG166" s="3"/>
      <c r="IFH166" s="3"/>
      <c r="IFI166" s="3"/>
      <c r="IFJ166" s="3"/>
      <c r="IFK166" s="3"/>
      <c r="IFL166" s="3"/>
      <c r="IFM166" s="3"/>
      <c r="IFN166" s="3"/>
      <c r="IFO166" s="3"/>
      <c r="IFP166" s="3"/>
      <c r="IFQ166" s="3"/>
      <c r="IFR166" s="3"/>
      <c r="IFS166" s="3"/>
      <c r="IFT166" s="3"/>
      <c r="IFU166" s="3"/>
      <c r="IFV166" s="3"/>
      <c r="IFW166" s="3"/>
      <c r="IFX166" s="3"/>
      <c r="IFY166" s="3"/>
      <c r="IFZ166" s="3"/>
      <c r="IGA166" s="3"/>
      <c r="IGB166" s="3"/>
      <c r="IGC166" s="3"/>
      <c r="IGD166" s="3"/>
      <c r="IGE166" s="3"/>
      <c r="IGF166" s="3"/>
      <c r="IGG166" s="3"/>
      <c r="IGH166" s="3"/>
      <c r="IGI166" s="3"/>
      <c r="IGJ166" s="3"/>
      <c r="IGK166" s="3"/>
      <c r="IGL166" s="3"/>
      <c r="IGM166" s="3"/>
      <c r="IGN166" s="3"/>
      <c r="IGO166" s="3"/>
      <c r="IGP166" s="3"/>
      <c r="IGQ166" s="3"/>
      <c r="IGR166" s="3"/>
      <c r="IGS166" s="3"/>
      <c r="IGT166" s="3"/>
      <c r="IGU166" s="3"/>
      <c r="IGV166" s="3"/>
      <c r="IGW166" s="3"/>
      <c r="IGX166" s="3"/>
      <c r="IGY166" s="3"/>
      <c r="IGZ166" s="3"/>
      <c r="IHA166" s="3"/>
      <c r="IHB166" s="3"/>
      <c r="IHC166" s="3"/>
      <c r="IHD166" s="3"/>
      <c r="IHE166" s="3"/>
      <c r="IHF166" s="3"/>
      <c r="IHG166" s="3"/>
      <c r="IHH166" s="3"/>
      <c r="IHI166" s="3"/>
      <c r="IHJ166" s="3"/>
      <c r="IHK166" s="3"/>
      <c r="IHL166" s="3"/>
      <c r="IHM166" s="3"/>
      <c r="IHN166" s="3"/>
      <c r="IHO166" s="3"/>
      <c r="IHP166" s="3"/>
      <c r="IHQ166" s="3"/>
      <c r="IHR166" s="3"/>
      <c r="IHS166" s="3"/>
      <c r="IHT166" s="3"/>
      <c r="IHU166" s="3"/>
      <c r="IHV166" s="3"/>
      <c r="IHW166" s="3"/>
      <c r="IHX166" s="3"/>
      <c r="IHY166" s="3"/>
      <c r="IHZ166" s="3"/>
      <c r="IIA166" s="3"/>
      <c r="IIB166" s="3"/>
      <c r="IIC166" s="3"/>
      <c r="IID166" s="3"/>
      <c r="IIE166" s="3"/>
      <c r="IIF166" s="3"/>
      <c r="IIG166" s="3"/>
      <c r="IIH166" s="3"/>
      <c r="III166" s="3"/>
      <c r="IIJ166" s="3"/>
      <c r="IIK166" s="3"/>
      <c r="IIL166" s="3"/>
      <c r="IIM166" s="3"/>
      <c r="IIN166" s="3"/>
      <c r="IIO166" s="3"/>
      <c r="IIP166" s="3"/>
      <c r="IIQ166" s="3"/>
      <c r="IIR166" s="3"/>
      <c r="IIS166" s="3"/>
      <c r="IIT166" s="3"/>
      <c r="IIU166" s="3"/>
      <c r="IIV166" s="3"/>
      <c r="IIW166" s="3"/>
      <c r="IIX166" s="3"/>
      <c r="IIY166" s="3"/>
      <c r="IIZ166" s="3"/>
      <c r="IJA166" s="3"/>
      <c r="IJB166" s="3"/>
      <c r="IJC166" s="3"/>
      <c r="IJD166" s="3"/>
      <c r="IJE166" s="3"/>
      <c r="IJF166" s="3"/>
      <c r="IJG166" s="3"/>
      <c r="IJH166" s="3"/>
      <c r="IJI166" s="3"/>
      <c r="IJJ166" s="3"/>
      <c r="IJK166" s="3"/>
      <c r="IJL166" s="3"/>
      <c r="IJM166" s="3"/>
      <c r="IJN166" s="3"/>
      <c r="IJO166" s="3"/>
      <c r="IJP166" s="3"/>
      <c r="IJQ166" s="3"/>
      <c r="IJR166" s="3"/>
      <c r="IJS166" s="3"/>
      <c r="IJT166" s="3"/>
      <c r="IJU166" s="3"/>
      <c r="IJV166" s="3"/>
      <c r="IJW166" s="3"/>
      <c r="IJX166" s="3"/>
      <c r="IJY166" s="3"/>
      <c r="IJZ166" s="3"/>
      <c r="IKA166" s="3"/>
      <c r="IKB166" s="3"/>
      <c r="IKC166" s="3"/>
      <c r="IKD166" s="3"/>
      <c r="IKE166" s="3"/>
      <c r="IKF166" s="3"/>
      <c r="IKG166" s="3"/>
      <c r="IKH166" s="3"/>
      <c r="IKI166" s="3"/>
      <c r="IKJ166" s="3"/>
      <c r="IKK166" s="3"/>
      <c r="IKL166" s="3"/>
      <c r="IKM166" s="3"/>
      <c r="IKN166" s="3"/>
      <c r="IKO166" s="3"/>
      <c r="IKP166" s="3"/>
      <c r="IKQ166" s="3"/>
      <c r="IKR166" s="3"/>
      <c r="IKS166" s="3"/>
      <c r="IKT166" s="3"/>
      <c r="IKU166" s="3"/>
      <c r="IKV166" s="3"/>
      <c r="IKW166" s="3"/>
      <c r="IKX166" s="3"/>
      <c r="IKY166" s="3"/>
      <c r="IKZ166" s="3"/>
      <c r="ILA166" s="3"/>
      <c r="ILB166" s="3"/>
      <c r="ILC166" s="3"/>
      <c r="ILD166" s="3"/>
      <c r="ILE166" s="3"/>
      <c r="ILF166" s="3"/>
      <c r="ILG166" s="3"/>
      <c r="ILH166" s="3"/>
      <c r="ILI166" s="3"/>
      <c r="ILJ166" s="3"/>
      <c r="ILK166" s="3"/>
      <c r="ILL166" s="3"/>
      <c r="ILM166" s="3"/>
      <c r="ILN166" s="3"/>
      <c r="ILO166" s="3"/>
      <c r="ILP166" s="3"/>
      <c r="ILQ166" s="3"/>
      <c r="ILR166" s="3"/>
      <c r="ILS166" s="3"/>
      <c r="ILT166" s="3"/>
      <c r="ILU166" s="3"/>
      <c r="ILV166" s="3"/>
      <c r="ILW166" s="3"/>
      <c r="ILX166" s="3"/>
      <c r="ILY166" s="3"/>
      <c r="ILZ166" s="3"/>
      <c r="IMA166" s="3"/>
      <c r="IMB166" s="3"/>
      <c r="IMC166" s="3"/>
      <c r="IMD166" s="3"/>
      <c r="IME166" s="3"/>
      <c r="IMF166" s="3"/>
      <c r="IMG166" s="3"/>
      <c r="IMH166" s="3"/>
      <c r="IMI166" s="3"/>
      <c r="IMJ166" s="3"/>
      <c r="IMK166" s="3"/>
      <c r="IML166" s="3"/>
      <c r="IMM166" s="3"/>
      <c r="IMN166" s="3"/>
      <c r="IMO166" s="3"/>
      <c r="IMP166" s="3"/>
      <c r="IMQ166" s="3"/>
      <c r="IMR166" s="3"/>
      <c r="IMS166" s="3"/>
      <c r="IMT166" s="3"/>
      <c r="IMU166" s="3"/>
      <c r="IMV166" s="3"/>
      <c r="IMW166" s="3"/>
      <c r="IMX166" s="3"/>
      <c r="IMY166" s="3"/>
      <c r="IMZ166" s="3"/>
      <c r="INA166" s="3"/>
      <c r="INB166" s="3"/>
      <c r="INC166" s="3"/>
      <c r="IND166" s="3"/>
      <c r="INE166" s="3"/>
      <c r="INF166" s="3"/>
      <c r="ING166" s="3"/>
      <c r="INH166" s="3"/>
      <c r="INI166" s="3"/>
      <c r="INJ166" s="3"/>
      <c r="INK166" s="3"/>
      <c r="INL166" s="3"/>
      <c r="INM166" s="3"/>
      <c r="INN166" s="3"/>
      <c r="INO166" s="3"/>
      <c r="INP166" s="3"/>
      <c r="INQ166" s="3"/>
      <c r="INR166" s="3"/>
      <c r="INS166" s="3"/>
      <c r="INT166" s="3"/>
      <c r="INU166" s="3"/>
      <c r="INV166" s="3"/>
      <c r="INW166" s="3"/>
      <c r="INX166" s="3"/>
      <c r="INY166" s="3"/>
      <c r="INZ166" s="3"/>
      <c r="IOA166" s="3"/>
      <c r="IOB166" s="3"/>
      <c r="IOC166" s="3"/>
      <c r="IOD166" s="3"/>
      <c r="IOE166" s="3"/>
      <c r="IOF166" s="3"/>
      <c r="IOG166" s="3"/>
      <c r="IOH166" s="3"/>
      <c r="IOI166" s="3"/>
      <c r="IOJ166" s="3"/>
      <c r="IOK166" s="3"/>
      <c r="IOL166" s="3"/>
      <c r="IOM166" s="3"/>
      <c r="ION166" s="3"/>
      <c r="IOO166" s="3"/>
      <c r="IOP166" s="3"/>
      <c r="IOQ166" s="3"/>
      <c r="IOR166" s="3"/>
      <c r="IOS166" s="3"/>
      <c r="IOT166" s="3"/>
      <c r="IOU166" s="3"/>
      <c r="IOV166" s="3"/>
      <c r="IOW166" s="3"/>
      <c r="IOX166" s="3"/>
      <c r="IOY166" s="3"/>
      <c r="IOZ166" s="3"/>
      <c r="IPA166" s="3"/>
      <c r="IPB166" s="3"/>
      <c r="IPC166" s="3"/>
      <c r="IPD166" s="3"/>
      <c r="IPE166" s="3"/>
      <c r="IPF166" s="3"/>
      <c r="IPG166" s="3"/>
      <c r="IPH166" s="3"/>
      <c r="IPI166" s="3"/>
      <c r="IPJ166" s="3"/>
      <c r="IPK166" s="3"/>
      <c r="IPL166" s="3"/>
      <c r="IPM166" s="3"/>
      <c r="IPN166" s="3"/>
      <c r="IPO166" s="3"/>
      <c r="IPP166" s="3"/>
      <c r="IPQ166" s="3"/>
      <c r="IPR166" s="3"/>
      <c r="IPS166" s="3"/>
      <c r="IPT166" s="3"/>
      <c r="IPU166" s="3"/>
      <c r="IPV166" s="3"/>
      <c r="IPW166" s="3"/>
      <c r="IPX166" s="3"/>
      <c r="IPY166" s="3"/>
      <c r="IPZ166" s="3"/>
      <c r="IQA166" s="3"/>
      <c r="IQB166" s="3"/>
      <c r="IQC166" s="3"/>
      <c r="IQD166" s="3"/>
      <c r="IQE166" s="3"/>
      <c r="IQF166" s="3"/>
      <c r="IQG166" s="3"/>
      <c r="IQH166" s="3"/>
      <c r="IQI166" s="3"/>
      <c r="IQJ166" s="3"/>
      <c r="IQK166" s="3"/>
      <c r="IQL166" s="3"/>
      <c r="IQM166" s="3"/>
      <c r="IQN166" s="3"/>
      <c r="IQO166" s="3"/>
      <c r="IQP166" s="3"/>
      <c r="IQQ166" s="3"/>
      <c r="IQR166" s="3"/>
      <c r="IQS166" s="3"/>
      <c r="IQT166" s="3"/>
      <c r="IQU166" s="3"/>
      <c r="IQV166" s="3"/>
      <c r="IQW166" s="3"/>
      <c r="IQX166" s="3"/>
      <c r="IQY166" s="3"/>
      <c r="IQZ166" s="3"/>
      <c r="IRA166" s="3"/>
      <c r="IRB166" s="3"/>
      <c r="IRC166" s="3"/>
      <c r="IRD166" s="3"/>
      <c r="IRE166" s="3"/>
      <c r="IRF166" s="3"/>
      <c r="IRG166" s="3"/>
      <c r="IRH166" s="3"/>
      <c r="IRI166" s="3"/>
      <c r="IRJ166" s="3"/>
      <c r="IRK166" s="3"/>
      <c r="IRL166" s="3"/>
      <c r="IRM166" s="3"/>
      <c r="IRN166" s="3"/>
      <c r="IRO166" s="3"/>
      <c r="IRP166" s="3"/>
      <c r="IRQ166" s="3"/>
      <c r="IRR166" s="3"/>
      <c r="IRS166" s="3"/>
      <c r="IRT166" s="3"/>
      <c r="IRU166" s="3"/>
      <c r="IRV166" s="3"/>
      <c r="IRW166" s="3"/>
      <c r="IRX166" s="3"/>
      <c r="IRY166" s="3"/>
      <c r="IRZ166" s="3"/>
      <c r="ISA166" s="3"/>
      <c r="ISB166" s="3"/>
      <c r="ISC166" s="3"/>
      <c r="ISD166" s="3"/>
      <c r="ISE166" s="3"/>
      <c r="ISF166" s="3"/>
      <c r="ISG166" s="3"/>
      <c r="ISH166" s="3"/>
      <c r="ISI166" s="3"/>
      <c r="ISJ166" s="3"/>
      <c r="ISK166" s="3"/>
      <c r="ISL166" s="3"/>
      <c r="ISM166" s="3"/>
      <c r="ISN166" s="3"/>
      <c r="ISO166" s="3"/>
      <c r="ISP166" s="3"/>
      <c r="ISQ166" s="3"/>
      <c r="ISR166" s="3"/>
      <c r="ISS166" s="3"/>
      <c r="IST166" s="3"/>
      <c r="ISU166" s="3"/>
      <c r="ISV166" s="3"/>
      <c r="ISW166" s="3"/>
      <c r="ISX166" s="3"/>
      <c r="ISY166" s="3"/>
      <c r="ISZ166" s="3"/>
      <c r="ITA166" s="3"/>
      <c r="ITB166" s="3"/>
      <c r="ITC166" s="3"/>
      <c r="ITD166" s="3"/>
      <c r="ITE166" s="3"/>
      <c r="ITF166" s="3"/>
      <c r="ITG166" s="3"/>
      <c r="ITH166" s="3"/>
      <c r="ITI166" s="3"/>
      <c r="ITJ166" s="3"/>
      <c r="ITK166" s="3"/>
      <c r="ITL166" s="3"/>
      <c r="ITM166" s="3"/>
      <c r="ITN166" s="3"/>
      <c r="ITO166" s="3"/>
      <c r="ITP166" s="3"/>
      <c r="ITQ166" s="3"/>
      <c r="ITR166" s="3"/>
      <c r="ITS166" s="3"/>
      <c r="ITT166" s="3"/>
      <c r="ITU166" s="3"/>
      <c r="ITV166" s="3"/>
      <c r="ITW166" s="3"/>
      <c r="ITX166" s="3"/>
      <c r="ITY166" s="3"/>
      <c r="ITZ166" s="3"/>
      <c r="IUA166" s="3"/>
      <c r="IUB166" s="3"/>
      <c r="IUC166" s="3"/>
      <c r="IUD166" s="3"/>
      <c r="IUE166" s="3"/>
      <c r="IUF166" s="3"/>
      <c r="IUG166" s="3"/>
      <c r="IUH166" s="3"/>
      <c r="IUI166" s="3"/>
      <c r="IUJ166" s="3"/>
      <c r="IUK166" s="3"/>
      <c r="IUL166" s="3"/>
      <c r="IUM166" s="3"/>
      <c r="IUN166" s="3"/>
      <c r="IUO166" s="3"/>
      <c r="IUP166" s="3"/>
      <c r="IUQ166" s="3"/>
      <c r="IUR166" s="3"/>
      <c r="IUS166" s="3"/>
      <c r="IUT166" s="3"/>
      <c r="IUU166" s="3"/>
      <c r="IUV166" s="3"/>
      <c r="IUW166" s="3"/>
      <c r="IUX166" s="3"/>
      <c r="IUY166" s="3"/>
      <c r="IUZ166" s="3"/>
      <c r="IVA166" s="3"/>
      <c r="IVB166" s="3"/>
      <c r="IVC166" s="3"/>
      <c r="IVD166" s="3"/>
      <c r="IVE166" s="3"/>
      <c r="IVF166" s="3"/>
      <c r="IVG166" s="3"/>
      <c r="IVH166" s="3"/>
      <c r="IVI166" s="3"/>
      <c r="IVJ166" s="3"/>
      <c r="IVK166" s="3"/>
      <c r="IVL166" s="3"/>
      <c r="IVM166" s="3"/>
      <c r="IVN166" s="3"/>
      <c r="IVO166" s="3"/>
      <c r="IVP166" s="3"/>
      <c r="IVQ166" s="3"/>
      <c r="IVR166" s="3"/>
      <c r="IVS166" s="3"/>
      <c r="IVT166" s="3"/>
      <c r="IVU166" s="3"/>
      <c r="IVV166" s="3"/>
      <c r="IVW166" s="3"/>
      <c r="IVX166" s="3"/>
      <c r="IVY166" s="3"/>
      <c r="IVZ166" s="3"/>
      <c r="IWA166" s="3"/>
      <c r="IWB166" s="3"/>
      <c r="IWC166" s="3"/>
      <c r="IWD166" s="3"/>
      <c r="IWE166" s="3"/>
      <c r="IWF166" s="3"/>
      <c r="IWG166" s="3"/>
      <c r="IWH166" s="3"/>
      <c r="IWI166" s="3"/>
      <c r="IWJ166" s="3"/>
      <c r="IWK166" s="3"/>
      <c r="IWL166" s="3"/>
      <c r="IWM166" s="3"/>
      <c r="IWN166" s="3"/>
      <c r="IWO166" s="3"/>
      <c r="IWP166" s="3"/>
      <c r="IWQ166" s="3"/>
      <c r="IWR166" s="3"/>
      <c r="IWS166" s="3"/>
      <c r="IWT166" s="3"/>
      <c r="IWU166" s="3"/>
      <c r="IWV166" s="3"/>
      <c r="IWW166" s="3"/>
      <c r="IWX166" s="3"/>
      <c r="IWY166" s="3"/>
      <c r="IWZ166" s="3"/>
      <c r="IXA166" s="3"/>
      <c r="IXB166" s="3"/>
      <c r="IXC166" s="3"/>
      <c r="IXD166" s="3"/>
      <c r="IXE166" s="3"/>
      <c r="IXF166" s="3"/>
      <c r="IXG166" s="3"/>
      <c r="IXH166" s="3"/>
      <c r="IXI166" s="3"/>
      <c r="IXJ166" s="3"/>
      <c r="IXK166" s="3"/>
      <c r="IXL166" s="3"/>
      <c r="IXM166" s="3"/>
      <c r="IXN166" s="3"/>
      <c r="IXO166" s="3"/>
      <c r="IXP166" s="3"/>
      <c r="IXQ166" s="3"/>
      <c r="IXR166" s="3"/>
      <c r="IXS166" s="3"/>
      <c r="IXT166" s="3"/>
      <c r="IXU166" s="3"/>
      <c r="IXV166" s="3"/>
      <c r="IXW166" s="3"/>
      <c r="IXX166" s="3"/>
      <c r="IXY166" s="3"/>
      <c r="IXZ166" s="3"/>
      <c r="IYA166" s="3"/>
      <c r="IYB166" s="3"/>
      <c r="IYC166" s="3"/>
      <c r="IYD166" s="3"/>
      <c r="IYE166" s="3"/>
      <c r="IYF166" s="3"/>
      <c r="IYG166" s="3"/>
      <c r="IYH166" s="3"/>
      <c r="IYI166" s="3"/>
      <c r="IYJ166" s="3"/>
      <c r="IYK166" s="3"/>
      <c r="IYL166" s="3"/>
      <c r="IYM166" s="3"/>
      <c r="IYN166" s="3"/>
      <c r="IYO166" s="3"/>
      <c r="IYP166" s="3"/>
      <c r="IYQ166" s="3"/>
      <c r="IYR166" s="3"/>
      <c r="IYS166" s="3"/>
      <c r="IYT166" s="3"/>
      <c r="IYU166" s="3"/>
      <c r="IYV166" s="3"/>
      <c r="IYW166" s="3"/>
      <c r="IYX166" s="3"/>
      <c r="IYY166" s="3"/>
      <c r="IYZ166" s="3"/>
      <c r="IZA166" s="3"/>
      <c r="IZB166" s="3"/>
      <c r="IZC166" s="3"/>
      <c r="IZD166" s="3"/>
      <c r="IZE166" s="3"/>
      <c r="IZF166" s="3"/>
      <c r="IZG166" s="3"/>
      <c r="IZH166" s="3"/>
      <c r="IZI166" s="3"/>
      <c r="IZJ166" s="3"/>
      <c r="IZK166" s="3"/>
      <c r="IZL166" s="3"/>
      <c r="IZM166" s="3"/>
      <c r="IZN166" s="3"/>
      <c r="IZO166" s="3"/>
      <c r="IZP166" s="3"/>
      <c r="IZQ166" s="3"/>
      <c r="IZR166" s="3"/>
      <c r="IZS166" s="3"/>
      <c r="IZT166" s="3"/>
      <c r="IZU166" s="3"/>
      <c r="IZV166" s="3"/>
      <c r="IZW166" s="3"/>
      <c r="IZX166" s="3"/>
      <c r="IZY166" s="3"/>
      <c r="IZZ166" s="3"/>
      <c r="JAA166" s="3"/>
      <c r="JAB166" s="3"/>
      <c r="JAC166" s="3"/>
      <c r="JAD166" s="3"/>
      <c r="JAE166" s="3"/>
      <c r="JAF166" s="3"/>
      <c r="JAG166" s="3"/>
      <c r="JAH166" s="3"/>
      <c r="JAI166" s="3"/>
      <c r="JAJ166" s="3"/>
      <c r="JAK166" s="3"/>
      <c r="JAL166" s="3"/>
      <c r="JAM166" s="3"/>
      <c r="JAN166" s="3"/>
      <c r="JAO166" s="3"/>
      <c r="JAP166" s="3"/>
      <c r="JAQ166" s="3"/>
      <c r="JAR166" s="3"/>
      <c r="JAS166" s="3"/>
      <c r="JAT166" s="3"/>
      <c r="JAU166" s="3"/>
      <c r="JAV166" s="3"/>
      <c r="JAW166" s="3"/>
      <c r="JAX166" s="3"/>
      <c r="JAY166" s="3"/>
      <c r="JAZ166" s="3"/>
      <c r="JBA166" s="3"/>
      <c r="JBB166" s="3"/>
      <c r="JBC166" s="3"/>
      <c r="JBD166" s="3"/>
      <c r="JBE166" s="3"/>
      <c r="JBF166" s="3"/>
      <c r="JBG166" s="3"/>
      <c r="JBH166" s="3"/>
      <c r="JBI166" s="3"/>
      <c r="JBJ166" s="3"/>
      <c r="JBK166" s="3"/>
      <c r="JBL166" s="3"/>
      <c r="JBM166" s="3"/>
      <c r="JBN166" s="3"/>
      <c r="JBO166" s="3"/>
      <c r="JBP166" s="3"/>
      <c r="JBQ166" s="3"/>
      <c r="JBR166" s="3"/>
      <c r="JBS166" s="3"/>
      <c r="JBT166" s="3"/>
      <c r="JBU166" s="3"/>
      <c r="JBV166" s="3"/>
      <c r="JBW166" s="3"/>
      <c r="JBX166" s="3"/>
      <c r="JBY166" s="3"/>
      <c r="JBZ166" s="3"/>
      <c r="JCA166" s="3"/>
      <c r="JCB166" s="3"/>
      <c r="JCC166" s="3"/>
      <c r="JCD166" s="3"/>
      <c r="JCE166" s="3"/>
      <c r="JCF166" s="3"/>
      <c r="JCG166" s="3"/>
      <c r="JCH166" s="3"/>
      <c r="JCI166" s="3"/>
      <c r="JCJ166" s="3"/>
      <c r="JCK166" s="3"/>
      <c r="JCL166" s="3"/>
      <c r="JCM166" s="3"/>
      <c r="JCN166" s="3"/>
      <c r="JCO166" s="3"/>
      <c r="JCP166" s="3"/>
      <c r="JCQ166" s="3"/>
      <c r="JCR166" s="3"/>
      <c r="JCS166" s="3"/>
      <c r="JCT166" s="3"/>
      <c r="JCU166" s="3"/>
      <c r="JCV166" s="3"/>
      <c r="JCW166" s="3"/>
      <c r="JCX166" s="3"/>
      <c r="JCY166" s="3"/>
      <c r="JCZ166" s="3"/>
      <c r="JDA166" s="3"/>
      <c r="JDB166" s="3"/>
      <c r="JDC166" s="3"/>
      <c r="JDD166" s="3"/>
      <c r="JDE166" s="3"/>
      <c r="JDF166" s="3"/>
      <c r="JDG166" s="3"/>
      <c r="JDH166" s="3"/>
      <c r="JDI166" s="3"/>
      <c r="JDJ166" s="3"/>
      <c r="JDK166" s="3"/>
      <c r="JDL166" s="3"/>
      <c r="JDM166" s="3"/>
      <c r="JDN166" s="3"/>
      <c r="JDO166" s="3"/>
      <c r="JDP166" s="3"/>
      <c r="JDQ166" s="3"/>
      <c r="JDR166" s="3"/>
      <c r="JDS166" s="3"/>
      <c r="JDT166" s="3"/>
      <c r="JDU166" s="3"/>
      <c r="JDV166" s="3"/>
      <c r="JDW166" s="3"/>
      <c r="JDX166" s="3"/>
      <c r="JDY166" s="3"/>
      <c r="JDZ166" s="3"/>
      <c r="JEA166" s="3"/>
      <c r="JEB166" s="3"/>
      <c r="JEC166" s="3"/>
      <c r="JED166" s="3"/>
      <c r="JEE166" s="3"/>
      <c r="JEF166" s="3"/>
      <c r="JEG166" s="3"/>
      <c r="JEH166" s="3"/>
      <c r="JEI166" s="3"/>
      <c r="JEJ166" s="3"/>
      <c r="JEK166" s="3"/>
      <c r="JEL166" s="3"/>
      <c r="JEM166" s="3"/>
      <c r="JEN166" s="3"/>
      <c r="JEO166" s="3"/>
      <c r="JEP166" s="3"/>
      <c r="JEQ166" s="3"/>
      <c r="JER166" s="3"/>
      <c r="JES166" s="3"/>
      <c r="JET166" s="3"/>
      <c r="JEU166" s="3"/>
      <c r="JEV166" s="3"/>
      <c r="JEW166" s="3"/>
      <c r="JEX166" s="3"/>
      <c r="JEY166" s="3"/>
      <c r="JEZ166" s="3"/>
      <c r="JFA166" s="3"/>
      <c r="JFB166" s="3"/>
      <c r="JFC166" s="3"/>
      <c r="JFD166" s="3"/>
      <c r="JFE166" s="3"/>
      <c r="JFF166" s="3"/>
      <c r="JFG166" s="3"/>
      <c r="JFH166" s="3"/>
      <c r="JFI166" s="3"/>
      <c r="JFJ166" s="3"/>
      <c r="JFK166" s="3"/>
      <c r="JFL166" s="3"/>
      <c r="JFM166" s="3"/>
      <c r="JFN166" s="3"/>
      <c r="JFO166" s="3"/>
      <c r="JFP166" s="3"/>
      <c r="JFQ166" s="3"/>
      <c r="JFR166" s="3"/>
      <c r="JFS166" s="3"/>
      <c r="JFT166" s="3"/>
      <c r="JFU166" s="3"/>
      <c r="JFV166" s="3"/>
      <c r="JFW166" s="3"/>
      <c r="JFX166" s="3"/>
      <c r="JFY166" s="3"/>
      <c r="JFZ166" s="3"/>
      <c r="JGA166" s="3"/>
      <c r="JGB166" s="3"/>
      <c r="JGC166" s="3"/>
      <c r="JGD166" s="3"/>
      <c r="JGE166" s="3"/>
      <c r="JGF166" s="3"/>
      <c r="JGG166" s="3"/>
      <c r="JGH166" s="3"/>
      <c r="JGI166" s="3"/>
      <c r="JGJ166" s="3"/>
      <c r="JGK166" s="3"/>
      <c r="JGL166" s="3"/>
      <c r="JGM166" s="3"/>
      <c r="JGN166" s="3"/>
      <c r="JGO166" s="3"/>
      <c r="JGP166" s="3"/>
      <c r="JGQ166" s="3"/>
      <c r="JGR166" s="3"/>
      <c r="JGS166" s="3"/>
      <c r="JGT166" s="3"/>
      <c r="JGU166" s="3"/>
      <c r="JGV166" s="3"/>
      <c r="JGW166" s="3"/>
      <c r="JGX166" s="3"/>
      <c r="JGY166" s="3"/>
      <c r="JGZ166" s="3"/>
      <c r="JHA166" s="3"/>
      <c r="JHB166" s="3"/>
      <c r="JHC166" s="3"/>
      <c r="JHD166" s="3"/>
      <c r="JHE166" s="3"/>
      <c r="JHF166" s="3"/>
      <c r="JHG166" s="3"/>
      <c r="JHH166" s="3"/>
      <c r="JHI166" s="3"/>
      <c r="JHJ166" s="3"/>
      <c r="JHK166" s="3"/>
      <c r="JHL166" s="3"/>
      <c r="JHM166" s="3"/>
      <c r="JHN166" s="3"/>
      <c r="JHO166" s="3"/>
      <c r="JHP166" s="3"/>
      <c r="JHQ166" s="3"/>
      <c r="JHR166" s="3"/>
      <c r="JHS166" s="3"/>
      <c r="JHT166" s="3"/>
      <c r="JHU166" s="3"/>
      <c r="JHV166" s="3"/>
      <c r="JHW166" s="3"/>
      <c r="JHX166" s="3"/>
      <c r="JHY166" s="3"/>
      <c r="JHZ166" s="3"/>
      <c r="JIA166" s="3"/>
      <c r="JIB166" s="3"/>
      <c r="JIC166" s="3"/>
      <c r="JID166" s="3"/>
      <c r="JIE166" s="3"/>
      <c r="JIF166" s="3"/>
      <c r="JIG166" s="3"/>
      <c r="JIH166" s="3"/>
      <c r="JII166" s="3"/>
      <c r="JIJ166" s="3"/>
      <c r="JIK166" s="3"/>
      <c r="JIL166" s="3"/>
      <c r="JIM166" s="3"/>
      <c r="JIN166" s="3"/>
      <c r="JIO166" s="3"/>
      <c r="JIP166" s="3"/>
      <c r="JIQ166" s="3"/>
      <c r="JIR166" s="3"/>
      <c r="JIS166" s="3"/>
      <c r="JIT166" s="3"/>
      <c r="JIU166" s="3"/>
      <c r="JIV166" s="3"/>
      <c r="JIW166" s="3"/>
      <c r="JIX166" s="3"/>
      <c r="JIY166" s="3"/>
      <c r="JIZ166" s="3"/>
      <c r="JJA166" s="3"/>
      <c r="JJB166" s="3"/>
      <c r="JJC166" s="3"/>
      <c r="JJD166" s="3"/>
      <c r="JJE166" s="3"/>
      <c r="JJF166" s="3"/>
      <c r="JJG166" s="3"/>
      <c r="JJH166" s="3"/>
      <c r="JJI166" s="3"/>
      <c r="JJJ166" s="3"/>
      <c r="JJK166" s="3"/>
      <c r="JJL166" s="3"/>
      <c r="JJM166" s="3"/>
      <c r="JJN166" s="3"/>
      <c r="JJO166" s="3"/>
      <c r="JJP166" s="3"/>
      <c r="JJQ166" s="3"/>
      <c r="JJR166" s="3"/>
      <c r="JJS166" s="3"/>
      <c r="JJT166" s="3"/>
      <c r="JJU166" s="3"/>
      <c r="JJV166" s="3"/>
      <c r="JJW166" s="3"/>
      <c r="JJX166" s="3"/>
      <c r="JJY166" s="3"/>
      <c r="JJZ166" s="3"/>
      <c r="JKA166" s="3"/>
      <c r="JKB166" s="3"/>
      <c r="JKC166" s="3"/>
      <c r="JKD166" s="3"/>
      <c r="JKE166" s="3"/>
      <c r="JKF166" s="3"/>
      <c r="JKG166" s="3"/>
      <c r="JKH166" s="3"/>
      <c r="JKI166" s="3"/>
      <c r="JKJ166" s="3"/>
      <c r="JKK166" s="3"/>
      <c r="JKL166" s="3"/>
      <c r="JKM166" s="3"/>
      <c r="JKN166" s="3"/>
      <c r="JKO166" s="3"/>
      <c r="JKP166" s="3"/>
      <c r="JKQ166" s="3"/>
      <c r="JKR166" s="3"/>
      <c r="JKS166" s="3"/>
      <c r="JKT166" s="3"/>
      <c r="JKU166" s="3"/>
      <c r="JKV166" s="3"/>
      <c r="JKW166" s="3"/>
      <c r="JKX166" s="3"/>
      <c r="JKY166" s="3"/>
      <c r="JKZ166" s="3"/>
      <c r="JLA166" s="3"/>
      <c r="JLB166" s="3"/>
      <c r="JLC166" s="3"/>
      <c r="JLD166" s="3"/>
      <c r="JLE166" s="3"/>
      <c r="JLF166" s="3"/>
      <c r="JLG166" s="3"/>
      <c r="JLH166" s="3"/>
      <c r="JLI166" s="3"/>
      <c r="JLJ166" s="3"/>
      <c r="JLK166" s="3"/>
      <c r="JLL166" s="3"/>
      <c r="JLM166" s="3"/>
      <c r="JLN166" s="3"/>
      <c r="JLO166" s="3"/>
      <c r="JLP166" s="3"/>
      <c r="JLQ166" s="3"/>
      <c r="JLR166" s="3"/>
      <c r="JLS166" s="3"/>
      <c r="JLT166" s="3"/>
      <c r="JLU166" s="3"/>
      <c r="JLV166" s="3"/>
      <c r="JLW166" s="3"/>
      <c r="JLX166" s="3"/>
      <c r="JLY166" s="3"/>
      <c r="JLZ166" s="3"/>
      <c r="JMA166" s="3"/>
      <c r="JMB166" s="3"/>
      <c r="JMC166" s="3"/>
      <c r="JMD166" s="3"/>
      <c r="JME166" s="3"/>
      <c r="JMF166" s="3"/>
      <c r="JMG166" s="3"/>
      <c r="JMH166" s="3"/>
      <c r="JMI166" s="3"/>
      <c r="JMJ166" s="3"/>
      <c r="JMK166" s="3"/>
      <c r="JML166" s="3"/>
      <c r="JMM166" s="3"/>
      <c r="JMN166" s="3"/>
      <c r="JMO166" s="3"/>
      <c r="JMP166" s="3"/>
      <c r="JMQ166" s="3"/>
      <c r="JMR166" s="3"/>
      <c r="JMS166" s="3"/>
      <c r="JMT166" s="3"/>
      <c r="JMU166" s="3"/>
      <c r="JMV166" s="3"/>
      <c r="JMW166" s="3"/>
      <c r="JMX166" s="3"/>
      <c r="JMY166" s="3"/>
      <c r="JMZ166" s="3"/>
      <c r="JNA166" s="3"/>
      <c r="JNB166" s="3"/>
      <c r="JNC166" s="3"/>
      <c r="JND166" s="3"/>
      <c r="JNE166" s="3"/>
      <c r="JNF166" s="3"/>
      <c r="JNG166" s="3"/>
      <c r="JNH166" s="3"/>
      <c r="JNI166" s="3"/>
      <c r="JNJ166" s="3"/>
      <c r="JNK166" s="3"/>
      <c r="JNL166" s="3"/>
      <c r="JNM166" s="3"/>
      <c r="JNN166" s="3"/>
      <c r="JNO166" s="3"/>
      <c r="JNP166" s="3"/>
      <c r="JNQ166" s="3"/>
      <c r="JNR166" s="3"/>
      <c r="JNS166" s="3"/>
      <c r="JNT166" s="3"/>
      <c r="JNU166" s="3"/>
      <c r="JNV166" s="3"/>
      <c r="JNW166" s="3"/>
      <c r="JNX166" s="3"/>
      <c r="JNY166" s="3"/>
      <c r="JNZ166" s="3"/>
      <c r="JOA166" s="3"/>
      <c r="JOB166" s="3"/>
      <c r="JOC166" s="3"/>
      <c r="JOD166" s="3"/>
      <c r="JOE166" s="3"/>
      <c r="JOF166" s="3"/>
      <c r="JOG166" s="3"/>
      <c r="JOH166" s="3"/>
      <c r="JOI166" s="3"/>
      <c r="JOJ166" s="3"/>
      <c r="JOK166" s="3"/>
      <c r="JOL166" s="3"/>
      <c r="JOM166" s="3"/>
      <c r="JON166" s="3"/>
      <c r="JOO166" s="3"/>
      <c r="JOP166" s="3"/>
      <c r="JOQ166" s="3"/>
      <c r="JOR166" s="3"/>
      <c r="JOS166" s="3"/>
      <c r="JOT166" s="3"/>
      <c r="JOU166" s="3"/>
      <c r="JOV166" s="3"/>
      <c r="JOW166" s="3"/>
      <c r="JOX166" s="3"/>
      <c r="JOY166" s="3"/>
      <c r="JOZ166" s="3"/>
      <c r="JPA166" s="3"/>
      <c r="JPB166" s="3"/>
      <c r="JPC166" s="3"/>
      <c r="JPD166" s="3"/>
      <c r="JPE166" s="3"/>
      <c r="JPF166" s="3"/>
      <c r="JPG166" s="3"/>
      <c r="JPH166" s="3"/>
      <c r="JPI166" s="3"/>
      <c r="JPJ166" s="3"/>
      <c r="JPK166" s="3"/>
      <c r="JPL166" s="3"/>
      <c r="JPM166" s="3"/>
      <c r="JPN166" s="3"/>
      <c r="JPO166" s="3"/>
      <c r="JPP166" s="3"/>
      <c r="JPQ166" s="3"/>
      <c r="JPR166" s="3"/>
      <c r="JPS166" s="3"/>
      <c r="JPT166" s="3"/>
      <c r="JPU166" s="3"/>
      <c r="JPV166" s="3"/>
      <c r="JPW166" s="3"/>
      <c r="JPX166" s="3"/>
      <c r="JPY166" s="3"/>
      <c r="JPZ166" s="3"/>
      <c r="JQA166" s="3"/>
      <c r="JQB166" s="3"/>
      <c r="JQC166" s="3"/>
      <c r="JQD166" s="3"/>
      <c r="JQE166" s="3"/>
      <c r="JQF166" s="3"/>
      <c r="JQG166" s="3"/>
      <c r="JQH166" s="3"/>
      <c r="JQI166" s="3"/>
      <c r="JQJ166" s="3"/>
      <c r="JQK166" s="3"/>
      <c r="JQL166" s="3"/>
      <c r="JQM166" s="3"/>
      <c r="JQN166" s="3"/>
      <c r="JQO166" s="3"/>
      <c r="JQP166" s="3"/>
      <c r="JQQ166" s="3"/>
      <c r="JQR166" s="3"/>
      <c r="JQS166" s="3"/>
      <c r="JQT166" s="3"/>
      <c r="JQU166" s="3"/>
      <c r="JQV166" s="3"/>
      <c r="JQW166" s="3"/>
      <c r="JQX166" s="3"/>
      <c r="JQY166" s="3"/>
      <c r="JQZ166" s="3"/>
      <c r="JRA166" s="3"/>
      <c r="JRB166" s="3"/>
      <c r="JRC166" s="3"/>
      <c r="JRD166" s="3"/>
      <c r="JRE166" s="3"/>
      <c r="JRF166" s="3"/>
      <c r="JRG166" s="3"/>
      <c r="JRH166" s="3"/>
      <c r="JRI166" s="3"/>
      <c r="JRJ166" s="3"/>
      <c r="JRK166" s="3"/>
      <c r="JRL166" s="3"/>
      <c r="JRM166" s="3"/>
      <c r="JRN166" s="3"/>
      <c r="JRO166" s="3"/>
      <c r="JRP166" s="3"/>
      <c r="JRQ166" s="3"/>
      <c r="JRR166" s="3"/>
      <c r="JRS166" s="3"/>
      <c r="JRT166" s="3"/>
      <c r="JRU166" s="3"/>
      <c r="JRV166" s="3"/>
      <c r="JRW166" s="3"/>
      <c r="JRX166" s="3"/>
      <c r="JRY166" s="3"/>
      <c r="JRZ166" s="3"/>
      <c r="JSA166" s="3"/>
      <c r="JSB166" s="3"/>
      <c r="JSC166" s="3"/>
      <c r="JSD166" s="3"/>
      <c r="JSE166" s="3"/>
      <c r="JSF166" s="3"/>
      <c r="JSG166" s="3"/>
      <c r="JSH166" s="3"/>
      <c r="JSI166" s="3"/>
      <c r="JSJ166" s="3"/>
      <c r="JSK166" s="3"/>
      <c r="JSL166" s="3"/>
      <c r="JSM166" s="3"/>
      <c r="JSN166" s="3"/>
      <c r="JSO166" s="3"/>
      <c r="JSP166" s="3"/>
      <c r="JSQ166" s="3"/>
      <c r="JSR166" s="3"/>
      <c r="JSS166" s="3"/>
      <c r="JST166" s="3"/>
      <c r="JSU166" s="3"/>
      <c r="JSV166" s="3"/>
      <c r="JSW166" s="3"/>
      <c r="JSX166" s="3"/>
      <c r="JSY166" s="3"/>
      <c r="JSZ166" s="3"/>
      <c r="JTA166" s="3"/>
      <c r="JTB166" s="3"/>
      <c r="JTC166" s="3"/>
      <c r="JTD166" s="3"/>
      <c r="JTE166" s="3"/>
      <c r="JTF166" s="3"/>
      <c r="JTG166" s="3"/>
      <c r="JTH166" s="3"/>
      <c r="JTI166" s="3"/>
      <c r="JTJ166" s="3"/>
      <c r="JTK166" s="3"/>
      <c r="JTL166" s="3"/>
      <c r="JTM166" s="3"/>
      <c r="JTN166" s="3"/>
      <c r="JTO166" s="3"/>
      <c r="JTP166" s="3"/>
      <c r="JTQ166" s="3"/>
      <c r="JTR166" s="3"/>
      <c r="JTS166" s="3"/>
      <c r="JTT166" s="3"/>
      <c r="JTU166" s="3"/>
      <c r="JTV166" s="3"/>
      <c r="JTW166" s="3"/>
      <c r="JTX166" s="3"/>
      <c r="JTY166" s="3"/>
      <c r="JTZ166" s="3"/>
      <c r="JUA166" s="3"/>
      <c r="JUB166" s="3"/>
      <c r="JUC166" s="3"/>
      <c r="JUD166" s="3"/>
      <c r="JUE166" s="3"/>
      <c r="JUF166" s="3"/>
      <c r="JUG166" s="3"/>
      <c r="JUH166" s="3"/>
      <c r="JUI166" s="3"/>
      <c r="JUJ166" s="3"/>
      <c r="JUK166" s="3"/>
      <c r="JUL166" s="3"/>
      <c r="JUM166" s="3"/>
      <c r="JUN166" s="3"/>
      <c r="JUO166" s="3"/>
      <c r="JUP166" s="3"/>
      <c r="JUQ166" s="3"/>
      <c r="JUR166" s="3"/>
      <c r="JUS166" s="3"/>
      <c r="JUT166" s="3"/>
      <c r="JUU166" s="3"/>
      <c r="JUV166" s="3"/>
      <c r="JUW166" s="3"/>
      <c r="JUX166" s="3"/>
      <c r="JUY166" s="3"/>
      <c r="JUZ166" s="3"/>
      <c r="JVA166" s="3"/>
      <c r="JVB166" s="3"/>
      <c r="JVC166" s="3"/>
      <c r="JVD166" s="3"/>
      <c r="JVE166" s="3"/>
      <c r="JVF166" s="3"/>
      <c r="JVG166" s="3"/>
      <c r="JVH166" s="3"/>
      <c r="JVI166" s="3"/>
      <c r="JVJ166" s="3"/>
      <c r="JVK166" s="3"/>
      <c r="JVL166" s="3"/>
      <c r="JVM166" s="3"/>
      <c r="JVN166" s="3"/>
      <c r="JVO166" s="3"/>
      <c r="JVP166" s="3"/>
      <c r="JVQ166" s="3"/>
      <c r="JVR166" s="3"/>
      <c r="JVS166" s="3"/>
      <c r="JVT166" s="3"/>
      <c r="JVU166" s="3"/>
      <c r="JVV166" s="3"/>
      <c r="JVW166" s="3"/>
      <c r="JVX166" s="3"/>
      <c r="JVY166" s="3"/>
      <c r="JVZ166" s="3"/>
      <c r="JWA166" s="3"/>
      <c r="JWB166" s="3"/>
      <c r="JWC166" s="3"/>
      <c r="JWD166" s="3"/>
      <c r="JWE166" s="3"/>
      <c r="JWF166" s="3"/>
      <c r="JWG166" s="3"/>
      <c r="JWH166" s="3"/>
      <c r="JWI166" s="3"/>
      <c r="JWJ166" s="3"/>
      <c r="JWK166" s="3"/>
      <c r="JWL166" s="3"/>
      <c r="JWM166" s="3"/>
      <c r="JWN166" s="3"/>
      <c r="JWO166" s="3"/>
      <c r="JWP166" s="3"/>
      <c r="JWQ166" s="3"/>
      <c r="JWR166" s="3"/>
      <c r="JWS166" s="3"/>
      <c r="JWT166" s="3"/>
      <c r="JWU166" s="3"/>
      <c r="JWV166" s="3"/>
      <c r="JWW166" s="3"/>
      <c r="JWX166" s="3"/>
      <c r="JWY166" s="3"/>
      <c r="JWZ166" s="3"/>
      <c r="JXA166" s="3"/>
      <c r="JXB166" s="3"/>
      <c r="JXC166" s="3"/>
      <c r="JXD166" s="3"/>
      <c r="JXE166" s="3"/>
      <c r="JXF166" s="3"/>
      <c r="JXG166" s="3"/>
      <c r="JXH166" s="3"/>
      <c r="JXI166" s="3"/>
      <c r="JXJ166" s="3"/>
      <c r="JXK166" s="3"/>
      <c r="JXL166" s="3"/>
      <c r="JXM166" s="3"/>
      <c r="JXN166" s="3"/>
      <c r="JXO166" s="3"/>
      <c r="JXP166" s="3"/>
      <c r="JXQ166" s="3"/>
      <c r="JXR166" s="3"/>
      <c r="JXS166" s="3"/>
      <c r="JXT166" s="3"/>
      <c r="JXU166" s="3"/>
      <c r="JXV166" s="3"/>
      <c r="JXW166" s="3"/>
      <c r="JXX166" s="3"/>
      <c r="JXY166" s="3"/>
      <c r="JXZ166" s="3"/>
      <c r="JYA166" s="3"/>
      <c r="JYB166" s="3"/>
      <c r="JYC166" s="3"/>
      <c r="JYD166" s="3"/>
      <c r="JYE166" s="3"/>
      <c r="JYF166" s="3"/>
      <c r="JYG166" s="3"/>
      <c r="JYH166" s="3"/>
      <c r="JYI166" s="3"/>
      <c r="JYJ166" s="3"/>
      <c r="JYK166" s="3"/>
      <c r="JYL166" s="3"/>
      <c r="JYM166" s="3"/>
      <c r="JYN166" s="3"/>
      <c r="JYO166" s="3"/>
      <c r="JYP166" s="3"/>
      <c r="JYQ166" s="3"/>
      <c r="JYR166" s="3"/>
      <c r="JYS166" s="3"/>
      <c r="JYT166" s="3"/>
      <c r="JYU166" s="3"/>
      <c r="JYV166" s="3"/>
      <c r="JYW166" s="3"/>
      <c r="JYX166" s="3"/>
      <c r="JYY166" s="3"/>
      <c r="JYZ166" s="3"/>
      <c r="JZA166" s="3"/>
      <c r="JZB166" s="3"/>
      <c r="JZC166" s="3"/>
      <c r="JZD166" s="3"/>
      <c r="JZE166" s="3"/>
      <c r="JZF166" s="3"/>
      <c r="JZG166" s="3"/>
      <c r="JZH166" s="3"/>
      <c r="JZI166" s="3"/>
      <c r="JZJ166" s="3"/>
      <c r="JZK166" s="3"/>
      <c r="JZL166" s="3"/>
      <c r="JZM166" s="3"/>
      <c r="JZN166" s="3"/>
      <c r="JZO166" s="3"/>
      <c r="JZP166" s="3"/>
      <c r="JZQ166" s="3"/>
      <c r="JZR166" s="3"/>
      <c r="JZS166" s="3"/>
      <c r="JZT166" s="3"/>
      <c r="JZU166" s="3"/>
      <c r="JZV166" s="3"/>
      <c r="JZW166" s="3"/>
      <c r="JZX166" s="3"/>
      <c r="JZY166" s="3"/>
      <c r="JZZ166" s="3"/>
      <c r="KAA166" s="3"/>
      <c r="KAB166" s="3"/>
      <c r="KAC166" s="3"/>
      <c r="KAD166" s="3"/>
      <c r="KAE166" s="3"/>
      <c r="KAF166" s="3"/>
      <c r="KAG166" s="3"/>
      <c r="KAH166" s="3"/>
      <c r="KAI166" s="3"/>
      <c r="KAJ166" s="3"/>
      <c r="KAK166" s="3"/>
      <c r="KAL166" s="3"/>
      <c r="KAM166" s="3"/>
      <c r="KAN166" s="3"/>
      <c r="KAO166" s="3"/>
      <c r="KAP166" s="3"/>
      <c r="KAQ166" s="3"/>
      <c r="KAR166" s="3"/>
      <c r="KAS166" s="3"/>
      <c r="KAT166" s="3"/>
      <c r="KAU166" s="3"/>
      <c r="KAV166" s="3"/>
      <c r="KAW166" s="3"/>
      <c r="KAX166" s="3"/>
      <c r="KAY166" s="3"/>
      <c r="KAZ166" s="3"/>
      <c r="KBA166" s="3"/>
      <c r="KBB166" s="3"/>
      <c r="KBC166" s="3"/>
      <c r="KBD166" s="3"/>
      <c r="KBE166" s="3"/>
      <c r="KBF166" s="3"/>
      <c r="KBG166" s="3"/>
      <c r="KBH166" s="3"/>
      <c r="KBI166" s="3"/>
      <c r="KBJ166" s="3"/>
      <c r="KBK166" s="3"/>
      <c r="KBL166" s="3"/>
      <c r="KBM166" s="3"/>
      <c r="KBN166" s="3"/>
      <c r="KBO166" s="3"/>
      <c r="KBP166" s="3"/>
      <c r="KBQ166" s="3"/>
      <c r="KBR166" s="3"/>
      <c r="KBS166" s="3"/>
      <c r="KBT166" s="3"/>
      <c r="KBU166" s="3"/>
      <c r="KBV166" s="3"/>
      <c r="KBW166" s="3"/>
      <c r="KBX166" s="3"/>
      <c r="KBY166" s="3"/>
      <c r="KBZ166" s="3"/>
      <c r="KCA166" s="3"/>
      <c r="KCB166" s="3"/>
      <c r="KCC166" s="3"/>
      <c r="KCD166" s="3"/>
      <c r="KCE166" s="3"/>
      <c r="KCF166" s="3"/>
      <c r="KCG166" s="3"/>
      <c r="KCH166" s="3"/>
      <c r="KCI166" s="3"/>
      <c r="KCJ166" s="3"/>
      <c r="KCK166" s="3"/>
      <c r="KCL166" s="3"/>
      <c r="KCM166" s="3"/>
      <c r="KCN166" s="3"/>
      <c r="KCO166" s="3"/>
      <c r="KCP166" s="3"/>
      <c r="KCQ166" s="3"/>
      <c r="KCR166" s="3"/>
      <c r="KCS166" s="3"/>
      <c r="KCT166" s="3"/>
      <c r="KCU166" s="3"/>
      <c r="KCV166" s="3"/>
      <c r="KCW166" s="3"/>
      <c r="KCX166" s="3"/>
      <c r="KCY166" s="3"/>
      <c r="KCZ166" s="3"/>
      <c r="KDA166" s="3"/>
      <c r="KDB166" s="3"/>
      <c r="KDC166" s="3"/>
      <c r="KDD166" s="3"/>
      <c r="KDE166" s="3"/>
      <c r="KDF166" s="3"/>
      <c r="KDG166" s="3"/>
      <c r="KDH166" s="3"/>
      <c r="KDI166" s="3"/>
      <c r="KDJ166" s="3"/>
      <c r="KDK166" s="3"/>
      <c r="KDL166" s="3"/>
      <c r="KDM166" s="3"/>
      <c r="KDN166" s="3"/>
      <c r="KDO166" s="3"/>
      <c r="KDP166" s="3"/>
      <c r="KDQ166" s="3"/>
      <c r="KDR166" s="3"/>
      <c r="KDS166" s="3"/>
      <c r="KDT166" s="3"/>
      <c r="KDU166" s="3"/>
      <c r="KDV166" s="3"/>
      <c r="KDW166" s="3"/>
      <c r="KDX166" s="3"/>
      <c r="KDY166" s="3"/>
      <c r="KDZ166" s="3"/>
      <c r="KEA166" s="3"/>
      <c r="KEB166" s="3"/>
      <c r="KEC166" s="3"/>
      <c r="KED166" s="3"/>
      <c r="KEE166" s="3"/>
      <c r="KEF166" s="3"/>
      <c r="KEG166" s="3"/>
      <c r="KEH166" s="3"/>
      <c r="KEI166" s="3"/>
      <c r="KEJ166" s="3"/>
      <c r="KEK166" s="3"/>
      <c r="KEL166" s="3"/>
      <c r="KEM166" s="3"/>
      <c r="KEN166" s="3"/>
      <c r="KEO166" s="3"/>
      <c r="KEP166" s="3"/>
      <c r="KEQ166" s="3"/>
      <c r="KER166" s="3"/>
      <c r="KES166" s="3"/>
      <c r="KET166" s="3"/>
      <c r="KEU166" s="3"/>
      <c r="KEV166" s="3"/>
      <c r="KEW166" s="3"/>
      <c r="KEX166" s="3"/>
      <c r="KEY166" s="3"/>
      <c r="KEZ166" s="3"/>
      <c r="KFA166" s="3"/>
      <c r="KFB166" s="3"/>
      <c r="KFC166" s="3"/>
      <c r="KFD166" s="3"/>
      <c r="KFE166" s="3"/>
      <c r="KFF166" s="3"/>
      <c r="KFG166" s="3"/>
      <c r="KFH166" s="3"/>
      <c r="KFI166" s="3"/>
      <c r="KFJ166" s="3"/>
      <c r="KFK166" s="3"/>
      <c r="KFL166" s="3"/>
      <c r="KFM166" s="3"/>
      <c r="KFN166" s="3"/>
      <c r="KFO166" s="3"/>
      <c r="KFP166" s="3"/>
      <c r="KFQ166" s="3"/>
      <c r="KFR166" s="3"/>
      <c r="KFS166" s="3"/>
      <c r="KFT166" s="3"/>
      <c r="KFU166" s="3"/>
      <c r="KFV166" s="3"/>
      <c r="KFW166" s="3"/>
      <c r="KFX166" s="3"/>
      <c r="KFY166" s="3"/>
      <c r="KFZ166" s="3"/>
      <c r="KGA166" s="3"/>
      <c r="KGB166" s="3"/>
      <c r="KGC166" s="3"/>
      <c r="KGD166" s="3"/>
      <c r="KGE166" s="3"/>
      <c r="KGF166" s="3"/>
      <c r="KGG166" s="3"/>
      <c r="KGH166" s="3"/>
      <c r="KGI166" s="3"/>
      <c r="KGJ166" s="3"/>
      <c r="KGK166" s="3"/>
      <c r="KGL166" s="3"/>
      <c r="KGM166" s="3"/>
      <c r="KGN166" s="3"/>
      <c r="KGO166" s="3"/>
      <c r="KGP166" s="3"/>
      <c r="KGQ166" s="3"/>
      <c r="KGR166" s="3"/>
      <c r="KGS166" s="3"/>
      <c r="KGT166" s="3"/>
      <c r="KGU166" s="3"/>
      <c r="KGV166" s="3"/>
      <c r="KGW166" s="3"/>
      <c r="KGX166" s="3"/>
      <c r="KGY166" s="3"/>
      <c r="KGZ166" s="3"/>
      <c r="KHA166" s="3"/>
      <c r="KHB166" s="3"/>
      <c r="KHC166" s="3"/>
      <c r="KHD166" s="3"/>
      <c r="KHE166" s="3"/>
      <c r="KHF166" s="3"/>
      <c r="KHG166" s="3"/>
      <c r="KHH166" s="3"/>
      <c r="KHI166" s="3"/>
      <c r="KHJ166" s="3"/>
      <c r="KHK166" s="3"/>
      <c r="KHL166" s="3"/>
      <c r="KHM166" s="3"/>
      <c r="KHN166" s="3"/>
      <c r="KHO166" s="3"/>
      <c r="KHP166" s="3"/>
      <c r="KHQ166" s="3"/>
      <c r="KHR166" s="3"/>
      <c r="KHS166" s="3"/>
      <c r="KHT166" s="3"/>
      <c r="KHU166" s="3"/>
      <c r="KHV166" s="3"/>
      <c r="KHW166" s="3"/>
      <c r="KHX166" s="3"/>
      <c r="KHY166" s="3"/>
      <c r="KHZ166" s="3"/>
      <c r="KIA166" s="3"/>
      <c r="KIB166" s="3"/>
      <c r="KIC166" s="3"/>
      <c r="KID166" s="3"/>
      <c r="KIE166" s="3"/>
      <c r="KIF166" s="3"/>
      <c r="KIG166" s="3"/>
      <c r="KIH166" s="3"/>
      <c r="KII166" s="3"/>
      <c r="KIJ166" s="3"/>
      <c r="KIK166" s="3"/>
      <c r="KIL166" s="3"/>
      <c r="KIM166" s="3"/>
      <c r="KIN166" s="3"/>
      <c r="KIO166" s="3"/>
      <c r="KIP166" s="3"/>
      <c r="KIQ166" s="3"/>
      <c r="KIR166" s="3"/>
      <c r="KIS166" s="3"/>
      <c r="KIT166" s="3"/>
      <c r="KIU166" s="3"/>
      <c r="KIV166" s="3"/>
      <c r="KIW166" s="3"/>
      <c r="KIX166" s="3"/>
      <c r="KIY166" s="3"/>
      <c r="KIZ166" s="3"/>
      <c r="KJA166" s="3"/>
      <c r="KJB166" s="3"/>
      <c r="KJC166" s="3"/>
      <c r="KJD166" s="3"/>
      <c r="KJE166" s="3"/>
      <c r="KJF166" s="3"/>
      <c r="KJG166" s="3"/>
      <c r="KJH166" s="3"/>
      <c r="KJI166" s="3"/>
      <c r="KJJ166" s="3"/>
      <c r="KJK166" s="3"/>
      <c r="KJL166" s="3"/>
      <c r="KJM166" s="3"/>
      <c r="KJN166" s="3"/>
      <c r="KJO166" s="3"/>
      <c r="KJP166" s="3"/>
      <c r="KJQ166" s="3"/>
      <c r="KJR166" s="3"/>
      <c r="KJS166" s="3"/>
      <c r="KJT166" s="3"/>
      <c r="KJU166" s="3"/>
      <c r="KJV166" s="3"/>
      <c r="KJW166" s="3"/>
      <c r="KJX166" s="3"/>
      <c r="KJY166" s="3"/>
      <c r="KJZ166" s="3"/>
      <c r="KKA166" s="3"/>
      <c r="KKB166" s="3"/>
      <c r="KKC166" s="3"/>
      <c r="KKD166" s="3"/>
      <c r="KKE166" s="3"/>
      <c r="KKF166" s="3"/>
      <c r="KKG166" s="3"/>
      <c r="KKH166" s="3"/>
      <c r="KKI166" s="3"/>
      <c r="KKJ166" s="3"/>
      <c r="KKK166" s="3"/>
      <c r="KKL166" s="3"/>
      <c r="KKM166" s="3"/>
      <c r="KKN166" s="3"/>
      <c r="KKO166" s="3"/>
      <c r="KKP166" s="3"/>
      <c r="KKQ166" s="3"/>
      <c r="KKR166" s="3"/>
      <c r="KKS166" s="3"/>
      <c r="KKT166" s="3"/>
      <c r="KKU166" s="3"/>
      <c r="KKV166" s="3"/>
      <c r="KKW166" s="3"/>
      <c r="KKX166" s="3"/>
      <c r="KKY166" s="3"/>
      <c r="KKZ166" s="3"/>
      <c r="KLA166" s="3"/>
      <c r="KLB166" s="3"/>
      <c r="KLC166" s="3"/>
      <c r="KLD166" s="3"/>
      <c r="KLE166" s="3"/>
      <c r="KLF166" s="3"/>
      <c r="KLG166" s="3"/>
      <c r="KLH166" s="3"/>
      <c r="KLI166" s="3"/>
      <c r="KLJ166" s="3"/>
      <c r="KLK166" s="3"/>
      <c r="KLL166" s="3"/>
      <c r="KLM166" s="3"/>
      <c r="KLN166" s="3"/>
      <c r="KLO166" s="3"/>
      <c r="KLP166" s="3"/>
      <c r="KLQ166" s="3"/>
      <c r="KLR166" s="3"/>
      <c r="KLS166" s="3"/>
      <c r="KLT166" s="3"/>
      <c r="KLU166" s="3"/>
      <c r="KLV166" s="3"/>
      <c r="KLW166" s="3"/>
      <c r="KLX166" s="3"/>
      <c r="KLY166" s="3"/>
      <c r="KLZ166" s="3"/>
      <c r="KMA166" s="3"/>
      <c r="KMB166" s="3"/>
      <c r="KMC166" s="3"/>
      <c r="KMD166" s="3"/>
      <c r="KME166" s="3"/>
      <c r="KMF166" s="3"/>
      <c r="KMG166" s="3"/>
      <c r="KMH166" s="3"/>
      <c r="KMI166" s="3"/>
      <c r="KMJ166" s="3"/>
      <c r="KMK166" s="3"/>
      <c r="KML166" s="3"/>
      <c r="KMM166" s="3"/>
      <c r="KMN166" s="3"/>
      <c r="KMO166" s="3"/>
      <c r="KMP166" s="3"/>
      <c r="KMQ166" s="3"/>
      <c r="KMR166" s="3"/>
      <c r="KMS166" s="3"/>
      <c r="KMT166" s="3"/>
      <c r="KMU166" s="3"/>
      <c r="KMV166" s="3"/>
      <c r="KMW166" s="3"/>
      <c r="KMX166" s="3"/>
      <c r="KMY166" s="3"/>
      <c r="KMZ166" s="3"/>
      <c r="KNA166" s="3"/>
      <c r="KNB166" s="3"/>
      <c r="KNC166" s="3"/>
      <c r="KND166" s="3"/>
      <c r="KNE166" s="3"/>
      <c r="KNF166" s="3"/>
      <c r="KNG166" s="3"/>
      <c r="KNH166" s="3"/>
      <c r="KNI166" s="3"/>
      <c r="KNJ166" s="3"/>
      <c r="KNK166" s="3"/>
      <c r="KNL166" s="3"/>
      <c r="KNM166" s="3"/>
      <c r="KNN166" s="3"/>
      <c r="KNO166" s="3"/>
      <c r="KNP166" s="3"/>
      <c r="KNQ166" s="3"/>
      <c r="KNR166" s="3"/>
      <c r="KNS166" s="3"/>
      <c r="KNT166" s="3"/>
      <c r="KNU166" s="3"/>
      <c r="KNV166" s="3"/>
      <c r="KNW166" s="3"/>
      <c r="KNX166" s="3"/>
      <c r="KNY166" s="3"/>
      <c r="KNZ166" s="3"/>
      <c r="KOA166" s="3"/>
      <c r="KOB166" s="3"/>
      <c r="KOC166" s="3"/>
      <c r="KOD166" s="3"/>
      <c r="KOE166" s="3"/>
      <c r="KOF166" s="3"/>
      <c r="KOG166" s="3"/>
      <c r="KOH166" s="3"/>
      <c r="KOI166" s="3"/>
      <c r="KOJ166" s="3"/>
      <c r="KOK166" s="3"/>
      <c r="KOL166" s="3"/>
      <c r="KOM166" s="3"/>
      <c r="KON166" s="3"/>
      <c r="KOO166" s="3"/>
      <c r="KOP166" s="3"/>
      <c r="KOQ166" s="3"/>
      <c r="KOR166" s="3"/>
      <c r="KOS166" s="3"/>
      <c r="KOT166" s="3"/>
      <c r="KOU166" s="3"/>
      <c r="KOV166" s="3"/>
      <c r="KOW166" s="3"/>
      <c r="KOX166" s="3"/>
      <c r="KOY166" s="3"/>
      <c r="KOZ166" s="3"/>
      <c r="KPA166" s="3"/>
      <c r="KPB166" s="3"/>
      <c r="KPC166" s="3"/>
      <c r="KPD166" s="3"/>
      <c r="KPE166" s="3"/>
      <c r="KPF166" s="3"/>
      <c r="KPG166" s="3"/>
      <c r="KPH166" s="3"/>
      <c r="KPI166" s="3"/>
      <c r="KPJ166" s="3"/>
      <c r="KPK166" s="3"/>
      <c r="KPL166" s="3"/>
      <c r="KPM166" s="3"/>
      <c r="KPN166" s="3"/>
      <c r="KPO166" s="3"/>
      <c r="KPP166" s="3"/>
      <c r="KPQ166" s="3"/>
      <c r="KPR166" s="3"/>
      <c r="KPS166" s="3"/>
      <c r="KPT166" s="3"/>
      <c r="KPU166" s="3"/>
      <c r="KPV166" s="3"/>
      <c r="KPW166" s="3"/>
      <c r="KPX166" s="3"/>
      <c r="KPY166" s="3"/>
      <c r="KPZ166" s="3"/>
      <c r="KQA166" s="3"/>
      <c r="KQB166" s="3"/>
      <c r="KQC166" s="3"/>
      <c r="KQD166" s="3"/>
      <c r="KQE166" s="3"/>
      <c r="KQF166" s="3"/>
      <c r="KQG166" s="3"/>
      <c r="KQH166" s="3"/>
      <c r="KQI166" s="3"/>
      <c r="KQJ166" s="3"/>
      <c r="KQK166" s="3"/>
      <c r="KQL166" s="3"/>
      <c r="KQM166" s="3"/>
      <c r="KQN166" s="3"/>
      <c r="KQO166" s="3"/>
      <c r="KQP166" s="3"/>
      <c r="KQQ166" s="3"/>
      <c r="KQR166" s="3"/>
      <c r="KQS166" s="3"/>
      <c r="KQT166" s="3"/>
      <c r="KQU166" s="3"/>
      <c r="KQV166" s="3"/>
      <c r="KQW166" s="3"/>
      <c r="KQX166" s="3"/>
      <c r="KQY166" s="3"/>
      <c r="KQZ166" s="3"/>
      <c r="KRA166" s="3"/>
      <c r="KRB166" s="3"/>
      <c r="KRC166" s="3"/>
      <c r="KRD166" s="3"/>
      <c r="KRE166" s="3"/>
      <c r="KRF166" s="3"/>
      <c r="KRG166" s="3"/>
      <c r="KRH166" s="3"/>
      <c r="KRI166" s="3"/>
      <c r="KRJ166" s="3"/>
      <c r="KRK166" s="3"/>
      <c r="KRL166" s="3"/>
      <c r="KRM166" s="3"/>
      <c r="KRN166" s="3"/>
      <c r="KRO166" s="3"/>
      <c r="KRP166" s="3"/>
      <c r="KRQ166" s="3"/>
      <c r="KRR166" s="3"/>
      <c r="KRS166" s="3"/>
      <c r="KRT166" s="3"/>
      <c r="KRU166" s="3"/>
      <c r="KRV166" s="3"/>
      <c r="KRW166" s="3"/>
      <c r="KRX166" s="3"/>
      <c r="KRY166" s="3"/>
      <c r="KRZ166" s="3"/>
      <c r="KSA166" s="3"/>
      <c r="KSB166" s="3"/>
      <c r="KSC166" s="3"/>
      <c r="KSD166" s="3"/>
      <c r="KSE166" s="3"/>
      <c r="KSF166" s="3"/>
      <c r="KSG166" s="3"/>
      <c r="KSH166" s="3"/>
      <c r="KSI166" s="3"/>
      <c r="KSJ166" s="3"/>
      <c r="KSK166" s="3"/>
      <c r="KSL166" s="3"/>
      <c r="KSM166" s="3"/>
      <c r="KSN166" s="3"/>
      <c r="KSO166" s="3"/>
      <c r="KSP166" s="3"/>
      <c r="KSQ166" s="3"/>
      <c r="KSR166" s="3"/>
      <c r="KSS166" s="3"/>
      <c r="KST166" s="3"/>
      <c r="KSU166" s="3"/>
      <c r="KSV166" s="3"/>
      <c r="KSW166" s="3"/>
      <c r="KSX166" s="3"/>
      <c r="KSY166" s="3"/>
      <c r="KSZ166" s="3"/>
      <c r="KTA166" s="3"/>
      <c r="KTB166" s="3"/>
      <c r="KTC166" s="3"/>
      <c r="KTD166" s="3"/>
      <c r="KTE166" s="3"/>
      <c r="KTF166" s="3"/>
      <c r="KTG166" s="3"/>
      <c r="KTH166" s="3"/>
      <c r="KTI166" s="3"/>
      <c r="KTJ166" s="3"/>
      <c r="KTK166" s="3"/>
      <c r="KTL166" s="3"/>
      <c r="KTM166" s="3"/>
      <c r="KTN166" s="3"/>
      <c r="KTO166" s="3"/>
      <c r="KTP166" s="3"/>
      <c r="KTQ166" s="3"/>
      <c r="KTR166" s="3"/>
      <c r="KTS166" s="3"/>
      <c r="KTT166" s="3"/>
      <c r="KTU166" s="3"/>
      <c r="KTV166" s="3"/>
      <c r="KTW166" s="3"/>
      <c r="KTX166" s="3"/>
      <c r="KTY166" s="3"/>
      <c r="KTZ166" s="3"/>
      <c r="KUA166" s="3"/>
      <c r="KUB166" s="3"/>
      <c r="KUC166" s="3"/>
      <c r="KUD166" s="3"/>
      <c r="KUE166" s="3"/>
      <c r="KUF166" s="3"/>
      <c r="KUG166" s="3"/>
      <c r="KUH166" s="3"/>
      <c r="KUI166" s="3"/>
      <c r="KUJ166" s="3"/>
      <c r="KUK166" s="3"/>
      <c r="KUL166" s="3"/>
      <c r="KUM166" s="3"/>
      <c r="KUN166" s="3"/>
      <c r="KUO166" s="3"/>
      <c r="KUP166" s="3"/>
      <c r="KUQ166" s="3"/>
      <c r="KUR166" s="3"/>
      <c r="KUS166" s="3"/>
      <c r="KUT166" s="3"/>
      <c r="KUU166" s="3"/>
      <c r="KUV166" s="3"/>
      <c r="KUW166" s="3"/>
      <c r="KUX166" s="3"/>
      <c r="KUY166" s="3"/>
      <c r="KUZ166" s="3"/>
      <c r="KVA166" s="3"/>
      <c r="KVB166" s="3"/>
      <c r="KVC166" s="3"/>
      <c r="KVD166" s="3"/>
      <c r="KVE166" s="3"/>
      <c r="KVF166" s="3"/>
      <c r="KVG166" s="3"/>
      <c r="KVH166" s="3"/>
      <c r="KVI166" s="3"/>
      <c r="KVJ166" s="3"/>
      <c r="KVK166" s="3"/>
      <c r="KVL166" s="3"/>
      <c r="KVM166" s="3"/>
      <c r="KVN166" s="3"/>
      <c r="KVO166" s="3"/>
      <c r="KVP166" s="3"/>
      <c r="KVQ166" s="3"/>
      <c r="KVR166" s="3"/>
      <c r="KVS166" s="3"/>
      <c r="KVT166" s="3"/>
      <c r="KVU166" s="3"/>
      <c r="KVV166" s="3"/>
      <c r="KVW166" s="3"/>
      <c r="KVX166" s="3"/>
      <c r="KVY166" s="3"/>
      <c r="KVZ166" s="3"/>
      <c r="KWA166" s="3"/>
      <c r="KWB166" s="3"/>
      <c r="KWC166" s="3"/>
      <c r="KWD166" s="3"/>
      <c r="KWE166" s="3"/>
      <c r="KWF166" s="3"/>
      <c r="KWG166" s="3"/>
      <c r="KWH166" s="3"/>
      <c r="KWI166" s="3"/>
      <c r="KWJ166" s="3"/>
      <c r="KWK166" s="3"/>
      <c r="KWL166" s="3"/>
      <c r="KWM166" s="3"/>
      <c r="KWN166" s="3"/>
      <c r="KWO166" s="3"/>
      <c r="KWP166" s="3"/>
      <c r="KWQ166" s="3"/>
      <c r="KWR166" s="3"/>
      <c r="KWS166" s="3"/>
      <c r="KWT166" s="3"/>
      <c r="KWU166" s="3"/>
      <c r="KWV166" s="3"/>
      <c r="KWW166" s="3"/>
      <c r="KWX166" s="3"/>
      <c r="KWY166" s="3"/>
      <c r="KWZ166" s="3"/>
      <c r="KXA166" s="3"/>
      <c r="KXB166" s="3"/>
      <c r="KXC166" s="3"/>
      <c r="KXD166" s="3"/>
      <c r="KXE166" s="3"/>
      <c r="KXF166" s="3"/>
      <c r="KXG166" s="3"/>
      <c r="KXH166" s="3"/>
      <c r="KXI166" s="3"/>
      <c r="KXJ166" s="3"/>
      <c r="KXK166" s="3"/>
      <c r="KXL166" s="3"/>
      <c r="KXM166" s="3"/>
      <c r="KXN166" s="3"/>
      <c r="KXO166" s="3"/>
      <c r="KXP166" s="3"/>
      <c r="KXQ166" s="3"/>
      <c r="KXR166" s="3"/>
      <c r="KXS166" s="3"/>
      <c r="KXT166" s="3"/>
      <c r="KXU166" s="3"/>
      <c r="KXV166" s="3"/>
      <c r="KXW166" s="3"/>
      <c r="KXX166" s="3"/>
      <c r="KXY166" s="3"/>
      <c r="KXZ166" s="3"/>
      <c r="KYA166" s="3"/>
      <c r="KYB166" s="3"/>
      <c r="KYC166" s="3"/>
      <c r="KYD166" s="3"/>
      <c r="KYE166" s="3"/>
      <c r="KYF166" s="3"/>
      <c r="KYG166" s="3"/>
      <c r="KYH166" s="3"/>
      <c r="KYI166" s="3"/>
      <c r="KYJ166" s="3"/>
      <c r="KYK166" s="3"/>
      <c r="KYL166" s="3"/>
      <c r="KYM166" s="3"/>
      <c r="KYN166" s="3"/>
      <c r="KYO166" s="3"/>
      <c r="KYP166" s="3"/>
      <c r="KYQ166" s="3"/>
      <c r="KYR166" s="3"/>
      <c r="KYS166" s="3"/>
      <c r="KYT166" s="3"/>
      <c r="KYU166" s="3"/>
      <c r="KYV166" s="3"/>
      <c r="KYW166" s="3"/>
      <c r="KYX166" s="3"/>
      <c r="KYY166" s="3"/>
      <c r="KYZ166" s="3"/>
      <c r="KZA166" s="3"/>
      <c r="KZB166" s="3"/>
      <c r="KZC166" s="3"/>
      <c r="KZD166" s="3"/>
      <c r="KZE166" s="3"/>
      <c r="KZF166" s="3"/>
      <c r="KZG166" s="3"/>
      <c r="KZH166" s="3"/>
      <c r="KZI166" s="3"/>
      <c r="KZJ166" s="3"/>
      <c r="KZK166" s="3"/>
      <c r="KZL166" s="3"/>
      <c r="KZM166" s="3"/>
      <c r="KZN166" s="3"/>
      <c r="KZO166" s="3"/>
      <c r="KZP166" s="3"/>
      <c r="KZQ166" s="3"/>
      <c r="KZR166" s="3"/>
      <c r="KZS166" s="3"/>
      <c r="KZT166" s="3"/>
      <c r="KZU166" s="3"/>
      <c r="KZV166" s="3"/>
      <c r="KZW166" s="3"/>
      <c r="KZX166" s="3"/>
      <c r="KZY166" s="3"/>
      <c r="KZZ166" s="3"/>
      <c r="LAA166" s="3"/>
      <c r="LAB166" s="3"/>
      <c r="LAC166" s="3"/>
      <c r="LAD166" s="3"/>
      <c r="LAE166" s="3"/>
      <c r="LAF166" s="3"/>
      <c r="LAG166" s="3"/>
      <c r="LAH166" s="3"/>
      <c r="LAI166" s="3"/>
      <c r="LAJ166" s="3"/>
      <c r="LAK166" s="3"/>
      <c r="LAL166" s="3"/>
      <c r="LAM166" s="3"/>
      <c r="LAN166" s="3"/>
      <c r="LAO166" s="3"/>
      <c r="LAP166" s="3"/>
      <c r="LAQ166" s="3"/>
      <c r="LAR166" s="3"/>
      <c r="LAS166" s="3"/>
      <c r="LAT166" s="3"/>
      <c r="LAU166" s="3"/>
      <c r="LAV166" s="3"/>
      <c r="LAW166" s="3"/>
      <c r="LAX166" s="3"/>
      <c r="LAY166" s="3"/>
      <c r="LAZ166" s="3"/>
      <c r="LBA166" s="3"/>
      <c r="LBB166" s="3"/>
      <c r="LBC166" s="3"/>
      <c r="LBD166" s="3"/>
      <c r="LBE166" s="3"/>
      <c r="LBF166" s="3"/>
      <c r="LBG166" s="3"/>
      <c r="LBH166" s="3"/>
      <c r="LBI166" s="3"/>
      <c r="LBJ166" s="3"/>
      <c r="LBK166" s="3"/>
      <c r="LBL166" s="3"/>
      <c r="LBM166" s="3"/>
      <c r="LBN166" s="3"/>
      <c r="LBO166" s="3"/>
      <c r="LBP166" s="3"/>
      <c r="LBQ166" s="3"/>
      <c r="LBR166" s="3"/>
      <c r="LBS166" s="3"/>
      <c r="LBT166" s="3"/>
      <c r="LBU166" s="3"/>
      <c r="LBV166" s="3"/>
      <c r="LBW166" s="3"/>
      <c r="LBX166" s="3"/>
      <c r="LBY166" s="3"/>
      <c r="LBZ166" s="3"/>
      <c r="LCA166" s="3"/>
      <c r="LCB166" s="3"/>
      <c r="LCC166" s="3"/>
      <c r="LCD166" s="3"/>
      <c r="LCE166" s="3"/>
      <c r="LCF166" s="3"/>
      <c r="LCG166" s="3"/>
      <c r="LCH166" s="3"/>
      <c r="LCI166" s="3"/>
      <c r="LCJ166" s="3"/>
      <c r="LCK166" s="3"/>
      <c r="LCL166" s="3"/>
      <c r="LCM166" s="3"/>
      <c r="LCN166" s="3"/>
      <c r="LCO166" s="3"/>
      <c r="LCP166" s="3"/>
      <c r="LCQ166" s="3"/>
      <c r="LCR166" s="3"/>
      <c r="LCS166" s="3"/>
      <c r="LCT166" s="3"/>
      <c r="LCU166" s="3"/>
      <c r="LCV166" s="3"/>
      <c r="LCW166" s="3"/>
      <c r="LCX166" s="3"/>
      <c r="LCY166" s="3"/>
      <c r="LCZ166" s="3"/>
      <c r="LDA166" s="3"/>
      <c r="LDB166" s="3"/>
      <c r="LDC166" s="3"/>
      <c r="LDD166" s="3"/>
      <c r="LDE166" s="3"/>
      <c r="LDF166" s="3"/>
      <c r="LDG166" s="3"/>
      <c r="LDH166" s="3"/>
      <c r="LDI166" s="3"/>
      <c r="LDJ166" s="3"/>
      <c r="LDK166" s="3"/>
      <c r="LDL166" s="3"/>
      <c r="LDM166" s="3"/>
      <c r="LDN166" s="3"/>
      <c r="LDO166" s="3"/>
      <c r="LDP166" s="3"/>
      <c r="LDQ166" s="3"/>
      <c r="LDR166" s="3"/>
      <c r="LDS166" s="3"/>
      <c r="LDT166" s="3"/>
      <c r="LDU166" s="3"/>
      <c r="LDV166" s="3"/>
      <c r="LDW166" s="3"/>
      <c r="LDX166" s="3"/>
      <c r="LDY166" s="3"/>
      <c r="LDZ166" s="3"/>
      <c r="LEA166" s="3"/>
      <c r="LEB166" s="3"/>
      <c r="LEC166" s="3"/>
      <c r="LED166" s="3"/>
      <c r="LEE166" s="3"/>
      <c r="LEF166" s="3"/>
      <c r="LEG166" s="3"/>
      <c r="LEH166" s="3"/>
      <c r="LEI166" s="3"/>
      <c r="LEJ166" s="3"/>
      <c r="LEK166" s="3"/>
      <c r="LEL166" s="3"/>
      <c r="LEM166" s="3"/>
      <c r="LEN166" s="3"/>
      <c r="LEO166" s="3"/>
      <c r="LEP166" s="3"/>
      <c r="LEQ166" s="3"/>
      <c r="LER166" s="3"/>
      <c r="LES166" s="3"/>
      <c r="LET166" s="3"/>
      <c r="LEU166" s="3"/>
      <c r="LEV166" s="3"/>
      <c r="LEW166" s="3"/>
      <c r="LEX166" s="3"/>
      <c r="LEY166" s="3"/>
      <c r="LEZ166" s="3"/>
      <c r="LFA166" s="3"/>
      <c r="LFB166" s="3"/>
      <c r="LFC166" s="3"/>
      <c r="LFD166" s="3"/>
      <c r="LFE166" s="3"/>
      <c r="LFF166" s="3"/>
      <c r="LFG166" s="3"/>
      <c r="LFH166" s="3"/>
      <c r="LFI166" s="3"/>
      <c r="LFJ166" s="3"/>
      <c r="LFK166" s="3"/>
      <c r="LFL166" s="3"/>
      <c r="LFM166" s="3"/>
      <c r="LFN166" s="3"/>
      <c r="LFO166" s="3"/>
      <c r="LFP166" s="3"/>
      <c r="LFQ166" s="3"/>
      <c r="LFR166" s="3"/>
      <c r="LFS166" s="3"/>
      <c r="LFT166" s="3"/>
      <c r="LFU166" s="3"/>
      <c r="LFV166" s="3"/>
      <c r="LFW166" s="3"/>
      <c r="LFX166" s="3"/>
      <c r="LFY166" s="3"/>
      <c r="LFZ166" s="3"/>
      <c r="LGA166" s="3"/>
      <c r="LGB166" s="3"/>
      <c r="LGC166" s="3"/>
      <c r="LGD166" s="3"/>
      <c r="LGE166" s="3"/>
      <c r="LGF166" s="3"/>
      <c r="LGG166" s="3"/>
      <c r="LGH166" s="3"/>
      <c r="LGI166" s="3"/>
      <c r="LGJ166" s="3"/>
      <c r="LGK166" s="3"/>
      <c r="LGL166" s="3"/>
      <c r="LGM166" s="3"/>
      <c r="LGN166" s="3"/>
      <c r="LGO166" s="3"/>
      <c r="LGP166" s="3"/>
      <c r="LGQ166" s="3"/>
      <c r="LGR166" s="3"/>
      <c r="LGS166" s="3"/>
      <c r="LGT166" s="3"/>
      <c r="LGU166" s="3"/>
      <c r="LGV166" s="3"/>
      <c r="LGW166" s="3"/>
      <c r="LGX166" s="3"/>
      <c r="LGY166" s="3"/>
      <c r="LGZ166" s="3"/>
      <c r="LHA166" s="3"/>
      <c r="LHB166" s="3"/>
      <c r="LHC166" s="3"/>
      <c r="LHD166" s="3"/>
      <c r="LHE166" s="3"/>
      <c r="LHF166" s="3"/>
      <c r="LHG166" s="3"/>
      <c r="LHH166" s="3"/>
      <c r="LHI166" s="3"/>
      <c r="LHJ166" s="3"/>
      <c r="LHK166" s="3"/>
      <c r="LHL166" s="3"/>
      <c r="LHM166" s="3"/>
      <c r="LHN166" s="3"/>
      <c r="LHO166" s="3"/>
      <c r="LHP166" s="3"/>
      <c r="LHQ166" s="3"/>
      <c r="LHR166" s="3"/>
      <c r="LHS166" s="3"/>
      <c r="LHT166" s="3"/>
      <c r="LHU166" s="3"/>
      <c r="LHV166" s="3"/>
      <c r="LHW166" s="3"/>
      <c r="LHX166" s="3"/>
      <c r="LHY166" s="3"/>
      <c r="LHZ166" s="3"/>
      <c r="LIA166" s="3"/>
      <c r="LIB166" s="3"/>
      <c r="LIC166" s="3"/>
      <c r="LID166" s="3"/>
      <c r="LIE166" s="3"/>
      <c r="LIF166" s="3"/>
      <c r="LIG166" s="3"/>
      <c r="LIH166" s="3"/>
      <c r="LII166" s="3"/>
      <c r="LIJ166" s="3"/>
      <c r="LIK166" s="3"/>
      <c r="LIL166" s="3"/>
      <c r="LIM166" s="3"/>
      <c r="LIN166" s="3"/>
      <c r="LIO166" s="3"/>
      <c r="LIP166" s="3"/>
      <c r="LIQ166" s="3"/>
      <c r="LIR166" s="3"/>
      <c r="LIS166" s="3"/>
      <c r="LIT166" s="3"/>
      <c r="LIU166" s="3"/>
      <c r="LIV166" s="3"/>
      <c r="LIW166" s="3"/>
      <c r="LIX166" s="3"/>
      <c r="LIY166" s="3"/>
      <c r="LIZ166" s="3"/>
      <c r="LJA166" s="3"/>
      <c r="LJB166" s="3"/>
      <c r="LJC166" s="3"/>
      <c r="LJD166" s="3"/>
      <c r="LJE166" s="3"/>
      <c r="LJF166" s="3"/>
      <c r="LJG166" s="3"/>
      <c r="LJH166" s="3"/>
      <c r="LJI166" s="3"/>
      <c r="LJJ166" s="3"/>
      <c r="LJK166" s="3"/>
      <c r="LJL166" s="3"/>
      <c r="LJM166" s="3"/>
      <c r="LJN166" s="3"/>
      <c r="LJO166" s="3"/>
      <c r="LJP166" s="3"/>
      <c r="LJQ166" s="3"/>
      <c r="LJR166" s="3"/>
      <c r="LJS166" s="3"/>
      <c r="LJT166" s="3"/>
      <c r="LJU166" s="3"/>
      <c r="LJV166" s="3"/>
      <c r="LJW166" s="3"/>
      <c r="LJX166" s="3"/>
      <c r="LJY166" s="3"/>
      <c r="LJZ166" s="3"/>
      <c r="LKA166" s="3"/>
      <c r="LKB166" s="3"/>
      <c r="LKC166" s="3"/>
      <c r="LKD166" s="3"/>
      <c r="LKE166" s="3"/>
      <c r="LKF166" s="3"/>
      <c r="LKG166" s="3"/>
      <c r="LKH166" s="3"/>
      <c r="LKI166" s="3"/>
      <c r="LKJ166" s="3"/>
      <c r="LKK166" s="3"/>
      <c r="LKL166" s="3"/>
      <c r="LKM166" s="3"/>
      <c r="LKN166" s="3"/>
      <c r="LKO166" s="3"/>
      <c r="LKP166" s="3"/>
      <c r="LKQ166" s="3"/>
      <c r="LKR166" s="3"/>
      <c r="LKS166" s="3"/>
      <c r="LKT166" s="3"/>
      <c r="LKU166" s="3"/>
      <c r="LKV166" s="3"/>
      <c r="LKW166" s="3"/>
      <c r="LKX166" s="3"/>
      <c r="LKY166" s="3"/>
      <c r="LKZ166" s="3"/>
      <c r="LLA166" s="3"/>
      <c r="LLB166" s="3"/>
      <c r="LLC166" s="3"/>
      <c r="LLD166" s="3"/>
      <c r="LLE166" s="3"/>
      <c r="LLF166" s="3"/>
      <c r="LLG166" s="3"/>
      <c r="LLH166" s="3"/>
      <c r="LLI166" s="3"/>
      <c r="LLJ166" s="3"/>
      <c r="LLK166" s="3"/>
      <c r="LLL166" s="3"/>
      <c r="LLM166" s="3"/>
      <c r="LLN166" s="3"/>
      <c r="LLO166" s="3"/>
      <c r="LLP166" s="3"/>
      <c r="LLQ166" s="3"/>
      <c r="LLR166" s="3"/>
      <c r="LLS166" s="3"/>
      <c r="LLT166" s="3"/>
      <c r="LLU166" s="3"/>
      <c r="LLV166" s="3"/>
      <c r="LLW166" s="3"/>
      <c r="LLX166" s="3"/>
      <c r="LLY166" s="3"/>
      <c r="LLZ166" s="3"/>
      <c r="LMA166" s="3"/>
      <c r="LMB166" s="3"/>
      <c r="LMC166" s="3"/>
      <c r="LMD166" s="3"/>
      <c r="LME166" s="3"/>
      <c r="LMF166" s="3"/>
      <c r="LMG166" s="3"/>
      <c r="LMH166" s="3"/>
      <c r="LMI166" s="3"/>
      <c r="LMJ166" s="3"/>
      <c r="LMK166" s="3"/>
      <c r="LML166" s="3"/>
      <c r="LMM166" s="3"/>
      <c r="LMN166" s="3"/>
      <c r="LMO166" s="3"/>
      <c r="LMP166" s="3"/>
      <c r="LMQ166" s="3"/>
      <c r="LMR166" s="3"/>
      <c r="LMS166" s="3"/>
      <c r="LMT166" s="3"/>
      <c r="LMU166" s="3"/>
      <c r="LMV166" s="3"/>
      <c r="LMW166" s="3"/>
      <c r="LMX166" s="3"/>
      <c r="LMY166" s="3"/>
      <c r="LMZ166" s="3"/>
      <c r="LNA166" s="3"/>
      <c r="LNB166" s="3"/>
      <c r="LNC166" s="3"/>
      <c r="LND166" s="3"/>
      <c r="LNE166" s="3"/>
      <c r="LNF166" s="3"/>
      <c r="LNG166" s="3"/>
      <c r="LNH166" s="3"/>
      <c r="LNI166" s="3"/>
      <c r="LNJ166" s="3"/>
      <c r="LNK166" s="3"/>
      <c r="LNL166" s="3"/>
      <c r="LNM166" s="3"/>
      <c r="LNN166" s="3"/>
      <c r="LNO166" s="3"/>
      <c r="LNP166" s="3"/>
      <c r="LNQ166" s="3"/>
      <c r="LNR166" s="3"/>
      <c r="LNS166" s="3"/>
      <c r="LNT166" s="3"/>
      <c r="LNU166" s="3"/>
      <c r="LNV166" s="3"/>
      <c r="LNW166" s="3"/>
      <c r="LNX166" s="3"/>
      <c r="LNY166" s="3"/>
      <c r="LNZ166" s="3"/>
      <c r="LOA166" s="3"/>
      <c r="LOB166" s="3"/>
      <c r="LOC166" s="3"/>
      <c r="LOD166" s="3"/>
      <c r="LOE166" s="3"/>
      <c r="LOF166" s="3"/>
      <c r="LOG166" s="3"/>
      <c r="LOH166" s="3"/>
      <c r="LOI166" s="3"/>
      <c r="LOJ166" s="3"/>
      <c r="LOK166" s="3"/>
      <c r="LOL166" s="3"/>
      <c r="LOM166" s="3"/>
      <c r="LON166" s="3"/>
      <c r="LOO166" s="3"/>
      <c r="LOP166" s="3"/>
      <c r="LOQ166" s="3"/>
      <c r="LOR166" s="3"/>
      <c r="LOS166" s="3"/>
      <c r="LOT166" s="3"/>
      <c r="LOU166" s="3"/>
      <c r="LOV166" s="3"/>
      <c r="LOW166" s="3"/>
      <c r="LOX166" s="3"/>
      <c r="LOY166" s="3"/>
      <c r="LOZ166" s="3"/>
      <c r="LPA166" s="3"/>
      <c r="LPB166" s="3"/>
      <c r="LPC166" s="3"/>
      <c r="LPD166" s="3"/>
      <c r="LPE166" s="3"/>
      <c r="LPF166" s="3"/>
      <c r="LPG166" s="3"/>
      <c r="LPH166" s="3"/>
      <c r="LPI166" s="3"/>
      <c r="LPJ166" s="3"/>
      <c r="LPK166" s="3"/>
      <c r="LPL166" s="3"/>
      <c r="LPM166" s="3"/>
      <c r="LPN166" s="3"/>
      <c r="LPO166" s="3"/>
      <c r="LPP166" s="3"/>
      <c r="LPQ166" s="3"/>
      <c r="LPR166" s="3"/>
      <c r="LPS166" s="3"/>
      <c r="LPT166" s="3"/>
      <c r="LPU166" s="3"/>
      <c r="LPV166" s="3"/>
      <c r="LPW166" s="3"/>
      <c r="LPX166" s="3"/>
      <c r="LPY166" s="3"/>
      <c r="LPZ166" s="3"/>
      <c r="LQA166" s="3"/>
      <c r="LQB166" s="3"/>
      <c r="LQC166" s="3"/>
      <c r="LQD166" s="3"/>
      <c r="LQE166" s="3"/>
      <c r="LQF166" s="3"/>
      <c r="LQG166" s="3"/>
      <c r="LQH166" s="3"/>
      <c r="LQI166" s="3"/>
      <c r="LQJ166" s="3"/>
      <c r="LQK166" s="3"/>
      <c r="LQL166" s="3"/>
      <c r="LQM166" s="3"/>
      <c r="LQN166" s="3"/>
      <c r="LQO166" s="3"/>
      <c r="LQP166" s="3"/>
      <c r="LQQ166" s="3"/>
      <c r="LQR166" s="3"/>
      <c r="LQS166" s="3"/>
      <c r="LQT166" s="3"/>
      <c r="LQU166" s="3"/>
      <c r="LQV166" s="3"/>
      <c r="LQW166" s="3"/>
      <c r="LQX166" s="3"/>
      <c r="LQY166" s="3"/>
      <c r="LQZ166" s="3"/>
      <c r="LRA166" s="3"/>
      <c r="LRB166" s="3"/>
      <c r="LRC166" s="3"/>
      <c r="LRD166" s="3"/>
      <c r="LRE166" s="3"/>
      <c r="LRF166" s="3"/>
      <c r="LRG166" s="3"/>
      <c r="LRH166" s="3"/>
      <c r="LRI166" s="3"/>
      <c r="LRJ166" s="3"/>
      <c r="LRK166" s="3"/>
      <c r="LRL166" s="3"/>
      <c r="LRM166" s="3"/>
      <c r="LRN166" s="3"/>
      <c r="LRO166" s="3"/>
      <c r="LRP166" s="3"/>
      <c r="LRQ166" s="3"/>
      <c r="LRR166" s="3"/>
      <c r="LRS166" s="3"/>
      <c r="LRT166" s="3"/>
      <c r="LRU166" s="3"/>
      <c r="LRV166" s="3"/>
      <c r="LRW166" s="3"/>
      <c r="LRX166" s="3"/>
      <c r="LRY166" s="3"/>
      <c r="LRZ166" s="3"/>
      <c r="LSA166" s="3"/>
      <c r="LSB166" s="3"/>
      <c r="LSC166" s="3"/>
      <c r="LSD166" s="3"/>
      <c r="LSE166" s="3"/>
      <c r="LSF166" s="3"/>
      <c r="LSG166" s="3"/>
      <c r="LSH166" s="3"/>
      <c r="LSI166" s="3"/>
      <c r="LSJ166" s="3"/>
      <c r="LSK166" s="3"/>
      <c r="LSL166" s="3"/>
      <c r="LSM166" s="3"/>
      <c r="LSN166" s="3"/>
      <c r="LSO166" s="3"/>
      <c r="LSP166" s="3"/>
      <c r="LSQ166" s="3"/>
      <c r="LSR166" s="3"/>
      <c r="LSS166" s="3"/>
      <c r="LST166" s="3"/>
      <c r="LSU166" s="3"/>
      <c r="LSV166" s="3"/>
      <c r="LSW166" s="3"/>
      <c r="LSX166" s="3"/>
      <c r="LSY166" s="3"/>
      <c r="LSZ166" s="3"/>
      <c r="LTA166" s="3"/>
      <c r="LTB166" s="3"/>
      <c r="LTC166" s="3"/>
      <c r="LTD166" s="3"/>
      <c r="LTE166" s="3"/>
      <c r="LTF166" s="3"/>
      <c r="LTG166" s="3"/>
      <c r="LTH166" s="3"/>
      <c r="LTI166" s="3"/>
      <c r="LTJ166" s="3"/>
      <c r="LTK166" s="3"/>
      <c r="LTL166" s="3"/>
      <c r="LTM166" s="3"/>
      <c r="LTN166" s="3"/>
      <c r="LTO166" s="3"/>
      <c r="LTP166" s="3"/>
      <c r="LTQ166" s="3"/>
      <c r="LTR166" s="3"/>
      <c r="LTS166" s="3"/>
      <c r="LTT166" s="3"/>
      <c r="LTU166" s="3"/>
      <c r="LTV166" s="3"/>
      <c r="LTW166" s="3"/>
      <c r="LTX166" s="3"/>
      <c r="LTY166" s="3"/>
      <c r="LTZ166" s="3"/>
      <c r="LUA166" s="3"/>
      <c r="LUB166" s="3"/>
      <c r="LUC166" s="3"/>
      <c r="LUD166" s="3"/>
      <c r="LUE166" s="3"/>
      <c r="LUF166" s="3"/>
      <c r="LUG166" s="3"/>
      <c r="LUH166" s="3"/>
      <c r="LUI166" s="3"/>
      <c r="LUJ166" s="3"/>
      <c r="LUK166" s="3"/>
      <c r="LUL166" s="3"/>
      <c r="LUM166" s="3"/>
      <c r="LUN166" s="3"/>
      <c r="LUO166" s="3"/>
      <c r="LUP166" s="3"/>
      <c r="LUQ166" s="3"/>
      <c r="LUR166" s="3"/>
      <c r="LUS166" s="3"/>
      <c r="LUT166" s="3"/>
      <c r="LUU166" s="3"/>
      <c r="LUV166" s="3"/>
      <c r="LUW166" s="3"/>
      <c r="LUX166" s="3"/>
      <c r="LUY166" s="3"/>
      <c r="LUZ166" s="3"/>
      <c r="LVA166" s="3"/>
      <c r="LVB166" s="3"/>
      <c r="LVC166" s="3"/>
      <c r="LVD166" s="3"/>
      <c r="LVE166" s="3"/>
      <c r="LVF166" s="3"/>
      <c r="LVG166" s="3"/>
      <c r="LVH166" s="3"/>
      <c r="LVI166" s="3"/>
      <c r="LVJ166" s="3"/>
      <c r="LVK166" s="3"/>
      <c r="LVL166" s="3"/>
      <c r="LVM166" s="3"/>
      <c r="LVN166" s="3"/>
      <c r="LVO166" s="3"/>
      <c r="LVP166" s="3"/>
      <c r="LVQ166" s="3"/>
      <c r="LVR166" s="3"/>
      <c r="LVS166" s="3"/>
      <c r="LVT166" s="3"/>
      <c r="LVU166" s="3"/>
      <c r="LVV166" s="3"/>
      <c r="LVW166" s="3"/>
      <c r="LVX166" s="3"/>
      <c r="LVY166" s="3"/>
      <c r="LVZ166" s="3"/>
      <c r="LWA166" s="3"/>
      <c r="LWB166" s="3"/>
      <c r="LWC166" s="3"/>
      <c r="LWD166" s="3"/>
      <c r="LWE166" s="3"/>
      <c r="LWF166" s="3"/>
      <c r="LWG166" s="3"/>
      <c r="LWH166" s="3"/>
      <c r="LWI166" s="3"/>
      <c r="LWJ166" s="3"/>
      <c r="LWK166" s="3"/>
      <c r="LWL166" s="3"/>
      <c r="LWM166" s="3"/>
      <c r="LWN166" s="3"/>
      <c r="LWO166" s="3"/>
      <c r="LWP166" s="3"/>
      <c r="LWQ166" s="3"/>
      <c r="LWR166" s="3"/>
      <c r="LWS166" s="3"/>
      <c r="LWT166" s="3"/>
      <c r="LWU166" s="3"/>
      <c r="LWV166" s="3"/>
      <c r="LWW166" s="3"/>
      <c r="LWX166" s="3"/>
      <c r="LWY166" s="3"/>
      <c r="LWZ166" s="3"/>
      <c r="LXA166" s="3"/>
      <c r="LXB166" s="3"/>
      <c r="LXC166" s="3"/>
      <c r="LXD166" s="3"/>
      <c r="LXE166" s="3"/>
      <c r="LXF166" s="3"/>
      <c r="LXG166" s="3"/>
      <c r="LXH166" s="3"/>
      <c r="LXI166" s="3"/>
      <c r="LXJ166" s="3"/>
      <c r="LXK166" s="3"/>
      <c r="LXL166" s="3"/>
      <c r="LXM166" s="3"/>
      <c r="LXN166" s="3"/>
      <c r="LXO166" s="3"/>
      <c r="LXP166" s="3"/>
      <c r="LXQ166" s="3"/>
      <c r="LXR166" s="3"/>
      <c r="LXS166" s="3"/>
      <c r="LXT166" s="3"/>
      <c r="LXU166" s="3"/>
      <c r="LXV166" s="3"/>
      <c r="LXW166" s="3"/>
      <c r="LXX166" s="3"/>
      <c r="LXY166" s="3"/>
      <c r="LXZ166" s="3"/>
      <c r="LYA166" s="3"/>
      <c r="LYB166" s="3"/>
      <c r="LYC166" s="3"/>
      <c r="LYD166" s="3"/>
      <c r="LYE166" s="3"/>
      <c r="LYF166" s="3"/>
      <c r="LYG166" s="3"/>
      <c r="LYH166" s="3"/>
      <c r="LYI166" s="3"/>
      <c r="LYJ166" s="3"/>
      <c r="LYK166" s="3"/>
      <c r="LYL166" s="3"/>
      <c r="LYM166" s="3"/>
      <c r="LYN166" s="3"/>
      <c r="LYO166" s="3"/>
      <c r="LYP166" s="3"/>
      <c r="LYQ166" s="3"/>
      <c r="LYR166" s="3"/>
      <c r="LYS166" s="3"/>
      <c r="LYT166" s="3"/>
      <c r="LYU166" s="3"/>
      <c r="LYV166" s="3"/>
      <c r="LYW166" s="3"/>
      <c r="LYX166" s="3"/>
      <c r="LYY166" s="3"/>
      <c r="LYZ166" s="3"/>
      <c r="LZA166" s="3"/>
      <c r="LZB166" s="3"/>
      <c r="LZC166" s="3"/>
      <c r="LZD166" s="3"/>
      <c r="LZE166" s="3"/>
      <c r="LZF166" s="3"/>
      <c r="LZG166" s="3"/>
      <c r="LZH166" s="3"/>
      <c r="LZI166" s="3"/>
      <c r="LZJ166" s="3"/>
      <c r="LZK166" s="3"/>
      <c r="LZL166" s="3"/>
      <c r="LZM166" s="3"/>
      <c r="LZN166" s="3"/>
      <c r="LZO166" s="3"/>
      <c r="LZP166" s="3"/>
      <c r="LZQ166" s="3"/>
      <c r="LZR166" s="3"/>
      <c r="LZS166" s="3"/>
      <c r="LZT166" s="3"/>
      <c r="LZU166" s="3"/>
      <c r="LZV166" s="3"/>
      <c r="LZW166" s="3"/>
      <c r="LZX166" s="3"/>
      <c r="LZY166" s="3"/>
      <c r="LZZ166" s="3"/>
      <c r="MAA166" s="3"/>
      <c r="MAB166" s="3"/>
      <c r="MAC166" s="3"/>
      <c r="MAD166" s="3"/>
      <c r="MAE166" s="3"/>
      <c r="MAF166" s="3"/>
      <c r="MAG166" s="3"/>
      <c r="MAH166" s="3"/>
      <c r="MAI166" s="3"/>
      <c r="MAJ166" s="3"/>
      <c r="MAK166" s="3"/>
      <c r="MAL166" s="3"/>
      <c r="MAM166" s="3"/>
      <c r="MAN166" s="3"/>
      <c r="MAO166" s="3"/>
      <c r="MAP166" s="3"/>
      <c r="MAQ166" s="3"/>
      <c r="MAR166" s="3"/>
      <c r="MAS166" s="3"/>
      <c r="MAT166" s="3"/>
      <c r="MAU166" s="3"/>
      <c r="MAV166" s="3"/>
      <c r="MAW166" s="3"/>
      <c r="MAX166" s="3"/>
      <c r="MAY166" s="3"/>
      <c r="MAZ166" s="3"/>
      <c r="MBA166" s="3"/>
      <c r="MBB166" s="3"/>
      <c r="MBC166" s="3"/>
      <c r="MBD166" s="3"/>
      <c r="MBE166" s="3"/>
      <c r="MBF166" s="3"/>
      <c r="MBG166" s="3"/>
      <c r="MBH166" s="3"/>
      <c r="MBI166" s="3"/>
      <c r="MBJ166" s="3"/>
      <c r="MBK166" s="3"/>
      <c r="MBL166" s="3"/>
      <c r="MBM166" s="3"/>
      <c r="MBN166" s="3"/>
      <c r="MBO166" s="3"/>
      <c r="MBP166" s="3"/>
      <c r="MBQ166" s="3"/>
      <c r="MBR166" s="3"/>
      <c r="MBS166" s="3"/>
      <c r="MBT166" s="3"/>
      <c r="MBU166" s="3"/>
      <c r="MBV166" s="3"/>
      <c r="MBW166" s="3"/>
      <c r="MBX166" s="3"/>
      <c r="MBY166" s="3"/>
      <c r="MBZ166" s="3"/>
      <c r="MCA166" s="3"/>
      <c r="MCB166" s="3"/>
      <c r="MCC166" s="3"/>
      <c r="MCD166" s="3"/>
      <c r="MCE166" s="3"/>
      <c r="MCF166" s="3"/>
      <c r="MCG166" s="3"/>
      <c r="MCH166" s="3"/>
      <c r="MCI166" s="3"/>
      <c r="MCJ166" s="3"/>
      <c r="MCK166" s="3"/>
      <c r="MCL166" s="3"/>
      <c r="MCM166" s="3"/>
      <c r="MCN166" s="3"/>
      <c r="MCO166" s="3"/>
      <c r="MCP166" s="3"/>
      <c r="MCQ166" s="3"/>
      <c r="MCR166" s="3"/>
      <c r="MCS166" s="3"/>
      <c r="MCT166" s="3"/>
      <c r="MCU166" s="3"/>
      <c r="MCV166" s="3"/>
      <c r="MCW166" s="3"/>
      <c r="MCX166" s="3"/>
      <c r="MCY166" s="3"/>
      <c r="MCZ166" s="3"/>
      <c r="MDA166" s="3"/>
      <c r="MDB166" s="3"/>
      <c r="MDC166" s="3"/>
      <c r="MDD166" s="3"/>
      <c r="MDE166" s="3"/>
      <c r="MDF166" s="3"/>
      <c r="MDG166" s="3"/>
      <c r="MDH166" s="3"/>
      <c r="MDI166" s="3"/>
      <c r="MDJ166" s="3"/>
      <c r="MDK166" s="3"/>
      <c r="MDL166" s="3"/>
      <c r="MDM166" s="3"/>
      <c r="MDN166" s="3"/>
      <c r="MDO166" s="3"/>
      <c r="MDP166" s="3"/>
      <c r="MDQ166" s="3"/>
      <c r="MDR166" s="3"/>
      <c r="MDS166" s="3"/>
      <c r="MDT166" s="3"/>
      <c r="MDU166" s="3"/>
      <c r="MDV166" s="3"/>
      <c r="MDW166" s="3"/>
      <c r="MDX166" s="3"/>
      <c r="MDY166" s="3"/>
      <c r="MDZ166" s="3"/>
      <c r="MEA166" s="3"/>
      <c r="MEB166" s="3"/>
      <c r="MEC166" s="3"/>
      <c r="MED166" s="3"/>
      <c r="MEE166" s="3"/>
      <c r="MEF166" s="3"/>
      <c r="MEG166" s="3"/>
      <c r="MEH166" s="3"/>
      <c r="MEI166" s="3"/>
      <c r="MEJ166" s="3"/>
      <c r="MEK166" s="3"/>
      <c r="MEL166" s="3"/>
      <c r="MEM166" s="3"/>
      <c r="MEN166" s="3"/>
      <c r="MEO166" s="3"/>
      <c r="MEP166" s="3"/>
      <c r="MEQ166" s="3"/>
      <c r="MER166" s="3"/>
      <c r="MES166" s="3"/>
      <c r="MET166" s="3"/>
      <c r="MEU166" s="3"/>
      <c r="MEV166" s="3"/>
      <c r="MEW166" s="3"/>
      <c r="MEX166" s="3"/>
      <c r="MEY166" s="3"/>
      <c r="MEZ166" s="3"/>
      <c r="MFA166" s="3"/>
      <c r="MFB166" s="3"/>
      <c r="MFC166" s="3"/>
      <c r="MFD166" s="3"/>
      <c r="MFE166" s="3"/>
      <c r="MFF166" s="3"/>
      <c r="MFG166" s="3"/>
      <c r="MFH166" s="3"/>
      <c r="MFI166" s="3"/>
      <c r="MFJ166" s="3"/>
      <c r="MFK166" s="3"/>
      <c r="MFL166" s="3"/>
      <c r="MFM166" s="3"/>
      <c r="MFN166" s="3"/>
      <c r="MFO166" s="3"/>
      <c r="MFP166" s="3"/>
      <c r="MFQ166" s="3"/>
      <c r="MFR166" s="3"/>
      <c r="MFS166" s="3"/>
      <c r="MFT166" s="3"/>
      <c r="MFU166" s="3"/>
      <c r="MFV166" s="3"/>
      <c r="MFW166" s="3"/>
      <c r="MFX166" s="3"/>
      <c r="MFY166" s="3"/>
      <c r="MFZ166" s="3"/>
      <c r="MGA166" s="3"/>
      <c r="MGB166" s="3"/>
      <c r="MGC166" s="3"/>
      <c r="MGD166" s="3"/>
      <c r="MGE166" s="3"/>
      <c r="MGF166" s="3"/>
      <c r="MGG166" s="3"/>
      <c r="MGH166" s="3"/>
      <c r="MGI166" s="3"/>
      <c r="MGJ166" s="3"/>
      <c r="MGK166" s="3"/>
      <c r="MGL166" s="3"/>
      <c r="MGM166" s="3"/>
      <c r="MGN166" s="3"/>
      <c r="MGO166" s="3"/>
      <c r="MGP166" s="3"/>
      <c r="MGQ166" s="3"/>
      <c r="MGR166" s="3"/>
      <c r="MGS166" s="3"/>
      <c r="MGT166" s="3"/>
      <c r="MGU166" s="3"/>
      <c r="MGV166" s="3"/>
      <c r="MGW166" s="3"/>
      <c r="MGX166" s="3"/>
      <c r="MGY166" s="3"/>
      <c r="MGZ166" s="3"/>
      <c r="MHA166" s="3"/>
      <c r="MHB166" s="3"/>
      <c r="MHC166" s="3"/>
      <c r="MHD166" s="3"/>
      <c r="MHE166" s="3"/>
      <c r="MHF166" s="3"/>
      <c r="MHG166" s="3"/>
      <c r="MHH166" s="3"/>
      <c r="MHI166" s="3"/>
      <c r="MHJ166" s="3"/>
      <c r="MHK166" s="3"/>
      <c r="MHL166" s="3"/>
      <c r="MHM166" s="3"/>
      <c r="MHN166" s="3"/>
      <c r="MHO166" s="3"/>
      <c r="MHP166" s="3"/>
      <c r="MHQ166" s="3"/>
      <c r="MHR166" s="3"/>
      <c r="MHS166" s="3"/>
      <c r="MHT166" s="3"/>
      <c r="MHU166" s="3"/>
      <c r="MHV166" s="3"/>
      <c r="MHW166" s="3"/>
      <c r="MHX166" s="3"/>
      <c r="MHY166" s="3"/>
      <c r="MHZ166" s="3"/>
      <c r="MIA166" s="3"/>
      <c r="MIB166" s="3"/>
      <c r="MIC166" s="3"/>
      <c r="MID166" s="3"/>
      <c r="MIE166" s="3"/>
      <c r="MIF166" s="3"/>
      <c r="MIG166" s="3"/>
      <c r="MIH166" s="3"/>
      <c r="MII166" s="3"/>
      <c r="MIJ166" s="3"/>
      <c r="MIK166" s="3"/>
      <c r="MIL166" s="3"/>
      <c r="MIM166" s="3"/>
      <c r="MIN166" s="3"/>
      <c r="MIO166" s="3"/>
      <c r="MIP166" s="3"/>
      <c r="MIQ166" s="3"/>
      <c r="MIR166" s="3"/>
      <c r="MIS166" s="3"/>
      <c r="MIT166" s="3"/>
      <c r="MIU166" s="3"/>
      <c r="MIV166" s="3"/>
      <c r="MIW166" s="3"/>
      <c r="MIX166" s="3"/>
      <c r="MIY166" s="3"/>
      <c r="MIZ166" s="3"/>
      <c r="MJA166" s="3"/>
      <c r="MJB166" s="3"/>
      <c r="MJC166" s="3"/>
      <c r="MJD166" s="3"/>
      <c r="MJE166" s="3"/>
      <c r="MJF166" s="3"/>
      <c r="MJG166" s="3"/>
      <c r="MJH166" s="3"/>
      <c r="MJI166" s="3"/>
      <c r="MJJ166" s="3"/>
      <c r="MJK166" s="3"/>
      <c r="MJL166" s="3"/>
      <c r="MJM166" s="3"/>
      <c r="MJN166" s="3"/>
      <c r="MJO166" s="3"/>
      <c r="MJP166" s="3"/>
      <c r="MJQ166" s="3"/>
      <c r="MJR166" s="3"/>
      <c r="MJS166" s="3"/>
      <c r="MJT166" s="3"/>
      <c r="MJU166" s="3"/>
      <c r="MJV166" s="3"/>
      <c r="MJW166" s="3"/>
      <c r="MJX166" s="3"/>
      <c r="MJY166" s="3"/>
      <c r="MJZ166" s="3"/>
      <c r="MKA166" s="3"/>
      <c r="MKB166" s="3"/>
      <c r="MKC166" s="3"/>
      <c r="MKD166" s="3"/>
      <c r="MKE166" s="3"/>
      <c r="MKF166" s="3"/>
      <c r="MKG166" s="3"/>
      <c r="MKH166" s="3"/>
      <c r="MKI166" s="3"/>
      <c r="MKJ166" s="3"/>
      <c r="MKK166" s="3"/>
      <c r="MKL166" s="3"/>
      <c r="MKM166" s="3"/>
      <c r="MKN166" s="3"/>
      <c r="MKO166" s="3"/>
      <c r="MKP166" s="3"/>
      <c r="MKQ166" s="3"/>
      <c r="MKR166" s="3"/>
      <c r="MKS166" s="3"/>
      <c r="MKT166" s="3"/>
      <c r="MKU166" s="3"/>
      <c r="MKV166" s="3"/>
      <c r="MKW166" s="3"/>
      <c r="MKX166" s="3"/>
      <c r="MKY166" s="3"/>
      <c r="MKZ166" s="3"/>
      <c r="MLA166" s="3"/>
      <c r="MLB166" s="3"/>
      <c r="MLC166" s="3"/>
      <c r="MLD166" s="3"/>
      <c r="MLE166" s="3"/>
      <c r="MLF166" s="3"/>
      <c r="MLG166" s="3"/>
      <c r="MLH166" s="3"/>
      <c r="MLI166" s="3"/>
      <c r="MLJ166" s="3"/>
      <c r="MLK166" s="3"/>
      <c r="MLL166" s="3"/>
      <c r="MLM166" s="3"/>
      <c r="MLN166" s="3"/>
      <c r="MLO166" s="3"/>
      <c r="MLP166" s="3"/>
      <c r="MLQ166" s="3"/>
      <c r="MLR166" s="3"/>
      <c r="MLS166" s="3"/>
      <c r="MLT166" s="3"/>
      <c r="MLU166" s="3"/>
      <c r="MLV166" s="3"/>
      <c r="MLW166" s="3"/>
      <c r="MLX166" s="3"/>
      <c r="MLY166" s="3"/>
      <c r="MLZ166" s="3"/>
      <c r="MMA166" s="3"/>
      <c r="MMB166" s="3"/>
      <c r="MMC166" s="3"/>
      <c r="MMD166" s="3"/>
      <c r="MME166" s="3"/>
      <c r="MMF166" s="3"/>
      <c r="MMG166" s="3"/>
      <c r="MMH166" s="3"/>
      <c r="MMI166" s="3"/>
      <c r="MMJ166" s="3"/>
      <c r="MMK166" s="3"/>
      <c r="MML166" s="3"/>
      <c r="MMM166" s="3"/>
      <c r="MMN166" s="3"/>
      <c r="MMO166" s="3"/>
      <c r="MMP166" s="3"/>
      <c r="MMQ166" s="3"/>
      <c r="MMR166" s="3"/>
      <c r="MMS166" s="3"/>
      <c r="MMT166" s="3"/>
      <c r="MMU166" s="3"/>
      <c r="MMV166" s="3"/>
      <c r="MMW166" s="3"/>
      <c r="MMX166" s="3"/>
      <c r="MMY166" s="3"/>
      <c r="MMZ166" s="3"/>
      <c r="MNA166" s="3"/>
      <c r="MNB166" s="3"/>
      <c r="MNC166" s="3"/>
      <c r="MND166" s="3"/>
      <c r="MNE166" s="3"/>
      <c r="MNF166" s="3"/>
      <c r="MNG166" s="3"/>
      <c r="MNH166" s="3"/>
      <c r="MNI166" s="3"/>
      <c r="MNJ166" s="3"/>
      <c r="MNK166" s="3"/>
      <c r="MNL166" s="3"/>
      <c r="MNM166" s="3"/>
      <c r="MNN166" s="3"/>
      <c r="MNO166" s="3"/>
      <c r="MNP166" s="3"/>
      <c r="MNQ166" s="3"/>
      <c r="MNR166" s="3"/>
      <c r="MNS166" s="3"/>
      <c r="MNT166" s="3"/>
      <c r="MNU166" s="3"/>
      <c r="MNV166" s="3"/>
      <c r="MNW166" s="3"/>
      <c r="MNX166" s="3"/>
      <c r="MNY166" s="3"/>
      <c r="MNZ166" s="3"/>
      <c r="MOA166" s="3"/>
      <c r="MOB166" s="3"/>
      <c r="MOC166" s="3"/>
      <c r="MOD166" s="3"/>
      <c r="MOE166" s="3"/>
      <c r="MOF166" s="3"/>
      <c r="MOG166" s="3"/>
      <c r="MOH166" s="3"/>
      <c r="MOI166" s="3"/>
      <c r="MOJ166" s="3"/>
      <c r="MOK166" s="3"/>
      <c r="MOL166" s="3"/>
      <c r="MOM166" s="3"/>
      <c r="MON166" s="3"/>
      <c r="MOO166" s="3"/>
      <c r="MOP166" s="3"/>
      <c r="MOQ166" s="3"/>
      <c r="MOR166" s="3"/>
      <c r="MOS166" s="3"/>
      <c r="MOT166" s="3"/>
      <c r="MOU166" s="3"/>
      <c r="MOV166" s="3"/>
      <c r="MOW166" s="3"/>
      <c r="MOX166" s="3"/>
      <c r="MOY166" s="3"/>
      <c r="MOZ166" s="3"/>
      <c r="MPA166" s="3"/>
      <c r="MPB166" s="3"/>
      <c r="MPC166" s="3"/>
      <c r="MPD166" s="3"/>
      <c r="MPE166" s="3"/>
      <c r="MPF166" s="3"/>
      <c r="MPG166" s="3"/>
      <c r="MPH166" s="3"/>
      <c r="MPI166" s="3"/>
      <c r="MPJ166" s="3"/>
      <c r="MPK166" s="3"/>
      <c r="MPL166" s="3"/>
      <c r="MPM166" s="3"/>
      <c r="MPN166" s="3"/>
      <c r="MPO166" s="3"/>
      <c r="MPP166" s="3"/>
      <c r="MPQ166" s="3"/>
      <c r="MPR166" s="3"/>
      <c r="MPS166" s="3"/>
      <c r="MPT166" s="3"/>
      <c r="MPU166" s="3"/>
      <c r="MPV166" s="3"/>
      <c r="MPW166" s="3"/>
      <c r="MPX166" s="3"/>
      <c r="MPY166" s="3"/>
      <c r="MPZ166" s="3"/>
      <c r="MQA166" s="3"/>
      <c r="MQB166" s="3"/>
      <c r="MQC166" s="3"/>
      <c r="MQD166" s="3"/>
      <c r="MQE166" s="3"/>
      <c r="MQF166" s="3"/>
      <c r="MQG166" s="3"/>
      <c r="MQH166" s="3"/>
      <c r="MQI166" s="3"/>
      <c r="MQJ166" s="3"/>
      <c r="MQK166" s="3"/>
      <c r="MQL166" s="3"/>
      <c r="MQM166" s="3"/>
      <c r="MQN166" s="3"/>
      <c r="MQO166" s="3"/>
      <c r="MQP166" s="3"/>
      <c r="MQQ166" s="3"/>
      <c r="MQR166" s="3"/>
      <c r="MQS166" s="3"/>
      <c r="MQT166" s="3"/>
      <c r="MQU166" s="3"/>
      <c r="MQV166" s="3"/>
      <c r="MQW166" s="3"/>
      <c r="MQX166" s="3"/>
      <c r="MQY166" s="3"/>
      <c r="MQZ166" s="3"/>
      <c r="MRA166" s="3"/>
      <c r="MRB166" s="3"/>
      <c r="MRC166" s="3"/>
      <c r="MRD166" s="3"/>
      <c r="MRE166" s="3"/>
      <c r="MRF166" s="3"/>
      <c r="MRG166" s="3"/>
      <c r="MRH166" s="3"/>
      <c r="MRI166" s="3"/>
      <c r="MRJ166" s="3"/>
      <c r="MRK166" s="3"/>
      <c r="MRL166" s="3"/>
      <c r="MRM166" s="3"/>
      <c r="MRN166" s="3"/>
      <c r="MRO166" s="3"/>
      <c r="MRP166" s="3"/>
      <c r="MRQ166" s="3"/>
      <c r="MRR166" s="3"/>
      <c r="MRS166" s="3"/>
      <c r="MRT166" s="3"/>
      <c r="MRU166" s="3"/>
      <c r="MRV166" s="3"/>
      <c r="MRW166" s="3"/>
      <c r="MRX166" s="3"/>
      <c r="MRY166" s="3"/>
      <c r="MRZ166" s="3"/>
      <c r="MSA166" s="3"/>
      <c r="MSB166" s="3"/>
      <c r="MSC166" s="3"/>
      <c r="MSD166" s="3"/>
      <c r="MSE166" s="3"/>
      <c r="MSF166" s="3"/>
      <c r="MSG166" s="3"/>
      <c r="MSH166" s="3"/>
      <c r="MSI166" s="3"/>
      <c r="MSJ166" s="3"/>
      <c r="MSK166" s="3"/>
      <c r="MSL166" s="3"/>
      <c r="MSM166" s="3"/>
      <c r="MSN166" s="3"/>
      <c r="MSO166" s="3"/>
      <c r="MSP166" s="3"/>
      <c r="MSQ166" s="3"/>
      <c r="MSR166" s="3"/>
      <c r="MSS166" s="3"/>
      <c r="MST166" s="3"/>
      <c r="MSU166" s="3"/>
      <c r="MSV166" s="3"/>
      <c r="MSW166" s="3"/>
      <c r="MSX166" s="3"/>
      <c r="MSY166" s="3"/>
      <c r="MSZ166" s="3"/>
      <c r="MTA166" s="3"/>
      <c r="MTB166" s="3"/>
      <c r="MTC166" s="3"/>
      <c r="MTD166" s="3"/>
      <c r="MTE166" s="3"/>
      <c r="MTF166" s="3"/>
      <c r="MTG166" s="3"/>
      <c r="MTH166" s="3"/>
      <c r="MTI166" s="3"/>
      <c r="MTJ166" s="3"/>
      <c r="MTK166" s="3"/>
      <c r="MTL166" s="3"/>
      <c r="MTM166" s="3"/>
      <c r="MTN166" s="3"/>
      <c r="MTO166" s="3"/>
      <c r="MTP166" s="3"/>
      <c r="MTQ166" s="3"/>
      <c r="MTR166" s="3"/>
      <c r="MTS166" s="3"/>
      <c r="MTT166" s="3"/>
      <c r="MTU166" s="3"/>
      <c r="MTV166" s="3"/>
      <c r="MTW166" s="3"/>
      <c r="MTX166" s="3"/>
      <c r="MTY166" s="3"/>
      <c r="MTZ166" s="3"/>
      <c r="MUA166" s="3"/>
      <c r="MUB166" s="3"/>
      <c r="MUC166" s="3"/>
      <c r="MUD166" s="3"/>
      <c r="MUE166" s="3"/>
      <c r="MUF166" s="3"/>
      <c r="MUG166" s="3"/>
      <c r="MUH166" s="3"/>
      <c r="MUI166" s="3"/>
      <c r="MUJ166" s="3"/>
      <c r="MUK166" s="3"/>
      <c r="MUL166" s="3"/>
      <c r="MUM166" s="3"/>
      <c r="MUN166" s="3"/>
      <c r="MUO166" s="3"/>
      <c r="MUP166" s="3"/>
      <c r="MUQ166" s="3"/>
      <c r="MUR166" s="3"/>
      <c r="MUS166" s="3"/>
      <c r="MUT166" s="3"/>
      <c r="MUU166" s="3"/>
      <c r="MUV166" s="3"/>
      <c r="MUW166" s="3"/>
      <c r="MUX166" s="3"/>
      <c r="MUY166" s="3"/>
      <c r="MUZ166" s="3"/>
      <c r="MVA166" s="3"/>
      <c r="MVB166" s="3"/>
      <c r="MVC166" s="3"/>
      <c r="MVD166" s="3"/>
      <c r="MVE166" s="3"/>
      <c r="MVF166" s="3"/>
      <c r="MVG166" s="3"/>
      <c r="MVH166" s="3"/>
      <c r="MVI166" s="3"/>
      <c r="MVJ166" s="3"/>
      <c r="MVK166" s="3"/>
      <c r="MVL166" s="3"/>
      <c r="MVM166" s="3"/>
      <c r="MVN166" s="3"/>
      <c r="MVO166" s="3"/>
      <c r="MVP166" s="3"/>
      <c r="MVQ166" s="3"/>
      <c r="MVR166" s="3"/>
      <c r="MVS166" s="3"/>
      <c r="MVT166" s="3"/>
      <c r="MVU166" s="3"/>
      <c r="MVV166" s="3"/>
      <c r="MVW166" s="3"/>
      <c r="MVX166" s="3"/>
      <c r="MVY166" s="3"/>
      <c r="MVZ166" s="3"/>
      <c r="MWA166" s="3"/>
      <c r="MWB166" s="3"/>
      <c r="MWC166" s="3"/>
      <c r="MWD166" s="3"/>
      <c r="MWE166" s="3"/>
      <c r="MWF166" s="3"/>
      <c r="MWG166" s="3"/>
      <c r="MWH166" s="3"/>
      <c r="MWI166" s="3"/>
      <c r="MWJ166" s="3"/>
      <c r="MWK166" s="3"/>
      <c r="MWL166" s="3"/>
      <c r="MWM166" s="3"/>
      <c r="MWN166" s="3"/>
      <c r="MWO166" s="3"/>
      <c r="MWP166" s="3"/>
      <c r="MWQ166" s="3"/>
      <c r="MWR166" s="3"/>
      <c r="MWS166" s="3"/>
      <c r="MWT166" s="3"/>
      <c r="MWU166" s="3"/>
      <c r="MWV166" s="3"/>
      <c r="MWW166" s="3"/>
      <c r="MWX166" s="3"/>
      <c r="MWY166" s="3"/>
      <c r="MWZ166" s="3"/>
      <c r="MXA166" s="3"/>
      <c r="MXB166" s="3"/>
      <c r="MXC166" s="3"/>
      <c r="MXD166" s="3"/>
      <c r="MXE166" s="3"/>
      <c r="MXF166" s="3"/>
      <c r="MXG166" s="3"/>
      <c r="MXH166" s="3"/>
      <c r="MXI166" s="3"/>
      <c r="MXJ166" s="3"/>
      <c r="MXK166" s="3"/>
      <c r="MXL166" s="3"/>
      <c r="MXM166" s="3"/>
      <c r="MXN166" s="3"/>
      <c r="MXO166" s="3"/>
      <c r="MXP166" s="3"/>
      <c r="MXQ166" s="3"/>
      <c r="MXR166" s="3"/>
      <c r="MXS166" s="3"/>
      <c r="MXT166" s="3"/>
      <c r="MXU166" s="3"/>
      <c r="MXV166" s="3"/>
      <c r="MXW166" s="3"/>
      <c r="MXX166" s="3"/>
      <c r="MXY166" s="3"/>
      <c r="MXZ166" s="3"/>
      <c r="MYA166" s="3"/>
      <c r="MYB166" s="3"/>
      <c r="MYC166" s="3"/>
      <c r="MYD166" s="3"/>
      <c r="MYE166" s="3"/>
      <c r="MYF166" s="3"/>
      <c r="MYG166" s="3"/>
      <c r="MYH166" s="3"/>
      <c r="MYI166" s="3"/>
      <c r="MYJ166" s="3"/>
      <c r="MYK166" s="3"/>
      <c r="MYL166" s="3"/>
      <c r="MYM166" s="3"/>
      <c r="MYN166" s="3"/>
      <c r="MYO166" s="3"/>
      <c r="MYP166" s="3"/>
      <c r="MYQ166" s="3"/>
      <c r="MYR166" s="3"/>
      <c r="MYS166" s="3"/>
      <c r="MYT166" s="3"/>
      <c r="MYU166" s="3"/>
      <c r="MYV166" s="3"/>
      <c r="MYW166" s="3"/>
      <c r="MYX166" s="3"/>
      <c r="MYY166" s="3"/>
      <c r="MYZ166" s="3"/>
      <c r="MZA166" s="3"/>
      <c r="MZB166" s="3"/>
      <c r="MZC166" s="3"/>
      <c r="MZD166" s="3"/>
      <c r="MZE166" s="3"/>
      <c r="MZF166" s="3"/>
      <c r="MZG166" s="3"/>
      <c r="MZH166" s="3"/>
      <c r="MZI166" s="3"/>
      <c r="MZJ166" s="3"/>
      <c r="MZK166" s="3"/>
      <c r="MZL166" s="3"/>
      <c r="MZM166" s="3"/>
      <c r="MZN166" s="3"/>
      <c r="MZO166" s="3"/>
      <c r="MZP166" s="3"/>
      <c r="MZQ166" s="3"/>
      <c r="MZR166" s="3"/>
      <c r="MZS166" s="3"/>
      <c r="MZT166" s="3"/>
      <c r="MZU166" s="3"/>
      <c r="MZV166" s="3"/>
      <c r="MZW166" s="3"/>
      <c r="MZX166" s="3"/>
      <c r="MZY166" s="3"/>
      <c r="MZZ166" s="3"/>
      <c r="NAA166" s="3"/>
      <c r="NAB166" s="3"/>
      <c r="NAC166" s="3"/>
      <c r="NAD166" s="3"/>
      <c r="NAE166" s="3"/>
      <c r="NAF166" s="3"/>
      <c r="NAG166" s="3"/>
      <c r="NAH166" s="3"/>
      <c r="NAI166" s="3"/>
      <c r="NAJ166" s="3"/>
      <c r="NAK166" s="3"/>
      <c r="NAL166" s="3"/>
      <c r="NAM166" s="3"/>
      <c r="NAN166" s="3"/>
      <c r="NAO166" s="3"/>
      <c r="NAP166" s="3"/>
      <c r="NAQ166" s="3"/>
      <c r="NAR166" s="3"/>
      <c r="NAS166" s="3"/>
      <c r="NAT166" s="3"/>
      <c r="NAU166" s="3"/>
      <c r="NAV166" s="3"/>
      <c r="NAW166" s="3"/>
      <c r="NAX166" s="3"/>
      <c r="NAY166" s="3"/>
      <c r="NAZ166" s="3"/>
      <c r="NBA166" s="3"/>
      <c r="NBB166" s="3"/>
      <c r="NBC166" s="3"/>
      <c r="NBD166" s="3"/>
      <c r="NBE166" s="3"/>
      <c r="NBF166" s="3"/>
      <c r="NBG166" s="3"/>
      <c r="NBH166" s="3"/>
      <c r="NBI166" s="3"/>
      <c r="NBJ166" s="3"/>
      <c r="NBK166" s="3"/>
      <c r="NBL166" s="3"/>
      <c r="NBM166" s="3"/>
      <c r="NBN166" s="3"/>
      <c r="NBO166" s="3"/>
      <c r="NBP166" s="3"/>
      <c r="NBQ166" s="3"/>
      <c r="NBR166" s="3"/>
      <c r="NBS166" s="3"/>
      <c r="NBT166" s="3"/>
      <c r="NBU166" s="3"/>
      <c r="NBV166" s="3"/>
      <c r="NBW166" s="3"/>
      <c r="NBX166" s="3"/>
      <c r="NBY166" s="3"/>
      <c r="NBZ166" s="3"/>
      <c r="NCA166" s="3"/>
      <c r="NCB166" s="3"/>
      <c r="NCC166" s="3"/>
      <c r="NCD166" s="3"/>
      <c r="NCE166" s="3"/>
      <c r="NCF166" s="3"/>
      <c r="NCG166" s="3"/>
      <c r="NCH166" s="3"/>
      <c r="NCI166" s="3"/>
      <c r="NCJ166" s="3"/>
      <c r="NCK166" s="3"/>
      <c r="NCL166" s="3"/>
      <c r="NCM166" s="3"/>
      <c r="NCN166" s="3"/>
      <c r="NCO166" s="3"/>
      <c r="NCP166" s="3"/>
      <c r="NCQ166" s="3"/>
      <c r="NCR166" s="3"/>
      <c r="NCS166" s="3"/>
      <c r="NCT166" s="3"/>
      <c r="NCU166" s="3"/>
      <c r="NCV166" s="3"/>
      <c r="NCW166" s="3"/>
      <c r="NCX166" s="3"/>
      <c r="NCY166" s="3"/>
      <c r="NCZ166" s="3"/>
      <c r="NDA166" s="3"/>
      <c r="NDB166" s="3"/>
      <c r="NDC166" s="3"/>
      <c r="NDD166" s="3"/>
      <c r="NDE166" s="3"/>
      <c r="NDF166" s="3"/>
      <c r="NDG166" s="3"/>
      <c r="NDH166" s="3"/>
      <c r="NDI166" s="3"/>
      <c r="NDJ166" s="3"/>
      <c r="NDK166" s="3"/>
      <c r="NDL166" s="3"/>
      <c r="NDM166" s="3"/>
      <c r="NDN166" s="3"/>
      <c r="NDO166" s="3"/>
      <c r="NDP166" s="3"/>
      <c r="NDQ166" s="3"/>
      <c r="NDR166" s="3"/>
      <c r="NDS166" s="3"/>
      <c r="NDT166" s="3"/>
      <c r="NDU166" s="3"/>
      <c r="NDV166" s="3"/>
      <c r="NDW166" s="3"/>
      <c r="NDX166" s="3"/>
      <c r="NDY166" s="3"/>
      <c r="NDZ166" s="3"/>
      <c r="NEA166" s="3"/>
      <c r="NEB166" s="3"/>
      <c r="NEC166" s="3"/>
      <c r="NED166" s="3"/>
      <c r="NEE166" s="3"/>
      <c r="NEF166" s="3"/>
      <c r="NEG166" s="3"/>
      <c r="NEH166" s="3"/>
      <c r="NEI166" s="3"/>
      <c r="NEJ166" s="3"/>
      <c r="NEK166" s="3"/>
      <c r="NEL166" s="3"/>
      <c r="NEM166" s="3"/>
      <c r="NEN166" s="3"/>
      <c r="NEO166" s="3"/>
      <c r="NEP166" s="3"/>
      <c r="NEQ166" s="3"/>
      <c r="NER166" s="3"/>
      <c r="NES166" s="3"/>
      <c r="NET166" s="3"/>
      <c r="NEU166" s="3"/>
      <c r="NEV166" s="3"/>
      <c r="NEW166" s="3"/>
      <c r="NEX166" s="3"/>
      <c r="NEY166" s="3"/>
      <c r="NEZ166" s="3"/>
      <c r="NFA166" s="3"/>
      <c r="NFB166" s="3"/>
      <c r="NFC166" s="3"/>
      <c r="NFD166" s="3"/>
      <c r="NFE166" s="3"/>
      <c r="NFF166" s="3"/>
      <c r="NFG166" s="3"/>
      <c r="NFH166" s="3"/>
      <c r="NFI166" s="3"/>
      <c r="NFJ166" s="3"/>
      <c r="NFK166" s="3"/>
      <c r="NFL166" s="3"/>
      <c r="NFM166" s="3"/>
      <c r="NFN166" s="3"/>
      <c r="NFO166" s="3"/>
      <c r="NFP166" s="3"/>
      <c r="NFQ166" s="3"/>
      <c r="NFR166" s="3"/>
      <c r="NFS166" s="3"/>
      <c r="NFT166" s="3"/>
      <c r="NFU166" s="3"/>
      <c r="NFV166" s="3"/>
      <c r="NFW166" s="3"/>
      <c r="NFX166" s="3"/>
      <c r="NFY166" s="3"/>
      <c r="NFZ166" s="3"/>
      <c r="NGA166" s="3"/>
      <c r="NGB166" s="3"/>
      <c r="NGC166" s="3"/>
      <c r="NGD166" s="3"/>
      <c r="NGE166" s="3"/>
      <c r="NGF166" s="3"/>
      <c r="NGG166" s="3"/>
      <c r="NGH166" s="3"/>
      <c r="NGI166" s="3"/>
      <c r="NGJ166" s="3"/>
      <c r="NGK166" s="3"/>
      <c r="NGL166" s="3"/>
      <c r="NGM166" s="3"/>
      <c r="NGN166" s="3"/>
      <c r="NGO166" s="3"/>
      <c r="NGP166" s="3"/>
      <c r="NGQ166" s="3"/>
      <c r="NGR166" s="3"/>
      <c r="NGS166" s="3"/>
      <c r="NGT166" s="3"/>
      <c r="NGU166" s="3"/>
      <c r="NGV166" s="3"/>
      <c r="NGW166" s="3"/>
      <c r="NGX166" s="3"/>
      <c r="NGY166" s="3"/>
      <c r="NGZ166" s="3"/>
      <c r="NHA166" s="3"/>
      <c r="NHB166" s="3"/>
      <c r="NHC166" s="3"/>
      <c r="NHD166" s="3"/>
      <c r="NHE166" s="3"/>
      <c r="NHF166" s="3"/>
      <c r="NHG166" s="3"/>
      <c r="NHH166" s="3"/>
      <c r="NHI166" s="3"/>
      <c r="NHJ166" s="3"/>
      <c r="NHK166" s="3"/>
      <c r="NHL166" s="3"/>
      <c r="NHM166" s="3"/>
      <c r="NHN166" s="3"/>
      <c r="NHO166" s="3"/>
      <c r="NHP166" s="3"/>
      <c r="NHQ166" s="3"/>
      <c r="NHR166" s="3"/>
      <c r="NHS166" s="3"/>
      <c r="NHT166" s="3"/>
      <c r="NHU166" s="3"/>
      <c r="NHV166" s="3"/>
      <c r="NHW166" s="3"/>
      <c r="NHX166" s="3"/>
      <c r="NHY166" s="3"/>
      <c r="NHZ166" s="3"/>
      <c r="NIA166" s="3"/>
      <c r="NIB166" s="3"/>
      <c r="NIC166" s="3"/>
      <c r="NID166" s="3"/>
      <c r="NIE166" s="3"/>
      <c r="NIF166" s="3"/>
      <c r="NIG166" s="3"/>
      <c r="NIH166" s="3"/>
      <c r="NII166" s="3"/>
      <c r="NIJ166" s="3"/>
      <c r="NIK166" s="3"/>
      <c r="NIL166" s="3"/>
      <c r="NIM166" s="3"/>
      <c r="NIN166" s="3"/>
      <c r="NIO166" s="3"/>
      <c r="NIP166" s="3"/>
      <c r="NIQ166" s="3"/>
      <c r="NIR166" s="3"/>
      <c r="NIS166" s="3"/>
      <c r="NIT166" s="3"/>
      <c r="NIU166" s="3"/>
      <c r="NIV166" s="3"/>
      <c r="NIW166" s="3"/>
      <c r="NIX166" s="3"/>
      <c r="NIY166" s="3"/>
      <c r="NIZ166" s="3"/>
      <c r="NJA166" s="3"/>
      <c r="NJB166" s="3"/>
      <c r="NJC166" s="3"/>
      <c r="NJD166" s="3"/>
      <c r="NJE166" s="3"/>
      <c r="NJF166" s="3"/>
      <c r="NJG166" s="3"/>
      <c r="NJH166" s="3"/>
      <c r="NJI166" s="3"/>
      <c r="NJJ166" s="3"/>
      <c r="NJK166" s="3"/>
      <c r="NJL166" s="3"/>
      <c r="NJM166" s="3"/>
      <c r="NJN166" s="3"/>
      <c r="NJO166" s="3"/>
      <c r="NJP166" s="3"/>
      <c r="NJQ166" s="3"/>
      <c r="NJR166" s="3"/>
      <c r="NJS166" s="3"/>
      <c r="NJT166" s="3"/>
      <c r="NJU166" s="3"/>
      <c r="NJV166" s="3"/>
      <c r="NJW166" s="3"/>
      <c r="NJX166" s="3"/>
      <c r="NJY166" s="3"/>
      <c r="NJZ166" s="3"/>
      <c r="NKA166" s="3"/>
      <c r="NKB166" s="3"/>
      <c r="NKC166" s="3"/>
      <c r="NKD166" s="3"/>
      <c r="NKE166" s="3"/>
      <c r="NKF166" s="3"/>
      <c r="NKG166" s="3"/>
      <c r="NKH166" s="3"/>
      <c r="NKI166" s="3"/>
      <c r="NKJ166" s="3"/>
      <c r="NKK166" s="3"/>
      <c r="NKL166" s="3"/>
      <c r="NKM166" s="3"/>
      <c r="NKN166" s="3"/>
      <c r="NKO166" s="3"/>
      <c r="NKP166" s="3"/>
      <c r="NKQ166" s="3"/>
      <c r="NKR166" s="3"/>
      <c r="NKS166" s="3"/>
      <c r="NKT166" s="3"/>
      <c r="NKU166" s="3"/>
      <c r="NKV166" s="3"/>
      <c r="NKW166" s="3"/>
      <c r="NKX166" s="3"/>
      <c r="NKY166" s="3"/>
      <c r="NKZ166" s="3"/>
      <c r="NLA166" s="3"/>
      <c r="NLB166" s="3"/>
      <c r="NLC166" s="3"/>
      <c r="NLD166" s="3"/>
      <c r="NLE166" s="3"/>
      <c r="NLF166" s="3"/>
      <c r="NLG166" s="3"/>
      <c r="NLH166" s="3"/>
      <c r="NLI166" s="3"/>
      <c r="NLJ166" s="3"/>
      <c r="NLK166" s="3"/>
      <c r="NLL166" s="3"/>
      <c r="NLM166" s="3"/>
      <c r="NLN166" s="3"/>
      <c r="NLO166" s="3"/>
      <c r="NLP166" s="3"/>
      <c r="NLQ166" s="3"/>
      <c r="NLR166" s="3"/>
      <c r="NLS166" s="3"/>
      <c r="NLT166" s="3"/>
      <c r="NLU166" s="3"/>
      <c r="NLV166" s="3"/>
      <c r="NLW166" s="3"/>
      <c r="NLX166" s="3"/>
      <c r="NLY166" s="3"/>
      <c r="NLZ166" s="3"/>
      <c r="NMA166" s="3"/>
      <c r="NMB166" s="3"/>
      <c r="NMC166" s="3"/>
      <c r="NMD166" s="3"/>
      <c r="NME166" s="3"/>
      <c r="NMF166" s="3"/>
      <c r="NMG166" s="3"/>
      <c r="NMH166" s="3"/>
      <c r="NMI166" s="3"/>
      <c r="NMJ166" s="3"/>
      <c r="NMK166" s="3"/>
      <c r="NML166" s="3"/>
      <c r="NMM166" s="3"/>
      <c r="NMN166" s="3"/>
      <c r="NMO166" s="3"/>
      <c r="NMP166" s="3"/>
      <c r="NMQ166" s="3"/>
      <c r="NMR166" s="3"/>
      <c r="NMS166" s="3"/>
      <c r="NMT166" s="3"/>
      <c r="NMU166" s="3"/>
      <c r="NMV166" s="3"/>
      <c r="NMW166" s="3"/>
      <c r="NMX166" s="3"/>
      <c r="NMY166" s="3"/>
      <c r="NMZ166" s="3"/>
      <c r="NNA166" s="3"/>
      <c r="NNB166" s="3"/>
      <c r="NNC166" s="3"/>
      <c r="NND166" s="3"/>
      <c r="NNE166" s="3"/>
      <c r="NNF166" s="3"/>
      <c r="NNG166" s="3"/>
      <c r="NNH166" s="3"/>
      <c r="NNI166" s="3"/>
      <c r="NNJ166" s="3"/>
      <c r="NNK166" s="3"/>
      <c r="NNL166" s="3"/>
      <c r="NNM166" s="3"/>
      <c r="NNN166" s="3"/>
      <c r="NNO166" s="3"/>
      <c r="NNP166" s="3"/>
      <c r="NNQ166" s="3"/>
      <c r="NNR166" s="3"/>
      <c r="NNS166" s="3"/>
      <c r="NNT166" s="3"/>
      <c r="NNU166" s="3"/>
      <c r="NNV166" s="3"/>
      <c r="NNW166" s="3"/>
      <c r="NNX166" s="3"/>
      <c r="NNY166" s="3"/>
      <c r="NNZ166" s="3"/>
      <c r="NOA166" s="3"/>
      <c r="NOB166" s="3"/>
      <c r="NOC166" s="3"/>
      <c r="NOD166" s="3"/>
      <c r="NOE166" s="3"/>
      <c r="NOF166" s="3"/>
      <c r="NOG166" s="3"/>
      <c r="NOH166" s="3"/>
      <c r="NOI166" s="3"/>
      <c r="NOJ166" s="3"/>
      <c r="NOK166" s="3"/>
      <c r="NOL166" s="3"/>
      <c r="NOM166" s="3"/>
      <c r="NON166" s="3"/>
      <c r="NOO166" s="3"/>
      <c r="NOP166" s="3"/>
      <c r="NOQ166" s="3"/>
      <c r="NOR166" s="3"/>
      <c r="NOS166" s="3"/>
      <c r="NOT166" s="3"/>
      <c r="NOU166" s="3"/>
      <c r="NOV166" s="3"/>
      <c r="NOW166" s="3"/>
      <c r="NOX166" s="3"/>
      <c r="NOY166" s="3"/>
      <c r="NOZ166" s="3"/>
      <c r="NPA166" s="3"/>
      <c r="NPB166" s="3"/>
      <c r="NPC166" s="3"/>
      <c r="NPD166" s="3"/>
      <c r="NPE166" s="3"/>
      <c r="NPF166" s="3"/>
      <c r="NPG166" s="3"/>
      <c r="NPH166" s="3"/>
      <c r="NPI166" s="3"/>
      <c r="NPJ166" s="3"/>
      <c r="NPK166" s="3"/>
      <c r="NPL166" s="3"/>
      <c r="NPM166" s="3"/>
      <c r="NPN166" s="3"/>
      <c r="NPO166" s="3"/>
      <c r="NPP166" s="3"/>
      <c r="NPQ166" s="3"/>
      <c r="NPR166" s="3"/>
      <c r="NPS166" s="3"/>
      <c r="NPT166" s="3"/>
      <c r="NPU166" s="3"/>
      <c r="NPV166" s="3"/>
      <c r="NPW166" s="3"/>
      <c r="NPX166" s="3"/>
      <c r="NPY166" s="3"/>
      <c r="NPZ166" s="3"/>
      <c r="NQA166" s="3"/>
      <c r="NQB166" s="3"/>
      <c r="NQC166" s="3"/>
      <c r="NQD166" s="3"/>
      <c r="NQE166" s="3"/>
      <c r="NQF166" s="3"/>
      <c r="NQG166" s="3"/>
      <c r="NQH166" s="3"/>
      <c r="NQI166" s="3"/>
      <c r="NQJ166" s="3"/>
      <c r="NQK166" s="3"/>
      <c r="NQL166" s="3"/>
      <c r="NQM166" s="3"/>
      <c r="NQN166" s="3"/>
      <c r="NQO166" s="3"/>
      <c r="NQP166" s="3"/>
      <c r="NQQ166" s="3"/>
      <c r="NQR166" s="3"/>
      <c r="NQS166" s="3"/>
      <c r="NQT166" s="3"/>
      <c r="NQU166" s="3"/>
      <c r="NQV166" s="3"/>
      <c r="NQW166" s="3"/>
      <c r="NQX166" s="3"/>
      <c r="NQY166" s="3"/>
      <c r="NQZ166" s="3"/>
      <c r="NRA166" s="3"/>
      <c r="NRB166" s="3"/>
      <c r="NRC166" s="3"/>
      <c r="NRD166" s="3"/>
      <c r="NRE166" s="3"/>
      <c r="NRF166" s="3"/>
      <c r="NRG166" s="3"/>
      <c r="NRH166" s="3"/>
      <c r="NRI166" s="3"/>
      <c r="NRJ166" s="3"/>
      <c r="NRK166" s="3"/>
      <c r="NRL166" s="3"/>
      <c r="NRM166" s="3"/>
      <c r="NRN166" s="3"/>
      <c r="NRO166" s="3"/>
      <c r="NRP166" s="3"/>
      <c r="NRQ166" s="3"/>
      <c r="NRR166" s="3"/>
      <c r="NRS166" s="3"/>
      <c r="NRT166" s="3"/>
      <c r="NRU166" s="3"/>
      <c r="NRV166" s="3"/>
      <c r="NRW166" s="3"/>
      <c r="NRX166" s="3"/>
      <c r="NRY166" s="3"/>
      <c r="NRZ166" s="3"/>
      <c r="NSA166" s="3"/>
      <c r="NSB166" s="3"/>
      <c r="NSC166" s="3"/>
      <c r="NSD166" s="3"/>
      <c r="NSE166" s="3"/>
      <c r="NSF166" s="3"/>
      <c r="NSG166" s="3"/>
      <c r="NSH166" s="3"/>
      <c r="NSI166" s="3"/>
      <c r="NSJ166" s="3"/>
      <c r="NSK166" s="3"/>
      <c r="NSL166" s="3"/>
      <c r="NSM166" s="3"/>
      <c r="NSN166" s="3"/>
      <c r="NSO166" s="3"/>
      <c r="NSP166" s="3"/>
      <c r="NSQ166" s="3"/>
      <c r="NSR166" s="3"/>
      <c r="NSS166" s="3"/>
      <c r="NST166" s="3"/>
      <c r="NSU166" s="3"/>
      <c r="NSV166" s="3"/>
      <c r="NSW166" s="3"/>
      <c r="NSX166" s="3"/>
      <c r="NSY166" s="3"/>
      <c r="NSZ166" s="3"/>
      <c r="NTA166" s="3"/>
      <c r="NTB166" s="3"/>
      <c r="NTC166" s="3"/>
      <c r="NTD166" s="3"/>
      <c r="NTE166" s="3"/>
      <c r="NTF166" s="3"/>
      <c r="NTG166" s="3"/>
      <c r="NTH166" s="3"/>
      <c r="NTI166" s="3"/>
      <c r="NTJ166" s="3"/>
      <c r="NTK166" s="3"/>
      <c r="NTL166" s="3"/>
      <c r="NTM166" s="3"/>
      <c r="NTN166" s="3"/>
      <c r="NTO166" s="3"/>
      <c r="NTP166" s="3"/>
      <c r="NTQ166" s="3"/>
      <c r="NTR166" s="3"/>
      <c r="NTS166" s="3"/>
      <c r="NTT166" s="3"/>
      <c r="NTU166" s="3"/>
      <c r="NTV166" s="3"/>
      <c r="NTW166" s="3"/>
      <c r="NTX166" s="3"/>
      <c r="NTY166" s="3"/>
      <c r="NTZ166" s="3"/>
      <c r="NUA166" s="3"/>
      <c r="NUB166" s="3"/>
      <c r="NUC166" s="3"/>
      <c r="NUD166" s="3"/>
      <c r="NUE166" s="3"/>
      <c r="NUF166" s="3"/>
      <c r="NUG166" s="3"/>
      <c r="NUH166" s="3"/>
      <c r="NUI166" s="3"/>
      <c r="NUJ166" s="3"/>
      <c r="NUK166" s="3"/>
      <c r="NUL166" s="3"/>
      <c r="NUM166" s="3"/>
      <c r="NUN166" s="3"/>
      <c r="NUO166" s="3"/>
      <c r="NUP166" s="3"/>
      <c r="NUQ166" s="3"/>
      <c r="NUR166" s="3"/>
      <c r="NUS166" s="3"/>
      <c r="NUT166" s="3"/>
      <c r="NUU166" s="3"/>
      <c r="NUV166" s="3"/>
      <c r="NUW166" s="3"/>
      <c r="NUX166" s="3"/>
      <c r="NUY166" s="3"/>
      <c r="NUZ166" s="3"/>
      <c r="NVA166" s="3"/>
      <c r="NVB166" s="3"/>
      <c r="NVC166" s="3"/>
      <c r="NVD166" s="3"/>
      <c r="NVE166" s="3"/>
      <c r="NVF166" s="3"/>
      <c r="NVG166" s="3"/>
      <c r="NVH166" s="3"/>
      <c r="NVI166" s="3"/>
      <c r="NVJ166" s="3"/>
      <c r="NVK166" s="3"/>
      <c r="NVL166" s="3"/>
      <c r="NVM166" s="3"/>
      <c r="NVN166" s="3"/>
      <c r="NVO166" s="3"/>
      <c r="NVP166" s="3"/>
      <c r="NVQ166" s="3"/>
      <c r="NVR166" s="3"/>
      <c r="NVS166" s="3"/>
      <c r="NVT166" s="3"/>
      <c r="NVU166" s="3"/>
      <c r="NVV166" s="3"/>
      <c r="NVW166" s="3"/>
      <c r="NVX166" s="3"/>
      <c r="NVY166" s="3"/>
      <c r="NVZ166" s="3"/>
      <c r="NWA166" s="3"/>
      <c r="NWB166" s="3"/>
      <c r="NWC166" s="3"/>
      <c r="NWD166" s="3"/>
      <c r="NWE166" s="3"/>
      <c r="NWF166" s="3"/>
      <c r="NWG166" s="3"/>
      <c r="NWH166" s="3"/>
      <c r="NWI166" s="3"/>
      <c r="NWJ166" s="3"/>
      <c r="NWK166" s="3"/>
      <c r="NWL166" s="3"/>
      <c r="NWM166" s="3"/>
      <c r="NWN166" s="3"/>
      <c r="NWO166" s="3"/>
      <c r="NWP166" s="3"/>
      <c r="NWQ166" s="3"/>
      <c r="NWR166" s="3"/>
      <c r="NWS166" s="3"/>
      <c r="NWT166" s="3"/>
      <c r="NWU166" s="3"/>
      <c r="NWV166" s="3"/>
      <c r="NWW166" s="3"/>
      <c r="NWX166" s="3"/>
      <c r="NWY166" s="3"/>
      <c r="NWZ166" s="3"/>
      <c r="NXA166" s="3"/>
      <c r="NXB166" s="3"/>
      <c r="NXC166" s="3"/>
      <c r="NXD166" s="3"/>
      <c r="NXE166" s="3"/>
      <c r="NXF166" s="3"/>
      <c r="NXG166" s="3"/>
      <c r="NXH166" s="3"/>
      <c r="NXI166" s="3"/>
      <c r="NXJ166" s="3"/>
      <c r="NXK166" s="3"/>
      <c r="NXL166" s="3"/>
      <c r="NXM166" s="3"/>
      <c r="NXN166" s="3"/>
      <c r="NXO166" s="3"/>
      <c r="NXP166" s="3"/>
      <c r="NXQ166" s="3"/>
      <c r="NXR166" s="3"/>
      <c r="NXS166" s="3"/>
      <c r="NXT166" s="3"/>
      <c r="NXU166" s="3"/>
      <c r="NXV166" s="3"/>
      <c r="NXW166" s="3"/>
      <c r="NXX166" s="3"/>
      <c r="NXY166" s="3"/>
      <c r="NXZ166" s="3"/>
      <c r="NYA166" s="3"/>
      <c r="NYB166" s="3"/>
      <c r="NYC166" s="3"/>
      <c r="NYD166" s="3"/>
      <c r="NYE166" s="3"/>
      <c r="NYF166" s="3"/>
      <c r="NYG166" s="3"/>
      <c r="NYH166" s="3"/>
      <c r="NYI166" s="3"/>
      <c r="NYJ166" s="3"/>
      <c r="NYK166" s="3"/>
      <c r="NYL166" s="3"/>
      <c r="NYM166" s="3"/>
      <c r="NYN166" s="3"/>
      <c r="NYO166" s="3"/>
      <c r="NYP166" s="3"/>
      <c r="NYQ166" s="3"/>
      <c r="NYR166" s="3"/>
      <c r="NYS166" s="3"/>
      <c r="NYT166" s="3"/>
      <c r="NYU166" s="3"/>
      <c r="NYV166" s="3"/>
      <c r="NYW166" s="3"/>
      <c r="NYX166" s="3"/>
      <c r="NYY166" s="3"/>
      <c r="NYZ166" s="3"/>
      <c r="NZA166" s="3"/>
      <c r="NZB166" s="3"/>
      <c r="NZC166" s="3"/>
      <c r="NZD166" s="3"/>
      <c r="NZE166" s="3"/>
      <c r="NZF166" s="3"/>
      <c r="NZG166" s="3"/>
      <c r="NZH166" s="3"/>
      <c r="NZI166" s="3"/>
      <c r="NZJ166" s="3"/>
      <c r="NZK166" s="3"/>
      <c r="NZL166" s="3"/>
      <c r="NZM166" s="3"/>
      <c r="NZN166" s="3"/>
      <c r="NZO166" s="3"/>
      <c r="NZP166" s="3"/>
      <c r="NZQ166" s="3"/>
      <c r="NZR166" s="3"/>
      <c r="NZS166" s="3"/>
      <c r="NZT166" s="3"/>
      <c r="NZU166" s="3"/>
      <c r="NZV166" s="3"/>
      <c r="NZW166" s="3"/>
      <c r="NZX166" s="3"/>
      <c r="NZY166" s="3"/>
      <c r="NZZ166" s="3"/>
      <c r="OAA166" s="3"/>
      <c r="OAB166" s="3"/>
      <c r="OAC166" s="3"/>
      <c r="OAD166" s="3"/>
      <c r="OAE166" s="3"/>
      <c r="OAF166" s="3"/>
      <c r="OAG166" s="3"/>
      <c r="OAH166" s="3"/>
      <c r="OAI166" s="3"/>
      <c r="OAJ166" s="3"/>
      <c r="OAK166" s="3"/>
      <c r="OAL166" s="3"/>
      <c r="OAM166" s="3"/>
      <c r="OAN166" s="3"/>
      <c r="OAO166" s="3"/>
      <c r="OAP166" s="3"/>
      <c r="OAQ166" s="3"/>
      <c r="OAR166" s="3"/>
      <c r="OAS166" s="3"/>
      <c r="OAT166" s="3"/>
      <c r="OAU166" s="3"/>
      <c r="OAV166" s="3"/>
      <c r="OAW166" s="3"/>
      <c r="OAX166" s="3"/>
      <c r="OAY166" s="3"/>
      <c r="OAZ166" s="3"/>
      <c r="OBA166" s="3"/>
      <c r="OBB166" s="3"/>
      <c r="OBC166" s="3"/>
      <c r="OBD166" s="3"/>
      <c r="OBE166" s="3"/>
      <c r="OBF166" s="3"/>
      <c r="OBG166" s="3"/>
      <c r="OBH166" s="3"/>
      <c r="OBI166" s="3"/>
      <c r="OBJ166" s="3"/>
      <c r="OBK166" s="3"/>
      <c r="OBL166" s="3"/>
      <c r="OBM166" s="3"/>
      <c r="OBN166" s="3"/>
      <c r="OBO166" s="3"/>
      <c r="OBP166" s="3"/>
      <c r="OBQ166" s="3"/>
      <c r="OBR166" s="3"/>
      <c r="OBS166" s="3"/>
      <c r="OBT166" s="3"/>
      <c r="OBU166" s="3"/>
      <c r="OBV166" s="3"/>
      <c r="OBW166" s="3"/>
      <c r="OBX166" s="3"/>
      <c r="OBY166" s="3"/>
      <c r="OBZ166" s="3"/>
      <c r="OCA166" s="3"/>
      <c r="OCB166" s="3"/>
      <c r="OCC166" s="3"/>
      <c r="OCD166" s="3"/>
      <c r="OCE166" s="3"/>
      <c r="OCF166" s="3"/>
      <c r="OCG166" s="3"/>
      <c r="OCH166" s="3"/>
      <c r="OCI166" s="3"/>
      <c r="OCJ166" s="3"/>
      <c r="OCK166" s="3"/>
      <c r="OCL166" s="3"/>
      <c r="OCM166" s="3"/>
      <c r="OCN166" s="3"/>
      <c r="OCO166" s="3"/>
      <c r="OCP166" s="3"/>
      <c r="OCQ166" s="3"/>
      <c r="OCR166" s="3"/>
      <c r="OCS166" s="3"/>
      <c r="OCT166" s="3"/>
      <c r="OCU166" s="3"/>
      <c r="OCV166" s="3"/>
      <c r="OCW166" s="3"/>
      <c r="OCX166" s="3"/>
      <c r="OCY166" s="3"/>
      <c r="OCZ166" s="3"/>
      <c r="ODA166" s="3"/>
      <c r="ODB166" s="3"/>
      <c r="ODC166" s="3"/>
      <c r="ODD166" s="3"/>
      <c r="ODE166" s="3"/>
      <c r="ODF166" s="3"/>
      <c r="ODG166" s="3"/>
      <c r="ODH166" s="3"/>
      <c r="ODI166" s="3"/>
      <c r="ODJ166" s="3"/>
      <c r="ODK166" s="3"/>
      <c r="ODL166" s="3"/>
      <c r="ODM166" s="3"/>
      <c r="ODN166" s="3"/>
      <c r="ODO166" s="3"/>
      <c r="ODP166" s="3"/>
      <c r="ODQ166" s="3"/>
      <c r="ODR166" s="3"/>
      <c r="ODS166" s="3"/>
      <c r="ODT166" s="3"/>
      <c r="ODU166" s="3"/>
      <c r="ODV166" s="3"/>
      <c r="ODW166" s="3"/>
      <c r="ODX166" s="3"/>
      <c r="ODY166" s="3"/>
      <c r="ODZ166" s="3"/>
      <c r="OEA166" s="3"/>
      <c r="OEB166" s="3"/>
      <c r="OEC166" s="3"/>
      <c r="OED166" s="3"/>
      <c r="OEE166" s="3"/>
      <c r="OEF166" s="3"/>
      <c r="OEG166" s="3"/>
      <c r="OEH166" s="3"/>
      <c r="OEI166" s="3"/>
      <c r="OEJ166" s="3"/>
      <c r="OEK166" s="3"/>
      <c r="OEL166" s="3"/>
      <c r="OEM166" s="3"/>
      <c r="OEN166" s="3"/>
      <c r="OEO166" s="3"/>
      <c r="OEP166" s="3"/>
      <c r="OEQ166" s="3"/>
      <c r="OER166" s="3"/>
      <c r="OES166" s="3"/>
      <c r="OET166" s="3"/>
      <c r="OEU166" s="3"/>
      <c r="OEV166" s="3"/>
      <c r="OEW166" s="3"/>
      <c r="OEX166" s="3"/>
      <c r="OEY166" s="3"/>
      <c r="OEZ166" s="3"/>
      <c r="OFA166" s="3"/>
      <c r="OFB166" s="3"/>
      <c r="OFC166" s="3"/>
      <c r="OFD166" s="3"/>
      <c r="OFE166" s="3"/>
      <c r="OFF166" s="3"/>
      <c r="OFG166" s="3"/>
      <c r="OFH166" s="3"/>
      <c r="OFI166" s="3"/>
      <c r="OFJ166" s="3"/>
      <c r="OFK166" s="3"/>
      <c r="OFL166" s="3"/>
      <c r="OFM166" s="3"/>
      <c r="OFN166" s="3"/>
      <c r="OFO166" s="3"/>
      <c r="OFP166" s="3"/>
      <c r="OFQ166" s="3"/>
      <c r="OFR166" s="3"/>
      <c r="OFS166" s="3"/>
      <c r="OFT166" s="3"/>
      <c r="OFU166" s="3"/>
      <c r="OFV166" s="3"/>
      <c r="OFW166" s="3"/>
      <c r="OFX166" s="3"/>
      <c r="OFY166" s="3"/>
      <c r="OFZ166" s="3"/>
      <c r="OGA166" s="3"/>
      <c r="OGB166" s="3"/>
      <c r="OGC166" s="3"/>
      <c r="OGD166" s="3"/>
      <c r="OGE166" s="3"/>
      <c r="OGF166" s="3"/>
      <c r="OGG166" s="3"/>
      <c r="OGH166" s="3"/>
      <c r="OGI166" s="3"/>
      <c r="OGJ166" s="3"/>
      <c r="OGK166" s="3"/>
      <c r="OGL166" s="3"/>
      <c r="OGM166" s="3"/>
      <c r="OGN166" s="3"/>
      <c r="OGO166" s="3"/>
      <c r="OGP166" s="3"/>
      <c r="OGQ166" s="3"/>
      <c r="OGR166" s="3"/>
      <c r="OGS166" s="3"/>
      <c r="OGT166" s="3"/>
      <c r="OGU166" s="3"/>
      <c r="OGV166" s="3"/>
      <c r="OGW166" s="3"/>
      <c r="OGX166" s="3"/>
      <c r="OGY166" s="3"/>
      <c r="OGZ166" s="3"/>
      <c r="OHA166" s="3"/>
      <c r="OHB166" s="3"/>
      <c r="OHC166" s="3"/>
      <c r="OHD166" s="3"/>
      <c r="OHE166" s="3"/>
      <c r="OHF166" s="3"/>
      <c r="OHG166" s="3"/>
      <c r="OHH166" s="3"/>
      <c r="OHI166" s="3"/>
      <c r="OHJ166" s="3"/>
      <c r="OHK166" s="3"/>
      <c r="OHL166" s="3"/>
      <c r="OHM166" s="3"/>
      <c r="OHN166" s="3"/>
      <c r="OHO166" s="3"/>
      <c r="OHP166" s="3"/>
      <c r="OHQ166" s="3"/>
      <c r="OHR166" s="3"/>
      <c r="OHS166" s="3"/>
      <c r="OHT166" s="3"/>
      <c r="OHU166" s="3"/>
      <c r="OHV166" s="3"/>
      <c r="OHW166" s="3"/>
      <c r="OHX166" s="3"/>
      <c r="OHY166" s="3"/>
      <c r="OHZ166" s="3"/>
      <c r="OIA166" s="3"/>
      <c r="OIB166" s="3"/>
      <c r="OIC166" s="3"/>
      <c r="OID166" s="3"/>
      <c r="OIE166" s="3"/>
      <c r="OIF166" s="3"/>
      <c r="OIG166" s="3"/>
      <c r="OIH166" s="3"/>
      <c r="OII166" s="3"/>
      <c r="OIJ166" s="3"/>
      <c r="OIK166" s="3"/>
      <c r="OIL166" s="3"/>
      <c r="OIM166" s="3"/>
      <c r="OIN166" s="3"/>
      <c r="OIO166" s="3"/>
      <c r="OIP166" s="3"/>
      <c r="OIQ166" s="3"/>
      <c r="OIR166" s="3"/>
      <c r="OIS166" s="3"/>
      <c r="OIT166" s="3"/>
      <c r="OIU166" s="3"/>
      <c r="OIV166" s="3"/>
      <c r="OIW166" s="3"/>
      <c r="OIX166" s="3"/>
      <c r="OIY166" s="3"/>
      <c r="OIZ166" s="3"/>
      <c r="OJA166" s="3"/>
      <c r="OJB166" s="3"/>
      <c r="OJC166" s="3"/>
      <c r="OJD166" s="3"/>
      <c r="OJE166" s="3"/>
      <c r="OJF166" s="3"/>
      <c r="OJG166" s="3"/>
      <c r="OJH166" s="3"/>
      <c r="OJI166" s="3"/>
      <c r="OJJ166" s="3"/>
      <c r="OJK166" s="3"/>
      <c r="OJL166" s="3"/>
      <c r="OJM166" s="3"/>
      <c r="OJN166" s="3"/>
      <c r="OJO166" s="3"/>
      <c r="OJP166" s="3"/>
      <c r="OJQ166" s="3"/>
      <c r="OJR166" s="3"/>
      <c r="OJS166" s="3"/>
      <c r="OJT166" s="3"/>
      <c r="OJU166" s="3"/>
      <c r="OJV166" s="3"/>
      <c r="OJW166" s="3"/>
      <c r="OJX166" s="3"/>
      <c r="OJY166" s="3"/>
      <c r="OJZ166" s="3"/>
      <c r="OKA166" s="3"/>
      <c r="OKB166" s="3"/>
      <c r="OKC166" s="3"/>
      <c r="OKD166" s="3"/>
      <c r="OKE166" s="3"/>
      <c r="OKF166" s="3"/>
      <c r="OKG166" s="3"/>
      <c r="OKH166" s="3"/>
      <c r="OKI166" s="3"/>
      <c r="OKJ166" s="3"/>
      <c r="OKK166" s="3"/>
      <c r="OKL166" s="3"/>
      <c r="OKM166" s="3"/>
      <c r="OKN166" s="3"/>
      <c r="OKO166" s="3"/>
      <c r="OKP166" s="3"/>
      <c r="OKQ166" s="3"/>
      <c r="OKR166" s="3"/>
      <c r="OKS166" s="3"/>
      <c r="OKT166" s="3"/>
      <c r="OKU166" s="3"/>
      <c r="OKV166" s="3"/>
      <c r="OKW166" s="3"/>
      <c r="OKX166" s="3"/>
      <c r="OKY166" s="3"/>
      <c r="OKZ166" s="3"/>
      <c r="OLA166" s="3"/>
      <c r="OLB166" s="3"/>
      <c r="OLC166" s="3"/>
      <c r="OLD166" s="3"/>
      <c r="OLE166" s="3"/>
      <c r="OLF166" s="3"/>
      <c r="OLG166" s="3"/>
      <c r="OLH166" s="3"/>
      <c r="OLI166" s="3"/>
      <c r="OLJ166" s="3"/>
      <c r="OLK166" s="3"/>
      <c r="OLL166" s="3"/>
      <c r="OLM166" s="3"/>
      <c r="OLN166" s="3"/>
      <c r="OLO166" s="3"/>
      <c r="OLP166" s="3"/>
      <c r="OLQ166" s="3"/>
      <c r="OLR166" s="3"/>
      <c r="OLS166" s="3"/>
      <c r="OLT166" s="3"/>
      <c r="OLU166" s="3"/>
      <c r="OLV166" s="3"/>
      <c r="OLW166" s="3"/>
      <c r="OLX166" s="3"/>
      <c r="OLY166" s="3"/>
      <c r="OLZ166" s="3"/>
      <c r="OMA166" s="3"/>
      <c r="OMB166" s="3"/>
      <c r="OMC166" s="3"/>
      <c r="OMD166" s="3"/>
      <c r="OME166" s="3"/>
      <c r="OMF166" s="3"/>
      <c r="OMG166" s="3"/>
      <c r="OMH166" s="3"/>
      <c r="OMI166" s="3"/>
      <c r="OMJ166" s="3"/>
      <c r="OMK166" s="3"/>
      <c r="OML166" s="3"/>
      <c r="OMM166" s="3"/>
      <c r="OMN166" s="3"/>
      <c r="OMO166" s="3"/>
      <c r="OMP166" s="3"/>
      <c r="OMQ166" s="3"/>
      <c r="OMR166" s="3"/>
      <c r="OMS166" s="3"/>
      <c r="OMT166" s="3"/>
      <c r="OMU166" s="3"/>
      <c r="OMV166" s="3"/>
      <c r="OMW166" s="3"/>
      <c r="OMX166" s="3"/>
      <c r="OMY166" s="3"/>
      <c r="OMZ166" s="3"/>
      <c r="ONA166" s="3"/>
      <c r="ONB166" s="3"/>
      <c r="ONC166" s="3"/>
      <c r="OND166" s="3"/>
      <c r="ONE166" s="3"/>
      <c r="ONF166" s="3"/>
      <c r="ONG166" s="3"/>
      <c r="ONH166" s="3"/>
      <c r="ONI166" s="3"/>
      <c r="ONJ166" s="3"/>
      <c r="ONK166" s="3"/>
      <c r="ONL166" s="3"/>
      <c r="ONM166" s="3"/>
      <c r="ONN166" s="3"/>
      <c r="ONO166" s="3"/>
      <c r="ONP166" s="3"/>
      <c r="ONQ166" s="3"/>
      <c r="ONR166" s="3"/>
      <c r="ONS166" s="3"/>
      <c r="ONT166" s="3"/>
      <c r="ONU166" s="3"/>
      <c r="ONV166" s="3"/>
      <c r="ONW166" s="3"/>
      <c r="ONX166" s="3"/>
      <c r="ONY166" s="3"/>
      <c r="ONZ166" s="3"/>
      <c r="OOA166" s="3"/>
      <c r="OOB166" s="3"/>
      <c r="OOC166" s="3"/>
      <c r="OOD166" s="3"/>
      <c r="OOE166" s="3"/>
      <c r="OOF166" s="3"/>
      <c r="OOG166" s="3"/>
      <c r="OOH166" s="3"/>
      <c r="OOI166" s="3"/>
      <c r="OOJ166" s="3"/>
      <c r="OOK166" s="3"/>
      <c r="OOL166" s="3"/>
      <c r="OOM166" s="3"/>
      <c r="OON166" s="3"/>
      <c r="OOO166" s="3"/>
      <c r="OOP166" s="3"/>
      <c r="OOQ166" s="3"/>
      <c r="OOR166" s="3"/>
      <c r="OOS166" s="3"/>
      <c r="OOT166" s="3"/>
      <c r="OOU166" s="3"/>
      <c r="OOV166" s="3"/>
      <c r="OOW166" s="3"/>
      <c r="OOX166" s="3"/>
      <c r="OOY166" s="3"/>
      <c r="OOZ166" s="3"/>
      <c r="OPA166" s="3"/>
      <c r="OPB166" s="3"/>
      <c r="OPC166" s="3"/>
      <c r="OPD166" s="3"/>
      <c r="OPE166" s="3"/>
      <c r="OPF166" s="3"/>
      <c r="OPG166" s="3"/>
      <c r="OPH166" s="3"/>
      <c r="OPI166" s="3"/>
      <c r="OPJ166" s="3"/>
      <c r="OPK166" s="3"/>
      <c r="OPL166" s="3"/>
      <c r="OPM166" s="3"/>
      <c r="OPN166" s="3"/>
      <c r="OPO166" s="3"/>
      <c r="OPP166" s="3"/>
      <c r="OPQ166" s="3"/>
      <c r="OPR166" s="3"/>
      <c r="OPS166" s="3"/>
      <c r="OPT166" s="3"/>
      <c r="OPU166" s="3"/>
      <c r="OPV166" s="3"/>
      <c r="OPW166" s="3"/>
      <c r="OPX166" s="3"/>
      <c r="OPY166" s="3"/>
      <c r="OPZ166" s="3"/>
      <c r="OQA166" s="3"/>
      <c r="OQB166" s="3"/>
      <c r="OQC166" s="3"/>
      <c r="OQD166" s="3"/>
      <c r="OQE166" s="3"/>
      <c r="OQF166" s="3"/>
      <c r="OQG166" s="3"/>
      <c r="OQH166" s="3"/>
      <c r="OQI166" s="3"/>
      <c r="OQJ166" s="3"/>
      <c r="OQK166" s="3"/>
      <c r="OQL166" s="3"/>
      <c r="OQM166" s="3"/>
      <c r="OQN166" s="3"/>
      <c r="OQO166" s="3"/>
      <c r="OQP166" s="3"/>
      <c r="OQQ166" s="3"/>
      <c r="OQR166" s="3"/>
      <c r="OQS166" s="3"/>
      <c r="OQT166" s="3"/>
      <c r="OQU166" s="3"/>
      <c r="OQV166" s="3"/>
      <c r="OQW166" s="3"/>
      <c r="OQX166" s="3"/>
      <c r="OQY166" s="3"/>
      <c r="OQZ166" s="3"/>
      <c r="ORA166" s="3"/>
      <c r="ORB166" s="3"/>
      <c r="ORC166" s="3"/>
      <c r="ORD166" s="3"/>
      <c r="ORE166" s="3"/>
      <c r="ORF166" s="3"/>
      <c r="ORG166" s="3"/>
      <c r="ORH166" s="3"/>
      <c r="ORI166" s="3"/>
      <c r="ORJ166" s="3"/>
      <c r="ORK166" s="3"/>
      <c r="ORL166" s="3"/>
      <c r="ORM166" s="3"/>
      <c r="ORN166" s="3"/>
      <c r="ORO166" s="3"/>
      <c r="ORP166" s="3"/>
      <c r="ORQ166" s="3"/>
      <c r="ORR166" s="3"/>
      <c r="ORS166" s="3"/>
      <c r="ORT166" s="3"/>
      <c r="ORU166" s="3"/>
      <c r="ORV166" s="3"/>
      <c r="ORW166" s="3"/>
      <c r="ORX166" s="3"/>
      <c r="ORY166" s="3"/>
      <c r="ORZ166" s="3"/>
      <c r="OSA166" s="3"/>
      <c r="OSB166" s="3"/>
      <c r="OSC166" s="3"/>
      <c r="OSD166" s="3"/>
      <c r="OSE166" s="3"/>
      <c r="OSF166" s="3"/>
      <c r="OSG166" s="3"/>
      <c r="OSH166" s="3"/>
      <c r="OSI166" s="3"/>
      <c r="OSJ166" s="3"/>
      <c r="OSK166" s="3"/>
      <c r="OSL166" s="3"/>
      <c r="OSM166" s="3"/>
      <c r="OSN166" s="3"/>
      <c r="OSO166" s="3"/>
      <c r="OSP166" s="3"/>
      <c r="OSQ166" s="3"/>
      <c r="OSR166" s="3"/>
      <c r="OSS166" s="3"/>
      <c r="OST166" s="3"/>
      <c r="OSU166" s="3"/>
      <c r="OSV166" s="3"/>
      <c r="OSW166" s="3"/>
      <c r="OSX166" s="3"/>
      <c r="OSY166" s="3"/>
      <c r="OSZ166" s="3"/>
      <c r="OTA166" s="3"/>
      <c r="OTB166" s="3"/>
      <c r="OTC166" s="3"/>
      <c r="OTD166" s="3"/>
      <c r="OTE166" s="3"/>
      <c r="OTF166" s="3"/>
      <c r="OTG166" s="3"/>
      <c r="OTH166" s="3"/>
      <c r="OTI166" s="3"/>
      <c r="OTJ166" s="3"/>
      <c r="OTK166" s="3"/>
      <c r="OTL166" s="3"/>
      <c r="OTM166" s="3"/>
      <c r="OTN166" s="3"/>
      <c r="OTO166" s="3"/>
      <c r="OTP166" s="3"/>
      <c r="OTQ166" s="3"/>
      <c r="OTR166" s="3"/>
      <c r="OTS166" s="3"/>
      <c r="OTT166" s="3"/>
      <c r="OTU166" s="3"/>
      <c r="OTV166" s="3"/>
      <c r="OTW166" s="3"/>
      <c r="OTX166" s="3"/>
      <c r="OTY166" s="3"/>
      <c r="OTZ166" s="3"/>
      <c r="OUA166" s="3"/>
      <c r="OUB166" s="3"/>
      <c r="OUC166" s="3"/>
      <c r="OUD166" s="3"/>
      <c r="OUE166" s="3"/>
      <c r="OUF166" s="3"/>
      <c r="OUG166" s="3"/>
      <c r="OUH166" s="3"/>
      <c r="OUI166" s="3"/>
      <c r="OUJ166" s="3"/>
      <c r="OUK166" s="3"/>
      <c r="OUL166" s="3"/>
      <c r="OUM166" s="3"/>
      <c r="OUN166" s="3"/>
      <c r="OUO166" s="3"/>
      <c r="OUP166" s="3"/>
      <c r="OUQ166" s="3"/>
      <c r="OUR166" s="3"/>
      <c r="OUS166" s="3"/>
      <c r="OUT166" s="3"/>
      <c r="OUU166" s="3"/>
      <c r="OUV166" s="3"/>
      <c r="OUW166" s="3"/>
      <c r="OUX166" s="3"/>
      <c r="OUY166" s="3"/>
      <c r="OUZ166" s="3"/>
      <c r="OVA166" s="3"/>
      <c r="OVB166" s="3"/>
      <c r="OVC166" s="3"/>
      <c r="OVD166" s="3"/>
      <c r="OVE166" s="3"/>
      <c r="OVF166" s="3"/>
      <c r="OVG166" s="3"/>
      <c r="OVH166" s="3"/>
      <c r="OVI166" s="3"/>
      <c r="OVJ166" s="3"/>
      <c r="OVK166" s="3"/>
      <c r="OVL166" s="3"/>
      <c r="OVM166" s="3"/>
      <c r="OVN166" s="3"/>
      <c r="OVO166" s="3"/>
      <c r="OVP166" s="3"/>
      <c r="OVQ166" s="3"/>
      <c r="OVR166" s="3"/>
      <c r="OVS166" s="3"/>
      <c r="OVT166" s="3"/>
      <c r="OVU166" s="3"/>
      <c r="OVV166" s="3"/>
      <c r="OVW166" s="3"/>
      <c r="OVX166" s="3"/>
      <c r="OVY166" s="3"/>
      <c r="OVZ166" s="3"/>
      <c r="OWA166" s="3"/>
      <c r="OWB166" s="3"/>
      <c r="OWC166" s="3"/>
      <c r="OWD166" s="3"/>
      <c r="OWE166" s="3"/>
      <c r="OWF166" s="3"/>
      <c r="OWG166" s="3"/>
      <c r="OWH166" s="3"/>
      <c r="OWI166" s="3"/>
      <c r="OWJ166" s="3"/>
      <c r="OWK166" s="3"/>
      <c r="OWL166" s="3"/>
      <c r="OWM166" s="3"/>
      <c r="OWN166" s="3"/>
      <c r="OWO166" s="3"/>
      <c r="OWP166" s="3"/>
      <c r="OWQ166" s="3"/>
      <c r="OWR166" s="3"/>
      <c r="OWS166" s="3"/>
      <c r="OWT166" s="3"/>
      <c r="OWU166" s="3"/>
      <c r="OWV166" s="3"/>
      <c r="OWW166" s="3"/>
      <c r="OWX166" s="3"/>
      <c r="OWY166" s="3"/>
      <c r="OWZ166" s="3"/>
      <c r="OXA166" s="3"/>
      <c r="OXB166" s="3"/>
      <c r="OXC166" s="3"/>
      <c r="OXD166" s="3"/>
      <c r="OXE166" s="3"/>
      <c r="OXF166" s="3"/>
      <c r="OXG166" s="3"/>
      <c r="OXH166" s="3"/>
      <c r="OXI166" s="3"/>
      <c r="OXJ166" s="3"/>
      <c r="OXK166" s="3"/>
      <c r="OXL166" s="3"/>
      <c r="OXM166" s="3"/>
      <c r="OXN166" s="3"/>
      <c r="OXO166" s="3"/>
      <c r="OXP166" s="3"/>
      <c r="OXQ166" s="3"/>
      <c r="OXR166" s="3"/>
      <c r="OXS166" s="3"/>
      <c r="OXT166" s="3"/>
      <c r="OXU166" s="3"/>
      <c r="OXV166" s="3"/>
      <c r="OXW166" s="3"/>
      <c r="OXX166" s="3"/>
      <c r="OXY166" s="3"/>
      <c r="OXZ166" s="3"/>
      <c r="OYA166" s="3"/>
      <c r="OYB166" s="3"/>
      <c r="OYC166" s="3"/>
      <c r="OYD166" s="3"/>
      <c r="OYE166" s="3"/>
      <c r="OYF166" s="3"/>
      <c r="OYG166" s="3"/>
      <c r="OYH166" s="3"/>
      <c r="OYI166" s="3"/>
      <c r="OYJ166" s="3"/>
      <c r="OYK166" s="3"/>
      <c r="OYL166" s="3"/>
      <c r="OYM166" s="3"/>
      <c r="OYN166" s="3"/>
      <c r="OYO166" s="3"/>
      <c r="OYP166" s="3"/>
      <c r="OYQ166" s="3"/>
      <c r="OYR166" s="3"/>
      <c r="OYS166" s="3"/>
      <c r="OYT166" s="3"/>
      <c r="OYU166" s="3"/>
      <c r="OYV166" s="3"/>
      <c r="OYW166" s="3"/>
      <c r="OYX166" s="3"/>
      <c r="OYY166" s="3"/>
      <c r="OYZ166" s="3"/>
      <c r="OZA166" s="3"/>
      <c r="OZB166" s="3"/>
      <c r="OZC166" s="3"/>
      <c r="OZD166" s="3"/>
      <c r="OZE166" s="3"/>
      <c r="OZF166" s="3"/>
      <c r="OZG166" s="3"/>
      <c r="OZH166" s="3"/>
      <c r="OZI166" s="3"/>
      <c r="OZJ166" s="3"/>
      <c r="OZK166" s="3"/>
      <c r="OZL166" s="3"/>
      <c r="OZM166" s="3"/>
      <c r="OZN166" s="3"/>
      <c r="OZO166" s="3"/>
      <c r="OZP166" s="3"/>
      <c r="OZQ166" s="3"/>
      <c r="OZR166" s="3"/>
      <c r="OZS166" s="3"/>
      <c r="OZT166" s="3"/>
      <c r="OZU166" s="3"/>
      <c r="OZV166" s="3"/>
      <c r="OZW166" s="3"/>
      <c r="OZX166" s="3"/>
      <c r="OZY166" s="3"/>
      <c r="OZZ166" s="3"/>
      <c r="PAA166" s="3"/>
      <c r="PAB166" s="3"/>
      <c r="PAC166" s="3"/>
      <c r="PAD166" s="3"/>
      <c r="PAE166" s="3"/>
      <c r="PAF166" s="3"/>
      <c r="PAG166" s="3"/>
      <c r="PAH166" s="3"/>
      <c r="PAI166" s="3"/>
      <c r="PAJ166" s="3"/>
      <c r="PAK166" s="3"/>
      <c r="PAL166" s="3"/>
      <c r="PAM166" s="3"/>
      <c r="PAN166" s="3"/>
      <c r="PAO166" s="3"/>
      <c r="PAP166" s="3"/>
      <c r="PAQ166" s="3"/>
      <c r="PAR166" s="3"/>
      <c r="PAS166" s="3"/>
      <c r="PAT166" s="3"/>
      <c r="PAU166" s="3"/>
      <c r="PAV166" s="3"/>
      <c r="PAW166" s="3"/>
      <c r="PAX166" s="3"/>
      <c r="PAY166" s="3"/>
      <c r="PAZ166" s="3"/>
      <c r="PBA166" s="3"/>
      <c r="PBB166" s="3"/>
      <c r="PBC166" s="3"/>
      <c r="PBD166" s="3"/>
      <c r="PBE166" s="3"/>
      <c r="PBF166" s="3"/>
      <c r="PBG166" s="3"/>
      <c r="PBH166" s="3"/>
      <c r="PBI166" s="3"/>
      <c r="PBJ166" s="3"/>
      <c r="PBK166" s="3"/>
      <c r="PBL166" s="3"/>
      <c r="PBM166" s="3"/>
      <c r="PBN166" s="3"/>
      <c r="PBO166" s="3"/>
      <c r="PBP166" s="3"/>
      <c r="PBQ166" s="3"/>
      <c r="PBR166" s="3"/>
      <c r="PBS166" s="3"/>
      <c r="PBT166" s="3"/>
      <c r="PBU166" s="3"/>
      <c r="PBV166" s="3"/>
      <c r="PBW166" s="3"/>
      <c r="PBX166" s="3"/>
      <c r="PBY166" s="3"/>
      <c r="PBZ166" s="3"/>
      <c r="PCA166" s="3"/>
      <c r="PCB166" s="3"/>
      <c r="PCC166" s="3"/>
      <c r="PCD166" s="3"/>
      <c r="PCE166" s="3"/>
      <c r="PCF166" s="3"/>
      <c r="PCG166" s="3"/>
      <c r="PCH166" s="3"/>
      <c r="PCI166" s="3"/>
      <c r="PCJ166" s="3"/>
      <c r="PCK166" s="3"/>
      <c r="PCL166" s="3"/>
      <c r="PCM166" s="3"/>
      <c r="PCN166" s="3"/>
      <c r="PCO166" s="3"/>
      <c r="PCP166" s="3"/>
      <c r="PCQ166" s="3"/>
      <c r="PCR166" s="3"/>
      <c r="PCS166" s="3"/>
      <c r="PCT166" s="3"/>
      <c r="PCU166" s="3"/>
      <c r="PCV166" s="3"/>
      <c r="PCW166" s="3"/>
      <c r="PCX166" s="3"/>
      <c r="PCY166" s="3"/>
      <c r="PCZ166" s="3"/>
      <c r="PDA166" s="3"/>
      <c r="PDB166" s="3"/>
      <c r="PDC166" s="3"/>
      <c r="PDD166" s="3"/>
      <c r="PDE166" s="3"/>
      <c r="PDF166" s="3"/>
      <c r="PDG166" s="3"/>
      <c r="PDH166" s="3"/>
      <c r="PDI166" s="3"/>
      <c r="PDJ166" s="3"/>
      <c r="PDK166" s="3"/>
      <c r="PDL166" s="3"/>
      <c r="PDM166" s="3"/>
      <c r="PDN166" s="3"/>
      <c r="PDO166" s="3"/>
      <c r="PDP166" s="3"/>
      <c r="PDQ166" s="3"/>
      <c r="PDR166" s="3"/>
      <c r="PDS166" s="3"/>
      <c r="PDT166" s="3"/>
      <c r="PDU166" s="3"/>
      <c r="PDV166" s="3"/>
      <c r="PDW166" s="3"/>
      <c r="PDX166" s="3"/>
      <c r="PDY166" s="3"/>
      <c r="PDZ166" s="3"/>
      <c r="PEA166" s="3"/>
      <c r="PEB166" s="3"/>
      <c r="PEC166" s="3"/>
      <c r="PED166" s="3"/>
      <c r="PEE166" s="3"/>
      <c r="PEF166" s="3"/>
      <c r="PEG166" s="3"/>
      <c r="PEH166" s="3"/>
      <c r="PEI166" s="3"/>
      <c r="PEJ166" s="3"/>
      <c r="PEK166" s="3"/>
      <c r="PEL166" s="3"/>
      <c r="PEM166" s="3"/>
      <c r="PEN166" s="3"/>
      <c r="PEO166" s="3"/>
      <c r="PEP166" s="3"/>
      <c r="PEQ166" s="3"/>
      <c r="PER166" s="3"/>
      <c r="PES166" s="3"/>
      <c r="PET166" s="3"/>
      <c r="PEU166" s="3"/>
      <c r="PEV166" s="3"/>
      <c r="PEW166" s="3"/>
      <c r="PEX166" s="3"/>
      <c r="PEY166" s="3"/>
      <c r="PEZ166" s="3"/>
      <c r="PFA166" s="3"/>
      <c r="PFB166" s="3"/>
      <c r="PFC166" s="3"/>
      <c r="PFD166" s="3"/>
      <c r="PFE166" s="3"/>
      <c r="PFF166" s="3"/>
      <c r="PFG166" s="3"/>
      <c r="PFH166" s="3"/>
      <c r="PFI166" s="3"/>
      <c r="PFJ166" s="3"/>
      <c r="PFK166" s="3"/>
      <c r="PFL166" s="3"/>
      <c r="PFM166" s="3"/>
      <c r="PFN166" s="3"/>
      <c r="PFO166" s="3"/>
      <c r="PFP166" s="3"/>
      <c r="PFQ166" s="3"/>
      <c r="PFR166" s="3"/>
      <c r="PFS166" s="3"/>
      <c r="PFT166" s="3"/>
      <c r="PFU166" s="3"/>
      <c r="PFV166" s="3"/>
      <c r="PFW166" s="3"/>
      <c r="PFX166" s="3"/>
      <c r="PFY166" s="3"/>
      <c r="PFZ166" s="3"/>
      <c r="PGA166" s="3"/>
      <c r="PGB166" s="3"/>
      <c r="PGC166" s="3"/>
      <c r="PGD166" s="3"/>
      <c r="PGE166" s="3"/>
      <c r="PGF166" s="3"/>
      <c r="PGG166" s="3"/>
      <c r="PGH166" s="3"/>
      <c r="PGI166" s="3"/>
      <c r="PGJ166" s="3"/>
      <c r="PGK166" s="3"/>
      <c r="PGL166" s="3"/>
      <c r="PGM166" s="3"/>
      <c r="PGN166" s="3"/>
      <c r="PGO166" s="3"/>
      <c r="PGP166" s="3"/>
      <c r="PGQ166" s="3"/>
      <c r="PGR166" s="3"/>
      <c r="PGS166" s="3"/>
      <c r="PGT166" s="3"/>
      <c r="PGU166" s="3"/>
      <c r="PGV166" s="3"/>
      <c r="PGW166" s="3"/>
      <c r="PGX166" s="3"/>
      <c r="PGY166" s="3"/>
      <c r="PGZ166" s="3"/>
      <c r="PHA166" s="3"/>
      <c r="PHB166" s="3"/>
      <c r="PHC166" s="3"/>
      <c r="PHD166" s="3"/>
      <c r="PHE166" s="3"/>
      <c r="PHF166" s="3"/>
      <c r="PHG166" s="3"/>
      <c r="PHH166" s="3"/>
      <c r="PHI166" s="3"/>
      <c r="PHJ166" s="3"/>
      <c r="PHK166" s="3"/>
      <c r="PHL166" s="3"/>
      <c r="PHM166" s="3"/>
      <c r="PHN166" s="3"/>
      <c r="PHO166" s="3"/>
      <c r="PHP166" s="3"/>
      <c r="PHQ166" s="3"/>
      <c r="PHR166" s="3"/>
      <c r="PHS166" s="3"/>
      <c r="PHT166" s="3"/>
      <c r="PHU166" s="3"/>
      <c r="PHV166" s="3"/>
      <c r="PHW166" s="3"/>
      <c r="PHX166" s="3"/>
      <c r="PHY166" s="3"/>
      <c r="PHZ166" s="3"/>
      <c r="PIA166" s="3"/>
      <c r="PIB166" s="3"/>
      <c r="PIC166" s="3"/>
      <c r="PID166" s="3"/>
      <c r="PIE166" s="3"/>
      <c r="PIF166" s="3"/>
      <c r="PIG166" s="3"/>
      <c r="PIH166" s="3"/>
      <c r="PII166" s="3"/>
      <c r="PIJ166" s="3"/>
      <c r="PIK166" s="3"/>
      <c r="PIL166" s="3"/>
      <c r="PIM166" s="3"/>
      <c r="PIN166" s="3"/>
      <c r="PIO166" s="3"/>
      <c r="PIP166" s="3"/>
      <c r="PIQ166" s="3"/>
      <c r="PIR166" s="3"/>
      <c r="PIS166" s="3"/>
      <c r="PIT166" s="3"/>
      <c r="PIU166" s="3"/>
      <c r="PIV166" s="3"/>
      <c r="PIW166" s="3"/>
      <c r="PIX166" s="3"/>
      <c r="PIY166" s="3"/>
      <c r="PIZ166" s="3"/>
      <c r="PJA166" s="3"/>
      <c r="PJB166" s="3"/>
      <c r="PJC166" s="3"/>
      <c r="PJD166" s="3"/>
      <c r="PJE166" s="3"/>
      <c r="PJF166" s="3"/>
      <c r="PJG166" s="3"/>
      <c r="PJH166" s="3"/>
      <c r="PJI166" s="3"/>
      <c r="PJJ166" s="3"/>
      <c r="PJK166" s="3"/>
      <c r="PJL166" s="3"/>
      <c r="PJM166" s="3"/>
      <c r="PJN166" s="3"/>
      <c r="PJO166" s="3"/>
      <c r="PJP166" s="3"/>
      <c r="PJQ166" s="3"/>
      <c r="PJR166" s="3"/>
      <c r="PJS166" s="3"/>
      <c r="PJT166" s="3"/>
      <c r="PJU166" s="3"/>
      <c r="PJV166" s="3"/>
      <c r="PJW166" s="3"/>
      <c r="PJX166" s="3"/>
      <c r="PJY166" s="3"/>
      <c r="PJZ166" s="3"/>
      <c r="PKA166" s="3"/>
      <c r="PKB166" s="3"/>
      <c r="PKC166" s="3"/>
      <c r="PKD166" s="3"/>
      <c r="PKE166" s="3"/>
      <c r="PKF166" s="3"/>
      <c r="PKG166" s="3"/>
      <c r="PKH166" s="3"/>
      <c r="PKI166" s="3"/>
      <c r="PKJ166" s="3"/>
      <c r="PKK166" s="3"/>
      <c r="PKL166" s="3"/>
      <c r="PKM166" s="3"/>
      <c r="PKN166" s="3"/>
      <c r="PKO166" s="3"/>
      <c r="PKP166" s="3"/>
      <c r="PKQ166" s="3"/>
      <c r="PKR166" s="3"/>
      <c r="PKS166" s="3"/>
      <c r="PKT166" s="3"/>
      <c r="PKU166" s="3"/>
      <c r="PKV166" s="3"/>
      <c r="PKW166" s="3"/>
      <c r="PKX166" s="3"/>
      <c r="PKY166" s="3"/>
      <c r="PKZ166" s="3"/>
      <c r="PLA166" s="3"/>
      <c r="PLB166" s="3"/>
      <c r="PLC166" s="3"/>
      <c r="PLD166" s="3"/>
      <c r="PLE166" s="3"/>
      <c r="PLF166" s="3"/>
      <c r="PLG166" s="3"/>
      <c r="PLH166" s="3"/>
      <c r="PLI166" s="3"/>
      <c r="PLJ166" s="3"/>
      <c r="PLK166" s="3"/>
      <c r="PLL166" s="3"/>
      <c r="PLM166" s="3"/>
      <c r="PLN166" s="3"/>
      <c r="PLO166" s="3"/>
      <c r="PLP166" s="3"/>
      <c r="PLQ166" s="3"/>
      <c r="PLR166" s="3"/>
      <c r="PLS166" s="3"/>
      <c r="PLT166" s="3"/>
      <c r="PLU166" s="3"/>
      <c r="PLV166" s="3"/>
      <c r="PLW166" s="3"/>
      <c r="PLX166" s="3"/>
      <c r="PLY166" s="3"/>
      <c r="PLZ166" s="3"/>
      <c r="PMA166" s="3"/>
      <c r="PMB166" s="3"/>
      <c r="PMC166" s="3"/>
      <c r="PMD166" s="3"/>
      <c r="PME166" s="3"/>
      <c r="PMF166" s="3"/>
      <c r="PMG166" s="3"/>
      <c r="PMH166" s="3"/>
      <c r="PMI166" s="3"/>
      <c r="PMJ166" s="3"/>
      <c r="PMK166" s="3"/>
      <c r="PML166" s="3"/>
      <c r="PMM166" s="3"/>
      <c r="PMN166" s="3"/>
      <c r="PMO166" s="3"/>
      <c r="PMP166" s="3"/>
      <c r="PMQ166" s="3"/>
      <c r="PMR166" s="3"/>
      <c r="PMS166" s="3"/>
      <c r="PMT166" s="3"/>
      <c r="PMU166" s="3"/>
      <c r="PMV166" s="3"/>
      <c r="PMW166" s="3"/>
      <c r="PMX166" s="3"/>
      <c r="PMY166" s="3"/>
      <c r="PMZ166" s="3"/>
      <c r="PNA166" s="3"/>
      <c r="PNB166" s="3"/>
      <c r="PNC166" s="3"/>
      <c r="PND166" s="3"/>
      <c r="PNE166" s="3"/>
      <c r="PNF166" s="3"/>
      <c r="PNG166" s="3"/>
      <c r="PNH166" s="3"/>
      <c r="PNI166" s="3"/>
      <c r="PNJ166" s="3"/>
      <c r="PNK166" s="3"/>
      <c r="PNL166" s="3"/>
      <c r="PNM166" s="3"/>
      <c r="PNN166" s="3"/>
      <c r="PNO166" s="3"/>
      <c r="PNP166" s="3"/>
      <c r="PNQ166" s="3"/>
      <c r="PNR166" s="3"/>
      <c r="PNS166" s="3"/>
      <c r="PNT166" s="3"/>
      <c r="PNU166" s="3"/>
      <c r="PNV166" s="3"/>
      <c r="PNW166" s="3"/>
      <c r="PNX166" s="3"/>
      <c r="PNY166" s="3"/>
      <c r="PNZ166" s="3"/>
      <c r="POA166" s="3"/>
      <c r="POB166" s="3"/>
      <c r="POC166" s="3"/>
      <c r="POD166" s="3"/>
      <c r="POE166" s="3"/>
      <c r="POF166" s="3"/>
      <c r="POG166" s="3"/>
      <c r="POH166" s="3"/>
      <c r="POI166" s="3"/>
      <c r="POJ166" s="3"/>
      <c r="POK166" s="3"/>
      <c r="POL166" s="3"/>
      <c r="POM166" s="3"/>
      <c r="PON166" s="3"/>
      <c r="POO166" s="3"/>
      <c r="POP166" s="3"/>
      <c r="POQ166" s="3"/>
      <c r="POR166" s="3"/>
      <c r="POS166" s="3"/>
      <c r="POT166" s="3"/>
      <c r="POU166" s="3"/>
      <c r="POV166" s="3"/>
      <c r="POW166" s="3"/>
      <c r="POX166" s="3"/>
      <c r="POY166" s="3"/>
      <c r="POZ166" s="3"/>
      <c r="PPA166" s="3"/>
      <c r="PPB166" s="3"/>
      <c r="PPC166" s="3"/>
      <c r="PPD166" s="3"/>
      <c r="PPE166" s="3"/>
      <c r="PPF166" s="3"/>
      <c r="PPG166" s="3"/>
      <c r="PPH166" s="3"/>
      <c r="PPI166" s="3"/>
      <c r="PPJ166" s="3"/>
      <c r="PPK166" s="3"/>
      <c r="PPL166" s="3"/>
      <c r="PPM166" s="3"/>
      <c r="PPN166" s="3"/>
      <c r="PPO166" s="3"/>
      <c r="PPP166" s="3"/>
      <c r="PPQ166" s="3"/>
      <c r="PPR166" s="3"/>
      <c r="PPS166" s="3"/>
      <c r="PPT166" s="3"/>
      <c r="PPU166" s="3"/>
      <c r="PPV166" s="3"/>
      <c r="PPW166" s="3"/>
      <c r="PPX166" s="3"/>
      <c r="PPY166" s="3"/>
      <c r="PPZ166" s="3"/>
      <c r="PQA166" s="3"/>
      <c r="PQB166" s="3"/>
      <c r="PQC166" s="3"/>
      <c r="PQD166" s="3"/>
      <c r="PQE166" s="3"/>
      <c r="PQF166" s="3"/>
      <c r="PQG166" s="3"/>
      <c r="PQH166" s="3"/>
      <c r="PQI166" s="3"/>
      <c r="PQJ166" s="3"/>
      <c r="PQK166" s="3"/>
      <c r="PQL166" s="3"/>
      <c r="PQM166" s="3"/>
      <c r="PQN166" s="3"/>
      <c r="PQO166" s="3"/>
      <c r="PQP166" s="3"/>
      <c r="PQQ166" s="3"/>
      <c r="PQR166" s="3"/>
      <c r="PQS166" s="3"/>
      <c r="PQT166" s="3"/>
      <c r="PQU166" s="3"/>
      <c r="PQV166" s="3"/>
      <c r="PQW166" s="3"/>
      <c r="PQX166" s="3"/>
      <c r="PQY166" s="3"/>
      <c r="PQZ166" s="3"/>
      <c r="PRA166" s="3"/>
      <c r="PRB166" s="3"/>
      <c r="PRC166" s="3"/>
      <c r="PRD166" s="3"/>
      <c r="PRE166" s="3"/>
      <c r="PRF166" s="3"/>
      <c r="PRG166" s="3"/>
      <c r="PRH166" s="3"/>
      <c r="PRI166" s="3"/>
      <c r="PRJ166" s="3"/>
      <c r="PRK166" s="3"/>
      <c r="PRL166" s="3"/>
      <c r="PRM166" s="3"/>
      <c r="PRN166" s="3"/>
      <c r="PRO166" s="3"/>
      <c r="PRP166" s="3"/>
      <c r="PRQ166" s="3"/>
      <c r="PRR166" s="3"/>
      <c r="PRS166" s="3"/>
      <c r="PRT166" s="3"/>
      <c r="PRU166" s="3"/>
      <c r="PRV166" s="3"/>
      <c r="PRW166" s="3"/>
      <c r="PRX166" s="3"/>
      <c r="PRY166" s="3"/>
      <c r="PRZ166" s="3"/>
      <c r="PSA166" s="3"/>
      <c r="PSB166" s="3"/>
      <c r="PSC166" s="3"/>
      <c r="PSD166" s="3"/>
      <c r="PSE166" s="3"/>
      <c r="PSF166" s="3"/>
      <c r="PSG166" s="3"/>
      <c r="PSH166" s="3"/>
      <c r="PSI166" s="3"/>
      <c r="PSJ166" s="3"/>
      <c r="PSK166" s="3"/>
      <c r="PSL166" s="3"/>
      <c r="PSM166" s="3"/>
      <c r="PSN166" s="3"/>
      <c r="PSO166" s="3"/>
      <c r="PSP166" s="3"/>
      <c r="PSQ166" s="3"/>
      <c r="PSR166" s="3"/>
      <c r="PSS166" s="3"/>
      <c r="PST166" s="3"/>
      <c r="PSU166" s="3"/>
      <c r="PSV166" s="3"/>
      <c r="PSW166" s="3"/>
      <c r="PSX166" s="3"/>
      <c r="PSY166" s="3"/>
      <c r="PSZ166" s="3"/>
      <c r="PTA166" s="3"/>
      <c r="PTB166" s="3"/>
      <c r="PTC166" s="3"/>
      <c r="PTD166" s="3"/>
      <c r="PTE166" s="3"/>
      <c r="PTF166" s="3"/>
      <c r="PTG166" s="3"/>
      <c r="PTH166" s="3"/>
      <c r="PTI166" s="3"/>
      <c r="PTJ166" s="3"/>
      <c r="PTK166" s="3"/>
      <c r="PTL166" s="3"/>
      <c r="PTM166" s="3"/>
      <c r="PTN166" s="3"/>
      <c r="PTO166" s="3"/>
      <c r="PTP166" s="3"/>
      <c r="PTQ166" s="3"/>
      <c r="PTR166" s="3"/>
      <c r="PTS166" s="3"/>
      <c r="PTT166" s="3"/>
      <c r="PTU166" s="3"/>
      <c r="PTV166" s="3"/>
      <c r="PTW166" s="3"/>
      <c r="PTX166" s="3"/>
      <c r="PTY166" s="3"/>
      <c r="PTZ166" s="3"/>
      <c r="PUA166" s="3"/>
      <c r="PUB166" s="3"/>
      <c r="PUC166" s="3"/>
      <c r="PUD166" s="3"/>
      <c r="PUE166" s="3"/>
      <c r="PUF166" s="3"/>
      <c r="PUG166" s="3"/>
      <c r="PUH166" s="3"/>
      <c r="PUI166" s="3"/>
      <c r="PUJ166" s="3"/>
      <c r="PUK166" s="3"/>
      <c r="PUL166" s="3"/>
      <c r="PUM166" s="3"/>
      <c r="PUN166" s="3"/>
      <c r="PUO166" s="3"/>
      <c r="PUP166" s="3"/>
      <c r="PUQ166" s="3"/>
      <c r="PUR166" s="3"/>
      <c r="PUS166" s="3"/>
      <c r="PUT166" s="3"/>
      <c r="PUU166" s="3"/>
      <c r="PUV166" s="3"/>
      <c r="PUW166" s="3"/>
      <c r="PUX166" s="3"/>
      <c r="PUY166" s="3"/>
      <c r="PUZ166" s="3"/>
      <c r="PVA166" s="3"/>
      <c r="PVB166" s="3"/>
      <c r="PVC166" s="3"/>
      <c r="PVD166" s="3"/>
      <c r="PVE166" s="3"/>
      <c r="PVF166" s="3"/>
      <c r="PVG166" s="3"/>
      <c r="PVH166" s="3"/>
      <c r="PVI166" s="3"/>
      <c r="PVJ166" s="3"/>
      <c r="PVK166" s="3"/>
      <c r="PVL166" s="3"/>
      <c r="PVM166" s="3"/>
      <c r="PVN166" s="3"/>
      <c r="PVO166" s="3"/>
      <c r="PVP166" s="3"/>
      <c r="PVQ166" s="3"/>
      <c r="PVR166" s="3"/>
      <c r="PVS166" s="3"/>
      <c r="PVT166" s="3"/>
      <c r="PVU166" s="3"/>
      <c r="PVV166" s="3"/>
      <c r="PVW166" s="3"/>
      <c r="PVX166" s="3"/>
      <c r="PVY166" s="3"/>
      <c r="PVZ166" s="3"/>
      <c r="PWA166" s="3"/>
      <c r="PWB166" s="3"/>
      <c r="PWC166" s="3"/>
      <c r="PWD166" s="3"/>
      <c r="PWE166" s="3"/>
      <c r="PWF166" s="3"/>
      <c r="PWG166" s="3"/>
      <c r="PWH166" s="3"/>
      <c r="PWI166" s="3"/>
      <c r="PWJ166" s="3"/>
      <c r="PWK166" s="3"/>
      <c r="PWL166" s="3"/>
      <c r="PWM166" s="3"/>
      <c r="PWN166" s="3"/>
      <c r="PWO166" s="3"/>
      <c r="PWP166" s="3"/>
      <c r="PWQ166" s="3"/>
      <c r="PWR166" s="3"/>
      <c r="PWS166" s="3"/>
      <c r="PWT166" s="3"/>
      <c r="PWU166" s="3"/>
      <c r="PWV166" s="3"/>
      <c r="PWW166" s="3"/>
      <c r="PWX166" s="3"/>
      <c r="PWY166" s="3"/>
      <c r="PWZ166" s="3"/>
      <c r="PXA166" s="3"/>
      <c r="PXB166" s="3"/>
      <c r="PXC166" s="3"/>
      <c r="PXD166" s="3"/>
      <c r="PXE166" s="3"/>
      <c r="PXF166" s="3"/>
      <c r="PXG166" s="3"/>
      <c r="PXH166" s="3"/>
      <c r="PXI166" s="3"/>
      <c r="PXJ166" s="3"/>
      <c r="PXK166" s="3"/>
      <c r="PXL166" s="3"/>
      <c r="PXM166" s="3"/>
      <c r="PXN166" s="3"/>
      <c r="PXO166" s="3"/>
      <c r="PXP166" s="3"/>
      <c r="PXQ166" s="3"/>
      <c r="PXR166" s="3"/>
      <c r="PXS166" s="3"/>
      <c r="PXT166" s="3"/>
      <c r="PXU166" s="3"/>
      <c r="PXV166" s="3"/>
      <c r="PXW166" s="3"/>
      <c r="PXX166" s="3"/>
      <c r="PXY166" s="3"/>
      <c r="PXZ166" s="3"/>
      <c r="PYA166" s="3"/>
      <c r="PYB166" s="3"/>
      <c r="PYC166" s="3"/>
      <c r="PYD166" s="3"/>
      <c r="PYE166" s="3"/>
      <c r="PYF166" s="3"/>
      <c r="PYG166" s="3"/>
      <c r="PYH166" s="3"/>
      <c r="PYI166" s="3"/>
      <c r="PYJ166" s="3"/>
      <c r="PYK166" s="3"/>
      <c r="PYL166" s="3"/>
      <c r="PYM166" s="3"/>
      <c r="PYN166" s="3"/>
      <c r="PYO166" s="3"/>
      <c r="PYP166" s="3"/>
      <c r="PYQ166" s="3"/>
      <c r="PYR166" s="3"/>
      <c r="PYS166" s="3"/>
      <c r="PYT166" s="3"/>
      <c r="PYU166" s="3"/>
      <c r="PYV166" s="3"/>
      <c r="PYW166" s="3"/>
      <c r="PYX166" s="3"/>
      <c r="PYY166" s="3"/>
      <c r="PYZ166" s="3"/>
      <c r="PZA166" s="3"/>
      <c r="PZB166" s="3"/>
      <c r="PZC166" s="3"/>
      <c r="PZD166" s="3"/>
      <c r="PZE166" s="3"/>
      <c r="PZF166" s="3"/>
      <c r="PZG166" s="3"/>
      <c r="PZH166" s="3"/>
      <c r="PZI166" s="3"/>
      <c r="PZJ166" s="3"/>
      <c r="PZK166" s="3"/>
      <c r="PZL166" s="3"/>
      <c r="PZM166" s="3"/>
      <c r="PZN166" s="3"/>
      <c r="PZO166" s="3"/>
      <c r="PZP166" s="3"/>
      <c r="PZQ166" s="3"/>
      <c r="PZR166" s="3"/>
      <c r="PZS166" s="3"/>
      <c r="PZT166" s="3"/>
      <c r="PZU166" s="3"/>
      <c r="PZV166" s="3"/>
      <c r="PZW166" s="3"/>
      <c r="PZX166" s="3"/>
      <c r="PZY166" s="3"/>
      <c r="PZZ166" s="3"/>
      <c r="QAA166" s="3"/>
      <c r="QAB166" s="3"/>
      <c r="QAC166" s="3"/>
      <c r="QAD166" s="3"/>
      <c r="QAE166" s="3"/>
      <c r="QAF166" s="3"/>
      <c r="QAG166" s="3"/>
      <c r="QAH166" s="3"/>
      <c r="QAI166" s="3"/>
      <c r="QAJ166" s="3"/>
      <c r="QAK166" s="3"/>
      <c r="QAL166" s="3"/>
      <c r="QAM166" s="3"/>
      <c r="QAN166" s="3"/>
      <c r="QAO166" s="3"/>
      <c r="QAP166" s="3"/>
      <c r="QAQ166" s="3"/>
      <c r="QAR166" s="3"/>
      <c r="QAS166" s="3"/>
      <c r="QAT166" s="3"/>
      <c r="QAU166" s="3"/>
      <c r="QAV166" s="3"/>
      <c r="QAW166" s="3"/>
      <c r="QAX166" s="3"/>
      <c r="QAY166" s="3"/>
      <c r="QAZ166" s="3"/>
      <c r="QBA166" s="3"/>
      <c r="QBB166" s="3"/>
      <c r="QBC166" s="3"/>
      <c r="QBD166" s="3"/>
      <c r="QBE166" s="3"/>
      <c r="QBF166" s="3"/>
      <c r="QBG166" s="3"/>
      <c r="QBH166" s="3"/>
      <c r="QBI166" s="3"/>
      <c r="QBJ166" s="3"/>
      <c r="QBK166" s="3"/>
      <c r="QBL166" s="3"/>
      <c r="QBM166" s="3"/>
      <c r="QBN166" s="3"/>
      <c r="QBO166" s="3"/>
      <c r="QBP166" s="3"/>
      <c r="QBQ166" s="3"/>
      <c r="QBR166" s="3"/>
      <c r="QBS166" s="3"/>
      <c r="QBT166" s="3"/>
      <c r="QBU166" s="3"/>
      <c r="QBV166" s="3"/>
      <c r="QBW166" s="3"/>
      <c r="QBX166" s="3"/>
      <c r="QBY166" s="3"/>
      <c r="QBZ166" s="3"/>
      <c r="QCA166" s="3"/>
      <c r="QCB166" s="3"/>
      <c r="QCC166" s="3"/>
      <c r="QCD166" s="3"/>
      <c r="QCE166" s="3"/>
      <c r="QCF166" s="3"/>
      <c r="QCG166" s="3"/>
      <c r="QCH166" s="3"/>
      <c r="QCI166" s="3"/>
      <c r="QCJ166" s="3"/>
      <c r="QCK166" s="3"/>
      <c r="QCL166" s="3"/>
      <c r="QCM166" s="3"/>
      <c r="QCN166" s="3"/>
      <c r="QCO166" s="3"/>
      <c r="QCP166" s="3"/>
      <c r="QCQ166" s="3"/>
      <c r="QCR166" s="3"/>
      <c r="QCS166" s="3"/>
      <c r="QCT166" s="3"/>
      <c r="QCU166" s="3"/>
      <c r="QCV166" s="3"/>
      <c r="QCW166" s="3"/>
      <c r="QCX166" s="3"/>
      <c r="QCY166" s="3"/>
      <c r="QCZ166" s="3"/>
      <c r="QDA166" s="3"/>
      <c r="QDB166" s="3"/>
      <c r="QDC166" s="3"/>
      <c r="QDD166" s="3"/>
      <c r="QDE166" s="3"/>
      <c r="QDF166" s="3"/>
      <c r="QDG166" s="3"/>
      <c r="QDH166" s="3"/>
      <c r="QDI166" s="3"/>
      <c r="QDJ166" s="3"/>
      <c r="QDK166" s="3"/>
      <c r="QDL166" s="3"/>
      <c r="QDM166" s="3"/>
      <c r="QDN166" s="3"/>
      <c r="QDO166" s="3"/>
      <c r="QDP166" s="3"/>
      <c r="QDQ166" s="3"/>
      <c r="QDR166" s="3"/>
      <c r="QDS166" s="3"/>
      <c r="QDT166" s="3"/>
      <c r="QDU166" s="3"/>
      <c r="QDV166" s="3"/>
      <c r="QDW166" s="3"/>
      <c r="QDX166" s="3"/>
      <c r="QDY166" s="3"/>
      <c r="QDZ166" s="3"/>
      <c r="QEA166" s="3"/>
      <c r="QEB166" s="3"/>
      <c r="QEC166" s="3"/>
      <c r="QED166" s="3"/>
      <c r="QEE166" s="3"/>
      <c r="QEF166" s="3"/>
      <c r="QEG166" s="3"/>
      <c r="QEH166" s="3"/>
      <c r="QEI166" s="3"/>
      <c r="QEJ166" s="3"/>
      <c r="QEK166" s="3"/>
      <c r="QEL166" s="3"/>
      <c r="QEM166" s="3"/>
      <c r="QEN166" s="3"/>
      <c r="QEO166" s="3"/>
      <c r="QEP166" s="3"/>
      <c r="QEQ166" s="3"/>
      <c r="QER166" s="3"/>
      <c r="QES166" s="3"/>
      <c r="QET166" s="3"/>
      <c r="QEU166" s="3"/>
      <c r="QEV166" s="3"/>
      <c r="QEW166" s="3"/>
      <c r="QEX166" s="3"/>
      <c r="QEY166" s="3"/>
      <c r="QEZ166" s="3"/>
      <c r="QFA166" s="3"/>
      <c r="QFB166" s="3"/>
      <c r="QFC166" s="3"/>
      <c r="QFD166" s="3"/>
      <c r="QFE166" s="3"/>
      <c r="QFF166" s="3"/>
      <c r="QFG166" s="3"/>
      <c r="QFH166" s="3"/>
      <c r="QFI166" s="3"/>
      <c r="QFJ166" s="3"/>
      <c r="QFK166" s="3"/>
      <c r="QFL166" s="3"/>
      <c r="QFM166" s="3"/>
      <c r="QFN166" s="3"/>
      <c r="QFO166" s="3"/>
      <c r="QFP166" s="3"/>
      <c r="QFQ166" s="3"/>
      <c r="QFR166" s="3"/>
      <c r="QFS166" s="3"/>
      <c r="QFT166" s="3"/>
      <c r="QFU166" s="3"/>
      <c r="QFV166" s="3"/>
      <c r="QFW166" s="3"/>
      <c r="QFX166" s="3"/>
      <c r="QFY166" s="3"/>
      <c r="QFZ166" s="3"/>
      <c r="QGA166" s="3"/>
      <c r="QGB166" s="3"/>
      <c r="QGC166" s="3"/>
      <c r="QGD166" s="3"/>
      <c r="QGE166" s="3"/>
      <c r="QGF166" s="3"/>
      <c r="QGG166" s="3"/>
      <c r="QGH166" s="3"/>
      <c r="QGI166" s="3"/>
      <c r="QGJ166" s="3"/>
      <c r="QGK166" s="3"/>
      <c r="QGL166" s="3"/>
      <c r="QGM166" s="3"/>
      <c r="QGN166" s="3"/>
      <c r="QGO166" s="3"/>
      <c r="QGP166" s="3"/>
      <c r="QGQ166" s="3"/>
      <c r="QGR166" s="3"/>
      <c r="QGS166" s="3"/>
      <c r="QGT166" s="3"/>
      <c r="QGU166" s="3"/>
      <c r="QGV166" s="3"/>
      <c r="QGW166" s="3"/>
      <c r="QGX166" s="3"/>
      <c r="QGY166" s="3"/>
      <c r="QGZ166" s="3"/>
      <c r="QHA166" s="3"/>
      <c r="QHB166" s="3"/>
      <c r="QHC166" s="3"/>
      <c r="QHD166" s="3"/>
      <c r="QHE166" s="3"/>
      <c r="QHF166" s="3"/>
      <c r="QHG166" s="3"/>
      <c r="QHH166" s="3"/>
      <c r="QHI166" s="3"/>
      <c r="QHJ166" s="3"/>
      <c r="QHK166" s="3"/>
      <c r="QHL166" s="3"/>
      <c r="QHM166" s="3"/>
      <c r="QHN166" s="3"/>
      <c r="QHO166" s="3"/>
      <c r="QHP166" s="3"/>
      <c r="QHQ166" s="3"/>
      <c r="QHR166" s="3"/>
      <c r="QHS166" s="3"/>
      <c r="QHT166" s="3"/>
      <c r="QHU166" s="3"/>
      <c r="QHV166" s="3"/>
      <c r="QHW166" s="3"/>
      <c r="QHX166" s="3"/>
      <c r="QHY166" s="3"/>
      <c r="QHZ166" s="3"/>
      <c r="QIA166" s="3"/>
      <c r="QIB166" s="3"/>
      <c r="QIC166" s="3"/>
      <c r="QID166" s="3"/>
      <c r="QIE166" s="3"/>
      <c r="QIF166" s="3"/>
      <c r="QIG166" s="3"/>
      <c r="QIH166" s="3"/>
      <c r="QII166" s="3"/>
      <c r="QIJ166" s="3"/>
      <c r="QIK166" s="3"/>
      <c r="QIL166" s="3"/>
      <c r="QIM166" s="3"/>
      <c r="QIN166" s="3"/>
      <c r="QIO166" s="3"/>
      <c r="QIP166" s="3"/>
      <c r="QIQ166" s="3"/>
      <c r="QIR166" s="3"/>
      <c r="QIS166" s="3"/>
      <c r="QIT166" s="3"/>
      <c r="QIU166" s="3"/>
      <c r="QIV166" s="3"/>
      <c r="QIW166" s="3"/>
      <c r="QIX166" s="3"/>
      <c r="QIY166" s="3"/>
      <c r="QIZ166" s="3"/>
      <c r="QJA166" s="3"/>
      <c r="QJB166" s="3"/>
      <c r="QJC166" s="3"/>
      <c r="QJD166" s="3"/>
      <c r="QJE166" s="3"/>
      <c r="QJF166" s="3"/>
      <c r="QJG166" s="3"/>
      <c r="QJH166" s="3"/>
      <c r="QJI166" s="3"/>
      <c r="QJJ166" s="3"/>
      <c r="QJK166" s="3"/>
      <c r="QJL166" s="3"/>
      <c r="QJM166" s="3"/>
      <c r="QJN166" s="3"/>
      <c r="QJO166" s="3"/>
      <c r="QJP166" s="3"/>
      <c r="QJQ166" s="3"/>
      <c r="QJR166" s="3"/>
      <c r="QJS166" s="3"/>
      <c r="QJT166" s="3"/>
      <c r="QJU166" s="3"/>
      <c r="QJV166" s="3"/>
      <c r="QJW166" s="3"/>
      <c r="QJX166" s="3"/>
      <c r="QJY166" s="3"/>
      <c r="QJZ166" s="3"/>
      <c r="QKA166" s="3"/>
      <c r="QKB166" s="3"/>
      <c r="QKC166" s="3"/>
      <c r="QKD166" s="3"/>
      <c r="QKE166" s="3"/>
      <c r="QKF166" s="3"/>
      <c r="QKG166" s="3"/>
      <c r="QKH166" s="3"/>
      <c r="QKI166" s="3"/>
      <c r="QKJ166" s="3"/>
      <c r="QKK166" s="3"/>
      <c r="QKL166" s="3"/>
      <c r="QKM166" s="3"/>
      <c r="QKN166" s="3"/>
      <c r="QKO166" s="3"/>
      <c r="QKP166" s="3"/>
      <c r="QKQ166" s="3"/>
      <c r="QKR166" s="3"/>
      <c r="QKS166" s="3"/>
      <c r="QKT166" s="3"/>
      <c r="QKU166" s="3"/>
      <c r="QKV166" s="3"/>
      <c r="QKW166" s="3"/>
      <c r="QKX166" s="3"/>
      <c r="QKY166" s="3"/>
      <c r="QKZ166" s="3"/>
      <c r="QLA166" s="3"/>
      <c r="QLB166" s="3"/>
      <c r="QLC166" s="3"/>
      <c r="QLD166" s="3"/>
      <c r="QLE166" s="3"/>
      <c r="QLF166" s="3"/>
      <c r="QLG166" s="3"/>
      <c r="QLH166" s="3"/>
      <c r="QLI166" s="3"/>
      <c r="QLJ166" s="3"/>
      <c r="QLK166" s="3"/>
      <c r="QLL166" s="3"/>
      <c r="QLM166" s="3"/>
      <c r="QLN166" s="3"/>
      <c r="QLO166" s="3"/>
      <c r="QLP166" s="3"/>
      <c r="QLQ166" s="3"/>
      <c r="QLR166" s="3"/>
      <c r="QLS166" s="3"/>
      <c r="QLT166" s="3"/>
      <c r="QLU166" s="3"/>
      <c r="QLV166" s="3"/>
      <c r="QLW166" s="3"/>
      <c r="QLX166" s="3"/>
      <c r="QLY166" s="3"/>
      <c r="QLZ166" s="3"/>
      <c r="QMA166" s="3"/>
      <c r="QMB166" s="3"/>
      <c r="QMC166" s="3"/>
      <c r="QMD166" s="3"/>
      <c r="QME166" s="3"/>
      <c r="QMF166" s="3"/>
      <c r="QMG166" s="3"/>
      <c r="QMH166" s="3"/>
      <c r="QMI166" s="3"/>
      <c r="QMJ166" s="3"/>
      <c r="QMK166" s="3"/>
      <c r="QML166" s="3"/>
      <c r="QMM166" s="3"/>
      <c r="QMN166" s="3"/>
      <c r="QMO166" s="3"/>
      <c r="QMP166" s="3"/>
      <c r="QMQ166" s="3"/>
      <c r="QMR166" s="3"/>
      <c r="QMS166" s="3"/>
      <c r="QMT166" s="3"/>
      <c r="QMU166" s="3"/>
      <c r="QMV166" s="3"/>
      <c r="QMW166" s="3"/>
      <c r="QMX166" s="3"/>
      <c r="QMY166" s="3"/>
      <c r="QMZ166" s="3"/>
      <c r="QNA166" s="3"/>
      <c r="QNB166" s="3"/>
      <c r="QNC166" s="3"/>
      <c r="QND166" s="3"/>
      <c r="QNE166" s="3"/>
      <c r="QNF166" s="3"/>
      <c r="QNG166" s="3"/>
      <c r="QNH166" s="3"/>
      <c r="QNI166" s="3"/>
      <c r="QNJ166" s="3"/>
      <c r="QNK166" s="3"/>
      <c r="QNL166" s="3"/>
      <c r="QNM166" s="3"/>
      <c r="QNN166" s="3"/>
      <c r="QNO166" s="3"/>
      <c r="QNP166" s="3"/>
      <c r="QNQ166" s="3"/>
      <c r="QNR166" s="3"/>
      <c r="QNS166" s="3"/>
      <c r="QNT166" s="3"/>
      <c r="QNU166" s="3"/>
      <c r="QNV166" s="3"/>
      <c r="QNW166" s="3"/>
      <c r="QNX166" s="3"/>
      <c r="QNY166" s="3"/>
      <c r="QNZ166" s="3"/>
      <c r="QOA166" s="3"/>
      <c r="QOB166" s="3"/>
      <c r="QOC166" s="3"/>
      <c r="QOD166" s="3"/>
      <c r="QOE166" s="3"/>
      <c r="QOF166" s="3"/>
      <c r="QOG166" s="3"/>
      <c r="QOH166" s="3"/>
      <c r="QOI166" s="3"/>
      <c r="QOJ166" s="3"/>
      <c r="QOK166" s="3"/>
      <c r="QOL166" s="3"/>
      <c r="QOM166" s="3"/>
      <c r="QON166" s="3"/>
      <c r="QOO166" s="3"/>
      <c r="QOP166" s="3"/>
      <c r="QOQ166" s="3"/>
      <c r="QOR166" s="3"/>
      <c r="QOS166" s="3"/>
      <c r="QOT166" s="3"/>
      <c r="QOU166" s="3"/>
      <c r="QOV166" s="3"/>
      <c r="QOW166" s="3"/>
      <c r="QOX166" s="3"/>
      <c r="QOY166" s="3"/>
      <c r="QOZ166" s="3"/>
      <c r="QPA166" s="3"/>
      <c r="QPB166" s="3"/>
      <c r="QPC166" s="3"/>
      <c r="QPD166" s="3"/>
      <c r="QPE166" s="3"/>
      <c r="QPF166" s="3"/>
      <c r="QPG166" s="3"/>
      <c r="QPH166" s="3"/>
      <c r="QPI166" s="3"/>
      <c r="QPJ166" s="3"/>
      <c r="QPK166" s="3"/>
      <c r="QPL166" s="3"/>
      <c r="QPM166" s="3"/>
      <c r="QPN166" s="3"/>
      <c r="QPO166" s="3"/>
      <c r="QPP166" s="3"/>
      <c r="QPQ166" s="3"/>
      <c r="QPR166" s="3"/>
      <c r="QPS166" s="3"/>
      <c r="QPT166" s="3"/>
      <c r="QPU166" s="3"/>
      <c r="QPV166" s="3"/>
      <c r="QPW166" s="3"/>
      <c r="QPX166" s="3"/>
      <c r="QPY166" s="3"/>
      <c r="QPZ166" s="3"/>
      <c r="QQA166" s="3"/>
      <c r="QQB166" s="3"/>
      <c r="QQC166" s="3"/>
      <c r="QQD166" s="3"/>
      <c r="QQE166" s="3"/>
      <c r="QQF166" s="3"/>
      <c r="QQG166" s="3"/>
      <c r="QQH166" s="3"/>
      <c r="QQI166" s="3"/>
      <c r="QQJ166" s="3"/>
      <c r="QQK166" s="3"/>
      <c r="QQL166" s="3"/>
      <c r="QQM166" s="3"/>
      <c r="QQN166" s="3"/>
      <c r="QQO166" s="3"/>
      <c r="QQP166" s="3"/>
      <c r="QQQ166" s="3"/>
      <c r="QQR166" s="3"/>
      <c r="QQS166" s="3"/>
      <c r="QQT166" s="3"/>
      <c r="QQU166" s="3"/>
      <c r="QQV166" s="3"/>
      <c r="QQW166" s="3"/>
      <c r="QQX166" s="3"/>
      <c r="QQY166" s="3"/>
      <c r="QQZ166" s="3"/>
      <c r="QRA166" s="3"/>
      <c r="QRB166" s="3"/>
      <c r="QRC166" s="3"/>
      <c r="QRD166" s="3"/>
      <c r="QRE166" s="3"/>
      <c r="QRF166" s="3"/>
      <c r="QRG166" s="3"/>
      <c r="QRH166" s="3"/>
      <c r="QRI166" s="3"/>
      <c r="QRJ166" s="3"/>
      <c r="QRK166" s="3"/>
      <c r="QRL166" s="3"/>
      <c r="QRM166" s="3"/>
      <c r="QRN166" s="3"/>
      <c r="QRO166" s="3"/>
      <c r="QRP166" s="3"/>
      <c r="QRQ166" s="3"/>
      <c r="QRR166" s="3"/>
      <c r="QRS166" s="3"/>
      <c r="QRT166" s="3"/>
      <c r="QRU166" s="3"/>
      <c r="QRV166" s="3"/>
      <c r="QRW166" s="3"/>
      <c r="QRX166" s="3"/>
      <c r="QRY166" s="3"/>
      <c r="QRZ166" s="3"/>
      <c r="QSA166" s="3"/>
      <c r="QSB166" s="3"/>
      <c r="QSC166" s="3"/>
      <c r="QSD166" s="3"/>
      <c r="QSE166" s="3"/>
      <c r="QSF166" s="3"/>
      <c r="QSG166" s="3"/>
      <c r="QSH166" s="3"/>
      <c r="QSI166" s="3"/>
      <c r="QSJ166" s="3"/>
      <c r="QSK166" s="3"/>
      <c r="QSL166" s="3"/>
      <c r="QSM166" s="3"/>
      <c r="QSN166" s="3"/>
      <c r="QSO166" s="3"/>
      <c r="QSP166" s="3"/>
      <c r="QSQ166" s="3"/>
      <c r="QSR166" s="3"/>
      <c r="QSS166" s="3"/>
      <c r="QST166" s="3"/>
      <c r="QSU166" s="3"/>
      <c r="QSV166" s="3"/>
      <c r="QSW166" s="3"/>
      <c r="QSX166" s="3"/>
      <c r="QSY166" s="3"/>
      <c r="QSZ166" s="3"/>
      <c r="QTA166" s="3"/>
      <c r="QTB166" s="3"/>
      <c r="QTC166" s="3"/>
      <c r="QTD166" s="3"/>
      <c r="QTE166" s="3"/>
      <c r="QTF166" s="3"/>
      <c r="QTG166" s="3"/>
      <c r="QTH166" s="3"/>
      <c r="QTI166" s="3"/>
      <c r="QTJ166" s="3"/>
      <c r="QTK166" s="3"/>
      <c r="QTL166" s="3"/>
      <c r="QTM166" s="3"/>
      <c r="QTN166" s="3"/>
      <c r="QTO166" s="3"/>
      <c r="QTP166" s="3"/>
      <c r="QTQ166" s="3"/>
      <c r="QTR166" s="3"/>
      <c r="QTS166" s="3"/>
      <c r="QTT166" s="3"/>
      <c r="QTU166" s="3"/>
      <c r="QTV166" s="3"/>
      <c r="QTW166" s="3"/>
      <c r="QTX166" s="3"/>
      <c r="QTY166" s="3"/>
      <c r="QTZ166" s="3"/>
      <c r="QUA166" s="3"/>
      <c r="QUB166" s="3"/>
      <c r="QUC166" s="3"/>
      <c r="QUD166" s="3"/>
      <c r="QUE166" s="3"/>
      <c r="QUF166" s="3"/>
      <c r="QUG166" s="3"/>
      <c r="QUH166" s="3"/>
      <c r="QUI166" s="3"/>
      <c r="QUJ166" s="3"/>
      <c r="QUK166" s="3"/>
      <c r="QUL166" s="3"/>
      <c r="QUM166" s="3"/>
      <c r="QUN166" s="3"/>
      <c r="QUO166" s="3"/>
      <c r="QUP166" s="3"/>
      <c r="QUQ166" s="3"/>
      <c r="QUR166" s="3"/>
      <c r="QUS166" s="3"/>
      <c r="QUT166" s="3"/>
      <c r="QUU166" s="3"/>
      <c r="QUV166" s="3"/>
      <c r="QUW166" s="3"/>
      <c r="QUX166" s="3"/>
      <c r="QUY166" s="3"/>
      <c r="QUZ166" s="3"/>
      <c r="QVA166" s="3"/>
      <c r="QVB166" s="3"/>
      <c r="QVC166" s="3"/>
      <c r="QVD166" s="3"/>
      <c r="QVE166" s="3"/>
      <c r="QVF166" s="3"/>
      <c r="QVG166" s="3"/>
      <c r="QVH166" s="3"/>
      <c r="QVI166" s="3"/>
      <c r="QVJ166" s="3"/>
      <c r="QVK166" s="3"/>
      <c r="QVL166" s="3"/>
      <c r="QVM166" s="3"/>
      <c r="QVN166" s="3"/>
      <c r="QVO166" s="3"/>
      <c r="QVP166" s="3"/>
      <c r="QVQ166" s="3"/>
      <c r="QVR166" s="3"/>
      <c r="QVS166" s="3"/>
      <c r="QVT166" s="3"/>
      <c r="QVU166" s="3"/>
      <c r="QVV166" s="3"/>
      <c r="QVW166" s="3"/>
      <c r="QVX166" s="3"/>
      <c r="QVY166" s="3"/>
      <c r="QVZ166" s="3"/>
      <c r="QWA166" s="3"/>
      <c r="QWB166" s="3"/>
      <c r="QWC166" s="3"/>
      <c r="QWD166" s="3"/>
      <c r="QWE166" s="3"/>
      <c r="QWF166" s="3"/>
      <c r="QWG166" s="3"/>
      <c r="QWH166" s="3"/>
      <c r="QWI166" s="3"/>
      <c r="QWJ166" s="3"/>
      <c r="QWK166" s="3"/>
      <c r="QWL166" s="3"/>
      <c r="QWM166" s="3"/>
      <c r="QWN166" s="3"/>
      <c r="QWO166" s="3"/>
      <c r="QWP166" s="3"/>
      <c r="QWQ166" s="3"/>
      <c r="QWR166" s="3"/>
      <c r="QWS166" s="3"/>
      <c r="QWT166" s="3"/>
      <c r="QWU166" s="3"/>
      <c r="QWV166" s="3"/>
      <c r="QWW166" s="3"/>
      <c r="QWX166" s="3"/>
      <c r="QWY166" s="3"/>
      <c r="QWZ166" s="3"/>
      <c r="QXA166" s="3"/>
      <c r="QXB166" s="3"/>
      <c r="QXC166" s="3"/>
      <c r="QXD166" s="3"/>
      <c r="QXE166" s="3"/>
      <c r="QXF166" s="3"/>
      <c r="QXG166" s="3"/>
      <c r="QXH166" s="3"/>
      <c r="QXI166" s="3"/>
      <c r="QXJ166" s="3"/>
      <c r="QXK166" s="3"/>
      <c r="QXL166" s="3"/>
      <c r="QXM166" s="3"/>
      <c r="QXN166" s="3"/>
      <c r="QXO166" s="3"/>
      <c r="QXP166" s="3"/>
      <c r="QXQ166" s="3"/>
      <c r="QXR166" s="3"/>
      <c r="QXS166" s="3"/>
      <c r="QXT166" s="3"/>
      <c r="QXU166" s="3"/>
      <c r="QXV166" s="3"/>
      <c r="QXW166" s="3"/>
      <c r="QXX166" s="3"/>
      <c r="QXY166" s="3"/>
      <c r="QXZ166" s="3"/>
      <c r="QYA166" s="3"/>
      <c r="QYB166" s="3"/>
      <c r="QYC166" s="3"/>
      <c r="QYD166" s="3"/>
      <c r="QYE166" s="3"/>
      <c r="QYF166" s="3"/>
      <c r="QYG166" s="3"/>
      <c r="QYH166" s="3"/>
      <c r="QYI166" s="3"/>
      <c r="QYJ166" s="3"/>
      <c r="QYK166" s="3"/>
      <c r="QYL166" s="3"/>
      <c r="QYM166" s="3"/>
      <c r="QYN166" s="3"/>
      <c r="QYO166" s="3"/>
      <c r="QYP166" s="3"/>
      <c r="QYQ166" s="3"/>
      <c r="QYR166" s="3"/>
      <c r="QYS166" s="3"/>
      <c r="QYT166" s="3"/>
      <c r="QYU166" s="3"/>
      <c r="QYV166" s="3"/>
      <c r="QYW166" s="3"/>
      <c r="QYX166" s="3"/>
      <c r="QYY166" s="3"/>
      <c r="QYZ166" s="3"/>
      <c r="QZA166" s="3"/>
      <c r="QZB166" s="3"/>
      <c r="QZC166" s="3"/>
      <c r="QZD166" s="3"/>
      <c r="QZE166" s="3"/>
      <c r="QZF166" s="3"/>
      <c r="QZG166" s="3"/>
      <c r="QZH166" s="3"/>
      <c r="QZI166" s="3"/>
      <c r="QZJ166" s="3"/>
      <c r="QZK166" s="3"/>
      <c r="QZL166" s="3"/>
      <c r="QZM166" s="3"/>
      <c r="QZN166" s="3"/>
      <c r="QZO166" s="3"/>
      <c r="QZP166" s="3"/>
      <c r="QZQ166" s="3"/>
      <c r="QZR166" s="3"/>
      <c r="QZS166" s="3"/>
      <c r="QZT166" s="3"/>
      <c r="QZU166" s="3"/>
      <c r="QZV166" s="3"/>
      <c r="QZW166" s="3"/>
      <c r="QZX166" s="3"/>
      <c r="QZY166" s="3"/>
      <c r="QZZ166" s="3"/>
      <c r="RAA166" s="3"/>
      <c r="RAB166" s="3"/>
      <c r="RAC166" s="3"/>
      <c r="RAD166" s="3"/>
      <c r="RAE166" s="3"/>
      <c r="RAF166" s="3"/>
      <c r="RAG166" s="3"/>
      <c r="RAH166" s="3"/>
      <c r="RAI166" s="3"/>
      <c r="RAJ166" s="3"/>
      <c r="RAK166" s="3"/>
      <c r="RAL166" s="3"/>
      <c r="RAM166" s="3"/>
      <c r="RAN166" s="3"/>
      <c r="RAO166" s="3"/>
      <c r="RAP166" s="3"/>
      <c r="RAQ166" s="3"/>
      <c r="RAR166" s="3"/>
      <c r="RAS166" s="3"/>
      <c r="RAT166" s="3"/>
      <c r="RAU166" s="3"/>
      <c r="RAV166" s="3"/>
      <c r="RAW166" s="3"/>
      <c r="RAX166" s="3"/>
      <c r="RAY166" s="3"/>
      <c r="RAZ166" s="3"/>
      <c r="RBA166" s="3"/>
      <c r="RBB166" s="3"/>
      <c r="RBC166" s="3"/>
      <c r="RBD166" s="3"/>
      <c r="RBE166" s="3"/>
      <c r="RBF166" s="3"/>
      <c r="RBG166" s="3"/>
      <c r="RBH166" s="3"/>
      <c r="RBI166" s="3"/>
      <c r="RBJ166" s="3"/>
      <c r="RBK166" s="3"/>
      <c r="RBL166" s="3"/>
      <c r="RBM166" s="3"/>
      <c r="RBN166" s="3"/>
      <c r="RBO166" s="3"/>
      <c r="RBP166" s="3"/>
      <c r="RBQ166" s="3"/>
      <c r="RBR166" s="3"/>
      <c r="RBS166" s="3"/>
      <c r="RBT166" s="3"/>
      <c r="RBU166" s="3"/>
      <c r="RBV166" s="3"/>
      <c r="RBW166" s="3"/>
      <c r="RBX166" s="3"/>
      <c r="RBY166" s="3"/>
      <c r="RBZ166" s="3"/>
      <c r="RCA166" s="3"/>
      <c r="RCB166" s="3"/>
      <c r="RCC166" s="3"/>
      <c r="RCD166" s="3"/>
      <c r="RCE166" s="3"/>
      <c r="RCF166" s="3"/>
      <c r="RCG166" s="3"/>
      <c r="RCH166" s="3"/>
      <c r="RCI166" s="3"/>
      <c r="RCJ166" s="3"/>
      <c r="RCK166" s="3"/>
      <c r="RCL166" s="3"/>
      <c r="RCM166" s="3"/>
      <c r="RCN166" s="3"/>
      <c r="RCO166" s="3"/>
      <c r="RCP166" s="3"/>
      <c r="RCQ166" s="3"/>
      <c r="RCR166" s="3"/>
      <c r="RCS166" s="3"/>
      <c r="RCT166" s="3"/>
      <c r="RCU166" s="3"/>
      <c r="RCV166" s="3"/>
      <c r="RCW166" s="3"/>
      <c r="RCX166" s="3"/>
      <c r="RCY166" s="3"/>
      <c r="RCZ166" s="3"/>
      <c r="RDA166" s="3"/>
      <c r="RDB166" s="3"/>
      <c r="RDC166" s="3"/>
      <c r="RDD166" s="3"/>
      <c r="RDE166" s="3"/>
      <c r="RDF166" s="3"/>
      <c r="RDG166" s="3"/>
      <c r="RDH166" s="3"/>
      <c r="RDI166" s="3"/>
      <c r="RDJ166" s="3"/>
      <c r="RDK166" s="3"/>
      <c r="RDL166" s="3"/>
      <c r="RDM166" s="3"/>
      <c r="RDN166" s="3"/>
      <c r="RDO166" s="3"/>
      <c r="RDP166" s="3"/>
      <c r="RDQ166" s="3"/>
      <c r="RDR166" s="3"/>
      <c r="RDS166" s="3"/>
      <c r="RDT166" s="3"/>
      <c r="RDU166" s="3"/>
      <c r="RDV166" s="3"/>
      <c r="RDW166" s="3"/>
      <c r="RDX166" s="3"/>
      <c r="RDY166" s="3"/>
      <c r="RDZ166" s="3"/>
      <c r="REA166" s="3"/>
      <c r="REB166" s="3"/>
      <c r="REC166" s="3"/>
      <c r="RED166" s="3"/>
      <c r="REE166" s="3"/>
      <c r="REF166" s="3"/>
      <c r="REG166" s="3"/>
      <c r="REH166" s="3"/>
      <c r="REI166" s="3"/>
      <c r="REJ166" s="3"/>
      <c r="REK166" s="3"/>
      <c r="REL166" s="3"/>
      <c r="REM166" s="3"/>
      <c r="REN166" s="3"/>
      <c r="REO166" s="3"/>
      <c r="REP166" s="3"/>
      <c r="REQ166" s="3"/>
      <c r="RER166" s="3"/>
      <c r="RES166" s="3"/>
      <c r="RET166" s="3"/>
      <c r="REU166" s="3"/>
      <c r="REV166" s="3"/>
      <c r="REW166" s="3"/>
      <c r="REX166" s="3"/>
      <c r="REY166" s="3"/>
      <c r="REZ166" s="3"/>
      <c r="RFA166" s="3"/>
      <c r="RFB166" s="3"/>
      <c r="RFC166" s="3"/>
      <c r="RFD166" s="3"/>
      <c r="RFE166" s="3"/>
      <c r="RFF166" s="3"/>
      <c r="RFG166" s="3"/>
      <c r="RFH166" s="3"/>
      <c r="RFI166" s="3"/>
      <c r="RFJ166" s="3"/>
      <c r="RFK166" s="3"/>
      <c r="RFL166" s="3"/>
      <c r="RFM166" s="3"/>
      <c r="RFN166" s="3"/>
      <c r="RFO166" s="3"/>
      <c r="RFP166" s="3"/>
      <c r="RFQ166" s="3"/>
      <c r="RFR166" s="3"/>
      <c r="RFS166" s="3"/>
      <c r="RFT166" s="3"/>
      <c r="RFU166" s="3"/>
      <c r="RFV166" s="3"/>
      <c r="RFW166" s="3"/>
      <c r="RFX166" s="3"/>
      <c r="RFY166" s="3"/>
      <c r="RFZ166" s="3"/>
      <c r="RGA166" s="3"/>
      <c r="RGB166" s="3"/>
      <c r="RGC166" s="3"/>
      <c r="RGD166" s="3"/>
      <c r="RGE166" s="3"/>
      <c r="RGF166" s="3"/>
      <c r="RGG166" s="3"/>
      <c r="RGH166" s="3"/>
      <c r="RGI166" s="3"/>
      <c r="RGJ166" s="3"/>
      <c r="RGK166" s="3"/>
      <c r="RGL166" s="3"/>
      <c r="RGM166" s="3"/>
      <c r="RGN166" s="3"/>
      <c r="RGO166" s="3"/>
      <c r="RGP166" s="3"/>
      <c r="RGQ166" s="3"/>
      <c r="RGR166" s="3"/>
      <c r="RGS166" s="3"/>
      <c r="RGT166" s="3"/>
      <c r="RGU166" s="3"/>
      <c r="RGV166" s="3"/>
      <c r="RGW166" s="3"/>
      <c r="RGX166" s="3"/>
      <c r="RGY166" s="3"/>
      <c r="RGZ166" s="3"/>
      <c r="RHA166" s="3"/>
      <c r="RHB166" s="3"/>
      <c r="RHC166" s="3"/>
      <c r="RHD166" s="3"/>
      <c r="RHE166" s="3"/>
      <c r="RHF166" s="3"/>
      <c r="RHG166" s="3"/>
      <c r="RHH166" s="3"/>
      <c r="RHI166" s="3"/>
      <c r="RHJ166" s="3"/>
      <c r="RHK166" s="3"/>
      <c r="RHL166" s="3"/>
      <c r="RHM166" s="3"/>
      <c r="RHN166" s="3"/>
      <c r="RHO166" s="3"/>
      <c r="RHP166" s="3"/>
      <c r="RHQ166" s="3"/>
      <c r="RHR166" s="3"/>
      <c r="RHS166" s="3"/>
      <c r="RHT166" s="3"/>
      <c r="RHU166" s="3"/>
      <c r="RHV166" s="3"/>
      <c r="RHW166" s="3"/>
      <c r="RHX166" s="3"/>
      <c r="RHY166" s="3"/>
      <c r="RHZ166" s="3"/>
      <c r="RIA166" s="3"/>
      <c r="RIB166" s="3"/>
      <c r="RIC166" s="3"/>
      <c r="RID166" s="3"/>
      <c r="RIE166" s="3"/>
      <c r="RIF166" s="3"/>
      <c r="RIG166" s="3"/>
      <c r="RIH166" s="3"/>
      <c r="RII166" s="3"/>
      <c r="RIJ166" s="3"/>
      <c r="RIK166" s="3"/>
      <c r="RIL166" s="3"/>
      <c r="RIM166" s="3"/>
      <c r="RIN166" s="3"/>
      <c r="RIO166" s="3"/>
      <c r="RIP166" s="3"/>
      <c r="RIQ166" s="3"/>
      <c r="RIR166" s="3"/>
      <c r="RIS166" s="3"/>
      <c r="RIT166" s="3"/>
      <c r="RIU166" s="3"/>
      <c r="RIV166" s="3"/>
      <c r="RIW166" s="3"/>
      <c r="RIX166" s="3"/>
      <c r="RIY166" s="3"/>
      <c r="RIZ166" s="3"/>
      <c r="RJA166" s="3"/>
      <c r="RJB166" s="3"/>
      <c r="RJC166" s="3"/>
      <c r="RJD166" s="3"/>
      <c r="RJE166" s="3"/>
      <c r="RJF166" s="3"/>
      <c r="RJG166" s="3"/>
      <c r="RJH166" s="3"/>
      <c r="RJI166" s="3"/>
      <c r="RJJ166" s="3"/>
      <c r="RJK166" s="3"/>
      <c r="RJL166" s="3"/>
      <c r="RJM166" s="3"/>
      <c r="RJN166" s="3"/>
      <c r="RJO166" s="3"/>
      <c r="RJP166" s="3"/>
      <c r="RJQ166" s="3"/>
      <c r="RJR166" s="3"/>
      <c r="RJS166" s="3"/>
      <c r="RJT166" s="3"/>
      <c r="RJU166" s="3"/>
      <c r="RJV166" s="3"/>
      <c r="RJW166" s="3"/>
      <c r="RJX166" s="3"/>
      <c r="RJY166" s="3"/>
      <c r="RJZ166" s="3"/>
      <c r="RKA166" s="3"/>
      <c r="RKB166" s="3"/>
      <c r="RKC166" s="3"/>
      <c r="RKD166" s="3"/>
      <c r="RKE166" s="3"/>
      <c r="RKF166" s="3"/>
      <c r="RKG166" s="3"/>
      <c r="RKH166" s="3"/>
      <c r="RKI166" s="3"/>
      <c r="RKJ166" s="3"/>
      <c r="RKK166" s="3"/>
      <c r="RKL166" s="3"/>
      <c r="RKM166" s="3"/>
      <c r="RKN166" s="3"/>
      <c r="RKO166" s="3"/>
      <c r="RKP166" s="3"/>
      <c r="RKQ166" s="3"/>
      <c r="RKR166" s="3"/>
      <c r="RKS166" s="3"/>
      <c r="RKT166" s="3"/>
      <c r="RKU166" s="3"/>
      <c r="RKV166" s="3"/>
      <c r="RKW166" s="3"/>
      <c r="RKX166" s="3"/>
      <c r="RKY166" s="3"/>
      <c r="RKZ166" s="3"/>
      <c r="RLA166" s="3"/>
      <c r="RLB166" s="3"/>
      <c r="RLC166" s="3"/>
      <c r="RLD166" s="3"/>
      <c r="RLE166" s="3"/>
      <c r="RLF166" s="3"/>
      <c r="RLG166" s="3"/>
      <c r="RLH166" s="3"/>
      <c r="RLI166" s="3"/>
      <c r="RLJ166" s="3"/>
      <c r="RLK166" s="3"/>
      <c r="RLL166" s="3"/>
      <c r="RLM166" s="3"/>
      <c r="RLN166" s="3"/>
      <c r="RLO166" s="3"/>
      <c r="RLP166" s="3"/>
      <c r="RLQ166" s="3"/>
      <c r="RLR166" s="3"/>
      <c r="RLS166" s="3"/>
      <c r="RLT166" s="3"/>
      <c r="RLU166" s="3"/>
      <c r="RLV166" s="3"/>
      <c r="RLW166" s="3"/>
      <c r="RLX166" s="3"/>
      <c r="RLY166" s="3"/>
      <c r="RLZ166" s="3"/>
      <c r="RMA166" s="3"/>
      <c r="RMB166" s="3"/>
      <c r="RMC166" s="3"/>
      <c r="RMD166" s="3"/>
      <c r="RME166" s="3"/>
      <c r="RMF166" s="3"/>
      <c r="RMG166" s="3"/>
      <c r="RMH166" s="3"/>
      <c r="RMI166" s="3"/>
      <c r="RMJ166" s="3"/>
      <c r="RMK166" s="3"/>
      <c r="RML166" s="3"/>
      <c r="RMM166" s="3"/>
      <c r="RMN166" s="3"/>
      <c r="RMO166" s="3"/>
      <c r="RMP166" s="3"/>
      <c r="RMQ166" s="3"/>
      <c r="RMR166" s="3"/>
      <c r="RMS166" s="3"/>
      <c r="RMT166" s="3"/>
      <c r="RMU166" s="3"/>
      <c r="RMV166" s="3"/>
      <c r="RMW166" s="3"/>
      <c r="RMX166" s="3"/>
      <c r="RMY166" s="3"/>
      <c r="RMZ166" s="3"/>
      <c r="RNA166" s="3"/>
      <c r="RNB166" s="3"/>
      <c r="RNC166" s="3"/>
      <c r="RND166" s="3"/>
      <c r="RNE166" s="3"/>
      <c r="RNF166" s="3"/>
      <c r="RNG166" s="3"/>
      <c r="RNH166" s="3"/>
      <c r="RNI166" s="3"/>
      <c r="RNJ166" s="3"/>
      <c r="RNK166" s="3"/>
      <c r="RNL166" s="3"/>
      <c r="RNM166" s="3"/>
      <c r="RNN166" s="3"/>
      <c r="RNO166" s="3"/>
      <c r="RNP166" s="3"/>
      <c r="RNQ166" s="3"/>
      <c r="RNR166" s="3"/>
      <c r="RNS166" s="3"/>
      <c r="RNT166" s="3"/>
      <c r="RNU166" s="3"/>
      <c r="RNV166" s="3"/>
      <c r="RNW166" s="3"/>
      <c r="RNX166" s="3"/>
      <c r="RNY166" s="3"/>
      <c r="RNZ166" s="3"/>
      <c r="ROA166" s="3"/>
      <c r="ROB166" s="3"/>
      <c r="ROC166" s="3"/>
      <c r="ROD166" s="3"/>
      <c r="ROE166" s="3"/>
      <c r="ROF166" s="3"/>
      <c r="ROG166" s="3"/>
      <c r="ROH166" s="3"/>
      <c r="ROI166" s="3"/>
      <c r="ROJ166" s="3"/>
      <c r="ROK166" s="3"/>
      <c r="ROL166" s="3"/>
      <c r="ROM166" s="3"/>
      <c r="RON166" s="3"/>
      <c r="ROO166" s="3"/>
      <c r="ROP166" s="3"/>
      <c r="ROQ166" s="3"/>
      <c r="ROR166" s="3"/>
      <c r="ROS166" s="3"/>
      <c r="ROT166" s="3"/>
      <c r="ROU166" s="3"/>
      <c r="ROV166" s="3"/>
      <c r="ROW166" s="3"/>
      <c r="ROX166" s="3"/>
      <c r="ROY166" s="3"/>
      <c r="ROZ166" s="3"/>
      <c r="RPA166" s="3"/>
      <c r="RPB166" s="3"/>
      <c r="RPC166" s="3"/>
      <c r="RPD166" s="3"/>
      <c r="RPE166" s="3"/>
      <c r="RPF166" s="3"/>
      <c r="RPG166" s="3"/>
      <c r="RPH166" s="3"/>
      <c r="RPI166" s="3"/>
      <c r="RPJ166" s="3"/>
      <c r="RPK166" s="3"/>
      <c r="RPL166" s="3"/>
      <c r="RPM166" s="3"/>
      <c r="RPN166" s="3"/>
      <c r="RPO166" s="3"/>
      <c r="RPP166" s="3"/>
      <c r="RPQ166" s="3"/>
      <c r="RPR166" s="3"/>
      <c r="RPS166" s="3"/>
      <c r="RPT166" s="3"/>
      <c r="RPU166" s="3"/>
      <c r="RPV166" s="3"/>
      <c r="RPW166" s="3"/>
      <c r="RPX166" s="3"/>
      <c r="RPY166" s="3"/>
      <c r="RPZ166" s="3"/>
      <c r="RQA166" s="3"/>
      <c r="RQB166" s="3"/>
      <c r="RQC166" s="3"/>
      <c r="RQD166" s="3"/>
      <c r="RQE166" s="3"/>
      <c r="RQF166" s="3"/>
      <c r="RQG166" s="3"/>
      <c r="RQH166" s="3"/>
      <c r="RQI166" s="3"/>
      <c r="RQJ166" s="3"/>
      <c r="RQK166" s="3"/>
      <c r="RQL166" s="3"/>
      <c r="RQM166" s="3"/>
      <c r="RQN166" s="3"/>
      <c r="RQO166" s="3"/>
      <c r="RQP166" s="3"/>
      <c r="RQQ166" s="3"/>
      <c r="RQR166" s="3"/>
      <c r="RQS166" s="3"/>
      <c r="RQT166" s="3"/>
      <c r="RQU166" s="3"/>
      <c r="RQV166" s="3"/>
      <c r="RQW166" s="3"/>
      <c r="RQX166" s="3"/>
      <c r="RQY166" s="3"/>
      <c r="RQZ166" s="3"/>
      <c r="RRA166" s="3"/>
      <c r="RRB166" s="3"/>
      <c r="RRC166" s="3"/>
      <c r="RRD166" s="3"/>
      <c r="RRE166" s="3"/>
      <c r="RRF166" s="3"/>
      <c r="RRG166" s="3"/>
      <c r="RRH166" s="3"/>
      <c r="RRI166" s="3"/>
      <c r="RRJ166" s="3"/>
      <c r="RRK166" s="3"/>
      <c r="RRL166" s="3"/>
      <c r="RRM166" s="3"/>
      <c r="RRN166" s="3"/>
      <c r="RRO166" s="3"/>
      <c r="RRP166" s="3"/>
      <c r="RRQ166" s="3"/>
      <c r="RRR166" s="3"/>
      <c r="RRS166" s="3"/>
      <c r="RRT166" s="3"/>
      <c r="RRU166" s="3"/>
      <c r="RRV166" s="3"/>
      <c r="RRW166" s="3"/>
      <c r="RRX166" s="3"/>
      <c r="RRY166" s="3"/>
      <c r="RRZ166" s="3"/>
      <c r="RSA166" s="3"/>
      <c r="RSB166" s="3"/>
      <c r="RSC166" s="3"/>
      <c r="RSD166" s="3"/>
      <c r="RSE166" s="3"/>
      <c r="RSF166" s="3"/>
      <c r="RSG166" s="3"/>
      <c r="RSH166" s="3"/>
      <c r="RSI166" s="3"/>
      <c r="RSJ166" s="3"/>
      <c r="RSK166" s="3"/>
      <c r="RSL166" s="3"/>
      <c r="RSM166" s="3"/>
      <c r="RSN166" s="3"/>
      <c r="RSO166" s="3"/>
      <c r="RSP166" s="3"/>
      <c r="RSQ166" s="3"/>
      <c r="RSR166" s="3"/>
      <c r="RSS166" s="3"/>
      <c r="RST166" s="3"/>
      <c r="RSU166" s="3"/>
      <c r="RSV166" s="3"/>
      <c r="RSW166" s="3"/>
      <c r="RSX166" s="3"/>
      <c r="RSY166" s="3"/>
      <c r="RSZ166" s="3"/>
      <c r="RTA166" s="3"/>
      <c r="RTB166" s="3"/>
      <c r="RTC166" s="3"/>
      <c r="RTD166" s="3"/>
      <c r="RTE166" s="3"/>
      <c r="RTF166" s="3"/>
      <c r="RTG166" s="3"/>
      <c r="RTH166" s="3"/>
      <c r="RTI166" s="3"/>
      <c r="RTJ166" s="3"/>
      <c r="RTK166" s="3"/>
      <c r="RTL166" s="3"/>
      <c r="RTM166" s="3"/>
      <c r="RTN166" s="3"/>
      <c r="RTO166" s="3"/>
      <c r="RTP166" s="3"/>
      <c r="RTQ166" s="3"/>
      <c r="RTR166" s="3"/>
      <c r="RTS166" s="3"/>
      <c r="RTT166" s="3"/>
      <c r="RTU166" s="3"/>
      <c r="RTV166" s="3"/>
      <c r="RTW166" s="3"/>
      <c r="RTX166" s="3"/>
      <c r="RTY166" s="3"/>
      <c r="RTZ166" s="3"/>
      <c r="RUA166" s="3"/>
      <c r="RUB166" s="3"/>
      <c r="RUC166" s="3"/>
      <c r="RUD166" s="3"/>
      <c r="RUE166" s="3"/>
      <c r="RUF166" s="3"/>
      <c r="RUG166" s="3"/>
      <c r="RUH166" s="3"/>
      <c r="RUI166" s="3"/>
      <c r="RUJ166" s="3"/>
      <c r="RUK166" s="3"/>
      <c r="RUL166" s="3"/>
      <c r="RUM166" s="3"/>
      <c r="RUN166" s="3"/>
      <c r="RUO166" s="3"/>
      <c r="RUP166" s="3"/>
      <c r="RUQ166" s="3"/>
      <c r="RUR166" s="3"/>
      <c r="RUS166" s="3"/>
      <c r="RUT166" s="3"/>
      <c r="RUU166" s="3"/>
      <c r="RUV166" s="3"/>
      <c r="RUW166" s="3"/>
      <c r="RUX166" s="3"/>
      <c r="RUY166" s="3"/>
      <c r="RUZ166" s="3"/>
      <c r="RVA166" s="3"/>
      <c r="RVB166" s="3"/>
      <c r="RVC166" s="3"/>
      <c r="RVD166" s="3"/>
      <c r="RVE166" s="3"/>
      <c r="RVF166" s="3"/>
      <c r="RVG166" s="3"/>
      <c r="RVH166" s="3"/>
      <c r="RVI166" s="3"/>
      <c r="RVJ166" s="3"/>
      <c r="RVK166" s="3"/>
      <c r="RVL166" s="3"/>
      <c r="RVM166" s="3"/>
      <c r="RVN166" s="3"/>
      <c r="RVO166" s="3"/>
      <c r="RVP166" s="3"/>
      <c r="RVQ166" s="3"/>
      <c r="RVR166" s="3"/>
      <c r="RVS166" s="3"/>
      <c r="RVT166" s="3"/>
      <c r="RVU166" s="3"/>
      <c r="RVV166" s="3"/>
      <c r="RVW166" s="3"/>
      <c r="RVX166" s="3"/>
      <c r="RVY166" s="3"/>
      <c r="RVZ166" s="3"/>
      <c r="RWA166" s="3"/>
      <c r="RWB166" s="3"/>
      <c r="RWC166" s="3"/>
      <c r="RWD166" s="3"/>
      <c r="RWE166" s="3"/>
      <c r="RWF166" s="3"/>
      <c r="RWG166" s="3"/>
      <c r="RWH166" s="3"/>
      <c r="RWI166" s="3"/>
      <c r="RWJ166" s="3"/>
      <c r="RWK166" s="3"/>
      <c r="RWL166" s="3"/>
      <c r="RWM166" s="3"/>
      <c r="RWN166" s="3"/>
      <c r="RWO166" s="3"/>
      <c r="RWP166" s="3"/>
      <c r="RWQ166" s="3"/>
      <c r="RWR166" s="3"/>
      <c r="RWS166" s="3"/>
      <c r="RWT166" s="3"/>
      <c r="RWU166" s="3"/>
      <c r="RWV166" s="3"/>
      <c r="RWW166" s="3"/>
      <c r="RWX166" s="3"/>
      <c r="RWY166" s="3"/>
      <c r="RWZ166" s="3"/>
      <c r="RXA166" s="3"/>
      <c r="RXB166" s="3"/>
      <c r="RXC166" s="3"/>
      <c r="RXD166" s="3"/>
      <c r="RXE166" s="3"/>
      <c r="RXF166" s="3"/>
      <c r="RXG166" s="3"/>
      <c r="RXH166" s="3"/>
      <c r="RXI166" s="3"/>
      <c r="RXJ166" s="3"/>
      <c r="RXK166" s="3"/>
      <c r="RXL166" s="3"/>
      <c r="RXM166" s="3"/>
      <c r="RXN166" s="3"/>
      <c r="RXO166" s="3"/>
      <c r="RXP166" s="3"/>
      <c r="RXQ166" s="3"/>
      <c r="RXR166" s="3"/>
      <c r="RXS166" s="3"/>
      <c r="RXT166" s="3"/>
      <c r="RXU166" s="3"/>
      <c r="RXV166" s="3"/>
      <c r="RXW166" s="3"/>
      <c r="RXX166" s="3"/>
      <c r="RXY166" s="3"/>
      <c r="RXZ166" s="3"/>
      <c r="RYA166" s="3"/>
      <c r="RYB166" s="3"/>
      <c r="RYC166" s="3"/>
      <c r="RYD166" s="3"/>
      <c r="RYE166" s="3"/>
      <c r="RYF166" s="3"/>
      <c r="RYG166" s="3"/>
      <c r="RYH166" s="3"/>
      <c r="RYI166" s="3"/>
      <c r="RYJ166" s="3"/>
      <c r="RYK166" s="3"/>
      <c r="RYL166" s="3"/>
      <c r="RYM166" s="3"/>
      <c r="RYN166" s="3"/>
      <c r="RYO166" s="3"/>
      <c r="RYP166" s="3"/>
      <c r="RYQ166" s="3"/>
      <c r="RYR166" s="3"/>
      <c r="RYS166" s="3"/>
      <c r="RYT166" s="3"/>
      <c r="RYU166" s="3"/>
      <c r="RYV166" s="3"/>
      <c r="RYW166" s="3"/>
      <c r="RYX166" s="3"/>
      <c r="RYY166" s="3"/>
      <c r="RYZ166" s="3"/>
      <c r="RZA166" s="3"/>
      <c r="RZB166" s="3"/>
      <c r="RZC166" s="3"/>
      <c r="RZD166" s="3"/>
      <c r="RZE166" s="3"/>
      <c r="RZF166" s="3"/>
      <c r="RZG166" s="3"/>
      <c r="RZH166" s="3"/>
      <c r="RZI166" s="3"/>
      <c r="RZJ166" s="3"/>
      <c r="RZK166" s="3"/>
      <c r="RZL166" s="3"/>
      <c r="RZM166" s="3"/>
      <c r="RZN166" s="3"/>
      <c r="RZO166" s="3"/>
      <c r="RZP166" s="3"/>
      <c r="RZQ166" s="3"/>
      <c r="RZR166" s="3"/>
      <c r="RZS166" s="3"/>
      <c r="RZT166" s="3"/>
      <c r="RZU166" s="3"/>
      <c r="RZV166" s="3"/>
      <c r="RZW166" s="3"/>
      <c r="RZX166" s="3"/>
      <c r="RZY166" s="3"/>
      <c r="RZZ166" s="3"/>
      <c r="SAA166" s="3"/>
      <c r="SAB166" s="3"/>
      <c r="SAC166" s="3"/>
      <c r="SAD166" s="3"/>
      <c r="SAE166" s="3"/>
      <c r="SAF166" s="3"/>
      <c r="SAG166" s="3"/>
      <c r="SAH166" s="3"/>
      <c r="SAI166" s="3"/>
      <c r="SAJ166" s="3"/>
      <c r="SAK166" s="3"/>
      <c r="SAL166" s="3"/>
      <c r="SAM166" s="3"/>
      <c r="SAN166" s="3"/>
      <c r="SAO166" s="3"/>
      <c r="SAP166" s="3"/>
      <c r="SAQ166" s="3"/>
      <c r="SAR166" s="3"/>
      <c r="SAS166" s="3"/>
      <c r="SAT166" s="3"/>
      <c r="SAU166" s="3"/>
      <c r="SAV166" s="3"/>
      <c r="SAW166" s="3"/>
      <c r="SAX166" s="3"/>
      <c r="SAY166" s="3"/>
      <c r="SAZ166" s="3"/>
      <c r="SBA166" s="3"/>
      <c r="SBB166" s="3"/>
      <c r="SBC166" s="3"/>
      <c r="SBD166" s="3"/>
      <c r="SBE166" s="3"/>
      <c r="SBF166" s="3"/>
      <c r="SBG166" s="3"/>
      <c r="SBH166" s="3"/>
      <c r="SBI166" s="3"/>
      <c r="SBJ166" s="3"/>
      <c r="SBK166" s="3"/>
      <c r="SBL166" s="3"/>
      <c r="SBM166" s="3"/>
      <c r="SBN166" s="3"/>
      <c r="SBO166" s="3"/>
      <c r="SBP166" s="3"/>
      <c r="SBQ166" s="3"/>
      <c r="SBR166" s="3"/>
      <c r="SBS166" s="3"/>
      <c r="SBT166" s="3"/>
      <c r="SBU166" s="3"/>
      <c r="SBV166" s="3"/>
      <c r="SBW166" s="3"/>
      <c r="SBX166" s="3"/>
      <c r="SBY166" s="3"/>
      <c r="SBZ166" s="3"/>
      <c r="SCA166" s="3"/>
      <c r="SCB166" s="3"/>
      <c r="SCC166" s="3"/>
      <c r="SCD166" s="3"/>
      <c r="SCE166" s="3"/>
      <c r="SCF166" s="3"/>
      <c r="SCG166" s="3"/>
      <c r="SCH166" s="3"/>
      <c r="SCI166" s="3"/>
      <c r="SCJ166" s="3"/>
      <c r="SCK166" s="3"/>
      <c r="SCL166" s="3"/>
      <c r="SCM166" s="3"/>
      <c r="SCN166" s="3"/>
      <c r="SCO166" s="3"/>
      <c r="SCP166" s="3"/>
      <c r="SCQ166" s="3"/>
      <c r="SCR166" s="3"/>
      <c r="SCS166" s="3"/>
      <c r="SCT166" s="3"/>
      <c r="SCU166" s="3"/>
      <c r="SCV166" s="3"/>
      <c r="SCW166" s="3"/>
      <c r="SCX166" s="3"/>
      <c r="SCY166" s="3"/>
      <c r="SCZ166" s="3"/>
      <c r="SDA166" s="3"/>
      <c r="SDB166" s="3"/>
      <c r="SDC166" s="3"/>
      <c r="SDD166" s="3"/>
      <c r="SDE166" s="3"/>
      <c r="SDF166" s="3"/>
      <c r="SDG166" s="3"/>
      <c r="SDH166" s="3"/>
      <c r="SDI166" s="3"/>
      <c r="SDJ166" s="3"/>
      <c r="SDK166" s="3"/>
      <c r="SDL166" s="3"/>
      <c r="SDM166" s="3"/>
      <c r="SDN166" s="3"/>
      <c r="SDO166" s="3"/>
      <c r="SDP166" s="3"/>
      <c r="SDQ166" s="3"/>
      <c r="SDR166" s="3"/>
      <c r="SDS166" s="3"/>
      <c r="SDT166" s="3"/>
      <c r="SDU166" s="3"/>
      <c r="SDV166" s="3"/>
      <c r="SDW166" s="3"/>
      <c r="SDX166" s="3"/>
      <c r="SDY166" s="3"/>
      <c r="SDZ166" s="3"/>
      <c r="SEA166" s="3"/>
      <c r="SEB166" s="3"/>
      <c r="SEC166" s="3"/>
      <c r="SED166" s="3"/>
      <c r="SEE166" s="3"/>
      <c r="SEF166" s="3"/>
      <c r="SEG166" s="3"/>
      <c r="SEH166" s="3"/>
      <c r="SEI166" s="3"/>
      <c r="SEJ166" s="3"/>
      <c r="SEK166" s="3"/>
      <c r="SEL166" s="3"/>
      <c r="SEM166" s="3"/>
      <c r="SEN166" s="3"/>
      <c r="SEO166" s="3"/>
      <c r="SEP166" s="3"/>
      <c r="SEQ166" s="3"/>
      <c r="SER166" s="3"/>
      <c r="SES166" s="3"/>
      <c r="SET166" s="3"/>
      <c r="SEU166" s="3"/>
      <c r="SEV166" s="3"/>
      <c r="SEW166" s="3"/>
      <c r="SEX166" s="3"/>
      <c r="SEY166" s="3"/>
      <c r="SEZ166" s="3"/>
      <c r="SFA166" s="3"/>
      <c r="SFB166" s="3"/>
      <c r="SFC166" s="3"/>
      <c r="SFD166" s="3"/>
      <c r="SFE166" s="3"/>
      <c r="SFF166" s="3"/>
      <c r="SFG166" s="3"/>
      <c r="SFH166" s="3"/>
      <c r="SFI166" s="3"/>
      <c r="SFJ166" s="3"/>
      <c r="SFK166" s="3"/>
      <c r="SFL166" s="3"/>
      <c r="SFM166" s="3"/>
      <c r="SFN166" s="3"/>
      <c r="SFO166" s="3"/>
      <c r="SFP166" s="3"/>
      <c r="SFQ166" s="3"/>
      <c r="SFR166" s="3"/>
      <c r="SFS166" s="3"/>
      <c r="SFT166" s="3"/>
      <c r="SFU166" s="3"/>
      <c r="SFV166" s="3"/>
      <c r="SFW166" s="3"/>
      <c r="SFX166" s="3"/>
      <c r="SFY166" s="3"/>
      <c r="SFZ166" s="3"/>
      <c r="SGA166" s="3"/>
      <c r="SGB166" s="3"/>
      <c r="SGC166" s="3"/>
      <c r="SGD166" s="3"/>
      <c r="SGE166" s="3"/>
      <c r="SGF166" s="3"/>
      <c r="SGG166" s="3"/>
      <c r="SGH166" s="3"/>
      <c r="SGI166" s="3"/>
      <c r="SGJ166" s="3"/>
      <c r="SGK166" s="3"/>
      <c r="SGL166" s="3"/>
      <c r="SGM166" s="3"/>
      <c r="SGN166" s="3"/>
      <c r="SGO166" s="3"/>
      <c r="SGP166" s="3"/>
      <c r="SGQ166" s="3"/>
      <c r="SGR166" s="3"/>
      <c r="SGS166" s="3"/>
      <c r="SGT166" s="3"/>
      <c r="SGU166" s="3"/>
      <c r="SGV166" s="3"/>
      <c r="SGW166" s="3"/>
      <c r="SGX166" s="3"/>
      <c r="SGY166" s="3"/>
      <c r="SGZ166" s="3"/>
      <c r="SHA166" s="3"/>
      <c r="SHB166" s="3"/>
      <c r="SHC166" s="3"/>
      <c r="SHD166" s="3"/>
      <c r="SHE166" s="3"/>
      <c r="SHF166" s="3"/>
      <c r="SHG166" s="3"/>
      <c r="SHH166" s="3"/>
      <c r="SHI166" s="3"/>
      <c r="SHJ166" s="3"/>
      <c r="SHK166" s="3"/>
      <c r="SHL166" s="3"/>
      <c r="SHM166" s="3"/>
      <c r="SHN166" s="3"/>
      <c r="SHO166" s="3"/>
      <c r="SHP166" s="3"/>
      <c r="SHQ166" s="3"/>
      <c r="SHR166" s="3"/>
      <c r="SHS166" s="3"/>
      <c r="SHT166" s="3"/>
      <c r="SHU166" s="3"/>
      <c r="SHV166" s="3"/>
      <c r="SHW166" s="3"/>
      <c r="SHX166" s="3"/>
      <c r="SHY166" s="3"/>
      <c r="SHZ166" s="3"/>
      <c r="SIA166" s="3"/>
      <c r="SIB166" s="3"/>
      <c r="SIC166" s="3"/>
      <c r="SID166" s="3"/>
      <c r="SIE166" s="3"/>
      <c r="SIF166" s="3"/>
      <c r="SIG166" s="3"/>
      <c r="SIH166" s="3"/>
      <c r="SII166" s="3"/>
      <c r="SIJ166" s="3"/>
      <c r="SIK166" s="3"/>
      <c r="SIL166" s="3"/>
      <c r="SIM166" s="3"/>
      <c r="SIN166" s="3"/>
      <c r="SIO166" s="3"/>
      <c r="SIP166" s="3"/>
      <c r="SIQ166" s="3"/>
      <c r="SIR166" s="3"/>
      <c r="SIS166" s="3"/>
      <c r="SIT166" s="3"/>
      <c r="SIU166" s="3"/>
      <c r="SIV166" s="3"/>
      <c r="SIW166" s="3"/>
      <c r="SIX166" s="3"/>
      <c r="SIY166" s="3"/>
      <c r="SIZ166" s="3"/>
      <c r="SJA166" s="3"/>
      <c r="SJB166" s="3"/>
      <c r="SJC166" s="3"/>
      <c r="SJD166" s="3"/>
      <c r="SJE166" s="3"/>
      <c r="SJF166" s="3"/>
      <c r="SJG166" s="3"/>
      <c r="SJH166" s="3"/>
      <c r="SJI166" s="3"/>
      <c r="SJJ166" s="3"/>
      <c r="SJK166" s="3"/>
      <c r="SJL166" s="3"/>
      <c r="SJM166" s="3"/>
      <c r="SJN166" s="3"/>
      <c r="SJO166" s="3"/>
      <c r="SJP166" s="3"/>
      <c r="SJQ166" s="3"/>
      <c r="SJR166" s="3"/>
      <c r="SJS166" s="3"/>
      <c r="SJT166" s="3"/>
      <c r="SJU166" s="3"/>
      <c r="SJV166" s="3"/>
      <c r="SJW166" s="3"/>
      <c r="SJX166" s="3"/>
      <c r="SJY166" s="3"/>
      <c r="SJZ166" s="3"/>
      <c r="SKA166" s="3"/>
      <c r="SKB166" s="3"/>
      <c r="SKC166" s="3"/>
      <c r="SKD166" s="3"/>
      <c r="SKE166" s="3"/>
      <c r="SKF166" s="3"/>
      <c r="SKG166" s="3"/>
      <c r="SKH166" s="3"/>
      <c r="SKI166" s="3"/>
      <c r="SKJ166" s="3"/>
      <c r="SKK166" s="3"/>
      <c r="SKL166" s="3"/>
      <c r="SKM166" s="3"/>
      <c r="SKN166" s="3"/>
      <c r="SKO166" s="3"/>
      <c r="SKP166" s="3"/>
      <c r="SKQ166" s="3"/>
      <c r="SKR166" s="3"/>
      <c r="SKS166" s="3"/>
      <c r="SKT166" s="3"/>
      <c r="SKU166" s="3"/>
      <c r="SKV166" s="3"/>
      <c r="SKW166" s="3"/>
      <c r="SKX166" s="3"/>
      <c r="SKY166" s="3"/>
      <c r="SKZ166" s="3"/>
      <c r="SLA166" s="3"/>
      <c r="SLB166" s="3"/>
      <c r="SLC166" s="3"/>
      <c r="SLD166" s="3"/>
      <c r="SLE166" s="3"/>
      <c r="SLF166" s="3"/>
      <c r="SLG166" s="3"/>
      <c r="SLH166" s="3"/>
      <c r="SLI166" s="3"/>
      <c r="SLJ166" s="3"/>
      <c r="SLK166" s="3"/>
      <c r="SLL166" s="3"/>
      <c r="SLM166" s="3"/>
      <c r="SLN166" s="3"/>
      <c r="SLO166" s="3"/>
      <c r="SLP166" s="3"/>
      <c r="SLQ166" s="3"/>
      <c r="SLR166" s="3"/>
      <c r="SLS166" s="3"/>
      <c r="SLT166" s="3"/>
      <c r="SLU166" s="3"/>
      <c r="SLV166" s="3"/>
      <c r="SLW166" s="3"/>
      <c r="SLX166" s="3"/>
      <c r="SLY166" s="3"/>
      <c r="SLZ166" s="3"/>
      <c r="SMA166" s="3"/>
      <c r="SMB166" s="3"/>
      <c r="SMC166" s="3"/>
      <c r="SMD166" s="3"/>
      <c r="SME166" s="3"/>
      <c r="SMF166" s="3"/>
      <c r="SMG166" s="3"/>
      <c r="SMH166" s="3"/>
      <c r="SMI166" s="3"/>
      <c r="SMJ166" s="3"/>
      <c r="SMK166" s="3"/>
      <c r="SML166" s="3"/>
      <c r="SMM166" s="3"/>
      <c r="SMN166" s="3"/>
      <c r="SMO166" s="3"/>
      <c r="SMP166" s="3"/>
      <c r="SMQ166" s="3"/>
      <c r="SMR166" s="3"/>
      <c r="SMS166" s="3"/>
      <c r="SMT166" s="3"/>
      <c r="SMU166" s="3"/>
      <c r="SMV166" s="3"/>
      <c r="SMW166" s="3"/>
      <c r="SMX166" s="3"/>
      <c r="SMY166" s="3"/>
      <c r="SMZ166" s="3"/>
      <c r="SNA166" s="3"/>
      <c r="SNB166" s="3"/>
      <c r="SNC166" s="3"/>
      <c r="SND166" s="3"/>
      <c r="SNE166" s="3"/>
      <c r="SNF166" s="3"/>
      <c r="SNG166" s="3"/>
      <c r="SNH166" s="3"/>
      <c r="SNI166" s="3"/>
      <c r="SNJ166" s="3"/>
      <c r="SNK166" s="3"/>
      <c r="SNL166" s="3"/>
      <c r="SNM166" s="3"/>
      <c r="SNN166" s="3"/>
      <c r="SNO166" s="3"/>
      <c r="SNP166" s="3"/>
      <c r="SNQ166" s="3"/>
      <c r="SNR166" s="3"/>
      <c r="SNS166" s="3"/>
      <c r="SNT166" s="3"/>
      <c r="SNU166" s="3"/>
      <c r="SNV166" s="3"/>
      <c r="SNW166" s="3"/>
      <c r="SNX166" s="3"/>
      <c r="SNY166" s="3"/>
      <c r="SNZ166" s="3"/>
      <c r="SOA166" s="3"/>
      <c r="SOB166" s="3"/>
      <c r="SOC166" s="3"/>
      <c r="SOD166" s="3"/>
      <c r="SOE166" s="3"/>
      <c r="SOF166" s="3"/>
      <c r="SOG166" s="3"/>
      <c r="SOH166" s="3"/>
      <c r="SOI166" s="3"/>
      <c r="SOJ166" s="3"/>
      <c r="SOK166" s="3"/>
      <c r="SOL166" s="3"/>
      <c r="SOM166" s="3"/>
      <c r="SON166" s="3"/>
      <c r="SOO166" s="3"/>
      <c r="SOP166" s="3"/>
      <c r="SOQ166" s="3"/>
      <c r="SOR166" s="3"/>
      <c r="SOS166" s="3"/>
      <c r="SOT166" s="3"/>
      <c r="SOU166" s="3"/>
      <c r="SOV166" s="3"/>
      <c r="SOW166" s="3"/>
      <c r="SOX166" s="3"/>
      <c r="SOY166" s="3"/>
      <c r="SOZ166" s="3"/>
      <c r="SPA166" s="3"/>
      <c r="SPB166" s="3"/>
      <c r="SPC166" s="3"/>
      <c r="SPD166" s="3"/>
      <c r="SPE166" s="3"/>
      <c r="SPF166" s="3"/>
      <c r="SPG166" s="3"/>
      <c r="SPH166" s="3"/>
      <c r="SPI166" s="3"/>
      <c r="SPJ166" s="3"/>
      <c r="SPK166" s="3"/>
      <c r="SPL166" s="3"/>
      <c r="SPM166" s="3"/>
      <c r="SPN166" s="3"/>
      <c r="SPO166" s="3"/>
      <c r="SPP166" s="3"/>
      <c r="SPQ166" s="3"/>
      <c r="SPR166" s="3"/>
      <c r="SPS166" s="3"/>
      <c r="SPT166" s="3"/>
      <c r="SPU166" s="3"/>
      <c r="SPV166" s="3"/>
      <c r="SPW166" s="3"/>
      <c r="SPX166" s="3"/>
      <c r="SPY166" s="3"/>
      <c r="SPZ166" s="3"/>
      <c r="SQA166" s="3"/>
      <c r="SQB166" s="3"/>
      <c r="SQC166" s="3"/>
      <c r="SQD166" s="3"/>
      <c r="SQE166" s="3"/>
      <c r="SQF166" s="3"/>
      <c r="SQG166" s="3"/>
      <c r="SQH166" s="3"/>
      <c r="SQI166" s="3"/>
      <c r="SQJ166" s="3"/>
      <c r="SQK166" s="3"/>
      <c r="SQL166" s="3"/>
      <c r="SQM166" s="3"/>
      <c r="SQN166" s="3"/>
      <c r="SQO166" s="3"/>
      <c r="SQP166" s="3"/>
      <c r="SQQ166" s="3"/>
      <c r="SQR166" s="3"/>
      <c r="SQS166" s="3"/>
      <c r="SQT166" s="3"/>
      <c r="SQU166" s="3"/>
      <c r="SQV166" s="3"/>
      <c r="SQW166" s="3"/>
      <c r="SQX166" s="3"/>
      <c r="SQY166" s="3"/>
      <c r="SQZ166" s="3"/>
      <c r="SRA166" s="3"/>
      <c r="SRB166" s="3"/>
      <c r="SRC166" s="3"/>
      <c r="SRD166" s="3"/>
      <c r="SRE166" s="3"/>
      <c r="SRF166" s="3"/>
      <c r="SRG166" s="3"/>
      <c r="SRH166" s="3"/>
      <c r="SRI166" s="3"/>
      <c r="SRJ166" s="3"/>
      <c r="SRK166" s="3"/>
      <c r="SRL166" s="3"/>
      <c r="SRM166" s="3"/>
      <c r="SRN166" s="3"/>
      <c r="SRO166" s="3"/>
      <c r="SRP166" s="3"/>
      <c r="SRQ166" s="3"/>
      <c r="SRR166" s="3"/>
      <c r="SRS166" s="3"/>
      <c r="SRT166" s="3"/>
      <c r="SRU166" s="3"/>
      <c r="SRV166" s="3"/>
      <c r="SRW166" s="3"/>
      <c r="SRX166" s="3"/>
      <c r="SRY166" s="3"/>
      <c r="SRZ166" s="3"/>
      <c r="SSA166" s="3"/>
      <c r="SSB166" s="3"/>
      <c r="SSC166" s="3"/>
      <c r="SSD166" s="3"/>
      <c r="SSE166" s="3"/>
      <c r="SSF166" s="3"/>
      <c r="SSG166" s="3"/>
      <c r="SSH166" s="3"/>
      <c r="SSI166" s="3"/>
      <c r="SSJ166" s="3"/>
      <c r="SSK166" s="3"/>
      <c r="SSL166" s="3"/>
      <c r="SSM166" s="3"/>
      <c r="SSN166" s="3"/>
      <c r="SSO166" s="3"/>
      <c r="SSP166" s="3"/>
      <c r="SSQ166" s="3"/>
      <c r="SSR166" s="3"/>
      <c r="SSS166" s="3"/>
      <c r="SST166" s="3"/>
      <c r="SSU166" s="3"/>
      <c r="SSV166" s="3"/>
      <c r="SSW166" s="3"/>
      <c r="SSX166" s="3"/>
      <c r="SSY166" s="3"/>
      <c r="SSZ166" s="3"/>
      <c r="STA166" s="3"/>
      <c r="STB166" s="3"/>
      <c r="STC166" s="3"/>
      <c r="STD166" s="3"/>
      <c r="STE166" s="3"/>
      <c r="STF166" s="3"/>
      <c r="STG166" s="3"/>
      <c r="STH166" s="3"/>
      <c r="STI166" s="3"/>
      <c r="STJ166" s="3"/>
      <c r="STK166" s="3"/>
      <c r="STL166" s="3"/>
      <c r="STM166" s="3"/>
      <c r="STN166" s="3"/>
      <c r="STO166" s="3"/>
      <c r="STP166" s="3"/>
      <c r="STQ166" s="3"/>
      <c r="STR166" s="3"/>
      <c r="STS166" s="3"/>
      <c r="STT166" s="3"/>
      <c r="STU166" s="3"/>
      <c r="STV166" s="3"/>
      <c r="STW166" s="3"/>
      <c r="STX166" s="3"/>
      <c r="STY166" s="3"/>
      <c r="STZ166" s="3"/>
      <c r="SUA166" s="3"/>
      <c r="SUB166" s="3"/>
      <c r="SUC166" s="3"/>
      <c r="SUD166" s="3"/>
      <c r="SUE166" s="3"/>
      <c r="SUF166" s="3"/>
      <c r="SUG166" s="3"/>
      <c r="SUH166" s="3"/>
      <c r="SUI166" s="3"/>
      <c r="SUJ166" s="3"/>
      <c r="SUK166" s="3"/>
      <c r="SUL166" s="3"/>
      <c r="SUM166" s="3"/>
      <c r="SUN166" s="3"/>
      <c r="SUO166" s="3"/>
      <c r="SUP166" s="3"/>
      <c r="SUQ166" s="3"/>
      <c r="SUR166" s="3"/>
      <c r="SUS166" s="3"/>
      <c r="SUT166" s="3"/>
      <c r="SUU166" s="3"/>
      <c r="SUV166" s="3"/>
      <c r="SUW166" s="3"/>
      <c r="SUX166" s="3"/>
      <c r="SUY166" s="3"/>
      <c r="SUZ166" s="3"/>
      <c r="SVA166" s="3"/>
      <c r="SVB166" s="3"/>
      <c r="SVC166" s="3"/>
      <c r="SVD166" s="3"/>
      <c r="SVE166" s="3"/>
      <c r="SVF166" s="3"/>
      <c r="SVG166" s="3"/>
      <c r="SVH166" s="3"/>
      <c r="SVI166" s="3"/>
      <c r="SVJ166" s="3"/>
      <c r="SVK166" s="3"/>
      <c r="SVL166" s="3"/>
      <c r="SVM166" s="3"/>
      <c r="SVN166" s="3"/>
      <c r="SVO166" s="3"/>
      <c r="SVP166" s="3"/>
      <c r="SVQ166" s="3"/>
      <c r="SVR166" s="3"/>
      <c r="SVS166" s="3"/>
      <c r="SVT166" s="3"/>
      <c r="SVU166" s="3"/>
      <c r="SVV166" s="3"/>
      <c r="SVW166" s="3"/>
      <c r="SVX166" s="3"/>
      <c r="SVY166" s="3"/>
      <c r="SVZ166" s="3"/>
      <c r="SWA166" s="3"/>
      <c r="SWB166" s="3"/>
      <c r="SWC166" s="3"/>
      <c r="SWD166" s="3"/>
      <c r="SWE166" s="3"/>
      <c r="SWF166" s="3"/>
      <c r="SWG166" s="3"/>
      <c r="SWH166" s="3"/>
      <c r="SWI166" s="3"/>
      <c r="SWJ166" s="3"/>
      <c r="SWK166" s="3"/>
      <c r="SWL166" s="3"/>
      <c r="SWM166" s="3"/>
      <c r="SWN166" s="3"/>
      <c r="SWO166" s="3"/>
      <c r="SWP166" s="3"/>
      <c r="SWQ166" s="3"/>
      <c r="SWR166" s="3"/>
      <c r="SWS166" s="3"/>
      <c r="SWT166" s="3"/>
      <c r="SWU166" s="3"/>
      <c r="SWV166" s="3"/>
      <c r="SWW166" s="3"/>
      <c r="SWX166" s="3"/>
      <c r="SWY166" s="3"/>
      <c r="SWZ166" s="3"/>
      <c r="SXA166" s="3"/>
      <c r="SXB166" s="3"/>
      <c r="SXC166" s="3"/>
      <c r="SXD166" s="3"/>
      <c r="SXE166" s="3"/>
      <c r="SXF166" s="3"/>
      <c r="SXG166" s="3"/>
      <c r="SXH166" s="3"/>
      <c r="SXI166" s="3"/>
      <c r="SXJ166" s="3"/>
      <c r="SXK166" s="3"/>
      <c r="SXL166" s="3"/>
      <c r="SXM166" s="3"/>
      <c r="SXN166" s="3"/>
      <c r="SXO166" s="3"/>
      <c r="SXP166" s="3"/>
      <c r="SXQ166" s="3"/>
      <c r="SXR166" s="3"/>
      <c r="SXS166" s="3"/>
      <c r="SXT166" s="3"/>
      <c r="SXU166" s="3"/>
      <c r="SXV166" s="3"/>
      <c r="SXW166" s="3"/>
      <c r="SXX166" s="3"/>
      <c r="SXY166" s="3"/>
      <c r="SXZ166" s="3"/>
      <c r="SYA166" s="3"/>
      <c r="SYB166" s="3"/>
      <c r="SYC166" s="3"/>
      <c r="SYD166" s="3"/>
      <c r="SYE166" s="3"/>
      <c r="SYF166" s="3"/>
      <c r="SYG166" s="3"/>
      <c r="SYH166" s="3"/>
      <c r="SYI166" s="3"/>
      <c r="SYJ166" s="3"/>
      <c r="SYK166" s="3"/>
      <c r="SYL166" s="3"/>
      <c r="SYM166" s="3"/>
      <c r="SYN166" s="3"/>
      <c r="SYO166" s="3"/>
      <c r="SYP166" s="3"/>
      <c r="SYQ166" s="3"/>
      <c r="SYR166" s="3"/>
      <c r="SYS166" s="3"/>
      <c r="SYT166" s="3"/>
      <c r="SYU166" s="3"/>
      <c r="SYV166" s="3"/>
      <c r="SYW166" s="3"/>
      <c r="SYX166" s="3"/>
      <c r="SYY166" s="3"/>
      <c r="SYZ166" s="3"/>
      <c r="SZA166" s="3"/>
      <c r="SZB166" s="3"/>
      <c r="SZC166" s="3"/>
      <c r="SZD166" s="3"/>
      <c r="SZE166" s="3"/>
      <c r="SZF166" s="3"/>
      <c r="SZG166" s="3"/>
      <c r="SZH166" s="3"/>
      <c r="SZI166" s="3"/>
      <c r="SZJ166" s="3"/>
      <c r="SZK166" s="3"/>
      <c r="SZL166" s="3"/>
      <c r="SZM166" s="3"/>
      <c r="SZN166" s="3"/>
      <c r="SZO166" s="3"/>
      <c r="SZP166" s="3"/>
      <c r="SZQ166" s="3"/>
      <c r="SZR166" s="3"/>
      <c r="SZS166" s="3"/>
      <c r="SZT166" s="3"/>
      <c r="SZU166" s="3"/>
      <c r="SZV166" s="3"/>
      <c r="SZW166" s="3"/>
      <c r="SZX166" s="3"/>
      <c r="SZY166" s="3"/>
      <c r="SZZ166" s="3"/>
      <c r="TAA166" s="3"/>
      <c r="TAB166" s="3"/>
      <c r="TAC166" s="3"/>
      <c r="TAD166" s="3"/>
      <c r="TAE166" s="3"/>
      <c r="TAF166" s="3"/>
      <c r="TAG166" s="3"/>
      <c r="TAH166" s="3"/>
      <c r="TAI166" s="3"/>
      <c r="TAJ166" s="3"/>
      <c r="TAK166" s="3"/>
      <c r="TAL166" s="3"/>
      <c r="TAM166" s="3"/>
      <c r="TAN166" s="3"/>
      <c r="TAO166" s="3"/>
      <c r="TAP166" s="3"/>
      <c r="TAQ166" s="3"/>
      <c r="TAR166" s="3"/>
      <c r="TAS166" s="3"/>
      <c r="TAT166" s="3"/>
      <c r="TAU166" s="3"/>
      <c r="TAV166" s="3"/>
      <c r="TAW166" s="3"/>
      <c r="TAX166" s="3"/>
      <c r="TAY166" s="3"/>
      <c r="TAZ166" s="3"/>
      <c r="TBA166" s="3"/>
      <c r="TBB166" s="3"/>
      <c r="TBC166" s="3"/>
      <c r="TBD166" s="3"/>
      <c r="TBE166" s="3"/>
      <c r="TBF166" s="3"/>
      <c r="TBG166" s="3"/>
      <c r="TBH166" s="3"/>
      <c r="TBI166" s="3"/>
      <c r="TBJ166" s="3"/>
      <c r="TBK166" s="3"/>
      <c r="TBL166" s="3"/>
      <c r="TBM166" s="3"/>
      <c r="TBN166" s="3"/>
      <c r="TBO166" s="3"/>
      <c r="TBP166" s="3"/>
      <c r="TBQ166" s="3"/>
      <c r="TBR166" s="3"/>
      <c r="TBS166" s="3"/>
      <c r="TBT166" s="3"/>
      <c r="TBU166" s="3"/>
      <c r="TBV166" s="3"/>
      <c r="TBW166" s="3"/>
      <c r="TBX166" s="3"/>
      <c r="TBY166" s="3"/>
      <c r="TBZ166" s="3"/>
      <c r="TCA166" s="3"/>
      <c r="TCB166" s="3"/>
      <c r="TCC166" s="3"/>
      <c r="TCD166" s="3"/>
      <c r="TCE166" s="3"/>
      <c r="TCF166" s="3"/>
      <c r="TCG166" s="3"/>
      <c r="TCH166" s="3"/>
      <c r="TCI166" s="3"/>
      <c r="TCJ166" s="3"/>
      <c r="TCK166" s="3"/>
      <c r="TCL166" s="3"/>
      <c r="TCM166" s="3"/>
      <c r="TCN166" s="3"/>
      <c r="TCO166" s="3"/>
      <c r="TCP166" s="3"/>
      <c r="TCQ166" s="3"/>
      <c r="TCR166" s="3"/>
      <c r="TCS166" s="3"/>
      <c r="TCT166" s="3"/>
      <c r="TCU166" s="3"/>
      <c r="TCV166" s="3"/>
      <c r="TCW166" s="3"/>
      <c r="TCX166" s="3"/>
      <c r="TCY166" s="3"/>
      <c r="TCZ166" s="3"/>
      <c r="TDA166" s="3"/>
      <c r="TDB166" s="3"/>
      <c r="TDC166" s="3"/>
      <c r="TDD166" s="3"/>
      <c r="TDE166" s="3"/>
      <c r="TDF166" s="3"/>
      <c r="TDG166" s="3"/>
      <c r="TDH166" s="3"/>
      <c r="TDI166" s="3"/>
      <c r="TDJ166" s="3"/>
      <c r="TDK166" s="3"/>
      <c r="TDL166" s="3"/>
      <c r="TDM166" s="3"/>
      <c r="TDN166" s="3"/>
      <c r="TDO166" s="3"/>
      <c r="TDP166" s="3"/>
      <c r="TDQ166" s="3"/>
      <c r="TDR166" s="3"/>
      <c r="TDS166" s="3"/>
      <c r="TDT166" s="3"/>
      <c r="TDU166" s="3"/>
      <c r="TDV166" s="3"/>
      <c r="TDW166" s="3"/>
      <c r="TDX166" s="3"/>
      <c r="TDY166" s="3"/>
      <c r="TDZ166" s="3"/>
      <c r="TEA166" s="3"/>
      <c r="TEB166" s="3"/>
      <c r="TEC166" s="3"/>
      <c r="TED166" s="3"/>
      <c r="TEE166" s="3"/>
      <c r="TEF166" s="3"/>
      <c r="TEG166" s="3"/>
      <c r="TEH166" s="3"/>
      <c r="TEI166" s="3"/>
      <c r="TEJ166" s="3"/>
      <c r="TEK166" s="3"/>
      <c r="TEL166" s="3"/>
      <c r="TEM166" s="3"/>
      <c r="TEN166" s="3"/>
      <c r="TEO166" s="3"/>
      <c r="TEP166" s="3"/>
      <c r="TEQ166" s="3"/>
      <c r="TER166" s="3"/>
      <c r="TES166" s="3"/>
      <c r="TET166" s="3"/>
      <c r="TEU166" s="3"/>
      <c r="TEV166" s="3"/>
      <c r="TEW166" s="3"/>
      <c r="TEX166" s="3"/>
      <c r="TEY166" s="3"/>
      <c r="TEZ166" s="3"/>
      <c r="TFA166" s="3"/>
      <c r="TFB166" s="3"/>
      <c r="TFC166" s="3"/>
      <c r="TFD166" s="3"/>
      <c r="TFE166" s="3"/>
      <c r="TFF166" s="3"/>
      <c r="TFG166" s="3"/>
      <c r="TFH166" s="3"/>
      <c r="TFI166" s="3"/>
      <c r="TFJ166" s="3"/>
      <c r="TFK166" s="3"/>
      <c r="TFL166" s="3"/>
      <c r="TFM166" s="3"/>
      <c r="TFN166" s="3"/>
      <c r="TFO166" s="3"/>
      <c r="TFP166" s="3"/>
      <c r="TFQ166" s="3"/>
      <c r="TFR166" s="3"/>
      <c r="TFS166" s="3"/>
      <c r="TFT166" s="3"/>
      <c r="TFU166" s="3"/>
      <c r="TFV166" s="3"/>
      <c r="TFW166" s="3"/>
      <c r="TFX166" s="3"/>
      <c r="TFY166" s="3"/>
      <c r="TFZ166" s="3"/>
      <c r="TGA166" s="3"/>
      <c r="TGB166" s="3"/>
      <c r="TGC166" s="3"/>
      <c r="TGD166" s="3"/>
      <c r="TGE166" s="3"/>
      <c r="TGF166" s="3"/>
      <c r="TGG166" s="3"/>
      <c r="TGH166" s="3"/>
      <c r="TGI166" s="3"/>
      <c r="TGJ166" s="3"/>
      <c r="TGK166" s="3"/>
      <c r="TGL166" s="3"/>
      <c r="TGM166" s="3"/>
      <c r="TGN166" s="3"/>
      <c r="TGO166" s="3"/>
      <c r="TGP166" s="3"/>
      <c r="TGQ166" s="3"/>
      <c r="TGR166" s="3"/>
      <c r="TGS166" s="3"/>
      <c r="TGT166" s="3"/>
      <c r="TGU166" s="3"/>
      <c r="TGV166" s="3"/>
      <c r="TGW166" s="3"/>
      <c r="TGX166" s="3"/>
      <c r="TGY166" s="3"/>
      <c r="TGZ166" s="3"/>
      <c r="THA166" s="3"/>
      <c r="THB166" s="3"/>
      <c r="THC166" s="3"/>
      <c r="THD166" s="3"/>
      <c r="THE166" s="3"/>
      <c r="THF166" s="3"/>
      <c r="THG166" s="3"/>
      <c r="THH166" s="3"/>
      <c r="THI166" s="3"/>
      <c r="THJ166" s="3"/>
      <c r="THK166" s="3"/>
      <c r="THL166" s="3"/>
      <c r="THM166" s="3"/>
      <c r="THN166" s="3"/>
      <c r="THO166" s="3"/>
      <c r="THP166" s="3"/>
      <c r="THQ166" s="3"/>
      <c r="THR166" s="3"/>
      <c r="THS166" s="3"/>
      <c r="THT166" s="3"/>
      <c r="THU166" s="3"/>
      <c r="THV166" s="3"/>
      <c r="THW166" s="3"/>
      <c r="THX166" s="3"/>
      <c r="THY166" s="3"/>
      <c r="THZ166" s="3"/>
      <c r="TIA166" s="3"/>
      <c r="TIB166" s="3"/>
      <c r="TIC166" s="3"/>
      <c r="TID166" s="3"/>
      <c r="TIE166" s="3"/>
      <c r="TIF166" s="3"/>
      <c r="TIG166" s="3"/>
      <c r="TIH166" s="3"/>
      <c r="TII166" s="3"/>
      <c r="TIJ166" s="3"/>
      <c r="TIK166" s="3"/>
      <c r="TIL166" s="3"/>
      <c r="TIM166" s="3"/>
      <c r="TIN166" s="3"/>
      <c r="TIO166" s="3"/>
      <c r="TIP166" s="3"/>
      <c r="TIQ166" s="3"/>
      <c r="TIR166" s="3"/>
      <c r="TIS166" s="3"/>
      <c r="TIT166" s="3"/>
      <c r="TIU166" s="3"/>
      <c r="TIV166" s="3"/>
      <c r="TIW166" s="3"/>
      <c r="TIX166" s="3"/>
      <c r="TIY166" s="3"/>
      <c r="TIZ166" s="3"/>
      <c r="TJA166" s="3"/>
      <c r="TJB166" s="3"/>
      <c r="TJC166" s="3"/>
      <c r="TJD166" s="3"/>
      <c r="TJE166" s="3"/>
      <c r="TJF166" s="3"/>
      <c r="TJG166" s="3"/>
      <c r="TJH166" s="3"/>
      <c r="TJI166" s="3"/>
      <c r="TJJ166" s="3"/>
      <c r="TJK166" s="3"/>
      <c r="TJL166" s="3"/>
      <c r="TJM166" s="3"/>
      <c r="TJN166" s="3"/>
      <c r="TJO166" s="3"/>
      <c r="TJP166" s="3"/>
      <c r="TJQ166" s="3"/>
      <c r="TJR166" s="3"/>
      <c r="TJS166" s="3"/>
      <c r="TJT166" s="3"/>
      <c r="TJU166" s="3"/>
      <c r="TJV166" s="3"/>
      <c r="TJW166" s="3"/>
      <c r="TJX166" s="3"/>
      <c r="TJY166" s="3"/>
      <c r="TJZ166" s="3"/>
      <c r="TKA166" s="3"/>
      <c r="TKB166" s="3"/>
      <c r="TKC166" s="3"/>
      <c r="TKD166" s="3"/>
      <c r="TKE166" s="3"/>
      <c r="TKF166" s="3"/>
      <c r="TKG166" s="3"/>
      <c r="TKH166" s="3"/>
      <c r="TKI166" s="3"/>
      <c r="TKJ166" s="3"/>
      <c r="TKK166" s="3"/>
      <c r="TKL166" s="3"/>
      <c r="TKM166" s="3"/>
      <c r="TKN166" s="3"/>
      <c r="TKO166" s="3"/>
      <c r="TKP166" s="3"/>
      <c r="TKQ166" s="3"/>
      <c r="TKR166" s="3"/>
      <c r="TKS166" s="3"/>
      <c r="TKT166" s="3"/>
      <c r="TKU166" s="3"/>
      <c r="TKV166" s="3"/>
      <c r="TKW166" s="3"/>
      <c r="TKX166" s="3"/>
      <c r="TKY166" s="3"/>
      <c r="TKZ166" s="3"/>
      <c r="TLA166" s="3"/>
      <c r="TLB166" s="3"/>
      <c r="TLC166" s="3"/>
      <c r="TLD166" s="3"/>
      <c r="TLE166" s="3"/>
      <c r="TLF166" s="3"/>
      <c r="TLG166" s="3"/>
      <c r="TLH166" s="3"/>
      <c r="TLI166" s="3"/>
      <c r="TLJ166" s="3"/>
      <c r="TLK166" s="3"/>
      <c r="TLL166" s="3"/>
      <c r="TLM166" s="3"/>
      <c r="TLN166" s="3"/>
      <c r="TLO166" s="3"/>
      <c r="TLP166" s="3"/>
      <c r="TLQ166" s="3"/>
      <c r="TLR166" s="3"/>
      <c r="TLS166" s="3"/>
      <c r="TLT166" s="3"/>
      <c r="TLU166" s="3"/>
      <c r="TLV166" s="3"/>
      <c r="TLW166" s="3"/>
      <c r="TLX166" s="3"/>
      <c r="TLY166" s="3"/>
      <c r="TLZ166" s="3"/>
      <c r="TMA166" s="3"/>
      <c r="TMB166" s="3"/>
      <c r="TMC166" s="3"/>
      <c r="TMD166" s="3"/>
      <c r="TME166" s="3"/>
      <c r="TMF166" s="3"/>
      <c r="TMG166" s="3"/>
      <c r="TMH166" s="3"/>
      <c r="TMI166" s="3"/>
      <c r="TMJ166" s="3"/>
      <c r="TMK166" s="3"/>
      <c r="TML166" s="3"/>
      <c r="TMM166" s="3"/>
      <c r="TMN166" s="3"/>
      <c r="TMO166" s="3"/>
      <c r="TMP166" s="3"/>
      <c r="TMQ166" s="3"/>
      <c r="TMR166" s="3"/>
      <c r="TMS166" s="3"/>
      <c r="TMT166" s="3"/>
      <c r="TMU166" s="3"/>
      <c r="TMV166" s="3"/>
      <c r="TMW166" s="3"/>
      <c r="TMX166" s="3"/>
      <c r="TMY166" s="3"/>
      <c r="TMZ166" s="3"/>
      <c r="TNA166" s="3"/>
      <c r="TNB166" s="3"/>
      <c r="TNC166" s="3"/>
      <c r="TND166" s="3"/>
      <c r="TNE166" s="3"/>
      <c r="TNF166" s="3"/>
      <c r="TNG166" s="3"/>
      <c r="TNH166" s="3"/>
      <c r="TNI166" s="3"/>
      <c r="TNJ166" s="3"/>
      <c r="TNK166" s="3"/>
      <c r="TNL166" s="3"/>
      <c r="TNM166" s="3"/>
      <c r="TNN166" s="3"/>
      <c r="TNO166" s="3"/>
      <c r="TNP166" s="3"/>
      <c r="TNQ166" s="3"/>
      <c r="TNR166" s="3"/>
      <c r="TNS166" s="3"/>
      <c r="TNT166" s="3"/>
      <c r="TNU166" s="3"/>
      <c r="TNV166" s="3"/>
      <c r="TNW166" s="3"/>
      <c r="TNX166" s="3"/>
      <c r="TNY166" s="3"/>
      <c r="TNZ166" s="3"/>
      <c r="TOA166" s="3"/>
      <c r="TOB166" s="3"/>
      <c r="TOC166" s="3"/>
      <c r="TOD166" s="3"/>
      <c r="TOE166" s="3"/>
      <c r="TOF166" s="3"/>
      <c r="TOG166" s="3"/>
      <c r="TOH166" s="3"/>
      <c r="TOI166" s="3"/>
      <c r="TOJ166" s="3"/>
      <c r="TOK166" s="3"/>
      <c r="TOL166" s="3"/>
      <c r="TOM166" s="3"/>
      <c r="TON166" s="3"/>
      <c r="TOO166" s="3"/>
      <c r="TOP166" s="3"/>
      <c r="TOQ166" s="3"/>
      <c r="TOR166" s="3"/>
      <c r="TOS166" s="3"/>
      <c r="TOT166" s="3"/>
      <c r="TOU166" s="3"/>
      <c r="TOV166" s="3"/>
      <c r="TOW166" s="3"/>
      <c r="TOX166" s="3"/>
      <c r="TOY166" s="3"/>
      <c r="TOZ166" s="3"/>
      <c r="TPA166" s="3"/>
      <c r="TPB166" s="3"/>
      <c r="TPC166" s="3"/>
      <c r="TPD166" s="3"/>
      <c r="TPE166" s="3"/>
      <c r="TPF166" s="3"/>
      <c r="TPG166" s="3"/>
      <c r="TPH166" s="3"/>
      <c r="TPI166" s="3"/>
      <c r="TPJ166" s="3"/>
      <c r="TPK166" s="3"/>
      <c r="TPL166" s="3"/>
      <c r="TPM166" s="3"/>
      <c r="TPN166" s="3"/>
      <c r="TPO166" s="3"/>
      <c r="TPP166" s="3"/>
      <c r="TPQ166" s="3"/>
      <c r="TPR166" s="3"/>
      <c r="TPS166" s="3"/>
      <c r="TPT166" s="3"/>
      <c r="TPU166" s="3"/>
      <c r="TPV166" s="3"/>
      <c r="TPW166" s="3"/>
      <c r="TPX166" s="3"/>
      <c r="TPY166" s="3"/>
      <c r="TPZ166" s="3"/>
      <c r="TQA166" s="3"/>
      <c r="TQB166" s="3"/>
      <c r="TQC166" s="3"/>
      <c r="TQD166" s="3"/>
      <c r="TQE166" s="3"/>
      <c r="TQF166" s="3"/>
      <c r="TQG166" s="3"/>
      <c r="TQH166" s="3"/>
      <c r="TQI166" s="3"/>
      <c r="TQJ166" s="3"/>
      <c r="TQK166" s="3"/>
      <c r="TQL166" s="3"/>
      <c r="TQM166" s="3"/>
      <c r="TQN166" s="3"/>
      <c r="TQO166" s="3"/>
      <c r="TQP166" s="3"/>
      <c r="TQQ166" s="3"/>
      <c r="TQR166" s="3"/>
      <c r="TQS166" s="3"/>
      <c r="TQT166" s="3"/>
      <c r="TQU166" s="3"/>
      <c r="TQV166" s="3"/>
      <c r="TQW166" s="3"/>
      <c r="TQX166" s="3"/>
      <c r="TQY166" s="3"/>
      <c r="TQZ166" s="3"/>
      <c r="TRA166" s="3"/>
      <c r="TRB166" s="3"/>
      <c r="TRC166" s="3"/>
      <c r="TRD166" s="3"/>
      <c r="TRE166" s="3"/>
      <c r="TRF166" s="3"/>
      <c r="TRG166" s="3"/>
      <c r="TRH166" s="3"/>
      <c r="TRI166" s="3"/>
      <c r="TRJ166" s="3"/>
      <c r="TRK166" s="3"/>
      <c r="TRL166" s="3"/>
      <c r="TRM166" s="3"/>
      <c r="TRN166" s="3"/>
      <c r="TRO166" s="3"/>
      <c r="TRP166" s="3"/>
      <c r="TRQ166" s="3"/>
      <c r="TRR166" s="3"/>
      <c r="TRS166" s="3"/>
      <c r="TRT166" s="3"/>
      <c r="TRU166" s="3"/>
      <c r="TRV166" s="3"/>
      <c r="TRW166" s="3"/>
      <c r="TRX166" s="3"/>
      <c r="TRY166" s="3"/>
      <c r="TRZ166" s="3"/>
      <c r="TSA166" s="3"/>
      <c r="TSB166" s="3"/>
      <c r="TSC166" s="3"/>
      <c r="TSD166" s="3"/>
      <c r="TSE166" s="3"/>
      <c r="TSF166" s="3"/>
      <c r="TSG166" s="3"/>
      <c r="TSH166" s="3"/>
      <c r="TSI166" s="3"/>
      <c r="TSJ166" s="3"/>
      <c r="TSK166" s="3"/>
      <c r="TSL166" s="3"/>
      <c r="TSM166" s="3"/>
      <c r="TSN166" s="3"/>
      <c r="TSO166" s="3"/>
      <c r="TSP166" s="3"/>
      <c r="TSQ166" s="3"/>
      <c r="TSR166" s="3"/>
      <c r="TSS166" s="3"/>
      <c r="TST166" s="3"/>
      <c r="TSU166" s="3"/>
      <c r="TSV166" s="3"/>
      <c r="TSW166" s="3"/>
      <c r="TSX166" s="3"/>
      <c r="TSY166" s="3"/>
      <c r="TSZ166" s="3"/>
      <c r="TTA166" s="3"/>
      <c r="TTB166" s="3"/>
      <c r="TTC166" s="3"/>
      <c r="TTD166" s="3"/>
      <c r="TTE166" s="3"/>
      <c r="TTF166" s="3"/>
      <c r="TTG166" s="3"/>
      <c r="TTH166" s="3"/>
      <c r="TTI166" s="3"/>
      <c r="TTJ166" s="3"/>
      <c r="TTK166" s="3"/>
      <c r="TTL166" s="3"/>
      <c r="TTM166" s="3"/>
      <c r="TTN166" s="3"/>
      <c r="TTO166" s="3"/>
      <c r="TTP166" s="3"/>
      <c r="TTQ166" s="3"/>
      <c r="TTR166" s="3"/>
      <c r="TTS166" s="3"/>
      <c r="TTT166" s="3"/>
      <c r="TTU166" s="3"/>
      <c r="TTV166" s="3"/>
      <c r="TTW166" s="3"/>
      <c r="TTX166" s="3"/>
      <c r="TTY166" s="3"/>
      <c r="TTZ166" s="3"/>
      <c r="TUA166" s="3"/>
      <c r="TUB166" s="3"/>
      <c r="TUC166" s="3"/>
      <c r="TUD166" s="3"/>
      <c r="TUE166" s="3"/>
      <c r="TUF166" s="3"/>
      <c r="TUG166" s="3"/>
      <c r="TUH166" s="3"/>
      <c r="TUI166" s="3"/>
      <c r="TUJ166" s="3"/>
      <c r="TUK166" s="3"/>
      <c r="TUL166" s="3"/>
      <c r="TUM166" s="3"/>
      <c r="TUN166" s="3"/>
      <c r="TUO166" s="3"/>
      <c r="TUP166" s="3"/>
      <c r="TUQ166" s="3"/>
      <c r="TUR166" s="3"/>
      <c r="TUS166" s="3"/>
      <c r="TUT166" s="3"/>
      <c r="TUU166" s="3"/>
      <c r="TUV166" s="3"/>
      <c r="TUW166" s="3"/>
      <c r="TUX166" s="3"/>
      <c r="TUY166" s="3"/>
      <c r="TUZ166" s="3"/>
      <c r="TVA166" s="3"/>
      <c r="TVB166" s="3"/>
      <c r="TVC166" s="3"/>
      <c r="TVD166" s="3"/>
      <c r="TVE166" s="3"/>
      <c r="TVF166" s="3"/>
      <c r="TVG166" s="3"/>
      <c r="TVH166" s="3"/>
      <c r="TVI166" s="3"/>
      <c r="TVJ166" s="3"/>
      <c r="TVK166" s="3"/>
      <c r="TVL166" s="3"/>
      <c r="TVM166" s="3"/>
      <c r="TVN166" s="3"/>
      <c r="TVO166" s="3"/>
      <c r="TVP166" s="3"/>
      <c r="TVQ166" s="3"/>
      <c r="TVR166" s="3"/>
      <c r="TVS166" s="3"/>
      <c r="TVT166" s="3"/>
      <c r="TVU166" s="3"/>
      <c r="TVV166" s="3"/>
      <c r="TVW166" s="3"/>
      <c r="TVX166" s="3"/>
      <c r="TVY166" s="3"/>
      <c r="TVZ166" s="3"/>
      <c r="TWA166" s="3"/>
      <c r="TWB166" s="3"/>
      <c r="TWC166" s="3"/>
      <c r="TWD166" s="3"/>
      <c r="TWE166" s="3"/>
      <c r="TWF166" s="3"/>
      <c r="TWG166" s="3"/>
      <c r="TWH166" s="3"/>
      <c r="TWI166" s="3"/>
      <c r="TWJ166" s="3"/>
      <c r="TWK166" s="3"/>
      <c r="TWL166" s="3"/>
      <c r="TWM166" s="3"/>
      <c r="TWN166" s="3"/>
      <c r="TWO166" s="3"/>
      <c r="TWP166" s="3"/>
      <c r="TWQ166" s="3"/>
      <c r="TWR166" s="3"/>
      <c r="TWS166" s="3"/>
      <c r="TWT166" s="3"/>
      <c r="TWU166" s="3"/>
      <c r="TWV166" s="3"/>
      <c r="TWW166" s="3"/>
      <c r="TWX166" s="3"/>
      <c r="TWY166" s="3"/>
      <c r="TWZ166" s="3"/>
      <c r="TXA166" s="3"/>
      <c r="TXB166" s="3"/>
      <c r="TXC166" s="3"/>
      <c r="TXD166" s="3"/>
      <c r="TXE166" s="3"/>
      <c r="TXF166" s="3"/>
      <c r="TXG166" s="3"/>
      <c r="TXH166" s="3"/>
      <c r="TXI166" s="3"/>
      <c r="TXJ166" s="3"/>
      <c r="TXK166" s="3"/>
      <c r="TXL166" s="3"/>
      <c r="TXM166" s="3"/>
      <c r="TXN166" s="3"/>
      <c r="TXO166" s="3"/>
      <c r="TXP166" s="3"/>
      <c r="TXQ166" s="3"/>
      <c r="TXR166" s="3"/>
      <c r="TXS166" s="3"/>
      <c r="TXT166" s="3"/>
      <c r="TXU166" s="3"/>
      <c r="TXV166" s="3"/>
      <c r="TXW166" s="3"/>
      <c r="TXX166" s="3"/>
      <c r="TXY166" s="3"/>
      <c r="TXZ166" s="3"/>
      <c r="TYA166" s="3"/>
      <c r="TYB166" s="3"/>
      <c r="TYC166" s="3"/>
      <c r="TYD166" s="3"/>
      <c r="TYE166" s="3"/>
      <c r="TYF166" s="3"/>
      <c r="TYG166" s="3"/>
      <c r="TYH166" s="3"/>
      <c r="TYI166" s="3"/>
      <c r="TYJ166" s="3"/>
      <c r="TYK166" s="3"/>
      <c r="TYL166" s="3"/>
      <c r="TYM166" s="3"/>
      <c r="TYN166" s="3"/>
      <c r="TYO166" s="3"/>
      <c r="TYP166" s="3"/>
      <c r="TYQ166" s="3"/>
      <c r="TYR166" s="3"/>
      <c r="TYS166" s="3"/>
      <c r="TYT166" s="3"/>
      <c r="TYU166" s="3"/>
      <c r="TYV166" s="3"/>
      <c r="TYW166" s="3"/>
      <c r="TYX166" s="3"/>
      <c r="TYY166" s="3"/>
      <c r="TYZ166" s="3"/>
      <c r="TZA166" s="3"/>
      <c r="TZB166" s="3"/>
      <c r="TZC166" s="3"/>
      <c r="TZD166" s="3"/>
      <c r="TZE166" s="3"/>
      <c r="TZF166" s="3"/>
      <c r="TZG166" s="3"/>
      <c r="TZH166" s="3"/>
      <c r="TZI166" s="3"/>
      <c r="TZJ166" s="3"/>
      <c r="TZK166" s="3"/>
      <c r="TZL166" s="3"/>
      <c r="TZM166" s="3"/>
      <c r="TZN166" s="3"/>
      <c r="TZO166" s="3"/>
      <c r="TZP166" s="3"/>
      <c r="TZQ166" s="3"/>
      <c r="TZR166" s="3"/>
      <c r="TZS166" s="3"/>
      <c r="TZT166" s="3"/>
      <c r="TZU166" s="3"/>
      <c r="TZV166" s="3"/>
      <c r="TZW166" s="3"/>
      <c r="TZX166" s="3"/>
      <c r="TZY166" s="3"/>
      <c r="TZZ166" s="3"/>
      <c r="UAA166" s="3"/>
      <c r="UAB166" s="3"/>
      <c r="UAC166" s="3"/>
      <c r="UAD166" s="3"/>
      <c r="UAE166" s="3"/>
      <c r="UAF166" s="3"/>
      <c r="UAG166" s="3"/>
      <c r="UAH166" s="3"/>
      <c r="UAI166" s="3"/>
      <c r="UAJ166" s="3"/>
      <c r="UAK166" s="3"/>
      <c r="UAL166" s="3"/>
      <c r="UAM166" s="3"/>
      <c r="UAN166" s="3"/>
      <c r="UAO166" s="3"/>
      <c r="UAP166" s="3"/>
      <c r="UAQ166" s="3"/>
      <c r="UAR166" s="3"/>
      <c r="UAS166" s="3"/>
      <c r="UAT166" s="3"/>
      <c r="UAU166" s="3"/>
      <c r="UAV166" s="3"/>
      <c r="UAW166" s="3"/>
      <c r="UAX166" s="3"/>
      <c r="UAY166" s="3"/>
      <c r="UAZ166" s="3"/>
      <c r="UBA166" s="3"/>
      <c r="UBB166" s="3"/>
      <c r="UBC166" s="3"/>
      <c r="UBD166" s="3"/>
      <c r="UBE166" s="3"/>
      <c r="UBF166" s="3"/>
      <c r="UBG166" s="3"/>
      <c r="UBH166" s="3"/>
      <c r="UBI166" s="3"/>
      <c r="UBJ166" s="3"/>
      <c r="UBK166" s="3"/>
      <c r="UBL166" s="3"/>
      <c r="UBM166" s="3"/>
      <c r="UBN166" s="3"/>
      <c r="UBO166" s="3"/>
      <c r="UBP166" s="3"/>
      <c r="UBQ166" s="3"/>
      <c r="UBR166" s="3"/>
      <c r="UBS166" s="3"/>
      <c r="UBT166" s="3"/>
      <c r="UBU166" s="3"/>
      <c r="UBV166" s="3"/>
      <c r="UBW166" s="3"/>
      <c r="UBX166" s="3"/>
      <c r="UBY166" s="3"/>
      <c r="UBZ166" s="3"/>
      <c r="UCA166" s="3"/>
      <c r="UCB166" s="3"/>
      <c r="UCC166" s="3"/>
      <c r="UCD166" s="3"/>
      <c r="UCE166" s="3"/>
      <c r="UCF166" s="3"/>
      <c r="UCG166" s="3"/>
      <c r="UCH166" s="3"/>
      <c r="UCI166" s="3"/>
      <c r="UCJ166" s="3"/>
      <c r="UCK166" s="3"/>
      <c r="UCL166" s="3"/>
      <c r="UCM166" s="3"/>
      <c r="UCN166" s="3"/>
      <c r="UCO166" s="3"/>
      <c r="UCP166" s="3"/>
      <c r="UCQ166" s="3"/>
      <c r="UCR166" s="3"/>
      <c r="UCS166" s="3"/>
      <c r="UCT166" s="3"/>
      <c r="UCU166" s="3"/>
      <c r="UCV166" s="3"/>
      <c r="UCW166" s="3"/>
      <c r="UCX166" s="3"/>
      <c r="UCY166" s="3"/>
      <c r="UCZ166" s="3"/>
      <c r="UDA166" s="3"/>
      <c r="UDB166" s="3"/>
      <c r="UDC166" s="3"/>
      <c r="UDD166" s="3"/>
      <c r="UDE166" s="3"/>
      <c r="UDF166" s="3"/>
      <c r="UDG166" s="3"/>
      <c r="UDH166" s="3"/>
      <c r="UDI166" s="3"/>
      <c r="UDJ166" s="3"/>
      <c r="UDK166" s="3"/>
      <c r="UDL166" s="3"/>
      <c r="UDM166" s="3"/>
      <c r="UDN166" s="3"/>
      <c r="UDO166" s="3"/>
      <c r="UDP166" s="3"/>
      <c r="UDQ166" s="3"/>
      <c r="UDR166" s="3"/>
      <c r="UDS166" s="3"/>
      <c r="UDT166" s="3"/>
      <c r="UDU166" s="3"/>
      <c r="UDV166" s="3"/>
      <c r="UDW166" s="3"/>
      <c r="UDX166" s="3"/>
      <c r="UDY166" s="3"/>
      <c r="UDZ166" s="3"/>
      <c r="UEA166" s="3"/>
      <c r="UEB166" s="3"/>
      <c r="UEC166" s="3"/>
      <c r="UED166" s="3"/>
      <c r="UEE166" s="3"/>
      <c r="UEF166" s="3"/>
      <c r="UEG166" s="3"/>
      <c r="UEH166" s="3"/>
      <c r="UEI166" s="3"/>
      <c r="UEJ166" s="3"/>
      <c r="UEK166" s="3"/>
      <c r="UEL166" s="3"/>
      <c r="UEM166" s="3"/>
      <c r="UEN166" s="3"/>
      <c r="UEO166" s="3"/>
      <c r="UEP166" s="3"/>
      <c r="UEQ166" s="3"/>
      <c r="UER166" s="3"/>
      <c r="UES166" s="3"/>
      <c r="UET166" s="3"/>
      <c r="UEU166" s="3"/>
      <c r="UEV166" s="3"/>
      <c r="UEW166" s="3"/>
      <c r="UEX166" s="3"/>
      <c r="UEY166" s="3"/>
      <c r="UEZ166" s="3"/>
      <c r="UFA166" s="3"/>
      <c r="UFB166" s="3"/>
      <c r="UFC166" s="3"/>
      <c r="UFD166" s="3"/>
      <c r="UFE166" s="3"/>
      <c r="UFF166" s="3"/>
      <c r="UFG166" s="3"/>
      <c r="UFH166" s="3"/>
      <c r="UFI166" s="3"/>
      <c r="UFJ166" s="3"/>
      <c r="UFK166" s="3"/>
      <c r="UFL166" s="3"/>
      <c r="UFM166" s="3"/>
      <c r="UFN166" s="3"/>
      <c r="UFO166" s="3"/>
      <c r="UFP166" s="3"/>
      <c r="UFQ166" s="3"/>
      <c r="UFR166" s="3"/>
      <c r="UFS166" s="3"/>
      <c r="UFT166" s="3"/>
      <c r="UFU166" s="3"/>
      <c r="UFV166" s="3"/>
      <c r="UFW166" s="3"/>
      <c r="UFX166" s="3"/>
      <c r="UFY166" s="3"/>
      <c r="UFZ166" s="3"/>
      <c r="UGA166" s="3"/>
      <c r="UGB166" s="3"/>
      <c r="UGC166" s="3"/>
      <c r="UGD166" s="3"/>
      <c r="UGE166" s="3"/>
      <c r="UGF166" s="3"/>
      <c r="UGG166" s="3"/>
      <c r="UGH166" s="3"/>
      <c r="UGI166" s="3"/>
      <c r="UGJ166" s="3"/>
      <c r="UGK166" s="3"/>
      <c r="UGL166" s="3"/>
      <c r="UGM166" s="3"/>
      <c r="UGN166" s="3"/>
      <c r="UGO166" s="3"/>
      <c r="UGP166" s="3"/>
      <c r="UGQ166" s="3"/>
      <c r="UGR166" s="3"/>
      <c r="UGS166" s="3"/>
      <c r="UGT166" s="3"/>
      <c r="UGU166" s="3"/>
      <c r="UGV166" s="3"/>
      <c r="UGW166" s="3"/>
      <c r="UGX166" s="3"/>
      <c r="UGY166" s="3"/>
      <c r="UGZ166" s="3"/>
      <c r="UHA166" s="3"/>
      <c r="UHB166" s="3"/>
      <c r="UHC166" s="3"/>
      <c r="UHD166" s="3"/>
      <c r="UHE166" s="3"/>
      <c r="UHF166" s="3"/>
      <c r="UHG166" s="3"/>
      <c r="UHH166" s="3"/>
      <c r="UHI166" s="3"/>
      <c r="UHJ166" s="3"/>
      <c r="UHK166" s="3"/>
      <c r="UHL166" s="3"/>
      <c r="UHM166" s="3"/>
      <c r="UHN166" s="3"/>
      <c r="UHO166" s="3"/>
      <c r="UHP166" s="3"/>
      <c r="UHQ166" s="3"/>
      <c r="UHR166" s="3"/>
      <c r="UHS166" s="3"/>
      <c r="UHT166" s="3"/>
      <c r="UHU166" s="3"/>
      <c r="UHV166" s="3"/>
      <c r="UHW166" s="3"/>
      <c r="UHX166" s="3"/>
      <c r="UHY166" s="3"/>
      <c r="UHZ166" s="3"/>
      <c r="UIA166" s="3"/>
      <c r="UIB166" s="3"/>
      <c r="UIC166" s="3"/>
      <c r="UID166" s="3"/>
      <c r="UIE166" s="3"/>
      <c r="UIF166" s="3"/>
      <c r="UIG166" s="3"/>
      <c r="UIH166" s="3"/>
      <c r="UII166" s="3"/>
      <c r="UIJ166" s="3"/>
      <c r="UIK166" s="3"/>
      <c r="UIL166" s="3"/>
      <c r="UIM166" s="3"/>
      <c r="UIN166" s="3"/>
      <c r="UIO166" s="3"/>
      <c r="UIP166" s="3"/>
      <c r="UIQ166" s="3"/>
      <c r="UIR166" s="3"/>
      <c r="UIS166" s="3"/>
      <c r="UIT166" s="3"/>
      <c r="UIU166" s="3"/>
      <c r="UIV166" s="3"/>
      <c r="UIW166" s="3"/>
      <c r="UIX166" s="3"/>
      <c r="UIY166" s="3"/>
      <c r="UIZ166" s="3"/>
      <c r="UJA166" s="3"/>
      <c r="UJB166" s="3"/>
      <c r="UJC166" s="3"/>
      <c r="UJD166" s="3"/>
      <c r="UJE166" s="3"/>
      <c r="UJF166" s="3"/>
      <c r="UJG166" s="3"/>
      <c r="UJH166" s="3"/>
      <c r="UJI166" s="3"/>
      <c r="UJJ166" s="3"/>
      <c r="UJK166" s="3"/>
      <c r="UJL166" s="3"/>
      <c r="UJM166" s="3"/>
      <c r="UJN166" s="3"/>
      <c r="UJO166" s="3"/>
      <c r="UJP166" s="3"/>
      <c r="UJQ166" s="3"/>
      <c r="UJR166" s="3"/>
      <c r="UJS166" s="3"/>
      <c r="UJT166" s="3"/>
      <c r="UJU166" s="3"/>
      <c r="UJV166" s="3"/>
      <c r="UJW166" s="3"/>
      <c r="UJX166" s="3"/>
      <c r="UJY166" s="3"/>
      <c r="UJZ166" s="3"/>
      <c r="UKA166" s="3"/>
      <c r="UKB166" s="3"/>
      <c r="UKC166" s="3"/>
      <c r="UKD166" s="3"/>
      <c r="UKE166" s="3"/>
      <c r="UKF166" s="3"/>
      <c r="UKG166" s="3"/>
      <c r="UKH166" s="3"/>
      <c r="UKI166" s="3"/>
      <c r="UKJ166" s="3"/>
      <c r="UKK166" s="3"/>
      <c r="UKL166" s="3"/>
      <c r="UKM166" s="3"/>
      <c r="UKN166" s="3"/>
      <c r="UKO166" s="3"/>
      <c r="UKP166" s="3"/>
      <c r="UKQ166" s="3"/>
      <c r="UKR166" s="3"/>
      <c r="UKS166" s="3"/>
      <c r="UKT166" s="3"/>
      <c r="UKU166" s="3"/>
      <c r="UKV166" s="3"/>
      <c r="UKW166" s="3"/>
      <c r="UKX166" s="3"/>
      <c r="UKY166" s="3"/>
      <c r="UKZ166" s="3"/>
      <c r="ULA166" s="3"/>
      <c r="ULB166" s="3"/>
      <c r="ULC166" s="3"/>
      <c r="ULD166" s="3"/>
      <c r="ULE166" s="3"/>
      <c r="ULF166" s="3"/>
      <c r="ULG166" s="3"/>
      <c r="ULH166" s="3"/>
      <c r="ULI166" s="3"/>
      <c r="ULJ166" s="3"/>
      <c r="ULK166" s="3"/>
      <c r="ULL166" s="3"/>
      <c r="ULM166" s="3"/>
      <c r="ULN166" s="3"/>
      <c r="ULO166" s="3"/>
      <c r="ULP166" s="3"/>
      <c r="ULQ166" s="3"/>
      <c r="ULR166" s="3"/>
      <c r="ULS166" s="3"/>
      <c r="ULT166" s="3"/>
      <c r="ULU166" s="3"/>
      <c r="ULV166" s="3"/>
      <c r="ULW166" s="3"/>
      <c r="ULX166" s="3"/>
      <c r="ULY166" s="3"/>
      <c r="ULZ166" s="3"/>
      <c r="UMA166" s="3"/>
      <c r="UMB166" s="3"/>
      <c r="UMC166" s="3"/>
      <c r="UMD166" s="3"/>
      <c r="UME166" s="3"/>
      <c r="UMF166" s="3"/>
      <c r="UMG166" s="3"/>
      <c r="UMH166" s="3"/>
      <c r="UMI166" s="3"/>
      <c r="UMJ166" s="3"/>
      <c r="UMK166" s="3"/>
      <c r="UML166" s="3"/>
      <c r="UMM166" s="3"/>
      <c r="UMN166" s="3"/>
      <c r="UMO166" s="3"/>
      <c r="UMP166" s="3"/>
      <c r="UMQ166" s="3"/>
      <c r="UMR166" s="3"/>
      <c r="UMS166" s="3"/>
      <c r="UMT166" s="3"/>
      <c r="UMU166" s="3"/>
      <c r="UMV166" s="3"/>
      <c r="UMW166" s="3"/>
      <c r="UMX166" s="3"/>
      <c r="UMY166" s="3"/>
      <c r="UMZ166" s="3"/>
      <c r="UNA166" s="3"/>
      <c r="UNB166" s="3"/>
      <c r="UNC166" s="3"/>
      <c r="UND166" s="3"/>
      <c r="UNE166" s="3"/>
      <c r="UNF166" s="3"/>
      <c r="UNG166" s="3"/>
      <c r="UNH166" s="3"/>
      <c r="UNI166" s="3"/>
      <c r="UNJ166" s="3"/>
      <c r="UNK166" s="3"/>
      <c r="UNL166" s="3"/>
      <c r="UNM166" s="3"/>
      <c r="UNN166" s="3"/>
      <c r="UNO166" s="3"/>
      <c r="UNP166" s="3"/>
      <c r="UNQ166" s="3"/>
      <c r="UNR166" s="3"/>
      <c r="UNS166" s="3"/>
      <c r="UNT166" s="3"/>
      <c r="UNU166" s="3"/>
      <c r="UNV166" s="3"/>
      <c r="UNW166" s="3"/>
      <c r="UNX166" s="3"/>
      <c r="UNY166" s="3"/>
      <c r="UNZ166" s="3"/>
      <c r="UOA166" s="3"/>
      <c r="UOB166" s="3"/>
      <c r="UOC166" s="3"/>
      <c r="UOD166" s="3"/>
      <c r="UOE166" s="3"/>
      <c r="UOF166" s="3"/>
      <c r="UOG166" s="3"/>
      <c r="UOH166" s="3"/>
      <c r="UOI166" s="3"/>
      <c r="UOJ166" s="3"/>
      <c r="UOK166" s="3"/>
      <c r="UOL166" s="3"/>
      <c r="UOM166" s="3"/>
      <c r="UON166" s="3"/>
      <c r="UOO166" s="3"/>
      <c r="UOP166" s="3"/>
      <c r="UOQ166" s="3"/>
      <c r="UOR166" s="3"/>
      <c r="UOS166" s="3"/>
      <c r="UOT166" s="3"/>
      <c r="UOU166" s="3"/>
      <c r="UOV166" s="3"/>
      <c r="UOW166" s="3"/>
      <c r="UOX166" s="3"/>
      <c r="UOY166" s="3"/>
      <c r="UOZ166" s="3"/>
      <c r="UPA166" s="3"/>
      <c r="UPB166" s="3"/>
      <c r="UPC166" s="3"/>
      <c r="UPD166" s="3"/>
      <c r="UPE166" s="3"/>
      <c r="UPF166" s="3"/>
      <c r="UPG166" s="3"/>
      <c r="UPH166" s="3"/>
      <c r="UPI166" s="3"/>
      <c r="UPJ166" s="3"/>
      <c r="UPK166" s="3"/>
      <c r="UPL166" s="3"/>
      <c r="UPM166" s="3"/>
      <c r="UPN166" s="3"/>
      <c r="UPO166" s="3"/>
      <c r="UPP166" s="3"/>
      <c r="UPQ166" s="3"/>
      <c r="UPR166" s="3"/>
      <c r="UPS166" s="3"/>
      <c r="UPT166" s="3"/>
      <c r="UPU166" s="3"/>
      <c r="UPV166" s="3"/>
      <c r="UPW166" s="3"/>
      <c r="UPX166" s="3"/>
      <c r="UPY166" s="3"/>
      <c r="UPZ166" s="3"/>
      <c r="UQA166" s="3"/>
      <c r="UQB166" s="3"/>
      <c r="UQC166" s="3"/>
      <c r="UQD166" s="3"/>
      <c r="UQE166" s="3"/>
      <c r="UQF166" s="3"/>
      <c r="UQG166" s="3"/>
      <c r="UQH166" s="3"/>
      <c r="UQI166" s="3"/>
      <c r="UQJ166" s="3"/>
      <c r="UQK166" s="3"/>
      <c r="UQL166" s="3"/>
      <c r="UQM166" s="3"/>
      <c r="UQN166" s="3"/>
      <c r="UQO166" s="3"/>
      <c r="UQP166" s="3"/>
      <c r="UQQ166" s="3"/>
      <c r="UQR166" s="3"/>
      <c r="UQS166" s="3"/>
      <c r="UQT166" s="3"/>
      <c r="UQU166" s="3"/>
      <c r="UQV166" s="3"/>
      <c r="UQW166" s="3"/>
      <c r="UQX166" s="3"/>
      <c r="UQY166" s="3"/>
      <c r="UQZ166" s="3"/>
      <c r="URA166" s="3"/>
      <c r="URB166" s="3"/>
      <c r="URC166" s="3"/>
      <c r="URD166" s="3"/>
      <c r="URE166" s="3"/>
      <c r="URF166" s="3"/>
      <c r="URG166" s="3"/>
      <c r="URH166" s="3"/>
      <c r="URI166" s="3"/>
      <c r="URJ166" s="3"/>
      <c r="URK166" s="3"/>
      <c r="URL166" s="3"/>
      <c r="URM166" s="3"/>
      <c r="URN166" s="3"/>
      <c r="URO166" s="3"/>
      <c r="URP166" s="3"/>
      <c r="URQ166" s="3"/>
      <c r="URR166" s="3"/>
      <c r="URS166" s="3"/>
      <c r="URT166" s="3"/>
      <c r="URU166" s="3"/>
      <c r="URV166" s="3"/>
      <c r="URW166" s="3"/>
      <c r="URX166" s="3"/>
      <c r="URY166" s="3"/>
      <c r="URZ166" s="3"/>
      <c r="USA166" s="3"/>
      <c r="USB166" s="3"/>
      <c r="USC166" s="3"/>
      <c r="USD166" s="3"/>
      <c r="USE166" s="3"/>
      <c r="USF166" s="3"/>
      <c r="USG166" s="3"/>
      <c r="USH166" s="3"/>
      <c r="USI166" s="3"/>
      <c r="USJ166" s="3"/>
      <c r="USK166" s="3"/>
      <c r="USL166" s="3"/>
      <c r="USM166" s="3"/>
      <c r="USN166" s="3"/>
      <c r="USO166" s="3"/>
      <c r="USP166" s="3"/>
      <c r="USQ166" s="3"/>
      <c r="USR166" s="3"/>
      <c r="USS166" s="3"/>
      <c r="UST166" s="3"/>
      <c r="USU166" s="3"/>
      <c r="USV166" s="3"/>
      <c r="USW166" s="3"/>
      <c r="USX166" s="3"/>
      <c r="USY166" s="3"/>
      <c r="USZ166" s="3"/>
      <c r="UTA166" s="3"/>
      <c r="UTB166" s="3"/>
      <c r="UTC166" s="3"/>
      <c r="UTD166" s="3"/>
      <c r="UTE166" s="3"/>
      <c r="UTF166" s="3"/>
      <c r="UTG166" s="3"/>
      <c r="UTH166" s="3"/>
      <c r="UTI166" s="3"/>
      <c r="UTJ166" s="3"/>
      <c r="UTK166" s="3"/>
      <c r="UTL166" s="3"/>
      <c r="UTM166" s="3"/>
      <c r="UTN166" s="3"/>
      <c r="UTO166" s="3"/>
      <c r="UTP166" s="3"/>
      <c r="UTQ166" s="3"/>
      <c r="UTR166" s="3"/>
      <c r="UTS166" s="3"/>
      <c r="UTT166" s="3"/>
      <c r="UTU166" s="3"/>
      <c r="UTV166" s="3"/>
      <c r="UTW166" s="3"/>
      <c r="UTX166" s="3"/>
      <c r="UTY166" s="3"/>
      <c r="UTZ166" s="3"/>
      <c r="UUA166" s="3"/>
      <c r="UUB166" s="3"/>
      <c r="UUC166" s="3"/>
      <c r="UUD166" s="3"/>
      <c r="UUE166" s="3"/>
      <c r="UUF166" s="3"/>
      <c r="UUG166" s="3"/>
      <c r="UUH166" s="3"/>
      <c r="UUI166" s="3"/>
      <c r="UUJ166" s="3"/>
      <c r="UUK166" s="3"/>
      <c r="UUL166" s="3"/>
      <c r="UUM166" s="3"/>
      <c r="UUN166" s="3"/>
      <c r="UUO166" s="3"/>
      <c r="UUP166" s="3"/>
      <c r="UUQ166" s="3"/>
      <c r="UUR166" s="3"/>
      <c r="UUS166" s="3"/>
      <c r="UUT166" s="3"/>
      <c r="UUU166" s="3"/>
      <c r="UUV166" s="3"/>
      <c r="UUW166" s="3"/>
      <c r="UUX166" s="3"/>
      <c r="UUY166" s="3"/>
      <c r="UUZ166" s="3"/>
      <c r="UVA166" s="3"/>
      <c r="UVB166" s="3"/>
      <c r="UVC166" s="3"/>
      <c r="UVD166" s="3"/>
      <c r="UVE166" s="3"/>
      <c r="UVF166" s="3"/>
      <c r="UVG166" s="3"/>
      <c r="UVH166" s="3"/>
      <c r="UVI166" s="3"/>
      <c r="UVJ166" s="3"/>
      <c r="UVK166" s="3"/>
      <c r="UVL166" s="3"/>
      <c r="UVM166" s="3"/>
      <c r="UVN166" s="3"/>
      <c r="UVO166" s="3"/>
      <c r="UVP166" s="3"/>
      <c r="UVQ166" s="3"/>
      <c r="UVR166" s="3"/>
      <c r="UVS166" s="3"/>
      <c r="UVT166" s="3"/>
      <c r="UVU166" s="3"/>
      <c r="UVV166" s="3"/>
      <c r="UVW166" s="3"/>
      <c r="UVX166" s="3"/>
      <c r="UVY166" s="3"/>
      <c r="UVZ166" s="3"/>
      <c r="UWA166" s="3"/>
      <c r="UWB166" s="3"/>
      <c r="UWC166" s="3"/>
      <c r="UWD166" s="3"/>
      <c r="UWE166" s="3"/>
      <c r="UWF166" s="3"/>
      <c r="UWG166" s="3"/>
      <c r="UWH166" s="3"/>
      <c r="UWI166" s="3"/>
      <c r="UWJ166" s="3"/>
      <c r="UWK166" s="3"/>
      <c r="UWL166" s="3"/>
      <c r="UWM166" s="3"/>
      <c r="UWN166" s="3"/>
      <c r="UWO166" s="3"/>
      <c r="UWP166" s="3"/>
      <c r="UWQ166" s="3"/>
      <c r="UWR166" s="3"/>
      <c r="UWS166" s="3"/>
      <c r="UWT166" s="3"/>
      <c r="UWU166" s="3"/>
      <c r="UWV166" s="3"/>
      <c r="UWW166" s="3"/>
      <c r="UWX166" s="3"/>
      <c r="UWY166" s="3"/>
      <c r="UWZ166" s="3"/>
      <c r="UXA166" s="3"/>
      <c r="UXB166" s="3"/>
      <c r="UXC166" s="3"/>
      <c r="UXD166" s="3"/>
      <c r="UXE166" s="3"/>
      <c r="UXF166" s="3"/>
      <c r="UXG166" s="3"/>
      <c r="UXH166" s="3"/>
      <c r="UXI166" s="3"/>
      <c r="UXJ166" s="3"/>
      <c r="UXK166" s="3"/>
      <c r="UXL166" s="3"/>
      <c r="UXM166" s="3"/>
      <c r="UXN166" s="3"/>
      <c r="UXO166" s="3"/>
      <c r="UXP166" s="3"/>
      <c r="UXQ166" s="3"/>
      <c r="UXR166" s="3"/>
      <c r="UXS166" s="3"/>
      <c r="UXT166" s="3"/>
      <c r="UXU166" s="3"/>
      <c r="UXV166" s="3"/>
      <c r="UXW166" s="3"/>
      <c r="UXX166" s="3"/>
      <c r="UXY166" s="3"/>
      <c r="UXZ166" s="3"/>
      <c r="UYA166" s="3"/>
      <c r="UYB166" s="3"/>
      <c r="UYC166" s="3"/>
      <c r="UYD166" s="3"/>
      <c r="UYE166" s="3"/>
      <c r="UYF166" s="3"/>
      <c r="UYG166" s="3"/>
      <c r="UYH166" s="3"/>
      <c r="UYI166" s="3"/>
      <c r="UYJ166" s="3"/>
      <c r="UYK166" s="3"/>
      <c r="UYL166" s="3"/>
      <c r="UYM166" s="3"/>
      <c r="UYN166" s="3"/>
      <c r="UYO166" s="3"/>
      <c r="UYP166" s="3"/>
      <c r="UYQ166" s="3"/>
      <c r="UYR166" s="3"/>
      <c r="UYS166" s="3"/>
      <c r="UYT166" s="3"/>
      <c r="UYU166" s="3"/>
      <c r="UYV166" s="3"/>
      <c r="UYW166" s="3"/>
      <c r="UYX166" s="3"/>
      <c r="UYY166" s="3"/>
      <c r="UYZ166" s="3"/>
      <c r="UZA166" s="3"/>
      <c r="UZB166" s="3"/>
      <c r="UZC166" s="3"/>
      <c r="UZD166" s="3"/>
      <c r="UZE166" s="3"/>
      <c r="UZF166" s="3"/>
      <c r="UZG166" s="3"/>
      <c r="UZH166" s="3"/>
      <c r="UZI166" s="3"/>
      <c r="UZJ166" s="3"/>
      <c r="UZK166" s="3"/>
      <c r="UZL166" s="3"/>
      <c r="UZM166" s="3"/>
      <c r="UZN166" s="3"/>
      <c r="UZO166" s="3"/>
      <c r="UZP166" s="3"/>
      <c r="UZQ166" s="3"/>
      <c r="UZR166" s="3"/>
      <c r="UZS166" s="3"/>
      <c r="UZT166" s="3"/>
      <c r="UZU166" s="3"/>
      <c r="UZV166" s="3"/>
      <c r="UZW166" s="3"/>
      <c r="UZX166" s="3"/>
      <c r="UZY166" s="3"/>
      <c r="UZZ166" s="3"/>
      <c r="VAA166" s="3"/>
      <c r="VAB166" s="3"/>
      <c r="VAC166" s="3"/>
      <c r="VAD166" s="3"/>
      <c r="VAE166" s="3"/>
      <c r="VAF166" s="3"/>
      <c r="VAG166" s="3"/>
      <c r="VAH166" s="3"/>
      <c r="VAI166" s="3"/>
      <c r="VAJ166" s="3"/>
      <c r="VAK166" s="3"/>
      <c r="VAL166" s="3"/>
      <c r="VAM166" s="3"/>
      <c r="VAN166" s="3"/>
      <c r="VAO166" s="3"/>
      <c r="VAP166" s="3"/>
      <c r="VAQ166" s="3"/>
      <c r="VAR166" s="3"/>
      <c r="VAS166" s="3"/>
      <c r="VAT166" s="3"/>
      <c r="VAU166" s="3"/>
      <c r="VAV166" s="3"/>
      <c r="VAW166" s="3"/>
      <c r="VAX166" s="3"/>
      <c r="VAY166" s="3"/>
      <c r="VAZ166" s="3"/>
      <c r="VBA166" s="3"/>
      <c r="VBB166" s="3"/>
      <c r="VBC166" s="3"/>
      <c r="VBD166" s="3"/>
      <c r="VBE166" s="3"/>
      <c r="VBF166" s="3"/>
      <c r="VBG166" s="3"/>
      <c r="VBH166" s="3"/>
      <c r="VBI166" s="3"/>
      <c r="VBJ166" s="3"/>
      <c r="VBK166" s="3"/>
      <c r="VBL166" s="3"/>
      <c r="VBM166" s="3"/>
      <c r="VBN166" s="3"/>
      <c r="VBO166" s="3"/>
      <c r="VBP166" s="3"/>
      <c r="VBQ166" s="3"/>
      <c r="VBR166" s="3"/>
      <c r="VBS166" s="3"/>
      <c r="VBT166" s="3"/>
      <c r="VBU166" s="3"/>
      <c r="VBV166" s="3"/>
      <c r="VBW166" s="3"/>
      <c r="VBX166" s="3"/>
      <c r="VBY166" s="3"/>
      <c r="VBZ166" s="3"/>
      <c r="VCA166" s="3"/>
      <c r="VCB166" s="3"/>
      <c r="VCC166" s="3"/>
      <c r="VCD166" s="3"/>
      <c r="VCE166" s="3"/>
      <c r="VCF166" s="3"/>
      <c r="VCG166" s="3"/>
      <c r="VCH166" s="3"/>
      <c r="VCI166" s="3"/>
      <c r="VCJ166" s="3"/>
      <c r="VCK166" s="3"/>
      <c r="VCL166" s="3"/>
      <c r="VCM166" s="3"/>
      <c r="VCN166" s="3"/>
      <c r="VCO166" s="3"/>
      <c r="VCP166" s="3"/>
      <c r="VCQ166" s="3"/>
      <c r="VCR166" s="3"/>
      <c r="VCS166" s="3"/>
      <c r="VCT166" s="3"/>
      <c r="VCU166" s="3"/>
      <c r="VCV166" s="3"/>
      <c r="VCW166" s="3"/>
      <c r="VCX166" s="3"/>
      <c r="VCY166" s="3"/>
      <c r="VCZ166" s="3"/>
      <c r="VDA166" s="3"/>
      <c r="VDB166" s="3"/>
      <c r="VDC166" s="3"/>
      <c r="VDD166" s="3"/>
      <c r="VDE166" s="3"/>
      <c r="VDF166" s="3"/>
      <c r="VDG166" s="3"/>
      <c r="VDH166" s="3"/>
      <c r="VDI166" s="3"/>
      <c r="VDJ166" s="3"/>
      <c r="VDK166" s="3"/>
      <c r="VDL166" s="3"/>
      <c r="VDM166" s="3"/>
      <c r="VDN166" s="3"/>
      <c r="VDO166" s="3"/>
      <c r="VDP166" s="3"/>
      <c r="VDQ166" s="3"/>
      <c r="VDR166" s="3"/>
      <c r="VDS166" s="3"/>
      <c r="VDT166" s="3"/>
      <c r="VDU166" s="3"/>
      <c r="VDV166" s="3"/>
      <c r="VDW166" s="3"/>
      <c r="VDX166" s="3"/>
      <c r="VDY166" s="3"/>
      <c r="VDZ166" s="3"/>
      <c r="VEA166" s="3"/>
      <c r="VEB166" s="3"/>
      <c r="VEC166" s="3"/>
      <c r="VED166" s="3"/>
      <c r="VEE166" s="3"/>
      <c r="VEF166" s="3"/>
      <c r="VEG166" s="3"/>
      <c r="VEH166" s="3"/>
      <c r="VEI166" s="3"/>
      <c r="VEJ166" s="3"/>
      <c r="VEK166" s="3"/>
      <c r="VEL166" s="3"/>
      <c r="VEM166" s="3"/>
      <c r="VEN166" s="3"/>
      <c r="VEO166" s="3"/>
      <c r="VEP166" s="3"/>
      <c r="VEQ166" s="3"/>
      <c r="VER166" s="3"/>
      <c r="VES166" s="3"/>
      <c r="VET166" s="3"/>
      <c r="VEU166" s="3"/>
      <c r="VEV166" s="3"/>
      <c r="VEW166" s="3"/>
      <c r="VEX166" s="3"/>
      <c r="VEY166" s="3"/>
      <c r="VEZ166" s="3"/>
      <c r="VFA166" s="3"/>
      <c r="VFB166" s="3"/>
      <c r="VFC166" s="3"/>
      <c r="VFD166" s="3"/>
      <c r="VFE166" s="3"/>
      <c r="VFF166" s="3"/>
      <c r="VFG166" s="3"/>
      <c r="VFH166" s="3"/>
      <c r="VFI166" s="3"/>
      <c r="VFJ166" s="3"/>
      <c r="VFK166" s="3"/>
      <c r="VFL166" s="3"/>
      <c r="VFM166" s="3"/>
      <c r="VFN166" s="3"/>
      <c r="VFO166" s="3"/>
      <c r="VFP166" s="3"/>
      <c r="VFQ166" s="3"/>
      <c r="VFR166" s="3"/>
      <c r="VFS166" s="3"/>
      <c r="VFT166" s="3"/>
      <c r="VFU166" s="3"/>
      <c r="VFV166" s="3"/>
      <c r="VFW166" s="3"/>
      <c r="VFX166" s="3"/>
      <c r="VFY166" s="3"/>
      <c r="VFZ166" s="3"/>
      <c r="VGA166" s="3"/>
      <c r="VGB166" s="3"/>
      <c r="VGC166" s="3"/>
      <c r="VGD166" s="3"/>
      <c r="VGE166" s="3"/>
      <c r="VGF166" s="3"/>
      <c r="VGG166" s="3"/>
      <c r="VGH166" s="3"/>
      <c r="VGI166" s="3"/>
      <c r="VGJ166" s="3"/>
      <c r="VGK166" s="3"/>
      <c r="VGL166" s="3"/>
      <c r="VGM166" s="3"/>
      <c r="VGN166" s="3"/>
      <c r="VGO166" s="3"/>
      <c r="VGP166" s="3"/>
      <c r="VGQ166" s="3"/>
      <c r="VGR166" s="3"/>
      <c r="VGS166" s="3"/>
      <c r="VGT166" s="3"/>
      <c r="VGU166" s="3"/>
      <c r="VGV166" s="3"/>
      <c r="VGW166" s="3"/>
      <c r="VGX166" s="3"/>
      <c r="VGY166" s="3"/>
      <c r="VGZ166" s="3"/>
      <c r="VHA166" s="3"/>
      <c r="VHB166" s="3"/>
      <c r="VHC166" s="3"/>
      <c r="VHD166" s="3"/>
      <c r="VHE166" s="3"/>
      <c r="VHF166" s="3"/>
      <c r="VHG166" s="3"/>
      <c r="VHH166" s="3"/>
      <c r="VHI166" s="3"/>
      <c r="VHJ166" s="3"/>
      <c r="VHK166" s="3"/>
      <c r="VHL166" s="3"/>
      <c r="VHM166" s="3"/>
      <c r="VHN166" s="3"/>
      <c r="VHO166" s="3"/>
      <c r="VHP166" s="3"/>
      <c r="VHQ166" s="3"/>
      <c r="VHR166" s="3"/>
      <c r="VHS166" s="3"/>
      <c r="VHT166" s="3"/>
      <c r="VHU166" s="3"/>
      <c r="VHV166" s="3"/>
      <c r="VHW166" s="3"/>
      <c r="VHX166" s="3"/>
      <c r="VHY166" s="3"/>
      <c r="VHZ166" s="3"/>
      <c r="VIA166" s="3"/>
      <c r="VIB166" s="3"/>
      <c r="VIC166" s="3"/>
      <c r="VID166" s="3"/>
      <c r="VIE166" s="3"/>
      <c r="VIF166" s="3"/>
      <c r="VIG166" s="3"/>
      <c r="VIH166" s="3"/>
      <c r="VII166" s="3"/>
      <c r="VIJ166" s="3"/>
      <c r="VIK166" s="3"/>
      <c r="VIL166" s="3"/>
      <c r="VIM166" s="3"/>
      <c r="VIN166" s="3"/>
      <c r="VIO166" s="3"/>
      <c r="VIP166" s="3"/>
      <c r="VIQ166" s="3"/>
      <c r="VIR166" s="3"/>
      <c r="VIS166" s="3"/>
      <c r="VIT166" s="3"/>
      <c r="VIU166" s="3"/>
      <c r="VIV166" s="3"/>
      <c r="VIW166" s="3"/>
      <c r="VIX166" s="3"/>
      <c r="VIY166" s="3"/>
      <c r="VIZ166" s="3"/>
      <c r="VJA166" s="3"/>
      <c r="VJB166" s="3"/>
      <c r="VJC166" s="3"/>
      <c r="VJD166" s="3"/>
      <c r="VJE166" s="3"/>
      <c r="VJF166" s="3"/>
      <c r="VJG166" s="3"/>
      <c r="VJH166" s="3"/>
      <c r="VJI166" s="3"/>
      <c r="VJJ166" s="3"/>
      <c r="VJK166" s="3"/>
      <c r="VJL166" s="3"/>
      <c r="VJM166" s="3"/>
      <c r="VJN166" s="3"/>
      <c r="VJO166" s="3"/>
      <c r="VJP166" s="3"/>
      <c r="VJQ166" s="3"/>
      <c r="VJR166" s="3"/>
      <c r="VJS166" s="3"/>
      <c r="VJT166" s="3"/>
      <c r="VJU166" s="3"/>
      <c r="VJV166" s="3"/>
      <c r="VJW166" s="3"/>
      <c r="VJX166" s="3"/>
      <c r="VJY166" s="3"/>
      <c r="VJZ166" s="3"/>
      <c r="VKA166" s="3"/>
      <c r="VKB166" s="3"/>
      <c r="VKC166" s="3"/>
      <c r="VKD166" s="3"/>
      <c r="VKE166" s="3"/>
      <c r="VKF166" s="3"/>
      <c r="VKG166" s="3"/>
      <c r="VKH166" s="3"/>
      <c r="VKI166" s="3"/>
      <c r="VKJ166" s="3"/>
      <c r="VKK166" s="3"/>
      <c r="VKL166" s="3"/>
      <c r="VKM166" s="3"/>
      <c r="VKN166" s="3"/>
      <c r="VKO166" s="3"/>
      <c r="VKP166" s="3"/>
      <c r="VKQ166" s="3"/>
      <c r="VKR166" s="3"/>
      <c r="VKS166" s="3"/>
      <c r="VKT166" s="3"/>
      <c r="VKU166" s="3"/>
      <c r="VKV166" s="3"/>
      <c r="VKW166" s="3"/>
      <c r="VKX166" s="3"/>
      <c r="VKY166" s="3"/>
      <c r="VKZ166" s="3"/>
      <c r="VLA166" s="3"/>
      <c r="VLB166" s="3"/>
      <c r="VLC166" s="3"/>
      <c r="VLD166" s="3"/>
      <c r="VLE166" s="3"/>
      <c r="VLF166" s="3"/>
      <c r="VLG166" s="3"/>
      <c r="VLH166" s="3"/>
      <c r="VLI166" s="3"/>
      <c r="VLJ166" s="3"/>
      <c r="VLK166" s="3"/>
      <c r="VLL166" s="3"/>
      <c r="VLM166" s="3"/>
      <c r="VLN166" s="3"/>
      <c r="VLO166" s="3"/>
      <c r="VLP166" s="3"/>
      <c r="VLQ166" s="3"/>
      <c r="VLR166" s="3"/>
      <c r="VLS166" s="3"/>
      <c r="VLT166" s="3"/>
      <c r="VLU166" s="3"/>
      <c r="VLV166" s="3"/>
      <c r="VLW166" s="3"/>
      <c r="VLX166" s="3"/>
      <c r="VLY166" s="3"/>
      <c r="VLZ166" s="3"/>
      <c r="VMA166" s="3"/>
      <c r="VMB166" s="3"/>
      <c r="VMC166" s="3"/>
      <c r="VMD166" s="3"/>
      <c r="VME166" s="3"/>
      <c r="VMF166" s="3"/>
      <c r="VMG166" s="3"/>
      <c r="VMH166" s="3"/>
      <c r="VMI166" s="3"/>
      <c r="VMJ166" s="3"/>
      <c r="VMK166" s="3"/>
      <c r="VML166" s="3"/>
      <c r="VMM166" s="3"/>
      <c r="VMN166" s="3"/>
      <c r="VMO166" s="3"/>
      <c r="VMP166" s="3"/>
      <c r="VMQ166" s="3"/>
      <c r="VMR166" s="3"/>
      <c r="VMS166" s="3"/>
      <c r="VMT166" s="3"/>
      <c r="VMU166" s="3"/>
      <c r="VMV166" s="3"/>
      <c r="VMW166" s="3"/>
      <c r="VMX166" s="3"/>
      <c r="VMY166" s="3"/>
      <c r="VMZ166" s="3"/>
      <c r="VNA166" s="3"/>
      <c r="VNB166" s="3"/>
      <c r="VNC166" s="3"/>
      <c r="VND166" s="3"/>
      <c r="VNE166" s="3"/>
      <c r="VNF166" s="3"/>
      <c r="VNG166" s="3"/>
      <c r="VNH166" s="3"/>
      <c r="VNI166" s="3"/>
      <c r="VNJ166" s="3"/>
      <c r="VNK166" s="3"/>
      <c r="VNL166" s="3"/>
      <c r="VNM166" s="3"/>
      <c r="VNN166" s="3"/>
      <c r="VNO166" s="3"/>
      <c r="VNP166" s="3"/>
      <c r="VNQ166" s="3"/>
      <c r="VNR166" s="3"/>
      <c r="VNS166" s="3"/>
      <c r="VNT166" s="3"/>
      <c r="VNU166" s="3"/>
      <c r="VNV166" s="3"/>
      <c r="VNW166" s="3"/>
      <c r="VNX166" s="3"/>
      <c r="VNY166" s="3"/>
      <c r="VNZ166" s="3"/>
      <c r="VOA166" s="3"/>
      <c r="VOB166" s="3"/>
      <c r="VOC166" s="3"/>
      <c r="VOD166" s="3"/>
      <c r="VOE166" s="3"/>
      <c r="VOF166" s="3"/>
      <c r="VOG166" s="3"/>
      <c r="VOH166" s="3"/>
      <c r="VOI166" s="3"/>
      <c r="VOJ166" s="3"/>
      <c r="VOK166" s="3"/>
      <c r="VOL166" s="3"/>
      <c r="VOM166" s="3"/>
      <c r="VON166" s="3"/>
      <c r="VOO166" s="3"/>
      <c r="VOP166" s="3"/>
      <c r="VOQ166" s="3"/>
      <c r="VOR166" s="3"/>
      <c r="VOS166" s="3"/>
      <c r="VOT166" s="3"/>
      <c r="VOU166" s="3"/>
      <c r="VOV166" s="3"/>
      <c r="VOW166" s="3"/>
      <c r="VOX166" s="3"/>
      <c r="VOY166" s="3"/>
      <c r="VOZ166" s="3"/>
      <c r="VPA166" s="3"/>
      <c r="VPB166" s="3"/>
      <c r="VPC166" s="3"/>
      <c r="VPD166" s="3"/>
      <c r="VPE166" s="3"/>
      <c r="VPF166" s="3"/>
      <c r="VPG166" s="3"/>
      <c r="VPH166" s="3"/>
      <c r="VPI166" s="3"/>
      <c r="VPJ166" s="3"/>
      <c r="VPK166" s="3"/>
      <c r="VPL166" s="3"/>
      <c r="VPM166" s="3"/>
      <c r="VPN166" s="3"/>
      <c r="VPO166" s="3"/>
      <c r="VPP166" s="3"/>
      <c r="VPQ166" s="3"/>
      <c r="VPR166" s="3"/>
      <c r="VPS166" s="3"/>
      <c r="VPT166" s="3"/>
      <c r="VPU166" s="3"/>
      <c r="VPV166" s="3"/>
      <c r="VPW166" s="3"/>
      <c r="VPX166" s="3"/>
      <c r="VPY166" s="3"/>
      <c r="VPZ166" s="3"/>
      <c r="VQA166" s="3"/>
      <c r="VQB166" s="3"/>
      <c r="VQC166" s="3"/>
      <c r="VQD166" s="3"/>
      <c r="VQE166" s="3"/>
      <c r="VQF166" s="3"/>
      <c r="VQG166" s="3"/>
      <c r="VQH166" s="3"/>
      <c r="VQI166" s="3"/>
      <c r="VQJ166" s="3"/>
      <c r="VQK166" s="3"/>
      <c r="VQL166" s="3"/>
      <c r="VQM166" s="3"/>
      <c r="VQN166" s="3"/>
      <c r="VQO166" s="3"/>
      <c r="VQP166" s="3"/>
      <c r="VQQ166" s="3"/>
      <c r="VQR166" s="3"/>
      <c r="VQS166" s="3"/>
      <c r="VQT166" s="3"/>
      <c r="VQU166" s="3"/>
      <c r="VQV166" s="3"/>
      <c r="VQW166" s="3"/>
      <c r="VQX166" s="3"/>
      <c r="VQY166" s="3"/>
      <c r="VQZ166" s="3"/>
      <c r="VRA166" s="3"/>
      <c r="VRB166" s="3"/>
      <c r="VRC166" s="3"/>
      <c r="VRD166" s="3"/>
      <c r="VRE166" s="3"/>
      <c r="VRF166" s="3"/>
      <c r="VRG166" s="3"/>
      <c r="VRH166" s="3"/>
      <c r="VRI166" s="3"/>
      <c r="VRJ166" s="3"/>
      <c r="VRK166" s="3"/>
      <c r="VRL166" s="3"/>
      <c r="VRM166" s="3"/>
      <c r="VRN166" s="3"/>
      <c r="VRO166" s="3"/>
      <c r="VRP166" s="3"/>
      <c r="VRQ166" s="3"/>
      <c r="VRR166" s="3"/>
      <c r="VRS166" s="3"/>
      <c r="VRT166" s="3"/>
      <c r="VRU166" s="3"/>
      <c r="VRV166" s="3"/>
      <c r="VRW166" s="3"/>
      <c r="VRX166" s="3"/>
      <c r="VRY166" s="3"/>
      <c r="VRZ166" s="3"/>
      <c r="VSA166" s="3"/>
      <c r="VSB166" s="3"/>
      <c r="VSC166" s="3"/>
      <c r="VSD166" s="3"/>
      <c r="VSE166" s="3"/>
      <c r="VSF166" s="3"/>
      <c r="VSG166" s="3"/>
      <c r="VSH166" s="3"/>
      <c r="VSI166" s="3"/>
      <c r="VSJ166" s="3"/>
      <c r="VSK166" s="3"/>
      <c r="VSL166" s="3"/>
      <c r="VSM166" s="3"/>
      <c r="VSN166" s="3"/>
      <c r="VSO166" s="3"/>
      <c r="VSP166" s="3"/>
      <c r="VSQ166" s="3"/>
      <c r="VSR166" s="3"/>
      <c r="VSS166" s="3"/>
      <c r="VST166" s="3"/>
      <c r="VSU166" s="3"/>
      <c r="VSV166" s="3"/>
      <c r="VSW166" s="3"/>
      <c r="VSX166" s="3"/>
      <c r="VSY166" s="3"/>
      <c r="VSZ166" s="3"/>
      <c r="VTA166" s="3"/>
      <c r="VTB166" s="3"/>
      <c r="VTC166" s="3"/>
      <c r="VTD166" s="3"/>
      <c r="VTE166" s="3"/>
      <c r="VTF166" s="3"/>
      <c r="VTG166" s="3"/>
      <c r="VTH166" s="3"/>
      <c r="VTI166" s="3"/>
      <c r="VTJ166" s="3"/>
      <c r="VTK166" s="3"/>
      <c r="VTL166" s="3"/>
      <c r="VTM166" s="3"/>
      <c r="VTN166" s="3"/>
      <c r="VTO166" s="3"/>
      <c r="VTP166" s="3"/>
      <c r="VTQ166" s="3"/>
      <c r="VTR166" s="3"/>
      <c r="VTS166" s="3"/>
      <c r="VTT166" s="3"/>
      <c r="VTU166" s="3"/>
      <c r="VTV166" s="3"/>
      <c r="VTW166" s="3"/>
      <c r="VTX166" s="3"/>
      <c r="VTY166" s="3"/>
      <c r="VTZ166" s="3"/>
      <c r="VUA166" s="3"/>
      <c r="VUB166" s="3"/>
      <c r="VUC166" s="3"/>
      <c r="VUD166" s="3"/>
      <c r="VUE166" s="3"/>
      <c r="VUF166" s="3"/>
      <c r="VUG166" s="3"/>
      <c r="VUH166" s="3"/>
      <c r="VUI166" s="3"/>
      <c r="VUJ166" s="3"/>
      <c r="VUK166" s="3"/>
      <c r="VUL166" s="3"/>
      <c r="VUM166" s="3"/>
      <c r="VUN166" s="3"/>
      <c r="VUO166" s="3"/>
      <c r="VUP166" s="3"/>
      <c r="VUQ166" s="3"/>
      <c r="VUR166" s="3"/>
      <c r="VUS166" s="3"/>
      <c r="VUT166" s="3"/>
      <c r="VUU166" s="3"/>
      <c r="VUV166" s="3"/>
      <c r="VUW166" s="3"/>
      <c r="VUX166" s="3"/>
      <c r="VUY166" s="3"/>
      <c r="VUZ166" s="3"/>
      <c r="VVA166" s="3"/>
      <c r="VVB166" s="3"/>
      <c r="VVC166" s="3"/>
      <c r="VVD166" s="3"/>
      <c r="VVE166" s="3"/>
      <c r="VVF166" s="3"/>
      <c r="VVG166" s="3"/>
      <c r="VVH166" s="3"/>
      <c r="VVI166" s="3"/>
      <c r="VVJ166" s="3"/>
      <c r="VVK166" s="3"/>
      <c r="VVL166" s="3"/>
      <c r="VVM166" s="3"/>
      <c r="VVN166" s="3"/>
      <c r="VVO166" s="3"/>
      <c r="VVP166" s="3"/>
      <c r="VVQ166" s="3"/>
      <c r="VVR166" s="3"/>
      <c r="VVS166" s="3"/>
      <c r="VVT166" s="3"/>
      <c r="VVU166" s="3"/>
      <c r="VVV166" s="3"/>
      <c r="VVW166" s="3"/>
      <c r="VVX166" s="3"/>
      <c r="VVY166" s="3"/>
      <c r="VVZ166" s="3"/>
      <c r="VWA166" s="3"/>
      <c r="VWB166" s="3"/>
      <c r="VWC166" s="3"/>
      <c r="VWD166" s="3"/>
      <c r="VWE166" s="3"/>
      <c r="VWF166" s="3"/>
      <c r="VWG166" s="3"/>
      <c r="VWH166" s="3"/>
      <c r="VWI166" s="3"/>
      <c r="VWJ166" s="3"/>
      <c r="VWK166" s="3"/>
      <c r="VWL166" s="3"/>
      <c r="VWM166" s="3"/>
      <c r="VWN166" s="3"/>
      <c r="VWO166" s="3"/>
      <c r="VWP166" s="3"/>
      <c r="VWQ166" s="3"/>
      <c r="VWR166" s="3"/>
      <c r="VWS166" s="3"/>
      <c r="VWT166" s="3"/>
      <c r="VWU166" s="3"/>
      <c r="VWV166" s="3"/>
      <c r="VWW166" s="3"/>
      <c r="VWX166" s="3"/>
      <c r="VWY166" s="3"/>
      <c r="VWZ166" s="3"/>
      <c r="VXA166" s="3"/>
      <c r="VXB166" s="3"/>
      <c r="VXC166" s="3"/>
      <c r="VXD166" s="3"/>
      <c r="VXE166" s="3"/>
      <c r="VXF166" s="3"/>
      <c r="VXG166" s="3"/>
      <c r="VXH166" s="3"/>
      <c r="VXI166" s="3"/>
      <c r="VXJ166" s="3"/>
      <c r="VXK166" s="3"/>
      <c r="VXL166" s="3"/>
      <c r="VXM166" s="3"/>
      <c r="VXN166" s="3"/>
      <c r="VXO166" s="3"/>
      <c r="VXP166" s="3"/>
      <c r="VXQ166" s="3"/>
      <c r="VXR166" s="3"/>
      <c r="VXS166" s="3"/>
      <c r="VXT166" s="3"/>
      <c r="VXU166" s="3"/>
      <c r="VXV166" s="3"/>
      <c r="VXW166" s="3"/>
      <c r="VXX166" s="3"/>
      <c r="VXY166" s="3"/>
      <c r="VXZ166" s="3"/>
      <c r="VYA166" s="3"/>
      <c r="VYB166" s="3"/>
      <c r="VYC166" s="3"/>
      <c r="VYD166" s="3"/>
      <c r="VYE166" s="3"/>
      <c r="VYF166" s="3"/>
      <c r="VYG166" s="3"/>
      <c r="VYH166" s="3"/>
      <c r="VYI166" s="3"/>
      <c r="VYJ166" s="3"/>
      <c r="VYK166" s="3"/>
      <c r="VYL166" s="3"/>
      <c r="VYM166" s="3"/>
      <c r="VYN166" s="3"/>
      <c r="VYO166" s="3"/>
      <c r="VYP166" s="3"/>
      <c r="VYQ166" s="3"/>
      <c r="VYR166" s="3"/>
      <c r="VYS166" s="3"/>
      <c r="VYT166" s="3"/>
      <c r="VYU166" s="3"/>
      <c r="VYV166" s="3"/>
      <c r="VYW166" s="3"/>
      <c r="VYX166" s="3"/>
      <c r="VYY166" s="3"/>
      <c r="VYZ166" s="3"/>
      <c r="VZA166" s="3"/>
      <c r="VZB166" s="3"/>
      <c r="VZC166" s="3"/>
      <c r="VZD166" s="3"/>
      <c r="VZE166" s="3"/>
      <c r="VZF166" s="3"/>
      <c r="VZG166" s="3"/>
      <c r="VZH166" s="3"/>
      <c r="VZI166" s="3"/>
      <c r="VZJ166" s="3"/>
      <c r="VZK166" s="3"/>
      <c r="VZL166" s="3"/>
      <c r="VZM166" s="3"/>
      <c r="VZN166" s="3"/>
      <c r="VZO166" s="3"/>
      <c r="VZP166" s="3"/>
      <c r="VZQ166" s="3"/>
      <c r="VZR166" s="3"/>
      <c r="VZS166" s="3"/>
      <c r="VZT166" s="3"/>
      <c r="VZU166" s="3"/>
      <c r="VZV166" s="3"/>
      <c r="VZW166" s="3"/>
      <c r="VZX166" s="3"/>
      <c r="VZY166" s="3"/>
      <c r="VZZ166" s="3"/>
      <c r="WAA166" s="3"/>
      <c r="WAB166" s="3"/>
      <c r="WAC166" s="3"/>
      <c r="WAD166" s="3"/>
      <c r="WAE166" s="3"/>
      <c r="WAF166" s="3"/>
      <c r="WAG166" s="3"/>
      <c r="WAH166" s="3"/>
      <c r="WAI166" s="3"/>
      <c r="WAJ166" s="3"/>
      <c r="WAK166" s="3"/>
      <c r="WAL166" s="3"/>
      <c r="WAM166" s="3"/>
      <c r="WAN166" s="3"/>
      <c r="WAO166" s="3"/>
      <c r="WAP166" s="3"/>
      <c r="WAQ166" s="3"/>
      <c r="WAR166" s="3"/>
      <c r="WAS166" s="3"/>
      <c r="WAT166" s="3"/>
      <c r="WAU166" s="3"/>
      <c r="WAV166" s="3"/>
      <c r="WAW166" s="3"/>
      <c r="WAX166" s="3"/>
      <c r="WAY166" s="3"/>
      <c r="WAZ166" s="3"/>
      <c r="WBA166" s="3"/>
      <c r="WBB166" s="3"/>
      <c r="WBC166" s="3"/>
      <c r="WBD166" s="3"/>
      <c r="WBE166" s="3"/>
      <c r="WBF166" s="3"/>
      <c r="WBG166" s="3"/>
      <c r="WBH166" s="3"/>
      <c r="WBI166" s="3"/>
      <c r="WBJ166" s="3"/>
      <c r="WBK166" s="3"/>
      <c r="WBL166" s="3"/>
      <c r="WBM166" s="3"/>
      <c r="WBN166" s="3"/>
      <c r="WBO166" s="3"/>
      <c r="WBP166" s="3"/>
      <c r="WBQ166" s="3"/>
      <c r="WBR166" s="3"/>
      <c r="WBS166" s="3"/>
      <c r="WBT166" s="3"/>
      <c r="WBU166" s="3"/>
      <c r="WBV166" s="3"/>
      <c r="WBW166" s="3"/>
      <c r="WBX166" s="3"/>
      <c r="WBY166" s="3"/>
      <c r="WBZ166" s="3"/>
      <c r="WCA166" s="3"/>
      <c r="WCB166" s="3"/>
      <c r="WCC166" s="3"/>
      <c r="WCD166" s="3"/>
      <c r="WCE166" s="3"/>
      <c r="WCF166" s="3"/>
      <c r="WCG166" s="3"/>
      <c r="WCH166" s="3"/>
      <c r="WCI166" s="3"/>
      <c r="WCJ166" s="3"/>
      <c r="WCK166" s="3"/>
      <c r="WCL166" s="3"/>
      <c r="WCM166" s="3"/>
      <c r="WCN166" s="3"/>
      <c r="WCO166" s="3"/>
      <c r="WCP166" s="3"/>
      <c r="WCQ166" s="3"/>
      <c r="WCR166" s="3"/>
      <c r="WCS166" s="3"/>
      <c r="WCT166" s="3"/>
      <c r="WCU166" s="3"/>
      <c r="WCV166" s="3"/>
      <c r="WCW166" s="3"/>
      <c r="WCX166" s="3"/>
      <c r="WCY166" s="3"/>
      <c r="WCZ166" s="3"/>
      <c r="WDA166" s="3"/>
      <c r="WDB166" s="3"/>
      <c r="WDC166" s="3"/>
      <c r="WDD166" s="3"/>
      <c r="WDE166" s="3"/>
      <c r="WDF166" s="3"/>
      <c r="WDG166" s="3"/>
      <c r="WDH166" s="3"/>
      <c r="WDI166" s="3"/>
      <c r="WDJ166" s="3"/>
      <c r="WDK166" s="3"/>
      <c r="WDL166" s="3"/>
      <c r="WDM166" s="3"/>
      <c r="WDN166" s="3"/>
      <c r="WDO166" s="3"/>
      <c r="WDP166" s="3"/>
      <c r="WDQ166" s="3"/>
      <c r="WDR166" s="3"/>
      <c r="WDS166" s="3"/>
      <c r="WDT166" s="3"/>
      <c r="WDU166" s="3"/>
      <c r="WDV166" s="3"/>
      <c r="WDW166" s="3"/>
      <c r="WDX166" s="3"/>
      <c r="WDY166" s="3"/>
      <c r="WDZ166" s="3"/>
      <c r="WEA166" s="3"/>
      <c r="WEB166" s="3"/>
      <c r="WEC166" s="3"/>
      <c r="WED166" s="3"/>
      <c r="WEE166" s="3"/>
      <c r="WEF166" s="3"/>
      <c r="WEG166" s="3"/>
      <c r="WEH166" s="3"/>
      <c r="WEI166" s="3"/>
      <c r="WEJ166" s="3"/>
      <c r="WEK166" s="3"/>
      <c r="WEL166" s="3"/>
      <c r="WEM166" s="3"/>
      <c r="WEN166" s="3"/>
      <c r="WEO166" s="3"/>
      <c r="WEP166" s="3"/>
      <c r="WEQ166" s="3"/>
      <c r="WER166" s="3"/>
      <c r="WES166" s="3"/>
      <c r="WET166" s="3"/>
      <c r="WEU166" s="3"/>
      <c r="WEV166" s="3"/>
      <c r="WEW166" s="3"/>
      <c r="WEX166" s="3"/>
      <c r="WEY166" s="3"/>
      <c r="WEZ166" s="3"/>
      <c r="WFA166" s="3"/>
      <c r="WFB166" s="3"/>
      <c r="WFC166" s="3"/>
      <c r="WFD166" s="3"/>
      <c r="WFE166" s="3"/>
      <c r="WFF166" s="3"/>
      <c r="WFG166" s="3"/>
      <c r="WFH166" s="3"/>
      <c r="WFI166" s="3"/>
      <c r="WFJ166" s="3"/>
      <c r="WFK166" s="3"/>
      <c r="WFL166" s="3"/>
      <c r="WFM166" s="3"/>
      <c r="WFN166" s="3"/>
      <c r="WFO166" s="3"/>
      <c r="WFP166" s="3"/>
      <c r="WFQ166" s="3"/>
      <c r="WFR166" s="3"/>
      <c r="WFS166" s="3"/>
      <c r="WFT166" s="3"/>
      <c r="WFU166" s="3"/>
      <c r="WFV166" s="3"/>
      <c r="WFW166" s="3"/>
      <c r="WFX166" s="3"/>
      <c r="WFY166" s="3"/>
      <c r="WFZ166" s="3"/>
      <c r="WGA166" s="3"/>
      <c r="WGB166" s="3"/>
      <c r="WGC166" s="3"/>
      <c r="WGD166" s="3"/>
      <c r="WGE166" s="3"/>
      <c r="WGF166" s="3"/>
      <c r="WGG166" s="3"/>
      <c r="WGH166" s="3"/>
      <c r="WGI166" s="3"/>
      <c r="WGJ166" s="3"/>
      <c r="WGK166" s="3"/>
      <c r="WGL166" s="3"/>
      <c r="WGM166" s="3"/>
      <c r="WGN166" s="3"/>
      <c r="WGO166" s="3"/>
      <c r="WGP166" s="3"/>
      <c r="WGQ166" s="3"/>
      <c r="WGR166" s="3"/>
      <c r="WGS166" s="3"/>
      <c r="WGT166" s="3"/>
      <c r="WGU166" s="3"/>
      <c r="WGV166" s="3"/>
      <c r="WGW166" s="3"/>
      <c r="WGX166" s="3"/>
      <c r="WGY166" s="3"/>
      <c r="WGZ166" s="3"/>
      <c r="WHA166" s="3"/>
      <c r="WHB166" s="3"/>
      <c r="WHC166" s="3"/>
      <c r="WHD166" s="3"/>
      <c r="WHE166" s="3"/>
      <c r="WHF166" s="3"/>
      <c r="WHG166" s="3"/>
      <c r="WHH166" s="3"/>
      <c r="WHI166" s="3"/>
      <c r="WHJ166" s="3"/>
      <c r="WHK166" s="3"/>
      <c r="WHL166" s="3"/>
      <c r="WHM166" s="3"/>
      <c r="WHN166" s="3"/>
      <c r="WHO166" s="3"/>
      <c r="WHP166" s="3"/>
      <c r="WHQ166" s="3"/>
      <c r="WHR166" s="3"/>
      <c r="WHS166" s="3"/>
      <c r="WHT166" s="3"/>
      <c r="WHU166" s="3"/>
      <c r="WHV166" s="3"/>
      <c r="WHW166" s="3"/>
      <c r="WHX166" s="3"/>
      <c r="WHY166" s="3"/>
      <c r="WHZ166" s="3"/>
      <c r="WIA166" s="3"/>
      <c r="WIB166" s="3"/>
      <c r="WIC166" s="3"/>
      <c r="WID166" s="3"/>
      <c r="WIE166" s="3"/>
      <c r="WIF166" s="3"/>
      <c r="WIG166" s="3"/>
      <c r="WIH166" s="3"/>
      <c r="WII166" s="3"/>
      <c r="WIJ166" s="3"/>
      <c r="WIK166" s="3"/>
      <c r="WIL166" s="3"/>
      <c r="WIM166" s="3"/>
      <c r="WIN166" s="3"/>
      <c r="WIO166" s="3"/>
      <c r="WIP166" s="3"/>
      <c r="WIQ166" s="3"/>
      <c r="WIR166" s="3"/>
      <c r="WIS166" s="3"/>
      <c r="WIT166" s="3"/>
      <c r="WIU166" s="3"/>
      <c r="WIV166" s="3"/>
      <c r="WIW166" s="3"/>
      <c r="WIX166" s="3"/>
      <c r="WIY166" s="3"/>
      <c r="WIZ166" s="3"/>
      <c r="WJA166" s="3"/>
      <c r="WJB166" s="3"/>
      <c r="WJC166" s="3"/>
      <c r="WJD166" s="3"/>
      <c r="WJE166" s="3"/>
      <c r="WJF166" s="3"/>
      <c r="WJG166" s="3"/>
      <c r="WJH166" s="3"/>
      <c r="WJI166" s="3"/>
      <c r="WJJ166" s="3"/>
      <c r="WJK166" s="3"/>
      <c r="WJL166" s="3"/>
      <c r="WJM166" s="3"/>
      <c r="WJN166" s="3"/>
      <c r="WJO166" s="3"/>
      <c r="WJP166" s="3"/>
      <c r="WJQ166" s="3"/>
      <c r="WJR166" s="3"/>
      <c r="WJS166" s="3"/>
      <c r="WJT166" s="3"/>
      <c r="WJU166" s="3"/>
      <c r="WJV166" s="3"/>
      <c r="WJW166" s="3"/>
      <c r="WJX166" s="3"/>
      <c r="WJY166" s="3"/>
      <c r="WJZ166" s="3"/>
      <c r="WKA166" s="3"/>
      <c r="WKB166" s="3"/>
      <c r="WKC166" s="3"/>
      <c r="WKD166" s="3"/>
      <c r="WKE166" s="3"/>
      <c r="WKF166" s="3"/>
      <c r="WKG166" s="3"/>
      <c r="WKH166" s="3"/>
      <c r="WKI166" s="3"/>
      <c r="WKJ166" s="3"/>
      <c r="WKK166" s="3"/>
      <c r="WKL166" s="3"/>
      <c r="WKM166" s="3"/>
      <c r="WKN166" s="3"/>
      <c r="WKO166" s="3"/>
      <c r="WKP166" s="3"/>
      <c r="WKQ166" s="3"/>
      <c r="WKR166" s="3"/>
      <c r="WKS166" s="3"/>
      <c r="WKT166" s="3"/>
      <c r="WKU166" s="3"/>
      <c r="WKV166" s="3"/>
      <c r="WKW166" s="3"/>
      <c r="WKX166" s="3"/>
      <c r="WKY166" s="3"/>
      <c r="WKZ166" s="3"/>
      <c r="WLA166" s="3"/>
      <c r="WLB166" s="3"/>
      <c r="WLC166" s="3"/>
      <c r="WLD166" s="3"/>
      <c r="WLE166" s="3"/>
      <c r="WLF166" s="3"/>
      <c r="WLG166" s="3"/>
      <c r="WLH166" s="3"/>
      <c r="WLI166" s="3"/>
      <c r="WLJ166" s="3"/>
      <c r="WLK166" s="3"/>
      <c r="WLL166" s="3"/>
      <c r="WLM166" s="3"/>
      <c r="WLN166" s="3"/>
      <c r="WLO166" s="3"/>
      <c r="WLP166" s="3"/>
      <c r="WLQ166" s="3"/>
      <c r="WLR166" s="3"/>
      <c r="WLS166" s="3"/>
      <c r="WLT166" s="3"/>
      <c r="WLU166" s="3"/>
      <c r="WLV166" s="3"/>
      <c r="WLW166" s="3"/>
      <c r="WLX166" s="3"/>
      <c r="WLY166" s="3"/>
      <c r="WLZ166" s="3"/>
      <c r="WMA166" s="3"/>
      <c r="WMB166" s="3"/>
      <c r="WMC166" s="3"/>
      <c r="WMD166" s="3"/>
      <c r="WME166" s="3"/>
      <c r="WMF166" s="3"/>
      <c r="WMG166" s="3"/>
      <c r="WMH166" s="3"/>
      <c r="WMI166" s="3"/>
      <c r="WMJ166" s="3"/>
      <c r="WMK166" s="3"/>
      <c r="WML166" s="3"/>
      <c r="WMM166" s="3"/>
      <c r="WMN166" s="3"/>
      <c r="WMO166" s="3"/>
      <c r="WMP166" s="3"/>
      <c r="WMQ166" s="3"/>
      <c r="WMR166" s="3"/>
      <c r="WMS166" s="3"/>
      <c r="WMT166" s="3"/>
      <c r="WMU166" s="3"/>
      <c r="WMV166" s="3"/>
      <c r="WMW166" s="3"/>
      <c r="WMX166" s="3"/>
      <c r="WMY166" s="3"/>
      <c r="WMZ166" s="3"/>
      <c r="WNA166" s="3"/>
      <c r="WNB166" s="3"/>
      <c r="WNC166" s="3"/>
      <c r="WND166" s="3"/>
      <c r="WNE166" s="3"/>
      <c r="WNF166" s="3"/>
      <c r="WNG166" s="3"/>
      <c r="WNH166" s="3"/>
      <c r="WNI166" s="3"/>
      <c r="WNJ166" s="3"/>
      <c r="WNK166" s="3"/>
      <c r="WNL166" s="3"/>
      <c r="WNM166" s="3"/>
      <c r="WNN166" s="3"/>
      <c r="WNO166" s="3"/>
      <c r="WNP166" s="3"/>
      <c r="WNQ166" s="3"/>
      <c r="WNR166" s="3"/>
      <c r="WNS166" s="3"/>
      <c r="WNT166" s="3"/>
      <c r="WNU166" s="3"/>
      <c r="WNV166" s="3"/>
      <c r="WNW166" s="3"/>
      <c r="WNX166" s="3"/>
      <c r="WNY166" s="3"/>
      <c r="WNZ166" s="3"/>
      <c r="WOA166" s="3"/>
      <c r="WOB166" s="3"/>
      <c r="WOC166" s="3"/>
      <c r="WOD166" s="3"/>
      <c r="WOE166" s="3"/>
      <c r="WOF166" s="3"/>
      <c r="WOG166" s="3"/>
      <c r="WOH166" s="3"/>
      <c r="WOI166" s="3"/>
      <c r="WOJ166" s="3"/>
      <c r="WOK166" s="3"/>
      <c r="WOL166" s="3"/>
      <c r="WOM166" s="3"/>
      <c r="WON166" s="3"/>
      <c r="WOO166" s="3"/>
      <c r="WOP166" s="3"/>
      <c r="WOQ166" s="3"/>
      <c r="WOR166" s="3"/>
      <c r="WOS166" s="3"/>
      <c r="WOT166" s="3"/>
      <c r="WOU166" s="3"/>
      <c r="WOV166" s="3"/>
      <c r="WOW166" s="3"/>
      <c r="WOX166" s="3"/>
      <c r="WOY166" s="3"/>
      <c r="WOZ166" s="3"/>
      <c r="WPA166" s="3"/>
      <c r="WPB166" s="3"/>
      <c r="WPC166" s="3"/>
      <c r="WPD166" s="3"/>
      <c r="WPE166" s="3"/>
      <c r="WPF166" s="3"/>
      <c r="WPG166" s="3"/>
      <c r="WPH166" s="3"/>
      <c r="WPI166" s="3"/>
      <c r="WPJ166" s="3"/>
      <c r="WPK166" s="3"/>
      <c r="WPL166" s="3"/>
      <c r="WPM166" s="3"/>
      <c r="WPN166" s="3"/>
      <c r="WPO166" s="3"/>
      <c r="WPP166" s="3"/>
      <c r="WPQ166" s="3"/>
      <c r="WPR166" s="3"/>
      <c r="WPS166" s="3"/>
      <c r="WPT166" s="3"/>
      <c r="WPU166" s="3"/>
      <c r="WPV166" s="3"/>
      <c r="WPW166" s="3"/>
      <c r="WPX166" s="3"/>
      <c r="WPY166" s="3"/>
      <c r="WPZ166" s="3"/>
      <c r="WQA166" s="3"/>
      <c r="WQB166" s="3"/>
      <c r="WQC166" s="3"/>
      <c r="WQD166" s="3"/>
      <c r="WQE166" s="3"/>
      <c r="WQF166" s="3"/>
      <c r="WQG166" s="3"/>
      <c r="WQH166" s="3"/>
      <c r="WQI166" s="3"/>
      <c r="WQJ166" s="3"/>
      <c r="WQK166" s="3"/>
      <c r="WQL166" s="3"/>
      <c r="WQM166" s="3"/>
      <c r="WQN166" s="3"/>
      <c r="WQO166" s="3"/>
      <c r="WQP166" s="3"/>
      <c r="WQQ166" s="3"/>
      <c r="WQR166" s="3"/>
      <c r="WQS166" s="3"/>
      <c r="WQT166" s="3"/>
      <c r="WQU166" s="3"/>
      <c r="WQV166" s="3"/>
      <c r="WQW166" s="3"/>
      <c r="WQX166" s="3"/>
      <c r="WQY166" s="3"/>
      <c r="WQZ166" s="3"/>
      <c r="WRA166" s="3"/>
      <c r="WRB166" s="3"/>
      <c r="WRC166" s="3"/>
      <c r="WRD166" s="3"/>
      <c r="WRE166" s="3"/>
      <c r="WRF166" s="3"/>
      <c r="WRG166" s="3"/>
      <c r="WRH166" s="3"/>
      <c r="WRI166" s="3"/>
      <c r="WRJ166" s="3"/>
      <c r="WRK166" s="3"/>
      <c r="WRL166" s="3"/>
      <c r="WRM166" s="3"/>
      <c r="WRN166" s="3"/>
      <c r="WRO166" s="3"/>
      <c r="WRP166" s="3"/>
      <c r="WRQ166" s="3"/>
      <c r="WRR166" s="3"/>
      <c r="WRS166" s="3"/>
      <c r="WRT166" s="3"/>
      <c r="WRU166" s="3"/>
      <c r="WRV166" s="3"/>
      <c r="WRW166" s="3"/>
      <c r="WRX166" s="3"/>
      <c r="WRY166" s="3"/>
      <c r="WRZ166" s="3"/>
      <c r="WSA166" s="3"/>
      <c r="WSB166" s="3"/>
      <c r="WSC166" s="3"/>
      <c r="WSD166" s="3"/>
      <c r="WSE166" s="3"/>
      <c r="WSF166" s="3"/>
      <c r="WSG166" s="3"/>
      <c r="WSH166" s="3"/>
      <c r="WSI166" s="3"/>
      <c r="WSJ166" s="3"/>
      <c r="WSK166" s="3"/>
      <c r="WSL166" s="3"/>
      <c r="WSM166" s="3"/>
      <c r="WSN166" s="3"/>
      <c r="WSO166" s="3"/>
      <c r="WSP166" s="3"/>
      <c r="WSQ166" s="3"/>
      <c r="WSR166" s="3"/>
      <c r="WSS166" s="3"/>
      <c r="WST166" s="3"/>
      <c r="WSU166" s="3"/>
      <c r="WSV166" s="3"/>
      <c r="WSW166" s="3"/>
      <c r="WSX166" s="3"/>
      <c r="WSY166" s="3"/>
      <c r="WSZ166" s="3"/>
      <c r="WTA166" s="3"/>
      <c r="WTB166" s="3"/>
      <c r="WTC166" s="3"/>
      <c r="WTD166" s="3"/>
      <c r="WTE166" s="3"/>
      <c r="WTF166" s="3"/>
      <c r="WTG166" s="3"/>
      <c r="WTH166" s="3"/>
      <c r="WTI166" s="3"/>
      <c r="WTJ166" s="3"/>
      <c r="WTK166" s="3"/>
      <c r="WTL166" s="3"/>
      <c r="WTM166" s="3"/>
      <c r="WTN166" s="3"/>
      <c r="WTO166" s="3"/>
      <c r="WTP166" s="3"/>
      <c r="WTQ166" s="3"/>
      <c r="WTR166" s="3"/>
      <c r="WTS166" s="3"/>
      <c r="WTT166" s="3"/>
      <c r="WTU166" s="3"/>
      <c r="WTV166" s="3"/>
      <c r="WTW166" s="3"/>
      <c r="WTX166" s="3"/>
      <c r="WTY166" s="3"/>
      <c r="WTZ166" s="3"/>
      <c r="WUA166" s="3"/>
      <c r="WUB166" s="3"/>
      <c r="WUC166" s="3"/>
      <c r="WUD166" s="3"/>
      <c r="WUE166" s="3"/>
      <c r="WUF166" s="3"/>
      <c r="WUG166" s="3"/>
      <c r="WUH166" s="3"/>
      <c r="WUI166" s="3"/>
      <c r="WUJ166" s="3"/>
      <c r="WUK166" s="3"/>
      <c r="WUL166" s="3"/>
      <c r="WUM166" s="3"/>
      <c r="WUN166" s="3"/>
      <c r="WUO166" s="3"/>
      <c r="WUP166" s="3"/>
      <c r="WUQ166" s="3"/>
      <c r="WUR166" s="3"/>
      <c r="WUS166" s="3"/>
      <c r="WUT166" s="3"/>
      <c r="WUU166" s="3"/>
      <c r="WUV166" s="3"/>
      <c r="WUW166" s="3"/>
      <c r="WUX166" s="3"/>
      <c r="WUY166" s="3"/>
      <c r="WUZ166" s="3"/>
      <c r="WVA166" s="3"/>
      <c r="WVB166" s="3"/>
      <c r="WVC166" s="3"/>
      <c r="WVD166" s="3"/>
      <c r="WVE166" s="3"/>
      <c r="WVF166" s="3"/>
      <c r="WVG166" s="3"/>
      <c r="WVH166" s="3"/>
      <c r="WVI166" s="3"/>
      <c r="WVJ166" s="3"/>
      <c r="WVK166" s="3"/>
      <c r="WVL166" s="3"/>
      <c r="WVM166" s="3"/>
      <c r="WVN166" s="3"/>
      <c r="WVO166" s="3"/>
      <c r="WVP166" s="3"/>
      <c r="WVQ166" s="3"/>
      <c r="WVR166" s="3"/>
      <c r="WVS166" s="3"/>
      <c r="WVT166" s="3"/>
      <c r="WVU166" s="3"/>
      <c r="WVV166" s="3"/>
      <c r="WVW166" s="3"/>
      <c r="WVX166" s="3"/>
      <c r="WVY166" s="3"/>
      <c r="WVZ166" s="3"/>
      <c r="WWA166" s="3"/>
      <c r="WWB166" s="3"/>
      <c r="WWC166" s="3"/>
      <c r="WWD166" s="3"/>
      <c r="WWE166" s="3"/>
      <c r="WWF166" s="3"/>
      <c r="WWG166" s="3"/>
      <c r="WWH166" s="3"/>
      <c r="WWI166" s="3"/>
      <c r="WWJ166" s="3"/>
      <c r="WWK166" s="3"/>
      <c r="WWL166" s="3"/>
      <c r="WWM166" s="3"/>
      <c r="WWN166" s="3"/>
      <c r="WWO166" s="3"/>
      <c r="WWP166" s="3"/>
      <c r="WWQ166" s="3"/>
      <c r="WWR166" s="3"/>
      <c r="WWS166" s="3"/>
      <c r="WWT166" s="3"/>
      <c r="WWU166" s="3"/>
      <c r="WWV166" s="3"/>
      <c r="WWW166" s="3"/>
      <c r="WWX166" s="3"/>
      <c r="WWY166" s="3"/>
      <c r="WWZ166" s="3"/>
      <c r="WXA166" s="3"/>
      <c r="WXB166" s="3"/>
      <c r="WXC166" s="3"/>
      <c r="WXD166" s="3"/>
      <c r="WXE166" s="3"/>
      <c r="WXF166" s="3"/>
      <c r="WXG166" s="3"/>
      <c r="WXH166" s="3"/>
      <c r="WXI166" s="3"/>
      <c r="WXJ166" s="3"/>
      <c r="WXK166" s="3"/>
      <c r="WXL166" s="3"/>
      <c r="WXM166" s="3"/>
      <c r="WXN166" s="3"/>
      <c r="WXO166" s="3"/>
      <c r="WXP166" s="3"/>
      <c r="WXQ166" s="3"/>
      <c r="WXR166" s="3"/>
      <c r="WXS166" s="3"/>
      <c r="WXT166" s="3"/>
      <c r="WXU166" s="3"/>
      <c r="WXV166" s="3"/>
      <c r="WXW166" s="3"/>
      <c r="WXX166" s="3"/>
      <c r="WXY166" s="3"/>
      <c r="WXZ166" s="3"/>
      <c r="WYA166" s="3"/>
      <c r="WYB166" s="3"/>
      <c r="WYC166" s="3"/>
      <c r="WYD166" s="3"/>
      <c r="WYE166" s="3"/>
      <c r="WYF166" s="3"/>
      <c r="WYG166" s="3"/>
      <c r="WYH166" s="3"/>
      <c r="WYI166" s="3"/>
      <c r="WYJ166" s="3"/>
      <c r="WYK166" s="3"/>
      <c r="WYL166" s="3"/>
      <c r="WYM166" s="3"/>
      <c r="WYN166" s="3"/>
      <c r="WYO166" s="3"/>
      <c r="WYP166" s="3"/>
      <c r="WYQ166" s="3"/>
      <c r="WYR166" s="3"/>
      <c r="WYS166" s="3"/>
      <c r="WYT166" s="3"/>
      <c r="WYU166" s="3"/>
      <c r="WYV166" s="3"/>
      <c r="WYW166" s="3"/>
      <c r="WYX166" s="3"/>
      <c r="WYY166" s="3"/>
      <c r="WYZ166" s="3"/>
      <c r="WZA166" s="3"/>
      <c r="WZB166" s="3"/>
      <c r="WZC166" s="3"/>
      <c r="WZD166" s="3"/>
      <c r="WZE166" s="3"/>
      <c r="WZF166" s="3"/>
      <c r="WZG166" s="3"/>
      <c r="WZH166" s="3"/>
      <c r="WZI166" s="3"/>
      <c r="WZJ166" s="3"/>
      <c r="WZK166" s="3"/>
      <c r="WZL166" s="3"/>
      <c r="WZM166" s="3"/>
      <c r="WZN166" s="3"/>
      <c r="WZO166" s="3"/>
      <c r="WZP166" s="3"/>
      <c r="WZQ166" s="3"/>
      <c r="WZR166" s="3"/>
      <c r="WZS166" s="3"/>
      <c r="WZT166" s="3"/>
      <c r="WZU166" s="3"/>
      <c r="WZV166" s="3"/>
      <c r="WZW166" s="3"/>
      <c r="WZX166" s="3"/>
      <c r="WZY166" s="3"/>
      <c r="WZZ166" s="3"/>
      <c r="XAA166" s="3"/>
      <c r="XAB166" s="3"/>
      <c r="XAC166" s="3"/>
      <c r="XAD166" s="3"/>
      <c r="XAE166" s="3"/>
      <c r="XAF166" s="3"/>
      <c r="XAG166" s="3"/>
      <c r="XAH166" s="3"/>
      <c r="XAI166" s="3"/>
      <c r="XAJ166" s="3"/>
      <c r="XAK166" s="3"/>
      <c r="XAL166" s="3"/>
      <c r="XAM166" s="3"/>
      <c r="XAN166" s="3"/>
      <c r="XAO166" s="3"/>
      <c r="XAP166" s="3"/>
      <c r="XAQ166" s="3"/>
      <c r="XAR166" s="3"/>
      <c r="XAS166" s="3"/>
      <c r="XAT166" s="3"/>
      <c r="XAU166" s="3"/>
      <c r="XAV166" s="3"/>
      <c r="XAW166" s="3"/>
      <c r="XAX166" s="3"/>
      <c r="XAY166" s="3"/>
      <c r="XAZ166" s="3"/>
      <c r="XBA166" s="3"/>
      <c r="XBB166" s="3"/>
      <c r="XBC166" s="3"/>
      <c r="XBD166" s="3"/>
      <c r="XBE166" s="3"/>
      <c r="XBF166" s="3"/>
      <c r="XBG166" s="3"/>
      <c r="XBH166" s="3"/>
      <c r="XBI166" s="3"/>
      <c r="XBJ166" s="3"/>
      <c r="XBK166" s="3"/>
      <c r="XBL166" s="3"/>
      <c r="XBM166" s="3"/>
      <c r="XBN166" s="3"/>
      <c r="XBO166" s="3"/>
      <c r="XBP166" s="3"/>
      <c r="XBQ166" s="3"/>
      <c r="XBR166" s="3"/>
      <c r="XBS166" s="3"/>
      <c r="XBT166" s="3"/>
      <c r="XBU166" s="3"/>
      <c r="XBV166" s="3"/>
      <c r="XBW166" s="3"/>
      <c r="XBX166" s="3"/>
      <c r="XBY166" s="3"/>
      <c r="XBZ166" s="3"/>
      <c r="XCA166" s="3"/>
      <c r="XCB166" s="3"/>
      <c r="XCC166" s="3"/>
      <c r="XCD166" s="3"/>
      <c r="XCE166" s="3"/>
      <c r="XCF166" s="3"/>
      <c r="XCG166" s="3"/>
      <c r="XCH166" s="3"/>
      <c r="XCI166" s="3"/>
      <c r="XCJ166" s="3"/>
      <c r="XCK166" s="3"/>
      <c r="XCL166" s="3"/>
      <c r="XCM166" s="3"/>
      <c r="XCN166" s="3"/>
      <c r="XCO166" s="3"/>
      <c r="XCP166" s="3"/>
      <c r="XCQ166" s="3"/>
      <c r="XCR166" s="3"/>
      <c r="XCS166" s="3"/>
      <c r="XCT166" s="3"/>
      <c r="XCU166" s="3"/>
      <c r="XCV166" s="3"/>
      <c r="XCW166" s="3"/>
      <c r="XCX166" s="3"/>
      <c r="XCY166" s="3"/>
      <c r="XCZ166" s="3"/>
      <c r="XDA166" s="3"/>
      <c r="XDB166" s="3"/>
      <c r="XDC166" s="3"/>
      <c r="XDD166" s="3"/>
      <c r="XDE166" s="3"/>
      <c r="XDF166" s="3"/>
      <c r="XDG166" s="3"/>
      <c r="XDH166" s="3"/>
      <c r="XDI166" s="3"/>
      <c r="XDJ166" s="3"/>
      <c r="XDK166" s="3"/>
      <c r="XDL166" s="3"/>
      <c r="XDM166" s="3"/>
      <c r="XDN166" s="3"/>
      <c r="XDO166" s="3"/>
      <c r="XDP166" s="3"/>
      <c r="XDQ166" s="3"/>
      <c r="XDR166" s="3"/>
      <c r="XDS166" s="3"/>
      <c r="XDT166" s="3"/>
      <c r="XDU166" s="3"/>
      <c r="XDV166" s="3"/>
      <c r="XDW166" s="3"/>
      <c r="XDX166" s="3"/>
      <c r="XDY166" s="3"/>
      <c r="XDZ166" s="3"/>
      <c r="XEA166" s="3"/>
      <c r="XEB166" s="3"/>
      <c r="XEC166" s="3"/>
      <c r="XED166" s="3"/>
      <c r="XEE166" s="3"/>
      <c r="XEF166" s="3"/>
      <c r="XEG166" s="3"/>
      <c r="XEH166" s="3"/>
      <c r="XEI166" s="3"/>
      <c r="XEJ166" s="3"/>
      <c r="XEK166" s="3"/>
      <c r="XEL166" s="3"/>
      <c r="XEM166" s="3"/>
      <c r="XEN166" s="3"/>
      <c r="XEO166" s="3"/>
      <c r="XEP166" s="3"/>
      <c r="XEQ166" s="3"/>
      <c r="XER166" s="3"/>
      <c r="XES166" s="3"/>
      <c r="XET166" s="3"/>
      <c r="XEU166" s="3"/>
      <c r="XEV166" s="3"/>
      <c r="XEW166" s="3"/>
      <c r="XEX166" s="3"/>
      <c r="XEY166" s="3"/>
      <c r="XEZ166" s="3"/>
      <c r="XFA166" s="3"/>
      <c r="XFB166" s="3"/>
      <c r="XFC166" s="3"/>
    </row>
    <row r="167" spans="1:16383" x14ac:dyDescent="0.35">
      <c r="A167" s="808">
        <f t="shared" ca="1" si="5"/>
        <v>1.0000000000000002</v>
      </c>
      <c r="B167" s="3" t="s">
        <v>13</v>
      </c>
      <c r="C167" s="758">
        <f ca="1">Working!F67/Working!$D$67</f>
        <v>0</v>
      </c>
      <c r="D167" s="758">
        <f ca="1">Working!G67/Working!$D$67</f>
        <v>0.26173539095473025</v>
      </c>
      <c r="E167" s="758">
        <f ca="1">Working!H67/Working!$D$67</f>
        <v>0.57334779993379203</v>
      </c>
      <c r="F167" s="758">
        <f ca="1">Working!I67/Working!$D$67</f>
        <v>0.1649168091114778</v>
      </c>
      <c r="G167" s="758">
        <f ca="1">Working!J67/Working!$D$67</f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  <c r="XX167" s="3"/>
      <c r="XY167" s="3"/>
      <c r="XZ167" s="3"/>
      <c r="YA167" s="3"/>
      <c r="YB167" s="3"/>
      <c r="YC167" s="3"/>
      <c r="YD167" s="3"/>
      <c r="YE167" s="3"/>
      <c r="YF167" s="3"/>
      <c r="YG167" s="3"/>
      <c r="YH167" s="3"/>
      <c r="YI167" s="3"/>
      <c r="YJ167" s="3"/>
      <c r="YK167" s="3"/>
      <c r="YL167" s="3"/>
      <c r="YM167" s="3"/>
      <c r="YN167" s="3"/>
      <c r="YO167" s="3"/>
      <c r="YP167" s="3"/>
      <c r="YQ167" s="3"/>
      <c r="YR167" s="3"/>
      <c r="YS167" s="3"/>
      <c r="YT167" s="3"/>
      <c r="YU167" s="3"/>
      <c r="YV167" s="3"/>
      <c r="YW167" s="3"/>
      <c r="YX167" s="3"/>
      <c r="YY167" s="3"/>
      <c r="YZ167" s="3"/>
      <c r="ZA167" s="3"/>
      <c r="ZB167" s="3"/>
      <c r="ZC167" s="3"/>
      <c r="ZD167" s="3"/>
      <c r="ZE167" s="3"/>
      <c r="ZF167" s="3"/>
      <c r="ZG167" s="3"/>
      <c r="ZH167" s="3"/>
      <c r="ZI167" s="3"/>
      <c r="ZJ167" s="3"/>
      <c r="ZK167" s="3"/>
      <c r="ZL167" s="3"/>
      <c r="ZM167" s="3"/>
      <c r="ZN167" s="3"/>
      <c r="ZO167" s="3"/>
      <c r="ZP167" s="3"/>
      <c r="ZQ167" s="3"/>
      <c r="ZR167" s="3"/>
      <c r="ZS167" s="3"/>
      <c r="ZT167" s="3"/>
      <c r="ZU167" s="3"/>
      <c r="ZV167" s="3"/>
      <c r="ZW167" s="3"/>
      <c r="ZX167" s="3"/>
      <c r="ZY167" s="3"/>
      <c r="ZZ167" s="3"/>
      <c r="AAA167" s="3"/>
      <c r="AAB167" s="3"/>
      <c r="AAC167" s="3"/>
      <c r="AAD167" s="3"/>
      <c r="AAE167" s="3"/>
      <c r="AAF167" s="3"/>
      <c r="AAG167" s="3"/>
      <c r="AAH167" s="3"/>
      <c r="AAI167" s="3"/>
      <c r="AAJ167" s="3"/>
      <c r="AAK167" s="3"/>
      <c r="AAL167" s="3"/>
      <c r="AAM167" s="3"/>
      <c r="AAN167" s="3"/>
      <c r="AAO167" s="3"/>
      <c r="AAP167" s="3"/>
      <c r="AAQ167" s="3"/>
      <c r="AAR167" s="3"/>
      <c r="AAS167" s="3"/>
      <c r="AAT167" s="3"/>
      <c r="AAU167" s="3"/>
      <c r="AAV167" s="3"/>
      <c r="AAW167" s="3"/>
      <c r="AAX167" s="3"/>
      <c r="AAY167" s="3"/>
      <c r="AAZ167" s="3"/>
      <c r="ABA167" s="3"/>
      <c r="ABB167" s="3"/>
      <c r="ABC167" s="3"/>
      <c r="ABD167" s="3"/>
      <c r="ABE167" s="3"/>
      <c r="ABF167" s="3"/>
      <c r="ABG167" s="3"/>
      <c r="ABH167" s="3"/>
      <c r="ABI167" s="3"/>
      <c r="ABJ167" s="3"/>
      <c r="ABK167" s="3"/>
      <c r="ABL167" s="3"/>
      <c r="ABM167" s="3"/>
      <c r="ABN167" s="3"/>
      <c r="ABO167" s="3"/>
      <c r="ABP167" s="3"/>
      <c r="ABQ167" s="3"/>
      <c r="ABR167" s="3"/>
      <c r="ABS167" s="3"/>
      <c r="ABT167" s="3"/>
      <c r="ABU167" s="3"/>
      <c r="ABV167" s="3"/>
      <c r="ABW167" s="3"/>
      <c r="ABX167" s="3"/>
      <c r="ABY167" s="3"/>
      <c r="ABZ167" s="3"/>
      <c r="ACA167" s="3"/>
      <c r="ACB167" s="3"/>
      <c r="ACC167" s="3"/>
      <c r="ACD167" s="3"/>
      <c r="ACE167" s="3"/>
      <c r="ACF167" s="3"/>
      <c r="ACG167" s="3"/>
      <c r="ACH167" s="3"/>
      <c r="ACI167" s="3"/>
      <c r="ACJ167" s="3"/>
      <c r="ACK167" s="3"/>
      <c r="ACL167" s="3"/>
      <c r="ACM167" s="3"/>
      <c r="ACN167" s="3"/>
      <c r="ACO167" s="3"/>
      <c r="ACP167" s="3"/>
      <c r="ACQ167" s="3"/>
      <c r="ACR167" s="3"/>
      <c r="ACS167" s="3"/>
      <c r="ACT167" s="3"/>
      <c r="ACU167" s="3"/>
      <c r="ACV167" s="3"/>
      <c r="ACW167" s="3"/>
      <c r="ACX167" s="3"/>
      <c r="ACY167" s="3"/>
      <c r="ACZ167" s="3"/>
      <c r="ADA167" s="3"/>
      <c r="ADB167" s="3"/>
      <c r="ADC167" s="3"/>
      <c r="ADD167" s="3"/>
      <c r="ADE167" s="3"/>
      <c r="ADF167" s="3"/>
      <c r="ADG167" s="3"/>
      <c r="ADH167" s="3"/>
      <c r="ADI167" s="3"/>
      <c r="ADJ167" s="3"/>
      <c r="ADK167" s="3"/>
      <c r="ADL167" s="3"/>
      <c r="ADM167" s="3"/>
      <c r="ADN167" s="3"/>
      <c r="ADO167" s="3"/>
      <c r="ADP167" s="3"/>
      <c r="ADQ167" s="3"/>
      <c r="ADR167" s="3"/>
      <c r="ADS167" s="3"/>
      <c r="ADT167" s="3"/>
      <c r="ADU167" s="3"/>
      <c r="ADV167" s="3"/>
      <c r="ADW167" s="3"/>
      <c r="ADX167" s="3"/>
      <c r="ADY167" s="3"/>
      <c r="ADZ167" s="3"/>
      <c r="AEA167" s="3"/>
      <c r="AEB167" s="3"/>
      <c r="AEC167" s="3"/>
      <c r="AED167" s="3"/>
      <c r="AEE167" s="3"/>
      <c r="AEF167" s="3"/>
      <c r="AEG167" s="3"/>
      <c r="AEH167" s="3"/>
      <c r="AEI167" s="3"/>
      <c r="AEJ167" s="3"/>
      <c r="AEK167" s="3"/>
      <c r="AEL167" s="3"/>
      <c r="AEM167" s="3"/>
      <c r="AEN167" s="3"/>
      <c r="AEO167" s="3"/>
      <c r="AEP167" s="3"/>
      <c r="AEQ167" s="3"/>
      <c r="AER167" s="3"/>
      <c r="AES167" s="3"/>
      <c r="AET167" s="3"/>
      <c r="AEU167" s="3"/>
      <c r="AEV167" s="3"/>
      <c r="AEW167" s="3"/>
      <c r="AEX167" s="3"/>
      <c r="AEY167" s="3"/>
      <c r="AEZ167" s="3"/>
      <c r="AFA167" s="3"/>
      <c r="AFB167" s="3"/>
      <c r="AFC167" s="3"/>
      <c r="AFD167" s="3"/>
      <c r="AFE167" s="3"/>
      <c r="AFF167" s="3"/>
      <c r="AFG167" s="3"/>
      <c r="AFH167" s="3"/>
      <c r="AFI167" s="3"/>
      <c r="AFJ167" s="3"/>
      <c r="AFK167" s="3"/>
      <c r="AFL167" s="3"/>
      <c r="AFM167" s="3"/>
      <c r="AFN167" s="3"/>
      <c r="AFO167" s="3"/>
      <c r="AFP167" s="3"/>
      <c r="AFQ167" s="3"/>
      <c r="AFR167" s="3"/>
      <c r="AFS167" s="3"/>
      <c r="AFT167" s="3"/>
      <c r="AFU167" s="3"/>
      <c r="AFV167" s="3"/>
      <c r="AFW167" s="3"/>
      <c r="AFX167" s="3"/>
      <c r="AFY167" s="3"/>
      <c r="AFZ167" s="3"/>
      <c r="AGA167" s="3"/>
      <c r="AGB167" s="3"/>
      <c r="AGC167" s="3"/>
      <c r="AGD167" s="3"/>
      <c r="AGE167" s="3"/>
      <c r="AGF167" s="3"/>
      <c r="AGG167" s="3"/>
      <c r="AGH167" s="3"/>
      <c r="AGI167" s="3"/>
      <c r="AGJ167" s="3"/>
      <c r="AGK167" s="3"/>
      <c r="AGL167" s="3"/>
      <c r="AGM167" s="3"/>
      <c r="AGN167" s="3"/>
      <c r="AGO167" s="3"/>
      <c r="AGP167" s="3"/>
      <c r="AGQ167" s="3"/>
      <c r="AGR167" s="3"/>
      <c r="AGS167" s="3"/>
      <c r="AGT167" s="3"/>
      <c r="AGU167" s="3"/>
      <c r="AGV167" s="3"/>
      <c r="AGW167" s="3"/>
      <c r="AGX167" s="3"/>
      <c r="AGY167" s="3"/>
      <c r="AGZ167" s="3"/>
      <c r="AHA167" s="3"/>
      <c r="AHB167" s="3"/>
      <c r="AHC167" s="3"/>
      <c r="AHD167" s="3"/>
      <c r="AHE167" s="3"/>
      <c r="AHF167" s="3"/>
      <c r="AHG167" s="3"/>
      <c r="AHH167" s="3"/>
      <c r="AHI167" s="3"/>
      <c r="AHJ167" s="3"/>
      <c r="AHK167" s="3"/>
      <c r="AHL167" s="3"/>
      <c r="AHM167" s="3"/>
      <c r="AHN167" s="3"/>
      <c r="AHO167" s="3"/>
      <c r="AHP167" s="3"/>
      <c r="AHQ167" s="3"/>
      <c r="AHR167" s="3"/>
      <c r="AHS167" s="3"/>
      <c r="AHT167" s="3"/>
      <c r="AHU167" s="3"/>
      <c r="AHV167" s="3"/>
      <c r="AHW167" s="3"/>
      <c r="AHX167" s="3"/>
      <c r="AHY167" s="3"/>
      <c r="AHZ167" s="3"/>
      <c r="AIA167" s="3"/>
      <c r="AIB167" s="3"/>
      <c r="AIC167" s="3"/>
      <c r="AID167" s="3"/>
      <c r="AIE167" s="3"/>
      <c r="AIF167" s="3"/>
      <c r="AIG167" s="3"/>
      <c r="AIH167" s="3"/>
      <c r="AII167" s="3"/>
      <c r="AIJ167" s="3"/>
      <c r="AIK167" s="3"/>
      <c r="AIL167" s="3"/>
      <c r="AIM167" s="3"/>
      <c r="AIN167" s="3"/>
      <c r="AIO167" s="3"/>
      <c r="AIP167" s="3"/>
      <c r="AIQ167" s="3"/>
      <c r="AIR167" s="3"/>
      <c r="AIS167" s="3"/>
      <c r="AIT167" s="3"/>
      <c r="AIU167" s="3"/>
      <c r="AIV167" s="3"/>
      <c r="AIW167" s="3"/>
      <c r="AIX167" s="3"/>
      <c r="AIY167" s="3"/>
      <c r="AIZ167" s="3"/>
      <c r="AJA167" s="3"/>
      <c r="AJB167" s="3"/>
      <c r="AJC167" s="3"/>
      <c r="AJD167" s="3"/>
      <c r="AJE167" s="3"/>
      <c r="AJF167" s="3"/>
      <c r="AJG167" s="3"/>
      <c r="AJH167" s="3"/>
      <c r="AJI167" s="3"/>
      <c r="AJJ167" s="3"/>
      <c r="AJK167" s="3"/>
      <c r="AJL167" s="3"/>
      <c r="AJM167" s="3"/>
      <c r="AJN167" s="3"/>
      <c r="AJO167" s="3"/>
      <c r="AJP167" s="3"/>
      <c r="AJQ167" s="3"/>
      <c r="AJR167" s="3"/>
      <c r="AJS167" s="3"/>
      <c r="AJT167" s="3"/>
      <c r="AJU167" s="3"/>
      <c r="AJV167" s="3"/>
      <c r="AJW167" s="3"/>
      <c r="AJX167" s="3"/>
      <c r="AJY167" s="3"/>
      <c r="AJZ167" s="3"/>
      <c r="AKA167" s="3"/>
      <c r="AKB167" s="3"/>
      <c r="AKC167" s="3"/>
      <c r="AKD167" s="3"/>
      <c r="AKE167" s="3"/>
      <c r="AKF167" s="3"/>
      <c r="AKG167" s="3"/>
      <c r="AKH167" s="3"/>
      <c r="AKI167" s="3"/>
      <c r="AKJ167" s="3"/>
      <c r="AKK167" s="3"/>
      <c r="AKL167" s="3"/>
      <c r="AKM167" s="3"/>
      <c r="AKN167" s="3"/>
      <c r="AKO167" s="3"/>
      <c r="AKP167" s="3"/>
      <c r="AKQ167" s="3"/>
      <c r="AKR167" s="3"/>
      <c r="AKS167" s="3"/>
      <c r="AKT167" s="3"/>
      <c r="AKU167" s="3"/>
      <c r="AKV167" s="3"/>
      <c r="AKW167" s="3"/>
      <c r="AKX167" s="3"/>
      <c r="AKY167" s="3"/>
      <c r="AKZ167" s="3"/>
      <c r="ALA167" s="3"/>
      <c r="ALB167" s="3"/>
      <c r="ALC167" s="3"/>
      <c r="ALD167" s="3"/>
      <c r="ALE167" s="3"/>
      <c r="ALF167" s="3"/>
      <c r="ALG167" s="3"/>
      <c r="ALH167" s="3"/>
      <c r="ALI167" s="3"/>
      <c r="ALJ167" s="3"/>
      <c r="ALK167" s="3"/>
      <c r="ALL167" s="3"/>
      <c r="ALM167" s="3"/>
      <c r="ALN167" s="3"/>
      <c r="ALO167" s="3"/>
      <c r="ALP167" s="3"/>
      <c r="ALQ167" s="3"/>
      <c r="ALR167" s="3"/>
      <c r="ALS167" s="3"/>
      <c r="ALT167" s="3"/>
      <c r="ALU167" s="3"/>
      <c r="ALV167" s="3"/>
      <c r="ALW167" s="3"/>
      <c r="ALX167" s="3"/>
      <c r="ALY167" s="3"/>
      <c r="ALZ167" s="3"/>
      <c r="AMA167" s="3"/>
      <c r="AMB167" s="3"/>
      <c r="AMC167" s="3"/>
      <c r="AMD167" s="3"/>
      <c r="AME167" s="3"/>
      <c r="AMF167" s="3"/>
      <c r="AMG167" s="3"/>
      <c r="AMH167" s="3"/>
      <c r="AMI167" s="3"/>
      <c r="AMJ167" s="3"/>
      <c r="AMK167" s="3"/>
      <c r="AML167" s="3"/>
      <c r="AMM167" s="3"/>
      <c r="AMN167" s="3"/>
      <c r="AMO167" s="3"/>
      <c r="AMP167" s="3"/>
      <c r="AMQ167" s="3"/>
      <c r="AMR167" s="3"/>
      <c r="AMS167" s="3"/>
      <c r="AMT167" s="3"/>
      <c r="AMU167" s="3"/>
      <c r="AMV167" s="3"/>
      <c r="AMW167" s="3"/>
      <c r="AMX167" s="3"/>
      <c r="AMY167" s="3"/>
      <c r="AMZ167" s="3"/>
      <c r="ANA167" s="3"/>
      <c r="ANB167" s="3"/>
      <c r="ANC167" s="3"/>
      <c r="AND167" s="3"/>
      <c r="ANE167" s="3"/>
      <c r="ANF167" s="3"/>
      <c r="ANG167" s="3"/>
      <c r="ANH167" s="3"/>
      <c r="ANI167" s="3"/>
      <c r="ANJ167" s="3"/>
      <c r="ANK167" s="3"/>
      <c r="ANL167" s="3"/>
      <c r="ANM167" s="3"/>
      <c r="ANN167" s="3"/>
      <c r="ANO167" s="3"/>
      <c r="ANP167" s="3"/>
      <c r="ANQ167" s="3"/>
      <c r="ANR167" s="3"/>
      <c r="ANS167" s="3"/>
      <c r="ANT167" s="3"/>
      <c r="ANU167" s="3"/>
      <c r="ANV167" s="3"/>
      <c r="ANW167" s="3"/>
      <c r="ANX167" s="3"/>
      <c r="ANY167" s="3"/>
      <c r="ANZ167" s="3"/>
      <c r="AOA167" s="3"/>
      <c r="AOB167" s="3"/>
      <c r="AOC167" s="3"/>
      <c r="AOD167" s="3"/>
      <c r="AOE167" s="3"/>
      <c r="AOF167" s="3"/>
      <c r="AOG167" s="3"/>
      <c r="AOH167" s="3"/>
      <c r="AOI167" s="3"/>
      <c r="AOJ167" s="3"/>
      <c r="AOK167" s="3"/>
      <c r="AOL167" s="3"/>
      <c r="AOM167" s="3"/>
      <c r="AON167" s="3"/>
      <c r="AOO167" s="3"/>
      <c r="AOP167" s="3"/>
      <c r="AOQ167" s="3"/>
      <c r="AOR167" s="3"/>
      <c r="AOS167" s="3"/>
      <c r="AOT167" s="3"/>
      <c r="AOU167" s="3"/>
      <c r="AOV167" s="3"/>
      <c r="AOW167" s="3"/>
      <c r="AOX167" s="3"/>
      <c r="AOY167" s="3"/>
      <c r="AOZ167" s="3"/>
      <c r="APA167" s="3"/>
      <c r="APB167" s="3"/>
      <c r="APC167" s="3"/>
      <c r="APD167" s="3"/>
      <c r="APE167" s="3"/>
      <c r="APF167" s="3"/>
      <c r="APG167" s="3"/>
      <c r="APH167" s="3"/>
      <c r="API167" s="3"/>
      <c r="APJ167" s="3"/>
      <c r="APK167" s="3"/>
      <c r="APL167" s="3"/>
      <c r="APM167" s="3"/>
      <c r="APN167" s="3"/>
      <c r="APO167" s="3"/>
      <c r="APP167" s="3"/>
      <c r="APQ167" s="3"/>
      <c r="APR167" s="3"/>
      <c r="APS167" s="3"/>
      <c r="APT167" s="3"/>
      <c r="APU167" s="3"/>
      <c r="APV167" s="3"/>
      <c r="APW167" s="3"/>
      <c r="APX167" s="3"/>
      <c r="APY167" s="3"/>
      <c r="APZ167" s="3"/>
      <c r="AQA167" s="3"/>
      <c r="AQB167" s="3"/>
      <c r="AQC167" s="3"/>
      <c r="AQD167" s="3"/>
      <c r="AQE167" s="3"/>
      <c r="AQF167" s="3"/>
      <c r="AQG167" s="3"/>
      <c r="AQH167" s="3"/>
      <c r="AQI167" s="3"/>
      <c r="AQJ167" s="3"/>
      <c r="AQK167" s="3"/>
      <c r="AQL167" s="3"/>
      <c r="AQM167" s="3"/>
      <c r="AQN167" s="3"/>
      <c r="AQO167" s="3"/>
      <c r="AQP167" s="3"/>
      <c r="AQQ167" s="3"/>
      <c r="AQR167" s="3"/>
      <c r="AQS167" s="3"/>
      <c r="AQT167" s="3"/>
      <c r="AQU167" s="3"/>
      <c r="AQV167" s="3"/>
      <c r="AQW167" s="3"/>
      <c r="AQX167" s="3"/>
      <c r="AQY167" s="3"/>
      <c r="AQZ167" s="3"/>
      <c r="ARA167" s="3"/>
      <c r="ARB167" s="3"/>
      <c r="ARC167" s="3"/>
      <c r="ARD167" s="3"/>
      <c r="ARE167" s="3"/>
      <c r="ARF167" s="3"/>
      <c r="ARG167" s="3"/>
      <c r="ARH167" s="3"/>
      <c r="ARI167" s="3"/>
      <c r="ARJ167" s="3"/>
      <c r="ARK167" s="3"/>
      <c r="ARL167" s="3"/>
      <c r="ARM167" s="3"/>
      <c r="ARN167" s="3"/>
      <c r="ARO167" s="3"/>
      <c r="ARP167" s="3"/>
      <c r="ARQ167" s="3"/>
      <c r="ARR167" s="3"/>
      <c r="ARS167" s="3"/>
      <c r="ART167" s="3"/>
      <c r="ARU167" s="3"/>
      <c r="ARV167" s="3"/>
      <c r="ARW167" s="3"/>
      <c r="ARX167" s="3"/>
      <c r="ARY167" s="3"/>
      <c r="ARZ167" s="3"/>
      <c r="ASA167" s="3"/>
      <c r="ASB167" s="3"/>
      <c r="ASC167" s="3"/>
      <c r="ASD167" s="3"/>
      <c r="ASE167" s="3"/>
      <c r="ASF167" s="3"/>
      <c r="ASG167" s="3"/>
      <c r="ASH167" s="3"/>
      <c r="ASI167" s="3"/>
      <c r="ASJ167" s="3"/>
      <c r="ASK167" s="3"/>
      <c r="ASL167" s="3"/>
      <c r="ASM167" s="3"/>
      <c r="ASN167" s="3"/>
      <c r="ASO167" s="3"/>
      <c r="ASP167" s="3"/>
      <c r="ASQ167" s="3"/>
      <c r="ASR167" s="3"/>
      <c r="ASS167" s="3"/>
      <c r="AST167" s="3"/>
      <c r="ASU167" s="3"/>
      <c r="ASV167" s="3"/>
      <c r="ASW167" s="3"/>
      <c r="ASX167" s="3"/>
      <c r="ASY167" s="3"/>
      <c r="ASZ167" s="3"/>
      <c r="ATA167" s="3"/>
      <c r="ATB167" s="3"/>
      <c r="ATC167" s="3"/>
      <c r="ATD167" s="3"/>
      <c r="ATE167" s="3"/>
      <c r="ATF167" s="3"/>
      <c r="ATG167" s="3"/>
      <c r="ATH167" s="3"/>
      <c r="ATI167" s="3"/>
      <c r="ATJ167" s="3"/>
      <c r="ATK167" s="3"/>
      <c r="ATL167" s="3"/>
      <c r="ATM167" s="3"/>
      <c r="ATN167" s="3"/>
      <c r="ATO167" s="3"/>
      <c r="ATP167" s="3"/>
      <c r="ATQ167" s="3"/>
      <c r="ATR167" s="3"/>
      <c r="ATS167" s="3"/>
      <c r="ATT167" s="3"/>
      <c r="ATU167" s="3"/>
      <c r="ATV167" s="3"/>
      <c r="ATW167" s="3"/>
      <c r="ATX167" s="3"/>
      <c r="ATY167" s="3"/>
      <c r="ATZ167" s="3"/>
      <c r="AUA167" s="3"/>
      <c r="AUB167" s="3"/>
      <c r="AUC167" s="3"/>
      <c r="AUD167" s="3"/>
      <c r="AUE167" s="3"/>
      <c r="AUF167" s="3"/>
      <c r="AUG167" s="3"/>
      <c r="AUH167" s="3"/>
      <c r="AUI167" s="3"/>
      <c r="AUJ167" s="3"/>
      <c r="AUK167" s="3"/>
      <c r="AUL167" s="3"/>
      <c r="AUM167" s="3"/>
      <c r="AUN167" s="3"/>
      <c r="AUO167" s="3"/>
      <c r="AUP167" s="3"/>
      <c r="AUQ167" s="3"/>
      <c r="AUR167" s="3"/>
      <c r="AUS167" s="3"/>
      <c r="AUT167" s="3"/>
      <c r="AUU167" s="3"/>
      <c r="AUV167" s="3"/>
      <c r="AUW167" s="3"/>
      <c r="AUX167" s="3"/>
      <c r="AUY167" s="3"/>
      <c r="AUZ167" s="3"/>
      <c r="AVA167" s="3"/>
      <c r="AVB167" s="3"/>
      <c r="AVC167" s="3"/>
      <c r="AVD167" s="3"/>
      <c r="AVE167" s="3"/>
      <c r="AVF167" s="3"/>
      <c r="AVG167" s="3"/>
      <c r="AVH167" s="3"/>
      <c r="AVI167" s="3"/>
      <c r="AVJ167" s="3"/>
      <c r="AVK167" s="3"/>
      <c r="AVL167" s="3"/>
      <c r="AVM167" s="3"/>
      <c r="AVN167" s="3"/>
      <c r="AVO167" s="3"/>
      <c r="AVP167" s="3"/>
      <c r="AVQ167" s="3"/>
      <c r="AVR167" s="3"/>
      <c r="AVS167" s="3"/>
      <c r="AVT167" s="3"/>
      <c r="AVU167" s="3"/>
      <c r="AVV167" s="3"/>
      <c r="AVW167" s="3"/>
      <c r="AVX167" s="3"/>
      <c r="AVY167" s="3"/>
      <c r="AVZ167" s="3"/>
      <c r="AWA167" s="3"/>
      <c r="AWB167" s="3"/>
      <c r="AWC167" s="3"/>
      <c r="AWD167" s="3"/>
      <c r="AWE167" s="3"/>
      <c r="AWF167" s="3"/>
      <c r="AWG167" s="3"/>
      <c r="AWH167" s="3"/>
      <c r="AWI167" s="3"/>
      <c r="AWJ167" s="3"/>
      <c r="AWK167" s="3"/>
      <c r="AWL167" s="3"/>
      <c r="AWM167" s="3"/>
      <c r="AWN167" s="3"/>
      <c r="AWO167" s="3"/>
      <c r="AWP167" s="3"/>
      <c r="AWQ167" s="3"/>
      <c r="AWR167" s="3"/>
      <c r="AWS167" s="3"/>
      <c r="AWT167" s="3"/>
      <c r="AWU167" s="3"/>
      <c r="AWV167" s="3"/>
      <c r="AWW167" s="3"/>
      <c r="AWX167" s="3"/>
      <c r="AWY167" s="3"/>
      <c r="AWZ167" s="3"/>
      <c r="AXA167" s="3"/>
      <c r="AXB167" s="3"/>
      <c r="AXC167" s="3"/>
      <c r="AXD167" s="3"/>
      <c r="AXE167" s="3"/>
      <c r="AXF167" s="3"/>
      <c r="AXG167" s="3"/>
      <c r="AXH167" s="3"/>
      <c r="AXI167" s="3"/>
      <c r="AXJ167" s="3"/>
      <c r="AXK167" s="3"/>
      <c r="AXL167" s="3"/>
      <c r="AXM167" s="3"/>
      <c r="AXN167" s="3"/>
      <c r="AXO167" s="3"/>
      <c r="AXP167" s="3"/>
      <c r="AXQ167" s="3"/>
      <c r="AXR167" s="3"/>
      <c r="AXS167" s="3"/>
      <c r="AXT167" s="3"/>
      <c r="AXU167" s="3"/>
      <c r="AXV167" s="3"/>
      <c r="AXW167" s="3"/>
      <c r="AXX167" s="3"/>
      <c r="AXY167" s="3"/>
      <c r="AXZ167" s="3"/>
      <c r="AYA167" s="3"/>
      <c r="AYB167" s="3"/>
      <c r="AYC167" s="3"/>
      <c r="AYD167" s="3"/>
      <c r="AYE167" s="3"/>
      <c r="AYF167" s="3"/>
      <c r="AYG167" s="3"/>
      <c r="AYH167" s="3"/>
      <c r="AYI167" s="3"/>
      <c r="AYJ167" s="3"/>
      <c r="AYK167" s="3"/>
      <c r="AYL167" s="3"/>
      <c r="AYM167" s="3"/>
      <c r="AYN167" s="3"/>
      <c r="AYO167" s="3"/>
      <c r="AYP167" s="3"/>
      <c r="AYQ167" s="3"/>
      <c r="AYR167" s="3"/>
      <c r="AYS167" s="3"/>
      <c r="AYT167" s="3"/>
      <c r="AYU167" s="3"/>
      <c r="AYV167" s="3"/>
      <c r="AYW167" s="3"/>
      <c r="AYX167" s="3"/>
      <c r="AYY167" s="3"/>
      <c r="AYZ167" s="3"/>
      <c r="AZA167" s="3"/>
      <c r="AZB167" s="3"/>
      <c r="AZC167" s="3"/>
      <c r="AZD167" s="3"/>
      <c r="AZE167" s="3"/>
      <c r="AZF167" s="3"/>
      <c r="AZG167" s="3"/>
      <c r="AZH167" s="3"/>
      <c r="AZI167" s="3"/>
      <c r="AZJ167" s="3"/>
      <c r="AZK167" s="3"/>
      <c r="AZL167" s="3"/>
      <c r="AZM167" s="3"/>
      <c r="AZN167" s="3"/>
      <c r="AZO167" s="3"/>
      <c r="AZP167" s="3"/>
      <c r="AZQ167" s="3"/>
      <c r="AZR167" s="3"/>
      <c r="AZS167" s="3"/>
      <c r="AZT167" s="3"/>
      <c r="AZU167" s="3"/>
      <c r="AZV167" s="3"/>
      <c r="AZW167" s="3"/>
      <c r="AZX167" s="3"/>
      <c r="AZY167" s="3"/>
      <c r="AZZ167" s="3"/>
      <c r="BAA167" s="3"/>
      <c r="BAB167" s="3"/>
      <c r="BAC167" s="3"/>
      <c r="BAD167" s="3"/>
      <c r="BAE167" s="3"/>
      <c r="BAF167" s="3"/>
      <c r="BAG167" s="3"/>
      <c r="BAH167" s="3"/>
      <c r="BAI167" s="3"/>
      <c r="BAJ167" s="3"/>
      <c r="BAK167" s="3"/>
      <c r="BAL167" s="3"/>
      <c r="BAM167" s="3"/>
      <c r="BAN167" s="3"/>
      <c r="BAO167" s="3"/>
      <c r="BAP167" s="3"/>
      <c r="BAQ167" s="3"/>
      <c r="BAR167" s="3"/>
      <c r="BAS167" s="3"/>
      <c r="BAT167" s="3"/>
      <c r="BAU167" s="3"/>
      <c r="BAV167" s="3"/>
      <c r="BAW167" s="3"/>
      <c r="BAX167" s="3"/>
      <c r="BAY167" s="3"/>
      <c r="BAZ167" s="3"/>
      <c r="BBA167" s="3"/>
      <c r="BBB167" s="3"/>
      <c r="BBC167" s="3"/>
      <c r="BBD167" s="3"/>
      <c r="BBE167" s="3"/>
      <c r="BBF167" s="3"/>
      <c r="BBG167" s="3"/>
      <c r="BBH167" s="3"/>
      <c r="BBI167" s="3"/>
      <c r="BBJ167" s="3"/>
      <c r="BBK167" s="3"/>
      <c r="BBL167" s="3"/>
      <c r="BBM167" s="3"/>
      <c r="BBN167" s="3"/>
      <c r="BBO167" s="3"/>
      <c r="BBP167" s="3"/>
      <c r="BBQ167" s="3"/>
      <c r="BBR167" s="3"/>
      <c r="BBS167" s="3"/>
      <c r="BBT167" s="3"/>
      <c r="BBU167" s="3"/>
      <c r="BBV167" s="3"/>
      <c r="BBW167" s="3"/>
      <c r="BBX167" s="3"/>
      <c r="BBY167" s="3"/>
      <c r="BBZ167" s="3"/>
      <c r="BCA167" s="3"/>
      <c r="BCB167" s="3"/>
      <c r="BCC167" s="3"/>
      <c r="BCD167" s="3"/>
      <c r="BCE167" s="3"/>
      <c r="BCF167" s="3"/>
      <c r="BCG167" s="3"/>
      <c r="BCH167" s="3"/>
      <c r="BCI167" s="3"/>
      <c r="BCJ167" s="3"/>
      <c r="BCK167" s="3"/>
      <c r="BCL167" s="3"/>
      <c r="BCM167" s="3"/>
      <c r="BCN167" s="3"/>
      <c r="BCO167" s="3"/>
      <c r="BCP167" s="3"/>
      <c r="BCQ167" s="3"/>
      <c r="BCR167" s="3"/>
      <c r="BCS167" s="3"/>
      <c r="BCT167" s="3"/>
      <c r="BCU167" s="3"/>
      <c r="BCV167" s="3"/>
      <c r="BCW167" s="3"/>
      <c r="BCX167" s="3"/>
      <c r="BCY167" s="3"/>
      <c r="BCZ167" s="3"/>
      <c r="BDA167" s="3"/>
      <c r="BDB167" s="3"/>
      <c r="BDC167" s="3"/>
      <c r="BDD167" s="3"/>
      <c r="BDE167" s="3"/>
      <c r="BDF167" s="3"/>
      <c r="BDG167" s="3"/>
      <c r="BDH167" s="3"/>
      <c r="BDI167" s="3"/>
      <c r="BDJ167" s="3"/>
      <c r="BDK167" s="3"/>
      <c r="BDL167" s="3"/>
      <c r="BDM167" s="3"/>
      <c r="BDN167" s="3"/>
      <c r="BDO167" s="3"/>
      <c r="BDP167" s="3"/>
      <c r="BDQ167" s="3"/>
      <c r="BDR167" s="3"/>
      <c r="BDS167" s="3"/>
      <c r="BDT167" s="3"/>
      <c r="BDU167" s="3"/>
      <c r="BDV167" s="3"/>
      <c r="BDW167" s="3"/>
      <c r="BDX167" s="3"/>
      <c r="BDY167" s="3"/>
      <c r="BDZ167" s="3"/>
      <c r="BEA167" s="3"/>
      <c r="BEB167" s="3"/>
      <c r="BEC167" s="3"/>
      <c r="BED167" s="3"/>
      <c r="BEE167" s="3"/>
      <c r="BEF167" s="3"/>
      <c r="BEG167" s="3"/>
      <c r="BEH167" s="3"/>
      <c r="BEI167" s="3"/>
      <c r="BEJ167" s="3"/>
      <c r="BEK167" s="3"/>
      <c r="BEL167" s="3"/>
      <c r="BEM167" s="3"/>
      <c r="BEN167" s="3"/>
      <c r="BEO167" s="3"/>
      <c r="BEP167" s="3"/>
      <c r="BEQ167" s="3"/>
      <c r="BER167" s="3"/>
      <c r="BES167" s="3"/>
      <c r="BET167" s="3"/>
      <c r="BEU167" s="3"/>
      <c r="BEV167" s="3"/>
      <c r="BEW167" s="3"/>
      <c r="BEX167" s="3"/>
      <c r="BEY167" s="3"/>
      <c r="BEZ167" s="3"/>
      <c r="BFA167" s="3"/>
      <c r="BFB167" s="3"/>
      <c r="BFC167" s="3"/>
      <c r="BFD167" s="3"/>
      <c r="BFE167" s="3"/>
      <c r="BFF167" s="3"/>
      <c r="BFG167" s="3"/>
      <c r="BFH167" s="3"/>
      <c r="BFI167" s="3"/>
      <c r="BFJ167" s="3"/>
      <c r="BFK167" s="3"/>
      <c r="BFL167" s="3"/>
      <c r="BFM167" s="3"/>
      <c r="BFN167" s="3"/>
      <c r="BFO167" s="3"/>
      <c r="BFP167" s="3"/>
      <c r="BFQ167" s="3"/>
      <c r="BFR167" s="3"/>
      <c r="BFS167" s="3"/>
      <c r="BFT167" s="3"/>
      <c r="BFU167" s="3"/>
      <c r="BFV167" s="3"/>
      <c r="BFW167" s="3"/>
      <c r="BFX167" s="3"/>
      <c r="BFY167" s="3"/>
      <c r="BFZ167" s="3"/>
      <c r="BGA167" s="3"/>
      <c r="BGB167" s="3"/>
      <c r="BGC167" s="3"/>
      <c r="BGD167" s="3"/>
      <c r="BGE167" s="3"/>
      <c r="BGF167" s="3"/>
      <c r="BGG167" s="3"/>
      <c r="BGH167" s="3"/>
      <c r="BGI167" s="3"/>
      <c r="BGJ167" s="3"/>
      <c r="BGK167" s="3"/>
      <c r="BGL167" s="3"/>
      <c r="BGM167" s="3"/>
      <c r="BGN167" s="3"/>
      <c r="BGO167" s="3"/>
      <c r="BGP167" s="3"/>
      <c r="BGQ167" s="3"/>
      <c r="BGR167" s="3"/>
      <c r="BGS167" s="3"/>
      <c r="BGT167" s="3"/>
      <c r="BGU167" s="3"/>
      <c r="BGV167" s="3"/>
      <c r="BGW167" s="3"/>
      <c r="BGX167" s="3"/>
      <c r="BGY167" s="3"/>
      <c r="BGZ167" s="3"/>
      <c r="BHA167" s="3"/>
      <c r="BHB167" s="3"/>
      <c r="BHC167" s="3"/>
      <c r="BHD167" s="3"/>
      <c r="BHE167" s="3"/>
      <c r="BHF167" s="3"/>
      <c r="BHG167" s="3"/>
      <c r="BHH167" s="3"/>
      <c r="BHI167" s="3"/>
      <c r="BHJ167" s="3"/>
      <c r="BHK167" s="3"/>
      <c r="BHL167" s="3"/>
      <c r="BHM167" s="3"/>
      <c r="BHN167" s="3"/>
      <c r="BHO167" s="3"/>
      <c r="BHP167" s="3"/>
      <c r="BHQ167" s="3"/>
      <c r="BHR167" s="3"/>
      <c r="BHS167" s="3"/>
      <c r="BHT167" s="3"/>
      <c r="BHU167" s="3"/>
      <c r="BHV167" s="3"/>
      <c r="BHW167" s="3"/>
      <c r="BHX167" s="3"/>
      <c r="BHY167" s="3"/>
      <c r="BHZ167" s="3"/>
      <c r="BIA167" s="3"/>
      <c r="BIB167" s="3"/>
      <c r="BIC167" s="3"/>
      <c r="BID167" s="3"/>
      <c r="BIE167" s="3"/>
      <c r="BIF167" s="3"/>
      <c r="BIG167" s="3"/>
      <c r="BIH167" s="3"/>
      <c r="BII167" s="3"/>
      <c r="BIJ167" s="3"/>
      <c r="BIK167" s="3"/>
      <c r="BIL167" s="3"/>
      <c r="BIM167" s="3"/>
      <c r="BIN167" s="3"/>
      <c r="BIO167" s="3"/>
      <c r="BIP167" s="3"/>
      <c r="BIQ167" s="3"/>
      <c r="BIR167" s="3"/>
      <c r="BIS167" s="3"/>
      <c r="BIT167" s="3"/>
      <c r="BIU167" s="3"/>
      <c r="BIV167" s="3"/>
      <c r="BIW167" s="3"/>
      <c r="BIX167" s="3"/>
      <c r="BIY167" s="3"/>
      <c r="BIZ167" s="3"/>
      <c r="BJA167" s="3"/>
      <c r="BJB167" s="3"/>
      <c r="BJC167" s="3"/>
      <c r="BJD167" s="3"/>
      <c r="BJE167" s="3"/>
      <c r="BJF167" s="3"/>
      <c r="BJG167" s="3"/>
      <c r="BJH167" s="3"/>
      <c r="BJI167" s="3"/>
      <c r="BJJ167" s="3"/>
      <c r="BJK167" s="3"/>
      <c r="BJL167" s="3"/>
      <c r="BJM167" s="3"/>
      <c r="BJN167" s="3"/>
      <c r="BJO167" s="3"/>
      <c r="BJP167" s="3"/>
      <c r="BJQ167" s="3"/>
      <c r="BJR167" s="3"/>
      <c r="BJS167" s="3"/>
      <c r="BJT167" s="3"/>
      <c r="BJU167" s="3"/>
      <c r="BJV167" s="3"/>
      <c r="BJW167" s="3"/>
      <c r="BJX167" s="3"/>
      <c r="BJY167" s="3"/>
      <c r="BJZ167" s="3"/>
      <c r="BKA167" s="3"/>
      <c r="BKB167" s="3"/>
      <c r="BKC167" s="3"/>
      <c r="BKD167" s="3"/>
      <c r="BKE167" s="3"/>
      <c r="BKF167" s="3"/>
      <c r="BKG167" s="3"/>
      <c r="BKH167" s="3"/>
      <c r="BKI167" s="3"/>
      <c r="BKJ167" s="3"/>
      <c r="BKK167" s="3"/>
      <c r="BKL167" s="3"/>
      <c r="BKM167" s="3"/>
      <c r="BKN167" s="3"/>
      <c r="BKO167" s="3"/>
      <c r="BKP167" s="3"/>
      <c r="BKQ167" s="3"/>
      <c r="BKR167" s="3"/>
      <c r="BKS167" s="3"/>
      <c r="BKT167" s="3"/>
      <c r="BKU167" s="3"/>
      <c r="BKV167" s="3"/>
      <c r="BKW167" s="3"/>
      <c r="BKX167" s="3"/>
      <c r="BKY167" s="3"/>
      <c r="BKZ167" s="3"/>
      <c r="BLA167" s="3"/>
      <c r="BLB167" s="3"/>
      <c r="BLC167" s="3"/>
      <c r="BLD167" s="3"/>
      <c r="BLE167" s="3"/>
      <c r="BLF167" s="3"/>
      <c r="BLG167" s="3"/>
      <c r="BLH167" s="3"/>
      <c r="BLI167" s="3"/>
      <c r="BLJ167" s="3"/>
      <c r="BLK167" s="3"/>
      <c r="BLL167" s="3"/>
      <c r="BLM167" s="3"/>
      <c r="BLN167" s="3"/>
      <c r="BLO167" s="3"/>
      <c r="BLP167" s="3"/>
      <c r="BLQ167" s="3"/>
      <c r="BLR167" s="3"/>
      <c r="BLS167" s="3"/>
      <c r="BLT167" s="3"/>
      <c r="BLU167" s="3"/>
      <c r="BLV167" s="3"/>
      <c r="BLW167" s="3"/>
      <c r="BLX167" s="3"/>
      <c r="BLY167" s="3"/>
      <c r="BLZ167" s="3"/>
      <c r="BMA167" s="3"/>
      <c r="BMB167" s="3"/>
      <c r="BMC167" s="3"/>
      <c r="BMD167" s="3"/>
      <c r="BME167" s="3"/>
      <c r="BMF167" s="3"/>
      <c r="BMG167" s="3"/>
      <c r="BMH167" s="3"/>
      <c r="BMI167" s="3"/>
      <c r="BMJ167" s="3"/>
      <c r="BMK167" s="3"/>
      <c r="BML167" s="3"/>
      <c r="BMM167" s="3"/>
      <c r="BMN167" s="3"/>
      <c r="BMO167" s="3"/>
      <c r="BMP167" s="3"/>
      <c r="BMQ167" s="3"/>
      <c r="BMR167" s="3"/>
      <c r="BMS167" s="3"/>
      <c r="BMT167" s="3"/>
      <c r="BMU167" s="3"/>
      <c r="BMV167" s="3"/>
      <c r="BMW167" s="3"/>
      <c r="BMX167" s="3"/>
      <c r="BMY167" s="3"/>
      <c r="BMZ167" s="3"/>
      <c r="BNA167" s="3"/>
      <c r="BNB167" s="3"/>
      <c r="BNC167" s="3"/>
      <c r="BND167" s="3"/>
      <c r="BNE167" s="3"/>
      <c r="BNF167" s="3"/>
      <c r="BNG167" s="3"/>
      <c r="BNH167" s="3"/>
      <c r="BNI167" s="3"/>
      <c r="BNJ167" s="3"/>
      <c r="BNK167" s="3"/>
      <c r="BNL167" s="3"/>
      <c r="BNM167" s="3"/>
      <c r="BNN167" s="3"/>
      <c r="BNO167" s="3"/>
      <c r="BNP167" s="3"/>
      <c r="BNQ167" s="3"/>
      <c r="BNR167" s="3"/>
      <c r="BNS167" s="3"/>
      <c r="BNT167" s="3"/>
      <c r="BNU167" s="3"/>
      <c r="BNV167" s="3"/>
      <c r="BNW167" s="3"/>
      <c r="BNX167" s="3"/>
      <c r="BNY167" s="3"/>
      <c r="BNZ167" s="3"/>
      <c r="BOA167" s="3"/>
      <c r="BOB167" s="3"/>
      <c r="BOC167" s="3"/>
      <c r="BOD167" s="3"/>
      <c r="BOE167" s="3"/>
      <c r="BOF167" s="3"/>
      <c r="BOG167" s="3"/>
      <c r="BOH167" s="3"/>
      <c r="BOI167" s="3"/>
      <c r="BOJ167" s="3"/>
      <c r="BOK167" s="3"/>
      <c r="BOL167" s="3"/>
      <c r="BOM167" s="3"/>
      <c r="BON167" s="3"/>
      <c r="BOO167" s="3"/>
      <c r="BOP167" s="3"/>
      <c r="BOQ167" s="3"/>
      <c r="BOR167" s="3"/>
      <c r="BOS167" s="3"/>
      <c r="BOT167" s="3"/>
      <c r="BOU167" s="3"/>
      <c r="BOV167" s="3"/>
      <c r="BOW167" s="3"/>
      <c r="BOX167" s="3"/>
      <c r="BOY167" s="3"/>
      <c r="BOZ167" s="3"/>
      <c r="BPA167" s="3"/>
      <c r="BPB167" s="3"/>
      <c r="BPC167" s="3"/>
      <c r="BPD167" s="3"/>
      <c r="BPE167" s="3"/>
      <c r="BPF167" s="3"/>
      <c r="BPG167" s="3"/>
      <c r="BPH167" s="3"/>
      <c r="BPI167" s="3"/>
      <c r="BPJ167" s="3"/>
      <c r="BPK167" s="3"/>
      <c r="BPL167" s="3"/>
      <c r="BPM167" s="3"/>
      <c r="BPN167" s="3"/>
      <c r="BPO167" s="3"/>
      <c r="BPP167" s="3"/>
      <c r="BPQ167" s="3"/>
      <c r="BPR167" s="3"/>
      <c r="BPS167" s="3"/>
      <c r="BPT167" s="3"/>
      <c r="BPU167" s="3"/>
      <c r="BPV167" s="3"/>
      <c r="BPW167" s="3"/>
      <c r="BPX167" s="3"/>
      <c r="BPY167" s="3"/>
      <c r="BPZ167" s="3"/>
      <c r="BQA167" s="3"/>
      <c r="BQB167" s="3"/>
      <c r="BQC167" s="3"/>
      <c r="BQD167" s="3"/>
      <c r="BQE167" s="3"/>
      <c r="BQF167" s="3"/>
      <c r="BQG167" s="3"/>
      <c r="BQH167" s="3"/>
      <c r="BQI167" s="3"/>
      <c r="BQJ167" s="3"/>
      <c r="BQK167" s="3"/>
      <c r="BQL167" s="3"/>
      <c r="BQM167" s="3"/>
      <c r="BQN167" s="3"/>
      <c r="BQO167" s="3"/>
      <c r="BQP167" s="3"/>
      <c r="BQQ167" s="3"/>
      <c r="BQR167" s="3"/>
      <c r="BQS167" s="3"/>
      <c r="BQT167" s="3"/>
      <c r="BQU167" s="3"/>
      <c r="BQV167" s="3"/>
      <c r="BQW167" s="3"/>
      <c r="BQX167" s="3"/>
      <c r="BQY167" s="3"/>
      <c r="BQZ167" s="3"/>
      <c r="BRA167" s="3"/>
      <c r="BRB167" s="3"/>
      <c r="BRC167" s="3"/>
      <c r="BRD167" s="3"/>
      <c r="BRE167" s="3"/>
      <c r="BRF167" s="3"/>
      <c r="BRG167" s="3"/>
      <c r="BRH167" s="3"/>
      <c r="BRI167" s="3"/>
      <c r="BRJ167" s="3"/>
      <c r="BRK167" s="3"/>
      <c r="BRL167" s="3"/>
      <c r="BRM167" s="3"/>
      <c r="BRN167" s="3"/>
      <c r="BRO167" s="3"/>
      <c r="BRP167" s="3"/>
      <c r="BRQ167" s="3"/>
      <c r="BRR167" s="3"/>
      <c r="BRS167" s="3"/>
      <c r="BRT167" s="3"/>
      <c r="BRU167" s="3"/>
      <c r="BRV167" s="3"/>
      <c r="BRW167" s="3"/>
      <c r="BRX167" s="3"/>
      <c r="BRY167" s="3"/>
      <c r="BRZ167" s="3"/>
      <c r="BSA167" s="3"/>
      <c r="BSB167" s="3"/>
      <c r="BSC167" s="3"/>
      <c r="BSD167" s="3"/>
      <c r="BSE167" s="3"/>
      <c r="BSF167" s="3"/>
      <c r="BSG167" s="3"/>
      <c r="BSH167" s="3"/>
      <c r="BSI167" s="3"/>
      <c r="BSJ167" s="3"/>
      <c r="BSK167" s="3"/>
      <c r="BSL167" s="3"/>
      <c r="BSM167" s="3"/>
      <c r="BSN167" s="3"/>
      <c r="BSO167" s="3"/>
      <c r="BSP167" s="3"/>
      <c r="BSQ167" s="3"/>
      <c r="BSR167" s="3"/>
      <c r="BSS167" s="3"/>
      <c r="BST167" s="3"/>
      <c r="BSU167" s="3"/>
      <c r="BSV167" s="3"/>
      <c r="BSW167" s="3"/>
      <c r="BSX167" s="3"/>
      <c r="BSY167" s="3"/>
      <c r="BSZ167" s="3"/>
      <c r="BTA167" s="3"/>
      <c r="BTB167" s="3"/>
      <c r="BTC167" s="3"/>
      <c r="BTD167" s="3"/>
      <c r="BTE167" s="3"/>
      <c r="BTF167" s="3"/>
      <c r="BTG167" s="3"/>
      <c r="BTH167" s="3"/>
      <c r="BTI167" s="3"/>
      <c r="BTJ167" s="3"/>
      <c r="BTK167" s="3"/>
      <c r="BTL167" s="3"/>
      <c r="BTM167" s="3"/>
      <c r="BTN167" s="3"/>
      <c r="BTO167" s="3"/>
      <c r="BTP167" s="3"/>
      <c r="BTQ167" s="3"/>
      <c r="BTR167" s="3"/>
      <c r="BTS167" s="3"/>
      <c r="BTT167" s="3"/>
      <c r="BTU167" s="3"/>
      <c r="BTV167" s="3"/>
      <c r="BTW167" s="3"/>
      <c r="BTX167" s="3"/>
      <c r="BTY167" s="3"/>
      <c r="BTZ167" s="3"/>
      <c r="BUA167" s="3"/>
      <c r="BUB167" s="3"/>
      <c r="BUC167" s="3"/>
      <c r="BUD167" s="3"/>
      <c r="BUE167" s="3"/>
      <c r="BUF167" s="3"/>
      <c r="BUG167" s="3"/>
      <c r="BUH167" s="3"/>
      <c r="BUI167" s="3"/>
      <c r="BUJ167" s="3"/>
      <c r="BUK167" s="3"/>
      <c r="BUL167" s="3"/>
      <c r="BUM167" s="3"/>
      <c r="BUN167" s="3"/>
      <c r="BUO167" s="3"/>
      <c r="BUP167" s="3"/>
      <c r="BUQ167" s="3"/>
      <c r="BUR167" s="3"/>
      <c r="BUS167" s="3"/>
      <c r="BUT167" s="3"/>
      <c r="BUU167" s="3"/>
      <c r="BUV167" s="3"/>
      <c r="BUW167" s="3"/>
      <c r="BUX167" s="3"/>
      <c r="BUY167" s="3"/>
      <c r="BUZ167" s="3"/>
      <c r="BVA167" s="3"/>
      <c r="BVB167" s="3"/>
      <c r="BVC167" s="3"/>
      <c r="BVD167" s="3"/>
      <c r="BVE167" s="3"/>
      <c r="BVF167" s="3"/>
      <c r="BVG167" s="3"/>
      <c r="BVH167" s="3"/>
      <c r="BVI167" s="3"/>
      <c r="BVJ167" s="3"/>
      <c r="BVK167" s="3"/>
      <c r="BVL167" s="3"/>
      <c r="BVM167" s="3"/>
      <c r="BVN167" s="3"/>
      <c r="BVO167" s="3"/>
      <c r="BVP167" s="3"/>
      <c r="BVQ167" s="3"/>
      <c r="BVR167" s="3"/>
      <c r="BVS167" s="3"/>
      <c r="BVT167" s="3"/>
      <c r="BVU167" s="3"/>
      <c r="BVV167" s="3"/>
      <c r="BVW167" s="3"/>
      <c r="BVX167" s="3"/>
      <c r="BVY167" s="3"/>
      <c r="BVZ167" s="3"/>
      <c r="BWA167" s="3"/>
      <c r="BWB167" s="3"/>
      <c r="BWC167" s="3"/>
      <c r="BWD167" s="3"/>
      <c r="BWE167" s="3"/>
      <c r="BWF167" s="3"/>
      <c r="BWG167" s="3"/>
      <c r="BWH167" s="3"/>
      <c r="BWI167" s="3"/>
      <c r="BWJ167" s="3"/>
      <c r="BWK167" s="3"/>
      <c r="BWL167" s="3"/>
      <c r="BWM167" s="3"/>
      <c r="BWN167" s="3"/>
      <c r="BWO167" s="3"/>
      <c r="BWP167" s="3"/>
      <c r="BWQ167" s="3"/>
      <c r="BWR167" s="3"/>
      <c r="BWS167" s="3"/>
      <c r="BWT167" s="3"/>
      <c r="BWU167" s="3"/>
      <c r="BWV167" s="3"/>
      <c r="BWW167" s="3"/>
      <c r="BWX167" s="3"/>
      <c r="BWY167" s="3"/>
      <c r="BWZ167" s="3"/>
      <c r="BXA167" s="3"/>
      <c r="BXB167" s="3"/>
      <c r="BXC167" s="3"/>
      <c r="BXD167" s="3"/>
      <c r="BXE167" s="3"/>
      <c r="BXF167" s="3"/>
      <c r="BXG167" s="3"/>
      <c r="BXH167" s="3"/>
      <c r="BXI167" s="3"/>
      <c r="BXJ167" s="3"/>
      <c r="BXK167" s="3"/>
      <c r="BXL167" s="3"/>
      <c r="BXM167" s="3"/>
      <c r="BXN167" s="3"/>
      <c r="BXO167" s="3"/>
      <c r="BXP167" s="3"/>
      <c r="BXQ167" s="3"/>
      <c r="BXR167" s="3"/>
      <c r="BXS167" s="3"/>
      <c r="BXT167" s="3"/>
      <c r="BXU167" s="3"/>
      <c r="BXV167" s="3"/>
      <c r="BXW167" s="3"/>
      <c r="BXX167" s="3"/>
      <c r="BXY167" s="3"/>
      <c r="BXZ167" s="3"/>
      <c r="BYA167" s="3"/>
      <c r="BYB167" s="3"/>
      <c r="BYC167" s="3"/>
      <c r="BYD167" s="3"/>
      <c r="BYE167" s="3"/>
      <c r="BYF167" s="3"/>
      <c r="BYG167" s="3"/>
      <c r="BYH167" s="3"/>
      <c r="BYI167" s="3"/>
      <c r="BYJ167" s="3"/>
      <c r="BYK167" s="3"/>
      <c r="BYL167" s="3"/>
      <c r="BYM167" s="3"/>
      <c r="BYN167" s="3"/>
      <c r="BYO167" s="3"/>
      <c r="BYP167" s="3"/>
      <c r="BYQ167" s="3"/>
      <c r="BYR167" s="3"/>
      <c r="BYS167" s="3"/>
      <c r="BYT167" s="3"/>
      <c r="BYU167" s="3"/>
      <c r="BYV167" s="3"/>
      <c r="BYW167" s="3"/>
      <c r="BYX167" s="3"/>
      <c r="BYY167" s="3"/>
      <c r="BYZ167" s="3"/>
      <c r="BZA167" s="3"/>
      <c r="BZB167" s="3"/>
      <c r="BZC167" s="3"/>
      <c r="BZD167" s="3"/>
      <c r="BZE167" s="3"/>
      <c r="BZF167" s="3"/>
      <c r="BZG167" s="3"/>
      <c r="BZH167" s="3"/>
      <c r="BZI167" s="3"/>
      <c r="BZJ167" s="3"/>
      <c r="BZK167" s="3"/>
      <c r="BZL167" s="3"/>
      <c r="BZM167" s="3"/>
      <c r="BZN167" s="3"/>
      <c r="BZO167" s="3"/>
      <c r="BZP167" s="3"/>
      <c r="BZQ167" s="3"/>
      <c r="BZR167" s="3"/>
      <c r="BZS167" s="3"/>
      <c r="BZT167" s="3"/>
      <c r="BZU167" s="3"/>
      <c r="BZV167" s="3"/>
      <c r="BZW167" s="3"/>
      <c r="BZX167" s="3"/>
      <c r="BZY167" s="3"/>
      <c r="BZZ167" s="3"/>
      <c r="CAA167" s="3"/>
      <c r="CAB167" s="3"/>
      <c r="CAC167" s="3"/>
      <c r="CAD167" s="3"/>
      <c r="CAE167" s="3"/>
      <c r="CAF167" s="3"/>
      <c r="CAG167" s="3"/>
      <c r="CAH167" s="3"/>
      <c r="CAI167" s="3"/>
      <c r="CAJ167" s="3"/>
      <c r="CAK167" s="3"/>
      <c r="CAL167" s="3"/>
      <c r="CAM167" s="3"/>
      <c r="CAN167" s="3"/>
      <c r="CAO167" s="3"/>
      <c r="CAP167" s="3"/>
      <c r="CAQ167" s="3"/>
      <c r="CAR167" s="3"/>
      <c r="CAS167" s="3"/>
      <c r="CAT167" s="3"/>
      <c r="CAU167" s="3"/>
      <c r="CAV167" s="3"/>
      <c r="CAW167" s="3"/>
      <c r="CAX167" s="3"/>
      <c r="CAY167" s="3"/>
      <c r="CAZ167" s="3"/>
      <c r="CBA167" s="3"/>
      <c r="CBB167" s="3"/>
      <c r="CBC167" s="3"/>
      <c r="CBD167" s="3"/>
      <c r="CBE167" s="3"/>
      <c r="CBF167" s="3"/>
      <c r="CBG167" s="3"/>
      <c r="CBH167" s="3"/>
      <c r="CBI167" s="3"/>
      <c r="CBJ167" s="3"/>
      <c r="CBK167" s="3"/>
      <c r="CBL167" s="3"/>
      <c r="CBM167" s="3"/>
      <c r="CBN167" s="3"/>
      <c r="CBO167" s="3"/>
      <c r="CBP167" s="3"/>
      <c r="CBQ167" s="3"/>
      <c r="CBR167" s="3"/>
      <c r="CBS167" s="3"/>
      <c r="CBT167" s="3"/>
      <c r="CBU167" s="3"/>
      <c r="CBV167" s="3"/>
      <c r="CBW167" s="3"/>
      <c r="CBX167" s="3"/>
      <c r="CBY167" s="3"/>
      <c r="CBZ167" s="3"/>
      <c r="CCA167" s="3"/>
      <c r="CCB167" s="3"/>
      <c r="CCC167" s="3"/>
      <c r="CCD167" s="3"/>
      <c r="CCE167" s="3"/>
      <c r="CCF167" s="3"/>
      <c r="CCG167" s="3"/>
      <c r="CCH167" s="3"/>
      <c r="CCI167" s="3"/>
      <c r="CCJ167" s="3"/>
      <c r="CCK167" s="3"/>
      <c r="CCL167" s="3"/>
      <c r="CCM167" s="3"/>
      <c r="CCN167" s="3"/>
      <c r="CCO167" s="3"/>
      <c r="CCP167" s="3"/>
      <c r="CCQ167" s="3"/>
      <c r="CCR167" s="3"/>
      <c r="CCS167" s="3"/>
      <c r="CCT167" s="3"/>
      <c r="CCU167" s="3"/>
      <c r="CCV167" s="3"/>
      <c r="CCW167" s="3"/>
      <c r="CCX167" s="3"/>
      <c r="CCY167" s="3"/>
      <c r="CCZ167" s="3"/>
      <c r="CDA167" s="3"/>
      <c r="CDB167" s="3"/>
      <c r="CDC167" s="3"/>
      <c r="CDD167" s="3"/>
      <c r="CDE167" s="3"/>
      <c r="CDF167" s="3"/>
      <c r="CDG167" s="3"/>
      <c r="CDH167" s="3"/>
      <c r="CDI167" s="3"/>
      <c r="CDJ167" s="3"/>
      <c r="CDK167" s="3"/>
      <c r="CDL167" s="3"/>
      <c r="CDM167" s="3"/>
      <c r="CDN167" s="3"/>
      <c r="CDO167" s="3"/>
      <c r="CDP167" s="3"/>
      <c r="CDQ167" s="3"/>
      <c r="CDR167" s="3"/>
      <c r="CDS167" s="3"/>
      <c r="CDT167" s="3"/>
      <c r="CDU167" s="3"/>
      <c r="CDV167" s="3"/>
      <c r="CDW167" s="3"/>
      <c r="CDX167" s="3"/>
      <c r="CDY167" s="3"/>
      <c r="CDZ167" s="3"/>
      <c r="CEA167" s="3"/>
      <c r="CEB167" s="3"/>
      <c r="CEC167" s="3"/>
      <c r="CED167" s="3"/>
      <c r="CEE167" s="3"/>
      <c r="CEF167" s="3"/>
      <c r="CEG167" s="3"/>
      <c r="CEH167" s="3"/>
      <c r="CEI167" s="3"/>
      <c r="CEJ167" s="3"/>
      <c r="CEK167" s="3"/>
      <c r="CEL167" s="3"/>
      <c r="CEM167" s="3"/>
      <c r="CEN167" s="3"/>
      <c r="CEO167" s="3"/>
      <c r="CEP167" s="3"/>
      <c r="CEQ167" s="3"/>
      <c r="CER167" s="3"/>
      <c r="CES167" s="3"/>
      <c r="CET167" s="3"/>
      <c r="CEU167" s="3"/>
      <c r="CEV167" s="3"/>
      <c r="CEW167" s="3"/>
      <c r="CEX167" s="3"/>
      <c r="CEY167" s="3"/>
      <c r="CEZ167" s="3"/>
      <c r="CFA167" s="3"/>
      <c r="CFB167" s="3"/>
      <c r="CFC167" s="3"/>
      <c r="CFD167" s="3"/>
      <c r="CFE167" s="3"/>
      <c r="CFF167" s="3"/>
      <c r="CFG167" s="3"/>
      <c r="CFH167" s="3"/>
      <c r="CFI167" s="3"/>
      <c r="CFJ167" s="3"/>
      <c r="CFK167" s="3"/>
      <c r="CFL167" s="3"/>
      <c r="CFM167" s="3"/>
      <c r="CFN167" s="3"/>
      <c r="CFO167" s="3"/>
      <c r="CFP167" s="3"/>
      <c r="CFQ167" s="3"/>
      <c r="CFR167" s="3"/>
      <c r="CFS167" s="3"/>
      <c r="CFT167" s="3"/>
      <c r="CFU167" s="3"/>
      <c r="CFV167" s="3"/>
      <c r="CFW167" s="3"/>
      <c r="CFX167" s="3"/>
      <c r="CFY167" s="3"/>
      <c r="CFZ167" s="3"/>
      <c r="CGA167" s="3"/>
      <c r="CGB167" s="3"/>
      <c r="CGC167" s="3"/>
      <c r="CGD167" s="3"/>
      <c r="CGE167" s="3"/>
      <c r="CGF167" s="3"/>
      <c r="CGG167" s="3"/>
      <c r="CGH167" s="3"/>
      <c r="CGI167" s="3"/>
      <c r="CGJ167" s="3"/>
      <c r="CGK167" s="3"/>
      <c r="CGL167" s="3"/>
      <c r="CGM167" s="3"/>
      <c r="CGN167" s="3"/>
      <c r="CGO167" s="3"/>
      <c r="CGP167" s="3"/>
      <c r="CGQ167" s="3"/>
      <c r="CGR167" s="3"/>
      <c r="CGS167" s="3"/>
      <c r="CGT167" s="3"/>
      <c r="CGU167" s="3"/>
      <c r="CGV167" s="3"/>
      <c r="CGW167" s="3"/>
      <c r="CGX167" s="3"/>
      <c r="CGY167" s="3"/>
      <c r="CGZ167" s="3"/>
      <c r="CHA167" s="3"/>
      <c r="CHB167" s="3"/>
      <c r="CHC167" s="3"/>
      <c r="CHD167" s="3"/>
      <c r="CHE167" s="3"/>
      <c r="CHF167" s="3"/>
      <c r="CHG167" s="3"/>
      <c r="CHH167" s="3"/>
      <c r="CHI167" s="3"/>
      <c r="CHJ167" s="3"/>
      <c r="CHK167" s="3"/>
      <c r="CHL167" s="3"/>
      <c r="CHM167" s="3"/>
      <c r="CHN167" s="3"/>
      <c r="CHO167" s="3"/>
      <c r="CHP167" s="3"/>
      <c r="CHQ167" s="3"/>
      <c r="CHR167" s="3"/>
      <c r="CHS167" s="3"/>
      <c r="CHT167" s="3"/>
      <c r="CHU167" s="3"/>
      <c r="CHV167" s="3"/>
      <c r="CHW167" s="3"/>
      <c r="CHX167" s="3"/>
      <c r="CHY167" s="3"/>
      <c r="CHZ167" s="3"/>
      <c r="CIA167" s="3"/>
      <c r="CIB167" s="3"/>
      <c r="CIC167" s="3"/>
      <c r="CID167" s="3"/>
      <c r="CIE167" s="3"/>
      <c r="CIF167" s="3"/>
      <c r="CIG167" s="3"/>
      <c r="CIH167" s="3"/>
      <c r="CII167" s="3"/>
      <c r="CIJ167" s="3"/>
      <c r="CIK167" s="3"/>
      <c r="CIL167" s="3"/>
      <c r="CIM167" s="3"/>
      <c r="CIN167" s="3"/>
      <c r="CIO167" s="3"/>
      <c r="CIP167" s="3"/>
      <c r="CIQ167" s="3"/>
      <c r="CIR167" s="3"/>
      <c r="CIS167" s="3"/>
      <c r="CIT167" s="3"/>
      <c r="CIU167" s="3"/>
      <c r="CIV167" s="3"/>
      <c r="CIW167" s="3"/>
      <c r="CIX167" s="3"/>
      <c r="CIY167" s="3"/>
      <c r="CIZ167" s="3"/>
      <c r="CJA167" s="3"/>
      <c r="CJB167" s="3"/>
      <c r="CJC167" s="3"/>
      <c r="CJD167" s="3"/>
      <c r="CJE167" s="3"/>
      <c r="CJF167" s="3"/>
      <c r="CJG167" s="3"/>
      <c r="CJH167" s="3"/>
      <c r="CJI167" s="3"/>
      <c r="CJJ167" s="3"/>
      <c r="CJK167" s="3"/>
      <c r="CJL167" s="3"/>
      <c r="CJM167" s="3"/>
      <c r="CJN167" s="3"/>
      <c r="CJO167" s="3"/>
      <c r="CJP167" s="3"/>
      <c r="CJQ167" s="3"/>
      <c r="CJR167" s="3"/>
      <c r="CJS167" s="3"/>
      <c r="CJT167" s="3"/>
      <c r="CJU167" s="3"/>
      <c r="CJV167" s="3"/>
      <c r="CJW167" s="3"/>
      <c r="CJX167" s="3"/>
      <c r="CJY167" s="3"/>
      <c r="CJZ167" s="3"/>
      <c r="CKA167" s="3"/>
      <c r="CKB167" s="3"/>
      <c r="CKC167" s="3"/>
      <c r="CKD167" s="3"/>
      <c r="CKE167" s="3"/>
      <c r="CKF167" s="3"/>
      <c r="CKG167" s="3"/>
      <c r="CKH167" s="3"/>
      <c r="CKI167" s="3"/>
      <c r="CKJ167" s="3"/>
      <c r="CKK167" s="3"/>
      <c r="CKL167" s="3"/>
      <c r="CKM167" s="3"/>
      <c r="CKN167" s="3"/>
      <c r="CKO167" s="3"/>
      <c r="CKP167" s="3"/>
      <c r="CKQ167" s="3"/>
      <c r="CKR167" s="3"/>
      <c r="CKS167" s="3"/>
      <c r="CKT167" s="3"/>
      <c r="CKU167" s="3"/>
      <c r="CKV167" s="3"/>
      <c r="CKW167" s="3"/>
      <c r="CKX167" s="3"/>
      <c r="CKY167" s="3"/>
      <c r="CKZ167" s="3"/>
      <c r="CLA167" s="3"/>
      <c r="CLB167" s="3"/>
      <c r="CLC167" s="3"/>
      <c r="CLD167" s="3"/>
      <c r="CLE167" s="3"/>
      <c r="CLF167" s="3"/>
      <c r="CLG167" s="3"/>
      <c r="CLH167" s="3"/>
      <c r="CLI167" s="3"/>
      <c r="CLJ167" s="3"/>
      <c r="CLK167" s="3"/>
      <c r="CLL167" s="3"/>
      <c r="CLM167" s="3"/>
      <c r="CLN167" s="3"/>
      <c r="CLO167" s="3"/>
      <c r="CLP167" s="3"/>
      <c r="CLQ167" s="3"/>
      <c r="CLR167" s="3"/>
      <c r="CLS167" s="3"/>
      <c r="CLT167" s="3"/>
      <c r="CLU167" s="3"/>
      <c r="CLV167" s="3"/>
      <c r="CLW167" s="3"/>
      <c r="CLX167" s="3"/>
      <c r="CLY167" s="3"/>
      <c r="CLZ167" s="3"/>
      <c r="CMA167" s="3"/>
      <c r="CMB167" s="3"/>
      <c r="CMC167" s="3"/>
      <c r="CMD167" s="3"/>
      <c r="CME167" s="3"/>
      <c r="CMF167" s="3"/>
      <c r="CMG167" s="3"/>
      <c r="CMH167" s="3"/>
      <c r="CMI167" s="3"/>
      <c r="CMJ167" s="3"/>
      <c r="CMK167" s="3"/>
      <c r="CML167" s="3"/>
      <c r="CMM167" s="3"/>
      <c r="CMN167" s="3"/>
      <c r="CMO167" s="3"/>
      <c r="CMP167" s="3"/>
      <c r="CMQ167" s="3"/>
      <c r="CMR167" s="3"/>
      <c r="CMS167" s="3"/>
      <c r="CMT167" s="3"/>
      <c r="CMU167" s="3"/>
      <c r="CMV167" s="3"/>
      <c r="CMW167" s="3"/>
      <c r="CMX167" s="3"/>
      <c r="CMY167" s="3"/>
      <c r="CMZ167" s="3"/>
      <c r="CNA167" s="3"/>
      <c r="CNB167" s="3"/>
      <c r="CNC167" s="3"/>
      <c r="CND167" s="3"/>
      <c r="CNE167" s="3"/>
      <c r="CNF167" s="3"/>
      <c r="CNG167" s="3"/>
      <c r="CNH167" s="3"/>
      <c r="CNI167" s="3"/>
      <c r="CNJ167" s="3"/>
      <c r="CNK167" s="3"/>
      <c r="CNL167" s="3"/>
      <c r="CNM167" s="3"/>
      <c r="CNN167" s="3"/>
      <c r="CNO167" s="3"/>
      <c r="CNP167" s="3"/>
      <c r="CNQ167" s="3"/>
      <c r="CNR167" s="3"/>
      <c r="CNS167" s="3"/>
      <c r="CNT167" s="3"/>
      <c r="CNU167" s="3"/>
      <c r="CNV167" s="3"/>
      <c r="CNW167" s="3"/>
      <c r="CNX167" s="3"/>
      <c r="CNY167" s="3"/>
      <c r="CNZ167" s="3"/>
      <c r="COA167" s="3"/>
      <c r="COB167" s="3"/>
      <c r="COC167" s="3"/>
      <c r="COD167" s="3"/>
      <c r="COE167" s="3"/>
      <c r="COF167" s="3"/>
      <c r="COG167" s="3"/>
      <c r="COH167" s="3"/>
      <c r="COI167" s="3"/>
      <c r="COJ167" s="3"/>
      <c r="COK167" s="3"/>
      <c r="COL167" s="3"/>
      <c r="COM167" s="3"/>
      <c r="CON167" s="3"/>
      <c r="COO167" s="3"/>
      <c r="COP167" s="3"/>
      <c r="COQ167" s="3"/>
      <c r="COR167" s="3"/>
      <c r="COS167" s="3"/>
      <c r="COT167" s="3"/>
      <c r="COU167" s="3"/>
      <c r="COV167" s="3"/>
      <c r="COW167" s="3"/>
      <c r="COX167" s="3"/>
      <c r="COY167" s="3"/>
      <c r="COZ167" s="3"/>
      <c r="CPA167" s="3"/>
      <c r="CPB167" s="3"/>
      <c r="CPC167" s="3"/>
      <c r="CPD167" s="3"/>
      <c r="CPE167" s="3"/>
      <c r="CPF167" s="3"/>
      <c r="CPG167" s="3"/>
      <c r="CPH167" s="3"/>
      <c r="CPI167" s="3"/>
      <c r="CPJ167" s="3"/>
      <c r="CPK167" s="3"/>
      <c r="CPL167" s="3"/>
      <c r="CPM167" s="3"/>
      <c r="CPN167" s="3"/>
      <c r="CPO167" s="3"/>
      <c r="CPP167" s="3"/>
      <c r="CPQ167" s="3"/>
      <c r="CPR167" s="3"/>
      <c r="CPS167" s="3"/>
      <c r="CPT167" s="3"/>
      <c r="CPU167" s="3"/>
      <c r="CPV167" s="3"/>
      <c r="CPW167" s="3"/>
      <c r="CPX167" s="3"/>
      <c r="CPY167" s="3"/>
      <c r="CPZ167" s="3"/>
      <c r="CQA167" s="3"/>
      <c r="CQB167" s="3"/>
      <c r="CQC167" s="3"/>
      <c r="CQD167" s="3"/>
      <c r="CQE167" s="3"/>
      <c r="CQF167" s="3"/>
      <c r="CQG167" s="3"/>
      <c r="CQH167" s="3"/>
      <c r="CQI167" s="3"/>
      <c r="CQJ167" s="3"/>
      <c r="CQK167" s="3"/>
      <c r="CQL167" s="3"/>
      <c r="CQM167" s="3"/>
      <c r="CQN167" s="3"/>
      <c r="CQO167" s="3"/>
      <c r="CQP167" s="3"/>
      <c r="CQQ167" s="3"/>
      <c r="CQR167" s="3"/>
      <c r="CQS167" s="3"/>
      <c r="CQT167" s="3"/>
      <c r="CQU167" s="3"/>
      <c r="CQV167" s="3"/>
      <c r="CQW167" s="3"/>
      <c r="CQX167" s="3"/>
      <c r="CQY167" s="3"/>
      <c r="CQZ167" s="3"/>
      <c r="CRA167" s="3"/>
      <c r="CRB167" s="3"/>
      <c r="CRC167" s="3"/>
      <c r="CRD167" s="3"/>
      <c r="CRE167" s="3"/>
      <c r="CRF167" s="3"/>
      <c r="CRG167" s="3"/>
      <c r="CRH167" s="3"/>
      <c r="CRI167" s="3"/>
      <c r="CRJ167" s="3"/>
      <c r="CRK167" s="3"/>
      <c r="CRL167" s="3"/>
      <c r="CRM167" s="3"/>
      <c r="CRN167" s="3"/>
      <c r="CRO167" s="3"/>
      <c r="CRP167" s="3"/>
      <c r="CRQ167" s="3"/>
      <c r="CRR167" s="3"/>
      <c r="CRS167" s="3"/>
      <c r="CRT167" s="3"/>
      <c r="CRU167" s="3"/>
      <c r="CRV167" s="3"/>
      <c r="CRW167" s="3"/>
      <c r="CRX167" s="3"/>
      <c r="CRY167" s="3"/>
      <c r="CRZ167" s="3"/>
      <c r="CSA167" s="3"/>
      <c r="CSB167" s="3"/>
      <c r="CSC167" s="3"/>
      <c r="CSD167" s="3"/>
      <c r="CSE167" s="3"/>
      <c r="CSF167" s="3"/>
      <c r="CSG167" s="3"/>
      <c r="CSH167" s="3"/>
      <c r="CSI167" s="3"/>
      <c r="CSJ167" s="3"/>
      <c r="CSK167" s="3"/>
      <c r="CSL167" s="3"/>
      <c r="CSM167" s="3"/>
      <c r="CSN167" s="3"/>
      <c r="CSO167" s="3"/>
      <c r="CSP167" s="3"/>
      <c r="CSQ167" s="3"/>
      <c r="CSR167" s="3"/>
      <c r="CSS167" s="3"/>
      <c r="CST167" s="3"/>
      <c r="CSU167" s="3"/>
      <c r="CSV167" s="3"/>
      <c r="CSW167" s="3"/>
      <c r="CSX167" s="3"/>
      <c r="CSY167" s="3"/>
      <c r="CSZ167" s="3"/>
      <c r="CTA167" s="3"/>
      <c r="CTB167" s="3"/>
      <c r="CTC167" s="3"/>
      <c r="CTD167" s="3"/>
      <c r="CTE167" s="3"/>
      <c r="CTF167" s="3"/>
      <c r="CTG167" s="3"/>
      <c r="CTH167" s="3"/>
      <c r="CTI167" s="3"/>
      <c r="CTJ167" s="3"/>
      <c r="CTK167" s="3"/>
      <c r="CTL167" s="3"/>
      <c r="CTM167" s="3"/>
      <c r="CTN167" s="3"/>
      <c r="CTO167" s="3"/>
      <c r="CTP167" s="3"/>
      <c r="CTQ167" s="3"/>
      <c r="CTR167" s="3"/>
      <c r="CTS167" s="3"/>
      <c r="CTT167" s="3"/>
      <c r="CTU167" s="3"/>
      <c r="CTV167" s="3"/>
      <c r="CTW167" s="3"/>
      <c r="CTX167" s="3"/>
      <c r="CTY167" s="3"/>
      <c r="CTZ167" s="3"/>
      <c r="CUA167" s="3"/>
      <c r="CUB167" s="3"/>
      <c r="CUC167" s="3"/>
      <c r="CUD167" s="3"/>
      <c r="CUE167" s="3"/>
      <c r="CUF167" s="3"/>
      <c r="CUG167" s="3"/>
      <c r="CUH167" s="3"/>
      <c r="CUI167" s="3"/>
      <c r="CUJ167" s="3"/>
      <c r="CUK167" s="3"/>
      <c r="CUL167" s="3"/>
      <c r="CUM167" s="3"/>
      <c r="CUN167" s="3"/>
      <c r="CUO167" s="3"/>
      <c r="CUP167" s="3"/>
      <c r="CUQ167" s="3"/>
      <c r="CUR167" s="3"/>
      <c r="CUS167" s="3"/>
      <c r="CUT167" s="3"/>
      <c r="CUU167" s="3"/>
      <c r="CUV167" s="3"/>
      <c r="CUW167" s="3"/>
      <c r="CUX167" s="3"/>
      <c r="CUY167" s="3"/>
      <c r="CUZ167" s="3"/>
      <c r="CVA167" s="3"/>
      <c r="CVB167" s="3"/>
      <c r="CVC167" s="3"/>
      <c r="CVD167" s="3"/>
      <c r="CVE167" s="3"/>
      <c r="CVF167" s="3"/>
      <c r="CVG167" s="3"/>
      <c r="CVH167" s="3"/>
      <c r="CVI167" s="3"/>
      <c r="CVJ167" s="3"/>
      <c r="CVK167" s="3"/>
      <c r="CVL167" s="3"/>
      <c r="CVM167" s="3"/>
      <c r="CVN167" s="3"/>
      <c r="CVO167" s="3"/>
      <c r="CVP167" s="3"/>
      <c r="CVQ167" s="3"/>
      <c r="CVR167" s="3"/>
      <c r="CVS167" s="3"/>
      <c r="CVT167" s="3"/>
      <c r="CVU167" s="3"/>
      <c r="CVV167" s="3"/>
      <c r="CVW167" s="3"/>
      <c r="CVX167" s="3"/>
      <c r="CVY167" s="3"/>
      <c r="CVZ167" s="3"/>
      <c r="CWA167" s="3"/>
      <c r="CWB167" s="3"/>
      <c r="CWC167" s="3"/>
      <c r="CWD167" s="3"/>
      <c r="CWE167" s="3"/>
      <c r="CWF167" s="3"/>
      <c r="CWG167" s="3"/>
      <c r="CWH167" s="3"/>
      <c r="CWI167" s="3"/>
      <c r="CWJ167" s="3"/>
      <c r="CWK167" s="3"/>
      <c r="CWL167" s="3"/>
      <c r="CWM167" s="3"/>
      <c r="CWN167" s="3"/>
      <c r="CWO167" s="3"/>
      <c r="CWP167" s="3"/>
      <c r="CWQ167" s="3"/>
      <c r="CWR167" s="3"/>
      <c r="CWS167" s="3"/>
      <c r="CWT167" s="3"/>
      <c r="CWU167" s="3"/>
      <c r="CWV167" s="3"/>
      <c r="CWW167" s="3"/>
      <c r="CWX167" s="3"/>
      <c r="CWY167" s="3"/>
      <c r="CWZ167" s="3"/>
      <c r="CXA167" s="3"/>
      <c r="CXB167" s="3"/>
      <c r="CXC167" s="3"/>
      <c r="CXD167" s="3"/>
      <c r="CXE167" s="3"/>
      <c r="CXF167" s="3"/>
      <c r="CXG167" s="3"/>
      <c r="CXH167" s="3"/>
      <c r="CXI167" s="3"/>
      <c r="CXJ167" s="3"/>
      <c r="CXK167" s="3"/>
      <c r="CXL167" s="3"/>
      <c r="CXM167" s="3"/>
      <c r="CXN167" s="3"/>
      <c r="CXO167" s="3"/>
      <c r="CXP167" s="3"/>
      <c r="CXQ167" s="3"/>
      <c r="CXR167" s="3"/>
      <c r="CXS167" s="3"/>
      <c r="CXT167" s="3"/>
      <c r="CXU167" s="3"/>
      <c r="CXV167" s="3"/>
      <c r="CXW167" s="3"/>
      <c r="CXX167" s="3"/>
      <c r="CXY167" s="3"/>
      <c r="CXZ167" s="3"/>
      <c r="CYA167" s="3"/>
      <c r="CYB167" s="3"/>
      <c r="CYC167" s="3"/>
      <c r="CYD167" s="3"/>
      <c r="CYE167" s="3"/>
      <c r="CYF167" s="3"/>
      <c r="CYG167" s="3"/>
      <c r="CYH167" s="3"/>
      <c r="CYI167" s="3"/>
      <c r="CYJ167" s="3"/>
      <c r="CYK167" s="3"/>
      <c r="CYL167" s="3"/>
      <c r="CYM167" s="3"/>
      <c r="CYN167" s="3"/>
      <c r="CYO167" s="3"/>
      <c r="CYP167" s="3"/>
      <c r="CYQ167" s="3"/>
      <c r="CYR167" s="3"/>
      <c r="CYS167" s="3"/>
      <c r="CYT167" s="3"/>
      <c r="CYU167" s="3"/>
      <c r="CYV167" s="3"/>
      <c r="CYW167" s="3"/>
      <c r="CYX167" s="3"/>
      <c r="CYY167" s="3"/>
      <c r="CYZ167" s="3"/>
      <c r="CZA167" s="3"/>
      <c r="CZB167" s="3"/>
      <c r="CZC167" s="3"/>
      <c r="CZD167" s="3"/>
      <c r="CZE167" s="3"/>
      <c r="CZF167" s="3"/>
      <c r="CZG167" s="3"/>
      <c r="CZH167" s="3"/>
      <c r="CZI167" s="3"/>
      <c r="CZJ167" s="3"/>
      <c r="CZK167" s="3"/>
      <c r="CZL167" s="3"/>
      <c r="CZM167" s="3"/>
      <c r="CZN167" s="3"/>
      <c r="CZO167" s="3"/>
      <c r="CZP167" s="3"/>
      <c r="CZQ167" s="3"/>
      <c r="CZR167" s="3"/>
      <c r="CZS167" s="3"/>
      <c r="CZT167" s="3"/>
      <c r="CZU167" s="3"/>
      <c r="CZV167" s="3"/>
      <c r="CZW167" s="3"/>
      <c r="CZX167" s="3"/>
      <c r="CZY167" s="3"/>
      <c r="CZZ167" s="3"/>
      <c r="DAA167" s="3"/>
      <c r="DAB167" s="3"/>
      <c r="DAC167" s="3"/>
      <c r="DAD167" s="3"/>
      <c r="DAE167" s="3"/>
      <c r="DAF167" s="3"/>
      <c r="DAG167" s="3"/>
      <c r="DAH167" s="3"/>
      <c r="DAI167" s="3"/>
      <c r="DAJ167" s="3"/>
      <c r="DAK167" s="3"/>
      <c r="DAL167" s="3"/>
      <c r="DAM167" s="3"/>
      <c r="DAN167" s="3"/>
      <c r="DAO167" s="3"/>
      <c r="DAP167" s="3"/>
      <c r="DAQ167" s="3"/>
      <c r="DAR167" s="3"/>
      <c r="DAS167" s="3"/>
      <c r="DAT167" s="3"/>
      <c r="DAU167" s="3"/>
      <c r="DAV167" s="3"/>
      <c r="DAW167" s="3"/>
      <c r="DAX167" s="3"/>
      <c r="DAY167" s="3"/>
      <c r="DAZ167" s="3"/>
      <c r="DBA167" s="3"/>
      <c r="DBB167" s="3"/>
      <c r="DBC167" s="3"/>
      <c r="DBD167" s="3"/>
      <c r="DBE167" s="3"/>
      <c r="DBF167" s="3"/>
      <c r="DBG167" s="3"/>
      <c r="DBH167" s="3"/>
      <c r="DBI167" s="3"/>
      <c r="DBJ167" s="3"/>
      <c r="DBK167" s="3"/>
      <c r="DBL167" s="3"/>
      <c r="DBM167" s="3"/>
      <c r="DBN167" s="3"/>
      <c r="DBO167" s="3"/>
      <c r="DBP167" s="3"/>
      <c r="DBQ167" s="3"/>
      <c r="DBR167" s="3"/>
      <c r="DBS167" s="3"/>
      <c r="DBT167" s="3"/>
      <c r="DBU167" s="3"/>
      <c r="DBV167" s="3"/>
      <c r="DBW167" s="3"/>
      <c r="DBX167" s="3"/>
      <c r="DBY167" s="3"/>
      <c r="DBZ167" s="3"/>
      <c r="DCA167" s="3"/>
      <c r="DCB167" s="3"/>
      <c r="DCC167" s="3"/>
      <c r="DCD167" s="3"/>
      <c r="DCE167" s="3"/>
      <c r="DCF167" s="3"/>
      <c r="DCG167" s="3"/>
      <c r="DCH167" s="3"/>
      <c r="DCI167" s="3"/>
      <c r="DCJ167" s="3"/>
      <c r="DCK167" s="3"/>
      <c r="DCL167" s="3"/>
      <c r="DCM167" s="3"/>
      <c r="DCN167" s="3"/>
      <c r="DCO167" s="3"/>
      <c r="DCP167" s="3"/>
      <c r="DCQ167" s="3"/>
      <c r="DCR167" s="3"/>
      <c r="DCS167" s="3"/>
      <c r="DCT167" s="3"/>
      <c r="DCU167" s="3"/>
      <c r="DCV167" s="3"/>
      <c r="DCW167" s="3"/>
      <c r="DCX167" s="3"/>
      <c r="DCY167" s="3"/>
      <c r="DCZ167" s="3"/>
      <c r="DDA167" s="3"/>
      <c r="DDB167" s="3"/>
      <c r="DDC167" s="3"/>
      <c r="DDD167" s="3"/>
      <c r="DDE167" s="3"/>
      <c r="DDF167" s="3"/>
      <c r="DDG167" s="3"/>
      <c r="DDH167" s="3"/>
      <c r="DDI167" s="3"/>
      <c r="DDJ167" s="3"/>
      <c r="DDK167" s="3"/>
      <c r="DDL167" s="3"/>
      <c r="DDM167" s="3"/>
      <c r="DDN167" s="3"/>
      <c r="DDO167" s="3"/>
      <c r="DDP167" s="3"/>
      <c r="DDQ167" s="3"/>
      <c r="DDR167" s="3"/>
      <c r="DDS167" s="3"/>
      <c r="DDT167" s="3"/>
      <c r="DDU167" s="3"/>
      <c r="DDV167" s="3"/>
      <c r="DDW167" s="3"/>
      <c r="DDX167" s="3"/>
      <c r="DDY167" s="3"/>
      <c r="DDZ167" s="3"/>
      <c r="DEA167" s="3"/>
      <c r="DEB167" s="3"/>
      <c r="DEC167" s="3"/>
      <c r="DED167" s="3"/>
      <c r="DEE167" s="3"/>
      <c r="DEF167" s="3"/>
      <c r="DEG167" s="3"/>
      <c r="DEH167" s="3"/>
      <c r="DEI167" s="3"/>
      <c r="DEJ167" s="3"/>
      <c r="DEK167" s="3"/>
      <c r="DEL167" s="3"/>
      <c r="DEM167" s="3"/>
      <c r="DEN167" s="3"/>
      <c r="DEO167" s="3"/>
      <c r="DEP167" s="3"/>
      <c r="DEQ167" s="3"/>
      <c r="DER167" s="3"/>
      <c r="DES167" s="3"/>
      <c r="DET167" s="3"/>
      <c r="DEU167" s="3"/>
      <c r="DEV167" s="3"/>
      <c r="DEW167" s="3"/>
      <c r="DEX167" s="3"/>
      <c r="DEY167" s="3"/>
      <c r="DEZ167" s="3"/>
      <c r="DFA167" s="3"/>
      <c r="DFB167" s="3"/>
      <c r="DFC167" s="3"/>
      <c r="DFD167" s="3"/>
      <c r="DFE167" s="3"/>
      <c r="DFF167" s="3"/>
      <c r="DFG167" s="3"/>
      <c r="DFH167" s="3"/>
      <c r="DFI167" s="3"/>
      <c r="DFJ167" s="3"/>
      <c r="DFK167" s="3"/>
      <c r="DFL167" s="3"/>
      <c r="DFM167" s="3"/>
      <c r="DFN167" s="3"/>
      <c r="DFO167" s="3"/>
      <c r="DFP167" s="3"/>
      <c r="DFQ167" s="3"/>
      <c r="DFR167" s="3"/>
      <c r="DFS167" s="3"/>
      <c r="DFT167" s="3"/>
      <c r="DFU167" s="3"/>
      <c r="DFV167" s="3"/>
      <c r="DFW167" s="3"/>
      <c r="DFX167" s="3"/>
      <c r="DFY167" s="3"/>
      <c r="DFZ167" s="3"/>
      <c r="DGA167" s="3"/>
      <c r="DGB167" s="3"/>
      <c r="DGC167" s="3"/>
      <c r="DGD167" s="3"/>
      <c r="DGE167" s="3"/>
      <c r="DGF167" s="3"/>
      <c r="DGG167" s="3"/>
      <c r="DGH167" s="3"/>
      <c r="DGI167" s="3"/>
      <c r="DGJ167" s="3"/>
      <c r="DGK167" s="3"/>
      <c r="DGL167" s="3"/>
      <c r="DGM167" s="3"/>
      <c r="DGN167" s="3"/>
      <c r="DGO167" s="3"/>
      <c r="DGP167" s="3"/>
      <c r="DGQ167" s="3"/>
      <c r="DGR167" s="3"/>
      <c r="DGS167" s="3"/>
      <c r="DGT167" s="3"/>
      <c r="DGU167" s="3"/>
      <c r="DGV167" s="3"/>
      <c r="DGW167" s="3"/>
      <c r="DGX167" s="3"/>
      <c r="DGY167" s="3"/>
      <c r="DGZ167" s="3"/>
      <c r="DHA167" s="3"/>
      <c r="DHB167" s="3"/>
      <c r="DHC167" s="3"/>
      <c r="DHD167" s="3"/>
      <c r="DHE167" s="3"/>
      <c r="DHF167" s="3"/>
      <c r="DHG167" s="3"/>
      <c r="DHH167" s="3"/>
      <c r="DHI167" s="3"/>
      <c r="DHJ167" s="3"/>
      <c r="DHK167" s="3"/>
      <c r="DHL167" s="3"/>
      <c r="DHM167" s="3"/>
      <c r="DHN167" s="3"/>
      <c r="DHO167" s="3"/>
      <c r="DHP167" s="3"/>
      <c r="DHQ167" s="3"/>
      <c r="DHR167" s="3"/>
      <c r="DHS167" s="3"/>
      <c r="DHT167" s="3"/>
      <c r="DHU167" s="3"/>
      <c r="DHV167" s="3"/>
      <c r="DHW167" s="3"/>
      <c r="DHX167" s="3"/>
      <c r="DHY167" s="3"/>
      <c r="DHZ167" s="3"/>
      <c r="DIA167" s="3"/>
      <c r="DIB167" s="3"/>
      <c r="DIC167" s="3"/>
      <c r="DID167" s="3"/>
      <c r="DIE167" s="3"/>
      <c r="DIF167" s="3"/>
      <c r="DIG167" s="3"/>
      <c r="DIH167" s="3"/>
      <c r="DII167" s="3"/>
      <c r="DIJ167" s="3"/>
      <c r="DIK167" s="3"/>
      <c r="DIL167" s="3"/>
      <c r="DIM167" s="3"/>
      <c r="DIN167" s="3"/>
      <c r="DIO167" s="3"/>
      <c r="DIP167" s="3"/>
      <c r="DIQ167" s="3"/>
      <c r="DIR167" s="3"/>
      <c r="DIS167" s="3"/>
      <c r="DIT167" s="3"/>
      <c r="DIU167" s="3"/>
      <c r="DIV167" s="3"/>
      <c r="DIW167" s="3"/>
      <c r="DIX167" s="3"/>
      <c r="DIY167" s="3"/>
      <c r="DIZ167" s="3"/>
      <c r="DJA167" s="3"/>
      <c r="DJB167" s="3"/>
      <c r="DJC167" s="3"/>
      <c r="DJD167" s="3"/>
      <c r="DJE167" s="3"/>
      <c r="DJF167" s="3"/>
      <c r="DJG167" s="3"/>
      <c r="DJH167" s="3"/>
      <c r="DJI167" s="3"/>
      <c r="DJJ167" s="3"/>
      <c r="DJK167" s="3"/>
      <c r="DJL167" s="3"/>
      <c r="DJM167" s="3"/>
      <c r="DJN167" s="3"/>
      <c r="DJO167" s="3"/>
      <c r="DJP167" s="3"/>
      <c r="DJQ167" s="3"/>
      <c r="DJR167" s="3"/>
      <c r="DJS167" s="3"/>
      <c r="DJT167" s="3"/>
      <c r="DJU167" s="3"/>
      <c r="DJV167" s="3"/>
      <c r="DJW167" s="3"/>
      <c r="DJX167" s="3"/>
      <c r="DJY167" s="3"/>
      <c r="DJZ167" s="3"/>
      <c r="DKA167" s="3"/>
      <c r="DKB167" s="3"/>
      <c r="DKC167" s="3"/>
      <c r="DKD167" s="3"/>
      <c r="DKE167" s="3"/>
      <c r="DKF167" s="3"/>
      <c r="DKG167" s="3"/>
      <c r="DKH167" s="3"/>
      <c r="DKI167" s="3"/>
      <c r="DKJ167" s="3"/>
      <c r="DKK167" s="3"/>
      <c r="DKL167" s="3"/>
      <c r="DKM167" s="3"/>
      <c r="DKN167" s="3"/>
      <c r="DKO167" s="3"/>
      <c r="DKP167" s="3"/>
      <c r="DKQ167" s="3"/>
      <c r="DKR167" s="3"/>
      <c r="DKS167" s="3"/>
      <c r="DKT167" s="3"/>
      <c r="DKU167" s="3"/>
      <c r="DKV167" s="3"/>
      <c r="DKW167" s="3"/>
      <c r="DKX167" s="3"/>
      <c r="DKY167" s="3"/>
      <c r="DKZ167" s="3"/>
      <c r="DLA167" s="3"/>
      <c r="DLB167" s="3"/>
      <c r="DLC167" s="3"/>
      <c r="DLD167" s="3"/>
      <c r="DLE167" s="3"/>
      <c r="DLF167" s="3"/>
      <c r="DLG167" s="3"/>
      <c r="DLH167" s="3"/>
      <c r="DLI167" s="3"/>
      <c r="DLJ167" s="3"/>
      <c r="DLK167" s="3"/>
      <c r="DLL167" s="3"/>
      <c r="DLM167" s="3"/>
      <c r="DLN167" s="3"/>
      <c r="DLO167" s="3"/>
      <c r="DLP167" s="3"/>
      <c r="DLQ167" s="3"/>
      <c r="DLR167" s="3"/>
      <c r="DLS167" s="3"/>
      <c r="DLT167" s="3"/>
      <c r="DLU167" s="3"/>
      <c r="DLV167" s="3"/>
      <c r="DLW167" s="3"/>
      <c r="DLX167" s="3"/>
      <c r="DLY167" s="3"/>
      <c r="DLZ167" s="3"/>
      <c r="DMA167" s="3"/>
      <c r="DMB167" s="3"/>
      <c r="DMC167" s="3"/>
      <c r="DMD167" s="3"/>
      <c r="DME167" s="3"/>
      <c r="DMF167" s="3"/>
      <c r="DMG167" s="3"/>
      <c r="DMH167" s="3"/>
      <c r="DMI167" s="3"/>
      <c r="DMJ167" s="3"/>
      <c r="DMK167" s="3"/>
      <c r="DML167" s="3"/>
      <c r="DMM167" s="3"/>
      <c r="DMN167" s="3"/>
      <c r="DMO167" s="3"/>
      <c r="DMP167" s="3"/>
      <c r="DMQ167" s="3"/>
      <c r="DMR167" s="3"/>
      <c r="DMS167" s="3"/>
      <c r="DMT167" s="3"/>
      <c r="DMU167" s="3"/>
      <c r="DMV167" s="3"/>
      <c r="DMW167" s="3"/>
      <c r="DMX167" s="3"/>
      <c r="DMY167" s="3"/>
      <c r="DMZ167" s="3"/>
      <c r="DNA167" s="3"/>
      <c r="DNB167" s="3"/>
      <c r="DNC167" s="3"/>
      <c r="DND167" s="3"/>
      <c r="DNE167" s="3"/>
      <c r="DNF167" s="3"/>
      <c r="DNG167" s="3"/>
      <c r="DNH167" s="3"/>
      <c r="DNI167" s="3"/>
      <c r="DNJ167" s="3"/>
      <c r="DNK167" s="3"/>
      <c r="DNL167" s="3"/>
      <c r="DNM167" s="3"/>
      <c r="DNN167" s="3"/>
      <c r="DNO167" s="3"/>
      <c r="DNP167" s="3"/>
      <c r="DNQ167" s="3"/>
      <c r="DNR167" s="3"/>
      <c r="DNS167" s="3"/>
      <c r="DNT167" s="3"/>
      <c r="DNU167" s="3"/>
      <c r="DNV167" s="3"/>
      <c r="DNW167" s="3"/>
      <c r="DNX167" s="3"/>
      <c r="DNY167" s="3"/>
      <c r="DNZ167" s="3"/>
      <c r="DOA167" s="3"/>
      <c r="DOB167" s="3"/>
      <c r="DOC167" s="3"/>
      <c r="DOD167" s="3"/>
      <c r="DOE167" s="3"/>
      <c r="DOF167" s="3"/>
      <c r="DOG167" s="3"/>
      <c r="DOH167" s="3"/>
      <c r="DOI167" s="3"/>
      <c r="DOJ167" s="3"/>
      <c r="DOK167" s="3"/>
      <c r="DOL167" s="3"/>
      <c r="DOM167" s="3"/>
      <c r="DON167" s="3"/>
      <c r="DOO167" s="3"/>
      <c r="DOP167" s="3"/>
      <c r="DOQ167" s="3"/>
      <c r="DOR167" s="3"/>
      <c r="DOS167" s="3"/>
      <c r="DOT167" s="3"/>
      <c r="DOU167" s="3"/>
      <c r="DOV167" s="3"/>
      <c r="DOW167" s="3"/>
      <c r="DOX167" s="3"/>
      <c r="DOY167" s="3"/>
      <c r="DOZ167" s="3"/>
      <c r="DPA167" s="3"/>
      <c r="DPB167" s="3"/>
      <c r="DPC167" s="3"/>
      <c r="DPD167" s="3"/>
      <c r="DPE167" s="3"/>
      <c r="DPF167" s="3"/>
      <c r="DPG167" s="3"/>
      <c r="DPH167" s="3"/>
      <c r="DPI167" s="3"/>
      <c r="DPJ167" s="3"/>
      <c r="DPK167" s="3"/>
      <c r="DPL167" s="3"/>
      <c r="DPM167" s="3"/>
      <c r="DPN167" s="3"/>
      <c r="DPO167" s="3"/>
      <c r="DPP167" s="3"/>
      <c r="DPQ167" s="3"/>
      <c r="DPR167" s="3"/>
      <c r="DPS167" s="3"/>
      <c r="DPT167" s="3"/>
      <c r="DPU167" s="3"/>
      <c r="DPV167" s="3"/>
      <c r="DPW167" s="3"/>
      <c r="DPX167" s="3"/>
      <c r="DPY167" s="3"/>
      <c r="DPZ167" s="3"/>
      <c r="DQA167" s="3"/>
      <c r="DQB167" s="3"/>
      <c r="DQC167" s="3"/>
      <c r="DQD167" s="3"/>
      <c r="DQE167" s="3"/>
      <c r="DQF167" s="3"/>
      <c r="DQG167" s="3"/>
      <c r="DQH167" s="3"/>
      <c r="DQI167" s="3"/>
      <c r="DQJ167" s="3"/>
      <c r="DQK167" s="3"/>
      <c r="DQL167" s="3"/>
      <c r="DQM167" s="3"/>
      <c r="DQN167" s="3"/>
      <c r="DQO167" s="3"/>
      <c r="DQP167" s="3"/>
      <c r="DQQ167" s="3"/>
      <c r="DQR167" s="3"/>
      <c r="DQS167" s="3"/>
      <c r="DQT167" s="3"/>
      <c r="DQU167" s="3"/>
      <c r="DQV167" s="3"/>
      <c r="DQW167" s="3"/>
      <c r="DQX167" s="3"/>
      <c r="DQY167" s="3"/>
      <c r="DQZ167" s="3"/>
      <c r="DRA167" s="3"/>
      <c r="DRB167" s="3"/>
      <c r="DRC167" s="3"/>
      <c r="DRD167" s="3"/>
      <c r="DRE167" s="3"/>
      <c r="DRF167" s="3"/>
      <c r="DRG167" s="3"/>
      <c r="DRH167" s="3"/>
      <c r="DRI167" s="3"/>
      <c r="DRJ167" s="3"/>
      <c r="DRK167" s="3"/>
      <c r="DRL167" s="3"/>
      <c r="DRM167" s="3"/>
      <c r="DRN167" s="3"/>
      <c r="DRO167" s="3"/>
      <c r="DRP167" s="3"/>
      <c r="DRQ167" s="3"/>
      <c r="DRR167" s="3"/>
      <c r="DRS167" s="3"/>
      <c r="DRT167" s="3"/>
      <c r="DRU167" s="3"/>
      <c r="DRV167" s="3"/>
      <c r="DRW167" s="3"/>
      <c r="DRX167" s="3"/>
      <c r="DRY167" s="3"/>
      <c r="DRZ167" s="3"/>
      <c r="DSA167" s="3"/>
      <c r="DSB167" s="3"/>
      <c r="DSC167" s="3"/>
      <c r="DSD167" s="3"/>
      <c r="DSE167" s="3"/>
      <c r="DSF167" s="3"/>
      <c r="DSG167" s="3"/>
      <c r="DSH167" s="3"/>
      <c r="DSI167" s="3"/>
      <c r="DSJ167" s="3"/>
      <c r="DSK167" s="3"/>
      <c r="DSL167" s="3"/>
      <c r="DSM167" s="3"/>
      <c r="DSN167" s="3"/>
      <c r="DSO167" s="3"/>
      <c r="DSP167" s="3"/>
      <c r="DSQ167" s="3"/>
      <c r="DSR167" s="3"/>
      <c r="DSS167" s="3"/>
      <c r="DST167" s="3"/>
      <c r="DSU167" s="3"/>
      <c r="DSV167" s="3"/>
      <c r="DSW167" s="3"/>
      <c r="DSX167" s="3"/>
      <c r="DSY167" s="3"/>
      <c r="DSZ167" s="3"/>
      <c r="DTA167" s="3"/>
      <c r="DTB167" s="3"/>
      <c r="DTC167" s="3"/>
      <c r="DTD167" s="3"/>
      <c r="DTE167" s="3"/>
      <c r="DTF167" s="3"/>
      <c r="DTG167" s="3"/>
      <c r="DTH167" s="3"/>
      <c r="DTI167" s="3"/>
      <c r="DTJ167" s="3"/>
      <c r="DTK167" s="3"/>
      <c r="DTL167" s="3"/>
      <c r="DTM167" s="3"/>
      <c r="DTN167" s="3"/>
      <c r="DTO167" s="3"/>
      <c r="DTP167" s="3"/>
      <c r="DTQ167" s="3"/>
      <c r="DTR167" s="3"/>
      <c r="DTS167" s="3"/>
      <c r="DTT167" s="3"/>
      <c r="DTU167" s="3"/>
      <c r="DTV167" s="3"/>
      <c r="DTW167" s="3"/>
      <c r="DTX167" s="3"/>
      <c r="DTY167" s="3"/>
      <c r="DTZ167" s="3"/>
      <c r="DUA167" s="3"/>
      <c r="DUB167" s="3"/>
      <c r="DUC167" s="3"/>
      <c r="DUD167" s="3"/>
      <c r="DUE167" s="3"/>
      <c r="DUF167" s="3"/>
      <c r="DUG167" s="3"/>
      <c r="DUH167" s="3"/>
      <c r="DUI167" s="3"/>
      <c r="DUJ167" s="3"/>
      <c r="DUK167" s="3"/>
      <c r="DUL167" s="3"/>
      <c r="DUM167" s="3"/>
      <c r="DUN167" s="3"/>
      <c r="DUO167" s="3"/>
      <c r="DUP167" s="3"/>
      <c r="DUQ167" s="3"/>
      <c r="DUR167" s="3"/>
      <c r="DUS167" s="3"/>
      <c r="DUT167" s="3"/>
      <c r="DUU167" s="3"/>
      <c r="DUV167" s="3"/>
      <c r="DUW167" s="3"/>
      <c r="DUX167" s="3"/>
      <c r="DUY167" s="3"/>
      <c r="DUZ167" s="3"/>
      <c r="DVA167" s="3"/>
      <c r="DVB167" s="3"/>
      <c r="DVC167" s="3"/>
      <c r="DVD167" s="3"/>
      <c r="DVE167" s="3"/>
      <c r="DVF167" s="3"/>
      <c r="DVG167" s="3"/>
      <c r="DVH167" s="3"/>
      <c r="DVI167" s="3"/>
      <c r="DVJ167" s="3"/>
      <c r="DVK167" s="3"/>
      <c r="DVL167" s="3"/>
      <c r="DVM167" s="3"/>
      <c r="DVN167" s="3"/>
      <c r="DVO167" s="3"/>
      <c r="DVP167" s="3"/>
      <c r="DVQ167" s="3"/>
      <c r="DVR167" s="3"/>
      <c r="DVS167" s="3"/>
      <c r="DVT167" s="3"/>
      <c r="DVU167" s="3"/>
      <c r="DVV167" s="3"/>
      <c r="DVW167" s="3"/>
      <c r="DVX167" s="3"/>
      <c r="DVY167" s="3"/>
      <c r="DVZ167" s="3"/>
      <c r="DWA167" s="3"/>
      <c r="DWB167" s="3"/>
      <c r="DWC167" s="3"/>
      <c r="DWD167" s="3"/>
      <c r="DWE167" s="3"/>
      <c r="DWF167" s="3"/>
      <c r="DWG167" s="3"/>
      <c r="DWH167" s="3"/>
      <c r="DWI167" s="3"/>
      <c r="DWJ167" s="3"/>
      <c r="DWK167" s="3"/>
      <c r="DWL167" s="3"/>
      <c r="DWM167" s="3"/>
      <c r="DWN167" s="3"/>
      <c r="DWO167" s="3"/>
      <c r="DWP167" s="3"/>
      <c r="DWQ167" s="3"/>
      <c r="DWR167" s="3"/>
      <c r="DWS167" s="3"/>
      <c r="DWT167" s="3"/>
      <c r="DWU167" s="3"/>
      <c r="DWV167" s="3"/>
      <c r="DWW167" s="3"/>
      <c r="DWX167" s="3"/>
      <c r="DWY167" s="3"/>
      <c r="DWZ167" s="3"/>
      <c r="DXA167" s="3"/>
      <c r="DXB167" s="3"/>
      <c r="DXC167" s="3"/>
      <c r="DXD167" s="3"/>
      <c r="DXE167" s="3"/>
      <c r="DXF167" s="3"/>
      <c r="DXG167" s="3"/>
      <c r="DXH167" s="3"/>
      <c r="DXI167" s="3"/>
      <c r="DXJ167" s="3"/>
      <c r="DXK167" s="3"/>
      <c r="DXL167" s="3"/>
      <c r="DXM167" s="3"/>
      <c r="DXN167" s="3"/>
      <c r="DXO167" s="3"/>
      <c r="DXP167" s="3"/>
      <c r="DXQ167" s="3"/>
      <c r="DXR167" s="3"/>
      <c r="DXS167" s="3"/>
      <c r="DXT167" s="3"/>
      <c r="DXU167" s="3"/>
      <c r="DXV167" s="3"/>
      <c r="DXW167" s="3"/>
      <c r="DXX167" s="3"/>
      <c r="DXY167" s="3"/>
      <c r="DXZ167" s="3"/>
      <c r="DYA167" s="3"/>
      <c r="DYB167" s="3"/>
      <c r="DYC167" s="3"/>
      <c r="DYD167" s="3"/>
      <c r="DYE167" s="3"/>
      <c r="DYF167" s="3"/>
      <c r="DYG167" s="3"/>
      <c r="DYH167" s="3"/>
      <c r="DYI167" s="3"/>
      <c r="DYJ167" s="3"/>
      <c r="DYK167" s="3"/>
      <c r="DYL167" s="3"/>
      <c r="DYM167" s="3"/>
      <c r="DYN167" s="3"/>
      <c r="DYO167" s="3"/>
      <c r="DYP167" s="3"/>
      <c r="DYQ167" s="3"/>
      <c r="DYR167" s="3"/>
      <c r="DYS167" s="3"/>
      <c r="DYT167" s="3"/>
      <c r="DYU167" s="3"/>
      <c r="DYV167" s="3"/>
      <c r="DYW167" s="3"/>
      <c r="DYX167" s="3"/>
      <c r="DYY167" s="3"/>
      <c r="DYZ167" s="3"/>
      <c r="DZA167" s="3"/>
      <c r="DZB167" s="3"/>
      <c r="DZC167" s="3"/>
      <c r="DZD167" s="3"/>
      <c r="DZE167" s="3"/>
      <c r="DZF167" s="3"/>
      <c r="DZG167" s="3"/>
      <c r="DZH167" s="3"/>
      <c r="DZI167" s="3"/>
      <c r="DZJ167" s="3"/>
      <c r="DZK167" s="3"/>
      <c r="DZL167" s="3"/>
      <c r="DZM167" s="3"/>
      <c r="DZN167" s="3"/>
      <c r="DZO167" s="3"/>
      <c r="DZP167" s="3"/>
      <c r="DZQ167" s="3"/>
      <c r="DZR167" s="3"/>
      <c r="DZS167" s="3"/>
      <c r="DZT167" s="3"/>
      <c r="DZU167" s="3"/>
      <c r="DZV167" s="3"/>
      <c r="DZW167" s="3"/>
      <c r="DZX167" s="3"/>
      <c r="DZY167" s="3"/>
      <c r="DZZ167" s="3"/>
      <c r="EAA167" s="3"/>
      <c r="EAB167" s="3"/>
      <c r="EAC167" s="3"/>
      <c r="EAD167" s="3"/>
      <c r="EAE167" s="3"/>
      <c r="EAF167" s="3"/>
      <c r="EAG167" s="3"/>
      <c r="EAH167" s="3"/>
      <c r="EAI167" s="3"/>
      <c r="EAJ167" s="3"/>
      <c r="EAK167" s="3"/>
      <c r="EAL167" s="3"/>
      <c r="EAM167" s="3"/>
      <c r="EAN167" s="3"/>
      <c r="EAO167" s="3"/>
      <c r="EAP167" s="3"/>
      <c r="EAQ167" s="3"/>
      <c r="EAR167" s="3"/>
      <c r="EAS167" s="3"/>
      <c r="EAT167" s="3"/>
      <c r="EAU167" s="3"/>
      <c r="EAV167" s="3"/>
      <c r="EAW167" s="3"/>
      <c r="EAX167" s="3"/>
      <c r="EAY167" s="3"/>
      <c r="EAZ167" s="3"/>
      <c r="EBA167" s="3"/>
      <c r="EBB167" s="3"/>
      <c r="EBC167" s="3"/>
      <c r="EBD167" s="3"/>
      <c r="EBE167" s="3"/>
      <c r="EBF167" s="3"/>
      <c r="EBG167" s="3"/>
      <c r="EBH167" s="3"/>
      <c r="EBI167" s="3"/>
      <c r="EBJ167" s="3"/>
      <c r="EBK167" s="3"/>
      <c r="EBL167" s="3"/>
      <c r="EBM167" s="3"/>
      <c r="EBN167" s="3"/>
      <c r="EBO167" s="3"/>
      <c r="EBP167" s="3"/>
      <c r="EBQ167" s="3"/>
      <c r="EBR167" s="3"/>
      <c r="EBS167" s="3"/>
      <c r="EBT167" s="3"/>
      <c r="EBU167" s="3"/>
      <c r="EBV167" s="3"/>
      <c r="EBW167" s="3"/>
      <c r="EBX167" s="3"/>
      <c r="EBY167" s="3"/>
      <c r="EBZ167" s="3"/>
      <c r="ECA167" s="3"/>
      <c r="ECB167" s="3"/>
      <c r="ECC167" s="3"/>
      <c r="ECD167" s="3"/>
      <c r="ECE167" s="3"/>
      <c r="ECF167" s="3"/>
      <c r="ECG167" s="3"/>
      <c r="ECH167" s="3"/>
      <c r="ECI167" s="3"/>
      <c r="ECJ167" s="3"/>
      <c r="ECK167" s="3"/>
      <c r="ECL167" s="3"/>
      <c r="ECM167" s="3"/>
      <c r="ECN167" s="3"/>
      <c r="ECO167" s="3"/>
      <c r="ECP167" s="3"/>
      <c r="ECQ167" s="3"/>
      <c r="ECR167" s="3"/>
      <c r="ECS167" s="3"/>
      <c r="ECT167" s="3"/>
      <c r="ECU167" s="3"/>
      <c r="ECV167" s="3"/>
      <c r="ECW167" s="3"/>
      <c r="ECX167" s="3"/>
      <c r="ECY167" s="3"/>
      <c r="ECZ167" s="3"/>
      <c r="EDA167" s="3"/>
      <c r="EDB167" s="3"/>
      <c r="EDC167" s="3"/>
      <c r="EDD167" s="3"/>
      <c r="EDE167" s="3"/>
      <c r="EDF167" s="3"/>
      <c r="EDG167" s="3"/>
      <c r="EDH167" s="3"/>
      <c r="EDI167" s="3"/>
      <c r="EDJ167" s="3"/>
      <c r="EDK167" s="3"/>
      <c r="EDL167" s="3"/>
      <c r="EDM167" s="3"/>
      <c r="EDN167" s="3"/>
      <c r="EDO167" s="3"/>
      <c r="EDP167" s="3"/>
      <c r="EDQ167" s="3"/>
      <c r="EDR167" s="3"/>
      <c r="EDS167" s="3"/>
      <c r="EDT167" s="3"/>
      <c r="EDU167" s="3"/>
      <c r="EDV167" s="3"/>
      <c r="EDW167" s="3"/>
      <c r="EDX167" s="3"/>
      <c r="EDY167" s="3"/>
      <c r="EDZ167" s="3"/>
      <c r="EEA167" s="3"/>
      <c r="EEB167" s="3"/>
      <c r="EEC167" s="3"/>
      <c r="EED167" s="3"/>
      <c r="EEE167" s="3"/>
      <c r="EEF167" s="3"/>
      <c r="EEG167" s="3"/>
      <c r="EEH167" s="3"/>
      <c r="EEI167" s="3"/>
      <c r="EEJ167" s="3"/>
      <c r="EEK167" s="3"/>
      <c r="EEL167" s="3"/>
      <c r="EEM167" s="3"/>
      <c r="EEN167" s="3"/>
      <c r="EEO167" s="3"/>
      <c r="EEP167" s="3"/>
      <c r="EEQ167" s="3"/>
      <c r="EER167" s="3"/>
      <c r="EES167" s="3"/>
      <c r="EET167" s="3"/>
      <c r="EEU167" s="3"/>
      <c r="EEV167" s="3"/>
      <c r="EEW167" s="3"/>
      <c r="EEX167" s="3"/>
      <c r="EEY167" s="3"/>
      <c r="EEZ167" s="3"/>
      <c r="EFA167" s="3"/>
      <c r="EFB167" s="3"/>
      <c r="EFC167" s="3"/>
      <c r="EFD167" s="3"/>
      <c r="EFE167" s="3"/>
      <c r="EFF167" s="3"/>
      <c r="EFG167" s="3"/>
      <c r="EFH167" s="3"/>
      <c r="EFI167" s="3"/>
      <c r="EFJ167" s="3"/>
      <c r="EFK167" s="3"/>
      <c r="EFL167" s="3"/>
      <c r="EFM167" s="3"/>
      <c r="EFN167" s="3"/>
      <c r="EFO167" s="3"/>
      <c r="EFP167" s="3"/>
      <c r="EFQ167" s="3"/>
      <c r="EFR167" s="3"/>
      <c r="EFS167" s="3"/>
      <c r="EFT167" s="3"/>
      <c r="EFU167" s="3"/>
      <c r="EFV167" s="3"/>
      <c r="EFW167" s="3"/>
      <c r="EFX167" s="3"/>
      <c r="EFY167" s="3"/>
      <c r="EFZ167" s="3"/>
      <c r="EGA167" s="3"/>
      <c r="EGB167" s="3"/>
      <c r="EGC167" s="3"/>
      <c r="EGD167" s="3"/>
      <c r="EGE167" s="3"/>
      <c r="EGF167" s="3"/>
      <c r="EGG167" s="3"/>
      <c r="EGH167" s="3"/>
      <c r="EGI167" s="3"/>
      <c r="EGJ167" s="3"/>
      <c r="EGK167" s="3"/>
      <c r="EGL167" s="3"/>
      <c r="EGM167" s="3"/>
      <c r="EGN167" s="3"/>
      <c r="EGO167" s="3"/>
      <c r="EGP167" s="3"/>
      <c r="EGQ167" s="3"/>
      <c r="EGR167" s="3"/>
      <c r="EGS167" s="3"/>
      <c r="EGT167" s="3"/>
      <c r="EGU167" s="3"/>
      <c r="EGV167" s="3"/>
      <c r="EGW167" s="3"/>
      <c r="EGX167" s="3"/>
      <c r="EGY167" s="3"/>
      <c r="EGZ167" s="3"/>
      <c r="EHA167" s="3"/>
      <c r="EHB167" s="3"/>
      <c r="EHC167" s="3"/>
      <c r="EHD167" s="3"/>
      <c r="EHE167" s="3"/>
      <c r="EHF167" s="3"/>
      <c r="EHG167" s="3"/>
      <c r="EHH167" s="3"/>
      <c r="EHI167" s="3"/>
      <c r="EHJ167" s="3"/>
      <c r="EHK167" s="3"/>
      <c r="EHL167" s="3"/>
      <c r="EHM167" s="3"/>
      <c r="EHN167" s="3"/>
      <c r="EHO167" s="3"/>
      <c r="EHP167" s="3"/>
      <c r="EHQ167" s="3"/>
      <c r="EHR167" s="3"/>
      <c r="EHS167" s="3"/>
      <c r="EHT167" s="3"/>
      <c r="EHU167" s="3"/>
      <c r="EHV167" s="3"/>
      <c r="EHW167" s="3"/>
      <c r="EHX167" s="3"/>
      <c r="EHY167" s="3"/>
      <c r="EHZ167" s="3"/>
      <c r="EIA167" s="3"/>
      <c r="EIB167" s="3"/>
      <c r="EIC167" s="3"/>
      <c r="EID167" s="3"/>
      <c r="EIE167" s="3"/>
      <c r="EIF167" s="3"/>
      <c r="EIG167" s="3"/>
      <c r="EIH167" s="3"/>
      <c r="EII167" s="3"/>
      <c r="EIJ167" s="3"/>
      <c r="EIK167" s="3"/>
      <c r="EIL167" s="3"/>
      <c r="EIM167" s="3"/>
      <c r="EIN167" s="3"/>
      <c r="EIO167" s="3"/>
      <c r="EIP167" s="3"/>
      <c r="EIQ167" s="3"/>
      <c r="EIR167" s="3"/>
      <c r="EIS167" s="3"/>
      <c r="EIT167" s="3"/>
      <c r="EIU167" s="3"/>
      <c r="EIV167" s="3"/>
      <c r="EIW167" s="3"/>
      <c r="EIX167" s="3"/>
      <c r="EIY167" s="3"/>
      <c r="EIZ167" s="3"/>
      <c r="EJA167" s="3"/>
      <c r="EJB167" s="3"/>
      <c r="EJC167" s="3"/>
      <c r="EJD167" s="3"/>
      <c r="EJE167" s="3"/>
      <c r="EJF167" s="3"/>
      <c r="EJG167" s="3"/>
      <c r="EJH167" s="3"/>
      <c r="EJI167" s="3"/>
      <c r="EJJ167" s="3"/>
      <c r="EJK167" s="3"/>
      <c r="EJL167" s="3"/>
      <c r="EJM167" s="3"/>
      <c r="EJN167" s="3"/>
      <c r="EJO167" s="3"/>
      <c r="EJP167" s="3"/>
      <c r="EJQ167" s="3"/>
      <c r="EJR167" s="3"/>
      <c r="EJS167" s="3"/>
      <c r="EJT167" s="3"/>
      <c r="EJU167" s="3"/>
      <c r="EJV167" s="3"/>
      <c r="EJW167" s="3"/>
      <c r="EJX167" s="3"/>
      <c r="EJY167" s="3"/>
      <c r="EJZ167" s="3"/>
      <c r="EKA167" s="3"/>
      <c r="EKB167" s="3"/>
      <c r="EKC167" s="3"/>
      <c r="EKD167" s="3"/>
      <c r="EKE167" s="3"/>
      <c r="EKF167" s="3"/>
      <c r="EKG167" s="3"/>
      <c r="EKH167" s="3"/>
      <c r="EKI167" s="3"/>
      <c r="EKJ167" s="3"/>
      <c r="EKK167" s="3"/>
      <c r="EKL167" s="3"/>
      <c r="EKM167" s="3"/>
      <c r="EKN167" s="3"/>
      <c r="EKO167" s="3"/>
      <c r="EKP167" s="3"/>
      <c r="EKQ167" s="3"/>
      <c r="EKR167" s="3"/>
      <c r="EKS167" s="3"/>
      <c r="EKT167" s="3"/>
      <c r="EKU167" s="3"/>
      <c r="EKV167" s="3"/>
      <c r="EKW167" s="3"/>
      <c r="EKX167" s="3"/>
      <c r="EKY167" s="3"/>
      <c r="EKZ167" s="3"/>
      <c r="ELA167" s="3"/>
      <c r="ELB167" s="3"/>
      <c r="ELC167" s="3"/>
      <c r="ELD167" s="3"/>
      <c r="ELE167" s="3"/>
      <c r="ELF167" s="3"/>
      <c r="ELG167" s="3"/>
      <c r="ELH167" s="3"/>
      <c r="ELI167" s="3"/>
      <c r="ELJ167" s="3"/>
      <c r="ELK167" s="3"/>
      <c r="ELL167" s="3"/>
      <c r="ELM167" s="3"/>
      <c r="ELN167" s="3"/>
      <c r="ELO167" s="3"/>
      <c r="ELP167" s="3"/>
      <c r="ELQ167" s="3"/>
      <c r="ELR167" s="3"/>
      <c r="ELS167" s="3"/>
      <c r="ELT167" s="3"/>
      <c r="ELU167" s="3"/>
      <c r="ELV167" s="3"/>
      <c r="ELW167" s="3"/>
      <c r="ELX167" s="3"/>
      <c r="ELY167" s="3"/>
      <c r="ELZ167" s="3"/>
      <c r="EMA167" s="3"/>
      <c r="EMB167" s="3"/>
      <c r="EMC167" s="3"/>
      <c r="EMD167" s="3"/>
      <c r="EME167" s="3"/>
      <c r="EMF167" s="3"/>
      <c r="EMG167" s="3"/>
      <c r="EMH167" s="3"/>
      <c r="EMI167" s="3"/>
      <c r="EMJ167" s="3"/>
      <c r="EMK167" s="3"/>
      <c r="EML167" s="3"/>
      <c r="EMM167" s="3"/>
      <c r="EMN167" s="3"/>
      <c r="EMO167" s="3"/>
      <c r="EMP167" s="3"/>
      <c r="EMQ167" s="3"/>
      <c r="EMR167" s="3"/>
      <c r="EMS167" s="3"/>
      <c r="EMT167" s="3"/>
      <c r="EMU167" s="3"/>
      <c r="EMV167" s="3"/>
      <c r="EMW167" s="3"/>
      <c r="EMX167" s="3"/>
      <c r="EMY167" s="3"/>
      <c r="EMZ167" s="3"/>
      <c r="ENA167" s="3"/>
      <c r="ENB167" s="3"/>
      <c r="ENC167" s="3"/>
      <c r="END167" s="3"/>
      <c r="ENE167" s="3"/>
      <c r="ENF167" s="3"/>
      <c r="ENG167" s="3"/>
      <c r="ENH167" s="3"/>
      <c r="ENI167" s="3"/>
      <c r="ENJ167" s="3"/>
      <c r="ENK167" s="3"/>
      <c r="ENL167" s="3"/>
      <c r="ENM167" s="3"/>
      <c r="ENN167" s="3"/>
      <c r="ENO167" s="3"/>
      <c r="ENP167" s="3"/>
      <c r="ENQ167" s="3"/>
      <c r="ENR167" s="3"/>
      <c r="ENS167" s="3"/>
      <c r="ENT167" s="3"/>
      <c r="ENU167" s="3"/>
      <c r="ENV167" s="3"/>
      <c r="ENW167" s="3"/>
      <c r="ENX167" s="3"/>
      <c r="ENY167" s="3"/>
      <c r="ENZ167" s="3"/>
      <c r="EOA167" s="3"/>
      <c r="EOB167" s="3"/>
      <c r="EOC167" s="3"/>
      <c r="EOD167" s="3"/>
      <c r="EOE167" s="3"/>
      <c r="EOF167" s="3"/>
      <c r="EOG167" s="3"/>
      <c r="EOH167" s="3"/>
      <c r="EOI167" s="3"/>
      <c r="EOJ167" s="3"/>
      <c r="EOK167" s="3"/>
      <c r="EOL167" s="3"/>
      <c r="EOM167" s="3"/>
      <c r="EON167" s="3"/>
      <c r="EOO167" s="3"/>
      <c r="EOP167" s="3"/>
      <c r="EOQ167" s="3"/>
      <c r="EOR167" s="3"/>
      <c r="EOS167" s="3"/>
      <c r="EOT167" s="3"/>
      <c r="EOU167" s="3"/>
      <c r="EOV167" s="3"/>
      <c r="EOW167" s="3"/>
      <c r="EOX167" s="3"/>
      <c r="EOY167" s="3"/>
      <c r="EOZ167" s="3"/>
      <c r="EPA167" s="3"/>
      <c r="EPB167" s="3"/>
      <c r="EPC167" s="3"/>
      <c r="EPD167" s="3"/>
      <c r="EPE167" s="3"/>
      <c r="EPF167" s="3"/>
      <c r="EPG167" s="3"/>
      <c r="EPH167" s="3"/>
      <c r="EPI167" s="3"/>
      <c r="EPJ167" s="3"/>
      <c r="EPK167" s="3"/>
      <c r="EPL167" s="3"/>
      <c r="EPM167" s="3"/>
      <c r="EPN167" s="3"/>
      <c r="EPO167" s="3"/>
      <c r="EPP167" s="3"/>
      <c r="EPQ167" s="3"/>
      <c r="EPR167" s="3"/>
      <c r="EPS167" s="3"/>
      <c r="EPT167" s="3"/>
      <c r="EPU167" s="3"/>
      <c r="EPV167" s="3"/>
      <c r="EPW167" s="3"/>
      <c r="EPX167" s="3"/>
      <c r="EPY167" s="3"/>
      <c r="EPZ167" s="3"/>
      <c r="EQA167" s="3"/>
      <c r="EQB167" s="3"/>
      <c r="EQC167" s="3"/>
      <c r="EQD167" s="3"/>
      <c r="EQE167" s="3"/>
      <c r="EQF167" s="3"/>
      <c r="EQG167" s="3"/>
      <c r="EQH167" s="3"/>
      <c r="EQI167" s="3"/>
      <c r="EQJ167" s="3"/>
      <c r="EQK167" s="3"/>
      <c r="EQL167" s="3"/>
      <c r="EQM167" s="3"/>
      <c r="EQN167" s="3"/>
      <c r="EQO167" s="3"/>
      <c r="EQP167" s="3"/>
      <c r="EQQ167" s="3"/>
      <c r="EQR167" s="3"/>
      <c r="EQS167" s="3"/>
      <c r="EQT167" s="3"/>
      <c r="EQU167" s="3"/>
      <c r="EQV167" s="3"/>
      <c r="EQW167" s="3"/>
      <c r="EQX167" s="3"/>
      <c r="EQY167" s="3"/>
      <c r="EQZ167" s="3"/>
      <c r="ERA167" s="3"/>
      <c r="ERB167" s="3"/>
      <c r="ERC167" s="3"/>
      <c r="ERD167" s="3"/>
      <c r="ERE167" s="3"/>
      <c r="ERF167" s="3"/>
      <c r="ERG167" s="3"/>
      <c r="ERH167" s="3"/>
      <c r="ERI167" s="3"/>
      <c r="ERJ167" s="3"/>
      <c r="ERK167" s="3"/>
      <c r="ERL167" s="3"/>
      <c r="ERM167" s="3"/>
      <c r="ERN167" s="3"/>
      <c r="ERO167" s="3"/>
      <c r="ERP167" s="3"/>
      <c r="ERQ167" s="3"/>
      <c r="ERR167" s="3"/>
      <c r="ERS167" s="3"/>
      <c r="ERT167" s="3"/>
      <c r="ERU167" s="3"/>
      <c r="ERV167" s="3"/>
      <c r="ERW167" s="3"/>
      <c r="ERX167" s="3"/>
      <c r="ERY167" s="3"/>
      <c r="ERZ167" s="3"/>
      <c r="ESA167" s="3"/>
      <c r="ESB167" s="3"/>
      <c r="ESC167" s="3"/>
      <c r="ESD167" s="3"/>
      <c r="ESE167" s="3"/>
      <c r="ESF167" s="3"/>
      <c r="ESG167" s="3"/>
      <c r="ESH167" s="3"/>
      <c r="ESI167" s="3"/>
      <c r="ESJ167" s="3"/>
      <c r="ESK167" s="3"/>
      <c r="ESL167" s="3"/>
      <c r="ESM167" s="3"/>
      <c r="ESN167" s="3"/>
      <c r="ESO167" s="3"/>
      <c r="ESP167" s="3"/>
      <c r="ESQ167" s="3"/>
      <c r="ESR167" s="3"/>
      <c r="ESS167" s="3"/>
      <c r="EST167" s="3"/>
      <c r="ESU167" s="3"/>
      <c r="ESV167" s="3"/>
      <c r="ESW167" s="3"/>
      <c r="ESX167" s="3"/>
      <c r="ESY167" s="3"/>
      <c r="ESZ167" s="3"/>
      <c r="ETA167" s="3"/>
      <c r="ETB167" s="3"/>
      <c r="ETC167" s="3"/>
      <c r="ETD167" s="3"/>
      <c r="ETE167" s="3"/>
      <c r="ETF167" s="3"/>
      <c r="ETG167" s="3"/>
      <c r="ETH167" s="3"/>
      <c r="ETI167" s="3"/>
      <c r="ETJ167" s="3"/>
      <c r="ETK167" s="3"/>
      <c r="ETL167" s="3"/>
      <c r="ETM167" s="3"/>
      <c r="ETN167" s="3"/>
      <c r="ETO167" s="3"/>
      <c r="ETP167" s="3"/>
      <c r="ETQ167" s="3"/>
      <c r="ETR167" s="3"/>
      <c r="ETS167" s="3"/>
      <c r="ETT167" s="3"/>
      <c r="ETU167" s="3"/>
      <c r="ETV167" s="3"/>
      <c r="ETW167" s="3"/>
      <c r="ETX167" s="3"/>
      <c r="ETY167" s="3"/>
      <c r="ETZ167" s="3"/>
      <c r="EUA167" s="3"/>
      <c r="EUB167" s="3"/>
      <c r="EUC167" s="3"/>
      <c r="EUD167" s="3"/>
      <c r="EUE167" s="3"/>
      <c r="EUF167" s="3"/>
      <c r="EUG167" s="3"/>
      <c r="EUH167" s="3"/>
      <c r="EUI167" s="3"/>
      <c r="EUJ167" s="3"/>
      <c r="EUK167" s="3"/>
      <c r="EUL167" s="3"/>
      <c r="EUM167" s="3"/>
      <c r="EUN167" s="3"/>
      <c r="EUO167" s="3"/>
      <c r="EUP167" s="3"/>
      <c r="EUQ167" s="3"/>
      <c r="EUR167" s="3"/>
      <c r="EUS167" s="3"/>
      <c r="EUT167" s="3"/>
      <c r="EUU167" s="3"/>
      <c r="EUV167" s="3"/>
      <c r="EUW167" s="3"/>
      <c r="EUX167" s="3"/>
      <c r="EUY167" s="3"/>
      <c r="EUZ167" s="3"/>
      <c r="EVA167" s="3"/>
      <c r="EVB167" s="3"/>
      <c r="EVC167" s="3"/>
      <c r="EVD167" s="3"/>
      <c r="EVE167" s="3"/>
      <c r="EVF167" s="3"/>
      <c r="EVG167" s="3"/>
      <c r="EVH167" s="3"/>
      <c r="EVI167" s="3"/>
      <c r="EVJ167" s="3"/>
      <c r="EVK167" s="3"/>
      <c r="EVL167" s="3"/>
      <c r="EVM167" s="3"/>
      <c r="EVN167" s="3"/>
      <c r="EVO167" s="3"/>
      <c r="EVP167" s="3"/>
      <c r="EVQ167" s="3"/>
      <c r="EVR167" s="3"/>
      <c r="EVS167" s="3"/>
      <c r="EVT167" s="3"/>
      <c r="EVU167" s="3"/>
      <c r="EVV167" s="3"/>
      <c r="EVW167" s="3"/>
      <c r="EVX167" s="3"/>
      <c r="EVY167" s="3"/>
      <c r="EVZ167" s="3"/>
      <c r="EWA167" s="3"/>
      <c r="EWB167" s="3"/>
      <c r="EWC167" s="3"/>
      <c r="EWD167" s="3"/>
      <c r="EWE167" s="3"/>
      <c r="EWF167" s="3"/>
      <c r="EWG167" s="3"/>
      <c r="EWH167" s="3"/>
      <c r="EWI167" s="3"/>
      <c r="EWJ167" s="3"/>
      <c r="EWK167" s="3"/>
      <c r="EWL167" s="3"/>
      <c r="EWM167" s="3"/>
      <c r="EWN167" s="3"/>
      <c r="EWO167" s="3"/>
      <c r="EWP167" s="3"/>
      <c r="EWQ167" s="3"/>
      <c r="EWR167" s="3"/>
      <c r="EWS167" s="3"/>
      <c r="EWT167" s="3"/>
      <c r="EWU167" s="3"/>
      <c r="EWV167" s="3"/>
      <c r="EWW167" s="3"/>
      <c r="EWX167" s="3"/>
      <c r="EWY167" s="3"/>
      <c r="EWZ167" s="3"/>
      <c r="EXA167" s="3"/>
      <c r="EXB167" s="3"/>
      <c r="EXC167" s="3"/>
      <c r="EXD167" s="3"/>
      <c r="EXE167" s="3"/>
      <c r="EXF167" s="3"/>
      <c r="EXG167" s="3"/>
      <c r="EXH167" s="3"/>
      <c r="EXI167" s="3"/>
      <c r="EXJ167" s="3"/>
      <c r="EXK167" s="3"/>
      <c r="EXL167" s="3"/>
      <c r="EXM167" s="3"/>
      <c r="EXN167" s="3"/>
      <c r="EXO167" s="3"/>
      <c r="EXP167" s="3"/>
      <c r="EXQ167" s="3"/>
      <c r="EXR167" s="3"/>
      <c r="EXS167" s="3"/>
      <c r="EXT167" s="3"/>
      <c r="EXU167" s="3"/>
      <c r="EXV167" s="3"/>
      <c r="EXW167" s="3"/>
      <c r="EXX167" s="3"/>
      <c r="EXY167" s="3"/>
      <c r="EXZ167" s="3"/>
      <c r="EYA167" s="3"/>
      <c r="EYB167" s="3"/>
      <c r="EYC167" s="3"/>
      <c r="EYD167" s="3"/>
      <c r="EYE167" s="3"/>
      <c r="EYF167" s="3"/>
      <c r="EYG167" s="3"/>
      <c r="EYH167" s="3"/>
      <c r="EYI167" s="3"/>
      <c r="EYJ167" s="3"/>
      <c r="EYK167" s="3"/>
      <c r="EYL167" s="3"/>
      <c r="EYM167" s="3"/>
      <c r="EYN167" s="3"/>
      <c r="EYO167" s="3"/>
      <c r="EYP167" s="3"/>
      <c r="EYQ167" s="3"/>
      <c r="EYR167" s="3"/>
      <c r="EYS167" s="3"/>
      <c r="EYT167" s="3"/>
      <c r="EYU167" s="3"/>
      <c r="EYV167" s="3"/>
      <c r="EYW167" s="3"/>
      <c r="EYX167" s="3"/>
      <c r="EYY167" s="3"/>
      <c r="EYZ167" s="3"/>
      <c r="EZA167" s="3"/>
      <c r="EZB167" s="3"/>
      <c r="EZC167" s="3"/>
      <c r="EZD167" s="3"/>
      <c r="EZE167" s="3"/>
      <c r="EZF167" s="3"/>
      <c r="EZG167" s="3"/>
      <c r="EZH167" s="3"/>
      <c r="EZI167" s="3"/>
      <c r="EZJ167" s="3"/>
      <c r="EZK167" s="3"/>
      <c r="EZL167" s="3"/>
      <c r="EZM167" s="3"/>
      <c r="EZN167" s="3"/>
      <c r="EZO167" s="3"/>
      <c r="EZP167" s="3"/>
      <c r="EZQ167" s="3"/>
      <c r="EZR167" s="3"/>
      <c r="EZS167" s="3"/>
      <c r="EZT167" s="3"/>
      <c r="EZU167" s="3"/>
      <c r="EZV167" s="3"/>
      <c r="EZW167" s="3"/>
      <c r="EZX167" s="3"/>
      <c r="EZY167" s="3"/>
      <c r="EZZ167" s="3"/>
      <c r="FAA167" s="3"/>
      <c r="FAB167" s="3"/>
      <c r="FAC167" s="3"/>
      <c r="FAD167" s="3"/>
      <c r="FAE167" s="3"/>
      <c r="FAF167" s="3"/>
      <c r="FAG167" s="3"/>
      <c r="FAH167" s="3"/>
      <c r="FAI167" s="3"/>
      <c r="FAJ167" s="3"/>
      <c r="FAK167" s="3"/>
      <c r="FAL167" s="3"/>
      <c r="FAM167" s="3"/>
      <c r="FAN167" s="3"/>
      <c r="FAO167" s="3"/>
      <c r="FAP167" s="3"/>
      <c r="FAQ167" s="3"/>
      <c r="FAR167" s="3"/>
      <c r="FAS167" s="3"/>
      <c r="FAT167" s="3"/>
      <c r="FAU167" s="3"/>
      <c r="FAV167" s="3"/>
      <c r="FAW167" s="3"/>
      <c r="FAX167" s="3"/>
      <c r="FAY167" s="3"/>
      <c r="FAZ167" s="3"/>
      <c r="FBA167" s="3"/>
      <c r="FBB167" s="3"/>
      <c r="FBC167" s="3"/>
      <c r="FBD167" s="3"/>
      <c r="FBE167" s="3"/>
      <c r="FBF167" s="3"/>
      <c r="FBG167" s="3"/>
      <c r="FBH167" s="3"/>
      <c r="FBI167" s="3"/>
      <c r="FBJ167" s="3"/>
      <c r="FBK167" s="3"/>
      <c r="FBL167" s="3"/>
      <c r="FBM167" s="3"/>
      <c r="FBN167" s="3"/>
      <c r="FBO167" s="3"/>
      <c r="FBP167" s="3"/>
      <c r="FBQ167" s="3"/>
      <c r="FBR167" s="3"/>
      <c r="FBS167" s="3"/>
      <c r="FBT167" s="3"/>
      <c r="FBU167" s="3"/>
      <c r="FBV167" s="3"/>
      <c r="FBW167" s="3"/>
      <c r="FBX167" s="3"/>
      <c r="FBY167" s="3"/>
      <c r="FBZ167" s="3"/>
      <c r="FCA167" s="3"/>
      <c r="FCB167" s="3"/>
      <c r="FCC167" s="3"/>
      <c r="FCD167" s="3"/>
      <c r="FCE167" s="3"/>
      <c r="FCF167" s="3"/>
      <c r="FCG167" s="3"/>
      <c r="FCH167" s="3"/>
      <c r="FCI167" s="3"/>
      <c r="FCJ167" s="3"/>
      <c r="FCK167" s="3"/>
      <c r="FCL167" s="3"/>
      <c r="FCM167" s="3"/>
      <c r="FCN167" s="3"/>
      <c r="FCO167" s="3"/>
      <c r="FCP167" s="3"/>
      <c r="FCQ167" s="3"/>
      <c r="FCR167" s="3"/>
      <c r="FCS167" s="3"/>
      <c r="FCT167" s="3"/>
      <c r="FCU167" s="3"/>
      <c r="FCV167" s="3"/>
      <c r="FCW167" s="3"/>
      <c r="FCX167" s="3"/>
      <c r="FCY167" s="3"/>
      <c r="FCZ167" s="3"/>
      <c r="FDA167" s="3"/>
      <c r="FDB167" s="3"/>
      <c r="FDC167" s="3"/>
      <c r="FDD167" s="3"/>
      <c r="FDE167" s="3"/>
      <c r="FDF167" s="3"/>
      <c r="FDG167" s="3"/>
      <c r="FDH167" s="3"/>
      <c r="FDI167" s="3"/>
      <c r="FDJ167" s="3"/>
      <c r="FDK167" s="3"/>
      <c r="FDL167" s="3"/>
      <c r="FDM167" s="3"/>
      <c r="FDN167" s="3"/>
      <c r="FDO167" s="3"/>
      <c r="FDP167" s="3"/>
      <c r="FDQ167" s="3"/>
      <c r="FDR167" s="3"/>
      <c r="FDS167" s="3"/>
      <c r="FDT167" s="3"/>
      <c r="FDU167" s="3"/>
      <c r="FDV167" s="3"/>
      <c r="FDW167" s="3"/>
      <c r="FDX167" s="3"/>
      <c r="FDY167" s="3"/>
      <c r="FDZ167" s="3"/>
      <c r="FEA167" s="3"/>
      <c r="FEB167" s="3"/>
      <c r="FEC167" s="3"/>
      <c r="FED167" s="3"/>
      <c r="FEE167" s="3"/>
      <c r="FEF167" s="3"/>
      <c r="FEG167" s="3"/>
      <c r="FEH167" s="3"/>
      <c r="FEI167" s="3"/>
      <c r="FEJ167" s="3"/>
      <c r="FEK167" s="3"/>
      <c r="FEL167" s="3"/>
      <c r="FEM167" s="3"/>
      <c r="FEN167" s="3"/>
      <c r="FEO167" s="3"/>
      <c r="FEP167" s="3"/>
      <c r="FEQ167" s="3"/>
      <c r="FER167" s="3"/>
      <c r="FES167" s="3"/>
      <c r="FET167" s="3"/>
      <c r="FEU167" s="3"/>
      <c r="FEV167" s="3"/>
      <c r="FEW167" s="3"/>
      <c r="FEX167" s="3"/>
      <c r="FEY167" s="3"/>
      <c r="FEZ167" s="3"/>
      <c r="FFA167" s="3"/>
      <c r="FFB167" s="3"/>
      <c r="FFC167" s="3"/>
      <c r="FFD167" s="3"/>
      <c r="FFE167" s="3"/>
      <c r="FFF167" s="3"/>
      <c r="FFG167" s="3"/>
      <c r="FFH167" s="3"/>
      <c r="FFI167" s="3"/>
      <c r="FFJ167" s="3"/>
      <c r="FFK167" s="3"/>
      <c r="FFL167" s="3"/>
      <c r="FFM167" s="3"/>
      <c r="FFN167" s="3"/>
      <c r="FFO167" s="3"/>
      <c r="FFP167" s="3"/>
      <c r="FFQ167" s="3"/>
      <c r="FFR167" s="3"/>
      <c r="FFS167" s="3"/>
      <c r="FFT167" s="3"/>
      <c r="FFU167" s="3"/>
      <c r="FFV167" s="3"/>
      <c r="FFW167" s="3"/>
      <c r="FFX167" s="3"/>
      <c r="FFY167" s="3"/>
      <c r="FFZ167" s="3"/>
      <c r="FGA167" s="3"/>
      <c r="FGB167" s="3"/>
      <c r="FGC167" s="3"/>
      <c r="FGD167" s="3"/>
      <c r="FGE167" s="3"/>
      <c r="FGF167" s="3"/>
      <c r="FGG167" s="3"/>
      <c r="FGH167" s="3"/>
      <c r="FGI167" s="3"/>
      <c r="FGJ167" s="3"/>
      <c r="FGK167" s="3"/>
      <c r="FGL167" s="3"/>
      <c r="FGM167" s="3"/>
      <c r="FGN167" s="3"/>
      <c r="FGO167" s="3"/>
      <c r="FGP167" s="3"/>
      <c r="FGQ167" s="3"/>
      <c r="FGR167" s="3"/>
      <c r="FGS167" s="3"/>
      <c r="FGT167" s="3"/>
      <c r="FGU167" s="3"/>
      <c r="FGV167" s="3"/>
      <c r="FGW167" s="3"/>
      <c r="FGX167" s="3"/>
      <c r="FGY167" s="3"/>
      <c r="FGZ167" s="3"/>
      <c r="FHA167" s="3"/>
      <c r="FHB167" s="3"/>
      <c r="FHC167" s="3"/>
      <c r="FHD167" s="3"/>
      <c r="FHE167" s="3"/>
      <c r="FHF167" s="3"/>
      <c r="FHG167" s="3"/>
      <c r="FHH167" s="3"/>
      <c r="FHI167" s="3"/>
      <c r="FHJ167" s="3"/>
      <c r="FHK167" s="3"/>
      <c r="FHL167" s="3"/>
      <c r="FHM167" s="3"/>
      <c r="FHN167" s="3"/>
      <c r="FHO167" s="3"/>
      <c r="FHP167" s="3"/>
      <c r="FHQ167" s="3"/>
      <c r="FHR167" s="3"/>
      <c r="FHS167" s="3"/>
      <c r="FHT167" s="3"/>
      <c r="FHU167" s="3"/>
      <c r="FHV167" s="3"/>
      <c r="FHW167" s="3"/>
      <c r="FHX167" s="3"/>
      <c r="FHY167" s="3"/>
      <c r="FHZ167" s="3"/>
      <c r="FIA167" s="3"/>
      <c r="FIB167" s="3"/>
      <c r="FIC167" s="3"/>
      <c r="FID167" s="3"/>
      <c r="FIE167" s="3"/>
      <c r="FIF167" s="3"/>
      <c r="FIG167" s="3"/>
      <c r="FIH167" s="3"/>
      <c r="FII167" s="3"/>
      <c r="FIJ167" s="3"/>
      <c r="FIK167" s="3"/>
      <c r="FIL167" s="3"/>
      <c r="FIM167" s="3"/>
      <c r="FIN167" s="3"/>
      <c r="FIO167" s="3"/>
      <c r="FIP167" s="3"/>
      <c r="FIQ167" s="3"/>
      <c r="FIR167" s="3"/>
      <c r="FIS167" s="3"/>
      <c r="FIT167" s="3"/>
      <c r="FIU167" s="3"/>
      <c r="FIV167" s="3"/>
      <c r="FIW167" s="3"/>
      <c r="FIX167" s="3"/>
      <c r="FIY167" s="3"/>
      <c r="FIZ167" s="3"/>
      <c r="FJA167" s="3"/>
      <c r="FJB167" s="3"/>
      <c r="FJC167" s="3"/>
      <c r="FJD167" s="3"/>
      <c r="FJE167" s="3"/>
      <c r="FJF167" s="3"/>
      <c r="FJG167" s="3"/>
      <c r="FJH167" s="3"/>
      <c r="FJI167" s="3"/>
      <c r="FJJ167" s="3"/>
      <c r="FJK167" s="3"/>
      <c r="FJL167" s="3"/>
      <c r="FJM167" s="3"/>
      <c r="FJN167" s="3"/>
      <c r="FJO167" s="3"/>
      <c r="FJP167" s="3"/>
      <c r="FJQ167" s="3"/>
      <c r="FJR167" s="3"/>
      <c r="FJS167" s="3"/>
      <c r="FJT167" s="3"/>
      <c r="FJU167" s="3"/>
      <c r="FJV167" s="3"/>
      <c r="FJW167" s="3"/>
      <c r="FJX167" s="3"/>
      <c r="FJY167" s="3"/>
      <c r="FJZ167" s="3"/>
      <c r="FKA167" s="3"/>
      <c r="FKB167" s="3"/>
      <c r="FKC167" s="3"/>
      <c r="FKD167" s="3"/>
      <c r="FKE167" s="3"/>
      <c r="FKF167" s="3"/>
      <c r="FKG167" s="3"/>
      <c r="FKH167" s="3"/>
      <c r="FKI167" s="3"/>
      <c r="FKJ167" s="3"/>
      <c r="FKK167" s="3"/>
      <c r="FKL167" s="3"/>
      <c r="FKM167" s="3"/>
      <c r="FKN167" s="3"/>
      <c r="FKO167" s="3"/>
      <c r="FKP167" s="3"/>
      <c r="FKQ167" s="3"/>
      <c r="FKR167" s="3"/>
      <c r="FKS167" s="3"/>
      <c r="FKT167" s="3"/>
      <c r="FKU167" s="3"/>
      <c r="FKV167" s="3"/>
      <c r="FKW167" s="3"/>
      <c r="FKX167" s="3"/>
      <c r="FKY167" s="3"/>
      <c r="FKZ167" s="3"/>
      <c r="FLA167" s="3"/>
      <c r="FLB167" s="3"/>
      <c r="FLC167" s="3"/>
      <c r="FLD167" s="3"/>
      <c r="FLE167" s="3"/>
      <c r="FLF167" s="3"/>
      <c r="FLG167" s="3"/>
      <c r="FLH167" s="3"/>
      <c r="FLI167" s="3"/>
      <c r="FLJ167" s="3"/>
      <c r="FLK167" s="3"/>
      <c r="FLL167" s="3"/>
      <c r="FLM167" s="3"/>
      <c r="FLN167" s="3"/>
      <c r="FLO167" s="3"/>
      <c r="FLP167" s="3"/>
      <c r="FLQ167" s="3"/>
      <c r="FLR167" s="3"/>
      <c r="FLS167" s="3"/>
      <c r="FLT167" s="3"/>
      <c r="FLU167" s="3"/>
      <c r="FLV167" s="3"/>
      <c r="FLW167" s="3"/>
      <c r="FLX167" s="3"/>
      <c r="FLY167" s="3"/>
      <c r="FLZ167" s="3"/>
      <c r="FMA167" s="3"/>
      <c r="FMB167" s="3"/>
      <c r="FMC167" s="3"/>
      <c r="FMD167" s="3"/>
      <c r="FME167" s="3"/>
      <c r="FMF167" s="3"/>
      <c r="FMG167" s="3"/>
      <c r="FMH167" s="3"/>
      <c r="FMI167" s="3"/>
      <c r="FMJ167" s="3"/>
      <c r="FMK167" s="3"/>
      <c r="FML167" s="3"/>
      <c r="FMM167" s="3"/>
      <c r="FMN167" s="3"/>
      <c r="FMO167" s="3"/>
      <c r="FMP167" s="3"/>
      <c r="FMQ167" s="3"/>
      <c r="FMR167" s="3"/>
      <c r="FMS167" s="3"/>
      <c r="FMT167" s="3"/>
      <c r="FMU167" s="3"/>
      <c r="FMV167" s="3"/>
      <c r="FMW167" s="3"/>
      <c r="FMX167" s="3"/>
      <c r="FMY167" s="3"/>
      <c r="FMZ167" s="3"/>
      <c r="FNA167" s="3"/>
      <c r="FNB167" s="3"/>
      <c r="FNC167" s="3"/>
      <c r="FND167" s="3"/>
      <c r="FNE167" s="3"/>
      <c r="FNF167" s="3"/>
      <c r="FNG167" s="3"/>
      <c r="FNH167" s="3"/>
      <c r="FNI167" s="3"/>
      <c r="FNJ167" s="3"/>
      <c r="FNK167" s="3"/>
      <c r="FNL167" s="3"/>
      <c r="FNM167" s="3"/>
      <c r="FNN167" s="3"/>
      <c r="FNO167" s="3"/>
      <c r="FNP167" s="3"/>
      <c r="FNQ167" s="3"/>
      <c r="FNR167" s="3"/>
      <c r="FNS167" s="3"/>
      <c r="FNT167" s="3"/>
      <c r="FNU167" s="3"/>
      <c r="FNV167" s="3"/>
      <c r="FNW167" s="3"/>
      <c r="FNX167" s="3"/>
      <c r="FNY167" s="3"/>
      <c r="FNZ167" s="3"/>
      <c r="FOA167" s="3"/>
      <c r="FOB167" s="3"/>
      <c r="FOC167" s="3"/>
      <c r="FOD167" s="3"/>
      <c r="FOE167" s="3"/>
      <c r="FOF167" s="3"/>
      <c r="FOG167" s="3"/>
      <c r="FOH167" s="3"/>
      <c r="FOI167" s="3"/>
      <c r="FOJ167" s="3"/>
      <c r="FOK167" s="3"/>
      <c r="FOL167" s="3"/>
      <c r="FOM167" s="3"/>
      <c r="FON167" s="3"/>
      <c r="FOO167" s="3"/>
      <c r="FOP167" s="3"/>
      <c r="FOQ167" s="3"/>
      <c r="FOR167" s="3"/>
      <c r="FOS167" s="3"/>
      <c r="FOT167" s="3"/>
      <c r="FOU167" s="3"/>
      <c r="FOV167" s="3"/>
      <c r="FOW167" s="3"/>
      <c r="FOX167" s="3"/>
      <c r="FOY167" s="3"/>
      <c r="FOZ167" s="3"/>
      <c r="FPA167" s="3"/>
      <c r="FPB167" s="3"/>
      <c r="FPC167" s="3"/>
      <c r="FPD167" s="3"/>
      <c r="FPE167" s="3"/>
      <c r="FPF167" s="3"/>
      <c r="FPG167" s="3"/>
      <c r="FPH167" s="3"/>
      <c r="FPI167" s="3"/>
      <c r="FPJ167" s="3"/>
      <c r="FPK167" s="3"/>
      <c r="FPL167" s="3"/>
      <c r="FPM167" s="3"/>
      <c r="FPN167" s="3"/>
      <c r="FPO167" s="3"/>
      <c r="FPP167" s="3"/>
      <c r="FPQ167" s="3"/>
      <c r="FPR167" s="3"/>
      <c r="FPS167" s="3"/>
      <c r="FPT167" s="3"/>
      <c r="FPU167" s="3"/>
      <c r="FPV167" s="3"/>
      <c r="FPW167" s="3"/>
      <c r="FPX167" s="3"/>
      <c r="FPY167" s="3"/>
      <c r="FPZ167" s="3"/>
      <c r="FQA167" s="3"/>
      <c r="FQB167" s="3"/>
      <c r="FQC167" s="3"/>
      <c r="FQD167" s="3"/>
      <c r="FQE167" s="3"/>
      <c r="FQF167" s="3"/>
      <c r="FQG167" s="3"/>
      <c r="FQH167" s="3"/>
      <c r="FQI167" s="3"/>
      <c r="FQJ167" s="3"/>
      <c r="FQK167" s="3"/>
      <c r="FQL167" s="3"/>
      <c r="FQM167" s="3"/>
      <c r="FQN167" s="3"/>
      <c r="FQO167" s="3"/>
      <c r="FQP167" s="3"/>
      <c r="FQQ167" s="3"/>
      <c r="FQR167" s="3"/>
      <c r="FQS167" s="3"/>
      <c r="FQT167" s="3"/>
      <c r="FQU167" s="3"/>
      <c r="FQV167" s="3"/>
      <c r="FQW167" s="3"/>
      <c r="FQX167" s="3"/>
      <c r="FQY167" s="3"/>
      <c r="FQZ167" s="3"/>
      <c r="FRA167" s="3"/>
      <c r="FRB167" s="3"/>
      <c r="FRC167" s="3"/>
      <c r="FRD167" s="3"/>
      <c r="FRE167" s="3"/>
      <c r="FRF167" s="3"/>
      <c r="FRG167" s="3"/>
      <c r="FRH167" s="3"/>
      <c r="FRI167" s="3"/>
      <c r="FRJ167" s="3"/>
      <c r="FRK167" s="3"/>
      <c r="FRL167" s="3"/>
      <c r="FRM167" s="3"/>
      <c r="FRN167" s="3"/>
      <c r="FRO167" s="3"/>
      <c r="FRP167" s="3"/>
      <c r="FRQ167" s="3"/>
      <c r="FRR167" s="3"/>
      <c r="FRS167" s="3"/>
      <c r="FRT167" s="3"/>
      <c r="FRU167" s="3"/>
      <c r="FRV167" s="3"/>
      <c r="FRW167" s="3"/>
      <c r="FRX167" s="3"/>
      <c r="FRY167" s="3"/>
      <c r="FRZ167" s="3"/>
      <c r="FSA167" s="3"/>
      <c r="FSB167" s="3"/>
      <c r="FSC167" s="3"/>
      <c r="FSD167" s="3"/>
      <c r="FSE167" s="3"/>
      <c r="FSF167" s="3"/>
      <c r="FSG167" s="3"/>
      <c r="FSH167" s="3"/>
      <c r="FSI167" s="3"/>
      <c r="FSJ167" s="3"/>
      <c r="FSK167" s="3"/>
      <c r="FSL167" s="3"/>
      <c r="FSM167" s="3"/>
      <c r="FSN167" s="3"/>
      <c r="FSO167" s="3"/>
      <c r="FSP167" s="3"/>
      <c r="FSQ167" s="3"/>
      <c r="FSR167" s="3"/>
      <c r="FSS167" s="3"/>
      <c r="FST167" s="3"/>
      <c r="FSU167" s="3"/>
      <c r="FSV167" s="3"/>
      <c r="FSW167" s="3"/>
      <c r="FSX167" s="3"/>
      <c r="FSY167" s="3"/>
      <c r="FSZ167" s="3"/>
      <c r="FTA167" s="3"/>
      <c r="FTB167" s="3"/>
      <c r="FTC167" s="3"/>
      <c r="FTD167" s="3"/>
      <c r="FTE167" s="3"/>
      <c r="FTF167" s="3"/>
      <c r="FTG167" s="3"/>
      <c r="FTH167" s="3"/>
      <c r="FTI167" s="3"/>
      <c r="FTJ167" s="3"/>
      <c r="FTK167" s="3"/>
      <c r="FTL167" s="3"/>
      <c r="FTM167" s="3"/>
      <c r="FTN167" s="3"/>
      <c r="FTO167" s="3"/>
      <c r="FTP167" s="3"/>
      <c r="FTQ167" s="3"/>
      <c r="FTR167" s="3"/>
      <c r="FTS167" s="3"/>
      <c r="FTT167" s="3"/>
      <c r="FTU167" s="3"/>
      <c r="FTV167" s="3"/>
      <c r="FTW167" s="3"/>
      <c r="FTX167" s="3"/>
      <c r="FTY167" s="3"/>
      <c r="FTZ167" s="3"/>
      <c r="FUA167" s="3"/>
      <c r="FUB167" s="3"/>
      <c r="FUC167" s="3"/>
      <c r="FUD167" s="3"/>
      <c r="FUE167" s="3"/>
      <c r="FUF167" s="3"/>
      <c r="FUG167" s="3"/>
      <c r="FUH167" s="3"/>
      <c r="FUI167" s="3"/>
      <c r="FUJ167" s="3"/>
      <c r="FUK167" s="3"/>
      <c r="FUL167" s="3"/>
      <c r="FUM167" s="3"/>
      <c r="FUN167" s="3"/>
      <c r="FUO167" s="3"/>
      <c r="FUP167" s="3"/>
      <c r="FUQ167" s="3"/>
      <c r="FUR167" s="3"/>
      <c r="FUS167" s="3"/>
      <c r="FUT167" s="3"/>
      <c r="FUU167" s="3"/>
      <c r="FUV167" s="3"/>
      <c r="FUW167" s="3"/>
      <c r="FUX167" s="3"/>
      <c r="FUY167" s="3"/>
      <c r="FUZ167" s="3"/>
      <c r="FVA167" s="3"/>
      <c r="FVB167" s="3"/>
      <c r="FVC167" s="3"/>
      <c r="FVD167" s="3"/>
      <c r="FVE167" s="3"/>
      <c r="FVF167" s="3"/>
      <c r="FVG167" s="3"/>
      <c r="FVH167" s="3"/>
      <c r="FVI167" s="3"/>
      <c r="FVJ167" s="3"/>
      <c r="FVK167" s="3"/>
      <c r="FVL167" s="3"/>
      <c r="FVM167" s="3"/>
      <c r="FVN167" s="3"/>
      <c r="FVO167" s="3"/>
      <c r="FVP167" s="3"/>
      <c r="FVQ167" s="3"/>
      <c r="FVR167" s="3"/>
      <c r="FVS167" s="3"/>
      <c r="FVT167" s="3"/>
      <c r="FVU167" s="3"/>
      <c r="FVV167" s="3"/>
      <c r="FVW167" s="3"/>
      <c r="FVX167" s="3"/>
      <c r="FVY167" s="3"/>
      <c r="FVZ167" s="3"/>
      <c r="FWA167" s="3"/>
      <c r="FWB167" s="3"/>
      <c r="FWC167" s="3"/>
      <c r="FWD167" s="3"/>
      <c r="FWE167" s="3"/>
      <c r="FWF167" s="3"/>
      <c r="FWG167" s="3"/>
      <c r="FWH167" s="3"/>
      <c r="FWI167" s="3"/>
      <c r="FWJ167" s="3"/>
      <c r="FWK167" s="3"/>
      <c r="FWL167" s="3"/>
      <c r="FWM167" s="3"/>
      <c r="FWN167" s="3"/>
      <c r="FWO167" s="3"/>
      <c r="FWP167" s="3"/>
      <c r="FWQ167" s="3"/>
      <c r="FWR167" s="3"/>
      <c r="FWS167" s="3"/>
      <c r="FWT167" s="3"/>
      <c r="FWU167" s="3"/>
      <c r="FWV167" s="3"/>
      <c r="FWW167" s="3"/>
      <c r="FWX167" s="3"/>
      <c r="FWY167" s="3"/>
      <c r="FWZ167" s="3"/>
      <c r="FXA167" s="3"/>
      <c r="FXB167" s="3"/>
      <c r="FXC167" s="3"/>
      <c r="FXD167" s="3"/>
      <c r="FXE167" s="3"/>
      <c r="FXF167" s="3"/>
      <c r="FXG167" s="3"/>
      <c r="FXH167" s="3"/>
      <c r="FXI167" s="3"/>
      <c r="FXJ167" s="3"/>
      <c r="FXK167" s="3"/>
      <c r="FXL167" s="3"/>
      <c r="FXM167" s="3"/>
      <c r="FXN167" s="3"/>
      <c r="FXO167" s="3"/>
      <c r="FXP167" s="3"/>
      <c r="FXQ167" s="3"/>
      <c r="FXR167" s="3"/>
      <c r="FXS167" s="3"/>
      <c r="FXT167" s="3"/>
      <c r="FXU167" s="3"/>
      <c r="FXV167" s="3"/>
      <c r="FXW167" s="3"/>
      <c r="FXX167" s="3"/>
      <c r="FXY167" s="3"/>
      <c r="FXZ167" s="3"/>
      <c r="FYA167" s="3"/>
      <c r="FYB167" s="3"/>
      <c r="FYC167" s="3"/>
      <c r="FYD167" s="3"/>
      <c r="FYE167" s="3"/>
      <c r="FYF167" s="3"/>
      <c r="FYG167" s="3"/>
      <c r="FYH167" s="3"/>
      <c r="FYI167" s="3"/>
      <c r="FYJ167" s="3"/>
      <c r="FYK167" s="3"/>
      <c r="FYL167" s="3"/>
      <c r="FYM167" s="3"/>
      <c r="FYN167" s="3"/>
      <c r="FYO167" s="3"/>
      <c r="FYP167" s="3"/>
      <c r="FYQ167" s="3"/>
      <c r="FYR167" s="3"/>
      <c r="FYS167" s="3"/>
      <c r="FYT167" s="3"/>
      <c r="FYU167" s="3"/>
      <c r="FYV167" s="3"/>
      <c r="FYW167" s="3"/>
      <c r="FYX167" s="3"/>
      <c r="FYY167" s="3"/>
      <c r="FYZ167" s="3"/>
      <c r="FZA167" s="3"/>
      <c r="FZB167" s="3"/>
      <c r="FZC167" s="3"/>
      <c r="FZD167" s="3"/>
      <c r="FZE167" s="3"/>
      <c r="FZF167" s="3"/>
      <c r="FZG167" s="3"/>
      <c r="FZH167" s="3"/>
      <c r="FZI167" s="3"/>
      <c r="FZJ167" s="3"/>
      <c r="FZK167" s="3"/>
      <c r="FZL167" s="3"/>
      <c r="FZM167" s="3"/>
      <c r="FZN167" s="3"/>
      <c r="FZO167" s="3"/>
      <c r="FZP167" s="3"/>
      <c r="FZQ167" s="3"/>
      <c r="FZR167" s="3"/>
      <c r="FZS167" s="3"/>
      <c r="FZT167" s="3"/>
      <c r="FZU167" s="3"/>
      <c r="FZV167" s="3"/>
      <c r="FZW167" s="3"/>
      <c r="FZX167" s="3"/>
      <c r="FZY167" s="3"/>
      <c r="FZZ167" s="3"/>
      <c r="GAA167" s="3"/>
      <c r="GAB167" s="3"/>
      <c r="GAC167" s="3"/>
      <c r="GAD167" s="3"/>
      <c r="GAE167" s="3"/>
      <c r="GAF167" s="3"/>
      <c r="GAG167" s="3"/>
      <c r="GAH167" s="3"/>
      <c r="GAI167" s="3"/>
      <c r="GAJ167" s="3"/>
      <c r="GAK167" s="3"/>
      <c r="GAL167" s="3"/>
      <c r="GAM167" s="3"/>
      <c r="GAN167" s="3"/>
      <c r="GAO167" s="3"/>
      <c r="GAP167" s="3"/>
      <c r="GAQ167" s="3"/>
      <c r="GAR167" s="3"/>
      <c r="GAS167" s="3"/>
      <c r="GAT167" s="3"/>
      <c r="GAU167" s="3"/>
      <c r="GAV167" s="3"/>
      <c r="GAW167" s="3"/>
      <c r="GAX167" s="3"/>
      <c r="GAY167" s="3"/>
      <c r="GAZ167" s="3"/>
      <c r="GBA167" s="3"/>
      <c r="GBB167" s="3"/>
      <c r="GBC167" s="3"/>
      <c r="GBD167" s="3"/>
      <c r="GBE167" s="3"/>
      <c r="GBF167" s="3"/>
      <c r="GBG167" s="3"/>
      <c r="GBH167" s="3"/>
      <c r="GBI167" s="3"/>
      <c r="GBJ167" s="3"/>
      <c r="GBK167" s="3"/>
      <c r="GBL167" s="3"/>
      <c r="GBM167" s="3"/>
      <c r="GBN167" s="3"/>
      <c r="GBO167" s="3"/>
      <c r="GBP167" s="3"/>
      <c r="GBQ167" s="3"/>
      <c r="GBR167" s="3"/>
      <c r="GBS167" s="3"/>
      <c r="GBT167" s="3"/>
      <c r="GBU167" s="3"/>
      <c r="GBV167" s="3"/>
      <c r="GBW167" s="3"/>
      <c r="GBX167" s="3"/>
      <c r="GBY167" s="3"/>
      <c r="GBZ167" s="3"/>
      <c r="GCA167" s="3"/>
      <c r="GCB167" s="3"/>
      <c r="GCC167" s="3"/>
      <c r="GCD167" s="3"/>
      <c r="GCE167" s="3"/>
      <c r="GCF167" s="3"/>
      <c r="GCG167" s="3"/>
      <c r="GCH167" s="3"/>
      <c r="GCI167" s="3"/>
      <c r="GCJ167" s="3"/>
      <c r="GCK167" s="3"/>
      <c r="GCL167" s="3"/>
      <c r="GCM167" s="3"/>
      <c r="GCN167" s="3"/>
      <c r="GCO167" s="3"/>
      <c r="GCP167" s="3"/>
      <c r="GCQ167" s="3"/>
      <c r="GCR167" s="3"/>
      <c r="GCS167" s="3"/>
      <c r="GCT167" s="3"/>
      <c r="GCU167" s="3"/>
      <c r="GCV167" s="3"/>
      <c r="GCW167" s="3"/>
      <c r="GCX167" s="3"/>
      <c r="GCY167" s="3"/>
      <c r="GCZ167" s="3"/>
      <c r="GDA167" s="3"/>
      <c r="GDB167" s="3"/>
      <c r="GDC167" s="3"/>
      <c r="GDD167" s="3"/>
      <c r="GDE167" s="3"/>
      <c r="GDF167" s="3"/>
      <c r="GDG167" s="3"/>
      <c r="GDH167" s="3"/>
      <c r="GDI167" s="3"/>
      <c r="GDJ167" s="3"/>
      <c r="GDK167" s="3"/>
      <c r="GDL167" s="3"/>
      <c r="GDM167" s="3"/>
      <c r="GDN167" s="3"/>
      <c r="GDO167" s="3"/>
      <c r="GDP167" s="3"/>
      <c r="GDQ167" s="3"/>
      <c r="GDR167" s="3"/>
      <c r="GDS167" s="3"/>
      <c r="GDT167" s="3"/>
      <c r="GDU167" s="3"/>
      <c r="GDV167" s="3"/>
      <c r="GDW167" s="3"/>
      <c r="GDX167" s="3"/>
      <c r="GDY167" s="3"/>
      <c r="GDZ167" s="3"/>
      <c r="GEA167" s="3"/>
      <c r="GEB167" s="3"/>
      <c r="GEC167" s="3"/>
      <c r="GED167" s="3"/>
      <c r="GEE167" s="3"/>
      <c r="GEF167" s="3"/>
      <c r="GEG167" s="3"/>
      <c r="GEH167" s="3"/>
      <c r="GEI167" s="3"/>
      <c r="GEJ167" s="3"/>
      <c r="GEK167" s="3"/>
      <c r="GEL167" s="3"/>
      <c r="GEM167" s="3"/>
      <c r="GEN167" s="3"/>
      <c r="GEO167" s="3"/>
      <c r="GEP167" s="3"/>
      <c r="GEQ167" s="3"/>
      <c r="GER167" s="3"/>
      <c r="GES167" s="3"/>
      <c r="GET167" s="3"/>
      <c r="GEU167" s="3"/>
      <c r="GEV167" s="3"/>
      <c r="GEW167" s="3"/>
      <c r="GEX167" s="3"/>
      <c r="GEY167" s="3"/>
      <c r="GEZ167" s="3"/>
      <c r="GFA167" s="3"/>
      <c r="GFB167" s="3"/>
      <c r="GFC167" s="3"/>
      <c r="GFD167" s="3"/>
      <c r="GFE167" s="3"/>
      <c r="GFF167" s="3"/>
      <c r="GFG167" s="3"/>
      <c r="GFH167" s="3"/>
      <c r="GFI167" s="3"/>
      <c r="GFJ167" s="3"/>
      <c r="GFK167" s="3"/>
      <c r="GFL167" s="3"/>
      <c r="GFM167" s="3"/>
      <c r="GFN167" s="3"/>
      <c r="GFO167" s="3"/>
      <c r="GFP167" s="3"/>
      <c r="GFQ167" s="3"/>
      <c r="GFR167" s="3"/>
      <c r="GFS167" s="3"/>
      <c r="GFT167" s="3"/>
      <c r="GFU167" s="3"/>
      <c r="GFV167" s="3"/>
      <c r="GFW167" s="3"/>
      <c r="GFX167" s="3"/>
      <c r="GFY167" s="3"/>
      <c r="GFZ167" s="3"/>
      <c r="GGA167" s="3"/>
      <c r="GGB167" s="3"/>
      <c r="GGC167" s="3"/>
      <c r="GGD167" s="3"/>
      <c r="GGE167" s="3"/>
      <c r="GGF167" s="3"/>
      <c r="GGG167" s="3"/>
      <c r="GGH167" s="3"/>
      <c r="GGI167" s="3"/>
      <c r="GGJ167" s="3"/>
      <c r="GGK167" s="3"/>
      <c r="GGL167" s="3"/>
      <c r="GGM167" s="3"/>
      <c r="GGN167" s="3"/>
      <c r="GGO167" s="3"/>
      <c r="GGP167" s="3"/>
      <c r="GGQ167" s="3"/>
      <c r="GGR167" s="3"/>
      <c r="GGS167" s="3"/>
      <c r="GGT167" s="3"/>
      <c r="GGU167" s="3"/>
      <c r="GGV167" s="3"/>
      <c r="GGW167" s="3"/>
      <c r="GGX167" s="3"/>
      <c r="GGY167" s="3"/>
      <c r="GGZ167" s="3"/>
      <c r="GHA167" s="3"/>
      <c r="GHB167" s="3"/>
      <c r="GHC167" s="3"/>
      <c r="GHD167" s="3"/>
      <c r="GHE167" s="3"/>
      <c r="GHF167" s="3"/>
      <c r="GHG167" s="3"/>
      <c r="GHH167" s="3"/>
      <c r="GHI167" s="3"/>
      <c r="GHJ167" s="3"/>
      <c r="GHK167" s="3"/>
      <c r="GHL167" s="3"/>
      <c r="GHM167" s="3"/>
      <c r="GHN167" s="3"/>
      <c r="GHO167" s="3"/>
      <c r="GHP167" s="3"/>
      <c r="GHQ167" s="3"/>
      <c r="GHR167" s="3"/>
      <c r="GHS167" s="3"/>
      <c r="GHT167" s="3"/>
      <c r="GHU167" s="3"/>
      <c r="GHV167" s="3"/>
      <c r="GHW167" s="3"/>
      <c r="GHX167" s="3"/>
      <c r="GHY167" s="3"/>
      <c r="GHZ167" s="3"/>
      <c r="GIA167" s="3"/>
      <c r="GIB167" s="3"/>
      <c r="GIC167" s="3"/>
      <c r="GID167" s="3"/>
      <c r="GIE167" s="3"/>
      <c r="GIF167" s="3"/>
      <c r="GIG167" s="3"/>
      <c r="GIH167" s="3"/>
      <c r="GII167" s="3"/>
      <c r="GIJ167" s="3"/>
      <c r="GIK167" s="3"/>
      <c r="GIL167" s="3"/>
      <c r="GIM167" s="3"/>
      <c r="GIN167" s="3"/>
      <c r="GIO167" s="3"/>
      <c r="GIP167" s="3"/>
      <c r="GIQ167" s="3"/>
      <c r="GIR167" s="3"/>
      <c r="GIS167" s="3"/>
      <c r="GIT167" s="3"/>
      <c r="GIU167" s="3"/>
      <c r="GIV167" s="3"/>
      <c r="GIW167" s="3"/>
      <c r="GIX167" s="3"/>
      <c r="GIY167" s="3"/>
      <c r="GIZ167" s="3"/>
      <c r="GJA167" s="3"/>
      <c r="GJB167" s="3"/>
      <c r="GJC167" s="3"/>
      <c r="GJD167" s="3"/>
      <c r="GJE167" s="3"/>
      <c r="GJF167" s="3"/>
      <c r="GJG167" s="3"/>
      <c r="GJH167" s="3"/>
      <c r="GJI167" s="3"/>
      <c r="GJJ167" s="3"/>
      <c r="GJK167" s="3"/>
      <c r="GJL167" s="3"/>
      <c r="GJM167" s="3"/>
      <c r="GJN167" s="3"/>
      <c r="GJO167" s="3"/>
      <c r="GJP167" s="3"/>
      <c r="GJQ167" s="3"/>
      <c r="GJR167" s="3"/>
      <c r="GJS167" s="3"/>
      <c r="GJT167" s="3"/>
      <c r="GJU167" s="3"/>
      <c r="GJV167" s="3"/>
      <c r="GJW167" s="3"/>
      <c r="GJX167" s="3"/>
      <c r="GJY167" s="3"/>
      <c r="GJZ167" s="3"/>
      <c r="GKA167" s="3"/>
      <c r="GKB167" s="3"/>
      <c r="GKC167" s="3"/>
      <c r="GKD167" s="3"/>
      <c r="GKE167" s="3"/>
      <c r="GKF167" s="3"/>
      <c r="GKG167" s="3"/>
      <c r="GKH167" s="3"/>
      <c r="GKI167" s="3"/>
      <c r="GKJ167" s="3"/>
      <c r="GKK167" s="3"/>
      <c r="GKL167" s="3"/>
      <c r="GKM167" s="3"/>
      <c r="GKN167" s="3"/>
      <c r="GKO167" s="3"/>
      <c r="GKP167" s="3"/>
      <c r="GKQ167" s="3"/>
      <c r="GKR167" s="3"/>
      <c r="GKS167" s="3"/>
      <c r="GKT167" s="3"/>
      <c r="GKU167" s="3"/>
      <c r="GKV167" s="3"/>
      <c r="GKW167" s="3"/>
      <c r="GKX167" s="3"/>
      <c r="GKY167" s="3"/>
      <c r="GKZ167" s="3"/>
      <c r="GLA167" s="3"/>
      <c r="GLB167" s="3"/>
      <c r="GLC167" s="3"/>
      <c r="GLD167" s="3"/>
      <c r="GLE167" s="3"/>
      <c r="GLF167" s="3"/>
      <c r="GLG167" s="3"/>
      <c r="GLH167" s="3"/>
      <c r="GLI167" s="3"/>
      <c r="GLJ167" s="3"/>
      <c r="GLK167" s="3"/>
      <c r="GLL167" s="3"/>
      <c r="GLM167" s="3"/>
      <c r="GLN167" s="3"/>
      <c r="GLO167" s="3"/>
      <c r="GLP167" s="3"/>
      <c r="GLQ167" s="3"/>
      <c r="GLR167" s="3"/>
      <c r="GLS167" s="3"/>
      <c r="GLT167" s="3"/>
      <c r="GLU167" s="3"/>
      <c r="GLV167" s="3"/>
      <c r="GLW167" s="3"/>
      <c r="GLX167" s="3"/>
      <c r="GLY167" s="3"/>
      <c r="GLZ167" s="3"/>
      <c r="GMA167" s="3"/>
      <c r="GMB167" s="3"/>
      <c r="GMC167" s="3"/>
      <c r="GMD167" s="3"/>
      <c r="GME167" s="3"/>
      <c r="GMF167" s="3"/>
      <c r="GMG167" s="3"/>
      <c r="GMH167" s="3"/>
      <c r="GMI167" s="3"/>
      <c r="GMJ167" s="3"/>
      <c r="GMK167" s="3"/>
      <c r="GML167" s="3"/>
      <c r="GMM167" s="3"/>
      <c r="GMN167" s="3"/>
      <c r="GMO167" s="3"/>
      <c r="GMP167" s="3"/>
      <c r="GMQ167" s="3"/>
      <c r="GMR167" s="3"/>
      <c r="GMS167" s="3"/>
      <c r="GMT167" s="3"/>
      <c r="GMU167" s="3"/>
      <c r="GMV167" s="3"/>
      <c r="GMW167" s="3"/>
      <c r="GMX167" s="3"/>
      <c r="GMY167" s="3"/>
      <c r="GMZ167" s="3"/>
      <c r="GNA167" s="3"/>
      <c r="GNB167" s="3"/>
      <c r="GNC167" s="3"/>
      <c r="GND167" s="3"/>
      <c r="GNE167" s="3"/>
      <c r="GNF167" s="3"/>
      <c r="GNG167" s="3"/>
      <c r="GNH167" s="3"/>
      <c r="GNI167" s="3"/>
      <c r="GNJ167" s="3"/>
      <c r="GNK167" s="3"/>
      <c r="GNL167" s="3"/>
      <c r="GNM167" s="3"/>
      <c r="GNN167" s="3"/>
      <c r="GNO167" s="3"/>
      <c r="GNP167" s="3"/>
      <c r="GNQ167" s="3"/>
      <c r="GNR167" s="3"/>
      <c r="GNS167" s="3"/>
      <c r="GNT167" s="3"/>
      <c r="GNU167" s="3"/>
      <c r="GNV167" s="3"/>
      <c r="GNW167" s="3"/>
      <c r="GNX167" s="3"/>
      <c r="GNY167" s="3"/>
      <c r="GNZ167" s="3"/>
      <c r="GOA167" s="3"/>
      <c r="GOB167" s="3"/>
      <c r="GOC167" s="3"/>
      <c r="GOD167" s="3"/>
      <c r="GOE167" s="3"/>
      <c r="GOF167" s="3"/>
      <c r="GOG167" s="3"/>
      <c r="GOH167" s="3"/>
      <c r="GOI167" s="3"/>
      <c r="GOJ167" s="3"/>
      <c r="GOK167" s="3"/>
      <c r="GOL167" s="3"/>
      <c r="GOM167" s="3"/>
      <c r="GON167" s="3"/>
      <c r="GOO167" s="3"/>
      <c r="GOP167" s="3"/>
      <c r="GOQ167" s="3"/>
      <c r="GOR167" s="3"/>
      <c r="GOS167" s="3"/>
      <c r="GOT167" s="3"/>
      <c r="GOU167" s="3"/>
      <c r="GOV167" s="3"/>
      <c r="GOW167" s="3"/>
      <c r="GOX167" s="3"/>
      <c r="GOY167" s="3"/>
      <c r="GOZ167" s="3"/>
      <c r="GPA167" s="3"/>
      <c r="GPB167" s="3"/>
      <c r="GPC167" s="3"/>
      <c r="GPD167" s="3"/>
      <c r="GPE167" s="3"/>
      <c r="GPF167" s="3"/>
      <c r="GPG167" s="3"/>
      <c r="GPH167" s="3"/>
      <c r="GPI167" s="3"/>
      <c r="GPJ167" s="3"/>
      <c r="GPK167" s="3"/>
      <c r="GPL167" s="3"/>
      <c r="GPM167" s="3"/>
      <c r="GPN167" s="3"/>
      <c r="GPO167" s="3"/>
      <c r="GPP167" s="3"/>
      <c r="GPQ167" s="3"/>
      <c r="GPR167" s="3"/>
      <c r="GPS167" s="3"/>
      <c r="GPT167" s="3"/>
      <c r="GPU167" s="3"/>
      <c r="GPV167" s="3"/>
      <c r="GPW167" s="3"/>
      <c r="GPX167" s="3"/>
      <c r="GPY167" s="3"/>
      <c r="GPZ167" s="3"/>
      <c r="GQA167" s="3"/>
      <c r="GQB167" s="3"/>
      <c r="GQC167" s="3"/>
      <c r="GQD167" s="3"/>
      <c r="GQE167" s="3"/>
      <c r="GQF167" s="3"/>
      <c r="GQG167" s="3"/>
      <c r="GQH167" s="3"/>
      <c r="GQI167" s="3"/>
      <c r="GQJ167" s="3"/>
      <c r="GQK167" s="3"/>
      <c r="GQL167" s="3"/>
      <c r="GQM167" s="3"/>
      <c r="GQN167" s="3"/>
      <c r="GQO167" s="3"/>
      <c r="GQP167" s="3"/>
      <c r="GQQ167" s="3"/>
      <c r="GQR167" s="3"/>
      <c r="GQS167" s="3"/>
      <c r="GQT167" s="3"/>
      <c r="GQU167" s="3"/>
      <c r="GQV167" s="3"/>
      <c r="GQW167" s="3"/>
      <c r="GQX167" s="3"/>
      <c r="GQY167" s="3"/>
      <c r="GQZ167" s="3"/>
      <c r="GRA167" s="3"/>
      <c r="GRB167" s="3"/>
      <c r="GRC167" s="3"/>
      <c r="GRD167" s="3"/>
      <c r="GRE167" s="3"/>
      <c r="GRF167" s="3"/>
      <c r="GRG167" s="3"/>
      <c r="GRH167" s="3"/>
      <c r="GRI167" s="3"/>
      <c r="GRJ167" s="3"/>
      <c r="GRK167" s="3"/>
      <c r="GRL167" s="3"/>
      <c r="GRM167" s="3"/>
      <c r="GRN167" s="3"/>
      <c r="GRO167" s="3"/>
      <c r="GRP167" s="3"/>
      <c r="GRQ167" s="3"/>
      <c r="GRR167" s="3"/>
      <c r="GRS167" s="3"/>
      <c r="GRT167" s="3"/>
      <c r="GRU167" s="3"/>
      <c r="GRV167" s="3"/>
      <c r="GRW167" s="3"/>
      <c r="GRX167" s="3"/>
      <c r="GRY167" s="3"/>
      <c r="GRZ167" s="3"/>
      <c r="GSA167" s="3"/>
      <c r="GSB167" s="3"/>
      <c r="GSC167" s="3"/>
      <c r="GSD167" s="3"/>
      <c r="GSE167" s="3"/>
      <c r="GSF167" s="3"/>
      <c r="GSG167" s="3"/>
      <c r="GSH167" s="3"/>
      <c r="GSI167" s="3"/>
      <c r="GSJ167" s="3"/>
      <c r="GSK167" s="3"/>
      <c r="GSL167" s="3"/>
      <c r="GSM167" s="3"/>
      <c r="GSN167" s="3"/>
      <c r="GSO167" s="3"/>
      <c r="GSP167" s="3"/>
      <c r="GSQ167" s="3"/>
      <c r="GSR167" s="3"/>
      <c r="GSS167" s="3"/>
      <c r="GST167" s="3"/>
      <c r="GSU167" s="3"/>
      <c r="GSV167" s="3"/>
      <c r="GSW167" s="3"/>
      <c r="GSX167" s="3"/>
      <c r="GSY167" s="3"/>
      <c r="GSZ167" s="3"/>
      <c r="GTA167" s="3"/>
      <c r="GTB167" s="3"/>
      <c r="GTC167" s="3"/>
      <c r="GTD167" s="3"/>
      <c r="GTE167" s="3"/>
      <c r="GTF167" s="3"/>
      <c r="GTG167" s="3"/>
      <c r="GTH167" s="3"/>
      <c r="GTI167" s="3"/>
      <c r="GTJ167" s="3"/>
      <c r="GTK167" s="3"/>
      <c r="GTL167" s="3"/>
      <c r="GTM167" s="3"/>
      <c r="GTN167" s="3"/>
      <c r="GTO167" s="3"/>
      <c r="GTP167" s="3"/>
      <c r="GTQ167" s="3"/>
      <c r="GTR167" s="3"/>
      <c r="GTS167" s="3"/>
      <c r="GTT167" s="3"/>
      <c r="GTU167" s="3"/>
      <c r="GTV167" s="3"/>
      <c r="GTW167" s="3"/>
      <c r="GTX167" s="3"/>
      <c r="GTY167" s="3"/>
      <c r="GTZ167" s="3"/>
      <c r="GUA167" s="3"/>
      <c r="GUB167" s="3"/>
      <c r="GUC167" s="3"/>
      <c r="GUD167" s="3"/>
      <c r="GUE167" s="3"/>
      <c r="GUF167" s="3"/>
      <c r="GUG167" s="3"/>
      <c r="GUH167" s="3"/>
      <c r="GUI167" s="3"/>
      <c r="GUJ167" s="3"/>
      <c r="GUK167" s="3"/>
      <c r="GUL167" s="3"/>
      <c r="GUM167" s="3"/>
      <c r="GUN167" s="3"/>
      <c r="GUO167" s="3"/>
      <c r="GUP167" s="3"/>
      <c r="GUQ167" s="3"/>
      <c r="GUR167" s="3"/>
      <c r="GUS167" s="3"/>
      <c r="GUT167" s="3"/>
      <c r="GUU167" s="3"/>
      <c r="GUV167" s="3"/>
      <c r="GUW167" s="3"/>
      <c r="GUX167" s="3"/>
      <c r="GUY167" s="3"/>
      <c r="GUZ167" s="3"/>
      <c r="GVA167" s="3"/>
      <c r="GVB167" s="3"/>
      <c r="GVC167" s="3"/>
      <c r="GVD167" s="3"/>
      <c r="GVE167" s="3"/>
      <c r="GVF167" s="3"/>
      <c r="GVG167" s="3"/>
      <c r="GVH167" s="3"/>
      <c r="GVI167" s="3"/>
      <c r="GVJ167" s="3"/>
      <c r="GVK167" s="3"/>
      <c r="GVL167" s="3"/>
      <c r="GVM167" s="3"/>
      <c r="GVN167" s="3"/>
      <c r="GVO167" s="3"/>
      <c r="GVP167" s="3"/>
      <c r="GVQ167" s="3"/>
      <c r="GVR167" s="3"/>
      <c r="GVS167" s="3"/>
      <c r="GVT167" s="3"/>
      <c r="GVU167" s="3"/>
      <c r="GVV167" s="3"/>
      <c r="GVW167" s="3"/>
      <c r="GVX167" s="3"/>
      <c r="GVY167" s="3"/>
      <c r="GVZ167" s="3"/>
      <c r="GWA167" s="3"/>
      <c r="GWB167" s="3"/>
      <c r="GWC167" s="3"/>
      <c r="GWD167" s="3"/>
      <c r="GWE167" s="3"/>
      <c r="GWF167" s="3"/>
      <c r="GWG167" s="3"/>
      <c r="GWH167" s="3"/>
      <c r="GWI167" s="3"/>
      <c r="GWJ167" s="3"/>
      <c r="GWK167" s="3"/>
      <c r="GWL167" s="3"/>
      <c r="GWM167" s="3"/>
      <c r="GWN167" s="3"/>
      <c r="GWO167" s="3"/>
      <c r="GWP167" s="3"/>
      <c r="GWQ167" s="3"/>
      <c r="GWR167" s="3"/>
      <c r="GWS167" s="3"/>
      <c r="GWT167" s="3"/>
      <c r="GWU167" s="3"/>
      <c r="GWV167" s="3"/>
      <c r="GWW167" s="3"/>
      <c r="GWX167" s="3"/>
      <c r="GWY167" s="3"/>
      <c r="GWZ167" s="3"/>
      <c r="GXA167" s="3"/>
      <c r="GXB167" s="3"/>
      <c r="GXC167" s="3"/>
      <c r="GXD167" s="3"/>
      <c r="GXE167" s="3"/>
      <c r="GXF167" s="3"/>
      <c r="GXG167" s="3"/>
      <c r="GXH167" s="3"/>
      <c r="GXI167" s="3"/>
      <c r="GXJ167" s="3"/>
      <c r="GXK167" s="3"/>
      <c r="GXL167" s="3"/>
      <c r="GXM167" s="3"/>
      <c r="GXN167" s="3"/>
      <c r="GXO167" s="3"/>
      <c r="GXP167" s="3"/>
      <c r="GXQ167" s="3"/>
      <c r="GXR167" s="3"/>
      <c r="GXS167" s="3"/>
      <c r="GXT167" s="3"/>
      <c r="GXU167" s="3"/>
      <c r="GXV167" s="3"/>
      <c r="GXW167" s="3"/>
      <c r="GXX167" s="3"/>
      <c r="GXY167" s="3"/>
      <c r="GXZ167" s="3"/>
      <c r="GYA167" s="3"/>
      <c r="GYB167" s="3"/>
      <c r="GYC167" s="3"/>
      <c r="GYD167" s="3"/>
      <c r="GYE167" s="3"/>
      <c r="GYF167" s="3"/>
      <c r="GYG167" s="3"/>
      <c r="GYH167" s="3"/>
      <c r="GYI167" s="3"/>
      <c r="GYJ167" s="3"/>
      <c r="GYK167" s="3"/>
      <c r="GYL167" s="3"/>
      <c r="GYM167" s="3"/>
      <c r="GYN167" s="3"/>
      <c r="GYO167" s="3"/>
      <c r="GYP167" s="3"/>
      <c r="GYQ167" s="3"/>
      <c r="GYR167" s="3"/>
      <c r="GYS167" s="3"/>
      <c r="GYT167" s="3"/>
      <c r="GYU167" s="3"/>
      <c r="GYV167" s="3"/>
      <c r="GYW167" s="3"/>
      <c r="GYX167" s="3"/>
      <c r="GYY167" s="3"/>
      <c r="GYZ167" s="3"/>
      <c r="GZA167" s="3"/>
      <c r="GZB167" s="3"/>
      <c r="GZC167" s="3"/>
      <c r="GZD167" s="3"/>
      <c r="GZE167" s="3"/>
      <c r="GZF167" s="3"/>
      <c r="GZG167" s="3"/>
      <c r="GZH167" s="3"/>
      <c r="GZI167" s="3"/>
      <c r="GZJ167" s="3"/>
      <c r="GZK167" s="3"/>
      <c r="GZL167" s="3"/>
      <c r="GZM167" s="3"/>
      <c r="GZN167" s="3"/>
      <c r="GZO167" s="3"/>
      <c r="GZP167" s="3"/>
      <c r="GZQ167" s="3"/>
      <c r="GZR167" s="3"/>
      <c r="GZS167" s="3"/>
      <c r="GZT167" s="3"/>
      <c r="GZU167" s="3"/>
      <c r="GZV167" s="3"/>
      <c r="GZW167" s="3"/>
      <c r="GZX167" s="3"/>
      <c r="GZY167" s="3"/>
      <c r="GZZ167" s="3"/>
      <c r="HAA167" s="3"/>
      <c r="HAB167" s="3"/>
      <c r="HAC167" s="3"/>
      <c r="HAD167" s="3"/>
      <c r="HAE167" s="3"/>
      <c r="HAF167" s="3"/>
      <c r="HAG167" s="3"/>
      <c r="HAH167" s="3"/>
      <c r="HAI167" s="3"/>
      <c r="HAJ167" s="3"/>
      <c r="HAK167" s="3"/>
      <c r="HAL167" s="3"/>
      <c r="HAM167" s="3"/>
      <c r="HAN167" s="3"/>
      <c r="HAO167" s="3"/>
      <c r="HAP167" s="3"/>
      <c r="HAQ167" s="3"/>
      <c r="HAR167" s="3"/>
      <c r="HAS167" s="3"/>
      <c r="HAT167" s="3"/>
      <c r="HAU167" s="3"/>
      <c r="HAV167" s="3"/>
      <c r="HAW167" s="3"/>
      <c r="HAX167" s="3"/>
      <c r="HAY167" s="3"/>
      <c r="HAZ167" s="3"/>
      <c r="HBA167" s="3"/>
      <c r="HBB167" s="3"/>
      <c r="HBC167" s="3"/>
      <c r="HBD167" s="3"/>
      <c r="HBE167" s="3"/>
      <c r="HBF167" s="3"/>
      <c r="HBG167" s="3"/>
      <c r="HBH167" s="3"/>
      <c r="HBI167" s="3"/>
      <c r="HBJ167" s="3"/>
      <c r="HBK167" s="3"/>
      <c r="HBL167" s="3"/>
      <c r="HBM167" s="3"/>
      <c r="HBN167" s="3"/>
      <c r="HBO167" s="3"/>
      <c r="HBP167" s="3"/>
      <c r="HBQ167" s="3"/>
      <c r="HBR167" s="3"/>
      <c r="HBS167" s="3"/>
      <c r="HBT167" s="3"/>
      <c r="HBU167" s="3"/>
      <c r="HBV167" s="3"/>
      <c r="HBW167" s="3"/>
      <c r="HBX167" s="3"/>
      <c r="HBY167" s="3"/>
      <c r="HBZ167" s="3"/>
      <c r="HCA167" s="3"/>
      <c r="HCB167" s="3"/>
      <c r="HCC167" s="3"/>
      <c r="HCD167" s="3"/>
      <c r="HCE167" s="3"/>
      <c r="HCF167" s="3"/>
      <c r="HCG167" s="3"/>
      <c r="HCH167" s="3"/>
      <c r="HCI167" s="3"/>
      <c r="HCJ167" s="3"/>
      <c r="HCK167" s="3"/>
      <c r="HCL167" s="3"/>
      <c r="HCM167" s="3"/>
      <c r="HCN167" s="3"/>
      <c r="HCO167" s="3"/>
      <c r="HCP167" s="3"/>
      <c r="HCQ167" s="3"/>
      <c r="HCR167" s="3"/>
      <c r="HCS167" s="3"/>
      <c r="HCT167" s="3"/>
      <c r="HCU167" s="3"/>
      <c r="HCV167" s="3"/>
      <c r="HCW167" s="3"/>
      <c r="HCX167" s="3"/>
      <c r="HCY167" s="3"/>
      <c r="HCZ167" s="3"/>
      <c r="HDA167" s="3"/>
      <c r="HDB167" s="3"/>
      <c r="HDC167" s="3"/>
      <c r="HDD167" s="3"/>
      <c r="HDE167" s="3"/>
      <c r="HDF167" s="3"/>
      <c r="HDG167" s="3"/>
      <c r="HDH167" s="3"/>
      <c r="HDI167" s="3"/>
      <c r="HDJ167" s="3"/>
      <c r="HDK167" s="3"/>
      <c r="HDL167" s="3"/>
      <c r="HDM167" s="3"/>
      <c r="HDN167" s="3"/>
      <c r="HDO167" s="3"/>
      <c r="HDP167" s="3"/>
      <c r="HDQ167" s="3"/>
      <c r="HDR167" s="3"/>
      <c r="HDS167" s="3"/>
      <c r="HDT167" s="3"/>
      <c r="HDU167" s="3"/>
      <c r="HDV167" s="3"/>
      <c r="HDW167" s="3"/>
      <c r="HDX167" s="3"/>
      <c r="HDY167" s="3"/>
      <c r="HDZ167" s="3"/>
      <c r="HEA167" s="3"/>
      <c r="HEB167" s="3"/>
      <c r="HEC167" s="3"/>
      <c r="HED167" s="3"/>
      <c r="HEE167" s="3"/>
      <c r="HEF167" s="3"/>
      <c r="HEG167" s="3"/>
      <c r="HEH167" s="3"/>
      <c r="HEI167" s="3"/>
      <c r="HEJ167" s="3"/>
      <c r="HEK167" s="3"/>
      <c r="HEL167" s="3"/>
      <c r="HEM167" s="3"/>
      <c r="HEN167" s="3"/>
      <c r="HEO167" s="3"/>
      <c r="HEP167" s="3"/>
      <c r="HEQ167" s="3"/>
      <c r="HER167" s="3"/>
      <c r="HES167" s="3"/>
      <c r="HET167" s="3"/>
      <c r="HEU167" s="3"/>
      <c r="HEV167" s="3"/>
      <c r="HEW167" s="3"/>
      <c r="HEX167" s="3"/>
      <c r="HEY167" s="3"/>
      <c r="HEZ167" s="3"/>
      <c r="HFA167" s="3"/>
      <c r="HFB167" s="3"/>
      <c r="HFC167" s="3"/>
      <c r="HFD167" s="3"/>
      <c r="HFE167" s="3"/>
      <c r="HFF167" s="3"/>
      <c r="HFG167" s="3"/>
      <c r="HFH167" s="3"/>
      <c r="HFI167" s="3"/>
      <c r="HFJ167" s="3"/>
      <c r="HFK167" s="3"/>
      <c r="HFL167" s="3"/>
      <c r="HFM167" s="3"/>
      <c r="HFN167" s="3"/>
      <c r="HFO167" s="3"/>
      <c r="HFP167" s="3"/>
      <c r="HFQ167" s="3"/>
      <c r="HFR167" s="3"/>
      <c r="HFS167" s="3"/>
      <c r="HFT167" s="3"/>
      <c r="HFU167" s="3"/>
      <c r="HFV167" s="3"/>
      <c r="HFW167" s="3"/>
      <c r="HFX167" s="3"/>
      <c r="HFY167" s="3"/>
      <c r="HFZ167" s="3"/>
      <c r="HGA167" s="3"/>
      <c r="HGB167" s="3"/>
      <c r="HGC167" s="3"/>
      <c r="HGD167" s="3"/>
      <c r="HGE167" s="3"/>
      <c r="HGF167" s="3"/>
      <c r="HGG167" s="3"/>
      <c r="HGH167" s="3"/>
      <c r="HGI167" s="3"/>
      <c r="HGJ167" s="3"/>
      <c r="HGK167" s="3"/>
      <c r="HGL167" s="3"/>
      <c r="HGM167" s="3"/>
      <c r="HGN167" s="3"/>
      <c r="HGO167" s="3"/>
      <c r="HGP167" s="3"/>
      <c r="HGQ167" s="3"/>
      <c r="HGR167" s="3"/>
      <c r="HGS167" s="3"/>
      <c r="HGT167" s="3"/>
      <c r="HGU167" s="3"/>
      <c r="HGV167" s="3"/>
      <c r="HGW167" s="3"/>
      <c r="HGX167" s="3"/>
      <c r="HGY167" s="3"/>
      <c r="HGZ167" s="3"/>
      <c r="HHA167" s="3"/>
      <c r="HHB167" s="3"/>
      <c r="HHC167" s="3"/>
      <c r="HHD167" s="3"/>
      <c r="HHE167" s="3"/>
      <c r="HHF167" s="3"/>
      <c r="HHG167" s="3"/>
      <c r="HHH167" s="3"/>
      <c r="HHI167" s="3"/>
      <c r="HHJ167" s="3"/>
      <c r="HHK167" s="3"/>
      <c r="HHL167" s="3"/>
      <c r="HHM167" s="3"/>
      <c r="HHN167" s="3"/>
      <c r="HHO167" s="3"/>
      <c r="HHP167" s="3"/>
      <c r="HHQ167" s="3"/>
      <c r="HHR167" s="3"/>
      <c r="HHS167" s="3"/>
      <c r="HHT167" s="3"/>
      <c r="HHU167" s="3"/>
      <c r="HHV167" s="3"/>
      <c r="HHW167" s="3"/>
      <c r="HHX167" s="3"/>
      <c r="HHY167" s="3"/>
      <c r="HHZ167" s="3"/>
      <c r="HIA167" s="3"/>
      <c r="HIB167" s="3"/>
      <c r="HIC167" s="3"/>
      <c r="HID167" s="3"/>
      <c r="HIE167" s="3"/>
      <c r="HIF167" s="3"/>
      <c r="HIG167" s="3"/>
      <c r="HIH167" s="3"/>
      <c r="HII167" s="3"/>
      <c r="HIJ167" s="3"/>
      <c r="HIK167" s="3"/>
      <c r="HIL167" s="3"/>
      <c r="HIM167" s="3"/>
      <c r="HIN167" s="3"/>
      <c r="HIO167" s="3"/>
      <c r="HIP167" s="3"/>
      <c r="HIQ167" s="3"/>
      <c r="HIR167" s="3"/>
      <c r="HIS167" s="3"/>
      <c r="HIT167" s="3"/>
      <c r="HIU167" s="3"/>
      <c r="HIV167" s="3"/>
      <c r="HIW167" s="3"/>
      <c r="HIX167" s="3"/>
      <c r="HIY167" s="3"/>
      <c r="HIZ167" s="3"/>
      <c r="HJA167" s="3"/>
      <c r="HJB167" s="3"/>
      <c r="HJC167" s="3"/>
      <c r="HJD167" s="3"/>
      <c r="HJE167" s="3"/>
      <c r="HJF167" s="3"/>
      <c r="HJG167" s="3"/>
      <c r="HJH167" s="3"/>
      <c r="HJI167" s="3"/>
      <c r="HJJ167" s="3"/>
      <c r="HJK167" s="3"/>
      <c r="HJL167" s="3"/>
      <c r="HJM167" s="3"/>
      <c r="HJN167" s="3"/>
      <c r="HJO167" s="3"/>
      <c r="HJP167" s="3"/>
      <c r="HJQ167" s="3"/>
      <c r="HJR167" s="3"/>
      <c r="HJS167" s="3"/>
      <c r="HJT167" s="3"/>
      <c r="HJU167" s="3"/>
      <c r="HJV167" s="3"/>
      <c r="HJW167" s="3"/>
      <c r="HJX167" s="3"/>
      <c r="HJY167" s="3"/>
      <c r="HJZ167" s="3"/>
      <c r="HKA167" s="3"/>
      <c r="HKB167" s="3"/>
      <c r="HKC167" s="3"/>
      <c r="HKD167" s="3"/>
      <c r="HKE167" s="3"/>
      <c r="HKF167" s="3"/>
      <c r="HKG167" s="3"/>
      <c r="HKH167" s="3"/>
      <c r="HKI167" s="3"/>
      <c r="HKJ167" s="3"/>
      <c r="HKK167" s="3"/>
      <c r="HKL167" s="3"/>
      <c r="HKM167" s="3"/>
      <c r="HKN167" s="3"/>
      <c r="HKO167" s="3"/>
      <c r="HKP167" s="3"/>
      <c r="HKQ167" s="3"/>
      <c r="HKR167" s="3"/>
      <c r="HKS167" s="3"/>
      <c r="HKT167" s="3"/>
      <c r="HKU167" s="3"/>
      <c r="HKV167" s="3"/>
      <c r="HKW167" s="3"/>
      <c r="HKX167" s="3"/>
      <c r="HKY167" s="3"/>
      <c r="HKZ167" s="3"/>
      <c r="HLA167" s="3"/>
      <c r="HLB167" s="3"/>
      <c r="HLC167" s="3"/>
      <c r="HLD167" s="3"/>
      <c r="HLE167" s="3"/>
      <c r="HLF167" s="3"/>
      <c r="HLG167" s="3"/>
      <c r="HLH167" s="3"/>
      <c r="HLI167" s="3"/>
      <c r="HLJ167" s="3"/>
      <c r="HLK167" s="3"/>
      <c r="HLL167" s="3"/>
      <c r="HLM167" s="3"/>
      <c r="HLN167" s="3"/>
      <c r="HLO167" s="3"/>
      <c r="HLP167" s="3"/>
      <c r="HLQ167" s="3"/>
      <c r="HLR167" s="3"/>
      <c r="HLS167" s="3"/>
      <c r="HLT167" s="3"/>
      <c r="HLU167" s="3"/>
      <c r="HLV167" s="3"/>
      <c r="HLW167" s="3"/>
      <c r="HLX167" s="3"/>
      <c r="HLY167" s="3"/>
      <c r="HLZ167" s="3"/>
      <c r="HMA167" s="3"/>
      <c r="HMB167" s="3"/>
      <c r="HMC167" s="3"/>
      <c r="HMD167" s="3"/>
      <c r="HME167" s="3"/>
      <c r="HMF167" s="3"/>
      <c r="HMG167" s="3"/>
      <c r="HMH167" s="3"/>
      <c r="HMI167" s="3"/>
      <c r="HMJ167" s="3"/>
      <c r="HMK167" s="3"/>
      <c r="HML167" s="3"/>
      <c r="HMM167" s="3"/>
      <c r="HMN167" s="3"/>
      <c r="HMO167" s="3"/>
      <c r="HMP167" s="3"/>
      <c r="HMQ167" s="3"/>
      <c r="HMR167" s="3"/>
      <c r="HMS167" s="3"/>
      <c r="HMT167" s="3"/>
      <c r="HMU167" s="3"/>
      <c r="HMV167" s="3"/>
      <c r="HMW167" s="3"/>
      <c r="HMX167" s="3"/>
      <c r="HMY167" s="3"/>
      <c r="HMZ167" s="3"/>
      <c r="HNA167" s="3"/>
      <c r="HNB167" s="3"/>
      <c r="HNC167" s="3"/>
      <c r="HND167" s="3"/>
      <c r="HNE167" s="3"/>
      <c r="HNF167" s="3"/>
      <c r="HNG167" s="3"/>
      <c r="HNH167" s="3"/>
      <c r="HNI167" s="3"/>
      <c r="HNJ167" s="3"/>
      <c r="HNK167" s="3"/>
      <c r="HNL167" s="3"/>
      <c r="HNM167" s="3"/>
      <c r="HNN167" s="3"/>
      <c r="HNO167" s="3"/>
      <c r="HNP167" s="3"/>
      <c r="HNQ167" s="3"/>
      <c r="HNR167" s="3"/>
      <c r="HNS167" s="3"/>
      <c r="HNT167" s="3"/>
      <c r="HNU167" s="3"/>
      <c r="HNV167" s="3"/>
      <c r="HNW167" s="3"/>
      <c r="HNX167" s="3"/>
      <c r="HNY167" s="3"/>
      <c r="HNZ167" s="3"/>
      <c r="HOA167" s="3"/>
      <c r="HOB167" s="3"/>
      <c r="HOC167" s="3"/>
      <c r="HOD167" s="3"/>
      <c r="HOE167" s="3"/>
      <c r="HOF167" s="3"/>
      <c r="HOG167" s="3"/>
      <c r="HOH167" s="3"/>
      <c r="HOI167" s="3"/>
      <c r="HOJ167" s="3"/>
      <c r="HOK167" s="3"/>
      <c r="HOL167" s="3"/>
      <c r="HOM167" s="3"/>
      <c r="HON167" s="3"/>
      <c r="HOO167" s="3"/>
      <c r="HOP167" s="3"/>
      <c r="HOQ167" s="3"/>
      <c r="HOR167" s="3"/>
      <c r="HOS167" s="3"/>
      <c r="HOT167" s="3"/>
      <c r="HOU167" s="3"/>
      <c r="HOV167" s="3"/>
      <c r="HOW167" s="3"/>
      <c r="HOX167" s="3"/>
      <c r="HOY167" s="3"/>
      <c r="HOZ167" s="3"/>
      <c r="HPA167" s="3"/>
      <c r="HPB167" s="3"/>
      <c r="HPC167" s="3"/>
      <c r="HPD167" s="3"/>
      <c r="HPE167" s="3"/>
      <c r="HPF167" s="3"/>
      <c r="HPG167" s="3"/>
      <c r="HPH167" s="3"/>
      <c r="HPI167" s="3"/>
      <c r="HPJ167" s="3"/>
      <c r="HPK167" s="3"/>
      <c r="HPL167" s="3"/>
      <c r="HPM167" s="3"/>
      <c r="HPN167" s="3"/>
      <c r="HPO167" s="3"/>
      <c r="HPP167" s="3"/>
      <c r="HPQ167" s="3"/>
      <c r="HPR167" s="3"/>
      <c r="HPS167" s="3"/>
      <c r="HPT167" s="3"/>
      <c r="HPU167" s="3"/>
      <c r="HPV167" s="3"/>
      <c r="HPW167" s="3"/>
      <c r="HPX167" s="3"/>
      <c r="HPY167" s="3"/>
      <c r="HPZ167" s="3"/>
      <c r="HQA167" s="3"/>
      <c r="HQB167" s="3"/>
      <c r="HQC167" s="3"/>
      <c r="HQD167" s="3"/>
      <c r="HQE167" s="3"/>
      <c r="HQF167" s="3"/>
      <c r="HQG167" s="3"/>
      <c r="HQH167" s="3"/>
      <c r="HQI167" s="3"/>
      <c r="HQJ167" s="3"/>
      <c r="HQK167" s="3"/>
      <c r="HQL167" s="3"/>
      <c r="HQM167" s="3"/>
      <c r="HQN167" s="3"/>
      <c r="HQO167" s="3"/>
      <c r="HQP167" s="3"/>
      <c r="HQQ167" s="3"/>
      <c r="HQR167" s="3"/>
      <c r="HQS167" s="3"/>
      <c r="HQT167" s="3"/>
      <c r="HQU167" s="3"/>
      <c r="HQV167" s="3"/>
      <c r="HQW167" s="3"/>
      <c r="HQX167" s="3"/>
      <c r="HQY167" s="3"/>
      <c r="HQZ167" s="3"/>
      <c r="HRA167" s="3"/>
      <c r="HRB167" s="3"/>
      <c r="HRC167" s="3"/>
      <c r="HRD167" s="3"/>
      <c r="HRE167" s="3"/>
      <c r="HRF167" s="3"/>
      <c r="HRG167" s="3"/>
      <c r="HRH167" s="3"/>
      <c r="HRI167" s="3"/>
      <c r="HRJ167" s="3"/>
      <c r="HRK167" s="3"/>
      <c r="HRL167" s="3"/>
      <c r="HRM167" s="3"/>
      <c r="HRN167" s="3"/>
      <c r="HRO167" s="3"/>
      <c r="HRP167" s="3"/>
      <c r="HRQ167" s="3"/>
      <c r="HRR167" s="3"/>
      <c r="HRS167" s="3"/>
      <c r="HRT167" s="3"/>
      <c r="HRU167" s="3"/>
      <c r="HRV167" s="3"/>
      <c r="HRW167" s="3"/>
      <c r="HRX167" s="3"/>
      <c r="HRY167" s="3"/>
      <c r="HRZ167" s="3"/>
      <c r="HSA167" s="3"/>
      <c r="HSB167" s="3"/>
      <c r="HSC167" s="3"/>
      <c r="HSD167" s="3"/>
      <c r="HSE167" s="3"/>
      <c r="HSF167" s="3"/>
      <c r="HSG167" s="3"/>
      <c r="HSH167" s="3"/>
      <c r="HSI167" s="3"/>
      <c r="HSJ167" s="3"/>
      <c r="HSK167" s="3"/>
      <c r="HSL167" s="3"/>
      <c r="HSM167" s="3"/>
      <c r="HSN167" s="3"/>
      <c r="HSO167" s="3"/>
      <c r="HSP167" s="3"/>
      <c r="HSQ167" s="3"/>
      <c r="HSR167" s="3"/>
      <c r="HSS167" s="3"/>
      <c r="HST167" s="3"/>
      <c r="HSU167" s="3"/>
      <c r="HSV167" s="3"/>
      <c r="HSW167" s="3"/>
      <c r="HSX167" s="3"/>
      <c r="HSY167" s="3"/>
      <c r="HSZ167" s="3"/>
      <c r="HTA167" s="3"/>
      <c r="HTB167" s="3"/>
      <c r="HTC167" s="3"/>
      <c r="HTD167" s="3"/>
      <c r="HTE167" s="3"/>
      <c r="HTF167" s="3"/>
      <c r="HTG167" s="3"/>
      <c r="HTH167" s="3"/>
      <c r="HTI167" s="3"/>
      <c r="HTJ167" s="3"/>
      <c r="HTK167" s="3"/>
      <c r="HTL167" s="3"/>
      <c r="HTM167" s="3"/>
      <c r="HTN167" s="3"/>
      <c r="HTO167" s="3"/>
      <c r="HTP167" s="3"/>
      <c r="HTQ167" s="3"/>
      <c r="HTR167" s="3"/>
      <c r="HTS167" s="3"/>
      <c r="HTT167" s="3"/>
      <c r="HTU167" s="3"/>
      <c r="HTV167" s="3"/>
      <c r="HTW167" s="3"/>
      <c r="HTX167" s="3"/>
      <c r="HTY167" s="3"/>
      <c r="HTZ167" s="3"/>
      <c r="HUA167" s="3"/>
      <c r="HUB167" s="3"/>
      <c r="HUC167" s="3"/>
      <c r="HUD167" s="3"/>
      <c r="HUE167" s="3"/>
      <c r="HUF167" s="3"/>
      <c r="HUG167" s="3"/>
      <c r="HUH167" s="3"/>
      <c r="HUI167" s="3"/>
      <c r="HUJ167" s="3"/>
      <c r="HUK167" s="3"/>
      <c r="HUL167" s="3"/>
      <c r="HUM167" s="3"/>
      <c r="HUN167" s="3"/>
      <c r="HUO167" s="3"/>
      <c r="HUP167" s="3"/>
      <c r="HUQ167" s="3"/>
      <c r="HUR167" s="3"/>
      <c r="HUS167" s="3"/>
      <c r="HUT167" s="3"/>
      <c r="HUU167" s="3"/>
      <c r="HUV167" s="3"/>
      <c r="HUW167" s="3"/>
      <c r="HUX167" s="3"/>
      <c r="HUY167" s="3"/>
      <c r="HUZ167" s="3"/>
      <c r="HVA167" s="3"/>
      <c r="HVB167" s="3"/>
      <c r="HVC167" s="3"/>
      <c r="HVD167" s="3"/>
      <c r="HVE167" s="3"/>
      <c r="HVF167" s="3"/>
      <c r="HVG167" s="3"/>
      <c r="HVH167" s="3"/>
      <c r="HVI167" s="3"/>
      <c r="HVJ167" s="3"/>
      <c r="HVK167" s="3"/>
      <c r="HVL167" s="3"/>
      <c r="HVM167" s="3"/>
      <c r="HVN167" s="3"/>
      <c r="HVO167" s="3"/>
      <c r="HVP167" s="3"/>
      <c r="HVQ167" s="3"/>
      <c r="HVR167" s="3"/>
      <c r="HVS167" s="3"/>
      <c r="HVT167" s="3"/>
      <c r="HVU167" s="3"/>
      <c r="HVV167" s="3"/>
      <c r="HVW167" s="3"/>
      <c r="HVX167" s="3"/>
      <c r="HVY167" s="3"/>
      <c r="HVZ167" s="3"/>
      <c r="HWA167" s="3"/>
      <c r="HWB167" s="3"/>
      <c r="HWC167" s="3"/>
      <c r="HWD167" s="3"/>
      <c r="HWE167" s="3"/>
      <c r="HWF167" s="3"/>
      <c r="HWG167" s="3"/>
      <c r="HWH167" s="3"/>
      <c r="HWI167" s="3"/>
      <c r="HWJ167" s="3"/>
      <c r="HWK167" s="3"/>
      <c r="HWL167" s="3"/>
      <c r="HWM167" s="3"/>
      <c r="HWN167" s="3"/>
      <c r="HWO167" s="3"/>
      <c r="HWP167" s="3"/>
      <c r="HWQ167" s="3"/>
      <c r="HWR167" s="3"/>
      <c r="HWS167" s="3"/>
      <c r="HWT167" s="3"/>
      <c r="HWU167" s="3"/>
      <c r="HWV167" s="3"/>
      <c r="HWW167" s="3"/>
      <c r="HWX167" s="3"/>
      <c r="HWY167" s="3"/>
      <c r="HWZ167" s="3"/>
      <c r="HXA167" s="3"/>
      <c r="HXB167" s="3"/>
      <c r="HXC167" s="3"/>
      <c r="HXD167" s="3"/>
      <c r="HXE167" s="3"/>
      <c r="HXF167" s="3"/>
      <c r="HXG167" s="3"/>
      <c r="HXH167" s="3"/>
      <c r="HXI167" s="3"/>
      <c r="HXJ167" s="3"/>
      <c r="HXK167" s="3"/>
      <c r="HXL167" s="3"/>
      <c r="HXM167" s="3"/>
      <c r="HXN167" s="3"/>
      <c r="HXO167" s="3"/>
      <c r="HXP167" s="3"/>
      <c r="HXQ167" s="3"/>
      <c r="HXR167" s="3"/>
      <c r="HXS167" s="3"/>
      <c r="HXT167" s="3"/>
      <c r="HXU167" s="3"/>
      <c r="HXV167" s="3"/>
      <c r="HXW167" s="3"/>
      <c r="HXX167" s="3"/>
      <c r="HXY167" s="3"/>
      <c r="HXZ167" s="3"/>
      <c r="HYA167" s="3"/>
      <c r="HYB167" s="3"/>
      <c r="HYC167" s="3"/>
      <c r="HYD167" s="3"/>
      <c r="HYE167" s="3"/>
      <c r="HYF167" s="3"/>
      <c r="HYG167" s="3"/>
      <c r="HYH167" s="3"/>
      <c r="HYI167" s="3"/>
      <c r="HYJ167" s="3"/>
      <c r="HYK167" s="3"/>
      <c r="HYL167" s="3"/>
      <c r="HYM167" s="3"/>
      <c r="HYN167" s="3"/>
      <c r="HYO167" s="3"/>
      <c r="HYP167" s="3"/>
      <c r="HYQ167" s="3"/>
      <c r="HYR167" s="3"/>
      <c r="HYS167" s="3"/>
      <c r="HYT167" s="3"/>
      <c r="HYU167" s="3"/>
      <c r="HYV167" s="3"/>
      <c r="HYW167" s="3"/>
      <c r="HYX167" s="3"/>
      <c r="HYY167" s="3"/>
      <c r="HYZ167" s="3"/>
      <c r="HZA167" s="3"/>
      <c r="HZB167" s="3"/>
      <c r="HZC167" s="3"/>
      <c r="HZD167" s="3"/>
      <c r="HZE167" s="3"/>
      <c r="HZF167" s="3"/>
      <c r="HZG167" s="3"/>
      <c r="HZH167" s="3"/>
      <c r="HZI167" s="3"/>
      <c r="HZJ167" s="3"/>
      <c r="HZK167" s="3"/>
      <c r="HZL167" s="3"/>
      <c r="HZM167" s="3"/>
      <c r="HZN167" s="3"/>
      <c r="HZO167" s="3"/>
      <c r="HZP167" s="3"/>
      <c r="HZQ167" s="3"/>
      <c r="HZR167" s="3"/>
      <c r="HZS167" s="3"/>
      <c r="HZT167" s="3"/>
      <c r="HZU167" s="3"/>
      <c r="HZV167" s="3"/>
      <c r="HZW167" s="3"/>
      <c r="HZX167" s="3"/>
      <c r="HZY167" s="3"/>
      <c r="HZZ167" s="3"/>
      <c r="IAA167" s="3"/>
      <c r="IAB167" s="3"/>
      <c r="IAC167" s="3"/>
      <c r="IAD167" s="3"/>
      <c r="IAE167" s="3"/>
      <c r="IAF167" s="3"/>
      <c r="IAG167" s="3"/>
      <c r="IAH167" s="3"/>
      <c r="IAI167" s="3"/>
      <c r="IAJ167" s="3"/>
      <c r="IAK167" s="3"/>
      <c r="IAL167" s="3"/>
      <c r="IAM167" s="3"/>
      <c r="IAN167" s="3"/>
      <c r="IAO167" s="3"/>
      <c r="IAP167" s="3"/>
      <c r="IAQ167" s="3"/>
      <c r="IAR167" s="3"/>
      <c r="IAS167" s="3"/>
      <c r="IAT167" s="3"/>
      <c r="IAU167" s="3"/>
      <c r="IAV167" s="3"/>
      <c r="IAW167" s="3"/>
      <c r="IAX167" s="3"/>
      <c r="IAY167" s="3"/>
      <c r="IAZ167" s="3"/>
      <c r="IBA167" s="3"/>
      <c r="IBB167" s="3"/>
      <c r="IBC167" s="3"/>
      <c r="IBD167" s="3"/>
      <c r="IBE167" s="3"/>
      <c r="IBF167" s="3"/>
      <c r="IBG167" s="3"/>
      <c r="IBH167" s="3"/>
      <c r="IBI167" s="3"/>
      <c r="IBJ167" s="3"/>
      <c r="IBK167" s="3"/>
      <c r="IBL167" s="3"/>
      <c r="IBM167" s="3"/>
      <c r="IBN167" s="3"/>
      <c r="IBO167" s="3"/>
      <c r="IBP167" s="3"/>
      <c r="IBQ167" s="3"/>
      <c r="IBR167" s="3"/>
      <c r="IBS167" s="3"/>
      <c r="IBT167" s="3"/>
      <c r="IBU167" s="3"/>
      <c r="IBV167" s="3"/>
      <c r="IBW167" s="3"/>
      <c r="IBX167" s="3"/>
      <c r="IBY167" s="3"/>
      <c r="IBZ167" s="3"/>
      <c r="ICA167" s="3"/>
      <c r="ICB167" s="3"/>
      <c r="ICC167" s="3"/>
      <c r="ICD167" s="3"/>
      <c r="ICE167" s="3"/>
      <c r="ICF167" s="3"/>
      <c r="ICG167" s="3"/>
      <c r="ICH167" s="3"/>
      <c r="ICI167" s="3"/>
      <c r="ICJ167" s="3"/>
      <c r="ICK167" s="3"/>
      <c r="ICL167" s="3"/>
      <c r="ICM167" s="3"/>
      <c r="ICN167" s="3"/>
      <c r="ICO167" s="3"/>
      <c r="ICP167" s="3"/>
      <c r="ICQ167" s="3"/>
      <c r="ICR167" s="3"/>
      <c r="ICS167" s="3"/>
      <c r="ICT167" s="3"/>
      <c r="ICU167" s="3"/>
      <c r="ICV167" s="3"/>
      <c r="ICW167" s="3"/>
      <c r="ICX167" s="3"/>
      <c r="ICY167" s="3"/>
      <c r="ICZ167" s="3"/>
      <c r="IDA167" s="3"/>
      <c r="IDB167" s="3"/>
      <c r="IDC167" s="3"/>
      <c r="IDD167" s="3"/>
      <c r="IDE167" s="3"/>
      <c r="IDF167" s="3"/>
      <c r="IDG167" s="3"/>
      <c r="IDH167" s="3"/>
      <c r="IDI167" s="3"/>
      <c r="IDJ167" s="3"/>
      <c r="IDK167" s="3"/>
      <c r="IDL167" s="3"/>
      <c r="IDM167" s="3"/>
      <c r="IDN167" s="3"/>
      <c r="IDO167" s="3"/>
      <c r="IDP167" s="3"/>
      <c r="IDQ167" s="3"/>
      <c r="IDR167" s="3"/>
      <c r="IDS167" s="3"/>
      <c r="IDT167" s="3"/>
      <c r="IDU167" s="3"/>
      <c r="IDV167" s="3"/>
      <c r="IDW167" s="3"/>
      <c r="IDX167" s="3"/>
      <c r="IDY167" s="3"/>
      <c r="IDZ167" s="3"/>
      <c r="IEA167" s="3"/>
      <c r="IEB167" s="3"/>
      <c r="IEC167" s="3"/>
      <c r="IED167" s="3"/>
      <c r="IEE167" s="3"/>
      <c r="IEF167" s="3"/>
      <c r="IEG167" s="3"/>
      <c r="IEH167" s="3"/>
      <c r="IEI167" s="3"/>
      <c r="IEJ167" s="3"/>
      <c r="IEK167" s="3"/>
      <c r="IEL167" s="3"/>
      <c r="IEM167" s="3"/>
      <c r="IEN167" s="3"/>
      <c r="IEO167" s="3"/>
      <c r="IEP167" s="3"/>
      <c r="IEQ167" s="3"/>
      <c r="IER167" s="3"/>
      <c r="IES167" s="3"/>
      <c r="IET167" s="3"/>
      <c r="IEU167" s="3"/>
      <c r="IEV167" s="3"/>
      <c r="IEW167" s="3"/>
      <c r="IEX167" s="3"/>
      <c r="IEY167" s="3"/>
      <c r="IEZ167" s="3"/>
      <c r="IFA167" s="3"/>
      <c r="IFB167" s="3"/>
      <c r="IFC167" s="3"/>
      <c r="IFD167" s="3"/>
      <c r="IFE167" s="3"/>
      <c r="IFF167" s="3"/>
      <c r="IFG167" s="3"/>
      <c r="IFH167" s="3"/>
      <c r="IFI167" s="3"/>
      <c r="IFJ167" s="3"/>
      <c r="IFK167" s="3"/>
      <c r="IFL167" s="3"/>
      <c r="IFM167" s="3"/>
      <c r="IFN167" s="3"/>
      <c r="IFO167" s="3"/>
      <c r="IFP167" s="3"/>
      <c r="IFQ167" s="3"/>
      <c r="IFR167" s="3"/>
      <c r="IFS167" s="3"/>
      <c r="IFT167" s="3"/>
      <c r="IFU167" s="3"/>
      <c r="IFV167" s="3"/>
      <c r="IFW167" s="3"/>
      <c r="IFX167" s="3"/>
      <c r="IFY167" s="3"/>
      <c r="IFZ167" s="3"/>
      <c r="IGA167" s="3"/>
      <c r="IGB167" s="3"/>
      <c r="IGC167" s="3"/>
      <c r="IGD167" s="3"/>
      <c r="IGE167" s="3"/>
      <c r="IGF167" s="3"/>
      <c r="IGG167" s="3"/>
      <c r="IGH167" s="3"/>
      <c r="IGI167" s="3"/>
      <c r="IGJ167" s="3"/>
      <c r="IGK167" s="3"/>
      <c r="IGL167" s="3"/>
      <c r="IGM167" s="3"/>
      <c r="IGN167" s="3"/>
      <c r="IGO167" s="3"/>
      <c r="IGP167" s="3"/>
      <c r="IGQ167" s="3"/>
      <c r="IGR167" s="3"/>
      <c r="IGS167" s="3"/>
      <c r="IGT167" s="3"/>
      <c r="IGU167" s="3"/>
      <c r="IGV167" s="3"/>
      <c r="IGW167" s="3"/>
      <c r="IGX167" s="3"/>
      <c r="IGY167" s="3"/>
      <c r="IGZ167" s="3"/>
      <c r="IHA167" s="3"/>
      <c r="IHB167" s="3"/>
      <c r="IHC167" s="3"/>
      <c r="IHD167" s="3"/>
      <c r="IHE167" s="3"/>
      <c r="IHF167" s="3"/>
      <c r="IHG167" s="3"/>
      <c r="IHH167" s="3"/>
      <c r="IHI167" s="3"/>
      <c r="IHJ167" s="3"/>
      <c r="IHK167" s="3"/>
      <c r="IHL167" s="3"/>
      <c r="IHM167" s="3"/>
      <c r="IHN167" s="3"/>
      <c r="IHO167" s="3"/>
      <c r="IHP167" s="3"/>
      <c r="IHQ167" s="3"/>
      <c r="IHR167" s="3"/>
      <c r="IHS167" s="3"/>
      <c r="IHT167" s="3"/>
      <c r="IHU167" s="3"/>
      <c r="IHV167" s="3"/>
      <c r="IHW167" s="3"/>
      <c r="IHX167" s="3"/>
      <c r="IHY167" s="3"/>
      <c r="IHZ167" s="3"/>
      <c r="IIA167" s="3"/>
      <c r="IIB167" s="3"/>
      <c r="IIC167" s="3"/>
      <c r="IID167" s="3"/>
      <c r="IIE167" s="3"/>
      <c r="IIF167" s="3"/>
      <c r="IIG167" s="3"/>
      <c r="IIH167" s="3"/>
      <c r="III167" s="3"/>
      <c r="IIJ167" s="3"/>
      <c r="IIK167" s="3"/>
      <c r="IIL167" s="3"/>
      <c r="IIM167" s="3"/>
      <c r="IIN167" s="3"/>
      <c r="IIO167" s="3"/>
      <c r="IIP167" s="3"/>
      <c r="IIQ167" s="3"/>
      <c r="IIR167" s="3"/>
      <c r="IIS167" s="3"/>
      <c r="IIT167" s="3"/>
      <c r="IIU167" s="3"/>
      <c r="IIV167" s="3"/>
      <c r="IIW167" s="3"/>
      <c r="IIX167" s="3"/>
      <c r="IIY167" s="3"/>
      <c r="IIZ167" s="3"/>
      <c r="IJA167" s="3"/>
      <c r="IJB167" s="3"/>
      <c r="IJC167" s="3"/>
      <c r="IJD167" s="3"/>
      <c r="IJE167" s="3"/>
      <c r="IJF167" s="3"/>
      <c r="IJG167" s="3"/>
      <c r="IJH167" s="3"/>
      <c r="IJI167" s="3"/>
      <c r="IJJ167" s="3"/>
      <c r="IJK167" s="3"/>
      <c r="IJL167" s="3"/>
      <c r="IJM167" s="3"/>
      <c r="IJN167" s="3"/>
      <c r="IJO167" s="3"/>
      <c r="IJP167" s="3"/>
      <c r="IJQ167" s="3"/>
      <c r="IJR167" s="3"/>
      <c r="IJS167" s="3"/>
      <c r="IJT167" s="3"/>
      <c r="IJU167" s="3"/>
      <c r="IJV167" s="3"/>
      <c r="IJW167" s="3"/>
      <c r="IJX167" s="3"/>
      <c r="IJY167" s="3"/>
      <c r="IJZ167" s="3"/>
      <c r="IKA167" s="3"/>
      <c r="IKB167" s="3"/>
      <c r="IKC167" s="3"/>
      <c r="IKD167" s="3"/>
      <c r="IKE167" s="3"/>
      <c r="IKF167" s="3"/>
      <c r="IKG167" s="3"/>
      <c r="IKH167" s="3"/>
      <c r="IKI167" s="3"/>
      <c r="IKJ167" s="3"/>
      <c r="IKK167" s="3"/>
      <c r="IKL167" s="3"/>
      <c r="IKM167" s="3"/>
      <c r="IKN167" s="3"/>
      <c r="IKO167" s="3"/>
      <c r="IKP167" s="3"/>
      <c r="IKQ167" s="3"/>
      <c r="IKR167" s="3"/>
      <c r="IKS167" s="3"/>
      <c r="IKT167" s="3"/>
      <c r="IKU167" s="3"/>
      <c r="IKV167" s="3"/>
      <c r="IKW167" s="3"/>
      <c r="IKX167" s="3"/>
      <c r="IKY167" s="3"/>
      <c r="IKZ167" s="3"/>
      <c r="ILA167" s="3"/>
      <c r="ILB167" s="3"/>
      <c r="ILC167" s="3"/>
      <c r="ILD167" s="3"/>
      <c r="ILE167" s="3"/>
      <c r="ILF167" s="3"/>
      <c r="ILG167" s="3"/>
      <c r="ILH167" s="3"/>
      <c r="ILI167" s="3"/>
      <c r="ILJ167" s="3"/>
      <c r="ILK167" s="3"/>
      <c r="ILL167" s="3"/>
      <c r="ILM167" s="3"/>
      <c r="ILN167" s="3"/>
      <c r="ILO167" s="3"/>
      <c r="ILP167" s="3"/>
      <c r="ILQ167" s="3"/>
      <c r="ILR167" s="3"/>
      <c r="ILS167" s="3"/>
      <c r="ILT167" s="3"/>
      <c r="ILU167" s="3"/>
      <c r="ILV167" s="3"/>
      <c r="ILW167" s="3"/>
      <c r="ILX167" s="3"/>
      <c r="ILY167" s="3"/>
      <c r="ILZ167" s="3"/>
      <c r="IMA167" s="3"/>
      <c r="IMB167" s="3"/>
      <c r="IMC167" s="3"/>
      <c r="IMD167" s="3"/>
      <c r="IME167" s="3"/>
      <c r="IMF167" s="3"/>
      <c r="IMG167" s="3"/>
      <c r="IMH167" s="3"/>
      <c r="IMI167" s="3"/>
      <c r="IMJ167" s="3"/>
      <c r="IMK167" s="3"/>
      <c r="IML167" s="3"/>
      <c r="IMM167" s="3"/>
      <c r="IMN167" s="3"/>
      <c r="IMO167" s="3"/>
      <c r="IMP167" s="3"/>
      <c r="IMQ167" s="3"/>
      <c r="IMR167" s="3"/>
      <c r="IMS167" s="3"/>
      <c r="IMT167" s="3"/>
      <c r="IMU167" s="3"/>
      <c r="IMV167" s="3"/>
      <c r="IMW167" s="3"/>
      <c r="IMX167" s="3"/>
      <c r="IMY167" s="3"/>
      <c r="IMZ167" s="3"/>
      <c r="INA167" s="3"/>
      <c r="INB167" s="3"/>
      <c r="INC167" s="3"/>
      <c r="IND167" s="3"/>
      <c r="INE167" s="3"/>
      <c r="INF167" s="3"/>
      <c r="ING167" s="3"/>
      <c r="INH167" s="3"/>
      <c r="INI167" s="3"/>
      <c r="INJ167" s="3"/>
      <c r="INK167" s="3"/>
      <c r="INL167" s="3"/>
      <c r="INM167" s="3"/>
      <c r="INN167" s="3"/>
      <c r="INO167" s="3"/>
      <c r="INP167" s="3"/>
      <c r="INQ167" s="3"/>
      <c r="INR167" s="3"/>
      <c r="INS167" s="3"/>
      <c r="INT167" s="3"/>
      <c r="INU167" s="3"/>
      <c r="INV167" s="3"/>
      <c r="INW167" s="3"/>
      <c r="INX167" s="3"/>
      <c r="INY167" s="3"/>
      <c r="INZ167" s="3"/>
      <c r="IOA167" s="3"/>
      <c r="IOB167" s="3"/>
      <c r="IOC167" s="3"/>
      <c r="IOD167" s="3"/>
      <c r="IOE167" s="3"/>
      <c r="IOF167" s="3"/>
      <c r="IOG167" s="3"/>
      <c r="IOH167" s="3"/>
      <c r="IOI167" s="3"/>
      <c r="IOJ167" s="3"/>
      <c r="IOK167" s="3"/>
      <c r="IOL167" s="3"/>
      <c r="IOM167" s="3"/>
      <c r="ION167" s="3"/>
      <c r="IOO167" s="3"/>
      <c r="IOP167" s="3"/>
      <c r="IOQ167" s="3"/>
      <c r="IOR167" s="3"/>
      <c r="IOS167" s="3"/>
      <c r="IOT167" s="3"/>
      <c r="IOU167" s="3"/>
      <c r="IOV167" s="3"/>
      <c r="IOW167" s="3"/>
      <c r="IOX167" s="3"/>
      <c r="IOY167" s="3"/>
      <c r="IOZ167" s="3"/>
      <c r="IPA167" s="3"/>
      <c r="IPB167" s="3"/>
      <c r="IPC167" s="3"/>
      <c r="IPD167" s="3"/>
      <c r="IPE167" s="3"/>
      <c r="IPF167" s="3"/>
      <c r="IPG167" s="3"/>
      <c r="IPH167" s="3"/>
      <c r="IPI167" s="3"/>
      <c r="IPJ167" s="3"/>
      <c r="IPK167" s="3"/>
      <c r="IPL167" s="3"/>
      <c r="IPM167" s="3"/>
      <c r="IPN167" s="3"/>
      <c r="IPO167" s="3"/>
      <c r="IPP167" s="3"/>
      <c r="IPQ167" s="3"/>
      <c r="IPR167" s="3"/>
      <c r="IPS167" s="3"/>
      <c r="IPT167" s="3"/>
      <c r="IPU167" s="3"/>
      <c r="IPV167" s="3"/>
      <c r="IPW167" s="3"/>
      <c r="IPX167" s="3"/>
      <c r="IPY167" s="3"/>
      <c r="IPZ167" s="3"/>
      <c r="IQA167" s="3"/>
      <c r="IQB167" s="3"/>
      <c r="IQC167" s="3"/>
      <c r="IQD167" s="3"/>
      <c r="IQE167" s="3"/>
      <c r="IQF167" s="3"/>
      <c r="IQG167" s="3"/>
      <c r="IQH167" s="3"/>
      <c r="IQI167" s="3"/>
      <c r="IQJ167" s="3"/>
      <c r="IQK167" s="3"/>
      <c r="IQL167" s="3"/>
      <c r="IQM167" s="3"/>
      <c r="IQN167" s="3"/>
      <c r="IQO167" s="3"/>
      <c r="IQP167" s="3"/>
      <c r="IQQ167" s="3"/>
      <c r="IQR167" s="3"/>
      <c r="IQS167" s="3"/>
      <c r="IQT167" s="3"/>
      <c r="IQU167" s="3"/>
      <c r="IQV167" s="3"/>
      <c r="IQW167" s="3"/>
      <c r="IQX167" s="3"/>
      <c r="IQY167" s="3"/>
      <c r="IQZ167" s="3"/>
      <c r="IRA167" s="3"/>
      <c r="IRB167" s="3"/>
      <c r="IRC167" s="3"/>
      <c r="IRD167" s="3"/>
      <c r="IRE167" s="3"/>
      <c r="IRF167" s="3"/>
      <c r="IRG167" s="3"/>
      <c r="IRH167" s="3"/>
      <c r="IRI167" s="3"/>
      <c r="IRJ167" s="3"/>
      <c r="IRK167" s="3"/>
      <c r="IRL167" s="3"/>
      <c r="IRM167" s="3"/>
      <c r="IRN167" s="3"/>
      <c r="IRO167" s="3"/>
      <c r="IRP167" s="3"/>
      <c r="IRQ167" s="3"/>
      <c r="IRR167" s="3"/>
      <c r="IRS167" s="3"/>
      <c r="IRT167" s="3"/>
      <c r="IRU167" s="3"/>
      <c r="IRV167" s="3"/>
      <c r="IRW167" s="3"/>
      <c r="IRX167" s="3"/>
      <c r="IRY167" s="3"/>
      <c r="IRZ167" s="3"/>
      <c r="ISA167" s="3"/>
      <c r="ISB167" s="3"/>
      <c r="ISC167" s="3"/>
      <c r="ISD167" s="3"/>
      <c r="ISE167" s="3"/>
      <c r="ISF167" s="3"/>
      <c r="ISG167" s="3"/>
      <c r="ISH167" s="3"/>
      <c r="ISI167" s="3"/>
      <c r="ISJ167" s="3"/>
      <c r="ISK167" s="3"/>
      <c r="ISL167" s="3"/>
      <c r="ISM167" s="3"/>
      <c r="ISN167" s="3"/>
      <c r="ISO167" s="3"/>
      <c r="ISP167" s="3"/>
      <c r="ISQ167" s="3"/>
      <c r="ISR167" s="3"/>
      <c r="ISS167" s="3"/>
      <c r="IST167" s="3"/>
      <c r="ISU167" s="3"/>
      <c r="ISV167" s="3"/>
      <c r="ISW167" s="3"/>
      <c r="ISX167" s="3"/>
      <c r="ISY167" s="3"/>
      <c r="ISZ167" s="3"/>
      <c r="ITA167" s="3"/>
      <c r="ITB167" s="3"/>
      <c r="ITC167" s="3"/>
      <c r="ITD167" s="3"/>
      <c r="ITE167" s="3"/>
      <c r="ITF167" s="3"/>
      <c r="ITG167" s="3"/>
      <c r="ITH167" s="3"/>
      <c r="ITI167" s="3"/>
      <c r="ITJ167" s="3"/>
      <c r="ITK167" s="3"/>
      <c r="ITL167" s="3"/>
      <c r="ITM167" s="3"/>
      <c r="ITN167" s="3"/>
      <c r="ITO167" s="3"/>
      <c r="ITP167" s="3"/>
      <c r="ITQ167" s="3"/>
      <c r="ITR167" s="3"/>
      <c r="ITS167" s="3"/>
      <c r="ITT167" s="3"/>
      <c r="ITU167" s="3"/>
      <c r="ITV167" s="3"/>
      <c r="ITW167" s="3"/>
      <c r="ITX167" s="3"/>
      <c r="ITY167" s="3"/>
      <c r="ITZ167" s="3"/>
      <c r="IUA167" s="3"/>
      <c r="IUB167" s="3"/>
      <c r="IUC167" s="3"/>
      <c r="IUD167" s="3"/>
      <c r="IUE167" s="3"/>
      <c r="IUF167" s="3"/>
      <c r="IUG167" s="3"/>
      <c r="IUH167" s="3"/>
      <c r="IUI167" s="3"/>
      <c r="IUJ167" s="3"/>
      <c r="IUK167" s="3"/>
      <c r="IUL167" s="3"/>
      <c r="IUM167" s="3"/>
      <c r="IUN167" s="3"/>
      <c r="IUO167" s="3"/>
      <c r="IUP167" s="3"/>
      <c r="IUQ167" s="3"/>
      <c r="IUR167" s="3"/>
      <c r="IUS167" s="3"/>
      <c r="IUT167" s="3"/>
      <c r="IUU167" s="3"/>
      <c r="IUV167" s="3"/>
      <c r="IUW167" s="3"/>
      <c r="IUX167" s="3"/>
      <c r="IUY167" s="3"/>
      <c r="IUZ167" s="3"/>
      <c r="IVA167" s="3"/>
      <c r="IVB167" s="3"/>
      <c r="IVC167" s="3"/>
      <c r="IVD167" s="3"/>
      <c r="IVE167" s="3"/>
      <c r="IVF167" s="3"/>
      <c r="IVG167" s="3"/>
      <c r="IVH167" s="3"/>
      <c r="IVI167" s="3"/>
      <c r="IVJ167" s="3"/>
      <c r="IVK167" s="3"/>
      <c r="IVL167" s="3"/>
      <c r="IVM167" s="3"/>
      <c r="IVN167" s="3"/>
      <c r="IVO167" s="3"/>
      <c r="IVP167" s="3"/>
      <c r="IVQ167" s="3"/>
      <c r="IVR167" s="3"/>
      <c r="IVS167" s="3"/>
      <c r="IVT167" s="3"/>
      <c r="IVU167" s="3"/>
      <c r="IVV167" s="3"/>
      <c r="IVW167" s="3"/>
      <c r="IVX167" s="3"/>
      <c r="IVY167" s="3"/>
      <c r="IVZ167" s="3"/>
      <c r="IWA167" s="3"/>
      <c r="IWB167" s="3"/>
      <c r="IWC167" s="3"/>
      <c r="IWD167" s="3"/>
      <c r="IWE167" s="3"/>
      <c r="IWF167" s="3"/>
      <c r="IWG167" s="3"/>
      <c r="IWH167" s="3"/>
      <c r="IWI167" s="3"/>
      <c r="IWJ167" s="3"/>
      <c r="IWK167" s="3"/>
      <c r="IWL167" s="3"/>
      <c r="IWM167" s="3"/>
      <c r="IWN167" s="3"/>
      <c r="IWO167" s="3"/>
      <c r="IWP167" s="3"/>
      <c r="IWQ167" s="3"/>
      <c r="IWR167" s="3"/>
      <c r="IWS167" s="3"/>
      <c r="IWT167" s="3"/>
      <c r="IWU167" s="3"/>
      <c r="IWV167" s="3"/>
      <c r="IWW167" s="3"/>
      <c r="IWX167" s="3"/>
      <c r="IWY167" s="3"/>
      <c r="IWZ167" s="3"/>
      <c r="IXA167" s="3"/>
      <c r="IXB167" s="3"/>
      <c r="IXC167" s="3"/>
      <c r="IXD167" s="3"/>
      <c r="IXE167" s="3"/>
      <c r="IXF167" s="3"/>
      <c r="IXG167" s="3"/>
      <c r="IXH167" s="3"/>
      <c r="IXI167" s="3"/>
      <c r="IXJ167" s="3"/>
      <c r="IXK167" s="3"/>
      <c r="IXL167" s="3"/>
      <c r="IXM167" s="3"/>
      <c r="IXN167" s="3"/>
      <c r="IXO167" s="3"/>
      <c r="IXP167" s="3"/>
      <c r="IXQ167" s="3"/>
      <c r="IXR167" s="3"/>
      <c r="IXS167" s="3"/>
      <c r="IXT167" s="3"/>
      <c r="IXU167" s="3"/>
      <c r="IXV167" s="3"/>
      <c r="IXW167" s="3"/>
      <c r="IXX167" s="3"/>
      <c r="IXY167" s="3"/>
      <c r="IXZ167" s="3"/>
      <c r="IYA167" s="3"/>
      <c r="IYB167" s="3"/>
      <c r="IYC167" s="3"/>
      <c r="IYD167" s="3"/>
      <c r="IYE167" s="3"/>
      <c r="IYF167" s="3"/>
      <c r="IYG167" s="3"/>
      <c r="IYH167" s="3"/>
      <c r="IYI167" s="3"/>
      <c r="IYJ167" s="3"/>
      <c r="IYK167" s="3"/>
      <c r="IYL167" s="3"/>
      <c r="IYM167" s="3"/>
      <c r="IYN167" s="3"/>
      <c r="IYO167" s="3"/>
      <c r="IYP167" s="3"/>
      <c r="IYQ167" s="3"/>
      <c r="IYR167" s="3"/>
      <c r="IYS167" s="3"/>
      <c r="IYT167" s="3"/>
      <c r="IYU167" s="3"/>
      <c r="IYV167" s="3"/>
      <c r="IYW167" s="3"/>
      <c r="IYX167" s="3"/>
      <c r="IYY167" s="3"/>
      <c r="IYZ167" s="3"/>
      <c r="IZA167" s="3"/>
      <c r="IZB167" s="3"/>
      <c r="IZC167" s="3"/>
      <c r="IZD167" s="3"/>
      <c r="IZE167" s="3"/>
      <c r="IZF167" s="3"/>
      <c r="IZG167" s="3"/>
      <c r="IZH167" s="3"/>
      <c r="IZI167" s="3"/>
      <c r="IZJ167" s="3"/>
      <c r="IZK167" s="3"/>
      <c r="IZL167" s="3"/>
      <c r="IZM167" s="3"/>
      <c r="IZN167" s="3"/>
      <c r="IZO167" s="3"/>
      <c r="IZP167" s="3"/>
      <c r="IZQ167" s="3"/>
      <c r="IZR167" s="3"/>
      <c r="IZS167" s="3"/>
      <c r="IZT167" s="3"/>
      <c r="IZU167" s="3"/>
      <c r="IZV167" s="3"/>
      <c r="IZW167" s="3"/>
      <c r="IZX167" s="3"/>
      <c r="IZY167" s="3"/>
      <c r="IZZ167" s="3"/>
      <c r="JAA167" s="3"/>
      <c r="JAB167" s="3"/>
      <c r="JAC167" s="3"/>
      <c r="JAD167" s="3"/>
      <c r="JAE167" s="3"/>
      <c r="JAF167" s="3"/>
      <c r="JAG167" s="3"/>
      <c r="JAH167" s="3"/>
      <c r="JAI167" s="3"/>
      <c r="JAJ167" s="3"/>
      <c r="JAK167" s="3"/>
      <c r="JAL167" s="3"/>
      <c r="JAM167" s="3"/>
      <c r="JAN167" s="3"/>
      <c r="JAO167" s="3"/>
      <c r="JAP167" s="3"/>
      <c r="JAQ167" s="3"/>
      <c r="JAR167" s="3"/>
      <c r="JAS167" s="3"/>
      <c r="JAT167" s="3"/>
      <c r="JAU167" s="3"/>
      <c r="JAV167" s="3"/>
      <c r="JAW167" s="3"/>
      <c r="JAX167" s="3"/>
      <c r="JAY167" s="3"/>
      <c r="JAZ167" s="3"/>
      <c r="JBA167" s="3"/>
      <c r="JBB167" s="3"/>
      <c r="JBC167" s="3"/>
      <c r="JBD167" s="3"/>
      <c r="JBE167" s="3"/>
      <c r="JBF167" s="3"/>
      <c r="JBG167" s="3"/>
      <c r="JBH167" s="3"/>
      <c r="JBI167" s="3"/>
      <c r="JBJ167" s="3"/>
      <c r="JBK167" s="3"/>
      <c r="JBL167" s="3"/>
      <c r="JBM167" s="3"/>
      <c r="JBN167" s="3"/>
      <c r="JBO167" s="3"/>
      <c r="JBP167" s="3"/>
      <c r="JBQ167" s="3"/>
      <c r="JBR167" s="3"/>
      <c r="JBS167" s="3"/>
      <c r="JBT167" s="3"/>
      <c r="JBU167" s="3"/>
      <c r="JBV167" s="3"/>
      <c r="JBW167" s="3"/>
      <c r="JBX167" s="3"/>
      <c r="JBY167" s="3"/>
      <c r="JBZ167" s="3"/>
      <c r="JCA167" s="3"/>
      <c r="JCB167" s="3"/>
      <c r="JCC167" s="3"/>
      <c r="JCD167" s="3"/>
      <c r="JCE167" s="3"/>
      <c r="JCF167" s="3"/>
      <c r="JCG167" s="3"/>
      <c r="JCH167" s="3"/>
      <c r="JCI167" s="3"/>
      <c r="JCJ167" s="3"/>
      <c r="JCK167" s="3"/>
      <c r="JCL167" s="3"/>
      <c r="JCM167" s="3"/>
      <c r="JCN167" s="3"/>
      <c r="JCO167" s="3"/>
      <c r="JCP167" s="3"/>
      <c r="JCQ167" s="3"/>
      <c r="JCR167" s="3"/>
      <c r="JCS167" s="3"/>
      <c r="JCT167" s="3"/>
      <c r="JCU167" s="3"/>
      <c r="JCV167" s="3"/>
      <c r="JCW167" s="3"/>
      <c r="JCX167" s="3"/>
      <c r="JCY167" s="3"/>
      <c r="JCZ167" s="3"/>
      <c r="JDA167" s="3"/>
      <c r="JDB167" s="3"/>
      <c r="JDC167" s="3"/>
      <c r="JDD167" s="3"/>
      <c r="JDE167" s="3"/>
      <c r="JDF167" s="3"/>
      <c r="JDG167" s="3"/>
      <c r="JDH167" s="3"/>
      <c r="JDI167" s="3"/>
      <c r="JDJ167" s="3"/>
      <c r="JDK167" s="3"/>
      <c r="JDL167" s="3"/>
      <c r="JDM167" s="3"/>
      <c r="JDN167" s="3"/>
      <c r="JDO167" s="3"/>
      <c r="JDP167" s="3"/>
      <c r="JDQ167" s="3"/>
      <c r="JDR167" s="3"/>
      <c r="JDS167" s="3"/>
      <c r="JDT167" s="3"/>
      <c r="JDU167" s="3"/>
      <c r="JDV167" s="3"/>
      <c r="JDW167" s="3"/>
      <c r="JDX167" s="3"/>
      <c r="JDY167" s="3"/>
      <c r="JDZ167" s="3"/>
      <c r="JEA167" s="3"/>
      <c r="JEB167" s="3"/>
      <c r="JEC167" s="3"/>
      <c r="JED167" s="3"/>
      <c r="JEE167" s="3"/>
      <c r="JEF167" s="3"/>
      <c r="JEG167" s="3"/>
      <c r="JEH167" s="3"/>
      <c r="JEI167" s="3"/>
      <c r="JEJ167" s="3"/>
      <c r="JEK167" s="3"/>
      <c r="JEL167" s="3"/>
      <c r="JEM167" s="3"/>
      <c r="JEN167" s="3"/>
      <c r="JEO167" s="3"/>
      <c r="JEP167" s="3"/>
      <c r="JEQ167" s="3"/>
      <c r="JER167" s="3"/>
      <c r="JES167" s="3"/>
      <c r="JET167" s="3"/>
      <c r="JEU167" s="3"/>
      <c r="JEV167" s="3"/>
      <c r="JEW167" s="3"/>
      <c r="JEX167" s="3"/>
      <c r="JEY167" s="3"/>
      <c r="JEZ167" s="3"/>
      <c r="JFA167" s="3"/>
      <c r="JFB167" s="3"/>
      <c r="JFC167" s="3"/>
      <c r="JFD167" s="3"/>
      <c r="JFE167" s="3"/>
      <c r="JFF167" s="3"/>
      <c r="JFG167" s="3"/>
      <c r="JFH167" s="3"/>
      <c r="JFI167" s="3"/>
      <c r="JFJ167" s="3"/>
      <c r="JFK167" s="3"/>
      <c r="JFL167" s="3"/>
      <c r="JFM167" s="3"/>
      <c r="JFN167" s="3"/>
      <c r="JFO167" s="3"/>
      <c r="JFP167" s="3"/>
      <c r="JFQ167" s="3"/>
      <c r="JFR167" s="3"/>
      <c r="JFS167" s="3"/>
      <c r="JFT167" s="3"/>
      <c r="JFU167" s="3"/>
      <c r="JFV167" s="3"/>
      <c r="JFW167" s="3"/>
      <c r="JFX167" s="3"/>
      <c r="JFY167" s="3"/>
      <c r="JFZ167" s="3"/>
      <c r="JGA167" s="3"/>
      <c r="JGB167" s="3"/>
      <c r="JGC167" s="3"/>
      <c r="JGD167" s="3"/>
      <c r="JGE167" s="3"/>
      <c r="JGF167" s="3"/>
      <c r="JGG167" s="3"/>
      <c r="JGH167" s="3"/>
      <c r="JGI167" s="3"/>
      <c r="JGJ167" s="3"/>
      <c r="JGK167" s="3"/>
      <c r="JGL167" s="3"/>
      <c r="JGM167" s="3"/>
      <c r="JGN167" s="3"/>
      <c r="JGO167" s="3"/>
      <c r="JGP167" s="3"/>
      <c r="JGQ167" s="3"/>
      <c r="JGR167" s="3"/>
      <c r="JGS167" s="3"/>
      <c r="JGT167" s="3"/>
      <c r="JGU167" s="3"/>
      <c r="JGV167" s="3"/>
      <c r="JGW167" s="3"/>
      <c r="JGX167" s="3"/>
      <c r="JGY167" s="3"/>
      <c r="JGZ167" s="3"/>
      <c r="JHA167" s="3"/>
      <c r="JHB167" s="3"/>
      <c r="JHC167" s="3"/>
      <c r="JHD167" s="3"/>
      <c r="JHE167" s="3"/>
      <c r="JHF167" s="3"/>
      <c r="JHG167" s="3"/>
      <c r="JHH167" s="3"/>
      <c r="JHI167" s="3"/>
      <c r="JHJ167" s="3"/>
      <c r="JHK167" s="3"/>
      <c r="JHL167" s="3"/>
      <c r="JHM167" s="3"/>
      <c r="JHN167" s="3"/>
      <c r="JHO167" s="3"/>
      <c r="JHP167" s="3"/>
      <c r="JHQ167" s="3"/>
      <c r="JHR167" s="3"/>
      <c r="JHS167" s="3"/>
      <c r="JHT167" s="3"/>
      <c r="JHU167" s="3"/>
      <c r="JHV167" s="3"/>
      <c r="JHW167" s="3"/>
      <c r="JHX167" s="3"/>
      <c r="JHY167" s="3"/>
      <c r="JHZ167" s="3"/>
      <c r="JIA167" s="3"/>
      <c r="JIB167" s="3"/>
      <c r="JIC167" s="3"/>
      <c r="JID167" s="3"/>
      <c r="JIE167" s="3"/>
      <c r="JIF167" s="3"/>
      <c r="JIG167" s="3"/>
      <c r="JIH167" s="3"/>
      <c r="JII167" s="3"/>
      <c r="JIJ167" s="3"/>
      <c r="JIK167" s="3"/>
      <c r="JIL167" s="3"/>
      <c r="JIM167" s="3"/>
      <c r="JIN167" s="3"/>
      <c r="JIO167" s="3"/>
      <c r="JIP167" s="3"/>
      <c r="JIQ167" s="3"/>
      <c r="JIR167" s="3"/>
      <c r="JIS167" s="3"/>
      <c r="JIT167" s="3"/>
      <c r="JIU167" s="3"/>
      <c r="JIV167" s="3"/>
      <c r="JIW167" s="3"/>
      <c r="JIX167" s="3"/>
      <c r="JIY167" s="3"/>
      <c r="JIZ167" s="3"/>
      <c r="JJA167" s="3"/>
      <c r="JJB167" s="3"/>
      <c r="JJC167" s="3"/>
      <c r="JJD167" s="3"/>
      <c r="JJE167" s="3"/>
      <c r="JJF167" s="3"/>
      <c r="JJG167" s="3"/>
      <c r="JJH167" s="3"/>
      <c r="JJI167" s="3"/>
      <c r="JJJ167" s="3"/>
      <c r="JJK167" s="3"/>
      <c r="JJL167" s="3"/>
      <c r="JJM167" s="3"/>
      <c r="JJN167" s="3"/>
      <c r="JJO167" s="3"/>
      <c r="JJP167" s="3"/>
      <c r="JJQ167" s="3"/>
      <c r="JJR167" s="3"/>
      <c r="JJS167" s="3"/>
      <c r="JJT167" s="3"/>
      <c r="JJU167" s="3"/>
      <c r="JJV167" s="3"/>
      <c r="JJW167" s="3"/>
      <c r="JJX167" s="3"/>
      <c r="JJY167" s="3"/>
      <c r="JJZ167" s="3"/>
      <c r="JKA167" s="3"/>
      <c r="JKB167" s="3"/>
      <c r="JKC167" s="3"/>
      <c r="JKD167" s="3"/>
      <c r="JKE167" s="3"/>
      <c r="JKF167" s="3"/>
      <c r="JKG167" s="3"/>
      <c r="JKH167" s="3"/>
      <c r="JKI167" s="3"/>
      <c r="JKJ167" s="3"/>
      <c r="JKK167" s="3"/>
      <c r="JKL167" s="3"/>
      <c r="JKM167" s="3"/>
      <c r="JKN167" s="3"/>
      <c r="JKO167" s="3"/>
      <c r="JKP167" s="3"/>
      <c r="JKQ167" s="3"/>
      <c r="JKR167" s="3"/>
      <c r="JKS167" s="3"/>
      <c r="JKT167" s="3"/>
      <c r="JKU167" s="3"/>
      <c r="JKV167" s="3"/>
      <c r="JKW167" s="3"/>
      <c r="JKX167" s="3"/>
      <c r="JKY167" s="3"/>
      <c r="JKZ167" s="3"/>
      <c r="JLA167" s="3"/>
      <c r="JLB167" s="3"/>
      <c r="JLC167" s="3"/>
      <c r="JLD167" s="3"/>
      <c r="JLE167" s="3"/>
      <c r="JLF167" s="3"/>
      <c r="JLG167" s="3"/>
      <c r="JLH167" s="3"/>
      <c r="JLI167" s="3"/>
      <c r="JLJ167" s="3"/>
      <c r="JLK167" s="3"/>
      <c r="JLL167" s="3"/>
      <c r="JLM167" s="3"/>
      <c r="JLN167" s="3"/>
      <c r="JLO167" s="3"/>
      <c r="JLP167" s="3"/>
      <c r="JLQ167" s="3"/>
      <c r="JLR167" s="3"/>
      <c r="JLS167" s="3"/>
      <c r="JLT167" s="3"/>
      <c r="JLU167" s="3"/>
      <c r="JLV167" s="3"/>
      <c r="JLW167" s="3"/>
      <c r="JLX167" s="3"/>
      <c r="JLY167" s="3"/>
      <c r="JLZ167" s="3"/>
      <c r="JMA167" s="3"/>
      <c r="JMB167" s="3"/>
      <c r="JMC167" s="3"/>
      <c r="JMD167" s="3"/>
      <c r="JME167" s="3"/>
      <c r="JMF167" s="3"/>
      <c r="JMG167" s="3"/>
      <c r="JMH167" s="3"/>
      <c r="JMI167" s="3"/>
      <c r="JMJ167" s="3"/>
      <c r="JMK167" s="3"/>
      <c r="JML167" s="3"/>
      <c r="JMM167" s="3"/>
      <c r="JMN167" s="3"/>
      <c r="JMO167" s="3"/>
      <c r="JMP167" s="3"/>
      <c r="JMQ167" s="3"/>
      <c r="JMR167" s="3"/>
      <c r="JMS167" s="3"/>
      <c r="JMT167" s="3"/>
      <c r="JMU167" s="3"/>
      <c r="JMV167" s="3"/>
      <c r="JMW167" s="3"/>
      <c r="JMX167" s="3"/>
      <c r="JMY167" s="3"/>
      <c r="JMZ167" s="3"/>
      <c r="JNA167" s="3"/>
      <c r="JNB167" s="3"/>
      <c r="JNC167" s="3"/>
      <c r="JND167" s="3"/>
      <c r="JNE167" s="3"/>
      <c r="JNF167" s="3"/>
      <c r="JNG167" s="3"/>
      <c r="JNH167" s="3"/>
      <c r="JNI167" s="3"/>
      <c r="JNJ167" s="3"/>
      <c r="JNK167" s="3"/>
      <c r="JNL167" s="3"/>
      <c r="JNM167" s="3"/>
      <c r="JNN167" s="3"/>
      <c r="JNO167" s="3"/>
      <c r="JNP167" s="3"/>
      <c r="JNQ167" s="3"/>
      <c r="JNR167" s="3"/>
      <c r="JNS167" s="3"/>
      <c r="JNT167" s="3"/>
      <c r="JNU167" s="3"/>
      <c r="JNV167" s="3"/>
      <c r="JNW167" s="3"/>
      <c r="JNX167" s="3"/>
      <c r="JNY167" s="3"/>
      <c r="JNZ167" s="3"/>
      <c r="JOA167" s="3"/>
      <c r="JOB167" s="3"/>
      <c r="JOC167" s="3"/>
      <c r="JOD167" s="3"/>
      <c r="JOE167" s="3"/>
      <c r="JOF167" s="3"/>
      <c r="JOG167" s="3"/>
      <c r="JOH167" s="3"/>
      <c r="JOI167" s="3"/>
      <c r="JOJ167" s="3"/>
      <c r="JOK167" s="3"/>
      <c r="JOL167" s="3"/>
      <c r="JOM167" s="3"/>
      <c r="JON167" s="3"/>
      <c r="JOO167" s="3"/>
      <c r="JOP167" s="3"/>
      <c r="JOQ167" s="3"/>
      <c r="JOR167" s="3"/>
      <c r="JOS167" s="3"/>
      <c r="JOT167" s="3"/>
      <c r="JOU167" s="3"/>
      <c r="JOV167" s="3"/>
      <c r="JOW167" s="3"/>
      <c r="JOX167" s="3"/>
      <c r="JOY167" s="3"/>
      <c r="JOZ167" s="3"/>
      <c r="JPA167" s="3"/>
      <c r="JPB167" s="3"/>
      <c r="JPC167" s="3"/>
      <c r="JPD167" s="3"/>
      <c r="JPE167" s="3"/>
      <c r="JPF167" s="3"/>
      <c r="JPG167" s="3"/>
      <c r="JPH167" s="3"/>
      <c r="JPI167" s="3"/>
      <c r="JPJ167" s="3"/>
      <c r="JPK167" s="3"/>
      <c r="JPL167" s="3"/>
      <c r="JPM167" s="3"/>
      <c r="JPN167" s="3"/>
      <c r="JPO167" s="3"/>
      <c r="JPP167" s="3"/>
      <c r="JPQ167" s="3"/>
      <c r="JPR167" s="3"/>
      <c r="JPS167" s="3"/>
      <c r="JPT167" s="3"/>
      <c r="JPU167" s="3"/>
      <c r="JPV167" s="3"/>
      <c r="JPW167" s="3"/>
      <c r="JPX167" s="3"/>
      <c r="JPY167" s="3"/>
      <c r="JPZ167" s="3"/>
      <c r="JQA167" s="3"/>
      <c r="JQB167" s="3"/>
      <c r="JQC167" s="3"/>
      <c r="JQD167" s="3"/>
      <c r="JQE167" s="3"/>
      <c r="JQF167" s="3"/>
      <c r="JQG167" s="3"/>
      <c r="JQH167" s="3"/>
      <c r="JQI167" s="3"/>
      <c r="JQJ167" s="3"/>
      <c r="JQK167" s="3"/>
      <c r="JQL167" s="3"/>
      <c r="JQM167" s="3"/>
      <c r="JQN167" s="3"/>
      <c r="JQO167" s="3"/>
      <c r="JQP167" s="3"/>
      <c r="JQQ167" s="3"/>
      <c r="JQR167" s="3"/>
      <c r="JQS167" s="3"/>
      <c r="JQT167" s="3"/>
      <c r="JQU167" s="3"/>
      <c r="JQV167" s="3"/>
      <c r="JQW167" s="3"/>
      <c r="JQX167" s="3"/>
      <c r="JQY167" s="3"/>
      <c r="JQZ167" s="3"/>
      <c r="JRA167" s="3"/>
      <c r="JRB167" s="3"/>
      <c r="JRC167" s="3"/>
      <c r="JRD167" s="3"/>
      <c r="JRE167" s="3"/>
      <c r="JRF167" s="3"/>
      <c r="JRG167" s="3"/>
      <c r="JRH167" s="3"/>
      <c r="JRI167" s="3"/>
      <c r="JRJ167" s="3"/>
      <c r="JRK167" s="3"/>
      <c r="JRL167" s="3"/>
      <c r="JRM167" s="3"/>
      <c r="JRN167" s="3"/>
      <c r="JRO167" s="3"/>
      <c r="JRP167" s="3"/>
      <c r="JRQ167" s="3"/>
      <c r="JRR167" s="3"/>
      <c r="JRS167" s="3"/>
      <c r="JRT167" s="3"/>
      <c r="JRU167" s="3"/>
      <c r="JRV167" s="3"/>
      <c r="JRW167" s="3"/>
      <c r="JRX167" s="3"/>
      <c r="JRY167" s="3"/>
      <c r="JRZ167" s="3"/>
      <c r="JSA167" s="3"/>
      <c r="JSB167" s="3"/>
      <c r="JSC167" s="3"/>
      <c r="JSD167" s="3"/>
      <c r="JSE167" s="3"/>
      <c r="JSF167" s="3"/>
      <c r="JSG167" s="3"/>
      <c r="JSH167" s="3"/>
      <c r="JSI167" s="3"/>
      <c r="JSJ167" s="3"/>
      <c r="JSK167" s="3"/>
      <c r="JSL167" s="3"/>
      <c r="JSM167" s="3"/>
      <c r="JSN167" s="3"/>
      <c r="JSO167" s="3"/>
      <c r="JSP167" s="3"/>
      <c r="JSQ167" s="3"/>
      <c r="JSR167" s="3"/>
      <c r="JSS167" s="3"/>
      <c r="JST167" s="3"/>
      <c r="JSU167" s="3"/>
      <c r="JSV167" s="3"/>
      <c r="JSW167" s="3"/>
      <c r="JSX167" s="3"/>
      <c r="JSY167" s="3"/>
      <c r="JSZ167" s="3"/>
      <c r="JTA167" s="3"/>
      <c r="JTB167" s="3"/>
      <c r="JTC167" s="3"/>
      <c r="JTD167" s="3"/>
      <c r="JTE167" s="3"/>
      <c r="JTF167" s="3"/>
      <c r="JTG167" s="3"/>
      <c r="JTH167" s="3"/>
      <c r="JTI167" s="3"/>
      <c r="JTJ167" s="3"/>
      <c r="JTK167" s="3"/>
      <c r="JTL167" s="3"/>
      <c r="JTM167" s="3"/>
      <c r="JTN167" s="3"/>
      <c r="JTO167" s="3"/>
      <c r="JTP167" s="3"/>
      <c r="JTQ167" s="3"/>
      <c r="JTR167" s="3"/>
      <c r="JTS167" s="3"/>
      <c r="JTT167" s="3"/>
      <c r="JTU167" s="3"/>
      <c r="JTV167" s="3"/>
      <c r="JTW167" s="3"/>
      <c r="JTX167" s="3"/>
      <c r="JTY167" s="3"/>
      <c r="JTZ167" s="3"/>
      <c r="JUA167" s="3"/>
      <c r="JUB167" s="3"/>
      <c r="JUC167" s="3"/>
      <c r="JUD167" s="3"/>
      <c r="JUE167" s="3"/>
      <c r="JUF167" s="3"/>
      <c r="JUG167" s="3"/>
      <c r="JUH167" s="3"/>
      <c r="JUI167" s="3"/>
      <c r="JUJ167" s="3"/>
      <c r="JUK167" s="3"/>
      <c r="JUL167" s="3"/>
      <c r="JUM167" s="3"/>
      <c r="JUN167" s="3"/>
      <c r="JUO167" s="3"/>
      <c r="JUP167" s="3"/>
      <c r="JUQ167" s="3"/>
      <c r="JUR167" s="3"/>
      <c r="JUS167" s="3"/>
      <c r="JUT167" s="3"/>
      <c r="JUU167" s="3"/>
      <c r="JUV167" s="3"/>
      <c r="JUW167" s="3"/>
      <c r="JUX167" s="3"/>
      <c r="JUY167" s="3"/>
      <c r="JUZ167" s="3"/>
      <c r="JVA167" s="3"/>
      <c r="JVB167" s="3"/>
      <c r="JVC167" s="3"/>
      <c r="JVD167" s="3"/>
      <c r="JVE167" s="3"/>
      <c r="JVF167" s="3"/>
      <c r="JVG167" s="3"/>
      <c r="JVH167" s="3"/>
      <c r="JVI167" s="3"/>
      <c r="JVJ167" s="3"/>
      <c r="JVK167" s="3"/>
      <c r="JVL167" s="3"/>
      <c r="JVM167" s="3"/>
      <c r="JVN167" s="3"/>
      <c r="JVO167" s="3"/>
      <c r="JVP167" s="3"/>
      <c r="JVQ167" s="3"/>
      <c r="JVR167" s="3"/>
      <c r="JVS167" s="3"/>
      <c r="JVT167" s="3"/>
      <c r="JVU167" s="3"/>
      <c r="JVV167" s="3"/>
      <c r="JVW167" s="3"/>
      <c r="JVX167" s="3"/>
      <c r="JVY167" s="3"/>
      <c r="JVZ167" s="3"/>
      <c r="JWA167" s="3"/>
      <c r="JWB167" s="3"/>
      <c r="JWC167" s="3"/>
      <c r="JWD167" s="3"/>
      <c r="JWE167" s="3"/>
      <c r="JWF167" s="3"/>
      <c r="JWG167" s="3"/>
      <c r="JWH167" s="3"/>
      <c r="JWI167" s="3"/>
      <c r="JWJ167" s="3"/>
      <c r="JWK167" s="3"/>
      <c r="JWL167" s="3"/>
      <c r="JWM167" s="3"/>
      <c r="JWN167" s="3"/>
      <c r="JWO167" s="3"/>
      <c r="JWP167" s="3"/>
      <c r="JWQ167" s="3"/>
      <c r="JWR167" s="3"/>
      <c r="JWS167" s="3"/>
      <c r="JWT167" s="3"/>
      <c r="JWU167" s="3"/>
      <c r="JWV167" s="3"/>
      <c r="JWW167" s="3"/>
      <c r="JWX167" s="3"/>
      <c r="JWY167" s="3"/>
      <c r="JWZ167" s="3"/>
      <c r="JXA167" s="3"/>
      <c r="JXB167" s="3"/>
      <c r="JXC167" s="3"/>
      <c r="JXD167" s="3"/>
      <c r="JXE167" s="3"/>
      <c r="JXF167" s="3"/>
      <c r="JXG167" s="3"/>
      <c r="JXH167" s="3"/>
      <c r="JXI167" s="3"/>
      <c r="JXJ167" s="3"/>
      <c r="JXK167" s="3"/>
      <c r="JXL167" s="3"/>
      <c r="JXM167" s="3"/>
      <c r="JXN167" s="3"/>
      <c r="JXO167" s="3"/>
      <c r="JXP167" s="3"/>
      <c r="JXQ167" s="3"/>
      <c r="JXR167" s="3"/>
      <c r="JXS167" s="3"/>
      <c r="JXT167" s="3"/>
      <c r="JXU167" s="3"/>
      <c r="JXV167" s="3"/>
      <c r="JXW167" s="3"/>
      <c r="JXX167" s="3"/>
      <c r="JXY167" s="3"/>
      <c r="JXZ167" s="3"/>
      <c r="JYA167" s="3"/>
      <c r="JYB167" s="3"/>
      <c r="JYC167" s="3"/>
      <c r="JYD167" s="3"/>
      <c r="JYE167" s="3"/>
      <c r="JYF167" s="3"/>
      <c r="JYG167" s="3"/>
      <c r="JYH167" s="3"/>
      <c r="JYI167" s="3"/>
      <c r="JYJ167" s="3"/>
      <c r="JYK167" s="3"/>
      <c r="JYL167" s="3"/>
      <c r="JYM167" s="3"/>
      <c r="JYN167" s="3"/>
      <c r="JYO167" s="3"/>
      <c r="JYP167" s="3"/>
      <c r="JYQ167" s="3"/>
      <c r="JYR167" s="3"/>
      <c r="JYS167" s="3"/>
      <c r="JYT167" s="3"/>
      <c r="JYU167" s="3"/>
      <c r="JYV167" s="3"/>
      <c r="JYW167" s="3"/>
      <c r="JYX167" s="3"/>
      <c r="JYY167" s="3"/>
      <c r="JYZ167" s="3"/>
      <c r="JZA167" s="3"/>
      <c r="JZB167" s="3"/>
      <c r="JZC167" s="3"/>
      <c r="JZD167" s="3"/>
      <c r="JZE167" s="3"/>
      <c r="JZF167" s="3"/>
      <c r="JZG167" s="3"/>
      <c r="JZH167" s="3"/>
      <c r="JZI167" s="3"/>
      <c r="JZJ167" s="3"/>
      <c r="JZK167" s="3"/>
      <c r="JZL167" s="3"/>
      <c r="JZM167" s="3"/>
      <c r="JZN167" s="3"/>
      <c r="JZO167" s="3"/>
      <c r="JZP167" s="3"/>
      <c r="JZQ167" s="3"/>
      <c r="JZR167" s="3"/>
      <c r="JZS167" s="3"/>
      <c r="JZT167" s="3"/>
      <c r="JZU167" s="3"/>
      <c r="JZV167" s="3"/>
      <c r="JZW167" s="3"/>
      <c r="JZX167" s="3"/>
      <c r="JZY167" s="3"/>
      <c r="JZZ167" s="3"/>
      <c r="KAA167" s="3"/>
      <c r="KAB167" s="3"/>
      <c r="KAC167" s="3"/>
      <c r="KAD167" s="3"/>
      <c r="KAE167" s="3"/>
      <c r="KAF167" s="3"/>
      <c r="KAG167" s="3"/>
      <c r="KAH167" s="3"/>
      <c r="KAI167" s="3"/>
      <c r="KAJ167" s="3"/>
      <c r="KAK167" s="3"/>
      <c r="KAL167" s="3"/>
      <c r="KAM167" s="3"/>
      <c r="KAN167" s="3"/>
      <c r="KAO167" s="3"/>
      <c r="KAP167" s="3"/>
      <c r="KAQ167" s="3"/>
      <c r="KAR167" s="3"/>
      <c r="KAS167" s="3"/>
      <c r="KAT167" s="3"/>
      <c r="KAU167" s="3"/>
      <c r="KAV167" s="3"/>
      <c r="KAW167" s="3"/>
      <c r="KAX167" s="3"/>
      <c r="KAY167" s="3"/>
      <c r="KAZ167" s="3"/>
      <c r="KBA167" s="3"/>
      <c r="KBB167" s="3"/>
      <c r="KBC167" s="3"/>
      <c r="KBD167" s="3"/>
      <c r="KBE167" s="3"/>
      <c r="KBF167" s="3"/>
      <c r="KBG167" s="3"/>
      <c r="KBH167" s="3"/>
      <c r="KBI167" s="3"/>
      <c r="KBJ167" s="3"/>
      <c r="KBK167" s="3"/>
      <c r="KBL167" s="3"/>
      <c r="KBM167" s="3"/>
      <c r="KBN167" s="3"/>
      <c r="KBO167" s="3"/>
      <c r="KBP167" s="3"/>
      <c r="KBQ167" s="3"/>
      <c r="KBR167" s="3"/>
      <c r="KBS167" s="3"/>
      <c r="KBT167" s="3"/>
      <c r="KBU167" s="3"/>
      <c r="KBV167" s="3"/>
      <c r="KBW167" s="3"/>
      <c r="KBX167" s="3"/>
      <c r="KBY167" s="3"/>
      <c r="KBZ167" s="3"/>
      <c r="KCA167" s="3"/>
      <c r="KCB167" s="3"/>
      <c r="KCC167" s="3"/>
      <c r="KCD167" s="3"/>
      <c r="KCE167" s="3"/>
      <c r="KCF167" s="3"/>
      <c r="KCG167" s="3"/>
      <c r="KCH167" s="3"/>
      <c r="KCI167" s="3"/>
      <c r="KCJ167" s="3"/>
      <c r="KCK167" s="3"/>
      <c r="KCL167" s="3"/>
      <c r="KCM167" s="3"/>
      <c r="KCN167" s="3"/>
      <c r="KCO167" s="3"/>
      <c r="KCP167" s="3"/>
      <c r="KCQ167" s="3"/>
      <c r="KCR167" s="3"/>
      <c r="KCS167" s="3"/>
      <c r="KCT167" s="3"/>
      <c r="KCU167" s="3"/>
      <c r="KCV167" s="3"/>
      <c r="KCW167" s="3"/>
      <c r="KCX167" s="3"/>
      <c r="KCY167" s="3"/>
      <c r="KCZ167" s="3"/>
      <c r="KDA167" s="3"/>
      <c r="KDB167" s="3"/>
      <c r="KDC167" s="3"/>
      <c r="KDD167" s="3"/>
      <c r="KDE167" s="3"/>
      <c r="KDF167" s="3"/>
      <c r="KDG167" s="3"/>
      <c r="KDH167" s="3"/>
      <c r="KDI167" s="3"/>
      <c r="KDJ167" s="3"/>
      <c r="KDK167" s="3"/>
      <c r="KDL167" s="3"/>
      <c r="KDM167" s="3"/>
      <c r="KDN167" s="3"/>
      <c r="KDO167" s="3"/>
      <c r="KDP167" s="3"/>
      <c r="KDQ167" s="3"/>
      <c r="KDR167" s="3"/>
      <c r="KDS167" s="3"/>
      <c r="KDT167" s="3"/>
      <c r="KDU167" s="3"/>
      <c r="KDV167" s="3"/>
      <c r="KDW167" s="3"/>
      <c r="KDX167" s="3"/>
      <c r="KDY167" s="3"/>
      <c r="KDZ167" s="3"/>
      <c r="KEA167" s="3"/>
      <c r="KEB167" s="3"/>
      <c r="KEC167" s="3"/>
      <c r="KED167" s="3"/>
      <c r="KEE167" s="3"/>
      <c r="KEF167" s="3"/>
      <c r="KEG167" s="3"/>
      <c r="KEH167" s="3"/>
      <c r="KEI167" s="3"/>
      <c r="KEJ167" s="3"/>
      <c r="KEK167" s="3"/>
      <c r="KEL167" s="3"/>
      <c r="KEM167" s="3"/>
      <c r="KEN167" s="3"/>
      <c r="KEO167" s="3"/>
      <c r="KEP167" s="3"/>
      <c r="KEQ167" s="3"/>
      <c r="KER167" s="3"/>
      <c r="KES167" s="3"/>
      <c r="KET167" s="3"/>
      <c r="KEU167" s="3"/>
      <c r="KEV167" s="3"/>
      <c r="KEW167" s="3"/>
      <c r="KEX167" s="3"/>
      <c r="KEY167" s="3"/>
      <c r="KEZ167" s="3"/>
      <c r="KFA167" s="3"/>
      <c r="KFB167" s="3"/>
      <c r="KFC167" s="3"/>
      <c r="KFD167" s="3"/>
      <c r="KFE167" s="3"/>
      <c r="KFF167" s="3"/>
      <c r="KFG167" s="3"/>
      <c r="KFH167" s="3"/>
      <c r="KFI167" s="3"/>
      <c r="KFJ167" s="3"/>
      <c r="KFK167" s="3"/>
      <c r="KFL167" s="3"/>
      <c r="KFM167" s="3"/>
      <c r="KFN167" s="3"/>
      <c r="KFO167" s="3"/>
      <c r="KFP167" s="3"/>
      <c r="KFQ167" s="3"/>
      <c r="KFR167" s="3"/>
      <c r="KFS167" s="3"/>
      <c r="KFT167" s="3"/>
      <c r="KFU167" s="3"/>
      <c r="KFV167" s="3"/>
      <c r="KFW167" s="3"/>
      <c r="KFX167" s="3"/>
      <c r="KFY167" s="3"/>
      <c r="KFZ167" s="3"/>
      <c r="KGA167" s="3"/>
      <c r="KGB167" s="3"/>
      <c r="KGC167" s="3"/>
      <c r="KGD167" s="3"/>
      <c r="KGE167" s="3"/>
      <c r="KGF167" s="3"/>
      <c r="KGG167" s="3"/>
      <c r="KGH167" s="3"/>
      <c r="KGI167" s="3"/>
      <c r="KGJ167" s="3"/>
      <c r="KGK167" s="3"/>
      <c r="KGL167" s="3"/>
      <c r="KGM167" s="3"/>
      <c r="KGN167" s="3"/>
      <c r="KGO167" s="3"/>
      <c r="KGP167" s="3"/>
      <c r="KGQ167" s="3"/>
      <c r="KGR167" s="3"/>
      <c r="KGS167" s="3"/>
      <c r="KGT167" s="3"/>
      <c r="KGU167" s="3"/>
      <c r="KGV167" s="3"/>
      <c r="KGW167" s="3"/>
      <c r="KGX167" s="3"/>
      <c r="KGY167" s="3"/>
      <c r="KGZ167" s="3"/>
      <c r="KHA167" s="3"/>
      <c r="KHB167" s="3"/>
      <c r="KHC167" s="3"/>
      <c r="KHD167" s="3"/>
      <c r="KHE167" s="3"/>
      <c r="KHF167" s="3"/>
      <c r="KHG167" s="3"/>
      <c r="KHH167" s="3"/>
      <c r="KHI167" s="3"/>
      <c r="KHJ167" s="3"/>
      <c r="KHK167" s="3"/>
      <c r="KHL167" s="3"/>
      <c r="KHM167" s="3"/>
      <c r="KHN167" s="3"/>
      <c r="KHO167" s="3"/>
      <c r="KHP167" s="3"/>
      <c r="KHQ167" s="3"/>
      <c r="KHR167" s="3"/>
      <c r="KHS167" s="3"/>
      <c r="KHT167" s="3"/>
      <c r="KHU167" s="3"/>
      <c r="KHV167" s="3"/>
      <c r="KHW167" s="3"/>
      <c r="KHX167" s="3"/>
      <c r="KHY167" s="3"/>
      <c r="KHZ167" s="3"/>
      <c r="KIA167" s="3"/>
      <c r="KIB167" s="3"/>
      <c r="KIC167" s="3"/>
      <c r="KID167" s="3"/>
      <c r="KIE167" s="3"/>
      <c r="KIF167" s="3"/>
      <c r="KIG167" s="3"/>
      <c r="KIH167" s="3"/>
      <c r="KII167" s="3"/>
      <c r="KIJ167" s="3"/>
      <c r="KIK167" s="3"/>
      <c r="KIL167" s="3"/>
      <c r="KIM167" s="3"/>
      <c r="KIN167" s="3"/>
      <c r="KIO167" s="3"/>
      <c r="KIP167" s="3"/>
      <c r="KIQ167" s="3"/>
      <c r="KIR167" s="3"/>
      <c r="KIS167" s="3"/>
      <c r="KIT167" s="3"/>
      <c r="KIU167" s="3"/>
      <c r="KIV167" s="3"/>
      <c r="KIW167" s="3"/>
      <c r="KIX167" s="3"/>
      <c r="KIY167" s="3"/>
      <c r="KIZ167" s="3"/>
      <c r="KJA167" s="3"/>
      <c r="KJB167" s="3"/>
      <c r="KJC167" s="3"/>
      <c r="KJD167" s="3"/>
      <c r="KJE167" s="3"/>
      <c r="KJF167" s="3"/>
      <c r="KJG167" s="3"/>
      <c r="KJH167" s="3"/>
      <c r="KJI167" s="3"/>
      <c r="KJJ167" s="3"/>
      <c r="KJK167" s="3"/>
      <c r="KJL167" s="3"/>
      <c r="KJM167" s="3"/>
      <c r="KJN167" s="3"/>
      <c r="KJO167" s="3"/>
      <c r="KJP167" s="3"/>
      <c r="KJQ167" s="3"/>
      <c r="KJR167" s="3"/>
      <c r="KJS167" s="3"/>
      <c r="KJT167" s="3"/>
      <c r="KJU167" s="3"/>
      <c r="KJV167" s="3"/>
      <c r="KJW167" s="3"/>
      <c r="KJX167" s="3"/>
      <c r="KJY167" s="3"/>
      <c r="KJZ167" s="3"/>
      <c r="KKA167" s="3"/>
      <c r="KKB167" s="3"/>
      <c r="KKC167" s="3"/>
      <c r="KKD167" s="3"/>
      <c r="KKE167" s="3"/>
      <c r="KKF167" s="3"/>
      <c r="KKG167" s="3"/>
      <c r="KKH167" s="3"/>
      <c r="KKI167" s="3"/>
      <c r="KKJ167" s="3"/>
      <c r="KKK167" s="3"/>
      <c r="KKL167" s="3"/>
      <c r="KKM167" s="3"/>
      <c r="KKN167" s="3"/>
      <c r="KKO167" s="3"/>
      <c r="KKP167" s="3"/>
      <c r="KKQ167" s="3"/>
      <c r="KKR167" s="3"/>
      <c r="KKS167" s="3"/>
      <c r="KKT167" s="3"/>
      <c r="KKU167" s="3"/>
      <c r="KKV167" s="3"/>
      <c r="KKW167" s="3"/>
      <c r="KKX167" s="3"/>
      <c r="KKY167" s="3"/>
      <c r="KKZ167" s="3"/>
      <c r="KLA167" s="3"/>
      <c r="KLB167" s="3"/>
      <c r="KLC167" s="3"/>
      <c r="KLD167" s="3"/>
      <c r="KLE167" s="3"/>
      <c r="KLF167" s="3"/>
      <c r="KLG167" s="3"/>
      <c r="KLH167" s="3"/>
      <c r="KLI167" s="3"/>
      <c r="KLJ167" s="3"/>
      <c r="KLK167" s="3"/>
      <c r="KLL167" s="3"/>
      <c r="KLM167" s="3"/>
      <c r="KLN167" s="3"/>
      <c r="KLO167" s="3"/>
      <c r="KLP167" s="3"/>
      <c r="KLQ167" s="3"/>
      <c r="KLR167" s="3"/>
      <c r="KLS167" s="3"/>
      <c r="KLT167" s="3"/>
      <c r="KLU167" s="3"/>
      <c r="KLV167" s="3"/>
      <c r="KLW167" s="3"/>
      <c r="KLX167" s="3"/>
      <c r="KLY167" s="3"/>
      <c r="KLZ167" s="3"/>
      <c r="KMA167" s="3"/>
      <c r="KMB167" s="3"/>
      <c r="KMC167" s="3"/>
      <c r="KMD167" s="3"/>
      <c r="KME167" s="3"/>
      <c r="KMF167" s="3"/>
      <c r="KMG167" s="3"/>
      <c r="KMH167" s="3"/>
      <c r="KMI167" s="3"/>
      <c r="KMJ167" s="3"/>
      <c r="KMK167" s="3"/>
      <c r="KML167" s="3"/>
      <c r="KMM167" s="3"/>
      <c r="KMN167" s="3"/>
      <c r="KMO167" s="3"/>
      <c r="KMP167" s="3"/>
      <c r="KMQ167" s="3"/>
      <c r="KMR167" s="3"/>
      <c r="KMS167" s="3"/>
      <c r="KMT167" s="3"/>
      <c r="KMU167" s="3"/>
      <c r="KMV167" s="3"/>
      <c r="KMW167" s="3"/>
      <c r="KMX167" s="3"/>
      <c r="KMY167" s="3"/>
      <c r="KMZ167" s="3"/>
      <c r="KNA167" s="3"/>
      <c r="KNB167" s="3"/>
      <c r="KNC167" s="3"/>
      <c r="KND167" s="3"/>
      <c r="KNE167" s="3"/>
      <c r="KNF167" s="3"/>
      <c r="KNG167" s="3"/>
      <c r="KNH167" s="3"/>
      <c r="KNI167" s="3"/>
      <c r="KNJ167" s="3"/>
      <c r="KNK167" s="3"/>
      <c r="KNL167" s="3"/>
      <c r="KNM167" s="3"/>
      <c r="KNN167" s="3"/>
      <c r="KNO167" s="3"/>
      <c r="KNP167" s="3"/>
      <c r="KNQ167" s="3"/>
      <c r="KNR167" s="3"/>
      <c r="KNS167" s="3"/>
      <c r="KNT167" s="3"/>
      <c r="KNU167" s="3"/>
      <c r="KNV167" s="3"/>
      <c r="KNW167" s="3"/>
      <c r="KNX167" s="3"/>
      <c r="KNY167" s="3"/>
      <c r="KNZ167" s="3"/>
      <c r="KOA167" s="3"/>
      <c r="KOB167" s="3"/>
      <c r="KOC167" s="3"/>
      <c r="KOD167" s="3"/>
      <c r="KOE167" s="3"/>
      <c r="KOF167" s="3"/>
      <c r="KOG167" s="3"/>
      <c r="KOH167" s="3"/>
      <c r="KOI167" s="3"/>
      <c r="KOJ167" s="3"/>
      <c r="KOK167" s="3"/>
      <c r="KOL167" s="3"/>
      <c r="KOM167" s="3"/>
      <c r="KON167" s="3"/>
      <c r="KOO167" s="3"/>
      <c r="KOP167" s="3"/>
      <c r="KOQ167" s="3"/>
      <c r="KOR167" s="3"/>
      <c r="KOS167" s="3"/>
      <c r="KOT167" s="3"/>
      <c r="KOU167" s="3"/>
      <c r="KOV167" s="3"/>
      <c r="KOW167" s="3"/>
      <c r="KOX167" s="3"/>
      <c r="KOY167" s="3"/>
      <c r="KOZ167" s="3"/>
      <c r="KPA167" s="3"/>
      <c r="KPB167" s="3"/>
      <c r="KPC167" s="3"/>
      <c r="KPD167" s="3"/>
      <c r="KPE167" s="3"/>
      <c r="KPF167" s="3"/>
      <c r="KPG167" s="3"/>
      <c r="KPH167" s="3"/>
      <c r="KPI167" s="3"/>
      <c r="KPJ167" s="3"/>
      <c r="KPK167" s="3"/>
      <c r="KPL167" s="3"/>
      <c r="KPM167" s="3"/>
      <c r="KPN167" s="3"/>
      <c r="KPO167" s="3"/>
      <c r="KPP167" s="3"/>
      <c r="KPQ167" s="3"/>
      <c r="KPR167" s="3"/>
      <c r="KPS167" s="3"/>
      <c r="KPT167" s="3"/>
      <c r="KPU167" s="3"/>
      <c r="KPV167" s="3"/>
      <c r="KPW167" s="3"/>
      <c r="KPX167" s="3"/>
      <c r="KPY167" s="3"/>
      <c r="KPZ167" s="3"/>
      <c r="KQA167" s="3"/>
      <c r="KQB167" s="3"/>
      <c r="KQC167" s="3"/>
      <c r="KQD167" s="3"/>
      <c r="KQE167" s="3"/>
      <c r="KQF167" s="3"/>
      <c r="KQG167" s="3"/>
      <c r="KQH167" s="3"/>
      <c r="KQI167" s="3"/>
      <c r="KQJ167" s="3"/>
      <c r="KQK167" s="3"/>
      <c r="KQL167" s="3"/>
      <c r="KQM167" s="3"/>
      <c r="KQN167" s="3"/>
      <c r="KQO167" s="3"/>
      <c r="KQP167" s="3"/>
      <c r="KQQ167" s="3"/>
      <c r="KQR167" s="3"/>
      <c r="KQS167" s="3"/>
      <c r="KQT167" s="3"/>
      <c r="KQU167" s="3"/>
      <c r="KQV167" s="3"/>
      <c r="KQW167" s="3"/>
      <c r="KQX167" s="3"/>
      <c r="KQY167" s="3"/>
      <c r="KQZ167" s="3"/>
      <c r="KRA167" s="3"/>
      <c r="KRB167" s="3"/>
      <c r="KRC167" s="3"/>
      <c r="KRD167" s="3"/>
      <c r="KRE167" s="3"/>
      <c r="KRF167" s="3"/>
      <c r="KRG167" s="3"/>
      <c r="KRH167" s="3"/>
      <c r="KRI167" s="3"/>
      <c r="KRJ167" s="3"/>
      <c r="KRK167" s="3"/>
      <c r="KRL167" s="3"/>
      <c r="KRM167" s="3"/>
      <c r="KRN167" s="3"/>
      <c r="KRO167" s="3"/>
      <c r="KRP167" s="3"/>
      <c r="KRQ167" s="3"/>
      <c r="KRR167" s="3"/>
      <c r="KRS167" s="3"/>
      <c r="KRT167" s="3"/>
      <c r="KRU167" s="3"/>
      <c r="KRV167" s="3"/>
      <c r="KRW167" s="3"/>
      <c r="KRX167" s="3"/>
      <c r="KRY167" s="3"/>
      <c r="KRZ167" s="3"/>
      <c r="KSA167" s="3"/>
      <c r="KSB167" s="3"/>
      <c r="KSC167" s="3"/>
      <c r="KSD167" s="3"/>
      <c r="KSE167" s="3"/>
      <c r="KSF167" s="3"/>
      <c r="KSG167" s="3"/>
      <c r="KSH167" s="3"/>
      <c r="KSI167" s="3"/>
      <c r="KSJ167" s="3"/>
      <c r="KSK167" s="3"/>
      <c r="KSL167" s="3"/>
      <c r="KSM167" s="3"/>
      <c r="KSN167" s="3"/>
      <c r="KSO167" s="3"/>
      <c r="KSP167" s="3"/>
      <c r="KSQ167" s="3"/>
      <c r="KSR167" s="3"/>
      <c r="KSS167" s="3"/>
      <c r="KST167" s="3"/>
      <c r="KSU167" s="3"/>
      <c r="KSV167" s="3"/>
      <c r="KSW167" s="3"/>
      <c r="KSX167" s="3"/>
      <c r="KSY167" s="3"/>
      <c r="KSZ167" s="3"/>
      <c r="KTA167" s="3"/>
      <c r="KTB167" s="3"/>
      <c r="KTC167" s="3"/>
      <c r="KTD167" s="3"/>
      <c r="KTE167" s="3"/>
      <c r="KTF167" s="3"/>
      <c r="KTG167" s="3"/>
      <c r="KTH167" s="3"/>
      <c r="KTI167" s="3"/>
      <c r="KTJ167" s="3"/>
      <c r="KTK167" s="3"/>
      <c r="KTL167" s="3"/>
      <c r="KTM167" s="3"/>
      <c r="KTN167" s="3"/>
      <c r="KTO167" s="3"/>
      <c r="KTP167" s="3"/>
      <c r="KTQ167" s="3"/>
      <c r="KTR167" s="3"/>
      <c r="KTS167" s="3"/>
      <c r="KTT167" s="3"/>
      <c r="KTU167" s="3"/>
      <c r="KTV167" s="3"/>
      <c r="KTW167" s="3"/>
      <c r="KTX167" s="3"/>
      <c r="KTY167" s="3"/>
      <c r="KTZ167" s="3"/>
      <c r="KUA167" s="3"/>
      <c r="KUB167" s="3"/>
      <c r="KUC167" s="3"/>
      <c r="KUD167" s="3"/>
      <c r="KUE167" s="3"/>
      <c r="KUF167" s="3"/>
      <c r="KUG167" s="3"/>
      <c r="KUH167" s="3"/>
      <c r="KUI167" s="3"/>
      <c r="KUJ167" s="3"/>
      <c r="KUK167" s="3"/>
      <c r="KUL167" s="3"/>
      <c r="KUM167" s="3"/>
      <c r="KUN167" s="3"/>
      <c r="KUO167" s="3"/>
      <c r="KUP167" s="3"/>
      <c r="KUQ167" s="3"/>
      <c r="KUR167" s="3"/>
      <c r="KUS167" s="3"/>
      <c r="KUT167" s="3"/>
      <c r="KUU167" s="3"/>
      <c r="KUV167" s="3"/>
      <c r="KUW167" s="3"/>
      <c r="KUX167" s="3"/>
      <c r="KUY167" s="3"/>
      <c r="KUZ167" s="3"/>
      <c r="KVA167" s="3"/>
      <c r="KVB167" s="3"/>
      <c r="KVC167" s="3"/>
      <c r="KVD167" s="3"/>
      <c r="KVE167" s="3"/>
      <c r="KVF167" s="3"/>
      <c r="KVG167" s="3"/>
      <c r="KVH167" s="3"/>
      <c r="KVI167" s="3"/>
      <c r="KVJ167" s="3"/>
      <c r="KVK167" s="3"/>
      <c r="KVL167" s="3"/>
      <c r="KVM167" s="3"/>
      <c r="KVN167" s="3"/>
      <c r="KVO167" s="3"/>
      <c r="KVP167" s="3"/>
      <c r="KVQ167" s="3"/>
      <c r="KVR167" s="3"/>
      <c r="KVS167" s="3"/>
      <c r="KVT167" s="3"/>
      <c r="KVU167" s="3"/>
      <c r="KVV167" s="3"/>
      <c r="KVW167" s="3"/>
      <c r="KVX167" s="3"/>
      <c r="KVY167" s="3"/>
      <c r="KVZ167" s="3"/>
      <c r="KWA167" s="3"/>
      <c r="KWB167" s="3"/>
      <c r="KWC167" s="3"/>
      <c r="KWD167" s="3"/>
      <c r="KWE167" s="3"/>
      <c r="KWF167" s="3"/>
      <c r="KWG167" s="3"/>
      <c r="KWH167" s="3"/>
      <c r="KWI167" s="3"/>
      <c r="KWJ167" s="3"/>
      <c r="KWK167" s="3"/>
      <c r="KWL167" s="3"/>
      <c r="KWM167" s="3"/>
      <c r="KWN167" s="3"/>
      <c r="KWO167" s="3"/>
      <c r="KWP167" s="3"/>
      <c r="KWQ167" s="3"/>
      <c r="KWR167" s="3"/>
      <c r="KWS167" s="3"/>
      <c r="KWT167" s="3"/>
      <c r="KWU167" s="3"/>
      <c r="KWV167" s="3"/>
      <c r="KWW167" s="3"/>
      <c r="KWX167" s="3"/>
      <c r="KWY167" s="3"/>
      <c r="KWZ167" s="3"/>
      <c r="KXA167" s="3"/>
      <c r="KXB167" s="3"/>
      <c r="KXC167" s="3"/>
      <c r="KXD167" s="3"/>
      <c r="KXE167" s="3"/>
      <c r="KXF167" s="3"/>
      <c r="KXG167" s="3"/>
      <c r="KXH167" s="3"/>
      <c r="KXI167" s="3"/>
      <c r="KXJ167" s="3"/>
      <c r="KXK167" s="3"/>
      <c r="KXL167" s="3"/>
      <c r="KXM167" s="3"/>
      <c r="KXN167" s="3"/>
      <c r="KXO167" s="3"/>
      <c r="KXP167" s="3"/>
      <c r="KXQ167" s="3"/>
      <c r="KXR167" s="3"/>
      <c r="KXS167" s="3"/>
      <c r="KXT167" s="3"/>
      <c r="KXU167" s="3"/>
      <c r="KXV167" s="3"/>
      <c r="KXW167" s="3"/>
      <c r="KXX167" s="3"/>
      <c r="KXY167" s="3"/>
      <c r="KXZ167" s="3"/>
      <c r="KYA167" s="3"/>
      <c r="KYB167" s="3"/>
      <c r="KYC167" s="3"/>
      <c r="KYD167" s="3"/>
      <c r="KYE167" s="3"/>
      <c r="KYF167" s="3"/>
      <c r="KYG167" s="3"/>
      <c r="KYH167" s="3"/>
      <c r="KYI167" s="3"/>
      <c r="KYJ167" s="3"/>
      <c r="KYK167" s="3"/>
      <c r="KYL167" s="3"/>
      <c r="KYM167" s="3"/>
      <c r="KYN167" s="3"/>
      <c r="KYO167" s="3"/>
      <c r="KYP167" s="3"/>
      <c r="KYQ167" s="3"/>
      <c r="KYR167" s="3"/>
      <c r="KYS167" s="3"/>
      <c r="KYT167" s="3"/>
      <c r="KYU167" s="3"/>
      <c r="KYV167" s="3"/>
      <c r="KYW167" s="3"/>
      <c r="KYX167" s="3"/>
      <c r="KYY167" s="3"/>
      <c r="KYZ167" s="3"/>
      <c r="KZA167" s="3"/>
      <c r="KZB167" s="3"/>
      <c r="KZC167" s="3"/>
      <c r="KZD167" s="3"/>
      <c r="KZE167" s="3"/>
      <c r="KZF167" s="3"/>
      <c r="KZG167" s="3"/>
      <c r="KZH167" s="3"/>
      <c r="KZI167" s="3"/>
      <c r="KZJ167" s="3"/>
      <c r="KZK167" s="3"/>
      <c r="KZL167" s="3"/>
      <c r="KZM167" s="3"/>
      <c r="KZN167" s="3"/>
      <c r="KZO167" s="3"/>
      <c r="KZP167" s="3"/>
      <c r="KZQ167" s="3"/>
      <c r="KZR167" s="3"/>
      <c r="KZS167" s="3"/>
      <c r="KZT167" s="3"/>
      <c r="KZU167" s="3"/>
      <c r="KZV167" s="3"/>
      <c r="KZW167" s="3"/>
      <c r="KZX167" s="3"/>
      <c r="KZY167" s="3"/>
      <c r="KZZ167" s="3"/>
      <c r="LAA167" s="3"/>
      <c r="LAB167" s="3"/>
      <c r="LAC167" s="3"/>
      <c r="LAD167" s="3"/>
      <c r="LAE167" s="3"/>
      <c r="LAF167" s="3"/>
      <c r="LAG167" s="3"/>
      <c r="LAH167" s="3"/>
      <c r="LAI167" s="3"/>
      <c r="LAJ167" s="3"/>
      <c r="LAK167" s="3"/>
      <c r="LAL167" s="3"/>
      <c r="LAM167" s="3"/>
      <c r="LAN167" s="3"/>
      <c r="LAO167" s="3"/>
      <c r="LAP167" s="3"/>
      <c r="LAQ167" s="3"/>
      <c r="LAR167" s="3"/>
      <c r="LAS167" s="3"/>
      <c r="LAT167" s="3"/>
      <c r="LAU167" s="3"/>
      <c r="LAV167" s="3"/>
      <c r="LAW167" s="3"/>
      <c r="LAX167" s="3"/>
      <c r="LAY167" s="3"/>
      <c r="LAZ167" s="3"/>
      <c r="LBA167" s="3"/>
      <c r="LBB167" s="3"/>
      <c r="LBC167" s="3"/>
      <c r="LBD167" s="3"/>
      <c r="LBE167" s="3"/>
      <c r="LBF167" s="3"/>
      <c r="LBG167" s="3"/>
      <c r="LBH167" s="3"/>
      <c r="LBI167" s="3"/>
      <c r="LBJ167" s="3"/>
      <c r="LBK167" s="3"/>
      <c r="LBL167" s="3"/>
      <c r="LBM167" s="3"/>
      <c r="LBN167" s="3"/>
      <c r="LBO167" s="3"/>
      <c r="LBP167" s="3"/>
      <c r="LBQ167" s="3"/>
      <c r="LBR167" s="3"/>
      <c r="LBS167" s="3"/>
      <c r="LBT167" s="3"/>
      <c r="LBU167" s="3"/>
      <c r="LBV167" s="3"/>
      <c r="LBW167" s="3"/>
      <c r="LBX167" s="3"/>
      <c r="LBY167" s="3"/>
      <c r="LBZ167" s="3"/>
      <c r="LCA167" s="3"/>
      <c r="LCB167" s="3"/>
      <c r="LCC167" s="3"/>
      <c r="LCD167" s="3"/>
      <c r="LCE167" s="3"/>
      <c r="LCF167" s="3"/>
      <c r="LCG167" s="3"/>
      <c r="LCH167" s="3"/>
      <c r="LCI167" s="3"/>
      <c r="LCJ167" s="3"/>
      <c r="LCK167" s="3"/>
      <c r="LCL167" s="3"/>
      <c r="LCM167" s="3"/>
      <c r="LCN167" s="3"/>
      <c r="LCO167" s="3"/>
      <c r="LCP167" s="3"/>
      <c r="LCQ167" s="3"/>
      <c r="LCR167" s="3"/>
      <c r="LCS167" s="3"/>
      <c r="LCT167" s="3"/>
      <c r="LCU167" s="3"/>
      <c r="LCV167" s="3"/>
      <c r="LCW167" s="3"/>
      <c r="LCX167" s="3"/>
      <c r="LCY167" s="3"/>
      <c r="LCZ167" s="3"/>
      <c r="LDA167" s="3"/>
      <c r="LDB167" s="3"/>
      <c r="LDC167" s="3"/>
      <c r="LDD167" s="3"/>
      <c r="LDE167" s="3"/>
      <c r="LDF167" s="3"/>
      <c r="LDG167" s="3"/>
      <c r="LDH167" s="3"/>
      <c r="LDI167" s="3"/>
      <c r="LDJ167" s="3"/>
      <c r="LDK167" s="3"/>
      <c r="LDL167" s="3"/>
      <c r="LDM167" s="3"/>
      <c r="LDN167" s="3"/>
      <c r="LDO167" s="3"/>
      <c r="LDP167" s="3"/>
      <c r="LDQ167" s="3"/>
      <c r="LDR167" s="3"/>
      <c r="LDS167" s="3"/>
      <c r="LDT167" s="3"/>
      <c r="LDU167" s="3"/>
      <c r="LDV167" s="3"/>
      <c r="LDW167" s="3"/>
      <c r="LDX167" s="3"/>
      <c r="LDY167" s="3"/>
      <c r="LDZ167" s="3"/>
      <c r="LEA167" s="3"/>
      <c r="LEB167" s="3"/>
      <c r="LEC167" s="3"/>
      <c r="LED167" s="3"/>
      <c r="LEE167" s="3"/>
      <c r="LEF167" s="3"/>
      <c r="LEG167" s="3"/>
      <c r="LEH167" s="3"/>
      <c r="LEI167" s="3"/>
      <c r="LEJ167" s="3"/>
      <c r="LEK167" s="3"/>
      <c r="LEL167" s="3"/>
      <c r="LEM167" s="3"/>
      <c r="LEN167" s="3"/>
      <c r="LEO167" s="3"/>
      <c r="LEP167" s="3"/>
      <c r="LEQ167" s="3"/>
      <c r="LER167" s="3"/>
      <c r="LES167" s="3"/>
      <c r="LET167" s="3"/>
      <c r="LEU167" s="3"/>
      <c r="LEV167" s="3"/>
      <c r="LEW167" s="3"/>
      <c r="LEX167" s="3"/>
      <c r="LEY167" s="3"/>
      <c r="LEZ167" s="3"/>
      <c r="LFA167" s="3"/>
      <c r="LFB167" s="3"/>
      <c r="LFC167" s="3"/>
      <c r="LFD167" s="3"/>
      <c r="LFE167" s="3"/>
      <c r="LFF167" s="3"/>
      <c r="LFG167" s="3"/>
      <c r="LFH167" s="3"/>
      <c r="LFI167" s="3"/>
      <c r="LFJ167" s="3"/>
      <c r="LFK167" s="3"/>
      <c r="LFL167" s="3"/>
      <c r="LFM167" s="3"/>
      <c r="LFN167" s="3"/>
      <c r="LFO167" s="3"/>
      <c r="LFP167" s="3"/>
      <c r="LFQ167" s="3"/>
      <c r="LFR167" s="3"/>
      <c r="LFS167" s="3"/>
      <c r="LFT167" s="3"/>
      <c r="LFU167" s="3"/>
      <c r="LFV167" s="3"/>
      <c r="LFW167" s="3"/>
      <c r="LFX167" s="3"/>
      <c r="LFY167" s="3"/>
      <c r="LFZ167" s="3"/>
      <c r="LGA167" s="3"/>
      <c r="LGB167" s="3"/>
      <c r="LGC167" s="3"/>
      <c r="LGD167" s="3"/>
      <c r="LGE167" s="3"/>
      <c r="LGF167" s="3"/>
      <c r="LGG167" s="3"/>
      <c r="LGH167" s="3"/>
      <c r="LGI167" s="3"/>
      <c r="LGJ167" s="3"/>
      <c r="LGK167" s="3"/>
      <c r="LGL167" s="3"/>
      <c r="LGM167" s="3"/>
      <c r="LGN167" s="3"/>
      <c r="LGO167" s="3"/>
      <c r="LGP167" s="3"/>
      <c r="LGQ167" s="3"/>
      <c r="LGR167" s="3"/>
      <c r="LGS167" s="3"/>
      <c r="LGT167" s="3"/>
      <c r="LGU167" s="3"/>
      <c r="LGV167" s="3"/>
      <c r="LGW167" s="3"/>
      <c r="LGX167" s="3"/>
      <c r="LGY167" s="3"/>
      <c r="LGZ167" s="3"/>
      <c r="LHA167" s="3"/>
      <c r="LHB167" s="3"/>
      <c r="LHC167" s="3"/>
      <c r="LHD167" s="3"/>
      <c r="LHE167" s="3"/>
      <c r="LHF167" s="3"/>
      <c r="LHG167" s="3"/>
      <c r="LHH167" s="3"/>
      <c r="LHI167" s="3"/>
      <c r="LHJ167" s="3"/>
      <c r="LHK167" s="3"/>
      <c r="LHL167" s="3"/>
      <c r="LHM167" s="3"/>
      <c r="LHN167" s="3"/>
      <c r="LHO167" s="3"/>
      <c r="LHP167" s="3"/>
      <c r="LHQ167" s="3"/>
      <c r="LHR167" s="3"/>
      <c r="LHS167" s="3"/>
      <c r="LHT167" s="3"/>
      <c r="LHU167" s="3"/>
      <c r="LHV167" s="3"/>
      <c r="LHW167" s="3"/>
      <c r="LHX167" s="3"/>
      <c r="LHY167" s="3"/>
      <c r="LHZ167" s="3"/>
      <c r="LIA167" s="3"/>
      <c r="LIB167" s="3"/>
      <c r="LIC167" s="3"/>
      <c r="LID167" s="3"/>
      <c r="LIE167" s="3"/>
      <c r="LIF167" s="3"/>
      <c r="LIG167" s="3"/>
      <c r="LIH167" s="3"/>
      <c r="LII167" s="3"/>
      <c r="LIJ167" s="3"/>
      <c r="LIK167" s="3"/>
      <c r="LIL167" s="3"/>
      <c r="LIM167" s="3"/>
      <c r="LIN167" s="3"/>
      <c r="LIO167" s="3"/>
      <c r="LIP167" s="3"/>
      <c r="LIQ167" s="3"/>
      <c r="LIR167" s="3"/>
      <c r="LIS167" s="3"/>
      <c r="LIT167" s="3"/>
      <c r="LIU167" s="3"/>
      <c r="LIV167" s="3"/>
      <c r="LIW167" s="3"/>
      <c r="LIX167" s="3"/>
      <c r="LIY167" s="3"/>
      <c r="LIZ167" s="3"/>
      <c r="LJA167" s="3"/>
      <c r="LJB167" s="3"/>
      <c r="LJC167" s="3"/>
      <c r="LJD167" s="3"/>
      <c r="LJE167" s="3"/>
      <c r="LJF167" s="3"/>
      <c r="LJG167" s="3"/>
      <c r="LJH167" s="3"/>
      <c r="LJI167" s="3"/>
      <c r="LJJ167" s="3"/>
      <c r="LJK167" s="3"/>
      <c r="LJL167" s="3"/>
      <c r="LJM167" s="3"/>
      <c r="LJN167" s="3"/>
      <c r="LJO167" s="3"/>
      <c r="LJP167" s="3"/>
      <c r="LJQ167" s="3"/>
      <c r="LJR167" s="3"/>
      <c r="LJS167" s="3"/>
      <c r="LJT167" s="3"/>
      <c r="LJU167" s="3"/>
      <c r="LJV167" s="3"/>
      <c r="LJW167" s="3"/>
      <c r="LJX167" s="3"/>
      <c r="LJY167" s="3"/>
      <c r="LJZ167" s="3"/>
      <c r="LKA167" s="3"/>
      <c r="LKB167" s="3"/>
      <c r="LKC167" s="3"/>
      <c r="LKD167" s="3"/>
      <c r="LKE167" s="3"/>
      <c r="LKF167" s="3"/>
      <c r="LKG167" s="3"/>
      <c r="LKH167" s="3"/>
      <c r="LKI167" s="3"/>
      <c r="LKJ167" s="3"/>
      <c r="LKK167" s="3"/>
      <c r="LKL167" s="3"/>
      <c r="LKM167" s="3"/>
      <c r="LKN167" s="3"/>
      <c r="LKO167" s="3"/>
      <c r="LKP167" s="3"/>
      <c r="LKQ167" s="3"/>
      <c r="LKR167" s="3"/>
      <c r="LKS167" s="3"/>
      <c r="LKT167" s="3"/>
      <c r="LKU167" s="3"/>
      <c r="LKV167" s="3"/>
      <c r="LKW167" s="3"/>
      <c r="LKX167" s="3"/>
      <c r="LKY167" s="3"/>
      <c r="LKZ167" s="3"/>
      <c r="LLA167" s="3"/>
      <c r="LLB167" s="3"/>
      <c r="LLC167" s="3"/>
      <c r="LLD167" s="3"/>
      <c r="LLE167" s="3"/>
      <c r="LLF167" s="3"/>
      <c r="LLG167" s="3"/>
      <c r="LLH167" s="3"/>
      <c r="LLI167" s="3"/>
      <c r="LLJ167" s="3"/>
      <c r="LLK167" s="3"/>
      <c r="LLL167" s="3"/>
      <c r="LLM167" s="3"/>
      <c r="LLN167" s="3"/>
      <c r="LLO167" s="3"/>
      <c r="LLP167" s="3"/>
      <c r="LLQ167" s="3"/>
      <c r="LLR167" s="3"/>
      <c r="LLS167" s="3"/>
      <c r="LLT167" s="3"/>
      <c r="LLU167" s="3"/>
      <c r="LLV167" s="3"/>
      <c r="LLW167" s="3"/>
      <c r="LLX167" s="3"/>
      <c r="LLY167" s="3"/>
      <c r="LLZ167" s="3"/>
      <c r="LMA167" s="3"/>
      <c r="LMB167" s="3"/>
      <c r="LMC167" s="3"/>
      <c r="LMD167" s="3"/>
      <c r="LME167" s="3"/>
      <c r="LMF167" s="3"/>
      <c r="LMG167" s="3"/>
      <c r="LMH167" s="3"/>
      <c r="LMI167" s="3"/>
      <c r="LMJ167" s="3"/>
      <c r="LMK167" s="3"/>
      <c r="LML167" s="3"/>
      <c r="LMM167" s="3"/>
      <c r="LMN167" s="3"/>
      <c r="LMO167" s="3"/>
      <c r="LMP167" s="3"/>
      <c r="LMQ167" s="3"/>
      <c r="LMR167" s="3"/>
      <c r="LMS167" s="3"/>
      <c r="LMT167" s="3"/>
      <c r="LMU167" s="3"/>
      <c r="LMV167" s="3"/>
      <c r="LMW167" s="3"/>
      <c r="LMX167" s="3"/>
      <c r="LMY167" s="3"/>
      <c r="LMZ167" s="3"/>
      <c r="LNA167" s="3"/>
      <c r="LNB167" s="3"/>
      <c r="LNC167" s="3"/>
      <c r="LND167" s="3"/>
      <c r="LNE167" s="3"/>
      <c r="LNF167" s="3"/>
      <c r="LNG167" s="3"/>
      <c r="LNH167" s="3"/>
      <c r="LNI167" s="3"/>
      <c r="LNJ167" s="3"/>
      <c r="LNK167" s="3"/>
      <c r="LNL167" s="3"/>
      <c r="LNM167" s="3"/>
      <c r="LNN167" s="3"/>
      <c r="LNO167" s="3"/>
      <c r="LNP167" s="3"/>
      <c r="LNQ167" s="3"/>
      <c r="LNR167" s="3"/>
      <c r="LNS167" s="3"/>
      <c r="LNT167" s="3"/>
      <c r="LNU167" s="3"/>
      <c r="LNV167" s="3"/>
      <c r="LNW167" s="3"/>
      <c r="LNX167" s="3"/>
      <c r="LNY167" s="3"/>
      <c r="LNZ167" s="3"/>
      <c r="LOA167" s="3"/>
      <c r="LOB167" s="3"/>
      <c r="LOC167" s="3"/>
      <c r="LOD167" s="3"/>
      <c r="LOE167" s="3"/>
      <c r="LOF167" s="3"/>
      <c r="LOG167" s="3"/>
      <c r="LOH167" s="3"/>
      <c r="LOI167" s="3"/>
      <c r="LOJ167" s="3"/>
      <c r="LOK167" s="3"/>
      <c r="LOL167" s="3"/>
      <c r="LOM167" s="3"/>
      <c r="LON167" s="3"/>
      <c r="LOO167" s="3"/>
      <c r="LOP167" s="3"/>
      <c r="LOQ167" s="3"/>
      <c r="LOR167" s="3"/>
      <c r="LOS167" s="3"/>
      <c r="LOT167" s="3"/>
      <c r="LOU167" s="3"/>
      <c r="LOV167" s="3"/>
      <c r="LOW167" s="3"/>
      <c r="LOX167" s="3"/>
      <c r="LOY167" s="3"/>
      <c r="LOZ167" s="3"/>
      <c r="LPA167" s="3"/>
      <c r="LPB167" s="3"/>
      <c r="LPC167" s="3"/>
      <c r="LPD167" s="3"/>
      <c r="LPE167" s="3"/>
      <c r="LPF167" s="3"/>
      <c r="LPG167" s="3"/>
      <c r="LPH167" s="3"/>
      <c r="LPI167" s="3"/>
      <c r="LPJ167" s="3"/>
      <c r="LPK167" s="3"/>
      <c r="LPL167" s="3"/>
      <c r="LPM167" s="3"/>
      <c r="LPN167" s="3"/>
      <c r="LPO167" s="3"/>
      <c r="LPP167" s="3"/>
      <c r="LPQ167" s="3"/>
      <c r="LPR167" s="3"/>
      <c r="LPS167" s="3"/>
      <c r="LPT167" s="3"/>
      <c r="LPU167" s="3"/>
      <c r="LPV167" s="3"/>
      <c r="LPW167" s="3"/>
      <c r="LPX167" s="3"/>
      <c r="LPY167" s="3"/>
      <c r="LPZ167" s="3"/>
      <c r="LQA167" s="3"/>
      <c r="LQB167" s="3"/>
      <c r="LQC167" s="3"/>
      <c r="LQD167" s="3"/>
      <c r="LQE167" s="3"/>
      <c r="LQF167" s="3"/>
      <c r="LQG167" s="3"/>
      <c r="LQH167" s="3"/>
      <c r="LQI167" s="3"/>
      <c r="LQJ167" s="3"/>
      <c r="LQK167" s="3"/>
      <c r="LQL167" s="3"/>
      <c r="LQM167" s="3"/>
      <c r="LQN167" s="3"/>
      <c r="LQO167" s="3"/>
      <c r="LQP167" s="3"/>
      <c r="LQQ167" s="3"/>
      <c r="LQR167" s="3"/>
      <c r="LQS167" s="3"/>
      <c r="LQT167" s="3"/>
      <c r="LQU167" s="3"/>
      <c r="LQV167" s="3"/>
      <c r="LQW167" s="3"/>
      <c r="LQX167" s="3"/>
      <c r="LQY167" s="3"/>
      <c r="LQZ167" s="3"/>
      <c r="LRA167" s="3"/>
      <c r="LRB167" s="3"/>
      <c r="LRC167" s="3"/>
      <c r="LRD167" s="3"/>
      <c r="LRE167" s="3"/>
      <c r="LRF167" s="3"/>
      <c r="LRG167" s="3"/>
      <c r="LRH167" s="3"/>
      <c r="LRI167" s="3"/>
      <c r="LRJ167" s="3"/>
      <c r="LRK167" s="3"/>
      <c r="LRL167" s="3"/>
      <c r="LRM167" s="3"/>
      <c r="LRN167" s="3"/>
      <c r="LRO167" s="3"/>
      <c r="LRP167" s="3"/>
      <c r="LRQ167" s="3"/>
      <c r="LRR167" s="3"/>
      <c r="LRS167" s="3"/>
      <c r="LRT167" s="3"/>
      <c r="LRU167" s="3"/>
      <c r="LRV167" s="3"/>
      <c r="LRW167" s="3"/>
      <c r="LRX167" s="3"/>
      <c r="LRY167" s="3"/>
      <c r="LRZ167" s="3"/>
      <c r="LSA167" s="3"/>
      <c r="LSB167" s="3"/>
      <c r="LSC167" s="3"/>
      <c r="LSD167" s="3"/>
      <c r="LSE167" s="3"/>
      <c r="LSF167" s="3"/>
      <c r="LSG167" s="3"/>
      <c r="LSH167" s="3"/>
      <c r="LSI167" s="3"/>
      <c r="LSJ167" s="3"/>
      <c r="LSK167" s="3"/>
      <c r="LSL167" s="3"/>
      <c r="LSM167" s="3"/>
      <c r="LSN167" s="3"/>
      <c r="LSO167" s="3"/>
      <c r="LSP167" s="3"/>
      <c r="LSQ167" s="3"/>
      <c r="LSR167" s="3"/>
      <c r="LSS167" s="3"/>
      <c r="LST167" s="3"/>
      <c r="LSU167" s="3"/>
      <c r="LSV167" s="3"/>
      <c r="LSW167" s="3"/>
      <c r="LSX167" s="3"/>
      <c r="LSY167" s="3"/>
      <c r="LSZ167" s="3"/>
      <c r="LTA167" s="3"/>
      <c r="LTB167" s="3"/>
      <c r="LTC167" s="3"/>
      <c r="LTD167" s="3"/>
      <c r="LTE167" s="3"/>
      <c r="LTF167" s="3"/>
      <c r="LTG167" s="3"/>
      <c r="LTH167" s="3"/>
      <c r="LTI167" s="3"/>
      <c r="LTJ167" s="3"/>
      <c r="LTK167" s="3"/>
      <c r="LTL167" s="3"/>
      <c r="LTM167" s="3"/>
      <c r="LTN167" s="3"/>
      <c r="LTO167" s="3"/>
      <c r="LTP167" s="3"/>
      <c r="LTQ167" s="3"/>
      <c r="LTR167" s="3"/>
      <c r="LTS167" s="3"/>
      <c r="LTT167" s="3"/>
      <c r="LTU167" s="3"/>
      <c r="LTV167" s="3"/>
      <c r="LTW167" s="3"/>
      <c r="LTX167" s="3"/>
      <c r="LTY167" s="3"/>
      <c r="LTZ167" s="3"/>
      <c r="LUA167" s="3"/>
      <c r="LUB167" s="3"/>
      <c r="LUC167" s="3"/>
      <c r="LUD167" s="3"/>
      <c r="LUE167" s="3"/>
      <c r="LUF167" s="3"/>
      <c r="LUG167" s="3"/>
      <c r="LUH167" s="3"/>
      <c r="LUI167" s="3"/>
      <c r="LUJ167" s="3"/>
      <c r="LUK167" s="3"/>
      <c r="LUL167" s="3"/>
      <c r="LUM167" s="3"/>
      <c r="LUN167" s="3"/>
      <c r="LUO167" s="3"/>
      <c r="LUP167" s="3"/>
      <c r="LUQ167" s="3"/>
      <c r="LUR167" s="3"/>
      <c r="LUS167" s="3"/>
      <c r="LUT167" s="3"/>
      <c r="LUU167" s="3"/>
      <c r="LUV167" s="3"/>
      <c r="LUW167" s="3"/>
      <c r="LUX167" s="3"/>
      <c r="LUY167" s="3"/>
      <c r="LUZ167" s="3"/>
      <c r="LVA167" s="3"/>
      <c r="LVB167" s="3"/>
      <c r="LVC167" s="3"/>
      <c r="LVD167" s="3"/>
      <c r="LVE167" s="3"/>
      <c r="LVF167" s="3"/>
      <c r="LVG167" s="3"/>
      <c r="LVH167" s="3"/>
      <c r="LVI167" s="3"/>
      <c r="LVJ167" s="3"/>
      <c r="LVK167" s="3"/>
      <c r="LVL167" s="3"/>
      <c r="LVM167" s="3"/>
      <c r="LVN167" s="3"/>
      <c r="LVO167" s="3"/>
      <c r="LVP167" s="3"/>
      <c r="LVQ167" s="3"/>
      <c r="LVR167" s="3"/>
      <c r="LVS167" s="3"/>
      <c r="LVT167" s="3"/>
      <c r="LVU167" s="3"/>
      <c r="LVV167" s="3"/>
      <c r="LVW167" s="3"/>
      <c r="LVX167" s="3"/>
      <c r="LVY167" s="3"/>
      <c r="LVZ167" s="3"/>
      <c r="LWA167" s="3"/>
      <c r="LWB167" s="3"/>
      <c r="LWC167" s="3"/>
      <c r="LWD167" s="3"/>
      <c r="LWE167" s="3"/>
      <c r="LWF167" s="3"/>
      <c r="LWG167" s="3"/>
      <c r="LWH167" s="3"/>
      <c r="LWI167" s="3"/>
      <c r="LWJ167" s="3"/>
      <c r="LWK167" s="3"/>
      <c r="LWL167" s="3"/>
      <c r="LWM167" s="3"/>
      <c r="LWN167" s="3"/>
      <c r="LWO167" s="3"/>
      <c r="LWP167" s="3"/>
      <c r="LWQ167" s="3"/>
      <c r="LWR167" s="3"/>
      <c r="LWS167" s="3"/>
      <c r="LWT167" s="3"/>
      <c r="LWU167" s="3"/>
      <c r="LWV167" s="3"/>
      <c r="LWW167" s="3"/>
      <c r="LWX167" s="3"/>
      <c r="LWY167" s="3"/>
      <c r="LWZ167" s="3"/>
      <c r="LXA167" s="3"/>
      <c r="LXB167" s="3"/>
      <c r="LXC167" s="3"/>
      <c r="LXD167" s="3"/>
      <c r="LXE167" s="3"/>
      <c r="LXF167" s="3"/>
      <c r="LXG167" s="3"/>
      <c r="LXH167" s="3"/>
      <c r="LXI167" s="3"/>
      <c r="LXJ167" s="3"/>
      <c r="LXK167" s="3"/>
      <c r="LXL167" s="3"/>
      <c r="LXM167" s="3"/>
      <c r="LXN167" s="3"/>
      <c r="LXO167" s="3"/>
      <c r="LXP167" s="3"/>
      <c r="LXQ167" s="3"/>
      <c r="LXR167" s="3"/>
      <c r="LXS167" s="3"/>
      <c r="LXT167" s="3"/>
      <c r="LXU167" s="3"/>
      <c r="LXV167" s="3"/>
      <c r="LXW167" s="3"/>
      <c r="LXX167" s="3"/>
      <c r="LXY167" s="3"/>
      <c r="LXZ167" s="3"/>
      <c r="LYA167" s="3"/>
      <c r="LYB167" s="3"/>
      <c r="LYC167" s="3"/>
      <c r="LYD167" s="3"/>
      <c r="LYE167" s="3"/>
      <c r="LYF167" s="3"/>
      <c r="LYG167" s="3"/>
      <c r="LYH167" s="3"/>
      <c r="LYI167" s="3"/>
      <c r="LYJ167" s="3"/>
      <c r="LYK167" s="3"/>
      <c r="LYL167" s="3"/>
      <c r="LYM167" s="3"/>
      <c r="LYN167" s="3"/>
      <c r="LYO167" s="3"/>
      <c r="LYP167" s="3"/>
      <c r="LYQ167" s="3"/>
      <c r="LYR167" s="3"/>
      <c r="LYS167" s="3"/>
      <c r="LYT167" s="3"/>
      <c r="LYU167" s="3"/>
      <c r="LYV167" s="3"/>
      <c r="LYW167" s="3"/>
      <c r="LYX167" s="3"/>
      <c r="LYY167" s="3"/>
      <c r="LYZ167" s="3"/>
      <c r="LZA167" s="3"/>
      <c r="LZB167" s="3"/>
      <c r="LZC167" s="3"/>
      <c r="LZD167" s="3"/>
      <c r="LZE167" s="3"/>
      <c r="LZF167" s="3"/>
      <c r="LZG167" s="3"/>
      <c r="LZH167" s="3"/>
      <c r="LZI167" s="3"/>
      <c r="LZJ167" s="3"/>
      <c r="LZK167" s="3"/>
      <c r="LZL167" s="3"/>
      <c r="LZM167" s="3"/>
      <c r="LZN167" s="3"/>
      <c r="LZO167" s="3"/>
      <c r="LZP167" s="3"/>
      <c r="LZQ167" s="3"/>
      <c r="LZR167" s="3"/>
      <c r="LZS167" s="3"/>
      <c r="LZT167" s="3"/>
      <c r="LZU167" s="3"/>
      <c r="LZV167" s="3"/>
      <c r="LZW167" s="3"/>
      <c r="LZX167" s="3"/>
      <c r="LZY167" s="3"/>
      <c r="LZZ167" s="3"/>
      <c r="MAA167" s="3"/>
      <c r="MAB167" s="3"/>
      <c r="MAC167" s="3"/>
      <c r="MAD167" s="3"/>
      <c r="MAE167" s="3"/>
      <c r="MAF167" s="3"/>
      <c r="MAG167" s="3"/>
      <c r="MAH167" s="3"/>
      <c r="MAI167" s="3"/>
      <c r="MAJ167" s="3"/>
      <c r="MAK167" s="3"/>
      <c r="MAL167" s="3"/>
      <c r="MAM167" s="3"/>
      <c r="MAN167" s="3"/>
      <c r="MAO167" s="3"/>
      <c r="MAP167" s="3"/>
      <c r="MAQ167" s="3"/>
      <c r="MAR167" s="3"/>
      <c r="MAS167" s="3"/>
      <c r="MAT167" s="3"/>
      <c r="MAU167" s="3"/>
      <c r="MAV167" s="3"/>
      <c r="MAW167" s="3"/>
      <c r="MAX167" s="3"/>
      <c r="MAY167" s="3"/>
      <c r="MAZ167" s="3"/>
      <c r="MBA167" s="3"/>
      <c r="MBB167" s="3"/>
      <c r="MBC167" s="3"/>
      <c r="MBD167" s="3"/>
      <c r="MBE167" s="3"/>
      <c r="MBF167" s="3"/>
      <c r="MBG167" s="3"/>
      <c r="MBH167" s="3"/>
      <c r="MBI167" s="3"/>
      <c r="MBJ167" s="3"/>
      <c r="MBK167" s="3"/>
      <c r="MBL167" s="3"/>
      <c r="MBM167" s="3"/>
      <c r="MBN167" s="3"/>
      <c r="MBO167" s="3"/>
      <c r="MBP167" s="3"/>
      <c r="MBQ167" s="3"/>
      <c r="MBR167" s="3"/>
      <c r="MBS167" s="3"/>
      <c r="MBT167" s="3"/>
      <c r="MBU167" s="3"/>
      <c r="MBV167" s="3"/>
      <c r="MBW167" s="3"/>
      <c r="MBX167" s="3"/>
      <c r="MBY167" s="3"/>
      <c r="MBZ167" s="3"/>
      <c r="MCA167" s="3"/>
      <c r="MCB167" s="3"/>
      <c r="MCC167" s="3"/>
      <c r="MCD167" s="3"/>
      <c r="MCE167" s="3"/>
      <c r="MCF167" s="3"/>
      <c r="MCG167" s="3"/>
      <c r="MCH167" s="3"/>
      <c r="MCI167" s="3"/>
      <c r="MCJ167" s="3"/>
      <c r="MCK167" s="3"/>
      <c r="MCL167" s="3"/>
      <c r="MCM167" s="3"/>
      <c r="MCN167" s="3"/>
      <c r="MCO167" s="3"/>
      <c r="MCP167" s="3"/>
      <c r="MCQ167" s="3"/>
      <c r="MCR167" s="3"/>
      <c r="MCS167" s="3"/>
      <c r="MCT167" s="3"/>
      <c r="MCU167" s="3"/>
      <c r="MCV167" s="3"/>
      <c r="MCW167" s="3"/>
      <c r="MCX167" s="3"/>
      <c r="MCY167" s="3"/>
      <c r="MCZ167" s="3"/>
      <c r="MDA167" s="3"/>
      <c r="MDB167" s="3"/>
      <c r="MDC167" s="3"/>
      <c r="MDD167" s="3"/>
      <c r="MDE167" s="3"/>
      <c r="MDF167" s="3"/>
      <c r="MDG167" s="3"/>
      <c r="MDH167" s="3"/>
      <c r="MDI167" s="3"/>
      <c r="MDJ167" s="3"/>
      <c r="MDK167" s="3"/>
      <c r="MDL167" s="3"/>
      <c r="MDM167" s="3"/>
      <c r="MDN167" s="3"/>
      <c r="MDO167" s="3"/>
      <c r="MDP167" s="3"/>
      <c r="MDQ167" s="3"/>
      <c r="MDR167" s="3"/>
      <c r="MDS167" s="3"/>
      <c r="MDT167" s="3"/>
      <c r="MDU167" s="3"/>
      <c r="MDV167" s="3"/>
      <c r="MDW167" s="3"/>
      <c r="MDX167" s="3"/>
      <c r="MDY167" s="3"/>
      <c r="MDZ167" s="3"/>
      <c r="MEA167" s="3"/>
      <c r="MEB167" s="3"/>
      <c r="MEC167" s="3"/>
      <c r="MED167" s="3"/>
      <c r="MEE167" s="3"/>
      <c r="MEF167" s="3"/>
      <c r="MEG167" s="3"/>
      <c r="MEH167" s="3"/>
      <c r="MEI167" s="3"/>
      <c r="MEJ167" s="3"/>
      <c r="MEK167" s="3"/>
      <c r="MEL167" s="3"/>
      <c r="MEM167" s="3"/>
      <c r="MEN167" s="3"/>
      <c r="MEO167" s="3"/>
      <c r="MEP167" s="3"/>
      <c r="MEQ167" s="3"/>
      <c r="MER167" s="3"/>
      <c r="MES167" s="3"/>
      <c r="MET167" s="3"/>
      <c r="MEU167" s="3"/>
      <c r="MEV167" s="3"/>
      <c r="MEW167" s="3"/>
      <c r="MEX167" s="3"/>
      <c r="MEY167" s="3"/>
      <c r="MEZ167" s="3"/>
      <c r="MFA167" s="3"/>
      <c r="MFB167" s="3"/>
      <c r="MFC167" s="3"/>
      <c r="MFD167" s="3"/>
      <c r="MFE167" s="3"/>
      <c r="MFF167" s="3"/>
      <c r="MFG167" s="3"/>
      <c r="MFH167" s="3"/>
      <c r="MFI167" s="3"/>
      <c r="MFJ167" s="3"/>
      <c r="MFK167" s="3"/>
      <c r="MFL167" s="3"/>
      <c r="MFM167" s="3"/>
      <c r="MFN167" s="3"/>
      <c r="MFO167" s="3"/>
      <c r="MFP167" s="3"/>
      <c r="MFQ167" s="3"/>
      <c r="MFR167" s="3"/>
      <c r="MFS167" s="3"/>
      <c r="MFT167" s="3"/>
      <c r="MFU167" s="3"/>
      <c r="MFV167" s="3"/>
      <c r="MFW167" s="3"/>
      <c r="MFX167" s="3"/>
      <c r="MFY167" s="3"/>
      <c r="MFZ167" s="3"/>
      <c r="MGA167" s="3"/>
      <c r="MGB167" s="3"/>
      <c r="MGC167" s="3"/>
      <c r="MGD167" s="3"/>
      <c r="MGE167" s="3"/>
      <c r="MGF167" s="3"/>
      <c r="MGG167" s="3"/>
      <c r="MGH167" s="3"/>
      <c r="MGI167" s="3"/>
      <c r="MGJ167" s="3"/>
      <c r="MGK167" s="3"/>
      <c r="MGL167" s="3"/>
      <c r="MGM167" s="3"/>
      <c r="MGN167" s="3"/>
      <c r="MGO167" s="3"/>
      <c r="MGP167" s="3"/>
      <c r="MGQ167" s="3"/>
      <c r="MGR167" s="3"/>
      <c r="MGS167" s="3"/>
      <c r="MGT167" s="3"/>
      <c r="MGU167" s="3"/>
      <c r="MGV167" s="3"/>
      <c r="MGW167" s="3"/>
      <c r="MGX167" s="3"/>
      <c r="MGY167" s="3"/>
      <c r="MGZ167" s="3"/>
      <c r="MHA167" s="3"/>
      <c r="MHB167" s="3"/>
      <c r="MHC167" s="3"/>
      <c r="MHD167" s="3"/>
      <c r="MHE167" s="3"/>
      <c r="MHF167" s="3"/>
      <c r="MHG167" s="3"/>
      <c r="MHH167" s="3"/>
      <c r="MHI167" s="3"/>
      <c r="MHJ167" s="3"/>
      <c r="MHK167" s="3"/>
      <c r="MHL167" s="3"/>
      <c r="MHM167" s="3"/>
      <c r="MHN167" s="3"/>
      <c r="MHO167" s="3"/>
      <c r="MHP167" s="3"/>
      <c r="MHQ167" s="3"/>
      <c r="MHR167" s="3"/>
      <c r="MHS167" s="3"/>
      <c r="MHT167" s="3"/>
      <c r="MHU167" s="3"/>
      <c r="MHV167" s="3"/>
      <c r="MHW167" s="3"/>
      <c r="MHX167" s="3"/>
      <c r="MHY167" s="3"/>
      <c r="MHZ167" s="3"/>
      <c r="MIA167" s="3"/>
      <c r="MIB167" s="3"/>
      <c r="MIC167" s="3"/>
      <c r="MID167" s="3"/>
      <c r="MIE167" s="3"/>
      <c r="MIF167" s="3"/>
      <c r="MIG167" s="3"/>
      <c r="MIH167" s="3"/>
      <c r="MII167" s="3"/>
      <c r="MIJ167" s="3"/>
      <c r="MIK167" s="3"/>
      <c r="MIL167" s="3"/>
      <c r="MIM167" s="3"/>
      <c r="MIN167" s="3"/>
      <c r="MIO167" s="3"/>
      <c r="MIP167" s="3"/>
      <c r="MIQ167" s="3"/>
      <c r="MIR167" s="3"/>
      <c r="MIS167" s="3"/>
      <c r="MIT167" s="3"/>
      <c r="MIU167" s="3"/>
      <c r="MIV167" s="3"/>
      <c r="MIW167" s="3"/>
      <c r="MIX167" s="3"/>
      <c r="MIY167" s="3"/>
      <c r="MIZ167" s="3"/>
      <c r="MJA167" s="3"/>
      <c r="MJB167" s="3"/>
      <c r="MJC167" s="3"/>
      <c r="MJD167" s="3"/>
      <c r="MJE167" s="3"/>
      <c r="MJF167" s="3"/>
      <c r="MJG167" s="3"/>
      <c r="MJH167" s="3"/>
      <c r="MJI167" s="3"/>
      <c r="MJJ167" s="3"/>
      <c r="MJK167" s="3"/>
      <c r="MJL167" s="3"/>
      <c r="MJM167" s="3"/>
      <c r="MJN167" s="3"/>
      <c r="MJO167" s="3"/>
      <c r="MJP167" s="3"/>
      <c r="MJQ167" s="3"/>
      <c r="MJR167" s="3"/>
      <c r="MJS167" s="3"/>
      <c r="MJT167" s="3"/>
      <c r="MJU167" s="3"/>
      <c r="MJV167" s="3"/>
      <c r="MJW167" s="3"/>
      <c r="MJX167" s="3"/>
      <c r="MJY167" s="3"/>
      <c r="MJZ167" s="3"/>
      <c r="MKA167" s="3"/>
      <c r="MKB167" s="3"/>
      <c r="MKC167" s="3"/>
      <c r="MKD167" s="3"/>
      <c r="MKE167" s="3"/>
      <c r="MKF167" s="3"/>
      <c r="MKG167" s="3"/>
      <c r="MKH167" s="3"/>
      <c r="MKI167" s="3"/>
      <c r="MKJ167" s="3"/>
      <c r="MKK167" s="3"/>
      <c r="MKL167" s="3"/>
      <c r="MKM167" s="3"/>
      <c r="MKN167" s="3"/>
      <c r="MKO167" s="3"/>
      <c r="MKP167" s="3"/>
      <c r="MKQ167" s="3"/>
      <c r="MKR167" s="3"/>
      <c r="MKS167" s="3"/>
      <c r="MKT167" s="3"/>
      <c r="MKU167" s="3"/>
      <c r="MKV167" s="3"/>
      <c r="MKW167" s="3"/>
      <c r="MKX167" s="3"/>
      <c r="MKY167" s="3"/>
      <c r="MKZ167" s="3"/>
      <c r="MLA167" s="3"/>
      <c r="MLB167" s="3"/>
      <c r="MLC167" s="3"/>
      <c r="MLD167" s="3"/>
      <c r="MLE167" s="3"/>
      <c r="MLF167" s="3"/>
      <c r="MLG167" s="3"/>
      <c r="MLH167" s="3"/>
      <c r="MLI167" s="3"/>
      <c r="MLJ167" s="3"/>
      <c r="MLK167" s="3"/>
      <c r="MLL167" s="3"/>
      <c r="MLM167" s="3"/>
      <c r="MLN167" s="3"/>
      <c r="MLO167" s="3"/>
      <c r="MLP167" s="3"/>
      <c r="MLQ167" s="3"/>
      <c r="MLR167" s="3"/>
      <c r="MLS167" s="3"/>
      <c r="MLT167" s="3"/>
      <c r="MLU167" s="3"/>
      <c r="MLV167" s="3"/>
      <c r="MLW167" s="3"/>
      <c r="MLX167" s="3"/>
      <c r="MLY167" s="3"/>
      <c r="MLZ167" s="3"/>
      <c r="MMA167" s="3"/>
      <c r="MMB167" s="3"/>
      <c r="MMC167" s="3"/>
      <c r="MMD167" s="3"/>
      <c r="MME167" s="3"/>
      <c r="MMF167" s="3"/>
      <c r="MMG167" s="3"/>
      <c r="MMH167" s="3"/>
      <c r="MMI167" s="3"/>
      <c r="MMJ167" s="3"/>
      <c r="MMK167" s="3"/>
      <c r="MML167" s="3"/>
      <c r="MMM167" s="3"/>
      <c r="MMN167" s="3"/>
      <c r="MMO167" s="3"/>
      <c r="MMP167" s="3"/>
      <c r="MMQ167" s="3"/>
      <c r="MMR167" s="3"/>
      <c r="MMS167" s="3"/>
      <c r="MMT167" s="3"/>
      <c r="MMU167" s="3"/>
      <c r="MMV167" s="3"/>
      <c r="MMW167" s="3"/>
      <c r="MMX167" s="3"/>
      <c r="MMY167" s="3"/>
      <c r="MMZ167" s="3"/>
      <c r="MNA167" s="3"/>
      <c r="MNB167" s="3"/>
      <c r="MNC167" s="3"/>
      <c r="MND167" s="3"/>
      <c r="MNE167" s="3"/>
      <c r="MNF167" s="3"/>
      <c r="MNG167" s="3"/>
      <c r="MNH167" s="3"/>
      <c r="MNI167" s="3"/>
      <c r="MNJ167" s="3"/>
      <c r="MNK167" s="3"/>
      <c r="MNL167" s="3"/>
      <c r="MNM167" s="3"/>
      <c r="MNN167" s="3"/>
      <c r="MNO167" s="3"/>
      <c r="MNP167" s="3"/>
      <c r="MNQ167" s="3"/>
      <c r="MNR167" s="3"/>
      <c r="MNS167" s="3"/>
      <c r="MNT167" s="3"/>
      <c r="MNU167" s="3"/>
      <c r="MNV167" s="3"/>
      <c r="MNW167" s="3"/>
      <c r="MNX167" s="3"/>
      <c r="MNY167" s="3"/>
      <c r="MNZ167" s="3"/>
      <c r="MOA167" s="3"/>
      <c r="MOB167" s="3"/>
      <c r="MOC167" s="3"/>
      <c r="MOD167" s="3"/>
      <c r="MOE167" s="3"/>
      <c r="MOF167" s="3"/>
      <c r="MOG167" s="3"/>
      <c r="MOH167" s="3"/>
      <c r="MOI167" s="3"/>
      <c r="MOJ167" s="3"/>
      <c r="MOK167" s="3"/>
      <c r="MOL167" s="3"/>
      <c r="MOM167" s="3"/>
      <c r="MON167" s="3"/>
      <c r="MOO167" s="3"/>
      <c r="MOP167" s="3"/>
      <c r="MOQ167" s="3"/>
      <c r="MOR167" s="3"/>
      <c r="MOS167" s="3"/>
      <c r="MOT167" s="3"/>
      <c r="MOU167" s="3"/>
      <c r="MOV167" s="3"/>
      <c r="MOW167" s="3"/>
      <c r="MOX167" s="3"/>
      <c r="MOY167" s="3"/>
      <c r="MOZ167" s="3"/>
      <c r="MPA167" s="3"/>
      <c r="MPB167" s="3"/>
      <c r="MPC167" s="3"/>
      <c r="MPD167" s="3"/>
      <c r="MPE167" s="3"/>
      <c r="MPF167" s="3"/>
      <c r="MPG167" s="3"/>
      <c r="MPH167" s="3"/>
      <c r="MPI167" s="3"/>
      <c r="MPJ167" s="3"/>
      <c r="MPK167" s="3"/>
      <c r="MPL167" s="3"/>
      <c r="MPM167" s="3"/>
      <c r="MPN167" s="3"/>
      <c r="MPO167" s="3"/>
      <c r="MPP167" s="3"/>
      <c r="MPQ167" s="3"/>
      <c r="MPR167" s="3"/>
      <c r="MPS167" s="3"/>
      <c r="MPT167" s="3"/>
      <c r="MPU167" s="3"/>
      <c r="MPV167" s="3"/>
      <c r="MPW167" s="3"/>
      <c r="MPX167" s="3"/>
      <c r="MPY167" s="3"/>
      <c r="MPZ167" s="3"/>
      <c r="MQA167" s="3"/>
      <c r="MQB167" s="3"/>
      <c r="MQC167" s="3"/>
      <c r="MQD167" s="3"/>
      <c r="MQE167" s="3"/>
      <c r="MQF167" s="3"/>
      <c r="MQG167" s="3"/>
      <c r="MQH167" s="3"/>
      <c r="MQI167" s="3"/>
      <c r="MQJ167" s="3"/>
      <c r="MQK167" s="3"/>
      <c r="MQL167" s="3"/>
      <c r="MQM167" s="3"/>
      <c r="MQN167" s="3"/>
      <c r="MQO167" s="3"/>
      <c r="MQP167" s="3"/>
      <c r="MQQ167" s="3"/>
      <c r="MQR167" s="3"/>
      <c r="MQS167" s="3"/>
      <c r="MQT167" s="3"/>
      <c r="MQU167" s="3"/>
      <c r="MQV167" s="3"/>
      <c r="MQW167" s="3"/>
      <c r="MQX167" s="3"/>
      <c r="MQY167" s="3"/>
      <c r="MQZ167" s="3"/>
      <c r="MRA167" s="3"/>
      <c r="MRB167" s="3"/>
      <c r="MRC167" s="3"/>
      <c r="MRD167" s="3"/>
      <c r="MRE167" s="3"/>
      <c r="MRF167" s="3"/>
      <c r="MRG167" s="3"/>
      <c r="MRH167" s="3"/>
      <c r="MRI167" s="3"/>
      <c r="MRJ167" s="3"/>
      <c r="MRK167" s="3"/>
      <c r="MRL167" s="3"/>
      <c r="MRM167" s="3"/>
      <c r="MRN167" s="3"/>
      <c r="MRO167" s="3"/>
      <c r="MRP167" s="3"/>
      <c r="MRQ167" s="3"/>
      <c r="MRR167" s="3"/>
      <c r="MRS167" s="3"/>
      <c r="MRT167" s="3"/>
      <c r="MRU167" s="3"/>
      <c r="MRV167" s="3"/>
      <c r="MRW167" s="3"/>
      <c r="MRX167" s="3"/>
      <c r="MRY167" s="3"/>
      <c r="MRZ167" s="3"/>
      <c r="MSA167" s="3"/>
      <c r="MSB167" s="3"/>
      <c r="MSC167" s="3"/>
      <c r="MSD167" s="3"/>
      <c r="MSE167" s="3"/>
      <c r="MSF167" s="3"/>
      <c r="MSG167" s="3"/>
      <c r="MSH167" s="3"/>
      <c r="MSI167" s="3"/>
      <c r="MSJ167" s="3"/>
      <c r="MSK167" s="3"/>
      <c r="MSL167" s="3"/>
      <c r="MSM167" s="3"/>
      <c r="MSN167" s="3"/>
      <c r="MSO167" s="3"/>
      <c r="MSP167" s="3"/>
      <c r="MSQ167" s="3"/>
      <c r="MSR167" s="3"/>
      <c r="MSS167" s="3"/>
      <c r="MST167" s="3"/>
      <c r="MSU167" s="3"/>
      <c r="MSV167" s="3"/>
      <c r="MSW167" s="3"/>
      <c r="MSX167" s="3"/>
      <c r="MSY167" s="3"/>
      <c r="MSZ167" s="3"/>
      <c r="MTA167" s="3"/>
      <c r="MTB167" s="3"/>
      <c r="MTC167" s="3"/>
      <c r="MTD167" s="3"/>
      <c r="MTE167" s="3"/>
      <c r="MTF167" s="3"/>
      <c r="MTG167" s="3"/>
      <c r="MTH167" s="3"/>
      <c r="MTI167" s="3"/>
      <c r="MTJ167" s="3"/>
      <c r="MTK167" s="3"/>
      <c r="MTL167" s="3"/>
      <c r="MTM167" s="3"/>
      <c r="MTN167" s="3"/>
      <c r="MTO167" s="3"/>
      <c r="MTP167" s="3"/>
      <c r="MTQ167" s="3"/>
      <c r="MTR167" s="3"/>
      <c r="MTS167" s="3"/>
      <c r="MTT167" s="3"/>
      <c r="MTU167" s="3"/>
      <c r="MTV167" s="3"/>
      <c r="MTW167" s="3"/>
      <c r="MTX167" s="3"/>
      <c r="MTY167" s="3"/>
      <c r="MTZ167" s="3"/>
      <c r="MUA167" s="3"/>
      <c r="MUB167" s="3"/>
      <c r="MUC167" s="3"/>
      <c r="MUD167" s="3"/>
      <c r="MUE167" s="3"/>
      <c r="MUF167" s="3"/>
      <c r="MUG167" s="3"/>
      <c r="MUH167" s="3"/>
      <c r="MUI167" s="3"/>
      <c r="MUJ167" s="3"/>
      <c r="MUK167" s="3"/>
      <c r="MUL167" s="3"/>
      <c r="MUM167" s="3"/>
      <c r="MUN167" s="3"/>
      <c r="MUO167" s="3"/>
      <c r="MUP167" s="3"/>
      <c r="MUQ167" s="3"/>
      <c r="MUR167" s="3"/>
      <c r="MUS167" s="3"/>
      <c r="MUT167" s="3"/>
      <c r="MUU167" s="3"/>
      <c r="MUV167" s="3"/>
      <c r="MUW167" s="3"/>
      <c r="MUX167" s="3"/>
      <c r="MUY167" s="3"/>
      <c r="MUZ167" s="3"/>
      <c r="MVA167" s="3"/>
      <c r="MVB167" s="3"/>
      <c r="MVC167" s="3"/>
      <c r="MVD167" s="3"/>
      <c r="MVE167" s="3"/>
      <c r="MVF167" s="3"/>
      <c r="MVG167" s="3"/>
      <c r="MVH167" s="3"/>
      <c r="MVI167" s="3"/>
      <c r="MVJ167" s="3"/>
      <c r="MVK167" s="3"/>
      <c r="MVL167" s="3"/>
      <c r="MVM167" s="3"/>
      <c r="MVN167" s="3"/>
      <c r="MVO167" s="3"/>
      <c r="MVP167" s="3"/>
      <c r="MVQ167" s="3"/>
      <c r="MVR167" s="3"/>
      <c r="MVS167" s="3"/>
      <c r="MVT167" s="3"/>
      <c r="MVU167" s="3"/>
      <c r="MVV167" s="3"/>
      <c r="MVW167" s="3"/>
      <c r="MVX167" s="3"/>
      <c r="MVY167" s="3"/>
      <c r="MVZ167" s="3"/>
      <c r="MWA167" s="3"/>
      <c r="MWB167" s="3"/>
      <c r="MWC167" s="3"/>
      <c r="MWD167" s="3"/>
      <c r="MWE167" s="3"/>
      <c r="MWF167" s="3"/>
      <c r="MWG167" s="3"/>
      <c r="MWH167" s="3"/>
      <c r="MWI167" s="3"/>
      <c r="MWJ167" s="3"/>
      <c r="MWK167" s="3"/>
      <c r="MWL167" s="3"/>
      <c r="MWM167" s="3"/>
      <c r="MWN167" s="3"/>
      <c r="MWO167" s="3"/>
      <c r="MWP167" s="3"/>
      <c r="MWQ167" s="3"/>
      <c r="MWR167" s="3"/>
      <c r="MWS167" s="3"/>
      <c r="MWT167" s="3"/>
      <c r="MWU167" s="3"/>
      <c r="MWV167" s="3"/>
      <c r="MWW167" s="3"/>
      <c r="MWX167" s="3"/>
      <c r="MWY167" s="3"/>
      <c r="MWZ167" s="3"/>
      <c r="MXA167" s="3"/>
      <c r="MXB167" s="3"/>
      <c r="MXC167" s="3"/>
      <c r="MXD167" s="3"/>
      <c r="MXE167" s="3"/>
      <c r="MXF167" s="3"/>
      <c r="MXG167" s="3"/>
      <c r="MXH167" s="3"/>
      <c r="MXI167" s="3"/>
      <c r="MXJ167" s="3"/>
      <c r="MXK167" s="3"/>
      <c r="MXL167" s="3"/>
      <c r="MXM167" s="3"/>
      <c r="MXN167" s="3"/>
      <c r="MXO167" s="3"/>
      <c r="MXP167" s="3"/>
      <c r="MXQ167" s="3"/>
      <c r="MXR167" s="3"/>
      <c r="MXS167" s="3"/>
      <c r="MXT167" s="3"/>
      <c r="MXU167" s="3"/>
      <c r="MXV167" s="3"/>
      <c r="MXW167" s="3"/>
      <c r="MXX167" s="3"/>
      <c r="MXY167" s="3"/>
      <c r="MXZ167" s="3"/>
      <c r="MYA167" s="3"/>
      <c r="MYB167" s="3"/>
      <c r="MYC167" s="3"/>
      <c r="MYD167" s="3"/>
      <c r="MYE167" s="3"/>
      <c r="MYF167" s="3"/>
      <c r="MYG167" s="3"/>
      <c r="MYH167" s="3"/>
      <c r="MYI167" s="3"/>
      <c r="MYJ167" s="3"/>
      <c r="MYK167" s="3"/>
      <c r="MYL167" s="3"/>
      <c r="MYM167" s="3"/>
      <c r="MYN167" s="3"/>
      <c r="MYO167" s="3"/>
      <c r="MYP167" s="3"/>
      <c r="MYQ167" s="3"/>
      <c r="MYR167" s="3"/>
      <c r="MYS167" s="3"/>
      <c r="MYT167" s="3"/>
      <c r="MYU167" s="3"/>
      <c r="MYV167" s="3"/>
      <c r="MYW167" s="3"/>
      <c r="MYX167" s="3"/>
      <c r="MYY167" s="3"/>
      <c r="MYZ167" s="3"/>
      <c r="MZA167" s="3"/>
      <c r="MZB167" s="3"/>
      <c r="MZC167" s="3"/>
      <c r="MZD167" s="3"/>
      <c r="MZE167" s="3"/>
      <c r="MZF167" s="3"/>
      <c r="MZG167" s="3"/>
      <c r="MZH167" s="3"/>
      <c r="MZI167" s="3"/>
      <c r="MZJ167" s="3"/>
      <c r="MZK167" s="3"/>
      <c r="MZL167" s="3"/>
      <c r="MZM167" s="3"/>
      <c r="MZN167" s="3"/>
      <c r="MZO167" s="3"/>
      <c r="MZP167" s="3"/>
      <c r="MZQ167" s="3"/>
      <c r="MZR167" s="3"/>
      <c r="MZS167" s="3"/>
      <c r="MZT167" s="3"/>
      <c r="MZU167" s="3"/>
      <c r="MZV167" s="3"/>
      <c r="MZW167" s="3"/>
      <c r="MZX167" s="3"/>
      <c r="MZY167" s="3"/>
      <c r="MZZ167" s="3"/>
      <c r="NAA167" s="3"/>
      <c r="NAB167" s="3"/>
      <c r="NAC167" s="3"/>
      <c r="NAD167" s="3"/>
      <c r="NAE167" s="3"/>
      <c r="NAF167" s="3"/>
      <c r="NAG167" s="3"/>
      <c r="NAH167" s="3"/>
      <c r="NAI167" s="3"/>
      <c r="NAJ167" s="3"/>
      <c r="NAK167" s="3"/>
      <c r="NAL167" s="3"/>
      <c r="NAM167" s="3"/>
      <c r="NAN167" s="3"/>
      <c r="NAO167" s="3"/>
      <c r="NAP167" s="3"/>
      <c r="NAQ167" s="3"/>
      <c r="NAR167" s="3"/>
      <c r="NAS167" s="3"/>
      <c r="NAT167" s="3"/>
      <c r="NAU167" s="3"/>
      <c r="NAV167" s="3"/>
      <c r="NAW167" s="3"/>
      <c r="NAX167" s="3"/>
      <c r="NAY167" s="3"/>
      <c r="NAZ167" s="3"/>
      <c r="NBA167" s="3"/>
      <c r="NBB167" s="3"/>
      <c r="NBC167" s="3"/>
      <c r="NBD167" s="3"/>
      <c r="NBE167" s="3"/>
      <c r="NBF167" s="3"/>
      <c r="NBG167" s="3"/>
      <c r="NBH167" s="3"/>
      <c r="NBI167" s="3"/>
      <c r="NBJ167" s="3"/>
      <c r="NBK167" s="3"/>
      <c r="NBL167" s="3"/>
      <c r="NBM167" s="3"/>
      <c r="NBN167" s="3"/>
      <c r="NBO167" s="3"/>
      <c r="NBP167" s="3"/>
      <c r="NBQ167" s="3"/>
      <c r="NBR167" s="3"/>
      <c r="NBS167" s="3"/>
      <c r="NBT167" s="3"/>
      <c r="NBU167" s="3"/>
      <c r="NBV167" s="3"/>
      <c r="NBW167" s="3"/>
      <c r="NBX167" s="3"/>
      <c r="NBY167" s="3"/>
      <c r="NBZ167" s="3"/>
      <c r="NCA167" s="3"/>
      <c r="NCB167" s="3"/>
      <c r="NCC167" s="3"/>
      <c r="NCD167" s="3"/>
      <c r="NCE167" s="3"/>
      <c r="NCF167" s="3"/>
      <c r="NCG167" s="3"/>
      <c r="NCH167" s="3"/>
      <c r="NCI167" s="3"/>
      <c r="NCJ167" s="3"/>
      <c r="NCK167" s="3"/>
      <c r="NCL167" s="3"/>
      <c r="NCM167" s="3"/>
      <c r="NCN167" s="3"/>
      <c r="NCO167" s="3"/>
      <c r="NCP167" s="3"/>
      <c r="NCQ167" s="3"/>
      <c r="NCR167" s="3"/>
      <c r="NCS167" s="3"/>
      <c r="NCT167" s="3"/>
      <c r="NCU167" s="3"/>
      <c r="NCV167" s="3"/>
      <c r="NCW167" s="3"/>
      <c r="NCX167" s="3"/>
      <c r="NCY167" s="3"/>
      <c r="NCZ167" s="3"/>
      <c r="NDA167" s="3"/>
      <c r="NDB167" s="3"/>
      <c r="NDC167" s="3"/>
      <c r="NDD167" s="3"/>
      <c r="NDE167" s="3"/>
      <c r="NDF167" s="3"/>
      <c r="NDG167" s="3"/>
      <c r="NDH167" s="3"/>
      <c r="NDI167" s="3"/>
      <c r="NDJ167" s="3"/>
      <c r="NDK167" s="3"/>
      <c r="NDL167" s="3"/>
      <c r="NDM167" s="3"/>
      <c r="NDN167" s="3"/>
      <c r="NDO167" s="3"/>
      <c r="NDP167" s="3"/>
      <c r="NDQ167" s="3"/>
      <c r="NDR167" s="3"/>
      <c r="NDS167" s="3"/>
      <c r="NDT167" s="3"/>
      <c r="NDU167" s="3"/>
      <c r="NDV167" s="3"/>
      <c r="NDW167" s="3"/>
      <c r="NDX167" s="3"/>
      <c r="NDY167" s="3"/>
      <c r="NDZ167" s="3"/>
      <c r="NEA167" s="3"/>
      <c r="NEB167" s="3"/>
      <c r="NEC167" s="3"/>
      <c r="NED167" s="3"/>
      <c r="NEE167" s="3"/>
      <c r="NEF167" s="3"/>
      <c r="NEG167" s="3"/>
      <c r="NEH167" s="3"/>
      <c r="NEI167" s="3"/>
      <c r="NEJ167" s="3"/>
      <c r="NEK167" s="3"/>
      <c r="NEL167" s="3"/>
      <c r="NEM167" s="3"/>
      <c r="NEN167" s="3"/>
      <c r="NEO167" s="3"/>
      <c r="NEP167" s="3"/>
      <c r="NEQ167" s="3"/>
      <c r="NER167" s="3"/>
      <c r="NES167" s="3"/>
      <c r="NET167" s="3"/>
      <c r="NEU167" s="3"/>
      <c r="NEV167" s="3"/>
      <c r="NEW167" s="3"/>
      <c r="NEX167" s="3"/>
      <c r="NEY167" s="3"/>
      <c r="NEZ167" s="3"/>
      <c r="NFA167" s="3"/>
      <c r="NFB167" s="3"/>
      <c r="NFC167" s="3"/>
      <c r="NFD167" s="3"/>
      <c r="NFE167" s="3"/>
      <c r="NFF167" s="3"/>
      <c r="NFG167" s="3"/>
      <c r="NFH167" s="3"/>
      <c r="NFI167" s="3"/>
      <c r="NFJ167" s="3"/>
      <c r="NFK167" s="3"/>
      <c r="NFL167" s="3"/>
      <c r="NFM167" s="3"/>
      <c r="NFN167" s="3"/>
      <c r="NFO167" s="3"/>
      <c r="NFP167" s="3"/>
      <c r="NFQ167" s="3"/>
      <c r="NFR167" s="3"/>
      <c r="NFS167" s="3"/>
      <c r="NFT167" s="3"/>
      <c r="NFU167" s="3"/>
      <c r="NFV167" s="3"/>
      <c r="NFW167" s="3"/>
      <c r="NFX167" s="3"/>
      <c r="NFY167" s="3"/>
      <c r="NFZ167" s="3"/>
      <c r="NGA167" s="3"/>
      <c r="NGB167" s="3"/>
      <c r="NGC167" s="3"/>
      <c r="NGD167" s="3"/>
      <c r="NGE167" s="3"/>
      <c r="NGF167" s="3"/>
      <c r="NGG167" s="3"/>
      <c r="NGH167" s="3"/>
      <c r="NGI167" s="3"/>
      <c r="NGJ167" s="3"/>
      <c r="NGK167" s="3"/>
      <c r="NGL167" s="3"/>
      <c r="NGM167" s="3"/>
      <c r="NGN167" s="3"/>
      <c r="NGO167" s="3"/>
      <c r="NGP167" s="3"/>
      <c r="NGQ167" s="3"/>
      <c r="NGR167" s="3"/>
      <c r="NGS167" s="3"/>
      <c r="NGT167" s="3"/>
      <c r="NGU167" s="3"/>
      <c r="NGV167" s="3"/>
      <c r="NGW167" s="3"/>
      <c r="NGX167" s="3"/>
      <c r="NGY167" s="3"/>
      <c r="NGZ167" s="3"/>
      <c r="NHA167" s="3"/>
      <c r="NHB167" s="3"/>
      <c r="NHC167" s="3"/>
      <c r="NHD167" s="3"/>
      <c r="NHE167" s="3"/>
      <c r="NHF167" s="3"/>
      <c r="NHG167" s="3"/>
      <c r="NHH167" s="3"/>
      <c r="NHI167" s="3"/>
      <c r="NHJ167" s="3"/>
      <c r="NHK167" s="3"/>
      <c r="NHL167" s="3"/>
      <c r="NHM167" s="3"/>
      <c r="NHN167" s="3"/>
      <c r="NHO167" s="3"/>
      <c r="NHP167" s="3"/>
      <c r="NHQ167" s="3"/>
      <c r="NHR167" s="3"/>
      <c r="NHS167" s="3"/>
      <c r="NHT167" s="3"/>
      <c r="NHU167" s="3"/>
      <c r="NHV167" s="3"/>
      <c r="NHW167" s="3"/>
      <c r="NHX167" s="3"/>
      <c r="NHY167" s="3"/>
      <c r="NHZ167" s="3"/>
      <c r="NIA167" s="3"/>
      <c r="NIB167" s="3"/>
      <c r="NIC167" s="3"/>
      <c r="NID167" s="3"/>
      <c r="NIE167" s="3"/>
      <c r="NIF167" s="3"/>
      <c r="NIG167" s="3"/>
      <c r="NIH167" s="3"/>
      <c r="NII167" s="3"/>
      <c r="NIJ167" s="3"/>
      <c r="NIK167" s="3"/>
      <c r="NIL167" s="3"/>
      <c r="NIM167" s="3"/>
      <c r="NIN167" s="3"/>
      <c r="NIO167" s="3"/>
      <c r="NIP167" s="3"/>
      <c r="NIQ167" s="3"/>
      <c r="NIR167" s="3"/>
      <c r="NIS167" s="3"/>
      <c r="NIT167" s="3"/>
      <c r="NIU167" s="3"/>
      <c r="NIV167" s="3"/>
      <c r="NIW167" s="3"/>
      <c r="NIX167" s="3"/>
      <c r="NIY167" s="3"/>
      <c r="NIZ167" s="3"/>
      <c r="NJA167" s="3"/>
      <c r="NJB167" s="3"/>
      <c r="NJC167" s="3"/>
      <c r="NJD167" s="3"/>
      <c r="NJE167" s="3"/>
      <c r="NJF167" s="3"/>
      <c r="NJG167" s="3"/>
      <c r="NJH167" s="3"/>
      <c r="NJI167" s="3"/>
      <c r="NJJ167" s="3"/>
      <c r="NJK167" s="3"/>
      <c r="NJL167" s="3"/>
      <c r="NJM167" s="3"/>
      <c r="NJN167" s="3"/>
      <c r="NJO167" s="3"/>
      <c r="NJP167" s="3"/>
      <c r="NJQ167" s="3"/>
      <c r="NJR167" s="3"/>
      <c r="NJS167" s="3"/>
      <c r="NJT167" s="3"/>
      <c r="NJU167" s="3"/>
      <c r="NJV167" s="3"/>
      <c r="NJW167" s="3"/>
      <c r="NJX167" s="3"/>
      <c r="NJY167" s="3"/>
      <c r="NJZ167" s="3"/>
      <c r="NKA167" s="3"/>
      <c r="NKB167" s="3"/>
      <c r="NKC167" s="3"/>
      <c r="NKD167" s="3"/>
      <c r="NKE167" s="3"/>
      <c r="NKF167" s="3"/>
      <c r="NKG167" s="3"/>
      <c r="NKH167" s="3"/>
      <c r="NKI167" s="3"/>
      <c r="NKJ167" s="3"/>
      <c r="NKK167" s="3"/>
      <c r="NKL167" s="3"/>
      <c r="NKM167" s="3"/>
      <c r="NKN167" s="3"/>
      <c r="NKO167" s="3"/>
      <c r="NKP167" s="3"/>
      <c r="NKQ167" s="3"/>
      <c r="NKR167" s="3"/>
      <c r="NKS167" s="3"/>
      <c r="NKT167" s="3"/>
      <c r="NKU167" s="3"/>
      <c r="NKV167" s="3"/>
      <c r="NKW167" s="3"/>
      <c r="NKX167" s="3"/>
      <c r="NKY167" s="3"/>
      <c r="NKZ167" s="3"/>
      <c r="NLA167" s="3"/>
      <c r="NLB167" s="3"/>
      <c r="NLC167" s="3"/>
      <c r="NLD167" s="3"/>
      <c r="NLE167" s="3"/>
      <c r="NLF167" s="3"/>
      <c r="NLG167" s="3"/>
      <c r="NLH167" s="3"/>
      <c r="NLI167" s="3"/>
      <c r="NLJ167" s="3"/>
      <c r="NLK167" s="3"/>
      <c r="NLL167" s="3"/>
      <c r="NLM167" s="3"/>
      <c r="NLN167" s="3"/>
      <c r="NLO167" s="3"/>
      <c r="NLP167" s="3"/>
      <c r="NLQ167" s="3"/>
      <c r="NLR167" s="3"/>
      <c r="NLS167" s="3"/>
      <c r="NLT167" s="3"/>
      <c r="NLU167" s="3"/>
      <c r="NLV167" s="3"/>
      <c r="NLW167" s="3"/>
      <c r="NLX167" s="3"/>
      <c r="NLY167" s="3"/>
      <c r="NLZ167" s="3"/>
      <c r="NMA167" s="3"/>
      <c r="NMB167" s="3"/>
      <c r="NMC167" s="3"/>
      <c r="NMD167" s="3"/>
      <c r="NME167" s="3"/>
      <c r="NMF167" s="3"/>
      <c r="NMG167" s="3"/>
      <c r="NMH167" s="3"/>
      <c r="NMI167" s="3"/>
      <c r="NMJ167" s="3"/>
      <c r="NMK167" s="3"/>
      <c r="NML167" s="3"/>
      <c r="NMM167" s="3"/>
      <c r="NMN167" s="3"/>
      <c r="NMO167" s="3"/>
      <c r="NMP167" s="3"/>
      <c r="NMQ167" s="3"/>
      <c r="NMR167" s="3"/>
      <c r="NMS167" s="3"/>
      <c r="NMT167" s="3"/>
      <c r="NMU167" s="3"/>
      <c r="NMV167" s="3"/>
      <c r="NMW167" s="3"/>
      <c r="NMX167" s="3"/>
      <c r="NMY167" s="3"/>
      <c r="NMZ167" s="3"/>
      <c r="NNA167" s="3"/>
      <c r="NNB167" s="3"/>
      <c r="NNC167" s="3"/>
      <c r="NND167" s="3"/>
      <c r="NNE167" s="3"/>
      <c r="NNF167" s="3"/>
      <c r="NNG167" s="3"/>
      <c r="NNH167" s="3"/>
      <c r="NNI167" s="3"/>
      <c r="NNJ167" s="3"/>
      <c r="NNK167" s="3"/>
      <c r="NNL167" s="3"/>
      <c r="NNM167" s="3"/>
      <c r="NNN167" s="3"/>
      <c r="NNO167" s="3"/>
      <c r="NNP167" s="3"/>
      <c r="NNQ167" s="3"/>
      <c r="NNR167" s="3"/>
      <c r="NNS167" s="3"/>
      <c r="NNT167" s="3"/>
      <c r="NNU167" s="3"/>
      <c r="NNV167" s="3"/>
      <c r="NNW167" s="3"/>
      <c r="NNX167" s="3"/>
      <c r="NNY167" s="3"/>
      <c r="NNZ167" s="3"/>
      <c r="NOA167" s="3"/>
      <c r="NOB167" s="3"/>
      <c r="NOC167" s="3"/>
      <c r="NOD167" s="3"/>
      <c r="NOE167" s="3"/>
      <c r="NOF167" s="3"/>
      <c r="NOG167" s="3"/>
      <c r="NOH167" s="3"/>
      <c r="NOI167" s="3"/>
      <c r="NOJ167" s="3"/>
      <c r="NOK167" s="3"/>
      <c r="NOL167" s="3"/>
      <c r="NOM167" s="3"/>
      <c r="NON167" s="3"/>
      <c r="NOO167" s="3"/>
      <c r="NOP167" s="3"/>
      <c r="NOQ167" s="3"/>
      <c r="NOR167" s="3"/>
      <c r="NOS167" s="3"/>
      <c r="NOT167" s="3"/>
      <c r="NOU167" s="3"/>
      <c r="NOV167" s="3"/>
      <c r="NOW167" s="3"/>
      <c r="NOX167" s="3"/>
      <c r="NOY167" s="3"/>
      <c r="NOZ167" s="3"/>
      <c r="NPA167" s="3"/>
      <c r="NPB167" s="3"/>
      <c r="NPC167" s="3"/>
      <c r="NPD167" s="3"/>
      <c r="NPE167" s="3"/>
      <c r="NPF167" s="3"/>
      <c r="NPG167" s="3"/>
      <c r="NPH167" s="3"/>
      <c r="NPI167" s="3"/>
      <c r="NPJ167" s="3"/>
      <c r="NPK167" s="3"/>
      <c r="NPL167" s="3"/>
      <c r="NPM167" s="3"/>
      <c r="NPN167" s="3"/>
      <c r="NPO167" s="3"/>
      <c r="NPP167" s="3"/>
      <c r="NPQ167" s="3"/>
      <c r="NPR167" s="3"/>
      <c r="NPS167" s="3"/>
      <c r="NPT167" s="3"/>
      <c r="NPU167" s="3"/>
      <c r="NPV167" s="3"/>
      <c r="NPW167" s="3"/>
      <c r="NPX167" s="3"/>
      <c r="NPY167" s="3"/>
      <c r="NPZ167" s="3"/>
      <c r="NQA167" s="3"/>
      <c r="NQB167" s="3"/>
      <c r="NQC167" s="3"/>
      <c r="NQD167" s="3"/>
      <c r="NQE167" s="3"/>
      <c r="NQF167" s="3"/>
      <c r="NQG167" s="3"/>
      <c r="NQH167" s="3"/>
      <c r="NQI167" s="3"/>
      <c r="NQJ167" s="3"/>
      <c r="NQK167" s="3"/>
      <c r="NQL167" s="3"/>
      <c r="NQM167" s="3"/>
      <c r="NQN167" s="3"/>
      <c r="NQO167" s="3"/>
      <c r="NQP167" s="3"/>
      <c r="NQQ167" s="3"/>
      <c r="NQR167" s="3"/>
      <c r="NQS167" s="3"/>
      <c r="NQT167" s="3"/>
      <c r="NQU167" s="3"/>
      <c r="NQV167" s="3"/>
      <c r="NQW167" s="3"/>
      <c r="NQX167" s="3"/>
      <c r="NQY167" s="3"/>
      <c r="NQZ167" s="3"/>
      <c r="NRA167" s="3"/>
      <c r="NRB167" s="3"/>
      <c r="NRC167" s="3"/>
      <c r="NRD167" s="3"/>
      <c r="NRE167" s="3"/>
      <c r="NRF167" s="3"/>
      <c r="NRG167" s="3"/>
      <c r="NRH167" s="3"/>
      <c r="NRI167" s="3"/>
      <c r="NRJ167" s="3"/>
      <c r="NRK167" s="3"/>
      <c r="NRL167" s="3"/>
      <c r="NRM167" s="3"/>
      <c r="NRN167" s="3"/>
      <c r="NRO167" s="3"/>
      <c r="NRP167" s="3"/>
      <c r="NRQ167" s="3"/>
      <c r="NRR167" s="3"/>
      <c r="NRS167" s="3"/>
      <c r="NRT167" s="3"/>
      <c r="NRU167" s="3"/>
      <c r="NRV167" s="3"/>
      <c r="NRW167" s="3"/>
      <c r="NRX167" s="3"/>
      <c r="NRY167" s="3"/>
      <c r="NRZ167" s="3"/>
      <c r="NSA167" s="3"/>
      <c r="NSB167" s="3"/>
      <c r="NSC167" s="3"/>
      <c r="NSD167" s="3"/>
      <c r="NSE167" s="3"/>
      <c r="NSF167" s="3"/>
      <c r="NSG167" s="3"/>
      <c r="NSH167" s="3"/>
      <c r="NSI167" s="3"/>
      <c r="NSJ167" s="3"/>
      <c r="NSK167" s="3"/>
      <c r="NSL167" s="3"/>
      <c r="NSM167" s="3"/>
      <c r="NSN167" s="3"/>
      <c r="NSO167" s="3"/>
      <c r="NSP167" s="3"/>
      <c r="NSQ167" s="3"/>
      <c r="NSR167" s="3"/>
      <c r="NSS167" s="3"/>
      <c r="NST167" s="3"/>
      <c r="NSU167" s="3"/>
      <c r="NSV167" s="3"/>
      <c r="NSW167" s="3"/>
      <c r="NSX167" s="3"/>
      <c r="NSY167" s="3"/>
      <c r="NSZ167" s="3"/>
      <c r="NTA167" s="3"/>
      <c r="NTB167" s="3"/>
      <c r="NTC167" s="3"/>
      <c r="NTD167" s="3"/>
      <c r="NTE167" s="3"/>
      <c r="NTF167" s="3"/>
      <c r="NTG167" s="3"/>
      <c r="NTH167" s="3"/>
      <c r="NTI167" s="3"/>
      <c r="NTJ167" s="3"/>
      <c r="NTK167" s="3"/>
      <c r="NTL167" s="3"/>
      <c r="NTM167" s="3"/>
      <c r="NTN167" s="3"/>
      <c r="NTO167" s="3"/>
      <c r="NTP167" s="3"/>
      <c r="NTQ167" s="3"/>
      <c r="NTR167" s="3"/>
      <c r="NTS167" s="3"/>
      <c r="NTT167" s="3"/>
      <c r="NTU167" s="3"/>
      <c r="NTV167" s="3"/>
      <c r="NTW167" s="3"/>
      <c r="NTX167" s="3"/>
      <c r="NTY167" s="3"/>
      <c r="NTZ167" s="3"/>
      <c r="NUA167" s="3"/>
      <c r="NUB167" s="3"/>
      <c r="NUC167" s="3"/>
      <c r="NUD167" s="3"/>
      <c r="NUE167" s="3"/>
      <c r="NUF167" s="3"/>
      <c r="NUG167" s="3"/>
      <c r="NUH167" s="3"/>
      <c r="NUI167" s="3"/>
      <c r="NUJ167" s="3"/>
      <c r="NUK167" s="3"/>
      <c r="NUL167" s="3"/>
      <c r="NUM167" s="3"/>
      <c r="NUN167" s="3"/>
      <c r="NUO167" s="3"/>
      <c r="NUP167" s="3"/>
      <c r="NUQ167" s="3"/>
      <c r="NUR167" s="3"/>
      <c r="NUS167" s="3"/>
      <c r="NUT167" s="3"/>
      <c r="NUU167" s="3"/>
      <c r="NUV167" s="3"/>
      <c r="NUW167" s="3"/>
      <c r="NUX167" s="3"/>
      <c r="NUY167" s="3"/>
      <c r="NUZ167" s="3"/>
      <c r="NVA167" s="3"/>
      <c r="NVB167" s="3"/>
      <c r="NVC167" s="3"/>
      <c r="NVD167" s="3"/>
      <c r="NVE167" s="3"/>
      <c r="NVF167" s="3"/>
      <c r="NVG167" s="3"/>
      <c r="NVH167" s="3"/>
      <c r="NVI167" s="3"/>
      <c r="NVJ167" s="3"/>
      <c r="NVK167" s="3"/>
      <c r="NVL167" s="3"/>
      <c r="NVM167" s="3"/>
      <c r="NVN167" s="3"/>
      <c r="NVO167" s="3"/>
      <c r="NVP167" s="3"/>
      <c r="NVQ167" s="3"/>
      <c r="NVR167" s="3"/>
      <c r="NVS167" s="3"/>
      <c r="NVT167" s="3"/>
      <c r="NVU167" s="3"/>
      <c r="NVV167" s="3"/>
      <c r="NVW167" s="3"/>
      <c r="NVX167" s="3"/>
      <c r="NVY167" s="3"/>
      <c r="NVZ167" s="3"/>
      <c r="NWA167" s="3"/>
      <c r="NWB167" s="3"/>
      <c r="NWC167" s="3"/>
      <c r="NWD167" s="3"/>
      <c r="NWE167" s="3"/>
      <c r="NWF167" s="3"/>
      <c r="NWG167" s="3"/>
      <c r="NWH167" s="3"/>
      <c r="NWI167" s="3"/>
      <c r="NWJ167" s="3"/>
      <c r="NWK167" s="3"/>
      <c r="NWL167" s="3"/>
      <c r="NWM167" s="3"/>
      <c r="NWN167" s="3"/>
      <c r="NWO167" s="3"/>
      <c r="NWP167" s="3"/>
      <c r="NWQ167" s="3"/>
      <c r="NWR167" s="3"/>
      <c r="NWS167" s="3"/>
      <c r="NWT167" s="3"/>
      <c r="NWU167" s="3"/>
      <c r="NWV167" s="3"/>
      <c r="NWW167" s="3"/>
      <c r="NWX167" s="3"/>
      <c r="NWY167" s="3"/>
      <c r="NWZ167" s="3"/>
      <c r="NXA167" s="3"/>
      <c r="NXB167" s="3"/>
      <c r="NXC167" s="3"/>
      <c r="NXD167" s="3"/>
      <c r="NXE167" s="3"/>
      <c r="NXF167" s="3"/>
      <c r="NXG167" s="3"/>
      <c r="NXH167" s="3"/>
      <c r="NXI167" s="3"/>
      <c r="NXJ167" s="3"/>
      <c r="NXK167" s="3"/>
      <c r="NXL167" s="3"/>
      <c r="NXM167" s="3"/>
      <c r="NXN167" s="3"/>
      <c r="NXO167" s="3"/>
      <c r="NXP167" s="3"/>
      <c r="NXQ167" s="3"/>
      <c r="NXR167" s="3"/>
      <c r="NXS167" s="3"/>
      <c r="NXT167" s="3"/>
      <c r="NXU167" s="3"/>
      <c r="NXV167" s="3"/>
      <c r="NXW167" s="3"/>
      <c r="NXX167" s="3"/>
      <c r="NXY167" s="3"/>
      <c r="NXZ167" s="3"/>
      <c r="NYA167" s="3"/>
      <c r="NYB167" s="3"/>
      <c r="NYC167" s="3"/>
      <c r="NYD167" s="3"/>
      <c r="NYE167" s="3"/>
      <c r="NYF167" s="3"/>
      <c r="NYG167" s="3"/>
      <c r="NYH167" s="3"/>
      <c r="NYI167" s="3"/>
      <c r="NYJ167" s="3"/>
      <c r="NYK167" s="3"/>
      <c r="NYL167" s="3"/>
      <c r="NYM167" s="3"/>
      <c r="NYN167" s="3"/>
      <c r="NYO167" s="3"/>
      <c r="NYP167" s="3"/>
      <c r="NYQ167" s="3"/>
      <c r="NYR167" s="3"/>
      <c r="NYS167" s="3"/>
      <c r="NYT167" s="3"/>
      <c r="NYU167" s="3"/>
      <c r="NYV167" s="3"/>
      <c r="NYW167" s="3"/>
      <c r="NYX167" s="3"/>
      <c r="NYY167" s="3"/>
      <c r="NYZ167" s="3"/>
      <c r="NZA167" s="3"/>
      <c r="NZB167" s="3"/>
      <c r="NZC167" s="3"/>
      <c r="NZD167" s="3"/>
      <c r="NZE167" s="3"/>
      <c r="NZF167" s="3"/>
      <c r="NZG167" s="3"/>
      <c r="NZH167" s="3"/>
      <c r="NZI167" s="3"/>
      <c r="NZJ167" s="3"/>
      <c r="NZK167" s="3"/>
      <c r="NZL167" s="3"/>
      <c r="NZM167" s="3"/>
      <c r="NZN167" s="3"/>
      <c r="NZO167" s="3"/>
      <c r="NZP167" s="3"/>
      <c r="NZQ167" s="3"/>
      <c r="NZR167" s="3"/>
      <c r="NZS167" s="3"/>
      <c r="NZT167" s="3"/>
      <c r="NZU167" s="3"/>
      <c r="NZV167" s="3"/>
      <c r="NZW167" s="3"/>
      <c r="NZX167" s="3"/>
      <c r="NZY167" s="3"/>
      <c r="NZZ167" s="3"/>
      <c r="OAA167" s="3"/>
      <c r="OAB167" s="3"/>
      <c r="OAC167" s="3"/>
      <c r="OAD167" s="3"/>
      <c r="OAE167" s="3"/>
      <c r="OAF167" s="3"/>
      <c r="OAG167" s="3"/>
      <c r="OAH167" s="3"/>
      <c r="OAI167" s="3"/>
      <c r="OAJ167" s="3"/>
      <c r="OAK167" s="3"/>
      <c r="OAL167" s="3"/>
      <c r="OAM167" s="3"/>
      <c r="OAN167" s="3"/>
      <c r="OAO167" s="3"/>
      <c r="OAP167" s="3"/>
      <c r="OAQ167" s="3"/>
      <c r="OAR167" s="3"/>
      <c r="OAS167" s="3"/>
      <c r="OAT167" s="3"/>
      <c r="OAU167" s="3"/>
      <c r="OAV167" s="3"/>
      <c r="OAW167" s="3"/>
      <c r="OAX167" s="3"/>
      <c r="OAY167" s="3"/>
      <c r="OAZ167" s="3"/>
      <c r="OBA167" s="3"/>
      <c r="OBB167" s="3"/>
      <c r="OBC167" s="3"/>
      <c r="OBD167" s="3"/>
      <c r="OBE167" s="3"/>
      <c r="OBF167" s="3"/>
      <c r="OBG167" s="3"/>
      <c r="OBH167" s="3"/>
      <c r="OBI167" s="3"/>
      <c r="OBJ167" s="3"/>
      <c r="OBK167" s="3"/>
      <c r="OBL167" s="3"/>
      <c r="OBM167" s="3"/>
      <c r="OBN167" s="3"/>
      <c r="OBO167" s="3"/>
      <c r="OBP167" s="3"/>
      <c r="OBQ167" s="3"/>
      <c r="OBR167" s="3"/>
      <c r="OBS167" s="3"/>
      <c r="OBT167" s="3"/>
      <c r="OBU167" s="3"/>
      <c r="OBV167" s="3"/>
      <c r="OBW167" s="3"/>
      <c r="OBX167" s="3"/>
      <c r="OBY167" s="3"/>
      <c r="OBZ167" s="3"/>
      <c r="OCA167" s="3"/>
      <c r="OCB167" s="3"/>
      <c r="OCC167" s="3"/>
      <c r="OCD167" s="3"/>
      <c r="OCE167" s="3"/>
      <c r="OCF167" s="3"/>
      <c r="OCG167" s="3"/>
      <c r="OCH167" s="3"/>
      <c r="OCI167" s="3"/>
      <c r="OCJ167" s="3"/>
      <c r="OCK167" s="3"/>
      <c r="OCL167" s="3"/>
      <c r="OCM167" s="3"/>
      <c r="OCN167" s="3"/>
      <c r="OCO167" s="3"/>
      <c r="OCP167" s="3"/>
      <c r="OCQ167" s="3"/>
      <c r="OCR167" s="3"/>
      <c r="OCS167" s="3"/>
      <c r="OCT167" s="3"/>
      <c r="OCU167" s="3"/>
      <c r="OCV167" s="3"/>
      <c r="OCW167" s="3"/>
      <c r="OCX167" s="3"/>
      <c r="OCY167" s="3"/>
      <c r="OCZ167" s="3"/>
      <c r="ODA167" s="3"/>
      <c r="ODB167" s="3"/>
      <c r="ODC167" s="3"/>
      <c r="ODD167" s="3"/>
      <c r="ODE167" s="3"/>
      <c r="ODF167" s="3"/>
      <c r="ODG167" s="3"/>
      <c r="ODH167" s="3"/>
      <c r="ODI167" s="3"/>
      <c r="ODJ167" s="3"/>
      <c r="ODK167" s="3"/>
      <c r="ODL167" s="3"/>
      <c r="ODM167" s="3"/>
      <c r="ODN167" s="3"/>
      <c r="ODO167" s="3"/>
      <c r="ODP167" s="3"/>
      <c r="ODQ167" s="3"/>
      <c r="ODR167" s="3"/>
      <c r="ODS167" s="3"/>
      <c r="ODT167" s="3"/>
      <c r="ODU167" s="3"/>
      <c r="ODV167" s="3"/>
      <c r="ODW167" s="3"/>
      <c r="ODX167" s="3"/>
      <c r="ODY167" s="3"/>
      <c r="ODZ167" s="3"/>
      <c r="OEA167" s="3"/>
      <c r="OEB167" s="3"/>
      <c r="OEC167" s="3"/>
      <c r="OED167" s="3"/>
      <c r="OEE167" s="3"/>
      <c r="OEF167" s="3"/>
      <c r="OEG167" s="3"/>
      <c r="OEH167" s="3"/>
      <c r="OEI167" s="3"/>
      <c r="OEJ167" s="3"/>
      <c r="OEK167" s="3"/>
      <c r="OEL167" s="3"/>
      <c r="OEM167" s="3"/>
      <c r="OEN167" s="3"/>
      <c r="OEO167" s="3"/>
      <c r="OEP167" s="3"/>
      <c r="OEQ167" s="3"/>
      <c r="OER167" s="3"/>
      <c r="OES167" s="3"/>
      <c r="OET167" s="3"/>
      <c r="OEU167" s="3"/>
      <c r="OEV167" s="3"/>
      <c r="OEW167" s="3"/>
      <c r="OEX167" s="3"/>
      <c r="OEY167" s="3"/>
      <c r="OEZ167" s="3"/>
      <c r="OFA167" s="3"/>
      <c r="OFB167" s="3"/>
      <c r="OFC167" s="3"/>
      <c r="OFD167" s="3"/>
      <c r="OFE167" s="3"/>
      <c r="OFF167" s="3"/>
      <c r="OFG167" s="3"/>
      <c r="OFH167" s="3"/>
      <c r="OFI167" s="3"/>
      <c r="OFJ167" s="3"/>
      <c r="OFK167" s="3"/>
      <c r="OFL167" s="3"/>
      <c r="OFM167" s="3"/>
      <c r="OFN167" s="3"/>
      <c r="OFO167" s="3"/>
      <c r="OFP167" s="3"/>
      <c r="OFQ167" s="3"/>
      <c r="OFR167" s="3"/>
      <c r="OFS167" s="3"/>
      <c r="OFT167" s="3"/>
      <c r="OFU167" s="3"/>
      <c r="OFV167" s="3"/>
      <c r="OFW167" s="3"/>
      <c r="OFX167" s="3"/>
      <c r="OFY167" s="3"/>
      <c r="OFZ167" s="3"/>
      <c r="OGA167" s="3"/>
      <c r="OGB167" s="3"/>
      <c r="OGC167" s="3"/>
      <c r="OGD167" s="3"/>
      <c r="OGE167" s="3"/>
      <c r="OGF167" s="3"/>
      <c r="OGG167" s="3"/>
      <c r="OGH167" s="3"/>
      <c r="OGI167" s="3"/>
      <c r="OGJ167" s="3"/>
      <c r="OGK167" s="3"/>
      <c r="OGL167" s="3"/>
      <c r="OGM167" s="3"/>
      <c r="OGN167" s="3"/>
      <c r="OGO167" s="3"/>
      <c r="OGP167" s="3"/>
      <c r="OGQ167" s="3"/>
      <c r="OGR167" s="3"/>
      <c r="OGS167" s="3"/>
      <c r="OGT167" s="3"/>
      <c r="OGU167" s="3"/>
      <c r="OGV167" s="3"/>
      <c r="OGW167" s="3"/>
      <c r="OGX167" s="3"/>
      <c r="OGY167" s="3"/>
      <c r="OGZ167" s="3"/>
      <c r="OHA167" s="3"/>
      <c r="OHB167" s="3"/>
      <c r="OHC167" s="3"/>
      <c r="OHD167" s="3"/>
      <c r="OHE167" s="3"/>
      <c r="OHF167" s="3"/>
      <c r="OHG167" s="3"/>
      <c r="OHH167" s="3"/>
      <c r="OHI167" s="3"/>
      <c r="OHJ167" s="3"/>
      <c r="OHK167" s="3"/>
      <c r="OHL167" s="3"/>
      <c r="OHM167" s="3"/>
      <c r="OHN167" s="3"/>
      <c r="OHO167" s="3"/>
      <c r="OHP167" s="3"/>
      <c r="OHQ167" s="3"/>
      <c r="OHR167" s="3"/>
      <c r="OHS167" s="3"/>
      <c r="OHT167" s="3"/>
      <c r="OHU167" s="3"/>
      <c r="OHV167" s="3"/>
      <c r="OHW167" s="3"/>
      <c r="OHX167" s="3"/>
      <c r="OHY167" s="3"/>
      <c r="OHZ167" s="3"/>
      <c r="OIA167" s="3"/>
      <c r="OIB167" s="3"/>
      <c r="OIC167" s="3"/>
      <c r="OID167" s="3"/>
      <c r="OIE167" s="3"/>
      <c r="OIF167" s="3"/>
      <c r="OIG167" s="3"/>
      <c r="OIH167" s="3"/>
      <c r="OII167" s="3"/>
      <c r="OIJ167" s="3"/>
      <c r="OIK167" s="3"/>
      <c r="OIL167" s="3"/>
      <c r="OIM167" s="3"/>
      <c r="OIN167" s="3"/>
      <c r="OIO167" s="3"/>
      <c r="OIP167" s="3"/>
      <c r="OIQ167" s="3"/>
      <c r="OIR167" s="3"/>
      <c r="OIS167" s="3"/>
      <c r="OIT167" s="3"/>
      <c r="OIU167" s="3"/>
      <c r="OIV167" s="3"/>
      <c r="OIW167" s="3"/>
      <c r="OIX167" s="3"/>
      <c r="OIY167" s="3"/>
      <c r="OIZ167" s="3"/>
      <c r="OJA167" s="3"/>
      <c r="OJB167" s="3"/>
      <c r="OJC167" s="3"/>
      <c r="OJD167" s="3"/>
      <c r="OJE167" s="3"/>
      <c r="OJF167" s="3"/>
      <c r="OJG167" s="3"/>
      <c r="OJH167" s="3"/>
      <c r="OJI167" s="3"/>
      <c r="OJJ167" s="3"/>
      <c r="OJK167" s="3"/>
      <c r="OJL167" s="3"/>
      <c r="OJM167" s="3"/>
      <c r="OJN167" s="3"/>
      <c r="OJO167" s="3"/>
      <c r="OJP167" s="3"/>
      <c r="OJQ167" s="3"/>
      <c r="OJR167" s="3"/>
      <c r="OJS167" s="3"/>
      <c r="OJT167" s="3"/>
      <c r="OJU167" s="3"/>
      <c r="OJV167" s="3"/>
      <c r="OJW167" s="3"/>
      <c r="OJX167" s="3"/>
      <c r="OJY167" s="3"/>
      <c r="OJZ167" s="3"/>
      <c r="OKA167" s="3"/>
      <c r="OKB167" s="3"/>
      <c r="OKC167" s="3"/>
      <c r="OKD167" s="3"/>
      <c r="OKE167" s="3"/>
      <c r="OKF167" s="3"/>
      <c r="OKG167" s="3"/>
      <c r="OKH167" s="3"/>
      <c r="OKI167" s="3"/>
      <c r="OKJ167" s="3"/>
      <c r="OKK167" s="3"/>
      <c r="OKL167" s="3"/>
      <c r="OKM167" s="3"/>
      <c r="OKN167" s="3"/>
      <c r="OKO167" s="3"/>
      <c r="OKP167" s="3"/>
      <c r="OKQ167" s="3"/>
      <c r="OKR167" s="3"/>
      <c r="OKS167" s="3"/>
      <c r="OKT167" s="3"/>
      <c r="OKU167" s="3"/>
      <c r="OKV167" s="3"/>
      <c r="OKW167" s="3"/>
      <c r="OKX167" s="3"/>
      <c r="OKY167" s="3"/>
      <c r="OKZ167" s="3"/>
      <c r="OLA167" s="3"/>
      <c r="OLB167" s="3"/>
      <c r="OLC167" s="3"/>
      <c r="OLD167" s="3"/>
      <c r="OLE167" s="3"/>
      <c r="OLF167" s="3"/>
      <c r="OLG167" s="3"/>
      <c r="OLH167" s="3"/>
      <c r="OLI167" s="3"/>
      <c r="OLJ167" s="3"/>
      <c r="OLK167" s="3"/>
      <c r="OLL167" s="3"/>
      <c r="OLM167" s="3"/>
      <c r="OLN167" s="3"/>
      <c r="OLO167" s="3"/>
      <c r="OLP167" s="3"/>
      <c r="OLQ167" s="3"/>
      <c r="OLR167" s="3"/>
      <c r="OLS167" s="3"/>
      <c r="OLT167" s="3"/>
      <c r="OLU167" s="3"/>
      <c r="OLV167" s="3"/>
      <c r="OLW167" s="3"/>
      <c r="OLX167" s="3"/>
      <c r="OLY167" s="3"/>
      <c r="OLZ167" s="3"/>
      <c r="OMA167" s="3"/>
      <c r="OMB167" s="3"/>
      <c r="OMC167" s="3"/>
      <c r="OMD167" s="3"/>
      <c r="OME167" s="3"/>
      <c r="OMF167" s="3"/>
      <c r="OMG167" s="3"/>
      <c r="OMH167" s="3"/>
      <c r="OMI167" s="3"/>
      <c r="OMJ167" s="3"/>
      <c r="OMK167" s="3"/>
      <c r="OML167" s="3"/>
      <c r="OMM167" s="3"/>
      <c r="OMN167" s="3"/>
      <c r="OMO167" s="3"/>
      <c r="OMP167" s="3"/>
      <c r="OMQ167" s="3"/>
      <c r="OMR167" s="3"/>
      <c r="OMS167" s="3"/>
      <c r="OMT167" s="3"/>
      <c r="OMU167" s="3"/>
      <c r="OMV167" s="3"/>
      <c r="OMW167" s="3"/>
      <c r="OMX167" s="3"/>
      <c r="OMY167" s="3"/>
      <c r="OMZ167" s="3"/>
      <c r="ONA167" s="3"/>
      <c r="ONB167" s="3"/>
      <c r="ONC167" s="3"/>
      <c r="OND167" s="3"/>
      <c r="ONE167" s="3"/>
      <c r="ONF167" s="3"/>
      <c r="ONG167" s="3"/>
      <c r="ONH167" s="3"/>
      <c r="ONI167" s="3"/>
      <c r="ONJ167" s="3"/>
      <c r="ONK167" s="3"/>
      <c r="ONL167" s="3"/>
      <c r="ONM167" s="3"/>
      <c r="ONN167" s="3"/>
      <c r="ONO167" s="3"/>
      <c r="ONP167" s="3"/>
      <c r="ONQ167" s="3"/>
      <c r="ONR167" s="3"/>
      <c r="ONS167" s="3"/>
      <c r="ONT167" s="3"/>
      <c r="ONU167" s="3"/>
      <c r="ONV167" s="3"/>
      <c r="ONW167" s="3"/>
      <c r="ONX167" s="3"/>
      <c r="ONY167" s="3"/>
      <c r="ONZ167" s="3"/>
      <c r="OOA167" s="3"/>
      <c r="OOB167" s="3"/>
      <c r="OOC167" s="3"/>
      <c r="OOD167" s="3"/>
      <c r="OOE167" s="3"/>
      <c r="OOF167" s="3"/>
      <c r="OOG167" s="3"/>
      <c r="OOH167" s="3"/>
      <c r="OOI167" s="3"/>
      <c r="OOJ167" s="3"/>
      <c r="OOK167" s="3"/>
      <c r="OOL167" s="3"/>
      <c r="OOM167" s="3"/>
      <c r="OON167" s="3"/>
      <c r="OOO167" s="3"/>
      <c r="OOP167" s="3"/>
      <c r="OOQ167" s="3"/>
      <c r="OOR167" s="3"/>
      <c r="OOS167" s="3"/>
      <c r="OOT167" s="3"/>
      <c r="OOU167" s="3"/>
      <c r="OOV167" s="3"/>
      <c r="OOW167" s="3"/>
      <c r="OOX167" s="3"/>
      <c r="OOY167" s="3"/>
      <c r="OOZ167" s="3"/>
      <c r="OPA167" s="3"/>
      <c r="OPB167" s="3"/>
      <c r="OPC167" s="3"/>
      <c r="OPD167" s="3"/>
      <c r="OPE167" s="3"/>
      <c r="OPF167" s="3"/>
      <c r="OPG167" s="3"/>
      <c r="OPH167" s="3"/>
      <c r="OPI167" s="3"/>
      <c r="OPJ167" s="3"/>
      <c r="OPK167" s="3"/>
      <c r="OPL167" s="3"/>
      <c r="OPM167" s="3"/>
      <c r="OPN167" s="3"/>
      <c r="OPO167" s="3"/>
      <c r="OPP167" s="3"/>
      <c r="OPQ167" s="3"/>
      <c r="OPR167" s="3"/>
      <c r="OPS167" s="3"/>
      <c r="OPT167" s="3"/>
      <c r="OPU167" s="3"/>
      <c r="OPV167" s="3"/>
      <c r="OPW167" s="3"/>
      <c r="OPX167" s="3"/>
      <c r="OPY167" s="3"/>
      <c r="OPZ167" s="3"/>
      <c r="OQA167" s="3"/>
      <c r="OQB167" s="3"/>
      <c r="OQC167" s="3"/>
      <c r="OQD167" s="3"/>
      <c r="OQE167" s="3"/>
      <c r="OQF167" s="3"/>
      <c r="OQG167" s="3"/>
      <c r="OQH167" s="3"/>
      <c r="OQI167" s="3"/>
      <c r="OQJ167" s="3"/>
      <c r="OQK167" s="3"/>
      <c r="OQL167" s="3"/>
      <c r="OQM167" s="3"/>
      <c r="OQN167" s="3"/>
      <c r="OQO167" s="3"/>
      <c r="OQP167" s="3"/>
      <c r="OQQ167" s="3"/>
      <c r="OQR167" s="3"/>
      <c r="OQS167" s="3"/>
      <c r="OQT167" s="3"/>
      <c r="OQU167" s="3"/>
      <c r="OQV167" s="3"/>
      <c r="OQW167" s="3"/>
      <c r="OQX167" s="3"/>
      <c r="OQY167" s="3"/>
      <c r="OQZ167" s="3"/>
      <c r="ORA167" s="3"/>
      <c r="ORB167" s="3"/>
      <c r="ORC167" s="3"/>
      <c r="ORD167" s="3"/>
      <c r="ORE167" s="3"/>
      <c r="ORF167" s="3"/>
      <c r="ORG167" s="3"/>
      <c r="ORH167" s="3"/>
      <c r="ORI167" s="3"/>
      <c r="ORJ167" s="3"/>
      <c r="ORK167" s="3"/>
      <c r="ORL167" s="3"/>
      <c r="ORM167" s="3"/>
      <c r="ORN167" s="3"/>
      <c r="ORO167" s="3"/>
      <c r="ORP167" s="3"/>
      <c r="ORQ167" s="3"/>
      <c r="ORR167" s="3"/>
      <c r="ORS167" s="3"/>
      <c r="ORT167" s="3"/>
      <c r="ORU167" s="3"/>
      <c r="ORV167" s="3"/>
      <c r="ORW167" s="3"/>
      <c r="ORX167" s="3"/>
      <c r="ORY167" s="3"/>
      <c r="ORZ167" s="3"/>
      <c r="OSA167" s="3"/>
      <c r="OSB167" s="3"/>
      <c r="OSC167" s="3"/>
      <c r="OSD167" s="3"/>
      <c r="OSE167" s="3"/>
      <c r="OSF167" s="3"/>
      <c r="OSG167" s="3"/>
      <c r="OSH167" s="3"/>
      <c r="OSI167" s="3"/>
      <c r="OSJ167" s="3"/>
      <c r="OSK167" s="3"/>
      <c r="OSL167" s="3"/>
      <c r="OSM167" s="3"/>
      <c r="OSN167" s="3"/>
      <c r="OSO167" s="3"/>
      <c r="OSP167" s="3"/>
      <c r="OSQ167" s="3"/>
      <c r="OSR167" s="3"/>
      <c r="OSS167" s="3"/>
      <c r="OST167" s="3"/>
      <c r="OSU167" s="3"/>
      <c r="OSV167" s="3"/>
      <c r="OSW167" s="3"/>
      <c r="OSX167" s="3"/>
      <c r="OSY167" s="3"/>
      <c r="OSZ167" s="3"/>
      <c r="OTA167" s="3"/>
      <c r="OTB167" s="3"/>
      <c r="OTC167" s="3"/>
      <c r="OTD167" s="3"/>
      <c r="OTE167" s="3"/>
      <c r="OTF167" s="3"/>
      <c r="OTG167" s="3"/>
      <c r="OTH167" s="3"/>
      <c r="OTI167" s="3"/>
      <c r="OTJ167" s="3"/>
      <c r="OTK167" s="3"/>
      <c r="OTL167" s="3"/>
      <c r="OTM167" s="3"/>
      <c r="OTN167" s="3"/>
      <c r="OTO167" s="3"/>
      <c r="OTP167" s="3"/>
      <c r="OTQ167" s="3"/>
      <c r="OTR167" s="3"/>
      <c r="OTS167" s="3"/>
      <c r="OTT167" s="3"/>
      <c r="OTU167" s="3"/>
      <c r="OTV167" s="3"/>
      <c r="OTW167" s="3"/>
      <c r="OTX167" s="3"/>
      <c r="OTY167" s="3"/>
      <c r="OTZ167" s="3"/>
      <c r="OUA167" s="3"/>
      <c r="OUB167" s="3"/>
      <c r="OUC167" s="3"/>
      <c r="OUD167" s="3"/>
      <c r="OUE167" s="3"/>
      <c r="OUF167" s="3"/>
      <c r="OUG167" s="3"/>
      <c r="OUH167" s="3"/>
      <c r="OUI167" s="3"/>
      <c r="OUJ167" s="3"/>
      <c r="OUK167" s="3"/>
      <c r="OUL167" s="3"/>
      <c r="OUM167" s="3"/>
      <c r="OUN167" s="3"/>
      <c r="OUO167" s="3"/>
      <c r="OUP167" s="3"/>
      <c r="OUQ167" s="3"/>
      <c r="OUR167" s="3"/>
      <c r="OUS167" s="3"/>
      <c r="OUT167" s="3"/>
      <c r="OUU167" s="3"/>
      <c r="OUV167" s="3"/>
      <c r="OUW167" s="3"/>
      <c r="OUX167" s="3"/>
      <c r="OUY167" s="3"/>
      <c r="OUZ167" s="3"/>
      <c r="OVA167" s="3"/>
      <c r="OVB167" s="3"/>
      <c r="OVC167" s="3"/>
      <c r="OVD167" s="3"/>
      <c r="OVE167" s="3"/>
      <c r="OVF167" s="3"/>
      <c r="OVG167" s="3"/>
      <c r="OVH167" s="3"/>
      <c r="OVI167" s="3"/>
      <c r="OVJ167" s="3"/>
      <c r="OVK167" s="3"/>
      <c r="OVL167" s="3"/>
      <c r="OVM167" s="3"/>
      <c r="OVN167" s="3"/>
      <c r="OVO167" s="3"/>
      <c r="OVP167" s="3"/>
      <c r="OVQ167" s="3"/>
      <c r="OVR167" s="3"/>
      <c r="OVS167" s="3"/>
      <c r="OVT167" s="3"/>
      <c r="OVU167" s="3"/>
      <c r="OVV167" s="3"/>
      <c r="OVW167" s="3"/>
      <c r="OVX167" s="3"/>
      <c r="OVY167" s="3"/>
      <c r="OVZ167" s="3"/>
      <c r="OWA167" s="3"/>
      <c r="OWB167" s="3"/>
      <c r="OWC167" s="3"/>
      <c r="OWD167" s="3"/>
      <c r="OWE167" s="3"/>
      <c r="OWF167" s="3"/>
      <c r="OWG167" s="3"/>
      <c r="OWH167" s="3"/>
      <c r="OWI167" s="3"/>
      <c r="OWJ167" s="3"/>
      <c r="OWK167" s="3"/>
      <c r="OWL167" s="3"/>
      <c r="OWM167" s="3"/>
      <c r="OWN167" s="3"/>
      <c r="OWO167" s="3"/>
      <c r="OWP167" s="3"/>
      <c r="OWQ167" s="3"/>
      <c r="OWR167" s="3"/>
      <c r="OWS167" s="3"/>
      <c r="OWT167" s="3"/>
      <c r="OWU167" s="3"/>
      <c r="OWV167" s="3"/>
      <c r="OWW167" s="3"/>
      <c r="OWX167" s="3"/>
      <c r="OWY167" s="3"/>
      <c r="OWZ167" s="3"/>
      <c r="OXA167" s="3"/>
      <c r="OXB167" s="3"/>
      <c r="OXC167" s="3"/>
      <c r="OXD167" s="3"/>
      <c r="OXE167" s="3"/>
      <c r="OXF167" s="3"/>
      <c r="OXG167" s="3"/>
      <c r="OXH167" s="3"/>
      <c r="OXI167" s="3"/>
      <c r="OXJ167" s="3"/>
      <c r="OXK167" s="3"/>
      <c r="OXL167" s="3"/>
      <c r="OXM167" s="3"/>
      <c r="OXN167" s="3"/>
      <c r="OXO167" s="3"/>
      <c r="OXP167" s="3"/>
      <c r="OXQ167" s="3"/>
      <c r="OXR167" s="3"/>
      <c r="OXS167" s="3"/>
      <c r="OXT167" s="3"/>
      <c r="OXU167" s="3"/>
      <c r="OXV167" s="3"/>
      <c r="OXW167" s="3"/>
      <c r="OXX167" s="3"/>
      <c r="OXY167" s="3"/>
      <c r="OXZ167" s="3"/>
      <c r="OYA167" s="3"/>
      <c r="OYB167" s="3"/>
      <c r="OYC167" s="3"/>
      <c r="OYD167" s="3"/>
      <c r="OYE167" s="3"/>
      <c r="OYF167" s="3"/>
      <c r="OYG167" s="3"/>
      <c r="OYH167" s="3"/>
      <c r="OYI167" s="3"/>
      <c r="OYJ167" s="3"/>
      <c r="OYK167" s="3"/>
      <c r="OYL167" s="3"/>
      <c r="OYM167" s="3"/>
      <c r="OYN167" s="3"/>
      <c r="OYO167" s="3"/>
      <c r="OYP167" s="3"/>
      <c r="OYQ167" s="3"/>
      <c r="OYR167" s="3"/>
      <c r="OYS167" s="3"/>
      <c r="OYT167" s="3"/>
      <c r="OYU167" s="3"/>
      <c r="OYV167" s="3"/>
      <c r="OYW167" s="3"/>
      <c r="OYX167" s="3"/>
      <c r="OYY167" s="3"/>
      <c r="OYZ167" s="3"/>
      <c r="OZA167" s="3"/>
      <c r="OZB167" s="3"/>
      <c r="OZC167" s="3"/>
      <c r="OZD167" s="3"/>
      <c r="OZE167" s="3"/>
      <c r="OZF167" s="3"/>
      <c r="OZG167" s="3"/>
      <c r="OZH167" s="3"/>
      <c r="OZI167" s="3"/>
      <c r="OZJ167" s="3"/>
      <c r="OZK167" s="3"/>
      <c r="OZL167" s="3"/>
      <c r="OZM167" s="3"/>
      <c r="OZN167" s="3"/>
      <c r="OZO167" s="3"/>
      <c r="OZP167" s="3"/>
      <c r="OZQ167" s="3"/>
      <c r="OZR167" s="3"/>
      <c r="OZS167" s="3"/>
      <c r="OZT167" s="3"/>
      <c r="OZU167" s="3"/>
      <c r="OZV167" s="3"/>
      <c r="OZW167" s="3"/>
      <c r="OZX167" s="3"/>
      <c r="OZY167" s="3"/>
      <c r="OZZ167" s="3"/>
      <c r="PAA167" s="3"/>
      <c r="PAB167" s="3"/>
      <c r="PAC167" s="3"/>
      <c r="PAD167" s="3"/>
      <c r="PAE167" s="3"/>
      <c r="PAF167" s="3"/>
      <c r="PAG167" s="3"/>
      <c r="PAH167" s="3"/>
      <c r="PAI167" s="3"/>
      <c r="PAJ167" s="3"/>
      <c r="PAK167" s="3"/>
      <c r="PAL167" s="3"/>
      <c r="PAM167" s="3"/>
      <c r="PAN167" s="3"/>
      <c r="PAO167" s="3"/>
      <c r="PAP167" s="3"/>
      <c r="PAQ167" s="3"/>
      <c r="PAR167" s="3"/>
      <c r="PAS167" s="3"/>
      <c r="PAT167" s="3"/>
      <c r="PAU167" s="3"/>
      <c r="PAV167" s="3"/>
      <c r="PAW167" s="3"/>
      <c r="PAX167" s="3"/>
      <c r="PAY167" s="3"/>
      <c r="PAZ167" s="3"/>
      <c r="PBA167" s="3"/>
      <c r="PBB167" s="3"/>
      <c r="PBC167" s="3"/>
      <c r="PBD167" s="3"/>
      <c r="PBE167" s="3"/>
      <c r="PBF167" s="3"/>
      <c r="PBG167" s="3"/>
      <c r="PBH167" s="3"/>
      <c r="PBI167" s="3"/>
      <c r="PBJ167" s="3"/>
      <c r="PBK167" s="3"/>
      <c r="PBL167" s="3"/>
      <c r="PBM167" s="3"/>
      <c r="PBN167" s="3"/>
      <c r="PBO167" s="3"/>
      <c r="PBP167" s="3"/>
      <c r="PBQ167" s="3"/>
      <c r="PBR167" s="3"/>
      <c r="PBS167" s="3"/>
      <c r="PBT167" s="3"/>
      <c r="PBU167" s="3"/>
      <c r="PBV167" s="3"/>
      <c r="PBW167" s="3"/>
      <c r="PBX167" s="3"/>
      <c r="PBY167" s="3"/>
      <c r="PBZ167" s="3"/>
      <c r="PCA167" s="3"/>
      <c r="PCB167" s="3"/>
      <c r="PCC167" s="3"/>
      <c r="PCD167" s="3"/>
      <c r="PCE167" s="3"/>
      <c r="PCF167" s="3"/>
      <c r="PCG167" s="3"/>
      <c r="PCH167" s="3"/>
      <c r="PCI167" s="3"/>
      <c r="PCJ167" s="3"/>
      <c r="PCK167" s="3"/>
      <c r="PCL167" s="3"/>
      <c r="PCM167" s="3"/>
      <c r="PCN167" s="3"/>
      <c r="PCO167" s="3"/>
      <c r="PCP167" s="3"/>
      <c r="PCQ167" s="3"/>
      <c r="PCR167" s="3"/>
      <c r="PCS167" s="3"/>
      <c r="PCT167" s="3"/>
      <c r="PCU167" s="3"/>
      <c r="PCV167" s="3"/>
      <c r="PCW167" s="3"/>
      <c r="PCX167" s="3"/>
      <c r="PCY167" s="3"/>
      <c r="PCZ167" s="3"/>
      <c r="PDA167" s="3"/>
      <c r="PDB167" s="3"/>
      <c r="PDC167" s="3"/>
      <c r="PDD167" s="3"/>
      <c r="PDE167" s="3"/>
      <c r="PDF167" s="3"/>
      <c r="PDG167" s="3"/>
      <c r="PDH167" s="3"/>
      <c r="PDI167" s="3"/>
      <c r="PDJ167" s="3"/>
      <c r="PDK167" s="3"/>
      <c r="PDL167" s="3"/>
      <c r="PDM167" s="3"/>
      <c r="PDN167" s="3"/>
      <c r="PDO167" s="3"/>
      <c r="PDP167" s="3"/>
      <c r="PDQ167" s="3"/>
      <c r="PDR167" s="3"/>
      <c r="PDS167" s="3"/>
      <c r="PDT167" s="3"/>
      <c r="PDU167" s="3"/>
      <c r="PDV167" s="3"/>
      <c r="PDW167" s="3"/>
      <c r="PDX167" s="3"/>
      <c r="PDY167" s="3"/>
      <c r="PDZ167" s="3"/>
      <c r="PEA167" s="3"/>
      <c r="PEB167" s="3"/>
      <c r="PEC167" s="3"/>
      <c r="PED167" s="3"/>
      <c r="PEE167" s="3"/>
      <c r="PEF167" s="3"/>
      <c r="PEG167" s="3"/>
      <c r="PEH167" s="3"/>
      <c r="PEI167" s="3"/>
      <c r="PEJ167" s="3"/>
      <c r="PEK167" s="3"/>
      <c r="PEL167" s="3"/>
      <c r="PEM167" s="3"/>
      <c r="PEN167" s="3"/>
      <c r="PEO167" s="3"/>
      <c r="PEP167" s="3"/>
      <c r="PEQ167" s="3"/>
      <c r="PER167" s="3"/>
      <c r="PES167" s="3"/>
      <c r="PET167" s="3"/>
      <c r="PEU167" s="3"/>
      <c r="PEV167" s="3"/>
      <c r="PEW167" s="3"/>
      <c r="PEX167" s="3"/>
      <c r="PEY167" s="3"/>
      <c r="PEZ167" s="3"/>
      <c r="PFA167" s="3"/>
      <c r="PFB167" s="3"/>
      <c r="PFC167" s="3"/>
      <c r="PFD167" s="3"/>
      <c r="PFE167" s="3"/>
      <c r="PFF167" s="3"/>
      <c r="PFG167" s="3"/>
      <c r="PFH167" s="3"/>
      <c r="PFI167" s="3"/>
      <c r="PFJ167" s="3"/>
      <c r="PFK167" s="3"/>
      <c r="PFL167" s="3"/>
      <c r="PFM167" s="3"/>
      <c r="PFN167" s="3"/>
      <c r="PFO167" s="3"/>
      <c r="PFP167" s="3"/>
      <c r="PFQ167" s="3"/>
      <c r="PFR167" s="3"/>
      <c r="PFS167" s="3"/>
      <c r="PFT167" s="3"/>
      <c r="PFU167" s="3"/>
      <c r="PFV167" s="3"/>
      <c r="PFW167" s="3"/>
      <c r="PFX167" s="3"/>
      <c r="PFY167" s="3"/>
      <c r="PFZ167" s="3"/>
      <c r="PGA167" s="3"/>
      <c r="PGB167" s="3"/>
      <c r="PGC167" s="3"/>
      <c r="PGD167" s="3"/>
      <c r="PGE167" s="3"/>
      <c r="PGF167" s="3"/>
      <c r="PGG167" s="3"/>
      <c r="PGH167" s="3"/>
      <c r="PGI167" s="3"/>
      <c r="PGJ167" s="3"/>
      <c r="PGK167" s="3"/>
      <c r="PGL167" s="3"/>
      <c r="PGM167" s="3"/>
      <c r="PGN167" s="3"/>
      <c r="PGO167" s="3"/>
      <c r="PGP167" s="3"/>
      <c r="PGQ167" s="3"/>
      <c r="PGR167" s="3"/>
      <c r="PGS167" s="3"/>
      <c r="PGT167" s="3"/>
      <c r="PGU167" s="3"/>
      <c r="PGV167" s="3"/>
      <c r="PGW167" s="3"/>
      <c r="PGX167" s="3"/>
      <c r="PGY167" s="3"/>
      <c r="PGZ167" s="3"/>
      <c r="PHA167" s="3"/>
      <c r="PHB167" s="3"/>
      <c r="PHC167" s="3"/>
      <c r="PHD167" s="3"/>
      <c r="PHE167" s="3"/>
      <c r="PHF167" s="3"/>
      <c r="PHG167" s="3"/>
      <c r="PHH167" s="3"/>
      <c r="PHI167" s="3"/>
      <c r="PHJ167" s="3"/>
      <c r="PHK167" s="3"/>
      <c r="PHL167" s="3"/>
      <c r="PHM167" s="3"/>
      <c r="PHN167" s="3"/>
      <c r="PHO167" s="3"/>
      <c r="PHP167" s="3"/>
      <c r="PHQ167" s="3"/>
      <c r="PHR167" s="3"/>
      <c r="PHS167" s="3"/>
      <c r="PHT167" s="3"/>
      <c r="PHU167" s="3"/>
      <c r="PHV167" s="3"/>
      <c r="PHW167" s="3"/>
      <c r="PHX167" s="3"/>
      <c r="PHY167" s="3"/>
      <c r="PHZ167" s="3"/>
      <c r="PIA167" s="3"/>
      <c r="PIB167" s="3"/>
      <c r="PIC167" s="3"/>
      <c r="PID167" s="3"/>
      <c r="PIE167" s="3"/>
      <c r="PIF167" s="3"/>
      <c r="PIG167" s="3"/>
      <c r="PIH167" s="3"/>
      <c r="PII167" s="3"/>
      <c r="PIJ167" s="3"/>
      <c r="PIK167" s="3"/>
      <c r="PIL167" s="3"/>
      <c r="PIM167" s="3"/>
      <c r="PIN167" s="3"/>
      <c r="PIO167" s="3"/>
      <c r="PIP167" s="3"/>
      <c r="PIQ167" s="3"/>
      <c r="PIR167" s="3"/>
      <c r="PIS167" s="3"/>
      <c r="PIT167" s="3"/>
      <c r="PIU167" s="3"/>
      <c r="PIV167" s="3"/>
      <c r="PIW167" s="3"/>
      <c r="PIX167" s="3"/>
      <c r="PIY167" s="3"/>
      <c r="PIZ167" s="3"/>
      <c r="PJA167" s="3"/>
      <c r="PJB167" s="3"/>
      <c r="PJC167" s="3"/>
      <c r="PJD167" s="3"/>
      <c r="PJE167" s="3"/>
      <c r="PJF167" s="3"/>
      <c r="PJG167" s="3"/>
      <c r="PJH167" s="3"/>
      <c r="PJI167" s="3"/>
      <c r="PJJ167" s="3"/>
      <c r="PJK167" s="3"/>
      <c r="PJL167" s="3"/>
      <c r="PJM167" s="3"/>
      <c r="PJN167" s="3"/>
      <c r="PJO167" s="3"/>
      <c r="PJP167" s="3"/>
      <c r="PJQ167" s="3"/>
      <c r="PJR167" s="3"/>
      <c r="PJS167" s="3"/>
      <c r="PJT167" s="3"/>
      <c r="PJU167" s="3"/>
      <c r="PJV167" s="3"/>
      <c r="PJW167" s="3"/>
      <c r="PJX167" s="3"/>
      <c r="PJY167" s="3"/>
      <c r="PJZ167" s="3"/>
      <c r="PKA167" s="3"/>
      <c r="PKB167" s="3"/>
      <c r="PKC167" s="3"/>
      <c r="PKD167" s="3"/>
      <c r="PKE167" s="3"/>
      <c r="PKF167" s="3"/>
      <c r="PKG167" s="3"/>
      <c r="PKH167" s="3"/>
      <c r="PKI167" s="3"/>
      <c r="PKJ167" s="3"/>
      <c r="PKK167" s="3"/>
      <c r="PKL167" s="3"/>
      <c r="PKM167" s="3"/>
      <c r="PKN167" s="3"/>
      <c r="PKO167" s="3"/>
      <c r="PKP167" s="3"/>
      <c r="PKQ167" s="3"/>
      <c r="PKR167" s="3"/>
      <c r="PKS167" s="3"/>
      <c r="PKT167" s="3"/>
      <c r="PKU167" s="3"/>
      <c r="PKV167" s="3"/>
      <c r="PKW167" s="3"/>
      <c r="PKX167" s="3"/>
      <c r="PKY167" s="3"/>
      <c r="PKZ167" s="3"/>
      <c r="PLA167" s="3"/>
      <c r="PLB167" s="3"/>
      <c r="PLC167" s="3"/>
      <c r="PLD167" s="3"/>
      <c r="PLE167" s="3"/>
      <c r="PLF167" s="3"/>
      <c r="PLG167" s="3"/>
      <c r="PLH167" s="3"/>
      <c r="PLI167" s="3"/>
      <c r="PLJ167" s="3"/>
      <c r="PLK167" s="3"/>
      <c r="PLL167" s="3"/>
      <c r="PLM167" s="3"/>
      <c r="PLN167" s="3"/>
      <c r="PLO167" s="3"/>
      <c r="PLP167" s="3"/>
      <c r="PLQ167" s="3"/>
      <c r="PLR167" s="3"/>
      <c r="PLS167" s="3"/>
      <c r="PLT167" s="3"/>
      <c r="PLU167" s="3"/>
      <c r="PLV167" s="3"/>
      <c r="PLW167" s="3"/>
      <c r="PLX167" s="3"/>
      <c r="PLY167" s="3"/>
      <c r="PLZ167" s="3"/>
      <c r="PMA167" s="3"/>
      <c r="PMB167" s="3"/>
      <c r="PMC167" s="3"/>
      <c r="PMD167" s="3"/>
      <c r="PME167" s="3"/>
      <c r="PMF167" s="3"/>
      <c r="PMG167" s="3"/>
      <c r="PMH167" s="3"/>
      <c r="PMI167" s="3"/>
      <c r="PMJ167" s="3"/>
      <c r="PMK167" s="3"/>
      <c r="PML167" s="3"/>
      <c r="PMM167" s="3"/>
      <c r="PMN167" s="3"/>
      <c r="PMO167" s="3"/>
      <c r="PMP167" s="3"/>
      <c r="PMQ167" s="3"/>
      <c r="PMR167" s="3"/>
      <c r="PMS167" s="3"/>
      <c r="PMT167" s="3"/>
      <c r="PMU167" s="3"/>
      <c r="PMV167" s="3"/>
      <c r="PMW167" s="3"/>
      <c r="PMX167" s="3"/>
      <c r="PMY167" s="3"/>
      <c r="PMZ167" s="3"/>
      <c r="PNA167" s="3"/>
      <c r="PNB167" s="3"/>
      <c r="PNC167" s="3"/>
      <c r="PND167" s="3"/>
      <c r="PNE167" s="3"/>
      <c r="PNF167" s="3"/>
      <c r="PNG167" s="3"/>
      <c r="PNH167" s="3"/>
      <c r="PNI167" s="3"/>
      <c r="PNJ167" s="3"/>
      <c r="PNK167" s="3"/>
      <c r="PNL167" s="3"/>
      <c r="PNM167" s="3"/>
      <c r="PNN167" s="3"/>
      <c r="PNO167" s="3"/>
      <c r="PNP167" s="3"/>
      <c r="PNQ167" s="3"/>
      <c r="PNR167" s="3"/>
      <c r="PNS167" s="3"/>
      <c r="PNT167" s="3"/>
      <c r="PNU167" s="3"/>
      <c r="PNV167" s="3"/>
      <c r="PNW167" s="3"/>
      <c r="PNX167" s="3"/>
      <c r="PNY167" s="3"/>
      <c r="PNZ167" s="3"/>
      <c r="POA167" s="3"/>
      <c r="POB167" s="3"/>
      <c r="POC167" s="3"/>
      <c r="POD167" s="3"/>
      <c r="POE167" s="3"/>
      <c r="POF167" s="3"/>
      <c r="POG167" s="3"/>
      <c r="POH167" s="3"/>
      <c r="POI167" s="3"/>
      <c r="POJ167" s="3"/>
      <c r="POK167" s="3"/>
      <c r="POL167" s="3"/>
      <c r="POM167" s="3"/>
      <c r="PON167" s="3"/>
      <c r="POO167" s="3"/>
      <c r="POP167" s="3"/>
      <c r="POQ167" s="3"/>
      <c r="POR167" s="3"/>
      <c r="POS167" s="3"/>
      <c r="POT167" s="3"/>
      <c r="POU167" s="3"/>
      <c r="POV167" s="3"/>
      <c r="POW167" s="3"/>
      <c r="POX167" s="3"/>
      <c r="POY167" s="3"/>
      <c r="POZ167" s="3"/>
      <c r="PPA167" s="3"/>
      <c r="PPB167" s="3"/>
      <c r="PPC167" s="3"/>
      <c r="PPD167" s="3"/>
      <c r="PPE167" s="3"/>
      <c r="PPF167" s="3"/>
      <c r="PPG167" s="3"/>
      <c r="PPH167" s="3"/>
      <c r="PPI167" s="3"/>
      <c r="PPJ167" s="3"/>
      <c r="PPK167" s="3"/>
      <c r="PPL167" s="3"/>
      <c r="PPM167" s="3"/>
      <c r="PPN167" s="3"/>
      <c r="PPO167" s="3"/>
      <c r="PPP167" s="3"/>
      <c r="PPQ167" s="3"/>
      <c r="PPR167" s="3"/>
      <c r="PPS167" s="3"/>
      <c r="PPT167" s="3"/>
      <c r="PPU167" s="3"/>
      <c r="PPV167" s="3"/>
      <c r="PPW167" s="3"/>
      <c r="PPX167" s="3"/>
      <c r="PPY167" s="3"/>
      <c r="PPZ167" s="3"/>
      <c r="PQA167" s="3"/>
      <c r="PQB167" s="3"/>
      <c r="PQC167" s="3"/>
      <c r="PQD167" s="3"/>
      <c r="PQE167" s="3"/>
      <c r="PQF167" s="3"/>
      <c r="PQG167" s="3"/>
      <c r="PQH167" s="3"/>
      <c r="PQI167" s="3"/>
      <c r="PQJ167" s="3"/>
      <c r="PQK167" s="3"/>
      <c r="PQL167" s="3"/>
      <c r="PQM167" s="3"/>
      <c r="PQN167" s="3"/>
      <c r="PQO167" s="3"/>
      <c r="PQP167" s="3"/>
      <c r="PQQ167" s="3"/>
      <c r="PQR167" s="3"/>
      <c r="PQS167" s="3"/>
      <c r="PQT167" s="3"/>
      <c r="PQU167" s="3"/>
      <c r="PQV167" s="3"/>
      <c r="PQW167" s="3"/>
      <c r="PQX167" s="3"/>
      <c r="PQY167" s="3"/>
      <c r="PQZ167" s="3"/>
      <c r="PRA167" s="3"/>
      <c r="PRB167" s="3"/>
      <c r="PRC167" s="3"/>
      <c r="PRD167" s="3"/>
      <c r="PRE167" s="3"/>
      <c r="PRF167" s="3"/>
      <c r="PRG167" s="3"/>
      <c r="PRH167" s="3"/>
      <c r="PRI167" s="3"/>
      <c r="PRJ167" s="3"/>
      <c r="PRK167" s="3"/>
      <c r="PRL167" s="3"/>
      <c r="PRM167" s="3"/>
      <c r="PRN167" s="3"/>
      <c r="PRO167" s="3"/>
      <c r="PRP167" s="3"/>
      <c r="PRQ167" s="3"/>
      <c r="PRR167" s="3"/>
      <c r="PRS167" s="3"/>
      <c r="PRT167" s="3"/>
      <c r="PRU167" s="3"/>
      <c r="PRV167" s="3"/>
      <c r="PRW167" s="3"/>
      <c r="PRX167" s="3"/>
      <c r="PRY167" s="3"/>
      <c r="PRZ167" s="3"/>
      <c r="PSA167" s="3"/>
      <c r="PSB167" s="3"/>
      <c r="PSC167" s="3"/>
      <c r="PSD167" s="3"/>
      <c r="PSE167" s="3"/>
      <c r="PSF167" s="3"/>
      <c r="PSG167" s="3"/>
      <c r="PSH167" s="3"/>
      <c r="PSI167" s="3"/>
      <c r="PSJ167" s="3"/>
      <c r="PSK167" s="3"/>
      <c r="PSL167" s="3"/>
      <c r="PSM167" s="3"/>
      <c r="PSN167" s="3"/>
      <c r="PSO167" s="3"/>
      <c r="PSP167" s="3"/>
      <c r="PSQ167" s="3"/>
      <c r="PSR167" s="3"/>
      <c r="PSS167" s="3"/>
      <c r="PST167" s="3"/>
      <c r="PSU167" s="3"/>
      <c r="PSV167" s="3"/>
      <c r="PSW167" s="3"/>
      <c r="PSX167" s="3"/>
      <c r="PSY167" s="3"/>
      <c r="PSZ167" s="3"/>
      <c r="PTA167" s="3"/>
      <c r="PTB167" s="3"/>
      <c r="PTC167" s="3"/>
      <c r="PTD167" s="3"/>
      <c r="PTE167" s="3"/>
      <c r="PTF167" s="3"/>
      <c r="PTG167" s="3"/>
      <c r="PTH167" s="3"/>
      <c r="PTI167" s="3"/>
      <c r="PTJ167" s="3"/>
      <c r="PTK167" s="3"/>
      <c r="PTL167" s="3"/>
      <c r="PTM167" s="3"/>
      <c r="PTN167" s="3"/>
      <c r="PTO167" s="3"/>
      <c r="PTP167" s="3"/>
      <c r="PTQ167" s="3"/>
      <c r="PTR167" s="3"/>
      <c r="PTS167" s="3"/>
      <c r="PTT167" s="3"/>
      <c r="PTU167" s="3"/>
      <c r="PTV167" s="3"/>
      <c r="PTW167" s="3"/>
      <c r="PTX167" s="3"/>
      <c r="PTY167" s="3"/>
      <c r="PTZ167" s="3"/>
      <c r="PUA167" s="3"/>
      <c r="PUB167" s="3"/>
      <c r="PUC167" s="3"/>
      <c r="PUD167" s="3"/>
      <c r="PUE167" s="3"/>
      <c r="PUF167" s="3"/>
      <c r="PUG167" s="3"/>
      <c r="PUH167" s="3"/>
      <c r="PUI167" s="3"/>
      <c r="PUJ167" s="3"/>
      <c r="PUK167" s="3"/>
      <c r="PUL167" s="3"/>
      <c r="PUM167" s="3"/>
      <c r="PUN167" s="3"/>
      <c r="PUO167" s="3"/>
      <c r="PUP167" s="3"/>
      <c r="PUQ167" s="3"/>
      <c r="PUR167" s="3"/>
      <c r="PUS167" s="3"/>
      <c r="PUT167" s="3"/>
      <c r="PUU167" s="3"/>
      <c r="PUV167" s="3"/>
      <c r="PUW167" s="3"/>
      <c r="PUX167" s="3"/>
      <c r="PUY167" s="3"/>
      <c r="PUZ167" s="3"/>
      <c r="PVA167" s="3"/>
      <c r="PVB167" s="3"/>
      <c r="PVC167" s="3"/>
      <c r="PVD167" s="3"/>
      <c r="PVE167" s="3"/>
      <c r="PVF167" s="3"/>
      <c r="PVG167" s="3"/>
      <c r="PVH167" s="3"/>
      <c r="PVI167" s="3"/>
      <c r="PVJ167" s="3"/>
      <c r="PVK167" s="3"/>
      <c r="PVL167" s="3"/>
      <c r="PVM167" s="3"/>
      <c r="PVN167" s="3"/>
      <c r="PVO167" s="3"/>
      <c r="PVP167" s="3"/>
      <c r="PVQ167" s="3"/>
      <c r="PVR167" s="3"/>
      <c r="PVS167" s="3"/>
      <c r="PVT167" s="3"/>
      <c r="PVU167" s="3"/>
      <c r="PVV167" s="3"/>
      <c r="PVW167" s="3"/>
      <c r="PVX167" s="3"/>
      <c r="PVY167" s="3"/>
      <c r="PVZ167" s="3"/>
      <c r="PWA167" s="3"/>
      <c r="PWB167" s="3"/>
      <c r="PWC167" s="3"/>
      <c r="PWD167" s="3"/>
      <c r="PWE167" s="3"/>
      <c r="PWF167" s="3"/>
      <c r="PWG167" s="3"/>
      <c r="PWH167" s="3"/>
      <c r="PWI167" s="3"/>
      <c r="PWJ167" s="3"/>
      <c r="PWK167" s="3"/>
      <c r="PWL167" s="3"/>
      <c r="PWM167" s="3"/>
      <c r="PWN167" s="3"/>
      <c r="PWO167" s="3"/>
      <c r="PWP167" s="3"/>
      <c r="PWQ167" s="3"/>
      <c r="PWR167" s="3"/>
      <c r="PWS167" s="3"/>
      <c r="PWT167" s="3"/>
      <c r="PWU167" s="3"/>
      <c r="PWV167" s="3"/>
      <c r="PWW167" s="3"/>
      <c r="PWX167" s="3"/>
      <c r="PWY167" s="3"/>
      <c r="PWZ167" s="3"/>
      <c r="PXA167" s="3"/>
      <c r="PXB167" s="3"/>
      <c r="PXC167" s="3"/>
      <c r="PXD167" s="3"/>
      <c r="PXE167" s="3"/>
      <c r="PXF167" s="3"/>
      <c r="PXG167" s="3"/>
      <c r="PXH167" s="3"/>
      <c r="PXI167" s="3"/>
      <c r="PXJ167" s="3"/>
      <c r="PXK167" s="3"/>
      <c r="PXL167" s="3"/>
      <c r="PXM167" s="3"/>
      <c r="PXN167" s="3"/>
      <c r="PXO167" s="3"/>
      <c r="PXP167" s="3"/>
      <c r="PXQ167" s="3"/>
      <c r="PXR167" s="3"/>
      <c r="PXS167" s="3"/>
      <c r="PXT167" s="3"/>
      <c r="PXU167" s="3"/>
      <c r="PXV167" s="3"/>
      <c r="PXW167" s="3"/>
      <c r="PXX167" s="3"/>
      <c r="PXY167" s="3"/>
      <c r="PXZ167" s="3"/>
      <c r="PYA167" s="3"/>
      <c r="PYB167" s="3"/>
      <c r="PYC167" s="3"/>
      <c r="PYD167" s="3"/>
      <c r="PYE167" s="3"/>
      <c r="PYF167" s="3"/>
      <c r="PYG167" s="3"/>
      <c r="PYH167" s="3"/>
      <c r="PYI167" s="3"/>
      <c r="PYJ167" s="3"/>
      <c r="PYK167" s="3"/>
      <c r="PYL167" s="3"/>
      <c r="PYM167" s="3"/>
      <c r="PYN167" s="3"/>
      <c r="PYO167" s="3"/>
      <c r="PYP167" s="3"/>
      <c r="PYQ167" s="3"/>
      <c r="PYR167" s="3"/>
      <c r="PYS167" s="3"/>
      <c r="PYT167" s="3"/>
      <c r="PYU167" s="3"/>
      <c r="PYV167" s="3"/>
      <c r="PYW167" s="3"/>
      <c r="PYX167" s="3"/>
      <c r="PYY167" s="3"/>
      <c r="PYZ167" s="3"/>
      <c r="PZA167" s="3"/>
      <c r="PZB167" s="3"/>
      <c r="PZC167" s="3"/>
      <c r="PZD167" s="3"/>
      <c r="PZE167" s="3"/>
      <c r="PZF167" s="3"/>
      <c r="PZG167" s="3"/>
      <c r="PZH167" s="3"/>
      <c r="PZI167" s="3"/>
      <c r="PZJ167" s="3"/>
      <c r="PZK167" s="3"/>
      <c r="PZL167" s="3"/>
      <c r="PZM167" s="3"/>
      <c r="PZN167" s="3"/>
      <c r="PZO167" s="3"/>
      <c r="PZP167" s="3"/>
      <c r="PZQ167" s="3"/>
      <c r="PZR167" s="3"/>
      <c r="PZS167" s="3"/>
      <c r="PZT167" s="3"/>
      <c r="PZU167" s="3"/>
      <c r="PZV167" s="3"/>
      <c r="PZW167" s="3"/>
      <c r="PZX167" s="3"/>
      <c r="PZY167" s="3"/>
      <c r="PZZ167" s="3"/>
      <c r="QAA167" s="3"/>
      <c r="QAB167" s="3"/>
      <c r="QAC167" s="3"/>
      <c r="QAD167" s="3"/>
      <c r="QAE167" s="3"/>
      <c r="QAF167" s="3"/>
      <c r="QAG167" s="3"/>
      <c r="QAH167" s="3"/>
      <c r="QAI167" s="3"/>
      <c r="QAJ167" s="3"/>
      <c r="QAK167" s="3"/>
      <c r="QAL167" s="3"/>
      <c r="QAM167" s="3"/>
      <c r="QAN167" s="3"/>
      <c r="QAO167" s="3"/>
      <c r="QAP167" s="3"/>
      <c r="QAQ167" s="3"/>
      <c r="QAR167" s="3"/>
      <c r="QAS167" s="3"/>
      <c r="QAT167" s="3"/>
      <c r="QAU167" s="3"/>
      <c r="QAV167" s="3"/>
      <c r="QAW167" s="3"/>
      <c r="QAX167" s="3"/>
      <c r="QAY167" s="3"/>
      <c r="QAZ167" s="3"/>
      <c r="QBA167" s="3"/>
      <c r="QBB167" s="3"/>
      <c r="QBC167" s="3"/>
      <c r="QBD167" s="3"/>
      <c r="QBE167" s="3"/>
      <c r="QBF167" s="3"/>
      <c r="QBG167" s="3"/>
      <c r="QBH167" s="3"/>
      <c r="QBI167" s="3"/>
      <c r="QBJ167" s="3"/>
      <c r="QBK167" s="3"/>
      <c r="QBL167" s="3"/>
      <c r="QBM167" s="3"/>
      <c r="QBN167" s="3"/>
      <c r="QBO167" s="3"/>
      <c r="QBP167" s="3"/>
      <c r="QBQ167" s="3"/>
      <c r="QBR167" s="3"/>
      <c r="QBS167" s="3"/>
      <c r="QBT167" s="3"/>
      <c r="QBU167" s="3"/>
      <c r="QBV167" s="3"/>
      <c r="QBW167" s="3"/>
      <c r="QBX167" s="3"/>
      <c r="QBY167" s="3"/>
      <c r="QBZ167" s="3"/>
      <c r="QCA167" s="3"/>
      <c r="QCB167" s="3"/>
      <c r="QCC167" s="3"/>
      <c r="QCD167" s="3"/>
      <c r="QCE167" s="3"/>
      <c r="QCF167" s="3"/>
      <c r="QCG167" s="3"/>
      <c r="QCH167" s="3"/>
      <c r="QCI167" s="3"/>
      <c r="QCJ167" s="3"/>
      <c r="QCK167" s="3"/>
      <c r="QCL167" s="3"/>
      <c r="QCM167" s="3"/>
      <c r="QCN167" s="3"/>
      <c r="QCO167" s="3"/>
      <c r="QCP167" s="3"/>
      <c r="QCQ167" s="3"/>
      <c r="QCR167" s="3"/>
      <c r="QCS167" s="3"/>
      <c r="QCT167" s="3"/>
      <c r="QCU167" s="3"/>
      <c r="QCV167" s="3"/>
      <c r="QCW167" s="3"/>
      <c r="QCX167" s="3"/>
      <c r="QCY167" s="3"/>
      <c r="QCZ167" s="3"/>
      <c r="QDA167" s="3"/>
      <c r="QDB167" s="3"/>
      <c r="QDC167" s="3"/>
      <c r="QDD167" s="3"/>
      <c r="QDE167" s="3"/>
      <c r="QDF167" s="3"/>
      <c r="QDG167" s="3"/>
      <c r="QDH167" s="3"/>
      <c r="QDI167" s="3"/>
      <c r="QDJ167" s="3"/>
      <c r="QDK167" s="3"/>
      <c r="QDL167" s="3"/>
      <c r="QDM167" s="3"/>
      <c r="QDN167" s="3"/>
      <c r="QDO167" s="3"/>
      <c r="QDP167" s="3"/>
      <c r="QDQ167" s="3"/>
      <c r="QDR167" s="3"/>
      <c r="QDS167" s="3"/>
      <c r="QDT167" s="3"/>
      <c r="QDU167" s="3"/>
      <c r="QDV167" s="3"/>
      <c r="QDW167" s="3"/>
      <c r="QDX167" s="3"/>
      <c r="QDY167" s="3"/>
      <c r="QDZ167" s="3"/>
      <c r="QEA167" s="3"/>
      <c r="QEB167" s="3"/>
      <c r="QEC167" s="3"/>
      <c r="QED167" s="3"/>
      <c r="QEE167" s="3"/>
      <c r="QEF167" s="3"/>
      <c r="QEG167" s="3"/>
      <c r="QEH167" s="3"/>
      <c r="QEI167" s="3"/>
      <c r="QEJ167" s="3"/>
      <c r="QEK167" s="3"/>
      <c r="QEL167" s="3"/>
      <c r="QEM167" s="3"/>
      <c r="QEN167" s="3"/>
      <c r="QEO167" s="3"/>
      <c r="QEP167" s="3"/>
      <c r="QEQ167" s="3"/>
      <c r="QER167" s="3"/>
      <c r="QES167" s="3"/>
      <c r="QET167" s="3"/>
      <c r="QEU167" s="3"/>
      <c r="QEV167" s="3"/>
      <c r="QEW167" s="3"/>
      <c r="QEX167" s="3"/>
      <c r="QEY167" s="3"/>
      <c r="QEZ167" s="3"/>
      <c r="QFA167" s="3"/>
      <c r="QFB167" s="3"/>
      <c r="QFC167" s="3"/>
      <c r="QFD167" s="3"/>
      <c r="QFE167" s="3"/>
      <c r="QFF167" s="3"/>
      <c r="QFG167" s="3"/>
      <c r="QFH167" s="3"/>
      <c r="QFI167" s="3"/>
      <c r="QFJ167" s="3"/>
      <c r="QFK167" s="3"/>
      <c r="QFL167" s="3"/>
      <c r="QFM167" s="3"/>
      <c r="QFN167" s="3"/>
      <c r="QFO167" s="3"/>
      <c r="QFP167" s="3"/>
      <c r="QFQ167" s="3"/>
      <c r="QFR167" s="3"/>
      <c r="QFS167" s="3"/>
      <c r="QFT167" s="3"/>
      <c r="QFU167" s="3"/>
      <c r="QFV167" s="3"/>
      <c r="QFW167" s="3"/>
      <c r="QFX167" s="3"/>
      <c r="QFY167" s="3"/>
      <c r="QFZ167" s="3"/>
      <c r="QGA167" s="3"/>
      <c r="QGB167" s="3"/>
      <c r="QGC167" s="3"/>
      <c r="QGD167" s="3"/>
      <c r="QGE167" s="3"/>
      <c r="QGF167" s="3"/>
      <c r="QGG167" s="3"/>
      <c r="QGH167" s="3"/>
      <c r="QGI167" s="3"/>
      <c r="QGJ167" s="3"/>
      <c r="QGK167" s="3"/>
      <c r="QGL167" s="3"/>
      <c r="QGM167" s="3"/>
      <c r="QGN167" s="3"/>
      <c r="QGO167" s="3"/>
      <c r="QGP167" s="3"/>
      <c r="QGQ167" s="3"/>
      <c r="QGR167" s="3"/>
      <c r="QGS167" s="3"/>
      <c r="QGT167" s="3"/>
      <c r="QGU167" s="3"/>
      <c r="QGV167" s="3"/>
      <c r="QGW167" s="3"/>
      <c r="QGX167" s="3"/>
      <c r="QGY167" s="3"/>
      <c r="QGZ167" s="3"/>
      <c r="QHA167" s="3"/>
      <c r="QHB167" s="3"/>
      <c r="QHC167" s="3"/>
      <c r="QHD167" s="3"/>
      <c r="QHE167" s="3"/>
      <c r="QHF167" s="3"/>
      <c r="QHG167" s="3"/>
      <c r="QHH167" s="3"/>
      <c r="QHI167" s="3"/>
      <c r="QHJ167" s="3"/>
      <c r="QHK167" s="3"/>
      <c r="QHL167" s="3"/>
      <c r="QHM167" s="3"/>
      <c r="QHN167" s="3"/>
      <c r="QHO167" s="3"/>
      <c r="QHP167" s="3"/>
      <c r="QHQ167" s="3"/>
      <c r="QHR167" s="3"/>
      <c r="QHS167" s="3"/>
      <c r="QHT167" s="3"/>
      <c r="QHU167" s="3"/>
      <c r="QHV167" s="3"/>
      <c r="QHW167" s="3"/>
      <c r="QHX167" s="3"/>
      <c r="QHY167" s="3"/>
      <c r="QHZ167" s="3"/>
      <c r="QIA167" s="3"/>
      <c r="QIB167" s="3"/>
      <c r="QIC167" s="3"/>
      <c r="QID167" s="3"/>
      <c r="QIE167" s="3"/>
      <c r="QIF167" s="3"/>
      <c r="QIG167" s="3"/>
      <c r="QIH167" s="3"/>
      <c r="QII167" s="3"/>
      <c r="QIJ167" s="3"/>
      <c r="QIK167" s="3"/>
      <c r="QIL167" s="3"/>
      <c r="QIM167" s="3"/>
      <c r="QIN167" s="3"/>
      <c r="QIO167" s="3"/>
      <c r="QIP167" s="3"/>
      <c r="QIQ167" s="3"/>
      <c r="QIR167" s="3"/>
      <c r="QIS167" s="3"/>
      <c r="QIT167" s="3"/>
      <c r="QIU167" s="3"/>
      <c r="QIV167" s="3"/>
      <c r="QIW167" s="3"/>
      <c r="QIX167" s="3"/>
      <c r="QIY167" s="3"/>
      <c r="QIZ167" s="3"/>
      <c r="QJA167" s="3"/>
      <c r="QJB167" s="3"/>
      <c r="QJC167" s="3"/>
      <c r="QJD167" s="3"/>
      <c r="QJE167" s="3"/>
      <c r="QJF167" s="3"/>
      <c r="QJG167" s="3"/>
      <c r="QJH167" s="3"/>
      <c r="QJI167" s="3"/>
      <c r="QJJ167" s="3"/>
      <c r="QJK167" s="3"/>
      <c r="QJL167" s="3"/>
      <c r="QJM167" s="3"/>
      <c r="QJN167" s="3"/>
      <c r="QJO167" s="3"/>
      <c r="QJP167" s="3"/>
      <c r="QJQ167" s="3"/>
      <c r="QJR167" s="3"/>
      <c r="QJS167" s="3"/>
      <c r="QJT167" s="3"/>
      <c r="QJU167" s="3"/>
      <c r="QJV167" s="3"/>
      <c r="QJW167" s="3"/>
      <c r="QJX167" s="3"/>
      <c r="QJY167" s="3"/>
      <c r="QJZ167" s="3"/>
      <c r="QKA167" s="3"/>
      <c r="QKB167" s="3"/>
      <c r="QKC167" s="3"/>
      <c r="QKD167" s="3"/>
      <c r="QKE167" s="3"/>
      <c r="QKF167" s="3"/>
      <c r="QKG167" s="3"/>
      <c r="QKH167" s="3"/>
      <c r="QKI167" s="3"/>
      <c r="QKJ167" s="3"/>
      <c r="QKK167" s="3"/>
      <c r="QKL167" s="3"/>
      <c r="QKM167" s="3"/>
      <c r="QKN167" s="3"/>
      <c r="QKO167" s="3"/>
      <c r="QKP167" s="3"/>
      <c r="QKQ167" s="3"/>
      <c r="QKR167" s="3"/>
      <c r="QKS167" s="3"/>
      <c r="QKT167" s="3"/>
      <c r="QKU167" s="3"/>
      <c r="QKV167" s="3"/>
      <c r="QKW167" s="3"/>
      <c r="QKX167" s="3"/>
      <c r="QKY167" s="3"/>
      <c r="QKZ167" s="3"/>
      <c r="QLA167" s="3"/>
      <c r="QLB167" s="3"/>
      <c r="QLC167" s="3"/>
      <c r="QLD167" s="3"/>
      <c r="QLE167" s="3"/>
      <c r="QLF167" s="3"/>
      <c r="QLG167" s="3"/>
      <c r="QLH167" s="3"/>
      <c r="QLI167" s="3"/>
      <c r="QLJ167" s="3"/>
      <c r="QLK167" s="3"/>
      <c r="QLL167" s="3"/>
      <c r="QLM167" s="3"/>
      <c r="QLN167" s="3"/>
      <c r="QLO167" s="3"/>
      <c r="QLP167" s="3"/>
      <c r="QLQ167" s="3"/>
      <c r="QLR167" s="3"/>
      <c r="QLS167" s="3"/>
      <c r="QLT167" s="3"/>
      <c r="QLU167" s="3"/>
      <c r="QLV167" s="3"/>
      <c r="QLW167" s="3"/>
      <c r="QLX167" s="3"/>
      <c r="QLY167" s="3"/>
      <c r="QLZ167" s="3"/>
      <c r="QMA167" s="3"/>
      <c r="QMB167" s="3"/>
      <c r="QMC167" s="3"/>
      <c r="QMD167" s="3"/>
      <c r="QME167" s="3"/>
      <c r="QMF167" s="3"/>
      <c r="QMG167" s="3"/>
      <c r="QMH167" s="3"/>
      <c r="QMI167" s="3"/>
      <c r="QMJ167" s="3"/>
      <c r="QMK167" s="3"/>
      <c r="QML167" s="3"/>
      <c r="QMM167" s="3"/>
      <c r="QMN167" s="3"/>
      <c r="QMO167" s="3"/>
      <c r="QMP167" s="3"/>
      <c r="QMQ167" s="3"/>
      <c r="QMR167" s="3"/>
      <c r="QMS167" s="3"/>
      <c r="QMT167" s="3"/>
      <c r="QMU167" s="3"/>
      <c r="QMV167" s="3"/>
      <c r="QMW167" s="3"/>
      <c r="QMX167" s="3"/>
      <c r="QMY167" s="3"/>
      <c r="QMZ167" s="3"/>
      <c r="QNA167" s="3"/>
      <c r="QNB167" s="3"/>
      <c r="QNC167" s="3"/>
      <c r="QND167" s="3"/>
      <c r="QNE167" s="3"/>
      <c r="QNF167" s="3"/>
      <c r="QNG167" s="3"/>
      <c r="QNH167" s="3"/>
      <c r="QNI167" s="3"/>
      <c r="QNJ167" s="3"/>
      <c r="QNK167" s="3"/>
      <c r="QNL167" s="3"/>
      <c r="QNM167" s="3"/>
      <c r="QNN167" s="3"/>
      <c r="QNO167" s="3"/>
      <c r="QNP167" s="3"/>
      <c r="QNQ167" s="3"/>
      <c r="QNR167" s="3"/>
      <c r="QNS167" s="3"/>
      <c r="QNT167" s="3"/>
      <c r="QNU167" s="3"/>
      <c r="QNV167" s="3"/>
      <c r="QNW167" s="3"/>
      <c r="QNX167" s="3"/>
      <c r="QNY167" s="3"/>
      <c r="QNZ167" s="3"/>
      <c r="QOA167" s="3"/>
      <c r="QOB167" s="3"/>
      <c r="QOC167" s="3"/>
      <c r="QOD167" s="3"/>
      <c r="QOE167" s="3"/>
      <c r="QOF167" s="3"/>
      <c r="QOG167" s="3"/>
      <c r="QOH167" s="3"/>
      <c r="QOI167" s="3"/>
      <c r="QOJ167" s="3"/>
      <c r="QOK167" s="3"/>
      <c r="QOL167" s="3"/>
      <c r="QOM167" s="3"/>
      <c r="QON167" s="3"/>
      <c r="QOO167" s="3"/>
      <c r="QOP167" s="3"/>
      <c r="QOQ167" s="3"/>
      <c r="QOR167" s="3"/>
      <c r="QOS167" s="3"/>
      <c r="QOT167" s="3"/>
      <c r="QOU167" s="3"/>
      <c r="QOV167" s="3"/>
      <c r="QOW167" s="3"/>
      <c r="QOX167" s="3"/>
      <c r="QOY167" s="3"/>
      <c r="QOZ167" s="3"/>
      <c r="QPA167" s="3"/>
      <c r="QPB167" s="3"/>
      <c r="QPC167" s="3"/>
      <c r="QPD167" s="3"/>
      <c r="QPE167" s="3"/>
      <c r="QPF167" s="3"/>
      <c r="QPG167" s="3"/>
      <c r="QPH167" s="3"/>
      <c r="QPI167" s="3"/>
      <c r="QPJ167" s="3"/>
      <c r="QPK167" s="3"/>
      <c r="QPL167" s="3"/>
      <c r="QPM167" s="3"/>
      <c r="QPN167" s="3"/>
      <c r="QPO167" s="3"/>
      <c r="QPP167" s="3"/>
      <c r="QPQ167" s="3"/>
      <c r="QPR167" s="3"/>
      <c r="QPS167" s="3"/>
      <c r="QPT167" s="3"/>
      <c r="QPU167" s="3"/>
      <c r="QPV167" s="3"/>
      <c r="QPW167" s="3"/>
      <c r="QPX167" s="3"/>
      <c r="QPY167" s="3"/>
      <c r="QPZ167" s="3"/>
      <c r="QQA167" s="3"/>
      <c r="QQB167" s="3"/>
      <c r="QQC167" s="3"/>
      <c r="QQD167" s="3"/>
      <c r="QQE167" s="3"/>
      <c r="QQF167" s="3"/>
      <c r="QQG167" s="3"/>
      <c r="QQH167" s="3"/>
      <c r="QQI167" s="3"/>
      <c r="QQJ167" s="3"/>
      <c r="QQK167" s="3"/>
      <c r="QQL167" s="3"/>
      <c r="QQM167" s="3"/>
      <c r="QQN167" s="3"/>
      <c r="QQO167" s="3"/>
      <c r="QQP167" s="3"/>
      <c r="QQQ167" s="3"/>
      <c r="QQR167" s="3"/>
      <c r="QQS167" s="3"/>
      <c r="QQT167" s="3"/>
      <c r="QQU167" s="3"/>
      <c r="QQV167" s="3"/>
      <c r="QQW167" s="3"/>
      <c r="QQX167" s="3"/>
      <c r="QQY167" s="3"/>
      <c r="QQZ167" s="3"/>
      <c r="QRA167" s="3"/>
      <c r="QRB167" s="3"/>
      <c r="QRC167" s="3"/>
      <c r="QRD167" s="3"/>
      <c r="QRE167" s="3"/>
      <c r="QRF167" s="3"/>
      <c r="QRG167" s="3"/>
      <c r="QRH167" s="3"/>
      <c r="QRI167" s="3"/>
      <c r="QRJ167" s="3"/>
      <c r="QRK167" s="3"/>
      <c r="QRL167" s="3"/>
      <c r="QRM167" s="3"/>
      <c r="QRN167" s="3"/>
      <c r="QRO167" s="3"/>
      <c r="QRP167" s="3"/>
      <c r="QRQ167" s="3"/>
      <c r="QRR167" s="3"/>
      <c r="QRS167" s="3"/>
      <c r="QRT167" s="3"/>
      <c r="QRU167" s="3"/>
      <c r="QRV167" s="3"/>
      <c r="QRW167" s="3"/>
      <c r="QRX167" s="3"/>
      <c r="QRY167" s="3"/>
      <c r="QRZ167" s="3"/>
      <c r="QSA167" s="3"/>
      <c r="QSB167" s="3"/>
      <c r="QSC167" s="3"/>
      <c r="QSD167" s="3"/>
      <c r="QSE167" s="3"/>
      <c r="QSF167" s="3"/>
      <c r="QSG167" s="3"/>
      <c r="QSH167" s="3"/>
      <c r="QSI167" s="3"/>
      <c r="QSJ167" s="3"/>
      <c r="QSK167" s="3"/>
      <c r="QSL167" s="3"/>
      <c r="QSM167" s="3"/>
      <c r="QSN167" s="3"/>
      <c r="QSO167" s="3"/>
      <c r="QSP167" s="3"/>
      <c r="QSQ167" s="3"/>
      <c r="QSR167" s="3"/>
      <c r="QSS167" s="3"/>
      <c r="QST167" s="3"/>
      <c r="QSU167" s="3"/>
      <c r="QSV167" s="3"/>
      <c r="QSW167" s="3"/>
      <c r="QSX167" s="3"/>
      <c r="QSY167" s="3"/>
      <c r="QSZ167" s="3"/>
      <c r="QTA167" s="3"/>
      <c r="QTB167" s="3"/>
      <c r="QTC167" s="3"/>
      <c r="QTD167" s="3"/>
      <c r="QTE167" s="3"/>
      <c r="QTF167" s="3"/>
      <c r="QTG167" s="3"/>
      <c r="QTH167" s="3"/>
      <c r="QTI167" s="3"/>
      <c r="QTJ167" s="3"/>
      <c r="QTK167" s="3"/>
      <c r="QTL167" s="3"/>
      <c r="QTM167" s="3"/>
      <c r="QTN167" s="3"/>
      <c r="QTO167" s="3"/>
      <c r="QTP167" s="3"/>
      <c r="QTQ167" s="3"/>
      <c r="QTR167" s="3"/>
      <c r="QTS167" s="3"/>
      <c r="QTT167" s="3"/>
      <c r="QTU167" s="3"/>
      <c r="QTV167" s="3"/>
      <c r="QTW167" s="3"/>
      <c r="QTX167" s="3"/>
      <c r="QTY167" s="3"/>
      <c r="QTZ167" s="3"/>
      <c r="QUA167" s="3"/>
      <c r="QUB167" s="3"/>
      <c r="QUC167" s="3"/>
      <c r="QUD167" s="3"/>
      <c r="QUE167" s="3"/>
      <c r="QUF167" s="3"/>
      <c r="QUG167" s="3"/>
      <c r="QUH167" s="3"/>
      <c r="QUI167" s="3"/>
      <c r="QUJ167" s="3"/>
      <c r="QUK167" s="3"/>
      <c r="QUL167" s="3"/>
      <c r="QUM167" s="3"/>
      <c r="QUN167" s="3"/>
      <c r="QUO167" s="3"/>
      <c r="QUP167" s="3"/>
      <c r="QUQ167" s="3"/>
      <c r="QUR167" s="3"/>
      <c r="QUS167" s="3"/>
      <c r="QUT167" s="3"/>
      <c r="QUU167" s="3"/>
      <c r="QUV167" s="3"/>
      <c r="QUW167" s="3"/>
      <c r="QUX167" s="3"/>
      <c r="QUY167" s="3"/>
      <c r="QUZ167" s="3"/>
      <c r="QVA167" s="3"/>
      <c r="QVB167" s="3"/>
      <c r="QVC167" s="3"/>
      <c r="QVD167" s="3"/>
      <c r="QVE167" s="3"/>
      <c r="QVF167" s="3"/>
      <c r="QVG167" s="3"/>
      <c r="QVH167" s="3"/>
      <c r="QVI167" s="3"/>
      <c r="QVJ167" s="3"/>
      <c r="QVK167" s="3"/>
      <c r="QVL167" s="3"/>
      <c r="QVM167" s="3"/>
      <c r="QVN167" s="3"/>
      <c r="QVO167" s="3"/>
      <c r="QVP167" s="3"/>
      <c r="QVQ167" s="3"/>
      <c r="QVR167" s="3"/>
      <c r="QVS167" s="3"/>
      <c r="QVT167" s="3"/>
      <c r="QVU167" s="3"/>
      <c r="QVV167" s="3"/>
      <c r="QVW167" s="3"/>
      <c r="QVX167" s="3"/>
      <c r="QVY167" s="3"/>
      <c r="QVZ167" s="3"/>
      <c r="QWA167" s="3"/>
      <c r="QWB167" s="3"/>
      <c r="QWC167" s="3"/>
      <c r="QWD167" s="3"/>
      <c r="QWE167" s="3"/>
      <c r="QWF167" s="3"/>
      <c r="QWG167" s="3"/>
      <c r="QWH167" s="3"/>
      <c r="QWI167" s="3"/>
      <c r="QWJ167" s="3"/>
      <c r="QWK167" s="3"/>
      <c r="QWL167" s="3"/>
      <c r="QWM167" s="3"/>
      <c r="QWN167" s="3"/>
      <c r="QWO167" s="3"/>
      <c r="QWP167" s="3"/>
      <c r="QWQ167" s="3"/>
      <c r="QWR167" s="3"/>
      <c r="QWS167" s="3"/>
      <c r="QWT167" s="3"/>
      <c r="QWU167" s="3"/>
      <c r="QWV167" s="3"/>
      <c r="QWW167" s="3"/>
      <c r="QWX167" s="3"/>
      <c r="QWY167" s="3"/>
      <c r="QWZ167" s="3"/>
      <c r="QXA167" s="3"/>
      <c r="QXB167" s="3"/>
      <c r="QXC167" s="3"/>
      <c r="QXD167" s="3"/>
      <c r="QXE167" s="3"/>
      <c r="QXF167" s="3"/>
      <c r="QXG167" s="3"/>
      <c r="QXH167" s="3"/>
      <c r="QXI167" s="3"/>
      <c r="QXJ167" s="3"/>
      <c r="QXK167" s="3"/>
      <c r="QXL167" s="3"/>
      <c r="QXM167" s="3"/>
      <c r="QXN167" s="3"/>
      <c r="QXO167" s="3"/>
      <c r="QXP167" s="3"/>
      <c r="QXQ167" s="3"/>
      <c r="QXR167" s="3"/>
      <c r="QXS167" s="3"/>
      <c r="QXT167" s="3"/>
      <c r="QXU167" s="3"/>
      <c r="QXV167" s="3"/>
      <c r="QXW167" s="3"/>
      <c r="QXX167" s="3"/>
      <c r="QXY167" s="3"/>
      <c r="QXZ167" s="3"/>
      <c r="QYA167" s="3"/>
      <c r="QYB167" s="3"/>
      <c r="QYC167" s="3"/>
      <c r="QYD167" s="3"/>
      <c r="QYE167" s="3"/>
      <c r="QYF167" s="3"/>
      <c r="QYG167" s="3"/>
      <c r="QYH167" s="3"/>
      <c r="QYI167" s="3"/>
      <c r="QYJ167" s="3"/>
      <c r="QYK167" s="3"/>
      <c r="QYL167" s="3"/>
      <c r="QYM167" s="3"/>
      <c r="QYN167" s="3"/>
      <c r="QYO167" s="3"/>
      <c r="QYP167" s="3"/>
      <c r="QYQ167" s="3"/>
      <c r="QYR167" s="3"/>
      <c r="QYS167" s="3"/>
      <c r="QYT167" s="3"/>
      <c r="QYU167" s="3"/>
      <c r="QYV167" s="3"/>
      <c r="QYW167" s="3"/>
      <c r="QYX167" s="3"/>
      <c r="QYY167" s="3"/>
      <c r="QYZ167" s="3"/>
      <c r="QZA167" s="3"/>
      <c r="QZB167" s="3"/>
      <c r="QZC167" s="3"/>
      <c r="QZD167" s="3"/>
      <c r="QZE167" s="3"/>
      <c r="QZF167" s="3"/>
      <c r="QZG167" s="3"/>
      <c r="QZH167" s="3"/>
      <c r="QZI167" s="3"/>
      <c r="QZJ167" s="3"/>
      <c r="QZK167" s="3"/>
      <c r="QZL167" s="3"/>
      <c r="QZM167" s="3"/>
      <c r="QZN167" s="3"/>
      <c r="QZO167" s="3"/>
      <c r="QZP167" s="3"/>
      <c r="QZQ167" s="3"/>
      <c r="QZR167" s="3"/>
      <c r="QZS167" s="3"/>
      <c r="QZT167" s="3"/>
      <c r="QZU167" s="3"/>
      <c r="QZV167" s="3"/>
      <c r="QZW167" s="3"/>
      <c r="QZX167" s="3"/>
      <c r="QZY167" s="3"/>
      <c r="QZZ167" s="3"/>
      <c r="RAA167" s="3"/>
      <c r="RAB167" s="3"/>
      <c r="RAC167" s="3"/>
      <c r="RAD167" s="3"/>
      <c r="RAE167" s="3"/>
      <c r="RAF167" s="3"/>
      <c r="RAG167" s="3"/>
      <c r="RAH167" s="3"/>
      <c r="RAI167" s="3"/>
      <c r="RAJ167" s="3"/>
      <c r="RAK167" s="3"/>
      <c r="RAL167" s="3"/>
      <c r="RAM167" s="3"/>
      <c r="RAN167" s="3"/>
      <c r="RAO167" s="3"/>
      <c r="RAP167" s="3"/>
      <c r="RAQ167" s="3"/>
      <c r="RAR167" s="3"/>
      <c r="RAS167" s="3"/>
      <c r="RAT167" s="3"/>
      <c r="RAU167" s="3"/>
      <c r="RAV167" s="3"/>
      <c r="RAW167" s="3"/>
      <c r="RAX167" s="3"/>
      <c r="RAY167" s="3"/>
      <c r="RAZ167" s="3"/>
      <c r="RBA167" s="3"/>
      <c r="RBB167" s="3"/>
      <c r="RBC167" s="3"/>
      <c r="RBD167" s="3"/>
      <c r="RBE167" s="3"/>
      <c r="RBF167" s="3"/>
      <c r="RBG167" s="3"/>
      <c r="RBH167" s="3"/>
      <c r="RBI167" s="3"/>
      <c r="RBJ167" s="3"/>
      <c r="RBK167" s="3"/>
      <c r="RBL167" s="3"/>
      <c r="RBM167" s="3"/>
      <c r="RBN167" s="3"/>
      <c r="RBO167" s="3"/>
      <c r="RBP167" s="3"/>
      <c r="RBQ167" s="3"/>
      <c r="RBR167" s="3"/>
      <c r="RBS167" s="3"/>
      <c r="RBT167" s="3"/>
      <c r="RBU167" s="3"/>
      <c r="RBV167" s="3"/>
      <c r="RBW167" s="3"/>
      <c r="RBX167" s="3"/>
      <c r="RBY167" s="3"/>
      <c r="RBZ167" s="3"/>
      <c r="RCA167" s="3"/>
      <c r="RCB167" s="3"/>
      <c r="RCC167" s="3"/>
      <c r="RCD167" s="3"/>
      <c r="RCE167" s="3"/>
      <c r="RCF167" s="3"/>
      <c r="RCG167" s="3"/>
      <c r="RCH167" s="3"/>
      <c r="RCI167" s="3"/>
      <c r="RCJ167" s="3"/>
      <c r="RCK167" s="3"/>
      <c r="RCL167" s="3"/>
      <c r="RCM167" s="3"/>
      <c r="RCN167" s="3"/>
      <c r="RCO167" s="3"/>
      <c r="RCP167" s="3"/>
      <c r="RCQ167" s="3"/>
      <c r="RCR167" s="3"/>
      <c r="RCS167" s="3"/>
      <c r="RCT167" s="3"/>
      <c r="RCU167" s="3"/>
      <c r="RCV167" s="3"/>
      <c r="RCW167" s="3"/>
      <c r="RCX167" s="3"/>
      <c r="RCY167" s="3"/>
      <c r="RCZ167" s="3"/>
      <c r="RDA167" s="3"/>
      <c r="RDB167" s="3"/>
      <c r="RDC167" s="3"/>
      <c r="RDD167" s="3"/>
      <c r="RDE167" s="3"/>
      <c r="RDF167" s="3"/>
      <c r="RDG167" s="3"/>
      <c r="RDH167" s="3"/>
      <c r="RDI167" s="3"/>
      <c r="RDJ167" s="3"/>
      <c r="RDK167" s="3"/>
      <c r="RDL167" s="3"/>
      <c r="RDM167" s="3"/>
      <c r="RDN167" s="3"/>
      <c r="RDO167" s="3"/>
      <c r="RDP167" s="3"/>
      <c r="RDQ167" s="3"/>
      <c r="RDR167" s="3"/>
      <c r="RDS167" s="3"/>
      <c r="RDT167" s="3"/>
      <c r="RDU167" s="3"/>
      <c r="RDV167" s="3"/>
      <c r="RDW167" s="3"/>
      <c r="RDX167" s="3"/>
      <c r="RDY167" s="3"/>
      <c r="RDZ167" s="3"/>
      <c r="REA167" s="3"/>
      <c r="REB167" s="3"/>
      <c r="REC167" s="3"/>
      <c r="RED167" s="3"/>
      <c r="REE167" s="3"/>
      <c r="REF167" s="3"/>
      <c r="REG167" s="3"/>
      <c r="REH167" s="3"/>
      <c r="REI167" s="3"/>
      <c r="REJ167" s="3"/>
      <c r="REK167" s="3"/>
      <c r="REL167" s="3"/>
      <c r="REM167" s="3"/>
      <c r="REN167" s="3"/>
      <c r="REO167" s="3"/>
      <c r="REP167" s="3"/>
      <c r="REQ167" s="3"/>
      <c r="RER167" s="3"/>
      <c r="RES167" s="3"/>
      <c r="RET167" s="3"/>
      <c r="REU167" s="3"/>
      <c r="REV167" s="3"/>
      <c r="REW167" s="3"/>
      <c r="REX167" s="3"/>
      <c r="REY167" s="3"/>
      <c r="REZ167" s="3"/>
      <c r="RFA167" s="3"/>
      <c r="RFB167" s="3"/>
      <c r="RFC167" s="3"/>
      <c r="RFD167" s="3"/>
      <c r="RFE167" s="3"/>
      <c r="RFF167" s="3"/>
      <c r="RFG167" s="3"/>
      <c r="RFH167" s="3"/>
      <c r="RFI167" s="3"/>
      <c r="RFJ167" s="3"/>
      <c r="RFK167" s="3"/>
      <c r="RFL167" s="3"/>
      <c r="RFM167" s="3"/>
      <c r="RFN167" s="3"/>
      <c r="RFO167" s="3"/>
      <c r="RFP167" s="3"/>
      <c r="RFQ167" s="3"/>
      <c r="RFR167" s="3"/>
      <c r="RFS167" s="3"/>
      <c r="RFT167" s="3"/>
      <c r="RFU167" s="3"/>
      <c r="RFV167" s="3"/>
      <c r="RFW167" s="3"/>
      <c r="RFX167" s="3"/>
      <c r="RFY167" s="3"/>
      <c r="RFZ167" s="3"/>
      <c r="RGA167" s="3"/>
      <c r="RGB167" s="3"/>
      <c r="RGC167" s="3"/>
      <c r="RGD167" s="3"/>
      <c r="RGE167" s="3"/>
      <c r="RGF167" s="3"/>
      <c r="RGG167" s="3"/>
      <c r="RGH167" s="3"/>
      <c r="RGI167" s="3"/>
      <c r="RGJ167" s="3"/>
      <c r="RGK167" s="3"/>
      <c r="RGL167" s="3"/>
      <c r="RGM167" s="3"/>
      <c r="RGN167" s="3"/>
      <c r="RGO167" s="3"/>
      <c r="RGP167" s="3"/>
      <c r="RGQ167" s="3"/>
      <c r="RGR167" s="3"/>
      <c r="RGS167" s="3"/>
      <c r="RGT167" s="3"/>
      <c r="RGU167" s="3"/>
      <c r="RGV167" s="3"/>
      <c r="RGW167" s="3"/>
      <c r="RGX167" s="3"/>
      <c r="RGY167" s="3"/>
      <c r="RGZ167" s="3"/>
      <c r="RHA167" s="3"/>
      <c r="RHB167" s="3"/>
      <c r="RHC167" s="3"/>
      <c r="RHD167" s="3"/>
      <c r="RHE167" s="3"/>
      <c r="RHF167" s="3"/>
      <c r="RHG167" s="3"/>
      <c r="RHH167" s="3"/>
      <c r="RHI167" s="3"/>
      <c r="RHJ167" s="3"/>
      <c r="RHK167" s="3"/>
      <c r="RHL167" s="3"/>
      <c r="RHM167" s="3"/>
      <c r="RHN167" s="3"/>
      <c r="RHO167" s="3"/>
      <c r="RHP167" s="3"/>
      <c r="RHQ167" s="3"/>
      <c r="RHR167" s="3"/>
      <c r="RHS167" s="3"/>
      <c r="RHT167" s="3"/>
      <c r="RHU167" s="3"/>
      <c r="RHV167" s="3"/>
      <c r="RHW167" s="3"/>
      <c r="RHX167" s="3"/>
      <c r="RHY167" s="3"/>
      <c r="RHZ167" s="3"/>
      <c r="RIA167" s="3"/>
      <c r="RIB167" s="3"/>
      <c r="RIC167" s="3"/>
      <c r="RID167" s="3"/>
      <c r="RIE167" s="3"/>
      <c r="RIF167" s="3"/>
      <c r="RIG167" s="3"/>
      <c r="RIH167" s="3"/>
      <c r="RII167" s="3"/>
      <c r="RIJ167" s="3"/>
      <c r="RIK167" s="3"/>
      <c r="RIL167" s="3"/>
      <c r="RIM167" s="3"/>
      <c r="RIN167" s="3"/>
      <c r="RIO167" s="3"/>
      <c r="RIP167" s="3"/>
      <c r="RIQ167" s="3"/>
      <c r="RIR167" s="3"/>
      <c r="RIS167" s="3"/>
      <c r="RIT167" s="3"/>
      <c r="RIU167" s="3"/>
      <c r="RIV167" s="3"/>
      <c r="RIW167" s="3"/>
      <c r="RIX167" s="3"/>
      <c r="RIY167" s="3"/>
      <c r="RIZ167" s="3"/>
      <c r="RJA167" s="3"/>
      <c r="RJB167" s="3"/>
      <c r="RJC167" s="3"/>
      <c r="RJD167" s="3"/>
      <c r="RJE167" s="3"/>
      <c r="RJF167" s="3"/>
      <c r="RJG167" s="3"/>
      <c r="RJH167" s="3"/>
      <c r="RJI167" s="3"/>
      <c r="RJJ167" s="3"/>
      <c r="RJK167" s="3"/>
      <c r="RJL167" s="3"/>
      <c r="RJM167" s="3"/>
      <c r="RJN167" s="3"/>
      <c r="RJO167" s="3"/>
      <c r="RJP167" s="3"/>
      <c r="RJQ167" s="3"/>
      <c r="RJR167" s="3"/>
      <c r="RJS167" s="3"/>
      <c r="RJT167" s="3"/>
      <c r="RJU167" s="3"/>
      <c r="RJV167" s="3"/>
      <c r="RJW167" s="3"/>
      <c r="RJX167" s="3"/>
      <c r="RJY167" s="3"/>
      <c r="RJZ167" s="3"/>
      <c r="RKA167" s="3"/>
      <c r="RKB167" s="3"/>
      <c r="RKC167" s="3"/>
      <c r="RKD167" s="3"/>
      <c r="RKE167" s="3"/>
      <c r="RKF167" s="3"/>
      <c r="RKG167" s="3"/>
      <c r="RKH167" s="3"/>
      <c r="RKI167" s="3"/>
      <c r="RKJ167" s="3"/>
      <c r="RKK167" s="3"/>
      <c r="RKL167" s="3"/>
      <c r="RKM167" s="3"/>
      <c r="RKN167" s="3"/>
      <c r="RKO167" s="3"/>
      <c r="RKP167" s="3"/>
      <c r="RKQ167" s="3"/>
      <c r="RKR167" s="3"/>
      <c r="RKS167" s="3"/>
      <c r="RKT167" s="3"/>
      <c r="RKU167" s="3"/>
      <c r="RKV167" s="3"/>
      <c r="RKW167" s="3"/>
      <c r="RKX167" s="3"/>
      <c r="RKY167" s="3"/>
      <c r="RKZ167" s="3"/>
      <c r="RLA167" s="3"/>
      <c r="RLB167" s="3"/>
      <c r="RLC167" s="3"/>
      <c r="RLD167" s="3"/>
      <c r="RLE167" s="3"/>
      <c r="RLF167" s="3"/>
      <c r="RLG167" s="3"/>
      <c r="RLH167" s="3"/>
      <c r="RLI167" s="3"/>
      <c r="RLJ167" s="3"/>
      <c r="RLK167" s="3"/>
      <c r="RLL167" s="3"/>
      <c r="RLM167" s="3"/>
      <c r="RLN167" s="3"/>
      <c r="RLO167" s="3"/>
      <c r="RLP167" s="3"/>
      <c r="RLQ167" s="3"/>
      <c r="RLR167" s="3"/>
      <c r="RLS167" s="3"/>
      <c r="RLT167" s="3"/>
      <c r="RLU167" s="3"/>
      <c r="RLV167" s="3"/>
      <c r="RLW167" s="3"/>
      <c r="RLX167" s="3"/>
      <c r="RLY167" s="3"/>
      <c r="RLZ167" s="3"/>
      <c r="RMA167" s="3"/>
      <c r="RMB167" s="3"/>
      <c r="RMC167" s="3"/>
      <c r="RMD167" s="3"/>
      <c r="RME167" s="3"/>
      <c r="RMF167" s="3"/>
      <c r="RMG167" s="3"/>
      <c r="RMH167" s="3"/>
      <c r="RMI167" s="3"/>
      <c r="RMJ167" s="3"/>
      <c r="RMK167" s="3"/>
      <c r="RML167" s="3"/>
      <c r="RMM167" s="3"/>
      <c r="RMN167" s="3"/>
      <c r="RMO167" s="3"/>
      <c r="RMP167" s="3"/>
      <c r="RMQ167" s="3"/>
      <c r="RMR167" s="3"/>
      <c r="RMS167" s="3"/>
      <c r="RMT167" s="3"/>
      <c r="RMU167" s="3"/>
      <c r="RMV167" s="3"/>
      <c r="RMW167" s="3"/>
      <c r="RMX167" s="3"/>
      <c r="RMY167" s="3"/>
      <c r="RMZ167" s="3"/>
      <c r="RNA167" s="3"/>
      <c r="RNB167" s="3"/>
      <c r="RNC167" s="3"/>
      <c r="RND167" s="3"/>
      <c r="RNE167" s="3"/>
      <c r="RNF167" s="3"/>
      <c r="RNG167" s="3"/>
      <c r="RNH167" s="3"/>
      <c r="RNI167" s="3"/>
      <c r="RNJ167" s="3"/>
      <c r="RNK167" s="3"/>
      <c r="RNL167" s="3"/>
      <c r="RNM167" s="3"/>
      <c r="RNN167" s="3"/>
      <c r="RNO167" s="3"/>
      <c r="RNP167" s="3"/>
      <c r="RNQ167" s="3"/>
      <c r="RNR167" s="3"/>
      <c r="RNS167" s="3"/>
      <c r="RNT167" s="3"/>
      <c r="RNU167" s="3"/>
      <c r="RNV167" s="3"/>
      <c r="RNW167" s="3"/>
      <c r="RNX167" s="3"/>
      <c r="RNY167" s="3"/>
      <c r="RNZ167" s="3"/>
      <c r="ROA167" s="3"/>
      <c r="ROB167" s="3"/>
      <c r="ROC167" s="3"/>
      <c r="ROD167" s="3"/>
      <c r="ROE167" s="3"/>
      <c r="ROF167" s="3"/>
      <c r="ROG167" s="3"/>
      <c r="ROH167" s="3"/>
      <c r="ROI167" s="3"/>
      <c r="ROJ167" s="3"/>
      <c r="ROK167" s="3"/>
      <c r="ROL167" s="3"/>
      <c r="ROM167" s="3"/>
      <c r="RON167" s="3"/>
      <c r="ROO167" s="3"/>
      <c r="ROP167" s="3"/>
      <c r="ROQ167" s="3"/>
      <c r="ROR167" s="3"/>
      <c r="ROS167" s="3"/>
      <c r="ROT167" s="3"/>
      <c r="ROU167" s="3"/>
      <c r="ROV167" s="3"/>
      <c r="ROW167" s="3"/>
      <c r="ROX167" s="3"/>
      <c r="ROY167" s="3"/>
      <c r="ROZ167" s="3"/>
      <c r="RPA167" s="3"/>
      <c r="RPB167" s="3"/>
      <c r="RPC167" s="3"/>
      <c r="RPD167" s="3"/>
      <c r="RPE167" s="3"/>
      <c r="RPF167" s="3"/>
      <c r="RPG167" s="3"/>
      <c r="RPH167" s="3"/>
      <c r="RPI167" s="3"/>
      <c r="RPJ167" s="3"/>
      <c r="RPK167" s="3"/>
      <c r="RPL167" s="3"/>
      <c r="RPM167" s="3"/>
      <c r="RPN167" s="3"/>
      <c r="RPO167" s="3"/>
      <c r="RPP167" s="3"/>
      <c r="RPQ167" s="3"/>
      <c r="RPR167" s="3"/>
      <c r="RPS167" s="3"/>
      <c r="RPT167" s="3"/>
      <c r="RPU167" s="3"/>
      <c r="RPV167" s="3"/>
      <c r="RPW167" s="3"/>
      <c r="RPX167" s="3"/>
      <c r="RPY167" s="3"/>
      <c r="RPZ167" s="3"/>
      <c r="RQA167" s="3"/>
      <c r="RQB167" s="3"/>
      <c r="RQC167" s="3"/>
      <c r="RQD167" s="3"/>
      <c r="RQE167" s="3"/>
      <c r="RQF167" s="3"/>
      <c r="RQG167" s="3"/>
      <c r="RQH167" s="3"/>
      <c r="RQI167" s="3"/>
      <c r="RQJ167" s="3"/>
      <c r="RQK167" s="3"/>
      <c r="RQL167" s="3"/>
      <c r="RQM167" s="3"/>
      <c r="RQN167" s="3"/>
      <c r="RQO167" s="3"/>
      <c r="RQP167" s="3"/>
      <c r="RQQ167" s="3"/>
      <c r="RQR167" s="3"/>
      <c r="RQS167" s="3"/>
      <c r="RQT167" s="3"/>
      <c r="RQU167" s="3"/>
      <c r="RQV167" s="3"/>
      <c r="RQW167" s="3"/>
      <c r="RQX167" s="3"/>
      <c r="RQY167" s="3"/>
      <c r="RQZ167" s="3"/>
      <c r="RRA167" s="3"/>
      <c r="RRB167" s="3"/>
      <c r="RRC167" s="3"/>
      <c r="RRD167" s="3"/>
      <c r="RRE167" s="3"/>
      <c r="RRF167" s="3"/>
      <c r="RRG167" s="3"/>
      <c r="RRH167" s="3"/>
      <c r="RRI167" s="3"/>
      <c r="RRJ167" s="3"/>
      <c r="RRK167" s="3"/>
      <c r="RRL167" s="3"/>
      <c r="RRM167" s="3"/>
      <c r="RRN167" s="3"/>
      <c r="RRO167" s="3"/>
      <c r="RRP167" s="3"/>
      <c r="RRQ167" s="3"/>
      <c r="RRR167" s="3"/>
      <c r="RRS167" s="3"/>
      <c r="RRT167" s="3"/>
      <c r="RRU167" s="3"/>
      <c r="RRV167" s="3"/>
      <c r="RRW167" s="3"/>
      <c r="RRX167" s="3"/>
      <c r="RRY167" s="3"/>
      <c r="RRZ167" s="3"/>
      <c r="RSA167" s="3"/>
      <c r="RSB167" s="3"/>
      <c r="RSC167" s="3"/>
      <c r="RSD167" s="3"/>
      <c r="RSE167" s="3"/>
      <c r="RSF167" s="3"/>
      <c r="RSG167" s="3"/>
      <c r="RSH167" s="3"/>
      <c r="RSI167" s="3"/>
      <c r="RSJ167" s="3"/>
      <c r="RSK167" s="3"/>
      <c r="RSL167" s="3"/>
      <c r="RSM167" s="3"/>
      <c r="RSN167" s="3"/>
      <c r="RSO167" s="3"/>
      <c r="RSP167" s="3"/>
      <c r="RSQ167" s="3"/>
      <c r="RSR167" s="3"/>
      <c r="RSS167" s="3"/>
      <c r="RST167" s="3"/>
      <c r="RSU167" s="3"/>
      <c r="RSV167" s="3"/>
      <c r="RSW167" s="3"/>
      <c r="RSX167" s="3"/>
      <c r="RSY167" s="3"/>
      <c r="RSZ167" s="3"/>
      <c r="RTA167" s="3"/>
      <c r="RTB167" s="3"/>
      <c r="RTC167" s="3"/>
      <c r="RTD167" s="3"/>
      <c r="RTE167" s="3"/>
      <c r="RTF167" s="3"/>
      <c r="RTG167" s="3"/>
      <c r="RTH167" s="3"/>
      <c r="RTI167" s="3"/>
      <c r="RTJ167" s="3"/>
      <c r="RTK167" s="3"/>
      <c r="RTL167" s="3"/>
      <c r="RTM167" s="3"/>
      <c r="RTN167" s="3"/>
      <c r="RTO167" s="3"/>
      <c r="RTP167" s="3"/>
      <c r="RTQ167" s="3"/>
      <c r="RTR167" s="3"/>
      <c r="RTS167" s="3"/>
      <c r="RTT167" s="3"/>
      <c r="RTU167" s="3"/>
      <c r="RTV167" s="3"/>
      <c r="RTW167" s="3"/>
      <c r="RTX167" s="3"/>
      <c r="RTY167" s="3"/>
      <c r="RTZ167" s="3"/>
      <c r="RUA167" s="3"/>
      <c r="RUB167" s="3"/>
      <c r="RUC167" s="3"/>
      <c r="RUD167" s="3"/>
      <c r="RUE167" s="3"/>
      <c r="RUF167" s="3"/>
      <c r="RUG167" s="3"/>
      <c r="RUH167" s="3"/>
      <c r="RUI167" s="3"/>
      <c r="RUJ167" s="3"/>
      <c r="RUK167" s="3"/>
      <c r="RUL167" s="3"/>
      <c r="RUM167" s="3"/>
      <c r="RUN167" s="3"/>
      <c r="RUO167" s="3"/>
      <c r="RUP167" s="3"/>
      <c r="RUQ167" s="3"/>
      <c r="RUR167" s="3"/>
      <c r="RUS167" s="3"/>
      <c r="RUT167" s="3"/>
      <c r="RUU167" s="3"/>
      <c r="RUV167" s="3"/>
      <c r="RUW167" s="3"/>
      <c r="RUX167" s="3"/>
      <c r="RUY167" s="3"/>
      <c r="RUZ167" s="3"/>
      <c r="RVA167" s="3"/>
      <c r="RVB167" s="3"/>
      <c r="RVC167" s="3"/>
      <c r="RVD167" s="3"/>
      <c r="RVE167" s="3"/>
      <c r="RVF167" s="3"/>
      <c r="RVG167" s="3"/>
      <c r="RVH167" s="3"/>
      <c r="RVI167" s="3"/>
      <c r="RVJ167" s="3"/>
      <c r="RVK167" s="3"/>
      <c r="RVL167" s="3"/>
      <c r="RVM167" s="3"/>
      <c r="RVN167" s="3"/>
      <c r="RVO167" s="3"/>
      <c r="RVP167" s="3"/>
      <c r="RVQ167" s="3"/>
      <c r="RVR167" s="3"/>
      <c r="RVS167" s="3"/>
      <c r="RVT167" s="3"/>
      <c r="RVU167" s="3"/>
      <c r="RVV167" s="3"/>
      <c r="RVW167" s="3"/>
      <c r="RVX167" s="3"/>
      <c r="RVY167" s="3"/>
      <c r="RVZ167" s="3"/>
      <c r="RWA167" s="3"/>
      <c r="RWB167" s="3"/>
      <c r="RWC167" s="3"/>
      <c r="RWD167" s="3"/>
      <c r="RWE167" s="3"/>
      <c r="RWF167" s="3"/>
      <c r="RWG167" s="3"/>
      <c r="RWH167" s="3"/>
      <c r="RWI167" s="3"/>
      <c r="RWJ167" s="3"/>
      <c r="RWK167" s="3"/>
      <c r="RWL167" s="3"/>
      <c r="RWM167" s="3"/>
      <c r="RWN167" s="3"/>
      <c r="RWO167" s="3"/>
      <c r="RWP167" s="3"/>
      <c r="RWQ167" s="3"/>
      <c r="RWR167" s="3"/>
      <c r="RWS167" s="3"/>
      <c r="RWT167" s="3"/>
      <c r="RWU167" s="3"/>
      <c r="RWV167" s="3"/>
      <c r="RWW167" s="3"/>
      <c r="RWX167" s="3"/>
      <c r="RWY167" s="3"/>
      <c r="RWZ167" s="3"/>
      <c r="RXA167" s="3"/>
      <c r="RXB167" s="3"/>
      <c r="RXC167" s="3"/>
      <c r="RXD167" s="3"/>
      <c r="RXE167" s="3"/>
      <c r="RXF167" s="3"/>
      <c r="RXG167" s="3"/>
      <c r="RXH167" s="3"/>
      <c r="RXI167" s="3"/>
      <c r="RXJ167" s="3"/>
      <c r="RXK167" s="3"/>
      <c r="RXL167" s="3"/>
      <c r="RXM167" s="3"/>
      <c r="RXN167" s="3"/>
      <c r="RXO167" s="3"/>
      <c r="RXP167" s="3"/>
      <c r="RXQ167" s="3"/>
      <c r="RXR167" s="3"/>
      <c r="RXS167" s="3"/>
      <c r="RXT167" s="3"/>
      <c r="RXU167" s="3"/>
      <c r="RXV167" s="3"/>
      <c r="RXW167" s="3"/>
      <c r="RXX167" s="3"/>
      <c r="RXY167" s="3"/>
      <c r="RXZ167" s="3"/>
      <c r="RYA167" s="3"/>
      <c r="RYB167" s="3"/>
      <c r="RYC167" s="3"/>
      <c r="RYD167" s="3"/>
      <c r="RYE167" s="3"/>
      <c r="RYF167" s="3"/>
      <c r="RYG167" s="3"/>
      <c r="RYH167" s="3"/>
      <c r="RYI167" s="3"/>
      <c r="RYJ167" s="3"/>
      <c r="RYK167" s="3"/>
      <c r="RYL167" s="3"/>
      <c r="RYM167" s="3"/>
      <c r="RYN167" s="3"/>
      <c r="RYO167" s="3"/>
      <c r="RYP167" s="3"/>
      <c r="RYQ167" s="3"/>
      <c r="RYR167" s="3"/>
      <c r="RYS167" s="3"/>
      <c r="RYT167" s="3"/>
      <c r="RYU167" s="3"/>
      <c r="RYV167" s="3"/>
      <c r="RYW167" s="3"/>
      <c r="RYX167" s="3"/>
      <c r="RYY167" s="3"/>
      <c r="RYZ167" s="3"/>
      <c r="RZA167" s="3"/>
      <c r="RZB167" s="3"/>
      <c r="RZC167" s="3"/>
      <c r="RZD167" s="3"/>
      <c r="RZE167" s="3"/>
      <c r="RZF167" s="3"/>
      <c r="RZG167" s="3"/>
      <c r="RZH167" s="3"/>
      <c r="RZI167" s="3"/>
      <c r="RZJ167" s="3"/>
      <c r="RZK167" s="3"/>
      <c r="RZL167" s="3"/>
      <c r="RZM167" s="3"/>
      <c r="RZN167" s="3"/>
      <c r="RZO167" s="3"/>
      <c r="RZP167" s="3"/>
      <c r="RZQ167" s="3"/>
      <c r="RZR167" s="3"/>
      <c r="RZS167" s="3"/>
      <c r="RZT167" s="3"/>
      <c r="RZU167" s="3"/>
      <c r="RZV167" s="3"/>
      <c r="RZW167" s="3"/>
      <c r="RZX167" s="3"/>
      <c r="RZY167" s="3"/>
      <c r="RZZ167" s="3"/>
      <c r="SAA167" s="3"/>
      <c r="SAB167" s="3"/>
      <c r="SAC167" s="3"/>
      <c r="SAD167" s="3"/>
      <c r="SAE167" s="3"/>
      <c r="SAF167" s="3"/>
      <c r="SAG167" s="3"/>
      <c r="SAH167" s="3"/>
      <c r="SAI167" s="3"/>
      <c r="SAJ167" s="3"/>
      <c r="SAK167" s="3"/>
      <c r="SAL167" s="3"/>
      <c r="SAM167" s="3"/>
      <c r="SAN167" s="3"/>
      <c r="SAO167" s="3"/>
      <c r="SAP167" s="3"/>
      <c r="SAQ167" s="3"/>
      <c r="SAR167" s="3"/>
      <c r="SAS167" s="3"/>
      <c r="SAT167" s="3"/>
      <c r="SAU167" s="3"/>
      <c r="SAV167" s="3"/>
      <c r="SAW167" s="3"/>
      <c r="SAX167" s="3"/>
      <c r="SAY167" s="3"/>
      <c r="SAZ167" s="3"/>
      <c r="SBA167" s="3"/>
      <c r="SBB167" s="3"/>
      <c r="SBC167" s="3"/>
      <c r="SBD167" s="3"/>
      <c r="SBE167" s="3"/>
      <c r="SBF167" s="3"/>
      <c r="SBG167" s="3"/>
      <c r="SBH167" s="3"/>
      <c r="SBI167" s="3"/>
      <c r="SBJ167" s="3"/>
      <c r="SBK167" s="3"/>
      <c r="SBL167" s="3"/>
      <c r="SBM167" s="3"/>
      <c r="SBN167" s="3"/>
      <c r="SBO167" s="3"/>
      <c r="SBP167" s="3"/>
      <c r="SBQ167" s="3"/>
      <c r="SBR167" s="3"/>
      <c r="SBS167" s="3"/>
      <c r="SBT167" s="3"/>
      <c r="SBU167" s="3"/>
      <c r="SBV167" s="3"/>
      <c r="SBW167" s="3"/>
      <c r="SBX167" s="3"/>
      <c r="SBY167" s="3"/>
      <c r="SBZ167" s="3"/>
      <c r="SCA167" s="3"/>
      <c r="SCB167" s="3"/>
      <c r="SCC167" s="3"/>
      <c r="SCD167" s="3"/>
      <c r="SCE167" s="3"/>
      <c r="SCF167" s="3"/>
      <c r="SCG167" s="3"/>
      <c r="SCH167" s="3"/>
      <c r="SCI167" s="3"/>
      <c r="SCJ167" s="3"/>
      <c r="SCK167" s="3"/>
      <c r="SCL167" s="3"/>
      <c r="SCM167" s="3"/>
      <c r="SCN167" s="3"/>
      <c r="SCO167" s="3"/>
      <c r="SCP167" s="3"/>
      <c r="SCQ167" s="3"/>
      <c r="SCR167" s="3"/>
      <c r="SCS167" s="3"/>
      <c r="SCT167" s="3"/>
      <c r="SCU167" s="3"/>
      <c r="SCV167" s="3"/>
      <c r="SCW167" s="3"/>
      <c r="SCX167" s="3"/>
      <c r="SCY167" s="3"/>
      <c r="SCZ167" s="3"/>
      <c r="SDA167" s="3"/>
      <c r="SDB167" s="3"/>
      <c r="SDC167" s="3"/>
      <c r="SDD167" s="3"/>
      <c r="SDE167" s="3"/>
      <c r="SDF167" s="3"/>
      <c r="SDG167" s="3"/>
      <c r="SDH167" s="3"/>
      <c r="SDI167" s="3"/>
      <c r="SDJ167" s="3"/>
      <c r="SDK167" s="3"/>
      <c r="SDL167" s="3"/>
      <c r="SDM167" s="3"/>
      <c r="SDN167" s="3"/>
      <c r="SDO167" s="3"/>
      <c r="SDP167" s="3"/>
      <c r="SDQ167" s="3"/>
      <c r="SDR167" s="3"/>
      <c r="SDS167" s="3"/>
      <c r="SDT167" s="3"/>
      <c r="SDU167" s="3"/>
      <c r="SDV167" s="3"/>
      <c r="SDW167" s="3"/>
      <c r="SDX167" s="3"/>
      <c r="SDY167" s="3"/>
      <c r="SDZ167" s="3"/>
      <c r="SEA167" s="3"/>
      <c r="SEB167" s="3"/>
      <c r="SEC167" s="3"/>
      <c r="SED167" s="3"/>
      <c r="SEE167" s="3"/>
      <c r="SEF167" s="3"/>
      <c r="SEG167" s="3"/>
      <c r="SEH167" s="3"/>
      <c r="SEI167" s="3"/>
      <c r="SEJ167" s="3"/>
      <c r="SEK167" s="3"/>
      <c r="SEL167" s="3"/>
      <c r="SEM167" s="3"/>
      <c r="SEN167" s="3"/>
      <c r="SEO167" s="3"/>
      <c r="SEP167" s="3"/>
      <c r="SEQ167" s="3"/>
      <c r="SER167" s="3"/>
      <c r="SES167" s="3"/>
      <c r="SET167" s="3"/>
      <c r="SEU167" s="3"/>
      <c r="SEV167" s="3"/>
      <c r="SEW167" s="3"/>
      <c r="SEX167" s="3"/>
      <c r="SEY167" s="3"/>
      <c r="SEZ167" s="3"/>
      <c r="SFA167" s="3"/>
      <c r="SFB167" s="3"/>
      <c r="SFC167" s="3"/>
      <c r="SFD167" s="3"/>
      <c r="SFE167" s="3"/>
      <c r="SFF167" s="3"/>
      <c r="SFG167" s="3"/>
      <c r="SFH167" s="3"/>
      <c r="SFI167" s="3"/>
      <c r="SFJ167" s="3"/>
      <c r="SFK167" s="3"/>
      <c r="SFL167" s="3"/>
      <c r="SFM167" s="3"/>
      <c r="SFN167" s="3"/>
      <c r="SFO167" s="3"/>
      <c r="SFP167" s="3"/>
      <c r="SFQ167" s="3"/>
      <c r="SFR167" s="3"/>
      <c r="SFS167" s="3"/>
      <c r="SFT167" s="3"/>
      <c r="SFU167" s="3"/>
      <c r="SFV167" s="3"/>
      <c r="SFW167" s="3"/>
      <c r="SFX167" s="3"/>
      <c r="SFY167" s="3"/>
      <c r="SFZ167" s="3"/>
      <c r="SGA167" s="3"/>
      <c r="SGB167" s="3"/>
      <c r="SGC167" s="3"/>
      <c r="SGD167" s="3"/>
      <c r="SGE167" s="3"/>
      <c r="SGF167" s="3"/>
      <c r="SGG167" s="3"/>
      <c r="SGH167" s="3"/>
      <c r="SGI167" s="3"/>
      <c r="SGJ167" s="3"/>
      <c r="SGK167" s="3"/>
      <c r="SGL167" s="3"/>
      <c r="SGM167" s="3"/>
      <c r="SGN167" s="3"/>
      <c r="SGO167" s="3"/>
      <c r="SGP167" s="3"/>
      <c r="SGQ167" s="3"/>
      <c r="SGR167" s="3"/>
      <c r="SGS167" s="3"/>
      <c r="SGT167" s="3"/>
      <c r="SGU167" s="3"/>
      <c r="SGV167" s="3"/>
      <c r="SGW167" s="3"/>
      <c r="SGX167" s="3"/>
      <c r="SGY167" s="3"/>
      <c r="SGZ167" s="3"/>
      <c r="SHA167" s="3"/>
      <c r="SHB167" s="3"/>
      <c r="SHC167" s="3"/>
      <c r="SHD167" s="3"/>
      <c r="SHE167" s="3"/>
      <c r="SHF167" s="3"/>
      <c r="SHG167" s="3"/>
      <c r="SHH167" s="3"/>
      <c r="SHI167" s="3"/>
      <c r="SHJ167" s="3"/>
      <c r="SHK167" s="3"/>
      <c r="SHL167" s="3"/>
      <c r="SHM167" s="3"/>
      <c r="SHN167" s="3"/>
      <c r="SHO167" s="3"/>
      <c r="SHP167" s="3"/>
      <c r="SHQ167" s="3"/>
      <c r="SHR167" s="3"/>
      <c r="SHS167" s="3"/>
      <c r="SHT167" s="3"/>
      <c r="SHU167" s="3"/>
      <c r="SHV167" s="3"/>
      <c r="SHW167" s="3"/>
      <c r="SHX167" s="3"/>
      <c r="SHY167" s="3"/>
      <c r="SHZ167" s="3"/>
      <c r="SIA167" s="3"/>
      <c r="SIB167" s="3"/>
      <c r="SIC167" s="3"/>
      <c r="SID167" s="3"/>
      <c r="SIE167" s="3"/>
      <c r="SIF167" s="3"/>
      <c r="SIG167" s="3"/>
      <c r="SIH167" s="3"/>
      <c r="SII167" s="3"/>
      <c r="SIJ167" s="3"/>
      <c r="SIK167" s="3"/>
      <c r="SIL167" s="3"/>
      <c r="SIM167" s="3"/>
      <c r="SIN167" s="3"/>
      <c r="SIO167" s="3"/>
      <c r="SIP167" s="3"/>
      <c r="SIQ167" s="3"/>
      <c r="SIR167" s="3"/>
      <c r="SIS167" s="3"/>
      <c r="SIT167" s="3"/>
      <c r="SIU167" s="3"/>
      <c r="SIV167" s="3"/>
      <c r="SIW167" s="3"/>
      <c r="SIX167" s="3"/>
      <c r="SIY167" s="3"/>
      <c r="SIZ167" s="3"/>
      <c r="SJA167" s="3"/>
      <c r="SJB167" s="3"/>
      <c r="SJC167" s="3"/>
      <c r="SJD167" s="3"/>
      <c r="SJE167" s="3"/>
      <c r="SJF167" s="3"/>
      <c r="SJG167" s="3"/>
      <c r="SJH167" s="3"/>
      <c r="SJI167" s="3"/>
      <c r="SJJ167" s="3"/>
      <c r="SJK167" s="3"/>
      <c r="SJL167" s="3"/>
      <c r="SJM167" s="3"/>
      <c r="SJN167" s="3"/>
      <c r="SJO167" s="3"/>
      <c r="SJP167" s="3"/>
      <c r="SJQ167" s="3"/>
      <c r="SJR167" s="3"/>
      <c r="SJS167" s="3"/>
      <c r="SJT167" s="3"/>
      <c r="SJU167" s="3"/>
      <c r="SJV167" s="3"/>
      <c r="SJW167" s="3"/>
      <c r="SJX167" s="3"/>
      <c r="SJY167" s="3"/>
      <c r="SJZ167" s="3"/>
      <c r="SKA167" s="3"/>
      <c r="SKB167" s="3"/>
      <c r="SKC167" s="3"/>
      <c r="SKD167" s="3"/>
      <c r="SKE167" s="3"/>
      <c r="SKF167" s="3"/>
      <c r="SKG167" s="3"/>
      <c r="SKH167" s="3"/>
      <c r="SKI167" s="3"/>
      <c r="SKJ167" s="3"/>
      <c r="SKK167" s="3"/>
      <c r="SKL167" s="3"/>
      <c r="SKM167" s="3"/>
      <c r="SKN167" s="3"/>
      <c r="SKO167" s="3"/>
      <c r="SKP167" s="3"/>
      <c r="SKQ167" s="3"/>
      <c r="SKR167" s="3"/>
      <c r="SKS167" s="3"/>
      <c r="SKT167" s="3"/>
      <c r="SKU167" s="3"/>
      <c r="SKV167" s="3"/>
      <c r="SKW167" s="3"/>
      <c r="SKX167" s="3"/>
      <c r="SKY167" s="3"/>
      <c r="SKZ167" s="3"/>
      <c r="SLA167" s="3"/>
      <c r="SLB167" s="3"/>
      <c r="SLC167" s="3"/>
      <c r="SLD167" s="3"/>
      <c r="SLE167" s="3"/>
      <c r="SLF167" s="3"/>
      <c r="SLG167" s="3"/>
      <c r="SLH167" s="3"/>
      <c r="SLI167" s="3"/>
      <c r="SLJ167" s="3"/>
      <c r="SLK167" s="3"/>
      <c r="SLL167" s="3"/>
      <c r="SLM167" s="3"/>
      <c r="SLN167" s="3"/>
      <c r="SLO167" s="3"/>
      <c r="SLP167" s="3"/>
      <c r="SLQ167" s="3"/>
      <c r="SLR167" s="3"/>
      <c r="SLS167" s="3"/>
      <c r="SLT167" s="3"/>
      <c r="SLU167" s="3"/>
      <c r="SLV167" s="3"/>
      <c r="SLW167" s="3"/>
      <c r="SLX167" s="3"/>
      <c r="SLY167" s="3"/>
      <c r="SLZ167" s="3"/>
      <c r="SMA167" s="3"/>
      <c r="SMB167" s="3"/>
      <c r="SMC167" s="3"/>
      <c r="SMD167" s="3"/>
      <c r="SME167" s="3"/>
      <c r="SMF167" s="3"/>
      <c r="SMG167" s="3"/>
      <c r="SMH167" s="3"/>
      <c r="SMI167" s="3"/>
      <c r="SMJ167" s="3"/>
      <c r="SMK167" s="3"/>
      <c r="SML167" s="3"/>
      <c r="SMM167" s="3"/>
      <c r="SMN167" s="3"/>
      <c r="SMO167" s="3"/>
      <c r="SMP167" s="3"/>
      <c r="SMQ167" s="3"/>
      <c r="SMR167" s="3"/>
      <c r="SMS167" s="3"/>
      <c r="SMT167" s="3"/>
      <c r="SMU167" s="3"/>
      <c r="SMV167" s="3"/>
      <c r="SMW167" s="3"/>
      <c r="SMX167" s="3"/>
      <c r="SMY167" s="3"/>
      <c r="SMZ167" s="3"/>
      <c r="SNA167" s="3"/>
      <c r="SNB167" s="3"/>
      <c r="SNC167" s="3"/>
      <c r="SND167" s="3"/>
      <c r="SNE167" s="3"/>
      <c r="SNF167" s="3"/>
      <c r="SNG167" s="3"/>
      <c r="SNH167" s="3"/>
      <c r="SNI167" s="3"/>
      <c r="SNJ167" s="3"/>
      <c r="SNK167" s="3"/>
      <c r="SNL167" s="3"/>
      <c r="SNM167" s="3"/>
      <c r="SNN167" s="3"/>
      <c r="SNO167" s="3"/>
      <c r="SNP167" s="3"/>
      <c r="SNQ167" s="3"/>
      <c r="SNR167" s="3"/>
      <c r="SNS167" s="3"/>
      <c r="SNT167" s="3"/>
      <c r="SNU167" s="3"/>
      <c r="SNV167" s="3"/>
      <c r="SNW167" s="3"/>
      <c r="SNX167" s="3"/>
      <c r="SNY167" s="3"/>
      <c r="SNZ167" s="3"/>
      <c r="SOA167" s="3"/>
      <c r="SOB167" s="3"/>
      <c r="SOC167" s="3"/>
      <c r="SOD167" s="3"/>
      <c r="SOE167" s="3"/>
      <c r="SOF167" s="3"/>
      <c r="SOG167" s="3"/>
      <c r="SOH167" s="3"/>
      <c r="SOI167" s="3"/>
      <c r="SOJ167" s="3"/>
      <c r="SOK167" s="3"/>
      <c r="SOL167" s="3"/>
      <c r="SOM167" s="3"/>
      <c r="SON167" s="3"/>
      <c r="SOO167" s="3"/>
      <c r="SOP167" s="3"/>
      <c r="SOQ167" s="3"/>
      <c r="SOR167" s="3"/>
      <c r="SOS167" s="3"/>
      <c r="SOT167" s="3"/>
      <c r="SOU167" s="3"/>
      <c r="SOV167" s="3"/>
      <c r="SOW167" s="3"/>
      <c r="SOX167" s="3"/>
      <c r="SOY167" s="3"/>
      <c r="SOZ167" s="3"/>
      <c r="SPA167" s="3"/>
      <c r="SPB167" s="3"/>
      <c r="SPC167" s="3"/>
      <c r="SPD167" s="3"/>
      <c r="SPE167" s="3"/>
      <c r="SPF167" s="3"/>
      <c r="SPG167" s="3"/>
      <c r="SPH167" s="3"/>
      <c r="SPI167" s="3"/>
      <c r="SPJ167" s="3"/>
      <c r="SPK167" s="3"/>
      <c r="SPL167" s="3"/>
      <c r="SPM167" s="3"/>
      <c r="SPN167" s="3"/>
      <c r="SPO167" s="3"/>
      <c r="SPP167" s="3"/>
      <c r="SPQ167" s="3"/>
      <c r="SPR167" s="3"/>
      <c r="SPS167" s="3"/>
      <c r="SPT167" s="3"/>
      <c r="SPU167" s="3"/>
      <c r="SPV167" s="3"/>
      <c r="SPW167" s="3"/>
      <c r="SPX167" s="3"/>
      <c r="SPY167" s="3"/>
      <c r="SPZ167" s="3"/>
      <c r="SQA167" s="3"/>
      <c r="SQB167" s="3"/>
      <c r="SQC167" s="3"/>
      <c r="SQD167" s="3"/>
      <c r="SQE167" s="3"/>
      <c r="SQF167" s="3"/>
      <c r="SQG167" s="3"/>
      <c r="SQH167" s="3"/>
      <c r="SQI167" s="3"/>
      <c r="SQJ167" s="3"/>
      <c r="SQK167" s="3"/>
      <c r="SQL167" s="3"/>
      <c r="SQM167" s="3"/>
      <c r="SQN167" s="3"/>
      <c r="SQO167" s="3"/>
      <c r="SQP167" s="3"/>
      <c r="SQQ167" s="3"/>
      <c r="SQR167" s="3"/>
      <c r="SQS167" s="3"/>
      <c r="SQT167" s="3"/>
      <c r="SQU167" s="3"/>
      <c r="SQV167" s="3"/>
      <c r="SQW167" s="3"/>
      <c r="SQX167" s="3"/>
      <c r="SQY167" s="3"/>
      <c r="SQZ167" s="3"/>
      <c r="SRA167" s="3"/>
      <c r="SRB167" s="3"/>
      <c r="SRC167" s="3"/>
      <c r="SRD167" s="3"/>
      <c r="SRE167" s="3"/>
      <c r="SRF167" s="3"/>
      <c r="SRG167" s="3"/>
      <c r="SRH167" s="3"/>
      <c r="SRI167" s="3"/>
      <c r="SRJ167" s="3"/>
      <c r="SRK167" s="3"/>
      <c r="SRL167" s="3"/>
      <c r="SRM167" s="3"/>
      <c r="SRN167" s="3"/>
      <c r="SRO167" s="3"/>
      <c r="SRP167" s="3"/>
      <c r="SRQ167" s="3"/>
      <c r="SRR167" s="3"/>
      <c r="SRS167" s="3"/>
      <c r="SRT167" s="3"/>
      <c r="SRU167" s="3"/>
      <c r="SRV167" s="3"/>
      <c r="SRW167" s="3"/>
      <c r="SRX167" s="3"/>
      <c r="SRY167" s="3"/>
      <c r="SRZ167" s="3"/>
      <c r="SSA167" s="3"/>
      <c r="SSB167" s="3"/>
      <c r="SSC167" s="3"/>
      <c r="SSD167" s="3"/>
      <c r="SSE167" s="3"/>
      <c r="SSF167" s="3"/>
      <c r="SSG167" s="3"/>
      <c r="SSH167" s="3"/>
      <c r="SSI167" s="3"/>
      <c r="SSJ167" s="3"/>
      <c r="SSK167" s="3"/>
      <c r="SSL167" s="3"/>
      <c r="SSM167" s="3"/>
      <c r="SSN167" s="3"/>
      <c r="SSO167" s="3"/>
      <c r="SSP167" s="3"/>
      <c r="SSQ167" s="3"/>
      <c r="SSR167" s="3"/>
      <c r="SSS167" s="3"/>
      <c r="SST167" s="3"/>
      <c r="SSU167" s="3"/>
      <c r="SSV167" s="3"/>
      <c r="SSW167" s="3"/>
      <c r="SSX167" s="3"/>
      <c r="SSY167" s="3"/>
      <c r="SSZ167" s="3"/>
      <c r="STA167" s="3"/>
      <c r="STB167" s="3"/>
      <c r="STC167" s="3"/>
      <c r="STD167" s="3"/>
      <c r="STE167" s="3"/>
      <c r="STF167" s="3"/>
      <c r="STG167" s="3"/>
      <c r="STH167" s="3"/>
      <c r="STI167" s="3"/>
      <c r="STJ167" s="3"/>
      <c r="STK167" s="3"/>
      <c r="STL167" s="3"/>
      <c r="STM167" s="3"/>
      <c r="STN167" s="3"/>
      <c r="STO167" s="3"/>
      <c r="STP167" s="3"/>
      <c r="STQ167" s="3"/>
      <c r="STR167" s="3"/>
      <c r="STS167" s="3"/>
      <c r="STT167" s="3"/>
      <c r="STU167" s="3"/>
      <c r="STV167" s="3"/>
      <c r="STW167" s="3"/>
      <c r="STX167" s="3"/>
      <c r="STY167" s="3"/>
      <c r="STZ167" s="3"/>
      <c r="SUA167" s="3"/>
      <c r="SUB167" s="3"/>
      <c r="SUC167" s="3"/>
      <c r="SUD167" s="3"/>
      <c r="SUE167" s="3"/>
      <c r="SUF167" s="3"/>
      <c r="SUG167" s="3"/>
      <c r="SUH167" s="3"/>
      <c r="SUI167" s="3"/>
      <c r="SUJ167" s="3"/>
      <c r="SUK167" s="3"/>
      <c r="SUL167" s="3"/>
      <c r="SUM167" s="3"/>
      <c r="SUN167" s="3"/>
      <c r="SUO167" s="3"/>
      <c r="SUP167" s="3"/>
      <c r="SUQ167" s="3"/>
      <c r="SUR167" s="3"/>
      <c r="SUS167" s="3"/>
      <c r="SUT167" s="3"/>
      <c r="SUU167" s="3"/>
      <c r="SUV167" s="3"/>
      <c r="SUW167" s="3"/>
      <c r="SUX167" s="3"/>
      <c r="SUY167" s="3"/>
      <c r="SUZ167" s="3"/>
      <c r="SVA167" s="3"/>
      <c r="SVB167" s="3"/>
      <c r="SVC167" s="3"/>
      <c r="SVD167" s="3"/>
      <c r="SVE167" s="3"/>
      <c r="SVF167" s="3"/>
      <c r="SVG167" s="3"/>
      <c r="SVH167" s="3"/>
      <c r="SVI167" s="3"/>
      <c r="SVJ167" s="3"/>
      <c r="SVK167" s="3"/>
      <c r="SVL167" s="3"/>
      <c r="SVM167" s="3"/>
      <c r="SVN167" s="3"/>
      <c r="SVO167" s="3"/>
      <c r="SVP167" s="3"/>
      <c r="SVQ167" s="3"/>
      <c r="SVR167" s="3"/>
      <c r="SVS167" s="3"/>
      <c r="SVT167" s="3"/>
      <c r="SVU167" s="3"/>
      <c r="SVV167" s="3"/>
      <c r="SVW167" s="3"/>
      <c r="SVX167" s="3"/>
      <c r="SVY167" s="3"/>
      <c r="SVZ167" s="3"/>
      <c r="SWA167" s="3"/>
      <c r="SWB167" s="3"/>
      <c r="SWC167" s="3"/>
      <c r="SWD167" s="3"/>
      <c r="SWE167" s="3"/>
      <c r="SWF167" s="3"/>
      <c r="SWG167" s="3"/>
      <c r="SWH167" s="3"/>
      <c r="SWI167" s="3"/>
      <c r="SWJ167" s="3"/>
      <c r="SWK167" s="3"/>
      <c r="SWL167" s="3"/>
      <c r="SWM167" s="3"/>
      <c r="SWN167" s="3"/>
      <c r="SWO167" s="3"/>
      <c r="SWP167" s="3"/>
      <c r="SWQ167" s="3"/>
      <c r="SWR167" s="3"/>
      <c r="SWS167" s="3"/>
      <c r="SWT167" s="3"/>
      <c r="SWU167" s="3"/>
      <c r="SWV167" s="3"/>
      <c r="SWW167" s="3"/>
      <c r="SWX167" s="3"/>
      <c r="SWY167" s="3"/>
      <c r="SWZ167" s="3"/>
      <c r="SXA167" s="3"/>
      <c r="SXB167" s="3"/>
      <c r="SXC167" s="3"/>
      <c r="SXD167" s="3"/>
      <c r="SXE167" s="3"/>
      <c r="SXF167" s="3"/>
      <c r="SXG167" s="3"/>
      <c r="SXH167" s="3"/>
      <c r="SXI167" s="3"/>
      <c r="SXJ167" s="3"/>
      <c r="SXK167" s="3"/>
      <c r="SXL167" s="3"/>
      <c r="SXM167" s="3"/>
      <c r="SXN167" s="3"/>
      <c r="SXO167" s="3"/>
      <c r="SXP167" s="3"/>
      <c r="SXQ167" s="3"/>
      <c r="SXR167" s="3"/>
      <c r="SXS167" s="3"/>
      <c r="SXT167" s="3"/>
      <c r="SXU167" s="3"/>
      <c r="SXV167" s="3"/>
      <c r="SXW167" s="3"/>
      <c r="SXX167" s="3"/>
      <c r="SXY167" s="3"/>
      <c r="SXZ167" s="3"/>
      <c r="SYA167" s="3"/>
      <c r="SYB167" s="3"/>
      <c r="SYC167" s="3"/>
      <c r="SYD167" s="3"/>
      <c r="SYE167" s="3"/>
      <c r="SYF167" s="3"/>
      <c r="SYG167" s="3"/>
      <c r="SYH167" s="3"/>
      <c r="SYI167" s="3"/>
      <c r="SYJ167" s="3"/>
      <c r="SYK167" s="3"/>
      <c r="SYL167" s="3"/>
      <c r="SYM167" s="3"/>
      <c r="SYN167" s="3"/>
      <c r="SYO167" s="3"/>
      <c r="SYP167" s="3"/>
      <c r="SYQ167" s="3"/>
      <c r="SYR167" s="3"/>
      <c r="SYS167" s="3"/>
      <c r="SYT167" s="3"/>
      <c r="SYU167" s="3"/>
      <c r="SYV167" s="3"/>
      <c r="SYW167" s="3"/>
      <c r="SYX167" s="3"/>
      <c r="SYY167" s="3"/>
      <c r="SYZ167" s="3"/>
      <c r="SZA167" s="3"/>
      <c r="SZB167" s="3"/>
      <c r="SZC167" s="3"/>
      <c r="SZD167" s="3"/>
      <c r="SZE167" s="3"/>
      <c r="SZF167" s="3"/>
      <c r="SZG167" s="3"/>
      <c r="SZH167" s="3"/>
      <c r="SZI167" s="3"/>
      <c r="SZJ167" s="3"/>
      <c r="SZK167" s="3"/>
      <c r="SZL167" s="3"/>
      <c r="SZM167" s="3"/>
      <c r="SZN167" s="3"/>
      <c r="SZO167" s="3"/>
      <c r="SZP167" s="3"/>
      <c r="SZQ167" s="3"/>
      <c r="SZR167" s="3"/>
      <c r="SZS167" s="3"/>
      <c r="SZT167" s="3"/>
      <c r="SZU167" s="3"/>
      <c r="SZV167" s="3"/>
      <c r="SZW167" s="3"/>
      <c r="SZX167" s="3"/>
      <c r="SZY167" s="3"/>
      <c r="SZZ167" s="3"/>
      <c r="TAA167" s="3"/>
      <c r="TAB167" s="3"/>
      <c r="TAC167" s="3"/>
      <c r="TAD167" s="3"/>
      <c r="TAE167" s="3"/>
      <c r="TAF167" s="3"/>
      <c r="TAG167" s="3"/>
      <c r="TAH167" s="3"/>
      <c r="TAI167" s="3"/>
      <c r="TAJ167" s="3"/>
      <c r="TAK167" s="3"/>
      <c r="TAL167" s="3"/>
      <c r="TAM167" s="3"/>
      <c r="TAN167" s="3"/>
      <c r="TAO167" s="3"/>
      <c r="TAP167" s="3"/>
      <c r="TAQ167" s="3"/>
      <c r="TAR167" s="3"/>
      <c r="TAS167" s="3"/>
      <c r="TAT167" s="3"/>
      <c r="TAU167" s="3"/>
      <c r="TAV167" s="3"/>
      <c r="TAW167" s="3"/>
      <c r="TAX167" s="3"/>
      <c r="TAY167" s="3"/>
      <c r="TAZ167" s="3"/>
      <c r="TBA167" s="3"/>
      <c r="TBB167" s="3"/>
      <c r="TBC167" s="3"/>
      <c r="TBD167" s="3"/>
      <c r="TBE167" s="3"/>
      <c r="TBF167" s="3"/>
      <c r="TBG167" s="3"/>
      <c r="TBH167" s="3"/>
      <c r="TBI167" s="3"/>
      <c r="TBJ167" s="3"/>
      <c r="TBK167" s="3"/>
      <c r="TBL167" s="3"/>
      <c r="TBM167" s="3"/>
      <c r="TBN167" s="3"/>
      <c r="TBO167" s="3"/>
      <c r="TBP167" s="3"/>
      <c r="TBQ167" s="3"/>
      <c r="TBR167" s="3"/>
      <c r="TBS167" s="3"/>
      <c r="TBT167" s="3"/>
      <c r="TBU167" s="3"/>
      <c r="TBV167" s="3"/>
      <c r="TBW167" s="3"/>
      <c r="TBX167" s="3"/>
      <c r="TBY167" s="3"/>
      <c r="TBZ167" s="3"/>
      <c r="TCA167" s="3"/>
      <c r="TCB167" s="3"/>
      <c r="TCC167" s="3"/>
      <c r="TCD167" s="3"/>
      <c r="TCE167" s="3"/>
      <c r="TCF167" s="3"/>
      <c r="TCG167" s="3"/>
      <c r="TCH167" s="3"/>
      <c r="TCI167" s="3"/>
      <c r="TCJ167" s="3"/>
      <c r="TCK167" s="3"/>
      <c r="TCL167" s="3"/>
      <c r="TCM167" s="3"/>
      <c r="TCN167" s="3"/>
      <c r="TCO167" s="3"/>
      <c r="TCP167" s="3"/>
      <c r="TCQ167" s="3"/>
      <c r="TCR167" s="3"/>
      <c r="TCS167" s="3"/>
      <c r="TCT167" s="3"/>
      <c r="TCU167" s="3"/>
      <c r="TCV167" s="3"/>
      <c r="TCW167" s="3"/>
      <c r="TCX167" s="3"/>
      <c r="TCY167" s="3"/>
      <c r="TCZ167" s="3"/>
      <c r="TDA167" s="3"/>
      <c r="TDB167" s="3"/>
      <c r="TDC167" s="3"/>
      <c r="TDD167" s="3"/>
      <c r="TDE167" s="3"/>
      <c r="TDF167" s="3"/>
      <c r="TDG167" s="3"/>
      <c r="TDH167" s="3"/>
      <c r="TDI167" s="3"/>
      <c r="TDJ167" s="3"/>
      <c r="TDK167" s="3"/>
      <c r="TDL167" s="3"/>
      <c r="TDM167" s="3"/>
      <c r="TDN167" s="3"/>
      <c r="TDO167" s="3"/>
      <c r="TDP167" s="3"/>
      <c r="TDQ167" s="3"/>
      <c r="TDR167" s="3"/>
      <c r="TDS167" s="3"/>
      <c r="TDT167" s="3"/>
      <c r="TDU167" s="3"/>
      <c r="TDV167" s="3"/>
      <c r="TDW167" s="3"/>
      <c r="TDX167" s="3"/>
      <c r="TDY167" s="3"/>
      <c r="TDZ167" s="3"/>
      <c r="TEA167" s="3"/>
      <c r="TEB167" s="3"/>
      <c r="TEC167" s="3"/>
      <c r="TED167" s="3"/>
      <c r="TEE167" s="3"/>
      <c r="TEF167" s="3"/>
      <c r="TEG167" s="3"/>
      <c r="TEH167" s="3"/>
      <c r="TEI167" s="3"/>
      <c r="TEJ167" s="3"/>
      <c r="TEK167" s="3"/>
      <c r="TEL167" s="3"/>
      <c r="TEM167" s="3"/>
      <c r="TEN167" s="3"/>
      <c r="TEO167" s="3"/>
      <c r="TEP167" s="3"/>
      <c r="TEQ167" s="3"/>
      <c r="TER167" s="3"/>
      <c r="TES167" s="3"/>
      <c r="TET167" s="3"/>
      <c r="TEU167" s="3"/>
      <c r="TEV167" s="3"/>
      <c r="TEW167" s="3"/>
      <c r="TEX167" s="3"/>
      <c r="TEY167" s="3"/>
      <c r="TEZ167" s="3"/>
      <c r="TFA167" s="3"/>
      <c r="TFB167" s="3"/>
      <c r="TFC167" s="3"/>
      <c r="TFD167" s="3"/>
      <c r="TFE167" s="3"/>
      <c r="TFF167" s="3"/>
      <c r="TFG167" s="3"/>
      <c r="TFH167" s="3"/>
      <c r="TFI167" s="3"/>
      <c r="TFJ167" s="3"/>
      <c r="TFK167" s="3"/>
      <c r="TFL167" s="3"/>
      <c r="TFM167" s="3"/>
      <c r="TFN167" s="3"/>
      <c r="TFO167" s="3"/>
      <c r="TFP167" s="3"/>
      <c r="TFQ167" s="3"/>
      <c r="TFR167" s="3"/>
      <c r="TFS167" s="3"/>
      <c r="TFT167" s="3"/>
      <c r="TFU167" s="3"/>
      <c r="TFV167" s="3"/>
      <c r="TFW167" s="3"/>
      <c r="TFX167" s="3"/>
      <c r="TFY167" s="3"/>
      <c r="TFZ167" s="3"/>
      <c r="TGA167" s="3"/>
      <c r="TGB167" s="3"/>
      <c r="TGC167" s="3"/>
      <c r="TGD167" s="3"/>
      <c r="TGE167" s="3"/>
      <c r="TGF167" s="3"/>
      <c r="TGG167" s="3"/>
      <c r="TGH167" s="3"/>
      <c r="TGI167" s="3"/>
      <c r="TGJ167" s="3"/>
      <c r="TGK167" s="3"/>
      <c r="TGL167" s="3"/>
      <c r="TGM167" s="3"/>
      <c r="TGN167" s="3"/>
      <c r="TGO167" s="3"/>
      <c r="TGP167" s="3"/>
      <c r="TGQ167" s="3"/>
      <c r="TGR167" s="3"/>
      <c r="TGS167" s="3"/>
      <c r="TGT167" s="3"/>
      <c r="TGU167" s="3"/>
      <c r="TGV167" s="3"/>
      <c r="TGW167" s="3"/>
      <c r="TGX167" s="3"/>
      <c r="TGY167" s="3"/>
      <c r="TGZ167" s="3"/>
      <c r="THA167" s="3"/>
      <c r="THB167" s="3"/>
      <c r="THC167" s="3"/>
      <c r="THD167" s="3"/>
      <c r="THE167" s="3"/>
      <c r="THF167" s="3"/>
      <c r="THG167" s="3"/>
      <c r="THH167" s="3"/>
      <c r="THI167" s="3"/>
      <c r="THJ167" s="3"/>
      <c r="THK167" s="3"/>
      <c r="THL167" s="3"/>
      <c r="THM167" s="3"/>
      <c r="THN167" s="3"/>
      <c r="THO167" s="3"/>
      <c r="THP167" s="3"/>
      <c r="THQ167" s="3"/>
      <c r="THR167" s="3"/>
      <c r="THS167" s="3"/>
      <c r="THT167" s="3"/>
      <c r="THU167" s="3"/>
      <c r="THV167" s="3"/>
      <c r="THW167" s="3"/>
      <c r="THX167" s="3"/>
      <c r="THY167" s="3"/>
      <c r="THZ167" s="3"/>
      <c r="TIA167" s="3"/>
      <c r="TIB167" s="3"/>
      <c r="TIC167" s="3"/>
      <c r="TID167" s="3"/>
      <c r="TIE167" s="3"/>
      <c r="TIF167" s="3"/>
      <c r="TIG167" s="3"/>
      <c r="TIH167" s="3"/>
      <c r="TII167" s="3"/>
      <c r="TIJ167" s="3"/>
      <c r="TIK167" s="3"/>
      <c r="TIL167" s="3"/>
      <c r="TIM167" s="3"/>
      <c r="TIN167" s="3"/>
      <c r="TIO167" s="3"/>
      <c r="TIP167" s="3"/>
      <c r="TIQ167" s="3"/>
      <c r="TIR167" s="3"/>
      <c r="TIS167" s="3"/>
      <c r="TIT167" s="3"/>
      <c r="TIU167" s="3"/>
      <c r="TIV167" s="3"/>
      <c r="TIW167" s="3"/>
      <c r="TIX167" s="3"/>
      <c r="TIY167" s="3"/>
      <c r="TIZ167" s="3"/>
      <c r="TJA167" s="3"/>
      <c r="TJB167" s="3"/>
      <c r="TJC167" s="3"/>
      <c r="TJD167" s="3"/>
      <c r="TJE167" s="3"/>
      <c r="TJF167" s="3"/>
      <c r="TJG167" s="3"/>
      <c r="TJH167" s="3"/>
      <c r="TJI167" s="3"/>
      <c r="TJJ167" s="3"/>
      <c r="TJK167" s="3"/>
      <c r="TJL167" s="3"/>
      <c r="TJM167" s="3"/>
      <c r="TJN167" s="3"/>
      <c r="TJO167" s="3"/>
      <c r="TJP167" s="3"/>
      <c r="TJQ167" s="3"/>
      <c r="TJR167" s="3"/>
      <c r="TJS167" s="3"/>
      <c r="TJT167" s="3"/>
      <c r="TJU167" s="3"/>
      <c r="TJV167" s="3"/>
      <c r="TJW167" s="3"/>
      <c r="TJX167" s="3"/>
      <c r="TJY167" s="3"/>
      <c r="TJZ167" s="3"/>
      <c r="TKA167" s="3"/>
      <c r="TKB167" s="3"/>
      <c r="TKC167" s="3"/>
      <c r="TKD167" s="3"/>
      <c r="TKE167" s="3"/>
      <c r="TKF167" s="3"/>
      <c r="TKG167" s="3"/>
      <c r="TKH167" s="3"/>
      <c r="TKI167" s="3"/>
      <c r="TKJ167" s="3"/>
      <c r="TKK167" s="3"/>
      <c r="TKL167" s="3"/>
      <c r="TKM167" s="3"/>
      <c r="TKN167" s="3"/>
      <c r="TKO167" s="3"/>
      <c r="TKP167" s="3"/>
      <c r="TKQ167" s="3"/>
      <c r="TKR167" s="3"/>
      <c r="TKS167" s="3"/>
      <c r="TKT167" s="3"/>
      <c r="TKU167" s="3"/>
      <c r="TKV167" s="3"/>
      <c r="TKW167" s="3"/>
      <c r="TKX167" s="3"/>
      <c r="TKY167" s="3"/>
      <c r="TKZ167" s="3"/>
      <c r="TLA167" s="3"/>
      <c r="TLB167" s="3"/>
      <c r="TLC167" s="3"/>
      <c r="TLD167" s="3"/>
      <c r="TLE167" s="3"/>
      <c r="TLF167" s="3"/>
      <c r="TLG167" s="3"/>
      <c r="TLH167" s="3"/>
      <c r="TLI167" s="3"/>
      <c r="TLJ167" s="3"/>
      <c r="TLK167" s="3"/>
      <c r="TLL167" s="3"/>
      <c r="TLM167" s="3"/>
      <c r="TLN167" s="3"/>
      <c r="TLO167" s="3"/>
      <c r="TLP167" s="3"/>
      <c r="TLQ167" s="3"/>
      <c r="TLR167" s="3"/>
      <c r="TLS167" s="3"/>
      <c r="TLT167" s="3"/>
      <c r="TLU167" s="3"/>
      <c r="TLV167" s="3"/>
      <c r="TLW167" s="3"/>
      <c r="TLX167" s="3"/>
      <c r="TLY167" s="3"/>
      <c r="TLZ167" s="3"/>
      <c r="TMA167" s="3"/>
      <c r="TMB167" s="3"/>
      <c r="TMC167" s="3"/>
      <c r="TMD167" s="3"/>
      <c r="TME167" s="3"/>
      <c r="TMF167" s="3"/>
      <c r="TMG167" s="3"/>
      <c r="TMH167" s="3"/>
      <c r="TMI167" s="3"/>
      <c r="TMJ167" s="3"/>
      <c r="TMK167" s="3"/>
      <c r="TML167" s="3"/>
      <c r="TMM167" s="3"/>
      <c r="TMN167" s="3"/>
      <c r="TMO167" s="3"/>
      <c r="TMP167" s="3"/>
      <c r="TMQ167" s="3"/>
      <c r="TMR167" s="3"/>
      <c r="TMS167" s="3"/>
      <c r="TMT167" s="3"/>
      <c r="TMU167" s="3"/>
      <c r="TMV167" s="3"/>
      <c r="TMW167" s="3"/>
      <c r="TMX167" s="3"/>
      <c r="TMY167" s="3"/>
      <c r="TMZ167" s="3"/>
      <c r="TNA167" s="3"/>
      <c r="TNB167" s="3"/>
      <c r="TNC167" s="3"/>
      <c r="TND167" s="3"/>
      <c r="TNE167" s="3"/>
      <c r="TNF167" s="3"/>
      <c r="TNG167" s="3"/>
      <c r="TNH167" s="3"/>
      <c r="TNI167" s="3"/>
      <c r="TNJ167" s="3"/>
      <c r="TNK167" s="3"/>
      <c r="TNL167" s="3"/>
      <c r="TNM167" s="3"/>
      <c r="TNN167" s="3"/>
      <c r="TNO167" s="3"/>
      <c r="TNP167" s="3"/>
      <c r="TNQ167" s="3"/>
      <c r="TNR167" s="3"/>
      <c r="TNS167" s="3"/>
      <c r="TNT167" s="3"/>
      <c r="TNU167" s="3"/>
      <c r="TNV167" s="3"/>
      <c r="TNW167" s="3"/>
      <c r="TNX167" s="3"/>
      <c r="TNY167" s="3"/>
      <c r="TNZ167" s="3"/>
      <c r="TOA167" s="3"/>
      <c r="TOB167" s="3"/>
      <c r="TOC167" s="3"/>
      <c r="TOD167" s="3"/>
      <c r="TOE167" s="3"/>
      <c r="TOF167" s="3"/>
      <c r="TOG167" s="3"/>
      <c r="TOH167" s="3"/>
      <c r="TOI167" s="3"/>
      <c r="TOJ167" s="3"/>
      <c r="TOK167" s="3"/>
      <c r="TOL167" s="3"/>
      <c r="TOM167" s="3"/>
      <c r="TON167" s="3"/>
      <c r="TOO167" s="3"/>
      <c r="TOP167" s="3"/>
      <c r="TOQ167" s="3"/>
      <c r="TOR167" s="3"/>
      <c r="TOS167" s="3"/>
      <c r="TOT167" s="3"/>
      <c r="TOU167" s="3"/>
      <c r="TOV167" s="3"/>
      <c r="TOW167" s="3"/>
      <c r="TOX167" s="3"/>
      <c r="TOY167" s="3"/>
      <c r="TOZ167" s="3"/>
      <c r="TPA167" s="3"/>
      <c r="TPB167" s="3"/>
      <c r="TPC167" s="3"/>
      <c r="TPD167" s="3"/>
      <c r="TPE167" s="3"/>
      <c r="TPF167" s="3"/>
      <c r="TPG167" s="3"/>
      <c r="TPH167" s="3"/>
      <c r="TPI167" s="3"/>
      <c r="TPJ167" s="3"/>
      <c r="TPK167" s="3"/>
      <c r="TPL167" s="3"/>
      <c r="TPM167" s="3"/>
      <c r="TPN167" s="3"/>
      <c r="TPO167" s="3"/>
      <c r="TPP167" s="3"/>
      <c r="TPQ167" s="3"/>
      <c r="TPR167" s="3"/>
      <c r="TPS167" s="3"/>
      <c r="TPT167" s="3"/>
      <c r="TPU167" s="3"/>
      <c r="TPV167" s="3"/>
      <c r="TPW167" s="3"/>
      <c r="TPX167" s="3"/>
      <c r="TPY167" s="3"/>
      <c r="TPZ167" s="3"/>
      <c r="TQA167" s="3"/>
      <c r="TQB167" s="3"/>
      <c r="TQC167" s="3"/>
      <c r="TQD167" s="3"/>
      <c r="TQE167" s="3"/>
      <c r="TQF167" s="3"/>
      <c r="TQG167" s="3"/>
      <c r="TQH167" s="3"/>
      <c r="TQI167" s="3"/>
      <c r="TQJ167" s="3"/>
      <c r="TQK167" s="3"/>
      <c r="TQL167" s="3"/>
      <c r="TQM167" s="3"/>
      <c r="TQN167" s="3"/>
      <c r="TQO167" s="3"/>
      <c r="TQP167" s="3"/>
      <c r="TQQ167" s="3"/>
      <c r="TQR167" s="3"/>
      <c r="TQS167" s="3"/>
      <c r="TQT167" s="3"/>
      <c r="TQU167" s="3"/>
      <c r="TQV167" s="3"/>
      <c r="TQW167" s="3"/>
      <c r="TQX167" s="3"/>
      <c r="TQY167" s="3"/>
      <c r="TQZ167" s="3"/>
      <c r="TRA167" s="3"/>
      <c r="TRB167" s="3"/>
      <c r="TRC167" s="3"/>
      <c r="TRD167" s="3"/>
      <c r="TRE167" s="3"/>
      <c r="TRF167" s="3"/>
      <c r="TRG167" s="3"/>
      <c r="TRH167" s="3"/>
      <c r="TRI167" s="3"/>
      <c r="TRJ167" s="3"/>
      <c r="TRK167" s="3"/>
      <c r="TRL167" s="3"/>
      <c r="TRM167" s="3"/>
      <c r="TRN167" s="3"/>
      <c r="TRO167" s="3"/>
      <c r="TRP167" s="3"/>
      <c r="TRQ167" s="3"/>
      <c r="TRR167" s="3"/>
      <c r="TRS167" s="3"/>
      <c r="TRT167" s="3"/>
      <c r="TRU167" s="3"/>
      <c r="TRV167" s="3"/>
      <c r="TRW167" s="3"/>
      <c r="TRX167" s="3"/>
      <c r="TRY167" s="3"/>
      <c r="TRZ167" s="3"/>
      <c r="TSA167" s="3"/>
      <c r="TSB167" s="3"/>
      <c r="TSC167" s="3"/>
      <c r="TSD167" s="3"/>
      <c r="TSE167" s="3"/>
      <c r="TSF167" s="3"/>
      <c r="TSG167" s="3"/>
      <c r="TSH167" s="3"/>
      <c r="TSI167" s="3"/>
      <c r="TSJ167" s="3"/>
      <c r="TSK167" s="3"/>
      <c r="TSL167" s="3"/>
      <c r="TSM167" s="3"/>
      <c r="TSN167" s="3"/>
      <c r="TSO167" s="3"/>
      <c r="TSP167" s="3"/>
      <c r="TSQ167" s="3"/>
      <c r="TSR167" s="3"/>
      <c r="TSS167" s="3"/>
      <c r="TST167" s="3"/>
      <c r="TSU167" s="3"/>
      <c r="TSV167" s="3"/>
      <c r="TSW167" s="3"/>
      <c r="TSX167" s="3"/>
      <c r="TSY167" s="3"/>
      <c r="TSZ167" s="3"/>
      <c r="TTA167" s="3"/>
      <c r="TTB167" s="3"/>
      <c r="TTC167" s="3"/>
      <c r="TTD167" s="3"/>
      <c r="TTE167" s="3"/>
      <c r="TTF167" s="3"/>
      <c r="TTG167" s="3"/>
      <c r="TTH167" s="3"/>
      <c r="TTI167" s="3"/>
      <c r="TTJ167" s="3"/>
      <c r="TTK167" s="3"/>
      <c r="TTL167" s="3"/>
      <c r="TTM167" s="3"/>
      <c r="TTN167" s="3"/>
      <c r="TTO167" s="3"/>
      <c r="TTP167" s="3"/>
      <c r="TTQ167" s="3"/>
      <c r="TTR167" s="3"/>
      <c r="TTS167" s="3"/>
      <c r="TTT167" s="3"/>
      <c r="TTU167" s="3"/>
      <c r="TTV167" s="3"/>
      <c r="TTW167" s="3"/>
      <c r="TTX167" s="3"/>
      <c r="TTY167" s="3"/>
      <c r="TTZ167" s="3"/>
      <c r="TUA167" s="3"/>
      <c r="TUB167" s="3"/>
      <c r="TUC167" s="3"/>
      <c r="TUD167" s="3"/>
      <c r="TUE167" s="3"/>
      <c r="TUF167" s="3"/>
      <c r="TUG167" s="3"/>
      <c r="TUH167" s="3"/>
      <c r="TUI167" s="3"/>
      <c r="TUJ167" s="3"/>
      <c r="TUK167" s="3"/>
      <c r="TUL167" s="3"/>
      <c r="TUM167" s="3"/>
      <c r="TUN167" s="3"/>
      <c r="TUO167" s="3"/>
      <c r="TUP167" s="3"/>
      <c r="TUQ167" s="3"/>
      <c r="TUR167" s="3"/>
      <c r="TUS167" s="3"/>
      <c r="TUT167" s="3"/>
      <c r="TUU167" s="3"/>
      <c r="TUV167" s="3"/>
      <c r="TUW167" s="3"/>
      <c r="TUX167" s="3"/>
      <c r="TUY167" s="3"/>
      <c r="TUZ167" s="3"/>
      <c r="TVA167" s="3"/>
      <c r="TVB167" s="3"/>
      <c r="TVC167" s="3"/>
      <c r="TVD167" s="3"/>
      <c r="TVE167" s="3"/>
      <c r="TVF167" s="3"/>
      <c r="TVG167" s="3"/>
      <c r="TVH167" s="3"/>
      <c r="TVI167" s="3"/>
      <c r="TVJ167" s="3"/>
      <c r="TVK167" s="3"/>
      <c r="TVL167" s="3"/>
      <c r="TVM167" s="3"/>
      <c r="TVN167" s="3"/>
      <c r="TVO167" s="3"/>
      <c r="TVP167" s="3"/>
      <c r="TVQ167" s="3"/>
      <c r="TVR167" s="3"/>
      <c r="TVS167" s="3"/>
      <c r="TVT167" s="3"/>
      <c r="TVU167" s="3"/>
      <c r="TVV167" s="3"/>
      <c r="TVW167" s="3"/>
      <c r="TVX167" s="3"/>
      <c r="TVY167" s="3"/>
      <c r="TVZ167" s="3"/>
      <c r="TWA167" s="3"/>
      <c r="TWB167" s="3"/>
      <c r="TWC167" s="3"/>
      <c r="TWD167" s="3"/>
      <c r="TWE167" s="3"/>
      <c r="TWF167" s="3"/>
      <c r="TWG167" s="3"/>
      <c r="TWH167" s="3"/>
      <c r="TWI167" s="3"/>
      <c r="TWJ167" s="3"/>
      <c r="TWK167" s="3"/>
      <c r="TWL167" s="3"/>
      <c r="TWM167" s="3"/>
      <c r="TWN167" s="3"/>
      <c r="TWO167" s="3"/>
      <c r="TWP167" s="3"/>
      <c r="TWQ167" s="3"/>
      <c r="TWR167" s="3"/>
      <c r="TWS167" s="3"/>
      <c r="TWT167" s="3"/>
      <c r="TWU167" s="3"/>
      <c r="TWV167" s="3"/>
      <c r="TWW167" s="3"/>
      <c r="TWX167" s="3"/>
      <c r="TWY167" s="3"/>
      <c r="TWZ167" s="3"/>
      <c r="TXA167" s="3"/>
      <c r="TXB167" s="3"/>
      <c r="TXC167" s="3"/>
      <c r="TXD167" s="3"/>
      <c r="TXE167" s="3"/>
      <c r="TXF167" s="3"/>
      <c r="TXG167" s="3"/>
      <c r="TXH167" s="3"/>
      <c r="TXI167" s="3"/>
      <c r="TXJ167" s="3"/>
      <c r="TXK167" s="3"/>
      <c r="TXL167" s="3"/>
      <c r="TXM167" s="3"/>
      <c r="TXN167" s="3"/>
      <c r="TXO167" s="3"/>
      <c r="TXP167" s="3"/>
      <c r="TXQ167" s="3"/>
      <c r="TXR167" s="3"/>
      <c r="TXS167" s="3"/>
      <c r="TXT167" s="3"/>
      <c r="TXU167" s="3"/>
      <c r="TXV167" s="3"/>
      <c r="TXW167" s="3"/>
      <c r="TXX167" s="3"/>
      <c r="TXY167" s="3"/>
      <c r="TXZ167" s="3"/>
      <c r="TYA167" s="3"/>
      <c r="TYB167" s="3"/>
      <c r="TYC167" s="3"/>
      <c r="TYD167" s="3"/>
      <c r="TYE167" s="3"/>
      <c r="TYF167" s="3"/>
      <c r="TYG167" s="3"/>
      <c r="TYH167" s="3"/>
      <c r="TYI167" s="3"/>
      <c r="TYJ167" s="3"/>
      <c r="TYK167" s="3"/>
      <c r="TYL167" s="3"/>
      <c r="TYM167" s="3"/>
      <c r="TYN167" s="3"/>
      <c r="TYO167" s="3"/>
      <c r="TYP167" s="3"/>
      <c r="TYQ167" s="3"/>
      <c r="TYR167" s="3"/>
      <c r="TYS167" s="3"/>
      <c r="TYT167" s="3"/>
      <c r="TYU167" s="3"/>
      <c r="TYV167" s="3"/>
      <c r="TYW167" s="3"/>
      <c r="TYX167" s="3"/>
      <c r="TYY167" s="3"/>
      <c r="TYZ167" s="3"/>
      <c r="TZA167" s="3"/>
      <c r="TZB167" s="3"/>
      <c r="TZC167" s="3"/>
      <c r="TZD167" s="3"/>
      <c r="TZE167" s="3"/>
      <c r="TZF167" s="3"/>
      <c r="TZG167" s="3"/>
      <c r="TZH167" s="3"/>
      <c r="TZI167" s="3"/>
      <c r="TZJ167" s="3"/>
      <c r="TZK167" s="3"/>
      <c r="TZL167" s="3"/>
      <c r="TZM167" s="3"/>
      <c r="TZN167" s="3"/>
      <c r="TZO167" s="3"/>
      <c r="TZP167" s="3"/>
      <c r="TZQ167" s="3"/>
      <c r="TZR167" s="3"/>
      <c r="TZS167" s="3"/>
      <c r="TZT167" s="3"/>
      <c r="TZU167" s="3"/>
      <c r="TZV167" s="3"/>
      <c r="TZW167" s="3"/>
      <c r="TZX167" s="3"/>
      <c r="TZY167" s="3"/>
      <c r="TZZ167" s="3"/>
      <c r="UAA167" s="3"/>
      <c r="UAB167" s="3"/>
      <c r="UAC167" s="3"/>
      <c r="UAD167" s="3"/>
      <c r="UAE167" s="3"/>
      <c r="UAF167" s="3"/>
      <c r="UAG167" s="3"/>
      <c r="UAH167" s="3"/>
      <c r="UAI167" s="3"/>
      <c r="UAJ167" s="3"/>
      <c r="UAK167" s="3"/>
      <c r="UAL167" s="3"/>
      <c r="UAM167" s="3"/>
      <c r="UAN167" s="3"/>
      <c r="UAO167" s="3"/>
      <c r="UAP167" s="3"/>
      <c r="UAQ167" s="3"/>
      <c r="UAR167" s="3"/>
      <c r="UAS167" s="3"/>
      <c r="UAT167" s="3"/>
      <c r="UAU167" s="3"/>
      <c r="UAV167" s="3"/>
      <c r="UAW167" s="3"/>
      <c r="UAX167" s="3"/>
      <c r="UAY167" s="3"/>
      <c r="UAZ167" s="3"/>
      <c r="UBA167" s="3"/>
      <c r="UBB167" s="3"/>
      <c r="UBC167" s="3"/>
      <c r="UBD167" s="3"/>
      <c r="UBE167" s="3"/>
      <c r="UBF167" s="3"/>
      <c r="UBG167" s="3"/>
      <c r="UBH167" s="3"/>
      <c r="UBI167" s="3"/>
      <c r="UBJ167" s="3"/>
      <c r="UBK167" s="3"/>
      <c r="UBL167" s="3"/>
      <c r="UBM167" s="3"/>
      <c r="UBN167" s="3"/>
      <c r="UBO167" s="3"/>
      <c r="UBP167" s="3"/>
      <c r="UBQ167" s="3"/>
      <c r="UBR167" s="3"/>
      <c r="UBS167" s="3"/>
      <c r="UBT167" s="3"/>
      <c r="UBU167" s="3"/>
      <c r="UBV167" s="3"/>
      <c r="UBW167" s="3"/>
      <c r="UBX167" s="3"/>
      <c r="UBY167" s="3"/>
      <c r="UBZ167" s="3"/>
      <c r="UCA167" s="3"/>
      <c r="UCB167" s="3"/>
      <c r="UCC167" s="3"/>
      <c r="UCD167" s="3"/>
      <c r="UCE167" s="3"/>
      <c r="UCF167" s="3"/>
      <c r="UCG167" s="3"/>
      <c r="UCH167" s="3"/>
      <c r="UCI167" s="3"/>
      <c r="UCJ167" s="3"/>
      <c r="UCK167" s="3"/>
      <c r="UCL167" s="3"/>
      <c r="UCM167" s="3"/>
      <c r="UCN167" s="3"/>
      <c r="UCO167" s="3"/>
      <c r="UCP167" s="3"/>
      <c r="UCQ167" s="3"/>
      <c r="UCR167" s="3"/>
      <c r="UCS167" s="3"/>
      <c r="UCT167" s="3"/>
      <c r="UCU167" s="3"/>
      <c r="UCV167" s="3"/>
      <c r="UCW167" s="3"/>
      <c r="UCX167" s="3"/>
      <c r="UCY167" s="3"/>
      <c r="UCZ167" s="3"/>
      <c r="UDA167" s="3"/>
      <c r="UDB167" s="3"/>
      <c r="UDC167" s="3"/>
      <c r="UDD167" s="3"/>
      <c r="UDE167" s="3"/>
      <c r="UDF167" s="3"/>
      <c r="UDG167" s="3"/>
      <c r="UDH167" s="3"/>
      <c r="UDI167" s="3"/>
      <c r="UDJ167" s="3"/>
      <c r="UDK167" s="3"/>
      <c r="UDL167" s="3"/>
      <c r="UDM167" s="3"/>
      <c r="UDN167" s="3"/>
      <c r="UDO167" s="3"/>
      <c r="UDP167" s="3"/>
      <c r="UDQ167" s="3"/>
      <c r="UDR167" s="3"/>
      <c r="UDS167" s="3"/>
      <c r="UDT167" s="3"/>
      <c r="UDU167" s="3"/>
      <c r="UDV167" s="3"/>
      <c r="UDW167" s="3"/>
      <c r="UDX167" s="3"/>
      <c r="UDY167" s="3"/>
      <c r="UDZ167" s="3"/>
      <c r="UEA167" s="3"/>
      <c r="UEB167" s="3"/>
      <c r="UEC167" s="3"/>
      <c r="UED167" s="3"/>
      <c r="UEE167" s="3"/>
      <c r="UEF167" s="3"/>
      <c r="UEG167" s="3"/>
      <c r="UEH167" s="3"/>
      <c r="UEI167" s="3"/>
      <c r="UEJ167" s="3"/>
      <c r="UEK167" s="3"/>
      <c r="UEL167" s="3"/>
      <c r="UEM167" s="3"/>
      <c r="UEN167" s="3"/>
      <c r="UEO167" s="3"/>
      <c r="UEP167" s="3"/>
      <c r="UEQ167" s="3"/>
      <c r="UER167" s="3"/>
      <c r="UES167" s="3"/>
      <c r="UET167" s="3"/>
      <c r="UEU167" s="3"/>
      <c r="UEV167" s="3"/>
      <c r="UEW167" s="3"/>
      <c r="UEX167" s="3"/>
      <c r="UEY167" s="3"/>
      <c r="UEZ167" s="3"/>
      <c r="UFA167" s="3"/>
      <c r="UFB167" s="3"/>
      <c r="UFC167" s="3"/>
      <c r="UFD167" s="3"/>
      <c r="UFE167" s="3"/>
      <c r="UFF167" s="3"/>
      <c r="UFG167" s="3"/>
      <c r="UFH167" s="3"/>
      <c r="UFI167" s="3"/>
      <c r="UFJ167" s="3"/>
      <c r="UFK167" s="3"/>
      <c r="UFL167" s="3"/>
      <c r="UFM167" s="3"/>
      <c r="UFN167" s="3"/>
      <c r="UFO167" s="3"/>
      <c r="UFP167" s="3"/>
      <c r="UFQ167" s="3"/>
      <c r="UFR167" s="3"/>
      <c r="UFS167" s="3"/>
      <c r="UFT167" s="3"/>
      <c r="UFU167" s="3"/>
      <c r="UFV167" s="3"/>
      <c r="UFW167" s="3"/>
      <c r="UFX167" s="3"/>
      <c r="UFY167" s="3"/>
      <c r="UFZ167" s="3"/>
      <c r="UGA167" s="3"/>
      <c r="UGB167" s="3"/>
      <c r="UGC167" s="3"/>
      <c r="UGD167" s="3"/>
      <c r="UGE167" s="3"/>
      <c r="UGF167" s="3"/>
      <c r="UGG167" s="3"/>
      <c r="UGH167" s="3"/>
      <c r="UGI167" s="3"/>
      <c r="UGJ167" s="3"/>
      <c r="UGK167" s="3"/>
      <c r="UGL167" s="3"/>
      <c r="UGM167" s="3"/>
      <c r="UGN167" s="3"/>
      <c r="UGO167" s="3"/>
      <c r="UGP167" s="3"/>
      <c r="UGQ167" s="3"/>
      <c r="UGR167" s="3"/>
      <c r="UGS167" s="3"/>
      <c r="UGT167" s="3"/>
      <c r="UGU167" s="3"/>
      <c r="UGV167" s="3"/>
      <c r="UGW167" s="3"/>
      <c r="UGX167" s="3"/>
      <c r="UGY167" s="3"/>
      <c r="UGZ167" s="3"/>
      <c r="UHA167" s="3"/>
      <c r="UHB167" s="3"/>
      <c r="UHC167" s="3"/>
      <c r="UHD167" s="3"/>
      <c r="UHE167" s="3"/>
      <c r="UHF167" s="3"/>
      <c r="UHG167" s="3"/>
      <c r="UHH167" s="3"/>
      <c r="UHI167" s="3"/>
      <c r="UHJ167" s="3"/>
      <c r="UHK167" s="3"/>
      <c r="UHL167" s="3"/>
      <c r="UHM167" s="3"/>
      <c r="UHN167" s="3"/>
      <c r="UHO167" s="3"/>
      <c r="UHP167" s="3"/>
      <c r="UHQ167" s="3"/>
      <c r="UHR167" s="3"/>
      <c r="UHS167" s="3"/>
      <c r="UHT167" s="3"/>
      <c r="UHU167" s="3"/>
      <c r="UHV167" s="3"/>
      <c r="UHW167" s="3"/>
      <c r="UHX167" s="3"/>
      <c r="UHY167" s="3"/>
      <c r="UHZ167" s="3"/>
      <c r="UIA167" s="3"/>
      <c r="UIB167" s="3"/>
      <c r="UIC167" s="3"/>
      <c r="UID167" s="3"/>
      <c r="UIE167" s="3"/>
      <c r="UIF167" s="3"/>
      <c r="UIG167" s="3"/>
      <c r="UIH167" s="3"/>
      <c r="UII167" s="3"/>
      <c r="UIJ167" s="3"/>
      <c r="UIK167" s="3"/>
      <c r="UIL167" s="3"/>
      <c r="UIM167" s="3"/>
      <c r="UIN167" s="3"/>
      <c r="UIO167" s="3"/>
      <c r="UIP167" s="3"/>
      <c r="UIQ167" s="3"/>
      <c r="UIR167" s="3"/>
      <c r="UIS167" s="3"/>
      <c r="UIT167" s="3"/>
      <c r="UIU167" s="3"/>
      <c r="UIV167" s="3"/>
      <c r="UIW167" s="3"/>
      <c r="UIX167" s="3"/>
      <c r="UIY167" s="3"/>
      <c r="UIZ167" s="3"/>
      <c r="UJA167" s="3"/>
      <c r="UJB167" s="3"/>
      <c r="UJC167" s="3"/>
      <c r="UJD167" s="3"/>
      <c r="UJE167" s="3"/>
      <c r="UJF167" s="3"/>
      <c r="UJG167" s="3"/>
      <c r="UJH167" s="3"/>
      <c r="UJI167" s="3"/>
      <c r="UJJ167" s="3"/>
      <c r="UJK167" s="3"/>
      <c r="UJL167" s="3"/>
      <c r="UJM167" s="3"/>
      <c r="UJN167" s="3"/>
      <c r="UJO167" s="3"/>
      <c r="UJP167" s="3"/>
      <c r="UJQ167" s="3"/>
      <c r="UJR167" s="3"/>
      <c r="UJS167" s="3"/>
      <c r="UJT167" s="3"/>
      <c r="UJU167" s="3"/>
      <c r="UJV167" s="3"/>
      <c r="UJW167" s="3"/>
      <c r="UJX167" s="3"/>
      <c r="UJY167" s="3"/>
      <c r="UJZ167" s="3"/>
      <c r="UKA167" s="3"/>
      <c r="UKB167" s="3"/>
      <c r="UKC167" s="3"/>
      <c r="UKD167" s="3"/>
      <c r="UKE167" s="3"/>
      <c r="UKF167" s="3"/>
      <c r="UKG167" s="3"/>
      <c r="UKH167" s="3"/>
      <c r="UKI167" s="3"/>
      <c r="UKJ167" s="3"/>
      <c r="UKK167" s="3"/>
      <c r="UKL167" s="3"/>
      <c r="UKM167" s="3"/>
      <c r="UKN167" s="3"/>
      <c r="UKO167" s="3"/>
      <c r="UKP167" s="3"/>
      <c r="UKQ167" s="3"/>
      <c r="UKR167" s="3"/>
      <c r="UKS167" s="3"/>
      <c r="UKT167" s="3"/>
      <c r="UKU167" s="3"/>
      <c r="UKV167" s="3"/>
      <c r="UKW167" s="3"/>
      <c r="UKX167" s="3"/>
      <c r="UKY167" s="3"/>
      <c r="UKZ167" s="3"/>
      <c r="ULA167" s="3"/>
      <c r="ULB167" s="3"/>
      <c r="ULC167" s="3"/>
      <c r="ULD167" s="3"/>
      <c r="ULE167" s="3"/>
      <c r="ULF167" s="3"/>
      <c r="ULG167" s="3"/>
      <c r="ULH167" s="3"/>
      <c r="ULI167" s="3"/>
      <c r="ULJ167" s="3"/>
      <c r="ULK167" s="3"/>
      <c r="ULL167" s="3"/>
      <c r="ULM167" s="3"/>
      <c r="ULN167" s="3"/>
      <c r="ULO167" s="3"/>
      <c r="ULP167" s="3"/>
      <c r="ULQ167" s="3"/>
      <c r="ULR167" s="3"/>
      <c r="ULS167" s="3"/>
      <c r="ULT167" s="3"/>
      <c r="ULU167" s="3"/>
      <c r="ULV167" s="3"/>
      <c r="ULW167" s="3"/>
      <c r="ULX167" s="3"/>
      <c r="ULY167" s="3"/>
      <c r="ULZ167" s="3"/>
      <c r="UMA167" s="3"/>
      <c r="UMB167" s="3"/>
      <c r="UMC167" s="3"/>
      <c r="UMD167" s="3"/>
      <c r="UME167" s="3"/>
      <c r="UMF167" s="3"/>
      <c r="UMG167" s="3"/>
      <c r="UMH167" s="3"/>
      <c r="UMI167" s="3"/>
      <c r="UMJ167" s="3"/>
      <c r="UMK167" s="3"/>
      <c r="UML167" s="3"/>
      <c r="UMM167" s="3"/>
      <c r="UMN167" s="3"/>
      <c r="UMO167" s="3"/>
      <c r="UMP167" s="3"/>
      <c r="UMQ167" s="3"/>
      <c r="UMR167" s="3"/>
      <c r="UMS167" s="3"/>
      <c r="UMT167" s="3"/>
      <c r="UMU167" s="3"/>
      <c r="UMV167" s="3"/>
      <c r="UMW167" s="3"/>
      <c r="UMX167" s="3"/>
      <c r="UMY167" s="3"/>
      <c r="UMZ167" s="3"/>
      <c r="UNA167" s="3"/>
      <c r="UNB167" s="3"/>
      <c r="UNC167" s="3"/>
      <c r="UND167" s="3"/>
      <c r="UNE167" s="3"/>
      <c r="UNF167" s="3"/>
      <c r="UNG167" s="3"/>
      <c r="UNH167" s="3"/>
      <c r="UNI167" s="3"/>
      <c r="UNJ167" s="3"/>
      <c r="UNK167" s="3"/>
      <c r="UNL167" s="3"/>
      <c r="UNM167" s="3"/>
      <c r="UNN167" s="3"/>
      <c r="UNO167" s="3"/>
      <c r="UNP167" s="3"/>
      <c r="UNQ167" s="3"/>
      <c r="UNR167" s="3"/>
      <c r="UNS167" s="3"/>
      <c r="UNT167" s="3"/>
      <c r="UNU167" s="3"/>
      <c r="UNV167" s="3"/>
      <c r="UNW167" s="3"/>
      <c r="UNX167" s="3"/>
      <c r="UNY167" s="3"/>
      <c r="UNZ167" s="3"/>
      <c r="UOA167" s="3"/>
      <c r="UOB167" s="3"/>
      <c r="UOC167" s="3"/>
      <c r="UOD167" s="3"/>
      <c r="UOE167" s="3"/>
      <c r="UOF167" s="3"/>
      <c r="UOG167" s="3"/>
      <c r="UOH167" s="3"/>
      <c r="UOI167" s="3"/>
      <c r="UOJ167" s="3"/>
      <c r="UOK167" s="3"/>
      <c r="UOL167" s="3"/>
      <c r="UOM167" s="3"/>
      <c r="UON167" s="3"/>
      <c r="UOO167" s="3"/>
      <c r="UOP167" s="3"/>
      <c r="UOQ167" s="3"/>
      <c r="UOR167" s="3"/>
      <c r="UOS167" s="3"/>
      <c r="UOT167" s="3"/>
      <c r="UOU167" s="3"/>
      <c r="UOV167" s="3"/>
      <c r="UOW167" s="3"/>
      <c r="UOX167" s="3"/>
      <c r="UOY167" s="3"/>
      <c r="UOZ167" s="3"/>
      <c r="UPA167" s="3"/>
      <c r="UPB167" s="3"/>
      <c r="UPC167" s="3"/>
      <c r="UPD167" s="3"/>
      <c r="UPE167" s="3"/>
      <c r="UPF167" s="3"/>
      <c r="UPG167" s="3"/>
      <c r="UPH167" s="3"/>
      <c r="UPI167" s="3"/>
      <c r="UPJ167" s="3"/>
      <c r="UPK167" s="3"/>
      <c r="UPL167" s="3"/>
      <c r="UPM167" s="3"/>
      <c r="UPN167" s="3"/>
      <c r="UPO167" s="3"/>
      <c r="UPP167" s="3"/>
      <c r="UPQ167" s="3"/>
      <c r="UPR167" s="3"/>
      <c r="UPS167" s="3"/>
      <c r="UPT167" s="3"/>
      <c r="UPU167" s="3"/>
      <c r="UPV167" s="3"/>
      <c r="UPW167" s="3"/>
      <c r="UPX167" s="3"/>
      <c r="UPY167" s="3"/>
      <c r="UPZ167" s="3"/>
      <c r="UQA167" s="3"/>
      <c r="UQB167" s="3"/>
      <c r="UQC167" s="3"/>
      <c r="UQD167" s="3"/>
      <c r="UQE167" s="3"/>
      <c r="UQF167" s="3"/>
      <c r="UQG167" s="3"/>
      <c r="UQH167" s="3"/>
      <c r="UQI167" s="3"/>
      <c r="UQJ167" s="3"/>
      <c r="UQK167" s="3"/>
      <c r="UQL167" s="3"/>
      <c r="UQM167" s="3"/>
      <c r="UQN167" s="3"/>
      <c r="UQO167" s="3"/>
      <c r="UQP167" s="3"/>
      <c r="UQQ167" s="3"/>
      <c r="UQR167" s="3"/>
      <c r="UQS167" s="3"/>
      <c r="UQT167" s="3"/>
      <c r="UQU167" s="3"/>
      <c r="UQV167" s="3"/>
      <c r="UQW167" s="3"/>
      <c r="UQX167" s="3"/>
      <c r="UQY167" s="3"/>
      <c r="UQZ167" s="3"/>
      <c r="URA167" s="3"/>
      <c r="URB167" s="3"/>
      <c r="URC167" s="3"/>
      <c r="URD167" s="3"/>
      <c r="URE167" s="3"/>
      <c r="URF167" s="3"/>
      <c r="URG167" s="3"/>
      <c r="URH167" s="3"/>
      <c r="URI167" s="3"/>
      <c r="URJ167" s="3"/>
      <c r="URK167" s="3"/>
      <c r="URL167" s="3"/>
      <c r="URM167" s="3"/>
      <c r="URN167" s="3"/>
      <c r="URO167" s="3"/>
      <c r="URP167" s="3"/>
      <c r="URQ167" s="3"/>
      <c r="URR167" s="3"/>
      <c r="URS167" s="3"/>
      <c r="URT167" s="3"/>
      <c r="URU167" s="3"/>
      <c r="URV167" s="3"/>
      <c r="URW167" s="3"/>
      <c r="URX167" s="3"/>
      <c r="URY167" s="3"/>
      <c r="URZ167" s="3"/>
      <c r="USA167" s="3"/>
      <c r="USB167" s="3"/>
      <c r="USC167" s="3"/>
      <c r="USD167" s="3"/>
      <c r="USE167" s="3"/>
      <c r="USF167" s="3"/>
      <c r="USG167" s="3"/>
      <c r="USH167" s="3"/>
      <c r="USI167" s="3"/>
      <c r="USJ167" s="3"/>
      <c r="USK167" s="3"/>
      <c r="USL167" s="3"/>
      <c r="USM167" s="3"/>
      <c r="USN167" s="3"/>
      <c r="USO167" s="3"/>
      <c r="USP167" s="3"/>
      <c r="USQ167" s="3"/>
      <c r="USR167" s="3"/>
      <c r="USS167" s="3"/>
      <c r="UST167" s="3"/>
      <c r="USU167" s="3"/>
      <c r="USV167" s="3"/>
      <c r="USW167" s="3"/>
      <c r="USX167" s="3"/>
      <c r="USY167" s="3"/>
      <c r="USZ167" s="3"/>
      <c r="UTA167" s="3"/>
      <c r="UTB167" s="3"/>
      <c r="UTC167" s="3"/>
      <c r="UTD167" s="3"/>
      <c r="UTE167" s="3"/>
      <c r="UTF167" s="3"/>
      <c r="UTG167" s="3"/>
      <c r="UTH167" s="3"/>
      <c r="UTI167" s="3"/>
      <c r="UTJ167" s="3"/>
      <c r="UTK167" s="3"/>
      <c r="UTL167" s="3"/>
      <c r="UTM167" s="3"/>
      <c r="UTN167" s="3"/>
      <c r="UTO167" s="3"/>
      <c r="UTP167" s="3"/>
      <c r="UTQ167" s="3"/>
      <c r="UTR167" s="3"/>
      <c r="UTS167" s="3"/>
      <c r="UTT167" s="3"/>
      <c r="UTU167" s="3"/>
      <c r="UTV167" s="3"/>
      <c r="UTW167" s="3"/>
      <c r="UTX167" s="3"/>
      <c r="UTY167" s="3"/>
      <c r="UTZ167" s="3"/>
      <c r="UUA167" s="3"/>
      <c r="UUB167" s="3"/>
      <c r="UUC167" s="3"/>
      <c r="UUD167" s="3"/>
      <c r="UUE167" s="3"/>
      <c r="UUF167" s="3"/>
      <c r="UUG167" s="3"/>
      <c r="UUH167" s="3"/>
      <c r="UUI167" s="3"/>
      <c r="UUJ167" s="3"/>
      <c r="UUK167" s="3"/>
      <c r="UUL167" s="3"/>
      <c r="UUM167" s="3"/>
      <c r="UUN167" s="3"/>
      <c r="UUO167" s="3"/>
      <c r="UUP167" s="3"/>
      <c r="UUQ167" s="3"/>
      <c r="UUR167" s="3"/>
      <c r="UUS167" s="3"/>
      <c r="UUT167" s="3"/>
      <c r="UUU167" s="3"/>
      <c r="UUV167" s="3"/>
      <c r="UUW167" s="3"/>
      <c r="UUX167" s="3"/>
      <c r="UUY167" s="3"/>
      <c r="UUZ167" s="3"/>
      <c r="UVA167" s="3"/>
      <c r="UVB167" s="3"/>
      <c r="UVC167" s="3"/>
      <c r="UVD167" s="3"/>
      <c r="UVE167" s="3"/>
      <c r="UVF167" s="3"/>
      <c r="UVG167" s="3"/>
      <c r="UVH167" s="3"/>
      <c r="UVI167" s="3"/>
      <c r="UVJ167" s="3"/>
      <c r="UVK167" s="3"/>
      <c r="UVL167" s="3"/>
      <c r="UVM167" s="3"/>
      <c r="UVN167" s="3"/>
      <c r="UVO167" s="3"/>
      <c r="UVP167" s="3"/>
      <c r="UVQ167" s="3"/>
      <c r="UVR167" s="3"/>
      <c r="UVS167" s="3"/>
      <c r="UVT167" s="3"/>
      <c r="UVU167" s="3"/>
      <c r="UVV167" s="3"/>
      <c r="UVW167" s="3"/>
      <c r="UVX167" s="3"/>
      <c r="UVY167" s="3"/>
      <c r="UVZ167" s="3"/>
      <c r="UWA167" s="3"/>
      <c r="UWB167" s="3"/>
      <c r="UWC167" s="3"/>
      <c r="UWD167" s="3"/>
      <c r="UWE167" s="3"/>
      <c r="UWF167" s="3"/>
      <c r="UWG167" s="3"/>
      <c r="UWH167" s="3"/>
      <c r="UWI167" s="3"/>
      <c r="UWJ167" s="3"/>
      <c r="UWK167" s="3"/>
      <c r="UWL167" s="3"/>
      <c r="UWM167" s="3"/>
      <c r="UWN167" s="3"/>
      <c r="UWO167" s="3"/>
      <c r="UWP167" s="3"/>
      <c r="UWQ167" s="3"/>
      <c r="UWR167" s="3"/>
      <c r="UWS167" s="3"/>
      <c r="UWT167" s="3"/>
      <c r="UWU167" s="3"/>
      <c r="UWV167" s="3"/>
      <c r="UWW167" s="3"/>
      <c r="UWX167" s="3"/>
      <c r="UWY167" s="3"/>
      <c r="UWZ167" s="3"/>
      <c r="UXA167" s="3"/>
      <c r="UXB167" s="3"/>
      <c r="UXC167" s="3"/>
      <c r="UXD167" s="3"/>
      <c r="UXE167" s="3"/>
      <c r="UXF167" s="3"/>
      <c r="UXG167" s="3"/>
      <c r="UXH167" s="3"/>
      <c r="UXI167" s="3"/>
      <c r="UXJ167" s="3"/>
      <c r="UXK167" s="3"/>
      <c r="UXL167" s="3"/>
      <c r="UXM167" s="3"/>
      <c r="UXN167" s="3"/>
      <c r="UXO167" s="3"/>
      <c r="UXP167" s="3"/>
      <c r="UXQ167" s="3"/>
      <c r="UXR167" s="3"/>
      <c r="UXS167" s="3"/>
      <c r="UXT167" s="3"/>
      <c r="UXU167" s="3"/>
      <c r="UXV167" s="3"/>
      <c r="UXW167" s="3"/>
      <c r="UXX167" s="3"/>
      <c r="UXY167" s="3"/>
      <c r="UXZ167" s="3"/>
      <c r="UYA167" s="3"/>
      <c r="UYB167" s="3"/>
      <c r="UYC167" s="3"/>
      <c r="UYD167" s="3"/>
      <c r="UYE167" s="3"/>
      <c r="UYF167" s="3"/>
      <c r="UYG167" s="3"/>
      <c r="UYH167" s="3"/>
      <c r="UYI167" s="3"/>
      <c r="UYJ167" s="3"/>
      <c r="UYK167" s="3"/>
      <c r="UYL167" s="3"/>
      <c r="UYM167" s="3"/>
      <c r="UYN167" s="3"/>
      <c r="UYO167" s="3"/>
      <c r="UYP167" s="3"/>
      <c r="UYQ167" s="3"/>
      <c r="UYR167" s="3"/>
      <c r="UYS167" s="3"/>
      <c r="UYT167" s="3"/>
      <c r="UYU167" s="3"/>
      <c r="UYV167" s="3"/>
      <c r="UYW167" s="3"/>
      <c r="UYX167" s="3"/>
      <c r="UYY167" s="3"/>
      <c r="UYZ167" s="3"/>
      <c r="UZA167" s="3"/>
      <c r="UZB167" s="3"/>
      <c r="UZC167" s="3"/>
      <c r="UZD167" s="3"/>
      <c r="UZE167" s="3"/>
      <c r="UZF167" s="3"/>
      <c r="UZG167" s="3"/>
      <c r="UZH167" s="3"/>
      <c r="UZI167" s="3"/>
      <c r="UZJ167" s="3"/>
      <c r="UZK167" s="3"/>
      <c r="UZL167" s="3"/>
      <c r="UZM167" s="3"/>
      <c r="UZN167" s="3"/>
      <c r="UZO167" s="3"/>
      <c r="UZP167" s="3"/>
      <c r="UZQ167" s="3"/>
      <c r="UZR167" s="3"/>
      <c r="UZS167" s="3"/>
      <c r="UZT167" s="3"/>
      <c r="UZU167" s="3"/>
      <c r="UZV167" s="3"/>
      <c r="UZW167" s="3"/>
      <c r="UZX167" s="3"/>
      <c r="UZY167" s="3"/>
      <c r="UZZ167" s="3"/>
      <c r="VAA167" s="3"/>
      <c r="VAB167" s="3"/>
      <c r="VAC167" s="3"/>
      <c r="VAD167" s="3"/>
      <c r="VAE167" s="3"/>
      <c r="VAF167" s="3"/>
      <c r="VAG167" s="3"/>
      <c r="VAH167" s="3"/>
      <c r="VAI167" s="3"/>
      <c r="VAJ167" s="3"/>
      <c r="VAK167" s="3"/>
      <c r="VAL167" s="3"/>
      <c r="VAM167" s="3"/>
      <c r="VAN167" s="3"/>
      <c r="VAO167" s="3"/>
      <c r="VAP167" s="3"/>
      <c r="VAQ167" s="3"/>
      <c r="VAR167" s="3"/>
      <c r="VAS167" s="3"/>
      <c r="VAT167" s="3"/>
      <c r="VAU167" s="3"/>
      <c r="VAV167" s="3"/>
      <c r="VAW167" s="3"/>
      <c r="VAX167" s="3"/>
      <c r="VAY167" s="3"/>
      <c r="VAZ167" s="3"/>
      <c r="VBA167" s="3"/>
      <c r="VBB167" s="3"/>
      <c r="VBC167" s="3"/>
      <c r="VBD167" s="3"/>
      <c r="VBE167" s="3"/>
      <c r="VBF167" s="3"/>
      <c r="VBG167" s="3"/>
      <c r="VBH167" s="3"/>
      <c r="VBI167" s="3"/>
      <c r="VBJ167" s="3"/>
      <c r="VBK167" s="3"/>
      <c r="VBL167" s="3"/>
      <c r="VBM167" s="3"/>
      <c r="VBN167" s="3"/>
      <c r="VBO167" s="3"/>
      <c r="VBP167" s="3"/>
      <c r="VBQ167" s="3"/>
      <c r="VBR167" s="3"/>
      <c r="VBS167" s="3"/>
      <c r="VBT167" s="3"/>
      <c r="VBU167" s="3"/>
      <c r="VBV167" s="3"/>
      <c r="VBW167" s="3"/>
      <c r="VBX167" s="3"/>
      <c r="VBY167" s="3"/>
      <c r="VBZ167" s="3"/>
      <c r="VCA167" s="3"/>
      <c r="VCB167" s="3"/>
      <c r="VCC167" s="3"/>
      <c r="VCD167" s="3"/>
      <c r="VCE167" s="3"/>
      <c r="VCF167" s="3"/>
      <c r="VCG167" s="3"/>
      <c r="VCH167" s="3"/>
      <c r="VCI167" s="3"/>
      <c r="VCJ167" s="3"/>
      <c r="VCK167" s="3"/>
      <c r="VCL167" s="3"/>
      <c r="VCM167" s="3"/>
      <c r="VCN167" s="3"/>
      <c r="VCO167" s="3"/>
      <c r="VCP167" s="3"/>
      <c r="VCQ167" s="3"/>
      <c r="VCR167" s="3"/>
      <c r="VCS167" s="3"/>
      <c r="VCT167" s="3"/>
      <c r="VCU167" s="3"/>
      <c r="VCV167" s="3"/>
      <c r="VCW167" s="3"/>
      <c r="VCX167" s="3"/>
      <c r="VCY167" s="3"/>
      <c r="VCZ167" s="3"/>
      <c r="VDA167" s="3"/>
      <c r="VDB167" s="3"/>
      <c r="VDC167" s="3"/>
      <c r="VDD167" s="3"/>
      <c r="VDE167" s="3"/>
      <c r="VDF167" s="3"/>
      <c r="VDG167" s="3"/>
      <c r="VDH167" s="3"/>
      <c r="VDI167" s="3"/>
      <c r="VDJ167" s="3"/>
      <c r="VDK167" s="3"/>
      <c r="VDL167" s="3"/>
      <c r="VDM167" s="3"/>
      <c r="VDN167" s="3"/>
      <c r="VDO167" s="3"/>
      <c r="VDP167" s="3"/>
      <c r="VDQ167" s="3"/>
      <c r="VDR167" s="3"/>
      <c r="VDS167" s="3"/>
      <c r="VDT167" s="3"/>
      <c r="VDU167" s="3"/>
      <c r="VDV167" s="3"/>
      <c r="VDW167" s="3"/>
      <c r="VDX167" s="3"/>
      <c r="VDY167" s="3"/>
      <c r="VDZ167" s="3"/>
      <c r="VEA167" s="3"/>
      <c r="VEB167" s="3"/>
      <c r="VEC167" s="3"/>
      <c r="VED167" s="3"/>
      <c r="VEE167" s="3"/>
      <c r="VEF167" s="3"/>
      <c r="VEG167" s="3"/>
      <c r="VEH167" s="3"/>
      <c r="VEI167" s="3"/>
      <c r="VEJ167" s="3"/>
      <c r="VEK167" s="3"/>
      <c r="VEL167" s="3"/>
      <c r="VEM167" s="3"/>
      <c r="VEN167" s="3"/>
      <c r="VEO167" s="3"/>
      <c r="VEP167" s="3"/>
      <c r="VEQ167" s="3"/>
      <c r="VER167" s="3"/>
      <c r="VES167" s="3"/>
      <c r="VET167" s="3"/>
      <c r="VEU167" s="3"/>
      <c r="VEV167" s="3"/>
      <c r="VEW167" s="3"/>
      <c r="VEX167" s="3"/>
      <c r="VEY167" s="3"/>
      <c r="VEZ167" s="3"/>
      <c r="VFA167" s="3"/>
      <c r="VFB167" s="3"/>
      <c r="VFC167" s="3"/>
      <c r="VFD167" s="3"/>
      <c r="VFE167" s="3"/>
      <c r="VFF167" s="3"/>
      <c r="VFG167" s="3"/>
      <c r="VFH167" s="3"/>
      <c r="VFI167" s="3"/>
      <c r="VFJ167" s="3"/>
      <c r="VFK167" s="3"/>
      <c r="VFL167" s="3"/>
      <c r="VFM167" s="3"/>
      <c r="VFN167" s="3"/>
      <c r="VFO167" s="3"/>
      <c r="VFP167" s="3"/>
      <c r="VFQ167" s="3"/>
      <c r="VFR167" s="3"/>
      <c r="VFS167" s="3"/>
      <c r="VFT167" s="3"/>
      <c r="VFU167" s="3"/>
      <c r="VFV167" s="3"/>
      <c r="VFW167" s="3"/>
      <c r="VFX167" s="3"/>
      <c r="VFY167" s="3"/>
      <c r="VFZ167" s="3"/>
      <c r="VGA167" s="3"/>
      <c r="VGB167" s="3"/>
      <c r="VGC167" s="3"/>
      <c r="VGD167" s="3"/>
      <c r="VGE167" s="3"/>
      <c r="VGF167" s="3"/>
      <c r="VGG167" s="3"/>
      <c r="VGH167" s="3"/>
      <c r="VGI167" s="3"/>
      <c r="VGJ167" s="3"/>
      <c r="VGK167" s="3"/>
      <c r="VGL167" s="3"/>
      <c r="VGM167" s="3"/>
      <c r="VGN167" s="3"/>
      <c r="VGO167" s="3"/>
      <c r="VGP167" s="3"/>
      <c r="VGQ167" s="3"/>
      <c r="VGR167" s="3"/>
      <c r="VGS167" s="3"/>
      <c r="VGT167" s="3"/>
      <c r="VGU167" s="3"/>
      <c r="VGV167" s="3"/>
      <c r="VGW167" s="3"/>
      <c r="VGX167" s="3"/>
      <c r="VGY167" s="3"/>
      <c r="VGZ167" s="3"/>
      <c r="VHA167" s="3"/>
      <c r="VHB167" s="3"/>
      <c r="VHC167" s="3"/>
      <c r="VHD167" s="3"/>
      <c r="VHE167" s="3"/>
      <c r="VHF167" s="3"/>
      <c r="VHG167" s="3"/>
      <c r="VHH167" s="3"/>
      <c r="VHI167" s="3"/>
      <c r="VHJ167" s="3"/>
      <c r="VHK167" s="3"/>
      <c r="VHL167" s="3"/>
      <c r="VHM167" s="3"/>
      <c r="VHN167" s="3"/>
      <c r="VHO167" s="3"/>
      <c r="VHP167" s="3"/>
      <c r="VHQ167" s="3"/>
      <c r="VHR167" s="3"/>
      <c r="VHS167" s="3"/>
      <c r="VHT167" s="3"/>
      <c r="VHU167" s="3"/>
      <c r="VHV167" s="3"/>
      <c r="VHW167" s="3"/>
      <c r="VHX167" s="3"/>
      <c r="VHY167" s="3"/>
      <c r="VHZ167" s="3"/>
      <c r="VIA167" s="3"/>
      <c r="VIB167" s="3"/>
      <c r="VIC167" s="3"/>
      <c r="VID167" s="3"/>
      <c r="VIE167" s="3"/>
      <c r="VIF167" s="3"/>
      <c r="VIG167" s="3"/>
      <c r="VIH167" s="3"/>
      <c r="VII167" s="3"/>
      <c r="VIJ167" s="3"/>
      <c r="VIK167" s="3"/>
      <c r="VIL167" s="3"/>
      <c r="VIM167" s="3"/>
      <c r="VIN167" s="3"/>
      <c r="VIO167" s="3"/>
      <c r="VIP167" s="3"/>
      <c r="VIQ167" s="3"/>
      <c r="VIR167" s="3"/>
      <c r="VIS167" s="3"/>
      <c r="VIT167" s="3"/>
      <c r="VIU167" s="3"/>
      <c r="VIV167" s="3"/>
      <c r="VIW167" s="3"/>
      <c r="VIX167" s="3"/>
      <c r="VIY167" s="3"/>
      <c r="VIZ167" s="3"/>
      <c r="VJA167" s="3"/>
      <c r="VJB167" s="3"/>
      <c r="VJC167" s="3"/>
      <c r="VJD167" s="3"/>
      <c r="VJE167" s="3"/>
      <c r="VJF167" s="3"/>
      <c r="VJG167" s="3"/>
      <c r="VJH167" s="3"/>
      <c r="VJI167" s="3"/>
      <c r="VJJ167" s="3"/>
      <c r="VJK167" s="3"/>
      <c r="VJL167" s="3"/>
      <c r="VJM167" s="3"/>
      <c r="VJN167" s="3"/>
      <c r="VJO167" s="3"/>
      <c r="VJP167" s="3"/>
      <c r="VJQ167" s="3"/>
      <c r="VJR167" s="3"/>
      <c r="VJS167" s="3"/>
      <c r="VJT167" s="3"/>
      <c r="VJU167" s="3"/>
      <c r="VJV167" s="3"/>
      <c r="VJW167" s="3"/>
      <c r="VJX167" s="3"/>
      <c r="VJY167" s="3"/>
      <c r="VJZ167" s="3"/>
      <c r="VKA167" s="3"/>
      <c r="VKB167" s="3"/>
      <c r="VKC167" s="3"/>
      <c r="VKD167" s="3"/>
      <c r="VKE167" s="3"/>
      <c r="VKF167" s="3"/>
      <c r="VKG167" s="3"/>
      <c r="VKH167" s="3"/>
      <c r="VKI167" s="3"/>
      <c r="VKJ167" s="3"/>
      <c r="VKK167" s="3"/>
      <c r="VKL167" s="3"/>
      <c r="VKM167" s="3"/>
      <c r="VKN167" s="3"/>
      <c r="VKO167" s="3"/>
      <c r="VKP167" s="3"/>
      <c r="VKQ167" s="3"/>
      <c r="VKR167" s="3"/>
      <c r="VKS167" s="3"/>
      <c r="VKT167" s="3"/>
      <c r="VKU167" s="3"/>
      <c r="VKV167" s="3"/>
      <c r="VKW167" s="3"/>
      <c r="VKX167" s="3"/>
      <c r="VKY167" s="3"/>
      <c r="VKZ167" s="3"/>
      <c r="VLA167" s="3"/>
      <c r="VLB167" s="3"/>
      <c r="VLC167" s="3"/>
      <c r="VLD167" s="3"/>
      <c r="VLE167" s="3"/>
      <c r="VLF167" s="3"/>
      <c r="VLG167" s="3"/>
      <c r="VLH167" s="3"/>
      <c r="VLI167" s="3"/>
      <c r="VLJ167" s="3"/>
      <c r="VLK167" s="3"/>
      <c r="VLL167" s="3"/>
      <c r="VLM167" s="3"/>
      <c r="VLN167" s="3"/>
      <c r="VLO167" s="3"/>
      <c r="VLP167" s="3"/>
      <c r="VLQ167" s="3"/>
      <c r="VLR167" s="3"/>
      <c r="VLS167" s="3"/>
      <c r="VLT167" s="3"/>
      <c r="VLU167" s="3"/>
      <c r="VLV167" s="3"/>
      <c r="VLW167" s="3"/>
      <c r="VLX167" s="3"/>
      <c r="VLY167" s="3"/>
      <c r="VLZ167" s="3"/>
      <c r="VMA167" s="3"/>
      <c r="VMB167" s="3"/>
      <c r="VMC167" s="3"/>
      <c r="VMD167" s="3"/>
      <c r="VME167" s="3"/>
      <c r="VMF167" s="3"/>
      <c r="VMG167" s="3"/>
      <c r="VMH167" s="3"/>
      <c r="VMI167" s="3"/>
      <c r="VMJ167" s="3"/>
      <c r="VMK167" s="3"/>
      <c r="VML167" s="3"/>
      <c r="VMM167" s="3"/>
      <c r="VMN167" s="3"/>
      <c r="VMO167" s="3"/>
      <c r="VMP167" s="3"/>
      <c r="VMQ167" s="3"/>
      <c r="VMR167" s="3"/>
      <c r="VMS167" s="3"/>
      <c r="VMT167" s="3"/>
      <c r="VMU167" s="3"/>
      <c r="VMV167" s="3"/>
      <c r="VMW167" s="3"/>
      <c r="VMX167" s="3"/>
      <c r="VMY167" s="3"/>
      <c r="VMZ167" s="3"/>
      <c r="VNA167" s="3"/>
      <c r="VNB167" s="3"/>
      <c r="VNC167" s="3"/>
      <c r="VND167" s="3"/>
      <c r="VNE167" s="3"/>
      <c r="VNF167" s="3"/>
      <c r="VNG167" s="3"/>
      <c r="VNH167" s="3"/>
      <c r="VNI167" s="3"/>
      <c r="VNJ167" s="3"/>
      <c r="VNK167" s="3"/>
      <c r="VNL167" s="3"/>
      <c r="VNM167" s="3"/>
      <c r="VNN167" s="3"/>
      <c r="VNO167" s="3"/>
      <c r="VNP167" s="3"/>
      <c r="VNQ167" s="3"/>
      <c r="VNR167" s="3"/>
      <c r="VNS167" s="3"/>
      <c r="VNT167" s="3"/>
      <c r="VNU167" s="3"/>
      <c r="VNV167" s="3"/>
      <c r="VNW167" s="3"/>
      <c r="VNX167" s="3"/>
      <c r="VNY167" s="3"/>
      <c r="VNZ167" s="3"/>
      <c r="VOA167" s="3"/>
      <c r="VOB167" s="3"/>
      <c r="VOC167" s="3"/>
      <c r="VOD167" s="3"/>
      <c r="VOE167" s="3"/>
      <c r="VOF167" s="3"/>
      <c r="VOG167" s="3"/>
      <c r="VOH167" s="3"/>
      <c r="VOI167" s="3"/>
      <c r="VOJ167" s="3"/>
      <c r="VOK167" s="3"/>
      <c r="VOL167" s="3"/>
      <c r="VOM167" s="3"/>
      <c r="VON167" s="3"/>
      <c r="VOO167" s="3"/>
      <c r="VOP167" s="3"/>
      <c r="VOQ167" s="3"/>
      <c r="VOR167" s="3"/>
      <c r="VOS167" s="3"/>
      <c r="VOT167" s="3"/>
      <c r="VOU167" s="3"/>
      <c r="VOV167" s="3"/>
      <c r="VOW167" s="3"/>
      <c r="VOX167" s="3"/>
      <c r="VOY167" s="3"/>
      <c r="VOZ167" s="3"/>
      <c r="VPA167" s="3"/>
      <c r="VPB167" s="3"/>
      <c r="VPC167" s="3"/>
      <c r="VPD167" s="3"/>
      <c r="VPE167" s="3"/>
      <c r="VPF167" s="3"/>
      <c r="VPG167" s="3"/>
      <c r="VPH167" s="3"/>
      <c r="VPI167" s="3"/>
      <c r="VPJ167" s="3"/>
      <c r="VPK167" s="3"/>
      <c r="VPL167" s="3"/>
      <c r="VPM167" s="3"/>
      <c r="VPN167" s="3"/>
      <c r="VPO167" s="3"/>
      <c r="VPP167" s="3"/>
      <c r="VPQ167" s="3"/>
      <c r="VPR167" s="3"/>
      <c r="VPS167" s="3"/>
      <c r="VPT167" s="3"/>
      <c r="VPU167" s="3"/>
      <c r="VPV167" s="3"/>
      <c r="VPW167" s="3"/>
      <c r="VPX167" s="3"/>
      <c r="VPY167" s="3"/>
      <c r="VPZ167" s="3"/>
      <c r="VQA167" s="3"/>
      <c r="VQB167" s="3"/>
      <c r="VQC167" s="3"/>
      <c r="VQD167" s="3"/>
      <c r="VQE167" s="3"/>
      <c r="VQF167" s="3"/>
      <c r="VQG167" s="3"/>
      <c r="VQH167" s="3"/>
      <c r="VQI167" s="3"/>
      <c r="VQJ167" s="3"/>
      <c r="VQK167" s="3"/>
      <c r="VQL167" s="3"/>
      <c r="VQM167" s="3"/>
      <c r="VQN167" s="3"/>
      <c r="VQO167" s="3"/>
      <c r="VQP167" s="3"/>
      <c r="VQQ167" s="3"/>
      <c r="VQR167" s="3"/>
      <c r="VQS167" s="3"/>
      <c r="VQT167" s="3"/>
      <c r="VQU167" s="3"/>
      <c r="VQV167" s="3"/>
      <c r="VQW167" s="3"/>
      <c r="VQX167" s="3"/>
      <c r="VQY167" s="3"/>
      <c r="VQZ167" s="3"/>
      <c r="VRA167" s="3"/>
      <c r="VRB167" s="3"/>
      <c r="VRC167" s="3"/>
      <c r="VRD167" s="3"/>
      <c r="VRE167" s="3"/>
      <c r="VRF167" s="3"/>
      <c r="VRG167" s="3"/>
      <c r="VRH167" s="3"/>
      <c r="VRI167" s="3"/>
      <c r="VRJ167" s="3"/>
      <c r="VRK167" s="3"/>
      <c r="VRL167" s="3"/>
      <c r="VRM167" s="3"/>
      <c r="VRN167" s="3"/>
      <c r="VRO167" s="3"/>
      <c r="VRP167" s="3"/>
      <c r="VRQ167" s="3"/>
      <c r="VRR167" s="3"/>
      <c r="VRS167" s="3"/>
      <c r="VRT167" s="3"/>
      <c r="VRU167" s="3"/>
      <c r="VRV167" s="3"/>
      <c r="VRW167" s="3"/>
      <c r="VRX167" s="3"/>
      <c r="VRY167" s="3"/>
      <c r="VRZ167" s="3"/>
      <c r="VSA167" s="3"/>
      <c r="VSB167" s="3"/>
      <c r="VSC167" s="3"/>
      <c r="VSD167" s="3"/>
      <c r="VSE167" s="3"/>
      <c r="VSF167" s="3"/>
      <c r="VSG167" s="3"/>
      <c r="VSH167" s="3"/>
      <c r="VSI167" s="3"/>
      <c r="VSJ167" s="3"/>
      <c r="VSK167" s="3"/>
      <c r="VSL167" s="3"/>
      <c r="VSM167" s="3"/>
      <c r="VSN167" s="3"/>
      <c r="VSO167" s="3"/>
      <c r="VSP167" s="3"/>
      <c r="VSQ167" s="3"/>
      <c r="VSR167" s="3"/>
      <c r="VSS167" s="3"/>
      <c r="VST167" s="3"/>
      <c r="VSU167" s="3"/>
      <c r="VSV167" s="3"/>
      <c r="VSW167" s="3"/>
      <c r="VSX167" s="3"/>
      <c r="VSY167" s="3"/>
      <c r="VSZ167" s="3"/>
      <c r="VTA167" s="3"/>
      <c r="VTB167" s="3"/>
      <c r="VTC167" s="3"/>
      <c r="VTD167" s="3"/>
      <c r="VTE167" s="3"/>
      <c r="VTF167" s="3"/>
      <c r="VTG167" s="3"/>
      <c r="VTH167" s="3"/>
      <c r="VTI167" s="3"/>
      <c r="VTJ167" s="3"/>
      <c r="VTK167" s="3"/>
      <c r="VTL167" s="3"/>
      <c r="VTM167" s="3"/>
      <c r="VTN167" s="3"/>
      <c r="VTO167" s="3"/>
      <c r="VTP167" s="3"/>
      <c r="VTQ167" s="3"/>
      <c r="VTR167" s="3"/>
      <c r="VTS167" s="3"/>
      <c r="VTT167" s="3"/>
      <c r="VTU167" s="3"/>
      <c r="VTV167" s="3"/>
      <c r="VTW167" s="3"/>
      <c r="VTX167" s="3"/>
      <c r="VTY167" s="3"/>
      <c r="VTZ167" s="3"/>
      <c r="VUA167" s="3"/>
      <c r="VUB167" s="3"/>
      <c r="VUC167" s="3"/>
      <c r="VUD167" s="3"/>
      <c r="VUE167" s="3"/>
      <c r="VUF167" s="3"/>
      <c r="VUG167" s="3"/>
      <c r="VUH167" s="3"/>
      <c r="VUI167" s="3"/>
      <c r="VUJ167" s="3"/>
      <c r="VUK167" s="3"/>
      <c r="VUL167" s="3"/>
      <c r="VUM167" s="3"/>
      <c r="VUN167" s="3"/>
      <c r="VUO167" s="3"/>
      <c r="VUP167" s="3"/>
      <c r="VUQ167" s="3"/>
      <c r="VUR167" s="3"/>
      <c r="VUS167" s="3"/>
      <c r="VUT167" s="3"/>
      <c r="VUU167" s="3"/>
      <c r="VUV167" s="3"/>
      <c r="VUW167" s="3"/>
      <c r="VUX167" s="3"/>
      <c r="VUY167" s="3"/>
      <c r="VUZ167" s="3"/>
      <c r="VVA167" s="3"/>
      <c r="VVB167" s="3"/>
      <c r="VVC167" s="3"/>
      <c r="VVD167" s="3"/>
      <c r="VVE167" s="3"/>
      <c r="VVF167" s="3"/>
      <c r="VVG167" s="3"/>
      <c r="VVH167" s="3"/>
      <c r="VVI167" s="3"/>
      <c r="VVJ167" s="3"/>
      <c r="VVK167" s="3"/>
      <c r="VVL167" s="3"/>
      <c r="VVM167" s="3"/>
      <c r="VVN167" s="3"/>
      <c r="VVO167" s="3"/>
      <c r="VVP167" s="3"/>
      <c r="VVQ167" s="3"/>
      <c r="VVR167" s="3"/>
      <c r="VVS167" s="3"/>
      <c r="VVT167" s="3"/>
      <c r="VVU167" s="3"/>
      <c r="VVV167" s="3"/>
      <c r="VVW167" s="3"/>
      <c r="VVX167" s="3"/>
      <c r="VVY167" s="3"/>
      <c r="VVZ167" s="3"/>
      <c r="VWA167" s="3"/>
      <c r="VWB167" s="3"/>
      <c r="VWC167" s="3"/>
      <c r="VWD167" s="3"/>
      <c r="VWE167" s="3"/>
      <c r="VWF167" s="3"/>
      <c r="VWG167" s="3"/>
      <c r="VWH167" s="3"/>
      <c r="VWI167" s="3"/>
      <c r="VWJ167" s="3"/>
      <c r="VWK167" s="3"/>
      <c r="VWL167" s="3"/>
      <c r="VWM167" s="3"/>
      <c r="VWN167" s="3"/>
      <c r="VWO167" s="3"/>
      <c r="VWP167" s="3"/>
      <c r="VWQ167" s="3"/>
      <c r="VWR167" s="3"/>
      <c r="VWS167" s="3"/>
      <c r="VWT167" s="3"/>
      <c r="VWU167" s="3"/>
      <c r="VWV167" s="3"/>
      <c r="VWW167" s="3"/>
      <c r="VWX167" s="3"/>
      <c r="VWY167" s="3"/>
      <c r="VWZ167" s="3"/>
      <c r="VXA167" s="3"/>
      <c r="VXB167" s="3"/>
      <c r="VXC167" s="3"/>
      <c r="VXD167" s="3"/>
      <c r="VXE167" s="3"/>
      <c r="VXF167" s="3"/>
      <c r="VXG167" s="3"/>
      <c r="VXH167" s="3"/>
      <c r="VXI167" s="3"/>
      <c r="VXJ167" s="3"/>
      <c r="VXK167" s="3"/>
      <c r="VXL167" s="3"/>
      <c r="VXM167" s="3"/>
      <c r="VXN167" s="3"/>
      <c r="VXO167" s="3"/>
      <c r="VXP167" s="3"/>
      <c r="VXQ167" s="3"/>
      <c r="VXR167" s="3"/>
      <c r="VXS167" s="3"/>
      <c r="VXT167" s="3"/>
      <c r="VXU167" s="3"/>
      <c r="VXV167" s="3"/>
      <c r="VXW167" s="3"/>
      <c r="VXX167" s="3"/>
      <c r="VXY167" s="3"/>
      <c r="VXZ167" s="3"/>
      <c r="VYA167" s="3"/>
      <c r="VYB167" s="3"/>
      <c r="VYC167" s="3"/>
      <c r="VYD167" s="3"/>
      <c r="VYE167" s="3"/>
      <c r="VYF167" s="3"/>
      <c r="VYG167" s="3"/>
      <c r="VYH167" s="3"/>
      <c r="VYI167" s="3"/>
      <c r="VYJ167" s="3"/>
      <c r="VYK167" s="3"/>
      <c r="VYL167" s="3"/>
      <c r="VYM167" s="3"/>
      <c r="VYN167" s="3"/>
      <c r="VYO167" s="3"/>
      <c r="VYP167" s="3"/>
      <c r="VYQ167" s="3"/>
      <c r="VYR167" s="3"/>
      <c r="VYS167" s="3"/>
      <c r="VYT167" s="3"/>
      <c r="VYU167" s="3"/>
      <c r="VYV167" s="3"/>
      <c r="VYW167" s="3"/>
      <c r="VYX167" s="3"/>
      <c r="VYY167" s="3"/>
      <c r="VYZ167" s="3"/>
      <c r="VZA167" s="3"/>
      <c r="VZB167" s="3"/>
      <c r="VZC167" s="3"/>
      <c r="VZD167" s="3"/>
      <c r="VZE167" s="3"/>
      <c r="VZF167" s="3"/>
      <c r="VZG167" s="3"/>
      <c r="VZH167" s="3"/>
      <c r="VZI167" s="3"/>
      <c r="VZJ167" s="3"/>
      <c r="VZK167" s="3"/>
      <c r="VZL167" s="3"/>
      <c r="VZM167" s="3"/>
      <c r="VZN167" s="3"/>
      <c r="VZO167" s="3"/>
      <c r="VZP167" s="3"/>
      <c r="VZQ167" s="3"/>
      <c r="VZR167" s="3"/>
      <c r="VZS167" s="3"/>
      <c r="VZT167" s="3"/>
      <c r="VZU167" s="3"/>
      <c r="VZV167" s="3"/>
      <c r="VZW167" s="3"/>
      <c r="VZX167" s="3"/>
      <c r="VZY167" s="3"/>
      <c r="VZZ167" s="3"/>
      <c r="WAA167" s="3"/>
      <c r="WAB167" s="3"/>
      <c r="WAC167" s="3"/>
      <c r="WAD167" s="3"/>
      <c r="WAE167" s="3"/>
      <c r="WAF167" s="3"/>
      <c r="WAG167" s="3"/>
      <c r="WAH167" s="3"/>
      <c r="WAI167" s="3"/>
      <c r="WAJ167" s="3"/>
      <c r="WAK167" s="3"/>
      <c r="WAL167" s="3"/>
      <c r="WAM167" s="3"/>
      <c r="WAN167" s="3"/>
      <c r="WAO167" s="3"/>
      <c r="WAP167" s="3"/>
      <c r="WAQ167" s="3"/>
      <c r="WAR167" s="3"/>
      <c r="WAS167" s="3"/>
      <c r="WAT167" s="3"/>
      <c r="WAU167" s="3"/>
      <c r="WAV167" s="3"/>
      <c r="WAW167" s="3"/>
      <c r="WAX167" s="3"/>
      <c r="WAY167" s="3"/>
      <c r="WAZ167" s="3"/>
      <c r="WBA167" s="3"/>
      <c r="WBB167" s="3"/>
      <c r="WBC167" s="3"/>
      <c r="WBD167" s="3"/>
      <c r="WBE167" s="3"/>
      <c r="WBF167" s="3"/>
      <c r="WBG167" s="3"/>
      <c r="WBH167" s="3"/>
      <c r="WBI167" s="3"/>
      <c r="WBJ167" s="3"/>
      <c r="WBK167" s="3"/>
      <c r="WBL167" s="3"/>
      <c r="WBM167" s="3"/>
      <c r="WBN167" s="3"/>
      <c r="WBO167" s="3"/>
      <c r="WBP167" s="3"/>
      <c r="WBQ167" s="3"/>
      <c r="WBR167" s="3"/>
      <c r="WBS167" s="3"/>
      <c r="WBT167" s="3"/>
      <c r="WBU167" s="3"/>
      <c r="WBV167" s="3"/>
      <c r="WBW167" s="3"/>
      <c r="WBX167" s="3"/>
      <c r="WBY167" s="3"/>
      <c r="WBZ167" s="3"/>
      <c r="WCA167" s="3"/>
      <c r="WCB167" s="3"/>
      <c r="WCC167" s="3"/>
      <c r="WCD167" s="3"/>
      <c r="WCE167" s="3"/>
      <c r="WCF167" s="3"/>
      <c r="WCG167" s="3"/>
      <c r="WCH167" s="3"/>
      <c r="WCI167" s="3"/>
      <c r="WCJ167" s="3"/>
      <c r="WCK167" s="3"/>
      <c r="WCL167" s="3"/>
      <c r="WCM167" s="3"/>
      <c r="WCN167" s="3"/>
      <c r="WCO167" s="3"/>
      <c r="WCP167" s="3"/>
      <c r="WCQ167" s="3"/>
      <c r="WCR167" s="3"/>
      <c r="WCS167" s="3"/>
      <c r="WCT167" s="3"/>
      <c r="WCU167" s="3"/>
      <c r="WCV167" s="3"/>
      <c r="WCW167" s="3"/>
      <c r="WCX167" s="3"/>
      <c r="WCY167" s="3"/>
      <c r="WCZ167" s="3"/>
      <c r="WDA167" s="3"/>
      <c r="WDB167" s="3"/>
      <c r="WDC167" s="3"/>
      <c r="WDD167" s="3"/>
      <c r="WDE167" s="3"/>
      <c r="WDF167" s="3"/>
      <c r="WDG167" s="3"/>
      <c r="WDH167" s="3"/>
      <c r="WDI167" s="3"/>
      <c r="WDJ167" s="3"/>
      <c r="WDK167" s="3"/>
      <c r="WDL167" s="3"/>
      <c r="WDM167" s="3"/>
      <c r="WDN167" s="3"/>
      <c r="WDO167" s="3"/>
      <c r="WDP167" s="3"/>
      <c r="WDQ167" s="3"/>
      <c r="WDR167" s="3"/>
      <c r="WDS167" s="3"/>
      <c r="WDT167" s="3"/>
      <c r="WDU167" s="3"/>
      <c r="WDV167" s="3"/>
      <c r="WDW167" s="3"/>
      <c r="WDX167" s="3"/>
      <c r="WDY167" s="3"/>
      <c r="WDZ167" s="3"/>
      <c r="WEA167" s="3"/>
      <c r="WEB167" s="3"/>
      <c r="WEC167" s="3"/>
      <c r="WED167" s="3"/>
      <c r="WEE167" s="3"/>
      <c r="WEF167" s="3"/>
      <c r="WEG167" s="3"/>
      <c r="WEH167" s="3"/>
      <c r="WEI167" s="3"/>
      <c r="WEJ167" s="3"/>
      <c r="WEK167" s="3"/>
      <c r="WEL167" s="3"/>
      <c r="WEM167" s="3"/>
      <c r="WEN167" s="3"/>
      <c r="WEO167" s="3"/>
      <c r="WEP167" s="3"/>
      <c r="WEQ167" s="3"/>
      <c r="WER167" s="3"/>
      <c r="WES167" s="3"/>
      <c r="WET167" s="3"/>
      <c r="WEU167" s="3"/>
      <c r="WEV167" s="3"/>
      <c r="WEW167" s="3"/>
      <c r="WEX167" s="3"/>
      <c r="WEY167" s="3"/>
      <c r="WEZ167" s="3"/>
      <c r="WFA167" s="3"/>
      <c r="WFB167" s="3"/>
      <c r="WFC167" s="3"/>
      <c r="WFD167" s="3"/>
      <c r="WFE167" s="3"/>
      <c r="WFF167" s="3"/>
      <c r="WFG167" s="3"/>
      <c r="WFH167" s="3"/>
      <c r="WFI167" s="3"/>
      <c r="WFJ167" s="3"/>
      <c r="WFK167" s="3"/>
      <c r="WFL167" s="3"/>
      <c r="WFM167" s="3"/>
      <c r="WFN167" s="3"/>
      <c r="WFO167" s="3"/>
      <c r="WFP167" s="3"/>
      <c r="WFQ167" s="3"/>
      <c r="WFR167" s="3"/>
      <c r="WFS167" s="3"/>
      <c r="WFT167" s="3"/>
      <c r="WFU167" s="3"/>
      <c r="WFV167" s="3"/>
      <c r="WFW167" s="3"/>
      <c r="WFX167" s="3"/>
      <c r="WFY167" s="3"/>
      <c r="WFZ167" s="3"/>
      <c r="WGA167" s="3"/>
      <c r="WGB167" s="3"/>
      <c r="WGC167" s="3"/>
      <c r="WGD167" s="3"/>
      <c r="WGE167" s="3"/>
      <c r="WGF167" s="3"/>
      <c r="WGG167" s="3"/>
      <c r="WGH167" s="3"/>
      <c r="WGI167" s="3"/>
      <c r="WGJ167" s="3"/>
      <c r="WGK167" s="3"/>
      <c r="WGL167" s="3"/>
      <c r="WGM167" s="3"/>
      <c r="WGN167" s="3"/>
      <c r="WGO167" s="3"/>
      <c r="WGP167" s="3"/>
      <c r="WGQ167" s="3"/>
      <c r="WGR167" s="3"/>
      <c r="WGS167" s="3"/>
      <c r="WGT167" s="3"/>
      <c r="WGU167" s="3"/>
      <c r="WGV167" s="3"/>
      <c r="WGW167" s="3"/>
      <c r="WGX167" s="3"/>
      <c r="WGY167" s="3"/>
      <c r="WGZ167" s="3"/>
      <c r="WHA167" s="3"/>
      <c r="WHB167" s="3"/>
      <c r="WHC167" s="3"/>
      <c r="WHD167" s="3"/>
      <c r="WHE167" s="3"/>
      <c r="WHF167" s="3"/>
      <c r="WHG167" s="3"/>
      <c r="WHH167" s="3"/>
      <c r="WHI167" s="3"/>
      <c r="WHJ167" s="3"/>
      <c r="WHK167" s="3"/>
      <c r="WHL167" s="3"/>
      <c r="WHM167" s="3"/>
      <c r="WHN167" s="3"/>
      <c r="WHO167" s="3"/>
      <c r="WHP167" s="3"/>
      <c r="WHQ167" s="3"/>
      <c r="WHR167" s="3"/>
      <c r="WHS167" s="3"/>
      <c r="WHT167" s="3"/>
      <c r="WHU167" s="3"/>
      <c r="WHV167" s="3"/>
      <c r="WHW167" s="3"/>
      <c r="WHX167" s="3"/>
      <c r="WHY167" s="3"/>
      <c r="WHZ167" s="3"/>
      <c r="WIA167" s="3"/>
      <c r="WIB167" s="3"/>
      <c r="WIC167" s="3"/>
      <c r="WID167" s="3"/>
      <c r="WIE167" s="3"/>
      <c r="WIF167" s="3"/>
      <c r="WIG167" s="3"/>
      <c r="WIH167" s="3"/>
      <c r="WII167" s="3"/>
      <c r="WIJ167" s="3"/>
      <c r="WIK167" s="3"/>
      <c r="WIL167" s="3"/>
      <c r="WIM167" s="3"/>
      <c r="WIN167" s="3"/>
      <c r="WIO167" s="3"/>
      <c r="WIP167" s="3"/>
      <c r="WIQ167" s="3"/>
      <c r="WIR167" s="3"/>
      <c r="WIS167" s="3"/>
      <c r="WIT167" s="3"/>
      <c r="WIU167" s="3"/>
      <c r="WIV167" s="3"/>
      <c r="WIW167" s="3"/>
      <c r="WIX167" s="3"/>
      <c r="WIY167" s="3"/>
      <c r="WIZ167" s="3"/>
      <c r="WJA167" s="3"/>
      <c r="WJB167" s="3"/>
      <c r="WJC167" s="3"/>
      <c r="WJD167" s="3"/>
      <c r="WJE167" s="3"/>
      <c r="WJF167" s="3"/>
      <c r="WJG167" s="3"/>
      <c r="WJH167" s="3"/>
      <c r="WJI167" s="3"/>
      <c r="WJJ167" s="3"/>
      <c r="WJK167" s="3"/>
      <c r="WJL167" s="3"/>
      <c r="WJM167" s="3"/>
      <c r="WJN167" s="3"/>
      <c r="WJO167" s="3"/>
      <c r="WJP167" s="3"/>
      <c r="WJQ167" s="3"/>
      <c r="WJR167" s="3"/>
      <c r="WJS167" s="3"/>
      <c r="WJT167" s="3"/>
      <c r="WJU167" s="3"/>
      <c r="WJV167" s="3"/>
      <c r="WJW167" s="3"/>
      <c r="WJX167" s="3"/>
      <c r="WJY167" s="3"/>
      <c r="WJZ167" s="3"/>
      <c r="WKA167" s="3"/>
      <c r="WKB167" s="3"/>
      <c r="WKC167" s="3"/>
      <c r="WKD167" s="3"/>
      <c r="WKE167" s="3"/>
      <c r="WKF167" s="3"/>
      <c r="WKG167" s="3"/>
      <c r="WKH167" s="3"/>
      <c r="WKI167" s="3"/>
      <c r="WKJ167" s="3"/>
      <c r="WKK167" s="3"/>
      <c r="WKL167" s="3"/>
      <c r="WKM167" s="3"/>
      <c r="WKN167" s="3"/>
      <c r="WKO167" s="3"/>
      <c r="WKP167" s="3"/>
      <c r="WKQ167" s="3"/>
      <c r="WKR167" s="3"/>
      <c r="WKS167" s="3"/>
      <c r="WKT167" s="3"/>
      <c r="WKU167" s="3"/>
      <c r="WKV167" s="3"/>
      <c r="WKW167" s="3"/>
      <c r="WKX167" s="3"/>
      <c r="WKY167" s="3"/>
      <c r="WKZ167" s="3"/>
      <c r="WLA167" s="3"/>
      <c r="WLB167" s="3"/>
      <c r="WLC167" s="3"/>
      <c r="WLD167" s="3"/>
      <c r="WLE167" s="3"/>
      <c r="WLF167" s="3"/>
      <c r="WLG167" s="3"/>
      <c r="WLH167" s="3"/>
      <c r="WLI167" s="3"/>
      <c r="WLJ167" s="3"/>
      <c r="WLK167" s="3"/>
      <c r="WLL167" s="3"/>
      <c r="WLM167" s="3"/>
      <c r="WLN167" s="3"/>
      <c r="WLO167" s="3"/>
      <c r="WLP167" s="3"/>
      <c r="WLQ167" s="3"/>
      <c r="WLR167" s="3"/>
      <c r="WLS167" s="3"/>
      <c r="WLT167" s="3"/>
      <c r="WLU167" s="3"/>
      <c r="WLV167" s="3"/>
      <c r="WLW167" s="3"/>
      <c r="WLX167" s="3"/>
      <c r="WLY167" s="3"/>
      <c r="WLZ167" s="3"/>
      <c r="WMA167" s="3"/>
      <c r="WMB167" s="3"/>
      <c r="WMC167" s="3"/>
      <c r="WMD167" s="3"/>
      <c r="WME167" s="3"/>
      <c r="WMF167" s="3"/>
      <c r="WMG167" s="3"/>
      <c r="WMH167" s="3"/>
      <c r="WMI167" s="3"/>
      <c r="WMJ167" s="3"/>
      <c r="WMK167" s="3"/>
      <c r="WML167" s="3"/>
      <c r="WMM167" s="3"/>
      <c r="WMN167" s="3"/>
      <c r="WMO167" s="3"/>
      <c r="WMP167" s="3"/>
      <c r="WMQ167" s="3"/>
      <c r="WMR167" s="3"/>
      <c r="WMS167" s="3"/>
      <c r="WMT167" s="3"/>
      <c r="WMU167" s="3"/>
      <c r="WMV167" s="3"/>
      <c r="WMW167" s="3"/>
      <c r="WMX167" s="3"/>
      <c r="WMY167" s="3"/>
      <c r="WMZ167" s="3"/>
      <c r="WNA167" s="3"/>
      <c r="WNB167" s="3"/>
      <c r="WNC167" s="3"/>
      <c r="WND167" s="3"/>
      <c r="WNE167" s="3"/>
      <c r="WNF167" s="3"/>
      <c r="WNG167" s="3"/>
      <c r="WNH167" s="3"/>
      <c r="WNI167" s="3"/>
      <c r="WNJ167" s="3"/>
      <c r="WNK167" s="3"/>
      <c r="WNL167" s="3"/>
      <c r="WNM167" s="3"/>
      <c r="WNN167" s="3"/>
      <c r="WNO167" s="3"/>
      <c r="WNP167" s="3"/>
      <c r="WNQ167" s="3"/>
      <c r="WNR167" s="3"/>
      <c r="WNS167" s="3"/>
      <c r="WNT167" s="3"/>
      <c r="WNU167" s="3"/>
      <c r="WNV167" s="3"/>
      <c r="WNW167" s="3"/>
      <c r="WNX167" s="3"/>
      <c r="WNY167" s="3"/>
      <c r="WNZ167" s="3"/>
      <c r="WOA167" s="3"/>
      <c r="WOB167" s="3"/>
      <c r="WOC167" s="3"/>
      <c r="WOD167" s="3"/>
      <c r="WOE167" s="3"/>
      <c r="WOF167" s="3"/>
      <c r="WOG167" s="3"/>
      <c r="WOH167" s="3"/>
      <c r="WOI167" s="3"/>
      <c r="WOJ167" s="3"/>
      <c r="WOK167" s="3"/>
      <c r="WOL167" s="3"/>
      <c r="WOM167" s="3"/>
      <c r="WON167" s="3"/>
      <c r="WOO167" s="3"/>
      <c r="WOP167" s="3"/>
      <c r="WOQ167" s="3"/>
      <c r="WOR167" s="3"/>
      <c r="WOS167" s="3"/>
      <c r="WOT167" s="3"/>
      <c r="WOU167" s="3"/>
      <c r="WOV167" s="3"/>
      <c r="WOW167" s="3"/>
      <c r="WOX167" s="3"/>
      <c r="WOY167" s="3"/>
      <c r="WOZ167" s="3"/>
      <c r="WPA167" s="3"/>
      <c r="WPB167" s="3"/>
      <c r="WPC167" s="3"/>
      <c r="WPD167" s="3"/>
      <c r="WPE167" s="3"/>
      <c r="WPF167" s="3"/>
      <c r="WPG167" s="3"/>
      <c r="WPH167" s="3"/>
      <c r="WPI167" s="3"/>
      <c r="WPJ167" s="3"/>
      <c r="WPK167" s="3"/>
      <c r="WPL167" s="3"/>
      <c r="WPM167" s="3"/>
      <c r="WPN167" s="3"/>
      <c r="WPO167" s="3"/>
      <c r="WPP167" s="3"/>
      <c r="WPQ167" s="3"/>
      <c r="WPR167" s="3"/>
      <c r="WPS167" s="3"/>
      <c r="WPT167" s="3"/>
      <c r="WPU167" s="3"/>
      <c r="WPV167" s="3"/>
      <c r="WPW167" s="3"/>
      <c r="WPX167" s="3"/>
      <c r="WPY167" s="3"/>
      <c r="WPZ167" s="3"/>
      <c r="WQA167" s="3"/>
      <c r="WQB167" s="3"/>
      <c r="WQC167" s="3"/>
      <c r="WQD167" s="3"/>
      <c r="WQE167" s="3"/>
      <c r="WQF167" s="3"/>
      <c r="WQG167" s="3"/>
      <c r="WQH167" s="3"/>
      <c r="WQI167" s="3"/>
      <c r="WQJ167" s="3"/>
      <c r="WQK167" s="3"/>
      <c r="WQL167" s="3"/>
      <c r="WQM167" s="3"/>
      <c r="WQN167" s="3"/>
      <c r="WQO167" s="3"/>
      <c r="WQP167" s="3"/>
      <c r="WQQ167" s="3"/>
      <c r="WQR167" s="3"/>
      <c r="WQS167" s="3"/>
      <c r="WQT167" s="3"/>
      <c r="WQU167" s="3"/>
      <c r="WQV167" s="3"/>
      <c r="WQW167" s="3"/>
      <c r="WQX167" s="3"/>
      <c r="WQY167" s="3"/>
      <c r="WQZ167" s="3"/>
      <c r="WRA167" s="3"/>
      <c r="WRB167" s="3"/>
      <c r="WRC167" s="3"/>
      <c r="WRD167" s="3"/>
      <c r="WRE167" s="3"/>
      <c r="WRF167" s="3"/>
      <c r="WRG167" s="3"/>
      <c r="WRH167" s="3"/>
      <c r="WRI167" s="3"/>
      <c r="WRJ167" s="3"/>
      <c r="WRK167" s="3"/>
      <c r="WRL167" s="3"/>
      <c r="WRM167" s="3"/>
      <c r="WRN167" s="3"/>
      <c r="WRO167" s="3"/>
      <c r="WRP167" s="3"/>
      <c r="WRQ167" s="3"/>
      <c r="WRR167" s="3"/>
      <c r="WRS167" s="3"/>
      <c r="WRT167" s="3"/>
      <c r="WRU167" s="3"/>
      <c r="WRV167" s="3"/>
      <c r="WRW167" s="3"/>
      <c r="WRX167" s="3"/>
      <c r="WRY167" s="3"/>
      <c r="WRZ167" s="3"/>
      <c r="WSA167" s="3"/>
      <c r="WSB167" s="3"/>
      <c r="WSC167" s="3"/>
      <c r="WSD167" s="3"/>
      <c r="WSE167" s="3"/>
      <c r="WSF167" s="3"/>
      <c r="WSG167" s="3"/>
      <c r="WSH167" s="3"/>
      <c r="WSI167" s="3"/>
      <c r="WSJ167" s="3"/>
      <c r="WSK167" s="3"/>
      <c r="WSL167" s="3"/>
      <c r="WSM167" s="3"/>
      <c r="WSN167" s="3"/>
      <c r="WSO167" s="3"/>
      <c r="WSP167" s="3"/>
      <c r="WSQ167" s="3"/>
      <c r="WSR167" s="3"/>
      <c r="WSS167" s="3"/>
      <c r="WST167" s="3"/>
      <c r="WSU167" s="3"/>
      <c r="WSV167" s="3"/>
      <c r="WSW167" s="3"/>
      <c r="WSX167" s="3"/>
      <c r="WSY167" s="3"/>
      <c r="WSZ167" s="3"/>
      <c r="WTA167" s="3"/>
      <c r="WTB167" s="3"/>
      <c r="WTC167" s="3"/>
      <c r="WTD167" s="3"/>
      <c r="WTE167" s="3"/>
      <c r="WTF167" s="3"/>
      <c r="WTG167" s="3"/>
      <c r="WTH167" s="3"/>
      <c r="WTI167" s="3"/>
      <c r="WTJ167" s="3"/>
      <c r="WTK167" s="3"/>
      <c r="WTL167" s="3"/>
      <c r="WTM167" s="3"/>
      <c r="WTN167" s="3"/>
      <c r="WTO167" s="3"/>
      <c r="WTP167" s="3"/>
      <c r="WTQ167" s="3"/>
      <c r="WTR167" s="3"/>
      <c r="WTS167" s="3"/>
      <c r="WTT167" s="3"/>
      <c r="WTU167" s="3"/>
      <c r="WTV167" s="3"/>
      <c r="WTW167" s="3"/>
      <c r="WTX167" s="3"/>
      <c r="WTY167" s="3"/>
      <c r="WTZ167" s="3"/>
      <c r="WUA167" s="3"/>
      <c r="WUB167" s="3"/>
      <c r="WUC167" s="3"/>
      <c r="WUD167" s="3"/>
      <c r="WUE167" s="3"/>
      <c r="WUF167" s="3"/>
      <c r="WUG167" s="3"/>
      <c r="WUH167" s="3"/>
      <c r="WUI167" s="3"/>
      <c r="WUJ167" s="3"/>
      <c r="WUK167" s="3"/>
      <c r="WUL167" s="3"/>
      <c r="WUM167" s="3"/>
      <c r="WUN167" s="3"/>
      <c r="WUO167" s="3"/>
      <c r="WUP167" s="3"/>
      <c r="WUQ167" s="3"/>
      <c r="WUR167" s="3"/>
      <c r="WUS167" s="3"/>
      <c r="WUT167" s="3"/>
      <c r="WUU167" s="3"/>
      <c r="WUV167" s="3"/>
      <c r="WUW167" s="3"/>
      <c r="WUX167" s="3"/>
      <c r="WUY167" s="3"/>
      <c r="WUZ167" s="3"/>
      <c r="WVA167" s="3"/>
      <c r="WVB167" s="3"/>
      <c r="WVC167" s="3"/>
      <c r="WVD167" s="3"/>
      <c r="WVE167" s="3"/>
      <c r="WVF167" s="3"/>
      <c r="WVG167" s="3"/>
      <c r="WVH167" s="3"/>
      <c r="WVI167" s="3"/>
      <c r="WVJ167" s="3"/>
      <c r="WVK167" s="3"/>
      <c r="WVL167" s="3"/>
      <c r="WVM167" s="3"/>
      <c r="WVN167" s="3"/>
      <c r="WVO167" s="3"/>
      <c r="WVP167" s="3"/>
      <c r="WVQ167" s="3"/>
      <c r="WVR167" s="3"/>
      <c r="WVS167" s="3"/>
      <c r="WVT167" s="3"/>
      <c r="WVU167" s="3"/>
      <c r="WVV167" s="3"/>
      <c r="WVW167" s="3"/>
      <c r="WVX167" s="3"/>
      <c r="WVY167" s="3"/>
      <c r="WVZ167" s="3"/>
      <c r="WWA167" s="3"/>
      <c r="WWB167" s="3"/>
      <c r="WWC167" s="3"/>
      <c r="WWD167" s="3"/>
      <c r="WWE167" s="3"/>
      <c r="WWF167" s="3"/>
      <c r="WWG167" s="3"/>
      <c r="WWH167" s="3"/>
      <c r="WWI167" s="3"/>
      <c r="WWJ167" s="3"/>
      <c r="WWK167" s="3"/>
      <c r="WWL167" s="3"/>
      <c r="WWM167" s="3"/>
      <c r="WWN167" s="3"/>
      <c r="WWO167" s="3"/>
      <c r="WWP167" s="3"/>
      <c r="WWQ167" s="3"/>
      <c r="WWR167" s="3"/>
      <c r="WWS167" s="3"/>
      <c r="WWT167" s="3"/>
      <c r="WWU167" s="3"/>
      <c r="WWV167" s="3"/>
      <c r="WWW167" s="3"/>
      <c r="WWX167" s="3"/>
      <c r="WWY167" s="3"/>
      <c r="WWZ167" s="3"/>
      <c r="WXA167" s="3"/>
      <c r="WXB167" s="3"/>
      <c r="WXC167" s="3"/>
      <c r="WXD167" s="3"/>
      <c r="WXE167" s="3"/>
      <c r="WXF167" s="3"/>
      <c r="WXG167" s="3"/>
      <c r="WXH167" s="3"/>
      <c r="WXI167" s="3"/>
      <c r="WXJ167" s="3"/>
      <c r="WXK167" s="3"/>
      <c r="WXL167" s="3"/>
      <c r="WXM167" s="3"/>
      <c r="WXN167" s="3"/>
      <c r="WXO167" s="3"/>
      <c r="WXP167" s="3"/>
      <c r="WXQ167" s="3"/>
      <c r="WXR167" s="3"/>
      <c r="WXS167" s="3"/>
      <c r="WXT167" s="3"/>
      <c r="WXU167" s="3"/>
      <c r="WXV167" s="3"/>
      <c r="WXW167" s="3"/>
      <c r="WXX167" s="3"/>
      <c r="WXY167" s="3"/>
      <c r="WXZ167" s="3"/>
      <c r="WYA167" s="3"/>
      <c r="WYB167" s="3"/>
      <c r="WYC167" s="3"/>
      <c r="WYD167" s="3"/>
      <c r="WYE167" s="3"/>
      <c r="WYF167" s="3"/>
      <c r="WYG167" s="3"/>
      <c r="WYH167" s="3"/>
      <c r="WYI167" s="3"/>
      <c r="WYJ167" s="3"/>
      <c r="WYK167" s="3"/>
      <c r="WYL167" s="3"/>
      <c r="WYM167" s="3"/>
      <c r="WYN167" s="3"/>
      <c r="WYO167" s="3"/>
      <c r="WYP167" s="3"/>
      <c r="WYQ167" s="3"/>
      <c r="WYR167" s="3"/>
      <c r="WYS167" s="3"/>
      <c r="WYT167" s="3"/>
      <c r="WYU167" s="3"/>
      <c r="WYV167" s="3"/>
      <c r="WYW167" s="3"/>
      <c r="WYX167" s="3"/>
      <c r="WYY167" s="3"/>
      <c r="WYZ167" s="3"/>
      <c r="WZA167" s="3"/>
      <c r="WZB167" s="3"/>
      <c r="WZC167" s="3"/>
      <c r="WZD167" s="3"/>
      <c r="WZE167" s="3"/>
      <c r="WZF167" s="3"/>
      <c r="WZG167" s="3"/>
      <c r="WZH167" s="3"/>
      <c r="WZI167" s="3"/>
      <c r="WZJ167" s="3"/>
      <c r="WZK167" s="3"/>
      <c r="WZL167" s="3"/>
      <c r="WZM167" s="3"/>
      <c r="WZN167" s="3"/>
      <c r="WZO167" s="3"/>
      <c r="WZP167" s="3"/>
      <c r="WZQ167" s="3"/>
      <c r="WZR167" s="3"/>
      <c r="WZS167" s="3"/>
      <c r="WZT167" s="3"/>
      <c r="WZU167" s="3"/>
      <c r="WZV167" s="3"/>
      <c r="WZW167" s="3"/>
      <c r="WZX167" s="3"/>
      <c r="WZY167" s="3"/>
      <c r="WZZ167" s="3"/>
      <c r="XAA167" s="3"/>
      <c r="XAB167" s="3"/>
      <c r="XAC167" s="3"/>
      <c r="XAD167" s="3"/>
      <c r="XAE167" s="3"/>
      <c r="XAF167" s="3"/>
      <c r="XAG167" s="3"/>
      <c r="XAH167" s="3"/>
      <c r="XAI167" s="3"/>
      <c r="XAJ167" s="3"/>
      <c r="XAK167" s="3"/>
      <c r="XAL167" s="3"/>
      <c r="XAM167" s="3"/>
      <c r="XAN167" s="3"/>
      <c r="XAO167" s="3"/>
      <c r="XAP167" s="3"/>
      <c r="XAQ167" s="3"/>
      <c r="XAR167" s="3"/>
      <c r="XAS167" s="3"/>
      <c r="XAT167" s="3"/>
      <c r="XAU167" s="3"/>
      <c r="XAV167" s="3"/>
      <c r="XAW167" s="3"/>
      <c r="XAX167" s="3"/>
      <c r="XAY167" s="3"/>
      <c r="XAZ167" s="3"/>
      <c r="XBA167" s="3"/>
      <c r="XBB167" s="3"/>
      <c r="XBC167" s="3"/>
      <c r="XBD167" s="3"/>
      <c r="XBE167" s="3"/>
      <c r="XBF167" s="3"/>
      <c r="XBG167" s="3"/>
      <c r="XBH167" s="3"/>
      <c r="XBI167" s="3"/>
      <c r="XBJ167" s="3"/>
      <c r="XBK167" s="3"/>
      <c r="XBL167" s="3"/>
      <c r="XBM167" s="3"/>
      <c r="XBN167" s="3"/>
      <c r="XBO167" s="3"/>
      <c r="XBP167" s="3"/>
      <c r="XBQ167" s="3"/>
      <c r="XBR167" s="3"/>
      <c r="XBS167" s="3"/>
      <c r="XBT167" s="3"/>
      <c r="XBU167" s="3"/>
      <c r="XBV167" s="3"/>
      <c r="XBW167" s="3"/>
      <c r="XBX167" s="3"/>
      <c r="XBY167" s="3"/>
      <c r="XBZ167" s="3"/>
      <c r="XCA167" s="3"/>
      <c r="XCB167" s="3"/>
      <c r="XCC167" s="3"/>
      <c r="XCD167" s="3"/>
      <c r="XCE167" s="3"/>
      <c r="XCF167" s="3"/>
      <c r="XCG167" s="3"/>
      <c r="XCH167" s="3"/>
      <c r="XCI167" s="3"/>
      <c r="XCJ167" s="3"/>
      <c r="XCK167" s="3"/>
      <c r="XCL167" s="3"/>
      <c r="XCM167" s="3"/>
      <c r="XCN167" s="3"/>
      <c r="XCO167" s="3"/>
      <c r="XCP167" s="3"/>
      <c r="XCQ167" s="3"/>
      <c r="XCR167" s="3"/>
      <c r="XCS167" s="3"/>
      <c r="XCT167" s="3"/>
      <c r="XCU167" s="3"/>
      <c r="XCV167" s="3"/>
      <c r="XCW167" s="3"/>
      <c r="XCX167" s="3"/>
      <c r="XCY167" s="3"/>
      <c r="XCZ167" s="3"/>
      <c r="XDA167" s="3"/>
      <c r="XDB167" s="3"/>
      <c r="XDC167" s="3"/>
      <c r="XDD167" s="3"/>
      <c r="XDE167" s="3"/>
      <c r="XDF167" s="3"/>
      <c r="XDG167" s="3"/>
      <c r="XDH167" s="3"/>
      <c r="XDI167" s="3"/>
      <c r="XDJ167" s="3"/>
      <c r="XDK167" s="3"/>
      <c r="XDL167" s="3"/>
      <c r="XDM167" s="3"/>
      <c r="XDN167" s="3"/>
      <c r="XDO167" s="3"/>
      <c r="XDP167" s="3"/>
      <c r="XDQ167" s="3"/>
      <c r="XDR167" s="3"/>
      <c r="XDS167" s="3"/>
      <c r="XDT167" s="3"/>
      <c r="XDU167" s="3"/>
      <c r="XDV167" s="3"/>
      <c r="XDW167" s="3"/>
      <c r="XDX167" s="3"/>
      <c r="XDY167" s="3"/>
      <c r="XDZ167" s="3"/>
      <c r="XEA167" s="3"/>
      <c r="XEB167" s="3"/>
      <c r="XEC167" s="3"/>
      <c r="XED167" s="3"/>
      <c r="XEE167" s="3"/>
      <c r="XEF167" s="3"/>
      <c r="XEG167" s="3"/>
      <c r="XEH167" s="3"/>
      <c r="XEI167" s="3"/>
      <c r="XEJ167" s="3"/>
      <c r="XEK167" s="3"/>
      <c r="XEL167" s="3"/>
      <c r="XEM167" s="3"/>
      <c r="XEN167" s="3"/>
      <c r="XEO167" s="3"/>
      <c r="XEP167" s="3"/>
      <c r="XEQ167" s="3"/>
      <c r="XER167" s="3"/>
      <c r="XES167" s="3"/>
      <c r="XET167" s="3"/>
      <c r="XEU167" s="3"/>
      <c r="XEV167" s="3"/>
      <c r="XEW167" s="3"/>
      <c r="XEX167" s="3"/>
      <c r="XEY167" s="3"/>
      <c r="XEZ167" s="3"/>
      <c r="XFA167" s="3"/>
      <c r="XFB167" s="3"/>
      <c r="XFC167" s="3"/>
    </row>
    <row r="168" spans="1:16383" x14ac:dyDescent="0.35">
      <c r="A168" s="808">
        <f t="shared" si="5"/>
        <v>0</v>
      </c>
      <c r="B168" s="3" t="s">
        <v>12</v>
      </c>
      <c r="C168" s="805">
        <v>0</v>
      </c>
      <c r="D168" s="805">
        <v>0</v>
      </c>
      <c r="E168" s="805">
        <v>0</v>
      </c>
      <c r="F168" s="805">
        <v>0</v>
      </c>
      <c r="G168" s="805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  <c r="XX168" s="3"/>
      <c r="XY168" s="3"/>
      <c r="XZ168" s="3"/>
      <c r="YA168" s="3"/>
      <c r="YB168" s="3"/>
      <c r="YC168" s="3"/>
      <c r="YD168" s="3"/>
      <c r="YE168" s="3"/>
      <c r="YF168" s="3"/>
      <c r="YG168" s="3"/>
      <c r="YH168" s="3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3"/>
      <c r="ZF168" s="3"/>
      <c r="ZG168" s="3"/>
      <c r="ZH168" s="3"/>
      <c r="ZI168" s="3"/>
      <c r="ZJ168" s="3"/>
      <c r="ZK168" s="3"/>
      <c r="ZL168" s="3"/>
      <c r="ZM168" s="3"/>
      <c r="ZN168" s="3"/>
      <c r="ZO168" s="3"/>
      <c r="ZP168" s="3"/>
      <c r="ZQ168" s="3"/>
      <c r="ZR168" s="3"/>
      <c r="ZS168" s="3"/>
      <c r="ZT168" s="3"/>
      <c r="ZU168" s="3"/>
      <c r="ZV168" s="3"/>
      <c r="ZW168" s="3"/>
      <c r="ZX168" s="3"/>
      <c r="ZY168" s="3"/>
      <c r="ZZ168" s="3"/>
      <c r="AAA168" s="3"/>
      <c r="AAB168" s="3"/>
      <c r="AAC168" s="3"/>
      <c r="AAD168" s="3"/>
      <c r="AAE168" s="3"/>
      <c r="AAF168" s="3"/>
      <c r="AAG168" s="3"/>
      <c r="AAH168" s="3"/>
      <c r="AAI168" s="3"/>
      <c r="AAJ168" s="3"/>
      <c r="AAK168" s="3"/>
      <c r="AAL168" s="3"/>
      <c r="AAM168" s="3"/>
      <c r="AAN168" s="3"/>
      <c r="AAO168" s="3"/>
      <c r="AAP168" s="3"/>
      <c r="AAQ168" s="3"/>
      <c r="AAR168" s="3"/>
      <c r="AAS168" s="3"/>
      <c r="AAT168" s="3"/>
      <c r="AAU168" s="3"/>
      <c r="AAV168" s="3"/>
      <c r="AAW168" s="3"/>
      <c r="AAX168" s="3"/>
      <c r="AAY168" s="3"/>
      <c r="AAZ168" s="3"/>
      <c r="ABA168" s="3"/>
      <c r="ABB168" s="3"/>
      <c r="ABC168" s="3"/>
      <c r="ABD168" s="3"/>
      <c r="ABE168" s="3"/>
      <c r="ABF168" s="3"/>
      <c r="ABG168" s="3"/>
      <c r="ABH168" s="3"/>
      <c r="ABI168" s="3"/>
      <c r="ABJ168" s="3"/>
      <c r="ABK168" s="3"/>
      <c r="ABL168" s="3"/>
      <c r="ABM168" s="3"/>
      <c r="ABN168" s="3"/>
      <c r="ABO168" s="3"/>
      <c r="ABP168" s="3"/>
      <c r="ABQ168" s="3"/>
      <c r="ABR168" s="3"/>
      <c r="ABS168" s="3"/>
      <c r="ABT168" s="3"/>
      <c r="ABU168" s="3"/>
      <c r="ABV168" s="3"/>
      <c r="ABW168" s="3"/>
      <c r="ABX168" s="3"/>
      <c r="ABY168" s="3"/>
      <c r="ABZ168" s="3"/>
      <c r="ACA168" s="3"/>
      <c r="ACB168" s="3"/>
      <c r="ACC168" s="3"/>
      <c r="ACD168" s="3"/>
      <c r="ACE168" s="3"/>
      <c r="ACF168" s="3"/>
      <c r="ACG168" s="3"/>
      <c r="ACH168" s="3"/>
      <c r="ACI168" s="3"/>
      <c r="ACJ168" s="3"/>
      <c r="ACK168" s="3"/>
      <c r="ACL168" s="3"/>
      <c r="ACM168" s="3"/>
      <c r="ACN168" s="3"/>
      <c r="ACO168" s="3"/>
      <c r="ACP168" s="3"/>
      <c r="ACQ168" s="3"/>
      <c r="ACR168" s="3"/>
      <c r="ACS168" s="3"/>
      <c r="ACT168" s="3"/>
      <c r="ACU168" s="3"/>
      <c r="ACV168" s="3"/>
      <c r="ACW168" s="3"/>
      <c r="ACX168" s="3"/>
      <c r="ACY168" s="3"/>
      <c r="ACZ168" s="3"/>
      <c r="ADA168" s="3"/>
      <c r="ADB168" s="3"/>
      <c r="ADC168" s="3"/>
      <c r="ADD168" s="3"/>
      <c r="ADE168" s="3"/>
      <c r="ADF168" s="3"/>
      <c r="ADG168" s="3"/>
      <c r="ADH168" s="3"/>
      <c r="ADI168" s="3"/>
      <c r="ADJ168" s="3"/>
      <c r="ADK168" s="3"/>
      <c r="ADL168" s="3"/>
      <c r="ADM168" s="3"/>
      <c r="ADN168" s="3"/>
      <c r="ADO168" s="3"/>
      <c r="ADP168" s="3"/>
      <c r="ADQ168" s="3"/>
      <c r="ADR168" s="3"/>
      <c r="ADS168" s="3"/>
      <c r="ADT168" s="3"/>
      <c r="ADU168" s="3"/>
      <c r="ADV168" s="3"/>
      <c r="ADW168" s="3"/>
      <c r="ADX168" s="3"/>
      <c r="ADY168" s="3"/>
      <c r="ADZ168" s="3"/>
      <c r="AEA168" s="3"/>
      <c r="AEB168" s="3"/>
      <c r="AEC168" s="3"/>
      <c r="AED168" s="3"/>
      <c r="AEE168" s="3"/>
      <c r="AEF168" s="3"/>
      <c r="AEG168" s="3"/>
      <c r="AEH168" s="3"/>
      <c r="AEI168" s="3"/>
      <c r="AEJ168" s="3"/>
      <c r="AEK168" s="3"/>
      <c r="AEL168" s="3"/>
      <c r="AEM168" s="3"/>
      <c r="AEN168" s="3"/>
      <c r="AEO168" s="3"/>
      <c r="AEP168" s="3"/>
      <c r="AEQ168" s="3"/>
      <c r="AER168" s="3"/>
      <c r="AES168" s="3"/>
      <c r="AET168" s="3"/>
      <c r="AEU168" s="3"/>
      <c r="AEV168" s="3"/>
      <c r="AEW168" s="3"/>
      <c r="AEX168" s="3"/>
      <c r="AEY168" s="3"/>
      <c r="AEZ168" s="3"/>
      <c r="AFA168" s="3"/>
      <c r="AFB168" s="3"/>
      <c r="AFC168" s="3"/>
      <c r="AFD168" s="3"/>
      <c r="AFE168" s="3"/>
      <c r="AFF168" s="3"/>
      <c r="AFG168" s="3"/>
      <c r="AFH168" s="3"/>
      <c r="AFI168" s="3"/>
      <c r="AFJ168" s="3"/>
      <c r="AFK168" s="3"/>
      <c r="AFL168" s="3"/>
      <c r="AFM168" s="3"/>
      <c r="AFN168" s="3"/>
      <c r="AFO168" s="3"/>
      <c r="AFP168" s="3"/>
      <c r="AFQ168" s="3"/>
      <c r="AFR168" s="3"/>
      <c r="AFS168" s="3"/>
      <c r="AFT168" s="3"/>
      <c r="AFU168" s="3"/>
      <c r="AFV168" s="3"/>
      <c r="AFW168" s="3"/>
      <c r="AFX168" s="3"/>
      <c r="AFY168" s="3"/>
      <c r="AFZ168" s="3"/>
      <c r="AGA168" s="3"/>
      <c r="AGB168" s="3"/>
      <c r="AGC168" s="3"/>
      <c r="AGD168" s="3"/>
      <c r="AGE168" s="3"/>
      <c r="AGF168" s="3"/>
      <c r="AGG168" s="3"/>
      <c r="AGH168" s="3"/>
      <c r="AGI168" s="3"/>
      <c r="AGJ168" s="3"/>
      <c r="AGK168" s="3"/>
      <c r="AGL168" s="3"/>
      <c r="AGM168" s="3"/>
      <c r="AGN168" s="3"/>
      <c r="AGO168" s="3"/>
      <c r="AGP168" s="3"/>
      <c r="AGQ168" s="3"/>
      <c r="AGR168" s="3"/>
      <c r="AGS168" s="3"/>
      <c r="AGT168" s="3"/>
      <c r="AGU168" s="3"/>
      <c r="AGV168" s="3"/>
      <c r="AGW168" s="3"/>
      <c r="AGX168" s="3"/>
      <c r="AGY168" s="3"/>
      <c r="AGZ168" s="3"/>
      <c r="AHA168" s="3"/>
      <c r="AHB168" s="3"/>
      <c r="AHC168" s="3"/>
      <c r="AHD168" s="3"/>
      <c r="AHE168" s="3"/>
      <c r="AHF168" s="3"/>
      <c r="AHG168" s="3"/>
      <c r="AHH168" s="3"/>
      <c r="AHI168" s="3"/>
      <c r="AHJ168" s="3"/>
      <c r="AHK168" s="3"/>
      <c r="AHL168" s="3"/>
      <c r="AHM168" s="3"/>
      <c r="AHN168" s="3"/>
      <c r="AHO168" s="3"/>
      <c r="AHP168" s="3"/>
      <c r="AHQ168" s="3"/>
      <c r="AHR168" s="3"/>
      <c r="AHS168" s="3"/>
      <c r="AHT168" s="3"/>
      <c r="AHU168" s="3"/>
      <c r="AHV168" s="3"/>
      <c r="AHW168" s="3"/>
      <c r="AHX168" s="3"/>
      <c r="AHY168" s="3"/>
      <c r="AHZ168" s="3"/>
      <c r="AIA168" s="3"/>
      <c r="AIB168" s="3"/>
      <c r="AIC168" s="3"/>
      <c r="AID168" s="3"/>
      <c r="AIE168" s="3"/>
      <c r="AIF168" s="3"/>
      <c r="AIG168" s="3"/>
      <c r="AIH168" s="3"/>
      <c r="AII168" s="3"/>
      <c r="AIJ168" s="3"/>
      <c r="AIK168" s="3"/>
      <c r="AIL168" s="3"/>
      <c r="AIM168" s="3"/>
      <c r="AIN168" s="3"/>
      <c r="AIO168" s="3"/>
      <c r="AIP168" s="3"/>
      <c r="AIQ168" s="3"/>
      <c r="AIR168" s="3"/>
      <c r="AIS168" s="3"/>
      <c r="AIT168" s="3"/>
      <c r="AIU168" s="3"/>
      <c r="AIV168" s="3"/>
      <c r="AIW168" s="3"/>
      <c r="AIX168" s="3"/>
      <c r="AIY168" s="3"/>
      <c r="AIZ168" s="3"/>
      <c r="AJA168" s="3"/>
      <c r="AJB168" s="3"/>
      <c r="AJC168" s="3"/>
      <c r="AJD168" s="3"/>
      <c r="AJE168" s="3"/>
      <c r="AJF168" s="3"/>
      <c r="AJG168" s="3"/>
      <c r="AJH168" s="3"/>
      <c r="AJI168" s="3"/>
      <c r="AJJ168" s="3"/>
      <c r="AJK168" s="3"/>
      <c r="AJL168" s="3"/>
      <c r="AJM168" s="3"/>
      <c r="AJN168" s="3"/>
      <c r="AJO168" s="3"/>
      <c r="AJP168" s="3"/>
      <c r="AJQ168" s="3"/>
      <c r="AJR168" s="3"/>
      <c r="AJS168" s="3"/>
      <c r="AJT168" s="3"/>
      <c r="AJU168" s="3"/>
      <c r="AJV168" s="3"/>
      <c r="AJW168" s="3"/>
      <c r="AJX168" s="3"/>
      <c r="AJY168" s="3"/>
      <c r="AJZ168" s="3"/>
      <c r="AKA168" s="3"/>
      <c r="AKB168" s="3"/>
      <c r="AKC168" s="3"/>
      <c r="AKD168" s="3"/>
      <c r="AKE168" s="3"/>
      <c r="AKF168" s="3"/>
      <c r="AKG168" s="3"/>
      <c r="AKH168" s="3"/>
      <c r="AKI168" s="3"/>
      <c r="AKJ168" s="3"/>
      <c r="AKK168" s="3"/>
      <c r="AKL168" s="3"/>
      <c r="AKM168" s="3"/>
      <c r="AKN168" s="3"/>
      <c r="AKO168" s="3"/>
      <c r="AKP168" s="3"/>
      <c r="AKQ168" s="3"/>
      <c r="AKR168" s="3"/>
      <c r="AKS168" s="3"/>
      <c r="AKT168" s="3"/>
      <c r="AKU168" s="3"/>
      <c r="AKV168" s="3"/>
      <c r="AKW168" s="3"/>
      <c r="AKX168" s="3"/>
      <c r="AKY168" s="3"/>
      <c r="AKZ168" s="3"/>
      <c r="ALA168" s="3"/>
      <c r="ALB168" s="3"/>
      <c r="ALC168" s="3"/>
      <c r="ALD168" s="3"/>
      <c r="ALE168" s="3"/>
      <c r="ALF168" s="3"/>
      <c r="ALG168" s="3"/>
      <c r="ALH168" s="3"/>
      <c r="ALI168" s="3"/>
      <c r="ALJ168" s="3"/>
      <c r="ALK168" s="3"/>
      <c r="ALL168" s="3"/>
      <c r="ALM168" s="3"/>
      <c r="ALN168" s="3"/>
      <c r="ALO168" s="3"/>
      <c r="ALP168" s="3"/>
      <c r="ALQ168" s="3"/>
      <c r="ALR168" s="3"/>
      <c r="ALS168" s="3"/>
      <c r="ALT168" s="3"/>
      <c r="ALU168" s="3"/>
      <c r="ALV168" s="3"/>
      <c r="ALW168" s="3"/>
      <c r="ALX168" s="3"/>
      <c r="ALY168" s="3"/>
      <c r="ALZ168" s="3"/>
      <c r="AMA168" s="3"/>
      <c r="AMB168" s="3"/>
      <c r="AMC168" s="3"/>
      <c r="AMD168" s="3"/>
      <c r="AME168" s="3"/>
      <c r="AMF168" s="3"/>
      <c r="AMG168" s="3"/>
      <c r="AMH168" s="3"/>
      <c r="AMI168" s="3"/>
      <c r="AMJ168" s="3"/>
      <c r="AMK168" s="3"/>
      <c r="AML168" s="3"/>
      <c r="AMM168" s="3"/>
      <c r="AMN168" s="3"/>
      <c r="AMO168" s="3"/>
      <c r="AMP168" s="3"/>
      <c r="AMQ168" s="3"/>
      <c r="AMR168" s="3"/>
      <c r="AMS168" s="3"/>
      <c r="AMT168" s="3"/>
      <c r="AMU168" s="3"/>
      <c r="AMV168" s="3"/>
      <c r="AMW168" s="3"/>
      <c r="AMX168" s="3"/>
      <c r="AMY168" s="3"/>
      <c r="AMZ168" s="3"/>
      <c r="ANA168" s="3"/>
      <c r="ANB168" s="3"/>
      <c r="ANC168" s="3"/>
      <c r="AND168" s="3"/>
      <c r="ANE168" s="3"/>
      <c r="ANF168" s="3"/>
      <c r="ANG168" s="3"/>
      <c r="ANH168" s="3"/>
      <c r="ANI168" s="3"/>
      <c r="ANJ168" s="3"/>
      <c r="ANK168" s="3"/>
      <c r="ANL168" s="3"/>
      <c r="ANM168" s="3"/>
      <c r="ANN168" s="3"/>
      <c r="ANO168" s="3"/>
      <c r="ANP168" s="3"/>
      <c r="ANQ168" s="3"/>
      <c r="ANR168" s="3"/>
      <c r="ANS168" s="3"/>
      <c r="ANT168" s="3"/>
      <c r="ANU168" s="3"/>
      <c r="ANV168" s="3"/>
      <c r="ANW168" s="3"/>
      <c r="ANX168" s="3"/>
      <c r="ANY168" s="3"/>
      <c r="ANZ168" s="3"/>
      <c r="AOA168" s="3"/>
      <c r="AOB168" s="3"/>
      <c r="AOC168" s="3"/>
      <c r="AOD168" s="3"/>
      <c r="AOE168" s="3"/>
      <c r="AOF168" s="3"/>
      <c r="AOG168" s="3"/>
      <c r="AOH168" s="3"/>
      <c r="AOI168" s="3"/>
      <c r="AOJ168" s="3"/>
      <c r="AOK168" s="3"/>
      <c r="AOL168" s="3"/>
      <c r="AOM168" s="3"/>
      <c r="AON168" s="3"/>
      <c r="AOO168" s="3"/>
      <c r="AOP168" s="3"/>
      <c r="AOQ168" s="3"/>
      <c r="AOR168" s="3"/>
      <c r="AOS168" s="3"/>
      <c r="AOT168" s="3"/>
      <c r="AOU168" s="3"/>
      <c r="AOV168" s="3"/>
      <c r="AOW168" s="3"/>
      <c r="AOX168" s="3"/>
      <c r="AOY168" s="3"/>
      <c r="AOZ168" s="3"/>
      <c r="APA168" s="3"/>
      <c r="APB168" s="3"/>
      <c r="APC168" s="3"/>
      <c r="APD168" s="3"/>
      <c r="APE168" s="3"/>
      <c r="APF168" s="3"/>
      <c r="APG168" s="3"/>
      <c r="APH168" s="3"/>
      <c r="API168" s="3"/>
      <c r="APJ168" s="3"/>
      <c r="APK168" s="3"/>
      <c r="APL168" s="3"/>
      <c r="APM168" s="3"/>
      <c r="APN168" s="3"/>
      <c r="APO168" s="3"/>
      <c r="APP168" s="3"/>
      <c r="APQ168" s="3"/>
      <c r="APR168" s="3"/>
      <c r="APS168" s="3"/>
      <c r="APT168" s="3"/>
      <c r="APU168" s="3"/>
      <c r="APV168" s="3"/>
      <c r="APW168" s="3"/>
      <c r="APX168" s="3"/>
      <c r="APY168" s="3"/>
      <c r="APZ168" s="3"/>
      <c r="AQA168" s="3"/>
      <c r="AQB168" s="3"/>
      <c r="AQC168" s="3"/>
      <c r="AQD168" s="3"/>
      <c r="AQE168" s="3"/>
      <c r="AQF168" s="3"/>
      <c r="AQG168" s="3"/>
      <c r="AQH168" s="3"/>
      <c r="AQI168" s="3"/>
      <c r="AQJ168" s="3"/>
      <c r="AQK168" s="3"/>
      <c r="AQL168" s="3"/>
      <c r="AQM168" s="3"/>
      <c r="AQN168" s="3"/>
      <c r="AQO168" s="3"/>
      <c r="AQP168" s="3"/>
      <c r="AQQ168" s="3"/>
      <c r="AQR168" s="3"/>
      <c r="AQS168" s="3"/>
      <c r="AQT168" s="3"/>
      <c r="AQU168" s="3"/>
      <c r="AQV168" s="3"/>
      <c r="AQW168" s="3"/>
      <c r="AQX168" s="3"/>
      <c r="AQY168" s="3"/>
      <c r="AQZ168" s="3"/>
      <c r="ARA168" s="3"/>
      <c r="ARB168" s="3"/>
      <c r="ARC168" s="3"/>
      <c r="ARD168" s="3"/>
      <c r="ARE168" s="3"/>
      <c r="ARF168" s="3"/>
      <c r="ARG168" s="3"/>
      <c r="ARH168" s="3"/>
      <c r="ARI168" s="3"/>
      <c r="ARJ168" s="3"/>
      <c r="ARK168" s="3"/>
      <c r="ARL168" s="3"/>
      <c r="ARM168" s="3"/>
      <c r="ARN168" s="3"/>
      <c r="ARO168" s="3"/>
      <c r="ARP168" s="3"/>
      <c r="ARQ168" s="3"/>
      <c r="ARR168" s="3"/>
      <c r="ARS168" s="3"/>
      <c r="ART168" s="3"/>
      <c r="ARU168" s="3"/>
      <c r="ARV168" s="3"/>
      <c r="ARW168" s="3"/>
      <c r="ARX168" s="3"/>
      <c r="ARY168" s="3"/>
      <c r="ARZ168" s="3"/>
      <c r="ASA168" s="3"/>
      <c r="ASB168" s="3"/>
      <c r="ASC168" s="3"/>
      <c r="ASD168" s="3"/>
      <c r="ASE168" s="3"/>
      <c r="ASF168" s="3"/>
      <c r="ASG168" s="3"/>
      <c r="ASH168" s="3"/>
      <c r="ASI168" s="3"/>
      <c r="ASJ168" s="3"/>
      <c r="ASK168" s="3"/>
      <c r="ASL168" s="3"/>
      <c r="ASM168" s="3"/>
      <c r="ASN168" s="3"/>
      <c r="ASO168" s="3"/>
      <c r="ASP168" s="3"/>
      <c r="ASQ168" s="3"/>
      <c r="ASR168" s="3"/>
      <c r="ASS168" s="3"/>
      <c r="AST168" s="3"/>
      <c r="ASU168" s="3"/>
      <c r="ASV168" s="3"/>
      <c r="ASW168" s="3"/>
      <c r="ASX168" s="3"/>
      <c r="ASY168" s="3"/>
      <c r="ASZ168" s="3"/>
      <c r="ATA168" s="3"/>
      <c r="ATB168" s="3"/>
      <c r="ATC168" s="3"/>
      <c r="ATD168" s="3"/>
      <c r="ATE168" s="3"/>
      <c r="ATF168" s="3"/>
      <c r="ATG168" s="3"/>
      <c r="ATH168" s="3"/>
      <c r="ATI168" s="3"/>
      <c r="ATJ168" s="3"/>
      <c r="ATK168" s="3"/>
      <c r="ATL168" s="3"/>
      <c r="ATM168" s="3"/>
      <c r="ATN168" s="3"/>
      <c r="ATO168" s="3"/>
      <c r="ATP168" s="3"/>
      <c r="ATQ168" s="3"/>
      <c r="ATR168" s="3"/>
      <c r="ATS168" s="3"/>
      <c r="ATT168" s="3"/>
      <c r="ATU168" s="3"/>
      <c r="ATV168" s="3"/>
      <c r="ATW168" s="3"/>
      <c r="ATX168" s="3"/>
      <c r="ATY168" s="3"/>
      <c r="ATZ168" s="3"/>
      <c r="AUA168" s="3"/>
      <c r="AUB168" s="3"/>
      <c r="AUC168" s="3"/>
      <c r="AUD168" s="3"/>
      <c r="AUE168" s="3"/>
      <c r="AUF168" s="3"/>
      <c r="AUG168" s="3"/>
      <c r="AUH168" s="3"/>
      <c r="AUI168" s="3"/>
      <c r="AUJ168" s="3"/>
      <c r="AUK168" s="3"/>
      <c r="AUL168" s="3"/>
      <c r="AUM168" s="3"/>
      <c r="AUN168" s="3"/>
      <c r="AUO168" s="3"/>
      <c r="AUP168" s="3"/>
      <c r="AUQ168" s="3"/>
      <c r="AUR168" s="3"/>
      <c r="AUS168" s="3"/>
      <c r="AUT168" s="3"/>
      <c r="AUU168" s="3"/>
      <c r="AUV168" s="3"/>
      <c r="AUW168" s="3"/>
      <c r="AUX168" s="3"/>
      <c r="AUY168" s="3"/>
      <c r="AUZ168" s="3"/>
      <c r="AVA168" s="3"/>
      <c r="AVB168" s="3"/>
      <c r="AVC168" s="3"/>
      <c r="AVD168" s="3"/>
      <c r="AVE168" s="3"/>
      <c r="AVF168" s="3"/>
      <c r="AVG168" s="3"/>
      <c r="AVH168" s="3"/>
      <c r="AVI168" s="3"/>
      <c r="AVJ168" s="3"/>
      <c r="AVK168" s="3"/>
      <c r="AVL168" s="3"/>
      <c r="AVM168" s="3"/>
      <c r="AVN168" s="3"/>
      <c r="AVO168" s="3"/>
      <c r="AVP168" s="3"/>
      <c r="AVQ168" s="3"/>
      <c r="AVR168" s="3"/>
      <c r="AVS168" s="3"/>
      <c r="AVT168" s="3"/>
      <c r="AVU168" s="3"/>
      <c r="AVV168" s="3"/>
      <c r="AVW168" s="3"/>
      <c r="AVX168" s="3"/>
      <c r="AVY168" s="3"/>
      <c r="AVZ168" s="3"/>
      <c r="AWA168" s="3"/>
      <c r="AWB168" s="3"/>
      <c r="AWC168" s="3"/>
      <c r="AWD168" s="3"/>
      <c r="AWE168" s="3"/>
      <c r="AWF168" s="3"/>
      <c r="AWG168" s="3"/>
      <c r="AWH168" s="3"/>
      <c r="AWI168" s="3"/>
      <c r="AWJ168" s="3"/>
      <c r="AWK168" s="3"/>
      <c r="AWL168" s="3"/>
      <c r="AWM168" s="3"/>
      <c r="AWN168" s="3"/>
      <c r="AWO168" s="3"/>
      <c r="AWP168" s="3"/>
      <c r="AWQ168" s="3"/>
      <c r="AWR168" s="3"/>
      <c r="AWS168" s="3"/>
      <c r="AWT168" s="3"/>
      <c r="AWU168" s="3"/>
      <c r="AWV168" s="3"/>
      <c r="AWW168" s="3"/>
      <c r="AWX168" s="3"/>
      <c r="AWY168" s="3"/>
      <c r="AWZ168" s="3"/>
      <c r="AXA168" s="3"/>
      <c r="AXB168" s="3"/>
      <c r="AXC168" s="3"/>
      <c r="AXD168" s="3"/>
      <c r="AXE168" s="3"/>
      <c r="AXF168" s="3"/>
      <c r="AXG168" s="3"/>
      <c r="AXH168" s="3"/>
      <c r="AXI168" s="3"/>
      <c r="AXJ168" s="3"/>
      <c r="AXK168" s="3"/>
      <c r="AXL168" s="3"/>
      <c r="AXM168" s="3"/>
      <c r="AXN168" s="3"/>
      <c r="AXO168" s="3"/>
      <c r="AXP168" s="3"/>
      <c r="AXQ168" s="3"/>
      <c r="AXR168" s="3"/>
      <c r="AXS168" s="3"/>
      <c r="AXT168" s="3"/>
      <c r="AXU168" s="3"/>
      <c r="AXV168" s="3"/>
      <c r="AXW168" s="3"/>
      <c r="AXX168" s="3"/>
      <c r="AXY168" s="3"/>
      <c r="AXZ168" s="3"/>
      <c r="AYA168" s="3"/>
      <c r="AYB168" s="3"/>
      <c r="AYC168" s="3"/>
      <c r="AYD168" s="3"/>
      <c r="AYE168" s="3"/>
      <c r="AYF168" s="3"/>
      <c r="AYG168" s="3"/>
      <c r="AYH168" s="3"/>
      <c r="AYI168" s="3"/>
      <c r="AYJ168" s="3"/>
      <c r="AYK168" s="3"/>
      <c r="AYL168" s="3"/>
      <c r="AYM168" s="3"/>
      <c r="AYN168" s="3"/>
      <c r="AYO168" s="3"/>
      <c r="AYP168" s="3"/>
      <c r="AYQ168" s="3"/>
      <c r="AYR168" s="3"/>
      <c r="AYS168" s="3"/>
      <c r="AYT168" s="3"/>
      <c r="AYU168" s="3"/>
      <c r="AYV168" s="3"/>
      <c r="AYW168" s="3"/>
      <c r="AYX168" s="3"/>
      <c r="AYY168" s="3"/>
      <c r="AYZ168" s="3"/>
      <c r="AZA168" s="3"/>
      <c r="AZB168" s="3"/>
      <c r="AZC168" s="3"/>
      <c r="AZD168" s="3"/>
      <c r="AZE168" s="3"/>
      <c r="AZF168" s="3"/>
      <c r="AZG168" s="3"/>
      <c r="AZH168" s="3"/>
      <c r="AZI168" s="3"/>
      <c r="AZJ168" s="3"/>
      <c r="AZK168" s="3"/>
      <c r="AZL168" s="3"/>
      <c r="AZM168" s="3"/>
      <c r="AZN168" s="3"/>
      <c r="AZO168" s="3"/>
      <c r="AZP168" s="3"/>
      <c r="AZQ168" s="3"/>
      <c r="AZR168" s="3"/>
      <c r="AZS168" s="3"/>
      <c r="AZT168" s="3"/>
      <c r="AZU168" s="3"/>
      <c r="AZV168" s="3"/>
      <c r="AZW168" s="3"/>
      <c r="AZX168" s="3"/>
      <c r="AZY168" s="3"/>
      <c r="AZZ168" s="3"/>
      <c r="BAA168" s="3"/>
      <c r="BAB168" s="3"/>
      <c r="BAC168" s="3"/>
      <c r="BAD168" s="3"/>
      <c r="BAE168" s="3"/>
      <c r="BAF168" s="3"/>
      <c r="BAG168" s="3"/>
      <c r="BAH168" s="3"/>
      <c r="BAI168" s="3"/>
      <c r="BAJ168" s="3"/>
      <c r="BAK168" s="3"/>
      <c r="BAL168" s="3"/>
      <c r="BAM168" s="3"/>
      <c r="BAN168" s="3"/>
      <c r="BAO168" s="3"/>
      <c r="BAP168" s="3"/>
      <c r="BAQ168" s="3"/>
      <c r="BAR168" s="3"/>
      <c r="BAS168" s="3"/>
      <c r="BAT168" s="3"/>
      <c r="BAU168" s="3"/>
      <c r="BAV168" s="3"/>
      <c r="BAW168" s="3"/>
      <c r="BAX168" s="3"/>
      <c r="BAY168" s="3"/>
      <c r="BAZ168" s="3"/>
      <c r="BBA168" s="3"/>
      <c r="BBB168" s="3"/>
      <c r="BBC168" s="3"/>
      <c r="BBD168" s="3"/>
      <c r="BBE168" s="3"/>
      <c r="BBF168" s="3"/>
      <c r="BBG168" s="3"/>
      <c r="BBH168" s="3"/>
      <c r="BBI168" s="3"/>
      <c r="BBJ168" s="3"/>
      <c r="BBK168" s="3"/>
      <c r="BBL168" s="3"/>
      <c r="BBM168" s="3"/>
      <c r="BBN168" s="3"/>
      <c r="BBO168" s="3"/>
      <c r="BBP168" s="3"/>
      <c r="BBQ168" s="3"/>
      <c r="BBR168" s="3"/>
      <c r="BBS168" s="3"/>
      <c r="BBT168" s="3"/>
      <c r="BBU168" s="3"/>
      <c r="BBV168" s="3"/>
      <c r="BBW168" s="3"/>
      <c r="BBX168" s="3"/>
      <c r="BBY168" s="3"/>
      <c r="BBZ168" s="3"/>
      <c r="BCA168" s="3"/>
      <c r="BCB168" s="3"/>
      <c r="BCC168" s="3"/>
      <c r="BCD168" s="3"/>
      <c r="BCE168" s="3"/>
      <c r="BCF168" s="3"/>
      <c r="BCG168" s="3"/>
      <c r="BCH168" s="3"/>
      <c r="BCI168" s="3"/>
      <c r="BCJ168" s="3"/>
      <c r="BCK168" s="3"/>
      <c r="BCL168" s="3"/>
      <c r="BCM168" s="3"/>
      <c r="BCN168" s="3"/>
      <c r="BCO168" s="3"/>
      <c r="BCP168" s="3"/>
      <c r="BCQ168" s="3"/>
      <c r="BCR168" s="3"/>
      <c r="BCS168" s="3"/>
      <c r="BCT168" s="3"/>
      <c r="BCU168" s="3"/>
      <c r="BCV168" s="3"/>
      <c r="BCW168" s="3"/>
      <c r="BCX168" s="3"/>
      <c r="BCY168" s="3"/>
      <c r="BCZ168" s="3"/>
      <c r="BDA168" s="3"/>
      <c r="BDB168" s="3"/>
      <c r="BDC168" s="3"/>
      <c r="BDD168" s="3"/>
      <c r="BDE168" s="3"/>
      <c r="BDF168" s="3"/>
      <c r="BDG168" s="3"/>
      <c r="BDH168" s="3"/>
      <c r="BDI168" s="3"/>
      <c r="BDJ168" s="3"/>
      <c r="BDK168" s="3"/>
      <c r="BDL168" s="3"/>
      <c r="BDM168" s="3"/>
      <c r="BDN168" s="3"/>
      <c r="BDO168" s="3"/>
      <c r="BDP168" s="3"/>
      <c r="BDQ168" s="3"/>
      <c r="BDR168" s="3"/>
      <c r="BDS168" s="3"/>
      <c r="BDT168" s="3"/>
      <c r="BDU168" s="3"/>
      <c r="BDV168" s="3"/>
      <c r="BDW168" s="3"/>
      <c r="BDX168" s="3"/>
      <c r="BDY168" s="3"/>
      <c r="BDZ168" s="3"/>
      <c r="BEA168" s="3"/>
      <c r="BEB168" s="3"/>
      <c r="BEC168" s="3"/>
      <c r="BED168" s="3"/>
      <c r="BEE168" s="3"/>
      <c r="BEF168" s="3"/>
      <c r="BEG168" s="3"/>
      <c r="BEH168" s="3"/>
      <c r="BEI168" s="3"/>
      <c r="BEJ168" s="3"/>
      <c r="BEK168" s="3"/>
      <c r="BEL168" s="3"/>
      <c r="BEM168" s="3"/>
      <c r="BEN168" s="3"/>
      <c r="BEO168" s="3"/>
      <c r="BEP168" s="3"/>
      <c r="BEQ168" s="3"/>
      <c r="BER168" s="3"/>
      <c r="BES168" s="3"/>
      <c r="BET168" s="3"/>
      <c r="BEU168" s="3"/>
      <c r="BEV168" s="3"/>
      <c r="BEW168" s="3"/>
      <c r="BEX168" s="3"/>
      <c r="BEY168" s="3"/>
      <c r="BEZ168" s="3"/>
      <c r="BFA168" s="3"/>
      <c r="BFB168" s="3"/>
      <c r="BFC168" s="3"/>
      <c r="BFD168" s="3"/>
      <c r="BFE168" s="3"/>
      <c r="BFF168" s="3"/>
      <c r="BFG168" s="3"/>
      <c r="BFH168" s="3"/>
      <c r="BFI168" s="3"/>
      <c r="BFJ168" s="3"/>
      <c r="BFK168" s="3"/>
      <c r="BFL168" s="3"/>
      <c r="BFM168" s="3"/>
      <c r="BFN168" s="3"/>
      <c r="BFO168" s="3"/>
      <c r="BFP168" s="3"/>
      <c r="BFQ168" s="3"/>
      <c r="BFR168" s="3"/>
      <c r="BFS168" s="3"/>
      <c r="BFT168" s="3"/>
      <c r="BFU168" s="3"/>
      <c r="BFV168" s="3"/>
      <c r="BFW168" s="3"/>
      <c r="BFX168" s="3"/>
      <c r="BFY168" s="3"/>
      <c r="BFZ168" s="3"/>
      <c r="BGA168" s="3"/>
      <c r="BGB168" s="3"/>
      <c r="BGC168" s="3"/>
      <c r="BGD168" s="3"/>
      <c r="BGE168" s="3"/>
      <c r="BGF168" s="3"/>
      <c r="BGG168" s="3"/>
      <c r="BGH168" s="3"/>
      <c r="BGI168" s="3"/>
      <c r="BGJ168" s="3"/>
      <c r="BGK168" s="3"/>
      <c r="BGL168" s="3"/>
      <c r="BGM168" s="3"/>
      <c r="BGN168" s="3"/>
      <c r="BGO168" s="3"/>
      <c r="BGP168" s="3"/>
      <c r="BGQ168" s="3"/>
      <c r="BGR168" s="3"/>
      <c r="BGS168" s="3"/>
      <c r="BGT168" s="3"/>
      <c r="BGU168" s="3"/>
      <c r="BGV168" s="3"/>
      <c r="BGW168" s="3"/>
      <c r="BGX168" s="3"/>
      <c r="BGY168" s="3"/>
      <c r="BGZ168" s="3"/>
      <c r="BHA168" s="3"/>
      <c r="BHB168" s="3"/>
      <c r="BHC168" s="3"/>
      <c r="BHD168" s="3"/>
      <c r="BHE168" s="3"/>
      <c r="BHF168" s="3"/>
      <c r="BHG168" s="3"/>
      <c r="BHH168" s="3"/>
      <c r="BHI168" s="3"/>
      <c r="BHJ168" s="3"/>
      <c r="BHK168" s="3"/>
      <c r="BHL168" s="3"/>
      <c r="BHM168" s="3"/>
      <c r="BHN168" s="3"/>
      <c r="BHO168" s="3"/>
      <c r="BHP168" s="3"/>
      <c r="BHQ168" s="3"/>
      <c r="BHR168" s="3"/>
      <c r="BHS168" s="3"/>
      <c r="BHT168" s="3"/>
      <c r="BHU168" s="3"/>
      <c r="BHV168" s="3"/>
      <c r="BHW168" s="3"/>
      <c r="BHX168" s="3"/>
      <c r="BHY168" s="3"/>
      <c r="BHZ168" s="3"/>
      <c r="BIA168" s="3"/>
      <c r="BIB168" s="3"/>
      <c r="BIC168" s="3"/>
      <c r="BID168" s="3"/>
      <c r="BIE168" s="3"/>
      <c r="BIF168" s="3"/>
      <c r="BIG168" s="3"/>
      <c r="BIH168" s="3"/>
      <c r="BII168" s="3"/>
      <c r="BIJ168" s="3"/>
      <c r="BIK168" s="3"/>
      <c r="BIL168" s="3"/>
      <c r="BIM168" s="3"/>
      <c r="BIN168" s="3"/>
      <c r="BIO168" s="3"/>
      <c r="BIP168" s="3"/>
      <c r="BIQ168" s="3"/>
      <c r="BIR168" s="3"/>
      <c r="BIS168" s="3"/>
      <c r="BIT168" s="3"/>
      <c r="BIU168" s="3"/>
      <c r="BIV168" s="3"/>
      <c r="BIW168" s="3"/>
      <c r="BIX168" s="3"/>
      <c r="BIY168" s="3"/>
      <c r="BIZ168" s="3"/>
      <c r="BJA168" s="3"/>
      <c r="BJB168" s="3"/>
      <c r="BJC168" s="3"/>
      <c r="BJD168" s="3"/>
      <c r="BJE168" s="3"/>
      <c r="BJF168" s="3"/>
      <c r="BJG168" s="3"/>
      <c r="BJH168" s="3"/>
      <c r="BJI168" s="3"/>
      <c r="BJJ168" s="3"/>
      <c r="BJK168" s="3"/>
      <c r="BJL168" s="3"/>
      <c r="BJM168" s="3"/>
      <c r="BJN168" s="3"/>
      <c r="BJO168" s="3"/>
      <c r="BJP168" s="3"/>
      <c r="BJQ168" s="3"/>
      <c r="BJR168" s="3"/>
      <c r="BJS168" s="3"/>
      <c r="BJT168" s="3"/>
      <c r="BJU168" s="3"/>
      <c r="BJV168" s="3"/>
      <c r="BJW168" s="3"/>
      <c r="BJX168" s="3"/>
      <c r="BJY168" s="3"/>
      <c r="BJZ168" s="3"/>
      <c r="BKA168" s="3"/>
      <c r="BKB168" s="3"/>
      <c r="BKC168" s="3"/>
      <c r="BKD168" s="3"/>
      <c r="BKE168" s="3"/>
      <c r="BKF168" s="3"/>
      <c r="BKG168" s="3"/>
      <c r="BKH168" s="3"/>
      <c r="BKI168" s="3"/>
      <c r="BKJ168" s="3"/>
      <c r="BKK168" s="3"/>
      <c r="BKL168" s="3"/>
      <c r="BKM168" s="3"/>
      <c r="BKN168" s="3"/>
      <c r="BKO168" s="3"/>
      <c r="BKP168" s="3"/>
      <c r="BKQ168" s="3"/>
      <c r="BKR168" s="3"/>
      <c r="BKS168" s="3"/>
      <c r="BKT168" s="3"/>
      <c r="BKU168" s="3"/>
      <c r="BKV168" s="3"/>
      <c r="BKW168" s="3"/>
      <c r="BKX168" s="3"/>
      <c r="BKY168" s="3"/>
      <c r="BKZ168" s="3"/>
      <c r="BLA168" s="3"/>
      <c r="BLB168" s="3"/>
      <c r="BLC168" s="3"/>
      <c r="BLD168" s="3"/>
      <c r="BLE168" s="3"/>
      <c r="BLF168" s="3"/>
      <c r="BLG168" s="3"/>
      <c r="BLH168" s="3"/>
      <c r="BLI168" s="3"/>
      <c r="BLJ168" s="3"/>
      <c r="BLK168" s="3"/>
      <c r="BLL168" s="3"/>
      <c r="BLM168" s="3"/>
      <c r="BLN168" s="3"/>
      <c r="BLO168" s="3"/>
      <c r="BLP168" s="3"/>
      <c r="BLQ168" s="3"/>
      <c r="BLR168" s="3"/>
      <c r="BLS168" s="3"/>
      <c r="BLT168" s="3"/>
      <c r="BLU168" s="3"/>
      <c r="BLV168" s="3"/>
      <c r="BLW168" s="3"/>
      <c r="BLX168" s="3"/>
      <c r="BLY168" s="3"/>
      <c r="BLZ168" s="3"/>
      <c r="BMA168" s="3"/>
      <c r="BMB168" s="3"/>
      <c r="BMC168" s="3"/>
      <c r="BMD168" s="3"/>
      <c r="BME168" s="3"/>
      <c r="BMF168" s="3"/>
      <c r="BMG168" s="3"/>
      <c r="BMH168" s="3"/>
      <c r="BMI168" s="3"/>
      <c r="BMJ168" s="3"/>
      <c r="BMK168" s="3"/>
      <c r="BML168" s="3"/>
      <c r="BMM168" s="3"/>
      <c r="BMN168" s="3"/>
      <c r="BMO168" s="3"/>
      <c r="BMP168" s="3"/>
      <c r="BMQ168" s="3"/>
      <c r="BMR168" s="3"/>
      <c r="BMS168" s="3"/>
      <c r="BMT168" s="3"/>
      <c r="BMU168" s="3"/>
      <c r="BMV168" s="3"/>
      <c r="BMW168" s="3"/>
      <c r="BMX168" s="3"/>
      <c r="BMY168" s="3"/>
      <c r="BMZ168" s="3"/>
      <c r="BNA168" s="3"/>
      <c r="BNB168" s="3"/>
      <c r="BNC168" s="3"/>
      <c r="BND168" s="3"/>
      <c r="BNE168" s="3"/>
      <c r="BNF168" s="3"/>
      <c r="BNG168" s="3"/>
      <c r="BNH168" s="3"/>
      <c r="BNI168" s="3"/>
      <c r="BNJ168" s="3"/>
      <c r="BNK168" s="3"/>
      <c r="BNL168" s="3"/>
      <c r="BNM168" s="3"/>
      <c r="BNN168" s="3"/>
      <c r="BNO168" s="3"/>
      <c r="BNP168" s="3"/>
      <c r="BNQ168" s="3"/>
      <c r="BNR168" s="3"/>
      <c r="BNS168" s="3"/>
      <c r="BNT168" s="3"/>
      <c r="BNU168" s="3"/>
      <c r="BNV168" s="3"/>
      <c r="BNW168" s="3"/>
      <c r="BNX168" s="3"/>
      <c r="BNY168" s="3"/>
      <c r="BNZ168" s="3"/>
      <c r="BOA168" s="3"/>
      <c r="BOB168" s="3"/>
      <c r="BOC168" s="3"/>
      <c r="BOD168" s="3"/>
      <c r="BOE168" s="3"/>
      <c r="BOF168" s="3"/>
      <c r="BOG168" s="3"/>
      <c r="BOH168" s="3"/>
      <c r="BOI168" s="3"/>
      <c r="BOJ168" s="3"/>
      <c r="BOK168" s="3"/>
      <c r="BOL168" s="3"/>
      <c r="BOM168" s="3"/>
      <c r="BON168" s="3"/>
      <c r="BOO168" s="3"/>
      <c r="BOP168" s="3"/>
      <c r="BOQ168" s="3"/>
      <c r="BOR168" s="3"/>
      <c r="BOS168" s="3"/>
      <c r="BOT168" s="3"/>
      <c r="BOU168" s="3"/>
      <c r="BOV168" s="3"/>
      <c r="BOW168" s="3"/>
      <c r="BOX168" s="3"/>
      <c r="BOY168" s="3"/>
      <c r="BOZ168" s="3"/>
      <c r="BPA168" s="3"/>
      <c r="BPB168" s="3"/>
      <c r="BPC168" s="3"/>
      <c r="BPD168" s="3"/>
      <c r="BPE168" s="3"/>
      <c r="BPF168" s="3"/>
      <c r="BPG168" s="3"/>
      <c r="BPH168" s="3"/>
      <c r="BPI168" s="3"/>
      <c r="BPJ168" s="3"/>
      <c r="BPK168" s="3"/>
      <c r="BPL168" s="3"/>
      <c r="BPM168" s="3"/>
      <c r="BPN168" s="3"/>
      <c r="BPO168" s="3"/>
      <c r="BPP168" s="3"/>
      <c r="BPQ168" s="3"/>
      <c r="BPR168" s="3"/>
      <c r="BPS168" s="3"/>
      <c r="BPT168" s="3"/>
      <c r="BPU168" s="3"/>
      <c r="BPV168" s="3"/>
      <c r="BPW168" s="3"/>
      <c r="BPX168" s="3"/>
      <c r="BPY168" s="3"/>
      <c r="BPZ168" s="3"/>
      <c r="BQA168" s="3"/>
      <c r="BQB168" s="3"/>
      <c r="BQC168" s="3"/>
      <c r="BQD168" s="3"/>
      <c r="BQE168" s="3"/>
      <c r="BQF168" s="3"/>
      <c r="BQG168" s="3"/>
      <c r="BQH168" s="3"/>
      <c r="BQI168" s="3"/>
      <c r="BQJ168" s="3"/>
      <c r="BQK168" s="3"/>
      <c r="BQL168" s="3"/>
      <c r="BQM168" s="3"/>
      <c r="BQN168" s="3"/>
      <c r="BQO168" s="3"/>
      <c r="BQP168" s="3"/>
      <c r="BQQ168" s="3"/>
      <c r="BQR168" s="3"/>
      <c r="BQS168" s="3"/>
      <c r="BQT168" s="3"/>
      <c r="BQU168" s="3"/>
      <c r="BQV168" s="3"/>
      <c r="BQW168" s="3"/>
      <c r="BQX168" s="3"/>
      <c r="BQY168" s="3"/>
      <c r="BQZ168" s="3"/>
      <c r="BRA168" s="3"/>
      <c r="BRB168" s="3"/>
      <c r="BRC168" s="3"/>
      <c r="BRD168" s="3"/>
      <c r="BRE168" s="3"/>
      <c r="BRF168" s="3"/>
      <c r="BRG168" s="3"/>
      <c r="BRH168" s="3"/>
      <c r="BRI168" s="3"/>
      <c r="BRJ168" s="3"/>
      <c r="BRK168" s="3"/>
      <c r="BRL168" s="3"/>
      <c r="BRM168" s="3"/>
      <c r="BRN168" s="3"/>
      <c r="BRO168" s="3"/>
      <c r="BRP168" s="3"/>
      <c r="BRQ168" s="3"/>
      <c r="BRR168" s="3"/>
      <c r="BRS168" s="3"/>
      <c r="BRT168" s="3"/>
      <c r="BRU168" s="3"/>
      <c r="BRV168" s="3"/>
      <c r="BRW168" s="3"/>
      <c r="BRX168" s="3"/>
      <c r="BRY168" s="3"/>
      <c r="BRZ168" s="3"/>
      <c r="BSA168" s="3"/>
      <c r="BSB168" s="3"/>
      <c r="BSC168" s="3"/>
      <c r="BSD168" s="3"/>
      <c r="BSE168" s="3"/>
      <c r="BSF168" s="3"/>
      <c r="BSG168" s="3"/>
      <c r="BSH168" s="3"/>
      <c r="BSI168" s="3"/>
      <c r="BSJ168" s="3"/>
      <c r="BSK168" s="3"/>
      <c r="BSL168" s="3"/>
      <c r="BSM168" s="3"/>
      <c r="BSN168" s="3"/>
      <c r="BSO168" s="3"/>
      <c r="BSP168" s="3"/>
      <c r="BSQ168" s="3"/>
      <c r="BSR168" s="3"/>
      <c r="BSS168" s="3"/>
      <c r="BST168" s="3"/>
      <c r="BSU168" s="3"/>
      <c r="BSV168" s="3"/>
      <c r="BSW168" s="3"/>
      <c r="BSX168" s="3"/>
      <c r="BSY168" s="3"/>
      <c r="BSZ168" s="3"/>
      <c r="BTA168" s="3"/>
      <c r="BTB168" s="3"/>
      <c r="BTC168" s="3"/>
      <c r="BTD168" s="3"/>
      <c r="BTE168" s="3"/>
      <c r="BTF168" s="3"/>
      <c r="BTG168" s="3"/>
      <c r="BTH168" s="3"/>
      <c r="BTI168" s="3"/>
      <c r="BTJ168" s="3"/>
      <c r="BTK168" s="3"/>
      <c r="BTL168" s="3"/>
      <c r="BTM168" s="3"/>
      <c r="BTN168" s="3"/>
      <c r="BTO168" s="3"/>
      <c r="BTP168" s="3"/>
      <c r="BTQ168" s="3"/>
      <c r="BTR168" s="3"/>
      <c r="BTS168" s="3"/>
      <c r="BTT168" s="3"/>
      <c r="BTU168" s="3"/>
      <c r="BTV168" s="3"/>
      <c r="BTW168" s="3"/>
      <c r="BTX168" s="3"/>
      <c r="BTY168" s="3"/>
      <c r="BTZ168" s="3"/>
      <c r="BUA168" s="3"/>
      <c r="BUB168" s="3"/>
      <c r="BUC168" s="3"/>
      <c r="BUD168" s="3"/>
      <c r="BUE168" s="3"/>
      <c r="BUF168" s="3"/>
      <c r="BUG168" s="3"/>
      <c r="BUH168" s="3"/>
      <c r="BUI168" s="3"/>
      <c r="BUJ168" s="3"/>
      <c r="BUK168" s="3"/>
      <c r="BUL168" s="3"/>
      <c r="BUM168" s="3"/>
      <c r="BUN168" s="3"/>
      <c r="BUO168" s="3"/>
      <c r="BUP168" s="3"/>
      <c r="BUQ168" s="3"/>
      <c r="BUR168" s="3"/>
      <c r="BUS168" s="3"/>
      <c r="BUT168" s="3"/>
      <c r="BUU168" s="3"/>
      <c r="BUV168" s="3"/>
      <c r="BUW168" s="3"/>
      <c r="BUX168" s="3"/>
      <c r="BUY168" s="3"/>
      <c r="BUZ168" s="3"/>
      <c r="BVA168" s="3"/>
      <c r="BVB168" s="3"/>
      <c r="BVC168" s="3"/>
      <c r="BVD168" s="3"/>
      <c r="BVE168" s="3"/>
      <c r="BVF168" s="3"/>
      <c r="BVG168" s="3"/>
      <c r="BVH168" s="3"/>
      <c r="BVI168" s="3"/>
      <c r="BVJ168" s="3"/>
      <c r="BVK168" s="3"/>
      <c r="BVL168" s="3"/>
      <c r="BVM168" s="3"/>
      <c r="BVN168" s="3"/>
      <c r="BVO168" s="3"/>
      <c r="BVP168" s="3"/>
      <c r="BVQ168" s="3"/>
      <c r="BVR168" s="3"/>
      <c r="BVS168" s="3"/>
      <c r="BVT168" s="3"/>
      <c r="BVU168" s="3"/>
      <c r="BVV168" s="3"/>
      <c r="BVW168" s="3"/>
      <c r="BVX168" s="3"/>
      <c r="BVY168" s="3"/>
      <c r="BVZ168" s="3"/>
      <c r="BWA168" s="3"/>
      <c r="BWB168" s="3"/>
      <c r="BWC168" s="3"/>
      <c r="BWD168" s="3"/>
      <c r="BWE168" s="3"/>
      <c r="BWF168" s="3"/>
      <c r="BWG168" s="3"/>
      <c r="BWH168" s="3"/>
      <c r="BWI168" s="3"/>
      <c r="BWJ168" s="3"/>
      <c r="BWK168" s="3"/>
      <c r="BWL168" s="3"/>
      <c r="BWM168" s="3"/>
      <c r="BWN168" s="3"/>
      <c r="BWO168" s="3"/>
      <c r="BWP168" s="3"/>
      <c r="BWQ168" s="3"/>
      <c r="BWR168" s="3"/>
      <c r="BWS168" s="3"/>
      <c r="BWT168" s="3"/>
      <c r="BWU168" s="3"/>
      <c r="BWV168" s="3"/>
      <c r="BWW168" s="3"/>
      <c r="BWX168" s="3"/>
      <c r="BWY168" s="3"/>
      <c r="BWZ168" s="3"/>
      <c r="BXA168" s="3"/>
      <c r="BXB168" s="3"/>
      <c r="BXC168" s="3"/>
      <c r="BXD168" s="3"/>
      <c r="BXE168" s="3"/>
      <c r="BXF168" s="3"/>
      <c r="BXG168" s="3"/>
      <c r="BXH168" s="3"/>
      <c r="BXI168" s="3"/>
      <c r="BXJ168" s="3"/>
      <c r="BXK168" s="3"/>
      <c r="BXL168" s="3"/>
      <c r="BXM168" s="3"/>
      <c r="BXN168" s="3"/>
      <c r="BXO168" s="3"/>
      <c r="BXP168" s="3"/>
      <c r="BXQ168" s="3"/>
      <c r="BXR168" s="3"/>
      <c r="BXS168" s="3"/>
      <c r="BXT168" s="3"/>
      <c r="BXU168" s="3"/>
      <c r="BXV168" s="3"/>
      <c r="BXW168" s="3"/>
      <c r="BXX168" s="3"/>
      <c r="BXY168" s="3"/>
      <c r="BXZ168" s="3"/>
      <c r="BYA168" s="3"/>
      <c r="BYB168" s="3"/>
      <c r="BYC168" s="3"/>
      <c r="BYD168" s="3"/>
      <c r="BYE168" s="3"/>
      <c r="BYF168" s="3"/>
      <c r="BYG168" s="3"/>
      <c r="BYH168" s="3"/>
      <c r="BYI168" s="3"/>
      <c r="BYJ168" s="3"/>
      <c r="BYK168" s="3"/>
      <c r="BYL168" s="3"/>
      <c r="BYM168" s="3"/>
      <c r="BYN168" s="3"/>
      <c r="BYO168" s="3"/>
      <c r="BYP168" s="3"/>
      <c r="BYQ168" s="3"/>
      <c r="BYR168" s="3"/>
      <c r="BYS168" s="3"/>
      <c r="BYT168" s="3"/>
      <c r="BYU168" s="3"/>
      <c r="BYV168" s="3"/>
      <c r="BYW168" s="3"/>
      <c r="BYX168" s="3"/>
      <c r="BYY168" s="3"/>
      <c r="BYZ168" s="3"/>
      <c r="BZA168" s="3"/>
      <c r="BZB168" s="3"/>
      <c r="BZC168" s="3"/>
      <c r="BZD168" s="3"/>
      <c r="BZE168" s="3"/>
      <c r="BZF168" s="3"/>
      <c r="BZG168" s="3"/>
      <c r="BZH168" s="3"/>
      <c r="BZI168" s="3"/>
      <c r="BZJ168" s="3"/>
      <c r="BZK168" s="3"/>
      <c r="BZL168" s="3"/>
      <c r="BZM168" s="3"/>
      <c r="BZN168" s="3"/>
      <c r="BZO168" s="3"/>
      <c r="BZP168" s="3"/>
      <c r="BZQ168" s="3"/>
      <c r="BZR168" s="3"/>
      <c r="BZS168" s="3"/>
      <c r="BZT168" s="3"/>
      <c r="BZU168" s="3"/>
      <c r="BZV168" s="3"/>
      <c r="BZW168" s="3"/>
      <c r="BZX168" s="3"/>
      <c r="BZY168" s="3"/>
      <c r="BZZ168" s="3"/>
      <c r="CAA168" s="3"/>
      <c r="CAB168" s="3"/>
      <c r="CAC168" s="3"/>
      <c r="CAD168" s="3"/>
      <c r="CAE168" s="3"/>
      <c r="CAF168" s="3"/>
      <c r="CAG168" s="3"/>
      <c r="CAH168" s="3"/>
      <c r="CAI168" s="3"/>
      <c r="CAJ168" s="3"/>
      <c r="CAK168" s="3"/>
      <c r="CAL168" s="3"/>
      <c r="CAM168" s="3"/>
      <c r="CAN168" s="3"/>
      <c r="CAO168" s="3"/>
      <c r="CAP168" s="3"/>
      <c r="CAQ168" s="3"/>
      <c r="CAR168" s="3"/>
      <c r="CAS168" s="3"/>
      <c r="CAT168" s="3"/>
      <c r="CAU168" s="3"/>
      <c r="CAV168" s="3"/>
      <c r="CAW168" s="3"/>
      <c r="CAX168" s="3"/>
      <c r="CAY168" s="3"/>
      <c r="CAZ168" s="3"/>
      <c r="CBA168" s="3"/>
      <c r="CBB168" s="3"/>
      <c r="CBC168" s="3"/>
      <c r="CBD168" s="3"/>
      <c r="CBE168" s="3"/>
      <c r="CBF168" s="3"/>
      <c r="CBG168" s="3"/>
      <c r="CBH168" s="3"/>
      <c r="CBI168" s="3"/>
      <c r="CBJ168" s="3"/>
      <c r="CBK168" s="3"/>
      <c r="CBL168" s="3"/>
      <c r="CBM168" s="3"/>
      <c r="CBN168" s="3"/>
      <c r="CBO168" s="3"/>
      <c r="CBP168" s="3"/>
      <c r="CBQ168" s="3"/>
      <c r="CBR168" s="3"/>
      <c r="CBS168" s="3"/>
      <c r="CBT168" s="3"/>
      <c r="CBU168" s="3"/>
      <c r="CBV168" s="3"/>
      <c r="CBW168" s="3"/>
      <c r="CBX168" s="3"/>
      <c r="CBY168" s="3"/>
      <c r="CBZ168" s="3"/>
      <c r="CCA168" s="3"/>
      <c r="CCB168" s="3"/>
      <c r="CCC168" s="3"/>
      <c r="CCD168" s="3"/>
      <c r="CCE168" s="3"/>
      <c r="CCF168" s="3"/>
      <c r="CCG168" s="3"/>
      <c r="CCH168" s="3"/>
      <c r="CCI168" s="3"/>
      <c r="CCJ168" s="3"/>
      <c r="CCK168" s="3"/>
      <c r="CCL168" s="3"/>
      <c r="CCM168" s="3"/>
      <c r="CCN168" s="3"/>
      <c r="CCO168" s="3"/>
      <c r="CCP168" s="3"/>
      <c r="CCQ168" s="3"/>
      <c r="CCR168" s="3"/>
      <c r="CCS168" s="3"/>
      <c r="CCT168" s="3"/>
      <c r="CCU168" s="3"/>
      <c r="CCV168" s="3"/>
      <c r="CCW168" s="3"/>
      <c r="CCX168" s="3"/>
      <c r="CCY168" s="3"/>
      <c r="CCZ168" s="3"/>
      <c r="CDA168" s="3"/>
      <c r="CDB168" s="3"/>
      <c r="CDC168" s="3"/>
      <c r="CDD168" s="3"/>
      <c r="CDE168" s="3"/>
      <c r="CDF168" s="3"/>
      <c r="CDG168" s="3"/>
      <c r="CDH168" s="3"/>
      <c r="CDI168" s="3"/>
      <c r="CDJ168" s="3"/>
      <c r="CDK168" s="3"/>
      <c r="CDL168" s="3"/>
      <c r="CDM168" s="3"/>
      <c r="CDN168" s="3"/>
      <c r="CDO168" s="3"/>
      <c r="CDP168" s="3"/>
      <c r="CDQ168" s="3"/>
      <c r="CDR168" s="3"/>
      <c r="CDS168" s="3"/>
      <c r="CDT168" s="3"/>
      <c r="CDU168" s="3"/>
      <c r="CDV168" s="3"/>
      <c r="CDW168" s="3"/>
      <c r="CDX168" s="3"/>
      <c r="CDY168" s="3"/>
      <c r="CDZ168" s="3"/>
      <c r="CEA168" s="3"/>
      <c r="CEB168" s="3"/>
      <c r="CEC168" s="3"/>
      <c r="CED168" s="3"/>
      <c r="CEE168" s="3"/>
      <c r="CEF168" s="3"/>
      <c r="CEG168" s="3"/>
      <c r="CEH168" s="3"/>
      <c r="CEI168" s="3"/>
      <c r="CEJ168" s="3"/>
      <c r="CEK168" s="3"/>
      <c r="CEL168" s="3"/>
      <c r="CEM168" s="3"/>
      <c r="CEN168" s="3"/>
      <c r="CEO168" s="3"/>
      <c r="CEP168" s="3"/>
      <c r="CEQ168" s="3"/>
      <c r="CER168" s="3"/>
      <c r="CES168" s="3"/>
      <c r="CET168" s="3"/>
      <c r="CEU168" s="3"/>
      <c r="CEV168" s="3"/>
      <c r="CEW168" s="3"/>
      <c r="CEX168" s="3"/>
      <c r="CEY168" s="3"/>
      <c r="CEZ168" s="3"/>
      <c r="CFA168" s="3"/>
      <c r="CFB168" s="3"/>
      <c r="CFC168" s="3"/>
      <c r="CFD168" s="3"/>
      <c r="CFE168" s="3"/>
      <c r="CFF168" s="3"/>
      <c r="CFG168" s="3"/>
      <c r="CFH168" s="3"/>
      <c r="CFI168" s="3"/>
      <c r="CFJ168" s="3"/>
      <c r="CFK168" s="3"/>
      <c r="CFL168" s="3"/>
      <c r="CFM168" s="3"/>
      <c r="CFN168" s="3"/>
      <c r="CFO168" s="3"/>
      <c r="CFP168" s="3"/>
      <c r="CFQ168" s="3"/>
      <c r="CFR168" s="3"/>
      <c r="CFS168" s="3"/>
      <c r="CFT168" s="3"/>
      <c r="CFU168" s="3"/>
      <c r="CFV168" s="3"/>
      <c r="CFW168" s="3"/>
      <c r="CFX168" s="3"/>
      <c r="CFY168" s="3"/>
      <c r="CFZ168" s="3"/>
      <c r="CGA168" s="3"/>
      <c r="CGB168" s="3"/>
      <c r="CGC168" s="3"/>
      <c r="CGD168" s="3"/>
      <c r="CGE168" s="3"/>
      <c r="CGF168" s="3"/>
      <c r="CGG168" s="3"/>
      <c r="CGH168" s="3"/>
      <c r="CGI168" s="3"/>
      <c r="CGJ168" s="3"/>
      <c r="CGK168" s="3"/>
      <c r="CGL168" s="3"/>
      <c r="CGM168" s="3"/>
      <c r="CGN168" s="3"/>
      <c r="CGO168" s="3"/>
      <c r="CGP168" s="3"/>
      <c r="CGQ168" s="3"/>
      <c r="CGR168" s="3"/>
      <c r="CGS168" s="3"/>
      <c r="CGT168" s="3"/>
      <c r="CGU168" s="3"/>
      <c r="CGV168" s="3"/>
      <c r="CGW168" s="3"/>
      <c r="CGX168" s="3"/>
      <c r="CGY168" s="3"/>
      <c r="CGZ168" s="3"/>
      <c r="CHA168" s="3"/>
      <c r="CHB168" s="3"/>
      <c r="CHC168" s="3"/>
      <c r="CHD168" s="3"/>
      <c r="CHE168" s="3"/>
      <c r="CHF168" s="3"/>
      <c r="CHG168" s="3"/>
      <c r="CHH168" s="3"/>
      <c r="CHI168" s="3"/>
      <c r="CHJ168" s="3"/>
      <c r="CHK168" s="3"/>
      <c r="CHL168" s="3"/>
      <c r="CHM168" s="3"/>
      <c r="CHN168" s="3"/>
      <c r="CHO168" s="3"/>
      <c r="CHP168" s="3"/>
      <c r="CHQ168" s="3"/>
      <c r="CHR168" s="3"/>
      <c r="CHS168" s="3"/>
      <c r="CHT168" s="3"/>
      <c r="CHU168" s="3"/>
      <c r="CHV168" s="3"/>
      <c r="CHW168" s="3"/>
      <c r="CHX168" s="3"/>
      <c r="CHY168" s="3"/>
      <c r="CHZ168" s="3"/>
      <c r="CIA168" s="3"/>
      <c r="CIB168" s="3"/>
      <c r="CIC168" s="3"/>
      <c r="CID168" s="3"/>
      <c r="CIE168" s="3"/>
      <c r="CIF168" s="3"/>
      <c r="CIG168" s="3"/>
      <c r="CIH168" s="3"/>
      <c r="CII168" s="3"/>
      <c r="CIJ168" s="3"/>
      <c r="CIK168" s="3"/>
      <c r="CIL168" s="3"/>
      <c r="CIM168" s="3"/>
      <c r="CIN168" s="3"/>
      <c r="CIO168" s="3"/>
      <c r="CIP168" s="3"/>
      <c r="CIQ168" s="3"/>
      <c r="CIR168" s="3"/>
      <c r="CIS168" s="3"/>
      <c r="CIT168" s="3"/>
      <c r="CIU168" s="3"/>
      <c r="CIV168" s="3"/>
      <c r="CIW168" s="3"/>
      <c r="CIX168" s="3"/>
      <c r="CIY168" s="3"/>
      <c r="CIZ168" s="3"/>
      <c r="CJA168" s="3"/>
      <c r="CJB168" s="3"/>
      <c r="CJC168" s="3"/>
      <c r="CJD168" s="3"/>
      <c r="CJE168" s="3"/>
      <c r="CJF168" s="3"/>
      <c r="CJG168" s="3"/>
      <c r="CJH168" s="3"/>
      <c r="CJI168" s="3"/>
      <c r="CJJ168" s="3"/>
      <c r="CJK168" s="3"/>
      <c r="CJL168" s="3"/>
      <c r="CJM168" s="3"/>
      <c r="CJN168" s="3"/>
      <c r="CJO168" s="3"/>
      <c r="CJP168" s="3"/>
      <c r="CJQ168" s="3"/>
      <c r="CJR168" s="3"/>
      <c r="CJS168" s="3"/>
      <c r="CJT168" s="3"/>
      <c r="CJU168" s="3"/>
      <c r="CJV168" s="3"/>
      <c r="CJW168" s="3"/>
      <c r="CJX168" s="3"/>
      <c r="CJY168" s="3"/>
      <c r="CJZ168" s="3"/>
      <c r="CKA168" s="3"/>
      <c r="CKB168" s="3"/>
      <c r="CKC168" s="3"/>
      <c r="CKD168" s="3"/>
      <c r="CKE168" s="3"/>
      <c r="CKF168" s="3"/>
      <c r="CKG168" s="3"/>
      <c r="CKH168" s="3"/>
      <c r="CKI168" s="3"/>
      <c r="CKJ168" s="3"/>
      <c r="CKK168" s="3"/>
      <c r="CKL168" s="3"/>
      <c r="CKM168" s="3"/>
      <c r="CKN168" s="3"/>
      <c r="CKO168" s="3"/>
      <c r="CKP168" s="3"/>
      <c r="CKQ168" s="3"/>
      <c r="CKR168" s="3"/>
      <c r="CKS168" s="3"/>
      <c r="CKT168" s="3"/>
      <c r="CKU168" s="3"/>
      <c r="CKV168" s="3"/>
      <c r="CKW168" s="3"/>
      <c r="CKX168" s="3"/>
      <c r="CKY168" s="3"/>
      <c r="CKZ168" s="3"/>
      <c r="CLA168" s="3"/>
      <c r="CLB168" s="3"/>
      <c r="CLC168" s="3"/>
      <c r="CLD168" s="3"/>
      <c r="CLE168" s="3"/>
      <c r="CLF168" s="3"/>
      <c r="CLG168" s="3"/>
      <c r="CLH168" s="3"/>
      <c r="CLI168" s="3"/>
      <c r="CLJ168" s="3"/>
      <c r="CLK168" s="3"/>
      <c r="CLL168" s="3"/>
      <c r="CLM168" s="3"/>
      <c r="CLN168" s="3"/>
      <c r="CLO168" s="3"/>
      <c r="CLP168" s="3"/>
      <c r="CLQ168" s="3"/>
      <c r="CLR168" s="3"/>
      <c r="CLS168" s="3"/>
      <c r="CLT168" s="3"/>
      <c r="CLU168" s="3"/>
      <c r="CLV168" s="3"/>
      <c r="CLW168" s="3"/>
      <c r="CLX168" s="3"/>
      <c r="CLY168" s="3"/>
      <c r="CLZ168" s="3"/>
      <c r="CMA168" s="3"/>
      <c r="CMB168" s="3"/>
      <c r="CMC168" s="3"/>
      <c r="CMD168" s="3"/>
      <c r="CME168" s="3"/>
      <c r="CMF168" s="3"/>
      <c r="CMG168" s="3"/>
      <c r="CMH168" s="3"/>
      <c r="CMI168" s="3"/>
      <c r="CMJ168" s="3"/>
      <c r="CMK168" s="3"/>
      <c r="CML168" s="3"/>
      <c r="CMM168" s="3"/>
      <c r="CMN168" s="3"/>
      <c r="CMO168" s="3"/>
      <c r="CMP168" s="3"/>
      <c r="CMQ168" s="3"/>
      <c r="CMR168" s="3"/>
      <c r="CMS168" s="3"/>
      <c r="CMT168" s="3"/>
      <c r="CMU168" s="3"/>
      <c r="CMV168" s="3"/>
      <c r="CMW168" s="3"/>
      <c r="CMX168" s="3"/>
      <c r="CMY168" s="3"/>
      <c r="CMZ168" s="3"/>
      <c r="CNA168" s="3"/>
      <c r="CNB168" s="3"/>
      <c r="CNC168" s="3"/>
      <c r="CND168" s="3"/>
      <c r="CNE168" s="3"/>
      <c r="CNF168" s="3"/>
      <c r="CNG168" s="3"/>
      <c r="CNH168" s="3"/>
      <c r="CNI168" s="3"/>
      <c r="CNJ168" s="3"/>
      <c r="CNK168" s="3"/>
      <c r="CNL168" s="3"/>
      <c r="CNM168" s="3"/>
      <c r="CNN168" s="3"/>
      <c r="CNO168" s="3"/>
      <c r="CNP168" s="3"/>
      <c r="CNQ168" s="3"/>
      <c r="CNR168" s="3"/>
      <c r="CNS168" s="3"/>
      <c r="CNT168" s="3"/>
      <c r="CNU168" s="3"/>
      <c r="CNV168" s="3"/>
      <c r="CNW168" s="3"/>
      <c r="CNX168" s="3"/>
      <c r="CNY168" s="3"/>
      <c r="CNZ168" s="3"/>
      <c r="COA168" s="3"/>
      <c r="COB168" s="3"/>
      <c r="COC168" s="3"/>
      <c r="COD168" s="3"/>
      <c r="COE168" s="3"/>
      <c r="COF168" s="3"/>
      <c r="COG168" s="3"/>
      <c r="COH168" s="3"/>
      <c r="COI168" s="3"/>
      <c r="COJ168" s="3"/>
      <c r="COK168" s="3"/>
      <c r="COL168" s="3"/>
      <c r="COM168" s="3"/>
      <c r="CON168" s="3"/>
      <c r="COO168" s="3"/>
      <c r="COP168" s="3"/>
      <c r="COQ168" s="3"/>
      <c r="COR168" s="3"/>
      <c r="COS168" s="3"/>
      <c r="COT168" s="3"/>
      <c r="COU168" s="3"/>
      <c r="COV168" s="3"/>
      <c r="COW168" s="3"/>
      <c r="COX168" s="3"/>
      <c r="COY168" s="3"/>
      <c r="COZ168" s="3"/>
      <c r="CPA168" s="3"/>
      <c r="CPB168" s="3"/>
      <c r="CPC168" s="3"/>
      <c r="CPD168" s="3"/>
      <c r="CPE168" s="3"/>
      <c r="CPF168" s="3"/>
      <c r="CPG168" s="3"/>
      <c r="CPH168" s="3"/>
      <c r="CPI168" s="3"/>
      <c r="CPJ168" s="3"/>
      <c r="CPK168" s="3"/>
      <c r="CPL168" s="3"/>
      <c r="CPM168" s="3"/>
      <c r="CPN168" s="3"/>
      <c r="CPO168" s="3"/>
      <c r="CPP168" s="3"/>
      <c r="CPQ168" s="3"/>
      <c r="CPR168" s="3"/>
      <c r="CPS168" s="3"/>
      <c r="CPT168" s="3"/>
      <c r="CPU168" s="3"/>
      <c r="CPV168" s="3"/>
      <c r="CPW168" s="3"/>
      <c r="CPX168" s="3"/>
      <c r="CPY168" s="3"/>
      <c r="CPZ168" s="3"/>
      <c r="CQA168" s="3"/>
      <c r="CQB168" s="3"/>
      <c r="CQC168" s="3"/>
      <c r="CQD168" s="3"/>
      <c r="CQE168" s="3"/>
      <c r="CQF168" s="3"/>
      <c r="CQG168" s="3"/>
      <c r="CQH168" s="3"/>
      <c r="CQI168" s="3"/>
      <c r="CQJ168" s="3"/>
      <c r="CQK168" s="3"/>
      <c r="CQL168" s="3"/>
      <c r="CQM168" s="3"/>
      <c r="CQN168" s="3"/>
      <c r="CQO168" s="3"/>
      <c r="CQP168" s="3"/>
      <c r="CQQ168" s="3"/>
      <c r="CQR168" s="3"/>
      <c r="CQS168" s="3"/>
      <c r="CQT168" s="3"/>
      <c r="CQU168" s="3"/>
      <c r="CQV168" s="3"/>
      <c r="CQW168" s="3"/>
      <c r="CQX168" s="3"/>
      <c r="CQY168" s="3"/>
      <c r="CQZ168" s="3"/>
      <c r="CRA168" s="3"/>
      <c r="CRB168" s="3"/>
      <c r="CRC168" s="3"/>
      <c r="CRD168" s="3"/>
      <c r="CRE168" s="3"/>
      <c r="CRF168" s="3"/>
      <c r="CRG168" s="3"/>
      <c r="CRH168" s="3"/>
      <c r="CRI168" s="3"/>
      <c r="CRJ168" s="3"/>
      <c r="CRK168" s="3"/>
      <c r="CRL168" s="3"/>
      <c r="CRM168" s="3"/>
      <c r="CRN168" s="3"/>
      <c r="CRO168" s="3"/>
      <c r="CRP168" s="3"/>
      <c r="CRQ168" s="3"/>
      <c r="CRR168" s="3"/>
      <c r="CRS168" s="3"/>
      <c r="CRT168" s="3"/>
      <c r="CRU168" s="3"/>
      <c r="CRV168" s="3"/>
      <c r="CRW168" s="3"/>
      <c r="CRX168" s="3"/>
      <c r="CRY168" s="3"/>
      <c r="CRZ168" s="3"/>
      <c r="CSA168" s="3"/>
      <c r="CSB168" s="3"/>
      <c r="CSC168" s="3"/>
      <c r="CSD168" s="3"/>
      <c r="CSE168" s="3"/>
      <c r="CSF168" s="3"/>
      <c r="CSG168" s="3"/>
      <c r="CSH168" s="3"/>
      <c r="CSI168" s="3"/>
      <c r="CSJ168" s="3"/>
      <c r="CSK168" s="3"/>
      <c r="CSL168" s="3"/>
      <c r="CSM168" s="3"/>
      <c r="CSN168" s="3"/>
      <c r="CSO168" s="3"/>
      <c r="CSP168" s="3"/>
      <c r="CSQ168" s="3"/>
      <c r="CSR168" s="3"/>
      <c r="CSS168" s="3"/>
      <c r="CST168" s="3"/>
      <c r="CSU168" s="3"/>
      <c r="CSV168" s="3"/>
      <c r="CSW168" s="3"/>
      <c r="CSX168" s="3"/>
      <c r="CSY168" s="3"/>
      <c r="CSZ168" s="3"/>
      <c r="CTA168" s="3"/>
      <c r="CTB168" s="3"/>
      <c r="CTC168" s="3"/>
      <c r="CTD168" s="3"/>
      <c r="CTE168" s="3"/>
      <c r="CTF168" s="3"/>
      <c r="CTG168" s="3"/>
      <c r="CTH168" s="3"/>
      <c r="CTI168" s="3"/>
      <c r="CTJ168" s="3"/>
      <c r="CTK168" s="3"/>
      <c r="CTL168" s="3"/>
      <c r="CTM168" s="3"/>
      <c r="CTN168" s="3"/>
      <c r="CTO168" s="3"/>
      <c r="CTP168" s="3"/>
      <c r="CTQ168" s="3"/>
      <c r="CTR168" s="3"/>
      <c r="CTS168" s="3"/>
      <c r="CTT168" s="3"/>
      <c r="CTU168" s="3"/>
      <c r="CTV168" s="3"/>
      <c r="CTW168" s="3"/>
      <c r="CTX168" s="3"/>
      <c r="CTY168" s="3"/>
      <c r="CTZ168" s="3"/>
      <c r="CUA168" s="3"/>
      <c r="CUB168" s="3"/>
      <c r="CUC168" s="3"/>
      <c r="CUD168" s="3"/>
      <c r="CUE168" s="3"/>
      <c r="CUF168" s="3"/>
      <c r="CUG168" s="3"/>
      <c r="CUH168" s="3"/>
      <c r="CUI168" s="3"/>
      <c r="CUJ168" s="3"/>
      <c r="CUK168" s="3"/>
      <c r="CUL168" s="3"/>
      <c r="CUM168" s="3"/>
      <c r="CUN168" s="3"/>
      <c r="CUO168" s="3"/>
      <c r="CUP168" s="3"/>
      <c r="CUQ168" s="3"/>
      <c r="CUR168" s="3"/>
      <c r="CUS168" s="3"/>
      <c r="CUT168" s="3"/>
      <c r="CUU168" s="3"/>
      <c r="CUV168" s="3"/>
      <c r="CUW168" s="3"/>
      <c r="CUX168" s="3"/>
      <c r="CUY168" s="3"/>
      <c r="CUZ168" s="3"/>
      <c r="CVA168" s="3"/>
      <c r="CVB168" s="3"/>
      <c r="CVC168" s="3"/>
      <c r="CVD168" s="3"/>
      <c r="CVE168" s="3"/>
      <c r="CVF168" s="3"/>
      <c r="CVG168" s="3"/>
      <c r="CVH168" s="3"/>
      <c r="CVI168" s="3"/>
      <c r="CVJ168" s="3"/>
      <c r="CVK168" s="3"/>
      <c r="CVL168" s="3"/>
      <c r="CVM168" s="3"/>
      <c r="CVN168" s="3"/>
      <c r="CVO168" s="3"/>
      <c r="CVP168" s="3"/>
      <c r="CVQ168" s="3"/>
      <c r="CVR168" s="3"/>
      <c r="CVS168" s="3"/>
      <c r="CVT168" s="3"/>
      <c r="CVU168" s="3"/>
      <c r="CVV168" s="3"/>
      <c r="CVW168" s="3"/>
      <c r="CVX168" s="3"/>
      <c r="CVY168" s="3"/>
      <c r="CVZ168" s="3"/>
      <c r="CWA168" s="3"/>
      <c r="CWB168" s="3"/>
      <c r="CWC168" s="3"/>
      <c r="CWD168" s="3"/>
      <c r="CWE168" s="3"/>
      <c r="CWF168" s="3"/>
      <c r="CWG168" s="3"/>
      <c r="CWH168" s="3"/>
      <c r="CWI168" s="3"/>
      <c r="CWJ168" s="3"/>
      <c r="CWK168" s="3"/>
      <c r="CWL168" s="3"/>
      <c r="CWM168" s="3"/>
      <c r="CWN168" s="3"/>
      <c r="CWO168" s="3"/>
      <c r="CWP168" s="3"/>
      <c r="CWQ168" s="3"/>
      <c r="CWR168" s="3"/>
      <c r="CWS168" s="3"/>
      <c r="CWT168" s="3"/>
      <c r="CWU168" s="3"/>
      <c r="CWV168" s="3"/>
      <c r="CWW168" s="3"/>
      <c r="CWX168" s="3"/>
      <c r="CWY168" s="3"/>
      <c r="CWZ168" s="3"/>
      <c r="CXA168" s="3"/>
      <c r="CXB168" s="3"/>
      <c r="CXC168" s="3"/>
      <c r="CXD168" s="3"/>
      <c r="CXE168" s="3"/>
      <c r="CXF168" s="3"/>
      <c r="CXG168" s="3"/>
      <c r="CXH168" s="3"/>
      <c r="CXI168" s="3"/>
      <c r="CXJ168" s="3"/>
      <c r="CXK168" s="3"/>
      <c r="CXL168" s="3"/>
      <c r="CXM168" s="3"/>
      <c r="CXN168" s="3"/>
      <c r="CXO168" s="3"/>
      <c r="CXP168" s="3"/>
      <c r="CXQ168" s="3"/>
      <c r="CXR168" s="3"/>
      <c r="CXS168" s="3"/>
      <c r="CXT168" s="3"/>
      <c r="CXU168" s="3"/>
      <c r="CXV168" s="3"/>
      <c r="CXW168" s="3"/>
      <c r="CXX168" s="3"/>
      <c r="CXY168" s="3"/>
      <c r="CXZ168" s="3"/>
      <c r="CYA168" s="3"/>
      <c r="CYB168" s="3"/>
      <c r="CYC168" s="3"/>
      <c r="CYD168" s="3"/>
      <c r="CYE168" s="3"/>
      <c r="CYF168" s="3"/>
      <c r="CYG168" s="3"/>
      <c r="CYH168" s="3"/>
      <c r="CYI168" s="3"/>
      <c r="CYJ168" s="3"/>
      <c r="CYK168" s="3"/>
      <c r="CYL168" s="3"/>
      <c r="CYM168" s="3"/>
      <c r="CYN168" s="3"/>
      <c r="CYO168" s="3"/>
      <c r="CYP168" s="3"/>
      <c r="CYQ168" s="3"/>
      <c r="CYR168" s="3"/>
      <c r="CYS168" s="3"/>
      <c r="CYT168" s="3"/>
      <c r="CYU168" s="3"/>
      <c r="CYV168" s="3"/>
      <c r="CYW168" s="3"/>
      <c r="CYX168" s="3"/>
      <c r="CYY168" s="3"/>
      <c r="CYZ168" s="3"/>
      <c r="CZA168" s="3"/>
      <c r="CZB168" s="3"/>
      <c r="CZC168" s="3"/>
      <c r="CZD168" s="3"/>
      <c r="CZE168" s="3"/>
      <c r="CZF168" s="3"/>
      <c r="CZG168" s="3"/>
      <c r="CZH168" s="3"/>
      <c r="CZI168" s="3"/>
      <c r="CZJ168" s="3"/>
      <c r="CZK168" s="3"/>
      <c r="CZL168" s="3"/>
      <c r="CZM168" s="3"/>
      <c r="CZN168" s="3"/>
      <c r="CZO168" s="3"/>
      <c r="CZP168" s="3"/>
      <c r="CZQ168" s="3"/>
      <c r="CZR168" s="3"/>
      <c r="CZS168" s="3"/>
      <c r="CZT168" s="3"/>
      <c r="CZU168" s="3"/>
      <c r="CZV168" s="3"/>
      <c r="CZW168" s="3"/>
      <c r="CZX168" s="3"/>
      <c r="CZY168" s="3"/>
      <c r="CZZ168" s="3"/>
      <c r="DAA168" s="3"/>
      <c r="DAB168" s="3"/>
      <c r="DAC168" s="3"/>
      <c r="DAD168" s="3"/>
      <c r="DAE168" s="3"/>
      <c r="DAF168" s="3"/>
      <c r="DAG168" s="3"/>
      <c r="DAH168" s="3"/>
      <c r="DAI168" s="3"/>
      <c r="DAJ168" s="3"/>
      <c r="DAK168" s="3"/>
      <c r="DAL168" s="3"/>
      <c r="DAM168" s="3"/>
      <c r="DAN168" s="3"/>
      <c r="DAO168" s="3"/>
      <c r="DAP168" s="3"/>
      <c r="DAQ168" s="3"/>
      <c r="DAR168" s="3"/>
      <c r="DAS168" s="3"/>
      <c r="DAT168" s="3"/>
      <c r="DAU168" s="3"/>
      <c r="DAV168" s="3"/>
      <c r="DAW168" s="3"/>
      <c r="DAX168" s="3"/>
      <c r="DAY168" s="3"/>
      <c r="DAZ168" s="3"/>
      <c r="DBA168" s="3"/>
      <c r="DBB168" s="3"/>
      <c r="DBC168" s="3"/>
      <c r="DBD168" s="3"/>
      <c r="DBE168" s="3"/>
      <c r="DBF168" s="3"/>
      <c r="DBG168" s="3"/>
      <c r="DBH168" s="3"/>
      <c r="DBI168" s="3"/>
      <c r="DBJ168" s="3"/>
      <c r="DBK168" s="3"/>
      <c r="DBL168" s="3"/>
      <c r="DBM168" s="3"/>
      <c r="DBN168" s="3"/>
      <c r="DBO168" s="3"/>
      <c r="DBP168" s="3"/>
      <c r="DBQ168" s="3"/>
      <c r="DBR168" s="3"/>
      <c r="DBS168" s="3"/>
      <c r="DBT168" s="3"/>
      <c r="DBU168" s="3"/>
      <c r="DBV168" s="3"/>
      <c r="DBW168" s="3"/>
      <c r="DBX168" s="3"/>
      <c r="DBY168" s="3"/>
      <c r="DBZ168" s="3"/>
      <c r="DCA168" s="3"/>
      <c r="DCB168" s="3"/>
      <c r="DCC168" s="3"/>
      <c r="DCD168" s="3"/>
      <c r="DCE168" s="3"/>
      <c r="DCF168" s="3"/>
      <c r="DCG168" s="3"/>
      <c r="DCH168" s="3"/>
      <c r="DCI168" s="3"/>
      <c r="DCJ168" s="3"/>
      <c r="DCK168" s="3"/>
      <c r="DCL168" s="3"/>
      <c r="DCM168" s="3"/>
      <c r="DCN168" s="3"/>
      <c r="DCO168" s="3"/>
      <c r="DCP168" s="3"/>
      <c r="DCQ168" s="3"/>
      <c r="DCR168" s="3"/>
      <c r="DCS168" s="3"/>
      <c r="DCT168" s="3"/>
      <c r="DCU168" s="3"/>
      <c r="DCV168" s="3"/>
      <c r="DCW168" s="3"/>
      <c r="DCX168" s="3"/>
      <c r="DCY168" s="3"/>
      <c r="DCZ168" s="3"/>
      <c r="DDA168" s="3"/>
      <c r="DDB168" s="3"/>
      <c r="DDC168" s="3"/>
      <c r="DDD168" s="3"/>
      <c r="DDE168" s="3"/>
      <c r="DDF168" s="3"/>
      <c r="DDG168" s="3"/>
      <c r="DDH168" s="3"/>
      <c r="DDI168" s="3"/>
      <c r="DDJ168" s="3"/>
      <c r="DDK168" s="3"/>
      <c r="DDL168" s="3"/>
      <c r="DDM168" s="3"/>
      <c r="DDN168" s="3"/>
      <c r="DDO168" s="3"/>
      <c r="DDP168" s="3"/>
      <c r="DDQ168" s="3"/>
      <c r="DDR168" s="3"/>
      <c r="DDS168" s="3"/>
      <c r="DDT168" s="3"/>
      <c r="DDU168" s="3"/>
      <c r="DDV168" s="3"/>
      <c r="DDW168" s="3"/>
      <c r="DDX168" s="3"/>
      <c r="DDY168" s="3"/>
      <c r="DDZ168" s="3"/>
      <c r="DEA168" s="3"/>
      <c r="DEB168" s="3"/>
      <c r="DEC168" s="3"/>
      <c r="DED168" s="3"/>
      <c r="DEE168" s="3"/>
      <c r="DEF168" s="3"/>
      <c r="DEG168" s="3"/>
      <c r="DEH168" s="3"/>
      <c r="DEI168" s="3"/>
      <c r="DEJ168" s="3"/>
      <c r="DEK168" s="3"/>
      <c r="DEL168" s="3"/>
      <c r="DEM168" s="3"/>
      <c r="DEN168" s="3"/>
      <c r="DEO168" s="3"/>
      <c r="DEP168" s="3"/>
      <c r="DEQ168" s="3"/>
      <c r="DER168" s="3"/>
      <c r="DES168" s="3"/>
      <c r="DET168" s="3"/>
      <c r="DEU168" s="3"/>
      <c r="DEV168" s="3"/>
      <c r="DEW168" s="3"/>
      <c r="DEX168" s="3"/>
      <c r="DEY168" s="3"/>
      <c r="DEZ168" s="3"/>
      <c r="DFA168" s="3"/>
      <c r="DFB168" s="3"/>
      <c r="DFC168" s="3"/>
      <c r="DFD168" s="3"/>
      <c r="DFE168" s="3"/>
      <c r="DFF168" s="3"/>
      <c r="DFG168" s="3"/>
      <c r="DFH168" s="3"/>
      <c r="DFI168" s="3"/>
      <c r="DFJ168" s="3"/>
      <c r="DFK168" s="3"/>
      <c r="DFL168" s="3"/>
      <c r="DFM168" s="3"/>
      <c r="DFN168" s="3"/>
      <c r="DFO168" s="3"/>
      <c r="DFP168" s="3"/>
      <c r="DFQ168" s="3"/>
      <c r="DFR168" s="3"/>
      <c r="DFS168" s="3"/>
      <c r="DFT168" s="3"/>
      <c r="DFU168" s="3"/>
      <c r="DFV168" s="3"/>
      <c r="DFW168" s="3"/>
      <c r="DFX168" s="3"/>
      <c r="DFY168" s="3"/>
      <c r="DFZ168" s="3"/>
      <c r="DGA168" s="3"/>
      <c r="DGB168" s="3"/>
      <c r="DGC168" s="3"/>
      <c r="DGD168" s="3"/>
      <c r="DGE168" s="3"/>
      <c r="DGF168" s="3"/>
      <c r="DGG168" s="3"/>
      <c r="DGH168" s="3"/>
      <c r="DGI168" s="3"/>
      <c r="DGJ168" s="3"/>
      <c r="DGK168" s="3"/>
      <c r="DGL168" s="3"/>
      <c r="DGM168" s="3"/>
      <c r="DGN168" s="3"/>
      <c r="DGO168" s="3"/>
      <c r="DGP168" s="3"/>
      <c r="DGQ168" s="3"/>
      <c r="DGR168" s="3"/>
      <c r="DGS168" s="3"/>
      <c r="DGT168" s="3"/>
      <c r="DGU168" s="3"/>
      <c r="DGV168" s="3"/>
      <c r="DGW168" s="3"/>
      <c r="DGX168" s="3"/>
      <c r="DGY168" s="3"/>
      <c r="DGZ168" s="3"/>
      <c r="DHA168" s="3"/>
      <c r="DHB168" s="3"/>
      <c r="DHC168" s="3"/>
      <c r="DHD168" s="3"/>
      <c r="DHE168" s="3"/>
      <c r="DHF168" s="3"/>
      <c r="DHG168" s="3"/>
      <c r="DHH168" s="3"/>
      <c r="DHI168" s="3"/>
      <c r="DHJ168" s="3"/>
      <c r="DHK168" s="3"/>
      <c r="DHL168" s="3"/>
      <c r="DHM168" s="3"/>
      <c r="DHN168" s="3"/>
      <c r="DHO168" s="3"/>
      <c r="DHP168" s="3"/>
      <c r="DHQ168" s="3"/>
      <c r="DHR168" s="3"/>
      <c r="DHS168" s="3"/>
      <c r="DHT168" s="3"/>
      <c r="DHU168" s="3"/>
      <c r="DHV168" s="3"/>
      <c r="DHW168" s="3"/>
      <c r="DHX168" s="3"/>
      <c r="DHY168" s="3"/>
      <c r="DHZ168" s="3"/>
      <c r="DIA168" s="3"/>
      <c r="DIB168" s="3"/>
      <c r="DIC168" s="3"/>
      <c r="DID168" s="3"/>
      <c r="DIE168" s="3"/>
      <c r="DIF168" s="3"/>
      <c r="DIG168" s="3"/>
      <c r="DIH168" s="3"/>
      <c r="DII168" s="3"/>
      <c r="DIJ168" s="3"/>
      <c r="DIK168" s="3"/>
      <c r="DIL168" s="3"/>
      <c r="DIM168" s="3"/>
      <c r="DIN168" s="3"/>
      <c r="DIO168" s="3"/>
      <c r="DIP168" s="3"/>
      <c r="DIQ168" s="3"/>
      <c r="DIR168" s="3"/>
      <c r="DIS168" s="3"/>
      <c r="DIT168" s="3"/>
      <c r="DIU168" s="3"/>
      <c r="DIV168" s="3"/>
      <c r="DIW168" s="3"/>
      <c r="DIX168" s="3"/>
      <c r="DIY168" s="3"/>
      <c r="DIZ168" s="3"/>
      <c r="DJA168" s="3"/>
      <c r="DJB168" s="3"/>
      <c r="DJC168" s="3"/>
      <c r="DJD168" s="3"/>
      <c r="DJE168" s="3"/>
      <c r="DJF168" s="3"/>
      <c r="DJG168" s="3"/>
      <c r="DJH168" s="3"/>
      <c r="DJI168" s="3"/>
      <c r="DJJ168" s="3"/>
      <c r="DJK168" s="3"/>
      <c r="DJL168" s="3"/>
      <c r="DJM168" s="3"/>
      <c r="DJN168" s="3"/>
      <c r="DJO168" s="3"/>
      <c r="DJP168" s="3"/>
      <c r="DJQ168" s="3"/>
      <c r="DJR168" s="3"/>
      <c r="DJS168" s="3"/>
      <c r="DJT168" s="3"/>
      <c r="DJU168" s="3"/>
      <c r="DJV168" s="3"/>
      <c r="DJW168" s="3"/>
      <c r="DJX168" s="3"/>
      <c r="DJY168" s="3"/>
      <c r="DJZ168" s="3"/>
      <c r="DKA168" s="3"/>
      <c r="DKB168" s="3"/>
      <c r="DKC168" s="3"/>
      <c r="DKD168" s="3"/>
      <c r="DKE168" s="3"/>
      <c r="DKF168" s="3"/>
      <c r="DKG168" s="3"/>
      <c r="DKH168" s="3"/>
      <c r="DKI168" s="3"/>
      <c r="DKJ168" s="3"/>
      <c r="DKK168" s="3"/>
      <c r="DKL168" s="3"/>
      <c r="DKM168" s="3"/>
      <c r="DKN168" s="3"/>
      <c r="DKO168" s="3"/>
      <c r="DKP168" s="3"/>
      <c r="DKQ168" s="3"/>
      <c r="DKR168" s="3"/>
      <c r="DKS168" s="3"/>
      <c r="DKT168" s="3"/>
      <c r="DKU168" s="3"/>
      <c r="DKV168" s="3"/>
      <c r="DKW168" s="3"/>
      <c r="DKX168" s="3"/>
      <c r="DKY168" s="3"/>
      <c r="DKZ168" s="3"/>
      <c r="DLA168" s="3"/>
      <c r="DLB168" s="3"/>
      <c r="DLC168" s="3"/>
      <c r="DLD168" s="3"/>
      <c r="DLE168" s="3"/>
      <c r="DLF168" s="3"/>
      <c r="DLG168" s="3"/>
      <c r="DLH168" s="3"/>
      <c r="DLI168" s="3"/>
      <c r="DLJ168" s="3"/>
      <c r="DLK168" s="3"/>
      <c r="DLL168" s="3"/>
      <c r="DLM168" s="3"/>
      <c r="DLN168" s="3"/>
      <c r="DLO168" s="3"/>
      <c r="DLP168" s="3"/>
      <c r="DLQ168" s="3"/>
      <c r="DLR168" s="3"/>
      <c r="DLS168" s="3"/>
      <c r="DLT168" s="3"/>
      <c r="DLU168" s="3"/>
      <c r="DLV168" s="3"/>
      <c r="DLW168" s="3"/>
      <c r="DLX168" s="3"/>
      <c r="DLY168" s="3"/>
      <c r="DLZ168" s="3"/>
      <c r="DMA168" s="3"/>
      <c r="DMB168" s="3"/>
      <c r="DMC168" s="3"/>
      <c r="DMD168" s="3"/>
      <c r="DME168" s="3"/>
      <c r="DMF168" s="3"/>
      <c r="DMG168" s="3"/>
      <c r="DMH168" s="3"/>
      <c r="DMI168" s="3"/>
      <c r="DMJ168" s="3"/>
      <c r="DMK168" s="3"/>
      <c r="DML168" s="3"/>
      <c r="DMM168" s="3"/>
      <c r="DMN168" s="3"/>
      <c r="DMO168" s="3"/>
      <c r="DMP168" s="3"/>
      <c r="DMQ168" s="3"/>
      <c r="DMR168" s="3"/>
      <c r="DMS168" s="3"/>
      <c r="DMT168" s="3"/>
      <c r="DMU168" s="3"/>
      <c r="DMV168" s="3"/>
      <c r="DMW168" s="3"/>
      <c r="DMX168" s="3"/>
      <c r="DMY168" s="3"/>
      <c r="DMZ168" s="3"/>
      <c r="DNA168" s="3"/>
      <c r="DNB168" s="3"/>
      <c r="DNC168" s="3"/>
      <c r="DND168" s="3"/>
      <c r="DNE168" s="3"/>
      <c r="DNF168" s="3"/>
      <c r="DNG168" s="3"/>
      <c r="DNH168" s="3"/>
      <c r="DNI168" s="3"/>
      <c r="DNJ168" s="3"/>
      <c r="DNK168" s="3"/>
      <c r="DNL168" s="3"/>
      <c r="DNM168" s="3"/>
      <c r="DNN168" s="3"/>
      <c r="DNO168" s="3"/>
      <c r="DNP168" s="3"/>
      <c r="DNQ168" s="3"/>
      <c r="DNR168" s="3"/>
      <c r="DNS168" s="3"/>
      <c r="DNT168" s="3"/>
      <c r="DNU168" s="3"/>
      <c r="DNV168" s="3"/>
      <c r="DNW168" s="3"/>
      <c r="DNX168" s="3"/>
      <c r="DNY168" s="3"/>
      <c r="DNZ168" s="3"/>
      <c r="DOA168" s="3"/>
      <c r="DOB168" s="3"/>
      <c r="DOC168" s="3"/>
      <c r="DOD168" s="3"/>
      <c r="DOE168" s="3"/>
      <c r="DOF168" s="3"/>
      <c r="DOG168" s="3"/>
      <c r="DOH168" s="3"/>
      <c r="DOI168" s="3"/>
      <c r="DOJ168" s="3"/>
      <c r="DOK168" s="3"/>
      <c r="DOL168" s="3"/>
      <c r="DOM168" s="3"/>
      <c r="DON168" s="3"/>
      <c r="DOO168" s="3"/>
      <c r="DOP168" s="3"/>
      <c r="DOQ168" s="3"/>
      <c r="DOR168" s="3"/>
      <c r="DOS168" s="3"/>
      <c r="DOT168" s="3"/>
      <c r="DOU168" s="3"/>
      <c r="DOV168" s="3"/>
      <c r="DOW168" s="3"/>
      <c r="DOX168" s="3"/>
      <c r="DOY168" s="3"/>
      <c r="DOZ168" s="3"/>
      <c r="DPA168" s="3"/>
      <c r="DPB168" s="3"/>
      <c r="DPC168" s="3"/>
      <c r="DPD168" s="3"/>
      <c r="DPE168" s="3"/>
      <c r="DPF168" s="3"/>
      <c r="DPG168" s="3"/>
      <c r="DPH168" s="3"/>
      <c r="DPI168" s="3"/>
      <c r="DPJ168" s="3"/>
      <c r="DPK168" s="3"/>
      <c r="DPL168" s="3"/>
      <c r="DPM168" s="3"/>
      <c r="DPN168" s="3"/>
      <c r="DPO168" s="3"/>
      <c r="DPP168" s="3"/>
      <c r="DPQ168" s="3"/>
      <c r="DPR168" s="3"/>
      <c r="DPS168" s="3"/>
      <c r="DPT168" s="3"/>
      <c r="DPU168" s="3"/>
      <c r="DPV168" s="3"/>
      <c r="DPW168" s="3"/>
      <c r="DPX168" s="3"/>
      <c r="DPY168" s="3"/>
      <c r="DPZ168" s="3"/>
      <c r="DQA168" s="3"/>
      <c r="DQB168" s="3"/>
      <c r="DQC168" s="3"/>
      <c r="DQD168" s="3"/>
      <c r="DQE168" s="3"/>
      <c r="DQF168" s="3"/>
      <c r="DQG168" s="3"/>
      <c r="DQH168" s="3"/>
      <c r="DQI168" s="3"/>
      <c r="DQJ168" s="3"/>
      <c r="DQK168" s="3"/>
      <c r="DQL168" s="3"/>
      <c r="DQM168" s="3"/>
      <c r="DQN168" s="3"/>
      <c r="DQO168" s="3"/>
      <c r="DQP168" s="3"/>
      <c r="DQQ168" s="3"/>
      <c r="DQR168" s="3"/>
      <c r="DQS168" s="3"/>
      <c r="DQT168" s="3"/>
      <c r="DQU168" s="3"/>
      <c r="DQV168" s="3"/>
      <c r="DQW168" s="3"/>
      <c r="DQX168" s="3"/>
      <c r="DQY168" s="3"/>
      <c r="DQZ168" s="3"/>
      <c r="DRA168" s="3"/>
      <c r="DRB168" s="3"/>
      <c r="DRC168" s="3"/>
      <c r="DRD168" s="3"/>
      <c r="DRE168" s="3"/>
      <c r="DRF168" s="3"/>
      <c r="DRG168" s="3"/>
      <c r="DRH168" s="3"/>
      <c r="DRI168" s="3"/>
      <c r="DRJ168" s="3"/>
      <c r="DRK168" s="3"/>
      <c r="DRL168" s="3"/>
      <c r="DRM168" s="3"/>
      <c r="DRN168" s="3"/>
      <c r="DRO168" s="3"/>
      <c r="DRP168" s="3"/>
      <c r="DRQ168" s="3"/>
      <c r="DRR168" s="3"/>
      <c r="DRS168" s="3"/>
      <c r="DRT168" s="3"/>
      <c r="DRU168" s="3"/>
      <c r="DRV168" s="3"/>
      <c r="DRW168" s="3"/>
      <c r="DRX168" s="3"/>
      <c r="DRY168" s="3"/>
      <c r="DRZ168" s="3"/>
      <c r="DSA168" s="3"/>
      <c r="DSB168" s="3"/>
      <c r="DSC168" s="3"/>
      <c r="DSD168" s="3"/>
      <c r="DSE168" s="3"/>
      <c r="DSF168" s="3"/>
      <c r="DSG168" s="3"/>
      <c r="DSH168" s="3"/>
      <c r="DSI168" s="3"/>
      <c r="DSJ168" s="3"/>
      <c r="DSK168" s="3"/>
      <c r="DSL168" s="3"/>
      <c r="DSM168" s="3"/>
      <c r="DSN168" s="3"/>
      <c r="DSO168" s="3"/>
      <c r="DSP168" s="3"/>
      <c r="DSQ168" s="3"/>
      <c r="DSR168" s="3"/>
      <c r="DSS168" s="3"/>
      <c r="DST168" s="3"/>
      <c r="DSU168" s="3"/>
      <c r="DSV168" s="3"/>
      <c r="DSW168" s="3"/>
      <c r="DSX168" s="3"/>
      <c r="DSY168" s="3"/>
      <c r="DSZ168" s="3"/>
      <c r="DTA168" s="3"/>
      <c r="DTB168" s="3"/>
      <c r="DTC168" s="3"/>
      <c r="DTD168" s="3"/>
      <c r="DTE168" s="3"/>
      <c r="DTF168" s="3"/>
      <c r="DTG168" s="3"/>
      <c r="DTH168" s="3"/>
      <c r="DTI168" s="3"/>
      <c r="DTJ168" s="3"/>
      <c r="DTK168" s="3"/>
      <c r="DTL168" s="3"/>
      <c r="DTM168" s="3"/>
      <c r="DTN168" s="3"/>
      <c r="DTO168" s="3"/>
      <c r="DTP168" s="3"/>
      <c r="DTQ168" s="3"/>
      <c r="DTR168" s="3"/>
      <c r="DTS168" s="3"/>
      <c r="DTT168" s="3"/>
      <c r="DTU168" s="3"/>
      <c r="DTV168" s="3"/>
      <c r="DTW168" s="3"/>
      <c r="DTX168" s="3"/>
      <c r="DTY168" s="3"/>
      <c r="DTZ168" s="3"/>
      <c r="DUA168" s="3"/>
      <c r="DUB168" s="3"/>
      <c r="DUC168" s="3"/>
      <c r="DUD168" s="3"/>
      <c r="DUE168" s="3"/>
      <c r="DUF168" s="3"/>
      <c r="DUG168" s="3"/>
      <c r="DUH168" s="3"/>
      <c r="DUI168" s="3"/>
      <c r="DUJ168" s="3"/>
      <c r="DUK168" s="3"/>
      <c r="DUL168" s="3"/>
      <c r="DUM168" s="3"/>
      <c r="DUN168" s="3"/>
      <c r="DUO168" s="3"/>
      <c r="DUP168" s="3"/>
      <c r="DUQ168" s="3"/>
      <c r="DUR168" s="3"/>
      <c r="DUS168" s="3"/>
      <c r="DUT168" s="3"/>
      <c r="DUU168" s="3"/>
      <c r="DUV168" s="3"/>
      <c r="DUW168" s="3"/>
      <c r="DUX168" s="3"/>
      <c r="DUY168" s="3"/>
      <c r="DUZ168" s="3"/>
      <c r="DVA168" s="3"/>
      <c r="DVB168" s="3"/>
      <c r="DVC168" s="3"/>
      <c r="DVD168" s="3"/>
      <c r="DVE168" s="3"/>
      <c r="DVF168" s="3"/>
      <c r="DVG168" s="3"/>
      <c r="DVH168" s="3"/>
      <c r="DVI168" s="3"/>
      <c r="DVJ168" s="3"/>
      <c r="DVK168" s="3"/>
      <c r="DVL168" s="3"/>
      <c r="DVM168" s="3"/>
      <c r="DVN168" s="3"/>
      <c r="DVO168" s="3"/>
      <c r="DVP168" s="3"/>
      <c r="DVQ168" s="3"/>
      <c r="DVR168" s="3"/>
      <c r="DVS168" s="3"/>
      <c r="DVT168" s="3"/>
      <c r="DVU168" s="3"/>
      <c r="DVV168" s="3"/>
      <c r="DVW168" s="3"/>
      <c r="DVX168" s="3"/>
      <c r="DVY168" s="3"/>
      <c r="DVZ168" s="3"/>
      <c r="DWA168" s="3"/>
      <c r="DWB168" s="3"/>
      <c r="DWC168" s="3"/>
      <c r="DWD168" s="3"/>
      <c r="DWE168" s="3"/>
      <c r="DWF168" s="3"/>
      <c r="DWG168" s="3"/>
      <c r="DWH168" s="3"/>
      <c r="DWI168" s="3"/>
      <c r="DWJ168" s="3"/>
      <c r="DWK168" s="3"/>
      <c r="DWL168" s="3"/>
      <c r="DWM168" s="3"/>
      <c r="DWN168" s="3"/>
      <c r="DWO168" s="3"/>
      <c r="DWP168" s="3"/>
      <c r="DWQ168" s="3"/>
      <c r="DWR168" s="3"/>
      <c r="DWS168" s="3"/>
      <c r="DWT168" s="3"/>
      <c r="DWU168" s="3"/>
      <c r="DWV168" s="3"/>
      <c r="DWW168" s="3"/>
      <c r="DWX168" s="3"/>
      <c r="DWY168" s="3"/>
      <c r="DWZ168" s="3"/>
      <c r="DXA168" s="3"/>
      <c r="DXB168" s="3"/>
      <c r="DXC168" s="3"/>
      <c r="DXD168" s="3"/>
      <c r="DXE168" s="3"/>
      <c r="DXF168" s="3"/>
      <c r="DXG168" s="3"/>
      <c r="DXH168" s="3"/>
      <c r="DXI168" s="3"/>
      <c r="DXJ168" s="3"/>
      <c r="DXK168" s="3"/>
      <c r="DXL168" s="3"/>
      <c r="DXM168" s="3"/>
      <c r="DXN168" s="3"/>
      <c r="DXO168" s="3"/>
      <c r="DXP168" s="3"/>
      <c r="DXQ168" s="3"/>
      <c r="DXR168" s="3"/>
      <c r="DXS168" s="3"/>
      <c r="DXT168" s="3"/>
      <c r="DXU168" s="3"/>
      <c r="DXV168" s="3"/>
      <c r="DXW168" s="3"/>
      <c r="DXX168" s="3"/>
      <c r="DXY168" s="3"/>
      <c r="DXZ168" s="3"/>
      <c r="DYA168" s="3"/>
      <c r="DYB168" s="3"/>
      <c r="DYC168" s="3"/>
      <c r="DYD168" s="3"/>
      <c r="DYE168" s="3"/>
      <c r="DYF168" s="3"/>
      <c r="DYG168" s="3"/>
      <c r="DYH168" s="3"/>
      <c r="DYI168" s="3"/>
      <c r="DYJ168" s="3"/>
      <c r="DYK168" s="3"/>
      <c r="DYL168" s="3"/>
      <c r="DYM168" s="3"/>
      <c r="DYN168" s="3"/>
      <c r="DYO168" s="3"/>
      <c r="DYP168" s="3"/>
      <c r="DYQ168" s="3"/>
      <c r="DYR168" s="3"/>
      <c r="DYS168" s="3"/>
      <c r="DYT168" s="3"/>
      <c r="DYU168" s="3"/>
      <c r="DYV168" s="3"/>
      <c r="DYW168" s="3"/>
      <c r="DYX168" s="3"/>
      <c r="DYY168" s="3"/>
      <c r="DYZ168" s="3"/>
      <c r="DZA168" s="3"/>
      <c r="DZB168" s="3"/>
      <c r="DZC168" s="3"/>
      <c r="DZD168" s="3"/>
      <c r="DZE168" s="3"/>
      <c r="DZF168" s="3"/>
      <c r="DZG168" s="3"/>
      <c r="DZH168" s="3"/>
      <c r="DZI168" s="3"/>
      <c r="DZJ168" s="3"/>
      <c r="DZK168" s="3"/>
      <c r="DZL168" s="3"/>
      <c r="DZM168" s="3"/>
      <c r="DZN168" s="3"/>
      <c r="DZO168" s="3"/>
      <c r="DZP168" s="3"/>
      <c r="DZQ168" s="3"/>
      <c r="DZR168" s="3"/>
      <c r="DZS168" s="3"/>
      <c r="DZT168" s="3"/>
      <c r="DZU168" s="3"/>
      <c r="DZV168" s="3"/>
      <c r="DZW168" s="3"/>
      <c r="DZX168" s="3"/>
      <c r="DZY168" s="3"/>
      <c r="DZZ168" s="3"/>
      <c r="EAA168" s="3"/>
      <c r="EAB168" s="3"/>
      <c r="EAC168" s="3"/>
      <c r="EAD168" s="3"/>
      <c r="EAE168" s="3"/>
      <c r="EAF168" s="3"/>
      <c r="EAG168" s="3"/>
      <c r="EAH168" s="3"/>
      <c r="EAI168" s="3"/>
      <c r="EAJ168" s="3"/>
      <c r="EAK168" s="3"/>
      <c r="EAL168" s="3"/>
      <c r="EAM168" s="3"/>
      <c r="EAN168" s="3"/>
      <c r="EAO168" s="3"/>
      <c r="EAP168" s="3"/>
      <c r="EAQ168" s="3"/>
      <c r="EAR168" s="3"/>
      <c r="EAS168" s="3"/>
      <c r="EAT168" s="3"/>
      <c r="EAU168" s="3"/>
      <c r="EAV168" s="3"/>
      <c r="EAW168" s="3"/>
      <c r="EAX168" s="3"/>
      <c r="EAY168" s="3"/>
      <c r="EAZ168" s="3"/>
      <c r="EBA168" s="3"/>
      <c r="EBB168" s="3"/>
      <c r="EBC168" s="3"/>
      <c r="EBD168" s="3"/>
      <c r="EBE168" s="3"/>
      <c r="EBF168" s="3"/>
      <c r="EBG168" s="3"/>
      <c r="EBH168" s="3"/>
      <c r="EBI168" s="3"/>
      <c r="EBJ168" s="3"/>
      <c r="EBK168" s="3"/>
      <c r="EBL168" s="3"/>
      <c r="EBM168" s="3"/>
      <c r="EBN168" s="3"/>
      <c r="EBO168" s="3"/>
      <c r="EBP168" s="3"/>
      <c r="EBQ168" s="3"/>
      <c r="EBR168" s="3"/>
      <c r="EBS168" s="3"/>
      <c r="EBT168" s="3"/>
      <c r="EBU168" s="3"/>
      <c r="EBV168" s="3"/>
      <c r="EBW168" s="3"/>
      <c r="EBX168" s="3"/>
      <c r="EBY168" s="3"/>
      <c r="EBZ168" s="3"/>
      <c r="ECA168" s="3"/>
      <c r="ECB168" s="3"/>
      <c r="ECC168" s="3"/>
      <c r="ECD168" s="3"/>
      <c r="ECE168" s="3"/>
      <c r="ECF168" s="3"/>
      <c r="ECG168" s="3"/>
      <c r="ECH168" s="3"/>
      <c r="ECI168" s="3"/>
      <c r="ECJ168" s="3"/>
      <c r="ECK168" s="3"/>
      <c r="ECL168" s="3"/>
      <c r="ECM168" s="3"/>
      <c r="ECN168" s="3"/>
      <c r="ECO168" s="3"/>
      <c r="ECP168" s="3"/>
      <c r="ECQ168" s="3"/>
      <c r="ECR168" s="3"/>
      <c r="ECS168" s="3"/>
      <c r="ECT168" s="3"/>
      <c r="ECU168" s="3"/>
      <c r="ECV168" s="3"/>
      <c r="ECW168" s="3"/>
      <c r="ECX168" s="3"/>
      <c r="ECY168" s="3"/>
      <c r="ECZ168" s="3"/>
      <c r="EDA168" s="3"/>
      <c r="EDB168" s="3"/>
      <c r="EDC168" s="3"/>
      <c r="EDD168" s="3"/>
      <c r="EDE168" s="3"/>
      <c r="EDF168" s="3"/>
      <c r="EDG168" s="3"/>
      <c r="EDH168" s="3"/>
      <c r="EDI168" s="3"/>
      <c r="EDJ168" s="3"/>
      <c r="EDK168" s="3"/>
      <c r="EDL168" s="3"/>
      <c r="EDM168" s="3"/>
      <c r="EDN168" s="3"/>
      <c r="EDO168" s="3"/>
      <c r="EDP168" s="3"/>
      <c r="EDQ168" s="3"/>
      <c r="EDR168" s="3"/>
      <c r="EDS168" s="3"/>
      <c r="EDT168" s="3"/>
      <c r="EDU168" s="3"/>
      <c r="EDV168" s="3"/>
      <c r="EDW168" s="3"/>
      <c r="EDX168" s="3"/>
      <c r="EDY168" s="3"/>
      <c r="EDZ168" s="3"/>
      <c r="EEA168" s="3"/>
      <c r="EEB168" s="3"/>
      <c r="EEC168" s="3"/>
      <c r="EED168" s="3"/>
      <c r="EEE168" s="3"/>
      <c r="EEF168" s="3"/>
      <c r="EEG168" s="3"/>
      <c r="EEH168" s="3"/>
      <c r="EEI168" s="3"/>
      <c r="EEJ168" s="3"/>
      <c r="EEK168" s="3"/>
      <c r="EEL168" s="3"/>
      <c r="EEM168" s="3"/>
      <c r="EEN168" s="3"/>
      <c r="EEO168" s="3"/>
      <c r="EEP168" s="3"/>
      <c r="EEQ168" s="3"/>
      <c r="EER168" s="3"/>
      <c r="EES168" s="3"/>
      <c r="EET168" s="3"/>
      <c r="EEU168" s="3"/>
      <c r="EEV168" s="3"/>
      <c r="EEW168" s="3"/>
      <c r="EEX168" s="3"/>
      <c r="EEY168" s="3"/>
      <c r="EEZ168" s="3"/>
      <c r="EFA168" s="3"/>
      <c r="EFB168" s="3"/>
      <c r="EFC168" s="3"/>
      <c r="EFD168" s="3"/>
      <c r="EFE168" s="3"/>
      <c r="EFF168" s="3"/>
      <c r="EFG168" s="3"/>
      <c r="EFH168" s="3"/>
      <c r="EFI168" s="3"/>
      <c r="EFJ168" s="3"/>
      <c r="EFK168" s="3"/>
      <c r="EFL168" s="3"/>
      <c r="EFM168" s="3"/>
      <c r="EFN168" s="3"/>
      <c r="EFO168" s="3"/>
      <c r="EFP168" s="3"/>
      <c r="EFQ168" s="3"/>
      <c r="EFR168" s="3"/>
      <c r="EFS168" s="3"/>
      <c r="EFT168" s="3"/>
      <c r="EFU168" s="3"/>
      <c r="EFV168" s="3"/>
      <c r="EFW168" s="3"/>
      <c r="EFX168" s="3"/>
      <c r="EFY168" s="3"/>
      <c r="EFZ168" s="3"/>
      <c r="EGA168" s="3"/>
      <c r="EGB168" s="3"/>
      <c r="EGC168" s="3"/>
      <c r="EGD168" s="3"/>
      <c r="EGE168" s="3"/>
      <c r="EGF168" s="3"/>
      <c r="EGG168" s="3"/>
      <c r="EGH168" s="3"/>
      <c r="EGI168" s="3"/>
      <c r="EGJ168" s="3"/>
      <c r="EGK168" s="3"/>
      <c r="EGL168" s="3"/>
      <c r="EGM168" s="3"/>
      <c r="EGN168" s="3"/>
      <c r="EGO168" s="3"/>
      <c r="EGP168" s="3"/>
      <c r="EGQ168" s="3"/>
      <c r="EGR168" s="3"/>
      <c r="EGS168" s="3"/>
      <c r="EGT168" s="3"/>
      <c r="EGU168" s="3"/>
      <c r="EGV168" s="3"/>
      <c r="EGW168" s="3"/>
      <c r="EGX168" s="3"/>
      <c r="EGY168" s="3"/>
      <c r="EGZ168" s="3"/>
      <c r="EHA168" s="3"/>
      <c r="EHB168" s="3"/>
      <c r="EHC168" s="3"/>
      <c r="EHD168" s="3"/>
      <c r="EHE168" s="3"/>
      <c r="EHF168" s="3"/>
      <c r="EHG168" s="3"/>
      <c r="EHH168" s="3"/>
      <c r="EHI168" s="3"/>
      <c r="EHJ168" s="3"/>
      <c r="EHK168" s="3"/>
      <c r="EHL168" s="3"/>
      <c r="EHM168" s="3"/>
      <c r="EHN168" s="3"/>
      <c r="EHO168" s="3"/>
      <c r="EHP168" s="3"/>
      <c r="EHQ168" s="3"/>
      <c r="EHR168" s="3"/>
      <c r="EHS168" s="3"/>
      <c r="EHT168" s="3"/>
      <c r="EHU168" s="3"/>
      <c r="EHV168" s="3"/>
      <c r="EHW168" s="3"/>
      <c r="EHX168" s="3"/>
      <c r="EHY168" s="3"/>
      <c r="EHZ168" s="3"/>
      <c r="EIA168" s="3"/>
      <c r="EIB168" s="3"/>
      <c r="EIC168" s="3"/>
      <c r="EID168" s="3"/>
      <c r="EIE168" s="3"/>
      <c r="EIF168" s="3"/>
      <c r="EIG168" s="3"/>
      <c r="EIH168" s="3"/>
      <c r="EII168" s="3"/>
      <c r="EIJ168" s="3"/>
      <c r="EIK168" s="3"/>
      <c r="EIL168" s="3"/>
      <c r="EIM168" s="3"/>
      <c r="EIN168" s="3"/>
      <c r="EIO168" s="3"/>
      <c r="EIP168" s="3"/>
      <c r="EIQ168" s="3"/>
      <c r="EIR168" s="3"/>
      <c r="EIS168" s="3"/>
      <c r="EIT168" s="3"/>
      <c r="EIU168" s="3"/>
      <c r="EIV168" s="3"/>
      <c r="EIW168" s="3"/>
      <c r="EIX168" s="3"/>
      <c r="EIY168" s="3"/>
      <c r="EIZ168" s="3"/>
      <c r="EJA168" s="3"/>
      <c r="EJB168" s="3"/>
      <c r="EJC168" s="3"/>
      <c r="EJD168" s="3"/>
      <c r="EJE168" s="3"/>
      <c r="EJF168" s="3"/>
      <c r="EJG168" s="3"/>
      <c r="EJH168" s="3"/>
      <c r="EJI168" s="3"/>
      <c r="EJJ168" s="3"/>
      <c r="EJK168" s="3"/>
      <c r="EJL168" s="3"/>
      <c r="EJM168" s="3"/>
      <c r="EJN168" s="3"/>
      <c r="EJO168" s="3"/>
      <c r="EJP168" s="3"/>
      <c r="EJQ168" s="3"/>
      <c r="EJR168" s="3"/>
      <c r="EJS168" s="3"/>
      <c r="EJT168" s="3"/>
      <c r="EJU168" s="3"/>
      <c r="EJV168" s="3"/>
      <c r="EJW168" s="3"/>
      <c r="EJX168" s="3"/>
      <c r="EJY168" s="3"/>
      <c r="EJZ168" s="3"/>
      <c r="EKA168" s="3"/>
      <c r="EKB168" s="3"/>
      <c r="EKC168" s="3"/>
      <c r="EKD168" s="3"/>
      <c r="EKE168" s="3"/>
      <c r="EKF168" s="3"/>
      <c r="EKG168" s="3"/>
      <c r="EKH168" s="3"/>
      <c r="EKI168" s="3"/>
      <c r="EKJ168" s="3"/>
      <c r="EKK168" s="3"/>
      <c r="EKL168" s="3"/>
      <c r="EKM168" s="3"/>
      <c r="EKN168" s="3"/>
      <c r="EKO168" s="3"/>
      <c r="EKP168" s="3"/>
      <c r="EKQ168" s="3"/>
      <c r="EKR168" s="3"/>
      <c r="EKS168" s="3"/>
      <c r="EKT168" s="3"/>
      <c r="EKU168" s="3"/>
      <c r="EKV168" s="3"/>
      <c r="EKW168" s="3"/>
      <c r="EKX168" s="3"/>
      <c r="EKY168" s="3"/>
      <c r="EKZ168" s="3"/>
      <c r="ELA168" s="3"/>
      <c r="ELB168" s="3"/>
      <c r="ELC168" s="3"/>
      <c r="ELD168" s="3"/>
      <c r="ELE168" s="3"/>
      <c r="ELF168" s="3"/>
      <c r="ELG168" s="3"/>
      <c r="ELH168" s="3"/>
      <c r="ELI168" s="3"/>
      <c r="ELJ168" s="3"/>
      <c r="ELK168" s="3"/>
      <c r="ELL168" s="3"/>
      <c r="ELM168" s="3"/>
      <c r="ELN168" s="3"/>
      <c r="ELO168" s="3"/>
      <c r="ELP168" s="3"/>
      <c r="ELQ168" s="3"/>
      <c r="ELR168" s="3"/>
      <c r="ELS168" s="3"/>
      <c r="ELT168" s="3"/>
      <c r="ELU168" s="3"/>
      <c r="ELV168" s="3"/>
      <c r="ELW168" s="3"/>
      <c r="ELX168" s="3"/>
      <c r="ELY168" s="3"/>
      <c r="ELZ168" s="3"/>
      <c r="EMA168" s="3"/>
      <c r="EMB168" s="3"/>
      <c r="EMC168" s="3"/>
      <c r="EMD168" s="3"/>
      <c r="EME168" s="3"/>
      <c r="EMF168" s="3"/>
      <c r="EMG168" s="3"/>
      <c r="EMH168" s="3"/>
      <c r="EMI168" s="3"/>
      <c r="EMJ168" s="3"/>
      <c r="EMK168" s="3"/>
      <c r="EML168" s="3"/>
      <c r="EMM168" s="3"/>
      <c r="EMN168" s="3"/>
      <c r="EMO168" s="3"/>
      <c r="EMP168" s="3"/>
      <c r="EMQ168" s="3"/>
      <c r="EMR168" s="3"/>
      <c r="EMS168" s="3"/>
      <c r="EMT168" s="3"/>
      <c r="EMU168" s="3"/>
      <c r="EMV168" s="3"/>
      <c r="EMW168" s="3"/>
      <c r="EMX168" s="3"/>
      <c r="EMY168" s="3"/>
      <c r="EMZ168" s="3"/>
      <c r="ENA168" s="3"/>
      <c r="ENB168" s="3"/>
      <c r="ENC168" s="3"/>
      <c r="END168" s="3"/>
      <c r="ENE168" s="3"/>
      <c r="ENF168" s="3"/>
      <c r="ENG168" s="3"/>
      <c r="ENH168" s="3"/>
      <c r="ENI168" s="3"/>
      <c r="ENJ168" s="3"/>
      <c r="ENK168" s="3"/>
      <c r="ENL168" s="3"/>
      <c r="ENM168" s="3"/>
      <c r="ENN168" s="3"/>
      <c r="ENO168" s="3"/>
      <c r="ENP168" s="3"/>
      <c r="ENQ168" s="3"/>
      <c r="ENR168" s="3"/>
      <c r="ENS168" s="3"/>
      <c r="ENT168" s="3"/>
      <c r="ENU168" s="3"/>
      <c r="ENV168" s="3"/>
      <c r="ENW168" s="3"/>
      <c r="ENX168" s="3"/>
      <c r="ENY168" s="3"/>
      <c r="ENZ168" s="3"/>
      <c r="EOA168" s="3"/>
      <c r="EOB168" s="3"/>
      <c r="EOC168" s="3"/>
      <c r="EOD168" s="3"/>
      <c r="EOE168" s="3"/>
      <c r="EOF168" s="3"/>
      <c r="EOG168" s="3"/>
      <c r="EOH168" s="3"/>
      <c r="EOI168" s="3"/>
      <c r="EOJ168" s="3"/>
      <c r="EOK168" s="3"/>
      <c r="EOL168" s="3"/>
      <c r="EOM168" s="3"/>
      <c r="EON168" s="3"/>
      <c r="EOO168" s="3"/>
      <c r="EOP168" s="3"/>
      <c r="EOQ168" s="3"/>
      <c r="EOR168" s="3"/>
      <c r="EOS168" s="3"/>
      <c r="EOT168" s="3"/>
      <c r="EOU168" s="3"/>
      <c r="EOV168" s="3"/>
      <c r="EOW168" s="3"/>
      <c r="EOX168" s="3"/>
      <c r="EOY168" s="3"/>
      <c r="EOZ168" s="3"/>
      <c r="EPA168" s="3"/>
      <c r="EPB168" s="3"/>
      <c r="EPC168" s="3"/>
      <c r="EPD168" s="3"/>
      <c r="EPE168" s="3"/>
      <c r="EPF168" s="3"/>
      <c r="EPG168" s="3"/>
      <c r="EPH168" s="3"/>
      <c r="EPI168" s="3"/>
      <c r="EPJ168" s="3"/>
      <c r="EPK168" s="3"/>
      <c r="EPL168" s="3"/>
      <c r="EPM168" s="3"/>
      <c r="EPN168" s="3"/>
      <c r="EPO168" s="3"/>
      <c r="EPP168" s="3"/>
      <c r="EPQ168" s="3"/>
      <c r="EPR168" s="3"/>
      <c r="EPS168" s="3"/>
      <c r="EPT168" s="3"/>
      <c r="EPU168" s="3"/>
      <c r="EPV168" s="3"/>
      <c r="EPW168" s="3"/>
      <c r="EPX168" s="3"/>
      <c r="EPY168" s="3"/>
      <c r="EPZ168" s="3"/>
      <c r="EQA168" s="3"/>
      <c r="EQB168" s="3"/>
      <c r="EQC168" s="3"/>
      <c r="EQD168" s="3"/>
      <c r="EQE168" s="3"/>
      <c r="EQF168" s="3"/>
      <c r="EQG168" s="3"/>
      <c r="EQH168" s="3"/>
      <c r="EQI168" s="3"/>
      <c r="EQJ168" s="3"/>
      <c r="EQK168" s="3"/>
      <c r="EQL168" s="3"/>
      <c r="EQM168" s="3"/>
      <c r="EQN168" s="3"/>
      <c r="EQO168" s="3"/>
      <c r="EQP168" s="3"/>
      <c r="EQQ168" s="3"/>
      <c r="EQR168" s="3"/>
      <c r="EQS168" s="3"/>
      <c r="EQT168" s="3"/>
      <c r="EQU168" s="3"/>
      <c r="EQV168" s="3"/>
      <c r="EQW168" s="3"/>
      <c r="EQX168" s="3"/>
      <c r="EQY168" s="3"/>
      <c r="EQZ168" s="3"/>
      <c r="ERA168" s="3"/>
      <c r="ERB168" s="3"/>
      <c r="ERC168" s="3"/>
      <c r="ERD168" s="3"/>
      <c r="ERE168" s="3"/>
      <c r="ERF168" s="3"/>
      <c r="ERG168" s="3"/>
      <c r="ERH168" s="3"/>
      <c r="ERI168" s="3"/>
      <c r="ERJ168" s="3"/>
      <c r="ERK168" s="3"/>
      <c r="ERL168" s="3"/>
      <c r="ERM168" s="3"/>
      <c r="ERN168" s="3"/>
      <c r="ERO168" s="3"/>
      <c r="ERP168" s="3"/>
      <c r="ERQ168" s="3"/>
      <c r="ERR168" s="3"/>
      <c r="ERS168" s="3"/>
      <c r="ERT168" s="3"/>
      <c r="ERU168" s="3"/>
      <c r="ERV168" s="3"/>
      <c r="ERW168" s="3"/>
      <c r="ERX168" s="3"/>
      <c r="ERY168" s="3"/>
      <c r="ERZ168" s="3"/>
      <c r="ESA168" s="3"/>
      <c r="ESB168" s="3"/>
      <c r="ESC168" s="3"/>
      <c r="ESD168" s="3"/>
      <c r="ESE168" s="3"/>
      <c r="ESF168" s="3"/>
      <c r="ESG168" s="3"/>
      <c r="ESH168" s="3"/>
      <c r="ESI168" s="3"/>
      <c r="ESJ168" s="3"/>
      <c r="ESK168" s="3"/>
      <c r="ESL168" s="3"/>
      <c r="ESM168" s="3"/>
      <c r="ESN168" s="3"/>
      <c r="ESO168" s="3"/>
      <c r="ESP168" s="3"/>
      <c r="ESQ168" s="3"/>
      <c r="ESR168" s="3"/>
      <c r="ESS168" s="3"/>
      <c r="EST168" s="3"/>
      <c r="ESU168" s="3"/>
      <c r="ESV168" s="3"/>
      <c r="ESW168" s="3"/>
      <c r="ESX168" s="3"/>
      <c r="ESY168" s="3"/>
      <c r="ESZ168" s="3"/>
      <c r="ETA168" s="3"/>
      <c r="ETB168" s="3"/>
      <c r="ETC168" s="3"/>
      <c r="ETD168" s="3"/>
      <c r="ETE168" s="3"/>
      <c r="ETF168" s="3"/>
      <c r="ETG168" s="3"/>
      <c r="ETH168" s="3"/>
      <c r="ETI168" s="3"/>
      <c r="ETJ168" s="3"/>
      <c r="ETK168" s="3"/>
      <c r="ETL168" s="3"/>
      <c r="ETM168" s="3"/>
      <c r="ETN168" s="3"/>
      <c r="ETO168" s="3"/>
      <c r="ETP168" s="3"/>
      <c r="ETQ168" s="3"/>
      <c r="ETR168" s="3"/>
      <c r="ETS168" s="3"/>
      <c r="ETT168" s="3"/>
      <c r="ETU168" s="3"/>
      <c r="ETV168" s="3"/>
      <c r="ETW168" s="3"/>
      <c r="ETX168" s="3"/>
      <c r="ETY168" s="3"/>
      <c r="ETZ168" s="3"/>
      <c r="EUA168" s="3"/>
      <c r="EUB168" s="3"/>
      <c r="EUC168" s="3"/>
      <c r="EUD168" s="3"/>
      <c r="EUE168" s="3"/>
      <c r="EUF168" s="3"/>
      <c r="EUG168" s="3"/>
      <c r="EUH168" s="3"/>
      <c r="EUI168" s="3"/>
      <c r="EUJ168" s="3"/>
      <c r="EUK168" s="3"/>
      <c r="EUL168" s="3"/>
      <c r="EUM168" s="3"/>
      <c r="EUN168" s="3"/>
      <c r="EUO168" s="3"/>
      <c r="EUP168" s="3"/>
      <c r="EUQ168" s="3"/>
      <c r="EUR168" s="3"/>
      <c r="EUS168" s="3"/>
      <c r="EUT168" s="3"/>
      <c r="EUU168" s="3"/>
      <c r="EUV168" s="3"/>
      <c r="EUW168" s="3"/>
      <c r="EUX168" s="3"/>
      <c r="EUY168" s="3"/>
      <c r="EUZ168" s="3"/>
      <c r="EVA168" s="3"/>
      <c r="EVB168" s="3"/>
      <c r="EVC168" s="3"/>
      <c r="EVD168" s="3"/>
      <c r="EVE168" s="3"/>
      <c r="EVF168" s="3"/>
      <c r="EVG168" s="3"/>
      <c r="EVH168" s="3"/>
      <c r="EVI168" s="3"/>
      <c r="EVJ168" s="3"/>
      <c r="EVK168" s="3"/>
      <c r="EVL168" s="3"/>
      <c r="EVM168" s="3"/>
      <c r="EVN168" s="3"/>
      <c r="EVO168" s="3"/>
      <c r="EVP168" s="3"/>
      <c r="EVQ168" s="3"/>
      <c r="EVR168" s="3"/>
      <c r="EVS168" s="3"/>
      <c r="EVT168" s="3"/>
      <c r="EVU168" s="3"/>
      <c r="EVV168" s="3"/>
      <c r="EVW168" s="3"/>
      <c r="EVX168" s="3"/>
      <c r="EVY168" s="3"/>
      <c r="EVZ168" s="3"/>
      <c r="EWA168" s="3"/>
      <c r="EWB168" s="3"/>
      <c r="EWC168" s="3"/>
      <c r="EWD168" s="3"/>
      <c r="EWE168" s="3"/>
      <c r="EWF168" s="3"/>
      <c r="EWG168" s="3"/>
      <c r="EWH168" s="3"/>
      <c r="EWI168" s="3"/>
      <c r="EWJ168" s="3"/>
      <c r="EWK168" s="3"/>
      <c r="EWL168" s="3"/>
      <c r="EWM168" s="3"/>
      <c r="EWN168" s="3"/>
      <c r="EWO168" s="3"/>
      <c r="EWP168" s="3"/>
      <c r="EWQ168" s="3"/>
      <c r="EWR168" s="3"/>
      <c r="EWS168" s="3"/>
      <c r="EWT168" s="3"/>
      <c r="EWU168" s="3"/>
      <c r="EWV168" s="3"/>
      <c r="EWW168" s="3"/>
      <c r="EWX168" s="3"/>
      <c r="EWY168" s="3"/>
      <c r="EWZ168" s="3"/>
      <c r="EXA168" s="3"/>
      <c r="EXB168" s="3"/>
      <c r="EXC168" s="3"/>
      <c r="EXD168" s="3"/>
      <c r="EXE168" s="3"/>
      <c r="EXF168" s="3"/>
      <c r="EXG168" s="3"/>
      <c r="EXH168" s="3"/>
      <c r="EXI168" s="3"/>
      <c r="EXJ168" s="3"/>
      <c r="EXK168" s="3"/>
      <c r="EXL168" s="3"/>
      <c r="EXM168" s="3"/>
      <c r="EXN168" s="3"/>
      <c r="EXO168" s="3"/>
      <c r="EXP168" s="3"/>
      <c r="EXQ168" s="3"/>
      <c r="EXR168" s="3"/>
      <c r="EXS168" s="3"/>
      <c r="EXT168" s="3"/>
      <c r="EXU168" s="3"/>
      <c r="EXV168" s="3"/>
      <c r="EXW168" s="3"/>
      <c r="EXX168" s="3"/>
      <c r="EXY168" s="3"/>
      <c r="EXZ168" s="3"/>
      <c r="EYA168" s="3"/>
      <c r="EYB168" s="3"/>
      <c r="EYC168" s="3"/>
      <c r="EYD168" s="3"/>
      <c r="EYE168" s="3"/>
      <c r="EYF168" s="3"/>
      <c r="EYG168" s="3"/>
      <c r="EYH168" s="3"/>
      <c r="EYI168" s="3"/>
      <c r="EYJ168" s="3"/>
      <c r="EYK168" s="3"/>
      <c r="EYL168" s="3"/>
      <c r="EYM168" s="3"/>
      <c r="EYN168" s="3"/>
      <c r="EYO168" s="3"/>
      <c r="EYP168" s="3"/>
      <c r="EYQ168" s="3"/>
      <c r="EYR168" s="3"/>
      <c r="EYS168" s="3"/>
      <c r="EYT168" s="3"/>
      <c r="EYU168" s="3"/>
      <c r="EYV168" s="3"/>
      <c r="EYW168" s="3"/>
      <c r="EYX168" s="3"/>
      <c r="EYY168" s="3"/>
      <c r="EYZ168" s="3"/>
      <c r="EZA168" s="3"/>
      <c r="EZB168" s="3"/>
      <c r="EZC168" s="3"/>
      <c r="EZD168" s="3"/>
      <c r="EZE168" s="3"/>
      <c r="EZF168" s="3"/>
      <c r="EZG168" s="3"/>
      <c r="EZH168" s="3"/>
      <c r="EZI168" s="3"/>
      <c r="EZJ168" s="3"/>
      <c r="EZK168" s="3"/>
      <c r="EZL168" s="3"/>
      <c r="EZM168" s="3"/>
      <c r="EZN168" s="3"/>
      <c r="EZO168" s="3"/>
      <c r="EZP168" s="3"/>
      <c r="EZQ168" s="3"/>
      <c r="EZR168" s="3"/>
      <c r="EZS168" s="3"/>
      <c r="EZT168" s="3"/>
      <c r="EZU168" s="3"/>
      <c r="EZV168" s="3"/>
      <c r="EZW168" s="3"/>
      <c r="EZX168" s="3"/>
      <c r="EZY168" s="3"/>
      <c r="EZZ168" s="3"/>
      <c r="FAA168" s="3"/>
      <c r="FAB168" s="3"/>
      <c r="FAC168" s="3"/>
      <c r="FAD168" s="3"/>
      <c r="FAE168" s="3"/>
      <c r="FAF168" s="3"/>
      <c r="FAG168" s="3"/>
      <c r="FAH168" s="3"/>
      <c r="FAI168" s="3"/>
      <c r="FAJ168" s="3"/>
      <c r="FAK168" s="3"/>
      <c r="FAL168" s="3"/>
      <c r="FAM168" s="3"/>
      <c r="FAN168" s="3"/>
      <c r="FAO168" s="3"/>
      <c r="FAP168" s="3"/>
      <c r="FAQ168" s="3"/>
      <c r="FAR168" s="3"/>
      <c r="FAS168" s="3"/>
      <c r="FAT168" s="3"/>
      <c r="FAU168" s="3"/>
      <c r="FAV168" s="3"/>
      <c r="FAW168" s="3"/>
      <c r="FAX168" s="3"/>
      <c r="FAY168" s="3"/>
      <c r="FAZ168" s="3"/>
      <c r="FBA168" s="3"/>
      <c r="FBB168" s="3"/>
      <c r="FBC168" s="3"/>
      <c r="FBD168" s="3"/>
      <c r="FBE168" s="3"/>
      <c r="FBF168" s="3"/>
      <c r="FBG168" s="3"/>
      <c r="FBH168" s="3"/>
      <c r="FBI168" s="3"/>
      <c r="FBJ168" s="3"/>
      <c r="FBK168" s="3"/>
      <c r="FBL168" s="3"/>
      <c r="FBM168" s="3"/>
      <c r="FBN168" s="3"/>
      <c r="FBO168" s="3"/>
      <c r="FBP168" s="3"/>
      <c r="FBQ168" s="3"/>
      <c r="FBR168" s="3"/>
      <c r="FBS168" s="3"/>
      <c r="FBT168" s="3"/>
      <c r="FBU168" s="3"/>
      <c r="FBV168" s="3"/>
      <c r="FBW168" s="3"/>
      <c r="FBX168" s="3"/>
      <c r="FBY168" s="3"/>
      <c r="FBZ168" s="3"/>
      <c r="FCA168" s="3"/>
      <c r="FCB168" s="3"/>
      <c r="FCC168" s="3"/>
      <c r="FCD168" s="3"/>
      <c r="FCE168" s="3"/>
      <c r="FCF168" s="3"/>
      <c r="FCG168" s="3"/>
      <c r="FCH168" s="3"/>
      <c r="FCI168" s="3"/>
      <c r="FCJ168" s="3"/>
      <c r="FCK168" s="3"/>
      <c r="FCL168" s="3"/>
      <c r="FCM168" s="3"/>
      <c r="FCN168" s="3"/>
      <c r="FCO168" s="3"/>
      <c r="FCP168" s="3"/>
      <c r="FCQ168" s="3"/>
      <c r="FCR168" s="3"/>
      <c r="FCS168" s="3"/>
      <c r="FCT168" s="3"/>
      <c r="FCU168" s="3"/>
      <c r="FCV168" s="3"/>
      <c r="FCW168" s="3"/>
      <c r="FCX168" s="3"/>
      <c r="FCY168" s="3"/>
      <c r="FCZ168" s="3"/>
      <c r="FDA168" s="3"/>
      <c r="FDB168" s="3"/>
      <c r="FDC168" s="3"/>
      <c r="FDD168" s="3"/>
      <c r="FDE168" s="3"/>
      <c r="FDF168" s="3"/>
      <c r="FDG168" s="3"/>
      <c r="FDH168" s="3"/>
      <c r="FDI168" s="3"/>
      <c r="FDJ168" s="3"/>
      <c r="FDK168" s="3"/>
      <c r="FDL168" s="3"/>
      <c r="FDM168" s="3"/>
      <c r="FDN168" s="3"/>
      <c r="FDO168" s="3"/>
      <c r="FDP168" s="3"/>
      <c r="FDQ168" s="3"/>
      <c r="FDR168" s="3"/>
      <c r="FDS168" s="3"/>
      <c r="FDT168" s="3"/>
      <c r="FDU168" s="3"/>
      <c r="FDV168" s="3"/>
      <c r="FDW168" s="3"/>
      <c r="FDX168" s="3"/>
      <c r="FDY168" s="3"/>
      <c r="FDZ168" s="3"/>
      <c r="FEA168" s="3"/>
      <c r="FEB168" s="3"/>
      <c r="FEC168" s="3"/>
      <c r="FED168" s="3"/>
      <c r="FEE168" s="3"/>
      <c r="FEF168" s="3"/>
      <c r="FEG168" s="3"/>
      <c r="FEH168" s="3"/>
      <c r="FEI168" s="3"/>
      <c r="FEJ168" s="3"/>
      <c r="FEK168" s="3"/>
      <c r="FEL168" s="3"/>
      <c r="FEM168" s="3"/>
      <c r="FEN168" s="3"/>
      <c r="FEO168" s="3"/>
      <c r="FEP168" s="3"/>
      <c r="FEQ168" s="3"/>
      <c r="FER168" s="3"/>
      <c r="FES168" s="3"/>
      <c r="FET168" s="3"/>
      <c r="FEU168" s="3"/>
      <c r="FEV168" s="3"/>
      <c r="FEW168" s="3"/>
      <c r="FEX168" s="3"/>
      <c r="FEY168" s="3"/>
      <c r="FEZ168" s="3"/>
      <c r="FFA168" s="3"/>
      <c r="FFB168" s="3"/>
      <c r="FFC168" s="3"/>
      <c r="FFD168" s="3"/>
      <c r="FFE168" s="3"/>
      <c r="FFF168" s="3"/>
      <c r="FFG168" s="3"/>
      <c r="FFH168" s="3"/>
      <c r="FFI168" s="3"/>
      <c r="FFJ168" s="3"/>
      <c r="FFK168" s="3"/>
      <c r="FFL168" s="3"/>
      <c r="FFM168" s="3"/>
      <c r="FFN168" s="3"/>
      <c r="FFO168" s="3"/>
      <c r="FFP168" s="3"/>
      <c r="FFQ168" s="3"/>
      <c r="FFR168" s="3"/>
      <c r="FFS168" s="3"/>
      <c r="FFT168" s="3"/>
      <c r="FFU168" s="3"/>
      <c r="FFV168" s="3"/>
      <c r="FFW168" s="3"/>
      <c r="FFX168" s="3"/>
      <c r="FFY168" s="3"/>
      <c r="FFZ168" s="3"/>
      <c r="FGA168" s="3"/>
      <c r="FGB168" s="3"/>
      <c r="FGC168" s="3"/>
      <c r="FGD168" s="3"/>
      <c r="FGE168" s="3"/>
      <c r="FGF168" s="3"/>
      <c r="FGG168" s="3"/>
      <c r="FGH168" s="3"/>
      <c r="FGI168" s="3"/>
      <c r="FGJ168" s="3"/>
      <c r="FGK168" s="3"/>
      <c r="FGL168" s="3"/>
      <c r="FGM168" s="3"/>
      <c r="FGN168" s="3"/>
      <c r="FGO168" s="3"/>
      <c r="FGP168" s="3"/>
      <c r="FGQ168" s="3"/>
      <c r="FGR168" s="3"/>
      <c r="FGS168" s="3"/>
      <c r="FGT168" s="3"/>
      <c r="FGU168" s="3"/>
      <c r="FGV168" s="3"/>
      <c r="FGW168" s="3"/>
      <c r="FGX168" s="3"/>
      <c r="FGY168" s="3"/>
      <c r="FGZ168" s="3"/>
      <c r="FHA168" s="3"/>
      <c r="FHB168" s="3"/>
      <c r="FHC168" s="3"/>
      <c r="FHD168" s="3"/>
      <c r="FHE168" s="3"/>
      <c r="FHF168" s="3"/>
      <c r="FHG168" s="3"/>
      <c r="FHH168" s="3"/>
      <c r="FHI168" s="3"/>
      <c r="FHJ168" s="3"/>
      <c r="FHK168" s="3"/>
      <c r="FHL168" s="3"/>
      <c r="FHM168" s="3"/>
      <c r="FHN168" s="3"/>
      <c r="FHO168" s="3"/>
      <c r="FHP168" s="3"/>
      <c r="FHQ168" s="3"/>
      <c r="FHR168" s="3"/>
      <c r="FHS168" s="3"/>
      <c r="FHT168" s="3"/>
      <c r="FHU168" s="3"/>
      <c r="FHV168" s="3"/>
      <c r="FHW168" s="3"/>
      <c r="FHX168" s="3"/>
      <c r="FHY168" s="3"/>
      <c r="FHZ168" s="3"/>
      <c r="FIA168" s="3"/>
      <c r="FIB168" s="3"/>
      <c r="FIC168" s="3"/>
      <c r="FID168" s="3"/>
      <c r="FIE168" s="3"/>
      <c r="FIF168" s="3"/>
      <c r="FIG168" s="3"/>
      <c r="FIH168" s="3"/>
      <c r="FII168" s="3"/>
      <c r="FIJ168" s="3"/>
      <c r="FIK168" s="3"/>
      <c r="FIL168" s="3"/>
      <c r="FIM168" s="3"/>
      <c r="FIN168" s="3"/>
      <c r="FIO168" s="3"/>
      <c r="FIP168" s="3"/>
      <c r="FIQ168" s="3"/>
      <c r="FIR168" s="3"/>
      <c r="FIS168" s="3"/>
      <c r="FIT168" s="3"/>
      <c r="FIU168" s="3"/>
      <c r="FIV168" s="3"/>
      <c r="FIW168" s="3"/>
      <c r="FIX168" s="3"/>
      <c r="FIY168" s="3"/>
      <c r="FIZ168" s="3"/>
      <c r="FJA168" s="3"/>
      <c r="FJB168" s="3"/>
      <c r="FJC168" s="3"/>
      <c r="FJD168" s="3"/>
      <c r="FJE168" s="3"/>
      <c r="FJF168" s="3"/>
      <c r="FJG168" s="3"/>
      <c r="FJH168" s="3"/>
      <c r="FJI168" s="3"/>
      <c r="FJJ168" s="3"/>
      <c r="FJK168" s="3"/>
      <c r="FJL168" s="3"/>
      <c r="FJM168" s="3"/>
      <c r="FJN168" s="3"/>
      <c r="FJO168" s="3"/>
      <c r="FJP168" s="3"/>
      <c r="FJQ168" s="3"/>
      <c r="FJR168" s="3"/>
      <c r="FJS168" s="3"/>
      <c r="FJT168" s="3"/>
      <c r="FJU168" s="3"/>
      <c r="FJV168" s="3"/>
      <c r="FJW168" s="3"/>
      <c r="FJX168" s="3"/>
      <c r="FJY168" s="3"/>
      <c r="FJZ168" s="3"/>
      <c r="FKA168" s="3"/>
      <c r="FKB168" s="3"/>
      <c r="FKC168" s="3"/>
      <c r="FKD168" s="3"/>
      <c r="FKE168" s="3"/>
      <c r="FKF168" s="3"/>
      <c r="FKG168" s="3"/>
      <c r="FKH168" s="3"/>
      <c r="FKI168" s="3"/>
      <c r="FKJ168" s="3"/>
      <c r="FKK168" s="3"/>
      <c r="FKL168" s="3"/>
      <c r="FKM168" s="3"/>
      <c r="FKN168" s="3"/>
      <c r="FKO168" s="3"/>
      <c r="FKP168" s="3"/>
      <c r="FKQ168" s="3"/>
      <c r="FKR168" s="3"/>
      <c r="FKS168" s="3"/>
      <c r="FKT168" s="3"/>
      <c r="FKU168" s="3"/>
      <c r="FKV168" s="3"/>
      <c r="FKW168" s="3"/>
      <c r="FKX168" s="3"/>
      <c r="FKY168" s="3"/>
      <c r="FKZ168" s="3"/>
      <c r="FLA168" s="3"/>
      <c r="FLB168" s="3"/>
      <c r="FLC168" s="3"/>
      <c r="FLD168" s="3"/>
      <c r="FLE168" s="3"/>
      <c r="FLF168" s="3"/>
      <c r="FLG168" s="3"/>
      <c r="FLH168" s="3"/>
      <c r="FLI168" s="3"/>
      <c r="FLJ168" s="3"/>
      <c r="FLK168" s="3"/>
      <c r="FLL168" s="3"/>
      <c r="FLM168" s="3"/>
      <c r="FLN168" s="3"/>
      <c r="FLO168" s="3"/>
      <c r="FLP168" s="3"/>
      <c r="FLQ168" s="3"/>
      <c r="FLR168" s="3"/>
      <c r="FLS168" s="3"/>
      <c r="FLT168" s="3"/>
      <c r="FLU168" s="3"/>
      <c r="FLV168" s="3"/>
      <c r="FLW168" s="3"/>
      <c r="FLX168" s="3"/>
      <c r="FLY168" s="3"/>
      <c r="FLZ168" s="3"/>
      <c r="FMA168" s="3"/>
      <c r="FMB168" s="3"/>
      <c r="FMC168" s="3"/>
      <c r="FMD168" s="3"/>
      <c r="FME168" s="3"/>
      <c r="FMF168" s="3"/>
      <c r="FMG168" s="3"/>
      <c r="FMH168" s="3"/>
      <c r="FMI168" s="3"/>
      <c r="FMJ168" s="3"/>
      <c r="FMK168" s="3"/>
      <c r="FML168" s="3"/>
      <c r="FMM168" s="3"/>
      <c r="FMN168" s="3"/>
      <c r="FMO168" s="3"/>
      <c r="FMP168" s="3"/>
      <c r="FMQ168" s="3"/>
      <c r="FMR168" s="3"/>
      <c r="FMS168" s="3"/>
      <c r="FMT168" s="3"/>
      <c r="FMU168" s="3"/>
      <c r="FMV168" s="3"/>
      <c r="FMW168" s="3"/>
      <c r="FMX168" s="3"/>
      <c r="FMY168" s="3"/>
      <c r="FMZ168" s="3"/>
      <c r="FNA168" s="3"/>
      <c r="FNB168" s="3"/>
      <c r="FNC168" s="3"/>
      <c r="FND168" s="3"/>
      <c r="FNE168" s="3"/>
      <c r="FNF168" s="3"/>
      <c r="FNG168" s="3"/>
      <c r="FNH168" s="3"/>
      <c r="FNI168" s="3"/>
      <c r="FNJ168" s="3"/>
      <c r="FNK168" s="3"/>
      <c r="FNL168" s="3"/>
      <c r="FNM168" s="3"/>
      <c r="FNN168" s="3"/>
      <c r="FNO168" s="3"/>
      <c r="FNP168" s="3"/>
      <c r="FNQ168" s="3"/>
      <c r="FNR168" s="3"/>
      <c r="FNS168" s="3"/>
      <c r="FNT168" s="3"/>
      <c r="FNU168" s="3"/>
      <c r="FNV168" s="3"/>
      <c r="FNW168" s="3"/>
      <c r="FNX168" s="3"/>
      <c r="FNY168" s="3"/>
      <c r="FNZ168" s="3"/>
      <c r="FOA168" s="3"/>
      <c r="FOB168" s="3"/>
      <c r="FOC168" s="3"/>
      <c r="FOD168" s="3"/>
      <c r="FOE168" s="3"/>
      <c r="FOF168" s="3"/>
      <c r="FOG168" s="3"/>
      <c r="FOH168" s="3"/>
      <c r="FOI168" s="3"/>
      <c r="FOJ168" s="3"/>
      <c r="FOK168" s="3"/>
      <c r="FOL168" s="3"/>
      <c r="FOM168" s="3"/>
      <c r="FON168" s="3"/>
      <c r="FOO168" s="3"/>
      <c r="FOP168" s="3"/>
      <c r="FOQ168" s="3"/>
      <c r="FOR168" s="3"/>
      <c r="FOS168" s="3"/>
      <c r="FOT168" s="3"/>
      <c r="FOU168" s="3"/>
      <c r="FOV168" s="3"/>
      <c r="FOW168" s="3"/>
      <c r="FOX168" s="3"/>
      <c r="FOY168" s="3"/>
      <c r="FOZ168" s="3"/>
      <c r="FPA168" s="3"/>
      <c r="FPB168" s="3"/>
      <c r="FPC168" s="3"/>
      <c r="FPD168" s="3"/>
      <c r="FPE168" s="3"/>
      <c r="FPF168" s="3"/>
      <c r="FPG168" s="3"/>
      <c r="FPH168" s="3"/>
      <c r="FPI168" s="3"/>
      <c r="FPJ168" s="3"/>
      <c r="FPK168" s="3"/>
      <c r="FPL168" s="3"/>
      <c r="FPM168" s="3"/>
      <c r="FPN168" s="3"/>
      <c r="FPO168" s="3"/>
      <c r="FPP168" s="3"/>
      <c r="FPQ168" s="3"/>
      <c r="FPR168" s="3"/>
      <c r="FPS168" s="3"/>
      <c r="FPT168" s="3"/>
      <c r="FPU168" s="3"/>
      <c r="FPV168" s="3"/>
      <c r="FPW168" s="3"/>
      <c r="FPX168" s="3"/>
      <c r="FPY168" s="3"/>
      <c r="FPZ168" s="3"/>
      <c r="FQA168" s="3"/>
      <c r="FQB168" s="3"/>
      <c r="FQC168" s="3"/>
      <c r="FQD168" s="3"/>
      <c r="FQE168" s="3"/>
      <c r="FQF168" s="3"/>
      <c r="FQG168" s="3"/>
      <c r="FQH168" s="3"/>
      <c r="FQI168" s="3"/>
      <c r="FQJ168" s="3"/>
      <c r="FQK168" s="3"/>
      <c r="FQL168" s="3"/>
      <c r="FQM168" s="3"/>
      <c r="FQN168" s="3"/>
      <c r="FQO168" s="3"/>
      <c r="FQP168" s="3"/>
      <c r="FQQ168" s="3"/>
      <c r="FQR168" s="3"/>
      <c r="FQS168" s="3"/>
      <c r="FQT168" s="3"/>
      <c r="FQU168" s="3"/>
      <c r="FQV168" s="3"/>
      <c r="FQW168" s="3"/>
      <c r="FQX168" s="3"/>
      <c r="FQY168" s="3"/>
      <c r="FQZ168" s="3"/>
      <c r="FRA168" s="3"/>
      <c r="FRB168" s="3"/>
      <c r="FRC168" s="3"/>
      <c r="FRD168" s="3"/>
      <c r="FRE168" s="3"/>
      <c r="FRF168" s="3"/>
      <c r="FRG168" s="3"/>
      <c r="FRH168" s="3"/>
      <c r="FRI168" s="3"/>
      <c r="FRJ168" s="3"/>
      <c r="FRK168" s="3"/>
      <c r="FRL168" s="3"/>
      <c r="FRM168" s="3"/>
      <c r="FRN168" s="3"/>
      <c r="FRO168" s="3"/>
      <c r="FRP168" s="3"/>
      <c r="FRQ168" s="3"/>
      <c r="FRR168" s="3"/>
      <c r="FRS168" s="3"/>
      <c r="FRT168" s="3"/>
      <c r="FRU168" s="3"/>
      <c r="FRV168" s="3"/>
      <c r="FRW168" s="3"/>
      <c r="FRX168" s="3"/>
      <c r="FRY168" s="3"/>
      <c r="FRZ168" s="3"/>
      <c r="FSA168" s="3"/>
      <c r="FSB168" s="3"/>
      <c r="FSC168" s="3"/>
      <c r="FSD168" s="3"/>
      <c r="FSE168" s="3"/>
      <c r="FSF168" s="3"/>
      <c r="FSG168" s="3"/>
      <c r="FSH168" s="3"/>
      <c r="FSI168" s="3"/>
      <c r="FSJ168" s="3"/>
      <c r="FSK168" s="3"/>
      <c r="FSL168" s="3"/>
      <c r="FSM168" s="3"/>
      <c r="FSN168" s="3"/>
      <c r="FSO168" s="3"/>
      <c r="FSP168" s="3"/>
      <c r="FSQ168" s="3"/>
      <c r="FSR168" s="3"/>
      <c r="FSS168" s="3"/>
      <c r="FST168" s="3"/>
      <c r="FSU168" s="3"/>
      <c r="FSV168" s="3"/>
      <c r="FSW168" s="3"/>
      <c r="FSX168" s="3"/>
      <c r="FSY168" s="3"/>
      <c r="FSZ168" s="3"/>
      <c r="FTA168" s="3"/>
      <c r="FTB168" s="3"/>
      <c r="FTC168" s="3"/>
      <c r="FTD168" s="3"/>
      <c r="FTE168" s="3"/>
      <c r="FTF168" s="3"/>
      <c r="FTG168" s="3"/>
      <c r="FTH168" s="3"/>
      <c r="FTI168" s="3"/>
      <c r="FTJ168" s="3"/>
      <c r="FTK168" s="3"/>
      <c r="FTL168" s="3"/>
      <c r="FTM168" s="3"/>
      <c r="FTN168" s="3"/>
      <c r="FTO168" s="3"/>
      <c r="FTP168" s="3"/>
      <c r="FTQ168" s="3"/>
      <c r="FTR168" s="3"/>
      <c r="FTS168" s="3"/>
      <c r="FTT168" s="3"/>
      <c r="FTU168" s="3"/>
      <c r="FTV168" s="3"/>
      <c r="FTW168" s="3"/>
      <c r="FTX168" s="3"/>
      <c r="FTY168" s="3"/>
      <c r="FTZ168" s="3"/>
      <c r="FUA168" s="3"/>
      <c r="FUB168" s="3"/>
      <c r="FUC168" s="3"/>
      <c r="FUD168" s="3"/>
      <c r="FUE168" s="3"/>
      <c r="FUF168" s="3"/>
      <c r="FUG168" s="3"/>
      <c r="FUH168" s="3"/>
      <c r="FUI168" s="3"/>
      <c r="FUJ168" s="3"/>
      <c r="FUK168" s="3"/>
      <c r="FUL168" s="3"/>
      <c r="FUM168" s="3"/>
      <c r="FUN168" s="3"/>
      <c r="FUO168" s="3"/>
      <c r="FUP168" s="3"/>
      <c r="FUQ168" s="3"/>
      <c r="FUR168" s="3"/>
      <c r="FUS168" s="3"/>
      <c r="FUT168" s="3"/>
      <c r="FUU168" s="3"/>
      <c r="FUV168" s="3"/>
      <c r="FUW168" s="3"/>
      <c r="FUX168" s="3"/>
      <c r="FUY168" s="3"/>
      <c r="FUZ168" s="3"/>
      <c r="FVA168" s="3"/>
      <c r="FVB168" s="3"/>
      <c r="FVC168" s="3"/>
      <c r="FVD168" s="3"/>
      <c r="FVE168" s="3"/>
      <c r="FVF168" s="3"/>
      <c r="FVG168" s="3"/>
      <c r="FVH168" s="3"/>
      <c r="FVI168" s="3"/>
      <c r="FVJ168" s="3"/>
      <c r="FVK168" s="3"/>
      <c r="FVL168" s="3"/>
      <c r="FVM168" s="3"/>
      <c r="FVN168" s="3"/>
      <c r="FVO168" s="3"/>
      <c r="FVP168" s="3"/>
      <c r="FVQ168" s="3"/>
      <c r="FVR168" s="3"/>
      <c r="FVS168" s="3"/>
      <c r="FVT168" s="3"/>
      <c r="FVU168" s="3"/>
      <c r="FVV168" s="3"/>
      <c r="FVW168" s="3"/>
      <c r="FVX168" s="3"/>
      <c r="FVY168" s="3"/>
      <c r="FVZ168" s="3"/>
      <c r="FWA168" s="3"/>
      <c r="FWB168" s="3"/>
      <c r="FWC168" s="3"/>
      <c r="FWD168" s="3"/>
      <c r="FWE168" s="3"/>
      <c r="FWF168" s="3"/>
      <c r="FWG168" s="3"/>
      <c r="FWH168" s="3"/>
      <c r="FWI168" s="3"/>
      <c r="FWJ168" s="3"/>
      <c r="FWK168" s="3"/>
      <c r="FWL168" s="3"/>
      <c r="FWM168" s="3"/>
      <c r="FWN168" s="3"/>
      <c r="FWO168" s="3"/>
      <c r="FWP168" s="3"/>
      <c r="FWQ168" s="3"/>
      <c r="FWR168" s="3"/>
      <c r="FWS168" s="3"/>
      <c r="FWT168" s="3"/>
      <c r="FWU168" s="3"/>
      <c r="FWV168" s="3"/>
      <c r="FWW168" s="3"/>
      <c r="FWX168" s="3"/>
      <c r="FWY168" s="3"/>
      <c r="FWZ168" s="3"/>
      <c r="FXA168" s="3"/>
      <c r="FXB168" s="3"/>
      <c r="FXC168" s="3"/>
      <c r="FXD168" s="3"/>
      <c r="FXE168" s="3"/>
      <c r="FXF168" s="3"/>
      <c r="FXG168" s="3"/>
      <c r="FXH168" s="3"/>
      <c r="FXI168" s="3"/>
      <c r="FXJ168" s="3"/>
      <c r="FXK168" s="3"/>
      <c r="FXL168" s="3"/>
      <c r="FXM168" s="3"/>
      <c r="FXN168" s="3"/>
      <c r="FXO168" s="3"/>
      <c r="FXP168" s="3"/>
      <c r="FXQ168" s="3"/>
      <c r="FXR168" s="3"/>
      <c r="FXS168" s="3"/>
      <c r="FXT168" s="3"/>
      <c r="FXU168" s="3"/>
      <c r="FXV168" s="3"/>
      <c r="FXW168" s="3"/>
      <c r="FXX168" s="3"/>
      <c r="FXY168" s="3"/>
      <c r="FXZ168" s="3"/>
      <c r="FYA168" s="3"/>
      <c r="FYB168" s="3"/>
      <c r="FYC168" s="3"/>
      <c r="FYD168" s="3"/>
      <c r="FYE168" s="3"/>
      <c r="FYF168" s="3"/>
      <c r="FYG168" s="3"/>
      <c r="FYH168" s="3"/>
      <c r="FYI168" s="3"/>
      <c r="FYJ168" s="3"/>
      <c r="FYK168" s="3"/>
      <c r="FYL168" s="3"/>
      <c r="FYM168" s="3"/>
      <c r="FYN168" s="3"/>
      <c r="FYO168" s="3"/>
      <c r="FYP168" s="3"/>
      <c r="FYQ168" s="3"/>
      <c r="FYR168" s="3"/>
      <c r="FYS168" s="3"/>
      <c r="FYT168" s="3"/>
      <c r="FYU168" s="3"/>
      <c r="FYV168" s="3"/>
      <c r="FYW168" s="3"/>
      <c r="FYX168" s="3"/>
      <c r="FYY168" s="3"/>
      <c r="FYZ168" s="3"/>
      <c r="FZA168" s="3"/>
      <c r="FZB168" s="3"/>
      <c r="FZC168" s="3"/>
      <c r="FZD168" s="3"/>
      <c r="FZE168" s="3"/>
      <c r="FZF168" s="3"/>
      <c r="FZG168" s="3"/>
      <c r="FZH168" s="3"/>
      <c r="FZI168" s="3"/>
      <c r="FZJ168" s="3"/>
      <c r="FZK168" s="3"/>
      <c r="FZL168" s="3"/>
      <c r="FZM168" s="3"/>
      <c r="FZN168" s="3"/>
      <c r="FZO168" s="3"/>
      <c r="FZP168" s="3"/>
      <c r="FZQ168" s="3"/>
      <c r="FZR168" s="3"/>
      <c r="FZS168" s="3"/>
      <c r="FZT168" s="3"/>
      <c r="FZU168" s="3"/>
      <c r="FZV168" s="3"/>
      <c r="FZW168" s="3"/>
      <c r="FZX168" s="3"/>
      <c r="FZY168" s="3"/>
      <c r="FZZ168" s="3"/>
      <c r="GAA168" s="3"/>
      <c r="GAB168" s="3"/>
      <c r="GAC168" s="3"/>
      <c r="GAD168" s="3"/>
      <c r="GAE168" s="3"/>
      <c r="GAF168" s="3"/>
      <c r="GAG168" s="3"/>
      <c r="GAH168" s="3"/>
      <c r="GAI168" s="3"/>
      <c r="GAJ168" s="3"/>
      <c r="GAK168" s="3"/>
      <c r="GAL168" s="3"/>
      <c r="GAM168" s="3"/>
      <c r="GAN168" s="3"/>
      <c r="GAO168" s="3"/>
      <c r="GAP168" s="3"/>
      <c r="GAQ168" s="3"/>
      <c r="GAR168" s="3"/>
      <c r="GAS168" s="3"/>
      <c r="GAT168" s="3"/>
      <c r="GAU168" s="3"/>
      <c r="GAV168" s="3"/>
      <c r="GAW168" s="3"/>
      <c r="GAX168" s="3"/>
      <c r="GAY168" s="3"/>
      <c r="GAZ168" s="3"/>
      <c r="GBA168" s="3"/>
      <c r="GBB168" s="3"/>
      <c r="GBC168" s="3"/>
      <c r="GBD168" s="3"/>
      <c r="GBE168" s="3"/>
      <c r="GBF168" s="3"/>
      <c r="GBG168" s="3"/>
      <c r="GBH168" s="3"/>
      <c r="GBI168" s="3"/>
      <c r="GBJ168" s="3"/>
      <c r="GBK168" s="3"/>
      <c r="GBL168" s="3"/>
      <c r="GBM168" s="3"/>
      <c r="GBN168" s="3"/>
      <c r="GBO168" s="3"/>
      <c r="GBP168" s="3"/>
      <c r="GBQ168" s="3"/>
      <c r="GBR168" s="3"/>
      <c r="GBS168" s="3"/>
      <c r="GBT168" s="3"/>
      <c r="GBU168" s="3"/>
      <c r="GBV168" s="3"/>
      <c r="GBW168" s="3"/>
      <c r="GBX168" s="3"/>
      <c r="GBY168" s="3"/>
      <c r="GBZ168" s="3"/>
      <c r="GCA168" s="3"/>
      <c r="GCB168" s="3"/>
      <c r="GCC168" s="3"/>
      <c r="GCD168" s="3"/>
      <c r="GCE168" s="3"/>
      <c r="GCF168" s="3"/>
      <c r="GCG168" s="3"/>
      <c r="GCH168" s="3"/>
      <c r="GCI168" s="3"/>
      <c r="GCJ168" s="3"/>
      <c r="GCK168" s="3"/>
      <c r="GCL168" s="3"/>
      <c r="GCM168" s="3"/>
      <c r="GCN168" s="3"/>
      <c r="GCO168" s="3"/>
      <c r="GCP168" s="3"/>
      <c r="GCQ168" s="3"/>
      <c r="GCR168" s="3"/>
      <c r="GCS168" s="3"/>
      <c r="GCT168" s="3"/>
      <c r="GCU168" s="3"/>
      <c r="GCV168" s="3"/>
      <c r="GCW168" s="3"/>
      <c r="GCX168" s="3"/>
      <c r="GCY168" s="3"/>
      <c r="GCZ168" s="3"/>
      <c r="GDA168" s="3"/>
      <c r="GDB168" s="3"/>
      <c r="GDC168" s="3"/>
      <c r="GDD168" s="3"/>
      <c r="GDE168" s="3"/>
      <c r="GDF168" s="3"/>
      <c r="GDG168" s="3"/>
      <c r="GDH168" s="3"/>
      <c r="GDI168" s="3"/>
      <c r="GDJ168" s="3"/>
      <c r="GDK168" s="3"/>
      <c r="GDL168" s="3"/>
      <c r="GDM168" s="3"/>
      <c r="GDN168" s="3"/>
      <c r="GDO168" s="3"/>
      <c r="GDP168" s="3"/>
      <c r="GDQ168" s="3"/>
      <c r="GDR168" s="3"/>
      <c r="GDS168" s="3"/>
      <c r="GDT168" s="3"/>
      <c r="GDU168" s="3"/>
      <c r="GDV168" s="3"/>
      <c r="GDW168" s="3"/>
      <c r="GDX168" s="3"/>
      <c r="GDY168" s="3"/>
      <c r="GDZ168" s="3"/>
      <c r="GEA168" s="3"/>
      <c r="GEB168" s="3"/>
      <c r="GEC168" s="3"/>
      <c r="GED168" s="3"/>
      <c r="GEE168" s="3"/>
      <c r="GEF168" s="3"/>
      <c r="GEG168" s="3"/>
      <c r="GEH168" s="3"/>
      <c r="GEI168" s="3"/>
      <c r="GEJ168" s="3"/>
      <c r="GEK168" s="3"/>
      <c r="GEL168" s="3"/>
      <c r="GEM168" s="3"/>
      <c r="GEN168" s="3"/>
      <c r="GEO168" s="3"/>
      <c r="GEP168" s="3"/>
      <c r="GEQ168" s="3"/>
      <c r="GER168" s="3"/>
      <c r="GES168" s="3"/>
      <c r="GET168" s="3"/>
      <c r="GEU168" s="3"/>
      <c r="GEV168" s="3"/>
      <c r="GEW168" s="3"/>
      <c r="GEX168" s="3"/>
      <c r="GEY168" s="3"/>
      <c r="GEZ168" s="3"/>
      <c r="GFA168" s="3"/>
      <c r="GFB168" s="3"/>
      <c r="GFC168" s="3"/>
      <c r="GFD168" s="3"/>
      <c r="GFE168" s="3"/>
      <c r="GFF168" s="3"/>
      <c r="GFG168" s="3"/>
      <c r="GFH168" s="3"/>
      <c r="GFI168" s="3"/>
      <c r="GFJ168" s="3"/>
      <c r="GFK168" s="3"/>
      <c r="GFL168" s="3"/>
      <c r="GFM168" s="3"/>
      <c r="GFN168" s="3"/>
      <c r="GFO168" s="3"/>
      <c r="GFP168" s="3"/>
      <c r="GFQ168" s="3"/>
      <c r="GFR168" s="3"/>
      <c r="GFS168" s="3"/>
      <c r="GFT168" s="3"/>
      <c r="GFU168" s="3"/>
      <c r="GFV168" s="3"/>
      <c r="GFW168" s="3"/>
      <c r="GFX168" s="3"/>
      <c r="GFY168" s="3"/>
      <c r="GFZ168" s="3"/>
      <c r="GGA168" s="3"/>
      <c r="GGB168" s="3"/>
      <c r="GGC168" s="3"/>
      <c r="GGD168" s="3"/>
      <c r="GGE168" s="3"/>
      <c r="GGF168" s="3"/>
      <c r="GGG168" s="3"/>
      <c r="GGH168" s="3"/>
      <c r="GGI168" s="3"/>
      <c r="GGJ168" s="3"/>
      <c r="GGK168" s="3"/>
      <c r="GGL168" s="3"/>
      <c r="GGM168" s="3"/>
      <c r="GGN168" s="3"/>
      <c r="GGO168" s="3"/>
      <c r="GGP168" s="3"/>
      <c r="GGQ168" s="3"/>
      <c r="GGR168" s="3"/>
      <c r="GGS168" s="3"/>
      <c r="GGT168" s="3"/>
      <c r="GGU168" s="3"/>
      <c r="GGV168" s="3"/>
      <c r="GGW168" s="3"/>
      <c r="GGX168" s="3"/>
      <c r="GGY168" s="3"/>
      <c r="GGZ168" s="3"/>
      <c r="GHA168" s="3"/>
      <c r="GHB168" s="3"/>
      <c r="GHC168" s="3"/>
      <c r="GHD168" s="3"/>
      <c r="GHE168" s="3"/>
      <c r="GHF168" s="3"/>
      <c r="GHG168" s="3"/>
      <c r="GHH168" s="3"/>
      <c r="GHI168" s="3"/>
      <c r="GHJ168" s="3"/>
      <c r="GHK168" s="3"/>
      <c r="GHL168" s="3"/>
      <c r="GHM168" s="3"/>
      <c r="GHN168" s="3"/>
      <c r="GHO168" s="3"/>
      <c r="GHP168" s="3"/>
      <c r="GHQ168" s="3"/>
      <c r="GHR168" s="3"/>
      <c r="GHS168" s="3"/>
      <c r="GHT168" s="3"/>
      <c r="GHU168" s="3"/>
      <c r="GHV168" s="3"/>
      <c r="GHW168" s="3"/>
      <c r="GHX168" s="3"/>
      <c r="GHY168" s="3"/>
      <c r="GHZ168" s="3"/>
      <c r="GIA168" s="3"/>
      <c r="GIB168" s="3"/>
      <c r="GIC168" s="3"/>
      <c r="GID168" s="3"/>
      <c r="GIE168" s="3"/>
      <c r="GIF168" s="3"/>
      <c r="GIG168" s="3"/>
      <c r="GIH168" s="3"/>
      <c r="GII168" s="3"/>
      <c r="GIJ168" s="3"/>
      <c r="GIK168" s="3"/>
      <c r="GIL168" s="3"/>
      <c r="GIM168" s="3"/>
      <c r="GIN168" s="3"/>
      <c r="GIO168" s="3"/>
      <c r="GIP168" s="3"/>
      <c r="GIQ168" s="3"/>
      <c r="GIR168" s="3"/>
      <c r="GIS168" s="3"/>
      <c r="GIT168" s="3"/>
      <c r="GIU168" s="3"/>
      <c r="GIV168" s="3"/>
      <c r="GIW168" s="3"/>
      <c r="GIX168" s="3"/>
      <c r="GIY168" s="3"/>
      <c r="GIZ168" s="3"/>
      <c r="GJA168" s="3"/>
      <c r="GJB168" s="3"/>
      <c r="GJC168" s="3"/>
      <c r="GJD168" s="3"/>
      <c r="GJE168" s="3"/>
      <c r="GJF168" s="3"/>
      <c r="GJG168" s="3"/>
      <c r="GJH168" s="3"/>
      <c r="GJI168" s="3"/>
      <c r="GJJ168" s="3"/>
      <c r="GJK168" s="3"/>
      <c r="GJL168" s="3"/>
      <c r="GJM168" s="3"/>
      <c r="GJN168" s="3"/>
      <c r="GJO168" s="3"/>
      <c r="GJP168" s="3"/>
      <c r="GJQ168" s="3"/>
      <c r="GJR168" s="3"/>
      <c r="GJS168" s="3"/>
      <c r="GJT168" s="3"/>
      <c r="GJU168" s="3"/>
      <c r="GJV168" s="3"/>
      <c r="GJW168" s="3"/>
      <c r="GJX168" s="3"/>
      <c r="GJY168" s="3"/>
      <c r="GJZ168" s="3"/>
      <c r="GKA168" s="3"/>
      <c r="GKB168" s="3"/>
      <c r="GKC168" s="3"/>
      <c r="GKD168" s="3"/>
      <c r="GKE168" s="3"/>
      <c r="GKF168" s="3"/>
      <c r="GKG168" s="3"/>
      <c r="GKH168" s="3"/>
      <c r="GKI168" s="3"/>
      <c r="GKJ168" s="3"/>
      <c r="GKK168" s="3"/>
      <c r="GKL168" s="3"/>
      <c r="GKM168" s="3"/>
      <c r="GKN168" s="3"/>
      <c r="GKO168" s="3"/>
      <c r="GKP168" s="3"/>
      <c r="GKQ168" s="3"/>
      <c r="GKR168" s="3"/>
      <c r="GKS168" s="3"/>
      <c r="GKT168" s="3"/>
      <c r="GKU168" s="3"/>
      <c r="GKV168" s="3"/>
      <c r="GKW168" s="3"/>
      <c r="GKX168" s="3"/>
      <c r="GKY168" s="3"/>
      <c r="GKZ168" s="3"/>
      <c r="GLA168" s="3"/>
      <c r="GLB168" s="3"/>
      <c r="GLC168" s="3"/>
      <c r="GLD168" s="3"/>
      <c r="GLE168" s="3"/>
      <c r="GLF168" s="3"/>
      <c r="GLG168" s="3"/>
      <c r="GLH168" s="3"/>
      <c r="GLI168" s="3"/>
      <c r="GLJ168" s="3"/>
      <c r="GLK168" s="3"/>
      <c r="GLL168" s="3"/>
      <c r="GLM168" s="3"/>
      <c r="GLN168" s="3"/>
      <c r="GLO168" s="3"/>
      <c r="GLP168" s="3"/>
      <c r="GLQ168" s="3"/>
      <c r="GLR168" s="3"/>
      <c r="GLS168" s="3"/>
      <c r="GLT168" s="3"/>
      <c r="GLU168" s="3"/>
      <c r="GLV168" s="3"/>
      <c r="GLW168" s="3"/>
      <c r="GLX168" s="3"/>
      <c r="GLY168" s="3"/>
      <c r="GLZ168" s="3"/>
      <c r="GMA168" s="3"/>
      <c r="GMB168" s="3"/>
      <c r="GMC168" s="3"/>
      <c r="GMD168" s="3"/>
      <c r="GME168" s="3"/>
      <c r="GMF168" s="3"/>
      <c r="GMG168" s="3"/>
      <c r="GMH168" s="3"/>
      <c r="GMI168" s="3"/>
      <c r="GMJ168" s="3"/>
      <c r="GMK168" s="3"/>
      <c r="GML168" s="3"/>
      <c r="GMM168" s="3"/>
      <c r="GMN168" s="3"/>
      <c r="GMO168" s="3"/>
      <c r="GMP168" s="3"/>
      <c r="GMQ168" s="3"/>
      <c r="GMR168" s="3"/>
      <c r="GMS168" s="3"/>
      <c r="GMT168" s="3"/>
      <c r="GMU168" s="3"/>
      <c r="GMV168" s="3"/>
      <c r="GMW168" s="3"/>
      <c r="GMX168" s="3"/>
      <c r="GMY168" s="3"/>
      <c r="GMZ168" s="3"/>
      <c r="GNA168" s="3"/>
      <c r="GNB168" s="3"/>
      <c r="GNC168" s="3"/>
      <c r="GND168" s="3"/>
      <c r="GNE168" s="3"/>
      <c r="GNF168" s="3"/>
      <c r="GNG168" s="3"/>
      <c r="GNH168" s="3"/>
      <c r="GNI168" s="3"/>
      <c r="GNJ168" s="3"/>
      <c r="GNK168" s="3"/>
      <c r="GNL168" s="3"/>
      <c r="GNM168" s="3"/>
      <c r="GNN168" s="3"/>
      <c r="GNO168" s="3"/>
      <c r="GNP168" s="3"/>
      <c r="GNQ168" s="3"/>
      <c r="GNR168" s="3"/>
      <c r="GNS168" s="3"/>
      <c r="GNT168" s="3"/>
      <c r="GNU168" s="3"/>
      <c r="GNV168" s="3"/>
      <c r="GNW168" s="3"/>
      <c r="GNX168" s="3"/>
      <c r="GNY168" s="3"/>
      <c r="GNZ168" s="3"/>
      <c r="GOA168" s="3"/>
      <c r="GOB168" s="3"/>
      <c r="GOC168" s="3"/>
      <c r="GOD168" s="3"/>
      <c r="GOE168" s="3"/>
      <c r="GOF168" s="3"/>
      <c r="GOG168" s="3"/>
      <c r="GOH168" s="3"/>
      <c r="GOI168" s="3"/>
      <c r="GOJ168" s="3"/>
      <c r="GOK168" s="3"/>
      <c r="GOL168" s="3"/>
      <c r="GOM168" s="3"/>
      <c r="GON168" s="3"/>
      <c r="GOO168" s="3"/>
      <c r="GOP168" s="3"/>
      <c r="GOQ168" s="3"/>
      <c r="GOR168" s="3"/>
      <c r="GOS168" s="3"/>
      <c r="GOT168" s="3"/>
      <c r="GOU168" s="3"/>
      <c r="GOV168" s="3"/>
      <c r="GOW168" s="3"/>
      <c r="GOX168" s="3"/>
      <c r="GOY168" s="3"/>
      <c r="GOZ168" s="3"/>
      <c r="GPA168" s="3"/>
      <c r="GPB168" s="3"/>
      <c r="GPC168" s="3"/>
      <c r="GPD168" s="3"/>
      <c r="GPE168" s="3"/>
      <c r="GPF168" s="3"/>
      <c r="GPG168" s="3"/>
      <c r="GPH168" s="3"/>
      <c r="GPI168" s="3"/>
      <c r="GPJ168" s="3"/>
      <c r="GPK168" s="3"/>
      <c r="GPL168" s="3"/>
      <c r="GPM168" s="3"/>
      <c r="GPN168" s="3"/>
      <c r="GPO168" s="3"/>
      <c r="GPP168" s="3"/>
      <c r="GPQ168" s="3"/>
      <c r="GPR168" s="3"/>
      <c r="GPS168" s="3"/>
      <c r="GPT168" s="3"/>
      <c r="GPU168" s="3"/>
      <c r="GPV168" s="3"/>
      <c r="GPW168" s="3"/>
      <c r="GPX168" s="3"/>
      <c r="GPY168" s="3"/>
      <c r="GPZ168" s="3"/>
      <c r="GQA168" s="3"/>
      <c r="GQB168" s="3"/>
      <c r="GQC168" s="3"/>
      <c r="GQD168" s="3"/>
      <c r="GQE168" s="3"/>
      <c r="GQF168" s="3"/>
      <c r="GQG168" s="3"/>
      <c r="GQH168" s="3"/>
      <c r="GQI168" s="3"/>
      <c r="GQJ168" s="3"/>
      <c r="GQK168" s="3"/>
      <c r="GQL168" s="3"/>
      <c r="GQM168" s="3"/>
      <c r="GQN168" s="3"/>
      <c r="GQO168" s="3"/>
      <c r="GQP168" s="3"/>
      <c r="GQQ168" s="3"/>
      <c r="GQR168" s="3"/>
      <c r="GQS168" s="3"/>
      <c r="GQT168" s="3"/>
      <c r="GQU168" s="3"/>
      <c r="GQV168" s="3"/>
      <c r="GQW168" s="3"/>
      <c r="GQX168" s="3"/>
      <c r="GQY168" s="3"/>
      <c r="GQZ168" s="3"/>
      <c r="GRA168" s="3"/>
      <c r="GRB168" s="3"/>
      <c r="GRC168" s="3"/>
      <c r="GRD168" s="3"/>
      <c r="GRE168" s="3"/>
      <c r="GRF168" s="3"/>
      <c r="GRG168" s="3"/>
      <c r="GRH168" s="3"/>
      <c r="GRI168" s="3"/>
      <c r="GRJ168" s="3"/>
      <c r="GRK168" s="3"/>
      <c r="GRL168" s="3"/>
      <c r="GRM168" s="3"/>
      <c r="GRN168" s="3"/>
      <c r="GRO168" s="3"/>
      <c r="GRP168" s="3"/>
      <c r="GRQ168" s="3"/>
      <c r="GRR168" s="3"/>
      <c r="GRS168" s="3"/>
      <c r="GRT168" s="3"/>
      <c r="GRU168" s="3"/>
      <c r="GRV168" s="3"/>
      <c r="GRW168" s="3"/>
      <c r="GRX168" s="3"/>
      <c r="GRY168" s="3"/>
      <c r="GRZ168" s="3"/>
      <c r="GSA168" s="3"/>
      <c r="GSB168" s="3"/>
      <c r="GSC168" s="3"/>
      <c r="GSD168" s="3"/>
      <c r="GSE168" s="3"/>
      <c r="GSF168" s="3"/>
      <c r="GSG168" s="3"/>
      <c r="GSH168" s="3"/>
      <c r="GSI168" s="3"/>
      <c r="GSJ168" s="3"/>
      <c r="GSK168" s="3"/>
      <c r="GSL168" s="3"/>
      <c r="GSM168" s="3"/>
      <c r="GSN168" s="3"/>
      <c r="GSO168" s="3"/>
      <c r="GSP168" s="3"/>
      <c r="GSQ168" s="3"/>
      <c r="GSR168" s="3"/>
      <c r="GSS168" s="3"/>
      <c r="GST168" s="3"/>
      <c r="GSU168" s="3"/>
      <c r="GSV168" s="3"/>
      <c r="GSW168" s="3"/>
      <c r="GSX168" s="3"/>
      <c r="GSY168" s="3"/>
      <c r="GSZ168" s="3"/>
      <c r="GTA168" s="3"/>
      <c r="GTB168" s="3"/>
      <c r="GTC168" s="3"/>
      <c r="GTD168" s="3"/>
      <c r="GTE168" s="3"/>
      <c r="GTF168" s="3"/>
      <c r="GTG168" s="3"/>
      <c r="GTH168" s="3"/>
      <c r="GTI168" s="3"/>
      <c r="GTJ168" s="3"/>
      <c r="GTK168" s="3"/>
      <c r="GTL168" s="3"/>
      <c r="GTM168" s="3"/>
      <c r="GTN168" s="3"/>
      <c r="GTO168" s="3"/>
      <c r="GTP168" s="3"/>
      <c r="GTQ168" s="3"/>
      <c r="GTR168" s="3"/>
      <c r="GTS168" s="3"/>
      <c r="GTT168" s="3"/>
      <c r="GTU168" s="3"/>
      <c r="GTV168" s="3"/>
      <c r="GTW168" s="3"/>
      <c r="GTX168" s="3"/>
      <c r="GTY168" s="3"/>
      <c r="GTZ168" s="3"/>
      <c r="GUA168" s="3"/>
      <c r="GUB168" s="3"/>
      <c r="GUC168" s="3"/>
      <c r="GUD168" s="3"/>
      <c r="GUE168" s="3"/>
      <c r="GUF168" s="3"/>
      <c r="GUG168" s="3"/>
      <c r="GUH168" s="3"/>
      <c r="GUI168" s="3"/>
      <c r="GUJ168" s="3"/>
      <c r="GUK168" s="3"/>
      <c r="GUL168" s="3"/>
      <c r="GUM168" s="3"/>
      <c r="GUN168" s="3"/>
      <c r="GUO168" s="3"/>
      <c r="GUP168" s="3"/>
      <c r="GUQ168" s="3"/>
      <c r="GUR168" s="3"/>
      <c r="GUS168" s="3"/>
      <c r="GUT168" s="3"/>
      <c r="GUU168" s="3"/>
      <c r="GUV168" s="3"/>
      <c r="GUW168" s="3"/>
      <c r="GUX168" s="3"/>
      <c r="GUY168" s="3"/>
      <c r="GUZ168" s="3"/>
      <c r="GVA168" s="3"/>
      <c r="GVB168" s="3"/>
      <c r="GVC168" s="3"/>
      <c r="GVD168" s="3"/>
      <c r="GVE168" s="3"/>
      <c r="GVF168" s="3"/>
      <c r="GVG168" s="3"/>
      <c r="GVH168" s="3"/>
      <c r="GVI168" s="3"/>
      <c r="GVJ168" s="3"/>
      <c r="GVK168" s="3"/>
      <c r="GVL168" s="3"/>
      <c r="GVM168" s="3"/>
      <c r="GVN168" s="3"/>
      <c r="GVO168" s="3"/>
      <c r="GVP168" s="3"/>
      <c r="GVQ168" s="3"/>
      <c r="GVR168" s="3"/>
      <c r="GVS168" s="3"/>
      <c r="GVT168" s="3"/>
      <c r="GVU168" s="3"/>
      <c r="GVV168" s="3"/>
      <c r="GVW168" s="3"/>
      <c r="GVX168" s="3"/>
      <c r="GVY168" s="3"/>
      <c r="GVZ168" s="3"/>
      <c r="GWA168" s="3"/>
      <c r="GWB168" s="3"/>
      <c r="GWC168" s="3"/>
      <c r="GWD168" s="3"/>
      <c r="GWE168" s="3"/>
      <c r="GWF168" s="3"/>
      <c r="GWG168" s="3"/>
      <c r="GWH168" s="3"/>
      <c r="GWI168" s="3"/>
      <c r="GWJ168" s="3"/>
      <c r="GWK168" s="3"/>
      <c r="GWL168" s="3"/>
      <c r="GWM168" s="3"/>
      <c r="GWN168" s="3"/>
      <c r="GWO168" s="3"/>
      <c r="GWP168" s="3"/>
      <c r="GWQ168" s="3"/>
      <c r="GWR168" s="3"/>
      <c r="GWS168" s="3"/>
      <c r="GWT168" s="3"/>
      <c r="GWU168" s="3"/>
      <c r="GWV168" s="3"/>
      <c r="GWW168" s="3"/>
      <c r="GWX168" s="3"/>
      <c r="GWY168" s="3"/>
      <c r="GWZ168" s="3"/>
      <c r="GXA168" s="3"/>
      <c r="GXB168" s="3"/>
      <c r="GXC168" s="3"/>
      <c r="GXD168" s="3"/>
      <c r="GXE168" s="3"/>
      <c r="GXF168" s="3"/>
      <c r="GXG168" s="3"/>
      <c r="GXH168" s="3"/>
      <c r="GXI168" s="3"/>
      <c r="GXJ168" s="3"/>
      <c r="GXK168" s="3"/>
      <c r="GXL168" s="3"/>
      <c r="GXM168" s="3"/>
      <c r="GXN168" s="3"/>
      <c r="GXO168" s="3"/>
      <c r="GXP168" s="3"/>
      <c r="GXQ168" s="3"/>
      <c r="GXR168" s="3"/>
      <c r="GXS168" s="3"/>
      <c r="GXT168" s="3"/>
      <c r="GXU168" s="3"/>
      <c r="GXV168" s="3"/>
      <c r="GXW168" s="3"/>
      <c r="GXX168" s="3"/>
      <c r="GXY168" s="3"/>
      <c r="GXZ168" s="3"/>
      <c r="GYA168" s="3"/>
      <c r="GYB168" s="3"/>
      <c r="GYC168" s="3"/>
      <c r="GYD168" s="3"/>
      <c r="GYE168" s="3"/>
      <c r="GYF168" s="3"/>
      <c r="GYG168" s="3"/>
      <c r="GYH168" s="3"/>
      <c r="GYI168" s="3"/>
      <c r="GYJ168" s="3"/>
      <c r="GYK168" s="3"/>
      <c r="GYL168" s="3"/>
      <c r="GYM168" s="3"/>
      <c r="GYN168" s="3"/>
      <c r="GYO168" s="3"/>
      <c r="GYP168" s="3"/>
      <c r="GYQ168" s="3"/>
      <c r="GYR168" s="3"/>
      <c r="GYS168" s="3"/>
      <c r="GYT168" s="3"/>
      <c r="GYU168" s="3"/>
      <c r="GYV168" s="3"/>
      <c r="GYW168" s="3"/>
      <c r="GYX168" s="3"/>
      <c r="GYY168" s="3"/>
      <c r="GYZ168" s="3"/>
      <c r="GZA168" s="3"/>
      <c r="GZB168" s="3"/>
      <c r="GZC168" s="3"/>
      <c r="GZD168" s="3"/>
      <c r="GZE168" s="3"/>
      <c r="GZF168" s="3"/>
      <c r="GZG168" s="3"/>
      <c r="GZH168" s="3"/>
      <c r="GZI168" s="3"/>
      <c r="GZJ168" s="3"/>
      <c r="GZK168" s="3"/>
      <c r="GZL168" s="3"/>
      <c r="GZM168" s="3"/>
      <c r="GZN168" s="3"/>
      <c r="GZO168" s="3"/>
      <c r="GZP168" s="3"/>
      <c r="GZQ168" s="3"/>
      <c r="GZR168" s="3"/>
      <c r="GZS168" s="3"/>
      <c r="GZT168" s="3"/>
      <c r="GZU168" s="3"/>
      <c r="GZV168" s="3"/>
      <c r="GZW168" s="3"/>
      <c r="GZX168" s="3"/>
      <c r="GZY168" s="3"/>
      <c r="GZZ168" s="3"/>
      <c r="HAA168" s="3"/>
      <c r="HAB168" s="3"/>
      <c r="HAC168" s="3"/>
      <c r="HAD168" s="3"/>
      <c r="HAE168" s="3"/>
      <c r="HAF168" s="3"/>
      <c r="HAG168" s="3"/>
      <c r="HAH168" s="3"/>
      <c r="HAI168" s="3"/>
      <c r="HAJ168" s="3"/>
      <c r="HAK168" s="3"/>
      <c r="HAL168" s="3"/>
      <c r="HAM168" s="3"/>
      <c r="HAN168" s="3"/>
      <c r="HAO168" s="3"/>
      <c r="HAP168" s="3"/>
      <c r="HAQ168" s="3"/>
      <c r="HAR168" s="3"/>
      <c r="HAS168" s="3"/>
      <c r="HAT168" s="3"/>
      <c r="HAU168" s="3"/>
      <c r="HAV168" s="3"/>
      <c r="HAW168" s="3"/>
      <c r="HAX168" s="3"/>
      <c r="HAY168" s="3"/>
      <c r="HAZ168" s="3"/>
      <c r="HBA168" s="3"/>
      <c r="HBB168" s="3"/>
      <c r="HBC168" s="3"/>
      <c r="HBD168" s="3"/>
      <c r="HBE168" s="3"/>
      <c r="HBF168" s="3"/>
      <c r="HBG168" s="3"/>
      <c r="HBH168" s="3"/>
      <c r="HBI168" s="3"/>
      <c r="HBJ168" s="3"/>
      <c r="HBK168" s="3"/>
      <c r="HBL168" s="3"/>
      <c r="HBM168" s="3"/>
      <c r="HBN168" s="3"/>
      <c r="HBO168" s="3"/>
      <c r="HBP168" s="3"/>
      <c r="HBQ168" s="3"/>
      <c r="HBR168" s="3"/>
      <c r="HBS168" s="3"/>
      <c r="HBT168" s="3"/>
      <c r="HBU168" s="3"/>
      <c r="HBV168" s="3"/>
      <c r="HBW168" s="3"/>
      <c r="HBX168" s="3"/>
      <c r="HBY168" s="3"/>
      <c r="HBZ168" s="3"/>
      <c r="HCA168" s="3"/>
      <c r="HCB168" s="3"/>
      <c r="HCC168" s="3"/>
      <c r="HCD168" s="3"/>
      <c r="HCE168" s="3"/>
      <c r="HCF168" s="3"/>
      <c r="HCG168" s="3"/>
      <c r="HCH168" s="3"/>
      <c r="HCI168" s="3"/>
      <c r="HCJ168" s="3"/>
      <c r="HCK168" s="3"/>
      <c r="HCL168" s="3"/>
      <c r="HCM168" s="3"/>
      <c r="HCN168" s="3"/>
      <c r="HCO168" s="3"/>
      <c r="HCP168" s="3"/>
      <c r="HCQ168" s="3"/>
      <c r="HCR168" s="3"/>
      <c r="HCS168" s="3"/>
      <c r="HCT168" s="3"/>
      <c r="HCU168" s="3"/>
      <c r="HCV168" s="3"/>
      <c r="HCW168" s="3"/>
      <c r="HCX168" s="3"/>
      <c r="HCY168" s="3"/>
      <c r="HCZ168" s="3"/>
      <c r="HDA168" s="3"/>
      <c r="HDB168" s="3"/>
      <c r="HDC168" s="3"/>
      <c r="HDD168" s="3"/>
      <c r="HDE168" s="3"/>
      <c r="HDF168" s="3"/>
      <c r="HDG168" s="3"/>
      <c r="HDH168" s="3"/>
      <c r="HDI168" s="3"/>
      <c r="HDJ168" s="3"/>
      <c r="HDK168" s="3"/>
      <c r="HDL168" s="3"/>
      <c r="HDM168" s="3"/>
      <c r="HDN168" s="3"/>
      <c r="HDO168" s="3"/>
      <c r="HDP168" s="3"/>
      <c r="HDQ168" s="3"/>
      <c r="HDR168" s="3"/>
      <c r="HDS168" s="3"/>
      <c r="HDT168" s="3"/>
      <c r="HDU168" s="3"/>
      <c r="HDV168" s="3"/>
      <c r="HDW168" s="3"/>
      <c r="HDX168" s="3"/>
      <c r="HDY168" s="3"/>
      <c r="HDZ168" s="3"/>
      <c r="HEA168" s="3"/>
      <c r="HEB168" s="3"/>
      <c r="HEC168" s="3"/>
      <c r="HED168" s="3"/>
      <c r="HEE168" s="3"/>
      <c r="HEF168" s="3"/>
      <c r="HEG168" s="3"/>
      <c r="HEH168" s="3"/>
      <c r="HEI168" s="3"/>
      <c r="HEJ168" s="3"/>
      <c r="HEK168" s="3"/>
      <c r="HEL168" s="3"/>
      <c r="HEM168" s="3"/>
      <c r="HEN168" s="3"/>
      <c r="HEO168" s="3"/>
      <c r="HEP168" s="3"/>
      <c r="HEQ168" s="3"/>
      <c r="HER168" s="3"/>
      <c r="HES168" s="3"/>
      <c r="HET168" s="3"/>
      <c r="HEU168" s="3"/>
      <c r="HEV168" s="3"/>
      <c r="HEW168" s="3"/>
      <c r="HEX168" s="3"/>
      <c r="HEY168" s="3"/>
      <c r="HEZ168" s="3"/>
      <c r="HFA168" s="3"/>
      <c r="HFB168" s="3"/>
      <c r="HFC168" s="3"/>
      <c r="HFD168" s="3"/>
      <c r="HFE168" s="3"/>
      <c r="HFF168" s="3"/>
      <c r="HFG168" s="3"/>
      <c r="HFH168" s="3"/>
      <c r="HFI168" s="3"/>
      <c r="HFJ168" s="3"/>
      <c r="HFK168" s="3"/>
      <c r="HFL168" s="3"/>
      <c r="HFM168" s="3"/>
      <c r="HFN168" s="3"/>
      <c r="HFO168" s="3"/>
      <c r="HFP168" s="3"/>
      <c r="HFQ168" s="3"/>
      <c r="HFR168" s="3"/>
      <c r="HFS168" s="3"/>
      <c r="HFT168" s="3"/>
      <c r="HFU168" s="3"/>
      <c r="HFV168" s="3"/>
      <c r="HFW168" s="3"/>
      <c r="HFX168" s="3"/>
      <c r="HFY168" s="3"/>
      <c r="HFZ168" s="3"/>
      <c r="HGA168" s="3"/>
      <c r="HGB168" s="3"/>
      <c r="HGC168" s="3"/>
      <c r="HGD168" s="3"/>
      <c r="HGE168" s="3"/>
      <c r="HGF168" s="3"/>
      <c r="HGG168" s="3"/>
      <c r="HGH168" s="3"/>
      <c r="HGI168" s="3"/>
      <c r="HGJ168" s="3"/>
      <c r="HGK168" s="3"/>
      <c r="HGL168" s="3"/>
      <c r="HGM168" s="3"/>
      <c r="HGN168" s="3"/>
      <c r="HGO168" s="3"/>
      <c r="HGP168" s="3"/>
      <c r="HGQ168" s="3"/>
      <c r="HGR168" s="3"/>
      <c r="HGS168" s="3"/>
      <c r="HGT168" s="3"/>
      <c r="HGU168" s="3"/>
      <c r="HGV168" s="3"/>
      <c r="HGW168" s="3"/>
      <c r="HGX168" s="3"/>
      <c r="HGY168" s="3"/>
      <c r="HGZ168" s="3"/>
      <c r="HHA168" s="3"/>
      <c r="HHB168" s="3"/>
      <c r="HHC168" s="3"/>
      <c r="HHD168" s="3"/>
      <c r="HHE168" s="3"/>
      <c r="HHF168" s="3"/>
      <c r="HHG168" s="3"/>
      <c r="HHH168" s="3"/>
      <c r="HHI168" s="3"/>
      <c r="HHJ168" s="3"/>
      <c r="HHK168" s="3"/>
      <c r="HHL168" s="3"/>
      <c r="HHM168" s="3"/>
      <c r="HHN168" s="3"/>
      <c r="HHO168" s="3"/>
      <c r="HHP168" s="3"/>
      <c r="HHQ168" s="3"/>
      <c r="HHR168" s="3"/>
      <c r="HHS168" s="3"/>
      <c r="HHT168" s="3"/>
      <c r="HHU168" s="3"/>
      <c r="HHV168" s="3"/>
      <c r="HHW168" s="3"/>
      <c r="HHX168" s="3"/>
      <c r="HHY168" s="3"/>
      <c r="HHZ168" s="3"/>
      <c r="HIA168" s="3"/>
      <c r="HIB168" s="3"/>
      <c r="HIC168" s="3"/>
      <c r="HID168" s="3"/>
      <c r="HIE168" s="3"/>
      <c r="HIF168" s="3"/>
      <c r="HIG168" s="3"/>
      <c r="HIH168" s="3"/>
      <c r="HII168" s="3"/>
      <c r="HIJ168" s="3"/>
      <c r="HIK168" s="3"/>
      <c r="HIL168" s="3"/>
      <c r="HIM168" s="3"/>
      <c r="HIN168" s="3"/>
      <c r="HIO168" s="3"/>
      <c r="HIP168" s="3"/>
      <c r="HIQ168" s="3"/>
      <c r="HIR168" s="3"/>
      <c r="HIS168" s="3"/>
      <c r="HIT168" s="3"/>
      <c r="HIU168" s="3"/>
      <c r="HIV168" s="3"/>
      <c r="HIW168" s="3"/>
      <c r="HIX168" s="3"/>
      <c r="HIY168" s="3"/>
      <c r="HIZ168" s="3"/>
      <c r="HJA168" s="3"/>
      <c r="HJB168" s="3"/>
      <c r="HJC168" s="3"/>
      <c r="HJD168" s="3"/>
      <c r="HJE168" s="3"/>
      <c r="HJF168" s="3"/>
      <c r="HJG168" s="3"/>
      <c r="HJH168" s="3"/>
      <c r="HJI168" s="3"/>
      <c r="HJJ168" s="3"/>
      <c r="HJK168" s="3"/>
      <c r="HJL168" s="3"/>
      <c r="HJM168" s="3"/>
      <c r="HJN168" s="3"/>
      <c r="HJO168" s="3"/>
      <c r="HJP168" s="3"/>
      <c r="HJQ168" s="3"/>
      <c r="HJR168" s="3"/>
      <c r="HJS168" s="3"/>
      <c r="HJT168" s="3"/>
      <c r="HJU168" s="3"/>
      <c r="HJV168" s="3"/>
      <c r="HJW168" s="3"/>
      <c r="HJX168" s="3"/>
      <c r="HJY168" s="3"/>
      <c r="HJZ168" s="3"/>
      <c r="HKA168" s="3"/>
      <c r="HKB168" s="3"/>
      <c r="HKC168" s="3"/>
      <c r="HKD168" s="3"/>
      <c r="HKE168" s="3"/>
      <c r="HKF168" s="3"/>
      <c r="HKG168" s="3"/>
      <c r="HKH168" s="3"/>
      <c r="HKI168" s="3"/>
      <c r="HKJ168" s="3"/>
      <c r="HKK168" s="3"/>
      <c r="HKL168" s="3"/>
      <c r="HKM168" s="3"/>
      <c r="HKN168" s="3"/>
      <c r="HKO168" s="3"/>
      <c r="HKP168" s="3"/>
      <c r="HKQ168" s="3"/>
      <c r="HKR168" s="3"/>
      <c r="HKS168" s="3"/>
      <c r="HKT168" s="3"/>
      <c r="HKU168" s="3"/>
      <c r="HKV168" s="3"/>
      <c r="HKW168" s="3"/>
      <c r="HKX168" s="3"/>
      <c r="HKY168" s="3"/>
      <c r="HKZ168" s="3"/>
      <c r="HLA168" s="3"/>
      <c r="HLB168" s="3"/>
      <c r="HLC168" s="3"/>
      <c r="HLD168" s="3"/>
      <c r="HLE168" s="3"/>
      <c r="HLF168" s="3"/>
      <c r="HLG168" s="3"/>
      <c r="HLH168" s="3"/>
      <c r="HLI168" s="3"/>
      <c r="HLJ168" s="3"/>
      <c r="HLK168" s="3"/>
      <c r="HLL168" s="3"/>
      <c r="HLM168" s="3"/>
      <c r="HLN168" s="3"/>
      <c r="HLO168" s="3"/>
      <c r="HLP168" s="3"/>
      <c r="HLQ168" s="3"/>
      <c r="HLR168" s="3"/>
      <c r="HLS168" s="3"/>
      <c r="HLT168" s="3"/>
      <c r="HLU168" s="3"/>
      <c r="HLV168" s="3"/>
      <c r="HLW168" s="3"/>
      <c r="HLX168" s="3"/>
      <c r="HLY168" s="3"/>
      <c r="HLZ168" s="3"/>
      <c r="HMA168" s="3"/>
      <c r="HMB168" s="3"/>
      <c r="HMC168" s="3"/>
      <c r="HMD168" s="3"/>
      <c r="HME168" s="3"/>
      <c r="HMF168" s="3"/>
      <c r="HMG168" s="3"/>
      <c r="HMH168" s="3"/>
      <c r="HMI168" s="3"/>
      <c r="HMJ168" s="3"/>
      <c r="HMK168" s="3"/>
      <c r="HML168" s="3"/>
      <c r="HMM168" s="3"/>
      <c r="HMN168" s="3"/>
      <c r="HMO168" s="3"/>
      <c r="HMP168" s="3"/>
      <c r="HMQ168" s="3"/>
      <c r="HMR168" s="3"/>
      <c r="HMS168" s="3"/>
      <c r="HMT168" s="3"/>
      <c r="HMU168" s="3"/>
      <c r="HMV168" s="3"/>
      <c r="HMW168" s="3"/>
      <c r="HMX168" s="3"/>
      <c r="HMY168" s="3"/>
      <c r="HMZ168" s="3"/>
      <c r="HNA168" s="3"/>
      <c r="HNB168" s="3"/>
      <c r="HNC168" s="3"/>
      <c r="HND168" s="3"/>
      <c r="HNE168" s="3"/>
      <c r="HNF168" s="3"/>
      <c r="HNG168" s="3"/>
      <c r="HNH168" s="3"/>
      <c r="HNI168" s="3"/>
      <c r="HNJ168" s="3"/>
      <c r="HNK168" s="3"/>
      <c r="HNL168" s="3"/>
      <c r="HNM168" s="3"/>
      <c r="HNN168" s="3"/>
      <c r="HNO168" s="3"/>
      <c r="HNP168" s="3"/>
      <c r="HNQ168" s="3"/>
      <c r="HNR168" s="3"/>
      <c r="HNS168" s="3"/>
      <c r="HNT168" s="3"/>
      <c r="HNU168" s="3"/>
      <c r="HNV168" s="3"/>
      <c r="HNW168" s="3"/>
      <c r="HNX168" s="3"/>
      <c r="HNY168" s="3"/>
      <c r="HNZ168" s="3"/>
      <c r="HOA168" s="3"/>
      <c r="HOB168" s="3"/>
      <c r="HOC168" s="3"/>
      <c r="HOD168" s="3"/>
      <c r="HOE168" s="3"/>
      <c r="HOF168" s="3"/>
      <c r="HOG168" s="3"/>
      <c r="HOH168" s="3"/>
      <c r="HOI168" s="3"/>
      <c r="HOJ168" s="3"/>
      <c r="HOK168" s="3"/>
      <c r="HOL168" s="3"/>
      <c r="HOM168" s="3"/>
      <c r="HON168" s="3"/>
      <c r="HOO168" s="3"/>
      <c r="HOP168" s="3"/>
      <c r="HOQ168" s="3"/>
      <c r="HOR168" s="3"/>
      <c r="HOS168" s="3"/>
      <c r="HOT168" s="3"/>
      <c r="HOU168" s="3"/>
      <c r="HOV168" s="3"/>
      <c r="HOW168" s="3"/>
      <c r="HOX168" s="3"/>
      <c r="HOY168" s="3"/>
      <c r="HOZ168" s="3"/>
      <c r="HPA168" s="3"/>
      <c r="HPB168" s="3"/>
      <c r="HPC168" s="3"/>
      <c r="HPD168" s="3"/>
      <c r="HPE168" s="3"/>
      <c r="HPF168" s="3"/>
      <c r="HPG168" s="3"/>
      <c r="HPH168" s="3"/>
      <c r="HPI168" s="3"/>
      <c r="HPJ168" s="3"/>
      <c r="HPK168" s="3"/>
      <c r="HPL168" s="3"/>
      <c r="HPM168" s="3"/>
      <c r="HPN168" s="3"/>
      <c r="HPO168" s="3"/>
      <c r="HPP168" s="3"/>
      <c r="HPQ168" s="3"/>
      <c r="HPR168" s="3"/>
      <c r="HPS168" s="3"/>
      <c r="HPT168" s="3"/>
      <c r="HPU168" s="3"/>
      <c r="HPV168" s="3"/>
      <c r="HPW168" s="3"/>
      <c r="HPX168" s="3"/>
      <c r="HPY168" s="3"/>
      <c r="HPZ168" s="3"/>
      <c r="HQA168" s="3"/>
      <c r="HQB168" s="3"/>
      <c r="HQC168" s="3"/>
      <c r="HQD168" s="3"/>
      <c r="HQE168" s="3"/>
      <c r="HQF168" s="3"/>
      <c r="HQG168" s="3"/>
      <c r="HQH168" s="3"/>
      <c r="HQI168" s="3"/>
      <c r="HQJ168" s="3"/>
      <c r="HQK168" s="3"/>
      <c r="HQL168" s="3"/>
      <c r="HQM168" s="3"/>
      <c r="HQN168" s="3"/>
      <c r="HQO168" s="3"/>
      <c r="HQP168" s="3"/>
      <c r="HQQ168" s="3"/>
      <c r="HQR168" s="3"/>
      <c r="HQS168" s="3"/>
      <c r="HQT168" s="3"/>
      <c r="HQU168" s="3"/>
      <c r="HQV168" s="3"/>
      <c r="HQW168" s="3"/>
      <c r="HQX168" s="3"/>
      <c r="HQY168" s="3"/>
      <c r="HQZ168" s="3"/>
      <c r="HRA168" s="3"/>
      <c r="HRB168" s="3"/>
      <c r="HRC168" s="3"/>
      <c r="HRD168" s="3"/>
      <c r="HRE168" s="3"/>
      <c r="HRF168" s="3"/>
      <c r="HRG168" s="3"/>
      <c r="HRH168" s="3"/>
      <c r="HRI168" s="3"/>
      <c r="HRJ168" s="3"/>
      <c r="HRK168" s="3"/>
      <c r="HRL168" s="3"/>
      <c r="HRM168" s="3"/>
      <c r="HRN168" s="3"/>
      <c r="HRO168" s="3"/>
      <c r="HRP168" s="3"/>
      <c r="HRQ168" s="3"/>
      <c r="HRR168" s="3"/>
      <c r="HRS168" s="3"/>
      <c r="HRT168" s="3"/>
      <c r="HRU168" s="3"/>
      <c r="HRV168" s="3"/>
      <c r="HRW168" s="3"/>
      <c r="HRX168" s="3"/>
      <c r="HRY168" s="3"/>
      <c r="HRZ168" s="3"/>
      <c r="HSA168" s="3"/>
      <c r="HSB168" s="3"/>
      <c r="HSC168" s="3"/>
      <c r="HSD168" s="3"/>
      <c r="HSE168" s="3"/>
      <c r="HSF168" s="3"/>
      <c r="HSG168" s="3"/>
      <c r="HSH168" s="3"/>
      <c r="HSI168" s="3"/>
      <c r="HSJ168" s="3"/>
      <c r="HSK168" s="3"/>
      <c r="HSL168" s="3"/>
      <c r="HSM168" s="3"/>
      <c r="HSN168" s="3"/>
      <c r="HSO168" s="3"/>
      <c r="HSP168" s="3"/>
      <c r="HSQ168" s="3"/>
      <c r="HSR168" s="3"/>
      <c r="HSS168" s="3"/>
      <c r="HST168" s="3"/>
      <c r="HSU168" s="3"/>
      <c r="HSV168" s="3"/>
      <c r="HSW168" s="3"/>
      <c r="HSX168" s="3"/>
      <c r="HSY168" s="3"/>
      <c r="HSZ168" s="3"/>
      <c r="HTA168" s="3"/>
      <c r="HTB168" s="3"/>
      <c r="HTC168" s="3"/>
      <c r="HTD168" s="3"/>
      <c r="HTE168" s="3"/>
      <c r="HTF168" s="3"/>
      <c r="HTG168" s="3"/>
      <c r="HTH168" s="3"/>
      <c r="HTI168" s="3"/>
      <c r="HTJ168" s="3"/>
      <c r="HTK168" s="3"/>
      <c r="HTL168" s="3"/>
      <c r="HTM168" s="3"/>
      <c r="HTN168" s="3"/>
      <c r="HTO168" s="3"/>
      <c r="HTP168" s="3"/>
      <c r="HTQ168" s="3"/>
      <c r="HTR168" s="3"/>
      <c r="HTS168" s="3"/>
      <c r="HTT168" s="3"/>
      <c r="HTU168" s="3"/>
      <c r="HTV168" s="3"/>
      <c r="HTW168" s="3"/>
      <c r="HTX168" s="3"/>
      <c r="HTY168" s="3"/>
      <c r="HTZ168" s="3"/>
      <c r="HUA168" s="3"/>
      <c r="HUB168" s="3"/>
      <c r="HUC168" s="3"/>
      <c r="HUD168" s="3"/>
      <c r="HUE168" s="3"/>
      <c r="HUF168" s="3"/>
      <c r="HUG168" s="3"/>
      <c r="HUH168" s="3"/>
      <c r="HUI168" s="3"/>
      <c r="HUJ168" s="3"/>
      <c r="HUK168" s="3"/>
      <c r="HUL168" s="3"/>
      <c r="HUM168" s="3"/>
      <c r="HUN168" s="3"/>
      <c r="HUO168" s="3"/>
      <c r="HUP168" s="3"/>
      <c r="HUQ168" s="3"/>
      <c r="HUR168" s="3"/>
      <c r="HUS168" s="3"/>
      <c r="HUT168" s="3"/>
      <c r="HUU168" s="3"/>
      <c r="HUV168" s="3"/>
      <c r="HUW168" s="3"/>
      <c r="HUX168" s="3"/>
      <c r="HUY168" s="3"/>
      <c r="HUZ168" s="3"/>
      <c r="HVA168" s="3"/>
      <c r="HVB168" s="3"/>
      <c r="HVC168" s="3"/>
      <c r="HVD168" s="3"/>
      <c r="HVE168" s="3"/>
      <c r="HVF168" s="3"/>
      <c r="HVG168" s="3"/>
      <c r="HVH168" s="3"/>
      <c r="HVI168" s="3"/>
      <c r="HVJ168" s="3"/>
      <c r="HVK168" s="3"/>
      <c r="HVL168" s="3"/>
      <c r="HVM168" s="3"/>
      <c r="HVN168" s="3"/>
      <c r="HVO168" s="3"/>
      <c r="HVP168" s="3"/>
      <c r="HVQ168" s="3"/>
      <c r="HVR168" s="3"/>
      <c r="HVS168" s="3"/>
      <c r="HVT168" s="3"/>
      <c r="HVU168" s="3"/>
      <c r="HVV168" s="3"/>
      <c r="HVW168" s="3"/>
      <c r="HVX168" s="3"/>
      <c r="HVY168" s="3"/>
      <c r="HVZ168" s="3"/>
      <c r="HWA168" s="3"/>
      <c r="HWB168" s="3"/>
      <c r="HWC168" s="3"/>
      <c r="HWD168" s="3"/>
      <c r="HWE168" s="3"/>
      <c r="HWF168" s="3"/>
      <c r="HWG168" s="3"/>
      <c r="HWH168" s="3"/>
      <c r="HWI168" s="3"/>
      <c r="HWJ168" s="3"/>
      <c r="HWK168" s="3"/>
      <c r="HWL168" s="3"/>
      <c r="HWM168" s="3"/>
      <c r="HWN168" s="3"/>
      <c r="HWO168" s="3"/>
      <c r="HWP168" s="3"/>
      <c r="HWQ168" s="3"/>
      <c r="HWR168" s="3"/>
      <c r="HWS168" s="3"/>
      <c r="HWT168" s="3"/>
      <c r="HWU168" s="3"/>
      <c r="HWV168" s="3"/>
      <c r="HWW168" s="3"/>
      <c r="HWX168" s="3"/>
      <c r="HWY168" s="3"/>
      <c r="HWZ168" s="3"/>
      <c r="HXA168" s="3"/>
      <c r="HXB168" s="3"/>
      <c r="HXC168" s="3"/>
      <c r="HXD168" s="3"/>
      <c r="HXE168" s="3"/>
      <c r="HXF168" s="3"/>
      <c r="HXG168" s="3"/>
      <c r="HXH168" s="3"/>
      <c r="HXI168" s="3"/>
      <c r="HXJ168" s="3"/>
      <c r="HXK168" s="3"/>
      <c r="HXL168" s="3"/>
      <c r="HXM168" s="3"/>
      <c r="HXN168" s="3"/>
      <c r="HXO168" s="3"/>
      <c r="HXP168" s="3"/>
      <c r="HXQ168" s="3"/>
      <c r="HXR168" s="3"/>
      <c r="HXS168" s="3"/>
      <c r="HXT168" s="3"/>
      <c r="HXU168" s="3"/>
      <c r="HXV168" s="3"/>
      <c r="HXW168" s="3"/>
      <c r="HXX168" s="3"/>
      <c r="HXY168" s="3"/>
      <c r="HXZ168" s="3"/>
      <c r="HYA168" s="3"/>
      <c r="HYB168" s="3"/>
      <c r="HYC168" s="3"/>
      <c r="HYD168" s="3"/>
      <c r="HYE168" s="3"/>
      <c r="HYF168" s="3"/>
      <c r="HYG168" s="3"/>
      <c r="HYH168" s="3"/>
      <c r="HYI168" s="3"/>
      <c r="HYJ168" s="3"/>
      <c r="HYK168" s="3"/>
      <c r="HYL168" s="3"/>
      <c r="HYM168" s="3"/>
      <c r="HYN168" s="3"/>
      <c r="HYO168" s="3"/>
      <c r="HYP168" s="3"/>
      <c r="HYQ168" s="3"/>
      <c r="HYR168" s="3"/>
      <c r="HYS168" s="3"/>
      <c r="HYT168" s="3"/>
      <c r="HYU168" s="3"/>
      <c r="HYV168" s="3"/>
      <c r="HYW168" s="3"/>
      <c r="HYX168" s="3"/>
      <c r="HYY168" s="3"/>
      <c r="HYZ168" s="3"/>
      <c r="HZA168" s="3"/>
      <c r="HZB168" s="3"/>
      <c r="HZC168" s="3"/>
      <c r="HZD168" s="3"/>
      <c r="HZE168" s="3"/>
      <c r="HZF168" s="3"/>
      <c r="HZG168" s="3"/>
      <c r="HZH168" s="3"/>
      <c r="HZI168" s="3"/>
      <c r="HZJ168" s="3"/>
      <c r="HZK168" s="3"/>
      <c r="HZL168" s="3"/>
      <c r="HZM168" s="3"/>
      <c r="HZN168" s="3"/>
      <c r="HZO168" s="3"/>
      <c r="HZP168" s="3"/>
      <c r="HZQ168" s="3"/>
      <c r="HZR168" s="3"/>
      <c r="HZS168" s="3"/>
      <c r="HZT168" s="3"/>
      <c r="HZU168" s="3"/>
      <c r="HZV168" s="3"/>
      <c r="HZW168" s="3"/>
      <c r="HZX168" s="3"/>
      <c r="HZY168" s="3"/>
      <c r="HZZ168" s="3"/>
      <c r="IAA168" s="3"/>
      <c r="IAB168" s="3"/>
      <c r="IAC168" s="3"/>
      <c r="IAD168" s="3"/>
      <c r="IAE168" s="3"/>
      <c r="IAF168" s="3"/>
      <c r="IAG168" s="3"/>
      <c r="IAH168" s="3"/>
      <c r="IAI168" s="3"/>
      <c r="IAJ168" s="3"/>
      <c r="IAK168" s="3"/>
      <c r="IAL168" s="3"/>
      <c r="IAM168" s="3"/>
      <c r="IAN168" s="3"/>
      <c r="IAO168" s="3"/>
      <c r="IAP168" s="3"/>
      <c r="IAQ168" s="3"/>
      <c r="IAR168" s="3"/>
      <c r="IAS168" s="3"/>
      <c r="IAT168" s="3"/>
      <c r="IAU168" s="3"/>
      <c r="IAV168" s="3"/>
      <c r="IAW168" s="3"/>
      <c r="IAX168" s="3"/>
      <c r="IAY168" s="3"/>
      <c r="IAZ168" s="3"/>
      <c r="IBA168" s="3"/>
      <c r="IBB168" s="3"/>
      <c r="IBC168" s="3"/>
      <c r="IBD168" s="3"/>
      <c r="IBE168" s="3"/>
      <c r="IBF168" s="3"/>
      <c r="IBG168" s="3"/>
      <c r="IBH168" s="3"/>
      <c r="IBI168" s="3"/>
      <c r="IBJ168" s="3"/>
      <c r="IBK168" s="3"/>
      <c r="IBL168" s="3"/>
      <c r="IBM168" s="3"/>
      <c r="IBN168" s="3"/>
      <c r="IBO168" s="3"/>
      <c r="IBP168" s="3"/>
      <c r="IBQ168" s="3"/>
      <c r="IBR168" s="3"/>
      <c r="IBS168" s="3"/>
      <c r="IBT168" s="3"/>
      <c r="IBU168" s="3"/>
      <c r="IBV168" s="3"/>
      <c r="IBW168" s="3"/>
      <c r="IBX168" s="3"/>
      <c r="IBY168" s="3"/>
      <c r="IBZ168" s="3"/>
      <c r="ICA168" s="3"/>
      <c r="ICB168" s="3"/>
      <c r="ICC168" s="3"/>
      <c r="ICD168" s="3"/>
      <c r="ICE168" s="3"/>
      <c r="ICF168" s="3"/>
      <c r="ICG168" s="3"/>
      <c r="ICH168" s="3"/>
      <c r="ICI168" s="3"/>
      <c r="ICJ168" s="3"/>
      <c r="ICK168" s="3"/>
      <c r="ICL168" s="3"/>
      <c r="ICM168" s="3"/>
      <c r="ICN168" s="3"/>
      <c r="ICO168" s="3"/>
      <c r="ICP168" s="3"/>
      <c r="ICQ168" s="3"/>
      <c r="ICR168" s="3"/>
      <c r="ICS168" s="3"/>
      <c r="ICT168" s="3"/>
      <c r="ICU168" s="3"/>
      <c r="ICV168" s="3"/>
      <c r="ICW168" s="3"/>
      <c r="ICX168" s="3"/>
      <c r="ICY168" s="3"/>
      <c r="ICZ168" s="3"/>
      <c r="IDA168" s="3"/>
      <c r="IDB168" s="3"/>
      <c r="IDC168" s="3"/>
      <c r="IDD168" s="3"/>
      <c r="IDE168" s="3"/>
      <c r="IDF168" s="3"/>
      <c r="IDG168" s="3"/>
      <c r="IDH168" s="3"/>
      <c r="IDI168" s="3"/>
      <c r="IDJ168" s="3"/>
      <c r="IDK168" s="3"/>
      <c r="IDL168" s="3"/>
      <c r="IDM168" s="3"/>
      <c r="IDN168" s="3"/>
      <c r="IDO168" s="3"/>
      <c r="IDP168" s="3"/>
      <c r="IDQ168" s="3"/>
      <c r="IDR168" s="3"/>
      <c r="IDS168" s="3"/>
      <c r="IDT168" s="3"/>
      <c r="IDU168" s="3"/>
      <c r="IDV168" s="3"/>
      <c r="IDW168" s="3"/>
      <c r="IDX168" s="3"/>
      <c r="IDY168" s="3"/>
      <c r="IDZ168" s="3"/>
      <c r="IEA168" s="3"/>
      <c r="IEB168" s="3"/>
      <c r="IEC168" s="3"/>
      <c r="IED168" s="3"/>
      <c r="IEE168" s="3"/>
      <c r="IEF168" s="3"/>
      <c r="IEG168" s="3"/>
      <c r="IEH168" s="3"/>
      <c r="IEI168" s="3"/>
      <c r="IEJ168" s="3"/>
      <c r="IEK168" s="3"/>
      <c r="IEL168" s="3"/>
      <c r="IEM168" s="3"/>
      <c r="IEN168" s="3"/>
      <c r="IEO168" s="3"/>
      <c r="IEP168" s="3"/>
      <c r="IEQ168" s="3"/>
      <c r="IER168" s="3"/>
      <c r="IES168" s="3"/>
      <c r="IET168" s="3"/>
      <c r="IEU168" s="3"/>
      <c r="IEV168" s="3"/>
      <c r="IEW168" s="3"/>
      <c r="IEX168" s="3"/>
      <c r="IEY168" s="3"/>
      <c r="IEZ168" s="3"/>
      <c r="IFA168" s="3"/>
      <c r="IFB168" s="3"/>
      <c r="IFC168" s="3"/>
      <c r="IFD168" s="3"/>
      <c r="IFE168" s="3"/>
      <c r="IFF168" s="3"/>
      <c r="IFG168" s="3"/>
      <c r="IFH168" s="3"/>
      <c r="IFI168" s="3"/>
      <c r="IFJ168" s="3"/>
      <c r="IFK168" s="3"/>
      <c r="IFL168" s="3"/>
      <c r="IFM168" s="3"/>
      <c r="IFN168" s="3"/>
      <c r="IFO168" s="3"/>
      <c r="IFP168" s="3"/>
      <c r="IFQ168" s="3"/>
      <c r="IFR168" s="3"/>
      <c r="IFS168" s="3"/>
      <c r="IFT168" s="3"/>
      <c r="IFU168" s="3"/>
      <c r="IFV168" s="3"/>
      <c r="IFW168" s="3"/>
      <c r="IFX168" s="3"/>
      <c r="IFY168" s="3"/>
      <c r="IFZ168" s="3"/>
      <c r="IGA168" s="3"/>
      <c r="IGB168" s="3"/>
      <c r="IGC168" s="3"/>
      <c r="IGD168" s="3"/>
      <c r="IGE168" s="3"/>
      <c r="IGF168" s="3"/>
      <c r="IGG168" s="3"/>
      <c r="IGH168" s="3"/>
      <c r="IGI168" s="3"/>
      <c r="IGJ168" s="3"/>
      <c r="IGK168" s="3"/>
      <c r="IGL168" s="3"/>
      <c r="IGM168" s="3"/>
      <c r="IGN168" s="3"/>
      <c r="IGO168" s="3"/>
      <c r="IGP168" s="3"/>
      <c r="IGQ168" s="3"/>
      <c r="IGR168" s="3"/>
      <c r="IGS168" s="3"/>
      <c r="IGT168" s="3"/>
      <c r="IGU168" s="3"/>
      <c r="IGV168" s="3"/>
      <c r="IGW168" s="3"/>
      <c r="IGX168" s="3"/>
      <c r="IGY168" s="3"/>
      <c r="IGZ168" s="3"/>
      <c r="IHA168" s="3"/>
      <c r="IHB168" s="3"/>
      <c r="IHC168" s="3"/>
      <c r="IHD168" s="3"/>
      <c r="IHE168" s="3"/>
      <c r="IHF168" s="3"/>
      <c r="IHG168" s="3"/>
      <c r="IHH168" s="3"/>
      <c r="IHI168" s="3"/>
      <c r="IHJ168" s="3"/>
      <c r="IHK168" s="3"/>
      <c r="IHL168" s="3"/>
      <c r="IHM168" s="3"/>
      <c r="IHN168" s="3"/>
      <c r="IHO168" s="3"/>
      <c r="IHP168" s="3"/>
      <c r="IHQ168" s="3"/>
      <c r="IHR168" s="3"/>
      <c r="IHS168" s="3"/>
      <c r="IHT168" s="3"/>
      <c r="IHU168" s="3"/>
      <c r="IHV168" s="3"/>
      <c r="IHW168" s="3"/>
      <c r="IHX168" s="3"/>
      <c r="IHY168" s="3"/>
      <c r="IHZ168" s="3"/>
      <c r="IIA168" s="3"/>
      <c r="IIB168" s="3"/>
      <c r="IIC168" s="3"/>
      <c r="IID168" s="3"/>
      <c r="IIE168" s="3"/>
      <c r="IIF168" s="3"/>
      <c r="IIG168" s="3"/>
      <c r="IIH168" s="3"/>
      <c r="III168" s="3"/>
      <c r="IIJ168" s="3"/>
      <c r="IIK168" s="3"/>
      <c r="IIL168" s="3"/>
      <c r="IIM168" s="3"/>
      <c r="IIN168" s="3"/>
      <c r="IIO168" s="3"/>
      <c r="IIP168" s="3"/>
      <c r="IIQ168" s="3"/>
      <c r="IIR168" s="3"/>
      <c r="IIS168" s="3"/>
      <c r="IIT168" s="3"/>
      <c r="IIU168" s="3"/>
      <c r="IIV168" s="3"/>
      <c r="IIW168" s="3"/>
      <c r="IIX168" s="3"/>
      <c r="IIY168" s="3"/>
      <c r="IIZ168" s="3"/>
      <c r="IJA168" s="3"/>
      <c r="IJB168" s="3"/>
      <c r="IJC168" s="3"/>
      <c r="IJD168" s="3"/>
      <c r="IJE168" s="3"/>
      <c r="IJF168" s="3"/>
      <c r="IJG168" s="3"/>
      <c r="IJH168" s="3"/>
      <c r="IJI168" s="3"/>
      <c r="IJJ168" s="3"/>
      <c r="IJK168" s="3"/>
      <c r="IJL168" s="3"/>
      <c r="IJM168" s="3"/>
      <c r="IJN168" s="3"/>
      <c r="IJO168" s="3"/>
      <c r="IJP168" s="3"/>
      <c r="IJQ168" s="3"/>
      <c r="IJR168" s="3"/>
      <c r="IJS168" s="3"/>
      <c r="IJT168" s="3"/>
      <c r="IJU168" s="3"/>
      <c r="IJV168" s="3"/>
      <c r="IJW168" s="3"/>
      <c r="IJX168" s="3"/>
      <c r="IJY168" s="3"/>
      <c r="IJZ168" s="3"/>
      <c r="IKA168" s="3"/>
      <c r="IKB168" s="3"/>
      <c r="IKC168" s="3"/>
      <c r="IKD168" s="3"/>
      <c r="IKE168" s="3"/>
      <c r="IKF168" s="3"/>
      <c r="IKG168" s="3"/>
      <c r="IKH168" s="3"/>
      <c r="IKI168" s="3"/>
      <c r="IKJ168" s="3"/>
      <c r="IKK168" s="3"/>
      <c r="IKL168" s="3"/>
      <c r="IKM168" s="3"/>
      <c r="IKN168" s="3"/>
      <c r="IKO168" s="3"/>
      <c r="IKP168" s="3"/>
      <c r="IKQ168" s="3"/>
      <c r="IKR168" s="3"/>
      <c r="IKS168" s="3"/>
      <c r="IKT168" s="3"/>
      <c r="IKU168" s="3"/>
      <c r="IKV168" s="3"/>
      <c r="IKW168" s="3"/>
      <c r="IKX168" s="3"/>
      <c r="IKY168" s="3"/>
      <c r="IKZ168" s="3"/>
      <c r="ILA168" s="3"/>
      <c r="ILB168" s="3"/>
      <c r="ILC168" s="3"/>
      <c r="ILD168" s="3"/>
      <c r="ILE168" s="3"/>
      <c r="ILF168" s="3"/>
      <c r="ILG168" s="3"/>
      <c r="ILH168" s="3"/>
      <c r="ILI168" s="3"/>
      <c r="ILJ168" s="3"/>
      <c r="ILK168" s="3"/>
      <c r="ILL168" s="3"/>
      <c r="ILM168" s="3"/>
      <c r="ILN168" s="3"/>
      <c r="ILO168" s="3"/>
      <c r="ILP168" s="3"/>
      <c r="ILQ168" s="3"/>
      <c r="ILR168" s="3"/>
      <c r="ILS168" s="3"/>
      <c r="ILT168" s="3"/>
      <c r="ILU168" s="3"/>
      <c r="ILV168" s="3"/>
      <c r="ILW168" s="3"/>
      <c r="ILX168" s="3"/>
      <c r="ILY168" s="3"/>
      <c r="ILZ168" s="3"/>
      <c r="IMA168" s="3"/>
      <c r="IMB168" s="3"/>
      <c r="IMC168" s="3"/>
      <c r="IMD168" s="3"/>
      <c r="IME168" s="3"/>
      <c r="IMF168" s="3"/>
      <c r="IMG168" s="3"/>
      <c r="IMH168" s="3"/>
      <c r="IMI168" s="3"/>
      <c r="IMJ168" s="3"/>
      <c r="IMK168" s="3"/>
      <c r="IML168" s="3"/>
      <c r="IMM168" s="3"/>
      <c r="IMN168" s="3"/>
      <c r="IMO168" s="3"/>
      <c r="IMP168" s="3"/>
      <c r="IMQ168" s="3"/>
      <c r="IMR168" s="3"/>
      <c r="IMS168" s="3"/>
      <c r="IMT168" s="3"/>
      <c r="IMU168" s="3"/>
      <c r="IMV168" s="3"/>
      <c r="IMW168" s="3"/>
      <c r="IMX168" s="3"/>
      <c r="IMY168" s="3"/>
      <c r="IMZ168" s="3"/>
      <c r="INA168" s="3"/>
      <c r="INB168" s="3"/>
      <c r="INC168" s="3"/>
      <c r="IND168" s="3"/>
      <c r="INE168" s="3"/>
      <c r="INF168" s="3"/>
      <c r="ING168" s="3"/>
      <c r="INH168" s="3"/>
      <c r="INI168" s="3"/>
      <c r="INJ168" s="3"/>
      <c r="INK168" s="3"/>
      <c r="INL168" s="3"/>
      <c r="INM168" s="3"/>
      <c r="INN168" s="3"/>
      <c r="INO168" s="3"/>
      <c r="INP168" s="3"/>
      <c r="INQ168" s="3"/>
      <c r="INR168" s="3"/>
      <c r="INS168" s="3"/>
      <c r="INT168" s="3"/>
      <c r="INU168" s="3"/>
      <c r="INV168" s="3"/>
      <c r="INW168" s="3"/>
      <c r="INX168" s="3"/>
      <c r="INY168" s="3"/>
      <c r="INZ168" s="3"/>
      <c r="IOA168" s="3"/>
      <c r="IOB168" s="3"/>
      <c r="IOC168" s="3"/>
      <c r="IOD168" s="3"/>
      <c r="IOE168" s="3"/>
      <c r="IOF168" s="3"/>
      <c r="IOG168" s="3"/>
      <c r="IOH168" s="3"/>
      <c r="IOI168" s="3"/>
      <c r="IOJ168" s="3"/>
      <c r="IOK168" s="3"/>
      <c r="IOL168" s="3"/>
      <c r="IOM168" s="3"/>
      <c r="ION168" s="3"/>
      <c r="IOO168" s="3"/>
      <c r="IOP168" s="3"/>
      <c r="IOQ168" s="3"/>
      <c r="IOR168" s="3"/>
      <c r="IOS168" s="3"/>
      <c r="IOT168" s="3"/>
      <c r="IOU168" s="3"/>
      <c r="IOV168" s="3"/>
      <c r="IOW168" s="3"/>
      <c r="IOX168" s="3"/>
      <c r="IOY168" s="3"/>
      <c r="IOZ168" s="3"/>
      <c r="IPA168" s="3"/>
      <c r="IPB168" s="3"/>
      <c r="IPC168" s="3"/>
      <c r="IPD168" s="3"/>
      <c r="IPE168" s="3"/>
      <c r="IPF168" s="3"/>
      <c r="IPG168" s="3"/>
      <c r="IPH168" s="3"/>
      <c r="IPI168" s="3"/>
      <c r="IPJ168" s="3"/>
      <c r="IPK168" s="3"/>
      <c r="IPL168" s="3"/>
      <c r="IPM168" s="3"/>
      <c r="IPN168" s="3"/>
      <c r="IPO168" s="3"/>
      <c r="IPP168" s="3"/>
      <c r="IPQ168" s="3"/>
      <c r="IPR168" s="3"/>
      <c r="IPS168" s="3"/>
      <c r="IPT168" s="3"/>
      <c r="IPU168" s="3"/>
      <c r="IPV168" s="3"/>
      <c r="IPW168" s="3"/>
      <c r="IPX168" s="3"/>
      <c r="IPY168" s="3"/>
      <c r="IPZ168" s="3"/>
      <c r="IQA168" s="3"/>
      <c r="IQB168" s="3"/>
      <c r="IQC168" s="3"/>
      <c r="IQD168" s="3"/>
      <c r="IQE168" s="3"/>
      <c r="IQF168" s="3"/>
      <c r="IQG168" s="3"/>
      <c r="IQH168" s="3"/>
      <c r="IQI168" s="3"/>
      <c r="IQJ168" s="3"/>
      <c r="IQK168" s="3"/>
      <c r="IQL168" s="3"/>
      <c r="IQM168" s="3"/>
      <c r="IQN168" s="3"/>
      <c r="IQO168" s="3"/>
      <c r="IQP168" s="3"/>
      <c r="IQQ168" s="3"/>
      <c r="IQR168" s="3"/>
      <c r="IQS168" s="3"/>
      <c r="IQT168" s="3"/>
      <c r="IQU168" s="3"/>
      <c r="IQV168" s="3"/>
      <c r="IQW168" s="3"/>
      <c r="IQX168" s="3"/>
      <c r="IQY168" s="3"/>
      <c r="IQZ168" s="3"/>
      <c r="IRA168" s="3"/>
      <c r="IRB168" s="3"/>
      <c r="IRC168" s="3"/>
      <c r="IRD168" s="3"/>
      <c r="IRE168" s="3"/>
      <c r="IRF168" s="3"/>
      <c r="IRG168" s="3"/>
      <c r="IRH168" s="3"/>
      <c r="IRI168" s="3"/>
      <c r="IRJ168" s="3"/>
      <c r="IRK168" s="3"/>
      <c r="IRL168" s="3"/>
      <c r="IRM168" s="3"/>
      <c r="IRN168" s="3"/>
      <c r="IRO168" s="3"/>
      <c r="IRP168" s="3"/>
      <c r="IRQ168" s="3"/>
      <c r="IRR168" s="3"/>
      <c r="IRS168" s="3"/>
      <c r="IRT168" s="3"/>
      <c r="IRU168" s="3"/>
      <c r="IRV168" s="3"/>
      <c r="IRW168" s="3"/>
      <c r="IRX168" s="3"/>
      <c r="IRY168" s="3"/>
      <c r="IRZ168" s="3"/>
      <c r="ISA168" s="3"/>
      <c r="ISB168" s="3"/>
      <c r="ISC168" s="3"/>
      <c r="ISD168" s="3"/>
      <c r="ISE168" s="3"/>
      <c r="ISF168" s="3"/>
      <c r="ISG168" s="3"/>
      <c r="ISH168" s="3"/>
      <c r="ISI168" s="3"/>
      <c r="ISJ168" s="3"/>
      <c r="ISK168" s="3"/>
      <c r="ISL168" s="3"/>
      <c r="ISM168" s="3"/>
      <c r="ISN168" s="3"/>
      <c r="ISO168" s="3"/>
      <c r="ISP168" s="3"/>
      <c r="ISQ168" s="3"/>
      <c r="ISR168" s="3"/>
      <c r="ISS168" s="3"/>
      <c r="IST168" s="3"/>
      <c r="ISU168" s="3"/>
      <c r="ISV168" s="3"/>
      <c r="ISW168" s="3"/>
      <c r="ISX168" s="3"/>
      <c r="ISY168" s="3"/>
      <c r="ISZ168" s="3"/>
      <c r="ITA168" s="3"/>
      <c r="ITB168" s="3"/>
      <c r="ITC168" s="3"/>
      <c r="ITD168" s="3"/>
      <c r="ITE168" s="3"/>
      <c r="ITF168" s="3"/>
      <c r="ITG168" s="3"/>
      <c r="ITH168" s="3"/>
      <c r="ITI168" s="3"/>
      <c r="ITJ168" s="3"/>
      <c r="ITK168" s="3"/>
      <c r="ITL168" s="3"/>
      <c r="ITM168" s="3"/>
      <c r="ITN168" s="3"/>
      <c r="ITO168" s="3"/>
      <c r="ITP168" s="3"/>
      <c r="ITQ168" s="3"/>
      <c r="ITR168" s="3"/>
      <c r="ITS168" s="3"/>
      <c r="ITT168" s="3"/>
      <c r="ITU168" s="3"/>
      <c r="ITV168" s="3"/>
      <c r="ITW168" s="3"/>
      <c r="ITX168" s="3"/>
      <c r="ITY168" s="3"/>
      <c r="ITZ168" s="3"/>
      <c r="IUA168" s="3"/>
      <c r="IUB168" s="3"/>
      <c r="IUC168" s="3"/>
      <c r="IUD168" s="3"/>
      <c r="IUE168" s="3"/>
      <c r="IUF168" s="3"/>
      <c r="IUG168" s="3"/>
      <c r="IUH168" s="3"/>
      <c r="IUI168" s="3"/>
      <c r="IUJ168" s="3"/>
      <c r="IUK168" s="3"/>
      <c r="IUL168" s="3"/>
      <c r="IUM168" s="3"/>
      <c r="IUN168" s="3"/>
      <c r="IUO168" s="3"/>
      <c r="IUP168" s="3"/>
      <c r="IUQ168" s="3"/>
      <c r="IUR168" s="3"/>
      <c r="IUS168" s="3"/>
      <c r="IUT168" s="3"/>
      <c r="IUU168" s="3"/>
      <c r="IUV168" s="3"/>
      <c r="IUW168" s="3"/>
      <c r="IUX168" s="3"/>
      <c r="IUY168" s="3"/>
      <c r="IUZ168" s="3"/>
      <c r="IVA168" s="3"/>
      <c r="IVB168" s="3"/>
      <c r="IVC168" s="3"/>
      <c r="IVD168" s="3"/>
      <c r="IVE168" s="3"/>
      <c r="IVF168" s="3"/>
      <c r="IVG168" s="3"/>
      <c r="IVH168" s="3"/>
      <c r="IVI168" s="3"/>
      <c r="IVJ168" s="3"/>
      <c r="IVK168" s="3"/>
      <c r="IVL168" s="3"/>
      <c r="IVM168" s="3"/>
      <c r="IVN168" s="3"/>
      <c r="IVO168" s="3"/>
      <c r="IVP168" s="3"/>
      <c r="IVQ168" s="3"/>
      <c r="IVR168" s="3"/>
      <c r="IVS168" s="3"/>
      <c r="IVT168" s="3"/>
      <c r="IVU168" s="3"/>
      <c r="IVV168" s="3"/>
      <c r="IVW168" s="3"/>
      <c r="IVX168" s="3"/>
      <c r="IVY168" s="3"/>
      <c r="IVZ168" s="3"/>
      <c r="IWA168" s="3"/>
      <c r="IWB168" s="3"/>
      <c r="IWC168" s="3"/>
      <c r="IWD168" s="3"/>
      <c r="IWE168" s="3"/>
      <c r="IWF168" s="3"/>
      <c r="IWG168" s="3"/>
      <c r="IWH168" s="3"/>
      <c r="IWI168" s="3"/>
      <c r="IWJ168" s="3"/>
      <c r="IWK168" s="3"/>
      <c r="IWL168" s="3"/>
      <c r="IWM168" s="3"/>
      <c r="IWN168" s="3"/>
      <c r="IWO168" s="3"/>
      <c r="IWP168" s="3"/>
      <c r="IWQ168" s="3"/>
      <c r="IWR168" s="3"/>
      <c r="IWS168" s="3"/>
      <c r="IWT168" s="3"/>
      <c r="IWU168" s="3"/>
      <c r="IWV168" s="3"/>
      <c r="IWW168" s="3"/>
      <c r="IWX168" s="3"/>
      <c r="IWY168" s="3"/>
      <c r="IWZ168" s="3"/>
      <c r="IXA168" s="3"/>
      <c r="IXB168" s="3"/>
      <c r="IXC168" s="3"/>
      <c r="IXD168" s="3"/>
      <c r="IXE168" s="3"/>
      <c r="IXF168" s="3"/>
      <c r="IXG168" s="3"/>
      <c r="IXH168" s="3"/>
      <c r="IXI168" s="3"/>
      <c r="IXJ168" s="3"/>
      <c r="IXK168" s="3"/>
      <c r="IXL168" s="3"/>
      <c r="IXM168" s="3"/>
      <c r="IXN168" s="3"/>
      <c r="IXO168" s="3"/>
      <c r="IXP168" s="3"/>
      <c r="IXQ168" s="3"/>
      <c r="IXR168" s="3"/>
      <c r="IXS168" s="3"/>
      <c r="IXT168" s="3"/>
      <c r="IXU168" s="3"/>
      <c r="IXV168" s="3"/>
      <c r="IXW168" s="3"/>
      <c r="IXX168" s="3"/>
      <c r="IXY168" s="3"/>
      <c r="IXZ168" s="3"/>
      <c r="IYA168" s="3"/>
      <c r="IYB168" s="3"/>
      <c r="IYC168" s="3"/>
      <c r="IYD168" s="3"/>
      <c r="IYE168" s="3"/>
      <c r="IYF168" s="3"/>
      <c r="IYG168" s="3"/>
      <c r="IYH168" s="3"/>
      <c r="IYI168" s="3"/>
      <c r="IYJ168" s="3"/>
      <c r="IYK168" s="3"/>
      <c r="IYL168" s="3"/>
      <c r="IYM168" s="3"/>
      <c r="IYN168" s="3"/>
      <c r="IYO168" s="3"/>
      <c r="IYP168" s="3"/>
      <c r="IYQ168" s="3"/>
      <c r="IYR168" s="3"/>
      <c r="IYS168" s="3"/>
      <c r="IYT168" s="3"/>
      <c r="IYU168" s="3"/>
      <c r="IYV168" s="3"/>
      <c r="IYW168" s="3"/>
      <c r="IYX168" s="3"/>
      <c r="IYY168" s="3"/>
      <c r="IYZ168" s="3"/>
      <c r="IZA168" s="3"/>
      <c r="IZB168" s="3"/>
      <c r="IZC168" s="3"/>
      <c r="IZD168" s="3"/>
      <c r="IZE168" s="3"/>
      <c r="IZF168" s="3"/>
      <c r="IZG168" s="3"/>
      <c r="IZH168" s="3"/>
      <c r="IZI168" s="3"/>
      <c r="IZJ168" s="3"/>
      <c r="IZK168" s="3"/>
      <c r="IZL168" s="3"/>
      <c r="IZM168" s="3"/>
      <c r="IZN168" s="3"/>
      <c r="IZO168" s="3"/>
      <c r="IZP168" s="3"/>
      <c r="IZQ168" s="3"/>
      <c r="IZR168" s="3"/>
      <c r="IZS168" s="3"/>
      <c r="IZT168" s="3"/>
      <c r="IZU168" s="3"/>
      <c r="IZV168" s="3"/>
      <c r="IZW168" s="3"/>
      <c r="IZX168" s="3"/>
      <c r="IZY168" s="3"/>
      <c r="IZZ168" s="3"/>
      <c r="JAA168" s="3"/>
      <c r="JAB168" s="3"/>
      <c r="JAC168" s="3"/>
      <c r="JAD168" s="3"/>
      <c r="JAE168" s="3"/>
      <c r="JAF168" s="3"/>
      <c r="JAG168" s="3"/>
      <c r="JAH168" s="3"/>
      <c r="JAI168" s="3"/>
      <c r="JAJ168" s="3"/>
      <c r="JAK168" s="3"/>
      <c r="JAL168" s="3"/>
      <c r="JAM168" s="3"/>
      <c r="JAN168" s="3"/>
      <c r="JAO168" s="3"/>
      <c r="JAP168" s="3"/>
      <c r="JAQ168" s="3"/>
      <c r="JAR168" s="3"/>
      <c r="JAS168" s="3"/>
      <c r="JAT168" s="3"/>
      <c r="JAU168" s="3"/>
      <c r="JAV168" s="3"/>
      <c r="JAW168" s="3"/>
      <c r="JAX168" s="3"/>
      <c r="JAY168" s="3"/>
      <c r="JAZ168" s="3"/>
      <c r="JBA168" s="3"/>
      <c r="JBB168" s="3"/>
      <c r="JBC168" s="3"/>
      <c r="JBD168" s="3"/>
      <c r="JBE168" s="3"/>
      <c r="JBF168" s="3"/>
      <c r="JBG168" s="3"/>
      <c r="JBH168" s="3"/>
      <c r="JBI168" s="3"/>
      <c r="JBJ168" s="3"/>
      <c r="JBK168" s="3"/>
      <c r="JBL168" s="3"/>
      <c r="JBM168" s="3"/>
      <c r="JBN168" s="3"/>
      <c r="JBO168" s="3"/>
      <c r="JBP168" s="3"/>
      <c r="JBQ168" s="3"/>
      <c r="JBR168" s="3"/>
      <c r="JBS168" s="3"/>
      <c r="JBT168" s="3"/>
      <c r="JBU168" s="3"/>
      <c r="JBV168" s="3"/>
      <c r="JBW168" s="3"/>
      <c r="JBX168" s="3"/>
      <c r="JBY168" s="3"/>
      <c r="JBZ168" s="3"/>
      <c r="JCA168" s="3"/>
      <c r="JCB168" s="3"/>
      <c r="JCC168" s="3"/>
      <c r="JCD168" s="3"/>
      <c r="JCE168" s="3"/>
      <c r="JCF168" s="3"/>
      <c r="JCG168" s="3"/>
      <c r="JCH168" s="3"/>
      <c r="JCI168" s="3"/>
      <c r="JCJ168" s="3"/>
      <c r="JCK168" s="3"/>
      <c r="JCL168" s="3"/>
      <c r="JCM168" s="3"/>
      <c r="JCN168" s="3"/>
      <c r="JCO168" s="3"/>
      <c r="JCP168" s="3"/>
      <c r="JCQ168" s="3"/>
      <c r="JCR168" s="3"/>
      <c r="JCS168" s="3"/>
      <c r="JCT168" s="3"/>
      <c r="JCU168" s="3"/>
      <c r="JCV168" s="3"/>
      <c r="JCW168" s="3"/>
      <c r="JCX168" s="3"/>
      <c r="JCY168" s="3"/>
      <c r="JCZ168" s="3"/>
      <c r="JDA168" s="3"/>
      <c r="JDB168" s="3"/>
      <c r="JDC168" s="3"/>
      <c r="JDD168" s="3"/>
      <c r="JDE168" s="3"/>
      <c r="JDF168" s="3"/>
      <c r="JDG168" s="3"/>
      <c r="JDH168" s="3"/>
      <c r="JDI168" s="3"/>
      <c r="JDJ168" s="3"/>
      <c r="JDK168" s="3"/>
      <c r="JDL168" s="3"/>
      <c r="JDM168" s="3"/>
      <c r="JDN168" s="3"/>
      <c r="JDO168" s="3"/>
      <c r="JDP168" s="3"/>
      <c r="JDQ168" s="3"/>
      <c r="JDR168" s="3"/>
      <c r="JDS168" s="3"/>
      <c r="JDT168" s="3"/>
      <c r="JDU168" s="3"/>
      <c r="JDV168" s="3"/>
      <c r="JDW168" s="3"/>
      <c r="JDX168" s="3"/>
      <c r="JDY168" s="3"/>
      <c r="JDZ168" s="3"/>
      <c r="JEA168" s="3"/>
      <c r="JEB168" s="3"/>
      <c r="JEC168" s="3"/>
      <c r="JED168" s="3"/>
      <c r="JEE168" s="3"/>
      <c r="JEF168" s="3"/>
      <c r="JEG168" s="3"/>
      <c r="JEH168" s="3"/>
      <c r="JEI168" s="3"/>
      <c r="JEJ168" s="3"/>
      <c r="JEK168" s="3"/>
      <c r="JEL168" s="3"/>
      <c r="JEM168" s="3"/>
      <c r="JEN168" s="3"/>
      <c r="JEO168" s="3"/>
      <c r="JEP168" s="3"/>
      <c r="JEQ168" s="3"/>
      <c r="JER168" s="3"/>
      <c r="JES168" s="3"/>
      <c r="JET168" s="3"/>
      <c r="JEU168" s="3"/>
      <c r="JEV168" s="3"/>
      <c r="JEW168" s="3"/>
      <c r="JEX168" s="3"/>
      <c r="JEY168" s="3"/>
      <c r="JEZ168" s="3"/>
      <c r="JFA168" s="3"/>
      <c r="JFB168" s="3"/>
      <c r="JFC168" s="3"/>
      <c r="JFD168" s="3"/>
      <c r="JFE168" s="3"/>
      <c r="JFF168" s="3"/>
      <c r="JFG168" s="3"/>
      <c r="JFH168" s="3"/>
      <c r="JFI168" s="3"/>
      <c r="JFJ168" s="3"/>
      <c r="JFK168" s="3"/>
      <c r="JFL168" s="3"/>
      <c r="JFM168" s="3"/>
      <c r="JFN168" s="3"/>
      <c r="JFO168" s="3"/>
      <c r="JFP168" s="3"/>
      <c r="JFQ168" s="3"/>
      <c r="JFR168" s="3"/>
      <c r="JFS168" s="3"/>
      <c r="JFT168" s="3"/>
      <c r="JFU168" s="3"/>
      <c r="JFV168" s="3"/>
      <c r="JFW168" s="3"/>
      <c r="JFX168" s="3"/>
      <c r="JFY168" s="3"/>
      <c r="JFZ168" s="3"/>
      <c r="JGA168" s="3"/>
      <c r="JGB168" s="3"/>
      <c r="JGC168" s="3"/>
      <c r="JGD168" s="3"/>
      <c r="JGE168" s="3"/>
      <c r="JGF168" s="3"/>
      <c r="JGG168" s="3"/>
      <c r="JGH168" s="3"/>
      <c r="JGI168" s="3"/>
      <c r="JGJ168" s="3"/>
      <c r="JGK168" s="3"/>
      <c r="JGL168" s="3"/>
      <c r="JGM168" s="3"/>
      <c r="JGN168" s="3"/>
      <c r="JGO168" s="3"/>
      <c r="JGP168" s="3"/>
      <c r="JGQ168" s="3"/>
      <c r="JGR168" s="3"/>
      <c r="JGS168" s="3"/>
      <c r="JGT168" s="3"/>
      <c r="JGU168" s="3"/>
      <c r="JGV168" s="3"/>
      <c r="JGW168" s="3"/>
      <c r="JGX168" s="3"/>
      <c r="JGY168" s="3"/>
      <c r="JGZ168" s="3"/>
      <c r="JHA168" s="3"/>
      <c r="JHB168" s="3"/>
      <c r="JHC168" s="3"/>
      <c r="JHD168" s="3"/>
      <c r="JHE168" s="3"/>
      <c r="JHF168" s="3"/>
      <c r="JHG168" s="3"/>
      <c r="JHH168" s="3"/>
      <c r="JHI168" s="3"/>
      <c r="JHJ168" s="3"/>
      <c r="JHK168" s="3"/>
      <c r="JHL168" s="3"/>
      <c r="JHM168" s="3"/>
      <c r="JHN168" s="3"/>
      <c r="JHO168" s="3"/>
      <c r="JHP168" s="3"/>
      <c r="JHQ168" s="3"/>
      <c r="JHR168" s="3"/>
      <c r="JHS168" s="3"/>
      <c r="JHT168" s="3"/>
      <c r="JHU168" s="3"/>
      <c r="JHV168" s="3"/>
      <c r="JHW168" s="3"/>
      <c r="JHX168" s="3"/>
      <c r="JHY168" s="3"/>
      <c r="JHZ168" s="3"/>
      <c r="JIA168" s="3"/>
      <c r="JIB168" s="3"/>
      <c r="JIC168" s="3"/>
      <c r="JID168" s="3"/>
      <c r="JIE168" s="3"/>
      <c r="JIF168" s="3"/>
      <c r="JIG168" s="3"/>
      <c r="JIH168" s="3"/>
      <c r="JII168" s="3"/>
      <c r="JIJ168" s="3"/>
      <c r="JIK168" s="3"/>
      <c r="JIL168" s="3"/>
      <c r="JIM168" s="3"/>
      <c r="JIN168" s="3"/>
      <c r="JIO168" s="3"/>
      <c r="JIP168" s="3"/>
      <c r="JIQ168" s="3"/>
      <c r="JIR168" s="3"/>
      <c r="JIS168" s="3"/>
      <c r="JIT168" s="3"/>
      <c r="JIU168" s="3"/>
      <c r="JIV168" s="3"/>
      <c r="JIW168" s="3"/>
      <c r="JIX168" s="3"/>
      <c r="JIY168" s="3"/>
      <c r="JIZ168" s="3"/>
      <c r="JJA168" s="3"/>
      <c r="JJB168" s="3"/>
      <c r="JJC168" s="3"/>
      <c r="JJD168" s="3"/>
      <c r="JJE168" s="3"/>
      <c r="JJF168" s="3"/>
      <c r="JJG168" s="3"/>
      <c r="JJH168" s="3"/>
      <c r="JJI168" s="3"/>
      <c r="JJJ168" s="3"/>
      <c r="JJK168" s="3"/>
      <c r="JJL168" s="3"/>
      <c r="JJM168" s="3"/>
      <c r="JJN168" s="3"/>
      <c r="JJO168" s="3"/>
      <c r="JJP168" s="3"/>
      <c r="JJQ168" s="3"/>
      <c r="JJR168" s="3"/>
      <c r="JJS168" s="3"/>
      <c r="JJT168" s="3"/>
      <c r="JJU168" s="3"/>
      <c r="JJV168" s="3"/>
      <c r="JJW168" s="3"/>
      <c r="JJX168" s="3"/>
      <c r="JJY168" s="3"/>
      <c r="JJZ168" s="3"/>
      <c r="JKA168" s="3"/>
      <c r="JKB168" s="3"/>
      <c r="JKC168" s="3"/>
      <c r="JKD168" s="3"/>
      <c r="JKE168" s="3"/>
      <c r="JKF168" s="3"/>
      <c r="JKG168" s="3"/>
      <c r="JKH168" s="3"/>
      <c r="JKI168" s="3"/>
      <c r="JKJ168" s="3"/>
      <c r="JKK168" s="3"/>
      <c r="JKL168" s="3"/>
      <c r="JKM168" s="3"/>
      <c r="JKN168" s="3"/>
      <c r="JKO168" s="3"/>
      <c r="JKP168" s="3"/>
      <c r="JKQ168" s="3"/>
      <c r="JKR168" s="3"/>
      <c r="JKS168" s="3"/>
      <c r="JKT168" s="3"/>
      <c r="JKU168" s="3"/>
      <c r="JKV168" s="3"/>
      <c r="JKW168" s="3"/>
      <c r="JKX168" s="3"/>
      <c r="JKY168" s="3"/>
      <c r="JKZ168" s="3"/>
      <c r="JLA168" s="3"/>
      <c r="JLB168" s="3"/>
      <c r="JLC168" s="3"/>
      <c r="JLD168" s="3"/>
      <c r="JLE168" s="3"/>
      <c r="JLF168" s="3"/>
      <c r="JLG168" s="3"/>
      <c r="JLH168" s="3"/>
      <c r="JLI168" s="3"/>
      <c r="JLJ168" s="3"/>
      <c r="JLK168" s="3"/>
      <c r="JLL168" s="3"/>
      <c r="JLM168" s="3"/>
      <c r="JLN168" s="3"/>
      <c r="JLO168" s="3"/>
      <c r="JLP168" s="3"/>
      <c r="JLQ168" s="3"/>
      <c r="JLR168" s="3"/>
      <c r="JLS168" s="3"/>
      <c r="JLT168" s="3"/>
      <c r="JLU168" s="3"/>
      <c r="JLV168" s="3"/>
      <c r="JLW168" s="3"/>
      <c r="JLX168" s="3"/>
      <c r="JLY168" s="3"/>
      <c r="JLZ168" s="3"/>
      <c r="JMA168" s="3"/>
      <c r="JMB168" s="3"/>
      <c r="JMC168" s="3"/>
      <c r="JMD168" s="3"/>
      <c r="JME168" s="3"/>
      <c r="JMF168" s="3"/>
      <c r="JMG168" s="3"/>
      <c r="JMH168" s="3"/>
      <c r="JMI168" s="3"/>
      <c r="JMJ168" s="3"/>
      <c r="JMK168" s="3"/>
      <c r="JML168" s="3"/>
      <c r="JMM168" s="3"/>
      <c r="JMN168" s="3"/>
      <c r="JMO168" s="3"/>
      <c r="JMP168" s="3"/>
      <c r="JMQ168" s="3"/>
      <c r="JMR168" s="3"/>
      <c r="JMS168" s="3"/>
      <c r="JMT168" s="3"/>
      <c r="JMU168" s="3"/>
      <c r="JMV168" s="3"/>
      <c r="JMW168" s="3"/>
      <c r="JMX168" s="3"/>
      <c r="JMY168" s="3"/>
      <c r="JMZ168" s="3"/>
      <c r="JNA168" s="3"/>
      <c r="JNB168" s="3"/>
      <c r="JNC168" s="3"/>
      <c r="JND168" s="3"/>
      <c r="JNE168" s="3"/>
      <c r="JNF168" s="3"/>
      <c r="JNG168" s="3"/>
      <c r="JNH168" s="3"/>
      <c r="JNI168" s="3"/>
      <c r="JNJ168" s="3"/>
      <c r="JNK168" s="3"/>
      <c r="JNL168" s="3"/>
      <c r="JNM168" s="3"/>
      <c r="JNN168" s="3"/>
      <c r="JNO168" s="3"/>
      <c r="JNP168" s="3"/>
      <c r="JNQ168" s="3"/>
      <c r="JNR168" s="3"/>
      <c r="JNS168" s="3"/>
      <c r="JNT168" s="3"/>
      <c r="JNU168" s="3"/>
      <c r="JNV168" s="3"/>
      <c r="JNW168" s="3"/>
      <c r="JNX168" s="3"/>
      <c r="JNY168" s="3"/>
      <c r="JNZ168" s="3"/>
      <c r="JOA168" s="3"/>
      <c r="JOB168" s="3"/>
      <c r="JOC168" s="3"/>
      <c r="JOD168" s="3"/>
      <c r="JOE168" s="3"/>
      <c r="JOF168" s="3"/>
      <c r="JOG168" s="3"/>
      <c r="JOH168" s="3"/>
      <c r="JOI168" s="3"/>
      <c r="JOJ168" s="3"/>
      <c r="JOK168" s="3"/>
      <c r="JOL168" s="3"/>
      <c r="JOM168" s="3"/>
      <c r="JON168" s="3"/>
      <c r="JOO168" s="3"/>
      <c r="JOP168" s="3"/>
      <c r="JOQ168" s="3"/>
      <c r="JOR168" s="3"/>
      <c r="JOS168" s="3"/>
      <c r="JOT168" s="3"/>
      <c r="JOU168" s="3"/>
      <c r="JOV168" s="3"/>
      <c r="JOW168" s="3"/>
      <c r="JOX168" s="3"/>
      <c r="JOY168" s="3"/>
      <c r="JOZ168" s="3"/>
      <c r="JPA168" s="3"/>
      <c r="JPB168" s="3"/>
      <c r="JPC168" s="3"/>
      <c r="JPD168" s="3"/>
      <c r="JPE168" s="3"/>
      <c r="JPF168" s="3"/>
      <c r="JPG168" s="3"/>
      <c r="JPH168" s="3"/>
      <c r="JPI168" s="3"/>
      <c r="JPJ168" s="3"/>
      <c r="JPK168" s="3"/>
      <c r="JPL168" s="3"/>
      <c r="JPM168" s="3"/>
      <c r="JPN168" s="3"/>
      <c r="JPO168" s="3"/>
      <c r="JPP168" s="3"/>
      <c r="JPQ168" s="3"/>
      <c r="JPR168" s="3"/>
      <c r="JPS168" s="3"/>
      <c r="JPT168" s="3"/>
      <c r="JPU168" s="3"/>
      <c r="JPV168" s="3"/>
      <c r="JPW168" s="3"/>
      <c r="JPX168" s="3"/>
      <c r="JPY168" s="3"/>
      <c r="JPZ168" s="3"/>
      <c r="JQA168" s="3"/>
      <c r="JQB168" s="3"/>
      <c r="JQC168" s="3"/>
      <c r="JQD168" s="3"/>
      <c r="JQE168" s="3"/>
      <c r="JQF168" s="3"/>
      <c r="JQG168" s="3"/>
      <c r="JQH168" s="3"/>
      <c r="JQI168" s="3"/>
      <c r="JQJ168" s="3"/>
      <c r="JQK168" s="3"/>
      <c r="JQL168" s="3"/>
      <c r="JQM168" s="3"/>
      <c r="JQN168" s="3"/>
      <c r="JQO168" s="3"/>
      <c r="JQP168" s="3"/>
      <c r="JQQ168" s="3"/>
      <c r="JQR168" s="3"/>
      <c r="JQS168" s="3"/>
      <c r="JQT168" s="3"/>
      <c r="JQU168" s="3"/>
      <c r="JQV168" s="3"/>
      <c r="JQW168" s="3"/>
      <c r="JQX168" s="3"/>
      <c r="JQY168" s="3"/>
      <c r="JQZ168" s="3"/>
      <c r="JRA168" s="3"/>
      <c r="JRB168" s="3"/>
      <c r="JRC168" s="3"/>
      <c r="JRD168" s="3"/>
      <c r="JRE168" s="3"/>
      <c r="JRF168" s="3"/>
      <c r="JRG168" s="3"/>
      <c r="JRH168" s="3"/>
      <c r="JRI168" s="3"/>
      <c r="JRJ168" s="3"/>
      <c r="JRK168" s="3"/>
      <c r="JRL168" s="3"/>
      <c r="JRM168" s="3"/>
      <c r="JRN168" s="3"/>
      <c r="JRO168" s="3"/>
      <c r="JRP168" s="3"/>
      <c r="JRQ168" s="3"/>
      <c r="JRR168" s="3"/>
      <c r="JRS168" s="3"/>
      <c r="JRT168" s="3"/>
      <c r="JRU168" s="3"/>
      <c r="JRV168" s="3"/>
      <c r="JRW168" s="3"/>
      <c r="JRX168" s="3"/>
      <c r="JRY168" s="3"/>
      <c r="JRZ168" s="3"/>
      <c r="JSA168" s="3"/>
      <c r="JSB168" s="3"/>
      <c r="JSC168" s="3"/>
      <c r="JSD168" s="3"/>
      <c r="JSE168" s="3"/>
      <c r="JSF168" s="3"/>
      <c r="JSG168" s="3"/>
      <c r="JSH168" s="3"/>
      <c r="JSI168" s="3"/>
      <c r="JSJ168" s="3"/>
      <c r="JSK168" s="3"/>
      <c r="JSL168" s="3"/>
      <c r="JSM168" s="3"/>
      <c r="JSN168" s="3"/>
      <c r="JSO168" s="3"/>
      <c r="JSP168" s="3"/>
      <c r="JSQ168" s="3"/>
      <c r="JSR168" s="3"/>
      <c r="JSS168" s="3"/>
      <c r="JST168" s="3"/>
      <c r="JSU168" s="3"/>
      <c r="JSV168" s="3"/>
      <c r="JSW168" s="3"/>
      <c r="JSX168" s="3"/>
      <c r="JSY168" s="3"/>
      <c r="JSZ168" s="3"/>
      <c r="JTA168" s="3"/>
      <c r="JTB168" s="3"/>
      <c r="JTC168" s="3"/>
      <c r="JTD168" s="3"/>
      <c r="JTE168" s="3"/>
      <c r="JTF168" s="3"/>
      <c r="JTG168" s="3"/>
      <c r="JTH168" s="3"/>
      <c r="JTI168" s="3"/>
      <c r="JTJ168" s="3"/>
      <c r="JTK168" s="3"/>
      <c r="JTL168" s="3"/>
      <c r="JTM168" s="3"/>
      <c r="JTN168" s="3"/>
      <c r="JTO168" s="3"/>
      <c r="JTP168" s="3"/>
      <c r="JTQ168" s="3"/>
      <c r="JTR168" s="3"/>
      <c r="JTS168" s="3"/>
      <c r="JTT168" s="3"/>
      <c r="JTU168" s="3"/>
      <c r="JTV168" s="3"/>
      <c r="JTW168" s="3"/>
      <c r="JTX168" s="3"/>
      <c r="JTY168" s="3"/>
      <c r="JTZ168" s="3"/>
      <c r="JUA168" s="3"/>
      <c r="JUB168" s="3"/>
      <c r="JUC168" s="3"/>
      <c r="JUD168" s="3"/>
      <c r="JUE168" s="3"/>
      <c r="JUF168" s="3"/>
      <c r="JUG168" s="3"/>
      <c r="JUH168" s="3"/>
      <c r="JUI168" s="3"/>
      <c r="JUJ168" s="3"/>
      <c r="JUK168" s="3"/>
      <c r="JUL168" s="3"/>
      <c r="JUM168" s="3"/>
      <c r="JUN168" s="3"/>
      <c r="JUO168" s="3"/>
      <c r="JUP168" s="3"/>
      <c r="JUQ168" s="3"/>
      <c r="JUR168" s="3"/>
      <c r="JUS168" s="3"/>
      <c r="JUT168" s="3"/>
      <c r="JUU168" s="3"/>
      <c r="JUV168" s="3"/>
      <c r="JUW168" s="3"/>
      <c r="JUX168" s="3"/>
      <c r="JUY168" s="3"/>
      <c r="JUZ168" s="3"/>
      <c r="JVA168" s="3"/>
      <c r="JVB168" s="3"/>
      <c r="JVC168" s="3"/>
      <c r="JVD168" s="3"/>
      <c r="JVE168" s="3"/>
      <c r="JVF168" s="3"/>
      <c r="JVG168" s="3"/>
      <c r="JVH168" s="3"/>
      <c r="JVI168" s="3"/>
      <c r="JVJ168" s="3"/>
      <c r="JVK168" s="3"/>
      <c r="JVL168" s="3"/>
      <c r="JVM168" s="3"/>
      <c r="JVN168" s="3"/>
      <c r="JVO168" s="3"/>
      <c r="JVP168" s="3"/>
      <c r="JVQ168" s="3"/>
      <c r="JVR168" s="3"/>
      <c r="JVS168" s="3"/>
      <c r="JVT168" s="3"/>
      <c r="JVU168" s="3"/>
      <c r="JVV168" s="3"/>
      <c r="JVW168" s="3"/>
      <c r="JVX168" s="3"/>
      <c r="JVY168" s="3"/>
      <c r="JVZ168" s="3"/>
      <c r="JWA168" s="3"/>
      <c r="JWB168" s="3"/>
      <c r="JWC168" s="3"/>
      <c r="JWD168" s="3"/>
      <c r="JWE168" s="3"/>
      <c r="JWF168" s="3"/>
      <c r="JWG168" s="3"/>
      <c r="JWH168" s="3"/>
      <c r="JWI168" s="3"/>
      <c r="JWJ168" s="3"/>
      <c r="JWK168" s="3"/>
      <c r="JWL168" s="3"/>
      <c r="JWM168" s="3"/>
      <c r="JWN168" s="3"/>
      <c r="JWO168" s="3"/>
      <c r="JWP168" s="3"/>
      <c r="JWQ168" s="3"/>
      <c r="JWR168" s="3"/>
      <c r="JWS168" s="3"/>
      <c r="JWT168" s="3"/>
      <c r="JWU168" s="3"/>
      <c r="JWV168" s="3"/>
      <c r="JWW168" s="3"/>
      <c r="JWX168" s="3"/>
      <c r="JWY168" s="3"/>
      <c r="JWZ168" s="3"/>
      <c r="JXA168" s="3"/>
      <c r="JXB168" s="3"/>
      <c r="JXC168" s="3"/>
      <c r="JXD168" s="3"/>
      <c r="JXE168" s="3"/>
      <c r="JXF168" s="3"/>
      <c r="JXG168" s="3"/>
      <c r="JXH168" s="3"/>
      <c r="JXI168" s="3"/>
      <c r="JXJ168" s="3"/>
      <c r="JXK168" s="3"/>
      <c r="JXL168" s="3"/>
      <c r="JXM168" s="3"/>
      <c r="JXN168" s="3"/>
      <c r="JXO168" s="3"/>
      <c r="JXP168" s="3"/>
      <c r="JXQ168" s="3"/>
      <c r="JXR168" s="3"/>
      <c r="JXS168" s="3"/>
      <c r="JXT168" s="3"/>
      <c r="JXU168" s="3"/>
      <c r="JXV168" s="3"/>
      <c r="JXW168" s="3"/>
      <c r="JXX168" s="3"/>
      <c r="JXY168" s="3"/>
      <c r="JXZ168" s="3"/>
      <c r="JYA168" s="3"/>
      <c r="JYB168" s="3"/>
      <c r="JYC168" s="3"/>
      <c r="JYD168" s="3"/>
      <c r="JYE168" s="3"/>
      <c r="JYF168" s="3"/>
      <c r="JYG168" s="3"/>
      <c r="JYH168" s="3"/>
      <c r="JYI168" s="3"/>
      <c r="JYJ168" s="3"/>
      <c r="JYK168" s="3"/>
      <c r="JYL168" s="3"/>
      <c r="JYM168" s="3"/>
      <c r="JYN168" s="3"/>
      <c r="JYO168" s="3"/>
      <c r="JYP168" s="3"/>
      <c r="JYQ168" s="3"/>
      <c r="JYR168" s="3"/>
      <c r="JYS168" s="3"/>
      <c r="JYT168" s="3"/>
      <c r="JYU168" s="3"/>
      <c r="JYV168" s="3"/>
      <c r="JYW168" s="3"/>
      <c r="JYX168" s="3"/>
      <c r="JYY168" s="3"/>
      <c r="JYZ168" s="3"/>
      <c r="JZA168" s="3"/>
      <c r="JZB168" s="3"/>
      <c r="JZC168" s="3"/>
      <c r="JZD168" s="3"/>
      <c r="JZE168" s="3"/>
      <c r="JZF168" s="3"/>
      <c r="JZG168" s="3"/>
      <c r="JZH168" s="3"/>
      <c r="JZI168" s="3"/>
      <c r="JZJ168" s="3"/>
      <c r="JZK168" s="3"/>
      <c r="JZL168" s="3"/>
      <c r="JZM168" s="3"/>
      <c r="JZN168" s="3"/>
      <c r="JZO168" s="3"/>
      <c r="JZP168" s="3"/>
      <c r="JZQ168" s="3"/>
      <c r="JZR168" s="3"/>
      <c r="JZS168" s="3"/>
      <c r="JZT168" s="3"/>
      <c r="JZU168" s="3"/>
      <c r="JZV168" s="3"/>
      <c r="JZW168" s="3"/>
      <c r="JZX168" s="3"/>
      <c r="JZY168" s="3"/>
      <c r="JZZ168" s="3"/>
      <c r="KAA168" s="3"/>
      <c r="KAB168" s="3"/>
      <c r="KAC168" s="3"/>
      <c r="KAD168" s="3"/>
      <c r="KAE168" s="3"/>
      <c r="KAF168" s="3"/>
      <c r="KAG168" s="3"/>
      <c r="KAH168" s="3"/>
      <c r="KAI168" s="3"/>
      <c r="KAJ168" s="3"/>
      <c r="KAK168" s="3"/>
      <c r="KAL168" s="3"/>
      <c r="KAM168" s="3"/>
      <c r="KAN168" s="3"/>
      <c r="KAO168" s="3"/>
      <c r="KAP168" s="3"/>
      <c r="KAQ168" s="3"/>
      <c r="KAR168" s="3"/>
      <c r="KAS168" s="3"/>
      <c r="KAT168" s="3"/>
      <c r="KAU168" s="3"/>
      <c r="KAV168" s="3"/>
      <c r="KAW168" s="3"/>
      <c r="KAX168" s="3"/>
      <c r="KAY168" s="3"/>
      <c r="KAZ168" s="3"/>
      <c r="KBA168" s="3"/>
      <c r="KBB168" s="3"/>
      <c r="KBC168" s="3"/>
      <c r="KBD168" s="3"/>
      <c r="KBE168" s="3"/>
      <c r="KBF168" s="3"/>
      <c r="KBG168" s="3"/>
      <c r="KBH168" s="3"/>
      <c r="KBI168" s="3"/>
      <c r="KBJ168" s="3"/>
      <c r="KBK168" s="3"/>
      <c r="KBL168" s="3"/>
      <c r="KBM168" s="3"/>
      <c r="KBN168" s="3"/>
      <c r="KBO168" s="3"/>
      <c r="KBP168" s="3"/>
      <c r="KBQ168" s="3"/>
      <c r="KBR168" s="3"/>
      <c r="KBS168" s="3"/>
      <c r="KBT168" s="3"/>
      <c r="KBU168" s="3"/>
      <c r="KBV168" s="3"/>
      <c r="KBW168" s="3"/>
      <c r="KBX168" s="3"/>
      <c r="KBY168" s="3"/>
      <c r="KBZ168" s="3"/>
      <c r="KCA168" s="3"/>
      <c r="KCB168" s="3"/>
      <c r="KCC168" s="3"/>
      <c r="KCD168" s="3"/>
      <c r="KCE168" s="3"/>
      <c r="KCF168" s="3"/>
      <c r="KCG168" s="3"/>
      <c r="KCH168" s="3"/>
      <c r="KCI168" s="3"/>
      <c r="KCJ168" s="3"/>
      <c r="KCK168" s="3"/>
      <c r="KCL168" s="3"/>
      <c r="KCM168" s="3"/>
      <c r="KCN168" s="3"/>
      <c r="KCO168" s="3"/>
      <c r="KCP168" s="3"/>
      <c r="KCQ168" s="3"/>
      <c r="KCR168" s="3"/>
      <c r="KCS168" s="3"/>
      <c r="KCT168" s="3"/>
      <c r="KCU168" s="3"/>
      <c r="KCV168" s="3"/>
      <c r="KCW168" s="3"/>
      <c r="KCX168" s="3"/>
      <c r="KCY168" s="3"/>
      <c r="KCZ168" s="3"/>
      <c r="KDA168" s="3"/>
      <c r="KDB168" s="3"/>
      <c r="KDC168" s="3"/>
      <c r="KDD168" s="3"/>
      <c r="KDE168" s="3"/>
      <c r="KDF168" s="3"/>
      <c r="KDG168" s="3"/>
      <c r="KDH168" s="3"/>
      <c r="KDI168" s="3"/>
      <c r="KDJ168" s="3"/>
      <c r="KDK168" s="3"/>
      <c r="KDL168" s="3"/>
      <c r="KDM168" s="3"/>
      <c r="KDN168" s="3"/>
      <c r="KDO168" s="3"/>
      <c r="KDP168" s="3"/>
      <c r="KDQ168" s="3"/>
      <c r="KDR168" s="3"/>
      <c r="KDS168" s="3"/>
      <c r="KDT168" s="3"/>
      <c r="KDU168" s="3"/>
      <c r="KDV168" s="3"/>
      <c r="KDW168" s="3"/>
      <c r="KDX168" s="3"/>
      <c r="KDY168" s="3"/>
      <c r="KDZ168" s="3"/>
      <c r="KEA168" s="3"/>
      <c r="KEB168" s="3"/>
      <c r="KEC168" s="3"/>
      <c r="KED168" s="3"/>
      <c r="KEE168" s="3"/>
      <c r="KEF168" s="3"/>
      <c r="KEG168" s="3"/>
      <c r="KEH168" s="3"/>
      <c r="KEI168" s="3"/>
      <c r="KEJ168" s="3"/>
      <c r="KEK168" s="3"/>
      <c r="KEL168" s="3"/>
      <c r="KEM168" s="3"/>
      <c r="KEN168" s="3"/>
      <c r="KEO168" s="3"/>
      <c r="KEP168" s="3"/>
      <c r="KEQ168" s="3"/>
      <c r="KER168" s="3"/>
      <c r="KES168" s="3"/>
      <c r="KET168" s="3"/>
      <c r="KEU168" s="3"/>
      <c r="KEV168" s="3"/>
      <c r="KEW168" s="3"/>
      <c r="KEX168" s="3"/>
      <c r="KEY168" s="3"/>
      <c r="KEZ168" s="3"/>
      <c r="KFA168" s="3"/>
      <c r="KFB168" s="3"/>
      <c r="KFC168" s="3"/>
      <c r="KFD168" s="3"/>
      <c r="KFE168" s="3"/>
      <c r="KFF168" s="3"/>
      <c r="KFG168" s="3"/>
      <c r="KFH168" s="3"/>
      <c r="KFI168" s="3"/>
      <c r="KFJ168" s="3"/>
      <c r="KFK168" s="3"/>
      <c r="KFL168" s="3"/>
      <c r="KFM168" s="3"/>
      <c r="KFN168" s="3"/>
      <c r="KFO168" s="3"/>
      <c r="KFP168" s="3"/>
      <c r="KFQ168" s="3"/>
      <c r="KFR168" s="3"/>
      <c r="KFS168" s="3"/>
      <c r="KFT168" s="3"/>
      <c r="KFU168" s="3"/>
      <c r="KFV168" s="3"/>
      <c r="KFW168" s="3"/>
      <c r="KFX168" s="3"/>
      <c r="KFY168" s="3"/>
      <c r="KFZ168" s="3"/>
      <c r="KGA168" s="3"/>
      <c r="KGB168" s="3"/>
      <c r="KGC168" s="3"/>
      <c r="KGD168" s="3"/>
      <c r="KGE168" s="3"/>
      <c r="KGF168" s="3"/>
      <c r="KGG168" s="3"/>
      <c r="KGH168" s="3"/>
      <c r="KGI168" s="3"/>
      <c r="KGJ168" s="3"/>
      <c r="KGK168" s="3"/>
      <c r="KGL168" s="3"/>
      <c r="KGM168" s="3"/>
      <c r="KGN168" s="3"/>
      <c r="KGO168" s="3"/>
      <c r="KGP168" s="3"/>
      <c r="KGQ168" s="3"/>
      <c r="KGR168" s="3"/>
      <c r="KGS168" s="3"/>
      <c r="KGT168" s="3"/>
      <c r="KGU168" s="3"/>
      <c r="KGV168" s="3"/>
      <c r="KGW168" s="3"/>
      <c r="KGX168" s="3"/>
      <c r="KGY168" s="3"/>
      <c r="KGZ168" s="3"/>
      <c r="KHA168" s="3"/>
      <c r="KHB168" s="3"/>
      <c r="KHC168" s="3"/>
      <c r="KHD168" s="3"/>
      <c r="KHE168" s="3"/>
      <c r="KHF168" s="3"/>
      <c r="KHG168" s="3"/>
      <c r="KHH168" s="3"/>
      <c r="KHI168" s="3"/>
      <c r="KHJ168" s="3"/>
      <c r="KHK168" s="3"/>
      <c r="KHL168" s="3"/>
      <c r="KHM168" s="3"/>
      <c r="KHN168" s="3"/>
      <c r="KHO168" s="3"/>
      <c r="KHP168" s="3"/>
      <c r="KHQ168" s="3"/>
      <c r="KHR168" s="3"/>
      <c r="KHS168" s="3"/>
      <c r="KHT168" s="3"/>
      <c r="KHU168" s="3"/>
      <c r="KHV168" s="3"/>
      <c r="KHW168" s="3"/>
      <c r="KHX168" s="3"/>
      <c r="KHY168" s="3"/>
      <c r="KHZ168" s="3"/>
      <c r="KIA168" s="3"/>
      <c r="KIB168" s="3"/>
      <c r="KIC168" s="3"/>
      <c r="KID168" s="3"/>
      <c r="KIE168" s="3"/>
      <c r="KIF168" s="3"/>
      <c r="KIG168" s="3"/>
      <c r="KIH168" s="3"/>
      <c r="KII168" s="3"/>
      <c r="KIJ168" s="3"/>
      <c r="KIK168" s="3"/>
      <c r="KIL168" s="3"/>
      <c r="KIM168" s="3"/>
      <c r="KIN168" s="3"/>
      <c r="KIO168" s="3"/>
      <c r="KIP168" s="3"/>
      <c r="KIQ168" s="3"/>
      <c r="KIR168" s="3"/>
      <c r="KIS168" s="3"/>
      <c r="KIT168" s="3"/>
      <c r="KIU168" s="3"/>
      <c r="KIV168" s="3"/>
      <c r="KIW168" s="3"/>
      <c r="KIX168" s="3"/>
      <c r="KIY168" s="3"/>
      <c r="KIZ168" s="3"/>
      <c r="KJA168" s="3"/>
      <c r="KJB168" s="3"/>
      <c r="KJC168" s="3"/>
      <c r="KJD168" s="3"/>
      <c r="KJE168" s="3"/>
      <c r="KJF168" s="3"/>
      <c r="KJG168" s="3"/>
      <c r="KJH168" s="3"/>
      <c r="KJI168" s="3"/>
      <c r="KJJ168" s="3"/>
      <c r="KJK168" s="3"/>
      <c r="KJL168" s="3"/>
      <c r="KJM168" s="3"/>
      <c r="KJN168" s="3"/>
      <c r="KJO168" s="3"/>
      <c r="KJP168" s="3"/>
      <c r="KJQ168" s="3"/>
      <c r="KJR168" s="3"/>
      <c r="KJS168" s="3"/>
      <c r="KJT168" s="3"/>
      <c r="KJU168" s="3"/>
      <c r="KJV168" s="3"/>
      <c r="KJW168" s="3"/>
      <c r="KJX168" s="3"/>
      <c r="KJY168" s="3"/>
      <c r="KJZ168" s="3"/>
      <c r="KKA168" s="3"/>
      <c r="KKB168" s="3"/>
      <c r="KKC168" s="3"/>
      <c r="KKD168" s="3"/>
      <c r="KKE168" s="3"/>
      <c r="KKF168" s="3"/>
      <c r="KKG168" s="3"/>
      <c r="KKH168" s="3"/>
      <c r="KKI168" s="3"/>
      <c r="KKJ168" s="3"/>
      <c r="KKK168" s="3"/>
      <c r="KKL168" s="3"/>
      <c r="KKM168" s="3"/>
      <c r="KKN168" s="3"/>
      <c r="KKO168" s="3"/>
      <c r="KKP168" s="3"/>
      <c r="KKQ168" s="3"/>
      <c r="KKR168" s="3"/>
      <c r="KKS168" s="3"/>
      <c r="KKT168" s="3"/>
      <c r="KKU168" s="3"/>
      <c r="KKV168" s="3"/>
      <c r="KKW168" s="3"/>
      <c r="KKX168" s="3"/>
      <c r="KKY168" s="3"/>
      <c r="KKZ168" s="3"/>
      <c r="KLA168" s="3"/>
      <c r="KLB168" s="3"/>
      <c r="KLC168" s="3"/>
      <c r="KLD168" s="3"/>
      <c r="KLE168" s="3"/>
      <c r="KLF168" s="3"/>
      <c r="KLG168" s="3"/>
      <c r="KLH168" s="3"/>
      <c r="KLI168" s="3"/>
      <c r="KLJ168" s="3"/>
      <c r="KLK168" s="3"/>
      <c r="KLL168" s="3"/>
      <c r="KLM168" s="3"/>
      <c r="KLN168" s="3"/>
      <c r="KLO168" s="3"/>
      <c r="KLP168" s="3"/>
      <c r="KLQ168" s="3"/>
      <c r="KLR168" s="3"/>
      <c r="KLS168" s="3"/>
      <c r="KLT168" s="3"/>
      <c r="KLU168" s="3"/>
      <c r="KLV168" s="3"/>
      <c r="KLW168" s="3"/>
      <c r="KLX168" s="3"/>
      <c r="KLY168" s="3"/>
      <c r="KLZ168" s="3"/>
      <c r="KMA168" s="3"/>
      <c r="KMB168" s="3"/>
      <c r="KMC168" s="3"/>
      <c r="KMD168" s="3"/>
      <c r="KME168" s="3"/>
      <c r="KMF168" s="3"/>
      <c r="KMG168" s="3"/>
      <c r="KMH168" s="3"/>
      <c r="KMI168" s="3"/>
      <c r="KMJ168" s="3"/>
      <c r="KMK168" s="3"/>
      <c r="KML168" s="3"/>
      <c r="KMM168" s="3"/>
      <c r="KMN168" s="3"/>
      <c r="KMO168" s="3"/>
      <c r="KMP168" s="3"/>
      <c r="KMQ168" s="3"/>
      <c r="KMR168" s="3"/>
      <c r="KMS168" s="3"/>
      <c r="KMT168" s="3"/>
      <c r="KMU168" s="3"/>
      <c r="KMV168" s="3"/>
      <c r="KMW168" s="3"/>
      <c r="KMX168" s="3"/>
      <c r="KMY168" s="3"/>
      <c r="KMZ168" s="3"/>
      <c r="KNA168" s="3"/>
      <c r="KNB168" s="3"/>
      <c r="KNC168" s="3"/>
      <c r="KND168" s="3"/>
      <c r="KNE168" s="3"/>
      <c r="KNF168" s="3"/>
      <c r="KNG168" s="3"/>
      <c r="KNH168" s="3"/>
      <c r="KNI168" s="3"/>
      <c r="KNJ168" s="3"/>
      <c r="KNK168" s="3"/>
      <c r="KNL168" s="3"/>
      <c r="KNM168" s="3"/>
      <c r="KNN168" s="3"/>
      <c r="KNO168" s="3"/>
      <c r="KNP168" s="3"/>
      <c r="KNQ168" s="3"/>
      <c r="KNR168" s="3"/>
      <c r="KNS168" s="3"/>
      <c r="KNT168" s="3"/>
      <c r="KNU168" s="3"/>
      <c r="KNV168" s="3"/>
      <c r="KNW168" s="3"/>
      <c r="KNX168" s="3"/>
      <c r="KNY168" s="3"/>
      <c r="KNZ168" s="3"/>
      <c r="KOA168" s="3"/>
      <c r="KOB168" s="3"/>
      <c r="KOC168" s="3"/>
      <c r="KOD168" s="3"/>
      <c r="KOE168" s="3"/>
      <c r="KOF168" s="3"/>
      <c r="KOG168" s="3"/>
      <c r="KOH168" s="3"/>
      <c r="KOI168" s="3"/>
      <c r="KOJ168" s="3"/>
      <c r="KOK168" s="3"/>
      <c r="KOL168" s="3"/>
      <c r="KOM168" s="3"/>
      <c r="KON168" s="3"/>
      <c r="KOO168" s="3"/>
      <c r="KOP168" s="3"/>
      <c r="KOQ168" s="3"/>
      <c r="KOR168" s="3"/>
      <c r="KOS168" s="3"/>
      <c r="KOT168" s="3"/>
      <c r="KOU168" s="3"/>
      <c r="KOV168" s="3"/>
      <c r="KOW168" s="3"/>
      <c r="KOX168" s="3"/>
      <c r="KOY168" s="3"/>
      <c r="KOZ168" s="3"/>
      <c r="KPA168" s="3"/>
      <c r="KPB168" s="3"/>
      <c r="KPC168" s="3"/>
      <c r="KPD168" s="3"/>
      <c r="KPE168" s="3"/>
      <c r="KPF168" s="3"/>
      <c r="KPG168" s="3"/>
      <c r="KPH168" s="3"/>
      <c r="KPI168" s="3"/>
      <c r="KPJ168" s="3"/>
      <c r="KPK168" s="3"/>
      <c r="KPL168" s="3"/>
      <c r="KPM168" s="3"/>
      <c r="KPN168" s="3"/>
      <c r="KPO168" s="3"/>
      <c r="KPP168" s="3"/>
      <c r="KPQ168" s="3"/>
      <c r="KPR168" s="3"/>
      <c r="KPS168" s="3"/>
      <c r="KPT168" s="3"/>
      <c r="KPU168" s="3"/>
      <c r="KPV168" s="3"/>
      <c r="KPW168" s="3"/>
      <c r="KPX168" s="3"/>
      <c r="KPY168" s="3"/>
      <c r="KPZ168" s="3"/>
      <c r="KQA168" s="3"/>
      <c r="KQB168" s="3"/>
      <c r="KQC168" s="3"/>
      <c r="KQD168" s="3"/>
      <c r="KQE168" s="3"/>
      <c r="KQF168" s="3"/>
      <c r="KQG168" s="3"/>
      <c r="KQH168" s="3"/>
      <c r="KQI168" s="3"/>
      <c r="KQJ168" s="3"/>
      <c r="KQK168" s="3"/>
      <c r="KQL168" s="3"/>
      <c r="KQM168" s="3"/>
      <c r="KQN168" s="3"/>
      <c r="KQO168" s="3"/>
      <c r="KQP168" s="3"/>
      <c r="KQQ168" s="3"/>
      <c r="KQR168" s="3"/>
      <c r="KQS168" s="3"/>
      <c r="KQT168" s="3"/>
      <c r="KQU168" s="3"/>
      <c r="KQV168" s="3"/>
      <c r="KQW168" s="3"/>
      <c r="KQX168" s="3"/>
      <c r="KQY168" s="3"/>
      <c r="KQZ168" s="3"/>
      <c r="KRA168" s="3"/>
      <c r="KRB168" s="3"/>
      <c r="KRC168" s="3"/>
      <c r="KRD168" s="3"/>
      <c r="KRE168" s="3"/>
      <c r="KRF168" s="3"/>
      <c r="KRG168" s="3"/>
      <c r="KRH168" s="3"/>
      <c r="KRI168" s="3"/>
      <c r="KRJ168" s="3"/>
      <c r="KRK168" s="3"/>
      <c r="KRL168" s="3"/>
      <c r="KRM168" s="3"/>
      <c r="KRN168" s="3"/>
      <c r="KRO168" s="3"/>
      <c r="KRP168" s="3"/>
      <c r="KRQ168" s="3"/>
      <c r="KRR168" s="3"/>
      <c r="KRS168" s="3"/>
      <c r="KRT168" s="3"/>
      <c r="KRU168" s="3"/>
      <c r="KRV168" s="3"/>
      <c r="KRW168" s="3"/>
      <c r="KRX168" s="3"/>
      <c r="KRY168" s="3"/>
      <c r="KRZ168" s="3"/>
      <c r="KSA168" s="3"/>
      <c r="KSB168" s="3"/>
      <c r="KSC168" s="3"/>
      <c r="KSD168" s="3"/>
      <c r="KSE168" s="3"/>
      <c r="KSF168" s="3"/>
      <c r="KSG168" s="3"/>
      <c r="KSH168" s="3"/>
      <c r="KSI168" s="3"/>
      <c r="KSJ168" s="3"/>
      <c r="KSK168" s="3"/>
      <c r="KSL168" s="3"/>
      <c r="KSM168" s="3"/>
      <c r="KSN168" s="3"/>
      <c r="KSO168" s="3"/>
      <c r="KSP168" s="3"/>
      <c r="KSQ168" s="3"/>
      <c r="KSR168" s="3"/>
      <c r="KSS168" s="3"/>
      <c r="KST168" s="3"/>
      <c r="KSU168" s="3"/>
      <c r="KSV168" s="3"/>
      <c r="KSW168" s="3"/>
      <c r="KSX168" s="3"/>
      <c r="KSY168" s="3"/>
      <c r="KSZ168" s="3"/>
      <c r="KTA168" s="3"/>
      <c r="KTB168" s="3"/>
      <c r="KTC168" s="3"/>
      <c r="KTD168" s="3"/>
      <c r="KTE168" s="3"/>
      <c r="KTF168" s="3"/>
      <c r="KTG168" s="3"/>
      <c r="KTH168" s="3"/>
      <c r="KTI168" s="3"/>
      <c r="KTJ168" s="3"/>
      <c r="KTK168" s="3"/>
      <c r="KTL168" s="3"/>
      <c r="KTM168" s="3"/>
      <c r="KTN168" s="3"/>
      <c r="KTO168" s="3"/>
      <c r="KTP168" s="3"/>
      <c r="KTQ168" s="3"/>
      <c r="KTR168" s="3"/>
      <c r="KTS168" s="3"/>
      <c r="KTT168" s="3"/>
      <c r="KTU168" s="3"/>
      <c r="KTV168" s="3"/>
      <c r="KTW168" s="3"/>
      <c r="KTX168" s="3"/>
      <c r="KTY168" s="3"/>
      <c r="KTZ168" s="3"/>
      <c r="KUA168" s="3"/>
      <c r="KUB168" s="3"/>
      <c r="KUC168" s="3"/>
      <c r="KUD168" s="3"/>
      <c r="KUE168" s="3"/>
      <c r="KUF168" s="3"/>
      <c r="KUG168" s="3"/>
      <c r="KUH168" s="3"/>
      <c r="KUI168" s="3"/>
      <c r="KUJ168" s="3"/>
      <c r="KUK168" s="3"/>
      <c r="KUL168" s="3"/>
      <c r="KUM168" s="3"/>
      <c r="KUN168" s="3"/>
      <c r="KUO168" s="3"/>
      <c r="KUP168" s="3"/>
      <c r="KUQ168" s="3"/>
      <c r="KUR168" s="3"/>
      <c r="KUS168" s="3"/>
      <c r="KUT168" s="3"/>
      <c r="KUU168" s="3"/>
      <c r="KUV168" s="3"/>
      <c r="KUW168" s="3"/>
      <c r="KUX168" s="3"/>
      <c r="KUY168" s="3"/>
      <c r="KUZ168" s="3"/>
      <c r="KVA168" s="3"/>
      <c r="KVB168" s="3"/>
      <c r="KVC168" s="3"/>
      <c r="KVD168" s="3"/>
      <c r="KVE168" s="3"/>
      <c r="KVF168" s="3"/>
      <c r="KVG168" s="3"/>
      <c r="KVH168" s="3"/>
      <c r="KVI168" s="3"/>
      <c r="KVJ168" s="3"/>
      <c r="KVK168" s="3"/>
      <c r="KVL168" s="3"/>
      <c r="KVM168" s="3"/>
      <c r="KVN168" s="3"/>
      <c r="KVO168" s="3"/>
      <c r="KVP168" s="3"/>
      <c r="KVQ168" s="3"/>
      <c r="KVR168" s="3"/>
      <c r="KVS168" s="3"/>
      <c r="KVT168" s="3"/>
      <c r="KVU168" s="3"/>
      <c r="KVV168" s="3"/>
      <c r="KVW168" s="3"/>
      <c r="KVX168" s="3"/>
      <c r="KVY168" s="3"/>
      <c r="KVZ168" s="3"/>
      <c r="KWA168" s="3"/>
      <c r="KWB168" s="3"/>
      <c r="KWC168" s="3"/>
      <c r="KWD168" s="3"/>
      <c r="KWE168" s="3"/>
      <c r="KWF168" s="3"/>
      <c r="KWG168" s="3"/>
      <c r="KWH168" s="3"/>
      <c r="KWI168" s="3"/>
      <c r="KWJ168" s="3"/>
      <c r="KWK168" s="3"/>
      <c r="KWL168" s="3"/>
      <c r="KWM168" s="3"/>
      <c r="KWN168" s="3"/>
      <c r="KWO168" s="3"/>
      <c r="KWP168" s="3"/>
      <c r="KWQ168" s="3"/>
      <c r="KWR168" s="3"/>
      <c r="KWS168" s="3"/>
      <c r="KWT168" s="3"/>
      <c r="KWU168" s="3"/>
      <c r="KWV168" s="3"/>
      <c r="KWW168" s="3"/>
      <c r="KWX168" s="3"/>
      <c r="KWY168" s="3"/>
      <c r="KWZ168" s="3"/>
      <c r="KXA168" s="3"/>
      <c r="KXB168" s="3"/>
      <c r="KXC168" s="3"/>
      <c r="KXD168" s="3"/>
      <c r="KXE168" s="3"/>
      <c r="KXF168" s="3"/>
      <c r="KXG168" s="3"/>
      <c r="KXH168" s="3"/>
      <c r="KXI168" s="3"/>
      <c r="KXJ168" s="3"/>
      <c r="KXK168" s="3"/>
      <c r="KXL168" s="3"/>
      <c r="KXM168" s="3"/>
      <c r="KXN168" s="3"/>
      <c r="KXO168" s="3"/>
      <c r="KXP168" s="3"/>
      <c r="KXQ168" s="3"/>
      <c r="KXR168" s="3"/>
      <c r="KXS168" s="3"/>
      <c r="KXT168" s="3"/>
      <c r="KXU168" s="3"/>
      <c r="KXV168" s="3"/>
      <c r="KXW168" s="3"/>
      <c r="KXX168" s="3"/>
      <c r="KXY168" s="3"/>
      <c r="KXZ168" s="3"/>
      <c r="KYA168" s="3"/>
      <c r="KYB168" s="3"/>
      <c r="KYC168" s="3"/>
      <c r="KYD168" s="3"/>
      <c r="KYE168" s="3"/>
      <c r="KYF168" s="3"/>
      <c r="KYG168" s="3"/>
      <c r="KYH168" s="3"/>
      <c r="KYI168" s="3"/>
      <c r="KYJ168" s="3"/>
      <c r="KYK168" s="3"/>
      <c r="KYL168" s="3"/>
      <c r="KYM168" s="3"/>
      <c r="KYN168" s="3"/>
      <c r="KYO168" s="3"/>
      <c r="KYP168" s="3"/>
      <c r="KYQ168" s="3"/>
      <c r="KYR168" s="3"/>
      <c r="KYS168" s="3"/>
      <c r="KYT168" s="3"/>
      <c r="KYU168" s="3"/>
      <c r="KYV168" s="3"/>
      <c r="KYW168" s="3"/>
      <c r="KYX168" s="3"/>
      <c r="KYY168" s="3"/>
      <c r="KYZ168" s="3"/>
      <c r="KZA168" s="3"/>
      <c r="KZB168" s="3"/>
      <c r="KZC168" s="3"/>
      <c r="KZD168" s="3"/>
      <c r="KZE168" s="3"/>
      <c r="KZF168" s="3"/>
      <c r="KZG168" s="3"/>
      <c r="KZH168" s="3"/>
      <c r="KZI168" s="3"/>
      <c r="KZJ168" s="3"/>
      <c r="KZK168" s="3"/>
      <c r="KZL168" s="3"/>
      <c r="KZM168" s="3"/>
      <c r="KZN168" s="3"/>
      <c r="KZO168" s="3"/>
      <c r="KZP168" s="3"/>
      <c r="KZQ168" s="3"/>
      <c r="KZR168" s="3"/>
      <c r="KZS168" s="3"/>
      <c r="KZT168" s="3"/>
      <c r="KZU168" s="3"/>
      <c r="KZV168" s="3"/>
      <c r="KZW168" s="3"/>
      <c r="KZX168" s="3"/>
      <c r="KZY168" s="3"/>
      <c r="KZZ168" s="3"/>
      <c r="LAA168" s="3"/>
      <c r="LAB168" s="3"/>
      <c r="LAC168" s="3"/>
      <c r="LAD168" s="3"/>
      <c r="LAE168" s="3"/>
      <c r="LAF168" s="3"/>
      <c r="LAG168" s="3"/>
      <c r="LAH168" s="3"/>
      <c r="LAI168" s="3"/>
      <c r="LAJ168" s="3"/>
      <c r="LAK168" s="3"/>
      <c r="LAL168" s="3"/>
      <c r="LAM168" s="3"/>
      <c r="LAN168" s="3"/>
      <c r="LAO168" s="3"/>
      <c r="LAP168" s="3"/>
      <c r="LAQ168" s="3"/>
      <c r="LAR168" s="3"/>
      <c r="LAS168" s="3"/>
      <c r="LAT168" s="3"/>
      <c r="LAU168" s="3"/>
      <c r="LAV168" s="3"/>
      <c r="LAW168" s="3"/>
      <c r="LAX168" s="3"/>
      <c r="LAY168" s="3"/>
      <c r="LAZ168" s="3"/>
      <c r="LBA168" s="3"/>
      <c r="LBB168" s="3"/>
      <c r="LBC168" s="3"/>
      <c r="LBD168" s="3"/>
      <c r="LBE168" s="3"/>
      <c r="LBF168" s="3"/>
      <c r="LBG168" s="3"/>
      <c r="LBH168" s="3"/>
      <c r="LBI168" s="3"/>
      <c r="LBJ168" s="3"/>
      <c r="LBK168" s="3"/>
      <c r="LBL168" s="3"/>
      <c r="LBM168" s="3"/>
      <c r="LBN168" s="3"/>
      <c r="LBO168" s="3"/>
      <c r="LBP168" s="3"/>
      <c r="LBQ168" s="3"/>
      <c r="LBR168" s="3"/>
      <c r="LBS168" s="3"/>
      <c r="LBT168" s="3"/>
      <c r="LBU168" s="3"/>
      <c r="LBV168" s="3"/>
      <c r="LBW168" s="3"/>
      <c r="LBX168" s="3"/>
      <c r="LBY168" s="3"/>
      <c r="LBZ168" s="3"/>
      <c r="LCA168" s="3"/>
      <c r="LCB168" s="3"/>
      <c r="LCC168" s="3"/>
      <c r="LCD168" s="3"/>
      <c r="LCE168" s="3"/>
      <c r="LCF168" s="3"/>
      <c r="LCG168" s="3"/>
      <c r="LCH168" s="3"/>
      <c r="LCI168" s="3"/>
      <c r="LCJ168" s="3"/>
      <c r="LCK168" s="3"/>
      <c r="LCL168" s="3"/>
      <c r="LCM168" s="3"/>
      <c r="LCN168" s="3"/>
      <c r="LCO168" s="3"/>
      <c r="LCP168" s="3"/>
      <c r="LCQ168" s="3"/>
      <c r="LCR168" s="3"/>
      <c r="LCS168" s="3"/>
      <c r="LCT168" s="3"/>
      <c r="LCU168" s="3"/>
      <c r="LCV168" s="3"/>
      <c r="LCW168" s="3"/>
      <c r="LCX168" s="3"/>
      <c r="LCY168" s="3"/>
      <c r="LCZ168" s="3"/>
      <c r="LDA168" s="3"/>
      <c r="LDB168" s="3"/>
      <c r="LDC168" s="3"/>
      <c r="LDD168" s="3"/>
      <c r="LDE168" s="3"/>
      <c r="LDF168" s="3"/>
      <c r="LDG168" s="3"/>
      <c r="LDH168" s="3"/>
      <c r="LDI168" s="3"/>
      <c r="LDJ168" s="3"/>
      <c r="LDK168" s="3"/>
      <c r="LDL168" s="3"/>
      <c r="LDM168" s="3"/>
      <c r="LDN168" s="3"/>
      <c r="LDO168" s="3"/>
      <c r="LDP168" s="3"/>
      <c r="LDQ168" s="3"/>
      <c r="LDR168" s="3"/>
      <c r="LDS168" s="3"/>
      <c r="LDT168" s="3"/>
      <c r="LDU168" s="3"/>
      <c r="LDV168" s="3"/>
      <c r="LDW168" s="3"/>
      <c r="LDX168" s="3"/>
      <c r="LDY168" s="3"/>
      <c r="LDZ168" s="3"/>
      <c r="LEA168" s="3"/>
      <c r="LEB168" s="3"/>
      <c r="LEC168" s="3"/>
      <c r="LED168" s="3"/>
      <c r="LEE168" s="3"/>
      <c r="LEF168" s="3"/>
      <c r="LEG168" s="3"/>
      <c r="LEH168" s="3"/>
      <c r="LEI168" s="3"/>
      <c r="LEJ168" s="3"/>
      <c r="LEK168" s="3"/>
      <c r="LEL168" s="3"/>
      <c r="LEM168" s="3"/>
      <c r="LEN168" s="3"/>
      <c r="LEO168" s="3"/>
      <c r="LEP168" s="3"/>
      <c r="LEQ168" s="3"/>
      <c r="LER168" s="3"/>
      <c r="LES168" s="3"/>
      <c r="LET168" s="3"/>
      <c r="LEU168" s="3"/>
      <c r="LEV168" s="3"/>
      <c r="LEW168" s="3"/>
      <c r="LEX168" s="3"/>
      <c r="LEY168" s="3"/>
      <c r="LEZ168" s="3"/>
      <c r="LFA168" s="3"/>
      <c r="LFB168" s="3"/>
      <c r="LFC168" s="3"/>
      <c r="LFD168" s="3"/>
      <c r="LFE168" s="3"/>
      <c r="LFF168" s="3"/>
      <c r="LFG168" s="3"/>
      <c r="LFH168" s="3"/>
      <c r="LFI168" s="3"/>
      <c r="LFJ168" s="3"/>
      <c r="LFK168" s="3"/>
      <c r="LFL168" s="3"/>
      <c r="LFM168" s="3"/>
      <c r="LFN168" s="3"/>
      <c r="LFO168" s="3"/>
      <c r="LFP168" s="3"/>
      <c r="LFQ168" s="3"/>
      <c r="LFR168" s="3"/>
      <c r="LFS168" s="3"/>
      <c r="LFT168" s="3"/>
      <c r="LFU168" s="3"/>
      <c r="LFV168" s="3"/>
      <c r="LFW168" s="3"/>
      <c r="LFX168" s="3"/>
      <c r="LFY168" s="3"/>
      <c r="LFZ168" s="3"/>
      <c r="LGA168" s="3"/>
      <c r="LGB168" s="3"/>
      <c r="LGC168" s="3"/>
      <c r="LGD168" s="3"/>
      <c r="LGE168" s="3"/>
      <c r="LGF168" s="3"/>
      <c r="LGG168" s="3"/>
      <c r="LGH168" s="3"/>
      <c r="LGI168" s="3"/>
      <c r="LGJ168" s="3"/>
      <c r="LGK168" s="3"/>
      <c r="LGL168" s="3"/>
      <c r="LGM168" s="3"/>
      <c r="LGN168" s="3"/>
      <c r="LGO168" s="3"/>
      <c r="LGP168" s="3"/>
      <c r="LGQ168" s="3"/>
      <c r="LGR168" s="3"/>
      <c r="LGS168" s="3"/>
      <c r="LGT168" s="3"/>
      <c r="LGU168" s="3"/>
      <c r="LGV168" s="3"/>
      <c r="LGW168" s="3"/>
      <c r="LGX168" s="3"/>
      <c r="LGY168" s="3"/>
      <c r="LGZ168" s="3"/>
      <c r="LHA168" s="3"/>
      <c r="LHB168" s="3"/>
      <c r="LHC168" s="3"/>
      <c r="LHD168" s="3"/>
      <c r="LHE168" s="3"/>
      <c r="LHF168" s="3"/>
      <c r="LHG168" s="3"/>
      <c r="LHH168" s="3"/>
      <c r="LHI168" s="3"/>
      <c r="LHJ168" s="3"/>
      <c r="LHK168" s="3"/>
      <c r="LHL168" s="3"/>
      <c r="LHM168" s="3"/>
      <c r="LHN168" s="3"/>
      <c r="LHO168" s="3"/>
      <c r="LHP168" s="3"/>
      <c r="LHQ168" s="3"/>
      <c r="LHR168" s="3"/>
      <c r="LHS168" s="3"/>
      <c r="LHT168" s="3"/>
      <c r="LHU168" s="3"/>
      <c r="LHV168" s="3"/>
      <c r="LHW168" s="3"/>
      <c r="LHX168" s="3"/>
      <c r="LHY168" s="3"/>
      <c r="LHZ168" s="3"/>
      <c r="LIA168" s="3"/>
      <c r="LIB168" s="3"/>
      <c r="LIC168" s="3"/>
      <c r="LID168" s="3"/>
      <c r="LIE168" s="3"/>
      <c r="LIF168" s="3"/>
      <c r="LIG168" s="3"/>
      <c r="LIH168" s="3"/>
      <c r="LII168" s="3"/>
      <c r="LIJ168" s="3"/>
      <c r="LIK168" s="3"/>
      <c r="LIL168" s="3"/>
      <c r="LIM168" s="3"/>
      <c r="LIN168" s="3"/>
      <c r="LIO168" s="3"/>
      <c r="LIP168" s="3"/>
      <c r="LIQ168" s="3"/>
      <c r="LIR168" s="3"/>
      <c r="LIS168" s="3"/>
      <c r="LIT168" s="3"/>
      <c r="LIU168" s="3"/>
      <c r="LIV168" s="3"/>
      <c r="LIW168" s="3"/>
      <c r="LIX168" s="3"/>
      <c r="LIY168" s="3"/>
      <c r="LIZ168" s="3"/>
      <c r="LJA168" s="3"/>
      <c r="LJB168" s="3"/>
      <c r="LJC168" s="3"/>
      <c r="LJD168" s="3"/>
      <c r="LJE168" s="3"/>
      <c r="LJF168" s="3"/>
      <c r="LJG168" s="3"/>
      <c r="LJH168" s="3"/>
      <c r="LJI168" s="3"/>
      <c r="LJJ168" s="3"/>
      <c r="LJK168" s="3"/>
      <c r="LJL168" s="3"/>
      <c r="LJM168" s="3"/>
      <c r="LJN168" s="3"/>
      <c r="LJO168" s="3"/>
      <c r="LJP168" s="3"/>
      <c r="LJQ168" s="3"/>
      <c r="LJR168" s="3"/>
      <c r="LJS168" s="3"/>
      <c r="LJT168" s="3"/>
      <c r="LJU168" s="3"/>
      <c r="LJV168" s="3"/>
      <c r="LJW168" s="3"/>
      <c r="LJX168" s="3"/>
      <c r="LJY168" s="3"/>
      <c r="LJZ168" s="3"/>
      <c r="LKA168" s="3"/>
      <c r="LKB168" s="3"/>
      <c r="LKC168" s="3"/>
      <c r="LKD168" s="3"/>
      <c r="LKE168" s="3"/>
      <c r="LKF168" s="3"/>
      <c r="LKG168" s="3"/>
      <c r="LKH168" s="3"/>
      <c r="LKI168" s="3"/>
      <c r="LKJ168" s="3"/>
      <c r="LKK168" s="3"/>
      <c r="LKL168" s="3"/>
      <c r="LKM168" s="3"/>
      <c r="LKN168" s="3"/>
      <c r="LKO168" s="3"/>
      <c r="LKP168" s="3"/>
      <c r="LKQ168" s="3"/>
      <c r="LKR168" s="3"/>
      <c r="LKS168" s="3"/>
      <c r="LKT168" s="3"/>
      <c r="LKU168" s="3"/>
      <c r="LKV168" s="3"/>
      <c r="LKW168" s="3"/>
      <c r="LKX168" s="3"/>
      <c r="LKY168" s="3"/>
      <c r="LKZ168" s="3"/>
      <c r="LLA168" s="3"/>
      <c r="LLB168" s="3"/>
      <c r="LLC168" s="3"/>
      <c r="LLD168" s="3"/>
      <c r="LLE168" s="3"/>
      <c r="LLF168" s="3"/>
      <c r="LLG168" s="3"/>
      <c r="LLH168" s="3"/>
      <c r="LLI168" s="3"/>
      <c r="LLJ168" s="3"/>
      <c r="LLK168" s="3"/>
      <c r="LLL168" s="3"/>
      <c r="LLM168" s="3"/>
      <c r="LLN168" s="3"/>
      <c r="LLO168" s="3"/>
      <c r="LLP168" s="3"/>
      <c r="LLQ168" s="3"/>
      <c r="LLR168" s="3"/>
      <c r="LLS168" s="3"/>
      <c r="LLT168" s="3"/>
      <c r="LLU168" s="3"/>
      <c r="LLV168" s="3"/>
      <c r="LLW168" s="3"/>
      <c r="LLX168" s="3"/>
      <c r="LLY168" s="3"/>
      <c r="LLZ168" s="3"/>
      <c r="LMA168" s="3"/>
      <c r="LMB168" s="3"/>
      <c r="LMC168" s="3"/>
      <c r="LMD168" s="3"/>
      <c r="LME168" s="3"/>
      <c r="LMF168" s="3"/>
      <c r="LMG168" s="3"/>
      <c r="LMH168" s="3"/>
      <c r="LMI168" s="3"/>
      <c r="LMJ168" s="3"/>
      <c r="LMK168" s="3"/>
      <c r="LML168" s="3"/>
      <c r="LMM168" s="3"/>
      <c r="LMN168" s="3"/>
      <c r="LMO168" s="3"/>
      <c r="LMP168" s="3"/>
      <c r="LMQ168" s="3"/>
      <c r="LMR168" s="3"/>
      <c r="LMS168" s="3"/>
      <c r="LMT168" s="3"/>
      <c r="LMU168" s="3"/>
      <c r="LMV168" s="3"/>
      <c r="LMW168" s="3"/>
      <c r="LMX168" s="3"/>
      <c r="LMY168" s="3"/>
      <c r="LMZ168" s="3"/>
      <c r="LNA168" s="3"/>
      <c r="LNB168" s="3"/>
      <c r="LNC168" s="3"/>
      <c r="LND168" s="3"/>
      <c r="LNE168" s="3"/>
      <c r="LNF168" s="3"/>
      <c r="LNG168" s="3"/>
      <c r="LNH168" s="3"/>
      <c r="LNI168" s="3"/>
      <c r="LNJ168" s="3"/>
      <c r="LNK168" s="3"/>
      <c r="LNL168" s="3"/>
      <c r="LNM168" s="3"/>
      <c r="LNN168" s="3"/>
      <c r="LNO168" s="3"/>
      <c r="LNP168" s="3"/>
      <c r="LNQ168" s="3"/>
      <c r="LNR168" s="3"/>
      <c r="LNS168" s="3"/>
      <c r="LNT168" s="3"/>
      <c r="LNU168" s="3"/>
      <c r="LNV168" s="3"/>
      <c r="LNW168" s="3"/>
      <c r="LNX168" s="3"/>
      <c r="LNY168" s="3"/>
      <c r="LNZ168" s="3"/>
      <c r="LOA168" s="3"/>
      <c r="LOB168" s="3"/>
      <c r="LOC168" s="3"/>
      <c r="LOD168" s="3"/>
      <c r="LOE168" s="3"/>
      <c r="LOF168" s="3"/>
      <c r="LOG168" s="3"/>
      <c r="LOH168" s="3"/>
      <c r="LOI168" s="3"/>
      <c r="LOJ168" s="3"/>
      <c r="LOK168" s="3"/>
      <c r="LOL168" s="3"/>
      <c r="LOM168" s="3"/>
      <c r="LON168" s="3"/>
      <c r="LOO168" s="3"/>
      <c r="LOP168" s="3"/>
      <c r="LOQ168" s="3"/>
      <c r="LOR168" s="3"/>
      <c r="LOS168" s="3"/>
      <c r="LOT168" s="3"/>
      <c r="LOU168" s="3"/>
      <c r="LOV168" s="3"/>
      <c r="LOW168" s="3"/>
      <c r="LOX168" s="3"/>
      <c r="LOY168" s="3"/>
      <c r="LOZ168" s="3"/>
      <c r="LPA168" s="3"/>
      <c r="LPB168" s="3"/>
      <c r="LPC168" s="3"/>
      <c r="LPD168" s="3"/>
      <c r="LPE168" s="3"/>
      <c r="LPF168" s="3"/>
      <c r="LPG168" s="3"/>
      <c r="LPH168" s="3"/>
      <c r="LPI168" s="3"/>
      <c r="LPJ168" s="3"/>
      <c r="LPK168" s="3"/>
      <c r="LPL168" s="3"/>
      <c r="LPM168" s="3"/>
      <c r="LPN168" s="3"/>
      <c r="LPO168" s="3"/>
      <c r="LPP168" s="3"/>
      <c r="LPQ168" s="3"/>
      <c r="LPR168" s="3"/>
      <c r="LPS168" s="3"/>
      <c r="LPT168" s="3"/>
      <c r="LPU168" s="3"/>
      <c r="LPV168" s="3"/>
      <c r="LPW168" s="3"/>
      <c r="LPX168" s="3"/>
      <c r="LPY168" s="3"/>
      <c r="LPZ168" s="3"/>
      <c r="LQA168" s="3"/>
      <c r="LQB168" s="3"/>
      <c r="LQC168" s="3"/>
      <c r="LQD168" s="3"/>
      <c r="LQE168" s="3"/>
      <c r="LQF168" s="3"/>
      <c r="LQG168" s="3"/>
      <c r="LQH168" s="3"/>
      <c r="LQI168" s="3"/>
      <c r="LQJ168" s="3"/>
      <c r="LQK168" s="3"/>
      <c r="LQL168" s="3"/>
      <c r="LQM168" s="3"/>
      <c r="LQN168" s="3"/>
      <c r="LQO168" s="3"/>
      <c r="LQP168" s="3"/>
      <c r="LQQ168" s="3"/>
      <c r="LQR168" s="3"/>
      <c r="LQS168" s="3"/>
      <c r="LQT168" s="3"/>
      <c r="LQU168" s="3"/>
      <c r="LQV168" s="3"/>
      <c r="LQW168" s="3"/>
      <c r="LQX168" s="3"/>
      <c r="LQY168" s="3"/>
      <c r="LQZ168" s="3"/>
      <c r="LRA168" s="3"/>
      <c r="LRB168" s="3"/>
      <c r="LRC168" s="3"/>
      <c r="LRD168" s="3"/>
      <c r="LRE168" s="3"/>
      <c r="LRF168" s="3"/>
      <c r="LRG168" s="3"/>
      <c r="LRH168" s="3"/>
      <c r="LRI168" s="3"/>
      <c r="LRJ168" s="3"/>
      <c r="LRK168" s="3"/>
      <c r="LRL168" s="3"/>
      <c r="LRM168" s="3"/>
      <c r="LRN168" s="3"/>
      <c r="LRO168" s="3"/>
      <c r="LRP168" s="3"/>
      <c r="LRQ168" s="3"/>
      <c r="LRR168" s="3"/>
      <c r="LRS168" s="3"/>
      <c r="LRT168" s="3"/>
      <c r="LRU168" s="3"/>
      <c r="LRV168" s="3"/>
      <c r="LRW168" s="3"/>
      <c r="LRX168" s="3"/>
      <c r="LRY168" s="3"/>
      <c r="LRZ168" s="3"/>
      <c r="LSA168" s="3"/>
      <c r="LSB168" s="3"/>
      <c r="LSC168" s="3"/>
      <c r="LSD168" s="3"/>
      <c r="LSE168" s="3"/>
      <c r="LSF168" s="3"/>
      <c r="LSG168" s="3"/>
      <c r="LSH168" s="3"/>
      <c r="LSI168" s="3"/>
      <c r="LSJ168" s="3"/>
      <c r="LSK168" s="3"/>
      <c r="LSL168" s="3"/>
      <c r="LSM168" s="3"/>
      <c r="LSN168" s="3"/>
      <c r="LSO168" s="3"/>
      <c r="LSP168" s="3"/>
      <c r="LSQ168" s="3"/>
      <c r="LSR168" s="3"/>
      <c r="LSS168" s="3"/>
      <c r="LST168" s="3"/>
      <c r="LSU168" s="3"/>
      <c r="LSV168" s="3"/>
      <c r="LSW168" s="3"/>
      <c r="LSX168" s="3"/>
      <c r="LSY168" s="3"/>
      <c r="LSZ168" s="3"/>
      <c r="LTA168" s="3"/>
      <c r="LTB168" s="3"/>
      <c r="LTC168" s="3"/>
      <c r="LTD168" s="3"/>
      <c r="LTE168" s="3"/>
      <c r="LTF168" s="3"/>
      <c r="LTG168" s="3"/>
      <c r="LTH168" s="3"/>
      <c r="LTI168" s="3"/>
      <c r="LTJ168" s="3"/>
      <c r="LTK168" s="3"/>
      <c r="LTL168" s="3"/>
      <c r="LTM168" s="3"/>
      <c r="LTN168" s="3"/>
      <c r="LTO168" s="3"/>
      <c r="LTP168" s="3"/>
      <c r="LTQ168" s="3"/>
      <c r="LTR168" s="3"/>
      <c r="LTS168" s="3"/>
      <c r="LTT168" s="3"/>
      <c r="LTU168" s="3"/>
      <c r="LTV168" s="3"/>
      <c r="LTW168" s="3"/>
      <c r="LTX168" s="3"/>
      <c r="LTY168" s="3"/>
      <c r="LTZ168" s="3"/>
      <c r="LUA168" s="3"/>
      <c r="LUB168" s="3"/>
      <c r="LUC168" s="3"/>
      <c r="LUD168" s="3"/>
      <c r="LUE168" s="3"/>
      <c r="LUF168" s="3"/>
      <c r="LUG168" s="3"/>
      <c r="LUH168" s="3"/>
      <c r="LUI168" s="3"/>
      <c r="LUJ168" s="3"/>
      <c r="LUK168" s="3"/>
      <c r="LUL168" s="3"/>
      <c r="LUM168" s="3"/>
      <c r="LUN168" s="3"/>
      <c r="LUO168" s="3"/>
      <c r="LUP168" s="3"/>
      <c r="LUQ168" s="3"/>
      <c r="LUR168" s="3"/>
      <c r="LUS168" s="3"/>
      <c r="LUT168" s="3"/>
      <c r="LUU168" s="3"/>
      <c r="LUV168" s="3"/>
      <c r="LUW168" s="3"/>
      <c r="LUX168" s="3"/>
      <c r="LUY168" s="3"/>
      <c r="LUZ168" s="3"/>
      <c r="LVA168" s="3"/>
      <c r="LVB168" s="3"/>
      <c r="LVC168" s="3"/>
      <c r="LVD168" s="3"/>
      <c r="LVE168" s="3"/>
      <c r="LVF168" s="3"/>
      <c r="LVG168" s="3"/>
      <c r="LVH168" s="3"/>
      <c r="LVI168" s="3"/>
      <c r="LVJ168" s="3"/>
      <c r="LVK168" s="3"/>
      <c r="LVL168" s="3"/>
      <c r="LVM168" s="3"/>
      <c r="LVN168" s="3"/>
      <c r="LVO168" s="3"/>
      <c r="LVP168" s="3"/>
      <c r="LVQ168" s="3"/>
      <c r="LVR168" s="3"/>
      <c r="LVS168" s="3"/>
      <c r="LVT168" s="3"/>
      <c r="LVU168" s="3"/>
      <c r="LVV168" s="3"/>
      <c r="LVW168" s="3"/>
      <c r="LVX168" s="3"/>
      <c r="LVY168" s="3"/>
      <c r="LVZ168" s="3"/>
      <c r="LWA168" s="3"/>
      <c r="LWB168" s="3"/>
      <c r="LWC168" s="3"/>
      <c r="LWD168" s="3"/>
      <c r="LWE168" s="3"/>
      <c r="LWF168" s="3"/>
      <c r="LWG168" s="3"/>
      <c r="LWH168" s="3"/>
      <c r="LWI168" s="3"/>
      <c r="LWJ168" s="3"/>
      <c r="LWK168" s="3"/>
      <c r="LWL168" s="3"/>
      <c r="LWM168" s="3"/>
      <c r="LWN168" s="3"/>
      <c r="LWO168" s="3"/>
      <c r="LWP168" s="3"/>
      <c r="LWQ168" s="3"/>
      <c r="LWR168" s="3"/>
      <c r="LWS168" s="3"/>
      <c r="LWT168" s="3"/>
      <c r="LWU168" s="3"/>
      <c r="LWV168" s="3"/>
      <c r="LWW168" s="3"/>
      <c r="LWX168" s="3"/>
      <c r="LWY168" s="3"/>
      <c r="LWZ168" s="3"/>
      <c r="LXA168" s="3"/>
      <c r="LXB168" s="3"/>
      <c r="LXC168" s="3"/>
      <c r="LXD168" s="3"/>
      <c r="LXE168" s="3"/>
      <c r="LXF168" s="3"/>
      <c r="LXG168" s="3"/>
      <c r="LXH168" s="3"/>
      <c r="LXI168" s="3"/>
      <c r="LXJ168" s="3"/>
      <c r="LXK168" s="3"/>
      <c r="LXL168" s="3"/>
      <c r="LXM168" s="3"/>
      <c r="LXN168" s="3"/>
      <c r="LXO168" s="3"/>
      <c r="LXP168" s="3"/>
      <c r="LXQ168" s="3"/>
      <c r="LXR168" s="3"/>
      <c r="LXS168" s="3"/>
      <c r="LXT168" s="3"/>
      <c r="LXU168" s="3"/>
      <c r="LXV168" s="3"/>
      <c r="LXW168" s="3"/>
      <c r="LXX168" s="3"/>
      <c r="LXY168" s="3"/>
      <c r="LXZ168" s="3"/>
      <c r="LYA168" s="3"/>
      <c r="LYB168" s="3"/>
      <c r="LYC168" s="3"/>
      <c r="LYD168" s="3"/>
      <c r="LYE168" s="3"/>
      <c r="LYF168" s="3"/>
      <c r="LYG168" s="3"/>
      <c r="LYH168" s="3"/>
      <c r="LYI168" s="3"/>
      <c r="LYJ168" s="3"/>
      <c r="LYK168" s="3"/>
      <c r="LYL168" s="3"/>
      <c r="LYM168" s="3"/>
      <c r="LYN168" s="3"/>
      <c r="LYO168" s="3"/>
      <c r="LYP168" s="3"/>
      <c r="LYQ168" s="3"/>
      <c r="LYR168" s="3"/>
      <c r="LYS168" s="3"/>
      <c r="LYT168" s="3"/>
      <c r="LYU168" s="3"/>
      <c r="LYV168" s="3"/>
      <c r="LYW168" s="3"/>
      <c r="LYX168" s="3"/>
      <c r="LYY168" s="3"/>
      <c r="LYZ168" s="3"/>
      <c r="LZA168" s="3"/>
      <c r="LZB168" s="3"/>
      <c r="LZC168" s="3"/>
      <c r="LZD168" s="3"/>
      <c r="LZE168" s="3"/>
      <c r="LZF168" s="3"/>
      <c r="LZG168" s="3"/>
      <c r="LZH168" s="3"/>
      <c r="LZI168" s="3"/>
      <c r="LZJ168" s="3"/>
      <c r="LZK168" s="3"/>
      <c r="LZL168" s="3"/>
      <c r="LZM168" s="3"/>
      <c r="LZN168" s="3"/>
      <c r="LZO168" s="3"/>
      <c r="LZP168" s="3"/>
      <c r="LZQ168" s="3"/>
      <c r="LZR168" s="3"/>
      <c r="LZS168" s="3"/>
      <c r="LZT168" s="3"/>
      <c r="LZU168" s="3"/>
      <c r="LZV168" s="3"/>
      <c r="LZW168" s="3"/>
      <c r="LZX168" s="3"/>
      <c r="LZY168" s="3"/>
      <c r="LZZ168" s="3"/>
      <c r="MAA168" s="3"/>
      <c r="MAB168" s="3"/>
      <c r="MAC168" s="3"/>
      <c r="MAD168" s="3"/>
      <c r="MAE168" s="3"/>
      <c r="MAF168" s="3"/>
      <c r="MAG168" s="3"/>
      <c r="MAH168" s="3"/>
      <c r="MAI168" s="3"/>
      <c r="MAJ168" s="3"/>
      <c r="MAK168" s="3"/>
      <c r="MAL168" s="3"/>
      <c r="MAM168" s="3"/>
      <c r="MAN168" s="3"/>
      <c r="MAO168" s="3"/>
      <c r="MAP168" s="3"/>
      <c r="MAQ168" s="3"/>
      <c r="MAR168" s="3"/>
      <c r="MAS168" s="3"/>
      <c r="MAT168" s="3"/>
      <c r="MAU168" s="3"/>
      <c r="MAV168" s="3"/>
      <c r="MAW168" s="3"/>
      <c r="MAX168" s="3"/>
      <c r="MAY168" s="3"/>
      <c r="MAZ168" s="3"/>
      <c r="MBA168" s="3"/>
      <c r="MBB168" s="3"/>
      <c r="MBC168" s="3"/>
      <c r="MBD168" s="3"/>
      <c r="MBE168" s="3"/>
      <c r="MBF168" s="3"/>
      <c r="MBG168" s="3"/>
      <c r="MBH168" s="3"/>
      <c r="MBI168" s="3"/>
      <c r="MBJ168" s="3"/>
      <c r="MBK168" s="3"/>
      <c r="MBL168" s="3"/>
      <c r="MBM168" s="3"/>
      <c r="MBN168" s="3"/>
      <c r="MBO168" s="3"/>
      <c r="MBP168" s="3"/>
      <c r="MBQ168" s="3"/>
      <c r="MBR168" s="3"/>
      <c r="MBS168" s="3"/>
      <c r="MBT168" s="3"/>
      <c r="MBU168" s="3"/>
      <c r="MBV168" s="3"/>
      <c r="MBW168" s="3"/>
      <c r="MBX168" s="3"/>
      <c r="MBY168" s="3"/>
      <c r="MBZ168" s="3"/>
      <c r="MCA168" s="3"/>
      <c r="MCB168" s="3"/>
      <c r="MCC168" s="3"/>
      <c r="MCD168" s="3"/>
      <c r="MCE168" s="3"/>
      <c r="MCF168" s="3"/>
      <c r="MCG168" s="3"/>
      <c r="MCH168" s="3"/>
      <c r="MCI168" s="3"/>
      <c r="MCJ168" s="3"/>
      <c r="MCK168" s="3"/>
      <c r="MCL168" s="3"/>
      <c r="MCM168" s="3"/>
      <c r="MCN168" s="3"/>
      <c r="MCO168" s="3"/>
      <c r="MCP168" s="3"/>
      <c r="MCQ168" s="3"/>
      <c r="MCR168" s="3"/>
      <c r="MCS168" s="3"/>
      <c r="MCT168" s="3"/>
      <c r="MCU168" s="3"/>
      <c r="MCV168" s="3"/>
      <c r="MCW168" s="3"/>
      <c r="MCX168" s="3"/>
      <c r="MCY168" s="3"/>
      <c r="MCZ168" s="3"/>
      <c r="MDA168" s="3"/>
      <c r="MDB168" s="3"/>
      <c r="MDC168" s="3"/>
      <c r="MDD168" s="3"/>
      <c r="MDE168" s="3"/>
      <c r="MDF168" s="3"/>
      <c r="MDG168" s="3"/>
      <c r="MDH168" s="3"/>
      <c r="MDI168" s="3"/>
      <c r="MDJ168" s="3"/>
      <c r="MDK168" s="3"/>
      <c r="MDL168" s="3"/>
      <c r="MDM168" s="3"/>
      <c r="MDN168" s="3"/>
      <c r="MDO168" s="3"/>
      <c r="MDP168" s="3"/>
      <c r="MDQ168" s="3"/>
      <c r="MDR168" s="3"/>
      <c r="MDS168" s="3"/>
      <c r="MDT168" s="3"/>
      <c r="MDU168" s="3"/>
      <c r="MDV168" s="3"/>
      <c r="MDW168" s="3"/>
      <c r="MDX168" s="3"/>
      <c r="MDY168" s="3"/>
      <c r="MDZ168" s="3"/>
      <c r="MEA168" s="3"/>
      <c r="MEB168" s="3"/>
      <c r="MEC168" s="3"/>
      <c r="MED168" s="3"/>
      <c r="MEE168" s="3"/>
      <c r="MEF168" s="3"/>
      <c r="MEG168" s="3"/>
      <c r="MEH168" s="3"/>
      <c r="MEI168" s="3"/>
      <c r="MEJ168" s="3"/>
      <c r="MEK168" s="3"/>
      <c r="MEL168" s="3"/>
      <c r="MEM168" s="3"/>
      <c r="MEN168" s="3"/>
      <c r="MEO168" s="3"/>
      <c r="MEP168" s="3"/>
      <c r="MEQ168" s="3"/>
      <c r="MER168" s="3"/>
      <c r="MES168" s="3"/>
      <c r="MET168" s="3"/>
      <c r="MEU168" s="3"/>
      <c r="MEV168" s="3"/>
      <c r="MEW168" s="3"/>
      <c r="MEX168" s="3"/>
      <c r="MEY168" s="3"/>
      <c r="MEZ168" s="3"/>
      <c r="MFA168" s="3"/>
      <c r="MFB168" s="3"/>
      <c r="MFC168" s="3"/>
      <c r="MFD168" s="3"/>
      <c r="MFE168" s="3"/>
      <c r="MFF168" s="3"/>
      <c r="MFG168" s="3"/>
      <c r="MFH168" s="3"/>
      <c r="MFI168" s="3"/>
      <c r="MFJ168" s="3"/>
      <c r="MFK168" s="3"/>
      <c r="MFL168" s="3"/>
      <c r="MFM168" s="3"/>
      <c r="MFN168" s="3"/>
      <c r="MFO168" s="3"/>
      <c r="MFP168" s="3"/>
      <c r="MFQ168" s="3"/>
      <c r="MFR168" s="3"/>
      <c r="MFS168" s="3"/>
      <c r="MFT168" s="3"/>
      <c r="MFU168" s="3"/>
      <c r="MFV168" s="3"/>
      <c r="MFW168" s="3"/>
      <c r="MFX168" s="3"/>
      <c r="MFY168" s="3"/>
      <c r="MFZ168" s="3"/>
      <c r="MGA168" s="3"/>
      <c r="MGB168" s="3"/>
      <c r="MGC168" s="3"/>
      <c r="MGD168" s="3"/>
      <c r="MGE168" s="3"/>
      <c r="MGF168" s="3"/>
      <c r="MGG168" s="3"/>
      <c r="MGH168" s="3"/>
      <c r="MGI168" s="3"/>
      <c r="MGJ168" s="3"/>
      <c r="MGK168" s="3"/>
      <c r="MGL168" s="3"/>
      <c r="MGM168" s="3"/>
      <c r="MGN168" s="3"/>
      <c r="MGO168" s="3"/>
      <c r="MGP168" s="3"/>
      <c r="MGQ168" s="3"/>
      <c r="MGR168" s="3"/>
      <c r="MGS168" s="3"/>
      <c r="MGT168" s="3"/>
      <c r="MGU168" s="3"/>
      <c r="MGV168" s="3"/>
      <c r="MGW168" s="3"/>
      <c r="MGX168" s="3"/>
      <c r="MGY168" s="3"/>
      <c r="MGZ168" s="3"/>
      <c r="MHA168" s="3"/>
      <c r="MHB168" s="3"/>
      <c r="MHC168" s="3"/>
      <c r="MHD168" s="3"/>
      <c r="MHE168" s="3"/>
      <c r="MHF168" s="3"/>
      <c r="MHG168" s="3"/>
      <c r="MHH168" s="3"/>
      <c r="MHI168" s="3"/>
      <c r="MHJ168" s="3"/>
      <c r="MHK168" s="3"/>
      <c r="MHL168" s="3"/>
      <c r="MHM168" s="3"/>
      <c r="MHN168" s="3"/>
      <c r="MHO168" s="3"/>
      <c r="MHP168" s="3"/>
      <c r="MHQ168" s="3"/>
      <c r="MHR168" s="3"/>
      <c r="MHS168" s="3"/>
      <c r="MHT168" s="3"/>
      <c r="MHU168" s="3"/>
      <c r="MHV168" s="3"/>
      <c r="MHW168" s="3"/>
      <c r="MHX168" s="3"/>
      <c r="MHY168" s="3"/>
      <c r="MHZ168" s="3"/>
      <c r="MIA168" s="3"/>
      <c r="MIB168" s="3"/>
      <c r="MIC168" s="3"/>
      <c r="MID168" s="3"/>
      <c r="MIE168" s="3"/>
      <c r="MIF168" s="3"/>
      <c r="MIG168" s="3"/>
      <c r="MIH168" s="3"/>
      <c r="MII168" s="3"/>
      <c r="MIJ168" s="3"/>
      <c r="MIK168" s="3"/>
      <c r="MIL168" s="3"/>
      <c r="MIM168" s="3"/>
      <c r="MIN168" s="3"/>
      <c r="MIO168" s="3"/>
      <c r="MIP168" s="3"/>
      <c r="MIQ168" s="3"/>
      <c r="MIR168" s="3"/>
      <c r="MIS168" s="3"/>
      <c r="MIT168" s="3"/>
      <c r="MIU168" s="3"/>
      <c r="MIV168" s="3"/>
      <c r="MIW168" s="3"/>
      <c r="MIX168" s="3"/>
      <c r="MIY168" s="3"/>
      <c r="MIZ168" s="3"/>
      <c r="MJA168" s="3"/>
      <c r="MJB168" s="3"/>
      <c r="MJC168" s="3"/>
      <c r="MJD168" s="3"/>
      <c r="MJE168" s="3"/>
      <c r="MJF168" s="3"/>
      <c r="MJG168" s="3"/>
      <c r="MJH168" s="3"/>
      <c r="MJI168" s="3"/>
      <c r="MJJ168" s="3"/>
      <c r="MJK168" s="3"/>
      <c r="MJL168" s="3"/>
      <c r="MJM168" s="3"/>
      <c r="MJN168" s="3"/>
      <c r="MJO168" s="3"/>
      <c r="MJP168" s="3"/>
      <c r="MJQ168" s="3"/>
      <c r="MJR168" s="3"/>
      <c r="MJS168" s="3"/>
      <c r="MJT168" s="3"/>
      <c r="MJU168" s="3"/>
      <c r="MJV168" s="3"/>
      <c r="MJW168" s="3"/>
      <c r="MJX168" s="3"/>
      <c r="MJY168" s="3"/>
      <c r="MJZ168" s="3"/>
      <c r="MKA168" s="3"/>
      <c r="MKB168" s="3"/>
      <c r="MKC168" s="3"/>
      <c r="MKD168" s="3"/>
      <c r="MKE168" s="3"/>
      <c r="MKF168" s="3"/>
      <c r="MKG168" s="3"/>
      <c r="MKH168" s="3"/>
      <c r="MKI168" s="3"/>
      <c r="MKJ168" s="3"/>
      <c r="MKK168" s="3"/>
      <c r="MKL168" s="3"/>
      <c r="MKM168" s="3"/>
      <c r="MKN168" s="3"/>
      <c r="MKO168" s="3"/>
      <c r="MKP168" s="3"/>
      <c r="MKQ168" s="3"/>
      <c r="MKR168" s="3"/>
      <c r="MKS168" s="3"/>
      <c r="MKT168" s="3"/>
      <c r="MKU168" s="3"/>
      <c r="MKV168" s="3"/>
      <c r="MKW168" s="3"/>
      <c r="MKX168" s="3"/>
      <c r="MKY168" s="3"/>
      <c r="MKZ168" s="3"/>
      <c r="MLA168" s="3"/>
      <c r="MLB168" s="3"/>
      <c r="MLC168" s="3"/>
      <c r="MLD168" s="3"/>
      <c r="MLE168" s="3"/>
      <c r="MLF168" s="3"/>
      <c r="MLG168" s="3"/>
      <c r="MLH168" s="3"/>
      <c r="MLI168" s="3"/>
      <c r="MLJ168" s="3"/>
      <c r="MLK168" s="3"/>
      <c r="MLL168" s="3"/>
      <c r="MLM168" s="3"/>
      <c r="MLN168" s="3"/>
      <c r="MLO168" s="3"/>
      <c r="MLP168" s="3"/>
      <c r="MLQ168" s="3"/>
      <c r="MLR168" s="3"/>
      <c r="MLS168" s="3"/>
      <c r="MLT168" s="3"/>
      <c r="MLU168" s="3"/>
      <c r="MLV168" s="3"/>
      <c r="MLW168" s="3"/>
      <c r="MLX168" s="3"/>
      <c r="MLY168" s="3"/>
      <c r="MLZ168" s="3"/>
      <c r="MMA168" s="3"/>
      <c r="MMB168" s="3"/>
      <c r="MMC168" s="3"/>
      <c r="MMD168" s="3"/>
      <c r="MME168" s="3"/>
      <c r="MMF168" s="3"/>
      <c r="MMG168" s="3"/>
      <c r="MMH168" s="3"/>
      <c r="MMI168" s="3"/>
      <c r="MMJ168" s="3"/>
      <c r="MMK168" s="3"/>
      <c r="MML168" s="3"/>
      <c r="MMM168" s="3"/>
      <c r="MMN168" s="3"/>
      <c r="MMO168" s="3"/>
      <c r="MMP168" s="3"/>
      <c r="MMQ168" s="3"/>
      <c r="MMR168" s="3"/>
      <c r="MMS168" s="3"/>
      <c r="MMT168" s="3"/>
      <c r="MMU168" s="3"/>
      <c r="MMV168" s="3"/>
      <c r="MMW168" s="3"/>
      <c r="MMX168" s="3"/>
      <c r="MMY168" s="3"/>
      <c r="MMZ168" s="3"/>
      <c r="MNA168" s="3"/>
      <c r="MNB168" s="3"/>
      <c r="MNC168" s="3"/>
      <c r="MND168" s="3"/>
      <c r="MNE168" s="3"/>
      <c r="MNF168" s="3"/>
      <c r="MNG168" s="3"/>
      <c r="MNH168" s="3"/>
      <c r="MNI168" s="3"/>
      <c r="MNJ168" s="3"/>
      <c r="MNK168" s="3"/>
      <c r="MNL168" s="3"/>
      <c r="MNM168" s="3"/>
      <c r="MNN168" s="3"/>
      <c r="MNO168" s="3"/>
      <c r="MNP168" s="3"/>
      <c r="MNQ168" s="3"/>
      <c r="MNR168" s="3"/>
      <c r="MNS168" s="3"/>
      <c r="MNT168" s="3"/>
      <c r="MNU168" s="3"/>
      <c r="MNV168" s="3"/>
      <c r="MNW168" s="3"/>
      <c r="MNX168" s="3"/>
      <c r="MNY168" s="3"/>
      <c r="MNZ168" s="3"/>
      <c r="MOA168" s="3"/>
      <c r="MOB168" s="3"/>
      <c r="MOC168" s="3"/>
      <c r="MOD168" s="3"/>
      <c r="MOE168" s="3"/>
      <c r="MOF168" s="3"/>
      <c r="MOG168" s="3"/>
      <c r="MOH168" s="3"/>
      <c r="MOI168" s="3"/>
      <c r="MOJ168" s="3"/>
      <c r="MOK168" s="3"/>
      <c r="MOL168" s="3"/>
      <c r="MOM168" s="3"/>
      <c r="MON168" s="3"/>
      <c r="MOO168" s="3"/>
      <c r="MOP168" s="3"/>
      <c r="MOQ168" s="3"/>
      <c r="MOR168" s="3"/>
      <c r="MOS168" s="3"/>
      <c r="MOT168" s="3"/>
      <c r="MOU168" s="3"/>
      <c r="MOV168" s="3"/>
      <c r="MOW168" s="3"/>
      <c r="MOX168" s="3"/>
      <c r="MOY168" s="3"/>
      <c r="MOZ168" s="3"/>
      <c r="MPA168" s="3"/>
      <c r="MPB168" s="3"/>
      <c r="MPC168" s="3"/>
      <c r="MPD168" s="3"/>
      <c r="MPE168" s="3"/>
      <c r="MPF168" s="3"/>
      <c r="MPG168" s="3"/>
      <c r="MPH168" s="3"/>
      <c r="MPI168" s="3"/>
      <c r="MPJ168" s="3"/>
      <c r="MPK168" s="3"/>
      <c r="MPL168" s="3"/>
      <c r="MPM168" s="3"/>
      <c r="MPN168" s="3"/>
      <c r="MPO168" s="3"/>
      <c r="MPP168" s="3"/>
      <c r="MPQ168" s="3"/>
      <c r="MPR168" s="3"/>
      <c r="MPS168" s="3"/>
      <c r="MPT168" s="3"/>
      <c r="MPU168" s="3"/>
      <c r="MPV168" s="3"/>
      <c r="MPW168" s="3"/>
      <c r="MPX168" s="3"/>
      <c r="MPY168" s="3"/>
      <c r="MPZ168" s="3"/>
      <c r="MQA168" s="3"/>
      <c r="MQB168" s="3"/>
      <c r="MQC168" s="3"/>
      <c r="MQD168" s="3"/>
      <c r="MQE168" s="3"/>
      <c r="MQF168" s="3"/>
      <c r="MQG168" s="3"/>
      <c r="MQH168" s="3"/>
      <c r="MQI168" s="3"/>
      <c r="MQJ168" s="3"/>
      <c r="MQK168" s="3"/>
      <c r="MQL168" s="3"/>
      <c r="MQM168" s="3"/>
      <c r="MQN168" s="3"/>
      <c r="MQO168" s="3"/>
      <c r="MQP168" s="3"/>
      <c r="MQQ168" s="3"/>
      <c r="MQR168" s="3"/>
      <c r="MQS168" s="3"/>
      <c r="MQT168" s="3"/>
      <c r="MQU168" s="3"/>
      <c r="MQV168" s="3"/>
      <c r="MQW168" s="3"/>
      <c r="MQX168" s="3"/>
      <c r="MQY168" s="3"/>
      <c r="MQZ168" s="3"/>
      <c r="MRA168" s="3"/>
      <c r="MRB168" s="3"/>
      <c r="MRC168" s="3"/>
      <c r="MRD168" s="3"/>
      <c r="MRE168" s="3"/>
      <c r="MRF168" s="3"/>
      <c r="MRG168" s="3"/>
      <c r="MRH168" s="3"/>
      <c r="MRI168" s="3"/>
      <c r="MRJ168" s="3"/>
      <c r="MRK168" s="3"/>
      <c r="MRL168" s="3"/>
      <c r="MRM168" s="3"/>
      <c r="MRN168" s="3"/>
      <c r="MRO168" s="3"/>
      <c r="MRP168" s="3"/>
      <c r="MRQ168" s="3"/>
      <c r="MRR168" s="3"/>
      <c r="MRS168" s="3"/>
      <c r="MRT168" s="3"/>
      <c r="MRU168" s="3"/>
      <c r="MRV168" s="3"/>
      <c r="MRW168" s="3"/>
      <c r="MRX168" s="3"/>
      <c r="MRY168" s="3"/>
      <c r="MRZ168" s="3"/>
      <c r="MSA168" s="3"/>
      <c r="MSB168" s="3"/>
      <c r="MSC168" s="3"/>
      <c r="MSD168" s="3"/>
      <c r="MSE168" s="3"/>
      <c r="MSF168" s="3"/>
      <c r="MSG168" s="3"/>
      <c r="MSH168" s="3"/>
      <c r="MSI168" s="3"/>
      <c r="MSJ168" s="3"/>
      <c r="MSK168" s="3"/>
      <c r="MSL168" s="3"/>
      <c r="MSM168" s="3"/>
      <c r="MSN168" s="3"/>
      <c r="MSO168" s="3"/>
      <c r="MSP168" s="3"/>
      <c r="MSQ168" s="3"/>
      <c r="MSR168" s="3"/>
      <c r="MSS168" s="3"/>
      <c r="MST168" s="3"/>
      <c r="MSU168" s="3"/>
      <c r="MSV168" s="3"/>
      <c r="MSW168" s="3"/>
      <c r="MSX168" s="3"/>
      <c r="MSY168" s="3"/>
      <c r="MSZ168" s="3"/>
      <c r="MTA168" s="3"/>
      <c r="MTB168" s="3"/>
      <c r="MTC168" s="3"/>
      <c r="MTD168" s="3"/>
      <c r="MTE168" s="3"/>
      <c r="MTF168" s="3"/>
      <c r="MTG168" s="3"/>
      <c r="MTH168" s="3"/>
      <c r="MTI168" s="3"/>
      <c r="MTJ168" s="3"/>
      <c r="MTK168" s="3"/>
      <c r="MTL168" s="3"/>
      <c r="MTM168" s="3"/>
      <c r="MTN168" s="3"/>
      <c r="MTO168" s="3"/>
      <c r="MTP168" s="3"/>
      <c r="MTQ168" s="3"/>
      <c r="MTR168" s="3"/>
      <c r="MTS168" s="3"/>
      <c r="MTT168" s="3"/>
      <c r="MTU168" s="3"/>
      <c r="MTV168" s="3"/>
      <c r="MTW168" s="3"/>
      <c r="MTX168" s="3"/>
      <c r="MTY168" s="3"/>
      <c r="MTZ168" s="3"/>
      <c r="MUA168" s="3"/>
      <c r="MUB168" s="3"/>
      <c r="MUC168" s="3"/>
      <c r="MUD168" s="3"/>
      <c r="MUE168" s="3"/>
      <c r="MUF168" s="3"/>
      <c r="MUG168" s="3"/>
      <c r="MUH168" s="3"/>
      <c r="MUI168" s="3"/>
      <c r="MUJ168" s="3"/>
      <c r="MUK168" s="3"/>
      <c r="MUL168" s="3"/>
      <c r="MUM168" s="3"/>
      <c r="MUN168" s="3"/>
      <c r="MUO168" s="3"/>
      <c r="MUP168" s="3"/>
      <c r="MUQ168" s="3"/>
      <c r="MUR168" s="3"/>
      <c r="MUS168" s="3"/>
      <c r="MUT168" s="3"/>
      <c r="MUU168" s="3"/>
      <c r="MUV168" s="3"/>
      <c r="MUW168" s="3"/>
      <c r="MUX168" s="3"/>
      <c r="MUY168" s="3"/>
      <c r="MUZ168" s="3"/>
      <c r="MVA168" s="3"/>
      <c r="MVB168" s="3"/>
      <c r="MVC168" s="3"/>
      <c r="MVD168" s="3"/>
      <c r="MVE168" s="3"/>
      <c r="MVF168" s="3"/>
      <c r="MVG168" s="3"/>
      <c r="MVH168" s="3"/>
      <c r="MVI168" s="3"/>
      <c r="MVJ168" s="3"/>
      <c r="MVK168" s="3"/>
      <c r="MVL168" s="3"/>
      <c r="MVM168" s="3"/>
      <c r="MVN168" s="3"/>
      <c r="MVO168" s="3"/>
      <c r="MVP168" s="3"/>
      <c r="MVQ168" s="3"/>
      <c r="MVR168" s="3"/>
      <c r="MVS168" s="3"/>
      <c r="MVT168" s="3"/>
      <c r="MVU168" s="3"/>
      <c r="MVV168" s="3"/>
      <c r="MVW168" s="3"/>
      <c r="MVX168" s="3"/>
      <c r="MVY168" s="3"/>
      <c r="MVZ168" s="3"/>
      <c r="MWA168" s="3"/>
      <c r="MWB168" s="3"/>
      <c r="MWC168" s="3"/>
      <c r="MWD168" s="3"/>
      <c r="MWE168" s="3"/>
      <c r="MWF168" s="3"/>
      <c r="MWG168" s="3"/>
      <c r="MWH168" s="3"/>
      <c r="MWI168" s="3"/>
      <c r="MWJ168" s="3"/>
      <c r="MWK168" s="3"/>
      <c r="MWL168" s="3"/>
      <c r="MWM168" s="3"/>
      <c r="MWN168" s="3"/>
      <c r="MWO168" s="3"/>
      <c r="MWP168" s="3"/>
      <c r="MWQ168" s="3"/>
      <c r="MWR168" s="3"/>
      <c r="MWS168" s="3"/>
      <c r="MWT168" s="3"/>
      <c r="MWU168" s="3"/>
      <c r="MWV168" s="3"/>
      <c r="MWW168" s="3"/>
      <c r="MWX168" s="3"/>
      <c r="MWY168" s="3"/>
      <c r="MWZ168" s="3"/>
      <c r="MXA168" s="3"/>
      <c r="MXB168" s="3"/>
      <c r="MXC168" s="3"/>
      <c r="MXD168" s="3"/>
      <c r="MXE168" s="3"/>
      <c r="MXF168" s="3"/>
      <c r="MXG168" s="3"/>
      <c r="MXH168" s="3"/>
      <c r="MXI168" s="3"/>
      <c r="MXJ168" s="3"/>
      <c r="MXK168" s="3"/>
      <c r="MXL168" s="3"/>
      <c r="MXM168" s="3"/>
      <c r="MXN168" s="3"/>
      <c r="MXO168" s="3"/>
      <c r="MXP168" s="3"/>
      <c r="MXQ168" s="3"/>
      <c r="MXR168" s="3"/>
      <c r="MXS168" s="3"/>
      <c r="MXT168" s="3"/>
      <c r="MXU168" s="3"/>
      <c r="MXV168" s="3"/>
      <c r="MXW168" s="3"/>
      <c r="MXX168" s="3"/>
      <c r="MXY168" s="3"/>
      <c r="MXZ168" s="3"/>
      <c r="MYA168" s="3"/>
      <c r="MYB168" s="3"/>
      <c r="MYC168" s="3"/>
      <c r="MYD168" s="3"/>
      <c r="MYE168" s="3"/>
      <c r="MYF168" s="3"/>
      <c r="MYG168" s="3"/>
      <c r="MYH168" s="3"/>
      <c r="MYI168" s="3"/>
      <c r="MYJ168" s="3"/>
      <c r="MYK168" s="3"/>
      <c r="MYL168" s="3"/>
      <c r="MYM168" s="3"/>
      <c r="MYN168" s="3"/>
      <c r="MYO168" s="3"/>
      <c r="MYP168" s="3"/>
      <c r="MYQ168" s="3"/>
      <c r="MYR168" s="3"/>
      <c r="MYS168" s="3"/>
      <c r="MYT168" s="3"/>
      <c r="MYU168" s="3"/>
      <c r="MYV168" s="3"/>
      <c r="MYW168" s="3"/>
      <c r="MYX168" s="3"/>
      <c r="MYY168" s="3"/>
      <c r="MYZ168" s="3"/>
      <c r="MZA168" s="3"/>
      <c r="MZB168" s="3"/>
      <c r="MZC168" s="3"/>
      <c r="MZD168" s="3"/>
      <c r="MZE168" s="3"/>
      <c r="MZF168" s="3"/>
      <c r="MZG168" s="3"/>
      <c r="MZH168" s="3"/>
      <c r="MZI168" s="3"/>
      <c r="MZJ168" s="3"/>
      <c r="MZK168" s="3"/>
      <c r="MZL168" s="3"/>
      <c r="MZM168" s="3"/>
      <c r="MZN168" s="3"/>
      <c r="MZO168" s="3"/>
      <c r="MZP168" s="3"/>
      <c r="MZQ168" s="3"/>
      <c r="MZR168" s="3"/>
      <c r="MZS168" s="3"/>
      <c r="MZT168" s="3"/>
      <c r="MZU168" s="3"/>
      <c r="MZV168" s="3"/>
      <c r="MZW168" s="3"/>
      <c r="MZX168" s="3"/>
      <c r="MZY168" s="3"/>
      <c r="MZZ168" s="3"/>
      <c r="NAA168" s="3"/>
      <c r="NAB168" s="3"/>
      <c r="NAC168" s="3"/>
      <c r="NAD168" s="3"/>
      <c r="NAE168" s="3"/>
      <c r="NAF168" s="3"/>
      <c r="NAG168" s="3"/>
      <c r="NAH168" s="3"/>
      <c r="NAI168" s="3"/>
      <c r="NAJ168" s="3"/>
      <c r="NAK168" s="3"/>
      <c r="NAL168" s="3"/>
      <c r="NAM168" s="3"/>
      <c r="NAN168" s="3"/>
      <c r="NAO168" s="3"/>
      <c r="NAP168" s="3"/>
      <c r="NAQ168" s="3"/>
      <c r="NAR168" s="3"/>
      <c r="NAS168" s="3"/>
      <c r="NAT168" s="3"/>
      <c r="NAU168" s="3"/>
      <c r="NAV168" s="3"/>
      <c r="NAW168" s="3"/>
      <c r="NAX168" s="3"/>
      <c r="NAY168" s="3"/>
      <c r="NAZ168" s="3"/>
      <c r="NBA168" s="3"/>
      <c r="NBB168" s="3"/>
      <c r="NBC168" s="3"/>
      <c r="NBD168" s="3"/>
      <c r="NBE168" s="3"/>
      <c r="NBF168" s="3"/>
      <c r="NBG168" s="3"/>
      <c r="NBH168" s="3"/>
      <c r="NBI168" s="3"/>
      <c r="NBJ168" s="3"/>
      <c r="NBK168" s="3"/>
      <c r="NBL168" s="3"/>
      <c r="NBM168" s="3"/>
      <c r="NBN168" s="3"/>
      <c r="NBO168" s="3"/>
      <c r="NBP168" s="3"/>
      <c r="NBQ168" s="3"/>
      <c r="NBR168" s="3"/>
      <c r="NBS168" s="3"/>
      <c r="NBT168" s="3"/>
      <c r="NBU168" s="3"/>
      <c r="NBV168" s="3"/>
      <c r="NBW168" s="3"/>
      <c r="NBX168" s="3"/>
      <c r="NBY168" s="3"/>
      <c r="NBZ168" s="3"/>
      <c r="NCA168" s="3"/>
      <c r="NCB168" s="3"/>
      <c r="NCC168" s="3"/>
      <c r="NCD168" s="3"/>
      <c r="NCE168" s="3"/>
      <c r="NCF168" s="3"/>
      <c r="NCG168" s="3"/>
      <c r="NCH168" s="3"/>
      <c r="NCI168" s="3"/>
      <c r="NCJ168" s="3"/>
      <c r="NCK168" s="3"/>
      <c r="NCL168" s="3"/>
      <c r="NCM168" s="3"/>
      <c r="NCN168" s="3"/>
      <c r="NCO168" s="3"/>
      <c r="NCP168" s="3"/>
      <c r="NCQ168" s="3"/>
      <c r="NCR168" s="3"/>
      <c r="NCS168" s="3"/>
      <c r="NCT168" s="3"/>
      <c r="NCU168" s="3"/>
      <c r="NCV168" s="3"/>
      <c r="NCW168" s="3"/>
      <c r="NCX168" s="3"/>
      <c r="NCY168" s="3"/>
      <c r="NCZ168" s="3"/>
      <c r="NDA168" s="3"/>
      <c r="NDB168" s="3"/>
      <c r="NDC168" s="3"/>
      <c r="NDD168" s="3"/>
      <c r="NDE168" s="3"/>
      <c r="NDF168" s="3"/>
      <c r="NDG168" s="3"/>
      <c r="NDH168" s="3"/>
      <c r="NDI168" s="3"/>
      <c r="NDJ168" s="3"/>
      <c r="NDK168" s="3"/>
      <c r="NDL168" s="3"/>
      <c r="NDM168" s="3"/>
      <c r="NDN168" s="3"/>
      <c r="NDO168" s="3"/>
      <c r="NDP168" s="3"/>
      <c r="NDQ168" s="3"/>
      <c r="NDR168" s="3"/>
      <c r="NDS168" s="3"/>
      <c r="NDT168" s="3"/>
      <c r="NDU168" s="3"/>
      <c r="NDV168" s="3"/>
      <c r="NDW168" s="3"/>
      <c r="NDX168" s="3"/>
      <c r="NDY168" s="3"/>
      <c r="NDZ168" s="3"/>
      <c r="NEA168" s="3"/>
      <c r="NEB168" s="3"/>
      <c r="NEC168" s="3"/>
      <c r="NED168" s="3"/>
      <c r="NEE168" s="3"/>
      <c r="NEF168" s="3"/>
      <c r="NEG168" s="3"/>
      <c r="NEH168" s="3"/>
      <c r="NEI168" s="3"/>
      <c r="NEJ168" s="3"/>
      <c r="NEK168" s="3"/>
      <c r="NEL168" s="3"/>
      <c r="NEM168" s="3"/>
      <c r="NEN168" s="3"/>
      <c r="NEO168" s="3"/>
      <c r="NEP168" s="3"/>
      <c r="NEQ168" s="3"/>
      <c r="NER168" s="3"/>
      <c r="NES168" s="3"/>
      <c r="NET168" s="3"/>
      <c r="NEU168" s="3"/>
      <c r="NEV168" s="3"/>
      <c r="NEW168" s="3"/>
      <c r="NEX168" s="3"/>
      <c r="NEY168" s="3"/>
      <c r="NEZ168" s="3"/>
      <c r="NFA168" s="3"/>
      <c r="NFB168" s="3"/>
      <c r="NFC168" s="3"/>
      <c r="NFD168" s="3"/>
      <c r="NFE168" s="3"/>
      <c r="NFF168" s="3"/>
      <c r="NFG168" s="3"/>
      <c r="NFH168" s="3"/>
      <c r="NFI168" s="3"/>
      <c r="NFJ168" s="3"/>
      <c r="NFK168" s="3"/>
      <c r="NFL168" s="3"/>
      <c r="NFM168" s="3"/>
      <c r="NFN168" s="3"/>
      <c r="NFO168" s="3"/>
      <c r="NFP168" s="3"/>
      <c r="NFQ168" s="3"/>
      <c r="NFR168" s="3"/>
      <c r="NFS168" s="3"/>
      <c r="NFT168" s="3"/>
      <c r="NFU168" s="3"/>
      <c r="NFV168" s="3"/>
      <c r="NFW168" s="3"/>
      <c r="NFX168" s="3"/>
      <c r="NFY168" s="3"/>
      <c r="NFZ168" s="3"/>
      <c r="NGA168" s="3"/>
      <c r="NGB168" s="3"/>
      <c r="NGC168" s="3"/>
      <c r="NGD168" s="3"/>
      <c r="NGE168" s="3"/>
      <c r="NGF168" s="3"/>
      <c r="NGG168" s="3"/>
      <c r="NGH168" s="3"/>
      <c r="NGI168" s="3"/>
      <c r="NGJ168" s="3"/>
      <c r="NGK168" s="3"/>
      <c r="NGL168" s="3"/>
      <c r="NGM168" s="3"/>
      <c r="NGN168" s="3"/>
      <c r="NGO168" s="3"/>
      <c r="NGP168" s="3"/>
      <c r="NGQ168" s="3"/>
      <c r="NGR168" s="3"/>
      <c r="NGS168" s="3"/>
      <c r="NGT168" s="3"/>
      <c r="NGU168" s="3"/>
      <c r="NGV168" s="3"/>
      <c r="NGW168" s="3"/>
      <c r="NGX168" s="3"/>
      <c r="NGY168" s="3"/>
      <c r="NGZ168" s="3"/>
      <c r="NHA168" s="3"/>
      <c r="NHB168" s="3"/>
      <c r="NHC168" s="3"/>
      <c r="NHD168" s="3"/>
      <c r="NHE168" s="3"/>
      <c r="NHF168" s="3"/>
      <c r="NHG168" s="3"/>
      <c r="NHH168" s="3"/>
      <c r="NHI168" s="3"/>
      <c r="NHJ168" s="3"/>
      <c r="NHK168" s="3"/>
      <c r="NHL168" s="3"/>
      <c r="NHM168" s="3"/>
      <c r="NHN168" s="3"/>
      <c r="NHO168" s="3"/>
      <c r="NHP168" s="3"/>
      <c r="NHQ168" s="3"/>
      <c r="NHR168" s="3"/>
      <c r="NHS168" s="3"/>
      <c r="NHT168" s="3"/>
      <c r="NHU168" s="3"/>
      <c r="NHV168" s="3"/>
      <c r="NHW168" s="3"/>
      <c r="NHX168" s="3"/>
      <c r="NHY168" s="3"/>
      <c r="NHZ168" s="3"/>
      <c r="NIA168" s="3"/>
      <c r="NIB168" s="3"/>
      <c r="NIC168" s="3"/>
      <c r="NID168" s="3"/>
      <c r="NIE168" s="3"/>
      <c r="NIF168" s="3"/>
      <c r="NIG168" s="3"/>
      <c r="NIH168" s="3"/>
      <c r="NII168" s="3"/>
      <c r="NIJ168" s="3"/>
      <c r="NIK168" s="3"/>
      <c r="NIL168" s="3"/>
      <c r="NIM168" s="3"/>
      <c r="NIN168" s="3"/>
      <c r="NIO168" s="3"/>
      <c r="NIP168" s="3"/>
      <c r="NIQ168" s="3"/>
      <c r="NIR168" s="3"/>
      <c r="NIS168" s="3"/>
      <c r="NIT168" s="3"/>
      <c r="NIU168" s="3"/>
      <c r="NIV168" s="3"/>
      <c r="NIW168" s="3"/>
      <c r="NIX168" s="3"/>
      <c r="NIY168" s="3"/>
      <c r="NIZ168" s="3"/>
      <c r="NJA168" s="3"/>
      <c r="NJB168" s="3"/>
      <c r="NJC168" s="3"/>
      <c r="NJD168" s="3"/>
      <c r="NJE168" s="3"/>
      <c r="NJF168" s="3"/>
      <c r="NJG168" s="3"/>
      <c r="NJH168" s="3"/>
      <c r="NJI168" s="3"/>
      <c r="NJJ168" s="3"/>
      <c r="NJK168" s="3"/>
      <c r="NJL168" s="3"/>
      <c r="NJM168" s="3"/>
      <c r="NJN168" s="3"/>
      <c r="NJO168" s="3"/>
      <c r="NJP168" s="3"/>
      <c r="NJQ168" s="3"/>
      <c r="NJR168" s="3"/>
      <c r="NJS168" s="3"/>
      <c r="NJT168" s="3"/>
      <c r="NJU168" s="3"/>
      <c r="NJV168" s="3"/>
      <c r="NJW168" s="3"/>
      <c r="NJX168" s="3"/>
      <c r="NJY168" s="3"/>
      <c r="NJZ168" s="3"/>
      <c r="NKA168" s="3"/>
      <c r="NKB168" s="3"/>
      <c r="NKC168" s="3"/>
      <c r="NKD168" s="3"/>
      <c r="NKE168" s="3"/>
      <c r="NKF168" s="3"/>
      <c r="NKG168" s="3"/>
      <c r="NKH168" s="3"/>
      <c r="NKI168" s="3"/>
      <c r="NKJ168" s="3"/>
      <c r="NKK168" s="3"/>
      <c r="NKL168" s="3"/>
      <c r="NKM168" s="3"/>
      <c r="NKN168" s="3"/>
      <c r="NKO168" s="3"/>
      <c r="NKP168" s="3"/>
      <c r="NKQ168" s="3"/>
      <c r="NKR168" s="3"/>
      <c r="NKS168" s="3"/>
      <c r="NKT168" s="3"/>
      <c r="NKU168" s="3"/>
      <c r="NKV168" s="3"/>
      <c r="NKW168" s="3"/>
      <c r="NKX168" s="3"/>
      <c r="NKY168" s="3"/>
      <c r="NKZ168" s="3"/>
      <c r="NLA168" s="3"/>
      <c r="NLB168" s="3"/>
      <c r="NLC168" s="3"/>
      <c r="NLD168" s="3"/>
      <c r="NLE168" s="3"/>
      <c r="NLF168" s="3"/>
      <c r="NLG168" s="3"/>
      <c r="NLH168" s="3"/>
      <c r="NLI168" s="3"/>
      <c r="NLJ168" s="3"/>
      <c r="NLK168" s="3"/>
      <c r="NLL168" s="3"/>
      <c r="NLM168" s="3"/>
      <c r="NLN168" s="3"/>
      <c r="NLO168" s="3"/>
      <c r="NLP168" s="3"/>
      <c r="NLQ168" s="3"/>
      <c r="NLR168" s="3"/>
      <c r="NLS168" s="3"/>
      <c r="NLT168" s="3"/>
      <c r="NLU168" s="3"/>
      <c r="NLV168" s="3"/>
      <c r="NLW168" s="3"/>
      <c r="NLX168" s="3"/>
      <c r="NLY168" s="3"/>
      <c r="NLZ168" s="3"/>
      <c r="NMA168" s="3"/>
      <c r="NMB168" s="3"/>
      <c r="NMC168" s="3"/>
      <c r="NMD168" s="3"/>
      <c r="NME168" s="3"/>
      <c r="NMF168" s="3"/>
      <c r="NMG168" s="3"/>
      <c r="NMH168" s="3"/>
      <c r="NMI168" s="3"/>
      <c r="NMJ168" s="3"/>
      <c r="NMK168" s="3"/>
      <c r="NML168" s="3"/>
      <c r="NMM168" s="3"/>
      <c r="NMN168" s="3"/>
      <c r="NMO168" s="3"/>
      <c r="NMP168" s="3"/>
      <c r="NMQ168" s="3"/>
      <c r="NMR168" s="3"/>
      <c r="NMS168" s="3"/>
      <c r="NMT168" s="3"/>
      <c r="NMU168" s="3"/>
      <c r="NMV168" s="3"/>
      <c r="NMW168" s="3"/>
      <c r="NMX168" s="3"/>
      <c r="NMY168" s="3"/>
      <c r="NMZ168" s="3"/>
      <c r="NNA168" s="3"/>
      <c r="NNB168" s="3"/>
      <c r="NNC168" s="3"/>
      <c r="NND168" s="3"/>
      <c r="NNE168" s="3"/>
      <c r="NNF168" s="3"/>
      <c r="NNG168" s="3"/>
      <c r="NNH168" s="3"/>
      <c r="NNI168" s="3"/>
      <c r="NNJ168" s="3"/>
      <c r="NNK168" s="3"/>
      <c r="NNL168" s="3"/>
      <c r="NNM168" s="3"/>
      <c r="NNN168" s="3"/>
      <c r="NNO168" s="3"/>
      <c r="NNP168" s="3"/>
      <c r="NNQ168" s="3"/>
      <c r="NNR168" s="3"/>
      <c r="NNS168" s="3"/>
      <c r="NNT168" s="3"/>
      <c r="NNU168" s="3"/>
      <c r="NNV168" s="3"/>
      <c r="NNW168" s="3"/>
      <c r="NNX168" s="3"/>
      <c r="NNY168" s="3"/>
      <c r="NNZ168" s="3"/>
      <c r="NOA168" s="3"/>
      <c r="NOB168" s="3"/>
      <c r="NOC168" s="3"/>
      <c r="NOD168" s="3"/>
      <c r="NOE168" s="3"/>
      <c r="NOF168" s="3"/>
      <c r="NOG168" s="3"/>
      <c r="NOH168" s="3"/>
      <c r="NOI168" s="3"/>
      <c r="NOJ168" s="3"/>
      <c r="NOK168" s="3"/>
      <c r="NOL168" s="3"/>
      <c r="NOM168" s="3"/>
      <c r="NON168" s="3"/>
      <c r="NOO168" s="3"/>
      <c r="NOP168" s="3"/>
      <c r="NOQ168" s="3"/>
      <c r="NOR168" s="3"/>
      <c r="NOS168" s="3"/>
      <c r="NOT168" s="3"/>
      <c r="NOU168" s="3"/>
      <c r="NOV168" s="3"/>
      <c r="NOW168" s="3"/>
      <c r="NOX168" s="3"/>
      <c r="NOY168" s="3"/>
      <c r="NOZ168" s="3"/>
      <c r="NPA168" s="3"/>
      <c r="NPB168" s="3"/>
      <c r="NPC168" s="3"/>
      <c r="NPD168" s="3"/>
      <c r="NPE168" s="3"/>
      <c r="NPF168" s="3"/>
      <c r="NPG168" s="3"/>
      <c r="NPH168" s="3"/>
      <c r="NPI168" s="3"/>
      <c r="NPJ168" s="3"/>
      <c r="NPK168" s="3"/>
      <c r="NPL168" s="3"/>
      <c r="NPM168" s="3"/>
      <c r="NPN168" s="3"/>
      <c r="NPO168" s="3"/>
      <c r="NPP168" s="3"/>
      <c r="NPQ168" s="3"/>
      <c r="NPR168" s="3"/>
      <c r="NPS168" s="3"/>
      <c r="NPT168" s="3"/>
      <c r="NPU168" s="3"/>
      <c r="NPV168" s="3"/>
      <c r="NPW168" s="3"/>
      <c r="NPX168" s="3"/>
      <c r="NPY168" s="3"/>
      <c r="NPZ168" s="3"/>
      <c r="NQA168" s="3"/>
      <c r="NQB168" s="3"/>
      <c r="NQC168" s="3"/>
      <c r="NQD168" s="3"/>
      <c r="NQE168" s="3"/>
      <c r="NQF168" s="3"/>
      <c r="NQG168" s="3"/>
      <c r="NQH168" s="3"/>
      <c r="NQI168" s="3"/>
      <c r="NQJ168" s="3"/>
      <c r="NQK168" s="3"/>
      <c r="NQL168" s="3"/>
      <c r="NQM168" s="3"/>
      <c r="NQN168" s="3"/>
      <c r="NQO168" s="3"/>
      <c r="NQP168" s="3"/>
      <c r="NQQ168" s="3"/>
      <c r="NQR168" s="3"/>
      <c r="NQS168" s="3"/>
      <c r="NQT168" s="3"/>
      <c r="NQU168" s="3"/>
      <c r="NQV168" s="3"/>
      <c r="NQW168" s="3"/>
      <c r="NQX168" s="3"/>
      <c r="NQY168" s="3"/>
      <c r="NQZ168" s="3"/>
      <c r="NRA168" s="3"/>
      <c r="NRB168" s="3"/>
      <c r="NRC168" s="3"/>
      <c r="NRD168" s="3"/>
      <c r="NRE168" s="3"/>
      <c r="NRF168" s="3"/>
      <c r="NRG168" s="3"/>
      <c r="NRH168" s="3"/>
      <c r="NRI168" s="3"/>
      <c r="NRJ168" s="3"/>
      <c r="NRK168" s="3"/>
      <c r="NRL168" s="3"/>
      <c r="NRM168" s="3"/>
      <c r="NRN168" s="3"/>
      <c r="NRO168" s="3"/>
      <c r="NRP168" s="3"/>
      <c r="NRQ168" s="3"/>
      <c r="NRR168" s="3"/>
      <c r="NRS168" s="3"/>
      <c r="NRT168" s="3"/>
      <c r="NRU168" s="3"/>
      <c r="NRV168" s="3"/>
      <c r="NRW168" s="3"/>
      <c r="NRX168" s="3"/>
      <c r="NRY168" s="3"/>
      <c r="NRZ168" s="3"/>
      <c r="NSA168" s="3"/>
      <c r="NSB168" s="3"/>
      <c r="NSC168" s="3"/>
      <c r="NSD168" s="3"/>
      <c r="NSE168" s="3"/>
      <c r="NSF168" s="3"/>
      <c r="NSG168" s="3"/>
      <c r="NSH168" s="3"/>
      <c r="NSI168" s="3"/>
      <c r="NSJ168" s="3"/>
      <c r="NSK168" s="3"/>
      <c r="NSL168" s="3"/>
      <c r="NSM168" s="3"/>
      <c r="NSN168" s="3"/>
      <c r="NSO168" s="3"/>
      <c r="NSP168" s="3"/>
      <c r="NSQ168" s="3"/>
      <c r="NSR168" s="3"/>
      <c r="NSS168" s="3"/>
      <c r="NST168" s="3"/>
      <c r="NSU168" s="3"/>
      <c r="NSV168" s="3"/>
      <c r="NSW168" s="3"/>
      <c r="NSX168" s="3"/>
      <c r="NSY168" s="3"/>
      <c r="NSZ168" s="3"/>
      <c r="NTA168" s="3"/>
      <c r="NTB168" s="3"/>
      <c r="NTC168" s="3"/>
      <c r="NTD168" s="3"/>
      <c r="NTE168" s="3"/>
      <c r="NTF168" s="3"/>
      <c r="NTG168" s="3"/>
      <c r="NTH168" s="3"/>
      <c r="NTI168" s="3"/>
      <c r="NTJ168" s="3"/>
      <c r="NTK168" s="3"/>
      <c r="NTL168" s="3"/>
      <c r="NTM168" s="3"/>
      <c r="NTN168" s="3"/>
      <c r="NTO168" s="3"/>
      <c r="NTP168" s="3"/>
      <c r="NTQ168" s="3"/>
      <c r="NTR168" s="3"/>
      <c r="NTS168" s="3"/>
      <c r="NTT168" s="3"/>
      <c r="NTU168" s="3"/>
      <c r="NTV168" s="3"/>
      <c r="NTW168" s="3"/>
      <c r="NTX168" s="3"/>
      <c r="NTY168" s="3"/>
      <c r="NTZ168" s="3"/>
      <c r="NUA168" s="3"/>
      <c r="NUB168" s="3"/>
      <c r="NUC168" s="3"/>
      <c r="NUD168" s="3"/>
      <c r="NUE168" s="3"/>
      <c r="NUF168" s="3"/>
      <c r="NUG168" s="3"/>
      <c r="NUH168" s="3"/>
      <c r="NUI168" s="3"/>
      <c r="NUJ168" s="3"/>
      <c r="NUK168" s="3"/>
      <c r="NUL168" s="3"/>
      <c r="NUM168" s="3"/>
      <c r="NUN168" s="3"/>
      <c r="NUO168" s="3"/>
      <c r="NUP168" s="3"/>
      <c r="NUQ168" s="3"/>
      <c r="NUR168" s="3"/>
      <c r="NUS168" s="3"/>
      <c r="NUT168" s="3"/>
      <c r="NUU168" s="3"/>
      <c r="NUV168" s="3"/>
      <c r="NUW168" s="3"/>
      <c r="NUX168" s="3"/>
      <c r="NUY168" s="3"/>
      <c r="NUZ168" s="3"/>
      <c r="NVA168" s="3"/>
      <c r="NVB168" s="3"/>
      <c r="NVC168" s="3"/>
      <c r="NVD168" s="3"/>
      <c r="NVE168" s="3"/>
      <c r="NVF168" s="3"/>
      <c r="NVG168" s="3"/>
      <c r="NVH168" s="3"/>
      <c r="NVI168" s="3"/>
      <c r="NVJ168" s="3"/>
      <c r="NVK168" s="3"/>
      <c r="NVL168" s="3"/>
      <c r="NVM168" s="3"/>
      <c r="NVN168" s="3"/>
      <c r="NVO168" s="3"/>
      <c r="NVP168" s="3"/>
      <c r="NVQ168" s="3"/>
      <c r="NVR168" s="3"/>
      <c r="NVS168" s="3"/>
      <c r="NVT168" s="3"/>
      <c r="NVU168" s="3"/>
      <c r="NVV168" s="3"/>
      <c r="NVW168" s="3"/>
      <c r="NVX168" s="3"/>
      <c r="NVY168" s="3"/>
      <c r="NVZ168" s="3"/>
      <c r="NWA168" s="3"/>
      <c r="NWB168" s="3"/>
      <c r="NWC168" s="3"/>
      <c r="NWD168" s="3"/>
      <c r="NWE168" s="3"/>
      <c r="NWF168" s="3"/>
      <c r="NWG168" s="3"/>
      <c r="NWH168" s="3"/>
      <c r="NWI168" s="3"/>
      <c r="NWJ168" s="3"/>
      <c r="NWK168" s="3"/>
      <c r="NWL168" s="3"/>
      <c r="NWM168" s="3"/>
      <c r="NWN168" s="3"/>
      <c r="NWO168" s="3"/>
      <c r="NWP168" s="3"/>
      <c r="NWQ168" s="3"/>
      <c r="NWR168" s="3"/>
      <c r="NWS168" s="3"/>
      <c r="NWT168" s="3"/>
      <c r="NWU168" s="3"/>
      <c r="NWV168" s="3"/>
      <c r="NWW168" s="3"/>
      <c r="NWX168" s="3"/>
      <c r="NWY168" s="3"/>
      <c r="NWZ168" s="3"/>
      <c r="NXA168" s="3"/>
      <c r="NXB168" s="3"/>
      <c r="NXC168" s="3"/>
      <c r="NXD168" s="3"/>
      <c r="NXE168" s="3"/>
      <c r="NXF168" s="3"/>
      <c r="NXG168" s="3"/>
      <c r="NXH168" s="3"/>
      <c r="NXI168" s="3"/>
      <c r="NXJ168" s="3"/>
      <c r="NXK168" s="3"/>
      <c r="NXL168" s="3"/>
      <c r="NXM168" s="3"/>
      <c r="NXN168" s="3"/>
      <c r="NXO168" s="3"/>
      <c r="NXP168" s="3"/>
      <c r="NXQ168" s="3"/>
      <c r="NXR168" s="3"/>
      <c r="NXS168" s="3"/>
      <c r="NXT168" s="3"/>
      <c r="NXU168" s="3"/>
      <c r="NXV168" s="3"/>
      <c r="NXW168" s="3"/>
      <c r="NXX168" s="3"/>
      <c r="NXY168" s="3"/>
      <c r="NXZ168" s="3"/>
      <c r="NYA168" s="3"/>
      <c r="NYB168" s="3"/>
      <c r="NYC168" s="3"/>
      <c r="NYD168" s="3"/>
      <c r="NYE168" s="3"/>
      <c r="NYF168" s="3"/>
      <c r="NYG168" s="3"/>
      <c r="NYH168" s="3"/>
      <c r="NYI168" s="3"/>
      <c r="NYJ168" s="3"/>
      <c r="NYK168" s="3"/>
      <c r="NYL168" s="3"/>
      <c r="NYM168" s="3"/>
      <c r="NYN168" s="3"/>
      <c r="NYO168" s="3"/>
      <c r="NYP168" s="3"/>
      <c r="NYQ168" s="3"/>
      <c r="NYR168" s="3"/>
      <c r="NYS168" s="3"/>
      <c r="NYT168" s="3"/>
      <c r="NYU168" s="3"/>
      <c r="NYV168" s="3"/>
      <c r="NYW168" s="3"/>
      <c r="NYX168" s="3"/>
      <c r="NYY168" s="3"/>
      <c r="NYZ168" s="3"/>
      <c r="NZA168" s="3"/>
      <c r="NZB168" s="3"/>
      <c r="NZC168" s="3"/>
      <c r="NZD168" s="3"/>
      <c r="NZE168" s="3"/>
      <c r="NZF168" s="3"/>
      <c r="NZG168" s="3"/>
      <c r="NZH168" s="3"/>
      <c r="NZI168" s="3"/>
      <c r="NZJ168" s="3"/>
      <c r="NZK168" s="3"/>
      <c r="NZL168" s="3"/>
      <c r="NZM168" s="3"/>
      <c r="NZN168" s="3"/>
      <c r="NZO168" s="3"/>
      <c r="NZP168" s="3"/>
      <c r="NZQ168" s="3"/>
      <c r="NZR168" s="3"/>
      <c r="NZS168" s="3"/>
      <c r="NZT168" s="3"/>
      <c r="NZU168" s="3"/>
      <c r="NZV168" s="3"/>
      <c r="NZW168" s="3"/>
      <c r="NZX168" s="3"/>
      <c r="NZY168" s="3"/>
      <c r="NZZ168" s="3"/>
      <c r="OAA168" s="3"/>
      <c r="OAB168" s="3"/>
      <c r="OAC168" s="3"/>
      <c r="OAD168" s="3"/>
      <c r="OAE168" s="3"/>
      <c r="OAF168" s="3"/>
      <c r="OAG168" s="3"/>
      <c r="OAH168" s="3"/>
      <c r="OAI168" s="3"/>
      <c r="OAJ168" s="3"/>
      <c r="OAK168" s="3"/>
      <c r="OAL168" s="3"/>
      <c r="OAM168" s="3"/>
      <c r="OAN168" s="3"/>
      <c r="OAO168" s="3"/>
      <c r="OAP168" s="3"/>
      <c r="OAQ168" s="3"/>
      <c r="OAR168" s="3"/>
      <c r="OAS168" s="3"/>
      <c r="OAT168" s="3"/>
      <c r="OAU168" s="3"/>
      <c r="OAV168" s="3"/>
      <c r="OAW168" s="3"/>
      <c r="OAX168" s="3"/>
      <c r="OAY168" s="3"/>
      <c r="OAZ168" s="3"/>
      <c r="OBA168" s="3"/>
      <c r="OBB168" s="3"/>
      <c r="OBC168" s="3"/>
      <c r="OBD168" s="3"/>
      <c r="OBE168" s="3"/>
      <c r="OBF168" s="3"/>
      <c r="OBG168" s="3"/>
      <c r="OBH168" s="3"/>
      <c r="OBI168" s="3"/>
      <c r="OBJ168" s="3"/>
      <c r="OBK168" s="3"/>
      <c r="OBL168" s="3"/>
      <c r="OBM168" s="3"/>
      <c r="OBN168" s="3"/>
      <c r="OBO168" s="3"/>
      <c r="OBP168" s="3"/>
      <c r="OBQ168" s="3"/>
      <c r="OBR168" s="3"/>
      <c r="OBS168" s="3"/>
      <c r="OBT168" s="3"/>
      <c r="OBU168" s="3"/>
      <c r="OBV168" s="3"/>
      <c r="OBW168" s="3"/>
      <c r="OBX168" s="3"/>
      <c r="OBY168" s="3"/>
      <c r="OBZ168" s="3"/>
      <c r="OCA168" s="3"/>
      <c r="OCB168" s="3"/>
      <c r="OCC168" s="3"/>
      <c r="OCD168" s="3"/>
      <c r="OCE168" s="3"/>
      <c r="OCF168" s="3"/>
      <c r="OCG168" s="3"/>
      <c r="OCH168" s="3"/>
      <c r="OCI168" s="3"/>
      <c r="OCJ168" s="3"/>
      <c r="OCK168" s="3"/>
      <c r="OCL168" s="3"/>
      <c r="OCM168" s="3"/>
      <c r="OCN168" s="3"/>
      <c r="OCO168" s="3"/>
      <c r="OCP168" s="3"/>
      <c r="OCQ168" s="3"/>
      <c r="OCR168" s="3"/>
      <c r="OCS168" s="3"/>
      <c r="OCT168" s="3"/>
      <c r="OCU168" s="3"/>
      <c r="OCV168" s="3"/>
      <c r="OCW168" s="3"/>
      <c r="OCX168" s="3"/>
      <c r="OCY168" s="3"/>
      <c r="OCZ168" s="3"/>
      <c r="ODA168" s="3"/>
      <c r="ODB168" s="3"/>
      <c r="ODC168" s="3"/>
      <c r="ODD168" s="3"/>
      <c r="ODE168" s="3"/>
      <c r="ODF168" s="3"/>
      <c r="ODG168" s="3"/>
      <c r="ODH168" s="3"/>
      <c r="ODI168" s="3"/>
      <c r="ODJ168" s="3"/>
      <c r="ODK168" s="3"/>
      <c r="ODL168" s="3"/>
      <c r="ODM168" s="3"/>
      <c r="ODN168" s="3"/>
      <c r="ODO168" s="3"/>
      <c r="ODP168" s="3"/>
      <c r="ODQ168" s="3"/>
      <c r="ODR168" s="3"/>
      <c r="ODS168" s="3"/>
      <c r="ODT168" s="3"/>
      <c r="ODU168" s="3"/>
      <c r="ODV168" s="3"/>
      <c r="ODW168" s="3"/>
      <c r="ODX168" s="3"/>
      <c r="ODY168" s="3"/>
      <c r="ODZ168" s="3"/>
      <c r="OEA168" s="3"/>
      <c r="OEB168" s="3"/>
      <c r="OEC168" s="3"/>
      <c r="OED168" s="3"/>
      <c r="OEE168" s="3"/>
      <c r="OEF168" s="3"/>
      <c r="OEG168" s="3"/>
      <c r="OEH168" s="3"/>
      <c r="OEI168" s="3"/>
      <c r="OEJ168" s="3"/>
      <c r="OEK168" s="3"/>
      <c r="OEL168" s="3"/>
      <c r="OEM168" s="3"/>
      <c r="OEN168" s="3"/>
      <c r="OEO168" s="3"/>
      <c r="OEP168" s="3"/>
      <c r="OEQ168" s="3"/>
      <c r="OER168" s="3"/>
      <c r="OES168" s="3"/>
      <c r="OET168" s="3"/>
      <c r="OEU168" s="3"/>
      <c r="OEV168" s="3"/>
      <c r="OEW168" s="3"/>
      <c r="OEX168" s="3"/>
      <c r="OEY168" s="3"/>
      <c r="OEZ168" s="3"/>
      <c r="OFA168" s="3"/>
      <c r="OFB168" s="3"/>
      <c r="OFC168" s="3"/>
      <c r="OFD168" s="3"/>
      <c r="OFE168" s="3"/>
      <c r="OFF168" s="3"/>
      <c r="OFG168" s="3"/>
      <c r="OFH168" s="3"/>
      <c r="OFI168" s="3"/>
      <c r="OFJ168" s="3"/>
      <c r="OFK168" s="3"/>
      <c r="OFL168" s="3"/>
      <c r="OFM168" s="3"/>
      <c r="OFN168" s="3"/>
      <c r="OFO168" s="3"/>
      <c r="OFP168" s="3"/>
      <c r="OFQ168" s="3"/>
      <c r="OFR168" s="3"/>
      <c r="OFS168" s="3"/>
      <c r="OFT168" s="3"/>
      <c r="OFU168" s="3"/>
      <c r="OFV168" s="3"/>
      <c r="OFW168" s="3"/>
      <c r="OFX168" s="3"/>
      <c r="OFY168" s="3"/>
      <c r="OFZ168" s="3"/>
      <c r="OGA168" s="3"/>
      <c r="OGB168" s="3"/>
      <c r="OGC168" s="3"/>
      <c r="OGD168" s="3"/>
      <c r="OGE168" s="3"/>
      <c r="OGF168" s="3"/>
      <c r="OGG168" s="3"/>
      <c r="OGH168" s="3"/>
      <c r="OGI168" s="3"/>
      <c r="OGJ168" s="3"/>
      <c r="OGK168" s="3"/>
      <c r="OGL168" s="3"/>
      <c r="OGM168" s="3"/>
      <c r="OGN168" s="3"/>
      <c r="OGO168" s="3"/>
      <c r="OGP168" s="3"/>
      <c r="OGQ168" s="3"/>
      <c r="OGR168" s="3"/>
      <c r="OGS168" s="3"/>
      <c r="OGT168" s="3"/>
      <c r="OGU168" s="3"/>
      <c r="OGV168" s="3"/>
      <c r="OGW168" s="3"/>
      <c r="OGX168" s="3"/>
      <c r="OGY168" s="3"/>
      <c r="OGZ168" s="3"/>
      <c r="OHA168" s="3"/>
      <c r="OHB168" s="3"/>
      <c r="OHC168" s="3"/>
      <c r="OHD168" s="3"/>
      <c r="OHE168" s="3"/>
      <c r="OHF168" s="3"/>
      <c r="OHG168" s="3"/>
      <c r="OHH168" s="3"/>
      <c r="OHI168" s="3"/>
      <c r="OHJ168" s="3"/>
      <c r="OHK168" s="3"/>
      <c r="OHL168" s="3"/>
      <c r="OHM168" s="3"/>
      <c r="OHN168" s="3"/>
      <c r="OHO168" s="3"/>
      <c r="OHP168" s="3"/>
      <c r="OHQ168" s="3"/>
      <c r="OHR168" s="3"/>
      <c r="OHS168" s="3"/>
      <c r="OHT168" s="3"/>
      <c r="OHU168" s="3"/>
      <c r="OHV168" s="3"/>
      <c r="OHW168" s="3"/>
      <c r="OHX168" s="3"/>
      <c r="OHY168" s="3"/>
      <c r="OHZ168" s="3"/>
      <c r="OIA168" s="3"/>
      <c r="OIB168" s="3"/>
      <c r="OIC168" s="3"/>
      <c r="OID168" s="3"/>
      <c r="OIE168" s="3"/>
      <c r="OIF168" s="3"/>
      <c r="OIG168" s="3"/>
      <c r="OIH168" s="3"/>
      <c r="OII168" s="3"/>
      <c r="OIJ168" s="3"/>
      <c r="OIK168" s="3"/>
      <c r="OIL168" s="3"/>
      <c r="OIM168" s="3"/>
      <c r="OIN168" s="3"/>
      <c r="OIO168" s="3"/>
      <c r="OIP168" s="3"/>
      <c r="OIQ168" s="3"/>
      <c r="OIR168" s="3"/>
      <c r="OIS168" s="3"/>
      <c r="OIT168" s="3"/>
      <c r="OIU168" s="3"/>
      <c r="OIV168" s="3"/>
      <c r="OIW168" s="3"/>
      <c r="OIX168" s="3"/>
      <c r="OIY168" s="3"/>
      <c r="OIZ168" s="3"/>
      <c r="OJA168" s="3"/>
      <c r="OJB168" s="3"/>
      <c r="OJC168" s="3"/>
      <c r="OJD168" s="3"/>
      <c r="OJE168" s="3"/>
      <c r="OJF168" s="3"/>
      <c r="OJG168" s="3"/>
      <c r="OJH168" s="3"/>
      <c r="OJI168" s="3"/>
      <c r="OJJ168" s="3"/>
      <c r="OJK168" s="3"/>
      <c r="OJL168" s="3"/>
      <c r="OJM168" s="3"/>
      <c r="OJN168" s="3"/>
      <c r="OJO168" s="3"/>
      <c r="OJP168" s="3"/>
      <c r="OJQ168" s="3"/>
      <c r="OJR168" s="3"/>
      <c r="OJS168" s="3"/>
      <c r="OJT168" s="3"/>
      <c r="OJU168" s="3"/>
      <c r="OJV168" s="3"/>
      <c r="OJW168" s="3"/>
      <c r="OJX168" s="3"/>
      <c r="OJY168" s="3"/>
      <c r="OJZ168" s="3"/>
      <c r="OKA168" s="3"/>
      <c r="OKB168" s="3"/>
      <c r="OKC168" s="3"/>
      <c r="OKD168" s="3"/>
      <c r="OKE168" s="3"/>
      <c r="OKF168" s="3"/>
      <c r="OKG168" s="3"/>
      <c r="OKH168" s="3"/>
      <c r="OKI168" s="3"/>
      <c r="OKJ168" s="3"/>
      <c r="OKK168" s="3"/>
      <c r="OKL168" s="3"/>
      <c r="OKM168" s="3"/>
      <c r="OKN168" s="3"/>
      <c r="OKO168" s="3"/>
      <c r="OKP168" s="3"/>
      <c r="OKQ168" s="3"/>
      <c r="OKR168" s="3"/>
      <c r="OKS168" s="3"/>
      <c r="OKT168" s="3"/>
      <c r="OKU168" s="3"/>
      <c r="OKV168" s="3"/>
      <c r="OKW168" s="3"/>
      <c r="OKX168" s="3"/>
      <c r="OKY168" s="3"/>
      <c r="OKZ168" s="3"/>
      <c r="OLA168" s="3"/>
      <c r="OLB168" s="3"/>
      <c r="OLC168" s="3"/>
      <c r="OLD168" s="3"/>
      <c r="OLE168" s="3"/>
      <c r="OLF168" s="3"/>
      <c r="OLG168" s="3"/>
      <c r="OLH168" s="3"/>
      <c r="OLI168" s="3"/>
      <c r="OLJ168" s="3"/>
      <c r="OLK168" s="3"/>
      <c r="OLL168" s="3"/>
      <c r="OLM168" s="3"/>
      <c r="OLN168" s="3"/>
      <c r="OLO168" s="3"/>
      <c r="OLP168" s="3"/>
      <c r="OLQ168" s="3"/>
      <c r="OLR168" s="3"/>
      <c r="OLS168" s="3"/>
      <c r="OLT168" s="3"/>
      <c r="OLU168" s="3"/>
      <c r="OLV168" s="3"/>
      <c r="OLW168" s="3"/>
      <c r="OLX168" s="3"/>
      <c r="OLY168" s="3"/>
      <c r="OLZ168" s="3"/>
      <c r="OMA168" s="3"/>
      <c r="OMB168" s="3"/>
      <c r="OMC168" s="3"/>
      <c r="OMD168" s="3"/>
      <c r="OME168" s="3"/>
      <c r="OMF168" s="3"/>
      <c r="OMG168" s="3"/>
      <c r="OMH168" s="3"/>
      <c r="OMI168" s="3"/>
      <c r="OMJ168" s="3"/>
      <c r="OMK168" s="3"/>
      <c r="OML168" s="3"/>
      <c r="OMM168" s="3"/>
      <c r="OMN168" s="3"/>
      <c r="OMO168" s="3"/>
      <c r="OMP168" s="3"/>
      <c r="OMQ168" s="3"/>
      <c r="OMR168" s="3"/>
      <c r="OMS168" s="3"/>
      <c r="OMT168" s="3"/>
      <c r="OMU168" s="3"/>
      <c r="OMV168" s="3"/>
      <c r="OMW168" s="3"/>
      <c r="OMX168" s="3"/>
      <c r="OMY168" s="3"/>
      <c r="OMZ168" s="3"/>
      <c r="ONA168" s="3"/>
      <c r="ONB168" s="3"/>
      <c r="ONC168" s="3"/>
      <c r="OND168" s="3"/>
      <c r="ONE168" s="3"/>
      <c r="ONF168" s="3"/>
      <c r="ONG168" s="3"/>
      <c r="ONH168" s="3"/>
      <c r="ONI168" s="3"/>
      <c r="ONJ168" s="3"/>
      <c r="ONK168" s="3"/>
      <c r="ONL168" s="3"/>
      <c r="ONM168" s="3"/>
      <c r="ONN168" s="3"/>
      <c r="ONO168" s="3"/>
      <c r="ONP168" s="3"/>
      <c r="ONQ168" s="3"/>
      <c r="ONR168" s="3"/>
      <c r="ONS168" s="3"/>
      <c r="ONT168" s="3"/>
      <c r="ONU168" s="3"/>
      <c r="ONV168" s="3"/>
      <c r="ONW168" s="3"/>
      <c r="ONX168" s="3"/>
      <c r="ONY168" s="3"/>
      <c r="ONZ168" s="3"/>
      <c r="OOA168" s="3"/>
      <c r="OOB168" s="3"/>
      <c r="OOC168" s="3"/>
      <c r="OOD168" s="3"/>
      <c r="OOE168" s="3"/>
      <c r="OOF168" s="3"/>
      <c r="OOG168" s="3"/>
      <c r="OOH168" s="3"/>
      <c r="OOI168" s="3"/>
      <c r="OOJ168" s="3"/>
      <c r="OOK168" s="3"/>
      <c r="OOL168" s="3"/>
      <c r="OOM168" s="3"/>
      <c r="OON168" s="3"/>
      <c r="OOO168" s="3"/>
      <c r="OOP168" s="3"/>
      <c r="OOQ168" s="3"/>
      <c r="OOR168" s="3"/>
      <c r="OOS168" s="3"/>
      <c r="OOT168" s="3"/>
      <c r="OOU168" s="3"/>
      <c r="OOV168" s="3"/>
      <c r="OOW168" s="3"/>
      <c r="OOX168" s="3"/>
      <c r="OOY168" s="3"/>
      <c r="OOZ168" s="3"/>
      <c r="OPA168" s="3"/>
      <c r="OPB168" s="3"/>
      <c r="OPC168" s="3"/>
      <c r="OPD168" s="3"/>
      <c r="OPE168" s="3"/>
      <c r="OPF168" s="3"/>
      <c r="OPG168" s="3"/>
      <c r="OPH168" s="3"/>
      <c r="OPI168" s="3"/>
      <c r="OPJ168" s="3"/>
      <c r="OPK168" s="3"/>
      <c r="OPL168" s="3"/>
      <c r="OPM168" s="3"/>
      <c r="OPN168" s="3"/>
      <c r="OPO168" s="3"/>
      <c r="OPP168" s="3"/>
      <c r="OPQ168" s="3"/>
      <c r="OPR168" s="3"/>
      <c r="OPS168" s="3"/>
      <c r="OPT168" s="3"/>
      <c r="OPU168" s="3"/>
      <c r="OPV168" s="3"/>
      <c r="OPW168" s="3"/>
      <c r="OPX168" s="3"/>
      <c r="OPY168" s="3"/>
      <c r="OPZ168" s="3"/>
      <c r="OQA168" s="3"/>
      <c r="OQB168" s="3"/>
      <c r="OQC168" s="3"/>
      <c r="OQD168" s="3"/>
      <c r="OQE168" s="3"/>
      <c r="OQF168" s="3"/>
      <c r="OQG168" s="3"/>
      <c r="OQH168" s="3"/>
      <c r="OQI168" s="3"/>
      <c r="OQJ168" s="3"/>
      <c r="OQK168" s="3"/>
      <c r="OQL168" s="3"/>
      <c r="OQM168" s="3"/>
      <c r="OQN168" s="3"/>
      <c r="OQO168" s="3"/>
      <c r="OQP168" s="3"/>
      <c r="OQQ168" s="3"/>
      <c r="OQR168" s="3"/>
      <c r="OQS168" s="3"/>
      <c r="OQT168" s="3"/>
      <c r="OQU168" s="3"/>
      <c r="OQV168" s="3"/>
      <c r="OQW168" s="3"/>
      <c r="OQX168" s="3"/>
      <c r="OQY168" s="3"/>
      <c r="OQZ168" s="3"/>
      <c r="ORA168" s="3"/>
      <c r="ORB168" s="3"/>
      <c r="ORC168" s="3"/>
      <c r="ORD168" s="3"/>
      <c r="ORE168" s="3"/>
      <c r="ORF168" s="3"/>
      <c r="ORG168" s="3"/>
      <c r="ORH168" s="3"/>
      <c r="ORI168" s="3"/>
      <c r="ORJ168" s="3"/>
      <c r="ORK168" s="3"/>
      <c r="ORL168" s="3"/>
      <c r="ORM168" s="3"/>
      <c r="ORN168" s="3"/>
      <c r="ORO168" s="3"/>
      <c r="ORP168" s="3"/>
      <c r="ORQ168" s="3"/>
      <c r="ORR168" s="3"/>
      <c r="ORS168" s="3"/>
      <c r="ORT168" s="3"/>
      <c r="ORU168" s="3"/>
      <c r="ORV168" s="3"/>
      <c r="ORW168" s="3"/>
      <c r="ORX168" s="3"/>
      <c r="ORY168" s="3"/>
      <c r="ORZ168" s="3"/>
      <c r="OSA168" s="3"/>
      <c r="OSB168" s="3"/>
      <c r="OSC168" s="3"/>
      <c r="OSD168" s="3"/>
      <c r="OSE168" s="3"/>
      <c r="OSF168" s="3"/>
      <c r="OSG168" s="3"/>
      <c r="OSH168" s="3"/>
      <c r="OSI168" s="3"/>
      <c r="OSJ168" s="3"/>
      <c r="OSK168" s="3"/>
      <c r="OSL168" s="3"/>
      <c r="OSM168" s="3"/>
      <c r="OSN168" s="3"/>
      <c r="OSO168" s="3"/>
      <c r="OSP168" s="3"/>
      <c r="OSQ168" s="3"/>
      <c r="OSR168" s="3"/>
      <c r="OSS168" s="3"/>
      <c r="OST168" s="3"/>
      <c r="OSU168" s="3"/>
      <c r="OSV168" s="3"/>
      <c r="OSW168" s="3"/>
      <c r="OSX168" s="3"/>
      <c r="OSY168" s="3"/>
      <c r="OSZ168" s="3"/>
      <c r="OTA168" s="3"/>
      <c r="OTB168" s="3"/>
      <c r="OTC168" s="3"/>
      <c r="OTD168" s="3"/>
      <c r="OTE168" s="3"/>
      <c r="OTF168" s="3"/>
      <c r="OTG168" s="3"/>
      <c r="OTH168" s="3"/>
      <c r="OTI168" s="3"/>
      <c r="OTJ168" s="3"/>
      <c r="OTK168" s="3"/>
      <c r="OTL168" s="3"/>
      <c r="OTM168" s="3"/>
      <c r="OTN168" s="3"/>
      <c r="OTO168" s="3"/>
      <c r="OTP168" s="3"/>
      <c r="OTQ168" s="3"/>
      <c r="OTR168" s="3"/>
      <c r="OTS168" s="3"/>
      <c r="OTT168" s="3"/>
      <c r="OTU168" s="3"/>
      <c r="OTV168" s="3"/>
      <c r="OTW168" s="3"/>
      <c r="OTX168" s="3"/>
      <c r="OTY168" s="3"/>
      <c r="OTZ168" s="3"/>
      <c r="OUA168" s="3"/>
      <c r="OUB168" s="3"/>
      <c r="OUC168" s="3"/>
      <c r="OUD168" s="3"/>
      <c r="OUE168" s="3"/>
      <c r="OUF168" s="3"/>
      <c r="OUG168" s="3"/>
      <c r="OUH168" s="3"/>
      <c r="OUI168" s="3"/>
      <c r="OUJ168" s="3"/>
      <c r="OUK168" s="3"/>
      <c r="OUL168" s="3"/>
      <c r="OUM168" s="3"/>
      <c r="OUN168" s="3"/>
      <c r="OUO168" s="3"/>
      <c r="OUP168" s="3"/>
      <c r="OUQ168" s="3"/>
      <c r="OUR168" s="3"/>
      <c r="OUS168" s="3"/>
      <c r="OUT168" s="3"/>
      <c r="OUU168" s="3"/>
      <c r="OUV168" s="3"/>
      <c r="OUW168" s="3"/>
      <c r="OUX168" s="3"/>
      <c r="OUY168" s="3"/>
      <c r="OUZ168" s="3"/>
      <c r="OVA168" s="3"/>
      <c r="OVB168" s="3"/>
      <c r="OVC168" s="3"/>
      <c r="OVD168" s="3"/>
      <c r="OVE168" s="3"/>
      <c r="OVF168" s="3"/>
      <c r="OVG168" s="3"/>
      <c r="OVH168" s="3"/>
      <c r="OVI168" s="3"/>
      <c r="OVJ168" s="3"/>
      <c r="OVK168" s="3"/>
      <c r="OVL168" s="3"/>
      <c r="OVM168" s="3"/>
      <c r="OVN168" s="3"/>
      <c r="OVO168" s="3"/>
      <c r="OVP168" s="3"/>
      <c r="OVQ168" s="3"/>
      <c r="OVR168" s="3"/>
      <c r="OVS168" s="3"/>
      <c r="OVT168" s="3"/>
      <c r="OVU168" s="3"/>
      <c r="OVV168" s="3"/>
      <c r="OVW168" s="3"/>
      <c r="OVX168" s="3"/>
      <c r="OVY168" s="3"/>
      <c r="OVZ168" s="3"/>
      <c r="OWA168" s="3"/>
      <c r="OWB168" s="3"/>
      <c r="OWC168" s="3"/>
      <c r="OWD168" s="3"/>
      <c r="OWE168" s="3"/>
      <c r="OWF168" s="3"/>
      <c r="OWG168" s="3"/>
      <c r="OWH168" s="3"/>
      <c r="OWI168" s="3"/>
      <c r="OWJ168" s="3"/>
      <c r="OWK168" s="3"/>
      <c r="OWL168" s="3"/>
      <c r="OWM168" s="3"/>
      <c r="OWN168" s="3"/>
      <c r="OWO168" s="3"/>
      <c r="OWP168" s="3"/>
      <c r="OWQ168" s="3"/>
      <c r="OWR168" s="3"/>
      <c r="OWS168" s="3"/>
      <c r="OWT168" s="3"/>
      <c r="OWU168" s="3"/>
      <c r="OWV168" s="3"/>
      <c r="OWW168" s="3"/>
      <c r="OWX168" s="3"/>
      <c r="OWY168" s="3"/>
      <c r="OWZ168" s="3"/>
      <c r="OXA168" s="3"/>
      <c r="OXB168" s="3"/>
      <c r="OXC168" s="3"/>
      <c r="OXD168" s="3"/>
      <c r="OXE168" s="3"/>
      <c r="OXF168" s="3"/>
      <c r="OXG168" s="3"/>
      <c r="OXH168" s="3"/>
      <c r="OXI168" s="3"/>
      <c r="OXJ168" s="3"/>
      <c r="OXK168" s="3"/>
      <c r="OXL168" s="3"/>
      <c r="OXM168" s="3"/>
      <c r="OXN168" s="3"/>
      <c r="OXO168" s="3"/>
      <c r="OXP168" s="3"/>
      <c r="OXQ168" s="3"/>
      <c r="OXR168" s="3"/>
      <c r="OXS168" s="3"/>
      <c r="OXT168" s="3"/>
      <c r="OXU168" s="3"/>
      <c r="OXV168" s="3"/>
      <c r="OXW168" s="3"/>
      <c r="OXX168" s="3"/>
      <c r="OXY168" s="3"/>
      <c r="OXZ168" s="3"/>
      <c r="OYA168" s="3"/>
      <c r="OYB168" s="3"/>
      <c r="OYC168" s="3"/>
      <c r="OYD168" s="3"/>
      <c r="OYE168" s="3"/>
      <c r="OYF168" s="3"/>
      <c r="OYG168" s="3"/>
      <c r="OYH168" s="3"/>
      <c r="OYI168" s="3"/>
      <c r="OYJ168" s="3"/>
      <c r="OYK168" s="3"/>
      <c r="OYL168" s="3"/>
      <c r="OYM168" s="3"/>
      <c r="OYN168" s="3"/>
      <c r="OYO168" s="3"/>
      <c r="OYP168" s="3"/>
      <c r="OYQ168" s="3"/>
      <c r="OYR168" s="3"/>
      <c r="OYS168" s="3"/>
      <c r="OYT168" s="3"/>
      <c r="OYU168" s="3"/>
      <c r="OYV168" s="3"/>
      <c r="OYW168" s="3"/>
      <c r="OYX168" s="3"/>
      <c r="OYY168" s="3"/>
      <c r="OYZ168" s="3"/>
      <c r="OZA168" s="3"/>
      <c r="OZB168" s="3"/>
      <c r="OZC168" s="3"/>
      <c r="OZD168" s="3"/>
      <c r="OZE168" s="3"/>
      <c r="OZF168" s="3"/>
      <c r="OZG168" s="3"/>
      <c r="OZH168" s="3"/>
      <c r="OZI168" s="3"/>
      <c r="OZJ168" s="3"/>
      <c r="OZK168" s="3"/>
      <c r="OZL168" s="3"/>
      <c r="OZM168" s="3"/>
      <c r="OZN168" s="3"/>
      <c r="OZO168" s="3"/>
      <c r="OZP168" s="3"/>
      <c r="OZQ168" s="3"/>
      <c r="OZR168" s="3"/>
      <c r="OZS168" s="3"/>
      <c r="OZT168" s="3"/>
      <c r="OZU168" s="3"/>
      <c r="OZV168" s="3"/>
      <c r="OZW168" s="3"/>
      <c r="OZX168" s="3"/>
      <c r="OZY168" s="3"/>
      <c r="OZZ168" s="3"/>
      <c r="PAA168" s="3"/>
      <c r="PAB168" s="3"/>
      <c r="PAC168" s="3"/>
      <c r="PAD168" s="3"/>
      <c r="PAE168" s="3"/>
      <c r="PAF168" s="3"/>
      <c r="PAG168" s="3"/>
      <c r="PAH168" s="3"/>
      <c r="PAI168" s="3"/>
      <c r="PAJ168" s="3"/>
      <c r="PAK168" s="3"/>
      <c r="PAL168" s="3"/>
      <c r="PAM168" s="3"/>
      <c r="PAN168" s="3"/>
      <c r="PAO168" s="3"/>
      <c r="PAP168" s="3"/>
      <c r="PAQ168" s="3"/>
      <c r="PAR168" s="3"/>
      <c r="PAS168" s="3"/>
      <c r="PAT168" s="3"/>
      <c r="PAU168" s="3"/>
      <c r="PAV168" s="3"/>
      <c r="PAW168" s="3"/>
      <c r="PAX168" s="3"/>
      <c r="PAY168" s="3"/>
      <c r="PAZ168" s="3"/>
      <c r="PBA168" s="3"/>
      <c r="PBB168" s="3"/>
      <c r="PBC168" s="3"/>
      <c r="PBD168" s="3"/>
      <c r="PBE168" s="3"/>
      <c r="PBF168" s="3"/>
      <c r="PBG168" s="3"/>
      <c r="PBH168" s="3"/>
      <c r="PBI168" s="3"/>
      <c r="PBJ168" s="3"/>
      <c r="PBK168" s="3"/>
      <c r="PBL168" s="3"/>
      <c r="PBM168" s="3"/>
      <c r="PBN168" s="3"/>
      <c r="PBO168" s="3"/>
      <c r="PBP168" s="3"/>
      <c r="PBQ168" s="3"/>
      <c r="PBR168" s="3"/>
      <c r="PBS168" s="3"/>
      <c r="PBT168" s="3"/>
      <c r="PBU168" s="3"/>
      <c r="PBV168" s="3"/>
      <c r="PBW168" s="3"/>
      <c r="PBX168" s="3"/>
      <c r="PBY168" s="3"/>
      <c r="PBZ168" s="3"/>
      <c r="PCA168" s="3"/>
      <c r="PCB168" s="3"/>
      <c r="PCC168" s="3"/>
      <c r="PCD168" s="3"/>
      <c r="PCE168" s="3"/>
      <c r="PCF168" s="3"/>
      <c r="PCG168" s="3"/>
      <c r="PCH168" s="3"/>
      <c r="PCI168" s="3"/>
      <c r="PCJ168" s="3"/>
      <c r="PCK168" s="3"/>
      <c r="PCL168" s="3"/>
      <c r="PCM168" s="3"/>
      <c r="PCN168" s="3"/>
      <c r="PCO168" s="3"/>
      <c r="PCP168" s="3"/>
      <c r="PCQ168" s="3"/>
      <c r="PCR168" s="3"/>
      <c r="PCS168" s="3"/>
      <c r="PCT168" s="3"/>
      <c r="PCU168" s="3"/>
      <c r="PCV168" s="3"/>
      <c r="PCW168" s="3"/>
      <c r="PCX168" s="3"/>
      <c r="PCY168" s="3"/>
      <c r="PCZ168" s="3"/>
      <c r="PDA168" s="3"/>
      <c r="PDB168" s="3"/>
      <c r="PDC168" s="3"/>
      <c r="PDD168" s="3"/>
      <c r="PDE168" s="3"/>
      <c r="PDF168" s="3"/>
      <c r="PDG168" s="3"/>
      <c r="PDH168" s="3"/>
      <c r="PDI168" s="3"/>
      <c r="PDJ168" s="3"/>
      <c r="PDK168" s="3"/>
      <c r="PDL168" s="3"/>
      <c r="PDM168" s="3"/>
      <c r="PDN168" s="3"/>
      <c r="PDO168" s="3"/>
      <c r="PDP168" s="3"/>
      <c r="PDQ168" s="3"/>
      <c r="PDR168" s="3"/>
      <c r="PDS168" s="3"/>
      <c r="PDT168" s="3"/>
      <c r="PDU168" s="3"/>
      <c r="PDV168" s="3"/>
      <c r="PDW168" s="3"/>
      <c r="PDX168" s="3"/>
      <c r="PDY168" s="3"/>
      <c r="PDZ168" s="3"/>
      <c r="PEA168" s="3"/>
      <c r="PEB168" s="3"/>
      <c r="PEC168" s="3"/>
      <c r="PED168" s="3"/>
      <c r="PEE168" s="3"/>
      <c r="PEF168" s="3"/>
      <c r="PEG168" s="3"/>
      <c r="PEH168" s="3"/>
      <c r="PEI168" s="3"/>
      <c r="PEJ168" s="3"/>
      <c r="PEK168" s="3"/>
      <c r="PEL168" s="3"/>
      <c r="PEM168" s="3"/>
      <c r="PEN168" s="3"/>
      <c r="PEO168" s="3"/>
      <c r="PEP168" s="3"/>
      <c r="PEQ168" s="3"/>
      <c r="PER168" s="3"/>
      <c r="PES168" s="3"/>
      <c r="PET168" s="3"/>
      <c r="PEU168" s="3"/>
      <c r="PEV168" s="3"/>
      <c r="PEW168" s="3"/>
      <c r="PEX168" s="3"/>
      <c r="PEY168" s="3"/>
      <c r="PEZ168" s="3"/>
      <c r="PFA168" s="3"/>
      <c r="PFB168" s="3"/>
      <c r="PFC168" s="3"/>
      <c r="PFD168" s="3"/>
      <c r="PFE168" s="3"/>
      <c r="PFF168" s="3"/>
      <c r="PFG168" s="3"/>
      <c r="PFH168" s="3"/>
      <c r="PFI168" s="3"/>
      <c r="PFJ168" s="3"/>
      <c r="PFK168" s="3"/>
      <c r="PFL168" s="3"/>
      <c r="PFM168" s="3"/>
      <c r="PFN168" s="3"/>
      <c r="PFO168" s="3"/>
      <c r="PFP168" s="3"/>
      <c r="PFQ168" s="3"/>
      <c r="PFR168" s="3"/>
      <c r="PFS168" s="3"/>
      <c r="PFT168" s="3"/>
      <c r="PFU168" s="3"/>
      <c r="PFV168" s="3"/>
      <c r="PFW168" s="3"/>
      <c r="PFX168" s="3"/>
      <c r="PFY168" s="3"/>
      <c r="PFZ168" s="3"/>
      <c r="PGA168" s="3"/>
      <c r="PGB168" s="3"/>
      <c r="PGC168" s="3"/>
      <c r="PGD168" s="3"/>
      <c r="PGE168" s="3"/>
      <c r="PGF168" s="3"/>
      <c r="PGG168" s="3"/>
      <c r="PGH168" s="3"/>
      <c r="PGI168" s="3"/>
      <c r="PGJ168" s="3"/>
      <c r="PGK168" s="3"/>
      <c r="PGL168" s="3"/>
      <c r="PGM168" s="3"/>
      <c r="PGN168" s="3"/>
      <c r="PGO168" s="3"/>
      <c r="PGP168" s="3"/>
      <c r="PGQ168" s="3"/>
      <c r="PGR168" s="3"/>
      <c r="PGS168" s="3"/>
      <c r="PGT168" s="3"/>
      <c r="PGU168" s="3"/>
      <c r="PGV168" s="3"/>
      <c r="PGW168" s="3"/>
      <c r="PGX168" s="3"/>
      <c r="PGY168" s="3"/>
      <c r="PGZ168" s="3"/>
      <c r="PHA168" s="3"/>
      <c r="PHB168" s="3"/>
      <c r="PHC168" s="3"/>
      <c r="PHD168" s="3"/>
      <c r="PHE168" s="3"/>
      <c r="PHF168" s="3"/>
      <c r="PHG168" s="3"/>
      <c r="PHH168" s="3"/>
      <c r="PHI168" s="3"/>
      <c r="PHJ168" s="3"/>
      <c r="PHK168" s="3"/>
      <c r="PHL168" s="3"/>
      <c r="PHM168" s="3"/>
      <c r="PHN168" s="3"/>
      <c r="PHO168" s="3"/>
      <c r="PHP168" s="3"/>
      <c r="PHQ168" s="3"/>
      <c r="PHR168" s="3"/>
      <c r="PHS168" s="3"/>
      <c r="PHT168" s="3"/>
      <c r="PHU168" s="3"/>
      <c r="PHV168" s="3"/>
      <c r="PHW168" s="3"/>
      <c r="PHX168" s="3"/>
      <c r="PHY168" s="3"/>
      <c r="PHZ168" s="3"/>
      <c r="PIA168" s="3"/>
      <c r="PIB168" s="3"/>
      <c r="PIC168" s="3"/>
      <c r="PID168" s="3"/>
      <c r="PIE168" s="3"/>
      <c r="PIF168" s="3"/>
      <c r="PIG168" s="3"/>
      <c r="PIH168" s="3"/>
      <c r="PII168" s="3"/>
      <c r="PIJ168" s="3"/>
      <c r="PIK168" s="3"/>
      <c r="PIL168" s="3"/>
      <c r="PIM168" s="3"/>
      <c r="PIN168" s="3"/>
      <c r="PIO168" s="3"/>
      <c r="PIP168" s="3"/>
      <c r="PIQ168" s="3"/>
      <c r="PIR168" s="3"/>
      <c r="PIS168" s="3"/>
      <c r="PIT168" s="3"/>
      <c r="PIU168" s="3"/>
      <c r="PIV168" s="3"/>
      <c r="PIW168" s="3"/>
      <c r="PIX168" s="3"/>
      <c r="PIY168" s="3"/>
      <c r="PIZ168" s="3"/>
      <c r="PJA168" s="3"/>
      <c r="PJB168" s="3"/>
      <c r="PJC168" s="3"/>
      <c r="PJD168" s="3"/>
      <c r="PJE168" s="3"/>
      <c r="PJF168" s="3"/>
      <c r="PJG168" s="3"/>
      <c r="PJH168" s="3"/>
      <c r="PJI168" s="3"/>
      <c r="PJJ168" s="3"/>
      <c r="PJK168" s="3"/>
      <c r="PJL168" s="3"/>
      <c r="PJM168" s="3"/>
      <c r="PJN168" s="3"/>
      <c r="PJO168" s="3"/>
      <c r="PJP168" s="3"/>
      <c r="PJQ168" s="3"/>
      <c r="PJR168" s="3"/>
      <c r="PJS168" s="3"/>
      <c r="PJT168" s="3"/>
      <c r="PJU168" s="3"/>
      <c r="PJV168" s="3"/>
      <c r="PJW168" s="3"/>
      <c r="PJX168" s="3"/>
      <c r="PJY168" s="3"/>
      <c r="PJZ168" s="3"/>
      <c r="PKA168" s="3"/>
      <c r="PKB168" s="3"/>
      <c r="PKC168" s="3"/>
      <c r="PKD168" s="3"/>
      <c r="PKE168" s="3"/>
      <c r="PKF168" s="3"/>
      <c r="PKG168" s="3"/>
      <c r="PKH168" s="3"/>
      <c r="PKI168" s="3"/>
      <c r="PKJ168" s="3"/>
      <c r="PKK168" s="3"/>
      <c r="PKL168" s="3"/>
      <c r="PKM168" s="3"/>
      <c r="PKN168" s="3"/>
      <c r="PKO168" s="3"/>
      <c r="PKP168" s="3"/>
      <c r="PKQ168" s="3"/>
      <c r="PKR168" s="3"/>
      <c r="PKS168" s="3"/>
      <c r="PKT168" s="3"/>
      <c r="PKU168" s="3"/>
      <c r="PKV168" s="3"/>
      <c r="PKW168" s="3"/>
      <c r="PKX168" s="3"/>
      <c r="PKY168" s="3"/>
      <c r="PKZ168" s="3"/>
      <c r="PLA168" s="3"/>
      <c r="PLB168" s="3"/>
      <c r="PLC168" s="3"/>
      <c r="PLD168" s="3"/>
      <c r="PLE168" s="3"/>
      <c r="PLF168" s="3"/>
      <c r="PLG168" s="3"/>
      <c r="PLH168" s="3"/>
      <c r="PLI168" s="3"/>
      <c r="PLJ168" s="3"/>
      <c r="PLK168" s="3"/>
      <c r="PLL168" s="3"/>
      <c r="PLM168" s="3"/>
      <c r="PLN168" s="3"/>
      <c r="PLO168" s="3"/>
      <c r="PLP168" s="3"/>
      <c r="PLQ168" s="3"/>
      <c r="PLR168" s="3"/>
      <c r="PLS168" s="3"/>
      <c r="PLT168" s="3"/>
      <c r="PLU168" s="3"/>
      <c r="PLV168" s="3"/>
      <c r="PLW168" s="3"/>
      <c r="PLX168" s="3"/>
      <c r="PLY168" s="3"/>
      <c r="PLZ168" s="3"/>
      <c r="PMA168" s="3"/>
      <c r="PMB168" s="3"/>
      <c r="PMC168" s="3"/>
      <c r="PMD168" s="3"/>
      <c r="PME168" s="3"/>
      <c r="PMF168" s="3"/>
      <c r="PMG168" s="3"/>
      <c r="PMH168" s="3"/>
      <c r="PMI168" s="3"/>
      <c r="PMJ168" s="3"/>
      <c r="PMK168" s="3"/>
      <c r="PML168" s="3"/>
      <c r="PMM168" s="3"/>
      <c r="PMN168" s="3"/>
      <c r="PMO168" s="3"/>
      <c r="PMP168" s="3"/>
      <c r="PMQ168" s="3"/>
      <c r="PMR168" s="3"/>
      <c r="PMS168" s="3"/>
      <c r="PMT168" s="3"/>
      <c r="PMU168" s="3"/>
      <c r="PMV168" s="3"/>
      <c r="PMW168" s="3"/>
      <c r="PMX168" s="3"/>
      <c r="PMY168" s="3"/>
      <c r="PMZ168" s="3"/>
      <c r="PNA168" s="3"/>
      <c r="PNB168" s="3"/>
      <c r="PNC168" s="3"/>
      <c r="PND168" s="3"/>
      <c r="PNE168" s="3"/>
      <c r="PNF168" s="3"/>
      <c r="PNG168" s="3"/>
      <c r="PNH168" s="3"/>
      <c r="PNI168" s="3"/>
      <c r="PNJ168" s="3"/>
      <c r="PNK168" s="3"/>
      <c r="PNL168" s="3"/>
      <c r="PNM168" s="3"/>
      <c r="PNN168" s="3"/>
      <c r="PNO168" s="3"/>
      <c r="PNP168" s="3"/>
      <c r="PNQ168" s="3"/>
      <c r="PNR168" s="3"/>
      <c r="PNS168" s="3"/>
      <c r="PNT168" s="3"/>
      <c r="PNU168" s="3"/>
      <c r="PNV168" s="3"/>
      <c r="PNW168" s="3"/>
      <c r="PNX168" s="3"/>
      <c r="PNY168" s="3"/>
      <c r="PNZ168" s="3"/>
      <c r="POA168" s="3"/>
      <c r="POB168" s="3"/>
      <c r="POC168" s="3"/>
      <c r="POD168" s="3"/>
      <c r="POE168" s="3"/>
      <c r="POF168" s="3"/>
      <c r="POG168" s="3"/>
      <c r="POH168" s="3"/>
      <c r="POI168" s="3"/>
      <c r="POJ168" s="3"/>
      <c r="POK168" s="3"/>
      <c r="POL168" s="3"/>
      <c r="POM168" s="3"/>
      <c r="PON168" s="3"/>
      <c r="POO168" s="3"/>
      <c r="POP168" s="3"/>
      <c r="POQ168" s="3"/>
      <c r="POR168" s="3"/>
      <c r="POS168" s="3"/>
      <c r="POT168" s="3"/>
      <c r="POU168" s="3"/>
      <c r="POV168" s="3"/>
      <c r="POW168" s="3"/>
      <c r="POX168" s="3"/>
      <c r="POY168" s="3"/>
      <c r="POZ168" s="3"/>
      <c r="PPA168" s="3"/>
      <c r="PPB168" s="3"/>
      <c r="PPC168" s="3"/>
      <c r="PPD168" s="3"/>
      <c r="PPE168" s="3"/>
      <c r="PPF168" s="3"/>
      <c r="PPG168" s="3"/>
      <c r="PPH168" s="3"/>
      <c r="PPI168" s="3"/>
      <c r="PPJ168" s="3"/>
      <c r="PPK168" s="3"/>
      <c r="PPL168" s="3"/>
      <c r="PPM168" s="3"/>
      <c r="PPN168" s="3"/>
      <c r="PPO168" s="3"/>
      <c r="PPP168" s="3"/>
      <c r="PPQ168" s="3"/>
      <c r="PPR168" s="3"/>
      <c r="PPS168" s="3"/>
      <c r="PPT168" s="3"/>
      <c r="PPU168" s="3"/>
      <c r="PPV168" s="3"/>
      <c r="PPW168" s="3"/>
      <c r="PPX168" s="3"/>
      <c r="PPY168" s="3"/>
      <c r="PPZ168" s="3"/>
      <c r="PQA168" s="3"/>
      <c r="PQB168" s="3"/>
      <c r="PQC168" s="3"/>
      <c r="PQD168" s="3"/>
      <c r="PQE168" s="3"/>
      <c r="PQF168" s="3"/>
      <c r="PQG168" s="3"/>
      <c r="PQH168" s="3"/>
      <c r="PQI168" s="3"/>
      <c r="PQJ168" s="3"/>
      <c r="PQK168" s="3"/>
      <c r="PQL168" s="3"/>
      <c r="PQM168" s="3"/>
      <c r="PQN168" s="3"/>
      <c r="PQO168" s="3"/>
      <c r="PQP168" s="3"/>
      <c r="PQQ168" s="3"/>
      <c r="PQR168" s="3"/>
      <c r="PQS168" s="3"/>
      <c r="PQT168" s="3"/>
      <c r="PQU168" s="3"/>
      <c r="PQV168" s="3"/>
      <c r="PQW168" s="3"/>
      <c r="PQX168" s="3"/>
      <c r="PQY168" s="3"/>
      <c r="PQZ168" s="3"/>
      <c r="PRA168" s="3"/>
      <c r="PRB168" s="3"/>
      <c r="PRC168" s="3"/>
      <c r="PRD168" s="3"/>
      <c r="PRE168" s="3"/>
      <c r="PRF168" s="3"/>
      <c r="PRG168" s="3"/>
      <c r="PRH168" s="3"/>
      <c r="PRI168" s="3"/>
      <c r="PRJ168" s="3"/>
      <c r="PRK168" s="3"/>
      <c r="PRL168" s="3"/>
      <c r="PRM168" s="3"/>
      <c r="PRN168" s="3"/>
      <c r="PRO168" s="3"/>
      <c r="PRP168" s="3"/>
      <c r="PRQ168" s="3"/>
      <c r="PRR168" s="3"/>
      <c r="PRS168" s="3"/>
      <c r="PRT168" s="3"/>
      <c r="PRU168" s="3"/>
      <c r="PRV168" s="3"/>
      <c r="PRW168" s="3"/>
      <c r="PRX168" s="3"/>
      <c r="PRY168" s="3"/>
      <c r="PRZ168" s="3"/>
      <c r="PSA168" s="3"/>
      <c r="PSB168" s="3"/>
      <c r="PSC168" s="3"/>
      <c r="PSD168" s="3"/>
      <c r="PSE168" s="3"/>
      <c r="PSF168" s="3"/>
      <c r="PSG168" s="3"/>
      <c r="PSH168" s="3"/>
      <c r="PSI168" s="3"/>
      <c r="PSJ168" s="3"/>
      <c r="PSK168" s="3"/>
      <c r="PSL168" s="3"/>
      <c r="PSM168" s="3"/>
      <c r="PSN168" s="3"/>
      <c r="PSO168" s="3"/>
      <c r="PSP168" s="3"/>
      <c r="PSQ168" s="3"/>
      <c r="PSR168" s="3"/>
      <c r="PSS168" s="3"/>
      <c r="PST168" s="3"/>
      <c r="PSU168" s="3"/>
      <c r="PSV168" s="3"/>
      <c r="PSW168" s="3"/>
      <c r="PSX168" s="3"/>
      <c r="PSY168" s="3"/>
      <c r="PSZ168" s="3"/>
      <c r="PTA168" s="3"/>
      <c r="PTB168" s="3"/>
      <c r="PTC168" s="3"/>
      <c r="PTD168" s="3"/>
      <c r="PTE168" s="3"/>
      <c r="PTF168" s="3"/>
      <c r="PTG168" s="3"/>
      <c r="PTH168" s="3"/>
      <c r="PTI168" s="3"/>
      <c r="PTJ168" s="3"/>
      <c r="PTK168" s="3"/>
      <c r="PTL168" s="3"/>
      <c r="PTM168" s="3"/>
      <c r="PTN168" s="3"/>
      <c r="PTO168" s="3"/>
      <c r="PTP168" s="3"/>
      <c r="PTQ168" s="3"/>
      <c r="PTR168" s="3"/>
      <c r="PTS168" s="3"/>
      <c r="PTT168" s="3"/>
      <c r="PTU168" s="3"/>
      <c r="PTV168" s="3"/>
      <c r="PTW168" s="3"/>
      <c r="PTX168" s="3"/>
      <c r="PTY168" s="3"/>
      <c r="PTZ168" s="3"/>
      <c r="PUA168" s="3"/>
      <c r="PUB168" s="3"/>
      <c r="PUC168" s="3"/>
      <c r="PUD168" s="3"/>
      <c r="PUE168" s="3"/>
      <c r="PUF168" s="3"/>
      <c r="PUG168" s="3"/>
      <c r="PUH168" s="3"/>
      <c r="PUI168" s="3"/>
      <c r="PUJ168" s="3"/>
      <c r="PUK168" s="3"/>
      <c r="PUL168" s="3"/>
      <c r="PUM168" s="3"/>
      <c r="PUN168" s="3"/>
      <c r="PUO168" s="3"/>
      <c r="PUP168" s="3"/>
      <c r="PUQ168" s="3"/>
      <c r="PUR168" s="3"/>
      <c r="PUS168" s="3"/>
      <c r="PUT168" s="3"/>
      <c r="PUU168" s="3"/>
      <c r="PUV168" s="3"/>
      <c r="PUW168" s="3"/>
      <c r="PUX168" s="3"/>
      <c r="PUY168" s="3"/>
      <c r="PUZ168" s="3"/>
      <c r="PVA168" s="3"/>
      <c r="PVB168" s="3"/>
      <c r="PVC168" s="3"/>
      <c r="PVD168" s="3"/>
      <c r="PVE168" s="3"/>
      <c r="PVF168" s="3"/>
      <c r="PVG168" s="3"/>
      <c r="PVH168" s="3"/>
      <c r="PVI168" s="3"/>
      <c r="PVJ168" s="3"/>
      <c r="PVK168" s="3"/>
      <c r="PVL168" s="3"/>
      <c r="PVM168" s="3"/>
      <c r="PVN168" s="3"/>
      <c r="PVO168" s="3"/>
      <c r="PVP168" s="3"/>
      <c r="PVQ168" s="3"/>
      <c r="PVR168" s="3"/>
      <c r="PVS168" s="3"/>
      <c r="PVT168" s="3"/>
      <c r="PVU168" s="3"/>
      <c r="PVV168" s="3"/>
      <c r="PVW168" s="3"/>
      <c r="PVX168" s="3"/>
      <c r="PVY168" s="3"/>
      <c r="PVZ168" s="3"/>
      <c r="PWA168" s="3"/>
      <c r="PWB168" s="3"/>
      <c r="PWC168" s="3"/>
      <c r="PWD168" s="3"/>
      <c r="PWE168" s="3"/>
      <c r="PWF168" s="3"/>
      <c r="PWG168" s="3"/>
      <c r="PWH168" s="3"/>
      <c r="PWI168" s="3"/>
      <c r="PWJ168" s="3"/>
      <c r="PWK168" s="3"/>
      <c r="PWL168" s="3"/>
      <c r="PWM168" s="3"/>
      <c r="PWN168" s="3"/>
      <c r="PWO168" s="3"/>
      <c r="PWP168" s="3"/>
      <c r="PWQ168" s="3"/>
      <c r="PWR168" s="3"/>
      <c r="PWS168" s="3"/>
      <c r="PWT168" s="3"/>
      <c r="PWU168" s="3"/>
      <c r="PWV168" s="3"/>
      <c r="PWW168" s="3"/>
      <c r="PWX168" s="3"/>
      <c r="PWY168" s="3"/>
      <c r="PWZ168" s="3"/>
      <c r="PXA168" s="3"/>
      <c r="PXB168" s="3"/>
      <c r="PXC168" s="3"/>
      <c r="PXD168" s="3"/>
      <c r="PXE168" s="3"/>
      <c r="PXF168" s="3"/>
      <c r="PXG168" s="3"/>
      <c r="PXH168" s="3"/>
      <c r="PXI168" s="3"/>
      <c r="PXJ168" s="3"/>
      <c r="PXK168" s="3"/>
      <c r="PXL168" s="3"/>
      <c r="PXM168" s="3"/>
      <c r="PXN168" s="3"/>
      <c r="PXO168" s="3"/>
      <c r="PXP168" s="3"/>
      <c r="PXQ168" s="3"/>
      <c r="PXR168" s="3"/>
      <c r="PXS168" s="3"/>
      <c r="PXT168" s="3"/>
      <c r="PXU168" s="3"/>
      <c r="PXV168" s="3"/>
      <c r="PXW168" s="3"/>
      <c r="PXX168" s="3"/>
      <c r="PXY168" s="3"/>
      <c r="PXZ168" s="3"/>
      <c r="PYA168" s="3"/>
      <c r="PYB168" s="3"/>
      <c r="PYC168" s="3"/>
      <c r="PYD168" s="3"/>
      <c r="PYE168" s="3"/>
      <c r="PYF168" s="3"/>
      <c r="PYG168" s="3"/>
      <c r="PYH168" s="3"/>
      <c r="PYI168" s="3"/>
      <c r="PYJ168" s="3"/>
      <c r="PYK168" s="3"/>
      <c r="PYL168" s="3"/>
      <c r="PYM168" s="3"/>
      <c r="PYN168" s="3"/>
      <c r="PYO168" s="3"/>
      <c r="PYP168" s="3"/>
      <c r="PYQ168" s="3"/>
      <c r="PYR168" s="3"/>
      <c r="PYS168" s="3"/>
      <c r="PYT168" s="3"/>
      <c r="PYU168" s="3"/>
      <c r="PYV168" s="3"/>
      <c r="PYW168" s="3"/>
      <c r="PYX168" s="3"/>
      <c r="PYY168" s="3"/>
      <c r="PYZ168" s="3"/>
      <c r="PZA168" s="3"/>
      <c r="PZB168" s="3"/>
      <c r="PZC168" s="3"/>
      <c r="PZD168" s="3"/>
      <c r="PZE168" s="3"/>
      <c r="PZF168" s="3"/>
      <c r="PZG168" s="3"/>
      <c r="PZH168" s="3"/>
      <c r="PZI168" s="3"/>
      <c r="PZJ168" s="3"/>
      <c r="PZK168" s="3"/>
      <c r="PZL168" s="3"/>
      <c r="PZM168" s="3"/>
      <c r="PZN168" s="3"/>
      <c r="PZO168" s="3"/>
      <c r="PZP168" s="3"/>
      <c r="PZQ168" s="3"/>
      <c r="PZR168" s="3"/>
      <c r="PZS168" s="3"/>
      <c r="PZT168" s="3"/>
      <c r="PZU168" s="3"/>
      <c r="PZV168" s="3"/>
      <c r="PZW168" s="3"/>
      <c r="PZX168" s="3"/>
      <c r="PZY168" s="3"/>
      <c r="PZZ168" s="3"/>
      <c r="QAA168" s="3"/>
      <c r="QAB168" s="3"/>
      <c r="QAC168" s="3"/>
      <c r="QAD168" s="3"/>
      <c r="QAE168" s="3"/>
      <c r="QAF168" s="3"/>
      <c r="QAG168" s="3"/>
      <c r="QAH168" s="3"/>
      <c r="QAI168" s="3"/>
      <c r="QAJ168" s="3"/>
      <c r="QAK168" s="3"/>
      <c r="QAL168" s="3"/>
      <c r="QAM168" s="3"/>
      <c r="QAN168" s="3"/>
      <c r="QAO168" s="3"/>
      <c r="QAP168" s="3"/>
      <c r="QAQ168" s="3"/>
      <c r="QAR168" s="3"/>
      <c r="QAS168" s="3"/>
      <c r="QAT168" s="3"/>
      <c r="QAU168" s="3"/>
      <c r="QAV168" s="3"/>
      <c r="QAW168" s="3"/>
      <c r="QAX168" s="3"/>
      <c r="QAY168" s="3"/>
      <c r="QAZ168" s="3"/>
      <c r="QBA168" s="3"/>
      <c r="QBB168" s="3"/>
      <c r="QBC168" s="3"/>
      <c r="QBD168" s="3"/>
      <c r="QBE168" s="3"/>
      <c r="QBF168" s="3"/>
      <c r="QBG168" s="3"/>
      <c r="QBH168" s="3"/>
      <c r="QBI168" s="3"/>
      <c r="QBJ168" s="3"/>
      <c r="QBK168" s="3"/>
      <c r="QBL168" s="3"/>
      <c r="QBM168" s="3"/>
      <c r="QBN168" s="3"/>
      <c r="QBO168" s="3"/>
      <c r="QBP168" s="3"/>
      <c r="QBQ168" s="3"/>
      <c r="QBR168" s="3"/>
      <c r="QBS168" s="3"/>
      <c r="QBT168" s="3"/>
      <c r="QBU168" s="3"/>
      <c r="QBV168" s="3"/>
      <c r="QBW168" s="3"/>
      <c r="QBX168" s="3"/>
      <c r="QBY168" s="3"/>
      <c r="QBZ168" s="3"/>
      <c r="QCA168" s="3"/>
      <c r="QCB168" s="3"/>
      <c r="QCC168" s="3"/>
      <c r="QCD168" s="3"/>
      <c r="QCE168" s="3"/>
      <c r="QCF168" s="3"/>
      <c r="QCG168" s="3"/>
      <c r="QCH168" s="3"/>
      <c r="QCI168" s="3"/>
      <c r="QCJ168" s="3"/>
      <c r="QCK168" s="3"/>
      <c r="QCL168" s="3"/>
      <c r="QCM168" s="3"/>
      <c r="QCN168" s="3"/>
      <c r="QCO168" s="3"/>
      <c r="QCP168" s="3"/>
      <c r="QCQ168" s="3"/>
      <c r="QCR168" s="3"/>
      <c r="QCS168" s="3"/>
      <c r="QCT168" s="3"/>
      <c r="QCU168" s="3"/>
      <c r="QCV168" s="3"/>
      <c r="QCW168" s="3"/>
      <c r="QCX168" s="3"/>
      <c r="QCY168" s="3"/>
      <c r="QCZ168" s="3"/>
      <c r="QDA168" s="3"/>
      <c r="QDB168" s="3"/>
      <c r="QDC168" s="3"/>
      <c r="QDD168" s="3"/>
      <c r="QDE168" s="3"/>
      <c r="QDF168" s="3"/>
      <c r="QDG168" s="3"/>
      <c r="QDH168" s="3"/>
      <c r="QDI168" s="3"/>
      <c r="QDJ168" s="3"/>
      <c r="QDK168" s="3"/>
      <c r="QDL168" s="3"/>
      <c r="QDM168" s="3"/>
      <c r="QDN168" s="3"/>
      <c r="QDO168" s="3"/>
      <c r="QDP168" s="3"/>
      <c r="QDQ168" s="3"/>
      <c r="QDR168" s="3"/>
      <c r="QDS168" s="3"/>
      <c r="QDT168" s="3"/>
      <c r="QDU168" s="3"/>
      <c r="QDV168" s="3"/>
      <c r="QDW168" s="3"/>
      <c r="QDX168" s="3"/>
      <c r="QDY168" s="3"/>
      <c r="QDZ168" s="3"/>
      <c r="QEA168" s="3"/>
      <c r="QEB168" s="3"/>
      <c r="QEC168" s="3"/>
      <c r="QED168" s="3"/>
      <c r="QEE168" s="3"/>
      <c r="QEF168" s="3"/>
      <c r="QEG168" s="3"/>
      <c r="QEH168" s="3"/>
      <c r="QEI168" s="3"/>
      <c r="QEJ168" s="3"/>
      <c r="QEK168" s="3"/>
      <c r="QEL168" s="3"/>
      <c r="QEM168" s="3"/>
      <c r="QEN168" s="3"/>
      <c r="QEO168" s="3"/>
      <c r="QEP168" s="3"/>
      <c r="QEQ168" s="3"/>
      <c r="QER168" s="3"/>
      <c r="QES168" s="3"/>
      <c r="QET168" s="3"/>
      <c r="QEU168" s="3"/>
      <c r="QEV168" s="3"/>
      <c r="QEW168" s="3"/>
      <c r="QEX168" s="3"/>
      <c r="QEY168" s="3"/>
      <c r="QEZ168" s="3"/>
      <c r="QFA168" s="3"/>
      <c r="QFB168" s="3"/>
      <c r="QFC168" s="3"/>
      <c r="QFD168" s="3"/>
      <c r="QFE168" s="3"/>
      <c r="QFF168" s="3"/>
      <c r="QFG168" s="3"/>
      <c r="QFH168" s="3"/>
      <c r="QFI168" s="3"/>
      <c r="QFJ168" s="3"/>
      <c r="QFK168" s="3"/>
      <c r="QFL168" s="3"/>
      <c r="QFM168" s="3"/>
      <c r="QFN168" s="3"/>
      <c r="QFO168" s="3"/>
      <c r="QFP168" s="3"/>
      <c r="QFQ168" s="3"/>
      <c r="QFR168" s="3"/>
      <c r="QFS168" s="3"/>
      <c r="QFT168" s="3"/>
      <c r="QFU168" s="3"/>
      <c r="QFV168" s="3"/>
      <c r="QFW168" s="3"/>
      <c r="QFX168" s="3"/>
      <c r="QFY168" s="3"/>
      <c r="QFZ168" s="3"/>
      <c r="QGA168" s="3"/>
      <c r="QGB168" s="3"/>
      <c r="QGC168" s="3"/>
      <c r="QGD168" s="3"/>
      <c r="QGE168" s="3"/>
      <c r="QGF168" s="3"/>
      <c r="QGG168" s="3"/>
      <c r="QGH168" s="3"/>
      <c r="QGI168" s="3"/>
      <c r="QGJ168" s="3"/>
      <c r="QGK168" s="3"/>
      <c r="QGL168" s="3"/>
      <c r="QGM168" s="3"/>
      <c r="QGN168" s="3"/>
      <c r="QGO168" s="3"/>
      <c r="QGP168" s="3"/>
      <c r="QGQ168" s="3"/>
      <c r="QGR168" s="3"/>
      <c r="QGS168" s="3"/>
      <c r="QGT168" s="3"/>
      <c r="QGU168" s="3"/>
      <c r="QGV168" s="3"/>
      <c r="QGW168" s="3"/>
      <c r="QGX168" s="3"/>
      <c r="QGY168" s="3"/>
      <c r="QGZ168" s="3"/>
      <c r="QHA168" s="3"/>
      <c r="QHB168" s="3"/>
      <c r="QHC168" s="3"/>
      <c r="QHD168" s="3"/>
      <c r="QHE168" s="3"/>
      <c r="QHF168" s="3"/>
      <c r="QHG168" s="3"/>
      <c r="QHH168" s="3"/>
      <c r="QHI168" s="3"/>
      <c r="QHJ168" s="3"/>
      <c r="QHK168" s="3"/>
      <c r="QHL168" s="3"/>
      <c r="QHM168" s="3"/>
      <c r="QHN168" s="3"/>
      <c r="QHO168" s="3"/>
      <c r="QHP168" s="3"/>
      <c r="QHQ168" s="3"/>
      <c r="QHR168" s="3"/>
      <c r="QHS168" s="3"/>
      <c r="QHT168" s="3"/>
      <c r="QHU168" s="3"/>
      <c r="QHV168" s="3"/>
      <c r="QHW168" s="3"/>
      <c r="QHX168" s="3"/>
      <c r="QHY168" s="3"/>
      <c r="QHZ168" s="3"/>
      <c r="QIA168" s="3"/>
      <c r="QIB168" s="3"/>
      <c r="QIC168" s="3"/>
      <c r="QID168" s="3"/>
      <c r="QIE168" s="3"/>
      <c r="QIF168" s="3"/>
      <c r="QIG168" s="3"/>
      <c r="QIH168" s="3"/>
      <c r="QII168" s="3"/>
      <c r="QIJ168" s="3"/>
      <c r="QIK168" s="3"/>
      <c r="QIL168" s="3"/>
      <c r="QIM168" s="3"/>
      <c r="QIN168" s="3"/>
      <c r="QIO168" s="3"/>
      <c r="QIP168" s="3"/>
      <c r="QIQ168" s="3"/>
      <c r="QIR168" s="3"/>
      <c r="QIS168" s="3"/>
      <c r="QIT168" s="3"/>
      <c r="QIU168" s="3"/>
      <c r="QIV168" s="3"/>
      <c r="QIW168" s="3"/>
      <c r="QIX168" s="3"/>
      <c r="QIY168" s="3"/>
      <c r="QIZ168" s="3"/>
      <c r="QJA168" s="3"/>
      <c r="QJB168" s="3"/>
      <c r="QJC168" s="3"/>
      <c r="QJD168" s="3"/>
      <c r="QJE168" s="3"/>
      <c r="QJF168" s="3"/>
      <c r="QJG168" s="3"/>
      <c r="QJH168" s="3"/>
      <c r="QJI168" s="3"/>
      <c r="QJJ168" s="3"/>
      <c r="QJK168" s="3"/>
      <c r="QJL168" s="3"/>
      <c r="QJM168" s="3"/>
      <c r="QJN168" s="3"/>
      <c r="QJO168" s="3"/>
      <c r="QJP168" s="3"/>
      <c r="QJQ168" s="3"/>
      <c r="QJR168" s="3"/>
      <c r="QJS168" s="3"/>
      <c r="QJT168" s="3"/>
      <c r="QJU168" s="3"/>
      <c r="QJV168" s="3"/>
      <c r="QJW168" s="3"/>
      <c r="QJX168" s="3"/>
      <c r="QJY168" s="3"/>
      <c r="QJZ168" s="3"/>
      <c r="QKA168" s="3"/>
      <c r="QKB168" s="3"/>
      <c r="QKC168" s="3"/>
      <c r="QKD168" s="3"/>
      <c r="QKE168" s="3"/>
      <c r="QKF168" s="3"/>
      <c r="QKG168" s="3"/>
      <c r="QKH168" s="3"/>
      <c r="QKI168" s="3"/>
      <c r="QKJ168" s="3"/>
      <c r="QKK168" s="3"/>
      <c r="QKL168" s="3"/>
      <c r="QKM168" s="3"/>
      <c r="QKN168" s="3"/>
      <c r="QKO168" s="3"/>
      <c r="QKP168" s="3"/>
      <c r="QKQ168" s="3"/>
      <c r="QKR168" s="3"/>
      <c r="QKS168" s="3"/>
      <c r="QKT168" s="3"/>
      <c r="QKU168" s="3"/>
      <c r="QKV168" s="3"/>
      <c r="QKW168" s="3"/>
      <c r="QKX168" s="3"/>
      <c r="QKY168" s="3"/>
      <c r="QKZ168" s="3"/>
      <c r="QLA168" s="3"/>
      <c r="QLB168" s="3"/>
      <c r="QLC168" s="3"/>
      <c r="QLD168" s="3"/>
      <c r="QLE168" s="3"/>
      <c r="QLF168" s="3"/>
      <c r="QLG168" s="3"/>
      <c r="QLH168" s="3"/>
      <c r="QLI168" s="3"/>
      <c r="QLJ168" s="3"/>
      <c r="QLK168" s="3"/>
      <c r="QLL168" s="3"/>
      <c r="QLM168" s="3"/>
      <c r="QLN168" s="3"/>
      <c r="QLO168" s="3"/>
      <c r="QLP168" s="3"/>
      <c r="QLQ168" s="3"/>
      <c r="QLR168" s="3"/>
      <c r="QLS168" s="3"/>
      <c r="QLT168" s="3"/>
      <c r="QLU168" s="3"/>
      <c r="QLV168" s="3"/>
      <c r="QLW168" s="3"/>
      <c r="QLX168" s="3"/>
      <c r="QLY168" s="3"/>
      <c r="QLZ168" s="3"/>
      <c r="QMA168" s="3"/>
      <c r="QMB168" s="3"/>
      <c r="QMC168" s="3"/>
      <c r="QMD168" s="3"/>
      <c r="QME168" s="3"/>
      <c r="QMF168" s="3"/>
      <c r="QMG168" s="3"/>
      <c r="QMH168" s="3"/>
      <c r="QMI168" s="3"/>
      <c r="QMJ168" s="3"/>
      <c r="QMK168" s="3"/>
      <c r="QML168" s="3"/>
      <c r="QMM168" s="3"/>
      <c r="QMN168" s="3"/>
      <c r="QMO168" s="3"/>
      <c r="QMP168" s="3"/>
      <c r="QMQ168" s="3"/>
      <c r="QMR168" s="3"/>
      <c r="QMS168" s="3"/>
      <c r="QMT168" s="3"/>
      <c r="QMU168" s="3"/>
      <c r="QMV168" s="3"/>
      <c r="QMW168" s="3"/>
      <c r="QMX168" s="3"/>
      <c r="QMY168" s="3"/>
      <c r="QMZ168" s="3"/>
      <c r="QNA168" s="3"/>
      <c r="QNB168" s="3"/>
      <c r="QNC168" s="3"/>
      <c r="QND168" s="3"/>
      <c r="QNE168" s="3"/>
      <c r="QNF168" s="3"/>
      <c r="QNG168" s="3"/>
      <c r="QNH168" s="3"/>
      <c r="QNI168" s="3"/>
      <c r="QNJ168" s="3"/>
      <c r="QNK168" s="3"/>
      <c r="QNL168" s="3"/>
      <c r="QNM168" s="3"/>
      <c r="QNN168" s="3"/>
      <c r="QNO168" s="3"/>
      <c r="QNP168" s="3"/>
      <c r="QNQ168" s="3"/>
      <c r="QNR168" s="3"/>
      <c r="QNS168" s="3"/>
      <c r="QNT168" s="3"/>
      <c r="QNU168" s="3"/>
      <c r="QNV168" s="3"/>
      <c r="QNW168" s="3"/>
      <c r="QNX168" s="3"/>
      <c r="QNY168" s="3"/>
      <c r="QNZ168" s="3"/>
      <c r="QOA168" s="3"/>
      <c r="QOB168" s="3"/>
      <c r="QOC168" s="3"/>
      <c r="QOD168" s="3"/>
      <c r="QOE168" s="3"/>
      <c r="QOF168" s="3"/>
      <c r="QOG168" s="3"/>
      <c r="QOH168" s="3"/>
      <c r="QOI168" s="3"/>
      <c r="QOJ168" s="3"/>
      <c r="QOK168" s="3"/>
      <c r="QOL168" s="3"/>
      <c r="QOM168" s="3"/>
      <c r="QON168" s="3"/>
      <c r="QOO168" s="3"/>
      <c r="QOP168" s="3"/>
      <c r="QOQ168" s="3"/>
      <c r="QOR168" s="3"/>
      <c r="QOS168" s="3"/>
      <c r="QOT168" s="3"/>
      <c r="QOU168" s="3"/>
      <c r="QOV168" s="3"/>
      <c r="QOW168" s="3"/>
      <c r="QOX168" s="3"/>
      <c r="QOY168" s="3"/>
      <c r="QOZ168" s="3"/>
      <c r="QPA168" s="3"/>
      <c r="QPB168" s="3"/>
      <c r="QPC168" s="3"/>
      <c r="QPD168" s="3"/>
      <c r="QPE168" s="3"/>
      <c r="QPF168" s="3"/>
      <c r="QPG168" s="3"/>
      <c r="QPH168" s="3"/>
      <c r="QPI168" s="3"/>
      <c r="QPJ168" s="3"/>
      <c r="QPK168" s="3"/>
      <c r="QPL168" s="3"/>
      <c r="QPM168" s="3"/>
      <c r="QPN168" s="3"/>
      <c r="QPO168" s="3"/>
      <c r="QPP168" s="3"/>
      <c r="QPQ168" s="3"/>
      <c r="QPR168" s="3"/>
      <c r="QPS168" s="3"/>
      <c r="QPT168" s="3"/>
      <c r="QPU168" s="3"/>
      <c r="QPV168" s="3"/>
      <c r="QPW168" s="3"/>
      <c r="QPX168" s="3"/>
      <c r="QPY168" s="3"/>
      <c r="QPZ168" s="3"/>
      <c r="QQA168" s="3"/>
      <c r="QQB168" s="3"/>
      <c r="QQC168" s="3"/>
      <c r="QQD168" s="3"/>
      <c r="QQE168" s="3"/>
      <c r="QQF168" s="3"/>
      <c r="QQG168" s="3"/>
      <c r="QQH168" s="3"/>
      <c r="QQI168" s="3"/>
      <c r="QQJ168" s="3"/>
      <c r="QQK168" s="3"/>
      <c r="QQL168" s="3"/>
      <c r="QQM168" s="3"/>
      <c r="QQN168" s="3"/>
      <c r="QQO168" s="3"/>
      <c r="QQP168" s="3"/>
      <c r="QQQ168" s="3"/>
      <c r="QQR168" s="3"/>
      <c r="QQS168" s="3"/>
      <c r="QQT168" s="3"/>
      <c r="QQU168" s="3"/>
      <c r="QQV168" s="3"/>
      <c r="QQW168" s="3"/>
      <c r="QQX168" s="3"/>
      <c r="QQY168" s="3"/>
      <c r="QQZ168" s="3"/>
      <c r="QRA168" s="3"/>
      <c r="QRB168" s="3"/>
      <c r="QRC168" s="3"/>
      <c r="QRD168" s="3"/>
      <c r="QRE168" s="3"/>
      <c r="QRF168" s="3"/>
      <c r="QRG168" s="3"/>
      <c r="QRH168" s="3"/>
      <c r="QRI168" s="3"/>
      <c r="QRJ168" s="3"/>
      <c r="QRK168" s="3"/>
      <c r="QRL168" s="3"/>
      <c r="QRM168" s="3"/>
      <c r="QRN168" s="3"/>
      <c r="QRO168" s="3"/>
      <c r="QRP168" s="3"/>
      <c r="QRQ168" s="3"/>
      <c r="QRR168" s="3"/>
      <c r="QRS168" s="3"/>
      <c r="QRT168" s="3"/>
      <c r="QRU168" s="3"/>
      <c r="QRV168" s="3"/>
      <c r="QRW168" s="3"/>
      <c r="QRX168" s="3"/>
      <c r="QRY168" s="3"/>
      <c r="QRZ168" s="3"/>
      <c r="QSA168" s="3"/>
      <c r="QSB168" s="3"/>
      <c r="QSC168" s="3"/>
      <c r="QSD168" s="3"/>
      <c r="QSE168" s="3"/>
      <c r="QSF168" s="3"/>
      <c r="QSG168" s="3"/>
      <c r="QSH168" s="3"/>
      <c r="QSI168" s="3"/>
      <c r="QSJ168" s="3"/>
      <c r="QSK168" s="3"/>
      <c r="QSL168" s="3"/>
      <c r="QSM168" s="3"/>
      <c r="QSN168" s="3"/>
      <c r="QSO168" s="3"/>
      <c r="QSP168" s="3"/>
      <c r="QSQ168" s="3"/>
      <c r="QSR168" s="3"/>
      <c r="QSS168" s="3"/>
      <c r="QST168" s="3"/>
      <c r="QSU168" s="3"/>
      <c r="QSV168" s="3"/>
      <c r="QSW168" s="3"/>
      <c r="QSX168" s="3"/>
      <c r="QSY168" s="3"/>
      <c r="QSZ168" s="3"/>
      <c r="QTA168" s="3"/>
      <c r="QTB168" s="3"/>
      <c r="QTC168" s="3"/>
      <c r="QTD168" s="3"/>
      <c r="QTE168" s="3"/>
      <c r="QTF168" s="3"/>
      <c r="QTG168" s="3"/>
      <c r="QTH168" s="3"/>
      <c r="QTI168" s="3"/>
      <c r="QTJ168" s="3"/>
      <c r="QTK168" s="3"/>
      <c r="QTL168" s="3"/>
      <c r="QTM168" s="3"/>
      <c r="QTN168" s="3"/>
      <c r="QTO168" s="3"/>
      <c r="QTP168" s="3"/>
      <c r="QTQ168" s="3"/>
      <c r="QTR168" s="3"/>
      <c r="QTS168" s="3"/>
      <c r="QTT168" s="3"/>
      <c r="QTU168" s="3"/>
      <c r="QTV168" s="3"/>
      <c r="QTW168" s="3"/>
      <c r="QTX168" s="3"/>
      <c r="QTY168" s="3"/>
      <c r="QTZ168" s="3"/>
      <c r="QUA168" s="3"/>
      <c r="QUB168" s="3"/>
      <c r="QUC168" s="3"/>
      <c r="QUD168" s="3"/>
      <c r="QUE168" s="3"/>
      <c r="QUF168" s="3"/>
      <c r="QUG168" s="3"/>
      <c r="QUH168" s="3"/>
      <c r="QUI168" s="3"/>
      <c r="QUJ168" s="3"/>
      <c r="QUK168" s="3"/>
      <c r="QUL168" s="3"/>
      <c r="QUM168" s="3"/>
      <c r="QUN168" s="3"/>
      <c r="QUO168" s="3"/>
      <c r="QUP168" s="3"/>
      <c r="QUQ168" s="3"/>
      <c r="QUR168" s="3"/>
      <c r="QUS168" s="3"/>
      <c r="QUT168" s="3"/>
      <c r="QUU168" s="3"/>
      <c r="QUV168" s="3"/>
      <c r="QUW168" s="3"/>
      <c r="QUX168" s="3"/>
      <c r="QUY168" s="3"/>
      <c r="QUZ168" s="3"/>
      <c r="QVA168" s="3"/>
      <c r="QVB168" s="3"/>
      <c r="QVC168" s="3"/>
      <c r="QVD168" s="3"/>
      <c r="QVE168" s="3"/>
      <c r="QVF168" s="3"/>
      <c r="QVG168" s="3"/>
      <c r="QVH168" s="3"/>
      <c r="QVI168" s="3"/>
      <c r="QVJ168" s="3"/>
      <c r="QVK168" s="3"/>
      <c r="QVL168" s="3"/>
      <c r="QVM168" s="3"/>
      <c r="QVN168" s="3"/>
      <c r="QVO168" s="3"/>
      <c r="QVP168" s="3"/>
      <c r="QVQ168" s="3"/>
      <c r="QVR168" s="3"/>
      <c r="QVS168" s="3"/>
      <c r="QVT168" s="3"/>
      <c r="QVU168" s="3"/>
      <c r="QVV168" s="3"/>
      <c r="QVW168" s="3"/>
      <c r="QVX168" s="3"/>
      <c r="QVY168" s="3"/>
      <c r="QVZ168" s="3"/>
      <c r="QWA168" s="3"/>
      <c r="QWB168" s="3"/>
      <c r="QWC168" s="3"/>
      <c r="QWD168" s="3"/>
      <c r="QWE168" s="3"/>
      <c r="QWF168" s="3"/>
      <c r="QWG168" s="3"/>
      <c r="QWH168" s="3"/>
      <c r="QWI168" s="3"/>
      <c r="QWJ168" s="3"/>
      <c r="QWK168" s="3"/>
      <c r="QWL168" s="3"/>
      <c r="QWM168" s="3"/>
      <c r="QWN168" s="3"/>
      <c r="QWO168" s="3"/>
      <c r="QWP168" s="3"/>
      <c r="QWQ168" s="3"/>
      <c r="QWR168" s="3"/>
      <c r="QWS168" s="3"/>
      <c r="QWT168" s="3"/>
      <c r="QWU168" s="3"/>
      <c r="QWV168" s="3"/>
      <c r="QWW168" s="3"/>
      <c r="QWX168" s="3"/>
      <c r="QWY168" s="3"/>
      <c r="QWZ168" s="3"/>
      <c r="QXA168" s="3"/>
      <c r="QXB168" s="3"/>
      <c r="QXC168" s="3"/>
      <c r="QXD168" s="3"/>
      <c r="QXE168" s="3"/>
      <c r="QXF168" s="3"/>
      <c r="QXG168" s="3"/>
      <c r="QXH168" s="3"/>
      <c r="QXI168" s="3"/>
      <c r="QXJ168" s="3"/>
      <c r="QXK168" s="3"/>
      <c r="QXL168" s="3"/>
      <c r="QXM168" s="3"/>
      <c r="QXN168" s="3"/>
      <c r="QXO168" s="3"/>
      <c r="QXP168" s="3"/>
      <c r="QXQ168" s="3"/>
      <c r="QXR168" s="3"/>
      <c r="QXS168" s="3"/>
      <c r="QXT168" s="3"/>
      <c r="QXU168" s="3"/>
      <c r="QXV168" s="3"/>
      <c r="QXW168" s="3"/>
      <c r="QXX168" s="3"/>
      <c r="QXY168" s="3"/>
      <c r="QXZ168" s="3"/>
      <c r="QYA168" s="3"/>
      <c r="QYB168" s="3"/>
      <c r="QYC168" s="3"/>
      <c r="QYD168" s="3"/>
      <c r="QYE168" s="3"/>
      <c r="QYF168" s="3"/>
      <c r="QYG168" s="3"/>
      <c r="QYH168" s="3"/>
      <c r="QYI168" s="3"/>
      <c r="QYJ168" s="3"/>
      <c r="QYK168" s="3"/>
      <c r="QYL168" s="3"/>
      <c r="QYM168" s="3"/>
      <c r="QYN168" s="3"/>
      <c r="QYO168" s="3"/>
      <c r="QYP168" s="3"/>
      <c r="QYQ168" s="3"/>
      <c r="QYR168" s="3"/>
      <c r="QYS168" s="3"/>
      <c r="QYT168" s="3"/>
      <c r="QYU168" s="3"/>
      <c r="QYV168" s="3"/>
      <c r="QYW168" s="3"/>
      <c r="QYX168" s="3"/>
      <c r="QYY168" s="3"/>
      <c r="QYZ168" s="3"/>
      <c r="QZA168" s="3"/>
      <c r="QZB168" s="3"/>
      <c r="QZC168" s="3"/>
      <c r="QZD168" s="3"/>
      <c r="QZE168" s="3"/>
      <c r="QZF168" s="3"/>
      <c r="QZG168" s="3"/>
      <c r="QZH168" s="3"/>
      <c r="QZI168" s="3"/>
      <c r="QZJ168" s="3"/>
      <c r="QZK168" s="3"/>
      <c r="QZL168" s="3"/>
      <c r="QZM168" s="3"/>
      <c r="QZN168" s="3"/>
      <c r="QZO168" s="3"/>
      <c r="QZP168" s="3"/>
      <c r="QZQ168" s="3"/>
      <c r="QZR168" s="3"/>
      <c r="QZS168" s="3"/>
      <c r="QZT168" s="3"/>
      <c r="QZU168" s="3"/>
      <c r="QZV168" s="3"/>
      <c r="QZW168" s="3"/>
      <c r="QZX168" s="3"/>
      <c r="QZY168" s="3"/>
      <c r="QZZ168" s="3"/>
      <c r="RAA168" s="3"/>
      <c r="RAB168" s="3"/>
      <c r="RAC168" s="3"/>
      <c r="RAD168" s="3"/>
      <c r="RAE168" s="3"/>
      <c r="RAF168" s="3"/>
      <c r="RAG168" s="3"/>
      <c r="RAH168" s="3"/>
      <c r="RAI168" s="3"/>
      <c r="RAJ168" s="3"/>
      <c r="RAK168" s="3"/>
      <c r="RAL168" s="3"/>
      <c r="RAM168" s="3"/>
      <c r="RAN168" s="3"/>
      <c r="RAO168" s="3"/>
      <c r="RAP168" s="3"/>
      <c r="RAQ168" s="3"/>
      <c r="RAR168" s="3"/>
      <c r="RAS168" s="3"/>
      <c r="RAT168" s="3"/>
      <c r="RAU168" s="3"/>
      <c r="RAV168" s="3"/>
      <c r="RAW168" s="3"/>
      <c r="RAX168" s="3"/>
      <c r="RAY168" s="3"/>
      <c r="RAZ168" s="3"/>
      <c r="RBA168" s="3"/>
      <c r="RBB168" s="3"/>
      <c r="RBC168" s="3"/>
      <c r="RBD168" s="3"/>
      <c r="RBE168" s="3"/>
      <c r="RBF168" s="3"/>
      <c r="RBG168" s="3"/>
      <c r="RBH168" s="3"/>
      <c r="RBI168" s="3"/>
      <c r="RBJ168" s="3"/>
      <c r="RBK168" s="3"/>
      <c r="RBL168" s="3"/>
      <c r="RBM168" s="3"/>
      <c r="RBN168" s="3"/>
      <c r="RBO168" s="3"/>
      <c r="RBP168" s="3"/>
      <c r="RBQ168" s="3"/>
      <c r="RBR168" s="3"/>
      <c r="RBS168" s="3"/>
      <c r="RBT168" s="3"/>
      <c r="RBU168" s="3"/>
      <c r="RBV168" s="3"/>
      <c r="RBW168" s="3"/>
      <c r="RBX168" s="3"/>
      <c r="RBY168" s="3"/>
      <c r="RBZ168" s="3"/>
      <c r="RCA168" s="3"/>
      <c r="RCB168" s="3"/>
      <c r="RCC168" s="3"/>
      <c r="RCD168" s="3"/>
      <c r="RCE168" s="3"/>
      <c r="RCF168" s="3"/>
      <c r="RCG168" s="3"/>
      <c r="RCH168" s="3"/>
      <c r="RCI168" s="3"/>
      <c r="RCJ168" s="3"/>
      <c r="RCK168" s="3"/>
      <c r="RCL168" s="3"/>
      <c r="RCM168" s="3"/>
      <c r="RCN168" s="3"/>
      <c r="RCO168" s="3"/>
      <c r="RCP168" s="3"/>
      <c r="RCQ168" s="3"/>
      <c r="RCR168" s="3"/>
      <c r="RCS168" s="3"/>
      <c r="RCT168" s="3"/>
      <c r="RCU168" s="3"/>
      <c r="RCV168" s="3"/>
      <c r="RCW168" s="3"/>
      <c r="RCX168" s="3"/>
      <c r="RCY168" s="3"/>
      <c r="RCZ168" s="3"/>
      <c r="RDA168" s="3"/>
      <c r="RDB168" s="3"/>
      <c r="RDC168" s="3"/>
      <c r="RDD168" s="3"/>
      <c r="RDE168" s="3"/>
      <c r="RDF168" s="3"/>
      <c r="RDG168" s="3"/>
      <c r="RDH168" s="3"/>
      <c r="RDI168" s="3"/>
      <c r="RDJ168" s="3"/>
      <c r="RDK168" s="3"/>
      <c r="RDL168" s="3"/>
      <c r="RDM168" s="3"/>
      <c r="RDN168" s="3"/>
      <c r="RDO168" s="3"/>
      <c r="RDP168" s="3"/>
      <c r="RDQ168" s="3"/>
      <c r="RDR168" s="3"/>
      <c r="RDS168" s="3"/>
      <c r="RDT168" s="3"/>
      <c r="RDU168" s="3"/>
      <c r="RDV168" s="3"/>
      <c r="RDW168" s="3"/>
      <c r="RDX168" s="3"/>
      <c r="RDY168" s="3"/>
      <c r="RDZ168" s="3"/>
      <c r="REA168" s="3"/>
      <c r="REB168" s="3"/>
      <c r="REC168" s="3"/>
      <c r="RED168" s="3"/>
      <c r="REE168" s="3"/>
      <c r="REF168" s="3"/>
      <c r="REG168" s="3"/>
      <c r="REH168" s="3"/>
      <c r="REI168" s="3"/>
      <c r="REJ168" s="3"/>
      <c r="REK168" s="3"/>
      <c r="REL168" s="3"/>
      <c r="REM168" s="3"/>
      <c r="REN168" s="3"/>
      <c r="REO168" s="3"/>
      <c r="REP168" s="3"/>
      <c r="REQ168" s="3"/>
      <c r="RER168" s="3"/>
      <c r="RES168" s="3"/>
      <c r="RET168" s="3"/>
      <c r="REU168" s="3"/>
      <c r="REV168" s="3"/>
      <c r="REW168" s="3"/>
      <c r="REX168" s="3"/>
      <c r="REY168" s="3"/>
      <c r="REZ168" s="3"/>
      <c r="RFA168" s="3"/>
      <c r="RFB168" s="3"/>
      <c r="RFC168" s="3"/>
      <c r="RFD168" s="3"/>
      <c r="RFE168" s="3"/>
      <c r="RFF168" s="3"/>
      <c r="RFG168" s="3"/>
      <c r="RFH168" s="3"/>
      <c r="RFI168" s="3"/>
      <c r="RFJ168" s="3"/>
      <c r="RFK168" s="3"/>
      <c r="RFL168" s="3"/>
      <c r="RFM168" s="3"/>
      <c r="RFN168" s="3"/>
      <c r="RFO168" s="3"/>
      <c r="RFP168" s="3"/>
      <c r="RFQ168" s="3"/>
      <c r="RFR168" s="3"/>
      <c r="RFS168" s="3"/>
      <c r="RFT168" s="3"/>
      <c r="RFU168" s="3"/>
      <c r="RFV168" s="3"/>
      <c r="RFW168" s="3"/>
      <c r="RFX168" s="3"/>
      <c r="RFY168" s="3"/>
      <c r="RFZ168" s="3"/>
      <c r="RGA168" s="3"/>
      <c r="RGB168" s="3"/>
      <c r="RGC168" s="3"/>
      <c r="RGD168" s="3"/>
      <c r="RGE168" s="3"/>
      <c r="RGF168" s="3"/>
      <c r="RGG168" s="3"/>
      <c r="RGH168" s="3"/>
      <c r="RGI168" s="3"/>
      <c r="RGJ168" s="3"/>
      <c r="RGK168" s="3"/>
      <c r="RGL168" s="3"/>
      <c r="RGM168" s="3"/>
      <c r="RGN168" s="3"/>
      <c r="RGO168" s="3"/>
      <c r="RGP168" s="3"/>
      <c r="RGQ168" s="3"/>
      <c r="RGR168" s="3"/>
      <c r="RGS168" s="3"/>
      <c r="RGT168" s="3"/>
      <c r="RGU168" s="3"/>
      <c r="RGV168" s="3"/>
      <c r="RGW168" s="3"/>
      <c r="RGX168" s="3"/>
      <c r="RGY168" s="3"/>
      <c r="RGZ168" s="3"/>
      <c r="RHA168" s="3"/>
      <c r="RHB168" s="3"/>
      <c r="RHC168" s="3"/>
      <c r="RHD168" s="3"/>
      <c r="RHE168" s="3"/>
      <c r="RHF168" s="3"/>
      <c r="RHG168" s="3"/>
      <c r="RHH168" s="3"/>
      <c r="RHI168" s="3"/>
      <c r="RHJ168" s="3"/>
      <c r="RHK168" s="3"/>
      <c r="RHL168" s="3"/>
      <c r="RHM168" s="3"/>
      <c r="RHN168" s="3"/>
      <c r="RHO168" s="3"/>
      <c r="RHP168" s="3"/>
      <c r="RHQ168" s="3"/>
      <c r="RHR168" s="3"/>
      <c r="RHS168" s="3"/>
      <c r="RHT168" s="3"/>
      <c r="RHU168" s="3"/>
      <c r="RHV168" s="3"/>
      <c r="RHW168" s="3"/>
      <c r="RHX168" s="3"/>
      <c r="RHY168" s="3"/>
      <c r="RHZ168" s="3"/>
      <c r="RIA168" s="3"/>
      <c r="RIB168" s="3"/>
      <c r="RIC168" s="3"/>
      <c r="RID168" s="3"/>
      <c r="RIE168" s="3"/>
      <c r="RIF168" s="3"/>
      <c r="RIG168" s="3"/>
      <c r="RIH168" s="3"/>
      <c r="RII168" s="3"/>
      <c r="RIJ168" s="3"/>
      <c r="RIK168" s="3"/>
      <c r="RIL168" s="3"/>
      <c r="RIM168" s="3"/>
      <c r="RIN168" s="3"/>
      <c r="RIO168" s="3"/>
      <c r="RIP168" s="3"/>
      <c r="RIQ168" s="3"/>
      <c r="RIR168" s="3"/>
      <c r="RIS168" s="3"/>
      <c r="RIT168" s="3"/>
      <c r="RIU168" s="3"/>
      <c r="RIV168" s="3"/>
      <c r="RIW168" s="3"/>
      <c r="RIX168" s="3"/>
      <c r="RIY168" s="3"/>
      <c r="RIZ168" s="3"/>
      <c r="RJA168" s="3"/>
      <c r="RJB168" s="3"/>
      <c r="RJC168" s="3"/>
      <c r="RJD168" s="3"/>
      <c r="RJE168" s="3"/>
      <c r="RJF168" s="3"/>
      <c r="RJG168" s="3"/>
      <c r="RJH168" s="3"/>
      <c r="RJI168" s="3"/>
      <c r="RJJ168" s="3"/>
      <c r="RJK168" s="3"/>
      <c r="RJL168" s="3"/>
      <c r="RJM168" s="3"/>
      <c r="RJN168" s="3"/>
      <c r="RJO168" s="3"/>
      <c r="RJP168" s="3"/>
      <c r="RJQ168" s="3"/>
      <c r="RJR168" s="3"/>
      <c r="RJS168" s="3"/>
      <c r="RJT168" s="3"/>
      <c r="RJU168" s="3"/>
      <c r="RJV168" s="3"/>
      <c r="RJW168" s="3"/>
      <c r="RJX168" s="3"/>
      <c r="RJY168" s="3"/>
      <c r="RJZ168" s="3"/>
      <c r="RKA168" s="3"/>
      <c r="RKB168" s="3"/>
      <c r="RKC168" s="3"/>
      <c r="RKD168" s="3"/>
      <c r="RKE168" s="3"/>
      <c r="RKF168" s="3"/>
      <c r="RKG168" s="3"/>
      <c r="RKH168" s="3"/>
      <c r="RKI168" s="3"/>
      <c r="RKJ168" s="3"/>
      <c r="RKK168" s="3"/>
      <c r="RKL168" s="3"/>
      <c r="RKM168" s="3"/>
      <c r="RKN168" s="3"/>
      <c r="RKO168" s="3"/>
      <c r="RKP168" s="3"/>
      <c r="RKQ168" s="3"/>
      <c r="RKR168" s="3"/>
      <c r="RKS168" s="3"/>
      <c r="RKT168" s="3"/>
      <c r="RKU168" s="3"/>
      <c r="RKV168" s="3"/>
      <c r="RKW168" s="3"/>
      <c r="RKX168" s="3"/>
      <c r="RKY168" s="3"/>
      <c r="RKZ168" s="3"/>
      <c r="RLA168" s="3"/>
      <c r="RLB168" s="3"/>
      <c r="RLC168" s="3"/>
      <c r="RLD168" s="3"/>
      <c r="RLE168" s="3"/>
      <c r="RLF168" s="3"/>
      <c r="RLG168" s="3"/>
      <c r="RLH168" s="3"/>
      <c r="RLI168" s="3"/>
      <c r="RLJ168" s="3"/>
      <c r="RLK168" s="3"/>
      <c r="RLL168" s="3"/>
      <c r="RLM168" s="3"/>
      <c r="RLN168" s="3"/>
      <c r="RLO168" s="3"/>
      <c r="RLP168" s="3"/>
      <c r="RLQ168" s="3"/>
      <c r="RLR168" s="3"/>
      <c r="RLS168" s="3"/>
      <c r="RLT168" s="3"/>
      <c r="RLU168" s="3"/>
      <c r="RLV168" s="3"/>
      <c r="RLW168" s="3"/>
      <c r="RLX168" s="3"/>
      <c r="RLY168" s="3"/>
      <c r="RLZ168" s="3"/>
      <c r="RMA168" s="3"/>
      <c r="RMB168" s="3"/>
      <c r="RMC168" s="3"/>
      <c r="RMD168" s="3"/>
      <c r="RME168" s="3"/>
      <c r="RMF168" s="3"/>
      <c r="RMG168" s="3"/>
      <c r="RMH168" s="3"/>
      <c r="RMI168" s="3"/>
      <c r="RMJ168" s="3"/>
      <c r="RMK168" s="3"/>
      <c r="RML168" s="3"/>
      <c r="RMM168" s="3"/>
      <c r="RMN168" s="3"/>
      <c r="RMO168" s="3"/>
      <c r="RMP168" s="3"/>
      <c r="RMQ168" s="3"/>
      <c r="RMR168" s="3"/>
      <c r="RMS168" s="3"/>
      <c r="RMT168" s="3"/>
      <c r="RMU168" s="3"/>
      <c r="RMV168" s="3"/>
      <c r="RMW168" s="3"/>
      <c r="RMX168" s="3"/>
      <c r="RMY168" s="3"/>
      <c r="RMZ168" s="3"/>
      <c r="RNA168" s="3"/>
      <c r="RNB168" s="3"/>
      <c r="RNC168" s="3"/>
      <c r="RND168" s="3"/>
      <c r="RNE168" s="3"/>
      <c r="RNF168" s="3"/>
      <c r="RNG168" s="3"/>
      <c r="RNH168" s="3"/>
      <c r="RNI168" s="3"/>
      <c r="RNJ168" s="3"/>
      <c r="RNK168" s="3"/>
      <c r="RNL168" s="3"/>
      <c r="RNM168" s="3"/>
      <c r="RNN168" s="3"/>
      <c r="RNO168" s="3"/>
      <c r="RNP168" s="3"/>
      <c r="RNQ168" s="3"/>
      <c r="RNR168" s="3"/>
      <c r="RNS168" s="3"/>
      <c r="RNT168" s="3"/>
      <c r="RNU168" s="3"/>
      <c r="RNV168" s="3"/>
      <c r="RNW168" s="3"/>
      <c r="RNX168" s="3"/>
      <c r="RNY168" s="3"/>
      <c r="RNZ168" s="3"/>
      <c r="ROA168" s="3"/>
      <c r="ROB168" s="3"/>
      <c r="ROC168" s="3"/>
      <c r="ROD168" s="3"/>
      <c r="ROE168" s="3"/>
      <c r="ROF168" s="3"/>
      <c r="ROG168" s="3"/>
      <c r="ROH168" s="3"/>
      <c r="ROI168" s="3"/>
      <c r="ROJ168" s="3"/>
      <c r="ROK168" s="3"/>
      <c r="ROL168" s="3"/>
      <c r="ROM168" s="3"/>
      <c r="RON168" s="3"/>
      <c r="ROO168" s="3"/>
      <c r="ROP168" s="3"/>
      <c r="ROQ168" s="3"/>
      <c r="ROR168" s="3"/>
      <c r="ROS168" s="3"/>
      <c r="ROT168" s="3"/>
      <c r="ROU168" s="3"/>
      <c r="ROV168" s="3"/>
      <c r="ROW168" s="3"/>
      <c r="ROX168" s="3"/>
      <c r="ROY168" s="3"/>
      <c r="ROZ168" s="3"/>
      <c r="RPA168" s="3"/>
      <c r="RPB168" s="3"/>
      <c r="RPC168" s="3"/>
      <c r="RPD168" s="3"/>
      <c r="RPE168" s="3"/>
      <c r="RPF168" s="3"/>
      <c r="RPG168" s="3"/>
      <c r="RPH168" s="3"/>
      <c r="RPI168" s="3"/>
      <c r="RPJ168" s="3"/>
      <c r="RPK168" s="3"/>
      <c r="RPL168" s="3"/>
      <c r="RPM168" s="3"/>
      <c r="RPN168" s="3"/>
      <c r="RPO168" s="3"/>
      <c r="RPP168" s="3"/>
      <c r="RPQ168" s="3"/>
      <c r="RPR168" s="3"/>
      <c r="RPS168" s="3"/>
      <c r="RPT168" s="3"/>
      <c r="RPU168" s="3"/>
      <c r="RPV168" s="3"/>
      <c r="RPW168" s="3"/>
      <c r="RPX168" s="3"/>
      <c r="RPY168" s="3"/>
      <c r="RPZ168" s="3"/>
      <c r="RQA168" s="3"/>
      <c r="RQB168" s="3"/>
      <c r="RQC168" s="3"/>
      <c r="RQD168" s="3"/>
      <c r="RQE168" s="3"/>
      <c r="RQF168" s="3"/>
      <c r="RQG168" s="3"/>
      <c r="RQH168" s="3"/>
      <c r="RQI168" s="3"/>
      <c r="RQJ168" s="3"/>
      <c r="RQK168" s="3"/>
      <c r="RQL168" s="3"/>
      <c r="RQM168" s="3"/>
      <c r="RQN168" s="3"/>
      <c r="RQO168" s="3"/>
      <c r="RQP168" s="3"/>
      <c r="RQQ168" s="3"/>
      <c r="RQR168" s="3"/>
      <c r="RQS168" s="3"/>
      <c r="RQT168" s="3"/>
      <c r="RQU168" s="3"/>
      <c r="RQV168" s="3"/>
      <c r="RQW168" s="3"/>
      <c r="RQX168" s="3"/>
      <c r="RQY168" s="3"/>
      <c r="RQZ168" s="3"/>
      <c r="RRA168" s="3"/>
      <c r="RRB168" s="3"/>
      <c r="RRC168" s="3"/>
      <c r="RRD168" s="3"/>
      <c r="RRE168" s="3"/>
      <c r="RRF168" s="3"/>
      <c r="RRG168" s="3"/>
      <c r="RRH168" s="3"/>
      <c r="RRI168" s="3"/>
      <c r="RRJ168" s="3"/>
      <c r="RRK168" s="3"/>
      <c r="RRL168" s="3"/>
      <c r="RRM168" s="3"/>
      <c r="RRN168" s="3"/>
      <c r="RRO168" s="3"/>
      <c r="RRP168" s="3"/>
      <c r="RRQ168" s="3"/>
      <c r="RRR168" s="3"/>
      <c r="RRS168" s="3"/>
      <c r="RRT168" s="3"/>
      <c r="RRU168" s="3"/>
      <c r="RRV168" s="3"/>
      <c r="RRW168" s="3"/>
      <c r="RRX168" s="3"/>
      <c r="RRY168" s="3"/>
      <c r="RRZ168" s="3"/>
      <c r="RSA168" s="3"/>
      <c r="RSB168" s="3"/>
      <c r="RSC168" s="3"/>
      <c r="RSD168" s="3"/>
      <c r="RSE168" s="3"/>
      <c r="RSF168" s="3"/>
      <c r="RSG168" s="3"/>
      <c r="RSH168" s="3"/>
      <c r="RSI168" s="3"/>
      <c r="RSJ168" s="3"/>
      <c r="RSK168" s="3"/>
      <c r="RSL168" s="3"/>
      <c r="RSM168" s="3"/>
      <c r="RSN168" s="3"/>
      <c r="RSO168" s="3"/>
      <c r="RSP168" s="3"/>
      <c r="RSQ168" s="3"/>
      <c r="RSR168" s="3"/>
      <c r="RSS168" s="3"/>
      <c r="RST168" s="3"/>
      <c r="RSU168" s="3"/>
      <c r="RSV168" s="3"/>
      <c r="RSW168" s="3"/>
      <c r="RSX168" s="3"/>
      <c r="RSY168" s="3"/>
      <c r="RSZ168" s="3"/>
      <c r="RTA168" s="3"/>
      <c r="RTB168" s="3"/>
      <c r="RTC168" s="3"/>
      <c r="RTD168" s="3"/>
      <c r="RTE168" s="3"/>
      <c r="RTF168" s="3"/>
      <c r="RTG168" s="3"/>
      <c r="RTH168" s="3"/>
      <c r="RTI168" s="3"/>
      <c r="RTJ168" s="3"/>
      <c r="RTK168" s="3"/>
      <c r="RTL168" s="3"/>
      <c r="RTM168" s="3"/>
      <c r="RTN168" s="3"/>
      <c r="RTO168" s="3"/>
      <c r="RTP168" s="3"/>
      <c r="RTQ168" s="3"/>
      <c r="RTR168" s="3"/>
      <c r="RTS168" s="3"/>
      <c r="RTT168" s="3"/>
      <c r="RTU168" s="3"/>
      <c r="RTV168" s="3"/>
      <c r="RTW168" s="3"/>
      <c r="RTX168" s="3"/>
      <c r="RTY168" s="3"/>
      <c r="RTZ168" s="3"/>
      <c r="RUA168" s="3"/>
      <c r="RUB168" s="3"/>
      <c r="RUC168" s="3"/>
      <c r="RUD168" s="3"/>
      <c r="RUE168" s="3"/>
      <c r="RUF168" s="3"/>
      <c r="RUG168" s="3"/>
      <c r="RUH168" s="3"/>
      <c r="RUI168" s="3"/>
      <c r="RUJ168" s="3"/>
      <c r="RUK168" s="3"/>
      <c r="RUL168" s="3"/>
      <c r="RUM168" s="3"/>
      <c r="RUN168" s="3"/>
      <c r="RUO168" s="3"/>
      <c r="RUP168" s="3"/>
      <c r="RUQ168" s="3"/>
      <c r="RUR168" s="3"/>
      <c r="RUS168" s="3"/>
      <c r="RUT168" s="3"/>
      <c r="RUU168" s="3"/>
      <c r="RUV168" s="3"/>
      <c r="RUW168" s="3"/>
      <c r="RUX168" s="3"/>
      <c r="RUY168" s="3"/>
      <c r="RUZ168" s="3"/>
      <c r="RVA168" s="3"/>
      <c r="RVB168" s="3"/>
      <c r="RVC168" s="3"/>
      <c r="RVD168" s="3"/>
      <c r="RVE168" s="3"/>
      <c r="RVF168" s="3"/>
      <c r="RVG168" s="3"/>
      <c r="RVH168" s="3"/>
      <c r="RVI168" s="3"/>
      <c r="RVJ168" s="3"/>
      <c r="RVK168" s="3"/>
      <c r="RVL168" s="3"/>
      <c r="RVM168" s="3"/>
      <c r="RVN168" s="3"/>
      <c r="RVO168" s="3"/>
      <c r="RVP168" s="3"/>
      <c r="RVQ168" s="3"/>
      <c r="RVR168" s="3"/>
      <c r="RVS168" s="3"/>
      <c r="RVT168" s="3"/>
      <c r="RVU168" s="3"/>
      <c r="RVV168" s="3"/>
      <c r="RVW168" s="3"/>
      <c r="RVX168" s="3"/>
      <c r="RVY168" s="3"/>
      <c r="RVZ168" s="3"/>
      <c r="RWA168" s="3"/>
      <c r="RWB168" s="3"/>
      <c r="RWC168" s="3"/>
      <c r="RWD168" s="3"/>
      <c r="RWE168" s="3"/>
      <c r="RWF168" s="3"/>
      <c r="RWG168" s="3"/>
      <c r="RWH168" s="3"/>
      <c r="RWI168" s="3"/>
      <c r="RWJ168" s="3"/>
      <c r="RWK168" s="3"/>
      <c r="RWL168" s="3"/>
      <c r="RWM168" s="3"/>
      <c r="RWN168" s="3"/>
      <c r="RWO168" s="3"/>
      <c r="RWP168" s="3"/>
      <c r="RWQ168" s="3"/>
      <c r="RWR168" s="3"/>
      <c r="RWS168" s="3"/>
      <c r="RWT168" s="3"/>
      <c r="RWU168" s="3"/>
      <c r="RWV168" s="3"/>
      <c r="RWW168" s="3"/>
      <c r="RWX168" s="3"/>
      <c r="RWY168" s="3"/>
      <c r="RWZ168" s="3"/>
      <c r="RXA168" s="3"/>
      <c r="RXB168" s="3"/>
      <c r="RXC168" s="3"/>
      <c r="RXD168" s="3"/>
      <c r="RXE168" s="3"/>
      <c r="RXF168" s="3"/>
      <c r="RXG168" s="3"/>
      <c r="RXH168" s="3"/>
      <c r="RXI168" s="3"/>
      <c r="RXJ168" s="3"/>
      <c r="RXK168" s="3"/>
      <c r="RXL168" s="3"/>
      <c r="RXM168" s="3"/>
      <c r="RXN168" s="3"/>
      <c r="RXO168" s="3"/>
      <c r="RXP168" s="3"/>
      <c r="RXQ168" s="3"/>
      <c r="RXR168" s="3"/>
      <c r="RXS168" s="3"/>
      <c r="RXT168" s="3"/>
      <c r="RXU168" s="3"/>
      <c r="RXV168" s="3"/>
      <c r="RXW168" s="3"/>
      <c r="RXX168" s="3"/>
      <c r="RXY168" s="3"/>
      <c r="RXZ168" s="3"/>
      <c r="RYA168" s="3"/>
      <c r="RYB168" s="3"/>
      <c r="RYC168" s="3"/>
      <c r="RYD168" s="3"/>
      <c r="RYE168" s="3"/>
      <c r="RYF168" s="3"/>
      <c r="RYG168" s="3"/>
      <c r="RYH168" s="3"/>
      <c r="RYI168" s="3"/>
      <c r="RYJ168" s="3"/>
      <c r="RYK168" s="3"/>
      <c r="RYL168" s="3"/>
      <c r="RYM168" s="3"/>
      <c r="RYN168" s="3"/>
      <c r="RYO168" s="3"/>
      <c r="RYP168" s="3"/>
      <c r="RYQ168" s="3"/>
      <c r="RYR168" s="3"/>
      <c r="RYS168" s="3"/>
      <c r="RYT168" s="3"/>
      <c r="RYU168" s="3"/>
      <c r="RYV168" s="3"/>
      <c r="RYW168" s="3"/>
      <c r="RYX168" s="3"/>
      <c r="RYY168" s="3"/>
      <c r="RYZ168" s="3"/>
      <c r="RZA168" s="3"/>
      <c r="RZB168" s="3"/>
      <c r="RZC168" s="3"/>
      <c r="RZD168" s="3"/>
      <c r="RZE168" s="3"/>
      <c r="RZF168" s="3"/>
      <c r="RZG168" s="3"/>
      <c r="RZH168" s="3"/>
      <c r="RZI168" s="3"/>
      <c r="RZJ168" s="3"/>
      <c r="RZK168" s="3"/>
      <c r="RZL168" s="3"/>
      <c r="RZM168" s="3"/>
      <c r="RZN168" s="3"/>
      <c r="RZO168" s="3"/>
      <c r="RZP168" s="3"/>
      <c r="RZQ168" s="3"/>
      <c r="RZR168" s="3"/>
      <c r="RZS168" s="3"/>
      <c r="RZT168" s="3"/>
      <c r="RZU168" s="3"/>
      <c r="RZV168" s="3"/>
      <c r="RZW168" s="3"/>
      <c r="RZX168" s="3"/>
      <c r="RZY168" s="3"/>
      <c r="RZZ168" s="3"/>
      <c r="SAA168" s="3"/>
      <c r="SAB168" s="3"/>
      <c r="SAC168" s="3"/>
      <c r="SAD168" s="3"/>
      <c r="SAE168" s="3"/>
      <c r="SAF168" s="3"/>
      <c r="SAG168" s="3"/>
      <c r="SAH168" s="3"/>
      <c r="SAI168" s="3"/>
      <c r="SAJ168" s="3"/>
      <c r="SAK168" s="3"/>
      <c r="SAL168" s="3"/>
      <c r="SAM168" s="3"/>
      <c r="SAN168" s="3"/>
      <c r="SAO168" s="3"/>
      <c r="SAP168" s="3"/>
      <c r="SAQ168" s="3"/>
      <c r="SAR168" s="3"/>
      <c r="SAS168" s="3"/>
      <c r="SAT168" s="3"/>
      <c r="SAU168" s="3"/>
      <c r="SAV168" s="3"/>
      <c r="SAW168" s="3"/>
      <c r="SAX168" s="3"/>
      <c r="SAY168" s="3"/>
      <c r="SAZ168" s="3"/>
      <c r="SBA168" s="3"/>
      <c r="SBB168" s="3"/>
      <c r="SBC168" s="3"/>
      <c r="SBD168" s="3"/>
      <c r="SBE168" s="3"/>
      <c r="SBF168" s="3"/>
      <c r="SBG168" s="3"/>
      <c r="SBH168" s="3"/>
      <c r="SBI168" s="3"/>
      <c r="SBJ168" s="3"/>
      <c r="SBK168" s="3"/>
      <c r="SBL168" s="3"/>
      <c r="SBM168" s="3"/>
      <c r="SBN168" s="3"/>
      <c r="SBO168" s="3"/>
      <c r="SBP168" s="3"/>
      <c r="SBQ168" s="3"/>
      <c r="SBR168" s="3"/>
      <c r="SBS168" s="3"/>
      <c r="SBT168" s="3"/>
      <c r="SBU168" s="3"/>
      <c r="SBV168" s="3"/>
      <c r="SBW168" s="3"/>
      <c r="SBX168" s="3"/>
      <c r="SBY168" s="3"/>
      <c r="SBZ168" s="3"/>
      <c r="SCA168" s="3"/>
      <c r="SCB168" s="3"/>
      <c r="SCC168" s="3"/>
      <c r="SCD168" s="3"/>
      <c r="SCE168" s="3"/>
      <c r="SCF168" s="3"/>
      <c r="SCG168" s="3"/>
      <c r="SCH168" s="3"/>
      <c r="SCI168" s="3"/>
      <c r="SCJ168" s="3"/>
      <c r="SCK168" s="3"/>
      <c r="SCL168" s="3"/>
      <c r="SCM168" s="3"/>
      <c r="SCN168" s="3"/>
      <c r="SCO168" s="3"/>
      <c r="SCP168" s="3"/>
      <c r="SCQ168" s="3"/>
      <c r="SCR168" s="3"/>
      <c r="SCS168" s="3"/>
      <c r="SCT168" s="3"/>
      <c r="SCU168" s="3"/>
      <c r="SCV168" s="3"/>
      <c r="SCW168" s="3"/>
      <c r="SCX168" s="3"/>
      <c r="SCY168" s="3"/>
      <c r="SCZ168" s="3"/>
      <c r="SDA168" s="3"/>
      <c r="SDB168" s="3"/>
      <c r="SDC168" s="3"/>
      <c r="SDD168" s="3"/>
      <c r="SDE168" s="3"/>
      <c r="SDF168" s="3"/>
      <c r="SDG168" s="3"/>
      <c r="SDH168" s="3"/>
      <c r="SDI168" s="3"/>
      <c r="SDJ168" s="3"/>
      <c r="SDK168" s="3"/>
      <c r="SDL168" s="3"/>
      <c r="SDM168" s="3"/>
      <c r="SDN168" s="3"/>
      <c r="SDO168" s="3"/>
      <c r="SDP168" s="3"/>
      <c r="SDQ168" s="3"/>
      <c r="SDR168" s="3"/>
      <c r="SDS168" s="3"/>
      <c r="SDT168" s="3"/>
      <c r="SDU168" s="3"/>
      <c r="SDV168" s="3"/>
      <c r="SDW168" s="3"/>
      <c r="SDX168" s="3"/>
      <c r="SDY168" s="3"/>
      <c r="SDZ168" s="3"/>
      <c r="SEA168" s="3"/>
      <c r="SEB168" s="3"/>
      <c r="SEC168" s="3"/>
      <c r="SED168" s="3"/>
      <c r="SEE168" s="3"/>
      <c r="SEF168" s="3"/>
      <c r="SEG168" s="3"/>
      <c r="SEH168" s="3"/>
      <c r="SEI168" s="3"/>
      <c r="SEJ168" s="3"/>
      <c r="SEK168" s="3"/>
      <c r="SEL168" s="3"/>
      <c r="SEM168" s="3"/>
      <c r="SEN168" s="3"/>
      <c r="SEO168" s="3"/>
      <c r="SEP168" s="3"/>
      <c r="SEQ168" s="3"/>
      <c r="SER168" s="3"/>
      <c r="SES168" s="3"/>
      <c r="SET168" s="3"/>
      <c r="SEU168" s="3"/>
      <c r="SEV168" s="3"/>
      <c r="SEW168" s="3"/>
      <c r="SEX168" s="3"/>
      <c r="SEY168" s="3"/>
      <c r="SEZ168" s="3"/>
      <c r="SFA168" s="3"/>
      <c r="SFB168" s="3"/>
      <c r="SFC168" s="3"/>
      <c r="SFD168" s="3"/>
      <c r="SFE168" s="3"/>
      <c r="SFF168" s="3"/>
      <c r="SFG168" s="3"/>
      <c r="SFH168" s="3"/>
      <c r="SFI168" s="3"/>
      <c r="SFJ168" s="3"/>
      <c r="SFK168" s="3"/>
      <c r="SFL168" s="3"/>
      <c r="SFM168" s="3"/>
      <c r="SFN168" s="3"/>
      <c r="SFO168" s="3"/>
      <c r="SFP168" s="3"/>
      <c r="SFQ168" s="3"/>
      <c r="SFR168" s="3"/>
      <c r="SFS168" s="3"/>
      <c r="SFT168" s="3"/>
      <c r="SFU168" s="3"/>
      <c r="SFV168" s="3"/>
      <c r="SFW168" s="3"/>
      <c r="SFX168" s="3"/>
      <c r="SFY168" s="3"/>
      <c r="SFZ168" s="3"/>
      <c r="SGA168" s="3"/>
      <c r="SGB168" s="3"/>
      <c r="SGC168" s="3"/>
      <c r="SGD168" s="3"/>
      <c r="SGE168" s="3"/>
      <c r="SGF168" s="3"/>
      <c r="SGG168" s="3"/>
      <c r="SGH168" s="3"/>
      <c r="SGI168" s="3"/>
      <c r="SGJ168" s="3"/>
      <c r="SGK168" s="3"/>
      <c r="SGL168" s="3"/>
      <c r="SGM168" s="3"/>
      <c r="SGN168" s="3"/>
      <c r="SGO168" s="3"/>
      <c r="SGP168" s="3"/>
      <c r="SGQ168" s="3"/>
      <c r="SGR168" s="3"/>
      <c r="SGS168" s="3"/>
      <c r="SGT168" s="3"/>
      <c r="SGU168" s="3"/>
      <c r="SGV168" s="3"/>
      <c r="SGW168" s="3"/>
      <c r="SGX168" s="3"/>
      <c r="SGY168" s="3"/>
      <c r="SGZ168" s="3"/>
      <c r="SHA168" s="3"/>
      <c r="SHB168" s="3"/>
      <c r="SHC168" s="3"/>
      <c r="SHD168" s="3"/>
      <c r="SHE168" s="3"/>
      <c r="SHF168" s="3"/>
      <c r="SHG168" s="3"/>
      <c r="SHH168" s="3"/>
      <c r="SHI168" s="3"/>
      <c r="SHJ168" s="3"/>
      <c r="SHK168" s="3"/>
      <c r="SHL168" s="3"/>
      <c r="SHM168" s="3"/>
      <c r="SHN168" s="3"/>
      <c r="SHO168" s="3"/>
      <c r="SHP168" s="3"/>
      <c r="SHQ168" s="3"/>
      <c r="SHR168" s="3"/>
      <c r="SHS168" s="3"/>
      <c r="SHT168" s="3"/>
      <c r="SHU168" s="3"/>
      <c r="SHV168" s="3"/>
      <c r="SHW168" s="3"/>
      <c r="SHX168" s="3"/>
      <c r="SHY168" s="3"/>
      <c r="SHZ168" s="3"/>
      <c r="SIA168" s="3"/>
      <c r="SIB168" s="3"/>
      <c r="SIC168" s="3"/>
      <c r="SID168" s="3"/>
      <c r="SIE168" s="3"/>
      <c r="SIF168" s="3"/>
      <c r="SIG168" s="3"/>
      <c r="SIH168" s="3"/>
      <c r="SII168" s="3"/>
      <c r="SIJ168" s="3"/>
      <c r="SIK168" s="3"/>
      <c r="SIL168" s="3"/>
      <c r="SIM168" s="3"/>
      <c r="SIN168" s="3"/>
      <c r="SIO168" s="3"/>
      <c r="SIP168" s="3"/>
      <c r="SIQ168" s="3"/>
      <c r="SIR168" s="3"/>
      <c r="SIS168" s="3"/>
      <c r="SIT168" s="3"/>
      <c r="SIU168" s="3"/>
      <c r="SIV168" s="3"/>
      <c r="SIW168" s="3"/>
      <c r="SIX168" s="3"/>
      <c r="SIY168" s="3"/>
      <c r="SIZ168" s="3"/>
      <c r="SJA168" s="3"/>
      <c r="SJB168" s="3"/>
      <c r="SJC168" s="3"/>
      <c r="SJD168" s="3"/>
      <c r="SJE168" s="3"/>
      <c r="SJF168" s="3"/>
      <c r="SJG168" s="3"/>
      <c r="SJH168" s="3"/>
      <c r="SJI168" s="3"/>
      <c r="SJJ168" s="3"/>
      <c r="SJK168" s="3"/>
      <c r="SJL168" s="3"/>
      <c r="SJM168" s="3"/>
      <c r="SJN168" s="3"/>
      <c r="SJO168" s="3"/>
      <c r="SJP168" s="3"/>
      <c r="SJQ168" s="3"/>
      <c r="SJR168" s="3"/>
      <c r="SJS168" s="3"/>
      <c r="SJT168" s="3"/>
      <c r="SJU168" s="3"/>
      <c r="SJV168" s="3"/>
      <c r="SJW168" s="3"/>
      <c r="SJX168" s="3"/>
      <c r="SJY168" s="3"/>
      <c r="SJZ168" s="3"/>
      <c r="SKA168" s="3"/>
      <c r="SKB168" s="3"/>
      <c r="SKC168" s="3"/>
      <c r="SKD168" s="3"/>
      <c r="SKE168" s="3"/>
      <c r="SKF168" s="3"/>
      <c r="SKG168" s="3"/>
      <c r="SKH168" s="3"/>
      <c r="SKI168" s="3"/>
      <c r="SKJ168" s="3"/>
      <c r="SKK168" s="3"/>
      <c r="SKL168" s="3"/>
      <c r="SKM168" s="3"/>
      <c r="SKN168" s="3"/>
      <c r="SKO168" s="3"/>
      <c r="SKP168" s="3"/>
      <c r="SKQ168" s="3"/>
      <c r="SKR168" s="3"/>
      <c r="SKS168" s="3"/>
      <c r="SKT168" s="3"/>
      <c r="SKU168" s="3"/>
      <c r="SKV168" s="3"/>
      <c r="SKW168" s="3"/>
      <c r="SKX168" s="3"/>
      <c r="SKY168" s="3"/>
      <c r="SKZ168" s="3"/>
      <c r="SLA168" s="3"/>
      <c r="SLB168" s="3"/>
      <c r="SLC168" s="3"/>
      <c r="SLD168" s="3"/>
      <c r="SLE168" s="3"/>
      <c r="SLF168" s="3"/>
      <c r="SLG168" s="3"/>
      <c r="SLH168" s="3"/>
      <c r="SLI168" s="3"/>
      <c r="SLJ168" s="3"/>
      <c r="SLK168" s="3"/>
      <c r="SLL168" s="3"/>
      <c r="SLM168" s="3"/>
      <c r="SLN168" s="3"/>
      <c r="SLO168" s="3"/>
      <c r="SLP168" s="3"/>
      <c r="SLQ168" s="3"/>
      <c r="SLR168" s="3"/>
      <c r="SLS168" s="3"/>
      <c r="SLT168" s="3"/>
      <c r="SLU168" s="3"/>
      <c r="SLV168" s="3"/>
      <c r="SLW168" s="3"/>
      <c r="SLX168" s="3"/>
      <c r="SLY168" s="3"/>
      <c r="SLZ168" s="3"/>
      <c r="SMA168" s="3"/>
      <c r="SMB168" s="3"/>
      <c r="SMC168" s="3"/>
      <c r="SMD168" s="3"/>
      <c r="SME168" s="3"/>
      <c r="SMF168" s="3"/>
      <c r="SMG168" s="3"/>
      <c r="SMH168" s="3"/>
      <c r="SMI168" s="3"/>
      <c r="SMJ168" s="3"/>
      <c r="SMK168" s="3"/>
      <c r="SML168" s="3"/>
      <c r="SMM168" s="3"/>
      <c r="SMN168" s="3"/>
      <c r="SMO168" s="3"/>
      <c r="SMP168" s="3"/>
      <c r="SMQ168" s="3"/>
      <c r="SMR168" s="3"/>
      <c r="SMS168" s="3"/>
      <c r="SMT168" s="3"/>
      <c r="SMU168" s="3"/>
      <c r="SMV168" s="3"/>
      <c r="SMW168" s="3"/>
      <c r="SMX168" s="3"/>
      <c r="SMY168" s="3"/>
      <c r="SMZ168" s="3"/>
      <c r="SNA168" s="3"/>
      <c r="SNB168" s="3"/>
      <c r="SNC168" s="3"/>
      <c r="SND168" s="3"/>
      <c r="SNE168" s="3"/>
      <c r="SNF168" s="3"/>
      <c r="SNG168" s="3"/>
      <c r="SNH168" s="3"/>
      <c r="SNI168" s="3"/>
      <c r="SNJ168" s="3"/>
      <c r="SNK168" s="3"/>
      <c r="SNL168" s="3"/>
      <c r="SNM168" s="3"/>
      <c r="SNN168" s="3"/>
      <c r="SNO168" s="3"/>
      <c r="SNP168" s="3"/>
      <c r="SNQ168" s="3"/>
      <c r="SNR168" s="3"/>
      <c r="SNS168" s="3"/>
      <c r="SNT168" s="3"/>
      <c r="SNU168" s="3"/>
      <c r="SNV168" s="3"/>
      <c r="SNW168" s="3"/>
      <c r="SNX168" s="3"/>
      <c r="SNY168" s="3"/>
      <c r="SNZ168" s="3"/>
      <c r="SOA168" s="3"/>
      <c r="SOB168" s="3"/>
      <c r="SOC168" s="3"/>
      <c r="SOD168" s="3"/>
      <c r="SOE168" s="3"/>
      <c r="SOF168" s="3"/>
      <c r="SOG168" s="3"/>
      <c r="SOH168" s="3"/>
      <c r="SOI168" s="3"/>
      <c r="SOJ168" s="3"/>
      <c r="SOK168" s="3"/>
      <c r="SOL168" s="3"/>
      <c r="SOM168" s="3"/>
      <c r="SON168" s="3"/>
      <c r="SOO168" s="3"/>
      <c r="SOP168" s="3"/>
      <c r="SOQ168" s="3"/>
      <c r="SOR168" s="3"/>
      <c r="SOS168" s="3"/>
      <c r="SOT168" s="3"/>
      <c r="SOU168" s="3"/>
      <c r="SOV168" s="3"/>
      <c r="SOW168" s="3"/>
      <c r="SOX168" s="3"/>
      <c r="SOY168" s="3"/>
      <c r="SOZ168" s="3"/>
      <c r="SPA168" s="3"/>
      <c r="SPB168" s="3"/>
      <c r="SPC168" s="3"/>
      <c r="SPD168" s="3"/>
      <c r="SPE168" s="3"/>
      <c r="SPF168" s="3"/>
      <c r="SPG168" s="3"/>
      <c r="SPH168" s="3"/>
      <c r="SPI168" s="3"/>
      <c r="SPJ168" s="3"/>
      <c r="SPK168" s="3"/>
      <c r="SPL168" s="3"/>
      <c r="SPM168" s="3"/>
      <c r="SPN168" s="3"/>
      <c r="SPO168" s="3"/>
      <c r="SPP168" s="3"/>
      <c r="SPQ168" s="3"/>
      <c r="SPR168" s="3"/>
      <c r="SPS168" s="3"/>
      <c r="SPT168" s="3"/>
      <c r="SPU168" s="3"/>
      <c r="SPV168" s="3"/>
      <c r="SPW168" s="3"/>
      <c r="SPX168" s="3"/>
      <c r="SPY168" s="3"/>
      <c r="SPZ168" s="3"/>
      <c r="SQA168" s="3"/>
      <c r="SQB168" s="3"/>
      <c r="SQC168" s="3"/>
      <c r="SQD168" s="3"/>
      <c r="SQE168" s="3"/>
      <c r="SQF168" s="3"/>
      <c r="SQG168" s="3"/>
      <c r="SQH168" s="3"/>
      <c r="SQI168" s="3"/>
      <c r="SQJ168" s="3"/>
      <c r="SQK168" s="3"/>
      <c r="SQL168" s="3"/>
      <c r="SQM168" s="3"/>
      <c r="SQN168" s="3"/>
      <c r="SQO168" s="3"/>
      <c r="SQP168" s="3"/>
      <c r="SQQ168" s="3"/>
      <c r="SQR168" s="3"/>
      <c r="SQS168" s="3"/>
      <c r="SQT168" s="3"/>
      <c r="SQU168" s="3"/>
      <c r="SQV168" s="3"/>
      <c r="SQW168" s="3"/>
      <c r="SQX168" s="3"/>
      <c r="SQY168" s="3"/>
      <c r="SQZ168" s="3"/>
      <c r="SRA168" s="3"/>
      <c r="SRB168" s="3"/>
      <c r="SRC168" s="3"/>
      <c r="SRD168" s="3"/>
      <c r="SRE168" s="3"/>
      <c r="SRF168" s="3"/>
      <c r="SRG168" s="3"/>
      <c r="SRH168" s="3"/>
      <c r="SRI168" s="3"/>
      <c r="SRJ168" s="3"/>
      <c r="SRK168" s="3"/>
      <c r="SRL168" s="3"/>
      <c r="SRM168" s="3"/>
      <c r="SRN168" s="3"/>
      <c r="SRO168" s="3"/>
      <c r="SRP168" s="3"/>
      <c r="SRQ168" s="3"/>
      <c r="SRR168" s="3"/>
      <c r="SRS168" s="3"/>
      <c r="SRT168" s="3"/>
      <c r="SRU168" s="3"/>
      <c r="SRV168" s="3"/>
      <c r="SRW168" s="3"/>
      <c r="SRX168" s="3"/>
      <c r="SRY168" s="3"/>
      <c r="SRZ168" s="3"/>
      <c r="SSA168" s="3"/>
      <c r="SSB168" s="3"/>
      <c r="SSC168" s="3"/>
      <c r="SSD168" s="3"/>
      <c r="SSE168" s="3"/>
      <c r="SSF168" s="3"/>
      <c r="SSG168" s="3"/>
      <c r="SSH168" s="3"/>
      <c r="SSI168" s="3"/>
      <c r="SSJ168" s="3"/>
      <c r="SSK168" s="3"/>
      <c r="SSL168" s="3"/>
      <c r="SSM168" s="3"/>
      <c r="SSN168" s="3"/>
      <c r="SSO168" s="3"/>
      <c r="SSP168" s="3"/>
      <c r="SSQ168" s="3"/>
      <c r="SSR168" s="3"/>
      <c r="SSS168" s="3"/>
      <c r="SST168" s="3"/>
      <c r="SSU168" s="3"/>
      <c r="SSV168" s="3"/>
      <c r="SSW168" s="3"/>
      <c r="SSX168" s="3"/>
      <c r="SSY168" s="3"/>
      <c r="SSZ168" s="3"/>
      <c r="STA168" s="3"/>
      <c r="STB168" s="3"/>
      <c r="STC168" s="3"/>
      <c r="STD168" s="3"/>
      <c r="STE168" s="3"/>
      <c r="STF168" s="3"/>
      <c r="STG168" s="3"/>
      <c r="STH168" s="3"/>
      <c r="STI168" s="3"/>
      <c r="STJ168" s="3"/>
      <c r="STK168" s="3"/>
      <c r="STL168" s="3"/>
      <c r="STM168" s="3"/>
      <c r="STN168" s="3"/>
      <c r="STO168" s="3"/>
      <c r="STP168" s="3"/>
      <c r="STQ168" s="3"/>
      <c r="STR168" s="3"/>
      <c r="STS168" s="3"/>
      <c r="STT168" s="3"/>
      <c r="STU168" s="3"/>
      <c r="STV168" s="3"/>
      <c r="STW168" s="3"/>
      <c r="STX168" s="3"/>
      <c r="STY168" s="3"/>
      <c r="STZ168" s="3"/>
      <c r="SUA168" s="3"/>
      <c r="SUB168" s="3"/>
      <c r="SUC168" s="3"/>
      <c r="SUD168" s="3"/>
      <c r="SUE168" s="3"/>
      <c r="SUF168" s="3"/>
      <c r="SUG168" s="3"/>
      <c r="SUH168" s="3"/>
      <c r="SUI168" s="3"/>
      <c r="SUJ168" s="3"/>
      <c r="SUK168" s="3"/>
      <c r="SUL168" s="3"/>
      <c r="SUM168" s="3"/>
      <c r="SUN168" s="3"/>
      <c r="SUO168" s="3"/>
      <c r="SUP168" s="3"/>
      <c r="SUQ168" s="3"/>
      <c r="SUR168" s="3"/>
      <c r="SUS168" s="3"/>
      <c r="SUT168" s="3"/>
      <c r="SUU168" s="3"/>
      <c r="SUV168" s="3"/>
      <c r="SUW168" s="3"/>
      <c r="SUX168" s="3"/>
      <c r="SUY168" s="3"/>
      <c r="SUZ168" s="3"/>
      <c r="SVA168" s="3"/>
      <c r="SVB168" s="3"/>
      <c r="SVC168" s="3"/>
      <c r="SVD168" s="3"/>
      <c r="SVE168" s="3"/>
      <c r="SVF168" s="3"/>
      <c r="SVG168" s="3"/>
      <c r="SVH168" s="3"/>
      <c r="SVI168" s="3"/>
      <c r="SVJ168" s="3"/>
      <c r="SVK168" s="3"/>
      <c r="SVL168" s="3"/>
      <c r="SVM168" s="3"/>
      <c r="SVN168" s="3"/>
      <c r="SVO168" s="3"/>
      <c r="SVP168" s="3"/>
      <c r="SVQ168" s="3"/>
      <c r="SVR168" s="3"/>
      <c r="SVS168" s="3"/>
      <c r="SVT168" s="3"/>
      <c r="SVU168" s="3"/>
      <c r="SVV168" s="3"/>
      <c r="SVW168" s="3"/>
      <c r="SVX168" s="3"/>
      <c r="SVY168" s="3"/>
      <c r="SVZ168" s="3"/>
      <c r="SWA168" s="3"/>
      <c r="SWB168" s="3"/>
      <c r="SWC168" s="3"/>
      <c r="SWD168" s="3"/>
      <c r="SWE168" s="3"/>
      <c r="SWF168" s="3"/>
      <c r="SWG168" s="3"/>
      <c r="SWH168" s="3"/>
      <c r="SWI168" s="3"/>
      <c r="SWJ168" s="3"/>
      <c r="SWK168" s="3"/>
      <c r="SWL168" s="3"/>
      <c r="SWM168" s="3"/>
      <c r="SWN168" s="3"/>
      <c r="SWO168" s="3"/>
      <c r="SWP168" s="3"/>
      <c r="SWQ168" s="3"/>
      <c r="SWR168" s="3"/>
      <c r="SWS168" s="3"/>
      <c r="SWT168" s="3"/>
      <c r="SWU168" s="3"/>
      <c r="SWV168" s="3"/>
      <c r="SWW168" s="3"/>
      <c r="SWX168" s="3"/>
      <c r="SWY168" s="3"/>
      <c r="SWZ168" s="3"/>
      <c r="SXA168" s="3"/>
      <c r="SXB168" s="3"/>
      <c r="SXC168" s="3"/>
      <c r="SXD168" s="3"/>
      <c r="SXE168" s="3"/>
      <c r="SXF168" s="3"/>
      <c r="SXG168" s="3"/>
      <c r="SXH168" s="3"/>
      <c r="SXI168" s="3"/>
      <c r="SXJ168" s="3"/>
      <c r="SXK168" s="3"/>
      <c r="SXL168" s="3"/>
      <c r="SXM168" s="3"/>
      <c r="SXN168" s="3"/>
      <c r="SXO168" s="3"/>
      <c r="SXP168" s="3"/>
      <c r="SXQ168" s="3"/>
      <c r="SXR168" s="3"/>
      <c r="SXS168" s="3"/>
      <c r="SXT168" s="3"/>
      <c r="SXU168" s="3"/>
      <c r="SXV168" s="3"/>
      <c r="SXW168" s="3"/>
      <c r="SXX168" s="3"/>
      <c r="SXY168" s="3"/>
      <c r="SXZ168" s="3"/>
      <c r="SYA168" s="3"/>
      <c r="SYB168" s="3"/>
      <c r="SYC168" s="3"/>
      <c r="SYD168" s="3"/>
      <c r="SYE168" s="3"/>
      <c r="SYF168" s="3"/>
      <c r="SYG168" s="3"/>
      <c r="SYH168" s="3"/>
      <c r="SYI168" s="3"/>
      <c r="SYJ168" s="3"/>
      <c r="SYK168" s="3"/>
      <c r="SYL168" s="3"/>
      <c r="SYM168" s="3"/>
      <c r="SYN168" s="3"/>
      <c r="SYO168" s="3"/>
      <c r="SYP168" s="3"/>
      <c r="SYQ168" s="3"/>
      <c r="SYR168" s="3"/>
      <c r="SYS168" s="3"/>
      <c r="SYT168" s="3"/>
      <c r="SYU168" s="3"/>
      <c r="SYV168" s="3"/>
      <c r="SYW168" s="3"/>
      <c r="SYX168" s="3"/>
      <c r="SYY168" s="3"/>
      <c r="SYZ168" s="3"/>
      <c r="SZA168" s="3"/>
      <c r="SZB168" s="3"/>
      <c r="SZC168" s="3"/>
      <c r="SZD168" s="3"/>
      <c r="SZE168" s="3"/>
      <c r="SZF168" s="3"/>
      <c r="SZG168" s="3"/>
      <c r="SZH168" s="3"/>
      <c r="SZI168" s="3"/>
      <c r="SZJ168" s="3"/>
      <c r="SZK168" s="3"/>
      <c r="SZL168" s="3"/>
      <c r="SZM168" s="3"/>
      <c r="SZN168" s="3"/>
      <c r="SZO168" s="3"/>
      <c r="SZP168" s="3"/>
      <c r="SZQ168" s="3"/>
      <c r="SZR168" s="3"/>
      <c r="SZS168" s="3"/>
      <c r="SZT168" s="3"/>
      <c r="SZU168" s="3"/>
      <c r="SZV168" s="3"/>
      <c r="SZW168" s="3"/>
      <c r="SZX168" s="3"/>
      <c r="SZY168" s="3"/>
      <c r="SZZ168" s="3"/>
      <c r="TAA168" s="3"/>
      <c r="TAB168" s="3"/>
      <c r="TAC168" s="3"/>
      <c r="TAD168" s="3"/>
      <c r="TAE168" s="3"/>
      <c r="TAF168" s="3"/>
      <c r="TAG168" s="3"/>
      <c r="TAH168" s="3"/>
      <c r="TAI168" s="3"/>
      <c r="TAJ168" s="3"/>
      <c r="TAK168" s="3"/>
      <c r="TAL168" s="3"/>
      <c r="TAM168" s="3"/>
      <c r="TAN168" s="3"/>
      <c r="TAO168" s="3"/>
      <c r="TAP168" s="3"/>
      <c r="TAQ168" s="3"/>
      <c r="TAR168" s="3"/>
      <c r="TAS168" s="3"/>
      <c r="TAT168" s="3"/>
      <c r="TAU168" s="3"/>
      <c r="TAV168" s="3"/>
      <c r="TAW168" s="3"/>
      <c r="TAX168" s="3"/>
      <c r="TAY168" s="3"/>
      <c r="TAZ168" s="3"/>
      <c r="TBA168" s="3"/>
      <c r="TBB168" s="3"/>
      <c r="TBC168" s="3"/>
      <c r="TBD168" s="3"/>
      <c r="TBE168" s="3"/>
      <c r="TBF168" s="3"/>
      <c r="TBG168" s="3"/>
      <c r="TBH168" s="3"/>
      <c r="TBI168" s="3"/>
      <c r="TBJ168" s="3"/>
      <c r="TBK168" s="3"/>
      <c r="TBL168" s="3"/>
      <c r="TBM168" s="3"/>
      <c r="TBN168" s="3"/>
      <c r="TBO168" s="3"/>
      <c r="TBP168" s="3"/>
      <c r="TBQ168" s="3"/>
      <c r="TBR168" s="3"/>
      <c r="TBS168" s="3"/>
      <c r="TBT168" s="3"/>
      <c r="TBU168" s="3"/>
      <c r="TBV168" s="3"/>
      <c r="TBW168" s="3"/>
      <c r="TBX168" s="3"/>
      <c r="TBY168" s="3"/>
      <c r="TBZ168" s="3"/>
      <c r="TCA168" s="3"/>
      <c r="TCB168" s="3"/>
      <c r="TCC168" s="3"/>
      <c r="TCD168" s="3"/>
      <c r="TCE168" s="3"/>
      <c r="TCF168" s="3"/>
      <c r="TCG168" s="3"/>
      <c r="TCH168" s="3"/>
      <c r="TCI168" s="3"/>
      <c r="TCJ168" s="3"/>
      <c r="TCK168" s="3"/>
      <c r="TCL168" s="3"/>
      <c r="TCM168" s="3"/>
      <c r="TCN168" s="3"/>
      <c r="TCO168" s="3"/>
      <c r="TCP168" s="3"/>
      <c r="TCQ168" s="3"/>
      <c r="TCR168" s="3"/>
      <c r="TCS168" s="3"/>
      <c r="TCT168" s="3"/>
      <c r="TCU168" s="3"/>
      <c r="TCV168" s="3"/>
      <c r="TCW168" s="3"/>
      <c r="TCX168" s="3"/>
      <c r="TCY168" s="3"/>
      <c r="TCZ168" s="3"/>
      <c r="TDA168" s="3"/>
      <c r="TDB168" s="3"/>
      <c r="TDC168" s="3"/>
      <c r="TDD168" s="3"/>
      <c r="TDE168" s="3"/>
      <c r="TDF168" s="3"/>
      <c r="TDG168" s="3"/>
      <c r="TDH168" s="3"/>
      <c r="TDI168" s="3"/>
      <c r="TDJ168" s="3"/>
      <c r="TDK168" s="3"/>
      <c r="TDL168" s="3"/>
      <c r="TDM168" s="3"/>
      <c r="TDN168" s="3"/>
      <c r="TDO168" s="3"/>
      <c r="TDP168" s="3"/>
      <c r="TDQ168" s="3"/>
      <c r="TDR168" s="3"/>
      <c r="TDS168" s="3"/>
      <c r="TDT168" s="3"/>
      <c r="TDU168" s="3"/>
      <c r="TDV168" s="3"/>
      <c r="TDW168" s="3"/>
      <c r="TDX168" s="3"/>
      <c r="TDY168" s="3"/>
      <c r="TDZ168" s="3"/>
      <c r="TEA168" s="3"/>
      <c r="TEB168" s="3"/>
      <c r="TEC168" s="3"/>
      <c r="TED168" s="3"/>
      <c r="TEE168" s="3"/>
      <c r="TEF168" s="3"/>
      <c r="TEG168" s="3"/>
      <c r="TEH168" s="3"/>
      <c r="TEI168" s="3"/>
      <c r="TEJ168" s="3"/>
      <c r="TEK168" s="3"/>
      <c r="TEL168" s="3"/>
      <c r="TEM168" s="3"/>
      <c r="TEN168" s="3"/>
      <c r="TEO168" s="3"/>
      <c r="TEP168" s="3"/>
      <c r="TEQ168" s="3"/>
      <c r="TER168" s="3"/>
      <c r="TES168" s="3"/>
      <c r="TET168" s="3"/>
      <c r="TEU168" s="3"/>
      <c r="TEV168" s="3"/>
      <c r="TEW168" s="3"/>
      <c r="TEX168" s="3"/>
      <c r="TEY168" s="3"/>
      <c r="TEZ168" s="3"/>
      <c r="TFA168" s="3"/>
      <c r="TFB168" s="3"/>
      <c r="TFC168" s="3"/>
      <c r="TFD168" s="3"/>
      <c r="TFE168" s="3"/>
      <c r="TFF168" s="3"/>
      <c r="TFG168" s="3"/>
      <c r="TFH168" s="3"/>
      <c r="TFI168" s="3"/>
      <c r="TFJ168" s="3"/>
      <c r="TFK168" s="3"/>
      <c r="TFL168" s="3"/>
      <c r="TFM168" s="3"/>
      <c r="TFN168" s="3"/>
      <c r="TFO168" s="3"/>
      <c r="TFP168" s="3"/>
      <c r="TFQ168" s="3"/>
      <c r="TFR168" s="3"/>
      <c r="TFS168" s="3"/>
      <c r="TFT168" s="3"/>
      <c r="TFU168" s="3"/>
      <c r="TFV168" s="3"/>
      <c r="TFW168" s="3"/>
      <c r="TFX168" s="3"/>
      <c r="TFY168" s="3"/>
      <c r="TFZ168" s="3"/>
      <c r="TGA168" s="3"/>
      <c r="TGB168" s="3"/>
      <c r="TGC168" s="3"/>
      <c r="TGD168" s="3"/>
      <c r="TGE168" s="3"/>
      <c r="TGF168" s="3"/>
      <c r="TGG168" s="3"/>
      <c r="TGH168" s="3"/>
      <c r="TGI168" s="3"/>
      <c r="TGJ168" s="3"/>
      <c r="TGK168" s="3"/>
      <c r="TGL168" s="3"/>
      <c r="TGM168" s="3"/>
      <c r="TGN168" s="3"/>
      <c r="TGO168" s="3"/>
      <c r="TGP168" s="3"/>
      <c r="TGQ168" s="3"/>
      <c r="TGR168" s="3"/>
      <c r="TGS168" s="3"/>
      <c r="TGT168" s="3"/>
      <c r="TGU168" s="3"/>
      <c r="TGV168" s="3"/>
      <c r="TGW168" s="3"/>
      <c r="TGX168" s="3"/>
      <c r="TGY168" s="3"/>
      <c r="TGZ168" s="3"/>
      <c r="THA168" s="3"/>
      <c r="THB168" s="3"/>
      <c r="THC168" s="3"/>
      <c r="THD168" s="3"/>
      <c r="THE168" s="3"/>
      <c r="THF168" s="3"/>
      <c r="THG168" s="3"/>
      <c r="THH168" s="3"/>
      <c r="THI168" s="3"/>
      <c r="THJ168" s="3"/>
      <c r="THK168" s="3"/>
      <c r="THL168" s="3"/>
      <c r="THM168" s="3"/>
      <c r="THN168" s="3"/>
      <c r="THO168" s="3"/>
      <c r="THP168" s="3"/>
      <c r="THQ168" s="3"/>
      <c r="THR168" s="3"/>
      <c r="THS168" s="3"/>
      <c r="THT168" s="3"/>
      <c r="THU168" s="3"/>
      <c r="THV168" s="3"/>
      <c r="THW168" s="3"/>
      <c r="THX168" s="3"/>
      <c r="THY168" s="3"/>
      <c r="THZ168" s="3"/>
      <c r="TIA168" s="3"/>
      <c r="TIB168" s="3"/>
      <c r="TIC168" s="3"/>
      <c r="TID168" s="3"/>
      <c r="TIE168" s="3"/>
      <c r="TIF168" s="3"/>
      <c r="TIG168" s="3"/>
      <c r="TIH168" s="3"/>
      <c r="TII168" s="3"/>
      <c r="TIJ168" s="3"/>
      <c r="TIK168" s="3"/>
      <c r="TIL168" s="3"/>
      <c r="TIM168" s="3"/>
      <c r="TIN168" s="3"/>
      <c r="TIO168" s="3"/>
      <c r="TIP168" s="3"/>
      <c r="TIQ168" s="3"/>
      <c r="TIR168" s="3"/>
      <c r="TIS168" s="3"/>
      <c r="TIT168" s="3"/>
      <c r="TIU168" s="3"/>
      <c r="TIV168" s="3"/>
      <c r="TIW168" s="3"/>
      <c r="TIX168" s="3"/>
      <c r="TIY168" s="3"/>
      <c r="TIZ168" s="3"/>
      <c r="TJA168" s="3"/>
      <c r="TJB168" s="3"/>
      <c r="TJC168" s="3"/>
      <c r="TJD168" s="3"/>
      <c r="TJE168" s="3"/>
      <c r="TJF168" s="3"/>
      <c r="TJG168" s="3"/>
      <c r="TJH168" s="3"/>
      <c r="TJI168" s="3"/>
      <c r="TJJ168" s="3"/>
      <c r="TJK168" s="3"/>
      <c r="TJL168" s="3"/>
      <c r="TJM168" s="3"/>
      <c r="TJN168" s="3"/>
      <c r="TJO168" s="3"/>
      <c r="TJP168" s="3"/>
      <c r="TJQ168" s="3"/>
      <c r="TJR168" s="3"/>
      <c r="TJS168" s="3"/>
      <c r="TJT168" s="3"/>
      <c r="TJU168" s="3"/>
      <c r="TJV168" s="3"/>
      <c r="TJW168" s="3"/>
      <c r="TJX168" s="3"/>
      <c r="TJY168" s="3"/>
      <c r="TJZ168" s="3"/>
      <c r="TKA168" s="3"/>
      <c r="TKB168" s="3"/>
      <c r="TKC168" s="3"/>
      <c r="TKD168" s="3"/>
      <c r="TKE168" s="3"/>
      <c r="TKF168" s="3"/>
      <c r="TKG168" s="3"/>
      <c r="TKH168" s="3"/>
      <c r="TKI168" s="3"/>
      <c r="TKJ168" s="3"/>
      <c r="TKK168" s="3"/>
      <c r="TKL168" s="3"/>
      <c r="TKM168" s="3"/>
      <c r="TKN168" s="3"/>
      <c r="TKO168" s="3"/>
      <c r="TKP168" s="3"/>
      <c r="TKQ168" s="3"/>
      <c r="TKR168" s="3"/>
      <c r="TKS168" s="3"/>
      <c r="TKT168" s="3"/>
      <c r="TKU168" s="3"/>
      <c r="TKV168" s="3"/>
      <c r="TKW168" s="3"/>
      <c r="TKX168" s="3"/>
      <c r="TKY168" s="3"/>
      <c r="TKZ168" s="3"/>
      <c r="TLA168" s="3"/>
      <c r="TLB168" s="3"/>
      <c r="TLC168" s="3"/>
      <c r="TLD168" s="3"/>
      <c r="TLE168" s="3"/>
      <c r="TLF168" s="3"/>
      <c r="TLG168" s="3"/>
      <c r="TLH168" s="3"/>
      <c r="TLI168" s="3"/>
      <c r="TLJ168" s="3"/>
      <c r="TLK168" s="3"/>
      <c r="TLL168" s="3"/>
      <c r="TLM168" s="3"/>
      <c r="TLN168" s="3"/>
      <c r="TLO168" s="3"/>
      <c r="TLP168" s="3"/>
      <c r="TLQ168" s="3"/>
      <c r="TLR168" s="3"/>
      <c r="TLS168" s="3"/>
      <c r="TLT168" s="3"/>
      <c r="TLU168" s="3"/>
      <c r="TLV168" s="3"/>
      <c r="TLW168" s="3"/>
      <c r="TLX168" s="3"/>
      <c r="TLY168" s="3"/>
      <c r="TLZ168" s="3"/>
      <c r="TMA168" s="3"/>
      <c r="TMB168" s="3"/>
      <c r="TMC168" s="3"/>
      <c r="TMD168" s="3"/>
      <c r="TME168" s="3"/>
      <c r="TMF168" s="3"/>
      <c r="TMG168" s="3"/>
      <c r="TMH168" s="3"/>
      <c r="TMI168" s="3"/>
      <c r="TMJ168" s="3"/>
      <c r="TMK168" s="3"/>
      <c r="TML168" s="3"/>
      <c r="TMM168" s="3"/>
      <c r="TMN168" s="3"/>
      <c r="TMO168" s="3"/>
      <c r="TMP168" s="3"/>
      <c r="TMQ168" s="3"/>
      <c r="TMR168" s="3"/>
      <c r="TMS168" s="3"/>
      <c r="TMT168" s="3"/>
      <c r="TMU168" s="3"/>
      <c r="TMV168" s="3"/>
      <c r="TMW168" s="3"/>
      <c r="TMX168" s="3"/>
      <c r="TMY168" s="3"/>
      <c r="TMZ168" s="3"/>
      <c r="TNA168" s="3"/>
      <c r="TNB168" s="3"/>
      <c r="TNC168" s="3"/>
      <c r="TND168" s="3"/>
      <c r="TNE168" s="3"/>
      <c r="TNF168" s="3"/>
      <c r="TNG168" s="3"/>
      <c r="TNH168" s="3"/>
      <c r="TNI168" s="3"/>
      <c r="TNJ168" s="3"/>
      <c r="TNK168" s="3"/>
      <c r="TNL168" s="3"/>
      <c r="TNM168" s="3"/>
      <c r="TNN168" s="3"/>
      <c r="TNO168" s="3"/>
      <c r="TNP168" s="3"/>
      <c r="TNQ168" s="3"/>
      <c r="TNR168" s="3"/>
      <c r="TNS168" s="3"/>
      <c r="TNT168" s="3"/>
      <c r="TNU168" s="3"/>
      <c r="TNV168" s="3"/>
      <c r="TNW168" s="3"/>
      <c r="TNX168" s="3"/>
      <c r="TNY168" s="3"/>
      <c r="TNZ168" s="3"/>
      <c r="TOA168" s="3"/>
      <c r="TOB168" s="3"/>
      <c r="TOC168" s="3"/>
      <c r="TOD168" s="3"/>
      <c r="TOE168" s="3"/>
      <c r="TOF168" s="3"/>
      <c r="TOG168" s="3"/>
      <c r="TOH168" s="3"/>
      <c r="TOI168" s="3"/>
      <c r="TOJ168" s="3"/>
      <c r="TOK168" s="3"/>
      <c r="TOL168" s="3"/>
      <c r="TOM168" s="3"/>
      <c r="TON168" s="3"/>
      <c r="TOO168" s="3"/>
      <c r="TOP168" s="3"/>
      <c r="TOQ168" s="3"/>
      <c r="TOR168" s="3"/>
      <c r="TOS168" s="3"/>
      <c r="TOT168" s="3"/>
      <c r="TOU168" s="3"/>
      <c r="TOV168" s="3"/>
      <c r="TOW168" s="3"/>
      <c r="TOX168" s="3"/>
      <c r="TOY168" s="3"/>
      <c r="TOZ168" s="3"/>
      <c r="TPA168" s="3"/>
      <c r="TPB168" s="3"/>
      <c r="TPC168" s="3"/>
      <c r="TPD168" s="3"/>
      <c r="TPE168" s="3"/>
      <c r="TPF168" s="3"/>
      <c r="TPG168" s="3"/>
      <c r="TPH168" s="3"/>
      <c r="TPI168" s="3"/>
      <c r="TPJ168" s="3"/>
      <c r="TPK168" s="3"/>
      <c r="TPL168" s="3"/>
      <c r="TPM168" s="3"/>
      <c r="TPN168" s="3"/>
      <c r="TPO168" s="3"/>
      <c r="TPP168" s="3"/>
      <c r="TPQ168" s="3"/>
      <c r="TPR168" s="3"/>
      <c r="TPS168" s="3"/>
      <c r="TPT168" s="3"/>
      <c r="TPU168" s="3"/>
      <c r="TPV168" s="3"/>
      <c r="TPW168" s="3"/>
      <c r="TPX168" s="3"/>
      <c r="TPY168" s="3"/>
      <c r="TPZ168" s="3"/>
      <c r="TQA168" s="3"/>
      <c r="TQB168" s="3"/>
      <c r="TQC168" s="3"/>
      <c r="TQD168" s="3"/>
      <c r="TQE168" s="3"/>
      <c r="TQF168" s="3"/>
      <c r="TQG168" s="3"/>
      <c r="TQH168" s="3"/>
      <c r="TQI168" s="3"/>
      <c r="TQJ168" s="3"/>
      <c r="TQK168" s="3"/>
      <c r="TQL168" s="3"/>
      <c r="TQM168" s="3"/>
      <c r="TQN168" s="3"/>
      <c r="TQO168" s="3"/>
      <c r="TQP168" s="3"/>
      <c r="TQQ168" s="3"/>
      <c r="TQR168" s="3"/>
      <c r="TQS168" s="3"/>
      <c r="TQT168" s="3"/>
      <c r="TQU168" s="3"/>
      <c r="TQV168" s="3"/>
      <c r="TQW168" s="3"/>
      <c r="TQX168" s="3"/>
      <c r="TQY168" s="3"/>
      <c r="TQZ168" s="3"/>
      <c r="TRA168" s="3"/>
      <c r="TRB168" s="3"/>
      <c r="TRC168" s="3"/>
      <c r="TRD168" s="3"/>
      <c r="TRE168" s="3"/>
      <c r="TRF168" s="3"/>
      <c r="TRG168" s="3"/>
      <c r="TRH168" s="3"/>
      <c r="TRI168" s="3"/>
      <c r="TRJ168" s="3"/>
      <c r="TRK168" s="3"/>
      <c r="TRL168" s="3"/>
      <c r="TRM168" s="3"/>
      <c r="TRN168" s="3"/>
      <c r="TRO168" s="3"/>
      <c r="TRP168" s="3"/>
      <c r="TRQ168" s="3"/>
      <c r="TRR168" s="3"/>
      <c r="TRS168" s="3"/>
      <c r="TRT168" s="3"/>
      <c r="TRU168" s="3"/>
      <c r="TRV168" s="3"/>
      <c r="TRW168" s="3"/>
      <c r="TRX168" s="3"/>
      <c r="TRY168" s="3"/>
      <c r="TRZ168" s="3"/>
      <c r="TSA168" s="3"/>
      <c r="TSB168" s="3"/>
      <c r="TSC168" s="3"/>
      <c r="TSD168" s="3"/>
      <c r="TSE168" s="3"/>
      <c r="TSF168" s="3"/>
      <c r="TSG168" s="3"/>
      <c r="TSH168" s="3"/>
      <c r="TSI168" s="3"/>
      <c r="TSJ168" s="3"/>
      <c r="TSK168" s="3"/>
      <c r="TSL168" s="3"/>
      <c r="TSM168" s="3"/>
      <c r="TSN168" s="3"/>
      <c r="TSO168" s="3"/>
      <c r="TSP168" s="3"/>
      <c r="TSQ168" s="3"/>
      <c r="TSR168" s="3"/>
      <c r="TSS168" s="3"/>
      <c r="TST168" s="3"/>
      <c r="TSU168" s="3"/>
      <c r="TSV168" s="3"/>
      <c r="TSW168" s="3"/>
      <c r="TSX168" s="3"/>
      <c r="TSY168" s="3"/>
      <c r="TSZ168" s="3"/>
      <c r="TTA168" s="3"/>
      <c r="TTB168" s="3"/>
      <c r="TTC168" s="3"/>
      <c r="TTD168" s="3"/>
      <c r="TTE168" s="3"/>
      <c r="TTF168" s="3"/>
      <c r="TTG168" s="3"/>
      <c r="TTH168" s="3"/>
      <c r="TTI168" s="3"/>
      <c r="TTJ168" s="3"/>
      <c r="TTK168" s="3"/>
      <c r="TTL168" s="3"/>
      <c r="TTM168" s="3"/>
      <c r="TTN168" s="3"/>
      <c r="TTO168" s="3"/>
      <c r="TTP168" s="3"/>
      <c r="TTQ168" s="3"/>
      <c r="TTR168" s="3"/>
      <c r="TTS168" s="3"/>
      <c r="TTT168" s="3"/>
      <c r="TTU168" s="3"/>
      <c r="TTV168" s="3"/>
      <c r="TTW168" s="3"/>
      <c r="TTX168" s="3"/>
      <c r="TTY168" s="3"/>
      <c r="TTZ168" s="3"/>
      <c r="TUA168" s="3"/>
      <c r="TUB168" s="3"/>
      <c r="TUC168" s="3"/>
      <c r="TUD168" s="3"/>
      <c r="TUE168" s="3"/>
      <c r="TUF168" s="3"/>
      <c r="TUG168" s="3"/>
      <c r="TUH168" s="3"/>
      <c r="TUI168" s="3"/>
      <c r="TUJ168" s="3"/>
      <c r="TUK168" s="3"/>
      <c r="TUL168" s="3"/>
      <c r="TUM168" s="3"/>
      <c r="TUN168" s="3"/>
      <c r="TUO168" s="3"/>
      <c r="TUP168" s="3"/>
      <c r="TUQ168" s="3"/>
      <c r="TUR168" s="3"/>
      <c r="TUS168" s="3"/>
      <c r="TUT168" s="3"/>
      <c r="TUU168" s="3"/>
      <c r="TUV168" s="3"/>
      <c r="TUW168" s="3"/>
      <c r="TUX168" s="3"/>
      <c r="TUY168" s="3"/>
      <c r="TUZ168" s="3"/>
      <c r="TVA168" s="3"/>
      <c r="TVB168" s="3"/>
      <c r="TVC168" s="3"/>
      <c r="TVD168" s="3"/>
      <c r="TVE168" s="3"/>
      <c r="TVF168" s="3"/>
      <c r="TVG168" s="3"/>
      <c r="TVH168" s="3"/>
      <c r="TVI168" s="3"/>
      <c r="TVJ168" s="3"/>
      <c r="TVK168" s="3"/>
      <c r="TVL168" s="3"/>
      <c r="TVM168" s="3"/>
      <c r="TVN168" s="3"/>
      <c r="TVO168" s="3"/>
      <c r="TVP168" s="3"/>
      <c r="TVQ168" s="3"/>
      <c r="TVR168" s="3"/>
      <c r="TVS168" s="3"/>
      <c r="TVT168" s="3"/>
      <c r="TVU168" s="3"/>
      <c r="TVV168" s="3"/>
      <c r="TVW168" s="3"/>
      <c r="TVX168" s="3"/>
      <c r="TVY168" s="3"/>
      <c r="TVZ168" s="3"/>
      <c r="TWA168" s="3"/>
      <c r="TWB168" s="3"/>
      <c r="TWC168" s="3"/>
      <c r="TWD168" s="3"/>
      <c r="TWE168" s="3"/>
      <c r="TWF168" s="3"/>
      <c r="TWG168" s="3"/>
      <c r="TWH168" s="3"/>
      <c r="TWI168" s="3"/>
      <c r="TWJ168" s="3"/>
      <c r="TWK168" s="3"/>
      <c r="TWL168" s="3"/>
      <c r="TWM168" s="3"/>
      <c r="TWN168" s="3"/>
      <c r="TWO168" s="3"/>
      <c r="TWP168" s="3"/>
      <c r="TWQ168" s="3"/>
      <c r="TWR168" s="3"/>
      <c r="TWS168" s="3"/>
      <c r="TWT168" s="3"/>
      <c r="TWU168" s="3"/>
      <c r="TWV168" s="3"/>
      <c r="TWW168" s="3"/>
      <c r="TWX168" s="3"/>
      <c r="TWY168" s="3"/>
      <c r="TWZ168" s="3"/>
      <c r="TXA168" s="3"/>
      <c r="TXB168" s="3"/>
      <c r="TXC168" s="3"/>
      <c r="TXD168" s="3"/>
      <c r="TXE168" s="3"/>
      <c r="TXF168" s="3"/>
      <c r="TXG168" s="3"/>
      <c r="TXH168" s="3"/>
      <c r="TXI168" s="3"/>
      <c r="TXJ168" s="3"/>
      <c r="TXK168" s="3"/>
      <c r="TXL168" s="3"/>
      <c r="TXM168" s="3"/>
      <c r="TXN168" s="3"/>
      <c r="TXO168" s="3"/>
      <c r="TXP168" s="3"/>
      <c r="TXQ168" s="3"/>
      <c r="TXR168" s="3"/>
      <c r="TXS168" s="3"/>
      <c r="TXT168" s="3"/>
      <c r="TXU168" s="3"/>
      <c r="TXV168" s="3"/>
      <c r="TXW168" s="3"/>
      <c r="TXX168" s="3"/>
      <c r="TXY168" s="3"/>
      <c r="TXZ168" s="3"/>
      <c r="TYA168" s="3"/>
      <c r="TYB168" s="3"/>
      <c r="TYC168" s="3"/>
      <c r="TYD168" s="3"/>
      <c r="TYE168" s="3"/>
      <c r="TYF168" s="3"/>
      <c r="TYG168" s="3"/>
      <c r="TYH168" s="3"/>
      <c r="TYI168" s="3"/>
      <c r="TYJ168" s="3"/>
      <c r="TYK168" s="3"/>
      <c r="TYL168" s="3"/>
      <c r="TYM168" s="3"/>
      <c r="TYN168" s="3"/>
      <c r="TYO168" s="3"/>
      <c r="TYP168" s="3"/>
      <c r="TYQ168" s="3"/>
      <c r="TYR168" s="3"/>
      <c r="TYS168" s="3"/>
      <c r="TYT168" s="3"/>
      <c r="TYU168" s="3"/>
      <c r="TYV168" s="3"/>
      <c r="TYW168" s="3"/>
      <c r="TYX168" s="3"/>
      <c r="TYY168" s="3"/>
      <c r="TYZ168" s="3"/>
      <c r="TZA168" s="3"/>
      <c r="TZB168" s="3"/>
      <c r="TZC168" s="3"/>
      <c r="TZD168" s="3"/>
      <c r="TZE168" s="3"/>
      <c r="TZF168" s="3"/>
      <c r="TZG168" s="3"/>
      <c r="TZH168" s="3"/>
      <c r="TZI168" s="3"/>
      <c r="TZJ168" s="3"/>
      <c r="TZK168" s="3"/>
      <c r="TZL168" s="3"/>
      <c r="TZM168" s="3"/>
      <c r="TZN168" s="3"/>
      <c r="TZO168" s="3"/>
      <c r="TZP168" s="3"/>
      <c r="TZQ168" s="3"/>
      <c r="TZR168" s="3"/>
      <c r="TZS168" s="3"/>
      <c r="TZT168" s="3"/>
      <c r="TZU168" s="3"/>
      <c r="TZV168" s="3"/>
      <c r="TZW168" s="3"/>
      <c r="TZX168" s="3"/>
      <c r="TZY168" s="3"/>
      <c r="TZZ168" s="3"/>
      <c r="UAA168" s="3"/>
      <c r="UAB168" s="3"/>
      <c r="UAC168" s="3"/>
      <c r="UAD168" s="3"/>
      <c r="UAE168" s="3"/>
      <c r="UAF168" s="3"/>
      <c r="UAG168" s="3"/>
      <c r="UAH168" s="3"/>
      <c r="UAI168" s="3"/>
      <c r="UAJ168" s="3"/>
      <c r="UAK168" s="3"/>
      <c r="UAL168" s="3"/>
      <c r="UAM168" s="3"/>
      <c r="UAN168" s="3"/>
      <c r="UAO168" s="3"/>
      <c r="UAP168" s="3"/>
      <c r="UAQ168" s="3"/>
      <c r="UAR168" s="3"/>
      <c r="UAS168" s="3"/>
      <c r="UAT168" s="3"/>
      <c r="UAU168" s="3"/>
      <c r="UAV168" s="3"/>
      <c r="UAW168" s="3"/>
      <c r="UAX168" s="3"/>
      <c r="UAY168" s="3"/>
      <c r="UAZ168" s="3"/>
      <c r="UBA168" s="3"/>
      <c r="UBB168" s="3"/>
      <c r="UBC168" s="3"/>
      <c r="UBD168" s="3"/>
      <c r="UBE168" s="3"/>
      <c r="UBF168" s="3"/>
      <c r="UBG168" s="3"/>
      <c r="UBH168" s="3"/>
      <c r="UBI168" s="3"/>
      <c r="UBJ168" s="3"/>
      <c r="UBK168" s="3"/>
      <c r="UBL168" s="3"/>
      <c r="UBM168" s="3"/>
      <c r="UBN168" s="3"/>
      <c r="UBO168" s="3"/>
      <c r="UBP168" s="3"/>
      <c r="UBQ168" s="3"/>
      <c r="UBR168" s="3"/>
      <c r="UBS168" s="3"/>
      <c r="UBT168" s="3"/>
      <c r="UBU168" s="3"/>
      <c r="UBV168" s="3"/>
      <c r="UBW168" s="3"/>
      <c r="UBX168" s="3"/>
      <c r="UBY168" s="3"/>
      <c r="UBZ168" s="3"/>
      <c r="UCA168" s="3"/>
      <c r="UCB168" s="3"/>
      <c r="UCC168" s="3"/>
      <c r="UCD168" s="3"/>
      <c r="UCE168" s="3"/>
      <c r="UCF168" s="3"/>
      <c r="UCG168" s="3"/>
      <c r="UCH168" s="3"/>
      <c r="UCI168" s="3"/>
      <c r="UCJ168" s="3"/>
      <c r="UCK168" s="3"/>
      <c r="UCL168" s="3"/>
      <c r="UCM168" s="3"/>
      <c r="UCN168" s="3"/>
      <c r="UCO168" s="3"/>
      <c r="UCP168" s="3"/>
      <c r="UCQ168" s="3"/>
      <c r="UCR168" s="3"/>
      <c r="UCS168" s="3"/>
      <c r="UCT168" s="3"/>
      <c r="UCU168" s="3"/>
      <c r="UCV168" s="3"/>
      <c r="UCW168" s="3"/>
      <c r="UCX168" s="3"/>
      <c r="UCY168" s="3"/>
      <c r="UCZ168" s="3"/>
      <c r="UDA168" s="3"/>
      <c r="UDB168" s="3"/>
      <c r="UDC168" s="3"/>
      <c r="UDD168" s="3"/>
      <c r="UDE168" s="3"/>
      <c r="UDF168" s="3"/>
      <c r="UDG168" s="3"/>
      <c r="UDH168" s="3"/>
      <c r="UDI168" s="3"/>
      <c r="UDJ168" s="3"/>
      <c r="UDK168" s="3"/>
      <c r="UDL168" s="3"/>
      <c r="UDM168" s="3"/>
      <c r="UDN168" s="3"/>
      <c r="UDO168" s="3"/>
      <c r="UDP168" s="3"/>
      <c r="UDQ168" s="3"/>
      <c r="UDR168" s="3"/>
      <c r="UDS168" s="3"/>
      <c r="UDT168" s="3"/>
      <c r="UDU168" s="3"/>
      <c r="UDV168" s="3"/>
      <c r="UDW168" s="3"/>
      <c r="UDX168" s="3"/>
      <c r="UDY168" s="3"/>
      <c r="UDZ168" s="3"/>
      <c r="UEA168" s="3"/>
      <c r="UEB168" s="3"/>
      <c r="UEC168" s="3"/>
      <c r="UED168" s="3"/>
      <c r="UEE168" s="3"/>
      <c r="UEF168" s="3"/>
      <c r="UEG168" s="3"/>
      <c r="UEH168" s="3"/>
      <c r="UEI168" s="3"/>
      <c r="UEJ168" s="3"/>
      <c r="UEK168" s="3"/>
      <c r="UEL168" s="3"/>
      <c r="UEM168" s="3"/>
      <c r="UEN168" s="3"/>
      <c r="UEO168" s="3"/>
      <c r="UEP168" s="3"/>
      <c r="UEQ168" s="3"/>
      <c r="UER168" s="3"/>
      <c r="UES168" s="3"/>
      <c r="UET168" s="3"/>
      <c r="UEU168" s="3"/>
      <c r="UEV168" s="3"/>
      <c r="UEW168" s="3"/>
      <c r="UEX168" s="3"/>
      <c r="UEY168" s="3"/>
      <c r="UEZ168" s="3"/>
      <c r="UFA168" s="3"/>
      <c r="UFB168" s="3"/>
      <c r="UFC168" s="3"/>
      <c r="UFD168" s="3"/>
      <c r="UFE168" s="3"/>
      <c r="UFF168" s="3"/>
      <c r="UFG168" s="3"/>
      <c r="UFH168" s="3"/>
      <c r="UFI168" s="3"/>
      <c r="UFJ168" s="3"/>
      <c r="UFK168" s="3"/>
      <c r="UFL168" s="3"/>
      <c r="UFM168" s="3"/>
      <c r="UFN168" s="3"/>
      <c r="UFO168" s="3"/>
      <c r="UFP168" s="3"/>
      <c r="UFQ168" s="3"/>
      <c r="UFR168" s="3"/>
      <c r="UFS168" s="3"/>
      <c r="UFT168" s="3"/>
      <c r="UFU168" s="3"/>
      <c r="UFV168" s="3"/>
      <c r="UFW168" s="3"/>
      <c r="UFX168" s="3"/>
      <c r="UFY168" s="3"/>
      <c r="UFZ168" s="3"/>
      <c r="UGA168" s="3"/>
      <c r="UGB168" s="3"/>
      <c r="UGC168" s="3"/>
      <c r="UGD168" s="3"/>
      <c r="UGE168" s="3"/>
      <c r="UGF168" s="3"/>
      <c r="UGG168" s="3"/>
      <c r="UGH168" s="3"/>
      <c r="UGI168" s="3"/>
      <c r="UGJ168" s="3"/>
      <c r="UGK168" s="3"/>
      <c r="UGL168" s="3"/>
      <c r="UGM168" s="3"/>
      <c r="UGN168" s="3"/>
      <c r="UGO168" s="3"/>
      <c r="UGP168" s="3"/>
      <c r="UGQ168" s="3"/>
      <c r="UGR168" s="3"/>
      <c r="UGS168" s="3"/>
      <c r="UGT168" s="3"/>
      <c r="UGU168" s="3"/>
      <c r="UGV168" s="3"/>
      <c r="UGW168" s="3"/>
      <c r="UGX168" s="3"/>
      <c r="UGY168" s="3"/>
      <c r="UGZ168" s="3"/>
      <c r="UHA168" s="3"/>
      <c r="UHB168" s="3"/>
      <c r="UHC168" s="3"/>
      <c r="UHD168" s="3"/>
      <c r="UHE168" s="3"/>
      <c r="UHF168" s="3"/>
      <c r="UHG168" s="3"/>
      <c r="UHH168" s="3"/>
      <c r="UHI168" s="3"/>
      <c r="UHJ168" s="3"/>
      <c r="UHK168" s="3"/>
      <c r="UHL168" s="3"/>
      <c r="UHM168" s="3"/>
      <c r="UHN168" s="3"/>
      <c r="UHO168" s="3"/>
      <c r="UHP168" s="3"/>
      <c r="UHQ168" s="3"/>
      <c r="UHR168" s="3"/>
      <c r="UHS168" s="3"/>
      <c r="UHT168" s="3"/>
      <c r="UHU168" s="3"/>
      <c r="UHV168" s="3"/>
      <c r="UHW168" s="3"/>
      <c r="UHX168" s="3"/>
      <c r="UHY168" s="3"/>
      <c r="UHZ168" s="3"/>
      <c r="UIA168" s="3"/>
      <c r="UIB168" s="3"/>
      <c r="UIC168" s="3"/>
      <c r="UID168" s="3"/>
      <c r="UIE168" s="3"/>
      <c r="UIF168" s="3"/>
      <c r="UIG168" s="3"/>
      <c r="UIH168" s="3"/>
      <c r="UII168" s="3"/>
      <c r="UIJ168" s="3"/>
      <c r="UIK168" s="3"/>
      <c r="UIL168" s="3"/>
      <c r="UIM168" s="3"/>
      <c r="UIN168" s="3"/>
      <c r="UIO168" s="3"/>
      <c r="UIP168" s="3"/>
      <c r="UIQ168" s="3"/>
      <c r="UIR168" s="3"/>
      <c r="UIS168" s="3"/>
      <c r="UIT168" s="3"/>
      <c r="UIU168" s="3"/>
      <c r="UIV168" s="3"/>
      <c r="UIW168" s="3"/>
      <c r="UIX168" s="3"/>
      <c r="UIY168" s="3"/>
      <c r="UIZ168" s="3"/>
      <c r="UJA168" s="3"/>
      <c r="UJB168" s="3"/>
      <c r="UJC168" s="3"/>
      <c r="UJD168" s="3"/>
      <c r="UJE168" s="3"/>
      <c r="UJF168" s="3"/>
      <c r="UJG168" s="3"/>
      <c r="UJH168" s="3"/>
      <c r="UJI168" s="3"/>
      <c r="UJJ168" s="3"/>
      <c r="UJK168" s="3"/>
      <c r="UJL168" s="3"/>
      <c r="UJM168" s="3"/>
      <c r="UJN168" s="3"/>
      <c r="UJO168" s="3"/>
      <c r="UJP168" s="3"/>
      <c r="UJQ168" s="3"/>
      <c r="UJR168" s="3"/>
      <c r="UJS168" s="3"/>
      <c r="UJT168" s="3"/>
      <c r="UJU168" s="3"/>
      <c r="UJV168" s="3"/>
      <c r="UJW168" s="3"/>
      <c r="UJX168" s="3"/>
      <c r="UJY168" s="3"/>
      <c r="UJZ168" s="3"/>
      <c r="UKA168" s="3"/>
      <c r="UKB168" s="3"/>
      <c r="UKC168" s="3"/>
      <c r="UKD168" s="3"/>
      <c r="UKE168" s="3"/>
      <c r="UKF168" s="3"/>
      <c r="UKG168" s="3"/>
      <c r="UKH168" s="3"/>
      <c r="UKI168" s="3"/>
      <c r="UKJ168" s="3"/>
      <c r="UKK168" s="3"/>
      <c r="UKL168" s="3"/>
      <c r="UKM168" s="3"/>
      <c r="UKN168" s="3"/>
      <c r="UKO168" s="3"/>
      <c r="UKP168" s="3"/>
      <c r="UKQ168" s="3"/>
      <c r="UKR168" s="3"/>
      <c r="UKS168" s="3"/>
      <c r="UKT168" s="3"/>
      <c r="UKU168" s="3"/>
      <c r="UKV168" s="3"/>
      <c r="UKW168" s="3"/>
      <c r="UKX168" s="3"/>
      <c r="UKY168" s="3"/>
      <c r="UKZ168" s="3"/>
      <c r="ULA168" s="3"/>
      <c r="ULB168" s="3"/>
      <c r="ULC168" s="3"/>
      <c r="ULD168" s="3"/>
      <c r="ULE168" s="3"/>
      <c r="ULF168" s="3"/>
      <c r="ULG168" s="3"/>
      <c r="ULH168" s="3"/>
      <c r="ULI168" s="3"/>
      <c r="ULJ168" s="3"/>
      <c r="ULK168" s="3"/>
      <c r="ULL168" s="3"/>
      <c r="ULM168" s="3"/>
      <c r="ULN168" s="3"/>
      <c r="ULO168" s="3"/>
      <c r="ULP168" s="3"/>
      <c r="ULQ168" s="3"/>
      <c r="ULR168" s="3"/>
      <c r="ULS168" s="3"/>
      <c r="ULT168" s="3"/>
      <c r="ULU168" s="3"/>
      <c r="ULV168" s="3"/>
      <c r="ULW168" s="3"/>
      <c r="ULX168" s="3"/>
      <c r="ULY168" s="3"/>
      <c r="ULZ168" s="3"/>
      <c r="UMA168" s="3"/>
      <c r="UMB168" s="3"/>
      <c r="UMC168" s="3"/>
      <c r="UMD168" s="3"/>
      <c r="UME168" s="3"/>
      <c r="UMF168" s="3"/>
      <c r="UMG168" s="3"/>
      <c r="UMH168" s="3"/>
      <c r="UMI168" s="3"/>
      <c r="UMJ168" s="3"/>
      <c r="UMK168" s="3"/>
      <c r="UML168" s="3"/>
      <c r="UMM168" s="3"/>
      <c r="UMN168" s="3"/>
      <c r="UMO168" s="3"/>
      <c r="UMP168" s="3"/>
      <c r="UMQ168" s="3"/>
      <c r="UMR168" s="3"/>
      <c r="UMS168" s="3"/>
      <c r="UMT168" s="3"/>
      <c r="UMU168" s="3"/>
      <c r="UMV168" s="3"/>
      <c r="UMW168" s="3"/>
      <c r="UMX168" s="3"/>
      <c r="UMY168" s="3"/>
      <c r="UMZ168" s="3"/>
      <c r="UNA168" s="3"/>
      <c r="UNB168" s="3"/>
      <c r="UNC168" s="3"/>
      <c r="UND168" s="3"/>
      <c r="UNE168" s="3"/>
      <c r="UNF168" s="3"/>
      <c r="UNG168" s="3"/>
      <c r="UNH168" s="3"/>
      <c r="UNI168" s="3"/>
      <c r="UNJ168" s="3"/>
      <c r="UNK168" s="3"/>
      <c r="UNL168" s="3"/>
      <c r="UNM168" s="3"/>
      <c r="UNN168" s="3"/>
      <c r="UNO168" s="3"/>
      <c r="UNP168" s="3"/>
      <c r="UNQ168" s="3"/>
      <c r="UNR168" s="3"/>
      <c r="UNS168" s="3"/>
      <c r="UNT168" s="3"/>
      <c r="UNU168" s="3"/>
      <c r="UNV168" s="3"/>
      <c r="UNW168" s="3"/>
      <c r="UNX168" s="3"/>
      <c r="UNY168" s="3"/>
      <c r="UNZ168" s="3"/>
      <c r="UOA168" s="3"/>
      <c r="UOB168" s="3"/>
      <c r="UOC168" s="3"/>
      <c r="UOD168" s="3"/>
      <c r="UOE168" s="3"/>
      <c r="UOF168" s="3"/>
      <c r="UOG168" s="3"/>
      <c r="UOH168" s="3"/>
      <c r="UOI168" s="3"/>
      <c r="UOJ168" s="3"/>
      <c r="UOK168" s="3"/>
      <c r="UOL168" s="3"/>
      <c r="UOM168" s="3"/>
      <c r="UON168" s="3"/>
      <c r="UOO168" s="3"/>
      <c r="UOP168" s="3"/>
      <c r="UOQ168" s="3"/>
      <c r="UOR168" s="3"/>
      <c r="UOS168" s="3"/>
      <c r="UOT168" s="3"/>
      <c r="UOU168" s="3"/>
      <c r="UOV168" s="3"/>
      <c r="UOW168" s="3"/>
      <c r="UOX168" s="3"/>
      <c r="UOY168" s="3"/>
      <c r="UOZ168" s="3"/>
      <c r="UPA168" s="3"/>
      <c r="UPB168" s="3"/>
      <c r="UPC168" s="3"/>
      <c r="UPD168" s="3"/>
      <c r="UPE168" s="3"/>
      <c r="UPF168" s="3"/>
      <c r="UPG168" s="3"/>
      <c r="UPH168" s="3"/>
      <c r="UPI168" s="3"/>
      <c r="UPJ168" s="3"/>
      <c r="UPK168" s="3"/>
      <c r="UPL168" s="3"/>
      <c r="UPM168" s="3"/>
      <c r="UPN168" s="3"/>
      <c r="UPO168" s="3"/>
      <c r="UPP168" s="3"/>
      <c r="UPQ168" s="3"/>
      <c r="UPR168" s="3"/>
      <c r="UPS168" s="3"/>
      <c r="UPT168" s="3"/>
      <c r="UPU168" s="3"/>
      <c r="UPV168" s="3"/>
      <c r="UPW168" s="3"/>
      <c r="UPX168" s="3"/>
      <c r="UPY168" s="3"/>
      <c r="UPZ168" s="3"/>
      <c r="UQA168" s="3"/>
      <c r="UQB168" s="3"/>
      <c r="UQC168" s="3"/>
      <c r="UQD168" s="3"/>
      <c r="UQE168" s="3"/>
      <c r="UQF168" s="3"/>
      <c r="UQG168" s="3"/>
      <c r="UQH168" s="3"/>
      <c r="UQI168" s="3"/>
      <c r="UQJ168" s="3"/>
      <c r="UQK168" s="3"/>
      <c r="UQL168" s="3"/>
      <c r="UQM168" s="3"/>
      <c r="UQN168" s="3"/>
      <c r="UQO168" s="3"/>
      <c r="UQP168" s="3"/>
      <c r="UQQ168" s="3"/>
      <c r="UQR168" s="3"/>
      <c r="UQS168" s="3"/>
      <c r="UQT168" s="3"/>
      <c r="UQU168" s="3"/>
      <c r="UQV168" s="3"/>
      <c r="UQW168" s="3"/>
      <c r="UQX168" s="3"/>
      <c r="UQY168" s="3"/>
      <c r="UQZ168" s="3"/>
      <c r="URA168" s="3"/>
      <c r="URB168" s="3"/>
      <c r="URC168" s="3"/>
      <c r="URD168" s="3"/>
      <c r="URE168" s="3"/>
      <c r="URF168" s="3"/>
      <c r="URG168" s="3"/>
      <c r="URH168" s="3"/>
      <c r="URI168" s="3"/>
      <c r="URJ168" s="3"/>
      <c r="URK168" s="3"/>
      <c r="URL168" s="3"/>
      <c r="URM168" s="3"/>
      <c r="URN168" s="3"/>
      <c r="URO168" s="3"/>
      <c r="URP168" s="3"/>
      <c r="URQ168" s="3"/>
      <c r="URR168" s="3"/>
      <c r="URS168" s="3"/>
      <c r="URT168" s="3"/>
      <c r="URU168" s="3"/>
      <c r="URV168" s="3"/>
      <c r="URW168" s="3"/>
      <c r="URX168" s="3"/>
      <c r="URY168" s="3"/>
      <c r="URZ168" s="3"/>
      <c r="USA168" s="3"/>
      <c r="USB168" s="3"/>
      <c r="USC168" s="3"/>
      <c r="USD168" s="3"/>
      <c r="USE168" s="3"/>
      <c r="USF168" s="3"/>
      <c r="USG168" s="3"/>
      <c r="USH168" s="3"/>
      <c r="USI168" s="3"/>
      <c r="USJ168" s="3"/>
      <c r="USK168" s="3"/>
      <c r="USL168" s="3"/>
      <c r="USM168" s="3"/>
      <c r="USN168" s="3"/>
      <c r="USO168" s="3"/>
      <c r="USP168" s="3"/>
      <c r="USQ168" s="3"/>
      <c r="USR168" s="3"/>
      <c r="USS168" s="3"/>
      <c r="UST168" s="3"/>
      <c r="USU168" s="3"/>
      <c r="USV168" s="3"/>
      <c r="USW168" s="3"/>
      <c r="USX168" s="3"/>
      <c r="USY168" s="3"/>
      <c r="USZ168" s="3"/>
      <c r="UTA168" s="3"/>
      <c r="UTB168" s="3"/>
      <c r="UTC168" s="3"/>
      <c r="UTD168" s="3"/>
      <c r="UTE168" s="3"/>
      <c r="UTF168" s="3"/>
      <c r="UTG168" s="3"/>
      <c r="UTH168" s="3"/>
      <c r="UTI168" s="3"/>
      <c r="UTJ168" s="3"/>
      <c r="UTK168" s="3"/>
      <c r="UTL168" s="3"/>
      <c r="UTM168" s="3"/>
      <c r="UTN168" s="3"/>
      <c r="UTO168" s="3"/>
      <c r="UTP168" s="3"/>
      <c r="UTQ168" s="3"/>
      <c r="UTR168" s="3"/>
      <c r="UTS168" s="3"/>
      <c r="UTT168" s="3"/>
      <c r="UTU168" s="3"/>
      <c r="UTV168" s="3"/>
      <c r="UTW168" s="3"/>
      <c r="UTX168" s="3"/>
      <c r="UTY168" s="3"/>
      <c r="UTZ168" s="3"/>
      <c r="UUA168" s="3"/>
      <c r="UUB168" s="3"/>
      <c r="UUC168" s="3"/>
      <c r="UUD168" s="3"/>
      <c r="UUE168" s="3"/>
      <c r="UUF168" s="3"/>
      <c r="UUG168" s="3"/>
      <c r="UUH168" s="3"/>
      <c r="UUI168" s="3"/>
      <c r="UUJ168" s="3"/>
      <c r="UUK168" s="3"/>
      <c r="UUL168" s="3"/>
      <c r="UUM168" s="3"/>
      <c r="UUN168" s="3"/>
      <c r="UUO168" s="3"/>
      <c r="UUP168" s="3"/>
      <c r="UUQ168" s="3"/>
      <c r="UUR168" s="3"/>
      <c r="UUS168" s="3"/>
      <c r="UUT168" s="3"/>
      <c r="UUU168" s="3"/>
      <c r="UUV168" s="3"/>
      <c r="UUW168" s="3"/>
      <c r="UUX168" s="3"/>
      <c r="UUY168" s="3"/>
      <c r="UUZ168" s="3"/>
      <c r="UVA168" s="3"/>
      <c r="UVB168" s="3"/>
      <c r="UVC168" s="3"/>
      <c r="UVD168" s="3"/>
      <c r="UVE168" s="3"/>
      <c r="UVF168" s="3"/>
      <c r="UVG168" s="3"/>
      <c r="UVH168" s="3"/>
      <c r="UVI168" s="3"/>
      <c r="UVJ168" s="3"/>
      <c r="UVK168" s="3"/>
      <c r="UVL168" s="3"/>
      <c r="UVM168" s="3"/>
      <c r="UVN168" s="3"/>
      <c r="UVO168" s="3"/>
      <c r="UVP168" s="3"/>
      <c r="UVQ168" s="3"/>
      <c r="UVR168" s="3"/>
      <c r="UVS168" s="3"/>
      <c r="UVT168" s="3"/>
      <c r="UVU168" s="3"/>
      <c r="UVV168" s="3"/>
      <c r="UVW168" s="3"/>
      <c r="UVX168" s="3"/>
      <c r="UVY168" s="3"/>
      <c r="UVZ168" s="3"/>
      <c r="UWA168" s="3"/>
      <c r="UWB168" s="3"/>
      <c r="UWC168" s="3"/>
      <c r="UWD168" s="3"/>
      <c r="UWE168" s="3"/>
      <c r="UWF168" s="3"/>
      <c r="UWG168" s="3"/>
      <c r="UWH168" s="3"/>
      <c r="UWI168" s="3"/>
      <c r="UWJ168" s="3"/>
      <c r="UWK168" s="3"/>
      <c r="UWL168" s="3"/>
      <c r="UWM168" s="3"/>
      <c r="UWN168" s="3"/>
      <c r="UWO168" s="3"/>
      <c r="UWP168" s="3"/>
      <c r="UWQ168" s="3"/>
      <c r="UWR168" s="3"/>
      <c r="UWS168" s="3"/>
      <c r="UWT168" s="3"/>
      <c r="UWU168" s="3"/>
      <c r="UWV168" s="3"/>
      <c r="UWW168" s="3"/>
      <c r="UWX168" s="3"/>
      <c r="UWY168" s="3"/>
      <c r="UWZ168" s="3"/>
      <c r="UXA168" s="3"/>
      <c r="UXB168" s="3"/>
      <c r="UXC168" s="3"/>
      <c r="UXD168" s="3"/>
      <c r="UXE168" s="3"/>
      <c r="UXF168" s="3"/>
      <c r="UXG168" s="3"/>
      <c r="UXH168" s="3"/>
      <c r="UXI168" s="3"/>
      <c r="UXJ168" s="3"/>
      <c r="UXK168" s="3"/>
      <c r="UXL168" s="3"/>
      <c r="UXM168" s="3"/>
      <c r="UXN168" s="3"/>
      <c r="UXO168" s="3"/>
      <c r="UXP168" s="3"/>
      <c r="UXQ168" s="3"/>
      <c r="UXR168" s="3"/>
      <c r="UXS168" s="3"/>
      <c r="UXT168" s="3"/>
      <c r="UXU168" s="3"/>
      <c r="UXV168" s="3"/>
      <c r="UXW168" s="3"/>
      <c r="UXX168" s="3"/>
      <c r="UXY168" s="3"/>
      <c r="UXZ168" s="3"/>
      <c r="UYA168" s="3"/>
      <c r="UYB168" s="3"/>
      <c r="UYC168" s="3"/>
      <c r="UYD168" s="3"/>
      <c r="UYE168" s="3"/>
      <c r="UYF168" s="3"/>
      <c r="UYG168" s="3"/>
      <c r="UYH168" s="3"/>
      <c r="UYI168" s="3"/>
      <c r="UYJ168" s="3"/>
      <c r="UYK168" s="3"/>
      <c r="UYL168" s="3"/>
      <c r="UYM168" s="3"/>
      <c r="UYN168" s="3"/>
      <c r="UYO168" s="3"/>
      <c r="UYP168" s="3"/>
      <c r="UYQ168" s="3"/>
      <c r="UYR168" s="3"/>
      <c r="UYS168" s="3"/>
      <c r="UYT168" s="3"/>
      <c r="UYU168" s="3"/>
      <c r="UYV168" s="3"/>
      <c r="UYW168" s="3"/>
      <c r="UYX168" s="3"/>
      <c r="UYY168" s="3"/>
      <c r="UYZ168" s="3"/>
      <c r="UZA168" s="3"/>
      <c r="UZB168" s="3"/>
      <c r="UZC168" s="3"/>
      <c r="UZD168" s="3"/>
      <c r="UZE168" s="3"/>
      <c r="UZF168" s="3"/>
      <c r="UZG168" s="3"/>
      <c r="UZH168" s="3"/>
      <c r="UZI168" s="3"/>
      <c r="UZJ168" s="3"/>
      <c r="UZK168" s="3"/>
      <c r="UZL168" s="3"/>
      <c r="UZM168" s="3"/>
      <c r="UZN168" s="3"/>
      <c r="UZO168" s="3"/>
      <c r="UZP168" s="3"/>
      <c r="UZQ168" s="3"/>
      <c r="UZR168" s="3"/>
      <c r="UZS168" s="3"/>
      <c r="UZT168" s="3"/>
      <c r="UZU168" s="3"/>
      <c r="UZV168" s="3"/>
      <c r="UZW168" s="3"/>
      <c r="UZX168" s="3"/>
      <c r="UZY168" s="3"/>
      <c r="UZZ168" s="3"/>
      <c r="VAA168" s="3"/>
      <c r="VAB168" s="3"/>
      <c r="VAC168" s="3"/>
      <c r="VAD168" s="3"/>
      <c r="VAE168" s="3"/>
      <c r="VAF168" s="3"/>
      <c r="VAG168" s="3"/>
      <c r="VAH168" s="3"/>
      <c r="VAI168" s="3"/>
      <c r="VAJ168" s="3"/>
      <c r="VAK168" s="3"/>
      <c r="VAL168" s="3"/>
      <c r="VAM168" s="3"/>
      <c r="VAN168" s="3"/>
      <c r="VAO168" s="3"/>
      <c r="VAP168" s="3"/>
      <c r="VAQ168" s="3"/>
      <c r="VAR168" s="3"/>
      <c r="VAS168" s="3"/>
      <c r="VAT168" s="3"/>
      <c r="VAU168" s="3"/>
      <c r="VAV168" s="3"/>
      <c r="VAW168" s="3"/>
      <c r="VAX168" s="3"/>
      <c r="VAY168" s="3"/>
      <c r="VAZ168" s="3"/>
      <c r="VBA168" s="3"/>
      <c r="VBB168" s="3"/>
      <c r="VBC168" s="3"/>
      <c r="VBD168" s="3"/>
      <c r="VBE168" s="3"/>
      <c r="VBF168" s="3"/>
      <c r="VBG168" s="3"/>
      <c r="VBH168" s="3"/>
      <c r="VBI168" s="3"/>
      <c r="VBJ168" s="3"/>
      <c r="VBK168" s="3"/>
      <c r="VBL168" s="3"/>
      <c r="VBM168" s="3"/>
      <c r="VBN168" s="3"/>
      <c r="VBO168" s="3"/>
      <c r="VBP168" s="3"/>
      <c r="VBQ168" s="3"/>
      <c r="VBR168" s="3"/>
      <c r="VBS168" s="3"/>
      <c r="VBT168" s="3"/>
      <c r="VBU168" s="3"/>
      <c r="VBV168" s="3"/>
      <c r="VBW168" s="3"/>
      <c r="VBX168" s="3"/>
      <c r="VBY168" s="3"/>
      <c r="VBZ168" s="3"/>
      <c r="VCA168" s="3"/>
      <c r="VCB168" s="3"/>
      <c r="VCC168" s="3"/>
      <c r="VCD168" s="3"/>
      <c r="VCE168" s="3"/>
      <c r="VCF168" s="3"/>
      <c r="VCG168" s="3"/>
      <c r="VCH168" s="3"/>
      <c r="VCI168" s="3"/>
      <c r="VCJ168" s="3"/>
      <c r="VCK168" s="3"/>
      <c r="VCL168" s="3"/>
      <c r="VCM168" s="3"/>
      <c r="VCN168" s="3"/>
      <c r="VCO168" s="3"/>
      <c r="VCP168" s="3"/>
      <c r="VCQ168" s="3"/>
      <c r="VCR168" s="3"/>
      <c r="VCS168" s="3"/>
      <c r="VCT168" s="3"/>
      <c r="VCU168" s="3"/>
      <c r="VCV168" s="3"/>
      <c r="VCW168" s="3"/>
      <c r="VCX168" s="3"/>
      <c r="VCY168" s="3"/>
      <c r="VCZ168" s="3"/>
      <c r="VDA168" s="3"/>
      <c r="VDB168" s="3"/>
      <c r="VDC168" s="3"/>
      <c r="VDD168" s="3"/>
      <c r="VDE168" s="3"/>
      <c r="VDF168" s="3"/>
      <c r="VDG168" s="3"/>
      <c r="VDH168" s="3"/>
      <c r="VDI168" s="3"/>
      <c r="VDJ168" s="3"/>
      <c r="VDK168" s="3"/>
      <c r="VDL168" s="3"/>
      <c r="VDM168" s="3"/>
      <c r="VDN168" s="3"/>
      <c r="VDO168" s="3"/>
      <c r="VDP168" s="3"/>
      <c r="VDQ168" s="3"/>
      <c r="VDR168" s="3"/>
      <c r="VDS168" s="3"/>
      <c r="VDT168" s="3"/>
      <c r="VDU168" s="3"/>
      <c r="VDV168" s="3"/>
      <c r="VDW168" s="3"/>
      <c r="VDX168" s="3"/>
      <c r="VDY168" s="3"/>
      <c r="VDZ168" s="3"/>
      <c r="VEA168" s="3"/>
      <c r="VEB168" s="3"/>
      <c r="VEC168" s="3"/>
      <c r="VED168" s="3"/>
      <c r="VEE168" s="3"/>
      <c r="VEF168" s="3"/>
      <c r="VEG168" s="3"/>
      <c r="VEH168" s="3"/>
      <c r="VEI168" s="3"/>
      <c r="VEJ168" s="3"/>
      <c r="VEK168" s="3"/>
      <c r="VEL168" s="3"/>
      <c r="VEM168" s="3"/>
      <c r="VEN168" s="3"/>
      <c r="VEO168" s="3"/>
      <c r="VEP168" s="3"/>
      <c r="VEQ168" s="3"/>
      <c r="VER168" s="3"/>
      <c r="VES168" s="3"/>
      <c r="VET168" s="3"/>
      <c r="VEU168" s="3"/>
      <c r="VEV168" s="3"/>
      <c r="VEW168" s="3"/>
      <c r="VEX168" s="3"/>
      <c r="VEY168" s="3"/>
      <c r="VEZ168" s="3"/>
      <c r="VFA168" s="3"/>
      <c r="VFB168" s="3"/>
      <c r="VFC168" s="3"/>
      <c r="VFD168" s="3"/>
      <c r="VFE168" s="3"/>
      <c r="VFF168" s="3"/>
      <c r="VFG168" s="3"/>
      <c r="VFH168" s="3"/>
      <c r="VFI168" s="3"/>
      <c r="VFJ168" s="3"/>
      <c r="VFK168" s="3"/>
      <c r="VFL168" s="3"/>
      <c r="VFM168" s="3"/>
      <c r="VFN168" s="3"/>
      <c r="VFO168" s="3"/>
      <c r="VFP168" s="3"/>
      <c r="VFQ168" s="3"/>
      <c r="VFR168" s="3"/>
      <c r="VFS168" s="3"/>
      <c r="VFT168" s="3"/>
      <c r="VFU168" s="3"/>
      <c r="VFV168" s="3"/>
      <c r="VFW168" s="3"/>
      <c r="VFX168" s="3"/>
      <c r="VFY168" s="3"/>
      <c r="VFZ168" s="3"/>
      <c r="VGA168" s="3"/>
      <c r="VGB168" s="3"/>
      <c r="VGC168" s="3"/>
      <c r="VGD168" s="3"/>
      <c r="VGE168" s="3"/>
      <c r="VGF168" s="3"/>
      <c r="VGG168" s="3"/>
      <c r="VGH168" s="3"/>
      <c r="VGI168" s="3"/>
      <c r="VGJ168" s="3"/>
      <c r="VGK168" s="3"/>
      <c r="VGL168" s="3"/>
      <c r="VGM168" s="3"/>
      <c r="VGN168" s="3"/>
      <c r="VGO168" s="3"/>
      <c r="VGP168" s="3"/>
      <c r="VGQ168" s="3"/>
      <c r="VGR168" s="3"/>
      <c r="VGS168" s="3"/>
      <c r="VGT168" s="3"/>
      <c r="VGU168" s="3"/>
      <c r="VGV168" s="3"/>
      <c r="VGW168" s="3"/>
      <c r="VGX168" s="3"/>
      <c r="VGY168" s="3"/>
      <c r="VGZ168" s="3"/>
      <c r="VHA168" s="3"/>
      <c r="VHB168" s="3"/>
      <c r="VHC168" s="3"/>
      <c r="VHD168" s="3"/>
      <c r="VHE168" s="3"/>
      <c r="VHF168" s="3"/>
      <c r="VHG168" s="3"/>
      <c r="VHH168" s="3"/>
      <c r="VHI168" s="3"/>
      <c r="VHJ168" s="3"/>
      <c r="VHK168" s="3"/>
      <c r="VHL168" s="3"/>
      <c r="VHM168" s="3"/>
      <c r="VHN168" s="3"/>
      <c r="VHO168" s="3"/>
      <c r="VHP168" s="3"/>
      <c r="VHQ168" s="3"/>
      <c r="VHR168" s="3"/>
      <c r="VHS168" s="3"/>
      <c r="VHT168" s="3"/>
      <c r="VHU168" s="3"/>
      <c r="VHV168" s="3"/>
      <c r="VHW168" s="3"/>
      <c r="VHX168" s="3"/>
      <c r="VHY168" s="3"/>
      <c r="VHZ168" s="3"/>
      <c r="VIA168" s="3"/>
      <c r="VIB168" s="3"/>
      <c r="VIC168" s="3"/>
      <c r="VID168" s="3"/>
      <c r="VIE168" s="3"/>
      <c r="VIF168" s="3"/>
      <c r="VIG168" s="3"/>
      <c r="VIH168" s="3"/>
      <c r="VII168" s="3"/>
      <c r="VIJ168" s="3"/>
      <c r="VIK168" s="3"/>
      <c r="VIL168" s="3"/>
      <c r="VIM168" s="3"/>
      <c r="VIN168" s="3"/>
      <c r="VIO168" s="3"/>
      <c r="VIP168" s="3"/>
      <c r="VIQ168" s="3"/>
      <c r="VIR168" s="3"/>
      <c r="VIS168" s="3"/>
      <c r="VIT168" s="3"/>
      <c r="VIU168" s="3"/>
      <c r="VIV168" s="3"/>
      <c r="VIW168" s="3"/>
      <c r="VIX168" s="3"/>
      <c r="VIY168" s="3"/>
      <c r="VIZ168" s="3"/>
      <c r="VJA168" s="3"/>
      <c r="VJB168" s="3"/>
      <c r="VJC168" s="3"/>
      <c r="VJD168" s="3"/>
      <c r="VJE168" s="3"/>
      <c r="VJF168" s="3"/>
      <c r="VJG168" s="3"/>
      <c r="VJH168" s="3"/>
      <c r="VJI168" s="3"/>
      <c r="VJJ168" s="3"/>
      <c r="VJK168" s="3"/>
      <c r="VJL168" s="3"/>
      <c r="VJM168" s="3"/>
      <c r="VJN168" s="3"/>
      <c r="VJO168" s="3"/>
      <c r="VJP168" s="3"/>
      <c r="VJQ168" s="3"/>
      <c r="VJR168" s="3"/>
      <c r="VJS168" s="3"/>
      <c r="VJT168" s="3"/>
      <c r="VJU168" s="3"/>
      <c r="VJV168" s="3"/>
      <c r="VJW168" s="3"/>
      <c r="VJX168" s="3"/>
      <c r="VJY168" s="3"/>
      <c r="VJZ168" s="3"/>
      <c r="VKA168" s="3"/>
      <c r="VKB168" s="3"/>
      <c r="VKC168" s="3"/>
      <c r="VKD168" s="3"/>
      <c r="VKE168" s="3"/>
      <c r="VKF168" s="3"/>
      <c r="VKG168" s="3"/>
      <c r="VKH168" s="3"/>
      <c r="VKI168" s="3"/>
      <c r="VKJ168" s="3"/>
      <c r="VKK168" s="3"/>
      <c r="VKL168" s="3"/>
      <c r="VKM168" s="3"/>
      <c r="VKN168" s="3"/>
      <c r="VKO168" s="3"/>
      <c r="VKP168" s="3"/>
      <c r="VKQ168" s="3"/>
      <c r="VKR168" s="3"/>
      <c r="VKS168" s="3"/>
      <c r="VKT168" s="3"/>
      <c r="VKU168" s="3"/>
      <c r="VKV168" s="3"/>
      <c r="VKW168" s="3"/>
      <c r="VKX168" s="3"/>
      <c r="VKY168" s="3"/>
      <c r="VKZ168" s="3"/>
      <c r="VLA168" s="3"/>
      <c r="VLB168" s="3"/>
      <c r="VLC168" s="3"/>
      <c r="VLD168" s="3"/>
      <c r="VLE168" s="3"/>
      <c r="VLF168" s="3"/>
      <c r="VLG168" s="3"/>
      <c r="VLH168" s="3"/>
      <c r="VLI168" s="3"/>
      <c r="VLJ168" s="3"/>
      <c r="VLK168" s="3"/>
      <c r="VLL168" s="3"/>
      <c r="VLM168" s="3"/>
      <c r="VLN168" s="3"/>
      <c r="VLO168" s="3"/>
      <c r="VLP168" s="3"/>
      <c r="VLQ168" s="3"/>
      <c r="VLR168" s="3"/>
      <c r="VLS168" s="3"/>
      <c r="VLT168" s="3"/>
      <c r="VLU168" s="3"/>
      <c r="VLV168" s="3"/>
      <c r="VLW168" s="3"/>
      <c r="VLX168" s="3"/>
      <c r="VLY168" s="3"/>
      <c r="VLZ168" s="3"/>
      <c r="VMA168" s="3"/>
      <c r="VMB168" s="3"/>
      <c r="VMC168" s="3"/>
      <c r="VMD168" s="3"/>
      <c r="VME168" s="3"/>
      <c r="VMF168" s="3"/>
      <c r="VMG168" s="3"/>
      <c r="VMH168" s="3"/>
      <c r="VMI168" s="3"/>
      <c r="VMJ168" s="3"/>
      <c r="VMK168" s="3"/>
      <c r="VML168" s="3"/>
      <c r="VMM168" s="3"/>
      <c r="VMN168" s="3"/>
      <c r="VMO168" s="3"/>
      <c r="VMP168" s="3"/>
      <c r="VMQ168" s="3"/>
      <c r="VMR168" s="3"/>
      <c r="VMS168" s="3"/>
      <c r="VMT168" s="3"/>
      <c r="VMU168" s="3"/>
      <c r="VMV168" s="3"/>
      <c r="VMW168" s="3"/>
      <c r="VMX168" s="3"/>
      <c r="VMY168" s="3"/>
      <c r="VMZ168" s="3"/>
      <c r="VNA168" s="3"/>
      <c r="VNB168" s="3"/>
      <c r="VNC168" s="3"/>
      <c r="VND168" s="3"/>
      <c r="VNE168" s="3"/>
      <c r="VNF168" s="3"/>
      <c r="VNG168" s="3"/>
      <c r="VNH168" s="3"/>
      <c r="VNI168" s="3"/>
      <c r="VNJ168" s="3"/>
      <c r="VNK168" s="3"/>
      <c r="VNL168" s="3"/>
      <c r="VNM168" s="3"/>
      <c r="VNN168" s="3"/>
      <c r="VNO168" s="3"/>
      <c r="VNP168" s="3"/>
      <c r="VNQ168" s="3"/>
      <c r="VNR168" s="3"/>
      <c r="VNS168" s="3"/>
      <c r="VNT168" s="3"/>
      <c r="VNU168" s="3"/>
      <c r="VNV168" s="3"/>
      <c r="VNW168" s="3"/>
      <c r="VNX168" s="3"/>
      <c r="VNY168" s="3"/>
      <c r="VNZ168" s="3"/>
      <c r="VOA168" s="3"/>
      <c r="VOB168" s="3"/>
      <c r="VOC168" s="3"/>
      <c r="VOD168" s="3"/>
      <c r="VOE168" s="3"/>
      <c r="VOF168" s="3"/>
      <c r="VOG168" s="3"/>
      <c r="VOH168" s="3"/>
      <c r="VOI168" s="3"/>
      <c r="VOJ168" s="3"/>
      <c r="VOK168" s="3"/>
      <c r="VOL168" s="3"/>
      <c r="VOM168" s="3"/>
      <c r="VON168" s="3"/>
      <c r="VOO168" s="3"/>
      <c r="VOP168" s="3"/>
      <c r="VOQ168" s="3"/>
      <c r="VOR168" s="3"/>
      <c r="VOS168" s="3"/>
      <c r="VOT168" s="3"/>
      <c r="VOU168" s="3"/>
      <c r="VOV168" s="3"/>
      <c r="VOW168" s="3"/>
      <c r="VOX168" s="3"/>
      <c r="VOY168" s="3"/>
      <c r="VOZ168" s="3"/>
      <c r="VPA168" s="3"/>
      <c r="VPB168" s="3"/>
      <c r="VPC168" s="3"/>
      <c r="VPD168" s="3"/>
      <c r="VPE168" s="3"/>
      <c r="VPF168" s="3"/>
      <c r="VPG168" s="3"/>
      <c r="VPH168" s="3"/>
      <c r="VPI168" s="3"/>
      <c r="VPJ168" s="3"/>
      <c r="VPK168" s="3"/>
      <c r="VPL168" s="3"/>
      <c r="VPM168" s="3"/>
      <c r="VPN168" s="3"/>
      <c r="VPO168" s="3"/>
      <c r="VPP168" s="3"/>
      <c r="VPQ168" s="3"/>
      <c r="VPR168" s="3"/>
      <c r="VPS168" s="3"/>
      <c r="VPT168" s="3"/>
      <c r="VPU168" s="3"/>
      <c r="VPV168" s="3"/>
      <c r="VPW168" s="3"/>
      <c r="VPX168" s="3"/>
      <c r="VPY168" s="3"/>
      <c r="VPZ168" s="3"/>
      <c r="VQA168" s="3"/>
      <c r="VQB168" s="3"/>
      <c r="VQC168" s="3"/>
      <c r="VQD168" s="3"/>
      <c r="VQE168" s="3"/>
      <c r="VQF168" s="3"/>
      <c r="VQG168" s="3"/>
      <c r="VQH168" s="3"/>
      <c r="VQI168" s="3"/>
      <c r="VQJ168" s="3"/>
      <c r="VQK168" s="3"/>
      <c r="VQL168" s="3"/>
      <c r="VQM168" s="3"/>
      <c r="VQN168" s="3"/>
      <c r="VQO168" s="3"/>
      <c r="VQP168" s="3"/>
      <c r="VQQ168" s="3"/>
      <c r="VQR168" s="3"/>
      <c r="VQS168" s="3"/>
      <c r="VQT168" s="3"/>
      <c r="VQU168" s="3"/>
      <c r="VQV168" s="3"/>
      <c r="VQW168" s="3"/>
      <c r="VQX168" s="3"/>
      <c r="VQY168" s="3"/>
      <c r="VQZ168" s="3"/>
      <c r="VRA168" s="3"/>
      <c r="VRB168" s="3"/>
      <c r="VRC168" s="3"/>
      <c r="VRD168" s="3"/>
      <c r="VRE168" s="3"/>
      <c r="VRF168" s="3"/>
      <c r="VRG168" s="3"/>
      <c r="VRH168" s="3"/>
      <c r="VRI168" s="3"/>
      <c r="VRJ168" s="3"/>
      <c r="VRK168" s="3"/>
      <c r="VRL168" s="3"/>
      <c r="VRM168" s="3"/>
      <c r="VRN168" s="3"/>
      <c r="VRO168" s="3"/>
      <c r="VRP168" s="3"/>
      <c r="VRQ168" s="3"/>
      <c r="VRR168" s="3"/>
      <c r="VRS168" s="3"/>
      <c r="VRT168" s="3"/>
      <c r="VRU168" s="3"/>
      <c r="VRV168" s="3"/>
      <c r="VRW168" s="3"/>
      <c r="VRX168" s="3"/>
      <c r="VRY168" s="3"/>
      <c r="VRZ168" s="3"/>
      <c r="VSA168" s="3"/>
      <c r="VSB168" s="3"/>
      <c r="VSC168" s="3"/>
      <c r="VSD168" s="3"/>
      <c r="VSE168" s="3"/>
      <c r="VSF168" s="3"/>
      <c r="VSG168" s="3"/>
      <c r="VSH168" s="3"/>
      <c r="VSI168" s="3"/>
      <c r="VSJ168" s="3"/>
      <c r="VSK168" s="3"/>
      <c r="VSL168" s="3"/>
      <c r="VSM168" s="3"/>
      <c r="VSN168" s="3"/>
      <c r="VSO168" s="3"/>
      <c r="VSP168" s="3"/>
      <c r="VSQ168" s="3"/>
      <c r="VSR168" s="3"/>
      <c r="VSS168" s="3"/>
      <c r="VST168" s="3"/>
      <c r="VSU168" s="3"/>
      <c r="VSV168" s="3"/>
      <c r="VSW168" s="3"/>
      <c r="VSX168" s="3"/>
      <c r="VSY168" s="3"/>
      <c r="VSZ168" s="3"/>
      <c r="VTA168" s="3"/>
      <c r="VTB168" s="3"/>
      <c r="VTC168" s="3"/>
      <c r="VTD168" s="3"/>
      <c r="VTE168" s="3"/>
      <c r="VTF168" s="3"/>
      <c r="VTG168" s="3"/>
      <c r="VTH168" s="3"/>
      <c r="VTI168" s="3"/>
      <c r="VTJ168" s="3"/>
      <c r="VTK168" s="3"/>
      <c r="VTL168" s="3"/>
      <c r="VTM168" s="3"/>
      <c r="VTN168" s="3"/>
      <c r="VTO168" s="3"/>
      <c r="VTP168" s="3"/>
      <c r="VTQ168" s="3"/>
      <c r="VTR168" s="3"/>
      <c r="VTS168" s="3"/>
      <c r="VTT168" s="3"/>
      <c r="VTU168" s="3"/>
      <c r="VTV168" s="3"/>
      <c r="VTW168" s="3"/>
      <c r="VTX168" s="3"/>
      <c r="VTY168" s="3"/>
      <c r="VTZ168" s="3"/>
      <c r="VUA168" s="3"/>
      <c r="VUB168" s="3"/>
      <c r="VUC168" s="3"/>
      <c r="VUD168" s="3"/>
      <c r="VUE168" s="3"/>
      <c r="VUF168" s="3"/>
      <c r="VUG168" s="3"/>
      <c r="VUH168" s="3"/>
      <c r="VUI168" s="3"/>
      <c r="VUJ168" s="3"/>
      <c r="VUK168" s="3"/>
      <c r="VUL168" s="3"/>
      <c r="VUM168" s="3"/>
      <c r="VUN168" s="3"/>
      <c r="VUO168" s="3"/>
      <c r="VUP168" s="3"/>
      <c r="VUQ168" s="3"/>
      <c r="VUR168" s="3"/>
      <c r="VUS168" s="3"/>
      <c r="VUT168" s="3"/>
      <c r="VUU168" s="3"/>
      <c r="VUV168" s="3"/>
      <c r="VUW168" s="3"/>
      <c r="VUX168" s="3"/>
      <c r="VUY168" s="3"/>
      <c r="VUZ168" s="3"/>
      <c r="VVA168" s="3"/>
      <c r="VVB168" s="3"/>
      <c r="VVC168" s="3"/>
      <c r="VVD168" s="3"/>
      <c r="VVE168" s="3"/>
      <c r="VVF168" s="3"/>
      <c r="VVG168" s="3"/>
      <c r="VVH168" s="3"/>
      <c r="VVI168" s="3"/>
      <c r="VVJ168" s="3"/>
      <c r="VVK168" s="3"/>
      <c r="VVL168" s="3"/>
      <c r="VVM168" s="3"/>
      <c r="VVN168" s="3"/>
      <c r="VVO168" s="3"/>
      <c r="VVP168" s="3"/>
      <c r="VVQ168" s="3"/>
      <c r="VVR168" s="3"/>
      <c r="VVS168" s="3"/>
      <c r="VVT168" s="3"/>
      <c r="VVU168" s="3"/>
      <c r="VVV168" s="3"/>
      <c r="VVW168" s="3"/>
      <c r="VVX168" s="3"/>
      <c r="VVY168" s="3"/>
      <c r="VVZ168" s="3"/>
      <c r="VWA168" s="3"/>
      <c r="VWB168" s="3"/>
      <c r="VWC168" s="3"/>
      <c r="VWD168" s="3"/>
      <c r="VWE168" s="3"/>
      <c r="VWF168" s="3"/>
      <c r="VWG168" s="3"/>
      <c r="VWH168" s="3"/>
      <c r="VWI168" s="3"/>
      <c r="VWJ168" s="3"/>
      <c r="VWK168" s="3"/>
      <c r="VWL168" s="3"/>
      <c r="VWM168" s="3"/>
      <c r="VWN168" s="3"/>
      <c r="VWO168" s="3"/>
      <c r="VWP168" s="3"/>
      <c r="VWQ168" s="3"/>
      <c r="VWR168" s="3"/>
      <c r="VWS168" s="3"/>
      <c r="VWT168" s="3"/>
      <c r="VWU168" s="3"/>
      <c r="VWV168" s="3"/>
      <c r="VWW168" s="3"/>
      <c r="VWX168" s="3"/>
      <c r="VWY168" s="3"/>
      <c r="VWZ168" s="3"/>
      <c r="VXA168" s="3"/>
      <c r="VXB168" s="3"/>
      <c r="VXC168" s="3"/>
      <c r="VXD168" s="3"/>
      <c r="VXE168" s="3"/>
      <c r="VXF168" s="3"/>
      <c r="VXG168" s="3"/>
      <c r="VXH168" s="3"/>
      <c r="VXI168" s="3"/>
      <c r="VXJ168" s="3"/>
      <c r="VXK168" s="3"/>
      <c r="VXL168" s="3"/>
      <c r="VXM168" s="3"/>
      <c r="VXN168" s="3"/>
      <c r="VXO168" s="3"/>
      <c r="VXP168" s="3"/>
      <c r="VXQ168" s="3"/>
      <c r="VXR168" s="3"/>
      <c r="VXS168" s="3"/>
      <c r="VXT168" s="3"/>
      <c r="VXU168" s="3"/>
      <c r="VXV168" s="3"/>
      <c r="VXW168" s="3"/>
      <c r="VXX168" s="3"/>
      <c r="VXY168" s="3"/>
      <c r="VXZ168" s="3"/>
      <c r="VYA168" s="3"/>
      <c r="VYB168" s="3"/>
      <c r="VYC168" s="3"/>
      <c r="VYD168" s="3"/>
      <c r="VYE168" s="3"/>
      <c r="VYF168" s="3"/>
      <c r="VYG168" s="3"/>
      <c r="VYH168" s="3"/>
      <c r="VYI168" s="3"/>
      <c r="VYJ168" s="3"/>
      <c r="VYK168" s="3"/>
      <c r="VYL168" s="3"/>
      <c r="VYM168" s="3"/>
      <c r="VYN168" s="3"/>
      <c r="VYO168" s="3"/>
      <c r="VYP168" s="3"/>
      <c r="VYQ168" s="3"/>
      <c r="VYR168" s="3"/>
      <c r="VYS168" s="3"/>
      <c r="VYT168" s="3"/>
      <c r="VYU168" s="3"/>
      <c r="VYV168" s="3"/>
      <c r="VYW168" s="3"/>
      <c r="VYX168" s="3"/>
      <c r="VYY168" s="3"/>
      <c r="VYZ168" s="3"/>
      <c r="VZA168" s="3"/>
      <c r="VZB168" s="3"/>
      <c r="VZC168" s="3"/>
      <c r="VZD168" s="3"/>
      <c r="VZE168" s="3"/>
      <c r="VZF168" s="3"/>
      <c r="VZG168" s="3"/>
      <c r="VZH168" s="3"/>
      <c r="VZI168" s="3"/>
      <c r="VZJ168" s="3"/>
      <c r="VZK168" s="3"/>
      <c r="VZL168" s="3"/>
      <c r="VZM168" s="3"/>
      <c r="VZN168" s="3"/>
      <c r="VZO168" s="3"/>
      <c r="VZP168" s="3"/>
      <c r="VZQ168" s="3"/>
      <c r="VZR168" s="3"/>
      <c r="VZS168" s="3"/>
      <c r="VZT168" s="3"/>
      <c r="VZU168" s="3"/>
      <c r="VZV168" s="3"/>
      <c r="VZW168" s="3"/>
      <c r="VZX168" s="3"/>
      <c r="VZY168" s="3"/>
      <c r="VZZ168" s="3"/>
      <c r="WAA168" s="3"/>
      <c r="WAB168" s="3"/>
      <c r="WAC168" s="3"/>
      <c r="WAD168" s="3"/>
      <c r="WAE168" s="3"/>
      <c r="WAF168" s="3"/>
      <c r="WAG168" s="3"/>
      <c r="WAH168" s="3"/>
      <c r="WAI168" s="3"/>
      <c r="WAJ168" s="3"/>
      <c r="WAK168" s="3"/>
      <c r="WAL168" s="3"/>
      <c r="WAM168" s="3"/>
      <c r="WAN168" s="3"/>
      <c r="WAO168" s="3"/>
      <c r="WAP168" s="3"/>
      <c r="WAQ168" s="3"/>
      <c r="WAR168" s="3"/>
      <c r="WAS168" s="3"/>
      <c r="WAT168" s="3"/>
      <c r="WAU168" s="3"/>
      <c r="WAV168" s="3"/>
      <c r="WAW168" s="3"/>
      <c r="WAX168" s="3"/>
      <c r="WAY168" s="3"/>
      <c r="WAZ168" s="3"/>
      <c r="WBA168" s="3"/>
      <c r="WBB168" s="3"/>
      <c r="WBC168" s="3"/>
      <c r="WBD168" s="3"/>
      <c r="WBE168" s="3"/>
      <c r="WBF168" s="3"/>
      <c r="WBG168" s="3"/>
      <c r="WBH168" s="3"/>
      <c r="WBI168" s="3"/>
      <c r="WBJ168" s="3"/>
      <c r="WBK168" s="3"/>
      <c r="WBL168" s="3"/>
      <c r="WBM168" s="3"/>
      <c r="WBN168" s="3"/>
      <c r="WBO168" s="3"/>
      <c r="WBP168" s="3"/>
      <c r="WBQ168" s="3"/>
      <c r="WBR168" s="3"/>
      <c r="WBS168" s="3"/>
      <c r="WBT168" s="3"/>
      <c r="WBU168" s="3"/>
      <c r="WBV168" s="3"/>
      <c r="WBW168" s="3"/>
      <c r="WBX168" s="3"/>
      <c r="WBY168" s="3"/>
      <c r="WBZ168" s="3"/>
      <c r="WCA168" s="3"/>
      <c r="WCB168" s="3"/>
      <c r="WCC168" s="3"/>
      <c r="WCD168" s="3"/>
      <c r="WCE168" s="3"/>
      <c r="WCF168" s="3"/>
      <c r="WCG168" s="3"/>
      <c r="WCH168" s="3"/>
      <c r="WCI168" s="3"/>
      <c r="WCJ168" s="3"/>
      <c r="WCK168" s="3"/>
      <c r="WCL168" s="3"/>
      <c r="WCM168" s="3"/>
      <c r="WCN168" s="3"/>
      <c r="WCO168" s="3"/>
      <c r="WCP168" s="3"/>
      <c r="WCQ168" s="3"/>
      <c r="WCR168" s="3"/>
      <c r="WCS168" s="3"/>
      <c r="WCT168" s="3"/>
      <c r="WCU168" s="3"/>
      <c r="WCV168" s="3"/>
      <c r="WCW168" s="3"/>
      <c r="WCX168" s="3"/>
      <c r="WCY168" s="3"/>
      <c r="WCZ168" s="3"/>
      <c r="WDA168" s="3"/>
      <c r="WDB168" s="3"/>
      <c r="WDC168" s="3"/>
      <c r="WDD168" s="3"/>
      <c r="WDE168" s="3"/>
      <c r="WDF168" s="3"/>
      <c r="WDG168" s="3"/>
      <c r="WDH168" s="3"/>
      <c r="WDI168" s="3"/>
      <c r="WDJ168" s="3"/>
      <c r="WDK168" s="3"/>
      <c r="WDL168" s="3"/>
      <c r="WDM168" s="3"/>
      <c r="WDN168" s="3"/>
      <c r="WDO168" s="3"/>
      <c r="WDP168" s="3"/>
      <c r="WDQ168" s="3"/>
      <c r="WDR168" s="3"/>
      <c r="WDS168" s="3"/>
      <c r="WDT168" s="3"/>
      <c r="WDU168" s="3"/>
      <c r="WDV168" s="3"/>
      <c r="WDW168" s="3"/>
      <c r="WDX168" s="3"/>
      <c r="WDY168" s="3"/>
      <c r="WDZ168" s="3"/>
      <c r="WEA168" s="3"/>
      <c r="WEB168" s="3"/>
      <c r="WEC168" s="3"/>
      <c r="WED168" s="3"/>
      <c r="WEE168" s="3"/>
      <c r="WEF168" s="3"/>
      <c r="WEG168" s="3"/>
      <c r="WEH168" s="3"/>
      <c r="WEI168" s="3"/>
      <c r="WEJ168" s="3"/>
      <c r="WEK168" s="3"/>
      <c r="WEL168" s="3"/>
      <c r="WEM168" s="3"/>
      <c r="WEN168" s="3"/>
      <c r="WEO168" s="3"/>
      <c r="WEP168" s="3"/>
      <c r="WEQ168" s="3"/>
      <c r="WER168" s="3"/>
      <c r="WES168" s="3"/>
      <c r="WET168" s="3"/>
      <c r="WEU168" s="3"/>
      <c r="WEV168" s="3"/>
      <c r="WEW168" s="3"/>
      <c r="WEX168" s="3"/>
      <c r="WEY168" s="3"/>
      <c r="WEZ168" s="3"/>
      <c r="WFA168" s="3"/>
      <c r="WFB168" s="3"/>
      <c r="WFC168" s="3"/>
      <c r="WFD168" s="3"/>
      <c r="WFE168" s="3"/>
      <c r="WFF168" s="3"/>
      <c r="WFG168" s="3"/>
      <c r="WFH168" s="3"/>
      <c r="WFI168" s="3"/>
      <c r="WFJ168" s="3"/>
      <c r="WFK168" s="3"/>
      <c r="WFL168" s="3"/>
      <c r="WFM168" s="3"/>
      <c r="WFN168" s="3"/>
      <c r="WFO168" s="3"/>
      <c r="WFP168" s="3"/>
      <c r="WFQ168" s="3"/>
      <c r="WFR168" s="3"/>
      <c r="WFS168" s="3"/>
      <c r="WFT168" s="3"/>
      <c r="WFU168" s="3"/>
      <c r="WFV168" s="3"/>
      <c r="WFW168" s="3"/>
      <c r="WFX168" s="3"/>
      <c r="WFY168" s="3"/>
      <c r="WFZ168" s="3"/>
      <c r="WGA168" s="3"/>
      <c r="WGB168" s="3"/>
      <c r="WGC168" s="3"/>
      <c r="WGD168" s="3"/>
      <c r="WGE168" s="3"/>
      <c r="WGF168" s="3"/>
      <c r="WGG168" s="3"/>
      <c r="WGH168" s="3"/>
      <c r="WGI168" s="3"/>
      <c r="WGJ168" s="3"/>
      <c r="WGK168" s="3"/>
      <c r="WGL168" s="3"/>
      <c r="WGM168" s="3"/>
      <c r="WGN168" s="3"/>
      <c r="WGO168" s="3"/>
      <c r="WGP168" s="3"/>
      <c r="WGQ168" s="3"/>
      <c r="WGR168" s="3"/>
      <c r="WGS168" s="3"/>
      <c r="WGT168" s="3"/>
      <c r="WGU168" s="3"/>
      <c r="WGV168" s="3"/>
      <c r="WGW168" s="3"/>
      <c r="WGX168" s="3"/>
      <c r="WGY168" s="3"/>
      <c r="WGZ168" s="3"/>
      <c r="WHA168" s="3"/>
      <c r="WHB168" s="3"/>
      <c r="WHC168" s="3"/>
      <c r="WHD168" s="3"/>
      <c r="WHE168" s="3"/>
      <c r="WHF168" s="3"/>
      <c r="WHG168" s="3"/>
      <c r="WHH168" s="3"/>
      <c r="WHI168" s="3"/>
      <c r="WHJ168" s="3"/>
      <c r="WHK168" s="3"/>
      <c r="WHL168" s="3"/>
      <c r="WHM168" s="3"/>
      <c r="WHN168" s="3"/>
      <c r="WHO168" s="3"/>
      <c r="WHP168" s="3"/>
      <c r="WHQ168" s="3"/>
      <c r="WHR168" s="3"/>
      <c r="WHS168" s="3"/>
      <c r="WHT168" s="3"/>
      <c r="WHU168" s="3"/>
      <c r="WHV168" s="3"/>
      <c r="WHW168" s="3"/>
      <c r="WHX168" s="3"/>
      <c r="WHY168" s="3"/>
      <c r="WHZ168" s="3"/>
      <c r="WIA168" s="3"/>
      <c r="WIB168" s="3"/>
      <c r="WIC168" s="3"/>
      <c r="WID168" s="3"/>
      <c r="WIE168" s="3"/>
      <c r="WIF168" s="3"/>
      <c r="WIG168" s="3"/>
      <c r="WIH168" s="3"/>
      <c r="WII168" s="3"/>
      <c r="WIJ168" s="3"/>
      <c r="WIK168" s="3"/>
      <c r="WIL168" s="3"/>
      <c r="WIM168" s="3"/>
      <c r="WIN168" s="3"/>
      <c r="WIO168" s="3"/>
      <c r="WIP168" s="3"/>
      <c r="WIQ168" s="3"/>
      <c r="WIR168" s="3"/>
      <c r="WIS168" s="3"/>
      <c r="WIT168" s="3"/>
      <c r="WIU168" s="3"/>
      <c r="WIV168" s="3"/>
      <c r="WIW168" s="3"/>
      <c r="WIX168" s="3"/>
      <c r="WIY168" s="3"/>
      <c r="WIZ168" s="3"/>
      <c r="WJA168" s="3"/>
      <c r="WJB168" s="3"/>
      <c r="WJC168" s="3"/>
      <c r="WJD168" s="3"/>
      <c r="WJE168" s="3"/>
      <c r="WJF168" s="3"/>
      <c r="WJG168" s="3"/>
      <c r="WJH168" s="3"/>
      <c r="WJI168" s="3"/>
      <c r="WJJ168" s="3"/>
      <c r="WJK168" s="3"/>
      <c r="WJL168" s="3"/>
      <c r="WJM168" s="3"/>
      <c r="WJN168" s="3"/>
      <c r="WJO168" s="3"/>
      <c r="WJP168" s="3"/>
      <c r="WJQ168" s="3"/>
      <c r="WJR168" s="3"/>
      <c r="WJS168" s="3"/>
      <c r="WJT168" s="3"/>
      <c r="WJU168" s="3"/>
      <c r="WJV168" s="3"/>
      <c r="WJW168" s="3"/>
      <c r="WJX168" s="3"/>
      <c r="WJY168" s="3"/>
      <c r="WJZ168" s="3"/>
      <c r="WKA168" s="3"/>
      <c r="WKB168" s="3"/>
      <c r="WKC168" s="3"/>
      <c r="WKD168" s="3"/>
      <c r="WKE168" s="3"/>
      <c r="WKF168" s="3"/>
      <c r="WKG168" s="3"/>
      <c r="WKH168" s="3"/>
      <c r="WKI168" s="3"/>
      <c r="WKJ168" s="3"/>
      <c r="WKK168" s="3"/>
      <c r="WKL168" s="3"/>
      <c r="WKM168" s="3"/>
      <c r="WKN168" s="3"/>
      <c r="WKO168" s="3"/>
      <c r="WKP168" s="3"/>
      <c r="WKQ168" s="3"/>
      <c r="WKR168" s="3"/>
      <c r="WKS168" s="3"/>
      <c r="WKT168" s="3"/>
      <c r="WKU168" s="3"/>
      <c r="WKV168" s="3"/>
      <c r="WKW168" s="3"/>
      <c r="WKX168" s="3"/>
      <c r="WKY168" s="3"/>
      <c r="WKZ168" s="3"/>
      <c r="WLA168" s="3"/>
      <c r="WLB168" s="3"/>
      <c r="WLC168" s="3"/>
      <c r="WLD168" s="3"/>
      <c r="WLE168" s="3"/>
      <c r="WLF168" s="3"/>
      <c r="WLG168" s="3"/>
      <c r="WLH168" s="3"/>
      <c r="WLI168" s="3"/>
      <c r="WLJ168" s="3"/>
      <c r="WLK168" s="3"/>
      <c r="WLL168" s="3"/>
      <c r="WLM168" s="3"/>
      <c r="WLN168" s="3"/>
      <c r="WLO168" s="3"/>
      <c r="WLP168" s="3"/>
      <c r="WLQ168" s="3"/>
      <c r="WLR168" s="3"/>
      <c r="WLS168" s="3"/>
      <c r="WLT168" s="3"/>
      <c r="WLU168" s="3"/>
      <c r="WLV168" s="3"/>
      <c r="WLW168" s="3"/>
      <c r="WLX168" s="3"/>
      <c r="WLY168" s="3"/>
      <c r="WLZ168" s="3"/>
      <c r="WMA168" s="3"/>
      <c r="WMB168" s="3"/>
      <c r="WMC168" s="3"/>
      <c r="WMD168" s="3"/>
      <c r="WME168" s="3"/>
      <c r="WMF168" s="3"/>
      <c r="WMG168" s="3"/>
      <c r="WMH168" s="3"/>
      <c r="WMI168" s="3"/>
      <c r="WMJ168" s="3"/>
      <c r="WMK168" s="3"/>
      <c r="WML168" s="3"/>
      <c r="WMM168" s="3"/>
      <c r="WMN168" s="3"/>
      <c r="WMO168" s="3"/>
      <c r="WMP168" s="3"/>
      <c r="WMQ168" s="3"/>
      <c r="WMR168" s="3"/>
      <c r="WMS168" s="3"/>
      <c r="WMT168" s="3"/>
      <c r="WMU168" s="3"/>
      <c r="WMV168" s="3"/>
      <c r="WMW168" s="3"/>
      <c r="WMX168" s="3"/>
      <c r="WMY168" s="3"/>
      <c r="WMZ168" s="3"/>
      <c r="WNA168" s="3"/>
      <c r="WNB168" s="3"/>
      <c r="WNC168" s="3"/>
      <c r="WND168" s="3"/>
      <c r="WNE168" s="3"/>
      <c r="WNF168" s="3"/>
      <c r="WNG168" s="3"/>
      <c r="WNH168" s="3"/>
      <c r="WNI168" s="3"/>
      <c r="WNJ168" s="3"/>
      <c r="WNK168" s="3"/>
      <c r="WNL168" s="3"/>
      <c r="WNM168" s="3"/>
      <c r="WNN168" s="3"/>
      <c r="WNO168" s="3"/>
      <c r="WNP168" s="3"/>
      <c r="WNQ168" s="3"/>
      <c r="WNR168" s="3"/>
      <c r="WNS168" s="3"/>
      <c r="WNT168" s="3"/>
      <c r="WNU168" s="3"/>
      <c r="WNV168" s="3"/>
      <c r="WNW168" s="3"/>
      <c r="WNX168" s="3"/>
      <c r="WNY168" s="3"/>
      <c r="WNZ168" s="3"/>
      <c r="WOA168" s="3"/>
      <c r="WOB168" s="3"/>
      <c r="WOC168" s="3"/>
      <c r="WOD168" s="3"/>
      <c r="WOE168" s="3"/>
      <c r="WOF168" s="3"/>
      <c r="WOG168" s="3"/>
      <c r="WOH168" s="3"/>
      <c r="WOI168" s="3"/>
      <c r="WOJ168" s="3"/>
      <c r="WOK168" s="3"/>
      <c r="WOL168" s="3"/>
      <c r="WOM168" s="3"/>
      <c r="WON168" s="3"/>
      <c r="WOO168" s="3"/>
      <c r="WOP168" s="3"/>
      <c r="WOQ168" s="3"/>
      <c r="WOR168" s="3"/>
      <c r="WOS168" s="3"/>
      <c r="WOT168" s="3"/>
      <c r="WOU168" s="3"/>
      <c r="WOV168" s="3"/>
      <c r="WOW168" s="3"/>
      <c r="WOX168" s="3"/>
      <c r="WOY168" s="3"/>
      <c r="WOZ168" s="3"/>
      <c r="WPA168" s="3"/>
      <c r="WPB168" s="3"/>
      <c r="WPC168" s="3"/>
      <c r="WPD168" s="3"/>
      <c r="WPE168" s="3"/>
      <c r="WPF168" s="3"/>
      <c r="WPG168" s="3"/>
      <c r="WPH168" s="3"/>
      <c r="WPI168" s="3"/>
      <c r="WPJ168" s="3"/>
      <c r="WPK168" s="3"/>
      <c r="WPL168" s="3"/>
      <c r="WPM168" s="3"/>
      <c r="WPN168" s="3"/>
      <c r="WPO168" s="3"/>
      <c r="WPP168" s="3"/>
      <c r="WPQ168" s="3"/>
      <c r="WPR168" s="3"/>
      <c r="WPS168" s="3"/>
      <c r="WPT168" s="3"/>
      <c r="WPU168" s="3"/>
      <c r="WPV168" s="3"/>
      <c r="WPW168" s="3"/>
      <c r="WPX168" s="3"/>
      <c r="WPY168" s="3"/>
      <c r="WPZ168" s="3"/>
      <c r="WQA168" s="3"/>
      <c r="WQB168" s="3"/>
      <c r="WQC168" s="3"/>
      <c r="WQD168" s="3"/>
      <c r="WQE168" s="3"/>
      <c r="WQF168" s="3"/>
      <c r="WQG168" s="3"/>
      <c r="WQH168" s="3"/>
      <c r="WQI168" s="3"/>
      <c r="WQJ168" s="3"/>
      <c r="WQK168" s="3"/>
      <c r="WQL168" s="3"/>
      <c r="WQM168" s="3"/>
      <c r="WQN168" s="3"/>
      <c r="WQO168" s="3"/>
      <c r="WQP168" s="3"/>
      <c r="WQQ168" s="3"/>
      <c r="WQR168" s="3"/>
      <c r="WQS168" s="3"/>
      <c r="WQT168" s="3"/>
      <c r="WQU168" s="3"/>
      <c r="WQV168" s="3"/>
      <c r="WQW168" s="3"/>
      <c r="WQX168" s="3"/>
      <c r="WQY168" s="3"/>
      <c r="WQZ168" s="3"/>
      <c r="WRA168" s="3"/>
      <c r="WRB168" s="3"/>
      <c r="WRC168" s="3"/>
      <c r="WRD168" s="3"/>
      <c r="WRE168" s="3"/>
      <c r="WRF168" s="3"/>
      <c r="WRG168" s="3"/>
      <c r="WRH168" s="3"/>
      <c r="WRI168" s="3"/>
      <c r="WRJ168" s="3"/>
      <c r="WRK168" s="3"/>
      <c r="WRL168" s="3"/>
      <c r="WRM168" s="3"/>
      <c r="WRN168" s="3"/>
      <c r="WRO168" s="3"/>
      <c r="WRP168" s="3"/>
      <c r="WRQ168" s="3"/>
      <c r="WRR168" s="3"/>
      <c r="WRS168" s="3"/>
      <c r="WRT168" s="3"/>
      <c r="WRU168" s="3"/>
      <c r="WRV168" s="3"/>
      <c r="WRW168" s="3"/>
      <c r="WRX168" s="3"/>
      <c r="WRY168" s="3"/>
      <c r="WRZ168" s="3"/>
      <c r="WSA168" s="3"/>
      <c r="WSB168" s="3"/>
      <c r="WSC168" s="3"/>
      <c r="WSD168" s="3"/>
      <c r="WSE168" s="3"/>
      <c r="WSF168" s="3"/>
      <c r="WSG168" s="3"/>
      <c r="WSH168" s="3"/>
      <c r="WSI168" s="3"/>
      <c r="WSJ168" s="3"/>
      <c r="WSK168" s="3"/>
      <c r="WSL168" s="3"/>
      <c r="WSM168" s="3"/>
      <c r="WSN168" s="3"/>
      <c r="WSO168" s="3"/>
      <c r="WSP168" s="3"/>
      <c r="WSQ168" s="3"/>
      <c r="WSR168" s="3"/>
      <c r="WSS168" s="3"/>
      <c r="WST168" s="3"/>
      <c r="WSU168" s="3"/>
      <c r="WSV168" s="3"/>
      <c r="WSW168" s="3"/>
      <c r="WSX168" s="3"/>
      <c r="WSY168" s="3"/>
      <c r="WSZ168" s="3"/>
      <c r="WTA168" s="3"/>
      <c r="WTB168" s="3"/>
      <c r="WTC168" s="3"/>
      <c r="WTD168" s="3"/>
      <c r="WTE168" s="3"/>
      <c r="WTF168" s="3"/>
      <c r="WTG168" s="3"/>
      <c r="WTH168" s="3"/>
      <c r="WTI168" s="3"/>
      <c r="WTJ168" s="3"/>
      <c r="WTK168" s="3"/>
      <c r="WTL168" s="3"/>
      <c r="WTM168" s="3"/>
      <c r="WTN168" s="3"/>
      <c r="WTO168" s="3"/>
      <c r="WTP168" s="3"/>
      <c r="WTQ168" s="3"/>
      <c r="WTR168" s="3"/>
      <c r="WTS168" s="3"/>
      <c r="WTT168" s="3"/>
      <c r="WTU168" s="3"/>
      <c r="WTV168" s="3"/>
      <c r="WTW168" s="3"/>
      <c r="WTX168" s="3"/>
      <c r="WTY168" s="3"/>
      <c r="WTZ168" s="3"/>
      <c r="WUA168" s="3"/>
      <c r="WUB168" s="3"/>
      <c r="WUC168" s="3"/>
      <c r="WUD168" s="3"/>
      <c r="WUE168" s="3"/>
      <c r="WUF168" s="3"/>
      <c r="WUG168" s="3"/>
      <c r="WUH168" s="3"/>
      <c r="WUI168" s="3"/>
      <c r="WUJ168" s="3"/>
      <c r="WUK168" s="3"/>
      <c r="WUL168" s="3"/>
      <c r="WUM168" s="3"/>
      <c r="WUN168" s="3"/>
      <c r="WUO168" s="3"/>
      <c r="WUP168" s="3"/>
      <c r="WUQ168" s="3"/>
      <c r="WUR168" s="3"/>
      <c r="WUS168" s="3"/>
      <c r="WUT168" s="3"/>
      <c r="WUU168" s="3"/>
      <c r="WUV168" s="3"/>
      <c r="WUW168" s="3"/>
      <c r="WUX168" s="3"/>
      <c r="WUY168" s="3"/>
      <c r="WUZ168" s="3"/>
      <c r="WVA168" s="3"/>
      <c r="WVB168" s="3"/>
      <c r="WVC168" s="3"/>
      <c r="WVD168" s="3"/>
      <c r="WVE168" s="3"/>
      <c r="WVF168" s="3"/>
      <c r="WVG168" s="3"/>
      <c r="WVH168" s="3"/>
      <c r="WVI168" s="3"/>
      <c r="WVJ168" s="3"/>
      <c r="WVK168" s="3"/>
      <c r="WVL168" s="3"/>
      <c r="WVM168" s="3"/>
      <c r="WVN168" s="3"/>
      <c r="WVO168" s="3"/>
      <c r="WVP168" s="3"/>
      <c r="WVQ168" s="3"/>
      <c r="WVR168" s="3"/>
      <c r="WVS168" s="3"/>
      <c r="WVT168" s="3"/>
      <c r="WVU168" s="3"/>
      <c r="WVV168" s="3"/>
      <c r="WVW168" s="3"/>
      <c r="WVX168" s="3"/>
      <c r="WVY168" s="3"/>
      <c r="WVZ168" s="3"/>
      <c r="WWA168" s="3"/>
      <c r="WWB168" s="3"/>
      <c r="WWC168" s="3"/>
      <c r="WWD168" s="3"/>
      <c r="WWE168" s="3"/>
      <c r="WWF168" s="3"/>
      <c r="WWG168" s="3"/>
      <c r="WWH168" s="3"/>
      <c r="WWI168" s="3"/>
      <c r="WWJ168" s="3"/>
      <c r="WWK168" s="3"/>
      <c r="WWL168" s="3"/>
      <c r="WWM168" s="3"/>
      <c r="WWN168" s="3"/>
      <c r="WWO168" s="3"/>
      <c r="WWP168" s="3"/>
      <c r="WWQ168" s="3"/>
      <c r="WWR168" s="3"/>
      <c r="WWS168" s="3"/>
      <c r="WWT168" s="3"/>
      <c r="WWU168" s="3"/>
      <c r="WWV168" s="3"/>
      <c r="WWW168" s="3"/>
      <c r="WWX168" s="3"/>
      <c r="WWY168" s="3"/>
      <c r="WWZ168" s="3"/>
      <c r="WXA168" s="3"/>
      <c r="WXB168" s="3"/>
      <c r="WXC168" s="3"/>
      <c r="WXD168" s="3"/>
      <c r="WXE168" s="3"/>
      <c r="WXF168" s="3"/>
      <c r="WXG168" s="3"/>
      <c r="WXH168" s="3"/>
      <c r="WXI168" s="3"/>
      <c r="WXJ168" s="3"/>
      <c r="WXK168" s="3"/>
      <c r="WXL168" s="3"/>
      <c r="WXM168" s="3"/>
      <c r="WXN168" s="3"/>
      <c r="WXO168" s="3"/>
      <c r="WXP168" s="3"/>
      <c r="WXQ168" s="3"/>
      <c r="WXR168" s="3"/>
      <c r="WXS168" s="3"/>
      <c r="WXT168" s="3"/>
      <c r="WXU168" s="3"/>
      <c r="WXV168" s="3"/>
      <c r="WXW168" s="3"/>
      <c r="WXX168" s="3"/>
      <c r="WXY168" s="3"/>
      <c r="WXZ168" s="3"/>
      <c r="WYA168" s="3"/>
      <c r="WYB168" s="3"/>
      <c r="WYC168" s="3"/>
      <c r="WYD168" s="3"/>
      <c r="WYE168" s="3"/>
      <c r="WYF168" s="3"/>
      <c r="WYG168" s="3"/>
      <c r="WYH168" s="3"/>
      <c r="WYI168" s="3"/>
      <c r="WYJ168" s="3"/>
      <c r="WYK168" s="3"/>
      <c r="WYL168" s="3"/>
      <c r="WYM168" s="3"/>
      <c r="WYN168" s="3"/>
      <c r="WYO168" s="3"/>
      <c r="WYP168" s="3"/>
      <c r="WYQ168" s="3"/>
      <c r="WYR168" s="3"/>
      <c r="WYS168" s="3"/>
      <c r="WYT168" s="3"/>
      <c r="WYU168" s="3"/>
      <c r="WYV168" s="3"/>
      <c r="WYW168" s="3"/>
      <c r="WYX168" s="3"/>
      <c r="WYY168" s="3"/>
      <c r="WYZ168" s="3"/>
      <c r="WZA168" s="3"/>
      <c r="WZB168" s="3"/>
      <c r="WZC168" s="3"/>
      <c r="WZD168" s="3"/>
      <c r="WZE168" s="3"/>
      <c r="WZF168" s="3"/>
      <c r="WZG168" s="3"/>
      <c r="WZH168" s="3"/>
      <c r="WZI168" s="3"/>
      <c r="WZJ168" s="3"/>
      <c r="WZK168" s="3"/>
      <c r="WZL168" s="3"/>
      <c r="WZM168" s="3"/>
      <c r="WZN168" s="3"/>
      <c r="WZO168" s="3"/>
      <c r="WZP168" s="3"/>
      <c r="WZQ168" s="3"/>
      <c r="WZR168" s="3"/>
      <c r="WZS168" s="3"/>
      <c r="WZT168" s="3"/>
      <c r="WZU168" s="3"/>
      <c r="WZV168" s="3"/>
      <c r="WZW168" s="3"/>
      <c r="WZX168" s="3"/>
      <c r="WZY168" s="3"/>
      <c r="WZZ168" s="3"/>
      <c r="XAA168" s="3"/>
      <c r="XAB168" s="3"/>
      <c r="XAC168" s="3"/>
      <c r="XAD168" s="3"/>
      <c r="XAE168" s="3"/>
      <c r="XAF168" s="3"/>
      <c r="XAG168" s="3"/>
      <c r="XAH168" s="3"/>
      <c r="XAI168" s="3"/>
      <c r="XAJ168" s="3"/>
      <c r="XAK168" s="3"/>
      <c r="XAL168" s="3"/>
      <c r="XAM168" s="3"/>
      <c r="XAN168" s="3"/>
      <c r="XAO168" s="3"/>
      <c r="XAP168" s="3"/>
      <c r="XAQ168" s="3"/>
      <c r="XAR168" s="3"/>
      <c r="XAS168" s="3"/>
      <c r="XAT168" s="3"/>
      <c r="XAU168" s="3"/>
      <c r="XAV168" s="3"/>
      <c r="XAW168" s="3"/>
      <c r="XAX168" s="3"/>
      <c r="XAY168" s="3"/>
      <c r="XAZ168" s="3"/>
      <c r="XBA168" s="3"/>
      <c r="XBB168" s="3"/>
      <c r="XBC168" s="3"/>
      <c r="XBD168" s="3"/>
      <c r="XBE168" s="3"/>
      <c r="XBF168" s="3"/>
      <c r="XBG168" s="3"/>
      <c r="XBH168" s="3"/>
      <c r="XBI168" s="3"/>
      <c r="XBJ168" s="3"/>
      <c r="XBK168" s="3"/>
      <c r="XBL168" s="3"/>
      <c r="XBM168" s="3"/>
      <c r="XBN168" s="3"/>
      <c r="XBO168" s="3"/>
      <c r="XBP168" s="3"/>
      <c r="XBQ168" s="3"/>
      <c r="XBR168" s="3"/>
      <c r="XBS168" s="3"/>
      <c r="XBT168" s="3"/>
      <c r="XBU168" s="3"/>
      <c r="XBV168" s="3"/>
      <c r="XBW168" s="3"/>
      <c r="XBX168" s="3"/>
      <c r="XBY168" s="3"/>
      <c r="XBZ168" s="3"/>
      <c r="XCA168" s="3"/>
      <c r="XCB168" s="3"/>
      <c r="XCC168" s="3"/>
      <c r="XCD168" s="3"/>
      <c r="XCE168" s="3"/>
      <c r="XCF168" s="3"/>
      <c r="XCG168" s="3"/>
      <c r="XCH168" s="3"/>
      <c r="XCI168" s="3"/>
      <c r="XCJ168" s="3"/>
      <c r="XCK168" s="3"/>
      <c r="XCL168" s="3"/>
      <c r="XCM168" s="3"/>
      <c r="XCN168" s="3"/>
      <c r="XCO168" s="3"/>
      <c r="XCP168" s="3"/>
      <c r="XCQ168" s="3"/>
      <c r="XCR168" s="3"/>
      <c r="XCS168" s="3"/>
      <c r="XCT168" s="3"/>
      <c r="XCU168" s="3"/>
      <c r="XCV168" s="3"/>
      <c r="XCW168" s="3"/>
      <c r="XCX168" s="3"/>
      <c r="XCY168" s="3"/>
      <c r="XCZ168" s="3"/>
      <c r="XDA168" s="3"/>
      <c r="XDB168" s="3"/>
      <c r="XDC168" s="3"/>
      <c r="XDD168" s="3"/>
      <c r="XDE168" s="3"/>
      <c r="XDF168" s="3"/>
      <c r="XDG168" s="3"/>
      <c r="XDH168" s="3"/>
      <c r="XDI168" s="3"/>
      <c r="XDJ168" s="3"/>
      <c r="XDK168" s="3"/>
      <c r="XDL168" s="3"/>
      <c r="XDM168" s="3"/>
      <c r="XDN168" s="3"/>
      <c r="XDO168" s="3"/>
      <c r="XDP168" s="3"/>
      <c r="XDQ168" s="3"/>
      <c r="XDR168" s="3"/>
      <c r="XDS168" s="3"/>
      <c r="XDT168" s="3"/>
      <c r="XDU168" s="3"/>
      <c r="XDV168" s="3"/>
      <c r="XDW168" s="3"/>
      <c r="XDX168" s="3"/>
      <c r="XDY168" s="3"/>
      <c r="XDZ168" s="3"/>
      <c r="XEA168" s="3"/>
      <c r="XEB168" s="3"/>
      <c r="XEC168" s="3"/>
      <c r="XED168" s="3"/>
      <c r="XEE168" s="3"/>
      <c r="XEF168" s="3"/>
      <c r="XEG168" s="3"/>
      <c r="XEH168" s="3"/>
      <c r="XEI168" s="3"/>
      <c r="XEJ168" s="3"/>
      <c r="XEK168" s="3"/>
      <c r="XEL168" s="3"/>
      <c r="XEM168" s="3"/>
      <c r="XEN168" s="3"/>
      <c r="XEO168" s="3"/>
      <c r="XEP168" s="3"/>
      <c r="XEQ168" s="3"/>
      <c r="XER168" s="3"/>
      <c r="XES168" s="3"/>
      <c r="XET168" s="3"/>
      <c r="XEU168" s="3"/>
      <c r="XEV168" s="3"/>
      <c r="XEW168" s="3"/>
      <c r="XEX168" s="3"/>
      <c r="XEY168" s="3"/>
      <c r="XEZ168" s="3"/>
      <c r="XFA168" s="3"/>
      <c r="XFB168" s="3"/>
      <c r="XFC168" s="3"/>
    </row>
    <row r="169" spans="1:16383" x14ac:dyDescent="0.35">
      <c r="A169" s="808">
        <f t="shared" si="5"/>
        <v>1</v>
      </c>
      <c r="B169" s="3" t="s">
        <v>11</v>
      </c>
      <c r="C169" s="805">
        <v>0</v>
      </c>
      <c r="D169" s="805">
        <v>0.3</v>
      </c>
      <c r="E169" s="806">
        <v>0.35</v>
      </c>
      <c r="F169" s="805">
        <f t="shared" ref="F169" si="6">1-SUM(C169:E169)</f>
        <v>0.35000000000000009</v>
      </c>
      <c r="G169" s="805">
        <v>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  <c r="XX169" s="3"/>
      <c r="XY169" s="3"/>
      <c r="XZ169" s="3"/>
      <c r="YA169" s="3"/>
      <c r="YB169" s="3"/>
      <c r="YC169" s="3"/>
      <c r="YD169" s="3"/>
      <c r="YE169" s="3"/>
      <c r="YF169" s="3"/>
      <c r="YG169" s="3"/>
      <c r="YH169" s="3"/>
      <c r="YI169" s="3"/>
      <c r="YJ169" s="3"/>
      <c r="YK169" s="3"/>
      <c r="YL169" s="3"/>
      <c r="YM169" s="3"/>
      <c r="YN169" s="3"/>
      <c r="YO169" s="3"/>
      <c r="YP169" s="3"/>
      <c r="YQ169" s="3"/>
      <c r="YR169" s="3"/>
      <c r="YS169" s="3"/>
      <c r="YT169" s="3"/>
      <c r="YU169" s="3"/>
      <c r="YV169" s="3"/>
      <c r="YW169" s="3"/>
      <c r="YX169" s="3"/>
      <c r="YY169" s="3"/>
      <c r="YZ169" s="3"/>
      <c r="ZA169" s="3"/>
      <c r="ZB169" s="3"/>
      <c r="ZC169" s="3"/>
      <c r="ZD169" s="3"/>
      <c r="ZE169" s="3"/>
      <c r="ZF169" s="3"/>
      <c r="ZG169" s="3"/>
      <c r="ZH169" s="3"/>
      <c r="ZI169" s="3"/>
      <c r="ZJ169" s="3"/>
      <c r="ZK169" s="3"/>
      <c r="ZL169" s="3"/>
      <c r="ZM169" s="3"/>
      <c r="ZN169" s="3"/>
      <c r="ZO169" s="3"/>
      <c r="ZP169" s="3"/>
      <c r="ZQ169" s="3"/>
      <c r="ZR169" s="3"/>
      <c r="ZS169" s="3"/>
      <c r="ZT169" s="3"/>
      <c r="ZU169" s="3"/>
      <c r="ZV169" s="3"/>
      <c r="ZW169" s="3"/>
      <c r="ZX169" s="3"/>
      <c r="ZY169" s="3"/>
      <c r="ZZ169" s="3"/>
      <c r="AAA169" s="3"/>
      <c r="AAB169" s="3"/>
      <c r="AAC169" s="3"/>
      <c r="AAD169" s="3"/>
      <c r="AAE169" s="3"/>
      <c r="AAF169" s="3"/>
      <c r="AAG169" s="3"/>
      <c r="AAH169" s="3"/>
      <c r="AAI169" s="3"/>
      <c r="AAJ169" s="3"/>
      <c r="AAK169" s="3"/>
      <c r="AAL169" s="3"/>
      <c r="AAM169" s="3"/>
      <c r="AAN169" s="3"/>
      <c r="AAO169" s="3"/>
      <c r="AAP169" s="3"/>
      <c r="AAQ169" s="3"/>
      <c r="AAR169" s="3"/>
      <c r="AAS169" s="3"/>
      <c r="AAT169" s="3"/>
      <c r="AAU169" s="3"/>
      <c r="AAV169" s="3"/>
      <c r="AAW169" s="3"/>
      <c r="AAX169" s="3"/>
      <c r="AAY169" s="3"/>
      <c r="AAZ169" s="3"/>
      <c r="ABA169" s="3"/>
      <c r="ABB169" s="3"/>
      <c r="ABC169" s="3"/>
      <c r="ABD169" s="3"/>
      <c r="ABE169" s="3"/>
      <c r="ABF169" s="3"/>
      <c r="ABG169" s="3"/>
      <c r="ABH169" s="3"/>
      <c r="ABI169" s="3"/>
      <c r="ABJ169" s="3"/>
      <c r="ABK169" s="3"/>
      <c r="ABL169" s="3"/>
      <c r="ABM169" s="3"/>
      <c r="ABN169" s="3"/>
      <c r="ABO169" s="3"/>
      <c r="ABP169" s="3"/>
      <c r="ABQ169" s="3"/>
      <c r="ABR169" s="3"/>
      <c r="ABS169" s="3"/>
      <c r="ABT169" s="3"/>
      <c r="ABU169" s="3"/>
      <c r="ABV169" s="3"/>
      <c r="ABW169" s="3"/>
      <c r="ABX169" s="3"/>
      <c r="ABY169" s="3"/>
      <c r="ABZ169" s="3"/>
      <c r="ACA169" s="3"/>
      <c r="ACB169" s="3"/>
      <c r="ACC169" s="3"/>
      <c r="ACD169" s="3"/>
      <c r="ACE169" s="3"/>
      <c r="ACF169" s="3"/>
      <c r="ACG169" s="3"/>
      <c r="ACH169" s="3"/>
      <c r="ACI169" s="3"/>
      <c r="ACJ169" s="3"/>
      <c r="ACK169" s="3"/>
      <c r="ACL169" s="3"/>
      <c r="ACM169" s="3"/>
      <c r="ACN169" s="3"/>
      <c r="ACO169" s="3"/>
      <c r="ACP169" s="3"/>
      <c r="ACQ169" s="3"/>
      <c r="ACR169" s="3"/>
      <c r="ACS169" s="3"/>
      <c r="ACT169" s="3"/>
      <c r="ACU169" s="3"/>
      <c r="ACV169" s="3"/>
      <c r="ACW169" s="3"/>
      <c r="ACX169" s="3"/>
      <c r="ACY169" s="3"/>
      <c r="ACZ169" s="3"/>
      <c r="ADA169" s="3"/>
      <c r="ADB169" s="3"/>
      <c r="ADC169" s="3"/>
      <c r="ADD169" s="3"/>
      <c r="ADE169" s="3"/>
      <c r="ADF169" s="3"/>
      <c r="ADG169" s="3"/>
      <c r="ADH169" s="3"/>
      <c r="ADI169" s="3"/>
      <c r="ADJ169" s="3"/>
      <c r="ADK169" s="3"/>
      <c r="ADL169" s="3"/>
      <c r="ADM169" s="3"/>
      <c r="ADN169" s="3"/>
      <c r="ADO169" s="3"/>
      <c r="ADP169" s="3"/>
      <c r="ADQ169" s="3"/>
      <c r="ADR169" s="3"/>
      <c r="ADS169" s="3"/>
      <c r="ADT169" s="3"/>
      <c r="ADU169" s="3"/>
      <c r="ADV169" s="3"/>
      <c r="ADW169" s="3"/>
      <c r="ADX169" s="3"/>
      <c r="ADY169" s="3"/>
      <c r="ADZ169" s="3"/>
      <c r="AEA169" s="3"/>
      <c r="AEB169" s="3"/>
      <c r="AEC169" s="3"/>
      <c r="AED169" s="3"/>
      <c r="AEE169" s="3"/>
      <c r="AEF169" s="3"/>
      <c r="AEG169" s="3"/>
      <c r="AEH169" s="3"/>
      <c r="AEI169" s="3"/>
      <c r="AEJ169" s="3"/>
      <c r="AEK169" s="3"/>
      <c r="AEL169" s="3"/>
      <c r="AEM169" s="3"/>
      <c r="AEN169" s="3"/>
      <c r="AEO169" s="3"/>
      <c r="AEP169" s="3"/>
      <c r="AEQ169" s="3"/>
      <c r="AER169" s="3"/>
      <c r="AES169" s="3"/>
      <c r="AET169" s="3"/>
      <c r="AEU169" s="3"/>
      <c r="AEV169" s="3"/>
      <c r="AEW169" s="3"/>
      <c r="AEX169" s="3"/>
      <c r="AEY169" s="3"/>
      <c r="AEZ169" s="3"/>
      <c r="AFA169" s="3"/>
      <c r="AFB169" s="3"/>
      <c r="AFC169" s="3"/>
      <c r="AFD169" s="3"/>
      <c r="AFE169" s="3"/>
      <c r="AFF169" s="3"/>
      <c r="AFG169" s="3"/>
      <c r="AFH169" s="3"/>
      <c r="AFI169" s="3"/>
      <c r="AFJ169" s="3"/>
      <c r="AFK169" s="3"/>
      <c r="AFL169" s="3"/>
      <c r="AFM169" s="3"/>
      <c r="AFN169" s="3"/>
      <c r="AFO169" s="3"/>
      <c r="AFP169" s="3"/>
      <c r="AFQ169" s="3"/>
      <c r="AFR169" s="3"/>
      <c r="AFS169" s="3"/>
      <c r="AFT169" s="3"/>
      <c r="AFU169" s="3"/>
      <c r="AFV169" s="3"/>
      <c r="AFW169" s="3"/>
      <c r="AFX169" s="3"/>
      <c r="AFY169" s="3"/>
      <c r="AFZ169" s="3"/>
      <c r="AGA169" s="3"/>
      <c r="AGB169" s="3"/>
      <c r="AGC169" s="3"/>
      <c r="AGD169" s="3"/>
      <c r="AGE169" s="3"/>
      <c r="AGF169" s="3"/>
      <c r="AGG169" s="3"/>
      <c r="AGH169" s="3"/>
      <c r="AGI169" s="3"/>
      <c r="AGJ169" s="3"/>
      <c r="AGK169" s="3"/>
      <c r="AGL169" s="3"/>
      <c r="AGM169" s="3"/>
      <c r="AGN169" s="3"/>
      <c r="AGO169" s="3"/>
      <c r="AGP169" s="3"/>
      <c r="AGQ169" s="3"/>
      <c r="AGR169" s="3"/>
      <c r="AGS169" s="3"/>
      <c r="AGT169" s="3"/>
      <c r="AGU169" s="3"/>
      <c r="AGV169" s="3"/>
      <c r="AGW169" s="3"/>
      <c r="AGX169" s="3"/>
      <c r="AGY169" s="3"/>
      <c r="AGZ169" s="3"/>
      <c r="AHA169" s="3"/>
      <c r="AHB169" s="3"/>
      <c r="AHC169" s="3"/>
      <c r="AHD169" s="3"/>
      <c r="AHE169" s="3"/>
      <c r="AHF169" s="3"/>
      <c r="AHG169" s="3"/>
      <c r="AHH169" s="3"/>
      <c r="AHI169" s="3"/>
      <c r="AHJ169" s="3"/>
      <c r="AHK169" s="3"/>
      <c r="AHL169" s="3"/>
      <c r="AHM169" s="3"/>
      <c r="AHN169" s="3"/>
      <c r="AHO169" s="3"/>
      <c r="AHP169" s="3"/>
      <c r="AHQ169" s="3"/>
      <c r="AHR169" s="3"/>
      <c r="AHS169" s="3"/>
      <c r="AHT169" s="3"/>
      <c r="AHU169" s="3"/>
      <c r="AHV169" s="3"/>
      <c r="AHW169" s="3"/>
      <c r="AHX169" s="3"/>
      <c r="AHY169" s="3"/>
      <c r="AHZ169" s="3"/>
      <c r="AIA169" s="3"/>
      <c r="AIB169" s="3"/>
      <c r="AIC169" s="3"/>
      <c r="AID169" s="3"/>
      <c r="AIE169" s="3"/>
      <c r="AIF169" s="3"/>
      <c r="AIG169" s="3"/>
      <c r="AIH169" s="3"/>
      <c r="AII169" s="3"/>
      <c r="AIJ169" s="3"/>
      <c r="AIK169" s="3"/>
      <c r="AIL169" s="3"/>
      <c r="AIM169" s="3"/>
      <c r="AIN169" s="3"/>
      <c r="AIO169" s="3"/>
      <c r="AIP169" s="3"/>
      <c r="AIQ169" s="3"/>
      <c r="AIR169" s="3"/>
      <c r="AIS169" s="3"/>
      <c r="AIT169" s="3"/>
      <c r="AIU169" s="3"/>
      <c r="AIV169" s="3"/>
      <c r="AIW169" s="3"/>
      <c r="AIX169" s="3"/>
      <c r="AIY169" s="3"/>
      <c r="AIZ169" s="3"/>
      <c r="AJA169" s="3"/>
      <c r="AJB169" s="3"/>
      <c r="AJC169" s="3"/>
      <c r="AJD169" s="3"/>
      <c r="AJE169" s="3"/>
      <c r="AJF169" s="3"/>
      <c r="AJG169" s="3"/>
      <c r="AJH169" s="3"/>
      <c r="AJI169" s="3"/>
      <c r="AJJ169" s="3"/>
      <c r="AJK169" s="3"/>
      <c r="AJL169" s="3"/>
      <c r="AJM169" s="3"/>
      <c r="AJN169" s="3"/>
      <c r="AJO169" s="3"/>
      <c r="AJP169" s="3"/>
      <c r="AJQ169" s="3"/>
      <c r="AJR169" s="3"/>
      <c r="AJS169" s="3"/>
      <c r="AJT169" s="3"/>
      <c r="AJU169" s="3"/>
      <c r="AJV169" s="3"/>
      <c r="AJW169" s="3"/>
      <c r="AJX169" s="3"/>
      <c r="AJY169" s="3"/>
      <c r="AJZ169" s="3"/>
      <c r="AKA169" s="3"/>
      <c r="AKB169" s="3"/>
      <c r="AKC169" s="3"/>
      <c r="AKD169" s="3"/>
      <c r="AKE169" s="3"/>
      <c r="AKF169" s="3"/>
      <c r="AKG169" s="3"/>
      <c r="AKH169" s="3"/>
      <c r="AKI169" s="3"/>
      <c r="AKJ169" s="3"/>
      <c r="AKK169" s="3"/>
      <c r="AKL169" s="3"/>
      <c r="AKM169" s="3"/>
      <c r="AKN169" s="3"/>
      <c r="AKO169" s="3"/>
      <c r="AKP169" s="3"/>
      <c r="AKQ169" s="3"/>
      <c r="AKR169" s="3"/>
      <c r="AKS169" s="3"/>
      <c r="AKT169" s="3"/>
      <c r="AKU169" s="3"/>
      <c r="AKV169" s="3"/>
      <c r="AKW169" s="3"/>
      <c r="AKX169" s="3"/>
      <c r="AKY169" s="3"/>
      <c r="AKZ169" s="3"/>
      <c r="ALA169" s="3"/>
      <c r="ALB169" s="3"/>
      <c r="ALC169" s="3"/>
      <c r="ALD169" s="3"/>
      <c r="ALE169" s="3"/>
      <c r="ALF169" s="3"/>
      <c r="ALG169" s="3"/>
      <c r="ALH169" s="3"/>
      <c r="ALI169" s="3"/>
      <c r="ALJ169" s="3"/>
      <c r="ALK169" s="3"/>
      <c r="ALL169" s="3"/>
      <c r="ALM169" s="3"/>
      <c r="ALN169" s="3"/>
      <c r="ALO169" s="3"/>
      <c r="ALP169" s="3"/>
      <c r="ALQ169" s="3"/>
      <c r="ALR169" s="3"/>
      <c r="ALS169" s="3"/>
      <c r="ALT169" s="3"/>
      <c r="ALU169" s="3"/>
      <c r="ALV169" s="3"/>
      <c r="ALW169" s="3"/>
      <c r="ALX169" s="3"/>
      <c r="ALY169" s="3"/>
      <c r="ALZ169" s="3"/>
      <c r="AMA169" s="3"/>
      <c r="AMB169" s="3"/>
      <c r="AMC169" s="3"/>
      <c r="AMD169" s="3"/>
      <c r="AME169" s="3"/>
      <c r="AMF169" s="3"/>
      <c r="AMG169" s="3"/>
      <c r="AMH169" s="3"/>
      <c r="AMI169" s="3"/>
      <c r="AMJ169" s="3"/>
      <c r="AMK169" s="3"/>
      <c r="AML169" s="3"/>
      <c r="AMM169" s="3"/>
      <c r="AMN169" s="3"/>
      <c r="AMO169" s="3"/>
      <c r="AMP169" s="3"/>
      <c r="AMQ169" s="3"/>
      <c r="AMR169" s="3"/>
      <c r="AMS169" s="3"/>
      <c r="AMT169" s="3"/>
      <c r="AMU169" s="3"/>
      <c r="AMV169" s="3"/>
      <c r="AMW169" s="3"/>
      <c r="AMX169" s="3"/>
      <c r="AMY169" s="3"/>
      <c r="AMZ169" s="3"/>
      <c r="ANA169" s="3"/>
      <c r="ANB169" s="3"/>
      <c r="ANC169" s="3"/>
      <c r="AND169" s="3"/>
      <c r="ANE169" s="3"/>
      <c r="ANF169" s="3"/>
      <c r="ANG169" s="3"/>
      <c r="ANH169" s="3"/>
      <c r="ANI169" s="3"/>
      <c r="ANJ169" s="3"/>
      <c r="ANK169" s="3"/>
      <c r="ANL169" s="3"/>
      <c r="ANM169" s="3"/>
      <c r="ANN169" s="3"/>
      <c r="ANO169" s="3"/>
      <c r="ANP169" s="3"/>
      <c r="ANQ169" s="3"/>
      <c r="ANR169" s="3"/>
      <c r="ANS169" s="3"/>
      <c r="ANT169" s="3"/>
      <c r="ANU169" s="3"/>
      <c r="ANV169" s="3"/>
      <c r="ANW169" s="3"/>
      <c r="ANX169" s="3"/>
      <c r="ANY169" s="3"/>
      <c r="ANZ169" s="3"/>
      <c r="AOA169" s="3"/>
      <c r="AOB169" s="3"/>
      <c r="AOC169" s="3"/>
      <c r="AOD169" s="3"/>
      <c r="AOE169" s="3"/>
      <c r="AOF169" s="3"/>
      <c r="AOG169" s="3"/>
      <c r="AOH169" s="3"/>
      <c r="AOI169" s="3"/>
      <c r="AOJ169" s="3"/>
      <c r="AOK169" s="3"/>
      <c r="AOL169" s="3"/>
      <c r="AOM169" s="3"/>
      <c r="AON169" s="3"/>
      <c r="AOO169" s="3"/>
      <c r="AOP169" s="3"/>
      <c r="AOQ169" s="3"/>
      <c r="AOR169" s="3"/>
      <c r="AOS169" s="3"/>
      <c r="AOT169" s="3"/>
      <c r="AOU169" s="3"/>
      <c r="AOV169" s="3"/>
      <c r="AOW169" s="3"/>
      <c r="AOX169" s="3"/>
      <c r="AOY169" s="3"/>
      <c r="AOZ169" s="3"/>
      <c r="APA169" s="3"/>
      <c r="APB169" s="3"/>
      <c r="APC169" s="3"/>
      <c r="APD169" s="3"/>
      <c r="APE169" s="3"/>
      <c r="APF169" s="3"/>
      <c r="APG169" s="3"/>
      <c r="APH169" s="3"/>
      <c r="API169" s="3"/>
      <c r="APJ169" s="3"/>
      <c r="APK169" s="3"/>
      <c r="APL169" s="3"/>
      <c r="APM169" s="3"/>
      <c r="APN169" s="3"/>
      <c r="APO169" s="3"/>
      <c r="APP169" s="3"/>
      <c r="APQ169" s="3"/>
      <c r="APR169" s="3"/>
      <c r="APS169" s="3"/>
      <c r="APT169" s="3"/>
      <c r="APU169" s="3"/>
      <c r="APV169" s="3"/>
      <c r="APW169" s="3"/>
      <c r="APX169" s="3"/>
      <c r="APY169" s="3"/>
      <c r="APZ169" s="3"/>
      <c r="AQA169" s="3"/>
      <c r="AQB169" s="3"/>
      <c r="AQC169" s="3"/>
      <c r="AQD169" s="3"/>
      <c r="AQE169" s="3"/>
      <c r="AQF169" s="3"/>
      <c r="AQG169" s="3"/>
      <c r="AQH169" s="3"/>
      <c r="AQI169" s="3"/>
      <c r="AQJ169" s="3"/>
      <c r="AQK169" s="3"/>
      <c r="AQL169" s="3"/>
      <c r="AQM169" s="3"/>
      <c r="AQN169" s="3"/>
      <c r="AQO169" s="3"/>
      <c r="AQP169" s="3"/>
      <c r="AQQ169" s="3"/>
      <c r="AQR169" s="3"/>
      <c r="AQS169" s="3"/>
      <c r="AQT169" s="3"/>
      <c r="AQU169" s="3"/>
      <c r="AQV169" s="3"/>
      <c r="AQW169" s="3"/>
      <c r="AQX169" s="3"/>
      <c r="AQY169" s="3"/>
      <c r="AQZ169" s="3"/>
      <c r="ARA169" s="3"/>
      <c r="ARB169" s="3"/>
      <c r="ARC169" s="3"/>
      <c r="ARD169" s="3"/>
      <c r="ARE169" s="3"/>
      <c r="ARF169" s="3"/>
      <c r="ARG169" s="3"/>
      <c r="ARH169" s="3"/>
      <c r="ARI169" s="3"/>
      <c r="ARJ169" s="3"/>
      <c r="ARK169" s="3"/>
      <c r="ARL169" s="3"/>
      <c r="ARM169" s="3"/>
      <c r="ARN169" s="3"/>
      <c r="ARO169" s="3"/>
      <c r="ARP169" s="3"/>
      <c r="ARQ169" s="3"/>
      <c r="ARR169" s="3"/>
      <c r="ARS169" s="3"/>
      <c r="ART169" s="3"/>
      <c r="ARU169" s="3"/>
      <c r="ARV169" s="3"/>
      <c r="ARW169" s="3"/>
      <c r="ARX169" s="3"/>
      <c r="ARY169" s="3"/>
      <c r="ARZ169" s="3"/>
      <c r="ASA169" s="3"/>
      <c r="ASB169" s="3"/>
      <c r="ASC169" s="3"/>
      <c r="ASD169" s="3"/>
      <c r="ASE169" s="3"/>
      <c r="ASF169" s="3"/>
      <c r="ASG169" s="3"/>
      <c r="ASH169" s="3"/>
      <c r="ASI169" s="3"/>
      <c r="ASJ169" s="3"/>
      <c r="ASK169" s="3"/>
      <c r="ASL169" s="3"/>
      <c r="ASM169" s="3"/>
      <c r="ASN169" s="3"/>
      <c r="ASO169" s="3"/>
      <c r="ASP169" s="3"/>
      <c r="ASQ169" s="3"/>
      <c r="ASR169" s="3"/>
      <c r="ASS169" s="3"/>
      <c r="AST169" s="3"/>
      <c r="ASU169" s="3"/>
      <c r="ASV169" s="3"/>
      <c r="ASW169" s="3"/>
      <c r="ASX169" s="3"/>
      <c r="ASY169" s="3"/>
      <c r="ASZ169" s="3"/>
      <c r="ATA169" s="3"/>
      <c r="ATB169" s="3"/>
      <c r="ATC169" s="3"/>
      <c r="ATD169" s="3"/>
      <c r="ATE169" s="3"/>
      <c r="ATF169" s="3"/>
      <c r="ATG169" s="3"/>
      <c r="ATH169" s="3"/>
      <c r="ATI169" s="3"/>
      <c r="ATJ169" s="3"/>
      <c r="ATK169" s="3"/>
      <c r="ATL169" s="3"/>
      <c r="ATM169" s="3"/>
      <c r="ATN169" s="3"/>
      <c r="ATO169" s="3"/>
      <c r="ATP169" s="3"/>
      <c r="ATQ169" s="3"/>
      <c r="ATR169" s="3"/>
      <c r="ATS169" s="3"/>
      <c r="ATT169" s="3"/>
      <c r="ATU169" s="3"/>
      <c r="ATV169" s="3"/>
      <c r="ATW169" s="3"/>
      <c r="ATX169" s="3"/>
      <c r="ATY169" s="3"/>
      <c r="ATZ169" s="3"/>
      <c r="AUA169" s="3"/>
      <c r="AUB169" s="3"/>
      <c r="AUC169" s="3"/>
      <c r="AUD169" s="3"/>
      <c r="AUE169" s="3"/>
      <c r="AUF169" s="3"/>
      <c r="AUG169" s="3"/>
      <c r="AUH169" s="3"/>
      <c r="AUI169" s="3"/>
      <c r="AUJ169" s="3"/>
      <c r="AUK169" s="3"/>
      <c r="AUL169" s="3"/>
      <c r="AUM169" s="3"/>
      <c r="AUN169" s="3"/>
      <c r="AUO169" s="3"/>
      <c r="AUP169" s="3"/>
      <c r="AUQ169" s="3"/>
      <c r="AUR169" s="3"/>
      <c r="AUS169" s="3"/>
      <c r="AUT169" s="3"/>
      <c r="AUU169" s="3"/>
      <c r="AUV169" s="3"/>
      <c r="AUW169" s="3"/>
      <c r="AUX169" s="3"/>
      <c r="AUY169" s="3"/>
      <c r="AUZ169" s="3"/>
      <c r="AVA169" s="3"/>
      <c r="AVB169" s="3"/>
      <c r="AVC169" s="3"/>
      <c r="AVD169" s="3"/>
      <c r="AVE169" s="3"/>
      <c r="AVF169" s="3"/>
      <c r="AVG169" s="3"/>
      <c r="AVH169" s="3"/>
      <c r="AVI169" s="3"/>
      <c r="AVJ169" s="3"/>
      <c r="AVK169" s="3"/>
      <c r="AVL169" s="3"/>
      <c r="AVM169" s="3"/>
      <c r="AVN169" s="3"/>
      <c r="AVO169" s="3"/>
      <c r="AVP169" s="3"/>
      <c r="AVQ169" s="3"/>
      <c r="AVR169" s="3"/>
      <c r="AVS169" s="3"/>
      <c r="AVT169" s="3"/>
      <c r="AVU169" s="3"/>
      <c r="AVV169" s="3"/>
      <c r="AVW169" s="3"/>
      <c r="AVX169" s="3"/>
      <c r="AVY169" s="3"/>
      <c r="AVZ169" s="3"/>
      <c r="AWA169" s="3"/>
      <c r="AWB169" s="3"/>
      <c r="AWC169" s="3"/>
      <c r="AWD169" s="3"/>
      <c r="AWE169" s="3"/>
      <c r="AWF169" s="3"/>
      <c r="AWG169" s="3"/>
      <c r="AWH169" s="3"/>
      <c r="AWI169" s="3"/>
      <c r="AWJ169" s="3"/>
      <c r="AWK169" s="3"/>
      <c r="AWL169" s="3"/>
      <c r="AWM169" s="3"/>
      <c r="AWN169" s="3"/>
      <c r="AWO169" s="3"/>
      <c r="AWP169" s="3"/>
      <c r="AWQ169" s="3"/>
      <c r="AWR169" s="3"/>
      <c r="AWS169" s="3"/>
      <c r="AWT169" s="3"/>
      <c r="AWU169" s="3"/>
      <c r="AWV169" s="3"/>
      <c r="AWW169" s="3"/>
      <c r="AWX169" s="3"/>
      <c r="AWY169" s="3"/>
      <c r="AWZ169" s="3"/>
      <c r="AXA169" s="3"/>
      <c r="AXB169" s="3"/>
      <c r="AXC169" s="3"/>
      <c r="AXD169" s="3"/>
      <c r="AXE169" s="3"/>
      <c r="AXF169" s="3"/>
      <c r="AXG169" s="3"/>
      <c r="AXH169" s="3"/>
      <c r="AXI169" s="3"/>
      <c r="AXJ169" s="3"/>
      <c r="AXK169" s="3"/>
      <c r="AXL169" s="3"/>
      <c r="AXM169" s="3"/>
      <c r="AXN169" s="3"/>
      <c r="AXO169" s="3"/>
      <c r="AXP169" s="3"/>
      <c r="AXQ169" s="3"/>
      <c r="AXR169" s="3"/>
      <c r="AXS169" s="3"/>
      <c r="AXT169" s="3"/>
      <c r="AXU169" s="3"/>
      <c r="AXV169" s="3"/>
      <c r="AXW169" s="3"/>
      <c r="AXX169" s="3"/>
      <c r="AXY169" s="3"/>
      <c r="AXZ169" s="3"/>
      <c r="AYA169" s="3"/>
      <c r="AYB169" s="3"/>
      <c r="AYC169" s="3"/>
      <c r="AYD169" s="3"/>
      <c r="AYE169" s="3"/>
      <c r="AYF169" s="3"/>
      <c r="AYG169" s="3"/>
      <c r="AYH169" s="3"/>
      <c r="AYI169" s="3"/>
      <c r="AYJ169" s="3"/>
      <c r="AYK169" s="3"/>
      <c r="AYL169" s="3"/>
      <c r="AYM169" s="3"/>
      <c r="AYN169" s="3"/>
      <c r="AYO169" s="3"/>
      <c r="AYP169" s="3"/>
      <c r="AYQ169" s="3"/>
      <c r="AYR169" s="3"/>
      <c r="AYS169" s="3"/>
      <c r="AYT169" s="3"/>
      <c r="AYU169" s="3"/>
      <c r="AYV169" s="3"/>
      <c r="AYW169" s="3"/>
      <c r="AYX169" s="3"/>
      <c r="AYY169" s="3"/>
      <c r="AYZ169" s="3"/>
      <c r="AZA169" s="3"/>
      <c r="AZB169" s="3"/>
      <c r="AZC169" s="3"/>
      <c r="AZD169" s="3"/>
      <c r="AZE169" s="3"/>
      <c r="AZF169" s="3"/>
      <c r="AZG169" s="3"/>
      <c r="AZH169" s="3"/>
      <c r="AZI169" s="3"/>
      <c r="AZJ169" s="3"/>
      <c r="AZK169" s="3"/>
      <c r="AZL169" s="3"/>
      <c r="AZM169" s="3"/>
      <c r="AZN169" s="3"/>
      <c r="AZO169" s="3"/>
      <c r="AZP169" s="3"/>
      <c r="AZQ169" s="3"/>
      <c r="AZR169" s="3"/>
      <c r="AZS169" s="3"/>
      <c r="AZT169" s="3"/>
      <c r="AZU169" s="3"/>
      <c r="AZV169" s="3"/>
      <c r="AZW169" s="3"/>
      <c r="AZX169" s="3"/>
      <c r="AZY169" s="3"/>
      <c r="AZZ169" s="3"/>
      <c r="BAA169" s="3"/>
      <c r="BAB169" s="3"/>
      <c r="BAC169" s="3"/>
      <c r="BAD169" s="3"/>
      <c r="BAE169" s="3"/>
      <c r="BAF169" s="3"/>
      <c r="BAG169" s="3"/>
      <c r="BAH169" s="3"/>
      <c r="BAI169" s="3"/>
      <c r="BAJ169" s="3"/>
      <c r="BAK169" s="3"/>
      <c r="BAL169" s="3"/>
      <c r="BAM169" s="3"/>
      <c r="BAN169" s="3"/>
      <c r="BAO169" s="3"/>
      <c r="BAP169" s="3"/>
      <c r="BAQ169" s="3"/>
      <c r="BAR169" s="3"/>
      <c r="BAS169" s="3"/>
      <c r="BAT169" s="3"/>
      <c r="BAU169" s="3"/>
      <c r="BAV169" s="3"/>
      <c r="BAW169" s="3"/>
      <c r="BAX169" s="3"/>
      <c r="BAY169" s="3"/>
      <c r="BAZ169" s="3"/>
      <c r="BBA169" s="3"/>
      <c r="BBB169" s="3"/>
      <c r="BBC169" s="3"/>
      <c r="BBD169" s="3"/>
      <c r="BBE169" s="3"/>
      <c r="BBF169" s="3"/>
      <c r="BBG169" s="3"/>
      <c r="BBH169" s="3"/>
      <c r="BBI169" s="3"/>
      <c r="BBJ169" s="3"/>
      <c r="BBK169" s="3"/>
      <c r="BBL169" s="3"/>
      <c r="BBM169" s="3"/>
      <c r="BBN169" s="3"/>
      <c r="BBO169" s="3"/>
      <c r="BBP169" s="3"/>
      <c r="BBQ169" s="3"/>
      <c r="BBR169" s="3"/>
      <c r="BBS169" s="3"/>
      <c r="BBT169" s="3"/>
      <c r="BBU169" s="3"/>
      <c r="BBV169" s="3"/>
      <c r="BBW169" s="3"/>
      <c r="BBX169" s="3"/>
      <c r="BBY169" s="3"/>
      <c r="BBZ169" s="3"/>
      <c r="BCA169" s="3"/>
      <c r="BCB169" s="3"/>
      <c r="BCC169" s="3"/>
      <c r="BCD169" s="3"/>
      <c r="BCE169" s="3"/>
      <c r="BCF169" s="3"/>
      <c r="BCG169" s="3"/>
      <c r="BCH169" s="3"/>
      <c r="BCI169" s="3"/>
      <c r="BCJ169" s="3"/>
      <c r="BCK169" s="3"/>
      <c r="BCL169" s="3"/>
      <c r="BCM169" s="3"/>
      <c r="BCN169" s="3"/>
      <c r="BCO169" s="3"/>
      <c r="BCP169" s="3"/>
      <c r="BCQ169" s="3"/>
      <c r="BCR169" s="3"/>
      <c r="BCS169" s="3"/>
      <c r="BCT169" s="3"/>
      <c r="BCU169" s="3"/>
      <c r="BCV169" s="3"/>
      <c r="BCW169" s="3"/>
      <c r="BCX169" s="3"/>
      <c r="BCY169" s="3"/>
      <c r="BCZ169" s="3"/>
      <c r="BDA169" s="3"/>
      <c r="BDB169" s="3"/>
      <c r="BDC169" s="3"/>
      <c r="BDD169" s="3"/>
      <c r="BDE169" s="3"/>
      <c r="BDF169" s="3"/>
      <c r="BDG169" s="3"/>
      <c r="BDH169" s="3"/>
      <c r="BDI169" s="3"/>
      <c r="BDJ169" s="3"/>
      <c r="BDK169" s="3"/>
      <c r="BDL169" s="3"/>
      <c r="BDM169" s="3"/>
      <c r="BDN169" s="3"/>
      <c r="BDO169" s="3"/>
      <c r="BDP169" s="3"/>
      <c r="BDQ169" s="3"/>
      <c r="BDR169" s="3"/>
      <c r="BDS169" s="3"/>
      <c r="BDT169" s="3"/>
      <c r="BDU169" s="3"/>
      <c r="BDV169" s="3"/>
      <c r="BDW169" s="3"/>
      <c r="BDX169" s="3"/>
      <c r="BDY169" s="3"/>
      <c r="BDZ169" s="3"/>
      <c r="BEA169" s="3"/>
      <c r="BEB169" s="3"/>
      <c r="BEC169" s="3"/>
      <c r="BED169" s="3"/>
      <c r="BEE169" s="3"/>
      <c r="BEF169" s="3"/>
      <c r="BEG169" s="3"/>
      <c r="BEH169" s="3"/>
      <c r="BEI169" s="3"/>
      <c r="BEJ169" s="3"/>
      <c r="BEK169" s="3"/>
      <c r="BEL169" s="3"/>
      <c r="BEM169" s="3"/>
      <c r="BEN169" s="3"/>
      <c r="BEO169" s="3"/>
      <c r="BEP169" s="3"/>
      <c r="BEQ169" s="3"/>
      <c r="BER169" s="3"/>
      <c r="BES169" s="3"/>
      <c r="BET169" s="3"/>
      <c r="BEU169" s="3"/>
      <c r="BEV169" s="3"/>
      <c r="BEW169" s="3"/>
      <c r="BEX169" s="3"/>
      <c r="BEY169" s="3"/>
      <c r="BEZ169" s="3"/>
      <c r="BFA169" s="3"/>
      <c r="BFB169" s="3"/>
      <c r="BFC169" s="3"/>
      <c r="BFD169" s="3"/>
      <c r="BFE169" s="3"/>
      <c r="BFF169" s="3"/>
      <c r="BFG169" s="3"/>
      <c r="BFH169" s="3"/>
      <c r="BFI169" s="3"/>
      <c r="BFJ169" s="3"/>
      <c r="BFK169" s="3"/>
      <c r="BFL169" s="3"/>
      <c r="BFM169" s="3"/>
      <c r="BFN169" s="3"/>
      <c r="BFO169" s="3"/>
      <c r="BFP169" s="3"/>
      <c r="BFQ169" s="3"/>
      <c r="BFR169" s="3"/>
      <c r="BFS169" s="3"/>
      <c r="BFT169" s="3"/>
      <c r="BFU169" s="3"/>
      <c r="BFV169" s="3"/>
      <c r="BFW169" s="3"/>
      <c r="BFX169" s="3"/>
      <c r="BFY169" s="3"/>
      <c r="BFZ169" s="3"/>
      <c r="BGA169" s="3"/>
      <c r="BGB169" s="3"/>
      <c r="BGC169" s="3"/>
      <c r="BGD169" s="3"/>
      <c r="BGE169" s="3"/>
      <c r="BGF169" s="3"/>
      <c r="BGG169" s="3"/>
      <c r="BGH169" s="3"/>
      <c r="BGI169" s="3"/>
      <c r="BGJ169" s="3"/>
      <c r="BGK169" s="3"/>
      <c r="BGL169" s="3"/>
      <c r="BGM169" s="3"/>
      <c r="BGN169" s="3"/>
      <c r="BGO169" s="3"/>
      <c r="BGP169" s="3"/>
      <c r="BGQ169" s="3"/>
      <c r="BGR169" s="3"/>
      <c r="BGS169" s="3"/>
      <c r="BGT169" s="3"/>
      <c r="BGU169" s="3"/>
      <c r="BGV169" s="3"/>
      <c r="BGW169" s="3"/>
      <c r="BGX169" s="3"/>
      <c r="BGY169" s="3"/>
      <c r="BGZ169" s="3"/>
      <c r="BHA169" s="3"/>
      <c r="BHB169" s="3"/>
      <c r="BHC169" s="3"/>
      <c r="BHD169" s="3"/>
      <c r="BHE169" s="3"/>
      <c r="BHF169" s="3"/>
      <c r="BHG169" s="3"/>
      <c r="BHH169" s="3"/>
      <c r="BHI169" s="3"/>
      <c r="BHJ169" s="3"/>
      <c r="BHK169" s="3"/>
      <c r="BHL169" s="3"/>
      <c r="BHM169" s="3"/>
      <c r="BHN169" s="3"/>
      <c r="BHO169" s="3"/>
      <c r="BHP169" s="3"/>
      <c r="BHQ169" s="3"/>
      <c r="BHR169" s="3"/>
      <c r="BHS169" s="3"/>
      <c r="BHT169" s="3"/>
      <c r="BHU169" s="3"/>
      <c r="BHV169" s="3"/>
      <c r="BHW169" s="3"/>
      <c r="BHX169" s="3"/>
      <c r="BHY169" s="3"/>
      <c r="BHZ169" s="3"/>
      <c r="BIA169" s="3"/>
      <c r="BIB169" s="3"/>
      <c r="BIC169" s="3"/>
      <c r="BID169" s="3"/>
      <c r="BIE169" s="3"/>
      <c r="BIF169" s="3"/>
      <c r="BIG169" s="3"/>
      <c r="BIH169" s="3"/>
      <c r="BII169" s="3"/>
      <c r="BIJ169" s="3"/>
      <c r="BIK169" s="3"/>
      <c r="BIL169" s="3"/>
      <c r="BIM169" s="3"/>
      <c r="BIN169" s="3"/>
      <c r="BIO169" s="3"/>
      <c r="BIP169" s="3"/>
      <c r="BIQ169" s="3"/>
      <c r="BIR169" s="3"/>
      <c r="BIS169" s="3"/>
      <c r="BIT169" s="3"/>
      <c r="BIU169" s="3"/>
      <c r="BIV169" s="3"/>
      <c r="BIW169" s="3"/>
      <c r="BIX169" s="3"/>
      <c r="BIY169" s="3"/>
      <c r="BIZ169" s="3"/>
      <c r="BJA169" s="3"/>
      <c r="BJB169" s="3"/>
      <c r="BJC169" s="3"/>
      <c r="BJD169" s="3"/>
      <c r="BJE169" s="3"/>
      <c r="BJF169" s="3"/>
      <c r="BJG169" s="3"/>
      <c r="BJH169" s="3"/>
      <c r="BJI169" s="3"/>
      <c r="BJJ169" s="3"/>
      <c r="BJK169" s="3"/>
      <c r="BJL169" s="3"/>
      <c r="BJM169" s="3"/>
      <c r="BJN169" s="3"/>
      <c r="BJO169" s="3"/>
      <c r="BJP169" s="3"/>
      <c r="BJQ169" s="3"/>
      <c r="BJR169" s="3"/>
      <c r="BJS169" s="3"/>
      <c r="BJT169" s="3"/>
      <c r="BJU169" s="3"/>
      <c r="BJV169" s="3"/>
      <c r="BJW169" s="3"/>
      <c r="BJX169" s="3"/>
      <c r="BJY169" s="3"/>
      <c r="BJZ169" s="3"/>
      <c r="BKA169" s="3"/>
      <c r="BKB169" s="3"/>
      <c r="BKC169" s="3"/>
      <c r="BKD169" s="3"/>
      <c r="BKE169" s="3"/>
      <c r="BKF169" s="3"/>
      <c r="BKG169" s="3"/>
      <c r="BKH169" s="3"/>
      <c r="BKI169" s="3"/>
      <c r="BKJ169" s="3"/>
      <c r="BKK169" s="3"/>
      <c r="BKL169" s="3"/>
      <c r="BKM169" s="3"/>
      <c r="BKN169" s="3"/>
      <c r="BKO169" s="3"/>
      <c r="BKP169" s="3"/>
      <c r="BKQ169" s="3"/>
      <c r="BKR169" s="3"/>
      <c r="BKS169" s="3"/>
      <c r="BKT169" s="3"/>
      <c r="BKU169" s="3"/>
      <c r="BKV169" s="3"/>
      <c r="BKW169" s="3"/>
      <c r="BKX169" s="3"/>
      <c r="BKY169" s="3"/>
      <c r="BKZ169" s="3"/>
      <c r="BLA169" s="3"/>
      <c r="BLB169" s="3"/>
      <c r="BLC169" s="3"/>
      <c r="BLD169" s="3"/>
      <c r="BLE169" s="3"/>
      <c r="BLF169" s="3"/>
      <c r="BLG169" s="3"/>
      <c r="BLH169" s="3"/>
      <c r="BLI169" s="3"/>
      <c r="BLJ169" s="3"/>
      <c r="BLK169" s="3"/>
      <c r="BLL169" s="3"/>
      <c r="BLM169" s="3"/>
      <c r="BLN169" s="3"/>
      <c r="BLO169" s="3"/>
      <c r="BLP169" s="3"/>
      <c r="BLQ169" s="3"/>
      <c r="BLR169" s="3"/>
      <c r="BLS169" s="3"/>
      <c r="BLT169" s="3"/>
      <c r="BLU169" s="3"/>
      <c r="BLV169" s="3"/>
      <c r="BLW169" s="3"/>
      <c r="BLX169" s="3"/>
      <c r="BLY169" s="3"/>
      <c r="BLZ169" s="3"/>
      <c r="BMA169" s="3"/>
      <c r="BMB169" s="3"/>
      <c r="BMC169" s="3"/>
      <c r="BMD169" s="3"/>
      <c r="BME169" s="3"/>
      <c r="BMF169" s="3"/>
      <c r="BMG169" s="3"/>
      <c r="BMH169" s="3"/>
      <c r="BMI169" s="3"/>
      <c r="BMJ169" s="3"/>
      <c r="BMK169" s="3"/>
      <c r="BML169" s="3"/>
      <c r="BMM169" s="3"/>
      <c r="BMN169" s="3"/>
      <c r="BMO169" s="3"/>
      <c r="BMP169" s="3"/>
      <c r="BMQ169" s="3"/>
      <c r="BMR169" s="3"/>
      <c r="BMS169" s="3"/>
      <c r="BMT169" s="3"/>
      <c r="BMU169" s="3"/>
      <c r="BMV169" s="3"/>
      <c r="BMW169" s="3"/>
      <c r="BMX169" s="3"/>
      <c r="BMY169" s="3"/>
      <c r="BMZ169" s="3"/>
      <c r="BNA169" s="3"/>
      <c r="BNB169" s="3"/>
      <c r="BNC169" s="3"/>
      <c r="BND169" s="3"/>
      <c r="BNE169" s="3"/>
      <c r="BNF169" s="3"/>
      <c r="BNG169" s="3"/>
      <c r="BNH169" s="3"/>
      <c r="BNI169" s="3"/>
      <c r="BNJ169" s="3"/>
      <c r="BNK169" s="3"/>
      <c r="BNL169" s="3"/>
      <c r="BNM169" s="3"/>
      <c r="BNN169" s="3"/>
      <c r="BNO169" s="3"/>
      <c r="BNP169" s="3"/>
      <c r="BNQ169" s="3"/>
      <c r="BNR169" s="3"/>
      <c r="BNS169" s="3"/>
      <c r="BNT169" s="3"/>
      <c r="BNU169" s="3"/>
      <c r="BNV169" s="3"/>
      <c r="BNW169" s="3"/>
      <c r="BNX169" s="3"/>
      <c r="BNY169" s="3"/>
      <c r="BNZ169" s="3"/>
      <c r="BOA169" s="3"/>
      <c r="BOB169" s="3"/>
      <c r="BOC169" s="3"/>
      <c r="BOD169" s="3"/>
      <c r="BOE169" s="3"/>
      <c r="BOF169" s="3"/>
      <c r="BOG169" s="3"/>
      <c r="BOH169" s="3"/>
      <c r="BOI169" s="3"/>
      <c r="BOJ169" s="3"/>
      <c r="BOK169" s="3"/>
      <c r="BOL169" s="3"/>
      <c r="BOM169" s="3"/>
      <c r="BON169" s="3"/>
      <c r="BOO169" s="3"/>
      <c r="BOP169" s="3"/>
      <c r="BOQ169" s="3"/>
      <c r="BOR169" s="3"/>
      <c r="BOS169" s="3"/>
      <c r="BOT169" s="3"/>
      <c r="BOU169" s="3"/>
      <c r="BOV169" s="3"/>
      <c r="BOW169" s="3"/>
      <c r="BOX169" s="3"/>
      <c r="BOY169" s="3"/>
      <c r="BOZ169" s="3"/>
      <c r="BPA169" s="3"/>
      <c r="BPB169" s="3"/>
      <c r="BPC169" s="3"/>
      <c r="BPD169" s="3"/>
      <c r="BPE169" s="3"/>
      <c r="BPF169" s="3"/>
      <c r="BPG169" s="3"/>
      <c r="BPH169" s="3"/>
      <c r="BPI169" s="3"/>
      <c r="BPJ169" s="3"/>
      <c r="BPK169" s="3"/>
      <c r="BPL169" s="3"/>
      <c r="BPM169" s="3"/>
      <c r="BPN169" s="3"/>
      <c r="BPO169" s="3"/>
      <c r="BPP169" s="3"/>
      <c r="BPQ169" s="3"/>
      <c r="BPR169" s="3"/>
      <c r="BPS169" s="3"/>
      <c r="BPT169" s="3"/>
      <c r="BPU169" s="3"/>
      <c r="BPV169" s="3"/>
      <c r="BPW169" s="3"/>
      <c r="BPX169" s="3"/>
      <c r="BPY169" s="3"/>
      <c r="BPZ169" s="3"/>
      <c r="BQA169" s="3"/>
      <c r="BQB169" s="3"/>
      <c r="BQC169" s="3"/>
      <c r="BQD169" s="3"/>
      <c r="BQE169" s="3"/>
      <c r="BQF169" s="3"/>
      <c r="BQG169" s="3"/>
      <c r="BQH169" s="3"/>
      <c r="BQI169" s="3"/>
      <c r="BQJ169" s="3"/>
      <c r="BQK169" s="3"/>
      <c r="BQL169" s="3"/>
      <c r="BQM169" s="3"/>
      <c r="BQN169" s="3"/>
      <c r="BQO169" s="3"/>
      <c r="BQP169" s="3"/>
      <c r="BQQ169" s="3"/>
      <c r="BQR169" s="3"/>
      <c r="BQS169" s="3"/>
      <c r="BQT169" s="3"/>
      <c r="BQU169" s="3"/>
      <c r="BQV169" s="3"/>
      <c r="BQW169" s="3"/>
      <c r="BQX169" s="3"/>
      <c r="BQY169" s="3"/>
      <c r="BQZ169" s="3"/>
      <c r="BRA169" s="3"/>
      <c r="BRB169" s="3"/>
      <c r="BRC169" s="3"/>
      <c r="BRD169" s="3"/>
      <c r="BRE169" s="3"/>
      <c r="BRF169" s="3"/>
      <c r="BRG169" s="3"/>
      <c r="BRH169" s="3"/>
      <c r="BRI169" s="3"/>
      <c r="BRJ169" s="3"/>
      <c r="BRK169" s="3"/>
      <c r="BRL169" s="3"/>
      <c r="BRM169" s="3"/>
      <c r="BRN169" s="3"/>
      <c r="BRO169" s="3"/>
      <c r="BRP169" s="3"/>
      <c r="BRQ169" s="3"/>
      <c r="BRR169" s="3"/>
      <c r="BRS169" s="3"/>
      <c r="BRT169" s="3"/>
      <c r="BRU169" s="3"/>
      <c r="BRV169" s="3"/>
      <c r="BRW169" s="3"/>
      <c r="BRX169" s="3"/>
      <c r="BRY169" s="3"/>
      <c r="BRZ169" s="3"/>
      <c r="BSA169" s="3"/>
      <c r="BSB169" s="3"/>
      <c r="BSC169" s="3"/>
      <c r="BSD169" s="3"/>
      <c r="BSE169" s="3"/>
      <c r="BSF169" s="3"/>
      <c r="BSG169" s="3"/>
      <c r="BSH169" s="3"/>
      <c r="BSI169" s="3"/>
      <c r="BSJ169" s="3"/>
      <c r="BSK169" s="3"/>
      <c r="BSL169" s="3"/>
      <c r="BSM169" s="3"/>
      <c r="BSN169" s="3"/>
      <c r="BSO169" s="3"/>
      <c r="BSP169" s="3"/>
      <c r="BSQ169" s="3"/>
      <c r="BSR169" s="3"/>
      <c r="BSS169" s="3"/>
      <c r="BST169" s="3"/>
      <c r="BSU169" s="3"/>
      <c r="BSV169" s="3"/>
      <c r="BSW169" s="3"/>
      <c r="BSX169" s="3"/>
      <c r="BSY169" s="3"/>
      <c r="BSZ169" s="3"/>
      <c r="BTA169" s="3"/>
      <c r="BTB169" s="3"/>
      <c r="BTC169" s="3"/>
      <c r="BTD169" s="3"/>
      <c r="BTE169" s="3"/>
      <c r="BTF169" s="3"/>
      <c r="BTG169" s="3"/>
      <c r="BTH169" s="3"/>
      <c r="BTI169" s="3"/>
      <c r="BTJ169" s="3"/>
      <c r="BTK169" s="3"/>
      <c r="BTL169" s="3"/>
      <c r="BTM169" s="3"/>
      <c r="BTN169" s="3"/>
      <c r="BTO169" s="3"/>
      <c r="BTP169" s="3"/>
      <c r="BTQ169" s="3"/>
      <c r="BTR169" s="3"/>
      <c r="BTS169" s="3"/>
      <c r="BTT169" s="3"/>
      <c r="BTU169" s="3"/>
      <c r="BTV169" s="3"/>
      <c r="BTW169" s="3"/>
      <c r="BTX169" s="3"/>
      <c r="BTY169" s="3"/>
      <c r="BTZ169" s="3"/>
      <c r="BUA169" s="3"/>
      <c r="BUB169" s="3"/>
      <c r="BUC169" s="3"/>
      <c r="BUD169" s="3"/>
      <c r="BUE169" s="3"/>
      <c r="BUF169" s="3"/>
      <c r="BUG169" s="3"/>
      <c r="BUH169" s="3"/>
      <c r="BUI169" s="3"/>
      <c r="BUJ169" s="3"/>
      <c r="BUK169" s="3"/>
      <c r="BUL169" s="3"/>
      <c r="BUM169" s="3"/>
      <c r="BUN169" s="3"/>
      <c r="BUO169" s="3"/>
      <c r="BUP169" s="3"/>
      <c r="BUQ169" s="3"/>
      <c r="BUR169" s="3"/>
      <c r="BUS169" s="3"/>
      <c r="BUT169" s="3"/>
      <c r="BUU169" s="3"/>
      <c r="BUV169" s="3"/>
      <c r="BUW169" s="3"/>
      <c r="BUX169" s="3"/>
      <c r="BUY169" s="3"/>
      <c r="BUZ169" s="3"/>
      <c r="BVA169" s="3"/>
      <c r="BVB169" s="3"/>
      <c r="BVC169" s="3"/>
      <c r="BVD169" s="3"/>
      <c r="BVE169" s="3"/>
      <c r="BVF169" s="3"/>
      <c r="BVG169" s="3"/>
      <c r="BVH169" s="3"/>
      <c r="BVI169" s="3"/>
      <c r="BVJ169" s="3"/>
      <c r="BVK169" s="3"/>
      <c r="BVL169" s="3"/>
      <c r="BVM169" s="3"/>
      <c r="BVN169" s="3"/>
      <c r="BVO169" s="3"/>
      <c r="BVP169" s="3"/>
      <c r="BVQ169" s="3"/>
      <c r="BVR169" s="3"/>
      <c r="BVS169" s="3"/>
      <c r="BVT169" s="3"/>
      <c r="BVU169" s="3"/>
      <c r="BVV169" s="3"/>
      <c r="BVW169" s="3"/>
      <c r="BVX169" s="3"/>
      <c r="BVY169" s="3"/>
      <c r="BVZ169" s="3"/>
      <c r="BWA169" s="3"/>
      <c r="BWB169" s="3"/>
      <c r="BWC169" s="3"/>
      <c r="BWD169" s="3"/>
      <c r="BWE169" s="3"/>
      <c r="BWF169" s="3"/>
      <c r="BWG169" s="3"/>
      <c r="BWH169" s="3"/>
      <c r="BWI169" s="3"/>
      <c r="BWJ169" s="3"/>
      <c r="BWK169" s="3"/>
      <c r="BWL169" s="3"/>
      <c r="BWM169" s="3"/>
      <c r="BWN169" s="3"/>
      <c r="BWO169" s="3"/>
      <c r="BWP169" s="3"/>
      <c r="BWQ169" s="3"/>
      <c r="BWR169" s="3"/>
      <c r="BWS169" s="3"/>
      <c r="BWT169" s="3"/>
      <c r="BWU169" s="3"/>
      <c r="BWV169" s="3"/>
      <c r="BWW169" s="3"/>
      <c r="BWX169" s="3"/>
      <c r="BWY169" s="3"/>
      <c r="BWZ169" s="3"/>
      <c r="BXA169" s="3"/>
      <c r="BXB169" s="3"/>
      <c r="BXC169" s="3"/>
      <c r="BXD169" s="3"/>
      <c r="BXE169" s="3"/>
      <c r="BXF169" s="3"/>
      <c r="BXG169" s="3"/>
      <c r="BXH169" s="3"/>
      <c r="BXI169" s="3"/>
      <c r="BXJ169" s="3"/>
      <c r="BXK169" s="3"/>
      <c r="BXL169" s="3"/>
      <c r="BXM169" s="3"/>
      <c r="BXN169" s="3"/>
      <c r="BXO169" s="3"/>
      <c r="BXP169" s="3"/>
      <c r="BXQ169" s="3"/>
      <c r="BXR169" s="3"/>
      <c r="BXS169" s="3"/>
      <c r="BXT169" s="3"/>
      <c r="BXU169" s="3"/>
      <c r="BXV169" s="3"/>
      <c r="BXW169" s="3"/>
      <c r="BXX169" s="3"/>
      <c r="BXY169" s="3"/>
      <c r="BXZ169" s="3"/>
      <c r="BYA169" s="3"/>
      <c r="BYB169" s="3"/>
      <c r="BYC169" s="3"/>
      <c r="BYD169" s="3"/>
      <c r="BYE169" s="3"/>
      <c r="BYF169" s="3"/>
      <c r="BYG169" s="3"/>
      <c r="BYH169" s="3"/>
      <c r="BYI169" s="3"/>
      <c r="BYJ169" s="3"/>
      <c r="BYK169" s="3"/>
      <c r="BYL169" s="3"/>
      <c r="BYM169" s="3"/>
      <c r="BYN169" s="3"/>
      <c r="BYO169" s="3"/>
      <c r="BYP169" s="3"/>
      <c r="BYQ169" s="3"/>
      <c r="BYR169" s="3"/>
      <c r="BYS169" s="3"/>
      <c r="BYT169" s="3"/>
      <c r="BYU169" s="3"/>
      <c r="BYV169" s="3"/>
      <c r="BYW169" s="3"/>
      <c r="BYX169" s="3"/>
      <c r="BYY169" s="3"/>
      <c r="BYZ169" s="3"/>
      <c r="BZA169" s="3"/>
      <c r="BZB169" s="3"/>
      <c r="BZC169" s="3"/>
      <c r="BZD169" s="3"/>
      <c r="BZE169" s="3"/>
      <c r="BZF169" s="3"/>
      <c r="BZG169" s="3"/>
      <c r="BZH169" s="3"/>
      <c r="BZI169" s="3"/>
      <c r="BZJ169" s="3"/>
      <c r="BZK169" s="3"/>
      <c r="BZL169" s="3"/>
      <c r="BZM169" s="3"/>
      <c r="BZN169" s="3"/>
      <c r="BZO169" s="3"/>
      <c r="BZP169" s="3"/>
      <c r="BZQ169" s="3"/>
      <c r="BZR169" s="3"/>
      <c r="BZS169" s="3"/>
      <c r="BZT169" s="3"/>
      <c r="BZU169" s="3"/>
      <c r="BZV169" s="3"/>
      <c r="BZW169" s="3"/>
      <c r="BZX169" s="3"/>
      <c r="BZY169" s="3"/>
      <c r="BZZ169" s="3"/>
      <c r="CAA169" s="3"/>
      <c r="CAB169" s="3"/>
      <c r="CAC169" s="3"/>
      <c r="CAD169" s="3"/>
      <c r="CAE169" s="3"/>
      <c r="CAF169" s="3"/>
      <c r="CAG169" s="3"/>
      <c r="CAH169" s="3"/>
      <c r="CAI169" s="3"/>
      <c r="CAJ169" s="3"/>
      <c r="CAK169" s="3"/>
      <c r="CAL169" s="3"/>
      <c r="CAM169" s="3"/>
      <c r="CAN169" s="3"/>
      <c r="CAO169" s="3"/>
      <c r="CAP169" s="3"/>
      <c r="CAQ169" s="3"/>
      <c r="CAR169" s="3"/>
      <c r="CAS169" s="3"/>
      <c r="CAT169" s="3"/>
      <c r="CAU169" s="3"/>
      <c r="CAV169" s="3"/>
      <c r="CAW169" s="3"/>
      <c r="CAX169" s="3"/>
      <c r="CAY169" s="3"/>
      <c r="CAZ169" s="3"/>
      <c r="CBA169" s="3"/>
      <c r="CBB169" s="3"/>
      <c r="CBC169" s="3"/>
      <c r="CBD169" s="3"/>
      <c r="CBE169" s="3"/>
      <c r="CBF169" s="3"/>
      <c r="CBG169" s="3"/>
      <c r="CBH169" s="3"/>
      <c r="CBI169" s="3"/>
      <c r="CBJ169" s="3"/>
      <c r="CBK169" s="3"/>
      <c r="CBL169" s="3"/>
      <c r="CBM169" s="3"/>
      <c r="CBN169" s="3"/>
      <c r="CBO169" s="3"/>
      <c r="CBP169" s="3"/>
      <c r="CBQ169" s="3"/>
      <c r="CBR169" s="3"/>
      <c r="CBS169" s="3"/>
      <c r="CBT169" s="3"/>
      <c r="CBU169" s="3"/>
      <c r="CBV169" s="3"/>
      <c r="CBW169" s="3"/>
      <c r="CBX169" s="3"/>
      <c r="CBY169" s="3"/>
      <c r="CBZ169" s="3"/>
      <c r="CCA169" s="3"/>
      <c r="CCB169" s="3"/>
      <c r="CCC169" s="3"/>
      <c r="CCD169" s="3"/>
      <c r="CCE169" s="3"/>
      <c r="CCF169" s="3"/>
      <c r="CCG169" s="3"/>
      <c r="CCH169" s="3"/>
      <c r="CCI169" s="3"/>
      <c r="CCJ169" s="3"/>
      <c r="CCK169" s="3"/>
      <c r="CCL169" s="3"/>
      <c r="CCM169" s="3"/>
      <c r="CCN169" s="3"/>
      <c r="CCO169" s="3"/>
      <c r="CCP169" s="3"/>
      <c r="CCQ169" s="3"/>
      <c r="CCR169" s="3"/>
      <c r="CCS169" s="3"/>
      <c r="CCT169" s="3"/>
      <c r="CCU169" s="3"/>
      <c r="CCV169" s="3"/>
      <c r="CCW169" s="3"/>
      <c r="CCX169" s="3"/>
      <c r="CCY169" s="3"/>
      <c r="CCZ169" s="3"/>
      <c r="CDA169" s="3"/>
      <c r="CDB169" s="3"/>
      <c r="CDC169" s="3"/>
      <c r="CDD169" s="3"/>
      <c r="CDE169" s="3"/>
      <c r="CDF169" s="3"/>
      <c r="CDG169" s="3"/>
      <c r="CDH169" s="3"/>
      <c r="CDI169" s="3"/>
      <c r="CDJ169" s="3"/>
      <c r="CDK169" s="3"/>
      <c r="CDL169" s="3"/>
      <c r="CDM169" s="3"/>
      <c r="CDN169" s="3"/>
      <c r="CDO169" s="3"/>
      <c r="CDP169" s="3"/>
      <c r="CDQ169" s="3"/>
      <c r="CDR169" s="3"/>
      <c r="CDS169" s="3"/>
      <c r="CDT169" s="3"/>
      <c r="CDU169" s="3"/>
      <c r="CDV169" s="3"/>
      <c r="CDW169" s="3"/>
      <c r="CDX169" s="3"/>
      <c r="CDY169" s="3"/>
      <c r="CDZ169" s="3"/>
      <c r="CEA169" s="3"/>
      <c r="CEB169" s="3"/>
      <c r="CEC169" s="3"/>
      <c r="CED169" s="3"/>
      <c r="CEE169" s="3"/>
      <c r="CEF169" s="3"/>
      <c r="CEG169" s="3"/>
      <c r="CEH169" s="3"/>
      <c r="CEI169" s="3"/>
      <c r="CEJ169" s="3"/>
      <c r="CEK169" s="3"/>
      <c r="CEL169" s="3"/>
      <c r="CEM169" s="3"/>
      <c r="CEN169" s="3"/>
      <c r="CEO169" s="3"/>
      <c r="CEP169" s="3"/>
      <c r="CEQ169" s="3"/>
      <c r="CER169" s="3"/>
      <c r="CES169" s="3"/>
      <c r="CET169" s="3"/>
      <c r="CEU169" s="3"/>
      <c r="CEV169" s="3"/>
      <c r="CEW169" s="3"/>
      <c r="CEX169" s="3"/>
      <c r="CEY169" s="3"/>
      <c r="CEZ169" s="3"/>
      <c r="CFA169" s="3"/>
      <c r="CFB169" s="3"/>
      <c r="CFC169" s="3"/>
      <c r="CFD169" s="3"/>
      <c r="CFE169" s="3"/>
      <c r="CFF169" s="3"/>
      <c r="CFG169" s="3"/>
      <c r="CFH169" s="3"/>
      <c r="CFI169" s="3"/>
      <c r="CFJ169" s="3"/>
      <c r="CFK169" s="3"/>
      <c r="CFL169" s="3"/>
      <c r="CFM169" s="3"/>
      <c r="CFN169" s="3"/>
      <c r="CFO169" s="3"/>
      <c r="CFP169" s="3"/>
      <c r="CFQ169" s="3"/>
      <c r="CFR169" s="3"/>
      <c r="CFS169" s="3"/>
      <c r="CFT169" s="3"/>
      <c r="CFU169" s="3"/>
      <c r="CFV169" s="3"/>
      <c r="CFW169" s="3"/>
      <c r="CFX169" s="3"/>
      <c r="CFY169" s="3"/>
      <c r="CFZ169" s="3"/>
      <c r="CGA169" s="3"/>
      <c r="CGB169" s="3"/>
      <c r="CGC169" s="3"/>
      <c r="CGD169" s="3"/>
      <c r="CGE169" s="3"/>
      <c r="CGF169" s="3"/>
      <c r="CGG169" s="3"/>
      <c r="CGH169" s="3"/>
      <c r="CGI169" s="3"/>
      <c r="CGJ169" s="3"/>
      <c r="CGK169" s="3"/>
      <c r="CGL169" s="3"/>
      <c r="CGM169" s="3"/>
      <c r="CGN169" s="3"/>
      <c r="CGO169" s="3"/>
      <c r="CGP169" s="3"/>
      <c r="CGQ169" s="3"/>
      <c r="CGR169" s="3"/>
      <c r="CGS169" s="3"/>
      <c r="CGT169" s="3"/>
      <c r="CGU169" s="3"/>
      <c r="CGV169" s="3"/>
      <c r="CGW169" s="3"/>
      <c r="CGX169" s="3"/>
      <c r="CGY169" s="3"/>
      <c r="CGZ169" s="3"/>
      <c r="CHA169" s="3"/>
      <c r="CHB169" s="3"/>
      <c r="CHC169" s="3"/>
      <c r="CHD169" s="3"/>
      <c r="CHE169" s="3"/>
      <c r="CHF169" s="3"/>
      <c r="CHG169" s="3"/>
      <c r="CHH169" s="3"/>
      <c r="CHI169" s="3"/>
      <c r="CHJ169" s="3"/>
      <c r="CHK169" s="3"/>
      <c r="CHL169" s="3"/>
      <c r="CHM169" s="3"/>
      <c r="CHN169" s="3"/>
      <c r="CHO169" s="3"/>
      <c r="CHP169" s="3"/>
      <c r="CHQ169" s="3"/>
      <c r="CHR169" s="3"/>
      <c r="CHS169" s="3"/>
      <c r="CHT169" s="3"/>
      <c r="CHU169" s="3"/>
      <c r="CHV169" s="3"/>
      <c r="CHW169" s="3"/>
      <c r="CHX169" s="3"/>
      <c r="CHY169" s="3"/>
      <c r="CHZ169" s="3"/>
      <c r="CIA169" s="3"/>
      <c r="CIB169" s="3"/>
      <c r="CIC169" s="3"/>
      <c r="CID169" s="3"/>
      <c r="CIE169" s="3"/>
      <c r="CIF169" s="3"/>
      <c r="CIG169" s="3"/>
      <c r="CIH169" s="3"/>
      <c r="CII169" s="3"/>
      <c r="CIJ169" s="3"/>
      <c r="CIK169" s="3"/>
      <c r="CIL169" s="3"/>
      <c r="CIM169" s="3"/>
      <c r="CIN169" s="3"/>
      <c r="CIO169" s="3"/>
      <c r="CIP169" s="3"/>
      <c r="CIQ169" s="3"/>
      <c r="CIR169" s="3"/>
      <c r="CIS169" s="3"/>
      <c r="CIT169" s="3"/>
      <c r="CIU169" s="3"/>
      <c r="CIV169" s="3"/>
      <c r="CIW169" s="3"/>
      <c r="CIX169" s="3"/>
      <c r="CIY169" s="3"/>
      <c r="CIZ169" s="3"/>
      <c r="CJA169" s="3"/>
      <c r="CJB169" s="3"/>
      <c r="CJC169" s="3"/>
      <c r="CJD169" s="3"/>
      <c r="CJE169" s="3"/>
      <c r="CJF169" s="3"/>
      <c r="CJG169" s="3"/>
      <c r="CJH169" s="3"/>
      <c r="CJI169" s="3"/>
      <c r="CJJ169" s="3"/>
      <c r="CJK169" s="3"/>
      <c r="CJL169" s="3"/>
      <c r="CJM169" s="3"/>
      <c r="CJN169" s="3"/>
      <c r="CJO169" s="3"/>
      <c r="CJP169" s="3"/>
      <c r="CJQ169" s="3"/>
      <c r="CJR169" s="3"/>
      <c r="CJS169" s="3"/>
      <c r="CJT169" s="3"/>
      <c r="CJU169" s="3"/>
      <c r="CJV169" s="3"/>
      <c r="CJW169" s="3"/>
      <c r="CJX169" s="3"/>
      <c r="CJY169" s="3"/>
      <c r="CJZ169" s="3"/>
      <c r="CKA169" s="3"/>
      <c r="CKB169" s="3"/>
      <c r="CKC169" s="3"/>
      <c r="CKD169" s="3"/>
      <c r="CKE169" s="3"/>
      <c r="CKF169" s="3"/>
      <c r="CKG169" s="3"/>
      <c r="CKH169" s="3"/>
      <c r="CKI169" s="3"/>
      <c r="CKJ169" s="3"/>
      <c r="CKK169" s="3"/>
      <c r="CKL169" s="3"/>
      <c r="CKM169" s="3"/>
      <c r="CKN169" s="3"/>
      <c r="CKO169" s="3"/>
      <c r="CKP169" s="3"/>
      <c r="CKQ169" s="3"/>
      <c r="CKR169" s="3"/>
      <c r="CKS169" s="3"/>
      <c r="CKT169" s="3"/>
      <c r="CKU169" s="3"/>
      <c r="CKV169" s="3"/>
      <c r="CKW169" s="3"/>
      <c r="CKX169" s="3"/>
      <c r="CKY169" s="3"/>
      <c r="CKZ169" s="3"/>
      <c r="CLA169" s="3"/>
      <c r="CLB169" s="3"/>
      <c r="CLC169" s="3"/>
      <c r="CLD169" s="3"/>
      <c r="CLE169" s="3"/>
      <c r="CLF169" s="3"/>
      <c r="CLG169" s="3"/>
      <c r="CLH169" s="3"/>
      <c r="CLI169" s="3"/>
      <c r="CLJ169" s="3"/>
      <c r="CLK169" s="3"/>
      <c r="CLL169" s="3"/>
      <c r="CLM169" s="3"/>
      <c r="CLN169" s="3"/>
      <c r="CLO169" s="3"/>
      <c r="CLP169" s="3"/>
      <c r="CLQ169" s="3"/>
      <c r="CLR169" s="3"/>
      <c r="CLS169" s="3"/>
      <c r="CLT169" s="3"/>
      <c r="CLU169" s="3"/>
      <c r="CLV169" s="3"/>
      <c r="CLW169" s="3"/>
      <c r="CLX169" s="3"/>
      <c r="CLY169" s="3"/>
      <c r="CLZ169" s="3"/>
      <c r="CMA169" s="3"/>
      <c r="CMB169" s="3"/>
      <c r="CMC169" s="3"/>
      <c r="CMD169" s="3"/>
      <c r="CME169" s="3"/>
      <c r="CMF169" s="3"/>
      <c r="CMG169" s="3"/>
      <c r="CMH169" s="3"/>
      <c r="CMI169" s="3"/>
      <c r="CMJ169" s="3"/>
      <c r="CMK169" s="3"/>
      <c r="CML169" s="3"/>
      <c r="CMM169" s="3"/>
      <c r="CMN169" s="3"/>
      <c r="CMO169" s="3"/>
      <c r="CMP169" s="3"/>
      <c r="CMQ169" s="3"/>
      <c r="CMR169" s="3"/>
      <c r="CMS169" s="3"/>
      <c r="CMT169" s="3"/>
      <c r="CMU169" s="3"/>
      <c r="CMV169" s="3"/>
      <c r="CMW169" s="3"/>
      <c r="CMX169" s="3"/>
      <c r="CMY169" s="3"/>
      <c r="CMZ169" s="3"/>
      <c r="CNA169" s="3"/>
      <c r="CNB169" s="3"/>
      <c r="CNC169" s="3"/>
      <c r="CND169" s="3"/>
      <c r="CNE169" s="3"/>
      <c r="CNF169" s="3"/>
      <c r="CNG169" s="3"/>
      <c r="CNH169" s="3"/>
      <c r="CNI169" s="3"/>
      <c r="CNJ169" s="3"/>
      <c r="CNK169" s="3"/>
      <c r="CNL169" s="3"/>
      <c r="CNM169" s="3"/>
      <c r="CNN169" s="3"/>
      <c r="CNO169" s="3"/>
      <c r="CNP169" s="3"/>
      <c r="CNQ169" s="3"/>
      <c r="CNR169" s="3"/>
      <c r="CNS169" s="3"/>
      <c r="CNT169" s="3"/>
      <c r="CNU169" s="3"/>
      <c r="CNV169" s="3"/>
      <c r="CNW169" s="3"/>
      <c r="CNX169" s="3"/>
      <c r="CNY169" s="3"/>
      <c r="CNZ169" s="3"/>
      <c r="COA169" s="3"/>
      <c r="COB169" s="3"/>
      <c r="COC169" s="3"/>
      <c r="COD169" s="3"/>
      <c r="COE169" s="3"/>
      <c r="COF169" s="3"/>
      <c r="COG169" s="3"/>
      <c r="COH169" s="3"/>
      <c r="COI169" s="3"/>
      <c r="COJ169" s="3"/>
      <c r="COK169" s="3"/>
      <c r="COL169" s="3"/>
      <c r="COM169" s="3"/>
      <c r="CON169" s="3"/>
      <c r="COO169" s="3"/>
      <c r="COP169" s="3"/>
      <c r="COQ169" s="3"/>
      <c r="COR169" s="3"/>
      <c r="COS169" s="3"/>
      <c r="COT169" s="3"/>
      <c r="COU169" s="3"/>
      <c r="COV169" s="3"/>
      <c r="COW169" s="3"/>
      <c r="COX169" s="3"/>
      <c r="COY169" s="3"/>
      <c r="COZ169" s="3"/>
      <c r="CPA169" s="3"/>
      <c r="CPB169" s="3"/>
      <c r="CPC169" s="3"/>
      <c r="CPD169" s="3"/>
      <c r="CPE169" s="3"/>
      <c r="CPF169" s="3"/>
      <c r="CPG169" s="3"/>
      <c r="CPH169" s="3"/>
      <c r="CPI169" s="3"/>
      <c r="CPJ169" s="3"/>
      <c r="CPK169" s="3"/>
      <c r="CPL169" s="3"/>
      <c r="CPM169" s="3"/>
      <c r="CPN169" s="3"/>
      <c r="CPO169" s="3"/>
      <c r="CPP169" s="3"/>
      <c r="CPQ169" s="3"/>
      <c r="CPR169" s="3"/>
      <c r="CPS169" s="3"/>
      <c r="CPT169" s="3"/>
      <c r="CPU169" s="3"/>
      <c r="CPV169" s="3"/>
      <c r="CPW169" s="3"/>
      <c r="CPX169" s="3"/>
      <c r="CPY169" s="3"/>
      <c r="CPZ169" s="3"/>
      <c r="CQA169" s="3"/>
      <c r="CQB169" s="3"/>
      <c r="CQC169" s="3"/>
      <c r="CQD169" s="3"/>
      <c r="CQE169" s="3"/>
      <c r="CQF169" s="3"/>
      <c r="CQG169" s="3"/>
      <c r="CQH169" s="3"/>
      <c r="CQI169" s="3"/>
      <c r="CQJ169" s="3"/>
      <c r="CQK169" s="3"/>
      <c r="CQL169" s="3"/>
      <c r="CQM169" s="3"/>
      <c r="CQN169" s="3"/>
      <c r="CQO169" s="3"/>
      <c r="CQP169" s="3"/>
      <c r="CQQ169" s="3"/>
      <c r="CQR169" s="3"/>
      <c r="CQS169" s="3"/>
      <c r="CQT169" s="3"/>
      <c r="CQU169" s="3"/>
      <c r="CQV169" s="3"/>
      <c r="CQW169" s="3"/>
      <c r="CQX169" s="3"/>
      <c r="CQY169" s="3"/>
      <c r="CQZ169" s="3"/>
      <c r="CRA169" s="3"/>
      <c r="CRB169" s="3"/>
      <c r="CRC169" s="3"/>
      <c r="CRD169" s="3"/>
      <c r="CRE169" s="3"/>
      <c r="CRF169" s="3"/>
      <c r="CRG169" s="3"/>
      <c r="CRH169" s="3"/>
      <c r="CRI169" s="3"/>
      <c r="CRJ169" s="3"/>
      <c r="CRK169" s="3"/>
      <c r="CRL169" s="3"/>
      <c r="CRM169" s="3"/>
      <c r="CRN169" s="3"/>
      <c r="CRO169" s="3"/>
      <c r="CRP169" s="3"/>
      <c r="CRQ169" s="3"/>
      <c r="CRR169" s="3"/>
      <c r="CRS169" s="3"/>
      <c r="CRT169" s="3"/>
      <c r="CRU169" s="3"/>
      <c r="CRV169" s="3"/>
      <c r="CRW169" s="3"/>
      <c r="CRX169" s="3"/>
      <c r="CRY169" s="3"/>
      <c r="CRZ169" s="3"/>
      <c r="CSA169" s="3"/>
      <c r="CSB169" s="3"/>
      <c r="CSC169" s="3"/>
      <c r="CSD169" s="3"/>
      <c r="CSE169" s="3"/>
      <c r="CSF169" s="3"/>
      <c r="CSG169" s="3"/>
      <c r="CSH169" s="3"/>
      <c r="CSI169" s="3"/>
      <c r="CSJ169" s="3"/>
      <c r="CSK169" s="3"/>
      <c r="CSL169" s="3"/>
      <c r="CSM169" s="3"/>
      <c r="CSN169" s="3"/>
      <c r="CSO169" s="3"/>
      <c r="CSP169" s="3"/>
      <c r="CSQ169" s="3"/>
      <c r="CSR169" s="3"/>
      <c r="CSS169" s="3"/>
      <c r="CST169" s="3"/>
      <c r="CSU169" s="3"/>
      <c r="CSV169" s="3"/>
      <c r="CSW169" s="3"/>
      <c r="CSX169" s="3"/>
      <c r="CSY169" s="3"/>
      <c r="CSZ169" s="3"/>
      <c r="CTA169" s="3"/>
      <c r="CTB169" s="3"/>
      <c r="CTC169" s="3"/>
      <c r="CTD169" s="3"/>
      <c r="CTE169" s="3"/>
      <c r="CTF169" s="3"/>
      <c r="CTG169" s="3"/>
      <c r="CTH169" s="3"/>
      <c r="CTI169" s="3"/>
      <c r="CTJ169" s="3"/>
      <c r="CTK169" s="3"/>
      <c r="CTL169" s="3"/>
      <c r="CTM169" s="3"/>
      <c r="CTN169" s="3"/>
      <c r="CTO169" s="3"/>
      <c r="CTP169" s="3"/>
      <c r="CTQ169" s="3"/>
      <c r="CTR169" s="3"/>
      <c r="CTS169" s="3"/>
      <c r="CTT169" s="3"/>
      <c r="CTU169" s="3"/>
      <c r="CTV169" s="3"/>
      <c r="CTW169" s="3"/>
      <c r="CTX169" s="3"/>
      <c r="CTY169" s="3"/>
      <c r="CTZ169" s="3"/>
      <c r="CUA169" s="3"/>
      <c r="CUB169" s="3"/>
      <c r="CUC169" s="3"/>
      <c r="CUD169" s="3"/>
      <c r="CUE169" s="3"/>
      <c r="CUF169" s="3"/>
      <c r="CUG169" s="3"/>
      <c r="CUH169" s="3"/>
      <c r="CUI169" s="3"/>
      <c r="CUJ169" s="3"/>
      <c r="CUK169" s="3"/>
      <c r="CUL169" s="3"/>
      <c r="CUM169" s="3"/>
      <c r="CUN169" s="3"/>
      <c r="CUO169" s="3"/>
      <c r="CUP169" s="3"/>
      <c r="CUQ169" s="3"/>
      <c r="CUR169" s="3"/>
      <c r="CUS169" s="3"/>
      <c r="CUT169" s="3"/>
      <c r="CUU169" s="3"/>
      <c r="CUV169" s="3"/>
      <c r="CUW169" s="3"/>
      <c r="CUX169" s="3"/>
      <c r="CUY169" s="3"/>
      <c r="CUZ169" s="3"/>
      <c r="CVA169" s="3"/>
      <c r="CVB169" s="3"/>
      <c r="CVC169" s="3"/>
      <c r="CVD169" s="3"/>
      <c r="CVE169" s="3"/>
      <c r="CVF169" s="3"/>
      <c r="CVG169" s="3"/>
      <c r="CVH169" s="3"/>
      <c r="CVI169" s="3"/>
      <c r="CVJ169" s="3"/>
      <c r="CVK169" s="3"/>
      <c r="CVL169" s="3"/>
      <c r="CVM169" s="3"/>
      <c r="CVN169" s="3"/>
      <c r="CVO169" s="3"/>
      <c r="CVP169" s="3"/>
      <c r="CVQ169" s="3"/>
      <c r="CVR169" s="3"/>
      <c r="CVS169" s="3"/>
      <c r="CVT169" s="3"/>
      <c r="CVU169" s="3"/>
      <c r="CVV169" s="3"/>
      <c r="CVW169" s="3"/>
      <c r="CVX169" s="3"/>
      <c r="CVY169" s="3"/>
      <c r="CVZ169" s="3"/>
      <c r="CWA169" s="3"/>
      <c r="CWB169" s="3"/>
      <c r="CWC169" s="3"/>
      <c r="CWD169" s="3"/>
      <c r="CWE169" s="3"/>
      <c r="CWF169" s="3"/>
      <c r="CWG169" s="3"/>
      <c r="CWH169" s="3"/>
      <c r="CWI169" s="3"/>
      <c r="CWJ169" s="3"/>
      <c r="CWK169" s="3"/>
      <c r="CWL169" s="3"/>
      <c r="CWM169" s="3"/>
      <c r="CWN169" s="3"/>
      <c r="CWO169" s="3"/>
      <c r="CWP169" s="3"/>
      <c r="CWQ169" s="3"/>
      <c r="CWR169" s="3"/>
      <c r="CWS169" s="3"/>
      <c r="CWT169" s="3"/>
      <c r="CWU169" s="3"/>
      <c r="CWV169" s="3"/>
      <c r="CWW169" s="3"/>
      <c r="CWX169" s="3"/>
      <c r="CWY169" s="3"/>
      <c r="CWZ169" s="3"/>
      <c r="CXA169" s="3"/>
      <c r="CXB169" s="3"/>
      <c r="CXC169" s="3"/>
      <c r="CXD169" s="3"/>
      <c r="CXE169" s="3"/>
      <c r="CXF169" s="3"/>
      <c r="CXG169" s="3"/>
      <c r="CXH169" s="3"/>
      <c r="CXI169" s="3"/>
      <c r="CXJ169" s="3"/>
      <c r="CXK169" s="3"/>
      <c r="CXL169" s="3"/>
      <c r="CXM169" s="3"/>
      <c r="CXN169" s="3"/>
      <c r="CXO169" s="3"/>
      <c r="CXP169" s="3"/>
      <c r="CXQ169" s="3"/>
      <c r="CXR169" s="3"/>
      <c r="CXS169" s="3"/>
      <c r="CXT169" s="3"/>
      <c r="CXU169" s="3"/>
      <c r="CXV169" s="3"/>
      <c r="CXW169" s="3"/>
      <c r="CXX169" s="3"/>
      <c r="CXY169" s="3"/>
      <c r="CXZ169" s="3"/>
      <c r="CYA169" s="3"/>
      <c r="CYB169" s="3"/>
      <c r="CYC169" s="3"/>
      <c r="CYD169" s="3"/>
      <c r="CYE169" s="3"/>
      <c r="CYF169" s="3"/>
      <c r="CYG169" s="3"/>
      <c r="CYH169" s="3"/>
      <c r="CYI169" s="3"/>
      <c r="CYJ169" s="3"/>
      <c r="CYK169" s="3"/>
      <c r="CYL169" s="3"/>
      <c r="CYM169" s="3"/>
      <c r="CYN169" s="3"/>
      <c r="CYO169" s="3"/>
      <c r="CYP169" s="3"/>
      <c r="CYQ169" s="3"/>
      <c r="CYR169" s="3"/>
      <c r="CYS169" s="3"/>
      <c r="CYT169" s="3"/>
      <c r="CYU169" s="3"/>
      <c r="CYV169" s="3"/>
      <c r="CYW169" s="3"/>
      <c r="CYX169" s="3"/>
      <c r="CYY169" s="3"/>
      <c r="CYZ169" s="3"/>
      <c r="CZA169" s="3"/>
      <c r="CZB169" s="3"/>
      <c r="CZC169" s="3"/>
      <c r="CZD169" s="3"/>
      <c r="CZE169" s="3"/>
      <c r="CZF169" s="3"/>
      <c r="CZG169" s="3"/>
      <c r="CZH169" s="3"/>
      <c r="CZI169" s="3"/>
      <c r="CZJ169" s="3"/>
      <c r="CZK169" s="3"/>
      <c r="CZL169" s="3"/>
      <c r="CZM169" s="3"/>
      <c r="CZN169" s="3"/>
      <c r="CZO169" s="3"/>
      <c r="CZP169" s="3"/>
      <c r="CZQ169" s="3"/>
      <c r="CZR169" s="3"/>
      <c r="CZS169" s="3"/>
      <c r="CZT169" s="3"/>
      <c r="CZU169" s="3"/>
      <c r="CZV169" s="3"/>
      <c r="CZW169" s="3"/>
      <c r="CZX169" s="3"/>
      <c r="CZY169" s="3"/>
      <c r="CZZ169" s="3"/>
      <c r="DAA169" s="3"/>
      <c r="DAB169" s="3"/>
      <c r="DAC169" s="3"/>
      <c r="DAD169" s="3"/>
      <c r="DAE169" s="3"/>
      <c r="DAF169" s="3"/>
      <c r="DAG169" s="3"/>
      <c r="DAH169" s="3"/>
      <c r="DAI169" s="3"/>
      <c r="DAJ169" s="3"/>
      <c r="DAK169" s="3"/>
      <c r="DAL169" s="3"/>
      <c r="DAM169" s="3"/>
      <c r="DAN169" s="3"/>
      <c r="DAO169" s="3"/>
      <c r="DAP169" s="3"/>
      <c r="DAQ169" s="3"/>
      <c r="DAR169" s="3"/>
      <c r="DAS169" s="3"/>
      <c r="DAT169" s="3"/>
      <c r="DAU169" s="3"/>
      <c r="DAV169" s="3"/>
      <c r="DAW169" s="3"/>
      <c r="DAX169" s="3"/>
      <c r="DAY169" s="3"/>
      <c r="DAZ169" s="3"/>
      <c r="DBA169" s="3"/>
      <c r="DBB169" s="3"/>
      <c r="DBC169" s="3"/>
      <c r="DBD169" s="3"/>
      <c r="DBE169" s="3"/>
      <c r="DBF169" s="3"/>
      <c r="DBG169" s="3"/>
      <c r="DBH169" s="3"/>
      <c r="DBI169" s="3"/>
      <c r="DBJ169" s="3"/>
      <c r="DBK169" s="3"/>
      <c r="DBL169" s="3"/>
      <c r="DBM169" s="3"/>
      <c r="DBN169" s="3"/>
      <c r="DBO169" s="3"/>
      <c r="DBP169" s="3"/>
      <c r="DBQ169" s="3"/>
      <c r="DBR169" s="3"/>
      <c r="DBS169" s="3"/>
      <c r="DBT169" s="3"/>
      <c r="DBU169" s="3"/>
      <c r="DBV169" s="3"/>
      <c r="DBW169" s="3"/>
      <c r="DBX169" s="3"/>
      <c r="DBY169" s="3"/>
      <c r="DBZ169" s="3"/>
      <c r="DCA169" s="3"/>
      <c r="DCB169" s="3"/>
      <c r="DCC169" s="3"/>
      <c r="DCD169" s="3"/>
      <c r="DCE169" s="3"/>
      <c r="DCF169" s="3"/>
      <c r="DCG169" s="3"/>
      <c r="DCH169" s="3"/>
      <c r="DCI169" s="3"/>
      <c r="DCJ169" s="3"/>
      <c r="DCK169" s="3"/>
      <c r="DCL169" s="3"/>
      <c r="DCM169" s="3"/>
      <c r="DCN169" s="3"/>
      <c r="DCO169" s="3"/>
      <c r="DCP169" s="3"/>
      <c r="DCQ169" s="3"/>
      <c r="DCR169" s="3"/>
      <c r="DCS169" s="3"/>
      <c r="DCT169" s="3"/>
      <c r="DCU169" s="3"/>
      <c r="DCV169" s="3"/>
      <c r="DCW169" s="3"/>
      <c r="DCX169" s="3"/>
      <c r="DCY169" s="3"/>
      <c r="DCZ169" s="3"/>
      <c r="DDA169" s="3"/>
      <c r="DDB169" s="3"/>
      <c r="DDC169" s="3"/>
      <c r="DDD169" s="3"/>
      <c r="DDE169" s="3"/>
      <c r="DDF169" s="3"/>
      <c r="DDG169" s="3"/>
      <c r="DDH169" s="3"/>
      <c r="DDI169" s="3"/>
      <c r="DDJ169" s="3"/>
      <c r="DDK169" s="3"/>
      <c r="DDL169" s="3"/>
      <c r="DDM169" s="3"/>
      <c r="DDN169" s="3"/>
      <c r="DDO169" s="3"/>
      <c r="DDP169" s="3"/>
      <c r="DDQ169" s="3"/>
      <c r="DDR169" s="3"/>
      <c r="DDS169" s="3"/>
      <c r="DDT169" s="3"/>
      <c r="DDU169" s="3"/>
      <c r="DDV169" s="3"/>
      <c r="DDW169" s="3"/>
      <c r="DDX169" s="3"/>
      <c r="DDY169" s="3"/>
      <c r="DDZ169" s="3"/>
      <c r="DEA169" s="3"/>
      <c r="DEB169" s="3"/>
      <c r="DEC169" s="3"/>
      <c r="DED169" s="3"/>
      <c r="DEE169" s="3"/>
      <c r="DEF169" s="3"/>
      <c r="DEG169" s="3"/>
      <c r="DEH169" s="3"/>
      <c r="DEI169" s="3"/>
      <c r="DEJ169" s="3"/>
      <c r="DEK169" s="3"/>
      <c r="DEL169" s="3"/>
      <c r="DEM169" s="3"/>
      <c r="DEN169" s="3"/>
      <c r="DEO169" s="3"/>
      <c r="DEP169" s="3"/>
      <c r="DEQ169" s="3"/>
      <c r="DER169" s="3"/>
      <c r="DES169" s="3"/>
      <c r="DET169" s="3"/>
      <c r="DEU169" s="3"/>
      <c r="DEV169" s="3"/>
      <c r="DEW169" s="3"/>
      <c r="DEX169" s="3"/>
      <c r="DEY169" s="3"/>
      <c r="DEZ169" s="3"/>
      <c r="DFA169" s="3"/>
      <c r="DFB169" s="3"/>
      <c r="DFC169" s="3"/>
      <c r="DFD169" s="3"/>
      <c r="DFE169" s="3"/>
      <c r="DFF169" s="3"/>
      <c r="DFG169" s="3"/>
      <c r="DFH169" s="3"/>
      <c r="DFI169" s="3"/>
      <c r="DFJ169" s="3"/>
      <c r="DFK169" s="3"/>
      <c r="DFL169" s="3"/>
      <c r="DFM169" s="3"/>
      <c r="DFN169" s="3"/>
      <c r="DFO169" s="3"/>
      <c r="DFP169" s="3"/>
      <c r="DFQ169" s="3"/>
      <c r="DFR169" s="3"/>
      <c r="DFS169" s="3"/>
      <c r="DFT169" s="3"/>
      <c r="DFU169" s="3"/>
      <c r="DFV169" s="3"/>
      <c r="DFW169" s="3"/>
      <c r="DFX169" s="3"/>
      <c r="DFY169" s="3"/>
      <c r="DFZ169" s="3"/>
      <c r="DGA169" s="3"/>
      <c r="DGB169" s="3"/>
      <c r="DGC169" s="3"/>
      <c r="DGD169" s="3"/>
      <c r="DGE169" s="3"/>
      <c r="DGF169" s="3"/>
      <c r="DGG169" s="3"/>
      <c r="DGH169" s="3"/>
      <c r="DGI169" s="3"/>
      <c r="DGJ169" s="3"/>
      <c r="DGK169" s="3"/>
      <c r="DGL169" s="3"/>
      <c r="DGM169" s="3"/>
      <c r="DGN169" s="3"/>
      <c r="DGO169" s="3"/>
      <c r="DGP169" s="3"/>
      <c r="DGQ169" s="3"/>
      <c r="DGR169" s="3"/>
      <c r="DGS169" s="3"/>
      <c r="DGT169" s="3"/>
      <c r="DGU169" s="3"/>
      <c r="DGV169" s="3"/>
      <c r="DGW169" s="3"/>
      <c r="DGX169" s="3"/>
      <c r="DGY169" s="3"/>
      <c r="DGZ169" s="3"/>
      <c r="DHA169" s="3"/>
      <c r="DHB169" s="3"/>
      <c r="DHC169" s="3"/>
      <c r="DHD169" s="3"/>
      <c r="DHE169" s="3"/>
      <c r="DHF169" s="3"/>
      <c r="DHG169" s="3"/>
      <c r="DHH169" s="3"/>
      <c r="DHI169" s="3"/>
      <c r="DHJ169" s="3"/>
      <c r="DHK169" s="3"/>
      <c r="DHL169" s="3"/>
      <c r="DHM169" s="3"/>
      <c r="DHN169" s="3"/>
      <c r="DHO169" s="3"/>
      <c r="DHP169" s="3"/>
      <c r="DHQ169" s="3"/>
      <c r="DHR169" s="3"/>
      <c r="DHS169" s="3"/>
      <c r="DHT169" s="3"/>
      <c r="DHU169" s="3"/>
      <c r="DHV169" s="3"/>
      <c r="DHW169" s="3"/>
      <c r="DHX169" s="3"/>
      <c r="DHY169" s="3"/>
      <c r="DHZ169" s="3"/>
      <c r="DIA169" s="3"/>
      <c r="DIB169" s="3"/>
      <c r="DIC169" s="3"/>
      <c r="DID169" s="3"/>
      <c r="DIE169" s="3"/>
      <c r="DIF169" s="3"/>
      <c r="DIG169" s="3"/>
      <c r="DIH169" s="3"/>
      <c r="DII169" s="3"/>
      <c r="DIJ169" s="3"/>
      <c r="DIK169" s="3"/>
      <c r="DIL169" s="3"/>
      <c r="DIM169" s="3"/>
      <c r="DIN169" s="3"/>
      <c r="DIO169" s="3"/>
      <c r="DIP169" s="3"/>
      <c r="DIQ169" s="3"/>
      <c r="DIR169" s="3"/>
      <c r="DIS169" s="3"/>
      <c r="DIT169" s="3"/>
      <c r="DIU169" s="3"/>
      <c r="DIV169" s="3"/>
      <c r="DIW169" s="3"/>
      <c r="DIX169" s="3"/>
      <c r="DIY169" s="3"/>
      <c r="DIZ169" s="3"/>
      <c r="DJA169" s="3"/>
      <c r="DJB169" s="3"/>
      <c r="DJC169" s="3"/>
      <c r="DJD169" s="3"/>
      <c r="DJE169" s="3"/>
      <c r="DJF169" s="3"/>
      <c r="DJG169" s="3"/>
      <c r="DJH169" s="3"/>
      <c r="DJI169" s="3"/>
      <c r="DJJ169" s="3"/>
      <c r="DJK169" s="3"/>
      <c r="DJL169" s="3"/>
      <c r="DJM169" s="3"/>
      <c r="DJN169" s="3"/>
      <c r="DJO169" s="3"/>
      <c r="DJP169" s="3"/>
      <c r="DJQ169" s="3"/>
      <c r="DJR169" s="3"/>
      <c r="DJS169" s="3"/>
      <c r="DJT169" s="3"/>
      <c r="DJU169" s="3"/>
      <c r="DJV169" s="3"/>
      <c r="DJW169" s="3"/>
      <c r="DJX169" s="3"/>
      <c r="DJY169" s="3"/>
      <c r="DJZ169" s="3"/>
      <c r="DKA169" s="3"/>
      <c r="DKB169" s="3"/>
      <c r="DKC169" s="3"/>
      <c r="DKD169" s="3"/>
      <c r="DKE169" s="3"/>
      <c r="DKF169" s="3"/>
      <c r="DKG169" s="3"/>
      <c r="DKH169" s="3"/>
      <c r="DKI169" s="3"/>
      <c r="DKJ169" s="3"/>
      <c r="DKK169" s="3"/>
      <c r="DKL169" s="3"/>
      <c r="DKM169" s="3"/>
      <c r="DKN169" s="3"/>
      <c r="DKO169" s="3"/>
      <c r="DKP169" s="3"/>
      <c r="DKQ169" s="3"/>
      <c r="DKR169" s="3"/>
      <c r="DKS169" s="3"/>
      <c r="DKT169" s="3"/>
      <c r="DKU169" s="3"/>
      <c r="DKV169" s="3"/>
      <c r="DKW169" s="3"/>
      <c r="DKX169" s="3"/>
      <c r="DKY169" s="3"/>
      <c r="DKZ169" s="3"/>
      <c r="DLA169" s="3"/>
      <c r="DLB169" s="3"/>
      <c r="DLC169" s="3"/>
      <c r="DLD169" s="3"/>
      <c r="DLE169" s="3"/>
      <c r="DLF169" s="3"/>
      <c r="DLG169" s="3"/>
      <c r="DLH169" s="3"/>
      <c r="DLI169" s="3"/>
      <c r="DLJ169" s="3"/>
      <c r="DLK169" s="3"/>
      <c r="DLL169" s="3"/>
      <c r="DLM169" s="3"/>
      <c r="DLN169" s="3"/>
      <c r="DLO169" s="3"/>
      <c r="DLP169" s="3"/>
      <c r="DLQ169" s="3"/>
      <c r="DLR169" s="3"/>
      <c r="DLS169" s="3"/>
      <c r="DLT169" s="3"/>
      <c r="DLU169" s="3"/>
      <c r="DLV169" s="3"/>
      <c r="DLW169" s="3"/>
      <c r="DLX169" s="3"/>
      <c r="DLY169" s="3"/>
      <c r="DLZ169" s="3"/>
      <c r="DMA169" s="3"/>
      <c r="DMB169" s="3"/>
      <c r="DMC169" s="3"/>
      <c r="DMD169" s="3"/>
      <c r="DME169" s="3"/>
      <c r="DMF169" s="3"/>
      <c r="DMG169" s="3"/>
      <c r="DMH169" s="3"/>
      <c r="DMI169" s="3"/>
      <c r="DMJ169" s="3"/>
      <c r="DMK169" s="3"/>
      <c r="DML169" s="3"/>
      <c r="DMM169" s="3"/>
      <c r="DMN169" s="3"/>
      <c r="DMO169" s="3"/>
      <c r="DMP169" s="3"/>
      <c r="DMQ169" s="3"/>
      <c r="DMR169" s="3"/>
      <c r="DMS169" s="3"/>
      <c r="DMT169" s="3"/>
      <c r="DMU169" s="3"/>
      <c r="DMV169" s="3"/>
      <c r="DMW169" s="3"/>
      <c r="DMX169" s="3"/>
      <c r="DMY169" s="3"/>
      <c r="DMZ169" s="3"/>
      <c r="DNA169" s="3"/>
      <c r="DNB169" s="3"/>
      <c r="DNC169" s="3"/>
      <c r="DND169" s="3"/>
      <c r="DNE169" s="3"/>
      <c r="DNF169" s="3"/>
      <c r="DNG169" s="3"/>
      <c r="DNH169" s="3"/>
      <c r="DNI169" s="3"/>
      <c r="DNJ169" s="3"/>
      <c r="DNK169" s="3"/>
      <c r="DNL169" s="3"/>
      <c r="DNM169" s="3"/>
      <c r="DNN169" s="3"/>
      <c r="DNO169" s="3"/>
      <c r="DNP169" s="3"/>
      <c r="DNQ169" s="3"/>
      <c r="DNR169" s="3"/>
      <c r="DNS169" s="3"/>
      <c r="DNT169" s="3"/>
      <c r="DNU169" s="3"/>
      <c r="DNV169" s="3"/>
      <c r="DNW169" s="3"/>
      <c r="DNX169" s="3"/>
      <c r="DNY169" s="3"/>
      <c r="DNZ169" s="3"/>
      <c r="DOA169" s="3"/>
      <c r="DOB169" s="3"/>
      <c r="DOC169" s="3"/>
      <c r="DOD169" s="3"/>
      <c r="DOE169" s="3"/>
      <c r="DOF169" s="3"/>
      <c r="DOG169" s="3"/>
      <c r="DOH169" s="3"/>
      <c r="DOI169" s="3"/>
      <c r="DOJ169" s="3"/>
      <c r="DOK169" s="3"/>
      <c r="DOL169" s="3"/>
      <c r="DOM169" s="3"/>
      <c r="DON169" s="3"/>
      <c r="DOO169" s="3"/>
      <c r="DOP169" s="3"/>
      <c r="DOQ169" s="3"/>
      <c r="DOR169" s="3"/>
      <c r="DOS169" s="3"/>
      <c r="DOT169" s="3"/>
      <c r="DOU169" s="3"/>
      <c r="DOV169" s="3"/>
      <c r="DOW169" s="3"/>
      <c r="DOX169" s="3"/>
      <c r="DOY169" s="3"/>
      <c r="DOZ169" s="3"/>
      <c r="DPA169" s="3"/>
      <c r="DPB169" s="3"/>
      <c r="DPC169" s="3"/>
      <c r="DPD169" s="3"/>
      <c r="DPE169" s="3"/>
      <c r="DPF169" s="3"/>
      <c r="DPG169" s="3"/>
      <c r="DPH169" s="3"/>
      <c r="DPI169" s="3"/>
      <c r="DPJ169" s="3"/>
      <c r="DPK169" s="3"/>
      <c r="DPL169" s="3"/>
      <c r="DPM169" s="3"/>
      <c r="DPN169" s="3"/>
      <c r="DPO169" s="3"/>
      <c r="DPP169" s="3"/>
      <c r="DPQ169" s="3"/>
      <c r="DPR169" s="3"/>
      <c r="DPS169" s="3"/>
      <c r="DPT169" s="3"/>
      <c r="DPU169" s="3"/>
      <c r="DPV169" s="3"/>
      <c r="DPW169" s="3"/>
      <c r="DPX169" s="3"/>
      <c r="DPY169" s="3"/>
      <c r="DPZ169" s="3"/>
      <c r="DQA169" s="3"/>
      <c r="DQB169" s="3"/>
      <c r="DQC169" s="3"/>
      <c r="DQD169" s="3"/>
      <c r="DQE169" s="3"/>
      <c r="DQF169" s="3"/>
      <c r="DQG169" s="3"/>
      <c r="DQH169" s="3"/>
      <c r="DQI169" s="3"/>
      <c r="DQJ169" s="3"/>
      <c r="DQK169" s="3"/>
      <c r="DQL169" s="3"/>
      <c r="DQM169" s="3"/>
      <c r="DQN169" s="3"/>
      <c r="DQO169" s="3"/>
      <c r="DQP169" s="3"/>
      <c r="DQQ169" s="3"/>
      <c r="DQR169" s="3"/>
      <c r="DQS169" s="3"/>
      <c r="DQT169" s="3"/>
      <c r="DQU169" s="3"/>
      <c r="DQV169" s="3"/>
      <c r="DQW169" s="3"/>
      <c r="DQX169" s="3"/>
      <c r="DQY169" s="3"/>
      <c r="DQZ169" s="3"/>
      <c r="DRA169" s="3"/>
      <c r="DRB169" s="3"/>
      <c r="DRC169" s="3"/>
      <c r="DRD169" s="3"/>
      <c r="DRE169" s="3"/>
      <c r="DRF169" s="3"/>
      <c r="DRG169" s="3"/>
      <c r="DRH169" s="3"/>
      <c r="DRI169" s="3"/>
      <c r="DRJ169" s="3"/>
      <c r="DRK169" s="3"/>
      <c r="DRL169" s="3"/>
      <c r="DRM169" s="3"/>
      <c r="DRN169" s="3"/>
      <c r="DRO169" s="3"/>
      <c r="DRP169" s="3"/>
      <c r="DRQ169" s="3"/>
      <c r="DRR169" s="3"/>
      <c r="DRS169" s="3"/>
      <c r="DRT169" s="3"/>
      <c r="DRU169" s="3"/>
      <c r="DRV169" s="3"/>
      <c r="DRW169" s="3"/>
      <c r="DRX169" s="3"/>
      <c r="DRY169" s="3"/>
      <c r="DRZ169" s="3"/>
      <c r="DSA169" s="3"/>
      <c r="DSB169" s="3"/>
      <c r="DSC169" s="3"/>
      <c r="DSD169" s="3"/>
      <c r="DSE169" s="3"/>
      <c r="DSF169" s="3"/>
      <c r="DSG169" s="3"/>
      <c r="DSH169" s="3"/>
      <c r="DSI169" s="3"/>
      <c r="DSJ169" s="3"/>
      <c r="DSK169" s="3"/>
      <c r="DSL169" s="3"/>
      <c r="DSM169" s="3"/>
      <c r="DSN169" s="3"/>
      <c r="DSO169" s="3"/>
      <c r="DSP169" s="3"/>
      <c r="DSQ169" s="3"/>
      <c r="DSR169" s="3"/>
      <c r="DSS169" s="3"/>
      <c r="DST169" s="3"/>
      <c r="DSU169" s="3"/>
      <c r="DSV169" s="3"/>
      <c r="DSW169" s="3"/>
      <c r="DSX169" s="3"/>
      <c r="DSY169" s="3"/>
      <c r="DSZ169" s="3"/>
      <c r="DTA169" s="3"/>
      <c r="DTB169" s="3"/>
      <c r="DTC169" s="3"/>
      <c r="DTD169" s="3"/>
      <c r="DTE169" s="3"/>
      <c r="DTF169" s="3"/>
      <c r="DTG169" s="3"/>
      <c r="DTH169" s="3"/>
      <c r="DTI169" s="3"/>
      <c r="DTJ169" s="3"/>
      <c r="DTK169" s="3"/>
      <c r="DTL169" s="3"/>
      <c r="DTM169" s="3"/>
      <c r="DTN169" s="3"/>
      <c r="DTO169" s="3"/>
      <c r="DTP169" s="3"/>
      <c r="DTQ169" s="3"/>
      <c r="DTR169" s="3"/>
      <c r="DTS169" s="3"/>
      <c r="DTT169" s="3"/>
      <c r="DTU169" s="3"/>
      <c r="DTV169" s="3"/>
      <c r="DTW169" s="3"/>
      <c r="DTX169" s="3"/>
      <c r="DTY169" s="3"/>
      <c r="DTZ169" s="3"/>
      <c r="DUA169" s="3"/>
      <c r="DUB169" s="3"/>
      <c r="DUC169" s="3"/>
      <c r="DUD169" s="3"/>
      <c r="DUE169" s="3"/>
      <c r="DUF169" s="3"/>
      <c r="DUG169" s="3"/>
      <c r="DUH169" s="3"/>
      <c r="DUI169" s="3"/>
      <c r="DUJ169" s="3"/>
      <c r="DUK169" s="3"/>
      <c r="DUL169" s="3"/>
      <c r="DUM169" s="3"/>
      <c r="DUN169" s="3"/>
      <c r="DUO169" s="3"/>
      <c r="DUP169" s="3"/>
      <c r="DUQ169" s="3"/>
      <c r="DUR169" s="3"/>
      <c r="DUS169" s="3"/>
      <c r="DUT169" s="3"/>
      <c r="DUU169" s="3"/>
      <c r="DUV169" s="3"/>
      <c r="DUW169" s="3"/>
      <c r="DUX169" s="3"/>
      <c r="DUY169" s="3"/>
      <c r="DUZ169" s="3"/>
      <c r="DVA169" s="3"/>
      <c r="DVB169" s="3"/>
      <c r="DVC169" s="3"/>
      <c r="DVD169" s="3"/>
      <c r="DVE169" s="3"/>
      <c r="DVF169" s="3"/>
      <c r="DVG169" s="3"/>
      <c r="DVH169" s="3"/>
      <c r="DVI169" s="3"/>
      <c r="DVJ169" s="3"/>
      <c r="DVK169" s="3"/>
      <c r="DVL169" s="3"/>
      <c r="DVM169" s="3"/>
      <c r="DVN169" s="3"/>
      <c r="DVO169" s="3"/>
      <c r="DVP169" s="3"/>
      <c r="DVQ169" s="3"/>
      <c r="DVR169" s="3"/>
      <c r="DVS169" s="3"/>
      <c r="DVT169" s="3"/>
      <c r="DVU169" s="3"/>
      <c r="DVV169" s="3"/>
      <c r="DVW169" s="3"/>
      <c r="DVX169" s="3"/>
      <c r="DVY169" s="3"/>
      <c r="DVZ169" s="3"/>
      <c r="DWA169" s="3"/>
      <c r="DWB169" s="3"/>
      <c r="DWC169" s="3"/>
      <c r="DWD169" s="3"/>
      <c r="DWE169" s="3"/>
      <c r="DWF169" s="3"/>
      <c r="DWG169" s="3"/>
      <c r="DWH169" s="3"/>
      <c r="DWI169" s="3"/>
      <c r="DWJ169" s="3"/>
      <c r="DWK169" s="3"/>
      <c r="DWL169" s="3"/>
      <c r="DWM169" s="3"/>
      <c r="DWN169" s="3"/>
      <c r="DWO169" s="3"/>
      <c r="DWP169" s="3"/>
      <c r="DWQ169" s="3"/>
      <c r="DWR169" s="3"/>
      <c r="DWS169" s="3"/>
      <c r="DWT169" s="3"/>
      <c r="DWU169" s="3"/>
      <c r="DWV169" s="3"/>
      <c r="DWW169" s="3"/>
      <c r="DWX169" s="3"/>
      <c r="DWY169" s="3"/>
      <c r="DWZ169" s="3"/>
      <c r="DXA169" s="3"/>
      <c r="DXB169" s="3"/>
      <c r="DXC169" s="3"/>
      <c r="DXD169" s="3"/>
      <c r="DXE169" s="3"/>
      <c r="DXF169" s="3"/>
      <c r="DXG169" s="3"/>
      <c r="DXH169" s="3"/>
      <c r="DXI169" s="3"/>
      <c r="DXJ169" s="3"/>
      <c r="DXK169" s="3"/>
      <c r="DXL169" s="3"/>
      <c r="DXM169" s="3"/>
      <c r="DXN169" s="3"/>
      <c r="DXO169" s="3"/>
      <c r="DXP169" s="3"/>
      <c r="DXQ169" s="3"/>
      <c r="DXR169" s="3"/>
      <c r="DXS169" s="3"/>
      <c r="DXT169" s="3"/>
      <c r="DXU169" s="3"/>
      <c r="DXV169" s="3"/>
      <c r="DXW169" s="3"/>
      <c r="DXX169" s="3"/>
      <c r="DXY169" s="3"/>
      <c r="DXZ169" s="3"/>
      <c r="DYA169" s="3"/>
      <c r="DYB169" s="3"/>
      <c r="DYC169" s="3"/>
      <c r="DYD169" s="3"/>
      <c r="DYE169" s="3"/>
      <c r="DYF169" s="3"/>
      <c r="DYG169" s="3"/>
      <c r="DYH169" s="3"/>
      <c r="DYI169" s="3"/>
      <c r="DYJ169" s="3"/>
      <c r="DYK169" s="3"/>
      <c r="DYL169" s="3"/>
      <c r="DYM169" s="3"/>
      <c r="DYN169" s="3"/>
      <c r="DYO169" s="3"/>
      <c r="DYP169" s="3"/>
      <c r="DYQ169" s="3"/>
      <c r="DYR169" s="3"/>
      <c r="DYS169" s="3"/>
      <c r="DYT169" s="3"/>
      <c r="DYU169" s="3"/>
      <c r="DYV169" s="3"/>
      <c r="DYW169" s="3"/>
      <c r="DYX169" s="3"/>
      <c r="DYY169" s="3"/>
      <c r="DYZ169" s="3"/>
      <c r="DZA169" s="3"/>
      <c r="DZB169" s="3"/>
      <c r="DZC169" s="3"/>
      <c r="DZD169" s="3"/>
      <c r="DZE169" s="3"/>
      <c r="DZF169" s="3"/>
      <c r="DZG169" s="3"/>
      <c r="DZH169" s="3"/>
      <c r="DZI169" s="3"/>
      <c r="DZJ169" s="3"/>
      <c r="DZK169" s="3"/>
      <c r="DZL169" s="3"/>
      <c r="DZM169" s="3"/>
      <c r="DZN169" s="3"/>
      <c r="DZO169" s="3"/>
      <c r="DZP169" s="3"/>
      <c r="DZQ169" s="3"/>
      <c r="DZR169" s="3"/>
      <c r="DZS169" s="3"/>
      <c r="DZT169" s="3"/>
      <c r="DZU169" s="3"/>
      <c r="DZV169" s="3"/>
      <c r="DZW169" s="3"/>
      <c r="DZX169" s="3"/>
      <c r="DZY169" s="3"/>
      <c r="DZZ169" s="3"/>
      <c r="EAA169" s="3"/>
      <c r="EAB169" s="3"/>
      <c r="EAC169" s="3"/>
      <c r="EAD169" s="3"/>
      <c r="EAE169" s="3"/>
      <c r="EAF169" s="3"/>
      <c r="EAG169" s="3"/>
      <c r="EAH169" s="3"/>
      <c r="EAI169" s="3"/>
      <c r="EAJ169" s="3"/>
      <c r="EAK169" s="3"/>
      <c r="EAL169" s="3"/>
      <c r="EAM169" s="3"/>
      <c r="EAN169" s="3"/>
      <c r="EAO169" s="3"/>
      <c r="EAP169" s="3"/>
      <c r="EAQ169" s="3"/>
      <c r="EAR169" s="3"/>
      <c r="EAS169" s="3"/>
      <c r="EAT169" s="3"/>
      <c r="EAU169" s="3"/>
      <c r="EAV169" s="3"/>
      <c r="EAW169" s="3"/>
      <c r="EAX169" s="3"/>
      <c r="EAY169" s="3"/>
      <c r="EAZ169" s="3"/>
      <c r="EBA169" s="3"/>
      <c r="EBB169" s="3"/>
      <c r="EBC169" s="3"/>
      <c r="EBD169" s="3"/>
      <c r="EBE169" s="3"/>
      <c r="EBF169" s="3"/>
      <c r="EBG169" s="3"/>
      <c r="EBH169" s="3"/>
      <c r="EBI169" s="3"/>
      <c r="EBJ169" s="3"/>
      <c r="EBK169" s="3"/>
      <c r="EBL169" s="3"/>
      <c r="EBM169" s="3"/>
      <c r="EBN169" s="3"/>
      <c r="EBO169" s="3"/>
      <c r="EBP169" s="3"/>
      <c r="EBQ169" s="3"/>
      <c r="EBR169" s="3"/>
      <c r="EBS169" s="3"/>
      <c r="EBT169" s="3"/>
      <c r="EBU169" s="3"/>
      <c r="EBV169" s="3"/>
      <c r="EBW169" s="3"/>
      <c r="EBX169" s="3"/>
      <c r="EBY169" s="3"/>
      <c r="EBZ169" s="3"/>
      <c r="ECA169" s="3"/>
      <c r="ECB169" s="3"/>
      <c r="ECC169" s="3"/>
      <c r="ECD169" s="3"/>
      <c r="ECE169" s="3"/>
      <c r="ECF169" s="3"/>
      <c r="ECG169" s="3"/>
      <c r="ECH169" s="3"/>
      <c r="ECI169" s="3"/>
      <c r="ECJ169" s="3"/>
      <c r="ECK169" s="3"/>
      <c r="ECL169" s="3"/>
      <c r="ECM169" s="3"/>
      <c r="ECN169" s="3"/>
      <c r="ECO169" s="3"/>
      <c r="ECP169" s="3"/>
      <c r="ECQ169" s="3"/>
      <c r="ECR169" s="3"/>
      <c r="ECS169" s="3"/>
      <c r="ECT169" s="3"/>
      <c r="ECU169" s="3"/>
      <c r="ECV169" s="3"/>
      <c r="ECW169" s="3"/>
      <c r="ECX169" s="3"/>
      <c r="ECY169" s="3"/>
      <c r="ECZ169" s="3"/>
      <c r="EDA169" s="3"/>
      <c r="EDB169" s="3"/>
      <c r="EDC169" s="3"/>
      <c r="EDD169" s="3"/>
      <c r="EDE169" s="3"/>
      <c r="EDF169" s="3"/>
      <c r="EDG169" s="3"/>
      <c r="EDH169" s="3"/>
      <c r="EDI169" s="3"/>
      <c r="EDJ169" s="3"/>
      <c r="EDK169" s="3"/>
      <c r="EDL169" s="3"/>
      <c r="EDM169" s="3"/>
      <c r="EDN169" s="3"/>
      <c r="EDO169" s="3"/>
      <c r="EDP169" s="3"/>
      <c r="EDQ169" s="3"/>
      <c r="EDR169" s="3"/>
      <c r="EDS169" s="3"/>
      <c r="EDT169" s="3"/>
      <c r="EDU169" s="3"/>
      <c r="EDV169" s="3"/>
      <c r="EDW169" s="3"/>
      <c r="EDX169" s="3"/>
      <c r="EDY169" s="3"/>
      <c r="EDZ169" s="3"/>
      <c r="EEA169" s="3"/>
      <c r="EEB169" s="3"/>
      <c r="EEC169" s="3"/>
      <c r="EED169" s="3"/>
      <c r="EEE169" s="3"/>
      <c r="EEF169" s="3"/>
      <c r="EEG169" s="3"/>
      <c r="EEH169" s="3"/>
      <c r="EEI169" s="3"/>
      <c r="EEJ169" s="3"/>
      <c r="EEK169" s="3"/>
      <c r="EEL169" s="3"/>
      <c r="EEM169" s="3"/>
      <c r="EEN169" s="3"/>
      <c r="EEO169" s="3"/>
      <c r="EEP169" s="3"/>
      <c r="EEQ169" s="3"/>
      <c r="EER169" s="3"/>
      <c r="EES169" s="3"/>
      <c r="EET169" s="3"/>
      <c r="EEU169" s="3"/>
      <c r="EEV169" s="3"/>
      <c r="EEW169" s="3"/>
      <c r="EEX169" s="3"/>
      <c r="EEY169" s="3"/>
      <c r="EEZ169" s="3"/>
      <c r="EFA169" s="3"/>
      <c r="EFB169" s="3"/>
      <c r="EFC169" s="3"/>
      <c r="EFD169" s="3"/>
      <c r="EFE169" s="3"/>
      <c r="EFF169" s="3"/>
      <c r="EFG169" s="3"/>
      <c r="EFH169" s="3"/>
      <c r="EFI169" s="3"/>
      <c r="EFJ169" s="3"/>
      <c r="EFK169" s="3"/>
      <c r="EFL169" s="3"/>
      <c r="EFM169" s="3"/>
      <c r="EFN169" s="3"/>
      <c r="EFO169" s="3"/>
      <c r="EFP169" s="3"/>
      <c r="EFQ169" s="3"/>
      <c r="EFR169" s="3"/>
      <c r="EFS169" s="3"/>
      <c r="EFT169" s="3"/>
      <c r="EFU169" s="3"/>
      <c r="EFV169" s="3"/>
      <c r="EFW169" s="3"/>
      <c r="EFX169" s="3"/>
      <c r="EFY169" s="3"/>
      <c r="EFZ169" s="3"/>
      <c r="EGA169" s="3"/>
      <c r="EGB169" s="3"/>
      <c r="EGC169" s="3"/>
      <c r="EGD169" s="3"/>
      <c r="EGE169" s="3"/>
      <c r="EGF169" s="3"/>
      <c r="EGG169" s="3"/>
      <c r="EGH169" s="3"/>
      <c r="EGI169" s="3"/>
      <c r="EGJ169" s="3"/>
      <c r="EGK169" s="3"/>
      <c r="EGL169" s="3"/>
      <c r="EGM169" s="3"/>
      <c r="EGN169" s="3"/>
      <c r="EGO169" s="3"/>
      <c r="EGP169" s="3"/>
      <c r="EGQ169" s="3"/>
      <c r="EGR169" s="3"/>
      <c r="EGS169" s="3"/>
      <c r="EGT169" s="3"/>
      <c r="EGU169" s="3"/>
      <c r="EGV169" s="3"/>
      <c r="EGW169" s="3"/>
      <c r="EGX169" s="3"/>
      <c r="EGY169" s="3"/>
      <c r="EGZ169" s="3"/>
      <c r="EHA169" s="3"/>
      <c r="EHB169" s="3"/>
      <c r="EHC169" s="3"/>
      <c r="EHD169" s="3"/>
      <c r="EHE169" s="3"/>
      <c r="EHF169" s="3"/>
      <c r="EHG169" s="3"/>
      <c r="EHH169" s="3"/>
      <c r="EHI169" s="3"/>
      <c r="EHJ169" s="3"/>
      <c r="EHK169" s="3"/>
      <c r="EHL169" s="3"/>
      <c r="EHM169" s="3"/>
      <c r="EHN169" s="3"/>
      <c r="EHO169" s="3"/>
      <c r="EHP169" s="3"/>
      <c r="EHQ169" s="3"/>
      <c r="EHR169" s="3"/>
      <c r="EHS169" s="3"/>
      <c r="EHT169" s="3"/>
      <c r="EHU169" s="3"/>
      <c r="EHV169" s="3"/>
      <c r="EHW169" s="3"/>
      <c r="EHX169" s="3"/>
      <c r="EHY169" s="3"/>
      <c r="EHZ169" s="3"/>
      <c r="EIA169" s="3"/>
      <c r="EIB169" s="3"/>
      <c r="EIC169" s="3"/>
      <c r="EID169" s="3"/>
      <c r="EIE169" s="3"/>
      <c r="EIF169" s="3"/>
      <c r="EIG169" s="3"/>
      <c r="EIH169" s="3"/>
      <c r="EII169" s="3"/>
      <c r="EIJ169" s="3"/>
      <c r="EIK169" s="3"/>
      <c r="EIL169" s="3"/>
      <c r="EIM169" s="3"/>
      <c r="EIN169" s="3"/>
      <c r="EIO169" s="3"/>
      <c r="EIP169" s="3"/>
      <c r="EIQ169" s="3"/>
      <c r="EIR169" s="3"/>
      <c r="EIS169" s="3"/>
      <c r="EIT169" s="3"/>
      <c r="EIU169" s="3"/>
      <c r="EIV169" s="3"/>
      <c r="EIW169" s="3"/>
      <c r="EIX169" s="3"/>
      <c r="EIY169" s="3"/>
      <c r="EIZ169" s="3"/>
      <c r="EJA169" s="3"/>
      <c r="EJB169" s="3"/>
      <c r="EJC169" s="3"/>
      <c r="EJD169" s="3"/>
      <c r="EJE169" s="3"/>
      <c r="EJF169" s="3"/>
      <c r="EJG169" s="3"/>
      <c r="EJH169" s="3"/>
      <c r="EJI169" s="3"/>
      <c r="EJJ169" s="3"/>
      <c r="EJK169" s="3"/>
      <c r="EJL169" s="3"/>
      <c r="EJM169" s="3"/>
      <c r="EJN169" s="3"/>
      <c r="EJO169" s="3"/>
      <c r="EJP169" s="3"/>
      <c r="EJQ169" s="3"/>
      <c r="EJR169" s="3"/>
      <c r="EJS169" s="3"/>
      <c r="EJT169" s="3"/>
      <c r="EJU169" s="3"/>
      <c r="EJV169" s="3"/>
      <c r="EJW169" s="3"/>
      <c r="EJX169" s="3"/>
      <c r="EJY169" s="3"/>
      <c r="EJZ169" s="3"/>
      <c r="EKA169" s="3"/>
      <c r="EKB169" s="3"/>
      <c r="EKC169" s="3"/>
      <c r="EKD169" s="3"/>
      <c r="EKE169" s="3"/>
      <c r="EKF169" s="3"/>
      <c r="EKG169" s="3"/>
      <c r="EKH169" s="3"/>
      <c r="EKI169" s="3"/>
      <c r="EKJ169" s="3"/>
      <c r="EKK169" s="3"/>
      <c r="EKL169" s="3"/>
      <c r="EKM169" s="3"/>
      <c r="EKN169" s="3"/>
      <c r="EKO169" s="3"/>
      <c r="EKP169" s="3"/>
      <c r="EKQ169" s="3"/>
      <c r="EKR169" s="3"/>
      <c r="EKS169" s="3"/>
      <c r="EKT169" s="3"/>
      <c r="EKU169" s="3"/>
      <c r="EKV169" s="3"/>
      <c r="EKW169" s="3"/>
      <c r="EKX169" s="3"/>
      <c r="EKY169" s="3"/>
      <c r="EKZ169" s="3"/>
      <c r="ELA169" s="3"/>
      <c r="ELB169" s="3"/>
      <c r="ELC169" s="3"/>
      <c r="ELD169" s="3"/>
      <c r="ELE169" s="3"/>
      <c r="ELF169" s="3"/>
      <c r="ELG169" s="3"/>
      <c r="ELH169" s="3"/>
      <c r="ELI169" s="3"/>
      <c r="ELJ169" s="3"/>
      <c r="ELK169" s="3"/>
      <c r="ELL169" s="3"/>
      <c r="ELM169" s="3"/>
      <c r="ELN169" s="3"/>
      <c r="ELO169" s="3"/>
      <c r="ELP169" s="3"/>
      <c r="ELQ169" s="3"/>
      <c r="ELR169" s="3"/>
      <c r="ELS169" s="3"/>
      <c r="ELT169" s="3"/>
      <c r="ELU169" s="3"/>
      <c r="ELV169" s="3"/>
      <c r="ELW169" s="3"/>
      <c r="ELX169" s="3"/>
      <c r="ELY169" s="3"/>
      <c r="ELZ169" s="3"/>
      <c r="EMA169" s="3"/>
      <c r="EMB169" s="3"/>
      <c r="EMC169" s="3"/>
      <c r="EMD169" s="3"/>
      <c r="EME169" s="3"/>
      <c r="EMF169" s="3"/>
      <c r="EMG169" s="3"/>
      <c r="EMH169" s="3"/>
      <c r="EMI169" s="3"/>
      <c r="EMJ169" s="3"/>
      <c r="EMK169" s="3"/>
      <c r="EML169" s="3"/>
      <c r="EMM169" s="3"/>
      <c r="EMN169" s="3"/>
      <c r="EMO169" s="3"/>
      <c r="EMP169" s="3"/>
      <c r="EMQ169" s="3"/>
      <c r="EMR169" s="3"/>
      <c r="EMS169" s="3"/>
      <c r="EMT169" s="3"/>
      <c r="EMU169" s="3"/>
      <c r="EMV169" s="3"/>
      <c r="EMW169" s="3"/>
      <c r="EMX169" s="3"/>
      <c r="EMY169" s="3"/>
      <c r="EMZ169" s="3"/>
      <c r="ENA169" s="3"/>
      <c r="ENB169" s="3"/>
      <c r="ENC169" s="3"/>
      <c r="END169" s="3"/>
      <c r="ENE169" s="3"/>
      <c r="ENF169" s="3"/>
      <c r="ENG169" s="3"/>
      <c r="ENH169" s="3"/>
      <c r="ENI169" s="3"/>
      <c r="ENJ169" s="3"/>
      <c r="ENK169" s="3"/>
      <c r="ENL169" s="3"/>
      <c r="ENM169" s="3"/>
      <c r="ENN169" s="3"/>
      <c r="ENO169" s="3"/>
      <c r="ENP169" s="3"/>
      <c r="ENQ169" s="3"/>
      <c r="ENR169" s="3"/>
      <c r="ENS169" s="3"/>
      <c r="ENT169" s="3"/>
      <c r="ENU169" s="3"/>
      <c r="ENV169" s="3"/>
      <c r="ENW169" s="3"/>
      <c r="ENX169" s="3"/>
      <c r="ENY169" s="3"/>
      <c r="ENZ169" s="3"/>
      <c r="EOA169" s="3"/>
      <c r="EOB169" s="3"/>
      <c r="EOC169" s="3"/>
      <c r="EOD169" s="3"/>
      <c r="EOE169" s="3"/>
      <c r="EOF169" s="3"/>
      <c r="EOG169" s="3"/>
      <c r="EOH169" s="3"/>
      <c r="EOI169" s="3"/>
      <c r="EOJ169" s="3"/>
      <c r="EOK169" s="3"/>
      <c r="EOL169" s="3"/>
      <c r="EOM169" s="3"/>
      <c r="EON169" s="3"/>
      <c r="EOO169" s="3"/>
      <c r="EOP169" s="3"/>
      <c r="EOQ169" s="3"/>
      <c r="EOR169" s="3"/>
      <c r="EOS169" s="3"/>
      <c r="EOT169" s="3"/>
      <c r="EOU169" s="3"/>
      <c r="EOV169" s="3"/>
      <c r="EOW169" s="3"/>
      <c r="EOX169" s="3"/>
      <c r="EOY169" s="3"/>
      <c r="EOZ169" s="3"/>
      <c r="EPA169" s="3"/>
      <c r="EPB169" s="3"/>
      <c r="EPC169" s="3"/>
      <c r="EPD169" s="3"/>
      <c r="EPE169" s="3"/>
      <c r="EPF169" s="3"/>
      <c r="EPG169" s="3"/>
      <c r="EPH169" s="3"/>
      <c r="EPI169" s="3"/>
      <c r="EPJ169" s="3"/>
      <c r="EPK169" s="3"/>
      <c r="EPL169" s="3"/>
      <c r="EPM169" s="3"/>
      <c r="EPN169" s="3"/>
      <c r="EPO169" s="3"/>
      <c r="EPP169" s="3"/>
      <c r="EPQ169" s="3"/>
      <c r="EPR169" s="3"/>
      <c r="EPS169" s="3"/>
      <c r="EPT169" s="3"/>
      <c r="EPU169" s="3"/>
      <c r="EPV169" s="3"/>
      <c r="EPW169" s="3"/>
      <c r="EPX169" s="3"/>
      <c r="EPY169" s="3"/>
      <c r="EPZ169" s="3"/>
      <c r="EQA169" s="3"/>
      <c r="EQB169" s="3"/>
      <c r="EQC169" s="3"/>
      <c r="EQD169" s="3"/>
      <c r="EQE169" s="3"/>
      <c r="EQF169" s="3"/>
      <c r="EQG169" s="3"/>
      <c r="EQH169" s="3"/>
      <c r="EQI169" s="3"/>
      <c r="EQJ169" s="3"/>
      <c r="EQK169" s="3"/>
      <c r="EQL169" s="3"/>
      <c r="EQM169" s="3"/>
      <c r="EQN169" s="3"/>
      <c r="EQO169" s="3"/>
      <c r="EQP169" s="3"/>
      <c r="EQQ169" s="3"/>
      <c r="EQR169" s="3"/>
      <c r="EQS169" s="3"/>
      <c r="EQT169" s="3"/>
      <c r="EQU169" s="3"/>
      <c r="EQV169" s="3"/>
      <c r="EQW169" s="3"/>
      <c r="EQX169" s="3"/>
      <c r="EQY169" s="3"/>
      <c r="EQZ169" s="3"/>
      <c r="ERA169" s="3"/>
      <c r="ERB169" s="3"/>
      <c r="ERC169" s="3"/>
      <c r="ERD169" s="3"/>
      <c r="ERE169" s="3"/>
      <c r="ERF169" s="3"/>
      <c r="ERG169" s="3"/>
      <c r="ERH169" s="3"/>
      <c r="ERI169" s="3"/>
      <c r="ERJ169" s="3"/>
      <c r="ERK169" s="3"/>
      <c r="ERL169" s="3"/>
      <c r="ERM169" s="3"/>
      <c r="ERN169" s="3"/>
      <c r="ERO169" s="3"/>
      <c r="ERP169" s="3"/>
      <c r="ERQ169" s="3"/>
      <c r="ERR169" s="3"/>
      <c r="ERS169" s="3"/>
      <c r="ERT169" s="3"/>
      <c r="ERU169" s="3"/>
      <c r="ERV169" s="3"/>
      <c r="ERW169" s="3"/>
      <c r="ERX169" s="3"/>
      <c r="ERY169" s="3"/>
      <c r="ERZ169" s="3"/>
      <c r="ESA169" s="3"/>
      <c r="ESB169" s="3"/>
      <c r="ESC169" s="3"/>
      <c r="ESD169" s="3"/>
      <c r="ESE169" s="3"/>
      <c r="ESF169" s="3"/>
      <c r="ESG169" s="3"/>
      <c r="ESH169" s="3"/>
      <c r="ESI169" s="3"/>
      <c r="ESJ169" s="3"/>
      <c r="ESK169" s="3"/>
      <c r="ESL169" s="3"/>
      <c r="ESM169" s="3"/>
      <c r="ESN169" s="3"/>
      <c r="ESO169" s="3"/>
      <c r="ESP169" s="3"/>
      <c r="ESQ169" s="3"/>
      <c r="ESR169" s="3"/>
      <c r="ESS169" s="3"/>
      <c r="EST169" s="3"/>
      <c r="ESU169" s="3"/>
      <c r="ESV169" s="3"/>
      <c r="ESW169" s="3"/>
      <c r="ESX169" s="3"/>
      <c r="ESY169" s="3"/>
      <c r="ESZ169" s="3"/>
      <c r="ETA169" s="3"/>
      <c r="ETB169" s="3"/>
      <c r="ETC169" s="3"/>
      <c r="ETD169" s="3"/>
      <c r="ETE169" s="3"/>
      <c r="ETF169" s="3"/>
      <c r="ETG169" s="3"/>
      <c r="ETH169" s="3"/>
      <c r="ETI169" s="3"/>
      <c r="ETJ169" s="3"/>
      <c r="ETK169" s="3"/>
      <c r="ETL169" s="3"/>
      <c r="ETM169" s="3"/>
      <c r="ETN169" s="3"/>
      <c r="ETO169" s="3"/>
      <c r="ETP169" s="3"/>
      <c r="ETQ169" s="3"/>
      <c r="ETR169" s="3"/>
      <c r="ETS169" s="3"/>
      <c r="ETT169" s="3"/>
      <c r="ETU169" s="3"/>
      <c r="ETV169" s="3"/>
      <c r="ETW169" s="3"/>
      <c r="ETX169" s="3"/>
      <c r="ETY169" s="3"/>
      <c r="ETZ169" s="3"/>
      <c r="EUA169" s="3"/>
      <c r="EUB169" s="3"/>
      <c r="EUC169" s="3"/>
      <c r="EUD169" s="3"/>
      <c r="EUE169" s="3"/>
      <c r="EUF169" s="3"/>
      <c r="EUG169" s="3"/>
      <c r="EUH169" s="3"/>
      <c r="EUI169" s="3"/>
      <c r="EUJ169" s="3"/>
      <c r="EUK169" s="3"/>
      <c r="EUL169" s="3"/>
      <c r="EUM169" s="3"/>
      <c r="EUN169" s="3"/>
      <c r="EUO169" s="3"/>
      <c r="EUP169" s="3"/>
      <c r="EUQ169" s="3"/>
      <c r="EUR169" s="3"/>
      <c r="EUS169" s="3"/>
      <c r="EUT169" s="3"/>
      <c r="EUU169" s="3"/>
      <c r="EUV169" s="3"/>
      <c r="EUW169" s="3"/>
      <c r="EUX169" s="3"/>
      <c r="EUY169" s="3"/>
      <c r="EUZ169" s="3"/>
      <c r="EVA169" s="3"/>
      <c r="EVB169" s="3"/>
      <c r="EVC169" s="3"/>
      <c r="EVD169" s="3"/>
      <c r="EVE169" s="3"/>
      <c r="EVF169" s="3"/>
      <c r="EVG169" s="3"/>
      <c r="EVH169" s="3"/>
      <c r="EVI169" s="3"/>
      <c r="EVJ169" s="3"/>
      <c r="EVK169" s="3"/>
      <c r="EVL169" s="3"/>
      <c r="EVM169" s="3"/>
      <c r="EVN169" s="3"/>
      <c r="EVO169" s="3"/>
      <c r="EVP169" s="3"/>
      <c r="EVQ169" s="3"/>
      <c r="EVR169" s="3"/>
      <c r="EVS169" s="3"/>
      <c r="EVT169" s="3"/>
      <c r="EVU169" s="3"/>
      <c r="EVV169" s="3"/>
      <c r="EVW169" s="3"/>
      <c r="EVX169" s="3"/>
      <c r="EVY169" s="3"/>
      <c r="EVZ169" s="3"/>
      <c r="EWA169" s="3"/>
      <c r="EWB169" s="3"/>
      <c r="EWC169" s="3"/>
      <c r="EWD169" s="3"/>
      <c r="EWE169" s="3"/>
      <c r="EWF169" s="3"/>
      <c r="EWG169" s="3"/>
      <c r="EWH169" s="3"/>
      <c r="EWI169" s="3"/>
      <c r="EWJ169" s="3"/>
      <c r="EWK169" s="3"/>
      <c r="EWL169" s="3"/>
      <c r="EWM169" s="3"/>
      <c r="EWN169" s="3"/>
      <c r="EWO169" s="3"/>
      <c r="EWP169" s="3"/>
      <c r="EWQ169" s="3"/>
      <c r="EWR169" s="3"/>
      <c r="EWS169" s="3"/>
      <c r="EWT169" s="3"/>
      <c r="EWU169" s="3"/>
      <c r="EWV169" s="3"/>
      <c r="EWW169" s="3"/>
      <c r="EWX169" s="3"/>
      <c r="EWY169" s="3"/>
      <c r="EWZ169" s="3"/>
      <c r="EXA169" s="3"/>
      <c r="EXB169" s="3"/>
      <c r="EXC169" s="3"/>
      <c r="EXD169" s="3"/>
      <c r="EXE169" s="3"/>
      <c r="EXF169" s="3"/>
      <c r="EXG169" s="3"/>
      <c r="EXH169" s="3"/>
      <c r="EXI169" s="3"/>
      <c r="EXJ169" s="3"/>
      <c r="EXK169" s="3"/>
      <c r="EXL169" s="3"/>
      <c r="EXM169" s="3"/>
      <c r="EXN169" s="3"/>
      <c r="EXO169" s="3"/>
      <c r="EXP169" s="3"/>
      <c r="EXQ169" s="3"/>
      <c r="EXR169" s="3"/>
      <c r="EXS169" s="3"/>
      <c r="EXT169" s="3"/>
      <c r="EXU169" s="3"/>
      <c r="EXV169" s="3"/>
      <c r="EXW169" s="3"/>
      <c r="EXX169" s="3"/>
      <c r="EXY169" s="3"/>
      <c r="EXZ169" s="3"/>
      <c r="EYA169" s="3"/>
      <c r="EYB169" s="3"/>
      <c r="EYC169" s="3"/>
      <c r="EYD169" s="3"/>
      <c r="EYE169" s="3"/>
      <c r="EYF169" s="3"/>
      <c r="EYG169" s="3"/>
      <c r="EYH169" s="3"/>
      <c r="EYI169" s="3"/>
      <c r="EYJ169" s="3"/>
      <c r="EYK169" s="3"/>
      <c r="EYL169" s="3"/>
      <c r="EYM169" s="3"/>
      <c r="EYN169" s="3"/>
      <c r="EYO169" s="3"/>
      <c r="EYP169" s="3"/>
      <c r="EYQ169" s="3"/>
      <c r="EYR169" s="3"/>
      <c r="EYS169" s="3"/>
      <c r="EYT169" s="3"/>
      <c r="EYU169" s="3"/>
      <c r="EYV169" s="3"/>
      <c r="EYW169" s="3"/>
      <c r="EYX169" s="3"/>
      <c r="EYY169" s="3"/>
      <c r="EYZ169" s="3"/>
      <c r="EZA169" s="3"/>
      <c r="EZB169" s="3"/>
      <c r="EZC169" s="3"/>
      <c r="EZD169" s="3"/>
      <c r="EZE169" s="3"/>
      <c r="EZF169" s="3"/>
      <c r="EZG169" s="3"/>
      <c r="EZH169" s="3"/>
      <c r="EZI169" s="3"/>
      <c r="EZJ169" s="3"/>
      <c r="EZK169" s="3"/>
      <c r="EZL169" s="3"/>
      <c r="EZM169" s="3"/>
      <c r="EZN169" s="3"/>
      <c r="EZO169" s="3"/>
      <c r="EZP169" s="3"/>
      <c r="EZQ169" s="3"/>
      <c r="EZR169" s="3"/>
      <c r="EZS169" s="3"/>
      <c r="EZT169" s="3"/>
      <c r="EZU169" s="3"/>
      <c r="EZV169" s="3"/>
      <c r="EZW169" s="3"/>
      <c r="EZX169" s="3"/>
      <c r="EZY169" s="3"/>
      <c r="EZZ169" s="3"/>
      <c r="FAA169" s="3"/>
      <c r="FAB169" s="3"/>
      <c r="FAC169" s="3"/>
      <c r="FAD169" s="3"/>
      <c r="FAE169" s="3"/>
      <c r="FAF169" s="3"/>
      <c r="FAG169" s="3"/>
      <c r="FAH169" s="3"/>
      <c r="FAI169" s="3"/>
      <c r="FAJ169" s="3"/>
      <c r="FAK169" s="3"/>
      <c r="FAL169" s="3"/>
      <c r="FAM169" s="3"/>
      <c r="FAN169" s="3"/>
      <c r="FAO169" s="3"/>
      <c r="FAP169" s="3"/>
      <c r="FAQ169" s="3"/>
      <c r="FAR169" s="3"/>
      <c r="FAS169" s="3"/>
      <c r="FAT169" s="3"/>
      <c r="FAU169" s="3"/>
      <c r="FAV169" s="3"/>
      <c r="FAW169" s="3"/>
      <c r="FAX169" s="3"/>
      <c r="FAY169" s="3"/>
      <c r="FAZ169" s="3"/>
      <c r="FBA169" s="3"/>
      <c r="FBB169" s="3"/>
      <c r="FBC169" s="3"/>
      <c r="FBD169" s="3"/>
      <c r="FBE169" s="3"/>
      <c r="FBF169" s="3"/>
      <c r="FBG169" s="3"/>
      <c r="FBH169" s="3"/>
      <c r="FBI169" s="3"/>
      <c r="FBJ169" s="3"/>
      <c r="FBK169" s="3"/>
      <c r="FBL169" s="3"/>
      <c r="FBM169" s="3"/>
      <c r="FBN169" s="3"/>
      <c r="FBO169" s="3"/>
      <c r="FBP169" s="3"/>
      <c r="FBQ169" s="3"/>
      <c r="FBR169" s="3"/>
      <c r="FBS169" s="3"/>
      <c r="FBT169" s="3"/>
      <c r="FBU169" s="3"/>
      <c r="FBV169" s="3"/>
      <c r="FBW169" s="3"/>
      <c r="FBX169" s="3"/>
      <c r="FBY169" s="3"/>
      <c r="FBZ169" s="3"/>
      <c r="FCA169" s="3"/>
      <c r="FCB169" s="3"/>
      <c r="FCC169" s="3"/>
      <c r="FCD169" s="3"/>
      <c r="FCE169" s="3"/>
      <c r="FCF169" s="3"/>
      <c r="FCG169" s="3"/>
      <c r="FCH169" s="3"/>
      <c r="FCI169" s="3"/>
      <c r="FCJ169" s="3"/>
      <c r="FCK169" s="3"/>
      <c r="FCL169" s="3"/>
      <c r="FCM169" s="3"/>
      <c r="FCN169" s="3"/>
      <c r="FCO169" s="3"/>
      <c r="FCP169" s="3"/>
      <c r="FCQ169" s="3"/>
      <c r="FCR169" s="3"/>
      <c r="FCS169" s="3"/>
      <c r="FCT169" s="3"/>
      <c r="FCU169" s="3"/>
      <c r="FCV169" s="3"/>
      <c r="FCW169" s="3"/>
      <c r="FCX169" s="3"/>
      <c r="FCY169" s="3"/>
      <c r="FCZ169" s="3"/>
      <c r="FDA169" s="3"/>
      <c r="FDB169" s="3"/>
      <c r="FDC169" s="3"/>
      <c r="FDD169" s="3"/>
      <c r="FDE169" s="3"/>
      <c r="FDF169" s="3"/>
      <c r="FDG169" s="3"/>
      <c r="FDH169" s="3"/>
      <c r="FDI169" s="3"/>
      <c r="FDJ169" s="3"/>
      <c r="FDK169" s="3"/>
      <c r="FDL169" s="3"/>
      <c r="FDM169" s="3"/>
      <c r="FDN169" s="3"/>
      <c r="FDO169" s="3"/>
      <c r="FDP169" s="3"/>
      <c r="FDQ169" s="3"/>
      <c r="FDR169" s="3"/>
      <c r="FDS169" s="3"/>
      <c r="FDT169" s="3"/>
      <c r="FDU169" s="3"/>
      <c r="FDV169" s="3"/>
      <c r="FDW169" s="3"/>
      <c r="FDX169" s="3"/>
      <c r="FDY169" s="3"/>
      <c r="FDZ169" s="3"/>
      <c r="FEA169" s="3"/>
      <c r="FEB169" s="3"/>
      <c r="FEC169" s="3"/>
      <c r="FED169" s="3"/>
      <c r="FEE169" s="3"/>
      <c r="FEF169" s="3"/>
      <c r="FEG169" s="3"/>
      <c r="FEH169" s="3"/>
      <c r="FEI169" s="3"/>
      <c r="FEJ169" s="3"/>
      <c r="FEK169" s="3"/>
      <c r="FEL169" s="3"/>
      <c r="FEM169" s="3"/>
      <c r="FEN169" s="3"/>
      <c r="FEO169" s="3"/>
      <c r="FEP169" s="3"/>
      <c r="FEQ169" s="3"/>
      <c r="FER169" s="3"/>
      <c r="FES169" s="3"/>
      <c r="FET169" s="3"/>
      <c r="FEU169" s="3"/>
      <c r="FEV169" s="3"/>
      <c r="FEW169" s="3"/>
      <c r="FEX169" s="3"/>
      <c r="FEY169" s="3"/>
      <c r="FEZ169" s="3"/>
      <c r="FFA169" s="3"/>
      <c r="FFB169" s="3"/>
      <c r="FFC169" s="3"/>
      <c r="FFD169" s="3"/>
      <c r="FFE169" s="3"/>
      <c r="FFF169" s="3"/>
      <c r="FFG169" s="3"/>
      <c r="FFH169" s="3"/>
      <c r="FFI169" s="3"/>
      <c r="FFJ169" s="3"/>
      <c r="FFK169" s="3"/>
      <c r="FFL169" s="3"/>
      <c r="FFM169" s="3"/>
      <c r="FFN169" s="3"/>
      <c r="FFO169" s="3"/>
      <c r="FFP169" s="3"/>
      <c r="FFQ169" s="3"/>
      <c r="FFR169" s="3"/>
      <c r="FFS169" s="3"/>
      <c r="FFT169" s="3"/>
      <c r="FFU169" s="3"/>
      <c r="FFV169" s="3"/>
      <c r="FFW169" s="3"/>
      <c r="FFX169" s="3"/>
      <c r="FFY169" s="3"/>
      <c r="FFZ169" s="3"/>
      <c r="FGA169" s="3"/>
      <c r="FGB169" s="3"/>
      <c r="FGC169" s="3"/>
      <c r="FGD169" s="3"/>
      <c r="FGE169" s="3"/>
      <c r="FGF169" s="3"/>
      <c r="FGG169" s="3"/>
      <c r="FGH169" s="3"/>
      <c r="FGI169" s="3"/>
      <c r="FGJ169" s="3"/>
      <c r="FGK169" s="3"/>
      <c r="FGL169" s="3"/>
      <c r="FGM169" s="3"/>
      <c r="FGN169" s="3"/>
      <c r="FGO169" s="3"/>
      <c r="FGP169" s="3"/>
      <c r="FGQ169" s="3"/>
      <c r="FGR169" s="3"/>
      <c r="FGS169" s="3"/>
      <c r="FGT169" s="3"/>
      <c r="FGU169" s="3"/>
      <c r="FGV169" s="3"/>
      <c r="FGW169" s="3"/>
      <c r="FGX169" s="3"/>
      <c r="FGY169" s="3"/>
      <c r="FGZ169" s="3"/>
      <c r="FHA169" s="3"/>
      <c r="FHB169" s="3"/>
      <c r="FHC169" s="3"/>
      <c r="FHD169" s="3"/>
      <c r="FHE169" s="3"/>
      <c r="FHF169" s="3"/>
      <c r="FHG169" s="3"/>
      <c r="FHH169" s="3"/>
      <c r="FHI169" s="3"/>
      <c r="FHJ169" s="3"/>
      <c r="FHK169" s="3"/>
      <c r="FHL169" s="3"/>
      <c r="FHM169" s="3"/>
      <c r="FHN169" s="3"/>
      <c r="FHO169" s="3"/>
      <c r="FHP169" s="3"/>
      <c r="FHQ169" s="3"/>
      <c r="FHR169" s="3"/>
      <c r="FHS169" s="3"/>
      <c r="FHT169" s="3"/>
      <c r="FHU169" s="3"/>
      <c r="FHV169" s="3"/>
      <c r="FHW169" s="3"/>
      <c r="FHX169" s="3"/>
      <c r="FHY169" s="3"/>
      <c r="FHZ169" s="3"/>
      <c r="FIA169" s="3"/>
      <c r="FIB169" s="3"/>
      <c r="FIC169" s="3"/>
      <c r="FID169" s="3"/>
      <c r="FIE169" s="3"/>
      <c r="FIF169" s="3"/>
      <c r="FIG169" s="3"/>
      <c r="FIH169" s="3"/>
      <c r="FII169" s="3"/>
      <c r="FIJ169" s="3"/>
      <c r="FIK169" s="3"/>
      <c r="FIL169" s="3"/>
      <c r="FIM169" s="3"/>
      <c r="FIN169" s="3"/>
      <c r="FIO169" s="3"/>
      <c r="FIP169" s="3"/>
      <c r="FIQ169" s="3"/>
      <c r="FIR169" s="3"/>
      <c r="FIS169" s="3"/>
      <c r="FIT169" s="3"/>
      <c r="FIU169" s="3"/>
      <c r="FIV169" s="3"/>
      <c r="FIW169" s="3"/>
      <c r="FIX169" s="3"/>
      <c r="FIY169" s="3"/>
      <c r="FIZ169" s="3"/>
      <c r="FJA169" s="3"/>
      <c r="FJB169" s="3"/>
      <c r="FJC169" s="3"/>
      <c r="FJD169" s="3"/>
      <c r="FJE169" s="3"/>
      <c r="FJF169" s="3"/>
      <c r="FJG169" s="3"/>
      <c r="FJH169" s="3"/>
      <c r="FJI169" s="3"/>
      <c r="FJJ169" s="3"/>
      <c r="FJK169" s="3"/>
      <c r="FJL169" s="3"/>
      <c r="FJM169" s="3"/>
      <c r="FJN169" s="3"/>
      <c r="FJO169" s="3"/>
      <c r="FJP169" s="3"/>
      <c r="FJQ169" s="3"/>
      <c r="FJR169" s="3"/>
      <c r="FJS169" s="3"/>
      <c r="FJT169" s="3"/>
      <c r="FJU169" s="3"/>
      <c r="FJV169" s="3"/>
      <c r="FJW169" s="3"/>
      <c r="FJX169" s="3"/>
      <c r="FJY169" s="3"/>
      <c r="FJZ169" s="3"/>
      <c r="FKA169" s="3"/>
      <c r="FKB169" s="3"/>
      <c r="FKC169" s="3"/>
      <c r="FKD169" s="3"/>
      <c r="FKE169" s="3"/>
      <c r="FKF169" s="3"/>
      <c r="FKG169" s="3"/>
      <c r="FKH169" s="3"/>
      <c r="FKI169" s="3"/>
      <c r="FKJ169" s="3"/>
      <c r="FKK169" s="3"/>
      <c r="FKL169" s="3"/>
      <c r="FKM169" s="3"/>
      <c r="FKN169" s="3"/>
      <c r="FKO169" s="3"/>
      <c r="FKP169" s="3"/>
      <c r="FKQ169" s="3"/>
      <c r="FKR169" s="3"/>
      <c r="FKS169" s="3"/>
      <c r="FKT169" s="3"/>
      <c r="FKU169" s="3"/>
      <c r="FKV169" s="3"/>
      <c r="FKW169" s="3"/>
      <c r="FKX169" s="3"/>
      <c r="FKY169" s="3"/>
      <c r="FKZ169" s="3"/>
      <c r="FLA169" s="3"/>
      <c r="FLB169" s="3"/>
      <c r="FLC169" s="3"/>
      <c r="FLD169" s="3"/>
      <c r="FLE169" s="3"/>
      <c r="FLF169" s="3"/>
      <c r="FLG169" s="3"/>
      <c r="FLH169" s="3"/>
      <c r="FLI169" s="3"/>
      <c r="FLJ169" s="3"/>
      <c r="FLK169" s="3"/>
      <c r="FLL169" s="3"/>
      <c r="FLM169" s="3"/>
      <c r="FLN169" s="3"/>
      <c r="FLO169" s="3"/>
      <c r="FLP169" s="3"/>
      <c r="FLQ169" s="3"/>
      <c r="FLR169" s="3"/>
      <c r="FLS169" s="3"/>
      <c r="FLT169" s="3"/>
      <c r="FLU169" s="3"/>
      <c r="FLV169" s="3"/>
      <c r="FLW169" s="3"/>
      <c r="FLX169" s="3"/>
      <c r="FLY169" s="3"/>
      <c r="FLZ169" s="3"/>
      <c r="FMA169" s="3"/>
      <c r="FMB169" s="3"/>
      <c r="FMC169" s="3"/>
      <c r="FMD169" s="3"/>
      <c r="FME169" s="3"/>
      <c r="FMF169" s="3"/>
      <c r="FMG169" s="3"/>
      <c r="FMH169" s="3"/>
      <c r="FMI169" s="3"/>
      <c r="FMJ169" s="3"/>
      <c r="FMK169" s="3"/>
      <c r="FML169" s="3"/>
      <c r="FMM169" s="3"/>
      <c r="FMN169" s="3"/>
      <c r="FMO169" s="3"/>
      <c r="FMP169" s="3"/>
      <c r="FMQ169" s="3"/>
      <c r="FMR169" s="3"/>
      <c r="FMS169" s="3"/>
      <c r="FMT169" s="3"/>
      <c r="FMU169" s="3"/>
      <c r="FMV169" s="3"/>
      <c r="FMW169" s="3"/>
      <c r="FMX169" s="3"/>
      <c r="FMY169" s="3"/>
      <c r="FMZ169" s="3"/>
      <c r="FNA169" s="3"/>
      <c r="FNB169" s="3"/>
      <c r="FNC169" s="3"/>
      <c r="FND169" s="3"/>
      <c r="FNE169" s="3"/>
      <c r="FNF169" s="3"/>
      <c r="FNG169" s="3"/>
      <c r="FNH169" s="3"/>
      <c r="FNI169" s="3"/>
      <c r="FNJ169" s="3"/>
      <c r="FNK169" s="3"/>
      <c r="FNL169" s="3"/>
      <c r="FNM169" s="3"/>
      <c r="FNN169" s="3"/>
      <c r="FNO169" s="3"/>
      <c r="FNP169" s="3"/>
      <c r="FNQ169" s="3"/>
      <c r="FNR169" s="3"/>
      <c r="FNS169" s="3"/>
      <c r="FNT169" s="3"/>
      <c r="FNU169" s="3"/>
      <c r="FNV169" s="3"/>
      <c r="FNW169" s="3"/>
      <c r="FNX169" s="3"/>
      <c r="FNY169" s="3"/>
      <c r="FNZ169" s="3"/>
      <c r="FOA169" s="3"/>
      <c r="FOB169" s="3"/>
      <c r="FOC169" s="3"/>
      <c r="FOD169" s="3"/>
      <c r="FOE169" s="3"/>
      <c r="FOF169" s="3"/>
      <c r="FOG169" s="3"/>
      <c r="FOH169" s="3"/>
      <c r="FOI169" s="3"/>
      <c r="FOJ169" s="3"/>
      <c r="FOK169" s="3"/>
      <c r="FOL169" s="3"/>
      <c r="FOM169" s="3"/>
      <c r="FON169" s="3"/>
      <c r="FOO169" s="3"/>
      <c r="FOP169" s="3"/>
      <c r="FOQ169" s="3"/>
      <c r="FOR169" s="3"/>
      <c r="FOS169" s="3"/>
      <c r="FOT169" s="3"/>
      <c r="FOU169" s="3"/>
      <c r="FOV169" s="3"/>
      <c r="FOW169" s="3"/>
      <c r="FOX169" s="3"/>
      <c r="FOY169" s="3"/>
      <c r="FOZ169" s="3"/>
      <c r="FPA169" s="3"/>
      <c r="FPB169" s="3"/>
      <c r="FPC169" s="3"/>
      <c r="FPD169" s="3"/>
      <c r="FPE169" s="3"/>
      <c r="FPF169" s="3"/>
      <c r="FPG169" s="3"/>
      <c r="FPH169" s="3"/>
      <c r="FPI169" s="3"/>
      <c r="FPJ169" s="3"/>
      <c r="FPK169" s="3"/>
      <c r="FPL169" s="3"/>
      <c r="FPM169" s="3"/>
      <c r="FPN169" s="3"/>
      <c r="FPO169" s="3"/>
      <c r="FPP169" s="3"/>
      <c r="FPQ169" s="3"/>
      <c r="FPR169" s="3"/>
      <c r="FPS169" s="3"/>
      <c r="FPT169" s="3"/>
      <c r="FPU169" s="3"/>
      <c r="FPV169" s="3"/>
      <c r="FPW169" s="3"/>
      <c r="FPX169" s="3"/>
      <c r="FPY169" s="3"/>
      <c r="FPZ169" s="3"/>
      <c r="FQA169" s="3"/>
      <c r="FQB169" s="3"/>
      <c r="FQC169" s="3"/>
      <c r="FQD169" s="3"/>
      <c r="FQE169" s="3"/>
      <c r="FQF169" s="3"/>
      <c r="FQG169" s="3"/>
      <c r="FQH169" s="3"/>
      <c r="FQI169" s="3"/>
      <c r="FQJ169" s="3"/>
      <c r="FQK169" s="3"/>
      <c r="FQL169" s="3"/>
      <c r="FQM169" s="3"/>
      <c r="FQN169" s="3"/>
      <c r="FQO169" s="3"/>
      <c r="FQP169" s="3"/>
      <c r="FQQ169" s="3"/>
      <c r="FQR169" s="3"/>
      <c r="FQS169" s="3"/>
      <c r="FQT169" s="3"/>
      <c r="FQU169" s="3"/>
      <c r="FQV169" s="3"/>
      <c r="FQW169" s="3"/>
      <c r="FQX169" s="3"/>
      <c r="FQY169" s="3"/>
      <c r="FQZ169" s="3"/>
      <c r="FRA169" s="3"/>
      <c r="FRB169" s="3"/>
      <c r="FRC169" s="3"/>
      <c r="FRD169" s="3"/>
      <c r="FRE169" s="3"/>
      <c r="FRF169" s="3"/>
      <c r="FRG169" s="3"/>
      <c r="FRH169" s="3"/>
      <c r="FRI169" s="3"/>
      <c r="FRJ169" s="3"/>
      <c r="FRK169" s="3"/>
      <c r="FRL169" s="3"/>
      <c r="FRM169" s="3"/>
      <c r="FRN169" s="3"/>
      <c r="FRO169" s="3"/>
      <c r="FRP169" s="3"/>
      <c r="FRQ169" s="3"/>
      <c r="FRR169" s="3"/>
      <c r="FRS169" s="3"/>
      <c r="FRT169" s="3"/>
      <c r="FRU169" s="3"/>
      <c r="FRV169" s="3"/>
      <c r="FRW169" s="3"/>
      <c r="FRX169" s="3"/>
      <c r="FRY169" s="3"/>
      <c r="FRZ169" s="3"/>
      <c r="FSA169" s="3"/>
      <c r="FSB169" s="3"/>
      <c r="FSC169" s="3"/>
      <c r="FSD169" s="3"/>
      <c r="FSE169" s="3"/>
      <c r="FSF169" s="3"/>
      <c r="FSG169" s="3"/>
      <c r="FSH169" s="3"/>
      <c r="FSI169" s="3"/>
      <c r="FSJ169" s="3"/>
      <c r="FSK169" s="3"/>
      <c r="FSL169" s="3"/>
      <c r="FSM169" s="3"/>
      <c r="FSN169" s="3"/>
      <c r="FSO169" s="3"/>
      <c r="FSP169" s="3"/>
      <c r="FSQ169" s="3"/>
      <c r="FSR169" s="3"/>
      <c r="FSS169" s="3"/>
      <c r="FST169" s="3"/>
      <c r="FSU169" s="3"/>
      <c r="FSV169" s="3"/>
      <c r="FSW169" s="3"/>
      <c r="FSX169" s="3"/>
      <c r="FSY169" s="3"/>
      <c r="FSZ169" s="3"/>
      <c r="FTA169" s="3"/>
      <c r="FTB169" s="3"/>
      <c r="FTC169" s="3"/>
      <c r="FTD169" s="3"/>
      <c r="FTE169" s="3"/>
      <c r="FTF169" s="3"/>
      <c r="FTG169" s="3"/>
      <c r="FTH169" s="3"/>
      <c r="FTI169" s="3"/>
      <c r="FTJ169" s="3"/>
      <c r="FTK169" s="3"/>
      <c r="FTL169" s="3"/>
      <c r="FTM169" s="3"/>
      <c r="FTN169" s="3"/>
      <c r="FTO169" s="3"/>
      <c r="FTP169" s="3"/>
      <c r="FTQ169" s="3"/>
      <c r="FTR169" s="3"/>
      <c r="FTS169" s="3"/>
      <c r="FTT169" s="3"/>
      <c r="FTU169" s="3"/>
      <c r="FTV169" s="3"/>
      <c r="FTW169" s="3"/>
      <c r="FTX169" s="3"/>
      <c r="FTY169" s="3"/>
      <c r="FTZ169" s="3"/>
      <c r="FUA169" s="3"/>
      <c r="FUB169" s="3"/>
      <c r="FUC169" s="3"/>
      <c r="FUD169" s="3"/>
      <c r="FUE169" s="3"/>
      <c r="FUF169" s="3"/>
      <c r="FUG169" s="3"/>
      <c r="FUH169" s="3"/>
      <c r="FUI169" s="3"/>
      <c r="FUJ169" s="3"/>
      <c r="FUK169" s="3"/>
      <c r="FUL169" s="3"/>
      <c r="FUM169" s="3"/>
      <c r="FUN169" s="3"/>
      <c r="FUO169" s="3"/>
      <c r="FUP169" s="3"/>
      <c r="FUQ169" s="3"/>
      <c r="FUR169" s="3"/>
      <c r="FUS169" s="3"/>
      <c r="FUT169" s="3"/>
      <c r="FUU169" s="3"/>
      <c r="FUV169" s="3"/>
      <c r="FUW169" s="3"/>
      <c r="FUX169" s="3"/>
      <c r="FUY169" s="3"/>
      <c r="FUZ169" s="3"/>
      <c r="FVA169" s="3"/>
      <c r="FVB169" s="3"/>
      <c r="FVC169" s="3"/>
      <c r="FVD169" s="3"/>
      <c r="FVE169" s="3"/>
      <c r="FVF169" s="3"/>
      <c r="FVG169" s="3"/>
      <c r="FVH169" s="3"/>
      <c r="FVI169" s="3"/>
      <c r="FVJ169" s="3"/>
      <c r="FVK169" s="3"/>
      <c r="FVL169" s="3"/>
      <c r="FVM169" s="3"/>
      <c r="FVN169" s="3"/>
      <c r="FVO169" s="3"/>
      <c r="FVP169" s="3"/>
      <c r="FVQ169" s="3"/>
      <c r="FVR169" s="3"/>
      <c r="FVS169" s="3"/>
      <c r="FVT169" s="3"/>
      <c r="FVU169" s="3"/>
      <c r="FVV169" s="3"/>
      <c r="FVW169" s="3"/>
      <c r="FVX169" s="3"/>
      <c r="FVY169" s="3"/>
      <c r="FVZ169" s="3"/>
      <c r="FWA169" s="3"/>
      <c r="FWB169" s="3"/>
      <c r="FWC169" s="3"/>
      <c r="FWD169" s="3"/>
      <c r="FWE169" s="3"/>
      <c r="FWF169" s="3"/>
      <c r="FWG169" s="3"/>
      <c r="FWH169" s="3"/>
      <c r="FWI169" s="3"/>
      <c r="FWJ169" s="3"/>
      <c r="FWK169" s="3"/>
      <c r="FWL169" s="3"/>
      <c r="FWM169" s="3"/>
      <c r="FWN169" s="3"/>
      <c r="FWO169" s="3"/>
      <c r="FWP169" s="3"/>
      <c r="FWQ169" s="3"/>
      <c r="FWR169" s="3"/>
      <c r="FWS169" s="3"/>
      <c r="FWT169" s="3"/>
      <c r="FWU169" s="3"/>
      <c r="FWV169" s="3"/>
      <c r="FWW169" s="3"/>
      <c r="FWX169" s="3"/>
      <c r="FWY169" s="3"/>
      <c r="FWZ169" s="3"/>
      <c r="FXA169" s="3"/>
      <c r="FXB169" s="3"/>
      <c r="FXC169" s="3"/>
      <c r="FXD169" s="3"/>
      <c r="FXE169" s="3"/>
      <c r="FXF169" s="3"/>
      <c r="FXG169" s="3"/>
      <c r="FXH169" s="3"/>
      <c r="FXI169" s="3"/>
      <c r="FXJ169" s="3"/>
      <c r="FXK169" s="3"/>
      <c r="FXL169" s="3"/>
      <c r="FXM169" s="3"/>
      <c r="FXN169" s="3"/>
      <c r="FXO169" s="3"/>
      <c r="FXP169" s="3"/>
      <c r="FXQ169" s="3"/>
      <c r="FXR169" s="3"/>
      <c r="FXS169" s="3"/>
      <c r="FXT169" s="3"/>
      <c r="FXU169" s="3"/>
      <c r="FXV169" s="3"/>
      <c r="FXW169" s="3"/>
      <c r="FXX169" s="3"/>
      <c r="FXY169" s="3"/>
      <c r="FXZ169" s="3"/>
      <c r="FYA169" s="3"/>
      <c r="FYB169" s="3"/>
      <c r="FYC169" s="3"/>
      <c r="FYD169" s="3"/>
      <c r="FYE169" s="3"/>
      <c r="FYF169" s="3"/>
      <c r="FYG169" s="3"/>
      <c r="FYH169" s="3"/>
      <c r="FYI169" s="3"/>
      <c r="FYJ169" s="3"/>
      <c r="FYK169" s="3"/>
      <c r="FYL169" s="3"/>
      <c r="FYM169" s="3"/>
      <c r="FYN169" s="3"/>
      <c r="FYO169" s="3"/>
      <c r="FYP169" s="3"/>
      <c r="FYQ169" s="3"/>
      <c r="FYR169" s="3"/>
      <c r="FYS169" s="3"/>
      <c r="FYT169" s="3"/>
      <c r="FYU169" s="3"/>
      <c r="FYV169" s="3"/>
      <c r="FYW169" s="3"/>
      <c r="FYX169" s="3"/>
      <c r="FYY169" s="3"/>
      <c r="FYZ169" s="3"/>
      <c r="FZA169" s="3"/>
      <c r="FZB169" s="3"/>
      <c r="FZC169" s="3"/>
      <c r="FZD169" s="3"/>
      <c r="FZE169" s="3"/>
      <c r="FZF169" s="3"/>
      <c r="FZG169" s="3"/>
      <c r="FZH169" s="3"/>
      <c r="FZI169" s="3"/>
      <c r="FZJ169" s="3"/>
      <c r="FZK169" s="3"/>
      <c r="FZL169" s="3"/>
      <c r="FZM169" s="3"/>
      <c r="FZN169" s="3"/>
      <c r="FZO169" s="3"/>
      <c r="FZP169" s="3"/>
      <c r="FZQ169" s="3"/>
      <c r="FZR169" s="3"/>
      <c r="FZS169" s="3"/>
      <c r="FZT169" s="3"/>
      <c r="FZU169" s="3"/>
      <c r="FZV169" s="3"/>
      <c r="FZW169" s="3"/>
      <c r="FZX169" s="3"/>
      <c r="FZY169" s="3"/>
      <c r="FZZ169" s="3"/>
      <c r="GAA169" s="3"/>
      <c r="GAB169" s="3"/>
      <c r="GAC169" s="3"/>
      <c r="GAD169" s="3"/>
      <c r="GAE169" s="3"/>
      <c r="GAF169" s="3"/>
      <c r="GAG169" s="3"/>
      <c r="GAH169" s="3"/>
      <c r="GAI169" s="3"/>
      <c r="GAJ169" s="3"/>
      <c r="GAK169" s="3"/>
      <c r="GAL169" s="3"/>
      <c r="GAM169" s="3"/>
      <c r="GAN169" s="3"/>
      <c r="GAO169" s="3"/>
      <c r="GAP169" s="3"/>
      <c r="GAQ169" s="3"/>
      <c r="GAR169" s="3"/>
      <c r="GAS169" s="3"/>
      <c r="GAT169" s="3"/>
      <c r="GAU169" s="3"/>
      <c r="GAV169" s="3"/>
      <c r="GAW169" s="3"/>
      <c r="GAX169" s="3"/>
      <c r="GAY169" s="3"/>
      <c r="GAZ169" s="3"/>
      <c r="GBA169" s="3"/>
      <c r="GBB169" s="3"/>
      <c r="GBC169" s="3"/>
      <c r="GBD169" s="3"/>
      <c r="GBE169" s="3"/>
      <c r="GBF169" s="3"/>
      <c r="GBG169" s="3"/>
      <c r="GBH169" s="3"/>
      <c r="GBI169" s="3"/>
      <c r="GBJ169" s="3"/>
      <c r="GBK169" s="3"/>
      <c r="GBL169" s="3"/>
      <c r="GBM169" s="3"/>
      <c r="GBN169" s="3"/>
      <c r="GBO169" s="3"/>
      <c r="GBP169" s="3"/>
      <c r="GBQ169" s="3"/>
      <c r="GBR169" s="3"/>
      <c r="GBS169" s="3"/>
      <c r="GBT169" s="3"/>
      <c r="GBU169" s="3"/>
      <c r="GBV169" s="3"/>
      <c r="GBW169" s="3"/>
      <c r="GBX169" s="3"/>
      <c r="GBY169" s="3"/>
      <c r="GBZ169" s="3"/>
      <c r="GCA169" s="3"/>
      <c r="GCB169" s="3"/>
      <c r="GCC169" s="3"/>
      <c r="GCD169" s="3"/>
      <c r="GCE169" s="3"/>
      <c r="GCF169" s="3"/>
      <c r="GCG169" s="3"/>
      <c r="GCH169" s="3"/>
      <c r="GCI169" s="3"/>
      <c r="GCJ169" s="3"/>
      <c r="GCK169" s="3"/>
      <c r="GCL169" s="3"/>
      <c r="GCM169" s="3"/>
      <c r="GCN169" s="3"/>
      <c r="GCO169" s="3"/>
      <c r="GCP169" s="3"/>
      <c r="GCQ169" s="3"/>
      <c r="GCR169" s="3"/>
      <c r="GCS169" s="3"/>
      <c r="GCT169" s="3"/>
      <c r="GCU169" s="3"/>
      <c r="GCV169" s="3"/>
      <c r="GCW169" s="3"/>
      <c r="GCX169" s="3"/>
      <c r="GCY169" s="3"/>
      <c r="GCZ169" s="3"/>
      <c r="GDA169" s="3"/>
      <c r="GDB169" s="3"/>
      <c r="GDC169" s="3"/>
      <c r="GDD169" s="3"/>
      <c r="GDE169" s="3"/>
      <c r="GDF169" s="3"/>
      <c r="GDG169" s="3"/>
      <c r="GDH169" s="3"/>
      <c r="GDI169" s="3"/>
      <c r="GDJ169" s="3"/>
      <c r="GDK169" s="3"/>
      <c r="GDL169" s="3"/>
      <c r="GDM169" s="3"/>
      <c r="GDN169" s="3"/>
      <c r="GDO169" s="3"/>
      <c r="GDP169" s="3"/>
      <c r="GDQ169" s="3"/>
      <c r="GDR169" s="3"/>
      <c r="GDS169" s="3"/>
      <c r="GDT169" s="3"/>
      <c r="GDU169" s="3"/>
      <c r="GDV169" s="3"/>
      <c r="GDW169" s="3"/>
      <c r="GDX169" s="3"/>
      <c r="GDY169" s="3"/>
      <c r="GDZ169" s="3"/>
      <c r="GEA169" s="3"/>
      <c r="GEB169" s="3"/>
      <c r="GEC169" s="3"/>
      <c r="GED169" s="3"/>
      <c r="GEE169" s="3"/>
      <c r="GEF169" s="3"/>
      <c r="GEG169" s="3"/>
      <c r="GEH169" s="3"/>
      <c r="GEI169" s="3"/>
      <c r="GEJ169" s="3"/>
      <c r="GEK169" s="3"/>
      <c r="GEL169" s="3"/>
      <c r="GEM169" s="3"/>
      <c r="GEN169" s="3"/>
      <c r="GEO169" s="3"/>
      <c r="GEP169" s="3"/>
      <c r="GEQ169" s="3"/>
      <c r="GER169" s="3"/>
      <c r="GES169" s="3"/>
      <c r="GET169" s="3"/>
      <c r="GEU169" s="3"/>
      <c r="GEV169" s="3"/>
      <c r="GEW169" s="3"/>
      <c r="GEX169" s="3"/>
      <c r="GEY169" s="3"/>
      <c r="GEZ169" s="3"/>
      <c r="GFA169" s="3"/>
      <c r="GFB169" s="3"/>
      <c r="GFC169" s="3"/>
      <c r="GFD169" s="3"/>
      <c r="GFE169" s="3"/>
      <c r="GFF169" s="3"/>
      <c r="GFG169" s="3"/>
      <c r="GFH169" s="3"/>
      <c r="GFI169" s="3"/>
      <c r="GFJ169" s="3"/>
      <c r="GFK169" s="3"/>
      <c r="GFL169" s="3"/>
      <c r="GFM169" s="3"/>
      <c r="GFN169" s="3"/>
      <c r="GFO169" s="3"/>
      <c r="GFP169" s="3"/>
      <c r="GFQ169" s="3"/>
      <c r="GFR169" s="3"/>
      <c r="GFS169" s="3"/>
      <c r="GFT169" s="3"/>
      <c r="GFU169" s="3"/>
      <c r="GFV169" s="3"/>
      <c r="GFW169" s="3"/>
      <c r="GFX169" s="3"/>
      <c r="GFY169" s="3"/>
      <c r="GFZ169" s="3"/>
      <c r="GGA169" s="3"/>
      <c r="GGB169" s="3"/>
      <c r="GGC169" s="3"/>
      <c r="GGD169" s="3"/>
      <c r="GGE169" s="3"/>
      <c r="GGF169" s="3"/>
      <c r="GGG169" s="3"/>
      <c r="GGH169" s="3"/>
      <c r="GGI169" s="3"/>
      <c r="GGJ169" s="3"/>
      <c r="GGK169" s="3"/>
      <c r="GGL169" s="3"/>
      <c r="GGM169" s="3"/>
      <c r="GGN169" s="3"/>
      <c r="GGO169" s="3"/>
      <c r="GGP169" s="3"/>
      <c r="GGQ169" s="3"/>
      <c r="GGR169" s="3"/>
      <c r="GGS169" s="3"/>
      <c r="GGT169" s="3"/>
      <c r="GGU169" s="3"/>
      <c r="GGV169" s="3"/>
      <c r="GGW169" s="3"/>
      <c r="GGX169" s="3"/>
      <c r="GGY169" s="3"/>
      <c r="GGZ169" s="3"/>
      <c r="GHA169" s="3"/>
      <c r="GHB169" s="3"/>
      <c r="GHC169" s="3"/>
      <c r="GHD169" s="3"/>
      <c r="GHE169" s="3"/>
      <c r="GHF169" s="3"/>
      <c r="GHG169" s="3"/>
      <c r="GHH169" s="3"/>
      <c r="GHI169" s="3"/>
      <c r="GHJ169" s="3"/>
      <c r="GHK169" s="3"/>
      <c r="GHL169" s="3"/>
      <c r="GHM169" s="3"/>
      <c r="GHN169" s="3"/>
      <c r="GHO169" s="3"/>
      <c r="GHP169" s="3"/>
      <c r="GHQ169" s="3"/>
      <c r="GHR169" s="3"/>
      <c r="GHS169" s="3"/>
      <c r="GHT169" s="3"/>
      <c r="GHU169" s="3"/>
      <c r="GHV169" s="3"/>
      <c r="GHW169" s="3"/>
      <c r="GHX169" s="3"/>
      <c r="GHY169" s="3"/>
      <c r="GHZ169" s="3"/>
      <c r="GIA169" s="3"/>
      <c r="GIB169" s="3"/>
      <c r="GIC169" s="3"/>
      <c r="GID169" s="3"/>
      <c r="GIE169" s="3"/>
      <c r="GIF169" s="3"/>
      <c r="GIG169" s="3"/>
      <c r="GIH169" s="3"/>
      <c r="GII169" s="3"/>
      <c r="GIJ169" s="3"/>
      <c r="GIK169" s="3"/>
      <c r="GIL169" s="3"/>
      <c r="GIM169" s="3"/>
      <c r="GIN169" s="3"/>
      <c r="GIO169" s="3"/>
      <c r="GIP169" s="3"/>
      <c r="GIQ169" s="3"/>
      <c r="GIR169" s="3"/>
      <c r="GIS169" s="3"/>
      <c r="GIT169" s="3"/>
      <c r="GIU169" s="3"/>
      <c r="GIV169" s="3"/>
      <c r="GIW169" s="3"/>
      <c r="GIX169" s="3"/>
      <c r="GIY169" s="3"/>
      <c r="GIZ169" s="3"/>
      <c r="GJA169" s="3"/>
      <c r="GJB169" s="3"/>
      <c r="GJC169" s="3"/>
      <c r="GJD169" s="3"/>
      <c r="GJE169" s="3"/>
      <c r="GJF169" s="3"/>
      <c r="GJG169" s="3"/>
      <c r="GJH169" s="3"/>
      <c r="GJI169" s="3"/>
      <c r="GJJ169" s="3"/>
      <c r="GJK169" s="3"/>
      <c r="GJL169" s="3"/>
      <c r="GJM169" s="3"/>
      <c r="GJN169" s="3"/>
      <c r="GJO169" s="3"/>
      <c r="GJP169" s="3"/>
      <c r="GJQ169" s="3"/>
      <c r="GJR169" s="3"/>
      <c r="GJS169" s="3"/>
      <c r="GJT169" s="3"/>
      <c r="GJU169" s="3"/>
      <c r="GJV169" s="3"/>
      <c r="GJW169" s="3"/>
      <c r="GJX169" s="3"/>
      <c r="GJY169" s="3"/>
      <c r="GJZ169" s="3"/>
      <c r="GKA169" s="3"/>
      <c r="GKB169" s="3"/>
      <c r="GKC169" s="3"/>
      <c r="GKD169" s="3"/>
      <c r="GKE169" s="3"/>
      <c r="GKF169" s="3"/>
      <c r="GKG169" s="3"/>
      <c r="GKH169" s="3"/>
      <c r="GKI169" s="3"/>
      <c r="GKJ169" s="3"/>
      <c r="GKK169" s="3"/>
      <c r="GKL169" s="3"/>
      <c r="GKM169" s="3"/>
      <c r="GKN169" s="3"/>
      <c r="GKO169" s="3"/>
      <c r="GKP169" s="3"/>
      <c r="GKQ169" s="3"/>
      <c r="GKR169" s="3"/>
      <c r="GKS169" s="3"/>
      <c r="GKT169" s="3"/>
      <c r="GKU169" s="3"/>
      <c r="GKV169" s="3"/>
      <c r="GKW169" s="3"/>
      <c r="GKX169" s="3"/>
      <c r="GKY169" s="3"/>
      <c r="GKZ169" s="3"/>
      <c r="GLA169" s="3"/>
      <c r="GLB169" s="3"/>
      <c r="GLC169" s="3"/>
      <c r="GLD169" s="3"/>
      <c r="GLE169" s="3"/>
      <c r="GLF169" s="3"/>
      <c r="GLG169" s="3"/>
      <c r="GLH169" s="3"/>
      <c r="GLI169" s="3"/>
      <c r="GLJ169" s="3"/>
      <c r="GLK169" s="3"/>
      <c r="GLL169" s="3"/>
      <c r="GLM169" s="3"/>
      <c r="GLN169" s="3"/>
      <c r="GLO169" s="3"/>
      <c r="GLP169" s="3"/>
      <c r="GLQ169" s="3"/>
      <c r="GLR169" s="3"/>
      <c r="GLS169" s="3"/>
      <c r="GLT169" s="3"/>
      <c r="GLU169" s="3"/>
      <c r="GLV169" s="3"/>
      <c r="GLW169" s="3"/>
      <c r="GLX169" s="3"/>
      <c r="GLY169" s="3"/>
      <c r="GLZ169" s="3"/>
      <c r="GMA169" s="3"/>
      <c r="GMB169" s="3"/>
      <c r="GMC169" s="3"/>
      <c r="GMD169" s="3"/>
      <c r="GME169" s="3"/>
      <c r="GMF169" s="3"/>
      <c r="GMG169" s="3"/>
      <c r="GMH169" s="3"/>
      <c r="GMI169" s="3"/>
      <c r="GMJ169" s="3"/>
      <c r="GMK169" s="3"/>
      <c r="GML169" s="3"/>
      <c r="GMM169" s="3"/>
      <c r="GMN169" s="3"/>
      <c r="GMO169" s="3"/>
      <c r="GMP169" s="3"/>
      <c r="GMQ169" s="3"/>
      <c r="GMR169" s="3"/>
      <c r="GMS169" s="3"/>
      <c r="GMT169" s="3"/>
      <c r="GMU169" s="3"/>
      <c r="GMV169" s="3"/>
      <c r="GMW169" s="3"/>
      <c r="GMX169" s="3"/>
      <c r="GMY169" s="3"/>
      <c r="GMZ169" s="3"/>
      <c r="GNA169" s="3"/>
      <c r="GNB169" s="3"/>
      <c r="GNC169" s="3"/>
      <c r="GND169" s="3"/>
      <c r="GNE169" s="3"/>
      <c r="GNF169" s="3"/>
      <c r="GNG169" s="3"/>
      <c r="GNH169" s="3"/>
      <c r="GNI169" s="3"/>
      <c r="GNJ169" s="3"/>
      <c r="GNK169" s="3"/>
      <c r="GNL169" s="3"/>
      <c r="GNM169" s="3"/>
      <c r="GNN169" s="3"/>
      <c r="GNO169" s="3"/>
      <c r="GNP169" s="3"/>
      <c r="GNQ169" s="3"/>
      <c r="GNR169" s="3"/>
      <c r="GNS169" s="3"/>
      <c r="GNT169" s="3"/>
      <c r="GNU169" s="3"/>
      <c r="GNV169" s="3"/>
      <c r="GNW169" s="3"/>
      <c r="GNX169" s="3"/>
      <c r="GNY169" s="3"/>
      <c r="GNZ169" s="3"/>
      <c r="GOA169" s="3"/>
      <c r="GOB169" s="3"/>
      <c r="GOC169" s="3"/>
      <c r="GOD169" s="3"/>
      <c r="GOE169" s="3"/>
      <c r="GOF169" s="3"/>
      <c r="GOG169" s="3"/>
      <c r="GOH169" s="3"/>
      <c r="GOI169" s="3"/>
      <c r="GOJ169" s="3"/>
      <c r="GOK169" s="3"/>
      <c r="GOL169" s="3"/>
      <c r="GOM169" s="3"/>
      <c r="GON169" s="3"/>
      <c r="GOO169" s="3"/>
      <c r="GOP169" s="3"/>
      <c r="GOQ169" s="3"/>
      <c r="GOR169" s="3"/>
      <c r="GOS169" s="3"/>
      <c r="GOT169" s="3"/>
      <c r="GOU169" s="3"/>
      <c r="GOV169" s="3"/>
      <c r="GOW169" s="3"/>
      <c r="GOX169" s="3"/>
      <c r="GOY169" s="3"/>
      <c r="GOZ169" s="3"/>
      <c r="GPA169" s="3"/>
      <c r="GPB169" s="3"/>
      <c r="GPC169" s="3"/>
      <c r="GPD169" s="3"/>
      <c r="GPE169" s="3"/>
      <c r="GPF169" s="3"/>
      <c r="GPG169" s="3"/>
      <c r="GPH169" s="3"/>
      <c r="GPI169" s="3"/>
      <c r="GPJ169" s="3"/>
      <c r="GPK169" s="3"/>
      <c r="GPL169" s="3"/>
      <c r="GPM169" s="3"/>
      <c r="GPN169" s="3"/>
      <c r="GPO169" s="3"/>
      <c r="GPP169" s="3"/>
      <c r="GPQ169" s="3"/>
      <c r="GPR169" s="3"/>
      <c r="GPS169" s="3"/>
      <c r="GPT169" s="3"/>
      <c r="GPU169" s="3"/>
      <c r="GPV169" s="3"/>
      <c r="GPW169" s="3"/>
      <c r="GPX169" s="3"/>
      <c r="GPY169" s="3"/>
      <c r="GPZ169" s="3"/>
      <c r="GQA169" s="3"/>
      <c r="GQB169" s="3"/>
      <c r="GQC169" s="3"/>
      <c r="GQD169" s="3"/>
      <c r="GQE169" s="3"/>
      <c r="GQF169" s="3"/>
      <c r="GQG169" s="3"/>
      <c r="GQH169" s="3"/>
      <c r="GQI169" s="3"/>
      <c r="GQJ169" s="3"/>
      <c r="GQK169" s="3"/>
      <c r="GQL169" s="3"/>
      <c r="GQM169" s="3"/>
      <c r="GQN169" s="3"/>
      <c r="GQO169" s="3"/>
      <c r="GQP169" s="3"/>
      <c r="GQQ169" s="3"/>
      <c r="GQR169" s="3"/>
      <c r="GQS169" s="3"/>
      <c r="GQT169" s="3"/>
      <c r="GQU169" s="3"/>
      <c r="GQV169" s="3"/>
      <c r="GQW169" s="3"/>
      <c r="GQX169" s="3"/>
      <c r="GQY169" s="3"/>
      <c r="GQZ169" s="3"/>
      <c r="GRA169" s="3"/>
      <c r="GRB169" s="3"/>
      <c r="GRC169" s="3"/>
      <c r="GRD169" s="3"/>
      <c r="GRE169" s="3"/>
      <c r="GRF169" s="3"/>
      <c r="GRG169" s="3"/>
      <c r="GRH169" s="3"/>
      <c r="GRI169" s="3"/>
      <c r="GRJ169" s="3"/>
      <c r="GRK169" s="3"/>
      <c r="GRL169" s="3"/>
      <c r="GRM169" s="3"/>
      <c r="GRN169" s="3"/>
      <c r="GRO169" s="3"/>
      <c r="GRP169" s="3"/>
      <c r="GRQ169" s="3"/>
      <c r="GRR169" s="3"/>
      <c r="GRS169" s="3"/>
      <c r="GRT169" s="3"/>
      <c r="GRU169" s="3"/>
      <c r="GRV169" s="3"/>
      <c r="GRW169" s="3"/>
      <c r="GRX169" s="3"/>
      <c r="GRY169" s="3"/>
      <c r="GRZ169" s="3"/>
      <c r="GSA169" s="3"/>
      <c r="GSB169" s="3"/>
      <c r="GSC169" s="3"/>
      <c r="GSD169" s="3"/>
      <c r="GSE169" s="3"/>
      <c r="GSF169" s="3"/>
      <c r="GSG169" s="3"/>
      <c r="GSH169" s="3"/>
      <c r="GSI169" s="3"/>
      <c r="GSJ169" s="3"/>
      <c r="GSK169" s="3"/>
      <c r="GSL169" s="3"/>
      <c r="GSM169" s="3"/>
      <c r="GSN169" s="3"/>
      <c r="GSO169" s="3"/>
      <c r="GSP169" s="3"/>
      <c r="GSQ169" s="3"/>
      <c r="GSR169" s="3"/>
      <c r="GSS169" s="3"/>
      <c r="GST169" s="3"/>
      <c r="GSU169" s="3"/>
      <c r="GSV169" s="3"/>
      <c r="GSW169" s="3"/>
      <c r="GSX169" s="3"/>
      <c r="GSY169" s="3"/>
      <c r="GSZ169" s="3"/>
      <c r="GTA169" s="3"/>
      <c r="GTB169" s="3"/>
      <c r="GTC169" s="3"/>
      <c r="GTD169" s="3"/>
      <c r="GTE169" s="3"/>
      <c r="GTF169" s="3"/>
      <c r="GTG169" s="3"/>
      <c r="GTH169" s="3"/>
      <c r="GTI169" s="3"/>
      <c r="GTJ169" s="3"/>
      <c r="GTK169" s="3"/>
      <c r="GTL169" s="3"/>
      <c r="GTM169" s="3"/>
      <c r="GTN169" s="3"/>
      <c r="GTO169" s="3"/>
      <c r="GTP169" s="3"/>
      <c r="GTQ169" s="3"/>
      <c r="GTR169" s="3"/>
      <c r="GTS169" s="3"/>
      <c r="GTT169" s="3"/>
      <c r="GTU169" s="3"/>
      <c r="GTV169" s="3"/>
      <c r="GTW169" s="3"/>
      <c r="GTX169" s="3"/>
      <c r="GTY169" s="3"/>
      <c r="GTZ169" s="3"/>
      <c r="GUA169" s="3"/>
      <c r="GUB169" s="3"/>
      <c r="GUC169" s="3"/>
      <c r="GUD169" s="3"/>
      <c r="GUE169" s="3"/>
      <c r="GUF169" s="3"/>
      <c r="GUG169" s="3"/>
      <c r="GUH169" s="3"/>
      <c r="GUI169" s="3"/>
      <c r="GUJ169" s="3"/>
      <c r="GUK169" s="3"/>
      <c r="GUL169" s="3"/>
      <c r="GUM169" s="3"/>
      <c r="GUN169" s="3"/>
      <c r="GUO169" s="3"/>
      <c r="GUP169" s="3"/>
      <c r="GUQ169" s="3"/>
      <c r="GUR169" s="3"/>
      <c r="GUS169" s="3"/>
      <c r="GUT169" s="3"/>
      <c r="GUU169" s="3"/>
      <c r="GUV169" s="3"/>
      <c r="GUW169" s="3"/>
      <c r="GUX169" s="3"/>
      <c r="GUY169" s="3"/>
      <c r="GUZ169" s="3"/>
      <c r="GVA169" s="3"/>
      <c r="GVB169" s="3"/>
      <c r="GVC169" s="3"/>
      <c r="GVD169" s="3"/>
      <c r="GVE169" s="3"/>
      <c r="GVF169" s="3"/>
      <c r="GVG169" s="3"/>
      <c r="GVH169" s="3"/>
      <c r="GVI169" s="3"/>
      <c r="GVJ169" s="3"/>
      <c r="GVK169" s="3"/>
      <c r="GVL169" s="3"/>
      <c r="GVM169" s="3"/>
      <c r="GVN169" s="3"/>
      <c r="GVO169" s="3"/>
      <c r="GVP169" s="3"/>
      <c r="GVQ169" s="3"/>
      <c r="GVR169" s="3"/>
      <c r="GVS169" s="3"/>
      <c r="GVT169" s="3"/>
      <c r="GVU169" s="3"/>
      <c r="GVV169" s="3"/>
      <c r="GVW169" s="3"/>
      <c r="GVX169" s="3"/>
      <c r="GVY169" s="3"/>
      <c r="GVZ169" s="3"/>
      <c r="GWA169" s="3"/>
      <c r="GWB169" s="3"/>
      <c r="GWC169" s="3"/>
      <c r="GWD169" s="3"/>
      <c r="GWE169" s="3"/>
      <c r="GWF169" s="3"/>
      <c r="GWG169" s="3"/>
      <c r="GWH169" s="3"/>
      <c r="GWI169" s="3"/>
      <c r="GWJ169" s="3"/>
      <c r="GWK169" s="3"/>
      <c r="GWL169" s="3"/>
      <c r="GWM169" s="3"/>
      <c r="GWN169" s="3"/>
      <c r="GWO169" s="3"/>
      <c r="GWP169" s="3"/>
      <c r="GWQ169" s="3"/>
      <c r="GWR169" s="3"/>
      <c r="GWS169" s="3"/>
      <c r="GWT169" s="3"/>
      <c r="GWU169" s="3"/>
      <c r="GWV169" s="3"/>
      <c r="GWW169" s="3"/>
      <c r="GWX169" s="3"/>
      <c r="GWY169" s="3"/>
      <c r="GWZ169" s="3"/>
      <c r="GXA169" s="3"/>
      <c r="GXB169" s="3"/>
      <c r="GXC169" s="3"/>
      <c r="GXD169" s="3"/>
      <c r="GXE169" s="3"/>
      <c r="GXF169" s="3"/>
      <c r="GXG169" s="3"/>
      <c r="GXH169" s="3"/>
      <c r="GXI169" s="3"/>
      <c r="GXJ169" s="3"/>
      <c r="GXK169" s="3"/>
      <c r="GXL169" s="3"/>
      <c r="GXM169" s="3"/>
      <c r="GXN169" s="3"/>
      <c r="GXO169" s="3"/>
      <c r="GXP169" s="3"/>
      <c r="GXQ169" s="3"/>
      <c r="GXR169" s="3"/>
      <c r="GXS169" s="3"/>
      <c r="GXT169" s="3"/>
      <c r="GXU169" s="3"/>
      <c r="GXV169" s="3"/>
      <c r="GXW169" s="3"/>
      <c r="GXX169" s="3"/>
      <c r="GXY169" s="3"/>
      <c r="GXZ169" s="3"/>
      <c r="GYA169" s="3"/>
      <c r="GYB169" s="3"/>
      <c r="GYC169" s="3"/>
      <c r="GYD169" s="3"/>
      <c r="GYE169" s="3"/>
      <c r="GYF169" s="3"/>
      <c r="GYG169" s="3"/>
      <c r="GYH169" s="3"/>
      <c r="GYI169" s="3"/>
      <c r="GYJ169" s="3"/>
      <c r="GYK169" s="3"/>
      <c r="GYL169" s="3"/>
      <c r="GYM169" s="3"/>
      <c r="GYN169" s="3"/>
      <c r="GYO169" s="3"/>
      <c r="GYP169" s="3"/>
      <c r="GYQ169" s="3"/>
      <c r="GYR169" s="3"/>
      <c r="GYS169" s="3"/>
      <c r="GYT169" s="3"/>
      <c r="GYU169" s="3"/>
      <c r="GYV169" s="3"/>
      <c r="GYW169" s="3"/>
      <c r="GYX169" s="3"/>
      <c r="GYY169" s="3"/>
      <c r="GYZ169" s="3"/>
      <c r="GZA169" s="3"/>
      <c r="GZB169" s="3"/>
      <c r="GZC169" s="3"/>
      <c r="GZD169" s="3"/>
      <c r="GZE169" s="3"/>
      <c r="GZF169" s="3"/>
      <c r="GZG169" s="3"/>
      <c r="GZH169" s="3"/>
      <c r="GZI169" s="3"/>
      <c r="GZJ169" s="3"/>
      <c r="GZK169" s="3"/>
      <c r="GZL169" s="3"/>
      <c r="GZM169" s="3"/>
      <c r="GZN169" s="3"/>
      <c r="GZO169" s="3"/>
      <c r="GZP169" s="3"/>
      <c r="GZQ169" s="3"/>
      <c r="GZR169" s="3"/>
      <c r="GZS169" s="3"/>
      <c r="GZT169" s="3"/>
      <c r="GZU169" s="3"/>
      <c r="GZV169" s="3"/>
      <c r="GZW169" s="3"/>
      <c r="GZX169" s="3"/>
      <c r="GZY169" s="3"/>
      <c r="GZZ169" s="3"/>
      <c r="HAA169" s="3"/>
      <c r="HAB169" s="3"/>
      <c r="HAC169" s="3"/>
      <c r="HAD169" s="3"/>
      <c r="HAE169" s="3"/>
      <c r="HAF169" s="3"/>
      <c r="HAG169" s="3"/>
      <c r="HAH169" s="3"/>
      <c r="HAI169" s="3"/>
      <c r="HAJ169" s="3"/>
      <c r="HAK169" s="3"/>
      <c r="HAL169" s="3"/>
      <c r="HAM169" s="3"/>
      <c r="HAN169" s="3"/>
      <c r="HAO169" s="3"/>
      <c r="HAP169" s="3"/>
      <c r="HAQ169" s="3"/>
      <c r="HAR169" s="3"/>
      <c r="HAS169" s="3"/>
      <c r="HAT169" s="3"/>
      <c r="HAU169" s="3"/>
      <c r="HAV169" s="3"/>
      <c r="HAW169" s="3"/>
      <c r="HAX169" s="3"/>
      <c r="HAY169" s="3"/>
      <c r="HAZ169" s="3"/>
      <c r="HBA169" s="3"/>
      <c r="HBB169" s="3"/>
      <c r="HBC169" s="3"/>
      <c r="HBD169" s="3"/>
      <c r="HBE169" s="3"/>
      <c r="HBF169" s="3"/>
      <c r="HBG169" s="3"/>
      <c r="HBH169" s="3"/>
      <c r="HBI169" s="3"/>
      <c r="HBJ169" s="3"/>
      <c r="HBK169" s="3"/>
      <c r="HBL169" s="3"/>
      <c r="HBM169" s="3"/>
      <c r="HBN169" s="3"/>
      <c r="HBO169" s="3"/>
      <c r="HBP169" s="3"/>
      <c r="HBQ169" s="3"/>
      <c r="HBR169" s="3"/>
      <c r="HBS169" s="3"/>
      <c r="HBT169" s="3"/>
      <c r="HBU169" s="3"/>
      <c r="HBV169" s="3"/>
      <c r="HBW169" s="3"/>
      <c r="HBX169" s="3"/>
      <c r="HBY169" s="3"/>
      <c r="HBZ169" s="3"/>
      <c r="HCA169" s="3"/>
      <c r="HCB169" s="3"/>
      <c r="HCC169" s="3"/>
      <c r="HCD169" s="3"/>
      <c r="HCE169" s="3"/>
      <c r="HCF169" s="3"/>
      <c r="HCG169" s="3"/>
      <c r="HCH169" s="3"/>
      <c r="HCI169" s="3"/>
      <c r="HCJ169" s="3"/>
      <c r="HCK169" s="3"/>
      <c r="HCL169" s="3"/>
      <c r="HCM169" s="3"/>
      <c r="HCN169" s="3"/>
      <c r="HCO169" s="3"/>
      <c r="HCP169" s="3"/>
      <c r="HCQ169" s="3"/>
      <c r="HCR169" s="3"/>
      <c r="HCS169" s="3"/>
      <c r="HCT169" s="3"/>
      <c r="HCU169" s="3"/>
      <c r="HCV169" s="3"/>
      <c r="HCW169" s="3"/>
      <c r="HCX169" s="3"/>
      <c r="HCY169" s="3"/>
      <c r="HCZ169" s="3"/>
      <c r="HDA169" s="3"/>
      <c r="HDB169" s="3"/>
      <c r="HDC169" s="3"/>
      <c r="HDD169" s="3"/>
      <c r="HDE169" s="3"/>
      <c r="HDF169" s="3"/>
      <c r="HDG169" s="3"/>
      <c r="HDH169" s="3"/>
      <c r="HDI169" s="3"/>
      <c r="HDJ169" s="3"/>
      <c r="HDK169" s="3"/>
      <c r="HDL169" s="3"/>
      <c r="HDM169" s="3"/>
      <c r="HDN169" s="3"/>
      <c r="HDO169" s="3"/>
      <c r="HDP169" s="3"/>
      <c r="HDQ169" s="3"/>
      <c r="HDR169" s="3"/>
      <c r="HDS169" s="3"/>
      <c r="HDT169" s="3"/>
      <c r="HDU169" s="3"/>
      <c r="HDV169" s="3"/>
      <c r="HDW169" s="3"/>
      <c r="HDX169" s="3"/>
      <c r="HDY169" s="3"/>
      <c r="HDZ169" s="3"/>
      <c r="HEA169" s="3"/>
      <c r="HEB169" s="3"/>
      <c r="HEC169" s="3"/>
      <c r="HED169" s="3"/>
      <c r="HEE169" s="3"/>
      <c r="HEF169" s="3"/>
      <c r="HEG169" s="3"/>
      <c r="HEH169" s="3"/>
      <c r="HEI169" s="3"/>
      <c r="HEJ169" s="3"/>
      <c r="HEK169" s="3"/>
      <c r="HEL169" s="3"/>
      <c r="HEM169" s="3"/>
      <c r="HEN169" s="3"/>
      <c r="HEO169" s="3"/>
      <c r="HEP169" s="3"/>
      <c r="HEQ169" s="3"/>
      <c r="HER169" s="3"/>
      <c r="HES169" s="3"/>
      <c r="HET169" s="3"/>
      <c r="HEU169" s="3"/>
      <c r="HEV169" s="3"/>
      <c r="HEW169" s="3"/>
      <c r="HEX169" s="3"/>
      <c r="HEY169" s="3"/>
      <c r="HEZ169" s="3"/>
      <c r="HFA169" s="3"/>
      <c r="HFB169" s="3"/>
      <c r="HFC169" s="3"/>
      <c r="HFD169" s="3"/>
      <c r="HFE169" s="3"/>
      <c r="HFF169" s="3"/>
      <c r="HFG169" s="3"/>
      <c r="HFH169" s="3"/>
      <c r="HFI169" s="3"/>
      <c r="HFJ169" s="3"/>
      <c r="HFK169" s="3"/>
      <c r="HFL169" s="3"/>
      <c r="HFM169" s="3"/>
      <c r="HFN169" s="3"/>
      <c r="HFO169" s="3"/>
      <c r="HFP169" s="3"/>
      <c r="HFQ169" s="3"/>
      <c r="HFR169" s="3"/>
      <c r="HFS169" s="3"/>
      <c r="HFT169" s="3"/>
      <c r="HFU169" s="3"/>
      <c r="HFV169" s="3"/>
      <c r="HFW169" s="3"/>
      <c r="HFX169" s="3"/>
      <c r="HFY169" s="3"/>
      <c r="HFZ169" s="3"/>
      <c r="HGA169" s="3"/>
      <c r="HGB169" s="3"/>
      <c r="HGC169" s="3"/>
      <c r="HGD169" s="3"/>
      <c r="HGE169" s="3"/>
      <c r="HGF169" s="3"/>
      <c r="HGG169" s="3"/>
      <c r="HGH169" s="3"/>
      <c r="HGI169" s="3"/>
      <c r="HGJ169" s="3"/>
      <c r="HGK169" s="3"/>
      <c r="HGL169" s="3"/>
      <c r="HGM169" s="3"/>
      <c r="HGN169" s="3"/>
      <c r="HGO169" s="3"/>
      <c r="HGP169" s="3"/>
      <c r="HGQ169" s="3"/>
      <c r="HGR169" s="3"/>
      <c r="HGS169" s="3"/>
      <c r="HGT169" s="3"/>
      <c r="HGU169" s="3"/>
      <c r="HGV169" s="3"/>
      <c r="HGW169" s="3"/>
      <c r="HGX169" s="3"/>
      <c r="HGY169" s="3"/>
      <c r="HGZ169" s="3"/>
      <c r="HHA169" s="3"/>
      <c r="HHB169" s="3"/>
      <c r="HHC169" s="3"/>
      <c r="HHD169" s="3"/>
      <c r="HHE169" s="3"/>
      <c r="HHF169" s="3"/>
      <c r="HHG169" s="3"/>
      <c r="HHH169" s="3"/>
      <c r="HHI169" s="3"/>
      <c r="HHJ169" s="3"/>
      <c r="HHK169" s="3"/>
      <c r="HHL169" s="3"/>
      <c r="HHM169" s="3"/>
      <c r="HHN169" s="3"/>
      <c r="HHO169" s="3"/>
      <c r="HHP169" s="3"/>
      <c r="HHQ169" s="3"/>
      <c r="HHR169" s="3"/>
      <c r="HHS169" s="3"/>
      <c r="HHT169" s="3"/>
      <c r="HHU169" s="3"/>
      <c r="HHV169" s="3"/>
      <c r="HHW169" s="3"/>
      <c r="HHX169" s="3"/>
      <c r="HHY169" s="3"/>
      <c r="HHZ169" s="3"/>
      <c r="HIA169" s="3"/>
      <c r="HIB169" s="3"/>
      <c r="HIC169" s="3"/>
      <c r="HID169" s="3"/>
      <c r="HIE169" s="3"/>
      <c r="HIF169" s="3"/>
      <c r="HIG169" s="3"/>
      <c r="HIH169" s="3"/>
      <c r="HII169" s="3"/>
      <c r="HIJ169" s="3"/>
      <c r="HIK169" s="3"/>
      <c r="HIL169" s="3"/>
      <c r="HIM169" s="3"/>
      <c r="HIN169" s="3"/>
      <c r="HIO169" s="3"/>
      <c r="HIP169" s="3"/>
      <c r="HIQ169" s="3"/>
      <c r="HIR169" s="3"/>
      <c r="HIS169" s="3"/>
      <c r="HIT169" s="3"/>
      <c r="HIU169" s="3"/>
      <c r="HIV169" s="3"/>
      <c r="HIW169" s="3"/>
      <c r="HIX169" s="3"/>
      <c r="HIY169" s="3"/>
      <c r="HIZ169" s="3"/>
      <c r="HJA169" s="3"/>
      <c r="HJB169" s="3"/>
      <c r="HJC169" s="3"/>
      <c r="HJD169" s="3"/>
      <c r="HJE169" s="3"/>
      <c r="HJF169" s="3"/>
      <c r="HJG169" s="3"/>
      <c r="HJH169" s="3"/>
      <c r="HJI169" s="3"/>
      <c r="HJJ169" s="3"/>
      <c r="HJK169" s="3"/>
      <c r="HJL169" s="3"/>
      <c r="HJM169" s="3"/>
      <c r="HJN169" s="3"/>
      <c r="HJO169" s="3"/>
      <c r="HJP169" s="3"/>
      <c r="HJQ169" s="3"/>
      <c r="HJR169" s="3"/>
      <c r="HJS169" s="3"/>
      <c r="HJT169" s="3"/>
      <c r="HJU169" s="3"/>
      <c r="HJV169" s="3"/>
      <c r="HJW169" s="3"/>
      <c r="HJX169" s="3"/>
      <c r="HJY169" s="3"/>
      <c r="HJZ169" s="3"/>
      <c r="HKA169" s="3"/>
      <c r="HKB169" s="3"/>
      <c r="HKC169" s="3"/>
      <c r="HKD169" s="3"/>
      <c r="HKE169" s="3"/>
      <c r="HKF169" s="3"/>
      <c r="HKG169" s="3"/>
      <c r="HKH169" s="3"/>
      <c r="HKI169" s="3"/>
      <c r="HKJ169" s="3"/>
      <c r="HKK169" s="3"/>
      <c r="HKL169" s="3"/>
      <c r="HKM169" s="3"/>
      <c r="HKN169" s="3"/>
      <c r="HKO169" s="3"/>
      <c r="HKP169" s="3"/>
      <c r="HKQ169" s="3"/>
      <c r="HKR169" s="3"/>
      <c r="HKS169" s="3"/>
      <c r="HKT169" s="3"/>
      <c r="HKU169" s="3"/>
      <c r="HKV169" s="3"/>
      <c r="HKW169" s="3"/>
      <c r="HKX169" s="3"/>
      <c r="HKY169" s="3"/>
      <c r="HKZ169" s="3"/>
      <c r="HLA169" s="3"/>
      <c r="HLB169" s="3"/>
      <c r="HLC169" s="3"/>
      <c r="HLD169" s="3"/>
      <c r="HLE169" s="3"/>
      <c r="HLF169" s="3"/>
      <c r="HLG169" s="3"/>
      <c r="HLH169" s="3"/>
      <c r="HLI169" s="3"/>
      <c r="HLJ169" s="3"/>
      <c r="HLK169" s="3"/>
      <c r="HLL169" s="3"/>
      <c r="HLM169" s="3"/>
      <c r="HLN169" s="3"/>
      <c r="HLO169" s="3"/>
      <c r="HLP169" s="3"/>
      <c r="HLQ169" s="3"/>
      <c r="HLR169" s="3"/>
      <c r="HLS169" s="3"/>
      <c r="HLT169" s="3"/>
      <c r="HLU169" s="3"/>
      <c r="HLV169" s="3"/>
      <c r="HLW169" s="3"/>
      <c r="HLX169" s="3"/>
      <c r="HLY169" s="3"/>
      <c r="HLZ169" s="3"/>
      <c r="HMA169" s="3"/>
      <c r="HMB169" s="3"/>
      <c r="HMC169" s="3"/>
      <c r="HMD169" s="3"/>
      <c r="HME169" s="3"/>
      <c r="HMF169" s="3"/>
      <c r="HMG169" s="3"/>
      <c r="HMH169" s="3"/>
      <c r="HMI169" s="3"/>
      <c r="HMJ169" s="3"/>
      <c r="HMK169" s="3"/>
      <c r="HML169" s="3"/>
      <c r="HMM169" s="3"/>
      <c r="HMN169" s="3"/>
      <c r="HMO169" s="3"/>
      <c r="HMP169" s="3"/>
      <c r="HMQ169" s="3"/>
      <c r="HMR169" s="3"/>
      <c r="HMS169" s="3"/>
      <c r="HMT169" s="3"/>
      <c r="HMU169" s="3"/>
      <c r="HMV169" s="3"/>
      <c r="HMW169" s="3"/>
      <c r="HMX169" s="3"/>
      <c r="HMY169" s="3"/>
      <c r="HMZ169" s="3"/>
      <c r="HNA169" s="3"/>
      <c r="HNB169" s="3"/>
      <c r="HNC169" s="3"/>
      <c r="HND169" s="3"/>
      <c r="HNE169" s="3"/>
      <c r="HNF169" s="3"/>
      <c r="HNG169" s="3"/>
      <c r="HNH169" s="3"/>
      <c r="HNI169" s="3"/>
      <c r="HNJ169" s="3"/>
      <c r="HNK169" s="3"/>
      <c r="HNL169" s="3"/>
      <c r="HNM169" s="3"/>
      <c r="HNN169" s="3"/>
      <c r="HNO169" s="3"/>
      <c r="HNP169" s="3"/>
      <c r="HNQ169" s="3"/>
      <c r="HNR169" s="3"/>
      <c r="HNS169" s="3"/>
      <c r="HNT169" s="3"/>
      <c r="HNU169" s="3"/>
      <c r="HNV169" s="3"/>
      <c r="HNW169" s="3"/>
      <c r="HNX169" s="3"/>
      <c r="HNY169" s="3"/>
      <c r="HNZ169" s="3"/>
      <c r="HOA169" s="3"/>
      <c r="HOB169" s="3"/>
      <c r="HOC169" s="3"/>
      <c r="HOD169" s="3"/>
      <c r="HOE169" s="3"/>
      <c r="HOF169" s="3"/>
      <c r="HOG169" s="3"/>
      <c r="HOH169" s="3"/>
      <c r="HOI169" s="3"/>
      <c r="HOJ169" s="3"/>
      <c r="HOK169" s="3"/>
      <c r="HOL169" s="3"/>
      <c r="HOM169" s="3"/>
      <c r="HON169" s="3"/>
      <c r="HOO169" s="3"/>
      <c r="HOP169" s="3"/>
      <c r="HOQ169" s="3"/>
      <c r="HOR169" s="3"/>
      <c r="HOS169" s="3"/>
      <c r="HOT169" s="3"/>
      <c r="HOU169" s="3"/>
      <c r="HOV169" s="3"/>
      <c r="HOW169" s="3"/>
      <c r="HOX169" s="3"/>
      <c r="HOY169" s="3"/>
      <c r="HOZ169" s="3"/>
      <c r="HPA169" s="3"/>
      <c r="HPB169" s="3"/>
      <c r="HPC169" s="3"/>
      <c r="HPD169" s="3"/>
      <c r="HPE169" s="3"/>
      <c r="HPF169" s="3"/>
      <c r="HPG169" s="3"/>
      <c r="HPH169" s="3"/>
      <c r="HPI169" s="3"/>
      <c r="HPJ169" s="3"/>
      <c r="HPK169" s="3"/>
      <c r="HPL169" s="3"/>
      <c r="HPM169" s="3"/>
      <c r="HPN169" s="3"/>
      <c r="HPO169" s="3"/>
      <c r="HPP169" s="3"/>
      <c r="HPQ169" s="3"/>
      <c r="HPR169" s="3"/>
      <c r="HPS169" s="3"/>
      <c r="HPT169" s="3"/>
      <c r="HPU169" s="3"/>
      <c r="HPV169" s="3"/>
      <c r="HPW169" s="3"/>
      <c r="HPX169" s="3"/>
      <c r="HPY169" s="3"/>
      <c r="HPZ169" s="3"/>
      <c r="HQA169" s="3"/>
      <c r="HQB169" s="3"/>
      <c r="HQC169" s="3"/>
      <c r="HQD169" s="3"/>
      <c r="HQE169" s="3"/>
      <c r="HQF169" s="3"/>
      <c r="HQG169" s="3"/>
      <c r="HQH169" s="3"/>
      <c r="HQI169" s="3"/>
      <c r="HQJ169" s="3"/>
      <c r="HQK169" s="3"/>
      <c r="HQL169" s="3"/>
      <c r="HQM169" s="3"/>
      <c r="HQN169" s="3"/>
      <c r="HQO169" s="3"/>
      <c r="HQP169" s="3"/>
      <c r="HQQ169" s="3"/>
      <c r="HQR169" s="3"/>
      <c r="HQS169" s="3"/>
      <c r="HQT169" s="3"/>
      <c r="HQU169" s="3"/>
      <c r="HQV169" s="3"/>
      <c r="HQW169" s="3"/>
      <c r="HQX169" s="3"/>
      <c r="HQY169" s="3"/>
      <c r="HQZ169" s="3"/>
      <c r="HRA169" s="3"/>
      <c r="HRB169" s="3"/>
      <c r="HRC169" s="3"/>
      <c r="HRD169" s="3"/>
      <c r="HRE169" s="3"/>
      <c r="HRF169" s="3"/>
      <c r="HRG169" s="3"/>
      <c r="HRH169" s="3"/>
      <c r="HRI169" s="3"/>
      <c r="HRJ169" s="3"/>
      <c r="HRK169" s="3"/>
      <c r="HRL169" s="3"/>
      <c r="HRM169" s="3"/>
      <c r="HRN169" s="3"/>
      <c r="HRO169" s="3"/>
      <c r="HRP169" s="3"/>
      <c r="HRQ169" s="3"/>
      <c r="HRR169" s="3"/>
      <c r="HRS169" s="3"/>
      <c r="HRT169" s="3"/>
      <c r="HRU169" s="3"/>
      <c r="HRV169" s="3"/>
      <c r="HRW169" s="3"/>
      <c r="HRX169" s="3"/>
      <c r="HRY169" s="3"/>
      <c r="HRZ169" s="3"/>
      <c r="HSA169" s="3"/>
      <c r="HSB169" s="3"/>
      <c r="HSC169" s="3"/>
      <c r="HSD169" s="3"/>
      <c r="HSE169" s="3"/>
      <c r="HSF169" s="3"/>
      <c r="HSG169" s="3"/>
      <c r="HSH169" s="3"/>
      <c r="HSI169" s="3"/>
      <c r="HSJ169" s="3"/>
      <c r="HSK169" s="3"/>
      <c r="HSL169" s="3"/>
      <c r="HSM169" s="3"/>
      <c r="HSN169" s="3"/>
      <c r="HSO169" s="3"/>
      <c r="HSP169" s="3"/>
      <c r="HSQ169" s="3"/>
      <c r="HSR169" s="3"/>
      <c r="HSS169" s="3"/>
      <c r="HST169" s="3"/>
      <c r="HSU169" s="3"/>
      <c r="HSV169" s="3"/>
      <c r="HSW169" s="3"/>
      <c r="HSX169" s="3"/>
      <c r="HSY169" s="3"/>
      <c r="HSZ169" s="3"/>
      <c r="HTA169" s="3"/>
      <c r="HTB169" s="3"/>
      <c r="HTC169" s="3"/>
      <c r="HTD169" s="3"/>
      <c r="HTE169" s="3"/>
      <c r="HTF169" s="3"/>
      <c r="HTG169" s="3"/>
      <c r="HTH169" s="3"/>
      <c r="HTI169" s="3"/>
      <c r="HTJ169" s="3"/>
      <c r="HTK169" s="3"/>
      <c r="HTL169" s="3"/>
      <c r="HTM169" s="3"/>
      <c r="HTN169" s="3"/>
      <c r="HTO169" s="3"/>
      <c r="HTP169" s="3"/>
      <c r="HTQ169" s="3"/>
      <c r="HTR169" s="3"/>
      <c r="HTS169" s="3"/>
      <c r="HTT169" s="3"/>
      <c r="HTU169" s="3"/>
      <c r="HTV169" s="3"/>
      <c r="HTW169" s="3"/>
      <c r="HTX169" s="3"/>
      <c r="HTY169" s="3"/>
      <c r="HTZ169" s="3"/>
      <c r="HUA169" s="3"/>
      <c r="HUB169" s="3"/>
      <c r="HUC169" s="3"/>
      <c r="HUD169" s="3"/>
      <c r="HUE169" s="3"/>
      <c r="HUF169" s="3"/>
      <c r="HUG169" s="3"/>
      <c r="HUH169" s="3"/>
      <c r="HUI169" s="3"/>
      <c r="HUJ169" s="3"/>
      <c r="HUK169" s="3"/>
      <c r="HUL169" s="3"/>
      <c r="HUM169" s="3"/>
      <c r="HUN169" s="3"/>
      <c r="HUO169" s="3"/>
      <c r="HUP169" s="3"/>
      <c r="HUQ169" s="3"/>
      <c r="HUR169" s="3"/>
      <c r="HUS169" s="3"/>
      <c r="HUT169" s="3"/>
      <c r="HUU169" s="3"/>
      <c r="HUV169" s="3"/>
      <c r="HUW169" s="3"/>
      <c r="HUX169" s="3"/>
      <c r="HUY169" s="3"/>
      <c r="HUZ169" s="3"/>
      <c r="HVA169" s="3"/>
      <c r="HVB169" s="3"/>
      <c r="HVC169" s="3"/>
      <c r="HVD169" s="3"/>
      <c r="HVE169" s="3"/>
      <c r="HVF169" s="3"/>
      <c r="HVG169" s="3"/>
      <c r="HVH169" s="3"/>
      <c r="HVI169" s="3"/>
      <c r="HVJ169" s="3"/>
      <c r="HVK169" s="3"/>
      <c r="HVL169" s="3"/>
      <c r="HVM169" s="3"/>
      <c r="HVN169" s="3"/>
      <c r="HVO169" s="3"/>
      <c r="HVP169" s="3"/>
      <c r="HVQ169" s="3"/>
      <c r="HVR169" s="3"/>
      <c r="HVS169" s="3"/>
      <c r="HVT169" s="3"/>
      <c r="HVU169" s="3"/>
      <c r="HVV169" s="3"/>
      <c r="HVW169" s="3"/>
      <c r="HVX169" s="3"/>
      <c r="HVY169" s="3"/>
      <c r="HVZ169" s="3"/>
      <c r="HWA169" s="3"/>
      <c r="HWB169" s="3"/>
      <c r="HWC169" s="3"/>
      <c r="HWD169" s="3"/>
      <c r="HWE169" s="3"/>
      <c r="HWF169" s="3"/>
      <c r="HWG169" s="3"/>
      <c r="HWH169" s="3"/>
      <c r="HWI169" s="3"/>
      <c r="HWJ169" s="3"/>
      <c r="HWK169" s="3"/>
      <c r="HWL169" s="3"/>
      <c r="HWM169" s="3"/>
      <c r="HWN169" s="3"/>
      <c r="HWO169" s="3"/>
      <c r="HWP169" s="3"/>
      <c r="HWQ169" s="3"/>
      <c r="HWR169" s="3"/>
      <c r="HWS169" s="3"/>
      <c r="HWT169" s="3"/>
      <c r="HWU169" s="3"/>
      <c r="HWV169" s="3"/>
      <c r="HWW169" s="3"/>
      <c r="HWX169" s="3"/>
      <c r="HWY169" s="3"/>
      <c r="HWZ169" s="3"/>
      <c r="HXA169" s="3"/>
      <c r="HXB169" s="3"/>
      <c r="HXC169" s="3"/>
      <c r="HXD169" s="3"/>
      <c r="HXE169" s="3"/>
      <c r="HXF169" s="3"/>
      <c r="HXG169" s="3"/>
      <c r="HXH169" s="3"/>
      <c r="HXI169" s="3"/>
      <c r="HXJ169" s="3"/>
      <c r="HXK169" s="3"/>
      <c r="HXL169" s="3"/>
      <c r="HXM169" s="3"/>
      <c r="HXN169" s="3"/>
      <c r="HXO169" s="3"/>
      <c r="HXP169" s="3"/>
      <c r="HXQ169" s="3"/>
      <c r="HXR169" s="3"/>
      <c r="HXS169" s="3"/>
      <c r="HXT169" s="3"/>
      <c r="HXU169" s="3"/>
      <c r="HXV169" s="3"/>
      <c r="HXW169" s="3"/>
      <c r="HXX169" s="3"/>
      <c r="HXY169" s="3"/>
      <c r="HXZ169" s="3"/>
      <c r="HYA169" s="3"/>
      <c r="HYB169" s="3"/>
      <c r="HYC169" s="3"/>
      <c r="HYD169" s="3"/>
      <c r="HYE169" s="3"/>
      <c r="HYF169" s="3"/>
      <c r="HYG169" s="3"/>
      <c r="HYH169" s="3"/>
      <c r="HYI169" s="3"/>
      <c r="HYJ169" s="3"/>
      <c r="HYK169" s="3"/>
      <c r="HYL169" s="3"/>
      <c r="HYM169" s="3"/>
      <c r="HYN169" s="3"/>
      <c r="HYO169" s="3"/>
      <c r="HYP169" s="3"/>
      <c r="HYQ169" s="3"/>
      <c r="HYR169" s="3"/>
      <c r="HYS169" s="3"/>
      <c r="HYT169" s="3"/>
      <c r="HYU169" s="3"/>
      <c r="HYV169" s="3"/>
      <c r="HYW169" s="3"/>
      <c r="HYX169" s="3"/>
      <c r="HYY169" s="3"/>
      <c r="HYZ169" s="3"/>
      <c r="HZA169" s="3"/>
      <c r="HZB169" s="3"/>
      <c r="HZC169" s="3"/>
      <c r="HZD169" s="3"/>
      <c r="HZE169" s="3"/>
      <c r="HZF169" s="3"/>
      <c r="HZG169" s="3"/>
      <c r="HZH169" s="3"/>
      <c r="HZI169" s="3"/>
      <c r="HZJ169" s="3"/>
      <c r="HZK169" s="3"/>
      <c r="HZL169" s="3"/>
      <c r="HZM169" s="3"/>
      <c r="HZN169" s="3"/>
      <c r="HZO169" s="3"/>
      <c r="HZP169" s="3"/>
      <c r="HZQ169" s="3"/>
      <c r="HZR169" s="3"/>
      <c r="HZS169" s="3"/>
      <c r="HZT169" s="3"/>
      <c r="HZU169" s="3"/>
      <c r="HZV169" s="3"/>
      <c r="HZW169" s="3"/>
      <c r="HZX169" s="3"/>
      <c r="HZY169" s="3"/>
      <c r="HZZ169" s="3"/>
      <c r="IAA169" s="3"/>
      <c r="IAB169" s="3"/>
      <c r="IAC169" s="3"/>
      <c r="IAD169" s="3"/>
      <c r="IAE169" s="3"/>
      <c r="IAF169" s="3"/>
      <c r="IAG169" s="3"/>
      <c r="IAH169" s="3"/>
      <c r="IAI169" s="3"/>
      <c r="IAJ169" s="3"/>
      <c r="IAK169" s="3"/>
      <c r="IAL169" s="3"/>
      <c r="IAM169" s="3"/>
      <c r="IAN169" s="3"/>
      <c r="IAO169" s="3"/>
      <c r="IAP169" s="3"/>
      <c r="IAQ169" s="3"/>
      <c r="IAR169" s="3"/>
      <c r="IAS169" s="3"/>
      <c r="IAT169" s="3"/>
      <c r="IAU169" s="3"/>
      <c r="IAV169" s="3"/>
      <c r="IAW169" s="3"/>
      <c r="IAX169" s="3"/>
      <c r="IAY169" s="3"/>
      <c r="IAZ169" s="3"/>
      <c r="IBA169" s="3"/>
      <c r="IBB169" s="3"/>
      <c r="IBC169" s="3"/>
      <c r="IBD169" s="3"/>
      <c r="IBE169" s="3"/>
      <c r="IBF169" s="3"/>
      <c r="IBG169" s="3"/>
      <c r="IBH169" s="3"/>
      <c r="IBI169" s="3"/>
      <c r="IBJ169" s="3"/>
      <c r="IBK169" s="3"/>
      <c r="IBL169" s="3"/>
      <c r="IBM169" s="3"/>
      <c r="IBN169" s="3"/>
      <c r="IBO169" s="3"/>
      <c r="IBP169" s="3"/>
      <c r="IBQ169" s="3"/>
      <c r="IBR169" s="3"/>
      <c r="IBS169" s="3"/>
      <c r="IBT169" s="3"/>
      <c r="IBU169" s="3"/>
      <c r="IBV169" s="3"/>
      <c r="IBW169" s="3"/>
      <c r="IBX169" s="3"/>
      <c r="IBY169" s="3"/>
      <c r="IBZ169" s="3"/>
      <c r="ICA169" s="3"/>
      <c r="ICB169" s="3"/>
      <c r="ICC169" s="3"/>
      <c r="ICD169" s="3"/>
      <c r="ICE169" s="3"/>
      <c r="ICF169" s="3"/>
      <c r="ICG169" s="3"/>
      <c r="ICH169" s="3"/>
      <c r="ICI169" s="3"/>
      <c r="ICJ169" s="3"/>
      <c r="ICK169" s="3"/>
      <c r="ICL169" s="3"/>
      <c r="ICM169" s="3"/>
      <c r="ICN169" s="3"/>
      <c r="ICO169" s="3"/>
      <c r="ICP169" s="3"/>
      <c r="ICQ169" s="3"/>
      <c r="ICR169" s="3"/>
      <c r="ICS169" s="3"/>
      <c r="ICT169" s="3"/>
      <c r="ICU169" s="3"/>
      <c r="ICV169" s="3"/>
      <c r="ICW169" s="3"/>
      <c r="ICX169" s="3"/>
      <c r="ICY169" s="3"/>
      <c r="ICZ169" s="3"/>
      <c r="IDA169" s="3"/>
      <c r="IDB169" s="3"/>
      <c r="IDC169" s="3"/>
      <c r="IDD169" s="3"/>
      <c r="IDE169" s="3"/>
      <c r="IDF169" s="3"/>
      <c r="IDG169" s="3"/>
      <c r="IDH169" s="3"/>
      <c r="IDI169" s="3"/>
      <c r="IDJ169" s="3"/>
      <c r="IDK169" s="3"/>
      <c r="IDL169" s="3"/>
      <c r="IDM169" s="3"/>
      <c r="IDN169" s="3"/>
      <c r="IDO169" s="3"/>
      <c r="IDP169" s="3"/>
      <c r="IDQ169" s="3"/>
      <c r="IDR169" s="3"/>
      <c r="IDS169" s="3"/>
      <c r="IDT169" s="3"/>
      <c r="IDU169" s="3"/>
      <c r="IDV169" s="3"/>
      <c r="IDW169" s="3"/>
      <c r="IDX169" s="3"/>
      <c r="IDY169" s="3"/>
      <c r="IDZ169" s="3"/>
      <c r="IEA169" s="3"/>
      <c r="IEB169" s="3"/>
      <c r="IEC169" s="3"/>
      <c r="IED169" s="3"/>
      <c r="IEE169" s="3"/>
      <c r="IEF169" s="3"/>
      <c r="IEG169" s="3"/>
      <c r="IEH169" s="3"/>
      <c r="IEI169" s="3"/>
      <c r="IEJ169" s="3"/>
      <c r="IEK169" s="3"/>
      <c r="IEL169" s="3"/>
      <c r="IEM169" s="3"/>
      <c r="IEN169" s="3"/>
      <c r="IEO169" s="3"/>
      <c r="IEP169" s="3"/>
      <c r="IEQ169" s="3"/>
      <c r="IER169" s="3"/>
      <c r="IES169" s="3"/>
      <c r="IET169" s="3"/>
      <c r="IEU169" s="3"/>
      <c r="IEV169" s="3"/>
      <c r="IEW169" s="3"/>
      <c r="IEX169" s="3"/>
      <c r="IEY169" s="3"/>
      <c r="IEZ169" s="3"/>
      <c r="IFA169" s="3"/>
      <c r="IFB169" s="3"/>
      <c r="IFC169" s="3"/>
      <c r="IFD169" s="3"/>
      <c r="IFE169" s="3"/>
      <c r="IFF169" s="3"/>
      <c r="IFG169" s="3"/>
      <c r="IFH169" s="3"/>
      <c r="IFI169" s="3"/>
      <c r="IFJ169" s="3"/>
      <c r="IFK169" s="3"/>
      <c r="IFL169" s="3"/>
      <c r="IFM169" s="3"/>
      <c r="IFN169" s="3"/>
      <c r="IFO169" s="3"/>
      <c r="IFP169" s="3"/>
      <c r="IFQ169" s="3"/>
      <c r="IFR169" s="3"/>
      <c r="IFS169" s="3"/>
      <c r="IFT169" s="3"/>
      <c r="IFU169" s="3"/>
      <c r="IFV169" s="3"/>
      <c r="IFW169" s="3"/>
      <c r="IFX169" s="3"/>
      <c r="IFY169" s="3"/>
      <c r="IFZ169" s="3"/>
      <c r="IGA169" s="3"/>
      <c r="IGB169" s="3"/>
      <c r="IGC169" s="3"/>
      <c r="IGD169" s="3"/>
      <c r="IGE169" s="3"/>
      <c r="IGF169" s="3"/>
      <c r="IGG169" s="3"/>
      <c r="IGH169" s="3"/>
      <c r="IGI169" s="3"/>
      <c r="IGJ169" s="3"/>
      <c r="IGK169" s="3"/>
      <c r="IGL169" s="3"/>
      <c r="IGM169" s="3"/>
      <c r="IGN169" s="3"/>
      <c r="IGO169" s="3"/>
      <c r="IGP169" s="3"/>
      <c r="IGQ169" s="3"/>
      <c r="IGR169" s="3"/>
      <c r="IGS169" s="3"/>
      <c r="IGT169" s="3"/>
      <c r="IGU169" s="3"/>
      <c r="IGV169" s="3"/>
      <c r="IGW169" s="3"/>
      <c r="IGX169" s="3"/>
      <c r="IGY169" s="3"/>
      <c r="IGZ169" s="3"/>
      <c r="IHA169" s="3"/>
      <c r="IHB169" s="3"/>
      <c r="IHC169" s="3"/>
      <c r="IHD169" s="3"/>
      <c r="IHE169" s="3"/>
      <c r="IHF169" s="3"/>
      <c r="IHG169" s="3"/>
      <c r="IHH169" s="3"/>
      <c r="IHI169" s="3"/>
      <c r="IHJ169" s="3"/>
      <c r="IHK169" s="3"/>
      <c r="IHL169" s="3"/>
      <c r="IHM169" s="3"/>
      <c r="IHN169" s="3"/>
      <c r="IHO169" s="3"/>
      <c r="IHP169" s="3"/>
      <c r="IHQ169" s="3"/>
      <c r="IHR169" s="3"/>
      <c r="IHS169" s="3"/>
      <c r="IHT169" s="3"/>
      <c r="IHU169" s="3"/>
      <c r="IHV169" s="3"/>
      <c r="IHW169" s="3"/>
      <c r="IHX169" s="3"/>
      <c r="IHY169" s="3"/>
      <c r="IHZ169" s="3"/>
      <c r="IIA169" s="3"/>
      <c r="IIB169" s="3"/>
      <c r="IIC169" s="3"/>
      <c r="IID169" s="3"/>
      <c r="IIE169" s="3"/>
      <c r="IIF169" s="3"/>
      <c r="IIG169" s="3"/>
      <c r="IIH169" s="3"/>
      <c r="III169" s="3"/>
      <c r="IIJ169" s="3"/>
      <c r="IIK169" s="3"/>
      <c r="IIL169" s="3"/>
      <c r="IIM169" s="3"/>
      <c r="IIN169" s="3"/>
      <c r="IIO169" s="3"/>
      <c r="IIP169" s="3"/>
      <c r="IIQ169" s="3"/>
      <c r="IIR169" s="3"/>
      <c r="IIS169" s="3"/>
      <c r="IIT169" s="3"/>
      <c r="IIU169" s="3"/>
      <c r="IIV169" s="3"/>
      <c r="IIW169" s="3"/>
      <c r="IIX169" s="3"/>
      <c r="IIY169" s="3"/>
      <c r="IIZ169" s="3"/>
      <c r="IJA169" s="3"/>
      <c r="IJB169" s="3"/>
      <c r="IJC169" s="3"/>
      <c r="IJD169" s="3"/>
      <c r="IJE169" s="3"/>
      <c r="IJF169" s="3"/>
      <c r="IJG169" s="3"/>
      <c r="IJH169" s="3"/>
      <c r="IJI169" s="3"/>
      <c r="IJJ169" s="3"/>
      <c r="IJK169" s="3"/>
      <c r="IJL169" s="3"/>
      <c r="IJM169" s="3"/>
      <c r="IJN169" s="3"/>
      <c r="IJO169" s="3"/>
      <c r="IJP169" s="3"/>
      <c r="IJQ169" s="3"/>
      <c r="IJR169" s="3"/>
      <c r="IJS169" s="3"/>
      <c r="IJT169" s="3"/>
      <c r="IJU169" s="3"/>
      <c r="IJV169" s="3"/>
      <c r="IJW169" s="3"/>
      <c r="IJX169" s="3"/>
      <c r="IJY169" s="3"/>
      <c r="IJZ169" s="3"/>
      <c r="IKA169" s="3"/>
      <c r="IKB169" s="3"/>
      <c r="IKC169" s="3"/>
      <c r="IKD169" s="3"/>
      <c r="IKE169" s="3"/>
      <c r="IKF169" s="3"/>
      <c r="IKG169" s="3"/>
      <c r="IKH169" s="3"/>
      <c r="IKI169" s="3"/>
      <c r="IKJ169" s="3"/>
      <c r="IKK169" s="3"/>
      <c r="IKL169" s="3"/>
      <c r="IKM169" s="3"/>
      <c r="IKN169" s="3"/>
      <c r="IKO169" s="3"/>
      <c r="IKP169" s="3"/>
      <c r="IKQ169" s="3"/>
      <c r="IKR169" s="3"/>
      <c r="IKS169" s="3"/>
      <c r="IKT169" s="3"/>
      <c r="IKU169" s="3"/>
      <c r="IKV169" s="3"/>
      <c r="IKW169" s="3"/>
      <c r="IKX169" s="3"/>
      <c r="IKY169" s="3"/>
      <c r="IKZ169" s="3"/>
      <c r="ILA169" s="3"/>
      <c r="ILB169" s="3"/>
      <c r="ILC169" s="3"/>
      <c r="ILD169" s="3"/>
      <c r="ILE169" s="3"/>
      <c r="ILF169" s="3"/>
      <c r="ILG169" s="3"/>
      <c r="ILH169" s="3"/>
      <c r="ILI169" s="3"/>
      <c r="ILJ169" s="3"/>
      <c r="ILK169" s="3"/>
      <c r="ILL169" s="3"/>
      <c r="ILM169" s="3"/>
      <c r="ILN169" s="3"/>
      <c r="ILO169" s="3"/>
      <c r="ILP169" s="3"/>
      <c r="ILQ169" s="3"/>
      <c r="ILR169" s="3"/>
      <c r="ILS169" s="3"/>
      <c r="ILT169" s="3"/>
      <c r="ILU169" s="3"/>
      <c r="ILV169" s="3"/>
      <c r="ILW169" s="3"/>
      <c r="ILX169" s="3"/>
      <c r="ILY169" s="3"/>
      <c r="ILZ169" s="3"/>
      <c r="IMA169" s="3"/>
      <c r="IMB169" s="3"/>
      <c r="IMC169" s="3"/>
      <c r="IMD169" s="3"/>
      <c r="IME169" s="3"/>
      <c r="IMF169" s="3"/>
      <c r="IMG169" s="3"/>
      <c r="IMH169" s="3"/>
      <c r="IMI169" s="3"/>
      <c r="IMJ169" s="3"/>
      <c r="IMK169" s="3"/>
      <c r="IML169" s="3"/>
      <c r="IMM169" s="3"/>
      <c r="IMN169" s="3"/>
      <c r="IMO169" s="3"/>
      <c r="IMP169" s="3"/>
      <c r="IMQ169" s="3"/>
      <c r="IMR169" s="3"/>
      <c r="IMS169" s="3"/>
      <c r="IMT169" s="3"/>
      <c r="IMU169" s="3"/>
      <c r="IMV169" s="3"/>
      <c r="IMW169" s="3"/>
      <c r="IMX169" s="3"/>
      <c r="IMY169" s="3"/>
      <c r="IMZ169" s="3"/>
      <c r="INA169" s="3"/>
      <c r="INB169" s="3"/>
      <c r="INC169" s="3"/>
      <c r="IND169" s="3"/>
      <c r="INE169" s="3"/>
      <c r="INF169" s="3"/>
      <c r="ING169" s="3"/>
      <c r="INH169" s="3"/>
      <c r="INI169" s="3"/>
      <c r="INJ169" s="3"/>
      <c r="INK169" s="3"/>
      <c r="INL169" s="3"/>
      <c r="INM169" s="3"/>
      <c r="INN169" s="3"/>
      <c r="INO169" s="3"/>
      <c r="INP169" s="3"/>
      <c r="INQ169" s="3"/>
      <c r="INR169" s="3"/>
      <c r="INS169" s="3"/>
      <c r="INT169" s="3"/>
      <c r="INU169" s="3"/>
      <c r="INV169" s="3"/>
      <c r="INW169" s="3"/>
      <c r="INX169" s="3"/>
      <c r="INY169" s="3"/>
      <c r="INZ169" s="3"/>
      <c r="IOA169" s="3"/>
      <c r="IOB169" s="3"/>
      <c r="IOC169" s="3"/>
      <c r="IOD169" s="3"/>
      <c r="IOE169" s="3"/>
      <c r="IOF169" s="3"/>
      <c r="IOG169" s="3"/>
      <c r="IOH169" s="3"/>
      <c r="IOI169" s="3"/>
      <c r="IOJ169" s="3"/>
      <c r="IOK169" s="3"/>
      <c r="IOL169" s="3"/>
      <c r="IOM169" s="3"/>
      <c r="ION169" s="3"/>
      <c r="IOO169" s="3"/>
      <c r="IOP169" s="3"/>
      <c r="IOQ169" s="3"/>
      <c r="IOR169" s="3"/>
      <c r="IOS169" s="3"/>
      <c r="IOT169" s="3"/>
      <c r="IOU169" s="3"/>
      <c r="IOV169" s="3"/>
      <c r="IOW169" s="3"/>
      <c r="IOX169" s="3"/>
      <c r="IOY169" s="3"/>
      <c r="IOZ169" s="3"/>
      <c r="IPA169" s="3"/>
      <c r="IPB169" s="3"/>
      <c r="IPC169" s="3"/>
      <c r="IPD169" s="3"/>
      <c r="IPE169" s="3"/>
      <c r="IPF169" s="3"/>
      <c r="IPG169" s="3"/>
      <c r="IPH169" s="3"/>
      <c r="IPI169" s="3"/>
      <c r="IPJ169" s="3"/>
      <c r="IPK169" s="3"/>
      <c r="IPL169" s="3"/>
      <c r="IPM169" s="3"/>
      <c r="IPN169" s="3"/>
      <c r="IPO169" s="3"/>
      <c r="IPP169" s="3"/>
      <c r="IPQ169" s="3"/>
      <c r="IPR169" s="3"/>
      <c r="IPS169" s="3"/>
      <c r="IPT169" s="3"/>
      <c r="IPU169" s="3"/>
      <c r="IPV169" s="3"/>
      <c r="IPW169" s="3"/>
      <c r="IPX169" s="3"/>
      <c r="IPY169" s="3"/>
      <c r="IPZ169" s="3"/>
      <c r="IQA169" s="3"/>
      <c r="IQB169" s="3"/>
      <c r="IQC169" s="3"/>
      <c r="IQD169" s="3"/>
      <c r="IQE169" s="3"/>
      <c r="IQF169" s="3"/>
      <c r="IQG169" s="3"/>
      <c r="IQH169" s="3"/>
      <c r="IQI169" s="3"/>
      <c r="IQJ169" s="3"/>
      <c r="IQK169" s="3"/>
      <c r="IQL169" s="3"/>
      <c r="IQM169" s="3"/>
      <c r="IQN169" s="3"/>
      <c r="IQO169" s="3"/>
      <c r="IQP169" s="3"/>
      <c r="IQQ169" s="3"/>
      <c r="IQR169" s="3"/>
      <c r="IQS169" s="3"/>
      <c r="IQT169" s="3"/>
      <c r="IQU169" s="3"/>
      <c r="IQV169" s="3"/>
      <c r="IQW169" s="3"/>
      <c r="IQX169" s="3"/>
      <c r="IQY169" s="3"/>
      <c r="IQZ169" s="3"/>
      <c r="IRA169" s="3"/>
      <c r="IRB169" s="3"/>
      <c r="IRC169" s="3"/>
      <c r="IRD169" s="3"/>
      <c r="IRE169" s="3"/>
      <c r="IRF169" s="3"/>
      <c r="IRG169" s="3"/>
      <c r="IRH169" s="3"/>
      <c r="IRI169" s="3"/>
      <c r="IRJ169" s="3"/>
      <c r="IRK169" s="3"/>
      <c r="IRL169" s="3"/>
      <c r="IRM169" s="3"/>
      <c r="IRN169" s="3"/>
      <c r="IRO169" s="3"/>
      <c r="IRP169" s="3"/>
      <c r="IRQ169" s="3"/>
      <c r="IRR169" s="3"/>
      <c r="IRS169" s="3"/>
      <c r="IRT169" s="3"/>
      <c r="IRU169" s="3"/>
      <c r="IRV169" s="3"/>
      <c r="IRW169" s="3"/>
      <c r="IRX169" s="3"/>
      <c r="IRY169" s="3"/>
      <c r="IRZ169" s="3"/>
      <c r="ISA169" s="3"/>
      <c r="ISB169" s="3"/>
      <c r="ISC169" s="3"/>
      <c r="ISD169" s="3"/>
      <c r="ISE169" s="3"/>
      <c r="ISF169" s="3"/>
      <c r="ISG169" s="3"/>
      <c r="ISH169" s="3"/>
      <c r="ISI169" s="3"/>
      <c r="ISJ169" s="3"/>
      <c r="ISK169" s="3"/>
      <c r="ISL169" s="3"/>
      <c r="ISM169" s="3"/>
      <c r="ISN169" s="3"/>
      <c r="ISO169" s="3"/>
      <c r="ISP169" s="3"/>
      <c r="ISQ169" s="3"/>
      <c r="ISR169" s="3"/>
      <c r="ISS169" s="3"/>
      <c r="IST169" s="3"/>
      <c r="ISU169" s="3"/>
      <c r="ISV169" s="3"/>
      <c r="ISW169" s="3"/>
      <c r="ISX169" s="3"/>
      <c r="ISY169" s="3"/>
      <c r="ISZ169" s="3"/>
      <c r="ITA169" s="3"/>
      <c r="ITB169" s="3"/>
      <c r="ITC169" s="3"/>
      <c r="ITD169" s="3"/>
      <c r="ITE169" s="3"/>
      <c r="ITF169" s="3"/>
      <c r="ITG169" s="3"/>
      <c r="ITH169" s="3"/>
      <c r="ITI169" s="3"/>
      <c r="ITJ169" s="3"/>
      <c r="ITK169" s="3"/>
      <c r="ITL169" s="3"/>
      <c r="ITM169" s="3"/>
      <c r="ITN169" s="3"/>
      <c r="ITO169" s="3"/>
      <c r="ITP169" s="3"/>
      <c r="ITQ169" s="3"/>
      <c r="ITR169" s="3"/>
      <c r="ITS169" s="3"/>
      <c r="ITT169" s="3"/>
      <c r="ITU169" s="3"/>
      <c r="ITV169" s="3"/>
      <c r="ITW169" s="3"/>
      <c r="ITX169" s="3"/>
      <c r="ITY169" s="3"/>
      <c r="ITZ169" s="3"/>
      <c r="IUA169" s="3"/>
      <c r="IUB169" s="3"/>
      <c r="IUC169" s="3"/>
      <c r="IUD169" s="3"/>
      <c r="IUE169" s="3"/>
      <c r="IUF169" s="3"/>
      <c r="IUG169" s="3"/>
      <c r="IUH169" s="3"/>
      <c r="IUI169" s="3"/>
      <c r="IUJ169" s="3"/>
      <c r="IUK169" s="3"/>
      <c r="IUL169" s="3"/>
      <c r="IUM169" s="3"/>
      <c r="IUN169" s="3"/>
      <c r="IUO169" s="3"/>
      <c r="IUP169" s="3"/>
      <c r="IUQ169" s="3"/>
      <c r="IUR169" s="3"/>
      <c r="IUS169" s="3"/>
      <c r="IUT169" s="3"/>
      <c r="IUU169" s="3"/>
      <c r="IUV169" s="3"/>
      <c r="IUW169" s="3"/>
      <c r="IUX169" s="3"/>
      <c r="IUY169" s="3"/>
      <c r="IUZ169" s="3"/>
      <c r="IVA169" s="3"/>
      <c r="IVB169" s="3"/>
      <c r="IVC169" s="3"/>
      <c r="IVD169" s="3"/>
      <c r="IVE169" s="3"/>
      <c r="IVF169" s="3"/>
      <c r="IVG169" s="3"/>
      <c r="IVH169" s="3"/>
      <c r="IVI169" s="3"/>
      <c r="IVJ169" s="3"/>
      <c r="IVK169" s="3"/>
      <c r="IVL169" s="3"/>
      <c r="IVM169" s="3"/>
      <c r="IVN169" s="3"/>
      <c r="IVO169" s="3"/>
      <c r="IVP169" s="3"/>
      <c r="IVQ169" s="3"/>
      <c r="IVR169" s="3"/>
      <c r="IVS169" s="3"/>
      <c r="IVT169" s="3"/>
      <c r="IVU169" s="3"/>
      <c r="IVV169" s="3"/>
      <c r="IVW169" s="3"/>
      <c r="IVX169" s="3"/>
      <c r="IVY169" s="3"/>
      <c r="IVZ169" s="3"/>
      <c r="IWA169" s="3"/>
      <c r="IWB169" s="3"/>
      <c r="IWC169" s="3"/>
      <c r="IWD169" s="3"/>
      <c r="IWE169" s="3"/>
      <c r="IWF169" s="3"/>
      <c r="IWG169" s="3"/>
      <c r="IWH169" s="3"/>
      <c r="IWI169" s="3"/>
      <c r="IWJ169" s="3"/>
      <c r="IWK169" s="3"/>
      <c r="IWL169" s="3"/>
      <c r="IWM169" s="3"/>
      <c r="IWN169" s="3"/>
      <c r="IWO169" s="3"/>
      <c r="IWP169" s="3"/>
      <c r="IWQ169" s="3"/>
      <c r="IWR169" s="3"/>
      <c r="IWS169" s="3"/>
      <c r="IWT169" s="3"/>
      <c r="IWU169" s="3"/>
      <c r="IWV169" s="3"/>
      <c r="IWW169" s="3"/>
      <c r="IWX169" s="3"/>
      <c r="IWY169" s="3"/>
      <c r="IWZ169" s="3"/>
      <c r="IXA169" s="3"/>
      <c r="IXB169" s="3"/>
      <c r="IXC169" s="3"/>
      <c r="IXD169" s="3"/>
      <c r="IXE169" s="3"/>
      <c r="IXF169" s="3"/>
      <c r="IXG169" s="3"/>
      <c r="IXH169" s="3"/>
      <c r="IXI169" s="3"/>
      <c r="IXJ169" s="3"/>
      <c r="IXK169" s="3"/>
      <c r="IXL169" s="3"/>
      <c r="IXM169" s="3"/>
      <c r="IXN169" s="3"/>
      <c r="IXO169" s="3"/>
      <c r="IXP169" s="3"/>
      <c r="IXQ169" s="3"/>
      <c r="IXR169" s="3"/>
      <c r="IXS169" s="3"/>
      <c r="IXT169" s="3"/>
      <c r="IXU169" s="3"/>
      <c r="IXV169" s="3"/>
      <c r="IXW169" s="3"/>
      <c r="IXX169" s="3"/>
      <c r="IXY169" s="3"/>
      <c r="IXZ169" s="3"/>
      <c r="IYA169" s="3"/>
      <c r="IYB169" s="3"/>
      <c r="IYC169" s="3"/>
      <c r="IYD169" s="3"/>
      <c r="IYE169" s="3"/>
      <c r="IYF169" s="3"/>
      <c r="IYG169" s="3"/>
      <c r="IYH169" s="3"/>
      <c r="IYI169" s="3"/>
      <c r="IYJ169" s="3"/>
      <c r="IYK169" s="3"/>
      <c r="IYL169" s="3"/>
      <c r="IYM169" s="3"/>
      <c r="IYN169" s="3"/>
      <c r="IYO169" s="3"/>
      <c r="IYP169" s="3"/>
      <c r="IYQ169" s="3"/>
      <c r="IYR169" s="3"/>
      <c r="IYS169" s="3"/>
      <c r="IYT169" s="3"/>
      <c r="IYU169" s="3"/>
      <c r="IYV169" s="3"/>
      <c r="IYW169" s="3"/>
      <c r="IYX169" s="3"/>
      <c r="IYY169" s="3"/>
      <c r="IYZ169" s="3"/>
      <c r="IZA169" s="3"/>
      <c r="IZB169" s="3"/>
      <c r="IZC169" s="3"/>
      <c r="IZD169" s="3"/>
      <c r="IZE169" s="3"/>
      <c r="IZF169" s="3"/>
      <c r="IZG169" s="3"/>
      <c r="IZH169" s="3"/>
      <c r="IZI169" s="3"/>
      <c r="IZJ169" s="3"/>
      <c r="IZK169" s="3"/>
      <c r="IZL169" s="3"/>
      <c r="IZM169" s="3"/>
      <c r="IZN169" s="3"/>
      <c r="IZO169" s="3"/>
      <c r="IZP169" s="3"/>
      <c r="IZQ169" s="3"/>
      <c r="IZR169" s="3"/>
      <c r="IZS169" s="3"/>
      <c r="IZT169" s="3"/>
      <c r="IZU169" s="3"/>
      <c r="IZV169" s="3"/>
      <c r="IZW169" s="3"/>
      <c r="IZX169" s="3"/>
      <c r="IZY169" s="3"/>
      <c r="IZZ169" s="3"/>
      <c r="JAA169" s="3"/>
      <c r="JAB169" s="3"/>
      <c r="JAC169" s="3"/>
      <c r="JAD169" s="3"/>
      <c r="JAE169" s="3"/>
      <c r="JAF169" s="3"/>
      <c r="JAG169" s="3"/>
      <c r="JAH169" s="3"/>
      <c r="JAI169" s="3"/>
      <c r="JAJ169" s="3"/>
      <c r="JAK169" s="3"/>
      <c r="JAL169" s="3"/>
      <c r="JAM169" s="3"/>
      <c r="JAN169" s="3"/>
      <c r="JAO169" s="3"/>
      <c r="JAP169" s="3"/>
      <c r="JAQ169" s="3"/>
      <c r="JAR169" s="3"/>
      <c r="JAS169" s="3"/>
      <c r="JAT169" s="3"/>
      <c r="JAU169" s="3"/>
      <c r="JAV169" s="3"/>
      <c r="JAW169" s="3"/>
      <c r="JAX169" s="3"/>
      <c r="JAY169" s="3"/>
      <c r="JAZ169" s="3"/>
      <c r="JBA169" s="3"/>
      <c r="JBB169" s="3"/>
      <c r="JBC169" s="3"/>
      <c r="JBD169" s="3"/>
      <c r="JBE169" s="3"/>
      <c r="JBF169" s="3"/>
      <c r="JBG169" s="3"/>
      <c r="JBH169" s="3"/>
      <c r="JBI169" s="3"/>
      <c r="JBJ169" s="3"/>
      <c r="JBK169" s="3"/>
      <c r="JBL169" s="3"/>
      <c r="JBM169" s="3"/>
      <c r="JBN169" s="3"/>
      <c r="JBO169" s="3"/>
      <c r="JBP169" s="3"/>
      <c r="JBQ169" s="3"/>
      <c r="JBR169" s="3"/>
      <c r="JBS169" s="3"/>
      <c r="JBT169" s="3"/>
      <c r="JBU169" s="3"/>
      <c r="JBV169" s="3"/>
      <c r="JBW169" s="3"/>
      <c r="JBX169" s="3"/>
      <c r="JBY169" s="3"/>
      <c r="JBZ169" s="3"/>
      <c r="JCA169" s="3"/>
      <c r="JCB169" s="3"/>
      <c r="JCC169" s="3"/>
      <c r="JCD169" s="3"/>
      <c r="JCE169" s="3"/>
      <c r="JCF169" s="3"/>
      <c r="JCG169" s="3"/>
      <c r="JCH169" s="3"/>
      <c r="JCI169" s="3"/>
      <c r="JCJ169" s="3"/>
      <c r="JCK169" s="3"/>
      <c r="JCL169" s="3"/>
      <c r="JCM169" s="3"/>
      <c r="JCN169" s="3"/>
      <c r="JCO169" s="3"/>
      <c r="JCP169" s="3"/>
      <c r="JCQ169" s="3"/>
      <c r="JCR169" s="3"/>
      <c r="JCS169" s="3"/>
      <c r="JCT169" s="3"/>
      <c r="JCU169" s="3"/>
      <c r="JCV169" s="3"/>
      <c r="JCW169" s="3"/>
      <c r="JCX169" s="3"/>
      <c r="JCY169" s="3"/>
      <c r="JCZ169" s="3"/>
      <c r="JDA169" s="3"/>
      <c r="JDB169" s="3"/>
      <c r="JDC169" s="3"/>
      <c r="JDD169" s="3"/>
      <c r="JDE169" s="3"/>
      <c r="JDF169" s="3"/>
      <c r="JDG169" s="3"/>
      <c r="JDH169" s="3"/>
      <c r="JDI169" s="3"/>
      <c r="JDJ169" s="3"/>
      <c r="JDK169" s="3"/>
      <c r="JDL169" s="3"/>
      <c r="JDM169" s="3"/>
      <c r="JDN169" s="3"/>
      <c r="JDO169" s="3"/>
      <c r="JDP169" s="3"/>
      <c r="JDQ169" s="3"/>
      <c r="JDR169" s="3"/>
      <c r="JDS169" s="3"/>
      <c r="JDT169" s="3"/>
      <c r="JDU169" s="3"/>
      <c r="JDV169" s="3"/>
      <c r="JDW169" s="3"/>
      <c r="JDX169" s="3"/>
      <c r="JDY169" s="3"/>
      <c r="JDZ169" s="3"/>
      <c r="JEA169" s="3"/>
      <c r="JEB169" s="3"/>
      <c r="JEC169" s="3"/>
      <c r="JED169" s="3"/>
      <c r="JEE169" s="3"/>
      <c r="JEF169" s="3"/>
      <c r="JEG169" s="3"/>
      <c r="JEH169" s="3"/>
      <c r="JEI169" s="3"/>
      <c r="JEJ169" s="3"/>
      <c r="JEK169" s="3"/>
      <c r="JEL169" s="3"/>
      <c r="JEM169" s="3"/>
      <c r="JEN169" s="3"/>
      <c r="JEO169" s="3"/>
      <c r="JEP169" s="3"/>
      <c r="JEQ169" s="3"/>
      <c r="JER169" s="3"/>
      <c r="JES169" s="3"/>
      <c r="JET169" s="3"/>
      <c r="JEU169" s="3"/>
      <c r="JEV169" s="3"/>
      <c r="JEW169" s="3"/>
      <c r="JEX169" s="3"/>
      <c r="JEY169" s="3"/>
      <c r="JEZ169" s="3"/>
      <c r="JFA169" s="3"/>
      <c r="JFB169" s="3"/>
      <c r="JFC169" s="3"/>
      <c r="JFD169" s="3"/>
      <c r="JFE169" s="3"/>
      <c r="JFF169" s="3"/>
      <c r="JFG169" s="3"/>
      <c r="JFH169" s="3"/>
      <c r="JFI169" s="3"/>
      <c r="JFJ169" s="3"/>
      <c r="JFK169" s="3"/>
      <c r="JFL169" s="3"/>
      <c r="JFM169" s="3"/>
      <c r="JFN169" s="3"/>
      <c r="JFO169" s="3"/>
      <c r="JFP169" s="3"/>
      <c r="JFQ169" s="3"/>
      <c r="JFR169" s="3"/>
      <c r="JFS169" s="3"/>
      <c r="JFT169" s="3"/>
      <c r="JFU169" s="3"/>
      <c r="JFV169" s="3"/>
      <c r="JFW169" s="3"/>
      <c r="JFX169" s="3"/>
      <c r="JFY169" s="3"/>
      <c r="JFZ169" s="3"/>
      <c r="JGA169" s="3"/>
      <c r="JGB169" s="3"/>
      <c r="JGC169" s="3"/>
      <c r="JGD169" s="3"/>
      <c r="JGE169" s="3"/>
      <c r="JGF169" s="3"/>
      <c r="JGG169" s="3"/>
      <c r="JGH169" s="3"/>
      <c r="JGI169" s="3"/>
      <c r="JGJ169" s="3"/>
      <c r="JGK169" s="3"/>
      <c r="JGL169" s="3"/>
      <c r="JGM169" s="3"/>
      <c r="JGN169" s="3"/>
      <c r="JGO169" s="3"/>
      <c r="JGP169" s="3"/>
      <c r="JGQ169" s="3"/>
      <c r="JGR169" s="3"/>
      <c r="JGS169" s="3"/>
      <c r="JGT169" s="3"/>
      <c r="JGU169" s="3"/>
      <c r="JGV169" s="3"/>
      <c r="JGW169" s="3"/>
      <c r="JGX169" s="3"/>
      <c r="JGY169" s="3"/>
      <c r="JGZ169" s="3"/>
      <c r="JHA169" s="3"/>
      <c r="JHB169" s="3"/>
      <c r="JHC169" s="3"/>
      <c r="JHD169" s="3"/>
      <c r="JHE169" s="3"/>
      <c r="JHF169" s="3"/>
      <c r="JHG169" s="3"/>
      <c r="JHH169" s="3"/>
      <c r="JHI169" s="3"/>
      <c r="JHJ169" s="3"/>
      <c r="JHK169" s="3"/>
      <c r="JHL169" s="3"/>
      <c r="JHM169" s="3"/>
      <c r="JHN169" s="3"/>
      <c r="JHO169" s="3"/>
      <c r="JHP169" s="3"/>
      <c r="JHQ169" s="3"/>
      <c r="JHR169" s="3"/>
      <c r="JHS169" s="3"/>
      <c r="JHT169" s="3"/>
      <c r="JHU169" s="3"/>
      <c r="JHV169" s="3"/>
      <c r="JHW169" s="3"/>
      <c r="JHX169" s="3"/>
      <c r="JHY169" s="3"/>
      <c r="JHZ169" s="3"/>
      <c r="JIA169" s="3"/>
      <c r="JIB169" s="3"/>
      <c r="JIC169" s="3"/>
      <c r="JID169" s="3"/>
      <c r="JIE169" s="3"/>
      <c r="JIF169" s="3"/>
      <c r="JIG169" s="3"/>
      <c r="JIH169" s="3"/>
      <c r="JII169" s="3"/>
      <c r="JIJ169" s="3"/>
      <c r="JIK169" s="3"/>
      <c r="JIL169" s="3"/>
      <c r="JIM169" s="3"/>
      <c r="JIN169" s="3"/>
      <c r="JIO169" s="3"/>
      <c r="JIP169" s="3"/>
      <c r="JIQ169" s="3"/>
      <c r="JIR169" s="3"/>
      <c r="JIS169" s="3"/>
      <c r="JIT169" s="3"/>
      <c r="JIU169" s="3"/>
      <c r="JIV169" s="3"/>
      <c r="JIW169" s="3"/>
      <c r="JIX169" s="3"/>
      <c r="JIY169" s="3"/>
      <c r="JIZ169" s="3"/>
      <c r="JJA169" s="3"/>
      <c r="JJB169" s="3"/>
      <c r="JJC169" s="3"/>
      <c r="JJD169" s="3"/>
      <c r="JJE169" s="3"/>
      <c r="JJF169" s="3"/>
      <c r="JJG169" s="3"/>
      <c r="JJH169" s="3"/>
      <c r="JJI169" s="3"/>
      <c r="JJJ169" s="3"/>
      <c r="JJK169" s="3"/>
      <c r="JJL169" s="3"/>
      <c r="JJM169" s="3"/>
      <c r="JJN169" s="3"/>
      <c r="JJO169" s="3"/>
      <c r="JJP169" s="3"/>
      <c r="JJQ169" s="3"/>
      <c r="JJR169" s="3"/>
      <c r="JJS169" s="3"/>
      <c r="JJT169" s="3"/>
      <c r="JJU169" s="3"/>
      <c r="JJV169" s="3"/>
      <c r="JJW169" s="3"/>
      <c r="JJX169" s="3"/>
      <c r="JJY169" s="3"/>
      <c r="JJZ169" s="3"/>
      <c r="JKA169" s="3"/>
      <c r="JKB169" s="3"/>
      <c r="JKC169" s="3"/>
      <c r="JKD169" s="3"/>
      <c r="JKE169" s="3"/>
      <c r="JKF169" s="3"/>
      <c r="JKG169" s="3"/>
      <c r="JKH169" s="3"/>
      <c r="JKI169" s="3"/>
      <c r="JKJ169" s="3"/>
      <c r="JKK169" s="3"/>
      <c r="JKL169" s="3"/>
      <c r="JKM169" s="3"/>
      <c r="JKN169" s="3"/>
      <c r="JKO169" s="3"/>
      <c r="JKP169" s="3"/>
      <c r="JKQ169" s="3"/>
      <c r="JKR169" s="3"/>
      <c r="JKS169" s="3"/>
      <c r="JKT169" s="3"/>
      <c r="JKU169" s="3"/>
      <c r="JKV169" s="3"/>
      <c r="JKW169" s="3"/>
      <c r="JKX169" s="3"/>
      <c r="JKY169" s="3"/>
      <c r="JKZ169" s="3"/>
      <c r="JLA169" s="3"/>
      <c r="JLB169" s="3"/>
      <c r="JLC169" s="3"/>
      <c r="JLD169" s="3"/>
      <c r="JLE169" s="3"/>
      <c r="JLF169" s="3"/>
      <c r="JLG169" s="3"/>
      <c r="JLH169" s="3"/>
      <c r="JLI169" s="3"/>
      <c r="JLJ169" s="3"/>
      <c r="JLK169" s="3"/>
      <c r="JLL169" s="3"/>
      <c r="JLM169" s="3"/>
      <c r="JLN169" s="3"/>
      <c r="JLO169" s="3"/>
      <c r="JLP169" s="3"/>
      <c r="JLQ169" s="3"/>
      <c r="JLR169" s="3"/>
      <c r="JLS169" s="3"/>
      <c r="JLT169" s="3"/>
      <c r="JLU169" s="3"/>
      <c r="JLV169" s="3"/>
      <c r="JLW169" s="3"/>
      <c r="JLX169" s="3"/>
      <c r="JLY169" s="3"/>
      <c r="JLZ169" s="3"/>
      <c r="JMA169" s="3"/>
      <c r="JMB169" s="3"/>
      <c r="JMC169" s="3"/>
      <c r="JMD169" s="3"/>
      <c r="JME169" s="3"/>
      <c r="JMF169" s="3"/>
      <c r="JMG169" s="3"/>
      <c r="JMH169" s="3"/>
      <c r="JMI169" s="3"/>
      <c r="JMJ169" s="3"/>
      <c r="JMK169" s="3"/>
      <c r="JML169" s="3"/>
      <c r="JMM169" s="3"/>
      <c r="JMN169" s="3"/>
      <c r="JMO169" s="3"/>
      <c r="JMP169" s="3"/>
      <c r="JMQ169" s="3"/>
      <c r="JMR169" s="3"/>
      <c r="JMS169" s="3"/>
      <c r="JMT169" s="3"/>
      <c r="JMU169" s="3"/>
      <c r="JMV169" s="3"/>
      <c r="JMW169" s="3"/>
      <c r="JMX169" s="3"/>
      <c r="JMY169" s="3"/>
      <c r="JMZ169" s="3"/>
      <c r="JNA169" s="3"/>
      <c r="JNB169" s="3"/>
      <c r="JNC169" s="3"/>
      <c r="JND169" s="3"/>
      <c r="JNE169" s="3"/>
      <c r="JNF169" s="3"/>
      <c r="JNG169" s="3"/>
      <c r="JNH169" s="3"/>
      <c r="JNI169" s="3"/>
      <c r="JNJ169" s="3"/>
      <c r="JNK169" s="3"/>
      <c r="JNL169" s="3"/>
      <c r="JNM169" s="3"/>
      <c r="JNN169" s="3"/>
      <c r="JNO169" s="3"/>
      <c r="JNP169" s="3"/>
      <c r="JNQ169" s="3"/>
      <c r="JNR169" s="3"/>
      <c r="JNS169" s="3"/>
      <c r="JNT169" s="3"/>
      <c r="JNU169" s="3"/>
      <c r="JNV169" s="3"/>
      <c r="JNW169" s="3"/>
      <c r="JNX169" s="3"/>
      <c r="JNY169" s="3"/>
      <c r="JNZ169" s="3"/>
      <c r="JOA169" s="3"/>
      <c r="JOB169" s="3"/>
      <c r="JOC169" s="3"/>
      <c r="JOD169" s="3"/>
      <c r="JOE169" s="3"/>
      <c r="JOF169" s="3"/>
      <c r="JOG169" s="3"/>
      <c r="JOH169" s="3"/>
      <c r="JOI169" s="3"/>
      <c r="JOJ169" s="3"/>
      <c r="JOK169" s="3"/>
      <c r="JOL169" s="3"/>
      <c r="JOM169" s="3"/>
      <c r="JON169" s="3"/>
      <c r="JOO169" s="3"/>
      <c r="JOP169" s="3"/>
      <c r="JOQ169" s="3"/>
      <c r="JOR169" s="3"/>
      <c r="JOS169" s="3"/>
      <c r="JOT169" s="3"/>
      <c r="JOU169" s="3"/>
      <c r="JOV169" s="3"/>
      <c r="JOW169" s="3"/>
      <c r="JOX169" s="3"/>
      <c r="JOY169" s="3"/>
      <c r="JOZ169" s="3"/>
      <c r="JPA169" s="3"/>
      <c r="JPB169" s="3"/>
      <c r="JPC169" s="3"/>
      <c r="JPD169" s="3"/>
      <c r="JPE169" s="3"/>
      <c r="JPF169" s="3"/>
      <c r="JPG169" s="3"/>
      <c r="JPH169" s="3"/>
      <c r="JPI169" s="3"/>
      <c r="JPJ169" s="3"/>
      <c r="JPK169" s="3"/>
      <c r="JPL169" s="3"/>
      <c r="JPM169" s="3"/>
      <c r="JPN169" s="3"/>
      <c r="JPO169" s="3"/>
      <c r="JPP169" s="3"/>
      <c r="JPQ169" s="3"/>
      <c r="JPR169" s="3"/>
      <c r="JPS169" s="3"/>
      <c r="JPT169" s="3"/>
      <c r="JPU169" s="3"/>
      <c r="JPV169" s="3"/>
      <c r="JPW169" s="3"/>
      <c r="JPX169" s="3"/>
      <c r="JPY169" s="3"/>
      <c r="JPZ169" s="3"/>
      <c r="JQA169" s="3"/>
      <c r="JQB169" s="3"/>
      <c r="JQC169" s="3"/>
      <c r="JQD169" s="3"/>
      <c r="JQE169" s="3"/>
      <c r="JQF169" s="3"/>
      <c r="JQG169" s="3"/>
      <c r="JQH169" s="3"/>
      <c r="JQI169" s="3"/>
      <c r="JQJ169" s="3"/>
      <c r="JQK169" s="3"/>
      <c r="JQL169" s="3"/>
      <c r="JQM169" s="3"/>
      <c r="JQN169" s="3"/>
      <c r="JQO169" s="3"/>
      <c r="JQP169" s="3"/>
      <c r="JQQ169" s="3"/>
      <c r="JQR169" s="3"/>
      <c r="JQS169" s="3"/>
      <c r="JQT169" s="3"/>
      <c r="JQU169" s="3"/>
      <c r="JQV169" s="3"/>
      <c r="JQW169" s="3"/>
      <c r="JQX169" s="3"/>
      <c r="JQY169" s="3"/>
      <c r="JQZ169" s="3"/>
      <c r="JRA169" s="3"/>
      <c r="JRB169" s="3"/>
      <c r="JRC169" s="3"/>
      <c r="JRD169" s="3"/>
      <c r="JRE169" s="3"/>
      <c r="JRF169" s="3"/>
      <c r="JRG169" s="3"/>
      <c r="JRH169" s="3"/>
      <c r="JRI169" s="3"/>
      <c r="JRJ169" s="3"/>
      <c r="JRK169" s="3"/>
      <c r="JRL169" s="3"/>
      <c r="JRM169" s="3"/>
      <c r="JRN169" s="3"/>
      <c r="JRO169" s="3"/>
      <c r="JRP169" s="3"/>
      <c r="JRQ169" s="3"/>
      <c r="JRR169" s="3"/>
      <c r="JRS169" s="3"/>
      <c r="JRT169" s="3"/>
      <c r="JRU169" s="3"/>
      <c r="JRV169" s="3"/>
      <c r="JRW169" s="3"/>
      <c r="JRX169" s="3"/>
      <c r="JRY169" s="3"/>
      <c r="JRZ169" s="3"/>
      <c r="JSA169" s="3"/>
      <c r="JSB169" s="3"/>
      <c r="JSC169" s="3"/>
      <c r="JSD169" s="3"/>
      <c r="JSE169" s="3"/>
      <c r="JSF169" s="3"/>
      <c r="JSG169" s="3"/>
      <c r="JSH169" s="3"/>
      <c r="JSI169" s="3"/>
      <c r="JSJ169" s="3"/>
      <c r="JSK169" s="3"/>
      <c r="JSL169" s="3"/>
      <c r="JSM169" s="3"/>
      <c r="JSN169" s="3"/>
      <c r="JSO169" s="3"/>
      <c r="JSP169" s="3"/>
      <c r="JSQ169" s="3"/>
      <c r="JSR169" s="3"/>
      <c r="JSS169" s="3"/>
      <c r="JST169" s="3"/>
      <c r="JSU169" s="3"/>
      <c r="JSV169" s="3"/>
      <c r="JSW169" s="3"/>
      <c r="JSX169" s="3"/>
      <c r="JSY169" s="3"/>
      <c r="JSZ169" s="3"/>
      <c r="JTA169" s="3"/>
      <c r="JTB169" s="3"/>
      <c r="JTC169" s="3"/>
      <c r="JTD169" s="3"/>
      <c r="JTE169" s="3"/>
      <c r="JTF169" s="3"/>
      <c r="JTG169" s="3"/>
      <c r="JTH169" s="3"/>
      <c r="JTI169" s="3"/>
      <c r="JTJ169" s="3"/>
      <c r="JTK169" s="3"/>
      <c r="JTL169" s="3"/>
      <c r="JTM169" s="3"/>
      <c r="JTN169" s="3"/>
      <c r="JTO169" s="3"/>
      <c r="JTP169" s="3"/>
      <c r="JTQ169" s="3"/>
      <c r="JTR169" s="3"/>
      <c r="JTS169" s="3"/>
      <c r="JTT169" s="3"/>
      <c r="JTU169" s="3"/>
      <c r="JTV169" s="3"/>
      <c r="JTW169" s="3"/>
      <c r="JTX169" s="3"/>
      <c r="JTY169" s="3"/>
      <c r="JTZ169" s="3"/>
      <c r="JUA169" s="3"/>
      <c r="JUB169" s="3"/>
      <c r="JUC169" s="3"/>
      <c r="JUD169" s="3"/>
      <c r="JUE169" s="3"/>
      <c r="JUF169" s="3"/>
      <c r="JUG169" s="3"/>
      <c r="JUH169" s="3"/>
      <c r="JUI169" s="3"/>
      <c r="JUJ169" s="3"/>
      <c r="JUK169" s="3"/>
      <c r="JUL169" s="3"/>
      <c r="JUM169" s="3"/>
      <c r="JUN169" s="3"/>
      <c r="JUO169" s="3"/>
      <c r="JUP169" s="3"/>
      <c r="JUQ169" s="3"/>
      <c r="JUR169" s="3"/>
      <c r="JUS169" s="3"/>
      <c r="JUT169" s="3"/>
      <c r="JUU169" s="3"/>
      <c r="JUV169" s="3"/>
      <c r="JUW169" s="3"/>
      <c r="JUX169" s="3"/>
      <c r="JUY169" s="3"/>
      <c r="JUZ169" s="3"/>
      <c r="JVA169" s="3"/>
      <c r="JVB169" s="3"/>
      <c r="JVC169" s="3"/>
      <c r="JVD169" s="3"/>
      <c r="JVE169" s="3"/>
      <c r="JVF169" s="3"/>
      <c r="JVG169" s="3"/>
      <c r="JVH169" s="3"/>
      <c r="JVI169" s="3"/>
      <c r="JVJ169" s="3"/>
      <c r="JVK169" s="3"/>
      <c r="JVL169" s="3"/>
      <c r="JVM169" s="3"/>
      <c r="JVN169" s="3"/>
      <c r="JVO169" s="3"/>
      <c r="JVP169" s="3"/>
      <c r="JVQ169" s="3"/>
      <c r="JVR169" s="3"/>
      <c r="JVS169" s="3"/>
      <c r="JVT169" s="3"/>
      <c r="JVU169" s="3"/>
      <c r="JVV169" s="3"/>
      <c r="JVW169" s="3"/>
      <c r="JVX169" s="3"/>
      <c r="JVY169" s="3"/>
      <c r="JVZ169" s="3"/>
      <c r="JWA169" s="3"/>
      <c r="JWB169" s="3"/>
      <c r="JWC169" s="3"/>
      <c r="JWD169" s="3"/>
      <c r="JWE169" s="3"/>
      <c r="JWF169" s="3"/>
      <c r="JWG169" s="3"/>
      <c r="JWH169" s="3"/>
      <c r="JWI169" s="3"/>
      <c r="JWJ169" s="3"/>
      <c r="JWK169" s="3"/>
      <c r="JWL169" s="3"/>
      <c r="JWM169" s="3"/>
      <c r="JWN169" s="3"/>
      <c r="JWO169" s="3"/>
      <c r="JWP169" s="3"/>
      <c r="JWQ169" s="3"/>
      <c r="JWR169" s="3"/>
      <c r="JWS169" s="3"/>
      <c r="JWT169" s="3"/>
      <c r="JWU169" s="3"/>
      <c r="JWV169" s="3"/>
      <c r="JWW169" s="3"/>
      <c r="JWX169" s="3"/>
      <c r="JWY169" s="3"/>
      <c r="JWZ169" s="3"/>
      <c r="JXA169" s="3"/>
      <c r="JXB169" s="3"/>
      <c r="JXC169" s="3"/>
      <c r="JXD169" s="3"/>
      <c r="JXE169" s="3"/>
      <c r="JXF169" s="3"/>
      <c r="JXG169" s="3"/>
      <c r="JXH169" s="3"/>
      <c r="JXI169" s="3"/>
      <c r="JXJ169" s="3"/>
      <c r="JXK169" s="3"/>
      <c r="JXL169" s="3"/>
      <c r="JXM169" s="3"/>
      <c r="JXN169" s="3"/>
      <c r="JXO169" s="3"/>
      <c r="JXP169" s="3"/>
      <c r="JXQ169" s="3"/>
      <c r="JXR169" s="3"/>
      <c r="JXS169" s="3"/>
      <c r="JXT169" s="3"/>
      <c r="JXU169" s="3"/>
      <c r="JXV169" s="3"/>
      <c r="JXW169" s="3"/>
      <c r="JXX169" s="3"/>
      <c r="JXY169" s="3"/>
      <c r="JXZ169" s="3"/>
      <c r="JYA169" s="3"/>
      <c r="JYB169" s="3"/>
      <c r="JYC169" s="3"/>
      <c r="JYD169" s="3"/>
      <c r="JYE169" s="3"/>
      <c r="JYF169" s="3"/>
      <c r="JYG169" s="3"/>
      <c r="JYH169" s="3"/>
      <c r="JYI169" s="3"/>
      <c r="JYJ169" s="3"/>
      <c r="JYK169" s="3"/>
      <c r="JYL169" s="3"/>
      <c r="JYM169" s="3"/>
      <c r="JYN169" s="3"/>
      <c r="JYO169" s="3"/>
      <c r="JYP169" s="3"/>
      <c r="JYQ169" s="3"/>
      <c r="JYR169" s="3"/>
      <c r="JYS169" s="3"/>
      <c r="JYT169" s="3"/>
      <c r="JYU169" s="3"/>
      <c r="JYV169" s="3"/>
      <c r="JYW169" s="3"/>
      <c r="JYX169" s="3"/>
      <c r="JYY169" s="3"/>
      <c r="JYZ169" s="3"/>
      <c r="JZA169" s="3"/>
      <c r="JZB169" s="3"/>
      <c r="JZC169" s="3"/>
      <c r="JZD169" s="3"/>
      <c r="JZE169" s="3"/>
      <c r="JZF169" s="3"/>
      <c r="JZG169" s="3"/>
      <c r="JZH169" s="3"/>
      <c r="JZI169" s="3"/>
      <c r="JZJ169" s="3"/>
      <c r="JZK169" s="3"/>
      <c r="JZL169" s="3"/>
      <c r="JZM169" s="3"/>
      <c r="JZN169" s="3"/>
      <c r="JZO169" s="3"/>
      <c r="JZP169" s="3"/>
      <c r="JZQ169" s="3"/>
      <c r="JZR169" s="3"/>
      <c r="JZS169" s="3"/>
      <c r="JZT169" s="3"/>
      <c r="JZU169" s="3"/>
      <c r="JZV169" s="3"/>
      <c r="JZW169" s="3"/>
      <c r="JZX169" s="3"/>
      <c r="JZY169" s="3"/>
      <c r="JZZ169" s="3"/>
      <c r="KAA169" s="3"/>
      <c r="KAB169" s="3"/>
      <c r="KAC169" s="3"/>
      <c r="KAD169" s="3"/>
      <c r="KAE169" s="3"/>
      <c r="KAF169" s="3"/>
      <c r="KAG169" s="3"/>
      <c r="KAH169" s="3"/>
      <c r="KAI169" s="3"/>
      <c r="KAJ169" s="3"/>
      <c r="KAK169" s="3"/>
      <c r="KAL169" s="3"/>
      <c r="KAM169" s="3"/>
      <c r="KAN169" s="3"/>
      <c r="KAO169" s="3"/>
      <c r="KAP169" s="3"/>
      <c r="KAQ169" s="3"/>
      <c r="KAR169" s="3"/>
      <c r="KAS169" s="3"/>
      <c r="KAT169" s="3"/>
      <c r="KAU169" s="3"/>
      <c r="KAV169" s="3"/>
      <c r="KAW169" s="3"/>
      <c r="KAX169" s="3"/>
      <c r="KAY169" s="3"/>
      <c r="KAZ169" s="3"/>
      <c r="KBA169" s="3"/>
      <c r="KBB169" s="3"/>
      <c r="KBC169" s="3"/>
      <c r="KBD169" s="3"/>
      <c r="KBE169" s="3"/>
      <c r="KBF169" s="3"/>
      <c r="KBG169" s="3"/>
      <c r="KBH169" s="3"/>
      <c r="KBI169" s="3"/>
      <c r="KBJ169" s="3"/>
      <c r="KBK169" s="3"/>
      <c r="KBL169" s="3"/>
      <c r="KBM169" s="3"/>
      <c r="KBN169" s="3"/>
      <c r="KBO169" s="3"/>
      <c r="KBP169" s="3"/>
      <c r="KBQ169" s="3"/>
      <c r="KBR169" s="3"/>
      <c r="KBS169" s="3"/>
      <c r="KBT169" s="3"/>
      <c r="KBU169" s="3"/>
      <c r="KBV169" s="3"/>
      <c r="KBW169" s="3"/>
      <c r="KBX169" s="3"/>
      <c r="KBY169" s="3"/>
      <c r="KBZ169" s="3"/>
      <c r="KCA169" s="3"/>
      <c r="KCB169" s="3"/>
      <c r="KCC169" s="3"/>
      <c r="KCD169" s="3"/>
      <c r="KCE169" s="3"/>
      <c r="KCF169" s="3"/>
      <c r="KCG169" s="3"/>
      <c r="KCH169" s="3"/>
      <c r="KCI169" s="3"/>
      <c r="KCJ169" s="3"/>
      <c r="KCK169" s="3"/>
      <c r="KCL169" s="3"/>
      <c r="KCM169" s="3"/>
      <c r="KCN169" s="3"/>
      <c r="KCO169" s="3"/>
      <c r="KCP169" s="3"/>
      <c r="KCQ169" s="3"/>
      <c r="KCR169" s="3"/>
      <c r="KCS169" s="3"/>
      <c r="KCT169" s="3"/>
      <c r="KCU169" s="3"/>
      <c r="KCV169" s="3"/>
      <c r="KCW169" s="3"/>
      <c r="KCX169" s="3"/>
      <c r="KCY169" s="3"/>
      <c r="KCZ169" s="3"/>
      <c r="KDA169" s="3"/>
      <c r="KDB169" s="3"/>
      <c r="KDC169" s="3"/>
      <c r="KDD169" s="3"/>
      <c r="KDE169" s="3"/>
      <c r="KDF169" s="3"/>
      <c r="KDG169" s="3"/>
      <c r="KDH169" s="3"/>
      <c r="KDI169" s="3"/>
      <c r="KDJ169" s="3"/>
      <c r="KDK169" s="3"/>
      <c r="KDL169" s="3"/>
      <c r="KDM169" s="3"/>
      <c r="KDN169" s="3"/>
      <c r="KDO169" s="3"/>
      <c r="KDP169" s="3"/>
      <c r="KDQ169" s="3"/>
      <c r="KDR169" s="3"/>
      <c r="KDS169" s="3"/>
      <c r="KDT169" s="3"/>
      <c r="KDU169" s="3"/>
      <c r="KDV169" s="3"/>
      <c r="KDW169" s="3"/>
      <c r="KDX169" s="3"/>
      <c r="KDY169" s="3"/>
      <c r="KDZ169" s="3"/>
      <c r="KEA169" s="3"/>
      <c r="KEB169" s="3"/>
      <c r="KEC169" s="3"/>
      <c r="KED169" s="3"/>
      <c r="KEE169" s="3"/>
      <c r="KEF169" s="3"/>
      <c r="KEG169" s="3"/>
      <c r="KEH169" s="3"/>
      <c r="KEI169" s="3"/>
      <c r="KEJ169" s="3"/>
      <c r="KEK169" s="3"/>
      <c r="KEL169" s="3"/>
      <c r="KEM169" s="3"/>
      <c r="KEN169" s="3"/>
      <c r="KEO169" s="3"/>
      <c r="KEP169" s="3"/>
      <c r="KEQ169" s="3"/>
      <c r="KER169" s="3"/>
      <c r="KES169" s="3"/>
      <c r="KET169" s="3"/>
      <c r="KEU169" s="3"/>
      <c r="KEV169" s="3"/>
      <c r="KEW169" s="3"/>
      <c r="KEX169" s="3"/>
      <c r="KEY169" s="3"/>
      <c r="KEZ169" s="3"/>
      <c r="KFA169" s="3"/>
      <c r="KFB169" s="3"/>
      <c r="KFC169" s="3"/>
      <c r="KFD169" s="3"/>
      <c r="KFE169" s="3"/>
      <c r="KFF169" s="3"/>
      <c r="KFG169" s="3"/>
      <c r="KFH169" s="3"/>
      <c r="KFI169" s="3"/>
      <c r="KFJ169" s="3"/>
      <c r="KFK169" s="3"/>
      <c r="KFL169" s="3"/>
      <c r="KFM169" s="3"/>
      <c r="KFN169" s="3"/>
      <c r="KFO169" s="3"/>
      <c r="KFP169" s="3"/>
      <c r="KFQ169" s="3"/>
      <c r="KFR169" s="3"/>
      <c r="KFS169" s="3"/>
      <c r="KFT169" s="3"/>
      <c r="KFU169" s="3"/>
      <c r="KFV169" s="3"/>
      <c r="KFW169" s="3"/>
      <c r="KFX169" s="3"/>
      <c r="KFY169" s="3"/>
      <c r="KFZ169" s="3"/>
      <c r="KGA169" s="3"/>
      <c r="KGB169" s="3"/>
      <c r="KGC169" s="3"/>
      <c r="KGD169" s="3"/>
      <c r="KGE169" s="3"/>
      <c r="KGF169" s="3"/>
      <c r="KGG169" s="3"/>
      <c r="KGH169" s="3"/>
      <c r="KGI169" s="3"/>
      <c r="KGJ169" s="3"/>
      <c r="KGK169" s="3"/>
      <c r="KGL169" s="3"/>
      <c r="KGM169" s="3"/>
      <c r="KGN169" s="3"/>
      <c r="KGO169" s="3"/>
      <c r="KGP169" s="3"/>
      <c r="KGQ169" s="3"/>
      <c r="KGR169" s="3"/>
      <c r="KGS169" s="3"/>
      <c r="KGT169" s="3"/>
      <c r="KGU169" s="3"/>
      <c r="KGV169" s="3"/>
      <c r="KGW169" s="3"/>
      <c r="KGX169" s="3"/>
      <c r="KGY169" s="3"/>
      <c r="KGZ169" s="3"/>
      <c r="KHA169" s="3"/>
      <c r="KHB169" s="3"/>
      <c r="KHC169" s="3"/>
      <c r="KHD169" s="3"/>
      <c r="KHE169" s="3"/>
      <c r="KHF169" s="3"/>
      <c r="KHG169" s="3"/>
      <c r="KHH169" s="3"/>
      <c r="KHI169" s="3"/>
      <c r="KHJ169" s="3"/>
      <c r="KHK169" s="3"/>
      <c r="KHL169" s="3"/>
      <c r="KHM169" s="3"/>
      <c r="KHN169" s="3"/>
      <c r="KHO169" s="3"/>
      <c r="KHP169" s="3"/>
      <c r="KHQ169" s="3"/>
      <c r="KHR169" s="3"/>
      <c r="KHS169" s="3"/>
      <c r="KHT169" s="3"/>
      <c r="KHU169" s="3"/>
      <c r="KHV169" s="3"/>
      <c r="KHW169" s="3"/>
      <c r="KHX169" s="3"/>
      <c r="KHY169" s="3"/>
      <c r="KHZ169" s="3"/>
      <c r="KIA169" s="3"/>
      <c r="KIB169" s="3"/>
      <c r="KIC169" s="3"/>
      <c r="KID169" s="3"/>
      <c r="KIE169" s="3"/>
      <c r="KIF169" s="3"/>
      <c r="KIG169" s="3"/>
      <c r="KIH169" s="3"/>
      <c r="KII169" s="3"/>
      <c r="KIJ169" s="3"/>
      <c r="KIK169" s="3"/>
      <c r="KIL169" s="3"/>
      <c r="KIM169" s="3"/>
      <c r="KIN169" s="3"/>
      <c r="KIO169" s="3"/>
      <c r="KIP169" s="3"/>
      <c r="KIQ169" s="3"/>
      <c r="KIR169" s="3"/>
      <c r="KIS169" s="3"/>
      <c r="KIT169" s="3"/>
      <c r="KIU169" s="3"/>
      <c r="KIV169" s="3"/>
      <c r="KIW169" s="3"/>
      <c r="KIX169" s="3"/>
      <c r="KIY169" s="3"/>
      <c r="KIZ169" s="3"/>
      <c r="KJA169" s="3"/>
      <c r="KJB169" s="3"/>
      <c r="KJC169" s="3"/>
      <c r="KJD169" s="3"/>
      <c r="KJE169" s="3"/>
      <c r="KJF169" s="3"/>
      <c r="KJG169" s="3"/>
      <c r="KJH169" s="3"/>
      <c r="KJI169" s="3"/>
      <c r="KJJ169" s="3"/>
      <c r="KJK169" s="3"/>
      <c r="KJL169" s="3"/>
      <c r="KJM169" s="3"/>
      <c r="KJN169" s="3"/>
      <c r="KJO169" s="3"/>
      <c r="KJP169" s="3"/>
      <c r="KJQ169" s="3"/>
      <c r="KJR169" s="3"/>
      <c r="KJS169" s="3"/>
      <c r="KJT169" s="3"/>
      <c r="KJU169" s="3"/>
      <c r="KJV169" s="3"/>
      <c r="KJW169" s="3"/>
      <c r="KJX169" s="3"/>
      <c r="KJY169" s="3"/>
      <c r="KJZ169" s="3"/>
      <c r="KKA169" s="3"/>
      <c r="KKB169" s="3"/>
      <c r="KKC169" s="3"/>
      <c r="KKD169" s="3"/>
      <c r="KKE169" s="3"/>
      <c r="KKF169" s="3"/>
      <c r="KKG169" s="3"/>
      <c r="KKH169" s="3"/>
      <c r="KKI169" s="3"/>
      <c r="KKJ169" s="3"/>
      <c r="KKK169" s="3"/>
      <c r="KKL169" s="3"/>
      <c r="KKM169" s="3"/>
      <c r="KKN169" s="3"/>
      <c r="KKO169" s="3"/>
      <c r="KKP169" s="3"/>
      <c r="KKQ169" s="3"/>
      <c r="KKR169" s="3"/>
      <c r="KKS169" s="3"/>
      <c r="KKT169" s="3"/>
      <c r="KKU169" s="3"/>
      <c r="KKV169" s="3"/>
      <c r="KKW169" s="3"/>
      <c r="KKX169" s="3"/>
      <c r="KKY169" s="3"/>
      <c r="KKZ169" s="3"/>
      <c r="KLA169" s="3"/>
      <c r="KLB169" s="3"/>
      <c r="KLC169" s="3"/>
      <c r="KLD169" s="3"/>
      <c r="KLE169" s="3"/>
      <c r="KLF169" s="3"/>
      <c r="KLG169" s="3"/>
      <c r="KLH169" s="3"/>
      <c r="KLI169" s="3"/>
      <c r="KLJ169" s="3"/>
      <c r="KLK169" s="3"/>
      <c r="KLL169" s="3"/>
      <c r="KLM169" s="3"/>
      <c r="KLN169" s="3"/>
      <c r="KLO169" s="3"/>
      <c r="KLP169" s="3"/>
      <c r="KLQ169" s="3"/>
      <c r="KLR169" s="3"/>
      <c r="KLS169" s="3"/>
      <c r="KLT169" s="3"/>
      <c r="KLU169" s="3"/>
      <c r="KLV169" s="3"/>
      <c r="KLW169" s="3"/>
      <c r="KLX169" s="3"/>
      <c r="KLY169" s="3"/>
      <c r="KLZ169" s="3"/>
      <c r="KMA169" s="3"/>
      <c r="KMB169" s="3"/>
      <c r="KMC169" s="3"/>
      <c r="KMD169" s="3"/>
      <c r="KME169" s="3"/>
      <c r="KMF169" s="3"/>
      <c r="KMG169" s="3"/>
      <c r="KMH169" s="3"/>
      <c r="KMI169" s="3"/>
      <c r="KMJ169" s="3"/>
      <c r="KMK169" s="3"/>
      <c r="KML169" s="3"/>
      <c r="KMM169" s="3"/>
      <c r="KMN169" s="3"/>
      <c r="KMO169" s="3"/>
      <c r="KMP169" s="3"/>
      <c r="KMQ169" s="3"/>
      <c r="KMR169" s="3"/>
      <c r="KMS169" s="3"/>
      <c r="KMT169" s="3"/>
      <c r="KMU169" s="3"/>
      <c r="KMV169" s="3"/>
      <c r="KMW169" s="3"/>
      <c r="KMX169" s="3"/>
      <c r="KMY169" s="3"/>
      <c r="KMZ169" s="3"/>
      <c r="KNA169" s="3"/>
      <c r="KNB169" s="3"/>
      <c r="KNC169" s="3"/>
      <c r="KND169" s="3"/>
      <c r="KNE169" s="3"/>
      <c r="KNF169" s="3"/>
      <c r="KNG169" s="3"/>
      <c r="KNH169" s="3"/>
      <c r="KNI169" s="3"/>
      <c r="KNJ169" s="3"/>
      <c r="KNK169" s="3"/>
      <c r="KNL169" s="3"/>
      <c r="KNM169" s="3"/>
      <c r="KNN169" s="3"/>
      <c r="KNO169" s="3"/>
      <c r="KNP169" s="3"/>
      <c r="KNQ169" s="3"/>
      <c r="KNR169" s="3"/>
      <c r="KNS169" s="3"/>
      <c r="KNT169" s="3"/>
      <c r="KNU169" s="3"/>
      <c r="KNV169" s="3"/>
      <c r="KNW169" s="3"/>
      <c r="KNX169" s="3"/>
      <c r="KNY169" s="3"/>
      <c r="KNZ169" s="3"/>
      <c r="KOA169" s="3"/>
      <c r="KOB169" s="3"/>
      <c r="KOC169" s="3"/>
      <c r="KOD169" s="3"/>
      <c r="KOE169" s="3"/>
      <c r="KOF169" s="3"/>
      <c r="KOG169" s="3"/>
      <c r="KOH169" s="3"/>
      <c r="KOI169" s="3"/>
      <c r="KOJ169" s="3"/>
      <c r="KOK169" s="3"/>
      <c r="KOL169" s="3"/>
      <c r="KOM169" s="3"/>
      <c r="KON169" s="3"/>
      <c r="KOO169" s="3"/>
      <c r="KOP169" s="3"/>
      <c r="KOQ169" s="3"/>
      <c r="KOR169" s="3"/>
      <c r="KOS169" s="3"/>
      <c r="KOT169" s="3"/>
      <c r="KOU169" s="3"/>
      <c r="KOV169" s="3"/>
      <c r="KOW169" s="3"/>
      <c r="KOX169" s="3"/>
      <c r="KOY169" s="3"/>
      <c r="KOZ169" s="3"/>
      <c r="KPA169" s="3"/>
      <c r="KPB169" s="3"/>
      <c r="KPC169" s="3"/>
      <c r="KPD169" s="3"/>
      <c r="KPE169" s="3"/>
      <c r="KPF169" s="3"/>
      <c r="KPG169" s="3"/>
      <c r="KPH169" s="3"/>
      <c r="KPI169" s="3"/>
      <c r="KPJ169" s="3"/>
      <c r="KPK169" s="3"/>
      <c r="KPL169" s="3"/>
      <c r="KPM169" s="3"/>
      <c r="KPN169" s="3"/>
      <c r="KPO169" s="3"/>
      <c r="KPP169" s="3"/>
      <c r="KPQ169" s="3"/>
      <c r="KPR169" s="3"/>
      <c r="KPS169" s="3"/>
      <c r="KPT169" s="3"/>
      <c r="KPU169" s="3"/>
      <c r="KPV169" s="3"/>
      <c r="KPW169" s="3"/>
      <c r="KPX169" s="3"/>
      <c r="KPY169" s="3"/>
      <c r="KPZ169" s="3"/>
      <c r="KQA169" s="3"/>
      <c r="KQB169" s="3"/>
      <c r="KQC169" s="3"/>
      <c r="KQD169" s="3"/>
      <c r="KQE169" s="3"/>
      <c r="KQF169" s="3"/>
      <c r="KQG169" s="3"/>
      <c r="KQH169" s="3"/>
      <c r="KQI169" s="3"/>
      <c r="KQJ169" s="3"/>
      <c r="KQK169" s="3"/>
      <c r="KQL169" s="3"/>
      <c r="KQM169" s="3"/>
      <c r="KQN169" s="3"/>
      <c r="KQO169" s="3"/>
      <c r="KQP169" s="3"/>
      <c r="KQQ169" s="3"/>
      <c r="KQR169" s="3"/>
      <c r="KQS169" s="3"/>
      <c r="KQT169" s="3"/>
      <c r="KQU169" s="3"/>
      <c r="KQV169" s="3"/>
      <c r="KQW169" s="3"/>
      <c r="KQX169" s="3"/>
      <c r="KQY169" s="3"/>
      <c r="KQZ169" s="3"/>
      <c r="KRA169" s="3"/>
      <c r="KRB169" s="3"/>
      <c r="KRC169" s="3"/>
      <c r="KRD169" s="3"/>
      <c r="KRE169" s="3"/>
      <c r="KRF169" s="3"/>
      <c r="KRG169" s="3"/>
      <c r="KRH169" s="3"/>
      <c r="KRI169" s="3"/>
      <c r="KRJ169" s="3"/>
      <c r="KRK169" s="3"/>
      <c r="KRL169" s="3"/>
      <c r="KRM169" s="3"/>
      <c r="KRN169" s="3"/>
      <c r="KRO169" s="3"/>
      <c r="KRP169" s="3"/>
      <c r="KRQ169" s="3"/>
      <c r="KRR169" s="3"/>
      <c r="KRS169" s="3"/>
      <c r="KRT169" s="3"/>
      <c r="KRU169" s="3"/>
      <c r="KRV169" s="3"/>
      <c r="KRW169" s="3"/>
      <c r="KRX169" s="3"/>
      <c r="KRY169" s="3"/>
      <c r="KRZ169" s="3"/>
      <c r="KSA169" s="3"/>
      <c r="KSB169" s="3"/>
      <c r="KSC169" s="3"/>
      <c r="KSD169" s="3"/>
      <c r="KSE169" s="3"/>
      <c r="KSF169" s="3"/>
      <c r="KSG169" s="3"/>
      <c r="KSH169" s="3"/>
      <c r="KSI169" s="3"/>
      <c r="KSJ169" s="3"/>
      <c r="KSK169" s="3"/>
      <c r="KSL169" s="3"/>
      <c r="KSM169" s="3"/>
      <c r="KSN169" s="3"/>
      <c r="KSO169" s="3"/>
      <c r="KSP169" s="3"/>
      <c r="KSQ169" s="3"/>
      <c r="KSR169" s="3"/>
      <c r="KSS169" s="3"/>
      <c r="KST169" s="3"/>
      <c r="KSU169" s="3"/>
      <c r="KSV169" s="3"/>
      <c r="KSW169" s="3"/>
      <c r="KSX169" s="3"/>
      <c r="KSY169" s="3"/>
      <c r="KSZ169" s="3"/>
      <c r="KTA169" s="3"/>
      <c r="KTB169" s="3"/>
      <c r="KTC169" s="3"/>
      <c r="KTD169" s="3"/>
      <c r="KTE169" s="3"/>
      <c r="KTF169" s="3"/>
      <c r="KTG169" s="3"/>
      <c r="KTH169" s="3"/>
      <c r="KTI169" s="3"/>
      <c r="KTJ169" s="3"/>
      <c r="KTK169" s="3"/>
      <c r="KTL169" s="3"/>
      <c r="KTM169" s="3"/>
      <c r="KTN169" s="3"/>
      <c r="KTO169" s="3"/>
      <c r="KTP169" s="3"/>
      <c r="KTQ169" s="3"/>
      <c r="KTR169" s="3"/>
      <c r="KTS169" s="3"/>
      <c r="KTT169" s="3"/>
      <c r="KTU169" s="3"/>
      <c r="KTV169" s="3"/>
      <c r="KTW169" s="3"/>
      <c r="KTX169" s="3"/>
      <c r="KTY169" s="3"/>
      <c r="KTZ169" s="3"/>
      <c r="KUA169" s="3"/>
      <c r="KUB169" s="3"/>
      <c r="KUC169" s="3"/>
      <c r="KUD169" s="3"/>
      <c r="KUE169" s="3"/>
      <c r="KUF169" s="3"/>
      <c r="KUG169" s="3"/>
      <c r="KUH169" s="3"/>
      <c r="KUI169" s="3"/>
      <c r="KUJ169" s="3"/>
      <c r="KUK169" s="3"/>
      <c r="KUL169" s="3"/>
      <c r="KUM169" s="3"/>
      <c r="KUN169" s="3"/>
      <c r="KUO169" s="3"/>
      <c r="KUP169" s="3"/>
      <c r="KUQ169" s="3"/>
      <c r="KUR169" s="3"/>
      <c r="KUS169" s="3"/>
      <c r="KUT169" s="3"/>
      <c r="KUU169" s="3"/>
      <c r="KUV169" s="3"/>
      <c r="KUW169" s="3"/>
      <c r="KUX169" s="3"/>
      <c r="KUY169" s="3"/>
      <c r="KUZ169" s="3"/>
      <c r="KVA169" s="3"/>
      <c r="KVB169" s="3"/>
      <c r="KVC169" s="3"/>
      <c r="KVD169" s="3"/>
      <c r="KVE169" s="3"/>
      <c r="KVF169" s="3"/>
      <c r="KVG169" s="3"/>
      <c r="KVH169" s="3"/>
      <c r="KVI169" s="3"/>
      <c r="KVJ169" s="3"/>
      <c r="KVK169" s="3"/>
      <c r="KVL169" s="3"/>
      <c r="KVM169" s="3"/>
      <c r="KVN169" s="3"/>
      <c r="KVO169" s="3"/>
      <c r="KVP169" s="3"/>
      <c r="KVQ169" s="3"/>
      <c r="KVR169" s="3"/>
      <c r="KVS169" s="3"/>
      <c r="KVT169" s="3"/>
      <c r="KVU169" s="3"/>
      <c r="KVV169" s="3"/>
      <c r="KVW169" s="3"/>
      <c r="KVX169" s="3"/>
      <c r="KVY169" s="3"/>
      <c r="KVZ169" s="3"/>
      <c r="KWA169" s="3"/>
      <c r="KWB169" s="3"/>
      <c r="KWC169" s="3"/>
      <c r="KWD169" s="3"/>
      <c r="KWE169" s="3"/>
      <c r="KWF169" s="3"/>
      <c r="KWG169" s="3"/>
      <c r="KWH169" s="3"/>
      <c r="KWI169" s="3"/>
      <c r="KWJ169" s="3"/>
      <c r="KWK169" s="3"/>
      <c r="KWL169" s="3"/>
      <c r="KWM169" s="3"/>
      <c r="KWN169" s="3"/>
      <c r="KWO169" s="3"/>
      <c r="KWP169" s="3"/>
      <c r="KWQ169" s="3"/>
      <c r="KWR169" s="3"/>
      <c r="KWS169" s="3"/>
      <c r="KWT169" s="3"/>
      <c r="KWU169" s="3"/>
      <c r="KWV169" s="3"/>
      <c r="KWW169" s="3"/>
      <c r="KWX169" s="3"/>
      <c r="KWY169" s="3"/>
      <c r="KWZ169" s="3"/>
      <c r="KXA169" s="3"/>
      <c r="KXB169" s="3"/>
      <c r="KXC169" s="3"/>
      <c r="KXD169" s="3"/>
      <c r="KXE169" s="3"/>
      <c r="KXF169" s="3"/>
      <c r="KXG169" s="3"/>
      <c r="KXH169" s="3"/>
      <c r="KXI169" s="3"/>
      <c r="KXJ169" s="3"/>
      <c r="KXK169" s="3"/>
      <c r="KXL169" s="3"/>
      <c r="KXM169" s="3"/>
      <c r="KXN169" s="3"/>
      <c r="KXO169" s="3"/>
      <c r="KXP169" s="3"/>
      <c r="KXQ169" s="3"/>
      <c r="KXR169" s="3"/>
      <c r="KXS169" s="3"/>
      <c r="KXT169" s="3"/>
      <c r="KXU169" s="3"/>
      <c r="KXV169" s="3"/>
      <c r="KXW169" s="3"/>
      <c r="KXX169" s="3"/>
      <c r="KXY169" s="3"/>
      <c r="KXZ169" s="3"/>
      <c r="KYA169" s="3"/>
      <c r="KYB169" s="3"/>
      <c r="KYC169" s="3"/>
      <c r="KYD169" s="3"/>
      <c r="KYE169" s="3"/>
      <c r="KYF169" s="3"/>
      <c r="KYG169" s="3"/>
      <c r="KYH169" s="3"/>
      <c r="KYI169" s="3"/>
      <c r="KYJ169" s="3"/>
      <c r="KYK169" s="3"/>
      <c r="KYL169" s="3"/>
      <c r="KYM169" s="3"/>
      <c r="KYN169" s="3"/>
      <c r="KYO169" s="3"/>
      <c r="KYP169" s="3"/>
      <c r="KYQ169" s="3"/>
      <c r="KYR169" s="3"/>
      <c r="KYS169" s="3"/>
      <c r="KYT169" s="3"/>
      <c r="KYU169" s="3"/>
      <c r="KYV169" s="3"/>
      <c r="KYW169" s="3"/>
      <c r="KYX169" s="3"/>
      <c r="KYY169" s="3"/>
      <c r="KYZ169" s="3"/>
      <c r="KZA169" s="3"/>
      <c r="KZB169" s="3"/>
      <c r="KZC169" s="3"/>
      <c r="KZD169" s="3"/>
      <c r="KZE169" s="3"/>
      <c r="KZF169" s="3"/>
      <c r="KZG169" s="3"/>
      <c r="KZH169" s="3"/>
      <c r="KZI169" s="3"/>
      <c r="KZJ169" s="3"/>
      <c r="KZK169" s="3"/>
      <c r="KZL169" s="3"/>
      <c r="KZM169" s="3"/>
      <c r="KZN169" s="3"/>
      <c r="KZO169" s="3"/>
      <c r="KZP169" s="3"/>
      <c r="KZQ169" s="3"/>
      <c r="KZR169" s="3"/>
      <c r="KZS169" s="3"/>
      <c r="KZT169" s="3"/>
      <c r="KZU169" s="3"/>
      <c r="KZV169" s="3"/>
      <c r="KZW169" s="3"/>
      <c r="KZX169" s="3"/>
      <c r="KZY169" s="3"/>
      <c r="KZZ169" s="3"/>
      <c r="LAA169" s="3"/>
      <c r="LAB169" s="3"/>
      <c r="LAC169" s="3"/>
      <c r="LAD169" s="3"/>
      <c r="LAE169" s="3"/>
      <c r="LAF169" s="3"/>
      <c r="LAG169" s="3"/>
      <c r="LAH169" s="3"/>
      <c r="LAI169" s="3"/>
      <c r="LAJ169" s="3"/>
      <c r="LAK169" s="3"/>
      <c r="LAL169" s="3"/>
      <c r="LAM169" s="3"/>
      <c r="LAN169" s="3"/>
      <c r="LAO169" s="3"/>
      <c r="LAP169" s="3"/>
      <c r="LAQ169" s="3"/>
      <c r="LAR169" s="3"/>
      <c r="LAS169" s="3"/>
      <c r="LAT169" s="3"/>
      <c r="LAU169" s="3"/>
      <c r="LAV169" s="3"/>
      <c r="LAW169" s="3"/>
      <c r="LAX169" s="3"/>
      <c r="LAY169" s="3"/>
      <c r="LAZ169" s="3"/>
      <c r="LBA169" s="3"/>
      <c r="LBB169" s="3"/>
      <c r="LBC169" s="3"/>
      <c r="LBD169" s="3"/>
      <c r="LBE169" s="3"/>
      <c r="LBF169" s="3"/>
      <c r="LBG169" s="3"/>
      <c r="LBH169" s="3"/>
      <c r="LBI169" s="3"/>
      <c r="LBJ169" s="3"/>
      <c r="LBK169" s="3"/>
      <c r="LBL169" s="3"/>
      <c r="LBM169" s="3"/>
      <c r="LBN169" s="3"/>
      <c r="LBO169" s="3"/>
      <c r="LBP169" s="3"/>
      <c r="LBQ169" s="3"/>
      <c r="LBR169" s="3"/>
      <c r="LBS169" s="3"/>
      <c r="LBT169" s="3"/>
      <c r="LBU169" s="3"/>
      <c r="LBV169" s="3"/>
      <c r="LBW169" s="3"/>
      <c r="LBX169" s="3"/>
      <c r="LBY169" s="3"/>
      <c r="LBZ169" s="3"/>
      <c r="LCA169" s="3"/>
      <c r="LCB169" s="3"/>
      <c r="LCC169" s="3"/>
      <c r="LCD169" s="3"/>
      <c r="LCE169" s="3"/>
      <c r="LCF169" s="3"/>
      <c r="LCG169" s="3"/>
      <c r="LCH169" s="3"/>
      <c r="LCI169" s="3"/>
      <c r="LCJ169" s="3"/>
      <c r="LCK169" s="3"/>
      <c r="LCL169" s="3"/>
      <c r="LCM169" s="3"/>
      <c r="LCN169" s="3"/>
      <c r="LCO169" s="3"/>
      <c r="LCP169" s="3"/>
      <c r="LCQ169" s="3"/>
      <c r="LCR169" s="3"/>
      <c r="LCS169" s="3"/>
      <c r="LCT169" s="3"/>
      <c r="LCU169" s="3"/>
      <c r="LCV169" s="3"/>
      <c r="LCW169" s="3"/>
      <c r="LCX169" s="3"/>
      <c r="LCY169" s="3"/>
      <c r="LCZ169" s="3"/>
      <c r="LDA169" s="3"/>
      <c r="LDB169" s="3"/>
      <c r="LDC169" s="3"/>
      <c r="LDD169" s="3"/>
      <c r="LDE169" s="3"/>
      <c r="LDF169" s="3"/>
      <c r="LDG169" s="3"/>
      <c r="LDH169" s="3"/>
      <c r="LDI169" s="3"/>
      <c r="LDJ169" s="3"/>
      <c r="LDK169" s="3"/>
      <c r="LDL169" s="3"/>
      <c r="LDM169" s="3"/>
      <c r="LDN169" s="3"/>
      <c r="LDO169" s="3"/>
      <c r="LDP169" s="3"/>
      <c r="LDQ169" s="3"/>
      <c r="LDR169" s="3"/>
      <c r="LDS169" s="3"/>
      <c r="LDT169" s="3"/>
      <c r="LDU169" s="3"/>
      <c r="LDV169" s="3"/>
      <c r="LDW169" s="3"/>
      <c r="LDX169" s="3"/>
      <c r="LDY169" s="3"/>
      <c r="LDZ169" s="3"/>
      <c r="LEA169" s="3"/>
      <c r="LEB169" s="3"/>
      <c r="LEC169" s="3"/>
      <c r="LED169" s="3"/>
      <c r="LEE169" s="3"/>
      <c r="LEF169" s="3"/>
      <c r="LEG169" s="3"/>
      <c r="LEH169" s="3"/>
      <c r="LEI169" s="3"/>
      <c r="LEJ169" s="3"/>
      <c r="LEK169" s="3"/>
      <c r="LEL169" s="3"/>
      <c r="LEM169" s="3"/>
      <c r="LEN169" s="3"/>
      <c r="LEO169" s="3"/>
      <c r="LEP169" s="3"/>
      <c r="LEQ169" s="3"/>
      <c r="LER169" s="3"/>
      <c r="LES169" s="3"/>
      <c r="LET169" s="3"/>
      <c r="LEU169" s="3"/>
      <c r="LEV169" s="3"/>
      <c r="LEW169" s="3"/>
      <c r="LEX169" s="3"/>
      <c r="LEY169" s="3"/>
      <c r="LEZ169" s="3"/>
      <c r="LFA169" s="3"/>
      <c r="LFB169" s="3"/>
      <c r="LFC169" s="3"/>
      <c r="LFD169" s="3"/>
      <c r="LFE169" s="3"/>
      <c r="LFF169" s="3"/>
      <c r="LFG169" s="3"/>
      <c r="LFH169" s="3"/>
      <c r="LFI169" s="3"/>
      <c r="LFJ169" s="3"/>
      <c r="LFK169" s="3"/>
      <c r="LFL169" s="3"/>
      <c r="LFM169" s="3"/>
      <c r="LFN169" s="3"/>
      <c r="LFO169" s="3"/>
      <c r="LFP169" s="3"/>
      <c r="LFQ169" s="3"/>
      <c r="LFR169" s="3"/>
      <c r="LFS169" s="3"/>
      <c r="LFT169" s="3"/>
      <c r="LFU169" s="3"/>
      <c r="LFV169" s="3"/>
      <c r="LFW169" s="3"/>
      <c r="LFX169" s="3"/>
      <c r="LFY169" s="3"/>
      <c r="LFZ169" s="3"/>
      <c r="LGA169" s="3"/>
      <c r="LGB169" s="3"/>
      <c r="LGC169" s="3"/>
      <c r="LGD169" s="3"/>
      <c r="LGE169" s="3"/>
      <c r="LGF169" s="3"/>
      <c r="LGG169" s="3"/>
      <c r="LGH169" s="3"/>
      <c r="LGI169" s="3"/>
      <c r="LGJ169" s="3"/>
      <c r="LGK169" s="3"/>
      <c r="LGL169" s="3"/>
      <c r="LGM169" s="3"/>
      <c r="LGN169" s="3"/>
      <c r="LGO169" s="3"/>
      <c r="LGP169" s="3"/>
      <c r="LGQ169" s="3"/>
      <c r="LGR169" s="3"/>
      <c r="LGS169" s="3"/>
      <c r="LGT169" s="3"/>
      <c r="LGU169" s="3"/>
      <c r="LGV169" s="3"/>
      <c r="LGW169" s="3"/>
      <c r="LGX169" s="3"/>
      <c r="LGY169" s="3"/>
      <c r="LGZ169" s="3"/>
      <c r="LHA169" s="3"/>
      <c r="LHB169" s="3"/>
      <c r="LHC169" s="3"/>
      <c r="LHD169" s="3"/>
      <c r="LHE169" s="3"/>
      <c r="LHF169" s="3"/>
      <c r="LHG169" s="3"/>
      <c r="LHH169" s="3"/>
      <c r="LHI169" s="3"/>
      <c r="LHJ169" s="3"/>
      <c r="LHK169" s="3"/>
      <c r="LHL169" s="3"/>
      <c r="LHM169" s="3"/>
      <c r="LHN169" s="3"/>
      <c r="LHO169" s="3"/>
      <c r="LHP169" s="3"/>
      <c r="LHQ169" s="3"/>
      <c r="LHR169" s="3"/>
      <c r="LHS169" s="3"/>
      <c r="LHT169" s="3"/>
      <c r="LHU169" s="3"/>
      <c r="LHV169" s="3"/>
      <c r="LHW169" s="3"/>
      <c r="LHX169" s="3"/>
      <c r="LHY169" s="3"/>
      <c r="LHZ169" s="3"/>
      <c r="LIA169" s="3"/>
      <c r="LIB169" s="3"/>
      <c r="LIC169" s="3"/>
      <c r="LID169" s="3"/>
      <c r="LIE169" s="3"/>
      <c r="LIF169" s="3"/>
      <c r="LIG169" s="3"/>
      <c r="LIH169" s="3"/>
      <c r="LII169" s="3"/>
      <c r="LIJ169" s="3"/>
      <c r="LIK169" s="3"/>
      <c r="LIL169" s="3"/>
      <c r="LIM169" s="3"/>
      <c r="LIN169" s="3"/>
      <c r="LIO169" s="3"/>
      <c r="LIP169" s="3"/>
      <c r="LIQ169" s="3"/>
      <c r="LIR169" s="3"/>
      <c r="LIS169" s="3"/>
      <c r="LIT169" s="3"/>
      <c r="LIU169" s="3"/>
      <c r="LIV169" s="3"/>
      <c r="LIW169" s="3"/>
      <c r="LIX169" s="3"/>
      <c r="LIY169" s="3"/>
      <c r="LIZ169" s="3"/>
      <c r="LJA169" s="3"/>
      <c r="LJB169" s="3"/>
      <c r="LJC169" s="3"/>
      <c r="LJD169" s="3"/>
      <c r="LJE169" s="3"/>
      <c r="LJF169" s="3"/>
      <c r="LJG169" s="3"/>
      <c r="LJH169" s="3"/>
      <c r="LJI169" s="3"/>
      <c r="LJJ169" s="3"/>
      <c r="LJK169" s="3"/>
      <c r="LJL169" s="3"/>
      <c r="LJM169" s="3"/>
      <c r="LJN169" s="3"/>
      <c r="LJO169" s="3"/>
      <c r="LJP169" s="3"/>
      <c r="LJQ169" s="3"/>
      <c r="LJR169" s="3"/>
      <c r="LJS169" s="3"/>
      <c r="LJT169" s="3"/>
      <c r="LJU169" s="3"/>
      <c r="LJV169" s="3"/>
      <c r="LJW169" s="3"/>
      <c r="LJX169" s="3"/>
      <c r="LJY169" s="3"/>
      <c r="LJZ169" s="3"/>
      <c r="LKA169" s="3"/>
      <c r="LKB169" s="3"/>
      <c r="LKC169" s="3"/>
      <c r="LKD169" s="3"/>
      <c r="LKE169" s="3"/>
      <c r="LKF169" s="3"/>
      <c r="LKG169" s="3"/>
      <c r="LKH169" s="3"/>
      <c r="LKI169" s="3"/>
      <c r="LKJ169" s="3"/>
      <c r="LKK169" s="3"/>
      <c r="LKL169" s="3"/>
      <c r="LKM169" s="3"/>
      <c r="LKN169" s="3"/>
      <c r="LKO169" s="3"/>
      <c r="LKP169" s="3"/>
      <c r="LKQ169" s="3"/>
      <c r="LKR169" s="3"/>
      <c r="LKS169" s="3"/>
      <c r="LKT169" s="3"/>
      <c r="LKU169" s="3"/>
      <c r="LKV169" s="3"/>
      <c r="LKW169" s="3"/>
      <c r="LKX169" s="3"/>
      <c r="LKY169" s="3"/>
      <c r="LKZ169" s="3"/>
      <c r="LLA169" s="3"/>
      <c r="LLB169" s="3"/>
      <c r="LLC169" s="3"/>
      <c r="LLD169" s="3"/>
      <c r="LLE169" s="3"/>
      <c r="LLF169" s="3"/>
      <c r="LLG169" s="3"/>
      <c r="LLH169" s="3"/>
      <c r="LLI169" s="3"/>
      <c r="LLJ169" s="3"/>
      <c r="LLK169" s="3"/>
      <c r="LLL169" s="3"/>
      <c r="LLM169" s="3"/>
      <c r="LLN169" s="3"/>
      <c r="LLO169" s="3"/>
      <c r="LLP169" s="3"/>
      <c r="LLQ169" s="3"/>
      <c r="LLR169" s="3"/>
      <c r="LLS169" s="3"/>
      <c r="LLT169" s="3"/>
      <c r="LLU169" s="3"/>
      <c r="LLV169" s="3"/>
      <c r="LLW169" s="3"/>
      <c r="LLX169" s="3"/>
      <c r="LLY169" s="3"/>
      <c r="LLZ169" s="3"/>
      <c r="LMA169" s="3"/>
      <c r="LMB169" s="3"/>
      <c r="LMC169" s="3"/>
      <c r="LMD169" s="3"/>
      <c r="LME169" s="3"/>
      <c r="LMF169" s="3"/>
      <c r="LMG169" s="3"/>
      <c r="LMH169" s="3"/>
      <c r="LMI169" s="3"/>
      <c r="LMJ169" s="3"/>
      <c r="LMK169" s="3"/>
      <c r="LML169" s="3"/>
      <c r="LMM169" s="3"/>
      <c r="LMN169" s="3"/>
      <c r="LMO169" s="3"/>
      <c r="LMP169" s="3"/>
      <c r="LMQ169" s="3"/>
      <c r="LMR169" s="3"/>
      <c r="LMS169" s="3"/>
      <c r="LMT169" s="3"/>
      <c r="LMU169" s="3"/>
      <c r="LMV169" s="3"/>
      <c r="LMW169" s="3"/>
      <c r="LMX169" s="3"/>
      <c r="LMY169" s="3"/>
      <c r="LMZ169" s="3"/>
      <c r="LNA169" s="3"/>
      <c r="LNB169" s="3"/>
      <c r="LNC169" s="3"/>
      <c r="LND169" s="3"/>
      <c r="LNE169" s="3"/>
      <c r="LNF169" s="3"/>
      <c r="LNG169" s="3"/>
      <c r="LNH169" s="3"/>
      <c r="LNI169" s="3"/>
      <c r="LNJ169" s="3"/>
      <c r="LNK169" s="3"/>
      <c r="LNL169" s="3"/>
      <c r="LNM169" s="3"/>
      <c r="LNN169" s="3"/>
      <c r="LNO169" s="3"/>
      <c r="LNP169" s="3"/>
      <c r="LNQ169" s="3"/>
      <c r="LNR169" s="3"/>
      <c r="LNS169" s="3"/>
      <c r="LNT169" s="3"/>
      <c r="LNU169" s="3"/>
      <c r="LNV169" s="3"/>
      <c r="LNW169" s="3"/>
      <c r="LNX169" s="3"/>
      <c r="LNY169" s="3"/>
      <c r="LNZ169" s="3"/>
      <c r="LOA169" s="3"/>
      <c r="LOB169" s="3"/>
      <c r="LOC169" s="3"/>
      <c r="LOD169" s="3"/>
      <c r="LOE169" s="3"/>
      <c r="LOF169" s="3"/>
      <c r="LOG169" s="3"/>
      <c r="LOH169" s="3"/>
      <c r="LOI169" s="3"/>
      <c r="LOJ169" s="3"/>
      <c r="LOK169" s="3"/>
      <c r="LOL169" s="3"/>
      <c r="LOM169" s="3"/>
      <c r="LON169" s="3"/>
      <c r="LOO169" s="3"/>
      <c r="LOP169" s="3"/>
      <c r="LOQ169" s="3"/>
      <c r="LOR169" s="3"/>
      <c r="LOS169" s="3"/>
      <c r="LOT169" s="3"/>
      <c r="LOU169" s="3"/>
      <c r="LOV169" s="3"/>
      <c r="LOW169" s="3"/>
      <c r="LOX169" s="3"/>
      <c r="LOY169" s="3"/>
      <c r="LOZ169" s="3"/>
      <c r="LPA169" s="3"/>
      <c r="LPB169" s="3"/>
      <c r="LPC169" s="3"/>
      <c r="LPD169" s="3"/>
      <c r="LPE169" s="3"/>
      <c r="LPF169" s="3"/>
      <c r="LPG169" s="3"/>
      <c r="LPH169" s="3"/>
      <c r="LPI169" s="3"/>
      <c r="LPJ169" s="3"/>
      <c r="LPK169" s="3"/>
      <c r="LPL169" s="3"/>
      <c r="LPM169" s="3"/>
      <c r="LPN169" s="3"/>
      <c r="LPO169" s="3"/>
      <c r="LPP169" s="3"/>
      <c r="LPQ169" s="3"/>
      <c r="LPR169" s="3"/>
      <c r="LPS169" s="3"/>
      <c r="LPT169" s="3"/>
      <c r="LPU169" s="3"/>
      <c r="LPV169" s="3"/>
      <c r="LPW169" s="3"/>
      <c r="LPX169" s="3"/>
      <c r="LPY169" s="3"/>
      <c r="LPZ169" s="3"/>
      <c r="LQA169" s="3"/>
      <c r="LQB169" s="3"/>
      <c r="LQC169" s="3"/>
      <c r="LQD169" s="3"/>
      <c r="LQE169" s="3"/>
      <c r="LQF169" s="3"/>
      <c r="LQG169" s="3"/>
      <c r="LQH169" s="3"/>
      <c r="LQI169" s="3"/>
      <c r="LQJ169" s="3"/>
      <c r="LQK169" s="3"/>
      <c r="LQL169" s="3"/>
      <c r="LQM169" s="3"/>
      <c r="LQN169" s="3"/>
      <c r="LQO169" s="3"/>
      <c r="LQP169" s="3"/>
      <c r="LQQ169" s="3"/>
      <c r="LQR169" s="3"/>
      <c r="LQS169" s="3"/>
      <c r="LQT169" s="3"/>
      <c r="LQU169" s="3"/>
      <c r="LQV169" s="3"/>
      <c r="LQW169" s="3"/>
      <c r="LQX169" s="3"/>
      <c r="LQY169" s="3"/>
      <c r="LQZ169" s="3"/>
      <c r="LRA169" s="3"/>
      <c r="LRB169" s="3"/>
      <c r="LRC169" s="3"/>
      <c r="LRD169" s="3"/>
      <c r="LRE169" s="3"/>
      <c r="LRF169" s="3"/>
      <c r="LRG169" s="3"/>
      <c r="LRH169" s="3"/>
      <c r="LRI169" s="3"/>
      <c r="LRJ169" s="3"/>
      <c r="LRK169" s="3"/>
      <c r="LRL169" s="3"/>
      <c r="LRM169" s="3"/>
      <c r="LRN169" s="3"/>
      <c r="LRO169" s="3"/>
      <c r="LRP169" s="3"/>
      <c r="LRQ169" s="3"/>
      <c r="LRR169" s="3"/>
      <c r="LRS169" s="3"/>
      <c r="LRT169" s="3"/>
      <c r="LRU169" s="3"/>
      <c r="LRV169" s="3"/>
      <c r="LRW169" s="3"/>
      <c r="LRX169" s="3"/>
      <c r="LRY169" s="3"/>
      <c r="LRZ169" s="3"/>
      <c r="LSA169" s="3"/>
      <c r="LSB169" s="3"/>
      <c r="LSC169" s="3"/>
      <c r="LSD169" s="3"/>
      <c r="LSE169" s="3"/>
      <c r="LSF169" s="3"/>
      <c r="LSG169" s="3"/>
      <c r="LSH169" s="3"/>
      <c r="LSI169" s="3"/>
      <c r="LSJ169" s="3"/>
      <c r="LSK169" s="3"/>
      <c r="LSL169" s="3"/>
      <c r="LSM169" s="3"/>
      <c r="LSN169" s="3"/>
      <c r="LSO169" s="3"/>
      <c r="LSP169" s="3"/>
      <c r="LSQ169" s="3"/>
      <c r="LSR169" s="3"/>
      <c r="LSS169" s="3"/>
      <c r="LST169" s="3"/>
      <c r="LSU169" s="3"/>
      <c r="LSV169" s="3"/>
      <c r="LSW169" s="3"/>
      <c r="LSX169" s="3"/>
      <c r="LSY169" s="3"/>
      <c r="LSZ169" s="3"/>
      <c r="LTA169" s="3"/>
      <c r="LTB169" s="3"/>
      <c r="LTC169" s="3"/>
      <c r="LTD169" s="3"/>
      <c r="LTE169" s="3"/>
      <c r="LTF169" s="3"/>
      <c r="LTG169" s="3"/>
      <c r="LTH169" s="3"/>
      <c r="LTI169" s="3"/>
      <c r="LTJ169" s="3"/>
      <c r="LTK169" s="3"/>
      <c r="LTL169" s="3"/>
      <c r="LTM169" s="3"/>
      <c r="LTN169" s="3"/>
      <c r="LTO169" s="3"/>
      <c r="LTP169" s="3"/>
      <c r="LTQ169" s="3"/>
      <c r="LTR169" s="3"/>
      <c r="LTS169" s="3"/>
      <c r="LTT169" s="3"/>
      <c r="LTU169" s="3"/>
      <c r="LTV169" s="3"/>
      <c r="LTW169" s="3"/>
      <c r="LTX169" s="3"/>
      <c r="LTY169" s="3"/>
      <c r="LTZ169" s="3"/>
      <c r="LUA169" s="3"/>
      <c r="LUB169" s="3"/>
      <c r="LUC169" s="3"/>
      <c r="LUD169" s="3"/>
      <c r="LUE169" s="3"/>
      <c r="LUF169" s="3"/>
      <c r="LUG169" s="3"/>
      <c r="LUH169" s="3"/>
      <c r="LUI169" s="3"/>
      <c r="LUJ169" s="3"/>
      <c r="LUK169" s="3"/>
      <c r="LUL169" s="3"/>
      <c r="LUM169" s="3"/>
      <c r="LUN169" s="3"/>
      <c r="LUO169" s="3"/>
      <c r="LUP169" s="3"/>
      <c r="LUQ169" s="3"/>
      <c r="LUR169" s="3"/>
      <c r="LUS169" s="3"/>
      <c r="LUT169" s="3"/>
      <c r="LUU169" s="3"/>
      <c r="LUV169" s="3"/>
      <c r="LUW169" s="3"/>
      <c r="LUX169" s="3"/>
      <c r="LUY169" s="3"/>
      <c r="LUZ169" s="3"/>
      <c r="LVA169" s="3"/>
      <c r="LVB169" s="3"/>
      <c r="LVC169" s="3"/>
      <c r="LVD169" s="3"/>
      <c r="LVE169" s="3"/>
      <c r="LVF169" s="3"/>
      <c r="LVG169" s="3"/>
      <c r="LVH169" s="3"/>
      <c r="LVI169" s="3"/>
      <c r="LVJ169" s="3"/>
      <c r="LVK169" s="3"/>
      <c r="LVL169" s="3"/>
      <c r="LVM169" s="3"/>
      <c r="LVN169" s="3"/>
      <c r="LVO169" s="3"/>
      <c r="LVP169" s="3"/>
      <c r="LVQ169" s="3"/>
      <c r="LVR169" s="3"/>
      <c r="LVS169" s="3"/>
      <c r="LVT169" s="3"/>
      <c r="LVU169" s="3"/>
      <c r="LVV169" s="3"/>
      <c r="LVW169" s="3"/>
      <c r="LVX169" s="3"/>
      <c r="LVY169" s="3"/>
      <c r="LVZ169" s="3"/>
      <c r="LWA169" s="3"/>
      <c r="LWB169" s="3"/>
      <c r="LWC169" s="3"/>
      <c r="LWD169" s="3"/>
      <c r="LWE169" s="3"/>
      <c r="LWF169" s="3"/>
      <c r="LWG169" s="3"/>
      <c r="LWH169" s="3"/>
      <c r="LWI169" s="3"/>
      <c r="LWJ169" s="3"/>
      <c r="LWK169" s="3"/>
      <c r="LWL169" s="3"/>
      <c r="LWM169" s="3"/>
      <c r="LWN169" s="3"/>
      <c r="LWO169" s="3"/>
      <c r="LWP169" s="3"/>
      <c r="LWQ169" s="3"/>
      <c r="LWR169" s="3"/>
      <c r="LWS169" s="3"/>
      <c r="LWT169" s="3"/>
      <c r="LWU169" s="3"/>
      <c r="LWV169" s="3"/>
      <c r="LWW169" s="3"/>
      <c r="LWX169" s="3"/>
      <c r="LWY169" s="3"/>
      <c r="LWZ169" s="3"/>
      <c r="LXA169" s="3"/>
      <c r="LXB169" s="3"/>
      <c r="LXC169" s="3"/>
      <c r="LXD169" s="3"/>
      <c r="LXE169" s="3"/>
      <c r="LXF169" s="3"/>
      <c r="LXG169" s="3"/>
      <c r="LXH169" s="3"/>
      <c r="LXI169" s="3"/>
      <c r="LXJ169" s="3"/>
      <c r="LXK169" s="3"/>
      <c r="LXL169" s="3"/>
      <c r="LXM169" s="3"/>
      <c r="LXN169" s="3"/>
      <c r="LXO169" s="3"/>
      <c r="LXP169" s="3"/>
      <c r="LXQ169" s="3"/>
      <c r="LXR169" s="3"/>
      <c r="LXS169" s="3"/>
      <c r="LXT169" s="3"/>
      <c r="LXU169" s="3"/>
      <c r="LXV169" s="3"/>
      <c r="LXW169" s="3"/>
      <c r="LXX169" s="3"/>
      <c r="LXY169" s="3"/>
      <c r="LXZ169" s="3"/>
      <c r="LYA169" s="3"/>
      <c r="LYB169" s="3"/>
      <c r="LYC169" s="3"/>
      <c r="LYD169" s="3"/>
      <c r="LYE169" s="3"/>
      <c r="LYF169" s="3"/>
      <c r="LYG169" s="3"/>
      <c r="LYH169" s="3"/>
      <c r="LYI169" s="3"/>
      <c r="LYJ169" s="3"/>
      <c r="LYK169" s="3"/>
      <c r="LYL169" s="3"/>
      <c r="LYM169" s="3"/>
      <c r="LYN169" s="3"/>
      <c r="LYO169" s="3"/>
      <c r="LYP169" s="3"/>
      <c r="LYQ169" s="3"/>
      <c r="LYR169" s="3"/>
      <c r="LYS169" s="3"/>
      <c r="LYT169" s="3"/>
      <c r="LYU169" s="3"/>
      <c r="LYV169" s="3"/>
      <c r="LYW169" s="3"/>
      <c r="LYX169" s="3"/>
      <c r="LYY169" s="3"/>
      <c r="LYZ169" s="3"/>
      <c r="LZA169" s="3"/>
      <c r="LZB169" s="3"/>
      <c r="LZC169" s="3"/>
      <c r="LZD169" s="3"/>
      <c r="LZE169" s="3"/>
      <c r="LZF169" s="3"/>
      <c r="LZG169" s="3"/>
      <c r="LZH169" s="3"/>
      <c r="LZI169" s="3"/>
      <c r="LZJ169" s="3"/>
      <c r="LZK169" s="3"/>
      <c r="LZL169" s="3"/>
      <c r="LZM169" s="3"/>
      <c r="LZN169" s="3"/>
      <c r="LZO169" s="3"/>
      <c r="LZP169" s="3"/>
      <c r="LZQ169" s="3"/>
      <c r="LZR169" s="3"/>
      <c r="LZS169" s="3"/>
      <c r="LZT169" s="3"/>
      <c r="LZU169" s="3"/>
      <c r="LZV169" s="3"/>
      <c r="LZW169" s="3"/>
      <c r="LZX169" s="3"/>
      <c r="LZY169" s="3"/>
      <c r="LZZ169" s="3"/>
      <c r="MAA169" s="3"/>
      <c r="MAB169" s="3"/>
      <c r="MAC169" s="3"/>
      <c r="MAD169" s="3"/>
      <c r="MAE169" s="3"/>
      <c r="MAF169" s="3"/>
      <c r="MAG169" s="3"/>
      <c r="MAH169" s="3"/>
      <c r="MAI169" s="3"/>
      <c r="MAJ169" s="3"/>
      <c r="MAK169" s="3"/>
      <c r="MAL169" s="3"/>
      <c r="MAM169" s="3"/>
      <c r="MAN169" s="3"/>
      <c r="MAO169" s="3"/>
      <c r="MAP169" s="3"/>
      <c r="MAQ169" s="3"/>
      <c r="MAR169" s="3"/>
      <c r="MAS169" s="3"/>
      <c r="MAT169" s="3"/>
      <c r="MAU169" s="3"/>
      <c r="MAV169" s="3"/>
      <c r="MAW169" s="3"/>
      <c r="MAX169" s="3"/>
      <c r="MAY169" s="3"/>
      <c r="MAZ169" s="3"/>
      <c r="MBA169" s="3"/>
      <c r="MBB169" s="3"/>
      <c r="MBC169" s="3"/>
      <c r="MBD169" s="3"/>
      <c r="MBE169" s="3"/>
      <c r="MBF169" s="3"/>
      <c r="MBG169" s="3"/>
      <c r="MBH169" s="3"/>
      <c r="MBI169" s="3"/>
      <c r="MBJ169" s="3"/>
      <c r="MBK169" s="3"/>
      <c r="MBL169" s="3"/>
      <c r="MBM169" s="3"/>
      <c r="MBN169" s="3"/>
      <c r="MBO169" s="3"/>
      <c r="MBP169" s="3"/>
      <c r="MBQ169" s="3"/>
      <c r="MBR169" s="3"/>
      <c r="MBS169" s="3"/>
      <c r="MBT169" s="3"/>
      <c r="MBU169" s="3"/>
      <c r="MBV169" s="3"/>
      <c r="MBW169" s="3"/>
      <c r="MBX169" s="3"/>
      <c r="MBY169" s="3"/>
      <c r="MBZ169" s="3"/>
      <c r="MCA169" s="3"/>
      <c r="MCB169" s="3"/>
      <c r="MCC169" s="3"/>
      <c r="MCD169" s="3"/>
      <c r="MCE169" s="3"/>
      <c r="MCF169" s="3"/>
      <c r="MCG169" s="3"/>
      <c r="MCH169" s="3"/>
      <c r="MCI169" s="3"/>
      <c r="MCJ169" s="3"/>
      <c r="MCK169" s="3"/>
      <c r="MCL169" s="3"/>
      <c r="MCM169" s="3"/>
      <c r="MCN169" s="3"/>
      <c r="MCO169" s="3"/>
      <c r="MCP169" s="3"/>
      <c r="MCQ169" s="3"/>
      <c r="MCR169" s="3"/>
      <c r="MCS169" s="3"/>
      <c r="MCT169" s="3"/>
      <c r="MCU169" s="3"/>
      <c r="MCV169" s="3"/>
      <c r="MCW169" s="3"/>
      <c r="MCX169" s="3"/>
      <c r="MCY169" s="3"/>
      <c r="MCZ169" s="3"/>
      <c r="MDA169" s="3"/>
      <c r="MDB169" s="3"/>
      <c r="MDC169" s="3"/>
      <c r="MDD169" s="3"/>
      <c r="MDE169" s="3"/>
      <c r="MDF169" s="3"/>
      <c r="MDG169" s="3"/>
      <c r="MDH169" s="3"/>
      <c r="MDI169" s="3"/>
      <c r="MDJ169" s="3"/>
      <c r="MDK169" s="3"/>
      <c r="MDL169" s="3"/>
      <c r="MDM169" s="3"/>
      <c r="MDN169" s="3"/>
      <c r="MDO169" s="3"/>
      <c r="MDP169" s="3"/>
      <c r="MDQ169" s="3"/>
      <c r="MDR169" s="3"/>
      <c r="MDS169" s="3"/>
      <c r="MDT169" s="3"/>
      <c r="MDU169" s="3"/>
      <c r="MDV169" s="3"/>
      <c r="MDW169" s="3"/>
      <c r="MDX169" s="3"/>
      <c r="MDY169" s="3"/>
      <c r="MDZ169" s="3"/>
      <c r="MEA169" s="3"/>
      <c r="MEB169" s="3"/>
      <c r="MEC169" s="3"/>
      <c r="MED169" s="3"/>
      <c r="MEE169" s="3"/>
      <c r="MEF169" s="3"/>
      <c r="MEG169" s="3"/>
      <c r="MEH169" s="3"/>
      <c r="MEI169" s="3"/>
      <c r="MEJ169" s="3"/>
      <c r="MEK169" s="3"/>
      <c r="MEL169" s="3"/>
      <c r="MEM169" s="3"/>
      <c r="MEN169" s="3"/>
      <c r="MEO169" s="3"/>
      <c r="MEP169" s="3"/>
      <c r="MEQ169" s="3"/>
      <c r="MER169" s="3"/>
      <c r="MES169" s="3"/>
      <c r="MET169" s="3"/>
      <c r="MEU169" s="3"/>
      <c r="MEV169" s="3"/>
      <c r="MEW169" s="3"/>
      <c r="MEX169" s="3"/>
      <c r="MEY169" s="3"/>
      <c r="MEZ169" s="3"/>
      <c r="MFA169" s="3"/>
      <c r="MFB169" s="3"/>
      <c r="MFC169" s="3"/>
      <c r="MFD169" s="3"/>
      <c r="MFE169" s="3"/>
      <c r="MFF169" s="3"/>
      <c r="MFG169" s="3"/>
      <c r="MFH169" s="3"/>
      <c r="MFI169" s="3"/>
      <c r="MFJ169" s="3"/>
      <c r="MFK169" s="3"/>
      <c r="MFL169" s="3"/>
      <c r="MFM169" s="3"/>
      <c r="MFN169" s="3"/>
      <c r="MFO169" s="3"/>
      <c r="MFP169" s="3"/>
      <c r="MFQ169" s="3"/>
      <c r="MFR169" s="3"/>
      <c r="MFS169" s="3"/>
      <c r="MFT169" s="3"/>
      <c r="MFU169" s="3"/>
      <c r="MFV169" s="3"/>
      <c r="MFW169" s="3"/>
      <c r="MFX169" s="3"/>
      <c r="MFY169" s="3"/>
      <c r="MFZ169" s="3"/>
      <c r="MGA169" s="3"/>
      <c r="MGB169" s="3"/>
      <c r="MGC169" s="3"/>
      <c r="MGD169" s="3"/>
      <c r="MGE169" s="3"/>
      <c r="MGF169" s="3"/>
      <c r="MGG169" s="3"/>
      <c r="MGH169" s="3"/>
      <c r="MGI169" s="3"/>
      <c r="MGJ169" s="3"/>
      <c r="MGK169" s="3"/>
      <c r="MGL169" s="3"/>
      <c r="MGM169" s="3"/>
      <c r="MGN169" s="3"/>
      <c r="MGO169" s="3"/>
      <c r="MGP169" s="3"/>
      <c r="MGQ169" s="3"/>
      <c r="MGR169" s="3"/>
      <c r="MGS169" s="3"/>
      <c r="MGT169" s="3"/>
      <c r="MGU169" s="3"/>
      <c r="MGV169" s="3"/>
      <c r="MGW169" s="3"/>
      <c r="MGX169" s="3"/>
      <c r="MGY169" s="3"/>
      <c r="MGZ169" s="3"/>
      <c r="MHA169" s="3"/>
      <c r="MHB169" s="3"/>
      <c r="MHC169" s="3"/>
      <c r="MHD169" s="3"/>
      <c r="MHE169" s="3"/>
      <c r="MHF169" s="3"/>
      <c r="MHG169" s="3"/>
      <c r="MHH169" s="3"/>
      <c r="MHI169" s="3"/>
      <c r="MHJ169" s="3"/>
      <c r="MHK169" s="3"/>
      <c r="MHL169" s="3"/>
      <c r="MHM169" s="3"/>
      <c r="MHN169" s="3"/>
      <c r="MHO169" s="3"/>
      <c r="MHP169" s="3"/>
      <c r="MHQ169" s="3"/>
      <c r="MHR169" s="3"/>
      <c r="MHS169" s="3"/>
      <c r="MHT169" s="3"/>
      <c r="MHU169" s="3"/>
      <c r="MHV169" s="3"/>
      <c r="MHW169" s="3"/>
      <c r="MHX169" s="3"/>
      <c r="MHY169" s="3"/>
      <c r="MHZ169" s="3"/>
      <c r="MIA169" s="3"/>
      <c r="MIB169" s="3"/>
      <c r="MIC169" s="3"/>
      <c r="MID169" s="3"/>
      <c r="MIE169" s="3"/>
      <c r="MIF169" s="3"/>
      <c r="MIG169" s="3"/>
      <c r="MIH169" s="3"/>
      <c r="MII169" s="3"/>
      <c r="MIJ169" s="3"/>
      <c r="MIK169" s="3"/>
      <c r="MIL169" s="3"/>
      <c r="MIM169" s="3"/>
      <c r="MIN169" s="3"/>
      <c r="MIO169" s="3"/>
      <c r="MIP169" s="3"/>
      <c r="MIQ169" s="3"/>
      <c r="MIR169" s="3"/>
      <c r="MIS169" s="3"/>
      <c r="MIT169" s="3"/>
      <c r="MIU169" s="3"/>
      <c r="MIV169" s="3"/>
      <c r="MIW169" s="3"/>
      <c r="MIX169" s="3"/>
      <c r="MIY169" s="3"/>
      <c r="MIZ169" s="3"/>
      <c r="MJA169" s="3"/>
      <c r="MJB169" s="3"/>
      <c r="MJC169" s="3"/>
      <c r="MJD169" s="3"/>
      <c r="MJE169" s="3"/>
      <c r="MJF169" s="3"/>
      <c r="MJG169" s="3"/>
      <c r="MJH169" s="3"/>
      <c r="MJI169" s="3"/>
      <c r="MJJ169" s="3"/>
      <c r="MJK169" s="3"/>
      <c r="MJL169" s="3"/>
      <c r="MJM169" s="3"/>
      <c r="MJN169" s="3"/>
      <c r="MJO169" s="3"/>
      <c r="MJP169" s="3"/>
      <c r="MJQ169" s="3"/>
      <c r="MJR169" s="3"/>
      <c r="MJS169" s="3"/>
      <c r="MJT169" s="3"/>
      <c r="MJU169" s="3"/>
      <c r="MJV169" s="3"/>
      <c r="MJW169" s="3"/>
      <c r="MJX169" s="3"/>
      <c r="MJY169" s="3"/>
      <c r="MJZ169" s="3"/>
      <c r="MKA169" s="3"/>
      <c r="MKB169" s="3"/>
      <c r="MKC169" s="3"/>
      <c r="MKD169" s="3"/>
      <c r="MKE169" s="3"/>
      <c r="MKF169" s="3"/>
      <c r="MKG169" s="3"/>
      <c r="MKH169" s="3"/>
      <c r="MKI169" s="3"/>
      <c r="MKJ169" s="3"/>
      <c r="MKK169" s="3"/>
      <c r="MKL169" s="3"/>
      <c r="MKM169" s="3"/>
      <c r="MKN169" s="3"/>
      <c r="MKO169" s="3"/>
      <c r="MKP169" s="3"/>
      <c r="MKQ169" s="3"/>
      <c r="MKR169" s="3"/>
      <c r="MKS169" s="3"/>
      <c r="MKT169" s="3"/>
      <c r="MKU169" s="3"/>
      <c r="MKV169" s="3"/>
      <c r="MKW169" s="3"/>
      <c r="MKX169" s="3"/>
      <c r="MKY169" s="3"/>
      <c r="MKZ169" s="3"/>
      <c r="MLA169" s="3"/>
      <c r="MLB169" s="3"/>
      <c r="MLC169" s="3"/>
      <c r="MLD169" s="3"/>
      <c r="MLE169" s="3"/>
      <c r="MLF169" s="3"/>
      <c r="MLG169" s="3"/>
      <c r="MLH169" s="3"/>
      <c r="MLI169" s="3"/>
      <c r="MLJ169" s="3"/>
      <c r="MLK169" s="3"/>
      <c r="MLL169" s="3"/>
      <c r="MLM169" s="3"/>
      <c r="MLN169" s="3"/>
      <c r="MLO169" s="3"/>
      <c r="MLP169" s="3"/>
      <c r="MLQ169" s="3"/>
      <c r="MLR169" s="3"/>
      <c r="MLS169" s="3"/>
      <c r="MLT169" s="3"/>
      <c r="MLU169" s="3"/>
      <c r="MLV169" s="3"/>
      <c r="MLW169" s="3"/>
      <c r="MLX169" s="3"/>
      <c r="MLY169" s="3"/>
      <c r="MLZ169" s="3"/>
      <c r="MMA169" s="3"/>
      <c r="MMB169" s="3"/>
      <c r="MMC169" s="3"/>
      <c r="MMD169" s="3"/>
      <c r="MME169" s="3"/>
      <c r="MMF169" s="3"/>
      <c r="MMG169" s="3"/>
      <c r="MMH169" s="3"/>
      <c r="MMI169" s="3"/>
      <c r="MMJ169" s="3"/>
      <c r="MMK169" s="3"/>
      <c r="MML169" s="3"/>
      <c r="MMM169" s="3"/>
      <c r="MMN169" s="3"/>
      <c r="MMO169" s="3"/>
      <c r="MMP169" s="3"/>
      <c r="MMQ169" s="3"/>
      <c r="MMR169" s="3"/>
      <c r="MMS169" s="3"/>
      <c r="MMT169" s="3"/>
      <c r="MMU169" s="3"/>
      <c r="MMV169" s="3"/>
      <c r="MMW169" s="3"/>
      <c r="MMX169" s="3"/>
      <c r="MMY169" s="3"/>
      <c r="MMZ169" s="3"/>
      <c r="MNA169" s="3"/>
      <c r="MNB169" s="3"/>
      <c r="MNC169" s="3"/>
      <c r="MND169" s="3"/>
      <c r="MNE169" s="3"/>
      <c r="MNF169" s="3"/>
      <c r="MNG169" s="3"/>
      <c r="MNH169" s="3"/>
      <c r="MNI169" s="3"/>
      <c r="MNJ169" s="3"/>
      <c r="MNK169" s="3"/>
      <c r="MNL169" s="3"/>
      <c r="MNM169" s="3"/>
      <c r="MNN169" s="3"/>
      <c r="MNO169" s="3"/>
      <c r="MNP169" s="3"/>
      <c r="MNQ169" s="3"/>
      <c r="MNR169" s="3"/>
      <c r="MNS169" s="3"/>
      <c r="MNT169" s="3"/>
      <c r="MNU169" s="3"/>
      <c r="MNV169" s="3"/>
      <c r="MNW169" s="3"/>
      <c r="MNX169" s="3"/>
      <c r="MNY169" s="3"/>
      <c r="MNZ169" s="3"/>
      <c r="MOA169" s="3"/>
      <c r="MOB169" s="3"/>
      <c r="MOC169" s="3"/>
      <c r="MOD169" s="3"/>
      <c r="MOE169" s="3"/>
      <c r="MOF169" s="3"/>
      <c r="MOG169" s="3"/>
      <c r="MOH169" s="3"/>
      <c r="MOI169" s="3"/>
      <c r="MOJ169" s="3"/>
      <c r="MOK169" s="3"/>
      <c r="MOL169" s="3"/>
      <c r="MOM169" s="3"/>
      <c r="MON169" s="3"/>
      <c r="MOO169" s="3"/>
      <c r="MOP169" s="3"/>
      <c r="MOQ169" s="3"/>
      <c r="MOR169" s="3"/>
      <c r="MOS169" s="3"/>
      <c r="MOT169" s="3"/>
      <c r="MOU169" s="3"/>
      <c r="MOV169" s="3"/>
      <c r="MOW169" s="3"/>
      <c r="MOX169" s="3"/>
      <c r="MOY169" s="3"/>
      <c r="MOZ169" s="3"/>
      <c r="MPA169" s="3"/>
      <c r="MPB169" s="3"/>
      <c r="MPC169" s="3"/>
      <c r="MPD169" s="3"/>
      <c r="MPE169" s="3"/>
      <c r="MPF169" s="3"/>
      <c r="MPG169" s="3"/>
      <c r="MPH169" s="3"/>
      <c r="MPI169" s="3"/>
      <c r="MPJ169" s="3"/>
      <c r="MPK169" s="3"/>
      <c r="MPL169" s="3"/>
      <c r="MPM169" s="3"/>
      <c r="MPN169" s="3"/>
      <c r="MPO169" s="3"/>
      <c r="MPP169" s="3"/>
      <c r="MPQ169" s="3"/>
      <c r="MPR169" s="3"/>
      <c r="MPS169" s="3"/>
      <c r="MPT169" s="3"/>
      <c r="MPU169" s="3"/>
      <c r="MPV169" s="3"/>
      <c r="MPW169" s="3"/>
      <c r="MPX169" s="3"/>
      <c r="MPY169" s="3"/>
      <c r="MPZ169" s="3"/>
      <c r="MQA169" s="3"/>
      <c r="MQB169" s="3"/>
      <c r="MQC169" s="3"/>
      <c r="MQD169" s="3"/>
      <c r="MQE169" s="3"/>
      <c r="MQF169" s="3"/>
      <c r="MQG169" s="3"/>
      <c r="MQH169" s="3"/>
      <c r="MQI169" s="3"/>
      <c r="MQJ169" s="3"/>
      <c r="MQK169" s="3"/>
      <c r="MQL169" s="3"/>
      <c r="MQM169" s="3"/>
      <c r="MQN169" s="3"/>
      <c r="MQO169" s="3"/>
      <c r="MQP169" s="3"/>
      <c r="MQQ169" s="3"/>
      <c r="MQR169" s="3"/>
      <c r="MQS169" s="3"/>
      <c r="MQT169" s="3"/>
      <c r="MQU169" s="3"/>
      <c r="MQV169" s="3"/>
      <c r="MQW169" s="3"/>
      <c r="MQX169" s="3"/>
      <c r="MQY169" s="3"/>
      <c r="MQZ169" s="3"/>
      <c r="MRA169" s="3"/>
      <c r="MRB169" s="3"/>
      <c r="MRC169" s="3"/>
      <c r="MRD169" s="3"/>
      <c r="MRE169" s="3"/>
      <c r="MRF169" s="3"/>
      <c r="MRG169" s="3"/>
      <c r="MRH169" s="3"/>
      <c r="MRI169" s="3"/>
      <c r="MRJ169" s="3"/>
      <c r="MRK169" s="3"/>
      <c r="MRL169" s="3"/>
      <c r="MRM169" s="3"/>
      <c r="MRN169" s="3"/>
      <c r="MRO169" s="3"/>
      <c r="MRP169" s="3"/>
      <c r="MRQ169" s="3"/>
      <c r="MRR169" s="3"/>
      <c r="MRS169" s="3"/>
      <c r="MRT169" s="3"/>
      <c r="MRU169" s="3"/>
      <c r="MRV169" s="3"/>
      <c r="MRW169" s="3"/>
      <c r="MRX169" s="3"/>
      <c r="MRY169" s="3"/>
      <c r="MRZ169" s="3"/>
      <c r="MSA169" s="3"/>
      <c r="MSB169" s="3"/>
      <c r="MSC169" s="3"/>
      <c r="MSD169" s="3"/>
      <c r="MSE169" s="3"/>
      <c r="MSF169" s="3"/>
      <c r="MSG169" s="3"/>
      <c r="MSH169" s="3"/>
      <c r="MSI169" s="3"/>
      <c r="MSJ169" s="3"/>
      <c r="MSK169" s="3"/>
      <c r="MSL169" s="3"/>
      <c r="MSM169" s="3"/>
      <c r="MSN169" s="3"/>
      <c r="MSO169" s="3"/>
      <c r="MSP169" s="3"/>
      <c r="MSQ169" s="3"/>
      <c r="MSR169" s="3"/>
      <c r="MSS169" s="3"/>
      <c r="MST169" s="3"/>
      <c r="MSU169" s="3"/>
      <c r="MSV169" s="3"/>
      <c r="MSW169" s="3"/>
      <c r="MSX169" s="3"/>
      <c r="MSY169" s="3"/>
      <c r="MSZ169" s="3"/>
      <c r="MTA169" s="3"/>
      <c r="MTB169" s="3"/>
      <c r="MTC169" s="3"/>
      <c r="MTD169" s="3"/>
      <c r="MTE169" s="3"/>
      <c r="MTF169" s="3"/>
      <c r="MTG169" s="3"/>
      <c r="MTH169" s="3"/>
      <c r="MTI169" s="3"/>
      <c r="MTJ169" s="3"/>
      <c r="MTK169" s="3"/>
      <c r="MTL169" s="3"/>
      <c r="MTM169" s="3"/>
      <c r="MTN169" s="3"/>
      <c r="MTO169" s="3"/>
      <c r="MTP169" s="3"/>
      <c r="MTQ169" s="3"/>
      <c r="MTR169" s="3"/>
      <c r="MTS169" s="3"/>
      <c r="MTT169" s="3"/>
      <c r="MTU169" s="3"/>
      <c r="MTV169" s="3"/>
      <c r="MTW169" s="3"/>
      <c r="MTX169" s="3"/>
      <c r="MTY169" s="3"/>
      <c r="MTZ169" s="3"/>
      <c r="MUA169" s="3"/>
      <c r="MUB169" s="3"/>
      <c r="MUC169" s="3"/>
      <c r="MUD169" s="3"/>
      <c r="MUE169" s="3"/>
      <c r="MUF169" s="3"/>
      <c r="MUG169" s="3"/>
      <c r="MUH169" s="3"/>
      <c r="MUI169" s="3"/>
      <c r="MUJ169" s="3"/>
      <c r="MUK169" s="3"/>
      <c r="MUL169" s="3"/>
      <c r="MUM169" s="3"/>
      <c r="MUN169" s="3"/>
      <c r="MUO169" s="3"/>
      <c r="MUP169" s="3"/>
      <c r="MUQ169" s="3"/>
      <c r="MUR169" s="3"/>
      <c r="MUS169" s="3"/>
      <c r="MUT169" s="3"/>
      <c r="MUU169" s="3"/>
      <c r="MUV169" s="3"/>
      <c r="MUW169" s="3"/>
      <c r="MUX169" s="3"/>
      <c r="MUY169" s="3"/>
      <c r="MUZ169" s="3"/>
      <c r="MVA169" s="3"/>
      <c r="MVB169" s="3"/>
      <c r="MVC169" s="3"/>
      <c r="MVD169" s="3"/>
      <c r="MVE169" s="3"/>
      <c r="MVF169" s="3"/>
      <c r="MVG169" s="3"/>
      <c r="MVH169" s="3"/>
      <c r="MVI169" s="3"/>
      <c r="MVJ169" s="3"/>
      <c r="MVK169" s="3"/>
      <c r="MVL169" s="3"/>
      <c r="MVM169" s="3"/>
      <c r="MVN169" s="3"/>
      <c r="MVO169" s="3"/>
      <c r="MVP169" s="3"/>
      <c r="MVQ169" s="3"/>
      <c r="MVR169" s="3"/>
      <c r="MVS169" s="3"/>
      <c r="MVT169" s="3"/>
      <c r="MVU169" s="3"/>
      <c r="MVV169" s="3"/>
      <c r="MVW169" s="3"/>
      <c r="MVX169" s="3"/>
      <c r="MVY169" s="3"/>
      <c r="MVZ169" s="3"/>
      <c r="MWA169" s="3"/>
      <c r="MWB169" s="3"/>
      <c r="MWC169" s="3"/>
      <c r="MWD169" s="3"/>
      <c r="MWE169" s="3"/>
      <c r="MWF169" s="3"/>
      <c r="MWG169" s="3"/>
      <c r="MWH169" s="3"/>
      <c r="MWI169" s="3"/>
      <c r="MWJ169" s="3"/>
      <c r="MWK169" s="3"/>
      <c r="MWL169" s="3"/>
      <c r="MWM169" s="3"/>
      <c r="MWN169" s="3"/>
      <c r="MWO169" s="3"/>
      <c r="MWP169" s="3"/>
      <c r="MWQ169" s="3"/>
      <c r="MWR169" s="3"/>
      <c r="MWS169" s="3"/>
      <c r="MWT169" s="3"/>
      <c r="MWU169" s="3"/>
      <c r="MWV169" s="3"/>
      <c r="MWW169" s="3"/>
      <c r="MWX169" s="3"/>
      <c r="MWY169" s="3"/>
      <c r="MWZ169" s="3"/>
      <c r="MXA169" s="3"/>
      <c r="MXB169" s="3"/>
      <c r="MXC169" s="3"/>
      <c r="MXD169" s="3"/>
      <c r="MXE169" s="3"/>
      <c r="MXF169" s="3"/>
      <c r="MXG169" s="3"/>
      <c r="MXH169" s="3"/>
      <c r="MXI169" s="3"/>
      <c r="MXJ169" s="3"/>
      <c r="MXK169" s="3"/>
      <c r="MXL169" s="3"/>
      <c r="MXM169" s="3"/>
      <c r="MXN169" s="3"/>
      <c r="MXO169" s="3"/>
      <c r="MXP169" s="3"/>
      <c r="MXQ169" s="3"/>
      <c r="MXR169" s="3"/>
      <c r="MXS169" s="3"/>
      <c r="MXT169" s="3"/>
      <c r="MXU169" s="3"/>
      <c r="MXV169" s="3"/>
      <c r="MXW169" s="3"/>
      <c r="MXX169" s="3"/>
      <c r="MXY169" s="3"/>
      <c r="MXZ169" s="3"/>
      <c r="MYA169" s="3"/>
      <c r="MYB169" s="3"/>
      <c r="MYC169" s="3"/>
      <c r="MYD169" s="3"/>
      <c r="MYE169" s="3"/>
      <c r="MYF169" s="3"/>
      <c r="MYG169" s="3"/>
      <c r="MYH169" s="3"/>
      <c r="MYI169" s="3"/>
      <c r="MYJ169" s="3"/>
      <c r="MYK169" s="3"/>
      <c r="MYL169" s="3"/>
      <c r="MYM169" s="3"/>
      <c r="MYN169" s="3"/>
      <c r="MYO169" s="3"/>
      <c r="MYP169" s="3"/>
      <c r="MYQ169" s="3"/>
      <c r="MYR169" s="3"/>
      <c r="MYS169" s="3"/>
      <c r="MYT169" s="3"/>
      <c r="MYU169" s="3"/>
      <c r="MYV169" s="3"/>
      <c r="MYW169" s="3"/>
      <c r="MYX169" s="3"/>
      <c r="MYY169" s="3"/>
      <c r="MYZ169" s="3"/>
      <c r="MZA169" s="3"/>
      <c r="MZB169" s="3"/>
      <c r="MZC169" s="3"/>
      <c r="MZD169" s="3"/>
      <c r="MZE169" s="3"/>
      <c r="MZF169" s="3"/>
      <c r="MZG169" s="3"/>
      <c r="MZH169" s="3"/>
      <c r="MZI169" s="3"/>
      <c r="MZJ169" s="3"/>
      <c r="MZK169" s="3"/>
      <c r="MZL169" s="3"/>
      <c r="MZM169" s="3"/>
      <c r="MZN169" s="3"/>
      <c r="MZO169" s="3"/>
      <c r="MZP169" s="3"/>
      <c r="MZQ169" s="3"/>
      <c r="MZR169" s="3"/>
      <c r="MZS169" s="3"/>
      <c r="MZT169" s="3"/>
      <c r="MZU169" s="3"/>
      <c r="MZV169" s="3"/>
      <c r="MZW169" s="3"/>
      <c r="MZX169" s="3"/>
      <c r="MZY169" s="3"/>
      <c r="MZZ169" s="3"/>
      <c r="NAA169" s="3"/>
      <c r="NAB169" s="3"/>
      <c r="NAC169" s="3"/>
      <c r="NAD169" s="3"/>
      <c r="NAE169" s="3"/>
      <c r="NAF169" s="3"/>
      <c r="NAG169" s="3"/>
      <c r="NAH169" s="3"/>
      <c r="NAI169" s="3"/>
      <c r="NAJ169" s="3"/>
      <c r="NAK169" s="3"/>
      <c r="NAL169" s="3"/>
      <c r="NAM169" s="3"/>
      <c r="NAN169" s="3"/>
      <c r="NAO169" s="3"/>
      <c r="NAP169" s="3"/>
      <c r="NAQ169" s="3"/>
      <c r="NAR169" s="3"/>
      <c r="NAS169" s="3"/>
      <c r="NAT169" s="3"/>
      <c r="NAU169" s="3"/>
      <c r="NAV169" s="3"/>
      <c r="NAW169" s="3"/>
      <c r="NAX169" s="3"/>
      <c r="NAY169" s="3"/>
      <c r="NAZ169" s="3"/>
      <c r="NBA169" s="3"/>
      <c r="NBB169" s="3"/>
      <c r="NBC169" s="3"/>
      <c r="NBD169" s="3"/>
      <c r="NBE169" s="3"/>
      <c r="NBF169" s="3"/>
      <c r="NBG169" s="3"/>
      <c r="NBH169" s="3"/>
      <c r="NBI169" s="3"/>
      <c r="NBJ169" s="3"/>
      <c r="NBK169" s="3"/>
      <c r="NBL169" s="3"/>
      <c r="NBM169" s="3"/>
      <c r="NBN169" s="3"/>
      <c r="NBO169" s="3"/>
      <c r="NBP169" s="3"/>
      <c r="NBQ169" s="3"/>
      <c r="NBR169" s="3"/>
      <c r="NBS169" s="3"/>
      <c r="NBT169" s="3"/>
      <c r="NBU169" s="3"/>
      <c r="NBV169" s="3"/>
      <c r="NBW169" s="3"/>
      <c r="NBX169" s="3"/>
      <c r="NBY169" s="3"/>
      <c r="NBZ169" s="3"/>
      <c r="NCA169" s="3"/>
      <c r="NCB169" s="3"/>
      <c r="NCC169" s="3"/>
      <c r="NCD169" s="3"/>
      <c r="NCE169" s="3"/>
      <c r="NCF169" s="3"/>
      <c r="NCG169" s="3"/>
      <c r="NCH169" s="3"/>
      <c r="NCI169" s="3"/>
      <c r="NCJ169" s="3"/>
      <c r="NCK169" s="3"/>
      <c r="NCL169" s="3"/>
      <c r="NCM169" s="3"/>
      <c r="NCN169" s="3"/>
      <c r="NCO169" s="3"/>
      <c r="NCP169" s="3"/>
      <c r="NCQ169" s="3"/>
      <c r="NCR169" s="3"/>
      <c r="NCS169" s="3"/>
      <c r="NCT169" s="3"/>
      <c r="NCU169" s="3"/>
      <c r="NCV169" s="3"/>
      <c r="NCW169" s="3"/>
      <c r="NCX169" s="3"/>
      <c r="NCY169" s="3"/>
      <c r="NCZ169" s="3"/>
      <c r="NDA169" s="3"/>
      <c r="NDB169" s="3"/>
      <c r="NDC169" s="3"/>
      <c r="NDD169" s="3"/>
      <c r="NDE169" s="3"/>
      <c r="NDF169" s="3"/>
      <c r="NDG169" s="3"/>
      <c r="NDH169" s="3"/>
      <c r="NDI169" s="3"/>
      <c r="NDJ169" s="3"/>
      <c r="NDK169" s="3"/>
      <c r="NDL169" s="3"/>
      <c r="NDM169" s="3"/>
      <c r="NDN169" s="3"/>
      <c r="NDO169" s="3"/>
      <c r="NDP169" s="3"/>
      <c r="NDQ169" s="3"/>
      <c r="NDR169" s="3"/>
      <c r="NDS169" s="3"/>
      <c r="NDT169" s="3"/>
      <c r="NDU169" s="3"/>
      <c r="NDV169" s="3"/>
      <c r="NDW169" s="3"/>
      <c r="NDX169" s="3"/>
      <c r="NDY169" s="3"/>
      <c r="NDZ169" s="3"/>
      <c r="NEA169" s="3"/>
      <c r="NEB169" s="3"/>
      <c r="NEC169" s="3"/>
      <c r="NED169" s="3"/>
      <c r="NEE169" s="3"/>
      <c r="NEF169" s="3"/>
      <c r="NEG169" s="3"/>
      <c r="NEH169" s="3"/>
      <c r="NEI169" s="3"/>
      <c r="NEJ169" s="3"/>
      <c r="NEK169" s="3"/>
      <c r="NEL169" s="3"/>
      <c r="NEM169" s="3"/>
      <c r="NEN169" s="3"/>
      <c r="NEO169" s="3"/>
      <c r="NEP169" s="3"/>
      <c r="NEQ169" s="3"/>
      <c r="NER169" s="3"/>
      <c r="NES169" s="3"/>
      <c r="NET169" s="3"/>
      <c r="NEU169" s="3"/>
      <c r="NEV169" s="3"/>
      <c r="NEW169" s="3"/>
      <c r="NEX169" s="3"/>
      <c r="NEY169" s="3"/>
      <c r="NEZ169" s="3"/>
      <c r="NFA169" s="3"/>
      <c r="NFB169" s="3"/>
      <c r="NFC169" s="3"/>
      <c r="NFD169" s="3"/>
      <c r="NFE169" s="3"/>
      <c r="NFF169" s="3"/>
      <c r="NFG169" s="3"/>
      <c r="NFH169" s="3"/>
      <c r="NFI169" s="3"/>
      <c r="NFJ169" s="3"/>
      <c r="NFK169" s="3"/>
      <c r="NFL169" s="3"/>
      <c r="NFM169" s="3"/>
      <c r="NFN169" s="3"/>
      <c r="NFO169" s="3"/>
      <c r="NFP169" s="3"/>
      <c r="NFQ169" s="3"/>
      <c r="NFR169" s="3"/>
      <c r="NFS169" s="3"/>
      <c r="NFT169" s="3"/>
      <c r="NFU169" s="3"/>
      <c r="NFV169" s="3"/>
      <c r="NFW169" s="3"/>
      <c r="NFX169" s="3"/>
      <c r="NFY169" s="3"/>
      <c r="NFZ169" s="3"/>
      <c r="NGA169" s="3"/>
      <c r="NGB169" s="3"/>
      <c r="NGC169" s="3"/>
      <c r="NGD169" s="3"/>
      <c r="NGE169" s="3"/>
      <c r="NGF169" s="3"/>
      <c r="NGG169" s="3"/>
      <c r="NGH169" s="3"/>
      <c r="NGI169" s="3"/>
      <c r="NGJ169" s="3"/>
      <c r="NGK169" s="3"/>
      <c r="NGL169" s="3"/>
      <c r="NGM169" s="3"/>
      <c r="NGN169" s="3"/>
      <c r="NGO169" s="3"/>
      <c r="NGP169" s="3"/>
      <c r="NGQ169" s="3"/>
      <c r="NGR169" s="3"/>
      <c r="NGS169" s="3"/>
      <c r="NGT169" s="3"/>
      <c r="NGU169" s="3"/>
      <c r="NGV169" s="3"/>
      <c r="NGW169" s="3"/>
      <c r="NGX169" s="3"/>
      <c r="NGY169" s="3"/>
      <c r="NGZ169" s="3"/>
      <c r="NHA169" s="3"/>
      <c r="NHB169" s="3"/>
      <c r="NHC169" s="3"/>
      <c r="NHD169" s="3"/>
      <c r="NHE169" s="3"/>
      <c r="NHF169" s="3"/>
      <c r="NHG169" s="3"/>
      <c r="NHH169" s="3"/>
      <c r="NHI169" s="3"/>
      <c r="NHJ169" s="3"/>
      <c r="NHK169" s="3"/>
      <c r="NHL169" s="3"/>
      <c r="NHM169" s="3"/>
      <c r="NHN169" s="3"/>
      <c r="NHO169" s="3"/>
      <c r="NHP169" s="3"/>
      <c r="NHQ169" s="3"/>
      <c r="NHR169" s="3"/>
      <c r="NHS169" s="3"/>
      <c r="NHT169" s="3"/>
      <c r="NHU169" s="3"/>
      <c r="NHV169" s="3"/>
      <c r="NHW169" s="3"/>
      <c r="NHX169" s="3"/>
      <c r="NHY169" s="3"/>
      <c r="NHZ169" s="3"/>
      <c r="NIA169" s="3"/>
      <c r="NIB169" s="3"/>
      <c r="NIC169" s="3"/>
      <c r="NID169" s="3"/>
      <c r="NIE169" s="3"/>
      <c r="NIF169" s="3"/>
      <c r="NIG169" s="3"/>
      <c r="NIH169" s="3"/>
      <c r="NII169" s="3"/>
      <c r="NIJ169" s="3"/>
      <c r="NIK169" s="3"/>
      <c r="NIL169" s="3"/>
      <c r="NIM169" s="3"/>
      <c r="NIN169" s="3"/>
      <c r="NIO169" s="3"/>
      <c r="NIP169" s="3"/>
      <c r="NIQ169" s="3"/>
      <c r="NIR169" s="3"/>
      <c r="NIS169" s="3"/>
      <c r="NIT169" s="3"/>
      <c r="NIU169" s="3"/>
      <c r="NIV169" s="3"/>
      <c r="NIW169" s="3"/>
      <c r="NIX169" s="3"/>
      <c r="NIY169" s="3"/>
      <c r="NIZ169" s="3"/>
      <c r="NJA169" s="3"/>
      <c r="NJB169" s="3"/>
      <c r="NJC169" s="3"/>
      <c r="NJD169" s="3"/>
      <c r="NJE169" s="3"/>
      <c r="NJF169" s="3"/>
      <c r="NJG169" s="3"/>
      <c r="NJH169" s="3"/>
      <c r="NJI169" s="3"/>
      <c r="NJJ169" s="3"/>
      <c r="NJK169" s="3"/>
      <c r="NJL169" s="3"/>
      <c r="NJM169" s="3"/>
      <c r="NJN169" s="3"/>
      <c r="NJO169" s="3"/>
      <c r="NJP169" s="3"/>
      <c r="NJQ169" s="3"/>
      <c r="NJR169" s="3"/>
      <c r="NJS169" s="3"/>
      <c r="NJT169" s="3"/>
      <c r="NJU169" s="3"/>
      <c r="NJV169" s="3"/>
      <c r="NJW169" s="3"/>
      <c r="NJX169" s="3"/>
      <c r="NJY169" s="3"/>
      <c r="NJZ169" s="3"/>
      <c r="NKA169" s="3"/>
      <c r="NKB169" s="3"/>
      <c r="NKC169" s="3"/>
      <c r="NKD169" s="3"/>
      <c r="NKE169" s="3"/>
      <c r="NKF169" s="3"/>
      <c r="NKG169" s="3"/>
      <c r="NKH169" s="3"/>
      <c r="NKI169" s="3"/>
      <c r="NKJ169" s="3"/>
      <c r="NKK169" s="3"/>
      <c r="NKL169" s="3"/>
      <c r="NKM169" s="3"/>
      <c r="NKN169" s="3"/>
      <c r="NKO169" s="3"/>
      <c r="NKP169" s="3"/>
      <c r="NKQ169" s="3"/>
      <c r="NKR169" s="3"/>
      <c r="NKS169" s="3"/>
      <c r="NKT169" s="3"/>
      <c r="NKU169" s="3"/>
      <c r="NKV169" s="3"/>
      <c r="NKW169" s="3"/>
      <c r="NKX169" s="3"/>
      <c r="NKY169" s="3"/>
      <c r="NKZ169" s="3"/>
      <c r="NLA169" s="3"/>
      <c r="NLB169" s="3"/>
      <c r="NLC169" s="3"/>
      <c r="NLD169" s="3"/>
      <c r="NLE169" s="3"/>
      <c r="NLF169" s="3"/>
      <c r="NLG169" s="3"/>
      <c r="NLH169" s="3"/>
      <c r="NLI169" s="3"/>
      <c r="NLJ169" s="3"/>
      <c r="NLK169" s="3"/>
      <c r="NLL169" s="3"/>
      <c r="NLM169" s="3"/>
      <c r="NLN169" s="3"/>
      <c r="NLO169" s="3"/>
      <c r="NLP169" s="3"/>
      <c r="NLQ169" s="3"/>
      <c r="NLR169" s="3"/>
      <c r="NLS169" s="3"/>
      <c r="NLT169" s="3"/>
      <c r="NLU169" s="3"/>
      <c r="NLV169" s="3"/>
      <c r="NLW169" s="3"/>
      <c r="NLX169" s="3"/>
      <c r="NLY169" s="3"/>
      <c r="NLZ169" s="3"/>
      <c r="NMA169" s="3"/>
      <c r="NMB169" s="3"/>
      <c r="NMC169" s="3"/>
      <c r="NMD169" s="3"/>
      <c r="NME169" s="3"/>
      <c r="NMF169" s="3"/>
      <c r="NMG169" s="3"/>
      <c r="NMH169" s="3"/>
      <c r="NMI169" s="3"/>
      <c r="NMJ169" s="3"/>
      <c r="NMK169" s="3"/>
      <c r="NML169" s="3"/>
      <c r="NMM169" s="3"/>
      <c r="NMN169" s="3"/>
      <c r="NMO169" s="3"/>
      <c r="NMP169" s="3"/>
      <c r="NMQ169" s="3"/>
      <c r="NMR169" s="3"/>
      <c r="NMS169" s="3"/>
      <c r="NMT169" s="3"/>
      <c r="NMU169" s="3"/>
      <c r="NMV169" s="3"/>
      <c r="NMW169" s="3"/>
      <c r="NMX169" s="3"/>
      <c r="NMY169" s="3"/>
      <c r="NMZ169" s="3"/>
      <c r="NNA169" s="3"/>
      <c r="NNB169" s="3"/>
      <c r="NNC169" s="3"/>
      <c r="NND169" s="3"/>
      <c r="NNE169" s="3"/>
      <c r="NNF169" s="3"/>
      <c r="NNG169" s="3"/>
      <c r="NNH169" s="3"/>
      <c r="NNI169" s="3"/>
      <c r="NNJ169" s="3"/>
      <c r="NNK169" s="3"/>
      <c r="NNL169" s="3"/>
      <c r="NNM169" s="3"/>
      <c r="NNN169" s="3"/>
      <c r="NNO169" s="3"/>
      <c r="NNP169" s="3"/>
      <c r="NNQ169" s="3"/>
      <c r="NNR169" s="3"/>
      <c r="NNS169" s="3"/>
      <c r="NNT169" s="3"/>
      <c r="NNU169" s="3"/>
      <c r="NNV169" s="3"/>
      <c r="NNW169" s="3"/>
      <c r="NNX169" s="3"/>
      <c r="NNY169" s="3"/>
      <c r="NNZ169" s="3"/>
      <c r="NOA169" s="3"/>
      <c r="NOB169" s="3"/>
      <c r="NOC169" s="3"/>
      <c r="NOD169" s="3"/>
      <c r="NOE169" s="3"/>
      <c r="NOF169" s="3"/>
      <c r="NOG169" s="3"/>
      <c r="NOH169" s="3"/>
      <c r="NOI169" s="3"/>
      <c r="NOJ169" s="3"/>
      <c r="NOK169" s="3"/>
      <c r="NOL169" s="3"/>
      <c r="NOM169" s="3"/>
      <c r="NON169" s="3"/>
      <c r="NOO169" s="3"/>
      <c r="NOP169" s="3"/>
      <c r="NOQ169" s="3"/>
      <c r="NOR169" s="3"/>
      <c r="NOS169" s="3"/>
      <c r="NOT169" s="3"/>
      <c r="NOU169" s="3"/>
      <c r="NOV169" s="3"/>
      <c r="NOW169" s="3"/>
      <c r="NOX169" s="3"/>
      <c r="NOY169" s="3"/>
      <c r="NOZ169" s="3"/>
      <c r="NPA169" s="3"/>
      <c r="NPB169" s="3"/>
      <c r="NPC169" s="3"/>
      <c r="NPD169" s="3"/>
      <c r="NPE169" s="3"/>
      <c r="NPF169" s="3"/>
      <c r="NPG169" s="3"/>
      <c r="NPH169" s="3"/>
      <c r="NPI169" s="3"/>
      <c r="NPJ169" s="3"/>
      <c r="NPK169" s="3"/>
      <c r="NPL169" s="3"/>
      <c r="NPM169" s="3"/>
      <c r="NPN169" s="3"/>
      <c r="NPO169" s="3"/>
      <c r="NPP169" s="3"/>
      <c r="NPQ169" s="3"/>
      <c r="NPR169" s="3"/>
      <c r="NPS169" s="3"/>
      <c r="NPT169" s="3"/>
      <c r="NPU169" s="3"/>
      <c r="NPV169" s="3"/>
      <c r="NPW169" s="3"/>
      <c r="NPX169" s="3"/>
      <c r="NPY169" s="3"/>
      <c r="NPZ169" s="3"/>
      <c r="NQA169" s="3"/>
      <c r="NQB169" s="3"/>
      <c r="NQC169" s="3"/>
      <c r="NQD169" s="3"/>
      <c r="NQE169" s="3"/>
      <c r="NQF169" s="3"/>
      <c r="NQG169" s="3"/>
      <c r="NQH169" s="3"/>
      <c r="NQI169" s="3"/>
      <c r="NQJ169" s="3"/>
      <c r="NQK169" s="3"/>
      <c r="NQL169" s="3"/>
      <c r="NQM169" s="3"/>
      <c r="NQN169" s="3"/>
      <c r="NQO169" s="3"/>
      <c r="NQP169" s="3"/>
      <c r="NQQ169" s="3"/>
      <c r="NQR169" s="3"/>
      <c r="NQS169" s="3"/>
      <c r="NQT169" s="3"/>
      <c r="NQU169" s="3"/>
      <c r="NQV169" s="3"/>
      <c r="NQW169" s="3"/>
      <c r="NQX169" s="3"/>
      <c r="NQY169" s="3"/>
      <c r="NQZ169" s="3"/>
      <c r="NRA169" s="3"/>
      <c r="NRB169" s="3"/>
      <c r="NRC169" s="3"/>
      <c r="NRD169" s="3"/>
      <c r="NRE169" s="3"/>
      <c r="NRF169" s="3"/>
      <c r="NRG169" s="3"/>
      <c r="NRH169" s="3"/>
      <c r="NRI169" s="3"/>
      <c r="NRJ169" s="3"/>
      <c r="NRK169" s="3"/>
      <c r="NRL169" s="3"/>
      <c r="NRM169" s="3"/>
      <c r="NRN169" s="3"/>
      <c r="NRO169" s="3"/>
      <c r="NRP169" s="3"/>
      <c r="NRQ169" s="3"/>
      <c r="NRR169" s="3"/>
      <c r="NRS169" s="3"/>
      <c r="NRT169" s="3"/>
      <c r="NRU169" s="3"/>
      <c r="NRV169" s="3"/>
      <c r="NRW169" s="3"/>
      <c r="NRX169" s="3"/>
      <c r="NRY169" s="3"/>
      <c r="NRZ169" s="3"/>
      <c r="NSA169" s="3"/>
      <c r="NSB169" s="3"/>
      <c r="NSC169" s="3"/>
      <c r="NSD169" s="3"/>
      <c r="NSE169" s="3"/>
      <c r="NSF169" s="3"/>
      <c r="NSG169" s="3"/>
      <c r="NSH169" s="3"/>
      <c r="NSI169" s="3"/>
      <c r="NSJ169" s="3"/>
      <c r="NSK169" s="3"/>
      <c r="NSL169" s="3"/>
      <c r="NSM169" s="3"/>
      <c r="NSN169" s="3"/>
      <c r="NSO169" s="3"/>
      <c r="NSP169" s="3"/>
      <c r="NSQ169" s="3"/>
      <c r="NSR169" s="3"/>
      <c r="NSS169" s="3"/>
      <c r="NST169" s="3"/>
      <c r="NSU169" s="3"/>
      <c r="NSV169" s="3"/>
      <c r="NSW169" s="3"/>
      <c r="NSX169" s="3"/>
      <c r="NSY169" s="3"/>
      <c r="NSZ169" s="3"/>
      <c r="NTA169" s="3"/>
      <c r="NTB169" s="3"/>
      <c r="NTC169" s="3"/>
      <c r="NTD169" s="3"/>
      <c r="NTE169" s="3"/>
      <c r="NTF169" s="3"/>
      <c r="NTG169" s="3"/>
      <c r="NTH169" s="3"/>
      <c r="NTI169" s="3"/>
      <c r="NTJ169" s="3"/>
      <c r="NTK169" s="3"/>
      <c r="NTL169" s="3"/>
      <c r="NTM169" s="3"/>
      <c r="NTN169" s="3"/>
      <c r="NTO169" s="3"/>
      <c r="NTP169" s="3"/>
      <c r="NTQ169" s="3"/>
      <c r="NTR169" s="3"/>
      <c r="NTS169" s="3"/>
      <c r="NTT169" s="3"/>
      <c r="NTU169" s="3"/>
      <c r="NTV169" s="3"/>
      <c r="NTW169" s="3"/>
      <c r="NTX169" s="3"/>
      <c r="NTY169" s="3"/>
      <c r="NTZ169" s="3"/>
      <c r="NUA169" s="3"/>
      <c r="NUB169" s="3"/>
      <c r="NUC169" s="3"/>
      <c r="NUD169" s="3"/>
      <c r="NUE169" s="3"/>
      <c r="NUF169" s="3"/>
      <c r="NUG169" s="3"/>
      <c r="NUH169" s="3"/>
      <c r="NUI169" s="3"/>
      <c r="NUJ169" s="3"/>
      <c r="NUK169" s="3"/>
      <c r="NUL169" s="3"/>
      <c r="NUM169" s="3"/>
      <c r="NUN169" s="3"/>
      <c r="NUO169" s="3"/>
      <c r="NUP169" s="3"/>
      <c r="NUQ169" s="3"/>
      <c r="NUR169" s="3"/>
      <c r="NUS169" s="3"/>
      <c r="NUT169" s="3"/>
      <c r="NUU169" s="3"/>
      <c r="NUV169" s="3"/>
      <c r="NUW169" s="3"/>
      <c r="NUX169" s="3"/>
      <c r="NUY169" s="3"/>
      <c r="NUZ169" s="3"/>
      <c r="NVA169" s="3"/>
      <c r="NVB169" s="3"/>
      <c r="NVC169" s="3"/>
      <c r="NVD169" s="3"/>
      <c r="NVE169" s="3"/>
      <c r="NVF169" s="3"/>
      <c r="NVG169" s="3"/>
      <c r="NVH169" s="3"/>
      <c r="NVI169" s="3"/>
      <c r="NVJ169" s="3"/>
      <c r="NVK169" s="3"/>
      <c r="NVL169" s="3"/>
      <c r="NVM169" s="3"/>
      <c r="NVN169" s="3"/>
      <c r="NVO169" s="3"/>
      <c r="NVP169" s="3"/>
      <c r="NVQ169" s="3"/>
      <c r="NVR169" s="3"/>
      <c r="NVS169" s="3"/>
      <c r="NVT169" s="3"/>
      <c r="NVU169" s="3"/>
      <c r="NVV169" s="3"/>
      <c r="NVW169" s="3"/>
      <c r="NVX169" s="3"/>
      <c r="NVY169" s="3"/>
      <c r="NVZ169" s="3"/>
      <c r="NWA169" s="3"/>
      <c r="NWB169" s="3"/>
      <c r="NWC169" s="3"/>
      <c r="NWD169" s="3"/>
      <c r="NWE169" s="3"/>
      <c r="NWF169" s="3"/>
      <c r="NWG169" s="3"/>
      <c r="NWH169" s="3"/>
      <c r="NWI169" s="3"/>
      <c r="NWJ169" s="3"/>
      <c r="NWK169" s="3"/>
      <c r="NWL169" s="3"/>
      <c r="NWM169" s="3"/>
      <c r="NWN169" s="3"/>
      <c r="NWO169" s="3"/>
      <c r="NWP169" s="3"/>
      <c r="NWQ169" s="3"/>
      <c r="NWR169" s="3"/>
      <c r="NWS169" s="3"/>
      <c r="NWT169" s="3"/>
      <c r="NWU169" s="3"/>
      <c r="NWV169" s="3"/>
      <c r="NWW169" s="3"/>
      <c r="NWX169" s="3"/>
      <c r="NWY169" s="3"/>
      <c r="NWZ169" s="3"/>
      <c r="NXA169" s="3"/>
      <c r="NXB169" s="3"/>
      <c r="NXC169" s="3"/>
      <c r="NXD169" s="3"/>
      <c r="NXE169" s="3"/>
      <c r="NXF169" s="3"/>
      <c r="NXG169" s="3"/>
      <c r="NXH169" s="3"/>
      <c r="NXI169" s="3"/>
      <c r="NXJ169" s="3"/>
      <c r="NXK169" s="3"/>
      <c r="NXL169" s="3"/>
      <c r="NXM169" s="3"/>
      <c r="NXN169" s="3"/>
      <c r="NXO169" s="3"/>
      <c r="NXP169" s="3"/>
      <c r="NXQ169" s="3"/>
      <c r="NXR169" s="3"/>
      <c r="NXS169" s="3"/>
      <c r="NXT169" s="3"/>
      <c r="NXU169" s="3"/>
      <c r="NXV169" s="3"/>
      <c r="NXW169" s="3"/>
      <c r="NXX169" s="3"/>
      <c r="NXY169" s="3"/>
      <c r="NXZ169" s="3"/>
      <c r="NYA169" s="3"/>
      <c r="NYB169" s="3"/>
      <c r="NYC169" s="3"/>
      <c r="NYD169" s="3"/>
      <c r="NYE169" s="3"/>
      <c r="NYF169" s="3"/>
      <c r="NYG169" s="3"/>
      <c r="NYH169" s="3"/>
      <c r="NYI169" s="3"/>
      <c r="NYJ169" s="3"/>
      <c r="NYK169" s="3"/>
      <c r="NYL169" s="3"/>
      <c r="NYM169" s="3"/>
      <c r="NYN169" s="3"/>
      <c r="NYO169" s="3"/>
      <c r="NYP169" s="3"/>
      <c r="NYQ169" s="3"/>
      <c r="NYR169" s="3"/>
      <c r="NYS169" s="3"/>
      <c r="NYT169" s="3"/>
      <c r="NYU169" s="3"/>
      <c r="NYV169" s="3"/>
      <c r="NYW169" s="3"/>
      <c r="NYX169" s="3"/>
      <c r="NYY169" s="3"/>
      <c r="NYZ169" s="3"/>
      <c r="NZA169" s="3"/>
      <c r="NZB169" s="3"/>
      <c r="NZC169" s="3"/>
      <c r="NZD169" s="3"/>
      <c r="NZE169" s="3"/>
      <c r="NZF169" s="3"/>
      <c r="NZG169" s="3"/>
      <c r="NZH169" s="3"/>
      <c r="NZI169" s="3"/>
      <c r="NZJ169" s="3"/>
      <c r="NZK169" s="3"/>
      <c r="NZL169" s="3"/>
      <c r="NZM169" s="3"/>
      <c r="NZN169" s="3"/>
      <c r="NZO169" s="3"/>
      <c r="NZP169" s="3"/>
      <c r="NZQ169" s="3"/>
      <c r="NZR169" s="3"/>
      <c r="NZS169" s="3"/>
      <c r="NZT169" s="3"/>
      <c r="NZU169" s="3"/>
      <c r="NZV169" s="3"/>
      <c r="NZW169" s="3"/>
      <c r="NZX169" s="3"/>
      <c r="NZY169" s="3"/>
      <c r="NZZ169" s="3"/>
      <c r="OAA169" s="3"/>
      <c r="OAB169" s="3"/>
      <c r="OAC169" s="3"/>
      <c r="OAD169" s="3"/>
      <c r="OAE169" s="3"/>
      <c r="OAF169" s="3"/>
      <c r="OAG169" s="3"/>
      <c r="OAH169" s="3"/>
      <c r="OAI169" s="3"/>
      <c r="OAJ169" s="3"/>
      <c r="OAK169" s="3"/>
      <c r="OAL169" s="3"/>
      <c r="OAM169" s="3"/>
      <c r="OAN169" s="3"/>
      <c r="OAO169" s="3"/>
      <c r="OAP169" s="3"/>
      <c r="OAQ169" s="3"/>
      <c r="OAR169" s="3"/>
      <c r="OAS169" s="3"/>
      <c r="OAT169" s="3"/>
      <c r="OAU169" s="3"/>
      <c r="OAV169" s="3"/>
      <c r="OAW169" s="3"/>
      <c r="OAX169" s="3"/>
      <c r="OAY169" s="3"/>
      <c r="OAZ169" s="3"/>
      <c r="OBA169" s="3"/>
      <c r="OBB169" s="3"/>
      <c r="OBC169" s="3"/>
      <c r="OBD169" s="3"/>
      <c r="OBE169" s="3"/>
      <c r="OBF169" s="3"/>
      <c r="OBG169" s="3"/>
      <c r="OBH169" s="3"/>
      <c r="OBI169" s="3"/>
      <c r="OBJ169" s="3"/>
      <c r="OBK169" s="3"/>
      <c r="OBL169" s="3"/>
      <c r="OBM169" s="3"/>
      <c r="OBN169" s="3"/>
      <c r="OBO169" s="3"/>
      <c r="OBP169" s="3"/>
      <c r="OBQ169" s="3"/>
      <c r="OBR169" s="3"/>
      <c r="OBS169" s="3"/>
      <c r="OBT169" s="3"/>
      <c r="OBU169" s="3"/>
      <c r="OBV169" s="3"/>
      <c r="OBW169" s="3"/>
      <c r="OBX169" s="3"/>
      <c r="OBY169" s="3"/>
      <c r="OBZ169" s="3"/>
      <c r="OCA169" s="3"/>
      <c r="OCB169" s="3"/>
      <c r="OCC169" s="3"/>
      <c r="OCD169" s="3"/>
      <c r="OCE169" s="3"/>
      <c r="OCF169" s="3"/>
      <c r="OCG169" s="3"/>
      <c r="OCH169" s="3"/>
      <c r="OCI169" s="3"/>
      <c r="OCJ169" s="3"/>
      <c r="OCK169" s="3"/>
      <c r="OCL169" s="3"/>
      <c r="OCM169" s="3"/>
      <c r="OCN169" s="3"/>
      <c r="OCO169" s="3"/>
      <c r="OCP169" s="3"/>
      <c r="OCQ169" s="3"/>
      <c r="OCR169" s="3"/>
      <c r="OCS169" s="3"/>
      <c r="OCT169" s="3"/>
      <c r="OCU169" s="3"/>
      <c r="OCV169" s="3"/>
      <c r="OCW169" s="3"/>
      <c r="OCX169" s="3"/>
      <c r="OCY169" s="3"/>
      <c r="OCZ169" s="3"/>
      <c r="ODA169" s="3"/>
      <c r="ODB169" s="3"/>
      <c r="ODC169" s="3"/>
      <c r="ODD169" s="3"/>
      <c r="ODE169" s="3"/>
      <c r="ODF169" s="3"/>
      <c r="ODG169" s="3"/>
      <c r="ODH169" s="3"/>
      <c r="ODI169" s="3"/>
      <c r="ODJ169" s="3"/>
      <c r="ODK169" s="3"/>
      <c r="ODL169" s="3"/>
      <c r="ODM169" s="3"/>
      <c r="ODN169" s="3"/>
      <c r="ODO169" s="3"/>
      <c r="ODP169" s="3"/>
      <c r="ODQ169" s="3"/>
      <c r="ODR169" s="3"/>
      <c r="ODS169" s="3"/>
      <c r="ODT169" s="3"/>
      <c r="ODU169" s="3"/>
      <c r="ODV169" s="3"/>
      <c r="ODW169" s="3"/>
      <c r="ODX169" s="3"/>
      <c r="ODY169" s="3"/>
      <c r="ODZ169" s="3"/>
      <c r="OEA169" s="3"/>
      <c r="OEB169" s="3"/>
      <c r="OEC169" s="3"/>
      <c r="OED169" s="3"/>
      <c r="OEE169" s="3"/>
      <c r="OEF169" s="3"/>
      <c r="OEG169" s="3"/>
      <c r="OEH169" s="3"/>
      <c r="OEI169" s="3"/>
      <c r="OEJ169" s="3"/>
      <c r="OEK169" s="3"/>
      <c r="OEL169" s="3"/>
      <c r="OEM169" s="3"/>
      <c r="OEN169" s="3"/>
      <c r="OEO169" s="3"/>
      <c r="OEP169" s="3"/>
      <c r="OEQ169" s="3"/>
      <c r="OER169" s="3"/>
      <c r="OES169" s="3"/>
      <c r="OET169" s="3"/>
      <c r="OEU169" s="3"/>
      <c r="OEV169" s="3"/>
      <c r="OEW169" s="3"/>
      <c r="OEX169" s="3"/>
      <c r="OEY169" s="3"/>
      <c r="OEZ169" s="3"/>
      <c r="OFA169" s="3"/>
      <c r="OFB169" s="3"/>
      <c r="OFC169" s="3"/>
      <c r="OFD169" s="3"/>
      <c r="OFE169" s="3"/>
      <c r="OFF169" s="3"/>
      <c r="OFG169" s="3"/>
      <c r="OFH169" s="3"/>
      <c r="OFI169" s="3"/>
      <c r="OFJ169" s="3"/>
      <c r="OFK169" s="3"/>
      <c r="OFL169" s="3"/>
      <c r="OFM169" s="3"/>
      <c r="OFN169" s="3"/>
      <c r="OFO169" s="3"/>
      <c r="OFP169" s="3"/>
      <c r="OFQ169" s="3"/>
      <c r="OFR169" s="3"/>
      <c r="OFS169" s="3"/>
      <c r="OFT169" s="3"/>
      <c r="OFU169" s="3"/>
      <c r="OFV169" s="3"/>
      <c r="OFW169" s="3"/>
      <c r="OFX169" s="3"/>
      <c r="OFY169" s="3"/>
      <c r="OFZ169" s="3"/>
      <c r="OGA169" s="3"/>
      <c r="OGB169" s="3"/>
      <c r="OGC169" s="3"/>
      <c r="OGD169" s="3"/>
      <c r="OGE169" s="3"/>
      <c r="OGF169" s="3"/>
      <c r="OGG169" s="3"/>
      <c r="OGH169" s="3"/>
      <c r="OGI169" s="3"/>
      <c r="OGJ169" s="3"/>
      <c r="OGK169" s="3"/>
      <c r="OGL169" s="3"/>
      <c r="OGM169" s="3"/>
      <c r="OGN169" s="3"/>
      <c r="OGO169" s="3"/>
      <c r="OGP169" s="3"/>
      <c r="OGQ169" s="3"/>
      <c r="OGR169" s="3"/>
      <c r="OGS169" s="3"/>
      <c r="OGT169" s="3"/>
      <c r="OGU169" s="3"/>
      <c r="OGV169" s="3"/>
      <c r="OGW169" s="3"/>
      <c r="OGX169" s="3"/>
      <c r="OGY169" s="3"/>
      <c r="OGZ169" s="3"/>
      <c r="OHA169" s="3"/>
      <c r="OHB169" s="3"/>
      <c r="OHC169" s="3"/>
      <c r="OHD169" s="3"/>
      <c r="OHE169" s="3"/>
      <c r="OHF169" s="3"/>
      <c r="OHG169" s="3"/>
      <c r="OHH169" s="3"/>
      <c r="OHI169" s="3"/>
      <c r="OHJ169" s="3"/>
      <c r="OHK169" s="3"/>
      <c r="OHL169" s="3"/>
      <c r="OHM169" s="3"/>
      <c r="OHN169" s="3"/>
      <c r="OHO169" s="3"/>
      <c r="OHP169" s="3"/>
      <c r="OHQ169" s="3"/>
      <c r="OHR169" s="3"/>
      <c r="OHS169" s="3"/>
      <c r="OHT169" s="3"/>
      <c r="OHU169" s="3"/>
      <c r="OHV169" s="3"/>
      <c r="OHW169" s="3"/>
      <c r="OHX169" s="3"/>
      <c r="OHY169" s="3"/>
      <c r="OHZ169" s="3"/>
      <c r="OIA169" s="3"/>
      <c r="OIB169" s="3"/>
      <c r="OIC169" s="3"/>
      <c r="OID169" s="3"/>
      <c r="OIE169" s="3"/>
      <c r="OIF169" s="3"/>
      <c r="OIG169" s="3"/>
      <c r="OIH169" s="3"/>
      <c r="OII169" s="3"/>
      <c r="OIJ169" s="3"/>
      <c r="OIK169" s="3"/>
      <c r="OIL169" s="3"/>
      <c r="OIM169" s="3"/>
      <c r="OIN169" s="3"/>
      <c r="OIO169" s="3"/>
      <c r="OIP169" s="3"/>
      <c r="OIQ169" s="3"/>
      <c r="OIR169" s="3"/>
      <c r="OIS169" s="3"/>
      <c r="OIT169" s="3"/>
      <c r="OIU169" s="3"/>
      <c r="OIV169" s="3"/>
      <c r="OIW169" s="3"/>
      <c r="OIX169" s="3"/>
      <c r="OIY169" s="3"/>
      <c r="OIZ169" s="3"/>
      <c r="OJA169" s="3"/>
      <c r="OJB169" s="3"/>
      <c r="OJC169" s="3"/>
      <c r="OJD169" s="3"/>
      <c r="OJE169" s="3"/>
      <c r="OJF169" s="3"/>
      <c r="OJG169" s="3"/>
      <c r="OJH169" s="3"/>
      <c r="OJI169" s="3"/>
      <c r="OJJ169" s="3"/>
      <c r="OJK169" s="3"/>
      <c r="OJL169" s="3"/>
      <c r="OJM169" s="3"/>
      <c r="OJN169" s="3"/>
      <c r="OJO169" s="3"/>
      <c r="OJP169" s="3"/>
      <c r="OJQ169" s="3"/>
      <c r="OJR169" s="3"/>
      <c r="OJS169" s="3"/>
      <c r="OJT169" s="3"/>
      <c r="OJU169" s="3"/>
      <c r="OJV169" s="3"/>
      <c r="OJW169" s="3"/>
      <c r="OJX169" s="3"/>
      <c r="OJY169" s="3"/>
      <c r="OJZ169" s="3"/>
      <c r="OKA169" s="3"/>
      <c r="OKB169" s="3"/>
      <c r="OKC169" s="3"/>
      <c r="OKD169" s="3"/>
      <c r="OKE169" s="3"/>
      <c r="OKF169" s="3"/>
      <c r="OKG169" s="3"/>
      <c r="OKH169" s="3"/>
      <c r="OKI169" s="3"/>
      <c r="OKJ169" s="3"/>
      <c r="OKK169" s="3"/>
      <c r="OKL169" s="3"/>
      <c r="OKM169" s="3"/>
      <c r="OKN169" s="3"/>
      <c r="OKO169" s="3"/>
      <c r="OKP169" s="3"/>
      <c r="OKQ169" s="3"/>
      <c r="OKR169" s="3"/>
      <c r="OKS169" s="3"/>
      <c r="OKT169" s="3"/>
      <c r="OKU169" s="3"/>
      <c r="OKV169" s="3"/>
      <c r="OKW169" s="3"/>
      <c r="OKX169" s="3"/>
      <c r="OKY169" s="3"/>
      <c r="OKZ169" s="3"/>
      <c r="OLA169" s="3"/>
      <c r="OLB169" s="3"/>
      <c r="OLC169" s="3"/>
      <c r="OLD169" s="3"/>
      <c r="OLE169" s="3"/>
      <c r="OLF169" s="3"/>
      <c r="OLG169" s="3"/>
      <c r="OLH169" s="3"/>
      <c r="OLI169" s="3"/>
      <c r="OLJ169" s="3"/>
      <c r="OLK169" s="3"/>
      <c r="OLL169" s="3"/>
      <c r="OLM169" s="3"/>
      <c r="OLN169" s="3"/>
      <c r="OLO169" s="3"/>
      <c r="OLP169" s="3"/>
      <c r="OLQ169" s="3"/>
      <c r="OLR169" s="3"/>
      <c r="OLS169" s="3"/>
      <c r="OLT169" s="3"/>
      <c r="OLU169" s="3"/>
      <c r="OLV169" s="3"/>
      <c r="OLW169" s="3"/>
      <c r="OLX169" s="3"/>
      <c r="OLY169" s="3"/>
      <c r="OLZ169" s="3"/>
      <c r="OMA169" s="3"/>
      <c r="OMB169" s="3"/>
      <c r="OMC169" s="3"/>
      <c r="OMD169" s="3"/>
      <c r="OME169" s="3"/>
      <c r="OMF169" s="3"/>
      <c r="OMG169" s="3"/>
      <c r="OMH169" s="3"/>
      <c r="OMI169" s="3"/>
      <c r="OMJ169" s="3"/>
      <c r="OMK169" s="3"/>
      <c r="OML169" s="3"/>
      <c r="OMM169" s="3"/>
      <c r="OMN169" s="3"/>
      <c r="OMO169" s="3"/>
      <c r="OMP169" s="3"/>
      <c r="OMQ169" s="3"/>
      <c r="OMR169" s="3"/>
      <c r="OMS169" s="3"/>
      <c r="OMT169" s="3"/>
      <c r="OMU169" s="3"/>
      <c r="OMV169" s="3"/>
      <c r="OMW169" s="3"/>
      <c r="OMX169" s="3"/>
      <c r="OMY169" s="3"/>
      <c r="OMZ169" s="3"/>
      <c r="ONA169" s="3"/>
      <c r="ONB169" s="3"/>
      <c r="ONC169" s="3"/>
      <c r="OND169" s="3"/>
      <c r="ONE169" s="3"/>
      <c r="ONF169" s="3"/>
      <c r="ONG169" s="3"/>
      <c r="ONH169" s="3"/>
      <c r="ONI169" s="3"/>
      <c r="ONJ169" s="3"/>
      <c r="ONK169" s="3"/>
      <c r="ONL169" s="3"/>
      <c r="ONM169" s="3"/>
      <c r="ONN169" s="3"/>
      <c r="ONO169" s="3"/>
      <c r="ONP169" s="3"/>
      <c r="ONQ169" s="3"/>
      <c r="ONR169" s="3"/>
      <c r="ONS169" s="3"/>
      <c r="ONT169" s="3"/>
      <c r="ONU169" s="3"/>
      <c r="ONV169" s="3"/>
      <c r="ONW169" s="3"/>
      <c r="ONX169" s="3"/>
      <c r="ONY169" s="3"/>
      <c r="ONZ169" s="3"/>
      <c r="OOA169" s="3"/>
      <c r="OOB169" s="3"/>
      <c r="OOC169" s="3"/>
      <c r="OOD169" s="3"/>
      <c r="OOE169" s="3"/>
      <c r="OOF169" s="3"/>
      <c r="OOG169" s="3"/>
      <c r="OOH169" s="3"/>
      <c r="OOI169" s="3"/>
      <c r="OOJ169" s="3"/>
      <c r="OOK169" s="3"/>
      <c r="OOL169" s="3"/>
      <c r="OOM169" s="3"/>
      <c r="OON169" s="3"/>
      <c r="OOO169" s="3"/>
      <c r="OOP169" s="3"/>
      <c r="OOQ169" s="3"/>
      <c r="OOR169" s="3"/>
      <c r="OOS169" s="3"/>
      <c r="OOT169" s="3"/>
      <c r="OOU169" s="3"/>
      <c r="OOV169" s="3"/>
      <c r="OOW169" s="3"/>
      <c r="OOX169" s="3"/>
      <c r="OOY169" s="3"/>
      <c r="OOZ169" s="3"/>
      <c r="OPA169" s="3"/>
      <c r="OPB169" s="3"/>
      <c r="OPC169" s="3"/>
      <c r="OPD169" s="3"/>
      <c r="OPE169" s="3"/>
      <c r="OPF169" s="3"/>
      <c r="OPG169" s="3"/>
      <c r="OPH169" s="3"/>
      <c r="OPI169" s="3"/>
      <c r="OPJ169" s="3"/>
      <c r="OPK169" s="3"/>
      <c r="OPL169" s="3"/>
      <c r="OPM169" s="3"/>
      <c r="OPN169" s="3"/>
      <c r="OPO169" s="3"/>
      <c r="OPP169" s="3"/>
      <c r="OPQ169" s="3"/>
      <c r="OPR169" s="3"/>
      <c r="OPS169" s="3"/>
      <c r="OPT169" s="3"/>
      <c r="OPU169" s="3"/>
      <c r="OPV169" s="3"/>
      <c r="OPW169" s="3"/>
      <c r="OPX169" s="3"/>
      <c r="OPY169" s="3"/>
      <c r="OPZ169" s="3"/>
      <c r="OQA169" s="3"/>
      <c r="OQB169" s="3"/>
      <c r="OQC169" s="3"/>
      <c r="OQD169" s="3"/>
      <c r="OQE169" s="3"/>
      <c r="OQF169" s="3"/>
      <c r="OQG169" s="3"/>
      <c r="OQH169" s="3"/>
      <c r="OQI169" s="3"/>
      <c r="OQJ169" s="3"/>
      <c r="OQK169" s="3"/>
      <c r="OQL169" s="3"/>
      <c r="OQM169" s="3"/>
      <c r="OQN169" s="3"/>
      <c r="OQO169" s="3"/>
      <c r="OQP169" s="3"/>
      <c r="OQQ169" s="3"/>
      <c r="OQR169" s="3"/>
      <c r="OQS169" s="3"/>
      <c r="OQT169" s="3"/>
      <c r="OQU169" s="3"/>
      <c r="OQV169" s="3"/>
      <c r="OQW169" s="3"/>
      <c r="OQX169" s="3"/>
      <c r="OQY169" s="3"/>
      <c r="OQZ169" s="3"/>
      <c r="ORA169" s="3"/>
      <c r="ORB169" s="3"/>
      <c r="ORC169" s="3"/>
      <c r="ORD169" s="3"/>
      <c r="ORE169" s="3"/>
      <c r="ORF169" s="3"/>
      <c r="ORG169" s="3"/>
      <c r="ORH169" s="3"/>
      <c r="ORI169" s="3"/>
      <c r="ORJ169" s="3"/>
      <c r="ORK169" s="3"/>
      <c r="ORL169" s="3"/>
      <c r="ORM169" s="3"/>
      <c r="ORN169" s="3"/>
      <c r="ORO169" s="3"/>
      <c r="ORP169" s="3"/>
      <c r="ORQ169" s="3"/>
      <c r="ORR169" s="3"/>
      <c r="ORS169" s="3"/>
      <c r="ORT169" s="3"/>
      <c r="ORU169" s="3"/>
      <c r="ORV169" s="3"/>
      <c r="ORW169" s="3"/>
      <c r="ORX169" s="3"/>
      <c r="ORY169" s="3"/>
      <c r="ORZ169" s="3"/>
      <c r="OSA169" s="3"/>
      <c r="OSB169" s="3"/>
      <c r="OSC169" s="3"/>
      <c r="OSD169" s="3"/>
      <c r="OSE169" s="3"/>
      <c r="OSF169" s="3"/>
      <c r="OSG169" s="3"/>
      <c r="OSH169" s="3"/>
      <c r="OSI169" s="3"/>
      <c r="OSJ169" s="3"/>
      <c r="OSK169" s="3"/>
      <c r="OSL169" s="3"/>
      <c r="OSM169" s="3"/>
      <c r="OSN169" s="3"/>
      <c r="OSO169" s="3"/>
      <c r="OSP169" s="3"/>
      <c r="OSQ169" s="3"/>
      <c r="OSR169" s="3"/>
      <c r="OSS169" s="3"/>
      <c r="OST169" s="3"/>
      <c r="OSU169" s="3"/>
      <c r="OSV169" s="3"/>
      <c r="OSW169" s="3"/>
      <c r="OSX169" s="3"/>
      <c r="OSY169" s="3"/>
      <c r="OSZ169" s="3"/>
      <c r="OTA169" s="3"/>
      <c r="OTB169" s="3"/>
      <c r="OTC169" s="3"/>
      <c r="OTD169" s="3"/>
      <c r="OTE169" s="3"/>
      <c r="OTF169" s="3"/>
      <c r="OTG169" s="3"/>
      <c r="OTH169" s="3"/>
      <c r="OTI169" s="3"/>
      <c r="OTJ169" s="3"/>
      <c r="OTK169" s="3"/>
      <c r="OTL169" s="3"/>
      <c r="OTM169" s="3"/>
      <c r="OTN169" s="3"/>
      <c r="OTO169" s="3"/>
      <c r="OTP169" s="3"/>
      <c r="OTQ169" s="3"/>
      <c r="OTR169" s="3"/>
      <c r="OTS169" s="3"/>
      <c r="OTT169" s="3"/>
      <c r="OTU169" s="3"/>
      <c r="OTV169" s="3"/>
      <c r="OTW169" s="3"/>
      <c r="OTX169" s="3"/>
      <c r="OTY169" s="3"/>
      <c r="OTZ169" s="3"/>
      <c r="OUA169" s="3"/>
      <c r="OUB169" s="3"/>
      <c r="OUC169" s="3"/>
      <c r="OUD169" s="3"/>
      <c r="OUE169" s="3"/>
      <c r="OUF169" s="3"/>
      <c r="OUG169" s="3"/>
      <c r="OUH169" s="3"/>
      <c r="OUI169" s="3"/>
      <c r="OUJ169" s="3"/>
      <c r="OUK169" s="3"/>
      <c r="OUL169" s="3"/>
      <c r="OUM169" s="3"/>
      <c r="OUN169" s="3"/>
      <c r="OUO169" s="3"/>
      <c r="OUP169" s="3"/>
      <c r="OUQ169" s="3"/>
      <c r="OUR169" s="3"/>
      <c r="OUS169" s="3"/>
      <c r="OUT169" s="3"/>
      <c r="OUU169" s="3"/>
      <c r="OUV169" s="3"/>
      <c r="OUW169" s="3"/>
      <c r="OUX169" s="3"/>
      <c r="OUY169" s="3"/>
      <c r="OUZ169" s="3"/>
      <c r="OVA169" s="3"/>
      <c r="OVB169" s="3"/>
      <c r="OVC169" s="3"/>
      <c r="OVD169" s="3"/>
      <c r="OVE169" s="3"/>
      <c r="OVF169" s="3"/>
      <c r="OVG169" s="3"/>
      <c r="OVH169" s="3"/>
      <c r="OVI169" s="3"/>
      <c r="OVJ169" s="3"/>
      <c r="OVK169" s="3"/>
      <c r="OVL169" s="3"/>
      <c r="OVM169" s="3"/>
      <c r="OVN169" s="3"/>
      <c r="OVO169" s="3"/>
      <c r="OVP169" s="3"/>
      <c r="OVQ169" s="3"/>
      <c r="OVR169" s="3"/>
      <c r="OVS169" s="3"/>
      <c r="OVT169" s="3"/>
      <c r="OVU169" s="3"/>
      <c r="OVV169" s="3"/>
      <c r="OVW169" s="3"/>
      <c r="OVX169" s="3"/>
      <c r="OVY169" s="3"/>
      <c r="OVZ169" s="3"/>
      <c r="OWA169" s="3"/>
      <c r="OWB169" s="3"/>
      <c r="OWC169" s="3"/>
      <c r="OWD169" s="3"/>
      <c r="OWE169" s="3"/>
      <c r="OWF169" s="3"/>
      <c r="OWG169" s="3"/>
      <c r="OWH169" s="3"/>
      <c r="OWI169" s="3"/>
      <c r="OWJ169" s="3"/>
      <c r="OWK169" s="3"/>
      <c r="OWL169" s="3"/>
      <c r="OWM169" s="3"/>
      <c r="OWN169" s="3"/>
      <c r="OWO169" s="3"/>
      <c r="OWP169" s="3"/>
      <c r="OWQ169" s="3"/>
      <c r="OWR169" s="3"/>
      <c r="OWS169" s="3"/>
      <c r="OWT169" s="3"/>
      <c r="OWU169" s="3"/>
      <c r="OWV169" s="3"/>
      <c r="OWW169" s="3"/>
      <c r="OWX169" s="3"/>
      <c r="OWY169" s="3"/>
      <c r="OWZ169" s="3"/>
      <c r="OXA169" s="3"/>
      <c r="OXB169" s="3"/>
      <c r="OXC169" s="3"/>
      <c r="OXD169" s="3"/>
      <c r="OXE169" s="3"/>
      <c r="OXF169" s="3"/>
      <c r="OXG169" s="3"/>
      <c r="OXH169" s="3"/>
      <c r="OXI169" s="3"/>
      <c r="OXJ169" s="3"/>
      <c r="OXK169" s="3"/>
      <c r="OXL169" s="3"/>
      <c r="OXM169" s="3"/>
      <c r="OXN169" s="3"/>
      <c r="OXO169" s="3"/>
      <c r="OXP169" s="3"/>
      <c r="OXQ169" s="3"/>
      <c r="OXR169" s="3"/>
      <c r="OXS169" s="3"/>
      <c r="OXT169" s="3"/>
      <c r="OXU169" s="3"/>
      <c r="OXV169" s="3"/>
      <c r="OXW169" s="3"/>
      <c r="OXX169" s="3"/>
      <c r="OXY169" s="3"/>
      <c r="OXZ169" s="3"/>
      <c r="OYA169" s="3"/>
      <c r="OYB169" s="3"/>
      <c r="OYC169" s="3"/>
      <c r="OYD169" s="3"/>
      <c r="OYE169" s="3"/>
      <c r="OYF169" s="3"/>
      <c r="OYG169" s="3"/>
      <c r="OYH169" s="3"/>
      <c r="OYI169" s="3"/>
      <c r="OYJ169" s="3"/>
      <c r="OYK169" s="3"/>
      <c r="OYL169" s="3"/>
      <c r="OYM169" s="3"/>
      <c r="OYN169" s="3"/>
      <c r="OYO169" s="3"/>
      <c r="OYP169" s="3"/>
      <c r="OYQ169" s="3"/>
      <c r="OYR169" s="3"/>
      <c r="OYS169" s="3"/>
      <c r="OYT169" s="3"/>
      <c r="OYU169" s="3"/>
      <c r="OYV169" s="3"/>
      <c r="OYW169" s="3"/>
      <c r="OYX169" s="3"/>
      <c r="OYY169" s="3"/>
      <c r="OYZ169" s="3"/>
      <c r="OZA169" s="3"/>
      <c r="OZB169" s="3"/>
      <c r="OZC169" s="3"/>
      <c r="OZD169" s="3"/>
      <c r="OZE169" s="3"/>
      <c r="OZF169" s="3"/>
      <c r="OZG169" s="3"/>
      <c r="OZH169" s="3"/>
      <c r="OZI169" s="3"/>
      <c r="OZJ169" s="3"/>
      <c r="OZK169" s="3"/>
      <c r="OZL169" s="3"/>
      <c r="OZM169" s="3"/>
      <c r="OZN169" s="3"/>
      <c r="OZO169" s="3"/>
      <c r="OZP169" s="3"/>
      <c r="OZQ169" s="3"/>
      <c r="OZR169" s="3"/>
      <c r="OZS169" s="3"/>
      <c r="OZT169" s="3"/>
      <c r="OZU169" s="3"/>
      <c r="OZV169" s="3"/>
      <c r="OZW169" s="3"/>
      <c r="OZX169" s="3"/>
      <c r="OZY169" s="3"/>
      <c r="OZZ169" s="3"/>
      <c r="PAA169" s="3"/>
      <c r="PAB169" s="3"/>
      <c r="PAC169" s="3"/>
      <c r="PAD169" s="3"/>
      <c r="PAE169" s="3"/>
      <c r="PAF169" s="3"/>
      <c r="PAG169" s="3"/>
      <c r="PAH169" s="3"/>
      <c r="PAI169" s="3"/>
      <c r="PAJ169" s="3"/>
      <c r="PAK169" s="3"/>
      <c r="PAL169" s="3"/>
      <c r="PAM169" s="3"/>
      <c r="PAN169" s="3"/>
      <c r="PAO169" s="3"/>
      <c r="PAP169" s="3"/>
      <c r="PAQ169" s="3"/>
      <c r="PAR169" s="3"/>
      <c r="PAS169" s="3"/>
      <c r="PAT169" s="3"/>
      <c r="PAU169" s="3"/>
      <c r="PAV169" s="3"/>
      <c r="PAW169" s="3"/>
      <c r="PAX169" s="3"/>
      <c r="PAY169" s="3"/>
      <c r="PAZ169" s="3"/>
      <c r="PBA169" s="3"/>
      <c r="PBB169" s="3"/>
      <c r="PBC169" s="3"/>
      <c r="PBD169" s="3"/>
      <c r="PBE169" s="3"/>
      <c r="PBF169" s="3"/>
      <c r="PBG169" s="3"/>
      <c r="PBH169" s="3"/>
      <c r="PBI169" s="3"/>
      <c r="PBJ169" s="3"/>
      <c r="PBK169" s="3"/>
      <c r="PBL169" s="3"/>
      <c r="PBM169" s="3"/>
      <c r="PBN169" s="3"/>
      <c r="PBO169" s="3"/>
      <c r="PBP169" s="3"/>
      <c r="PBQ169" s="3"/>
      <c r="PBR169" s="3"/>
      <c r="PBS169" s="3"/>
      <c r="PBT169" s="3"/>
      <c r="PBU169" s="3"/>
      <c r="PBV169" s="3"/>
      <c r="PBW169" s="3"/>
      <c r="PBX169" s="3"/>
      <c r="PBY169" s="3"/>
      <c r="PBZ169" s="3"/>
      <c r="PCA169" s="3"/>
      <c r="PCB169" s="3"/>
      <c r="PCC169" s="3"/>
      <c r="PCD169" s="3"/>
      <c r="PCE169" s="3"/>
      <c r="PCF169" s="3"/>
      <c r="PCG169" s="3"/>
      <c r="PCH169" s="3"/>
      <c r="PCI169" s="3"/>
      <c r="PCJ169" s="3"/>
      <c r="PCK169" s="3"/>
      <c r="PCL169" s="3"/>
      <c r="PCM169" s="3"/>
      <c r="PCN169" s="3"/>
      <c r="PCO169" s="3"/>
      <c r="PCP169" s="3"/>
      <c r="PCQ169" s="3"/>
      <c r="PCR169" s="3"/>
      <c r="PCS169" s="3"/>
      <c r="PCT169" s="3"/>
      <c r="PCU169" s="3"/>
      <c r="PCV169" s="3"/>
      <c r="PCW169" s="3"/>
      <c r="PCX169" s="3"/>
      <c r="PCY169" s="3"/>
      <c r="PCZ169" s="3"/>
      <c r="PDA169" s="3"/>
      <c r="PDB169" s="3"/>
      <c r="PDC169" s="3"/>
      <c r="PDD169" s="3"/>
      <c r="PDE169" s="3"/>
      <c r="PDF169" s="3"/>
      <c r="PDG169" s="3"/>
      <c r="PDH169" s="3"/>
      <c r="PDI169" s="3"/>
      <c r="PDJ169" s="3"/>
      <c r="PDK169" s="3"/>
      <c r="PDL169" s="3"/>
      <c r="PDM169" s="3"/>
      <c r="PDN169" s="3"/>
      <c r="PDO169" s="3"/>
      <c r="PDP169" s="3"/>
      <c r="PDQ169" s="3"/>
      <c r="PDR169" s="3"/>
      <c r="PDS169" s="3"/>
      <c r="PDT169" s="3"/>
      <c r="PDU169" s="3"/>
      <c r="PDV169" s="3"/>
      <c r="PDW169" s="3"/>
      <c r="PDX169" s="3"/>
      <c r="PDY169" s="3"/>
      <c r="PDZ169" s="3"/>
      <c r="PEA169" s="3"/>
      <c r="PEB169" s="3"/>
      <c r="PEC169" s="3"/>
      <c r="PED169" s="3"/>
      <c r="PEE169" s="3"/>
      <c r="PEF169" s="3"/>
      <c r="PEG169" s="3"/>
      <c r="PEH169" s="3"/>
      <c r="PEI169" s="3"/>
      <c r="PEJ169" s="3"/>
      <c r="PEK169" s="3"/>
      <c r="PEL169" s="3"/>
      <c r="PEM169" s="3"/>
      <c r="PEN169" s="3"/>
      <c r="PEO169" s="3"/>
      <c r="PEP169" s="3"/>
      <c r="PEQ169" s="3"/>
      <c r="PER169" s="3"/>
      <c r="PES169" s="3"/>
      <c r="PET169" s="3"/>
      <c r="PEU169" s="3"/>
      <c r="PEV169" s="3"/>
      <c r="PEW169" s="3"/>
      <c r="PEX169" s="3"/>
      <c r="PEY169" s="3"/>
      <c r="PEZ169" s="3"/>
      <c r="PFA169" s="3"/>
      <c r="PFB169" s="3"/>
      <c r="PFC169" s="3"/>
      <c r="PFD169" s="3"/>
      <c r="PFE169" s="3"/>
      <c r="PFF169" s="3"/>
      <c r="PFG169" s="3"/>
      <c r="PFH169" s="3"/>
      <c r="PFI169" s="3"/>
      <c r="PFJ169" s="3"/>
      <c r="PFK169" s="3"/>
      <c r="PFL169" s="3"/>
      <c r="PFM169" s="3"/>
      <c r="PFN169" s="3"/>
      <c r="PFO169" s="3"/>
      <c r="PFP169" s="3"/>
      <c r="PFQ169" s="3"/>
      <c r="PFR169" s="3"/>
      <c r="PFS169" s="3"/>
      <c r="PFT169" s="3"/>
      <c r="PFU169" s="3"/>
      <c r="PFV169" s="3"/>
      <c r="PFW169" s="3"/>
      <c r="PFX169" s="3"/>
      <c r="PFY169" s="3"/>
      <c r="PFZ169" s="3"/>
      <c r="PGA169" s="3"/>
      <c r="PGB169" s="3"/>
      <c r="PGC169" s="3"/>
      <c r="PGD169" s="3"/>
      <c r="PGE169" s="3"/>
      <c r="PGF169" s="3"/>
      <c r="PGG169" s="3"/>
      <c r="PGH169" s="3"/>
      <c r="PGI169" s="3"/>
      <c r="PGJ169" s="3"/>
      <c r="PGK169" s="3"/>
      <c r="PGL169" s="3"/>
      <c r="PGM169" s="3"/>
      <c r="PGN169" s="3"/>
      <c r="PGO169" s="3"/>
      <c r="PGP169" s="3"/>
      <c r="PGQ169" s="3"/>
      <c r="PGR169" s="3"/>
      <c r="PGS169" s="3"/>
      <c r="PGT169" s="3"/>
      <c r="PGU169" s="3"/>
      <c r="PGV169" s="3"/>
      <c r="PGW169" s="3"/>
      <c r="PGX169" s="3"/>
      <c r="PGY169" s="3"/>
      <c r="PGZ169" s="3"/>
      <c r="PHA169" s="3"/>
      <c r="PHB169" s="3"/>
      <c r="PHC169" s="3"/>
      <c r="PHD169" s="3"/>
      <c r="PHE169" s="3"/>
      <c r="PHF169" s="3"/>
      <c r="PHG169" s="3"/>
      <c r="PHH169" s="3"/>
      <c r="PHI169" s="3"/>
      <c r="PHJ169" s="3"/>
      <c r="PHK169" s="3"/>
      <c r="PHL169" s="3"/>
      <c r="PHM169" s="3"/>
      <c r="PHN169" s="3"/>
      <c r="PHO169" s="3"/>
      <c r="PHP169" s="3"/>
      <c r="PHQ169" s="3"/>
      <c r="PHR169" s="3"/>
      <c r="PHS169" s="3"/>
      <c r="PHT169" s="3"/>
      <c r="PHU169" s="3"/>
      <c r="PHV169" s="3"/>
      <c r="PHW169" s="3"/>
      <c r="PHX169" s="3"/>
      <c r="PHY169" s="3"/>
      <c r="PHZ169" s="3"/>
      <c r="PIA169" s="3"/>
      <c r="PIB169" s="3"/>
      <c r="PIC169" s="3"/>
      <c r="PID169" s="3"/>
      <c r="PIE169" s="3"/>
      <c r="PIF169" s="3"/>
      <c r="PIG169" s="3"/>
      <c r="PIH169" s="3"/>
      <c r="PII169" s="3"/>
      <c r="PIJ169" s="3"/>
      <c r="PIK169" s="3"/>
      <c r="PIL169" s="3"/>
      <c r="PIM169" s="3"/>
      <c r="PIN169" s="3"/>
      <c r="PIO169" s="3"/>
      <c r="PIP169" s="3"/>
      <c r="PIQ169" s="3"/>
      <c r="PIR169" s="3"/>
      <c r="PIS169" s="3"/>
      <c r="PIT169" s="3"/>
      <c r="PIU169" s="3"/>
      <c r="PIV169" s="3"/>
      <c r="PIW169" s="3"/>
      <c r="PIX169" s="3"/>
      <c r="PIY169" s="3"/>
      <c r="PIZ169" s="3"/>
      <c r="PJA169" s="3"/>
      <c r="PJB169" s="3"/>
      <c r="PJC169" s="3"/>
      <c r="PJD169" s="3"/>
      <c r="PJE169" s="3"/>
      <c r="PJF169" s="3"/>
      <c r="PJG169" s="3"/>
      <c r="PJH169" s="3"/>
      <c r="PJI169" s="3"/>
      <c r="PJJ169" s="3"/>
      <c r="PJK169" s="3"/>
      <c r="PJL169" s="3"/>
      <c r="PJM169" s="3"/>
      <c r="PJN169" s="3"/>
      <c r="PJO169" s="3"/>
      <c r="PJP169" s="3"/>
      <c r="PJQ169" s="3"/>
      <c r="PJR169" s="3"/>
      <c r="PJS169" s="3"/>
      <c r="PJT169" s="3"/>
      <c r="PJU169" s="3"/>
      <c r="PJV169" s="3"/>
      <c r="PJW169" s="3"/>
      <c r="PJX169" s="3"/>
      <c r="PJY169" s="3"/>
      <c r="PJZ169" s="3"/>
      <c r="PKA169" s="3"/>
      <c r="PKB169" s="3"/>
      <c r="PKC169" s="3"/>
      <c r="PKD169" s="3"/>
      <c r="PKE169" s="3"/>
      <c r="PKF169" s="3"/>
      <c r="PKG169" s="3"/>
      <c r="PKH169" s="3"/>
      <c r="PKI169" s="3"/>
      <c r="PKJ169" s="3"/>
      <c r="PKK169" s="3"/>
      <c r="PKL169" s="3"/>
      <c r="PKM169" s="3"/>
      <c r="PKN169" s="3"/>
      <c r="PKO169" s="3"/>
      <c r="PKP169" s="3"/>
      <c r="PKQ169" s="3"/>
      <c r="PKR169" s="3"/>
      <c r="PKS169" s="3"/>
      <c r="PKT169" s="3"/>
      <c r="PKU169" s="3"/>
      <c r="PKV169" s="3"/>
      <c r="PKW169" s="3"/>
      <c r="PKX169" s="3"/>
      <c r="PKY169" s="3"/>
      <c r="PKZ169" s="3"/>
      <c r="PLA169" s="3"/>
      <c r="PLB169" s="3"/>
      <c r="PLC169" s="3"/>
      <c r="PLD169" s="3"/>
      <c r="PLE169" s="3"/>
      <c r="PLF169" s="3"/>
      <c r="PLG169" s="3"/>
      <c r="PLH169" s="3"/>
      <c r="PLI169" s="3"/>
      <c r="PLJ169" s="3"/>
      <c r="PLK169" s="3"/>
      <c r="PLL169" s="3"/>
      <c r="PLM169" s="3"/>
      <c r="PLN169" s="3"/>
      <c r="PLO169" s="3"/>
      <c r="PLP169" s="3"/>
      <c r="PLQ169" s="3"/>
      <c r="PLR169" s="3"/>
      <c r="PLS169" s="3"/>
      <c r="PLT169" s="3"/>
      <c r="PLU169" s="3"/>
      <c r="PLV169" s="3"/>
      <c r="PLW169" s="3"/>
      <c r="PLX169" s="3"/>
      <c r="PLY169" s="3"/>
      <c r="PLZ169" s="3"/>
      <c r="PMA169" s="3"/>
      <c r="PMB169" s="3"/>
      <c r="PMC169" s="3"/>
      <c r="PMD169" s="3"/>
      <c r="PME169" s="3"/>
      <c r="PMF169" s="3"/>
      <c r="PMG169" s="3"/>
      <c r="PMH169" s="3"/>
      <c r="PMI169" s="3"/>
      <c r="PMJ169" s="3"/>
      <c r="PMK169" s="3"/>
      <c r="PML169" s="3"/>
      <c r="PMM169" s="3"/>
      <c r="PMN169" s="3"/>
      <c r="PMO169" s="3"/>
      <c r="PMP169" s="3"/>
      <c r="PMQ169" s="3"/>
      <c r="PMR169" s="3"/>
      <c r="PMS169" s="3"/>
      <c r="PMT169" s="3"/>
      <c r="PMU169" s="3"/>
      <c r="PMV169" s="3"/>
      <c r="PMW169" s="3"/>
      <c r="PMX169" s="3"/>
      <c r="PMY169" s="3"/>
      <c r="PMZ169" s="3"/>
      <c r="PNA169" s="3"/>
      <c r="PNB169" s="3"/>
      <c r="PNC169" s="3"/>
      <c r="PND169" s="3"/>
      <c r="PNE169" s="3"/>
      <c r="PNF169" s="3"/>
      <c r="PNG169" s="3"/>
      <c r="PNH169" s="3"/>
      <c r="PNI169" s="3"/>
      <c r="PNJ169" s="3"/>
      <c r="PNK169" s="3"/>
      <c r="PNL169" s="3"/>
      <c r="PNM169" s="3"/>
      <c r="PNN169" s="3"/>
      <c r="PNO169" s="3"/>
      <c r="PNP169" s="3"/>
      <c r="PNQ169" s="3"/>
      <c r="PNR169" s="3"/>
      <c r="PNS169" s="3"/>
      <c r="PNT169" s="3"/>
      <c r="PNU169" s="3"/>
      <c r="PNV169" s="3"/>
      <c r="PNW169" s="3"/>
      <c r="PNX169" s="3"/>
      <c r="PNY169" s="3"/>
      <c r="PNZ169" s="3"/>
      <c r="POA169" s="3"/>
      <c r="POB169" s="3"/>
      <c r="POC169" s="3"/>
      <c r="POD169" s="3"/>
      <c r="POE169" s="3"/>
      <c r="POF169" s="3"/>
      <c r="POG169" s="3"/>
      <c r="POH169" s="3"/>
      <c r="POI169" s="3"/>
      <c r="POJ169" s="3"/>
      <c r="POK169" s="3"/>
      <c r="POL169" s="3"/>
      <c r="POM169" s="3"/>
      <c r="PON169" s="3"/>
      <c r="POO169" s="3"/>
      <c r="POP169" s="3"/>
      <c r="POQ169" s="3"/>
      <c r="POR169" s="3"/>
      <c r="POS169" s="3"/>
      <c r="POT169" s="3"/>
      <c r="POU169" s="3"/>
      <c r="POV169" s="3"/>
      <c r="POW169" s="3"/>
      <c r="POX169" s="3"/>
      <c r="POY169" s="3"/>
      <c r="POZ169" s="3"/>
      <c r="PPA169" s="3"/>
      <c r="PPB169" s="3"/>
      <c r="PPC169" s="3"/>
      <c r="PPD169" s="3"/>
      <c r="PPE169" s="3"/>
      <c r="PPF169" s="3"/>
      <c r="PPG169" s="3"/>
      <c r="PPH169" s="3"/>
      <c r="PPI169" s="3"/>
      <c r="PPJ169" s="3"/>
      <c r="PPK169" s="3"/>
      <c r="PPL169" s="3"/>
      <c r="PPM169" s="3"/>
      <c r="PPN169" s="3"/>
      <c r="PPO169" s="3"/>
      <c r="PPP169" s="3"/>
      <c r="PPQ169" s="3"/>
      <c r="PPR169" s="3"/>
      <c r="PPS169" s="3"/>
      <c r="PPT169" s="3"/>
      <c r="PPU169" s="3"/>
      <c r="PPV169" s="3"/>
      <c r="PPW169" s="3"/>
      <c r="PPX169" s="3"/>
      <c r="PPY169" s="3"/>
      <c r="PPZ169" s="3"/>
      <c r="PQA169" s="3"/>
      <c r="PQB169" s="3"/>
      <c r="PQC169" s="3"/>
      <c r="PQD169" s="3"/>
      <c r="PQE169" s="3"/>
      <c r="PQF169" s="3"/>
      <c r="PQG169" s="3"/>
      <c r="PQH169" s="3"/>
      <c r="PQI169" s="3"/>
      <c r="PQJ169" s="3"/>
      <c r="PQK169" s="3"/>
      <c r="PQL169" s="3"/>
      <c r="PQM169" s="3"/>
      <c r="PQN169" s="3"/>
      <c r="PQO169" s="3"/>
      <c r="PQP169" s="3"/>
      <c r="PQQ169" s="3"/>
      <c r="PQR169" s="3"/>
      <c r="PQS169" s="3"/>
      <c r="PQT169" s="3"/>
      <c r="PQU169" s="3"/>
      <c r="PQV169" s="3"/>
      <c r="PQW169" s="3"/>
      <c r="PQX169" s="3"/>
      <c r="PQY169" s="3"/>
      <c r="PQZ169" s="3"/>
      <c r="PRA169" s="3"/>
      <c r="PRB169" s="3"/>
      <c r="PRC169" s="3"/>
      <c r="PRD169" s="3"/>
      <c r="PRE169" s="3"/>
      <c r="PRF169" s="3"/>
      <c r="PRG169" s="3"/>
      <c r="PRH169" s="3"/>
      <c r="PRI169" s="3"/>
      <c r="PRJ169" s="3"/>
      <c r="PRK169" s="3"/>
      <c r="PRL169" s="3"/>
      <c r="PRM169" s="3"/>
      <c r="PRN169" s="3"/>
      <c r="PRO169" s="3"/>
      <c r="PRP169" s="3"/>
      <c r="PRQ169" s="3"/>
      <c r="PRR169" s="3"/>
      <c r="PRS169" s="3"/>
      <c r="PRT169" s="3"/>
      <c r="PRU169" s="3"/>
      <c r="PRV169" s="3"/>
      <c r="PRW169" s="3"/>
      <c r="PRX169" s="3"/>
      <c r="PRY169" s="3"/>
      <c r="PRZ169" s="3"/>
      <c r="PSA169" s="3"/>
      <c r="PSB169" s="3"/>
      <c r="PSC169" s="3"/>
      <c r="PSD169" s="3"/>
      <c r="PSE169" s="3"/>
      <c r="PSF169" s="3"/>
      <c r="PSG169" s="3"/>
      <c r="PSH169" s="3"/>
      <c r="PSI169" s="3"/>
      <c r="PSJ169" s="3"/>
      <c r="PSK169" s="3"/>
      <c r="PSL169" s="3"/>
      <c r="PSM169" s="3"/>
      <c r="PSN169" s="3"/>
      <c r="PSO169" s="3"/>
      <c r="PSP169" s="3"/>
      <c r="PSQ169" s="3"/>
      <c r="PSR169" s="3"/>
      <c r="PSS169" s="3"/>
      <c r="PST169" s="3"/>
      <c r="PSU169" s="3"/>
      <c r="PSV169" s="3"/>
      <c r="PSW169" s="3"/>
      <c r="PSX169" s="3"/>
      <c r="PSY169" s="3"/>
      <c r="PSZ169" s="3"/>
      <c r="PTA169" s="3"/>
      <c r="PTB169" s="3"/>
      <c r="PTC169" s="3"/>
      <c r="PTD169" s="3"/>
      <c r="PTE169" s="3"/>
      <c r="PTF169" s="3"/>
      <c r="PTG169" s="3"/>
      <c r="PTH169" s="3"/>
      <c r="PTI169" s="3"/>
      <c r="PTJ169" s="3"/>
      <c r="PTK169" s="3"/>
      <c r="PTL169" s="3"/>
      <c r="PTM169" s="3"/>
      <c r="PTN169" s="3"/>
      <c r="PTO169" s="3"/>
      <c r="PTP169" s="3"/>
      <c r="PTQ169" s="3"/>
      <c r="PTR169" s="3"/>
      <c r="PTS169" s="3"/>
      <c r="PTT169" s="3"/>
      <c r="PTU169" s="3"/>
      <c r="PTV169" s="3"/>
      <c r="PTW169" s="3"/>
      <c r="PTX169" s="3"/>
      <c r="PTY169" s="3"/>
      <c r="PTZ169" s="3"/>
      <c r="PUA169" s="3"/>
      <c r="PUB169" s="3"/>
      <c r="PUC169" s="3"/>
      <c r="PUD169" s="3"/>
      <c r="PUE169" s="3"/>
      <c r="PUF169" s="3"/>
      <c r="PUG169" s="3"/>
      <c r="PUH169" s="3"/>
      <c r="PUI169" s="3"/>
      <c r="PUJ169" s="3"/>
      <c r="PUK169" s="3"/>
      <c r="PUL169" s="3"/>
      <c r="PUM169" s="3"/>
      <c r="PUN169" s="3"/>
      <c r="PUO169" s="3"/>
      <c r="PUP169" s="3"/>
      <c r="PUQ169" s="3"/>
      <c r="PUR169" s="3"/>
      <c r="PUS169" s="3"/>
      <c r="PUT169" s="3"/>
      <c r="PUU169" s="3"/>
      <c r="PUV169" s="3"/>
      <c r="PUW169" s="3"/>
      <c r="PUX169" s="3"/>
      <c r="PUY169" s="3"/>
      <c r="PUZ169" s="3"/>
      <c r="PVA169" s="3"/>
      <c r="PVB169" s="3"/>
      <c r="PVC169" s="3"/>
      <c r="PVD169" s="3"/>
      <c r="PVE169" s="3"/>
      <c r="PVF169" s="3"/>
      <c r="PVG169" s="3"/>
      <c r="PVH169" s="3"/>
      <c r="PVI169" s="3"/>
      <c r="PVJ169" s="3"/>
      <c r="PVK169" s="3"/>
      <c r="PVL169" s="3"/>
      <c r="PVM169" s="3"/>
      <c r="PVN169" s="3"/>
      <c r="PVO169" s="3"/>
      <c r="PVP169" s="3"/>
      <c r="PVQ169" s="3"/>
      <c r="PVR169" s="3"/>
      <c r="PVS169" s="3"/>
      <c r="PVT169" s="3"/>
      <c r="PVU169" s="3"/>
      <c r="PVV169" s="3"/>
      <c r="PVW169" s="3"/>
      <c r="PVX169" s="3"/>
      <c r="PVY169" s="3"/>
      <c r="PVZ169" s="3"/>
      <c r="PWA169" s="3"/>
      <c r="PWB169" s="3"/>
      <c r="PWC169" s="3"/>
      <c r="PWD169" s="3"/>
      <c r="PWE169" s="3"/>
      <c r="PWF169" s="3"/>
      <c r="PWG169" s="3"/>
      <c r="PWH169" s="3"/>
      <c r="PWI169" s="3"/>
      <c r="PWJ169" s="3"/>
      <c r="PWK169" s="3"/>
      <c r="PWL169" s="3"/>
      <c r="PWM169" s="3"/>
      <c r="PWN169" s="3"/>
      <c r="PWO169" s="3"/>
      <c r="PWP169" s="3"/>
      <c r="PWQ169" s="3"/>
      <c r="PWR169" s="3"/>
      <c r="PWS169" s="3"/>
      <c r="PWT169" s="3"/>
      <c r="PWU169" s="3"/>
      <c r="PWV169" s="3"/>
      <c r="PWW169" s="3"/>
      <c r="PWX169" s="3"/>
      <c r="PWY169" s="3"/>
      <c r="PWZ169" s="3"/>
      <c r="PXA169" s="3"/>
      <c r="PXB169" s="3"/>
      <c r="PXC169" s="3"/>
      <c r="PXD169" s="3"/>
      <c r="PXE169" s="3"/>
      <c r="PXF169" s="3"/>
      <c r="PXG169" s="3"/>
      <c r="PXH169" s="3"/>
      <c r="PXI169" s="3"/>
      <c r="PXJ169" s="3"/>
      <c r="PXK169" s="3"/>
      <c r="PXL169" s="3"/>
      <c r="PXM169" s="3"/>
      <c r="PXN169" s="3"/>
      <c r="PXO169" s="3"/>
      <c r="PXP169" s="3"/>
      <c r="PXQ169" s="3"/>
      <c r="PXR169" s="3"/>
      <c r="PXS169" s="3"/>
      <c r="PXT169" s="3"/>
      <c r="PXU169" s="3"/>
      <c r="PXV169" s="3"/>
      <c r="PXW169" s="3"/>
      <c r="PXX169" s="3"/>
      <c r="PXY169" s="3"/>
      <c r="PXZ169" s="3"/>
      <c r="PYA169" s="3"/>
      <c r="PYB169" s="3"/>
      <c r="PYC169" s="3"/>
      <c r="PYD169" s="3"/>
      <c r="PYE169" s="3"/>
      <c r="PYF169" s="3"/>
      <c r="PYG169" s="3"/>
      <c r="PYH169" s="3"/>
      <c r="PYI169" s="3"/>
      <c r="PYJ169" s="3"/>
      <c r="PYK169" s="3"/>
      <c r="PYL169" s="3"/>
      <c r="PYM169" s="3"/>
      <c r="PYN169" s="3"/>
      <c r="PYO169" s="3"/>
      <c r="PYP169" s="3"/>
      <c r="PYQ169" s="3"/>
      <c r="PYR169" s="3"/>
      <c r="PYS169" s="3"/>
      <c r="PYT169" s="3"/>
      <c r="PYU169" s="3"/>
      <c r="PYV169" s="3"/>
      <c r="PYW169" s="3"/>
      <c r="PYX169" s="3"/>
      <c r="PYY169" s="3"/>
      <c r="PYZ169" s="3"/>
      <c r="PZA169" s="3"/>
      <c r="PZB169" s="3"/>
      <c r="PZC169" s="3"/>
      <c r="PZD169" s="3"/>
      <c r="PZE169" s="3"/>
      <c r="PZF169" s="3"/>
      <c r="PZG169" s="3"/>
      <c r="PZH169" s="3"/>
      <c r="PZI169" s="3"/>
      <c r="PZJ169" s="3"/>
      <c r="PZK169" s="3"/>
      <c r="PZL169" s="3"/>
      <c r="PZM169" s="3"/>
      <c r="PZN169" s="3"/>
      <c r="PZO169" s="3"/>
      <c r="PZP169" s="3"/>
      <c r="PZQ169" s="3"/>
      <c r="PZR169" s="3"/>
      <c r="PZS169" s="3"/>
      <c r="PZT169" s="3"/>
      <c r="PZU169" s="3"/>
      <c r="PZV169" s="3"/>
      <c r="PZW169" s="3"/>
      <c r="PZX169" s="3"/>
      <c r="PZY169" s="3"/>
      <c r="PZZ169" s="3"/>
      <c r="QAA169" s="3"/>
      <c r="QAB169" s="3"/>
      <c r="QAC169" s="3"/>
      <c r="QAD169" s="3"/>
      <c r="QAE169" s="3"/>
      <c r="QAF169" s="3"/>
      <c r="QAG169" s="3"/>
      <c r="QAH169" s="3"/>
      <c r="QAI169" s="3"/>
      <c r="QAJ169" s="3"/>
      <c r="QAK169" s="3"/>
      <c r="QAL169" s="3"/>
      <c r="QAM169" s="3"/>
      <c r="QAN169" s="3"/>
      <c r="QAO169" s="3"/>
      <c r="QAP169" s="3"/>
      <c r="QAQ169" s="3"/>
      <c r="QAR169" s="3"/>
      <c r="QAS169" s="3"/>
      <c r="QAT169" s="3"/>
      <c r="QAU169" s="3"/>
      <c r="QAV169" s="3"/>
      <c r="QAW169" s="3"/>
      <c r="QAX169" s="3"/>
      <c r="QAY169" s="3"/>
      <c r="QAZ169" s="3"/>
      <c r="QBA169" s="3"/>
      <c r="QBB169" s="3"/>
      <c r="QBC169" s="3"/>
      <c r="QBD169" s="3"/>
      <c r="QBE169" s="3"/>
      <c r="QBF169" s="3"/>
      <c r="QBG169" s="3"/>
      <c r="QBH169" s="3"/>
      <c r="QBI169" s="3"/>
      <c r="QBJ169" s="3"/>
      <c r="QBK169" s="3"/>
      <c r="QBL169" s="3"/>
      <c r="QBM169" s="3"/>
      <c r="QBN169" s="3"/>
      <c r="QBO169" s="3"/>
      <c r="QBP169" s="3"/>
      <c r="QBQ169" s="3"/>
      <c r="QBR169" s="3"/>
      <c r="QBS169" s="3"/>
      <c r="QBT169" s="3"/>
      <c r="QBU169" s="3"/>
      <c r="QBV169" s="3"/>
      <c r="QBW169" s="3"/>
      <c r="QBX169" s="3"/>
      <c r="QBY169" s="3"/>
      <c r="QBZ169" s="3"/>
      <c r="QCA169" s="3"/>
      <c r="QCB169" s="3"/>
      <c r="QCC169" s="3"/>
      <c r="QCD169" s="3"/>
      <c r="QCE169" s="3"/>
      <c r="QCF169" s="3"/>
      <c r="QCG169" s="3"/>
      <c r="QCH169" s="3"/>
      <c r="QCI169" s="3"/>
      <c r="QCJ169" s="3"/>
      <c r="QCK169" s="3"/>
      <c r="QCL169" s="3"/>
      <c r="QCM169" s="3"/>
      <c r="QCN169" s="3"/>
      <c r="QCO169" s="3"/>
      <c r="QCP169" s="3"/>
      <c r="QCQ169" s="3"/>
      <c r="QCR169" s="3"/>
      <c r="QCS169" s="3"/>
      <c r="QCT169" s="3"/>
      <c r="QCU169" s="3"/>
      <c r="QCV169" s="3"/>
      <c r="QCW169" s="3"/>
      <c r="QCX169" s="3"/>
      <c r="QCY169" s="3"/>
      <c r="QCZ169" s="3"/>
      <c r="QDA169" s="3"/>
      <c r="QDB169" s="3"/>
      <c r="QDC169" s="3"/>
      <c r="QDD169" s="3"/>
      <c r="QDE169" s="3"/>
      <c r="QDF169" s="3"/>
      <c r="QDG169" s="3"/>
      <c r="QDH169" s="3"/>
      <c r="QDI169" s="3"/>
      <c r="QDJ169" s="3"/>
      <c r="QDK169" s="3"/>
      <c r="QDL169" s="3"/>
      <c r="QDM169" s="3"/>
      <c r="QDN169" s="3"/>
      <c r="QDO169" s="3"/>
      <c r="QDP169" s="3"/>
      <c r="QDQ169" s="3"/>
      <c r="QDR169" s="3"/>
      <c r="QDS169" s="3"/>
      <c r="QDT169" s="3"/>
      <c r="QDU169" s="3"/>
      <c r="QDV169" s="3"/>
      <c r="QDW169" s="3"/>
      <c r="QDX169" s="3"/>
      <c r="QDY169" s="3"/>
      <c r="QDZ169" s="3"/>
      <c r="QEA169" s="3"/>
      <c r="QEB169" s="3"/>
      <c r="QEC169" s="3"/>
      <c r="QED169" s="3"/>
      <c r="QEE169" s="3"/>
      <c r="QEF169" s="3"/>
      <c r="QEG169" s="3"/>
      <c r="QEH169" s="3"/>
      <c r="QEI169" s="3"/>
      <c r="QEJ169" s="3"/>
      <c r="QEK169" s="3"/>
      <c r="QEL169" s="3"/>
      <c r="QEM169" s="3"/>
      <c r="QEN169" s="3"/>
      <c r="QEO169" s="3"/>
      <c r="QEP169" s="3"/>
      <c r="QEQ169" s="3"/>
      <c r="QER169" s="3"/>
      <c r="QES169" s="3"/>
      <c r="QET169" s="3"/>
      <c r="QEU169" s="3"/>
      <c r="QEV169" s="3"/>
      <c r="QEW169" s="3"/>
      <c r="QEX169" s="3"/>
      <c r="QEY169" s="3"/>
      <c r="QEZ169" s="3"/>
      <c r="QFA169" s="3"/>
      <c r="QFB169" s="3"/>
      <c r="QFC169" s="3"/>
      <c r="QFD169" s="3"/>
      <c r="QFE169" s="3"/>
      <c r="QFF169" s="3"/>
      <c r="QFG169" s="3"/>
      <c r="QFH169" s="3"/>
      <c r="QFI169" s="3"/>
      <c r="QFJ169" s="3"/>
      <c r="QFK169" s="3"/>
      <c r="QFL169" s="3"/>
      <c r="QFM169" s="3"/>
      <c r="QFN169" s="3"/>
      <c r="QFO169" s="3"/>
      <c r="QFP169" s="3"/>
      <c r="QFQ169" s="3"/>
      <c r="QFR169" s="3"/>
      <c r="QFS169" s="3"/>
      <c r="QFT169" s="3"/>
      <c r="QFU169" s="3"/>
      <c r="QFV169" s="3"/>
      <c r="QFW169" s="3"/>
      <c r="QFX169" s="3"/>
      <c r="QFY169" s="3"/>
      <c r="QFZ169" s="3"/>
      <c r="QGA169" s="3"/>
      <c r="QGB169" s="3"/>
      <c r="QGC169" s="3"/>
      <c r="QGD169" s="3"/>
      <c r="QGE169" s="3"/>
      <c r="QGF169" s="3"/>
      <c r="QGG169" s="3"/>
      <c r="QGH169" s="3"/>
      <c r="QGI169" s="3"/>
      <c r="QGJ169" s="3"/>
      <c r="QGK169" s="3"/>
      <c r="QGL169" s="3"/>
      <c r="QGM169" s="3"/>
      <c r="QGN169" s="3"/>
      <c r="QGO169" s="3"/>
      <c r="QGP169" s="3"/>
      <c r="QGQ169" s="3"/>
      <c r="QGR169" s="3"/>
      <c r="QGS169" s="3"/>
      <c r="QGT169" s="3"/>
      <c r="QGU169" s="3"/>
      <c r="QGV169" s="3"/>
      <c r="QGW169" s="3"/>
      <c r="QGX169" s="3"/>
      <c r="QGY169" s="3"/>
      <c r="QGZ169" s="3"/>
      <c r="QHA169" s="3"/>
      <c r="QHB169" s="3"/>
      <c r="QHC169" s="3"/>
      <c r="QHD169" s="3"/>
      <c r="QHE169" s="3"/>
      <c r="QHF169" s="3"/>
      <c r="QHG169" s="3"/>
      <c r="QHH169" s="3"/>
      <c r="QHI169" s="3"/>
      <c r="QHJ169" s="3"/>
      <c r="QHK169" s="3"/>
      <c r="QHL169" s="3"/>
      <c r="QHM169" s="3"/>
      <c r="QHN169" s="3"/>
      <c r="QHO169" s="3"/>
      <c r="QHP169" s="3"/>
      <c r="QHQ169" s="3"/>
      <c r="QHR169" s="3"/>
      <c r="QHS169" s="3"/>
      <c r="QHT169" s="3"/>
      <c r="QHU169" s="3"/>
      <c r="QHV169" s="3"/>
      <c r="QHW169" s="3"/>
      <c r="QHX169" s="3"/>
      <c r="QHY169" s="3"/>
      <c r="QHZ169" s="3"/>
      <c r="QIA169" s="3"/>
      <c r="QIB169" s="3"/>
      <c r="QIC169" s="3"/>
      <c r="QID169" s="3"/>
      <c r="QIE169" s="3"/>
      <c r="QIF169" s="3"/>
      <c r="QIG169" s="3"/>
      <c r="QIH169" s="3"/>
      <c r="QII169" s="3"/>
      <c r="QIJ169" s="3"/>
      <c r="QIK169" s="3"/>
      <c r="QIL169" s="3"/>
      <c r="QIM169" s="3"/>
      <c r="QIN169" s="3"/>
      <c r="QIO169" s="3"/>
      <c r="QIP169" s="3"/>
      <c r="QIQ169" s="3"/>
      <c r="QIR169" s="3"/>
      <c r="QIS169" s="3"/>
      <c r="QIT169" s="3"/>
      <c r="QIU169" s="3"/>
      <c r="QIV169" s="3"/>
      <c r="QIW169" s="3"/>
      <c r="QIX169" s="3"/>
      <c r="QIY169" s="3"/>
      <c r="QIZ169" s="3"/>
      <c r="QJA169" s="3"/>
      <c r="QJB169" s="3"/>
      <c r="QJC169" s="3"/>
      <c r="QJD169" s="3"/>
      <c r="QJE169" s="3"/>
      <c r="QJF169" s="3"/>
      <c r="QJG169" s="3"/>
      <c r="QJH169" s="3"/>
      <c r="QJI169" s="3"/>
      <c r="QJJ169" s="3"/>
      <c r="QJK169" s="3"/>
      <c r="QJL169" s="3"/>
      <c r="QJM169" s="3"/>
      <c r="QJN169" s="3"/>
      <c r="QJO169" s="3"/>
      <c r="QJP169" s="3"/>
      <c r="QJQ169" s="3"/>
      <c r="QJR169" s="3"/>
      <c r="QJS169" s="3"/>
      <c r="QJT169" s="3"/>
      <c r="QJU169" s="3"/>
      <c r="QJV169" s="3"/>
      <c r="QJW169" s="3"/>
      <c r="QJX169" s="3"/>
      <c r="QJY169" s="3"/>
      <c r="QJZ169" s="3"/>
      <c r="QKA169" s="3"/>
      <c r="QKB169" s="3"/>
      <c r="QKC169" s="3"/>
      <c r="QKD169" s="3"/>
      <c r="QKE169" s="3"/>
      <c r="QKF169" s="3"/>
      <c r="QKG169" s="3"/>
      <c r="QKH169" s="3"/>
      <c r="QKI169" s="3"/>
      <c r="QKJ169" s="3"/>
      <c r="QKK169" s="3"/>
      <c r="QKL169" s="3"/>
      <c r="QKM169" s="3"/>
      <c r="QKN169" s="3"/>
      <c r="QKO169" s="3"/>
      <c r="QKP169" s="3"/>
      <c r="QKQ169" s="3"/>
      <c r="QKR169" s="3"/>
      <c r="QKS169" s="3"/>
      <c r="QKT169" s="3"/>
      <c r="QKU169" s="3"/>
      <c r="QKV169" s="3"/>
      <c r="QKW169" s="3"/>
      <c r="QKX169" s="3"/>
      <c r="QKY169" s="3"/>
      <c r="QKZ169" s="3"/>
      <c r="QLA169" s="3"/>
      <c r="QLB169" s="3"/>
      <c r="QLC169" s="3"/>
      <c r="QLD169" s="3"/>
      <c r="QLE169" s="3"/>
      <c r="QLF169" s="3"/>
      <c r="QLG169" s="3"/>
      <c r="QLH169" s="3"/>
      <c r="QLI169" s="3"/>
      <c r="QLJ169" s="3"/>
      <c r="QLK169" s="3"/>
      <c r="QLL169" s="3"/>
      <c r="QLM169" s="3"/>
      <c r="QLN169" s="3"/>
      <c r="QLO169" s="3"/>
      <c r="QLP169" s="3"/>
      <c r="QLQ169" s="3"/>
      <c r="QLR169" s="3"/>
      <c r="QLS169" s="3"/>
      <c r="QLT169" s="3"/>
      <c r="QLU169" s="3"/>
      <c r="QLV169" s="3"/>
      <c r="QLW169" s="3"/>
      <c r="QLX169" s="3"/>
      <c r="QLY169" s="3"/>
      <c r="QLZ169" s="3"/>
      <c r="QMA169" s="3"/>
      <c r="QMB169" s="3"/>
      <c r="QMC169" s="3"/>
      <c r="QMD169" s="3"/>
      <c r="QME169" s="3"/>
      <c r="QMF169" s="3"/>
      <c r="QMG169" s="3"/>
      <c r="QMH169" s="3"/>
      <c r="QMI169" s="3"/>
      <c r="QMJ169" s="3"/>
      <c r="QMK169" s="3"/>
      <c r="QML169" s="3"/>
      <c r="QMM169" s="3"/>
      <c r="QMN169" s="3"/>
      <c r="QMO169" s="3"/>
      <c r="QMP169" s="3"/>
      <c r="QMQ169" s="3"/>
      <c r="QMR169" s="3"/>
      <c r="QMS169" s="3"/>
      <c r="QMT169" s="3"/>
      <c r="QMU169" s="3"/>
      <c r="QMV169" s="3"/>
      <c r="QMW169" s="3"/>
      <c r="QMX169" s="3"/>
      <c r="QMY169" s="3"/>
      <c r="QMZ169" s="3"/>
      <c r="QNA169" s="3"/>
      <c r="QNB169" s="3"/>
      <c r="QNC169" s="3"/>
      <c r="QND169" s="3"/>
      <c r="QNE169" s="3"/>
      <c r="QNF169" s="3"/>
      <c r="QNG169" s="3"/>
      <c r="QNH169" s="3"/>
      <c r="QNI169" s="3"/>
      <c r="QNJ169" s="3"/>
      <c r="QNK169" s="3"/>
      <c r="QNL169" s="3"/>
      <c r="QNM169" s="3"/>
      <c r="QNN169" s="3"/>
      <c r="QNO169" s="3"/>
      <c r="QNP169" s="3"/>
      <c r="QNQ169" s="3"/>
      <c r="QNR169" s="3"/>
      <c r="QNS169" s="3"/>
      <c r="QNT169" s="3"/>
      <c r="QNU169" s="3"/>
      <c r="QNV169" s="3"/>
      <c r="QNW169" s="3"/>
      <c r="QNX169" s="3"/>
      <c r="QNY169" s="3"/>
      <c r="QNZ169" s="3"/>
      <c r="QOA169" s="3"/>
      <c r="QOB169" s="3"/>
      <c r="QOC169" s="3"/>
      <c r="QOD169" s="3"/>
      <c r="QOE169" s="3"/>
      <c r="QOF169" s="3"/>
      <c r="QOG169" s="3"/>
      <c r="QOH169" s="3"/>
      <c r="QOI169" s="3"/>
      <c r="QOJ169" s="3"/>
      <c r="QOK169" s="3"/>
      <c r="QOL169" s="3"/>
      <c r="QOM169" s="3"/>
      <c r="QON169" s="3"/>
      <c r="QOO169" s="3"/>
      <c r="QOP169" s="3"/>
      <c r="QOQ169" s="3"/>
      <c r="QOR169" s="3"/>
      <c r="QOS169" s="3"/>
      <c r="QOT169" s="3"/>
      <c r="QOU169" s="3"/>
      <c r="QOV169" s="3"/>
      <c r="QOW169" s="3"/>
      <c r="QOX169" s="3"/>
      <c r="QOY169" s="3"/>
      <c r="QOZ169" s="3"/>
      <c r="QPA169" s="3"/>
      <c r="QPB169" s="3"/>
      <c r="QPC169" s="3"/>
      <c r="QPD169" s="3"/>
      <c r="QPE169" s="3"/>
      <c r="QPF169" s="3"/>
      <c r="QPG169" s="3"/>
      <c r="QPH169" s="3"/>
      <c r="QPI169" s="3"/>
      <c r="QPJ169" s="3"/>
      <c r="QPK169" s="3"/>
      <c r="QPL169" s="3"/>
      <c r="QPM169" s="3"/>
      <c r="QPN169" s="3"/>
      <c r="QPO169" s="3"/>
      <c r="QPP169" s="3"/>
      <c r="QPQ169" s="3"/>
      <c r="QPR169" s="3"/>
      <c r="QPS169" s="3"/>
      <c r="QPT169" s="3"/>
      <c r="QPU169" s="3"/>
      <c r="QPV169" s="3"/>
      <c r="QPW169" s="3"/>
      <c r="QPX169" s="3"/>
      <c r="QPY169" s="3"/>
      <c r="QPZ169" s="3"/>
      <c r="QQA169" s="3"/>
      <c r="QQB169" s="3"/>
      <c r="QQC169" s="3"/>
      <c r="QQD169" s="3"/>
      <c r="QQE169" s="3"/>
      <c r="QQF169" s="3"/>
      <c r="QQG169" s="3"/>
      <c r="QQH169" s="3"/>
      <c r="QQI169" s="3"/>
      <c r="QQJ169" s="3"/>
      <c r="QQK169" s="3"/>
      <c r="QQL169" s="3"/>
      <c r="QQM169" s="3"/>
      <c r="QQN169" s="3"/>
      <c r="QQO169" s="3"/>
      <c r="QQP169" s="3"/>
      <c r="QQQ169" s="3"/>
      <c r="QQR169" s="3"/>
      <c r="QQS169" s="3"/>
      <c r="QQT169" s="3"/>
      <c r="QQU169" s="3"/>
      <c r="QQV169" s="3"/>
      <c r="QQW169" s="3"/>
      <c r="QQX169" s="3"/>
      <c r="QQY169" s="3"/>
      <c r="QQZ169" s="3"/>
      <c r="QRA169" s="3"/>
      <c r="QRB169" s="3"/>
      <c r="QRC169" s="3"/>
      <c r="QRD169" s="3"/>
      <c r="QRE169" s="3"/>
      <c r="QRF169" s="3"/>
      <c r="QRG169" s="3"/>
      <c r="QRH169" s="3"/>
      <c r="QRI169" s="3"/>
      <c r="QRJ169" s="3"/>
      <c r="QRK169" s="3"/>
      <c r="QRL169" s="3"/>
      <c r="QRM169" s="3"/>
      <c r="QRN169" s="3"/>
      <c r="QRO169" s="3"/>
      <c r="QRP169" s="3"/>
      <c r="QRQ169" s="3"/>
      <c r="QRR169" s="3"/>
      <c r="QRS169" s="3"/>
      <c r="QRT169" s="3"/>
      <c r="QRU169" s="3"/>
      <c r="QRV169" s="3"/>
      <c r="QRW169" s="3"/>
      <c r="QRX169" s="3"/>
      <c r="QRY169" s="3"/>
      <c r="QRZ169" s="3"/>
      <c r="QSA169" s="3"/>
      <c r="QSB169" s="3"/>
      <c r="QSC169" s="3"/>
      <c r="QSD169" s="3"/>
      <c r="QSE169" s="3"/>
      <c r="QSF169" s="3"/>
      <c r="QSG169" s="3"/>
      <c r="QSH169" s="3"/>
      <c r="QSI169" s="3"/>
      <c r="QSJ169" s="3"/>
      <c r="QSK169" s="3"/>
      <c r="QSL169" s="3"/>
      <c r="QSM169" s="3"/>
      <c r="QSN169" s="3"/>
      <c r="QSO169" s="3"/>
      <c r="QSP169" s="3"/>
      <c r="QSQ169" s="3"/>
      <c r="QSR169" s="3"/>
      <c r="QSS169" s="3"/>
      <c r="QST169" s="3"/>
      <c r="QSU169" s="3"/>
      <c r="QSV169" s="3"/>
      <c r="QSW169" s="3"/>
      <c r="QSX169" s="3"/>
      <c r="QSY169" s="3"/>
      <c r="QSZ169" s="3"/>
      <c r="QTA169" s="3"/>
      <c r="QTB169" s="3"/>
      <c r="QTC169" s="3"/>
      <c r="QTD169" s="3"/>
      <c r="QTE169" s="3"/>
      <c r="QTF169" s="3"/>
      <c r="QTG169" s="3"/>
      <c r="QTH169" s="3"/>
      <c r="QTI169" s="3"/>
      <c r="QTJ169" s="3"/>
      <c r="QTK169" s="3"/>
      <c r="QTL169" s="3"/>
      <c r="QTM169" s="3"/>
      <c r="QTN169" s="3"/>
      <c r="QTO169" s="3"/>
      <c r="QTP169" s="3"/>
      <c r="QTQ169" s="3"/>
      <c r="QTR169" s="3"/>
      <c r="QTS169" s="3"/>
      <c r="QTT169" s="3"/>
      <c r="QTU169" s="3"/>
      <c r="QTV169" s="3"/>
      <c r="QTW169" s="3"/>
      <c r="QTX169" s="3"/>
      <c r="QTY169" s="3"/>
      <c r="QTZ169" s="3"/>
      <c r="QUA169" s="3"/>
      <c r="QUB169" s="3"/>
      <c r="QUC169" s="3"/>
      <c r="QUD169" s="3"/>
      <c r="QUE169" s="3"/>
      <c r="QUF169" s="3"/>
      <c r="QUG169" s="3"/>
      <c r="QUH169" s="3"/>
      <c r="QUI169" s="3"/>
      <c r="QUJ169" s="3"/>
      <c r="QUK169" s="3"/>
      <c r="QUL169" s="3"/>
      <c r="QUM169" s="3"/>
      <c r="QUN169" s="3"/>
      <c r="QUO169" s="3"/>
      <c r="QUP169" s="3"/>
      <c r="QUQ169" s="3"/>
      <c r="QUR169" s="3"/>
      <c r="QUS169" s="3"/>
      <c r="QUT169" s="3"/>
      <c r="QUU169" s="3"/>
      <c r="QUV169" s="3"/>
      <c r="QUW169" s="3"/>
      <c r="QUX169" s="3"/>
      <c r="QUY169" s="3"/>
      <c r="QUZ169" s="3"/>
      <c r="QVA169" s="3"/>
      <c r="QVB169" s="3"/>
      <c r="QVC169" s="3"/>
      <c r="QVD169" s="3"/>
      <c r="QVE169" s="3"/>
      <c r="QVF169" s="3"/>
      <c r="QVG169" s="3"/>
      <c r="QVH169" s="3"/>
      <c r="QVI169" s="3"/>
      <c r="QVJ169" s="3"/>
      <c r="QVK169" s="3"/>
      <c r="QVL169" s="3"/>
      <c r="QVM169" s="3"/>
      <c r="QVN169" s="3"/>
      <c r="QVO169" s="3"/>
      <c r="QVP169" s="3"/>
      <c r="QVQ169" s="3"/>
      <c r="QVR169" s="3"/>
      <c r="QVS169" s="3"/>
      <c r="QVT169" s="3"/>
      <c r="QVU169" s="3"/>
      <c r="QVV169" s="3"/>
      <c r="QVW169" s="3"/>
      <c r="QVX169" s="3"/>
      <c r="QVY169" s="3"/>
      <c r="QVZ169" s="3"/>
      <c r="QWA169" s="3"/>
      <c r="QWB169" s="3"/>
      <c r="QWC169" s="3"/>
      <c r="QWD169" s="3"/>
      <c r="QWE169" s="3"/>
      <c r="QWF169" s="3"/>
      <c r="QWG169" s="3"/>
      <c r="QWH169" s="3"/>
      <c r="QWI169" s="3"/>
      <c r="QWJ169" s="3"/>
      <c r="QWK169" s="3"/>
      <c r="QWL169" s="3"/>
      <c r="QWM169" s="3"/>
      <c r="QWN169" s="3"/>
      <c r="QWO169" s="3"/>
      <c r="QWP169" s="3"/>
      <c r="QWQ169" s="3"/>
      <c r="QWR169" s="3"/>
      <c r="QWS169" s="3"/>
      <c r="QWT169" s="3"/>
      <c r="QWU169" s="3"/>
      <c r="QWV169" s="3"/>
      <c r="QWW169" s="3"/>
      <c r="QWX169" s="3"/>
      <c r="QWY169" s="3"/>
      <c r="QWZ169" s="3"/>
      <c r="QXA169" s="3"/>
      <c r="QXB169" s="3"/>
      <c r="QXC169" s="3"/>
      <c r="QXD169" s="3"/>
      <c r="QXE169" s="3"/>
      <c r="QXF169" s="3"/>
      <c r="QXG169" s="3"/>
      <c r="QXH169" s="3"/>
      <c r="QXI169" s="3"/>
      <c r="QXJ169" s="3"/>
      <c r="QXK169" s="3"/>
      <c r="QXL169" s="3"/>
      <c r="QXM169" s="3"/>
      <c r="QXN169" s="3"/>
      <c r="QXO169" s="3"/>
      <c r="QXP169" s="3"/>
      <c r="QXQ169" s="3"/>
      <c r="QXR169" s="3"/>
      <c r="QXS169" s="3"/>
      <c r="QXT169" s="3"/>
      <c r="QXU169" s="3"/>
      <c r="QXV169" s="3"/>
      <c r="QXW169" s="3"/>
      <c r="QXX169" s="3"/>
      <c r="QXY169" s="3"/>
      <c r="QXZ169" s="3"/>
      <c r="QYA169" s="3"/>
      <c r="QYB169" s="3"/>
      <c r="QYC169" s="3"/>
      <c r="QYD169" s="3"/>
      <c r="QYE169" s="3"/>
      <c r="QYF169" s="3"/>
      <c r="QYG169" s="3"/>
      <c r="QYH169" s="3"/>
      <c r="QYI169" s="3"/>
      <c r="QYJ169" s="3"/>
      <c r="QYK169" s="3"/>
      <c r="QYL169" s="3"/>
      <c r="QYM169" s="3"/>
      <c r="QYN169" s="3"/>
      <c r="QYO169" s="3"/>
      <c r="QYP169" s="3"/>
      <c r="QYQ169" s="3"/>
      <c r="QYR169" s="3"/>
      <c r="QYS169" s="3"/>
      <c r="QYT169" s="3"/>
      <c r="QYU169" s="3"/>
      <c r="QYV169" s="3"/>
      <c r="QYW169" s="3"/>
      <c r="QYX169" s="3"/>
      <c r="QYY169" s="3"/>
      <c r="QYZ169" s="3"/>
      <c r="QZA169" s="3"/>
      <c r="QZB169" s="3"/>
      <c r="QZC169" s="3"/>
      <c r="QZD169" s="3"/>
      <c r="QZE169" s="3"/>
      <c r="QZF169" s="3"/>
      <c r="QZG169" s="3"/>
      <c r="QZH169" s="3"/>
      <c r="QZI169" s="3"/>
      <c r="QZJ169" s="3"/>
      <c r="QZK169" s="3"/>
      <c r="QZL169" s="3"/>
      <c r="QZM169" s="3"/>
      <c r="QZN169" s="3"/>
      <c r="QZO169" s="3"/>
      <c r="QZP169" s="3"/>
      <c r="QZQ169" s="3"/>
      <c r="QZR169" s="3"/>
      <c r="QZS169" s="3"/>
      <c r="QZT169" s="3"/>
      <c r="QZU169" s="3"/>
      <c r="QZV169" s="3"/>
      <c r="QZW169" s="3"/>
      <c r="QZX169" s="3"/>
      <c r="QZY169" s="3"/>
      <c r="QZZ169" s="3"/>
      <c r="RAA169" s="3"/>
      <c r="RAB169" s="3"/>
      <c r="RAC169" s="3"/>
      <c r="RAD169" s="3"/>
      <c r="RAE169" s="3"/>
      <c r="RAF169" s="3"/>
      <c r="RAG169" s="3"/>
      <c r="RAH169" s="3"/>
      <c r="RAI169" s="3"/>
      <c r="RAJ169" s="3"/>
      <c r="RAK169" s="3"/>
      <c r="RAL169" s="3"/>
      <c r="RAM169" s="3"/>
      <c r="RAN169" s="3"/>
      <c r="RAO169" s="3"/>
      <c r="RAP169" s="3"/>
      <c r="RAQ169" s="3"/>
      <c r="RAR169" s="3"/>
      <c r="RAS169" s="3"/>
      <c r="RAT169" s="3"/>
      <c r="RAU169" s="3"/>
      <c r="RAV169" s="3"/>
      <c r="RAW169" s="3"/>
      <c r="RAX169" s="3"/>
      <c r="RAY169" s="3"/>
      <c r="RAZ169" s="3"/>
      <c r="RBA169" s="3"/>
      <c r="RBB169" s="3"/>
      <c r="RBC169" s="3"/>
      <c r="RBD169" s="3"/>
      <c r="RBE169" s="3"/>
      <c r="RBF169" s="3"/>
      <c r="RBG169" s="3"/>
      <c r="RBH169" s="3"/>
      <c r="RBI169" s="3"/>
      <c r="RBJ169" s="3"/>
      <c r="RBK169" s="3"/>
      <c r="RBL169" s="3"/>
      <c r="RBM169" s="3"/>
      <c r="RBN169" s="3"/>
      <c r="RBO169" s="3"/>
      <c r="RBP169" s="3"/>
      <c r="RBQ169" s="3"/>
      <c r="RBR169" s="3"/>
      <c r="RBS169" s="3"/>
      <c r="RBT169" s="3"/>
      <c r="RBU169" s="3"/>
      <c r="RBV169" s="3"/>
      <c r="RBW169" s="3"/>
      <c r="RBX169" s="3"/>
      <c r="RBY169" s="3"/>
      <c r="RBZ169" s="3"/>
      <c r="RCA169" s="3"/>
      <c r="RCB169" s="3"/>
      <c r="RCC169" s="3"/>
      <c r="RCD169" s="3"/>
      <c r="RCE169" s="3"/>
      <c r="RCF169" s="3"/>
      <c r="RCG169" s="3"/>
      <c r="RCH169" s="3"/>
      <c r="RCI169" s="3"/>
      <c r="RCJ169" s="3"/>
      <c r="RCK169" s="3"/>
      <c r="RCL169" s="3"/>
      <c r="RCM169" s="3"/>
      <c r="RCN169" s="3"/>
      <c r="RCO169" s="3"/>
      <c r="RCP169" s="3"/>
      <c r="RCQ169" s="3"/>
      <c r="RCR169" s="3"/>
      <c r="RCS169" s="3"/>
      <c r="RCT169" s="3"/>
      <c r="RCU169" s="3"/>
      <c r="RCV169" s="3"/>
      <c r="RCW169" s="3"/>
      <c r="RCX169" s="3"/>
      <c r="RCY169" s="3"/>
      <c r="RCZ169" s="3"/>
      <c r="RDA169" s="3"/>
      <c r="RDB169" s="3"/>
      <c r="RDC169" s="3"/>
      <c r="RDD169" s="3"/>
      <c r="RDE169" s="3"/>
      <c r="RDF169" s="3"/>
      <c r="RDG169" s="3"/>
      <c r="RDH169" s="3"/>
      <c r="RDI169" s="3"/>
      <c r="RDJ169" s="3"/>
      <c r="RDK169" s="3"/>
      <c r="RDL169" s="3"/>
      <c r="RDM169" s="3"/>
      <c r="RDN169" s="3"/>
      <c r="RDO169" s="3"/>
      <c r="RDP169" s="3"/>
      <c r="RDQ169" s="3"/>
      <c r="RDR169" s="3"/>
      <c r="RDS169" s="3"/>
      <c r="RDT169" s="3"/>
      <c r="RDU169" s="3"/>
      <c r="RDV169" s="3"/>
      <c r="RDW169" s="3"/>
      <c r="RDX169" s="3"/>
      <c r="RDY169" s="3"/>
      <c r="RDZ169" s="3"/>
      <c r="REA169" s="3"/>
      <c r="REB169" s="3"/>
      <c r="REC169" s="3"/>
      <c r="RED169" s="3"/>
      <c r="REE169" s="3"/>
      <c r="REF169" s="3"/>
      <c r="REG169" s="3"/>
      <c r="REH169" s="3"/>
      <c r="REI169" s="3"/>
      <c r="REJ169" s="3"/>
      <c r="REK169" s="3"/>
      <c r="REL169" s="3"/>
      <c r="REM169" s="3"/>
      <c r="REN169" s="3"/>
      <c r="REO169" s="3"/>
      <c r="REP169" s="3"/>
      <c r="REQ169" s="3"/>
      <c r="RER169" s="3"/>
      <c r="RES169" s="3"/>
      <c r="RET169" s="3"/>
      <c r="REU169" s="3"/>
      <c r="REV169" s="3"/>
      <c r="REW169" s="3"/>
      <c r="REX169" s="3"/>
      <c r="REY169" s="3"/>
      <c r="REZ169" s="3"/>
      <c r="RFA169" s="3"/>
      <c r="RFB169" s="3"/>
      <c r="RFC169" s="3"/>
      <c r="RFD169" s="3"/>
      <c r="RFE169" s="3"/>
      <c r="RFF169" s="3"/>
      <c r="RFG169" s="3"/>
      <c r="RFH169" s="3"/>
      <c r="RFI169" s="3"/>
      <c r="RFJ169" s="3"/>
      <c r="RFK169" s="3"/>
      <c r="RFL169" s="3"/>
      <c r="RFM169" s="3"/>
      <c r="RFN169" s="3"/>
      <c r="RFO169" s="3"/>
      <c r="RFP169" s="3"/>
      <c r="RFQ169" s="3"/>
      <c r="RFR169" s="3"/>
      <c r="RFS169" s="3"/>
      <c r="RFT169" s="3"/>
      <c r="RFU169" s="3"/>
      <c r="RFV169" s="3"/>
      <c r="RFW169" s="3"/>
      <c r="RFX169" s="3"/>
      <c r="RFY169" s="3"/>
      <c r="RFZ169" s="3"/>
      <c r="RGA169" s="3"/>
      <c r="RGB169" s="3"/>
      <c r="RGC169" s="3"/>
      <c r="RGD169" s="3"/>
      <c r="RGE169" s="3"/>
      <c r="RGF169" s="3"/>
      <c r="RGG169" s="3"/>
      <c r="RGH169" s="3"/>
      <c r="RGI169" s="3"/>
      <c r="RGJ169" s="3"/>
      <c r="RGK169" s="3"/>
      <c r="RGL169" s="3"/>
      <c r="RGM169" s="3"/>
      <c r="RGN169" s="3"/>
      <c r="RGO169" s="3"/>
      <c r="RGP169" s="3"/>
      <c r="RGQ169" s="3"/>
      <c r="RGR169" s="3"/>
      <c r="RGS169" s="3"/>
      <c r="RGT169" s="3"/>
      <c r="RGU169" s="3"/>
      <c r="RGV169" s="3"/>
      <c r="RGW169" s="3"/>
      <c r="RGX169" s="3"/>
      <c r="RGY169" s="3"/>
      <c r="RGZ169" s="3"/>
      <c r="RHA169" s="3"/>
      <c r="RHB169" s="3"/>
      <c r="RHC169" s="3"/>
      <c r="RHD169" s="3"/>
      <c r="RHE169" s="3"/>
      <c r="RHF169" s="3"/>
      <c r="RHG169" s="3"/>
      <c r="RHH169" s="3"/>
      <c r="RHI169" s="3"/>
      <c r="RHJ169" s="3"/>
      <c r="RHK169" s="3"/>
      <c r="RHL169" s="3"/>
      <c r="RHM169" s="3"/>
      <c r="RHN169" s="3"/>
      <c r="RHO169" s="3"/>
      <c r="RHP169" s="3"/>
      <c r="RHQ169" s="3"/>
      <c r="RHR169" s="3"/>
      <c r="RHS169" s="3"/>
      <c r="RHT169" s="3"/>
      <c r="RHU169" s="3"/>
      <c r="RHV169" s="3"/>
      <c r="RHW169" s="3"/>
      <c r="RHX169" s="3"/>
      <c r="RHY169" s="3"/>
      <c r="RHZ169" s="3"/>
      <c r="RIA169" s="3"/>
      <c r="RIB169" s="3"/>
      <c r="RIC169" s="3"/>
      <c r="RID169" s="3"/>
      <c r="RIE169" s="3"/>
      <c r="RIF169" s="3"/>
      <c r="RIG169" s="3"/>
      <c r="RIH169" s="3"/>
      <c r="RII169" s="3"/>
      <c r="RIJ169" s="3"/>
      <c r="RIK169" s="3"/>
      <c r="RIL169" s="3"/>
      <c r="RIM169" s="3"/>
      <c r="RIN169" s="3"/>
      <c r="RIO169" s="3"/>
      <c r="RIP169" s="3"/>
      <c r="RIQ169" s="3"/>
      <c r="RIR169" s="3"/>
      <c r="RIS169" s="3"/>
      <c r="RIT169" s="3"/>
      <c r="RIU169" s="3"/>
      <c r="RIV169" s="3"/>
      <c r="RIW169" s="3"/>
      <c r="RIX169" s="3"/>
      <c r="RIY169" s="3"/>
      <c r="RIZ169" s="3"/>
      <c r="RJA169" s="3"/>
      <c r="RJB169" s="3"/>
      <c r="RJC169" s="3"/>
      <c r="RJD169" s="3"/>
      <c r="RJE169" s="3"/>
      <c r="RJF169" s="3"/>
      <c r="RJG169" s="3"/>
      <c r="RJH169" s="3"/>
      <c r="RJI169" s="3"/>
      <c r="RJJ169" s="3"/>
      <c r="RJK169" s="3"/>
      <c r="RJL169" s="3"/>
      <c r="RJM169" s="3"/>
      <c r="RJN169" s="3"/>
      <c r="RJO169" s="3"/>
      <c r="RJP169" s="3"/>
      <c r="RJQ169" s="3"/>
      <c r="RJR169" s="3"/>
      <c r="RJS169" s="3"/>
      <c r="RJT169" s="3"/>
      <c r="RJU169" s="3"/>
      <c r="RJV169" s="3"/>
      <c r="RJW169" s="3"/>
      <c r="RJX169" s="3"/>
      <c r="RJY169" s="3"/>
      <c r="RJZ169" s="3"/>
      <c r="RKA169" s="3"/>
      <c r="RKB169" s="3"/>
      <c r="RKC169" s="3"/>
      <c r="RKD169" s="3"/>
      <c r="RKE169" s="3"/>
      <c r="RKF169" s="3"/>
      <c r="RKG169" s="3"/>
      <c r="RKH169" s="3"/>
      <c r="RKI169" s="3"/>
      <c r="RKJ169" s="3"/>
      <c r="RKK169" s="3"/>
      <c r="RKL169" s="3"/>
      <c r="RKM169" s="3"/>
      <c r="RKN169" s="3"/>
      <c r="RKO169" s="3"/>
      <c r="RKP169" s="3"/>
      <c r="RKQ169" s="3"/>
      <c r="RKR169" s="3"/>
      <c r="RKS169" s="3"/>
      <c r="RKT169" s="3"/>
      <c r="RKU169" s="3"/>
      <c r="RKV169" s="3"/>
      <c r="RKW169" s="3"/>
      <c r="RKX169" s="3"/>
      <c r="RKY169" s="3"/>
      <c r="RKZ169" s="3"/>
      <c r="RLA169" s="3"/>
      <c r="RLB169" s="3"/>
      <c r="RLC169" s="3"/>
      <c r="RLD169" s="3"/>
      <c r="RLE169" s="3"/>
      <c r="RLF169" s="3"/>
      <c r="RLG169" s="3"/>
      <c r="RLH169" s="3"/>
      <c r="RLI169" s="3"/>
      <c r="RLJ169" s="3"/>
      <c r="RLK169" s="3"/>
      <c r="RLL169" s="3"/>
      <c r="RLM169" s="3"/>
      <c r="RLN169" s="3"/>
      <c r="RLO169" s="3"/>
      <c r="RLP169" s="3"/>
      <c r="RLQ169" s="3"/>
      <c r="RLR169" s="3"/>
      <c r="RLS169" s="3"/>
      <c r="RLT169" s="3"/>
      <c r="RLU169" s="3"/>
      <c r="RLV169" s="3"/>
      <c r="RLW169" s="3"/>
      <c r="RLX169" s="3"/>
      <c r="RLY169" s="3"/>
      <c r="RLZ169" s="3"/>
      <c r="RMA169" s="3"/>
      <c r="RMB169" s="3"/>
      <c r="RMC169" s="3"/>
      <c r="RMD169" s="3"/>
      <c r="RME169" s="3"/>
      <c r="RMF169" s="3"/>
      <c r="RMG169" s="3"/>
      <c r="RMH169" s="3"/>
      <c r="RMI169" s="3"/>
      <c r="RMJ169" s="3"/>
      <c r="RMK169" s="3"/>
      <c r="RML169" s="3"/>
      <c r="RMM169" s="3"/>
      <c r="RMN169" s="3"/>
      <c r="RMO169" s="3"/>
      <c r="RMP169" s="3"/>
      <c r="RMQ169" s="3"/>
      <c r="RMR169" s="3"/>
      <c r="RMS169" s="3"/>
      <c r="RMT169" s="3"/>
      <c r="RMU169" s="3"/>
      <c r="RMV169" s="3"/>
      <c r="RMW169" s="3"/>
      <c r="RMX169" s="3"/>
      <c r="RMY169" s="3"/>
      <c r="RMZ169" s="3"/>
      <c r="RNA169" s="3"/>
      <c r="RNB169" s="3"/>
      <c r="RNC169" s="3"/>
      <c r="RND169" s="3"/>
      <c r="RNE169" s="3"/>
      <c r="RNF169" s="3"/>
      <c r="RNG169" s="3"/>
      <c r="RNH169" s="3"/>
      <c r="RNI169" s="3"/>
      <c r="RNJ169" s="3"/>
      <c r="RNK169" s="3"/>
      <c r="RNL169" s="3"/>
      <c r="RNM169" s="3"/>
      <c r="RNN169" s="3"/>
      <c r="RNO169" s="3"/>
      <c r="RNP169" s="3"/>
      <c r="RNQ169" s="3"/>
      <c r="RNR169" s="3"/>
      <c r="RNS169" s="3"/>
      <c r="RNT169" s="3"/>
      <c r="RNU169" s="3"/>
      <c r="RNV169" s="3"/>
      <c r="RNW169" s="3"/>
      <c r="RNX169" s="3"/>
      <c r="RNY169" s="3"/>
      <c r="RNZ169" s="3"/>
      <c r="ROA169" s="3"/>
      <c r="ROB169" s="3"/>
      <c r="ROC169" s="3"/>
      <c r="ROD169" s="3"/>
      <c r="ROE169" s="3"/>
      <c r="ROF169" s="3"/>
      <c r="ROG169" s="3"/>
      <c r="ROH169" s="3"/>
      <c r="ROI169" s="3"/>
      <c r="ROJ169" s="3"/>
      <c r="ROK169" s="3"/>
      <c r="ROL169" s="3"/>
      <c r="ROM169" s="3"/>
      <c r="RON169" s="3"/>
      <c r="ROO169" s="3"/>
      <c r="ROP169" s="3"/>
      <c r="ROQ169" s="3"/>
      <c r="ROR169" s="3"/>
      <c r="ROS169" s="3"/>
      <c r="ROT169" s="3"/>
      <c r="ROU169" s="3"/>
      <c r="ROV169" s="3"/>
      <c r="ROW169" s="3"/>
      <c r="ROX169" s="3"/>
      <c r="ROY169" s="3"/>
      <c r="ROZ169" s="3"/>
      <c r="RPA169" s="3"/>
      <c r="RPB169" s="3"/>
      <c r="RPC169" s="3"/>
      <c r="RPD169" s="3"/>
      <c r="RPE169" s="3"/>
      <c r="RPF169" s="3"/>
      <c r="RPG169" s="3"/>
      <c r="RPH169" s="3"/>
      <c r="RPI169" s="3"/>
      <c r="RPJ169" s="3"/>
      <c r="RPK169" s="3"/>
      <c r="RPL169" s="3"/>
      <c r="RPM169" s="3"/>
      <c r="RPN169" s="3"/>
      <c r="RPO169" s="3"/>
      <c r="RPP169" s="3"/>
      <c r="RPQ169" s="3"/>
      <c r="RPR169" s="3"/>
      <c r="RPS169" s="3"/>
      <c r="RPT169" s="3"/>
      <c r="RPU169" s="3"/>
      <c r="RPV169" s="3"/>
      <c r="RPW169" s="3"/>
      <c r="RPX169" s="3"/>
      <c r="RPY169" s="3"/>
      <c r="RPZ169" s="3"/>
      <c r="RQA169" s="3"/>
      <c r="RQB169" s="3"/>
      <c r="RQC169" s="3"/>
      <c r="RQD169" s="3"/>
      <c r="RQE169" s="3"/>
      <c r="RQF169" s="3"/>
      <c r="RQG169" s="3"/>
      <c r="RQH169" s="3"/>
      <c r="RQI169" s="3"/>
      <c r="RQJ169" s="3"/>
      <c r="RQK169" s="3"/>
      <c r="RQL169" s="3"/>
      <c r="RQM169" s="3"/>
      <c r="RQN169" s="3"/>
      <c r="RQO169" s="3"/>
      <c r="RQP169" s="3"/>
      <c r="RQQ169" s="3"/>
      <c r="RQR169" s="3"/>
      <c r="RQS169" s="3"/>
      <c r="RQT169" s="3"/>
      <c r="RQU169" s="3"/>
      <c r="RQV169" s="3"/>
      <c r="RQW169" s="3"/>
      <c r="RQX169" s="3"/>
      <c r="RQY169" s="3"/>
      <c r="RQZ169" s="3"/>
      <c r="RRA169" s="3"/>
      <c r="RRB169" s="3"/>
      <c r="RRC169" s="3"/>
      <c r="RRD169" s="3"/>
      <c r="RRE169" s="3"/>
      <c r="RRF169" s="3"/>
      <c r="RRG169" s="3"/>
      <c r="RRH169" s="3"/>
      <c r="RRI169" s="3"/>
      <c r="RRJ169" s="3"/>
      <c r="RRK169" s="3"/>
      <c r="RRL169" s="3"/>
      <c r="RRM169" s="3"/>
      <c r="RRN169" s="3"/>
      <c r="RRO169" s="3"/>
      <c r="RRP169" s="3"/>
      <c r="RRQ169" s="3"/>
      <c r="RRR169" s="3"/>
      <c r="RRS169" s="3"/>
      <c r="RRT169" s="3"/>
      <c r="RRU169" s="3"/>
      <c r="RRV169" s="3"/>
      <c r="RRW169" s="3"/>
      <c r="RRX169" s="3"/>
      <c r="RRY169" s="3"/>
      <c r="RRZ169" s="3"/>
      <c r="RSA169" s="3"/>
      <c r="RSB169" s="3"/>
      <c r="RSC169" s="3"/>
      <c r="RSD169" s="3"/>
      <c r="RSE169" s="3"/>
      <c r="RSF169" s="3"/>
      <c r="RSG169" s="3"/>
      <c r="RSH169" s="3"/>
      <c r="RSI169" s="3"/>
      <c r="RSJ169" s="3"/>
      <c r="RSK169" s="3"/>
      <c r="RSL169" s="3"/>
      <c r="RSM169" s="3"/>
      <c r="RSN169" s="3"/>
      <c r="RSO169" s="3"/>
      <c r="RSP169" s="3"/>
      <c r="RSQ169" s="3"/>
      <c r="RSR169" s="3"/>
      <c r="RSS169" s="3"/>
      <c r="RST169" s="3"/>
      <c r="RSU169" s="3"/>
      <c r="RSV169" s="3"/>
      <c r="RSW169" s="3"/>
      <c r="RSX169" s="3"/>
      <c r="RSY169" s="3"/>
      <c r="RSZ169" s="3"/>
      <c r="RTA169" s="3"/>
      <c r="RTB169" s="3"/>
      <c r="RTC169" s="3"/>
      <c r="RTD169" s="3"/>
      <c r="RTE169" s="3"/>
      <c r="RTF169" s="3"/>
      <c r="RTG169" s="3"/>
      <c r="RTH169" s="3"/>
      <c r="RTI169" s="3"/>
      <c r="RTJ169" s="3"/>
      <c r="RTK169" s="3"/>
      <c r="RTL169" s="3"/>
      <c r="RTM169" s="3"/>
      <c r="RTN169" s="3"/>
      <c r="RTO169" s="3"/>
      <c r="RTP169" s="3"/>
      <c r="RTQ169" s="3"/>
      <c r="RTR169" s="3"/>
      <c r="RTS169" s="3"/>
      <c r="RTT169" s="3"/>
      <c r="RTU169" s="3"/>
      <c r="RTV169" s="3"/>
      <c r="RTW169" s="3"/>
      <c r="RTX169" s="3"/>
      <c r="RTY169" s="3"/>
      <c r="RTZ169" s="3"/>
      <c r="RUA169" s="3"/>
      <c r="RUB169" s="3"/>
      <c r="RUC169" s="3"/>
      <c r="RUD169" s="3"/>
      <c r="RUE169" s="3"/>
      <c r="RUF169" s="3"/>
      <c r="RUG169" s="3"/>
      <c r="RUH169" s="3"/>
      <c r="RUI169" s="3"/>
      <c r="RUJ169" s="3"/>
      <c r="RUK169" s="3"/>
      <c r="RUL169" s="3"/>
      <c r="RUM169" s="3"/>
      <c r="RUN169" s="3"/>
      <c r="RUO169" s="3"/>
      <c r="RUP169" s="3"/>
      <c r="RUQ169" s="3"/>
      <c r="RUR169" s="3"/>
      <c r="RUS169" s="3"/>
      <c r="RUT169" s="3"/>
      <c r="RUU169" s="3"/>
      <c r="RUV169" s="3"/>
      <c r="RUW169" s="3"/>
      <c r="RUX169" s="3"/>
      <c r="RUY169" s="3"/>
      <c r="RUZ169" s="3"/>
      <c r="RVA169" s="3"/>
      <c r="RVB169" s="3"/>
      <c r="RVC169" s="3"/>
      <c r="RVD169" s="3"/>
      <c r="RVE169" s="3"/>
      <c r="RVF169" s="3"/>
      <c r="RVG169" s="3"/>
      <c r="RVH169" s="3"/>
      <c r="RVI169" s="3"/>
      <c r="RVJ169" s="3"/>
      <c r="RVK169" s="3"/>
      <c r="RVL169" s="3"/>
      <c r="RVM169" s="3"/>
      <c r="RVN169" s="3"/>
      <c r="RVO169" s="3"/>
      <c r="RVP169" s="3"/>
      <c r="RVQ169" s="3"/>
      <c r="RVR169" s="3"/>
      <c r="RVS169" s="3"/>
      <c r="RVT169" s="3"/>
      <c r="RVU169" s="3"/>
      <c r="RVV169" s="3"/>
      <c r="RVW169" s="3"/>
      <c r="RVX169" s="3"/>
      <c r="RVY169" s="3"/>
      <c r="RVZ169" s="3"/>
      <c r="RWA169" s="3"/>
      <c r="RWB169" s="3"/>
      <c r="RWC169" s="3"/>
      <c r="RWD169" s="3"/>
      <c r="RWE169" s="3"/>
      <c r="RWF169" s="3"/>
      <c r="RWG169" s="3"/>
      <c r="RWH169" s="3"/>
      <c r="RWI169" s="3"/>
      <c r="RWJ169" s="3"/>
      <c r="RWK169" s="3"/>
      <c r="RWL169" s="3"/>
      <c r="RWM169" s="3"/>
      <c r="RWN169" s="3"/>
      <c r="RWO169" s="3"/>
      <c r="RWP169" s="3"/>
      <c r="RWQ169" s="3"/>
      <c r="RWR169" s="3"/>
      <c r="RWS169" s="3"/>
      <c r="RWT169" s="3"/>
      <c r="RWU169" s="3"/>
      <c r="RWV169" s="3"/>
      <c r="RWW169" s="3"/>
      <c r="RWX169" s="3"/>
      <c r="RWY169" s="3"/>
      <c r="RWZ169" s="3"/>
      <c r="RXA169" s="3"/>
      <c r="RXB169" s="3"/>
      <c r="RXC169" s="3"/>
      <c r="RXD169" s="3"/>
      <c r="RXE169" s="3"/>
      <c r="RXF169" s="3"/>
      <c r="RXG169" s="3"/>
      <c r="RXH169" s="3"/>
      <c r="RXI169" s="3"/>
      <c r="RXJ169" s="3"/>
      <c r="RXK169" s="3"/>
      <c r="RXL169" s="3"/>
      <c r="RXM169" s="3"/>
      <c r="RXN169" s="3"/>
      <c r="RXO169" s="3"/>
      <c r="RXP169" s="3"/>
      <c r="RXQ169" s="3"/>
      <c r="RXR169" s="3"/>
      <c r="RXS169" s="3"/>
      <c r="RXT169" s="3"/>
      <c r="RXU169" s="3"/>
      <c r="RXV169" s="3"/>
      <c r="RXW169" s="3"/>
      <c r="RXX169" s="3"/>
      <c r="RXY169" s="3"/>
      <c r="RXZ169" s="3"/>
      <c r="RYA169" s="3"/>
      <c r="RYB169" s="3"/>
      <c r="RYC169" s="3"/>
      <c r="RYD169" s="3"/>
      <c r="RYE169" s="3"/>
      <c r="RYF169" s="3"/>
      <c r="RYG169" s="3"/>
      <c r="RYH169" s="3"/>
      <c r="RYI169" s="3"/>
      <c r="RYJ169" s="3"/>
      <c r="RYK169" s="3"/>
      <c r="RYL169" s="3"/>
      <c r="RYM169" s="3"/>
      <c r="RYN169" s="3"/>
      <c r="RYO169" s="3"/>
      <c r="RYP169" s="3"/>
      <c r="RYQ169" s="3"/>
      <c r="RYR169" s="3"/>
      <c r="RYS169" s="3"/>
      <c r="RYT169" s="3"/>
      <c r="RYU169" s="3"/>
      <c r="RYV169" s="3"/>
      <c r="RYW169" s="3"/>
      <c r="RYX169" s="3"/>
      <c r="RYY169" s="3"/>
      <c r="RYZ169" s="3"/>
      <c r="RZA169" s="3"/>
      <c r="RZB169" s="3"/>
      <c r="RZC169" s="3"/>
      <c r="RZD169" s="3"/>
      <c r="RZE169" s="3"/>
      <c r="RZF169" s="3"/>
      <c r="RZG169" s="3"/>
      <c r="RZH169" s="3"/>
      <c r="RZI169" s="3"/>
      <c r="RZJ169" s="3"/>
      <c r="RZK169" s="3"/>
      <c r="RZL169" s="3"/>
      <c r="RZM169" s="3"/>
      <c r="RZN169" s="3"/>
      <c r="RZO169" s="3"/>
      <c r="RZP169" s="3"/>
      <c r="RZQ169" s="3"/>
      <c r="RZR169" s="3"/>
      <c r="RZS169" s="3"/>
      <c r="RZT169" s="3"/>
      <c r="RZU169" s="3"/>
      <c r="RZV169" s="3"/>
      <c r="RZW169" s="3"/>
      <c r="RZX169" s="3"/>
      <c r="RZY169" s="3"/>
      <c r="RZZ169" s="3"/>
      <c r="SAA169" s="3"/>
      <c r="SAB169" s="3"/>
      <c r="SAC169" s="3"/>
      <c r="SAD169" s="3"/>
      <c r="SAE169" s="3"/>
      <c r="SAF169" s="3"/>
      <c r="SAG169" s="3"/>
      <c r="SAH169" s="3"/>
      <c r="SAI169" s="3"/>
      <c r="SAJ169" s="3"/>
      <c r="SAK169" s="3"/>
      <c r="SAL169" s="3"/>
      <c r="SAM169" s="3"/>
      <c r="SAN169" s="3"/>
      <c r="SAO169" s="3"/>
      <c r="SAP169" s="3"/>
      <c r="SAQ169" s="3"/>
      <c r="SAR169" s="3"/>
      <c r="SAS169" s="3"/>
      <c r="SAT169" s="3"/>
      <c r="SAU169" s="3"/>
      <c r="SAV169" s="3"/>
      <c r="SAW169" s="3"/>
      <c r="SAX169" s="3"/>
      <c r="SAY169" s="3"/>
      <c r="SAZ169" s="3"/>
      <c r="SBA169" s="3"/>
      <c r="SBB169" s="3"/>
      <c r="SBC169" s="3"/>
      <c r="SBD169" s="3"/>
      <c r="SBE169" s="3"/>
      <c r="SBF169" s="3"/>
      <c r="SBG169" s="3"/>
      <c r="SBH169" s="3"/>
      <c r="SBI169" s="3"/>
      <c r="SBJ169" s="3"/>
      <c r="SBK169" s="3"/>
      <c r="SBL169" s="3"/>
      <c r="SBM169" s="3"/>
      <c r="SBN169" s="3"/>
      <c r="SBO169" s="3"/>
      <c r="SBP169" s="3"/>
      <c r="SBQ169" s="3"/>
      <c r="SBR169" s="3"/>
      <c r="SBS169" s="3"/>
      <c r="SBT169" s="3"/>
      <c r="SBU169" s="3"/>
      <c r="SBV169" s="3"/>
      <c r="SBW169" s="3"/>
      <c r="SBX169" s="3"/>
      <c r="SBY169" s="3"/>
      <c r="SBZ169" s="3"/>
      <c r="SCA169" s="3"/>
      <c r="SCB169" s="3"/>
      <c r="SCC169" s="3"/>
      <c r="SCD169" s="3"/>
      <c r="SCE169" s="3"/>
      <c r="SCF169" s="3"/>
      <c r="SCG169" s="3"/>
      <c r="SCH169" s="3"/>
      <c r="SCI169" s="3"/>
      <c r="SCJ169" s="3"/>
      <c r="SCK169" s="3"/>
      <c r="SCL169" s="3"/>
      <c r="SCM169" s="3"/>
      <c r="SCN169" s="3"/>
      <c r="SCO169" s="3"/>
      <c r="SCP169" s="3"/>
      <c r="SCQ169" s="3"/>
      <c r="SCR169" s="3"/>
      <c r="SCS169" s="3"/>
      <c r="SCT169" s="3"/>
      <c r="SCU169" s="3"/>
      <c r="SCV169" s="3"/>
      <c r="SCW169" s="3"/>
      <c r="SCX169" s="3"/>
      <c r="SCY169" s="3"/>
      <c r="SCZ169" s="3"/>
      <c r="SDA169" s="3"/>
      <c r="SDB169" s="3"/>
      <c r="SDC169" s="3"/>
      <c r="SDD169" s="3"/>
      <c r="SDE169" s="3"/>
      <c r="SDF169" s="3"/>
      <c r="SDG169" s="3"/>
      <c r="SDH169" s="3"/>
      <c r="SDI169" s="3"/>
      <c r="SDJ169" s="3"/>
      <c r="SDK169" s="3"/>
      <c r="SDL169" s="3"/>
      <c r="SDM169" s="3"/>
      <c r="SDN169" s="3"/>
      <c r="SDO169" s="3"/>
      <c r="SDP169" s="3"/>
      <c r="SDQ169" s="3"/>
      <c r="SDR169" s="3"/>
      <c r="SDS169" s="3"/>
      <c r="SDT169" s="3"/>
      <c r="SDU169" s="3"/>
      <c r="SDV169" s="3"/>
      <c r="SDW169" s="3"/>
      <c r="SDX169" s="3"/>
      <c r="SDY169" s="3"/>
      <c r="SDZ169" s="3"/>
      <c r="SEA169" s="3"/>
      <c r="SEB169" s="3"/>
      <c r="SEC169" s="3"/>
      <c r="SED169" s="3"/>
      <c r="SEE169" s="3"/>
      <c r="SEF169" s="3"/>
      <c r="SEG169" s="3"/>
      <c r="SEH169" s="3"/>
      <c r="SEI169" s="3"/>
      <c r="SEJ169" s="3"/>
      <c r="SEK169" s="3"/>
      <c r="SEL169" s="3"/>
      <c r="SEM169" s="3"/>
      <c r="SEN169" s="3"/>
      <c r="SEO169" s="3"/>
      <c r="SEP169" s="3"/>
      <c r="SEQ169" s="3"/>
      <c r="SER169" s="3"/>
      <c r="SES169" s="3"/>
      <c r="SET169" s="3"/>
      <c r="SEU169" s="3"/>
      <c r="SEV169" s="3"/>
      <c r="SEW169" s="3"/>
      <c r="SEX169" s="3"/>
      <c r="SEY169" s="3"/>
      <c r="SEZ169" s="3"/>
      <c r="SFA169" s="3"/>
      <c r="SFB169" s="3"/>
      <c r="SFC169" s="3"/>
      <c r="SFD169" s="3"/>
      <c r="SFE169" s="3"/>
      <c r="SFF169" s="3"/>
      <c r="SFG169" s="3"/>
      <c r="SFH169" s="3"/>
      <c r="SFI169" s="3"/>
      <c r="SFJ169" s="3"/>
      <c r="SFK169" s="3"/>
      <c r="SFL169" s="3"/>
      <c r="SFM169" s="3"/>
      <c r="SFN169" s="3"/>
      <c r="SFO169" s="3"/>
      <c r="SFP169" s="3"/>
      <c r="SFQ169" s="3"/>
      <c r="SFR169" s="3"/>
      <c r="SFS169" s="3"/>
      <c r="SFT169" s="3"/>
      <c r="SFU169" s="3"/>
      <c r="SFV169" s="3"/>
      <c r="SFW169" s="3"/>
      <c r="SFX169" s="3"/>
      <c r="SFY169" s="3"/>
      <c r="SFZ169" s="3"/>
      <c r="SGA169" s="3"/>
      <c r="SGB169" s="3"/>
      <c r="SGC169" s="3"/>
      <c r="SGD169" s="3"/>
      <c r="SGE169" s="3"/>
      <c r="SGF169" s="3"/>
      <c r="SGG169" s="3"/>
      <c r="SGH169" s="3"/>
      <c r="SGI169" s="3"/>
      <c r="SGJ169" s="3"/>
      <c r="SGK169" s="3"/>
      <c r="SGL169" s="3"/>
      <c r="SGM169" s="3"/>
      <c r="SGN169" s="3"/>
      <c r="SGO169" s="3"/>
      <c r="SGP169" s="3"/>
      <c r="SGQ169" s="3"/>
      <c r="SGR169" s="3"/>
      <c r="SGS169" s="3"/>
      <c r="SGT169" s="3"/>
      <c r="SGU169" s="3"/>
      <c r="SGV169" s="3"/>
      <c r="SGW169" s="3"/>
      <c r="SGX169" s="3"/>
      <c r="SGY169" s="3"/>
      <c r="SGZ169" s="3"/>
      <c r="SHA169" s="3"/>
      <c r="SHB169" s="3"/>
      <c r="SHC169" s="3"/>
      <c r="SHD169" s="3"/>
      <c r="SHE169" s="3"/>
      <c r="SHF169" s="3"/>
      <c r="SHG169" s="3"/>
      <c r="SHH169" s="3"/>
      <c r="SHI169" s="3"/>
      <c r="SHJ169" s="3"/>
      <c r="SHK169" s="3"/>
      <c r="SHL169" s="3"/>
      <c r="SHM169" s="3"/>
      <c r="SHN169" s="3"/>
      <c r="SHO169" s="3"/>
      <c r="SHP169" s="3"/>
      <c r="SHQ169" s="3"/>
      <c r="SHR169" s="3"/>
      <c r="SHS169" s="3"/>
      <c r="SHT169" s="3"/>
      <c r="SHU169" s="3"/>
      <c r="SHV169" s="3"/>
      <c r="SHW169" s="3"/>
      <c r="SHX169" s="3"/>
      <c r="SHY169" s="3"/>
      <c r="SHZ169" s="3"/>
      <c r="SIA169" s="3"/>
      <c r="SIB169" s="3"/>
      <c r="SIC169" s="3"/>
      <c r="SID169" s="3"/>
      <c r="SIE169" s="3"/>
      <c r="SIF169" s="3"/>
      <c r="SIG169" s="3"/>
      <c r="SIH169" s="3"/>
      <c r="SII169" s="3"/>
      <c r="SIJ169" s="3"/>
      <c r="SIK169" s="3"/>
      <c r="SIL169" s="3"/>
      <c r="SIM169" s="3"/>
      <c r="SIN169" s="3"/>
      <c r="SIO169" s="3"/>
      <c r="SIP169" s="3"/>
      <c r="SIQ169" s="3"/>
      <c r="SIR169" s="3"/>
      <c r="SIS169" s="3"/>
      <c r="SIT169" s="3"/>
      <c r="SIU169" s="3"/>
      <c r="SIV169" s="3"/>
      <c r="SIW169" s="3"/>
      <c r="SIX169" s="3"/>
      <c r="SIY169" s="3"/>
      <c r="SIZ169" s="3"/>
      <c r="SJA169" s="3"/>
      <c r="SJB169" s="3"/>
      <c r="SJC169" s="3"/>
      <c r="SJD169" s="3"/>
      <c r="SJE169" s="3"/>
      <c r="SJF169" s="3"/>
      <c r="SJG169" s="3"/>
      <c r="SJH169" s="3"/>
      <c r="SJI169" s="3"/>
      <c r="SJJ169" s="3"/>
      <c r="SJK169" s="3"/>
      <c r="SJL169" s="3"/>
      <c r="SJM169" s="3"/>
      <c r="SJN169" s="3"/>
      <c r="SJO169" s="3"/>
      <c r="SJP169" s="3"/>
      <c r="SJQ169" s="3"/>
      <c r="SJR169" s="3"/>
      <c r="SJS169" s="3"/>
      <c r="SJT169" s="3"/>
      <c r="SJU169" s="3"/>
      <c r="SJV169" s="3"/>
      <c r="SJW169" s="3"/>
      <c r="SJX169" s="3"/>
      <c r="SJY169" s="3"/>
      <c r="SJZ169" s="3"/>
      <c r="SKA169" s="3"/>
      <c r="SKB169" s="3"/>
      <c r="SKC169" s="3"/>
      <c r="SKD169" s="3"/>
      <c r="SKE169" s="3"/>
      <c r="SKF169" s="3"/>
      <c r="SKG169" s="3"/>
      <c r="SKH169" s="3"/>
      <c r="SKI169" s="3"/>
      <c r="SKJ169" s="3"/>
      <c r="SKK169" s="3"/>
      <c r="SKL169" s="3"/>
      <c r="SKM169" s="3"/>
      <c r="SKN169" s="3"/>
      <c r="SKO169" s="3"/>
      <c r="SKP169" s="3"/>
      <c r="SKQ169" s="3"/>
      <c r="SKR169" s="3"/>
      <c r="SKS169" s="3"/>
      <c r="SKT169" s="3"/>
      <c r="SKU169" s="3"/>
      <c r="SKV169" s="3"/>
      <c r="SKW169" s="3"/>
      <c r="SKX169" s="3"/>
      <c r="SKY169" s="3"/>
      <c r="SKZ169" s="3"/>
      <c r="SLA169" s="3"/>
      <c r="SLB169" s="3"/>
      <c r="SLC169" s="3"/>
      <c r="SLD169" s="3"/>
      <c r="SLE169" s="3"/>
      <c r="SLF169" s="3"/>
      <c r="SLG169" s="3"/>
      <c r="SLH169" s="3"/>
      <c r="SLI169" s="3"/>
      <c r="SLJ169" s="3"/>
      <c r="SLK169" s="3"/>
      <c r="SLL169" s="3"/>
      <c r="SLM169" s="3"/>
      <c r="SLN169" s="3"/>
      <c r="SLO169" s="3"/>
      <c r="SLP169" s="3"/>
      <c r="SLQ169" s="3"/>
      <c r="SLR169" s="3"/>
      <c r="SLS169" s="3"/>
      <c r="SLT169" s="3"/>
      <c r="SLU169" s="3"/>
      <c r="SLV169" s="3"/>
      <c r="SLW169" s="3"/>
      <c r="SLX169" s="3"/>
      <c r="SLY169" s="3"/>
      <c r="SLZ169" s="3"/>
      <c r="SMA169" s="3"/>
      <c r="SMB169" s="3"/>
      <c r="SMC169" s="3"/>
      <c r="SMD169" s="3"/>
      <c r="SME169" s="3"/>
      <c r="SMF169" s="3"/>
      <c r="SMG169" s="3"/>
      <c r="SMH169" s="3"/>
      <c r="SMI169" s="3"/>
      <c r="SMJ169" s="3"/>
      <c r="SMK169" s="3"/>
      <c r="SML169" s="3"/>
      <c r="SMM169" s="3"/>
      <c r="SMN169" s="3"/>
      <c r="SMO169" s="3"/>
      <c r="SMP169" s="3"/>
      <c r="SMQ169" s="3"/>
      <c r="SMR169" s="3"/>
      <c r="SMS169" s="3"/>
      <c r="SMT169" s="3"/>
      <c r="SMU169" s="3"/>
      <c r="SMV169" s="3"/>
      <c r="SMW169" s="3"/>
      <c r="SMX169" s="3"/>
      <c r="SMY169" s="3"/>
      <c r="SMZ169" s="3"/>
      <c r="SNA169" s="3"/>
      <c r="SNB169" s="3"/>
      <c r="SNC169" s="3"/>
      <c r="SND169" s="3"/>
      <c r="SNE169" s="3"/>
      <c r="SNF169" s="3"/>
      <c r="SNG169" s="3"/>
      <c r="SNH169" s="3"/>
      <c r="SNI169" s="3"/>
      <c r="SNJ169" s="3"/>
      <c r="SNK169" s="3"/>
      <c r="SNL169" s="3"/>
      <c r="SNM169" s="3"/>
      <c r="SNN169" s="3"/>
      <c r="SNO169" s="3"/>
      <c r="SNP169" s="3"/>
      <c r="SNQ169" s="3"/>
      <c r="SNR169" s="3"/>
      <c r="SNS169" s="3"/>
      <c r="SNT169" s="3"/>
      <c r="SNU169" s="3"/>
      <c r="SNV169" s="3"/>
      <c r="SNW169" s="3"/>
      <c r="SNX169" s="3"/>
      <c r="SNY169" s="3"/>
      <c r="SNZ169" s="3"/>
      <c r="SOA169" s="3"/>
      <c r="SOB169" s="3"/>
      <c r="SOC169" s="3"/>
      <c r="SOD169" s="3"/>
      <c r="SOE169" s="3"/>
      <c r="SOF169" s="3"/>
      <c r="SOG169" s="3"/>
      <c r="SOH169" s="3"/>
      <c r="SOI169" s="3"/>
      <c r="SOJ169" s="3"/>
      <c r="SOK169" s="3"/>
      <c r="SOL169" s="3"/>
      <c r="SOM169" s="3"/>
      <c r="SON169" s="3"/>
      <c r="SOO169" s="3"/>
      <c r="SOP169" s="3"/>
      <c r="SOQ169" s="3"/>
      <c r="SOR169" s="3"/>
      <c r="SOS169" s="3"/>
      <c r="SOT169" s="3"/>
      <c r="SOU169" s="3"/>
      <c r="SOV169" s="3"/>
      <c r="SOW169" s="3"/>
      <c r="SOX169" s="3"/>
      <c r="SOY169" s="3"/>
      <c r="SOZ169" s="3"/>
      <c r="SPA169" s="3"/>
      <c r="SPB169" s="3"/>
      <c r="SPC169" s="3"/>
      <c r="SPD169" s="3"/>
      <c r="SPE169" s="3"/>
      <c r="SPF169" s="3"/>
      <c r="SPG169" s="3"/>
      <c r="SPH169" s="3"/>
      <c r="SPI169" s="3"/>
      <c r="SPJ169" s="3"/>
      <c r="SPK169" s="3"/>
      <c r="SPL169" s="3"/>
      <c r="SPM169" s="3"/>
      <c r="SPN169" s="3"/>
      <c r="SPO169" s="3"/>
      <c r="SPP169" s="3"/>
      <c r="SPQ169" s="3"/>
      <c r="SPR169" s="3"/>
      <c r="SPS169" s="3"/>
      <c r="SPT169" s="3"/>
      <c r="SPU169" s="3"/>
      <c r="SPV169" s="3"/>
      <c r="SPW169" s="3"/>
      <c r="SPX169" s="3"/>
      <c r="SPY169" s="3"/>
      <c r="SPZ169" s="3"/>
      <c r="SQA169" s="3"/>
      <c r="SQB169" s="3"/>
      <c r="SQC169" s="3"/>
      <c r="SQD169" s="3"/>
      <c r="SQE169" s="3"/>
      <c r="SQF169" s="3"/>
      <c r="SQG169" s="3"/>
      <c r="SQH169" s="3"/>
      <c r="SQI169" s="3"/>
      <c r="SQJ169" s="3"/>
      <c r="SQK169" s="3"/>
      <c r="SQL169" s="3"/>
      <c r="SQM169" s="3"/>
      <c r="SQN169" s="3"/>
      <c r="SQO169" s="3"/>
      <c r="SQP169" s="3"/>
      <c r="SQQ169" s="3"/>
      <c r="SQR169" s="3"/>
      <c r="SQS169" s="3"/>
      <c r="SQT169" s="3"/>
      <c r="SQU169" s="3"/>
      <c r="SQV169" s="3"/>
      <c r="SQW169" s="3"/>
      <c r="SQX169" s="3"/>
      <c r="SQY169" s="3"/>
      <c r="SQZ169" s="3"/>
      <c r="SRA169" s="3"/>
      <c r="SRB169" s="3"/>
      <c r="SRC169" s="3"/>
      <c r="SRD169" s="3"/>
      <c r="SRE169" s="3"/>
      <c r="SRF169" s="3"/>
      <c r="SRG169" s="3"/>
      <c r="SRH169" s="3"/>
      <c r="SRI169" s="3"/>
      <c r="SRJ169" s="3"/>
      <c r="SRK169" s="3"/>
      <c r="SRL169" s="3"/>
      <c r="SRM169" s="3"/>
      <c r="SRN169" s="3"/>
      <c r="SRO169" s="3"/>
      <c r="SRP169" s="3"/>
      <c r="SRQ169" s="3"/>
      <c r="SRR169" s="3"/>
      <c r="SRS169" s="3"/>
      <c r="SRT169" s="3"/>
      <c r="SRU169" s="3"/>
      <c r="SRV169" s="3"/>
      <c r="SRW169" s="3"/>
      <c r="SRX169" s="3"/>
      <c r="SRY169" s="3"/>
      <c r="SRZ169" s="3"/>
      <c r="SSA169" s="3"/>
      <c r="SSB169" s="3"/>
      <c r="SSC169" s="3"/>
      <c r="SSD169" s="3"/>
      <c r="SSE169" s="3"/>
      <c r="SSF169" s="3"/>
      <c r="SSG169" s="3"/>
      <c r="SSH169" s="3"/>
      <c r="SSI169" s="3"/>
      <c r="SSJ169" s="3"/>
      <c r="SSK169" s="3"/>
      <c r="SSL169" s="3"/>
      <c r="SSM169" s="3"/>
      <c r="SSN169" s="3"/>
      <c r="SSO169" s="3"/>
      <c r="SSP169" s="3"/>
      <c r="SSQ169" s="3"/>
      <c r="SSR169" s="3"/>
      <c r="SSS169" s="3"/>
      <c r="SST169" s="3"/>
      <c r="SSU169" s="3"/>
      <c r="SSV169" s="3"/>
      <c r="SSW169" s="3"/>
      <c r="SSX169" s="3"/>
      <c r="SSY169" s="3"/>
      <c r="SSZ169" s="3"/>
      <c r="STA169" s="3"/>
      <c r="STB169" s="3"/>
      <c r="STC169" s="3"/>
      <c r="STD169" s="3"/>
      <c r="STE169" s="3"/>
      <c r="STF169" s="3"/>
      <c r="STG169" s="3"/>
      <c r="STH169" s="3"/>
      <c r="STI169" s="3"/>
      <c r="STJ169" s="3"/>
      <c r="STK169" s="3"/>
      <c r="STL169" s="3"/>
      <c r="STM169" s="3"/>
      <c r="STN169" s="3"/>
      <c r="STO169" s="3"/>
      <c r="STP169" s="3"/>
      <c r="STQ169" s="3"/>
      <c r="STR169" s="3"/>
      <c r="STS169" s="3"/>
      <c r="STT169" s="3"/>
      <c r="STU169" s="3"/>
      <c r="STV169" s="3"/>
      <c r="STW169" s="3"/>
      <c r="STX169" s="3"/>
      <c r="STY169" s="3"/>
      <c r="STZ169" s="3"/>
      <c r="SUA169" s="3"/>
      <c r="SUB169" s="3"/>
      <c r="SUC169" s="3"/>
      <c r="SUD169" s="3"/>
      <c r="SUE169" s="3"/>
      <c r="SUF169" s="3"/>
      <c r="SUG169" s="3"/>
      <c r="SUH169" s="3"/>
      <c r="SUI169" s="3"/>
      <c r="SUJ169" s="3"/>
      <c r="SUK169" s="3"/>
      <c r="SUL169" s="3"/>
      <c r="SUM169" s="3"/>
      <c r="SUN169" s="3"/>
      <c r="SUO169" s="3"/>
      <c r="SUP169" s="3"/>
      <c r="SUQ169" s="3"/>
      <c r="SUR169" s="3"/>
      <c r="SUS169" s="3"/>
      <c r="SUT169" s="3"/>
      <c r="SUU169" s="3"/>
      <c r="SUV169" s="3"/>
      <c r="SUW169" s="3"/>
      <c r="SUX169" s="3"/>
      <c r="SUY169" s="3"/>
      <c r="SUZ169" s="3"/>
      <c r="SVA169" s="3"/>
      <c r="SVB169" s="3"/>
      <c r="SVC169" s="3"/>
      <c r="SVD169" s="3"/>
      <c r="SVE169" s="3"/>
      <c r="SVF169" s="3"/>
      <c r="SVG169" s="3"/>
      <c r="SVH169" s="3"/>
      <c r="SVI169" s="3"/>
      <c r="SVJ169" s="3"/>
      <c r="SVK169" s="3"/>
      <c r="SVL169" s="3"/>
      <c r="SVM169" s="3"/>
      <c r="SVN169" s="3"/>
      <c r="SVO169" s="3"/>
      <c r="SVP169" s="3"/>
      <c r="SVQ169" s="3"/>
      <c r="SVR169" s="3"/>
      <c r="SVS169" s="3"/>
      <c r="SVT169" s="3"/>
      <c r="SVU169" s="3"/>
      <c r="SVV169" s="3"/>
      <c r="SVW169" s="3"/>
      <c r="SVX169" s="3"/>
      <c r="SVY169" s="3"/>
      <c r="SVZ169" s="3"/>
      <c r="SWA169" s="3"/>
      <c r="SWB169" s="3"/>
      <c r="SWC169" s="3"/>
      <c r="SWD169" s="3"/>
      <c r="SWE169" s="3"/>
      <c r="SWF169" s="3"/>
      <c r="SWG169" s="3"/>
      <c r="SWH169" s="3"/>
      <c r="SWI169" s="3"/>
      <c r="SWJ169" s="3"/>
      <c r="SWK169" s="3"/>
      <c r="SWL169" s="3"/>
      <c r="SWM169" s="3"/>
      <c r="SWN169" s="3"/>
      <c r="SWO169" s="3"/>
      <c r="SWP169" s="3"/>
      <c r="SWQ169" s="3"/>
      <c r="SWR169" s="3"/>
      <c r="SWS169" s="3"/>
      <c r="SWT169" s="3"/>
      <c r="SWU169" s="3"/>
      <c r="SWV169" s="3"/>
      <c r="SWW169" s="3"/>
      <c r="SWX169" s="3"/>
      <c r="SWY169" s="3"/>
      <c r="SWZ169" s="3"/>
      <c r="SXA169" s="3"/>
      <c r="SXB169" s="3"/>
      <c r="SXC169" s="3"/>
      <c r="SXD169" s="3"/>
      <c r="SXE169" s="3"/>
      <c r="SXF169" s="3"/>
      <c r="SXG169" s="3"/>
      <c r="SXH169" s="3"/>
      <c r="SXI169" s="3"/>
      <c r="SXJ169" s="3"/>
      <c r="SXK169" s="3"/>
      <c r="SXL169" s="3"/>
      <c r="SXM169" s="3"/>
      <c r="SXN169" s="3"/>
      <c r="SXO169" s="3"/>
      <c r="SXP169" s="3"/>
      <c r="SXQ169" s="3"/>
      <c r="SXR169" s="3"/>
      <c r="SXS169" s="3"/>
      <c r="SXT169" s="3"/>
      <c r="SXU169" s="3"/>
      <c r="SXV169" s="3"/>
      <c r="SXW169" s="3"/>
      <c r="SXX169" s="3"/>
      <c r="SXY169" s="3"/>
      <c r="SXZ169" s="3"/>
      <c r="SYA169" s="3"/>
      <c r="SYB169" s="3"/>
      <c r="SYC169" s="3"/>
      <c r="SYD169" s="3"/>
      <c r="SYE169" s="3"/>
      <c r="SYF169" s="3"/>
      <c r="SYG169" s="3"/>
      <c r="SYH169" s="3"/>
      <c r="SYI169" s="3"/>
      <c r="SYJ169" s="3"/>
      <c r="SYK169" s="3"/>
      <c r="SYL169" s="3"/>
      <c r="SYM169" s="3"/>
      <c r="SYN169" s="3"/>
      <c r="SYO169" s="3"/>
      <c r="SYP169" s="3"/>
      <c r="SYQ169" s="3"/>
      <c r="SYR169" s="3"/>
      <c r="SYS169" s="3"/>
      <c r="SYT169" s="3"/>
      <c r="SYU169" s="3"/>
      <c r="SYV169" s="3"/>
      <c r="SYW169" s="3"/>
      <c r="SYX169" s="3"/>
      <c r="SYY169" s="3"/>
      <c r="SYZ169" s="3"/>
      <c r="SZA169" s="3"/>
      <c r="SZB169" s="3"/>
      <c r="SZC169" s="3"/>
      <c r="SZD169" s="3"/>
      <c r="SZE169" s="3"/>
      <c r="SZF169" s="3"/>
      <c r="SZG169" s="3"/>
      <c r="SZH169" s="3"/>
      <c r="SZI169" s="3"/>
      <c r="SZJ169" s="3"/>
      <c r="SZK169" s="3"/>
      <c r="SZL169" s="3"/>
      <c r="SZM169" s="3"/>
      <c r="SZN169" s="3"/>
      <c r="SZO169" s="3"/>
      <c r="SZP169" s="3"/>
      <c r="SZQ169" s="3"/>
      <c r="SZR169" s="3"/>
      <c r="SZS169" s="3"/>
      <c r="SZT169" s="3"/>
      <c r="SZU169" s="3"/>
      <c r="SZV169" s="3"/>
      <c r="SZW169" s="3"/>
      <c r="SZX169" s="3"/>
      <c r="SZY169" s="3"/>
      <c r="SZZ169" s="3"/>
      <c r="TAA169" s="3"/>
      <c r="TAB169" s="3"/>
      <c r="TAC169" s="3"/>
      <c r="TAD169" s="3"/>
      <c r="TAE169" s="3"/>
      <c r="TAF169" s="3"/>
      <c r="TAG169" s="3"/>
      <c r="TAH169" s="3"/>
      <c r="TAI169" s="3"/>
      <c r="TAJ169" s="3"/>
      <c r="TAK169" s="3"/>
      <c r="TAL169" s="3"/>
      <c r="TAM169" s="3"/>
      <c r="TAN169" s="3"/>
      <c r="TAO169" s="3"/>
      <c r="TAP169" s="3"/>
      <c r="TAQ169" s="3"/>
      <c r="TAR169" s="3"/>
      <c r="TAS169" s="3"/>
      <c r="TAT169" s="3"/>
      <c r="TAU169" s="3"/>
      <c r="TAV169" s="3"/>
      <c r="TAW169" s="3"/>
      <c r="TAX169" s="3"/>
      <c r="TAY169" s="3"/>
      <c r="TAZ169" s="3"/>
      <c r="TBA169" s="3"/>
      <c r="TBB169" s="3"/>
      <c r="TBC169" s="3"/>
      <c r="TBD169" s="3"/>
      <c r="TBE169" s="3"/>
      <c r="TBF169" s="3"/>
      <c r="TBG169" s="3"/>
      <c r="TBH169" s="3"/>
      <c r="TBI169" s="3"/>
      <c r="TBJ169" s="3"/>
      <c r="TBK169" s="3"/>
      <c r="TBL169" s="3"/>
      <c r="TBM169" s="3"/>
      <c r="TBN169" s="3"/>
      <c r="TBO169" s="3"/>
      <c r="TBP169" s="3"/>
      <c r="TBQ169" s="3"/>
      <c r="TBR169" s="3"/>
      <c r="TBS169" s="3"/>
      <c r="TBT169" s="3"/>
      <c r="TBU169" s="3"/>
      <c r="TBV169" s="3"/>
      <c r="TBW169" s="3"/>
      <c r="TBX169" s="3"/>
      <c r="TBY169" s="3"/>
      <c r="TBZ169" s="3"/>
      <c r="TCA169" s="3"/>
      <c r="TCB169" s="3"/>
      <c r="TCC169" s="3"/>
      <c r="TCD169" s="3"/>
      <c r="TCE169" s="3"/>
      <c r="TCF169" s="3"/>
      <c r="TCG169" s="3"/>
      <c r="TCH169" s="3"/>
      <c r="TCI169" s="3"/>
      <c r="TCJ169" s="3"/>
      <c r="TCK169" s="3"/>
      <c r="TCL169" s="3"/>
      <c r="TCM169" s="3"/>
      <c r="TCN169" s="3"/>
      <c r="TCO169" s="3"/>
      <c r="TCP169" s="3"/>
      <c r="TCQ169" s="3"/>
      <c r="TCR169" s="3"/>
      <c r="TCS169" s="3"/>
      <c r="TCT169" s="3"/>
      <c r="TCU169" s="3"/>
      <c r="TCV169" s="3"/>
      <c r="TCW169" s="3"/>
      <c r="TCX169" s="3"/>
      <c r="TCY169" s="3"/>
      <c r="TCZ169" s="3"/>
      <c r="TDA169" s="3"/>
      <c r="TDB169" s="3"/>
      <c r="TDC169" s="3"/>
      <c r="TDD169" s="3"/>
      <c r="TDE169" s="3"/>
      <c r="TDF169" s="3"/>
      <c r="TDG169" s="3"/>
      <c r="TDH169" s="3"/>
      <c r="TDI169" s="3"/>
      <c r="TDJ169" s="3"/>
      <c r="TDK169" s="3"/>
      <c r="TDL169" s="3"/>
      <c r="TDM169" s="3"/>
      <c r="TDN169" s="3"/>
      <c r="TDO169" s="3"/>
      <c r="TDP169" s="3"/>
      <c r="TDQ169" s="3"/>
      <c r="TDR169" s="3"/>
      <c r="TDS169" s="3"/>
      <c r="TDT169" s="3"/>
      <c r="TDU169" s="3"/>
      <c r="TDV169" s="3"/>
      <c r="TDW169" s="3"/>
      <c r="TDX169" s="3"/>
      <c r="TDY169" s="3"/>
      <c r="TDZ169" s="3"/>
      <c r="TEA169" s="3"/>
      <c r="TEB169" s="3"/>
      <c r="TEC169" s="3"/>
      <c r="TED169" s="3"/>
      <c r="TEE169" s="3"/>
      <c r="TEF169" s="3"/>
      <c r="TEG169" s="3"/>
      <c r="TEH169" s="3"/>
      <c r="TEI169" s="3"/>
      <c r="TEJ169" s="3"/>
      <c r="TEK169" s="3"/>
      <c r="TEL169" s="3"/>
      <c r="TEM169" s="3"/>
      <c r="TEN169" s="3"/>
      <c r="TEO169" s="3"/>
      <c r="TEP169" s="3"/>
      <c r="TEQ169" s="3"/>
      <c r="TER169" s="3"/>
      <c r="TES169" s="3"/>
      <c r="TET169" s="3"/>
      <c r="TEU169" s="3"/>
      <c r="TEV169" s="3"/>
      <c r="TEW169" s="3"/>
      <c r="TEX169" s="3"/>
      <c r="TEY169" s="3"/>
      <c r="TEZ169" s="3"/>
      <c r="TFA169" s="3"/>
      <c r="TFB169" s="3"/>
      <c r="TFC169" s="3"/>
      <c r="TFD169" s="3"/>
      <c r="TFE169" s="3"/>
      <c r="TFF169" s="3"/>
      <c r="TFG169" s="3"/>
      <c r="TFH169" s="3"/>
      <c r="TFI169" s="3"/>
      <c r="TFJ169" s="3"/>
      <c r="TFK169" s="3"/>
      <c r="TFL169" s="3"/>
      <c r="TFM169" s="3"/>
      <c r="TFN169" s="3"/>
      <c r="TFO169" s="3"/>
      <c r="TFP169" s="3"/>
      <c r="TFQ169" s="3"/>
      <c r="TFR169" s="3"/>
      <c r="TFS169" s="3"/>
      <c r="TFT169" s="3"/>
      <c r="TFU169" s="3"/>
      <c r="TFV169" s="3"/>
      <c r="TFW169" s="3"/>
      <c r="TFX169" s="3"/>
      <c r="TFY169" s="3"/>
      <c r="TFZ169" s="3"/>
      <c r="TGA169" s="3"/>
      <c r="TGB169" s="3"/>
      <c r="TGC169" s="3"/>
      <c r="TGD169" s="3"/>
      <c r="TGE169" s="3"/>
      <c r="TGF169" s="3"/>
      <c r="TGG169" s="3"/>
      <c r="TGH169" s="3"/>
      <c r="TGI169" s="3"/>
      <c r="TGJ169" s="3"/>
      <c r="TGK169" s="3"/>
      <c r="TGL169" s="3"/>
      <c r="TGM169" s="3"/>
      <c r="TGN169" s="3"/>
      <c r="TGO169" s="3"/>
      <c r="TGP169" s="3"/>
      <c r="TGQ169" s="3"/>
      <c r="TGR169" s="3"/>
      <c r="TGS169" s="3"/>
      <c r="TGT169" s="3"/>
      <c r="TGU169" s="3"/>
      <c r="TGV169" s="3"/>
      <c r="TGW169" s="3"/>
      <c r="TGX169" s="3"/>
      <c r="TGY169" s="3"/>
      <c r="TGZ169" s="3"/>
      <c r="THA169" s="3"/>
      <c r="THB169" s="3"/>
      <c r="THC169" s="3"/>
      <c r="THD169" s="3"/>
      <c r="THE169" s="3"/>
      <c r="THF169" s="3"/>
      <c r="THG169" s="3"/>
      <c r="THH169" s="3"/>
      <c r="THI169" s="3"/>
      <c r="THJ169" s="3"/>
      <c r="THK169" s="3"/>
      <c r="THL169" s="3"/>
      <c r="THM169" s="3"/>
      <c r="THN169" s="3"/>
      <c r="THO169" s="3"/>
      <c r="THP169" s="3"/>
      <c r="THQ169" s="3"/>
      <c r="THR169" s="3"/>
      <c r="THS169" s="3"/>
      <c r="THT169" s="3"/>
      <c r="THU169" s="3"/>
      <c r="THV169" s="3"/>
      <c r="THW169" s="3"/>
      <c r="THX169" s="3"/>
      <c r="THY169" s="3"/>
      <c r="THZ169" s="3"/>
      <c r="TIA169" s="3"/>
      <c r="TIB169" s="3"/>
      <c r="TIC169" s="3"/>
      <c r="TID169" s="3"/>
      <c r="TIE169" s="3"/>
      <c r="TIF169" s="3"/>
      <c r="TIG169" s="3"/>
      <c r="TIH169" s="3"/>
      <c r="TII169" s="3"/>
      <c r="TIJ169" s="3"/>
      <c r="TIK169" s="3"/>
      <c r="TIL169" s="3"/>
      <c r="TIM169" s="3"/>
      <c r="TIN169" s="3"/>
      <c r="TIO169" s="3"/>
      <c r="TIP169" s="3"/>
      <c r="TIQ169" s="3"/>
      <c r="TIR169" s="3"/>
      <c r="TIS169" s="3"/>
      <c r="TIT169" s="3"/>
      <c r="TIU169" s="3"/>
      <c r="TIV169" s="3"/>
      <c r="TIW169" s="3"/>
      <c r="TIX169" s="3"/>
      <c r="TIY169" s="3"/>
      <c r="TIZ169" s="3"/>
      <c r="TJA169" s="3"/>
      <c r="TJB169" s="3"/>
      <c r="TJC169" s="3"/>
      <c r="TJD169" s="3"/>
      <c r="TJE169" s="3"/>
      <c r="TJF169" s="3"/>
      <c r="TJG169" s="3"/>
      <c r="TJH169" s="3"/>
      <c r="TJI169" s="3"/>
      <c r="TJJ169" s="3"/>
      <c r="TJK169" s="3"/>
      <c r="TJL169" s="3"/>
      <c r="TJM169" s="3"/>
      <c r="TJN169" s="3"/>
      <c r="TJO169" s="3"/>
      <c r="TJP169" s="3"/>
      <c r="TJQ169" s="3"/>
      <c r="TJR169" s="3"/>
      <c r="TJS169" s="3"/>
      <c r="TJT169" s="3"/>
      <c r="TJU169" s="3"/>
      <c r="TJV169" s="3"/>
      <c r="TJW169" s="3"/>
      <c r="TJX169" s="3"/>
      <c r="TJY169" s="3"/>
      <c r="TJZ169" s="3"/>
      <c r="TKA169" s="3"/>
      <c r="TKB169" s="3"/>
      <c r="TKC169" s="3"/>
      <c r="TKD169" s="3"/>
      <c r="TKE169" s="3"/>
      <c r="TKF169" s="3"/>
      <c r="TKG169" s="3"/>
      <c r="TKH169" s="3"/>
      <c r="TKI169" s="3"/>
      <c r="TKJ169" s="3"/>
      <c r="TKK169" s="3"/>
      <c r="TKL169" s="3"/>
      <c r="TKM169" s="3"/>
      <c r="TKN169" s="3"/>
      <c r="TKO169" s="3"/>
      <c r="TKP169" s="3"/>
      <c r="TKQ169" s="3"/>
      <c r="TKR169" s="3"/>
      <c r="TKS169" s="3"/>
      <c r="TKT169" s="3"/>
      <c r="TKU169" s="3"/>
      <c r="TKV169" s="3"/>
      <c r="TKW169" s="3"/>
      <c r="TKX169" s="3"/>
      <c r="TKY169" s="3"/>
      <c r="TKZ169" s="3"/>
      <c r="TLA169" s="3"/>
      <c r="TLB169" s="3"/>
      <c r="TLC169" s="3"/>
      <c r="TLD169" s="3"/>
      <c r="TLE169" s="3"/>
      <c r="TLF169" s="3"/>
      <c r="TLG169" s="3"/>
      <c r="TLH169" s="3"/>
      <c r="TLI169" s="3"/>
      <c r="TLJ169" s="3"/>
      <c r="TLK169" s="3"/>
      <c r="TLL169" s="3"/>
      <c r="TLM169" s="3"/>
      <c r="TLN169" s="3"/>
      <c r="TLO169" s="3"/>
      <c r="TLP169" s="3"/>
      <c r="TLQ169" s="3"/>
      <c r="TLR169" s="3"/>
      <c r="TLS169" s="3"/>
      <c r="TLT169" s="3"/>
      <c r="TLU169" s="3"/>
      <c r="TLV169" s="3"/>
      <c r="TLW169" s="3"/>
      <c r="TLX169" s="3"/>
      <c r="TLY169" s="3"/>
      <c r="TLZ169" s="3"/>
      <c r="TMA169" s="3"/>
      <c r="TMB169" s="3"/>
      <c r="TMC169" s="3"/>
      <c r="TMD169" s="3"/>
      <c r="TME169" s="3"/>
      <c r="TMF169" s="3"/>
      <c r="TMG169" s="3"/>
      <c r="TMH169" s="3"/>
      <c r="TMI169" s="3"/>
      <c r="TMJ169" s="3"/>
      <c r="TMK169" s="3"/>
      <c r="TML169" s="3"/>
      <c r="TMM169" s="3"/>
      <c r="TMN169" s="3"/>
      <c r="TMO169" s="3"/>
      <c r="TMP169" s="3"/>
      <c r="TMQ169" s="3"/>
      <c r="TMR169" s="3"/>
      <c r="TMS169" s="3"/>
      <c r="TMT169" s="3"/>
      <c r="TMU169" s="3"/>
      <c r="TMV169" s="3"/>
      <c r="TMW169" s="3"/>
      <c r="TMX169" s="3"/>
      <c r="TMY169" s="3"/>
      <c r="TMZ169" s="3"/>
      <c r="TNA169" s="3"/>
      <c r="TNB169" s="3"/>
      <c r="TNC169" s="3"/>
      <c r="TND169" s="3"/>
      <c r="TNE169" s="3"/>
      <c r="TNF169" s="3"/>
      <c r="TNG169" s="3"/>
      <c r="TNH169" s="3"/>
      <c r="TNI169" s="3"/>
      <c r="TNJ169" s="3"/>
      <c r="TNK169" s="3"/>
      <c r="TNL169" s="3"/>
      <c r="TNM169" s="3"/>
      <c r="TNN169" s="3"/>
      <c r="TNO169" s="3"/>
      <c r="TNP169" s="3"/>
      <c r="TNQ169" s="3"/>
      <c r="TNR169" s="3"/>
      <c r="TNS169" s="3"/>
      <c r="TNT169" s="3"/>
      <c r="TNU169" s="3"/>
      <c r="TNV169" s="3"/>
      <c r="TNW169" s="3"/>
      <c r="TNX169" s="3"/>
      <c r="TNY169" s="3"/>
      <c r="TNZ169" s="3"/>
      <c r="TOA169" s="3"/>
      <c r="TOB169" s="3"/>
      <c r="TOC169" s="3"/>
      <c r="TOD169" s="3"/>
      <c r="TOE169" s="3"/>
      <c r="TOF169" s="3"/>
      <c r="TOG169" s="3"/>
      <c r="TOH169" s="3"/>
      <c r="TOI169" s="3"/>
      <c r="TOJ169" s="3"/>
      <c r="TOK169" s="3"/>
      <c r="TOL169" s="3"/>
      <c r="TOM169" s="3"/>
      <c r="TON169" s="3"/>
      <c r="TOO169" s="3"/>
      <c r="TOP169" s="3"/>
      <c r="TOQ169" s="3"/>
      <c r="TOR169" s="3"/>
      <c r="TOS169" s="3"/>
      <c r="TOT169" s="3"/>
      <c r="TOU169" s="3"/>
      <c r="TOV169" s="3"/>
      <c r="TOW169" s="3"/>
      <c r="TOX169" s="3"/>
      <c r="TOY169" s="3"/>
      <c r="TOZ169" s="3"/>
      <c r="TPA169" s="3"/>
      <c r="TPB169" s="3"/>
      <c r="TPC169" s="3"/>
      <c r="TPD169" s="3"/>
      <c r="TPE169" s="3"/>
      <c r="TPF169" s="3"/>
      <c r="TPG169" s="3"/>
      <c r="TPH169" s="3"/>
      <c r="TPI169" s="3"/>
      <c r="TPJ169" s="3"/>
      <c r="TPK169" s="3"/>
      <c r="TPL169" s="3"/>
      <c r="TPM169" s="3"/>
      <c r="TPN169" s="3"/>
      <c r="TPO169" s="3"/>
      <c r="TPP169" s="3"/>
      <c r="TPQ169" s="3"/>
      <c r="TPR169" s="3"/>
      <c r="TPS169" s="3"/>
      <c r="TPT169" s="3"/>
      <c r="TPU169" s="3"/>
      <c r="TPV169" s="3"/>
      <c r="TPW169" s="3"/>
      <c r="TPX169" s="3"/>
      <c r="TPY169" s="3"/>
      <c r="TPZ169" s="3"/>
      <c r="TQA169" s="3"/>
      <c r="TQB169" s="3"/>
      <c r="TQC169" s="3"/>
      <c r="TQD169" s="3"/>
      <c r="TQE169" s="3"/>
      <c r="TQF169" s="3"/>
      <c r="TQG169" s="3"/>
      <c r="TQH169" s="3"/>
      <c r="TQI169" s="3"/>
      <c r="TQJ169" s="3"/>
      <c r="TQK169" s="3"/>
      <c r="TQL169" s="3"/>
      <c r="TQM169" s="3"/>
      <c r="TQN169" s="3"/>
      <c r="TQO169" s="3"/>
      <c r="TQP169" s="3"/>
      <c r="TQQ169" s="3"/>
      <c r="TQR169" s="3"/>
      <c r="TQS169" s="3"/>
      <c r="TQT169" s="3"/>
      <c r="TQU169" s="3"/>
      <c r="TQV169" s="3"/>
      <c r="TQW169" s="3"/>
      <c r="TQX169" s="3"/>
      <c r="TQY169" s="3"/>
      <c r="TQZ169" s="3"/>
      <c r="TRA169" s="3"/>
      <c r="TRB169" s="3"/>
      <c r="TRC169" s="3"/>
      <c r="TRD169" s="3"/>
      <c r="TRE169" s="3"/>
      <c r="TRF169" s="3"/>
      <c r="TRG169" s="3"/>
      <c r="TRH169" s="3"/>
      <c r="TRI169" s="3"/>
      <c r="TRJ169" s="3"/>
      <c r="TRK169" s="3"/>
      <c r="TRL169" s="3"/>
      <c r="TRM169" s="3"/>
      <c r="TRN169" s="3"/>
      <c r="TRO169" s="3"/>
      <c r="TRP169" s="3"/>
      <c r="TRQ169" s="3"/>
      <c r="TRR169" s="3"/>
      <c r="TRS169" s="3"/>
      <c r="TRT169" s="3"/>
      <c r="TRU169" s="3"/>
      <c r="TRV169" s="3"/>
      <c r="TRW169" s="3"/>
      <c r="TRX169" s="3"/>
      <c r="TRY169" s="3"/>
      <c r="TRZ169" s="3"/>
      <c r="TSA169" s="3"/>
      <c r="TSB169" s="3"/>
      <c r="TSC169" s="3"/>
      <c r="TSD169" s="3"/>
      <c r="TSE169" s="3"/>
      <c r="TSF169" s="3"/>
      <c r="TSG169" s="3"/>
      <c r="TSH169" s="3"/>
      <c r="TSI169" s="3"/>
      <c r="TSJ169" s="3"/>
      <c r="TSK169" s="3"/>
      <c r="TSL169" s="3"/>
      <c r="TSM169" s="3"/>
      <c r="TSN169" s="3"/>
      <c r="TSO169" s="3"/>
      <c r="TSP169" s="3"/>
      <c r="TSQ169" s="3"/>
      <c r="TSR169" s="3"/>
      <c r="TSS169" s="3"/>
      <c r="TST169" s="3"/>
      <c r="TSU169" s="3"/>
      <c r="TSV169" s="3"/>
      <c r="TSW169" s="3"/>
      <c r="TSX169" s="3"/>
      <c r="TSY169" s="3"/>
      <c r="TSZ169" s="3"/>
      <c r="TTA169" s="3"/>
      <c r="TTB169" s="3"/>
      <c r="TTC169" s="3"/>
      <c r="TTD169" s="3"/>
      <c r="TTE169" s="3"/>
      <c r="TTF169" s="3"/>
      <c r="TTG169" s="3"/>
      <c r="TTH169" s="3"/>
      <c r="TTI169" s="3"/>
      <c r="TTJ169" s="3"/>
      <c r="TTK169" s="3"/>
      <c r="TTL169" s="3"/>
      <c r="TTM169" s="3"/>
      <c r="TTN169" s="3"/>
      <c r="TTO169" s="3"/>
      <c r="TTP169" s="3"/>
      <c r="TTQ169" s="3"/>
      <c r="TTR169" s="3"/>
      <c r="TTS169" s="3"/>
      <c r="TTT169" s="3"/>
      <c r="TTU169" s="3"/>
      <c r="TTV169" s="3"/>
      <c r="TTW169" s="3"/>
      <c r="TTX169" s="3"/>
      <c r="TTY169" s="3"/>
      <c r="TTZ169" s="3"/>
      <c r="TUA169" s="3"/>
      <c r="TUB169" s="3"/>
      <c r="TUC169" s="3"/>
      <c r="TUD169" s="3"/>
      <c r="TUE169" s="3"/>
      <c r="TUF169" s="3"/>
      <c r="TUG169" s="3"/>
      <c r="TUH169" s="3"/>
      <c r="TUI169" s="3"/>
      <c r="TUJ169" s="3"/>
      <c r="TUK169" s="3"/>
      <c r="TUL169" s="3"/>
      <c r="TUM169" s="3"/>
      <c r="TUN169" s="3"/>
      <c r="TUO169" s="3"/>
      <c r="TUP169" s="3"/>
      <c r="TUQ169" s="3"/>
      <c r="TUR169" s="3"/>
      <c r="TUS169" s="3"/>
      <c r="TUT169" s="3"/>
      <c r="TUU169" s="3"/>
      <c r="TUV169" s="3"/>
      <c r="TUW169" s="3"/>
      <c r="TUX169" s="3"/>
      <c r="TUY169" s="3"/>
      <c r="TUZ169" s="3"/>
      <c r="TVA169" s="3"/>
      <c r="TVB169" s="3"/>
      <c r="TVC169" s="3"/>
      <c r="TVD169" s="3"/>
      <c r="TVE169" s="3"/>
      <c r="TVF169" s="3"/>
      <c r="TVG169" s="3"/>
      <c r="TVH169" s="3"/>
      <c r="TVI169" s="3"/>
      <c r="TVJ169" s="3"/>
      <c r="TVK169" s="3"/>
      <c r="TVL169" s="3"/>
      <c r="TVM169" s="3"/>
      <c r="TVN169" s="3"/>
      <c r="TVO169" s="3"/>
      <c r="TVP169" s="3"/>
      <c r="TVQ169" s="3"/>
      <c r="TVR169" s="3"/>
      <c r="TVS169" s="3"/>
      <c r="TVT169" s="3"/>
      <c r="TVU169" s="3"/>
      <c r="TVV169" s="3"/>
      <c r="TVW169" s="3"/>
      <c r="TVX169" s="3"/>
      <c r="TVY169" s="3"/>
      <c r="TVZ169" s="3"/>
      <c r="TWA169" s="3"/>
      <c r="TWB169" s="3"/>
      <c r="TWC169" s="3"/>
      <c r="TWD169" s="3"/>
      <c r="TWE169" s="3"/>
      <c r="TWF169" s="3"/>
      <c r="TWG169" s="3"/>
      <c r="TWH169" s="3"/>
      <c r="TWI169" s="3"/>
      <c r="TWJ169" s="3"/>
      <c r="TWK169" s="3"/>
      <c r="TWL169" s="3"/>
      <c r="TWM169" s="3"/>
      <c r="TWN169" s="3"/>
      <c r="TWO169" s="3"/>
      <c r="TWP169" s="3"/>
      <c r="TWQ169" s="3"/>
      <c r="TWR169" s="3"/>
      <c r="TWS169" s="3"/>
      <c r="TWT169" s="3"/>
      <c r="TWU169" s="3"/>
      <c r="TWV169" s="3"/>
      <c r="TWW169" s="3"/>
      <c r="TWX169" s="3"/>
      <c r="TWY169" s="3"/>
      <c r="TWZ169" s="3"/>
      <c r="TXA169" s="3"/>
      <c r="TXB169" s="3"/>
      <c r="TXC169" s="3"/>
      <c r="TXD169" s="3"/>
      <c r="TXE169" s="3"/>
      <c r="TXF169" s="3"/>
      <c r="TXG169" s="3"/>
      <c r="TXH169" s="3"/>
      <c r="TXI169" s="3"/>
      <c r="TXJ169" s="3"/>
      <c r="TXK169" s="3"/>
      <c r="TXL169" s="3"/>
      <c r="TXM169" s="3"/>
      <c r="TXN169" s="3"/>
      <c r="TXO169" s="3"/>
      <c r="TXP169" s="3"/>
      <c r="TXQ169" s="3"/>
      <c r="TXR169" s="3"/>
      <c r="TXS169" s="3"/>
      <c r="TXT169" s="3"/>
      <c r="TXU169" s="3"/>
      <c r="TXV169" s="3"/>
      <c r="TXW169" s="3"/>
      <c r="TXX169" s="3"/>
      <c r="TXY169" s="3"/>
      <c r="TXZ169" s="3"/>
      <c r="TYA169" s="3"/>
      <c r="TYB169" s="3"/>
      <c r="TYC169" s="3"/>
      <c r="TYD169" s="3"/>
      <c r="TYE169" s="3"/>
      <c r="TYF169" s="3"/>
      <c r="TYG169" s="3"/>
      <c r="TYH169" s="3"/>
      <c r="TYI169" s="3"/>
      <c r="TYJ169" s="3"/>
      <c r="TYK169" s="3"/>
      <c r="TYL169" s="3"/>
      <c r="TYM169" s="3"/>
      <c r="TYN169" s="3"/>
      <c r="TYO169" s="3"/>
      <c r="TYP169" s="3"/>
      <c r="TYQ169" s="3"/>
      <c r="TYR169" s="3"/>
      <c r="TYS169" s="3"/>
      <c r="TYT169" s="3"/>
      <c r="TYU169" s="3"/>
      <c r="TYV169" s="3"/>
      <c r="TYW169" s="3"/>
      <c r="TYX169" s="3"/>
      <c r="TYY169" s="3"/>
      <c r="TYZ169" s="3"/>
      <c r="TZA169" s="3"/>
      <c r="TZB169" s="3"/>
      <c r="TZC169" s="3"/>
      <c r="TZD169" s="3"/>
      <c r="TZE169" s="3"/>
      <c r="TZF169" s="3"/>
      <c r="TZG169" s="3"/>
      <c r="TZH169" s="3"/>
      <c r="TZI169" s="3"/>
      <c r="TZJ169" s="3"/>
      <c r="TZK169" s="3"/>
      <c r="TZL169" s="3"/>
      <c r="TZM169" s="3"/>
      <c r="TZN169" s="3"/>
      <c r="TZO169" s="3"/>
      <c r="TZP169" s="3"/>
      <c r="TZQ169" s="3"/>
      <c r="TZR169" s="3"/>
      <c r="TZS169" s="3"/>
      <c r="TZT169" s="3"/>
      <c r="TZU169" s="3"/>
      <c r="TZV169" s="3"/>
      <c r="TZW169" s="3"/>
      <c r="TZX169" s="3"/>
      <c r="TZY169" s="3"/>
      <c r="TZZ169" s="3"/>
      <c r="UAA169" s="3"/>
      <c r="UAB169" s="3"/>
      <c r="UAC169" s="3"/>
      <c r="UAD169" s="3"/>
      <c r="UAE169" s="3"/>
      <c r="UAF169" s="3"/>
      <c r="UAG169" s="3"/>
      <c r="UAH169" s="3"/>
      <c r="UAI169" s="3"/>
      <c r="UAJ169" s="3"/>
      <c r="UAK169" s="3"/>
      <c r="UAL169" s="3"/>
      <c r="UAM169" s="3"/>
      <c r="UAN169" s="3"/>
      <c r="UAO169" s="3"/>
      <c r="UAP169" s="3"/>
      <c r="UAQ169" s="3"/>
      <c r="UAR169" s="3"/>
      <c r="UAS169" s="3"/>
      <c r="UAT169" s="3"/>
      <c r="UAU169" s="3"/>
      <c r="UAV169" s="3"/>
      <c r="UAW169" s="3"/>
      <c r="UAX169" s="3"/>
      <c r="UAY169" s="3"/>
      <c r="UAZ169" s="3"/>
      <c r="UBA169" s="3"/>
      <c r="UBB169" s="3"/>
      <c r="UBC169" s="3"/>
      <c r="UBD169" s="3"/>
      <c r="UBE169" s="3"/>
      <c r="UBF169" s="3"/>
      <c r="UBG169" s="3"/>
      <c r="UBH169" s="3"/>
      <c r="UBI169" s="3"/>
      <c r="UBJ169" s="3"/>
      <c r="UBK169" s="3"/>
      <c r="UBL169" s="3"/>
      <c r="UBM169" s="3"/>
      <c r="UBN169" s="3"/>
      <c r="UBO169" s="3"/>
      <c r="UBP169" s="3"/>
      <c r="UBQ169" s="3"/>
      <c r="UBR169" s="3"/>
      <c r="UBS169" s="3"/>
      <c r="UBT169" s="3"/>
      <c r="UBU169" s="3"/>
      <c r="UBV169" s="3"/>
      <c r="UBW169" s="3"/>
      <c r="UBX169" s="3"/>
      <c r="UBY169" s="3"/>
      <c r="UBZ169" s="3"/>
      <c r="UCA169" s="3"/>
      <c r="UCB169" s="3"/>
      <c r="UCC169" s="3"/>
      <c r="UCD169" s="3"/>
      <c r="UCE169" s="3"/>
      <c r="UCF169" s="3"/>
      <c r="UCG169" s="3"/>
      <c r="UCH169" s="3"/>
      <c r="UCI169" s="3"/>
      <c r="UCJ169" s="3"/>
      <c r="UCK169" s="3"/>
      <c r="UCL169" s="3"/>
      <c r="UCM169" s="3"/>
      <c r="UCN169" s="3"/>
      <c r="UCO169" s="3"/>
      <c r="UCP169" s="3"/>
      <c r="UCQ169" s="3"/>
      <c r="UCR169" s="3"/>
      <c r="UCS169" s="3"/>
      <c r="UCT169" s="3"/>
      <c r="UCU169" s="3"/>
      <c r="UCV169" s="3"/>
      <c r="UCW169" s="3"/>
      <c r="UCX169" s="3"/>
      <c r="UCY169" s="3"/>
      <c r="UCZ169" s="3"/>
      <c r="UDA169" s="3"/>
      <c r="UDB169" s="3"/>
      <c r="UDC169" s="3"/>
      <c r="UDD169" s="3"/>
      <c r="UDE169" s="3"/>
      <c r="UDF169" s="3"/>
      <c r="UDG169" s="3"/>
      <c r="UDH169" s="3"/>
      <c r="UDI169" s="3"/>
      <c r="UDJ169" s="3"/>
      <c r="UDK169" s="3"/>
      <c r="UDL169" s="3"/>
      <c r="UDM169" s="3"/>
      <c r="UDN169" s="3"/>
      <c r="UDO169" s="3"/>
      <c r="UDP169" s="3"/>
      <c r="UDQ169" s="3"/>
      <c r="UDR169" s="3"/>
      <c r="UDS169" s="3"/>
      <c r="UDT169" s="3"/>
      <c r="UDU169" s="3"/>
      <c r="UDV169" s="3"/>
      <c r="UDW169" s="3"/>
      <c r="UDX169" s="3"/>
      <c r="UDY169" s="3"/>
      <c r="UDZ169" s="3"/>
      <c r="UEA169" s="3"/>
      <c r="UEB169" s="3"/>
      <c r="UEC169" s="3"/>
      <c r="UED169" s="3"/>
      <c r="UEE169" s="3"/>
      <c r="UEF169" s="3"/>
      <c r="UEG169" s="3"/>
      <c r="UEH169" s="3"/>
      <c r="UEI169" s="3"/>
      <c r="UEJ169" s="3"/>
      <c r="UEK169" s="3"/>
      <c r="UEL169" s="3"/>
      <c r="UEM169" s="3"/>
      <c r="UEN169" s="3"/>
      <c r="UEO169" s="3"/>
      <c r="UEP169" s="3"/>
      <c r="UEQ169" s="3"/>
      <c r="UER169" s="3"/>
      <c r="UES169" s="3"/>
      <c r="UET169" s="3"/>
      <c r="UEU169" s="3"/>
      <c r="UEV169" s="3"/>
      <c r="UEW169" s="3"/>
      <c r="UEX169" s="3"/>
      <c r="UEY169" s="3"/>
      <c r="UEZ169" s="3"/>
      <c r="UFA169" s="3"/>
      <c r="UFB169" s="3"/>
      <c r="UFC169" s="3"/>
      <c r="UFD169" s="3"/>
      <c r="UFE169" s="3"/>
      <c r="UFF169" s="3"/>
      <c r="UFG169" s="3"/>
      <c r="UFH169" s="3"/>
      <c r="UFI169" s="3"/>
      <c r="UFJ169" s="3"/>
      <c r="UFK169" s="3"/>
      <c r="UFL169" s="3"/>
      <c r="UFM169" s="3"/>
      <c r="UFN169" s="3"/>
      <c r="UFO169" s="3"/>
      <c r="UFP169" s="3"/>
      <c r="UFQ169" s="3"/>
      <c r="UFR169" s="3"/>
      <c r="UFS169" s="3"/>
      <c r="UFT169" s="3"/>
      <c r="UFU169" s="3"/>
      <c r="UFV169" s="3"/>
      <c r="UFW169" s="3"/>
      <c r="UFX169" s="3"/>
      <c r="UFY169" s="3"/>
      <c r="UFZ169" s="3"/>
      <c r="UGA169" s="3"/>
      <c r="UGB169" s="3"/>
      <c r="UGC169" s="3"/>
      <c r="UGD169" s="3"/>
      <c r="UGE169" s="3"/>
      <c r="UGF169" s="3"/>
      <c r="UGG169" s="3"/>
      <c r="UGH169" s="3"/>
      <c r="UGI169" s="3"/>
      <c r="UGJ169" s="3"/>
      <c r="UGK169" s="3"/>
      <c r="UGL169" s="3"/>
      <c r="UGM169" s="3"/>
      <c r="UGN169" s="3"/>
      <c r="UGO169" s="3"/>
      <c r="UGP169" s="3"/>
      <c r="UGQ169" s="3"/>
      <c r="UGR169" s="3"/>
      <c r="UGS169" s="3"/>
      <c r="UGT169" s="3"/>
      <c r="UGU169" s="3"/>
      <c r="UGV169" s="3"/>
      <c r="UGW169" s="3"/>
      <c r="UGX169" s="3"/>
      <c r="UGY169" s="3"/>
      <c r="UGZ169" s="3"/>
      <c r="UHA169" s="3"/>
      <c r="UHB169" s="3"/>
      <c r="UHC169" s="3"/>
      <c r="UHD169" s="3"/>
      <c r="UHE169" s="3"/>
      <c r="UHF169" s="3"/>
      <c r="UHG169" s="3"/>
      <c r="UHH169" s="3"/>
      <c r="UHI169" s="3"/>
      <c r="UHJ169" s="3"/>
      <c r="UHK169" s="3"/>
      <c r="UHL169" s="3"/>
      <c r="UHM169" s="3"/>
      <c r="UHN169" s="3"/>
      <c r="UHO169" s="3"/>
      <c r="UHP169" s="3"/>
      <c r="UHQ169" s="3"/>
      <c r="UHR169" s="3"/>
      <c r="UHS169" s="3"/>
      <c r="UHT169" s="3"/>
      <c r="UHU169" s="3"/>
      <c r="UHV169" s="3"/>
      <c r="UHW169" s="3"/>
      <c r="UHX169" s="3"/>
      <c r="UHY169" s="3"/>
      <c r="UHZ169" s="3"/>
      <c r="UIA169" s="3"/>
      <c r="UIB169" s="3"/>
      <c r="UIC169" s="3"/>
      <c r="UID169" s="3"/>
      <c r="UIE169" s="3"/>
      <c r="UIF169" s="3"/>
      <c r="UIG169" s="3"/>
      <c r="UIH169" s="3"/>
      <c r="UII169" s="3"/>
      <c r="UIJ169" s="3"/>
      <c r="UIK169" s="3"/>
      <c r="UIL169" s="3"/>
      <c r="UIM169" s="3"/>
      <c r="UIN169" s="3"/>
      <c r="UIO169" s="3"/>
      <c r="UIP169" s="3"/>
      <c r="UIQ169" s="3"/>
      <c r="UIR169" s="3"/>
      <c r="UIS169" s="3"/>
      <c r="UIT169" s="3"/>
      <c r="UIU169" s="3"/>
      <c r="UIV169" s="3"/>
      <c r="UIW169" s="3"/>
      <c r="UIX169" s="3"/>
      <c r="UIY169" s="3"/>
      <c r="UIZ169" s="3"/>
      <c r="UJA169" s="3"/>
      <c r="UJB169" s="3"/>
      <c r="UJC169" s="3"/>
      <c r="UJD169" s="3"/>
      <c r="UJE169" s="3"/>
      <c r="UJF169" s="3"/>
      <c r="UJG169" s="3"/>
      <c r="UJH169" s="3"/>
      <c r="UJI169" s="3"/>
      <c r="UJJ169" s="3"/>
      <c r="UJK169" s="3"/>
      <c r="UJL169" s="3"/>
      <c r="UJM169" s="3"/>
      <c r="UJN169" s="3"/>
      <c r="UJO169" s="3"/>
      <c r="UJP169" s="3"/>
      <c r="UJQ169" s="3"/>
      <c r="UJR169" s="3"/>
      <c r="UJS169" s="3"/>
      <c r="UJT169" s="3"/>
      <c r="UJU169" s="3"/>
      <c r="UJV169" s="3"/>
      <c r="UJW169" s="3"/>
      <c r="UJX169" s="3"/>
      <c r="UJY169" s="3"/>
      <c r="UJZ169" s="3"/>
      <c r="UKA169" s="3"/>
      <c r="UKB169" s="3"/>
      <c r="UKC169" s="3"/>
      <c r="UKD169" s="3"/>
      <c r="UKE169" s="3"/>
      <c r="UKF169" s="3"/>
      <c r="UKG169" s="3"/>
      <c r="UKH169" s="3"/>
      <c r="UKI169" s="3"/>
      <c r="UKJ169" s="3"/>
      <c r="UKK169" s="3"/>
      <c r="UKL169" s="3"/>
      <c r="UKM169" s="3"/>
      <c r="UKN169" s="3"/>
      <c r="UKO169" s="3"/>
      <c r="UKP169" s="3"/>
      <c r="UKQ169" s="3"/>
      <c r="UKR169" s="3"/>
      <c r="UKS169" s="3"/>
      <c r="UKT169" s="3"/>
      <c r="UKU169" s="3"/>
      <c r="UKV169" s="3"/>
      <c r="UKW169" s="3"/>
      <c r="UKX169" s="3"/>
      <c r="UKY169" s="3"/>
      <c r="UKZ169" s="3"/>
      <c r="ULA169" s="3"/>
      <c r="ULB169" s="3"/>
      <c r="ULC169" s="3"/>
      <c r="ULD169" s="3"/>
      <c r="ULE169" s="3"/>
      <c r="ULF169" s="3"/>
      <c r="ULG169" s="3"/>
      <c r="ULH169" s="3"/>
      <c r="ULI169" s="3"/>
      <c r="ULJ169" s="3"/>
      <c r="ULK169" s="3"/>
      <c r="ULL169" s="3"/>
      <c r="ULM169" s="3"/>
      <c r="ULN169" s="3"/>
      <c r="ULO169" s="3"/>
      <c r="ULP169" s="3"/>
      <c r="ULQ169" s="3"/>
      <c r="ULR169" s="3"/>
      <c r="ULS169" s="3"/>
      <c r="ULT169" s="3"/>
      <c r="ULU169" s="3"/>
      <c r="ULV169" s="3"/>
      <c r="ULW169" s="3"/>
      <c r="ULX169" s="3"/>
      <c r="ULY169" s="3"/>
      <c r="ULZ169" s="3"/>
      <c r="UMA169" s="3"/>
      <c r="UMB169" s="3"/>
      <c r="UMC169" s="3"/>
      <c r="UMD169" s="3"/>
      <c r="UME169" s="3"/>
      <c r="UMF169" s="3"/>
      <c r="UMG169" s="3"/>
      <c r="UMH169" s="3"/>
      <c r="UMI169" s="3"/>
      <c r="UMJ169" s="3"/>
      <c r="UMK169" s="3"/>
      <c r="UML169" s="3"/>
      <c r="UMM169" s="3"/>
      <c r="UMN169" s="3"/>
      <c r="UMO169" s="3"/>
      <c r="UMP169" s="3"/>
      <c r="UMQ169" s="3"/>
      <c r="UMR169" s="3"/>
      <c r="UMS169" s="3"/>
      <c r="UMT169" s="3"/>
      <c r="UMU169" s="3"/>
      <c r="UMV169" s="3"/>
      <c r="UMW169" s="3"/>
      <c r="UMX169" s="3"/>
      <c r="UMY169" s="3"/>
      <c r="UMZ169" s="3"/>
      <c r="UNA169" s="3"/>
      <c r="UNB169" s="3"/>
      <c r="UNC169" s="3"/>
      <c r="UND169" s="3"/>
      <c r="UNE169" s="3"/>
      <c r="UNF169" s="3"/>
      <c r="UNG169" s="3"/>
      <c r="UNH169" s="3"/>
      <c r="UNI169" s="3"/>
      <c r="UNJ169" s="3"/>
      <c r="UNK169" s="3"/>
      <c r="UNL169" s="3"/>
      <c r="UNM169" s="3"/>
      <c r="UNN169" s="3"/>
      <c r="UNO169" s="3"/>
      <c r="UNP169" s="3"/>
      <c r="UNQ169" s="3"/>
      <c r="UNR169" s="3"/>
      <c r="UNS169" s="3"/>
      <c r="UNT169" s="3"/>
      <c r="UNU169" s="3"/>
      <c r="UNV169" s="3"/>
      <c r="UNW169" s="3"/>
      <c r="UNX169" s="3"/>
      <c r="UNY169" s="3"/>
      <c r="UNZ169" s="3"/>
      <c r="UOA169" s="3"/>
      <c r="UOB169" s="3"/>
      <c r="UOC169" s="3"/>
      <c r="UOD169" s="3"/>
      <c r="UOE169" s="3"/>
      <c r="UOF169" s="3"/>
      <c r="UOG169" s="3"/>
      <c r="UOH169" s="3"/>
      <c r="UOI169" s="3"/>
      <c r="UOJ169" s="3"/>
      <c r="UOK169" s="3"/>
      <c r="UOL169" s="3"/>
      <c r="UOM169" s="3"/>
      <c r="UON169" s="3"/>
      <c r="UOO169" s="3"/>
      <c r="UOP169" s="3"/>
      <c r="UOQ169" s="3"/>
      <c r="UOR169" s="3"/>
      <c r="UOS169" s="3"/>
      <c r="UOT169" s="3"/>
      <c r="UOU169" s="3"/>
      <c r="UOV169" s="3"/>
      <c r="UOW169" s="3"/>
      <c r="UOX169" s="3"/>
      <c r="UOY169" s="3"/>
      <c r="UOZ169" s="3"/>
      <c r="UPA169" s="3"/>
      <c r="UPB169" s="3"/>
      <c r="UPC169" s="3"/>
      <c r="UPD169" s="3"/>
      <c r="UPE169" s="3"/>
      <c r="UPF169" s="3"/>
      <c r="UPG169" s="3"/>
      <c r="UPH169" s="3"/>
      <c r="UPI169" s="3"/>
      <c r="UPJ169" s="3"/>
      <c r="UPK169" s="3"/>
      <c r="UPL169" s="3"/>
      <c r="UPM169" s="3"/>
      <c r="UPN169" s="3"/>
      <c r="UPO169" s="3"/>
      <c r="UPP169" s="3"/>
      <c r="UPQ169" s="3"/>
      <c r="UPR169" s="3"/>
      <c r="UPS169" s="3"/>
      <c r="UPT169" s="3"/>
      <c r="UPU169" s="3"/>
      <c r="UPV169" s="3"/>
      <c r="UPW169" s="3"/>
      <c r="UPX169" s="3"/>
      <c r="UPY169" s="3"/>
      <c r="UPZ169" s="3"/>
      <c r="UQA169" s="3"/>
      <c r="UQB169" s="3"/>
      <c r="UQC169" s="3"/>
      <c r="UQD169" s="3"/>
      <c r="UQE169" s="3"/>
      <c r="UQF169" s="3"/>
      <c r="UQG169" s="3"/>
      <c r="UQH169" s="3"/>
      <c r="UQI169" s="3"/>
      <c r="UQJ169" s="3"/>
      <c r="UQK169" s="3"/>
      <c r="UQL169" s="3"/>
      <c r="UQM169" s="3"/>
      <c r="UQN169" s="3"/>
      <c r="UQO169" s="3"/>
      <c r="UQP169" s="3"/>
      <c r="UQQ169" s="3"/>
      <c r="UQR169" s="3"/>
      <c r="UQS169" s="3"/>
      <c r="UQT169" s="3"/>
      <c r="UQU169" s="3"/>
      <c r="UQV169" s="3"/>
      <c r="UQW169" s="3"/>
      <c r="UQX169" s="3"/>
      <c r="UQY169" s="3"/>
      <c r="UQZ169" s="3"/>
      <c r="URA169" s="3"/>
      <c r="URB169" s="3"/>
      <c r="URC169" s="3"/>
      <c r="URD169" s="3"/>
      <c r="URE169" s="3"/>
      <c r="URF169" s="3"/>
      <c r="URG169" s="3"/>
      <c r="URH169" s="3"/>
      <c r="URI169" s="3"/>
      <c r="URJ169" s="3"/>
      <c r="URK169" s="3"/>
      <c r="URL169" s="3"/>
      <c r="URM169" s="3"/>
      <c r="URN169" s="3"/>
      <c r="URO169" s="3"/>
      <c r="URP169" s="3"/>
      <c r="URQ169" s="3"/>
      <c r="URR169" s="3"/>
      <c r="URS169" s="3"/>
      <c r="URT169" s="3"/>
      <c r="URU169" s="3"/>
      <c r="URV169" s="3"/>
      <c r="URW169" s="3"/>
      <c r="URX169" s="3"/>
      <c r="URY169" s="3"/>
      <c r="URZ169" s="3"/>
      <c r="USA169" s="3"/>
      <c r="USB169" s="3"/>
      <c r="USC169" s="3"/>
      <c r="USD169" s="3"/>
      <c r="USE169" s="3"/>
      <c r="USF169" s="3"/>
      <c r="USG169" s="3"/>
      <c r="USH169" s="3"/>
      <c r="USI169" s="3"/>
      <c r="USJ169" s="3"/>
      <c r="USK169" s="3"/>
      <c r="USL169" s="3"/>
      <c r="USM169" s="3"/>
      <c r="USN169" s="3"/>
      <c r="USO169" s="3"/>
      <c r="USP169" s="3"/>
      <c r="USQ169" s="3"/>
      <c r="USR169" s="3"/>
      <c r="USS169" s="3"/>
      <c r="UST169" s="3"/>
      <c r="USU169" s="3"/>
      <c r="USV169" s="3"/>
      <c r="USW169" s="3"/>
      <c r="USX169" s="3"/>
      <c r="USY169" s="3"/>
      <c r="USZ169" s="3"/>
      <c r="UTA169" s="3"/>
      <c r="UTB169" s="3"/>
      <c r="UTC169" s="3"/>
      <c r="UTD169" s="3"/>
      <c r="UTE169" s="3"/>
      <c r="UTF169" s="3"/>
      <c r="UTG169" s="3"/>
      <c r="UTH169" s="3"/>
      <c r="UTI169" s="3"/>
      <c r="UTJ169" s="3"/>
      <c r="UTK169" s="3"/>
      <c r="UTL169" s="3"/>
      <c r="UTM169" s="3"/>
      <c r="UTN169" s="3"/>
      <c r="UTO169" s="3"/>
      <c r="UTP169" s="3"/>
      <c r="UTQ169" s="3"/>
      <c r="UTR169" s="3"/>
      <c r="UTS169" s="3"/>
      <c r="UTT169" s="3"/>
      <c r="UTU169" s="3"/>
      <c r="UTV169" s="3"/>
      <c r="UTW169" s="3"/>
      <c r="UTX169" s="3"/>
      <c r="UTY169" s="3"/>
      <c r="UTZ169" s="3"/>
      <c r="UUA169" s="3"/>
      <c r="UUB169" s="3"/>
      <c r="UUC169" s="3"/>
      <c r="UUD169" s="3"/>
      <c r="UUE169" s="3"/>
      <c r="UUF169" s="3"/>
      <c r="UUG169" s="3"/>
      <c r="UUH169" s="3"/>
      <c r="UUI169" s="3"/>
      <c r="UUJ169" s="3"/>
      <c r="UUK169" s="3"/>
      <c r="UUL169" s="3"/>
      <c r="UUM169" s="3"/>
      <c r="UUN169" s="3"/>
      <c r="UUO169" s="3"/>
      <c r="UUP169" s="3"/>
      <c r="UUQ169" s="3"/>
      <c r="UUR169" s="3"/>
      <c r="UUS169" s="3"/>
      <c r="UUT169" s="3"/>
      <c r="UUU169" s="3"/>
      <c r="UUV169" s="3"/>
      <c r="UUW169" s="3"/>
      <c r="UUX169" s="3"/>
      <c r="UUY169" s="3"/>
      <c r="UUZ169" s="3"/>
      <c r="UVA169" s="3"/>
      <c r="UVB169" s="3"/>
      <c r="UVC169" s="3"/>
      <c r="UVD169" s="3"/>
      <c r="UVE169" s="3"/>
      <c r="UVF169" s="3"/>
      <c r="UVG169" s="3"/>
      <c r="UVH169" s="3"/>
      <c r="UVI169" s="3"/>
      <c r="UVJ169" s="3"/>
      <c r="UVK169" s="3"/>
      <c r="UVL169" s="3"/>
      <c r="UVM169" s="3"/>
      <c r="UVN169" s="3"/>
      <c r="UVO169" s="3"/>
      <c r="UVP169" s="3"/>
      <c r="UVQ169" s="3"/>
      <c r="UVR169" s="3"/>
      <c r="UVS169" s="3"/>
      <c r="UVT169" s="3"/>
      <c r="UVU169" s="3"/>
      <c r="UVV169" s="3"/>
      <c r="UVW169" s="3"/>
      <c r="UVX169" s="3"/>
      <c r="UVY169" s="3"/>
      <c r="UVZ169" s="3"/>
      <c r="UWA169" s="3"/>
      <c r="UWB169" s="3"/>
      <c r="UWC169" s="3"/>
      <c r="UWD169" s="3"/>
      <c r="UWE169" s="3"/>
      <c r="UWF169" s="3"/>
      <c r="UWG169" s="3"/>
      <c r="UWH169" s="3"/>
      <c r="UWI169" s="3"/>
      <c r="UWJ169" s="3"/>
      <c r="UWK169" s="3"/>
      <c r="UWL169" s="3"/>
      <c r="UWM169" s="3"/>
      <c r="UWN169" s="3"/>
      <c r="UWO169" s="3"/>
      <c r="UWP169" s="3"/>
      <c r="UWQ169" s="3"/>
      <c r="UWR169" s="3"/>
      <c r="UWS169" s="3"/>
      <c r="UWT169" s="3"/>
      <c r="UWU169" s="3"/>
      <c r="UWV169" s="3"/>
      <c r="UWW169" s="3"/>
      <c r="UWX169" s="3"/>
      <c r="UWY169" s="3"/>
      <c r="UWZ169" s="3"/>
      <c r="UXA169" s="3"/>
      <c r="UXB169" s="3"/>
      <c r="UXC169" s="3"/>
      <c r="UXD169" s="3"/>
      <c r="UXE169" s="3"/>
      <c r="UXF169" s="3"/>
      <c r="UXG169" s="3"/>
      <c r="UXH169" s="3"/>
      <c r="UXI169" s="3"/>
      <c r="UXJ169" s="3"/>
      <c r="UXK169" s="3"/>
      <c r="UXL169" s="3"/>
      <c r="UXM169" s="3"/>
      <c r="UXN169" s="3"/>
      <c r="UXO169" s="3"/>
      <c r="UXP169" s="3"/>
      <c r="UXQ169" s="3"/>
      <c r="UXR169" s="3"/>
      <c r="UXS169" s="3"/>
      <c r="UXT169" s="3"/>
      <c r="UXU169" s="3"/>
      <c r="UXV169" s="3"/>
      <c r="UXW169" s="3"/>
      <c r="UXX169" s="3"/>
      <c r="UXY169" s="3"/>
      <c r="UXZ169" s="3"/>
      <c r="UYA169" s="3"/>
      <c r="UYB169" s="3"/>
      <c r="UYC169" s="3"/>
      <c r="UYD169" s="3"/>
      <c r="UYE169" s="3"/>
      <c r="UYF169" s="3"/>
      <c r="UYG169" s="3"/>
      <c r="UYH169" s="3"/>
      <c r="UYI169" s="3"/>
      <c r="UYJ169" s="3"/>
      <c r="UYK169" s="3"/>
      <c r="UYL169" s="3"/>
      <c r="UYM169" s="3"/>
      <c r="UYN169" s="3"/>
      <c r="UYO169" s="3"/>
      <c r="UYP169" s="3"/>
      <c r="UYQ169" s="3"/>
      <c r="UYR169" s="3"/>
      <c r="UYS169" s="3"/>
      <c r="UYT169" s="3"/>
      <c r="UYU169" s="3"/>
      <c r="UYV169" s="3"/>
      <c r="UYW169" s="3"/>
      <c r="UYX169" s="3"/>
      <c r="UYY169" s="3"/>
      <c r="UYZ169" s="3"/>
      <c r="UZA169" s="3"/>
      <c r="UZB169" s="3"/>
      <c r="UZC169" s="3"/>
      <c r="UZD169" s="3"/>
      <c r="UZE169" s="3"/>
      <c r="UZF169" s="3"/>
      <c r="UZG169" s="3"/>
      <c r="UZH169" s="3"/>
      <c r="UZI169" s="3"/>
      <c r="UZJ169" s="3"/>
      <c r="UZK169" s="3"/>
      <c r="UZL169" s="3"/>
      <c r="UZM169" s="3"/>
      <c r="UZN169" s="3"/>
      <c r="UZO169" s="3"/>
      <c r="UZP169" s="3"/>
      <c r="UZQ169" s="3"/>
      <c r="UZR169" s="3"/>
      <c r="UZS169" s="3"/>
      <c r="UZT169" s="3"/>
      <c r="UZU169" s="3"/>
      <c r="UZV169" s="3"/>
      <c r="UZW169" s="3"/>
      <c r="UZX169" s="3"/>
      <c r="UZY169" s="3"/>
      <c r="UZZ169" s="3"/>
      <c r="VAA169" s="3"/>
      <c r="VAB169" s="3"/>
      <c r="VAC169" s="3"/>
      <c r="VAD169" s="3"/>
      <c r="VAE169" s="3"/>
      <c r="VAF169" s="3"/>
      <c r="VAG169" s="3"/>
      <c r="VAH169" s="3"/>
      <c r="VAI169" s="3"/>
      <c r="VAJ169" s="3"/>
      <c r="VAK169" s="3"/>
      <c r="VAL169" s="3"/>
      <c r="VAM169" s="3"/>
      <c r="VAN169" s="3"/>
      <c r="VAO169" s="3"/>
      <c r="VAP169" s="3"/>
      <c r="VAQ169" s="3"/>
      <c r="VAR169" s="3"/>
      <c r="VAS169" s="3"/>
      <c r="VAT169" s="3"/>
      <c r="VAU169" s="3"/>
      <c r="VAV169" s="3"/>
      <c r="VAW169" s="3"/>
      <c r="VAX169" s="3"/>
      <c r="VAY169" s="3"/>
      <c r="VAZ169" s="3"/>
      <c r="VBA169" s="3"/>
      <c r="VBB169" s="3"/>
      <c r="VBC169" s="3"/>
      <c r="VBD169" s="3"/>
      <c r="VBE169" s="3"/>
      <c r="VBF169" s="3"/>
      <c r="VBG169" s="3"/>
      <c r="VBH169" s="3"/>
      <c r="VBI169" s="3"/>
      <c r="VBJ169" s="3"/>
      <c r="VBK169" s="3"/>
      <c r="VBL169" s="3"/>
      <c r="VBM169" s="3"/>
      <c r="VBN169" s="3"/>
      <c r="VBO169" s="3"/>
      <c r="VBP169" s="3"/>
      <c r="VBQ169" s="3"/>
      <c r="VBR169" s="3"/>
      <c r="VBS169" s="3"/>
      <c r="VBT169" s="3"/>
      <c r="VBU169" s="3"/>
      <c r="VBV169" s="3"/>
      <c r="VBW169" s="3"/>
      <c r="VBX169" s="3"/>
      <c r="VBY169" s="3"/>
      <c r="VBZ169" s="3"/>
      <c r="VCA169" s="3"/>
      <c r="VCB169" s="3"/>
      <c r="VCC169" s="3"/>
      <c r="VCD169" s="3"/>
      <c r="VCE169" s="3"/>
      <c r="VCF169" s="3"/>
      <c r="VCG169" s="3"/>
      <c r="VCH169" s="3"/>
      <c r="VCI169" s="3"/>
      <c r="VCJ169" s="3"/>
      <c r="VCK169" s="3"/>
      <c r="VCL169" s="3"/>
      <c r="VCM169" s="3"/>
      <c r="VCN169" s="3"/>
      <c r="VCO169" s="3"/>
      <c r="VCP169" s="3"/>
      <c r="VCQ169" s="3"/>
      <c r="VCR169" s="3"/>
      <c r="VCS169" s="3"/>
      <c r="VCT169" s="3"/>
      <c r="VCU169" s="3"/>
      <c r="VCV169" s="3"/>
      <c r="VCW169" s="3"/>
      <c r="VCX169" s="3"/>
      <c r="VCY169" s="3"/>
      <c r="VCZ169" s="3"/>
      <c r="VDA169" s="3"/>
      <c r="VDB169" s="3"/>
      <c r="VDC169" s="3"/>
      <c r="VDD169" s="3"/>
      <c r="VDE169" s="3"/>
      <c r="VDF169" s="3"/>
      <c r="VDG169" s="3"/>
      <c r="VDH169" s="3"/>
      <c r="VDI169" s="3"/>
      <c r="VDJ169" s="3"/>
      <c r="VDK169" s="3"/>
      <c r="VDL169" s="3"/>
      <c r="VDM169" s="3"/>
      <c r="VDN169" s="3"/>
      <c r="VDO169" s="3"/>
      <c r="VDP169" s="3"/>
      <c r="VDQ169" s="3"/>
      <c r="VDR169" s="3"/>
      <c r="VDS169" s="3"/>
      <c r="VDT169" s="3"/>
      <c r="VDU169" s="3"/>
      <c r="VDV169" s="3"/>
      <c r="VDW169" s="3"/>
      <c r="VDX169" s="3"/>
      <c r="VDY169" s="3"/>
      <c r="VDZ169" s="3"/>
      <c r="VEA169" s="3"/>
      <c r="VEB169" s="3"/>
      <c r="VEC169" s="3"/>
      <c r="VED169" s="3"/>
      <c r="VEE169" s="3"/>
      <c r="VEF169" s="3"/>
      <c r="VEG169" s="3"/>
      <c r="VEH169" s="3"/>
      <c r="VEI169" s="3"/>
      <c r="VEJ169" s="3"/>
      <c r="VEK169" s="3"/>
      <c r="VEL169" s="3"/>
      <c r="VEM169" s="3"/>
      <c r="VEN169" s="3"/>
      <c r="VEO169" s="3"/>
      <c r="VEP169" s="3"/>
      <c r="VEQ169" s="3"/>
      <c r="VER169" s="3"/>
      <c r="VES169" s="3"/>
      <c r="VET169" s="3"/>
      <c r="VEU169" s="3"/>
      <c r="VEV169" s="3"/>
      <c r="VEW169" s="3"/>
      <c r="VEX169" s="3"/>
      <c r="VEY169" s="3"/>
      <c r="VEZ169" s="3"/>
      <c r="VFA169" s="3"/>
      <c r="VFB169" s="3"/>
      <c r="VFC169" s="3"/>
      <c r="VFD169" s="3"/>
      <c r="VFE169" s="3"/>
      <c r="VFF169" s="3"/>
      <c r="VFG169" s="3"/>
      <c r="VFH169" s="3"/>
      <c r="VFI169" s="3"/>
      <c r="VFJ169" s="3"/>
      <c r="VFK169" s="3"/>
      <c r="VFL169" s="3"/>
      <c r="VFM169" s="3"/>
      <c r="VFN169" s="3"/>
      <c r="VFO169" s="3"/>
      <c r="VFP169" s="3"/>
      <c r="VFQ169" s="3"/>
      <c r="VFR169" s="3"/>
      <c r="VFS169" s="3"/>
      <c r="VFT169" s="3"/>
      <c r="VFU169" s="3"/>
      <c r="VFV169" s="3"/>
      <c r="VFW169" s="3"/>
      <c r="VFX169" s="3"/>
      <c r="VFY169" s="3"/>
      <c r="VFZ169" s="3"/>
      <c r="VGA169" s="3"/>
      <c r="VGB169" s="3"/>
      <c r="VGC169" s="3"/>
      <c r="VGD169" s="3"/>
      <c r="VGE169" s="3"/>
      <c r="VGF169" s="3"/>
      <c r="VGG169" s="3"/>
      <c r="VGH169" s="3"/>
      <c r="VGI169" s="3"/>
      <c r="VGJ169" s="3"/>
      <c r="VGK169" s="3"/>
      <c r="VGL169" s="3"/>
      <c r="VGM169" s="3"/>
      <c r="VGN169" s="3"/>
      <c r="VGO169" s="3"/>
      <c r="VGP169" s="3"/>
      <c r="VGQ169" s="3"/>
      <c r="VGR169" s="3"/>
      <c r="VGS169" s="3"/>
      <c r="VGT169" s="3"/>
      <c r="VGU169" s="3"/>
      <c r="VGV169" s="3"/>
      <c r="VGW169" s="3"/>
      <c r="VGX169" s="3"/>
      <c r="VGY169" s="3"/>
      <c r="VGZ169" s="3"/>
      <c r="VHA169" s="3"/>
      <c r="VHB169" s="3"/>
      <c r="VHC169" s="3"/>
      <c r="VHD169" s="3"/>
      <c r="VHE169" s="3"/>
      <c r="VHF169" s="3"/>
      <c r="VHG169" s="3"/>
      <c r="VHH169" s="3"/>
      <c r="VHI169" s="3"/>
      <c r="VHJ169" s="3"/>
      <c r="VHK169" s="3"/>
      <c r="VHL169" s="3"/>
      <c r="VHM169" s="3"/>
      <c r="VHN169" s="3"/>
      <c r="VHO169" s="3"/>
      <c r="VHP169" s="3"/>
      <c r="VHQ169" s="3"/>
      <c r="VHR169" s="3"/>
      <c r="VHS169" s="3"/>
      <c r="VHT169" s="3"/>
      <c r="VHU169" s="3"/>
      <c r="VHV169" s="3"/>
      <c r="VHW169" s="3"/>
      <c r="VHX169" s="3"/>
      <c r="VHY169" s="3"/>
      <c r="VHZ169" s="3"/>
      <c r="VIA169" s="3"/>
      <c r="VIB169" s="3"/>
      <c r="VIC169" s="3"/>
      <c r="VID169" s="3"/>
      <c r="VIE169" s="3"/>
      <c r="VIF169" s="3"/>
      <c r="VIG169" s="3"/>
      <c r="VIH169" s="3"/>
      <c r="VII169" s="3"/>
      <c r="VIJ169" s="3"/>
      <c r="VIK169" s="3"/>
      <c r="VIL169" s="3"/>
      <c r="VIM169" s="3"/>
      <c r="VIN169" s="3"/>
      <c r="VIO169" s="3"/>
      <c r="VIP169" s="3"/>
      <c r="VIQ169" s="3"/>
      <c r="VIR169" s="3"/>
      <c r="VIS169" s="3"/>
      <c r="VIT169" s="3"/>
      <c r="VIU169" s="3"/>
      <c r="VIV169" s="3"/>
      <c r="VIW169" s="3"/>
      <c r="VIX169" s="3"/>
      <c r="VIY169" s="3"/>
      <c r="VIZ169" s="3"/>
      <c r="VJA169" s="3"/>
      <c r="VJB169" s="3"/>
      <c r="VJC169" s="3"/>
      <c r="VJD169" s="3"/>
      <c r="VJE169" s="3"/>
      <c r="VJF169" s="3"/>
      <c r="VJG169" s="3"/>
      <c r="VJH169" s="3"/>
      <c r="VJI169" s="3"/>
      <c r="VJJ169" s="3"/>
      <c r="VJK169" s="3"/>
      <c r="VJL169" s="3"/>
      <c r="VJM169" s="3"/>
      <c r="VJN169" s="3"/>
      <c r="VJO169" s="3"/>
      <c r="VJP169" s="3"/>
      <c r="VJQ169" s="3"/>
      <c r="VJR169" s="3"/>
      <c r="VJS169" s="3"/>
      <c r="VJT169" s="3"/>
      <c r="VJU169" s="3"/>
      <c r="VJV169" s="3"/>
      <c r="VJW169" s="3"/>
      <c r="VJX169" s="3"/>
      <c r="VJY169" s="3"/>
      <c r="VJZ169" s="3"/>
      <c r="VKA169" s="3"/>
      <c r="VKB169" s="3"/>
      <c r="VKC169" s="3"/>
      <c r="VKD169" s="3"/>
      <c r="VKE169" s="3"/>
      <c r="VKF169" s="3"/>
      <c r="VKG169" s="3"/>
      <c r="VKH169" s="3"/>
      <c r="VKI169" s="3"/>
      <c r="VKJ169" s="3"/>
      <c r="VKK169" s="3"/>
      <c r="VKL169" s="3"/>
      <c r="VKM169" s="3"/>
      <c r="VKN169" s="3"/>
      <c r="VKO169" s="3"/>
      <c r="VKP169" s="3"/>
      <c r="VKQ169" s="3"/>
      <c r="VKR169" s="3"/>
      <c r="VKS169" s="3"/>
      <c r="VKT169" s="3"/>
      <c r="VKU169" s="3"/>
      <c r="VKV169" s="3"/>
      <c r="VKW169" s="3"/>
      <c r="VKX169" s="3"/>
      <c r="VKY169" s="3"/>
      <c r="VKZ169" s="3"/>
      <c r="VLA169" s="3"/>
      <c r="VLB169" s="3"/>
      <c r="VLC169" s="3"/>
      <c r="VLD169" s="3"/>
      <c r="VLE169" s="3"/>
      <c r="VLF169" s="3"/>
      <c r="VLG169" s="3"/>
      <c r="VLH169" s="3"/>
      <c r="VLI169" s="3"/>
      <c r="VLJ169" s="3"/>
      <c r="VLK169" s="3"/>
      <c r="VLL169" s="3"/>
      <c r="VLM169" s="3"/>
      <c r="VLN169" s="3"/>
      <c r="VLO169" s="3"/>
      <c r="VLP169" s="3"/>
      <c r="VLQ169" s="3"/>
      <c r="VLR169" s="3"/>
      <c r="VLS169" s="3"/>
      <c r="VLT169" s="3"/>
      <c r="VLU169" s="3"/>
      <c r="VLV169" s="3"/>
      <c r="VLW169" s="3"/>
      <c r="VLX169" s="3"/>
      <c r="VLY169" s="3"/>
      <c r="VLZ169" s="3"/>
      <c r="VMA169" s="3"/>
      <c r="VMB169" s="3"/>
      <c r="VMC169" s="3"/>
      <c r="VMD169" s="3"/>
      <c r="VME169" s="3"/>
      <c r="VMF169" s="3"/>
      <c r="VMG169" s="3"/>
      <c r="VMH169" s="3"/>
      <c r="VMI169" s="3"/>
      <c r="VMJ169" s="3"/>
      <c r="VMK169" s="3"/>
      <c r="VML169" s="3"/>
      <c r="VMM169" s="3"/>
      <c r="VMN169" s="3"/>
      <c r="VMO169" s="3"/>
      <c r="VMP169" s="3"/>
      <c r="VMQ169" s="3"/>
      <c r="VMR169" s="3"/>
      <c r="VMS169" s="3"/>
      <c r="VMT169" s="3"/>
      <c r="VMU169" s="3"/>
      <c r="VMV169" s="3"/>
      <c r="VMW169" s="3"/>
      <c r="VMX169" s="3"/>
      <c r="VMY169" s="3"/>
      <c r="VMZ169" s="3"/>
      <c r="VNA169" s="3"/>
      <c r="VNB169" s="3"/>
      <c r="VNC169" s="3"/>
      <c r="VND169" s="3"/>
      <c r="VNE169" s="3"/>
      <c r="VNF169" s="3"/>
      <c r="VNG169" s="3"/>
      <c r="VNH169" s="3"/>
      <c r="VNI169" s="3"/>
      <c r="VNJ169" s="3"/>
      <c r="VNK169" s="3"/>
      <c r="VNL169" s="3"/>
      <c r="VNM169" s="3"/>
      <c r="VNN169" s="3"/>
      <c r="VNO169" s="3"/>
      <c r="VNP169" s="3"/>
      <c r="VNQ169" s="3"/>
      <c r="VNR169" s="3"/>
      <c r="VNS169" s="3"/>
      <c r="VNT169" s="3"/>
      <c r="VNU169" s="3"/>
      <c r="VNV169" s="3"/>
      <c r="VNW169" s="3"/>
      <c r="VNX169" s="3"/>
      <c r="VNY169" s="3"/>
      <c r="VNZ169" s="3"/>
      <c r="VOA169" s="3"/>
      <c r="VOB169" s="3"/>
      <c r="VOC169" s="3"/>
      <c r="VOD169" s="3"/>
      <c r="VOE169" s="3"/>
      <c r="VOF169" s="3"/>
      <c r="VOG169" s="3"/>
      <c r="VOH169" s="3"/>
      <c r="VOI169" s="3"/>
      <c r="VOJ169" s="3"/>
      <c r="VOK169" s="3"/>
      <c r="VOL169" s="3"/>
      <c r="VOM169" s="3"/>
      <c r="VON169" s="3"/>
      <c r="VOO169" s="3"/>
      <c r="VOP169" s="3"/>
      <c r="VOQ169" s="3"/>
      <c r="VOR169" s="3"/>
      <c r="VOS169" s="3"/>
      <c r="VOT169" s="3"/>
      <c r="VOU169" s="3"/>
      <c r="VOV169" s="3"/>
      <c r="VOW169" s="3"/>
      <c r="VOX169" s="3"/>
      <c r="VOY169" s="3"/>
      <c r="VOZ169" s="3"/>
      <c r="VPA169" s="3"/>
      <c r="VPB169" s="3"/>
      <c r="VPC169" s="3"/>
      <c r="VPD169" s="3"/>
      <c r="VPE169" s="3"/>
      <c r="VPF169" s="3"/>
      <c r="VPG169" s="3"/>
      <c r="VPH169" s="3"/>
      <c r="VPI169" s="3"/>
      <c r="VPJ169" s="3"/>
      <c r="VPK169" s="3"/>
      <c r="VPL169" s="3"/>
      <c r="VPM169" s="3"/>
      <c r="VPN169" s="3"/>
      <c r="VPO169" s="3"/>
      <c r="VPP169" s="3"/>
      <c r="VPQ169" s="3"/>
      <c r="VPR169" s="3"/>
      <c r="VPS169" s="3"/>
      <c r="VPT169" s="3"/>
      <c r="VPU169" s="3"/>
      <c r="VPV169" s="3"/>
      <c r="VPW169" s="3"/>
      <c r="VPX169" s="3"/>
      <c r="VPY169" s="3"/>
      <c r="VPZ169" s="3"/>
      <c r="VQA169" s="3"/>
      <c r="VQB169" s="3"/>
      <c r="VQC169" s="3"/>
      <c r="VQD169" s="3"/>
      <c r="VQE169" s="3"/>
      <c r="VQF169" s="3"/>
      <c r="VQG169" s="3"/>
      <c r="VQH169" s="3"/>
      <c r="VQI169" s="3"/>
      <c r="VQJ169" s="3"/>
      <c r="VQK169" s="3"/>
      <c r="VQL169" s="3"/>
      <c r="VQM169" s="3"/>
      <c r="VQN169" s="3"/>
      <c r="VQO169" s="3"/>
      <c r="VQP169" s="3"/>
      <c r="VQQ169" s="3"/>
      <c r="VQR169" s="3"/>
      <c r="VQS169" s="3"/>
      <c r="VQT169" s="3"/>
      <c r="VQU169" s="3"/>
      <c r="VQV169" s="3"/>
      <c r="VQW169" s="3"/>
      <c r="VQX169" s="3"/>
      <c r="VQY169" s="3"/>
      <c r="VQZ169" s="3"/>
      <c r="VRA169" s="3"/>
      <c r="VRB169" s="3"/>
      <c r="VRC169" s="3"/>
      <c r="VRD169" s="3"/>
      <c r="VRE169" s="3"/>
      <c r="VRF169" s="3"/>
      <c r="VRG169" s="3"/>
      <c r="VRH169" s="3"/>
      <c r="VRI169" s="3"/>
      <c r="VRJ169" s="3"/>
      <c r="VRK169" s="3"/>
      <c r="VRL169" s="3"/>
      <c r="VRM169" s="3"/>
      <c r="VRN169" s="3"/>
      <c r="VRO169" s="3"/>
      <c r="VRP169" s="3"/>
      <c r="VRQ169" s="3"/>
      <c r="VRR169" s="3"/>
      <c r="VRS169" s="3"/>
      <c r="VRT169" s="3"/>
      <c r="VRU169" s="3"/>
      <c r="VRV169" s="3"/>
      <c r="VRW169" s="3"/>
      <c r="VRX169" s="3"/>
      <c r="VRY169" s="3"/>
      <c r="VRZ169" s="3"/>
      <c r="VSA169" s="3"/>
      <c r="VSB169" s="3"/>
      <c r="VSC169" s="3"/>
      <c r="VSD169" s="3"/>
      <c r="VSE169" s="3"/>
      <c r="VSF169" s="3"/>
      <c r="VSG169" s="3"/>
      <c r="VSH169" s="3"/>
      <c r="VSI169" s="3"/>
      <c r="VSJ169" s="3"/>
      <c r="VSK169" s="3"/>
      <c r="VSL169" s="3"/>
      <c r="VSM169" s="3"/>
      <c r="VSN169" s="3"/>
      <c r="VSO169" s="3"/>
      <c r="VSP169" s="3"/>
      <c r="VSQ169" s="3"/>
      <c r="VSR169" s="3"/>
      <c r="VSS169" s="3"/>
      <c r="VST169" s="3"/>
      <c r="VSU169" s="3"/>
      <c r="VSV169" s="3"/>
      <c r="VSW169" s="3"/>
      <c r="VSX169" s="3"/>
      <c r="VSY169" s="3"/>
      <c r="VSZ169" s="3"/>
      <c r="VTA169" s="3"/>
      <c r="VTB169" s="3"/>
      <c r="VTC169" s="3"/>
      <c r="VTD169" s="3"/>
      <c r="VTE169" s="3"/>
      <c r="VTF169" s="3"/>
      <c r="VTG169" s="3"/>
      <c r="VTH169" s="3"/>
      <c r="VTI169" s="3"/>
      <c r="VTJ169" s="3"/>
      <c r="VTK169" s="3"/>
      <c r="VTL169" s="3"/>
      <c r="VTM169" s="3"/>
      <c r="VTN169" s="3"/>
      <c r="VTO169" s="3"/>
      <c r="VTP169" s="3"/>
      <c r="VTQ169" s="3"/>
      <c r="VTR169" s="3"/>
      <c r="VTS169" s="3"/>
      <c r="VTT169" s="3"/>
      <c r="VTU169" s="3"/>
      <c r="VTV169" s="3"/>
      <c r="VTW169" s="3"/>
      <c r="VTX169" s="3"/>
      <c r="VTY169" s="3"/>
      <c r="VTZ169" s="3"/>
      <c r="VUA169" s="3"/>
      <c r="VUB169" s="3"/>
      <c r="VUC169" s="3"/>
      <c r="VUD169" s="3"/>
      <c r="VUE169" s="3"/>
      <c r="VUF169" s="3"/>
      <c r="VUG169" s="3"/>
      <c r="VUH169" s="3"/>
      <c r="VUI169" s="3"/>
      <c r="VUJ169" s="3"/>
      <c r="VUK169" s="3"/>
      <c r="VUL169" s="3"/>
      <c r="VUM169" s="3"/>
      <c r="VUN169" s="3"/>
      <c r="VUO169" s="3"/>
      <c r="VUP169" s="3"/>
      <c r="VUQ169" s="3"/>
      <c r="VUR169" s="3"/>
      <c r="VUS169" s="3"/>
      <c r="VUT169" s="3"/>
      <c r="VUU169" s="3"/>
      <c r="VUV169" s="3"/>
      <c r="VUW169" s="3"/>
      <c r="VUX169" s="3"/>
      <c r="VUY169" s="3"/>
      <c r="VUZ169" s="3"/>
      <c r="VVA169" s="3"/>
      <c r="VVB169" s="3"/>
      <c r="VVC169" s="3"/>
      <c r="VVD169" s="3"/>
      <c r="VVE169" s="3"/>
      <c r="VVF169" s="3"/>
      <c r="VVG169" s="3"/>
      <c r="VVH169" s="3"/>
      <c r="VVI169" s="3"/>
      <c r="VVJ169" s="3"/>
      <c r="VVK169" s="3"/>
      <c r="VVL169" s="3"/>
      <c r="VVM169" s="3"/>
      <c r="VVN169" s="3"/>
      <c r="VVO169" s="3"/>
      <c r="VVP169" s="3"/>
      <c r="VVQ169" s="3"/>
      <c r="VVR169" s="3"/>
      <c r="VVS169" s="3"/>
      <c r="VVT169" s="3"/>
      <c r="VVU169" s="3"/>
      <c r="VVV169" s="3"/>
      <c r="VVW169" s="3"/>
      <c r="VVX169" s="3"/>
      <c r="VVY169" s="3"/>
      <c r="VVZ169" s="3"/>
      <c r="VWA169" s="3"/>
      <c r="VWB169" s="3"/>
      <c r="VWC169" s="3"/>
      <c r="VWD169" s="3"/>
      <c r="VWE169" s="3"/>
      <c r="VWF169" s="3"/>
      <c r="VWG169" s="3"/>
      <c r="VWH169" s="3"/>
      <c r="VWI169" s="3"/>
      <c r="VWJ169" s="3"/>
      <c r="VWK169" s="3"/>
      <c r="VWL169" s="3"/>
      <c r="VWM169" s="3"/>
      <c r="VWN169" s="3"/>
      <c r="VWO169" s="3"/>
      <c r="VWP169" s="3"/>
      <c r="VWQ169" s="3"/>
      <c r="VWR169" s="3"/>
      <c r="VWS169" s="3"/>
      <c r="VWT169" s="3"/>
      <c r="VWU169" s="3"/>
      <c r="VWV169" s="3"/>
      <c r="VWW169" s="3"/>
      <c r="VWX169" s="3"/>
      <c r="VWY169" s="3"/>
      <c r="VWZ169" s="3"/>
      <c r="VXA169" s="3"/>
      <c r="VXB169" s="3"/>
      <c r="VXC169" s="3"/>
      <c r="VXD169" s="3"/>
      <c r="VXE169" s="3"/>
      <c r="VXF169" s="3"/>
      <c r="VXG169" s="3"/>
      <c r="VXH169" s="3"/>
      <c r="VXI169" s="3"/>
      <c r="VXJ169" s="3"/>
      <c r="VXK169" s="3"/>
      <c r="VXL169" s="3"/>
      <c r="VXM169" s="3"/>
      <c r="VXN169" s="3"/>
      <c r="VXO169" s="3"/>
      <c r="VXP169" s="3"/>
      <c r="VXQ169" s="3"/>
      <c r="VXR169" s="3"/>
      <c r="VXS169" s="3"/>
      <c r="VXT169" s="3"/>
      <c r="VXU169" s="3"/>
      <c r="VXV169" s="3"/>
      <c r="VXW169" s="3"/>
      <c r="VXX169" s="3"/>
      <c r="VXY169" s="3"/>
      <c r="VXZ169" s="3"/>
      <c r="VYA169" s="3"/>
      <c r="VYB169" s="3"/>
      <c r="VYC169" s="3"/>
      <c r="VYD169" s="3"/>
      <c r="VYE169" s="3"/>
      <c r="VYF169" s="3"/>
      <c r="VYG169" s="3"/>
      <c r="VYH169" s="3"/>
      <c r="VYI169" s="3"/>
      <c r="VYJ169" s="3"/>
      <c r="VYK169" s="3"/>
      <c r="VYL169" s="3"/>
      <c r="VYM169" s="3"/>
      <c r="VYN169" s="3"/>
      <c r="VYO169" s="3"/>
      <c r="VYP169" s="3"/>
      <c r="VYQ169" s="3"/>
      <c r="VYR169" s="3"/>
      <c r="VYS169" s="3"/>
      <c r="VYT169" s="3"/>
      <c r="VYU169" s="3"/>
      <c r="VYV169" s="3"/>
      <c r="VYW169" s="3"/>
      <c r="VYX169" s="3"/>
      <c r="VYY169" s="3"/>
      <c r="VYZ169" s="3"/>
      <c r="VZA169" s="3"/>
      <c r="VZB169" s="3"/>
      <c r="VZC169" s="3"/>
      <c r="VZD169" s="3"/>
      <c r="VZE169" s="3"/>
      <c r="VZF169" s="3"/>
      <c r="VZG169" s="3"/>
      <c r="VZH169" s="3"/>
      <c r="VZI169" s="3"/>
      <c r="VZJ169" s="3"/>
      <c r="VZK169" s="3"/>
      <c r="VZL169" s="3"/>
      <c r="VZM169" s="3"/>
      <c r="VZN169" s="3"/>
      <c r="VZO169" s="3"/>
      <c r="VZP169" s="3"/>
      <c r="VZQ169" s="3"/>
      <c r="VZR169" s="3"/>
      <c r="VZS169" s="3"/>
      <c r="VZT169" s="3"/>
      <c r="VZU169" s="3"/>
      <c r="VZV169" s="3"/>
      <c r="VZW169" s="3"/>
      <c r="VZX169" s="3"/>
      <c r="VZY169" s="3"/>
      <c r="VZZ169" s="3"/>
      <c r="WAA169" s="3"/>
      <c r="WAB169" s="3"/>
      <c r="WAC169" s="3"/>
      <c r="WAD169" s="3"/>
      <c r="WAE169" s="3"/>
      <c r="WAF169" s="3"/>
      <c r="WAG169" s="3"/>
      <c r="WAH169" s="3"/>
      <c r="WAI169" s="3"/>
      <c r="WAJ169" s="3"/>
      <c r="WAK169" s="3"/>
      <c r="WAL169" s="3"/>
      <c r="WAM169" s="3"/>
      <c r="WAN169" s="3"/>
      <c r="WAO169" s="3"/>
      <c r="WAP169" s="3"/>
      <c r="WAQ169" s="3"/>
      <c r="WAR169" s="3"/>
      <c r="WAS169" s="3"/>
      <c r="WAT169" s="3"/>
      <c r="WAU169" s="3"/>
      <c r="WAV169" s="3"/>
      <c r="WAW169" s="3"/>
      <c r="WAX169" s="3"/>
      <c r="WAY169" s="3"/>
      <c r="WAZ169" s="3"/>
      <c r="WBA169" s="3"/>
      <c r="WBB169" s="3"/>
      <c r="WBC169" s="3"/>
      <c r="WBD169" s="3"/>
      <c r="WBE169" s="3"/>
      <c r="WBF169" s="3"/>
      <c r="WBG169" s="3"/>
      <c r="WBH169" s="3"/>
      <c r="WBI169" s="3"/>
      <c r="WBJ169" s="3"/>
      <c r="WBK169" s="3"/>
      <c r="WBL169" s="3"/>
      <c r="WBM169" s="3"/>
      <c r="WBN169" s="3"/>
      <c r="WBO169" s="3"/>
      <c r="WBP169" s="3"/>
      <c r="WBQ169" s="3"/>
      <c r="WBR169" s="3"/>
      <c r="WBS169" s="3"/>
      <c r="WBT169" s="3"/>
      <c r="WBU169" s="3"/>
      <c r="WBV169" s="3"/>
      <c r="WBW169" s="3"/>
      <c r="WBX169" s="3"/>
      <c r="WBY169" s="3"/>
      <c r="WBZ169" s="3"/>
      <c r="WCA169" s="3"/>
      <c r="WCB169" s="3"/>
      <c r="WCC169" s="3"/>
      <c r="WCD169" s="3"/>
      <c r="WCE169" s="3"/>
      <c r="WCF169" s="3"/>
      <c r="WCG169" s="3"/>
      <c r="WCH169" s="3"/>
      <c r="WCI169" s="3"/>
      <c r="WCJ169" s="3"/>
      <c r="WCK169" s="3"/>
      <c r="WCL169" s="3"/>
      <c r="WCM169" s="3"/>
      <c r="WCN169" s="3"/>
      <c r="WCO169" s="3"/>
      <c r="WCP169" s="3"/>
      <c r="WCQ169" s="3"/>
      <c r="WCR169" s="3"/>
      <c r="WCS169" s="3"/>
      <c r="WCT169" s="3"/>
      <c r="WCU169" s="3"/>
      <c r="WCV169" s="3"/>
      <c r="WCW169" s="3"/>
      <c r="WCX169" s="3"/>
      <c r="WCY169" s="3"/>
      <c r="WCZ169" s="3"/>
      <c r="WDA169" s="3"/>
      <c r="WDB169" s="3"/>
      <c r="WDC169" s="3"/>
      <c r="WDD169" s="3"/>
      <c r="WDE169" s="3"/>
      <c r="WDF169" s="3"/>
      <c r="WDG169" s="3"/>
      <c r="WDH169" s="3"/>
      <c r="WDI169" s="3"/>
      <c r="WDJ169" s="3"/>
      <c r="WDK169" s="3"/>
      <c r="WDL169" s="3"/>
      <c r="WDM169" s="3"/>
      <c r="WDN169" s="3"/>
      <c r="WDO169" s="3"/>
      <c r="WDP169" s="3"/>
      <c r="WDQ169" s="3"/>
      <c r="WDR169" s="3"/>
      <c r="WDS169" s="3"/>
      <c r="WDT169" s="3"/>
      <c r="WDU169" s="3"/>
      <c r="WDV169" s="3"/>
      <c r="WDW169" s="3"/>
      <c r="WDX169" s="3"/>
      <c r="WDY169" s="3"/>
      <c r="WDZ169" s="3"/>
      <c r="WEA169" s="3"/>
      <c r="WEB169" s="3"/>
      <c r="WEC169" s="3"/>
      <c r="WED169" s="3"/>
      <c r="WEE169" s="3"/>
      <c r="WEF169" s="3"/>
      <c r="WEG169" s="3"/>
      <c r="WEH169" s="3"/>
      <c r="WEI169" s="3"/>
      <c r="WEJ169" s="3"/>
      <c r="WEK169" s="3"/>
      <c r="WEL169" s="3"/>
      <c r="WEM169" s="3"/>
      <c r="WEN169" s="3"/>
      <c r="WEO169" s="3"/>
      <c r="WEP169" s="3"/>
      <c r="WEQ169" s="3"/>
      <c r="WER169" s="3"/>
      <c r="WES169" s="3"/>
      <c r="WET169" s="3"/>
      <c r="WEU169" s="3"/>
      <c r="WEV169" s="3"/>
      <c r="WEW169" s="3"/>
      <c r="WEX169" s="3"/>
      <c r="WEY169" s="3"/>
      <c r="WEZ169" s="3"/>
      <c r="WFA169" s="3"/>
      <c r="WFB169" s="3"/>
      <c r="WFC169" s="3"/>
      <c r="WFD169" s="3"/>
      <c r="WFE169" s="3"/>
      <c r="WFF169" s="3"/>
      <c r="WFG169" s="3"/>
      <c r="WFH169" s="3"/>
      <c r="WFI169" s="3"/>
      <c r="WFJ169" s="3"/>
      <c r="WFK169" s="3"/>
      <c r="WFL169" s="3"/>
      <c r="WFM169" s="3"/>
      <c r="WFN169" s="3"/>
      <c r="WFO169" s="3"/>
      <c r="WFP169" s="3"/>
      <c r="WFQ169" s="3"/>
      <c r="WFR169" s="3"/>
      <c r="WFS169" s="3"/>
      <c r="WFT169" s="3"/>
      <c r="WFU169" s="3"/>
      <c r="WFV169" s="3"/>
      <c r="WFW169" s="3"/>
      <c r="WFX169" s="3"/>
      <c r="WFY169" s="3"/>
      <c r="WFZ169" s="3"/>
      <c r="WGA169" s="3"/>
      <c r="WGB169" s="3"/>
      <c r="WGC169" s="3"/>
      <c r="WGD169" s="3"/>
      <c r="WGE169" s="3"/>
      <c r="WGF169" s="3"/>
      <c r="WGG169" s="3"/>
      <c r="WGH169" s="3"/>
      <c r="WGI169" s="3"/>
      <c r="WGJ169" s="3"/>
      <c r="WGK169" s="3"/>
      <c r="WGL169" s="3"/>
      <c r="WGM169" s="3"/>
      <c r="WGN169" s="3"/>
      <c r="WGO169" s="3"/>
      <c r="WGP169" s="3"/>
      <c r="WGQ169" s="3"/>
      <c r="WGR169" s="3"/>
      <c r="WGS169" s="3"/>
      <c r="WGT169" s="3"/>
      <c r="WGU169" s="3"/>
      <c r="WGV169" s="3"/>
      <c r="WGW169" s="3"/>
      <c r="WGX169" s="3"/>
      <c r="WGY169" s="3"/>
      <c r="WGZ169" s="3"/>
      <c r="WHA169" s="3"/>
      <c r="WHB169" s="3"/>
      <c r="WHC169" s="3"/>
      <c r="WHD169" s="3"/>
      <c r="WHE169" s="3"/>
      <c r="WHF169" s="3"/>
      <c r="WHG169" s="3"/>
      <c r="WHH169" s="3"/>
      <c r="WHI169" s="3"/>
      <c r="WHJ169" s="3"/>
      <c r="WHK169" s="3"/>
      <c r="WHL169" s="3"/>
      <c r="WHM169" s="3"/>
      <c r="WHN169" s="3"/>
      <c r="WHO169" s="3"/>
      <c r="WHP169" s="3"/>
      <c r="WHQ169" s="3"/>
      <c r="WHR169" s="3"/>
      <c r="WHS169" s="3"/>
      <c r="WHT169" s="3"/>
      <c r="WHU169" s="3"/>
      <c r="WHV169" s="3"/>
      <c r="WHW169" s="3"/>
      <c r="WHX169" s="3"/>
      <c r="WHY169" s="3"/>
      <c r="WHZ169" s="3"/>
      <c r="WIA169" s="3"/>
      <c r="WIB169" s="3"/>
      <c r="WIC169" s="3"/>
      <c r="WID169" s="3"/>
      <c r="WIE169" s="3"/>
      <c r="WIF169" s="3"/>
      <c r="WIG169" s="3"/>
      <c r="WIH169" s="3"/>
      <c r="WII169" s="3"/>
      <c r="WIJ169" s="3"/>
      <c r="WIK169" s="3"/>
      <c r="WIL169" s="3"/>
      <c r="WIM169" s="3"/>
      <c r="WIN169" s="3"/>
      <c r="WIO169" s="3"/>
      <c r="WIP169" s="3"/>
      <c r="WIQ169" s="3"/>
      <c r="WIR169" s="3"/>
      <c r="WIS169" s="3"/>
      <c r="WIT169" s="3"/>
      <c r="WIU169" s="3"/>
      <c r="WIV169" s="3"/>
      <c r="WIW169" s="3"/>
      <c r="WIX169" s="3"/>
      <c r="WIY169" s="3"/>
      <c r="WIZ169" s="3"/>
      <c r="WJA169" s="3"/>
      <c r="WJB169" s="3"/>
      <c r="WJC169" s="3"/>
      <c r="WJD169" s="3"/>
      <c r="WJE169" s="3"/>
      <c r="WJF169" s="3"/>
      <c r="WJG169" s="3"/>
      <c r="WJH169" s="3"/>
      <c r="WJI169" s="3"/>
      <c r="WJJ169" s="3"/>
      <c r="WJK169" s="3"/>
      <c r="WJL169" s="3"/>
      <c r="WJM169" s="3"/>
      <c r="WJN169" s="3"/>
      <c r="WJO169" s="3"/>
      <c r="WJP169" s="3"/>
      <c r="WJQ169" s="3"/>
      <c r="WJR169" s="3"/>
      <c r="WJS169" s="3"/>
      <c r="WJT169" s="3"/>
      <c r="WJU169" s="3"/>
      <c r="WJV169" s="3"/>
      <c r="WJW169" s="3"/>
      <c r="WJX169" s="3"/>
      <c r="WJY169" s="3"/>
      <c r="WJZ169" s="3"/>
      <c r="WKA169" s="3"/>
      <c r="WKB169" s="3"/>
      <c r="WKC169" s="3"/>
      <c r="WKD169" s="3"/>
      <c r="WKE169" s="3"/>
      <c r="WKF169" s="3"/>
      <c r="WKG169" s="3"/>
      <c r="WKH169" s="3"/>
      <c r="WKI169" s="3"/>
      <c r="WKJ169" s="3"/>
      <c r="WKK169" s="3"/>
      <c r="WKL169" s="3"/>
      <c r="WKM169" s="3"/>
      <c r="WKN169" s="3"/>
      <c r="WKO169" s="3"/>
      <c r="WKP169" s="3"/>
      <c r="WKQ169" s="3"/>
      <c r="WKR169" s="3"/>
      <c r="WKS169" s="3"/>
      <c r="WKT169" s="3"/>
      <c r="WKU169" s="3"/>
      <c r="WKV169" s="3"/>
      <c r="WKW169" s="3"/>
      <c r="WKX169" s="3"/>
      <c r="WKY169" s="3"/>
      <c r="WKZ169" s="3"/>
      <c r="WLA169" s="3"/>
      <c r="WLB169" s="3"/>
      <c r="WLC169" s="3"/>
      <c r="WLD169" s="3"/>
      <c r="WLE169" s="3"/>
      <c r="WLF169" s="3"/>
      <c r="WLG169" s="3"/>
      <c r="WLH169" s="3"/>
      <c r="WLI169" s="3"/>
      <c r="WLJ169" s="3"/>
      <c r="WLK169" s="3"/>
      <c r="WLL169" s="3"/>
      <c r="WLM169" s="3"/>
      <c r="WLN169" s="3"/>
      <c r="WLO169" s="3"/>
      <c r="WLP169" s="3"/>
      <c r="WLQ169" s="3"/>
      <c r="WLR169" s="3"/>
      <c r="WLS169" s="3"/>
      <c r="WLT169" s="3"/>
      <c r="WLU169" s="3"/>
      <c r="WLV169" s="3"/>
      <c r="WLW169" s="3"/>
      <c r="WLX169" s="3"/>
      <c r="WLY169" s="3"/>
      <c r="WLZ169" s="3"/>
      <c r="WMA169" s="3"/>
      <c r="WMB169" s="3"/>
      <c r="WMC169" s="3"/>
      <c r="WMD169" s="3"/>
      <c r="WME169" s="3"/>
      <c r="WMF169" s="3"/>
      <c r="WMG169" s="3"/>
      <c r="WMH169" s="3"/>
      <c r="WMI169" s="3"/>
      <c r="WMJ169" s="3"/>
      <c r="WMK169" s="3"/>
      <c r="WML169" s="3"/>
      <c r="WMM169" s="3"/>
      <c r="WMN169" s="3"/>
      <c r="WMO169" s="3"/>
      <c r="WMP169" s="3"/>
      <c r="WMQ169" s="3"/>
      <c r="WMR169" s="3"/>
      <c r="WMS169" s="3"/>
      <c r="WMT169" s="3"/>
      <c r="WMU169" s="3"/>
      <c r="WMV169" s="3"/>
      <c r="WMW169" s="3"/>
      <c r="WMX169" s="3"/>
      <c r="WMY169" s="3"/>
      <c r="WMZ169" s="3"/>
      <c r="WNA169" s="3"/>
      <c r="WNB169" s="3"/>
      <c r="WNC169" s="3"/>
      <c r="WND169" s="3"/>
      <c r="WNE169" s="3"/>
      <c r="WNF169" s="3"/>
      <c r="WNG169" s="3"/>
      <c r="WNH169" s="3"/>
      <c r="WNI169" s="3"/>
      <c r="WNJ169" s="3"/>
      <c r="WNK169" s="3"/>
      <c r="WNL169" s="3"/>
      <c r="WNM169" s="3"/>
      <c r="WNN169" s="3"/>
      <c r="WNO169" s="3"/>
      <c r="WNP169" s="3"/>
      <c r="WNQ169" s="3"/>
      <c r="WNR169" s="3"/>
      <c r="WNS169" s="3"/>
      <c r="WNT169" s="3"/>
      <c r="WNU169" s="3"/>
      <c r="WNV169" s="3"/>
      <c r="WNW169" s="3"/>
      <c r="WNX169" s="3"/>
      <c r="WNY169" s="3"/>
      <c r="WNZ169" s="3"/>
      <c r="WOA169" s="3"/>
      <c r="WOB169" s="3"/>
      <c r="WOC169" s="3"/>
      <c r="WOD169" s="3"/>
      <c r="WOE169" s="3"/>
      <c r="WOF169" s="3"/>
      <c r="WOG169" s="3"/>
      <c r="WOH169" s="3"/>
      <c r="WOI169" s="3"/>
      <c r="WOJ169" s="3"/>
      <c r="WOK169" s="3"/>
      <c r="WOL169" s="3"/>
      <c r="WOM169" s="3"/>
      <c r="WON169" s="3"/>
      <c r="WOO169" s="3"/>
      <c r="WOP169" s="3"/>
      <c r="WOQ169" s="3"/>
      <c r="WOR169" s="3"/>
      <c r="WOS169" s="3"/>
      <c r="WOT169" s="3"/>
      <c r="WOU169" s="3"/>
      <c r="WOV169" s="3"/>
      <c r="WOW169" s="3"/>
      <c r="WOX169" s="3"/>
      <c r="WOY169" s="3"/>
      <c r="WOZ169" s="3"/>
      <c r="WPA169" s="3"/>
      <c r="WPB169" s="3"/>
      <c r="WPC169" s="3"/>
      <c r="WPD169" s="3"/>
      <c r="WPE169" s="3"/>
      <c r="WPF169" s="3"/>
      <c r="WPG169" s="3"/>
      <c r="WPH169" s="3"/>
      <c r="WPI169" s="3"/>
      <c r="WPJ169" s="3"/>
      <c r="WPK169" s="3"/>
      <c r="WPL169" s="3"/>
      <c r="WPM169" s="3"/>
      <c r="WPN169" s="3"/>
      <c r="WPO169" s="3"/>
      <c r="WPP169" s="3"/>
      <c r="WPQ169" s="3"/>
      <c r="WPR169" s="3"/>
      <c r="WPS169" s="3"/>
      <c r="WPT169" s="3"/>
      <c r="WPU169" s="3"/>
      <c r="WPV169" s="3"/>
      <c r="WPW169" s="3"/>
      <c r="WPX169" s="3"/>
      <c r="WPY169" s="3"/>
      <c r="WPZ169" s="3"/>
      <c r="WQA169" s="3"/>
      <c r="WQB169" s="3"/>
      <c r="WQC169" s="3"/>
      <c r="WQD169" s="3"/>
      <c r="WQE169" s="3"/>
      <c r="WQF169" s="3"/>
      <c r="WQG169" s="3"/>
      <c r="WQH169" s="3"/>
      <c r="WQI169" s="3"/>
      <c r="WQJ169" s="3"/>
      <c r="WQK169" s="3"/>
      <c r="WQL169" s="3"/>
      <c r="WQM169" s="3"/>
      <c r="WQN169" s="3"/>
      <c r="WQO169" s="3"/>
      <c r="WQP169" s="3"/>
      <c r="WQQ169" s="3"/>
      <c r="WQR169" s="3"/>
      <c r="WQS169" s="3"/>
      <c r="WQT169" s="3"/>
      <c r="WQU169" s="3"/>
      <c r="WQV169" s="3"/>
      <c r="WQW169" s="3"/>
      <c r="WQX169" s="3"/>
      <c r="WQY169" s="3"/>
      <c r="WQZ169" s="3"/>
      <c r="WRA169" s="3"/>
      <c r="WRB169" s="3"/>
      <c r="WRC169" s="3"/>
      <c r="WRD169" s="3"/>
      <c r="WRE169" s="3"/>
      <c r="WRF169" s="3"/>
      <c r="WRG169" s="3"/>
      <c r="WRH169" s="3"/>
      <c r="WRI169" s="3"/>
      <c r="WRJ169" s="3"/>
      <c r="WRK169" s="3"/>
      <c r="WRL169" s="3"/>
      <c r="WRM169" s="3"/>
      <c r="WRN169" s="3"/>
      <c r="WRO169" s="3"/>
      <c r="WRP169" s="3"/>
      <c r="WRQ169" s="3"/>
      <c r="WRR169" s="3"/>
      <c r="WRS169" s="3"/>
      <c r="WRT169" s="3"/>
      <c r="WRU169" s="3"/>
      <c r="WRV169" s="3"/>
      <c r="WRW169" s="3"/>
      <c r="WRX169" s="3"/>
      <c r="WRY169" s="3"/>
      <c r="WRZ169" s="3"/>
      <c r="WSA169" s="3"/>
      <c r="WSB169" s="3"/>
      <c r="WSC169" s="3"/>
      <c r="WSD169" s="3"/>
      <c r="WSE169" s="3"/>
      <c r="WSF169" s="3"/>
      <c r="WSG169" s="3"/>
      <c r="WSH169" s="3"/>
      <c r="WSI169" s="3"/>
      <c r="WSJ169" s="3"/>
      <c r="WSK169" s="3"/>
      <c r="WSL169" s="3"/>
      <c r="WSM169" s="3"/>
      <c r="WSN169" s="3"/>
      <c r="WSO169" s="3"/>
      <c r="WSP169" s="3"/>
      <c r="WSQ169" s="3"/>
      <c r="WSR169" s="3"/>
      <c r="WSS169" s="3"/>
      <c r="WST169" s="3"/>
      <c r="WSU169" s="3"/>
      <c r="WSV169" s="3"/>
      <c r="WSW169" s="3"/>
      <c r="WSX169" s="3"/>
      <c r="WSY169" s="3"/>
      <c r="WSZ169" s="3"/>
      <c r="WTA169" s="3"/>
      <c r="WTB169" s="3"/>
      <c r="WTC169" s="3"/>
      <c r="WTD169" s="3"/>
      <c r="WTE169" s="3"/>
      <c r="WTF169" s="3"/>
      <c r="WTG169" s="3"/>
      <c r="WTH169" s="3"/>
      <c r="WTI169" s="3"/>
      <c r="WTJ169" s="3"/>
      <c r="WTK169" s="3"/>
      <c r="WTL169" s="3"/>
      <c r="WTM169" s="3"/>
      <c r="WTN169" s="3"/>
      <c r="WTO169" s="3"/>
      <c r="WTP169" s="3"/>
      <c r="WTQ169" s="3"/>
      <c r="WTR169" s="3"/>
      <c r="WTS169" s="3"/>
      <c r="WTT169" s="3"/>
      <c r="WTU169" s="3"/>
      <c r="WTV169" s="3"/>
      <c r="WTW169" s="3"/>
      <c r="WTX169" s="3"/>
      <c r="WTY169" s="3"/>
      <c r="WTZ169" s="3"/>
      <c r="WUA169" s="3"/>
      <c r="WUB169" s="3"/>
      <c r="WUC169" s="3"/>
      <c r="WUD169" s="3"/>
      <c r="WUE169" s="3"/>
      <c r="WUF169" s="3"/>
      <c r="WUG169" s="3"/>
      <c r="WUH169" s="3"/>
      <c r="WUI169" s="3"/>
      <c r="WUJ169" s="3"/>
      <c r="WUK169" s="3"/>
      <c r="WUL169" s="3"/>
      <c r="WUM169" s="3"/>
      <c r="WUN169" s="3"/>
      <c r="WUO169" s="3"/>
      <c r="WUP169" s="3"/>
      <c r="WUQ169" s="3"/>
      <c r="WUR169" s="3"/>
      <c r="WUS169" s="3"/>
      <c r="WUT169" s="3"/>
      <c r="WUU169" s="3"/>
      <c r="WUV169" s="3"/>
      <c r="WUW169" s="3"/>
      <c r="WUX169" s="3"/>
      <c r="WUY169" s="3"/>
      <c r="WUZ169" s="3"/>
      <c r="WVA169" s="3"/>
      <c r="WVB169" s="3"/>
      <c r="WVC169" s="3"/>
      <c r="WVD169" s="3"/>
      <c r="WVE169" s="3"/>
      <c r="WVF169" s="3"/>
      <c r="WVG169" s="3"/>
      <c r="WVH169" s="3"/>
      <c r="WVI169" s="3"/>
      <c r="WVJ169" s="3"/>
      <c r="WVK169" s="3"/>
      <c r="WVL169" s="3"/>
      <c r="WVM169" s="3"/>
      <c r="WVN169" s="3"/>
      <c r="WVO169" s="3"/>
      <c r="WVP169" s="3"/>
      <c r="WVQ169" s="3"/>
      <c r="WVR169" s="3"/>
      <c r="WVS169" s="3"/>
      <c r="WVT169" s="3"/>
      <c r="WVU169" s="3"/>
      <c r="WVV169" s="3"/>
      <c r="WVW169" s="3"/>
      <c r="WVX169" s="3"/>
      <c r="WVY169" s="3"/>
      <c r="WVZ169" s="3"/>
      <c r="WWA169" s="3"/>
      <c r="WWB169" s="3"/>
      <c r="WWC169" s="3"/>
      <c r="WWD169" s="3"/>
      <c r="WWE169" s="3"/>
      <c r="WWF169" s="3"/>
      <c r="WWG169" s="3"/>
      <c r="WWH169" s="3"/>
      <c r="WWI169" s="3"/>
      <c r="WWJ169" s="3"/>
      <c r="WWK169" s="3"/>
      <c r="WWL169" s="3"/>
      <c r="WWM169" s="3"/>
      <c r="WWN169" s="3"/>
      <c r="WWO169" s="3"/>
      <c r="WWP169" s="3"/>
      <c r="WWQ169" s="3"/>
      <c r="WWR169" s="3"/>
      <c r="WWS169" s="3"/>
      <c r="WWT169" s="3"/>
      <c r="WWU169" s="3"/>
      <c r="WWV169" s="3"/>
      <c r="WWW169" s="3"/>
      <c r="WWX169" s="3"/>
      <c r="WWY169" s="3"/>
      <c r="WWZ169" s="3"/>
      <c r="WXA169" s="3"/>
      <c r="WXB169" s="3"/>
      <c r="WXC169" s="3"/>
      <c r="WXD169" s="3"/>
      <c r="WXE169" s="3"/>
      <c r="WXF169" s="3"/>
      <c r="WXG169" s="3"/>
      <c r="WXH169" s="3"/>
      <c r="WXI169" s="3"/>
      <c r="WXJ169" s="3"/>
      <c r="WXK169" s="3"/>
      <c r="WXL169" s="3"/>
      <c r="WXM169" s="3"/>
      <c r="WXN169" s="3"/>
      <c r="WXO169" s="3"/>
      <c r="WXP169" s="3"/>
      <c r="WXQ169" s="3"/>
      <c r="WXR169" s="3"/>
      <c r="WXS169" s="3"/>
      <c r="WXT169" s="3"/>
      <c r="WXU169" s="3"/>
      <c r="WXV169" s="3"/>
      <c r="WXW169" s="3"/>
      <c r="WXX169" s="3"/>
      <c r="WXY169" s="3"/>
      <c r="WXZ169" s="3"/>
      <c r="WYA169" s="3"/>
      <c r="WYB169" s="3"/>
      <c r="WYC169" s="3"/>
      <c r="WYD169" s="3"/>
      <c r="WYE169" s="3"/>
      <c r="WYF169" s="3"/>
      <c r="WYG169" s="3"/>
      <c r="WYH169" s="3"/>
      <c r="WYI169" s="3"/>
      <c r="WYJ169" s="3"/>
      <c r="WYK169" s="3"/>
      <c r="WYL169" s="3"/>
      <c r="WYM169" s="3"/>
      <c r="WYN169" s="3"/>
      <c r="WYO169" s="3"/>
      <c r="WYP169" s="3"/>
      <c r="WYQ169" s="3"/>
      <c r="WYR169" s="3"/>
      <c r="WYS169" s="3"/>
      <c r="WYT169" s="3"/>
      <c r="WYU169" s="3"/>
      <c r="WYV169" s="3"/>
      <c r="WYW169" s="3"/>
      <c r="WYX169" s="3"/>
      <c r="WYY169" s="3"/>
      <c r="WYZ169" s="3"/>
      <c r="WZA169" s="3"/>
      <c r="WZB169" s="3"/>
      <c r="WZC169" s="3"/>
      <c r="WZD169" s="3"/>
      <c r="WZE169" s="3"/>
      <c r="WZF169" s="3"/>
      <c r="WZG169" s="3"/>
      <c r="WZH169" s="3"/>
      <c r="WZI169" s="3"/>
      <c r="WZJ169" s="3"/>
      <c r="WZK169" s="3"/>
      <c r="WZL169" s="3"/>
      <c r="WZM169" s="3"/>
      <c r="WZN169" s="3"/>
      <c r="WZO169" s="3"/>
      <c r="WZP169" s="3"/>
      <c r="WZQ169" s="3"/>
      <c r="WZR169" s="3"/>
      <c r="WZS169" s="3"/>
      <c r="WZT169" s="3"/>
      <c r="WZU169" s="3"/>
      <c r="WZV169" s="3"/>
      <c r="WZW169" s="3"/>
      <c r="WZX169" s="3"/>
      <c r="WZY169" s="3"/>
      <c r="WZZ169" s="3"/>
      <c r="XAA169" s="3"/>
      <c r="XAB169" s="3"/>
      <c r="XAC169" s="3"/>
      <c r="XAD169" s="3"/>
      <c r="XAE169" s="3"/>
      <c r="XAF169" s="3"/>
      <c r="XAG169" s="3"/>
      <c r="XAH169" s="3"/>
      <c r="XAI169" s="3"/>
      <c r="XAJ169" s="3"/>
      <c r="XAK169" s="3"/>
      <c r="XAL169" s="3"/>
      <c r="XAM169" s="3"/>
      <c r="XAN169" s="3"/>
      <c r="XAO169" s="3"/>
      <c r="XAP169" s="3"/>
      <c r="XAQ169" s="3"/>
      <c r="XAR169" s="3"/>
      <c r="XAS169" s="3"/>
      <c r="XAT169" s="3"/>
      <c r="XAU169" s="3"/>
      <c r="XAV169" s="3"/>
      <c r="XAW169" s="3"/>
      <c r="XAX169" s="3"/>
      <c r="XAY169" s="3"/>
      <c r="XAZ169" s="3"/>
      <c r="XBA169" s="3"/>
      <c r="XBB169" s="3"/>
      <c r="XBC169" s="3"/>
      <c r="XBD169" s="3"/>
      <c r="XBE169" s="3"/>
      <c r="XBF169" s="3"/>
      <c r="XBG169" s="3"/>
      <c r="XBH169" s="3"/>
      <c r="XBI169" s="3"/>
      <c r="XBJ169" s="3"/>
      <c r="XBK169" s="3"/>
      <c r="XBL169" s="3"/>
      <c r="XBM169" s="3"/>
      <c r="XBN169" s="3"/>
      <c r="XBO169" s="3"/>
      <c r="XBP169" s="3"/>
      <c r="XBQ169" s="3"/>
      <c r="XBR169" s="3"/>
      <c r="XBS169" s="3"/>
      <c r="XBT169" s="3"/>
      <c r="XBU169" s="3"/>
      <c r="XBV169" s="3"/>
      <c r="XBW169" s="3"/>
      <c r="XBX169" s="3"/>
      <c r="XBY169" s="3"/>
      <c r="XBZ169" s="3"/>
      <c r="XCA169" s="3"/>
      <c r="XCB169" s="3"/>
      <c r="XCC169" s="3"/>
      <c r="XCD169" s="3"/>
      <c r="XCE169" s="3"/>
      <c r="XCF169" s="3"/>
      <c r="XCG169" s="3"/>
      <c r="XCH169" s="3"/>
      <c r="XCI169" s="3"/>
      <c r="XCJ169" s="3"/>
      <c r="XCK169" s="3"/>
      <c r="XCL169" s="3"/>
      <c r="XCM169" s="3"/>
      <c r="XCN169" s="3"/>
      <c r="XCO169" s="3"/>
      <c r="XCP169" s="3"/>
      <c r="XCQ169" s="3"/>
      <c r="XCR169" s="3"/>
      <c r="XCS169" s="3"/>
      <c r="XCT169" s="3"/>
      <c r="XCU169" s="3"/>
      <c r="XCV169" s="3"/>
      <c r="XCW169" s="3"/>
      <c r="XCX169" s="3"/>
      <c r="XCY169" s="3"/>
      <c r="XCZ169" s="3"/>
      <c r="XDA169" s="3"/>
      <c r="XDB169" s="3"/>
      <c r="XDC169" s="3"/>
      <c r="XDD169" s="3"/>
      <c r="XDE169" s="3"/>
      <c r="XDF169" s="3"/>
      <c r="XDG169" s="3"/>
      <c r="XDH169" s="3"/>
      <c r="XDI169" s="3"/>
      <c r="XDJ169" s="3"/>
      <c r="XDK169" s="3"/>
      <c r="XDL169" s="3"/>
      <c r="XDM169" s="3"/>
      <c r="XDN169" s="3"/>
      <c r="XDO169" s="3"/>
      <c r="XDP169" s="3"/>
      <c r="XDQ169" s="3"/>
      <c r="XDR169" s="3"/>
      <c r="XDS169" s="3"/>
      <c r="XDT169" s="3"/>
      <c r="XDU169" s="3"/>
      <c r="XDV169" s="3"/>
      <c r="XDW169" s="3"/>
      <c r="XDX169" s="3"/>
      <c r="XDY169" s="3"/>
      <c r="XDZ169" s="3"/>
      <c r="XEA169" s="3"/>
      <c r="XEB169" s="3"/>
      <c r="XEC169" s="3"/>
      <c r="XED169" s="3"/>
      <c r="XEE169" s="3"/>
      <c r="XEF169" s="3"/>
      <c r="XEG169" s="3"/>
      <c r="XEH169" s="3"/>
      <c r="XEI169" s="3"/>
      <c r="XEJ169" s="3"/>
      <c r="XEK169" s="3"/>
      <c r="XEL169" s="3"/>
      <c r="XEM169" s="3"/>
      <c r="XEN169" s="3"/>
      <c r="XEO169" s="3"/>
      <c r="XEP169" s="3"/>
      <c r="XEQ169" s="3"/>
      <c r="XER169" s="3"/>
      <c r="XES169" s="3"/>
      <c r="XET169" s="3"/>
      <c r="XEU169" s="3"/>
      <c r="XEV169" s="3"/>
      <c r="XEW169" s="3"/>
      <c r="XEX169" s="3"/>
      <c r="XEY169" s="3"/>
      <c r="XEZ169" s="3"/>
      <c r="XFA169" s="3"/>
      <c r="XFB169" s="3"/>
      <c r="XFC169" s="3"/>
    </row>
    <row r="170" spans="1:16383" x14ac:dyDescent="0.35">
      <c r="A170" s="808">
        <f t="shared" si="5"/>
        <v>0</v>
      </c>
      <c r="B170" s="3" t="s">
        <v>758</v>
      </c>
      <c r="C170" s="807">
        <v>0</v>
      </c>
      <c r="D170" s="807">
        <v>0</v>
      </c>
      <c r="E170" s="807">
        <v>0</v>
      </c>
      <c r="F170" s="807">
        <f>E64</f>
        <v>0.15</v>
      </c>
      <c r="G170" s="807">
        <f>-F170</f>
        <v>-0.15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  <c r="AAA170" s="3"/>
      <c r="AAB170" s="3"/>
      <c r="AAC170" s="3"/>
      <c r="AAD170" s="3"/>
      <c r="AAE170" s="3"/>
      <c r="AAF170" s="3"/>
      <c r="AAG170" s="3"/>
      <c r="AAH170" s="3"/>
      <c r="AAI170" s="3"/>
      <c r="AAJ170" s="3"/>
      <c r="AAK170" s="3"/>
      <c r="AAL170" s="3"/>
      <c r="AAM170" s="3"/>
      <c r="AAN170" s="3"/>
      <c r="AAO170" s="3"/>
      <c r="AAP170" s="3"/>
      <c r="AAQ170" s="3"/>
      <c r="AAR170" s="3"/>
      <c r="AAS170" s="3"/>
      <c r="AAT170" s="3"/>
      <c r="AAU170" s="3"/>
      <c r="AAV170" s="3"/>
      <c r="AAW170" s="3"/>
      <c r="AAX170" s="3"/>
      <c r="AAY170" s="3"/>
      <c r="AAZ170" s="3"/>
      <c r="ABA170" s="3"/>
      <c r="ABB170" s="3"/>
      <c r="ABC170" s="3"/>
      <c r="ABD170" s="3"/>
      <c r="ABE170" s="3"/>
      <c r="ABF170" s="3"/>
      <c r="ABG170" s="3"/>
      <c r="ABH170" s="3"/>
      <c r="ABI170" s="3"/>
      <c r="ABJ170" s="3"/>
      <c r="ABK170" s="3"/>
      <c r="ABL170" s="3"/>
      <c r="ABM170" s="3"/>
      <c r="ABN170" s="3"/>
      <c r="ABO170" s="3"/>
      <c r="ABP170" s="3"/>
      <c r="ABQ170" s="3"/>
      <c r="ABR170" s="3"/>
      <c r="ABS170" s="3"/>
      <c r="ABT170" s="3"/>
      <c r="ABU170" s="3"/>
      <c r="ABV170" s="3"/>
      <c r="ABW170" s="3"/>
      <c r="ABX170" s="3"/>
      <c r="ABY170" s="3"/>
      <c r="ABZ170" s="3"/>
      <c r="ACA170" s="3"/>
      <c r="ACB170" s="3"/>
      <c r="ACC170" s="3"/>
      <c r="ACD170" s="3"/>
      <c r="ACE170" s="3"/>
      <c r="ACF170" s="3"/>
      <c r="ACG170" s="3"/>
      <c r="ACH170" s="3"/>
      <c r="ACI170" s="3"/>
      <c r="ACJ170" s="3"/>
      <c r="ACK170" s="3"/>
      <c r="ACL170" s="3"/>
      <c r="ACM170" s="3"/>
      <c r="ACN170" s="3"/>
      <c r="ACO170" s="3"/>
      <c r="ACP170" s="3"/>
      <c r="ACQ170" s="3"/>
      <c r="ACR170" s="3"/>
      <c r="ACS170" s="3"/>
      <c r="ACT170" s="3"/>
      <c r="ACU170" s="3"/>
      <c r="ACV170" s="3"/>
      <c r="ACW170" s="3"/>
      <c r="ACX170" s="3"/>
      <c r="ACY170" s="3"/>
      <c r="ACZ170" s="3"/>
      <c r="ADA170" s="3"/>
      <c r="ADB170" s="3"/>
      <c r="ADC170" s="3"/>
      <c r="ADD170" s="3"/>
      <c r="ADE170" s="3"/>
      <c r="ADF170" s="3"/>
      <c r="ADG170" s="3"/>
      <c r="ADH170" s="3"/>
      <c r="ADI170" s="3"/>
      <c r="ADJ170" s="3"/>
      <c r="ADK170" s="3"/>
      <c r="ADL170" s="3"/>
      <c r="ADM170" s="3"/>
      <c r="ADN170" s="3"/>
      <c r="ADO170" s="3"/>
      <c r="ADP170" s="3"/>
      <c r="ADQ170" s="3"/>
      <c r="ADR170" s="3"/>
      <c r="ADS170" s="3"/>
      <c r="ADT170" s="3"/>
      <c r="ADU170" s="3"/>
      <c r="ADV170" s="3"/>
      <c r="ADW170" s="3"/>
      <c r="ADX170" s="3"/>
      <c r="ADY170" s="3"/>
      <c r="ADZ170" s="3"/>
      <c r="AEA170" s="3"/>
      <c r="AEB170" s="3"/>
      <c r="AEC170" s="3"/>
      <c r="AED170" s="3"/>
      <c r="AEE170" s="3"/>
      <c r="AEF170" s="3"/>
      <c r="AEG170" s="3"/>
      <c r="AEH170" s="3"/>
      <c r="AEI170" s="3"/>
      <c r="AEJ170" s="3"/>
      <c r="AEK170" s="3"/>
      <c r="AEL170" s="3"/>
      <c r="AEM170" s="3"/>
      <c r="AEN170" s="3"/>
      <c r="AEO170" s="3"/>
      <c r="AEP170" s="3"/>
      <c r="AEQ170" s="3"/>
      <c r="AER170" s="3"/>
      <c r="AES170" s="3"/>
      <c r="AET170" s="3"/>
      <c r="AEU170" s="3"/>
      <c r="AEV170" s="3"/>
      <c r="AEW170" s="3"/>
      <c r="AEX170" s="3"/>
      <c r="AEY170" s="3"/>
      <c r="AEZ170" s="3"/>
      <c r="AFA170" s="3"/>
      <c r="AFB170" s="3"/>
      <c r="AFC170" s="3"/>
      <c r="AFD170" s="3"/>
      <c r="AFE170" s="3"/>
      <c r="AFF170" s="3"/>
      <c r="AFG170" s="3"/>
      <c r="AFH170" s="3"/>
      <c r="AFI170" s="3"/>
      <c r="AFJ170" s="3"/>
      <c r="AFK170" s="3"/>
      <c r="AFL170" s="3"/>
      <c r="AFM170" s="3"/>
      <c r="AFN170" s="3"/>
      <c r="AFO170" s="3"/>
      <c r="AFP170" s="3"/>
      <c r="AFQ170" s="3"/>
      <c r="AFR170" s="3"/>
      <c r="AFS170" s="3"/>
      <c r="AFT170" s="3"/>
      <c r="AFU170" s="3"/>
      <c r="AFV170" s="3"/>
      <c r="AFW170" s="3"/>
      <c r="AFX170" s="3"/>
      <c r="AFY170" s="3"/>
      <c r="AFZ170" s="3"/>
      <c r="AGA170" s="3"/>
      <c r="AGB170" s="3"/>
      <c r="AGC170" s="3"/>
      <c r="AGD170" s="3"/>
      <c r="AGE170" s="3"/>
      <c r="AGF170" s="3"/>
      <c r="AGG170" s="3"/>
      <c r="AGH170" s="3"/>
      <c r="AGI170" s="3"/>
      <c r="AGJ170" s="3"/>
      <c r="AGK170" s="3"/>
      <c r="AGL170" s="3"/>
      <c r="AGM170" s="3"/>
      <c r="AGN170" s="3"/>
      <c r="AGO170" s="3"/>
      <c r="AGP170" s="3"/>
      <c r="AGQ170" s="3"/>
      <c r="AGR170" s="3"/>
      <c r="AGS170" s="3"/>
      <c r="AGT170" s="3"/>
      <c r="AGU170" s="3"/>
      <c r="AGV170" s="3"/>
      <c r="AGW170" s="3"/>
      <c r="AGX170" s="3"/>
      <c r="AGY170" s="3"/>
      <c r="AGZ170" s="3"/>
      <c r="AHA170" s="3"/>
      <c r="AHB170" s="3"/>
      <c r="AHC170" s="3"/>
      <c r="AHD170" s="3"/>
      <c r="AHE170" s="3"/>
      <c r="AHF170" s="3"/>
      <c r="AHG170" s="3"/>
      <c r="AHH170" s="3"/>
      <c r="AHI170" s="3"/>
      <c r="AHJ170" s="3"/>
      <c r="AHK170" s="3"/>
      <c r="AHL170" s="3"/>
      <c r="AHM170" s="3"/>
      <c r="AHN170" s="3"/>
      <c r="AHO170" s="3"/>
      <c r="AHP170" s="3"/>
      <c r="AHQ170" s="3"/>
      <c r="AHR170" s="3"/>
      <c r="AHS170" s="3"/>
      <c r="AHT170" s="3"/>
      <c r="AHU170" s="3"/>
      <c r="AHV170" s="3"/>
      <c r="AHW170" s="3"/>
      <c r="AHX170" s="3"/>
      <c r="AHY170" s="3"/>
      <c r="AHZ170" s="3"/>
      <c r="AIA170" s="3"/>
      <c r="AIB170" s="3"/>
      <c r="AIC170" s="3"/>
      <c r="AID170" s="3"/>
      <c r="AIE170" s="3"/>
      <c r="AIF170" s="3"/>
      <c r="AIG170" s="3"/>
      <c r="AIH170" s="3"/>
      <c r="AII170" s="3"/>
      <c r="AIJ170" s="3"/>
      <c r="AIK170" s="3"/>
      <c r="AIL170" s="3"/>
      <c r="AIM170" s="3"/>
      <c r="AIN170" s="3"/>
      <c r="AIO170" s="3"/>
      <c r="AIP170" s="3"/>
      <c r="AIQ170" s="3"/>
      <c r="AIR170" s="3"/>
      <c r="AIS170" s="3"/>
      <c r="AIT170" s="3"/>
      <c r="AIU170" s="3"/>
      <c r="AIV170" s="3"/>
      <c r="AIW170" s="3"/>
      <c r="AIX170" s="3"/>
      <c r="AIY170" s="3"/>
      <c r="AIZ170" s="3"/>
      <c r="AJA170" s="3"/>
      <c r="AJB170" s="3"/>
      <c r="AJC170" s="3"/>
      <c r="AJD170" s="3"/>
      <c r="AJE170" s="3"/>
      <c r="AJF170" s="3"/>
      <c r="AJG170" s="3"/>
      <c r="AJH170" s="3"/>
      <c r="AJI170" s="3"/>
      <c r="AJJ170" s="3"/>
      <c r="AJK170" s="3"/>
      <c r="AJL170" s="3"/>
      <c r="AJM170" s="3"/>
      <c r="AJN170" s="3"/>
      <c r="AJO170" s="3"/>
      <c r="AJP170" s="3"/>
      <c r="AJQ170" s="3"/>
      <c r="AJR170" s="3"/>
      <c r="AJS170" s="3"/>
      <c r="AJT170" s="3"/>
      <c r="AJU170" s="3"/>
      <c r="AJV170" s="3"/>
      <c r="AJW170" s="3"/>
      <c r="AJX170" s="3"/>
      <c r="AJY170" s="3"/>
      <c r="AJZ170" s="3"/>
      <c r="AKA170" s="3"/>
      <c r="AKB170" s="3"/>
      <c r="AKC170" s="3"/>
      <c r="AKD170" s="3"/>
      <c r="AKE170" s="3"/>
      <c r="AKF170" s="3"/>
      <c r="AKG170" s="3"/>
      <c r="AKH170" s="3"/>
      <c r="AKI170" s="3"/>
      <c r="AKJ170" s="3"/>
      <c r="AKK170" s="3"/>
      <c r="AKL170" s="3"/>
      <c r="AKM170" s="3"/>
      <c r="AKN170" s="3"/>
      <c r="AKO170" s="3"/>
      <c r="AKP170" s="3"/>
      <c r="AKQ170" s="3"/>
      <c r="AKR170" s="3"/>
      <c r="AKS170" s="3"/>
      <c r="AKT170" s="3"/>
      <c r="AKU170" s="3"/>
      <c r="AKV170" s="3"/>
      <c r="AKW170" s="3"/>
      <c r="AKX170" s="3"/>
      <c r="AKY170" s="3"/>
      <c r="AKZ170" s="3"/>
      <c r="ALA170" s="3"/>
      <c r="ALB170" s="3"/>
      <c r="ALC170" s="3"/>
      <c r="ALD170" s="3"/>
      <c r="ALE170" s="3"/>
      <c r="ALF170" s="3"/>
      <c r="ALG170" s="3"/>
      <c r="ALH170" s="3"/>
      <c r="ALI170" s="3"/>
      <c r="ALJ170" s="3"/>
      <c r="ALK170" s="3"/>
      <c r="ALL170" s="3"/>
      <c r="ALM170" s="3"/>
      <c r="ALN170" s="3"/>
      <c r="ALO170" s="3"/>
      <c r="ALP170" s="3"/>
      <c r="ALQ170" s="3"/>
      <c r="ALR170" s="3"/>
      <c r="ALS170" s="3"/>
      <c r="ALT170" s="3"/>
      <c r="ALU170" s="3"/>
      <c r="ALV170" s="3"/>
      <c r="ALW170" s="3"/>
      <c r="ALX170" s="3"/>
      <c r="ALY170" s="3"/>
      <c r="ALZ170" s="3"/>
      <c r="AMA170" s="3"/>
      <c r="AMB170" s="3"/>
      <c r="AMC170" s="3"/>
      <c r="AMD170" s="3"/>
      <c r="AME170" s="3"/>
      <c r="AMF170" s="3"/>
      <c r="AMG170" s="3"/>
      <c r="AMH170" s="3"/>
      <c r="AMI170" s="3"/>
      <c r="AMJ170" s="3"/>
      <c r="AMK170" s="3"/>
      <c r="AML170" s="3"/>
      <c r="AMM170" s="3"/>
      <c r="AMN170" s="3"/>
      <c r="AMO170" s="3"/>
      <c r="AMP170" s="3"/>
      <c r="AMQ170" s="3"/>
      <c r="AMR170" s="3"/>
      <c r="AMS170" s="3"/>
      <c r="AMT170" s="3"/>
      <c r="AMU170" s="3"/>
      <c r="AMV170" s="3"/>
      <c r="AMW170" s="3"/>
      <c r="AMX170" s="3"/>
      <c r="AMY170" s="3"/>
      <c r="AMZ170" s="3"/>
      <c r="ANA170" s="3"/>
      <c r="ANB170" s="3"/>
      <c r="ANC170" s="3"/>
      <c r="AND170" s="3"/>
      <c r="ANE170" s="3"/>
      <c r="ANF170" s="3"/>
      <c r="ANG170" s="3"/>
      <c r="ANH170" s="3"/>
      <c r="ANI170" s="3"/>
      <c r="ANJ170" s="3"/>
      <c r="ANK170" s="3"/>
      <c r="ANL170" s="3"/>
      <c r="ANM170" s="3"/>
      <c r="ANN170" s="3"/>
      <c r="ANO170" s="3"/>
      <c r="ANP170" s="3"/>
      <c r="ANQ170" s="3"/>
      <c r="ANR170" s="3"/>
      <c r="ANS170" s="3"/>
      <c r="ANT170" s="3"/>
      <c r="ANU170" s="3"/>
      <c r="ANV170" s="3"/>
      <c r="ANW170" s="3"/>
      <c r="ANX170" s="3"/>
      <c r="ANY170" s="3"/>
      <c r="ANZ170" s="3"/>
      <c r="AOA170" s="3"/>
      <c r="AOB170" s="3"/>
      <c r="AOC170" s="3"/>
      <c r="AOD170" s="3"/>
      <c r="AOE170" s="3"/>
      <c r="AOF170" s="3"/>
      <c r="AOG170" s="3"/>
      <c r="AOH170" s="3"/>
      <c r="AOI170" s="3"/>
      <c r="AOJ170" s="3"/>
      <c r="AOK170" s="3"/>
      <c r="AOL170" s="3"/>
      <c r="AOM170" s="3"/>
      <c r="AON170" s="3"/>
      <c r="AOO170" s="3"/>
      <c r="AOP170" s="3"/>
      <c r="AOQ170" s="3"/>
      <c r="AOR170" s="3"/>
      <c r="AOS170" s="3"/>
      <c r="AOT170" s="3"/>
      <c r="AOU170" s="3"/>
      <c r="AOV170" s="3"/>
      <c r="AOW170" s="3"/>
      <c r="AOX170" s="3"/>
      <c r="AOY170" s="3"/>
      <c r="AOZ170" s="3"/>
      <c r="APA170" s="3"/>
      <c r="APB170" s="3"/>
      <c r="APC170" s="3"/>
      <c r="APD170" s="3"/>
      <c r="APE170" s="3"/>
      <c r="APF170" s="3"/>
      <c r="APG170" s="3"/>
      <c r="APH170" s="3"/>
      <c r="API170" s="3"/>
      <c r="APJ170" s="3"/>
      <c r="APK170" s="3"/>
      <c r="APL170" s="3"/>
      <c r="APM170" s="3"/>
      <c r="APN170" s="3"/>
      <c r="APO170" s="3"/>
      <c r="APP170" s="3"/>
      <c r="APQ170" s="3"/>
      <c r="APR170" s="3"/>
      <c r="APS170" s="3"/>
      <c r="APT170" s="3"/>
      <c r="APU170" s="3"/>
      <c r="APV170" s="3"/>
      <c r="APW170" s="3"/>
      <c r="APX170" s="3"/>
      <c r="APY170" s="3"/>
      <c r="APZ170" s="3"/>
      <c r="AQA170" s="3"/>
      <c r="AQB170" s="3"/>
      <c r="AQC170" s="3"/>
      <c r="AQD170" s="3"/>
      <c r="AQE170" s="3"/>
      <c r="AQF170" s="3"/>
      <c r="AQG170" s="3"/>
      <c r="AQH170" s="3"/>
      <c r="AQI170" s="3"/>
      <c r="AQJ170" s="3"/>
      <c r="AQK170" s="3"/>
      <c r="AQL170" s="3"/>
      <c r="AQM170" s="3"/>
      <c r="AQN170" s="3"/>
      <c r="AQO170" s="3"/>
      <c r="AQP170" s="3"/>
      <c r="AQQ170" s="3"/>
      <c r="AQR170" s="3"/>
      <c r="AQS170" s="3"/>
      <c r="AQT170" s="3"/>
      <c r="AQU170" s="3"/>
      <c r="AQV170" s="3"/>
      <c r="AQW170" s="3"/>
      <c r="AQX170" s="3"/>
      <c r="AQY170" s="3"/>
      <c r="AQZ170" s="3"/>
      <c r="ARA170" s="3"/>
      <c r="ARB170" s="3"/>
      <c r="ARC170" s="3"/>
      <c r="ARD170" s="3"/>
      <c r="ARE170" s="3"/>
      <c r="ARF170" s="3"/>
      <c r="ARG170" s="3"/>
      <c r="ARH170" s="3"/>
      <c r="ARI170" s="3"/>
      <c r="ARJ170" s="3"/>
      <c r="ARK170" s="3"/>
      <c r="ARL170" s="3"/>
      <c r="ARM170" s="3"/>
      <c r="ARN170" s="3"/>
      <c r="ARO170" s="3"/>
      <c r="ARP170" s="3"/>
      <c r="ARQ170" s="3"/>
      <c r="ARR170" s="3"/>
      <c r="ARS170" s="3"/>
      <c r="ART170" s="3"/>
      <c r="ARU170" s="3"/>
      <c r="ARV170" s="3"/>
      <c r="ARW170" s="3"/>
      <c r="ARX170" s="3"/>
      <c r="ARY170" s="3"/>
      <c r="ARZ170" s="3"/>
      <c r="ASA170" s="3"/>
      <c r="ASB170" s="3"/>
      <c r="ASC170" s="3"/>
      <c r="ASD170" s="3"/>
      <c r="ASE170" s="3"/>
      <c r="ASF170" s="3"/>
      <c r="ASG170" s="3"/>
      <c r="ASH170" s="3"/>
      <c r="ASI170" s="3"/>
      <c r="ASJ170" s="3"/>
      <c r="ASK170" s="3"/>
      <c r="ASL170" s="3"/>
      <c r="ASM170" s="3"/>
      <c r="ASN170" s="3"/>
      <c r="ASO170" s="3"/>
      <c r="ASP170" s="3"/>
      <c r="ASQ170" s="3"/>
      <c r="ASR170" s="3"/>
      <c r="ASS170" s="3"/>
      <c r="AST170" s="3"/>
      <c r="ASU170" s="3"/>
      <c r="ASV170" s="3"/>
      <c r="ASW170" s="3"/>
      <c r="ASX170" s="3"/>
      <c r="ASY170" s="3"/>
      <c r="ASZ170" s="3"/>
      <c r="ATA170" s="3"/>
      <c r="ATB170" s="3"/>
      <c r="ATC170" s="3"/>
      <c r="ATD170" s="3"/>
      <c r="ATE170" s="3"/>
      <c r="ATF170" s="3"/>
      <c r="ATG170" s="3"/>
      <c r="ATH170" s="3"/>
      <c r="ATI170" s="3"/>
      <c r="ATJ170" s="3"/>
      <c r="ATK170" s="3"/>
      <c r="ATL170" s="3"/>
      <c r="ATM170" s="3"/>
      <c r="ATN170" s="3"/>
      <c r="ATO170" s="3"/>
      <c r="ATP170" s="3"/>
      <c r="ATQ170" s="3"/>
      <c r="ATR170" s="3"/>
      <c r="ATS170" s="3"/>
      <c r="ATT170" s="3"/>
      <c r="ATU170" s="3"/>
      <c r="ATV170" s="3"/>
      <c r="ATW170" s="3"/>
      <c r="ATX170" s="3"/>
      <c r="ATY170" s="3"/>
      <c r="ATZ170" s="3"/>
      <c r="AUA170" s="3"/>
      <c r="AUB170" s="3"/>
      <c r="AUC170" s="3"/>
      <c r="AUD170" s="3"/>
      <c r="AUE170" s="3"/>
      <c r="AUF170" s="3"/>
      <c r="AUG170" s="3"/>
      <c r="AUH170" s="3"/>
      <c r="AUI170" s="3"/>
      <c r="AUJ170" s="3"/>
      <c r="AUK170" s="3"/>
      <c r="AUL170" s="3"/>
      <c r="AUM170" s="3"/>
      <c r="AUN170" s="3"/>
      <c r="AUO170" s="3"/>
      <c r="AUP170" s="3"/>
      <c r="AUQ170" s="3"/>
      <c r="AUR170" s="3"/>
      <c r="AUS170" s="3"/>
      <c r="AUT170" s="3"/>
      <c r="AUU170" s="3"/>
      <c r="AUV170" s="3"/>
      <c r="AUW170" s="3"/>
      <c r="AUX170" s="3"/>
      <c r="AUY170" s="3"/>
      <c r="AUZ170" s="3"/>
      <c r="AVA170" s="3"/>
      <c r="AVB170" s="3"/>
      <c r="AVC170" s="3"/>
      <c r="AVD170" s="3"/>
      <c r="AVE170" s="3"/>
      <c r="AVF170" s="3"/>
      <c r="AVG170" s="3"/>
      <c r="AVH170" s="3"/>
      <c r="AVI170" s="3"/>
      <c r="AVJ170" s="3"/>
      <c r="AVK170" s="3"/>
      <c r="AVL170" s="3"/>
      <c r="AVM170" s="3"/>
      <c r="AVN170" s="3"/>
      <c r="AVO170" s="3"/>
      <c r="AVP170" s="3"/>
      <c r="AVQ170" s="3"/>
      <c r="AVR170" s="3"/>
      <c r="AVS170" s="3"/>
      <c r="AVT170" s="3"/>
      <c r="AVU170" s="3"/>
      <c r="AVV170" s="3"/>
      <c r="AVW170" s="3"/>
      <c r="AVX170" s="3"/>
      <c r="AVY170" s="3"/>
      <c r="AVZ170" s="3"/>
      <c r="AWA170" s="3"/>
      <c r="AWB170" s="3"/>
      <c r="AWC170" s="3"/>
      <c r="AWD170" s="3"/>
      <c r="AWE170" s="3"/>
      <c r="AWF170" s="3"/>
      <c r="AWG170" s="3"/>
      <c r="AWH170" s="3"/>
      <c r="AWI170" s="3"/>
      <c r="AWJ170" s="3"/>
      <c r="AWK170" s="3"/>
      <c r="AWL170" s="3"/>
      <c r="AWM170" s="3"/>
      <c r="AWN170" s="3"/>
      <c r="AWO170" s="3"/>
      <c r="AWP170" s="3"/>
      <c r="AWQ170" s="3"/>
      <c r="AWR170" s="3"/>
      <c r="AWS170" s="3"/>
      <c r="AWT170" s="3"/>
      <c r="AWU170" s="3"/>
      <c r="AWV170" s="3"/>
      <c r="AWW170" s="3"/>
      <c r="AWX170" s="3"/>
      <c r="AWY170" s="3"/>
      <c r="AWZ170" s="3"/>
      <c r="AXA170" s="3"/>
      <c r="AXB170" s="3"/>
      <c r="AXC170" s="3"/>
      <c r="AXD170" s="3"/>
      <c r="AXE170" s="3"/>
      <c r="AXF170" s="3"/>
      <c r="AXG170" s="3"/>
      <c r="AXH170" s="3"/>
      <c r="AXI170" s="3"/>
      <c r="AXJ170" s="3"/>
      <c r="AXK170" s="3"/>
      <c r="AXL170" s="3"/>
      <c r="AXM170" s="3"/>
      <c r="AXN170" s="3"/>
      <c r="AXO170" s="3"/>
      <c r="AXP170" s="3"/>
      <c r="AXQ170" s="3"/>
      <c r="AXR170" s="3"/>
      <c r="AXS170" s="3"/>
      <c r="AXT170" s="3"/>
      <c r="AXU170" s="3"/>
      <c r="AXV170" s="3"/>
      <c r="AXW170" s="3"/>
      <c r="AXX170" s="3"/>
      <c r="AXY170" s="3"/>
      <c r="AXZ170" s="3"/>
      <c r="AYA170" s="3"/>
      <c r="AYB170" s="3"/>
      <c r="AYC170" s="3"/>
      <c r="AYD170" s="3"/>
      <c r="AYE170" s="3"/>
      <c r="AYF170" s="3"/>
      <c r="AYG170" s="3"/>
      <c r="AYH170" s="3"/>
      <c r="AYI170" s="3"/>
      <c r="AYJ170" s="3"/>
      <c r="AYK170" s="3"/>
      <c r="AYL170" s="3"/>
      <c r="AYM170" s="3"/>
      <c r="AYN170" s="3"/>
      <c r="AYO170" s="3"/>
      <c r="AYP170" s="3"/>
      <c r="AYQ170" s="3"/>
      <c r="AYR170" s="3"/>
      <c r="AYS170" s="3"/>
      <c r="AYT170" s="3"/>
      <c r="AYU170" s="3"/>
      <c r="AYV170" s="3"/>
      <c r="AYW170" s="3"/>
      <c r="AYX170" s="3"/>
      <c r="AYY170" s="3"/>
      <c r="AYZ170" s="3"/>
      <c r="AZA170" s="3"/>
      <c r="AZB170" s="3"/>
      <c r="AZC170" s="3"/>
      <c r="AZD170" s="3"/>
      <c r="AZE170" s="3"/>
      <c r="AZF170" s="3"/>
      <c r="AZG170" s="3"/>
      <c r="AZH170" s="3"/>
      <c r="AZI170" s="3"/>
      <c r="AZJ170" s="3"/>
      <c r="AZK170" s="3"/>
      <c r="AZL170" s="3"/>
      <c r="AZM170" s="3"/>
      <c r="AZN170" s="3"/>
      <c r="AZO170" s="3"/>
      <c r="AZP170" s="3"/>
      <c r="AZQ170" s="3"/>
      <c r="AZR170" s="3"/>
      <c r="AZS170" s="3"/>
      <c r="AZT170" s="3"/>
      <c r="AZU170" s="3"/>
      <c r="AZV170" s="3"/>
      <c r="AZW170" s="3"/>
      <c r="AZX170" s="3"/>
      <c r="AZY170" s="3"/>
      <c r="AZZ170" s="3"/>
      <c r="BAA170" s="3"/>
      <c r="BAB170" s="3"/>
      <c r="BAC170" s="3"/>
      <c r="BAD170" s="3"/>
      <c r="BAE170" s="3"/>
      <c r="BAF170" s="3"/>
      <c r="BAG170" s="3"/>
      <c r="BAH170" s="3"/>
      <c r="BAI170" s="3"/>
      <c r="BAJ170" s="3"/>
      <c r="BAK170" s="3"/>
      <c r="BAL170" s="3"/>
      <c r="BAM170" s="3"/>
      <c r="BAN170" s="3"/>
      <c r="BAO170" s="3"/>
      <c r="BAP170" s="3"/>
      <c r="BAQ170" s="3"/>
      <c r="BAR170" s="3"/>
      <c r="BAS170" s="3"/>
      <c r="BAT170" s="3"/>
      <c r="BAU170" s="3"/>
      <c r="BAV170" s="3"/>
      <c r="BAW170" s="3"/>
      <c r="BAX170" s="3"/>
      <c r="BAY170" s="3"/>
      <c r="BAZ170" s="3"/>
      <c r="BBA170" s="3"/>
      <c r="BBB170" s="3"/>
      <c r="BBC170" s="3"/>
      <c r="BBD170" s="3"/>
      <c r="BBE170" s="3"/>
      <c r="BBF170" s="3"/>
      <c r="BBG170" s="3"/>
      <c r="BBH170" s="3"/>
      <c r="BBI170" s="3"/>
      <c r="BBJ170" s="3"/>
      <c r="BBK170" s="3"/>
      <c r="BBL170" s="3"/>
      <c r="BBM170" s="3"/>
      <c r="BBN170" s="3"/>
      <c r="BBO170" s="3"/>
      <c r="BBP170" s="3"/>
      <c r="BBQ170" s="3"/>
      <c r="BBR170" s="3"/>
      <c r="BBS170" s="3"/>
      <c r="BBT170" s="3"/>
      <c r="BBU170" s="3"/>
      <c r="BBV170" s="3"/>
      <c r="BBW170" s="3"/>
      <c r="BBX170" s="3"/>
      <c r="BBY170" s="3"/>
      <c r="BBZ170" s="3"/>
      <c r="BCA170" s="3"/>
      <c r="BCB170" s="3"/>
      <c r="BCC170" s="3"/>
      <c r="BCD170" s="3"/>
      <c r="BCE170" s="3"/>
      <c r="BCF170" s="3"/>
      <c r="BCG170" s="3"/>
      <c r="BCH170" s="3"/>
      <c r="BCI170" s="3"/>
      <c r="BCJ170" s="3"/>
      <c r="BCK170" s="3"/>
      <c r="BCL170" s="3"/>
      <c r="BCM170" s="3"/>
      <c r="BCN170" s="3"/>
      <c r="BCO170" s="3"/>
      <c r="BCP170" s="3"/>
      <c r="BCQ170" s="3"/>
      <c r="BCR170" s="3"/>
      <c r="BCS170" s="3"/>
      <c r="BCT170" s="3"/>
      <c r="BCU170" s="3"/>
      <c r="BCV170" s="3"/>
      <c r="BCW170" s="3"/>
      <c r="BCX170" s="3"/>
      <c r="BCY170" s="3"/>
      <c r="BCZ170" s="3"/>
      <c r="BDA170" s="3"/>
      <c r="BDB170" s="3"/>
      <c r="BDC170" s="3"/>
      <c r="BDD170" s="3"/>
      <c r="BDE170" s="3"/>
      <c r="BDF170" s="3"/>
      <c r="BDG170" s="3"/>
      <c r="BDH170" s="3"/>
      <c r="BDI170" s="3"/>
      <c r="BDJ170" s="3"/>
      <c r="BDK170" s="3"/>
      <c r="BDL170" s="3"/>
      <c r="BDM170" s="3"/>
      <c r="BDN170" s="3"/>
      <c r="BDO170" s="3"/>
      <c r="BDP170" s="3"/>
      <c r="BDQ170" s="3"/>
      <c r="BDR170" s="3"/>
      <c r="BDS170" s="3"/>
      <c r="BDT170" s="3"/>
      <c r="BDU170" s="3"/>
      <c r="BDV170" s="3"/>
      <c r="BDW170" s="3"/>
      <c r="BDX170" s="3"/>
      <c r="BDY170" s="3"/>
      <c r="BDZ170" s="3"/>
      <c r="BEA170" s="3"/>
      <c r="BEB170" s="3"/>
      <c r="BEC170" s="3"/>
      <c r="BED170" s="3"/>
      <c r="BEE170" s="3"/>
      <c r="BEF170" s="3"/>
      <c r="BEG170" s="3"/>
      <c r="BEH170" s="3"/>
      <c r="BEI170" s="3"/>
      <c r="BEJ170" s="3"/>
      <c r="BEK170" s="3"/>
      <c r="BEL170" s="3"/>
      <c r="BEM170" s="3"/>
      <c r="BEN170" s="3"/>
      <c r="BEO170" s="3"/>
      <c r="BEP170" s="3"/>
      <c r="BEQ170" s="3"/>
      <c r="BER170" s="3"/>
      <c r="BES170" s="3"/>
      <c r="BET170" s="3"/>
      <c r="BEU170" s="3"/>
      <c r="BEV170" s="3"/>
      <c r="BEW170" s="3"/>
      <c r="BEX170" s="3"/>
      <c r="BEY170" s="3"/>
      <c r="BEZ170" s="3"/>
      <c r="BFA170" s="3"/>
      <c r="BFB170" s="3"/>
      <c r="BFC170" s="3"/>
      <c r="BFD170" s="3"/>
      <c r="BFE170" s="3"/>
      <c r="BFF170" s="3"/>
      <c r="BFG170" s="3"/>
      <c r="BFH170" s="3"/>
      <c r="BFI170" s="3"/>
      <c r="BFJ170" s="3"/>
      <c r="BFK170" s="3"/>
      <c r="BFL170" s="3"/>
      <c r="BFM170" s="3"/>
      <c r="BFN170" s="3"/>
      <c r="BFO170" s="3"/>
      <c r="BFP170" s="3"/>
      <c r="BFQ170" s="3"/>
      <c r="BFR170" s="3"/>
      <c r="BFS170" s="3"/>
      <c r="BFT170" s="3"/>
      <c r="BFU170" s="3"/>
      <c r="BFV170" s="3"/>
      <c r="BFW170" s="3"/>
      <c r="BFX170" s="3"/>
      <c r="BFY170" s="3"/>
      <c r="BFZ170" s="3"/>
      <c r="BGA170" s="3"/>
      <c r="BGB170" s="3"/>
      <c r="BGC170" s="3"/>
      <c r="BGD170" s="3"/>
      <c r="BGE170" s="3"/>
      <c r="BGF170" s="3"/>
      <c r="BGG170" s="3"/>
      <c r="BGH170" s="3"/>
      <c r="BGI170" s="3"/>
      <c r="BGJ170" s="3"/>
      <c r="BGK170" s="3"/>
      <c r="BGL170" s="3"/>
      <c r="BGM170" s="3"/>
      <c r="BGN170" s="3"/>
      <c r="BGO170" s="3"/>
      <c r="BGP170" s="3"/>
      <c r="BGQ170" s="3"/>
      <c r="BGR170" s="3"/>
      <c r="BGS170" s="3"/>
      <c r="BGT170" s="3"/>
      <c r="BGU170" s="3"/>
      <c r="BGV170" s="3"/>
      <c r="BGW170" s="3"/>
      <c r="BGX170" s="3"/>
      <c r="BGY170" s="3"/>
      <c r="BGZ170" s="3"/>
      <c r="BHA170" s="3"/>
      <c r="BHB170" s="3"/>
      <c r="BHC170" s="3"/>
      <c r="BHD170" s="3"/>
      <c r="BHE170" s="3"/>
      <c r="BHF170" s="3"/>
      <c r="BHG170" s="3"/>
      <c r="BHH170" s="3"/>
      <c r="BHI170" s="3"/>
      <c r="BHJ170" s="3"/>
      <c r="BHK170" s="3"/>
      <c r="BHL170" s="3"/>
      <c r="BHM170" s="3"/>
      <c r="BHN170" s="3"/>
      <c r="BHO170" s="3"/>
      <c r="BHP170" s="3"/>
      <c r="BHQ170" s="3"/>
      <c r="BHR170" s="3"/>
      <c r="BHS170" s="3"/>
      <c r="BHT170" s="3"/>
      <c r="BHU170" s="3"/>
      <c r="BHV170" s="3"/>
      <c r="BHW170" s="3"/>
      <c r="BHX170" s="3"/>
      <c r="BHY170" s="3"/>
      <c r="BHZ170" s="3"/>
      <c r="BIA170" s="3"/>
      <c r="BIB170" s="3"/>
      <c r="BIC170" s="3"/>
      <c r="BID170" s="3"/>
      <c r="BIE170" s="3"/>
      <c r="BIF170" s="3"/>
      <c r="BIG170" s="3"/>
      <c r="BIH170" s="3"/>
      <c r="BII170" s="3"/>
      <c r="BIJ170" s="3"/>
      <c r="BIK170" s="3"/>
      <c r="BIL170" s="3"/>
      <c r="BIM170" s="3"/>
      <c r="BIN170" s="3"/>
      <c r="BIO170" s="3"/>
      <c r="BIP170" s="3"/>
      <c r="BIQ170" s="3"/>
      <c r="BIR170" s="3"/>
      <c r="BIS170" s="3"/>
      <c r="BIT170" s="3"/>
      <c r="BIU170" s="3"/>
      <c r="BIV170" s="3"/>
      <c r="BIW170" s="3"/>
      <c r="BIX170" s="3"/>
      <c r="BIY170" s="3"/>
      <c r="BIZ170" s="3"/>
      <c r="BJA170" s="3"/>
      <c r="BJB170" s="3"/>
      <c r="BJC170" s="3"/>
      <c r="BJD170" s="3"/>
      <c r="BJE170" s="3"/>
      <c r="BJF170" s="3"/>
      <c r="BJG170" s="3"/>
      <c r="BJH170" s="3"/>
      <c r="BJI170" s="3"/>
      <c r="BJJ170" s="3"/>
      <c r="BJK170" s="3"/>
      <c r="BJL170" s="3"/>
      <c r="BJM170" s="3"/>
      <c r="BJN170" s="3"/>
      <c r="BJO170" s="3"/>
      <c r="BJP170" s="3"/>
      <c r="BJQ170" s="3"/>
      <c r="BJR170" s="3"/>
      <c r="BJS170" s="3"/>
      <c r="BJT170" s="3"/>
      <c r="BJU170" s="3"/>
      <c r="BJV170" s="3"/>
      <c r="BJW170" s="3"/>
      <c r="BJX170" s="3"/>
      <c r="BJY170" s="3"/>
      <c r="BJZ170" s="3"/>
      <c r="BKA170" s="3"/>
      <c r="BKB170" s="3"/>
      <c r="BKC170" s="3"/>
      <c r="BKD170" s="3"/>
      <c r="BKE170" s="3"/>
      <c r="BKF170" s="3"/>
      <c r="BKG170" s="3"/>
      <c r="BKH170" s="3"/>
      <c r="BKI170" s="3"/>
      <c r="BKJ170" s="3"/>
      <c r="BKK170" s="3"/>
      <c r="BKL170" s="3"/>
      <c r="BKM170" s="3"/>
      <c r="BKN170" s="3"/>
      <c r="BKO170" s="3"/>
      <c r="BKP170" s="3"/>
      <c r="BKQ170" s="3"/>
      <c r="BKR170" s="3"/>
      <c r="BKS170" s="3"/>
      <c r="BKT170" s="3"/>
      <c r="BKU170" s="3"/>
      <c r="BKV170" s="3"/>
      <c r="BKW170" s="3"/>
      <c r="BKX170" s="3"/>
      <c r="BKY170" s="3"/>
      <c r="BKZ170" s="3"/>
      <c r="BLA170" s="3"/>
      <c r="BLB170" s="3"/>
      <c r="BLC170" s="3"/>
      <c r="BLD170" s="3"/>
      <c r="BLE170" s="3"/>
      <c r="BLF170" s="3"/>
      <c r="BLG170" s="3"/>
      <c r="BLH170" s="3"/>
      <c r="BLI170" s="3"/>
      <c r="BLJ170" s="3"/>
      <c r="BLK170" s="3"/>
      <c r="BLL170" s="3"/>
      <c r="BLM170" s="3"/>
      <c r="BLN170" s="3"/>
      <c r="BLO170" s="3"/>
      <c r="BLP170" s="3"/>
      <c r="BLQ170" s="3"/>
      <c r="BLR170" s="3"/>
      <c r="BLS170" s="3"/>
      <c r="BLT170" s="3"/>
      <c r="BLU170" s="3"/>
      <c r="BLV170" s="3"/>
      <c r="BLW170" s="3"/>
      <c r="BLX170" s="3"/>
      <c r="BLY170" s="3"/>
      <c r="BLZ170" s="3"/>
      <c r="BMA170" s="3"/>
      <c r="BMB170" s="3"/>
      <c r="BMC170" s="3"/>
      <c r="BMD170" s="3"/>
      <c r="BME170" s="3"/>
      <c r="BMF170" s="3"/>
      <c r="BMG170" s="3"/>
      <c r="BMH170" s="3"/>
      <c r="BMI170" s="3"/>
      <c r="BMJ170" s="3"/>
      <c r="BMK170" s="3"/>
      <c r="BML170" s="3"/>
      <c r="BMM170" s="3"/>
      <c r="BMN170" s="3"/>
      <c r="BMO170" s="3"/>
      <c r="BMP170" s="3"/>
      <c r="BMQ170" s="3"/>
      <c r="BMR170" s="3"/>
      <c r="BMS170" s="3"/>
      <c r="BMT170" s="3"/>
      <c r="BMU170" s="3"/>
      <c r="BMV170" s="3"/>
      <c r="BMW170" s="3"/>
      <c r="BMX170" s="3"/>
      <c r="BMY170" s="3"/>
      <c r="BMZ170" s="3"/>
      <c r="BNA170" s="3"/>
      <c r="BNB170" s="3"/>
      <c r="BNC170" s="3"/>
      <c r="BND170" s="3"/>
      <c r="BNE170" s="3"/>
      <c r="BNF170" s="3"/>
      <c r="BNG170" s="3"/>
      <c r="BNH170" s="3"/>
      <c r="BNI170" s="3"/>
      <c r="BNJ170" s="3"/>
      <c r="BNK170" s="3"/>
      <c r="BNL170" s="3"/>
      <c r="BNM170" s="3"/>
      <c r="BNN170" s="3"/>
      <c r="BNO170" s="3"/>
      <c r="BNP170" s="3"/>
      <c r="BNQ170" s="3"/>
      <c r="BNR170" s="3"/>
      <c r="BNS170" s="3"/>
      <c r="BNT170" s="3"/>
      <c r="BNU170" s="3"/>
      <c r="BNV170" s="3"/>
      <c r="BNW170" s="3"/>
      <c r="BNX170" s="3"/>
      <c r="BNY170" s="3"/>
      <c r="BNZ170" s="3"/>
      <c r="BOA170" s="3"/>
      <c r="BOB170" s="3"/>
      <c r="BOC170" s="3"/>
      <c r="BOD170" s="3"/>
      <c r="BOE170" s="3"/>
      <c r="BOF170" s="3"/>
      <c r="BOG170" s="3"/>
      <c r="BOH170" s="3"/>
      <c r="BOI170" s="3"/>
      <c r="BOJ170" s="3"/>
      <c r="BOK170" s="3"/>
      <c r="BOL170" s="3"/>
      <c r="BOM170" s="3"/>
      <c r="BON170" s="3"/>
      <c r="BOO170" s="3"/>
      <c r="BOP170" s="3"/>
      <c r="BOQ170" s="3"/>
      <c r="BOR170" s="3"/>
      <c r="BOS170" s="3"/>
      <c r="BOT170" s="3"/>
      <c r="BOU170" s="3"/>
      <c r="BOV170" s="3"/>
      <c r="BOW170" s="3"/>
      <c r="BOX170" s="3"/>
      <c r="BOY170" s="3"/>
      <c r="BOZ170" s="3"/>
      <c r="BPA170" s="3"/>
      <c r="BPB170" s="3"/>
      <c r="BPC170" s="3"/>
      <c r="BPD170" s="3"/>
      <c r="BPE170" s="3"/>
      <c r="BPF170" s="3"/>
      <c r="BPG170" s="3"/>
      <c r="BPH170" s="3"/>
      <c r="BPI170" s="3"/>
      <c r="BPJ170" s="3"/>
      <c r="BPK170" s="3"/>
      <c r="BPL170" s="3"/>
      <c r="BPM170" s="3"/>
      <c r="BPN170" s="3"/>
      <c r="BPO170" s="3"/>
      <c r="BPP170" s="3"/>
      <c r="BPQ170" s="3"/>
      <c r="BPR170" s="3"/>
      <c r="BPS170" s="3"/>
      <c r="BPT170" s="3"/>
      <c r="BPU170" s="3"/>
      <c r="BPV170" s="3"/>
      <c r="BPW170" s="3"/>
      <c r="BPX170" s="3"/>
      <c r="BPY170" s="3"/>
      <c r="BPZ170" s="3"/>
      <c r="BQA170" s="3"/>
      <c r="BQB170" s="3"/>
      <c r="BQC170" s="3"/>
      <c r="BQD170" s="3"/>
      <c r="BQE170" s="3"/>
      <c r="BQF170" s="3"/>
      <c r="BQG170" s="3"/>
      <c r="BQH170" s="3"/>
      <c r="BQI170" s="3"/>
      <c r="BQJ170" s="3"/>
      <c r="BQK170" s="3"/>
      <c r="BQL170" s="3"/>
      <c r="BQM170" s="3"/>
      <c r="BQN170" s="3"/>
      <c r="BQO170" s="3"/>
      <c r="BQP170" s="3"/>
      <c r="BQQ170" s="3"/>
      <c r="BQR170" s="3"/>
      <c r="BQS170" s="3"/>
      <c r="BQT170" s="3"/>
      <c r="BQU170" s="3"/>
      <c r="BQV170" s="3"/>
      <c r="BQW170" s="3"/>
      <c r="BQX170" s="3"/>
      <c r="BQY170" s="3"/>
      <c r="BQZ170" s="3"/>
      <c r="BRA170" s="3"/>
      <c r="BRB170" s="3"/>
      <c r="BRC170" s="3"/>
      <c r="BRD170" s="3"/>
      <c r="BRE170" s="3"/>
      <c r="BRF170" s="3"/>
      <c r="BRG170" s="3"/>
      <c r="BRH170" s="3"/>
      <c r="BRI170" s="3"/>
      <c r="BRJ170" s="3"/>
      <c r="BRK170" s="3"/>
      <c r="BRL170" s="3"/>
      <c r="BRM170" s="3"/>
      <c r="BRN170" s="3"/>
      <c r="BRO170" s="3"/>
      <c r="BRP170" s="3"/>
      <c r="BRQ170" s="3"/>
      <c r="BRR170" s="3"/>
      <c r="BRS170" s="3"/>
      <c r="BRT170" s="3"/>
      <c r="BRU170" s="3"/>
      <c r="BRV170" s="3"/>
      <c r="BRW170" s="3"/>
      <c r="BRX170" s="3"/>
      <c r="BRY170" s="3"/>
      <c r="BRZ170" s="3"/>
      <c r="BSA170" s="3"/>
      <c r="BSB170" s="3"/>
      <c r="BSC170" s="3"/>
      <c r="BSD170" s="3"/>
      <c r="BSE170" s="3"/>
      <c r="BSF170" s="3"/>
      <c r="BSG170" s="3"/>
      <c r="BSH170" s="3"/>
      <c r="BSI170" s="3"/>
      <c r="BSJ170" s="3"/>
      <c r="BSK170" s="3"/>
      <c r="BSL170" s="3"/>
      <c r="BSM170" s="3"/>
      <c r="BSN170" s="3"/>
      <c r="BSO170" s="3"/>
      <c r="BSP170" s="3"/>
      <c r="BSQ170" s="3"/>
      <c r="BSR170" s="3"/>
      <c r="BSS170" s="3"/>
      <c r="BST170" s="3"/>
      <c r="BSU170" s="3"/>
      <c r="BSV170" s="3"/>
      <c r="BSW170" s="3"/>
      <c r="BSX170" s="3"/>
      <c r="BSY170" s="3"/>
      <c r="BSZ170" s="3"/>
      <c r="BTA170" s="3"/>
      <c r="BTB170" s="3"/>
      <c r="BTC170" s="3"/>
      <c r="BTD170" s="3"/>
      <c r="BTE170" s="3"/>
      <c r="BTF170" s="3"/>
      <c r="BTG170" s="3"/>
      <c r="BTH170" s="3"/>
      <c r="BTI170" s="3"/>
      <c r="BTJ170" s="3"/>
      <c r="BTK170" s="3"/>
      <c r="BTL170" s="3"/>
      <c r="BTM170" s="3"/>
      <c r="BTN170" s="3"/>
      <c r="BTO170" s="3"/>
      <c r="BTP170" s="3"/>
      <c r="BTQ170" s="3"/>
      <c r="BTR170" s="3"/>
      <c r="BTS170" s="3"/>
      <c r="BTT170" s="3"/>
      <c r="BTU170" s="3"/>
      <c r="BTV170" s="3"/>
      <c r="BTW170" s="3"/>
      <c r="BTX170" s="3"/>
      <c r="BTY170" s="3"/>
      <c r="BTZ170" s="3"/>
      <c r="BUA170" s="3"/>
      <c r="BUB170" s="3"/>
      <c r="BUC170" s="3"/>
      <c r="BUD170" s="3"/>
      <c r="BUE170" s="3"/>
      <c r="BUF170" s="3"/>
      <c r="BUG170" s="3"/>
      <c r="BUH170" s="3"/>
      <c r="BUI170" s="3"/>
      <c r="BUJ170" s="3"/>
      <c r="BUK170" s="3"/>
      <c r="BUL170" s="3"/>
      <c r="BUM170" s="3"/>
      <c r="BUN170" s="3"/>
      <c r="BUO170" s="3"/>
      <c r="BUP170" s="3"/>
      <c r="BUQ170" s="3"/>
      <c r="BUR170" s="3"/>
      <c r="BUS170" s="3"/>
      <c r="BUT170" s="3"/>
      <c r="BUU170" s="3"/>
      <c r="BUV170" s="3"/>
      <c r="BUW170" s="3"/>
      <c r="BUX170" s="3"/>
      <c r="BUY170" s="3"/>
      <c r="BUZ170" s="3"/>
      <c r="BVA170" s="3"/>
      <c r="BVB170" s="3"/>
      <c r="BVC170" s="3"/>
      <c r="BVD170" s="3"/>
      <c r="BVE170" s="3"/>
      <c r="BVF170" s="3"/>
      <c r="BVG170" s="3"/>
      <c r="BVH170" s="3"/>
      <c r="BVI170" s="3"/>
      <c r="BVJ170" s="3"/>
      <c r="BVK170" s="3"/>
      <c r="BVL170" s="3"/>
      <c r="BVM170" s="3"/>
      <c r="BVN170" s="3"/>
      <c r="BVO170" s="3"/>
      <c r="BVP170" s="3"/>
      <c r="BVQ170" s="3"/>
      <c r="BVR170" s="3"/>
      <c r="BVS170" s="3"/>
      <c r="BVT170" s="3"/>
      <c r="BVU170" s="3"/>
      <c r="BVV170" s="3"/>
      <c r="BVW170" s="3"/>
      <c r="BVX170" s="3"/>
      <c r="BVY170" s="3"/>
      <c r="BVZ170" s="3"/>
      <c r="BWA170" s="3"/>
      <c r="BWB170" s="3"/>
      <c r="BWC170" s="3"/>
      <c r="BWD170" s="3"/>
      <c r="BWE170" s="3"/>
      <c r="BWF170" s="3"/>
      <c r="BWG170" s="3"/>
      <c r="BWH170" s="3"/>
      <c r="BWI170" s="3"/>
      <c r="BWJ170" s="3"/>
      <c r="BWK170" s="3"/>
      <c r="BWL170" s="3"/>
      <c r="BWM170" s="3"/>
      <c r="BWN170" s="3"/>
      <c r="BWO170" s="3"/>
      <c r="BWP170" s="3"/>
      <c r="BWQ170" s="3"/>
      <c r="BWR170" s="3"/>
      <c r="BWS170" s="3"/>
      <c r="BWT170" s="3"/>
      <c r="BWU170" s="3"/>
      <c r="BWV170" s="3"/>
      <c r="BWW170" s="3"/>
      <c r="BWX170" s="3"/>
      <c r="BWY170" s="3"/>
      <c r="BWZ170" s="3"/>
      <c r="BXA170" s="3"/>
      <c r="BXB170" s="3"/>
      <c r="BXC170" s="3"/>
      <c r="BXD170" s="3"/>
      <c r="BXE170" s="3"/>
      <c r="BXF170" s="3"/>
      <c r="BXG170" s="3"/>
      <c r="BXH170" s="3"/>
      <c r="BXI170" s="3"/>
      <c r="BXJ170" s="3"/>
      <c r="BXK170" s="3"/>
      <c r="BXL170" s="3"/>
      <c r="BXM170" s="3"/>
      <c r="BXN170" s="3"/>
      <c r="BXO170" s="3"/>
      <c r="BXP170" s="3"/>
      <c r="BXQ170" s="3"/>
      <c r="BXR170" s="3"/>
      <c r="BXS170" s="3"/>
      <c r="BXT170" s="3"/>
      <c r="BXU170" s="3"/>
      <c r="BXV170" s="3"/>
      <c r="BXW170" s="3"/>
      <c r="BXX170" s="3"/>
      <c r="BXY170" s="3"/>
      <c r="BXZ170" s="3"/>
      <c r="BYA170" s="3"/>
      <c r="BYB170" s="3"/>
      <c r="BYC170" s="3"/>
      <c r="BYD170" s="3"/>
      <c r="BYE170" s="3"/>
      <c r="BYF170" s="3"/>
      <c r="BYG170" s="3"/>
      <c r="BYH170" s="3"/>
      <c r="BYI170" s="3"/>
      <c r="BYJ170" s="3"/>
      <c r="BYK170" s="3"/>
      <c r="BYL170" s="3"/>
      <c r="BYM170" s="3"/>
      <c r="BYN170" s="3"/>
      <c r="BYO170" s="3"/>
      <c r="BYP170" s="3"/>
      <c r="BYQ170" s="3"/>
      <c r="BYR170" s="3"/>
      <c r="BYS170" s="3"/>
      <c r="BYT170" s="3"/>
      <c r="BYU170" s="3"/>
      <c r="BYV170" s="3"/>
      <c r="BYW170" s="3"/>
      <c r="BYX170" s="3"/>
      <c r="BYY170" s="3"/>
      <c r="BYZ170" s="3"/>
      <c r="BZA170" s="3"/>
      <c r="BZB170" s="3"/>
      <c r="BZC170" s="3"/>
      <c r="BZD170" s="3"/>
      <c r="BZE170" s="3"/>
      <c r="BZF170" s="3"/>
      <c r="BZG170" s="3"/>
      <c r="BZH170" s="3"/>
      <c r="BZI170" s="3"/>
      <c r="BZJ170" s="3"/>
      <c r="BZK170" s="3"/>
      <c r="BZL170" s="3"/>
      <c r="BZM170" s="3"/>
      <c r="BZN170" s="3"/>
      <c r="BZO170" s="3"/>
      <c r="BZP170" s="3"/>
      <c r="BZQ170" s="3"/>
      <c r="BZR170" s="3"/>
      <c r="BZS170" s="3"/>
      <c r="BZT170" s="3"/>
      <c r="BZU170" s="3"/>
      <c r="BZV170" s="3"/>
      <c r="BZW170" s="3"/>
      <c r="BZX170" s="3"/>
      <c r="BZY170" s="3"/>
      <c r="BZZ170" s="3"/>
      <c r="CAA170" s="3"/>
      <c r="CAB170" s="3"/>
      <c r="CAC170" s="3"/>
      <c r="CAD170" s="3"/>
      <c r="CAE170" s="3"/>
      <c r="CAF170" s="3"/>
      <c r="CAG170" s="3"/>
      <c r="CAH170" s="3"/>
      <c r="CAI170" s="3"/>
      <c r="CAJ170" s="3"/>
      <c r="CAK170" s="3"/>
      <c r="CAL170" s="3"/>
      <c r="CAM170" s="3"/>
      <c r="CAN170" s="3"/>
      <c r="CAO170" s="3"/>
      <c r="CAP170" s="3"/>
      <c r="CAQ170" s="3"/>
      <c r="CAR170" s="3"/>
      <c r="CAS170" s="3"/>
      <c r="CAT170" s="3"/>
      <c r="CAU170" s="3"/>
      <c r="CAV170" s="3"/>
      <c r="CAW170" s="3"/>
      <c r="CAX170" s="3"/>
      <c r="CAY170" s="3"/>
      <c r="CAZ170" s="3"/>
      <c r="CBA170" s="3"/>
      <c r="CBB170" s="3"/>
      <c r="CBC170" s="3"/>
      <c r="CBD170" s="3"/>
      <c r="CBE170" s="3"/>
      <c r="CBF170" s="3"/>
      <c r="CBG170" s="3"/>
      <c r="CBH170" s="3"/>
      <c r="CBI170" s="3"/>
      <c r="CBJ170" s="3"/>
      <c r="CBK170" s="3"/>
      <c r="CBL170" s="3"/>
      <c r="CBM170" s="3"/>
      <c r="CBN170" s="3"/>
      <c r="CBO170" s="3"/>
      <c r="CBP170" s="3"/>
      <c r="CBQ170" s="3"/>
      <c r="CBR170" s="3"/>
      <c r="CBS170" s="3"/>
      <c r="CBT170" s="3"/>
      <c r="CBU170" s="3"/>
      <c r="CBV170" s="3"/>
      <c r="CBW170" s="3"/>
      <c r="CBX170" s="3"/>
      <c r="CBY170" s="3"/>
      <c r="CBZ170" s="3"/>
      <c r="CCA170" s="3"/>
      <c r="CCB170" s="3"/>
      <c r="CCC170" s="3"/>
      <c r="CCD170" s="3"/>
      <c r="CCE170" s="3"/>
      <c r="CCF170" s="3"/>
      <c r="CCG170" s="3"/>
      <c r="CCH170" s="3"/>
      <c r="CCI170" s="3"/>
      <c r="CCJ170" s="3"/>
      <c r="CCK170" s="3"/>
      <c r="CCL170" s="3"/>
      <c r="CCM170" s="3"/>
      <c r="CCN170" s="3"/>
      <c r="CCO170" s="3"/>
      <c r="CCP170" s="3"/>
      <c r="CCQ170" s="3"/>
      <c r="CCR170" s="3"/>
      <c r="CCS170" s="3"/>
      <c r="CCT170" s="3"/>
      <c r="CCU170" s="3"/>
      <c r="CCV170" s="3"/>
      <c r="CCW170" s="3"/>
      <c r="CCX170" s="3"/>
      <c r="CCY170" s="3"/>
      <c r="CCZ170" s="3"/>
      <c r="CDA170" s="3"/>
      <c r="CDB170" s="3"/>
      <c r="CDC170" s="3"/>
      <c r="CDD170" s="3"/>
      <c r="CDE170" s="3"/>
      <c r="CDF170" s="3"/>
      <c r="CDG170" s="3"/>
      <c r="CDH170" s="3"/>
      <c r="CDI170" s="3"/>
      <c r="CDJ170" s="3"/>
      <c r="CDK170" s="3"/>
      <c r="CDL170" s="3"/>
      <c r="CDM170" s="3"/>
      <c r="CDN170" s="3"/>
      <c r="CDO170" s="3"/>
      <c r="CDP170" s="3"/>
      <c r="CDQ170" s="3"/>
      <c r="CDR170" s="3"/>
      <c r="CDS170" s="3"/>
      <c r="CDT170" s="3"/>
      <c r="CDU170" s="3"/>
      <c r="CDV170" s="3"/>
      <c r="CDW170" s="3"/>
      <c r="CDX170" s="3"/>
      <c r="CDY170" s="3"/>
      <c r="CDZ170" s="3"/>
      <c r="CEA170" s="3"/>
      <c r="CEB170" s="3"/>
      <c r="CEC170" s="3"/>
      <c r="CED170" s="3"/>
      <c r="CEE170" s="3"/>
      <c r="CEF170" s="3"/>
      <c r="CEG170" s="3"/>
      <c r="CEH170" s="3"/>
      <c r="CEI170" s="3"/>
      <c r="CEJ170" s="3"/>
      <c r="CEK170" s="3"/>
      <c r="CEL170" s="3"/>
      <c r="CEM170" s="3"/>
      <c r="CEN170" s="3"/>
      <c r="CEO170" s="3"/>
      <c r="CEP170" s="3"/>
      <c r="CEQ170" s="3"/>
      <c r="CER170" s="3"/>
      <c r="CES170" s="3"/>
      <c r="CET170" s="3"/>
      <c r="CEU170" s="3"/>
      <c r="CEV170" s="3"/>
      <c r="CEW170" s="3"/>
      <c r="CEX170" s="3"/>
      <c r="CEY170" s="3"/>
      <c r="CEZ170" s="3"/>
      <c r="CFA170" s="3"/>
      <c r="CFB170" s="3"/>
      <c r="CFC170" s="3"/>
      <c r="CFD170" s="3"/>
      <c r="CFE170" s="3"/>
      <c r="CFF170" s="3"/>
      <c r="CFG170" s="3"/>
      <c r="CFH170" s="3"/>
      <c r="CFI170" s="3"/>
      <c r="CFJ170" s="3"/>
      <c r="CFK170" s="3"/>
      <c r="CFL170" s="3"/>
      <c r="CFM170" s="3"/>
      <c r="CFN170" s="3"/>
      <c r="CFO170" s="3"/>
      <c r="CFP170" s="3"/>
      <c r="CFQ170" s="3"/>
      <c r="CFR170" s="3"/>
      <c r="CFS170" s="3"/>
      <c r="CFT170" s="3"/>
      <c r="CFU170" s="3"/>
      <c r="CFV170" s="3"/>
      <c r="CFW170" s="3"/>
      <c r="CFX170" s="3"/>
      <c r="CFY170" s="3"/>
      <c r="CFZ170" s="3"/>
      <c r="CGA170" s="3"/>
      <c r="CGB170" s="3"/>
      <c r="CGC170" s="3"/>
      <c r="CGD170" s="3"/>
      <c r="CGE170" s="3"/>
      <c r="CGF170" s="3"/>
      <c r="CGG170" s="3"/>
      <c r="CGH170" s="3"/>
      <c r="CGI170" s="3"/>
      <c r="CGJ170" s="3"/>
      <c r="CGK170" s="3"/>
      <c r="CGL170" s="3"/>
      <c r="CGM170" s="3"/>
      <c r="CGN170" s="3"/>
      <c r="CGO170" s="3"/>
      <c r="CGP170" s="3"/>
      <c r="CGQ170" s="3"/>
      <c r="CGR170" s="3"/>
      <c r="CGS170" s="3"/>
      <c r="CGT170" s="3"/>
      <c r="CGU170" s="3"/>
      <c r="CGV170" s="3"/>
      <c r="CGW170" s="3"/>
      <c r="CGX170" s="3"/>
      <c r="CGY170" s="3"/>
      <c r="CGZ170" s="3"/>
      <c r="CHA170" s="3"/>
      <c r="CHB170" s="3"/>
      <c r="CHC170" s="3"/>
      <c r="CHD170" s="3"/>
      <c r="CHE170" s="3"/>
      <c r="CHF170" s="3"/>
      <c r="CHG170" s="3"/>
      <c r="CHH170" s="3"/>
      <c r="CHI170" s="3"/>
      <c r="CHJ170" s="3"/>
      <c r="CHK170" s="3"/>
      <c r="CHL170" s="3"/>
      <c r="CHM170" s="3"/>
      <c r="CHN170" s="3"/>
      <c r="CHO170" s="3"/>
      <c r="CHP170" s="3"/>
      <c r="CHQ170" s="3"/>
      <c r="CHR170" s="3"/>
      <c r="CHS170" s="3"/>
      <c r="CHT170" s="3"/>
      <c r="CHU170" s="3"/>
      <c r="CHV170" s="3"/>
      <c r="CHW170" s="3"/>
      <c r="CHX170" s="3"/>
      <c r="CHY170" s="3"/>
      <c r="CHZ170" s="3"/>
      <c r="CIA170" s="3"/>
      <c r="CIB170" s="3"/>
      <c r="CIC170" s="3"/>
      <c r="CID170" s="3"/>
      <c r="CIE170" s="3"/>
      <c r="CIF170" s="3"/>
      <c r="CIG170" s="3"/>
      <c r="CIH170" s="3"/>
      <c r="CII170" s="3"/>
      <c r="CIJ170" s="3"/>
      <c r="CIK170" s="3"/>
      <c r="CIL170" s="3"/>
      <c r="CIM170" s="3"/>
      <c r="CIN170" s="3"/>
      <c r="CIO170" s="3"/>
      <c r="CIP170" s="3"/>
      <c r="CIQ170" s="3"/>
      <c r="CIR170" s="3"/>
      <c r="CIS170" s="3"/>
      <c r="CIT170" s="3"/>
      <c r="CIU170" s="3"/>
      <c r="CIV170" s="3"/>
      <c r="CIW170" s="3"/>
      <c r="CIX170" s="3"/>
      <c r="CIY170" s="3"/>
      <c r="CIZ170" s="3"/>
      <c r="CJA170" s="3"/>
      <c r="CJB170" s="3"/>
      <c r="CJC170" s="3"/>
      <c r="CJD170" s="3"/>
      <c r="CJE170" s="3"/>
      <c r="CJF170" s="3"/>
      <c r="CJG170" s="3"/>
      <c r="CJH170" s="3"/>
      <c r="CJI170" s="3"/>
      <c r="CJJ170" s="3"/>
      <c r="CJK170" s="3"/>
      <c r="CJL170" s="3"/>
      <c r="CJM170" s="3"/>
      <c r="CJN170" s="3"/>
      <c r="CJO170" s="3"/>
      <c r="CJP170" s="3"/>
      <c r="CJQ170" s="3"/>
      <c r="CJR170" s="3"/>
      <c r="CJS170" s="3"/>
      <c r="CJT170" s="3"/>
      <c r="CJU170" s="3"/>
      <c r="CJV170" s="3"/>
      <c r="CJW170" s="3"/>
      <c r="CJX170" s="3"/>
      <c r="CJY170" s="3"/>
      <c r="CJZ170" s="3"/>
      <c r="CKA170" s="3"/>
      <c r="CKB170" s="3"/>
      <c r="CKC170" s="3"/>
      <c r="CKD170" s="3"/>
      <c r="CKE170" s="3"/>
      <c r="CKF170" s="3"/>
      <c r="CKG170" s="3"/>
      <c r="CKH170" s="3"/>
      <c r="CKI170" s="3"/>
      <c r="CKJ170" s="3"/>
      <c r="CKK170" s="3"/>
      <c r="CKL170" s="3"/>
      <c r="CKM170" s="3"/>
      <c r="CKN170" s="3"/>
      <c r="CKO170" s="3"/>
      <c r="CKP170" s="3"/>
      <c r="CKQ170" s="3"/>
      <c r="CKR170" s="3"/>
      <c r="CKS170" s="3"/>
      <c r="CKT170" s="3"/>
      <c r="CKU170" s="3"/>
      <c r="CKV170" s="3"/>
      <c r="CKW170" s="3"/>
      <c r="CKX170" s="3"/>
      <c r="CKY170" s="3"/>
      <c r="CKZ170" s="3"/>
      <c r="CLA170" s="3"/>
      <c r="CLB170" s="3"/>
      <c r="CLC170" s="3"/>
      <c r="CLD170" s="3"/>
      <c r="CLE170" s="3"/>
      <c r="CLF170" s="3"/>
      <c r="CLG170" s="3"/>
      <c r="CLH170" s="3"/>
      <c r="CLI170" s="3"/>
      <c r="CLJ170" s="3"/>
      <c r="CLK170" s="3"/>
      <c r="CLL170" s="3"/>
      <c r="CLM170" s="3"/>
      <c r="CLN170" s="3"/>
      <c r="CLO170" s="3"/>
      <c r="CLP170" s="3"/>
      <c r="CLQ170" s="3"/>
      <c r="CLR170" s="3"/>
      <c r="CLS170" s="3"/>
      <c r="CLT170" s="3"/>
      <c r="CLU170" s="3"/>
      <c r="CLV170" s="3"/>
      <c r="CLW170" s="3"/>
      <c r="CLX170" s="3"/>
      <c r="CLY170" s="3"/>
      <c r="CLZ170" s="3"/>
      <c r="CMA170" s="3"/>
      <c r="CMB170" s="3"/>
      <c r="CMC170" s="3"/>
      <c r="CMD170" s="3"/>
      <c r="CME170" s="3"/>
      <c r="CMF170" s="3"/>
      <c r="CMG170" s="3"/>
      <c r="CMH170" s="3"/>
      <c r="CMI170" s="3"/>
      <c r="CMJ170" s="3"/>
      <c r="CMK170" s="3"/>
      <c r="CML170" s="3"/>
      <c r="CMM170" s="3"/>
      <c r="CMN170" s="3"/>
      <c r="CMO170" s="3"/>
      <c r="CMP170" s="3"/>
      <c r="CMQ170" s="3"/>
      <c r="CMR170" s="3"/>
      <c r="CMS170" s="3"/>
      <c r="CMT170" s="3"/>
      <c r="CMU170" s="3"/>
      <c r="CMV170" s="3"/>
      <c r="CMW170" s="3"/>
      <c r="CMX170" s="3"/>
      <c r="CMY170" s="3"/>
      <c r="CMZ170" s="3"/>
      <c r="CNA170" s="3"/>
      <c r="CNB170" s="3"/>
      <c r="CNC170" s="3"/>
      <c r="CND170" s="3"/>
      <c r="CNE170" s="3"/>
      <c r="CNF170" s="3"/>
      <c r="CNG170" s="3"/>
      <c r="CNH170" s="3"/>
      <c r="CNI170" s="3"/>
      <c r="CNJ170" s="3"/>
      <c r="CNK170" s="3"/>
      <c r="CNL170" s="3"/>
      <c r="CNM170" s="3"/>
      <c r="CNN170" s="3"/>
      <c r="CNO170" s="3"/>
      <c r="CNP170" s="3"/>
      <c r="CNQ170" s="3"/>
      <c r="CNR170" s="3"/>
      <c r="CNS170" s="3"/>
      <c r="CNT170" s="3"/>
      <c r="CNU170" s="3"/>
      <c r="CNV170" s="3"/>
      <c r="CNW170" s="3"/>
      <c r="CNX170" s="3"/>
      <c r="CNY170" s="3"/>
      <c r="CNZ170" s="3"/>
      <c r="COA170" s="3"/>
      <c r="COB170" s="3"/>
      <c r="COC170" s="3"/>
      <c r="COD170" s="3"/>
      <c r="COE170" s="3"/>
      <c r="COF170" s="3"/>
      <c r="COG170" s="3"/>
      <c r="COH170" s="3"/>
      <c r="COI170" s="3"/>
      <c r="COJ170" s="3"/>
      <c r="COK170" s="3"/>
      <c r="COL170" s="3"/>
      <c r="COM170" s="3"/>
      <c r="CON170" s="3"/>
      <c r="COO170" s="3"/>
      <c r="COP170" s="3"/>
      <c r="COQ170" s="3"/>
      <c r="COR170" s="3"/>
      <c r="COS170" s="3"/>
      <c r="COT170" s="3"/>
      <c r="COU170" s="3"/>
      <c r="COV170" s="3"/>
      <c r="COW170" s="3"/>
      <c r="COX170" s="3"/>
      <c r="COY170" s="3"/>
      <c r="COZ170" s="3"/>
      <c r="CPA170" s="3"/>
      <c r="CPB170" s="3"/>
      <c r="CPC170" s="3"/>
      <c r="CPD170" s="3"/>
      <c r="CPE170" s="3"/>
      <c r="CPF170" s="3"/>
      <c r="CPG170" s="3"/>
      <c r="CPH170" s="3"/>
      <c r="CPI170" s="3"/>
      <c r="CPJ170" s="3"/>
      <c r="CPK170" s="3"/>
      <c r="CPL170" s="3"/>
      <c r="CPM170" s="3"/>
      <c r="CPN170" s="3"/>
      <c r="CPO170" s="3"/>
      <c r="CPP170" s="3"/>
      <c r="CPQ170" s="3"/>
      <c r="CPR170" s="3"/>
      <c r="CPS170" s="3"/>
      <c r="CPT170" s="3"/>
      <c r="CPU170" s="3"/>
      <c r="CPV170" s="3"/>
      <c r="CPW170" s="3"/>
      <c r="CPX170" s="3"/>
      <c r="CPY170" s="3"/>
      <c r="CPZ170" s="3"/>
      <c r="CQA170" s="3"/>
      <c r="CQB170" s="3"/>
      <c r="CQC170" s="3"/>
      <c r="CQD170" s="3"/>
      <c r="CQE170" s="3"/>
      <c r="CQF170" s="3"/>
      <c r="CQG170" s="3"/>
      <c r="CQH170" s="3"/>
      <c r="CQI170" s="3"/>
      <c r="CQJ170" s="3"/>
      <c r="CQK170" s="3"/>
      <c r="CQL170" s="3"/>
      <c r="CQM170" s="3"/>
      <c r="CQN170" s="3"/>
      <c r="CQO170" s="3"/>
      <c r="CQP170" s="3"/>
      <c r="CQQ170" s="3"/>
      <c r="CQR170" s="3"/>
      <c r="CQS170" s="3"/>
      <c r="CQT170" s="3"/>
      <c r="CQU170" s="3"/>
      <c r="CQV170" s="3"/>
      <c r="CQW170" s="3"/>
      <c r="CQX170" s="3"/>
      <c r="CQY170" s="3"/>
      <c r="CQZ170" s="3"/>
      <c r="CRA170" s="3"/>
      <c r="CRB170" s="3"/>
      <c r="CRC170" s="3"/>
      <c r="CRD170" s="3"/>
      <c r="CRE170" s="3"/>
      <c r="CRF170" s="3"/>
      <c r="CRG170" s="3"/>
      <c r="CRH170" s="3"/>
      <c r="CRI170" s="3"/>
      <c r="CRJ170" s="3"/>
      <c r="CRK170" s="3"/>
      <c r="CRL170" s="3"/>
      <c r="CRM170" s="3"/>
      <c r="CRN170" s="3"/>
      <c r="CRO170" s="3"/>
      <c r="CRP170" s="3"/>
      <c r="CRQ170" s="3"/>
      <c r="CRR170" s="3"/>
      <c r="CRS170" s="3"/>
      <c r="CRT170" s="3"/>
      <c r="CRU170" s="3"/>
      <c r="CRV170" s="3"/>
      <c r="CRW170" s="3"/>
      <c r="CRX170" s="3"/>
      <c r="CRY170" s="3"/>
      <c r="CRZ170" s="3"/>
      <c r="CSA170" s="3"/>
      <c r="CSB170" s="3"/>
      <c r="CSC170" s="3"/>
      <c r="CSD170" s="3"/>
      <c r="CSE170" s="3"/>
      <c r="CSF170" s="3"/>
      <c r="CSG170" s="3"/>
      <c r="CSH170" s="3"/>
      <c r="CSI170" s="3"/>
      <c r="CSJ170" s="3"/>
      <c r="CSK170" s="3"/>
      <c r="CSL170" s="3"/>
      <c r="CSM170" s="3"/>
      <c r="CSN170" s="3"/>
      <c r="CSO170" s="3"/>
      <c r="CSP170" s="3"/>
      <c r="CSQ170" s="3"/>
      <c r="CSR170" s="3"/>
      <c r="CSS170" s="3"/>
      <c r="CST170" s="3"/>
      <c r="CSU170" s="3"/>
      <c r="CSV170" s="3"/>
      <c r="CSW170" s="3"/>
      <c r="CSX170" s="3"/>
      <c r="CSY170" s="3"/>
      <c r="CSZ170" s="3"/>
      <c r="CTA170" s="3"/>
      <c r="CTB170" s="3"/>
      <c r="CTC170" s="3"/>
      <c r="CTD170" s="3"/>
      <c r="CTE170" s="3"/>
      <c r="CTF170" s="3"/>
      <c r="CTG170" s="3"/>
      <c r="CTH170" s="3"/>
      <c r="CTI170" s="3"/>
      <c r="CTJ170" s="3"/>
      <c r="CTK170" s="3"/>
      <c r="CTL170" s="3"/>
      <c r="CTM170" s="3"/>
      <c r="CTN170" s="3"/>
      <c r="CTO170" s="3"/>
      <c r="CTP170" s="3"/>
      <c r="CTQ170" s="3"/>
      <c r="CTR170" s="3"/>
      <c r="CTS170" s="3"/>
      <c r="CTT170" s="3"/>
      <c r="CTU170" s="3"/>
      <c r="CTV170" s="3"/>
      <c r="CTW170" s="3"/>
      <c r="CTX170" s="3"/>
      <c r="CTY170" s="3"/>
      <c r="CTZ170" s="3"/>
      <c r="CUA170" s="3"/>
      <c r="CUB170" s="3"/>
      <c r="CUC170" s="3"/>
      <c r="CUD170" s="3"/>
      <c r="CUE170" s="3"/>
      <c r="CUF170" s="3"/>
      <c r="CUG170" s="3"/>
      <c r="CUH170" s="3"/>
      <c r="CUI170" s="3"/>
      <c r="CUJ170" s="3"/>
      <c r="CUK170" s="3"/>
      <c r="CUL170" s="3"/>
      <c r="CUM170" s="3"/>
      <c r="CUN170" s="3"/>
      <c r="CUO170" s="3"/>
      <c r="CUP170" s="3"/>
      <c r="CUQ170" s="3"/>
      <c r="CUR170" s="3"/>
      <c r="CUS170" s="3"/>
      <c r="CUT170" s="3"/>
      <c r="CUU170" s="3"/>
      <c r="CUV170" s="3"/>
      <c r="CUW170" s="3"/>
      <c r="CUX170" s="3"/>
      <c r="CUY170" s="3"/>
      <c r="CUZ170" s="3"/>
      <c r="CVA170" s="3"/>
      <c r="CVB170" s="3"/>
      <c r="CVC170" s="3"/>
      <c r="CVD170" s="3"/>
      <c r="CVE170" s="3"/>
      <c r="CVF170" s="3"/>
      <c r="CVG170" s="3"/>
      <c r="CVH170" s="3"/>
      <c r="CVI170" s="3"/>
      <c r="CVJ170" s="3"/>
      <c r="CVK170" s="3"/>
      <c r="CVL170" s="3"/>
      <c r="CVM170" s="3"/>
      <c r="CVN170" s="3"/>
      <c r="CVO170" s="3"/>
      <c r="CVP170" s="3"/>
      <c r="CVQ170" s="3"/>
      <c r="CVR170" s="3"/>
      <c r="CVS170" s="3"/>
      <c r="CVT170" s="3"/>
      <c r="CVU170" s="3"/>
      <c r="CVV170" s="3"/>
      <c r="CVW170" s="3"/>
      <c r="CVX170" s="3"/>
      <c r="CVY170" s="3"/>
      <c r="CVZ170" s="3"/>
      <c r="CWA170" s="3"/>
      <c r="CWB170" s="3"/>
      <c r="CWC170" s="3"/>
      <c r="CWD170" s="3"/>
      <c r="CWE170" s="3"/>
      <c r="CWF170" s="3"/>
      <c r="CWG170" s="3"/>
      <c r="CWH170" s="3"/>
      <c r="CWI170" s="3"/>
      <c r="CWJ170" s="3"/>
      <c r="CWK170" s="3"/>
      <c r="CWL170" s="3"/>
      <c r="CWM170" s="3"/>
      <c r="CWN170" s="3"/>
      <c r="CWO170" s="3"/>
      <c r="CWP170" s="3"/>
      <c r="CWQ170" s="3"/>
      <c r="CWR170" s="3"/>
      <c r="CWS170" s="3"/>
      <c r="CWT170" s="3"/>
      <c r="CWU170" s="3"/>
      <c r="CWV170" s="3"/>
      <c r="CWW170" s="3"/>
      <c r="CWX170" s="3"/>
      <c r="CWY170" s="3"/>
      <c r="CWZ170" s="3"/>
      <c r="CXA170" s="3"/>
      <c r="CXB170" s="3"/>
      <c r="CXC170" s="3"/>
      <c r="CXD170" s="3"/>
      <c r="CXE170" s="3"/>
      <c r="CXF170" s="3"/>
      <c r="CXG170" s="3"/>
      <c r="CXH170" s="3"/>
      <c r="CXI170" s="3"/>
      <c r="CXJ170" s="3"/>
      <c r="CXK170" s="3"/>
      <c r="CXL170" s="3"/>
      <c r="CXM170" s="3"/>
      <c r="CXN170" s="3"/>
      <c r="CXO170" s="3"/>
      <c r="CXP170" s="3"/>
      <c r="CXQ170" s="3"/>
      <c r="CXR170" s="3"/>
      <c r="CXS170" s="3"/>
      <c r="CXT170" s="3"/>
      <c r="CXU170" s="3"/>
      <c r="CXV170" s="3"/>
      <c r="CXW170" s="3"/>
      <c r="CXX170" s="3"/>
      <c r="CXY170" s="3"/>
      <c r="CXZ170" s="3"/>
      <c r="CYA170" s="3"/>
      <c r="CYB170" s="3"/>
      <c r="CYC170" s="3"/>
      <c r="CYD170" s="3"/>
      <c r="CYE170" s="3"/>
      <c r="CYF170" s="3"/>
      <c r="CYG170" s="3"/>
      <c r="CYH170" s="3"/>
      <c r="CYI170" s="3"/>
      <c r="CYJ170" s="3"/>
      <c r="CYK170" s="3"/>
      <c r="CYL170" s="3"/>
      <c r="CYM170" s="3"/>
      <c r="CYN170" s="3"/>
      <c r="CYO170" s="3"/>
      <c r="CYP170" s="3"/>
      <c r="CYQ170" s="3"/>
      <c r="CYR170" s="3"/>
      <c r="CYS170" s="3"/>
      <c r="CYT170" s="3"/>
      <c r="CYU170" s="3"/>
      <c r="CYV170" s="3"/>
      <c r="CYW170" s="3"/>
      <c r="CYX170" s="3"/>
      <c r="CYY170" s="3"/>
      <c r="CYZ170" s="3"/>
      <c r="CZA170" s="3"/>
      <c r="CZB170" s="3"/>
      <c r="CZC170" s="3"/>
      <c r="CZD170" s="3"/>
      <c r="CZE170" s="3"/>
      <c r="CZF170" s="3"/>
      <c r="CZG170" s="3"/>
      <c r="CZH170" s="3"/>
      <c r="CZI170" s="3"/>
      <c r="CZJ170" s="3"/>
      <c r="CZK170" s="3"/>
      <c r="CZL170" s="3"/>
      <c r="CZM170" s="3"/>
      <c r="CZN170" s="3"/>
      <c r="CZO170" s="3"/>
      <c r="CZP170" s="3"/>
      <c r="CZQ170" s="3"/>
      <c r="CZR170" s="3"/>
      <c r="CZS170" s="3"/>
      <c r="CZT170" s="3"/>
      <c r="CZU170" s="3"/>
      <c r="CZV170" s="3"/>
      <c r="CZW170" s="3"/>
      <c r="CZX170" s="3"/>
      <c r="CZY170" s="3"/>
      <c r="CZZ170" s="3"/>
      <c r="DAA170" s="3"/>
      <c r="DAB170" s="3"/>
      <c r="DAC170" s="3"/>
      <c r="DAD170" s="3"/>
      <c r="DAE170" s="3"/>
      <c r="DAF170" s="3"/>
      <c r="DAG170" s="3"/>
      <c r="DAH170" s="3"/>
      <c r="DAI170" s="3"/>
      <c r="DAJ170" s="3"/>
      <c r="DAK170" s="3"/>
      <c r="DAL170" s="3"/>
      <c r="DAM170" s="3"/>
      <c r="DAN170" s="3"/>
      <c r="DAO170" s="3"/>
      <c r="DAP170" s="3"/>
      <c r="DAQ170" s="3"/>
      <c r="DAR170" s="3"/>
      <c r="DAS170" s="3"/>
      <c r="DAT170" s="3"/>
      <c r="DAU170" s="3"/>
      <c r="DAV170" s="3"/>
      <c r="DAW170" s="3"/>
      <c r="DAX170" s="3"/>
      <c r="DAY170" s="3"/>
      <c r="DAZ170" s="3"/>
      <c r="DBA170" s="3"/>
      <c r="DBB170" s="3"/>
      <c r="DBC170" s="3"/>
      <c r="DBD170" s="3"/>
      <c r="DBE170" s="3"/>
      <c r="DBF170" s="3"/>
      <c r="DBG170" s="3"/>
      <c r="DBH170" s="3"/>
      <c r="DBI170" s="3"/>
      <c r="DBJ170" s="3"/>
      <c r="DBK170" s="3"/>
      <c r="DBL170" s="3"/>
      <c r="DBM170" s="3"/>
      <c r="DBN170" s="3"/>
      <c r="DBO170" s="3"/>
      <c r="DBP170" s="3"/>
      <c r="DBQ170" s="3"/>
      <c r="DBR170" s="3"/>
      <c r="DBS170" s="3"/>
      <c r="DBT170" s="3"/>
      <c r="DBU170" s="3"/>
      <c r="DBV170" s="3"/>
      <c r="DBW170" s="3"/>
      <c r="DBX170" s="3"/>
      <c r="DBY170" s="3"/>
      <c r="DBZ170" s="3"/>
      <c r="DCA170" s="3"/>
      <c r="DCB170" s="3"/>
      <c r="DCC170" s="3"/>
      <c r="DCD170" s="3"/>
      <c r="DCE170" s="3"/>
      <c r="DCF170" s="3"/>
      <c r="DCG170" s="3"/>
      <c r="DCH170" s="3"/>
      <c r="DCI170" s="3"/>
      <c r="DCJ170" s="3"/>
      <c r="DCK170" s="3"/>
      <c r="DCL170" s="3"/>
      <c r="DCM170" s="3"/>
      <c r="DCN170" s="3"/>
      <c r="DCO170" s="3"/>
      <c r="DCP170" s="3"/>
      <c r="DCQ170" s="3"/>
      <c r="DCR170" s="3"/>
      <c r="DCS170" s="3"/>
      <c r="DCT170" s="3"/>
      <c r="DCU170" s="3"/>
      <c r="DCV170" s="3"/>
      <c r="DCW170" s="3"/>
      <c r="DCX170" s="3"/>
      <c r="DCY170" s="3"/>
      <c r="DCZ170" s="3"/>
      <c r="DDA170" s="3"/>
      <c r="DDB170" s="3"/>
      <c r="DDC170" s="3"/>
      <c r="DDD170" s="3"/>
      <c r="DDE170" s="3"/>
      <c r="DDF170" s="3"/>
      <c r="DDG170" s="3"/>
      <c r="DDH170" s="3"/>
      <c r="DDI170" s="3"/>
      <c r="DDJ170" s="3"/>
      <c r="DDK170" s="3"/>
      <c r="DDL170" s="3"/>
      <c r="DDM170" s="3"/>
      <c r="DDN170" s="3"/>
      <c r="DDO170" s="3"/>
      <c r="DDP170" s="3"/>
      <c r="DDQ170" s="3"/>
      <c r="DDR170" s="3"/>
      <c r="DDS170" s="3"/>
      <c r="DDT170" s="3"/>
      <c r="DDU170" s="3"/>
      <c r="DDV170" s="3"/>
      <c r="DDW170" s="3"/>
      <c r="DDX170" s="3"/>
      <c r="DDY170" s="3"/>
      <c r="DDZ170" s="3"/>
      <c r="DEA170" s="3"/>
      <c r="DEB170" s="3"/>
      <c r="DEC170" s="3"/>
      <c r="DED170" s="3"/>
      <c r="DEE170" s="3"/>
      <c r="DEF170" s="3"/>
      <c r="DEG170" s="3"/>
      <c r="DEH170" s="3"/>
      <c r="DEI170" s="3"/>
      <c r="DEJ170" s="3"/>
      <c r="DEK170" s="3"/>
      <c r="DEL170" s="3"/>
      <c r="DEM170" s="3"/>
      <c r="DEN170" s="3"/>
      <c r="DEO170" s="3"/>
      <c r="DEP170" s="3"/>
      <c r="DEQ170" s="3"/>
      <c r="DER170" s="3"/>
      <c r="DES170" s="3"/>
      <c r="DET170" s="3"/>
      <c r="DEU170" s="3"/>
      <c r="DEV170" s="3"/>
      <c r="DEW170" s="3"/>
      <c r="DEX170" s="3"/>
      <c r="DEY170" s="3"/>
      <c r="DEZ170" s="3"/>
      <c r="DFA170" s="3"/>
      <c r="DFB170" s="3"/>
      <c r="DFC170" s="3"/>
      <c r="DFD170" s="3"/>
      <c r="DFE170" s="3"/>
      <c r="DFF170" s="3"/>
      <c r="DFG170" s="3"/>
      <c r="DFH170" s="3"/>
      <c r="DFI170" s="3"/>
      <c r="DFJ170" s="3"/>
      <c r="DFK170" s="3"/>
      <c r="DFL170" s="3"/>
      <c r="DFM170" s="3"/>
      <c r="DFN170" s="3"/>
      <c r="DFO170" s="3"/>
      <c r="DFP170" s="3"/>
      <c r="DFQ170" s="3"/>
      <c r="DFR170" s="3"/>
      <c r="DFS170" s="3"/>
      <c r="DFT170" s="3"/>
      <c r="DFU170" s="3"/>
      <c r="DFV170" s="3"/>
      <c r="DFW170" s="3"/>
      <c r="DFX170" s="3"/>
      <c r="DFY170" s="3"/>
      <c r="DFZ170" s="3"/>
      <c r="DGA170" s="3"/>
      <c r="DGB170" s="3"/>
      <c r="DGC170" s="3"/>
      <c r="DGD170" s="3"/>
      <c r="DGE170" s="3"/>
      <c r="DGF170" s="3"/>
      <c r="DGG170" s="3"/>
      <c r="DGH170" s="3"/>
      <c r="DGI170" s="3"/>
      <c r="DGJ170" s="3"/>
      <c r="DGK170" s="3"/>
      <c r="DGL170" s="3"/>
      <c r="DGM170" s="3"/>
      <c r="DGN170" s="3"/>
      <c r="DGO170" s="3"/>
      <c r="DGP170" s="3"/>
      <c r="DGQ170" s="3"/>
      <c r="DGR170" s="3"/>
      <c r="DGS170" s="3"/>
      <c r="DGT170" s="3"/>
      <c r="DGU170" s="3"/>
      <c r="DGV170" s="3"/>
      <c r="DGW170" s="3"/>
      <c r="DGX170" s="3"/>
      <c r="DGY170" s="3"/>
      <c r="DGZ170" s="3"/>
      <c r="DHA170" s="3"/>
      <c r="DHB170" s="3"/>
      <c r="DHC170" s="3"/>
      <c r="DHD170" s="3"/>
      <c r="DHE170" s="3"/>
      <c r="DHF170" s="3"/>
      <c r="DHG170" s="3"/>
      <c r="DHH170" s="3"/>
      <c r="DHI170" s="3"/>
      <c r="DHJ170" s="3"/>
      <c r="DHK170" s="3"/>
      <c r="DHL170" s="3"/>
      <c r="DHM170" s="3"/>
      <c r="DHN170" s="3"/>
      <c r="DHO170" s="3"/>
      <c r="DHP170" s="3"/>
      <c r="DHQ170" s="3"/>
      <c r="DHR170" s="3"/>
      <c r="DHS170" s="3"/>
      <c r="DHT170" s="3"/>
      <c r="DHU170" s="3"/>
      <c r="DHV170" s="3"/>
      <c r="DHW170" s="3"/>
      <c r="DHX170" s="3"/>
      <c r="DHY170" s="3"/>
      <c r="DHZ170" s="3"/>
      <c r="DIA170" s="3"/>
      <c r="DIB170" s="3"/>
      <c r="DIC170" s="3"/>
      <c r="DID170" s="3"/>
      <c r="DIE170" s="3"/>
      <c r="DIF170" s="3"/>
      <c r="DIG170" s="3"/>
      <c r="DIH170" s="3"/>
      <c r="DII170" s="3"/>
      <c r="DIJ170" s="3"/>
      <c r="DIK170" s="3"/>
      <c r="DIL170" s="3"/>
      <c r="DIM170" s="3"/>
      <c r="DIN170" s="3"/>
      <c r="DIO170" s="3"/>
      <c r="DIP170" s="3"/>
      <c r="DIQ170" s="3"/>
      <c r="DIR170" s="3"/>
      <c r="DIS170" s="3"/>
      <c r="DIT170" s="3"/>
      <c r="DIU170" s="3"/>
      <c r="DIV170" s="3"/>
      <c r="DIW170" s="3"/>
      <c r="DIX170" s="3"/>
      <c r="DIY170" s="3"/>
      <c r="DIZ170" s="3"/>
      <c r="DJA170" s="3"/>
      <c r="DJB170" s="3"/>
      <c r="DJC170" s="3"/>
      <c r="DJD170" s="3"/>
      <c r="DJE170" s="3"/>
      <c r="DJF170" s="3"/>
      <c r="DJG170" s="3"/>
      <c r="DJH170" s="3"/>
      <c r="DJI170" s="3"/>
      <c r="DJJ170" s="3"/>
      <c r="DJK170" s="3"/>
      <c r="DJL170" s="3"/>
      <c r="DJM170" s="3"/>
      <c r="DJN170" s="3"/>
      <c r="DJO170" s="3"/>
      <c r="DJP170" s="3"/>
      <c r="DJQ170" s="3"/>
      <c r="DJR170" s="3"/>
      <c r="DJS170" s="3"/>
      <c r="DJT170" s="3"/>
      <c r="DJU170" s="3"/>
      <c r="DJV170" s="3"/>
      <c r="DJW170" s="3"/>
      <c r="DJX170" s="3"/>
      <c r="DJY170" s="3"/>
      <c r="DJZ170" s="3"/>
      <c r="DKA170" s="3"/>
      <c r="DKB170" s="3"/>
      <c r="DKC170" s="3"/>
      <c r="DKD170" s="3"/>
      <c r="DKE170" s="3"/>
      <c r="DKF170" s="3"/>
      <c r="DKG170" s="3"/>
      <c r="DKH170" s="3"/>
      <c r="DKI170" s="3"/>
      <c r="DKJ170" s="3"/>
      <c r="DKK170" s="3"/>
      <c r="DKL170" s="3"/>
      <c r="DKM170" s="3"/>
      <c r="DKN170" s="3"/>
      <c r="DKO170" s="3"/>
      <c r="DKP170" s="3"/>
      <c r="DKQ170" s="3"/>
      <c r="DKR170" s="3"/>
      <c r="DKS170" s="3"/>
      <c r="DKT170" s="3"/>
      <c r="DKU170" s="3"/>
      <c r="DKV170" s="3"/>
      <c r="DKW170" s="3"/>
      <c r="DKX170" s="3"/>
      <c r="DKY170" s="3"/>
      <c r="DKZ170" s="3"/>
      <c r="DLA170" s="3"/>
      <c r="DLB170" s="3"/>
      <c r="DLC170" s="3"/>
      <c r="DLD170" s="3"/>
      <c r="DLE170" s="3"/>
      <c r="DLF170" s="3"/>
      <c r="DLG170" s="3"/>
      <c r="DLH170" s="3"/>
      <c r="DLI170" s="3"/>
      <c r="DLJ170" s="3"/>
      <c r="DLK170" s="3"/>
      <c r="DLL170" s="3"/>
      <c r="DLM170" s="3"/>
      <c r="DLN170" s="3"/>
      <c r="DLO170" s="3"/>
      <c r="DLP170" s="3"/>
      <c r="DLQ170" s="3"/>
      <c r="DLR170" s="3"/>
      <c r="DLS170" s="3"/>
      <c r="DLT170" s="3"/>
      <c r="DLU170" s="3"/>
      <c r="DLV170" s="3"/>
      <c r="DLW170" s="3"/>
      <c r="DLX170" s="3"/>
      <c r="DLY170" s="3"/>
      <c r="DLZ170" s="3"/>
      <c r="DMA170" s="3"/>
      <c r="DMB170" s="3"/>
      <c r="DMC170" s="3"/>
      <c r="DMD170" s="3"/>
      <c r="DME170" s="3"/>
      <c r="DMF170" s="3"/>
      <c r="DMG170" s="3"/>
      <c r="DMH170" s="3"/>
      <c r="DMI170" s="3"/>
      <c r="DMJ170" s="3"/>
      <c r="DMK170" s="3"/>
      <c r="DML170" s="3"/>
      <c r="DMM170" s="3"/>
      <c r="DMN170" s="3"/>
      <c r="DMO170" s="3"/>
      <c r="DMP170" s="3"/>
      <c r="DMQ170" s="3"/>
      <c r="DMR170" s="3"/>
      <c r="DMS170" s="3"/>
      <c r="DMT170" s="3"/>
      <c r="DMU170" s="3"/>
      <c r="DMV170" s="3"/>
      <c r="DMW170" s="3"/>
      <c r="DMX170" s="3"/>
      <c r="DMY170" s="3"/>
      <c r="DMZ170" s="3"/>
      <c r="DNA170" s="3"/>
      <c r="DNB170" s="3"/>
      <c r="DNC170" s="3"/>
      <c r="DND170" s="3"/>
      <c r="DNE170" s="3"/>
      <c r="DNF170" s="3"/>
      <c r="DNG170" s="3"/>
      <c r="DNH170" s="3"/>
      <c r="DNI170" s="3"/>
      <c r="DNJ170" s="3"/>
      <c r="DNK170" s="3"/>
      <c r="DNL170" s="3"/>
      <c r="DNM170" s="3"/>
      <c r="DNN170" s="3"/>
      <c r="DNO170" s="3"/>
      <c r="DNP170" s="3"/>
      <c r="DNQ170" s="3"/>
      <c r="DNR170" s="3"/>
      <c r="DNS170" s="3"/>
      <c r="DNT170" s="3"/>
      <c r="DNU170" s="3"/>
      <c r="DNV170" s="3"/>
      <c r="DNW170" s="3"/>
      <c r="DNX170" s="3"/>
      <c r="DNY170" s="3"/>
      <c r="DNZ170" s="3"/>
      <c r="DOA170" s="3"/>
      <c r="DOB170" s="3"/>
      <c r="DOC170" s="3"/>
      <c r="DOD170" s="3"/>
      <c r="DOE170" s="3"/>
      <c r="DOF170" s="3"/>
      <c r="DOG170" s="3"/>
      <c r="DOH170" s="3"/>
      <c r="DOI170" s="3"/>
      <c r="DOJ170" s="3"/>
      <c r="DOK170" s="3"/>
      <c r="DOL170" s="3"/>
      <c r="DOM170" s="3"/>
      <c r="DON170" s="3"/>
      <c r="DOO170" s="3"/>
      <c r="DOP170" s="3"/>
      <c r="DOQ170" s="3"/>
      <c r="DOR170" s="3"/>
      <c r="DOS170" s="3"/>
      <c r="DOT170" s="3"/>
      <c r="DOU170" s="3"/>
      <c r="DOV170" s="3"/>
      <c r="DOW170" s="3"/>
      <c r="DOX170" s="3"/>
      <c r="DOY170" s="3"/>
      <c r="DOZ170" s="3"/>
      <c r="DPA170" s="3"/>
      <c r="DPB170" s="3"/>
      <c r="DPC170" s="3"/>
      <c r="DPD170" s="3"/>
      <c r="DPE170" s="3"/>
      <c r="DPF170" s="3"/>
      <c r="DPG170" s="3"/>
      <c r="DPH170" s="3"/>
      <c r="DPI170" s="3"/>
      <c r="DPJ170" s="3"/>
      <c r="DPK170" s="3"/>
      <c r="DPL170" s="3"/>
      <c r="DPM170" s="3"/>
      <c r="DPN170" s="3"/>
      <c r="DPO170" s="3"/>
      <c r="DPP170" s="3"/>
      <c r="DPQ170" s="3"/>
      <c r="DPR170" s="3"/>
      <c r="DPS170" s="3"/>
      <c r="DPT170" s="3"/>
      <c r="DPU170" s="3"/>
      <c r="DPV170" s="3"/>
      <c r="DPW170" s="3"/>
      <c r="DPX170" s="3"/>
      <c r="DPY170" s="3"/>
      <c r="DPZ170" s="3"/>
      <c r="DQA170" s="3"/>
      <c r="DQB170" s="3"/>
      <c r="DQC170" s="3"/>
      <c r="DQD170" s="3"/>
      <c r="DQE170" s="3"/>
      <c r="DQF170" s="3"/>
      <c r="DQG170" s="3"/>
      <c r="DQH170" s="3"/>
      <c r="DQI170" s="3"/>
      <c r="DQJ170" s="3"/>
      <c r="DQK170" s="3"/>
      <c r="DQL170" s="3"/>
      <c r="DQM170" s="3"/>
      <c r="DQN170" s="3"/>
      <c r="DQO170" s="3"/>
      <c r="DQP170" s="3"/>
      <c r="DQQ170" s="3"/>
      <c r="DQR170" s="3"/>
      <c r="DQS170" s="3"/>
      <c r="DQT170" s="3"/>
      <c r="DQU170" s="3"/>
      <c r="DQV170" s="3"/>
      <c r="DQW170" s="3"/>
      <c r="DQX170" s="3"/>
      <c r="DQY170" s="3"/>
      <c r="DQZ170" s="3"/>
      <c r="DRA170" s="3"/>
      <c r="DRB170" s="3"/>
      <c r="DRC170" s="3"/>
      <c r="DRD170" s="3"/>
      <c r="DRE170" s="3"/>
      <c r="DRF170" s="3"/>
      <c r="DRG170" s="3"/>
      <c r="DRH170" s="3"/>
      <c r="DRI170" s="3"/>
      <c r="DRJ170" s="3"/>
      <c r="DRK170" s="3"/>
      <c r="DRL170" s="3"/>
      <c r="DRM170" s="3"/>
      <c r="DRN170" s="3"/>
      <c r="DRO170" s="3"/>
      <c r="DRP170" s="3"/>
      <c r="DRQ170" s="3"/>
      <c r="DRR170" s="3"/>
      <c r="DRS170" s="3"/>
      <c r="DRT170" s="3"/>
      <c r="DRU170" s="3"/>
      <c r="DRV170" s="3"/>
      <c r="DRW170" s="3"/>
      <c r="DRX170" s="3"/>
      <c r="DRY170" s="3"/>
      <c r="DRZ170" s="3"/>
      <c r="DSA170" s="3"/>
      <c r="DSB170" s="3"/>
      <c r="DSC170" s="3"/>
      <c r="DSD170" s="3"/>
      <c r="DSE170" s="3"/>
      <c r="DSF170" s="3"/>
      <c r="DSG170" s="3"/>
      <c r="DSH170" s="3"/>
      <c r="DSI170" s="3"/>
      <c r="DSJ170" s="3"/>
      <c r="DSK170" s="3"/>
      <c r="DSL170" s="3"/>
      <c r="DSM170" s="3"/>
      <c r="DSN170" s="3"/>
      <c r="DSO170" s="3"/>
      <c r="DSP170" s="3"/>
      <c r="DSQ170" s="3"/>
      <c r="DSR170" s="3"/>
      <c r="DSS170" s="3"/>
      <c r="DST170" s="3"/>
      <c r="DSU170" s="3"/>
      <c r="DSV170" s="3"/>
      <c r="DSW170" s="3"/>
      <c r="DSX170" s="3"/>
      <c r="DSY170" s="3"/>
      <c r="DSZ170" s="3"/>
      <c r="DTA170" s="3"/>
      <c r="DTB170" s="3"/>
      <c r="DTC170" s="3"/>
      <c r="DTD170" s="3"/>
      <c r="DTE170" s="3"/>
      <c r="DTF170" s="3"/>
      <c r="DTG170" s="3"/>
      <c r="DTH170" s="3"/>
      <c r="DTI170" s="3"/>
      <c r="DTJ170" s="3"/>
      <c r="DTK170" s="3"/>
      <c r="DTL170" s="3"/>
      <c r="DTM170" s="3"/>
      <c r="DTN170" s="3"/>
      <c r="DTO170" s="3"/>
      <c r="DTP170" s="3"/>
      <c r="DTQ170" s="3"/>
      <c r="DTR170" s="3"/>
      <c r="DTS170" s="3"/>
      <c r="DTT170" s="3"/>
      <c r="DTU170" s="3"/>
      <c r="DTV170" s="3"/>
      <c r="DTW170" s="3"/>
      <c r="DTX170" s="3"/>
      <c r="DTY170" s="3"/>
      <c r="DTZ170" s="3"/>
      <c r="DUA170" s="3"/>
      <c r="DUB170" s="3"/>
      <c r="DUC170" s="3"/>
      <c r="DUD170" s="3"/>
      <c r="DUE170" s="3"/>
      <c r="DUF170" s="3"/>
      <c r="DUG170" s="3"/>
      <c r="DUH170" s="3"/>
      <c r="DUI170" s="3"/>
      <c r="DUJ170" s="3"/>
      <c r="DUK170" s="3"/>
      <c r="DUL170" s="3"/>
      <c r="DUM170" s="3"/>
      <c r="DUN170" s="3"/>
      <c r="DUO170" s="3"/>
      <c r="DUP170" s="3"/>
      <c r="DUQ170" s="3"/>
      <c r="DUR170" s="3"/>
      <c r="DUS170" s="3"/>
      <c r="DUT170" s="3"/>
      <c r="DUU170" s="3"/>
      <c r="DUV170" s="3"/>
      <c r="DUW170" s="3"/>
      <c r="DUX170" s="3"/>
      <c r="DUY170" s="3"/>
      <c r="DUZ170" s="3"/>
      <c r="DVA170" s="3"/>
      <c r="DVB170" s="3"/>
      <c r="DVC170" s="3"/>
      <c r="DVD170" s="3"/>
      <c r="DVE170" s="3"/>
      <c r="DVF170" s="3"/>
      <c r="DVG170" s="3"/>
      <c r="DVH170" s="3"/>
      <c r="DVI170" s="3"/>
      <c r="DVJ170" s="3"/>
      <c r="DVK170" s="3"/>
      <c r="DVL170" s="3"/>
      <c r="DVM170" s="3"/>
      <c r="DVN170" s="3"/>
      <c r="DVO170" s="3"/>
      <c r="DVP170" s="3"/>
      <c r="DVQ170" s="3"/>
      <c r="DVR170" s="3"/>
      <c r="DVS170" s="3"/>
      <c r="DVT170" s="3"/>
      <c r="DVU170" s="3"/>
      <c r="DVV170" s="3"/>
      <c r="DVW170" s="3"/>
      <c r="DVX170" s="3"/>
      <c r="DVY170" s="3"/>
      <c r="DVZ170" s="3"/>
      <c r="DWA170" s="3"/>
      <c r="DWB170" s="3"/>
      <c r="DWC170" s="3"/>
      <c r="DWD170" s="3"/>
      <c r="DWE170" s="3"/>
      <c r="DWF170" s="3"/>
      <c r="DWG170" s="3"/>
      <c r="DWH170" s="3"/>
      <c r="DWI170" s="3"/>
      <c r="DWJ170" s="3"/>
      <c r="DWK170" s="3"/>
      <c r="DWL170" s="3"/>
      <c r="DWM170" s="3"/>
      <c r="DWN170" s="3"/>
      <c r="DWO170" s="3"/>
      <c r="DWP170" s="3"/>
      <c r="DWQ170" s="3"/>
      <c r="DWR170" s="3"/>
      <c r="DWS170" s="3"/>
      <c r="DWT170" s="3"/>
      <c r="DWU170" s="3"/>
      <c r="DWV170" s="3"/>
      <c r="DWW170" s="3"/>
      <c r="DWX170" s="3"/>
      <c r="DWY170" s="3"/>
      <c r="DWZ170" s="3"/>
      <c r="DXA170" s="3"/>
      <c r="DXB170" s="3"/>
      <c r="DXC170" s="3"/>
      <c r="DXD170" s="3"/>
      <c r="DXE170" s="3"/>
      <c r="DXF170" s="3"/>
      <c r="DXG170" s="3"/>
      <c r="DXH170" s="3"/>
      <c r="DXI170" s="3"/>
      <c r="DXJ170" s="3"/>
      <c r="DXK170" s="3"/>
      <c r="DXL170" s="3"/>
      <c r="DXM170" s="3"/>
      <c r="DXN170" s="3"/>
      <c r="DXO170" s="3"/>
      <c r="DXP170" s="3"/>
      <c r="DXQ170" s="3"/>
      <c r="DXR170" s="3"/>
      <c r="DXS170" s="3"/>
      <c r="DXT170" s="3"/>
      <c r="DXU170" s="3"/>
      <c r="DXV170" s="3"/>
      <c r="DXW170" s="3"/>
      <c r="DXX170" s="3"/>
      <c r="DXY170" s="3"/>
      <c r="DXZ170" s="3"/>
      <c r="DYA170" s="3"/>
      <c r="DYB170" s="3"/>
      <c r="DYC170" s="3"/>
      <c r="DYD170" s="3"/>
      <c r="DYE170" s="3"/>
      <c r="DYF170" s="3"/>
      <c r="DYG170" s="3"/>
      <c r="DYH170" s="3"/>
      <c r="DYI170" s="3"/>
      <c r="DYJ170" s="3"/>
      <c r="DYK170" s="3"/>
      <c r="DYL170" s="3"/>
      <c r="DYM170" s="3"/>
      <c r="DYN170" s="3"/>
      <c r="DYO170" s="3"/>
      <c r="DYP170" s="3"/>
      <c r="DYQ170" s="3"/>
      <c r="DYR170" s="3"/>
      <c r="DYS170" s="3"/>
      <c r="DYT170" s="3"/>
      <c r="DYU170" s="3"/>
      <c r="DYV170" s="3"/>
      <c r="DYW170" s="3"/>
      <c r="DYX170" s="3"/>
      <c r="DYY170" s="3"/>
      <c r="DYZ170" s="3"/>
      <c r="DZA170" s="3"/>
      <c r="DZB170" s="3"/>
      <c r="DZC170" s="3"/>
      <c r="DZD170" s="3"/>
      <c r="DZE170" s="3"/>
      <c r="DZF170" s="3"/>
      <c r="DZG170" s="3"/>
      <c r="DZH170" s="3"/>
      <c r="DZI170" s="3"/>
      <c r="DZJ170" s="3"/>
      <c r="DZK170" s="3"/>
      <c r="DZL170" s="3"/>
      <c r="DZM170" s="3"/>
      <c r="DZN170" s="3"/>
      <c r="DZO170" s="3"/>
      <c r="DZP170" s="3"/>
      <c r="DZQ170" s="3"/>
      <c r="DZR170" s="3"/>
      <c r="DZS170" s="3"/>
      <c r="DZT170" s="3"/>
      <c r="DZU170" s="3"/>
      <c r="DZV170" s="3"/>
      <c r="DZW170" s="3"/>
      <c r="DZX170" s="3"/>
      <c r="DZY170" s="3"/>
      <c r="DZZ170" s="3"/>
      <c r="EAA170" s="3"/>
      <c r="EAB170" s="3"/>
      <c r="EAC170" s="3"/>
      <c r="EAD170" s="3"/>
      <c r="EAE170" s="3"/>
      <c r="EAF170" s="3"/>
      <c r="EAG170" s="3"/>
      <c r="EAH170" s="3"/>
      <c r="EAI170" s="3"/>
      <c r="EAJ170" s="3"/>
      <c r="EAK170" s="3"/>
      <c r="EAL170" s="3"/>
      <c r="EAM170" s="3"/>
      <c r="EAN170" s="3"/>
      <c r="EAO170" s="3"/>
      <c r="EAP170" s="3"/>
      <c r="EAQ170" s="3"/>
      <c r="EAR170" s="3"/>
      <c r="EAS170" s="3"/>
      <c r="EAT170" s="3"/>
      <c r="EAU170" s="3"/>
      <c r="EAV170" s="3"/>
      <c r="EAW170" s="3"/>
      <c r="EAX170" s="3"/>
      <c r="EAY170" s="3"/>
      <c r="EAZ170" s="3"/>
      <c r="EBA170" s="3"/>
      <c r="EBB170" s="3"/>
      <c r="EBC170" s="3"/>
      <c r="EBD170" s="3"/>
      <c r="EBE170" s="3"/>
      <c r="EBF170" s="3"/>
      <c r="EBG170" s="3"/>
      <c r="EBH170" s="3"/>
      <c r="EBI170" s="3"/>
      <c r="EBJ170" s="3"/>
      <c r="EBK170" s="3"/>
      <c r="EBL170" s="3"/>
      <c r="EBM170" s="3"/>
      <c r="EBN170" s="3"/>
      <c r="EBO170" s="3"/>
      <c r="EBP170" s="3"/>
      <c r="EBQ170" s="3"/>
      <c r="EBR170" s="3"/>
      <c r="EBS170" s="3"/>
      <c r="EBT170" s="3"/>
      <c r="EBU170" s="3"/>
      <c r="EBV170" s="3"/>
      <c r="EBW170" s="3"/>
      <c r="EBX170" s="3"/>
      <c r="EBY170" s="3"/>
      <c r="EBZ170" s="3"/>
      <c r="ECA170" s="3"/>
      <c r="ECB170" s="3"/>
      <c r="ECC170" s="3"/>
      <c r="ECD170" s="3"/>
      <c r="ECE170" s="3"/>
      <c r="ECF170" s="3"/>
      <c r="ECG170" s="3"/>
      <c r="ECH170" s="3"/>
      <c r="ECI170" s="3"/>
      <c r="ECJ170" s="3"/>
      <c r="ECK170" s="3"/>
      <c r="ECL170" s="3"/>
      <c r="ECM170" s="3"/>
      <c r="ECN170" s="3"/>
      <c r="ECO170" s="3"/>
      <c r="ECP170" s="3"/>
      <c r="ECQ170" s="3"/>
      <c r="ECR170" s="3"/>
      <c r="ECS170" s="3"/>
      <c r="ECT170" s="3"/>
      <c r="ECU170" s="3"/>
      <c r="ECV170" s="3"/>
      <c r="ECW170" s="3"/>
      <c r="ECX170" s="3"/>
      <c r="ECY170" s="3"/>
      <c r="ECZ170" s="3"/>
      <c r="EDA170" s="3"/>
      <c r="EDB170" s="3"/>
      <c r="EDC170" s="3"/>
      <c r="EDD170" s="3"/>
      <c r="EDE170" s="3"/>
      <c r="EDF170" s="3"/>
      <c r="EDG170" s="3"/>
      <c r="EDH170" s="3"/>
      <c r="EDI170" s="3"/>
      <c r="EDJ170" s="3"/>
      <c r="EDK170" s="3"/>
      <c r="EDL170" s="3"/>
      <c r="EDM170" s="3"/>
      <c r="EDN170" s="3"/>
      <c r="EDO170" s="3"/>
      <c r="EDP170" s="3"/>
      <c r="EDQ170" s="3"/>
      <c r="EDR170" s="3"/>
      <c r="EDS170" s="3"/>
      <c r="EDT170" s="3"/>
      <c r="EDU170" s="3"/>
      <c r="EDV170" s="3"/>
      <c r="EDW170" s="3"/>
      <c r="EDX170" s="3"/>
      <c r="EDY170" s="3"/>
      <c r="EDZ170" s="3"/>
      <c r="EEA170" s="3"/>
      <c r="EEB170" s="3"/>
      <c r="EEC170" s="3"/>
      <c r="EED170" s="3"/>
      <c r="EEE170" s="3"/>
      <c r="EEF170" s="3"/>
      <c r="EEG170" s="3"/>
      <c r="EEH170" s="3"/>
      <c r="EEI170" s="3"/>
      <c r="EEJ170" s="3"/>
      <c r="EEK170" s="3"/>
      <c r="EEL170" s="3"/>
      <c r="EEM170" s="3"/>
      <c r="EEN170" s="3"/>
      <c r="EEO170" s="3"/>
      <c r="EEP170" s="3"/>
      <c r="EEQ170" s="3"/>
      <c r="EER170" s="3"/>
      <c r="EES170" s="3"/>
      <c r="EET170" s="3"/>
      <c r="EEU170" s="3"/>
      <c r="EEV170" s="3"/>
      <c r="EEW170" s="3"/>
      <c r="EEX170" s="3"/>
      <c r="EEY170" s="3"/>
      <c r="EEZ170" s="3"/>
      <c r="EFA170" s="3"/>
      <c r="EFB170" s="3"/>
      <c r="EFC170" s="3"/>
      <c r="EFD170" s="3"/>
      <c r="EFE170" s="3"/>
      <c r="EFF170" s="3"/>
      <c r="EFG170" s="3"/>
      <c r="EFH170" s="3"/>
      <c r="EFI170" s="3"/>
      <c r="EFJ170" s="3"/>
      <c r="EFK170" s="3"/>
      <c r="EFL170" s="3"/>
      <c r="EFM170" s="3"/>
      <c r="EFN170" s="3"/>
      <c r="EFO170" s="3"/>
      <c r="EFP170" s="3"/>
      <c r="EFQ170" s="3"/>
      <c r="EFR170" s="3"/>
      <c r="EFS170" s="3"/>
      <c r="EFT170" s="3"/>
      <c r="EFU170" s="3"/>
      <c r="EFV170" s="3"/>
      <c r="EFW170" s="3"/>
      <c r="EFX170" s="3"/>
      <c r="EFY170" s="3"/>
      <c r="EFZ170" s="3"/>
      <c r="EGA170" s="3"/>
      <c r="EGB170" s="3"/>
      <c r="EGC170" s="3"/>
      <c r="EGD170" s="3"/>
      <c r="EGE170" s="3"/>
      <c r="EGF170" s="3"/>
      <c r="EGG170" s="3"/>
      <c r="EGH170" s="3"/>
      <c r="EGI170" s="3"/>
      <c r="EGJ170" s="3"/>
      <c r="EGK170" s="3"/>
      <c r="EGL170" s="3"/>
      <c r="EGM170" s="3"/>
      <c r="EGN170" s="3"/>
      <c r="EGO170" s="3"/>
      <c r="EGP170" s="3"/>
      <c r="EGQ170" s="3"/>
      <c r="EGR170" s="3"/>
      <c r="EGS170" s="3"/>
      <c r="EGT170" s="3"/>
      <c r="EGU170" s="3"/>
      <c r="EGV170" s="3"/>
      <c r="EGW170" s="3"/>
      <c r="EGX170" s="3"/>
      <c r="EGY170" s="3"/>
      <c r="EGZ170" s="3"/>
      <c r="EHA170" s="3"/>
      <c r="EHB170" s="3"/>
      <c r="EHC170" s="3"/>
      <c r="EHD170" s="3"/>
      <c r="EHE170" s="3"/>
      <c r="EHF170" s="3"/>
      <c r="EHG170" s="3"/>
      <c r="EHH170" s="3"/>
      <c r="EHI170" s="3"/>
      <c r="EHJ170" s="3"/>
      <c r="EHK170" s="3"/>
      <c r="EHL170" s="3"/>
      <c r="EHM170" s="3"/>
      <c r="EHN170" s="3"/>
      <c r="EHO170" s="3"/>
      <c r="EHP170" s="3"/>
      <c r="EHQ170" s="3"/>
      <c r="EHR170" s="3"/>
      <c r="EHS170" s="3"/>
      <c r="EHT170" s="3"/>
      <c r="EHU170" s="3"/>
      <c r="EHV170" s="3"/>
      <c r="EHW170" s="3"/>
      <c r="EHX170" s="3"/>
      <c r="EHY170" s="3"/>
      <c r="EHZ170" s="3"/>
      <c r="EIA170" s="3"/>
      <c r="EIB170" s="3"/>
      <c r="EIC170" s="3"/>
      <c r="EID170" s="3"/>
      <c r="EIE170" s="3"/>
      <c r="EIF170" s="3"/>
      <c r="EIG170" s="3"/>
      <c r="EIH170" s="3"/>
      <c r="EII170" s="3"/>
      <c r="EIJ170" s="3"/>
      <c r="EIK170" s="3"/>
      <c r="EIL170" s="3"/>
      <c r="EIM170" s="3"/>
      <c r="EIN170" s="3"/>
      <c r="EIO170" s="3"/>
      <c r="EIP170" s="3"/>
      <c r="EIQ170" s="3"/>
      <c r="EIR170" s="3"/>
      <c r="EIS170" s="3"/>
      <c r="EIT170" s="3"/>
      <c r="EIU170" s="3"/>
      <c r="EIV170" s="3"/>
      <c r="EIW170" s="3"/>
      <c r="EIX170" s="3"/>
      <c r="EIY170" s="3"/>
      <c r="EIZ170" s="3"/>
      <c r="EJA170" s="3"/>
      <c r="EJB170" s="3"/>
      <c r="EJC170" s="3"/>
      <c r="EJD170" s="3"/>
      <c r="EJE170" s="3"/>
      <c r="EJF170" s="3"/>
      <c r="EJG170" s="3"/>
      <c r="EJH170" s="3"/>
      <c r="EJI170" s="3"/>
      <c r="EJJ170" s="3"/>
      <c r="EJK170" s="3"/>
      <c r="EJL170" s="3"/>
      <c r="EJM170" s="3"/>
      <c r="EJN170" s="3"/>
      <c r="EJO170" s="3"/>
      <c r="EJP170" s="3"/>
      <c r="EJQ170" s="3"/>
      <c r="EJR170" s="3"/>
      <c r="EJS170" s="3"/>
      <c r="EJT170" s="3"/>
      <c r="EJU170" s="3"/>
      <c r="EJV170" s="3"/>
      <c r="EJW170" s="3"/>
      <c r="EJX170" s="3"/>
      <c r="EJY170" s="3"/>
      <c r="EJZ170" s="3"/>
      <c r="EKA170" s="3"/>
      <c r="EKB170" s="3"/>
      <c r="EKC170" s="3"/>
      <c r="EKD170" s="3"/>
      <c r="EKE170" s="3"/>
      <c r="EKF170" s="3"/>
      <c r="EKG170" s="3"/>
      <c r="EKH170" s="3"/>
      <c r="EKI170" s="3"/>
      <c r="EKJ170" s="3"/>
      <c r="EKK170" s="3"/>
      <c r="EKL170" s="3"/>
      <c r="EKM170" s="3"/>
      <c r="EKN170" s="3"/>
      <c r="EKO170" s="3"/>
      <c r="EKP170" s="3"/>
      <c r="EKQ170" s="3"/>
      <c r="EKR170" s="3"/>
      <c r="EKS170" s="3"/>
      <c r="EKT170" s="3"/>
      <c r="EKU170" s="3"/>
      <c r="EKV170" s="3"/>
      <c r="EKW170" s="3"/>
      <c r="EKX170" s="3"/>
      <c r="EKY170" s="3"/>
      <c r="EKZ170" s="3"/>
      <c r="ELA170" s="3"/>
      <c r="ELB170" s="3"/>
      <c r="ELC170" s="3"/>
      <c r="ELD170" s="3"/>
      <c r="ELE170" s="3"/>
      <c r="ELF170" s="3"/>
      <c r="ELG170" s="3"/>
      <c r="ELH170" s="3"/>
      <c r="ELI170" s="3"/>
      <c r="ELJ170" s="3"/>
      <c r="ELK170" s="3"/>
      <c r="ELL170" s="3"/>
      <c r="ELM170" s="3"/>
      <c r="ELN170" s="3"/>
      <c r="ELO170" s="3"/>
      <c r="ELP170" s="3"/>
      <c r="ELQ170" s="3"/>
      <c r="ELR170" s="3"/>
      <c r="ELS170" s="3"/>
      <c r="ELT170" s="3"/>
      <c r="ELU170" s="3"/>
      <c r="ELV170" s="3"/>
      <c r="ELW170" s="3"/>
      <c r="ELX170" s="3"/>
      <c r="ELY170" s="3"/>
      <c r="ELZ170" s="3"/>
      <c r="EMA170" s="3"/>
      <c r="EMB170" s="3"/>
      <c r="EMC170" s="3"/>
      <c r="EMD170" s="3"/>
      <c r="EME170" s="3"/>
      <c r="EMF170" s="3"/>
      <c r="EMG170" s="3"/>
      <c r="EMH170" s="3"/>
      <c r="EMI170" s="3"/>
      <c r="EMJ170" s="3"/>
      <c r="EMK170" s="3"/>
      <c r="EML170" s="3"/>
      <c r="EMM170" s="3"/>
      <c r="EMN170" s="3"/>
      <c r="EMO170" s="3"/>
      <c r="EMP170" s="3"/>
      <c r="EMQ170" s="3"/>
      <c r="EMR170" s="3"/>
      <c r="EMS170" s="3"/>
      <c r="EMT170" s="3"/>
      <c r="EMU170" s="3"/>
      <c r="EMV170" s="3"/>
      <c r="EMW170" s="3"/>
      <c r="EMX170" s="3"/>
      <c r="EMY170" s="3"/>
      <c r="EMZ170" s="3"/>
      <c r="ENA170" s="3"/>
      <c r="ENB170" s="3"/>
      <c r="ENC170" s="3"/>
      <c r="END170" s="3"/>
      <c r="ENE170" s="3"/>
      <c r="ENF170" s="3"/>
      <c r="ENG170" s="3"/>
      <c r="ENH170" s="3"/>
      <c r="ENI170" s="3"/>
      <c r="ENJ170" s="3"/>
      <c r="ENK170" s="3"/>
      <c r="ENL170" s="3"/>
      <c r="ENM170" s="3"/>
      <c r="ENN170" s="3"/>
      <c r="ENO170" s="3"/>
      <c r="ENP170" s="3"/>
      <c r="ENQ170" s="3"/>
      <c r="ENR170" s="3"/>
      <c r="ENS170" s="3"/>
      <c r="ENT170" s="3"/>
      <c r="ENU170" s="3"/>
      <c r="ENV170" s="3"/>
      <c r="ENW170" s="3"/>
      <c r="ENX170" s="3"/>
      <c r="ENY170" s="3"/>
      <c r="ENZ170" s="3"/>
      <c r="EOA170" s="3"/>
      <c r="EOB170" s="3"/>
      <c r="EOC170" s="3"/>
      <c r="EOD170" s="3"/>
      <c r="EOE170" s="3"/>
      <c r="EOF170" s="3"/>
      <c r="EOG170" s="3"/>
      <c r="EOH170" s="3"/>
      <c r="EOI170" s="3"/>
      <c r="EOJ170" s="3"/>
      <c r="EOK170" s="3"/>
      <c r="EOL170" s="3"/>
      <c r="EOM170" s="3"/>
      <c r="EON170" s="3"/>
      <c r="EOO170" s="3"/>
      <c r="EOP170" s="3"/>
      <c r="EOQ170" s="3"/>
      <c r="EOR170" s="3"/>
      <c r="EOS170" s="3"/>
      <c r="EOT170" s="3"/>
      <c r="EOU170" s="3"/>
      <c r="EOV170" s="3"/>
      <c r="EOW170" s="3"/>
      <c r="EOX170" s="3"/>
      <c r="EOY170" s="3"/>
      <c r="EOZ170" s="3"/>
      <c r="EPA170" s="3"/>
      <c r="EPB170" s="3"/>
      <c r="EPC170" s="3"/>
      <c r="EPD170" s="3"/>
      <c r="EPE170" s="3"/>
      <c r="EPF170" s="3"/>
      <c r="EPG170" s="3"/>
      <c r="EPH170" s="3"/>
      <c r="EPI170" s="3"/>
      <c r="EPJ170" s="3"/>
      <c r="EPK170" s="3"/>
      <c r="EPL170" s="3"/>
      <c r="EPM170" s="3"/>
      <c r="EPN170" s="3"/>
      <c r="EPO170" s="3"/>
      <c r="EPP170" s="3"/>
      <c r="EPQ170" s="3"/>
      <c r="EPR170" s="3"/>
      <c r="EPS170" s="3"/>
      <c r="EPT170" s="3"/>
      <c r="EPU170" s="3"/>
      <c r="EPV170" s="3"/>
      <c r="EPW170" s="3"/>
      <c r="EPX170" s="3"/>
      <c r="EPY170" s="3"/>
      <c r="EPZ170" s="3"/>
      <c r="EQA170" s="3"/>
      <c r="EQB170" s="3"/>
      <c r="EQC170" s="3"/>
      <c r="EQD170" s="3"/>
      <c r="EQE170" s="3"/>
      <c r="EQF170" s="3"/>
      <c r="EQG170" s="3"/>
      <c r="EQH170" s="3"/>
      <c r="EQI170" s="3"/>
      <c r="EQJ170" s="3"/>
      <c r="EQK170" s="3"/>
      <c r="EQL170" s="3"/>
      <c r="EQM170" s="3"/>
      <c r="EQN170" s="3"/>
      <c r="EQO170" s="3"/>
      <c r="EQP170" s="3"/>
      <c r="EQQ170" s="3"/>
      <c r="EQR170" s="3"/>
      <c r="EQS170" s="3"/>
      <c r="EQT170" s="3"/>
      <c r="EQU170" s="3"/>
      <c r="EQV170" s="3"/>
      <c r="EQW170" s="3"/>
      <c r="EQX170" s="3"/>
      <c r="EQY170" s="3"/>
      <c r="EQZ170" s="3"/>
      <c r="ERA170" s="3"/>
      <c r="ERB170" s="3"/>
      <c r="ERC170" s="3"/>
      <c r="ERD170" s="3"/>
      <c r="ERE170" s="3"/>
      <c r="ERF170" s="3"/>
      <c r="ERG170" s="3"/>
      <c r="ERH170" s="3"/>
      <c r="ERI170" s="3"/>
      <c r="ERJ170" s="3"/>
      <c r="ERK170" s="3"/>
      <c r="ERL170" s="3"/>
      <c r="ERM170" s="3"/>
      <c r="ERN170" s="3"/>
      <c r="ERO170" s="3"/>
      <c r="ERP170" s="3"/>
      <c r="ERQ170" s="3"/>
      <c r="ERR170" s="3"/>
      <c r="ERS170" s="3"/>
      <c r="ERT170" s="3"/>
      <c r="ERU170" s="3"/>
      <c r="ERV170" s="3"/>
      <c r="ERW170" s="3"/>
      <c r="ERX170" s="3"/>
      <c r="ERY170" s="3"/>
      <c r="ERZ170" s="3"/>
      <c r="ESA170" s="3"/>
      <c r="ESB170" s="3"/>
      <c r="ESC170" s="3"/>
      <c r="ESD170" s="3"/>
      <c r="ESE170" s="3"/>
      <c r="ESF170" s="3"/>
      <c r="ESG170" s="3"/>
      <c r="ESH170" s="3"/>
      <c r="ESI170" s="3"/>
      <c r="ESJ170" s="3"/>
      <c r="ESK170" s="3"/>
      <c r="ESL170" s="3"/>
      <c r="ESM170" s="3"/>
      <c r="ESN170" s="3"/>
      <c r="ESO170" s="3"/>
      <c r="ESP170" s="3"/>
      <c r="ESQ170" s="3"/>
      <c r="ESR170" s="3"/>
      <c r="ESS170" s="3"/>
      <c r="EST170" s="3"/>
      <c r="ESU170" s="3"/>
      <c r="ESV170" s="3"/>
      <c r="ESW170" s="3"/>
      <c r="ESX170" s="3"/>
      <c r="ESY170" s="3"/>
      <c r="ESZ170" s="3"/>
      <c r="ETA170" s="3"/>
      <c r="ETB170" s="3"/>
      <c r="ETC170" s="3"/>
      <c r="ETD170" s="3"/>
      <c r="ETE170" s="3"/>
      <c r="ETF170" s="3"/>
      <c r="ETG170" s="3"/>
      <c r="ETH170" s="3"/>
      <c r="ETI170" s="3"/>
      <c r="ETJ170" s="3"/>
      <c r="ETK170" s="3"/>
      <c r="ETL170" s="3"/>
      <c r="ETM170" s="3"/>
      <c r="ETN170" s="3"/>
      <c r="ETO170" s="3"/>
      <c r="ETP170" s="3"/>
      <c r="ETQ170" s="3"/>
      <c r="ETR170" s="3"/>
      <c r="ETS170" s="3"/>
      <c r="ETT170" s="3"/>
      <c r="ETU170" s="3"/>
      <c r="ETV170" s="3"/>
      <c r="ETW170" s="3"/>
      <c r="ETX170" s="3"/>
      <c r="ETY170" s="3"/>
      <c r="ETZ170" s="3"/>
      <c r="EUA170" s="3"/>
      <c r="EUB170" s="3"/>
      <c r="EUC170" s="3"/>
      <c r="EUD170" s="3"/>
      <c r="EUE170" s="3"/>
      <c r="EUF170" s="3"/>
      <c r="EUG170" s="3"/>
      <c r="EUH170" s="3"/>
      <c r="EUI170" s="3"/>
      <c r="EUJ170" s="3"/>
      <c r="EUK170" s="3"/>
      <c r="EUL170" s="3"/>
      <c r="EUM170" s="3"/>
      <c r="EUN170" s="3"/>
      <c r="EUO170" s="3"/>
      <c r="EUP170" s="3"/>
      <c r="EUQ170" s="3"/>
      <c r="EUR170" s="3"/>
      <c r="EUS170" s="3"/>
      <c r="EUT170" s="3"/>
      <c r="EUU170" s="3"/>
      <c r="EUV170" s="3"/>
      <c r="EUW170" s="3"/>
      <c r="EUX170" s="3"/>
      <c r="EUY170" s="3"/>
      <c r="EUZ170" s="3"/>
      <c r="EVA170" s="3"/>
      <c r="EVB170" s="3"/>
      <c r="EVC170" s="3"/>
      <c r="EVD170" s="3"/>
      <c r="EVE170" s="3"/>
      <c r="EVF170" s="3"/>
      <c r="EVG170" s="3"/>
      <c r="EVH170" s="3"/>
      <c r="EVI170" s="3"/>
      <c r="EVJ170" s="3"/>
      <c r="EVK170" s="3"/>
      <c r="EVL170" s="3"/>
      <c r="EVM170" s="3"/>
      <c r="EVN170" s="3"/>
      <c r="EVO170" s="3"/>
      <c r="EVP170" s="3"/>
      <c r="EVQ170" s="3"/>
      <c r="EVR170" s="3"/>
      <c r="EVS170" s="3"/>
      <c r="EVT170" s="3"/>
      <c r="EVU170" s="3"/>
      <c r="EVV170" s="3"/>
      <c r="EVW170" s="3"/>
      <c r="EVX170" s="3"/>
      <c r="EVY170" s="3"/>
      <c r="EVZ170" s="3"/>
      <c r="EWA170" s="3"/>
      <c r="EWB170" s="3"/>
      <c r="EWC170" s="3"/>
      <c r="EWD170" s="3"/>
      <c r="EWE170" s="3"/>
      <c r="EWF170" s="3"/>
      <c r="EWG170" s="3"/>
      <c r="EWH170" s="3"/>
      <c r="EWI170" s="3"/>
      <c r="EWJ170" s="3"/>
      <c r="EWK170" s="3"/>
      <c r="EWL170" s="3"/>
      <c r="EWM170" s="3"/>
      <c r="EWN170" s="3"/>
      <c r="EWO170" s="3"/>
      <c r="EWP170" s="3"/>
      <c r="EWQ170" s="3"/>
      <c r="EWR170" s="3"/>
      <c r="EWS170" s="3"/>
      <c r="EWT170" s="3"/>
      <c r="EWU170" s="3"/>
      <c r="EWV170" s="3"/>
      <c r="EWW170" s="3"/>
      <c r="EWX170" s="3"/>
      <c r="EWY170" s="3"/>
      <c r="EWZ170" s="3"/>
      <c r="EXA170" s="3"/>
      <c r="EXB170" s="3"/>
      <c r="EXC170" s="3"/>
      <c r="EXD170" s="3"/>
      <c r="EXE170" s="3"/>
      <c r="EXF170" s="3"/>
      <c r="EXG170" s="3"/>
      <c r="EXH170" s="3"/>
      <c r="EXI170" s="3"/>
      <c r="EXJ170" s="3"/>
      <c r="EXK170" s="3"/>
      <c r="EXL170" s="3"/>
      <c r="EXM170" s="3"/>
      <c r="EXN170" s="3"/>
      <c r="EXO170" s="3"/>
      <c r="EXP170" s="3"/>
      <c r="EXQ170" s="3"/>
      <c r="EXR170" s="3"/>
      <c r="EXS170" s="3"/>
      <c r="EXT170" s="3"/>
      <c r="EXU170" s="3"/>
      <c r="EXV170" s="3"/>
      <c r="EXW170" s="3"/>
      <c r="EXX170" s="3"/>
      <c r="EXY170" s="3"/>
      <c r="EXZ170" s="3"/>
      <c r="EYA170" s="3"/>
      <c r="EYB170" s="3"/>
      <c r="EYC170" s="3"/>
      <c r="EYD170" s="3"/>
      <c r="EYE170" s="3"/>
      <c r="EYF170" s="3"/>
      <c r="EYG170" s="3"/>
      <c r="EYH170" s="3"/>
      <c r="EYI170" s="3"/>
      <c r="EYJ170" s="3"/>
      <c r="EYK170" s="3"/>
      <c r="EYL170" s="3"/>
      <c r="EYM170" s="3"/>
      <c r="EYN170" s="3"/>
      <c r="EYO170" s="3"/>
      <c r="EYP170" s="3"/>
      <c r="EYQ170" s="3"/>
      <c r="EYR170" s="3"/>
      <c r="EYS170" s="3"/>
      <c r="EYT170" s="3"/>
      <c r="EYU170" s="3"/>
      <c r="EYV170" s="3"/>
      <c r="EYW170" s="3"/>
      <c r="EYX170" s="3"/>
      <c r="EYY170" s="3"/>
      <c r="EYZ170" s="3"/>
      <c r="EZA170" s="3"/>
      <c r="EZB170" s="3"/>
      <c r="EZC170" s="3"/>
      <c r="EZD170" s="3"/>
      <c r="EZE170" s="3"/>
      <c r="EZF170" s="3"/>
      <c r="EZG170" s="3"/>
      <c r="EZH170" s="3"/>
      <c r="EZI170" s="3"/>
      <c r="EZJ170" s="3"/>
      <c r="EZK170" s="3"/>
      <c r="EZL170" s="3"/>
      <c r="EZM170" s="3"/>
      <c r="EZN170" s="3"/>
      <c r="EZO170" s="3"/>
      <c r="EZP170" s="3"/>
      <c r="EZQ170" s="3"/>
      <c r="EZR170" s="3"/>
      <c r="EZS170" s="3"/>
      <c r="EZT170" s="3"/>
      <c r="EZU170" s="3"/>
      <c r="EZV170" s="3"/>
      <c r="EZW170" s="3"/>
      <c r="EZX170" s="3"/>
      <c r="EZY170" s="3"/>
      <c r="EZZ170" s="3"/>
      <c r="FAA170" s="3"/>
      <c r="FAB170" s="3"/>
      <c r="FAC170" s="3"/>
      <c r="FAD170" s="3"/>
      <c r="FAE170" s="3"/>
      <c r="FAF170" s="3"/>
      <c r="FAG170" s="3"/>
      <c r="FAH170" s="3"/>
      <c r="FAI170" s="3"/>
      <c r="FAJ170" s="3"/>
      <c r="FAK170" s="3"/>
      <c r="FAL170" s="3"/>
      <c r="FAM170" s="3"/>
      <c r="FAN170" s="3"/>
      <c r="FAO170" s="3"/>
      <c r="FAP170" s="3"/>
      <c r="FAQ170" s="3"/>
      <c r="FAR170" s="3"/>
      <c r="FAS170" s="3"/>
      <c r="FAT170" s="3"/>
      <c r="FAU170" s="3"/>
      <c r="FAV170" s="3"/>
      <c r="FAW170" s="3"/>
      <c r="FAX170" s="3"/>
      <c r="FAY170" s="3"/>
      <c r="FAZ170" s="3"/>
      <c r="FBA170" s="3"/>
      <c r="FBB170" s="3"/>
      <c r="FBC170" s="3"/>
      <c r="FBD170" s="3"/>
      <c r="FBE170" s="3"/>
      <c r="FBF170" s="3"/>
      <c r="FBG170" s="3"/>
      <c r="FBH170" s="3"/>
      <c r="FBI170" s="3"/>
      <c r="FBJ170" s="3"/>
      <c r="FBK170" s="3"/>
      <c r="FBL170" s="3"/>
      <c r="FBM170" s="3"/>
      <c r="FBN170" s="3"/>
      <c r="FBO170" s="3"/>
      <c r="FBP170" s="3"/>
      <c r="FBQ170" s="3"/>
      <c r="FBR170" s="3"/>
      <c r="FBS170" s="3"/>
      <c r="FBT170" s="3"/>
      <c r="FBU170" s="3"/>
      <c r="FBV170" s="3"/>
      <c r="FBW170" s="3"/>
      <c r="FBX170" s="3"/>
      <c r="FBY170" s="3"/>
      <c r="FBZ170" s="3"/>
      <c r="FCA170" s="3"/>
      <c r="FCB170" s="3"/>
      <c r="FCC170" s="3"/>
      <c r="FCD170" s="3"/>
      <c r="FCE170" s="3"/>
      <c r="FCF170" s="3"/>
      <c r="FCG170" s="3"/>
      <c r="FCH170" s="3"/>
      <c r="FCI170" s="3"/>
      <c r="FCJ170" s="3"/>
      <c r="FCK170" s="3"/>
      <c r="FCL170" s="3"/>
      <c r="FCM170" s="3"/>
      <c r="FCN170" s="3"/>
      <c r="FCO170" s="3"/>
      <c r="FCP170" s="3"/>
      <c r="FCQ170" s="3"/>
      <c r="FCR170" s="3"/>
      <c r="FCS170" s="3"/>
      <c r="FCT170" s="3"/>
      <c r="FCU170" s="3"/>
      <c r="FCV170" s="3"/>
      <c r="FCW170" s="3"/>
      <c r="FCX170" s="3"/>
      <c r="FCY170" s="3"/>
      <c r="FCZ170" s="3"/>
      <c r="FDA170" s="3"/>
      <c r="FDB170" s="3"/>
      <c r="FDC170" s="3"/>
      <c r="FDD170" s="3"/>
      <c r="FDE170" s="3"/>
      <c r="FDF170" s="3"/>
      <c r="FDG170" s="3"/>
      <c r="FDH170" s="3"/>
      <c r="FDI170" s="3"/>
      <c r="FDJ170" s="3"/>
      <c r="FDK170" s="3"/>
      <c r="FDL170" s="3"/>
      <c r="FDM170" s="3"/>
      <c r="FDN170" s="3"/>
      <c r="FDO170" s="3"/>
      <c r="FDP170" s="3"/>
      <c r="FDQ170" s="3"/>
      <c r="FDR170" s="3"/>
      <c r="FDS170" s="3"/>
      <c r="FDT170" s="3"/>
      <c r="FDU170" s="3"/>
      <c r="FDV170" s="3"/>
      <c r="FDW170" s="3"/>
      <c r="FDX170" s="3"/>
      <c r="FDY170" s="3"/>
      <c r="FDZ170" s="3"/>
      <c r="FEA170" s="3"/>
      <c r="FEB170" s="3"/>
      <c r="FEC170" s="3"/>
      <c r="FED170" s="3"/>
      <c r="FEE170" s="3"/>
      <c r="FEF170" s="3"/>
      <c r="FEG170" s="3"/>
      <c r="FEH170" s="3"/>
      <c r="FEI170" s="3"/>
      <c r="FEJ170" s="3"/>
      <c r="FEK170" s="3"/>
      <c r="FEL170" s="3"/>
      <c r="FEM170" s="3"/>
      <c r="FEN170" s="3"/>
      <c r="FEO170" s="3"/>
      <c r="FEP170" s="3"/>
      <c r="FEQ170" s="3"/>
      <c r="FER170" s="3"/>
      <c r="FES170" s="3"/>
      <c r="FET170" s="3"/>
      <c r="FEU170" s="3"/>
      <c r="FEV170" s="3"/>
      <c r="FEW170" s="3"/>
      <c r="FEX170" s="3"/>
      <c r="FEY170" s="3"/>
      <c r="FEZ170" s="3"/>
      <c r="FFA170" s="3"/>
      <c r="FFB170" s="3"/>
      <c r="FFC170" s="3"/>
      <c r="FFD170" s="3"/>
      <c r="FFE170" s="3"/>
      <c r="FFF170" s="3"/>
      <c r="FFG170" s="3"/>
      <c r="FFH170" s="3"/>
      <c r="FFI170" s="3"/>
      <c r="FFJ170" s="3"/>
      <c r="FFK170" s="3"/>
      <c r="FFL170" s="3"/>
      <c r="FFM170" s="3"/>
      <c r="FFN170" s="3"/>
      <c r="FFO170" s="3"/>
      <c r="FFP170" s="3"/>
      <c r="FFQ170" s="3"/>
      <c r="FFR170" s="3"/>
      <c r="FFS170" s="3"/>
      <c r="FFT170" s="3"/>
      <c r="FFU170" s="3"/>
      <c r="FFV170" s="3"/>
      <c r="FFW170" s="3"/>
      <c r="FFX170" s="3"/>
      <c r="FFY170" s="3"/>
      <c r="FFZ170" s="3"/>
      <c r="FGA170" s="3"/>
      <c r="FGB170" s="3"/>
      <c r="FGC170" s="3"/>
      <c r="FGD170" s="3"/>
      <c r="FGE170" s="3"/>
      <c r="FGF170" s="3"/>
      <c r="FGG170" s="3"/>
      <c r="FGH170" s="3"/>
      <c r="FGI170" s="3"/>
      <c r="FGJ170" s="3"/>
      <c r="FGK170" s="3"/>
      <c r="FGL170" s="3"/>
      <c r="FGM170" s="3"/>
      <c r="FGN170" s="3"/>
      <c r="FGO170" s="3"/>
      <c r="FGP170" s="3"/>
      <c r="FGQ170" s="3"/>
      <c r="FGR170" s="3"/>
      <c r="FGS170" s="3"/>
      <c r="FGT170" s="3"/>
      <c r="FGU170" s="3"/>
      <c r="FGV170" s="3"/>
      <c r="FGW170" s="3"/>
      <c r="FGX170" s="3"/>
      <c r="FGY170" s="3"/>
      <c r="FGZ170" s="3"/>
      <c r="FHA170" s="3"/>
      <c r="FHB170" s="3"/>
      <c r="FHC170" s="3"/>
      <c r="FHD170" s="3"/>
      <c r="FHE170" s="3"/>
      <c r="FHF170" s="3"/>
      <c r="FHG170" s="3"/>
      <c r="FHH170" s="3"/>
      <c r="FHI170" s="3"/>
      <c r="FHJ170" s="3"/>
      <c r="FHK170" s="3"/>
      <c r="FHL170" s="3"/>
      <c r="FHM170" s="3"/>
      <c r="FHN170" s="3"/>
      <c r="FHO170" s="3"/>
      <c r="FHP170" s="3"/>
      <c r="FHQ170" s="3"/>
      <c r="FHR170" s="3"/>
      <c r="FHS170" s="3"/>
      <c r="FHT170" s="3"/>
      <c r="FHU170" s="3"/>
      <c r="FHV170" s="3"/>
      <c r="FHW170" s="3"/>
      <c r="FHX170" s="3"/>
      <c r="FHY170" s="3"/>
      <c r="FHZ170" s="3"/>
      <c r="FIA170" s="3"/>
      <c r="FIB170" s="3"/>
      <c r="FIC170" s="3"/>
      <c r="FID170" s="3"/>
      <c r="FIE170" s="3"/>
      <c r="FIF170" s="3"/>
      <c r="FIG170" s="3"/>
      <c r="FIH170" s="3"/>
      <c r="FII170" s="3"/>
      <c r="FIJ170" s="3"/>
      <c r="FIK170" s="3"/>
      <c r="FIL170" s="3"/>
      <c r="FIM170" s="3"/>
      <c r="FIN170" s="3"/>
      <c r="FIO170" s="3"/>
      <c r="FIP170" s="3"/>
      <c r="FIQ170" s="3"/>
      <c r="FIR170" s="3"/>
      <c r="FIS170" s="3"/>
      <c r="FIT170" s="3"/>
      <c r="FIU170" s="3"/>
      <c r="FIV170" s="3"/>
      <c r="FIW170" s="3"/>
      <c r="FIX170" s="3"/>
      <c r="FIY170" s="3"/>
      <c r="FIZ170" s="3"/>
      <c r="FJA170" s="3"/>
      <c r="FJB170" s="3"/>
      <c r="FJC170" s="3"/>
      <c r="FJD170" s="3"/>
      <c r="FJE170" s="3"/>
      <c r="FJF170" s="3"/>
      <c r="FJG170" s="3"/>
      <c r="FJH170" s="3"/>
      <c r="FJI170" s="3"/>
      <c r="FJJ170" s="3"/>
      <c r="FJK170" s="3"/>
      <c r="FJL170" s="3"/>
      <c r="FJM170" s="3"/>
      <c r="FJN170" s="3"/>
      <c r="FJO170" s="3"/>
      <c r="FJP170" s="3"/>
      <c r="FJQ170" s="3"/>
      <c r="FJR170" s="3"/>
      <c r="FJS170" s="3"/>
      <c r="FJT170" s="3"/>
      <c r="FJU170" s="3"/>
      <c r="FJV170" s="3"/>
      <c r="FJW170" s="3"/>
      <c r="FJX170" s="3"/>
      <c r="FJY170" s="3"/>
      <c r="FJZ170" s="3"/>
      <c r="FKA170" s="3"/>
      <c r="FKB170" s="3"/>
      <c r="FKC170" s="3"/>
      <c r="FKD170" s="3"/>
      <c r="FKE170" s="3"/>
      <c r="FKF170" s="3"/>
      <c r="FKG170" s="3"/>
      <c r="FKH170" s="3"/>
      <c r="FKI170" s="3"/>
      <c r="FKJ170" s="3"/>
      <c r="FKK170" s="3"/>
      <c r="FKL170" s="3"/>
      <c r="FKM170" s="3"/>
      <c r="FKN170" s="3"/>
      <c r="FKO170" s="3"/>
      <c r="FKP170" s="3"/>
      <c r="FKQ170" s="3"/>
      <c r="FKR170" s="3"/>
      <c r="FKS170" s="3"/>
      <c r="FKT170" s="3"/>
      <c r="FKU170" s="3"/>
      <c r="FKV170" s="3"/>
      <c r="FKW170" s="3"/>
      <c r="FKX170" s="3"/>
      <c r="FKY170" s="3"/>
      <c r="FKZ170" s="3"/>
      <c r="FLA170" s="3"/>
      <c r="FLB170" s="3"/>
      <c r="FLC170" s="3"/>
      <c r="FLD170" s="3"/>
      <c r="FLE170" s="3"/>
      <c r="FLF170" s="3"/>
      <c r="FLG170" s="3"/>
      <c r="FLH170" s="3"/>
      <c r="FLI170" s="3"/>
      <c r="FLJ170" s="3"/>
      <c r="FLK170" s="3"/>
      <c r="FLL170" s="3"/>
      <c r="FLM170" s="3"/>
      <c r="FLN170" s="3"/>
      <c r="FLO170" s="3"/>
      <c r="FLP170" s="3"/>
      <c r="FLQ170" s="3"/>
      <c r="FLR170" s="3"/>
      <c r="FLS170" s="3"/>
      <c r="FLT170" s="3"/>
      <c r="FLU170" s="3"/>
      <c r="FLV170" s="3"/>
      <c r="FLW170" s="3"/>
      <c r="FLX170" s="3"/>
      <c r="FLY170" s="3"/>
      <c r="FLZ170" s="3"/>
      <c r="FMA170" s="3"/>
      <c r="FMB170" s="3"/>
      <c r="FMC170" s="3"/>
      <c r="FMD170" s="3"/>
      <c r="FME170" s="3"/>
      <c r="FMF170" s="3"/>
      <c r="FMG170" s="3"/>
      <c r="FMH170" s="3"/>
      <c r="FMI170" s="3"/>
      <c r="FMJ170" s="3"/>
      <c r="FMK170" s="3"/>
      <c r="FML170" s="3"/>
      <c r="FMM170" s="3"/>
      <c r="FMN170" s="3"/>
      <c r="FMO170" s="3"/>
      <c r="FMP170" s="3"/>
      <c r="FMQ170" s="3"/>
      <c r="FMR170" s="3"/>
      <c r="FMS170" s="3"/>
      <c r="FMT170" s="3"/>
      <c r="FMU170" s="3"/>
      <c r="FMV170" s="3"/>
      <c r="FMW170" s="3"/>
      <c r="FMX170" s="3"/>
      <c r="FMY170" s="3"/>
      <c r="FMZ170" s="3"/>
      <c r="FNA170" s="3"/>
      <c r="FNB170" s="3"/>
      <c r="FNC170" s="3"/>
      <c r="FND170" s="3"/>
      <c r="FNE170" s="3"/>
      <c r="FNF170" s="3"/>
      <c r="FNG170" s="3"/>
      <c r="FNH170" s="3"/>
      <c r="FNI170" s="3"/>
      <c r="FNJ170" s="3"/>
      <c r="FNK170" s="3"/>
      <c r="FNL170" s="3"/>
      <c r="FNM170" s="3"/>
      <c r="FNN170" s="3"/>
      <c r="FNO170" s="3"/>
      <c r="FNP170" s="3"/>
      <c r="FNQ170" s="3"/>
      <c r="FNR170" s="3"/>
      <c r="FNS170" s="3"/>
      <c r="FNT170" s="3"/>
      <c r="FNU170" s="3"/>
      <c r="FNV170" s="3"/>
      <c r="FNW170" s="3"/>
      <c r="FNX170" s="3"/>
      <c r="FNY170" s="3"/>
      <c r="FNZ170" s="3"/>
      <c r="FOA170" s="3"/>
      <c r="FOB170" s="3"/>
      <c r="FOC170" s="3"/>
      <c r="FOD170" s="3"/>
      <c r="FOE170" s="3"/>
      <c r="FOF170" s="3"/>
      <c r="FOG170" s="3"/>
      <c r="FOH170" s="3"/>
      <c r="FOI170" s="3"/>
      <c r="FOJ170" s="3"/>
      <c r="FOK170" s="3"/>
      <c r="FOL170" s="3"/>
      <c r="FOM170" s="3"/>
      <c r="FON170" s="3"/>
      <c r="FOO170" s="3"/>
      <c r="FOP170" s="3"/>
      <c r="FOQ170" s="3"/>
      <c r="FOR170" s="3"/>
      <c r="FOS170" s="3"/>
      <c r="FOT170" s="3"/>
      <c r="FOU170" s="3"/>
      <c r="FOV170" s="3"/>
      <c r="FOW170" s="3"/>
      <c r="FOX170" s="3"/>
      <c r="FOY170" s="3"/>
      <c r="FOZ170" s="3"/>
      <c r="FPA170" s="3"/>
      <c r="FPB170" s="3"/>
      <c r="FPC170" s="3"/>
      <c r="FPD170" s="3"/>
      <c r="FPE170" s="3"/>
      <c r="FPF170" s="3"/>
      <c r="FPG170" s="3"/>
      <c r="FPH170" s="3"/>
      <c r="FPI170" s="3"/>
      <c r="FPJ170" s="3"/>
      <c r="FPK170" s="3"/>
      <c r="FPL170" s="3"/>
      <c r="FPM170" s="3"/>
      <c r="FPN170" s="3"/>
      <c r="FPO170" s="3"/>
      <c r="FPP170" s="3"/>
      <c r="FPQ170" s="3"/>
      <c r="FPR170" s="3"/>
      <c r="FPS170" s="3"/>
      <c r="FPT170" s="3"/>
      <c r="FPU170" s="3"/>
      <c r="FPV170" s="3"/>
      <c r="FPW170" s="3"/>
      <c r="FPX170" s="3"/>
      <c r="FPY170" s="3"/>
      <c r="FPZ170" s="3"/>
      <c r="FQA170" s="3"/>
      <c r="FQB170" s="3"/>
      <c r="FQC170" s="3"/>
      <c r="FQD170" s="3"/>
      <c r="FQE170" s="3"/>
      <c r="FQF170" s="3"/>
      <c r="FQG170" s="3"/>
      <c r="FQH170" s="3"/>
      <c r="FQI170" s="3"/>
      <c r="FQJ170" s="3"/>
      <c r="FQK170" s="3"/>
      <c r="FQL170" s="3"/>
      <c r="FQM170" s="3"/>
      <c r="FQN170" s="3"/>
      <c r="FQO170" s="3"/>
      <c r="FQP170" s="3"/>
      <c r="FQQ170" s="3"/>
      <c r="FQR170" s="3"/>
      <c r="FQS170" s="3"/>
      <c r="FQT170" s="3"/>
      <c r="FQU170" s="3"/>
      <c r="FQV170" s="3"/>
      <c r="FQW170" s="3"/>
      <c r="FQX170" s="3"/>
      <c r="FQY170" s="3"/>
      <c r="FQZ170" s="3"/>
      <c r="FRA170" s="3"/>
      <c r="FRB170" s="3"/>
      <c r="FRC170" s="3"/>
      <c r="FRD170" s="3"/>
      <c r="FRE170" s="3"/>
      <c r="FRF170" s="3"/>
      <c r="FRG170" s="3"/>
      <c r="FRH170" s="3"/>
      <c r="FRI170" s="3"/>
      <c r="FRJ170" s="3"/>
      <c r="FRK170" s="3"/>
      <c r="FRL170" s="3"/>
      <c r="FRM170" s="3"/>
      <c r="FRN170" s="3"/>
      <c r="FRO170" s="3"/>
      <c r="FRP170" s="3"/>
      <c r="FRQ170" s="3"/>
      <c r="FRR170" s="3"/>
      <c r="FRS170" s="3"/>
      <c r="FRT170" s="3"/>
      <c r="FRU170" s="3"/>
      <c r="FRV170" s="3"/>
      <c r="FRW170" s="3"/>
      <c r="FRX170" s="3"/>
      <c r="FRY170" s="3"/>
      <c r="FRZ170" s="3"/>
      <c r="FSA170" s="3"/>
      <c r="FSB170" s="3"/>
      <c r="FSC170" s="3"/>
      <c r="FSD170" s="3"/>
      <c r="FSE170" s="3"/>
      <c r="FSF170" s="3"/>
      <c r="FSG170" s="3"/>
      <c r="FSH170" s="3"/>
      <c r="FSI170" s="3"/>
      <c r="FSJ170" s="3"/>
      <c r="FSK170" s="3"/>
      <c r="FSL170" s="3"/>
      <c r="FSM170" s="3"/>
      <c r="FSN170" s="3"/>
      <c r="FSO170" s="3"/>
      <c r="FSP170" s="3"/>
      <c r="FSQ170" s="3"/>
      <c r="FSR170" s="3"/>
      <c r="FSS170" s="3"/>
      <c r="FST170" s="3"/>
      <c r="FSU170" s="3"/>
      <c r="FSV170" s="3"/>
      <c r="FSW170" s="3"/>
      <c r="FSX170" s="3"/>
      <c r="FSY170" s="3"/>
      <c r="FSZ170" s="3"/>
      <c r="FTA170" s="3"/>
      <c r="FTB170" s="3"/>
      <c r="FTC170" s="3"/>
      <c r="FTD170" s="3"/>
      <c r="FTE170" s="3"/>
      <c r="FTF170" s="3"/>
      <c r="FTG170" s="3"/>
      <c r="FTH170" s="3"/>
      <c r="FTI170" s="3"/>
      <c r="FTJ170" s="3"/>
      <c r="FTK170" s="3"/>
      <c r="FTL170" s="3"/>
      <c r="FTM170" s="3"/>
      <c r="FTN170" s="3"/>
      <c r="FTO170" s="3"/>
      <c r="FTP170" s="3"/>
      <c r="FTQ170" s="3"/>
      <c r="FTR170" s="3"/>
      <c r="FTS170" s="3"/>
      <c r="FTT170" s="3"/>
      <c r="FTU170" s="3"/>
      <c r="FTV170" s="3"/>
      <c r="FTW170" s="3"/>
      <c r="FTX170" s="3"/>
      <c r="FTY170" s="3"/>
      <c r="FTZ170" s="3"/>
      <c r="FUA170" s="3"/>
      <c r="FUB170" s="3"/>
      <c r="FUC170" s="3"/>
      <c r="FUD170" s="3"/>
      <c r="FUE170" s="3"/>
      <c r="FUF170" s="3"/>
      <c r="FUG170" s="3"/>
      <c r="FUH170" s="3"/>
      <c r="FUI170" s="3"/>
      <c r="FUJ170" s="3"/>
      <c r="FUK170" s="3"/>
      <c r="FUL170" s="3"/>
      <c r="FUM170" s="3"/>
      <c r="FUN170" s="3"/>
      <c r="FUO170" s="3"/>
      <c r="FUP170" s="3"/>
      <c r="FUQ170" s="3"/>
      <c r="FUR170" s="3"/>
      <c r="FUS170" s="3"/>
      <c r="FUT170" s="3"/>
      <c r="FUU170" s="3"/>
      <c r="FUV170" s="3"/>
      <c r="FUW170" s="3"/>
      <c r="FUX170" s="3"/>
      <c r="FUY170" s="3"/>
      <c r="FUZ170" s="3"/>
      <c r="FVA170" s="3"/>
      <c r="FVB170" s="3"/>
      <c r="FVC170" s="3"/>
      <c r="FVD170" s="3"/>
      <c r="FVE170" s="3"/>
      <c r="FVF170" s="3"/>
      <c r="FVG170" s="3"/>
      <c r="FVH170" s="3"/>
      <c r="FVI170" s="3"/>
      <c r="FVJ170" s="3"/>
      <c r="FVK170" s="3"/>
      <c r="FVL170" s="3"/>
      <c r="FVM170" s="3"/>
      <c r="FVN170" s="3"/>
      <c r="FVO170" s="3"/>
      <c r="FVP170" s="3"/>
      <c r="FVQ170" s="3"/>
      <c r="FVR170" s="3"/>
      <c r="FVS170" s="3"/>
      <c r="FVT170" s="3"/>
      <c r="FVU170" s="3"/>
      <c r="FVV170" s="3"/>
      <c r="FVW170" s="3"/>
      <c r="FVX170" s="3"/>
      <c r="FVY170" s="3"/>
      <c r="FVZ170" s="3"/>
      <c r="FWA170" s="3"/>
      <c r="FWB170" s="3"/>
      <c r="FWC170" s="3"/>
      <c r="FWD170" s="3"/>
      <c r="FWE170" s="3"/>
      <c r="FWF170" s="3"/>
      <c r="FWG170" s="3"/>
      <c r="FWH170" s="3"/>
      <c r="FWI170" s="3"/>
      <c r="FWJ170" s="3"/>
      <c r="FWK170" s="3"/>
      <c r="FWL170" s="3"/>
      <c r="FWM170" s="3"/>
      <c r="FWN170" s="3"/>
      <c r="FWO170" s="3"/>
      <c r="FWP170" s="3"/>
      <c r="FWQ170" s="3"/>
      <c r="FWR170" s="3"/>
      <c r="FWS170" s="3"/>
      <c r="FWT170" s="3"/>
      <c r="FWU170" s="3"/>
      <c r="FWV170" s="3"/>
      <c r="FWW170" s="3"/>
      <c r="FWX170" s="3"/>
      <c r="FWY170" s="3"/>
      <c r="FWZ170" s="3"/>
      <c r="FXA170" s="3"/>
      <c r="FXB170" s="3"/>
      <c r="FXC170" s="3"/>
      <c r="FXD170" s="3"/>
      <c r="FXE170" s="3"/>
      <c r="FXF170" s="3"/>
      <c r="FXG170" s="3"/>
      <c r="FXH170" s="3"/>
      <c r="FXI170" s="3"/>
      <c r="FXJ170" s="3"/>
      <c r="FXK170" s="3"/>
      <c r="FXL170" s="3"/>
      <c r="FXM170" s="3"/>
      <c r="FXN170" s="3"/>
      <c r="FXO170" s="3"/>
      <c r="FXP170" s="3"/>
      <c r="FXQ170" s="3"/>
      <c r="FXR170" s="3"/>
      <c r="FXS170" s="3"/>
      <c r="FXT170" s="3"/>
      <c r="FXU170" s="3"/>
      <c r="FXV170" s="3"/>
      <c r="FXW170" s="3"/>
      <c r="FXX170" s="3"/>
      <c r="FXY170" s="3"/>
      <c r="FXZ170" s="3"/>
      <c r="FYA170" s="3"/>
      <c r="FYB170" s="3"/>
      <c r="FYC170" s="3"/>
      <c r="FYD170" s="3"/>
      <c r="FYE170" s="3"/>
      <c r="FYF170" s="3"/>
      <c r="FYG170" s="3"/>
      <c r="FYH170" s="3"/>
      <c r="FYI170" s="3"/>
      <c r="FYJ170" s="3"/>
      <c r="FYK170" s="3"/>
      <c r="FYL170" s="3"/>
      <c r="FYM170" s="3"/>
      <c r="FYN170" s="3"/>
      <c r="FYO170" s="3"/>
      <c r="FYP170" s="3"/>
      <c r="FYQ170" s="3"/>
      <c r="FYR170" s="3"/>
      <c r="FYS170" s="3"/>
      <c r="FYT170" s="3"/>
      <c r="FYU170" s="3"/>
      <c r="FYV170" s="3"/>
      <c r="FYW170" s="3"/>
      <c r="FYX170" s="3"/>
      <c r="FYY170" s="3"/>
      <c r="FYZ170" s="3"/>
      <c r="FZA170" s="3"/>
      <c r="FZB170" s="3"/>
      <c r="FZC170" s="3"/>
      <c r="FZD170" s="3"/>
      <c r="FZE170" s="3"/>
      <c r="FZF170" s="3"/>
      <c r="FZG170" s="3"/>
      <c r="FZH170" s="3"/>
      <c r="FZI170" s="3"/>
      <c r="FZJ170" s="3"/>
      <c r="FZK170" s="3"/>
      <c r="FZL170" s="3"/>
      <c r="FZM170" s="3"/>
      <c r="FZN170" s="3"/>
      <c r="FZO170" s="3"/>
      <c r="FZP170" s="3"/>
      <c r="FZQ170" s="3"/>
      <c r="FZR170" s="3"/>
      <c r="FZS170" s="3"/>
      <c r="FZT170" s="3"/>
      <c r="FZU170" s="3"/>
      <c r="FZV170" s="3"/>
      <c r="FZW170" s="3"/>
      <c r="FZX170" s="3"/>
      <c r="FZY170" s="3"/>
      <c r="FZZ170" s="3"/>
      <c r="GAA170" s="3"/>
      <c r="GAB170" s="3"/>
      <c r="GAC170" s="3"/>
      <c r="GAD170" s="3"/>
      <c r="GAE170" s="3"/>
      <c r="GAF170" s="3"/>
      <c r="GAG170" s="3"/>
      <c r="GAH170" s="3"/>
      <c r="GAI170" s="3"/>
      <c r="GAJ170" s="3"/>
      <c r="GAK170" s="3"/>
      <c r="GAL170" s="3"/>
      <c r="GAM170" s="3"/>
      <c r="GAN170" s="3"/>
      <c r="GAO170" s="3"/>
      <c r="GAP170" s="3"/>
      <c r="GAQ170" s="3"/>
      <c r="GAR170" s="3"/>
      <c r="GAS170" s="3"/>
      <c r="GAT170" s="3"/>
      <c r="GAU170" s="3"/>
      <c r="GAV170" s="3"/>
      <c r="GAW170" s="3"/>
      <c r="GAX170" s="3"/>
      <c r="GAY170" s="3"/>
      <c r="GAZ170" s="3"/>
      <c r="GBA170" s="3"/>
      <c r="GBB170" s="3"/>
      <c r="GBC170" s="3"/>
      <c r="GBD170" s="3"/>
      <c r="GBE170" s="3"/>
      <c r="GBF170" s="3"/>
      <c r="GBG170" s="3"/>
      <c r="GBH170" s="3"/>
      <c r="GBI170" s="3"/>
      <c r="GBJ170" s="3"/>
      <c r="GBK170" s="3"/>
      <c r="GBL170" s="3"/>
      <c r="GBM170" s="3"/>
      <c r="GBN170" s="3"/>
      <c r="GBO170" s="3"/>
      <c r="GBP170" s="3"/>
      <c r="GBQ170" s="3"/>
      <c r="GBR170" s="3"/>
      <c r="GBS170" s="3"/>
      <c r="GBT170" s="3"/>
      <c r="GBU170" s="3"/>
      <c r="GBV170" s="3"/>
      <c r="GBW170" s="3"/>
      <c r="GBX170" s="3"/>
      <c r="GBY170" s="3"/>
      <c r="GBZ170" s="3"/>
      <c r="GCA170" s="3"/>
      <c r="GCB170" s="3"/>
      <c r="GCC170" s="3"/>
      <c r="GCD170" s="3"/>
      <c r="GCE170" s="3"/>
      <c r="GCF170" s="3"/>
      <c r="GCG170" s="3"/>
      <c r="GCH170" s="3"/>
      <c r="GCI170" s="3"/>
      <c r="GCJ170" s="3"/>
      <c r="GCK170" s="3"/>
      <c r="GCL170" s="3"/>
      <c r="GCM170" s="3"/>
      <c r="GCN170" s="3"/>
      <c r="GCO170" s="3"/>
      <c r="GCP170" s="3"/>
      <c r="GCQ170" s="3"/>
      <c r="GCR170" s="3"/>
      <c r="GCS170" s="3"/>
      <c r="GCT170" s="3"/>
      <c r="GCU170" s="3"/>
      <c r="GCV170" s="3"/>
      <c r="GCW170" s="3"/>
      <c r="GCX170" s="3"/>
      <c r="GCY170" s="3"/>
      <c r="GCZ170" s="3"/>
      <c r="GDA170" s="3"/>
      <c r="GDB170" s="3"/>
      <c r="GDC170" s="3"/>
      <c r="GDD170" s="3"/>
      <c r="GDE170" s="3"/>
      <c r="GDF170" s="3"/>
      <c r="GDG170" s="3"/>
      <c r="GDH170" s="3"/>
      <c r="GDI170" s="3"/>
      <c r="GDJ170" s="3"/>
      <c r="GDK170" s="3"/>
      <c r="GDL170" s="3"/>
      <c r="GDM170" s="3"/>
      <c r="GDN170" s="3"/>
      <c r="GDO170" s="3"/>
      <c r="GDP170" s="3"/>
      <c r="GDQ170" s="3"/>
      <c r="GDR170" s="3"/>
      <c r="GDS170" s="3"/>
      <c r="GDT170" s="3"/>
      <c r="GDU170" s="3"/>
      <c r="GDV170" s="3"/>
      <c r="GDW170" s="3"/>
      <c r="GDX170" s="3"/>
      <c r="GDY170" s="3"/>
      <c r="GDZ170" s="3"/>
      <c r="GEA170" s="3"/>
      <c r="GEB170" s="3"/>
      <c r="GEC170" s="3"/>
      <c r="GED170" s="3"/>
      <c r="GEE170" s="3"/>
      <c r="GEF170" s="3"/>
      <c r="GEG170" s="3"/>
      <c r="GEH170" s="3"/>
      <c r="GEI170" s="3"/>
      <c r="GEJ170" s="3"/>
      <c r="GEK170" s="3"/>
      <c r="GEL170" s="3"/>
      <c r="GEM170" s="3"/>
      <c r="GEN170" s="3"/>
      <c r="GEO170" s="3"/>
      <c r="GEP170" s="3"/>
      <c r="GEQ170" s="3"/>
      <c r="GER170" s="3"/>
      <c r="GES170" s="3"/>
      <c r="GET170" s="3"/>
      <c r="GEU170" s="3"/>
      <c r="GEV170" s="3"/>
      <c r="GEW170" s="3"/>
      <c r="GEX170" s="3"/>
      <c r="GEY170" s="3"/>
      <c r="GEZ170" s="3"/>
      <c r="GFA170" s="3"/>
      <c r="GFB170" s="3"/>
      <c r="GFC170" s="3"/>
      <c r="GFD170" s="3"/>
      <c r="GFE170" s="3"/>
      <c r="GFF170" s="3"/>
      <c r="GFG170" s="3"/>
      <c r="GFH170" s="3"/>
      <c r="GFI170" s="3"/>
      <c r="GFJ170" s="3"/>
      <c r="GFK170" s="3"/>
      <c r="GFL170" s="3"/>
      <c r="GFM170" s="3"/>
      <c r="GFN170" s="3"/>
      <c r="GFO170" s="3"/>
      <c r="GFP170" s="3"/>
      <c r="GFQ170" s="3"/>
      <c r="GFR170" s="3"/>
      <c r="GFS170" s="3"/>
      <c r="GFT170" s="3"/>
      <c r="GFU170" s="3"/>
      <c r="GFV170" s="3"/>
      <c r="GFW170" s="3"/>
      <c r="GFX170" s="3"/>
      <c r="GFY170" s="3"/>
      <c r="GFZ170" s="3"/>
      <c r="GGA170" s="3"/>
      <c r="GGB170" s="3"/>
      <c r="GGC170" s="3"/>
      <c r="GGD170" s="3"/>
      <c r="GGE170" s="3"/>
      <c r="GGF170" s="3"/>
      <c r="GGG170" s="3"/>
      <c r="GGH170" s="3"/>
      <c r="GGI170" s="3"/>
      <c r="GGJ170" s="3"/>
      <c r="GGK170" s="3"/>
      <c r="GGL170" s="3"/>
      <c r="GGM170" s="3"/>
      <c r="GGN170" s="3"/>
      <c r="GGO170" s="3"/>
      <c r="GGP170" s="3"/>
      <c r="GGQ170" s="3"/>
      <c r="GGR170" s="3"/>
      <c r="GGS170" s="3"/>
      <c r="GGT170" s="3"/>
      <c r="GGU170" s="3"/>
      <c r="GGV170" s="3"/>
      <c r="GGW170" s="3"/>
      <c r="GGX170" s="3"/>
      <c r="GGY170" s="3"/>
      <c r="GGZ170" s="3"/>
      <c r="GHA170" s="3"/>
      <c r="GHB170" s="3"/>
      <c r="GHC170" s="3"/>
      <c r="GHD170" s="3"/>
      <c r="GHE170" s="3"/>
      <c r="GHF170" s="3"/>
      <c r="GHG170" s="3"/>
      <c r="GHH170" s="3"/>
      <c r="GHI170" s="3"/>
      <c r="GHJ170" s="3"/>
      <c r="GHK170" s="3"/>
      <c r="GHL170" s="3"/>
      <c r="GHM170" s="3"/>
      <c r="GHN170" s="3"/>
      <c r="GHO170" s="3"/>
      <c r="GHP170" s="3"/>
      <c r="GHQ170" s="3"/>
      <c r="GHR170" s="3"/>
      <c r="GHS170" s="3"/>
      <c r="GHT170" s="3"/>
      <c r="GHU170" s="3"/>
      <c r="GHV170" s="3"/>
      <c r="GHW170" s="3"/>
      <c r="GHX170" s="3"/>
      <c r="GHY170" s="3"/>
      <c r="GHZ170" s="3"/>
      <c r="GIA170" s="3"/>
      <c r="GIB170" s="3"/>
      <c r="GIC170" s="3"/>
      <c r="GID170" s="3"/>
      <c r="GIE170" s="3"/>
      <c r="GIF170" s="3"/>
      <c r="GIG170" s="3"/>
      <c r="GIH170" s="3"/>
      <c r="GII170" s="3"/>
      <c r="GIJ170" s="3"/>
      <c r="GIK170" s="3"/>
      <c r="GIL170" s="3"/>
      <c r="GIM170" s="3"/>
      <c r="GIN170" s="3"/>
      <c r="GIO170" s="3"/>
      <c r="GIP170" s="3"/>
      <c r="GIQ170" s="3"/>
      <c r="GIR170" s="3"/>
      <c r="GIS170" s="3"/>
      <c r="GIT170" s="3"/>
      <c r="GIU170" s="3"/>
      <c r="GIV170" s="3"/>
      <c r="GIW170" s="3"/>
      <c r="GIX170" s="3"/>
      <c r="GIY170" s="3"/>
      <c r="GIZ170" s="3"/>
      <c r="GJA170" s="3"/>
      <c r="GJB170" s="3"/>
      <c r="GJC170" s="3"/>
      <c r="GJD170" s="3"/>
      <c r="GJE170" s="3"/>
      <c r="GJF170" s="3"/>
      <c r="GJG170" s="3"/>
      <c r="GJH170" s="3"/>
      <c r="GJI170" s="3"/>
      <c r="GJJ170" s="3"/>
      <c r="GJK170" s="3"/>
      <c r="GJL170" s="3"/>
      <c r="GJM170" s="3"/>
      <c r="GJN170" s="3"/>
      <c r="GJO170" s="3"/>
      <c r="GJP170" s="3"/>
      <c r="GJQ170" s="3"/>
      <c r="GJR170" s="3"/>
      <c r="GJS170" s="3"/>
      <c r="GJT170" s="3"/>
      <c r="GJU170" s="3"/>
      <c r="GJV170" s="3"/>
      <c r="GJW170" s="3"/>
      <c r="GJX170" s="3"/>
      <c r="GJY170" s="3"/>
      <c r="GJZ170" s="3"/>
      <c r="GKA170" s="3"/>
      <c r="GKB170" s="3"/>
      <c r="GKC170" s="3"/>
      <c r="GKD170" s="3"/>
      <c r="GKE170" s="3"/>
      <c r="GKF170" s="3"/>
      <c r="GKG170" s="3"/>
      <c r="GKH170" s="3"/>
      <c r="GKI170" s="3"/>
      <c r="GKJ170" s="3"/>
      <c r="GKK170" s="3"/>
      <c r="GKL170" s="3"/>
      <c r="GKM170" s="3"/>
      <c r="GKN170" s="3"/>
      <c r="GKO170" s="3"/>
      <c r="GKP170" s="3"/>
      <c r="GKQ170" s="3"/>
      <c r="GKR170" s="3"/>
      <c r="GKS170" s="3"/>
      <c r="GKT170" s="3"/>
      <c r="GKU170" s="3"/>
      <c r="GKV170" s="3"/>
      <c r="GKW170" s="3"/>
      <c r="GKX170" s="3"/>
      <c r="GKY170" s="3"/>
      <c r="GKZ170" s="3"/>
      <c r="GLA170" s="3"/>
      <c r="GLB170" s="3"/>
      <c r="GLC170" s="3"/>
      <c r="GLD170" s="3"/>
      <c r="GLE170" s="3"/>
      <c r="GLF170" s="3"/>
      <c r="GLG170" s="3"/>
      <c r="GLH170" s="3"/>
      <c r="GLI170" s="3"/>
      <c r="GLJ170" s="3"/>
      <c r="GLK170" s="3"/>
      <c r="GLL170" s="3"/>
      <c r="GLM170" s="3"/>
      <c r="GLN170" s="3"/>
      <c r="GLO170" s="3"/>
      <c r="GLP170" s="3"/>
      <c r="GLQ170" s="3"/>
      <c r="GLR170" s="3"/>
      <c r="GLS170" s="3"/>
      <c r="GLT170" s="3"/>
      <c r="GLU170" s="3"/>
      <c r="GLV170" s="3"/>
      <c r="GLW170" s="3"/>
      <c r="GLX170" s="3"/>
      <c r="GLY170" s="3"/>
      <c r="GLZ170" s="3"/>
      <c r="GMA170" s="3"/>
      <c r="GMB170" s="3"/>
      <c r="GMC170" s="3"/>
      <c r="GMD170" s="3"/>
      <c r="GME170" s="3"/>
      <c r="GMF170" s="3"/>
      <c r="GMG170" s="3"/>
      <c r="GMH170" s="3"/>
      <c r="GMI170" s="3"/>
      <c r="GMJ170" s="3"/>
      <c r="GMK170" s="3"/>
      <c r="GML170" s="3"/>
      <c r="GMM170" s="3"/>
      <c r="GMN170" s="3"/>
      <c r="GMO170" s="3"/>
      <c r="GMP170" s="3"/>
      <c r="GMQ170" s="3"/>
      <c r="GMR170" s="3"/>
      <c r="GMS170" s="3"/>
      <c r="GMT170" s="3"/>
      <c r="GMU170" s="3"/>
      <c r="GMV170" s="3"/>
      <c r="GMW170" s="3"/>
      <c r="GMX170" s="3"/>
      <c r="GMY170" s="3"/>
      <c r="GMZ170" s="3"/>
      <c r="GNA170" s="3"/>
      <c r="GNB170" s="3"/>
      <c r="GNC170" s="3"/>
      <c r="GND170" s="3"/>
      <c r="GNE170" s="3"/>
      <c r="GNF170" s="3"/>
      <c r="GNG170" s="3"/>
      <c r="GNH170" s="3"/>
      <c r="GNI170" s="3"/>
      <c r="GNJ170" s="3"/>
      <c r="GNK170" s="3"/>
      <c r="GNL170" s="3"/>
      <c r="GNM170" s="3"/>
      <c r="GNN170" s="3"/>
      <c r="GNO170" s="3"/>
      <c r="GNP170" s="3"/>
      <c r="GNQ170" s="3"/>
      <c r="GNR170" s="3"/>
      <c r="GNS170" s="3"/>
      <c r="GNT170" s="3"/>
      <c r="GNU170" s="3"/>
      <c r="GNV170" s="3"/>
      <c r="GNW170" s="3"/>
      <c r="GNX170" s="3"/>
      <c r="GNY170" s="3"/>
      <c r="GNZ170" s="3"/>
      <c r="GOA170" s="3"/>
      <c r="GOB170" s="3"/>
      <c r="GOC170" s="3"/>
      <c r="GOD170" s="3"/>
      <c r="GOE170" s="3"/>
      <c r="GOF170" s="3"/>
      <c r="GOG170" s="3"/>
      <c r="GOH170" s="3"/>
      <c r="GOI170" s="3"/>
      <c r="GOJ170" s="3"/>
      <c r="GOK170" s="3"/>
      <c r="GOL170" s="3"/>
      <c r="GOM170" s="3"/>
      <c r="GON170" s="3"/>
      <c r="GOO170" s="3"/>
      <c r="GOP170" s="3"/>
      <c r="GOQ170" s="3"/>
      <c r="GOR170" s="3"/>
      <c r="GOS170" s="3"/>
      <c r="GOT170" s="3"/>
      <c r="GOU170" s="3"/>
      <c r="GOV170" s="3"/>
      <c r="GOW170" s="3"/>
      <c r="GOX170" s="3"/>
      <c r="GOY170" s="3"/>
      <c r="GOZ170" s="3"/>
      <c r="GPA170" s="3"/>
      <c r="GPB170" s="3"/>
      <c r="GPC170" s="3"/>
      <c r="GPD170" s="3"/>
      <c r="GPE170" s="3"/>
      <c r="GPF170" s="3"/>
      <c r="GPG170" s="3"/>
      <c r="GPH170" s="3"/>
      <c r="GPI170" s="3"/>
      <c r="GPJ170" s="3"/>
      <c r="GPK170" s="3"/>
      <c r="GPL170" s="3"/>
      <c r="GPM170" s="3"/>
      <c r="GPN170" s="3"/>
      <c r="GPO170" s="3"/>
      <c r="GPP170" s="3"/>
      <c r="GPQ170" s="3"/>
      <c r="GPR170" s="3"/>
      <c r="GPS170" s="3"/>
      <c r="GPT170" s="3"/>
      <c r="GPU170" s="3"/>
      <c r="GPV170" s="3"/>
      <c r="GPW170" s="3"/>
      <c r="GPX170" s="3"/>
      <c r="GPY170" s="3"/>
      <c r="GPZ170" s="3"/>
      <c r="GQA170" s="3"/>
      <c r="GQB170" s="3"/>
      <c r="GQC170" s="3"/>
      <c r="GQD170" s="3"/>
      <c r="GQE170" s="3"/>
      <c r="GQF170" s="3"/>
      <c r="GQG170" s="3"/>
      <c r="GQH170" s="3"/>
      <c r="GQI170" s="3"/>
      <c r="GQJ170" s="3"/>
      <c r="GQK170" s="3"/>
      <c r="GQL170" s="3"/>
      <c r="GQM170" s="3"/>
      <c r="GQN170" s="3"/>
      <c r="GQO170" s="3"/>
      <c r="GQP170" s="3"/>
      <c r="GQQ170" s="3"/>
      <c r="GQR170" s="3"/>
      <c r="GQS170" s="3"/>
      <c r="GQT170" s="3"/>
      <c r="GQU170" s="3"/>
      <c r="GQV170" s="3"/>
      <c r="GQW170" s="3"/>
      <c r="GQX170" s="3"/>
      <c r="GQY170" s="3"/>
      <c r="GQZ170" s="3"/>
      <c r="GRA170" s="3"/>
      <c r="GRB170" s="3"/>
      <c r="GRC170" s="3"/>
      <c r="GRD170" s="3"/>
      <c r="GRE170" s="3"/>
      <c r="GRF170" s="3"/>
      <c r="GRG170" s="3"/>
      <c r="GRH170" s="3"/>
      <c r="GRI170" s="3"/>
      <c r="GRJ170" s="3"/>
      <c r="GRK170" s="3"/>
      <c r="GRL170" s="3"/>
      <c r="GRM170" s="3"/>
      <c r="GRN170" s="3"/>
      <c r="GRO170" s="3"/>
      <c r="GRP170" s="3"/>
      <c r="GRQ170" s="3"/>
      <c r="GRR170" s="3"/>
      <c r="GRS170" s="3"/>
      <c r="GRT170" s="3"/>
      <c r="GRU170" s="3"/>
      <c r="GRV170" s="3"/>
      <c r="GRW170" s="3"/>
      <c r="GRX170" s="3"/>
      <c r="GRY170" s="3"/>
      <c r="GRZ170" s="3"/>
      <c r="GSA170" s="3"/>
      <c r="GSB170" s="3"/>
      <c r="GSC170" s="3"/>
      <c r="GSD170" s="3"/>
      <c r="GSE170" s="3"/>
      <c r="GSF170" s="3"/>
      <c r="GSG170" s="3"/>
      <c r="GSH170" s="3"/>
      <c r="GSI170" s="3"/>
      <c r="GSJ170" s="3"/>
      <c r="GSK170" s="3"/>
      <c r="GSL170" s="3"/>
      <c r="GSM170" s="3"/>
      <c r="GSN170" s="3"/>
      <c r="GSO170" s="3"/>
      <c r="GSP170" s="3"/>
      <c r="GSQ170" s="3"/>
      <c r="GSR170" s="3"/>
      <c r="GSS170" s="3"/>
      <c r="GST170" s="3"/>
      <c r="GSU170" s="3"/>
      <c r="GSV170" s="3"/>
      <c r="GSW170" s="3"/>
      <c r="GSX170" s="3"/>
      <c r="GSY170" s="3"/>
      <c r="GSZ170" s="3"/>
      <c r="GTA170" s="3"/>
      <c r="GTB170" s="3"/>
      <c r="GTC170" s="3"/>
      <c r="GTD170" s="3"/>
      <c r="GTE170" s="3"/>
      <c r="GTF170" s="3"/>
      <c r="GTG170" s="3"/>
      <c r="GTH170" s="3"/>
      <c r="GTI170" s="3"/>
      <c r="GTJ170" s="3"/>
      <c r="GTK170" s="3"/>
      <c r="GTL170" s="3"/>
      <c r="GTM170" s="3"/>
      <c r="GTN170" s="3"/>
      <c r="GTO170" s="3"/>
      <c r="GTP170" s="3"/>
      <c r="GTQ170" s="3"/>
      <c r="GTR170" s="3"/>
      <c r="GTS170" s="3"/>
      <c r="GTT170" s="3"/>
      <c r="GTU170" s="3"/>
      <c r="GTV170" s="3"/>
      <c r="GTW170" s="3"/>
      <c r="GTX170" s="3"/>
      <c r="GTY170" s="3"/>
      <c r="GTZ170" s="3"/>
      <c r="GUA170" s="3"/>
      <c r="GUB170" s="3"/>
      <c r="GUC170" s="3"/>
      <c r="GUD170" s="3"/>
      <c r="GUE170" s="3"/>
      <c r="GUF170" s="3"/>
      <c r="GUG170" s="3"/>
      <c r="GUH170" s="3"/>
      <c r="GUI170" s="3"/>
      <c r="GUJ170" s="3"/>
      <c r="GUK170" s="3"/>
      <c r="GUL170" s="3"/>
      <c r="GUM170" s="3"/>
      <c r="GUN170" s="3"/>
      <c r="GUO170" s="3"/>
      <c r="GUP170" s="3"/>
      <c r="GUQ170" s="3"/>
      <c r="GUR170" s="3"/>
      <c r="GUS170" s="3"/>
      <c r="GUT170" s="3"/>
      <c r="GUU170" s="3"/>
      <c r="GUV170" s="3"/>
      <c r="GUW170" s="3"/>
      <c r="GUX170" s="3"/>
      <c r="GUY170" s="3"/>
      <c r="GUZ170" s="3"/>
      <c r="GVA170" s="3"/>
      <c r="GVB170" s="3"/>
      <c r="GVC170" s="3"/>
      <c r="GVD170" s="3"/>
      <c r="GVE170" s="3"/>
      <c r="GVF170" s="3"/>
      <c r="GVG170" s="3"/>
      <c r="GVH170" s="3"/>
      <c r="GVI170" s="3"/>
      <c r="GVJ170" s="3"/>
      <c r="GVK170" s="3"/>
      <c r="GVL170" s="3"/>
      <c r="GVM170" s="3"/>
      <c r="GVN170" s="3"/>
      <c r="GVO170" s="3"/>
      <c r="GVP170" s="3"/>
      <c r="GVQ170" s="3"/>
      <c r="GVR170" s="3"/>
      <c r="GVS170" s="3"/>
      <c r="GVT170" s="3"/>
      <c r="GVU170" s="3"/>
      <c r="GVV170" s="3"/>
      <c r="GVW170" s="3"/>
      <c r="GVX170" s="3"/>
      <c r="GVY170" s="3"/>
      <c r="GVZ170" s="3"/>
      <c r="GWA170" s="3"/>
      <c r="GWB170" s="3"/>
      <c r="GWC170" s="3"/>
      <c r="GWD170" s="3"/>
      <c r="GWE170" s="3"/>
      <c r="GWF170" s="3"/>
      <c r="GWG170" s="3"/>
      <c r="GWH170" s="3"/>
      <c r="GWI170" s="3"/>
      <c r="GWJ170" s="3"/>
      <c r="GWK170" s="3"/>
      <c r="GWL170" s="3"/>
      <c r="GWM170" s="3"/>
      <c r="GWN170" s="3"/>
      <c r="GWO170" s="3"/>
      <c r="GWP170" s="3"/>
      <c r="GWQ170" s="3"/>
      <c r="GWR170" s="3"/>
      <c r="GWS170" s="3"/>
      <c r="GWT170" s="3"/>
      <c r="GWU170" s="3"/>
      <c r="GWV170" s="3"/>
      <c r="GWW170" s="3"/>
      <c r="GWX170" s="3"/>
      <c r="GWY170" s="3"/>
      <c r="GWZ170" s="3"/>
      <c r="GXA170" s="3"/>
      <c r="GXB170" s="3"/>
      <c r="GXC170" s="3"/>
      <c r="GXD170" s="3"/>
      <c r="GXE170" s="3"/>
      <c r="GXF170" s="3"/>
      <c r="GXG170" s="3"/>
      <c r="GXH170" s="3"/>
      <c r="GXI170" s="3"/>
      <c r="GXJ170" s="3"/>
      <c r="GXK170" s="3"/>
      <c r="GXL170" s="3"/>
      <c r="GXM170" s="3"/>
      <c r="GXN170" s="3"/>
      <c r="GXO170" s="3"/>
      <c r="GXP170" s="3"/>
      <c r="GXQ170" s="3"/>
      <c r="GXR170" s="3"/>
      <c r="GXS170" s="3"/>
      <c r="GXT170" s="3"/>
      <c r="GXU170" s="3"/>
      <c r="GXV170" s="3"/>
      <c r="GXW170" s="3"/>
      <c r="GXX170" s="3"/>
      <c r="GXY170" s="3"/>
      <c r="GXZ170" s="3"/>
      <c r="GYA170" s="3"/>
      <c r="GYB170" s="3"/>
      <c r="GYC170" s="3"/>
      <c r="GYD170" s="3"/>
      <c r="GYE170" s="3"/>
      <c r="GYF170" s="3"/>
      <c r="GYG170" s="3"/>
      <c r="GYH170" s="3"/>
      <c r="GYI170" s="3"/>
      <c r="GYJ170" s="3"/>
      <c r="GYK170" s="3"/>
      <c r="GYL170" s="3"/>
      <c r="GYM170" s="3"/>
      <c r="GYN170" s="3"/>
      <c r="GYO170" s="3"/>
      <c r="GYP170" s="3"/>
      <c r="GYQ170" s="3"/>
      <c r="GYR170" s="3"/>
      <c r="GYS170" s="3"/>
      <c r="GYT170" s="3"/>
      <c r="GYU170" s="3"/>
      <c r="GYV170" s="3"/>
      <c r="GYW170" s="3"/>
      <c r="GYX170" s="3"/>
      <c r="GYY170" s="3"/>
      <c r="GYZ170" s="3"/>
      <c r="GZA170" s="3"/>
      <c r="GZB170" s="3"/>
      <c r="GZC170" s="3"/>
      <c r="GZD170" s="3"/>
      <c r="GZE170" s="3"/>
      <c r="GZF170" s="3"/>
      <c r="GZG170" s="3"/>
      <c r="GZH170" s="3"/>
      <c r="GZI170" s="3"/>
      <c r="GZJ170" s="3"/>
      <c r="GZK170" s="3"/>
      <c r="GZL170" s="3"/>
      <c r="GZM170" s="3"/>
      <c r="GZN170" s="3"/>
      <c r="GZO170" s="3"/>
      <c r="GZP170" s="3"/>
      <c r="GZQ170" s="3"/>
      <c r="GZR170" s="3"/>
      <c r="GZS170" s="3"/>
      <c r="GZT170" s="3"/>
      <c r="GZU170" s="3"/>
      <c r="GZV170" s="3"/>
      <c r="GZW170" s="3"/>
      <c r="GZX170" s="3"/>
      <c r="GZY170" s="3"/>
      <c r="GZZ170" s="3"/>
      <c r="HAA170" s="3"/>
      <c r="HAB170" s="3"/>
      <c r="HAC170" s="3"/>
      <c r="HAD170" s="3"/>
      <c r="HAE170" s="3"/>
      <c r="HAF170" s="3"/>
      <c r="HAG170" s="3"/>
      <c r="HAH170" s="3"/>
      <c r="HAI170" s="3"/>
      <c r="HAJ170" s="3"/>
      <c r="HAK170" s="3"/>
      <c r="HAL170" s="3"/>
      <c r="HAM170" s="3"/>
      <c r="HAN170" s="3"/>
      <c r="HAO170" s="3"/>
      <c r="HAP170" s="3"/>
      <c r="HAQ170" s="3"/>
      <c r="HAR170" s="3"/>
      <c r="HAS170" s="3"/>
      <c r="HAT170" s="3"/>
      <c r="HAU170" s="3"/>
      <c r="HAV170" s="3"/>
      <c r="HAW170" s="3"/>
      <c r="HAX170" s="3"/>
      <c r="HAY170" s="3"/>
      <c r="HAZ170" s="3"/>
      <c r="HBA170" s="3"/>
      <c r="HBB170" s="3"/>
      <c r="HBC170" s="3"/>
      <c r="HBD170" s="3"/>
      <c r="HBE170" s="3"/>
      <c r="HBF170" s="3"/>
      <c r="HBG170" s="3"/>
      <c r="HBH170" s="3"/>
      <c r="HBI170" s="3"/>
      <c r="HBJ170" s="3"/>
      <c r="HBK170" s="3"/>
      <c r="HBL170" s="3"/>
      <c r="HBM170" s="3"/>
      <c r="HBN170" s="3"/>
      <c r="HBO170" s="3"/>
      <c r="HBP170" s="3"/>
      <c r="HBQ170" s="3"/>
      <c r="HBR170" s="3"/>
      <c r="HBS170" s="3"/>
      <c r="HBT170" s="3"/>
      <c r="HBU170" s="3"/>
      <c r="HBV170" s="3"/>
      <c r="HBW170" s="3"/>
      <c r="HBX170" s="3"/>
      <c r="HBY170" s="3"/>
      <c r="HBZ170" s="3"/>
      <c r="HCA170" s="3"/>
      <c r="HCB170" s="3"/>
      <c r="HCC170" s="3"/>
      <c r="HCD170" s="3"/>
      <c r="HCE170" s="3"/>
      <c r="HCF170" s="3"/>
      <c r="HCG170" s="3"/>
      <c r="HCH170" s="3"/>
      <c r="HCI170" s="3"/>
      <c r="HCJ170" s="3"/>
      <c r="HCK170" s="3"/>
      <c r="HCL170" s="3"/>
      <c r="HCM170" s="3"/>
      <c r="HCN170" s="3"/>
      <c r="HCO170" s="3"/>
      <c r="HCP170" s="3"/>
      <c r="HCQ170" s="3"/>
      <c r="HCR170" s="3"/>
      <c r="HCS170" s="3"/>
      <c r="HCT170" s="3"/>
      <c r="HCU170" s="3"/>
      <c r="HCV170" s="3"/>
      <c r="HCW170" s="3"/>
      <c r="HCX170" s="3"/>
      <c r="HCY170" s="3"/>
      <c r="HCZ170" s="3"/>
      <c r="HDA170" s="3"/>
      <c r="HDB170" s="3"/>
      <c r="HDC170" s="3"/>
      <c r="HDD170" s="3"/>
      <c r="HDE170" s="3"/>
      <c r="HDF170" s="3"/>
      <c r="HDG170" s="3"/>
      <c r="HDH170" s="3"/>
      <c r="HDI170" s="3"/>
      <c r="HDJ170" s="3"/>
      <c r="HDK170" s="3"/>
      <c r="HDL170" s="3"/>
      <c r="HDM170" s="3"/>
      <c r="HDN170" s="3"/>
      <c r="HDO170" s="3"/>
      <c r="HDP170" s="3"/>
      <c r="HDQ170" s="3"/>
      <c r="HDR170" s="3"/>
      <c r="HDS170" s="3"/>
      <c r="HDT170" s="3"/>
      <c r="HDU170" s="3"/>
      <c r="HDV170" s="3"/>
      <c r="HDW170" s="3"/>
      <c r="HDX170" s="3"/>
      <c r="HDY170" s="3"/>
      <c r="HDZ170" s="3"/>
      <c r="HEA170" s="3"/>
      <c r="HEB170" s="3"/>
      <c r="HEC170" s="3"/>
      <c r="HED170" s="3"/>
      <c r="HEE170" s="3"/>
      <c r="HEF170" s="3"/>
      <c r="HEG170" s="3"/>
      <c r="HEH170" s="3"/>
      <c r="HEI170" s="3"/>
      <c r="HEJ170" s="3"/>
      <c r="HEK170" s="3"/>
      <c r="HEL170" s="3"/>
      <c r="HEM170" s="3"/>
      <c r="HEN170" s="3"/>
      <c r="HEO170" s="3"/>
      <c r="HEP170" s="3"/>
      <c r="HEQ170" s="3"/>
      <c r="HER170" s="3"/>
      <c r="HES170" s="3"/>
      <c r="HET170" s="3"/>
      <c r="HEU170" s="3"/>
      <c r="HEV170" s="3"/>
      <c r="HEW170" s="3"/>
      <c r="HEX170" s="3"/>
      <c r="HEY170" s="3"/>
      <c r="HEZ170" s="3"/>
      <c r="HFA170" s="3"/>
      <c r="HFB170" s="3"/>
      <c r="HFC170" s="3"/>
      <c r="HFD170" s="3"/>
      <c r="HFE170" s="3"/>
      <c r="HFF170" s="3"/>
      <c r="HFG170" s="3"/>
      <c r="HFH170" s="3"/>
      <c r="HFI170" s="3"/>
      <c r="HFJ170" s="3"/>
      <c r="HFK170" s="3"/>
      <c r="HFL170" s="3"/>
      <c r="HFM170" s="3"/>
      <c r="HFN170" s="3"/>
      <c r="HFO170" s="3"/>
      <c r="HFP170" s="3"/>
      <c r="HFQ170" s="3"/>
      <c r="HFR170" s="3"/>
      <c r="HFS170" s="3"/>
      <c r="HFT170" s="3"/>
      <c r="HFU170" s="3"/>
      <c r="HFV170" s="3"/>
      <c r="HFW170" s="3"/>
      <c r="HFX170" s="3"/>
      <c r="HFY170" s="3"/>
      <c r="HFZ170" s="3"/>
      <c r="HGA170" s="3"/>
      <c r="HGB170" s="3"/>
      <c r="HGC170" s="3"/>
      <c r="HGD170" s="3"/>
      <c r="HGE170" s="3"/>
      <c r="HGF170" s="3"/>
      <c r="HGG170" s="3"/>
      <c r="HGH170" s="3"/>
      <c r="HGI170" s="3"/>
      <c r="HGJ170" s="3"/>
      <c r="HGK170" s="3"/>
      <c r="HGL170" s="3"/>
      <c r="HGM170" s="3"/>
      <c r="HGN170" s="3"/>
      <c r="HGO170" s="3"/>
      <c r="HGP170" s="3"/>
      <c r="HGQ170" s="3"/>
      <c r="HGR170" s="3"/>
      <c r="HGS170" s="3"/>
      <c r="HGT170" s="3"/>
      <c r="HGU170" s="3"/>
      <c r="HGV170" s="3"/>
      <c r="HGW170" s="3"/>
      <c r="HGX170" s="3"/>
      <c r="HGY170" s="3"/>
      <c r="HGZ170" s="3"/>
      <c r="HHA170" s="3"/>
      <c r="HHB170" s="3"/>
      <c r="HHC170" s="3"/>
      <c r="HHD170" s="3"/>
      <c r="HHE170" s="3"/>
      <c r="HHF170" s="3"/>
      <c r="HHG170" s="3"/>
      <c r="HHH170" s="3"/>
      <c r="HHI170" s="3"/>
      <c r="HHJ170" s="3"/>
      <c r="HHK170" s="3"/>
      <c r="HHL170" s="3"/>
      <c r="HHM170" s="3"/>
      <c r="HHN170" s="3"/>
      <c r="HHO170" s="3"/>
      <c r="HHP170" s="3"/>
      <c r="HHQ170" s="3"/>
      <c r="HHR170" s="3"/>
      <c r="HHS170" s="3"/>
      <c r="HHT170" s="3"/>
      <c r="HHU170" s="3"/>
      <c r="HHV170" s="3"/>
      <c r="HHW170" s="3"/>
      <c r="HHX170" s="3"/>
      <c r="HHY170" s="3"/>
      <c r="HHZ170" s="3"/>
      <c r="HIA170" s="3"/>
      <c r="HIB170" s="3"/>
      <c r="HIC170" s="3"/>
      <c r="HID170" s="3"/>
      <c r="HIE170" s="3"/>
      <c r="HIF170" s="3"/>
      <c r="HIG170" s="3"/>
      <c r="HIH170" s="3"/>
      <c r="HII170" s="3"/>
      <c r="HIJ170" s="3"/>
      <c r="HIK170" s="3"/>
      <c r="HIL170" s="3"/>
      <c r="HIM170" s="3"/>
      <c r="HIN170" s="3"/>
      <c r="HIO170" s="3"/>
      <c r="HIP170" s="3"/>
      <c r="HIQ170" s="3"/>
      <c r="HIR170" s="3"/>
      <c r="HIS170" s="3"/>
      <c r="HIT170" s="3"/>
      <c r="HIU170" s="3"/>
      <c r="HIV170" s="3"/>
      <c r="HIW170" s="3"/>
      <c r="HIX170" s="3"/>
      <c r="HIY170" s="3"/>
      <c r="HIZ170" s="3"/>
      <c r="HJA170" s="3"/>
      <c r="HJB170" s="3"/>
      <c r="HJC170" s="3"/>
      <c r="HJD170" s="3"/>
      <c r="HJE170" s="3"/>
      <c r="HJF170" s="3"/>
      <c r="HJG170" s="3"/>
      <c r="HJH170" s="3"/>
      <c r="HJI170" s="3"/>
      <c r="HJJ170" s="3"/>
      <c r="HJK170" s="3"/>
      <c r="HJL170" s="3"/>
      <c r="HJM170" s="3"/>
      <c r="HJN170" s="3"/>
      <c r="HJO170" s="3"/>
      <c r="HJP170" s="3"/>
      <c r="HJQ170" s="3"/>
      <c r="HJR170" s="3"/>
      <c r="HJS170" s="3"/>
      <c r="HJT170" s="3"/>
      <c r="HJU170" s="3"/>
      <c r="HJV170" s="3"/>
      <c r="HJW170" s="3"/>
      <c r="HJX170" s="3"/>
      <c r="HJY170" s="3"/>
      <c r="HJZ170" s="3"/>
      <c r="HKA170" s="3"/>
      <c r="HKB170" s="3"/>
      <c r="HKC170" s="3"/>
      <c r="HKD170" s="3"/>
      <c r="HKE170" s="3"/>
      <c r="HKF170" s="3"/>
      <c r="HKG170" s="3"/>
      <c r="HKH170" s="3"/>
      <c r="HKI170" s="3"/>
      <c r="HKJ170" s="3"/>
      <c r="HKK170" s="3"/>
      <c r="HKL170" s="3"/>
      <c r="HKM170" s="3"/>
      <c r="HKN170" s="3"/>
      <c r="HKO170" s="3"/>
      <c r="HKP170" s="3"/>
      <c r="HKQ170" s="3"/>
      <c r="HKR170" s="3"/>
      <c r="HKS170" s="3"/>
      <c r="HKT170" s="3"/>
      <c r="HKU170" s="3"/>
      <c r="HKV170" s="3"/>
      <c r="HKW170" s="3"/>
      <c r="HKX170" s="3"/>
      <c r="HKY170" s="3"/>
      <c r="HKZ170" s="3"/>
      <c r="HLA170" s="3"/>
      <c r="HLB170" s="3"/>
      <c r="HLC170" s="3"/>
      <c r="HLD170" s="3"/>
      <c r="HLE170" s="3"/>
      <c r="HLF170" s="3"/>
      <c r="HLG170" s="3"/>
      <c r="HLH170" s="3"/>
      <c r="HLI170" s="3"/>
      <c r="HLJ170" s="3"/>
      <c r="HLK170" s="3"/>
      <c r="HLL170" s="3"/>
      <c r="HLM170" s="3"/>
      <c r="HLN170" s="3"/>
      <c r="HLO170" s="3"/>
      <c r="HLP170" s="3"/>
      <c r="HLQ170" s="3"/>
      <c r="HLR170" s="3"/>
      <c r="HLS170" s="3"/>
      <c r="HLT170" s="3"/>
      <c r="HLU170" s="3"/>
      <c r="HLV170" s="3"/>
      <c r="HLW170" s="3"/>
      <c r="HLX170" s="3"/>
      <c r="HLY170" s="3"/>
      <c r="HLZ170" s="3"/>
      <c r="HMA170" s="3"/>
      <c r="HMB170" s="3"/>
      <c r="HMC170" s="3"/>
      <c r="HMD170" s="3"/>
      <c r="HME170" s="3"/>
      <c r="HMF170" s="3"/>
      <c r="HMG170" s="3"/>
      <c r="HMH170" s="3"/>
      <c r="HMI170" s="3"/>
      <c r="HMJ170" s="3"/>
      <c r="HMK170" s="3"/>
      <c r="HML170" s="3"/>
      <c r="HMM170" s="3"/>
      <c r="HMN170" s="3"/>
      <c r="HMO170" s="3"/>
      <c r="HMP170" s="3"/>
      <c r="HMQ170" s="3"/>
      <c r="HMR170" s="3"/>
      <c r="HMS170" s="3"/>
      <c r="HMT170" s="3"/>
      <c r="HMU170" s="3"/>
      <c r="HMV170" s="3"/>
      <c r="HMW170" s="3"/>
      <c r="HMX170" s="3"/>
      <c r="HMY170" s="3"/>
      <c r="HMZ170" s="3"/>
      <c r="HNA170" s="3"/>
      <c r="HNB170" s="3"/>
      <c r="HNC170" s="3"/>
      <c r="HND170" s="3"/>
      <c r="HNE170" s="3"/>
      <c r="HNF170" s="3"/>
      <c r="HNG170" s="3"/>
      <c r="HNH170" s="3"/>
      <c r="HNI170" s="3"/>
      <c r="HNJ170" s="3"/>
      <c r="HNK170" s="3"/>
      <c r="HNL170" s="3"/>
      <c r="HNM170" s="3"/>
      <c r="HNN170" s="3"/>
      <c r="HNO170" s="3"/>
      <c r="HNP170" s="3"/>
      <c r="HNQ170" s="3"/>
      <c r="HNR170" s="3"/>
      <c r="HNS170" s="3"/>
      <c r="HNT170" s="3"/>
      <c r="HNU170" s="3"/>
      <c r="HNV170" s="3"/>
      <c r="HNW170" s="3"/>
      <c r="HNX170" s="3"/>
      <c r="HNY170" s="3"/>
      <c r="HNZ170" s="3"/>
      <c r="HOA170" s="3"/>
      <c r="HOB170" s="3"/>
      <c r="HOC170" s="3"/>
      <c r="HOD170" s="3"/>
      <c r="HOE170" s="3"/>
      <c r="HOF170" s="3"/>
      <c r="HOG170" s="3"/>
      <c r="HOH170" s="3"/>
      <c r="HOI170" s="3"/>
      <c r="HOJ170" s="3"/>
      <c r="HOK170" s="3"/>
      <c r="HOL170" s="3"/>
      <c r="HOM170" s="3"/>
      <c r="HON170" s="3"/>
      <c r="HOO170" s="3"/>
      <c r="HOP170" s="3"/>
      <c r="HOQ170" s="3"/>
      <c r="HOR170" s="3"/>
      <c r="HOS170" s="3"/>
      <c r="HOT170" s="3"/>
      <c r="HOU170" s="3"/>
      <c r="HOV170" s="3"/>
      <c r="HOW170" s="3"/>
      <c r="HOX170" s="3"/>
      <c r="HOY170" s="3"/>
      <c r="HOZ170" s="3"/>
      <c r="HPA170" s="3"/>
      <c r="HPB170" s="3"/>
      <c r="HPC170" s="3"/>
      <c r="HPD170" s="3"/>
      <c r="HPE170" s="3"/>
      <c r="HPF170" s="3"/>
      <c r="HPG170" s="3"/>
      <c r="HPH170" s="3"/>
      <c r="HPI170" s="3"/>
      <c r="HPJ170" s="3"/>
      <c r="HPK170" s="3"/>
      <c r="HPL170" s="3"/>
      <c r="HPM170" s="3"/>
      <c r="HPN170" s="3"/>
      <c r="HPO170" s="3"/>
      <c r="HPP170" s="3"/>
      <c r="HPQ170" s="3"/>
      <c r="HPR170" s="3"/>
      <c r="HPS170" s="3"/>
      <c r="HPT170" s="3"/>
      <c r="HPU170" s="3"/>
      <c r="HPV170" s="3"/>
      <c r="HPW170" s="3"/>
      <c r="HPX170" s="3"/>
      <c r="HPY170" s="3"/>
      <c r="HPZ170" s="3"/>
      <c r="HQA170" s="3"/>
      <c r="HQB170" s="3"/>
      <c r="HQC170" s="3"/>
      <c r="HQD170" s="3"/>
      <c r="HQE170" s="3"/>
      <c r="HQF170" s="3"/>
      <c r="HQG170" s="3"/>
      <c r="HQH170" s="3"/>
      <c r="HQI170" s="3"/>
      <c r="HQJ170" s="3"/>
      <c r="HQK170" s="3"/>
      <c r="HQL170" s="3"/>
      <c r="HQM170" s="3"/>
      <c r="HQN170" s="3"/>
      <c r="HQO170" s="3"/>
      <c r="HQP170" s="3"/>
      <c r="HQQ170" s="3"/>
      <c r="HQR170" s="3"/>
      <c r="HQS170" s="3"/>
      <c r="HQT170" s="3"/>
      <c r="HQU170" s="3"/>
      <c r="HQV170" s="3"/>
      <c r="HQW170" s="3"/>
      <c r="HQX170" s="3"/>
      <c r="HQY170" s="3"/>
      <c r="HQZ170" s="3"/>
      <c r="HRA170" s="3"/>
      <c r="HRB170" s="3"/>
      <c r="HRC170" s="3"/>
      <c r="HRD170" s="3"/>
      <c r="HRE170" s="3"/>
      <c r="HRF170" s="3"/>
      <c r="HRG170" s="3"/>
      <c r="HRH170" s="3"/>
      <c r="HRI170" s="3"/>
      <c r="HRJ170" s="3"/>
      <c r="HRK170" s="3"/>
      <c r="HRL170" s="3"/>
      <c r="HRM170" s="3"/>
      <c r="HRN170" s="3"/>
      <c r="HRO170" s="3"/>
      <c r="HRP170" s="3"/>
      <c r="HRQ170" s="3"/>
      <c r="HRR170" s="3"/>
      <c r="HRS170" s="3"/>
      <c r="HRT170" s="3"/>
      <c r="HRU170" s="3"/>
      <c r="HRV170" s="3"/>
      <c r="HRW170" s="3"/>
      <c r="HRX170" s="3"/>
      <c r="HRY170" s="3"/>
      <c r="HRZ170" s="3"/>
      <c r="HSA170" s="3"/>
      <c r="HSB170" s="3"/>
      <c r="HSC170" s="3"/>
      <c r="HSD170" s="3"/>
      <c r="HSE170" s="3"/>
      <c r="HSF170" s="3"/>
      <c r="HSG170" s="3"/>
      <c r="HSH170" s="3"/>
      <c r="HSI170" s="3"/>
      <c r="HSJ170" s="3"/>
      <c r="HSK170" s="3"/>
      <c r="HSL170" s="3"/>
      <c r="HSM170" s="3"/>
      <c r="HSN170" s="3"/>
      <c r="HSO170" s="3"/>
      <c r="HSP170" s="3"/>
      <c r="HSQ170" s="3"/>
      <c r="HSR170" s="3"/>
      <c r="HSS170" s="3"/>
      <c r="HST170" s="3"/>
      <c r="HSU170" s="3"/>
      <c r="HSV170" s="3"/>
      <c r="HSW170" s="3"/>
      <c r="HSX170" s="3"/>
      <c r="HSY170" s="3"/>
      <c r="HSZ170" s="3"/>
      <c r="HTA170" s="3"/>
      <c r="HTB170" s="3"/>
      <c r="HTC170" s="3"/>
      <c r="HTD170" s="3"/>
      <c r="HTE170" s="3"/>
      <c r="HTF170" s="3"/>
      <c r="HTG170" s="3"/>
      <c r="HTH170" s="3"/>
      <c r="HTI170" s="3"/>
      <c r="HTJ170" s="3"/>
      <c r="HTK170" s="3"/>
      <c r="HTL170" s="3"/>
      <c r="HTM170" s="3"/>
      <c r="HTN170" s="3"/>
      <c r="HTO170" s="3"/>
      <c r="HTP170" s="3"/>
      <c r="HTQ170" s="3"/>
      <c r="HTR170" s="3"/>
      <c r="HTS170" s="3"/>
      <c r="HTT170" s="3"/>
      <c r="HTU170" s="3"/>
      <c r="HTV170" s="3"/>
      <c r="HTW170" s="3"/>
      <c r="HTX170" s="3"/>
      <c r="HTY170" s="3"/>
      <c r="HTZ170" s="3"/>
      <c r="HUA170" s="3"/>
      <c r="HUB170" s="3"/>
      <c r="HUC170" s="3"/>
      <c r="HUD170" s="3"/>
      <c r="HUE170" s="3"/>
      <c r="HUF170" s="3"/>
      <c r="HUG170" s="3"/>
      <c r="HUH170" s="3"/>
      <c r="HUI170" s="3"/>
      <c r="HUJ170" s="3"/>
      <c r="HUK170" s="3"/>
      <c r="HUL170" s="3"/>
      <c r="HUM170" s="3"/>
      <c r="HUN170" s="3"/>
      <c r="HUO170" s="3"/>
      <c r="HUP170" s="3"/>
      <c r="HUQ170" s="3"/>
      <c r="HUR170" s="3"/>
      <c r="HUS170" s="3"/>
      <c r="HUT170" s="3"/>
      <c r="HUU170" s="3"/>
      <c r="HUV170" s="3"/>
      <c r="HUW170" s="3"/>
      <c r="HUX170" s="3"/>
      <c r="HUY170" s="3"/>
      <c r="HUZ170" s="3"/>
      <c r="HVA170" s="3"/>
      <c r="HVB170" s="3"/>
      <c r="HVC170" s="3"/>
      <c r="HVD170" s="3"/>
      <c r="HVE170" s="3"/>
      <c r="HVF170" s="3"/>
      <c r="HVG170" s="3"/>
      <c r="HVH170" s="3"/>
      <c r="HVI170" s="3"/>
      <c r="HVJ170" s="3"/>
      <c r="HVK170" s="3"/>
      <c r="HVL170" s="3"/>
      <c r="HVM170" s="3"/>
      <c r="HVN170" s="3"/>
      <c r="HVO170" s="3"/>
      <c r="HVP170" s="3"/>
      <c r="HVQ170" s="3"/>
      <c r="HVR170" s="3"/>
      <c r="HVS170" s="3"/>
      <c r="HVT170" s="3"/>
      <c r="HVU170" s="3"/>
      <c r="HVV170" s="3"/>
      <c r="HVW170" s="3"/>
      <c r="HVX170" s="3"/>
      <c r="HVY170" s="3"/>
      <c r="HVZ170" s="3"/>
      <c r="HWA170" s="3"/>
      <c r="HWB170" s="3"/>
      <c r="HWC170" s="3"/>
      <c r="HWD170" s="3"/>
      <c r="HWE170" s="3"/>
      <c r="HWF170" s="3"/>
      <c r="HWG170" s="3"/>
      <c r="HWH170" s="3"/>
      <c r="HWI170" s="3"/>
      <c r="HWJ170" s="3"/>
      <c r="HWK170" s="3"/>
      <c r="HWL170" s="3"/>
      <c r="HWM170" s="3"/>
      <c r="HWN170" s="3"/>
      <c r="HWO170" s="3"/>
      <c r="HWP170" s="3"/>
      <c r="HWQ170" s="3"/>
      <c r="HWR170" s="3"/>
      <c r="HWS170" s="3"/>
      <c r="HWT170" s="3"/>
      <c r="HWU170" s="3"/>
      <c r="HWV170" s="3"/>
      <c r="HWW170" s="3"/>
      <c r="HWX170" s="3"/>
      <c r="HWY170" s="3"/>
      <c r="HWZ170" s="3"/>
      <c r="HXA170" s="3"/>
      <c r="HXB170" s="3"/>
      <c r="HXC170" s="3"/>
      <c r="HXD170" s="3"/>
      <c r="HXE170" s="3"/>
      <c r="HXF170" s="3"/>
      <c r="HXG170" s="3"/>
      <c r="HXH170" s="3"/>
      <c r="HXI170" s="3"/>
      <c r="HXJ170" s="3"/>
      <c r="HXK170" s="3"/>
      <c r="HXL170" s="3"/>
      <c r="HXM170" s="3"/>
      <c r="HXN170" s="3"/>
      <c r="HXO170" s="3"/>
      <c r="HXP170" s="3"/>
      <c r="HXQ170" s="3"/>
      <c r="HXR170" s="3"/>
      <c r="HXS170" s="3"/>
      <c r="HXT170" s="3"/>
      <c r="HXU170" s="3"/>
      <c r="HXV170" s="3"/>
      <c r="HXW170" s="3"/>
      <c r="HXX170" s="3"/>
      <c r="HXY170" s="3"/>
      <c r="HXZ170" s="3"/>
      <c r="HYA170" s="3"/>
      <c r="HYB170" s="3"/>
      <c r="HYC170" s="3"/>
      <c r="HYD170" s="3"/>
      <c r="HYE170" s="3"/>
      <c r="HYF170" s="3"/>
      <c r="HYG170" s="3"/>
      <c r="HYH170" s="3"/>
      <c r="HYI170" s="3"/>
      <c r="HYJ170" s="3"/>
      <c r="HYK170" s="3"/>
      <c r="HYL170" s="3"/>
      <c r="HYM170" s="3"/>
      <c r="HYN170" s="3"/>
      <c r="HYO170" s="3"/>
      <c r="HYP170" s="3"/>
      <c r="HYQ170" s="3"/>
      <c r="HYR170" s="3"/>
      <c r="HYS170" s="3"/>
      <c r="HYT170" s="3"/>
      <c r="HYU170" s="3"/>
      <c r="HYV170" s="3"/>
      <c r="HYW170" s="3"/>
      <c r="HYX170" s="3"/>
      <c r="HYY170" s="3"/>
      <c r="HYZ170" s="3"/>
      <c r="HZA170" s="3"/>
      <c r="HZB170" s="3"/>
      <c r="HZC170" s="3"/>
      <c r="HZD170" s="3"/>
      <c r="HZE170" s="3"/>
      <c r="HZF170" s="3"/>
      <c r="HZG170" s="3"/>
      <c r="HZH170" s="3"/>
      <c r="HZI170" s="3"/>
      <c r="HZJ170" s="3"/>
      <c r="HZK170" s="3"/>
      <c r="HZL170" s="3"/>
      <c r="HZM170" s="3"/>
      <c r="HZN170" s="3"/>
      <c r="HZO170" s="3"/>
      <c r="HZP170" s="3"/>
      <c r="HZQ170" s="3"/>
      <c r="HZR170" s="3"/>
      <c r="HZS170" s="3"/>
      <c r="HZT170" s="3"/>
      <c r="HZU170" s="3"/>
      <c r="HZV170" s="3"/>
      <c r="HZW170" s="3"/>
      <c r="HZX170" s="3"/>
      <c r="HZY170" s="3"/>
      <c r="HZZ170" s="3"/>
      <c r="IAA170" s="3"/>
      <c r="IAB170" s="3"/>
      <c r="IAC170" s="3"/>
      <c r="IAD170" s="3"/>
      <c r="IAE170" s="3"/>
      <c r="IAF170" s="3"/>
      <c r="IAG170" s="3"/>
      <c r="IAH170" s="3"/>
      <c r="IAI170" s="3"/>
      <c r="IAJ170" s="3"/>
      <c r="IAK170" s="3"/>
      <c r="IAL170" s="3"/>
      <c r="IAM170" s="3"/>
      <c r="IAN170" s="3"/>
      <c r="IAO170" s="3"/>
      <c r="IAP170" s="3"/>
      <c r="IAQ170" s="3"/>
      <c r="IAR170" s="3"/>
      <c r="IAS170" s="3"/>
      <c r="IAT170" s="3"/>
      <c r="IAU170" s="3"/>
      <c r="IAV170" s="3"/>
      <c r="IAW170" s="3"/>
      <c r="IAX170" s="3"/>
      <c r="IAY170" s="3"/>
      <c r="IAZ170" s="3"/>
      <c r="IBA170" s="3"/>
      <c r="IBB170" s="3"/>
      <c r="IBC170" s="3"/>
      <c r="IBD170" s="3"/>
      <c r="IBE170" s="3"/>
      <c r="IBF170" s="3"/>
      <c r="IBG170" s="3"/>
      <c r="IBH170" s="3"/>
      <c r="IBI170" s="3"/>
      <c r="IBJ170" s="3"/>
      <c r="IBK170" s="3"/>
      <c r="IBL170" s="3"/>
      <c r="IBM170" s="3"/>
      <c r="IBN170" s="3"/>
      <c r="IBO170" s="3"/>
      <c r="IBP170" s="3"/>
      <c r="IBQ170" s="3"/>
      <c r="IBR170" s="3"/>
      <c r="IBS170" s="3"/>
      <c r="IBT170" s="3"/>
      <c r="IBU170" s="3"/>
      <c r="IBV170" s="3"/>
      <c r="IBW170" s="3"/>
      <c r="IBX170" s="3"/>
      <c r="IBY170" s="3"/>
      <c r="IBZ170" s="3"/>
      <c r="ICA170" s="3"/>
      <c r="ICB170" s="3"/>
      <c r="ICC170" s="3"/>
      <c r="ICD170" s="3"/>
      <c r="ICE170" s="3"/>
      <c r="ICF170" s="3"/>
      <c r="ICG170" s="3"/>
      <c r="ICH170" s="3"/>
      <c r="ICI170" s="3"/>
      <c r="ICJ170" s="3"/>
      <c r="ICK170" s="3"/>
      <c r="ICL170" s="3"/>
      <c r="ICM170" s="3"/>
      <c r="ICN170" s="3"/>
      <c r="ICO170" s="3"/>
      <c r="ICP170" s="3"/>
      <c r="ICQ170" s="3"/>
      <c r="ICR170" s="3"/>
      <c r="ICS170" s="3"/>
      <c r="ICT170" s="3"/>
      <c r="ICU170" s="3"/>
      <c r="ICV170" s="3"/>
      <c r="ICW170" s="3"/>
      <c r="ICX170" s="3"/>
      <c r="ICY170" s="3"/>
      <c r="ICZ170" s="3"/>
      <c r="IDA170" s="3"/>
      <c r="IDB170" s="3"/>
      <c r="IDC170" s="3"/>
      <c r="IDD170" s="3"/>
      <c r="IDE170" s="3"/>
      <c r="IDF170" s="3"/>
      <c r="IDG170" s="3"/>
      <c r="IDH170" s="3"/>
      <c r="IDI170" s="3"/>
      <c r="IDJ170" s="3"/>
      <c r="IDK170" s="3"/>
      <c r="IDL170" s="3"/>
      <c r="IDM170" s="3"/>
      <c r="IDN170" s="3"/>
      <c r="IDO170" s="3"/>
      <c r="IDP170" s="3"/>
      <c r="IDQ170" s="3"/>
      <c r="IDR170" s="3"/>
      <c r="IDS170" s="3"/>
      <c r="IDT170" s="3"/>
      <c r="IDU170" s="3"/>
      <c r="IDV170" s="3"/>
      <c r="IDW170" s="3"/>
      <c r="IDX170" s="3"/>
      <c r="IDY170" s="3"/>
      <c r="IDZ170" s="3"/>
      <c r="IEA170" s="3"/>
      <c r="IEB170" s="3"/>
      <c r="IEC170" s="3"/>
      <c r="IED170" s="3"/>
      <c r="IEE170" s="3"/>
      <c r="IEF170" s="3"/>
      <c r="IEG170" s="3"/>
      <c r="IEH170" s="3"/>
      <c r="IEI170" s="3"/>
      <c r="IEJ170" s="3"/>
      <c r="IEK170" s="3"/>
      <c r="IEL170" s="3"/>
      <c r="IEM170" s="3"/>
      <c r="IEN170" s="3"/>
      <c r="IEO170" s="3"/>
      <c r="IEP170" s="3"/>
      <c r="IEQ170" s="3"/>
      <c r="IER170" s="3"/>
      <c r="IES170" s="3"/>
      <c r="IET170" s="3"/>
      <c r="IEU170" s="3"/>
      <c r="IEV170" s="3"/>
      <c r="IEW170" s="3"/>
      <c r="IEX170" s="3"/>
      <c r="IEY170" s="3"/>
      <c r="IEZ170" s="3"/>
      <c r="IFA170" s="3"/>
      <c r="IFB170" s="3"/>
      <c r="IFC170" s="3"/>
      <c r="IFD170" s="3"/>
      <c r="IFE170" s="3"/>
      <c r="IFF170" s="3"/>
      <c r="IFG170" s="3"/>
      <c r="IFH170" s="3"/>
      <c r="IFI170" s="3"/>
      <c r="IFJ170" s="3"/>
      <c r="IFK170" s="3"/>
      <c r="IFL170" s="3"/>
      <c r="IFM170" s="3"/>
      <c r="IFN170" s="3"/>
      <c r="IFO170" s="3"/>
      <c r="IFP170" s="3"/>
      <c r="IFQ170" s="3"/>
      <c r="IFR170" s="3"/>
      <c r="IFS170" s="3"/>
      <c r="IFT170" s="3"/>
      <c r="IFU170" s="3"/>
      <c r="IFV170" s="3"/>
      <c r="IFW170" s="3"/>
      <c r="IFX170" s="3"/>
      <c r="IFY170" s="3"/>
      <c r="IFZ170" s="3"/>
      <c r="IGA170" s="3"/>
      <c r="IGB170" s="3"/>
      <c r="IGC170" s="3"/>
      <c r="IGD170" s="3"/>
      <c r="IGE170" s="3"/>
      <c r="IGF170" s="3"/>
      <c r="IGG170" s="3"/>
      <c r="IGH170" s="3"/>
      <c r="IGI170" s="3"/>
      <c r="IGJ170" s="3"/>
      <c r="IGK170" s="3"/>
      <c r="IGL170" s="3"/>
      <c r="IGM170" s="3"/>
      <c r="IGN170" s="3"/>
      <c r="IGO170" s="3"/>
      <c r="IGP170" s="3"/>
      <c r="IGQ170" s="3"/>
      <c r="IGR170" s="3"/>
      <c r="IGS170" s="3"/>
      <c r="IGT170" s="3"/>
      <c r="IGU170" s="3"/>
      <c r="IGV170" s="3"/>
      <c r="IGW170" s="3"/>
      <c r="IGX170" s="3"/>
      <c r="IGY170" s="3"/>
      <c r="IGZ170" s="3"/>
      <c r="IHA170" s="3"/>
      <c r="IHB170" s="3"/>
      <c r="IHC170" s="3"/>
      <c r="IHD170" s="3"/>
      <c r="IHE170" s="3"/>
      <c r="IHF170" s="3"/>
      <c r="IHG170" s="3"/>
      <c r="IHH170" s="3"/>
      <c r="IHI170" s="3"/>
      <c r="IHJ170" s="3"/>
      <c r="IHK170" s="3"/>
      <c r="IHL170" s="3"/>
      <c r="IHM170" s="3"/>
      <c r="IHN170" s="3"/>
      <c r="IHO170" s="3"/>
      <c r="IHP170" s="3"/>
      <c r="IHQ170" s="3"/>
      <c r="IHR170" s="3"/>
      <c r="IHS170" s="3"/>
      <c r="IHT170" s="3"/>
      <c r="IHU170" s="3"/>
      <c r="IHV170" s="3"/>
      <c r="IHW170" s="3"/>
      <c r="IHX170" s="3"/>
      <c r="IHY170" s="3"/>
      <c r="IHZ170" s="3"/>
      <c r="IIA170" s="3"/>
      <c r="IIB170" s="3"/>
      <c r="IIC170" s="3"/>
      <c r="IID170" s="3"/>
      <c r="IIE170" s="3"/>
      <c r="IIF170" s="3"/>
      <c r="IIG170" s="3"/>
      <c r="IIH170" s="3"/>
      <c r="III170" s="3"/>
      <c r="IIJ170" s="3"/>
      <c r="IIK170" s="3"/>
      <c r="IIL170" s="3"/>
      <c r="IIM170" s="3"/>
      <c r="IIN170" s="3"/>
      <c r="IIO170" s="3"/>
      <c r="IIP170" s="3"/>
      <c r="IIQ170" s="3"/>
      <c r="IIR170" s="3"/>
      <c r="IIS170" s="3"/>
      <c r="IIT170" s="3"/>
      <c r="IIU170" s="3"/>
      <c r="IIV170" s="3"/>
      <c r="IIW170" s="3"/>
      <c r="IIX170" s="3"/>
      <c r="IIY170" s="3"/>
      <c r="IIZ170" s="3"/>
      <c r="IJA170" s="3"/>
      <c r="IJB170" s="3"/>
      <c r="IJC170" s="3"/>
      <c r="IJD170" s="3"/>
      <c r="IJE170" s="3"/>
      <c r="IJF170" s="3"/>
      <c r="IJG170" s="3"/>
      <c r="IJH170" s="3"/>
      <c r="IJI170" s="3"/>
      <c r="IJJ170" s="3"/>
      <c r="IJK170" s="3"/>
      <c r="IJL170" s="3"/>
      <c r="IJM170" s="3"/>
      <c r="IJN170" s="3"/>
      <c r="IJO170" s="3"/>
      <c r="IJP170" s="3"/>
      <c r="IJQ170" s="3"/>
      <c r="IJR170" s="3"/>
      <c r="IJS170" s="3"/>
      <c r="IJT170" s="3"/>
      <c r="IJU170" s="3"/>
      <c r="IJV170" s="3"/>
      <c r="IJW170" s="3"/>
      <c r="IJX170" s="3"/>
      <c r="IJY170" s="3"/>
      <c r="IJZ170" s="3"/>
      <c r="IKA170" s="3"/>
      <c r="IKB170" s="3"/>
      <c r="IKC170" s="3"/>
      <c r="IKD170" s="3"/>
      <c r="IKE170" s="3"/>
      <c r="IKF170" s="3"/>
      <c r="IKG170" s="3"/>
      <c r="IKH170" s="3"/>
      <c r="IKI170" s="3"/>
      <c r="IKJ170" s="3"/>
      <c r="IKK170" s="3"/>
      <c r="IKL170" s="3"/>
      <c r="IKM170" s="3"/>
      <c r="IKN170" s="3"/>
      <c r="IKO170" s="3"/>
      <c r="IKP170" s="3"/>
      <c r="IKQ170" s="3"/>
      <c r="IKR170" s="3"/>
      <c r="IKS170" s="3"/>
      <c r="IKT170" s="3"/>
      <c r="IKU170" s="3"/>
      <c r="IKV170" s="3"/>
      <c r="IKW170" s="3"/>
      <c r="IKX170" s="3"/>
      <c r="IKY170" s="3"/>
      <c r="IKZ170" s="3"/>
      <c r="ILA170" s="3"/>
      <c r="ILB170" s="3"/>
      <c r="ILC170" s="3"/>
      <c r="ILD170" s="3"/>
      <c r="ILE170" s="3"/>
      <c r="ILF170" s="3"/>
      <c r="ILG170" s="3"/>
      <c r="ILH170" s="3"/>
      <c r="ILI170" s="3"/>
      <c r="ILJ170" s="3"/>
      <c r="ILK170" s="3"/>
      <c r="ILL170" s="3"/>
      <c r="ILM170" s="3"/>
      <c r="ILN170" s="3"/>
      <c r="ILO170" s="3"/>
      <c r="ILP170" s="3"/>
      <c r="ILQ170" s="3"/>
      <c r="ILR170" s="3"/>
      <c r="ILS170" s="3"/>
      <c r="ILT170" s="3"/>
      <c r="ILU170" s="3"/>
      <c r="ILV170" s="3"/>
      <c r="ILW170" s="3"/>
      <c r="ILX170" s="3"/>
      <c r="ILY170" s="3"/>
      <c r="ILZ170" s="3"/>
      <c r="IMA170" s="3"/>
      <c r="IMB170" s="3"/>
      <c r="IMC170" s="3"/>
      <c r="IMD170" s="3"/>
      <c r="IME170" s="3"/>
      <c r="IMF170" s="3"/>
      <c r="IMG170" s="3"/>
      <c r="IMH170" s="3"/>
      <c r="IMI170" s="3"/>
      <c r="IMJ170" s="3"/>
      <c r="IMK170" s="3"/>
      <c r="IML170" s="3"/>
      <c r="IMM170" s="3"/>
      <c r="IMN170" s="3"/>
      <c r="IMO170" s="3"/>
      <c r="IMP170" s="3"/>
      <c r="IMQ170" s="3"/>
      <c r="IMR170" s="3"/>
      <c r="IMS170" s="3"/>
      <c r="IMT170" s="3"/>
      <c r="IMU170" s="3"/>
      <c r="IMV170" s="3"/>
      <c r="IMW170" s="3"/>
      <c r="IMX170" s="3"/>
      <c r="IMY170" s="3"/>
      <c r="IMZ170" s="3"/>
      <c r="INA170" s="3"/>
      <c r="INB170" s="3"/>
      <c r="INC170" s="3"/>
      <c r="IND170" s="3"/>
      <c r="INE170" s="3"/>
      <c r="INF170" s="3"/>
      <c r="ING170" s="3"/>
      <c r="INH170" s="3"/>
      <c r="INI170" s="3"/>
      <c r="INJ170" s="3"/>
      <c r="INK170" s="3"/>
      <c r="INL170" s="3"/>
      <c r="INM170" s="3"/>
      <c r="INN170" s="3"/>
      <c r="INO170" s="3"/>
      <c r="INP170" s="3"/>
      <c r="INQ170" s="3"/>
      <c r="INR170" s="3"/>
      <c r="INS170" s="3"/>
      <c r="INT170" s="3"/>
      <c r="INU170" s="3"/>
      <c r="INV170" s="3"/>
      <c r="INW170" s="3"/>
      <c r="INX170" s="3"/>
      <c r="INY170" s="3"/>
      <c r="INZ170" s="3"/>
      <c r="IOA170" s="3"/>
      <c r="IOB170" s="3"/>
      <c r="IOC170" s="3"/>
      <c r="IOD170" s="3"/>
      <c r="IOE170" s="3"/>
      <c r="IOF170" s="3"/>
      <c r="IOG170" s="3"/>
      <c r="IOH170" s="3"/>
      <c r="IOI170" s="3"/>
      <c r="IOJ170" s="3"/>
      <c r="IOK170" s="3"/>
      <c r="IOL170" s="3"/>
      <c r="IOM170" s="3"/>
      <c r="ION170" s="3"/>
      <c r="IOO170" s="3"/>
      <c r="IOP170" s="3"/>
      <c r="IOQ170" s="3"/>
      <c r="IOR170" s="3"/>
      <c r="IOS170" s="3"/>
      <c r="IOT170" s="3"/>
      <c r="IOU170" s="3"/>
      <c r="IOV170" s="3"/>
      <c r="IOW170" s="3"/>
      <c r="IOX170" s="3"/>
      <c r="IOY170" s="3"/>
      <c r="IOZ170" s="3"/>
      <c r="IPA170" s="3"/>
      <c r="IPB170" s="3"/>
      <c r="IPC170" s="3"/>
      <c r="IPD170" s="3"/>
      <c r="IPE170" s="3"/>
      <c r="IPF170" s="3"/>
      <c r="IPG170" s="3"/>
      <c r="IPH170" s="3"/>
      <c r="IPI170" s="3"/>
      <c r="IPJ170" s="3"/>
      <c r="IPK170" s="3"/>
      <c r="IPL170" s="3"/>
      <c r="IPM170" s="3"/>
      <c r="IPN170" s="3"/>
      <c r="IPO170" s="3"/>
      <c r="IPP170" s="3"/>
      <c r="IPQ170" s="3"/>
      <c r="IPR170" s="3"/>
      <c r="IPS170" s="3"/>
      <c r="IPT170" s="3"/>
      <c r="IPU170" s="3"/>
      <c r="IPV170" s="3"/>
      <c r="IPW170" s="3"/>
      <c r="IPX170" s="3"/>
      <c r="IPY170" s="3"/>
      <c r="IPZ170" s="3"/>
      <c r="IQA170" s="3"/>
      <c r="IQB170" s="3"/>
      <c r="IQC170" s="3"/>
      <c r="IQD170" s="3"/>
      <c r="IQE170" s="3"/>
      <c r="IQF170" s="3"/>
      <c r="IQG170" s="3"/>
      <c r="IQH170" s="3"/>
      <c r="IQI170" s="3"/>
      <c r="IQJ170" s="3"/>
      <c r="IQK170" s="3"/>
      <c r="IQL170" s="3"/>
      <c r="IQM170" s="3"/>
      <c r="IQN170" s="3"/>
      <c r="IQO170" s="3"/>
      <c r="IQP170" s="3"/>
      <c r="IQQ170" s="3"/>
      <c r="IQR170" s="3"/>
      <c r="IQS170" s="3"/>
      <c r="IQT170" s="3"/>
      <c r="IQU170" s="3"/>
      <c r="IQV170" s="3"/>
      <c r="IQW170" s="3"/>
      <c r="IQX170" s="3"/>
      <c r="IQY170" s="3"/>
      <c r="IQZ170" s="3"/>
      <c r="IRA170" s="3"/>
      <c r="IRB170" s="3"/>
      <c r="IRC170" s="3"/>
      <c r="IRD170" s="3"/>
      <c r="IRE170" s="3"/>
      <c r="IRF170" s="3"/>
      <c r="IRG170" s="3"/>
      <c r="IRH170" s="3"/>
      <c r="IRI170" s="3"/>
      <c r="IRJ170" s="3"/>
      <c r="IRK170" s="3"/>
      <c r="IRL170" s="3"/>
      <c r="IRM170" s="3"/>
      <c r="IRN170" s="3"/>
      <c r="IRO170" s="3"/>
      <c r="IRP170" s="3"/>
      <c r="IRQ170" s="3"/>
      <c r="IRR170" s="3"/>
      <c r="IRS170" s="3"/>
      <c r="IRT170" s="3"/>
      <c r="IRU170" s="3"/>
      <c r="IRV170" s="3"/>
      <c r="IRW170" s="3"/>
      <c r="IRX170" s="3"/>
      <c r="IRY170" s="3"/>
      <c r="IRZ170" s="3"/>
      <c r="ISA170" s="3"/>
      <c r="ISB170" s="3"/>
      <c r="ISC170" s="3"/>
      <c r="ISD170" s="3"/>
      <c r="ISE170" s="3"/>
      <c r="ISF170" s="3"/>
      <c r="ISG170" s="3"/>
      <c r="ISH170" s="3"/>
      <c r="ISI170" s="3"/>
      <c r="ISJ170" s="3"/>
      <c r="ISK170" s="3"/>
      <c r="ISL170" s="3"/>
      <c r="ISM170" s="3"/>
      <c r="ISN170" s="3"/>
      <c r="ISO170" s="3"/>
      <c r="ISP170" s="3"/>
      <c r="ISQ170" s="3"/>
      <c r="ISR170" s="3"/>
      <c r="ISS170" s="3"/>
      <c r="IST170" s="3"/>
      <c r="ISU170" s="3"/>
      <c r="ISV170" s="3"/>
      <c r="ISW170" s="3"/>
      <c r="ISX170" s="3"/>
      <c r="ISY170" s="3"/>
      <c r="ISZ170" s="3"/>
      <c r="ITA170" s="3"/>
      <c r="ITB170" s="3"/>
      <c r="ITC170" s="3"/>
      <c r="ITD170" s="3"/>
      <c r="ITE170" s="3"/>
      <c r="ITF170" s="3"/>
      <c r="ITG170" s="3"/>
      <c r="ITH170" s="3"/>
      <c r="ITI170" s="3"/>
      <c r="ITJ170" s="3"/>
      <c r="ITK170" s="3"/>
      <c r="ITL170" s="3"/>
      <c r="ITM170" s="3"/>
      <c r="ITN170" s="3"/>
      <c r="ITO170" s="3"/>
      <c r="ITP170" s="3"/>
      <c r="ITQ170" s="3"/>
      <c r="ITR170" s="3"/>
      <c r="ITS170" s="3"/>
      <c r="ITT170" s="3"/>
      <c r="ITU170" s="3"/>
      <c r="ITV170" s="3"/>
      <c r="ITW170" s="3"/>
      <c r="ITX170" s="3"/>
      <c r="ITY170" s="3"/>
      <c r="ITZ170" s="3"/>
      <c r="IUA170" s="3"/>
      <c r="IUB170" s="3"/>
      <c r="IUC170" s="3"/>
      <c r="IUD170" s="3"/>
      <c r="IUE170" s="3"/>
      <c r="IUF170" s="3"/>
      <c r="IUG170" s="3"/>
      <c r="IUH170" s="3"/>
      <c r="IUI170" s="3"/>
      <c r="IUJ170" s="3"/>
      <c r="IUK170" s="3"/>
      <c r="IUL170" s="3"/>
      <c r="IUM170" s="3"/>
      <c r="IUN170" s="3"/>
      <c r="IUO170" s="3"/>
      <c r="IUP170" s="3"/>
      <c r="IUQ170" s="3"/>
      <c r="IUR170" s="3"/>
      <c r="IUS170" s="3"/>
      <c r="IUT170" s="3"/>
      <c r="IUU170" s="3"/>
      <c r="IUV170" s="3"/>
      <c r="IUW170" s="3"/>
      <c r="IUX170" s="3"/>
      <c r="IUY170" s="3"/>
      <c r="IUZ170" s="3"/>
      <c r="IVA170" s="3"/>
      <c r="IVB170" s="3"/>
      <c r="IVC170" s="3"/>
      <c r="IVD170" s="3"/>
      <c r="IVE170" s="3"/>
      <c r="IVF170" s="3"/>
      <c r="IVG170" s="3"/>
      <c r="IVH170" s="3"/>
      <c r="IVI170" s="3"/>
      <c r="IVJ170" s="3"/>
      <c r="IVK170" s="3"/>
      <c r="IVL170" s="3"/>
      <c r="IVM170" s="3"/>
      <c r="IVN170" s="3"/>
      <c r="IVO170" s="3"/>
      <c r="IVP170" s="3"/>
      <c r="IVQ170" s="3"/>
      <c r="IVR170" s="3"/>
      <c r="IVS170" s="3"/>
      <c r="IVT170" s="3"/>
      <c r="IVU170" s="3"/>
      <c r="IVV170" s="3"/>
      <c r="IVW170" s="3"/>
      <c r="IVX170" s="3"/>
      <c r="IVY170" s="3"/>
      <c r="IVZ170" s="3"/>
      <c r="IWA170" s="3"/>
      <c r="IWB170" s="3"/>
      <c r="IWC170" s="3"/>
      <c r="IWD170" s="3"/>
      <c r="IWE170" s="3"/>
      <c r="IWF170" s="3"/>
      <c r="IWG170" s="3"/>
      <c r="IWH170" s="3"/>
      <c r="IWI170" s="3"/>
      <c r="IWJ170" s="3"/>
      <c r="IWK170" s="3"/>
      <c r="IWL170" s="3"/>
      <c r="IWM170" s="3"/>
      <c r="IWN170" s="3"/>
      <c r="IWO170" s="3"/>
      <c r="IWP170" s="3"/>
      <c r="IWQ170" s="3"/>
      <c r="IWR170" s="3"/>
      <c r="IWS170" s="3"/>
      <c r="IWT170" s="3"/>
      <c r="IWU170" s="3"/>
      <c r="IWV170" s="3"/>
      <c r="IWW170" s="3"/>
      <c r="IWX170" s="3"/>
      <c r="IWY170" s="3"/>
      <c r="IWZ170" s="3"/>
      <c r="IXA170" s="3"/>
      <c r="IXB170" s="3"/>
      <c r="IXC170" s="3"/>
      <c r="IXD170" s="3"/>
      <c r="IXE170" s="3"/>
      <c r="IXF170" s="3"/>
      <c r="IXG170" s="3"/>
      <c r="IXH170" s="3"/>
      <c r="IXI170" s="3"/>
      <c r="IXJ170" s="3"/>
      <c r="IXK170" s="3"/>
      <c r="IXL170" s="3"/>
      <c r="IXM170" s="3"/>
      <c r="IXN170" s="3"/>
      <c r="IXO170" s="3"/>
      <c r="IXP170" s="3"/>
      <c r="IXQ170" s="3"/>
      <c r="IXR170" s="3"/>
      <c r="IXS170" s="3"/>
      <c r="IXT170" s="3"/>
      <c r="IXU170" s="3"/>
      <c r="IXV170" s="3"/>
      <c r="IXW170" s="3"/>
      <c r="IXX170" s="3"/>
      <c r="IXY170" s="3"/>
      <c r="IXZ170" s="3"/>
      <c r="IYA170" s="3"/>
      <c r="IYB170" s="3"/>
      <c r="IYC170" s="3"/>
      <c r="IYD170" s="3"/>
      <c r="IYE170" s="3"/>
      <c r="IYF170" s="3"/>
      <c r="IYG170" s="3"/>
      <c r="IYH170" s="3"/>
      <c r="IYI170" s="3"/>
      <c r="IYJ170" s="3"/>
      <c r="IYK170" s="3"/>
      <c r="IYL170" s="3"/>
      <c r="IYM170" s="3"/>
      <c r="IYN170" s="3"/>
      <c r="IYO170" s="3"/>
      <c r="IYP170" s="3"/>
      <c r="IYQ170" s="3"/>
      <c r="IYR170" s="3"/>
      <c r="IYS170" s="3"/>
      <c r="IYT170" s="3"/>
      <c r="IYU170" s="3"/>
      <c r="IYV170" s="3"/>
      <c r="IYW170" s="3"/>
      <c r="IYX170" s="3"/>
      <c r="IYY170" s="3"/>
      <c r="IYZ170" s="3"/>
      <c r="IZA170" s="3"/>
      <c r="IZB170" s="3"/>
      <c r="IZC170" s="3"/>
      <c r="IZD170" s="3"/>
      <c r="IZE170" s="3"/>
      <c r="IZF170" s="3"/>
      <c r="IZG170" s="3"/>
      <c r="IZH170" s="3"/>
      <c r="IZI170" s="3"/>
      <c r="IZJ170" s="3"/>
      <c r="IZK170" s="3"/>
      <c r="IZL170" s="3"/>
      <c r="IZM170" s="3"/>
      <c r="IZN170" s="3"/>
      <c r="IZO170" s="3"/>
      <c r="IZP170" s="3"/>
      <c r="IZQ170" s="3"/>
      <c r="IZR170" s="3"/>
      <c r="IZS170" s="3"/>
      <c r="IZT170" s="3"/>
      <c r="IZU170" s="3"/>
      <c r="IZV170" s="3"/>
      <c r="IZW170" s="3"/>
      <c r="IZX170" s="3"/>
      <c r="IZY170" s="3"/>
      <c r="IZZ170" s="3"/>
      <c r="JAA170" s="3"/>
      <c r="JAB170" s="3"/>
      <c r="JAC170" s="3"/>
      <c r="JAD170" s="3"/>
      <c r="JAE170" s="3"/>
      <c r="JAF170" s="3"/>
      <c r="JAG170" s="3"/>
      <c r="JAH170" s="3"/>
      <c r="JAI170" s="3"/>
      <c r="JAJ170" s="3"/>
      <c r="JAK170" s="3"/>
      <c r="JAL170" s="3"/>
      <c r="JAM170" s="3"/>
      <c r="JAN170" s="3"/>
      <c r="JAO170" s="3"/>
      <c r="JAP170" s="3"/>
      <c r="JAQ170" s="3"/>
      <c r="JAR170" s="3"/>
      <c r="JAS170" s="3"/>
      <c r="JAT170" s="3"/>
      <c r="JAU170" s="3"/>
      <c r="JAV170" s="3"/>
      <c r="JAW170" s="3"/>
      <c r="JAX170" s="3"/>
      <c r="JAY170" s="3"/>
      <c r="JAZ170" s="3"/>
      <c r="JBA170" s="3"/>
      <c r="JBB170" s="3"/>
      <c r="JBC170" s="3"/>
      <c r="JBD170" s="3"/>
      <c r="JBE170" s="3"/>
      <c r="JBF170" s="3"/>
      <c r="JBG170" s="3"/>
      <c r="JBH170" s="3"/>
      <c r="JBI170" s="3"/>
      <c r="JBJ170" s="3"/>
      <c r="JBK170" s="3"/>
      <c r="JBL170" s="3"/>
      <c r="JBM170" s="3"/>
      <c r="JBN170" s="3"/>
      <c r="JBO170" s="3"/>
      <c r="JBP170" s="3"/>
      <c r="JBQ170" s="3"/>
      <c r="JBR170" s="3"/>
      <c r="JBS170" s="3"/>
      <c r="JBT170" s="3"/>
      <c r="JBU170" s="3"/>
      <c r="JBV170" s="3"/>
      <c r="JBW170" s="3"/>
      <c r="JBX170" s="3"/>
      <c r="JBY170" s="3"/>
      <c r="JBZ170" s="3"/>
      <c r="JCA170" s="3"/>
      <c r="JCB170" s="3"/>
      <c r="JCC170" s="3"/>
      <c r="JCD170" s="3"/>
      <c r="JCE170" s="3"/>
      <c r="JCF170" s="3"/>
      <c r="JCG170" s="3"/>
      <c r="JCH170" s="3"/>
      <c r="JCI170" s="3"/>
      <c r="JCJ170" s="3"/>
      <c r="JCK170" s="3"/>
      <c r="JCL170" s="3"/>
      <c r="JCM170" s="3"/>
      <c r="JCN170" s="3"/>
      <c r="JCO170" s="3"/>
      <c r="JCP170" s="3"/>
      <c r="JCQ170" s="3"/>
      <c r="JCR170" s="3"/>
      <c r="JCS170" s="3"/>
      <c r="JCT170" s="3"/>
      <c r="JCU170" s="3"/>
      <c r="JCV170" s="3"/>
      <c r="JCW170" s="3"/>
      <c r="JCX170" s="3"/>
      <c r="JCY170" s="3"/>
      <c r="JCZ170" s="3"/>
      <c r="JDA170" s="3"/>
      <c r="JDB170" s="3"/>
      <c r="JDC170" s="3"/>
      <c r="JDD170" s="3"/>
      <c r="JDE170" s="3"/>
      <c r="JDF170" s="3"/>
      <c r="JDG170" s="3"/>
      <c r="JDH170" s="3"/>
      <c r="JDI170" s="3"/>
      <c r="JDJ170" s="3"/>
      <c r="JDK170" s="3"/>
      <c r="JDL170" s="3"/>
      <c r="JDM170" s="3"/>
      <c r="JDN170" s="3"/>
      <c r="JDO170" s="3"/>
      <c r="JDP170" s="3"/>
      <c r="JDQ170" s="3"/>
      <c r="JDR170" s="3"/>
      <c r="JDS170" s="3"/>
      <c r="JDT170" s="3"/>
      <c r="JDU170" s="3"/>
      <c r="JDV170" s="3"/>
      <c r="JDW170" s="3"/>
      <c r="JDX170" s="3"/>
      <c r="JDY170" s="3"/>
      <c r="JDZ170" s="3"/>
      <c r="JEA170" s="3"/>
      <c r="JEB170" s="3"/>
      <c r="JEC170" s="3"/>
      <c r="JED170" s="3"/>
      <c r="JEE170" s="3"/>
      <c r="JEF170" s="3"/>
      <c r="JEG170" s="3"/>
      <c r="JEH170" s="3"/>
      <c r="JEI170" s="3"/>
      <c r="JEJ170" s="3"/>
      <c r="JEK170" s="3"/>
      <c r="JEL170" s="3"/>
      <c r="JEM170" s="3"/>
      <c r="JEN170" s="3"/>
      <c r="JEO170" s="3"/>
      <c r="JEP170" s="3"/>
      <c r="JEQ170" s="3"/>
      <c r="JER170" s="3"/>
      <c r="JES170" s="3"/>
      <c r="JET170" s="3"/>
      <c r="JEU170" s="3"/>
      <c r="JEV170" s="3"/>
      <c r="JEW170" s="3"/>
      <c r="JEX170" s="3"/>
      <c r="JEY170" s="3"/>
      <c r="JEZ170" s="3"/>
      <c r="JFA170" s="3"/>
      <c r="JFB170" s="3"/>
      <c r="JFC170" s="3"/>
      <c r="JFD170" s="3"/>
      <c r="JFE170" s="3"/>
      <c r="JFF170" s="3"/>
      <c r="JFG170" s="3"/>
      <c r="JFH170" s="3"/>
      <c r="JFI170" s="3"/>
      <c r="JFJ170" s="3"/>
      <c r="JFK170" s="3"/>
      <c r="JFL170" s="3"/>
      <c r="JFM170" s="3"/>
      <c r="JFN170" s="3"/>
      <c r="JFO170" s="3"/>
      <c r="JFP170" s="3"/>
      <c r="JFQ170" s="3"/>
      <c r="JFR170" s="3"/>
      <c r="JFS170" s="3"/>
      <c r="JFT170" s="3"/>
      <c r="JFU170" s="3"/>
      <c r="JFV170" s="3"/>
      <c r="JFW170" s="3"/>
      <c r="JFX170" s="3"/>
      <c r="JFY170" s="3"/>
      <c r="JFZ170" s="3"/>
      <c r="JGA170" s="3"/>
      <c r="JGB170" s="3"/>
      <c r="JGC170" s="3"/>
      <c r="JGD170" s="3"/>
      <c r="JGE170" s="3"/>
      <c r="JGF170" s="3"/>
      <c r="JGG170" s="3"/>
      <c r="JGH170" s="3"/>
      <c r="JGI170" s="3"/>
      <c r="JGJ170" s="3"/>
      <c r="JGK170" s="3"/>
      <c r="JGL170" s="3"/>
      <c r="JGM170" s="3"/>
      <c r="JGN170" s="3"/>
      <c r="JGO170" s="3"/>
      <c r="JGP170" s="3"/>
      <c r="JGQ170" s="3"/>
      <c r="JGR170" s="3"/>
      <c r="JGS170" s="3"/>
      <c r="JGT170" s="3"/>
      <c r="JGU170" s="3"/>
      <c r="JGV170" s="3"/>
      <c r="JGW170" s="3"/>
      <c r="JGX170" s="3"/>
      <c r="JGY170" s="3"/>
      <c r="JGZ170" s="3"/>
      <c r="JHA170" s="3"/>
      <c r="JHB170" s="3"/>
      <c r="JHC170" s="3"/>
      <c r="JHD170" s="3"/>
      <c r="JHE170" s="3"/>
      <c r="JHF170" s="3"/>
      <c r="JHG170" s="3"/>
      <c r="JHH170" s="3"/>
      <c r="JHI170" s="3"/>
      <c r="JHJ170" s="3"/>
      <c r="JHK170" s="3"/>
      <c r="JHL170" s="3"/>
      <c r="JHM170" s="3"/>
      <c r="JHN170" s="3"/>
      <c r="JHO170" s="3"/>
      <c r="JHP170" s="3"/>
      <c r="JHQ170" s="3"/>
      <c r="JHR170" s="3"/>
      <c r="JHS170" s="3"/>
      <c r="JHT170" s="3"/>
      <c r="JHU170" s="3"/>
      <c r="JHV170" s="3"/>
      <c r="JHW170" s="3"/>
      <c r="JHX170" s="3"/>
      <c r="JHY170" s="3"/>
      <c r="JHZ170" s="3"/>
      <c r="JIA170" s="3"/>
      <c r="JIB170" s="3"/>
      <c r="JIC170" s="3"/>
      <c r="JID170" s="3"/>
      <c r="JIE170" s="3"/>
      <c r="JIF170" s="3"/>
      <c r="JIG170" s="3"/>
      <c r="JIH170" s="3"/>
      <c r="JII170" s="3"/>
      <c r="JIJ170" s="3"/>
      <c r="JIK170" s="3"/>
      <c r="JIL170" s="3"/>
      <c r="JIM170" s="3"/>
      <c r="JIN170" s="3"/>
      <c r="JIO170" s="3"/>
      <c r="JIP170" s="3"/>
      <c r="JIQ170" s="3"/>
      <c r="JIR170" s="3"/>
      <c r="JIS170" s="3"/>
      <c r="JIT170" s="3"/>
      <c r="JIU170" s="3"/>
      <c r="JIV170" s="3"/>
      <c r="JIW170" s="3"/>
      <c r="JIX170" s="3"/>
      <c r="JIY170" s="3"/>
      <c r="JIZ170" s="3"/>
      <c r="JJA170" s="3"/>
      <c r="JJB170" s="3"/>
      <c r="JJC170" s="3"/>
      <c r="JJD170" s="3"/>
      <c r="JJE170" s="3"/>
      <c r="JJF170" s="3"/>
      <c r="JJG170" s="3"/>
      <c r="JJH170" s="3"/>
      <c r="JJI170" s="3"/>
      <c r="JJJ170" s="3"/>
      <c r="JJK170" s="3"/>
      <c r="JJL170" s="3"/>
      <c r="JJM170" s="3"/>
      <c r="JJN170" s="3"/>
      <c r="JJO170" s="3"/>
      <c r="JJP170" s="3"/>
      <c r="JJQ170" s="3"/>
      <c r="JJR170" s="3"/>
      <c r="JJS170" s="3"/>
      <c r="JJT170" s="3"/>
      <c r="JJU170" s="3"/>
      <c r="JJV170" s="3"/>
      <c r="JJW170" s="3"/>
      <c r="JJX170" s="3"/>
      <c r="JJY170" s="3"/>
      <c r="JJZ170" s="3"/>
      <c r="JKA170" s="3"/>
      <c r="JKB170" s="3"/>
      <c r="JKC170" s="3"/>
      <c r="JKD170" s="3"/>
      <c r="JKE170" s="3"/>
      <c r="JKF170" s="3"/>
      <c r="JKG170" s="3"/>
      <c r="JKH170" s="3"/>
      <c r="JKI170" s="3"/>
      <c r="JKJ170" s="3"/>
      <c r="JKK170" s="3"/>
      <c r="JKL170" s="3"/>
      <c r="JKM170" s="3"/>
      <c r="JKN170" s="3"/>
      <c r="JKO170" s="3"/>
      <c r="JKP170" s="3"/>
      <c r="JKQ170" s="3"/>
      <c r="JKR170" s="3"/>
      <c r="JKS170" s="3"/>
      <c r="JKT170" s="3"/>
      <c r="JKU170" s="3"/>
      <c r="JKV170" s="3"/>
      <c r="JKW170" s="3"/>
      <c r="JKX170" s="3"/>
      <c r="JKY170" s="3"/>
      <c r="JKZ170" s="3"/>
      <c r="JLA170" s="3"/>
      <c r="JLB170" s="3"/>
      <c r="JLC170" s="3"/>
      <c r="JLD170" s="3"/>
      <c r="JLE170" s="3"/>
      <c r="JLF170" s="3"/>
      <c r="JLG170" s="3"/>
      <c r="JLH170" s="3"/>
      <c r="JLI170" s="3"/>
      <c r="JLJ170" s="3"/>
      <c r="JLK170" s="3"/>
      <c r="JLL170" s="3"/>
      <c r="JLM170" s="3"/>
      <c r="JLN170" s="3"/>
      <c r="JLO170" s="3"/>
      <c r="JLP170" s="3"/>
      <c r="JLQ170" s="3"/>
      <c r="JLR170" s="3"/>
      <c r="JLS170" s="3"/>
      <c r="JLT170" s="3"/>
      <c r="JLU170" s="3"/>
      <c r="JLV170" s="3"/>
      <c r="JLW170" s="3"/>
      <c r="JLX170" s="3"/>
      <c r="JLY170" s="3"/>
      <c r="JLZ170" s="3"/>
      <c r="JMA170" s="3"/>
      <c r="JMB170" s="3"/>
      <c r="JMC170" s="3"/>
      <c r="JMD170" s="3"/>
      <c r="JME170" s="3"/>
      <c r="JMF170" s="3"/>
      <c r="JMG170" s="3"/>
      <c r="JMH170" s="3"/>
      <c r="JMI170" s="3"/>
      <c r="JMJ170" s="3"/>
      <c r="JMK170" s="3"/>
      <c r="JML170" s="3"/>
      <c r="JMM170" s="3"/>
      <c r="JMN170" s="3"/>
      <c r="JMO170" s="3"/>
      <c r="JMP170" s="3"/>
      <c r="JMQ170" s="3"/>
      <c r="JMR170" s="3"/>
      <c r="JMS170" s="3"/>
      <c r="JMT170" s="3"/>
      <c r="JMU170" s="3"/>
      <c r="JMV170" s="3"/>
      <c r="JMW170" s="3"/>
      <c r="JMX170" s="3"/>
      <c r="JMY170" s="3"/>
      <c r="JMZ170" s="3"/>
      <c r="JNA170" s="3"/>
      <c r="JNB170" s="3"/>
      <c r="JNC170" s="3"/>
      <c r="JND170" s="3"/>
      <c r="JNE170" s="3"/>
      <c r="JNF170" s="3"/>
      <c r="JNG170" s="3"/>
      <c r="JNH170" s="3"/>
      <c r="JNI170" s="3"/>
      <c r="JNJ170" s="3"/>
      <c r="JNK170" s="3"/>
      <c r="JNL170" s="3"/>
      <c r="JNM170" s="3"/>
      <c r="JNN170" s="3"/>
      <c r="JNO170" s="3"/>
      <c r="JNP170" s="3"/>
      <c r="JNQ170" s="3"/>
      <c r="JNR170" s="3"/>
      <c r="JNS170" s="3"/>
      <c r="JNT170" s="3"/>
      <c r="JNU170" s="3"/>
      <c r="JNV170" s="3"/>
      <c r="JNW170" s="3"/>
      <c r="JNX170" s="3"/>
      <c r="JNY170" s="3"/>
      <c r="JNZ170" s="3"/>
      <c r="JOA170" s="3"/>
      <c r="JOB170" s="3"/>
      <c r="JOC170" s="3"/>
      <c r="JOD170" s="3"/>
      <c r="JOE170" s="3"/>
      <c r="JOF170" s="3"/>
      <c r="JOG170" s="3"/>
      <c r="JOH170" s="3"/>
      <c r="JOI170" s="3"/>
      <c r="JOJ170" s="3"/>
      <c r="JOK170" s="3"/>
      <c r="JOL170" s="3"/>
      <c r="JOM170" s="3"/>
      <c r="JON170" s="3"/>
      <c r="JOO170" s="3"/>
      <c r="JOP170" s="3"/>
      <c r="JOQ170" s="3"/>
      <c r="JOR170" s="3"/>
      <c r="JOS170" s="3"/>
      <c r="JOT170" s="3"/>
      <c r="JOU170" s="3"/>
      <c r="JOV170" s="3"/>
      <c r="JOW170" s="3"/>
      <c r="JOX170" s="3"/>
      <c r="JOY170" s="3"/>
      <c r="JOZ170" s="3"/>
      <c r="JPA170" s="3"/>
      <c r="JPB170" s="3"/>
      <c r="JPC170" s="3"/>
      <c r="JPD170" s="3"/>
      <c r="JPE170" s="3"/>
      <c r="JPF170" s="3"/>
      <c r="JPG170" s="3"/>
      <c r="JPH170" s="3"/>
      <c r="JPI170" s="3"/>
      <c r="JPJ170" s="3"/>
      <c r="JPK170" s="3"/>
      <c r="JPL170" s="3"/>
      <c r="JPM170" s="3"/>
      <c r="JPN170" s="3"/>
      <c r="JPO170" s="3"/>
      <c r="JPP170" s="3"/>
      <c r="JPQ170" s="3"/>
      <c r="JPR170" s="3"/>
      <c r="JPS170" s="3"/>
      <c r="JPT170" s="3"/>
      <c r="JPU170" s="3"/>
      <c r="JPV170" s="3"/>
      <c r="JPW170" s="3"/>
      <c r="JPX170" s="3"/>
      <c r="JPY170" s="3"/>
      <c r="JPZ170" s="3"/>
      <c r="JQA170" s="3"/>
      <c r="JQB170" s="3"/>
      <c r="JQC170" s="3"/>
      <c r="JQD170" s="3"/>
      <c r="JQE170" s="3"/>
      <c r="JQF170" s="3"/>
      <c r="JQG170" s="3"/>
      <c r="JQH170" s="3"/>
      <c r="JQI170" s="3"/>
      <c r="JQJ170" s="3"/>
      <c r="JQK170" s="3"/>
      <c r="JQL170" s="3"/>
      <c r="JQM170" s="3"/>
      <c r="JQN170" s="3"/>
      <c r="JQO170" s="3"/>
      <c r="JQP170" s="3"/>
      <c r="JQQ170" s="3"/>
      <c r="JQR170" s="3"/>
      <c r="JQS170" s="3"/>
      <c r="JQT170" s="3"/>
      <c r="JQU170" s="3"/>
      <c r="JQV170" s="3"/>
      <c r="JQW170" s="3"/>
      <c r="JQX170" s="3"/>
      <c r="JQY170" s="3"/>
      <c r="JQZ170" s="3"/>
      <c r="JRA170" s="3"/>
      <c r="JRB170" s="3"/>
      <c r="JRC170" s="3"/>
      <c r="JRD170" s="3"/>
      <c r="JRE170" s="3"/>
      <c r="JRF170" s="3"/>
      <c r="JRG170" s="3"/>
      <c r="JRH170" s="3"/>
      <c r="JRI170" s="3"/>
      <c r="JRJ170" s="3"/>
      <c r="JRK170" s="3"/>
      <c r="JRL170" s="3"/>
      <c r="JRM170" s="3"/>
      <c r="JRN170" s="3"/>
      <c r="JRO170" s="3"/>
      <c r="JRP170" s="3"/>
      <c r="JRQ170" s="3"/>
      <c r="JRR170" s="3"/>
      <c r="JRS170" s="3"/>
      <c r="JRT170" s="3"/>
      <c r="JRU170" s="3"/>
      <c r="JRV170" s="3"/>
      <c r="JRW170" s="3"/>
      <c r="JRX170" s="3"/>
      <c r="JRY170" s="3"/>
      <c r="JRZ170" s="3"/>
      <c r="JSA170" s="3"/>
      <c r="JSB170" s="3"/>
      <c r="JSC170" s="3"/>
      <c r="JSD170" s="3"/>
      <c r="JSE170" s="3"/>
      <c r="JSF170" s="3"/>
      <c r="JSG170" s="3"/>
      <c r="JSH170" s="3"/>
      <c r="JSI170" s="3"/>
      <c r="JSJ170" s="3"/>
      <c r="JSK170" s="3"/>
      <c r="JSL170" s="3"/>
      <c r="JSM170" s="3"/>
      <c r="JSN170" s="3"/>
      <c r="JSO170" s="3"/>
      <c r="JSP170" s="3"/>
      <c r="JSQ170" s="3"/>
      <c r="JSR170" s="3"/>
      <c r="JSS170" s="3"/>
      <c r="JST170" s="3"/>
      <c r="JSU170" s="3"/>
      <c r="JSV170" s="3"/>
      <c r="JSW170" s="3"/>
      <c r="JSX170" s="3"/>
      <c r="JSY170" s="3"/>
      <c r="JSZ170" s="3"/>
      <c r="JTA170" s="3"/>
      <c r="JTB170" s="3"/>
      <c r="JTC170" s="3"/>
      <c r="JTD170" s="3"/>
      <c r="JTE170" s="3"/>
      <c r="JTF170" s="3"/>
      <c r="JTG170" s="3"/>
      <c r="JTH170" s="3"/>
      <c r="JTI170" s="3"/>
      <c r="JTJ170" s="3"/>
      <c r="JTK170" s="3"/>
      <c r="JTL170" s="3"/>
      <c r="JTM170" s="3"/>
      <c r="JTN170" s="3"/>
      <c r="JTO170" s="3"/>
      <c r="JTP170" s="3"/>
      <c r="JTQ170" s="3"/>
      <c r="JTR170" s="3"/>
      <c r="JTS170" s="3"/>
      <c r="JTT170" s="3"/>
      <c r="JTU170" s="3"/>
      <c r="JTV170" s="3"/>
      <c r="JTW170" s="3"/>
      <c r="JTX170" s="3"/>
      <c r="JTY170" s="3"/>
      <c r="JTZ170" s="3"/>
      <c r="JUA170" s="3"/>
      <c r="JUB170" s="3"/>
      <c r="JUC170" s="3"/>
      <c r="JUD170" s="3"/>
      <c r="JUE170" s="3"/>
      <c r="JUF170" s="3"/>
      <c r="JUG170" s="3"/>
      <c r="JUH170" s="3"/>
      <c r="JUI170" s="3"/>
      <c r="JUJ170" s="3"/>
      <c r="JUK170" s="3"/>
      <c r="JUL170" s="3"/>
      <c r="JUM170" s="3"/>
      <c r="JUN170" s="3"/>
      <c r="JUO170" s="3"/>
      <c r="JUP170" s="3"/>
      <c r="JUQ170" s="3"/>
      <c r="JUR170" s="3"/>
      <c r="JUS170" s="3"/>
      <c r="JUT170" s="3"/>
      <c r="JUU170" s="3"/>
      <c r="JUV170" s="3"/>
      <c r="JUW170" s="3"/>
      <c r="JUX170" s="3"/>
      <c r="JUY170" s="3"/>
      <c r="JUZ170" s="3"/>
      <c r="JVA170" s="3"/>
      <c r="JVB170" s="3"/>
      <c r="JVC170" s="3"/>
      <c r="JVD170" s="3"/>
      <c r="JVE170" s="3"/>
      <c r="JVF170" s="3"/>
      <c r="JVG170" s="3"/>
      <c r="JVH170" s="3"/>
      <c r="JVI170" s="3"/>
      <c r="JVJ170" s="3"/>
      <c r="JVK170" s="3"/>
      <c r="JVL170" s="3"/>
      <c r="JVM170" s="3"/>
      <c r="JVN170" s="3"/>
      <c r="JVO170" s="3"/>
      <c r="JVP170" s="3"/>
      <c r="JVQ170" s="3"/>
      <c r="JVR170" s="3"/>
      <c r="JVS170" s="3"/>
      <c r="JVT170" s="3"/>
      <c r="JVU170" s="3"/>
      <c r="JVV170" s="3"/>
      <c r="JVW170" s="3"/>
      <c r="JVX170" s="3"/>
      <c r="JVY170" s="3"/>
      <c r="JVZ170" s="3"/>
      <c r="JWA170" s="3"/>
      <c r="JWB170" s="3"/>
      <c r="JWC170" s="3"/>
      <c r="JWD170" s="3"/>
      <c r="JWE170" s="3"/>
      <c r="JWF170" s="3"/>
      <c r="JWG170" s="3"/>
      <c r="JWH170" s="3"/>
      <c r="JWI170" s="3"/>
      <c r="JWJ170" s="3"/>
      <c r="JWK170" s="3"/>
      <c r="JWL170" s="3"/>
      <c r="JWM170" s="3"/>
      <c r="JWN170" s="3"/>
      <c r="JWO170" s="3"/>
      <c r="JWP170" s="3"/>
      <c r="JWQ170" s="3"/>
      <c r="JWR170" s="3"/>
      <c r="JWS170" s="3"/>
      <c r="JWT170" s="3"/>
      <c r="JWU170" s="3"/>
      <c r="JWV170" s="3"/>
      <c r="JWW170" s="3"/>
      <c r="JWX170" s="3"/>
      <c r="JWY170" s="3"/>
      <c r="JWZ170" s="3"/>
      <c r="JXA170" s="3"/>
      <c r="JXB170" s="3"/>
      <c r="JXC170" s="3"/>
      <c r="JXD170" s="3"/>
      <c r="JXE170" s="3"/>
      <c r="JXF170" s="3"/>
      <c r="JXG170" s="3"/>
      <c r="JXH170" s="3"/>
      <c r="JXI170" s="3"/>
      <c r="JXJ170" s="3"/>
      <c r="JXK170" s="3"/>
      <c r="JXL170" s="3"/>
      <c r="JXM170" s="3"/>
      <c r="JXN170" s="3"/>
      <c r="JXO170" s="3"/>
      <c r="JXP170" s="3"/>
      <c r="JXQ170" s="3"/>
      <c r="JXR170" s="3"/>
      <c r="JXS170" s="3"/>
      <c r="JXT170" s="3"/>
      <c r="JXU170" s="3"/>
      <c r="JXV170" s="3"/>
      <c r="JXW170" s="3"/>
      <c r="JXX170" s="3"/>
      <c r="JXY170" s="3"/>
      <c r="JXZ170" s="3"/>
      <c r="JYA170" s="3"/>
      <c r="JYB170" s="3"/>
      <c r="JYC170" s="3"/>
      <c r="JYD170" s="3"/>
      <c r="JYE170" s="3"/>
      <c r="JYF170" s="3"/>
      <c r="JYG170" s="3"/>
      <c r="JYH170" s="3"/>
      <c r="JYI170" s="3"/>
      <c r="JYJ170" s="3"/>
      <c r="JYK170" s="3"/>
      <c r="JYL170" s="3"/>
      <c r="JYM170" s="3"/>
      <c r="JYN170" s="3"/>
      <c r="JYO170" s="3"/>
      <c r="JYP170" s="3"/>
      <c r="JYQ170" s="3"/>
      <c r="JYR170" s="3"/>
      <c r="JYS170" s="3"/>
      <c r="JYT170" s="3"/>
      <c r="JYU170" s="3"/>
      <c r="JYV170" s="3"/>
      <c r="JYW170" s="3"/>
      <c r="JYX170" s="3"/>
      <c r="JYY170" s="3"/>
      <c r="JYZ170" s="3"/>
      <c r="JZA170" s="3"/>
      <c r="JZB170" s="3"/>
      <c r="JZC170" s="3"/>
      <c r="JZD170" s="3"/>
      <c r="JZE170" s="3"/>
      <c r="JZF170" s="3"/>
      <c r="JZG170" s="3"/>
      <c r="JZH170" s="3"/>
      <c r="JZI170" s="3"/>
      <c r="JZJ170" s="3"/>
      <c r="JZK170" s="3"/>
      <c r="JZL170" s="3"/>
      <c r="JZM170" s="3"/>
      <c r="JZN170" s="3"/>
      <c r="JZO170" s="3"/>
      <c r="JZP170" s="3"/>
      <c r="JZQ170" s="3"/>
      <c r="JZR170" s="3"/>
      <c r="JZS170" s="3"/>
      <c r="JZT170" s="3"/>
      <c r="JZU170" s="3"/>
      <c r="JZV170" s="3"/>
      <c r="JZW170" s="3"/>
      <c r="JZX170" s="3"/>
      <c r="JZY170" s="3"/>
      <c r="JZZ170" s="3"/>
      <c r="KAA170" s="3"/>
      <c r="KAB170" s="3"/>
      <c r="KAC170" s="3"/>
      <c r="KAD170" s="3"/>
      <c r="KAE170" s="3"/>
      <c r="KAF170" s="3"/>
      <c r="KAG170" s="3"/>
      <c r="KAH170" s="3"/>
      <c r="KAI170" s="3"/>
      <c r="KAJ170" s="3"/>
      <c r="KAK170" s="3"/>
      <c r="KAL170" s="3"/>
      <c r="KAM170" s="3"/>
      <c r="KAN170" s="3"/>
      <c r="KAO170" s="3"/>
      <c r="KAP170" s="3"/>
      <c r="KAQ170" s="3"/>
      <c r="KAR170" s="3"/>
      <c r="KAS170" s="3"/>
      <c r="KAT170" s="3"/>
      <c r="KAU170" s="3"/>
      <c r="KAV170" s="3"/>
      <c r="KAW170" s="3"/>
      <c r="KAX170" s="3"/>
      <c r="KAY170" s="3"/>
      <c r="KAZ170" s="3"/>
      <c r="KBA170" s="3"/>
      <c r="KBB170" s="3"/>
      <c r="KBC170" s="3"/>
      <c r="KBD170" s="3"/>
      <c r="KBE170" s="3"/>
      <c r="KBF170" s="3"/>
      <c r="KBG170" s="3"/>
      <c r="KBH170" s="3"/>
      <c r="KBI170" s="3"/>
      <c r="KBJ170" s="3"/>
      <c r="KBK170" s="3"/>
      <c r="KBL170" s="3"/>
      <c r="KBM170" s="3"/>
      <c r="KBN170" s="3"/>
      <c r="KBO170" s="3"/>
      <c r="KBP170" s="3"/>
      <c r="KBQ170" s="3"/>
      <c r="KBR170" s="3"/>
      <c r="KBS170" s="3"/>
      <c r="KBT170" s="3"/>
      <c r="KBU170" s="3"/>
      <c r="KBV170" s="3"/>
      <c r="KBW170" s="3"/>
      <c r="KBX170" s="3"/>
      <c r="KBY170" s="3"/>
      <c r="KBZ170" s="3"/>
      <c r="KCA170" s="3"/>
      <c r="KCB170" s="3"/>
      <c r="KCC170" s="3"/>
      <c r="KCD170" s="3"/>
      <c r="KCE170" s="3"/>
      <c r="KCF170" s="3"/>
      <c r="KCG170" s="3"/>
      <c r="KCH170" s="3"/>
      <c r="KCI170" s="3"/>
      <c r="KCJ170" s="3"/>
      <c r="KCK170" s="3"/>
      <c r="KCL170" s="3"/>
      <c r="KCM170" s="3"/>
      <c r="KCN170" s="3"/>
      <c r="KCO170" s="3"/>
      <c r="KCP170" s="3"/>
      <c r="KCQ170" s="3"/>
      <c r="KCR170" s="3"/>
      <c r="KCS170" s="3"/>
      <c r="KCT170" s="3"/>
      <c r="KCU170" s="3"/>
      <c r="KCV170" s="3"/>
      <c r="KCW170" s="3"/>
      <c r="KCX170" s="3"/>
      <c r="KCY170" s="3"/>
      <c r="KCZ170" s="3"/>
      <c r="KDA170" s="3"/>
      <c r="KDB170" s="3"/>
      <c r="KDC170" s="3"/>
      <c r="KDD170" s="3"/>
      <c r="KDE170" s="3"/>
      <c r="KDF170" s="3"/>
      <c r="KDG170" s="3"/>
      <c r="KDH170" s="3"/>
      <c r="KDI170" s="3"/>
      <c r="KDJ170" s="3"/>
      <c r="KDK170" s="3"/>
      <c r="KDL170" s="3"/>
      <c r="KDM170" s="3"/>
      <c r="KDN170" s="3"/>
      <c r="KDO170" s="3"/>
      <c r="KDP170" s="3"/>
      <c r="KDQ170" s="3"/>
      <c r="KDR170" s="3"/>
      <c r="KDS170" s="3"/>
      <c r="KDT170" s="3"/>
      <c r="KDU170" s="3"/>
      <c r="KDV170" s="3"/>
      <c r="KDW170" s="3"/>
      <c r="KDX170" s="3"/>
      <c r="KDY170" s="3"/>
      <c r="KDZ170" s="3"/>
      <c r="KEA170" s="3"/>
      <c r="KEB170" s="3"/>
      <c r="KEC170" s="3"/>
      <c r="KED170" s="3"/>
      <c r="KEE170" s="3"/>
      <c r="KEF170" s="3"/>
      <c r="KEG170" s="3"/>
      <c r="KEH170" s="3"/>
      <c r="KEI170" s="3"/>
      <c r="KEJ170" s="3"/>
      <c r="KEK170" s="3"/>
      <c r="KEL170" s="3"/>
      <c r="KEM170" s="3"/>
      <c r="KEN170" s="3"/>
      <c r="KEO170" s="3"/>
      <c r="KEP170" s="3"/>
      <c r="KEQ170" s="3"/>
      <c r="KER170" s="3"/>
      <c r="KES170" s="3"/>
      <c r="KET170" s="3"/>
      <c r="KEU170" s="3"/>
      <c r="KEV170" s="3"/>
      <c r="KEW170" s="3"/>
      <c r="KEX170" s="3"/>
      <c r="KEY170" s="3"/>
      <c r="KEZ170" s="3"/>
      <c r="KFA170" s="3"/>
      <c r="KFB170" s="3"/>
      <c r="KFC170" s="3"/>
      <c r="KFD170" s="3"/>
      <c r="KFE170" s="3"/>
      <c r="KFF170" s="3"/>
      <c r="KFG170" s="3"/>
      <c r="KFH170" s="3"/>
      <c r="KFI170" s="3"/>
      <c r="KFJ170" s="3"/>
      <c r="KFK170" s="3"/>
      <c r="KFL170" s="3"/>
      <c r="KFM170" s="3"/>
      <c r="KFN170" s="3"/>
      <c r="KFO170" s="3"/>
      <c r="KFP170" s="3"/>
      <c r="KFQ170" s="3"/>
      <c r="KFR170" s="3"/>
      <c r="KFS170" s="3"/>
      <c r="KFT170" s="3"/>
      <c r="KFU170" s="3"/>
      <c r="KFV170" s="3"/>
      <c r="KFW170" s="3"/>
      <c r="KFX170" s="3"/>
      <c r="KFY170" s="3"/>
      <c r="KFZ170" s="3"/>
      <c r="KGA170" s="3"/>
      <c r="KGB170" s="3"/>
      <c r="KGC170" s="3"/>
      <c r="KGD170" s="3"/>
      <c r="KGE170" s="3"/>
      <c r="KGF170" s="3"/>
      <c r="KGG170" s="3"/>
      <c r="KGH170" s="3"/>
      <c r="KGI170" s="3"/>
      <c r="KGJ170" s="3"/>
      <c r="KGK170" s="3"/>
      <c r="KGL170" s="3"/>
      <c r="KGM170" s="3"/>
      <c r="KGN170" s="3"/>
      <c r="KGO170" s="3"/>
      <c r="KGP170" s="3"/>
      <c r="KGQ170" s="3"/>
      <c r="KGR170" s="3"/>
      <c r="KGS170" s="3"/>
      <c r="KGT170" s="3"/>
      <c r="KGU170" s="3"/>
      <c r="KGV170" s="3"/>
      <c r="KGW170" s="3"/>
      <c r="KGX170" s="3"/>
      <c r="KGY170" s="3"/>
      <c r="KGZ170" s="3"/>
      <c r="KHA170" s="3"/>
      <c r="KHB170" s="3"/>
      <c r="KHC170" s="3"/>
      <c r="KHD170" s="3"/>
      <c r="KHE170" s="3"/>
      <c r="KHF170" s="3"/>
      <c r="KHG170" s="3"/>
      <c r="KHH170" s="3"/>
      <c r="KHI170" s="3"/>
      <c r="KHJ170" s="3"/>
      <c r="KHK170" s="3"/>
      <c r="KHL170" s="3"/>
      <c r="KHM170" s="3"/>
      <c r="KHN170" s="3"/>
      <c r="KHO170" s="3"/>
      <c r="KHP170" s="3"/>
      <c r="KHQ170" s="3"/>
      <c r="KHR170" s="3"/>
      <c r="KHS170" s="3"/>
      <c r="KHT170" s="3"/>
      <c r="KHU170" s="3"/>
      <c r="KHV170" s="3"/>
      <c r="KHW170" s="3"/>
      <c r="KHX170" s="3"/>
      <c r="KHY170" s="3"/>
      <c r="KHZ170" s="3"/>
      <c r="KIA170" s="3"/>
      <c r="KIB170" s="3"/>
      <c r="KIC170" s="3"/>
      <c r="KID170" s="3"/>
      <c r="KIE170" s="3"/>
      <c r="KIF170" s="3"/>
      <c r="KIG170" s="3"/>
      <c r="KIH170" s="3"/>
      <c r="KII170" s="3"/>
      <c r="KIJ170" s="3"/>
      <c r="KIK170" s="3"/>
      <c r="KIL170" s="3"/>
      <c r="KIM170" s="3"/>
      <c r="KIN170" s="3"/>
      <c r="KIO170" s="3"/>
      <c r="KIP170" s="3"/>
      <c r="KIQ170" s="3"/>
      <c r="KIR170" s="3"/>
      <c r="KIS170" s="3"/>
      <c r="KIT170" s="3"/>
      <c r="KIU170" s="3"/>
      <c r="KIV170" s="3"/>
      <c r="KIW170" s="3"/>
      <c r="KIX170" s="3"/>
      <c r="KIY170" s="3"/>
      <c r="KIZ170" s="3"/>
      <c r="KJA170" s="3"/>
      <c r="KJB170" s="3"/>
      <c r="KJC170" s="3"/>
      <c r="KJD170" s="3"/>
      <c r="KJE170" s="3"/>
      <c r="KJF170" s="3"/>
      <c r="KJG170" s="3"/>
      <c r="KJH170" s="3"/>
      <c r="KJI170" s="3"/>
      <c r="KJJ170" s="3"/>
      <c r="KJK170" s="3"/>
      <c r="KJL170" s="3"/>
      <c r="KJM170" s="3"/>
      <c r="KJN170" s="3"/>
      <c r="KJO170" s="3"/>
      <c r="KJP170" s="3"/>
      <c r="KJQ170" s="3"/>
      <c r="KJR170" s="3"/>
      <c r="KJS170" s="3"/>
      <c r="KJT170" s="3"/>
      <c r="KJU170" s="3"/>
      <c r="KJV170" s="3"/>
      <c r="KJW170" s="3"/>
      <c r="KJX170" s="3"/>
      <c r="KJY170" s="3"/>
      <c r="KJZ170" s="3"/>
      <c r="KKA170" s="3"/>
      <c r="KKB170" s="3"/>
      <c r="KKC170" s="3"/>
      <c r="KKD170" s="3"/>
      <c r="KKE170" s="3"/>
      <c r="KKF170" s="3"/>
      <c r="KKG170" s="3"/>
      <c r="KKH170" s="3"/>
      <c r="KKI170" s="3"/>
      <c r="KKJ170" s="3"/>
      <c r="KKK170" s="3"/>
      <c r="KKL170" s="3"/>
      <c r="KKM170" s="3"/>
      <c r="KKN170" s="3"/>
      <c r="KKO170" s="3"/>
      <c r="KKP170" s="3"/>
      <c r="KKQ170" s="3"/>
      <c r="KKR170" s="3"/>
      <c r="KKS170" s="3"/>
      <c r="KKT170" s="3"/>
      <c r="KKU170" s="3"/>
      <c r="KKV170" s="3"/>
      <c r="KKW170" s="3"/>
      <c r="KKX170" s="3"/>
      <c r="KKY170" s="3"/>
      <c r="KKZ170" s="3"/>
      <c r="KLA170" s="3"/>
      <c r="KLB170" s="3"/>
      <c r="KLC170" s="3"/>
      <c r="KLD170" s="3"/>
      <c r="KLE170" s="3"/>
      <c r="KLF170" s="3"/>
      <c r="KLG170" s="3"/>
      <c r="KLH170" s="3"/>
      <c r="KLI170" s="3"/>
      <c r="KLJ170" s="3"/>
      <c r="KLK170" s="3"/>
      <c r="KLL170" s="3"/>
      <c r="KLM170" s="3"/>
      <c r="KLN170" s="3"/>
      <c r="KLO170" s="3"/>
      <c r="KLP170" s="3"/>
      <c r="KLQ170" s="3"/>
      <c r="KLR170" s="3"/>
      <c r="KLS170" s="3"/>
      <c r="KLT170" s="3"/>
      <c r="KLU170" s="3"/>
      <c r="KLV170" s="3"/>
      <c r="KLW170" s="3"/>
      <c r="KLX170" s="3"/>
      <c r="KLY170" s="3"/>
      <c r="KLZ170" s="3"/>
      <c r="KMA170" s="3"/>
      <c r="KMB170" s="3"/>
      <c r="KMC170" s="3"/>
      <c r="KMD170" s="3"/>
      <c r="KME170" s="3"/>
      <c r="KMF170" s="3"/>
      <c r="KMG170" s="3"/>
      <c r="KMH170" s="3"/>
      <c r="KMI170" s="3"/>
      <c r="KMJ170" s="3"/>
      <c r="KMK170" s="3"/>
      <c r="KML170" s="3"/>
      <c r="KMM170" s="3"/>
      <c r="KMN170" s="3"/>
      <c r="KMO170" s="3"/>
      <c r="KMP170" s="3"/>
      <c r="KMQ170" s="3"/>
      <c r="KMR170" s="3"/>
      <c r="KMS170" s="3"/>
      <c r="KMT170" s="3"/>
      <c r="KMU170" s="3"/>
      <c r="KMV170" s="3"/>
      <c r="KMW170" s="3"/>
      <c r="KMX170" s="3"/>
      <c r="KMY170" s="3"/>
      <c r="KMZ170" s="3"/>
      <c r="KNA170" s="3"/>
      <c r="KNB170" s="3"/>
      <c r="KNC170" s="3"/>
      <c r="KND170" s="3"/>
      <c r="KNE170" s="3"/>
      <c r="KNF170" s="3"/>
      <c r="KNG170" s="3"/>
      <c r="KNH170" s="3"/>
      <c r="KNI170" s="3"/>
      <c r="KNJ170" s="3"/>
      <c r="KNK170" s="3"/>
      <c r="KNL170" s="3"/>
      <c r="KNM170" s="3"/>
      <c r="KNN170" s="3"/>
      <c r="KNO170" s="3"/>
      <c r="KNP170" s="3"/>
      <c r="KNQ170" s="3"/>
      <c r="KNR170" s="3"/>
      <c r="KNS170" s="3"/>
      <c r="KNT170" s="3"/>
      <c r="KNU170" s="3"/>
      <c r="KNV170" s="3"/>
      <c r="KNW170" s="3"/>
      <c r="KNX170" s="3"/>
      <c r="KNY170" s="3"/>
      <c r="KNZ170" s="3"/>
      <c r="KOA170" s="3"/>
      <c r="KOB170" s="3"/>
      <c r="KOC170" s="3"/>
      <c r="KOD170" s="3"/>
      <c r="KOE170" s="3"/>
      <c r="KOF170" s="3"/>
      <c r="KOG170" s="3"/>
      <c r="KOH170" s="3"/>
      <c r="KOI170" s="3"/>
      <c r="KOJ170" s="3"/>
      <c r="KOK170" s="3"/>
      <c r="KOL170" s="3"/>
      <c r="KOM170" s="3"/>
      <c r="KON170" s="3"/>
      <c r="KOO170" s="3"/>
      <c r="KOP170" s="3"/>
      <c r="KOQ170" s="3"/>
      <c r="KOR170" s="3"/>
      <c r="KOS170" s="3"/>
      <c r="KOT170" s="3"/>
      <c r="KOU170" s="3"/>
      <c r="KOV170" s="3"/>
      <c r="KOW170" s="3"/>
      <c r="KOX170" s="3"/>
      <c r="KOY170" s="3"/>
      <c r="KOZ170" s="3"/>
      <c r="KPA170" s="3"/>
      <c r="KPB170" s="3"/>
      <c r="KPC170" s="3"/>
      <c r="KPD170" s="3"/>
      <c r="KPE170" s="3"/>
      <c r="KPF170" s="3"/>
      <c r="KPG170" s="3"/>
      <c r="KPH170" s="3"/>
      <c r="KPI170" s="3"/>
      <c r="KPJ170" s="3"/>
      <c r="KPK170" s="3"/>
      <c r="KPL170" s="3"/>
      <c r="KPM170" s="3"/>
      <c r="KPN170" s="3"/>
      <c r="KPO170" s="3"/>
      <c r="KPP170" s="3"/>
      <c r="KPQ170" s="3"/>
      <c r="KPR170" s="3"/>
      <c r="KPS170" s="3"/>
      <c r="KPT170" s="3"/>
      <c r="KPU170" s="3"/>
      <c r="KPV170" s="3"/>
      <c r="KPW170" s="3"/>
      <c r="KPX170" s="3"/>
      <c r="KPY170" s="3"/>
      <c r="KPZ170" s="3"/>
      <c r="KQA170" s="3"/>
      <c r="KQB170" s="3"/>
      <c r="KQC170" s="3"/>
      <c r="KQD170" s="3"/>
      <c r="KQE170" s="3"/>
      <c r="KQF170" s="3"/>
      <c r="KQG170" s="3"/>
      <c r="KQH170" s="3"/>
      <c r="KQI170" s="3"/>
      <c r="KQJ170" s="3"/>
      <c r="KQK170" s="3"/>
      <c r="KQL170" s="3"/>
      <c r="KQM170" s="3"/>
      <c r="KQN170" s="3"/>
      <c r="KQO170" s="3"/>
      <c r="KQP170" s="3"/>
      <c r="KQQ170" s="3"/>
      <c r="KQR170" s="3"/>
      <c r="KQS170" s="3"/>
      <c r="KQT170" s="3"/>
      <c r="KQU170" s="3"/>
      <c r="KQV170" s="3"/>
      <c r="KQW170" s="3"/>
      <c r="KQX170" s="3"/>
      <c r="KQY170" s="3"/>
      <c r="KQZ170" s="3"/>
      <c r="KRA170" s="3"/>
      <c r="KRB170" s="3"/>
      <c r="KRC170" s="3"/>
      <c r="KRD170" s="3"/>
      <c r="KRE170" s="3"/>
      <c r="KRF170" s="3"/>
      <c r="KRG170" s="3"/>
      <c r="KRH170" s="3"/>
      <c r="KRI170" s="3"/>
      <c r="KRJ170" s="3"/>
      <c r="KRK170" s="3"/>
      <c r="KRL170" s="3"/>
      <c r="KRM170" s="3"/>
      <c r="KRN170" s="3"/>
      <c r="KRO170" s="3"/>
      <c r="KRP170" s="3"/>
      <c r="KRQ170" s="3"/>
      <c r="KRR170" s="3"/>
      <c r="KRS170" s="3"/>
      <c r="KRT170" s="3"/>
      <c r="KRU170" s="3"/>
      <c r="KRV170" s="3"/>
      <c r="KRW170" s="3"/>
      <c r="KRX170" s="3"/>
      <c r="KRY170" s="3"/>
      <c r="KRZ170" s="3"/>
      <c r="KSA170" s="3"/>
      <c r="KSB170" s="3"/>
      <c r="KSC170" s="3"/>
      <c r="KSD170" s="3"/>
      <c r="KSE170" s="3"/>
      <c r="KSF170" s="3"/>
      <c r="KSG170" s="3"/>
      <c r="KSH170" s="3"/>
      <c r="KSI170" s="3"/>
      <c r="KSJ170" s="3"/>
      <c r="KSK170" s="3"/>
      <c r="KSL170" s="3"/>
      <c r="KSM170" s="3"/>
      <c r="KSN170" s="3"/>
      <c r="KSO170" s="3"/>
      <c r="KSP170" s="3"/>
      <c r="KSQ170" s="3"/>
      <c r="KSR170" s="3"/>
      <c r="KSS170" s="3"/>
      <c r="KST170" s="3"/>
      <c r="KSU170" s="3"/>
      <c r="KSV170" s="3"/>
      <c r="KSW170" s="3"/>
      <c r="KSX170" s="3"/>
      <c r="KSY170" s="3"/>
      <c r="KSZ170" s="3"/>
      <c r="KTA170" s="3"/>
      <c r="KTB170" s="3"/>
      <c r="KTC170" s="3"/>
      <c r="KTD170" s="3"/>
      <c r="KTE170" s="3"/>
      <c r="KTF170" s="3"/>
      <c r="KTG170" s="3"/>
      <c r="KTH170" s="3"/>
      <c r="KTI170" s="3"/>
      <c r="KTJ170" s="3"/>
      <c r="KTK170" s="3"/>
      <c r="KTL170" s="3"/>
      <c r="KTM170" s="3"/>
      <c r="KTN170" s="3"/>
      <c r="KTO170" s="3"/>
      <c r="KTP170" s="3"/>
      <c r="KTQ170" s="3"/>
      <c r="KTR170" s="3"/>
      <c r="KTS170" s="3"/>
      <c r="KTT170" s="3"/>
      <c r="KTU170" s="3"/>
      <c r="KTV170" s="3"/>
      <c r="KTW170" s="3"/>
      <c r="KTX170" s="3"/>
      <c r="KTY170" s="3"/>
      <c r="KTZ170" s="3"/>
      <c r="KUA170" s="3"/>
      <c r="KUB170" s="3"/>
      <c r="KUC170" s="3"/>
      <c r="KUD170" s="3"/>
      <c r="KUE170" s="3"/>
      <c r="KUF170" s="3"/>
      <c r="KUG170" s="3"/>
      <c r="KUH170" s="3"/>
      <c r="KUI170" s="3"/>
      <c r="KUJ170" s="3"/>
      <c r="KUK170" s="3"/>
      <c r="KUL170" s="3"/>
      <c r="KUM170" s="3"/>
      <c r="KUN170" s="3"/>
      <c r="KUO170" s="3"/>
      <c r="KUP170" s="3"/>
      <c r="KUQ170" s="3"/>
      <c r="KUR170" s="3"/>
      <c r="KUS170" s="3"/>
      <c r="KUT170" s="3"/>
      <c r="KUU170" s="3"/>
      <c r="KUV170" s="3"/>
      <c r="KUW170" s="3"/>
      <c r="KUX170" s="3"/>
      <c r="KUY170" s="3"/>
      <c r="KUZ170" s="3"/>
      <c r="KVA170" s="3"/>
      <c r="KVB170" s="3"/>
      <c r="KVC170" s="3"/>
      <c r="KVD170" s="3"/>
      <c r="KVE170" s="3"/>
      <c r="KVF170" s="3"/>
      <c r="KVG170" s="3"/>
      <c r="KVH170" s="3"/>
      <c r="KVI170" s="3"/>
      <c r="KVJ170" s="3"/>
      <c r="KVK170" s="3"/>
      <c r="KVL170" s="3"/>
      <c r="KVM170" s="3"/>
      <c r="KVN170" s="3"/>
      <c r="KVO170" s="3"/>
      <c r="KVP170" s="3"/>
      <c r="KVQ170" s="3"/>
      <c r="KVR170" s="3"/>
      <c r="KVS170" s="3"/>
      <c r="KVT170" s="3"/>
      <c r="KVU170" s="3"/>
      <c r="KVV170" s="3"/>
      <c r="KVW170" s="3"/>
      <c r="KVX170" s="3"/>
      <c r="KVY170" s="3"/>
      <c r="KVZ170" s="3"/>
      <c r="KWA170" s="3"/>
      <c r="KWB170" s="3"/>
      <c r="KWC170" s="3"/>
      <c r="KWD170" s="3"/>
      <c r="KWE170" s="3"/>
      <c r="KWF170" s="3"/>
      <c r="KWG170" s="3"/>
      <c r="KWH170" s="3"/>
      <c r="KWI170" s="3"/>
      <c r="KWJ170" s="3"/>
      <c r="KWK170" s="3"/>
      <c r="KWL170" s="3"/>
      <c r="KWM170" s="3"/>
      <c r="KWN170" s="3"/>
      <c r="KWO170" s="3"/>
      <c r="KWP170" s="3"/>
      <c r="KWQ170" s="3"/>
      <c r="KWR170" s="3"/>
      <c r="KWS170" s="3"/>
      <c r="KWT170" s="3"/>
      <c r="KWU170" s="3"/>
      <c r="KWV170" s="3"/>
      <c r="KWW170" s="3"/>
      <c r="KWX170" s="3"/>
      <c r="KWY170" s="3"/>
      <c r="KWZ170" s="3"/>
      <c r="KXA170" s="3"/>
      <c r="KXB170" s="3"/>
      <c r="KXC170" s="3"/>
      <c r="KXD170" s="3"/>
      <c r="KXE170" s="3"/>
      <c r="KXF170" s="3"/>
      <c r="KXG170" s="3"/>
      <c r="KXH170" s="3"/>
      <c r="KXI170" s="3"/>
      <c r="KXJ170" s="3"/>
      <c r="KXK170" s="3"/>
      <c r="KXL170" s="3"/>
      <c r="KXM170" s="3"/>
      <c r="KXN170" s="3"/>
      <c r="KXO170" s="3"/>
      <c r="KXP170" s="3"/>
      <c r="KXQ170" s="3"/>
      <c r="KXR170" s="3"/>
      <c r="KXS170" s="3"/>
      <c r="KXT170" s="3"/>
      <c r="KXU170" s="3"/>
      <c r="KXV170" s="3"/>
      <c r="KXW170" s="3"/>
      <c r="KXX170" s="3"/>
      <c r="KXY170" s="3"/>
      <c r="KXZ170" s="3"/>
      <c r="KYA170" s="3"/>
      <c r="KYB170" s="3"/>
      <c r="KYC170" s="3"/>
      <c r="KYD170" s="3"/>
      <c r="KYE170" s="3"/>
      <c r="KYF170" s="3"/>
      <c r="KYG170" s="3"/>
      <c r="KYH170" s="3"/>
      <c r="KYI170" s="3"/>
      <c r="KYJ170" s="3"/>
      <c r="KYK170" s="3"/>
      <c r="KYL170" s="3"/>
      <c r="KYM170" s="3"/>
      <c r="KYN170" s="3"/>
      <c r="KYO170" s="3"/>
      <c r="KYP170" s="3"/>
      <c r="KYQ170" s="3"/>
      <c r="KYR170" s="3"/>
      <c r="KYS170" s="3"/>
      <c r="KYT170" s="3"/>
      <c r="KYU170" s="3"/>
      <c r="KYV170" s="3"/>
      <c r="KYW170" s="3"/>
      <c r="KYX170" s="3"/>
      <c r="KYY170" s="3"/>
      <c r="KYZ170" s="3"/>
      <c r="KZA170" s="3"/>
      <c r="KZB170" s="3"/>
      <c r="KZC170" s="3"/>
      <c r="KZD170" s="3"/>
      <c r="KZE170" s="3"/>
      <c r="KZF170" s="3"/>
      <c r="KZG170" s="3"/>
      <c r="KZH170" s="3"/>
      <c r="KZI170" s="3"/>
      <c r="KZJ170" s="3"/>
      <c r="KZK170" s="3"/>
      <c r="KZL170" s="3"/>
      <c r="KZM170" s="3"/>
      <c r="KZN170" s="3"/>
      <c r="KZO170" s="3"/>
      <c r="KZP170" s="3"/>
      <c r="KZQ170" s="3"/>
      <c r="KZR170" s="3"/>
      <c r="KZS170" s="3"/>
      <c r="KZT170" s="3"/>
      <c r="KZU170" s="3"/>
      <c r="KZV170" s="3"/>
      <c r="KZW170" s="3"/>
      <c r="KZX170" s="3"/>
      <c r="KZY170" s="3"/>
      <c r="KZZ170" s="3"/>
      <c r="LAA170" s="3"/>
      <c r="LAB170" s="3"/>
      <c r="LAC170" s="3"/>
      <c r="LAD170" s="3"/>
      <c r="LAE170" s="3"/>
      <c r="LAF170" s="3"/>
      <c r="LAG170" s="3"/>
      <c r="LAH170" s="3"/>
      <c r="LAI170" s="3"/>
      <c r="LAJ170" s="3"/>
      <c r="LAK170" s="3"/>
      <c r="LAL170" s="3"/>
      <c r="LAM170" s="3"/>
      <c r="LAN170" s="3"/>
      <c r="LAO170" s="3"/>
      <c r="LAP170" s="3"/>
      <c r="LAQ170" s="3"/>
      <c r="LAR170" s="3"/>
      <c r="LAS170" s="3"/>
      <c r="LAT170" s="3"/>
      <c r="LAU170" s="3"/>
      <c r="LAV170" s="3"/>
      <c r="LAW170" s="3"/>
      <c r="LAX170" s="3"/>
      <c r="LAY170" s="3"/>
      <c r="LAZ170" s="3"/>
      <c r="LBA170" s="3"/>
      <c r="LBB170" s="3"/>
      <c r="LBC170" s="3"/>
      <c r="LBD170" s="3"/>
      <c r="LBE170" s="3"/>
      <c r="LBF170" s="3"/>
      <c r="LBG170" s="3"/>
      <c r="LBH170" s="3"/>
      <c r="LBI170" s="3"/>
      <c r="LBJ170" s="3"/>
      <c r="LBK170" s="3"/>
      <c r="LBL170" s="3"/>
      <c r="LBM170" s="3"/>
      <c r="LBN170" s="3"/>
      <c r="LBO170" s="3"/>
      <c r="LBP170" s="3"/>
      <c r="LBQ170" s="3"/>
      <c r="LBR170" s="3"/>
      <c r="LBS170" s="3"/>
      <c r="LBT170" s="3"/>
      <c r="LBU170" s="3"/>
      <c r="LBV170" s="3"/>
      <c r="LBW170" s="3"/>
      <c r="LBX170" s="3"/>
      <c r="LBY170" s="3"/>
      <c r="LBZ170" s="3"/>
      <c r="LCA170" s="3"/>
      <c r="LCB170" s="3"/>
      <c r="LCC170" s="3"/>
      <c r="LCD170" s="3"/>
      <c r="LCE170" s="3"/>
      <c r="LCF170" s="3"/>
      <c r="LCG170" s="3"/>
      <c r="LCH170" s="3"/>
      <c r="LCI170" s="3"/>
      <c r="LCJ170" s="3"/>
      <c r="LCK170" s="3"/>
      <c r="LCL170" s="3"/>
      <c r="LCM170" s="3"/>
      <c r="LCN170" s="3"/>
      <c r="LCO170" s="3"/>
      <c r="LCP170" s="3"/>
      <c r="LCQ170" s="3"/>
      <c r="LCR170" s="3"/>
      <c r="LCS170" s="3"/>
      <c r="LCT170" s="3"/>
      <c r="LCU170" s="3"/>
      <c r="LCV170" s="3"/>
      <c r="LCW170" s="3"/>
      <c r="LCX170" s="3"/>
      <c r="LCY170" s="3"/>
      <c r="LCZ170" s="3"/>
      <c r="LDA170" s="3"/>
      <c r="LDB170" s="3"/>
      <c r="LDC170" s="3"/>
      <c r="LDD170" s="3"/>
      <c r="LDE170" s="3"/>
      <c r="LDF170" s="3"/>
      <c r="LDG170" s="3"/>
      <c r="LDH170" s="3"/>
      <c r="LDI170" s="3"/>
      <c r="LDJ170" s="3"/>
      <c r="LDK170" s="3"/>
      <c r="LDL170" s="3"/>
      <c r="LDM170" s="3"/>
      <c r="LDN170" s="3"/>
      <c r="LDO170" s="3"/>
      <c r="LDP170" s="3"/>
      <c r="LDQ170" s="3"/>
      <c r="LDR170" s="3"/>
      <c r="LDS170" s="3"/>
      <c r="LDT170" s="3"/>
      <c r="LDU170" s="3"/>
      <c r="LDV170" s="3"/>
      <c r="LDW170" s="3"/>
      <c r="LDX170" s="3"/>
      <c r="LDY170" s="3"/>
      <c r="LDZ170" s="3"/>
      <c r="LEA170" s="3"/>
      <c r="LEB170" s="3"/>
      <c r="LEC170" s="3"/>
      <c r="LED170" s="3"/>
      <c r="LEE170" s="3"/>
      <c r="LEF170" s="3"/>
      <c r="LEG170" s="3"/>
      <c r="LEH170" s="3"/>
      <c r="LEI170" s="3"/>
      <c r="LEJ170" s="3"/>
      <c r="LEK170" s="3"/>
      <c r="LEL170" s="3"/>
      <c r="LEM170" s="3"/>
      <c r="LEN170" s="3"/>
      <c r="LEO170" s="3"/>
      <c r="LEP170" s="3"/>
      <c r="LEQ170" s="3"/>
      <c r="LER170" s="3"/>
      <c r="LES170" s="3"/>
      <c r="LET170" s="3"/>
      <c r="LEU170" s="3"/>
      <c r="LEV170" s="3"/>
      <c r="LEW170" s="3"/>
      <c r="LEX170" s="3"/>
      <c r="LEY170" s="3"/>
      <c r="LEZ170" s="3"/>
      <c r="LFA170" s="3"/>
      <c r="LFB170" s="3"/>
      <c r="LFC170" s="3"/>
      <c r="LFD170" s="3"/>
      <c r="LFE170" s="3"/>
      <c r="LFF170" s="3"/>
      <c r="LFG170" s="3"/>
      <c r="LFH170" s="3"/>
      <c r="LFI170" s="3"/>
      <c r="LFJ170" s="3"/>
      <c r="LFK170" s="3"/>
      <c r="LFL170" s="3"/>
      <c r="LFM170" s="3"/>
      <c r="LFN170" s="3"/>
      <c r="LFO170" s="3"/>
      <c r="LFP170" s="3"/>
      <c r="LFQ170" s="3"/>
      <c r="LFR170" s="3"/>
      <c r="LFS170" s="3"/>
      <c r="LFT170" s="3"/>
      <c r="LFU170" s="3"/>
      <c r="LFV170" s="3"/>
      <c r="LFW170" s="3"/>
      <c r="LFX170" s="3"/>
      <c r="LFY170" s="3"/>
      <c r="LFZ170" s="3"/>
      <c r="LGA170" s="3"/>
      <c r="LGB170" s="3"/>
      <c r="LGC170" s="3"/>
      <c r="LGD170" s="3"/>
      <c r="LGE170" s="3"/>
      <c r="LGF170" s="3"/>
      <c r="LGG170" s="3"/>
      <c r="LGH170" s="3"/>
      <c r="LGI170" s="3"/>
      <c r="LGJ170" s="3"/>
      <c r="LGK170" s="3"/>
      <c r="LGL170" s="3"/>
      <c r="LGM170" s="3"/>
      <c r="LGN170" s="3"/>
      <c r="LGO170" s="3"/>
      <c r="LGP170" s="3"/>
      <c r="LGQ170" s="3"/>
      <c r="LGR170" s="3"/>
      <c r="LGS170" s="3"/>
      <c r="LGT170" s="3"/>
      <c r="LGU170" s="3"/>
      <c r="LGV170" s="3"/>
      <c r="LGW170" s="3"/>
      <c r="LGX170" s="3"/>
      <c r="LGY170" s="3"/>
      <c r="LGZ170" s="3"/>
      <c r="LHA170" s="3"/>
      <c r="LHB170" s="3"/>
      <c r="LHC170" s="3"/>
      <c r="LHD170" s="3"/>
      <c r="LHE170" s="3"/>
      <c r="LHF170" s="3"/>
      <c r="LHG170" s="3"/>
      <c r="LHH170" s="3"/>
      <c r="LHI170" s="3"/>
      <c r="LHJ170" s="3"/>
      <c r="LHK170" s="3"/>
      <c r="LHL170" s="3"/>
      <c r="LHM170" s="3"/>
      <c r="LHN170" s="3"/>
      <c r="LHO170" s="3"/>
      <c r="LHP170" s="3"/>
      <c r="LHQ170" s="3"/>
      <c r="LHR170" s="3"/>
      <c r="LHS170" s="3"/>
      <c r="LHT170" s="3"/>
      <c r="LHU170" s="3"/>
      <c r="LHV170" s="3"/>
      <c r="LHW170" s="3"/>
      <c r="LHX170" s="3"/>
      <c r="LHY170" s="3"/>
      <c r="LHZ170" s="3"/>
      <c r="LIA170" s="3"/>
      <c r="LIB170" s="3"/>
      <c r="LIC170" s="3"/>
      <c r="LID170" s="3"/>
      <c r="LIE170" s="3"/>
      <c r="LIF170" s="3"/>
      <c r="LIG170" s="3"/>
      <c r="LIH170" s="3"/>
      <c r="LII170" s="3"/>
      <c r="LIJ170" s="3"/>
      <c r="LIK170" s="3"/>
      <c r="LIL170" s="3"/>
      <c r="LIM170" s="3"/>
      <c r="LIN170" s="3"/>
      <c r="LIO170" s="3"/>
      <c r="LIP170" s="3"/>
      <c r="LIQ170" s="3"/>
      <c r="LIR170" s="3"/>
      <c r="LIS170" s="3"/>
      <c r="LIT170" s="3"/>
      <c r="LIU170" s="3"/>
      <c r="LIV170" s="3"/>
      <c r="LIW170" s="3"/>
      <c r="LIX170" s="3"/>
      <c r="LIY170" s="3"/>
      <c r="LIZ170" s="3"/>
      <c r="LJA170" s="3"/>
      <c r="LJB170" s="3"/>
      <c r="LJC170" s="3"/>
      <c r="LJD170" s="3"/>
      <c r="LJE170" s="3"/>
      <c r="LJF170" s="3"/>
      <c r="LJG170" s="3"/>
      <c r="LJH170" s="3"/>
      <c r="LJI170" s="3"/>
      <c r="LJJ170" s="3"/>
      <c r="LJK170" s="3"/>
      <c r="LJL170" s="3"/>
      <c r="LJM170" s="3"/>
      <c r="LJN170" s="3"/>
      <c r="LJO170" s="3"/>
      <c r="LJP170" s="3"/>
      <c r="LJQ170" s="3"/>
      <c r="LJR170" s="3"/>
      <c r="LJS170" s="3"/>
      <c r="LJT170" s="3"/>
      <c r="LJU170" s="3"/>
      <c r="LJV170" s="3"/>
      <c r="LJW170" s="3"/>
      <c r="LJX170" s="3"/>
      <c r="LJY170" s="3"/>
      <c r="LJZ170" s="3"/>
      <c r="LKA170" s="3"/>
      <c r="LKB170" s="3"/>
      <c r="LKC170" s="3"/>
      <c r="LKD170" s="3"/>
      <c r="LKE170" s="3"/>
      <c r="LKF170" s="3"/>
      <c r="LKG170" s="3"/>
      <c r="LKH170" s="3"/>
      <c r="LKI170" s="3"/>
      <c r="LKJ170" s="3"/>
      <c r="LKK170" s="3"/>
      <c r="LKL170" s="3"/>
      <c r="LKM170" s="3"/>
      <c r="LKN170" s="3"/>
      <c r="LKO170" s="3"/>
      <c r="LKP170" s="3"/>
      <c r="LKQ170" s="3"/>
      <c r="LKR170" s="3"/>
      <c r="LKS170" s="3"/>
      <c r="LKT170" s="3"/>
      <c r="LKU170" s="3"/>
      <c r="LKV170" s="3"/>
      <c r="LKW170" s="3"/>
      <c r="LKX170" s="3"/>
      <c r="LKY170" s="3"/>
      <c r="LKZ170" s="3"/>
      <c r="LLA170" s="3"/>
      <c r="LLB170" s="3"/>
      <c r="LLC170" s="3"/>
      <c r="LLD170" s="3"/>
      <c r="LLE170" s="3"/>
      <c r="LLF170" s="3"/>
      <c r="LLG170" s="3"/>
      <c r="LLH170" s="3"/>
      <c r="LLI170" s="3"/>
      <c r="LLJ170" s="3"/>
      <c r="LLK170" s="3"/>
      <c r="LLL170" s="3"/>
      <c r="LLM170" s="3"/>
      <c r="LLN170" s="3"/>
      <c r="LLO170" s="3"/>
      <c r="LLP170" s="3"/>
      <c r="LLQ170" s="3"/>
      <c r="LLR170" s="3"/>
      <c r="LLS170" s="3"/>
      <c r="LLT170" s="3"/>
      <c r="LLU170" s="3"/>
      <c r="LLV170" s="3"/>
      <c r="LLW170" s="3"/>
      <c r="LLX170" s="3"/>
      <c r="LLY170" s="3"/>
      <c r="LLZ170" s="3"/>
      <c r="LMA170" s="3"/>
      <c r="LMB170" s="3"/>
      <c r="LMC170" s="3"/>
      <c r="LMD170" s="3"/>
      <c r="LME170" s="3"/>
      <c r="LMF170" s="3"/>
      <c r="LMG170" s="3"/>
      <c r="LMH170" s="3"/>
      <c r="LMI170" s="3"/>
      <c r="LMJ170" s="3"/>
      <c r="LMK170" s="3"/>
      <c r="LML170" s="3"/>
      <c r="LMM170" s="3"/>
      <c r="LMN170" s="3"/>
      <c r="LMO170" s="3"/>
      <c r="LMP170" s="3"/>
      <c r="LMQ170" s="3"/>
      <c r="LMR170" s="3"/>
      <c r="LMS170" s="3"/>
      <c r="LMT170" s="3"/>
      <c r="LMU170" s="3"/>
      <c r="LMV170" s="3"/>
      <c r="LMW170" s="3"/>
      <c r="LMX170" s="3"/>
      <c r="LMY170" s="3"/>
      <c r="LMZ170" s="3"/>
      <c r="LNA170" s="3"/>
      <c r="LNB170" s="3"/>
      <c r="LNC170" s="3"/>
      <c r="LND170" s="3"/>
      <c r="LNE170" s="3"/>
      <c r="LNF170" s="3"/>
      <c r="LNG170" s="3"/>
      <c r="LNH170" s="3"/>
      <c r="LNI170" s="3"/>
      <c r="LNJ170" s="3"/>
      <c r="LNK170" s="3"/>
      <c r="LNL170" s="3"/>
      <c r="LNM170" s="3"/>
      <c r="LNN170" s="3"/>
      <c r="LNO170" s="3"/>
      <c r="LNP170" s="3"/>
      <c r="LNQ170" s="3"/>
      <c r="LNR170" s="3"/>
      <c r="LNS170" s="3"/>
      <c r="LNT170" s="3"/>
      <c r="LNU170" s="3"/>
      <c r="LNV170" s="3"/>
      <c r="LNW170" s="3"/>
      <c r="LNX170" s="3"/>
      <c r="LNY170" s="3"/>
      <c r="LNZ170" s="3"/>
      <c r="LOA170" s="3"/>
      <c r="LOB170" s="3"/>
      <c r="LOC170" s="3"/>
      <c r="LOD170" s="3"/>
      <c r="LOE170" s="3"/>
      <c r="LOF170" s="3"/>
      <c r="LOG170" s="3"/>
      <c r="LOH170" s="3"/>
      <c r="LOI170" s="3"/>
      <c r="LOJ170" s="3"/>
      <c r="LOK170" s="3"/>
      <c r="LOL170" s="3"/>
      <c r="LOM170" s="3"/>
      <c r="LON170" s="3"/>
      <c r="LOO170" s="3"/>
      <c r="LOP170" s="3"/>
      <c r="LOQ170" s="3"/>
      <c r="LOR170" s="3"/>
      <c r="LOS170" s="3"/>
      <c r="LOT170" s="3"/>
      <c r="LOU170" s="3"/>
      <c r="LOV170" s="3"/>
      <c r="LOW170" s="3"/>
      <c r="LOX170" s="3"/>
      <c r="LOY170" s="3"/>
      <c r="LOZ170" s="3"/>
      <c r="LPA170" s="3"/>
      <c r="LPB170" s="3"/>
      <c r="LPC170" s="3"/>
      <c r="LPD170" s="3"/>
      <c r="LPE170" s="3"/>
      <c r="LPF170" s="3"/>
      <c r="LPG170" s="3"/>
      <c r="LPH170" s="3"/>
      <c r="LPI170" s="3"/>
      <c r="LPJ170" s="3"/>
      <c r="LPK170" s="3"/>
      <c r="LPL170" s="3"/>
      <c r="LPM170" s="3"/>
      <c r="LPN170" s="3"/>
      <c r="LPO170" s="3"/>
      <c r="LPP170" s="3"/>
      <c r="LPQ170" s="3"/>
      <c r="LPR170" s="3"/>
      <c r="LPS170" s="3"/>
      <c r="LPT170" s="3"/>
      <c r="LPU170" s="3"/>
      <c r="LPV170" s="3"/>
      <c r="LPW170" s="3"/>
      <c r="LPX170" s="3"/>
      <c r="LPY170" s="3"/>
      <c r="LPZ170" s="3"/>
      <c r="LQA170" s="3"/>
      <c r="LQB170" s="3"/>
      <c r="LQC170" s="3"/>
      <c r="LQD170" s="3"/>
      <c r="LQE170" s="3"/>
      <c r="LQF170" s="3"/>
      <c r="LQG170" s="3"/>
      <c r="LQH170" s="3"/>
      <c r="LQI170" s="3"/>
      <c r="LQJ170" s="3"/>
      <c r="LQK170" s="3"/>
      <c r="LQL170" s="3"/>
      <c r="LQM170" s="3"/>
      <c r="LQN170" s="3"/>
      <c r="LQO170" s="3"/>
      <c r="LQP170" s="3"/>
      <c r="LQQ170" s="3"/>
      <c r="LQR170" s="3"/>
      <c r="LQS170" s="3"/>
      <c r="LQT170" s="3"/>
      <c r="LQU170" s="3"/>
      <c r="LQV170" s="3"/>
      <c r="LQW170" s="3"/>
      <c r="LQX170" s="3"/>
      <c r="LQY170" s="3"/>
      <c r="LQZ170" s="3"/>
      <c r="LRA170" s="3"/>
      <c r="LRB170" s="3"/>
      <c r="LRC170" s="3"/>
      <c r="LRD170" s="3"/>
      <c r="LRE170" s="3"/>
      <c r="LRF170" s="3"/>
      <c r="LRG170" s="3"/>
      <c r="LRH170" s="3"/>
      <c r="LRI170" s="3"/>
      <c r="LRJ170" s="3"/>
      <c r="LRK170" s="3"/>
      <c r="LRL170" s="3"/>
      <c r="LRM170" s="3"/>
      <c r="LRN170" s="3"/>
      <c r="LRO170" s="3"/>
      <c r="LRP170" s="3"/>
      <c r="LRQ170" s="3"/>
      <c r="LRR170" s="3"/>
      <c r="LRS170" s="3"/>
      <c r="LRT170" s="3"/>
      <c r="LRU170" s="3"/>
      <c r="LRV170" s="3"/>
      <c r="LRW170" s="3"/>
      <c r="LRX170" s="3"/>
      <c r="LRY170" s="3"/>
      <c r="LRZ170" s="3"/>
      <c r="LSA170" s="3"/>
      <c r="LSB170" s="3"/>
      <c r="LSC170" s="3"/>
      <c r="LSD170" s="3"/>
      <c r="LSE170" s="3"/>
      <c r="LSF170" s="3"/>
      <c r="LSG170" s="3"/>
      <c r="LSH170" s="3"/>
      <c r="LSI170" s="3"/>
      <c r="LSJ170" s="3"/>
      <c r="LSK170" s="3"/>
      <c r="LSL170" s="3"/>
      <c r="LSM170" s="3"/>
      <c r="LSN170" s="3"/>
      <c r="LSO170" s="3"/>
      <c r="LSP170" s="3"/>
      <c r="LSQ170" s="3"/>
      <c r="LSR170" s="3"/>
      <c r="LSS170" s="3"/>
      <c r="LST170" s="3"/>
      <c r="LSU170" s="3"/>
      <c r="LSV170" s="3"/>
      <c r="LSW170" s="3"/>
      <c r="LSX170" s="3"/>
      <c r="LSY170" s="3"/>
      <c r="LSZ170" s="3"/>
      <c r="LTA170" s="3"/>
      <c r="LTB170" s="3"/>
      <c r="LTC170" s="3"/>
      <c r="LTD170" s="3"/>
      <c r="LTE170" s="3"/>
      <c r="LTF170" s="3"/>
      <c r="LTG170" s="3"/>
      <c r="LTH170" s="3"/>
      <c r="LTI170" s="3"/>
      <c r="LTJ170" s="3"/>
      <c r="LTK170" s="3"/>
      <c r="LTL170" s="3"/>
      <c r="LTM170" s="3"/>
      <c r="LTN170" s="3"/>
      <c r="LTO170" s="3"/>
      <c r="LTP170" s="3"/>
      <c r="LTQ170" s="3"/>
      <c r="LTR170" s="3"/>
      <c r="LTS170" s="3"/>
      <c r="LTT170" s="3"/>
      <c r="LTU170" s="3"/>
      <c r="LTV170" s="3"/>
      <c r="LTW170" s="3"/>
      <c r="LTX170" s="3"/>
      <c r="LTY170" s="3"/>
      <c r="LTZ170" s="3"/>
      <c r="LUA170" s="3"/>
      <c r="LUB170" s="3"/>
      <c r="LUC170" s="3"/>
      <c r="LUD170" s="3"/>
      <c r="LUE170" s="3"/>
      <c r="LUF170" s="3"/>
      <c r="LUG170" s="3"/>
      <c r="LUH170" s="3"/>
      <c r="LUI170" s="3"/>
      <c r="LUJ170" s="3"/>
      <c r="LUK170" s="3"/>
      <c r="LUL170" s="3"/>
      <c r="LUM170" s="3"/>
      <c r="LUN170" s="3"/>
      <c r="LUO170" s="3"/>
      <c r="LUP170" s="3"/>
      <c r="LUQ170" s="3"/>
      <c r="LUR170" s="3"/>
      <c r="LUS170" s="3"/>
      <c r="LUT170" s="3"/>
      <c r="LUU170" s="3"/>
      <c r="LUV170" s="3"/>
      <c r="LUW170" s="3"/>
      <c r="LUX170" s="3"/>
      <c r="LUY170" s="3"/>
      <c r="LUZ170" s="3"/>
      <c r="LVA170" s="3"/>
      <c r="LVB170" s="3"/>
      <c r="LVC170" s="3"/>
      <c r="LVD170" s="3"/>
      <c r="LVE170" s="3"/>
      <c r="LVF170" s="3"/>
      <c r="LVG170" s="3"/>
      <c r="LVH170" s="3"/>
      <c r="LVI170" s="3"/>
      <c r="LVJ170" s="3"/>
      <c r="LVK170" s="3"/>
      <c r="LVL170" s="3"/>
      <c r="LVM170" s="3"/>
      <c r="LVN170" s="3"/>
      <c r="LVO170" s="3"/>
      <c r="LVP170" s="3"/>
      <c r="LVQ170" s="3"/>
      <c r="LVR170" s="3"/>
      <c r="LVS170" s="3"/>
      <c r="LVT170" s="3"/>
      <c r="LVU170" s="3"/>
      <c r="LVV170" s="3"/>
      <c r="LVW170" s="3"/>
      <c r="LVX170" s="3"/>
      <c r="LVY170" s="3"/>
      <c r="LVZ170" s="3"/>
      <c r="LWA170" s="3"/>
      <c r="LWB170" s="3"/>
      <c r="LWC170" s="3"/>
      <c r="LWD170" s="3"/>
      <c r="LWE170" s="3"/>
      <c r="LWF170" s="3"/>
      <c r="LWG170" s="3"/>
      <c r="LWH170" s="3"/>
      <c r="LWI170" s="3"/>
      <c r="LWJ170" s="3"/>
      <c r="LWK170" s="3"/>
      <c r="LWL170" s="3"/>
      <c r="LWM170" s="3"/>
      <c r="LWN170" s="3"/>
      <c r="LWO170" s="3"/>
      <c r="LWP170" s="3"/>
      <c r="LWQ170" s="3"/>
      <c r="LWR170" s="3"/>
      <c r="LWS170" s="3"/>
      <c r="LWT170" s="3"/>
      <c r="LWU170" s="3"/>
      <c r="LWV170" s="3"/>
      <c r="LWW170" s="3"/>
      <c r="LWX170" s="3"/>
      <c r="LWY170" s="3"/>
      <c r="LWZ170" s="3"/>
      <c r="LXA170" s="3"/>
      <c r="LXB170" s="3"/>
      <c r="LXC170" s="3"/>
      <c r="LXD170" s="3"/>
      <c r="LXE170" s="3"/>
      <c r="LXF170" s="3"/>
      <c r="LXG170" s="3"/>
      <c r="LXH170" s="3"/>
      <c r="LXI170" s="3"/>
      <c r="LXJ170" s="3"/>
      <c r="LXK170" s="3"/>
      <c r="LXL170" s="3"/>
      <c r="LXM170" s="3"/>
      <c r="LXN170" s="3"/>
      <c r="LXO170" s="3"/>
      <c r="LXP170" s="3"/>
      <c r="LXQ170" s="3"/>
      <c r="LXR170" s="3"/>
      <c r="LXS170" s="3"/>
      <c r="LXT170" s="3"/>
      <c r="LXU170" s="3"/>
      <c r="LXV170" s="3"/>
      <c r="LXW170" s="3"/>
      <c r="LXX170" s="3"/>
      <c r="LXY170" s="3"/>
      <c r="LXZ170" s="3"/>
      <c r="LYA170" s="3"/>
      <c r="LYB170" s="3"/>
      <c r="LYC170" s="3"/>
      <c r="LYD170" s="3"/>
      <c r="LYE170" s="3"/>
      <c r="LYF170" s="3"/>
      <c r="LYG170" s="3"/>
      <c r="LYH170" s="3"/>
      <c r="LYI170" s="3"/>
      <c r="LYJ170" s="3"/>
      <c r="LYK170" s="3"/>
      <c r="LYL170" s="3"/>
      <c r="LYM170" s="3"/>
      <c r="LYN170" s="3"/>
      <c r="LYO170" s="3"/>
      <c r="LYP170" s="3"/>
      <c r="LYQ170" s="3"/>
      <c r="LYR170" s="3"/>
      <c r="LYS170" s="3"/>
      <c r="LYT170" s="3"/>
      <c r="LYU170" s="3"/>
      <c r="LYV170" s="3"/>
      <c r="LYW170" s="3"/>
      <c r="LYX170" s="3"/>
      <c r="LYY170" s="3"/>
      <c r="LYZ170" s="3"/>
      <c r="LZA170" s="3"/>
      <c r="LZB170" s="3"/>
      <c r="LZC170" s="3"/>
      <c r="LZD170" s="3"/>
      <c r="LZE170" s="3"/>
      <c r="LZF170" s="3"/>
      <c r="LZG170" s="3"/>
      <c r="LZH170" s="3"/>
      <c r="LZI170" s="3"/>
      <c r="LZJ170" s="3"/>
      <c r="LZK170" s="3"/>
      <c r="LZL170" s="3"/>
      <c r="LZM170" s="3"/>
      <c r="LZN170" s="3"/>
      <c r="LZO170" s="3"/>
      <c r="LZP170" s="3"/>
      <c r="LZQ170" s="3"/>
      <c r="LZR170" s="3"/>
      <c r="LZS170" s="3"/>
      <c r="LZT170" s="3"/>
      <c r="LZU170" s="3"/>
      <c r="LZV170" s="3"/>
      <c r="LZW170" s="3"/>
      <c r="LZX170" s="3"/>
      <c r="LZY170" s="3"/>
      <c r="LZZ170" s="3"/>
      <c r="MAA170" s="3"/>
      <c r="MAB170" s="3"/>
      <c r="MAC170" s="3"/>
      <c r="MAD170" s="3"/>
      <c r="MAE170" s="3"/>
      <c r="MAF170" s="3"/>
      <c r="MAG170" s="3"/>
      <c r="MAH170" s="3"/>
      <c r="MAI170" s="3"/>
      <c r="MAJ170" s="3"/>
      <c r="MAK170" s="3"/>
      <c r="MAL170" s="3"/>
      <c r="MAM170" s="3"/>
      <c r="MAN170" s="3"/>
      <c r="MAO170" s="3"/>
      <c r="MAP170" s="3"/>
      <c r="MAQ170" s="3"/>
      <c r="MAR170" s="3"/>
      <c r="MAS170" s="3"/>
      <c r="MAT170" s="3"/>
      <c r="MAU170" s="3"/>
      <c r="MAV170" s="3"/>
      <c r="MAW170" s="3"/>
      <c r="MAX170" s="3"/>
      <c r="MAY170" s="3"/>
      <c r="MAZ170" s="3"/>
      <c r="MBA170" s="3"/>
      <c r="MBB170" s="3"/>
      <c r="MBC170" s="3"/>
      <c r="MBD170" s="3"/>
      <c r="MBE170" s="3"/>
      <c r="MBF170" s="3"/>
      <c r="MBG170" s="3"/>
      <c r="MBH170" s="3"/>
      <c r="MBI170" s="3"/>
      <c r="MBJ170" s="3"/>
      <c r="MBK170" s="3"/>
      <c r="MBL170" s="3"/>
      <c r="MBM170" s="3"/>
      <c r="MBN170" s="3"/>
      <c r="MBO170" s="3"/>
      <c r="MBP170" s="3"/>
      <c r="MBQ170" s="3"/>
      <c r="MBR170" s="3"/>
      <c r="MBS170" s="3"/>
      <c r="MBT170" s="3"/>
      <c r="MBU170" s="3"/>
      <c r="MBV170" s="3"/>
      <c r="MBW170" s="3"/>
      <c r="MBX170" s="3"/>
      <c r="MBY170" s="3"/>
      <c r="MBZ170" s="3"/>
      <c r="MCA170" s="3"/>
      <c r="MCB170" s="3"/>
      <c r="MCC170" s="3"/>
      <c r="MCD170" s="3"/>
      <c r="MCE170" s="3"/>
      <c r="MCF170" s="3"/>
      <c r="MCG170" s="3"/>
      <c r="MCH170" s="3"/>
      <c r="MCI170" s="3"/>
      <c r="MCJ170" s="3"/>
      <c r="MCK170" s="3"/>
      <c r="MCL170" s="3"/>
      <c r="MCM170" s="3"/>
      <c r="MCN170" s="3"/>
      <c r="MCO170" s="3"/>
      <c r="MCP170" s="3"/>
      <c r="MCQ170" s="3"/>
      <c r="MCR170" s="3"/>
      <c r="MCS170" s="3"/>
      <c r="MCT170" s="3"/>
      <c r="MCU170" s="3"/>
      <c r="MCV170" s="3"/>
      <c r="MCW170" s="3"/>
      <c r="MCX170" s="3"/>
      <c r="MCY170" s="3"/>
      <c r="MCZ170" s="3"/>
      <c r="MDA170" s="3"/>
      <c r="MDB170" s="3"/>
      <c r="MDC170" s="3"/>
      <c r="MDD170" s="3"/>
      <c r="MDE170" s="3"/>
      <c r="MDF170" s="3"/>
      <c r="MDG170" s="3"/>
      <c r="MDH170" s="3"/>
      <c r="MDI170" s="3"/>
      <c r="MDJ170" s="3"/>
      <c r="MDK170" s="3"/>
      <c r="MDL170" s="3"/>
      <c r="MDM170" s="3"/>
      <c r="MDN170" s="3"/>
      <c r="MDO170" s="3"/>
      <c r="MDP170" s="3"/>
      <c r="MDQ170" s="3"/>
      <c r="MDR170" s="3"/>
      <c r="MDS170" s="3"/>
      <c r="MDT170" s="3"/>
      <c r="MDU170" s="3"/>
      <c r="MDV170" s="3"/>
      <c r="MDW170" s="3"/>
      <c r="MDX170" s="3"/>
      <c r="MDY170" s="3"/>
      <c r="MDZ170" s="3"/>
      <c r="MEA170" s="3"/>
      <c r="MEB170" s="3"/>
      <c r="MEC170" s="3"/>
      <c r="MED170" s="3"/>
      <c r="MEE170" s="3"/>
      <c r="MEF170" s="3"/>
      <c r="MEG170" s="3"/>
      <c r="MEH170" s="3"/>
      <c r="MEI170" s="3"/>
      <c r="MEJ170" s="3"/>
      <c r="MEK170" s="3"/>
      <c r="MEL170" s="3"/>
      <c r="MEM170" s="3"/>
      <c r="MEN170" s="3"/>
      <c r="MEO170" s="3"/>
      <c r="MEP170" s="3"/>
      <c r="MEQ170" s="3"/>
      <c r="MER170" s="3"/>
      <c r="MES170" s="3"/>
      <c r="MET170" s="3"/>
      <c r="MEU170" s="3"/>
      <c r="MEV170" s="3"/>
      <c r="MEW170" s="3"/>
      <c r="MEX170" s="3"/>
      <c r="MEY170" s="3"/>
      <c r="MEZ170" s="3"/>
      <c r="MFA170" s="3"/>
      <c r="MFB170" s="3"/>
      <c r="MFC170" s="3"/>
      <c r="MFD170" s="3"/>
      <c r="MFE170" s="3"/>
      <c r="MFF170" s="3"/>
      <c r="MFG170" s="3"/>
      <c r="MFH170" s="3"/>
      <c r="MFI170" s="3"/>
      <c r="MFJ170" s="3"/>
      <c r="MFK170" s="3"/>
      <c r="MFL170" s="3"/>
      <c r="MFM170" s="3"/>
      <c r="MFN170" s="3"/>
      <c r="MFO170" s="3"/>
      <c r="MFP170" s="3"/>
      <c r="MFQ170" s="3"/>
      <c r="MFR170" s="3"/>
      <c r="MFS170" s="3"/>
      <c r="MFT170" s="3"/>
      <c r="MFU170" s="3"/>
      <c r="MFV170" s="3"/>
      <c r="MFW170" s="3"/>
      <c r="MFX170" s="3"/>
      <c r="MFY170" s="3"/>
      <c r="MFZ170" s="3"/>
      <c r="MGA170" s="3"/>
      <c r="MGB170" s="3"/>
      <c r="MGC170" s="3"/>
      <c r="MGD170" s="3"/>
      <c r="MGE170" s="3"/>
      <c r="MGF170" s="3"/>
      <c r="MGG170" s="3"/>
      <c r="MGH170" s="3"/>
      <c r="MGI170" s="3"/>
      <c r="MGJ170" s="3"/>
      <c r="MGK170" s="3"/>
      <c r="MGL170" s="3"/>
      <c r="MGM170" s="3"/>
      <c r="MGN170" s="3"/>
      <c r="MGO170" s="3"/>
      <c r="MGP170" s="3"/>
      <c r="MGQ170" s="3"/>
      <c r="MGR170" s="3"/>
      <c r="MGS170" s="3"/>
      <c r="MGT170" s="3"/>
      <c r="MGU170" s="3"/>
      <c r="MGV170" s="3"/>
      <c r="MGW170" s="3"/>
      <c r="MGX170" s="3"/>
      <c r="MGY170" s="3"/>
      <c r="MGZ170" s="3"/>
      <c r="MHA170" s="3"/>
      <c r="MHB170" s="3"/>
      <c r="MHC170" s="3"/>
      <c r="MHD170" s="3"/>
      <c r="MHE170" s="3"/>
      <c r="MHF170" s="3"/>
      <c r="MHG170" s="3"/>
      <c r="MHH170" s="3"/>
      <c r="MHI170" s="3"/>
      <c r="MHJ170" s="3"/>
      <c r="MHK170" s="3"/>
      <c r="MHL170" s="3"/>
      <c r="MHM170" s="3"/>
      <c r="MHN170" s="3"/>
      <c r="MHO170" s="3"/>
      <c r="MHP170" s="3"/>
      <c r="MHQ170" s="3"/>
      <c r="MHR170" s="3"/>
      <c r="MHS170" s="3"/>
      <c r="MHT170" s="3"/>
      <c r="MHU170" s="3"/>
      <c r="MHV170" s="3"/>
      <c r="MHW170" s="3"/>
      <c r="MHX170" s="3"/>
      <c r="MHY170" s="3"/>
      <c r="MHZ170" s="3"/>
      <c r="MIA170" s="3"/>
      <c r="MIB170" s="3"/>
      <c r="MIC170" s="3"/>
      <c r="MID170" s="3"/>
      <c r="MIE170" s="3"/>
      <c r="MIF170" s="3"/>
      <c r="MIG170" s="3"/>
      <c r="MIH170" s="3"/>
      <c r="MII170" s="3"/>
      <c r="MIJ170" s="3"/>
      <c r="MIK170" s="3"/>
      <c r="MIL170" s="3"/>
      <c r="MIM170" s="3"/>
      <c r="MIN170" s="3"/>
      <c r="MIO170" s="3"/>
      <c r="MIP170" s="3"/>
      <c r="MIQ170" s="3"/>
      <c r="MIR170" s="3"/>
      <c r="MIS170" s="3"/>
      <c r="MIT170" s="3"/>
      <c r="MIU170" s="3"/>
      <c r="MIV170" s="3"/>
      <c r="MIW170" s="3"/>
      <c r="MIX170" s="3"/>
      <c r="MIY170" s="3"/>
      <c r="MIZ170" s="3"/>
      <c r="MJA170" s="3"/>
      <c r="MJB170" s="3"/>
      <c r="MJC170" s="3"/>
      <c r="MJD170" s="3"/>
      <c r="MJE170" s="3"/>
      <c r="MJF170" s="3"/>
      <c r="MJG170" s="3"/>
      <c r="MJH170" s="3"/>
      <c r="MJI170" s="3"/>
      <c r="MJJ170" s="3"/>
      <c r="MJK170" s="3"/>
      <c r="MJL170" s="3"/>
      <c r="MJM170" s="3"/>
      <c r="MJN170" s="3"/>
      <c r="MJO170" s="3"/>
      <c r="MJP170" s="3"/>
      <c r="MJQ170" s="3"/>
      <c r="MJR170" s="3"/>
      <c r="MJS170" s="3"/>
      <c r="MJT170" s="3"/>
      <c r="MJU170" s="3"/>
      <c r="MJV170" s="3"/>
      <c r="MJW170" s="3"/>
      <c r="MJX170" s="3"/>
      <c r="MJY170" s="3"/>
      <c r="MJZ170" s="3"/>
      <c r="MKA170" s="3"/>
      <c r="MKB170" s="3"/>
      <c r="MKC170" s="3"/>
      <c r="MKD170" s="3"/>
      <c r="MKE170" s="3"/>
      <c r="MKF170" s="3"/>
      <c r="MKG170" s="3"/>
      <c r="MKH170" s="3"/>
      <c r="MKI170" s="3"/>
      <c r="MKJ170" s="3"/>
      <c r="MKK170" s="3"/>
      <c r="MKL170" s="3"/>
      <c r="MKM170" s="3"/>
      <c r="MKN170" s="3"/>
      <c r="MKO170" s="3"/>
      <c r="MKP170" s="3"/>
      <c r="MKQ170" s="3"/>
      <c r="MKR170" s="3"/>
      <c r="MKS170" s="3"/>
      <c r="MKT170" s="3"/>
      <c r="MKU170" s="3"/>
      <c r="MKV170" s="3"/>
      <c r="MKW170" s="3"/>
      <c r="MKX170" s="3"/>
      <c r="MKY170" s="3"/>
      <c r="MKZ170" s="3"/>
      <c r="MLA170" s="3"/>
      <c r="MLB170" s="3"/>
      <c r="MLC170" s="3"/>
      <c r="MLD170" s="3"/>
      <c r="MLE170" s="3"/>
      <c r="MLF170" s="3"/>
      <c r="MLG170" s="3"/>
      <c r="MLH170" s="3"/>
      <c r="MLI170" s="3"/>
      <c r="MLJ170" s="3"/>
      <c r="MLK170" s="3"/>
      <c r="MLL170" s="3"/>
      <c r="MLM170" s="3"/>
      <c r="MLN170" s="3"/>
      <c r="MLO170" s="3"/>
      <c r="MLP170" s="3"/>
      <c r="MLQ170" s="3"/>
      <c r="MLR170" s="3"/>
      <c r="MLS170" s="3"/>
      <c r="MLT170" s="3"/>
      <c r="MLU170" s="3"/>
      <c r="MLV170" s="3"/>
      <c r="MLW170" s="3"/>
      <c r="MLX170" s="3"/>
      <c r="MLY170" s="3"/>
      <c r="MLZ170" s="3"/>
      <c r="MMA170" s="3"/>
      <c r="MMB170" s="3"/>
      <c r="MMC170" s="3"/>
      <c r="MMD170" s="3"/>
      <c r="MME170" s="3"/>
      <c r="MMF170" s="3"/>
      <c r="MMG170" s="3"/>
      <c r="MMH170" s="3"/>
      <c r="MMI170" s="3"/>
      <c r="MMJ170" s="3"/>
      <c r="MMK170" s="3"/>
      <c r="MML170" s="3"/>
      <c r="MMM170" s="3"/>
      <c r="MMN170" s="3"/>
      <c r="MMO170" s="3"/>
      <c r="MMP170" s="3"/>
      <c r="MMQ170" s="3"/>
      <c r="MMR170" s="3"/>
      <c r="MMS170" s="3"/>
      <c r="MMT170" s="3"/>
      <c r="MMU170" s="3"/>
      <c r="MMV170" s="3"/>
      <c r="MMW170" s="3"/>
      <c r="MMX170" s="3"/>
      <c r="MMY170" s="3"/>
      <c r="MMZ170" s="3"/>
      <c r="MNA170" s="3"/>
      <c r="MNB170" s="3"/>
      <c r="MNC170" s="3"/>
      <c r="MND170" s="3"/>
      <c r="MNE170" s="3"/>
      <c r="MNF170" s="3"/>
      <c r="MNG170" s="3"/>
      <c r="MNH170" s="3"/>
      <c r="MNI170" s="3"/>
      <c r="MNJ170" s="3"/>
      <c r="MNK170" s="3"/>
      <c r="MNL170" s="3"/>
      <c r="MNM170" s="3"/>
      <c r="MNN170" s="3"/>
      <c r="MNO170" s="3"/>
      <c r="MNP170" s="3"/>
      <c r="MNQ170" s="3"/>
      <c r="MNR170" s="3"/>
      <c r="MNS170" s="3"/>
      <c r="MNT170" s="3"/>
      <c r="MNU170" s="3"/>
      <c r="MNV170" s="3"/>
      <c r="MNW170" s="3"/>
      <c r="MNX170" s="3"/>
      <c r="MNY170" s="3"/>
      <c r="MNZ170" s="3"/>
      <c r="MOA170" s="3"/>
      <c r="MOB170" s="3"/>
      <c r="MOC170" s="3"/>
      <c r="MOD170" s="3"/>
      <c r="MOE170" s="3"/>
      <c r="MOF170" s="3"/>
      <c r="MOG170" s="3"/>
      <c r="MOH170" s="3"/>
      <c r="MOI170" s="3"/>
      <c r="MOJ170" s="3"/>
      <c r="MOK170" s="3"/>
      <c r="MOL170" s="3"/>
      <c r="MOM170" s="3"/>
      <c r="MON170" s="3"/>
      <c r="MOO170" s="3"/>
      <c r="MOP170" s="3"/>
      <c r="MOQ170" s="3"/>
      <c r="MOR170" s="3"/>
      <c r="MOS170" s="3"/>
      <c r="MOT170" s="3"/>
      <c r="MOU170" s="3"/>
      <c r="MOV170" s="3"/>
      <c r="MOW170" s="3"/>
      <c r="MOX170" s="3"/>
      <c r="MOY170" s="3"/>
      <c r="MOZ170" s="3"/>
      <c r="MPA170" s="3"/>
      <c r="MPB170" s="3"/>
      <c r="MPC170" s="3"/>
      <c r="MPD170" s="3"/>
      <c r="MPE170" s="3"/>
      <c r="MPF170" s="3"/>
      <c r="MPG170" s="3"/>
      <c r="MPH170" s="3"/>
      <c r="MPI170" s="3"/>
      <c r="MPJ170" s="3"/>
      <c r="MPK170" s="3"/>
      <c r="MPL170" s="3"/>
      <c r="MPM170" s="3"/>
      <c r="MPN170" s="3"/>
      <c r="MPO170" s="3"/>
      <c r="MPP170" s="3"/>
      <c r="MPQ170" s="3"/>
      <c r="MPR170" s="3"/>
      <c r="MPS170" s="3"/>
      <c r="MPT170" s="3"/>
      <c r="MPU170" s="3"/>
      <c r="MPV170" s="3"/>
      <c r="MPW170" s="3"/>
      <c r="MPX170" s="3"/>
      <c r="MPY170" s="3"/>
      <c r="MPZ170" s="3"/>
      <c r="MQA170" s="3"/>
      <c r="MQB170" s="3"/>
      <c r="MQC170" s="3"/>
      <c r="MQD170" s="3"/>
      <c r="MQE170" s="3"/>
      <c r="MQF170" s="3"/>
      <c r="MQG170" s="3"/>
      <c r="MQH170" s="3"/>
      <c r="MQI170" s="3"/>
      <c r="MQJ170" s="3"/>
      <c r="MQK170" s="3"/>
      <c r="MQL170" s="3"/>
      <c r="MQM170" s="3"/>
      <c r="MQN170" s="3"/>
      <c r="MQO170" s="3"/>
      <c r="MQP170" s="3"/>
      <c r="MQQ170" s="3"/>
      <c r="MQR170" s="3"/>
      <c r="MQS170" s="3"/>
      <c r="MQT170" s="3"/>
      <c r="MQU170" s="3"/>
      <c r="MQV170" s="3"/>
      <c r="MQW170" s="3"/>
      <c r="MQX170" s="3"/>
      <c r="MQY170" s="3"/>
      <c r="MQZ170" s="3"/>
      <c r="MRA170" s="3"/>
      <c r="MRB170" s="3"/>
      <c r="MRC170" s="3"/>
      <c r="MRD170" s="3"/>
      <c r="MRE170" s="3"/>
      <c r="MRF170" s="3"/>
      <c r="MRG170" s="3"/>
      <c r="MRH170" s="3"/>
      <c r="MRI170" s="3"/>
      <c r="MRJ170" s="3"/>
      <c r="MRK170" s="3"/>
      <c r="MRL170" s="3"/>
      <c r="MRM170" s="3"/>
      <c r="MRN170" s="3"/>
      <c r="MRO170" s="3"/>
      <c r="MRP170" s="3"/>
      <c r="MRQ170" s="3"/>
      <c r="MRR170" s="3"/>
      <c r="MRS170" s="3"/>
      <c r="MRT170" s="3"/>
      <c r="MRU170" s="3"/>
      <c r="MRV170" s="3"/>
      <c r="MRW170" s="3"/>
      <c r="MRX170" s="3"/>
      <c r="MRY170" s="3"/>
      <c r="MRZ170" s="3"/>
      <c r="MSA170" s="3"/>
      <c r="MSB170" s="3"/>
      <c r="MSC170" s="3"/>
      <c r="MSD170" s="3"/>
      <c r="MSE170" s="3"/>
      <c r="MSF170" s="3"/>
      <c r="MSG170" s="3"/>
      <c r="MSH170" s="3"/>
      <c r="MSI170" s="3"/>
      <c r="MSJ170" s="3"/>
      <c r="MSK170" s="3"/>
      <c r="MSL170" s="3"/>
      <c r="MSM170" s="3"/>
      <c r="MSN170" s="3"/>
      <c r="MSO170" s="3"/>
      <c r="MSP170" s="3"/>
      <c r="MSQ170" s="3"/>
      <c r="MSR170" s="3"/>
      <c r="MSS170" s="3"/>
      <c r="MST170" s="3"/>
      <c r="MSU170" s="3"/>
      <c r="MSV170" s="3"/>
      <c r="MSW170" s="3"/>
      <c r="MSX170" s="3"/>
      <c r="MSY170" s="3"/>
      <c r="MSZ170" s="3"/>
      <c r="MTA170" s="3"/>
      <c r="MTB170" s="3"/>
      <c r="MTC170" s="3"/>
      <c r="MTD170" s="3"/>
      <c r="MTE170" s="3"/>
      <c r="MTF170" s="3"/>
      <c r="MTG170" s="3"/>
      <c r="MTH170" s="3"/>
      <c r="MTI170" s="3"/>
      <c r="MTJ170" s="3"/>
      <c r="MTK170" s="3"/>
      <c r="MTL170" s="3"/>
      <c r="MTM170" s="3"/>
      <c r="MTN170" s="3"/>
      <c r="MTO170" s="3"/>
      <c r="MTP170" s="3"/>
      <c r="MTQ170" s="3"/>
      <c r="MTR170" s="3"/>
      <c r="MTS170" s="3"/>
      <c r="MTT170" s="3"/>
      <c r="MTU170" s="3"/>
      <c r="MTV170" s="3"/>
      <c r="MTW170" s="3"/>
      <c r="MTX170" s="3"/>
      <c r="MTY170" s="3"/>
      <c r="MTZ170" s="3"/>
      <c r="MUA170" s="3"/>
      <c r="MUB170" s="3"/>
      <c r="MUC170" s="3"/>
      <c r="MUD170" s="3"/>
      <c r="MUE170" s="3"/>
      <c r="MUF170" s="3"/>
      <c r="MUG170" s="3"/>
      <c r="MUH170" s="3"/>
      <c r="MUI170" s="3"/>
      <c r="MUJ170" s="3"/>
      <c r="MUK170" s="3"/>
      <c r="MUL170" s="3"/>
      <c r="MUM170" s="3"/>
      <c r="MUN170" s="3"/>
      <c r="MUO170" s="3"/>
      <c r="MUP170" s="3"/>
      <c r="MUQ170" s="3"/>
      <c r="MUR170" s="3"/>
      <c r="MUS170" s="3"/>
      <c r="MUT170" s="3"/>
      <c r="MUU170" s="3"/>
      <c r="MUV170" s="3"/>
      <c r="MUW170" s="3"/>
      <c r="MUX170" s="3"/>
      <c r="MUY170" s="3"/>
      <c r="MUZ170" s="3"/>
      <c r="MVA170" s="3"/>
      <c r="MVB170" s="3"/>
      <c r="MVC170" s="3"/>
      <c r="MVD170" s="3"/>
      <c r="MVE170" s="3"/>
      <c r="MVF170" s="3"/>
      <c r="MVG170" s="3"/>
      <c r="MVH170" s="3"/>
      <c r="MVI170" s="3"/>
      <c r="MVJ170" s="3"/>
      <c r="MVK170" s="3"/>
      <c r="MVL170" s="3"/>
      <c r="MVM170" s="3"/>
      <c r="MVN170" s="3"/>
      <c r="MVO170" s="3"/>
      <c r="MVP170" s="3"/>
      <c r="MVQ170" s="3"/>
      <c r="MVR170" s="3"/>
      <c r="MVS170" s="3"/>
      <c r="MVT170" s="3"/>
      <c r="MVU170" s="3"/>
      <c r="MVV170" s="3"/>
      <c r="MVW170" s="3"/>
      <c r="MVX170" s="3"/>
      <c r="MVY170" s="3"/>
      <c r="MVZ170" s="3"/>
      <c r="MWA170" s="3"/>
      <c r="MWB170" s="3"/>
      <c r="MWC170" s="3"/>
      <c r="MWD170" s="3"/>
      <c r="MWE170" s="3"/>
      <c r="MWF170" s="3"/>
      <c r="MWG170" s="3"/>
      <c r="MWH170" s="3"/>
      <c r="MWI170" s="3"/>
      <c r="MWJ170" s="3"/>
      <c r="MWK170" s="3"/>
      <c r="MWL170" s="3"/>
      <c r="MWM170" s="3"/>
      <c r="MWN170" s="3"/>
      <c r="MWO170" s="3"/>
      <c r="MWP170" s="3"/>
      <c r="MWQ170" s="3"/>
      <c r="MWR170" s="3"/>
      <c r="MWS170" s="3"/>
      <c r="MWT170" s="3"/>
      <c r="MWU170" s="3"/>
      <c r="MWV170" s="3"/>
      <c r="MWW170" s="3"/>
      <c r="MWX170" s="3"/>
      <c r="MWY170" s="3"/>
      <c r="MWZ170" s="3"/>
      <c r="MXA170" s="3"/>
      <c r="MXB170" s="3"/>
      <c r="MXC170" s="3"/>
      <c r="MXD170" s="3"/>
      <c r="MXE170" s="3"/>
      <c r="MXF170" s="3"/>
      <c r="MXG170" s="3"/>
      <c r="MXH170" s="3"/>
      <c r="MXI170" s="3"/>
      <c r="MXJ170" s="3"/>
      <c r="MXK170" s="3"/>
      <c r="MXL170" s="3"/>
      <c r="MXM170" s="3"/>
      <c r="MXN170" s="3"/>
      <c r="MXO170" s="3"/>
      <c r="MXP170" s="3"/>
      <c r="MXQ170" s="3"/>
      <c r="MXR170" s="3"/>
      <c r="MXS170" s="3"/>
      <c r="MXT170" s="3"/>
      <c r="MXU170" s="3"/>
      <c r="MXV170" s="3"/>
      <c r="MXW170" s="3"/>
      <c r="MXX170" s="3"/>
      <c r="MXY170" s="3"/>
      <c r="MXZ170" s="3"/>
      <c r="MYA170" s="3"/>
      <c r="MYB170" s="3"/>
      <c r="MYC170" s="3"/>
      <c r="MYD170" s="3"/>
      <c r="MYE170" s="3"/>
      <c r="MYF170" s="3"/>
      <c r="MYG170" s="3"/>
      <c r="MYH170" s="3"/>
      <c r="MYI170" s="3"/>
      <c r="MYJ170" s="3"/>
      <c r="MYK170" s="3"/>
      <c r="MYL170" s="3"/>
      <c r="MYM170" s="3"/>
      <c r="MYN170" s="3"/>
      <c r="MYO170" s="3"/>
      <c r="MYP170" s="3"/>
      <c r="MYQ170" s="3"/>
      <c r="MYR170" s="3"/>
      <c r="MYS170" s="3"/>
      <c r="MYT170" s="3"/>
      <c r="MYU170" s="3"/>
      <c r="MYV170" s="3"/>
      <c r="MYW170" s="3"/>
      <c r="MYX170" s="3"/>
      <c r="MYY170" s="3"/>
      <c r="MYZ170" s="3"/>
      <c r="MZA170" s="3"/>
      <c r="MZB170" s="3"/>
      <c r="MZC170" s="3"/>
      <c r="MZD170" s="3"/>
      <c r="MZE170" s="3"/>
      <c r="MZF170" s="3"/>
      <c r="MZG170" s="3"/>
      <c r="MZH170" s="3"/>
      <c r="MZI170" s="3"/>
      <c r="MZJ170" s="3"/>
      <c r="MZK170" s="3"/>
      <c r="MZL170" s="3"/>
      <c r="MZM170" s="3"/>
      <c r="MZN170" s="3"/>
      <c r="MZO170" s="3"/>
      <c r="MZP170" s="3"/>
      <c r="MZQ170" s="3"/>
      <c r="MZR170" s="3"/>
      <c r="MZS170" s="3"/>
      <c r="MZT170" s="3"/>
      <c r="MZU170" s="3"/>
      <c r="MZV170" s="3"/>
      <c r="MZW170" s="3"/>
      <c r="MZX170" s="3"/>
      <c r="MZY170" s="3"/>
      <c r="MZZ170" s="3"/>
      <c r="NAA170" s="3"/>
      <c r="NAB170" s="3"/>
      <c r="NAC170" s="3"/>
      <c r="NAD170" s="3"/>
      <c r="NAE170" s="3"/>
      <c r="NAF170" s="3"/>
      <c r="NAG170" s="3"/>
      <c r="NAH170" s="3"/>
      <c r="NAI170" s="3"/>
      <c r="NAJ170" s="3"/>
      <c r="NAK170" s="3"/>
      <c r="NAL170" s="3"/>
      <c r="NAM170" s="3"/>
      <c r="NAN170" s="3"/>
      <c r="NAO170" s="3"/>
      <c r="NAP170" s="3"/>
      <c r="NAQ170" s="3"/>
      <c r="NAR170" s="3"/>
      <c r="NAS170" s="3"/>
      <c r="NAT170" s="3"/>
      <c r="NAU170" s="3"/>
      <c r="NAV170" s="3"/>
      <c r="NAW170" s="3"/>
      <c r="NAX170" s="3"/>
      <c r="NAY170" s="3"/>
      <c r="NAZ170" s="3"/>
      <c r="NBA170" s="3"/>
      <c r="NBB170" s="3"/>
      <c r="NBC170" s="3"/>
      <c r="NBD170" s="3"/>
      <c r="NBE170" s="3"/>
      <c r="NBF170" s="3"/>
      <c r="NBG170" s="3"/>
      <c r="NBH170" s="3"/>
      <c r="NBI170" s="3"/>
      <c r="NBJ170" s="3"/>
      <c r="NBK170" s="3"/>
      <c r="NBL170" s="3"/>
      <c r="NBM170" s="3"/>
      <c r="NBN170" s="3"/>
      <c r="NBO170" s="3"/>
      <c r="NBP170" s="3"/>
      <c r="NBQ170" s="3"/>
      <c r="NBR170" s="3"/>
      <c r="NBS170" s="3"/>
      <c r="NBT170" s="3"/>
      <c r="NBU170" s="3"/>
      <c r="NBV170" s="3"/>
      <c r="NBW170" s="3"/>
      <c r="NBX170" s="3"/>
      <c r="NBY170" s="3"/>
      <c r="NBZ170" s="3"/>
      <c r="NCA170" s="3"/>
      <c r="NCB170" s="3"/>
      <c r="NCC170" s="3"/>
      <c r="NCD170" s="3"/>
      <c r="NCE170" s="3"/>
      <c r="NCF170" s="3"/>
      <c r="NCG170" s="3"/>
      <c r="NCH170" s="3"/>
      <c r="NCI170" s="3"/>
      <c r="NCJ170" s="3"/>
      <c r="NCK170" s="3"/>
      <c r="NCL170" s="3"/>
      <c r="NCM170" s="3"/>
      <c r="NCN170" s="3"/>
      <c r="NCO170" s="3"/>
      <c r="NCP170" s="3"/>
      <c r="NCQ170" s="3"/>
      <c r="NCR170" s="3"/>
      <c r="NCS170" s="3"/>
      <c r="NCT170" s="3"/>
      <c r="NCU170" s="3"/>
      <c r="NCV170" s="3"/>
      <c r="NCW170" s="3"/>
      <c r="NCX170" s="3"/>
      <c r="NCY170" s="3"/>
      <c r="NCZ170" s="3"/>
      <c r="NDA170" s="3"/>
      <c r="NDB170" s="3"/>
      <c r="NDC170" s="3"/>
      <c r="NDD170" s="3"/>
      <c r="NDE170" s="3"/>
      <c r="NDF170" s="3"/>
      <c r="NDG170" s="3"/>
      <c r="NDH170" s="3"/>
      <c r="NDI170" s="3"/>
      <c r="NDJ170" s="3"/>
      <c r="NDK170" s="3"/>
      <c r="NDL170" s="3"/>
      <c r="NDM170" s="3"/>
      <c r="NDN170" s="3"/>
      <c r="NDO170" s="3"/>
      <c r="NDP170" s="3"/>
      <c r="NDQ170" s="3"/>
      <c r="NDR170" s="3"/>
      <c r="NDS170" s="3"/>
      <c r="NDT170" s="3"/>
      <c r="NDU170" s="3"/>
      <c r="NDV170" s="3"/>
      <c r="NDW170" s="3"/>
      <c r="NDX170" s="3"/>
      <c r="NDY170" s="3"/>
      <c r="NDZ170" s="3"/>
      <c r="NEA170" s="3"/>
      <c r="NEB170" s="3"/>
      <c r="NEC170" s="3"/>
      <c r="NED170" s="3"/>
      <c r="NEE170" s="3"/>
      <c r="NEF170" s="3"/>
      <c r="NEG170" s="3"/>
      <c r="NEH170" s="3"/>
      <c r="NEI170" s="3"/>
      <c r="NEJ170" s="3"/>
      <c r="NEK170" s="3"/>
      <c r="NEL170" s="3"/>
      <c r="NEM170" s="3"/>
      <c r="NEN170" s="3"/>
      <c r="NEO170" s="3"/>
      <c r="NEP170" s="3"/>
      <c r="NEQ170" s="3"/>
      <c r="NER170" s="3"/>
      <c r="NES170" s="3"/>
      <c r="NET170" s="3"/>
      <c r="NEU170" s="3"/>
      <c r="NEV170" s="3"/>
      <c r="NEW170" s="3"/>
      <c r="NEX170" s="3"/>
      <c r="NEY170" s="3"/>
      <c r="NEZ170" s="3"/>
      <c r="NFA170" s="3"/>
      <c r="NFB170" s="3"/>
      <c r="NFC170" s="3"/>
      <c r="NFD170" s="3"/>
      <c r="NFE170" s="3"/>
      <c r="NFF170" s="3"/>
      <c r="NFG170" s="3"/>
      <c r="NFH170" s="3"/>
      <c r="NFI170" s="3"/>
      <c r="NFJ170" s="3"/>
      <c r="NFK170" s="3"/>
      <c r="NFL170" s="3"/>
      <c r="NFM170" s="3"/>
      <c r="NFN170" s="3"/>
      <c r="NFO170" s="3"/>
      <c r="NFP170" s="3"/>
      <c r="NFQ170" s="3"/>
      <c r="NFR170" s="3"/>
      <c r="NFS170" s="3"/>
      <c r="NFT170" s="3"/>
      <c r="NFU170" s="3"/>
      <c r="NFV170" s="3"/>
      <c r="NFW170" s="3"/>
      <c r="NFX170" s="3"/>
      <c r="NFY170" s="3"/>
      <c r="NFZ170" s="3"/>
      <c r="NGA170" s="3"/>
      <c r="NGB170" s="3"/>
      <c r="NGC170" s="3"/>
      <c r="NGD170" s="3"/>
      <c r="NGE170" s="3"/>
      <c r="NGF170" s="3"/>
      <c r="NGG170" s="3"/>
      <c r="NGH170" s="3"/>
      <c r="NGI170" s="3"/>
      <c r="NGJ170" s="3"/>
      <c r="NGK170" s="3"/>
      <c r="NGL170" s="3"/>
      <c r="NGM170" s="3"/>
      <c r="NGN170" s="3"/>
      <c r="NGO170" s="3"/>
      <c r="NGP170" s="3"/>
      <c r="NGQ170" s="3"/>
      <c r="NGR170" s="3"/>
      <c r="NGS170" s="3"/>
      <c r="NGT170" s="3"/>
      <c r="NGU170" s="3"/>
      <c r="NGV170" s="3"/>
      <c r="NGW170" s="3"/>
      <c r="NGX170" s="3"/>
      <c r="NGY170" s="3"/>
      <c r="NGZ170" s="3"/>
      <c r="NHA170" s="3"/>
      <c r="NHB170" s="3"/>
      <c r="NHC170" s="3"/>
      <c r="NHD170" s="3"/>
      <c r="NHE170" s="3"/>
      <c r="NHF170" s="3"/>
      <c r="NHG170" s="3"/>
      <c r="NHH170" s="3"/>
      <c r="NHI170" s="3"/>
      <c r="NHJ170" s="3"/>
      <c r="NHK170" s="3"/>
      <c r="NHL170" s="3"/>
      <c r="NHM170" s="3"/>
      <c r="NHN170" s="3"/>
      <c r="NHO170" s="3"/>
      <c r="NHP170" s="3"/>
      <c r="NHQ170" s="3"/>
      <c r="NHR170" s="3"/>
      <c r="NHS170" s="3"/>
      <c r="NHT170" s="3"/>
      <c r="NHU170" s="3"/>
      <c r="NHV170" s="3"/>
      <c r="NHW170" s="3"/>
      <c r="NHX170" s="3"/>
      <c r="NHY170" s="3"/>
      <c r="NHZ170" s="3"/>
      <c r="NIA170" s="3"/>
      <c r="NIB170" s="3"/>
      <c r="NIC170" s="3"/>
      <c r="NID170" s="3"/>
      <c r="NIE170" s="3"/>
      <c r="NIF170" s="3"/>
      <c r="NIG170" s="3"/>
      <c r="NIH170" s="3"/>
      <c r="NII170" s="3"/>
      <c r="NIJ170" s="3"/>
      <c r="NIK170" s="3"/>
      <c r="NIL170" s="3"/>
      <c r="NIM170" s="3"/>
      <c r="NIN170" s="3"/>
      <c r="NIO170" s="3"/>
      <c r="NIP170" s="3"/>
      <c r="NIQ170" s="3"/>
      <c r="NIR170" s="3"/>
      <c r="NIS170" s="3"/>
      <c r="NIT170" s="3"/>
      <c r="NIU170" s="3"/>
      <c r="NIV170" s="3"/>
      <c r="NIW170" s="3"/>
      <c r="NIX170" s="3"/>
      <c r="NIY170" s="3"/>
      <c r="NIZ170" s="3"/>
      <c r="NJA170" s="3"/>
      <c r="NJB170" s="3"/>
      <c r="NJC170" s="3"/>
      <c r="NJD170" s="3"/>
      <c r="NJE170" s="3"/>
      <c r="NJF170" s="3"/>
      <c r="NJG170" s="3"/>
      <c r="NJH170" s="3"/>
      <c r="NJI170" s="3"/>
      <c r="NJJ170" s="3"/>
      <c r="NJK170" s="3"/>
      <c r="NJL170" s="3"/>
      <c r="NJM170" s="3"/>
      <c r="NJN170" s="3"/>
      <c r="NJO170" s="3"/>
      <c r="NJP170" s="3"/>
      <c r="NJQ170" s="3"/>
      <c r="NJR170" s="3"/>
      <c r="NJS170" s="3"/>
      <c r="NJT170" s="3"/>
      <c r="NJU170" s="3"/>
      <c r="NJV170" s="3"/>
      <c r="NJW170" s="3"/>
      <c r="NJX170" s="3"/>
      <c r="NJY170" s="3"/>
      <c r="NJZ170" s="3"/>
      <c r="NKA170" s="3"/>
      <c r="NKB170" s="3"/>
      <c r="NKC170" s="3"/>
      <c r="NKD170" s="3"/>
      <c r="NKE170" s="3"/>
      <c r="NKF170" s="3"/>
      <c r="NKG170" s="3"/>
      <c r="NKH170" s="3"/>
      <c r="NKI170" s="3"/>
      <c r="NKJ170" s="3"/>
      <c r="NKK170" s="3"/>
      <c r="NKL170" s="3"/>
      <c r="NKM170" s="3"/>
      <c r="NKN170" s="3"/>
      <c r="NKO170" s="3"/>
      <c r="NKP170" s="3"/>
      <c r="NKQ170" s="3"/>
      <c r="NKR170" s="3"/>
      <c r="NKS170" s="3"/>
      <c r="NKT170" s="3"/>
      <c r="NKU170" s="3"/>
      <c r="NKV170" s="3"/>
      <c r="NKW170" s="3"/>
      <c r="NKX170" s="3"/>
      <c r="NKY170" s="3"/>
      <c r="NKZ170" s="3"/>
      <c r="NLA170" s="3"/>
      <c r="NLB170" s="3"/>
      <c r="NLC170" s="3"/>
      <c r="NLD170" s="3"/>
      <c r="NLE170" s="3"/>
      <c r="NLF170" s="3"/>
      <c r="NLG170" s="3"/>
      <c r="NLH170" s="3"/>
      <c r="NLI170" s="3"/>
      <c r="NLJ170" s="3"/>
      <c r="NLK170" s="3"/>
      <c r="NLL170" s="3"/>
      <c r="NLM170" s="3"/>
      <c r="NLN170" s="3"/>
      <c r="NLO170" s="3"/>
      <c r="NLP170" s="3"/>
      <c r="NLQ170" s="3"/>
      <c r="NLR170" s="3"/>
      <c r="NLS170" s="3"/>
      <c r="NLT170" s="3"/>
      <c r="NLU170" s="3"/>
      <c r="NLV170" s="3"/>
      <c r="NLW170" s="3"/>
      <c r="NLX170" s="3"/>
      <c r="NLY170" s="3"/>
      <c r="NLZ170" s="3"/>
      <c r="NMA170" s="3"/>
      <c r="NMB170" s="3"/>
      <c r="NMC170" s="3"/>
      <c r="NMD170" s="3"/>
      <c r="NME170" s="3"/>
      <c r="NMF170" s="3"/>
      <c r="NMG170" s="3"/>
      <c r="NMH170" s="3"/>
      <c r="NMI170" s="3"/>
      <c r="NMJ170" s="3"/>
      <c r="NMK170" s="3"/>
      <c r="NML170" s="3"/>
      <c r="NMM170" s="3"/>
      <c r="NMN170" s="3"/>
      <c r="NMO170" s="3"/>
      <c r="NMP170" s="3"/>
      <c r="NMQ170" s="3"/>
      <c r="NMR170" s="3"/>
      <c r="NMS170" s="3"/>
      <c r="NMT170" s="3"/>
      <c r="NMU170" s="3"/>
      <c r="NMV170" s="3"/>
      <c r="NMW170" s="3"/>
      <c r="NMX170" s="3"/>
      <c r="NMY170" s="3"/>
      <c r="NMZ170" s="3"/>
      <c r="NNA170" s="3"/>
      <c r="NNB170" s="3"/>
      <c r="NNC170" s="3"/>
      <c r="NND170" s="3"/>
      <c r="NNE170" s="3"/>
      <c r="NNF170" s="3"/>
      <c r="NNG170" s="3"/>
      <c r="NNH170" s="3"/>
      <c r="NNI170" s="3"/>
      <c r="NNJ170" s="3"/>
      <c r="NNK170" s="3"/>
      <c r="NNL170" s="3"/>
      <c r="NNM170" s="3"/>
      <c r="NNN170" s="3"/>
      <c r="NNO170" s="3"/>
      <c r="NNP170" s="3"/>
      <c r="NNQ170" s="3"/>
      <c r="NNR170" s="3"/>
      <c r="NNS170" s="3"/>
      <c r="NNT170" s="3"/>
      <c r="NNU170" s="3"/>
      <c r="NNV170" s="3"/>
      <c r="NNW170" s="3"/>
      <c r="NNX170" s="3"/>
      <c r="NNY170" s="3"/>
      <c r="NNZ170" s="3"/>
      <c r="NOA170" s="3"/>
      <c r="NOB170" s="3"/>
      <c r="NOC170" s="3"/>
      <c r="NOD170" s="3"/>
      <c r="NOE170" s="3"/>
      <c r="NOF170" s="3"/>
      <c r="NOG170" s="3"/>
      <c r="NOH170" s="3"/>
      <c r="NOI170" s="3"/>
      <c r="NOJ170" s="3"/>
      <c r="NOK170" s="3"/>
      <c r="NOL170" s="3"/>
      <c r="NOM170" s="3"/>
      <c r="NON170" s="3"/>
      <c r="NOO170" s="3"/>
      <c r="NOP170" s="3"/>
      <c r="NOQ170" s="3"/>
      <c r="NOR170" s="3"/>
      <c r="NOS170" s="3"/>
      <c r="NOT170" s="3"/>
      <c r="NOU170" s="3"/>
      <c r="NOV170" s="3"/>
      <c r="NOW170" s="3"/>
      <c r="NOX170" s="3"/>
      <c r="NOY170" s="3"/>
      <c r="NOZ170" s="3"/>
      <c r="NPA170" s="3"/>
      <c r="NPB170" s="3"/>
      <c r="NPC170" s="3"/>
      <c r="NPD170" s="3"/>
      <c r="NPE170" s="3"/>
      <c r="NPF170" s="3"/>
      <c r="NPG170" s="3"/>
      <c r="NPH170" s="3"/>
      <c r="NPI170" s="3"/>
      <c r="NPJ170" s="3"/>
      <c r="NPK170" s="3"/>
      <c r="NPL170" s="3"/>
      <c r="NPM170" s="3"/>
      <c r="NPN170" s="3"/>
      <c r="NPO170" s="3"/>
      <c r="NPP170" s="3"/>
      <c r="NPQ170" s="3"/>
      <c r="NPR170" s="3"/>
      <c r="NPS170" s="3"/>
      <c r="NPT170" s="3"/>
      <c r="NPU170" s="3"/>
      <c r="NPV170" s="3"/>
      <c r="NPW170" s="3"/>
      <c r="NPX170" s="3"/>
      <c r="NPY170" s="3"/>
      <c r="NPZ170" s="3"/>
      <c r="NQA170" s="3"/>
      <c r="NQB170" s="3"/>
      <c r="NQC170" s="3"/>
      <c r="NQD170" s="3"/>
      <c r="NQE170" s="3"/>
      <c r="NQF170" s="3"/>
      <c r="NQG170" s="3"/>
      <c r="NQH170" s="3"/>
      <c r="NQI170" s="3"/>
      <c r="NQJ170" s="3"/>
      <c r="NQK170" s="3"/>
      <c r="NQL170" s="3"/>
      <c r="NQM170" s="3"/>
      <c r="NQN170" s="3"/>
      <c r="NQO170" s="3"/>
      <c r="NQP170" s="3"/>
      <c r="NQQ170" s="3"/>
      <c r="NQR170" s="3"/>
      <c r="NQS170" s="3"/>
      <c r="NQT170" s="3"/>
      <c r="NQU170" s="3"/>
      <c r="NQV170" s="3"/>
      <c r="NQW170" s="3"/>
      <c r="NQX170" s="3"/>
      <c r="NQY170" s="3"/>
      <c r="NQZ170" s="3"/>
      <c r="NRA170" s="3"/>
      <c r="NRB170" s="3"/>
      <c r="NRC170" s="3"/>
      <c r="NRD170" s="3"/>
      <c r="NRE170" s="3"/>
      <c r="NRF170" s="3"/>
      <c r="NRG170" s="3"/>
      <c r="NRH170" s="3"/>
      <c r="NRI170" s="3"/>
      <c r="NRJ170" s="3"/>
      <c r="NRK170" s="3"/>
      <c r="NRL170" s="3"/>
      <c r="NRM170" s="3"/>
      <c r="NRN170" s="3"/>
      <c r="NRO170" s="3"/>
      <c r="NRP170" s="3"/>
      <c r="NRQ170" s="3"/>
      <c r="NRR170" s="3"/>
      <c r="NRS170" s="3"/>
      <c r="NRT170" s="3"/>
      <c r="NRU170" s="3"/>
      <c r="NRV170" s="3"/>
      <c r="NRW170" s="3"/>
      <c r="NRX170" s="3"/>
      <c r="NRY170" s="3"/>
      <c r="NRZ170" s="3"/>
      <c r="NSA170" s="3"/>
      <c r="NSB170" s="3"/>
      <c r="NSC170" s="3"/>
      <c r="NSD170" s="3"/>
      <c r="NSE170" s="3"/>
      <c r="NSF170" s="3"/>
      <c r="NSG170" s="3"/>
      <c r="NSH170" s="3"/>
      <c r="NSI170" s="3"/>
      <c r="NSJ170" s="3"/>
      <c r="NSK170" s="3"/>
      <c r="NSL170" s="3"/>
      <c r="NSM170" s="3"/>
      <c r="NSN170" s="3"/>
      <c r="NSO170" s="3"/>
      <c r="NSP170" s="3"/>
      <c r="NSQ170" s="3"/>
      <c r="NSR170" s="3"/>
      <c r="NSS170" s="3"/>
      <c r="NST170" s="3"/>
      <c r="NSU170" s="3"/>
      <c r="NSV170" s="3"/>
      <c r="NSW170" s="3"/>
      <c r="NSX170" s="3"/>
      <c r="NSY170" s="3"/>
      <c r="NSZ170" s="3"/>
      <c r="NTA170" s="3"/>
      <c r="NTB170" s="3"/>
      <c r="NTC170" s="3"/>
      <c r="NTD170" s="3"/>
      <c r="NTE170" s="3"/>
      <c r="NTF170" s="3"/>
      <c r="NTG170" s="3"/>
      <c r="NTH170" s="3"/>
      <c r="NTI170" s="3"/>
      <c r="NTJ170" s="3"/>
      <c r="NTK170" s="3"/>
      <c r="NTL170" s="3"/>
      <c r="NTM170" s="3"/>
      <c r="NTN170" s="3"/>
      <c r="NTO170" s="3"/>
      <c r="NTP170" s="3"/>
      <c r="NTQ170" s="3"/>
      <c r="NTR170" s="3"/>
      <c r="NTS170" s="3"/>
      <c r="NTT170" s="3"/>
      <c r="NTU170" s="3"/>
      <c r="NTV170" s="3"/>
      <c r="NTW170" s="3"/>
      <c r="NTX170" s="3"/>
      <c r="NTY170" s="3"/>
      <c r="NTZ170" s="3"/>
      <c r="NUA170" s="3"/>
      <c r="NUB170" s="3"/>
      <c r="NUC170" s="3"/>
      <c r="NUD170" s="3"/>
      <c r="NUE170" s="3"/>
      <c r="NUF170" s="3"/>
      <c r="NUG170" s="3"/>
      <c r="NUH170" s="3"/>
      <c r="NUI170" s="3"/>
      <c r="NUJ170" s="3"/>
      <c r="NUK170" s="3"/>
      <c r="NUL170" s="3"/>
      <c r="NUM170" s="3"/>
      <c r="NUN170" s="3"/>
      <c r="NUO170" s="3"/>
      <c r="NUP170" s="3"/>
      <c r="NUQ170" s="3"/>
      <c r="NUR170" s="3"/>
      <c r="NUS170" s="3"/>
      <c r="NUT170" s="3"/>
      <c r="NUU170" s="3"/>
      <c r="NUV170" s="3"/>
      <c r="NUW170" s="3"/>
      <c r="NUX170" s="3"/>
      <c r="NUY170" s="3"/>
      <c r="NUZ170" s="3"/>
      <c r="NVA170" s="3"/>
      <c r="NVB170" s="3"/>
      <c r="NVC170" s="3"/>
      <c r="NVD170" s="3"/>
      <c r="NVE170" s="3"/>
      <c r="NVF170" s="3"/>
      <c r="NVG170" s="3"/>
      <c r="NVH170" s="3"/>
      <c r="NVI170" s="3"/>
      <c r="NVJ170" s="3"/>
      <c r="NVK170" s="3"/>
      <c r="NVL170" s="3"/>
      <c r="NVM170" s="3"/>
      <c r="NVN170" s="3"/>
      <c r="NVO170" s="3"/>
      <c r="NVP170" s="3"/>
      <c r="NVQ170" s="3"/>
      <c r="NVR170" s="3"/>
      <c r="NVS170" s="3"/>
      <c r="NVT170" s="3"/>
      <c r="NVU170" s="3"/>
      <c r="NVV170" s="3"/>
      <c r="NVW170" s="3"/>
      <c r="NVX170" s="3"/>
      <c r="NVY170" s="3"/>
      <c r="NVZ170" s="3"/>
      <c r="NWA170" s="3"/>
      <c r="NWB170" s="3"/>
      <c r="NWC170" s="3"/>
      <c r="NWD170" s="3"/>
      <c r="NWE170" s="3"/>
      <c r="NWF170" s="3"/>
      <c r="NWG170" s="3"/>
      <c r="NWH170" s="3"/>
      <c r="NWI170" s="3"/>
      <c r="NWJ170" s="3"/>
      <c r="NWK170" s="3"/>
      <c r="NWL170" s="3"/>
      <c r="NWM170" s="3"/>
      <c r="NWN170" s="3"/>
      <c r="NWO170" s="3"/>
      <c r="NWP170" s="3"/>
      <c r="NWQ170" s="3"/>
      <c r="NWR170" s="3"/>
      <c r="NWS170" s="3"/>
      <c r="NWT170" s="3"/>
      <c r="NWU170" s="3"/>
      <c r="NWV170" s="3"/>
      <c r="NWW170" s="3"/>
      <c r="NWX170" s="3"/>
      <c r="NWY170" s="3"/>
      <c r="NWZ170" s="3"/>
      <c r="NXA170" s="3"/>
      <c r="NXB170" s="3"/>
      <c r="NXC170" s="3"/>
      <c r="NXD170" s="3"/>
      <c r="NXE170" s="3"/>
      <c r="NXF170" s="3"/>
      <c r="NXG170" s="3"/>
      <c r="NXH170" s="3"/>
      <c r="NXI170" s="3"/>
      <c r="NXJ170" s="3"/>
      <c r="NXK170" s="3"/>
      <c r="NXL170" s="3"/>
      <c r="NXM170" s="3"/>
      <c r="NXN170" s="3"/>
      <c r="NXO170" s="3"/>
      <c r="NXP170" s="3"/>
      <c r="NXQ170" s="3"/>
      <c r="NXR170" s="3"/>
      <c r="NXS170" s="3"/>
      <c r="NXT170" s="3"/>
      <c r="NXU170" s="3"/>
      <c r="NXV170" s="3"/>
      <c r="NXW170" s="3"/>
      <c r="NXX170" s="3"/>
      <c r="NXY170" s="3"/>
      <c r="NXZ170" s="3"/>
      <c r="NYA170" s="3"/>
      <c r="NYB170" s="3"/>
      <c r="NYC170" s="3"/>
      <c r="NYD170" s="3"/>
      <c r="NYE170" s="3"/>
      <c r="NYF170" s="3"/>
      <c r="NYG170" s="3"/>
      <c r="NYH170" s="3"/>
      <c r="NYI170" s="3"/>
      <c r="NYJ170" s="3"/>
      <c r="NYK170" s="3"/>
      <c r="NYL170" s="3"/>
      <c r="NYM170" s="3"/>
      <c r="NYN170" s="3"/>
      <c r="NYO170" s="3"/>
      <c r="NYP170" s="3"/>
      <c r="NYQ170" s="3"/>
      <c r="NYR170" s="3"/>
      <c r="NYS170" s="3"/>
      <c r="NYT170" s="3"/>
      <c r="NYU170" s="3"/>
      <c r="NYV170" s="3"/>
      <c r="NYW170" s="3"/>
      <c r="NYX170" s="3"/>
      <c r="NYY170" s="3"/>
      <c r="NYZ170" s="3"/>
      <c r="NZA170" s="3"/>
      <c r="NZB170" s="3"/>
      <c r="NZC170" s="3"/>
      <c r="NZD170" s="3"/>
      <c r="NZE170" s="3"/>
      <c r="NZF170" s="3"/>
      <c r="NZG170" s="3"/>
      <c r="NZH170" s="3"/>
      <c r="NZI170" s="3"/>
      <c r="NZJ170" s="3"/>
      <c r="NZK170" s="3"/>
      <c r="NZL170" s="3"/>
      <c r="NZM170" s="3"/>
      <c r="NZN170" s="3"/>
      <c r="NZO170" s="3"/>
      <c r="NZP170" s="3"/>
      <c r="NZQ170" s="3"/>
      <c r="NZR170" s="3"/>
      <c r="NZS170" s="3"/>
      <c r="NZT170" s="3"/>
      <c r="NZU170" s="3"/>
      <c r="NZV170" s="3"/>
      <c r="NZW170" s="3"/>
      <c r="NZX170" s="3"/>
      <c r="NZY170" s="3"/>
      <c r="NZZ170" s="3"/>
      <c r="OAA170" s="3"/>
      <c r="OAB170" s="3"/>
      <c r="OAC170" s="3"/>
      <c r="OAD170" s="3"/>
      <c r="OAE170" s="3"/>
      <c r="OAF170" s="3"/>
      <c r="OAG170" s="3"/>
      <c r="OAH170" s="3"/>
      <c r="OAI170" s="3"/>
      <c r="OAJ170" s="3"/>
      <c r="OAK170" s="3"/>
      <c r="OAL170" s="3"/>
      <c r="OAM170" s="3"/>
      <c r="OAN170" s="3"/>
      <c r="OAO170" s="3"/>
      <c r="OAP170" s="3"/>
      <c r="OAQ170" s="3"/>
      <c r="OAR170" s="3"/>
      <c r="OAS170" s="3"/>
      <c r="OAT170" s="3"/>
      <c r="OAU170" s="3"/>
      <c r="OAV170" s="3"/>
      <c r="OAW170" s="3"/>
      <c r="OAX170" s="3"/>
      <c r="OAY170" s="3"/>
      <c r="OAZ170" s="3"/>
      <c r="OBA170" s="3"/>
      <c r="OBB170" s="3"/>
      <c r="OBC170" s="3"/>
      <c r="OBD170" s="3"/>
      <c r="OBE170" s="3"/>
      <c r="OBF170" s="3"/>
      <c r="OBG170" s="3"/>
      <c r="OBH170" s="3"/>
      <c r="OBI170" s="3"/>
      <c r="OBJ170" s="3"/>
      <c r="OBK170" s="3"/>
      <c r="OBL170" s="3"/>
      <c r="OBM170" s="3"/>
      <c r="OBN170" s="3"/>
      <c r="OBO170" s="3"/>
      <c r="OBP170" s="3"/>
      <c r="OBQ170" s="3"/>
      <c r="OBR170" s="3"/>
      <c r="OBS170" s="3"/>
      <c r="OBT170" s="3"/>
      <c r="OBU170" s="3"/>
      <c r="OBV170" s="3"/>
      <c r="OBW170" s="3"/>
      <c r="OBX170" s="3"/>
      <c r="OBY170" s="3"/>
      <c r="OBZ170" s="3"/>
      <c r="OCA170" s="3"/>
      <c r="OCB170" s="3"/>
      <c r="OCC170" s="3"/>
      <c r="OCD170" s="3"/>
      <c r="OCE170" s="3"/>
      <c r="OCF170" s="3"/>
      <c r="OCG170" s="3"/>
      <c r="OCH170" s="3"/>
      <c r="OCI170" s="3"/>
      <c r="OCJ170" s="3"/>
      <c r="OCK170" s="3"/>
      <c r="OCL170" s="3"/>
      <c r="OCM170" s="3"/>
      <c r="OCN170" s="3"/>
      <c r="OCO170" s="3"/>
      <c r="OCP170" s="3"/>
      <c r="OCQ170" s="3"/>
      <c r="OCR170" s="3"/>
      <c r="OCS170" s="3"/>
      <c r="OCT170" s="3"/>
      <c r="OCU170" s="3"/>
      <c r="OCV170" s="3"/>
      <c r="OCW170" s="3"/>
      <c r="OCX170" s="3"/>
      <c r="OCY170" s="3"/>
      <c r="OCZ170" s="3"/>
      <c r="ODA170" s="3"/>
      <c r="ODB170" s="3"/>
      <c r="ODC170" s="3"/>
      <c r="ODD170" s="3"/>
      <c r="ODE170" s="3"/>
      <c r="ODF170" s="3"/>
      <c r="ODG170" s="3"/>
      <c r="ODH170" s="3"/>
      <c r="ODI170" s="3"/>
      <c r="ODJ170" s="3"/>
      <c r="ODK170" s="3"/>
      <c r="ODL170" s="3"/>
      <c r="ODM170" s="3"/>
      <c r="ODN170" s="3"/>
      <c r="ODO170" s="3"/>
      <c r="ODP170" s="3"/>
      <c r="ODQ170" s="3"/>
      <c r="ODR170" s="3"/>
      <c r="ODS170" s="3"/>
      <c r="ODT170" s="3"/>
      <c r="ODU170" s="3"/>
      <c r="ODV170" s="3"/>
      <c r="ODW170" s="3"/>
      <c r="ODX170" s="3"/>
      <c r="ODY170" s="3"/>
      <c r="ODZ170" s="3"/>
      <c r="OEA170" s="3"/>
      <c r="OEB170" s="3"/>
      <c r="OEC170" s="3"/>
      <c r="OED170" s="3"/>
      <c r="OEE170" s="3"/>
      <c r="OEF170" s="3"/>
      <c r="OEG170" s="3"/>
      <c r="OEH170" s="3"/>
      <c r="OEI170" s="3"/>
      <c r="OEJ170" s="3"/>
      <c r="OEK170" s="3"/>
      <c r="OEL170" s="3"/>
      <c r="OEM170" s="3"/>
      <c r="OEN170" s="3"/>
      <c r="OEO170" s="3"/>
      <c r="OEP170" s="3"/>
      <c r="OEQ170" s="3"/>
      <c r="OER170" s="3"/>
      <c r="OES170" s="3"/>
      <c r="OET170" s="3"/>
      <c r="OEU170" s="3"/>
      <c r="OEV170" s="3"/>
      <c r="OEW170" s="3"/>
      <c r="OEX170" s="3"/>
      <c r="OEY170" s="3"/>
      <c r="OEZ170" s="3"/>
      <c r="OFA170" s="3"/>
      <c r="OFB170" s="3"/>
      <c r="OFC170" s="3"/>
      <c r="OFD170" s="3"/>
      <c r="OFE170" s="3"/>
      <c r="OFF170" s="3"/>
      <c r="OFG170" s="3"/>
      <c r="OFH170" s="3"/>
      <c r="OFI170" s="3"/>
      <c r="OFJ170" s="3"/>
      <c r="OFK170" s="3"/>
      <c r="OFL170" s="3"/>
      <c r="OFM170" s="3"/>
      <c r="OFN170" s="3"/>
      <c r="OFO170" s="3"/>
      <c r="OFP170" s="3"/>
      <c r="OFQ170" s="3"/>
      <c r="OFR170" s="3"/>
      <c r="OFS170" s="3"/>
      <c r="OFT170" s="3"/>
      <c r="OFU170" s="3"/>
      <c r="OFV170" s="3"/>
      <c r="OFW170" s="3"/>
      <c r="OFX170" s="3"/>
      <c r="OFY170" s="3"/>
      <c r="OFZ170" s="3"/>
      <c r="OGA170" s="3"/>
      <c r="OGB170" s="3"/>
      <c r="OGC170" s="3"/>
      <c r="OGD170" s="3"/>
      <c r="OGE170" s="3"/>
      <c r="OGF170" s="3"/>
      <c r="OGG170" s="3"/>
      <c r="OGH170" s="3"/>
      <c r="OGI170" s="3"/>
      <c r="OGJ170" s="3"/>
      <c r="OGK170" s="3"/>
      <c r="OGL170" s="3"/>
      <c r="OGM170" s="3"/>
      <c r="OGN170" s="3"/>
      <c r="OGO170" s="3"/>
      <c r="OGP170" s="3"/>
      <c r="OGQ170" s="3"/>
      <c r="OGR170" s="3"/>
      <c r="OGS170" s="3"/>
      <c r="OGT170" s="3"/>
      <c r="OGU170" s="3"/>
      <c r="OGV170" s="3"/>
      <c r="OGW170" s="3"/>
      <c r="OGX170" s="3"/>
      <c r="OGY170" s="3"/>
      <c r="OGZ170" s="3"/>
      <c r="OHA170" s="3"/>
      <c r="OHB170" s="3"/>
      <c r="OHC170" s="3"/>
      <c r="OHD170" s="3"/>
      <c r="OHE170" s="3"/>
      <c r="OHF170" s="3"/>
      <c r="OHG170" s="3"/>
      <c r="OHH170" s="3"/>
      <c r="OHI170" s="3"/>
      <c r="OHJ170" s="3"/>
      <c r="OHK170" s="3"/>
      <c r="OHL170" s="3"/>
      <c r="OHM170" s="3"/>
      <c r="OHN170" s="3"/>
      <c r="OHO170" s="3"/>
      <c r="OHP170" s="3"/>
      <c r="OHQ170" s="3"/>
      <c r="OHR170" s="3"/>
      <c r="OHS170" s="3"/>
      <c r="OHT170" s="3"/>
      <c r="OHU170" s="3"/>
      <c r="OHV170" s="3"/>
      <c r="OHW170" s="3"/>
      <c r="OHX170" s="3"/>
      <c r="OHY170" s="3"/>
      <c r="OHZ170" s="3"/>
      <c r="OIA170" s="3"/>
      <c r="OIB170" s="3"/>
      <c r="OIC170" s="3"/>
      <c r="OID170" s="3"/>
      <c r="OIE170" s="3"/>
      <c r="OIF170" s="3"/>
      <c r="OIG170" s="3"/>
      <c r="OIH170" s="3"/>
      <c r="OII170" s="3"/>
      <c r="OIJ170" s="3"/>
      <c r="OIK170" s="3"/>
      <c r="OIL170" s="3"/>
      <c r="OIM170" s="3"/>
      <c r="OIN170" s="3"/>
      <c r="OIO170" s="3"/>
      <c r="OIP170" s="3"/>
      <c r="OIQ170" s="3"/>
      <c r="OIR170" s="3"/>
      <c r="OIS170" s="3"/>
      <c r="OIT170" s="3"/>
      <c r="OIU170" s="3"/>
      <c r="OIV170" s="3"/>
      <c r="OIW170" s="3"/>
      <c r="OIX170" s="3"/>
      <c r="OIY170" s="3"/>
      <c r="OIZ170" s="3"/>
      <c r="OJA170" s="3"/>
      <c r="OJB170" s="3"/>
      <c r="OJC170" s="3"/>
      <c r="OJD170" s="3"/>
      <c r="OJE170" s="3"/>
      <c r="OJF170" s="3"/>
      <c r="OJG170" s="3"/>
      <c r="OJH170" s="3"/>
      <c r="OJI170" s="3"/>
      <c r="OJJ170" s="3"/>
      <c r="OJK170" s="3"/>
      <c r="OJL170" s="3"/>
      <c r="OJM170" s="3"/>
      <c r="OJN170" s="3"/>
      <c r="OJO170" s="3"/>
      <c r="OJP170" s="3"/>
      <c r="OJQ170" s="3"/>
      <c r="OJR170" s="3"/>
      <c r="OJS170" s="3"/>
      <c r="OJT170" s="3"/>
      <c r="OJU170" s="3"/>
      <c r="OJV170" s="3"/>
      <c r="OJW170" s="3"/>
      <c r="OJX170" s="3"/>
      <c r="OJY170" s="3"/>
      <c r="OJZ170" s="3"/>
      <c r="OKA170" s="3"/>
      <c r="OKB170" s="3"/>
      <c r="OKC170" s="3"/>
      <c r="OKD170" s="3"/>
      <c r="OKE170" s="3"/>
      <c r="OKF170" s="3"/>
      <c r="OKG170" s="3"/>
      <c r="OKH170" s="3"/>
      <c r="OKI170" s="3"/>
      <c r="OKJ170" s="3"/>
      <c r="OKK170" s="3"/>
      <c r="OKL170" s="3"/>
      <c r="OKM170" s="3"/>
      <c r="OKN170" s="3"/>
      <c r="OKO170" s="3"/>
      <c r="OKP170" s="3"/>
      <c r="OKQ170" s="3"/>
      <c r="OKR170" s="3"/>
      <c r="OKS170" s="3"/>
      <c r="OKT170" s="3"/>
      <c r="OKU170" s="3"/>
      <c r="OKV170" s="3"/>
      <c r="OKW170" s="3"/>
      <c r="OKX170" s="3"/>
      <c r="OKY170" s="3"/>
      <c r="OKZ170" s="3"/>
      <c r="OLA170" s="3"/>
      <c r="OLB170" s="3"/>
      <c r="OLC170" s="3"/>
      <c r="OLD170" s="3"/>
      <c r="OLE170" s="3"/>
      <c r="OLF170" s="3"/>
      <c r="OLG170" s="3"/>
      <c r="OLH170" s="3"/>
      <c r="OLI170" s="3"/>
      <c r="OLJ170" s="3"/>
      <c r="OLK170" s="3"/>
      <c r="OLL170" s="3"/>
      <c r="OLM170" s="3"/>
      <c r="OLN170" s="3"/>
      <c r="OLO170" s="3"/>
      <c r="OLP170" s="3"/>
      <c r="OLQ170" s="3"/>
      <c r="OLR170" s="3"/>
      <c r="OLS170" s="3"/>
      <c r="OLT170" s="3"/>
      <c r="OLU170" s="3"/>
      <c r="OLV170" s="3"/>
      <c r="OLW170" s="3"/>
      <c r="OLX170" s="3"/>
      <c r="OLY170" s="3"/>
      <c r="OLZ170" s="3"/>
      <c r="OMA170" s="3"/>
      <c r="OMB170" s="3"/>
      <c r="OMC170" s="3"/>
      <c r="OMD170" s="3"/>
      <c r="OME170" s="3"/>
      <c r="OMF170" s="3"/>
      <c r="OMG170" s="3"/>
      <c r="OMH170" s="3"/>
      <c r="OMI170" s="3"/>
      <c r="OMJ170" s="3"/>
      <c r="OMK170" s="3"/>
      <c r="OML170" s="3"/>
      <c r="OMM170" s="3"/>
      <c r="OMN170" s="3"/>
      <c r="OMO170" s="3"/>
      <c r="OMP170" s="3"/>
      <c r="OMQ170" s="3"/>
      <c r="OMR170" s="3"/>
      <c r="OMS170" s="3"/>
      <c r="OMT170" s="3"/>
      <c r="OMU170" s="3"/>
      <c r="OMV170" s="3"/>
      <c r="OMW170" s="3"/>
      <c r="OMX170" s="3"/>
      <c r="OMY170" s="3"/>
      <c r="OMZ170" s="3"/>
      <c r="ONA170" s="3"/>
      <c r="ONB170" s="3"/>
      <c r="ONC170" s="3"/>
      <c r="OND170" s="3"/>
      <c r="ONE170" s="3"/>
      <c r="ONF170" s="3"/>
      <c r="ONG170" s="3"/>
      <c r="ONH170" s="3"/>
      <c r="ONI170" s="3"/>
      <c r="ONJ170" s="3"/>
      <c r="ONK170" s="3"/>
      <c r="ONL170" s="3"/>
      <c r="ONM170" s="3"/>
      <c r="ONN170" s="3"/>
      <c r="ONO170" s="3"/>
      <c r="ONP170" s="3"/>
      <c r="ONQ170" s="3"/>
      <c r="ONR170" s="3"/>
      <c r="ONS170" s="3"/>
      <c r="ONT170" s="3"/>
      <c r="ONU170" s="3"/>
      <c r="ONV170" s="3"/>
      <c r="ONW170" s="3"/>
      <c r="ONX170" s="3"/>
      <c r="ONY170" s="3"/>
      <c r="ONZ170" s="3"/>
      <c r="OOA170" s="3"/>
      <c r="OOB170" s="3"/>
      <c r="OOC170" s="3"/>
      <c r="OOD170" s="3"/>
      <c r="OOE170" s="3"/>
      <c r="OOF170" s="3"/>
      <c r="OOG170" s="3"/>
      <c r="OOH170" s="3"/>
      <c r="OOI170" s="3"/>
      <c r="OOJ170" s="3"/>
      <c r="OOK170" s="3"/>
      <c r="OOL170" s="3"/>
      <c r="OOM170" s="3"/>
      <c r="OON170" s="3"/>
      <c r="OOO170" s="3"/>
      <c r="OOP170" s="3"/>
      <c r="OOQ170" s="3"/>
      <c r="OOR170" s="3"/>
      <c r="OOS170" s="3"/>
      <c r="OOT170" s="3"/>
      <c r="OOU170" s="3"/>
      <c r="OOV170" s="3"/>
      <c r="OOW170" s="3"/>
      <c r="OOX170" s="3"/>
      <c r="OOY170" s="3"/>
      <c r="OOZ170" s="3"/>
      <c r="OPA170" s="3"/>
      <c r="OPB170" s="3"/>
      <c r="OPC170" s="3"/>
      <c r="OPD170" s="3"/>
      <c r="OPE170" s="3"/>
      <c r="OPF170" s="3"/>
      <c r="OPG170" s="3"/>
      <c r="OPH170" s="3"/>
      <c r="OPI170" s="3"/>
      <c r="OPJ170" s="3"/>
      <c r="OPK170" s="3"/>
      <c r="OPL170" s="3"/>
      <c r="OPM170" s="3"/>
      <c r="OPN170" s="3"/>
      <c r="OPO170" s="3"/>
      <c r="OPP170" s="3"/>
      <c r="OPQ170" s="3"/>
      <c r="OPR170" s="3"/>
      <c r="OPS170" s="3"/>
      <c r="OPT170" s="3"/>
      <c r="OPU170" s="3"/>
      <c r="OPV170" s="3"/>
      <c r="OPW170" s="3"/>
      <c r="OPX170" s="3"/>
      <c r="OPY170" s="3"/>
      <c r="OPZ170" s="3"/>
      <c r="OQA170" s="3"/>
      <c r="OQB170" s="3"/>
      <c r="OQC170" s="3"/>
      <c r="OQD170" s="3"/>
      <c r="OQE170" s="3"/>
      <c r="OQF170" s="3"/>
      <c r="OQG170" s="3"/>
      <c r="OQH170" s="3"/>
      <c r="OQI170" s="3"/>
      <c r="OQJ170" s="3"/>
      <c r="OQK170" s="3"/>
      <c r="OQL170" s="3"/>
      <c r="OQM170" s="3"/>
      <c r="OQN170" s="3"/>
      <c r="OQO170" s="3"/>
      <c r="OQP170" s="3"/>
      <c r="OQQ170" s="3"/>
      <c r="OQR170" s="3"/>
      <c r="OQS170" s="3"/>
      <c r="OQT170" s="3"/>
      <c r="OQU170" s="3"/>
      <c r="OQV170" s="3"/>
      <c r="OQW170" s="3"/>
      <c r="OQX170" s="3"/>
      <c r="OQY170" s="3"/>
      <c r="OQZ170" s="3"/>
      <c r="ORA170" s="3"/>
      <c r="ORB170" s="3"/>
      <c r="ORC170" s="3"/>
      <c r="ORD170" s="3"/>
      <c r="ORE170" s="3"/>
      <c r="ORF170" s="3"/>
      <c r="ORG170" s="3"/>
      <c r="ORH170" s="3"/>
      <c r="ORI170" s="3"/>
      <c r="ORJ170" s="3"/>
      <c r="ORK170" s="3"/>
      <c r="ORL170" s="3"/>
      <c r="ORM170" s="3"/>
      <c r="ORN170" s="3"/>
      <c r="ORO170" s="3"/>
      <c r="ORP170" s="3"/>
      <c r="ORQ170" s="3"/>
      <c r="ORR170" s="3"/>
      <c r="ORS170" s="3"/>
      <c r="ORT170" s="3"/>
      <c r="ORU170" s="3"/>
      <c r="ORV170" s="3"/>
      <c r="ORW170" s="3"/>
      <c r="ORX170" s="3"/>
      <c r="ORY170" s="3"/>
      <c r="ORZ170" s="3"/>
      <c r="OSA170" s="3"/>
      <c r="OSB170" s="3"/>
      <c r="OSC170" s="3"/>
      <c r="OSD170" s="3"/>
      <c r="OSE170" s="3"/>
      <c r="OSF170" s="3"/>
      <c r="OSG170" s="3"/>
      <c r="OSH170" s="3"/>
      <c r="OSI170" s="3"/>
      <c r="OSJ170" s="3"/>
      <c r="OSK170" s="3"/>
      <c r="OSL170" s="3"/>
      <c r="OSM170" s="3"/>
      <c r="OSN170" s="3"/>
      <c r="OSO170" s="3"/>
      <c r="OSP170" s="3"/>
      <c r="OSQ170" s="3"/>
      <c r="OSR170" s="3"/>
      <c r="OSS170" s="3"/>
      <c r="OST170" s="3"/>
      <c r="OSU170" s="3"/>
      <c r="OSV170" s="3"/>
      <c r="OSW170" s="3"/>
      <c r="OSX170" s="3"/>
      <c r="OSY170" s="3"/>
      <c r="OSZ170" s="3"/>
      <c r="OTA170" s="3"/>
      <c r="OTB170" s="3"/>
      <c r="OTC170" s="3"/>
      <c r="OTD170" s="3"/>
      <c r="OTE170" s="3"/>
      <c r="OTF170" s="3"/>
      <c r="OTG170" s="3"/>
      <c r="OTH170" s="3"/>
      <c r="OTI170" s="3"/>
      <c r="OTJ170" s="3"/>
      <c r="OTK170" s="3"/>
      <c r="OTL170" s="3"/>
      <c r="OTM170" s="3"/>
      <c r="OTN170" s="3"/>
      <c r="OTO170" s="3"/>
      <c r="OTP170" s="3"/>
      <c r="OTQ170" s="3"/>
      <c r="OTR170" s="3"/>
      <c r="OTS170" s="3"/>
      <c r="OTT170" s="3"/>
      <c r="OTU170" s="3"/>
      <c r="OTV170" s="3"/>
      <c r="OTW170" s="3"/>
      <c r="OTX170" s="3"/>
      <c r="OTY170" s="3"/>
      <c r="OTZ170" s="3"/>
      <c r="OUA170" s="3"/>
      <c r="OUB170" s="3"/>
      <c r="OUC170" s="3"/>
      <c r="OUD170" s="3"/>
      <c r="OUE170" s="3"/>
      <c r="OUF170" s="3"/>
      <c r="OUG170" s="3"/>
      <c r="OUH170" s="3"/>
      <c r="OUI170" s="3"/>
      <c r="OUJ170" s="3"/>
      <c r="OUK170" s="3"/>
      <c r="OUL170" s="3"/>
      <c r="OUM170" s="3"/>
      <c r="OUN170" s="3"/>
      <c r="OUO170" s="3"/>
      <c r="OUP170" s="3"/>
      <c r="OUQ170" s="3"/>
      <c r="OUR170" s="3"/>
      <c r="OUS170" s="3"/>
      <c r="OUT170" s="3"/>
      <c r="OUU170" s="3"/>
      <c r="OUV170" s="3"/>
      <c r="OUW170" s="3"/>
      <c r="OUX170" s="3"/>
      <c r="OUY170" s="3"/>
      <c r="OUZ170" s="3"/>
      <c r="OVA170" s="3"/>
      <c r="OVB170" s="3"/>
      <c r="OVC170" s="3"/>
      <c r="OVD170" s="3"/>
      <c r="OVE170" s="3"/>
      <c r="OVF170" s="3"/>
      <c r="OVG170" s="3"/>
      <c r="OVH170" s="3"/>
      <c r="OVI170" s="3"/>
      <c r="OVJ170" s="3"/>
      <c r="OVK170" s="3"/>
      <c r="OVL170" s="3"/>
      <c r="OVM170" s="3"/>
      <c r="OVN170" s="3"/>
      <c r="OVO170" s="3"/>
      <c r="OVP170" s="3"/>
      <c r="OVQ170" s="3"/>
      <c r="OVR170" s="3"/>
      <c r="OVS170" s="3"/>
      <c r="OVT170" s="3"/>
      <c r="OVU170" s="3"/>
      <c r="OVV170" s="3"/>
      <c r="OVW170" s="3"/>
      <c r="OVX170" s="3"/>
      <c r="OVY170" s="3"/>
      <c r="OVZ170" s="3"/>
      <c r="OWA170" s="3"/>
      <c r="OWB170" s="3"/>
      <c r="OWC170" s="3"/>
      <c r="OWD170" s="3"/>
      <c r="OWE170" s="3"/>
      <c r="OWF170" s="3"/>
      <c r="OWG170" s="3"/>
      <c r="OWH170" s="3"/>
      <c r="OWI170" s="3"/>
      <c r="OWJ170" s="3"/>
      <c r="OWK170" s="3"/>
      <c r="OWL170" s="3"/>
      <c r="OWM170" s="3"/>
      <c r="OWN170" s="3"/>
      <c r="OWO170" s="3"/>
      <c r="OWP170" s="3"/>
      <c r="OWQ170" s="3"/>
      <c r="OWR170" s="3"/>
      <c r="OWS170" s="3"/>
      <c r="OWT170" s="3"/>
      <c r="OWU170" s="3"/>
      <c r="OWV170" s="3"/>
      <c r="OWW170" s="3"/>
      <c r="OWX170" s="3"/>
      <c r="OWY170" s="3"/>
      <c r="OWZ170" s="3"/>
      <c r="OXA170" s="3"/>
      <c r="OXB170" s="3"/>
      <c r="OXC170" s="3"/>
      <c r="OXD170" s="3"/>
      <c r="OXE170" s="3"/>
      <c r="OXF170" s="3"/>
      <c r="OXG170" s="3"/>
      <c r="OXH170" s="3"/>
      <c r="OXI170" s="3"/>
      <c r="OXJ170" s="3"/>
      <c r="OXK170" s="3"/>
      <c r="OXL170" s="3"/>
      <c r="OXM170" s="3"/>
      <c r="OXN170" s="3"/>
      <c r="OXO170" s="3"/>
      <c r="OXP170" s="3"/>
      <c r="OXQ170" s="3"/>
      <c r="OXR170" s="3"/>
      <c r="OXS170" s="3"/>
      <c r="OXT170" s="3"/>
      <c r="OXU170" s="3"/>
      <c r="OXV170" s="3"/>
      <c r="OXW170" s="3"/>
      <c r="OXX170" s="3"/>
      <c r="OXY170" s="3"/>
      <c r="OXZ170" s="3"/>
      <c r="OYA170" s="3"/>
      <c r="OYB170" s="3"/>
      <c r="OYC170" s="3"/>
      <c r="OYD170" s="3"/>
      <c r="OYE170" s="3"/>
      <c r="OYF170" s="3"/>
      <c r="OYG170" s="3"/>
      <c r="OYH170" s="3"/>
      <c r="OYI170" s="3"/>
      <c r="OYJ170" s="3"/>
      <c r="OYK170" s="3"/>
      <c r="OYL170" s="3"/>
      <c r="OYM170" s="3"/>
      <c r="OYN170" s="3"/>
      <c r="OYO170" s="3"/>
      <c r="OYP170" s="3"/>
      <c r="OYQ170" s="3"/>
      <c r="OYR170" s="3"/>
      <c r="OYS170" s="3"/>
      <c r="OYT170" s="3"/>
      <c r="OYU170" s="3"/>
      <c r="OYV170" s="3"/>
      <c r="OYW170" s="3"/>
      <c r="OYX170" s="3"/>
      <c r="OYY170" s="3"/>
      <c r="OYZ170" s="3"/>
      <c r="OZA170" s="3"/>
      <c r="OZB170" s="3"/>
      <c r="OZC170" s="3"/>
      <c r="OZD170" s="3"/>
      <c r="OZE170" s="3"/>
      <c r="OZF170" s="3"/>
      <c r="OZG170" s="3"/>
      <c r="OZH170" s="3"/>
      <c r="OZI170" s="3"/>
      <c r="OZJ170" s="3"/>
      <c r="OZK170" s="3"/>
      <c r="OZL170" s="3"/>
      <c r="OZM170" s="3"/>
      <c r="OZN170" s="3"/>
      <c r="OZO170" s="3"/>
      <c r="OZP170" s="3"/>
      <c r="OZQ170" s="3"/>
      <c r="OZR170" s="3"/>
      <c r="OZS170" s="3"/>
      <c r="OZT170" s="3"/>
      <c r="OZU170" s="3"/>
      <c r="OZV170" s="3"/>
      <c r="OZW170" s="3"/>
      <c r="OZX170" s="3"/>
      <c r="OZY170" s="3"/>
      <c r="OZZ170" s="3"/>
      <c r="PAA170" s="3"/>
      <c r="PAB170" s="3"/>
      <c r="PAC170" s="3"/>
      <c r="PAD170" s="3"/>
      <c r="PAE170" s="3"/>
      <c r="PAF170" s="3"/>
      <c r="PAG170" s="3"/>
      <c r="PAH170" s="3"/>
      <c r="PAI170" s="3"/>
      <c r="PAJ170" s="3"/>
      <c r="PAK170" s="3"/>
      <c r="PAL170" s="3"/>
      <c r="PAM170" s="3"/>
      <c r="PAN170" s="3"/>
      <c r="PAO170" s="3"/>
      <c r="PAP170" s="3"/>
      <c r="PAQ170" s="3"/>
      <c r="PAR170" s="3"/>
      <c r="PAS170" s="3"/>
      <c r="PAT170" s="3"/>
      <c r="PAU170" s="3"/>
      <c r="PAV170" s="3"/>
      <c r="PAW170" s="3"/>
      <c r="PAX170" s="3"/>
      <c r="PAY170" s="3"/>
      <c r="PAZ170" s="3"/>
      <c r="PBA170" s="3"/>
      <c r="PBB170" s="3"/>
      <c r="PBC170" s="3"/>
      <c r="PBD170" s="3"/>
      <c r="PBE170" s="3"/>
      <c r="PBF170" s="3"/>
      <c r="PBG170" s="3"/>
      <c r="PBH170" s="3"/>
      <c r="PBI170" s="3"/>
      <c r="PBJ170" s="3"/>
      <c r="PBK170" s="3"/>
      <c r="PBL170" s="3"/>
      <c r="PBM170" s="3"/>
      <c r="PBN170" s="3"/>
      <c r="PBO170" s="3"/>
      <c r="PBP170" s="3"/>
      <c r="PBQ170" s="3"/>
      <c r="PBR170" s="3"/>
      <c r="PBS170" s="3"/>
      <c r="PBT170" s="3"/>
      <c r="PBU170" s="3"/>
      <c r="PBV170" s="3"/>
      <c r="PBW170" s="3"/>
      <c r="PBX170" s="3"/>
      <c r="PBY170" s="3"/>
      <c r="PBZ170" s="3"/>
      <c r="PCA170" s="3"/>
      <c r="PCB170" s="3"/>
      <c r="PCC170" s="3"/>
      <c r="PCD170" s="3"/>
      <c r="PCE170" s="3"/>
      <c r="PCF170" s="3"/>
      <c r="PCG170" s="3"/>
      <c r="PCH170" s="3"/>
      <c r="PCI170" s="3"/>
      <c r="PCJ170" s="3"/>
      <c r="PCK170" s="3"/>
      <c r="PCL170" s="3"/>
      <c r="PCM170" s="3"/>
      <c r="PCN170" s="3"/>
      <c r="PCO170" s="3"/>
      <c r="PCP170" s="3"/>
      <c r="PCQ170" s="3"/>
      <c r="PCR170" s="3"/>
      <c r="PCS170" s="3"/>
      <c r="PCT170" s="3"/>
      <c r="PCU170" s="3"/>
      <c r="PCV170" s="3"/>
      <c r="PCW170" s="3"/>
      <c r="PCX170" s="3"/>
      <c r="PCY170" s="3"/>
      <c r="PCZ170" s="3"/>
      <c r="PDA170" s="3"/>
      <c r="PDB170" s="3"/>
      <c r="PDC170" s="3"/>
      <c r="PDD170" s="3"/>
      <c r="PDE170" s="3"/>
      <c r="PDF170" s="3"/>
      <c r="PDG170" s="3"/>
      <c r="PDH170" s="3"/>
      <c r="PDI170" s="3"/>
      <c r="PDJ170" s="3"/>
      <c r="PDK170" s="3"/>
      <c r="PDL170" s="3"/>
      <c r="PDM170" s="3"/>
      <c r="PDN170" s="3"/>
      <c r="PDO170" s="3"/>
      <c r="PDP170" s="3"/>
      <c r="PDQ170" s="3"/>
      <c r="PDR170" s="3"/>
      <c r="PDS170" s="3"/>
      <c r="PDT170" s="3"/>
      <c r="PDU170" s="3"/>
      <c r="PDV170" s="3"/>
      <c r="PDW170" s="3"/>
      <c r="PDX170" s="3"/>
      <c r="PDY170" s="3"/>
      <c r="PDZ170" s="3"/>
      <c r="PEA170" s="3"/>
      <c r="PEB170" s="3"/>
      <c r="PEC170" s="3"/>
      <c r="PED170" s="3"/>
      <c r="PEE170" s="3"/>
      <c r="PEF170" s="3"/>
      <c r="PEG170" s="3"/>
      <c r="PEH170" s="3"/>
      <c r="PEI170" s="3"/>
      <c r="PEJ170" s="3"/>
      <c r="PEK170" s="3"/>
      <c r="PEL170" s="3"/>
      <c r="PEM170" s="3"/>
      <c r="PEN170" s="3"/>
      <c r="PEO170" s="3"/>
      <c r="PEP170" s="3"/>
      <c r="PEQ170" s="3"/>
      <c r="PER170" s="3"/>
      <c r="PES170" s="3"/>
      <c r="PET170" s="3"/>
      <c r="PEU170" s="3"/>
      <c r="PEV170" s="3"/>
      <c r="PEW170" s="3"/>
      <c r="PEX170" s="3"/>
      <c r="PEY170" s="3"/>
      <c r="PEZ170" s="3"/>
      <c r="PFA170" s="3"/>
      <c r="PFB170" s="3"/>
      <c r="PFC170" s="3"/>
      <c r="PFD170" s="3"/>
      <c r="PFE170" s="3"/>
      <c r="PFF170" s="3"/>
      <c r="PFG170" s="3"/>
      <c r="PFH170" s="3"/>
      <c r="PFI170" s="3"/>
      <c r="PFJ170" s="3"/>
      <c r="PFK170" s="3"/>
      <c r="PFL170" s="3"/>
      <c r="PFM170" s="3"/>
      <c r="PFN170" s="3"/>
      <c r="PFO170" s="3"/>
      <c r="PFP170" s="3"/>
      <c r="PFQ170" s="3"/>
      <c r="PFR170" s="3"/>
      <c r="PFS170" s="3"/>
      <c r="PFT170" s="3"/>
      <c r="PFU170" s="3"/>
      <c r="PFV170" s="3"/>
      <c r="PFW170" s="3"/>
      <c r="PFX170" s="3"/>
      <c r="PFY170" s="3"/>
      <c r="PFZ170" s="3"/>
      <c r="PGA170" s="3"/>
      <c r="PGB170" s="3"/>
      <c r="PGC170" s="3"/>
      <c r="PGD170" s="3"/>
      <c r="PGE170" s="3"/>
      <c r="PGF170" s="3"/>
      <c r="PGG170" s="3"/>
      <c r="PGH170" s="3"/>
      <c r="PGI170" s="3"/>
      <c r="PGJ170" s="3"/>
      <c r="PGK170" s="3"/>
      <c r="PGL170" s="3"/>
      <c r="PGM170" s="3"/>
      <c r="PGN170" s="3"/>
      <c r="PGO170" s="3"/>
      <c r="PGP170" s="3"/>
      <c r="PGQ170" s="3"/>
      <c r="PGR170" s="3"/>
      <c r="PGS170" s="3"/>
      <c r="PGT170" s="3"/>
      <c r="PGU170" s="3"/>
      <c r="PGV170" s="3"/>
      <c r="PGW170" s="3"/>
      <c r="PGX170" s="3"/>
      <c r="PGY170" s="3"/>
      <c r="PGZ170" s="3"/>
      <c r="PHA170" s="3"/>
      <c r="PHB170" s="3"/>
      <c r="PHC170" s="3"/>
      <c r="PHD170" s="3"/>
      <c r="PHE170" s="3"/>
      <c r="PHF170" s="3"/>
      <c r="PHG170" s="3"/>
      <c r="PHH170" s="3"/>
      <c r="PHI170" s="3"/>
      <c r="PHJ170" s="3"/>
      <c r="PHK170" s="3"/>
      <c r="PHL170" s="3"/>
      <c r="PHM170" s="3"/>
      <c r="PHN170" s="3"/>
      <c r="PHO170" s="3"/>
      <c r="PHP170" s="3"/>
      <c r="PHQ170" s="3"/>
      <c r="PHR170" s="3"/>
      <c r="PHS170" s="3"/>
      <c r="PHT170" s="3"/>
      <c r="PHU170" s="3"/>
      <c r="PHV170" s="3"/>
      <c r="PHW170" s="3"/>
      <c r="PHX170" s="3"/>
      <c r="PHY170" s="3"/>
      <c r="PHZ170" s="3"/>
      <c r="PIA170" s="3"/>
      <c r="PIB170" s="3"/>
      <c r="PIC170" s="3"/>
      <c r="PID170" s="3"/>
      <c r="PIE170" s="3"/>
      <c r="PIF170" s="3"/>
      <c r="PIG170" s="3"/>
      <c r="PIH170" s="3"/>
      <c r="PII170" s="3"/>
      <c r="PIJ170" s="3"/>
      <c r="PIK170" s="3"/>
      <c r="PIL170" s="3"/>
      <c r="PIM170" s="3"/>
      <c r="PIN170" s="3"/>
      <c r="PIO170" s="3"/>
      <c r="PIP170" s="3"/>
      <c r="PIQ170" s="3"/>
      <c r="PIR170" s="3"/>
      <c r="PIS170" s="3"/>
      <c r="PIT170" s="3"/>
      <c r="PIU170" s="3"/>
      <c r="PIV170" s="3"/>
      <c r="PIW170" s="3"/>
      <c r="PIX170" s="3"/>
      <c r="PIY170" s="3"/>
      <c r="PIZ170" s="3"/>
      <c r="PJA170" s="3"/>
      <c r="PJB170" s="3"/>
      <c r="PJC170" s="3"/>
      <c r="PJD170" s="3"/>
      <c r="PJE170" s="3"/>
      <c r="PJF170" s="3"/>
      <c r="PJG170" s="3"/>
      <c r="PJH170" s="3"/>
      <c r="PJI170" s="3"/>
      <c r="PJJ170" s="3"/>
      <c r="PJK170" s="3"/>
      <c r="PJL170" s="3"/>
      <c r="PJM170" s="3"/>
      <c r="PJN170" s="3"/>
      <c r="PJO170" s="3"/>
      <c r="PJP170" s="3"/>
      <c r="PJQ170" s="3"/>
      <c r="PJR170" s="3"/>
      <c r="PJS170" s="3"/>
      <c r="PJT170" s="3"/>
      <c r="PJU170" s="3"/>
      <c r="PJV170" s="3"/>
      <c r="PJW170" s="3"/>
      <c r="PJX170" s="3"/>
      <c r="PJY170" s="3"/>
      <c r="PJZ170" s="3"/>
      <c r="PKA170" s="3"/>
      <c r="PKB170" s="3"/>
      <c r="PKC170" s="3"/>
      <c r="PKD170" s="3"/>
      <c r="PKE170" s="3"/>
      <c r="PKF170" s="3"/>
      <c r="PKG170" s="3"/>
      <c r="PKH170" s="3"/>
      <c r="PKI170" s="3"/>
      <c r="PKJ170" s="3"/>
      <c r="PKK170" s="3"/>
      <c r="PKL170" s="3"/>
      <c r="PKM170" s="3"/>
      <c r="PKN170" s="3"/>
      <c r="PKO170" s="3"/>
      <c r="PKP170" s="3"/>
      <c r="PKQ170" s="3"/>
      <c r="PKR170" s="3"/>
      <c r="PKS170" s="3"/>
      <c r="PKT170" s="3"/>
      <c r="PKU170" s="3"/>
      <c r="PKV170" s="3"/>
      <c r="PKW170" s="3"/>
      <c r="PKX170" s="3"/>
      <c r="PKY170" s="3"/>
      <c r="PKZ170" s="3"/>
      <c r="PLA170" s="3"/>
      <c r="PLB170" s="3"/>
      <c r="PLC170" s="3"/>
      <c r="PLD170" s="3"/>
      <c r="PLE170" s="3"/>
      <c r="PLF170" s="3"/>
      <c r="PLG170" s="3"/>
      <c r="PLH170" s="3"/>
      <c r="PLI170" s="3"/>
      <c r="PLJ170" s="3"/>
      <c r="PLK170" s="3"/>
      <c r="PLL170" s="3"/>
      <c r="PLM170" s="3"/>
      <c r="PLN170" s="3"/>
      <c r="PLO170" s="3"/>
      <c r="PLP170" s="3"/>
      <c r="PLQ170" s="3"/>
      <c r="PLR170" s="3"/>
      <c r="PLS170" s="3"/>
      <c r="PLT170" s="3"/>
      <c r="PLU170" s="3"/>
      <c r="PLV170" s="3"/>
      <c r="PLW170" s="3"/>
      <c r="PLX170" s="3"/>
      <c r="PLY170" s="3"/>
      <c r="PLZ170" s="3"/>
      <c r="PMA170" s="3"/>
      <c r="PMB170" s="3"/>
      <c r="PMC170" s="3"/>
      <c r="PMD170" s="3"/>
      <c r="PME170" s="3"/>
      <c r="PMF170" s="3"/>
      <c r="PMG170" s="3"/>
      <c r="PMH170" s="3"/>
      <c r="PMI170" s="3"/>
      <c r="PMJ170" s="3"/>
      <c r="PMK170" s="3"/>
      <c r="PML170" s="3"/>
      <c r="PMM170" s="3"/>
      <c r="PMN170" s="3"/>
      <c r="PMO170" s="3"/>
      <c r="PMP170" s="3"/>
      <c r="PMQ170" s="3"/>
      <c r="PMR170" s="3"/>
      <c r="PMS170" s="3"/>
      <c r="PMT170" s="3"/>
      <c r="PMU170" s="3"/>
      <c r="PMV170" s="3"/>
      <c r="PMW170" s="3"/>
      <c r="PMX170" s="3"/>
      <c r="PMY170" s="3"/>
      <c r="PMZ170" s="3"/>
      <c r="PNA170" s="3"/>
      <c r="PNB170" s="3"/>
      <c r="PNC170" s="3"/>
      <c r="PND170" s="3"/>
      <c r="PNE170" s="3"/>
      <c r="PNF170" s="3"/>
      <c r="PNG170" s="3"/>
      <c r="PNH170" s="3"/>
      <c r="PNI170" s="3"/>
      <c r="PNJ170" s="3"/>
      <c r="PNK170" s="3"/>
      <c r="PNL170" s="3"/>
      <c r="PNM170" s="3"/>
      <c r="PNN170" s="3"/>
      <c r="PNO170" s="3"/>
      <c r="PNP170" s="3"/>
      <c r="PNQ170" s="3"/>
      <c r="PNR170" s="3"/>
      <c r="PNS170" s="3"/>
      <c r="PNT170" s="3"/>
      <c r="PNU170" s="3"/>
      <c r="PNV170" s="3"/>
      <c r="PNW170" s="3"/>
      <c r="PNX170" s="3"/>
      <c r="PNY170" s="3"/>
      <c r="PNZ170" s="3"/>
      <c r="POA170" s="3"/>
      <c r="POB170" s="3"/>
      <c r="POC170" s="3"/>
      <c r="POD170" s="3"/>
      <c r="POE170" s="3"/>
      <c r="POF170" s="3"/>
      <c r="POG170" s="3"/>
      <c r="POH170" s="3"/>
      <c r="POI170" s="3"/>
      <c r="POJ170" s="3"/>
      <c r="POK170" s="3"/>
      <c r="POL170" s="3"/>
      <c r="POM170" s="3"/>
      <c r="PON170" s="3"/>
      <c r="POO170" s="3"/>
      <c r="POP170" s="3"/>
      <c r="POQ170" s="3"/>
      <c r="POR170" s="3"/>
      <c r="POS170" s="3"/>
      <c r="POT170" s="3"/>
      <c r="POU170" s="3"/>
      <c r="POV170" s="3"/>
      <c r="POW170" s="3"/>
      <c r="POX170" s="3"/>
      <c r="POY170" s="3"/>
      <c r="POZ170" s="3"/>
      <c r="PPA170" s="3"/>
      <c r="PPB170" s="3"/>
      <c r="PPC170" s="3"/>
      <c r="PPD170" s="3"/>
      <c r="PPE170" s="3"/>
      <c r="PPF170" s="3"/>
      <c r="PPG170" s="3"/>
      <c r="PPH170" s="3"/>
      <c r="PPI170" s="3"/>
      <c r="PPJ170" s="3"/>
      <c r="PPK170" s="3"/>
      <c r="PPL170" s="3"/>
      <c r="PPM170" s="3"/>
      <c r="PPN170" s="3"/>
      <c r="PPO170" s="3"/>
      <c r="PPP170" s="3"/>
      <c r="PPQ170" s="3"/>
      <c r="PPR170" s="3"/>
      <c r="PPS170" s="3"/>
      <c r="PPT170" s="3"/>
      <c r="PPU170" s="3"/>
      <c r="PPV170" s="3"/>
      <c r="PPW170" s="3"/>
      <c r="PPX170" s="3"/>
      <c r="PPY170" s="3"/>
      <c r="PPZ170" s="3"/>
      <c r="PQA170" s="3"/>
      <c r="PQB170" s="3"/>
      <c r="PQC170" s="3"/>
      <c r="PQD170" s="3"/>
      <c r="PQE170" s="3"/>
      <c r="PQF170" s="3"/>
      <c r="PQG170" s="3"/>
      <c r="PQH170" s="3"/>
      <c r="PQI170" s="3"/>
      <c r="PQJ170" s="3"/>
      <c r="PQK170" s="3"/>
      <c r="PQL170" s="3"/>
      <c r="PQM170" s="3"/>
      <c r="PQN170" s="3"/>
      <c r="PQO170" s="3"/>
      <c r="PQP170" s="3"/>
      <c r="PQQ170" s="3"/>
      <c r="PQR170" s="3"/>
      <c r="PQS170" s="3"/>
      <c r="PQT170" s="3"/>
      <c r="PQU170" s="3"/>
      <c r="PQV170" s="3"/>
      <c r="PQW170" s="3"/>
      <c r="PQX170" s="3"/>
      <c r="PQY170" s="3"/>
      <c r="PQZ170" s="3"/>
      <c r="PRA170" s="3"/>
      <c r="PRB170" s="3"/>
      <c r="PRC170" s="3"/>
      <c r="PRD170" s="3"/>
      <c r="PRE170" s="3"/>
      <c r="PRF170" s="3"/>
      <c r="PRG170" s="3"/>
      <c r="PRH170" s="3"/>
      <c r="PRI170" s="3"/>
      <c r="PRJ170" s="3"/>
      <c r="PRK170" s="3"/>
      <c r="PRL170" s="3"/>
      <c r="PRM170" s="3"/>
      <c r="PRN170" s="3"/>
      <c r="PRO170" s="3"/>
      <c r="PRP170" s="3"/>
      <c r="PRQ170" s="3"/>
      <c r="PRR170" s="3"/>
      <c r="PRS170" s="3"/>
      <c r="PRT170" s="3"/>
      <c r="PRU170" s="3"/>
      <c r="PRV170" s="3"/>
      <c r="PRW170" s="3"/>
      <c r="PRX170" s="3"/>
      <c r="PRY170" s="3"/>
      <c r="PRZ170" s="3"/>
      <c r="PSA170" s="3"/>
      <c r="PSB170" s="3"/>
      <c r="PSC170" s="3"/>
      <c r="PSD170" s="3"/>
      <c r="PSE170" s="3"/>
      <c r="PSF170" s="3"/>
      <c r="PSG170" s="3"/>
      <c r="PSH170" s="3"/>
      <c r="PSI170" s="3"/>
      <c r="PSJ170" s="3"/>
      <c r="PSK170" s="3"/>
      <c r="PSL170" s="3"/>
      <c r="PSM170" s="3"/>
      <c r="PSN170" s="3"/>
      <c r="PSO170" s="3"/>
      <c r="PSP170" s="3"/>
      <c r="PSQ170" s="3"/>
      <c r="PSR170" s="3"/>
      <c r="PSS170" s="3"/>
      <c r="PST170" s="3"/>
      <c r="PSU170" s="3"/>
      <c r="PSV170" s="3"/>
      <c r="PSW170" s="3"/>
      <c r="PSX170" s="3"/>
      <c r="PSY170" s="3"/>
      <c r="PSZ170" s="3"/>
      <c r="PTA170" s="3"/>
      <c r="PTB170" s="3"/>
      <c r="PTC170" s="3"/>
      <c r="PTD170" s="3"/>
      <c r="PTE170" s="3"/>
      <c r="PTF170" s="3"/>
      <c r="PTG170" s="3"/>
      <c r="PTH170" s="3"/>
      <c r="PTI170" s="3"/>
      <c r="PTJ170" s="3"/>
      <c r="PTK170" s="3"/>
      <c r="PTL170" s="3"/>
      <c r="PTM170" s="3"/>
      <c r="PTN170" s="3"/>
      <c r="PTO170" s="3"/>
      <c r="PTP170" s="3"/>
      <c r="PTQ170" s="3"/>
      <c r="PTR170" s="3"/>
      <c r="PTS170" s="3"/>
      <c r="PTT170" s="3"/>
      <c r="PTU170" s="3"/>
      <c r="PTV170" s="3"/>
      <c r="PTW170" s="3"/>
      <c r="PTX170" s="3"/>
      <c r="PTY170" s="3"/>
      <c r="PTZ170" s="3"/>
      <c r="PUA170" s="3"/>
      <c r="PUB170" s="3"/>
      <c r="PUC170" s="3"/>
      <c r="PUD170" s="3"/>
      <c r="PUE170" s="3"/>
      <c r="PUF170" s="3"/>
      <c r="PUG170" s="3"/>
      <c r="PUH170" s="3"/>
      <c r="PUI170" s="3"/>
      <c r="PUJ170" s="3"/>
      <c r="PUK170" s="3"/>
      <c r="PUL170" s="3"/>
      <c r="PUM170" s="3"/>
      <c r="PUN170" s="3"/>
      <c r="PUO170" s="3"/>
      <c r="PUP170" s="3"/>
      <c r="PUQ170" s="3"/>
      <c r="PUR170" s="3"/>
      <c r="PUS170" s="3"/>
      <c r="PUT170" s="3"/>
      <c r="PUU170" s="3"/>
      <c r="PUV170" s="3"/>
      <c r="PUW170" s="3"/>
      <c r="PUX170" s="3"/>
      <c r="PUY170" s="3"/>
      <c r="PUZ170" s="3"/>
      <c r="PVA170" s="3"/>
      <c r="PVB170" s="3"/>
      <c r="PVC170" s="3"/>
      <c r="PVD170" s="3"/>
      <c r="PVE170" s="3"/>
      <c r="PVF170" s="3"/>
      <c r="PVG170" s="3"/>
      <c r="PVH170" s="3"/>
      <c r="PVI170" s="3"/>
      <c r="PVJ170" s="3"/>
      <c r="PVK170" s="3"/>
      <c r="PVL170" s="3"/>
      <c r="PVM170" s="3"/>
      <c r="PVN170" s="3"/>
      <c r="PVO170" s="3"/>
      <c r="PVP170" s="3"/>
      <c r="PVQ170" s="3"/>
      <c r="PVR170" s="3"/>
      <c r="PVS170" s="3"/>
      <c r="PVT170" s="3"/>
      <c r="PVU170" s="3"/>
      <c r="PVV170" s="3"/>
      <c r="PVW170" s="3"/>
      <c r="PVX170" s="3"/>
      <c r="PVY170" s="3"/>
      <c r="PVZ170" s="3"/>
      <c r="PWA170" s="3"/>
      <c r="PWB170" s="3"/>
      <c r="PWC170" s="3"/>
      <c r="PWD170" s="3"/>
      <c r="PWE170" s="3"/>
      <c r="PWF170" s="3"/>
      <c r="PWG170" s="3"/>
      <c r="PWH170" s="3"/>
      <c r="PWI170" s="3"/>
      <c r="PWJ170" s="3"/>
      <c r="PWK170" s="3"/>
      <c r="PWL170" s="3"/>
      <c r="PWM170" s="3"/>
      <c r="PWN170" s="3"/>
      <c r="PWO170" s="3"/>
      <c r="PWP170" s="3"/>
      <c r="PWQ170" s="3"/>
      <c r="PWR170" s="3"/>
      <c r="PWS170" s="3"/>
      <c r="PWT170" s="3"/>
      <c r="PWU170" s="3"/>
      <c r="PWV170" s="3"/>
      <c r="PWW170" s="3"/>
      <c r="PWX170" s="3"/>
      <c r="PWY170" s="3"/>
      <c r="PWZ170" s="3"/>
      <c r="PXA170" s="3"/>
      <c r="PXB170" s="3"/>
      <c r="PXC170" s="3"/>
      <c r="PXD170" s="3"/>
      <c r="PXE170" s="3"/>
      <c r="PXF170" s="3"/>
      <c r="PXG170" s="3"/>
      <c r="PXH170" s="3"/>
      <c r="PXI170" s="3"/>
      <c r="PXJ170" s="3"/>
      <c r="PXK170" s="3"/>
      <c r="PXL170" s="3"/>
      <c r="PXM170" s="3"/>
      <c r="PXN170" s="3"/>
      <c r="PXO170" s="3"/>
      <c r="PXP170" s="3"/>
      <c r="PXQ170" s="3"/>
      <c r="PXR170" s="3"/>
      <c r="PXS170" s="3"/>
      <c r="PXT170" s="3"/>
      <c r="PXU170" s="3"/>
      <c r="PXV170" s="3"/>
      <c r="PXW170" s="3"/>
      <c r="PXX170" s="3"/>
      <c r="PXY170" s="3"/>
      <c r="PXZ170" s="3"/>
      <c r="PYA170" s="3"/>
      <c r="PYB170" s="3"/>
      <c r="PYC170" s="3"/>
      <c r="PYD170" s="3"/>
      <c r="PYE170" s="3"/>
      <c r="PYF170" s="3"/>
      <c r="PYG170" s="3"/>
      <c r="PYH170" s="3"/>
      <c r="PYI170" s="3"/>
      <c r="PYJ170" s="3"/>
      <c r="PYK170" s="3"/>
      <c r="PYL170" s="3"/>
      <c r="PYM170" s="3"/>
      <c r="PYN170" s="3"/>
      <c r="PYO170" s="3"/>
      <c r="PYP170" s="3"/>
      <c r="PYQ170" s="3"/>
      <c r="PYR170" s="3"/>
      <c r="PYS170" s="3"/>
      <c r="PYT170" s="3"/>
      <c r="PYU170" s="3"/>
      <c r="PYV170" s="3"/>
      <c r="PYW170" s="3"/>
      <c r="PYX170" s="3"/>
      <c r="PYY170" s="3"/>
      <c r="PYZ170" s="3"/>
      <c r="PZA170" s="3"/>
      <c r="PZB170" s="3"/>
      <c r="PZC170" s="3"/>
      <c r="PZD170" s="3"/>
      <c r="PZE170" s="3"/>
      <c r="PZF170" s="3"/>
      <c r="PZG170" s="3"/>
      <c r="PZH170" s="3"/>
      <c r="PZI170" s="3"/>
      <c r="PZJ170" s="3"/>
      <c r="PZK170" s="3"/>
      <c r="PZL170" s="3"/>
      <c r="PZM170" s="3"/>
      <c r="PZN170" s="3"/>
      <c r="PZO170" s="3"/>
      <c r="PZP170" s="3"/>
      <c r="PZQ170" s="3"/>
      <c r="PZR170" s="3"/>
      <c r="PZS170" s="3"/>
      <c r="PZT170" s="3"/>
      <c r="PZU170" s="3"/>
      <c r="PZV170" s="3"/>
      <c r="PZW170" s="3"/>
      <c r="PZX170" s="3"/>
      <c r="PZY170" s="3"/>
      <c r="PZZ170" s="3"/>
      <c r="QAA170" s="3"/>
      <c r="QAB170" s="3"/>
      <c r="QAC170" s="3"/>
      <c r="QAD170" s="3"/>
      <c r="QAE170" s="3"/>
      <c r="QAF170" s="3"/>
      <c r="QAG170" s="3"/>
      <c r="QAH170" s="3"/>
      <c r="QAI170" s="3"/>
      <c r="QAJ170" s="3"/>
      <c r="QAK170" s="3"/>
      <c r="QAL170" s="3"/>
      <c r="QAM170" s="3"/>
      <c r="QAN170" s="3"/>
      <c r="QAO170" s="3"/>
      <c r="QAP170" s="3"/>
      <c r="QAQ170" s="3"/>
      <c r="QAR170" s="3"/>
      <c r="QAS170" s="3"/>
      <c r="QAT170" s="3"/>
      <c r="QAU170" s="3"/>
      <c r="QAV170" s="3"/>
      <c r="QAW170" s="3"/>
      <c r="QAX170" s="3"/>
      <c r="QAY170" s="3"/>
      <c r="QAZ170" s="3"/>
      <c r="QBA170" s="3"/>
      <c r="QBB170" s="3"/>
      <c r="QBC170" s="3"/>
      <c r="QBD170" s="3"/>
      <c r="QBE170" s="3"/>
      <c r="QBF170" s="3"/>
      <c r="QBG170" s="3"/>
      <c r="QBH170" s="3"/>
      <c r="QBI170" s="3"/>
      <c r="QBJ170" s="3"/>
      <c r="QBK170" s="3"/>
      <c r="QBL170" s="3"/>
      <c r="QBM170" s="3"/>
      <c r="QBN170" s="3"/>
      <c r="QBO170" s="3"/>
      <c r="QBP170" s="3"/>
      <c r="QBQ170" s="3"/>
      <c r="QBR170" s="3"/>
      <c r="QBS170" s="3"/>
      <c r="QBT170" s="3"/>
      <c r="QBU170" s="3"/>
      <c r="QBV170" s="3"/>
      <c r="QBW170" s="3"/>
      <c r="QBX170" s="3"/>
      <c r="QBY170" s="3"/>
      <c r="QBZ170" s="3"/>
      <c r="QCA170" s="3"/>
      <c r="QCB170" s="3"/>
      <c r="QCC170" s="3"/>
      <c r="QCD170" s="3"/>
      <c r="QCE170" s="3"/>
      <c r="QCF170" s="3"/>
      <c r="QCG170" s="3"/>
      <c r="QCH170" s="3"/>
      <c r="QCI170" s="3"/>
      <c r="QCJ170" s="3"/>
      <c r="QCK170" s="3"/>
      <c r="QCL170" s="3"/>
      <c r="QCM170" s="3"/>
      <c r="QCN170" s="3"/>
      <c r="QCO170" s="3"/>
      <c r="QCP170" s="3"/>
      <c r="QCQ170" s="3"/>
      <c r="QCR170" s="3"/>
      <c r="QCS170" s="3"/>
      <c r="QCT170" s="3"/>
      <c r="QCU170" s="3"/>
      <c r="QCV170" s="3"/>
      <c r="QCW170" s="3"/>
      <c r="QCX170" s="3"/>
      <c r="QCY170" s="3"/>
      <c r="QCZ170" s="3"/>
      <c r="QDA170" s="3"/>
      <c r="QDB170" s="3"/>
      <c r="QDC170" s="3"/>
      <c r="QDD170" s="3"/>
      <c r="QDE170" s="3"/>
      <c r="QDF170" s="3"/>
      <c r="QDG170" s="3"/>
      <c r="QDH170" s="3"/>
      <c r="QDI170" s="3"/>
      <c r="QDJ170" s="3"/>
      <c r="QDK170" s="3"/>
      <c r="QDL170" s="3"/>
      <c r="QDM170" s="3"/>
      <c r="QDN170" s="3"/>
      <c r="QDO170" s="3"/>
      <c r="QDP170" s="3"/>
      <c r="QDQ170" s="3"/>
      <c r="QDR170" s="3"/>
      <c r="QDS170" s="3"/>
      <c r="QDT170" s="3"/>
      <c r="QDU170" s="3"/>
      <c r="QDV170" s="3"/>
      <c r="QDW170" s="3"/>
      <c r="QDX170" s="3"/>
      <c r="QDY170" s="3"/>
      <c r="QDZ170" s="3"/>
      <c r="QEA170" s="3"/>
      <c r="QEB170" s="3"/>
      <c r="QEC170" s="3"/>
      <c r="QED170" s="3"/>
      <c r="QEE170" s="3"/>
      <c r="QEF170" s="3"/>
      <c r="QEG170" s="3"/>
      <c r="QEH170" s="3"/>
      <c r="QEI170" s="3"/>
      <c r="QEJ170" s="3"/>
      <c r="QEK170" s="3"/>
      <c r="QEL170" s="3"/>
      <c r="QEM170" s="3"/>
      <c r="QEN170" s="3"/>
      <c r="QEO170" s="3"/>
      <c r="QEP170" s="3"/>
      <c r="QEQ170" s="3"/>
      <c r="QER170" s="3"/>
      <c r="QES170" s="3"/>
      <c r="QET170" s="3"/>
      <c r="QEU170" s="3"/>
      <c r="QEV170" s="3"/>
      <c r="QEW170" s="3"/>
      <c r="QEX170" s="3"/>
      <c r="QEY170" s="3"/>
      <c r="QEZ170" s="3"/>
      <c r="QFA170" s="3"/>
      <c r="QFB170" s="3"/>
      <c r="QFC170" s="3"/>
      <c r="QFD170" s="3"/>
      <c r="QFE170" s="3"/>
      <c r="QFF170" s="3"/>
      <c r="QFG170" s="3"/>
      <c r="QFH170" s="3"/>
      <c r="QFI170" s="3"/>
      <c r="QFJ170" s="3"/>
      <c r="QFK170" s="3"/>
      <c r="QFL170" s="3"/>
      <c r="QFM170" s="3"/>
      <c r="QFN170" s="3"/>
      <c r="QFO170" s="3"/>
      <c r="QFP170" s="3"/>
      <c r="QFQ170" s="3"/>
      <c r="QFR170" s="3"/>
      <c r="QFS170" s="3"/>
      <c r="QFT170" s="3"/>
      <c r="QFU170" s="3"/>
      <c r="QFV170" s="3"/>
      <c r="QFW170" s="3"/>
      <c r="QFX170" s="3"/>
      <c r="QFY170" s="3"/>
      <c r="QFZ170" s="3"/>
      <c r="QGA170" s="3"/>
      <c r="QGB170" s="3"/>
      <c r="QGC170" s="3"/>
      <c r="QGD170" s="3"/>
      <c r="QGE170" s="3"/>
      <c r="QGF170" s="3"/>
      <c r="QGG170" s="3"/>
      <c r="QGH170" s="3"/>
      <c r="QGI170" s="3"/>
      <c r="QGJ170" s="3"/>
      <c r="QGK170" s="3"/>
      <c r="QGL170" s="3"/>
      <c r="QGM170" s="3"/>
      <c r="QGN170" s="3"/>
      <c r="QGO170" s="3"/>
      <c r="QGP170" s="3"/>
      <c r="QGQ170" s="3"/>
      <c r="QGR170" s="3"/>
      <c r="QGS170" s="3"/>
      <c r="QGT170" s="3"/>
      <c r="QGU170" s="3"/>
      <c r="QGV170" s="3"/>
      <c r="QGW170" s="3"/>
      <c r="QGX170" s="3"/>
      <c r="QGY170" s="3"/>
      <c r="QGZ170" s="3"/>
      <c r="QHA170" s="3"/>
      <c r="QHB170" s="3"/>
      <c r="QHC170" s="3"/>
      <c r="QHD170" s="3"/>
      <c r="QHE170" s="3"/>
      <c r="QHF170" s="3"/>
      <c r="QHG170" s="3"/>
      <c r="QHH170" s="3"/>
      <c r="QHI170" s="3"/>
      <c r="QHJ170" s="3"/>
      <c r="QHK170" s="3"/>
      <c r="QHL170" s="3"/>
      <c r="QHM170" s="3"/>
      <c r="QHN170" s="3"/>
      <c r="QHO170" s="3"/>
      <c r="QHP170" s="3"/>
      <c r="QHQ170" s="3"/>
      <c r="QHR170" s="3"/>
      <c r="QHS170" s="3"/>
      <c r="QHT170" s="3"/>
      <c r="QHU170" s="3"/>
      <c r="QHV170" s="3"/>
      <c r="QHW170" s="3"/>
      <c r="QHX170" s="3"/>
      <c r="QHY170" s="3"/>
      <c r="QHZ170" s="3"/>
      <c r="QIA170" s="3"/>
      <c r="QIB170" s="3"/>
      <c r="QIC170" s="3"/>
      <c r="QID170" s="3"/>
      <c r="QIE170" s="3"/>
      <c r="QIF170" s="3"/>
      <c r="QIG170" s="3"/>
      <c r="QIH170" s="3"/>
      <c r="QII170" s="3"/>
      <c r="QIJ170" s="3"/>
      <c r="QIK170" s="3"/>
      <c r="QIL170" s="3"/>
      <c r="QIM170" s="3"/>
      <c r="QIN170" s="3"/>
      <c r="QIO170" s="3"/>
      <c r="QIP170" s="3"/>
      <c r="QIQ170" s="3"/>
      <c r="QIR170" s="3"/>
      <c r="QIS170" s="3"/>
      <c r="QIT170" s="3"/>
      <c r="QIU170" s="3"/>
      <c r="QIV170" s="3"/>
      <c r="QIW170" s="3"/>
      <c r="QIX170" s="3"/>
      <c r="QIY170" s="3"/>
      <c r="QIZ170" s="3"/>
      <c r="QJA170" s="3"/>
      <c r="QJB170" s="3"/>
      <c r="QJC170" s="3"/>
      <c r="QJD170" s="3"/>
      <c r="QJE170" s="3"/>
      <c r="QJF170" s="3"/>
      <c r="QJG170" s="3"/>
      <c r="QJH170" s="3"/>
      <c r="QJI170" s="3"/>
      <c r="QJJ170" s="3"/>
      <c r="QJK170" s="3"/>
      <c r="QJL170" s="3"/>
      <c r="QJM170" s="3"/>
      <c r="QJN170" s="3"/>
      <c r="QJO170" s="3"/>
      <c r="QJP170" s="3"/>
      <c r="QJQ170" s="3"/>
      <c r="QJR170" s="3"/>
      <c r="QJS170" s="3"/>
      <c r="QJT170" s="3"/>
      <c r="QJU170" s="3"/>
      <c r="QJV170" s="3"/>
      <c r="QJW170" s="3"/>
      <c r="QJX170" s="3"/>
      <c r="QJY170" s="3"/>
      <c r="QJZ170" s="3"/>
      <c r="QKA170" s="3"/>
      <c r="QKB170" s="3"/>
      <c r="QKC170" s="3"/>
      <c r="QKD170" s="3"/>
      <c r="QKE170" s="3"/>
      <c r="QKF170" s="3"/>
      <c r="QKG170" s="3"/>
      <c r="QKH170" s="3"/>
      <c r="QKI170" s="3"/>
      <c r="QKJ170" s="3"/>
      <c r="QKK170" s="3"/>
      <c r="QKL170" s="3"/>
      <c r="QKM170" s="3"/>
      <c r="QKN170" s="3"/>
      <c r="QKO170" s="3"/>
      <c r="QKP170" s="3"/>
      <c r="QKQ170" s="3"/>
      <c r="QKR170" s="3"/>
      <c r="QKS170" s="3"/>
      <c r="QKT170" s="3"/>
      <c r="QKU170" s="3"/>
      <c r="QKV170" s="3"/>
      <c r="QKW170" s="3"/>
      <c r="QKX170" s="3"/>
      <c r="QKY170" s="3"/>
      <c r="QKZ170" s="3"/>
      <c r="QLA170" s="3"/>
      <c r="QLB170" s="3"/>
      <c r="QLC170" s="3"/>
      <c r="QLD170" s="3"/>
      <c r="QLE170" s="3"/>
      <c r="QLF170" s="3"/>
      <c r="QLG170" s="3"/>
      <c r="QLH170" s="3"/>
      <c r="QLI170" s="3"/>
      <c r="QLJ170" s="3"/>
      <c r="QLK170" s="3"/>
      <c r="QLL170" s="3"/>
      <c r="QLM170" s="3"/>
      <c r="QLN170" s="3"/>
      <c r="QLO170" s="3"/>
      <c r="QLP170" s="3"/>
      <c r="QLQ170" s="3"/>
      <c r="QLR170" s="3"/>
      <c r="QLS170" s="3"/>
      <c r="QLT170" s="3"/>
      <c r="QLU170" s="3"/>
      <c r="QLV170" s="3"/>
      <c r="QLW170" s="3"/>
      <c r="QLX170" s="3"/>
      <c r="QLY170" s="3"/>
      <c r="QLZ170" s="3"/>
      <c r="QMA170" s="3"/>
      <c r="QMB170" s="3"/>
      <c r="QMC170" s="3"/>
      <c r="QMD170" s="3"/>
      <c r="QME170" s="3"/>
      <c r="QMF170" s="3"/>
      <c r="QMG170" s="3"/>
      <c r="QMH170" s="3"/>
      <c r="QMI170" s="3"/>
      <c r="QMJ170" s="3"/>
      <c r="QMK170" s="3"/>
      <c r="QML170" s="3"/>
      <c r="QMM170" s="3"/>
      <c r="QMN170" s="3"/>
      <c r="QMO170" s="3"/>
      <c r="QMP170" s="3"/>
      <c r="QMQ170" s="3"/>
      <c r="QMR170" s="3"/>
      <c r="QMS170" s="3"/>
      <c r="QMT170" s="3"/>
      <c r="QMU170" s="3"/>
      <c r="QMV170" s="3"/>
      <c r="QMW170" s="3"/>
      <c r="QMX170" s="3"/>
      <c r="QMY170" s="3"/>
      <c r="QMZ170" s="3"/>
      <c r="QNA170" s="3"/>
      <c r="QNB170" s="3"/>
      <c r="QNC170" s="3"/>
      <c r="QND170" s="3"/>
      <c r="QNE170" s="3"/>
      <c r="QNF170" s="3"/>
      <c r="QNG170" s="3"/>
      <c r="QNH170" s="3"/>
      <c r="QNI170" s="3"/>
      <c r="QNJ170" s="3"/>
      <c r="QNK170" s="3"/>
      <c r="QNL170" s="3"/>
      <c r="QNM170" s="3"/>
      <c r="QNN170" s="3"/>
      <c r="QNO170" s="3"/>
      <c r="QNP170" s="3"/>
      <c r="QNQ170" s="3"/>
      <c r="QNR170" s="3"/>
      <c r="QNS170" s="3"/>
      <c r="QNT170" s="3"/>
      <c r="QNU170" s="3"/>
      <c r="QNV170" s="3"/>
      <c r="QNW170" s="3"/>
      <c r="QNX170" s="3"/>
      <c r="QNY170" s="3"/>
      <c r="QNZ170" s="3"/>
      <c r="QOA170" s="3"/>
      <c r="QOB170" s="3"/>
      <c r="QOC170" s="3"/>
      <c r="QOD170" s="3"/>
      <c r="QOE170" s="3"/>
      <c r="QOF170" s="3"/>
      <c r="QOG170" s="3"/>
      <c r="QOH170" s="3"/>
      <c r="QOI170" s="3"/>
      <c r="QOJ170" s="3"/>
      <c r="QOK170" s="3"/>
      <c r="QOL170" s="3"/>
      <c r="QOM170" s="3"/>
      <c r="QON170" s="3"/>
      <c r="QOO170" s="3"/>
      <c r="QOP170" s="3"/>
      <c r="QOQ170" s="3"/>
      <c r="QOR170" s="3"/>
      <c r="QOS170" s="3"/>
      <c r="QOT170" s="3"/>
      <c r="QOU170" s="3"/>
      <c r="QOV170" s="3"/>
      <c r="QOW170" s="3"/>
      <c r="QOX170" s="3"/>
      <c r="QOY170" s="3"/>
      <c r="QOZ170" s="3"/>
      <c r="QPA170" s="3"/>
      <c r="QPB170" s="3"/>
      <c r="QPC170" s="3"/>
      <c r="QPD170" s="3"/>
      <c r="QPE170" s="3"/>
      <c r="QPF170" s="3"/>
      <c r="QPG170" s="3"/>
      <c r="QPH170" s="3"/>
      <c r="QPI170" s="3"/>
      <c r="QPJ170" s="3"/>
      <c r="QPK170" s="3"/>
      <c r="QPL170" s="3"/>
      <c r="QPM170" s="3"/>
      <c r="QPN170" s="3"/>
      <c r="QPO170" s="3"/>
      <c r="QPP170" s="3"/>
      <c r="QPQ170" s="3"/>
      <c r="QPR170" s="3"/>
      <c r="QPS170" s="3"/>
      <c r="QPT170" s="3"/>
      <c r="QPU170" s="3"/>
      <c r="QPV170" s="3"/>
      <c r="QPW170" s="3"/>
      <c r="QPX170" s="3"/>
      <c r="QPY170" s="3"/>
      <c r="QPZ170" s="3"/>
      <c r="QQA170" s="3"/>
      <c r="QQB170" s="3"/>
      <c r="QQC170" s="3"/>
      <c r="QQD170" s="3"/>
      <c r="QQE170" s="3"/>
      <c r="QQF170" s="3"/>
      <c r="QQG170" s="3"/>
      <c r="QQH170" s="3"/>
      <c r="QQI170" s="3"/>
      <c r="QQJ170" s="3"/>
      <c r="QQK170" s="3"/>
      <c r="QQL170" s="3"/>
      <c r="QQM170" s="3"/>
      <c r="QQN170" s="3"/>
      <c r="QQO170" s="3"/>
      <c r="QQP170" s="3"/>
      <c r="QQQ170" s="3"/>
      <c r="QQR170" s="3"/>
      <c r="QQS170" s="3"/>
      <c r="QQT170" s="3"/>
      <c r="QQU170" s="3"/>
      <c r="QQV170" s="3"/>
      <c r="QQW170" s="3"/>
      <c r="QQX170" s="3"/>
      <c r="QQY170" s="3"/>
      <c r="QQZ170" s="3"/>
      <c r="QRA170" s="3"/>
      <c r="QRB170" s="3"/>
      <c r="QRC170" s="3"/>
      <c r="QRD170" s="3"/>
      <c r="QRE170" s="3"/>
      <c r="QRF170" s="3"/>
      <c r="QRG170" s="3"/>
      <c r="QRH170" s="3"/>
      <c r="QRI170" s="3"/>
      <c r="QRJ170" s="3"/>
      <c r="QRK170" s="3"/>
      <c r="QRL170" s="3"/>
      <c r="QRM170" s="3"/>
      <c r="QRN170" s="3"/>
      <c r="QRO170" s="3"/>
      <c r="QRP170" s="3"/>
      <c r="QRQ170" s="3"/>
      <c r="QRR170" s="3"/>
      <c r="QRS170" s="3"/>
      <c r="QRT170" s="3"/>
      <c r="QRU170" s="3"/>
      <c r="QRV170" s="3"/>
      <c r="QRW170" s="3"/>
      <c r="QRX170" s="3"/>
      <c r="QRY170" s="3"/>
      <c r="QRZ170" s="3"/>
      <c r="QSA170" s="3"/>
      <c r="QSB170" s="3"/>
      <c r="QSC170" s="3"/>
      <c r="QSD170" s="3"/>
      <c r="QSE170" s="3"/>
      <c r="QSF170" s="3"/>
      <c r="QSG170" s="3"/>
      <c r="QSH170" s="3"/>
      <c r="QSI170" s="3"/>
      <c r="QSJ170" s="3"/>
      <c r="QSK170" s="3"/>
      <c r="QSL170" s="3"/>
      <c r="QSM170" s="3"/>
      <c r="QSN170" s="3"/>
      <c r="QSO170" s="3"/>
      <c r="QSP170" s="3"/>
      <c r="QSQ170" s="3"/>
      <c r="QSR170" s="3"/>
      <c r="QSS170" s="3"/>
      <c r="QST170" s="3"/>
      <c r="QSU170" s="3"/>
      <c r="QSV170" s="3"/>
      <c r="QSW170" s="3"/>
      <c r="QSX170" s="3"/>
      <c r="QSY170" s="3"/>
      <c r="QSZ170" s="3"/>
      <c r="QTA170" s="3"/>
      <c r="QTB170" s="3"/>
      <c r="QTC170" s="3"/>
      <c r="QTD170" s="3"/>
      <c r="QTE170" s="3"/>
      <c r="QTF170" s="3"/>
      <c r="QTG170" s="3"/>
      <c r="QTH170" s="3"/>
      <c r="QTI170" s="3"/>
      <c r="QTJ170" s="3"/>
      <c r="QTK170" s="3"/>
      <c r="QTL170" s="3"/>
      <c r="QTM170" s="3"/>
      <c r="QTN170" s="3"/>
      <c r="QTO170" s="3"/>
      <c r="QTP170" s="3"/>
      <c r="QTQ170" s="3"/>
      <c r="QTR170" s="3"/>
      <c r="QTS170" s="3"/>
      <c r="QTT170" s="3"/>
      <c r="QTU170" s="3"/>
      <c r="QTV170" s="3"/>
      <c r="QTW170" s="3"/>
      <c r="QTX170" s="3"/>
      <c r="QTY170" s="3"/>
      <c r="QTZ170" s="3"/>
      <c r="QUA170" s="3"/>
      <c r="QUB170" s="3"/>
      <c r="QUC170" s="3"/>
      <c r="QUD170" s="3"/>
      <c r="QUE170" s="3"/>
      <c r="QUF170" s="3"/>
      <c r="QUG170" s="3"/>
      <c r="QUH170" s="3"/>
      <c r="QUI170" s="3"/>
      <c r="QUJ170" s="3"/>
      <c r="QUK170" s="3"/>
      <c r="QUL170" s="3"/>
      <c r="QUM170" s="3"/>
      <c r="QUN170" s="3"/>
      <c r="QUO170" s="3"/>
      <c r="QUP170" s="3"/>
      <c r="QUQ170" s="3"/>
      <c r="QUR170" s="3"/>
      <c r="QUS170" s="3"/>
      <c r="QUT170" s="3"/>
      <c r="QUU170" s="3"/>
      <c r="QUV170" s="3"/>
      <c r="QUW170" s="3"/>
      <c r="QUX170" s="3"/>
      <c r="QUY170" s="3"/>
      <c r="QUZ170" s="3"/>
      <c r="QVA170" s="3"/>
      <c r="QVB170" s="3"/>
      <c r="QVC170" s="3"/>
      <c r="QVD170" s="3"/>
      <c r="QVE170" s="3"/>
      <c r="QVF170" s="3"/>
      <c r="QVG170" s="3"/>
      <c r="QVH170" s="3"/>
      <c r="QVI170" s="3"/>
      <c r="QVJ170" s="3"/>
      <c r="QVK170" s="3"/>
      <c r="QVL170" s="3"/>
      <c r="QVM170" s="3"/>
      <c r="QVN170" s="3"/>
      <c r="QVO170" s="3"/>
      <c r="QVP170" s="3"/>
      <c r="QVQ170" s="3"/>
      <c r="QVR170" s="3"/>
      <c r="QVS170" s="3"/>
      <c r="QVT170" s="3"/>
      <c r="QVU170" s="3"/>
      <c r="QVV170" s="3"/>
      <c r="QVW170" s="3"/>
      <c r="QVX170" s="3"/>
      <c r="QVY170" s="3"/>
      <c r="QVZ170" s="3"/>
      <c r="QWA170" s="3"/>
      <c r="QWB170" s="3"/>
      <c r="QWC170" s="3"/>
      <c r="QWD170" s="3"/>
      <c r="QWE170" s="3"/>
      <c r="QWF170" s="3"/>
      <c r="QWG170" s="3"/>
      <c r="QWH170" s="3"/>
      <c r="QWI170" s="3"/>
      <c r="QWJ170" s="3"/>
      <c r="QWK170" s="3"/>
      <c r="QWL170" s="3"/>
      <c r="QWM170" s="3"/>
      <c r="QWN170" s="3"/>
      <c r="QWO170" s="3"/>
      <c r="QWP170" s="3"/>
      <c r="QWQ170" s="3"/>
      <c r="QWR170" s="3"/>
      <c r="QWS170" s="3"/>
      <c r="QWT170" s="3"/>
      <c r="QWU170" s="3"/>
      <c r="QWV170" s="3"/>
      <c r="QWW170" s="3"/>
      <c r="QWX170" s="3"/>
      <c r="QWY170" s="3"/>
      <c r="QWZ170" s="3"/>
      <c r="QXA170" s="3"/>
      <c r="QXB170" s="3"/>
      <c r="QXC170" s="3"/>
      <c r="QXD170" s="3"/>
      <c r="QXE170" s="3"/>
      <c r="QXF170" s="3"/>
      <c r="QXG170" s="3"/>
      <c r="QXH170" s="3"/>
      <c r="QXI170" s="3"/>
      <c r="QXJ170" s="3"/>
      <c r="QXK170" s="3"/>
      <c r="QXL170" s="3"/>
      <c r="QXM170" s="3"/>
      <c r="QXN170" s="3"/>
      <c r="QXO170" s="3"/>
      <c r="QXP170" s="3"/>
      <c r="QXQ170" s="3"/>
      <c r="QXR170" s="3"/>
      <c r="QXS170" s="3"/>
      <c r="QXT170" s="3"/>
      <c r="QXU170" s="3"/>
      <c r="QXV170" s="3"/>
      <c r="QXW170" s="3"/>
      <c r="QXX170" s="3"/>
      <c r="QXY170" s="3"/>
      <c r="QXZ170" s="3"/>
      <c r="QYA170" s="3"/>
      <c r="QYB170" s="3"/>
      <c r="QYC170" s="3"/>
      <c r="QYD170" s="3"/>
      <c r="QYE170" s="3"/>
      <c r="QYF170" s="3"/>
      <c r="QYG170" s="3"/>
      <c r="QYH170" s="3"/>
      <c r="QYI170" s="3"/>
      <c r="QYJ170" s="3"/>
      <c r="QYK170" s="3"/>
      <c r="QYL170" s="3"/>
      <c r="QYM170" s="3"/>
      <c r="QYN170" s="3"/>
      <c r="QYO170" s="3"/>
      <c r="QYP170" s="3"/>
      <c r="QYQ170" s="3"/>
      <c r="QYR170" s="3"/>
      <c r="QYS170" s="3"/>
      <c r="QYT170" s="3"/>
      <c r="QYU170" s="3"/>
      <c r="QYV170" s="3"/>
      <c r="QYW170" s="3"/>
      <c r="QYX170" s="3"/>
      <c r="QYY170" s="3"/>
      <c r="QYZ170" s="3"/>
      <c r="QZA170" s="3"/>
      <c r="QZB170" s="3"/>
      <c r="QZC170" s="3"/>
      <c r="QZD170" s="3"/>
      <c r="QZE170" s="3"/>
      <c r="QZF170" s="3"/>
      <c r="QZG170" s="3"/>
      <c r="QZH170" s="3"/>
      <c r="QZI170" s="3"/>
      <c r="QZJ170" s="3"/>
      <c r="QZK170" s="3"/>
      <c r="QZL170" s="3"/>
      <c r="QZM170" s="3"/>
      <c r="QZN170" s="3"/>
      <c r="QZO170" s="3"/>
      <c r="QZP170" s="3"/>
      <c r="QZQ170" s="3"/>
      <c r="QZR170" s="3"/>
      <c r="QZS170" s="3"/>
      <c r="QZT170" s="3"/>
      <c r="QZU170" s="3"/>
      <c r="QZV170" s="3"/>
      <c r="QZW170" s="3"/>
      <c r="QZX170" s="3"/>
      <c r="QZY170" s="3"/>
      <c r="QZZ170" s="3"/>
      <c r="RAA170" s="3"/>
      <c r="RAB170" s="3"/>
      <c r="RAC170" s="3"/>
      <c r="RAD170" s="3"/>
      <c r="RAE170" s="3"/>
      <c r="RAF170" s="3"/>
      <c r="RAG170" s="3"/>
      <c r="RAH170" s="3"/>
      <c r="RAI170" s="3"/>
      <c r="RAJ170" s="3"/>
      <c r="RAK170" s="3"/>
      <c r="RAL170" s="3"/>
      <c r="RAM170" s="3"/>
      <c r="RAN170" s="3"/>
      <c r="RAO170" s="3"/>
      <c r="RAP170" s="3"/>
      <c r="RAQ170" s="3"/>
      <c r="RAR170" s="3"/>
      <c r="RAS170" s="3"/>
      <c r="RAT170" s="3"/>
      <c r="RAU170" s="3"/>
      <c r="RAV170" s="3"/>
      <c r="RAW170" s="3"/>
      <c r="RAX170" s="3"/>
      <c r="RAY170" s="3"/>
      <c r="RAZ170" s="3"/>
      <c r="RBA170" s="3"/>
      <c r="RBB170" s="3"/>
      <c r="RBC170" s="3"/>
      <c r="RBD170" s="3"/>
      <c r="RBE170" s="3"/>
      <c r="RBF170" s="3"/>
      <c r="RBG170" s="3"/>
      <c r="RBH170" s="3"/>
      <c r="RBI170" s="3"/>
      <c r="RBJ170" s="3"/>
      <c r="RBK170" s="3"/>
      <c r="RBL170" s="3"/>
      <c r="RBM170" s="3"/>
      <c r="RBN170" s="3"/>
      <c r="RBO170" s="3"/>
      <c r="RBP170" s="3"/>
      <c r="RBQ170" s="3"/>
      <c r="RBR170" s="3"/>
      <c r="RBS170" s="3"/>
      <c r="RBT170" s="3"/>
      <c r="RBU170" s="3"/>
      <c r="RBV170" s="3"/>
      <c r="RBW170" s="3"/>
      <c r="RBX170" s="3"/>
      <c r="RBY170" s="3"/>
      <c r="RBZ170" s="3"/>
      <c r="RCA170" s="3"/>
      <c r="RCB170" s="3"/>
      <c r="RCC170" s="3"/>
      <c r="RCD170" s="3"/>
      <c r="RCE170" s="3"/>
      <c r="RCF170" s="3"/>
      <c r="RCG170" s="3"/>
      <c r="RCH170" s="3"/>
      <c r="RCI170" s="3"/>
      <c r="RCJ170" s="3"/>
      <c r="RCK170" s="3"/>
      <c r="RCL170" s="3"/>
      <c r="RCM170" s="3"/>
      <c r="RCN170" s="3"/>
      <c r="RCO170" s="3"/>
      <c r="RCP170" s="3"/>
      <c r="RCQ170" s="3"/>
      <c r="RCR170" s="3"/>
      <c r="RCS170" s="3"/>
      <c r="RCT170" s="3"/>
      <c r="RCU170" s="3"/>
      <c r="RCV170" s="3"/>
      <c r="RCW170" s="3"/>
      <c r="RCX170" s="3"/>
      <c r="RCY170" s="3"/>
      <c r="RCZ170" s="3"/>
      <c r="RDA170" s="3"/>
      <c r="RDB170" s="3"/>
      <c r="RDC170" s="3"/>
      <c r="RDD170" s="3"/>
      <c r="RDE170" s="3"/>
      <c r="RDF170" s="3"/>
      <c r="RDG170" s="3"/>
      <c r="RDH170" s="3"/>
      <c r="RDI170" s="3"/>
      <c r="RDJ170" s="3"/>
      <c r="RDK170" s="3"/>
      <c r="RDL170" s="3"/>
      <c r="RDM170" s="3"/>
      <c r="RDN170" s="3"/>
      <c r="RDO170" s="3"/>
      <c r="RDP170" s="3"/>
      <c r="RDQ170" s="3"/>
      <c r="RDR170" s="3"/>
      <c r="RDS170" s="3"/>
      <c r="RDT170" s="3"/>
      <c r="RDU170" s="3"/>
      <c r="RDV170" s="3"/>
      <c r="RDW170" s="3"/>
      <c r="RDX170" s="3"/>
      <c r="RDY170" s="3"/>
      <c r="RDZ170" s="3"/>
      <c r="REA170" s="3"/>
      <c r="REB170" s="3"/>
      <c r="REC170" s="3"/>
      <c r="RED170" s="3"/>
      <c r="REE170" s="3"/>
      <c r="REF170" s="3"/>
      <c r="REG170" s="3"/>
      <c r="REH170" s="3"/>
      <c r="REI170" s="3"/>
      <c r="REJ170" s="3"/>
      <c r="REK170" s="3"/>
      <c r="REL170" s="3"/>
      <c r="REM170" s="3"/>
      <c r="REN170" s="3"/>
      <c r="REO170" s="3"/>
      <c r="REP170" s="3"/>
      <c r="REQ170" s="3"/>
      <c r="RER170" s="3"/>
      <c r="RES170" s="3"/>
      <c r="RET170" s="3"/>
      <c r="REU170" s="3"/>
      <c r="REV170" s="3"/>
      <c r="REW170" s="3"/>
      <c r="REX170" s="3"/>
      <c r="REY170" s="3"/>
      <c r="REZ170" s="3"/>
      <c r="RFA170" s="3"/>
      <c r="RFB170" s="3"/>
      <c r="RFC170" s="3"/>
      <c r="RFD170" s="3"/>
      <c r="RFE170" s="3"/>
      <c r="RFF170" s="3"/>
      <c r="RFG170" s="3"/>
      <c r="RFH170" s="3"/>
      <c r="RFI170" s="3"/>
      <c r="RFJ170" s="3"/>
      <c r="RFK170" s="3"/>
      <c r="RFL170" s="3"/>
      <c r="RFM170" s="3"/>
      <c r="RFN170" s="3"/>
      <c r="RFO170" s="3"/>
      <c r="RFP170" s="3"/>
      <c r="RFQ170" s="3"/>
      <c r="RFR170" s="3"/>
      <c r="RFS170" s="3"/>
      <c r="RFT170" s="3"/>
      <c r="RFU170" s="3"/>
      <c r="RFV170" s="3"/>
      <c r="RFW170" s="3"/>
      <c r="RFX170" s="3"/>
      <c r="RFY170" s="3"/>
      <c r="RFZ170" s="3"/>
      <c r="RGA170" s="3"/>
      <c r="RGB170" s="3"/>
      <c r="RGC170" s="3"/>
      <c r="RGD170" s="3"/>
      <c r="RGE170" s="3"/>
      <c r="RGF170" s="3"/>
      <c r="RGG170" s="3"/>
      <c r="RGH170" s="3"/>
      <c r="RGI170" s="3"/>
      <c r="RGJ170" s="3"/>
      <c r="RGK170" s="3"/>
      <c r="RGL170" s="3"/>
      <c r="RGM170" s="3"/>
      <c r="RGN170" s="3"/>
      <c r="RGO170" s="3"/>
      <c r="RGP170" s="3"/>
      <c r="RGQ170" s="3"/>
      <c r="RGR170" s="3"/>
      <c r="RGS170" s="3"/>
      <c r="RGT170" s="3"/>
      <c r="RGU170" s="3"/>
      <c r="RGV170" s="3"/>
      <c r="RGW170" s="3"/>
      <c r="RGX170" s="3"/>
      <c r="RGY170" s="3"/>
      <c r="RGZ170" s="3"/>
      <c r="RHA170" s="3"/>
      <c r="RHB170" s="3"/>
      <c r="RHC170" s="3"/>
      <c r="RHD170" s="3"/>
      <c r="RHE170" s="3"/>
      <c r="RHF170" s="3"/>
      <c r="RHG170" s="3"/>
      <c r="RHH170" s="3"/>
      <c r="RHI170" s="3"/>
      <c r="RHJ170" s="3"/>
      <c r="RHK170" s="3"/>
      <c r="RHL170" s="3"/>
      <c r="RHM170" s="3"/>
      <c r="RHN170" s="3"/>
      <c r="RHO170" s="3"/>
      <c r="RHP170" s="3"/>
      <c r="RHQ170" s="3"/>
      <c r="RHR170" s="3"/>
      <c r="RHS170" s="3"/>
      <c r="RHT170" s="3"/>
      <c r="RHU170" s="3"/>
      <c r="RHV170" s="3"/>
      <c r="RHW170" s="3"/>
      <c r="RHX170" s="3"/>
      <c r="RHY170" s="3"/>
      <c r="RHZ170" s="3"/>
      <c r="RIA170" s="3"/>
      <c r="RIB170" s="3"/>
      <c r="RIC170" s="3"/>
      <c r="RID170" s="3"/>
      <c r="RIE170" s="3"/>
      <c r="RIF170" s="3"/>
      <c r="RIG170" s="3"/>
      <c r="RIH170" s="3"/>
      <c r="RII170" s="3"/>
      <c r="RIJ170" s="3"/>
      <c r="RIK170" s="3"/>
      <c r="RIL170" s="3"/>
      <c r="RIM170" s="3"/>
      <c r="RIN170" s="3"/>
      <c r="RIO170" s="3"/>
      <c r="RIP170" s="3"/>
      <c r="RIQ170" s="3"/>
      <c r="RIR170" s="3"/>
      <c r="RIS170" s="3"/>
      <c r="RIT170" s="3"/>
      <c r="RIU170" s="3"/>
      <c r="RIV170" s="3"/>
      <c r="RIW170" s="3"/>
      <c r="RIX170" s="3"/>
      <c r="RIY170" s="3"/>
      <c r="RIZ170" s="3"/>
      <c r="RJA170" s="3"/>
      <c r="RJB170" s="3"/>
      <c r="RJC170" s="3"/>
      <c r="RJD170" s="3"/>
      <c r="RJE170" s="3"/>
      <c r="RJF170" s="3"/>
      <c r="RJG170" s="3"/>
      <c r="RJH170" s="3"/>
      <c r="RJI170" s="3"/>
      <c r="RJJ170" s="3"/>
      <c r="RJK170" s="3"/>
      <c r="RJL170" s="3"/>
      <c r="RJM170" s="3"/>
      <c r="RJN170" s="3"/>
      <c r="RJO170" s="3"/>
      <c r="RJP170" s="3"/>
      <c r="RJQ170" s="3"/>
      <c r="RJR170" s="3"/>
      <c r="RJS170" s="3"/>
      <c r="RJT170" s="3"/>
      <c r="RJU170" s="3"/>
      <c r="RJV170" s="3"/>
      <c r="RJW170" s="3"/>
      <c r="RJX170" s="3"/>
      <c r="RJY170" s="3"/>
      <c r="RJZ170" s="3"/>
      <c r="RKA170" s="3"/>
      <c r="RKB170" s="3"/>
      <c r="RKC170" s="3"/>
      <c r="RKD170" s="3"/>
      <c r="RKE170" s="3"/>
      <c r="RKF170" s="3"/>
      <c r="RKG170" s="3"/>
      <c r="RKH170" s="3"/>
      <c r="RKI170" s="3"/>
      <c r="RKJ170" s="3"/>
      <c r="RKK170" s="3"/>
      <c r="RKL170" s="3"/>
      <c r="RKM170" s="3"/>
      <c r="RKN170" s="3"/>
      <c r="RKO170" s="3"/>
      <c r="RKP170" s="3"/>
      <c r="RKQ170" s="3"/>
      <c r="RKR170" s="3"/>
      <c r="RKS170" s="3"/>
      <c r="RKT170" s="3"/>
      <c r="RKU170" s="3"/>
      <c r="RKV170" s="3"/>
      <c r="RKW170" s="3"/>
      <c r="RKX170" s="3"/>
      <c r="RKY170" s="3"/>
      <c r="RKZ170" s="3"/>
      <c r="RLA170" s="3"/>
      <c r="RLB170" s="3"/>
      <c r="RLC170" s="3"/>
      <c r="RLD170" s="3"/>
      <c r="RLE170" s="3"/>
      <c r="RLF170" s="3"/>
      <c r="RLG170" s="3"/>
      <c r="RLH170" s="3"/>
      <c r="RLI170" s="3"/>
      <c r="RLJ170" s="3"/>
      <c r="RLK170" s="3"/>
      <c r="RLL170" s="3"/>
      <c r="RLM170" s="3"/>
      <c r="RLN170" s="3"/>
      <c r="RLO170" s="3"/>
      <c r="RLP170" s="3"/>
      <c r="RLQ170" s="3"/>
      <c r="RLR170" s="3"/>
      <c r="RLS170" s="3"/>
      <c r="RLT170" s="3"/>
      <c r="RLU170" s="3"/>
      <c r="RLV170" s="3"/>
      <c r="RLW170" s="3"/>
      <c r="RLX170" s="3"/>
      <c r="RLY170" s="3"/>
      <c r="RLZ170" s="3"/>
      <c r="RMA170" s="3"/>
      <c r="RMB170" s="3"/>
      <c r="RMC170" s="3"/>
      <c r="RMD170" s="3"/>
      <c r="RME170" s="3"/>
      <c r="RMF170" s="3"/>
      <c r="RMG170" s="3"/>
      <c r="RMH170" s="3"/>
      <c r="RMI170" s="3"/>
      <c r="RMJ170" s="3"/>
      <c r="RMK170" s="3"/>
      <c r="RML170" s="3"/>
      <c r="RMM170" s="3"/>
      <c r="RMN170" s="3"/>
      <c r="RMO170" s="3"/>
      <c r="RMP170" s="3"/>
      <c r="RMQ170" s="3"/>
      <c r="RMR170" s="3"/>
      <c r="RMS170" s="3"/>
      <c r="RMT170" s="3"/>
      <c r="RMU170" s="3"/>
      <c r="RMV170" s="3"/>
      <c r="RMW170" s="3"/>
      <c r="RMX170" s="3"/>
      <c r="RMY170" s="3"/>
      <c r="RMZ170" s="3"/>
      <c r="RNA170" s="3"/>
      <c r="RNB170" s="3"/>
      <c r="RNC170" s="3"/>
      <c r="RND170" s="3"/>
      <c r="RNE170" s="3"/>
      <c r="RNF170" s="3"/>
      <c r="RNG170" s="3"/>
      <c r="RNH170" s="3"/>
      <c r="RNI170" s="3"/>
      <c r="RNJ170" s="3"/>
      <c r="RNK170" s="3"/>
      <c r="RNL170" s="3"/>
      <c r="RNM170" s="3"/>
      <c r="RNN170" s="3"/>
      <c r="RNO170" s="3"/>
      <c r="RNP170" s="3"/>
      <c r="RNQ170" s="3"/>
      <c r="RNR170" s="3"/>
      <c r="RNS170" s="3"/>
      <c r="RNT170" s="3"/>
      <c r="RNU170" s="3"/>
      <c r="RNV170" s="3"/>
      <c r="RNW170" s="3"/>
      <c r="RNX170" s="3"/>
      <c r="RNY170" s="3"/>
      <c r="RNZ170" s="3"/>
      <c r="ROA170" s="3"/>
      <c r="ROB170" s="3"/>
      <c r="ROC170" s="3"/>
      <c r="ROD170" s="3"/>
      <c r="ROE170" s="3"/>
      <c r="ROF170" s="3"/>
      <c r="ROG170" s="3"/>
      <c r="ROH170" s="3"/>
      <c r="ROI170" s="3"/>
      <c r="ROJ170" s="3"/>
      <c r="ROK170" s="3"/>
      <c r="ROL170" s="3"/>
      <c r="ROM170" s="3"/>
      <c r="RON170" s="3"/>
      <c r="ROO170" s="3"/>
      <c r="ROP170" s="3"/>
      <c r="ROQ170" s="3"/>
      <c r="ROR170" s="3"/>
      <c r="ROS170" s="3"/>
      <c r="ROT170" s="3"/>
      <c r="ROU170" s="3"/>
      <c r="ROV170" s="3"/>
      <c r="ROW170" s="3"/>
      <c r="ROX170" s="3"/>
      <c r="ROY170" s="3"/>
      <c r="ROZ170" s="3"/>
      <c r="RPA170" s="3"/>
      <c r="RPB170" s="3"/>
      <c r="RPC170" s="3"/>
      <c r="RPD170" s="3"/>
      <c r="RPE170" s="3"/>
      <c r="RPF170" s="3"/>
      <c r="RPG170" s="3"/>
      <c r="RPH170" s="3"/>
      <c r="RPI170" s="3"/>
      <c r="RPJ170" s="3"/>
      <c r="RPK170" s="3"/>
      <c r="RPL170" s="3"/>
      <c r="RPM170" s="3"/>
      <c r="RPN170" s="3"/>
      <c r="RPO170" s="3"/>
      <c r="RPP170" s="3"/>
      <c r="RPQ170" s="3"/>
      <c r="RPR170" s="3"/>
      <c r="RPS170" s="3"/>
      <c r="RPT170" s="3"/>
      <c r="RPU170" s="3"/>
      <c r="RPV170" s="3"/>
      <c r="RPW170" s="3"/>
      <c r="RPX170" s="3"/>
      <c r="RPY170" s="3"/>
      <c r="RPZ170" s="3"/>
      <c r="RQA170" s="3"/>
      <c r="RQB170" s="3"/>
      <c r="RQC170" s="3"/>
      <c r="RQD170" s="3"/>
      <c r="RQE170" s="3"/>
      <c r="RQF170" s="3"/>
      <c r="RQG170" s="3"/>
      <c r="RQH170" s="3"/>
      <c r="RQI170" s="3"/>
      <c r="RQJ170" s="3"/>
      <c r="RQK170" s="3"/>
      <c r="RQL170" s="3"/>
      <c r="RQM170" s="3"/>
      <c r="RQN170" s="3"/>
      <c r="RQO170" s="3"/>
      <c r="RQP170" s="3"/>
      <c r="RQQ170" s="3"/>
      <c r="RQR170" s="3"/>
      <c r="RQS170" s="3"/>
      <c r="RQT170" s="3"/>
      <c r="RQU170" s="3"/>
      <c r="RQV170" s="3"/>
      <c r="RQW170" s="3"/>
      <c r="RQX170" s="3"/>
      <c r="RQY170" s="3"/>
      <c r="RQZ170" s="3"/>
      <c r="RRA170" s="3"/>
      <c r="RRB170" s="3"/>
      <c r="RRC170" s="3"/>
      <c r="RRD170" s="3"/>
      <c r="RRE170" s="3"/>
      <c r="RRF170" s="3"/>
      <c r="RRG170" s="3"/>
      <c r="RRH170" s="3"/>
      <c r="RRI170" s="3"/>
      <c r="RRJ170" s="3"/>
      <c r="RRK170" s="3"/>
      <c r="RRL170" s="3"/>
      <c r="RRM170" s="3"/>
      <c r="RRN170" s="3"/>
      <c r="RRO170" s="3"/>
      <c r="RRP170" s="3"/>
      <c r="RRQ170" s="3"/>
      <c r="RRR170" s="3"/>
      <c r="RRS170" s="3"/>
      <c r="RRT170" s="3"/>
      <c r="RRU170" s="3"/>
      <c r="RRV170" s="3"/>
      <c r="RRW170" s="3"/>
      <c r="RRX170" s="3"/>
      <c r="RRY170" s="3"/>
      <c r="RRZ170" s="3"/>
      <c r="RSA170" s="3"/>
      <c r="RSB170" s="3"/>
      <c r="RSC170" s="3"/>
      <c r="RSD170" s="3"/>
      <c r="RSE170" s="3"/>
      <c r="RSF170" s="3"/>
      <c r="RSG170" s="3"/>
      <c r="RSH170" s="3"/>
      <c r="RSI170" s="3"/>
      <c r="RSJ170" s="3"/>
      <c r="RSK170" s="3"/>
      <c r="RSL170" s="3"/>
      <c r="RSM170" s="3"/>
      <c r="RSN170" s="3"/>
      <c r="RSO170" s="3"/>
      <c r="RSP170" s="3"/>
      <c r="RSQ170" s="3"/>
      <c r="RSR170" s="3"/>
      <c r="RSS170" s="3"/>
      <c r="RST170" s="3"/>
      <c r="RSU170" s="3"/>
      <c r="RSV170" s="3"/>
      <c r="RSW170" s="3"/>
      <c r="RSX170" s="3"/>
      <c r="RSY170" s="3"/>
      <c r="RSZ170" s="3"/>
      <c r="RTA170" s="3"/>
      <c r="RTB170" s="3"/>
      <c r="RTC170" s="3"/>
      <c r="RTD170" s="3"/>
      <c r="RTE170" s="3"/>
      <c r="RTF170" s="3"/>
      <c r="RTG170" s="3"/>
      <c r="RTH170" s="3"/>
      <c r="RTI170" s="3"/>
      <c r="RTJ170" s="3"/>
      <c r="RTK170" s="3"/>
      <c r="RTL170" s="3"/>
      <c r="RTM170" s="3"/>
      <c r="RTN170" s="3"/>
      <c r="RTO170" s="3"/>
      <c r="RTP170" s="3"/>
      <c r="RTQ170" s="3"/>
      <c r="RTR170" s="3"/>
      <c r="RTS170" s="3"/>
      <c r="RTT170" s="3"/>
      <c r="RTU170" s="3"/>
      <c r="RTV170" s="3"/>
      <c r="RTW170" s="3"/>
      <c r="RTX170" s="3"/>
      <c r="RTY170" s="3"/>
      <c r="RTZ170" s="3"/>
      <c r="RUA170" s="3"/>
      <c r="RUB170" s="3"/>
      <c r="RUC170" s="3"/>
      <c r="RUD170" s="3"/>
      <c r="RUE170" s="3"/>
      <c r="RUF170" s="3"/>
      <c r="RUG170" s="3"/>
      <c r="RUH170" s="3"/>
      <c r="RUI170" s="3"/>
      <c r="RUJ170" s="3"/>
      <c r="RUK170" s="3"/>
      <c r="RUL170" s="3"/>
      <c r="RUM170" s="3"/>
      <c r="RUN170" s="3"/>
      <c r="RUO170" s="3"/>
      <c r="RUP170" s="3"/>
      <c r="RUQ170" s="3"/>
      <c r="RUR170" s="3"/>
      <c r="RUS170" s="3"/>
      <c r="RUT170" s="3"/>
      <c r="RUU170" s="3"/>
      <c r="RUV170" s="3"/>
      <c r="RUW170" s="3"/>
      <c r="RUX170" s="3"/>
      <c r="RUY170" s="3"/>
      <c r="RUZ170" s="3"/>
      <c r="RVA170" s="3"/>
      <c r="RVB170" s="3"/>
      <c r="RVC170" s="3"/>
      <c r="RVD170" s="3"/>
      <c r="RVE170" s="3"/>
      <c r="RVF170" s="3"/>
      <c r="RVG170" s="3"/>
      <c r="RVH170" s="3"/>
      <c r="RVI170" s="3"/>
      <c r="RVJ170" s="3"/>
      <c r="RVK170" s="3"/>
      <c r="RVL170" s="3"/>
      <c r="RVM170" s="3"/>
      <c r="RVN170" s="3"/>
      <c r="RVO170" s="3"/>
      <c r="RVP170" s="3"/>
      <c r="RVQ170" s="3"/>
      <c r="RVR170" s="3"/>
      <c r="RVS170" s="3"/>
      <c r="RVT170" s="3"/>
      <c r="RVU170" s="3"/>
      <c r="RVV170" s="3"/>
      <c r="RVW170" s="3"/>
      <c r="RVX170" s="3"/>
      <c r="RVY170" s="3"/>
      <c r="RVZ170" s="3"/>
      <c r="RWA170" s="3"/>
      <c r="RWB170" s="3"/>
      <c r="RWC170" s="3"/>
      <c r="RWD170" s="3"/>
      <c r="RWE170" s="3"/>
      <c r="RWF170" s="3"/>
      <c r="RWG170" s="3"/>
      <c r="RWH170" s="3"/>
      <c r="RWI170" s="3"/>
      <c r="RWJ170" s="3"/>
      <c r="RWK170" s="3"/>
      <c r="RWL170" s="3"/>
      <c r="RWM170" s="3"/>
      <c r="RWN170" s="3"/>
      <c r="RWO170" s="3"/>
      <c r="RWP170" s="3"/>
      <c r="RWQ170" s="3"/>
      <c r="RWR170" s="3"/>
      <c r="RWS170" s="3"/>
      <c r="RWT170" s="3"/>
      <c r="RWU170" s="3"/>
      <c r="RWV170" s="3"/>
      <c r="RWW170" s="3"/>
      <c r="RWX170" s="3"/>
      <c r="RWY170" s="3"/>
      <c r="RWZ170" s="3"/>
      <c r="RXA170" s="3"/>
      <c r="RXB170" s="3"/>
      <c r="RXC170" s="3"/>
      <c r="RXD170" s="3"/>
      <c r="RXE170" s="3"/>
      <c r="RXF170" s="3"/>
      <c r="RXG170" s="3"/>
      <c r="RXH170" s="3"/>
      <c r="RXI170" s="3"/>
      <c r="RXJ170" s="3"/>
      <c r="RXK170" s="3"/>
      <c r="RXL170" s="3"/>
      <c r="RXM170" s="3"/>
      <c r="RXN170" s="3"/>
      <c r="RXO170" s="3"/>
      <c r="RXP170" s="3"/>
      <c r="RXQ170" s="3"/>
      <c r="RXR170" s="3"/>
      <c r="RXS170" s="3"/>
      <c r="RXT170" s="3"/>
      <c r="RXU170" s="3"/>
      <c r="RXV170" s="3"/>
      <c r="RXW170" s="3"/>
      <c r="RXX170" s="3"/>
      <c r="RXY170" s="3"/>
      <c r="RXZ170" s="3"/>
      <c r="RYA170" s="3"/>
      <c r="RYB170" s="3"/>
      <c r="RYC170" s="3"/>
      <c r="RYD170" s="3"/>
      <c r="RYE170" s="3"/>
      <c r="RYF170" s="3"/>
      <c r="RYG170" s="3"/>
      <c r="RYH170" s="3"/>
      <c r="RYI170" s="3"/>
      <c r="RYJ170" s="3"/>
      <c r="RYK170" s="3"/>
      <c r="RYL170" s="3"/>
      <c r="RYM170" s="3"/>
      <c r="RYN170" s="3"/>
      <c r="RYO170" s="3"/>
      <c r="RYP170" s="3"/>
      <c r="RYQ170" s="3"/>
      <c r="RYR170" s="3"/>
      <c r="RYS170" s="3"/>
      <c r="RYT170" s="3"/>
      <c r="RYU170" s="3"/>
      <c r="RYV170" s="3"/>
      <c r="RYW170" s="3"/>
      <c r="RYX170" s="3"/>
      <c r="RYY170" s="3"/>
      <c r="RYZ170" s="3"/>
      <c r="RZA170" s="3"/>
      <c r="RZB170" s="3"/>
      <c r="RZC170" s="3"/>
      <c r="RZD170" s="3"/>
      <c r="RZE170" s="3"/>
      <c r="RZF170" s="3"/>
      <c r="RZG170" s="3"/>
      <c r="RZH170" s="3"/>
      <c r="RZI170" s="3"/>
      <c r="RZJ170" s="3"/>
      <c r="RZK170" s="3"/>
      <c r="RZL170" s="3"/>
      <c r="RZM170" s="3"/>
      <c r="RZN170" s="3"/>
      <c r="RZO170" s="3"/>
      <c r="RZP170" s="3"/>
      <c r="RZQ170" s="3"/>
      <c r="RZR170" s="3"/>
      <c r="RZS170" s="3"/>
      <c r="RZT170" s="3"/>
      <c r="RZU170" s="3"/>
      <c r="RZV170" s="3"/>
      <c r="RZW170" s="3"/>
      <c r="RZX170" s="3"/>
      <c r="RZY170" s="3"/>
      <c r="RZZ170" s="3"/>
      <c r="SAA170" s="3"/>
      <c r="SAB170" s="3"/>
      <c r="SAC170" s="3"/>
      <c r="SAD170" s="3"/>
      <c r="SAE170" s="3"/>
      <c r="SAF170" s="3"/>
      <c r="SAG170" s="3"/>
      <c r="SAH170" s="3"/>
      <c r="SAI170" s="3"/>
      <c r="SAJ170" s="3"/>
      <c r="SAK170" s="3"/>
      <c r="SAL170" s="3"/>
      <c r="SAM170" s="3"/>
      <c r="SAN170" s="3"/>
      <c r="SAO170" s="3"/>
      <c r="SAP170" s="3"/>
      <c r="SAQ170" s="3"/>
      <c r="SAR170" s="3"/>
      <c r="SAS170" s="3"/>
      <c r="SAT170" s="3"/>
      <c r="SAU170" s="3"/>
      <c r="SAV170" s="3"/>
      <c r="SAW170" s="3"/>
      <c r="SAX170" s="3"/>
      <c r="SAY170" s="3"/>
      <c r="SAZ170" s="3"/>
      <c r="SBA170" s="3"/>
      <c r="SBB170" s="3"/>
      <c r="SBC170" s="3"/>
      <c r="SBD170" s="3"/>
      <c r="SBE170" s="3"/>
      <c r="SBF170" s="3"/>
      <c r="SBG170" s="3"/>
      <c r="SBH170" s="3"/>
      <c r="SBI170" s="3"/>
      <c r="SBJ170" s="3"/>
      <c r="SBK170" s="3"/>
      <c r="SBL170" s="3"/>
      <c r="SBM170" s="3"/>
      <c r="SBN170" s="3"/>
      <c r="SBO170" s="3"/>
      <c r="SBP170" s="3"/>
      <c r="SBQ170" s="3"/>
      <c r="SBR170" s="3"/>
      <c r="SBS170" s="3"/>
      <c r="SBT170" s="3"/>
      <c r="SBU170" s="3"/>
      <c r="SBV170" s="3"/>
      <c r="SBW170" s="3"/>
      <c r="SBX170" s="3"/>
      <c r="SBY170" s="3"/>
      <c r="SBZ170" s="3"/>
      <c r="SCA170" s="3"/>
      <c r="SCB170" s="3"/>
      <c r="SCC170" s="3"/>
      <c r="SCD170" s="3"/>
      <c r="SCE170" s="3"/>
      <c r="SCF170" s="3"/>
      <c r="SCG170" s="3"/>
      <c r="SCH170" s="3"/>
      <c r="SCI170" s="3"/>
      <c r="SCJ170" s="3"/>
      <c r="SCK170" s="3"/>
      <c r="SCL170" s="3"/>
      <c r="SCM170" s="3"/>
      <c r="SCN170" s="3"/>
      <c r="SCO170" s="3"/>
      <c r="SCP170" s="3"/>
      <c r="SCQ170" s="3"/>
      <c r="SCR170" s="3"/>
      <c r="SCS170" s="3"/>
      <c r="SCT170" s="3"/>
      <c r="SCU170" s="3"/>
      <c r="SCV170" s="3"/>
      <c r="SCW170" s="3"/>
      <c r="SCX170" s="3"/>
      <c r="SCY170" s="3"/>
      <c r="SCZ170" s="3"/>
      <c r="SDA170" s="3"/>
      <c r="SDB170" s="3"/>
      <c r="SDC170" s="3"/>
      <c r="SDD170" s="3"/>
      <c r="SDE170" s="3"/>
      <c r="SDF170" s="3"/>
      <c r="SDG170" s="3"/>
      <c r="SDH170" s="3"/>
      <c r="SDI170" s="3"/>
      <c r="SDJ170" s="3"/>
      <c r="SDK170" s="3"/>
      <c r="SDL170" s="3"/>
      <c r="SDM170" s="3"/>
      <c r="SDN170" s="3"/>
      <c r="SDO170" s="3"/>
      <c r="SDP170" s="3"/>
      <c r="SDQ170" s="3"/>
      <c r="SDR170" s="3"/>
      <c r="SDS170" s="3"/>
      <c r="SDT170" s="3"/>
      <c r="SDU170" s="3"/>
      <c r="SDV170" s="3"/>
      <c r="SDW170" s="3"/>
      <c r="SDX170" s="3"/>
      <c r="SDY170" s="3"/>
      <c r="SDZ170" s="3"/>
      <c r="SEA170" s="3"/>
      <c r="SEB170" s="3"/>
      <c r="SEC170" s="3"/>
      <c r="SED170" s="3"/>
      <c r="SEE170" s="3"/>
      <c r="SEF170" s="3"/>
      <c r="SEG170" s="3"/>
      <c r="SEH170" s="3"/>
      <c r="SEI170" s="3"/>
      <c r="SEJ170" s="3"/>
      <c r="SEK170" s="3"/>
      <c r="SEL170" s="3"/>
      <c r="SEM170" s="3"/>
      <c r="SEN170" s="3"/>
      <c r="SEO170" s="3"/>
      <c r="SEP170" s="3"/>
      <c r="SEQ170" s="3"/>
      <c r="SER170" s="3"/>
      <c r="SES170" s="3"/>
      <c r="SET170" s="3"/>
      <c r="SEU170" s="3"/>
      <c r="SEV170" s="3"/>
      <c r="SEW170" s="3"/>
      <c r="SEX170" s="3"/>
      <c r="SEY170" s="3"/>
      <c r="SEZ170" s="3"/>
      <c r="SFA170" s="3"/>
      <c r="SFB170" s="3"/>
      <c r="SFC170" s="3"/>
      <c r="SFD170" s="3"/>
      <c r="SFE170" s="3"/>
      <c r="SFF170" s="3"/>
      <c r="SFG170" s="3"/>
      <c r="SFH170" s="3"/>
      <c r="SFI170" s="3"/>
      <c r="SFJ170" s="3"/>
      <c r="SFK170" s="3"/>
      <c r="SFL170" s="3"/>
      <c r="SFM170" s="3"/>
      <c r="SFN170" s="3"/>
      <c r="SFO170" s="3"/>
      <c r="SFP170" s="3"/>
      <c r="SFQ170" s="3"/>
      <c r="SFR170" s="3"/>
      <c r="SFS170" s="3"/>
      <c r="SFT170" s="3"/>
      <c r="SFU170" s="3"/>
      <c r="SFV170" s="3"/>
      <c r="SFW170" s="3"/>
      <c r="SFX170" s="3"/>
      <c r="SFY170" s="3"/>
      <c r="SFZ170" s="3"/>
      <c r="SGA170" s="3"/>
      <c r="SGB170" s="3"/>
      <c r="SGC170" s="3"/>
      <c r="SGD170" s="3"/>
      <c r="SGE170" s="3"/>
      <c r="SGF170" s="3"/>
      <c r="SGG170" s="3"/>
      <c r="SGH170" s="3"/>
      <c r="SGI170" s="3"/>
      <c r="SGJ170" s="3"/>
      <c r="SGK170" s="3"/>
      <c r="SGL170" s="3"/>
      <c r="SGM170" s="3"/>
      <c r="SGN170" s="3"/>
      <c r="SGO170" s="3"/>
      <c r="SGP170" s="3"/>
      <c r="SGQ170" s="3"/>
      <c r="SGR170" s="3"/>
      <c r="SGS170" s="3"/>
      <c r="SGT170" s="3"/>
      <c r="SGU170" s="3"/>
      <c r="SGV170" s="3"/>
      <c r="SGW170" s="3"/>
      <c r="SGX170" s="3"/>
      <c r="SGY170" s="3"/>
      <c r="SGZ170" s="3"/>
      <c r="SHA170" s="3"/>
      <c r="SHB170" s="3"/>
      <c r="SHC170" s="3"/>
      <c r="SHD170" s="3"/>
      <c r="SHE170" s="3"/>
      <c r="SHF170" s="3"/>
      <c r="SHG170" s="3"/>
      <c r="SHH170" s="3"/>
      <c r="SHI170" s="3"/>
      <c r="SHJ170" s="3"/>
      <c r="SHK170" s="3"/>
      <c r="SHL170" s="3"/>
      <c r="SHM170" s="3"/>
      <c r="SHN170" s="3"/>
      <c r="SHO170" s="3"/>
      <c r="SHP170" s="3"/>
      <c r="SHQ170" s="3"/>
      <c r="SHR170" s="3"/>
      <c r="SHS170" s="3"/>
      <c r="SHT170" s="3"/>
      <c r="SHU170" s="3"/>
      <c r="SHV170" s="3"/>
      <c r="SHW170" s="3"/>
      <c r="SHX170" s="3"/>
      <c r="SHY170" s="3"/>
      <c r="SHZ170" s="3"/>
      <c r="SIA170" s="3"/>
      <c r="SIB170" s="3"/>
      <c r="SIC170" s="3"/>
      <c r="SID170" s="3"/>
      <c r="SIE170" s="3"/>
      <c r="SIF170" s="3"/>
      <c r="SIG170" s="3"/>
      <c r="SIH170" s="3"/>
      <c r="SII170" s="3"/>
      <c r="SIJ170" s="3"/>
      <c r="SIK170" s="3"/>
      <c r="SIL170" s="3"/>
      <c r="SIM170" s="3"/>
      <c r="SIN170" s="3"/>
      <c r="SIO170" s="3"/>
      <c r="SIP170" s="3"/>
      <c r="SIQ170" s="3"/>
      <c r="SIR170" s="3"/>
      <c r="SIS170" s="3"/>
      <c r="SIT170" s="3"/>
      <c r="SIU170" s="3"/>
      <c r="SIV170" s="3"/>
      <c r="SIW170" s="3"/>
      <c r="SIX170" s="3"/>
      <c r="SIY170" s="3"/>
      <c r="SIZ170" s="3"/>
      <c r="SJA170" s="3"/>
      <c r="SJB170" s="3"/>
      <c r="SJC170" s="3"/>
      <c r="SJD170" s="3"/>
      <c r="SJE170" s="3"/>
      <c r="SJF170" s="3"/>
      <c r="SJG170" s="3"/>
      <c r="SJH170" s="3"/>
      <c r="SJI170" s="3"/>
      <c r="SJJ170" s="3"/>
      <c r="SJK170" s="3"/>
      <c r="SJL170" s="3"/>
      <c r="SJM170" s="3"/>
      <c r="SJN170" s="3"/>
      <c r="SJO170" s="3"/>
      <c r="SJP170" s="3"/>
      <c r="SJQ170" s="3"/>
      <c r="SJR170" s="3"/>
      <c r="SJS170" s="3"/>
      <c r="SJT170" s="3"/>
      <c r="SJU170" s="3"/>
      <c r="SJV170" s="3"/>
      <c r="SJW170" s="3"/>
      <c r="SJX170" s="3"/>
      <c r="SJY170" s="3"/>
      <c r="SJZ170" s="3"/>
      <c r="SKA170" s="3"/>
      <c r="SKB170" s="3"/>
      <c r="SKC170" s="3"/>
      <c r="SKD170" s="3"/>
      <c r="SKE170" s="3"/>
      <c r="SKF170" s="3"/>
      <c r="SKG170" s="3"/>
      <c r="SKH170" s="3"/>
      <c r="SKI170" s="3"/>
      <c r="SKJ170" s="3"/>
      <c r="SKK170" s="3"/>
      <c r="SKL170" s="3"/>
      <c r="SKM170" s="3"/>
      <c r="SKN170" s="3"/>
      <c r="SKO170" s="3"/>
      <c r="SKP170" s="3"/>
      <c r="SKQ170" s="3"/>
      <c r="SKR170" s="3"/>
      <c r="SKS170" s="3"/>
      <c r="SKT170" s="3"/>
      <c r="SKU170" s="3"/>
      <c r="SKV170" s="3"/>
      <c r="SKW170" s="3"/>
      <c r="SKX170" s="3"/>
      <c r="SKY170" s="3"/>
      <c r="SKZ170" s="3"/>
      <c r="SLA170" s="3"/>
      <c r="SLB170" s="3"/>
      <c r="SLC170" s="3"/>
      <c r="SLD170" s="3"/>
      <c r="SLE170" s="3"/>
      <c r="SLF170" s="3"/>
      <c r="SLG170" s="3"/>
      <c r="SLH170" s="3"/>
      <c r="SLI170" s="3"/>
      <c r="SLJ170" s="3"/>
      <c r="SLK170" s="3"/>
      <c r="SLL170" s="3"/>
      <c r="SLM170" s="3"/>
      <c r="SLN170" s="3"/>
      <c r="SLO170" s="3"/>
      <c r="SLP170" s="3"/>
      <c r="SLQ170" s="3"/>
      <c r="SLR170" s="3"/>
      <c r="SLS170" s="3"/>
      <c r="SLT170" s="3"/>
      <c r="SLU170" s="3"/>
      <c r="SLV170" s="3"/>
      <c r="SLW170" s="3"/>
      <c r="SLX170" s="3"/>
      <c r="SLY170" s="3"/>
      <c r="SLZ170" s="3"/>
      <c r="SMA170" s="3"/>
      <c r="SMB170" s="3"/>
      <c r="SMC170" s="3"/>
      <c r="SMD170" s="3"/>
      <c r="SME170" s="3"/>
      <c r="SMF170" s="3"/>
      <c r="SMG170" s="3"/>
      <c r="SMH170" s="3"/>
      <c r="SMI170" s="3"/>
      <c r="SMJ170" s="3"/>
      <c r="SMK170" s="3"/>
      <c r="SML170" s="3"/>
      <c r="SMM170" s="3"/>
      <c r="SMN170" s="3"/>
      <c r="SMO170" s="3"/>
      <c r="SMP170" s="3"/>
      <c r="SMQ170" s="3"/>
      <c r="SMR170" s="3"/>
      <c r="SMS170" s="3"/>
      <c r="SMT170" s="3"/>
      <c r="SMU170" s="3"/>
      <c r="SMV170" s="3"/>
      <c r="SMW170" s="3"/>
      <c r="SMX170" s="3"/>
      <c r="SMY170" s="3"/>
      <c r="SMZ170" s="3"/>
      <c r="SNA170" s="3"/>
      <c r="SNB170" s="3"/>
      <c r="SNC170" s="3"/>
      <c r="SND170" s="3"/>
      <c r="SNE170" s="3"/>
      <c r="SNF170" s="3"/>
      <c r="SNG170" s="3"/>
      <c r="SNH170" s="3"/>
      <c r="SNI170" s="3"/>
      <c r="SNJ170" s="3"/>
      <c r="SNK170" s="3"/>
      <c r="SNL170" s="3"/>
      <c r="SNM170" s="3"/>
      <c r="SNN170" s="3"/>
      <c r="SNO170" s="3"/>
      <c r="SNP170" s="3"/>
      <c r="SNQ170" s="3"/>
      <c r="SNR170" s="3"/>
      <c r="SNS170" s="3"/>
      <c r="SNT170" s="3"/>
      <c r="SNU170" s="3"/>
      <c r="SNV170" s="3"/>
      <c r="SNW170" s="3"/>
      <c r="SNX170" s="3"/>
      <c r="SNY170" s="3"/>
      <c r="SNZ170" s="3"/>
      <c r="SOA170" s="3"/>
      <c r="SOB170" s="3"/>
      <c r="SOC170" s="3"/>
      <c r="SOD170" s="3"/>
      <c r="SOE170" s="3"/>
      <c r="SOF170" s="3"/>
      <c r="SOG170" s="3"/>
      <c r="SOH170" s="3"/>
      <c r="SOI170" s="3"/>
      <c r="SOJ170" s="3"/>
      <c r="SOK170" s="3"/>
      <c r="SOL170" s="3"/>
      <c r="SOM170" s="3"/>
      <c r="SON170" s="3"/>
      <c r="SOO170" s="3"/>
      <c r="SOP170" s="3"/>
      <c r="SOQ170" s="3"/>
      <c r="SOR170" s="3"/>
      <c r="SOS170" s="3"/>
      <c r="SOT170" s="3"/>
      <c r="SOU170" s="3"/>
      <c r="SOV170" s="3"/>
      <c r="SOW170" s="3"/>
      <c r="SOX170" s="3"/>
      <c r="SOY170" s="3"/>
      <c r="SOZ170" s="3"/>
      <c r="SPA170" s="3"/>
      <c r="SPB170" s="3"/>
      <c r="SPC170" s="3"/>
      <c r="SPD170" s="3"/>
      <c r="SPE170" s="3"/>
      <c r="SPF170" s="3"/>
      <c r="SPG170" s="3"/>
      <c r="SPH170" s="3"/>
      <c r="SPI170" s="3"/>
      <c r="SPJ170" s="3"/>
      <c r="SPK170" s="3"/>
      <c r="SPL170" s="3"/>
      <c r="SPM170" s="3"/>
      <c r="SPN170" s="3"/>
      <c r="SPO170" s="3"/>
      <c r="SPP170" s="3"/>
      <c r="SPQ170" s="3"/>
      <c r="SPR170" s="3"/>
      <c r="SPS170" s="3"/>
      <c r="SPT170" s="3"/>
      <c r="SPU170" s="3"/>
      <c r="SPV170" s="3"/>
      <c r="SPW170" s="3"/>
      <c r="SPX170" s="3"/>
      <c r="SPY170" s="3"/>
      <c r="SPZ170" s="3"/>
      <c r="SQA170" s="3"/>
      <c r="SQB170" s="3"/>
      <c r="SQC170" s="3"/>
      <c r="SQD170" s="3"/>
      <c r="SQE170" s="3"/>
      <c r="SQF170" s="3"/>
      <c r="SQG170" s="3"/>
      <c r="SQH170" s="3"/>
      <c r="SQI170" s="3"/>
      <c r="SQJ170" s="3"/>
      <c r="SQK170" s="3"/>
      <c r="SQL170" s="3"/>
      <c r="SQM170" s="3"/>
      <c r="SQN170" s="3"/>
      <c r="SQO170" s="3"/>
      <c r="SQP170" s="3"/>
      <c r="SQQ170" s="3"/>
      <c r="SQR170" s="3"/>
      <c r="SQS170" s="3"/>
      <c r="SQT170" s="3"/>
      <c r="SQU170" s="3"/>
      <c r="SQV170" s="3"/>
      <c r="SQW170" s="3"/>
      <c r="SQX170" s="3"/>
      <c r="SQY170" s="3"/>
      <c r="SQZ170" s="3"/>
      <c r="SRA170" s="3"/>
      <c r="SRB170" s="3"/>
      <c r="SRC170" s="3"/>
      <c r="SRD170" s="3"/>
      <c r="SRE170" s="3"/>
      <c r="SRF170" s="3"/>
      <c r="SRG170" s="3"/>
      <c r="SRH170" s="3"/>
      <c r="SRI170" s="3"/>
      <c r="SRJ170" s="3"/>
      <c r="SRK170" s="3"/>
      <c r="SRL170" s="3"/>
      <c r="SRM170" s="3"/>
      <c r="SRN170" s="3"/>
      <c r="SRO170" s="3"/>
      <c r="SRP170" s="3"/>
      <c r="SRQ170" s="3"/>
      <c r="SRR170" s="3"/>
      <c r="SRS170" s="3"/>
      <c r="SRT170" s="3"/>
      <c r="SRU170" s="3"/>
      <c r="SRV170" s="3"/>
      <c r="SRW170" s="3"/>
      <c r="SRX170" s="3"/>
      <c r="SRY170" s="3"/>
      <c r="SRZ170" s="3"/>
      <c r="SSA170" s="3"/>
      <c r="SSB170" s="3"/>
      <c r="SSC170" s="3"/>
      <c r="SSD170" s="3"/>
      <c r="SSE170" s="3"/>
      <c r="SSF170" s="3"/>
      <c r="SSG170" s="3"/>
      <c r="SSH170" s="3"/>
      <c r="SSI170" s="3"/>
      <c r="SSJ170" s="3"/>
      <c r="SSK170" s="3"/>
      <c r="SSL170" s="3"/>
      <c r="SSM170" s="3"/>
      <c r="SSN170" s="3"/>
      <c r="SSO170" s="3"/>
      <c r="SSP170" s="3"/>
      <c r="SSQ170" s="3"/>
      <c r="SSR170" s="3"/>
      <c r="SSS170" s="3"/>
      <c r="SST170" s="3"/>
      <c r="SSU170" s="3"/>
      <c r="SSV170" s="3"/>
      <c r="SSW170" s="3"/>
      <c r="SSX170" s="3"/>
      <c r="SSY170" s="3"/>
      <c r="SSZ170" s="3"/>
      <c r="STA170" s="3"/>
      <c r="STB170" s="3"/>
      <c r="STC170" s="3"/>
      <c r="STD170" s="3"/>
      <c r="STE170" s="3"/>
      <c r="STF170" s="3"/>
      <c r="STG170" s="3"/>
      <c r="STH170" s="3"/>
      <c r="STI170" s="3"/>
      <c r="STJ170" s="3"/>
      <c r="STK170" s="3"/>
      <c r="STL170" s="3"/>
      <c r="STM170" s="3"/>
      <c r="STN170" s="3"/>
      <c r="STO170" s="3"/>
      <c r="STP170" s="3"/>
      <c r="STQ170" s="3"/>
      <c r="STR170" s="3"/>
      <c r="STS170" s="3"/>
      <c r="STT170" s="3"/>
      <c r="STU170" s="3"/>
      <c r="STV170" s="3"/>
      <c r="STW170" s="3"/>
      <c r="STX170" s="3"/>
      <c r="STY170" s="3"/>
      <c r="STZ170" s="3"/>
      <c r="SUA170" s="3"/>
      <c r="SUB170" s="3"/>
      <c r="SUC170" s="3"/>
      <c r="SUD170" s="3"/>
      <c r="SUE170" s="3"/>
      <c r="SUF170" s="3"/>
      <c r="SUG170" s="3"/>
      <c r="SUH170" s="3"/>
      <c r="SUI170" s="3"/>
      <c r="SUJ170" s="3"/>
      <c r="SUK170" s="3"/>
      <c r="SUL170" s="3"/>
      <c r="SUM170" s="3"/>
      <c r="SUN170" s="3"/>
      <c r="SUO170" s="3"/>
      <c r="SUP170" s="3"/>
      <c r="SUQ170" s="3"/>
      <c r="SUR170" s="3"/>
      <c r="SUS170" s="3"/>
      <c r="SUT170" s="3"/>
      <c r="SUU170" s="3"/>
      <c r="SUV170" s="3"/>
      <c r="SUW170" s="3"/>
      <c r="SUX170" s="3"/>
      <c r="SUY170" s="3"/>
      <c r="SUZ170" s="3"/>
      <c r="SVA170" s="3"/>
      <c r="SVB170" s="3"/>
      <c r="SVC170" s="3"/>
      <c r="SVD170" s="3"/>
      <c r="SVE170" s="3"/>
      <c r="SVF170" s="3"/>
      <c r="SVG170" s="3"/>
      <c r="SVH170" s="3"/>
      <c r="SVI170" s="3"/>
      <c r="SVJ170" s="3"/>
      <c r="SVK170" s="3"/>
      <c r="SVL170" s="3"/>
      <c r="SVM170" s="3"/>
      <c r="SVN170" s="3"/>
      <c r="SVO170" s="3"/>
      <c r="SVP170" s="3"/>
      <c r="SVQ170" s="3"/>
      <c r="SVR170" s="3"/>
      <c r="SVS170" s="3"/>
      <c r="SVT170" s="3"/>
      <c r="SVU170" s="3"/>
      <c r="SVV170" s="3"/>
      <c r="SVW170" s="3"/>
      <c r="SVX170" s="3"/>
      <c r="SVY170" s="3"/>
      <c r="SVZ170" s="3"/>
      <c r="SWA170" s="3"/>
      <c r="SWB170" s="3"/>
      <c r="SWC170" s="3"/>
      <c r="SWD170" s="3"/>
      <c r="SWE170" s="3"/>
      <c r="SWF170" s="3"/>
      <c r="SWG170" s="3"/>
      <c r="SWH170" s="3"/>
      <c r="SWI170" s="3"/>
      <c r="SWJ170" s="3"/>
      <c r="SWK170" s="3"/>
      <c r="SWL170" s="3"/>
      <c r="SWM170" s="3"/>
      <c r="SWN170" s="3"/>
      <c r="SWO170" s="3"/>
      <c r="SWP170" s="3"/>
      <c r="SWQ170" s="3"/>
      <c r="SWR170" s="3"/>
      <c r="SWS170" s="3"/>
      <c r="SWT170" s="3"/>
      <c r="SWU170" s="3"/>
      <c r="SWV170" s="3"/>
      <c r="SWW170" s="3"/>
      <c r="SWX170" s="3"/>
      <c r="SWY170" s="3"/>
      <c r="SWZ170" s="3"/>
      <c r="SXA170" s="3"/>
      <c r="SXB170" s="3"/>
      <c r="SXC170" s="3"/>
      <c r="SXD170" s="3"/>
      <c r="SXE170" s="3"/>
      <c r="SXF170" s="3"/>
      <c r="SXG170" s="3"/>
      <c r="SXH170" s="3"/>
      <c r="SXI170" s="3"/>
      <c r="SXJ170" s="3"/>
      <c r="SXK170" s="3"/>
      <c r="SXL170" s="3"/>
      <c r="SXM170" s="3"/>
      <c r="SXN170" s="3"/>
      <c r="SXO170" s="3"/>
      <c r="SXP170" s="3"/>
      <c r="SXQ170" s="3"/>
      <c r="SXR170" s="3"/>
      <c r="SXS170" s="3"/>
      <c r="SXT170" s="3"/>
      <c r="SXU170" s="3"/>
      <c r="SXV170" s="3"/>
      <c r="SXW170" s="3"/>
      <c r="SXX170" s="3"/>
      <c r="SXY170" s="3"/>
      <c r="SXZ170" s="3"/>
      <c r="SYA170" s="3"/>
      <c r="SYB170" s="3"/>
      <c r="SYC170" s="3"/>
      <c r="SYD170" s="3"/>
      <c r="SYE170" s="3"/>
      <c r="SYF170" s="3"/>
      <c r="SYG170" s="3"/>
      <c r="SYH170" s="3"/>
      <c r="SYI170" s="3"/>
      <c r="SYJ170" s="3"/>
      <c r="SYK170" s="3"/>
      <c r="SYL170" s="3"/>
      <c r="SYM170" s="3"/>
      <c r="SYN170" s="3"/>
      <c r="SYO170" s="3"/>
      <c r="SYP170" s="3"/>
      <c r="SYQ170" s="3"/>
      <c r="SYR170" s="3"/>
      <c r="SYS170" s="3"/>
      <c r="SYT170" s="3"/>
      <c r="SYU170" s="3"/>
      <c r="SYV170" s="3"/>
      <c r="SYW170" s="3"/>
      <c r="SYX170" s="3"/>
      <c r="SYY170" s="3"/>
      <c r="SYZ170" s="3"/>
      <c r="SZA170" s="3"/>
      <c r="SZB170" s="3"/>
      <c r="SZC170" s="3"/>
      <c r="SZD170" s="3"/>
      <c r="SZE170" s="3"/>
      <c r="SZF170" s="3"/>
      <c r="SZG170" s="3"/>
      <c r="SZH170" s="3"/>
      <c r="SZI170" s="3"/>
      <c r="SZJ170" s="3"/>
      <c r="SZK170" s="3"/>
      <c r="SZL170" s="3"/>
      <c r="SZM170" s="3"/>
      <c r="SZN170" s="3"/>
      <c r="SZO170" s="3"/>
      <c r="SZP170" s="3"/>
      <c r="SZQ170" s="3"/>
      <c r="SZR170" s="3"/>
      <c r="SZS170" s="3"/>
      <c r="SZT170" s="3"/>
      <c r="SZU170" s="3"/>
      <c r="SZV170" s="3"/>
      <c r="SZW170" s="3"/>
      <c r="SZX170" s="3"/>
      <c r="SZY170" s="3"/>
      <c r="SZZ170" s="3"/>
      <c r="TAA170" s="3"/>
      <c r="TAB170" s="3"/>
      <c r="TAC170" s="3"/>
      <c r="TAD170" s="3"/>
      <c r="TAE170" s="3"/>
      <c r="TAF170" s="3"/>
      <c r="TAG170" s="3"/>
      <c r="TAH170" s="3"/>
      <c r="TAI170" s="3"/>
      <c r="TAJ170" s="3"/>
      <c r="TAK170" s="3"/>
      <c r="TAL170" s="3"/>
      <c r="TAM170" s="3"/>
      <c r="TAN170" s="3"/>
      <c r="TAO170" s="3"/>
      <c r="TAP170" s="3"/>
      <c r="TAQ170" s="3"/>
      <c r="TAR170" s="3"/>
      <c r="TAS170" s="3"/>
      <c r="TAT170" s="3"/>
      <c r="TAU170" s="3"/>
      <c r="TAV170" s="3"/>
      <c r="TAW170" s="3"/>
      <c r="TAX170" s="3"/>
      <c r="TAY170" s="3"/>
      <c r="TAZ170" s="3"/>
      <c r="TBA170" s="3"/>
      <c r="TBB170" s="3"/>
      <c r="TBC170" s="3"/>
      <c r="TBD170" s="3"/>
      <c r="TBE170" s="3"/>
      <c r="TBF170" s="3"/>
      <c r="TBG170" s="3"/>
      <c r="TBH170" s="3"/>
      <c r="TBI170" s="3"/>
      <c r="TBJ170" s="3"/>
      <c r="TBK170" s="3"/>
      <c r="TBL170" s="3"/>
      <c r="TBM170" s="3"/>
      <c r="TBN170" s="3"/>
      <c r="TBO170" s="3"/>
      <c r="TBP170" s="3"/>
      <c r="TBQ170" s="3"/>
      <c r="TBR170" s="3"/>
      <c r="TBS170" s="3"/>
      <c r="TBT170" s="3"/>
      <c r="TBU170" s="3"/>
      <c r="TBV170" s="3"/>
      <c r="TBW170" s="3"/>
      <c r="TBX170" s="3"/>
      <c r="TBY170" s="3"/>
      <c r="TBZ170" s="3"/>
      <c r="TCA170" s="3"/>
      <c r="TCB170" s="3"/>
      <c r="TCC170" s="3"/>
      <c r="TCD170" s="3"/>
      <c r="TCE170" s="3"/>
      <c r="TCF170" s="3"/>
      <c r="TCG170" s="3"/>
      <c r="TCH170" s="3"/>
      <c r="TCI170" s="3"/>
      <c r="TCJ170" s="3"/>
      <c r="TCK170" s="3"/>
      <c r="TCL170" s="3"/>
      <c r="TCM170" s="3"/>
      <c r="TCN170" s="3"/>
      <c r="TCO170" s="3"/>
      <c r="TCP170" s="3"/>
      <c r="TCQ170" s="3"/>
      <c r="TCR170" s="3"/>
      <c r="TCS170" s="3"/>
      <c r="TCT170" s="3"/>
      <c r="TCU170" s="3"/>
      <c r="TCV170" s="3"/>
      <c r="TCW170" s="3"/>
      <c r="TCX170" s="3"/>
      <c r="TCY170" s="3"/>
      <c r="TCZ170" s="3"/>
      <c r="TDA170" s="3"/>
      <c r="TDB170" s="3"/>
      <c r="TDC170" s="3"/>
      <c r="TDD170" s="3"/>
      <c r="TDE170" s="3"/>
      <c r="TDF170" s="3"/>
      <c r="TDG170" s="3"/>
      <c r="TDH170" s="3"/>
      <c r="TDI170" s="3"/>
      <c r="TDJ170" s="3"/>
      <c r="TDK170" s="3"/>
      <c r="TDL170" s="3"/>
      <c r="TDM170" s="3"/>
      <c r="TDN170" s="3"/>
      <c r="TDO170" s="3"/>
      <c r="TDP170" s="3"/>
      <c r="TDQ170" s="3"/>
      <c r="TDR170" s="3"/>
      <c r="TDS170" s="3"/>
      <c r="TDT170" s="3"/>
      <c r="TDU170" s="3"/>
      <c r="TDV170" s="3"/>
      <c r="TDW170" s="3"/>
      <c r="TDX170" s="3"/>
      <c r="TDY170" s="3"/>
      <c r="TDZ170" s="3"/>
      <c r="TEA170" s="3"/>
      <c r="TEB170" s="3"/>
      <c r="TEC170" s="3"/>
      <c r="TED170" s="3"/>
      <c r="TEE170" s="3"/>
      <c r="TEF170" s="3"/>
      <c r="TEG170" s="3"/>
      <c r="TEH170" s="3"/>
      <c r="TEI170" s="3"/>
      <c r="TEJ170" s="3"/>
      <c r="TEK170" s="3"/>
      <c r="TEL170" s="3"/>
      <c r="TEM170" s="3"/>
      <c r="TEN170" s="3"/>
      <c r="TEO170" s="3"/>
      <c r="TEP170" s="3"/>
      <c r="TEQ170" s="3"/>
      <c r="TER170" s="3"/>
      <c r="TES170" s="3"/>
      <c r="TET170" s="3"/>
      <c r="TEU170" s="3"/>
      <c r="TEV170" s="3"/>
      <c r="TEW170" s="3"/>
      <c r="TEX170" s="3"/>
      <c r="TEY170" s="3"/>
      <c r="TEZ170" s="3"/>
      <c r="TFA170" s="3"/>
      <c r="TFB170" s="3"/>
      <c r="TFC170" s="3"/>
      <c r="TFD170" s="3"/>
      <c r="TFE170" s="3"/>
      <c r="TFF170" s="3"/>
      <c r="TFG170" s="3"/>
      <c r="TFH170" s="3"/>
      <c r="TFI170" s="3"/>
      <c r="TFJ170" s="3"/>
      <c r="TFK170" s="3"/>
      <c r="TFL170" s="3"/>
      <c r="TFM170" s="3"/>
      <c r="TFN170" s="3"/>
      <c r="TFO170" s="3"/>
      <c r="TFP170" s="3"/>
      <c r="TFQ170" s="3"/>
      <c r="TFR170" s="3"/>
      <c r="TFS170" s="3"/>
      <c r="TFT170" s="3"/>
      <c r="TFU170" s="3"/>
      <c r="TFV170" s="3"/>
      <c r="TFW170" s="3"/>
      <c r="TFX170" s="3"/>
      <c r="TFY170" s="3"/>
      <c r="TFZ170" s="3"/>
      <c r="TGA170" s="3"/>
      <c r="TGB170" s="3"/>
      <c r="TGC170" s="3"/>
      <c r="TGD170" s="3"/>
      <c r="TGE170" s="3"/>
      <c r="TGF170" s="3"/>
      <c r="TGG170" s="3"/>
      <c r="TGH170" s="3"/>
      <c r="TGI170" s="3"/>
      <c r="TGJ170" s="3"/>
      <c r="TGK170" s="3"/>
      <c r="TGL170" s="3"/>
      <c r="TGM170" s="3"/>
      <c r="TGN170" s="3"/>
      <c r="TGO170" s="3"/>
      <c r="TGP170" s="3"/>
      <c r="TGQ170" s="3"/>
      <c r="TGR170" s="3"/>
      <c r="TGS170" s="3"/>
      <c r="TGT170" s="3"/>
      <c r="TGU170" s="3"/>
      <c r="TGV170" s="3"/>
      <c r="TGW170" s="3"/>
      <c r="TGX170" s="3"/>
      <c r="TGY170" s="3"/>
      <c r="TGZ170" s="3"/>
      <c r="THA170" s="3"/>
      <c r="THB170" s="3"/>
      <c r="THC170" s="3"/>
      <c r="THD170" s="3"/>
      <c r="THE170" s="3"/>
      <c r="THF170" s="3"/>
      <c r="THG170" s="3"/>
      <c r="THH170" s="3"/>
      <c r="THI170" s="3"/>
      <c r="THJ170" s="3"/>
      <c r="THK170" s="3"/>
      <c r="THL170" s="3"/>
      <c r="THM170" s="3"/>
      <c r="THN170" s="3"/>
      <c r="THO170" s="3"/>
      <c r="THP170" s="3"/>
      <c r="THQ170" s="3"/>
      <c r="THR170" s="3"/>
      <c r="THS170" s="3"/>
      <c r="THT170" s="3"/>
      <c r="THU170" s="3"/>
      <c r="THV170" s="3"/>
      <c r="THW170" s="3"/>
      <c r="THX170" s="3"/>
      <c r="THY170" s="3"/>
      <c r="THZ170" s="3"/>
      <c r="TIA170" s="3"/>
      <c r="TIB170" s="3"/>
      <c r="TIC170" s="3"/>
      <c r="TID170" s="3"/>
      <c r="TIE170" s="3"/>
      <c r="TIF170" s="3"/>
      <c r="TIG170" s="3"/>
      <c r="TIH170" s="3"/>
      <c r="TII170" s="3"/>
      <c r="TIJ170" s="3"/>
      <c r="TIK170" s="3"/>
      <c r="TIL170" s="3"/>
      <c r="TIM170" s="3"/>
      <c r="TIN170" s="3"/>
      <c r="TIO170" s="3"/>
      <c r="TIP170" s="3"/>
      <c r="TIQ170" s="3"/>
      <c r="TIR170" s="3"/>
      <c r="TIS170" s="3"/>
      <c r="TIT170" s="3"/>
      <c r="TIU170" s="3"/>
      <c r="TIV170" s="3"/>
      <c r="TIW170" s="3"/>
      <c r="TIX170" s="3"/>
      <c r="TIY170" s="3"/>
      <c r="TIZ170" s="3"/>
      <c r="TJA170" s="3"/>
      <c r="TJB170" s="3"/>
      <c r="TJC170" s="3"/>
      <c r="TJD170" s="3"/>
      <c r="TJE170" s="3"/>
      <c r="TJF170" s="3"/>
      <c r="TJG170" s="3"/>
      <c r="TJH170" s="3"/>
      <c r="TJI170" s="3"/>
      <c r="TJJ170" s="3"/>
      <c r="TJK170" s="3"/>
      <c r="TJL170" s="3"/>
      <c r="TJM170" s="3"/>
      <c r="TJN170" s="3"/>
      <c r="TJO170" s="3"/>
      <c r="TJP170" s="3"/>
      <c r="TJQ170" s="3"/>
      <c r="TJR170" s="3"/>
      <c r="TJS170" s="3"/>
      <c r="TJT170" s="3"/>
      <c r="TJU170" s="3"/>
      <c r="TJV170" s="3"/>
      <c r="TJW170" s="3"/>
      <c r="TJX170" s="3"/>
      <c r="TJY170" s="3"/>
      <c r="TJZ170" s="3"/>
      <c r="TKA170" s="3"/>
      <c r="TKB170" s="3"/>
      <c r="TKC170" s="3"/>
      <c r="TKD170" s="3"/>
      <c r="TKE170" s="3"/>
      <c r="TKF170" s="3"/>
      <c r="TKG170" s="3"/>
      <c r="TKH170" s="3"/>
      <c r="TKI170" s="3"/>
      <c r="TKJ170" s="3"/>
      <c r="TKK170" s="3"/>
      <c r="TKL170" s="3"/>
      <c r="TKM170" s="3"/>
      <c r="TKN170" s="3"/>
      <c r="TKO170" s="3"/>
      <c r="TKP170" s="3"/>
      <c r="TKQ170" s="3"/>
      <c r="TKR170" s="3"/>
      <c r="TKS170" s="3"/>
      <c r="TKT170" s="3"/>
      <c r="TKU170" s="3"/>
      <c r="TKV170" s="3"/>
      <c r="TKW170" s="3"/>
      <c r="TKX170" s="3"/>
      <c r="TKY170" s="3"/>
      <c r="TKZ170" s="3"/>
      <c r="TLA170" s="3"/>
      <c r="TLB170" s="3"/>
      <c r="TLC170" s="3"/>
      <c r="TLD170" s="3"/>
      <c r="TLE170" s="3"/>
      <c r="TLF170" s="3"/>
      <c r="TLG170" s="3"/>
      <c r="TLH170" s="3"/>
      <c r="TLI170" s="3"/>
      <c r="TLJ170" s="3"/>
      <c r="TLK170" s="3"/>
      <c r="TLL170" s="3"/>
      <c r="TLM170" s="3"/>
      <c r="TLN170" s="3"/>
      <c r="TLO170" s="3"/>
      <c r="TLP170" s="3"/>
      <c r="TLQ170" s="3"/>
      <c r="TLR170" s="3"/>
      <c r="TLS170" s="3"/>
      <c r="TLT170" s="3"/>
      <c r="TLU170" s="3"/>
      <c r="TLV170" s="3"/>
      <c r="TLW170" s="3"/>
      <c r="TLX170" s="3"/>
      <c r="TLY170" s="3"/>
      <c r="TLZ170" s="3"/>
      <c r="TMA170" s="3"/>
      <c r="TMB170" s="3"/>
      <c r="TMC170" s="3"/>
      <c r="TMD170" s="3"/>
      <c r="TME170" s="3"/>
      <c r="TMF170" s="3"/>
      <c r="TMG170" s="3"/>
      <c r="TMH170" s="3"/>
      <c r="TMI170" s="3"/>
      <c r="TMJ170" s="3"/>
      <c r="TMK170" s="3"/>
      <c r="TML170" s="3"/>
      <c r="TMM170" s="3"/>
      <c r="TMN170" s="3"/>
      <c r="TMO170" s="3"/>
      <c r="TMP170" s="3"/>
      <c r="TMQ170" s="3"/>
      <c r="TMR170" s="3"/>
      <c r="TMS170" s="3"/>
      <c r="TMT170" s="3"/>
      <c r="TMU170" s="3"/>
      <c r="TMV170" s="3"/>
      <c r="TMW170" s="3"/>
      <c r="TMX170" s="3"/>
      <c r="TMY170" s="3"/>
      <c r="TMZ170" s="3"/>
      <c r="TNA170" s="3"/>
      <c r="TNB170" s="3"/>
      <c r="TNC170" s="3"/>
      <c r="TND170" s="3"/>
      <c r="TNE170" s="3"/>
      <c r="TNF170" s="3"/>
      <c r="TNG170" s="3"/>
      <c r="TNH170" s="3"/>
      <c r="TNI170" s="3"/>
      <c r="TNJ170" s="3"/>
      <c r="TNK170" s="3"/>
      <c r="TNL170" s="3"/>
      <c r="TNM170" s="3"/>
      <c r="TNN170" s="3"/>
      <c r="TNO170" s="3"/>
      <c r="TNP170" s="3"/>
      <c r="TNQ170" s="3"/>
      <c r="TNR170" s="3"/>
      <c r="TNS170" s="3"/>
      <c r="TNT170" s="3"/>
      <c r="TNU170" s="3"/>
      <c r="TNV170" s="3"/>
      <c r="TNW170" s="3"/>
      <c r="TNX170" s="3"/>
      <c r="TNY170" s="3"/>
      <c r="TNZ170" s="3"/>
      <c r="TOA170" s="3"/>
      <c r="TOB170" s="3"/>
      <c r="TOC170" s="3"/>
      <c r="TOD170" s="3"/>
      <c r="TOE170" s="3"/>
      <c r="TOF170" s="3"/>
      <c r="TOG170" s="3"/>
      <c r="TOH170" s="3"/>
      <c r="TOI170" s="3"/>
      <c r="TOJ170" s="3"/>
      <c r="TOK170" s="3"/>
      <c r="TOL170" s="3"/>
      <c r="TOM170" s="3"/>
      <c r="TON170" s="3"/>
      <c r="TOO170" s="3"/>
      <c r="TOP170" s="3"/>
      <c r="TOQ170" s="3"/>
      <c r="TOR170" s="3"/>
      <c r="TOS170" s="3"/>
      <c r="TOT170" s="3"/>
      <c r="TOU170" s="3"/>
      <c r="TOV170" s="3"/>
      <c r="TOW170" s="3"/>
      <c r="TOX170" s="3"/>
      <c r="TOY170" s="3"/>
      <c r="TOZ170" s="3"/>
      <c r="TPA170" s="3"/>
      <c r="TPB170" s="3"/>
      <c r="TPC170" s="3"/>
      <c r="TPD170" s="3"/>
      <c r="TPE170" s="3"/>
      <c r="TPF170" s="3"/>
      <c r="TPG170" s="3"/>
      <c r="TPH170" s="3"/>
      <c r="TPI170" s="3"/>
      <c r="TPJ170" s="3"/>
      <c r="TPK170" s="3"/>
      <c r="TPL170" s="3"/>
      <c r="TPM170" s="3"/>
      <c r="TPN170" s="3"/>
      <c r="TPO170" s="3"/>
      <c r="TPP170" s="3"/>
      <c r="TPQ170" s="3"/>
      <c r="TPR170" s="3"/>
      <c r="TPS170" s="3"/>
      <c r="TPT170" s="3"/>
      <c r="TPU170" s="3"/>
      <c r="TPV170" s="3"/>
      <c r="TPW170" s="3"/>
      <c r="TPX170" s="3"/>
      <c r="TPY170" s="3"/>
      <c r="TPZ170" s="3"/>
      <c r="TQA170" s="3"/>
      <c r="TQB170" s="3"/>
      <c r="TQC170" s="3"/>
      <c r="TQD170" s="3"/>
      <c r="TQE170" s="3"/>
      <c r="TQF170" s="3"/>
      <c r="TQG170" s="3"/>
      <c r="TQH170" s="3"/>
      <c r="TQI170" s="3"/>
      <c r="TQJ170" s="3"/>
      <c r="TQK170" s="3"/>
      <c r="TQL170" s="3"/>
      <c r="TQM170" s="3"/>
      <c r="TQN170" s="3"/>
      <c r="TQO170" s="3"/>
      <c r="TQP170" s="3"/>
      <c r="TQQ170" s="3"/>
      <c r="TQR170" s="3"/>
      <c r="TQS170" s="3"/>
      <c r="TQT170" s="3"/>
      <c r="TQU170" s="3"/>
      <c r="TQV170" s="3"/>
      <c r="TQW170" s="3"/>
      <c r="TQX170" s="3"/>
      <c r="TQY170" s="3"/>
      <c r="TQZ170" s="3"/>
      <c r="TRA170" s="3"/>
      <c r="TRB170" s="3"/>
      <c r="TRC170" s="3"/>
      <c r="TRD170" s="3"/>
      <c r="TRE170" s="3"/>
      <c r="TRF170" s="3"/>
      <c r="TRG170" s="3"/>
      <c r="TRH170" s="3"/>
      <c r="TRI170" s="3"/>
      <c r="TRJ170" s="3"/>
      <c r="TRK170" s="3"/>
      <c r="TRL170" s="3"/>
      <c r="TRM170" s="3"/>
      <c r="TRN170" s="3"/>
      <c r="TRO170" s="3"/>
      <c r="TRP170" s="3"/>
      <c r="TRQ170" s="3"/>
      <c r="TRR170" s="3"/>
      <c r="TRS170" s="3"/>
      <c r="TRT170" s="3"/>
      <c r="TRU170" s="3"/>
      <c r="TRV170" s="3"/>
      <c r="TRW170" s="3"/>
      <c r="TRX170" s="3"/>
      <c r="TRY170" s="3"/>
      <c r="TRZ170" s="3"/>
      <c r="TSA170" s="3"/>
      <c r="TSB170" s="3"/>
      <c r="TSC170" s="3"/>
      <c r="TSD170" s="3"/>
      <c r="TSE170" s="3"/>
      <c r="TSF170" s="3"/>
      <c r="TSG170" s="3"/>
      <c r="TSH170" s="3"/>
      <c r="TSI170" s="3"/>
      <c r="TSJ170" s="3"/>
      <c r="TSK170" s="3"/>
      <c r="TSL170" s="3"/>
      <c r="TSM170" s="3"/>
      <c r="TSN170" s="3"/>
      <c r="TSO170" s="3"/>
      <c r="TSP170" s="3"/>
      <c r="TSQ170" s="3"/>
      <c r="TSR170" s="3"/>
      <c r="TSS170" s="3"/>
      <c r="TST170" s="3"/>
      <c r="TSU170" s="3"/>
      <c r="TSV170" s="3"/>
      <c r="TSW170" s="3"/>
      <c r="TSX170" s="3"/>
      <c r="TSY170" s="3"/>
      <c r="TSZ170" s="3"/>
      <c r="TTA170" s="3"/>
      <c r="TTB170" s="3"/>
      <c r="TTC170" s="3"/>
      <c r="TTD170" s="3"/>
      <c r="TTE170" s="3"/>
      <c r="TTF170" s="3"/>
      <c r="TTG170" s="3"/>
      <c r="TTH170" s="3"/>
      <c r="TTI170" s="3"/>
      <c r="TTJ170" s="3"/>
      <c r="TTK170" s="3"/>
      <c r="TTL170" s="3"/>
      <c r="TTM170" s="3"/>
      <c r="TTN170" s="3"/>
      <c r="TTO170" s="3"/>
      <c r="TTP170" s="3"/>
      <c r="TTQ170" s="3"/>
      <c r="TTR170" s="3"/>
      <c r="TTS170" s="3"/>
      <c r="TTT170" s="3"/>
      <c r="TTU170" s="3"/>
      <c r="TTV170" s="3"/>
      <c r="TTW170" s="3"/>
      <c r="TTX170" s="3"/>
      <c r="TTY170" s="3"/>
      <c r="TTZ170" s="3"/>
      <c r="TUA170" s="3"/>
      <c r="TUB170" s="3"/>
      <c r="TUC170" s="3"/>
      <c r="TUD170" s="3"/>
      <c r="TUE170" s="3"/>
      <c r="TUF170" s="3"/>
      <c r="TUG170" s="3"/>
      <c r="TUH170" s="3"/>
      <c r="TUI170" s="3"/>
      <c r="TUJ170" s="3"/>
      <c r="TUK170" s="3"/>
      <c r="TUL170" s="3"/>
      <c r="TUM170" s="3"/>
      <c r="TUN170" s="3"/>
      <c r="TUO170" s="3"/>
      <c r="TUP170" s="3"/>
      <c r="TUQ170" s="3"/>
      <c r="TUR170" s="3"/>
      <c r="TUS170" s="3"/>
      <c r="TUT170" s="3"/>
      <c r="TUU170" s="3"/>
      <c r="TUV170" s="3"/>
      <c r="TUW170" s="3"/>
      <c r="TUX170" s="3"/>
      <c r="TUY170" s="3"/>
      <c r="TUZ170" s="3"/>
      <c r="TVA170" s="3"/>
      <c r="TVB170" s="3"/>
      <c r="TVC170" s="3"/>
      <c r="TVD170" s="3"/>
      <c r="TVE170" s="3"/>
      <c r="TVF170" s="3"/>
      <c r="TVG170" s="3"/>
      <c r="TVH170" s="3"/>
      <c r="TVI170" s="3"/>
      <c r="TVJ170" s="3"/>
      <c r="TVK170" s="3"/>
      <c r="TVL170" s="3"/>
      <c r="TVM170" s="3"/>
      <c r="TVN170" s="3"/>
      <c r="TVO170" s="3"/>
      <c r="TVP170" s="3"/>
      <c r="TVQ170" s="3"/>
      <c r="TVR170" s="3"/>
      <c r="TVS170" s="3"/>
      <c r="TVT170" s="3"/>
      <c r="TVU170" s="3"/>
      <c r="TVV170" s="3"/>
      <c r="TVW170" s="3"/>
      <c r="TVX170" s="3"/>
      <c r="TVY170" s="3"/>
      <c r="TVZ170" s="3"/>
      <c r="TWA170" s="3"/>
      <c r="TWB170" s="3"/>
      <c r="TWC170" s="3"/>
      <c r="TWD170" s="3"/>
      <c r="TWE170" s="3"/>
      <c r="TWF170" s="3"/>
      <c r="TWG170" s="3"/>
      <c r="TWH170" s="3"/>
      <c r="TWI170" s="3"/>
      <c r="TWJ170" s="3"/>
      <c r="TWK170" s="3"/>
      <c r="TWL170" s="3"/>
      <c r="TWM170" s="3"/>
      <c r="TWN170" s="3"/>
      <c r="TWO170" s="3"/>
      <c r="TWP170" s="3"/>
      <c r="TWQ170" s="3"/>
      <c r="TWR170" s="3"/>
      <c r="TWS170" s="3"/>
      <c r="TWT170" s="3"/>
      <c r="TWU170" s="3"/>
      <c r="TWV170" s="3"/>
      <c r="TWW170" s="3"/>
      <c r="TWX170" s="3"/>
      <c r="TWY170" s="3"/>
      <c r="TWZ170" s="3"/>
      <c r="TXA170" s="3"/>
      <c r="TXB170" s="3"/>
      <c r="TXC170" s="3"/>
      <c r="TXD170" s="3"/>
      <c r="TXE170" s="3"/>
      <c r="TXF170" s="3"/>
      <c r="TXG170" s="3"/>
      <c r="TXH170" s="3"/>
      <c r="TXI170" s="3"/>
      <c r="TXJ170" s="3"/>
      <c r="TXK170" s="3"/>
      <c r="TXL170" s="3"/>
      <c r="TXM170" s="3"/>
      <c r="TXN170" s="3"/>
      <c r="TXO170" s="3"/>
      <c r="TXP170" s="3"/>
      <c r="TXQ170" s="3"/>
      <c r="TXR170" s="3"/>
      <c r="TXS170" s="3"/>
      <c r="TXT170" s="3"/>
      <c r="TXU170" s="3"/>
      <c r="TXV170" s="3"/>
      <c r="TXW170" s="3"/>
      <c r="TXX170" s="3"/>
      <c r="TXY170" s="3"/>
      <c r="TXZ170" s="3"/>
      <c r="TYA170" s="3"/>
      <c r="TYB170" s="3"/>
      <c r="TYC170" s="3"/>
      <c r="TYD170" s="3"/>
      <c r="TYE170" s="3"/>
      <c r="TYF170" s="3"/>
      <c r="TYG170" s="3"/>
      <c r="TYH170" s="3"/>
      <c r="TYI170" s="3"/>
      <c r="TYJ170" s="3"/>
      <c r="TYK170" s="3"/>
      <c r="TYL170" s="3"/>
      <c r="TYM170" s="3"/>
      <c r="TYN170" s="3"/>
      <c r="TYO170" s="3"/>
      <c r="TYP170" s="3"/>
      <c r="TYQ170" s="3"/>
      <c r="TYR170" s="3"/>
      <c r="TYS170" s="3"/>
      <c r="TYT170" s="3"/>
      <c r="TYU170" s="3"/>
      <c r="TYV170" s="3"/>
      <c r="TYW170" s="3"/>
      <c r="TYX170" s="3"/>
      <c r="TYY170" s="3"/>
      <c r="TYZ170" s="3"/>
      <c r="TZA170" s="3"/>
      <c r="TZB170" s="3"/>
      <c r="TZC170" s="3"/>
      <c r="TZD170" s="3"/>
      <c r="TZE170" s="3"/>
      <c r="TZF170" s="3"/>
      <c r="TZG170" s="3"/>
      <c r="TZH170" s="3"/>
      <c r="TZI170" s="3"/>
      <c r="TZJ170" s="3"/>
      <c r="TZK170" s="3"/>
      <c r="TZL170" s="3"/>
      <c r="TZM170" s="3"/>
      <c r="TZN170" s="3"/>
      <c r="TZO170" s="3"/>
      <c r="TZP170" s="3"/>
      <c r="TZQ170" s="3"/>
      <c r="TZR170" s="3"/>
      <c r="TZS170" s="3"/>
      <c r="TZT170" s="3"/>
      <c r="TZU170" s="3"/>
      <c r="TZV170" s="3"/>
      <c r="TZW170" s="3"/>
      <c r="TZX170" s="3"/>
      <c r="TZY170" s="3"/>
      <c r="TZZ170" s="3"/>
      <c r="UAA170" s="3"/>
      <c r="UAB170" s="3"/>
      <c r="UAC170" s="3"/>
      <c r="UAD170" s="3"/>
      <c r="UAE170" s="3"/>
      <c r="UAF170" s="3"/>
      <c r="UAG170" s="3"/>
      <c r="UAH170" s="3"/>
      <c r="UAI170" s="3"/>
      <c r="UAJ170" s="3"/>
      <c r="UAK170" s="3"/>
      <c r="UAL170" s="3"/>
      <c r="UAM170" s="3"/>
      <c r="UAN170" s="3"/>
      <c r="UAO170" s="3"/>
      <c r="UAP170" s="3"/>
      <c r="UAQ170" s="3"/>
      <c r="UAR170" s="3"/>
      <c r="UAS170" s="3"/>
      <c r="UAT170" s="3"/>
      <c r="UAU170" s="3"/>
      <c r="UAV170" s="3"/>
      <c r="UAW170" s="3"/>
      <c r="UAX170" s="3"/>
      <c r="UAY170" s="3"/>
      <c r="UAZ170" s="3"/>
      <c r="UBA170" s="3"/>
      <c r="UBB170" s="3"/>
      <c r="UBC170" s="3"/>
      <c r="UBD170" s="3"/>
      <c r="UBE170" s="3"/>
      <c r="UBF170" s="3"/>
      <c r="UBG170" s="3"/>
      <c r="UBH170" s="3"/>
      <c r="UBI170" s="3"/>
      <c r="UBJ170" s="3"/>
      <c r="UBK170" s="3"/>
      <c r="UBL170" s="3"/>
      <c r="UBM170" s="3"/>
      <c r="UBN170" s="3"/>
      <c r="UBO170" s="3"/>
      <c r="UBP170" s="3"/>
      <c r="UBQ170" s="3"/>
      <c r="UBR170" s="3"/>
      <c r="UBS170" s="3"/>
      <c r="UBT170" s="3"/>
      <c r="UBU170" s="3"/>
      <c r="UBV170" s="3"/>
      <c r="UBW170" s="3"/>
      <c r="UBX170" s="3"/>
      <c r="UBY170" s="3"/>
      <c r="UBZ170" s="3"/>
      <c r="UCA170" s="3"/>
      <c r="UCB170" s="3"/>
      <c r="UCC170" s="3"/>
      <c r="UCD170" s="3"/>
      <c r="UCE170" s="3"/>
      <c r="UCF170" s="3"/>
      <c r="UCG170" s="3"/>
      <c r="UCH170" s="3"/>
      <c r="UCI170" s="3"/>
      <c r="UCJ170" s="3"/>
      <c r="UCK170" s="3"/>
      <c r="UCL170" s="3"/>
      <c r="UCM170" s="3"/>
      <c r="UCN170" s="3"/>
      <c r="UCO170" s="3"/>
      <c r="UCP170" s="3"/>
      <c r="UCQ170" s="3"/>
      <c r="UCR170" s="3"/>
      <c r="UCS170" s="3"/>
      <c r="UCT170" s="3"/>
      <c r="UCU170" s="3"/>
      <c r="UCV170" s="3"/>
      <c r="UCW170" s="3"/>
      <c r="UCX170" s="3"/>
      <c r="UCY170" s="3"/>
      <c r="UCZ170" s="3"/>
      <c r="UDA170" s="3"/>
      <c r="UDB170" s="3"/>
      <c r="UDC170" s="3"/>
      <c r="UDD170" s="3"/>
      <c r="UDE170" s="3"/>
      <c r="UDF170" s="3"/>
      <c r="UDG170" s="3"/>
      <c r="UDH170" s="3"/>
      <c r="UDI170" s="3"/>
      <c r="UDJ170" s="3"/>
      <c r="UDK170" s="3"/>
      <c r="UDL170" s="3"/>
      <c r="UDM170" s="3"/>
      <c r="UDN170" s="3"/>
      <c r="UDO170" s="3"/>
      <c r="UDP170" s="3"/>
      <c r="UDQ170" s="3"/>
      <c r="UDR170" s="3"/>
      <c r="UDS170" s="3"/>
      <c r="UDT170" s="3"/>
      <c r="UDU170" s="3"/>
      <c r="UDV170" s="3"/>
      <c r="UDW170" s="3"/>
      <c r="UDX170" s="3"/>
      <c r="UDY170" s="3"/>
      <c r="UDZ170" s="3"/>
      <c r="UEA170" s="3"/>
      <c r="UEB170" s="3"/>
      <c r="UEC170" s="3"/>
      <c r="UED170" s="3"/>
      <c r="UEE170" s="3"/>
      <c r="UEF170" s="3"/>
      <c r="UEG170" s="3"/>
      <c r="UEH170" s="3"/>
      <c r="UEI170" s="3"/>
      <c r="UEJ170" s="3"/>
      <c r="UEK170" s="3"/>
      <c r="UEL170" s="3"/>
      <c r="UEM170" s="3"/>
      <c r="UEN170" s="3"/>
      <c r="UEO170" s="3"/>
      <c r="UEP170" s="3"/>
      <c r="UEQ170" s="3"/>
      <c r="UER170" s="3"/>
      <c r="UES170" s="3"/>
      <c r="UET170" s="3"/>
      <c r="UEU170" s="3"/>
      <c r="UEV170" s="3"/>
      <c r="UEW170" s="3"/>
      <c r="UEX170" s="3"/>
      <c r="UEY170" s="3"/>
      <c r="UEZ170" s="3"/>
      <c r="UFA170" s="3"/>
      <c r="UFB170" s="3"/>
      <c r="UFC170" s="3"/>
      <c r="UFD170" s="3"/>
      <c r="UFE170" s="3"/>
      <c r="UFF170" s="3"/>
      <c r="UFG170" s="3"/>
      <c r="UFH170" s="3"/>
      <c r="UFI170" s="3"/>
      <c r="UFJ170" s="3"/>
      <c r="UFK170" s="3"/>
      <c r="UFL170" s="3"/>
      <c r="UFM170" s="3"/>
      <c r="UFN170" s="3"/>
      <c r="UFO170" s="3"/>
      <c r="UFP170" s="3"/>
      <c r="UFQ170" s="3"/>
      <c r="UFR170" s="3"/>
      <c r="UFS170" s="3"/>
      <c r="UFT170" s="3"/>
      <c r="UFU170" s="3"/>
      <c r="UFV170" s="3"/>
      <c r="UFW170" s="3"/>
      <c r="UFX170" s="3"/>
      <c r="UFY170" s="3"/>
      <c r="UFZ170" s="3"/>
      <c r="UGA170" s="3"/>
      <c r="UGB170" s="3"/>
      <c r="UGC170" s="3"/>
      <c r="UGD170" s="3"/>
      <c r="UGE170" s="3"/>
      <c r="UGF170" s="3"/>
      <c r="UGG170" s="3"/>
      <c r="UGH170" s="3"/>
      <c r="UGI170" s="3"/>
      <c r="UGJ170" s="3"/>
      <c r="UGK170" s="3"/>
      <c r="UGL170" s="3"/>
      <c r="UGM170" s="3"/>
      <c r="UGN170" s="3"/>
      <c r="UGO170" s="3"/>
      <c r="UGP170" s="3"/>
      <c r="UGQ170" s="3"/>
      <c r="UGR170" s="3"/>
      <c r="UGS170" s="3"/>
      <c r="UGT170" s="3"/>
      <c r="UGU170" s="3"/>
      <c r="UGV170" s="3"/>
      <c r="UGW170" s="3"/>
      <c r="UGX170" s="3"/>
      <c r="UGY170" s="3"/>
      <c r="UGZ170" s="3"/>
      <c r="UHA170" s="3"/>
      <c r="UHB170" s="3"/>
      <c r="UHC170" s="3"/>
      <c r="UHD170" s="3"/>
      <c r="UHE170" s="3"/>
      <c r="UHF170" s="3"/>
      <c r="UHG170" s="3"/>
      <c r="UHH170" s="3"/>
      <c r="UHI170" s="3"/>
      <c r="UHJ170" s="3"/>
      <c r="UHK170" s="3"/>
      <c r="UHL170" s="3"/>
      <c r="UHM170" s="3"/>
      <c r="UHN170" s="3"/>
      <c r="UHO170" s="3"/>
      <c r="UHP170" s="3"/>
      <c r="UHQ170" s="3"/>
      <c r="UHR170" s="3"/>
      <c r="UHS170" s="3"/>
      <c r="UHT170" s="3"/>
      <c r="UHU170" s="3"/>
      <c r="UHV170" s="3"/>
      <c r="UHW170" s="3"/>
      <c r="UHX170" s="3"/>
      <c r="UHY170" s="3"/>
      <c r="UHZ170" s="3"/>
      <c r="UIA170" s="3"/>
      <c r="UIB170" s="3"/>
      <c r="UIC170" s="3"/>
      <c r="UID170" s="3"/>
      <c r="UIE170" s="3"/>
      <c r="UIF170" s="3"/>
      <c r="UIG170" s="3"/>
      <c r="UIH170" s="3"/>
      <c r="UII170" s="3"/>
      <c r="UIJ170" s="3"/>
      <c r="UIK170" s="3"/>
      <c r="UIL170" s="3"/>
      <c r="UIM170" s="3"/>
      <c r="UIN170" s="3"/>
      <c r="UIO170" s="3"/>
      <c r="UIP170" s="3"/>
      <c r="UIQ170" s="3"/>
      <c r="UIR170" s="3"/>
      <c r="UIS170" s="3"/>
      <c r="UIT170" s="3"/>
      <c r="UIU170" s="3"/>
      <c r="UIV170" s="3"/>
      <c r="UIW170" s="3"/>
      <c r="UIX170" s="3"/>
      <c r="UIY170" s="3"/>
      <c r="UIZ170" s="3"/>
      <c r="UJA170" s="3"/>
      <c r="UJB170" s="3"/>
      <c r="UJC170" s="3"/>
      <c r="UJD170" s="3"/>
      <c r="UJE170" s="3"/>
      <c r="UJF170" s="3"/>
      <c r="UJG170" s="3"/>
      <c r="UJH170" s="3"/>
      <c r="UJI170" s="3"/>
      <c r="UJJ170" s="3"/>
      <c r="UJK170" s="3"/>
      <c r="UJL170" s="3"/>
      <c r="UJM170" s="3"/>
      <c r="UJN170" s="3"/>
      <c r="UJO170" s="3"/>
      <c r="UJP170" s="3"/>
      <c r="UJQ170" s="3"/>
      <c r="UJR170" s="3"/>
      <c r="UJS170" s="3"/>
      <c r="UJT170" s="3"/>
      <c r="UJU170" s="3"/>
      <c r="UJV170" s="3"/>
      <c r="UJW170" s="3"/>
      <c r="UJX170" s="3"/>
      <c r="UJY170" s="3"/>
      <c r="UJZ170" s="3"/>
      <c r="UKA170" s="3"/>
      <c r="UKB170" s="3"/>
      <c r="UKC170" s="3"/>
      <c r="UKD170" s="3"/>
      <c r="UKE170" s="3"/>
      <c r="UKF170" s="3"/>
      <c r="UKG170" s="3"/>
      <c r="UKH170" s="3"/>
      <c r="UKI170" s="3"/>
      <c r="UKJ170" s="3"/>
      <c r="UKK170" s="3"/>
      <c r="UKL170" s="3"/>
      <c r="UKM170" s="3"/>
      <c r="UKN170" s="3"/>
      <c r="UKO170" s="3"/>
      <c r="UKP170" s="3"/>
      <c r="UKQ170" s="3"/>
      <c r="UKR170" s="3"/>
      <c r="UKS170" s="3"/>
      <c r="UKT170" s="3"/>
      <c r="UKU170" s="3"/>
      <c r="UKV170" s="3"/>
      <c r="UKW170" s="3"/>
      <c r="UKX170" s="3"/>
      <c r="UKY170" s="3"/>
      <c r="UKZ170" s="3"/>
      <c r="ULA170" s="3"/>
      <c r="ULB170" s="3"/>
      <c r="ULC170" s="3"/>
      <c r="ULD170" s="3"/>
      <c r="ULE170" s="3"/>
      <c r="ULF170" s="3"/>
      <c r="ULG170" s="3"/>
      <c r="ULH170" s="3"/>
      <c r="ULI170" s="3"/>
      <c r="ULJ170" s="3"/>
      <c r="ULK170" s="3"/>
      <c r="ULL170" s="3"/>
      <c r="ULM170" s="3"/>
      <c r="ULN170" s="3"/>
      <c r="ULO170" s="3"/>
      <c r="ULP170" s="3"/>
      <c r="ULQ170" s="3"/>
      <c r="ULR170" s="3"/>
      <c r="ULS170" s="3"/>
      <c r="ULT170" s="3"/>
      <c r="ULU170" s="3"/>
      <c r="ULV170" s="3"/>
      <c r="ULW170" s="3"/>
      <c r="ULX170" s="3"/>
      <c r="ULY170" s="3"/>
      <c r="ULZ170" s="3"/>
      <c r="UMA170" s="3"/>
      <c r="UMB170" s="3"/>
      <c r="UMC170" s="3"/>
      <c r="UMD170" s="3"/>
      <c r="UME170" s="3"/>
      <c r="UMF170" s="3"/>
      <c r="UMG170" s="3"/>
      <c r="UMH170" s="3"/>
      <c r="UMI170" s="3"/>
      <c r="UMJ170" s="3"/>
      <c r="UMK170" s="3"/>
      <c r="UML170" s="3"/>
      <c r="UMM170" s="3"/>
      <c r="UMN170" s="3"/>
      <c r="UMO170" s="3"/>
      <c r="UMP170" s="3"/>
      <c r="UMQ170" s="3"/>
      <c r="UMR170" s="3"/>
      <c r="UMS170" s="3"/>
      <c r="UMT170" s="3"/>
      <c r="UMU170" s="3"/>
      <c r="UMV170" s="3"/>
      <c r="UMW170" s="3"/>
      <c r="UMX170" s="3"/>
      <c r="UMY170" s="3"/>
      <c r="UMZ170" s="3"/>
      <c r="UNA170" s="3"/>
      <c r="UNB170" s="3"/>
      <c r="UNC170" s="3"/>
      <c r="UND170" s="3"/>
      <c r="UNE170" s="3"/>
      <c r="UNF170" s="3"/>
      <c r="UNG170" s="3"/>
      <c r="UNH170" s="3"/>
      <c r="UNI170" s="3"/>
      <c r="UNJ170" s="3"/>
      <c r="UNK170" s="3"/>
      <c r="UNL170" s="3"/>
      <c r="UNM170" s="3"/>
      <c r="UNN170" s="3"/>
      <c r="UNO170" s="3"/>
      <c r="UNP170" s="3"/>
      <c r="UNQ170" s="3"/>
      <c r="UNR170" s="3"/>
      <c r="UNS170" s="3"/>
      <c r="UNT170" s="3"/>
      <c r="UNU170" s="3"/>
      <c r="UNV170" s="3"/>
      <c r="UNW170" s="3"/>
      <c r="UNX170" s="3"/>
      <c r="UNY170" s="3"/>
      <c r="UNZ170" s="3"/>
      <c r="UOA170" s="3"/>
      <c r="UOB170" s="3"/>
      <c r="UOC170" s="3"/>
      <c r="UOD170" s="3"/>
      <c r="UOE170" s="3"/>
      <c r="UOF170" s="3"/>
      <c r="UOG170" s="3"/>
      <c r="UOH170" s="3"/>
      <c r="UOI170" s="3"/>
      <c r="UOJ170" s="3"/>
      <c r="UOK170" s="3"/>
      <c r="UOL170" s="3"/>
      <c r="UOM170" s="3"/>
      <c r="UON170" s="3"/>
      <c r="UOO170" s="3"/>
      <c r="UOP170" s="3"/>
      <c r="UOQ170" s="3"/>
      <c r="UOR170" s="3"/>
      <c r="UOS170" s="3"/>
      <c r="UOT170" s="3"/>
      <c r="UOU170" s="3"/>
      <c r="UOV170" s="3"/>
      <c r="UOW170" s="3"/>
      <c r="UOX170" s="3"/>
      <c r="UOY170" s="3"/>
      <c r="UOZ170" s="3"/>
      <c r="UPA170" s="3"/>
      <c r="UPB170" s="3"/>
      <c r="UPC170" s="3"/>
      <c r="UPD170" s="3"/>
      <c r="UPE170" s="3"/>
      <c r="UPF170" s="3"/>
      <c r="UPG170" s="3"/>
      <c r="UPH170" s="3"/>
      <c r="UPI170" s="3"/>
      <c r="UPJ170" s="3"/>
      <c r="UPK170" s="3"/>
      <c r="UPL170" s="3"/>
      <c r="UPM170" s="3"/>
      <c r="UPN170" s="3"/>
      <c r="UPO170" s="3"/>
      <c r="UPP170" s="3"/>
      <c r="UPQ170" s="3"/>
      <c r="UPR170" s="3"/>
      <c r="UPS170" s="3"/>
      <c r="UPT170" s="3"/>
      <c r="UPU170" s="3"/>
      <c r="UPV170" s="3"/>
      <c r="UPW170" s="3"/>
      <c r="UPX170" s="3"/>
      <c r="UPY170" s="3"/>
      <c r="UPZ170" s="3"/>
      <c r="UQA170" s="3"/>
      <c r="UQB170" s="3"/>
      <c r="UQC170" s="3"/>
      <c r="UQD170" s="3"/>
      <c r="UQE170" s="3"/>
      <c r="UQF170" s="3"/>
      <c r="UQG170" s="3"/>
      <c r="UQH170" s="3"/>
      <c r="UQI170" s="3"/>
      <c r="UQJ170" s="3"/>
      <c r="UQK170" s="3"/>
      <c r="UQL170" s="3"/>
      <c r="UQM170" s="3"/>
      <c r="UQN170" s="3"/>
      <c r="UQO170" s="3"/>
      <c r="UQP170" s="3"/>
      <c r="UQQ170" s="3"/>
      <c r="UQR170" s="3"/>
      <c r="UQS170" s="3"/>
      <c r="UQT170" s="3"/>
      <c r="UQU170" s="3"/>
      <c r="UQV170" s="3"/>
      <c r="UQW170" s="3"/>
      <c r="UQX170" s="3"/>
      <c r="UQY170" s="3"/>
      <c r="UQZ170" s="3"/>
      <c r="URA170" s="3"/>
      <c r="URB170" s="3"/>
      <c r="URC170" s="3"/>
      <c r="URD170" s="3"/>
      <c r="URE170" s="3"/>
      <c r="URF170" s="3"/>
      <c r="URG170" s="3"/>
      <c r="URH170" s="3"/>
      <c r="URI170" s="3"/>
      <c r="URJ170" s="3"/>
      <c r="URK170" s="3"/>
      <c r="URL170" s="3"/>
      <c r="URM170" s="3"/>
      <c r="URN170" s="3"/>
      <c r="URO170" s="3"/>
      <c r="URP170" s="3"/>
      <c r="URQ170" s="3"/>
      <c r="URR170" s="3"/>
      <c r="URS170" s="3"/>
      <c r="URT170" s="3"/>
      <c r="URU170" s="3"/>
      <c r="URV170" s="3"/>
      <c r="URW170" s="3"/>
      <c r="URX170" s="3"/>
      <c r="URY170" s="3"/>
      <c r="URZ170" s="3"/>
      <c r="USA170" s="3"/>
      <c r="USB170" s="3"/>
      <c r="USC170" s="3"/>
      <c r="USD170" s="3"/>
      <c r="USE170" s="3"/>
      <c r="USF170" s="3"/>
      <c r="USG170" s="3"/>
      <c r="USH170" s="3"/>
      <c r="USI170" s="3"/>
      <c r="USJ170" s="3"/>
      <c r="USK170" s="3"/>
      <c r="USL170" s="3"/>
      <c r="USM170" s="3"/>
      <c r="USN170" s="3"/>
      <c r="USO170" s="3"/>
      <c r="USP170" s="3"/>
      <c r="USQ170" s="3"/>
      <c r="USR170" s="3"/>
      <c r="USS170" s="3"/>
      <c r="UST170" s="3"/>
      <c r="USU170" s="3"/>
      <c r="USV170" s="3"/>
      <c r="USW170" s="3"/>
      <c r="USX170" s="3"/>
      <c r="USY170" s="3"/>
      <c r="USZ170" s="3"/>
      <c r="UTA170" s="3"/>
      <c r="UTB170" s="3"/>
      <c r="UTC170" s="3"/>
      <c r="UTD170" s="3"/>
      <c r="UTE170" s="3"/>
      <c r="UTF170" s="3"/>
      <c r="UTG170" s="3"/>
      <c r="UTH170" s="3"/>
      <c r="UTI170" s="3"/>
      <c r="UTJ170" s="3"/>
      <c r="UTK170" s="3"/>
      <c r="UTL170" s="3"/>
      <c r="UTM170" s="3"/>
      <c r="UTN170" s="3"/>
      <c r="UTO170" s="3"/>
      <c r="UTP170" s="3"/>
      <c r="UTQ170" s="3"/>
      <c r="UTR170" s="3"/>
      <c r="UTS170" s="3"/>
      <c r="UTT170" s="3"/>
      <c r="UTU170" s="3"/>
      <c r="UTV170" s="3"/>
      <c r="UTW170" s="3"/>
      <c r="UTX170" s="3"/>
      <c r="UTY170" s="3"/>
      <c r="UTZ170" s="3"/>
      <c r="UUA170" s="3"/>
      <c r="UUB170" s="3"/>
      <c r="UUC170" s="3"/>
      <c r="UUD170" s="3"/>
      <c r="UUE170" s="3"/>
      <c r="UUF170" s="3"/>
      <c r="UUG170" s="3"/>
      <c r="UUH170" s="3"/>
      <c r="UUI170" s="3"/>
      <c r="UUJ170" s="3"/>
      <c r="UUK170" s="3"/>
      <c r="UUL170" s="3"/>
      <c r="UUM170" s="3"/>
      <c r="UUN170" s="3"/>
      <c r="UUO170" s="3"/>
      <c r="UUP170" s="3"/>
      <c r="UUQ170" s="3"/>
      <c r="UUR170" s="3"/>
      <c r="UUS170" s="3"/>
      <c r="UUT170" s="3"/>
      <c r="UUU170" s="3"/>
      <c r="UUV170" s="3"/>
      <c r="UUW170" s="3"/>
      <c r="UUX170" s="3"/>
      <c r="UUY170" s="3"/>
      <c r="UUZ170" s="3"/>
      <c r="UVA170" s="3"/>
      <c r="UVB170" s="3"/>
      <c r="UVC170" s="3"/>
      <c r="UVD170" s="3"/>
      <c r="UVE170" s="3"/>
      <c r="UVF170" s="3"/>
      <c r="UVG170" s="3"/>
      <c r="UVH170" s="3"/>
      <c r="UVI170" s="3"/>
      <c r="UVJ170" s="3"/>
      <c r="UVK170" s="3"/>
      <c r="UVL170" s="3"/>
      <c r="UVM170" s="3"/>
      <c r="UVN170" s="3"/>
      <c r="UVO170" s="3"/>
      <c r="UVP170" s="3"/>
      <c r="UVQ170" s="3"/>
      <c r="UVR170" s="3"/>
      <c r="UVS170" s="3"/>
      <c r="UVT170" s="3"/>
      <c r="UVU170" s="3"/>
      <c r="UVV170" s="3"/>
      <c r="UVW170" s="3"/>
      <c r="UVX170" s="3"/>
      <c r="UVY170" s="3"/>
      <c r="UVZ170" s="3"/>
      <c r="UWA170" s="3"/>
      <c r="UWB170" s="3"/>
      <c r="UWC170" s="3"/>
      <c r="UWD170" s="3"/>
      <c r="UWE170" s="3"/>
      <c r="UWF170" s="3"/>
      <c r="UWG170" s="3"/>
      <c r="UWH170" s="3"/>
      <c r="UWI170" s="3"/>
      <c r="UWJ170" s="3"/>
      <c r="UWK170" s="3"/>
      <c r="UWL170" s="3"/>
      <c r="UWM170" s="3"/>
      <c r="UWN170" s="3"/>
      <c r="UWO170" s="3"/>
      <c r="UWP170" s="3"/>
      <c r="UWQ170" s="3"/>
      <c r="UWR170" s="3"/>
      <c r="UWS170" s="3"/>
      <c r="UWT170" s="3"/>
      <c r="UWU170" s="3"/>
      <c r="UWV170" s="3"/>
      <c r="UWW170" s="3"/>
      <c r="UWX170" s="3"/>
      <c r="UWY170" s="3"/>
      <c r="UWZ170" s="3"/>
      <c r="UXA170" s="3"/>
      <c r="UXB170" s="3"/>
      <c r="UXC170" s="3"/>
      <c r="UXD170" s="3"/>
      <c r="UXE170" s="3"/>
      <c r="UXF170" s="3"/>
      <c r="UXG170" s="3"/>
      <c r="UXH170" s="3"/>
      <c r="UXI170" s="3"/>
      <c r="UXJ170" s="3"/>
      <c r="UXK170" s="3"/>
      <c r="UXL170" s="3"/>
      <c r="UXM170" s="3"/>
      <c r="UXN170" s="3"/>
      <c r="UXO170" s="3"/>
      <c r="UXP170" s="3"/>
      <c r="UXQ170" s="3"/>
      <c r="UXR170" s="3"/>
      <c r="UXS170" s="3"/>
      <c r="UXT170" s="3"/>
      <c r="UXU170" s="3"/>
      <c r="UXV170" s="3"/>
      <c r="UXW170" s="3"/>
      <c r="UXX170" s="3"/>
      <c r="UXY170" s="3"/>
      <c r="UXZ170" s="3"/>
      <c r="UYA170" s="3"/>
      <c r="UYB170" s="3"/>
      <c r="UYC170" s="3"/>
      <c r="UYD170" s="3"/>
      <c r="UYE170" s="3"/>
      <c r="UYF170" s="3"/>
      <c r="UYG170" s="3"/>
      <c r="UYH170" s="3"/>
      <c r="UYI170" s="3"/>
      <c r="UYJ170" s="3"/>
      <c r="UYK170" s="3"/>
      <c r="UYL170" s="3"/>
      <c r="UYM170" s="3"/>
      <c r="UYN170" s="3"/>
      <c r="UYO170" s="3"/>
      <c r="UYP170" s="3"/>
      <c r="UYQ170" s="3"/>
      <c r="UYR170" s="3"/>
      <c r="UYS170" s="3"/>
      <c r="UYT170" s="3"/>
      <c r="UYU170" s="3"/>
      <c r="UYV170" s="3"/>
      <c r="UYW170" s="3"/>
      <c r="UYX170" s="3"/>
      <c r="UYY170" s="3"/>
      <c r="UYZ170" s="3"/>
      <c r="UZA170" s="3"/>
      <c r="UZB170" s="3"/>
      <c r="UZC170" s="3"/>
      <c r="UZD170" s="3"/>
      <c r="UZE170" s="3"/>
      <c r="UZF170" s="3"/>
      <c r="UZG170" s="3"/>
      <c r="UZH170" s="3"/>
      <c r="UZI170" s="3"/>
      <c r="UZJ170" s="3"/>
      <c r="UZK170" s="3"/>
      <c r="UZL170" s="3"/>
      <c r="UZM170" s="3"/>
      <c r="UZN170" s="3"/>
      <c r="UZO170" s="3"/>
      <c r="UZP170" s="3"/>
      <c r="UZQ170" s="3"/>
      <c r="UZR170" s="3"/>
      <c r="UZS170" s="3"/>
      <c r="UZT170" s="3"/>
      <c r="UZU170" s="3"/>
      <c r="UZV170" s="3"/>
      <c r="UZW170" s="3"/>
      <c r="UZX170" s="3"/>
      <c r="UZY170" s="3"/>
      <c r="UZZ170" s="3"/>
      <c r="VAA170" s="3"/>
      <c r="VAB170" s="3"/>
      <c r="VAC170" s="3"/>
      <c r="VAD170" s="3"/>
      <c r="VAE170" s="3"/>
      <c r="VAF170" s="3"/>
      <c r="VAG170" s="3"/>
      <c r="VAH170" s="3"/>
      <c r="VAI170" s="3"/>
      <c r="VAJ170" s="3"/>
      <c r="VAK170" s="3"/>
      <c r="VAL170" s="3"/>
      <c r="VAM170" s="3"/>
      <c r="VAN170" s="3"/>
      <c r="VAO170" s="3"/>
      <c r="VAP170" s="3"/>
      <c r="VAQ170" s="3"/>
      <c r="VAR170" s="3"/>
      <c r="VAS170" s="3"/>
      <c r="VAT170" s="3"/>
      <c r="VAU170" s="3"/>
      <c r="VAV170" s="3"/>
      <c r="VAW170" s="3"/>
      <c r="VAX170" s="3"/>
      <c r="VAY170" s="3"/>
      <c r="VAZ170" s="3"/>
      <c r="VBA170" s="3"/>
      <c r="VBB170" s="3"/>
      <c r="VBC170" s="3"/>
      <c r="VBD170" s="3"/>
      <c r="VBE170" s="3"/>
      <c r="VBF170" s="3"/>
      <c r="VBG170" s="3"/>
      <c r="VBH170" s="3"/>
      <c r="VBI170" s="3"/>
      <c r="VBJ170" s="3"/>
      <c r="VBK170" s="3"/>
      <c r="VBL170" s="3"/>
      <c r="VBM170" s="3"/>
      <c r="VBN170" s="3"/>
      <c r="VBO170" s="3"/>
      <c r="VBP170" s="3"/>
      <c r="VBQ170" s="3"/>
      <c r="VBR170" s="3"/>
      <c r="VBS170" s="3"/>
      <c r="VBT170" s="3"/>
      <c r="VBU170" s="3"/>
      <c r="VBV170" s="3"/>
      <c r="VBW170" s="3"/>
      <c r="VBX170" s="3"/>
      <c r="VBY170" s="3"/>
      <c r="VBZ170" s="3"/>
      <c r="VCA170" s="3"/>
      <c r="VCB170" s="3"/>
      <c r="VCC170" s="3"/>
      <c r="VCD170" s="3"/>
      <c r="VCE170" s="3"/>
      <c r="VCF170" s="3"/>
      <c r="VCG170" s="3"/>
      <c r="VCH170" s="3"/>
      <c r="VCI170" s="3"/>
      <c r="VCJ170" s="3"/>
      <c r="VCK170" s="3"/>
      <c r="VCL170" s="3"/>
      <c r="VCM170" s="3"/>
      <c r="VCN170" s="3"/>
      <c r="VCO170" s="3"/>
      <c r="VCP170" s="3"/>
      <c r="VCQ170" s="3"/>
      <c r="VCR170" s="3"/>
      <c r="VCS170" s="3"/>
      <c r="VCT170" s="3"/>
      <c r="VCU170" s="3"/>
      <c r="VCV170" s="3"/>
      <c r="VCW170" s="3"/>
      <c r="VCX170" s="3"/>
      <c r="VCY170" s="3"/>
      <c r="VCZ170" s="3"/>
      <c r="VDA170" s="3"/>
      <c r="VDB170" s="3"/>
      <c r="VDC170" s="3"/>
      <c r="VDD170" s="3"/>
      <c r="VDE170" s="3"/>
      <c r="VDF170" s="3"/>
      <c r="VDG170" s="3"/>
      <c r="VDH170" s="3"/>
      <c r="VDI170" s="3"/>
      <c r="VDJ170" s="3"/>
      <c r="VDK170" s="3"/>
      <c r="VDL170" s="3"/>
      <c r="VDM170" s="3"/>
      <c r="VDN170" s="3"/>
      <c r="VDO170" s="3"/>
      <c r="VDP170" s="3"/>
      <c r="VDQ170" s="3"/>
      <c r="VDR170" s="3"/>
      <c r="VDS170" s="3"/>
      <c r="VDT170" s="3"/>
      <c r="VDU170" s="3"/>
      <c r="VDV170" s="3"/>
      <c r="VDW170" s="3"/>
      <c r="VDX170" s="3"/>
      <c r="VDY170" s="3"/>
      <c r="VDZ170" s="3"/>
      <c r="VEA170" s="3"/>
      <c r="VEB170" s="3"/>
      <c r="VEC170" s="3"/>
      <c r="VED170" s="3"/>
      <c r="VEE170" s="3"/>
      <c r="VEF170" s="3"/>
      <c r="VEG170" s="3"/>
      <c r="VEH170" s="3"/>
      <c r="VEI170" s="3"/>
      <c r="VEJ170" s="3"/>
      <c r="VEK170" s="3"/>
      <c r="VEL170" s="3"/>
      <c r="VEM170" s="3"/>
      <c r="VEN170" s="3"/>
      <c r="VEO170" s="3"/>
      <c r="VEP170" s="3"/>
      <c r="VEQ170" s="3"/>
      <c r="VER170" s="3"/>
      <c r="VES170" s="3"/>
      <c r="VET170" s="3"/>
      <c r="VEU170" s="3"/>
      <c r="VEV170" s="3"/>
      <c r="VEW170" s="3"/>
      <c r="VEX170" s="3"/>
      <c r="VEY170" s="3"/>
      <c r="VEZ170" s="3"/>
      <c r="VFA170" s="3"/>
      <c r="VFB170" s="3"/>
      <c r="VFC170" s="3"/>
      <c r="VFD170" s="3"/>
      <c r="VFE170" s="3"/>
      <c r="VFF170" s="3"/>
      <c r="VFG170" s="3"/>
      <c r="VFH170" s="3"/>
      <c r="VFI170" s="3"/>
      <c r="VFJ170" s="3"/>
      <c r="VFK170" s="3"/>
      <c r="VFL170" s="3"/>
      <c r="VFM170" s="3"/>
      <c r="VFN170" s="3"/>
      <c r="VFO170" s="3"/>
      <c r="VFP170" s="3"/>
      <c r="VFQ170" s="3"/>
      <c r="VFR170" s="3"/>
      <c r="VFS170" s="3"/>
      <c r="VFT170" s="3"/>
      <c r="VFU170" s="3"/>
      <c r="VFV170" s="3"/>
      <c r="VFW170" s="3"/>
      <c r="VFX170" s="3"/>
      <c r="VFY170" s="3"/>
      <c r="VFZ170" s="3"/>
      <c r="VGA170" s="3"/>
      <c r="VGB170" s="3"/>
      <c r="VGC170" s="3"/>
      <c r="VGD170" s="3"/>
      <c r="VGE170" s="3"/>
      <c r="VGF170" s="3"/>
      <c r="VGG170" s="3"/>
      <c r="VGH170" s="3"/>
      <c r="VGI170" s="3"/>
      <c r="VGJ170" s="3"/>
      <c r="VGK170" s="3"/>
      <c r="VGL170" s="3"/>
      <c r="VGM170" s="3"/>
      <c r="VGN170" s="3"/>
      <c r="VGO170" s="3"/>
      <c r="VGP170" s="3"/>
      <c r="VGQ170" s="3"/>
      <c r="VGR170" s="3"/>
      <c r="VGS170" s="3"/>
      <c r="VGT170" s="3"/>
      <c r="VGU170" s="3"/>
      <c r="VGV170" s="3"/>
      <c r="VGW170" s="3"/>
      <c r="VGX170" s="3"/>
      <c r="VGY170" s="3"/>
      <c r="VGZ170" s="3"/>
      <c r="VHA170" s="3"/>
      <c r="VHB170" s="3"/>
      <c r="VHC170" s="3"/>
      <c r="VHD170" s="3"/>
      <c r="VHE170" s="3"/>
      <c r="VHF170" s="3"/>
      <c r="VHG170" s="3"/>
      <c r="VHH170" s="3"/>
      <c r="VHI170" s="3"/>
      <c r="VHJ170" s="3"/>
      <c r="VHK170" s="3"/>
      <c r="VHL170" s="3"/>
      <c r="VHM170" s="3"/>
      <c r="VHN170" s="3"/>
      <c r="VHO170" s="3"/>
      <c r="VHP170" s="3"/>
      <c r="VHQ170" s="3"/>
      <c r="VHR170" s="3"/>
      <c r="VHS170" s="3"/>
      <c r="VHT170" s="3"/>
      <c r="VHU170" s="3"/>
      <c r="VHV170" s="3"/>
      <c r="VHW170" s="3"/>
      <c r="VHX170" s="3"/>
      <c r="VHY170" s="3"/>
      <c r="VHZ170" s="3"/>
      <c r="VIA170" s="3"/>
      <c r="VIB170" s="3"/>
      <c r="VIC170" s="3"/>
      <c r="VID170" s="3"/>
      <c r="VIE170" s="3"/>
      <c r="VIF170" s="3"/>
      <c r="VIG170" s="3"/>
      <c r="VIH170" s="3"/>
      <c r="VII170" s="3"/>
      <c r="VIJ170" s="3"/>
      <c r="VIK170" s="3"/>
      <c r="VIL170" s="3"/>
      <c r="VIM170" s="3"/>
      <c r="VIN170" s="3"/>
      <c r="VIO170" s="3"/>
      <c r="VIP170" s="3"/>
      <c r="VIQ170" s="3"/>
      <c r="VIR170" s="3"/>
      <c r="VIS170" s="3"/>
      <c r="VIT170" s="3"/>
      <c r="VIU170" s="3"/>
      <c r="VIV170" s="3"/>
      <c r="VIW170" s="3"/>
      <c r="VIX170" s="3"/>
      <c r="VIY170" s="3"/>
      <c r="VIZ170" s="3"/>
      <c r="VJA170" s="3"/>
      <c r="VJB170" s="3"/>
      <c r="VJC170" s="3"/>
      <c r="VJD170" s="3"/>
      <c r="VJE170" s="3"/>
      <c r="VJF170" s="3"/>
      <c r="VJG170" s="3"/>
      <c r="VJH170" s="3"/>
      <c r="VJI170" s="3"/>
      <c r="VJJ170" s="3"/>
      <c r="VJK170" s="3"/>
      <c r="VJL170" s="3"/>
      <c r="VJM170" s="3"/>
      <c r="VJN170" s="3"/>
      <c r="VJO170" s="3"/>
      <c r="VJP170" s="3"/>
      <c r="VJQ170" s="3"/>
      <c r="VJR170" s="3"/>
      <c r="VJS170" s="3"/>
      <c r="VJT170" s="3"/>
      <c r="VJU170" s="3"/>
      <c r="VJV170" s="3"/>
      <c r="VJW170" s="3"/>
      <c r="VJX170" s="3"/>
      <c r="VJY170" s="3"/>
      <c r="VJZ170" s="3"/>
      <c r="VKA170" s="3"/>
      <c r="VKB170" s="3"/>
      <c r="VKC170" s="3"/>
      <c r="VKD170" s="3"/>
      <c r="VKE170" s="3"/>
      <c r="VKF170" s="3"/>
      <c r="VKG170" s="3"/>
      <c r="VKH170" s="3"/>
      <c r="VKI170" s="3"/>
      <c r="VKJ170" s="3"/>
      <c r="VKK170" s="3"/>
      <c r="VKL170" s="3"/>
      <c r="VKM170" s="3"/>
      <c r="VKN170" s="3"/>
      <c r="VKO170" s="3"/>
      <c r="VKP170" s="3"/>
      <c r="VKQ170" s="3"/>
      <c r="VKR170" s="3"/>
      <c r="VKS170" s="3"/>
      <c r="VKT170" s="3"/>
      <c r="VKU170" s="3"/>
      <c r="VKV170" s="3"/>
      <c r="VKW170" s="3"/>
      <c r="VKX170" s="3"/>
      <c r="VKY170" s="3"/>
      <c r="VKZ170" s="3"/>
      <c r="VLA170" s="3"/>
      <c r="VLB170" s="3"/>
      <c r="VLC170" s="3"/>
      <c r="VLD170" s="3"/>
      <c r="VLE170" s="3"/>
      <c r="VLF170" s="3"/>
      <c r="VLG170" s="3"/>
      <c r="VLH170" s="3"/>
      <c r="VLI170" s="3"/>
      <c r="VLJ170" s="3"/>
      <c r="VLK170" s="3"/>
      <c r="VLL170" s="3"/>
      <c r="VLM170" s="3"/>
      <c r="VLN170" s="3"/>
      <c r="VLO170" s="3"/>
      <c r="VLP170" s="3"/>
      <c r="VLQ170" s="3"/>
      <c r="VLR170" s="3"/>
      <c r="VLS170" s="3"/>
      <c r="VLT170" s="3"/>
      <c r="VLU170" s="3"/>
      <c r="VLV170" s="3"/>
      <c r="VLW170" s="3"/>
      <c r="VLX170" s="3"/>
      <c r="VLY170" s="3"/>
      <c r="VLZ170" s="3"/>
      <c r="VMA170" s="3"/>
      <c r="VMB170" s="3"/>
      <c r="VMC170" s="3"/>
      <c r="VMD170" s="3"/>
      <c r="VME170" s="3"/>
      <c r="VMF170" s="3"/>
      <c r="VMG170" s="3"/>
      <c r="VMH170" s="3"/>
      <c r="VMI170" s="3"/>
      <c r="VMJ170" s="3"/>
      <c r="VMK170" s="3"/>
      <c r="VML170" s="3"/>
      <c r="VMM170" s="3"/>
      <c r="VMN170" s="3"/>
      <c r="VMO170" s="3"/>
      <c r="VMP170" s="3"/>
      <c r="VMQ170" s="3"/>
      <c r="VMR170" s="3"/>
      <c r="VMS170" s="3"/>
      <c r="VMT170" s="3"/>
      <c r="VMU170" s="3"/>
      <c r="VMV170" s="3"/>
      <c r="VMW170" s="3"/>
      <c r="VMX170" s="3"/>
      <c r="VMY170" s="3"/>
      <c r="VMZ170" s="3"/>
      <c r="VNA170" s="3"/>
      <c r="VNB170" s="3"/>
      <c r="VNC170" s="3"/>
      <c r="VND170" s="3"/>
      <c r="VNE170" s="3"/>
      <c r="VNF170" s="3"/>
      <c r="VNG170" s="3"/>
      <c r="VNH170" s="3"/>
      <c r="VNI170" s="3"/>
      <c r="VNJ170" s="3"/>
      <c r="VNK170" s="3"/>
      <c r="VNL170" s="3"/>
      <c r="VNM170" s="3"/>
      <c r="VNN170" s="3"/>
      <c r="VNO170" s="3"/>
      <c r="VNP170" s="3"/>
      <c r="VNQ170" s="3"/>
      <c r="VNR170" s="3"/>
      <c r="VNS170" s="3"/>
      <c r="VNT170" s="3"/>
      <c r="VNU170" s="3"/>
      <c r="VNV170" s="3"/>
      <c r="VNW170" s="3"/>
      <c r="VNX170" s="3"/>
      <c r="VNY170" s="3"/>
      <c r="VNZ170" s="3"/>
      <c r="VOA170" s="3"/>
      <c r="VOB170" s="3"/>
      <c r="VOC170" s="3"/>
      <c r="VOD170" s="3"/>
      <c r="VOE170" s="3"/>
      <c r="VOF170" s="3"/>
      <c r="VOG170" s="3"/>
      <c r="VOH170" s="3"/>
      <c r="VOI170" s="3"/>
      <c r="VOJ170" s="3"/>
      <c r="VOK170" s="3"/>
      <c r="VOL170" s="3"/>
      <c r="VOM170" s="3"/>
      <c r="VON170" s="3"/>
      <c r="VOO170" s="3"/>
      <c r="VOP170" s="3"/>
      <c r="VOQ170" s="3"/>
      <c r="VOR170" s="3"/>
      <c r="VOS170" s="3"/>
      <c r="VOT170" s="3"/>
      <c r="VOU170" s="3"/>
      <c r="VOV170" s="3"/>
      <c r="VOW170" s="3"/>
      <c r="VOX170" s="3"/>
      <c r="VOY170" s="3"/>
      <c r="VOZ170" s="3"/>
      <c r="VPA170" s="3"/>
      <c r="VPB170" s="3"/>
      <c r="VPC170" s="3"/>
      <c r="VPD170" s="3"/>
      <c r="VPE170" s="3"/>
      <c r="VPF170" s="3"/>
      <c r="VPG170" s="3"/>
      <c r="VPH170" s="3"/>
      <c r="VPI170" s="3"/>
      <c r="VPJ170" s="3"/>
      <c r="VPK170" s="3"/>
      <c r="VPL170" s="3"/>
      <c r="VPM170" s="3"/>
      <c r="VPN170" s="3"/>
      <c r="VPO170" s="3"/>
      <c r="VPP170" s="3"/>
      <c r="VPQ170" s="3"/>
      <c r="VPR170" s="3"/>
      <c r="VPS170" s="3"/>
      <c r="VPT170" s="3"/>
      <c r="VPU170" s="3"/>
      <c r="VPV170" s="3"/>
      <c r="VPW170" s="3"/>
      <c r="VPX170" s="3"/>
      <c r="VPY170" s="3"/>
      <c r="VPZ170" s="3"/>
      <c r="VQA170" s="3"/>
      <c r="VQB170" s="3"/>
      <c r="VQC170" s="3"/>
      <c r="VQD170" s="3"/>
      <c r="VQE170" s="3"/>
      <c r="VQF170" s="3"/>
      <c r="VQG170" s="3"/>
      <c r="VQH170" s="3"/>
      <c r="VQI170" s="3"/>
      <c r="VQJ170" s="3"/>
      <c r="VQK170" s="3"/>
      <c r="VQL170" s="3"/>
      <c r="VQM170" s="3"/>
      <c r="VQN170" s="3"/>
      <c r="VQO170" s="3"/>
      <c r="VQP170" s="3"/>
      <c r="VQQ170" s="3"/>
      <c r="VQR170" s="3"/>
      <c r="VQS170" s="3"/>
      <c r="VQT170" s="3"/>
      <c r="VQU170" s="3"/>
      <c r="VQV170" s="3"/>
      <c r="VQW170" s="3"/>
      <c r="VQX170" s="3"/>
      <c r="VQY170" s="3"/>
      <c r="VQZ170" s="3"/>
      <c r="VRA170" s="3"/>
      <c r="VRB170" s="3"/>
      <c r="VRC170" s="3"/>
      <c r="VRD170" s="3"/>
      <c r="VRE170" s="3"/>
      <c r="VRF170" s="3"/>
      <c r="VRG170" s="3"/>
      <c r="VRH170" s="3"/>
      <c r="VRI170" s="3"/>
      <c r="VRJ170" s="3"/>
      <c r="VRK170" s="3"/>
      <c r="VRL170" s="3"/>
      <c r="VRM170" s="3"/>
      <c r="VRN170" s="3"/>
      <c r="VRO170" s="3"/>
      <c r="VRP170" s="3"/>
      <c r="VRQ170" s="3"/>
      <c r="VRR170" s="3"/>
      <c r="VRS170" s="3"/>
      <c r="VRT170" s="3"/>
      <c r="VRU170" s="3"/>
      <c r="VRV170" s="3"/>
      <c r="VRW170" s="3"/>
      <c r="VRX170" s="3"/>
      <c r="VRY170" s="3"/>
      <c r="VRZ170" s="3"/>
      <c r="VSA170" s="3"/>
      <c r="VSB170" s="3"/>
      <c r="VSC170" s="3"/>
      <c r="VSD170" s="3"/>
      <c r="VSE170" s="3"/>
      <c r="VSF170" s="3"/>
      <c r="VSG170" s="3"/>
      <c r="VSH170" s="3"/>
      <c r="VSI170" s="3"/>
      <c r="VSJ170" s="3"/>
      <c r="VSK170" s="3"/>
      <c r="VSL170" s="3"/>
      <c r="VSM170" s="3"/>
      <c r="VSN170" s="3"/>
      <c r="VSO170" s="3"/>
      <c r="VSP170" s="3"/>
      <c r="VSQ170" s="3"/>
      <c r="VSR170" s="3"/>
      <c r="VSS170" s="3"/>
      <c r="VST170" s="3"/>
      <c r="VSU170" s="3"/>
      <c r="VSV170" s="3"/>
      <c r="VSW170" s="3"/>
      <c r="VSX170" s="3"/>
      <c r="VSY170" s="3"/>
      <c r="VSZ170" s="3"/>
      <c r="VTA170" s="3"/>
      <c r="VTB170" s="3"/>
      <c r="VTC170" s="3"/>
      <c r="VTD170" s="3"/>
      <c r="VTE170" s="3"/>
      <c r="VTF170" s="3"/>
      <c r="VTG170" s="3"/>
      <c r="VTH170" s="3"/>
      <c r="VTI170" s="3"/>
      <c r="VTJ170" s="3"/>
      <c r="VTK170" s="3"/>
      <c r="VTL170" s="3"/>
      <c r="VTM170" s="3"/>
      <c r="VTN170" s="3"/>
      <c r="VTO170" s="3"/>
      <c r="VTP170" s="3"/>
      <c r="VTQ170" s="3"/>
      <c r="VTR170" s="3"/>
      <c r="VTS170" s="3"/>
      <c r="VTT170" s="3"/>
      <c r="VTU170" s="3"/>
      <c r="VTV170" s="3"/>
      <c r="VTW170" s="3"/>
      <c r="VTX170" s="3"/>
      <c r="VTY170" s="3"/>
      <c r="VTZ170" s="3"/>
      <c r="VUA170" s="3"/>
      <c r="VUB170" s="3"/>
      <c r="VUC170" s="3"/>
      <c r="VUD170" s="3"/>
      <c r="VUE170" s="3"/>
      <c r="VUF170" s="3"/>
      <c r="VUG170" s="3"/>
      <c r="VUH170" s="3"/>
      <c r="VUI170" s="3"/>
      <c r="VUJ170" s="3"/>
      <c r="VUK170" s="3"/>
      <c r="VUL170" s="3"/>
      <c r="VUM170" s="3"/>
      <c r="VUN170" s="3"/>
      <c r="VUO170" s="3"/>
      <c r="VUP170" s="3"/>
      <c r="VUQ170" s="3"/>
      <c r="VUR170" s="3"/>
      <c r="VUS170" s="3"/>
      <c r="VUT170" s="3"/>
      <c r="VUU170" s="3"/>
      <c r="VUV170" s="3"/>
      <c r="VUW170" s="3"/>
      <c r="VUX170" s="3"/>
      <c r="VUY170" s="3"/>
      <c r="VUZ170" s="3"/>
      <c r="VVA170" s="3"/>
      <c r="VVB170" s="3"/>
      <c r="VVC170" s="3"/>
      <c r="VVD170" s="3"/>
      <c r="VVE170" s="3"/>
      <c r="VVF170" s="3"/>
      <c r="VVG170" s="3"/>
      <c r="VVH170" s="3"/>
      <c r="VVI170" s="3"/>
      <c r="VVJ170" s="3"/>
      <c r="VVK170" s="3"/>
      <c r="VVL170" s="3"/>
      <c r="VVM170" s="3"/>
      <c r="VVN170" s="3"/>
      <c r="VVO170" s="3"/>
      <c r="VVP170" s="3"/>
      <c r="VVQ170" s="3"/>
      <c r="VVR170" s="3"/>
      <c r="VVS170" s="3"/>
      <c r="VVT170" s="3"/>
      <c r="VVU170" s="3"/>
      <c r="VVV170" s="3"/>
      <c r="VVW170" s="3"/>
      <c r="VVX170" s="3"/>
      <c r="VVY170" s="3"/>
      <c r="VVZ170" s="3"/>
      <c r="VWA170" s="3"/>
      <c r="VWB170" s="3"/>
      <c r="VWC170" s="3"/>
      <c r="VWD170" s="3"/>
      <c r="VWE170" s="3"/>
      <c r="VWF170" s="3"/>
      <c r="VWG170" s="3"/>
      <c r="VWH170" s="3"/>
      <c r="VWI170" s="3"/>
      <c r="VWJ170" s="3"/>
      <c r="VWK170" s="3"/>
      <c r="VWL170" s="3"/>
      <c r="VWM170" s="3"/>
      <c r="VWN170" s="3"/>
      <c r="VWO170" s="3"/>
      <c r="VWP170" s="3"/>
      <c r="VWQ170" s="3"/>
      <c r="VWR170" s="3"/>
      <c r="VWS170" s="3"/>
      <c r="VWT170" s="3"/>
      <c r="VWU170" s="3"/>
      <c r="VWV170" s="3"/>
      <c r="VWW170" s="3"/>
      <c r="VWX170" s="3"/>
      <c r="VWY170" s="3"/>
      <c r="VWZ170" s="3"/>
      <c r="VXA170" s="3"/>
      <c r="VXB170" s="3"/>
      <c r="VXC170" s="3"/>
      <c r="VXD170" s="3"/>
      <c r="VXE170" s="3"/>
      <c r="VXF170" s="3"/>
      <c r="VXG170" s="3"/>
      <c r="VXH170" s="3"/>
      <c r="VXI170" s="3"/>
      <c r="VXJ170" s="3"/>
      <c r="VXK170" s="3"/>
      <c r="VXL170" s="3"/>
      <c r="VXM170" s="3"/>
      <c r="VXN170" s="3"/>
      <c r="VXO170" s="3"/>
      <c r="VXP170" s="3"/>
      <c r="VXQ170" s="3"/>
      <c r="VXR170" s="3"/>
      <c r="VXS170" s="3"/>
      <c r="VXT170" s="3"/>
      <c r="VXU170" s="3"/>
      <c r="VXV170" s="3"/>
      <c r="VXW170" s="3"/>
      <c r="VXX170" s="3"/>
      <c r="VXY170" s="3"/>
      <c r="VXZ170" s="3"/>
      <c r="VYA170" s="3"/>
      <c r="VYB170" s="3"/>
      <c r="VYC170" s="3"/>
      <c r="VYD170" s="3"/>
      <c r="VYE170" s="3"/>
      <c r="VYF170" s="3"/>
      <c r="VYG170" s="3"/>
      <c r="VYH170" s="3"/>
      <c r="VYI170" s="3"/>
      <c r="VYJ170" s="3"/>
      <c r="VYK170" s="3"/>
      <c r="VYL170" s="3"/>
      <c r="VYM170" s="3"/>
      <c r="VYN170" s="3"/>
      <c r="VYO170" s="3"/>
      <c r="VYP170" s="3"/>
      <c r="VYQ170" s="3"/>
      <c r="VYR170" s="3"/>
      <c r="VYS170" s="3"/>
      <c r="VYT170" s="3"/>
      <c r="VYU170" s="3"/>
      <c r="VYV170" s="3"/>
      <c r="VYW170" s="3"/>
      <c r="VYX170" s="3"/>
      <c r="VYY170" s="3"/>
      <c r="VYZ170" s="3"/>
      <c r="VZA170" s="3"/>
      <c r="VZB170" s="3"/>
      <c r="VZC170" s="3"/>
      <c r="VZD170" s="3"/>
      <c r="VZE170" s="3"/>
      <c r="VZF170" s="3"/>
      <c r="VZG170" s="3"/>
      <c r="VZH170" s="3"/>
      <c r="VZI170" s="3"/>
      <c r="VZJ170" s="3"/>
      <c r="VZK170" s="3"/>
      <c r="VZL170" s="3"/>
      <c r="VZM170" s="3"/>
      <c r="VZN170" s="3"/>
      <c r="VZO170" s="3"/>
      <c r="VZP170" s="3"/>
      <c r="VZQ170" s="3"/>
      <c r="VZR170" s="3"/>
      <c r="VZS170" s="3"/>
      <c r="VZT170" s="3"/>
      <c r="VZU170" s="3"/>
      <c r="VZV170" s="3"/>
      <c r="VZW170" s="3"/>
      <c r="VZX170" s="3"/>
      <c r="VZY170" s="3"/>
      <c r="VZZ170" s="3"/>
      <c r="WAA170" s="3"/>
      <c r="WAB170" s="3"/>
      <c r="WAC170" s="3"/>
      <c r="WAD170" s="3"/>
      <c r="WAE170" s="3"/>
      <c r="WAF170" s="3"/>
      <c r="WAG170" s="3"/>
      <c r="WAH170" s="3"/>
      <c r="WAI170" s="3"/>
      <c r="WAJ170" s="3"/>
      <c r="WAK170" s="3"/>
      <c r="WAL170" s="3"/>
      <c r="WAM170" s="3"/>
      <c r="WAN170" s="3"/>
      <c r="WAO170" s="3"/>
      <c r="WAP170" s="3"/>
      <c r="WAQ170" s="3"/>
      <c r="WAR170" s="3"/>
      <c r="WAS170" s="3"/>
      <c r="WAT170" s="3"/>
      <c r="WAU170" s="3"/>
      <c r="WAV170" s="3"/>
      <c r="WAW170" s="3"/>
      <c r="WAX170" s="3"/>
      <c r="WAY170" s="3"/>
      <c r="WAZ170" s="3"/>
      <c r="WBA170" s="3"/>
      <c r="WBB170" s="3"/>
      <c r="WBC170" s="3"/>
      <c r="WBD170" s="3"/>
      <c r="WBE170" s="3"/>
      <c r="WBF170" s="3"/>
      <c r="WBG170" s="3"/>
      <c r="WBH170" s="3"/>
      <c r="WBI170" s="3"/>
      <c r="WBJ170" s="3"/>
      <c r="WBK170" s="3"/>
      <c r="WBL170" s="3"/>
      <c r="WBM170" s="3"/>
      <c r="WBN170" s="3"/>
      <c r="WBO170" s="3"/>
      <c r="WBP170" s="3"/>
      <c r="WBQ170" s="3"/>
      <c r="WBR170" s="3"/>
      <c r="WBS170" s="3"/>
      <c r="WBT170" s="3"/>
      <c r="WBU170" s="3"/>
      <c r="WBV170" s="3"/>
      <c r="WBW170" s="3"/>
      <c r="WBX170" s="3"/>
      <c r="WBY170" s="3"/>
      <c r="WBZ170" s="3"/>
      <c r="WCA170" s="3"/>
      <c r="WCB170" s="3"/>
      <c r="WCC170" s="3"/>
      <c r="WCD170" s="3"/>
      <c r="WCE170" s="3"/>
      <c r="WCF170" s="3"/>
      <c r="WCG170" s="3"/>
      <c r="WCH170" s="3"/>
      <c r="WCI170" s="3"/>
      <c r="WCJ170" s="3"/>
      <c r="WCK170" s="3"/>
      <c r="WCL170" s="3"/>
      <c r="WCM170" s="3"/>
      <c r="WCN170" s="3"/>
      <c r="WCO170" s="3"/>
      <c r="WCP170" s="3"/>
      <c r="WCQ170" s="3"/>
      <c r="WCR170" s="3"/>
      <c r="WCS170" s="3"/>
      <c r="WCT170" s="3"/>
      <c r="WCU170" s="3"/>
      <c r="WCV170" s="3"/>
      <c r="WCW170" s="3"/>
      <c r="WCX170" s="3"/>
      <c r="WCY170" s="3"/>
      <c r="WCZ170" s="3"/>
      <c r="WDA170" s="3"/>
      <c r="WDB170" s="3"/>
      <c r="WDC170" s="3"/>
      <c r="WDD170" s="3"/>
      <c r="WDE170" s="3"/>
      <c r="WDF170" s="3"/>
      <c r="WDG170" s="3"/>
      <c r="WDH170" s="3"/>
      <c r="WDI170" s="3"/>
      <c r="WDJ170" s="3"/>
      <c r="WDK170" s="3"/>
      <c r="WDL170" s="3"/>
      <c r="WDM170" s="3"/>
      <c r="WDN170" s="3"/>
      <c r="WDO170" s="3"/>
      <c r="WDP170" s="3"/>
      <c r="WDQ170" s="3"/>
      <c r="WDR170" s="3"/>
      <c r="WDS170" s="3"/>
      <c r="WDT170" s="3"/>
      <c r="WDU170" s="3"/>
      <c r="WDV170" s="3"/>
      <c r="WDW170" s="3"/>
      <c r="WDX170" s="3"/>
      <c r="WDY170" s="3"/>
      <c r="WDZ170" s="3"/>
      <c r="WEA170" s="3"/>
      <c r="WEB170" s="3"/>
      <c r="WEC170" s="3"/>
      <c r="WED170" s="3"/>
      <c r="WEE170" s="3"/>
      <c r="WEF170" s="3"/>
      <c r="WEG170" s="3"/>
      <c r="WEH170" s="3"/>
      <c r="WEI170" s="3"/>
      <c r="WEJ170" s="3"/>
      <c r="WEK170" s="3"/>
      <c r="WEL170" s="3"/>
      <c r="WEM170" s="3"/>
      <c r="WEN170" s="3"/>
      <c r="WEO170" s="3"/>
      <c r="WEP170" s="3"/>
      <c r="WEQ170" s="3"/>
      <c r="WER170" s="3"/>
      <c r="WES170" s="3"/>
      <c r="WET170" s="3"/>
      <c r="WEU170" s="3"/>
      <c r="WEV170" s="3"/>
      <c r="WEW170" s="3"/>
      <c r="WEX170" s="3"/>
      <c r="WEY170" s="3"/>
      <c r="WEZ170" s="3"/>
      <c r="WFA170" s="3"/>
      <c r="WFB170" s="3"/>
      <c r="WFC170" s="3"/>
      <c r="WFD170" s="3"/>
      <c r="WFE170" s="3"/>
      <c r="WFF170" s="3"/>
      <c r="WFG170" s="3"/>
      <c r="WFH170" s="3"/>
      <c r="WFI170" s="3"/>
      <c r="WFJ170" s="3"/>
      <c r="WFK170" s="3"/>
      <c r="WFL170" s="3"/>
      <c r="WFM170" s="3"/>
      <c r="WFN170" s="3"/>
      <c r="WFO170" s="3"/>
      <c r="WFP170" s="3"/>
      <c r="WFQ170" s="3"/>
      <c r="WFR170" s="3"/>
      <c r="WFS170" s="3"/>
      <c r="WFT170" s="3"/>
      <c r="WFU170" s="3"/>
      <c r="WFV170" s="3"/>
      <c r="WFW170" s="3"/>
      <c r="WFX170" s="3"/>
      <c r="WFY170" s="3"/>
      <c r="WFZ170" s="3"/>
      <c r="WGA170" s="3"/>
      <c r="WGB170" s="3"/>
      <c r="WGC170" s="3"/>
      <c r="WGD170" s="3"/>
      <c r="WGE170" s="3"/>
      <c r="WGF170" s="3"/>
      <c r="WGG170" s="3"/>
      <c r="WGH170" s="3"/>
      <c r="WGI170" s="3"/>
      <c r="WGJ170" s="3"/>
      <c r="WGK170" s="3"/>
      <c r="WGL170" s="3"/>
      <c r="WGM170" s="3"/>
      <c r="WGN170" s="3"/>
      <c r="WGO170" s="3"/>
      <c r="WGP170" s="3"/>
      <c r="WGQ170" s="3"/>
      <c r="WGR170" s="3"/>
      <c r="WGS170" s="3"/>
      <c r="WGT170" s="3"/>
      <c r="WGU170" s="3"/>
      <c r="WGV170" s="3"/>
      <c r="WGW170" s="3"/>
      <c r="WGX170" s="3"/>
      <c r="WGY170" s="3"/>
      <c r="WGZ170" s="3"/>
      <c r="WHA170" s="3"/>
      <c r="WHB170" s="3"/>
      <c r="WHC170" s="3"/>
      <c r="WHD170" s="3"/>
      <c r="WHE170" s="3"/>
      <c r="WHF170" s="3"/>
      <c r="WHG170" s="3"/>
      <c r="WHH170" s="3"/>
      <c r="WHI170" s="3"/>
      <c r="WHJ170" s="3"/>
      <c r="WHK170" s="3"/>
      <c r="WHL170" s="3"/>
      <c r="WHM170" s="3"/>
      <c r="WHN170" s="3"/>
      <c r="WHO170" s="3"/>
      <c r="WHP170" s="3"/>
      <c r="WHQ170" s="3"/>
      <c r="WHR170" s="3"/>
      <c r="WHS170" s="3"/>
      <c r="WHT170" s="3"/>
      <c r="WHU170" s="3"/>
      <c r="WHV170" s="3"/>
      <c r="WHW170" s="3"/>
      <c r="WHX170" s="3"/>
      <c r="WHY170" s="3"/>
      <c r="WHZ170" s="3"/>
      <c r="WIA170" s="3"/>
      <c r="WIB170" s="3"/>
      <c r="WIC170" s="3"/>
      <c r="WID170" s="3"/>
      <c r="WIE170" s="3"/>
      <c r="WIF170" s="3"/>
      <c r="WIG170" s="3"/>
      <c r="WIH170" s="3"/>
      <c r="WII170" s="3"/>
      <c r="WIJ170" s="3"/>
      <c r="WIK170" s="3"/>
      <c r="WIL170" s="3"/>
      <c r="WIM170" s="3"/>
      <c r="WIN170" s="3"/>
      <c r="WIO170" s="3"/>
      <c r="WIP170" s="3"/>
      <c r="WIQ170" s="3"/>
      <c r="WIR170" s="3"/>
      <c r="WIS170" s="3"/>
      <c r="WIT170" s="3"/>
      <c r="WIU170" s="3"/>
      <c r="WIV170" s="3"/>
      <c r="WIW170" s="3"/>
      <c r="WIX170" s="3"/>
      <c r="WIY170" s="3"/>
      <c r="WIZ170" s="3"/>
      <c r="WJA170" s="3"/>
      <c r="WJB170" s="3"/>
      <c r="WJC170" s="3"/>
      <c r="WJD170" s="3"/>
      <c r="WJE170" s="3"/>
      <c r="WJF170" s="3"/>
      <c r="WJG170" s="3"/>
      <c r="WJH170" s="3"/>
      <c r="WJI170" s="3"/>
      <c r="WJJ170" s="3"/>
      <c r="WJK170" s="3"/>
      <c r="WJL170" s="3"/>
      <c r="WJM170" s="3"/>
      <c r="WJN170" s="3"/>
      <c r="WJO170" s="3"/>
      <c r="WJP170" s="3"/>
      <c r="WJQ170" s="3"/>
      <c r="WJR170" s="3"/>
      <c r="WJS170" s="3"/>
      <c r="WJT170" s="3"/>
      <c r="WJU170" s="3"/>
      <c r="WJV170" s="3"/>
      <c r="WJW170" s="3"/>
      <c r="WJX170" s="3"/>
      <c r="WJY170" s="3"/>
      <c r="WJZ170" s="3"/>
      <c r="WKA170" s="3"/>
      <c r="WKB170" s="3"/>
      <c r="WKC170" s="3"/>
      <c r="WKD170" s="3"/>
      <c r="WKE170" s="3"/>
      <c r="WKF170" s="3"/>
      <c r="WKG170" s="3"/>
      <c r="WKH170" s="3"/>
      <c r="WKI170" s="3"/>
      <c r="WKJ170" s="3"/>
      <c r="WKK170" s="3"/>
      <c r="WKL170" s="3"/>
      <c r="WKM170" s="3"/>
      <c r="WKN170" s="3"/>
      <c r="WKO170" s="3"/>
      <c r="WKP170" s="3"/>
      <c r="WKQ170" s="3"/>
      <c r="WKR170" s="3"/>
      <c r="WKS170" s="3"/>
      <c r="WKT170" s="3"/>
      <c r="WKU170" s="3"/>
      <c r="WKV170" s="3"/>
      <c r="WKW170" s="3"/>
      <c r="WKX170" s="3"/>
      <c r="WKY170" s="3"/>
      <c r="WKZ170" s="3"/>
      <c r="WLA170" s="3"/>
      <c r="WLB170" s="3"/>
      <c r="WLC170" s="3"/>
      <c r="WLD170" s="3"/>
      <c r="WLE170" s="3"/>
      <c r="WLF170" s="3"/>
      <c r="WLG170" s="3"/>
      <c r="WLH170" s="3"/>
      <c r="WLI170" s="3"/>
      <c r="WLJ170" s="3"/>
      <c r="WLK170" s="3"/>
      <c r="WLL170" s="3"/>
      <c r="WLM170" s="3"/>
      <c r="WLN170" s="3"/>
      <c r="WLO170" s="3"/>
      <c r="WLP170" s="3"/>
      <c r="WLQ170" s="3"/>
      <c r="WLR170" s="3"/>
      <c r="WLS170" s="3"/>
      <c r="WLT170" s="3"/>
      <c r="WLU170" s="3"/>
      <c r="WLV170" s="3"/>
      <c r="WLW170" s="3"/>
      <c r="WLX170" s="3"/>
      <c r="WLY170" s="3"/>
      <c r="WLZ170" s="3"/>
      <c r="WMA170" s="3"/>
      <c r="WMB170" s="3"/>
      <c r="WMC170" s="3"/>
      <c r="WMD170" s="3"/>
      <c r="WME170" s="3"/>
      <c r="WMF170" s="3"/>
      <c r="WMG170" s="3"/>
      <c r="WMH170" s="3"/>
      <c r="WMI170" s="3"/>
      <c r="WMJ170" s="3"/>
      <c r="WMK170" s="3"/>
      <c r="WML170" s="3"/>
      <c r="WMM170" s="3"/>
      <c r="WMN170" s="3"/>
      <c r="WMO170" s="3"/>
      <c r="WMP170" s="3"/>
      <c r="WMQ170" s="3"/>
      <c r="WMR170" s="3"/>
      <c r="WMS170" s="3"/>
      <c r="WMT170" s="3"/>
      <c r="WMU170" s="3"/>
      <c r="WMV170" s="3"/>
      <c r="WMW170" s="3"/>
      <c r="WMX170" s="3"/>
      <c r="WMY170" s="3"/>
      <c r="WMZ170" s="3"/>
      <c r="WNA170" s="3"/>
      <c r="WNB170" s="3"/>
      <c r="WNC170" s="3"/>
      <c r="WND170" s="3"/>
      <c r="WNE170" s="3"/>
      <c r="WNF170" s="3"/>
      <c r="WNG170" s="3"/>
      <c r="WNH170" s="3"/>
      <c r="WNI170" s="3"/>
      <c r="WNJ170" s="3"/>
      <c r="WNK170" s="3"/>
      <c r="WNL170" s="3"/>
      <c r="WNM170" s="3"/>
      <c r="WNN170" s="3"/>
      <c r="WNO170" s="3"/>
      <c r="WNP170" s="3"/>
      <c r="WNQ170" s="3"/>
      <c r="WNR170" s="3"/>
      <c r="WNS170" s="3"/>
      <c r="WNT170" s="3"/>
      <c r="WNU170" s="3"/>
      <c r="WNV170" s="3"/>
      <c r="WNW170" s="3"/>
      <c r="WNX170" s="3"/>
      <c r="WNY170" s="3"/>
      <c r="WNZ170" s="3"/>
      <c r="WOA170" s="3"/>
      <c r="WOB170" s="3"/>
      <c r="WOC170" s="3"/>
      <c r="WOD170" s="3"/>
      <c r="WOE170" s="3"/>
      <c r="WOF170" s="3"/>
      <c r="WOG170" s="3"/>
      <c r="WOH170" s="3"/>
      <c r="WOI170" s="3"/>
      <c r="WOJ170" s="3"/>
      <c r="WOK170" s="3"/>
      <c r="WOL170" s="3"/>
      <c r="WOM170" s="3"/>
      <c r="WON170" s="3"/>
      <c r="WOO170" s="3"/>
      <c r="WOP170" s="3"/>
      <c r="WOQ170" s="3"/>
      <c r="WOR170" s="3"/>
      <c r="WOS170" s="3"/>
      <c r="WOT170" s="3"/>
      <c r="WOU170" s="3"/>
      <c r="WOV170" s="3"/>
      <c r="WOW170" s="3"/>
      <c r="WOX170" s="3"/>
      <c r="WOY170" s="3"/>
      <c r="WOZ170" s="3"/>
      <c r="WPA170" s="3"/>
      <c r="WPB170" s="3"/>
      <c r="WPC170" s="3"/>
      <c r="WPD170" s="3"/>
      <c r="WPE170" s="3"/>
      <c r="WPF170" s="3"/>
      <c r="WPG170" s="3"/>
      <c r="WPH170" s="3"/>
      <c r="WPI170" s="3"/>
      <c r="WPJ170" s="3"/>
      <c r="WPK170" s="3"/>
      <c r="WPL170" s="3"/>
      <c r="WPM170" s="3"/>
      <c r="WPN170" s="3"/>
      <c r="WPO170" s="3"/>
      <c r="WPP170" s="3"/>
      <c r="WPQ170" s="3"/>
      <c r="WPR170" s="3"/>
      <c r="WPS170" s="3"/>
      <c r="WPT170" s="3"/>
      <c r="WPU170" s="3"/>
      <c r="WPV170" s="3"/>
      <c r="WPW170" s="3"/>
      <c r="WPX170" s="3"/>
      <c r="WPY170" s="3"/>
      <c r="WPZ170" s="3"/>
      <c r="WQA170" s="3"/>
      <c r="WQB170" s="3"/>
      <c r="WQC170" s="3"/>
      <c r="WQD170" s="3"/>
      <c r="WQE170" s="3"/>
      <c r="WQF170" s="3"/>
      <c r="WQG170" s="3"/>
      <c r="WQH170" s="3"/>
      <c r="WQI170" s="3"/>
      <c r="WQJ170" s="3"/>
      <c r="WQK170" s="3"/>
      <c r="WQL170" s="3"/>
      <c r="WQM170" s="3"/>
      <c r="WQN170" s="3"/>
      <c r="WQO170" s="3"/>
      <c r="WQP170" s="3"/>
      <c r="WQQ170" s="3"/>
      <c r="WQR170" s="3"/>
      <c r="WQS170" s="3"/>
      <c r="WQT170" s="3"/>
      <c r="WQU170" s="3"/>
      <c r="WQV170" s="3"/>
      <c r="WQW170" s="3"/>
      <c r="WQX170" s="3"/>
      <c r="WQY170" s="3"/>
      <c r="WQZ170" s="3"/>
      <c r="WRA170" s="3"/>
      <c r="WRB170" s="3"/>
      <c r="WRC170" s="3"/>
      <c r="WRD170" s="3"/>
      <c r="WRE170" s="3"/>
      <c r="WRF170" s="3"/>
      <c r="WRG170" s="3"/>
      <c r="WRH170" s="3"/>
      <c r="WRI170" s="3"/>
      <c r="WRJ170" s="3"/>
      <c r="WRK170" s="3"/>
      <c r="WRL170" s="3"/>
      <c r="WRM170" s="3"/>
      <c r="WRN170" s="3"/>
      <c r="WRO170" s="3"/>
      <c r="WRP170" s="3"/>
      <c r="WRQ170" s="3"/>
      <c r="WRR170" s="3"/>
      <c r="WRS170" s="3"/>
      <c r="WRT170" s="3"/>
      <c r="WRU170" s="3"/>
      <c r="WRV170" s="3"/>
      <c r="WRW170" s="3"/>
      <c r="WRX170" s="3"/>
      <c r="WRY170" s="3"/>
      <c r="WRZ170" s="3"/>
      <c r="WSA170" s="3"/>
      <c r="WSB170" s="3"/>
      <c r="WSC170" s="3"/>
      <c r="WSD170" s="3"/>
      <c r="WSE170" s="3"/>
      <c r="WSF170" s="3"/>
      <c r="WSG170" s="3"/>
      <c r="WSH170" s="3"/>
      <c r="WSI170" s="3"/>
      <c r="WSJ170" s="3"/>
      <c r="WSK170" s="3"/>
      <c r="WSL170" s="3"/>
      <c r="WSM170" s="3"/>
      <c r="WSN170" s="3"/>
      <c r="WSO170" s="3"/>
      <c r="WSP170" s="3"/>
      <c r="WSQ170" s="3"/>
      <c r="WSR170" s="3"/>
      <c r="WSS170" s="3"/>
      <c r="WST170" s="3"/>
      <c r="WSU170" s="3"/>
      <c r="WSV170" s="3"/>
      <c r="WSW170" s="3"/>
      <c r="WSX170" s="3"/>
      <c r="WSY170" s="3"/>
      <c r="WSZ170" s="3"/>
      <c r="WTA170" s="3"/>
      <c r="WTB170" s="3"/>
      <c r="WTC170" s="3"/>
      <c r="WTD170" s="3"/>
      <c r="WTE170" s="3"/>
      <c r="WTF170" s="3"/>
      <c r="WTG170" s="3"/>
      <c r="WTH170" s="3"/>
      <c r="WTI170" s="3"/>
      <c r="WTJ170" s="3"/>
      <c r="WTK170" s="3"/>
      <c r="WTL170" s="3"/>
      <c r="WTM170" s="3"/>
      <c r="WTN170" s="3"/>
      <c r="WTO170" s="3"/>
      <c r="WTP170" s="3"/>
      <c r="WTQ170" s="3"/>
      <c r="WTR170" s="3"/>
      <c r="WTS170" s="3"/>
      <c r="WTT170" s="3"/>
      <c r="WTU170" s="3"/>
      <c r="WTV170" s="3"/>
      <c r="WTW170" s="3"/>
      <c r="WTX170" s="3"/>
      <c r="WTY170" s="3"/>
      <c r="WTZ170" s="3"/>
      <c r="WUA170" s="3"/>
      <c r="WUB170" s="3"/>
      <c r="WUC170" s="3"/>
      <c r="WUD170" s="3"/>
      <c r="WUE170" s="3"/>
      <c r="WUF170" s="3"/>
      <c r="WUG170" s="3"/>
      <c r="WUH170" s="3"/>
      <c r="WUI170" s="3"/>
      <c r="WUJ170" s="3"/>
      <c r="WUK170" s="3"/>
      <c r="WUL170" s="3"/>
      <c r="WUM170" s="3"/>
      <c r="WUN170" s="3"/>
      <c r="WUO170" s="3"/>
      <c r="WUP170" s="3"/>
      <c r="WUQ170" s="3"/>
      <c r="WUR170" s="3"/>
      <c r="WUS170" s="3"/>
      <c r="WUT170" s="3"/>
      <c r="WUU170" s="3"/>
      <c r="WUV170" s="3"/>
      <c r="WUW170" s="3"/>
      <c r="WUX170" s="3"/>
      <c r="WUY170" s="3"/>
      <c r="WUZ170" s="3"/>
      <c r="WVA170" s="3"/>
      <c r="WVB170" s="3"/>
      <c r="WVC170" s="3"/>
      <c r="WVD170" s="3"/>
      <c r="WVE170" s="3"/>
      <c r="WVF170" s="3"/>
      <c r="WVG170" s="3"/>
      <c r="WVH170" s="3"/>
      <c r="WVI170" s="3"/>
      <c r="WVJ170" s="3"/>
      <c r="WVK170" s="3"/>
      <c r="WVL170" s="3"/>
      <c r="WVM170" s="3"/>
      <c r="WVN170" s="3"/>
      <c r="WVO170" s="3"/>
      <c r="WVP170" s="3"/>
      <c r="WVQ170" s="3"/>
      <c r="WVR170" s="3"/>
      <c r="WVS170" s="3"/>
      <c r="WVT170" s="3"/>
      <c r="WVU170" s="3"/>
      <c r="WVV170" s="3"/>
      <c r="WVW170" s="3"/>
      <c r="WVX170" s="3"/>
      <c r="WVY170" s="3"/>
      <c r="WVZ170" s="3"/>
      <c r="WWA170" s="3"/>
      <c r="WWB170" s="3"/>
      <c r="WWC170" s="3"/>
      <c r="WWD170" s="3"/>
      <c r="WWE170" s="3"/>
      <c r="WWF170" s="3"/>
      <c r="WWG170" s="3"/>
      <c r="WWH170" s="3"/>
      <c r="WWI170" s="3"/>
      <c r="WWJ170" s="3"/>
      <c r="WWK170" s="3"/>
      <c r="WWL170" s="3"/>
      <c r="WWM170" s="3"/>
      <c r="WWN170" s="3"/>
      <c r="WWO170" s="3"/>
      <c r="WWP170" s="3"/>
      <c r="WWQ170" s="3"/>
      <c r="WWR170" s="3"/>
      <c r="WWS170" s="3"/>
      <c r="WWT170" s="3"/>
      <c r="WWU170" s="3"/>
      <c r="WWV170" s="3"/>
      <c r="WWW170" s="3"/>
      <c r="WWX170" s="3"/>
      <c r="WWY170" s="3"/>
      <c r="WWZ170" s="3"/>
      <c r="WXA170" s="3"/>
      <c r="WXB170" s="3"/>
      <c r="WXC170" s="3"/>
      <c r="WXD170" s="3"/>
      <c r="WXE170" s="3"/>
      <c r="WXF170" s="3"/>
      <c r="WXG170" s="3"/>
      <c r="WXH170" s="3"/>
      <c r="WXI170" s="3"/>
      <c r="WXJ170" s="3"/>
      <c r="WXK170" s="3"/>
      <c r="WXL170" s="3"/>
      <c r="WXM170" s="3"/>
      <c r="WXN170" s="3"/>
      <c r="WXO170" s="3"/>
      <c r="WXP170" s="3"/>
      <c r="WXQ170" s="3"/>
      <c r="WXR170" s="3"/>
      <c r="WXS170" s="3"/>
      <c r="WXT170" s="3"/>
      <c r="WXU170" s="3"/>
      <c r="WXV170" s="3"/>
      <c r="WXW170" s="3"/>
      <c r="WXX170" s="3"/>
      <c r="WXY170" s="3"/>
      <c r="WXZ170" s="3"/>
      <c r="WYA170" s="3"/>
      <c r="WYB170" s="3"/>
      <c r="WYC170" s="3"/>
      <c r="WYD170" s="3"/>
      <c r="WYE170" s="3"/>
      <c r="WYF170" s="3"/>
      <c r="WYG170" s="3"/>
      <c r="WYH170" s="3"/>
      <c r="WYI170" s="3"/>
      <c r="WYJ170" s="3"/>
      <c r="WYK170" s="3"/>
      <c r="WYL170" s="3"/>
      <c r="WYM170" s="3"/>
      <c r="WYN170" s="3"/>
      <c r="WYO170" s="3"/>
      <c r="WYP170" s="3"/>
      <c r="WYQ170" s="3"/>
      <c r="WYR170" s="3"/>
      <c r="WYS170" s="3"/>
      <c r="WYT170" s="3"/>
      <c r="WYU170" s="3"/>
      <c r="WYV170" s="3"/>
      <c r="WYW170" s="3"/>
      <c r="WYX170" s="3"/>
      <c r="WYY170" s="3"/>
      <c r="WYZ170" s="3"/>
      <c r="WZA170" s="3"/>
      <c r="WZB170" s="3"/>
      <c r="WZC170" s="3"/>
      <c r="WZD170" s="3"/>
      <c r="WZE170" s="3"/>
      <c r="WZF170" s="3"/>
      <c r="WZG170" s="3"/>
      <c r="WZH170" s="3"/>
      <c r="WZI170" s="3"/>
      <c r="WZJ170" s="3"/>
      <c r="WZK170" s="3"/>
      <c r="WZL170" s="3"/>
      <c r="WZM170" s="3"/>
      <c r="WZN170" s="3"/>
      <c r="WZO170" s="3"/>
      <c r="WZP170" s="3"/>
      <c r="WZQ170" s="3"/>
      <c r="WZR170" s="3"/>
      <c r="WZS170" s="3"/>
      <c r="WZT170" s="3"/>
      <c r="WZU170" s="3"/>
      <c r="WZV170" s="3"/>
      <c r="WZW170" s="3"/>
      <c r="WZX170" s="3"/>
      <c r="WZY170" s="3"/>
      <c r="WZZ170" s="3"/>
      <c r="XAA170" s="3"/>
      <c r="XAB170" s="3"/>
      <c r="XAC170" s="3"/>
      <c r="XAD170" s="3"/>
      <c r="XAE170" s="3"/>
      <c r="XAF170" s="3"/>
      <c r="XAG170" s="3"/>
      <c r="XAH170" s="3"/>
      <c r="XAI170" s="3"/>
      <c r="XAJ170" s="3"/>
      <c r="XAK170" s="3"/>
      <c r="XAL170" s="3"/>
      <c r="XAM170" s="3"/>
      <c r="XAN170" s="3"/>
      <c r="XAO170" s="3"/>
      <c r="XAP170" s="3"/>
      <c r="XAQ170" s="3"/>
      <c r="XAR170" s="3"/>
      <c r="XAS170" s="3"/>
      <c r="XAT170" s="3"/>
      <c r="XAU170" s="3"/>
      <c r="XAV170" s="3"/>
      <c r="XAW170" s="3"/>
      <c r="XAX170" s="3"/>
      <c r="XAY170" s="3"/>
      <c r="XAZ170" s="3"/>
      <c r="XBA170" s="3"/>
      <c r="XBB170" s="3"/>
      <c r="XBC170" s="3"/>
      <c r="XBD170" s="3"/>
      <c r="XBE170" s="3"/>
      <c r="XBF170" s="3"/>
      <c r="XBG170" s="3"/>
      <c r="XBH170" s="3"/>
      <c r="XBI170" s="3"/>
      <c r="XBJ170" s="3"/>
      <c r="XBK170" s="3"/>
      <c r="XBL170" s="3"/>
      <c r="XBM170" s="3"/>
      <c r="XBN170" s="3"/>
      <c r="XBO170" s="3"/>
      <c r="XBP170" s="3"/>
      <c r="XBQ170" s="3"/>
      <c r="XBR170" s="3"/>
      <c r="XBS170" s="3"/>
      <c r="XBT170" s="3"/>
      <c r="XBU170" s="3"/>
      <c r="XBV170" s="3"/>
      <c r="XBW170" s="3"/>
      <c r="XBX170" s="3"/>
      <c r="XBY170" s="3"/>
      <c r="XBZ170" s="3"/>
      <c r="XCA170" s="3"/>
      <c r="XCB170" s="3"/>
      <c r="XCC170" s="3"/>
      <c r="XCD170" s="3"/>
      <c r="XCE170" s="3"/>
      <c r="XCF170" s="3"/>
      <c r="XCG170" s="3"/>
      <c r="XCH170" s="3"/>
      <c r="XCI170" s="3"/>
      <c r="XCJ170" s="3"/>
      <c r="XCK170" s="3"/>
      <c r="XCL170" s="3"/>
      <c r="XCM170" s="3"/>
      <c r="XCN170" s="3"/>
      <c r="XCO170" s="3"/>
      <c r="XCP170" s="3"/>
      <c r="XCQ170" s="3"/>
      <c r="XCR170" s="3"/>
      <c r="XCS170" s="3"/>
      <c r="XCT170" s="3"/>
      <c r="XCU170" s="3"/>
      <c r="XCV170" s="3"/>
      <c r="XCW170" s="3"/>
      <c r="XCX170" s="3"/>
      <c r="XCY170" s="3"/>
      <c r="XCZ170" s="3"/>
      <c r="XDA170" s="3"/>
      <c r="XDB170" s="3"/>
      <c r="XDC170" s="3"/>
      <c r="XDD170" s="3"/>
      <c r="XDE170" s="3"/>
      <c r="XDF170" s="3"/>
      <c r="XDG170" s="3"/>
      <c r="XDH170" s="3"/>
      <c r="XDI170" s="3"/>
      <c r="XDJ170" s="3"/>
      <c r="XDK170" s="3"/>
      <c r="XDL170" s="3"/>
      <c r="XDM170" s="3"/>
      <c r="XDN170" s="3"/>
      <c r="XDO170" s="3"/>
      <c r="XDP170" s="3"/>
      <c r="XDQ170" s="3"/>
      <c r="XDR170" s="3"/>
      <c r="XDS170" s="3"/>
      <c r="XDT170" s="3"/>
      <c r="XDU170" s="3"/>
      <c r="XDV170" s="3"/>
      <c r="XDW170" s="3"/>
      <c r="XDX170" s="3"/>
      <c r="XDY170" s="3"/>
      <c r="XDZ170" s="3"/>
      <c r="XEA170" s="3"/>
      <c r="XEB170" s="3"/>
      <c r="XEC170" s="3"/>
      <c r="XED170" s="3"/>
      <c r="XEE170" s="3"/>
      <c r="XEF170" s="3"/>
      <c r="XEG170" s="3"/>
      <c r="XEH170" s="3"/>
      <c r="XEI170" s="3"/>
      <c r="XEJ170" s="3"/>
      <c r="XEK170" s="3"/>
      <c r="XEL170" s="3"/>
      <c r="XEM170" s="3"/>
      <c r="XEN170" s="3"/>
      <c r="XEO170" s="3"/>
      <c r="XEP170" s="3"/>
      <c r="XEQ170" s="3"/>
      <c r="XER170" s="3"/>
      <c r="XES170" s="3"/>
      <c r="XET170" s="3"/>
      <c r="XEU170" s="3"/>
      <c r="XEV170" s="3"/>
      <c r="XEW170" s="3"/>
      <c r="XEX170" s="3"/>
      <c r="XEY170" s="3"/>
      <c r="XEZ170" s="3"/>
      <c r="XFA170" s="3"/>
      <c r="XFB170" s="3"/>
      <c r="XFC170" s="3"/>
    </row>
    <row r="171" spans="1:16383" x14ac:dyDescent="0.35">
      <c r="A171" s="3"/>
      <c r="B171" s="3"/>
      <c r="C171" s="808"/>
      <c r="D171" s="808"/>
      <c r="E171" s="808"/>
      <c r="F171" s="808"/>
      <c r="G171" s="80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  <c r="XX171" s="3"/>
      <c r="XY171" s="3"/>
      <c r="XZ171" s="3"/>
      <c r="YA171" s="3"/>
      <c r="YB171" s="3"/>
      <c r="YC171" s="3"/>
      <c r="YD171" s="3"/>
      <c r="YE171" s="3"/>
      <c r="YF171" s="3"/>
      <c r="YG171" s="3"/>
      <c r="YH171" s="3"/>
      <c r="YI171" s="3"/>
      <c r="YJ171" s="3"/>
      <c r="YK171" s="3"/>
      <c r="YL171" s="3"/>
      <c r="YM171" s="3"/>
      <c r="YN171" s="3"/>
      <c r="YO171" s="3"/>
      <c r="YP171" s="3"/>
      <c r="YQ171" s="3"/>
      <c r="YR171" s="3"/>
      <c r="YS171" s="3"/>
      <c r="YT171" s="3"/>
      <c r="YU171" s="3"/>
      <c r="YV171" s="3"/>
      <c r="YW171" s="3"/>
      <c r="YX171" s="3"/>
      <c r="YY171" s="3"/>
      <c r="YZ171" s="3"/>
      <c r="ZA171" s="3"/>
      <c r="ZB171" s="3"/>
      <c r="ZC171" s="3"/>
      <c r="ZD171" s="3"/>
      <c r="ZE171" s="3"/>
      <c r="ZF171" s="3"/>
      <c r="ZG171" s="3"/>
      <c r="ZH171" s="3"/>
      <c r="ZI171" s="3"/>
      <c r="ZJ171" s="3"/>
      <c r="ZK171" s="3"/>
      <c r="ZL171" s="3"/>
      <c r="ZM171" s="3"/>
      <c r="ZN171" s="3"/>
      <c r="ZO171" s="3"/>
      <c r="ZP171" s="3"/>
      <c r="ZQ171" s="3"/>
      <c r="ZR171" s="3"/>
      <c r="ZS171" s="3"/>
      <c r="ZT171" s="3"/>
      <c r="ZU171" s="3"/>
      <c r="ZV171" s="3"/>
      <c r="ZW171" s="3"/>
      <c r="ZX171" s="3"/>
      <c r="ZY171" s="3"/>
      <c r="ZZ171" s="3"/>
      <c r="AAA171" s="3"/>
      <c r="AAB171" s="3"/>
      <c r="AAC171" s="3"/>
      <c r="AAD171" s="3"/>
      <c r="AAE171" s="3"/>
      <c r="AAF171" s="3"/>
      <c r="AAG171" s="3"/>
      <c r="AAH171" s="3"/>
      <c r="AAI171" s="3"/>
      <c r="AAJ171" s="3"/>
      <c r="AAK171" s="3"/>
      <c r="AAL171" s="3"/>
      <c r="AAM171" s="3"/>
      <c r="AAN171" s="3"/>
      <c r="AAO171" s="3"/>
      <c r="AAP171" s="3"/>
      <c r="AAQ171" s="3"/>
      <c r="AAR171" s="3"/>
      <c r="AAS171" s="3"/>
      <c r="AAT171" s="3"/>
      <c r="AAU171" s="3"/>
      <c r="AAV171" s="3"/>
      <c r="AAW171" s="3"/>
      <c r="AAX171" s="3"/>
      <c r="AAY171" s="3"/>
      <c r="AAZ171" s="3"/>
      <c r="ABA171" s="3"/>
      <c r="ABB171" s="3"/>
      <c r="ABC171" s="3"/>
      <c r="ABD171" s="3"/>
      <c r="ABE171" s="3"/>
      <c r="ABF171" s="3"/>
      <c r="ABG171" s="3"/>
      <c r="ABH171" s="3"/>
      <c r="ABI171" s="3"/>
      <c r="ABJ171" s="3"/>
      <c r="ABK171" s="3"/>
      <c r="ABL171" s="3"/>
      <c r="ABM171" s="3"/>
      <c r="ABN171" s="3"/>
      <c r="ABO171" s="3"/>
      <c r="ABP171" s="3"/>
      <c r="ABQ171" s="3"/>
      <c r="ABR171" s="3"/>
      <c r="ABS171" s="3"/>
      <c r="ABT171" s="3"/>
      <c r="ABU171" s="3"/>
      <c r="ABV171" s="3"/>
      <c r="ABW171" s="3"/>
      <c r="ABX171" s="3"/>
      <c r="ABY171" s="3"/>
      <c r="ABZ171" s="3"/>
      <c r="ACA171" s="3"/>
      <c r="ACB171" s="3"/>
      <c r="ACC171" s="3"/>
      <c r="ACD171" s="3"/>
      <c r="ACE171" s="3"/>
      <c r="ACF171" s="3"/>
      <c r="ACG171" s="3"/>
      <c r="ACH171" s="3"/>
      <c r="ACI171" s="3"/>
      <c r="ACJ171" s="3"/>
      <c r="ACK171" s="3"/>
      <c r="ACL171" s="3"/>
      <c r="ACM171" s="3"/>
      <c r="ACN171" s="3"/>
      <c r="ACO171" s="3"/>
      <c r="ACP171" s="3"/>
      <c r="ACQ171" s="3"/>
      <c r="ACR171" s="3"/>
      <c r="ACS171" s="3"/>
      <c r="ACT171" s="3"/>
      <c r="ACU171" s="3"/>
      <c r="ACV171" s="3"/>
      <c r="ACW171" s="3"/>
      <c r="ACX171" s="3"/>
      <c r="ACY171" s="3"/>
      <c r="ACZ171" s="3"/>
      <c r="ADA171" s="3"/>
      <c r="ADB171" s="3"/>
      <c r="ADC171" s="3"/>
      <c r="ADD171" s="3"/>
      <c r="ADE171" s="3"/>
      <c r="ADF171" s="3"/>
      <c r="ADG171" s="3"/>
      <c r="ADH171" s="3"/>
      <c r="ADI171" s="3"/>
      <c r="ADJ171" s="3"/>
      <c r="ADK171" s="3"/>
      <c r="ADL171" s="3"/>
      <c r="ADM171" s="3"/>
      <c r="ADN171" s="3"/>
      <c r="ADO171" s="3"/>
      <c r="ADP171" s="3"/>
      <c r="ADQ171" s="3"/>
      <c r="ADR171" s="3"/>
      <c r="ADS171" s="3"/>
      <c r="ADT171" s="3"/>
      <c r="ADU171" s="3"/>
      <c r="ADV171" s="3"/>
      <c r="ADW171" s="3"/>
      <c r="ADX171" s="3"/>
      <c r="ADY171" s="3"/>
      <c r="ADZ171" s="3"/>
      <c r="AEA171" s="3"/>
      <c r="AEB171" s="3"/>
      <c r="AEC171" s="3"/>
      <c r="AED171" s="3"/>
      <c r="AEE171" s="3"/>
      <c r="AEF171" s="3"/>
      <c r="AEG171" s="3"/>
      <c r="AEH171" s="3"/>
      <c r="AEI171" s="3"/>
      <c r="AEJ171" s="3"/>
      <c r="AEK171" s="3"/>
      <c r="AEL171" s="3"/>
      <c r="AEM171" s="3"/>
      <c r="AEN171" s="3"/>
      <c r="AEO171" s="3"/>
      <c r="AEP171" s="3"/>
      <c r="AEQ171" s="3"/>
      <c r="AER171" s="3"/>
      <c r="AES171" s="3"/>
      <c r="AET171" s="3"/>
      <c r="AEU171" s="3"/>
      <c r="AEV171" s="3"/>
      <c r="AEW171" s="3"/>
      <c r="AEX171" s="3"/>
      <c r="AEY171" s="3"/>
      <c r="AEZ171" s="3"/>
      <c r="AFA171" s="3"/>
      <c r="AFB171" s="3"/>
      <c r="AFC171" s="3"/>
      <c r="AFD171" s="3"/>
      <c r="AFE171" s="3"/>
      <c r="AFF171" s="3"/>
      <c r="AFG171" s="3"/>
      <c r="AFH171" s="3"/>
      <c r="AFI171" s="3"/>
      <c r="AFJ171" s="3"/>
      <c r="AFK171" s="3"/>
      <c r="AFL171" s="3"/>
      <c r="AFM171" s="3"/>
      <c r="AFN171" s="3"/>
      <c r="AFO171" s="3"/>
      <c r="AFP171" s="3"/>
      <c r="AFQ171" s="3"/>
      <c r="AFR171" s="3"/>
      <c r="AFS171" s="3"/>
      <c r="AFT171" s="3"/>
      <c r="AFU171" s="3"/>
      <c r="AFV171" s="3"/>
      <c r="AFW171" s="3"/>
      <c r="AFX171" s="3"/>
      <c r="AFY171" s="3"/>
      <c r="AFZ171" s="3"/>
      <c r="AGA171" s="3"/>
      <c r="AGB171" s="3"/>
      <c r="AGC171" s="3"/>
      <c r="AGD171" s="3"/>
      <c r="AGE171" s="3"/>
      <c r="AGF171" s="3"/>
      <c r="AGG171" s="3"/>
      <c r="AGH171" s="3"/>
      <c r="AGI171" s="3"/>
      <c r="AGJ171" s="3"/>
      <c r="AGK171" s="3"/>
      <c r="AGL171" s="3"/>
      <c r="AGM171" s="3"/>
      <c r="AGN171" s="3"/>
      <c r="AGO171" s="3"/>
      <c r="AGP171" s="3"/>
      <c r="AGQ171" s="3"/>
      <c r="AGR171" s="3"/>
      <c r="AGS171" s="3"/>
      <c r="AGT171" s="3"/>
      <c r="AGU171" s="3"/>
      <c r="AGV171" s="3"/>
      <c r="AGW171" s="3"/>
      <c r="AGX171" s="3"/>
      <c r="AGY171" s="3"/>
      <c r="AGZ171" s="3"/>
      <c r="AHA171" s="3"/>
      <c r="AHB171" s="3"/>
      <c r="AHC171" s="3"/>
      <c r="AHD171" s="3"/>
      <c r="AHE171" s="3"/>
      <c r="AHF171" s="3"/>
      <c r="AHG171" s="3"/>
      <c r="AHH171" s="3"/>
      <c r="AHI171" s="3"/>
      <c r="AHJ171" s="3"/>
      <c r="AHK171" s="3"/>
      <c r="AHL171" s="3"/>
      <c r="AHM171" s="3"/>
      <c r="AHN171" s="3"/>
      <c r="AHO171" s="3"/>
      <c r="AHP171" s="3"/>
      <c r="AHQ171" s="3"/>
      <c r="AHR171" s="3"/>
      <c r="AHS171" s="3"/>
      <c r="AHT171" s="3"/>
      <c r="AHU171" s="3"/>
      <c r="AHV171" s="3"/>
      <c r="AHW171" s="3"/>
      <c r="AHX171" s="3"/>
      <c r="AHY171" s="3"/>
      <c r="AHZ171" s="3"/>
      <c r="AIA171" s="3"/>
      <c r="AIB171" s="3"/>
      <c r="AIC171" s="3"/>
      <c r="AID171" s="3"/>
      <c r="AIE171" s="3"/>
      <c r="AIF171" s="3"/>
      <c r="AIG171" s="3"/>
      <c r="AIH171" s="3"/>
      <c r="AII171" s="3"/>
      <c r="AIJ171" s="3"/>
      <c r="AIK171" s="3"/>
      <c r="AIL171" s="3"/>
      <c r="AIM171" s="3"/>
      <c r="AIN171" s="3"/>
      <c r="AIO171" s="3"/>
      <c r="AIP171" s="3"/>
      <c r="AIQ171" s="3"/>
      <c r="AIR171" s="3"/>
      <c r="AIS171" s="3"/>
      <c r="AIT171" s="3"/>
      <c r="AIU171" s="3"/>
      <c r="AIV171" s="3"/>
      <c r="AIW171" s="3"/>
      <c r="AIX171" s="3"/>
      <c r="AIY171" s="3"/>
      <c r="AIZ171" s="3"/>
      <c r="AJA171" s="3"/>
      <c r="AJB171" s="3"/>
      <c r="AJC171" s="3"/>
      <c r="AJD171" s="3"/>
      <c r="AJE171" s="3"/>
      <c r="AJF171" s="3"/>
      <c r="AJG171" s="3"/>
      <c r="AJH171" s="3"/>
      <c r="AJI171" s="3"/>
      <c r="AJJ171" s="3"/>
      <c r="AJK171" s="3"/>
      <c r="AJL171" s="3"/>
      <c r="AJM171" s="3"/>
      <c r="AJN171" s="3"/>
      <c r="AJO171" s="3"/>
      <c r="AJP171" s="3"/>
      <c r="AJQ171" s="3"/>
      <c r="AJR171" s="3"/>
      <c r="AJS171" s="3"/>
      <c r="AJT171" s="3"/>
      <c r="AJU171" s="3"/>
      <c r="AJV171" s="3"/>
      <c r="AJW171" s="3"/>
      <c r="AJX171" s="3"/>
      <c r="AJY171" s="3"/>
      <c r="AJZ171" s="3"/>
      <c r="AKA171" s="3"/>
      <c r="AKB171" s="3"/>
      <c r="AKC171" s="3"/>
      <c r="AKD171" s="3"/>
      <c r="AKE171" s="3"/>
      <c r="AKF171" s="3"/>
      <c r="AKG171" s="3"/>
      <c r="AKH171" s="3"/>
      <c r="AKI171" s="3"/>
      <c r="AKJ171" s="3"/>
      <c r="AKK171" s="3"/>
      <c r="AKL171" s="3"/>
      <c r="AKM171" s="3"/>
      <c r="AKN171" s="3"/>
      <c r="AKO171" s="3"/>
      <c r="AKP171" s="3"/>
      <c r="AKQ171" s="3"/>
      <c r="AKR171" s="3"/>
      <c r="AKS171" s="3"/>
      <c r="AKT171" s="3"/>
      <c r="AKU171" s="3"/>
      <c r="AKV171" s="3"/>
      <c r="AKW171" s="3"/>
      <c r="AKX171" s="3"/>
      <c r="AKY171" s="3"/>
      <c r="AKZ171" s="3"/>
      <c r="ALA171" s="3"/>
      <c r="ALB171" s="3"/>
      <c r="ALC171" s="3"/>
      <c r="ALD171" s="3"/>
      <c r="ALE171" s="3"/>
      <c r="ALF171" s="3"/>
      <c r="ALG171" s="3"/>
      <c r="ALH171" s="3"/>
      <c r="ALI171" s="3"/>
      <c r="ALJ171" s="3"/>
      <c r="ALK171" s="3"/>
      <c r="ALL171" s="3"/>
      <c r="ALM171" s="3"/>
      <c r="ALN171" s="3"/>
      <c r="ALO171" s="3"/>
      <c r="ALP171" s="3"/>
      <c r="ALQ171" s="3"/>
      <c r="ALR171" s="3"/>
      <c r="ALS171" s="3"/>
      <c r="ALT171" s="3"/>
      <c r="ALU171" s="3"/>
      <c r="ALV171" s="3"/>
      <c r="ALW171" s="3"/>
      <c r="ALX171" s="3"/>
      <c r="ALY171" s="3"/>
      <c r="ALZ171" s="3"/>
      <c r="AMA171" s="3"/>
      <c r="AMB171" s="3"/>
      <c r="AMC171" s="3"/>
      <c r="AMD171" s="3"/>
      <c r="AME171" s="3"/>
      <c r="AMF171" s="3"/>
      <c r="AMG171" s="3"/>
      <c r="AMH171" s="3"/>
      <c r="AMI171" s="3"/>
      <c r="AMJ171" s="3"/>
      <c r="AMK171" s="3"/>
      <c r="AML171" s="3"/>
      <c r="AMM171" s="3"/>
      <c r="AMN171" s="3"/>
      <c r="AMO171" s="3"/>
      <c r="AMP171" s="3"/>
      <c r="AMQ171" s="3"/>
      <c r="AMR171" s="3"/>
      <c r="AMS171" s="3"/>
      <c r="AMT171" s="3"/>
      <c r="AMU171" s="3"/>
      <c r="AMV171" s="3"/>
      <c r="AMW171" s="3"/>
      <c r="AMX171" s="3"/>
      <c r="AMY171" s="3"/>
      <c r="AMZ171" s="3"/>
      <c r="ANA171" s="3"/>
      <c r="ANB171" s="3"/>
      <c r="ANC171" s="3"/>
      <c r="AND171" s="3"/>
      <c r="ANE171" s="3"/>
      <c r="ANF171" s="3"/>
      <c r="ANG171" s="3"/>
      <c r="ANH171" s="3"/>
      <c r="ANI171" s="3"/>
      <c r="ANJ171" s="3"/>
      <c r="ANK171" s="3"/>
      <c r="ANL171" s="3"/>
      <c r="ANM171" s="3"/>
      <c r="ANN171" s="3"/>
      <c r="ANO171" s="3"/>
      <c r="ANP171" s="3"/>
      <c r="ANQ171" s="3"/>
      <c r="ANR171" s="3"/>
      <c r="ANS171" s="3"/>
      <c r="ANT171" s="3"/>
      <c r="ANU171" s="3"/>
      <c r="ANV171" s="3"/>
      <c r="ANW171" s="3"/>
      <c r="ANX171" s="3"/>
      <c r="ANY171" s="3"/>
      <c r="ANZ171" s="3"/>
      <c r="AOA171" s="3"/>
      <c r="AOB171" s="3"/>
      <c r="AOC171" s="3"/>
      <c r="AOD171" s="3"/>
      <c r="AOE171" s="3"/>
      <c r="AOF171" s="3"/>
      <c r="AOG171" s="3"/>
      <c r="AOH171" s="3"/>
      <c r="AOI171" s="3"/>
      <c r="AOJ171" s="3"/>
      <c r="AOK171" s="3"/>
      <c r="AOL171" s="3"/>
      <c r="AOM171" s="3"/>
      <c r="AON171" s="3"/>
      <c r="AOO171" s="3"/>
      <c r="AOP171" s="3"/>
      <c r="AOQ171" s="3"/>
      <c r="AOR171" s="3"/>
      <c r="AOS171" s="3"/>
      <c r="AOT171" s="3"/>
      <c r="AOU171" s="3"/>
      <c r="AOV171" s="3"/>
      <c r="AOW171" s="3"/>
      <c r="AOX171" s="3"/>
      <c r="AOY171" s="3"/>
      <c r="AOZ171" s="3"/>
      <c r="APA171" s="3"/>
      <c r="APB171" s="3"/>
      <c r="APC171" s="3"/>
      <c r="APD171" s="3"/>
      <c r="APE171" s="3"/>
      <c r="APF171" s="3"/>
      <c r="APG171" s="3"/>
      <c r="APH171" s="3"/>
      <c r="API171" s="3"/>
      <c r="APJ171" s="3"/>
      <c r="APK171" s="3"/>
      <c r="APL171" s="3"/>
      <c r="APM171" s="3"/>
      <c r="APN171" s="3"/>
      <c r="APO171" s="3"/>
      <c r="APP171" s="3"/>
      <c r="APQ171" s="3"/>
      <c r="APR171" s="3"/>
      <c r="APS171" s="3"/>
      <c r="APT171" s="3"/>
      <c r="APU171" s="3"/>
      <c r="APV171" s="3"/>
      <c r="APW171" s="3"/>
      <c r="APX171" s="3"/>
      <c r="APY171" s="3"/>
      <c r="APZ171" s="3"/>
      <c r="AQA171" s="3"/>
      <c r="AQB171" s="3"/>
      <c r="AQC171" s="3"/>
      <c r="AQD171" s="3"/>
      <c r="AQE171" s="3"/>
      <c r="AQF171" s="3"/>
      <c r="AQG171" s="3"/>
      <c r="AQH171" s="3"/>
      <c r="AQI171" s="3"/>
      <c r="AQJ171" s="3"/>
      <c r="AQK171" s="3"/>
      <c r="AQL171" s="3"/>
      <c r="AQM171" s="3"/>
      <c r="AQN171" s="3"/>
      <c r="AQO171" s="3"/>
      <c r="AQP171" s="3"/>
      <c r="AQQ171" s="3"/>
      <c r="AQR171" s="3"/>
      <c r="AQS171" s="3"/>
      <c r="AQT171" s="3"/>
      <c r="AQU171" s="3"/>
      <c r="AQV171" s="3"/>
      <c r="AQW171" s="3"/>
      <c r="AQX171" s="3"/>
      <c r="AQY171" s="3"/>
      <c r="AQZ171" s="3"/>
      <c r="ARA171" s="3"/>
      <c r="ARB171" s="3"/>
      <c r="ARC171" s="3"/>
      <c r="ARD171" s="3"/>
      <c r="ARE171" s="3"/>
      <c r="ARF171" s="3"/>
      <c r="ARG171" s="3"/>
      <c r="ARH171" s="3"/>
      <c r="ARI171" s="3"/>
      <c r="ARJ171" s="3"/>
      <c r="ARK171" s="3"/>
      <c r="ARL171" s="3"/>
      <c r="ARM171" s="3"/>
      <c r="ARN171" s="3"/>
      <c r="ARO171" s="3"/>
      <c r="ARP171" s="3"/>
      <c r="ARQ171" s="3"/>
      <c r="ARR171" s="3"/>
      <c r="ARS171" s="3"/>
      <c r="ART171" s="3"/>
      <c r="ARU171" s="3"/>
      <c r="ARV171" s="3"/>
      <c r="ARW171" s="3"/>
      <c r="ARX171" s="3"/>
      <c r="ARY171" s="3"/>
      <c r="ARZ171" s="3"/>
      <c r="ASA171" s="3"/>
      <c r="ASB171" s="3"/>
      <c r="ASC171" s="3"/>
      <c r="ASD171" s="3"/>
      <c r="ASE171" s="3"/>
      <c r="ASF171" s="3"/>
      <c r="ASG171" s="3"/>
      <c r="ASH171" s="3"/>
      <c r="ASI171" s="3"/>
      <c r="ASJ171" s="3"/>
      <c r="ASK171" s="3"/>
      <c r="ASL171" s="3"/>
      <c r="ASM171" s="3"/>
      <c r="ASN171" s="3"/>
      <c r="ASO171" s="3"/>
      <c r="ASP171" s="3"/>
      <c r="ASQ171" s="3"/>
      <c r="ASR171" s="3"/>
      <c r="ASS171" s="3"/>
      <c r="AST171" s="3"/>
      <c r="ASU171" s="3"/>
      <c r="ASV171" s="3"/>
      <c r="ASW171" s="3"/>
      <c r="ASX171" s="3"/>
      <c r="ASY171" s="3"/>
      <c r="ASZ171" s="3"/>
      <c r="ATA171" s="3"/>
      <c r="ATB171" s="3"/>
      <c r="ATC171" s="3"/>
      <c r="ATD171" s="3"/>
      <c r="ATE171" s="3"/>
      <c r="ATF171" s="3"/>
      <c r="ATG171" s="3"/>
      <c r="ATH171" s="3"/>
      <c r="ATI171" s="3"/>
      <c r="ATJ171" s="3"/>
      <c r="ATK171" s="3"/>
      <c r="ATL171" s="3"/>
      <c r="ATM171" s="3"/>
      <c r="ATN171" s="3"/>
      <c r="ATO171" s="3"/>
      <c r="ATP171" s="3"/>
      <c r="ATQ171" s="3"/>
      <c r="ATR171" s="3"/>
      <c r="ATS171" s="3"/>
      <c r="ATT171" s="3"/>
      <c r="ATU171" s="3"/>
      <c r="ATV171" s="3"/>
      <c r="ATW171" s="3"/>
      <c r="ATX171" s="3"/>
      <c r="ATY171" s="3"/>
      <c r="ATZ171" s="3"/>
      <c r="AUA171" s="3"/>
      <c r="AUB171" s="3"/>
      <c r="AUC171" s="3"/>
      <c r="AUD171" s="3"/>
      <c r="AUE171" s="3"/>
      <c r="AUF171" s="3"/>
      <c r="AUG171" s="3"/>
      <c r="AUH171" s="3"/>
      <c r="AUI171" s="3"/>
      <c r="AUJ171" s="3"/>
      <c r="AUK171" s="3"/>
      <c r="AUL171" s="3"/>
      <c r="AUM171" s="3"/>
      <c r="AUN171" s="3"/>
      <c r="AUO171" s="3"/>
      <c r="AUP171" s="3"/>
      <c r="AUQ171" s="3"/>
      <c r="AUR171" s="3"/>
      <c r="AUS171" s="3"/>
      <c r="AUT171" s="3"/>
      <c r="AUU171" s="3"/>
      <c r="AUV171" s="3"/>
      <c r="AUW171" s="3"/>
      <c r="AUX171" s="3"/>
      <c r="AUY171" s="3"/>
      <c r="AUZ171" s="3"/>
      <c r="AVA171" s="3"/>
      <c r="AVB171" s="3"/>
      <c r="AVC171" s="3"/>
      <c r="AVD171" s="3"/>
      <c r="AVE171" s="3"/>
      <c r="AVF171" s="3"/>
      <c r="AVG171" s="3"/>
      <c r="AVH171" s="3"/>
      <c r="AVI171" s="3"/>
      <c r="AVJ171" s="3"/>
      <c r="AVK171" s="3"/>
      <c r="AVL171" s="3"/>
      <c r="AVM171" s="3"/>
      <c r="AVN171" s="3"/>
      <c r="AVO171" s="3"/>
      <c r="AVP171" s="3"/>
      <c r="AVQ171" s="3"/>
      <c r="AVR171" s="3"/>
      <c r="AVS171" s="3"/>
      <c r="AVT171" s="3"/>
      <c r="AVU171" s="3"/>
      <c r="AVV171" s="3"/>
      <c r="AVW171" s="3"/>
      <c r="AVX171" s="3"/>
      <c r="AVY171" s="3"/>
      <c r="AVZ171" s="3"/>
      <c r="AWA171" s="3"/>
      <c r="AWB171" s="3"/>
      <c r="AWC171" s="3"/>
      <c r="AWD171" s="3"/>
      <c r="AWE171" s="3"/>
      <c r="AWF171" s="3"/>
      <c r="AWG171" s="3"/>
      <c r="AWH171" s="3"/>
      <c r="AWI171" s="3"/>
      <c r="AWJ171" s="3"/>
      <c r="AWK171" s="3"/>
      <c r="AWL171" s="3"/>
      <c r="AWM171" s="3"/>
      <c r="AWN171" s="3"/>
      <c r="AWO171" s="3"/>
      <c r="AWP171" s="3"/>
      <c r="AWQ171" s="3"/>
      <c r="AWR171" s="3"/>
      <c r="AWS171" s="3"/>
      <c r="AWT171" s="3"/>
      <c r="AWU171" s="3"/>
      <c r="AWV171" s="3"/>
      <c r="AWW171" s="3"/>
      <c r="AWX171" s="3"/>
      <c r="AWY171" s="3"/>
      <c r="AWZ171" s="3"/>
      <c r="AXA171" s="3"/>
      <c r="AXB171" s="3"/>
      <c r="AXC171" s="3"/>
      <c r="AXD171" s="3"/>
      <c r="AXE171" s="3"/>
      <c r="AXF171" s="3"/>
      <c r="AXG171" s="3"/>
      <c r="AXH171" s="3"/>
      <c r="AXI171" s="3"/>
      <c r="AXJ171" s="3"/>
      <c r="AXK171" s="3"/>
      <c r="AXL171" s="3"/>
      <c r="AXM171" s="3"/>
      <c r="AXN171" s="3"/>
      <c r="AXO171" s="3"/>
      <c r="AXP171" s="3"/>
      <c r="AXQ171" s="3"/>
      <c r="AXR171" s="3"/>
      <c r="AXS171" s="3"/>
      <c r="AXT171" s="3"/>
      <c r="AXU171" s="3"/>
      <c r="AXV171" s="3"/>
      <c r="AXW171" s="3"/>
      <c r="AXX171" s="3"/>
      <c r="AXY171" s="3"/>
      <c r="AXZ171" s="3"/>
      <c r="AYA171" s="3"/>
      <c r="AYB171" s="3"/>
      <c r="AYC171" s="3"/>
      <c r="AYD171" s="3"/>
      <c r="AYE171" s="3"/>
      <c r="AYF171" s="3"/>
      <c r="AYG171" s="3"/>
      <c r="AYH171" s="3"/>
      <c r="AYI171" s="3"/>
      <c r="AYJ171" s="3"/>
      <c r="AYK171" s="3"/>
      <c r="AYL171" s="3"/>
      <c r="AYM171" s="3"/>
      <c r="AYN171" s="3"/>
      <c r="AYO171" s="3"/>
      <c r="AYP171" s="3"/>
      <c r="AYQ171" s="3"/>
      <c r="AYR171" s="3"/>
      <c r="AYS171" s="3"/>
      <c r="AYT171" s="3"/>
      <c r="AYU171" s="3"/>
      <c r="AYV171" s="3"/>
      <c r="AYW171" s="3"/>
      <c r="AYX171" s="3"/>
      <c r="AYY171" s="3"/>
      <c r="AYZ171" s="3"/>
      <c r="AZA171" s="3"/>
      <c r="AZB171" s="3"/>
      <c r="AZC171" s="3"/>
      <c r="AZD171" s="3"/>
      <c r="AZE171" s="3"/>
      <c r="AZF171" s="3"/>
      <c r="AZG171" s="3"/>
      <c r="AZH171" s="3"/>
      <c r="AZI171" s="3"/>
      <c r="AZJ171" s="3"/>
      <c r="AZK171" s="3"/>
      <c r="AZL171" s="3"/>
      <c r="AZM171" s="3"/>
      <c r="AZN171" s="3"/>
      <c r="AZO171" s="3"/>
      <c r="AZP171" s="3"/>
      <c r="AZQ171" s="3"/>
      <c r="AZR171" s="3"/>
      <c r="AZS171" s="3"/>
      <c r="AZT171" s="3"/>
      <c r="AZU171" s="3"/>
      <c r="AZV171" s="3"/>
      <c r="AZW171" s="3"/>
      <c r="AZX171" s="3"/>
      <c r="AZY171" s="3"/>
      <c r="AZZ171" s="3"/>
      <c r="BAA171" s="3"/>
      <c r="BAB171" s="3"/>
      <c r="BAC171" s="3"/>
      <c r="BAD171" s="3"/>
      <c r="BAE171" s="3"/>
      <c r="BAF171" s="3"/>
      <c r="BAG171" s="3"/>
      <c r="BAH171" s="3"/>
      <c r="BAI171" s="3"/>
      <c r="BAJ171" s="3"/>
      <c r="BAK171" s="3"/>
      <c r="BAL171" s="3"/>
      <c r="BAM171" s="3"/>
      <c r="BAN171" s="3"/>
      <c r="BAO171" s="3"/>
      <c r="BAP171" s="3"/>
      <c r="BAQ171" s="3"/>
      <c r="BAR171" s="3"/>
      <c r="BAS171" s="3"/>
      <c r="BAT171" s="3"/>
      <c r="BAU171" s="3"/>
      <c r="BAV171" s="3"/>
      <c r="BAW171" s="3"/>
      <c r="BAX171" s="3"/>
      <c r="BAY171" s="3"/>
      <c r="BAZ171" s="3"/>
      <c r="BBA171" s="3"/>
      <c r="BBB171" s="3"/>
      <c r="BBC171" s="3"/>
      <c r="BBD171" s="3"/>
      <c r="BBE171" s="3"/>
      <c r="BBF171" s="3"/>
      <c r="BBG171" s="3"/>
      <c r="BBH171" s="3"/>
      <c r="BBI171" s="3"/>
      <c r="BBJ171" s="3"/>
      <c r="BBK171" s="3"/>
      <c r="BBL171" s="3"/>
      <c r="BBM171" s="3"/>
      <c r="BBN171" s="3"/>
      <c r="BBO171" s="3"/>
      <c r="BBP171" s="3"/>
      <c r="BBQ171" s="3"/>
      <c r="BBR171" s="3"/>
      <c r="BBS171" s="3"/>
      <c r="BBT171" s="3"/>
      <c r="BBU171" s="3"/>
      <c r="BBV171" s="3"/>
      <c r="BBW171" s="3"/>
      <c r="BBX171" s="3"/>
      <c r="BBY171" s="3"/>
      <c r="BBZ171" s="3"/>
      <c r="BCA171" s="3"/>
      <c r="BCB171" s="3"/>
      <c r="BCC171" s="3"/>
      <c r="BCD171" s="3"/>
      <c r="BCE171" s="3"/>
      <c r="BCF171" s="3"/>
      <c r="BCG171" s="3"/>
      <c r="BCH171" s="3"/>
      <c r="BCI171" s="3"/>
      <c r="BCJ171" s="3"/>
      <c r="BCK171" s="3"/>
      <c r="BCL171" s="3"/>
      <c r="BCM171" s="3"/>
      <c r="BCN171" s="3"/>
      <c r="BCO171" s="3"/>
      <c r="BCP171" s="3"/>
      <c r="BCQ171" s="3"/>
      <c r="BCR171" s="3"/>
      <c r="BCS171" s="3"/>
      <c r="BCT171" s="3"/>
      <c r="BCU171" s="3"/>
      <c r="BCV171" s="3"/>
      <c r="BCW171" s="3"/>
      <c r="BCX171" s="3"/>
      <c r="BCY171" s="3"/>
      <c r="BCZ171" s="3"/>
      <c r="BDA171" s="3"/>
      <c r="BDB171" s="3"/>
      <c r="BDC171" s="3"/>
      <c r="BDD171" s="3"/>
      <c r="BDE171" s="3"/>
      <c r="BDF171" s="3"/>
      <c r="BDG171" s="3"/>
      <c r="BDH171" s="3"/>
      <c r="BDI171" s="3"/>
      <c r="BDJ171" s="3"/>
      <c r="BDK171" s="3"/>
      <c r="BDL171" s="3"/>
      <c r="BDM171" s="3"/>
      <c r="BDN171" s="3"/>
      <c r="BDO171" s="3"/>
      <c r="BDP171" s="3"/>
      <c r="BDQ171" s="3"/>
      <c r="BDR171" s="3"/>
      <c r="BDS171" s="3"/>
      <c r="BDT171" s="3"/>
      <c r="BDU171" s="3"/>
      <c r="BDV171" s="3"/>
      <c r="BDW171" s="3"/>
      <c r="BDX171" s="3"/>
      <c r="BDY171" s="3"/>
      <c r="BDZ171" s="3"/>
      <c r="BEA171" s="3"/>
      <c r="BEB171" s="3"/>
      <c r="BEC171" s="3"/>
      <c r="BED171" s="3"/>
      <c r="BEE171" s="3"/>
      <c r="BEF171" s="3"/>
      <c r="BEG171" s="3"/>
      <c r="BEH171" s="3"/>
      <c r="BEI171" s="3"/>
      <c r="BEJ171" s="3"/>
      <c r="BEK171" s="3"/>
      <c r="BEL171" s="3"/>
      <c r="BEM171" s="3"/>
      <c r="BEN171" s="3"/>
      <c r="BEO171" s="3"/>
      <c r="BEP171" s="3"/>
      <c r="BEQ171" s="3"/>
      <c r="BER171" s="3"/>
      <c r="BES171" s="3"/>
      <c r="BET171" s="3"/>
      <c r="BEU171" s="3"/>
      <c r="BEV171" s="3"/>
      <c r="BEW171" s="3"/>
      <c r="BEX171" s="3"/>
      <c r="BEY171" s="3"/>
      <c r="BEZ171" s="3"/>
      <c r="BFA171" s="3"/>
      <c r="BFB171" s="3"/>
      <c r="BFC171" s="3"/>
      <c r="BFD171" s="3"/>
      <c r="BFE171" s="3"/>
      <c r="BFF171" s="3"/>
      <c r="BFG171" s="3"/>
      <c r="BFH171" s="3"/>
      <c r="BFI171" s="3"/>
      <c r="BFJ171" s="3"/>
      <c r="BFK171" s="3"/>
      <c r="BFL171" s="3"/>
      <c r="BFM171" s="3"/>
      <c r="BFN171" s="3"/>
      <c r="BFO171" s="3"/>
      <c r="BFP171" s="3"/>
      <c r="BFQ171" s="3"/>
      <c r="BFR171" s="3"/>
      <c r="BFS171" s="3"/>
      <c r="BFT171" s="3"/>
      <c r="BFU171" s="3"/>
      <c r="BFV171" s="3"/>
      <c r="BFW171" s="3"/>
      <c r="BFX171" s="3"/>
      <c r="BFY171" s="3"/>
      <c r="BFZ171" s="3"/>
      <c r="BGA171" s="3"/>
      <c r="BGB171" s="3"/>
      <c r="BGC171" s="3"/>
      <c r="BGD171" s="3"/>
      <c r="BGE171" s="3"/>
      <c r="BGF171" s="3"/>
      <c r="BGG171" s="3"/>
      <c r="BGH171" s="3"/>
      <c r="BGI171" s="3"/>
      <c r="BGJ171" s="3"/>
      <c r="BGK171" s="3"/>
      <c r="BGL171" s="3"/>
      <c r="BGM171" s="3"/>
      <c r="BGN171" s="3"/>
      <c r="BGO171" s="3"/>
      <c r="BGP171" s="3"/>
      <c r="BGQ171" s="3"/>
      <c r="BGR171" s="3"/>
      <c r="BGS171" s="3"/>
      <c r="BGT171" s="3"/>
      <c r="BGU171" s="3"/>
      <c r="BGV171" s="3"/>
      <c r="BGW171" s="3"/>
      <c r="BGX171" s="3"/>
      <c r="BGY171" s="3"/>
      <c r="BGZ171" s="3"/>
      <c r="BHA171" s="3"/>
      <c r="BHB171" s="3"/>
      <c r="BHC171" s="3"/>
      <c r="BHD171" s="3"/>
      <c r="BHE171" s="3"/>
      <c r="BHF171" s="3"/>
      <c r="BHG171" s="3"/>
      <c r="BHH171" s="3"/>
      <c r="BHI171" s="3"/>
      <c r="BHJ171" s="3"/>
      <c r="BHK171" s="3"/>
      <c r="BHL171" s="3"/>
      <c r="BHM171" s="3"/>
      <c r="BHN171" s="3"/>
      <c r="BHO171" s="3"/>
      <c r="BHP171" s="3"/>
      <c r="BHQ171" s="3"/>
      <c r="BHR171" s="3"/>
      <c r="BHS171" s="3"/>
      <c r="BHT171" s="3"/>
      <c r="BHU171" s="3"/>
      <c r="BHV171" s="3"/>
      <c r="BHW171" s="3"/>
      <c r="BHX171" s="3"/>
      <c r="BHY171" s="3"/>
      <c r="BHZ171" s="3"/>
      <c r="BIA171" s="3"/>
      <c r="BIB171" s="3"/>
      <c r="BIC171" s="3"/>
      <c r="BID171" s="3"/>
      <c r="BIE171" s="3"/>
      <c r="BIF171" s="3"/>
      <c r="BIG171" s="3"/>
      <c r="BIH171" s="3"/>
      <c r="BII171" s="3"/>
      <c r="BIJ171" s="3"/>
      <c r="BIK171" s="3"/>
      <c r="BIL171" s="3"/>
      <c r="BIM171" s="3"/>
      <c r="BIN171" s="3"/>
      <c r="BIO171" s="3"/>
      <c r="BIP171" s="3"/>
      <c r="BIQ171" s="3"/>
      <c r="BIR171" s="3"/>
      <c r="BIS171" s="3"/>
      <c r="BIT171" s="3"/>
      <c r="BIU171" s="3"/>
      <c r="BIV171" s="3"/>
      <c r="BIW171" s="3"/>
      <c r="BIX171" s="3"/>
      <c r="BIY171" s="3"/>
      <c r="BIZ171" s="3"/>
      <c r="BJA171" s="3"/>
      <c r="BJB171" s="3"/>
      <c r="BJC171" s="3"/>
      <c r="BJD171" s="3"/>
      <c r="BJE171" s="3"/>
      <c r="BJF171" s="3"/>
      <c r="BJG171" s="3"/>
      <c r="BJH171" s="3"/>
      <c r="BJI171" s="3"/>
      <c r="BJJ171" s="3"/>
      <c r="BJK171" s="3"/>
      <c r="BJL171" s="3"/>
      <c r="BJM171" s="3"/>
      <c r="BJN171" s="3"/>
      <c r="BJO171" s="3"/>
      <c r="BJP171" s="3"/>
      <c r="BJQ171" s="3"/>
      <c r="BJR171" s="3"/>
      <c r="BJS171" s="3"/>
      <c r="BJT171" s="3"/>
      <c r="BJU171" s="3"/>
      <c r="BJV171" s="3"/>
      <c r="BJW171" s="3"/>
      <c r="BJX171" s="3"/>
      <c r="BJY171" s="3"/>
      <c r="BJZ171" s="3"/>
      <c r="BKA171" s="3"/>
      <c r="BKB171" s="3"/>
      <c r="BKC171" s="3"/>
      <c r="BKD171" s="3"/>
      <c r="BKE171" s="3"/>
      <c r="BKF171" s="3"/>
      <c r="BKG171" s="3"/>
      <c r="BKH171" s="3"/>
      <c r="BKI171" s="3"/>
      <c r="BKJ171" s="3"/>
      <c r="BKK171" s="3"/>
      <c r="BKL171" s="3"/>
      <c r="BKM171" s="3"/>
      <c r="BKN171" s="3"/>
      <c r="BKO171" s="3"/>
      <c r="BKP171" s="3"/>
      <c r="BKQ171" s="3"/>
      <c r="BKR171" s="3"/>
      <c r="BKS171" s="3"/>
      <c r="BKT171" s="3"/>
      <c r="BKU171" s="3"/>
      <c r="BKV171" s="3"/>
      <c r="BKW171" s="3"/>
      <c r="BKX171" s="3"/>
      <c r="BKY171" s="3"/>
      <c r="BKZ171" s="3"/>
      <c r="BLA171" s="3"/>
      <c r="BLB171" s="3"/>
      <c r="BLC171" s="3"/>
      <c r="BLD171" s="3"/>
      <c r="BLE171" s="3"/>
      <c r="BLF171" s="3"/>
      <c r="BLG171" s="3"/>
      <c r="BLH171" s="3"/>
      <c r="BLI171" s="3"/>
      <c r="BLJ171" s="3"/>
      <c r="BLK171" s="3"/>
      <c r="BLL171" s="3"/>
      <c r="BLM171" s="3"/>
      <c r="BLN171" s="3"/>
      <c r="BLO171" s="3"/>
      <c r="BLP171" s="3"/>
      <c r="BLQ171" s="3"/>
      <c r="BLR171" s="3"/>
      <c r="BLS171" s="3"/>
      <c r="BLT171" s="3"/>
      <c r="BLU171" s="3"/>
      <c r="BLV171" s="3"/>
      <c r="BLW171" s="3"/>
      <c r="BLX171" s="3"/>
      <c r="BLY171" s="3"/>
      <c r="BLZ171" s="3"/>
      <c r="BMA171" s="3"/>
      <c r="BMB171" s="3"/>
      <c r="BMC171" s="3"/>
      <c r="BMD171" s="3"/>
      <c r="BME171" s="3"/>
      <c r="BMF171" s="3"/>
      <c r="BMG171" s="3"/>
      <c r="BMH171" s="3"/>
      <c r="BMI171" s="3"/>
      <c r="BMJ171" s="3"/>
      <c r="BMK171" s="3"/>
      <c r="BML171" s="3"/>
      <c r="BMM171" s="3"/>
      <c r="BMN171" s="3"/>
      <c r="BMO171" s="3"/>
      <c r="BMP171" s="3"/>
      <c r="BMQ171" s="3"/>
      <c r="BMR171" s="3"/>
      <c r="BMS171" s="3"/>
      <c r="BMT171" s="3"/>
      <c r="BMU171" s="3"/>
      <c r="BMV171" s="3"/>
      <c r="BMW171" s="3"/>
      <c r="BMX171" s="3"/>
      <c r="BMY171" s="3"/>
      <c r="BMZ171" s="3"/>
      <c r="BNA171" s="3"/>
      <c r="BNB171" s="3"/>
      <c r="BNC171" s="3"/>
      <c r="BND171" s="3"/>
      <c r="BNE171" s="3"/>
      <c r="BNF171" s="3"/>
      <c r="BNG171" s="3"/>
      <c r="BNH171" s="3"/>
      <c r="BNI171" s="3"/>
      <c r="BNJ171" s="3"/>
      <c r="BNK171" s="3"/>
      <c r="BNL171" s="3"/>
      <c r="BNM171" s="3"/>
      <c r="BNN171" s="3"/>
      <c r="BNO171" s="3"/>
      <c r="BNP171" s="3"/>
      <c r="BNQ171" s="3"/>
      <c r="BNR171" s="3"/>
      <c r="BNS171" s="3"/>
      <c r="BNT171" s="3"/>
      <c r="BNU171" s="3"/>
      <c r="BNV171" s="3"/>
      <c r="BNW171" s="3"/>
      <c r="BNX171" s="3"/>
      <c r="BNY171" s="3"/>
      <c r="BNZ171" s="3"/>
      <c r="BOA171" s="3"/>
      <c r="BOB171" s="3"/>
      <c r="BOC171" s="3"/>
      <c r="BOD171" s="3"/>
      <c r="BOE171" s="3"/>
      <c r="BOF171" s="3"/>
      <c r="BOG171" s="3"/>
      <c r="BOH171" s="3"/>
      <c r="BOI171" s="3"/>
      <c r="BOJ171" s="3"/>
      <c r="BOK171" s="3"/>
      <c r="BOL171" s="3"/>
      <c r="BOM171" s="3"/>
      <c r="BON171" s="3"/>
      <c r="BOO171" s="3"/>
      <c r="BOP171" s="3"/>
      <c r="BOQ171" s="3"/>
      <c r="BOR171" s="3"/>
      <c r="BOS171" s="3"/>
      <c r="BOT171" s="3"/>
      <c r="BOU171" s="3"/>
      <c r="BOV171" s="3"/>
      <c r="BOW171" s="3"/>
      <c r="BOX171" s="3"/>
      <c r="BOY171" s="3"/>
      <c r="BOZ171" s="3"/>
      <c r="BPA171" s="3"/>
      <c r="BPB171" s="3"/>
      <c r="BPC171" s="3"/>
      <c r="BPD171" s="3"/>
      <c r="BPE171" s="3"/>
      <c r="BPF171" s="3"/>
      <c r="BPG171" s="3"/>
      <c r="BPH171" s="3"/>
      <c r="BPI171" s="3"/>
      <c r="BPJ171" s="3"/>
      <c r="BPK171" s="3"/>
      <c r="BPL171" s="3"/>
      <c r="BPM171" s="3"/>
      <c r="BPN171" s="3"/>
      <c r="BPO171" s="3"/>
      <c r="BPP171" s="3"/>
      <c r="BPQ171" s="3"/>
      <c r="BPR171" s="3"/>
      <c r="BPS171" s="3"/>
      <c r="BPT171" s="3"/>
      <c r="BPU171" s="3"/>
      <c r="BPV171" s="3"/>
      <c r="BPW171" s="3"/>
      <c r="BPX171" s="3"/>
      <c r="BPY171" s="3"/>
      <c r="BPZ171" s="3"/>
      <c r="BQA171" s="3"/>
      <c r="BQB171" s="3"/>
      <c r="BQC171" s="3"/>
      <c r="BQD171" s="3"/>
      <c r="BQE171" s="3"/>
      <c r="BQF171" s="3"/>
      <c r="BQG171" s="3"/>
      <c r="BQH171" s="3"/>
      <c r="BQI171" s="3"/>
      <c r="BQJ171" s="3"/>
      <c r="BQK171" s="3"/>
      <c r="BQL171" s="3"/>
      <c r="BQM171" s="3"/>
      <c r="BQN171" s="3"/>
      <c r="BQO171" s="3"/>
      <c r="BQP171" s="3"/>
      <c r="BQQ171" s="3"/>
      <c r="BQR171" s="3"/>
      <c r="BQS171" s="3"/>
      <c r="BQT171" s="3"/>
      <c r="BQU171" s="3"/>
      <c r="BQV171" s="3"/>
      <c r="BQW171" s="3"/>
      <c r="BQX171" s="3"/>
      <c r="BQY171" s="3"/>
      <c r="BQZ171" s="3"/>
      <c r="BRA171" s="3"/>
      <c r="BRB171" s="3"/>
      <c r="BRC171" s="3"/>
      <c r="BRD171" s="3"/>
      <c r="BRE171" s="3"/>
      <c r="BRF171" s="3"/>
      <c r="BRG171" s="3"/>
      <c r="BRH171" s="3"/>
      <c r="BRI171" s="3"/>
      <c r="BRJ171" s="3"/>
      <c r="BRK171" s="3"/>
      <c r="BRL171" s="3"/>
      <c r="BRM171" s="3"/>
      <c r="BRN171" s="3"/>
      <c r="BRO171" s="3"/>
      <c r="BRP171" s="3"/>
      <c r="BRQ171" s="3"/>
      <c r="BRR171" s="3"/>
      <c r="BRS171" s="3"/>
      <c r="BRT171" s="3"/>
      <c r="BRU171" s="3"/>
      <c r="BRV171" s="3"/>
      <c r="BRW171" s="3"/>
      <c r="BRX171" s="3"/>
      <c r="BRY171" s="3"/>
      <c r="BRZ171" s="3"/>
      <c r="BSA171" s="3"/>
      <c r="BSB171" s="3"/>
      <c r="BSC171" s="3"/>
      <c r="BSD171" s="3"/>
      <c r="BSE171" s="3"/>
      <c r="BSF171" s="3"/>
      <c r="BSG171" s="3"/>
      <c r="BSH171" s="3"/>
      <c r="BSI171" s="3"/>
      <c r="BSJ171" s="3"/>
      <c r="BSK171" s="3"/>
      <c r="BSL171" s="3"/>
      <c r="BSM171" s="3"/>
      <c r="BSN171" s="3"/>
      <c r="BSO171" s="3"/>
      <c r="BSP171" s="3"/>
      <c r="BSQ171" s="3"/>
      <c r="BSR171" s="3"/>
      <c r="BSS171" s="3"/>
      <c r="BST171" s="3"/>
      <c r="BSU171" s="3"/>
      <c r="BSV171" s="3"/>
      <c r="BSW171" s="3"/>
      <c r="BSX171" s="3"/>
      <c r="BSY171" s="3"/>
      <c r="BSZ171" s="3"/>
      <c r="BTA171" s="3"/>
      <c r="BTB171" s="3"/>
      <c r="BTC171" s="3"/>
      <c r="BTD171" s="3"/>
      <c r="BTE171" s="3"/>
      <c r="BTF171" s="3"/>
      <c r="BTG171" s="3"/>
      <c r="BTH171" s="3"/>
      <c r="BTI171" s="3"/>
      <c r="BTJ171" s="3"/>
      <c r="BTK171" s="3"/>
      <c r="BTL171" s="3"/>
      <c r="BTM171" s="3"/>
      <c r="BTN171" s="3"/>
      <c r="BTO171" s="3"/>
      <c r="BTP171" s="3"/>
      <c r="BTQ171" s="3"/>
      <c r="BTR171" s="3"/>
      <c r="BTS171" s="3"/>
      <c r="BTT171" s="3"/>
      <c r="BTU171" s="3"/>
      <c r="BTV171" s="3"/>
      <c r="BTW171" s="3"/>
      <c r="BTX171" s="3"/>
      <c r="BTY171" s="3"/>
      <c r="BTZ171" s="3"/>
      <c r="BUA171" s="3"/>
      <c r="BUB171" s="3"/>
      <c r="BUC171" s="3"/>
      <c r="BUD171" s="3"/>
      <c r="BUE171" s="3"/>
      <c r="BUF171" s="3"/>
      <c r="BUG171" s="3"/>
      <c r="BUH171" s="3"/>
      <c r="BUI171" s="3"/>
      <c r="BUJ171" s="3"/>
      <c r="BUK171" s="3"/>
      <c r="BUL171" s="3"/>
      <c r="BUM171" s="3"/>
      <c r="BUN171" s="3"/>
      <c r="BUO171" s="3"/>
      <c r="BUP171" s="3"/>
      <c r="BUQ171" s="3"/>
      <c r="BUR171" s="3"/>
      <c r="BUS171" s="3"/>
      <c r="BUT171" s="3"/>
      <c r="BUU171" s="3"/>
      <c r="BUV171" s="3"/>
      <c r="BUW171" s="3"/>
      <c r="BUX171" s="3"/>
      <c r="BUY171" s="3"/>
      <c r="BUZ171" s="3"/>
      <c r="BVA171" s="3"/>
      <c r="BVB171" s="3"/>
      <c r="BVC171" s="3"/>
      <c r="BVD171" s="3"/>
      <c r="BVE171" s="3"/>
      <c r="BVF171" s="3"/>
      <c r="BVG171" s="3"/>
      <c r="BVH171" s="3"/>
      <c r="BVI171" s="3"/>
      <c r="BVJ171" s="3"/>
      <c r="BVK171" s="3"/>
      <c r="BVL171" s="3"/>
      <c r="BVM171" s="3"/>
      <c r="BVN171" s="3"/>
      <c r="BVO171" s="3"/>
      <c r="BVP171" s="3"/>
      <c r="BVQ171" s="3"/>
      <c r="BVR171" s="3"/>
      <c r="BVS171" s="3"/>
      <c r="BVT171" s="3"/>
      <c r="BVU171" s="3"/>
      <c r="BVV171" s="3"/>
      <c r="BVW171" s="3"/>
      <c r="BVX171" s="3"/>
      <c r="BVY171" s="3"/>
      <c r="BVZ171" s="3"/>
      <c r="BWA171" s="3"/>
      <c r="BWB171" s="3"/>
      <c r="BWC171" s="3"/>
      <c r="BWD171" s="3"/>
      <c r="BWE171" s="3"/>
      <c r="BWF171" s="3"/>
      <c r="BWG171" s="3"/>
      <c r="BWH171" s="3"/>
      <c r="BWI171" s="3"/>
      <c r="BWJ171" s="3"/>
      <c r="BWK171" s="3"/>
      <c r="BWL171" s="3"/>
      <c r="BWM171" s="3"/>
      <c r="BWN171" s="3"/>
      <c r="BWO171" s="3"/>
      <c r="BWP171" s="3"/>
      <c r="BWQ171" s="3"/>
      <c r="BWR171" s="3"/>
      <c r="BWS171" s="3"/>
      <c r="BWT171" s="3"/>
      <c r="BWU171" s="3"/>
      <c r="BWV171" s="3"/>
      <c r="BWW171" s="3"/>
      <c r="BWX171" s="3"/>
      <c r="BWY171" s="3"/>
      <c r="BWZ171" s="3"/>
      <c r="BXA171" s="3"/>
      <c r="BXB171" s="3"/>
      <c r="BXC171" s="3"/>
      <c r="BXD171" s="3"/>
      <c r="BXE171" s="3"/>
      <c r="BXF171" s="3"/>
      <c r="BXG171" s="3"/>
      <c r="BXH171" s="3"/>
      <c r="BXI171" s="3"/>
      <c r="BXJ171" s="3"/>
      <c r="BXK171" s="3"/>
      <c r="BXL171" s="3"/>
      <c r="BXM171" s="3"/>
      <c r="BXN171" s="3"/>
      <c r="BXO171" s="3"/>
      <c r="BXP171" s="3"/>
      <c r="BXQ171" s="3"/>
      <c r="BXR171" s="3"/>
      <c r="BXS171" s="3"/>
      <c r="BXT171" s="3"/>
      <c r="BXU171" s="3"/>
      <c r="BXV171" s="3"/>
      <c r="BXW171" s="3"/>
      <c r="BXX171" s="3"/>
      <c r="BXY171" s="3"/>
      <c r="BXZ171" s="3"/>
      <c r="BYA171" s="3"/>
      <c r="BYB171" s="3"/>
      <c r="BYC171" s="3"/>
      <c r="BYD171" s="3"/>
      <c r="BYE171" s="3"/>
      <c r="BYF171" s="3"/>
      <c r="BYG171" s="3"/>
      <c r="BYH171" s="3"/>
      <c r="BYI171" s="3"/>
      <c r="BYJ171" s="3"/>
      <c r="BYK171" s="3"/>
      <c r="BYL171" s="3"/>
      <c r="BYM171" s="3"/>
      <c r="BYN171" s="3"/>
      <c r="BYO171" s="3"/>
      <c r="BYP171" s="3"/>
      <c r="BYQ171" s="3"/>
      <c r="BYR171" s="3"/>
      <c r="BYS171" s="3"/>
      <c r="BYT171" s="3"/>
      <c r="BYU171" s="3"/>
      <c r="BYV171" s="3"/>
      <c r="BYW171" s="3"/>
      <c r="BYX171" s="3"/>
      <c r="BYY171" s="3"/>
      <c r="BYZ171" s="3"/>
      <c r="BZA171" s="3"/>
      <c r="BZB171" s="3"/>
      <c r="BZC171" s="3"/>
      <c r="BZD171" s="3"/>
      <c r="BZE171" s="3"/>
      <c r="BZF171" s="3"/>
      <c r="BZG171" s="3"/>
      <c r="BZH171" s="3"/>
      <c r="BZI171" s="3"/>
      <c r="BZJ171" s="3"/>
      <c r="BZK171" s="3"/>
      <c r="BZL171" s="3"/>
      <c r="BZM171" s="3"/>
      <c r="BZN171" s="3"/>
      <c r="BZO171" s="3"/>
      <c r="BZP171" s="3"/>
      <c r="BZQ171" s="3"/>
      <c r="BZR171" s="3"/>
      <c r="BZS171" s="3"/>
      <c r="BZT171" s="3"/>
      <c r="BZU171" s="3"/>
      <c r="BZV171" s="3"/>
      <c r="BZW171" s="3"/>
      <c r="BZX171" s="3"/>
      <c r="BZY171" s="3"/>
      <c r="BZZ171" s="3"/>
      <c r="CAA171" s="3"/>
      <c r="CAB171" s="3"/>
      <c r="CAC171" s="3"/>
      <c r="CAD171" s="3"/>
      <c r="CAE171" s="3"/>
      <c r="CAF171" s="3"/>
      <c r="CAG171" s="3"/>
      <c r="CAH171" s="3"/>
      <c r="CAI171" s="3"/>
      <c r="CAJ171" s="3"/>
      <c r="CAK171" s="3"/>
      <c r="CAL171" s="3"/>
      <c r="CAM171" s="3"/>
      <c r="CAN171" s="3"/>
      <c r="CAO171" s="3"/>
      <c r="CAP171" s="3"/>
      <c r="CAQ171" s="3"/>
      <c r="CAR171" s="3"/>
      <c r="CAS171" s="3"/>
      <c r="CAT171" s="3"/>
      <c r="CAU171" s="3"/>
      <c r="CAV171" s="3"/>
      <c r="CAW171" s="3"/>
      <c r="CAX171" s="3"/>
      <c r="CAY171" s="3"/>
      <c r="CAZ171" s="3"/>
      <c r="CBA171" s="3"/>
      <c r="CBB171" s="3"/>
      <c r="CBC171" s="3"/>
      <c r="CBD171" s="3"/>
      <c r="CBE171" s="3"/>
      <c r="CBF171" s="3"/>
      <c r="CBG171" s="3"/>
      <c r="CBH171" s="3"/>
      <c r="CBI171" s="3"/>
      <c r="CBJ171" s="3"/>
      <c r="CBK171" s="3"/>
      <c r="CBL171" s="3"/>
      <c r="CBM171" s="3"/>
      <c r="CBN171" s="3"/>
      <c r="CBO171" s="3"/>
      <c r="CBP171" s="3"/>
      <c r="CBQ171" s="3"/>
      <c r="CBR171" s="3"/>
      <c r="CBS171" s="3"/>
      <c r="CBT171" s="3"/>
      <c r="CBU171" s="3"/>
      <c r="CBV171" s="3"/>
      <c r="CBW171" s="3"/>
      <c r="CBX171" s="3"/>
      <c r="CBY171" s="3"/>
      <c r="CBZ171" s="3"/>
      <c r="CCA171" s="3"/>
      <c r="CCB171" s="3"/>
      <c r="CCC171" s="3"/>
      <c r="CCD171" s="3"/>
      <c r="CCE171" s="3"/>
      <c r="CCF171" s="3"/>
      <c r="CCG171" s="3"/>
      <c r="CCH171" s="3"/>
      <c r="CCI171" s="3"/>
      <c r="CCJ171" s="3"/>
      <c r="CCK171" s="3"/>
      <c r="CCL171" s="3"/>
      <c r="CCM171" s="3"/>
      <c r="CCN171" s="3"/>
      <c r="CCO171" s="3"/>
      <c r="CCP171" s="3"/>
      <c r="CCQ171" s="3"/>
      <c r="CCR171" s="3"/>
      <c r="CCS171" s="3"/>
      <c r="CCT171" s="3"/>
      <c r="CCU171" s="3"/>
      <c r="CCV171" s="3"/>
      <c r="CCW171" s="3"/>
      <c r="CCX171" s="3"/>
      <c r="CCY171" s="3"/>
      <c r="CCZ171" s="3"/>
      <c r="CDA171" s="3"/>
      <c r="CDB171" s="3"/>
      <c r="CDC171" s="3"/>
      <c r="CDD171" s="3"/>
      <c r="CDE171" s="3"/>
      <c r="CDF171" s="3"/>
      <c r="CDG171" s="3"/>
      <c r="CDH171" s="3"/>
      <c r="CDI171" s="3"/>
      <c r="CDJ171" s="3"/>
      <c r="CDK171" s="3"/>
      <c r="CDL171" s="3"/>
      <c r="CDM171" s="3"/>
      <c r="CDN171" s="3"/>
      <c r="CDO171" s="3"/>
      <c r="CDP171" s="3"/>
      <c r="CDQ171" s="3"/>
      <c r="CDR171" s="3"/>
      <c r="CDS171" s="3"/>
      <c r="CDT171" s="3"/>
      <c r="CDU171" s="3"/>
      <c r="CDV171" s="3"/>
      <c r="CDW171" s="3"/>
      <c r="CDX171" s="3"/>
      <c r="CDY171" s="3"/>
      <c r="CDZ171" s="3"/>
      <c r="CEA171" s="3"/>
      <c r="CEB171" s="3"/>
      <c r="CEC171" s="3"/>
      <c r="CED171" s="3"/>
      <c r="CEE171" s="3"/>
      <c r="CEF171" s="3"/>
      <c r="CEG171" s="3"/>
      <c r="CEH171" s="3"/>
      <c r="CEI171" s="3"/>
      <c r="CEJ171" s="3"/>
      <c r="CEK171" s="3"/>
      <c r="CEL171" s="3"/>
      <c r="CEM171" s="3"/>
      <c r="CEN171" s="3"/>
      <c r="CEO171" s="3"/>
      <c r="CEP171" s="3"/>
      <c r="CEQ171" s="3"/>
      <c r="CER171" s="3"/>
      <c r="CES171" s="3"/>
      <c r="CET171" s="3"/>
      <c r="CEU171" s="3"/>
      <c r="CEV171" s="3"/>
      <c r="CEW171" s="3"/>
      <c r="CEX171" s="3"/>
      <c r="CEY171" s="3"/>
      <c r="CEZ171" s="3"/>
      <c r="CFA171" s="3"/>
      <c r="CFB171" s="3"/>
      <c r="CFC171" s="3"/>
      <c r="CFD171" s="3"/>
      <c r="CFE171" s="3"/>
      <c r="CFF171" s="3"/>
      <c r="CFG171" s="3"/>
      <c r="CFH171" s="3"/>
      <c r="CFI171" s="3"/>
      <c r="CFJ171" s="3"/>
      <c r="CFK171" s="3"/>
      <c r="CFL171" s="3"/>
      <c r="CFM171" s="3"/>
      <c r="CFN171" s="3"/>
      <c r="CFO171" s="3"/>
      <c r="CFP171" s="3"/>
      <c r="CFQ171" s="3"/>
      <c r="CFR171" s="3"/>
      <c r="CFS171" s="3"/>
      <c r="CFT171" s="3"/>
      <c r="CFU171" s="3"/>
      <c r="CFV171" s="3"/>
      <c r="CFW171" s="3"/>
      <c r="CFX171" s="3"/>
      <c r="CFY171" s="3"/>
      <c r="CFZ171" s="3"/>
      <c r="CGA171" s="3"/>
      <c r="CGB171" s="3"/>
      <c r="CGC171" s="3"/>
      <c r="CGD171" s="3"/>
      <c r="CGE171" s="3"/>
      <c r="CGF171" s="3"/>
      <c r="CGG171" s="3"/>
      <c r="CGH171" s="3"/>
      <c r="CGI171" s="3"/>
      <c r="CGJ171" s="3"/>
      <c r="CGK171" s="3"/>
      <c r="CGL171" s="3"/>
      <c r="CGM171" s="3"/>
      <c r="CGN171" s="3"/>
      <c r="CGO171" s="3"/>
      <c r="CGP171" s="3"/>
      <c r="CGQ171" s="3"/>
      <c r="CGR171" s="3"/>
      <c r="CGS171" s="3"/>
      <c r="CGT171" s="3"/>
      <c r="CGU171" s="3"/>
      <c r="CGV171" s="3"/>
      <c r="CGW171" s="3"/>
      <c r="CGX171" s="3"/>
      <c r="CGY171" s="3"/>
      <c r="CGZ171" s="3"/>
      <c r="CHA171" s="3"/>
      <c r="CHB171" s="3"/>
      <c r="CHC171" s="3"/>
      <c r="CHD171" s="3"/>
      <c r="CHE171" s="3"/>
      <c r="CHF171" s="3"/>
      <c r="CHG171" s="3"/>
      <c r="CHH171" s="3"/>
      <c r="CHI171" s="3"/>
      <c r="CHJ171" s="3"/>
      <c r="CHK171" s="3"/>
      <c r="CHL171" s="3"/>
      <c r="CHM171" s="3"/>
      <c r="CHN171" s="3"/>
      <c r="CHO171" s="3"/>
      <c r="CHP171" s="3"/>
      <c r="CHQ171" s="3"/>
      <c r="CHR171" s="3"/>
      <c r="CHS171" s="3"/>
      <c r="CHT171" s="3"/>
      <c r="CHU171" s="3"/>
      <c r="CHV171" s="3"/>
      <c r="CHW171" s="3"/>
      <c r="CHX171" s="3"/>
      <c r="CHY171" s="3"/>
      <c r="CHZ171" s="3"/>
      <c r="CIA171" s="3"/>
      <c r="CIB171" s="3"/>
      <c r="CIC171" s="3"/>
      <c r="CID171" s="3"/>
      <c r="CIE171" s="3"/>
      <c r="CIF171" s="3"/>
      <c r="CIG171" s="3"/>
      <c r="CIH171" s="3"/>
      <c r="CII171" s="3"/>
      <c r="CIJ171" s="3"/>
      <c r="CIK171" s="3"/>
      <c r="CIL171" s="3"/>
      <c r="CIM171" s="3"/>
      <c r="CIN171" s="3"/>
      <c r="CIO171" s="3"/>
      <c r="CIP171" s="3"/>
      <c r="CIQ171" s="3"/>
      <c r="CIR171" s="3"/>
      <c r="CIS171" s="3"/>
      <c r="CIT171" s="3"/>
      <c r="CIU171" s="3"/>
      <c r="CIV171" s="3"/>
      <c r="CIW171" s="3"/>
      <c r="CIX171" s="3"/>
      <c r="CIY171" s="3"/>
      <c r="CIZ171" s="3"/>
      <c r="CJA171" s="3"/>
      <c r="CJB171" s="3"/>
      <c r="CJC171" s="3"/>
      <c r="CJD171" s="3"/>
      <c r="CJE171" s="3"/>
      <c r="CJF171" s="3"/>
      <c r="CJG171" s="3"/>
      <c r="CJH171" s="3"/>
      <c r="CJI171" s="3"/>
      <c r="CJJ171" s="3"/>
      <c r="CJK171" s="3"/>
      <c r="CJL171" s="3"/>
      <c r="CJM171" s="3"/>
      <c r="CJN171" s="3"/>
      <c r="CJO171" s="3"/>
      <c r="CJP171" s="3"/>
      <c r="CJQ171" s="3"/>
      <c r="CJR171" s="3"/>
      <c r="CJS171" s="3"/>
      <c r="CJT171" s="3"/>
      <c r="CJU171" s="3"/>
      <c r="CJV171" s="3"/>
      <c r="CJW171" s="3"/>
      <c r="CJX171" s="3"/>
      <c r="CJY171" s="3"/>
      <c r="CJZ171" s="3"/>
      <c r="CKA171" s="3"/>
      <c r="CKB171" s="3"/>
      <c r="CKC171" s="3"/>
      <c r="CKD171" s="3"/>
      <c r="CKE171" s="3"/>
      <c r="CKF171" s="3"/>
      <c r="CKG171" s="3"/>
      <c r="CKH171" s="3"/>
      <c r="CKI171" s="3"/>
      <c r="CKJ171" s="3"/>
      <c r="CKK171" s="3"/>
      <c r="CKL171" s="3"/>
      <c r="CKM171" s="3"/>
      <c r="CKN171" s="3"/>
      <c r="CKO171" s="3"/>
      <c r="CKP171" s="3"/>
      <c r="CKQ171" s="3"/>
      <c r="CKR171" s="3"/>
      <c r="CKS171" s="3"/>
      <c r="CKT171" s="3"/>
      <c r="CKU171" s="3"/>
      <c r="CKV171" s="3"/>
      <c r="CKW171" s="3"/>
      <c r="CKX171" s="3"/>
      <c r="CKY171" s="3"/>
      <c r="CKZ171" s="3"/>
      <c r="CLA171" s="3"/>
      <c r="CLB171" s="3"/>
      <c r="CLC171" s="3"/>
      <c r="CLD171" s="3"/>
      <c r="CLE171" s="3"/>
      <c r="CLF171" s="3"/>
      <c r="CLG171" s="3"/>
      <c r="CLH171" s="3"/>
      <c r="CLI171" s="3"/>
      <c r="CLJ171" s="3"/>
      <c r="CLK171" s="3"/>
      <c r="CLL171" s="3"/>
      <c r="CLM171" s="3"/>
      <c r="CLN171" s="3"/>
      <c r="CLO171" s="3"/>
      <c r="CLP171" s="3"/>
      <c r="CLQ171" s="3"/>
      <c r="CLR171" s="3"/>
      <c r="CLS171" s="3"/>
      <c r="CLT171" s="3"/>
      <c r="CLU171" s="3"/>
      <c r="CLV171" s="3"/>
      <c r="CLW171" s="3"/>
      <c r="CLX171" s="3"/>
      <c r="CLY171" s="3"/>
      <c r="CLZ171" s="3"/>
      <c r="CMA171" s="3"/>
      <c r="CMB171" s="3"/>
      <c r="CMC171" s="3"/>
      <c r="CMD171" s="3"/>
      <c r="CME171" s="3"/>
      <c r="CMF171" s="3"/>
      <c r="CMG171" s="3"/>
      <c r="CMH171" s="3"/>
      <c r="CMI171" s="3"/>
      <c r="CMJ171" s="3"/>
      <c r="CMK171" s="3"/>
      <c r="CML171" s="3"/>
      <c r="CMM171" s="3"/>
      <c r="CMN171" s="3"/>
      <c r="CMO171" s="3"/>
      <c r="CMP171" s="3"/>
      <c r="CMQ171" s="3"/>
      <c r="CMR171" s="3"/>
      <c r="CMS171" s="3"/>
      <c r="CMT171" s="3"/>
      <c r="CMU171" s="3"/>
      <c r="CMV171" s="3"/>
      <c r="CMW171" s="3"/>
      <c r="CMX171" s="3"/>
      <c r="CMY171" s="3"/>
      <c r="CMZ171" s="3"/>
      <c r="CNA171" s="3"/>
      <c r="CNB171" s="3"/>
      <c r="CNC171" s="3"/>
      <c r="CND171" s="3"/>
      <c r="CNE171" s="3"/>
      <c r="CNF171" s="3"/>
      <c r="CNG171" s="3"/>
      <c r="CNH171" s="3"/>
      <c r="CNI171" s="3"/>
      <c r="CNJ171" s="3"/>
      <c r="CNK171" s="3"/>
      <c r="CNL171" s="3"/>
      <c r="CNM171" s="3"/>
      <c r="CNN171" s="3"/>
      <c r="CNO171" s="3"/>
      <c r="CNP171" s="3"/>
      <c r="CNQ171" s="3"/>
      <c r="CNR171" s="3"/>
      <c r="CNS171" s="3"/>
      <c r="CNT171" s="3"/>
      <c r="CNU171" s="3"/>
      <c r="CNV171" s="3"/>
      <c r="CNW171" s="3"/>
      <c r="CNX171" s="3"/>
      <c r="CNY171" s="3"/>
      <c r="CNZ171" s="3"/>
      <c r="COA171" s="3"/>
      <c r="COB171" s="3"/>
      <c r="COC171" s="3"/>
      <c r="COD171" s="3"/>
      <c r="COE171" s="3"/>
      <c r="COF171" s="3"/>
      <c r="COG171" s="3"/>
      <c r="COH171" s="3"/>
      <c r="COI171" s="3"/>
      <c r="COJ171" s="3"/>
      <c r="COK171" s="3"/>
      <c r="COL171" s="3"/>
      <c r="COM171" s="3"/>
      <c r="CON171" s="3"/>
      <c r="COO171" s="3"/>
      <c r="COP171" s="3"/>
      <c r="COQ171" s="3"/>
      <c r="COR171" s="3"/>
      <c r="COS171" s="3"/>
      <c r="COT171" s="3"/>
      <c r="COU171" s="3"/>
      <c r="COV171" s="3"/>
      <c r="COW171" s="3"/>
      <c r="COX171" s="3"/>
      <c r="COY171" s="3"/>
      <c r="COZ171" s="3"/>
      <c r="CPA171" s="3"/>
      <c r="CPB171" s="3"/>
      <c r="CPC171" s="3"/>
      <c r="CPD171" s="3"/>
      <c r="CPE171" s="3"/>
      <c r="CPF171" s="3"/>
      <c r="CPG171" s="3"/>
      <c r="CPH171" s="3"/>
      <c r="CPI171" s="3"/>
      <c r="CPJ171" s="3"/>
      <c r="CPK171" s="3"/>
      <c r="CPL171" s="3"/>
      <c r="CPM171" s="3"/>
      <c r="CPN171" s="3"/>
      <c r="CPO171" s="3"/>
      <c r="CPP171" s="3"/>
      <c r="CPQ171" s="3"/>
      <c r="CPR171" s="3"/>
      <c r="CPS171" s="3"/>
      <c r="CPT171" s="3"/>
      <c r="CPU171" s="3"/>
      <c r="CPV171" s="3"/>
      <c r="CPW171" s="3"/>
      <c r="CPX171" s="3"/>
      <c r="CPY171" s="3"/>
      <c r="CPZ171" s="3"/>
      <c r="CQA171" s="3"/>
      <c r="CQB171" s="3"/>
      <c r="CQC171" s="3"/>
      <c r="CQD171" s="3"/>
      <c r="CQE171" s="3"/>
      <c r="CQF171" s="3"/>
      <c r="CQG171" s="3"/>
      <c r="CQH171" s="3"/>
      <c r="CQI171" s="3"/>
      <c r="CQJ171" s="3"/>
      <c r="CQK171" s="3"/>
      <c r="CQL171" s="3"/>
      <c r="CQM171" s="3"/>
      <c r="CQN171" s="3"/>
      <c r="CQO171" s="3"/>
      <c r="CQP171" s="3"/>
      <c r="CQQ171" s="3"/>
      <c r="CQR171" s="3"/>
      <c r="CQS171" s="3"/>
      <c r="CQT171" s="3"/>
      <c r="CQU171" s="3"/>
      <c r="CQV171" s="3"/>
      <c r="CQW171" s="3"/>
      <c r="CQX171" s="3"/>
      <c r="CQY171" s="3"/>
      <c r="CQZ171" s="3"/>
      <c r="CRA171" s="3"/>
      <c r="CRB171" s="3"/>
      <c r="CRC171" s="3"/>
      <c r="CRD171" s="3"/>
      <c r="CRE171" s="3"/>
      <c r="CRF171" s="3"/>
      <c r="CRG171" s="3"/>
      <c r="CRH171" s="3"/>
      <c r="CRI171" s="3"/>
      <c r="CRJ171" s="3"/>
      <c r="CRK171" s="3"/>
      <c r="CRL171" s="3"/>
      <c r="CRM171" s="3"/>
      <c r="CRN171" s="3"/>
      <c r="CRO171" s="3"/>
      <c r="CRP171" s="3"/>
      <c r="CRQ171" s="3"/>
      <c r="CRR171" s="3"/>
      <c r="CRS171" s="3"/>
      <c r="CRT171" s="3"/>
      <c r="CRU171" s="3"/>
      <c r="CRV171" s="3"/>
      <c r="CRW171" s="3"/>
      <c r="CRX171" s="3"/>
      <c r="CRY171" s="3"/>
      <c r="CRZ171" s="3"/>
      <c r="CSA171" s="3"/>
      <c r="CSB171" s="3"/>
      <c r="CSC171" s="3"/>
      <c r="CSD171" s="3"/>
      <c r="CSE171" s="3"/>
      <c r="CSF171" s="3"/>
      <c r="CSG171" s="3"/>
      <c r="CSH171" s="3"/>
      <c r="CSI171" s="3"/>
      <c r="CSJ171" s="3"/>
      <c r="CSK171" s="3"/>
      <c r="CSL171" s="3"/>
      <c r="CSM171" s="3"/>
      <c r="CSN171" s="3"/>
      <c r="CSO171" s="3"/>
      <c r="CSP171" s="3"/>
      <c r="CSQ171" s="3"/>
      <c r="CSR171" s="3"/>
      <c r="CSS171" s="3"/>
      <c r="CST171" s="3"/>
      <c r="CSU171" s="3"/>
      <c r="CSV171" s="3"/>
      <c r="CSW171" s="3"/>
      <c r="CSX171" s="3"/>
      <c r="CSY171" s="3"/>
      <c r="CSZ171" s="3"/>
      <c r="CTA171" s="3"/>
      <c r="CTB171" s="3"/>
      <c r="CTC171" s="3"/>
      <c r="CTD171" s="3"/>
      <c r="CTE171" s="3"/>
      <c r="CTF171" s="3"/>
      <c r="CTG171" s="3"/>
      <c r="CTH171" s="3"/>
      <c r="CTI171" s="3"/>
      <c r="CTJ171" s="3"/>
      <c r="CTK171" s="3"/>
      <c r="CTL171" s="3"/>
      <c r="CTM171" s="3"/>
      <c r="CTN171" s="3"/>
      <c r="CTO171" s="3"/>
      <c r="CTP171" s="3"/>
      <c r="CTQ171" s="3"/>
      <c r="CTR171" s="3"/>
      <c r="CTS171" s="3"/>
      <c r="CTT171" s="3"/>
      <c r="CTU171" s="3"/>
      <c r="CTV171" s="3"/>
      <c r="CTW171" s="3"/>
      <c r="CTX171" s="3"/>
      <c r="CTY171" s="3"/>
      <c r="CTZ171" s="3"/>
      <c r="CUA171" s="3"/>
      <c r="CUB171" s="3"/>
      <c r="CUC171" s="3"/>
      <c r="CUD171" s="3"/>
      <c r="CUE171" s="3"/>
      <c r="CUF171" s="3"/>
      <c r="CUG171" s="3"/>
      <c r="CUH171" s="3"/>
      <c r="CUI171" s="3"/>
      <c r="CUJ171" s="3"/>
      <c r="CUK171" s="3"/>
      <c r="CUL171" s="3"/>
      <c r="CUM171" s="3"/>
      <c r="CUN171" s="3"/>
      <c r="CUO171" s="3"/>
      <c r="CUP171" s="3"/>
      <c r="CUQ171" s="3"/>
      <c r="CUR171" s="3"/>
      <c r="CUS171" s="3"/>
      <c r="CUT171" s="3"/>
      <c r="CUU171" s="3"/>
      <c r="CUV171" s="3"/>
      <c r="CUW171" s="3"/>
      <c r="CUX171" s="3"/>
      <c r="CUY171" s="3"/>
      <c r="CUZ171" s="3"/>
      <c r="CVA171" s="3"/>
      <c r="CVB171" s="3"/>
      <c r="CVC171" s="3"/>
      <c r="CVD171" s="3"/>
      <c r="CVE171" s="3"/>
      <c r="CVF171" s="3"/>
      <c r="CVG171" s="3"/>
      <c r="CVH171" s="3"/>
      <c r="CVI171" s="3"/>
      <c r="CVJ171" s="3"/>
      <c r="CVK171" s="3"/>
      <c r="CVL171" s="3"/>
      <c r="CVM171" s="3"/>
      <c r="CVN171" s="3"/>
      <c r="CVO171" s="3"/>
      <c r="CVP171" s="3"/>
      <c r="CVQ171" s="3"/>
      <c r="CVR171" s="3"/>
      <c r="CVS171" s="3"/>
      <c r="CVT171" s="3"/>
      <c r="CVU171" s="3"/>
      <c r="CVV171" s="3"/>
      <c r="CVW171" s="3"/>
      <c r="CVX171" s="3"/>
      <c r="CVY171" s="3"/>
      <c r="CVZ171" s="3"/>
      <c r="CWA171" s="3"/>
      <c r="CWB171" s="3"/>
      <c r="CWC171" s="3"/>
      <c r="CWD171" s="3"/>
      <c r="CWE171" s="3"/>
      <c r="CWF171" s="3"/>
      <c r="CWG171" s="3"/>
      <c r="CWH171" s="3"/>
      <c r="CWI171" s="3"/>
      <c r="CWJ171" s="3"/>
      <c r="CWK171" s="3"/>
      <c r="CWL171" s="3"/>
      <c r="CWM171" s="3"/>
      <c r="CWN171" s="3"/>
      <c r="CWO171" s="3"/>
      <c r="CWP171" s="3"/>
      <c r="CWQ171" s="3"/>
      <c r="CWR171" s="3"/>
      <c r="CWS171" s="3"/>
      <c r="CWT171" s="3"/>
      <c r="CWU171" s="3"/>
      <c r="CWV171" s="3"/>
      <c r="CWW171" s="3"/>
      <c r="CWX171" s="3"/>
      <c r="CWY171" s="3"/>
      <c r="CWZ171" s="3"/>
      <c r="CXA171" s="3"/>
      <c r="CXB171" s="3"/>
      <c r="CXC171" s="3"/>
      <c r="CXD171" s="3"/>
      <c r="CXE171" s="3"/>
      <c r="CXF171" s="3"/>
      <c r="CXG171" s="3"/>
      <c r="CXH171" s="3"/>
      <c r="CXI171" s="3"/>
      <c r="CXJ171" s="3"/>
      <c r="CXK171" s="3"/>
      <c r="CXL171" s="3"/>
      <c r="CXM171" s="3"/>
      <c r="CXN171" s="3"/>
      <c r="CXO171" s="3"/>
      <c r="CXP171" s="3"/>
      <c r="CXQ171" s="3"/>
      <c r="CXR171" s="3"/>
      <c r="CXS171" s="3"/>
      <c r="CXT171" s="3"/>
      <c r="CXU171" s="3"/>
      <c r="CXV171" s="3"/>
      <c r="CXW171" s="3"/>
      <c r="CXX171" s="3"/>
      <c r="CXY171" s="3"/>
      <c r="CXZ171" s="3"/>
      <c r="CYA171" s="3"/>
      <c r="CYB171" s="3"/>
      <c r="CYC171" s="3"/>
      <c r="CYD171" s="3"/>
      <c r="CYE171" s="3"/>
      <c r="CYF171" s="3"/>
      <c r="CYG171" s="3"/>
      <c r="CYH171" s="3"/>
      <c r="CYI171" s="3"/>
      <c r="CYJ171" s="3"/>
      <c r="CYK171" s="3"/>
      <c r="CYL171" s="3"/>
      <c r="CYM171" s="3"/>
      <c r="CYN171" s="3"/>
      <c r="CYO171" s="3"/>
      <c r="CYP171" s="3"/>
      <c r="CYQ171" s="3"/>
      <c r="CYR171" s="3"/>
      <c r="CYS171" s="3"/>
      <c r="CYT171" s="3"/>
      <c r="CYU171" s="3"/>
      <c r="CYV171" s="3"/>
      <c r="CYW171" s="3"/>
      <c r="CYX171" s="3"/>
      <c r="CYY171" s="3"/>
      <c r="CYZ171" s="3"/>
      <c r="CZA171" s="3"/>
      <c r="CZB171" s="3"/>
      <c r="CZC171" s="3"/>
      <c r="CZD171" s="3"/>
      <c r="CZE171" s="3"/>
      <c r="CZF171" s="3"/>
      <c r="CZG171" s="3"/>
      <c r="CZH171" s="3"/>
      <c r="CZI171" s="3"/>
      <c r="CZJ171" s="3"/>
      <c r="CZK171" s="3"/>
      <c r="CZL171" s="3"/>
      <c r="CZM171" s="3"/>
      <c r="CZN171" s="3"/>
      <c r="CZO171" s="3"/>
      <c r="CZP171" s="3"/>
      <c r="CZQ171" s="3"/>
      <c r="CZR171" s="3"/>
      <c r="CZS171" s="3"/>
      <c r="CZT171" s="3"/>
      <c r="CZU171" s="3"/>
      <c r="CZV171" s="3"/>
      <c r="CZW171" s="3"/>
      <c r="CZX171" s="3"/>
      <c r="CZY171" s="3"/>
      <c r="CZZ171" s="3"/>
      <c r="DAA171" s="3"/>
      <c r="DAB171" s="3"/>
      <c r="DAC171" s="3"/>
      <c r="DAD171" s="3"/>
      <c r="DAE171" s="3"/>
      <c r="DAF171" s="3"/>
      <c r="DAG171" s="3"/>
      <c r="DAH171" s="3"/>
      <c r="DAI171" s="3"/>
      <c r="DAJ171" s="3"/>
      <c r="DAK171" s="3"/>
      <c r="DAL171" s="3"/>
      <c r="DAM171" s="3"/>
      <c r="DAN171" s="3"/>
      <c r="DAO171" s="3"/>
      <c r="DAP171" s="3"/>
      <c r="DAQ171" s="3"/>
      <c r="DAR171" s="3"/>
      <c r="DAS171" s="3"/>
      <c r="DAT171" s="3"/>
      <c r="DAU171" s="3"/>
      <c r="DAV171" s="3"/>
      <c r="DAW171" s="3"/>
      <c r="DAX171" s="3"/>
      <c r="DAY171" s="3"/>
      <c r="DAZ171" s="3"/>
      <c r="DBA171" s="3"/>
      <c r="DBB171" s="3"/>
      <c r="DBC171" s="3"/>
      <c r="DBD171" s="3"/>
      <c r="DBE171" s="3"/>
      <c r="DBF171" s="3"/>
      <c r="DBG171" s="3"/>
      <c r="DBH171" s="3"/>
      <c r="DBI171" s="3"/>
      <c r="DBJ171" s="3"/>
      <c r="DBK171" s="3"/>
      <c r="DBL171" s="3"/>
      <c r="DBM171" s="3"/>
      <c r="DBN171" s="3"/>
      <c r="DBO171" s="3"/>
      <c r="DBP171" s="3"/>
      <c r="DBQ171" s="3"/>
      <c r="DBR171" s="3"/>
      <c r="DBS171" s="3"/>
      <c r="DBT171" s="3"/>
      <c r="DBU171" s="3"/>
      <c r="DBV171" s="3"/>
      <c r="DBW171" s="3"/>
      <c r="DBX171" s="3"/>
      <c r="DBY171" s="3"/>
      <c r="DBZ171" s="3"/>
      <c r="DCA171" s="3"/>
      <c r="DCB171" s="3"/>
      <c r="DCC171" s="3"/>
      <c r="DCD171" s="3"/>
      <c r="DCE171" s="3"/>
      <c r="DCF171" s="3"/>
      <c r="DCG171" s="3"/>
      <c r="DCH171" s="3"/>
      <c r="DCI171" s="3"/>
      <c r="DCJ171" s="3"/>
      <c r="DCK171" s="3"/>
      <c r="DCL171" s="3"/>
      <c r="DCM171" s="3"/>
      <c r="DCN171" s="3"/>
      <c r="DCO171" s="3"/>
      <c r="DCP171" s="3"/>
      <c r="DCQ171" s="3"/>
      <c r="DCR171" s="3"/>
      <c r="DCS171" s="3"/>
      <c r="DCT171" s="3"/>
      <c r="DCU171" s="3"/>
      <c r="DCV171" s="3"/>
      <c r="DCW171" s="3"/>
      <c r="DCX171" s="3"/>
      <c r="DCY171" s="3"/>
      <c r="DCZ171" s="3"/>
      <c r="DDA171" s="3"/>
      <c r="DDB171" s="3"/>
      <c r="DDC171" s="3"/>
      <c r="DDD171" s="3"/>
      <c r="DDE171" s="3"/>
      <c r="DDF171" s="3"/>
      <c r="DDG171" s="3"/>
      <c r="DDH171" s="3"/>
      <c r="DDI171" s="3"/>
      <c r="DDJ171" s="3"/>
      <c r="DDK171" s="3"/>
      <c r="DDL171" s="3"/>
      <c r="DDM171" s="3"/>
      <c r="DDN171" s="3"/>
      <c r="DDO171" s="3"/>
      <c r="DDP171" s="3"/>
      <c r="DDQ171" s="3"/>
      <c r="DDR171" s="3"/>
      <c r="DDS171" s="3"/>
      <c r="DDT171" s="3"/>
      <c r="DDU171" s="3"/>
      <c r="DDV171" s="3"/>
      <c r="DDW171" s="3"/>
      <c r="DDX171" s="3"/>
      <c r="DDY171" s="3"/>
      <c r="DDZ171" s="3"/>
      <c r="DEA171" s="3"/>
      <c r="DEB171" s="3"/>
      <c r="DEC171" s="3"/>
      <c r="DED171" s="3"/>
      <c r="DEE171" s="3"/>
      <c r="DEF171" s="3"/>
      <c r="DEG171" s="3"/>
      <c r="DEH171" s="3"/>
      <c r="DEI171" s="3"/>
      <c r="DEJ171" s="3"/>
      <c r="DEK171" s="3"/>
      <c r="DEL171" s="3"/>
      <c r="DEM171" s="3"/>
      <c r="DEN171" s="3"/>
      <c r="DEO171" s="3"/>
      <c r="DEP171" s="3"/>
      <c r="DEQ171" s="3"/>
      <c r="DER171" s="3"/>
      <c r="DES171" s="3"/>
      <c r="DET171" s="3"/>
      <c r="DEU171" s="3"/>
      <c r="DEV171" s="3"/>
      <c r="DEW171" s="3"/>
      <c r="DEX171" s="3"/>
      <c r="DEY171" s="3"/>
      <c r="DEZ171" s="3"/>
      <c r="DFA171" s="3"/>
      <c r="DFB171" s="3"/>
      <c r="DFC171" s="3"/>
      <c r="DFD171" s="3"/>
      <c r="DFE171" s="3"/>
      <c r="DFF171" s="3"/>
      <c r="DFG171" s="3"/>
      <c r="DFH171" s="3"/>
      <c r="DFI171" s="3"/>
      <c r="DFJ171" s="3"/>
      <c r="DFK171" s="3"/>
      <c r="DFL171" s="3"/>
      <c r="DFM171" s="3"/>
      <c r="DFN171" s="3"/>
      <c r="DFO171" s="3"/>
      <c r="DFP171" s="3"/>
      <c r="DFQ171" s="3"/>
      <c r="DFR171" s="3"/>
      <c r="DFS171" s="3"/>
      <c r="DFT171" s="3"/>
      <c r="DFU171" s="3"/>
      <c r="DFV171" s="3"/>
      <c r="DFW171" s="3"/>
      <c r="DFX171" s="3"/>
      <c r="DFY171" s="3"/>
      <c r="DFZ171" s="3"/>
      <c r="DGA171" s="3"/>
      <c r="DGB171" s="3"/>
      <c r="DGC171" s="3"/>
      <c r="DGD171" s="3"/>
      <c r="DGE171" s="3"/>
      <c r="DGF171" s="3"/>
      <c r="DGG171" s="3"/>
      <c r="DGH171" s="3"/>
      <c r="DGI171" s="3"/>
      <c r="DGJ171" s="3"/>
      <c r="DGK171" s="3"/>
      <c r="DGL171" s="3"/>
      <c r="DGM171" s="3"/>
      <c r="DGN171" s="3"/>
      <c r="DGO171" s="3"/>
      <c r="DGP171" s="3"/>
      <c r="DGQ171" s="3"/>
      <c r="DGR171" s="3"/>
      <c r="DGS171" s="3"/>
      <c r="DGT171" s="3"/>
      <c r="DGU171" s="3"/>
      <c r="DGV171" s="3"/>
      <c r="DGW171" s="3"/>
      <c r="DGX171" s="3"/>
      <c r="DGY171" s="3"/>
      <c r="DGZ171" s="3"/>
      <c r="DHA171" s="3"/>
      <c r="DHB171" s="3"/>
      <c r="DHC171" s="3"/>
      <c r="DHD171" s="3"/>
      <c r="DHE171" s="3"/>
      <c r="DHF171" s="3"/>
      <c r="DHG171" s="3"/>
      <c r="DHH171" s="3"/>
      <c r="DHI171" s="3"/>
      <c r="DHJ171" s="3"/>
      <c r="DHK171" s="3"/>
      <c r="DHL171" s="3"/>
      <c r="DHM171" s="3"/>
      <c r="DHN171" s="3"/>
      <c r="DHO171" s="3"/>
      <c r="DHP171" s="3"/>
      <c r="DHQ171" s="3"/>
      <c r="DHR171" s="3"/>
      <c r="DHS171" s="3"/>
      <c r="DHT171" s="3"/>
      <c r="DHU171" s="3"/>
      <c r="DHV171" s="3"/>
      <c r="DHW171" s="3"/>
      <c r="DHX171" s="3"/>
      <c r="DHY171" s="3"/>
      <c r="DHZ171" s="3"/>
      <c r="DIA171" s="3"/>
      <c r="DIB171" s="3"/>
      <c r="DIC171" s="3"/>
      <c r="DID171" s="3"/>
      <c r="DIE171" s="3"/>
      <c r="DIF171" s="3"/>
      <c r="DIG171" s="3"/>
      <c r="DIH171" s="3"/>
      <c r="DII171" s="3"/>
      <c r="DIJ171" s="3"/>
      <c r="DIK171" s="3"/>
      <c r="DIL171" s="3"/>
      <c r="DIM171" s="3"/>
      <c r="DIN171" s="3"/>
      <c r="DIO171" s="3"/>
      <c r="DIP171" s="3"/>
      <c r="DIQ171" s="3"/>
      <c r="DIR171" s="3"/>
      <c r="DIS171" s="3"/>
      <c r="DIT171" s="3"/>
      <c r="DIU171" s="3"/>
      <c r="DIV171" s="3"/>
      <c r="DIW171" s="3"/>
      <c r="DIX171" s="3"/>
      <c r="DIY171" s="3"/>
      <c r="DIZ171" s="3"/>
      <c r="DJA171" s="3"/>
      <c r="DJB171" s="3"/>
      <c r="DJC171" s="3"/>
      <c r="DJD171" s="3"/>
      <c r="DJE171" s="3"/>
      <c r="DJF171" s="3"/>
      <c r="DJG171" s="3"/>
      <c r="DJH171" s="3"/>
      <c r="DJI171" s="3"/>
      <c r="DJJ171" s="3"/>
      <c r="DJK171" s="3"/>
      <c r="DJL171" s="3"/>
      <c r="DJM171" s="3"/>
      <c r="DJN171" s="3"/>
      <c r="DJO171" s="3"/>
      <c r="DJP171" s="3"/>
      <c r="DJQ171" s="3"/>
      <c r="DJR171" s="3"/>
      <c r="DJS171" s="3"/>
      <c r="DJT171" s="3"/>
      <c r="DJU171" s="3"/>
      <c r="DJV171" s="3"/>
      <c r="DJW171" s="3"/>
      <c r="DJX171" s="3"/>
      <c r="DJY171" s="3"/>
      <c r="DJZ171" s="3"/>
      <c r="DKA171" s="3"/>
      <c r="DKB171" s="3"/>
      <c r="DKC171" s="3"/>
      <c r="DKD171" s="3"/>
      <c r="DKE171" s="3"/>
      <c r="DKF171" s="3"/>
      <c r="DKG171" s="3"/>
      <c r="DKH171" s="3"/>
      <c r="DKI171" s="3"/>
      <c r="DKJ171" s="3"/>
      <c r="DKK171" s="3"/>
      <c r="DKL171" s="3"/>
      <c r="DKM171" s="3"/>
      <c r="DKN171" s="3"/>
      <c r="DKO171" s="3"/>
      <c r="DKP171" s="3"/>
      <c r="DKQ171" s="3"/>
      <c r="DKR171" s="3"/>
      <c r="DKS171" s="3"/>
      <c r="DKT171" s="3"/>
      <c r="DKU171" s="3"/>
      <c r="DKV171" s="3"/>
      <c r="DKW171" s="3"/>
      <c r="DKX171" s="3"/>
      <c r="DKY171" s="3"/>
      <c r="DKZ171" s="3"/>
      <c r="DLA171" s="3"/>
      <c r="DLB171" s="3"/>
      <c r="DLC171" s="3"/>
      <c r="DLD171" s="3"/>
      <c r="DLE171" s="3"/>
      <c r="DLF171" s="3"/>
      <c r="DLG171" s="3"/>
      <c r="DLH171" s="3"/>
      <c r="DLI171" s="3"/>
      <c r="DLJ171" s="3"/>
      <c r="DLK171" s="3"/>
      <c r="DLL171" s="3"/>
      <c r="DLM171" s="3"/>
      <c r="DLN171" s="3"/>
      <c r="DLO171" s="3"/>
      <c r="DLP171" s="3"/>
      <c r="DLQ171" s="3"/>
      <c r="DLR171" s="3"/>
      <c r="DLS171" s="3"/>
      <c r="DLT171" s="3"/>
      <c r="DLU171" s="3"/>
      <c r="DLV171" s="3"/>
      <c r="DLW171" s="3"/>
      <c r="DLX171" s="3"/>
      <c r="DLY171" s="3"/>
      <c r="DLZ171" s="3"/>
      <c r="DMA171" s="3"/>
      <c r="DMB171" s="3"/>
      <c r="DMC171" s="3"/>
      <c r="DMD171" s="3"/>
      <c r="DME171" s="3"/>
      <c r="DMF171" s="3"/>
      <c r="DMG171" s="3"/>
      <c r="DMH171" s="3"/>
      <c r="DMI171" s="3"/>
      <c r="DMJ171" s="3"/>
      <c r="DMK171" s="3"/>
      <c r="DML171" s="3"/>
      <c r="DMM171" s="3"/>
      <c r="DMN171" s="3"/>
      <c r="DMO171" s="3"/>
      <c r="DMP171" s="3"/>
      <c r="DMQ171" s="3"/>
      <c r="DMR171" s="3"/>
      <c r="DMS171" s="3"/>
      <c r="DMT171" s="3"/>
      <c r="DMU171" s="3"/>
      <c r="DMV171" s="3"/>
      <c r="DMW171" s="3"/>
      <c r="DMX171" s="3"/>
      <c r="DMY171" s="3"/>
      <c r="DMZ171" s="3"/>
      <c r="DNA171" s="3"/>
      <c r="DNB171" s="3"/>
      <c r="DNC171" s="3"/>
      <c r="DND171" s="3"/>
      <c r="DNE171" s="3"/>
      <c r="DNF171" s="3"/>
      <c r="DNG171" s="3"/>
      <c r="DNH171" s="3"/>
      <c r="DNI171" s="3"/>
      <c r="DNJ171" s="3"/>
      <c r="DNK171" s="3"/>
      <c r="DNL171" s="3"/>
      <c r="DNM171" s="3"/>
      <c r="DNN171" s="3"/>
      <c r="DNO171" s="3"/>
      <c r="DNP171" s="3"/>
      <c r="DNQ171" s="3"/>
      <c r="DNR171" s="3"/>
      <c r="DNS171" s="3"/>
      <c r="DNT171" s="3"/>
      <c r="DNU171" s="3"/>
      <c r="DNV171" s="3"/>
      <c r="DNW171" s="3"/>
      <c r="DNX171" s="3"/>
      <c r="DNY171" s="3"/>
      <c r="DNZ171" s="3"/>
      <c r="DOA171" s="3"/>
      <c r="DOB171" s="3"/>
      <c r="DOC171" s="3"/>
      <c r="DOD171" s="3"/>
      <c r="DOE171" s="3"/>
      <c r="DOF171" s="3"/>
      <c r="DOG171" s="3"/>
      <c r="DOH171" s="3"/>
      <c r="DOI171" s="3"/>
      <c r="DOJ171" s="3"/>
      <c r="DOK171" s="3"/>
      <c r="DOL171" s="3"/>
      <c r="DOM171" s="3"/>
      <c r="DON171" s="3"/>
      <c r="DOO171" s="3"/>
      <c r="DOP171" s="3"/>
      <c r="DOQ171" s="3"/>
      <c r="DOR171" s="3"/>
      <c r="DOS171" s="3"/>
      <c r="DOT171" s="3"/>
      <c r="DOU171" s="3"/>
      <c r="DOV171" s="3"/>
      <c r="DOW171" s="3"/>
      <c r="DOX171" s="3"/>
      <c r="DOY171" s="3"/>
      <c r="DOZ171" s="3"/>
      <c r="DPA171" s="3"/>
      <c r="DPB171" s="3"/>
      <c r="DPC171" s="3"/>
      <c r="DPD171" s="3"/>
      <c r="DPE171" s="3"/>
      <c r="DPF171" s="3"/>
      <c r="DPG171" s="3"/>
      <c r="DPH171" s="3"/>
      <c r="DPI171" s="3"/>
      <c r="DPJ171" s="3"/>
      <c r="DPK171" s="3"/>
      <c r="DPL171" s="3"/>
      <c r="DPM171" s="3"/>
      <c r="DPN171" s="3"/>
      <c r="DPO171" s="3"/>
      <c r="DPP171" s="3"/>
      <c r="DPQ171" s="3"/>
      <c r="DPR171" s="3"/>
      <c r="DPS171" s="3"/>
      <c r="DPT171" s="3"/>
      <c r="DPU171" s="3"/>
      <c r="DPV171" s="3"/>
      <c r="DPW171" s="3"/>
      <c r="DPX171" s="3"/>
      <c r="DPY171" s="3"/>
      <c r="DPZ171" s="3"/>
      <c r="DQA171" s="3"/>
      <c r="DQB171" s="3"/>
      <c r="DQC171" s="3"/>
      <c r="DQD171" s="3"/>
      <c r="DQE171" s="3"/>
      <c r="DQF171" s="3"/>
      <c r="DQG171" s="3"/>
      <c r="DQH171" s="3"/>
      <c r="DQI171" s="3"/>
      <c r="DQJ171" s="3"/>
      <c r="DQK171" s="3"/>
      <c r="DQL171" s="3"/>
      <c r="DQM171" s="3"/>
      <c r="DQN171" s="3"/>
      <c r="DQO171" s="3"/>
      <c r="DQP171" s="3"/>
      <c r="DQQ171" s="3"/>
      <c r="DQR171" s="3"/>
      <c r="DQS171" s="3"/>
      <c r="DQT171" s="3"/>
      <c r="DQU171" s="3"/>
      <c r="DQV171" s="3"/>
      <c r="DQW171" s="3"/>
      <c r="DQX171" s="3"/>
      <c r="DQY171" s="3"/>
      <c r="DQZ171" s="3"/>
      <c r="DRA171" s="3"/>
      <c r="DRB171" s="3"/>
      <c r="DRC171" s="3"/>
      <c r="DRD171" s="3"/>
      <c r="DRE171" s="3"/>
      <c r="DRF171" s="3"/>
      <c r="DRG171" s="3"/>
      <c r="DRH171" s="3"/>
      <c r="DRI171" s="3"/>
      <c r="DRJ171" s="3"/>
      <c r="DRK171" s="3"/>
      <c r="DRL171" s="3"/>
      <c r="DRM171" s="3"/>
      <c r="DRN171" s="3"/>
      <c r="DRO171" s="3"/>
      <c r="DRP171" s="3"/>
      <c r="DRQ171" s="3"/>
      <c r="DRR171" s="3"/>
      <c r="DRS171" s="3"/>
      <c r="DRT171" s="3"/>
      <c r="DRU171" s="3"/>
      <c r="DRV171" s="3"/>
      <c r="DRW171" s="3"/>
      <c r="DRX171" s="3"/>
      <c r="DRY171" s="3"/>
      <c r="DRZ171" s="3"/>
      <c r="DSA171" s="3"/>
      <c r="DSB171" s="3"/>
      <c r="DSC171" s="3"/>
      <c r="DSD171" s="3"/>
      <c r="DSE171" s="3"/>
      <c r="DSF171" s="3"/>
      <c r="DSG171" s="3"/>
      <c r="DSH171" s="3"/>
      <c r="DSI171" s="3"/>
      <c r="DSJ171" s="3"/>
      <c r="DSK171" s="3"/>
      <c r="DSL171" s="3"/>
      <c r="DSM171" s="3"/>
      <c r="DSN171" s="3"/>
      <c r="DSO171" s="3"/>
      <c r="DSP171" s="3"/>
      <c r="DSQ171" s="3"/>
      <c r="DSR171" s="3"/>
      <c r="DSS171" s="3"/>
      <c r="DST171" s="3"/>
      <c r="DSU171" s="3"/>
      <c r="DSV171" s="3"/>
      <c r="DSW171" s="3"/>
      <c r="DSX171" s="3"/>
      <c r="DSY171" s="3"/>
      <c r="DSZ171" s="3"/>
      <c r="DTA171" s="3"/>
      <c r="DTB171" s="3"/>
      <c r="DTC171" s="3"/>
      <c r="DTD171" s="3"/>
      <c r="DTE171" s="3"/>
      <c r="DTF171" s="3"/>
      <c r="DTG171" s="3"/>
      <c r="DTH171" s="3"/>
      <c r="DTI171" s="3"/>
      <c r="DTJ171" s="3"/>
      <c r="DTK171" s="3"/>
      <c r="DTL171" s="3"/>
      <c r="DTM171" s="3"/>
      <c r="DTN171" s="3"/>
      <c r="DTO171" s="3"/>
      <c r="DTP171" s="3"/>
      <c r="DTQ171" s="3"/>
      <c r="DTR171" s="3"/>
      <c r="DTS171" s="3"/>
      <c r="DTT171" s="3"/>
      <c r="DTU171" s="3"/>
      <c r="DTV171" s="3"/>
      <c r="DTW171" s="3"/>
      <c r="DTX171" s="3"/>
      <c r="DTY171" s="3"/>
      <c r="DTZ171" s="3"/>
      <c r="DUA171" s="3"/>
      <c r="DUB171" s="3"/>
      <c r="DUC171" s="3"/>
      <c r="DUD171" s="3"/>
      <c r="DUE171" s="3"/>
      <c r="DUF171" s="3"/>
      <c r="DUG171" s="3"/>
      <c r="DUH171" s="3"/>
      <c r="DUI171" s="3"/>
      <c r="DUJ171" s="3"/>
      <c r="DUK171" s="3"/>
      <c r="DUL171" s="3"/>
      <c r="DUM171" s="3"/>
      <c r="DUN171" s="3"/>
      <c r="DUO171" s="3"/>
      <c r="DUP171" s="3"/>
      <c r="DUQ171" s="3"/>
      <c r="DUR171" s="3"/>
      <c r="DUS171" s="3"/>
      <c r="DUT171" s="3"/>
      <c r="DUU171" s="3"/>
      <c r="DUV171" s="3"/>
      <c r="DUW171" s="3"/>
      <c r="DUX171" s="3"/>
      <c r="DUY171" s="3"/>
      <c r="DUZ171" s="3"/>
      <c r="DVA171" s="3"/>
      <c r="DVB171" s="3"/>
      <c r="DVC171" s="3"/>
      <c r="DVD171" s="3"/>
      <c r="DVE171" s="3"/>
      <c r="DVF171" s="3"/>
      <c r="DVG171" s="3"/>
      <c r="DVH171" s="3"/>
      <c r="DVI171" s="3"/>
      <c r="DVJ171" s="3"/>
      <c r="DVK171" s="3"/>
      <c r="DVL171" s="3"/>
      <c r="DVM171" s="3"/>
      <c r="DVN171" s="3"/>
      <c r="DVO171" s="3"/>
      <c r="DVP171" s="3"/>
      <c r="DVQ171" s="3"/>
      <c r="DVR171" s="3"/>
      <c r="DVS171" s="3"/>
      <c r="DVT171" s="3"/>
      <c r="DVU171" s="3"/>
      <c r="DVV171" s="3"/>
      <c r="DVW171" s="3"/>
      <c r="DVX171" s="3"/>
      <c r="DVY171" s="3"/>
      <c r="DVZ171" s="3"/>
      <c r="DWA171" s="3"/>
      <c r="DWB171" s="3"/>
      <c r="DWC171" s="3"/>
      <c r="DWD171" s="3"/>
      <c r="DWE171" s="3"/>
      <c r="DWF171" s="3"/>
      <c r="DWG171" s="3"/>
      <c r="DWH171" s="3"/>
      <c r="DWI171" s="3"/>
      <c r="DWJ171" s="3"/>
      <c r="DWK171" s="3"/>
      <c r="DWL171" s="3"/>
      <c r="DWM171" s="3"/>
      <c r="DWN171" s="3"/>
      <c r="DWO171" s="3"/>
      <c r="DWP171" s="3"/>
      <c r="DWQ171" s="3"/>
      <c r="DWR171" s="3"/>
      <c r="DWS171" s="3"/>
      <c r="DWT171" s="3"/>
      <c r="DWU171" s="3"/>
      <c r="DWV171" s="3"/>
      <c r="DWW171" s="3"/>
      <c r="DWX171" s="3"/>
      <c r="DWY171" s="3"/>
      <c r="DWZ171" s="3"/>
      <c r="DXA171" s="3"/>
      <c r="DXB171" s="3"/>
      <c r="DXC171" s="3"/>
      <c r="DXD171" s="3"/>
      <c r="DXE171" s="3"/>
      <c r="DXF171" s="3"/>
      <c r="DXG171" s="3"/>
      <c r="DXH171" s="3"/>
      <c r="DXI171" s="3"/>
      <c r="DXJ171" s="3"/>
      <c r="DXK171" s="3"/>
      <c r="DXL171" s="3"/>
      <c r="DXM171" s="3"/>
      <c r="DXN171" s="3"/>
      <c r="DXO171" s="3"/>
      <c r="DXP171" s="3"/>
      <c r="DXQ171" s="3"/>
      <c r="DXR171" s="3"/>
      <c r="DXS171" s="3"/>
      <c r="DXT171" s="3"/>
      <c r="DXU171" s="3"/>
      <c r="DXV171" s="3"/>
      <c r="DXW171" s="3"/>
      <c r="DXX171" s="3"/>
      <c r="DXY171" s="3"/>
      <c r="DXZ171" s="3"/>
      <c r="DYA171" s="3"/>
      <c r="DYB171" s="3"/>
      <c r="DYC171" s="3"/>
      <c r="DYD171" s="3"/>
      <c r="DYE171" s="3"/>
      <c r="DYF171" s="3"/>
      <c r="DYG171" s="3"/>
      <c r="DYH171" s="3"/>
      <c r="DYI171" s="3"/>
      <c r="DYJ171" s="3"/>
      <c r="DYK171" s="3"/>
      <c r="DYL171" s="3"/>
      <c r="DYM171" s="3"/>
      <c r="DYN171" s="3"/>
      <c r="DYO171" s="3"/>
      <c r="DYP171" s="3"/>
      <c r="DYQ171" s="3"/>
      <c r="DYR171" s="3"/>
      <c r="DYS171" s="3"/>
      <c r="DYT171" s="3"/>
      <c r="DYU171" s="3"/>
      <c r="DYV171" s="3"/>
      <c r="DYW171" s="3"/>
      <c r="DYX171" s="3"/>
      <c r="DYY171" s="3"/>
      <c r="DYZ171" s="3"/>
      <c r="DZA171" s="3"/>
      <c r="DZB171" s="3"/>
      <c r="DZC171" s="3"/>
      <c r="DZD171" s="3"/>
      <c r="DZE171" s="3"/>
      <c r="DZF171" s="3"/>
      <c r="DZG171" s="3"/>
      <c r="DZH171" s="3"/>
      <c r="DZI171" s="3"/>
      <c r="DZJ171" s="3"/>
      <c r="DZK171" s="3"/>
      <c r="DZL171" s="3"/>
      <c r="DZM171" s="3"/>
      <c r="DZN171" s="3"/>
      <c r="DZO171" s="3"/>
      <c r="DZP171" s="3"/>
      <c r="DZQ171" s="3"/>
      <c r="DZR171" s="3"/>
      <c r="DZS171" s="3"/>
      <c r="DZT171" s="3"/>
      <c r="DZU171" s="3"/>
      <c r="DZV171" s="3"/>
      <c r="DZW171" s="3"/>
      <c r="DZX171" s="3"/>
      <c r="DZY171" s="3"/>
      <c r="DZZ171" s="3"/>
      <c r="EAA171" s="3"/>
      <c r="EAB171" s="3"/>
      <c r="EAC171" s="3"/>
      <c r="EAD171" s="3"/>
      <c r="EAE171" s="3"/>
      <c r="EAF171" s="3"/>
      <c r="EAG171" s="3"/>
      <c r="EAH171" s="3"/>
      <c r="EAI171" s="3"/>
      <c r="EAJ171" s="3"/>
      <c r="EAK171" s="3"/>
      <c r="EAL171" s="3"/>
      <c r="EAM171" s="3"/>
      <c r="EAN171" s="3"/>
      <c r="EAO171" s="3"/>
      <c r="EAP171" s="3"/>
      <c r="EAQ171" s="3"/>
      <c r="EAR171" s="3"/>
      <c r="EAS171" s="3"/>
      <c r="EAT171" s="3"/>
      <c r="EAU171" s="3"/>
      <c r="EAV171" s="3"/>
      <c r="EAW171" s="3"/>
      <c r="EAX171" s="3"/>
      <c r="EAY171" s="3"/>
      <c r="EAZ171" s="3"/>
      <c r="EBA171" s="3"/>
      <c r="EBB171" s="3"/>
      <c r="EBC171" s="3"/>
      <c r="EBD171" s="3"/>
      <c r="EBE171" s="3"/>
      <c r="EBF171" s="3"/>
      <c r="EBG171" s="3"/>
      <c r="EBH171" s="3"/>
      <c r="EBI171" s="3"/>
      <c r="EBJ171" s="3"/>
      <c r="EBK171" s="3"/>
      <c r="EBL171" s="3"/>
      <c r="EBM171" s="3"/>
      <c r="EBN171" s="3"/>
      <c r="EBO171" s="3"/>
      <c r="EBP171" s="3"/>
      <c r="EBQ171" s="3"/>
      <c r="EBR171" s="3"/>
      <c r="EBS171" s="3"/>
      <c r="EBT171" s="3"/>
      <c r="EBU171" s="3"/>
      <c r="EBV171" s="3"/>
      <c r="EBW171" s="3"/>
      <c r="EBX171" s="3"/>
      <c r="EBY171" s="3"/>
      <c r="EBZ171" s="3"/>
      <c r="ECA171" s="3"/>
      <c r="ECB171" s="3"/>
      <c r="ECC171" s="3"/>
      <c r="ECD171" s="3"/>
      <c r="ECE171" s="3"/>
      <c r="ECF171" s="3"/>
      <c r="ECG171" s="3"/>
      <c r="ECH171" s="3"/>
      <c r="ECI171" s="3"/>
      <c r="ECJ171" s="3"/>
      <c r="ECK171" s="3"/>
      <c r="ECL171" s="3"/>
      <c r="ECM171" s="3"/>
      <c r="ECN171" s="3"/>
      <c r="ECO171" s="3"/>
      <c r="ECP171" s="3"/>
      <c r="ECQ171" s="3"/>
      <c r="ECR171" s="3"/>
      <c r="ECS171" s="3"/>
      <c r="ECT171" s="3"/>
      <c r="ECU171" s="3"/>
      <c r="ECV171" s="3"/>
      <c r="ECW171" s="3"/>
      <c r="ECX171" s="3"/>
      <c r="ECY171" s="3"/>
      <c r="ECZ171" s="3"/>
      <c r="EDA171" s="3"/>
      <c r="EDB171" s="3"/>
      <c r="EDC171" s="3"/>
      <c r="EDD171" s="3"/>
      <c r="EDE171" s="3"/>
      <c r="EDF171" s="3"/>
      <c r="EDG171" s="3"/>
      <c r="EDH171" s="3"/>
      <c r="EDI171" s="3"/>
      <c r="EDJ171" s="3"/>
      <c r="EDK171" s="3"/>
      <c r="EDL171" s="3"/>
      <c r="EDM171" s="3"/>
      <c r="EDN171" s="3"/>
      <c r="EDO171" s="3"/>
      <c r="EDP171" s="3"/>
      <c r="EDQ171" s="3"/>
      <c r="EDR171" s="3"/>
      <c r="EDS171" s="3"/>
      <c r="EDT171" s="3"/>
      <c r="EDU171" s="3"/>
      <c r="EDV171" s="3"/>
      <c r="EDW171" s="3"/>
      <c r="EDX171" s="3"/>
      <c r="EDY171" s="3"/>
      <c r="EDZ171" s="3"/>
      <c r="EEA171" s="3"/>
      <c r="EEB171" s="3"/>
      <c r="EEC171" s="3"/>
      <c r="EED171" s="3"/>
      <c r="EEE171" s="3"/>
      <c r="EEF171" s="3"/>
      <c r="EEG171" s="3"/>
      <c r="EEH171" s="3"/>
      <c r="EEI171" s="3"/>
      <c r="EEJ171" s="3"/>
      <c r="EEK171" s="3"/>
      <c r="EEL171" s="3"/>
      <c r="EEM171" s="3"/>
      <c r="EEN171" s="3"/>
      <c r="EEO171" s="3"/>
      <c r="EEP171" s="3"/>
      <c r="EEQ171" s="3"/>
      <c r="EER171" s="3"/>
      <c r="EES171" s="3"/>
      <c r="EET171" s="3"/>
      <c r="EEU171" s="3"/>
      <c r="EEV171" s="3"/>
      <c r="EEW171" s="3"/>
      <c r="EEX171" s="3"/>
      <c r="EEY171" s="3"/>
      <c r="EEZ171" s="3"/>
      <c r="EFA171" s="3"/>
      <c r="EFB171" s="3"/>
      <c r="EFC171" s="3"/>
      <c r="EFD171" s="3"/>
      <c r="EFE171" s="3"/>
      <c r="EFF171" s="3"/>
      <c r="EFG171" s="3"/>
      <c r="EFH171" s="3"/>
      <c r="EFI171" s="3"/>
      <c r="EFJ171" s="3"/>
      <c r="EFK171" s="3"/>
      <c r="EFL171" s="3"/>
      <c r="EFM171" s="3"/>
      <c r="EFN171" s="3"/>
      <c r="EFO171" s="3"/>
      <c r="EFP171" s="3"/>
      <c r="EFQ171" s="3"/>
      <c r="EFR171" s="3"/>
      <c r="EFS171" s="3"/>
      <c r="EFT171" s="3"/>
      <c r="EFU171" s="3"/>
      <c r="EFV171" s="3"/>
      <c r="EFW171" s="3"/>
      <c r="EFX171" s="3"/>
      <c r="EFY171" s="3"/>
      <c r="EFZ171" s="3"/>
      <c r="EGA171" s="3"/>
      <c r="EGB171" s="3"/>
      <c r="EGC171" s="3"/>
      <c r="EGD171" s="3"/>
      <c r="EGE171" s="3"/>
      <c r="EGF171" s="3"/>
      <c r="EGG171" s="3"/>
      <c r="EGH171" s="3"/>
      <c r="EGI171" s="3"/>
      <c r="EGJ171" s="3"/>
      <c r="EGK171" s="3"/>
      <c r="EGL171" s="3"/>
      <c r="EGM171" s="3"/>
      <c r="EGN171" s="3"/>
      <c r="EGO171" s="3"/>
      <c r="EGP171" s="3"/>
      <c r="EGQ171" s="3"/>
      <c r="EGR171" s="3"/>
      <c r="EGS171" s="3"/>
      <c r="EGT171" s="3"/>
      <c r="EGU171" s="3"/>
      <c r="EGV171" s="3"/>
      <c r="EGW171" s="3"/>
      <c r="EGX171" s="3"/>
      <c r="EGY171" s="3"/>
      <c r="EGZ171" s="3"/>
      <c r="EHA171" s="3"/>
      <c r="EHB171" s="3"/>
      <c r="EHC171" s="3"/>
      <c r="EHD171" s="3"/>
      <c r="EHE171" s="3"/>
      <c r="EHF171" s="3"/>
      <c r="EHG171" s="3"/>
      <c r="EHH171" s="3"/>
      <c r="EHI171" s="3"/>
      <c r="EHJ171" s="3"/>
      <c r="EHK171" s="3"/>
      <c r="EHL171" s="3"/>
      <c r="EHM171" s="3"/>
      <c r="EHN171" s="3"/>
      <c r="EHO171" s="3"/>
      <c r="EHP171" s="3"/>
      <c r="EHQ171" s="3"/>
      <c r="EHR171" s="3"/>
      <c r="EHS171" s="3"/>
      <c r="EHT171" s="3"/>
      <c r="EHU171" s="3"/>
      <c r="EHV171" s="3"/>
      <c r="EHW171" s="3"/>
      <c r="EHX171" s="3"/>
      <c r="EHY171" s="3"/>
      <c r="EHZ171" s="3"/>
      <c r="EIA171" s="3"/>
      <c r="EIB171" s="3"/>
      <c r="EIC171" s="3"/>
      <c r="EID171" s="3"/>
      <c r="EIE171" s="3"/>
      <c r="EIF171" s="3"/>
      <c r="EIG171" s="3"/>
      <c r="EIH171" s="3"/>
      <c r="EII171" s="3"/>
      <c r="EIJ171" s="3"/>
      <c r="EIK171" s="3"/>
      <c r="EIL171" s="3"/>
      <c r="EIM171" s="3"/>
      <c r="EIN171" s="3"/>
      <c r="EIO171" s="3"/>
      <c r="EIP171" s="3"/>
      <c r="EIQ171" s="3"/>
      <c r="EIR171" s="3"/>
      <c r="EIS171" s="3"/>
      <c r="EIT171" s="3"/>
      <c r="EIU171" s="3"/>
      <c r="EIV171" s="3"/>
      <c r="EIW171" s="3"/>
      <c r="EIX171" s="3"/>
      <c r="EIY171" s="3"/>
      <c r="EIZ171" s="3"/>
      <c r="EJA171" s="3"/>
      <c r="EJB171" s="3"/>
      <c r="EJC171" s="3"/>
      <c r="EJD171" s="3"/>
      <c r="EJE171" s="3"/>
      <c r="EJF171" s="3"/>
      <c r="EJG171" s="3"/>
      <c r="EJH171" s="3"/>
      <c r="EJI171" s="3"/>
      <c r="EJJ171" s="3"/>
      <c r="EJK171" s="3"/>
      <c r="EJL171" s="3"/>
      <c r="EJM171" s="3"/>
      <c r="EJN171" s="3"/>
      <c r="EJO171" s="3"/>
      <c r="EJP171" s="3"/>
      <c r="EJQ171" s="3"/>
      <c r="EJR171" s="3"/>
      <c r="EJS171" s="3"/>
      <c r="EJT171" s="3"/>
      <c r="EJU171" s="3"/>
      <c r="EJV171" s="3"/>
      <c r="EJW171" s="3"/>
      <c r="EJX171" s="3"/>
      <c r="EJY171" s="3"/>
      <c r="EJZ171" s="3"/>
      <c r="EKA171" s="3"/>
      <c r="EKB171" s="3"/>
      <c r="EKC171" s="3"/>
      <c r="EKD171" s="3"/>
      <c r="EKE171" s="3"/>
      <c r="EKF171" s="3"/>
      <c r="EKG171" s="3"/>
      <c r="EKH171" s="3"/>
      <c r="EKI171" s="3"/>
      <c r="EKJ171" s="3"/>
      <c r="EKK171" s="3"/>
      <c r="EKL171" s="3"/>
      <c r="EKM171" s="3"/>
      <c r="EKN171" s="3"/>
      <c r="EKO171" s="3"/>
      <c r="EKP171" s="3"/>
      <c r="EKQ171" s="3"/>
      <c r="EKR171" s="3"/>
      <c r="EKS171" s="3"/>
      <c r="EKT171" s="3"/>
      <c r="EKU171" s="3"/>
      <c r="EKV171" s="3"/>
      <c r="EKW171" s="3"/>
      <c r="EKX171" s="3"/>
      <c r="EKY171" s="3"/>
      <c r="EKZ171" s="3"/>
      <c r="ELA171" s="3"/>
      <c r="ELB171" s="3"/>
      <c r="ELC171" s="3"/>
      <c r="ELD171" s="3"/>
      <c r="ELE171" s="3"/>
      <c r="ELF171" s="3"/>
      <c r="ELG171" s="3"/>
      <c r="ELH171" s="3"/>
      <c r="ELI171" s="3"/>
      <c r="ELJ171" s="3"/>
      <c r="ELK171" s="3"/>
      <c r="ELL171" s="3"/>
      <c r="ELM171" s="3"/>
      <c r="ELN171" s="3"/>
      <c r="ELO171" s="3"/>
      <c r="ELP171" s="3"/>
      <c r="ELQ171" s="3"/>
      <c r="ELR171" s="3"/>
      <c r="ELS171" s="3"/>
      <c r="ELT171" s="3"/>
      <c r="ELU171" s="3"/>
      <c r="ELV171" s="3"/>
      <c r="ELW171" s="3"/>
      <c r="ELX171" s="3"/>
      <c r="ELY171" s="3"/>
      <c r="ELZ171" s="3"/>
      <c r="EMA171" s="3"/>
      <c r="EMB171" s="3"/>
      <c r="EMC171" s="3"/>
      <c r="EMD171" s="3"/>
      <c r="EME171" s="3"/>
      <c r="EMF171" s="3"/>
      <c r="EMG171" s="3"/>
      <c r="EMH171" s="3"/>
      <c r="EMI171" s="3"/>
      <c r="EMJ171" s="3"/>
      <c r="EMK171" s="3"/>
      <c r="EML171" s="3"/>
      <c r="EMM171" s="3"/>
      <c r="EMN171" s="3"/>
      <c r="EMO171" s="3"/>
      <c r="EMP171" s="3"/>
      <c r="EMQ171" s="3"/>
      <c r="EMR171" s="3"/>
      <c r="EMS171" s="3"/>
      <c r="EMT171" s="3"/>
      <c r="EMU171" s="3"/>
      <c r="EMV171" s="3"/>
      <c r="EMW171" s="3"/>
      <c r="EMX171" s="3"/>
      <c r="EMY171" s="3"/>
      <c r="EMZ171" s="3"/>
      <c r="ENA171" s="3"/>
      <c r="ENB171" s="3"/>
      <c r="ENC171" s="3"/>
      <c r="END171" s="3"/>
      <c r="ENE171" s="3"/>
      <c r="ENF171" s="3"/>
      <c r="ENG171" s="3"/>
      <c r="ENH171" s="3"/>
      <c r="ENI171" s="3"/>
      <c r="ENJ171" s="3"/>
      <c r="ENK171" s="3"/>
      <c r="ENL171" s="3"/>
      <c r="ENM171" s="3"/>
      <c r="ENN171" s="3"/>
      <c r="ENO171" s="3"/>
      <c r="ENP171" s="3"/>
      <c r="ENQ171" s="3"/>
      <c r="ENR171" s="3"/>
      <c r="ENS171" s="3"/>
      <c r="ENT171" s="3"/>
      <c r="ENU171" s="3"/>
      <c r="ENV171" s="3"/>
      <c r="ENW171" s="3"/>
      <c r="ENX171" s="3"/>
      <c r="ENY171" s="3"/>
      <c r="ENZ171" s="3"/>
      <c r="EOA171" s="3"/>
      <c r="EOB171" s="3"/>
      <c r="EOC171" s="3"/>
      <c r="EOD171" s="3"/>
      <c r="EOE171" s="3"/>
      <c r="EOF171" s="3"/>
      <c r="EOG171" s="3"/>
      <c r="EOH171" s="3"/>
      <c r="EOI171" s="3"/>
      <c r="EOJ171" s="3"/>
      <c r="EOK171" s="3"/>
      <c r="EOL171" s="3"/>
      <c r="EOM171" s="3"/>
      <c r="EON171" s="3"/>
      <c r="EOO171" s="3"/>
      <c r="EOP171" s="3"/>
      <c r="EOQ171" s="3"/>
      <c r="EOR171" s="3"/>
      <c r="EOS171" s="3"/>
      <c r="EOT171" s="3"/>
      <c r="EOU171" s="3"/>
      <c r="EOV171" s="3"/>
      <c r="EOW171" s="3"/>
      <c r="EOX171" s="3"/>
      <c r="EOY171" s="3"/>
      <c r="EOZ171" s="3"/>
      <c r="EPA171" s="3"/>
      <c r="EPB171" s="3"/>
      <c r="EPC171" s="3"/>
      <c r="EPD171" s="3"/>
      <c r="EPE171" s="3"/>
      <c r="EPF171" s="3"/>
      <c r="EPG171" s="3"/>
      <c r="EPH171" s="3"/>
      <c r="EPI171" s="3"/>
      <c r="EPJ171" s="3"/>
      <c r="EPK171" s="3"/>
      <c r="EPL171" s="3"/>
      <c r="EPM171" s="3"/>
      <c r="EPN171" s="3"/>
      <c r="EPO171" s="3"/>
      <c r="EPP171" s="3"/>
      <c r="EPQ171" s="3"/>
      <c r="EPR171" s="3"/>
      <c r="EPS171" s="3"/>
      <c r="EPT171" s="3"/>
      <c r="EPU171" s="3"/>
      <c r="EPV171" s="3"/>
      <c r="EPW171" s="3"/>
      <c r="EPX171" s="3"/>
      <c r="EPY171" s="3"/>
      <c r="EPZ171" s="3"/>
      <c r="EQA171" s="3"/>
      <c r="EQB171" s="3"/>
      <c r="EQC171" s="3"/>
      <c r="EQD171" s="3"/>
      <c r="EQE171" s="3"/>
      <c r="EQF171" s="3"/>
      <c r="EQG171" s="3"/>
      <c r="EQH171" s="3"/>
      <c r="EQI171" s="3"/>
      <c r="EQJ171" s="3"/>
      <c r="EQK171" s="3"/>
      <c r="EQL171" s="3"/>
      <c r="EQM171" s="3"/>
      <c r="EQN171" s="3"/>
      <c r="EQO171" s="3"/>
      <c r="EQP171" s="3"/>
      <c r="EQQ171" s="3"/>
      <c r="EQR171" s="3"/>
      <c r="EQS171" s="3"/>
      <c r="EQT171" s="3"/>
      <c r="EQU171" s="3"/>
      <c r="EQV171" s="3"/>
      <c r="EQW171" s="3"/>
      <c r="EQX171" s="3"/>
      <c r="EQY171" s="3"/>
      <c r="EQZ171" s="3"/>
      <c r="ERA171" s="3"/>
      <c r="ERB171" s="3"/>
      <c r="ERC171" s="3"/>
      <c r="ERD171" s="3"/>
      <c r="ERE171" s="3"/>
      <c r="ERF171" s="3"/>
      <c r="ERG171" s="3"/>
      <c r="ERH171" s="3"/>
      <c r="ERI171" s="3"/>
      <c r="ERJ171" s="3"/>
      <c r="ERK171" s="3"/>
      <c r="ERL171" s="3"/>
      <c r="ERM171" s="3"/>
      <c r="ERN171" s="3"/>
      <c r="ERO171" s="3"/>
      <c r="ERP171" s="3"/>
      <c r="ERQ171" s="3"/>
      <c r="ERR171" s="3"/>
      <c r="ERS171" s="3"/>
      <c r="ERT171" s="3"/>
      <c r="ERU171" s="3"/>
      <c r="ERV171" s="3"/>
      <c r="ERW171" s="3"/>
      <c r="ERX171" s="3"/>
      <c r="ERY171" s="3"/>
      <c r="ERZ171" s="3"/>
      <c r="ESA171" s="3"/>
      <c r="ESB171" s="3"/>
      <c r="ESC171" s="3"/>
      <c r="ESD171" s="3"/>
      <c r="ESE171" s="3"/>
      <c r="ESF171" s="3"/>
      <c r="ESG171" s="3"/>
      <c r="ESH171" s="3"/>
      <c r="ESI171" s="3"/>
      <c r="ESJ171" s="3"/>
      <c r="ESK171" s="3"/>
      <c r="ESL171" s="3"/>
      <c r="ESM171" s="3"/>
      <c r="ESN171" s="3"/>
      <c r="ESO171" s="3"/>
      <c r="ESP171" s="3"/>
      <c r="ESQ171" s="3"/>
      <c r="ESR171" s="3"/>
      <c r="ESS171" s="3"/>
      <c r="EST171" s="3"/>
      <c r="ESU171" s="3"/>
      <c r="ESV171" s="3"/>
      <c r="ESW171" s="3"/>
      <c r="ESX171" s="3"/>
      <c r="ESY171" s="3"/>
      <c r="ESZ171" s="3"/>
      <c r="ETA171" s="3"/>
      <c r="ETB171" s="3"/>
      <c r="ETC171" s="3"/>
      <c r="ETD171" s="3"/>
      <c r="ETE171" s="3"/>
      <c r="ETF171" s="3"/>
      <c r="ETG171" s="3"/>
      <c r="ETH171" s="3"/>
      <c r="ETI171" s="3"/>
      <c r="ETJ171" s="3"/>
      <c r="ETK171" s="3"/>
      <c r="ETL171" s="3"/>
      <c r="ETM171" s="3"/>
      <c r="ETN171" s="3"/>
      <c r="ETO171" s="3"/>
      <c r="ETP171" s="3"/>
      <c r="ETQ171" s="3"/>
      <c r="ETR171" s="3"/>
      <c r="ETS171" s="3"/>
      <c r="ETT171" s="3"/>
      <c r="ETU171" s="3"/>
      <c r="ETV171" s="3"/>
      <c r="ETW171" s="3"/>
      <c r="ETX171" s="3"/>
      <c r="ETY171" s="3"/>
      <c r="ETZ171" s="3"/>
      <c r="EUA171" s="3"/>
      <c r="EUB171" s="3"/>
      <c r="EUC171" s="3"/>
      <c r="EUD171" s="3"/>
      <c r="EUE171" s="3"/>
      <c r="EUF171" s="3"/>
      <c r="EUG171" s="3"/>
      <c r="EUH171" s="3"/>
      <c r="EUI171" s="3"/>
      <c r="EUJ171" s="3"/>
      <c r="EUK171" s="3"/>
      <c r="EUL171" s="3"/>
      <c r="EUM171" s="3"/>
      <c r="EUN171" s="3"/>
      <c r="EUO171" s="3"/>
      <c r="EUP171" s="3"/>
      <c r="EUQ171" s="3"/>
      <c r="EUR171" s="3"/>
      <c r="EUS171" s="3"/>
      <c r="EUT171" s="3"/>
      <c r="EUU171" s="3"/>
      <c r="EUV171" s="3"/>
      <c r="EUW171" s="3"/>
      <c r="EUX171" s="3"/>
      <c r="EUY171" s="3"/>
      <c r="EUZ171" s="3"/>
      <c r="EVA171" s="3"/>
      <c r="EVB171" s="3"/>
      <c r="EVC171" s="3"/>
      <c r="EVD171" s="3"/>
      <c r="EVE171" s="3"/>
      <c r="EVF171" s="3"/>
      <c r="EVG171" s="3"/>
      <c r="EVH171" s="3"/>
      <c r="EVI171" s="3"/>
      <c r="EVJ171" s="3"/>
      <c r="EVK171" s="3"/>
      <c r="EVL171" s="3"/>
      <c r="EVM171" s="3"/>
      <c r="EVN171" s="3"/>
      <c r="EVO171" s="3"/>
      <c r="EVP171" s="3"/>
      <c r="EVQ171" s="3"/>
      <c r="EVR171" s="3"/>
      <c r="EVS171" s="3"/>
      <c r="EVT171" s="3"/>
      <c r="EVU171" s="3"/>
      <c r="EVV171" s="3"/>
      <c r="EVW171" s="3"/>
      <c r="EVX171" s="3"/>
      <c r="EVY171" s="3"/>
      <c r="EVZ171" s="3"/>
      <c r="EWA171" s="3"/>
      <c r="EWB171" s="3"/>
      <c r="EWC171" s="3"/>
      <c r="EWD171" s="3"/>
      <c r="EWE171" s="3"/>
      <c r="EWF171" s="3"/>
      <c r="EWG171" s="3"/>
      <c r="EWH171" s="3"/>
      <c r="EWI171" s="3"/>
      <c r="EWJ171" s="3"/>
      <c r="EWK171" s="3"/>
      <c r="EWL171" s="3"/>
      <c r="EWM171" s="3"/>
      <c r="EWN171" s="3"/>
      <c r="EWO171" s="3"/>
      <c r="EWP171" s="3"/>
      <c r="EWQ171" s="3"/>
      <c r="EWR171" s="3"/>
      <c r="EWS171" s="3"/>
      <c r="EWT171" s="3"/>
      <c r="EWU171" s="3"/>
      <c r="EWV171" s="3"/>
      <c r="EWW171" s="3"/>
      <c r="EWX171" s="3"/>
      <c r="EWY171" s="3"/>
      <c r="EWZ171" s="3"/>
      <c r="EXA171" s="3"/>
      <c r="EXB171" s="3"/>
      <c r="EXC171" s="3"/>
      <c r="EXD171" s="3"/>
      <c r="EXE171" s="3"/>
      <c r="EXF171" s="3"/>
      <c r="EXG171" s="3"/>
      <c r="EXH171" s="3"/>
      <c r="EXI171" s="3"/>
      <c r="EXJ171" s="3"/>
      <c r="EXK171" s="3"/>
      <c r="EXL171" s="3"/>
      <c r="EXM171" s="3"/>
      <c r="EXN171" s="3"/>
      <c r="EXO171" s="3"/>
      <c r="EXP171" s="3"/>
      <c r="EXQ171" s="3"/>
      <c r="EXR171" s="3"/>
      <c r="EXS171" s="3"/>
      <c r="EXT171" s="3"/>
      <c r="EXU171" s="3"/>
      <c r="EXV171" s="3"/>
      <c r="EXW171" s="3"/>
      <c r="EXX171" s="3"/>
      <c r="EXY171" s="3"/>
      <c r="EXZ171" s="3"/>
      <c r="EYA171" s="3"/>
      <c r="EYB171" s="3"/>
      <c r="EYC171" s="3"/>
      <c r="EYD171" s="3"/>
      <c r="EYE171" s="3"/>
      <c r="EYF171" s="3"/>
      <c r="EYG171" s="3"/>
      <c r="EYH171" s="3"/>
      <c r="EYI171" s="3"/>
      <c r="EYJ171" s="3"/>
      <c r="EYK171" s="3"/>
      <c r="EYL171" s="3"/>
      <c r="EYM171" s="3"/>
      <c r="EYN171" s="3"/>
      <c r="EYO171" s="3"/>
      <c r="EYP171" s="3"/>
      <c r="EYQ171" s="3"/>
      <c r="EYR171" s="3"/>
      <c r="EYS171" s="3"/>
      <c r="EYT171" s="3"/>
      <c r="EYU171" s="3"/>
      <c r="EYV171" s="3"/>
      <c r="EYW171" s="3"/>
      <c r="EYX171" s="3"/>
      <c r="EYY171" s="3"/>
      <c r="EYZ171" s="3"/>
      <c r="EZA171" s="3"/>
      <c r="EZB171" s="3"/>
      <c r="EZC171" s="3"/>
      <c r="EZD171" s="3"/>
      <c r="EZE171" s="3"/>
      <c r="EZF171" s="3"/>
      <c r="EZG171" s="3"/>
      <c r="EZH171" s="3"/>
      <c r="EZI171" s="3"/>
      <c r="EZJ171" s="3"/>
      <c r="EZK171" s="3"/>
      <c r="EZL171" s="3"/>
      <c r="EZM171" s="3"/>
      <c r="EZN171" s="3"/>
      <c r="EZO171" s="3"/>
      <c r="EZP171" s="3"/>
      <c r="EZQ171" s="3"/>
      <c r="EZR171" s="3"/>
      <c r="EZS171" s="3"/>
      <c r="EZT171" s="3"/>
      <c r="EZU171" s="3"/>
      <c r="EZV171" s="3"/>
      <c r="EZW171" s="3"/>
      <c r="EZX171" s="3"/>
      <c r="EZY171" s="3"/>
      <c r="EZZ171" s="3"/>
      <c r="FAA171" s="3"/>
      <c r="FAB171" s="3"/>
      <c r="FAC171" s="3"/>
      <c r="FAD171" s="3"/>
      <c r="FAE171" s="3"/>
      <c r="FAF171" s="3"/>
      <c r="FAG171" s="3"/>
      <c r="FAH171" s="3"/>
      <c r="FAI171" s="3"/>
      <c r="FAJ171" s="3"/>
      <c r="FAK171" s="3"/>
      <c r="FAL171" s="3"/>
      <c r="FAM171" s="3"/>
      <c r="FAN171" s="3"/>
      <c r="FAO171" s="3"/>
      <c r="FAP171" s="3"/>
      <c r="FAQ171" s="3"/>
      <c r="FAR171" s="3"/>
      <c r="FAS171" s="3"/>
      <c r="FAT171" s="3"/>
      <c r="FAU171" s="3"/>
      <c r="FAV171" s="3"/>
      <c r="FAW171" s="3"/>
      <c r="FAX171" s="3"/>
      <c r="FAY171" s="3"/>
      <c r="FAZ171" s="3"/>
      <c r="FBA171" s="3"/>
      <c r="FBB171" s="3"/>
      <c r="FBC171" s="3"/>
      <c r="FBD171" s="3"/>
      <c r="FBE171" s="3"/>
      <c r="FBF171" s="3"/>
      <c r="FBG171" s="3"/>
      <c r="FBH171" s="3"/>
      <c r="FBI171" s="3"/>
      <c r="FBJ171" s="3"/>
      <c r="FBK171" s="3"/>
      <c r="FBL171" s="3"/>
      <c r="FBM171" s="3"/>
      <c r="FBN171" s="3"/>
      <c r="FBO171" s="3"/>
      <c r="FBP171" s="3"/>
      <c r="FBQ171" s="3"/>
      <c r="FBR171" s="3"/>
      <c r="FBS171" s="3"/>
      <c r="FBT171" s="3"/>
      <c r="FBU171" s="3"/>
      <c r="FBV171" s="3"/>
      <c r="FBW171" s="3"/>
      <c r="FBX171" s="3"/>
      <c r="FBY171" s="3"/>
      <c r="FBZ171" s="3"/>
      <c r="FCA171" s="3"/>
      <c r="FCB171" s="3"/>
      <c r="FCC171" s="3"/>
      <c r="FCD171" s="3"/>
      <c r="FCE171" s="3"/>
      <c r="FCF171" s="3"/>
      <c r="FCG171" s="3"/>
      <c r="FCH171" s="3"/>
      <c r="FCI171" s="3"/>
      <c r="FCJ171" s="3"/>
      <c r="FCK171" s="3"/>
      <c r="FCL171" s="3"/>
      <c r="FCM171" s="3"/>
      <c r="FCN171" s="3"/>
      <c r="FCO171" s="3"/>
      <c r="FCP171" s="3"/>
      <c r="FCQ171" s="3"/>
      <c r="FCR171" s="3"/>
      <c r="FCS171" s="3"/>
      <c r="FCT171" s="3"/>
      <c r="FCU171" s="3"/>
      <c r="FCV171" s="3"/>
      <c r="FCW171" s="3"/>
      <c r="FCX171" s="3"/>
      <c r="FCY171" s="3"/>
      <c r="FCZ171" s="3"/>
      <c r="FDA171" s="3"/>
      <c r="FDB171" s="3"/>
      <c r="FDC171" s="3"/>
      <c r="FDD171" s="3"/>
      <c r="FDE171" s="3"/>
      <c r="FDF171" s="3"/>
      <c r="FDG171" s="3"/>
      <c r="FDH171" s="3"/>
      <c r="FDI171" s="3"/>
      <c r="FDJ171" s="3"/>
      <c r="FDK171" s="3"/>
      <c r="FDL171" s="3"/>
      <c r="FDM171" s="3"/>
      <c r="FDN171" s="3"/>
      <c r="FDO171" s="3"/>
      <c r="FDP171" s="3"/>
      <c r="FDQ171" s="3"/>
      <c r="FDR171" s="3"/>
      <c r="FDS171" s="3"/>
      <c r="FDT171" s="3"/>
      <c r="FDU171" s="3"/>
      <c r="FDV171" s="3"/>
      <c r="FDW171" s="3"/>
      <c r="FDX171" s="3"/>
      <c r="FDY171" s="3"/>
      <c r="FDZ171" s="3"/>
      <c r="FEA171" s="3"/>
      <c r="FEB171" s="3"/>
      <c r="FEC171" s="3"/>
      <c r="FED171" s="3"/>
      <c r="FEE171" s="3"/>
      <c r="FEF171" s="3"/>
      <c r="FEG171" s="3"/>
      <c r="FEH171" s="3"/>
      <c r="FEI171" s="3"/>
      <c r="FEJ171" s="3"/>
      <c r="FEK171" s="3"/>
      <c r="FEL171" s="3"/>
      <c r="FEM171" s="3"/>
      <c r="FEN171" s="3"/>
      <c r="FEO171" s="3"/>
      <c r="FEP171" s="3"/>
      <c r="FEQ171" s="3"/>
      <c r="FER171" s="3"/>
      <c r="FES171" s="3"/>
      <c r="FET171" s="3"/>
      <c r="FEU171" s="3"/>
      <c r="FEV171" s="3"/>
      <c r="FEW171" s="3"/>
      <c r="FEX171" s="3"/>
      <c r="FEY171" s="3"/>
      <c r="FEZ171" s="3"/>
      <c r="FFA171" s="3"/>
      <c r="FFB171" s="3"/>
      <c r="FFC171" s="3"/>
      <c r="FFD171" s="3"/>
      <c r="FFE171" s="3"/>
      <c r="FFF171" s="3"/>
      <c r="FFG171" s="3"/>
      <c r="FFH171" s="3"/>
      <c r="FFI171" s="3"/>
      <c r="FFJ171" s="3"/>
      <c r="FFK171" s="3"/>
      <c r="FFL171" s="3"/>
      <c r="FFM171" s="3"/>
      <c r="FFN171" s="3"/>
      <c r="FFO171" s="3"/>
      <c r="FFP171" s="3"/>
      <c r="FFQ171" s="3"/>
      <c r="FFR171" s="3"/>
      <c r="FFS171" s="3"/>
      <c r="FFT171" s="3"/>
      <c r="FFU171" s="3"/>
      <c r="FFV171" s="3"/>
      <c r="FFW171" s="3"/>
      <c r="FFX171" s="3"/>
      <c r="FFY171" s="3"/>
      <c r="FFZ171" s="3"/>
      <c r="FGA171" s="3"/>
      <c r="FGB171" s="3"/>
      <c r="FGC171" s="3"/>
      <c r="FGD171" s="3"/>
      <c r="FGE171" s="3"/>
      <c r="FGF171" s="3"/>
      <c r="FGG171" s="3"/>
      <c r="FGH171" s="3"/>
      <c r="FGI171" s="3"/>
      <c r="FGJ171" s="3"/>
      <c r="FGK171" s="3"/>
      <c r="FGL171" s="3"/>
      <c r="FGM171" s="3"/>
      <c r="FGN171" s="3"/>
      <c r="FGO171" s="3"/>
      <c r="FGP171" s="3"/>
      <c r="FGQ171" s="3"/>
      <c r="FGR171" s="3"/>
      <c r="FGS171" s="3"/>
      <c r="FGT171" s="3"/>
      <c r="FGU171" s="3"/>
      <c r="FGV171" s="3"/>
      <c r="FGW171" s="3"/>
      <c r="FGX171" s="3"/>
      <c r="FGY171" s="3"/>
      <c r="FGZ171" s="3"/>
      <c r="FHA171" s="3"/>
      <c r="FHB171" s="3"/>
      <c r="FHC171" s="3"/>
      <c r="FHD171" s="3"/>
      <c r="FHE171" s="3"/>
      <c r="FHF171" s="3"/>
      <c r="FHG171" s="3"/>
      <c r="FHH171" s="3"/>
      <c r="FHI171" s="3"/>
      <c r="FHJ171" s="3"/>
      <c r="FHK171" s="3"/>
      <c r="FHL171" s="3"/>
      <c r="FHM171" s="3"/>
      <c r="FHN171" s="3"/>
      <c r="FHO171" s="3"/>
      <c r="FHP171" s="3"/>
      <c r="FHQ171" s="3"/>
      <c r="FHR171" s="3"/>
      <c r="FHS171" s="3"/>
      <c r="FHT171" s="3"/>
      <c r="FHU171" s="3"/>
      <c r="FHV171" s="3"/>
      <c r="FHW171" s="3"/>
      <c r="FHX171" s="3"/>
      <c r="FHY171" s="3"/>
      <c r="FHZ171" s="3"/>
      <c r="FIA171" s="3"/>
      <c r="FIB171" s="3"/>
      <c r="FIC171" s="3"/>
      <c r="FID171" s="3"/>
      <c r="FIE171" s="3"/>
      <c r="FIF171" s="3"/>
      <c r="FIG171" s="3"/>
      <c r="FIH171" s="3"/>
      <c r="FII171" s="3"/>
      <c r="FIJ171" s="3"/>
      <c r="FIK171" s="3"/>
      <c r="FIL171" s="3"/>
      <c r="FIM171" s="3"/>
      <c r="FIN171" s="3"/>
      <c r="FIO171" s="3"/>
      <c r="FIP171" s="3"/>
      <c r="FIQ171" s="3"/>
      <c r="FIR171" s="3"/>
      <c r="FIS171" s="3"/>
      <c r="FIT171" s="3"/>
      <c r="FIU171" s="3"/>
      <c r="FIV171" s="3"/>
      <c r="FIW171" s="3"/>
      <c r="FIX171" s="3"/>
      <c r="FIY171" s="3"/>
      <c r="FIZ171" s="3"/>
      <c r="FJA171" s="3"/>
      <c r="FJB171" s="3"/>
      <c r="FJC171" s="3"/>
      <c r="FJD171" s="3"/>
      <c r="FJE171" s="3"/>
      <c r="FJF171" s="3"/>
      <c r="FJG171" s="3"/>
      <c r="FJH171" s="3"/>
      <c r="FJI171" s="3"/>
      <c r="FJJ171" s="3"/>
      <c r="FJK171" s="3"/>
      <c r="FJL171" s="3"/>
      <c r="FJM171" s="3"/>
      <c r="FJN171" s="3"/>
      <c r="FJO171" s="3"/>
      <c r="FJP171" s="3"/>
      <c r="FJQ171" s="3"/>
      <c r="FJR171" s="3"/>
      <c r="FJS171" s="3"/>
      <c r="FJT171" s="3"/>
      <c r="FJU171" s="3"/>
      <c r="FJV171" s="3"/>
      <c r="FJW171" s="3"/>
      <c r="FJX171" s="3"/>
      <c r="FJY171" s="3"/>
      <c r="FJZ171" s="3"/>
      <c r="FKA171" s="3"/>
      <c r="FKB171" s="3"/>
      <c r="FKC171" s="3"/>
      <c r="FKD171" s="3"/>
      <c r="FKE171" s="3"/>
      <c r="FKF171" s="3"/>
      <c r="FKG171" s="3"/>
      <c r="FKH171" s="3"/>
      <c r="FKI171" s="3"/>
      <c r="FKJ171" s="3"/>
      <c r="FKK171" s="3"/>
      <c r="FKL171" s="3"/>
      <c r="FKM171" s="3"/>
      <c r="FKN171" s="3"/>
      <c r="FKO171" s="3"/>
      <c r="FKP171" s="3"/>
      <c r="FKQ171" s="3"/>
      <c r="FKR171" s="3"/>
      <c r="FKS171" s="3"/>
      <c r="FKT171" s="3"/>
      <c r="FKU171" s="3"/>
      <c r="FKV171" s="3"/>
      <c r="FKW171" s="3"/>
      <c r="FKX171" s="3"/>
      <c r="FKY171" s="3"/>
      <c r="FKZ171" s="3"/>
      <c r="FLA171" s="3"/>
      <c r="FLB171" s="3"/>
      <c r="FLC171" s="3"/>
      <c r="FLD171" s="3"/>
      <c r="FLE171" s="3"/>
      <c r="FLF171" s="3"/>
      <c r="FLG171" s="3"/>
      <c r="FLH171" s="3"/>
      <c r="FLI171" s="3"/>
      <c r="FLJ171" s="3"/>
      <c r="FLK171" s="3"/>
      <c r="FLL171" s="3"/>
      <c r="FLM171" s="3"/>
      <c r="FLN171" s="3"/>
      <c r="FLO171" s="3"/>
      <c r="FLP171" s="3"/>
      <c r="FLQ171" s="3"/>
      <c r="FLR171" s="3"/>
      <c r="FLS171" s="3"/>
      <c r="FLT171" s="3"/>
      <c r="FLU171" s="3"/>
      <c r="FLV171" s="3"/>
      <c r="FLW171" s="3"/>
      <c r="FLX171" s="3"/>
      <c r="FLY171" s="3"/>
      <c r="FLZ171" s="3"/>
      <c r="FMA171" s="3"/>
      <c r="FMB171" s="3"/>
      <c r="FMC171" s="3"/>
      <c r="FMD171" s="3"/>
      <c r="FME171" s="3"/>
      <c r="FMF171" s="3"/>
      <c r="FMG171" s="3"/>
      <c r="FMH171" s="3"/>
      <c r="FMI171" s="3"/>
      <c r="FMJ171" s="3"/>
      <c r="FMK171" s="3"/>
      <c r="FML171" s="3"/>
      <c r="FMM171" s="3"/>
      <c r="FMN171" s="3"/>
      <c r="FMO171" s="3"/>
      <c r="FMP171" s="3"/>
      <c r="FMQ171" s="3"/>
      <c r="FMR171" s="3"/>
      <c r="FMS171" s="3"/>
      <c r="FMT171" s="3"/>
      <c r="FMU171" s="3"/>
      <c r="FMV171" s="3"/>
      <c r="FMW171" s="3"/>
      <c r="FMX171" s="3"/>
      <c r="FMY171" s="3"/>
      <c r="FMZ171" s="3"/>
      <c r="FNA171" s="3"/>
      <c r="FNB171" s="3"/>
      <c r="FNC171" s="3"/>
      <c r="FND171" s="3"/>
      <c r="FNE171" s="3"/>
      <c r="FNF171" s="3"/>
      <c r="FNG171" s="3"/>
      <c r="FNH171" s="3"/>
      <c r="FNI171" s="3"/>
      <c r="FNJ171" s="3"/>
      <c r="FNK171" s="3"/>
      <c r="FNL171" s="3"/>
      <c r="FNM171" s="3"/>
      <c r="FNN171" s="3"/>
      <c r="FNO171" s="3"/>
      <c r="FNP171" s="3"/>
      <c r="FNQ171" s="3"/>
      <c r="FNR171" s="3"/>
      <c r="FNS171" s="3"/>
      <c r="FNT171" s="3"/>
      <c r="FNU171" s="3"/>
      <c r="FNV171" s="3"/>
      <c r="FNW171" s="3"/>
      <c r="FNX171" s="3"/>
      <c r="FNY171" s="3"/>
      <c r="FNZ171" s="3"/>
      <c r="FOA171" s="3"/>
      <c r="FOB171" s="3"/>
      <c r="FOC171" s="3"/>
      <c r="FOD171" s="3"/>
      <c r="FOE171" s="3"/>
      <c r="FOF171" s="3"/>
      <c r="FOG171" s="3"/>
      <c r="FOH171" s="3"/>
      <c r="FOI171" s="3"/>
      <c r="FOJ171" s="3"/>
      <c r="FOK171" s="3"/>
      <c r="FOL171" s="3"/>
      <c r="FOM171" s="3"/>
      <c r="FON171" s="3"/>
      <c r="FOO171" s="3"/>
      <c r="FOP171" s="3"/>
      <c r="FOQ171" s="3"/>
      <c r="FOR171" s="3"/>
      <c r="FOS171" s="3"/>
      <c r="FOT171" s="3"/>
      <c r="FOU171" s="3"/>
      <c r="FOV171" s="3"/>
      <c r="FOW171" s="3"/>
      <c r="FOX171" s="3"/>
      <c r="FOY171" s="3"/>
      <c r="FOZ171" s="3"/>
      <c r="FPA171" s="3"/>
      <c r="FPB171" s="3"/>
      <c r="FPC171" s="3"/>
      <c r="FPD171" s="3"/>
      <c r="FPE171" s="3"/>
      <c r="FPF171" s="3"/>
      <c r="FPG171" s="3"/>
      <c r="FPH171" s="3"/>
      <c r="FPI171" s="3"/>
      <c r="FPJ171" s="3"/>
      <c r="FPK171" s="3"/>
      <c r="FPL171" s="3"/>
      <c r="FPM171" s="3"/>
      <c r="FPN171" s="3"/>
      <c r="FPO171" s="3"/>
      <c r="FPP171" s="3"/>
      <c r="FPQ171" s="3"/>
      <c r="FPR171" s="3"/>
      <c r="FPS171" s="3"/>
      <c r="FPT171" s="3"/>
      <c r="FPU171" s="3"/>
      <c r="FPV171" s="3"/>
      <c r="FPW171" s="3"/>
      <c r="FPX171" s="3"/>
      <c r="FPY171" s="3"/>
      <c r="FPZ171" s="3"/>
      <c r="FQA171" s="3"/>
      <c r="FQB171" s="3"/>
      <c r="FQC171" s="3"/>
      <c r="FQD171" s="3"/>
      <c r="FQE171" s="3"/>
      <c r="FQF171" s="3"/>
      <c r="FQG171" s="3"/>
      <c r="FQH171" s="3"/>
      <c r="FQI171" s="3"/>
      <c r="FQJ171" s="3"/>
      <c r="FQK171" s="3"/>
      <c r="FQL171" s="3"/>
      <c r="FQM171" s="3"/>
      <c r="FQN171" s="3"/>
      <c r="FQO171" s="3"/>
      <c r="FQP171" s="3"/>
      <c r="FQQ171" s="3"/>
      <c r="FQR171" s="3"/>
      <c r="FQS171" s="3"/>
      <c r="FQT171" s="3"/>
      <c r="FQU171" s="3"/>
      <c r="FQV171" s="3"/>
      <c r="FQW171" s="3"/>
      <c r="FQX171" s="3"/>
      <c r="FQY171" s="3"/>
      <c r="FQZ171" s="3"/>
      <c r="FRA171" s="3"/>
      <c r="FRB171" s="3"/>
      <c r="FRC171" s="3"/>
      <c r="FRD171" s="3"/>
      <c r="FRE171" s="3"/>
      <c r="FRF171" s="3"/>
      <c r="FRG171" s="3"/>
      <c r="FRH171" s="3"/>
      <c r="FRI171" s="3"/>
      <c r="FRJ171" s="3"/>
      <c r="FRK171" s="3"/>
      <c r="FRL171" s="3"/>
      <c r="FRM171" s="3"/>
      <c r="FRN171" s="3"/>
      <c r="FRO171" s="3"/>
      <c r="FRP171" s="3"/>
      <c r="FRQ171" s="3"/>
      <c r="FRR171" s="3"/>
      <c r="FRS171" s="3"/>
      <c r="FRT171" s="3"/>
      <c r="FRU171" s="3"/>
      <c r="FRV171" s="3"/>
      <c r="FRW171" s="3"/>
      <c r="FRX171" s="3"/>
      <c r="FRY171" s="3"/>
      <c r="FRZ171" s="3"/>
      <c r="FSA171" s="3"/>
      <c r="FSB171" s="3"/>
      <c r="FSC171" s="3"/>
      <c r="FSD171" s="3"/>
      <c r="FSE171" s="3"/>
      <c r="FSF171" s="3"/>
      <c r="FSG171" s="3"/>
      <c r="FSH171" s="3"/>
      <c r="FSI171" s="3"/>
      <c r="FSJ171" s="3"/>
      <c r="FSK171" s="3"/>
      <c r="FSL171" s="3"/>
      <c r="FSM171" s="3"/>
      <c r="FSN171" s="3"/>
      <c r="FSO171" s="3"/>
      <c r="FSP171" s="3"/>
      <c r="FSQ171" s="3"/>
      <c r="FSR171" s="3"/>
      <c r="FSS171" s="3"/>
      <c r="FST171" s="3"/>
      <c r="FSU171" s="3"/>
      <c r="FSV171" s="3"/>
      <c r="FSW171" s="3"/>
      <c r="FSX171" s="3"/>
      <c r="FSY171" s="3"/>
      <c r="FSZ171" s="3"/>
      <c r="FTA171" s="3"/>
      <c r="FTB171" s="3"/>
      <c r="FTC171" s="3"/>
      <c r="FTD171" s="3"/>
      <c r="FTE171" s="3"/>
      <c r="FTF171" s="3"/>
      <c r="FTG171" s="3"/>
      <c r="FTH171" s="3"/>
      <c r="FTI171" s="3"/>
      <c r="FTJ171" s="3"/>
      <c r="FTK171" s="3"/>
      <c r="FTL171" s="3"/>
      <c r="FTM171" s="3"/>
      <c r="FTN171" s="3"/>
      <c r="FTO171" s="3"/>
      <c r="FTP171" s="3"/>
      <c r="FTQ171" s="3"/>
      <c r="FTR171" s="3"/>
      <c r="FTS171" s="3"/>
      <c r="FTT171" s="3"/>
      <c r="FTU171" s="3"/>
      <c r="FTV171" s="3"/>
      <c r="FTW171" s="3"/>
      <c r="FTX171" s="3"/>
      <c r="FTY171" s="3"/>
      <c r="FTZ171" s="3"/>
      <c r="FUA171" s="3"/>
      <c r="FUB171" s="3"/>
      <c r="FUC171" s="3"/>
      <c r="FUD171" s="3"/>
      <c r="FUE171" s="3"/>
      <c r="FUF171" s="3"/>
      <c r="FUG171" s="3"/>
      <c r="FUH171" s="3"/>
      <c r="FUI171" s="3"/>
      <c r="FUJ171" s="3"/>
      <c r="FUK171" s="3"/>
      <c r="FUL171" s="3"/>
      <c r="FUM171" s="3"/>
      <c r="FUN171" s="3"/>
      <c r="FUO171" s="3"/>
      <c r="FUP171" s="3"/>
      <c r="FUQ171" s="3"/>
      <c r="FUR171" s="3"/>
      <c r="FUS171" s="3"/>
      <c r="FUT171" s="3"/>
      <c r="FUU171" s="3"/>
      <c r="FUV171" s="3"/>
      <c r="FUW171" s="3"/>
      <c r="FUX171" s="3"/>
      <c r="FUY171" s="3"/>
      <c r="FUZ171" s="3"/>
      <c r="FVA171" s="3"/>
      <c r="FVB171" s="3"/>
      <c r="FVC171" s="3"/>
      <c r="FVD171" s="3"/>
      <c r="FVE171" s="3"/>
      <c r="FVF171" s="3"/>
      <c r="FVG171" s="3"/>
      <c r="FVH171" s="3"/>
      <c r="FVI171" s="3"/>
      <c r="FVJ171" s="3"/>
      <c r="FVK171" s="3"/>
      <c r="FVL171" s="3"/>
      <c r="FVM171" s="3"/>
      <c r="FVN171" s="3"/>
      <c r="FVO171" s="3"/>
      <c r="FVP171" s="3"/>
      <c r="FVQ171" s="3"/>
      <c r="FVR171" s="3"/>
      <c r="FVS171" s="3"/>
      <c r="FVT171" s="3"/>
      <c r="FVU171" s="3"/>
      <c r="FVV171" s="3"/>
      <c r="FVW171" s="3"/>
      <c r="FVX171" s="3"/>
      <c r="FVY171" s="3"/>
      <c r="FVZ171" s="3"/>
      <c r="FWA171" s="3"/>
      <c r="FWB171" s="3"/>
      <c r="FWC171" s="3"/>
      <c r="FWD171" s="3"/>
      <c r="FWE171" s="3"/>
      <c r="FWF171" s="3"/>
      <c r="FWG171" s="3"/>
      <c r="FWH171" s="3"/>
      <c r="FWI171" s="3"/>
      <c r="FWJ171" s="3"/>
      <c r="FWK171" s="3"/>
      <c r="FWL171" s="3"/>
      <c r="FWM171" s="3"/>
      <c r="FWN171" s="3"/>
      <c r="FWO171" s="3"/>
      <c r="FWP171" s="3"/>
      <c r="FWQ171" s="3"/>
      <c r="FWR171" s="3"/>
      <c r="FWS171" s="3"/>
      <c r="FWT171" s="3"/>
      <c r="FWU171" s="3"/>
      <c r="FWV171" s="3"/>
      <c r="FWW171" s="3"/>
      <c r="FWX171" s="3"/>
      <c r="FWY171" s="3"/>
      <c r="FWZ171" s="3"/>
      <c r="FXA171" s="3"/>
      <c r="FXB171" s="3"/>
      <c r="FXC171" s="3"/>
      <c r="FXD171" s="3"/>
      <c r="FXE171" s="3"/>
      <c r="FXF171" s="3"/>
      <c r="FXG171" s="3"/>
      <c r="FXH171" s="3"/>
      <c r="FXI171" s="3"/>
      <c r="FXJ171" s="3"/>
      <c r="FXK171" s="3"/>
      <c r="FXL171" s="3"/>
      <c r="FXM171" s="3"/>
      <c r="FXN171" s="3"/>
      <c r="FXO171" s="3"/>
      <c r="FXP171" s="3"/>
      <c r="FXQ171" s="3"/>
      <c r="FXR171" s="3"/>
      <c r="FXS171" s="3"/>
      <c r="FXT171" s="3"/>
      <c r="FXU171" s="3"/>
      <c r="FXV171" s="3"/>
      <c r="FXW171" s="3"/>
      <c r="FXX171" s="3"/>
      <c r="FXY171" s="3"/>
      <c r="FXZ171" s="3"/>
      <c r="FYA171" s="3"/>
      <c r="FYB171" s="3"/>
      <c r="FYC171" s="3"/>
      <c r="FYD171" s="3"/>
      <c r="FYE171" s="3"/>
      <c r="FYF171" s="3"/>
      <c r="FYG171" s="3"/>
      <c r="FYH171" s="3"/>
      <c r="FYI171" s="3"/>
      <c r="FYJ171" s="3"/>
      <c r="FYK171" s="3"/>
      <c r="FYL171" s="3"/>
      <c r="FYM171" s="3"/>
      <c r="FYN171" s="3"/>
      <c r="FYO171" s="3"/>
      <c r="FYP171" s="3"/>
      <c r="FYQ171" s="3"/>
      <c r="FYR171" s="3"/>
      <c r="FYS171" s="3"/>
      <c r="FYT171" s="3"/>
      <c r="FYU171" s="3"/>
      <c r="FYV171" s="3"/>
      <c r="FYW171" s="3"/>
      <c r="FYX171" s="3"/>
      <c r="FYY171" s="3"/>
      <c r="FYZ171" s="3"/>
      <c r="FZA171" s="3"/>
      <c r="FZB171" s="3"/>
      <c r="FZC171" s="3"/>
      <c r="FZD171" s="3"/>
      <c r="FZE171" s="3"/>
      <c r="FZF171" s="3"/>
      <c r="FZG171" s="3"/>
      <c r="FZH171" s="3"/>
      <c r="FZI171" s="3"/>
      <c r="FZJ171" s="3"/>
      <c r="FZK171" s="3"/>
      <c r="FZL171" s="3"/>
      <c r="FZM171" s="3"/>
      <c r="FZN171" s="3"/>
      <c r="FZO171" s="3"/>
      <c r="FZP171" s="3"/>
      <c r="FZQ171" s="3"/>
      <c r="FZR171" s="3"/>
      <c r="FZS171" s="3"/>
      <c r="FZT171" s="3"/>
      <c r="FZU171" s="3"/>
      <c r="FZV171" s="3"/>
      <c r="FZW171" s="3"/>
      <c r="FZX171" s="3"/>
      <c r="FZY171" s="3"/>
      <c r="FZZ171" s="3"/>
      <c r="GAA171" s="3"/>
      <c r="GAB171" s="3"/>
      <c r="GAC171" s="3"/>
      <c r="GAD171" s="3"/>
      <c r="GAE171" s="3"/>
      <c r="GAF171" s="3"/>
      <c r="GAG171" s="3"/>
      <c r="GAH171" s="3"/>
      <c r="GAI171" s="3"/>
      <c r="GAJ171" s="3"/>
      <c r="GAK171" s="3"/>
      <c r="GAL171" s="3"/>
      <c r="GAM171" s="3"/>
      <c r="GAN171" s="3"/>
      <c r="GAO171" s="3"/>
      <c r="GAP171" s="3"/>
      <c r="GAQ171" s="3"/>
      <c r="GAR171" s="3"/>
      <c r="GAS171" s="3"/>
      <c r="GAT171" s="3"/>
      <c r="GAU171" s="3"/>
      <c r="GAV171" s="3"/>
      <c r="GAW171" s="3"/>
      <c r="GAX171" s="3"/>
      <c r="GAY171" s="3"/>
      <c r="GAZ171" s="3"/>
      <c r="GBA171" s="3"/>
      <c r="GBB171" s="3"/>
      <c r="GBC171" s="3"/>
      <c r="GBD171" s="3"/>
      <c r="GBE171" s="3"/>
      <c r="GBF171" s="3"/>
      <c r="GBG171" s="3"/>
      <c r="GBH171" s="3"/>
      <c r="GBI171" s="3"/>
      <c r="GBJ171" s="3"/>
      <c r="GBK171" s="3"/>
      <c r="GBL171" s="3"/>
      <c r="GBM171" s="3"/>
      <c r="GBN171" s="3"/>
      <c r="GBO171" s="3"/>
      <c r="GBP171" s="3"/>
      <c r="GBQ171" s="3"/>
      <c r="GBR171" s="3"/>
      <c r="GBS171" s="3"/>
      <c r="GBT171" s="3"/>
      <c r="GBU171" s="3"/>
      <c r="GBV171" s="3"/>
      <c r="GBW171" s="3"/>
      <c r="GBX171" s="3"/>
      <c r="GBY171" s="3"/>
      <c r="GBZ171" s="3"/>
      <c r="GCA171" s="3"/>
      <c r="GCB171" s="3"/>
      <c r="GCC171" s="3"/>
      <c r="GCD171" s="3"/>
      <c r="GCE171" s="3"/>
      <c r="GCF171" s="3"/>
      <c r="GCG171" s="3"/>
      <c r="GCH171" s="3"/>
      <c r="GCI171" s="3"/>
      <c r="GCJ171" s="3"/>
      <c r="GCK171" s="3"/>
      <c r="GCL171" s="3"/>
      <c r="GCM171" s="3"/>
      <c r="GCN171" s="3"/>
      <c r="GCO171" s="3"/>
      <c r="GCP171" s="3"/>
      <c r="GCQ171" s="3"/>
      <c r="GCR171" s="3"/>
      <c r="GCS171" s="3"/>
      <c r="GCT171" s="3"/>
      <c r="GCU171" s="3"/>
      <c r="GCV171" s="3"/>
      <c r="GCW171" s="3"/>
      <c r="GCX171" s="3"/>
      <c r="GCY171" s="3"/>
      <c r="GCZ171" s="3"/>
      <c r="GDA171" s="3"/>
      <c r="GDB171" s="3"/>
      <c r="GDC171" s="3"/>
      <c r="GDD171" s="3"/>
      <c r="GDE171" s="3"/>
      <c r="GDF171" s="3"/>
      <c r="GDG171" s="3"/>
      <c r="GDH171" s="3"/>
      <c r="GDI171" s="3"/>
      <c r="GDJ171" s="3"/>
      <c r="GDK171" s="3"/>
      <c r="GDL171" s="3"/>
      <c r="GDM171" s="3"/>
      <c r="GDN171" s="3"/>
      <c r="GDO171" s="3"/>
      <c r="GDP171" s="3"/>
      <c r="GDQ171" s="3"/>
      <c r="GDR171" s="3"/>
      <c r="GDS171" s="3"/>
      <c r="GDT171" s="3"/>
      <c r="GDU171" s="3"/>
      <c r="GDV171" s="3"/>
      <c r="GDW171" s="3"/>
      <c r="GDX171" s="3"/>
      <c r="GDY171" s="3"/>
      <c r="GDZ171" s="3"/>
      <c r="GEA171" s="3"/>
      <c r="GEB171" s="3"/>
      <c r="GEC171" s="3"/>
      <c r="GED171" s="3"/>
      <c r="GEE171" s="3"/>
      <c r="GEF171" s="3"/>
      <c r="GEG171" s="3"/>
      <c r="GEH171" s="3"/>
      <c r="GEI171" s="3"/>
      <c r="GEJ171" s="3"/>
      <c r="GEK171" s="3"/>
      <c r="GEL171" s="3"/>
      <c r="GEM171" s="3"/>
      <c r="GEN171" s="3"/>
      <c r="GEO171" s="3"/>
      <c r="GEP171" s="3"/>
      <c r="GEQ171" s="3"/>
      <c r="GER171" s="3"/>
      <c r="GES171" s="3"/>
      <c r="GET171" s="3"/>
      <c r="GEU171" s="3"/>
      <c r="GEV171" s="3"/>
      <c r="GEW171" s="3"/>
      <c r="GEX171" s="3"/>
      <c r="GEY171" s="3"/>
      <c r="GEZ171" s="3"/>
      <c r="GFA171" s="3"/>
      <c r="GFB171" s="3"/>
      <c r="GFC171" s="3"/>
      <c r="GFD171" s="3"/>
      <c r="GFE171" s="3"/>
      <c r="GFF171" s="3"/>
      <c r="GFG171" s="3"/>
      <c r="GFH171" s="3"/>
      <c r="GFI171" s="3"/>
      <c r="GFJ171" s="3"/>
      <c r="GFK171" s="3"/>
      <c r="GFL171" s="3"/>
      <c r="GFM171" s="3"/>
      <c r="GFN171" s="3"/>
      <c r="GFO171" s="3"/>
      <c r="GFP171" s="3"/>
      <c r="GFQ171" s="3"/>
      <c r="GFR171" s="3"/>
      <c r="GFS171" s="3"/>
      <c r="GFT171" s="3"/>
      <c r="GFU171" s="3"/>
      <c r="GFV171" s="3"/>
      <c r="GFW171" s="3"/>
      <c r="GFX171" s="3"/>
      <c r="GFY171" s="3"/>
      <c r="GFZ171" s="3"/>
      <c r="GGA171" s="3"/>
      <c r="GGB171" s="3"/>
      <c r="GGC171" s="3"/>
      <c r="GGD171" s="3"/>
      <c r="GGE171" s="3"/>
      <c r="GGF171" s="3"/>
      <c r="GGG171" s="3"/>
      <c r="GGH171" s="3"/>
      <c r="GGI171" s="3"/>
      <c r="GGJ171" s="3"/>
      <c r="GGK171" s="3"/>
      <c r="GGL171" s="3"/>
      <c r="GGM171" s="3"/>
      <c r="GGN171" s="3"/>
      <c r="GGO171" s="3"/>
      <c r="GGP171" s="3"/>
      <c r="GGQ171" s="3"/>
      <c r="GGR171" s="3"/>
      <c r="GGS171" s="3"/>
      <c r="GGT171" s="3"/>
      <c r="GGU171" s="3"/>
      <c r="GGV171" s="3"/>
      <c r="GGW171" s="3"/>
      <c r="GGX171" s="3"/>
      <c r="GGY171" s="3"/>
      <c r="GGZ171" s="3"/>
      <c r="GHA171" s="3"/>
      <c r="GHB171" s="3"/>
      <c r="GHC171" s="3"/>
      <c r="GHD171" s="3"/>
      <c r="GHE171" s="3"/>
      <c r="GHF171" s="3"/>
      <c r="GHG171" s="3"/>
      <c r="GHH171" s="3"/>
      <c r="GHI171" s="3"/>
      <c r="GHJ171" s="3"/>
      <c r="GHK171" s="3"/>
      <c r="GHL171" s="3"/>
      <c r="GHM171" s="3"/>
      <c r="GHN171" s="3"/>
      <c r="GHO171" s="3"/>
      <c r="GHP171" s="3"/>
      <c r="GHQ171" s="3"/>
      <c r="GHR171" s="3"/>
      <c r="GHS171" s="3"/>
      <c r="GHT171" s="3"/>
      <c r="GHU171" s="3"/>
      <c r="GHV171" s="3"/>
      <c r="GHW171" s="3"/>
      <c r="GHX171" s="3"/>
      <c r="GHY171" s="3"/>
      <c r="GHZ171" s="3"/>
      <c r="GIA171" s="3"/>
      <c r="GIB171" s="3"/>
      <c r="GIC171" s="3"/>
      <c r="GID171" s="3"/>
      <c r="GIE171" s="3"/>
      <c r="GIF171" s="3"/>
      <c r="GIG171" s="3"/>
      <c r="GIH171" s="3"/>
      <c r="GII171" s="3"/>
      <c r="GIJ171" s="3"/>
      <c r="GIK171" s="3"/>
      <c r="GIL171" s="3"/>
      <c r="GIM171" s="3"/>
      <c r="GIN171" s="3"/>
      <c r="GIO171" s="3"/>
      <c r="GIP171" s="3"/>
      <c r="GIQ171" s="3"/>
      <c r="GIR171" s="3"/>
      <c r="GIS171" s="3"/>
      <c r="GIT171" s="3"/>
      <c r="GIU171" s="3"/>
      <c r="GIV171" s="3"/>
      <c r="GIW171" s="3"/>
      <c r="GIX171" s="3"/>
      <c r="GIY171" s="3"/>
      <c r="GIZ171" s="3"/>
      <c r="GJA171" s="3"/>
      <c r="GJB171" s="3"/>
      <c r="GJC171" s="3"/>
      <c r="GJD171" s="3"/>
      <c r="GJE171" s="3"/>
      <c r="GJF171" s="3"/>
      <c r="GJG171" s="3"/>
      <c r="GJH171" s="3"/>
      <c r="GJI171" s="3"/>
      <c r="GJJ171" s="3"/>
      <c r="GJK171" s="3"/>
      <c r="GJL171" s="3"/>
      <c r="GJM171" s="3"/>
      <c r="GJN171" s="3"/>
      <c r="GJO171" s="3"/>
      <c r="GJP171" s="3"/>
      <c r="GJQ171" s="3"/>
      <c r="GJR171" s="3"/>
      <c r="GJS171" s="3"/>
      <c r="GJT171" s="3"/>
      <c r="GJU171" s="3"/>
      <c r="GJV171" s="3"/>
      <c r="GJW171" s="3"/>
      <c r="GJX171" s="3"/>
      <c r="GJY171" s="3"/>
      <c r="GJZ171" s="3"/>
      <c r="GKA171" s="3"/>
      <c r="GKB171" s="3"/>
      <c r="GKC171" s="3"/>
      <c r="GKD171" s="3"/>
      <c r="GKE171" s="3"/>
      <c r="GKF171" s="3"/>
      <c r="GKG171" s="3"/>
      <c r="GKH171" s="3"/>
      <c r="GKI171" s="3"/>
      <c r="GKJ171" s="3"/>
      <c r="GKK171" s="3"/>
      <c r="GKL171" s="3"/>
      <c r="GKM171" s="3"/>
      <c r="GKN171" s="3"/>
      <c r="GKO171" s="3"/>
      <c r="GKP171" s="3"/>
      <c r="GKQ171" s="3"/>
      <c r="GKR171" s="3"/>
      <c r="GKS171" s="3"/>
      <c r="GKT171" s="3"/>
      <c r="GKU171" s="3"/>
      <c r="GKV171" s="3"/>
      <c r="GKW171" s="3"/>
      <c r="GKX171" s="3"/>
      <c r="GKY171" s="3"/>
      <c r="GKZ171" s="3"/>
      <c r="GLA171" s="3"/>
      <c r="GLB171" s="3"/>
      <c r="GLC171" s="3"/>
      <c r="GLD171" s="3"/>
      <c r="GLE171" s="3"/>
      <c r="GLF171" s="3"/>
      <c r="GLG171" s="3"/>
      <c r="GLH171" s="3"/>
      <c r="GLI171" s="3"/>
      <c r="GLJ171" s="3"/>
      <c r="GLK171" s="3"/>
      <c r="GLL171" s="3"/>
      <c r="GLM171" s="3"/>
      <c r="GLN171" s="3"/>
      <c r="GLO171" s="3"/>
      <c r="GLP171" s="3"/>
      <c r="GLQ171" s="3"/>
      <c r="GLR171" s="3"/>
      <c r="GLS171" s="3"/>
      <c r="GLT171" s="3"/>
      <c r="GLU171" s="3"/>
      <c r="GLV171" s="3"/>
      <c r="GLW171" s="3"/>
      <c r="GLX171" s="3"/>
      <c r="GLY171" s="3"/>
      <c r="GLZ171" s="3"/>
      <c r="GMA171" s="3"/>
      <c r="GMB171" s="3"/>
      <c r="GMC171" s="3"/>
      <c r="GMD171" s="3"/>
      <c r="GME171" s="3"/>
      <c r="GMF171" s="3"/>
      <c r="GMG171" s="3"/>
      <c r="GMH171" s="3"/>
      <c r="GMI171" s="3"/>
      <c r="GMJ171" s="3"/>
      <c r="GMK171" s="3"/>
      <c r="GML171" s="3"/>
      <c r="GMM171" s="3"/>
      <c r="GMN171" s="3"/>
      <c r="GMO171" s="3"/>
      <c r="GMP171" s="3"/>
      <c r="GMQ171" s="3"/>
      <c r="GMR171" s="3"/>
      <c r="GMS171" s="3"/>
      <c r="GMT171" s="3"/>
      <c r="GMU171" s="3"/>
      <c r="GMV171" s="3"/>
      <c r="GMW171" s="3"/>
      <c r="GMX171" s="3"/>
      <c r="GMY171" s="3"/>
      <c r="GMZ171" s="3"/>
      <c r="GNA171" s="3"/>
      <c r="GNB171" s="3"/>
      <c r="GNC171" s="3"/>
      <c r="GND171" s="3"/>
      <c r="GNE171" s="3"/>
      <c r="GNF171" s="3"/>
      <c r="GNG171" s="3"/>
      <c r="GNH171" s="3"/>
      <c r="GNI171" s="3"/>
      <c r="GNJ171" s="3"/>
      <c r="GNK171" s="3"/>
      <c r="GNL171" s="3"/>
      <c r="GNM171" s="3"/>
      <c r="GNN171" s="3"/>
      <c r="GNO171" s="3"/>
      <c r="GNP171" s="3"/>
      <c r="GNQ171" s="3"/>
      <c r="GNR171" s="3"/>
      <c r="GNS171" s="3"/>
      <c r="GNT171" s="3"/>
      <c r="GNU171" s="3"/>
      <c r="GNV171" s="3"/>
      <c r="GNW171" s="3"/>
      <c r="GNX171" s="3"/>
      <c r="GNY171" s="3"/>
      <c r="GNZ171" s="3"/>
      <c r="GOA171" s="3"/>
      <c r="GOB171" s="3"/>
      <c r="GOC171" s="3"/>
      <c r="GOD171" s="3"/>
      <c r="GOE171" s="3"/>
      <c r="GOF171" s="3"/>
      <c r="GOG171" s="3"/>
      <c r="GOH171" s="3"/>
      <c r="GOI171" s="3"/>
      <c r="GOJ171" s="3"/>
      <c r="GOK171" s="3"/>
      <c r="GOL171" s="3"/>
      <c r="GOM171" s="3"/>
      <c r="GON171" s="3"/>
      <c r="GOO171" s="3"/>
      <c r="GOP171" s="3"/>
      <c r="GOQ171" s="3"/>
      <c r="GOR171" s="3"/>
      <c r="GOS171" s="3"/>
      <c r="GOT171" s="3"/>
      <c r="GOU171" s="3"/>
      <c r="GOV171" s="3"/>
      <c r="GOW171" s="3"/>
      <c r="GOX171" s="3"/>
      <c r="GOY171" s="3"/>
      <c r="GOZ171" s="3"/>
      <c r="GPA171" s="3"/>
      <c r="GPB171" s="3"/>
      <c r="GPC171" s="3"/>
      <c r="GPD171" s="3"/>
      <c r="GPE171" s="3"/>
      <c r="GPF171" s="3"/>
      <c r="GPG171" s="3"/>
      <c r="GPH171" s="3"/>
      <c r="GPI171" s="3"/>
      <c r="GPJ171" s="3"/>
      <c r="GPK171" s="3"/>
      <c r="GPL171" s="3"/>
      <c r="GPM171" s="3"/>
      <c r="GPN171" s="3"/>
      <c r="GPO171" s="3"/>
      <c r="GPP171" s="3"/>
      <c r="GPQ171" s="3"/>
      <c r="GPR171" s="3"/>
      <c r="GPS171" s="3"/>
      <c r="GPT171" s="3"/>
      <c r="GPU171" s="3"/>
      <c r="GPV171" s="3"/>
      <c r="GPW171" s="3"/>
      <c r="GPX171" s="3"/>
      <c r="GPY171" s="3"/>
      <c r="GPZ171" s="3"/>
      <c r="GQA171" s="3"/>
      <c r="GQB171" s="3"/>
      <c r="GQC171" s="3"/>
      <c r="GQD171" s="3"/>
      <c r="GQE171" s="3"/>
      <c r="GQF171" s="3"/>
      <c r="GQG171" s="3"/>
      <c r="GQH171" s="3"/>
      <c r="GQI171" s="3"/>
      <c r="GQJ171" s="3"/>
      <c r="GQK171" s="3"/>
      <c r="GQL171" s="3"/>
      <c r="GQM171" s="3"/>
      <c r="GQN171" s="3"/>
      <c r="GQO171" s="3"/>
      <c r="GQP171" s="3"/>
      <c r="GQQ171" s="3"/>
      <c r="GQR171" s="3"/>
      <c r="GQS171" s="3"/>
      <c r="GQT171" s="3"/>
      <c r="GQU171" s="3"/>
      <c r="GQV171" s="3"/>
      <c r="GQW171" s="3"/>
      <c r="GQX171" s="3"/>
      <c r="GQY171" s="3"/>
      <c r="GQZ171" s="3"/>
      <c r="GRA171" s="3"/>
      <c r="GRB171" s="3"/>
      <c r="GRC171" s="3"/>
      <c r="GRD171" s="3"/>
      <c r="GRE171" s="3"/>
      <c r="GRF171" s="3"/>
      <c r="GRG171" s="3"/>
      <c r="GRH171" s="3"/>
      <c r="GRI171" s="3"/>
      <c r="GRJ171" s="3"/>
      <c r="GRK171" s="3"/>
      <c r="GRL171" s="3"/>
      <c r="GRM171" s="3"/>
      <c r="GRN171" s="3"/>
      <c r="GRO171" s="3"/>
      <c r="GRP171" s="3"/>
      <c r="GRQ171" s="3"/>
      <c r="GRR171" s="3"/>
      <c r="GRS171" s="3"/>
      <c r="GRT171" s="3"/>
      <c r="GRU171" s="3"/>
      <c r="GRV171" s="3"/>
      <c r="GRW171" s="3"/>
      <c r="GRX171" s="3"/>
      <c r="GRY171" s="3"/>
      <c r="GRZ171" s="3"/>
      <c r="GSA171" s="3"/>
      <c r="GSB171" s="3"/>
      <c r="GSC171" s="3"/>
      <c r="GSD171" s="3"/>
      <c r="GSE171" s="3"/>
      <c r="GSF171" s="3"/>
      <c r="GSG171" s="3"/>
      <c r="GSH171" s="3"/>
      <c r="GSI171" s="3"/>
      <c r="GSJ171" s="3"/>
      <c r="GSK171" s="3"/>
      <c r="GSL171" s="3"/>
      <c r="GSM171" s="3"/>
      <c r="GSN171" s="3"/>
      <c r="GSO171" s="3"/>
      <c r="GSP171" s="3"/>
      <c r="GSQ171" s="3"/>
      <c r="GSR171" s="3"/>
      <c r="GSS171" s="3"/>
      <c r="GST171" s="3"/>
      <c r="GSU171" s="3"/>
      <c r="GSV171" s="3"/>
      <c r="GSW171" s="3"/>
      <c r="GSX171" s="3"/>
      <c r="GSY171" s="3"/>
      <c r="GSZ171" s="3"/>
      <c r="GTA171" s="3"/>
      <c r="GTB171" s="3"/>
      <c r="GTC171" s="3"/>
      <c r="GTD171" s="3"/>
      <c r="GTE171" s="3"/>
      <c r="GTF171" s="3"/>
      <c r="GTG171" s="3"/>
      <c r="GTH171" s="3"/>
      <c r="GTI171" s="3"/>
      <c r="GTJ171" s="3"/>
      <c r="GTK171" s="3"/>
      <c r="GTL171" s="3"/>
      <c r="GTM171" s="3"/>
      <c r="GTN171" s="3"/>
      <c r="GTO171" s="3"/>
      <c r="GTP171" s="3"/>
      <c r="GTQ171" s="3"/>
      <c r="GTR171" s="3"/>
      <c r="GTS171" s="3"/>
      <c r="GTT171" s="3"/>
      <c r="GTU171" s="3"/>
      <c r="GTV171" s="3"/>
      <c r="GTW171" s="3"/>
      <c r="GTX171" s="3"/>
      <c r="GTY171" s="3"/>
      <c r="GTZ171" s="3"/>
      <c r="GUA171" s="3"/>
      <c r="GUB171" s="3"/>
      <c r="GUC171" s="3"/>
      <c r="GUD171" s="3"/>
      <c r="GUE171" s="3"/>
      <c r="GUF171" s="3"/>
      <c r="GUG171" s="3"/>
      <c r="GUH171" s="3"/>
      <c r="GUI171" s="3"/>
      <c r="GUJ171" s="3"/>
      <c r="GUK171" s="3"/>
      <c r="GUL171" s="3"/>
      <c r="GUM171" s="3"/>
      <c r="GUN171" s="3"/>
      <c r="GUO171" s="3"/>
      <c r="GUP171" s="3"/>
      <c r="GUQ171" s="3"/>
      <c r="GUR171" s="3"/>
      <c r="GUS171" s="3"/>
      <c r="GUT171" s="3"/>
      <c r="GUU171" s="3"/>
      <c r="GUV171" s="3"/>
      <c r="GUW171" s="3"/>
      <c r="GUX171" s="3"/>
      <c r="GUY171" s="3"/>
      <c r="GUZ171" s="3"/>
      <c r="GVA171" s="3"/>
      <c r="GVB171" s="3"/>
      <c r="GVC171" s="3"/>
      <c r="GVD171" s="3"/>
      <c r="GVE171" s="3"/>
      <c r="GVF171" s="3"/>
      <c r="GVG171" s="3"/>
      <c r="GVH171" s="3"/>
      <c r="GVI171" s="3"/>
      <c r="GVJ171" s="3"/>
      <c r="GVK171" s="3"/>
      <c r="GVL171" s="3"/>
      <c r="GVM171" s="3"/>
      <c r="GVN171" s="3"/>
      <c r="GVO171" s="3"/>
      <c r="GVP171" s="3"/>
      <c r="GVQ171" s="3"/>
      <c r="GVR171" s="3"/>
      <c r="GVS171" s="3"/>
      <c r="GVT171" s="3"/>
      <c r="GVU171" s="3"/>
      <c r="GVV171" s="3"/>
      <c r="GVW171" s="3"/>
      <c r="GVX171" s="3"/>
      <c r="GVY171" s="3"/>
      <c r="GVZ171" s="3"/>
      <c r="GWA171" s="3"/>
      <c r="GWB171" s="3"/>
      <c r="GWC171" s="3"/>
      <c r="GWD171" s="3"/>
      <c r="GWE171" s="3"/>
      <c r="GWF171" s="3"/>
      <c r="GWG171" s="3"/>
      <c r="GWH171" s="3"/>
      <c r="GWI171" s="3"/>
      <c r="GWJ171" s="3"/>
      <c r="GWK171" s="3"/>
      <c r="GWL171" s="3"/>
      <c r="GWM171" s="3"/>
      <c r="GWN171" s="3"/>
      <c r="GWO171" s="3"/>
      <c r="GWP171" s="3"/>
      <c r="GWQ171" s="3"/>
      <c r="GWR171" s="3"/>
      <c r="GWS171" s="3"/>
      <c r="GWT171" s="3"/>
      <c r="GWU171" s="3"/>
      <c r="GWV171" s="3"/>
      <c r="GWW171" s="3"/>
      <c r="GWX171" s="3"/>
      <c r="GWY171" s="3"/>
      <c r="GWZ171" s="3"/>
      <c r="GXA171" s="3"/>
      <c r="GXB171" s="3"/>
      <c r="GXC171" s="3"/>
      <c r="GXD171" s="3"/>
      <c r="GXE171" s="3"/>
      <c r="GXF171" s="3"/>
      <c r="GXG171" s="3"/>
      <c r="GXH171" s="3"/>
      <c r="GXI171" s="3"/>
      <c r="GXJ171" s="3"/>
      <c r="GXK171" s="3"/>
      <c r="GXL171" s="3"/>
      <c r="GXM171" s="3"/>
      <c r="GXN171" s="3"/>
      <c r="GXO171" s="3"/>
      <c r="GXP171" s="3"/>
      <c r="GXQ171" s="3"/>
      <c r="GXR171" s="3"/>
      <c r="GXS171" s="3"/>
      <c r="GXT171" s="3"/>
      <c r="GXU171" s="3"/>
      <c r="GXV171" s="3"/>
      <c r="GXW171" s="3"/>
      <c r="GXX171" s="3"/>
      <c r="GXY171" s="3"/>
      <c r="GXZ171" s="3"/>
      <c r="GYA171" s="3"/>
      <c r="GYB171" s="3"/>
      <c r="GYC171" s="3"/>
      <c r="GYD171" s="3"/>
      <c r="GYE171" s="3"/>
      <c r="GYF171" s="3"/>
      <c r="GYG171" s="3"/>
      <c r="GYH171" s="3"/>
      <c r="GYI171" s="3"/>
      <c r="GYJ171" s="3"/>
      <c r="GYK171" s="3"/>
      <c r="GYL171" s="3"/>
      <c r="GYM171" s="3"/>
      <c r="GYN171" s="3"/>
      <c r="GYO171" s="3"/>
      <c r="GYP171" s="3"/>
      <c r="GYQ171" s="3"/>
      <c r="GYR171" s="3"/>
      <c r="GYS171" s="3"/>
      <c r="GYT171" s="3"/>
      <c r="GYU171" s="3"/>
      <c r="GYV171" s="3"/>
      <c r="GYW171" s="3"/>
      <c r="GYX171" s="3"/>
      <c r="GYY171" s="3"/>
      <c r="GYZ171" s="3"/>
      <c r="GZA171" s="3"/>
      <c r="GZB171" s="3"/>
      <c r="GZC171" s="3"/>
      <c r="GZD171" s="3"/>
      <c r="GZE171" s="3"/>
      <c r="GZF171" s="3"/>
      <c r="GZG171" s="3"/>
      <c r="GZH171" s="3"/>
      <c r="GZI171" s="3"/>
      <c r="GZJ171" s="3"/>
      <c r="GZK171" s="3"/>
      <c r="GZL171" s="3"/>
      <c r="GZM171" s="3"/>
      <c r="GZN171" s="3"/>
      <c r="GZO171" s="3"/>
      <c r="GZP171" s="3"/>
      <c r="GZQ171" s="3"/>
      <c r="GZR171" s="3"/>
      <c r="GZS171" s="3"/>
      <c r="GZT171" s="3"/>
      <c r="GZU171" s="3"/>
      <c r="GZV171" s="3"/>
      <c r="GZW171" s="3"/>
      <c r="GZX171" s="3"/>
      <c r="GZY171" s="3"/>
      <c r="GZZ171" s="3"/>
      <c r="HAA171" s="3"/>
      <c r="HAB171" s="3"/>
      <c r="HAC171" s="3"/>
      <c r="HAD171" s="3"/>
      <c r="HAE171" s="3"/>
      <c r="HAF171" s="3"/>
      <c r="HAG171" s="3"/>
      <c r="HAH171" s="3"/>
      <c r="HAI171" s="3"/>
      <c r="HAJ171" s="3"/>
      <c r="HAK171" s="3"/>
      <c r="HAL171" s="3"/>
      <c r="HAM171" s="3"/>
      <c r="HAN171" s="3"/>
      <c r="HAO171" s="3"/>
      <c r="HAP171" s="3"/>
      <c r="HAQ171" s="3"/>
      <c r="HAR171" s="3"/>
      <c r="HAS171" s="3"/>
      <c r="HAT171" s="3"/>
      <c r="HAU171" s="3"/>
      <c r="HAV171" s="3"/>
      <c r="HAW171" s="3"/>
      <c r="HAX171" s="3"/>
      <c r="HAY171" s="3"/>
      <c r="HAZ171" s="3"/>
      <c r="HBA171" s="3"/>
      <c r="HBB171" s="3"/>
      <c r="HBC171" s="3"/>
      <c r="HBD171" s="3"/>
      <c r="HBE171" s="3"/>
      <c r="HBF171" s="3"/>
      <c r="HBG171" s="3"/>
      <c r="HBH171" s="3"/>
      <c r="HBI171" s="3"/>
      <c r="HBJ171" s="3"/>
      <c r="HBK171" s="3"/>
      <c r="HBL171" s="3"/>
      <c r="HBM171" s="3"/>
      <c r="HBN171" s="3"/>
      <c r="HBO171" s="3"/>
      <c r="HBP171" s="3"/>
      <c r="HBQ171" s="3"/>
      <c r="HBR171" s="3"/>
      <c r="HBS171" s="3"/>
      <c r="HBT171" s="3"/>
      <c r="HBU171" s="3"/>
      <c r="HBV171" s="3"/>
      <c r="HBW171" s="3"/>
      <c r="HBX171" s="3"/>
      <c r="HBY171" s="3"/>
      <c r="HBZ171" s="3"/>
      <c r="HCA171" s="3"/>
      <c r="HCB171" s="3"/>
      <c r="HCC171" s="3"/>
      <c r="HCD171" s="3"/>
      <c r="HCE171" s="3"/>
      <c r="HCF171" s="3"/>
      <c r="HCG171" s="3"/>
      <c r="HCH171" s="3"/>
      <c r="HCI171" s="3"/>
      <c r="HCJ171" s="3"/>
      <c r="HCK171" s="3"/>
      <c r="HCL171" s="3"/>
      <c r="HCM171" s="3"/>
      <c r="HCN171" s="3"/>
      <c r="HCO171" s="3"/>
      <c r="HCP171" s="3"/>
      <c r="HCQ171" s="3"/>
      <c r="HCR171" s="3"/>
      <c r="HCS171" s="3"/>
      <c r="HCT171" s="3"/>
      <c r="HCU171" s="3"/>
      <c r="HCV171" s="3"/>
      <c r="HCW171" s="3"/>
      <c r="HCX171" s="3"/>
      <c r="HCY171" s="3"/>
      <c r="HCZ171" s="3"/>
      <c r="HDA171" s="3"/>
      <c r="HDB171" s="3"/>
      <c r="HDC171" s="3"/>
      <c r="HDD171" s="3"/>
      <c r="HDE171" s="3"/>
      <c r="HDF171" s="3"/>
      <c r="HDG171" s="3"/>
      <c r="HDH171" s="3"/>
      <c r="HDI171" s="3"/>
      <c r="HDJ171" s="3"/>
      <c r="HDK171" s="3"/>
      <c r="HDL171" s="3"/>
      <c r="HDM171" s="3"/>
      <c r="HDN171" s="3"/>
      <c r="HDO171" s="3"/>
      <c r="HDP171" s="3"/>
      <c r="HDQ171" s="3"/>
      <c r="HDR171" s="3"/>
      <c r="HDS171" s="3"/>
      <c r="HDT171" s="3"/>
      <c r="HDU171" s="3"/>
      <c r="HDV171" s="3"/>
      <c r="HDW171" s="3"/>
      <c r="HDX171" s="3"/>
      <c r="HDY171" s="3"/>
      <c r="HDZ171" s="3"/>
      <c r="HEA171" s="3"/>
      <c r="HEB171" s="3"/>
      <c r="HEC171" s="3"/>
      <c r="HED171" s="3"/>
      <c r="HEE171" s="3"/>
      <c r="HEF171" s="3"/>
      <c r="HEG171" s="3"/>
      <c r="HEH171" s="3"/>
      <c r="HEI171" s="3"/>
      <c r="HEJ171" s="3"/>
      <c r="HEK171" s="3"/>
      <c r="HEL171" s="3"/>
      <c r="HEM171" s="3"/>
      <c r="HEN171" s="3"/>
      <c r="HEO171" s="3"/>
      <c r="HEP171" s="3"/>
      <c r="HEQ171" s="3"/>
      <c r="HER171" s="3"/>
      <c r="HES171" s="3"/>
      <c r="HET171" s="3"/>
      <c r="HEU171" s="3"/>
      <c r="HEV171" s="3"/>
      <c r="HEW171" s="3"/>
      <c r="HEX171" s="3"/>
      <c r="HEY171" s="3"/>
      <c r="HEZ171" s="3"/>
      <c r="HFA171" s="3"/>
      <c r="HFB171" s="3"/>
      <c r="HFC171" s="3"/>
      <c r="HFD171" s="3"/>
      <c r="HFE171" s="3"/>
      <c r="HFF171" s="3"/>
      <c r="HFG171" s="3"/>
      <c r="HFH171" s="3"/>
      <c r="HFI171" s="3"/>
      <c r="HFJ171" s="3"/>
      <c r="HFK171" s="3"/>
      <c r="HFL171" s="3"/>
      <c r="HFM171" s="3"/>
      <c r="HFN171" s="3"/>
      <c r="HFO171" s="3"/>
      <c r="HFP171" s="3"/>
      <c r="HFQ171" s="3"/>
      <c r="HFR171" s="3"/>
      <c r="HFS171" s="3"/>
      <c r="HFT171" s="3"/>
      <c r="HFU171" s="3"/>
      <c r="HFV171" s="3"/>
      <c r="HFW171" s="3"/>
      <c r="HFX171" s="3"/>
      <c r="HFY171" s="3"/>
      <c r="HFZ171" s="3"/>
      <c r="HGA171" s="3"/>
      <c r="HGB171" s="3"/>
      <c r="HGC171" s="3"/>
      <c r="HGD171" s="3"/>
      <c r="HGE171" s="3"/>
      <c r="HGF171" s="3"/>
      <c r="HGG171" s="3"/>
      <c r="HGH171" s="3"/>
      <c r="HGI171" s="3"/>
      <c r="HGJ171" s="3"/>
      <c r="HGK171" s="3"/>
      <c r="HGL171" s="3"/>
      <c r="HGM171" s="3"/>
      <c r="HGN171" s="3"/>
      <c r="HGO171" s="3"/>
      <c r="HGP171" s="3"/>
      <c r="HGQ171" s="3"/>
      <c r="HGR171" s="3"/>
      <c r="HGS171" s="3"/>
      <c r="HGT171" s="3"/>
      <c r="HGU171" s="3"/>
      <c r="HGV171" s="3"/>
      <c r="HGW171" s="3"/>
      <c r="HGX171" s="3"/>
      <c r="HGY171" s="3"/>
      <c r="HGZ171" s="3"/>
      <c r="HHA171" s="3"/>
      <c r="HHB171" s="3"/>
      <c r="HHC171" s="3"/>
      <c r="HHD171" s="3"/>
      <c r="HHE171" s="3"/>
      <c r="HHF171" s="3"/>
      <c r="HHG171" s="3"/>
      <c r="HHH171" s="3"/>
      <c r="HHI171" s="3"/>
      <c r="HHJ171" s="3"/>
      <c r="HHK171" s="3"/>
      <c r="HHL171" s="3"/>
      <c r="HHM171" s="3"/>
      <c r="HHN171" s="3"/>
      <c r="HHO171" s="3"/>
      <c r="HHP171" s="3"/>
      <c r="HHQ171" s="3"/>
      <c r="HHR171" s="3"/>
      <c r="HHS171" s="3"/>
      <c r="HHT171" s="3"/>
      <c r="HHU171" s="3"/>
      <c r="HHV171" s="3"/>
      <c r="HHW171" s="3"/>
      <c r="HHX171" s="3"/>
      <c r="HHY171" s="3"/>
      <c r="HHZ171" s="3"/>
      <c r="HIA171" s="3"/>
      <c r="HIB171" s="3"/>
      <c r="HIC171" s="3"/>
      <c r="HID171" s="3"/>
      <c r="HIE171" s="3"/>
      <c r="HIF171" s="3"/>
      <c r="HIG171" s="3"/>
      <c r="HIH171" s="3"/>
      <c r="HII171" s="3"/>
      <c r="HIJ171" s="3"/>
      <c r="HIK171" s="3"/>
      <c r="HIL171" s="3"/>
      <c r="HIM171" s="3"/>
      <c r="HIN171" s="3"/>
      <c r="HIO171" s="3"/>
      <c r="HIP171" s="3"/>
      <c r="HIQ171" s="3"/>
      <c r="HIR171" s="3"/>
      <c r="HIS171" s="3"/>
      <c r="HIT171" s="3"/>
      <c r="HIU171" s="3"/>
      <c r="HIV171" s="3"/>
      <c r="HIW171" s="3"/>
      <c r="HIX171" s="3"/>
      <c r="HIY171" s="3"/>
      <c r="HIZ171" s="3"/>
      <c r="HJA171" s="3"/>
      <c r="HJB171" s="3"/>
      <c r="HJC171" s="3"/>
      <c r="HJD171" s="3"/>
      <c r="HJE171" s="3"/>
      <c r="HJF171" s="3"/>
      <c r="HJG171" s="3"/>
      <c r="HJH171" s="3"/>
      <c r="HJI171" s="3"/>
      <c r="HJJ171" s="3"/>
      <c r="HJK171" s="3"/>
      <c r="HJL171" s="3"/>
      <c r="HJM171" s="3"/>
      <c r="HJN171" s="3"/>
      <c r="HJO171" s="3"/>
      <c r="HJP171" s="3"/>
      <c r="HJQ171" s="3"/>
      <c r="HJR171" s="3"/>
      <c r="HJS171" s="3"/>
      <c r="HJT171" s="3"/>
      <c r="HJU171" s="3"/>
      <c r="HJV171" s="3"/>
      <c r="HJW171" s="3"/>
      <c r="HJX171" s="3"/>
      <c r="HJY171" s="3"/>
      <c r="HJZ171" s="3"/>
      <c r="HKA171" s="3"/>
      <c r="HKB171" s="3"/>
      <c r="HKC171" s="3"/>
      <c r="HKD171" s="3"/>
      <c r="HKE171" s="3"/>
      <c r="HKF171" s="3"/>
      <c r="HKG171" s="3"/>
      <c r="HKH171" s="3"/>
      <c r="HKI171" s="3"/>
      <c r="HKJ171" s="3"/>
      <c r="HKK171" s="3"/>
      <c r="HKL171" s="3"/>
      <c r="HKM171" s="3"/>
      <c r="HKN171" s="3"/>
      <c r="HKO171" s="3"/>
      <c r="HKP171" s="3"/>
      <c r="HKQ171" s="3"/>
      <c r="HKR171" s="3"/>
      <c r="HKS171" s="3"/>
      <c r="HKT171" s="3"/>
      <c r="HKU171" s="3"/>
      <c r="HKV171" s="3"/>
      <c r="HKW171" s="3"/>
      <c r="HKX171" s="3"/>
      <c r="HKY171" s="3"/>
      <c r="HKZ171" s="3"/>
      <c r="HLA171" s="3"/>
      <c r="HLB171" s="3"/>
      <c r="HLC171" s="3"/>
      <c r="HLD171" s="3"/>
      <c r="HLE171" s="3"/>
      <c r="HLF171" s="3"/>
      <c r="HLG171" s="3"/>
      <c r="HLH171" s="3"/>
      <c r="HLI171" s="3"/>
      <c r="HLJ171" s="3"/>
      <c r="HLK171" s="3"/>
      <c r="HLL171" s="3"/>
      <c r="HLM171" s="3"/>
      <c r="HLN171" s="3"/>
      <c r="HLO171" s="3"/>
      <c r="HLP171" s="3"/>
      <c r="HLQ171" s="3"/>
      <c r="HLR171" s="3"/>
      <c r="HLS171" s="3"/>
      <c r="HLT171" s="3"/>
      <c r="HLU171" s="3"/>
      <c r="HLV171" s="3"/>
      <c r="HLW171" s="3"/>
      <c r="HLX171" s="3"/>
      <c r="HLY171" s="3"/>
      <c r="HLZ171" s="3"/>
      <c r="HMA171" s="3"/>
      <c r="HMB171" s="3"/>
      <c r="HMC171" s="3"/>
      <c r="HMD171" s="3"/>
      <c r="HME171" s="3"/>
      <c r="HMF171" s="3"/>
      <c r="HMG171" s="3"/>
      <c r="HMH171" s="3"/>
      <c r="HMI171" s="3"/>
      <c r="HMJ171" s="3"/>
      <c r="HMK171" s="3"/>
      <c r="HML171" s="3"/>
      <c r="HMM171" s="3"/>
      <c r="HMN171" s="3"/>
      <c r="HMO171" s="3"/>
      <c r="HMP171" s="3"/>
      <c r="HMQ171" s="3"/>
      <c r="HMR171" s="3"/>
      <c r="HMS171" s="3"/>
      <c r="HMT171" s="3"/>
      <c r="HMU171" s="3"/>
      <c r="HMV171" s="3"/>
      <c r="HMW171" s="3"/>
      <c r="HMX171" s="3"/>
      <c r="HMY171" s="3"/>
      <c r="HMZ171" s="3"/>
      <c r="HNA171" s="3"/>
      <c r="HNB171" s="3"/>
      <c r="HNC171" s="3"/>
      <c r="HND171" s="3"/>
      <c r="HNE171" s="3"/>
      <c r="HNF171" s="3"/>
      <c r="HNG171" s="3"/>
      <c r="HNH171" s="3"/>
      <c r="HNI171" s="3"/>
      <c r="HNJ171" s="3"/>
      <c r="HNK171" s="3"/>
      <c r="HNL171" s="3"/>
      <c r="HNM171" s="3"/>
      <c r="HNN171" s="3"/>
      <c r="HNO171" s="3"/>
      <c r="HNP171" s="3"/>
      <c r="HNQ171" s="3"/>
      <c r="HNR171" s="3"/>
      <c r="HNS171" s="3"/>
      <c r="HNT171" s="3"/>
      <c r="HNU171" s="3"/>
      <c r="HNV171" s="3"/>
      <c r="HNW171" s="3"/>
      <c r="HNX171" s="3"/>
      <c r="HNY171" s="3"/>
      <c r="HNZ171" s="3"/>
      <c r="HOA171" s="3"/>
      <c r="HOB171" s="3"/>
      <c r="HOC171" s="3"/>
      <c r="HOD171" s="3"/>
      <c r="HOE171" s="3"/>
      <c r="HOF171" s="3"/>
      <c r="HOG171" s="3"/>
      <c r="HOH171" s="3"/>
      <c r="HOI171" s="3"/>
      <c r="HOJ171" s="3"/>
      <c r="HOK171" s="3"/>
      <c r="HOL171" s="3"/>
      <c r="HOM171" s="3"/>
      <c r="HON171" s="3"/>
      <c r="HOO171" s="3"/>
      <c r="HOP171" s="3"/>
      <c r="HOQ171" s="3"/>
      <c r="HOR171" s="3"/>
      <c r="HOS171" s="3"/>
      <c r="HOT171" s="3"/>
      <c r="HOU171" s="3"/>
      <c r="HOV171" s="3"/>
      <c r="HOW171" s="3"/>
      <c r="HOX171" s="3"/>
      <c r="HOY171" s="3"/>
      <c r="HOZ171" s="3"/>
      <c r="HPA171" s="3"/>
      <c r="HPB171" s="3"/>
      <c r="HPC171" s="3"/>
      <c r="HPD171" s="3"/>
      <c r="HPE171" s="3"/>
      <c r="HPF171" s="3"/>
      <c r="HPG171" s="3"/>
      <c r="HPH171" s="3"/>
      <c r="HPI171" s="3"/>
      <c r="HPJ171" s="3"/>
      <c r="HPK171" s="3"/>
      <c r="HPL171" s="3"/>
      <c r="HPM171" s="3"/>
      <c r="HPN171" s="3"/>
      <c r="HPO171" s="3"/>
      <c r="HPP171" s="3"/>
      <c r="HPQ171" s="3"/>
      <c r="HPR171" s="3"/>
      <c r="HPS171" s="3"/>
      <c r="HPT171" s="3"/>
      <c r="HPU171" s="3"/>
      <c r="HPV171" s="3"/>
      <c r="HPW171" s="3"/>
      <c r="HPX171" s="3"/>
      <c r="HPY171" s="3"/>
      <c r="HPZ171" s="3"/>
      <c r="HQA171" s="3"/>
      <c r="HQB171" s="3"/>
      <c r="HQC171" s="3"/>
      <c r="HQD171" s="3"/>
      <c r="HQE171" s="3"/>
      <c r="HQF171" s="3"/>
      <c r="HQG171" s="3"/>
      <c r="HQH171" s="3"/>
      <c r="HQI171" s="3"/>
      <c r="HQJ171" s="3"/>
      <c r="HQK171" s="3"/>
      <c r="HQL171" s="3"/>
      <c r="HQM171" s="3"/>
      <c r="HQN171" s="3"/>
      <c r="HQO171" s="3"/>
      <c r="HQP171" s="3"/>
      <c r="HQQ171" s="3"/>
      <c r="HQR171" s="3"/>
      <c r="HQS171" s="3"/>
      <c r="HQT171" s="3"/>
      <c r="HQU171" s="3"/>
      <c r="HQV171" s="3"/>
      <c r="HQW171" s="3"/>
      <c r="HQX171" s="3"/>
      <c r="HQY171" s="3"/>
      <c r="HQZ171" s="3"/>
      <c r="HRA171" s="3"/>
      <c r="HRB171" s="3"/>
      <c r="HRC171" s="3"/>
      <c r="HRD171" s="3"/>
      <c r="HRE171" s="3"/>
      <c r="HRF171" s="3"/>
      <c r="HRG171" s="3"/>
      <c r="HRH171" s="3"/>
      <c r="HRI171" s="3"/>
      <c r="HRJ171" s="3"/>
      <c r="HRK171" s="3"/>
      <c r="HRL171" s="3"/>
      <c r="HRM171" s="3"/>
      <c r="HRN171" s="3"/>
      <c r="HRO171" s="3"/>
      <c r="HRP171" s="3"/>
      <c r="HRQ171" s="3"/>
      <c r="HRR171" s="3"/>
      <c r="HRS171" s="3"/>
      <c r="HRT171" s="3"/>
      <c r="HRU171" s="3"/>
      <c r="HRV171" s="3"/>
      <c r="HRW171" s="3"/>
      <c r="HRX171" s="3"/>
      <c r="HRY171" s="3"/>
      <c r="HRZ171" s="3"/>
      <c r="HSA171" s="3"/>
      <c r="HSB171" s="3"/>
      <c r="HSC171" s="3"/>
      <c r="HSD171" s="3"/>
      <c r="HSE171" s="3"/>
      <c r="HSF171" s="3"/>
      <c r="HSG171" s="3"/>
      <c r="HSH171" s="3"/>
      <c r="HSI171" s="3"/>
      <c r="HSJ171" s="3"/>
      <c r="HSK171" s="3"/>
      <c r="HSL171" s="3"/>
      <c r="HSM171" s="3"/>
      <c r="HSN171" s="3"/>
      <c r="HSO171" s="3"/>
      <c r="HSP171" s="3"/>
      <c r="HSQ171" s="3"/>
      <c r="HSR171" s="3"/>
      <c r="HSS171" s="3"/>
      <c r="HST171" s="3"/>
      <c r="HSU171" s="3"/>
      <c r="HSV171" s="3"/>
      <c r="HSW171" s="3"/>
      <c r="HSX171" s="3"/>
      <c r="HSY171" s="3"/>
      <c r="HSZ171" s="3"/>
      <c r="HTA171" s="3"/>
      <c r="HTB171" s="3"/>
      <c r="HTC171" s="3"/>
      <c r="HTD171" s="3"/>
      <c r="HTE171" s="3"/>
      <c r="HTF171" s="3"/>
      <c r="HTG171" s="3"/>
      <c r="HTH171" s="3"/>
      <c r="HTI171" s="3"/>
      <c r="HTJ171" s="3"/>
      <c r="HTK171" s="3"/>
      <c r="HTL171" s="3"/>
      <c r="HTM171" s="3"/>
      <c r="HTN171" s="3"/>
      <c r="HTO171" s="3"/>
      <c r="HTP171" s="3"/>
      <c r="HTQ171" s="3"/>
      <c r="HTR171" s="3"/>
      <c r="HTS171" s="3"/>
      <c r="HTT171" s="3"/>
      <c r="HTU171" s="3"/>
      <c r="HTV171" s="3"/>
      <c r="HTW171" s="3"/>
      <c r="HTX171" s="3"/>
      <c r="HTY171" s="3"/>
      <c r="HTZ171" s="3"/>
      <c r="HUA171" s="3"/>
      <c r="HUB171" s="3"/>
      <c r="HUC171" s="3"/>
      <c r="HUD171" s="3"/>
      <c r="HUE171" s="3"/>
      <c r="HUF171" s="3"/>
      <c r="HUG171" s="3"/>
      <c r="HUH171" s="3"/>
      <c r="HUI171" s="3"/>
      <c r="HUJ171" s="3"/>
      <c r="HUK171" s="3"/>
      <c r="HUL171" s="3"/>
      <c r="HUM171" s="3"/>
      <c r="HUN171" s="3"/>
      <c r="HUO171" s="3"/>
      <c r="HUP171" s="3"/>
      <c r="HUQ171" s="3"/>
      <c r="HUR171" s="3"/>
      <c r="HUS171" s="3"/>
      <c r="HUT171" s="3"/>
      <c r="HUU171" s="3"/>
      <c r="HUV171" s="3"/>
      <c r="HUW171" s="3"/>
      <c r="HUX171" s="3"/>
      <c r="HUY171" s="3"/>
      <c r="HUZ171" s="3"/>
      <c r="HVA171" s="3"/>
      <c r="HVB171" s="3"/>
      <c r="HVC171" s="3"/>
      <c r="HVD171" s="3"/>
      <c r="HVE171" s="3"/>
      <c r="HVF171" s="3"/>
      <c r="HVG171" s="3"/>
      <c r="HVH171" s="3"/>
      <c r="HVI171" s="3"/>
      <c r="HVJ171" s="3"/>
      <c r="HVK171" s="3"/>
      <c r="HVL171" s="3"/>
      <c r="HVM171" s="3"/>
      <c r="HVN171" s="3"/>
      <c r="HVO171" s="3"/>
      <c r="HVP171" s="3"/>
      <c r="HVQ171" s="3"/>
      <c r="HVR171" s="3"/>
      <c r="HVS171" s="3"/>
      <c r="HVT171" s="3"/>
      <c r="HVU171" s="3"/>
      <c r="HVV171" s="3"/>
      <c r="HVW171" s="3"/>
      <c r="HVX171" s="3"/>
      <c r="HVY171" s="3"/>
      <c r="HVZ171" s="3"/>
      <c r="HWA171" s="3"/>
      <c r="HWB171" s="3"/>
      <c r="HWC171" s="3"/>
      <c r="HWD171" s="3"/>
      <c r="HWE171" s="3"/>
      <c r="HWF171" s="3"/>
      <c r="HWG171" s="3"/>
      <c r="HWH171" s="3"/>
      <c r="HWI171" s="3"/>
      <c r="HWJ171" s="3"/>
      <c r="HWK171" s="3"/>
      <c r="HWL171" s="3"/>
      <c r="HWM171" s="3"/>
      <c r="HWN171" s="3"/>
      <c r="HWO171" s="3"/>
      <c r="HWP171" s="3"/>
      <c r="HWQ171" s="3"/>
      <c r="HWR171" s="3"/>
      <c r="HWS171" s="3"/>
      <c r="HWT171" s="3"/>
      <c r="HWU171" s="3"/>
      <c r="HWV171" s="3"/>
      <c r="HWW171" s="3"/>
      <c r="HWX171" s="3"/>
      <c r="HWY171" s="3"/>
      <c r="HWZ171" s="3"/>
      <c r="HXA171" s="3"/>
      <c r="HXB171" s="3"/>
      <c r="HXC171" s="3"/>
      <c r="HXD171" s="3"/>
      <c r="HXE171" s="3"/>
      <c r="HXF171" s="3"/>
      <c r="HXG171" s="3"/>
      <c r="HXH171" s="3"/>
      <c r="HXI171" s="3"/>
      <c r="HXJ171" s="3"/>
      <c r="HXK171" s="3"/>
      <c r="HXL171" s="3"/>
      <c r="HXM171" s="3"/>
      <c r="HXN171" s="3"/>
      <c r="HXO171" s="3"/>
      <c r="HXP171" s="3"/>
      <c r="HXQ171" s="3"/>
      <c r="HXR171" s="3"/>
      <c r="HXS171" s="3"/>
      <c r="HXT171" s="3"/>
      <c r="HXU171" s="3"/>
      <c r="HXV171" s="3"/>
      <c r="HXW171" s="3"/>
      <c r="HXX171" s="3"/>
      <c r="HXY171" s="3"/>
      <c r="HXZ171" s="3"/>
      <c r="HYA171" s="3"/>
      <c r="HYB171" s="3"/>
      <c r="HYC171" s="3"/>
      <c r="HYD171" s="3"/>
      <c r="HYE171" s="3"/>
      <c r="HYF171" s="3"/>
      <c r="HYG171" s="3"/>
      <c r="HYH171" s="3"/>
      <c r="HYI171" s="3"/>
      <c r="HYJ171" s="3"/>
      <c r="HYK171" s="3"/>
      <c r="HYL171" s="3"/>
      <c r="HYM171" s="3"/>
      <c r="HYN171" s="3"/>
      <c r="HYO171" s="3"/>
      <c r="HYP171" s="3"/>
      <c r="HYQ171" s="3"/>
      <c r="HYR171" s="3"/>
      <c r="HYS171" s="3"/>
      <c r="HYT171" s="3"/>
      <c r="HYU171" s="3"/>
      <c r="HYV171" s="3"/>
      <c r="HYW171" s="3"/>
      <c r="HYX171" s="3"/>
      <c r="HYY171" s="3"/>
      <c r="HYZ171" s="3"/>
      <c r="HZA171" s="3"/>
      <c r="HZB171" s="3"/>
      <c r="HZC171" s="3"/>
      <c r="HZD171" s="3"/>
      <c r="HZE171" s="3"/>
      <c r="HZF171" s="3"/>
      <c r="HZG171" s="3"/>
      <c r="HZH171" s="3"/>
      <c r="HZI171" s="3"/>
      <c r="HZJ171" s="3"/>
      <c r="HZK171" s="3"/>
      <c r="HZL171" s="3"/>
      <c r="HZM171" s="3"/>
      <c r="HZN171" s="3"/>
      <c r="HZO171" s="3"/>
      <c r="HZP171" s="3"/>
      <c r="HZQ171" s="3"/>
      <c r="HZR171" s="3"/>
      <c r="HZS171" s="3"/>
      <c r="HZT171" s="3"/>
      <c r="HZU171" s="3"/>
      <c r="HZV171" s="3"/>
      <c r="HZW171" s="3"/>
      <c r="HZX171" s="3"/>
      <c r="HZY171" s="3"/>
      <c r="HZZ171" s="3"/>
      <c r="IAA171" s="3"/>
      <c r="IAB171" s="3"/>
      <c r="IAC171" s="3"/>
      <c r="IAD171" s="3"/>
      <c r="IAE171" s="3"/>
      <c r="IAF171" s="3"/>
      <c r="IAG171" s="3"/>
      <c r="IAH171" s="3"/>
      <c r="IAI171" s="3"/>
      <c r="IAJ171" s="3"/>
      <c r="IAK171" s="3"/>
      <c r="IAL171" s="3"/>
      <c r="IAM171" s="3"/>
      <c r="IAN171" s="3"/>
      <c r="IAO171" s="3"/>
      <c r="IAP171" s="3"/>
      <c r="IAQ171" s="3"/>
      <c r="IAR171" s="3"/>
      <c r="IAS171" s="3"/>
      <c r="IAT171" s="3"/>
      <c r="IAU171" s="3"/>
      <c r="IAV171" s="3"/>
      <c r="IAW171" s="3"/>
      <c r="IAX171" s="3"/>
      <c r="IAY171" s="3"/>
      <c r="IAZ171" s="3"/>
      <c r="IBA171" s="3"/>
      <c r="IBB171" s="3"/>
      <c r="IBC171" s="3"/>
      <c r="IBD171" s="3"/>
      <c r="IBE171" s="3"/>
      <c r="IBF171" s="3"/>
      <c r="IBG171" s="3"/>
      <c r="IBH171" s="3"/>
      <c r="IBI171" s="3"/>
      <c r="IBJ171" s="3"/>
      <c r="IBK171" s="3"/>
      <c r="IBL171" s="3"/>
      <c r="IBM171" s="3"/>
      <c r="IBN171" s="3"/>
      <c r="IBO171" s="3"/>
      <c r="IBP171" s="3"/>
      <c r="IBQ171" s="3"/>
      <c r="IBR171" s="3"/>
      <c r="IBS171" s="3"/>
      <c r="IBT171" s="3"/>
      <c r="IBU171" s="3"/>
      <c r="IBV171" s="3"/>
      <c r="IBW171" s="3"/>
      <c r="IBX171" s="3"/>
      <c r="IBY171" s="3"/>
      <c r="IBZ171" s="3"/>
      <c r="ICA171" s="3"/>
      <c r="ICB171" s="3"/>
      <c r="ICC171" s="3"/>
      <c r="ICD171" s="3"/>
      <c r="ICE171" s="3"/>
      <c r="ICF171" s="3"/>
      <c r="ICG171" s="3"/>
      <c r="ICH171" s="3"/>
      <c r="ICI171" s="3"/>
      <c r="ICJ171" s="3"/>
      <c r="ICK171" s="3"/>
      <c r="ICL171" s="3"/>
      <c r="ICM171" s="3"/>
      <c r="ICN171" s="3"/>
      <c r="ICO171" s="3"/>
      <c r="ICP171" s="3"/>
      <c r="ICQ171" s="3"/>
      <c r="ICR171" s="3"/>
      <c r="ICS171" s="3"/>
      <c r="ICT171" s="3"/>
      <c r="ICU171" s="3"/>
      <c r="ICV171" s="3"/>
      <c r="ICW171" s="3"/>
      <c r="ICX171" s="3"/>
      <c r="ICY171" s="3"/>
      <c r="ICZ171" s="3"/>
      <c r="IDA171" s="3"/>
      <c r="IDB171" s="3"/>
      <c r="IDC171" s="3"/>
      <c r="IDD171" s="3"/>
      <c r="IDE171" s="3"/>
      <c r="IDF171" s="3"/>
      <c r="IDG171" s="3"/>
      <c r="IDH171" s="3"/>
      <c r="IDI171" s="3"/>
      <c r="IDJ171" s="3"/>
      <c r="IDK171" s="3"/>
      <c r="IDL171" s="3"/>
      <c r="IDM171" s="3"/>
      <c r="IDN171" s="3"/>
      <c r="IDO171" s="3"/>
      <c r="IDP171" s="3"/>
      <c r="IDQ171" s="3"/>
      <c r="IDR171" s="3"/>
      <c r="IDS171" s="3"/>
      <c r="IDT171" s="3"/>
      <c r="IDU171" s="3"/>
      <c r="IDV171" s="3"/>
      <c r="IDW171" s="3"/>
      <c r="IDX171" s="3"/>
      <c r="IDY171" s="3"/>
      <c r="IDZ171" s="3"/>
      <c r="IEA171" s="3"/>
      <c r="IEB171" s="3"/>
      <c r="IEC171" s="3"/>
      <c r="IED171" s="3"/>
      <c r="IEE171" s="3"/>
      <c r="IEF171" s="3"/>
      <c r="IEG171" s="3"/>
      <c r="IEH171" s="3"/>
      <c r="IEI171" s="3"/>
      <c r="IEJ171" s="3"/>
      <c r="IEK171" s="3"/>
      <c r="IEL171" s="3"/>
      <c r="IEM171" s="3"/>
      <c r="IEN171" s="3"/>
      <c r="IEO171" s="3"/>
      <c r="IEP171" s="3"/>
      <c r="IEQ171" s="3"/>
      <c r="IER171" s="3"/>
      <c r="IES171" s="3"/>
      <c r="IET171" s="3"/>
      <c r="IEU171" s="3"/>
      <c r="IEV171" s="3"/>
      <c r="IEW171" s="3"/>
      <c r="IEX171" s="3"/>
      <c r="IEY171" s="3"/>
      <c r="IEZ171" s="3"/>
      <c r="IFA171" s="3"/>
      <c r="IFB171" s="3"/>
      <c r="IFC171" s="3"/>
      <c r="IFD171" s="3"/>
      <c r="IFE171" s="3"/>
      <c r="IFF171" s="3"/>
      <c r="IFG171" s="3"/>
      <c r="IFH171" s="3"/>
      <c r="IFI171" s="3"/>
      <c r="IFJ171" s="3"/>
      <c r="IFK171" s="3"/>
      <c r="IFL171" s="3"/>
      <c r="IFM171" s="3"/>
      <c r="IFN171" s="3"/>
      <c r="IFO171" s="3"/>
      <c r="IFP171" s="3"/>
      <c r="IFQ171" s="3"/>
      <c r="IFR171" s="3"/>
      <c r="IFS171" s="3"/>
      <c r="IFT171" s="3"/>
      <c r="IFU171" s="3"/>
      <c r="IFV171" s="3"/>
      <c r="IFW171" s="3"/>
      <c r="IFX171" s="3"/>
      <c r="IFY171" s="3"/>
      <c r="IFZ171" s="3"/>
      <c r="IGA171" s="3"/>
      <c r="IGB171" s="3"/>
      <c r="IGC171" s="3"/>
      <c r="IGD171" s="3"/>
      <c r="IGE171" s="3"/>
      <c r="IGF171" s="3"/>
      <c r="IGG171" s="3"/>
      <c r="IGH171" s="3"/>
      <c r="IGI171" s="3"/>
      <c r="IGJ171" s="3"/>
      <c r="IGK171" s="3"/>
      <c r="IGL171" s="3"/>
      <c r="IGM171" s="3"/>
      <c r="IGN171" s="3"/>
      <c r="IGO171" s="3"/>
      <c r="IGP171" s="3"/>
      <c r="IGQ171" s="3"/>
      <c r="IGR171" s="3"/>
      <c r="IGS171" s="3"/>
      <c r="IGT171" s="3"/>
      <c r="IGU171" s="3"/>
      <c r="IGV171" s="3"/>
      <c r="IGW171" s="3"/>
      <c r="IGX171" s="3"/>
      <c r="IGY171" s="3"/>
      <c r="IGZ171" s="3"/>
      <c r="IHA171" s="3"/>
      <c r="IHB171" s="3"/>
      <c r="IHC171" s="3"/>
      <c r="IHD171" s="3"/>
      <c r="IHE171" s="3"/>
      <c r="IHF171" s="3"/>
      <c r="IHG171" s="3"/>
      <c r="IHH171" s="3"/>
      <c r="IHI171" s="3"/>
      <c r="IHJ171" s="3"/>
      <c r="IHK171" s="3"/>
      <c r="IHL171" s="3"/>
      <c r="IHM171" s="3"/>
      <c r="IHN171" s="3"/>
      <c r="IHO171" s="3"/>
      <c r="IHP171" s="3"/>
      <c r="IHQ171" s="3"/>
      <c r="IHR171" s="3"/>
      <c r="IHS171" s="3"/>
      <c r="IHT171" s="3"/>
      <c r="IHU171" s="3"/>
      <c r="IHV171" s="3"/>
      <c r="IHW171" s="3"/>
      <c r="IHX171" s="3"/>
      <c r="IHY171" s="3"/>
      <c r="IHZ171" s="3"/>
      <c r="IIA171" s="3"/>
      <c r="IIB171" s="3"/>
      <c r="IIC171" s="3"/>
      <c r="IID171" s="3"/>
      <c r="IIE171" s="3"/>
      <c r="IIF171" s="3"/>
      <c r="IIG171" s="3"/>
      <c r="IIH171" s="3"/>
      <c r="III171" s="3"/>
      <c r="IIJ171" s="3"/>
      <c r="IIK171" s="3"/>
      <c r="IIL171" s="3"/>
      <c r="IIM171" s="3"/>
      <c r="IIN171" s="3"/>
      <c r="IIO171" s="3"/>
      <c r="IIP171" s="3"/>
      <c r="IIQ171" s="3"/>
      <c r="IIR171" s="3"/>
      <c r="IIS171" s="3"/>
      <c r="IIT171" s="3"/>
      <c r="IIU171" s="3"/>
      <c r="IIV171" s="3"/>
      <c r="IIW171" s="3"/>
      <c r="IIX171" s="3"/>
      <c r="IIY171" s="3"/>
      <c r="IIZ171" s="3"/>
      <c r="IJA171" s="3"/>
      <c r="IJB171" s="3"/>
      <c r="IJC171" s="3"/>
      <c r="IJD171" s="3"/>
      <c r="IJE171" s="3"/>
      <c r="IJF171" s="3"/>
      <c r="IJG171" s="3"/>
      <c r="IJH171" s="3"/>
      <c r="IJI171" s="3"/>
      <c r="IJJ171" s="3"/>
      <c r="IJK171" s="3"/>
      <c r="IJL171" s="3"/>
      <c r="IJM171" s="3"/>
      <c r="IJN171" s="3"/>
      <c r="IJO171" s="3"/>
      <c r="IJP171" s="3"/>
      <c r="IJQ171" s="3"/>
      <c r="IJR171" s="3"/>
      <c r="IJS171" s="3"/>
      <c r="IJT171" s="3"/>
      <c r="IJU171" s="3"/>
      <c r="IJV171" s="3"/>
      <c r="IJW171" s="3"/>
      <c r="IJX171" s="3"/>
      <c r="IJY171" s="3"/>
      <c r="IJZ171" s="3"/>
      <c r="IKA171" s="3"/>
      <c r="IKB171" s="3"/>
      <c r="IKC171" s="3"/>
      <c r="IKD171" s="3"/>
      <c r="IKE171" s="3"/>
      <c r="IKF171" s="3"/>
      <c r="IKG171" s="3"/>
      <c r="IKH171" s="3"/>
      <c r="IKI171" s="3"/>
      <c r="IKJ171" s="3"/>
      <c r="IKK171" s="3"/>
      <c r="IKL171" s="3"/>
      <c r="IKM171" s="3"/>
      <c r="IKN171" s="3"/>
      <c r="IKO171" s="3"/>
      <c r="IKP171" s="3"/>
      <c r="IKQ171" s="3"/>
      <c r="IKR171" s="3"/>
      <c r="IKS171" s="3"/>
      <c r="IKT171" s="3"/>
      <c r="IKU171" s="3"/>
      <c r="IKV171" s="3"/>
      <c r="IKW171" s="3"/>
      <c r="IKX171" s="3"/>
      <c r="IKY171" s="3"/>
      <c r="IKZ171" s="3"/>
      <c r="ILA171" s="3"/>
      <c r="ILB171" s="3"/>
      <c r="ILC171" s="3"/>
      <c r="ILD171" s="3"/>
      <c r="ILE171" s="3"/>
      <c r="ILF171" s="3"/>
      <c r="ILG171" s="3"/>
      <c r="ILH171" s="3"/>
      <c r="ILI171" s="3"/>
      <c r="ILJ171" s="3"/>
      <c r="ILK171" s="3"/>
      <c r="ILL171" s="3"/>
      <c r="ILM171" s="3"/>
      <c r="ILN171" s="3"/>
      <c r="ILO171" s="3"/>
      <c r="ILP171" s="3"/>
      <c r="ILQ171" s="3"/>
      <c r="ILR171" s="3"/>
      <c r="ILS171" s="3"/>
      <c r="ILT171" s="3"/>
      <c r="ILU171" s="3"/>
      <c r="ILV171" s="3"/>
      <c r="ILW171" s="3"/>
      <c r="ILX171" s="3"/>
      <c r="ILY171" s="3"/>
      <c r="ILZ171" s="3"/>
      <c r="IMA171" s="3"/>
      <c r="IMB171" s="3"/>
      <c r="IMC171" s="3"/>
      <c r="IMD171" s="3"/>
      <c r="IME171" s="3"/>
      <c r="IMF171" s="3"/>
      <c r="IMG171" s="3"/>
      <c r="IMH171" s="3"/>
      <c r="IMI171" s="3"/>
      <c r="IMJ171" s="3"/>
      <c r="IMK171" s="3"/>
      <c r="IML171" s="3"/>
      <c r="IMM171" s="3"/>
      <c r="IMN171" s="3"/>
      <c r="IMO171" s="3"/>
      <c r="IMP171" s="3"/>
      <c r="IMQ171" s="3"/>
      <c r="IMR171" s="3"/>
      <c r="IMS171" s="3"/>
      <c r="IMT171" s="3"/>
      <c r="IMU171" s="3"/>
      <c r="IMV171" s="3"/>
      <c r="IMW171" s="3"/>
      <c r="IMX171" s="3"/>
      <c r="IMY171" s="3"/>
      <c r="IMZ171" s="3"/>
      <c r="INA171" s="3"/>
      <c r="INB171" s="3"/>
      <c r="INC171" s="3"/>
      <c r="IND171" s="3"/>
      <c r="INE171" s="3"/>
      <c r="INF171" s="3"/>
      <c r="ING171" s="3"/>
      <c r="INH171" s="3"/>
      <c r="INI171" s="3"/>
      <c r="INJ171" s="3"/>
      <c r="INK171" s="3"/>
      <c r="INL171" s="3"/>
      <c r="INM171" s="3"/>
      <c r="INN171" s="3"/>
      <c r="INO171" s="3"/>
      <c r="INP171" s="3"/>
      <c r="INQ171" s="3"/>
      <c r="INR171" s="3"/>
      <c r="INS171" s="3"/>
      <c r="INT171" s="3"/>
      <c r="INU171" s="3"/>
      <c r="INV171" s="3"/>
      <c r="INW171" s="3"/>
      <c r="INX171" s="3"/>
      <c r="INY171" s="3"/>
      <c r="INZ171" s="3"/>
      <c r="IOA171" s="3"/>
      <c r="IOB171" s="3"/>
      <c r="IOC171" s="3"/>
      <c r="IOD171" s="3"/>
      <c r="IOE171" s="3"/>
      <c r="IOF171" s="3"/>
      <c r="IOG171" s="3"/>
      <c r="IOH171" s="3"/>
      <c r="IOI171" s="3"/>
      <c r="IOJ171" s="3"/>
      <c r="IOK171" s="3"/>
      <c r="IOL171" s="3"/>
      <c r="IOM171" s="3"/>
      <c r="ION171" s="3"/>
      <c r="IOO171" s="3"/>
      <c r="IOP171" s="3"/>
      <c r="IOQ171" s="3"/>
      <c r="IOR171" s="3"/>
      <c r="IOS171" s="3"/>
      <c r="IOT171" s="3"/>
      <c r="IOU171" s="3"/>
      <c r="IOV171" s="3"/>
      <c r="IOW171" s="3"/>
      <c r="IOX171" s="3"/>
      <c r="IOY171" s="3"/>
      <c r="IOZ171" s="3"/>
      <c r="IPA171" s="3"/>
      <c r="IPB171" s="3"/>
      <c r="IPC171" s="3"/>
      <c r="IPD171" s="3"/>
      <c r="IPE171" s="3"/>
      <c r="IPF171" s="3"/>
      <c r="IPG171" s="3"/>
      <c r="IPH171" s="3"/>
      <c r="IPI171" s="3"/>
      <c r="IPJ171" s="3"/>
      <c r="IPK171" s="3"/>
      <c r="IPL171" s="3"/>
      <c r="IPM171" s="3"/>
      <c r="IPN171" s="3"/>
      <c r="IPO171" s="3"/>
      <c r="IPP171" s="3"/>
      <c r="IPQ171" s="3"/>
      <c r="IPR171" s="3"/>
      <c r="IPS171" s="3"/>
      <c r="IPT171" s="3"/>
      <c r="IPU171" s="3"/>
      <c r="IPV171" s="3"/>
      <c r="IPW171" s="3"/>
      <c r="IPX171" s="3"/>
      <c r="IPY171" s="3"/>
      <c r="IPZ171" s="3"/>
      <c r="IQA171" s="3"/>
      <c r="IQB171" s="3"/>
      <c r="IQC171" s="3"/>
      <c r="IQD171" s="3"/>
      <c r="IQE171" s="3"/>
      <c r="IQF171" s="3"/>
      <c r="IQG171" s="3"/>
      <c r="IQH171" s="3"/>
      <c r="IQI171" s="3"/>
      <c r="IQJ171" s="3"/>
      <c r="IQK171" s="3"/>
      <c r="IQL171" s="3"/>
      <c r="IQM171" s="3"/>
      <c r="IQN171" s="3"/>
      <c r="IQO171" s="3"/>
      <c r="IQP171" s="3"/>
      <c r="IQQ171" s="3"/>
      <c r="IQR171" s="3"/>
      <c r="IQS171" s="3"/>
      <c r="IQT171" s="3"/>
      <c r="IQU171" s="3"/>
      <c r="IQV171" s="3"/>
      <c r="IQW171" s="3"/>
      <c r="IQX171" s="3"/>
      <c r="IQY171" s="3"/>
      <c r="IQZ171" s="3"/>
      <c r="IRA171" s="3"/>
      <c r="IRB171" s="3"/>
      <c r="IRC171" s="3"/>
      <c r="IRD171" s="3"/>
      <c r="IRE171" s="3"/>
      <c r="IRF171" s="3"/>
      <c r="IRG171" s="3"/>
      <c r="IRH171" s="3"/>
      <c r="IRI171" s="3"/>
      <c r="IRJ171" s="3"/>
      <c r="IRK171" s="3"/>
      <c r="IRL171" s="3"/>
      <c r="IRM171" s="3"/>
      <c r="IRN171" s="3"/>
      <c r="IRO171" s="3"/>
      <c r="IRP171" s="3"/>
      <c r="IRQ171" s="3"/>
      <c r="IRR171" s="3"/>
      <c r="IRS171" s="3"/>
      <c r="IRT171" s="3"/>
      <c r="IRU171" s="3"/>
      <c r="IRV171" s="3"/>
      <c r="IRW171" s="3"/>
      <c r="IRX171" s="3"/>
      <c r="IRY171" s="3"/>
      <c r="IRZ171" s="3"/>
      <c r="ISA171" s="3"/>
      <c r="ISB171" s="3"/>
      <c r="ISC171" s="3"/>
      <c r="ISD171" s="3"/>
      <c r="ISE171" s="3"/>
      <c r="ISF171" s="3"/>
      <c r="ISG171" s="3"/>
      <c r="ISH171" s="3"/>
      <c r="ISI171" s="3"/>
      <c r="ISJ171" s="3"/>
      <c r="ISK171" s="3"/>
      <c r="ISL171" s="3"/>
      <c r="ISM171" s="3"/>
      <c r="ISN171" s="3"/>
      <c r="ISO171" s="3"/>
      <c r="ISP171" s="3"/>
      <c r="ISQ171" s="3"/>
      <c r="ISR171" s="3"/>
      <c r="ISS171" s="3"/>
      <c r="IST171" s="3"/>
      <c r="ISU171" s="3"/>
      <c r="ISV171" s="3"/>
      <c r="ISW171" s="3"/>
      <c r="ISX171" s="3"/>
      <c r="ISY171" s="3"/>
      <c r="ISZ171" s="3"/>
      <c r="ITA171" s="3"/>
      <c r="ITB171" s="3"/>
      <c r="ITC171" s="3"/>
      <c r="ITD171" s="3"/>
      <c r="ITE171" s="3"/>
      <c r="ITF171" s="3"/>
      <c r="ITG171" s="3"/>
      <c r="ITH171" s="3"/>
      <c r="ITI171" s="3"/>
      <c r="ITJ171" s="3"/>
      <c r="ITK171" s="3"/>
      <c r="ITL171" s="3"/>
      <c r="ITM171" s="3"/>
      <c r="ITN171" s="3"/>
      <c r="ITO171" s="3"/>
      <c r="ITP171" s="3"/>
      <c r="ITQ171" s="3"/>
      <c r="ITR171" s="3"/>
      <c r="ITS171" s="3"/>
      <c r="ITT171" s="3"/>
      <c r="ITU171" s="3"/>
      <c r="ITV171" s="3"/>
      <c r="ITW171" s="3"/>
      <c r="ITX171" s="3"/>
      <c r="ITY171" s="3"/>
      <c r="ITZ171" s="3"/>
      <c r="IUA171" s="3"/>
      <c r="IUB171" s="3"/>
      <c r="IUC171" s="3"/>
      <c r="IUD171" s="3"/>
      <c r="IUE171" s="3"/>
      <c r="IUF171" s="3"/>
      <c r="IUG171" s="3"/>
      <c r="IUH171" s="3"/>
      <c r="IUI171" s="3"/>
      <c r="IUJ171" s="3"/>
      <c r="IUK171" s="3"/>
      <c r="IUL171" s="3"/>
      <c r="IUM171" s="3"/>
      <c r="IUN171" s="3"/>
      <c r="IUO171" s="3"/>
      <c r="IUP171" s="3"/>
      <c r="IUQ171" s="3"/>
      <c r="IUR171" s="3"/>
      <c r="IUS171" s="3"/>
      <c r="IUT171" s="3"/>
      <c r="IUU171" s="3"/>
      <c r="IUV171" s="3"/>
      <c r="IUW171" s="3"/>
      <c r="IUX171" s="3"/>
      <c r="IUY171" s="3"/>
      <c r="IUZ171" s="3"/>
      <c r="IVA171" s="3"/>
      <c r="IVB171" s="3"/>
      <c r="IVC171" s="3"/>
      <c r="IVD171" s="3"/>
      <c r="IVE171" s="3"/>
      <c r="IVF171" s="3"/>
      <c r="IVG171" s="3"/>
      <c r="IVH171" s="3"/>
      <c r="IVI171" s="3"/>
      <c r="IVJ171" s="3"/>
      <c r="IVK171" s="3"/>
      <c r="IVL171" s="3"/>
      <c r="IVM171" s="3"/>
      <c r="IVN171" s="3"/>
      <c r="IVO171" s="3"/>
      <c r="IVP171" s="3"/>
      <c r="IVQ171" s="3"/>
      <c r="IVR171" s="3"/>
      <c r="IVS171" s="3"/>
      <c r="IVT171" s="3"/>
      <c r="IVU171" s="3"/>
      <c r="IVV171" s="3"/>
      <c r="IVW171" s="3"/>
      <c r="IVX171" s="3"/>
      <c r="IVY171" s="3"/>
      <c r="IVZ171" s="3"/>
      <c r="IWA171" s="3"/>
      <c r="IWB171" s="3"/>
      <c r="IWC171" s="3"/>
      <c r="IWD171" s="3"/>
      <c r="IWE171" s="3"/>
      <c r="IWF171" s="3"/>
      <c r="IWG171" s="3"/>
      <c r="IWH171" s="3"/>
      <c r="IWI171" s="3"/>
      <c r="IWJ171" s="3"/>
      <c r="IWK171" s="3"/>
      <c r="IWL171" s="3"/>
      <c r="IWM171" s="3"/>
      <c r="IWN171" s="3"/>
      <c r="IWO171" s="3"/>
      <c r="IWP171" s="3"/>
      <c r="IWQ171" s="3"/>
      <c r="IWR171" s="3"/>
      <c r="IWS171" s="3"/>
      <c r="IWT171" s="3"/>
      <c r="IWU171" s="3"/>
      <c r="IWV171" s="3"/>
      <c r="IWW171" s="3"/>
      <c r="IWX171" s="3"/>
      <c r="IWY171" s="3"/>
      <c r="IWZ171" s="3"/>
      <c r="IXA171" s="3"/>
      <c r="IXB171" s="3"/>
      <c r="IXC171" s="3"/>
      <c r="IXD171" s="3"/>
      <c r="IXE171" s="3"/>
      <c r="IXF171" s="3"/>
      <c r="IXG171" s="3"/>
      <c r="IXH171" s="3"/>
      <c r="IXI171" s="3"/>
      <c r="IXJ171" s="3"/>
      <c r="IXK171" s="3"/>
      <c r="IXL171" s="3"/>
      <c r="IXM171" s="3"/>
      <c r="IXN171" s="3"/>
      <c r="IXO171" s="3"/>
      <c r="IXP171" s="3"/>
      <c r="IXQ171" s="3"/>
      <c r="IXR171" s="3"/>
      <c r="IXS171" s="3"/>
      <c r="IXT171" s="3"/>
      <c r="IXU171" s="3"/>
      <c r="IXV171" s="3"/>
      <c r="IXW171" s="3"/>
      <c r="IXX171" s="3"/>
      <c r="IXY171" s="3"/>
      <c r="IXZ171" s="3"/>
      <c r="IYA171" s="3"/>
      <c r="IYB171" s="3"/>
      <c r="IYC171" s="3"/>
      <c r="IYD171" s="3"/>
      <c r="IYE171" s="3"/>
      <c r="IYF171" s="3"/>
      <c r="IYG171" s="3"/>
      <c r="IYH171" s="3"/>
      <c r="IYI171" s="3"/>
      <c r="IYJ171" s="3"/>
      <c r="IYK171" s="3"/>
      <c r="IYL171" s="3"/>
      <c r="IYM171" s="3"/>
      <c r="IYN171" s="3"/>
      <c r="IYO171" s="3"/>
      <c r="IYP171" s="3"/>
      <c r="IYQ171" s="3"/>
      <c r="IYR171" s="3"/>
      <c r="IYS171" s="3"/>
      <c r="IYT171" s="3"/>
      <c r="IYU171" s="3"/>
      <c r="IYV171" s="3"/>
      <c r="IYW171" s="3"/>
      <c r="IYX171" s="3"/>
      <c r="IYY171" s="3"/>
      <c r="IYZ171" s="3"/>
      <c r="IZA171" s="3"/>
      <c r="IZB171" s="3"/>
      <c r="IZC171" s="3"/>
      <c r="IZD171" s="3"/>
      <c r="IZE171" s="3"/>
      <c r="IZF171" s="3"/>
      <c r="IZG171" s="3"/>
      <c r="IZH171" s="3"/>
      <c r="IZI171" s="3"/>
      <c r="IZJ171" s="3"/>
      <c r="IZK171" s="3"/>
      <c r="IZL171" s="3"/>
      <c r="IZM171" s="3"/>
      <c r="IZN171" s="3"/>
      <c r="IZO171" s="3"/>
      <c r="IZP171" s="3"/>
      <c r="IZQ171" s="3"/>
      <c r="IZR171" s="3"/>
      <c r="IZS171" s="3"/>
      <c r="IZT171" s="3"/>
      <c r="IZU171" s="3"/>
      <c r="IZV171" s="3"/>
      <c r="IZW171" s="3"/>
      <c r="IZX171" s="3"/>
      <c r="IZY171" s="3"/>
      <c r="IZZ171" s="3"/>
      <c r="JAA171" s="3"/>
      <c r="JAB171" s="3"/>
      <c r="JAC171" s="3"/>
      <c r="JAD171" s="3"/>
      <c r="JAE171" s="3"/>
      <c r="JAF171" s="3"/>
      <c r="JAG171" s="3"/>
      <c r="JAH171" s="3"/>
      <c r="JAI171" s="3"/>
      <c r="JAJ171" s="3"/>
      <c r="JAK171" s="3"/>
      <c r="JAL171" s="3"/>
      <c r="JAM171" s="3"/>
      <c r="JAN171" s="3"/>
      <c r="JAO171" s="3"/>
      <c r="JAP171" s="3"/>
      <c r="JAQ171" s="3"/>
      <c r="JAR171" s="3"/>
      <c r="JAS171" s="3"/>
      <c r="JAT171" s="3"/>
      <c r="JAU171" s="3"/>
      <c r="JAV171" s="3"/>
      <c r="JAW171" s="3"/>
      <c r="JAX171" s="3"/>
      <c r="JAY171" s="3"/>
      <c r="JAZ171" s="3"/>
      <c r="JBA171" s="3"/>
      <c r="JBB171" s="3"/>
      <c r="JBC171" s="3"/>
      <c r="JBD171" s="3"/>
      <c r="JBE171" s="3"/>
      <c r="JBF171" s="3"/>
      <c r="JBG171" s="3"/>
      <c r="JBH171" s="3"/>
      <c r="JBI171" s="3"/>
      <c r="JBJ171" s="3"/>
      <c r="JBK171" s="3"/>
      <c r="JBL171" s="3"/>
      <c r="JBM171" s="3"/>
      <c r="JBN171" s="3"/>
      <c r="JBO171" s="3"/>
      <c r="JBP171" s="3"/>
      <c r="JBQ171" s="3"/>
      <c r="JBR171" s="3"/>
      <c r="JBS171" s="3"/>
      <c r="JBT171" s="3"/>
      <c r="JBU171" s="3"/>
      <c r="JBV171" s="3"/>
      <c r="JBW171" s="3"/>
      <c r="JBX171" s="3"/>
      <c r="JBY171" s="3"/>
      <c r="JBZ171" s="3"/>
      <c r="JCA171" s="3"/>
      <c r="JCB171" s="3"/>
      <c r="JCC171" s="3"/>
      <c r="JCD171" s="3"/>
      <c r="JCE171" s="3"/>
      <c r="JCF171" s="3"/>
      <c r="JCG171" s="3"/>
      <c r="JCH171" s="3"/>
      <c r="JCI171" s="3"/>
      <c r="JCJ171" s="3"/>
      <c r="JCK171" s="3"/>
      <c r="JCL171" s="3"/>
      <c r="JCM171" s="3"/>
      <c r="JCN171" s="3"/>
      <c r="JCO171" s="3"/>
      <c r="JCP171" s="3"/>
      <c r="JCQ171" s="3"/>
      <c r="JCR171" s="3"/>
      <c r="JCS171" s="3"/>
      <c r="JCT171" s="3"/>
      <c r="JCU171" s="3"/>
      <c r="JCV171" s="3"/>
      <c r="JCW171" s="3"/>
      <c r="JCX171" s="3"/>
      <c r="JCY171" s="3"/>
      <c r="JCZ171" s="3"/>
      <c r="JDA171" s="3"/>
      <c r="JDB171" s="3"/>
      <c r="JDC171" s="3"/>
      <c r="JDD171" s="3"/>
      <c r="JDE171" s="3"/>
      <c r="JDF171" s="3"/>
      <c r="JDG171" s="3"/>
      <c r="JDH171" s="3"/>
      <c r="JDI171" s="3"/>
      <c r="JDJ171" s="3"/>
      <c r="JDK171" s="3"/>
      <c r="JDL171" s="3"/>
      <c r="JDM171" s="3"/>
      <c r="JDN171" s="3"/>
      <c r="JDO171" s="3"/>
      <c r="JDP171" s="3"/>
      <c r="JDQ171" s="3"/>
      <c r="JDR171" s="3"/>
      <c r="JDS171" s="3"/>
      <c r="JDT171" s="3"/>
      <c r="JDU171" s="3"/>
      <c r="JDV171" s="3"/>
      <c r="JDW171" s="3"/>
      <c r="JDX171" s="3"/>
      <c r="JDY171" s="3"/>
      <c r="JDZ171" s="3"/>
      <c r="JEA171" s="3"/>
      <c r="JEB171" s="3"/>
      <c r="JEC171" s="3"/>
      <c r="JED171" s="3"/>
      <c r="JEE171" s="3"/>
      <c r="JEF171" s="3"/>
      <c r="JEG171" s="3"/>
      <c r="JEH171" s="3"/>
      <c r="JEI171" s="3"/>
      <c r="JEJ171" s="3"/>
      <c r="JEK171" s="3"/>
      <c r="JEL171" s="3"/>
      <c r="JEM171" s="3"/>
      <c r="JEN171" s="3"/>
      <c r="JEO171" s="3"/>
      <c r="JEP171" s="3"/>
      <c r="JEQ171" s="3"/>
      <c r="JER171" s="3"/>
      <c r="JES171" s="3"/>
      <c r="JET171" s="3"/>
      <c r="JEU171" s="3"/>
      <c r="JEV171" s="3"/>
      <c r="JEW171" s="3"/>
      <c r="JEX171" s="3"/>
      <c r="JEY171" s="3"/>
      <c r="JEZ171" s="3"/>
      <c r="JFA171" s="3"/>
      <c r="JFB171" s="3"/>
      <c r="JFC171" s="3"/>
      <c r="JFD171" s="3"/>
      <c r="JFE171" s="3"/>
      <c r="JFF171" s="3"/>
      <c r="JFG171" s="3"/>
      <c r="JFH171" s="3"/>
      <c r="JFI171" s="3"/>
      <c r="JFJ171" s="3"/>
      <c r="JFK171" s="3"/>
      <c r="JFL171" s="3"/>
      <c r="JFM171" s="3"/>
      <c r="JFN171" s="3"/>
      <c r="JFO171" s="3"/>
      <c r="JFP171" s="3"/>
      <c r="JFQ171" s="3"/>
      <c r="JFR171" s="3"/>
      <c r="JFS171" s="3"/>
      <c r="JFT171" s="3"/>
      <c r="JFU171" s="3"/>
      <c r="JFV171" s="3"/>
      <c r="JFW171" s="3"/>
      <c r="JFX171" s="3"/>
      <c r="JFY171" s="3"/>
      <c r="JFZ171" s="3"/>
      <c r="JGA171" s="3"/>
      <c r="JGB171" s="3"/>
      <c r="JGC171" s="3"/>
      <c r="JGD171" s="3"/>
      <c r="JGE171" s="3"/>
      <c r="JGF171" s="3"/>
      <c r="JGG171" s="3"/>
      <c r="JGH171" s="3"/>
      <c r="JGI171" s="3"/>
      <c r="JGJ171" s="3"/>
      <c r="JGK171" s="3"/>
      <c r="JGL171" s="3"/>
      <c r="JGM171" s="3"/>
      <c r="JGN171" s="3"/>
      <c r="JGO171" s="3"/>
      <c r="JGP171" s="3"/>
      <c r="JGQ171" s="3"/>
      <c r="JGR171" s="3"/>
      <c r="JGS171" s="3"/>
      <c r="JGT171" s="3"/>
      <c r="JGU171" s="3"/>
      <c r="JGV171" s="3"/>
      <c r="JGW171" s="3"/>
      <c r="JGX171" s="3"/>
      <c r="JGY171" s="3"/>
      <c r="JGZ171" s="3"/>
      <c r="JHA171" s="3"/>
      <c r="JHB171" s="3"/>
      <c r="JHC171" s="3"/>
      <c r="JHD171" s="3"/>
      <c r="JHE171" s="3"/>
      <c r="JHF171" s="3"/>
      <c r="JHG171" s="3"/>
      <c r="JHH171" s="3"/>
      <c r="JHI171" s="3"/>
      <c r="JHJ171" s="3"/>
      <c r="JHK171" s="3"/>
      <c r="JHL171" s="3"/>
      <c r="JHM171" s="3"/>
      <c r="JHN171" s="3"/>
      <c r="JHO171" s="3"/>
      <c r="JHP171" s="3"/>
      <c r="JHQ171" s="3"/>
      <c r="JHR171" s="3"/>
      <c r="JHS171" s="3"/>
      <c r="JHT171" s="3"/>
      <c r="JHU171" s="3"/>
      <c r="JHV171" s="3"/>
      <c r="JHW171" s="3"/>
      <c r="JHX171" s="3"/>
      <c r="JHY171" s="3"/>
      <c r="JHZ171" s="3"/>
      <c r="JIA171" s="3"/>
      <c r="JIB171" s="3"/>
      <c r="JIC171" s="3"/>
      <c r="JID171" s="3"/>
      <c r="JIE171" s="3"/>
      <c r="JIF171" s="3"/>
      <c r="JIG171" s="3"/>
      <c r="JIH171" s="3"/>
      <c r="JII171" s="3"/>
      <c r="JIJ171" s="3"/>
      <c r="JIK171" s="3"/>
      <c r="JIL171" s="3"/>
      <c r="JIM171" s="3"/>
      <c r="JIN171" s="3"/>
      <c r="JIO171" s="3"/>
      <c r="JIP171" s="3"/>
      <c r="JIQ171" s="3"/>
      <c r="JIR171" s="3"/>
      <c r="JIS171" s="3"/>
      <c r="JIT171" s="3"/>
      <c r="JIU171" s="3"/>
      <c r="JIV171" s="3"/>
      <c r="JIW171" s="3"/>
      <c r="JIX171" s="3"/>
      <c r="JIY171" s="3"/>
      <c r="JIZ171" s="3"/>
      <c r="JJA171" s="3"/>
      <c r="JJB171" s="3"/>
      <c r="JJC171" s="3"/>
      <c r="JJD171" s="3"/>
      <c r="JJE171" s="3"/>
      <c r="JJF171" s="3"/>
      <c r="JJG171" s="3"/>
      <c r="JJH171" s="3"/>
      <c r="JJI171" s="3"/>
      <c r="JJJ171" s="3"/>
      <c r="JJK171" s="3"/>
      <c r="JJL171" s="3"/>
      <c r="JJM171" s="3"/>
      <c r="JJN171" s="3"/>
      <c r="JJO171" s="3"/>
      <c r="JJP171" s="3"/>
      <c r="JJQ171" s="3"/>
      <c r="JJR171" s="3"/>
      <c r="JJS171" s="3"/>
      <c r="JJT171" s="3"/>
      <c r="JJU171" s="3"/>
      <c r="JJV171" s="3"/>
      <c r="JJW171" s="3"/>
      <c r="JJX171" s="3"/>
      <c r="JJY171" s="3"/>
      <c r="JJZ171" s="3"/>
      <c r="JKA171" s="3"/>
      <c r="JKB171" s="3"/>
      <c r="JKC171" s="3"/>
      <c r="JKD171" s="3"/>
      <c r="JKE171" s="3"/>
      <c r="JKF171" s="3"/>
      <c r="JKG171" s="3"/>
      <c r="JKH171" s="3"/>
      <c r="JKI171" s="3"/>
      <c r="JKJ171" s="3"/>
      <c r="JKK171" s="3"/>
      <c r="JKL171" s="3"/>
      <c r="JKM171" s="3"/>
      <c r="JKN171" s="3"/>
      <c r="JKO171" s="3"/>
      <c r="JKP171" s="3"/>
      <c r="JKQ171" s="3"/>
      <c r="JKR171" s="3"/>
      <c r="JKS171" s="3"/>
      <c r="JKT171" s="3"/>
      <c r="JKU171" s="3"/>
      <c r="JKV171" s="3"/>
      <c r="JKW171" s="3"/>
      <c r="JKX171" s="3"/>
      <c r="JKY171" s="3"/>
      <c r="JKZ171" s="3"/>
      <c r="JLA171" s="3"/>
      <c r="JLB171" s="3"/>
      <c r="JLC171" s="3"/>
      <c r="JLD171" s="3"/>
      <c r="JLE171" s="3"/>
      <c r="JLF171" s="3"/>
      <c r="JLG171" s="3"/>
      <c r="JLH171" s="3"/>
      <c r="JLI171" s="3"/>
      <c r="JLJ171" s="3"/>
      <c r="JLK171" s="3"/>
      <c r="JLL171" s="3"/>
      <c r="JLM171" s="3"/>
      <c r="JLN171" s="3"/>
      <c r="JLO171" s="3"/>
      <c r="JLP171" s="3"/>
      <c r="JLQ171" s="3"/>
      <c r="JLR171" s="3"/>
      <c r="JLS171" s="3"/>
      <c r="JLT171" s="3"/>
      <c r="JLU171" s="3"/>
      <c r="JLV171" s="3"/>
      <c r="JLW171" s="3"/>
      <c r="JLX171" s="3"/>
      <c r="JLY171" s="3"/>
      <c r="JLZ171" s="3"/>
      <c r="JMA171" s="3"/>
      <c r="JMB171" s="3"/>
      <c r="JMC171" s="3"/>
      <c r="JMD171" s="3"/>
      <c r="JME171" s="3"/>
      <c r="JMF171" s="3"/>
      <c r="JMG171" s="3"/>
      <c r="JMH171" s="3"/>
      <c r="JMI171" s="3"/>
      <c r="JMJ171" s="3"/>
      <c r="JMK171" s="3"/>
      <c r="JML171" s="3"/>
      <c r="JMM171" s="3"/>
      <c r="JMN171" s="3"/>
      <c r="JMO171" s="3"/>
      <c r="JMP171" s="3"/>
      <c r="JMQ171" s="3"/>
      <c r="JMR171" s="3"/>
      <c r="JMS171" s="3"/>
      <c r="JMT171" s="3"/>
      <c r="JMU171" s="3"/>
      <c r="JMV171" s="3"/>
      <c r="JMW171" s="3"/>
      <c r="JMX171" s="3"/>
      <c r="JMY171" s="3"/>
      <c r="JMZ171" s="3"/>
      <c r="JNA171" s="3"/>
      <c r="JNB171" s="3"/>
      <c r="JNC171" s="3"/>
      <c r="JND171" s="3"/>
      <c r="JNE171" s="3"/>
      <c r="JNF171" s="3"/>
      <c r="JNG171" s="3"/>
      <c r="JNH171" s="3"/>
      <c r="JNI171" s="3"/>
      <c r="JNJ171" s="3"/>
      <c r="JNK171" s="3"/>
      <c r="JNL171" s="3"/>
      <c r="JNM171" s="3"/>
      <c r="JNN171" s="3"/>
      <c r="JNO171" s="3"/>
      <c r="JNP171" s="3"/>
      <c r="JNQ171" s="3"/>
      <c r="JNR171" s="3"/>
      <c r="JNS171" s="3"/>
      <c r="JNT171" s="3"/>
      <c r="JNU171" s="3"/>
      <c r="JNV171" s="3"/>
      <c r="JNW171" s="3"/>
      <c r="JNX171" s="3"/>
      <c r="JNY171" s="3"/>
      <c r="JNZ171" s="3"/>
      <c r="JOA171" s="3"/>
      <c r="JOB171" s="3"/>
      <c r="JOC171" s="3"/>
      <c r="JOD171" s="3"/>
      <c r="JOE171" s="3"/>
      <c r="JOF171" s="3"/>
      <c r="JOG171" s="3"/>
      <c r="JOH171" s="3"/>
      <c r="JOI171" s="3"/>
      <c r="JOJ171" s="3"/>
      <c r="JOK171" s="3"/>
      <c r="JOL171" s="3"/>
      <c r="JOM171" s="3"/>
      <c r="JON171" s="3"/>
      <c r="JOO171" s="3"/>
      <c r="JOP171" s="3"/>
      <c r="JOQ171" s="3"/>
      <c r="JOR171" s="3"/>
      <c r="JOS171" s="3"/>
      <c r="JOT171" s="3"/>
      <c r="JOU171" s="3"/>
      <c r="JOV171" s="3"/>
      <c r="JOW171" s="3"/>
      <c r="JOX171" s="3"/>
      <c r="JOY171" s="3"/>
      <c r="JOZ171" s="3"/>
      <c r="JPA171" s="3"/>
      <c r="JPB171" s="3"/>
      <c r="JPC171" s="3"/>
      <c r="JPD171" s="3"/>
      <c r="JPE171" s="3"/>
      <c r="JPF171" s="3"/>
      <c r="JPG171" s="3"/>
      <c r="JPH171" s="3"/>
      <c r="JPI171" s="3"/>
      <c r="JPJ171" s="3"/>
      <c r="JPK171" s="3"/>
      <c r="JPL171" s="3"/>
      <c r="JPM171" s="3"/>
      <c r="JPN171" s="3"/>
      <c r="JPO171" s="3"/>
      <c r="JPP171" s="3"/>
      <c r="JPQ171" s="3"/>
      <c r="JPR171" s="3"/>
      <c r="JPS171" s="3"/>
      <c r="JPT171" s="3"/>
      <c r="JPU171" s="3"/>
      <c r="JPV171" s="3"/>
      <c r="JPW171" s="3"/>
      <c r="JPX171" s="3"/>
      <c r="JPY171" s="3"/>
      <c r="JPZ171" s="3"/>
      <c r="JQA171" s="3"/>
      <c r="JQB171" s="3"/>
      <c r="JQC171" s="3"/>
      <c r="JQD171" s="3"/>
      <c r="JQE171" s="3"/>
      <c r="JQF171" s="3"/>
      <c r="JQG171" s="3"/>
      <c r="JQH171" s="3"/>
      <c r="JQI171" s="3"/>
      <c r="JQJ171" s="3"/>
      <c r="JQK171" s="3"/>
      <c r="JQL171" s="3"/>
      <c r="JQM171" s="3"/>
      <c r="JQN171" s="3"/>
      <c r="JQO171" s="3"/>
      <c r="JQP171" s="3"/>
      <c r="JQQ171" s="3"/>
      <c r="JQR171" s="3"/>
      <c r="JQS171" s="3"/>
      <c r="JQT171" s="3"/>
      <c r="JQU171" s="3"/>
      <c r="JQV171" s="3"/>
      <c r="JQW171" s="3"/>
      <c r="JQX171" s="3"/>
      <c r="JQY171" s="3"/>
      <c r="JQZ171" s="3"/>
      <c r="JRA171" s="3"/>
      <c r="JRB171" s="3"/>
      <c r="JRC171" s="3"/>
      <c r="JRD171" s="3"/>
      <c r="JRE171" s="3"/>
      <c r="JRF171" s="3"/>
      <c r="JRG171" s="3"/>
      <c r="JRH171" s="3"/>
      <c r="JRI171" s="3"/>
      <c r="JRJ171" s="3"/>
      <c r="JRK171" s="3"/>
      <c r="JRL171" s="3"/>
      <c r="JRM171" s="3"/>
      <c r="JRN171" s="3"/>
      <c r="JRO171" s="3"/>
      <c r="JRP171" s="3"/>
      <c r="JRQ171" s="3"/>
      <c r="JRR171" s="3"/>
      <c r="JRS171" s="3"/>
      <c r="JRT171" s="3"/>
      <c r="JRU171" s="3"/>
      <c r="JRV171" s="3"/>
      <c r="JRW171" s="3"/>
      <c r="JRX171" s="3"/>
      <c r="JRY171" s="3"/>
      <c r="JRZ171" s="3"/>
      <c r="JSA171" s="3"/>
      <c r="JSB171" s="3"/>
      <c r="JSC171" s="3"/>
      <c r="JSD171" s="3"/>
      <c r="JSE171" s="3"/>
      <c r="JSF171" s="3"/>
      <c r="JSG171" s="3"/>
      <c r="JSH171" s="3"/>
      <c r="JSI171" s="3"/>
      <c r="JSJ171" s="3"/>
      <c r="JSK171" s="3"/>
      <c r="JSL171" s="3"/>
      <c r="JSM171" s="3"/>
      <c r="JSN171" s="3"/>
      <c r="JSO171" s="3"/>
      <c r="JSP171" s="3"/>
      <c r="JSQ171" s="3"/>
      <c r="JSR171" s="3"/>
      <c r="JSS171" s="3"/>
      <c r="JST171" s="3"/>
      <c r="JSU171" s="3"/>
      <c r="JSV171" s="3"/>
      <c r="JSW171" s="3"/>
      <c r="JSX171" s="3"/>
      <c r="JSY171" s="3"/>
      <c r="JSZ171" s="3"/>
      <c r="JTA171" s="3"/>
      <c r="JTB171" s="3"/>
      <c r="JTC171" s="3"/>
      <c r="JTD171" s="3"/>
      <c r="JTE171" s="3"/>
      <c r="JTF171" s="3"/>
      <c r="JTG171" s="3"/>
      <c r="JTH171" s="3"/>
      <c r="JTI171" s="3"/>
      <c r="JTJ171" s="3"/>
      <c r="JTK171" s="3"/>
      <c r="JTL171" s="3"/>
      <c r="JTM171" s="3"/>
      <c r="JTN171" s="3"/>
      <c r="JTO171" s="3"/>
      <c r="JTP171" s="3"/>
      <c r="JTQ171" s="3"/>
      <c r="JTR171" s="3"/>
      <c r="JTS171" s="3"/>
      <c r="JTT171" s="3"/>
      <c r="JTU171" s="3"/>
      <c r="JTV171" s="3"/>
      <c r="JTW171" s="3"/>
      <c r="JTX171" s="3"/>
      <c r="JTY171" s="3"/>
      <c r="JTZ171" s="3"/>
      <c r="JUA171" s="3"/>
      <c r="JUB171" s="3"/>
      <c r="JUC171" s="3"/>
      <c r="JUD171" s="3"/>
      <c r="JUE171" s="3"/>
      <c r="JUF171" s="3"/>
      <c r="JUG171" s="3"/>
      <c r="JUH171" s="3"/>
      <c r="JUI171" s="3"/>
      <c r="JUJ171" s="3"/>
      <c r="JUK171" s="3"/>
      <c r="JUL171" s="3"/>
      <c r="JUM171" s="3"/>
      <c r="JUN171" s="3"/>
      <c r="JUO171" s="3"/>
      <c r="JUP171" s="3"/>
      <c r="JUQ171" s="3"/>
      <c r="JUR171" s="3"/>
      <c r="JUS171" s="3"/>
      <c r="JUT171" s="3"/>
      <c r="JUU171" s="3"/>
      <c r="JUV171" s="3"/>
      <c r="JUW171" s="3"/>
      <c r="JUX171" s="3"/>
      <c r="JUY171" s="3"/>
      <c r="JUZ171" s="3"/>
      <c r="JVA171" s="3"/>
      <c r="JVB171" s="3"/>
      <c r="JVC171" s="3"/>
      <c r="JVD171" s="3"/>
      <c r="JVE171" s="3"/>
      <c r="JVF171" s="3"/>
      <c r="JVG171" s="3"/>
      <c r="JVH171" s="3"/>
      <c r="JVI171" s="3"/>
      <c r="JVJ171" s="3"/>
      <c r="JVK171" s="3"/>
      <c r="JVL171" s="3"/>
      <c r="JVM171" s="3"/>
      <c r="JVN171" s="3"/>
      <c r="JVO171" s="3"/>
      <c r="JVP171" s="3"/>
      <c r="JVQ171" s="3"/>
      <c r="JVR171" s="3"/>
      <c r="JVS171" s="3"/>
      <c r="JVT171" s="3"/>
      <c r="JVU171" s="3"/>
      <c r="JVV171" s="3"/>
      <c r="JVW171" s="3"/>
      <c r="JVX171" s="3"/>
      <c r="JVY171" s="3"/>
      <c r="JVZ171" s="3"/>
      <c r="JWA171" s="3"/>
      <c r="JWB171" s="3"/>
      <c r="JWC171" s="3"/>
      <c r="JWD171" s="3"/>
      <c r="JWE171" s="3"/>
      <c r="JWF171" s="3"/>
      <c r="JWG171" s="3"/>
      <c r="JWH171" s="3"/>
      <c r="JWI171" s="3"/>
      <c r="JWJ171" s="3"/>
      <c r="JWK171" s="3"/>
      <c r="JWL171" s="3"/>
      <c r="JWM171" s="3"/>
      <c r="JWN171" s="3"/>
      <c r="JWO171" s="3"/>
      <c r="JWP171" s="3"/>
      <c r="JWQ171" s="3"/>
      <c r="JWR171" s="3"/>
      <c r="JWS171" s="3"/>
      <c r="JWT171" s="3"/>
      <c r="JWU171" s="3"/>
      <c r="JWV171" s="3"/>
      <c r="JWW171" s="3"/>
      <c r="JWX171" s="3"/>
      <c r="JWY171" s="3"/>
      <c r="JWZ171" s="3"/>
      <c r="JXA171" s="3"/>
      <c r="JXB171" s="3"/>
      <c r="JXC171" s="3"/>
      <c r="JXD171" s="3"/>
      <c r="JXE171" s="3"/>
      <c r="JXF171" s="3"/>
      <c r="JXG171" s="3"/>
      <c r="JXH171" s="3"/>
      <c r="JXI171" s="3"/>
      <c r="JXJ171" s="3"/>
      <c r="JXK171" s="3"/>
      <c r="JXL171" s="3"/>
      <c r="JXM171" s="3"/>
      <c r="JXN171" s="3"/>
      <c r="JXO171" s="3"/>
      <c r="JXP171" s="3"/>
      <c r="JXQ171" s="3"/>
      <c r="JXR171" s="3"/>
      <c r="JXS171" s="3"/>
      <c r="JXT171" s="3"/>
      <c r="JXU171" s="3"/>
      <c r="JXV171" s="3"/>
      <c r="JXW171" s="3"/>
      <c r="JXX171" s="3"/>
      <c r="JXY171" s="3"/>
      <c r="JXZ171" s="3"/>
      <c r="JYA171" s="3"/>
      <c r="JYB171" s="3"/>
      <c r="JYC171" s="3"/>
      <c r="JYD171" s="3"/>
      <c r="JYE171" s="3"/>
      <c r="JYF171" s="3"/>
      <c r="JYG171" s="3"/>
      <c r="JYH171" s="3"/>
      <c r="JYI171" s="3"/>
      <c r="JYJ171" s="3"/>
      <c r="JYK171" s="3"/>
      <c r="JYL171" s="3"/>
      <c r="JYM171" s="3"/>
      <c r="JYN171" s="3"/>
      <c r="JYO171" s="3"/>
      <c r="JYP171" s="3"/>
      <c r="JYQ171" s="3"/>
      <c r="JYR171" s="3"/>
      <c r="JYS171" s="3"/>
      <c r="JYT171" s="3"/>
      <c r="JYU171" s="3"/>
      <c r="JYV171" s="3"/>
      <c r="JYW171" s="3"/>
      <c r="JYX171" s="3"/>
      <c r="JYY171" s="3"/>
      <c r="JYZ171" s="3"/>
      <c r="JZA171" s="3"/>
      <c r="JZB171" s="3"/>
      <c r="JZC171" s="3"/>
      <c r="JZD171" s="3"/>
      <c r="JZE171" s="3"/>
      <c r="JZF171" s="3"/>
      <c r="JZG171" s="3"/>
      <c r="JZH171" s="3"/>
      <c r="JZI171" s="3"/>
      <c r="JZJ171" s="3"/>
      <c r="JZK171" s="3"/>
      <c r="JZL171" s="3"/>
      <c r="JZM171" s="3"/>
      <c r="JZN171" s="3"/>
      <c r="JZO171" s="3"/>
      <c r="JZP171" s="3"/>
      <c r="JZQ171" s="3"/>
      <c r="JZR171" s="3"/>
      <c r="JZS171" s="3"/>
      <c r="JZT171" s="3"/>
      <c r="JZU171" s="3"/>
      <c r="JZV171" s="3"/>
      <c r="JZW171" s="3"/>
      <c r="JZX171" s="3"/>
      <c r="JZY171" s="3"/>
      <c r="JZZ171" s="3"/>
      <c r="KAA171" s="3"/>
      <c r="KAB171" s="3"/>
      <c r="KAC171" s="3"/>
      <c r="KAD171" s="3"/>
      <c r="KAE171" s="3"/>
      <c r="KAF171" s="3"/>
      <c r="KAG171" s="3"/>
      <c r="KAH171" s="3"/>
      <c r="KAI171" s="3"/>
      <c r="KAJ171" s="3"/>
      <c r="KAK171" s="3"/>
      <c r="KAL171" s="3"/>
      <c r="KAM171" s="3"/>
      <c r="KAN171" s="3"/>
      <c r="KAO171" s="3"/>
      <c r="KAP171" s="3"/>
      <c r="KAQ171" s="3"/>
      <c r="KAR171" s="3"/>
      <c r="KAS171" s="3"/>
      <c r="KAT171" s="3"/>
      <c r="KAU171" s="3"/>
      <c r="KAV171" s="3"/>
      <c r="KAW171" s="3"/>
      <c r="KAX171" s="3"/>
      <c r="KAY171" s="3"/>
      <c r="KAZ171" s="3"/>
      <c r="KBA171" s="3"/>
      <c r="KBB171" s="3"/>
      <c r="KBC171" s="3"/>
      <c r="KBD171" s="3"/>
      <c r="KBE171" s="3"/>
      <c r="KBF171" s="3"/>
      <c r="KBG171" s="3"/>
      <c r="KBH171" s="3"/>
      <c r="KBI171" s="3"/>
      <c r="KBJ171" s="3"/>
      <c r="KBK171" s="3"/>
      <c r="KBL171" s="3"/>
      <c r="KBM171" s="3"/>
      <c r="KBN171" s="3"/>
      <c r="KBO171" s="3"/>
      <c r="KBP171" s="3"/>
      <c r="KBQ171" s="3"/>
      <c r="KBR171" s="3"/>
      <c r="KBS171" s="3"/>
      <c r="KBT171" s="3"/>
      <c r="KBU171" s="3"/>
      <c r="KBV171" s="3"/>
      <c r="KBW171" s="3"/>
      <c r="KBX171" s="3"/>
      <c r="KBY171" s="3"/>
      <c r="KBZ171" s="3"/>
      <c r="KCA171" s="3"/>
      <c r="KCB171" s="3"/>
      <c r="KCC171" s="3"/>
      <c r="KCD171" s="3"/>
      <c r="KCE171" s="3"/>
      <c r="KCF171" s="3"/>
      <c r="KCG171" s="3"/>
      <c r="KCH171" s="3"/>
      <c r="KCI171" s="3"/>
      <c r="KCJ171" s="3"/>
      <c r="KCK171" s="3"/>
      <c r="KCL171" s="3"/>
      <c r="KCM171" s="3"/>
      <c r="KCN171" s="3"/>
      <c r="KCO171" s="3"/>
      <c r="KCP171" s="3"/>
      <c r="KCQ171" s="3"/>
      <c r="KCR171" s="3"/>
      <c r="KCS171" s="3"/>
      <c r="KCT171" s="3"/>
      <c r="KCU171" s="3"/>
      <c r="KCV171" s="3"/>
      <c r="KCW171" s="3"/>
      <c r="KCX171" s="3"/>
      <c r="KCY171" s="3"/>
      <c r="KCZ171" s="3"/>
      <c r="KDA171" s="3"/>
      <c r="KDB171" s="3"/>
      <c r="KDC171" s="3"/>
      <c r="KDD171" s="3"/>
      <c r="KDE171" s="3"/>
      <c r="KDF171" s="3"/>
      <c r="KDG171" s="3"/>
      <c r="KDH171" s="3"/>
      <c r="KDI171" s="3"/>
      <c r="KDJ171" s="3"/>
      <c r="KDK171" s="3"/>
      <c r="KDL171" s="3"/>
      <c r="KDM171" s="3"/>
      <c r="KDN171" s="3"/>
      <c r="KDO171" s="3"/>
      <c r="KDP171" s="3"/>
      <c r="KDQ171" s="3"/>
      <c r="KDR171" s="3"/>
      <c r="KDS171" s="3"/>
      <c r="KDT171" s="3"/>
      <c r="KDU171" s="3"/>
      <c r="KDV171" s="3"/>
      <c r="KDW171" s="3"/>
      <c r="KDX171" s="3"/>
      <c r="KDY171" s="3"/>
      <c r="KDZ171" s="3"/>
      <c r="KEA171" s="3"/>
      <c r="KEB171" s="3"/>
      <c r="KEC171" s="3"/>
      <c r="KED171" s="3"/>
      <c r="KEE171" s="3"/>
      <c r="KEF171" s="3"/>
      <c r="KEG171" s="3"/>
      <c r="KEH171" s="3"/>
      <c r="KEI171" s="3"/>
      <c r="KEJ171" s="3"/>
      <c r="KEK171" s="3"/>
      <c r="KEL171" s="3"/>
      <c r="KEM171" s="3"/>
      <c r="KEN171" s="3"/>
      <c r="KEO171" s="3"/>
      <c r="KEP171" s="3"/>
      <c r="KEQ171" s="3"/>
      <c r="KER171" s="3"/>
      <c r="KES171" s="3"/>
      <c r="KET171" s="3"/>
      <c r="KEU171" s="3"/>
      <c r="KEV171" s="3"/>
      <c r="KEW171" s="3"/>
      <c r="KEX171" s="3"/>
      <c r="KEY171" s="3"/>
      <c r="KEZ171" s="3"/>
      <c r="KFA171" s="3"/>
      <c r="KFB171" s="3"/>
      <c r="KFC171" s="3"/>
      <c r="KFD171" s="3"/>
      <c r="KFE171" s="3"/>
      <c r="KFF171" s="3"/>
      <c r="KFG171" s="3"/>
      <c r="KFH171" s="3"/>
      <c r="KFI171" s="3"/>
      <c r="KFJ171" s="3"/>
      <c r="KFK171" s="3"/>
      <c r="KFL171" s="3"/>
      <c r="KFM171" s="3"/>
      <c r="KFN171" s="3"/>
      <c r="KFO171" s="3"/>
      <c r="KFP171" s="3"/>
      <c r="KFQ171" s="3"/>
      <c r="KFR171" s="3"/>
      <c r="KFS171" s="3"/>
      <c r="KFT171" s="3"/>
      <c r="KFU171" s="3"/>
      <c r="KFV171" s="3"/>
      <c r="KFW171" s="3"/>
      <c r="KFX171" s="3"/>
      <c r="KFY171" s="3"/>
      <c r="KFZ171" s="3"/>
      <c r="KGA171" s="3"/>
      <c r="KGB171" s="3"/>
      <c r="KGC171" s="3"/>
      <c r="KGD171" s="3"/>
      <c r="KGE171" s="3"/>
      <c r="KGF171" s="3"/>
      <c r="KGG171" s="3"/>
      <c r="KGH171" s="3"/>
      <c r="KGI171" s="3"/>
      <c r="KGJ171" s="3"/>
      <c r="KGK171" s="3"/>
      <c r="KGL171" s="3"/>
      <c r="KGM171" s="3"/>
      <c r="KGN171" s="3"/>
      <c r="KGO171" s="3"/>
      <c r="KGP171" s="3"/>
      <c r="KGQ171" s="3"/>
      <c r="KGR171" s="3"/>
      <c r="KGS171" s="3"/>
      <c r="KGT171" s="3"/>
      <c r="KGU171" s="3"/>
      <c r="KGV171" s="3"/>
      <c r="KGW171" s="3"/>
      <c r="KGX171" s="3"/>
      <c r="KGY171" s="3"/>
      <c r="KGZ171" s="3"/>
      <c r="KHA171" s="3"/>
      <c r="KHB171" s="3"/>
      <c r="KHC171" s="3"/>
      <c r="KHD171" s="3"/>
      <c r="KHE171" s="3"/>
      <c r="KHF171" s="3"/>
      <c r="KHG171" s="3"/>
      <c r="KHH171" s="3"/>
      <c r="KHI171" s="3"/>
      <c r="KHJ171" s="3"/>
      <c r="KHK171" s="3"/>
      <c r="KHL171" s="3"/>
      <c r="KHM171" s="3"/>
      <c r="KHN171" s="3"/>
      <c r="KHO171" s="3"/>
      <c r="KHP171" s="3"/>
      <c r="KHQ171" s="3"/>
      <c r="KHR171" s="3"/>
      <c r="KHS171" s="3"/>
      <c r="KHT171" s="3"/>
      <c r="KHU171" s="3"/>
      <c r="KHV171" s="3"/>
      <c r="KHW171" s="3"/>
      <c r="KHX171" s="3"/>
      <c r="KHY171" s="3"/>
      <c r="KHZ171" s="3"/>
      <c r="KIA171" s="3"/>
      <c r="KIB171" s="3"/>
      <c r="KIC171" s="3"/>
      <c r="KID171" s="3"/>
      <c r="KIE171" s="3"/>
      <c r="KIF171" s="3"/>
      <c r="KIG171" s="3"/>
      <c r="KIH171" s="3"/>
      <c r="KII171" s="3"/>
      <c r="KIJ171" s="3"/>
      <c r="KIK171" s="3"/>
      <c r="KIL171" s="3"/>
      <c r="KIM171" s="3"/>
      <c r="KIN171" s="3"/>
      <c r="KIO171" s="3"/>
      <c r="KIP171" s="3"/>
      <c r="KIQ171" s="3"/>
      <c r="KIR171" s="3"/>
      <c r="KIS171" s="3"/>
      <c r="KIT171" s="3"/>
      <c r="KIU171" s="3"/>
      <c r="KIV171" s="3"/>
      <c r="KIW171" s="3"/>
      <c r="KIX171" s="3"/>
      <c r="KIY171" s="3"/>
      <c r="KIZ171" s="3"/>
      <c r="KJA171" s="3"/>
      <c r="KJB171" s="3"/>
      <c r="KJC171" s="3"/>
      <c r="KJD171" s="3"/>
      <c r="KJE171" s="3"/>
      <c r="KJF171" s="3"/>
      <c r="KJG171" s="3"/>
      <c r="KJH171" s="3"/>
      <c r="KJI171" s="3"/>
      <c r="KJJ171" s="3"/>
      <c r="KJK171" s="3"/>
      <c r="KJL171" s="3"/>
      <c r="KJM171" s="3"/>
      <c r="KJN171" s="3"/>
      <c r="KJO171" s="3"/>
      <c r="KJP171" s="3"/>
      <c r="KJQ171" s="3"/>
      <c r="KJR171" s="3"/>
      <c r="KJS171" s="3"/>
      <c r="KJT171" s="3"/>
      <c r="KJU171" s="3"/>
      <c r="KJV171" s="3"/>
      <c r="KJW171" s="3"/>
      <c r="KJX171" s="3"/>
      <c r="KJY171" s="3"/>
      <c r="KJZ171" s="3"/>
      <c r="KKA171" s="3"/>
      <c r="KKB171" s="3"/>
      <c r="KKC171" s="3"/>
      <c r="KKD171" s="3"/>
      <c r="KKE171" s="3"/>
      <c r="KKF171" s="3"/>
      <c r="KKG171" s="3"/>
      <c r="KKH171" s="3"/>
      <c r="KKI171" s="3"/>
      <c r="KKJ171" s="3"/>
      <c r="KKK171" s="3"/>
      <c r="KKL171" s="3"/>
      <c r="KKM171" s="3"/>
      <c r="KKN171" s="3"/>
      <c r="KKO171" s="3"/>
      <c r="KKP171" s="3"/>
      <c r="KKQ171" s="3"/>
      <c r="KKR171" s="3"/>
      <c r="KKS171" s="3"/>
      <c r="KKT171" s="3"/>
      <c r="KKU171" s="3"/>
      <c r="KKV171" s="3"/>
      <c r="KKW171" s="3"/>
      <c r="KKX171" s="3"/>
      <c r="KKY171" s="3"/>
      <c r="KKZ171" s="3"/>
      <c r="KLA171" s="3"/>
      <c r="KLB171" s="3"/>
      <c r="KLC171" s="3"/>
      <c r="KLD171" s="3"/>
      <c r="KLE171" s="3"/>
      <c r="KLF171" s="3"/>
      <c r="KLG171" s="3"/>
      <c r="KLH171" s="3"/>
      <c r="KLI171" s="3"/>
      <c r="KLJ171" s="3"/>
      <c r="KLK171" s="3"/>
      <c r="KLL171" s="3"/>
      <c r="KLM171" s="3"/>
      <c r="KLN171" s="3"/>
      <c r="KLO171" s="3"/>
      <c r="KLP171" s="3"/>
      <c r="KLQ171" s="3"/>
      <c r="KLR171" s="3"/>
      <c r="KLS171" s="3"/>
      <c r="KLT171" s="3"/>
      <c r="KLU171" s="3"/>
      <c r="KLV171" s="3"/>
      <c r="KLW171" s="3"/>
      <c r="KLX171" s="3"/>
      <c r="KLY171" s="3"/>
      <c r="KLZ171" s="3"/>
      <c r="KMA171" s="3"/>
      <c r="KMB171" s="3"/>
      <c r="KMC171" s="3"/>
      <c r="KMD171" s="3"/>
      <c r="KME171" s="3"/>
      <c r="KMF171" s="3"/>
      <c r="KMG171" s="3"/>
      <c r="KMH171" s="3"/>
      <c r="KMI171" s="3"/>
      <c r="KMJ171" s="3"/>
      <c r="KMK171" s="3"/>
      <c r="KML171" s="3"/>
      <c r="KMM171" s="3"/>
      <c r="KMN171" s="3"/>
      <c r="KMO171" s="3"/>
      <c r="KMP171" s="3"/>
      <c r="KMQ171" s="3"/>
      <c r="KMR171" s="3"/>
      <c r="KMS171" s="3"/>
      <c r="KMT171" s="3"/>
      <c r="KMU171" s="3"/>
      <c r="KMV171" s="3"/>
      <c r="KMW171" s="3"/>
      <c r="KMX171" s="3"/>
      <c r="KMY171" s="3"/>
      <c r="KMZ171" s="3"/>
      <c r="KNA171" s="3"/>
      <c r="KNB171" s="3"/>
      <c r="KNC171" s="3"/>
      <c r="KND171" s="3"/>
      <c r="KNE171" s="3"/>
      <c r="KNF171" s="3"/>
      <c r="KNG171" s="3"/>
      <c r="KNH171" s="3"/>
      <c r="KNI171" s="3"/>
      <c r="KNJ171" s="3"/>
      <c r="KNK171" s="3"/>
      <c r="KNL171" s="3"/>
      <c r="KNM171" s="3"/>
      <c r="KNN171" s="3"/>
      <c r="KNO171" s="3"/>
      <c r="KNP171" s="3"/>
      <c r="KNQ171" s="3"/>
      <c r="KNR171" s="3"/>
      <c r="KNS171" s="3"/>
      <c r="KNT171" s="3"/>
      <c r="KNU171" s="3"/>
      <c r="KNV171" s="3"/>
      <c r="KNW171" s="3"/>
      <c r="KNX171" s="3"/>
      <c r="KNY171" s="3"/>
      <c r="KNZ171" s="3"/>
      <c r="KOA171" s="3"/>
      <c r="KOB171" s="3"/>
      <c r="KOC171" s="3"/>
      <c r="KOD171" s="3"/>
      <c r="KOE171" s="3"/>
      <c r="KOF171" s="3"/>
      <c r="KOG171" s="3"/>
      <c r="KOH171" s="3"/>
      <c r="KOI171" s="3"/>
      <c r="KOJ171" s="3"/>
      <c r="KOK171" s="3"/>
      <c r="KOL171" s="3"/>
      <c r="KOM171" s="3"/>
      <c r="KON171" s="3"/>
      <c r="KOO171" s="3"/>
      <c r="KOP171" s="3"/>
      <c r="KOQ171" s="3"/>
      <c r="KOR171" s="3"/>
      <c r="KOS171" s="3"/>
      <c r="KOT171" s="3"/>
      <c r="KOU171" s="3"/>
      <c r="KOV171" s="3"/>
      <c r="KOW171" s="3"/>
      <c r="KOX171" s="3"/>
      <c r="KOY171" s="3"/>
      <c r="KOZ171" s="3"/>
      <c r="KPA171" s="3"/>
      <c r="KPB171" s="3"/>
      <c r="KPC171" s="3"/>
      <c r="KPD171" s="3"/>
      <c r="KPE171" s="3"/>
      <c r="KPF171" s="3"/>
      <c r="KPG171" s="3"/>
      <c r="KPH171" s="3"/>
      <c r="KPI171" s="3"/>
      <c r="KPJ171" s="3"/>
      <c r="KPK171" s="3"/>
      <c r="KPL171" s="3"/>
      <c r="KPM171" s="3"/>
      <c r="KPN171" s="3"/>
      <c r="KPO171" s="3"/>
      <c r="KPP171" s="3"/>
      <c r="KPQ171" s="3"/>
      <c r="KPR171" s="3"/>
      <c r="KPS171" s="3"/>
      <c r="KPT171" s="3"/>
      <c r="KPU171" s="3"/>
      <c r="KPV171" s="3"/>
      <c r="KPW171" s="3"/>
      <c r="KPX171" s="3"/>
      <c r="KPY171" s="3"/>
      <c r="KPZ171" s="3"/>
      <c r="KQA171" s="3"/>
      <c r="KQB171" s="3"/>
      <c r="KQC171" s="3"/>
      <c r="KQD171" s="3"/>
      <c r="KQE171" s="3"/>
      <c r="KQF171" s="3"/>
      <c r="KQG171" s="3"/>
      <c r="KQH171" s="3"/>
      <c r="KQI171" s="3"/>
      <c r="KQJ171" s="3"/>
      <c r="KQK171" s="3"/>
      <c r="KQL171" s="3"/>
      <c r="KQM171" s="3"/>
      <c r="KQN171" s="3"/>
      <c r="KQO171" s="3"/>
      <c r="KQP171" s="3"/>
      <c r="KQQ171" s="3"/>
      <c r="KQR171" s="3"/>
      <c r="KQS171" s="3"/>
      <c r="KQT171" s="3"/>
      <c r="KQU171" s="3"/>
      <c r="KQV171" s="3"/>
      <c r="KQW171" s="3"/>
      <c r="KQX171" s="3"/>
      <c r="KQY171" s="3"/>
      <c r="KQZ171" s="3"/>
      <c r="KRA171" s="3"/>
      <c r="KRB171" s="3"/>
      <c r="KRC171" s="3"/>
      <c r="KRD171" s="3"/>
      <c r="KRE171" s="3"/>
      <c r="KRF171" s="3"/>
      <c r="KRG171" s="3"/>
      <c r="KRH171" s="3"/>
      <c r="KRI171" s="3"/>
      <c r="KRJ171" s="3"/>
      <c r="KRK171" s="3"/>
      <c r="KRL171" s="3"/>
      <c r="KRM171" s="3"/>
      <c r="KRN171" s="3"/>
      <c r="KRO171" s="3"/>
      <c r="KRP171" s="3"/>
      <c r="KRQ171" s="3"/>
      <c r="KRR171" s="3"/>
      <c r="KRS171" s="3"/>
      <c r="KRT171" s="3"/>
      <c r="KRU171" s="3"/>
      <c r="KRV171" s="3"/>
      <c r="KRW171" s="3"/>
      <c r="KRX171" s="3"/>
      <c r="KRY171" s="3"/>
      <c r="KRZ171" s="3"/>
      <c r="KSA171" s="3"/>
      <c r="KSB171" s="3"/>
      <c r="KSC171" s="3"/>
      <c r="KSD171" s="3"/>
      <c r="KSE171" s="3"/>
      <c r="KSF171" s="3"/>
      <c r="KSG171" s="3"/>
      <c r="KSH171" s="3"/>
      <c r="KSI171" s="3"/>
      <c r="KSJ171" s="3"/>
      <c r="KSK171" s="3"/>
      <c r="KSL171" s="3"/>
      <c r="KSM171" s="3"/>
      <c r="KSN171" s="3"/>
      <c r="KSO171" s="3"/>
      <c r="KSP171" s="3"/>
      <c r="KSQ171" s="3"/>
      <c r="KSR171" s="3"/>
      <c r="KSS171" s="3"/>
      <c r="KST171" s="3"/>
      <c r="KSU171" s="3"/>
      <c r="KSV171" s="3"/>
      <c r="KSW171" s="3"/>
      <c r="KSX171" s="3"/>
      <c r="KSY171" s="3"/>
      <c r="KSZ171" s="3"/>
      <c r="KTA171" s="3"/>
      <c r="KTB171" s="3"/>
      <c r="KTC171" s="3"/>
      <c r="KTD171" s="3"/>
      <c r="KTE171" s="3"/>
      <c r="KTF171" s="3"/>
      <c r="KTG171" s="3"/>
      <c r="KTH171" s="3"/>
      <c r="KTI171" s="3"/>
      <c r="KTJ171" s="3"/>
      <c r="KTK171" s="3"/>
      <c r="KTL171" s="3"/>
      <c r="KTM171" s="3"/>
      <c r="KTN171" s="3"/>
      <c r="KTO171" s="3"/>
      <c r="KTP171" s="3"/>
      <c r="KTQ171" s="3"/>
      <c r="KTR171" s="3"/>
      <c r="KTS171" s="3"/>
      <c r="KTT171" s="3"/>
      <c r="KTU171" s="3"/>
      <c r="KTV171" s="3"/>
      <c r="KTW171" s="3"/>
      <c r="KTX171" s="3"/>
      <c r="KTY171" s="3"/>
      <c r="KTZ171" s="3"/>
      <c r="KUA171" s="3"/>
      <c r="KUB171" s="3"/>
      <c r="KUC171" s="3"/>
      <c r="KUD171" s="3"/>
      <c r="KUE171" s="3"/>
      <c r="KUF171" s="3"/>
      <c r="KUG171" s="3"/>
      <c r="KUH171" s="3"/>
      <c r="KUI171" s="3"/>
      <c r="KUJ171" s="3"/>
      <c r="KUK171" s="3"/>
      <c r="KUL171" s="3"/>
      <c r="KUM171" s="3"/>
      <c r="KUN171" s="3"/>
      <c r="KUO171" s="3"/>
      <c r="KUP171" s="3"/>
      <c r="KUQ171" s="3"/>
      <c r="KUR171" s="3"/>
      <c r="KUS171" s="3"/>
      <c r="KUT171" s="3"/>
      <c r="KUU171" s="3"/>
      <c r="KUV171" s="3"/>
      <c r="KUW171" s="3"/>
      <c r="KUX171" s="3"/>
      <c r="KUY171" s="3"/>
      <c r="KUZ171" s="3"/>
      <c r="KVA171" s="3"/>
      <c r="KVB171" s="3"/>
      <c r="KVC171" s="3"/>
      <c r="KVD171" s="3"/>
      <c r="KVE171" s="3"/>
      <c r="KVF171" s="3"/>
      <c r="KVG171" s="3"/>
      <c r="KVH171" s="3"/>
      <c r="KVI171" s="3"/>
      <c r="KVJ171" s="3"/>
      <c r="KVK171" s="3"/>
      <c r="KVL171" s="3"/>
      <c r="KVM171" s="3"/>
      <c r="KVN171" s="3"/>
      <c r="KVO171" s="3"/>
      <c r="KVP171" s="3"/>
      <c r="KVQ171" s="3"/>
      <c r="KVR171" s="3"/>
      <c r="KVS171" s="3"/>
      <c r="KVT171" s="3"/>
      <c r="KVU171" s="3"/>
      <c r="KVV171" s="3"/>
      <c r="KVW171" s="3"/>
      <c r="KVX171" s="3"/>
      <c r="KVY171" s="3"/>
      <c r="KVZ171" s="3"/>
      <c r="KWA171" s="3"/>
      <c r="KWB171" s="3"/>
      <c r="KWC171" s="3"/>
      <c r="KWD171" s="3"/>
      <c r="KWE171" s="3"/>
      <c r="KWF171" s="3"/>
      <c r="KWG171" s="3"/>
      <c r="KWH171" s="3"/>
      <c r="KWI171" s="3"/>
      <c r="KWJ171" s="3"/>
      <c r="KWK171" s="3"/>
      <c r="KWL171" s="3"/>
      <c r="KWM171" s="3"/>
      <c r="KWN171" s="3"/>
      <c r="KWO171" s="3"/>
      <c r="KWP171" s="3"/>
      <c r="KWQ171" s="3"/>
      <c r="KWR171" s="3"/>
      <c r="KWS171" s="3"/>
      <c r="KWT171" s="3"/>
      <c r="KWU171" s="3"/>
      <c r="KWV171" s="3"/>
      <c r="KWW171" s="3"/>
      <c r="KWX171" s="3"/>
      <c r="KWY171" s="3"/>
      <c r="KWZ171" s="3"/>
      <c r="KXA171" s="3"/>
      <c r="KXB171" s="3"/>
      <c r="KXC171" s="3"/>
      <c r="KXD171" s="3"/>
      <c r="KXE171" s="3"/>
      <c r="KXF171" s="3"/>
      <c r="KXG171" s="3"/>
      <c r="KXH171" s="3"/>
      <c r="KXI171" s="3"/>
      <c r="KXJ171" s="3"/>
      <c r="KXK171" s="3"/>
      <c r="KXL171" s="3"/>
      <c r="KXM171" s="3"/>
      <c r="KXN171" s="3"/>
      <c r="KXO171" s="3"/>
      <c r="KXP171" s="3"/>
      <c r="KXQ171" s="3"/>
      <c r="KXR171" s="3"/>
      <c r="KXS171" s="3"/>
      <c r="KXT171" s="3"/>
      <c r="KXU171" s="3"/>
      <c r="KXV171" s="3"/>
      <c r="KXW171" s="3"/>
      <c r="KXX171" s="3"/>
      <c r="KXY171" s="3"/>
      <c r="KXZ171" s="3"/>
      <c r="KYA171" s="3"/>
      <c r="KYB171" s="3"/>
      <c r="KYC171" s="3"/>
      <c r="KYD171" s="3"/>
      <c r="KYE171" s="3"/>
      <c r="KYF171" s="3"/>
      <c r="KYG171" s="3"/>
      <c r="KYH171" s="3"/>
      <c r="KYI171" s="3"/>
      <c r="KYJ171" s="3"/>
      <c r="KYK171" s="3"/>
      <c r="KYL171" s="3"/>
      <c r="KYM171" s="3"/>
      <c r="KYN171" s="3"/>
      <c r="KYO171" s="3"/>
      <c r="KYP171" s="3"/>
      <c r="KYQ171" s="3"/>
      <c r="KYR171" s="3"/>
      <c r="KYS171" s="3"/>
      <c r="KYT171" s="3"/>
      <c r="KYU171" s="3"/>
      <c r="KYV171" s="3"/>
      <c r="KYW171" s="3"/>
      <c r="KYX171" s="3"/>
      <c r="KYY171" s="3"/>
      <c r="KYZ171" s="3"/>
      <c r="KZA171" s="3"/>
      <c r="KZB171" s="3"/>
      <c r="KZC171" s="3"/>
      <c r="KZD171" s="3"/>
      <c r="KZE171" s="3"/>
      <c r="KZF171" s="3"/>
      <c r="KZG171" s="3"/>
      <c r="KZH171" s="3"/>
      <c r="KZI171" s="3"/>
      <c r="KZJ171" s="3"/>
      <c r="KZK171" s="3"/>
      <c r="KZL171" s="3"/>
      <c r="KZM171" s="3"/>
      <c r="KZN171" s="3"/>
      <c r="KZO171" s="3"/>
      <c r="KZP171" s="3"/>
      <c r="KZQ171" s="3"/>
      <c r="KZR171" s="3"/>
      <c r="KZS171" s="3"/>
      <c r="KZT171" s="3"/>
      <c r="KZU171" s="3"/>
      <c r="KZV171" s="3"/>
      <c r="KZW171" s="3"/>
      <c r="KZX171" s="3"/>
      <c r="KZY171" s="3"/>
      <c r="KZZ171" s="3"/>
      <c r="LAA171" s="3"/>
      <c r="LAB171" s="3"/>
      <c r="LAC171" s="3"/>
      <c r="LAD171" s="3"/>
      <c r="LAE171" s="3"/>
      <c r="LAF171" s="3"/>
      <c r="LAG171" s="3"/>
      <c r="LAH171" s="3"/>
      <c r="LAI171" s="3"/>
      <c r="LAJ171" s="3"/>
      <c r="LAK171" s="3"/>
      <c r="LAL171" s="3"/>
      <c r="LAM171" s="3"/>
      <c r="LAN171" s="3"/>
      <c r="LAO171" s="3"/>
      <c r="LAP171" s="3"/>
      <c r="LAQ171" s="3"/>
      <c r="LAR171" s="3"/>
      <c r="LAS171" s="3"/>
      <c r="LAT171" s="3"/>
      <c r="LAU171" s="3"/>
      <c r="LAV171" s="3"/>
      <c r="LAW171" s="3"/>
      <c r="LAX171" s="3"/>
      <c r="LAY171" s="3"/>
      <c r="LAZ171" s="3"/>
      <c r="LBA171" s="3"/>
      <c r="LBB171" s="3"/>
      <c r="LBC171" s="3"/>
      <c r="LBD171" s="3"/>
      <c r="LBE171" s="3"/>
      <c r="LBF171" s="3"/>
      <c r="LBG171" s="3"/>
      <c r="LBH171" s="3"/>
      <c r="LBI171" s="3"/>
      <c r="LBJ171" s="3"/>
      <c r="LBK171" s="3"/>
      <c r="LBL171" s="3"/>
      <c r="LBM171" s="3"/>
      <c r="LBN171" s="3"/>
      <c r="LBO171" s="3"/>
      <c r="LBP171" s="3"/>
      <c r="LBQ171" s="3"/>
      <c r="LBR171" s="3"/>
      <c r="LBS171" s="3"/>
      <c r="LBT171" s="3"/>
      <c r="LBU171" s="3"/>
      <c r="LBV171" s="3"/>
      <c r="LBW171" s="3"/>
      <c r="LBX171" s="3"/>
      <c r="LBY171" s="3"/>
      <c r="LBZ171" s="3"/>
      <c r="LCA171" s="3"/>
      <c r="LCB171" s="3"/>
      <c r="LCC171" s="3"/>
      <c r="LCD171" s="3"/>
      <c r="LCE171" s="3"/>
      <c r="LCF171" s="3"/>
      <c r="LCG171" s="3"/>
      <c r="LCH171" s="3"/>
      <c r="LCI171" s="3"/>
      <c r="LCJ171" s="3"/>
      <c r="LCK171" s="3"/>
      <c r="LCL171" s="3"/>
      <c r="LCM171" s="3"/>
      <c r="LCN171" s="3"/>
      <c r="LCO171" s="3"/>
      <c r="LCP171" s="3"/>
      <c r="LCQ171" s="3"/>
      <c r="LCR171" s="3"/>
      <c r="LCS171" s="3"/>
      <c r="LCT171" s="3"/>
      <c r="LCU171" s="3"/>
      <c r="LCV171" s="3"/>
      <c r="LCW171" s="3"/>
      <c r="LCX171" s="3"/>
      <c r="LCY171" s="3"/>
      <c r="LCZ171" s="3"/>
      <c r="LDA171" s="3"/>
      <c r="LDB171" s="3"/>
      <c r="LDC171" s="3"/>
      <c r="LDD171" s="3"/>
      <c r="LDE171" s="3"/>
      <c r="LDF171" s="3"/>
      <c r="LDG171" s="3"/>
      <c r="LDH171" s="3"/>
      <c r="LDI171" s="3"/>
      <c r="LDJ171" s="3"/>
      <c r="LDK171" s="3"/>
      <c r="LDL171" s="3"/>
      <c r="LDM171" s="3"/>
      <c r="LDN171" s="3"/>
      <c r="LDO171" s="3"/>
      <c r="LDP171" s="3"/>
      <c r="LDQ171" s="3"/>
      <c r="LDR171" s="3"/>
      <c r="LDS171" s="3"/>
      <c r="LDT171" s="3"/>
      <c r="LDU171" s="3"/>
      <c r="LDV171" s="3"/>
      <c r="LDW171" s="3"/>
      <c r="LDX171" s="3"/>
      <c r="LDY171" s="3"/>
      <c r="LDZ171" s="3"/>
      <c r="LEA171" s="3"/>
      <c r="LEB171" s="3"/>
      <c r="LEC171" s="3"/>
      <c r="LED171" s="3"/>
      <c r="LEE171" s="3"/>
      <c r="LEF171" s="3"/>
      <c r="LEG171" s="3"/>
      <c r="LEH171" s="3"/>
      <c r="LEI171" s="3"/>
      <c r="LEJ171" s="3"/>
      <c r="LEK171" s="3"/>
      <c r="LEL171" s="3"/>
      <c r="LEM171" s="3"/>
      <c r="LEN171" s="3"/>
      <c r="LEO171" s="3"/>
      <c r="LEP171" s="3"/>
      <c r="LEQ171" s="3"/>
      <c r="LER171" s="3"/>
      <c r="LES171" s="3"/>
      <c r="LET171" s="3"/>
      <c r="LEU171" s="3"/>
      <c r="LEV171" s="3"/>
      <c r="LEW171" s="3"/>
      <c r="LEX171" s="3"/>
      <c r="LEY171" s="3"/>
      <c r="LEZ171" s="3"/>
      <c r="LFA171" s="3"/>
      <c r="LFB171" s="3"/>
      <c r="LFC171" s="3"/>
      <c r="LFD171" s="3"/>
      <c r="LFE171" s="3"/>
      <c r="LFF171" s="3"/>
      <c r="LFG171" s="3"/>
      <c r="LFH171" s="3"/>
      <c r="LFI171" s="3"/>
      <c r="LFJ171" s="3"/>
      <c r="LFK171" s="3"/>
      <c r="LFL171" s="3"/>
      <c r="LFM171" s="3"/>
      <c r="LFN171" s="3"/>
      <c r="LFO171" s="3"/>
      <c r="LFP171" s="3"/>
      <c r="LFQ171" s="3"/>
      <c r="LFR171" s="3"/>
      <c r="LFS171" s="3"/>
      <c r="LFT171" s="3"/>
      <c r="LFU171" s="3"/>
      <c r="LFV171" s="3"/>
      <c r="LFW171" s="3"/>
      <c r="LFX171" s="3"/>
      <c r="LFY171" s="3"/>
      <c r="LFZ171" s="3"/>
      <c r="LGA171" s="3"/>
      <c r="LGB171" s="3"/>
      <c r="LGC171" s="3"/>
      <c r="LGD171" s="3"/>
      <c r="LGE171" s="3"/>
      <c r="LGF171" s="3"/>
      <c r="LGG171" s="3"/>
      <c r="LGH171" s="3"/>
      <c r="LGI171" s="3"/>
      <c r="LGJ171" s="3"/>
      <c r="LGK171" s="3"/>
      <c r="LGL171" s="3"/>
      <c r="LGM171" s="3"/>
      <c r="LGN171" s="3"/>
      <c r="LGO171" s="3"/>
      <c r="LGP171" s="3"/>
      <c r="LGQ171" s="3"/>
      <c r="LGR171" s="3"/>
      <c r="LGS171" s="3"/>
      <c r="LGT171" s="3"/>
      <c r="LGU171" s="3"/>
      <c r="LGV171" s="3"/>
      <c r="LGW171" s="3"/>
      <c r="LGX171" s="3"/>
      <c r="LGY171" s="3"/>
      <c r="LGZ171" s="3"/>
      <c r="LHA171" s="3"/>
      <c r="LHB171" s="3"/>
      <c r="LHC171" s="3"/>
      <c r="LHD171" s="3"/>
      <c r="LHE171" s="3"/>
      <c r="LHF171" s="3"/>
      <c r="LHG171" s="3"/>
      <c r="LHH171" s="3"/>
      <c r="LHI171" s="3"/>
      <c r="LHJ171" s="3"/>
      <c r="LHK171" s="3"/>
      <c r="LHL171" s="3"/>
      <c r="LHM171" s="3"/>
      <c r="LHN171" s="3"/>
      <c r="LHO171" s="3"/>
      <c r="LHP171" s="3"/>
      <c r="LHQ171" s="3"/>
      <c r="LHR171" s="3"/>
      <c r="LHS171" s="3"/>
      <c r="LHT171" s="3"/>
      <c r="LHU171" s="3"/>
      <c r="LHV171" s="3"/>
      <c r="LHW171" s="3"/>
      <c r="LHX171" s="3"/>
      <c r="LHY171" s="3"/>
      <c r="LHZ171" s="3"/>
      <c r="LIA171" s="3"/>
      <c r="LIB171" s="3"/>
      <c r="LIC171" s="3"/>
      <c r="LID171" s="3"/>
      <c r="LIE171" s="3"/>
      <c r="LIF171" s="3"/>
      <c r="LIG171" s="3"/>
      <c r="LIH171" s="3"/>
      <c r="LII171" s="3"/>
      <c r="LIJ171" s="3"/>
      <c r="LIK171" s="3"/>
      <c r="LIL171" s="3"/>
      <c r="LIM171" s="3"/>
      <c r="LIN171" s="3"/>
      <c r="LIO171" s="3"/>
      <c r="LIP171" s="3"/>
      <c r="LIQ171" s="3"/>
      <c r="LIR171" s="3"/>
      <c r="LIS171" s="3"/>
      <c r="LIT171" s="3"/>
      <c r="LIU171" s="3"/>
      <c r="LIV171" s="3"/>
      <c r="LIW171" s="3"/>
      <c r="LIX171" s="3"/>
      <c r="LIY171" s="3"/>
      <c r="LIZ171" s="3"/>
      <c r="LJA171" s="3"/>
      <c r="LJB171" s="3"/>
      <c r="LJC171" s="3"/>
      <c r="LJD171" s="3"/>
      <c r="LJE171" s="3"/>
      <c r="LJF171" s="3"/>
      <c r="LJG171" s="3"/>
      <c r="LJH171" s="3"/>
      <c r="LJI171" s="3"/>
      <c r="LJJ171" s="3"/>
      <c r="LJK171" s="3"/>
      <c r="LJL171" s="3"/>
      <c r="LJM171" s="3"/>
      <c r="LJN171" s="3"/>
      <c r="LJO171" s="3"/>
      <c r="LJP171" s="3"/>
      <c r="LJQ171" s="3"/>
      <c r="LJR171" s="3"/>
      <c r="LJS171" s="3"/>
      <c r="LJT171" s="3"/>
      <c r="LJU171" s="3"/>
      <c r="LJV171" s="3"/>
      <c r="LJW171" s="3"/>
      <c r="LJX171" s="3"/>
      <c r="LJY171" s="3"/>
      <c r="LJZ171" s="3"/>
      <c r="LKA171" s="3"/>
      <c r="LKB171" s="3"/>
      <c r="LKC171" s="3"/>
      <c r="LKD171" s="3"/>
      <c r="LKE171" s="3"/>
      <c r="LKF171" s="3"/>
      <c r="LKG171" s="3"/>
      <c r="LKH171" s="3"/>
      <c r="LKI171" s="3"/>
      <c r="LKJ171" s="3"/>
      <c r="LKK171" s="3"/>
      <c r="LKL171" s="3"/>
      <c r="LKM171" s="3"/>
      <c r="LKN171" s="3"/>
      <c r="LKO171" s="3"/>
      <c r="LKP171" s="3"/>
      <c r="LKQ171" s="3"/>
      <c r="LKR171" s="3"/>
      <c r="LKS171" s="3"/>
      <c r="LKT171" s="3"/>
      <c r="LKU171" s="3"/>
      <c r="LKV171" s="3"/>
      <c r="LKW171" s="3"/>
      <c r="LKX171" s="3"/>
      <c r="LKY171" s="3"/>
      <c r="LKZ171" s="3"/>
      <c r="LLA171" s="3"/>
      <c r="LLB171" s="3"/>
      <c r="LLC171" s="3"/>
      <c r="LLD171" s="3"/>
      <c r="LLE171" s="3"/>
      <c r="LLF171" s="3"/>
      <c r="LLG171" s="3"/>
      <c r="LLH171" s="3"/>
      <c r="LLI171" s="3"/>
      <c r="LLJ171" s="3"/>
      <c r="LLK171" s="3"/>
      <c r="LLL171" s="3"/>
      <c r="LLM171" s="3"/>
      <c r="LLN171" s="3"/>
      <c r="LLO171" s="3"/>
      <c r="LLP171" s="3"/>
      <c r="LLQ171" s="3"/>
      <c r="LLR171" s="3"/>
      <c r="LLS171" s="3"/>
      <c r="LLT171" s="3"/>
      <c r="LLU171" s="3"/>
      <c r="LLV171" s="3"/>
      <c r="LLW171" s="3"/>
      <c r="LLX171" s="3"/>
      <c r="LLY171" s="3"/>
      <c r="LLZ171" s="3"/>
      <c r="LMA171" s="3"/>
      <c r="LMB171" s="3"/>
      <c r="LMC171" s="3"/>
      <c r="LMD171" s="3"/>
      <c r="LME171" s="3"/>
      <c r="LMF171" s="3"/>
      <c r="LMG171" s="3"/>
      <c r="LMH171" s="3"/>
      <c r="LMI171" s="3"/>
      <c r="LMJ171" s="3"/>
      <c r="LMK171" s="3"/>
      <c r="LML171" s="3"/>
      <c r="LMM171" s="3"/>
      <c r="LMN171" s="3"/>
      <c r="LMO171" s="3"/>
      <c r="LMP171" s="3"/>
      <c r="LMQ171" s="3"/>
      <c r="LMR171" s="3"/>
      <c r="LMS171" s="3"/>
      <c r="LMT171" s="3"/>
      <c r="LMU171" s="3"/>
      <c r="LMV171" s="3"/>
      <c r="LMW171" s="3"/>
      <c r="LMX171" s="3"/>
      <c r="LMY171" s="3"/>
      <c r="LMZ171" s="3"/>
      <c r="LNA171" s="3"/>
      <c r="LNB171" s="3"/>
      <c r="LNC171" s="3"/>
      <c r="LND171" s="3"/>
      <c r="LNE171" s="3"/>
      <c r="LNF171" s="3"/>
      <c r="LNG171" s="3"/>
      <c r="LNH171" s="3"/>
      <c r="LNI171" s="3"/>
      <c r="LNJ171" s="3"/>
      <c r="LNK171" s="3"/>
      <c r="LNL171" s="3"/>
      <c r="LNM171" s="3"/>
      <c r="LNN171" s="3"/>
      <c r="LNO171" s="3"/>
      <c r="LNP171" s="3"/>
      <c r="LNQ171" s="3"/>
      <c r="LNR171" s="3"/>
      <c r="LNS171" s="3"/>
      <c r="LNT171" s="3"/>
      <c r="LNU171" s="3"/>
      <c r="LNV171" s="3"/>
      <c r="LNW171" s="3"/>
      <c r="LNX171" s="3"/>
      <c r="LNY171" s="3"/>
      <c r="LNZ171" s="3"/>
      <c r="LOA171" s="3"/>
      <c r="LOB171" s="3"/>
      <c r="LOC171" s="3"/>
      <c r="LOD171" s="3"/>
      <c r="LOE171" s="3"/>
      <c r="LOF171" s="3"/>
      <c r="LOG171" s="3"/>
      <c r="LOH171" s="3"/>
      <c r="LOI171" s="3"/>
      <c r="LOJ171" s="3"/>
      <c r="LOK171" s="3"/>
      <c r="LOL171" s="3"/>
      <c r="LOM171" s="3"/>
      <c r="LON171" s="3"/>
      <c r="LOO171" s="3"/>
      <c r="LOP171" s="3"/>
      <c r="LOQ171" s="3"/>
      <c r="LOR171" s="3"/>
      <c r="LOS171" s="3"/>
      <c r="LOT171" s="3"/>
      <c r="LOU171" s="3"/>
      <c r="LOV171" s="3"/>
      <c r="LOW171" s="3"/>
      <c r="LOX171" s="3"/>
      <c r="LOY171" s="3"/>
      <c r="LOZ171" s="3"/>
      <c r="LPA171" s="3"/>
      <c r="LPB171" s="3"/>
      <c r="LPC171" s="3"/>
      <c r="LPD171" s="3"/>
      <c r="LPE171" s="3"/>
      <c r="LPF171" s="3"/>
      <c r="LPG171" s="3"/>
      <c r="LPH171" s="3"/>
      <c r="LPI171" s="3"/>
      <c r="LPJ171" s="3"/>
      <c r="LPK171" s="3"/>
      <c r="LPL171" s="3"/>
      <c r="LPM171" s="3"/>
      <c r="LPN171" s="3"/>
      <c r="LPO171" s="3"/>
      <c r="LPP171" s="3"/>
      <c r="LPQ171" s="3"/>
      <c r="LPR171" s="3"/>
      <c r="LPS171" s="3"/>
      <c r="LPT171" s="3"/>
      <c r="LPU171" s="3"/>
      <c r="LPV171" s="3"/>
      <c r="LPW171" s="3"/>
      <c r="LPX171" s="3"/>
      <c r="LPY171" s="3"/>
      <c r="LPZ171" s="3"/>
      <c r="LQA171" s="3"/>
      <c r="LQB171" s="3"/>
      <c r="LQC171" s="3"/>
      <c r="LQD171" s="3"/>
      <c r="LQE171" s="3"/>
      <c r="LQF171" s="3"/>
      <c r="LQG171" s="3"/>
      <c r="LQH171" s="3"/>
      <c r="LQI171" s="3"/>
      <c r="LQJ171" s="3"/>
      <c r="LQK171" s="3"/>
      <c r="LQL171" s="3"/>
      <c r="LQM171" s="3"/>
      <c r="LQN171" s="3"/>
      <c r="LQO171" s="3"/>
      <c r="LQP171" s="3"/>
      <c r="LQQ171" s="3"/>
      <c r="LQR171" s="3"/>
      <c r="LQS171" s="3"/>
      <c r="LQT171" s="3"/>
      <c r="LQU171" s="3"/>
      <c r="LQV171" s="3"/>
      <c r="LQW171" s="3"/>
      <c r="LQX171" s="3"/>
      <c r="LQY171" s="3"/>
      <c r="LQZ171" s="3"/>
      <c r="LRA171" s="3"/>
      <c r="LRB171" s="3"/>
      <c r="LRC171" s="3"/>
      <c r="LRD171" s="3"/>
      <c r="LRE171" s="3"/>
      <c r="LRF171" s="3"/>
      <c r="LRG171" s="3"/>
      <c r="LRH171" s="3"/>
      <c r="LRI171" s="3"/>
      <c r="LRJ171" s="3"/>
      <c r="LRK171" s="3"/>
      <c r="LRL171" s="3"/>
      <c r="LRM171" s="3"/>
      <c r="LRN171" s="3"/>
      <c r="LRO171" s="3"/>
      <c r="LRP171" s="3"/>
      <c r="LRQ171" s="3"/>
      <c r="LRR171" s="3"/>
      <c r="LRS171" s="3"/>
      <c r="LRT171" s="3"/>
      <c r="LRU171" s="3"/>
      <c r="LRV171" s="3"/>
      <c r="LRW171" s="3"/>
      <c r="LRX171" s="3"/>
      <c r="LRY171" s="3"/>
      <c r="LRZ171" s="3"/>
      <c r="LSA171" s="3"/>
      <c r="LSB171" s="3"/>
      <c r="LSC171" s="3"/>
      <c r="LSD171" s="3"/>
      <c r="LSE171" s="3"/>
      <c r="LSF171" s="3"/>
      <c r="LSG171" s="3"/>
      <c r="LSH171" s="3"/>
      <c r="LSI171" s="3"/>
      <c r="LSJ171" s="3"/>
      <c r="LSK171" s="3"/>
      <c r="LSL171" s="3"/>
      <c r="LSM171" s="3"/>
      <c r="LSN171" s="3"/>
      <c r="LSO171" s="3"/>
      <c r="LSP171" s="3"/>
      <c r="LSQ171" s="3"/>
      <c r="LSR171" s="3"/>
      <c r="LSS171" s="3"/>
      <c r="LST171" s="3"/>
      <c r="LSU171" s="3"/>
      <c r="LSV171" s="3"/>
      <c r="LSW171" s="3"/>
      <c r="LSX171" s="3"/>
      <c r="LSY171" s="3"/>
      <c r="LSZ171" s="3"/>
      <c r="LTA171" s="3"/>
      <c r="LTB171" s="3"/>
      <c r="LTC171" s="3"/>
      <c r="LTD171" s="3"/>
      <c r="LTE171" s="3"/>
      <c r="LTF171" s="3"/>
      <c r="LTG171" s="3"/>
      <c r="LTH171" s="3"/>
      <c r="LTI171" s="3"/>
      <c r="LTJ171" s="3"/>
      <c r="LTK171" s="3"/>
      <c r="LTL171" s="3"/>
      <c r="LTM171" s="3"/>
      <c r="LTN171" s="3"/>
      <c r="LTO171" s="3"/>
      <c r="LTP171" s="3"/>
      <c r="LTQ171" s="3"/>
      <c r="LTR171" s="3"/>
      <c r="LTS171" s="3"/>
      <c r="LTT171" s="3"/>
      <c r="LTU171" s="3"/>
      <c r="LTV171" s="3"/>
      <c r="LTW171" s="3"/>
      <c r="LTX171" s="3"/>
      <c r="LTY171" s="3"/>
      <c r="LTZ171" s="3"/>
      <c r="LUA171" s="3"/>
      <c r="LUB171" s="3"/>
      <c r="LUC171" s="3"/>
      <c r="LUD171" s="3"/>
      <c r="LUE171" s="3"/>
      <c r="LUF171" s="3"/>
      <c r="LUG171" s="3"/>
      <c r="LUH171" s="3"/>
      <c r="LUI171" s="3"/>
      <c r="LUJ171" s="3"/>
      <c r="LUK171" s="3"/>
      <c r="LUL171" s="3"/>
      <c r="LUM171" s="3"/>
      <c r="LUN171" s="3"/>
      <c r="LUO171" s="3"/>
      <c r="LUP171" s="3"/>
      <c r="LUQ171" s="3"/>
      <c r="LUR171" s="3"/>
      <c r="LUS171" s="3"/>
      <c r="LUT171" s="3"/>
      <c r="LUU171" s="3"/>
      <c r="LUV171" s="3"/>
      <c r="LUW171" s="3"/>
      <c r="LUX171" s="3"/>
      <c r="LUY171" s="3"/>
      <c r="LUZ171" s="3"/>
      <c r="LVA171" s="3"/>
      <c r="LVB171" s="3"/>
      <c r="LVC171" s="3"/>
      <c r="LVD171" s="3"/>
      <c r="LVE171" s="3"/>
      <c r="LVF171" s="3"/>
      <c r="LVG171" s="3"/>
      <c r="LVH171" s="3"/>
      <c r="LVI171" s="3"/>
      <c r="LVJ171" s="3"/>
      <c r="LVK171" s="3"/>
      <c r="LVL171" s="3"/>
      <c r="LVM171" s="3"/>
      <c r="LVN171" s="3"/>
      <c r="LVO171" s="3"/>
      <c r="LVP171" s="3"/>
      <c r="LVQ171" s="3"/>
      <c r="LVR171" s="3"/>
      <c r="LVS171" s="3"/>
      <c r="LVT171" s="3"/>
      <c r="LVU171" s="3"/>
      <c r="LVV171" s="3"/>
      <c r="LVW171" s="3"/>
      <c r="LVX171" s="3"/>
      <c r="LVY171" s="3"/>
      <c r="LVZ171" s="3"/>
      <c r="LWA171" s="3"/>
      <c r="LWB171" s="3"/>
      <c r="LWC171" s="3"/>
      <c r="LWD171" s="3"/>
      <c r="LWE171" s="3"/>
      <c r="LWF171" s="3"/>
      <c r="LWG171" s="3"/>
      <c r="LWH171" s="3"/>
      <c r="LWI171" s="3"/>
      <c r="LWJ171" s="3"/>
      <c r="LWK171" s="3"/>
      <c r="LWL171" s="3"/>
      <c r="LWM171" s="3"/>
      <c r="LWN171" s="3"/>
      <c r="LWO171" s="3"/>
      <c r="LWP171" s="3"/>
      <c r="LWQ171" s="3"/>
      <c r="LWR171" s="3"/>
      <c r="LWS171" s="3"/>
      <c r="LWT171" s="3"/>
      <c r="LWU171" s="3"/>
      <c r="LWV171" s="3"/>
      <c r="LWW171" s="3"/>
      <c r="LWX171" s="3"/>
      <c r="LWY171" s="3"/>
      <c r="LWZ171" s="3"/>
      <c r="LXA171" s="3"/>
      <c r="LXB171" s="3"/>
      <c r="LXC171" s="3"/>
      <c r="LXD171" s="3"/>
      <c r="LXE171" s="3"/>
      <c r="LXF171" s="3"/>
      <c r="LXG171" s="3"/>
      <c r="LXH171" s="3"/>
      <c r="LXI171" s="3"/>
      <c r="LXJ171" s="3"/>
      <c r="LXK171" s="3"/>
      <c r="LXL171" s="3"/>
      <c r="LXM171" s="3"/>
      <c r="LXN171" s="3"/>
      <c r="LXO171" s="3"/>
      <c r="LXP171" s="3"/>
      <c r="LXQ171" s="3"/>
      <c r="LXR171" s="3"/>
      <c r="LXS171" s="3"/>
      <c r="LXT171" s="3"/>
      <c r="LXU171" s="3"/>
      <c r="LXV171" s="3"/>
      <c r="LXW171" s="3"/>
      <c r="LXX171" s="3"/>
      <c r="LXY171" s="3"/>
      <c r="LXZ171" s="3"/>
      <c r="LYA171" s="3"/>
      <c r="LYB171" s="3"/>
      <c r="LYC171" s="3"/>
      <c r="LYD171" s="3"/>
      <c r="LYE171" s="3"/>
      <c r="LYF171" s="3"/>
      <c r="LYG171" s="3"/>
      <c r="LYH171" s="3"/>
      <c r="LYI171" s="3"/>
      <c r="LYJ171" s="3"/>
      <c r="LYK171" s="3"/>
      <c r="LYL171" s="3"/>
      <c r="LYM171" s="3"/>
      <c r="LYN171" s="3"/>
      <c r="LYO171" s="3"/>
      <c r="LYP171" s="3"/>
      <c r="LYQ171" s="3"/>
      <c r="LYR171" s="3"/>
      <c r="LYS171" s="3"/>
      <c r="LYT171" s="3"/>
      <c r="LYU171" s="3"/>
      <c r="LYV171" s="3"/>
      <c r="LYW171" s="3"/>
      <c r="LYX171" s="3"/>
      <c r="LYY171" s="3"/>
      <c r="LYZ171" s="3"/>
      <c r="LZA171" s="3"/>
      <c r="LZB171" s="3"/>
      <c r="LZC171" s="3"/>
      <c r="LZD171" s="3"/>
      <c r="LZE171" s="3"/>
      <c r="LZF171" s="3"/>
      <c r="LZG171" s="3"/>
      <c r="LZH171" s="3"/>
      <c r="LZI171" s="3"/>
      <c r="LZJ171" s="3"/>
      <c r="LZK171" s="3"/>
      <c r="LZL171" s="3"/>
      <c r="LZM171" s="3"/>
      <c r="LZN171" s="3"/>
      <c r="LZO171" s="3"/>
      <c r="LZP171" s="3"/>
      <c r="LZQ171" s="3"/>
      <c r="LZR171" s="3"/>
      <c r="LZS171" s="3"/>
      <c r="LZT171" s="3"/>
      <c r="LZU171" s="3"/>
      <c r="LZV171" s="3"/>
      <c r="LZW171" s="3"/>
      <c r="LZX171" s="3"/>
      <c r="LZY171" s="3"/>
      <c r="LZZ171" s="3"/>
      <c r="MAA171" s="3"/>
      <c r="MAB171" s="3"/>
      <c r="MAC171" s="3"/>
      <c r="MAD171" s="3"/>
      <c r="MAE171" s="3"/>
      <c r="MAF171" s="3"/>
      <c r="MAG171" s="3"/>
      <c r="MAH171" s="3"/>
      <c r="MAI171" s="3"/>
      <c r="MAJ171" s="3"/>
      <c r="MAK171" s="3"/>
      <c r="MAL171" s="3"/>
      <c r="MAM171" s="3"/>
      <c r="MAN171" s="3"/>
      <c r="MAO171" s="3"/>
      <c r="MAP171" s="3"/>
      <c r="MAQ171" s="3"/>
      <c r="MAR171" s="3"/>
      <c r="MAS171" s="3"/>
      <c r="MAT171" s="3"/>
      <c r="MAU171" s="3"/>
      <c r="MAV171" s="3"/>
      <c r="MAW171" s="3"/>
      <c r="MAX171" s="3"/>
      <c r="MAY171" s="3"/>
      <c r="MAZ171" s="3"/>
      <c r="MBA171" s="3"/>
      <c r="MBB171" s="3"/>
      <c r="MBC171" s="3"/>
      <c r="MBD171" s="3"/>
      <c r="MBE171" s="3"/>
      <c r="MBF171" s="3"/>
      <c r="MBG171" s="3"/>
      <c r="MBH171" s="3"/>
      <c r="MBI171" s="3"/>
      <c r="MBJ171" s="3"/>
      <c r="MBK171" s="3"/>
      <c r="MBL171" s="3"/>
      <c r="MBM171" s="3"/>
      <c r="MBN171" s="3"/>
      <c r="MBO171" s="3"/>
      <c r="MBP171" s="3"/>
      <c r="MBQ171" s="3"/>
      <c r="MBR171" s="3"/>
      <c r="MBS171" s="3"/>
      <c r="MBT171" s="3"/>
      <c r="MBU171" s="3"/>
      <c r="MBV171" s="3"/>
      <c r="MBW171" s="3"/>
      <c r="MBX171" s="3"/>
      <c r="MBY171" s="3"/>
      <c r="MBZ171" s="3"/>
      <c r="MCA171" s="3"/>
      <c r="MCB171" s="3"/>
      <c r="MCC171" s="3"/>
      <c r="MCD171" s="3"/>
      <c r="MCE171" s="3"/>
      <c r="MCF171" s="3"/>
      <c r="MCG171" s="3"/>
      <c r="MCH171" s="3"/>
      <c r="MCI171" s="3"/>
      <c r="MCJ171" s="3"/>
      <c r="MCK171" s="3"/>
      <c r="MCL171" s="3"/>
      <c r="MCM171" s="3"/>
      <c r="MCN171" s="3"/>
      <c r="MCO171" s="3"/>
      <c r="MCP171" s="3"/>
      <c r="MCQ171" s="3"/>
      <c r="MCR171" s="3"/>
      <c r="MCS171" s="3"/>
      <c r="MCT171" s="3"/>
      <c r="MCU171" s="3"/>
      <c r="MCV171" s="3"/>
      <c r="MCW171" s="3"/>
      <c r="MCX171" s="3"/>
      <c r="MCY171" s="3"/>
      <c r="MCZ171" s="3"/>
      <c r="MDA171" s="3"/>
      <c r="MDB171" s="3"/>
      <c r="MDC171" s="3"/>
      <c r="MDD171" s="3"/>
      <c r="MDE171" s="3"/>
      <c r="MDF171" s="3"/>
      <c r="MDG171" s="3"/>
      <c r="MDH171" s="3"/>
      <c r="MDI171" s="3"/>
      <c r="MDJ171" s="3"/>
      <c r="MDK171" s="3"/>
      <c r="MDL171" s="3"/>
      <c r="MDM171" s="3"/>
      <c r="MDN171" s="3"/>
      <c r="MDO171" s="3"/>
      <c r="MDP171" s="3"/>
      <c r="MDQ171" s="3"/>
      <c r="MDR171" s="3"/>
      <c r="MDS171" s="3"/>
      <c r="MDT171" s="3"/>
      <c r="MDU171" s="3"/>
      <c r="MDV171" s="3"/>
      <c r="MDW171" s="3"/>
      <c r="MDX171" s="3"/>
      <c r="MDY171" s="3"/>
      <c r="MDZ171" s="3"/>
      <c r="MEA171" s="3"/>
      <c r="MEB171" s="3"/>
      <c r="MEC171" s="3"/>
      <c r="MED171" s="3"/>
      <c r="MEE171" s="3"/>
      <c r="MEF171" s="3"/>
      <c r="MEG171" s="3"/>
      <c r="MEH171" s="3"/>
      <c r="MEI171" s="3"/>
      <c r="MEJ171" s="3"/>
      <c r="MEK171" s="3"/>
      <c r="MEL171" s="3"/>
      <c r="MEM171" s="3"/>
      <c r="MEN171" s="3"/>
      <c r="MEO171" s="3"/>
      <c r="MEP171" s="3"/>
      <c r="MEQ171" s="3"/>
      <c r="MER171" s="3"/>
      <c r="MES171" s="3"/>
      <c r="MET171" s="3"/>
      <c r="MEU171" s="3"/>
      <c r="MEV171" s="3"/>
      <c r="MEW171" s="3"/>
      <c r="MEX171" s="3"/>
      <c r="MEY171" s="3"/>
      <c r="MEZ171" s="3"/>
      <c r="MFA171" s="3"/>
      <c r="MFB171" s="3"/>
      <c r="MFC171" s="3"/>
      <c r="MFD171" s="3"/>
      <c r="MFE171" s="3"/>
      <c r="MFF171" s="3"/>
      <c r="MFG171" s="3"/>
      <c r="MFH171" s="3"/>
      <c r="MFI171" s="3"/>
      <c r="MFJ171" s="3"/>
      <c r="MFK171" s="3"/>
      <c r="MFL171" s="3"/>
      <c r="MFM171" s="3"/>
      <c r="MFN171" s="3"/>
      <c r="MFO171" s="3"/>
      <c r="MFP171" s="3"/>
      <c r="MFQ171" s="3"/>
      <c r="MFR171" s="3"/>
      <c r="MFS171" s="3"/>
      <c r="MFT171" s="3"/>
      <c r="MFU171" s="3"/>
      <c r="MFV171" s="3"/>
      <c r="MFW171" s="3"/>
      <c r="MFX171" s="3"/>
      <c r="MFY171" s="3"/>
      <c r="MFZ171" s="3"/>
      <c r="MGA171" s="3"/>
      <c r="MGB171" s="3"/>
      <c r="MGC171" s="3"/>
      <c r="MGD171" s="3"/>
      <c r="MGE171" s="3"/>
      <c r="MGF171" s="3"/>
      <c r="MGG171" s="3"/>
      <c r="MGH171" s="3"/>
      <c r="MGI171" s="3"/>
      <c r="MGJ171" s="3"/>
      <c r="MGK171" s="3"/>
      <c r="MGL171" s="3"/>
      <c r="MGM171" s="3"/>
      <c r="MGN171" s="3"/>
      <c r="MGO171" s="3"/>
      <c r="MGP171" s="3"/>
      <c r="MGQ171" s="3"/>
      <c r="MGR171" s="3"/>
      <c r="MGS171" s="3"/>
      <c r="MGT171" s="3"/>
      <c r="MGU171" s="3"/>
      <c r="MGV171" s="3"/>
      <c r="MGW171" s="3"/>
      <c r="MGX171" s="3"/>
      <c r="MGY171" s="3"/>
      <c r="MGZ171" s="3"/>
      <c r="MHA171" s="3"/>
      <c r="MHB171" s="3"/>
      <c r="MHC171" s="3"/>
      <c r="MHD171" s="3"/>
      <c r="MHE171" s="3"/>
      <c r="MHF171" s="3"/>
      <c r="MHG171" s="3"/>
      <c r="MHH171" s="3"/>
      <c r="MHI171" s="3"/>
      <c r="MHJ171" s="3"/>
      <c r="MHK171" s="3"/>
      <c r="MHL171" s="3"/>
      <c r="MHM171" s="3"/>
      <c r="MHN171" s="3"/>
      <c r="MHO171" s="3"/>
      <c r="MHP171" s="3"/>
      <c r="MHQ171" s="3"/>
      <c r="MHR171" s="3"/>
      <c r="MHS171" s="3"/>
      <c r="MHT171" s="3"/>
      <c r="MHU171" s="3"/>
      <c r="MHV171" s="3"/>
      <c r="MHW171" s="3"/>
      <c r="MHX171" s="3"/>
      <c r="MHY171" s="3"/>
      <c r="MHZ171" s="3"/>
      <c r="MIA171" s="3"/>
      <c r="MIB171" s="3"/>
      <c r="MIC171" s="3"/>
      <c r="MID171" s="3"/>
      <c r="MIE171" s="3"/>
      <c r="MIF171" s="3"/>
      <c r="MIG171" s="3"/>
      <c r="MIH171" s="3"/>
      <c r="MII171" s="3"/>
      <c r="MIJ171" s="3"/>
      <c r="MIK171" s="3"/>
      <c r="MIL171" s="3"/>
      <c r="MIM171" s="3"/>
      <c r="MIN171" s="3"/>
      <c r="MIO171" s="3"/>
      <c r="MIP171" s="3"/>
      <c r="MIQ171" s="3"/>
      <c r="MIR171" s="3"/>
      <c r="MIS171" s="3"/>
      <c r="MIT171" s="3"/>
      <c r="MIU171" s="3"/>
      <c r="MIV171" s="3"/>
      <c r="MIW171" s="3"/>
      <c r="MIX171" s="3"/>
      <c r="MIY171" s="3"/>
      <c r="MIZ171" s="3"/>
      <c r="MJA171" s="3"/>
      <c r="MJB171" s="3"/>
      <c r="MJC171" s="3"/>
      <c r="MJD171" s="3"/>
      <c r="MJE171" s="3"/>
      <c r="MJF171" s="3"/>
      <c r="MJG171" s="3"/>
      <c r="MJH171" s="3"/>
      <c r="MJI171" s="3"/>
      <c r="MJJ171" s="3"/>
      <c r="MJK171" s="3"/>
      <c r="MJL171" s="3"/>
      <c r="MJM171" s="3"/>
      <c r="MJN171" s="3"/>
      <c r="MJO171" s="3"/>
      <c r="MJP171" s="3"/>
      <c r="MJQ171" s="3"/>
      <c r="MJR171" s="3"/>
      <c r="MJS171" s="3"/>
      <c r="MJT171" s="3"/>
      <c r="MJU171" s="3"/>
      <c r="MJV171" s="3"/>
      <c r="MJW171" s="3"/>
      <c r="MJX171" s="3"/>
      <c r="MJY171" s="3"/>
      <c r="MJZ171" s="3"/>
      <c r="MKA171" s="3"/>
      <c r="MKB171" s="3"/>
      <c r="MKC171" s="3"/>
      <c r="MKD171" s="3"/>
      <c r="MKE171" s="3"/>
      <c r="MKF171" s="3"/>
      <c r="MKG171" s="3"/>
      <c r="MKH171" s="3"/>
      <c r="MKI171" s="3"/>
      <c r="MKJ171" s="3"/>
      <c r="MKK171" s="3"/>
      <c r="MKL171" s="3"/>
      <c r="MKM171" s="3"/>
      <c r="MKN171" s="3"/>
      <c r="MKO171" s="3"/>
      <c r="MKP171" s="3"/>
      <c r="MKQ171" s="3"/>
      <c r="MKR171" s="3"/>
      <c r="MKS171" s="3"/>
      <c r="MKT171" s="3"/>
      <c r="MKU171" s="3"/>
      <c r="MKV171" s="3"/>
      <c r="MKW171" s="3"/>
      <c r="MKX171" s="3"/>
      <c r="MKY171" s="3"/>
      <c r="MKZ171" s="3"/>
      <c r="MLA171" s="3"/>
      <c r="MLB171" s="3"/>
      <c r="MLC171" s="3"/>
      <c r="MLD171" s="3"/>
      <c r="MLE171" s="3"/>
      <c r="MLF171" s="3"/>
      <c r="MLG171" s="3"/>
      <c r="MLH171" s="3"/>
      <c r="MLI171" s="3"/>
      <c r="MLJ171" s="3"/>
      <c r="MLK171" s="3"/>
      <c r="MLL171" s="3"/>
      <c r="MLM171" s="3"/>
      <c r="MLN171" s="3"/>
      <c r="MLO171" s="3"/>
      <c r="MLP171" s="3"/>
      <c r="MLQ171" s="3"/>
      <c r="MLR171" s="3"/>
      <c r="MLS171" s="3"/>
      <c r="MLT171" s="3"/>
      <c r="MLU171" s="3"/>
      <c r="MLV171" s="3"/>
      <c r="MLW171" s="3"/>
      <c r="MLX171" s="3"/>
      <c r="MLY171" s="3"/>
      <c r="MLZ171" s="3"/>
      <c r="MMA171" s="3"/>
      <c r="MMB171" s="3"/>
      <c r="MMC171" s="3"/>
      <c r="MMD171" s="3"/>
      <c r="MME171" s="3"/>
      <c r="MMF171" s="3"/>
      <c r="MMG171" s="3"/>
      <c r="MMH171" s="3"/>
      <c r="MMI171" s="3"/>
      <c r="MMJ171" s="3"/>
      <c r="MMK171" s="3"/>
      <c r="MML171" s="3"/>
      <c r="MMM171" s="3"/>
      <c r="MMN171" s="3"/>
      <c r="MMO171" s="3"/>
      <c r="MMP171" s="3"/>
      <c r="MMQ171" s="3"/>
      <c r="MMR171" s="3"/>
      <c r="MMS171" s="3"/>
      <c r="MMT171" s="3"/>
      <c r="MMU171" s="3"/>
      <c r="MMV171" s="3"/>
      <c r="MMW171" s="3"/>
      <c r="MMX171" s="3"/>
      <c r="MMY171" s="3"/>
      <c r="MMZ171" s="3"/>
      <c r="MNA171" s="3"/>
      <c r="MNB171" s="3"/>
      <c r="MNC171" s="3"/>
      <c r="MND171" s="3"/>
      <c r="MNE171" s="3"/>
      <c r="MNF171" s="3"/>
      <c r="MNG171" s="3"/>
      <c r="MNH171" s="3"/>
      <c r="MNI171" s="3"/>
      <c r="MNJ171" s="3"/>
      <c r="MNK171" s="3"/>
      <c r="MNL171" s="3"/>
      <c r="MNM171" s="3"/>
      <c r="MNN171" s="3"/>
      <c r="MNO171" s="3"/>
      <c r="MNP171" s="3"/>
      <c r="MNQ171" s="3"/>
      <c r="MNR171" s="3"/>
      <c r="MNS171" s="3"/>
      <c r="MNT171" s="3"/>
      <c r="MNU171" s="3"/>
      <c r="MNV171" s="3"/>
      <c r="MNW171" s="3"/>
      <c r="MNX171" s="3"/>
      <c r="MNY171" s="3"/>
      <c r="MNZ171" s="3"/>
      <c r="MOA171" s="3"/>
      <c r="MOB171" s="3"/>
      <c r="MOC171" s="3"/>
      <c r="MOD171" s="3"/>
      <c r="MOE171" s="3"/>
      <c r="MOF171" s="3"/>
      <c r="MOG171" s="3"/>
      <c r="MOH171" s="3"/>
      <c r="MOI171" s="3"/>
      <c r="MOJ171" s="3"/>
      <c r="MOK171" s="3"/>
      <c r="MOL171" s="3"/>
      <c r="MOM171" s="3"/>
      <c r="MON171" s="3"/>
      <c r="MOO171" s="3"/>
      <c r="MOP171" s="3"/>
      <c r="MOQ171" s="3"/>
      <c r="MOR171" s="3"/>
      <c r="MOS171" s="3"/>
      <c r="MOT171" s="3"/>
      <c r="MOU171" s="3"/>
      <c r="MOV171" s="3"/>
      <c r="MOW171" s="3"/>
      <c r="MOX171" s="3"/>
      <c r="MOY171" s="3"/>
      <c r="MOZ171" s="3"/>
      <c r="MPA171" s="3"/>
      <c r="MPB171" s="3"/>
      <c r="MPC171" s="3"/>
      <c r="MPD171" s="3"/>
      <c r="MPE171" s="3"/>
      <c r="MPF171" s="3"/>
      <c r="MPG171" s="3"/>
      <c r="MPH171" s="3"/>
      <c r="MPI171" s="3"/>
      <c r="MPJ171" s="3"/>
      <c r="MPK171" s="3"/>
      <c r="MPL171" s="3"/>
      <c r="MPM171" s="3"/>
      <c r="MPN171" s="3"/>
      <c r="MPO171" s="3"/>
      <c r="MPP171" s="3"/>
      <c r="MPQ171" s="3"/>
      <c r="MPR171" s="3"/>
      <c r="MPS171" s="3"/>
      <c r="MPT171" s="3"/>
      <c r="MPU171" s="3"/>
      <c r="MPV171" s="3"/>
      <c r="MPW171" s="3"/>
      <c r="MPX171" s="3"/>
      <c r="MPY171" s="3"/>
      <c r="MPZ171" s="3"/>
      <c r="MQA171" s="3"/>
      <c r="MQB171" s="3"/>
      <c r="MQC171" s="3"/>
      <c r="MQD171" s="3"/>
      <c r="MQE171" s="3"/>
      <c r="MQF171" s="3"/>
      <c r="MQG171" s="3"/>
      <c r="MQH171" s="3"/>
      <c r="MQI171" s="3"/>
      <c r="MQJ171" s="3"/>
      <c r="MQK171" s="3"/>
      <c r="MQL171" s="3"/>
      <c r="MQM171" s="3"/>
      <c r="MQN171" s="3"/>
      <c r="MQO171" s="3"/>
      <c r="MQP171" s="3"/>
      <c r="MQQ171" s="3"/>
      <c r="MQR171" s="3"/>
      <c r="MQS171" s="3"/>
      <c r="MQT171" s="3"/>
      <c r="MQU171" s="3"/>
      <c r="MQV171" s="3"/>
      <c r="MQW171" s="3"/>
      <c r="MQX171" s="3"/>
      <c r="MQY171" s="3"/>
      <c r="MQZ171" s="3"/>
      <c r="MRA171" s="3"/>
      <c r="MRB171" s="3"/>
      <c r="MRC171" s="3"/>
      <c r="MRD171" s="3"/>
      <c r="MRE171" s="3"/>
      <c r="MRF171" s="3"/>
      <c r="MRG171" s="3"/>
      <c r="MRH171" s="3"/>
      <c r="MRI171" s="3"/>
      <c r="MRJ171" s="3"/>
      <c r="MRK171" s="3"/>
      <c r="MRL171" s="3"/>
      <c r="MRM171" s="3"/>
      <c r="MRN171" s="3"/>
      <c r="MRO171" s="3"/>
      <c r="MRP171" s="3"/>
      <c r="MRQ171" s="3"/>
      <c r="MRR171" s="3"/>
      <c r="MRS171" s="3"/>
      <c r="MRT171" s="3"/>
      <c r="MRU171" s="3"/>
      <c r="MRV171" s="3"/>
      <c r="MRW171" s="3"/>
      <c r="MRX171" s="3"/>
      <c r="MRY171" s="3"/>
      <c r="MRZ171" s="3"/>
      <c r="MSA171" s="3"/>
      <c r="MSB171" s="3"/>
      <c r="MSC171" s="3"/>
      <c r="MSD171" s="3"/>
      <c r="MSE171" s="3"/>
      <c r="MSF171" s="3"/>
      <c r="MSG171" s="3"/>
      <c r="MSH171" s="3"/>
      <c r="MSI171" s="3"/>
      <c r="MSJ171" s="3"/>
      <c r="MSK171" s="3"/>
      <c r="MSL171" s="3"/>
      <c r="MSM171" s="3"/>
      <c r="MSN171" s="3"/>
      <c r="MSO171" s="3"/>
      <c r="MSP171" s="3"/>
      <c r="MSQ171" s="3"/>
      <c r="MSR171" s="3"/>
      <c r="MSS171" s="3"/>
      <c r="MST171" s="3"/>
      <c r="MSU171" s="3"/>
      <c r="MSV171" s="3"/>
      <c r="MSW171" s="3"/>
      <c r="MSX171" s="3"/>
      <c r="MSY171" s="3"/>
      <c r="MSZ171" s="3"/>
      <c r="MTA171" s="3"/>
      <c r="MTB171" s="3"/>
      <c r="MTC171" s="3"/>
      <c r="MTD171" s="3"/>
      <c r="MTE171" s="3"/>
      <c r="MTF171" s="3"/>
      <c r="MTG171" s="3"/>
      <c r="MTH171" s="3"/>
      <c r="MTI171" s="3"/>
      <c r="MTJ171" s="3"/>
      <c r="MTK171" s="3"/>
      <c r="MTL171" s="3"/>
      <c r="MTM171" s="3"/>
      <c r="MTN171" s="3"/>
      <c r="MTO171" s="3"/>
      <c r="MTP171" s="3"/>
      <c r="MTQ171" s="3"/>
      <c r="MTR171" s="3"/>
      <c r="MTS171" s="3"/>
      <c r="MTT171" s="3"/>
      <c r="MTU171" s="3"/>
      <c r="MTV171" s="3"/>
      <c r="MTW171" s="3"/>
      <c r="MTX171" s="3"/>
      <c r="MTY171" s="3"/>
      <c r="MTZ171" s="3"/>
      <c r="MUA171" s="3"/>
      <c r="MUB171" s="3"/>
      <c r="MUC171" s="3"/>
      <c r="MUD171" s="3"/>
      <c r="MUE171" s="3"/>
      <c r="MUF171" s="3"/>
      <c r="MUG171" s="3"/>
      <c r="MUH171" s="3"/>
      <c r="MUI171" s="3"/>
      <c r="MUJ171" s="3"/>
      <c r="MUK171" s="3"/>
      <c r="MUL171" s="3"/>
      <c r="MUM171" s="3"/>
      <c r="MUN171" s="3"/>
      <c r="MUO171" s="3"/>
      <c r="MUP171" s="3"/>
      <c r="MUQ171" s="3"/>
      <c r="MUR171" s="3"/>
      <c r="MUS171" s="3"/>
      <c r="MUT171" s="3"/>
      <c r="MUU171" s="3"/>
      <c r="MUV171" s="3"/>
      <c r="MUW171" s="3"/>
      <c r="MUX171" s="3"/>
      <c r="MUY171" s="3"/>
      <c r="MUZ171" s="3"/>
      <c r="MVA171" s="3"/>
      <c r="MVB171" s="3"/>
      <c r="MVC171" s="3"/>
      <c r="MVD171" s="3"/>
      <c r="MVE171" s="3"/>
      <c r="MVF171" s="3"/>
      <c r="MVG171" s="3"/>
      <c r="MVH171" s="3"/>
      <c r="MVI171" s="3"/>
      <c r="MVJ171" s="3"/>
      <c r="MVK171" s="3"/>
      <c r="MVL171" s="3"/>
      <c r="MVM171" s="3"/>
      <c r="MVN171" s="3"/>
      <c r="MVO171" s="3"/>
      <c r="MVP171" s="3"/>
      <c r="MVQ171" s="3"/>
      <c r="MVR171" s="3"/>
      <c r="MVS171" s="3"/>
      <c r="MVT171" s="3"/>
      <c r="MVU171" s="3"/>
      <c r="MVV171" s="3"/>
      <c r="MVW171" s="3"/>
      <c r="MVX171" s="3"/>
      <c r="MVY171" s="3"/>
      <c r="MVZ171" s="3"/>
      <c r="MWA171" s="3"/>
      <c r="MWB171" s="3"/>
      <c r="MWC171" s="3"/>
      <c r="MWD171" s="3"/>
      <c r="MWE171" s="3"/>
      <c r="MWF171" s="3"/>
      <c r="MWG171" s="3"/>
      <c r="MWH171" s="3"/>
      <c r="MWI171" s="3"/>
      <c r="MWJ171" s="3"/>
      <c r="MWK171" s="3"/>
      <c r="MWL171" s="3"/>
      <c r="MWM171" s="3"/>
      <c r="MWN171" s="3"/>
      <c r="MWO171" s="3"/>
      <c r="MWP171" s="3"/>
      <c r="MWQ171" s="3"/>
      <c r="MWR171" s="3"/>
      <c r="MWS171" s="3"/>
      <c r="MWT171" s="3"/>
      <c r="MWU171" s="3"/>
      <c r="MWV171" s="3"/>
      <c r="MWW171" s="3"/>
      <c r="MWX171" s="3"/>
      <c r="MWY171" s="3"/>
      <c r="MWZ171" s="3"/>
      <c r="MXA171" s="3"/>
      <c r="MXB171" s="3"/>
      <c r="MXC171" s="3"/>
      <c r="MXD171" s="3"/>
      <c r="MXE171" s="3"/>
      <c r="MXF171" s="3"/>
      <c r="MXG171" s="3"/>
      <c r="MXH171" s="3"/>
      <c r="MXI171" s="3"/>
      <c r="MXJ171" s="3"/>
      <c r="MXK171" s="3"/>
      <c r="MXL171" s="3"/>
      <c r="MXM171" s="3"/>
      <c r="MXN171" s="3"/>
      <c r="MXO171" s="3"/>
      <c r="MXP171" s="3"/>
      <c r="MXQ171" s="3"/>
      <c r="MXR171" s="3"/>
      <c r="MXS171" s="3"/>
      <c r="MXT171" s="3"/>
      <c r="MXU171" s="3"/>
      <c r="MXV171" s="3"/>
      <c r="MXW171" s="3"/>
      <c r="MXX171" s="3"/>
      <c r="MXY171" s="3"/>
      <c r="MXZ171" s="3"/>
      <c r="MYA171" s="3"/>
      <c r="MYB171" s="3"/>
      <c r="MYC171" s="3"/>
      <c r="MYD171" s="3"/>
      <c r="MYE171" s="3"/>
      <c r="MYF171" s="3"/>
      <c r="MYG171" s="3"/>
      <c r="MYH171" s="3"/>
      <c r="MYI171" s="3"/>
      <c r="MYJ171" s="3"/>
      <c r="MYK171" s="3"/>
      <c r="MYL171" s="3"/>
      <c r="MYM171" s="3"/>
      <c r="MYN171" s="3"/>
      <c r="MYO171" s="3"/>
      <c r="MYP171" s="3"/>
      <c r="MYQ171" s="3"/>
      <c r="MYR171" s="3"/>
      <c r="MYS171" s="3"/>
      <c r="MYT171" s="3"/>
      <c r="MYU171" s="3"/>
      <c r="MYV171" s="3"/>
      <c r="MYW171" s="3"/>
      <c r="MYX171" s="3"/>
      <c r="MYY171" s="3"/>
      <c r="MYZ171" s="3"/>
      <c r="MZA171" s="3"/>
      <c r="MZB171" s="3"/>
      <c r="MZC171" s="3"/>
      <c r="MZD171" s="3"/>
      <c r="MZE171" s="3"/>
      <c r="MZF171" s="3"/>
      <c r="MZG171" s="3"/>
      <c r="MZH171" s="3"/>
      <c r="MZI171" s="3"/>
      <c r="MZJ171" s="3"/>
      <c r="MZK171" s="3"/>
      <c r="MZL171" s="3"/>
      <c r="MZM171" s="3"/>
      <c r="MZN171" s="3"/>
      <c r="MZO171" s="3"/>
      <c r="MZP171" s="3"/>
      <c r="MZQ171" s="3"/>
      <c r="MZR171" s="3"/>
      <c r="MZS171" s="3"/>
      <c r="MZT171" s="3"/>
      <c r="MZU171" s="3"/>
      <c r="MZV171" s="3"/>
      <c r="MZW171" s="3"/>
      <c r="MZX171" s="3"/>
      <c r="MZY171" s="3"/>
      <c r="MZZ171" s="3"/>
      <c r="NAA171" s="3"/>
      <c r="NAB171" s="3"/>
      <c r="NAC171" s="3"/>
      <c r="NAD171" s="3"/>
      <c r="NAE171" s="3"/>
      <c r="NAF171" s="3"/>
      <c r="NAG171" s="3"/>
      <c r="NAH171" s="3"/>
      <c r="NAI171" s="3"/>
      <c r="NAJ171" s="3"/>
      <c r="NAK171" s="3"/>
      <c r="NAL171" s="3"/>
      <c r="NAM171" s="3"/>
      <c r="NAN171" s="3"/>
      <c r="NAO171" s="3"/>
      <c r="NAP171" s="3"/>
      <c r="NAQ171" s="3"/>
      <c r="NAR171" s="3"/>
      <c r="NAS171" s="3"/>
      <c r="NAT171" s="3"/>
      <c r="NAU171" s="3"/>
      <c r="NAV171" s="3"/>
      <c r="NAW171" s="3"/>
      <c r="NAX171" s="3"/>
      <c r="NAY171" s="3"/>
      <c r="NAZ171" s="3"/>
      <c r="NBA171" s="3"/>
      <c r="NBB171" s="3"/>
      <c r="NBC171" s="3"/>
      <c r="NBD171" s="3"/>
      <c r="NBE171" s="3"/>
      <c r="NBF171" s="3"/>
      <c r="NBG171" s="3"/>
      <c r="NBH171" s="3"/>
      <c r="NBI171" s="3"/>
      <c r="NBJ171" s="3"/>
      <c r="NBK171" s="3"/>
      <c r="NBL171" s="3"/>
      <c r="NBM171" s="3"/>
      <c r="NBN171" s="3"/>
      <c r="NBO171" s="3"/>
      <c r="NBP171" s="3"/>
      <c r="NBQ171" s="3"/>
      <c r="NBR171" s="3"/>
      <c r="NBS171" s="3"/>
      <c r="NBT171" s="3"/>
      <c r="NBU171" s="3"/>
      <c r="NBV171" s="3"/>
      <c r="NBW171" s="3"/>
      <c r="NBX171" s="3"/>
      <c r="NBY171" s="3"/>
      <c r="NBZ171" s="3"/>
      <c r="NCA171" s="3"/>
      <c r="NCB171" s="3"/>
      <c r="NCC171" s="3"/>
      <c r="NCD171" s="3"/>
      <c r="NCE171" s="3"/>
      <c r="NCF171" s="3"/>
      <c r="NCG171" s="3"/>
      <c r="NCH171" s="3"/>
      <c r="NCI171" s="3"/>
      <c r="NCJ171" s="3"/>
      <c r="NCK171" s="3"/>
      <c r="NCL171" s="3"/>
      <c r="NCM171" s="3"/>
      <c r="NCN171" s="3"/>
      <c r="NCO171" s="3"/>
      <c r="NCP171" s="3"/>
      <c r="NCQ171" s="3"/>
      <c r="NCR171" s="3"/>
      <c r="NCS171" s="3"/>
      <c r="NCT171" s="3"/>
      <c r="NCU171" s="3"/>
      <c r="NCV171" s="3"/>
      <c r="NCW171" s="3"/>
      <c r="NCX171" s="3"/>
      <c r="NCY171" s="3"/>
      <c r="NCZ171" s="3"/>
      <c r="NDA171" s="3"/>
      <c r="NDB171" s="3"/>
      <c r="NDC171" s="3"/>
      <c r="NDD171" s="3"/>
      <c r="NDE171" s="3"/>
      <c r="NDF171" s="3"/>
      <c r="NDG171" s="3"/>
      <c r="NDH171" s="3"/>
      <c r="NDI171" s="3"/>
      <c r="NDJ171" s="3"/>
      <c r="NDK171" s="3"/>
      <c r="NDL171" s="3"/>
      <c r="NDM171" s="3"/>
      <c r="NDN171" s="3"/>
      <c r="NDO171" s="3"/>
      <c r="NDP171" s="3"/>
      <c r="NDQ171" s="3"/>
      <c r="NDR171" s="3"/>
      <c r="NDS171" s="3"/>
      <c r="NDT171" s="3"/>
      <c r="NDU171" s="3"/>
      <c r="NDV171" s="3"/>
      <c r="NDW171" s="3"/>
      <c r="NDX171" s="3"/>
      <c r="NDY171" s="3"/>
      <c r="NDZ171" s="3"/>
      <c r="NEA171" s="3"/>
      <c r="NEB171" s="3"/>
      <c r="NEC171" s="3"/>
      <c r="NED171" s="3"/>
      <c r="NEE171" s="3"/>
      <c r="NEF171" s="3"/>
      <c r="NEG171" s="3"/>
      <c r="NEH171" s="3"/>
      <c r="NEI171" s="3"/>
      <c r="NEJ171" s="3"/>
      <c r="NEK171" s="3"/>
      <c r="NEL171" s="3"/>
      <c r="NEM171" s="3"/>
      <c r="NEN171" s="3"/>
      <c r="NEO171" s="3"/>
      <c r="NEP171" s="3"/>
      <c r="NEQ171" s="3"/>
      <c r="NER171" s="3"/>
      <c r="NES171" s="3"/>
      <c r="NET171" s="3"/>
      <c r="NEU171" s="3"/>
      <c r="NEV171" s="3"/>
      <c r="NEW171" s="3"/>
      <c r="NEX171" s="3"/>
      <c r="NEY171" s="3"/>
      <c r="NEZ171" s="3"/>
      <c r="NFA171" s="3"/>
      <c r="NFB171" s="3"/>
      <c r="NFC171" s="3"/>
      <c r="NFD171" s="3"/>
      <c r="NFE171" s="3"/>
      <c r="NFF171" s="3"/>
      <c r="NFG171" s="3"/>
      <c r="NFH171" s="3"/>
      <c r="NFI171" s="3"/>
      <c r="NFJ171" s="3"/>
      <c r="NFK171" s="3"/>
      <c r="NFL171" s="3"/>
      <c r="NFM171" s="3"/>
      <c r="NFN171" s="3"/>
      <c r="NFO171" s="3"/>
      <c r="NFP171" s="3"/>
      <c r="NFQ171" s="3"/>
      <c r="NFR171" s="3"/>
      <c r="NFS171" s="3"/>
      <c r="NFT171" s="3"/>
      <c r="NFU171" s="3"/>
      <c r="NFV171" s="3"/>
      <c r="NFW171" s="3"/>
      <c r="NFX171" s="3"/>
      <c r="NFY171" s="3"/>
      <c r="NFZ171" s="3"/>
      <c r="NGA171" s="3"/>
      <c r="NGB171" s="3"/>
      <c r="NGC171" s="3"/>
      <c r="NGD171" s="3"/>
      <c r="NGE171" s="3"/>
      <c r="NGF171" s="3"/>
      <c r="NGG171" s="3"/>
      <c r="NGH171" s="3"/>
      <c r="NGI171" s="3"/>
      <c r="NGJ171" s="3"/>
      <c r="NGK171" s="3"/>
      <c r="NGL171" s="3"/>
      <c r="NGM171" s="3"/>
      <c r="NGN171" s="3"/>
      <c r="NGO171" s="3"/>
      <c r="NGP171" s="3"/>
      <c r="NGQ171" s="3"/>
      <c r="NGR171" s="3"/>
      <c r="NGS171" s="3"/>
      <c r="NGT171" s="3"/>
      <c r="NGU171" s="3"/>
      <c r="NGV171" s="3"/>
      <c r="NGW171" s="3"/>
      <c r="NGX171" s="3"/>
      <c r="NGY171" s="3"/>
      <c r="NGZ171" s="3"/>
      <c r="NHA171" s="3"/>
      <c r="NHB171" s="3"/>
      <c r="NHC171" s="3"/>
      <c r="NHD171" s="3"/>
      <c r="NHE171" s="3"/>
      <c r="NHF171" s="3"/>
      <c r="NHG171" s="3"/>
      <c r="NHH171" s="3"/>
      <c r="NHI171" s="3"/>
      <c r="NHJ171" s="3"/>
      <c r="NHK171" s="3"/>
      <c r="NHL171" s="3"/>
      <c r="NHM171" s="3"/>
      <c r="NHN171" s="3"/>
      <c r="NHO171" s="3"/>
      <c r="NHP171" s="3"/>
      <c r="NHQ171" s="3"/>
      <c r="NHR171" s="3"/>
      <c r="NHS171" s="3"/>
      <c r="NHT171" s="3"/>
      <c r="NHU171" s="3"/>
      <c r="NHV171" s="3"/>
      <c r="NHW171" s="3"/>
      <c r="NHX171" s="3"/>
      <c r="NHY171" s="3"/>
      <c r="NHZ171" s="3"/>
      <c r="NIA171" s="3"/>
      <c r="NIB171" s="3"/>
      <c r="NIC171" s="3"/>
      <c r="NID171" s="3"/>
      <c r="NIE171" s="3"/>
      <c r="NIF171" s="3"/>
      <c r="NIG171" s="3"/>
      <c r="NIH171" s="3"/>
      <c r="NII171" s="3"/>
      <c r="NIJ171" s="3"/>
      <c r="NIK171" s="3"/>
      <c r="NIL171" s="3"/>
      <c r="NIM171" s="3"/>
      <c r="NIN171" s="3"/>
      <c r="NIO171" s="3"/>
      <c r="NIP171" s="3"/>
      <c r="NIQ171" s="3"/>
      <c r="NIR171" s="3"/>
      <c r="NIS171" s="3"/>
      <c r="NIT171" s="3"/>
      <c r="NIU171" s="3"/>
      <c r="NIV171" s="3"/>
      <c r="NIW171" s="3"/>
      <c r="NIX171" s="3"/>
      <c r="NIY171" s="3"/>
      <c r="NIZ171" s="3"/>
      <c r="NJA171" s="3"/>
      <c r="NJB171" s="3"/>
      <c r="NJC171" s="3"/>
      <c r="NJD171" s="3"/>
      <c r="NJE171" s="3"/>
      <c r="NJF171" s="3"/>
      <c r="NJG171" s="3"/>
      <c r="NJH171" s="3"/>
      <c r="NJI171" s="3"/>
      <c r="NJJ171" s="3"/>
      <c r="NJK171" s="3"/>
      <c r="NJL171" s="3"/>
      <c r="NJM171" s="3"/>
      <c r="NJN171" s="3"/>
      <c r="NJO171" s="3"/>
      <c r="NJP171" s="3"/>
      <c r="NJQ171" s="3"/>
      <c r="NJR171" s="3"/>
      <c r="NJS171" s="3"/>
      <c r="NJT171" s="3"/>
      <c r="NJU171" s="3"/>
      <c r="NJV171" s="3"/>
      <c r="NJW171" s="3"/>
      <c r="NJX171" s="3"/>
      <c r="NJY171" s="3"/>
      <c r="NJZ171" s="3"/>
      <c r="NKA171" s="3"/>
      <c r="NKB171" s="3"/>
      <c r="NKC171" s="3"/>
      <c r="NKD171" s="3"/>
      <c r="NKE171" s="3"/>
      <c r="NKF171" s="3"/>
      <c r="NKG171" s="3"/>
      <c r="NKH171" s="3"/>
      <c r="NKI171" s="3"/>
      <c r="NKJ171" s="3"/>
      <c r="NKK171" s="3"/>
      <c r="NKL171" s="3"/>
      <c r="NKM171" s="3"/>
      <c r="NKN171" s="3"/>
      <c r="NKO171" s="3"/>
      <c r="NKP171" s="3"/>
      <c r="NKQ171" s="3"/>
      <c r="NKR171" s="3"/>
      <c r="NKS171" s="3"/>
      <c r="NKT171" s="3"/>
      <c r="NKU171" s="3"/>
      <c r="NKV171" s="3"/>
      <c r="NKW171" s="3"/>
      <c r="NKX171" s="3"/>
      <c r="NKY171" s="3"/>
      <c r="NKZ171" s="3"/>
      <c r="NLA171" s="3"/>
      <c r="NLB171" s="3"/>
      <c r="NLC171" s="3"/>
      <c r="NLD171" s="3"/>
      <c r="NLE171" s="3"/>
      <c r="NLF171" s="3"/>
      <c r="NLG171" s="3"/>
      <c r="NLH171" s="3"/>
      <c r="NLI171" s="3"/>
      <c r="NLJ171" s="3"/>
      <c r="NLK171" s="3"/>
      <c r="NLL171" s="3"/>
      <c r="NLM171" s="3"/>
      <c r="NLN171" s="3"/>
      <c r="NLO171" s="3"/>
      <c r="NLP171" s="3"/>
      <c r="NLQ171" s="3"/>
      <c r="NLR171" s="3"/>
      <c r="NLS171" s="3"/>
      <c r="NLT171" s="3"/>
      <c r="NLU171" s="3"/>
      <c r="NLV171" s="3"/>
      <c r="NLW171" s="3"/>
      <c r="NLX171" s="3"/>
      <c r="NLY171" s="3"/>
      <c r="NLZ171" s="3"/>
      <c r="NMA171" s="3"/>
      <c r="NMB171" s="3"/>
      <c r="NMC171" s="3"/>
      <c r="NMD171" s="3"/>
      <c r="NME171" s="3"/>
      <c r="NMF171" s="3"/>
      <c r="NMG171" s="3"/>
      <c r="NMH171" s="3"/>
      <c r="NMI171" s="3"/>
      <c r="NMJ171" s="3"/>
      <c r="NMK171" s="3"/>
      <c r="NML171" s="3"/>
      <c r="NMM171" s="3"/>
      <c r="NMN171" s="3"/>
      <c r="NMO171" s="3"/>
      <c r="NMP171" s="3"/>
      <c r="NMQ171" s="3"/>
      <c r="NMR171" s="3"/>
      <c r="NMS171" s="3"/>
      <c r="NMT171" s="3"/>
      <c r="NMU171" s="3"/>
      <c r="NMV171" s="3"/>
      <c r="NMW171" s="3"/>
      <c r="NMX171" s="3"/>
      <c r="NMY171" s="3"/>
      <c r="NMZ171" s="3"/>
      <c r="NNA171" s="3"/>
      <c r="NNB171" s="3"/>
      <c r="NNC171" s="3"/>
      <c r="NND171" s="3"/>
      <c r="NNE171" s="3"/>
      <c r="NNF171" s="3"/>
      <c r="NNG171" s="3"/>
      <c r="NNH171" s="3"/>
      <c r="NNI171" s="3"/>
      <c r="NNJ171" s="3"/>
      <c r="NNK171" s="3"/>
      <c r="NNL171" s="3"/>
      <c r="NNM171" s="3"/>
      <c r="NNN171" s="3"/>
      <c r="NNO171" s="3"/>
      <c r="NNP171" s="3"/>
      <c r="NNQ171" s="3"/>
      <c r="NNR171" s="3"/>
      <c r="NNS171" s="3"/>
      <c r="NNT171" s="3"/>
      <c r="NNU171" s="3"/>
      <c r="NNV171" s="3"/>
      <c r="NNW171" s="3"/>
      <c r="NNX171" s="3"/>
      <c r="NNY171" s="3"/>
      <c r="NNZ171" s="3"/>
      <c r="NOA171" s="3"/>
      <c r="NOB171" s="3"/>
      <c r="NOC171" s="3"/>
      <c r="NOD171" s="3"/>
      <c r="NOE171" s="3"/>
      <c r="NOF171" s="3"/>
      <c r="NOG171" s="3"/>
      <c r="NOH171" s="3"/>
      <c r="NOI171" s="3"/>
      <c r="NOJ171" s="3"/>
      <c r="NOK171" s="3"/>
      <c r="NOL171" s="3"/>
      <c r="NOM171" s="3"/>
      <c r="NON171" s="3"/>
      <c r="NOO171" s="3"/>
      <c r="NOP171" s="3"/>
      <c r="NOQ171" s="3"/>
      <c r="NOR171" s="3"/>
      <c r="NOS171" s="3"/>
      <c r="NOT171" s="3"/>
      <c r="NOU171" s="3"/>
      <c r="NOV171" s="3"/>
      <c r="NOW171" s="3"/>
      <c r="NOX171" s="3"/>
      <c r="NOY171" s="3"/>
      <c r="NOZ171" s="3"/>
      <c r="NPA171" s="3"/>
      <c r="NPB171" s="3"/>
      <c r="NPC171" s="3"/>
      <c r="NPD171" s="3"/>
      <c r="NPE171" s="3"/>
      <c r="NPF171" s="3"/>
      <c r="NPG171" s="3"/>
      <c r="NPH171" s="3"/>
      <c r="NPI171" s="3"/>
      <c r="NPJ171" s="3"/>
      <c r="NPK171" s="3"/>
      <c r="NPL171" s="3"/>
      <c r="NPM171" s="3"/>
      <c r="NPN171" s="3"/>
      <c r="NPO171" s="3"/>
      <c r="NPP171" s="3"/>
      <c r="NPQ171" s="3"/>
      <c r="NPR171" s="3"/>
      <c r="NPS171" s="3"/>
      <c r="NPT171" s="3"/>
      <c r="NPU171" s="3"/>
      <c r="NPV171" s="3"/>
      <c r="NPW171" s="3"/>
      <c r="NPX171" s="3"/>
      <c r="NPY171" s="3"/>
      <c r="NPZ171" s="3"/>
      <c r="NQA171" s="3"/>
      <c r="NQB171" s="3"/>
      <c r="NQC171" s="3"/>
      <c r="NQD171" s="3"/>
      <c r="NQE171" s="3"/>
      <c r="NQF171" s="3"/>
      <c r="NQG171" s="3"/>
      <c r="NQH171" s="3"/>
      <c r="NQI171" s="3"/>
      <c r="NQJ171" s="3"/>
      <c r="NQK171" s="3"/>
      <c r="NQL171" s="3"/>
      <c r="NQM171" s="3"/>
      <c r="NQN171" s="3"/>
      <c r="NQO171" s="3"/>
      <c r="NQP171" s="3"/>
      <c r="NQQ171" s="3"/>
      <c r="NQR171" s="3"/>
      <c r="NQS171" s="3"/>
      <c r="NQT171" s="3"/>
      <c r="NQU171" s="3"/>
      <c r="NQV171" s="3"/>
      <c r="NQW171" s="3"/>
      <c r="NQX171" s="3"/>
      <c r="NQY171" s="3"/>
      <c r="NQZ171" s="3"/>
      <c r="NRA171" s="3"/>
      <c r="NRB171" s="3"/>
      <c r="NRC171" s="3"/>
      <c r="NRD171" s="3"/>
      <c r="NRE171" s="3"/>
      <c r="NRF171" s="3"/>
      <c r="NRG171" s="3"/>
      <c r="NRH171" s="3"/>
      <c r="NRI171" s="3"/>
      <c r="NRJ171" s="3"/>
      <c r="NRK171" s="3"/>
      <c r="NRL171" s="3"/>
      <c r="NRM171" s="3"/>
      <c r="NRN171" s="3"/>
      <c r="NRO171" s="3"/>
      <c r="NRP171" s="3"/>
      <c r="NRQ171" s="3"/>
      <c r="NRR171" s="3"/>
      <c r="NRS171" s="3"/>
      <c r="NRT171" s="3"/>
      <c r="NRU171" s="3"/>
      <c r="NRV171" s="3"/>
      <c r="NRW171" s="3"/>
      <c r="NRX171" s="3"/>
      <c r="NRY171" s="3"/>
      <c r="NRZ171" s="3"/>
      <c r="NSA171" s="3"/>
      <c r="NSB171" s="3"/>
      <c r="NSC171" s="3"/>
      <c r="NSD171" s="3"/>
      <c r="NSE171" s="3"/>
      <c r="NSF171" s="3"/>
      <c r="NSG171" s="3"/>
      <c r="NSH171" s="3"/>
      <c r="NSI171" s="3"/>
      <c r="NSJ171" s="3"/>
      <c r="NSK171" s="3"/>
      <c r="NSL171" s="3"/>
      <c r="NSM171" s="3"/>
      <c r="NSN171" s="3"/>
      <c r="NSO171" s="3"/>
      <c r="NSP171" s="3"/>
      <c r="NSQ171" s="3"/>
      <c r="NSR171" s="3"/>
      <c r="NSS171" s="3"/>
      <c r="NST171" s="3"/>
      <c r="NSU171" s="3"/>
      <c r="NSV171" s="3"/>
      <c r="NSW171" s="3"/>
      <c r="NSX171" s="3"/>
      <c r="NSY171" s="3"/>
      <c r="NSZ171" s="3"/>
      <c r="NTA171" s="3"/>
      <c r="NTB171" s="3"/>
      <c r="NTC171" s="3"/>
      <c r="NTD171" s="3"/>
      <c r="NTE171" s="3"/>
      <c r="NTF171" s="3"/>
      <c r="NTG171" s="3"/>
      <c r="NTH171" s="3"/>
      <c r="NTI171" s="3"/>
      <c r="NTJ171" s="3"/>
      <c r="NTK171" s="3"/>
      <c r="NTL171" s="3"/>
      <c r="NTM171" s="3"/>
      <c r="NTN171" s="3"/>
      <c r="NTO171" s="3"/>
      <c r="NTP171" s="3"/>
      <c r="NTQ171" s="3"/>
      <c r="NTR171" s="3"/>
      <c r="NTS171" s="3"/>
      <c r="NTT171" s="3"/>
      <c r="NTU171" s="3"/>
      <c r="NTV171" s="3"/>
      <c r="NTW171" s="3"/>
      <c r="NTX171" s="3"/>
      <c r="NTY171" s="3"/>
      <c r="NTZ171" s="3"/>
      <c r="NUA171" s="3"/>
      <c r="NUB171" s="3"/>
      <c r="NUC171" s="3"/>
      <c r="NUD171" s="3"/>
      <c r="NUE171" s="3"/>
      <c r="NUF171" s="3"/>
      <c r="NUG171" s="3"/>
      <c r="NUH171" s="3"/>
      <c r="NUI171" s="3"/>
      <c r="NUJ171" s="3"/>
      <c r="NUK171" s="3"/>
      <c r="NUL171" s="3"/>
      <c r="NUM171" s="3"/>
      <c r="NUN171" s="3"/>
      <c r="NUO171" s="3"/>
      <c r="NUP171" s="3"/>
      <c r="NUQ171" s="3"/>
      <c r="NUR171" s="3"/>
      <c r="NUS171" s="3"/>
      <c r="NUT171" s="3"/>
      <c r="NUU171" s="3"/>
      <c r="NUV171" s="3"/>
      <c r="NUW171" s="3"/>
      <c r="NUX171" s="3"/>
      <c r="NUY171" s="3"/>
      <c r="NUZ171" s="3"/>
      <c r="NVA171" s="3"/>
      <c r="NVB171" s="3"/>
      <c r="NVC171" s="3"/>
      <c r="NVD171" s="3"/>
      <c r="NVE171" s="3"/>
      <c r="NVF171" s="3"/>
      <c r="NVG171" s="3"/>
      <c r="NVH171" s="3"/>
      <c r="NVI171" s="3"/>
      <c r="NVJ171" s="3"/>
      <c r="NVK171" s="3"/>
      <c r="NVL171" s="3"/>
      <c r="NVM171" s="3"/>
      <c r="NVN171" s="3"/>
      <c r="NVO171" s="3"/>
      <c r="NVP171" s="3"/>
      <c r="NVQ171" s="3"/>
      <c r="NVR171" s="3"/>
      <c r="NVS171" s="3"/>
      <c r="NVT171" s="3"/>
      <c r="NVU171" s="3"/>
      <c r="NVV171" s="3"/>
      <c r="NVW171" s="3"/>
      <c r="NVX171" s="3"/>
      <c r="NVY171" s="3"/>
      <c r="NVZ171" s="3"/>
      <c r="NWA171" s="3"/>
      <c r="NWB171" s="3"/>
      <c r="NWC171" s="3"/>
      <c r="NWD171" s="3"/>
      <c r="NWE171" s="3"/>
      <c r="NWF171" s="3"/>
      <c r="NWG171" s="3"/>
      <c r="NWH171" s="3"/>
      <c r="NWI171" s="3"/>
      <c r="NWJ171" s="3"/>
      <c r="NWK171" s="3"/>
      <c r="NWL171" s="3"/>
      <c r="NWM171" s="3"/>
      <c r="NWN171" s="3"/>
      <c r="NWO171" s="3"/>
      <c r="NWP171" s="3"/>
      <c r="NWQ171" s="3"/>
      <c r="NWR171" s="3"/>
      <c r="NWS171" s="3"/>
      <c r="NWT171" s="3"/>
      <c r="NWU171" s="3"/>
      <c r="NWV171" s="3"/>
      <c r="NWW171" s="3"/>
      <c r="NWX171" s="3"/>
      <c r="NWY171" s="3"/>
      <c r="NWZ171" s="3"/>
      <c r="NXA171" s="3"/>
      <c r="NXB171" s="3"/>
      <c r="NXC171" s="3"/>
      <c r="NXD171" s="3"/>
      <c r="NXE171" s="3"/>
      <c r="NXF171" s="3"/>
      <c r="NXG171" s="3"/>
      <c r="NXH171" s="3"/>
      <c r="NXI171" s="3"/>
      <c r="NXJ171" s="3"/>
      <c r="NXK171" s="3"/>
      <c r="NXL171" s="3"/>
      <c r="NXM171" s="3"/>
      <c r="NXN171" s="3"/>
      <c r="NXO171" s="3"/>
      <c r="NXP171" s="3"/>
      <c r="NXQ171" s="3"/>
      <c r="NXR171" s="3"/>
      <c r="NXS171" s="3"/>
      <c r="NXT171" s="3"/>
      <c r="NXU171" s="3"/>
      <c r="NXV171" s="3"/>
      <c r="NXW171" s="3"/>
      <c r="NXX171" s="3"/>
      <c r="NXY171" s="3"/>
      <c r="NXZ171" s="3"/>
      <c r="NYA171" s="3"/>
      <c r="NYB171" s="3"/>
      <c r="NYC171" s="3"/>
      <c r="NYD171" s="3"/>
      <c r="NYE171" s="3"/>
      <c r="NYF171" s="3"/>
      <c r="NYG171" s="3"/>
      <c r="NYH171" s="3"/>
      <c r="NYI171" s="3"/>
      <c r="NYJ171" s="3"/>
      <c r="NYK171" s="3"/>
      <c r="NYL171" s="3"/>
      <c r="NYM171" s="3"/>
      <c r="NYN171" s="3"/>
      <c r="NYO171" s="3"/>
      <c r="NYP171" s="3"/>
      <c r="NYQ171" s="3"/>
      <c r="NYR171" s="3"/>
      <c r="NYS171" s="3"/>
      <c r="NYT171" s="3"/>
      <c r="NYU171" s="3"/>
      <c r="NYV171" s="3"/>
      <c r="NYW171" s="3"/>
      <c r="NYX171" s="3"/>
      <c r="NYY171" s="3"/>
      <c r="NYZ171" s="3"/>
      <c r="NZA171" s="3"/>
      <c r="NZB171" s="3"/>
      <c r="NZC171" s="3"/>
      <c r="NZD171" s="3"/>
      <c r="NZE171" s="3"/>
      <c r="NZF171" s="3"/>
      <c r="NZG171" s="3"/>
      <c r="NZH171" s="3"/>
      <c r="NZI171" s="3"/>
      <c r="NZJ171" s="3"/>
      <c r="NZK171" s="3"/>
      <c r="NZL171" s="3"/>
      <c r="NZM171" s="3"/>
      <c r="NZN171" s="3"/>
      <c r="NZO171" s="3"/>
      <c r="NZP171" s="3"/>
      <c r="NZQ171" s="3"/>
      <c r="NZR171" s="3"/>
      <c r="NZS171" s="3"/>
      <c r="NZT171" s="3"/>
      <c r="NZU171" s="3"/>
      <c r="NZV171" s="3"/>
      <c r="NZW171" s="3"/>
      <c r="NZX171" s="3"/>
      <c r="NZY171" s="3"/>
      <c r="NZZ171" s="3"/>
      <c r="OAA171" s="3"/>
      <c r="OAB171" s="3"/>
      <c r="OAC171" s="3"/>
      <c r="OAD171" s="3"/>
      <c r="OAE171" s="3"/>
      <c r="OAF171" s="3"/>
      <c r="OAG171" s="3"/>
      <c r="OAH171" s="3"/>
      <c r="OAI171" s="3"/>
      <c r="OAJ171" s="3"/>
      <c r="OAK171" s="3"/>
      <c r="OAL171" s="3"/>
      <c r="OAM171" s="3"/>
      <c r="OAN171" s="3"/>
      <c r="OAO171" s="3"/>
      <c r="OAP171" s="3"/>
      <c r="OAQ171" s="3"/>
      <c r="OAR171" s="3"/>
      <c r="OAS171" s="3"/>
      <c r="OAT171" s="3"/>
      <c r="OAU171" s="3"/>
      <c r="OAV171" s="3"/>
      <c r="OAW171" s="3"/>
      <c r="OAX171" s="3"/>
      <c r="OAY171" s="3"/>
      <c r="OAZ171" s="3"/>
      <c r="OBA171" s="3"/>
      <c r="OBB171" s="3"/>
      <c r="OBC171" s="3"/>
      <c r="OBD171" s="3"/>
      <c r="OBE171" s="3"/>
      <c r="OBF171" s="3"/>
      <c r="OBG171" s="3"/>
      <c r="OBH171" s="3"/>
      <c r="OBI171" s="3"/>
      <c r="OBJ171" s="3"/>
      <c r="OBK171" s="3"/>
      <c r="OBL171" s="3"/>
      <c r="OBM171" s="3"/>
      <c r="OBN171" s="3"/>
      <c r="OBO171" s="3"/>
      <c r="OBP171" s="3"/>
      <c r="OBQ171" s="3"/>
      <c r="OBR171" s="3"/>
      <c r="OBS171" s="3"/>
      <c r="OBT171" s="3"/>
      <c r="OBU171" s="3"/>
      <c r="OBV171" s="3"/>
      <c r="OBW171" s="3"/>
      <c r="OBX171" s="3"/>
      <c r="OBY171" s="3"/>
      <c r="OBZ171" s="3"/>
      <c r="OCA171" s="3"/>
      <c r="OCB171" s="3"/>
      <c r="OCC171" s="3"/>
      <c r="OCD171" s="3"/>
      <c r="OCE171" s="3"/>
      <c r="OCF171" s="3"/>
      <c r="OCG171" s="3"/>
      <c r="OCH171" s="3"/>
      <c r="OCI171" s="3"/>
      <c r="OCJ171" s="3"/>
      <c r="OCK171" s="3"/>
      <c r="OCL171" s="3"/>
      <c r="OCM171" s="3"/>
      <c r="OCN171" s="3"/>
      <c r="OCO171" s="3"/>
      <c r="OCP171" s="3"/>
      <c r="OCQ171" s="3"/>
      <c r="OCR171" s="3"/>
      <c r="OCS171" s="3"/>
      <c r="OCT171" s="3"/>
      <c r="OCU171" s="3"/>
      <c r="OCV171" s="3"/>
      <c r="OCW171" s="3"/>
      <c r="OCX171" s="3"/>
      <c r="OCY171" s="3"/>
      <c r="OCZ171" s="3"/>
      <c r="ODA171" s="3"/>
      <c r="ODB171" s="3"/>
      <c r="ODC171" s="3"/>
      <c r="ODD171" s="3"/>
      <c r="ODE171" s="3"/>
      <c r="ODF171" s="3"/>
      <c r="ODG171" s="3"/>
      <c r="ODH171" s="3"/>
      <c r="ODI171" s="3"/>
      <c r="ODJ171" s="3"/>
      <c r="ODK171" s="3"/>
      <c r="ODL171" s="3"/>
      <c r="ODM171" s="3"/>
      <c r="ODN171" s="3"/>
      <c r="ODO171" s="3"/>
      <c r="ODP171" s="3"/>
      <c r="ODQ171" s="3"/>
      <c r="ODR171" s="3"/>
      <c r="ODS171" s="3"/>
      <c r="ODT171" s="3"/>
      <c r="ODU171" s="3"/>
      <c r="ODV171" s="3"/>
      <c r="ODW171" s="3"/>
      <c r="ODX171" s="3"/>
      <c r="ODY171" s="3"/>
      <c r="ODZ171" s="3"/>
      <c r="OEA171" s="3"/>
      <c r="OEB171" s="3"/>
      <c r="OEC171" s="3"/>
      <c r="OED171" s="3"/>
      <c r="OEE171" s="3"/>
      <c r="OEF171" s="3"/>
      <c r="OEG171" s="3"/>
      <c r="OEH171" s="3"/>
      <c r="OEI171" s="3"/>
      <c r="OEJ171" s="3"/>
      <c r="OEK171" s="3"/>
      <c r="OEL171" s="3"/>
      <c r="OEM171" s="3"/>
      <c r="OEN171" s="3"/>
      <c r="OEO171" s="3"/>
      <c r="OEP171" s="3"/>
      <c r="OEQ171" s="3"/>
      <c r="OER171" s="3"/>
      <c r="OES171" s="3"/>
      <c r="OET171" s="3"/>
      <c r="OEU171" s="3"/>
      <c r="OEV171" s="3"/>
      <c r="OEW171" s="3"/>
      <c r="OEX171" s="3"/>
      <c r="OEY171" s="3"/>
      <c r="OEZ171" s="3"/>
      <c r="OFA171" s="3"/>
      <c r="OFB171" s="3"/>
      <c r="OFC171" s="3"/>
      <c r="OFD171" s="3"/>
      <c r="OFE171" s="3"/>
      <c r="OFF171" s="3"/>
      <c r="OFG171" s="3"/>
      <c r="OFH171" s="3"/>
      <c r="OFI171" s="3"/>
      <c r="OFJ171" s="3"/>
      <c r="OFK171" s="3"/>
      <c r="OFL171" s="3"/>
      <c r="OFM171" s="3"/>
      <c r="OFN171" s="3"/>
      <c r="OFO171" s="3"/>
      <c r="OFP171" s="3"/>
      <c r="OFQ171" s="3"/>
      <c r="OFR171" s="3"/>
      <c r="OFS171" s="3"/>
      <c r="OFT171" s="3"/>
      <c r="OFU171" s="3"/>
      <c r="OFV171" s="3"/>
      <c r="OFW171" s="3"/>
      <c r="OFX171" s="3"/>
      <c r="OFY171" s="3"/>
      <c r="OFZ171" s="3"/>
      <c r="OGA171" s="3"/>
      <c r="OGB171" s="3"/>
      <c r="OGC171" s="3"/>
      <c r="OGD171" s="3"/>
      <c r="OGE171" s="3"/>
      <c r="OGF171" s="3"/>
      <c r="OGG171" s="3"/>
      <c r="OGH171" s="3"/>
      <c r="OGI171" s="3"/>
      <c r="OGJ171" s="3"/>
      <c r="OGK171" s="3"/>
      <c r="OGL171" s="3"/>
      <c r="OGM171" s="3"/>
      <c r="OGN171" s="3"/>
      <c r="OGO171" s="3"/>
      <c r="OGP171" s="3"/>
      <c r="OGQ171" s="3"/>
      <c r="OGR171" s="3"/>
      <c r="OGS171" s="3"/>
      <c r="OGT171" s="3"/>
      <c r="OGU171" s="3"/>
      <c r="OGV171" s="3"/>
      <c r="OGW171" s="3"/>
      <c r="OGX171" s="3"/>
      <c r="OGY171" s="3"/>
      <c r="OGZ171" s="3"/>
      <c r="OHA171" s="3"/>
      <c r="OHB171" s="3"/>
      <c r="OHC171" s="3"/>
      <c r="OHD171" s="3"/>
      <c r="OHE171" s="3"/>
      <c r="OHF171" s="3"/>
      <c r="OHG171" s="3"/>
      <c r="OHH171" s="3"/>
      <c r="OHI171" s="3"/>
      <c r="OHJ171" s="3"/>
      <c r="OHK171" s="3"/>
      <c r="OHL171" s="3"/>
      <c r="OHM171" s="3"/>
      <c r="OHN171" s="3"/>
      <c r="OHO171" s="3"/>
      <c r="OHP171" s="3"/>
      <c r="OHQ171" s="3"/>
      <c r="OHR171" s="3"/>
      <c r="OHS171" s="3"/>
      <c r="OHT171" s="3"/>
      <c r="OHU171" s="3"/>
      <c r="OHV171" s="3"/>
      <c r="OHW171" s="3"/>
      <c r="OHX171" s="3"/>
      <c r="OHY171" s="3"/>
      <c r="OHZ171" s="3"/>
      <c r="OIA171" s="3"/>
      <c r="OIB171" s="3"/>
      <c r="OIC171" s="3"/>
      <c r="OID171" s="3"/>
      <c r="OIE171" s="3"/>
      <c r="OIF171" s="3"/>
      <c r="OIG171" s="3"/>
      <c r="OIH171" s="3"/>
      <c r="OII171" s="3"/>
      <c r="OIJ171" s="3"/>
      <c r="OIK171" s="3"/>
      <c r="OIL171" s="3"/>
      <c r="OIM171" s="3"/>
      <c r="OIN171" s="3"/>
      <c r="OIO171" s="3"/>
      <c r="OIP171" s="3"/>
      <c r="OIQ171" s="3"/>
      <c r="OIR171" s="3"/>
      <c r="OIS171" s="3"/>
      <c r="OIT171" s="3"/>
      <c r="OIU171" s="3"/>
      <c r="OIV171" s="3"/>
      <c r="OIW171" s="3"/>
      <c r="OIX171" s="3"/>
      <c r="OIY171" s="3"/>
      <c r="OIZ171" s="3"/>
      <c r="OJA171" s="3"/>
      <c r="OJB171" s="3"/>
      <c r="OJC171" s="3"/>
      <c r="OJD171" s="3"/>
      <c r="OJE171" s="3"/>
      <c r="OJF171" s="3"/>
      <c r="OJG171" s="3"/>
      <c r="OJH171" s="3"/>
      <c r="OJI171" s="3"/>
      <c r="OJJ171" s="3"/>
      <c r="OJK171" s="3"/>
      <c r="OJL171" s="3"/>
      <c r="OJM171" s="3"/>
      <c r="OJN171" s="3"/>
      <c r="OJO171" s="3"/>
      <c r="OJP171" s="3"/>
      <c r="OJQ171" s="3"/>
      <c r="OJR171" s="3"/>
      <c r="OJS171" s="3"/>
      <c r="OJT171" s="3"/>
      <c r="OJU171" s="3"/>
      <c r="OJV171" s="3"/>
      <c r="OJW171" s="3"/>
      <c r="OJX171" s="3"/>
      <c r="OJY171" s="3"/>
      <c r="OJZ171" s="3"/>
      <c r="OKA171" s="3"/>
      <c r="OKB171" s="3"/>
      <c r="OKC171" s="3"/>
      <c r="OKD171" s="3"/>
      <c r="OKE171" s="3"/>
      <c r="OKF171" s="3"/>
      <c r="OKG171" s="3"/>
      <c r="OKH171" s="3"/>
      <c r="OKI171" s="3"/>
      <c r="OKJ171" s="3"/>
      <c r="OKK171" s="3"/>
      <c r="OKL171" s="3"/>
      <c r="OKM171" s="3"/>
      <c r="OKN171" s="3"/>
      <c r="OKO171" s="3"/>
      <c r="OKP171" s="3"/>
      <c r="OKQ171" s="3"/>
      <c r="OKR171" s="3"/>
      <c r="OKS171" s="3"/>
      <c r="OKT171" s="3"/>
      <c r="OKU171" s="3"/>
      <c r="OKV171" s="3"/>
      <c r="OKW171" s="3"/>
      <c r="OKX171" s="3"/>
      <c r="OKY171" s="3"/>
      <c r="OKZ171" s="3"/>
      <c r="OLA171" s="3"/>
      <c r="OLB171" s="3"/>
      <c r="OLC171" s="3"/>
      <c r="OLD171" s="3"/>
      <c r="OLE171" s="3"/>
      <c r="OLF171" s="3"/>
      <c r="OLG171" s="3"/>
      <c r="OLH171" s="3"/>
      <c r="OLI171" s="3"/>
      <c r="OLJ171" s="3"/>
      <c r="OLK171" s="3"/>
      <c r="OLL171" s="3"/>
      <c r="OLM171" s="3"/>
      <c r="OLN171" s="3"/>
      <c r="OLO171" s="3"/>
      <c r="OLP171" s="3"/>
      <c r="OLQ171" s="3"/>
      <c r="OLR171" s="3"/>
      <c r="OLS171" s="3"/>
      <c r="OLT171" s="3"/>
      <c r="OLU171" s="3"/>
      <c r="OLV171" s="3"/>
      <c r="OLW171" s="3"/>
      <c r="OLX171" s="3"/>
      <c r="OLY171" s="3"/>
      <c r="OLZ171" s="3"/>
      <c r="OMA171" s="3"/>
      <c r="OMB171" s="3"/>
      <c r="OMC171" s="3"/>
      <c r="OMD171" s="3"/>
      <c r="OME171" s="3"/>
      <c r="OMF171" s="3"/>
      <c r="OMG171" s="3"/>
      <c r="OMH171" s="3"/>
      <c r="OMI171" s="3"/>
      <c r="OMJ171" s="3"/>
      <c r="OMK171" s="3"/>
      <c r="OML171" s="3"/>
      <c r="OMM171" s="3"/>
      <c r="OMN171" s="3"/>
      <c r="OMO171" s="3"/>
      <c r="OMP171" s="3"/>
      <c r="OMQ171" s="3"/>
      <c r="OMR171" s="3"/>
      <c r="OMS171" s="3"/>
      <c r="OMT171" s="3"/>
      <c r="OMU171" s="3"/>
      <c r="OMV171" s="3"/>
      <c r="OMW171" s="3"/>
      <c r="OMX171" s="3"/>
      <c r="OMY171" s="3"/>
      <c r="OMZ171" s="3"/>
      <c r="ONA171" s="3"/>
      <c r="ONB171" s="3"/>
      <c r="ONC171" s="3"/>
      <c r="OND171" s="3"/>
      <c r="ONE171" s="3"/>
      <c r="ONF171" s="3"/>
      <c r="ONG171" s="3"/>
      <c r="ONH171" s="3"/>
      <c r="ONI171" s="3"/>
      <c r="ONJ171" s="3"/>
      <c r="ONK171" s="3"/>
      <c r="ONL171" s="3"/>
      <c r="ONM171" s="3"/>
      <c r="ONN171" s="3"/>
      <c r="ONO171" s="3"/>
      <c r="ONP171" s="3"/>
      <c r="ONQ171" s="3"/>
      <c r="ONR171" s="3"/>
      <c r="ONS171" s="3"/>
      <c r="ONT171" s="3"/>
      <c r="ONU171" s="3"/>
      <c r="ONV171" s="3"/>
      <c r="ONW171" s="3"/>
      <c r="ONX171" s="3"/>
      <c r="ONY171" s="3"/>
      <c r="ONZ171" s="3"/>
      <c r="OOA171" s="3"/>
      <c r="OOB171" s="3"/>
      <c r="OOC171" s="3"/>
      <c r="OOD171" s="3"/>
      <c r="OOE171" s="3"/>
      <c r="OOF171" s="3"/>
      <c r="OOG171" s="3"/>
      <c r="OOH171" s="3"/>
      <c r="OOI171" s="3"/>
      <c r="OOJ171" s="3"/>
      <c r="OOK171" s="3"/>
      <c r="OOL171" s="3"/>
      <c r="OOM171" s="3"/>
      <c r="OON171" s="3"/>
      <c r="OOO171" s="3"/>
      <c r="OOP171" s="3"/>
      <c r="OOQ171" s="3"/>
      <c r="OOR171" s="3"/>
      <c r="OOS171" s="3"/>
      <c r="OOT171" s="3"/>
      <c r="OOU171" s="3"/>
      <c r="OOV171" s="3"/>
      <c r="OOW171" s="3"/>
      <c r="OOX171" s="3"/>
      <c r="OOY171" s="3"/>
      <c r="OOZ171" s="3"/>
      <c r="OPA171" s="3"/>
      <c r="OPB171" s="3"/>
      <c r="OPC171" s="3"/>
      <c r="OPD171" s="3"/>
      <c r="OPE171" s="3"/>
      <c r="OPF171" s="3"/>
      <c r="OPG171" s="3"/>
      <c r="OPH171" s="3"/>
      <c r="OPI171" s="3"/>
      <c r="OPJ171" s="3"/>
      <c r="OPK171" s="3"/>
      <c r="OPL171" s="3"/>
      <c r="OPM171" s="3"/>
      <c r="OPN171" s="3"/>
      <c r="OPO171" s="3"/>
      <c r="OPP171" s="3"/>
      <c r="OPQ171" s="3"/>
      <c r="OPR171" s="3"/>
      <c r="OPS171" s="3"/>
      <c r="OPT171" s="3"/>
      <c r="OPU171" s="3"/>
      <c r="OPV171" s="3"/>
      <c r="OPW171" s="3"/>
      <c r="OPX171" s="3"/>
      <c r="OPY171" s="3"/>
      <c r="OPZ171" s="3"/>
      <c r="OQA171" s="3"/>
      <c r="OQB171" s="3"/>
      <c r="OQC171" s="3"/>
      <c r="OQD171" s="3"/>
      <c r="OQE171" s="3"/>
      <c r="OQF171" s="3"/>
      <c r="OQG171" s="3"/>
      <c r="OQH171" s="3"/>
      <c r="OQI171" s="3"/>
      <c r="OQJ171" s="3"/>
      <c r="OQK171" s="3"/>
      <c r="OQL171" s="3"/>
      <c r="OQM171" s="3"/>
      <c r="OQN171" s="3"/>
      <c r="OQO171" s="3"/>
      <c r="OQP171" s="3"/>
      <c r="OQQ171" s="3"/>
      <c r="OQR171" s="3"/>
      <c r="OQS171" s="3"/>
      <c r="OQT171" s="3"/>
      <c r="OQU171" s="3"/>
      <c r="OQV171" s="3"/>
      <c r="OQW171" s="3"/>
      <c r="OQX171" s="3"/>
      <c r="OQY171" s="3"/>
      <c r="OQZ171" s="3"/>
      <c r="ORA171" s="3"/>
      <c r="ORB171" s="3"/>
      <c r="ORC171" s="3"/>
      <c r="ORD171" s="3"/>
      <c r="ORE171" s="3"/>
      <c r="ORF171" s="3"/>
      <c r="ORG171" s="3"/>
      <c r="ORH171" s="3"/>
      <c r="ORI171" s="3"/>
      <c r="ORJ171" s="3"/>
      <c r="ORK171" s="3"/>
      <c r="ORL171" s="3"/>
      <c r="ORM171" s="3"/>
      <c r="ORN171" s="3"/>
      <c r="ORO171" s="3"/>
      <c r="ORP171" s="3"/>
      <c r="ORQ171" s="3"/>
      <c r="ORR171" s="3"/>
      <c r="ORS171" s="3"/>
      <c r="ORT171" s="3"/>
      <c r="ORU171" s="3"/>
      <c r="ORV171" s="3"/>
      <c r="ORW171" s="3"/>
      <c r="ORX171" s="3"/>
      <c r="ORY171" s="3"/>
      <c r="ORZ171" s="3"/>
      <c r="OSA171" s="3"/>
      <c r="OSB171" s="3"/>
      <c r="OSC171" s="3"/>
      <c r="OSD171" s="3"/>
      <c r="OSE171" s="3"/>
      <c r="OSF171" s="3"/>
      <c r="OSG171" s="3"/>
      <c r="OSH171" s="3"/>
      <c r="OSI171" s="3"/>
      <c r="OSJ171" s="3"/>
      <c r="OSK171" s="3"/>
      <c r="OSL171" s="3"/>
      <c r="OSM171" s="3"/>
      <c r="OSN171" s="3"/>
      <c r="OSO171" s="3"/>
      <c r="OSP171" s="3"/>
      <c r="OSQ171" s="3"/>
      <c r="OSR171" s="3"/>
      <c r="OSS171" s="3"/>
      <c r="OST171" s="3"/>
      <c r="OSU171" s="3"/>
      <c r="OSV171" s="3"/>
      <c r="OSW171" s="3"/>
      <c r="OSX171" s="3"/>
      <c r="OSY171" s="3"/>
      <c r="OSZ171" s="3"/>
      <c r="OTA171" s="3"/>
      <c r="OTB171" s="3"/>
      <c r="OTC171" s="3"/>
      <c r="OTD171" s="3"/>
      <c r="OTE171" s="3"/>
      <c r="OTF171" s="3"/>
      <c r="OTG171" s="3"/>
      <c r="OTH171" s="3"/>
      <c r="OTI171" s="3"/>
      <c r="OTJ171" s="3"/>
      <c r="OTK171" s="3"/>
      <c r="OTL171" s="3"/>
      <c r="OTM171" s="3"/>
      <c r="OTN171" s="3"/>
      <c r="OTO171" s="3"/>
      <c r="OTP171" s="3"/>
      <c r="OTQ171" s="3"/>
      <c r="OTR171" s="3"/>
      <c r="OTS171" s="3"/>
      <c r="OTT171" s="3"/>
      <c r="OTU171" s="3"/>
      <c r="OTV171" s="3"/>
      <c r="OTW171" s="3"/>
      <c r="OTX171" s="3"/>
      <c r="OTY171" s="3"/>
      <c r="OTZ171" s="3"/>
      <c r="OUA171" s="3"/>
      <c r="OUB171" s="3"/>
      <c r="OUC171" s="3"/>
      <c r="OUD171" s="3"/>
      <c r="OUE171" s="3"/>
      <c r="OUF171" s="3"/>
      <c r="OUG171" s="3"/>
      <c r="OUH171" s="3"/>
      <c r="OUI171" s="3"/>
      <c r="OUJ171" s="3"/>
      <c r="OUK171" s="3"/>
      <c r="OUL171" s="3"/>
      <c r="OUM171" s="3"/>
      <c r="OUN171" s="3"/>
      <c r="OUO171" s="3"/>
      <c r="OUP171" s="3"/>
      <c r="OUQ171" s="3"/>
      <c r="OUR171" s="3"/>
      <c r="OUS171" s="3"/>
      <c r="OUT171" s="3"/>
      <c r="OUU171" s="3"/>
      <c r="OUV171" s="3"/>
      <c r="OUW171" s="3"/>
      <c r="OUX171" s="3"/>
      <c r="OUY171" s="3"/>
      <c r="OUZ171" s="3"/>
      <c r="OVA171" s="3"/>
      <c r="OVB171" s="3"/>
      <c r="OVC171" s="3"/>
      <c r="OVD171" s="3"/>
      <c r="OVE171" s="3"/>
      <c r="OVF171" s="3"/>
      <c r="OVG171" s="3"/>
      <c r="OVH171" s="3"/>
      <c r="OVI171" s="3"/>
      <c r="OVJ171" s="3"/>
      <c r="OVK171" s="3"/>
      <c r="OVL171" s="3"/>
      <c r="OVM171" s="3"/>
      <c r="OVN171" s="3"/>
      <c r="OVO171" s="3"/>
      <c r="OVP171" s="3"/>
      <c r="OVQ171" s="3"/>
      <c r="OVR171" s="3"/>
      <c r="OVS171" s="3"/>
      <c r="OVT171" s="3"/>
      <c r="OVU171" s="3"/>
      <c r="OVV171" s="3"/>
      <c r="OVW171" s="3"/>
      <c r="OVX171" s="3"/>
      <c r="OVY171" s="3"/>
      <c r="OVZ171" s="3"/>
      <c r="OWA171" s="3"/>
      <c r="OWB171" s="3"/>
      <c r="OWC171" s="3"/>
      <c r="OWD171" s="3"/>
      <c r="OWE171" s="3"/>
      <c r="OWF171" s="3"/>
      <c r="OWG171" s="3"/>
      <c r="OWH171" s="3"/>
      <c r="OWI171" s="3"/>
      <c r="OWJ171" s="3"/>
      <c r="OWK171" s="3"/>
      <c r="OWL171" s="3"/>
      <c r="OWM171" s="3"/>
      <c r="OWN171" s="3"/>
      <c r="OWO171" s="3"/>
      <c r="OWP171" s="3"/>
      <c r="OWQ171" s="3"/>
      <c r="OWR171" s="3"/>
      <c r="OWS171" s="3"/>
      <c r="OWT171" s="3"/>
      <c r="OWU171" s="3"/>
      <c r="OWV171" s="3"/>
      <c r="OWW171" s="3"/>
      <c r="OWX171" s="3"/>
      <c r="OWY171" s="3"/>
      <c r="OWZ171" s="3"/>
      <c r="OXA171" s="3"/>
      <c r="OXB171" s="3"/>
      <c r="OXC171" s="3"/>
      <c r="OXD171" s="3"/>
      <c r="OXE171" s="3"/>
      <c r="OXF171" s="3"/>
      <c r="OXG171" s="3"/>
      <c r="OXH171" s="3"/>
      <c r="OXI171" s="3"/>
      <c r="OXJ171" s="3"/>
      <c r="OXK171" s="3"/>
      <c r="OXL171" s="3"/>
      <c r="OXM171" s="3"/>
      <c r="OXN171" s="3"/>
      <c r="OXO171" s="3"/>
      <c r="OXP171" s="3"/>
      <c r="OXQ171" s="3"/>
      <c r="OXR171" s="3"/>
      <c r="OXS171" s="3"/>
      <c r="OXT171" s="3"/>
      <c r="OXU171" s="3"/>
      <c r="OXV171" s="3"/>
      <c r="OXW171" s="3"/>
      <c r="OXX171" s="3"/>
      <c r="OXY171" s="3"/>
      <c r="OXZ171" s="3"/>
      <c r="OYA171" s="3"/>
      <c r="OYB171" s="3"/>
      <c r="OYC171" s="3"/>
      <c r="OYD171" s="3"/>
      <c r="OYE171" s="3"/>
      <c r="OYF171" s="3"/>
      <c r="OYG171" s="3"/>
      <c r="OYH171" s="3"/>
      <c r="OYI171" s="3"/>
      <c r="OYJ171" s="3"/>
      <c r="OYK171" s="3"/>
      <c r="OYL171" s="3"/>
      <c r="OYM171" s="3"/>
      <c r="OYN171" s="3"/>
      <c r="OYO171" s="3"/>
      <c r="OYP171" s="3"/>
      <c r="OYQ171" s="3"/>
      <c r="OYR171" s="3"/>
      <c r="OYS171" s="3"/>
      <c r="OYT171" s="3"/>
      <c r="OYU171" s="3"/>
      <c r="OYV171" s="3"/>
      <c r="OYW171" s="3"/>
      <c r="OYX171" s="3"/>
      <c r="OYY171" s="3"/>
      <c r="OYZ171" s="3"/>
      <c r="OZA171" s="3"/>
      <c r="OZB171" s="3"/>
      <c r="OZC171" s="3"/>
      <c r="OZD171" s="3"/>
      <c r="OZE171" s="3"/>
      <c r="OZF171" s="3"/>
      <c r="OZG171" s="3"/>
      <c r="OZH171" s="3"/>
      <c r="OZI171" s="3"/>
      <c r="OZJ171" s="3"/>
      <c r="OZK171" s="3"/>
      <c r="OZL171" s="3"/>
      <c r="OZM171" s="3"/>
      <c r="OZN171" s="3"/>
      <c r="OZO171" s="3"/>
      <c r="OZP171" s="3"/>
      <c r="OZQ171" s="3"/>
      <c r="OZR171" s="3"/>
      <c r="OZS171" s="3"/>
      <c r="OZT171" s="3"/>
      <c r="OZU171" s="3"/>
      <c r="OZV171" s="3"/>
      <c r="OZW171" s="3"/>
      <c r="OZX171" s="3"/>
      <c r="OZY171" s="3"/>
      <c r="OZZ171" s="3"/>
      <c r="PAA171" s="3"/>
      <c r="PAB171" s="3"/>
      <c r="PAC171" s="3"/>
      <c r="PAD171" s="3"/>
      <c r="PAE171" s="3"/>
      <c r="PAF171" s="3"/>
      <c r="PAG171" s="3"/>
      <c r="PAH171" s="3"/>
      <c r="PAI171" s="3"/>
      <c r="PAJ171" s="3"/>
      <c r="PAK171" s="3"/>
      <c r="PAL171" s="3"/>
      <c r="PAM171" s="3"/>
      <c r="PAN171" s="3"/>
      <c r="PAO171" s="3"/>
      <c r="PAP171" s="3"/>
      <c r="PAQ171" s="3"/>
      <c r="PAR171" s="3"/>
      <c r="PAS171" s="3"/>
      <c r="PAT171" s="3"/>
      <c r="PAU171" s="3"/>
      <c r="PAV171" s="3"/>
      <c r="PAW171" s="3"/>
      <c r="PAX171" s="3"/>
      <c r="PAY171" s="3"/>
      <c r="PAZ171" s="3"/>
      <c r="PBA171" s="3"/>
      <c r="PBB171" s="3"/>
      <c r="PBC171" s="3"/>
      <c r="PBD171" s="3"/>
      <c r="PBE171" s="3"/>
      <c r="PBF171" s="3"/>
      <c r="PBG171" s="3"/>
      <c r="PBH171" s="3"/>
      <c r="PBI171" s="3"/>
      <c r="PBJ171" s="3"/>
      <c r="PBK171" s="3"/>
      <c r="PBL171" s="3"/>
      <c r="PBM171" s="3"/>
      <c r="PBN171" s="3"/>
      <c r="PBO171" s="3"/>
      <c r="PBP171" s="3"/>
      <c r="PBQ171" s="3"/>
      <c r="PBR171" s="3"/>
      <c r="PBS171" s="3"/>
      <c r="PBT171" s="3"/>
      <c r="PBU171" s="3"/>
      <c r="PBV171" s="3"/>
      <c r="PBW171" s="3"/>
      <c r="PBX171" s="3"/>
      <c r="PBY171" s="3"/>
      <c r="PBZ171" s="3"/>
      <c r="PCA171" s="3"/>
      <c r="PCB171" s="3"/>
      <c r="PCC171" s="3"/>
      <c r="PCD171" s="3"/>
      <c r="PCE171" s="3"/>
      <c r="PCF171" s="3"/>
      <c r="PCG171" s="3"/>
      <c r="PCH171" s="3"/>
      <c r="PCI171" s="3"/>
      <c r="PCJ171" s="3"/>
      <c r="PCK171" s="3"/>
      <c r="PCL171" s="3"/>
      <c r="PCM171" s="3"/>
      <c r="PCN171" s="3"/>
      <c r="PCO171" s="3"/>
      <c r="PCP171" s="3"/>
      <c r="PCQ171" s="3"/>
      <c r="PCR171" s="3"/>
      <c r="PCS171" s="3"/>
      <c r="PCT171" s="3"/>
      <c r="PCU171" s="3"/>
      <c r="PCV171" s="3"/>
      <c r="PCW171" s="3"/>
      <c r="PCX171" s="3"/>
      <c r="PCY171" s="3"/>
      <c r="PCZ171" s="3"/>
      <c r="PDA171" s="3"/>
      <c r="PDB171" s="3"/>
      <c r="PDC171" s="3"/>
      <c r="PDD171" s="3"/>
      <c r="PDE171" s="3"/>
      <c r="PDF171" s="3"/>
      <c r="PDG171" s="3"/>
      <c r="PDH171" s="3"/>
      <c r="PDI171" s="3"/>
      <c r="PDJ171" s="3"/>
      <c r="PDK171" s="3"/>
      <c r="PDL171" s="3"/>
      <c r="PDM171" s="3"/>
      <c r="PDN171" s="3"/>
      <c r="PDO171" s="3"/>
      <c r="PDP171" s="3"/>
      <c r="PDQ171" s="3"/>
      <c r="PDR171" s="3"/>
      <c r="PDS171" s="3"/>
      <c r="PDT171" s="3"/>
      <c r="PDU171" s="3"/>
      <c r="PDV171" s="3"/>
      <c r="PDW171" s="3"/>
      <c r="PDX171" s="3"/>
      <c r="PDY171" s="3"/>
      <c r="PDZ171" s="3"/>
      <c r="PEA171" s="3"/>
      <c r="PEB171" s="3"/>
      <c r="PEC171" s="3"/>
      <c r="PED171" s="3"/>
      <c r="PEE171" s="3"/>
      <c r="PEF171" s="3"/>
      <c r="PEG171" s="3"/>
      <c r="PEH171" s="3"/>
      <c r="PEI171" s="3"/>
      <c r="PEJ171" s="3"/>
      <c r="PEK171" s="3"/>
      <c r="PEL171" s="3"/>
      <c r="PEM171" s="3"/>
      <c r="PEN171" s="3"/>
      <c r="PEO171" s="3"/>
      <c r="PEP171" s="3"/>
      <c r="PEQ171" s="3"/>
      <c r="PER171" s="3"/>
      <c r="PES171" s="3"/>
      <c r="PET171" s="3"/>
      <c r="PEU171" s="3"/>
      <c r="PEV171" s="3"/>
      <c r="PEW171" s="3"/>
      <c r="PEX171" s="3"/>
      <c r="PEY171" s="3"/>
      <c r="PEZ171" s="3"/>
      <c r="PFA171" s="3"/>
      <c r="PFB171" s="3"/>
      <c r="PFC171" s="3"/>
      <c r="PFD171" s="3"/>
      <c r="PFE171" s="3"/>
      <c r="PFF171" s="3"/>
      <c r="PFG171" s="3"/>
      <c r="PFH171" s="3"/>
      <c r="PFI171" s="3"/>
      <c r="PFJ171" s="3"/>
      <c r="PFK171" s="3"/>
      <c r="PFL171" s="3"/>
      <c r="PFM171" s="3"/>
      <c r="PFN171" s="3"/>
      <c r="PFO171" s="3"/>
      <c r="PFP171" s="3"/>
      <c r="PFQ171" s="3"/>
      <c r="PFR171" s="3"/>
      <c r="PFS171" s="3"/>
      <c r="PFT171" s="3"/>
      <c r="PFU171" s="3"/>
      <c r="PFV171" s="3"/>
      <c r="PFW171" s="3"/>
      <c r="PFX171" s="3"/>
      <c r="PFY171" s="3"/>
      <c r="PFZ171" s="3"/>
      <c r="PGA171" s="3"/>
      <c r="PGB171" s="3"/>
      <c r="PGC171" s="3"/>
      <c r="PGD171" s="3"/>
      <c r="PGE171" s="3"/>
      <c r="PGF171" s="3"/>
      <c r="PGG171" s="3"/>
      <c r="PGH171" s="3"/>
      <c r="PGI171" s="3"/>
      <c r="PGJ171" s="3"/>
      <c r="PGK171" s="3"/>
      <c r="PGL171" s="3"/>
      <c r="PGM171" s="3"/>
      <c r="PGN171" s="3"/>
      <c r="PGO171" s="3"/>
      <c r="PGP171" s="3"/>
      <c r="PGQ171" s="3"/>
      <c r="PGR171" s="3"/>
      <c r="PGS171" s="3"/>
      <c r="PGT171" s="3"/>
      <c r="PGU171" s="3"/>
      <c r="PGV171" s="3"/>
      <c r="PGW171" s="3"/>
      <c r="PGX171" s="3"/>
      <c r="PGY171" s="3"/>
      <c r="PGZ171" s="3"/>
      <c r="PHA171" s="3"/>
      <c r="PHB171" s="3"/>
      <c r="PHC171" s="3"/>
      <c r="PHD171" s="3"/>
      <c r="PHE171" s="3"/>
      <c r="PHF171" s="3"/>
      <c r="PHG171" s="3"/>
      <c r="PHH171" s="3"/>
      <c r="PHI171" s="3"/>
      <c r="PHJ171" s="3"/>
      <c r="PHK171" s="3"/>
      <c r="PHL171" s="3"/>
      <c r="PHM171" s="3"/>
      <c r="PHN171" s="3"/>
      <c r="PHO171" s="3"/>
      <c r="PHP171" s="3"/>
      <c r="PHQ171" s="3"/>
      <c r="PHR171" s="3"/>
      <c r="PHS171" s="3"/>
      <c r="PHT171" s="3"/>
      <c r="PHU171" s="3"/>
      <c r="PHV171" s="3"/>
      <c r="PHW171" s="3"/>
      <c r="PHX171" s="3"/>
      <c r="PHY171" s="3"/>
      <c r="PHZ171" s="3"/>
      <c r="PIA171" s="3"/>
      <c r="PIB171" s="3"/>
      <c r="PIC171" s="3"/>
      <c r="PID171" s="3"/>
      <c r="PIE171" s="3"/>
      <c r="PIF171" s="3"/>
      <c r="PIG171" s="3"/>
      <c r="PIH171" s="3"/>
      <c r="PII171" s="3"/>
      <c r="PIJ171" s="3"/>
      <c r="PIK171" s="3"/>
      <c r="PIL171" s="3"/>
      <c r="PIM171" s="3"/>
      <c r="PIN171" s="3"/>
      <c r="PIO171" s="3"/>
      <c r="PIP171" s="3"/>
      <c r="PIQ171" s="3"/>
      <c r="PIR171" s="3"/>
      <c r="PIS171" s="3"/>
      <c r="PIT171" s="3"/>
      <c r="PIU171" s="3"/>
      <c r="PIV171" s="3"/>
      <c r="PIW171" s="3"/>
      <c r="PIX171" s="3"/>
      <c r="PIY171" s="3"/>
      <c r="PIZ171" s="3"/>
      <c r="PJA171" s="3"/>
      <c r="PJB171" s="3"/>
      <c r="PJC171" s="3"/>
      <c r="PJD171" s="3"/>
      <c r="PJE171" s="3"/>
      <c r="PJF171" s="3"/>
      <c r="PJG171" s="3"/>
      <c r="PJH171" s="3"/>
      <c r="PJI171" s="3"/>
      <c r="PJJ171" s="3"/>
      <c r="PJK171" s="3"/>
      <c r="PJL171" s="3"/>
      <c r="PJM171" s="3"/>
      <c r="PJN171" s="3"/>
      <c r="PJO171" s="3"/>
      <c r="PJP171" s="3"/>
      <c r="PJQ171" s="3"/>
      <c r="PJR171" s="3"/>
      <c r="PJS171" s="3"/>
      <c r="PJT171" s="3"/>
      <c r="PJU171" s="3"/>
      <c r="PJV171" s="3"/>
      <c r="PJW171" s="3"/>
      <c r="PJX171" s="3"/>
      <c r="PJY171" s="3"/>
      <c r="PJZ171" s="3"/>
      <c r="PKA171" s="3"/>
      <c r="PKB171" s="3"/>
      <c r="PKC171" s="3"/>
      <c r="PKD171" s="3"/>
      <c r="PKE171" s="3"/>
      <c r="PKF171" s="3"/>
      <c r="PKG171" s="3"/>
      <c r="PKH171" s="3"/>
      <c r="PKI171" s="3"/>
      <c r="PKJ171" s="3"/>
      <c r="PKK171" s="3"/>
      <c r="PKL171" s="3"/>
      <c r="PKM171" s="3"/>
      <c r="PKN171" s="3"/>
      <c r="PKO171" s="3"/>
      <c r="PKP171" s="3"/>
      <c r="PKQ171" s="3"/>
      <c r="PKR171" s="3"/>
      <c r="PKS171" s="3"/>
      <c r="PKT171" s="3"/>
      <c r="PKU171" s="3"/>
      <c r="PKV171" s="3"/>
      <c r="PKW171" s="3"/>
      <c r="PKX171" s="3"/>
      <c r="PKY171" s="3"/>
      <c r="PKZ171" s="3"/>
      <c r="PLA171" s="3"/>
      <c r="PLB171" s="3"/>
      <c r="PLC171" s="3"/>
      <c r="PLD171" s="3"/>
      <c r="PLE171" s="3"/>
      <c r="PLF171" s="3"/>
      <c r="PLG171" s="3"/>
      <c r="PLH171" s="3"/>
      <c r="PLI171" s="3"/>
      <c r="PLJ171" s="3"/>
      <c r="PLK171" s="3"/>
      <c r="PLL171" s="3"/>
      <c r="PLM171" s="3"/>
      <c r="PLN171" s="3"/>
      <c r="PLO171" s="3"/>
      <c r="PLP171" s="3"/>
      <c r="PLQ171" s="3"/>
      <c r="PLR171" s="3"/>
      <c r="PLS171" s="3"/>
      <c r="PLT171" s="3"/>
      <c r="PLU171" s="3"/>
      <c r="PLV171" s="3"/>
      <c r="PLW171" s="3"/>
      <c r="PLX171" s="3"/>
      <c r="PLY171" s="3"/>
      <c r="PLZ171" s="3"/>
      <c r="PMA171" s="3"/>
      <c r="PMB171" s="3"/>
      <c r="PMC171" s="3"/>
      <c r="PMD171" s="3"/>
      <c r="PME171" s="3"/>
      <c r="PMF171" s="3"/>
      <c r="PMG171" s="3"/>
      <c r="PMH171" s="3"/>
      <c r="PMI171" s="3"/>
      <c r="PMJ171" s="3"/>
      <c r="PMK171" s="3"/>
      <c r="PML171" s="3"/>
      <c r="PMM171" s="3"/>
      <c r="PMN171" s="3"/>
      <c r="PMO171" s="3"/>
      <c r="PMP171" s="3"/>
      <c r="PMQ171" s="3"/>
      <c r="PMR171" s="3"/>
      <c r="PMS171" s="3"/>
      <c r="PMT171" s="3"/>
      <c r="PMU171" s="3"/>
      <c r="PMV171" s="3"/>
      <c r="PMW171" s="3"/>
      <c r="PMX171" s="3"/>
      <c r="PMY171" s="3"/>
      <c r="PMZ171" s="3"/>
      <c r="PNA171" s="3"/>
      <c r="PNB171" s="3"/>
      <c r="PNC171" s="3"/>
      <c r="PND171" s="3"/>
      <c r="PNE171" s="3"/>
      <c r="PNF171" s="3"/>
      <c r="PNG171" s="3"/>
      <c r="PNH171" s="3"/>
      <c r="PNI171" s="3"/>
      <c r="PNJ171" s="3"/>
      <c r="PNK171" s="3"/>
      <c r="PNL171" s="3"/>
      <c r="PNM171" s="3"/>
      <c r="PNN171" s="3"/>
      <c r="PNO171" s="3"/>
      <c r="PNP171" s="3"/>
      <c r="PNQ171" s="3"/>
      <c r="PNR171" s="3"/>
      <c r="PNS171" s="3"/>
      <c r="PNT171" s="3"/>
      <c r="PNU171" s="3"/>
      <c r="PNV171" s="3"/>
      <c r="PNW171" s="3"/>
      <c r="PNX171" s="3"/>
      <c r="PNY171" s="3"/>
      <c r="PNZ171" s="3"/>
      <c r="POA171" s="3"/>
      <c r="POB171" s="3"/>
      <c r="POC171" s="3"/>
      <c r="POD171" s="3"/>
      <c r="POE171" s="3"/>
      <c r="POF171" s="3"/>
      <c r="POG171" s="3"/>
      <c r="POH171" s="3"/>
      <c r="POI171" s="3"/>
      <c r="POJ171" s="3"/>
      <c r="POK171" s="3"/>
      <c r="POL171" s="3"/>
      <c r="POM171" s="3"/>
      <c r="PON171" s="3"/>
      <c r="POO171" s="3"/>
      <c r="POP171" s="3"/>
      <c r="POQ171" s="3"/>
      <c r="POR171" s="3"/>
      <c r="POS171" s="3"/>
      <c r="POT171" s="3"/>
      <c r="POU171" s="3"/>
      <c r="POV171" s="3"/>
      <c r="POW171" s="3"/>
      <c r="POX171" s="3"/>
      <c r="POY171" s="3"/>
      <c r="POZ171" s="3"/>
      <c r="PPA171" s="3"/>
      <c r="PPB171" s="3"/>
      <c r="PPC171" s="3"/>
      <c r="PPD171" s="3"/>
      <c r="PPE171" s="3"/>
      <c r="PPF171" s="3"/>
      <c r="PPG171" s="3"/>
      <c r="PPH171" s="3"/>
      <c r="PPI171" s="3"/>
      <c r="PPJ171" s="3"/>
      <c r="PPK171" s="3"/>
      <c r="PPL171" s="3"/>
      <c r="PPM171" s="3"/>
      <c r="PPN171" s="3"/>
      <c r="PPO171" s="3"/>
      <c r="PPP171" s="3"/>
      <c r="PPQ171" s="3"/>
      <c r="PPR171" s="3"/>
      <c r="PPS171" s="3"/>
      <c r="PPT171" s="3"/>
      <c r="PPU171" s="3"/>
      <c r="PPV171" s="3"/>
      <c r="PPW171" s="3"/>
      <c r="PPX171" s="3"/>
      <c r="PPY171" s="3"/>
      <c r="PPZ171" s="3"/>
      <c r="PQA171" s="3"/>
      <c r="PQB171" s="3"/>
      <c r="PQC171" s="3"/>
      <c r="PQD171" s="3"/>
      <c r="PQE171" s="3"/>
      <c r="PQF171" s="3"/>
      <c r="PQG171" s="3"/>
      <c r="PQH171" s="3"/>
      <c r="PQI171" s="3"/>
      <c r="PQJ171" s="3"/>
      <c r="PQK171" s="3"/>
      <c r="PQL171" s="3"/>
      <c r="PQM171" s="3"/>
      <c r="PQN171" s="3"/>
      <c r="PQO171" s="3"/>
      <c r="PQP171" s="3"/>
      <c r="PQQ171" s="3"/>
      <c r="PQR171" s="3"/>
      <c r="PQS171" s="3"/>
      <c r="PQT171" s="3"/>
      <c r="PQU171" s="3"/>
      <c r="PQV171" s="3"/>
      <c r="PQW171" s="3"/>
      <c r="PQX171" s="3"/>
      <c r="PQY171" s="3"/>
      <c r="PQZ171" s="3"/>
      <c r="PRA171" s="3"/>
      <c r="PRB171" s="3"/>
      <c r="PRC171" s="3"/>
      <c r="PRD171" s="3"/>
      <c r="PRE171" s="3"/>
      <c r="PRF171" s="3"/>
      <c r="PRG171" s="3"/>
      <c r="PRH171" s="3"/>
      <c r="PRI171" s="3"/>
      <c r="PRJ171" s="3"/>
      <c r="PRK171" s="3"/>
      <c r="PRL171" s="3"/>
      <c r="PRM171" s="3"/>
      <c r="PRN171" s="3"/>
      <c r="PRO171" s="3"/>
      <c r="PRP171" s="3"/>
      <c r="PRQ171" s="3"/>
      <c r="PRR171" s="3"/>
      <c r="PRS171" s="3"/>
      <c r="PRT171" s="3"/>
      <c r="PRU171" s="3"/>
      <c r="PRV171" s="3"/>
      <c r="PRW171" s="3"/>
      <c r="PRX171" s="3"/>
      <c r="PRY171" s="3"/>
      <c r="PRZ171" s="3"/>
      <c r="PSA171" s="3"/>
      <c r="PSB171" s="3"/>
      <c r="PSC171" s="3"/>
      <c r="PSD171" s="3"/>
      <c r="PSE171" s="3"/>
      <c r="PSF171" s="3"/>
      <c r="PSG171" s="3"/>
      <c r="PSH171" s="3"/>
      <c r="PSI171" s="3"/>
      <c r="PSJ171" s="3"/>
      <c r="PSK171" s="3"/>
      <c r="PSL171" s="3"/>
      <c r="PSM171" s="3"/>
      <c r="PSN171" s="3"/>
      <c r="PSO171" s="3"/>
      <c r="PSP171" s="3"/>
      <c r="PSQ171" s="3"/>
      <c r="PSR171" s="3"/>
      <c r="PSS171" s="3"/>
      <c r="PST171" s="3"/>
      <c r="PSU171" s="3"/>
      <c r="PSV171" s="3"/>
      <c r="PSW171" s="3"/>
      <c r="PSX171" s="3"/>
      <c r="PSY171" s="3"/>
      <c r="PSZ171" s="3"/>
      <c r="PTA171" s="3"/>
      <c r="PTB171" s="3"/>
      <c r="PTC171" s="3"/>
      <c r="PTD171" s="3"/>
      <c r="PTE171" s="3"/>
      <c r="PTF171" s="3"/>
      <c r="PTG171" s="3"/>
      <c r="PTH171" s="3"/>
      <c r="PTI171" s="3"/>
      <c r="PTJ171" s="3"/>
      <c r="PTK171" s="3"/>
      <c r="PTL171" s="3"/>
      <c r="PTM171" s="3"/>
      <c r="PTN171" s="3"/>
      <c r="PTO171" s="3"/>
      <c r="PTP171" s="3"/>
      <c r="PTQ171" s="3"/>
      <c r="PTR171" s="3"/>
      <c r="PTS171" s="3"/>
      <c r="PTT171" s="3"/>
      <c r="PTU171" s="3"/>
      <c r="PTV171" s="3"/>
      <c r="PTW171" s="3"/>
      <c r="PTX171" s="3"/>
      <c r="PTY171" s="3"/>
      <c r="PTZ171" s="3"/>
      <c r="PUA171" s="3"/>
      <c r="PUB171" s="3"/>
      <c r="PUC171" s="3"/>
      <c r="PUD171" s="3"/>
      <c r="PUE171" s="3"/>
      <c r="PUF171" s="3"/>
      <c r="PUG171" s="3"/>
      <c r="PUH171" s="3"/>
      <c r="PUI171" s="3"/>
      <c r="PUJ171" s="3"/>
      <c r="PUK171" s="3"/>
      <c r="PUL171" s="3"/>
      <c r="PUM171" s="3"/>
      <c r="PUN171" s="3"/>
      <c r="PUO171" s="3"/>
      <c r="PUP171" s="3"/>
      <c r="PUQ171" s="3"/>
      <c r="PUR171" s="3"/>
      <c r="PUS171" s="3"/>
      <c r="PUT171" s="3"/>
      <c r="PUU171" s="3"/>
      <c r="PUV171" s="3"/>
      <c r="PUW171" s="3"/>
      <c r="PUX171" s="3"/>
      <c r="PUY171" s="3"/>
      <c r="PUZ171" s="3"/>
      <c r="PVA171" s="3"/>
      <c r="PVB171" s="3"/>
      <c r="PVC171" s="3"/>
      <c r="PVD171" s="3"/>
      <c r="PVE171" s="3"/>
      <c r="PVF171" s="3"/>
      <c r="PVG171" s="3"/>
      <c r="PVH171" s="3"/>
      <c r="PVI171" s="3"/>
      <c r="PVJ171" s="3"/>
      <c r="PVK171" s="3"/>
      <c r="PVL171" s="3"/>
      <c r="PVM171" s="3"/>
      <c r="PVN171" s="3"/>
      <c r="PVO171" s="3"/>
      <c r="PVP171" s="3"/>
      <c r="PVQ171" s="3"/>
      <c r="PVR171" s="3"/>
      <c r="PVS171" s="3"/>
      <c r="PVT171" s="3"/>
      <c r="PVU171" s="3"/>
      <c r="PVV171" s="3"/>
      <c r="PVW171" s="3"/>
      <c r="PVX171" s="3"/>
      <c r="PVY171" s="3"/>
      <c r="PVZ171" s="3"/>
      <c r="PWA171" s="3"/>
      <c r="PWB171" s="3"/>
      <c r="PWC171" s="3"/>
      <c r="PWD171" s="3"/>
      <c r="PWE171" s="3"/>
      <c r="PWF171" s="3"/>
      <c r="PWG171" s="3"/>
      <c r="PWH171" s="3"/>
      <c r="PWI171" s="3"/>
      <c r="PWJ171" s="3"/>
      <c r="PWK171" s="3"/>
      <c r="PWL171" s="3"/>
      <c r="PWM171" s="3"/>
      <c r="PWN171" s="3"/>
      <c r="PWO171" s="3"/>
      <c r="PWP171" s="3"/>
      <c r="PWQ171" s="3"/>
      <c r="PWR171" s="3"/>
      <c r="PWS171" s="3"/>
      <c r="PWT171" s="3"/>
      <c r="PWU171" s="3"/>
      <c r="PWV171" s="3"/>
      <c r="PWW171" s="3"/>
      <c r="PWX171" s="3"/>
      <c r="PWY171" s="3"/>
      <c r="PWZ171" s="3"/>
      <c r="PXA171" s="3"/>
      <c r="PXB171" s="3"/>
      <c r="PXC171" s="3"/>
      <c r="PXD171" s="3"/>
      <c r="PXE171" s="3"/>
      <c r="PXF171" s="3"/>
      <c r="PXG171" s="3"/>
      <c r="PXH171" s="3"/>
      <c r="PXI171" s="3"/>
      <c r="PXJ171" s="3"/>
      <c r="PXK171" s="3"/>
      <c r="PXL171" s="3"/>
      <c r="PXM171" s="3"/>
      <c r="PXN171" s="3"/>
      <c r="PXO171" s="3"/>
      <c r="PXP171" s="3"/>
      <c r="PXQ171" s="3"/>
      <c r="PXR171" s="3"/>
      <c r="PXS171" s="3"/>
      <c r="PXT171" s="3"/>
      <c r="PXU171" s="3"/>
      <c r="PXV171" s="3"/>
      <c r="PXW171" s="3"/>
      <c r="PXX171" s="3"/>
      <c r="PXY171" s="3"/>
      <c r="PXZ171" s="3"/>
      <c r="PYA171" s="3"/>
      <c r="PYB171" s="3"/>
      <c r="PYC171" s="3"/>
      <c r="PYD171" s="3"/>
      <c r="PYE171" s="3"/>
      <c r="PYF171" s="3"/>
      <c r="PYG171" s="3"/>
      <c r="PYH171" s="3"/>
      <c r="PYI171" s="3"/>
      <c r="PYJ171" s="3"/>
      <c r="PYK171" s="3"/>
      <c r="PYL171" s="3"/>
      <c r="PYM171" s="3"/>
      <c r="PYN171" s="3"/>
      <c r="PYO171" s="3"/>
      <c r="PYP171" s="3"/>
      <c r="PYQ171" s="3"/>
      <c r="PYR171" s="3"/>
      <c r="PYS171" s="3"/>
      <c r="PYT171" s="3"/>
      <c r="PYU171" s="3"/>
      <c r="PYV171" s="3"/>
      <c r="PYW171" s="3"/>
      <c r="PYX171" s="3"/>
      <c r="PYY171" s="3"/>
      <c r="PYZ171" s="3"/>
      <c r="PZA171" s="3"/>
      <c r="PZB171" s="3"/>
      <c r="PZC171" s="3"/>
      <c r="PZD171" s="3"/>
      <c r="PZE171" s="3"/>
      <c r="PZF171" s="3"/>
      <c r="PZG171" s="3"/>
      <c r="PZH171" s="3"/>
      <c r="PZI171" s="3"/>
      <c r="PZJ171" s="3"/>
      <c r="PZK171" s="3"/>
      <c r="PZL171" s="3"/>
      <c r="PZM171" s="3"/>
      <c r="PZN171" s="3"/>
      <c r="PZO171" s="3"/>
      <c r="PZP171" s="3"/>
      <c r="PZQ171" s="3"/>
      <c r="PZR171" s="3"/>
      <c r="PZS171" s="3"/>
      <c r="PZT171" s="3"/>
      <c r="PZU171" s="3"/>
      <c r="PZV171" s="3"/>
      <c r="PZW171" s="3"/>
      <c r="PZX171" s="3"/>
      <c r="PZY171" s="3"/>
      <c r="PZZ171" s="3"/>
      <c r="QAA171" s="3"/>
      <c r="QAB171" s="3"/>
      <c r="QAC171" s="3"/>
      <c r="QAD171" s="3"/>
      <c r="QAE171" s="3"/>
      <c r="QAF171" s="3"/>
      <c r="QAG171" s="3"/>
      <c r="QAH171" s="3"/>
      <c r="QAI171" s="3"/>
      <c r="QAJ171" s="3"/>
      <c r="QAK171" s="3"/>
      <c r="QAL171" s="3"/>
      <c r="QAM171" s="3"/>
      <c r="QAN171" s="3"/>
      <c r="QAO171" s="3"/>
      <c r="QAP171" s="3"/>
      <c r="QAQ171" s="3"/>
      <c r="QAR171" s="3"/>
      <c r="QAS171" s="3"/>
      <c r="QAT171" s="3"/>
      <c r="QAU171" s="3"/>
      <c r="QAV171" s="3"/>
      <c r="QAW171" s="3"/>
      <c r="QAX171" s="3"/>
      <c r="QAY171" s="3"/>
      <c r="QAZ171" s="3"/>
      <c r="QBA171" s="3"/>
      <c r="QBB171" s="3"/>
      <c r="QBC171" s="3"/>
      <c r="QBD171" s="3"/>
      <c r="QBE171" s="3"/>
      <c r="QBF171" s="3"/>
      <c r="QBG171" s="3"/>
      <c r="QBH171" s="3"/>
      <c r="QBI171" s="3"/>
      <c r="QBJ171" s="3"/>
      <c r="QBK171" s="3"/>
      <c r="QBL171" s="3"/>
      <c r="QBM171" s="3"/>
      <c r="QBN171" s="3"/>
      <c r="QBO171" s="3"/>
      <c r="QBP171" s="3"/>
      <c r="QBQ171" s="3"/>
      <c r="QBR171" s="3"/>
      <c r="QBS171" s="3"/>
      <c r="QBT171" s="3"/>
      <c r="QBU171" s="3"/>
      <c r="QBV171" s="3"/>
      <c r="QBW171" s="3"/>
      <c r="QBX171" s="3"/>
      <c r="QBY171" s="3"/>
      <c r="QBZ171" s="3"/>
      <c r="QCA171" s="3"/>
      <c r="QCB171" s="3"/>
      <c r="QCC171" s="3"/>
      <c r="QCD171" s="3"/>
      <c r="QCE171" s="3"/>
      <c r="QCF171" s="3"/>
      <c r="QCG171" s="3"/>
      <c r="QCH171" s="3"/>
      <c r="QCI171" s="3"/>
      <c r="QCJ171" s="3"/>
      <c r="QCK171" s="3"/>
      <c r="QCL171" s="3"/>
      <c r="QCM171" s="3"/>
      <c r="QCN171" s="3"/>
      <c r="QCO171" s="3"/>
      <c r="QCP171" s="3"/>
      <c r="QCQ171" s="3"/>
      <c r="QCR171" s="3"/>
      <c r="QCS171" s="3"/>
      <c r="QCT171" s="3"/>
      <c r="QCU171" s="3"/>
      <c r="QCV171" s="3"/>
      <c r="QCW171" s="3"/>
      <c r="QCX171" s="3"/>
      <c r="QCY171" s="3"/>
      <c r="QCZ171" s="3"/>
      <c r="QDA171" s="3"/>
      <c r="QDB171" s="3"/>
      <c r="QDC171" s="3"/>
      <c r="QDD171" s="3"/>
      <c r="QDE171" s="3"/>
      <c r="QDF171" s="3"/>
      <c r="QDG171" s="3"/>
      <c r="QDH171" s="3"/>
      <c r="QDI171" s="3"/>
      <c r="QDJ171" s="3"/>
      <c r="QDK171" s="3"/>
      <c r="QDL171" s="3"/>
      <c r="QDM171" s="3"/>
      <c r="QDN171" s="3"/>
      <c r="QDO171" s="3"/>
      <c r="QDP171" s="3"/>
      <c r="QDQ171" s="3"/>
      <c r="QDR171" s="3"/>
      <c r="QDS171" s="3"/>
      <c r="QDT171" s="3"/>
      <c r="QDU171" s="3"/>
      <c r="QDV171" s="3"/>
      <c r="QDW171" s="3"/>
      <c r="QDX171" s="3"/>
      <c r="QDY171" s="3"/>
      <c r="QDZ171" s="3"/>
      <c r="QEA171" s="3"/>
      <c r="QEB171" s="3"/>
      <c r="QEC171" s="3"/>
      <c r="QED171" s="3"/>
      <c r="QEE171" s="3"/>
      <c r="QEF171" s="3"/>
      <c r="QEG171" s="3"/>
      <c r="QEH171" s="3"/>
      <c r="QEI171" s="3"/>
      <c r="QEJ171" s="3"/>
      <c r="QEK171" s="3"/>
      <c r="QEL171" s="3"/>
      <c r="QEM171" s="3"/>
      <c r="QEN171" s="3"/>
      <c r="QEO171" s="3"/>
      <c r="QEP171" s="3"/>
      <c r="QEQ171" s="3"/>
      <c r="QER171" s="3"/>
      <c r="QES171" s="3"/>
      <c r="QET171" s="3"/>
      <c r="QEU171" s="3"/>
      <c r="QEV171" s="3"/>
      <c r="QEW171" s="3"/>
      <c r="QEX171" s="3"/>
      <c r="QEY171" s="3"/>
      <c r="QEZ171" s="3"/>
      <c r="QFA171" s="3"/>
      <c r="QFB171" s="3"/>
      <c r="QFC171" s="3"/>
      <c r="QFD171" s="3"/>
      <c r="QFE171" s="3"/>
      <c r="QFF171" s="3"/>
      <c r="QFG171" s="3"/>
      <c r="QFH171" s="3"/>
      <c r="QFI171" s="3"/>
      <c r="QFJ171" s="3"/>
      <c r="QFK171" s="3"/>
      <c r="QFL171" s="3"/>
      <c r="QFM171" s="3"/>
      <c r="QFN171" s="3"/>
      <c r="QFO171" s="3"/>
      <c r="QFP171" s="3"/>
      <c r="QFQ171" s="3"/>
      <c r="QFR171" s="3"/>
      <c r="QFS171" s="3"/>
      <c r="QFT171" s="3"/>
      <c r="QFU171" s="3"/>
      <c r="QFV171" s="3"/>
      <c r="QFW171" s="3"/>
      <c r="QFX171" s="3"/>
      <c r="QFY171" s="3"/>
      <c r="QFZ171" s="3"/>
      <c r="QGA171" s="3"/>
      <c r="QGB171" s="3"/>
      <c r="QGC171" s="3"/>
      <c r="QGD171" s="3"/>
      <c r="QGE171" s="3"/>
      <c r="QGF171" s="3"/>
      <c r="QGG171" s="3"/>
      <c r="QGH171" s="3"/>
      <c r="QGI171" s="3"/>
      <c r="QGJ171" s="3"/>
      <c r="QGK171" s="3"/>
      <c r="QGL171" s="3"/>
      <c r="QGM171" s="3"/>
      <c r="QGN171" s="3"/>
      <c r="QGO171" s="3"/>
      <c r="QGP171" s="3"/>
      <c r="QGQ171" s="3"/>
      <c r="QGR171" s="3"/>
      <c r="QGS171" s="3"/>
      <c r="QGT171" s="3"/>
      <c r="QGU171" s="3"/>
      <c r="QGV171" s="3"/>
      <c r="QGW171" s="3"/>
      <c r="QGX171" s="3"/>
      <c r="QGY171" s="3"/>
      <c r="QGZ171" s="3"/>
      <c r="QHA171" s="3"/>
      <c r="QHB171" s="3"/>
      <c r="QHC171" s="3"/>
      <c r="QHD171" s="3"/>
      <c r="QHE171" s="3"/>
      <c r="QHF171" s="3"/>
      <c r="QHG171" s="3"/>
      <c r="QHH171" s="3"/>
      <c r="QHI171" s="3"/>
      <c r="QHJ171" s="3"/>
      <c r="QHK171" s="3"/>
      <c r="QHL171" s="3"/>
      <c r="QHM171" s="3"/>
      <c r="QHN171" s="3"/>
      <c r="QHO171" s="3"/>
      <c r="QHP171" s="3"/>
      <c r="QHQ171" s="3"/>
      <c r="QHR171" s="3"/>
      <c r="QHS171" s="3"/>
      <c r="QHT171" s="3"/>
      <c r="QHU171" s="3"/>
      <c r="QHV171" s="3"/>
      <c r="QHW171" s="3"/>
      <c r="QHX171" s="3"/>
      <c r="QHY171" s="3"/>
      <c r="QHZ171" s="3"/>
      <c r="QIA171" s="3"/>
      <c r="QIB171" s="3"/>
      <c r="QIC171" s="3"/>
      <c r="QID171" s="3"/>
      <c r="QIE171" s="3"/>
      <c r="QIF171" s="3"/>
      <c r="QIG171" s="3"/>
      <c r="QIH171" s="3"/>
      <c r="QII171" s="3"/>
      <c r="QIJ171" s="3"/>
      <c r="QIK171" s="3"/>
      <c r="QIL171" s="3"/>
      <c r="QIM171" s="3"/>
      <c r="QIN171" s="3"/>
      <c r="QIO171" s="3"/>
      <c r="QIP171" s="3"/>
      <c r="QIQ171" s="3"/>
      <c r="QIR171" s="3"/>
      <c r="QIS171" s="3"/>
      <c r="QIT171" s="3"/>
      <c r="QIU171" s="3"/>
      <c r="QIV171" s="3"/>
      <c r="QIW171" s="3"/>
      <c r="QIX171" s="3"/>
      <c r="QIY171" s="3"/>
      <c r="QIZ171" s="3"/>
      <c r="QJA171" s="3"/>
      <c r="QJB171" s="3"/>
      <c r="QJC171" s="3"/>
      <c r="QJD171" s="3"/>
      <c r="QJE171" s="3"/>
      <c r="QJF171" s="3"/>
      <c r="QJG171" s="3"/>
      <c r="QJH171" s="3"/>
      <c r="QJI171" s="3"/>
      <c r="QJJ171" s="3"/>
      <c r="QJK171" s="3"/>
      <c r="QJL171" s="3"/>
      <c r="QJM171" s="3"/>
      <c r="QJN171" s="3"/>
      <c r="QJO171" s="3"/>
      <c r="QJP171" s="3"/>
      <c r="QJQ171" s="3"/>
      <c r="QJR171" s="3"/>
      <c r="QJS171" s="3"/>
      <c r="QJT171" s="3"/>
      <c r="QJU171" s="3"/>
      <c r="QJV171" s="3"/>
      <c r="QJW171" s="3"/>
      <c r="QJX171" s="3"/>
      <c r="QJY171" s="3"/>
      <c r="QJZ171" s="3"/>
      <c r="QKA171" s="3"/>
      <c r="QKB171" s="3"/>
      <c r="QKC171" s="3"/>
      <c r="QKD171" s="3"/>
      <c r="QKE171" s="3"/>
      <c r="QKF171" s="3"/>
      <c r="QKG171" s="3"/>
      <c r="QKH171" s="3"/>
      <c r="QKI171" s="3"/>
      <c r="QKJ171" s="3"/>
      <c r="QKK171" s="3"/>
      <c r="QKL171" s="3"/>
      <c r="QKM171" s="3"/>
      <c r="QKN171" s="3"/>
      <c r="QKO171" s="3"/>
      <c r="QKP171" s="3"/>
      <c r="QKQ171" s="3"/>
      <c r="QKR171" s="3"/>
      <c r="QKS171" s="3"/>
      <c r="QKT171" s="3"/>
      <c r="QKU171" s="3"/>
      <c r="QKV171" s="3"/>
      <c r="QKW171" s="3"/>
      <c r="QKX171" s="3"/>
      <c r="QKY171" s="3"/>
      <c r="QKZ171" s="3"/>
      <c r="QLA171" s="3"/>
      <c r="QLB171" s="3"/>
      <c r="QLC171" s="3"/>
      <c r="QLD171" s="3"/>
      <c r="QLE171" s="3"/>
      <c r="QLF171" s="3"/>
      <c r="QLG171" s="3"/>
      <c r="QLH171" s="3"/>
      <c r="QLI171" s="3"/>
      <c r="QLJ171" s="3"/>
      <c r="QLK171" s="3"/>
      <c r="QLL171" s="3"/>
      <c r="QLM171" s="3"/>
      <c r="QLN171" s="3"/>
      <c r="QLO171" s="3"/>
      <c r="QLP171" s="3"/>
      <c r="QLQ171" s="3"/>
      <c r="QLR171" s="3"/>
      <c r="QLS171" s="3"/>
      <c r="QLT171" s="3"/>
      <c r="QLU171" s="3"/>
      <c r="QLV171" s="3"/>
      <c r="QLW171" s="3"/>
      <c r="QLX171" s="3"/>
      <c r="QLY171" s="3"/>
      <c r="QLZ171" s="3"/>
      <c r="QMA171" s="3"/>
      <c r="QMB171" s="3"/>
      <c r="QMC171" s="3"/>
      <c r="QMD171" s="3"/>
      <c r="QME171" s="3"/>
      <c r="QMF171" s="3"/>
      <c r="QMG171" s="3"/>
      <c r="QMH171" s="3"/>
      <c r="QMI171" s="3"/>
      <c r="QMJ171" s="3"/>
      <c r="QMK171" s="3"/>
      <c r="QML171" s="3"/>
      <c r="QMM171" s="3"/>
      <c r="QMN171" s="3"/>
      <c r="QMO171" s="3"/>
      <c r="QMP171" s="3"/>
      <c r="QMQ171" s="3"/>
      <c r="QMR171" s="3"/>
      <c r="QMS171" s="3"/>
      <c r="QMT171" s="3"/>
      <c r="QMU171" s="3"/>
      <c r="QMV171" s="3"/>
      <c r="QMW171" s="3"/>
      <c r="QMX171" s="3"/>
      <c r="QMY171" s="3"/>
      <c r="QMZ171" s="3"/>
      <c r="QNA171" s="3"/>
      <c r="QNB171" s="3"/>
      <c r="QNC171" s="3"/>
      <c r="QND171" s="3"/>
      <c r="QNE171" s="3"/>
      <c r="QNF171" s="3"/>
      <c r="QNG171" s="3"/>
      <c r="QNH171" s="3"/>
      <c r="QNI171" s="3"/>
      <c r="QNJ171" s="3"/>
      <c r="QNK171" s="3"/>
      <c r="QNL171" s="3"/>
      <c r="QNM171" s="3"/>
      <c r="QNN171" s="3"/>
      <c r="QNO171" s="3"/>
      <c r="QNP171" s="3"/>
      <c r="QNQ171" s="3"/>
      <c r="QNR171" s="3"/>
      <c r="QNS171" s="3"/>
      <c r="QNT171" s="3"/>
      <c r="QNU171" s="3"/>
      <c r="QNV171" s="3"/>
      <c r="QNW171" s="3"/>
      <c r="QNX171" s="3"/>
      <c r="QNY171" s="3"/>
      <c r="QNZ171" s="3"/>
      <c r="QOA171" s="3"/>
      <c r="QOB171" s="3"/>
      <c r="QOC171" s="3"/>
      <c r="QOD171" s="3"/>
      <c r="QOE171" s="3"/>
      <c r="QOF171" s="3"/>
      <c r="QOG171" s="3"/>
      <c r="QOH171" s="3"/>
      <c r="QOI171" s="3"/>
      <c r="QOJ171" s="3"/>
      <c r="QOK171" s="3"/>
      <c r="QOL171" s="3"/>
      <c r="QOM171" s="3"/>
      <c r="QON171" s="3"/>
      <c r="QOO171" s="3"/>
      <c r="QOP171" s="3"/>
      <c r="QOQ171" s="3"/>
      <c r="QOR171" s="3"/>
      <c r="QOS171" s="3"/>
      <c r="QOT171" s="3"/>
      <c r="QOU171" s="3"/>
      <c r="QOV171" s="3"/>
      <c r="QOW171" s="3"/>
      <c r="QOX171" s="3"/>
      <c r="QOY171" s="3"/>
      <c r="QOZ171" s="3"/>
      <c r="QPA171" s="3"/>
      <c r="QPB171" s="3"/>
      <c r="QPC171" s="3"/>
      <c r="QPD171" s="3"/>
      <c r="QPE171" s="3"/>
      <c r="QPF171" s="3"/>
      <c r="QPG171" s="3"/>
      <c r="QPH171" s="3"/>
      <c r="QPI171" s="3"/>
      <c r="QPJ171" s="3"/>
      <c r="QPK171" s="3"/>
      <c r="QPL171" s="3"/>
      <c r="QPM171" s="3"/>
      <c r="QPN171" s="3"/>
      <c r="QPO171" s="3"/>
      <c r="QPP171" s="3"/>
      <c r="QPQ171" s="3"/>
      <c r="QPR171" s="3"/>
      <c r="QPS171" s="3"/>
      <c r="QPT171" s="3"/>
      <c r="QPU171" s="3"/>
      <c r="QPV171" s="3"/>
      <c r="QPW171" s="3"/>
      <c r="QPX171" s="3"/>
      <c r="QPY171" s="3"/>
      <c r="QPZ171" s="3"/>
      <c r="QQA171" s="3"/>
      <c r="QQB171" s="3"/>
      <c r="QQC171" s="3"/>
      <c r="QQD171" s="3"/>
      <c r="QQE171" s="3"/>
      <c r="QQF171" s="3"/>
      <c r="QQG171" s="3"/>
      <c r="QQH171" s="3"/>
      <c r="QQI171" s="3"/>
      <c r="QQJ171" s="3"/>
      <c r="QQK171" s="3"/>
      <c r="QQL171" s="3"/>
      <c r="QQM171" s="3"/>
      <c r="QQN171" s="3"/>
      <c r="QQO171" s="3"/>
      <c r="QQP171" s="3"/>
      <c r="QQQ171" s="3"/>
      <c r="QQR171" s="3"/>
      <c r="QQS171" s="3"/>
      <c r="QQT171" s="3"/>
      <c r="QQU171" s="3"/>
      <c r="QQV171" s="3"/>
      <c r="QQW171" s="3"/>
      <c r="QQX171" s="3"/>
      <c r="QQY171" s="3"/>
      <c r="QQZ171" s="3"/>
      <c r="QRA171" s="3"/>
      <c r="QRB171" s="3"/>
      <c r="QRC171" s="3"/>
      <c r="QRD171" s="3"/>
      <c r="QRE171" s="3"/>
      <c r="QRF171" s="3"/>
      <c r="QRG171" s="3"/>
      <c r="QRH171" s="3"/>
      <c r="QRI171" s="3"/>
      <c r="QRJ171" s="3"/>
      <c r="QRK171" s="3"/>
      <c r="QRL171" s="3"/>
      <c r="QRM171" s="3"/>
      <c r="QRN171" s="3"/>
      <c r="QRO171" s="3"/>
      <c r="QRP171" s="3"/>
      <c r="QRQ171" s="3"/>
      <c r="QRR171" s="3"/>
      <c r="QRS171" s="3"/>
      <c r="QRT171" s="3"/>
      <c r="QRU171" s="3"/>
      <c r="QRV171" s="3"/>
      <c r="QRW171" s="3"/>
      <c r="QRX171" s="3"/>
      <c r="QRY171" s="3"/>
      <c r="QRZ171" s="3"/>
      <c r="QSA171" s="3"/>
      <c r="QSB171" s="3"/>
      <c r="QSC171" s="3"/>
      <c r="QSD171" s="3"/>
      <c r="QSE171" s="3"/>
      <c r="QSF171" s="3"/>
      <c r="QSG171" s="3"/>
      <c r="QSH171" s="3"/>
      <c r="QSI171" s="3"/>
      <c r="QSJ171" s="3"/>
      <c r="QSK171" s="3"/>
      <c r="QSL171" s="3"/>
      <c r="QSM171" s="3"/>
      <c r="QSN171" s="3"/>
      <c r="QSO171" s="3"/>
      <c r="QSP171" s="3"/>
      <c r="QSQ171" s="3"/>
      <c r="QSR171" s="3"/>
      <c r="QSS171" s="3"/>
      <c r="QST171" s="3"/>
      <c r="QSU171" s="3"/>
      <c r="QSV171" s="3"/>
      <c r="QSW171" s="3"/>
      <c r="QSX171" s="3"/>
      <c r="QSY171" s="3"/>
      <c r="QSZ171" s="3"/>
      <c r="QTA171" s="3"/>
      <c r="QTB171" s="3"/>
      <c r="QTC171" s="3"/>
      <c r="QTD171" s="3"/>
      <c r="QTE171" s="3"/>
      <c r="QTF171" s="3"/>
      <c r="QTG171" s="3"/>
      <c r="QTH171" s="3"/>
      <c r="QTI171" s="3"/>
      <c r="QTJ171" s="3"/>
      <c r="QTK171" s="3"/>
      <c r="QTL171" s="3"/>
      <c r="QTM171" s="3"/>
      <c r="QTN171" s="3"/>
      <c r="QTO171" s="3"/>
      <c r="QTP171" s="3"/>
      <c r="QTQ171" s="3"/>
      <c r="QTR171" s="3"/>
      <c r="QTS171" s="3"/>
      <c r="QTT171" s="3"/>
      <c r="QTU171" s="3"/>
      <c r="QTV171" s="3"/>
      <c r="QTW171" s="3"/>
      <c r="QTX171" s="3"/>
      <c r="QTY171" s="3"/>
      <c r="QTZ171" s="3"/>
      <c r="QUA171" s="3"/>
      <c r="QUB171" s="3"/>
      <c r="QUC171" s="3"/>
      <c r="QUD171" s="3"/>
      <c r="QUE171" s="3"/>
      <c r="QUF171" s="3"/>
      <c r="QUG171" s="3"/>
      <c r="QUH171" s="3"/>
      <c r="QUI171" s="3"/>
      <c r="QUJ171" s="3"/>
      <c r="QUK171" s="3"/>
      <c r="QUL171" s="3"/>
      <c r="QUM171" s="3"/>
      <c r="QUN171" s="3"/>
      <c r="QUO171" s="3"/>
      <c r="QUP171" s="3"/>
      <c r="QUQ171" s="3"/>
      <c r="QUR171" s="3"/>
      <c r="QUS171" s="3"/>
      <c r="QUT171" s="3"/>
      <c r="QUU171" s="3"/>
      <c r="QUV171" s="3"/>
      <c r="QUW171" s="3"/>
      <c r="QUX171" s="3"/>
      <c r="QUY171" s="3"/>
      <c r="QUZ171" s="3"/>
      <c r="QVA171" s="3"/>
      <c r="QVB171" s="3"/>
      <c r="QVC171" s="3"/>
      <c r="QVD171" s="3"/>
      <c r="QVE171" s="3"/>
      <c r="QVF171" s="3"/>
      <c r="QVG171" s="3"/>
      <c r="QVH171" s="3"/>
      <c r="QVI171" s="3"/>
      <c r="QVJ171" s="3"/>
      <c r="QVK171" s="3"/>
      <c r="QVL171" s="3"/>
      <c r="QVM171" s="3"/>
      <c r="QVN171" s="3"/>
      <c r="QVO171" s="3"/>
      <c r="QVP171" s="3"/>
      <c r="QVQ171" s="3"/>
      <c r="QVR171" s="3"/>
      <c r="QVS171" s="3"/>
      <c r="QVT171" s="3"/>
      <c r="QVU171" s="3"/>
      <c r="QVV171" s="3"/>
      <c r="QVW171" s="3"/>
      <c r="QVX171" s="3"/>
      <c r="QVY171" s="3"/>
      <c r="QVZ171" s="3"/>
      <c r="QWA171" s="3"/>
      <c r="QWB171" s="3"/>
      <c r="QWC171" s="3"/>
      <c r="QWD171" s="3"/>
      <c r="QWE171" s="3"/>
      <c r="QWF171" s="3"/>
      <c r="QWG171" s="3"/>
      <c r="QWH171" s="3"/>
      <c r="QWI171" s="3"/>
      <c r="QWJ171" s="3"/>
      <c r="QWK171" s="3"/>
      <c r="QWL171" s="3"/>
      <c r="QWM171" s="3"/>
      <c r="QWN171" s="3"/>
      <c r="QWO171" s="3"/>
      <c r="QWP171" s="3"/>
      <c r="QWQ171" s="3"/>
      <c r="QWR171" s="3"/>
      <c r="QWS171" s="3"/>
      <c r="QWT171" s="3"/>
      <c r="QWU171" s="3"/>
      <c r="QWV171" s="3"/>
      <c r="QWW171" s="3"/>
      <c r="QWX171" s="3"/>
      <c r="QWY171" s="3"/>
      <c r="QWZ171" s="3"/>
      <c r="QXA171" s="3"/>
      <c r="QXB171" s="3"/>
      <c r="QXC171" s="3"/>
      <c r="QXD171" s="3"/>
      <c r="QXE171" s="3"/>
      <c r="QXF171" s="3"/>
      <c r="QXG171" s="3"/>
      <c r="QXH171" s="3"/>
      <c r="QXI171" s="3"/>
      <c r="QXJ171" s="3"/>
      <c r="QXK171" s="3"/>
      <c r="QXL171" s="3"/>
      <c r="QXM171" s="3"/>
      <c r="QXN171" s="3"/>
      <c r="QXO171" s="3"/>
      <c r="QXP171" s="3"/>
      <c r="QXQ171" s="3"/>
      <c r="QXR171" s="3"/>
      <c r="QXS171" s="3"/>
      <c r="QXT171" s="3"/>
      <c r="QXU171" s="3"/>
      <c r="QXV171" s="3"/>
      <c r="QXW171" s="3"/>
      <c r="QXX171" s="3"/>
      <c r="QXY171" s="3"/>
      <c r="QXZ171" s="3"/>
      <c r="QYA171" s="3"/>
      <c r="QYB171" s="3"/>
      <c r="QYC171" s="3"/>
      <c r="QYD171" s="3"/>
      <c r="QYE171" s="3"/>
      <c r="QYF171" s="3"/>
      <c r="QYG171" s="3"/>
      <c r="QYH171" s="3"/>
      <c r="QYI171" s="3"/>
      <c r="QYJ171" s="3"/>
      <c r="QYK171" s="3"/>
      <c r="QYL171" s="3"/>
      <c r="QYM171" s="3"/>
      <c r="QYN171" s="3"/>
      <c r="QYO171" s="3"/>
      <c r="QYP171" s="3"/>
      <c r="QYQ171" s="3"/>
      <c r="QYR171" s="3"/>
      <c r="QYS171" s="3"/>
      <c r="QYT171" s="3"/>
      <c r="QYU171" s="3"/>
      <c r="QYV171" s="3"/>
      <c r="QYW171" s="3"/>
      <c r="QYX171" s="3"/>
      <c r="QYY171" s="3"/>
      <c r="QYZ171" s="3"/>
      <c r="QZA171" s="3"/>
      <c r="QZB171" s="3"/>
      <c r="QZC171" s="3"/>
      <c r="QZD171" s="3"/>
      <c r="QZE171" s="3"/>
      <c r="QZF171" s="3"/>
      <c r="QZG171" s="3"/>
      <c r="QZH171" s="3"/>
      <c r="QZI171" s="3"/>
      <c r="QZJ171" s="3"/>
      <c r="QZK171" s="3"/>
      <c r="QZL171" s="3"/>
      <c r="QZM171" s="3"/>
      <c r="QZN171" s="3"/>
      <c r="QZO171" s="3"/>
      <c r="QZP171" s="3"/>
      <c r="QZQ171" s="3"/>
      <c r="QZR171" s="3"/>
      <c r="QZS171" s="3"/>
      <c r="QZT171" s="3"/>
      <c r="QZU171" s="3"/>
      <c r="QZV171" s="3"/>
      <c r="QZW171" s="3"/>
      <c r="QZX171" s="3"/>
      <c r="QZY171" s="3"/>
      <c r="QZZ171" s="3"/>
      <c r="RAA171" s="3"/>
      <c r="RAB171" s="3"/>
      <c r="RAC171" s="3"/>
      <c r="RAD171" s="3"/>
      <c r="RAE171" s="3"/>
      <c r="RAF171" s="3"/>
      <c r="RAG171" s="3"/>
      <c r="RAH171" s="3"/>
      <c r="RAI171" s="3"/>
      <c r="RAJ171" s="3"/>
      <c r="RAK171" s="3"/>
      <c r="RAL171" s="3"/>
      <c r="RAM171" s="3"/>
      <c r="RAN171" s="3"/>
      <c r="RAO171" s="3"/>
      <c r="RAP171" s="3"/>
      <c r="RAQ171" s="3"/>
      <c r="RAR171" s="3"/>
      <c r="RAS171" s="3"/>
      <c r="RAT171" s="3"/>
      <c r="RAU171" s="3"/>
      <c r="RAV171" s="3"/>
      <c r="RAW171" s="3"/>
      <c r="RAX171" s="3"/>
      <c r="RAY171" s="3"/>
      <c r="RAZ171" s="3"/>
      <c r="RBA171" s="3"/>
      <c r="RBB171" s="3"/>
      <c r="RBC171" s="3"/>
      <c r="RBD171" s="3"/>
      <c r="RBE171" s="3"/>
      <c r="RBF171" s="3"/>
      <c r="RBG171" s="3"/>
      <c r="RBH171" s="3"/>
      <c r="RBI171" s="3"/>
      <c r="RBJ171" s="3"/>
      <c r="RBK171" s="3"/>
      <c r="RBL171" s="3"/>
      <c r="RBM171" s="3"/>
      <c r="RBN171" s="3"/>
      <c r="RBO171" s="3"/>
      <c r="RBP171" s="3"/>
      <c r="RBQ171" s="3"/>
      <c r="RBR171" s="3"/>
      <c r="RBS171" s="3"/>
      <c r="RBT171" s="3"/>
      <c r="RBU171" s="3"/>
      <c r="RBV171" s="3"/>
      <c r="RBW171" s="3"/>
      <c r="RBX171" s="3"/>
      <c r="RBY171" s="3"/>
      <c r="RBZ171" s="3"/>
      <c r="RCA171" s="3"/>
      <c r="RCB171" s="3"/>
      <c r="RCC171" s="3"/>
      <c r="RCD171" s="3"/>
      <c r="RCE171" s="3"/>
      <c r="RCF171" s="3"/>
      <c r="RCG171" s="3"/>
      <c r="RCH171" s="3"/>
      <c r="RCI171" s="3"/>
      <c r="RCJ171" s="3"/>
      <c r="RCK171" s="3"/>
      <c r="RCL171" s="3"/>
      <c r="RCM171" s="3"/>
      <c r="RCN171" s="3"/>
      <c r="RCO171" s="3"/>
      <c r="RCP171" s="3"/>
      <c r="RCQ171" s="3"/>
      <c r="RCR171" s="3"/>
      <c r="RCS171" s="3"/>
      <c r="RCT171" s="3"/>
      <c r="RCU171" s="3"/>
      <c r="RCV171" s="3"/>
      <c r="RCW171" s="3"/>
      <c r="RCX171" s="3"/>
      <c r="RCY171" s="3"/>
      <c r="RCZ171" s="3"/>
      <c r="RDA171" s="3"/>
      <c r="RDB171" s="3"/>
      <c r="RDC171" s="3"/>
      <c r="RDD171" s="3"/>
      <c r="RDE171" s="3"/>
      <c r="RDF171" s="3"/>
      <c r="RDG171" s="3"/>
      <c r="RDH171" s="3"/>
      <c r="RDI171" s="3"/>
      <c r="RDJ171" s="3"/>
      <c r="RDK171" s="3"/>
      <c r="RDL171" s="3"/>
      <c r="RDM171" s="3"/>
      <c r="RDN171" s="3"/>
      <c r="RDO171" s="3"/>
      <c r="RDP171" s="3"/>
      <c r="RDQ171" s="3"/>
      <c r="RDR171" s="3"/>
      <c r="RDS171" s="3"/>
      <c r="RDT171" s="3"/>
      <c r="RDU171" s="3"/>
      <c r="RDV171" s="3"/>
      <c r="RDW171" s="3"/>
      <c r="RDX171" s="3"/>
      <c r="RDY171" s="3"/>
      <c r="RDZ171" s="3"/>
      <c r="REA171" s="3"/>
      <c r="REB171" s="3"/>
      <c r="REC171" s="3"/>
      <c r="RED171" s="3"/>
      <c r="REE171" s="3"/>
      <c r="REF171" s="3"/>
      <c r="REG171" s="3"/>
      <c r="REH171" s="3"/>
      <c r="REI171" s="3"/>
      <c r="REJ171" s="3"/>
      <c r="REK171" s="3"/>
      <c r="REL171" s="3"/>
      <c r="REM171" s="3"/>
      <c r="REN171" s="3"/>
      <c r="REO171" s="3"/>
      <c r="REP171" s="3"/>
      <c r="REQ171" s="3"/>
      <c r="RER171" s="3"/>
      <c r="RES171" s="3"/>
      <c r="RET171" s="3"/>
      <c r="REU171" s="3"/>
      <c r="REV171" s="3"/>
      <c r="REW171" s="3"/>
      <c r="REX171" s="3"/>
      <c r="REY171" s="3"/>
      <c r="REZ171" s="3"/>
      <c r="RFA171" s="3"/>
      <c r="RFB171" s="3"/>
      <c r="RFC171" s="3"/>
      <c r="RFD171" s="3"/>
      <c r="RFE171" s="3"/>
      <c r="RFF171" s="3"/>
      <c r="RFG171" s="3"/>
      <c r="RFH171" s="3"/>
      <c r="RFI171" s="3"/>
      <c r="RFJ171" s="3"/>
      <c r="RFK171" s="3"/>
      <c r="RFL171" s="3"/>
      <c r="RFM171" s="3"/>
      <c r="RFN171" s="3"/>
      <c r="RFO171" s="3"/>
      <c r="RFP171" s="3"/>
      <c r="RFQ171" s="3"/>
      <c r="RFR171" s="3"/>
      <c r="RFS171" s="3"/>
      <c r="RFT171" s="3"/>
      <c r="RFU171" s="3"/>
      <c r="RFV171" s="3"/>
      <c r="RFW171" s="3"/>
      <c r="RFX171" s="3"/>
      <c r="RFY171" s="3"/>
      <c r="RFZ171" s="3"/>
      <c r="RGA171" s="3"/>
      <c r="RGB171" s="3"/>
      <c r="RGC171" s="3"/>
      <c r="RGD171" s="3"/>
      <c r="RGE171" s="3"/>
      <c r="RGF171" s="3"/>
      <c r="RGG171" s="3"/>
      <c r="RGH171" s="3"/>
      <c r="RGI171" s="3"/>
      <c r="RGJ171" s="3"/>
      <c r="RGK171" s="3"/>
      <c r="RGL171" s="3"/>
      <c r="RGM171" s="3"/>
      <c r="RGN171" s="3"/>
      <c r="RGO171" s="3"/>
      <c r="RGP171" s="3"/>
      <c r="RGQ171" s="3"/>
      <c r="RGR171" s="3"/>
      <c r="RGS171" s="3"/>
      <c r="RGT171" s="3"/>
      <c r="RGU171" s="3"/>
      <c r="RGV171" s="3"/>
      <c r="RGW171" s="3"/>
      <c r="RGX171" s="3"/>
      <c r="RGY171" s="3"/>
      <c r="RGZ171" s="3"/>
      <c r="RHA171" s="3"/>
      <c r="RHB171" s="3"/>
      <c r="RHC171" s="3"/>
      <c r="RHD171" s="3"/>
      <c r="RHE171" s="3"/>
      <c r="RHF171" s="3"/>
      <c r="RHG171" s="3"/>
      <c r="RHH171" s="3"/>
      <c r="RHI171" s="3"/>
      <c r="RHJ171" s="3"/>
      <c r="RHK171" s="3"/>
      <c r="RHL171" s="3"/>
      <c r="RHM171" s="3"/>
      <c r="RHN171" s="3"/>
      <c r="RHO171" s="3"/>
      <c r="RHP171" s="3"/>
      <c r="RHQ171" s="3"/>
      <c r="RHR171" s="3"/>
      <c r="RHS171" s="3"/>
      <c r="RHT171" s="3"/>
      <c r="RHU171" s="3"/>
      <c r="RHV171" s="3"/>
      <c r="RHW171" s="3"/>
      <c r="RHX171" s="3"/>
      <c r="RHY171" s="3"/>
      <c r="RHZ171" s="3"/>
      <c r="RIA171" s="3"/>
      <c r="RIB171" s="3"/>
      <c r="RIC171" s="3"/>
      <c r="RID171" s="3"/>
      <c r="RIE171" s="3"/>
      <c r="RIF171" s="3"/>
      <c r="RIG171" s="3"/>
      <c r="RIH171" s="3"/>
      <c r="RII171" s="3"/>
      <c r="RIJ171" s="3"/>
      <c r="RIK171" s="3"/>
      <c r="RIL171" s="3"/>
      <c r="RIM171" s="3"/>
      <c r="RIN171" s="3"/>
      <c r="RIO171" s="3"/>
      <c r="RIP171" s="3"/>
      <c r="RIQ171" s="3"/>
      <c r="RIR171" s="3"/>
      <c r="RIS171" s="3"/>
      <c r="RIT171" s="3"/>
      <c r="RIU171" s="3"/>
      <c r="RIV171" s="3"/>
      <c r="RIW171" s="3"/>
      <c r="RIX171" s="3"/>
      <c r="RIY171" s="3"/>
      <c r="RIZ171" s="3"/>
      <c r="RJA171" s="3"/>
      <c r="RJB171" s="3"/>
      <c r="RJC171" s="3"/>
      <c r="RJD171" s="3"/>
      <c r="RJE171" s="3"/>
      <c r="RJF171" s="3"/>
      <c r="RJG171" s="3"/>
      <c r="RJH171" s="3"/>
      <c r="RJI171" s="3"/>
      <c r="RJJ171" s="3"/>
      <c r="RJK171" s="3"/>
      <c r="RJL171" s="3"/>
      <c r="RJM171" s="3"/>
      <c r="RJN171" s="3"/>
      <c r="RJO171" s="3"/>
      <c r="RJP171" s="3"/>
      <c r="RJQ171" s="3"/>
      <c r="RJR171" s="3"/>
      <c r="RJS171" s="3"/>
      <c r="RJT171" s="3"/>
      <c r="RJU171" s="3"/>
      <c r="RJV171" s="3"/>
      <c r="RJW171" s="3"/>
      <c r="RJX171" s="3"/>
      <c r="RJY171" s="3"/>
      <c r="RJZ171" s="3"/>
      <c r="RKA171" s="3"/>
      <c r="RKB171" s="3"/>
      <c r="RKC171" s="3"/>
      <c r="RKD171" s="3"/>
      <c r="RKE171" s="3"/>
      <c r="RKF171" s="3"/>
      <c r="RKG171" s="3"/>
      <c r="RKH171" s="3"/>
      <c r="RKI171" s="3"/>
      <c r="RKJ171" s="3"/>
      <c r="RKK171" s="3"/>
      <c r="RKL171" s="3"/>
      <c r="RKM171" s="3"/>
      <c r="RKN171" s="3"/>
      <c r="RKO171" s="3"/>
      <c r="RKP171" s="3"/>
      <c r="RKQ171" s="3"/>
      <c r="RKR171" s="3"/>
      <c r="RKS171" s="3"/>
      <c r="RKT171" s="3"/>
      <c r="RKU171" s="3"/>
      <c r="RKV171" s="3"/>
      <c r="RKW171" s="3"/>
      <c r="RKX171" s="3"/>
      <c r="RKY171" s="3"/>
      <c r="RKZ171" s="3"/>
      <c r="RLA171" s="3"/>
      <c r="RLB171" s="3"/>
      <c r="RLC171" s="3"/>
      <c r="RLD171" s="3"/>
      <c r="RLE171" s="3"/>
      <c r="RLF171" s="3"/>
      <c r="RLG171" s="3"/>
      <c r="RLH171" s="3"/>
      <c r="RLI171" s="3"/>
      <c r="RLJ171" s="3"/>
      <c r="RLK171" s="3"/>
      <c r="RLL171" s="3"/>
      <c r="RLM171" s="3"/>
      <c r="RLN171" s="3"/>
      <c r="RLO171" s="3"/>
      <c r="RLP171" s="3"/>
      <c r="RLQ171" s="3"/>
      <c r="RLR171" s="3"/>
      <c r="RLS171" s="3"/>
      <c r="RLT171" s="3"/>
      <c r="RLU171" s="3"/>
      <c r="RLV171" s="3"/>
      <c r="RLW171" s="3"/>
      <c r="RLX171" s="3"/>
      <c r="RLY171" s="3"/>
      <c r="RLZ171" s="3"/>
      <c r="RMA171" s="3"/>
      <c r="RMB171" s="3"/>
      <c r="RMC171" s="3"/>
      <c r="RMD171" s="3"/>
      <c r="RME171" s="3"/>
      <c r="RMF171" s="3"/>
      <c r="RMG171" s="3"/>
      <c r="RMH171" s="3"/>
      <c r="RMI171" s="3"/>
      <c r="RMJ171" s="3"/>
      <c r="RMK171" s="3"/>
      <c r="RML171" s="3"/>
      <c r="RMM171" s="3"/>
      <c r="RMN171" s="3"/>
      <c r="RMO171" s="3"/>
      <c r="RMP171" s="3"/>
      <c r="RMQ171" s="3"/>
      <c r="RMR171" s="3"/>
      <c r="RMS171" s="3"/>
      <c r="RMT171" s="3"/>
      <c r="RMU171" s="3"/>
      <c r="RMV171" s="3"/>
      <c r="RMW171" s="3"/>
      <c r="RMX171" s="3"/>
      <c r="RMY171" s="3"/>
      <c r="RMZ171" s="3"/>
      <c r="RNA171" s="3"/>
      <c r="RNB171" s="3"/>
      <c r="RNC171" s="3"/>
      <c r="RND171" s="3"/>
      <c r="RNE171" s="3"/>
      <c r="RNF171" s="3"/>
      <c r="RNG171" s="3"/>
      <c r="RNH171" s="3"/>
      <c r="RNI171" s="3"/>
      <c r="RNJ171" s="3"/>
      <c r="RNK171" s="3"/>
      <c r="RNL171" s="3"/>
      <c r="RNM171" s="3"/>
      <c r="RNN171" s="3"/>
      <c r="RNO171" s="3"/>
      <c r="RNP171" s="3"/>
      <c r="RNQ171" s="3"/>
      <c r="RNR171" s="3"/>
      <c r="RNS171" s="3"/>
      <c r="RNT171" s="3"/>
      <c r="RNU171" s="3"/>
      <c r="RNV171" s="3"/>
      <c r="RNW171" s="3"/>
      <c r="RNX171" s="3"/>
      <c r="RNY171" s="3"/>
      <c r="RNZ171" s="3"/>
      <c r="ROA171" s="3"/>
      <c r="ROB171" s="3"/>
      <c r="ROC171" s="3"/>
      <c r="ROD171" s="3"/>
      <c r="ROE171" s="3"/>
      <c r="ROF171" s="3"/>
      <c r="ROG171" s="3"/>
      <c r="ROH171" s="3"/>
      <c r="ROI171" s="3"/>
      <c r="ROJ171" s="3"/>
      <c r="ROK171" s="3"/>
      <c r="ROL171" s="3"/>
      <c r="ROM171" s="3"/>
      <c r="RON171" s="3"/>
      <c r="ROO171" s="3"/>
      <c r="ROP171" s="3"/>
      <c r="ROQ171" s="3"/>
      <c r="ROR171" s="3"/>
      <c r="ROS171" s="3"/>
      <c r="ROT171" s="3"/>
      <c r="ROU171" s="3"/>
      <c r="ROV171" s="3"/>
      <c r="ROW171" s="3"/>
      <c r="ROX171" s="3"/>
      <c r="ROY171" s="3"/>
      <c r="ROZ171" s="3"/>
      <c r="RPA171" s="3"/>
      <c r="RPB171" s="3"/>
      <c r="RPC171" s="3"/>
      <c r="RPD171" s="3"/>
      <c r="RPE171" s="3"/>
      <c r="RPF171" s="3"/>
      <c r="RPG171" s="3"/>
      <c r="RPH171" s="3"/>
      <c r="RPI171" s="3"/>
      <c r="RPJ171" s="3"/>
      <c r="RPK171" s="3"/>
      <c r="RPL171" s="3"/>
      <c r="RPM171" s="3"/>
      <c r="RPN171" s="3"/>
      <c r="RPO171" s="3"/>
      <c r="RPP171" s="3"/>
      <c r="RPQ171" s="3"/>
      <c r="RPR171" s="3"/>
      <c r="RPS171" s="3"/>
      <c r="RPT171" s="3"/>
      <c r="RPU171" s="3"/>
      <c r="RPV171" s="3"/>
      <c r="RPW171" s="3"/>
      <c r="RPX171" s="3"/>
      <c r="RPY171" s="3"/>
      <c r="RPZ171" s="3"/>
      <c r="RQA171" s="3"/>
      <c r="RQB171" s="3"/>
      <c r="RQC171" s="3"/>
      <c r="RQD171" s="3"/>
      <c r="RQE171" s="3"/>
      <c r="RQF171" s="3"/>
      <c r="RQG171" s="3"/>
      <c r="RQH171" s="3"/>
      <c r="RQI171" s="3"/>
      <c r="RQJ171" s="3"/>
      <c r="RQK171" s="3"/>
      <c r="RQL171" s="3"/>
      <c r="RQM171" s="3"/>
      <c r="RQN171" s="3"/>
      <c r="RQO171" s="3"/>
      <c r="RQP171" s="3"/>
      <c r="RQQ171" s="3"/>
      <c r="RQR171" s="3"/>
      <c r="RQS171" s="3"/>
      <c r="RQT171" s="3"/>
      <c r="RQU171" s="3"/>
      <c r="RQV171" s="3"/>
      <c r="RQW171" s="3"/>
      <c r="RQX171" s="3"/>
      <c r="RQY171" s="3"/>
      <c r="RQZ171" s="3"/>
      <c r="RRA171" s="3"/>
      <c r="RRB171" s="3"/>
      <c r="RRC171" s="3"/>
      <c r="RRD171" s="3"/>
      <c r="RRE171" s="3"/>
      <c r="RRF171" s="3"/>
      <c r="RRG171" s="3"/>
      <c r="RRH171" s="3"/>
      <c r="RRI171" s="3"/>
      <c r="RRJ171" s="3"/>
      <c r="RRK171" s="3"/>
      <c r="RRL171" s="3"/>
      <c r="RRM171" s="3"/>
      <c r="RRN171" s="3"/>
      <c r="RRO171" s="3"/>
      <c r="RRP171" s="3"/>
      <c r="RRQ171" s="3"/>
      <c r="RRR171" s="3"/>
      <c r="RRS171" s="3"/>
      <c r="RRT171" s="3"/>
      <c r="RRU171" s="3"/>
      <c r="RRV171" s="3"/>
      <c r="RRW171" s="3"/>
      <c r="RRX171" s="3"/>
      <c r="RRY171" s="3"/>
      <c r="RRZ171" s="3"/>
      <c r="RSA171" s="3"/>
      <c r="RSB171" s="3"/>
      <c r="RSC171" s="3"/>
      <c r="RSD171" s="3"/>
      <c r="RSE171" s="3"/>
      <c r="RSF171" s="3"/>
      <c r="RSG171" s="3"/>
      <c r="RSH171" s="3"/>
      <c r="RSI171" s="3"/>
      <c r="RSJ171" s="3"/>
      <c r="RSK171" s="3"/>
      <c r="RSL171" s="3"/>
      <c r="RSM171" s="3"/>
      <c r="RSN171" s="3"/>
      <c r="RSO171" s="3"/>
      <c r="RSP171" s="3"/>
      <c r="RSQ171" s="3"/>
      <c r="RSR171" s="3"/>
      <c r="RSS171" s="3"/>
      <c r="RST171" s="3"/>
      <c r="RSU171" s="3"/>
      <c r="RSV171" s="3"/>
      <c r="RSW171" s="3"/>
      <c r="RSX171" s="3"/>
      <c r="RSY171" s="3"/>
      <c r="RSZ171" s="3"/>
      <c r="RTA171" s="3"/>
      <c r="RTB171" s="3"/>
      <c r="RTC171" s="3"/>
      <c r="RTD171" s="3"/>
      <c r="RTE171" s="3"/>
      <c r="RTF171" s="3"/>
      <c r="RTG171" s="3"/>
      <c r="RTH171" s="3"/>
      <c r="RTI171" s="3"/>
      <c r="RTJ171" s="3"/>
      <c r="RTK171" s="3"/>
      <c r="RTL171" s="3"/>
      <c r="RTM171" s="3"/>
      <c r="RTN171" s="3"/>
      <c r="RTO171" s="3"/>
      <c r="RTP171" s="3"/>
      <c r="RTQ171" s="3"/>
      <c r="RTR171" s="3"/>
      <c r="RTS171" s="3"/>
      <c r="RTT171" s="3"/>
      <c r="RTU171" s="3"/>
      <c r="RTV171" s="3"/>
      <c r="RTW171" s="3"/>
      <c r="RTX171" s="3"/>
      <c r="RTY171" s="3"/>
      <c r="RTZ171" s="3"/>
      <c r="RUA171" s="3"/>
      <c r="RUB171" s="3"/>
      <c r="RUC171" s="3"/>
      <c r="RUD171" s="3"/>
      <c r="RUE171" s="3"/>
      <c r="RUF171" s="3"/>
      <c r="RUG171" s="3"/>
      <c r="RUH171" s="3"/>
      <c r="RUI171" s="3"/>
      <c r="RUJ171" s="3"/>
      <c r="RUK171" s="3"/>
      <c r="RUL171" s="3"/>
      <c r="RUM171" s="3"/>
      <c r="RUN171" s="3"/>
      <c r="RUO171" s="3"/>
      <c r="RUP171" s="3"/>
      <c r="RUQ171" s="3"/>
      <c r="RUR171" s="3"/>
      <c r="RUS171" s="3"/>
      <c r="RUT171" s="3"/>
      <c r="RUU171" s="3"/>
      <c r="RUV171" s="3"/>
      <c r="RUW171" s="3"/>
      <c r="RUX171" s="3"/>
      <c r="RUY171" s="3"/>
      <c r="RUZ171" s="3"/>
      <c r="RVA171" s="3"/>
      <c r="RVB171" s="3"/>
      <c r="RVC171" s="3"/>
      <c r="RVD171" s="3"/>
      <c r="RVE171" s="3"/>
      <c r="RVF171" s="3"/>
      <c r="RVG171" s="3"/>
      <c r="RVH171" s="3"/>
      <c r="RVI171" s="3"/>
      <c r="RVJ171" s="3"/>
      <c r="RVK171" s="3"/>
      <c r="RVL171" s="3"/>
      <c r="RVM171" s="3"/>
      <c r="RVN171" s="3"/>
      <c r="RVO171" s="3"/>
      <c r="RVP171" s="3"/>
      <c r="RVQ171" s="3"/>
      <c r="RVR171" s="3"/>
      <c r="RVS171" s="3"/>
      <c r="RVT171" s="3"/>
      <c r="RVU171" s="3"/>
      <c r="RVV171" s="3"/>
      <c r="RVW171" s="3"/>
      <c r="RVX171" s="3"/>
      <c r="RVY171" s="3"/>
      <c r="RVZ171" s="3"/>
      <c r="RWA171" s="3"/>
      <c r="RWB171" s="3"/>
      <c r="RWC171" s="3"/>
      <c r="RWD171" s="3"/>
      <c r="RWE171" s="3"/>
      <c r="RWF171" s="3"/>
      <c r="RWG171" s="3"/>
      <c r="RWH171" s="3"/>
      <c r="RWI171" s="3"/>
      <c r="RWJ171" s="3"/>
      <c r="RWK171" s="3"/>
      <c r="RWL171" s="3"/>
      <c r="RWM171" s="3"/>
      <c r="RWN171" s="3"/>
      <c r="RWO171" s="3"/>
      <c r="RWP171" s="3"/>
      <c r="RWQ171" s="3"/>
      <c r="RWR171" s="3"/>
      <c r="RWS171" s="3"/>
      <c r="RWT171" s="3"/>
      <c r="RWU171" s="3"/>
      <c r="RWV171" s="3"/>
      <c r="RWW171" s="3"/>
      <c r="RWX171" s="3"/>
      <c r="RWY171" s="3"/>
      <c r="RWZ171" s="3"/>
      <c r="RXA171" s="3"/>
      <c r="RXB171" s="3"/>
      <c r="RXC171" s="3"/>
      <c r="RXD171" s="3"/>
      <c r="RXE171" s="3"/>
      <c r="RXF171" s="3"/>
      <c r="RXG171" s="3"/>
      <c r="RXH171" s="3"/>
      <c r="RXI171" s="3"/>
      <c r="RXJ171" s="3"/>
      <c r="RXK171" s="3"/>
      <c r="RXL171" s="3"/>
      <c r="RXM171" s="3"/>
      <c r="RXN171" s="3"/>
      <c r="RXO171" s="3"/>
      <c r="RXP171" s="3"/>
      <c r="RXQ171" s="3"/>
      <c r="RXR171" s="3"/>
      <c r="RXS171" s="3"/>
      <c r="RXT171" s="3"/>
      <c r="RXU171" s="3"/>
      <c r="RXV171" s="3"/>
      <c r="RXW171" s="3"/>
      <c r="RXX171" s="3"/>
      <c r="RXY171" s="3"/>
      <c r="RXZ171" s="3"/>
      <c r="RYA171" s="3"/>
      <c r="RYB171" s="3"/>
      <c r="RYC171" s="3"/>
      <c r="RYD171" s="3"/>
      <c r="RYE171" s="3"/>
      <c r="RYF171" s="3"/>
      <c r="RYG171" s="3"/>
      <c r="RYH171" s="3"/>
      <c r="RYI171" s="3"/>
      <c r="RYJ171" s="3"/>
      <c r="RYK171" s="3"/>
      <c r="RYL171" s="3"/>
      <c r="RYM171" s="3"/>
      <c r="RYN171" s="3"/>
      <c r="RYO171" s="3"/>
      <c r="RYP171" s="3"/>
      <c r="RYQ171" s="3"/>
      <c r="RYR171" s="3"/>
      <c r="RYS171" s="3"/>
      <c r="RYT171" s="3"/>
      <c r="RYU171" s="3"/>
      <c r="RYV171" s="3"/>
      <c r="RYW171" s="3"/>
      <c r="RYX171" s="3"/>
      <c r="RYY171" s="3"/>
      <c r="RYZ171" s="3"/>
      <c r="RZA171" s="3"/>
      <c r="RZB171" s="3"/>
      <c r="RZC171" s="3"/>
      <c r="RZD171" s="3"/>
      <c r="RZE171" s="3"/>
      <c r="RZF171" s="3"/>
      <c r="RZG171" s="3"/>
      <c r="RZH171" s="3"/>
      <c r="RZI171" s="3"/>
      <c r="RZJ171" s="3"/>
      <c r="RZK171" s="3"/>
      <c r="RZL171" s="3"/>
      <c r="RZM171" s="3"/>
      <c r="RZN171" s="3"/>
      <c r="RZO171" s="3"/>
      <c r="RZP171" s="3"/>
      <c r="RZQ171" s="3"/>
      <c r="RZR171" s="3"/>
      <c r="RZS171" s="3"/>
      <c r="RZT171" s="3"/>
      <c r="RZU171" s="3"/>
      <c r="RZV171" s="3"/>
      <c r="RZW171" s="3"/>
      <c r="RZX171" s="3"/>
      <c r="RZY171" s="3"/>
      <c r="RZZ171" s="3"/>
      <c r="SAA171" s="3"/>
      <c r="SAB171" s="3"/>
      <c r="SAC171" s="3"/>
      <c r="SAD171" s="3"/>
      <c r="SAE171" s="3"/>
      <c r="SAF171" s="3"/>
      <c r="SAG171" s="3"/>
      <c r="SAH171" s="3"/>
      <c r="SAI171" s="3"/>
      <c r="SAJ171" s="3"/>
      <c r="SAK171" s="3"/>
      <c r="SAL171" s="3"/>
      <c r="SAM171" s="3"/>
      <c r="SAN171" s="3"/>
      <c r="SAO171" s="3"/>
      <c r="SAP171" s="3"/>
      <c r="SAQ171" s="3"/>
      <c r="SAR171" s="3"/>
      <c r="SAS171" s="3"/>
      <c r="SAT171" s="3"/>
      <c r="SAU171" s="3"/>
      <c r="SAV171" s="3"/>
      <c r="SAW171" s="3"/>
      <c r="SAX171" s="3"/>
      <c r="SAY171" s="3"/>
      <c r="SAZ171" s="3"/>
      <c r="SBA171" s="3"/>
      <c r="SBB171" s="3"/>
      <c r="SBC171" s="3"/>
      <c r="SBD171" s="3"/>
      <c r="SBE171" s="3"/>
      <c r="SBF171" s="3"/>
      <c r="SBG171" s="3"/>
      <c r="SBH171" s="3"/>
      <c r="SBI171" s="3"/>
      <c r="SBJ171" s="3"/>
      <c r="SBK171" s="3"/>
      <c r="SBL171" s="3"/>
      <c r="SBM171" s="3"/>
      <c r="SBN171" s="3"/>
      <c r="SBO171" s="3"/>
      <c r="SBP171" s="3"/>
      <c r="SBQ171" s="3"/>
      <c r="SBR171" s="3"/>
      <c r="SBS171" s="3"/>
      <c r="SBT171" s="3"/>
      <c r="SBU171" s="3"/>
      <c r="SBV171" s="3"/>
      <c r="SBW171" s="3"/>
      <c r="SBX171" s="3"/>
      <c r="SBY171" s="3"/>
      <c r="SBZ171" s="3"/>
      <c r="SCA171" s="3"/>
      <c r="SCB171" s="3"/>
      <c r="SCC171" s="3"/>
      <c r="SCD171" s="3"/>
      <c r="SCE171" s="3"/>
      <c r="SCF171" s="3"/>
      <c r="SCG171" s="3"/>
      <c r="SCH171" s="3"/>
      <c r="SCI171" s="3"/>
      <c r="SCJ171" s="3"/>
      <c r="SCK171" s="3"/>
      <c r="SCL171" s="3"/>
      <c r="SCM171" s="3"/>
      <c r="SCN171" s="3"/>
      <c r="SCO171" s="3"/>
      <c r="SCP171" s="3"/>
      <c r="SCQ171" s="3"/>
      <c r="SCR171" s="3"/>
      <c r="SCS171" s="3"/>
      <c r="SCT171" s="3"/>
      <c r="SCU171" s="3"/>
      <c r="SCV171" s="3"/>
      <c r="SCW171" s="3"/>
      <c r="SCX171" s="3"/>
      <c r="SCY171" s="3"/>
      <c r="SCZ171" s="3"/>
      <c r="SDA171" s="3"/>
      <c r="SDB171" s="3"/>
      <c r="SDC171" s="3"/>
      <c r="SDD171" s="3"/>
      <c r="SDE171" s="3"/>
      <c r="SDF171" s="3"/>
      <c r="SDG171" s="3"/>
      <c r="SDH171" s="3"/>
      <c r="SDI171" s="3"/>
      <c r="SDJ171" s="3"/>
      <c r="SDK171" s="3"/>
      <c r="SDL171" s="3"/>
      <c r="SDM171" s="3"/>
      <c r="SDN171" s="3"/>
      <c r="SDO171" s="3"/>
      <c r="SDP171" s="3"/>
      <c r="SDQ171" s="3"/>
      <c r="SDR171" s="3"/>
      <c r="SDS171" s="3"/>
      <c r="SDT171" s="3"/>
      <c r="SDU171" s="3"/>
      <c r="SDV171" s="3"/>
      <c r="SDW171" s="3"/>
      <c r="SDX171" s="3"/>
      <c r="SDY171" s="3"/>
      <c r="SDZ171" s="3"/>
      <c r="SEA171" s="3"/>
      <c r="SEB171" s="3"/>
      <c r="SEC171" s="3"/>
      <c r="SED171" s="3"/>
      <c r="SEE171" s="3"/>
      <c r="SEF171" s="3"/>
      <c r="SEG171" s="3"/>
      <c r="SEH171" s="3"/>
      <c r="SEI171" s="3"/>
      <c r="SEJ171" s="3"/>
      <c r="SEK171" s="3"/>
      <c r="SEL171" s="3"/>
      <c r="SEM171" s="3"/>
      <c r="SEN171" s="3"/>
      <c r="SEO171" s="3"/>
      <c r="SEP171" s="3"/>
      <c r="SEQ171" s="3"/>
      <c r="SER171" s="3"/>
      <c r="SES171" s="3"/>
      <c r="SET171" s="3"/>
      <c r="SEU171" s="3"/>
      <c r="SEV171" s="3"/>
      <c r="SEW171" s="3"/>
      <c r="SEX171" s="3"/>
      <c r="SEY171" s="3"/>
      <c r="SEZ171" s="3"/>
      <c r="SFA171" s="3"/>
      <c r="SFB171" s="3"/>
      <c r="SFC171" s="3"/>
      <c r="SFD171" s="3"/>
      <c r="SFE171" s="3"/>
      <c r="SFF171" s="3"/>
      <c r="SFG171" s="3"/>
      <c r="SFH171" s="3"/>
      <c r="SFI171" s="3"/>
      <c r="SFJ171" s="3"/>
      <c r="SFK171" s="3"/>
      <c r="SFL171" s="3"/>
      <c r="SFM171" s="3"/>
      <c r="SFN171" s="3"/>
      <c r="SFO171" s="3"/>
      <c r="SFP171" s="3"/>
      <c r="SFQ171" s="3"/>
      <c r="SFR171" s="3"/>
      <c r="SFS171" s="3"/>
      <c r="SFT171" s="3"/>
      <c r="SFU171" s="3"/>
      <c r="SFV171" s="3"/>
      <c r="SFW171" s="3"/>
      <c r="SFX171" s="3"/>
      <c r="SFY171" s="3"/>
      <c r="SFZ171" s="3"/>
      <c r="SGA171" s="3"/>
      <c r="SGB171" s="3"/>
      <c r="SGC171" s="3"/>
      <c r="SGD171" s="3"/>
      <c r="SGE171" s="3"/>
      <c r="SGF171" s="3"/>
      <c r="SGG171" s="3"/>
      <c r="SGH171" s="3"/>
      <c r="SGI171" s="3"/>
      <c r="SGJ171" s="3"/>
      <c r="SGK171" s="3"/>
      <c r="SGL171" s="3"/>
      <c r="SGM171" s="3"/>
      <c r="SGN171" s="3"/>
      <c r="SGO171" s="3"/>
      <c r="SGP171" s="3"/>
      <c r="SGQ171" s="3"/>
      <c r="SGR171" s="3"/>
      <c r="SGS171" s="3"/>
      <c r="SGT171" s="3"/>
      <c r="SGU171" s="3"/>
      <c r="SGV171" s="3"/>
      <c r="SGW171" s="3"/>
      <c r="SGX171" s="3"/>
      <c r="SGY171" s="3"/>
      <c r="SGZ171" s="3"/>
      <c r="SHA171" s="3"/>
      <c r="SHB171" s="3"/>
      <c r="SHC171" s="3"/>
      <c r="SHD171" s="3"/>
      <c r="SHE171" s="3"/>
      <c r="SHF171" s="3"/>
      <c r="SHG171" s="3"/>
      <c r="SHH171" s="3"/>
      <c r="SHI171" s="3"/>
      <c r="SHJ171" s="3"/>
      <c r="SHK171" s="3"/>
      <c r="SHL171" s="3"/>
      <c r="SHM171" s="3"/>
      <c r="SHN171" s="3"/>
      <c r="SHO171" s="3"/>
      <c r="SHP171" s="3"/>
      <c r="SHQ171" s="3"/>
      <c r="SHR171" s="3"/>
      <c r="SHS171" s="3"/>
      <c r="SHT171" s="3"/>
      <c r="SHU171" s="3"/>
      <c r="SHV171" s="3"/>
      <c r="SHW171" s="3"/>
      <c r="SHX171" s="3"/>
      <c r="SHY171" s="3"/>
      <c r="SHZ171" s="3"/>
      <c r="SIA171" s="3"/>
      <c r="SIB171" s="3"/>
      <c r="SIC171" s="3"/>
      <c r="SID171" s="3"/>
      <c r="SIE171" s="3"/>
      <c r="SIF171" s="3"/>
      <c r="SIG171" s="3"/>
      <c r="SIH171" s="3"/>
      <c r="SII171" s="3"/>
      <c r="SIJ171" s="3"/>
      <c r="SIK171" s="3"/>
      <c r="SIL171" s="3"/>
      <c r="SIM171" s="3"/>
      <c r="SIN171" s="3"/>
      <c r="SIO171" s="3"/>
      <c r="SIP171" s="3"/>
      <c r="SIQ171" s="3"/>
      <c r="SIR171" s="3"/>
      <c r="SIS171" s="3"/>
      <c r="SIT171" s="3"/>
      <c r="SIU171" s="3"/>
      <c r="SIV171" s="3"/>
      <c r="SIW171" s="3"/>
      <c r="SIX171" s="3"/>
      <c r="SIY171" s="3"/>
      <c r="SIZ171" s="3"/>
      <c r="SJA171" s="3"/>
      <c r="SJB171" s="3"/>
      <c r="SJC171" s="3"/>
      <c r="SJD171" s="3"/>
      <c r="SJE171" s="3"/>
      <c r="SJF171" s="3"/>
      <c r="SJG171" s="3"/>
      <c r="SJH171" s="3"/>
      <c r="SJI171" s="3"/>
      <c r="SJJ171" s="3"/>
      <c r="SJK171" s="3"/>
      <c r="SJL171" s="3"/>
      <c r="SJM171" s="3"/>
      <c r="SJN171" s="3"/>
      <c r="SJO171" s="3"/>
      <c r="SJP171" s="3"/>
      <c r="SJQ171" s="3"/>
      <c r="SJR171" s="3"/>
      <c r="SJS171" s="3"/>
      <c r="SJT171" s="3"/>
      <c r="SJU171" s="3"/>
      <c r="SJV171" s="3"/>
      <c r="SJW171" s="3"/>
      <c r="SJX171" s="3"/>
      <c r="SJY171" s="3"/>
      <c r="SJZ171" s="3"/>
      <c r="SKA171" s="3"/>
      <c r="SKB171" s="3"/>
      <c r="SKC171" s="3"/>
      <c r="SKD171" s="3"/>
      <c r="SKE171" s="3"/>
      <c r="SKF171" s="3"/>
      <c r="SKG171" s="3"/>
      <c r="SKH171" s="3"/>
      <c r="SKI171" s="3"/>
      <c r="SKJ171" s="3"/>
      <c r="SKK171" s="3"/>
      <c r="SKL171" s="3"/>
      <c r="SKM171" s="3"/>
      <c r="SKN171" s="3"/>
      <c r="SKO171" s="3"/>
      <c r="SKP171" s="3"/>
      <c r="SKQ171" s="3"/>
      <c r="SKR171" s="3"/>
      <c r="SKS171" s="3"/>
      <c r="SKT171" s="3"/>
      <c r="SKU171" s="3"/>
      <c r="SKV171" s="3"/>
      <c r="SKW171" s="3"/>
      <c r="SKX171" s="3"/>
      <c r="SKY171" s="3"/>
      <c r="SKZ171" s="3"/>
      <c r="SLA171" s="3"/>
      <c r="SLB171" s="3"/>
      <c r="SLC171" s="3"/>
      <c r="SLD171" s="3"/>
      <c r="SLE171" s="3"/>
      <c r="SLF171" s="3"/>
      <c r="SLG171" s="3"/>
      <c r="SLH171" s="3"/>
      <c r="SLI171" s="3"/>
      <c r="SLJ171" s="3"/>
      <c r="SLK171" s="3"/>
      <c r="SLL171" s="3"/>
      <c r="SLM171" s="3"/>
      <c r="SLN171" s="3"/>
      <c r="SLO171" s="3"/>
      <c r="SLP171" s="3"/>
      <c r="SLQ171" s="3"/>
      <c r="SLR171" s="3"/>
      <c r="SLS171" s="3"/>
      <c r="SLT171" s="3"/>
      <c r="SLU171" s="3"/>
      <c r="SLV171" s="3"/>
      <c r="SLW171" s="3"/>
      <c r="SLX171" s="3"/>
      <c r="SLY171" s="3"/>
      <c r="SLZ171" s="3"/>
      <c r="SMA171" s="3"/>
      <c r="SMB171" s="3"/>
      <c r="SMC171" s="3"/>
      <c r="SMD171" s="3"/>
      <c r="SME171" s="3"/>
      <c r="SMF171" s="3"/>
      <c r="SMG171" s="3"/>
      <c r="SMH171" s="3"/>
      <c r="SMI171" s="3"/>
      <c r="SMJ171" s="3"/>
      <c r="SMK171" s="3"/>
      <c r="SML171" s="3"/>
      <c r="SMM171" s="3"/>
      <c r="SMN171" s="3"/>
      <c r="SMO171" s="3"/>
      <c r="SMP171" s="3"/>
      <c r="SMQ171" s="3"/>
      <c r="SMR171" s="3"/>
      <c r="SMS171" s="3"/>
      <c r="SMT171" s="3"/>
      <c r="SMU171" s="3"/>
      <c r="SMV171" s="3"/>
      <c r="SMW171" s="3"/>
      <c r="SMX171" s="3"/>
      <c r="SMY171" s="3"/>
      <c r="SMZ171" s="3"/>
      <c r="SNA171" s="3"/>
      <c r="SNB171" s="3"/>
      <c r="SNC171" s="3"/>
      <c r="SND171" s="3"/>
      <c r="SNE171" s="3"/>
      <c r="SNF171" s="3"/>
      <c r="SNG171" s="3"/>
      <c r="SNH171" s="3"/>
      <c r="SNI171" s="3"/>
      <c r="SNJ171" s="3"/>
      <c r="SNK171" s="3"/>
      <c r="SNL171" s="3"/>
      <c r="SNM171" s="3"/>
      <c r="SNN171" s="3"/>
      <c r="SNO171" s="3"/>
      <c r="SNP171" s="3"/>
      <c r="SNQ171" s="3"/>
      <c r="SNR171" s="3"/>
      <c r="SNS171" s="3"/>
      <c r="SNT171" s="3"/>
      <c r="SNU171" s="3"/>
      <c r="SNV171" s="3"/>
      <c r="SNW171" s="3"/>
      <c r="SNX171" s="3"/>
      <c r="SNY171" s="3"/>
      <c r="SNZ171" s="3"/>
      <c r="SOA171" s="3"/>
      <c r="SOB171" s="3"/>
      <c r="SOC171" s="3"/>
      <c r="SOD171" s="3"/>
      <c r="SOE171" s="3"/>
      <c r="SOF171" s="3"/>
      <c r="SOG171" s="3"/>
      <c r="SOH171" s="3"/>
      <c r="SOI171" s="3"/>
      <c r="SOJ171" s="3"/>
      <c r="SOK171" s="3"/>
      <c r="SOL171" s="3"/>
      <c r="SOM171" s="3"/>
      <c r="SON171" s="3"/>
      <c r="SOO171" s="3"/>
      <c r="SOP171" s="3"/>
      <c r="SOQ171" s="3"/>
      <c r="SOR171" s="3"/>
      <c r="SOS171" s="3"/>
      <c r="SOT171" s="3"/>
      <c r="SOU171" s="3"/>
      <c r="SOV171" s="3"/>
      <c r="SOW171" s="3"/>
      <c r="SOX171" s="3"/>
      <c r="SOY171" s="3"/>
      <c r="SOZ171" s="3"/>
      <c r="SPA171" s="3"/>
      <c r="SPB171" s="3"/>
      <c r="SPC171" s="3"/>
      <c r="SPD171" s="3"/>
      <c r="SPE171" s="3"/>
      <c r="SPF171" s="3"/>
      <c r="SPG171" s="3"/>
      <c r="SPH171" s="3"/>
      <c r="SPI171" s="3"/>
      <c r="SPJ171" s="3"/>
      <c r="SPK171" s="3"/>
      <c r="SPL171" s="3"/>
      <c r="SPM171" s="3"/>
      <c r="SPN171" s="3"/>
      <c r="SPO171" s="3"/>
      <c r="SPP171" s="3"/>
      <c r="SPQ171" s="3"/>
      <c r="SPR171" s="3"/>
      <c r="SPS171" s="3"/>
      <c r="SPT171" s="3"/>
      <c r="SPU171" s="3"/>
      <c r="SPV171" s="3"/>
      <c r="SPW171" s="3"/>
      <c r="SPX171" s="3"/>
      <c r="SPY171" s="3"/>
      <c r="SPZ171" s="3"/>
      <c r="SQA171" s="3"/>
      <c r="SQB171" s="3"/>
      <c r="SQC171" s="3"/>
      <c r="SQD171" s="3"/>
      <c r="SQE171" s="3"/>
      <c r="SQF171" s="3"/>
      <c r="SQG171" s="3"/>
      <c r="SQH171" s="3"/>
      <c r="SQI171" s="3"/>
      <c r="SQJ171" s="3"/>
      <c r="SQK171" s="3"/>
      <c r="SQL171" s="3"/>
      <c r="SQM171" s="3"/>
      <c r="SQN171" s="3"/>
      <c r="SQO171" s="3"/>
      <c r="SQP171" s="3"/>
      <c r="SQQ171" s="3"/>
      <c r="SQR171" s="3"/>
      <c r="SQS171" s="3"/>
      <c r="SQT171" s="3"/>
      <c r="SQU171" s="3"/>
      <c r="SQV171" s="3"/>
      <c r="SQW171" s="3"/>
      <c r="SQX171" s="3"/>
      <c r="SQY171" s="3"/>
      <c r="SQZ171" s="3"/>
      <c r="SRA171" s="3"/>
      <c r="SRB171" s="3"/>
      <c r="SRC171" s="3"/>
      <c r="SRD171" s="3"/>
      <c r="SRE171" s="3"/>
      <c r="SRF171" s="3"/>
      <c r="SRG171" s="3"/>
      <c r="SRH171" s="3"/>
      <c r="SRI171" s="3"/>
      <c r="SRJ171" s="3"/>
      <c r="SRK171" s="3"/>
      <c r="SRL171" s="3"/>
      <c r="SRM171" s="3"/>
      <c r="SRN171" s="3"/>
      <c r="SRO171" s="3"/>
      <c r="SRP171" s="3"/>
      <c r="SRQ171" s="3"/>
      <c r="SRR171" s="3"/>
      <c r="SRS171" s="3"/>
      <c r="SRT171" s="3"/>
      <c r="SRU171" s="3"/>
      <c r="SRV171" s="3"/>
      <c r="SRW171" s="3"/>
      <c r="SRX171" s="3"/>
      <c r="SRY171" s="3"/>
      <c r="SRZ171" s="3"/>
      <c r="SSA171" s="3"/>
      <c r="SSB171" s="3"/>
      <c r="SSC171" s="3"/>
      <c r="SSD171" s="3"/>
      <c r="SSE171" s="3"/>
      <c r="SSF171" s="3"/>
      <c r="SSG171" s="3"/>
      <c r="SSH171" s="3"/>
      <c r="SSI171" s="3"/>
      <c r="SSJ171" s="3"/>
      <c r="SSK171" s="3"/>
      <c r="SSL171" s="3"/>
      <c r="SSM171" s="3"/>
      <c r="SSN171" s="3"/>
      <c r="SSO171" s="3"/>
      <c r="SSP171" s="3"/>
      <c r="SSQ171" s="3"/>
      <c r="SSR171" s="3"/>
      <c r="SSS171" s="3"/>
      <c r="SST171" s="3"/>
      <c r="SSU171" s="3"/>
      <c r="SSV171" s="3"/>
      <c r="SSW171" s="3"/>
      <c r="SSX171" s="3"/>
      <c r="SSY171" s="3"/>
      <c r="SSZ171" s="3"/>
      <c r="STA171" s="3"/>
      <c r="STB171" s="3"/>
      <c r="STC171" s="3"/>
      <c r="STD171" s="3"/>
      <c r="STE171" s="3"/>
      <c r="STF171" s="3"/>
      <c r="STG171" s="3"/>
      <c r="STH171" s="3"/>
      <c r="STI171" s="3"/>
      <c r="STJ171" s="3"/>
      <c r="STK171" s="3"/>
      <c r="STL171" s="3"/>
      <c r="STM171" s="3"/>
      <c r="STN171" s="3"/>
      <c r="STO171" s="3"/>
      <c r="STP171" s="3"/>
      <c r="STQ171" s="3"/>
      <c r="STR171" s="3"/>
      <c r="STS171" s="3"/>
      <c r="STT171" s="3"/>
      <c r="STU171" s="3"/>
      <c r="STV171" s="3"/>
      <c r="STW171" s="3"/>
      <c r="STX171" s="3"/>
      <c r="STY171" s="3"/>
      <c r="STZ171" s="3"/>
      <c r="SUA171" s="3"/>
      <c r="SUB171" s="3"/>
      <c r="SUC171" s="3"/>
      <c r="SUD171" s="3"/>
      <c r="SUE171" s="3"/>
      <c r="SUF171" s="3"/>
      <c r="SUG171" s="3"/>
      <c r="SUH171" s="3"/>
      <c r="SUI171" s="3"/>
      <c r="SUJ171" s="3"/>
      <c r="SUK171" s="3"/>
      <c r="SUL171" s="3"/>
      <c r="SUM171" s="3"/>
      <c r="SUN171" s="3"/>
      <c r="SUO171" s="3"/>
      <c r="SUP171" s="3"/>
      <c r="SUQ171" s="3"/>
      <c r="SUR171" s="3"/>
      <c r="SUS171" s="3"/>
      <c r="SUT171" s="3"/>
      <c r="SUU171" s="3"/>
      <c r="SUV171" s="3"/>
      <c r="SUW171" s="3"/>
      <c r="SUX171" s="3"/>
      <c r="SUY171" s="3"/>
      <c r="SUZ171" s="3"/>
      <c r="SVA171" s="3"/>
      <c r="SVB171" s="3"/>
      <c r="SVC171" s="3"/>
      <c r="SVD171" s="3"/>
      <c r="SVE171" s="3"/>
      <c r="SVF171" s="3"/>
      <c r="SVG171" s="3"/>
      <c r="SVH171" s="3"/>
      <c r="SVI171" s="3"/>
      <c r="SVJ171" s="3"/>
      <c r="SVK171" s="3"/>
      <c r="SVL171" s="3"/>
      <c r="SVM171" s="3"/>
      <c r="SVN171" s="3"/>
      <c r="SVO171" s="3"/>
      <c r="SVP171" s="3"/>
      <c r="SVQ171" s="3"/>
      <c r="SVR171" s="3"/>
      <c r="SVS171" s="3"/>
      <c r="SVT171" s="3"/>
      <c r="SVU171" s="3"/>
      <c r="SVV171" s="3"/>
      <c r="SVW171" s="3"/>
      <c r="SVX171" s="3"/>
      <c r="SVY171" s="3"/>
      <c r="SVZ171" s="3"/>
      <c r="SWA171" s="3"/>
      <c r="SWB171" s="3"/>
      <c r="SWC171" s="3"/>
      <c r="SWD171" s="3"/>
      <c r="SWE171" s="3"/>
      <c r="SWF171" s="3"/>
      <c r="SWG171" s="3"/>
      <c r="SWH171" s="3"/>
      <c r="SWI171" s="3"/>
      <c r="SWJ171" s="3"/>
      <c r="SWK171" s="3"/>
      <c r="SWL171" s="3"/>
      <c r="SWM171" s="3"/>
      <c r="SWN171" s="3"/>
      <c r="SWO171" s="3"/>
      <c r="SWP171" s="3"/>
      <c r="SWQ171" s="3"/>
      <c r="SWR171" s="3"/>
      <c r="SWS171" s="3"/>
      <c r="SWT171" s="3"/>
      <c r="SWU171" s="3"/>
      <c r="SWV171" s="3"/>
      <c r="SWW171" s="3"/>
      <c r="SWX171" s="3"/>
      <c r="SWY171" s="3"/>
      <c r="SWZ171" s="3"/>
      <c r="SXA171" s="3"/>
      <c r="SXB171" s="3"/>
      <c r="SXC171" s="3"/>
      <c r="SXD171" s="3"/>
      <c r="SXE171" s="3"/>
      <c r="SXF171" s="3"/>
      <c r="SXG171" s="3"/>
      <c r="SXH171" s="3"/>
      <c r="SXI171" s="3"/>
      <c r="SXJ171" s="3"/>
      <c r="SXK171" s="3"/>
      <c r="SXL171" s="3"/>
      <c r="SXM171" s="3"/>
      <c r="SXN171" s="3"/>
      <c r="SXO171" s="3"/>
      <c r="SXP171" s="3"/>
      <c r="SXQ171" s="3"/>
      <c r="SXR171" s="3"/>
      <c r="SXS171" s="3"/>
      <c r="SXT171" s="3"/>
      <c r="SXU171" s="3"/>
      <c r="SXV171" s="3"/>
      <c r="SXW171" s="3"/>
      <c r="SXX171" s="3"/>
      <c r="SXY171" s="3"/>
      <c r="SXZ171" s="3"/>
      <c r="SYA171" s="3"/>
      <c r="SYB171" s="3"/>
      <c r="SYC171" s="3"/>
      <c r="SYD171" s="3"/>
      <c r="SYE171" s="3"/>
      <c r="SYF171" s="3"/>
      <c r="SYG171" s="3"/>
      <c r="SYH171" s="3"/>
      <c r="SYI171" s="3"/>
      <c r="SYJ171" s="3"/>
      <c r="SYK171" s="3"/>
      <c r="SYL171" s="3"/>
      <c r="SYM171" s="3"/>
      <c r="SYN171" s="3"/>
      <c r="SYO171" s="3"/>
      <c r="SYP171" s="3"/>
      <c r="SYQ171" s="3"/>
      <c r="SYR171" s="3"/>
      <c r="SYS171" s="3"/>
      <c r="SYT171" s="3"/>
      <c r="SYU171" s="3"/>
      <c r="SYV171" s="3"/>
      <c r="SYW171" s="3"/>
      <c r="SYX171" s="3"/>
      <c r="SYY171" s="3"/>
      <c r="SYZ171" s="3"/>
      <c r="SZA171" s="3"/>
      <c r="SZB171" s="3"/>
      <c r="SZC171" s="3"/>
      <c r="SZD171" s="3"/>
      <c r="SZE171" s="3"/>
      <c r="SZF171" s="3"/>
      <c r="SZG171" s="3"/>
      <c r="SZH171" s="3"/>
      <c r="SZI171" s="3"/>
      <c r="SZJ171" s="3"/>
      <c r="SZK171" s="3"/>
      <c r="SZL171" s="3"/>
      <c r="SZM171" s="3"/>
      <c r="SZN171" s="3"/>
      <c r="SZO171" s="3"/>
      <c r="SZP171" s="3"/>
      <c r="SZQ171" s="3"/>
      <c r="SZR171" s="3"/>
      <c r="SZS171" s="3"/>
      <c r="SZT171" s="3"/>
      <c r="SZU171" s="3"/>
      <c r="SZV171" s="3"/>
      <c r="SZW171" s="3"/>
      <c r="SZX171" s="3"/>
      <c r="SZY171" s="3"/>
      <c r="SZZ171" s="3"/>
      <c r="TAA171" s="3"/>
      <c r="TAB171" s="3"/>
      <c r="TAC171" s="3"/>
      <c r="TAD171" s="3"/>
      <c r="TAE171" s="3"/>
      <c r="TAF171" s="3"/>
      <c r="TAG171" s="3"/>
      <c r="TAH171" s="3"/>
      <c r="TAI171" s="3"/>
      <c r="TAJ171" s="3"/>
      <c r="TAK171" s="3"/>
      <c r="TAL171" s="3"/>
      <c r="TAM171" s="3"/>
      <c r="TAN171" s="3"/>
      <c r="TAO171" s="3"/>
      <c r="TAP171" s="3"/>
      <c r="TAQ171" s="3"/>
      <c r="TAR171" s="3"/>
      <c r="TAS171" s="3"/>
      <c r="TAT171" s="3"/>
      <c r="TAU171" s="3"/>
      <c r="TAV171" s="3"/>
      <c r="TAW171" s="3"/>
      <c r="TAX171" s="3"/>
      <c r="TAY171" s="3"/>
      <c r="TAZ171" s="3"/>
      <c r="TBA171" s="3"/>
      <c r="TBB171" s="3"/>
      <c r="TBC171" s="3"/>
      <c r="TBD171" s="3"/>
      <c r="TBE171" s="3"/>
      <c r="TBF171" s="3"/>
      <c r="TBG171" s="3"/>
      <c r="TBH171" s="3"/>
      <c r="TBI171" s="3"/>
      <c r="TBJ171" s="3"/>
      <c r="TBK171" s="3"/>
      <c r="TBL171" s="3"/>
      <c r="TBM171" s="3"/>
      <c r="TBN171" s="3"/>
      <c r="TBO171" s="3"/>
      <c r="TBP171" s="3"/>
      <c r="TBQ171" s="3"/>
      <c r="TBR171" s="3"/>
      <c r="TBS171" s="3"/>
      <c r="TBT171" s="3"/>
      <c r="TBU171" s="3"/>
      <c r="TBV171" s="3"/>
      <c r="TBW171" s="3"/>
      <c r="TBX171" s="3"/>
      <c r="TBY171" s="3"/>
      <c r="TBZ171" s="3"/>
      <c r="TCA171" s="3"/>
      <c r="TCB171" s="3"/>
      <c r="TCC171" s="3"/>
      <c r="TCD171" s="3"/>
      <c r="TCE171" s="3"/>
      <c r="TCF171" s="3"/>
      <c r="TCG171" s="3"/>
      <c r="TCH171" s="3"/>
      <c r="TCI171" s="3"/>
      <c r="TCJ171" s="3"/>
      <c r="TCK171" s="3"/>
      <c r="TCL171" s="3"/>
      <c r="TCM171" s="3"/>
      <c r="TCN171" s="3"/>
      <c r="TCO171" s="3"/>
      <c r="TCP171" s="3"/>
      <c r="TCQ171" s="3"/>
      <c r="TCR171" s="3"/>
      <c r="TCS171" s="3"/>
      <c r="TCT171" s="3"/>
      <c r="TCU171" s="3"/>
      <c r="TCV171" s="3"/>
      <c r="TCW171" s="3"/>
      <c r="TCX171" s="3"/>
      <c r="TCY171" s="3"/>
      <c r="TCZ171" s="3"/>
      <c r="TDA171" s="3"/>
      <c r="TDB171" s="3"/>
      <c r="TDC171" s="3"/>
      <c r="TDD171" s="3"/>
      <c r="TDE171" s="3"/>
      <c r="TDF171" s="3"/>
      <c r="TDG171" s="3"/>
      <c r="TDH171" s="3"/>
      <c r="TDI171" s="3"/>
      <c r="TDJ171" s="3"/>
      <c r="TDK171" s="3"/>
      <c r="TDL171" s="3"/>
      <c r="TDM171" s="3"/>
      <c r="TDN171" s="3"/>
      <c r="TDO171" s="3"/>
      <c r="TDP171" s="3"/>
      <c r="TDQ171" s="3"/>
      <c r="TDR171" s="3"/>
      <c r="TDS171" s="3"/>
      <c r="TDT171" s="3"/>
      <c r="TDU171" s="3"/>
      <c r="TDV171" s="3"/>
      <c r="TDW171" s="3"/>
      <c r="TDX171" s="3"/>
      <c r="TDY171" s="3"/>
      <c r="TDZ171" s="3"/>
      <c r="TEA171" s="3"/>
      <c r="TEB171" s="3"/>
      <c r="TEC171" s="3"/>
      <c r="TED171" s="3"/>
      <c r="TEE171" s="3"/>
      <c r="TEF171" s="3"/>
      <c r="TEG171" s="3"/>
      <c r="TEH171" s="3"/>
      <c r="TEI171" s="3"/>
      <c r="TEJ171" s="3"/>
      <c r="TEK171" s="3"/>
      <c r="TEL171" s="3"/>
      <c r="TEM171" s="3"/>
      <c r="TEN171" s="3"/>
      <c r="TEO171" s="3"/>
      <c r="TEP171" s="3"/>
      <c r="TEQ171" s="3"/>
      <c r="TER171" s="3"/>
      <c r="TES171" s="3"/>
      <c r="TET171" s="3"/>
      <c r="TEU171" s="3"/>
      <c r="TEV171" s="3"/>
      <c r="TEW171" s="3"/>
      <c r="TEX171" s="3"/>
      <c r="TEY171" s="3"/>
      <c r="TEZ171" s="3"/>
      <c r="TFA171" s="3"/>
      <c r="TFB171" s="3"/>
      <c r="TFC171" s="3"/>
      <c r="TFD171" s="3"/>
      <c r="TFE171" s="3"/>
      <c r="TFF171" s="3"/>
      <c r="TFG171" s="3"/>
      <c r="TFH171" s="3"/>
      <c r="TFI171" s="3"/>
      <c r="TFJ171" s="3"/>
      <c r="TFK171" s="3"/>
      <c r="TFL171" s="3"/>
      <c r="TFM171" s="3"/>
      <c r="TFN171" s="3"/>
      <c r="TFO171" s="3"/>
      <c r="TFP171" s="3"/>
      <c r="TFQ171" s="3"/>
      <c r="TFR171" s="3"/>
      <c r="TFS171" s="3"/>
      <c r="TFT171" s="3"/>
      <c r="TFU171" s="3"/>
      <c r="TFV171" s="3"/>
      <c r="TFW171" s="3"/>
      <c r="TFX171" s="3"/>
      <c r="TFY171" s="3"/>
      <c r="TFZ171" s="3"/>
      <c r="TGA171" s="3"/>
      <c r="TGB171" s="3"/>
      <c r="TGC171" s="3"/>
      <c r="TGD171" s="3"/>
      <c r="TGE171" s="3"/>
      <c r="TGF171" s="3"/>
      <c r="TGG171" s="3"/>
      <c r="TGH171" s="3"/>
      <c r="TGI171" s="3"/>
      <c r="TGJ171" s="3"/>
      <c r="TGK171" s="3"/>
      <c r="TGL171" s="3"/>
      <c r="TGM171" s="3"/>
      <c r="TGN171" s="3"/>
      <c r="TGO171" s="3"/>
      <c r="TGP171" s="3"/>
      <c r="TGQ171" s="3"/>
      <c r="TGR171" s="3"/>
      <c r="TGS171" s="3"/>
      <c r="TGT171" s="3"/>
      <c r="TGU171" s="3"/>
      <c r="TGV171" s="3"/>
      <c r="TGW171" s="3"/>
      <c r="TGX171" s="3"/>
      <c r="TGY171" s="3"/>
      <c r="TGZ171" s="3"/>
      <c r="THA171" s="3"/>
      <c r="THB171" s="3"/>
      <c r="THC171" s="3"/>
      <c r="THD171" s="3"/>
      <c r="THE171" s="3"/>
      <c r="THF171" s="3"/>
      <c r="THG171" s="3"/>
      <c r="THH171" s="3"/>
      <c r="THI171" s="3"/>
      <c r="THJ171" s="3"/>
      <c r="THK171" s="3"/>
      <c r="THL171" s="3"/>
      <c r="THM171" s="3"/>
      <c r="THN171" s="3"/>
      <c r="THO171" s="3"/>
      <c r="THP171" s="3"/>
      <c r="THQ171" s="3"/>
      <c r="THR171" s="3"/>
      <c r="THS171" s="3"/>
      <c r="THT171" s="3"/>
      <c r="THU171" s="3"/>
      <c r="THV171" s="3"/>
      <c r="THW171" s="3"/>
      <c r="THX171" s="3"/>
      <c r="THY171" s="3"/>
      <c r="THZ171" s="3"/>
      <c r="TIA171" s="3"/>
      <c r="TIB171" s="3"/>
      <c r="TIC171" s="3"/>
      <c r="TID171" s="3"/>
      <c r="TIE171" s="3"/>
      <c r="TIF171" s="3"/>
      <c r="TIG171" s="3"/>
      <c r="TIH171" s="3"/>
      <c r="TII171" s="3"/>
      <c r="TIJ171" s="3"/>
      <c r="TIK171" s="3"/>
      <c r="TIL171" s="3"/>
      <c r="TIM171" s="3"/>
      <c r="TIN171" s="3"/>
      <c r="TIO171" s="3"/>
      <c r="TIP171" s="3"/>
      <c r="TIQ171" s="3"/>
      <c r="TIR171" s="3"/>
      <c r="TIS171" s="3"/>
      <c r="TIT171" s="3"/>
      <c r="TIU171" s="3"/>
      <c r="TIV171" s="3"/>
      <c r="TIW171" s="3"/>
      <c r="TIX171" s="3"/>
      <c r="TIY171" s="3"/>
      <c r="TIZ171" s="3"/>
      <c r="TJA171" s="3"/>
      <c r="TJB171" s="3"/>
      <c r="TJC171" s="3"/>
      <c r="TJD171" s="3"/>
      <c r="TJE171" s="3"/>
      <c r="TJF171" s="3"/>
      <c r="TJG171" s="3"/>
      <c r="TJH171" s="3"/>
      <c r="TJI171" s="3"/>
      <c r="TJJ171" s="3"/>
      <c r="TJK171" s="3"/>
      <c r="TJL171" s="3"/>
      <c r="TJM171" s="3"/>
      <c r="TJN171" s="3"/>
      <c r="TJO171" s="3"/>
      <c r="TJP171" s="3"/>
      <c r="TJQ171" s="3"/>
      <c r="TJR171" s="3"/>
      <c r="TJS171" s="3"/>
      <c r="TJT171" s="3"/>
      <c r="TJU171" s="3"/>
      <c r="TJV171" s="3"/>
      <c r="TJW171" s="3"/>
      <c r="TJX171" s="3"/>
      <c r="TJY171" s="3"/>
      <c r="TJZ171" s="3"/>
      <c r="TKA171" s="3"/>
      <c r="TKB171" s="3"/>
      <c r="TKC171" s="3"/>
      <c r="TKD171" s="3"/>
      <c r="TKE171" s="3"/>
      <c r="TKF171" s="3"/>
      <c r="TKG171" s="3"/>
      <c r="TKH171" s="3"/>
      <c r="TKI171" s="3"/>
      <c r="TKJ171" s="3"/>
      <c r="TKK171" s="3"/>
      <c r="TKL171" s="3"/>
      <c r="TKM171" s="3"/>
      <c r="TKN171" s="3"/>
      <c r="TKO171" s="3"/>
      <c r="TKP171" s="3"/>
      <c r="TKQ171" s="3"/>
      <c r="TKR171" s="3"/>
      <c r="TKS171" s="3"/>
      <c r="TKT171" s="3"/>
      <c r="TKU171" s="3"/>
      <c r="TKV171" s="3"/>
      <c r="TKW171" s="3"/>
      <c r="TKX171" s="3"/>
      <c r="TKY171" s="3"/>
      <c r="TKZ171" s="3"/>
      <c r="TLA171" s="3"/>
      <c r="TLB171" s="3"/>
      <c r="TLC171" s="3"/>
      <c r="TLD171" s="3"/>
      <c r="TLE171" s="3"/>
      <c r="TLF171" s="3"/>
      <c r="TLG171" s="3"/>
      <c r="TLH171" s="3"/>
      <c r="TLI171" s="3"/>
      <c r="TLJ171" s="3"/>
      <c r="TLK171" s="3"/>
      <c r="TLL171" s="3"/>
      <c r="TLM171" s="3"/>
      <c r="TLN171" s="3"/>
      <c r="TLO171" s="3"/>
      <c r="TLP171" s="3"/>
      <c r="TLQ171" s="3"/>
      <c r="TLR171" s="3"/>
      <c r="TLS171" s="3"/>
      <c r="TLT171" s="3"/>
      <c r="TLU171" s="3"/>
      <c r="TLV171" s="3"/>
      <c r="TLW171" s="3"/>
      <c r="TLX171" s="3"/>
      <c r="TLY171" s="3"/>
      <c r="TLZ171" s="3"/>
      <c r="TMA171" s="3"/>
      <c r="TMB171" s="3"/>
      <c r="TMC171" s="3"/>
      <c r="TMD171" s="3"/>
      <c r="TME171" s="3"/>
      <c r="TMF171" s="3"/>
      <c r="TMG171" s="3"/>
      <c r="TMH171" s="3"/>
      <c r="TMI171" s="3"/>
      <c r="TMJ171" s="3"/>
      <c r="TMK171" s="3"/>
      <c r="TML171" s="3"/>
      <c r="TMM171" s="3"/>
      <c r="TMN171" s="3"/>
      <c r="TMO171" s="3"/>
      <c r="TMP171" s="3"/>
      <c r="TMQ171" s="3"/>
      <c r="TMR171" s="3"/>
      <c r="TMS171" s="3"/>
      <c r="TMT171" s="3"/>
      <c r="TMU171" s="3"/>
      <c r="TMV171" s="3"/>
      <c r="TMW171" s="3"/>
      <c r="TMX171" s="3"/>
      <c r="TMY171" s="3"/>
      <c r="TMZ171" s="3"/>
      <c r="TNA171" s="3"/>
      <c r="TNB171" s="3"/>
      <c r="TNC171" s="3"/>
      <c r="TND171" s="3"/>
      <c r="TNE171" s="3"/>
      <c r="TNF171" s="3"/>
      <c r="TNG171" s="3"/>
      <c r="TNH171" s="3"/>
      <c r="TNI171" s="3"/>
      <c r="TNJ171" s="3"/>
      <c r="TNK171" s="3"/>
      <c r="TNL171" s="3"/>
      <c r="TNM171" s="3"/>
      <c r="TNN171" s="3"/>
      <c r="TNO171" s="3"/>
      <c r="TNP171" s="3"/>
      <c r="TNQ171" s="3"/>
      <c r="TNR171" s="3"/>
      <c r="TNS171" s="3"/>
      <c r="TNT171" s="3"/>
      <c r="TNU171" s="3"/>
      <c r="TNV171" s="3"/>
      <c r="TNW171" s="3"/>
      <c r="TNX171" s="3"/>
      <c r="TNY171" s="3"/>
      <c r="TNZ171" s="3"/>
      <c r="TOA171" s="3"/>
      <c r="TOB171" s="3"/>
      <c r="TOC171" s="3"/>
      <c r="TOD171" s="3"/>
      <c r="TOE171" s="3"/>
      <c r="TOF171" s="3"/>
      <c r="TOG171" s="3"/>
      <c r="TOH171" s="3"/>
      <c r="TOI171" s="3"/>
      <c r="TOJ171" s="3"/>
      <c r="TOK171" s="3"/>
      <c r="TOL171" s="3"/>
      <c r="TOM171" s="3"/>
      <c r="TON171" s="3"/>
      <c r="TOO171" s="3"/>
      <c r="TOP171" s="3"/>
      <c r="TOQ171" s="3"/>
      <c r="TOR171" s="3"/>
      <c r="TOS171" s="3"/>
      <c r="TOT171" s="3"/>
      <c r="TOU171" s="3"/>
      <c r="TOV171" s="3"/>
      <c r="TOW171" s="3"/>
      <c r="TOX171" s="3"/>
      <c r="TOY171" s="3"/>
      <c r="TOZ171" s="3"/>
      <c r="TPA171" s="3"/>
      <c r="TPB171" s="3"/>
      <c r="TPC171" s="3"/>
      <c r="TPD171" s="3"/>
      <c r="TPE171" s="3"/>
      <c r="TPF171" s="3"/>
      <c r="TPG171" s="3"/>
      <c r="TPH171" s="3"/>
      <c r="TPI171" s="3"/>
      <c r="TPJ171" s="3"/>
      <c r="TPK171" s="3"/>
      <c r="TPL171" s="3"/>
      <c r="TPM171" s="3"/>
      <c r="TPN171" s="3"/>
      <c r="TPO171" s="3"/>
      <c r="TPP171" s="3"/>
      <c r="TPQ171" s="3"/>
      <c r="TPR171" s="3"/>
      <c r="TPS171" s="3"/>
      <c r="TPT171" s="3"/>
      <c r="TPU171" s="3"/>
      <c r="TPV171" s="3"/>
      <c r="TPW171" s="3"/>
      <c r="TPX171" s="3"/>
      <c r="TPY171" s="3"/>
      <c r="TPZ171" s="3"/>
      <c r="TQA171" s="3"/>
      <c r="TQB171" s="3"/>
      <c r="TQC171" s="3"/>
      <c r="TQD171" s="3"/>
      <c r="TQE171" s="3"/>
      <c r="TQF171" s="3"/>
      <c r="TQG171" s="3"/>
      <c r="TQH171" s="3"/>
      <c r="TQI171" s="3"/>
      <c r="TQJ171" s="3"/>
      <c r="TQK171" s="3"/>
      <c r="TQL171" s="3"/>
      <c r="TQM171" s="3"/>
      <c r="TQN171" s="3"/>
      <c r="TQO171" s="3"/>
      <c r="TQP171" s="3"/>
      <c r="TQQ171" s="3"/>
      <c r="TQR171" s="3"/>
      <c r="TQS171" s="3"/>
      <c r="TQT171" s="3"/>
      <c r="TQU171" s="3"/>
      <c r="TQV171" s="3"/>
      <c r="TQW171" s="3"/>
      <c r="TQX171" s="3"/>
      <c r="TQY171" s="3"/>
      <c r="TQZ171" s="3"/>
      <c r="TRA171" s="3"/>
      <c r="TRB171" s="3"/>
      <c r="TRC171" s="3"/>
      <c r="TRD171" s="3"/>
      <c r="TRE171" s="3"/>
      <c r="TRF171" s="3"/>
      <c r="TRG171" s="3"/>
      <c r="TRH171" s="3"/>
      <c r="TRI171" s="3"/>
      <c r="TRJ171" s="3"/>
      <c r="TRK171" s="3"/>
      <c r="TRL171" s="3"/>
      <c r="TRM171" s="3"/>
      <c r="TRN171" s="3"/>
      <c r="TRO171" s="3"/>
      <c r="TRP171" s="3"/>
      <c r="TRQ171" s="3"/>
      <c r="TRR171" s="3"/>
      <c r="TRS171" s="3"/>
      <c r="TRT171" s="3"/>
      <c r="TRU171" s="3"/>
      <c r="TRV171" s="3"/>
      <c r="TRW171" s="3"/>
      <c r="TRX171" s="3"/>
      <c r="TRY171" s="3"/>
      <c r="TRZ171" s="3"/>
      <c r="TSA171" s="3"/>
      <c r="TSB171" s="3"/>
      <c r="TSC171" s="3"/>
      <c r="TSD171" s="3"/>
      <c r="TSE171" s="3"/>
      <c r="TSF171" s="3"/>
      <c r="TSG171" s="3"/>
      <c r="TSH171" s="3"/>
      <c r="TSI171" s="3"/>
      <c r="TSJ171" s="3"/>
      <c r="TSK171" s="3"/>
      <c r="TSL171" s="3"/>
      <c r="TSM171" s="3"/>
      <c r="TSN171" s="3"/>
      <c r="TSO171" s="3"/>
      <c r="TSP171" s="3"/>
      <c r="TSQ171" s="3"/>
      <c r="TSR171" s="3"/>
      <c r="TSS171" s="3"/>
      <c r="TST171" s="3"/>
      <c r="TSU171" s="3"/>
      <c r="TSV171" s="3"/>
      <c r="TSW171" s="3"/>
      <c r="TSX171" s="3"/>
      <c r="TSY171" s="3"/>
      <c r="TSZ171" s="3"/>
      <c r="TTA171" s="3"/>
      <c r="TTB171" s="3"/>
      <c r="TTC171" s="3"/>
      <c r="TTD171" s="3"/>
      <c r="TTE171" s="3"/>
      <c r="TTF171" s="3"/>
      <c r="TTG171" s="3"/>
      <c r="TTH171" s="3"/>
      <c r="TTI171" s="3"/>
      <c r="TTJ171" s="3"/>
      <c r="TTK171" s="3"/>
      <c r="TTL171" s="3"/>
      <c r="TTM171" s="3"/>
      <c r="TTN171" s="3"/>
      <c r="TTO171" s="3"/>
      <c r="TTP171" s="3"/>
      <c r="TTQ171" s="3"/>
      <c r="TTR171" s="3"/>
      <c r="TTS171" s="3"/>
      <c r="TTT171" s="3"/>
      <c r="TTU171" s="3"/>
      <c r="TTV171" s="3"/>
      <c r="TTW171" s="3"/>
      <c r="TTX171" s="3"/>
      <c r="TTY171" s="3"/>
      <c r="TTZ171" s="3"/>
      <c r="TUA171" s="3"/>
      <c r="TUB171" s="3"/>
      <c r="TUC171" s="3"/>
      <c r="TUD171" s="3"/>
      <c r="TUE171" s="3"/>
      <c r="TUF171" s="3"/>
      <c r="TUG171" s="3"/>
      <c r="TUH171" s="3"/>
      <c r="TUI171" s="3"/>
      <c r="TUJ171" s="3"/>
      <c r="TUK171" s="3"/>
      <c r="TUL171" s="3"/>
      <c r="TUM171" s="3"/>
      <c r="TUN171" s="3"/>
      <c r="TUO171" s="3"/>
      <c r="TUP171" s="3"/>
      <c r="TUQ171" s="3"/>
      <c r="TUR171" s="3"/>
      <c r="TUS171" s="3"/>
      <c r="TUT171" s="3"/>
      <c r="TUU171" s="3"/>
      <c r="TUV171" s="3"/>
      <c r="TUW171" s="3"/>
      <c r="TUX171" s="3"/>
      <c r="TUY171" s="3"/>
      <c r="TUZ171" s="3"/>
      <c r="TVA171" s="3"/>
      <c r="TVB171" s="3"/>
      <c r="TVC171" s="3"/>
      <c r="TVD171" s="3"/>
      <c r="TVE171" s="3"/>
      <c r="TVF171" s="3"/>
      <c r="TVG171" s="3"/>
      <c r="TVH171" s="3"/>
      <c r="TVI171" s="3"/>
      <c r="TVJ171" s="3"/>
      <c r="TVK171" s="3"/>
      <c r="TVL171" s="3"/>
      <c r="TVM171" s="3"/>
      <c r="TVN171" s="3"/>
      <c r="TVO171" s="3"/>
      <c r="TVP171" s="3"/>
      <c r="TVQ171" s="3"/>
      <c r="TVR171" s="3"/>
      <c r="TVS171" s="3"/>
      <c r="TVT171" s="3"/>
      <c r="TVU171" s="3"/>
      <c r="TVV171" s="3"/>
      <c r="TVW171" s="3"/>
      <c r="TVX171" s="3"/>
      <c r="TVY171" s="3"/>
      <c r="TVZ171" s="3"/>
      <c r="TWA171" s="3"/>
      <c r="TWB171" s="3"/>
      <c r="TWC171" s="3"/>
      <c r="TWD171" s="3"/>
      <c r="TWE171" s="3"/>
      <c r="TWF171" s="3"/>
      <c r="TWG171" s="3"/>
      <c r="TWH171" s="3"/>
      <c r="TWI171" s="3"/>
      <c r="TWJ171" s="3"/>
      <c r="TWK171" s="3"/>
      <c r="TWL171" s="3"/>
      <c r="TWM171" s="3"/>
      <c r="TWN171" s="3"/>
      <c r="TWO171" s="3"/>
      <c r="TWP171" s="3"/>
      <c r="TWQ171" s="3"/>
      <c r="TWR171" s="3"/>
      <c r="TWS171" s="3"/>
      <c r="TWT171" s="3"/>
      <c r="TWU171" s="3"/>
      <c r="TWV171" s="3"/>
      <c r="TWW171" s="3"/>
      <c r="TWX171" s="3"/>
      <c r="TWY171" s="3"/>
      <c r="TWZ171" s="3"/>
      <c r="TXA171" s="3"/>
      <c r="TXB171" s="3"/>
      <c r="TXC171" s="3"/>
      <c r="TXD171" s="3"/>
      <c r="TXE171" s="3"/>
      <c r="TXF171" s="3"/>
      <c r="TXG171" s="3"/>
      <c r="TXH171" s="3"/>
      <c r="TXI171" s="3"/>
      <c r="TXJ171" s="3"/>
      <c r="TXK171" s="3"/>
      <c r="TXL171" s="3"/>
      <c r="TXM171" s="3"/>
      <c r="TXN171" s="3"/>
      <c r="TXO171" s="3"/>
      <c r="TXP171" s="3"/>
      <c r="TXQ171" s="3"/>
      <c r="TXR171" s="3"/>
      <c r="TXS171" s="3"/>
      <c r="TXT171" s="3"/>
      <c r="TXU171" s="3"/>
      <c r="TXV171" s="3"/>
      <c r="TXW171" s="3"/>
      <c r="TXX171" s="3"/>
      <c r="TXY171" s="3"/>
      <c r="TXZ171" s="3"/>
      <c r="TYA171" s="3"/>
      <c r="TYB171" s="3"/>
      <c r="TYC171" s="3"/>
      <c r="TYD171" s="3"/>
      <c r="TYE171" s="3"/>
      <c r="TYF171" s="3"/>
      <c r="TYG171" s="3"/>
      <c r="TYH171" s="3"/>
      <c r="TYI171" s="3"/>
      <c r="TYJ171" s="3"/>
      <c r="TYK171" s="3"/>
      <c r="TYL171" s="3"/>
      <c r="TYM171" s="3"/>
      <c r="TYN171" s="3"/>
      <c r="TYO171" s="3"/>
      <c r="TYP171" s="3"/>
      <c r="TYQ171" s="3"/>
      <c r="TYR171" s="3"/>
      <c r="TYS171" s="3"/>
      <c r="TYT171" s="3"/>
      <c r="TYU171" s="3"/>
      <c r="TYV171" s="3"/>
      <c r="TYW171" s="3"/>
      <c r="TYX171" s="3"/>
      <c r="TYY171" s="3"/>
      <c r="TYZ171" s="3"/>
      <c r="TZA171" s="3"/>
      <c r="TZB171" s="3"/>
      <c r="TZC171" s="3"/>
      <c r="TZD171" s="3"/>
      <c r="TZE171" s="3"/>
      <c r="TZF171" s="3"/>
      <c r="TZG171" s="3"/>
      <c r="TZH171" s="3"/>
      <c r="TZI171" s="3"/>
      <c r="TZJ171" s="3"/>
      <c r="TZK171" s="3"/>
      <c r="TZL171" s="3"/>
      <c r="TZM171" s="3"/>
      <c r="TZN171" s="3"/>
      <c r="TZO171" s="3"/>
      <c r="TZP171" s="3"/>
      <c r="TZQ171" s="3"/>
      <c r="TZR171" s="3"/>
      <c r="TZS171" s="3"/>
      <c r="TZT171" s="3"/>
      <c r="TZU171" s="3"/>
      <c r="TZV171" s="3"/>
      <c r="TZW171" s="3"/>
      <c r="TZX171" s="3"/>
      <c r="TZY171" s="3"/>
      <c r="TZZ171" s="3"/>
      <c r="UAA171" s="3"/>
      <c r="UAB171" s="3"/>
      <c r="UAC171" s="3"/>
      <c r="UAD171" s="3"/>
      <c r="UAE171" s="3"/>
      <c r="UAF171" s="3"/>
      <c r="UAG171" s="3"/>
      <c r="UAH171" s="3"/>
      <c r="UAI171" s="3"/>
      <c r="UAJ171" s="3"/>
      <c r="UAK171" s="3"/>
      <c r="UAL171" s="3"/>
      <c r="UAM171" s="3"/>
      <c r="UAN171" s="3"/>
      <c r="UAO171" s="3"/>
      <c r="UAP171" s="3"/>
      <c r="UAQ171" s="3"/>
      <c r="UAR171" s="3"/>
      <c r="UAS171" s="3"/>
      <c r="UAT171" s="3"/>
      <c r="UAU171" s="3"/>
      <c r="UAV171" s="3"/>
      <c r="UAW171" s="3"/>
      <c r="UAX171" s="3"/>
      <c r="UAY171" s="3"/>
      <c r="UAZ171" s="3"/>
      <c r="UBA171" s="3"/>
      <c r="UBB171" s="3"/>
      <c r="UBC171" s="3"/>
      <c r="UBD171" s="3"/>
      <c r="UBE171" s="3"/>
      <c r="UBF171" s="3"/>
      <c r="UBG171" s="3"/>
      <c r="UBH171" s="3"/>
      <c r="UBI171" s="3"/>
      <c r="UBJ171" s="3"/>
      <c r="UBK171" s="3"/>
      <c r="UBL171" s="3"/>
      <c r="UBM171" s="3"/>
      <c r="UBN171" s="3"/>
      <c r="UBO171" s="3"/>
      <c r="UBP171" s="3"/>
      <c r="UBQ171" s="3"/>
      <c r="UBR171" s="3"/>
      <c r="UBS171" s="3"/>
      <c r="UBT171" s="3"/>
      <c r="UBU171" s="3"/>
      <c r="UBV171" s="3"/>
      <c r="UBW171" s="3"/>
      <c r="UBX171" s="3"/>
      <c r="UBY171" s="3"/>
      <c r="UBZ171" s="3"/>
      <c r="UCA171" s="3"/>
      <c r="UCB171" s="3"/>
      <c r="UCC171" s="3"/>
      <c r="UCD171" s="3"/>
      <c r="UCE171" s="3"/>
      <c r="UCF171" s="3"/>
      <c r="UCG171" s="3"/>
      <c r="UCH171" s="3"/>
      <c r="UCI171" s="3"/>
      <c r="UCJ171" s="3"/>
      <c r="UCK171" s="3"/>
      <c r="UCL171" s="3"/>
      <c r="UCM171" s="3"/>
      <c r="UCN171" s="3"/>
      <c r="UCO171" s="3"/>
      <c r="UCP171" s="3"/>
      <c r="UCQ171" s="3"/>
      <c r="UCR171" s="3"/>
      <c r="UCS171" s="3"/>
      <c r="UCT171" s="3"/>
      <c r="UCU171" s="3"/>
      <c r="UCV171" s="3"/>
      <c r="UCW171" s="3"/>
      <c r="UCX171" s="3"/>
      <c r="UCY171" s="3"/>
      <c r="UCZ171" s="3"/>
      <c r="UDA171" s="3"/>
      <c r="UDB171" s="3"/>
      <c r="UDC171" s="3"/>
      <c r="UDD171" s="3"/>
      <c r="UDE171" s="3"/>
      <c r="UDF171" s="3"/>
      <c r="UDG171" s="3"/>
      <c r="UDH171" s="3"/>
      <c r="UDI171" s="3"/>
      <c r="UDJ171" s="3"/>
      <c r="UDK171" s="3"/>
      <c r="UDL171" s="3"/>
      <c r="UDM171" s="3"/>
      <c r="UDN171" s="3"/>
      <c r="UDO171" s="3"/>
      <c r="UDP171" s="3"/>
      <c r="UDQ171" s="3"/>
      <c r="UDR171" s="3"/>
      <c r="UDS171" s="3"/>
      <c r="UDT171" s="3"/>
      <c r="UDU171" s="3"/>
      <c r="UDV171" s="3"/>
      <c r="UDW171" s="3"/>
      <c r="UDX171" s="3"/>
      <c r="UDY171" s="3"/>
      <c r="UDZ171" s="3"/>
      <c r="UEA171" s="3"/>
      <c r="UEB171" s="3"/>
      <c r="UEC171" s="3"/>
      <c r="UED171" s="3"/>
      <c r="UEE171" s="3"/>
      <c r="UEF171" s="3"/>
      <c r="UEG171" s="3"/>
      <c r="UEH171" s="3"/>
      <c r="UEI171" s="3"/>
      <c r="UEJ171" s="3"/>
      <c r="UEK171" s="3"/>
      <c r="UEL171" s="3"/>
      <c r="UEM171" s="3"/>
      <c r="UEN171" s="3"/>
      <c r="UEO171" s="3"/>
      <c r="UEP171" s="3"/>
      <c r="UEQ171" s="3"/>
      <c r="UER171" s="3"/>
      <c r="UES171" s="3"/>
      <c r="UET171" s="3"/>
      <c r="UEU171" s="3"/>
      <c r="UEV171" s="3"/>
      <c r="UEW171" s="3"/>
      <c r="UEX171" s="3"/>
      <c r="UEY171" s="3"/>
      <c r="UEZ171" s="3"/>
      <c r="UFA171" s="3"/>
      <c r="UFB171" s="3"/>
      <c r="UFC171" s="3"/>
      <c r="UFD171" s="3"/>
      <c r="UFE171" s="3"/>
      <c r="UFF171" s="3"/>
      <c r="UFG171" s="3"/>
      <c r="UFH171" s="3"/>
      <c r="UFI171" s="3"/>
      <c r="UFJ171" s="3"/>
      <c r="UFK171" s="3"/>
      <c r="UFL171" s="3"/>
      <c r="UFM171" s="3"/>
      <c r="UFN171" s="3"/>
      <c r="UFO171" s="3"/>
      <c r="UFP171" s="3"/>
      <c r="UFQ171" s="3"/>
      <c r="UFR171" s="3"/>
      <c r="UFS171" s="3"/>
      <c r="UFT171" s="3"/>
      <c r="UFU171" s="3"/>
      <c r="UFV171" s="3"/>
      <c r="UFW171" s="3"/>
      <c r="UFX171" s="3"/>
      <c r="UFY171" s="3"/>
      <c r="UFZ171" s="3"/>
      <c r="UGA171" s="3"/>
      <c r="UGB171" s="3"/>
      <c r="UGC171" s="3"/>
      <c r="UGD171" s="3"/>
      <c r="UGE171" s="3"/>
      <c r="UGF171" s="3"/>
      <c r="UGG171" s="3"/>
      <c r="UGH171" s="3"/>
      <c r="UGI171" s="3"/>
      <c r="UGJ171" s="3"/>
      <c r="UGK171" s="3"/>
      <c r="UGL171" s="3"/>
      <c r="UGM171" s="3"/>
      <c r="UGN171" s="3"/>
      <c r="UGO171" s="3"/>
      <c r="UGP171" s="3"/>
      <c r="UGQ171" s="3"/>
      <c r="UGR171" s="3"/>
      <c r="UGS171" s="3"/>
      <c r="UGT171" s="3"/>
      <c r="UGU171" s="3"/>
      <c r="UGV171" s="3"/>
      <c r="UGW171" s="3"/>
      <c r="UGX171" s="3"/>
      <c r="UGY171" s="3"/>
      <c r="UGZ171" s="3"/>
      <c r="UHA171" s="3"/>
      <c r="UHB171" s="3"/>
      <c r="UHC171" s="3"/>
      <c r="UHD171" s="3"/>
      <c r="UHE171" s="3"/>
      <c r="UHF171" s="3"/>
      <c r="UHG171" s="3"/>
      <c r="UHH171" s="3"/>
      <c r="UHI171" s="3"/>
      <c r="UHJ171" s="3"/>
      <c r="UHK171" s="3"/>
      <c r="UHL171" s="3"/>
      <c r="UHM171" s="3"/>
      <c r="UHN171" s="3"/>
      <c r="UHO171" s="3"/>
      <c r="UHP171" s="3"/>
      <c r="UHQ171" s="3"/>
      <c r="UHR171" s="3"/>
      <c r="UHS171" s="3"/>
      <c r="UHT171" s="3"/>
      <c r="UHU171" s="3"/>
      <c r="UHV171" s="3"/>
      <c r="UHW171" s="3"/>
      <c r="UHX171" s="3"/>
      <c r="UHY171" s="3"/>
      <c r="UHZ171" s="3"/>
      <c r="UIA171" s="3"/>
      <c r="UIB171" s="3"/>
      <c r="UIC171" s="3"/>
      <c r="UID171" s="3"/>
      <c r="UIE171" s="3"/>
      <c r="UIF171" s="3"/>
      <c r="UIG171" s="3"/>
      <c r="UIH171" s="3"/>
      <c r="UII171" s="3"/>
      <c r="UIJ171" s="3"/>
      <c r="UIK171" s="3"/>
      <c r="UIL171" s="3"/>
      <c r="UIM171" s="3"/>
      <c r="UIN171" s="3"/>
      <c r="UIO171" s="3"/>
      <c r="UIP171" s="3"/>
      <c r="UIQ171" s="3"/>
      <c r="UIR171" s="3"/>
      <c r="UIS171" s="3"/>
      <c r="UIT171" s="3"/>
      <c r="UIU171" s="3"/>
      <c r="UIV171" s="3"/>
      <c r="UIW171" s="3"/>
      <c r="UIX171" s="3"/>
      <c r="UIY171" s="3"/>
      <c r="UIZ171" s="3"/>
      <c r="UJA171" s="3"/>
      <c r="UJB171" s="3"/>
      <c r="UJC171" s="3"/>
      <c r="UJD171" s="3"/>
      <c r="UJE171" s="3"/>
      <c r="UJF171" s="3"/>
      <c r="UJG171" s="3"/>
      <c r="UJH171" s="3"/>
      <c r="UJI171" s="3"/>
      <c r="UJJ171" s="3"/>
      <c r="UJK171" s="3"/>
      <c r="UJL171" s="3"/>
      <c r="UJM171" s="3"/>
      <c r="UJN171" s="3"/>
      <c r="UJO171" s="3"/>
      <c r="UJP171" s="3"/>
      <c r="UJQ171" s="3"/>
      <c r="UJR171" s="3"/>
      <c r="UJS171" s="3"/>
      <c r="UJT171" s="3"/>
      <c r="UJU171" s="3"/>
      <c r="UJV171" s="3"/>
      <c r="UJW171" s="3"/>
      <c r="UJX171" s="3"/>
      <c r="UJY171" s="3"/>
      <c r="UJZ171" s="3"/>
      <c r="UKA171" s="3"/>
      <c r="UKB171" s="3"/>
      <c r="UKC171" s="3"/>
      <c r="UKD171" s="3"/>
      <c r="UKE171" s="3"/>
      <c r="UKF171" s="3"/>
      <c r="UKG171" s="3"/>
      <c r="UKH171" s="3"/>
      <c r="UKI171" s="3"/>
      <c r="UKJ171" s="3"/>
      <c r="UKK171" s="3"/>
      <c r="UKL171" s="3"/>
      <c r="UKM171" s="3"/>
      <c r="UKN171" s="3"/>
      <c r="UKO171" s="3"/>
      <c r="UKP171" s="3"/>
      <c r="UKQ171" s="3"/>
      <c r="UKR171" s="3"/>
      <c r="UKS171" s="3"/>
      <c r="UKT171" s="3"/>
      <c r="UKU171" s="3"/>
      <c r="UKV171" s="3"/>
      <c r="UKW171" s="3"/>
      <c r="UKX171" s="3"/>
      <c r="UKY171" s="3"/>
      <c r="UKZ171" s="3"/>
      <c r="ULA171" s="3"/>
      <c r="ULB171" s="3"/>
      <c r="ULC171" s="3"/>
      <c r="ULD171" s="3"/>
      <c r="ULE171" s="3"/>
      <c r="ULF171" s="3"/>
      <c r="ULG171" s="3"/>
      <c r="ULH171" s="3"/>
      <c r="ULI171" s="3"/>
      <c r="ULJ171" s="3"/>
      <c r="ULK171" s="3"/>
      <c r="ULL171" s="3"/>
      <c r="ULM171" s="3"/>
      <c r="ULN171" s="3"/>
      <c r="ULO171" s="3"/>
      <c r="ULP171" s="3"/>
      <c r="ULQ171" s="3"/>
      <c r="ULR171" s="3"/>
      <c r="ULS171" s="3"/>
      <c r="ULT171" s="3"/>
      <c r="ULU171" s="3"/>
      <c r="ULV171" s="3"/>
      <c r="ULW171" s="3"/>
      <c r="ULX171" s="3"/>
      <c r="ULY171" s="3"/>
      <c r="ULZ171" s="3"/>
      <c r="UMA171" s="3"/>
      <c r="UMB171" s="3"/>
      <c r="UMC171" s="3"/>
      <c r="UMD171" s="3"/>
      <c r="UME171" s="3"/>
      <c r="UMF171" s="3"/>
      <c r="UMG171" s="3"/>
      <c r="UMH171" s="3"/>
      <c r="UMI171" s="3"/>
      <c r="UMJ171" s="3"/>
      <c r="UMK171" s="3"/>
      <c r="UML171" s="3"/>
      <c r="UMM171" s="3"/>
      <c r="UMN171" s="3"/>
      <c r="UMO171" s="3"/>
      <c r="UMP171" s="3"/>
      <c r="UMQ171" s="3"/>
      <c r="UMR171" s="3"/>
      <c r="UMS171" s="3"/>
      <c r="UMT171" s="3"/>
      <c r="UMU171" s="3"/>
      <c r="UMV171" s="3"/>
      <c r="UMW171" s="3"/>
      <c r="UMX171" s="3"/>
      <c r="UMY171" s="3"/>
      <c r="UMZ171" s="3"/>
      <c r="UNA171" s="3"/>
      <c r="UNB171" s="3"/>
      <c r="UNC171" s="3"/>
      <c r="UND171" s="3"/>
      <c r="UNE171" s="3"/>
      <c r="UNF171" s="3"/>
      <c r="UNG171" s="3"/>
      <c r="UNH171" s="3"/>
      <c r="UNI171" s="3"/>
      <c r="UNJ171" s="3"/>
      <c r="UNK171" s="3"/>
      <c r="UNL171" s="3"/>
      <c r="UNM171" s="3"/>
      <c r="UNN171" s="3"/>
      <c r="UNO171" s="3"/>
      <c r="UNP171" s="3"/>
      <c r="UNQ171" s="3"/>
      <c r="UNR171" s="3"/>
      <c r="UNS171" s="3"/>
      <c r="UNT171" s="3"/>
      <c r="UNU171" s="3"/>
      <c r="UNV171" s="3"/>
      <c r="UNW171" s="3"/>
      <c r="UNX171" s="3"/>
      <c r="UNY171" s="3"/>
      <c r="UNZ171" s="3"/>
      <c r="UOA171" s="3"/>
      <c r="UOB171" s="3"/>
      <c r="UOC171" s="3"/>
      <c r="UOD171" s="3"/>
      <c r="UOE171" s="3"/>
      <c r="UOF171" s="3"/>
      <c r="UOG171" s="3"/>
      <c r="UOH171" s="3"/>
      <c r="UOI171" s="3"/>
      <c r="UOJ171" s="3"/>
      <c r="UOK171" s="3"/>
      <c r="UOL171" s="3"/>
      <c r="UOM171" s="3"/>
      <c r="UON171" s="3"/>
      <c r="UOO171" s="3"/>
      <c r="UOP171" s="3"/>
      <c r="UOQ171" s="3"/>
      <c r="UOR171" s="3"/>
      <c r="UOS171" s="3"/>
      <c r="UOT171" s="3"/>
      <c r="UOU171" s="3"/>
      <c r="UOV171" s="3"/>
      <c r="UOW171" s="3"/>
      <c r="UOX171" s="3"/>
      <c r="UOY171" s="3"/>
      <c r="UOZ171" s="3"/>
      <c r="UPA171" s="3"/>
      <c r="UPB171" s="3"/>
      <c r="UPC171" s="3"/>
      <c r="UPD171" s="3"/>
      <c r="UPE171" s="3"/>
      <c r="UPF171" s="3"/>
      <c r="UPG171" s="3"/>
      <c r="UPH171" s="3"/>
      <c r="UPI171" s="3"/>
      <c r="UPJ171" s="3"/>
      <c r="UPK171" s="3"/>
      <c r="UPL171" s="3"/>
      <c r="UPM171" s="3"/>
      <c r="UPN171" s="3"/>
      <c r="UPO171" s="3"/>
      <c r="UPP171" s="3"/>
      <c r="UPQ171" s="3"/>
      <c r="UPR171" s="3"/>
      <c r="UPS171" s="3"/>
      <c r="UPT171" s="3"/>
      <c r="UPU171" s="3"/>
      <c r="UPV171" s="3"/>
      <c r="UPW171" s="3"/>
      <c r="UPX171" s="3"/>
      <c r="UPY171" s="3"/>
      <c r="UPZ171" s="3"/>
      <c r="UQA171" s="3"/>
      <c r="UQB171" s="3"/>
      <c r="UQC171" s="3"/>
      <c r="UQD171" s="3"/>
      <c r="UQE171" s="3"/>
      <c r="UQF171" s="3"/>
      <c r="UQG171" s="3"/>
      <c r="UQH171" s="3"/>
      <c r="UQI171" s="3"/>
      <c r="UQJ171" s="3"/>
      <c r="UQK171" s="3"/>
      <c r="UQL171" s="3"/>
      <c r="UQM171" s="3"/>
      <c r="UQN171" s="3"/>
      <c r="UQO171" s="3"/>
      <c r="UQP171" s="3"/>
      <c r="UQQ171" s="3"/>
      <c r="UQR171" s="3"/>
      <c r="UQS171" s="3"/>
      <c r="UQT171" s="3"/>
      <c r="UQU171" s="3"/>
      <c r="UQV171" s="3"/>
      <c r="UQW171" s="3"/>
      <c r="UQX171" s="3"/>
      <c r="UQY171" s="3"/>
      <c r="UQZ171" s="3"/>
      <c r="URA171" s="3"/>
      <c r="URB171" s="3"/>
      <c r="URC171" s="3"/>
      <c r="URD171" s="3"/>
      <c r="URE171" s="3"/>
      <c r="URF171" s="3"/>
      <c r="URG171" s="3"/>
      <c r="URH171" s="3"/>
      <c r="URI171" s="3"/>
      <c r="URJ171" s="3"/>
      <c r="URK171" s="3"/>
      <c r="URL171" s="3"/>
      <c r="URM171" s="3"/>
      <c r="URN171" s="3"/>
      <c r="URO171" s="3"/>
      <c r="URP171" s="3"/>
      <c r="URQ171" s="3"/>
      <c r="URR171" s="3"/>
      <c r="URS171" s="3"/>
      <c r="URT171" s="3"/>
      <c r="URU171" s="3"/>
      <c r="URV171" s="3"/>
      <c r="URW171" s="3"/>
      <c r="URX171" s="3"/>
      <c r="URY171" s="3"/>
      <c r="URZ171" s="3"/>
      <c r="USA171" s="3"/>
      <c r="USB171" s="3"/>
      <c r="USC171" s="3"/>
      <c r="USD171" s="3"/>
      <c r="USE171" s="3"/>
      <c r="USF171" s="3"/>
      <c r="USG171" s="3"/>
      <c r="USH171" s="3"/>
      <c r="USI171" s="3"/>
      <c r="USJ171" s="3"/>
      <c r="USK171" s="3"/>
      <c r="USL171" s="3"/>
      <c r="USM171" s="3"/>
      <c r="USN171" s="3"/>
      <c r="USO171" s="3"/>
      <c r="USP171" s="3"/>
      <c r="USQ171" s="3"/>
      <c r="USR171" s="3"/>
      <c r="USS171" s="3"/>
      <c r="UST171" s="3"/>
      <c r="USU171" s="3"/>
      <c r="USV171" s="3"/>
      <c r="USW171" s="3"/>
      <c r="USX171" s="3"/>
      <c r="USY171" s="3"/>
      <c r="USZ171" s="3"/>
      <c r="UTA171" s="3"/>
      <c r="UTB171" s="3"/>
      <c r="UTC171" s="3"/>
      <c r="UTD171" s="3"/>
      <c r="UTE171" s="3"/>
      <c r="UTF171" s="3"/>
      <c r="UTG171" s="3"/>
      <c r="UTH171" s="3"/>
      <c r="UTI171" s="3"/>
      <c r="UTJ171" s="3"/>
      <c r="UTK171" s="3"/>
      <c r="UTL171" s="3"/>
      <c r="UTM171" s="3"/>
      <c r="UTN171" s="3"/>
      <c r="UTO171" s="3"/>
      <c r="UTP171" s="3"/>
      <c r="UTQ171" s="3"/>
      <c r="UTR171" s="3"/>
      <c r="UTS171" s="3"/>
      <c r="UTT171" s="3"/>
      <c r="UTU171" s="3"/>
      <c r="UTV171" s="3"/>
      <c r="UTW171" s="3"/>
      <c r="UTX171" s="3"/>
      <c r="UTY171" s="3"/>
      <c r="UTZ171" s="3"/>
      <c r="UUA171" s="3"/>
      <c r="UUB171" s="3"/>
      <c r="UUC171" s="3"/>
      <c r="UUD171" s="3"/>
      <c r="UUE171" s="3"/>
      <c r="UUF171" s="3"/>
      <c r="UUG171" s="3"/>
      <c r="UUH171" s="3"/>
      <c r="UUI171" s="3"/>
      <c r="UUJ171" s="3"/>
      <c r="UUK171" s="3"/>
      <c r="UUL171" s="3"/>
      <c r="UUM171" s="3"/>
      <c r="UUN171" s="3"/>
      <c r="UUO171" s="3"/>
      <c r="UUP171" s="3"/>
      <c r="UUQ171" s="3"/>
      <c r="UUR171" s="3"/>
      <c r="UUS171" s="3"/>
      <c r="UUT171" s="3"/>
      <c r="UUU171" s="3"/>
      <c r="UUV171" s="3"/>
      <c r="UUW171" s="3"/>
      <c r="UUX171" s="3"/>
      <c r="UUY171" s="3"/>
      <c r="UUZ171" s="3"/>
      <c r="UVA171" s="3"/>
      <c r="UVB171" s="3"/>
      <c r="UVC171" s="3"/>
      <c r="UVD171" s="3"/>
      <c r="UVE171" s="3"/>
      <c r="UVF171" s="3"/>
      <c r="UVG171" s="3"/>
      <c r="UVH171" s="3"/>
      <c r="UVI171" s="3"/>
      <c r="UVJ171" s="3"/>
      <c r="UVK171" s="3"/>
      <c r="UVL171" s="3"/>
      <c r="UVM171" s="3"/>
      <c r="UVN171" s="3"/>
      <c r="UVO171" s="3"/>
      <c r="UVP171" s="3"/>
      <c r="UVQ171" s="3"/>
      <c r="UVR171" s="3"/>
      <c r="UVS171" s="3"/>
      <c r="UVT171" s="3"/>
      <c r="UVU171" s="3"/>
      <c r="UVV171" s="3"/>
      <c r="UVW171" s="3"/>
      <c r="UVX171" s="3"/>
      <c r="UVY171" s="3"/>
      <c r="UVZ171" s="3"/>
      <c r="UWA171" s="3"/>
      <c r="UWB171" s="3"/>
      <c r="UWC171" s="3"/>
      <c r="UWD171" s="3"/>
      <c r="UWE171" s="3"/>
      <c r="UWF171" s="3"/>
      <c r="UWG171" s="3"/>
      <c r="UWH171" s="3"/>
      <c r="UWI171" s="3"/>
      <c r="UWJ171" s="3"/>
      <c r="UWK171" s="3"/>
      <c r="UWL171" s="3"/>
      <c r="UWM171" s="3"/>
      <c r="UWN171" s="3"/>
      <c r="UWO171" s="3"/>
      <c r="UWP171" s="3"/>
      <c r="UWQ171" s="3"/>
      <c r="UWR171" s="3"/>
      <c r="UWS171" s="3"/>
      <c r="UWT171" s="3"/>
      <c r="UWU171" s="3"/>
      <c r="UWV171" s="3"/>
      <c r="UWW171" s="3"/>
      <c r="UWX171" s="3"/>
      <c r="UWY171" s="3"/>
      <c r="UWZ171" s="3"/>
      <c r="UXA171" s="3"/>
      <c r="UXB171" s="3"/>
      <c r="UXC171" s="3"/>
      <c r="UXD171" s="3"/>
      <c r="UXE171" s="3"/>
      <c r="UXF171" s="3"/>
      <c r="UXG171" s="3"/>
      <c r="UXH171" s="3"/>
      <c r="UXI171" s="3"/>
      <c r="UXJ171" s="3"/>
      <c r="UXK171" s="3"/>
      <c r="UXL171" s="3"/>
      <c r="UXM171" s="3"/>
      <c r="UXN171" s="3"/>
      <c r="UXO171" s="3"/>
      <c r="UXP171" s="3"/>
      <c r="UXQ171" s="3"/>
      <c r="UXR171" s="3"/>
      <c r="UXS171" s="3"/>
      <c r="UXT171" s="3"/>
      <c r="UXU171" s="3"/>
      <c r="UXV171" s="3"/>
      <c r="UXW171" s="3"/>
      <c r="UXX171" s="3"/>
      <c r="UXY171" s="3"/>
      <c r="UXZ171" s="3"/>
      <c r="UYA171" s="3"/>
      <c r="UYB171" s="3"/>
      <c r="UYC171" s="3"/>
      <c r="UYD171" s="3"/>
      <c r="UYE171" s="3"/>
      <c r="UYF171" s="3"/>
      <c r="UYG171" s="3"/>
      <c r="UYH171" s="3"/>
      <c r="UYI171" s="3"/>
      <c r="UYJ171" s="3"/>
      <c r="UYK171" s="3"/>
      <c r="UYL171" s="3"/>
      <c r="UYM171" s="3"/>
      <c r="UYN171" s="3"/>
      <c r="UYO171" s="3"/>
      <c r="UYP171" s="3"/>
      <c r="UYQ171" s="3"/>
      <c r="UYR171" s="3"/>
      <c r="UYS171" s="3"/>
      <c r="UYT171" s="3"/>
      <c r="UYU171" s="3"/>
      <c r="UYV171" s="3"/>
      <c r="UYW171" s="3"/>
      <c r="UYX171" s="3"/>
      <c r="UYY171" s="3"/>
      <c r="UYZ171" s="3"/>
      <c r="UZA171" s="3"/>
      <c r="UZB171" s="3"/>
      <c r="UZC171" s="3"/>
      <c r="UZD171" s="3"/>
      <c r="UZE171" s="3"/>
      <c r="UZF171" s="3"/>
      <c r="UZG171" s="3"/>
      <c r="UZH171" s="3"/>
      <c r="UZI171" s="3"/>
      <c r="UZJ171" s="3"/>
      <c r="UZK171" s="3"/>
      <c r="UZL171" s="3"/>
      <c r="UZM171" s="3"/>
      <c r="UZN171" s="3"/>
      <c r="UZO171" s="3"/>
      <c r="UZP171" s="3"/>
      <c r="UZQ171" s="3"/>
      <c r="UZR171" s="3"/>
      <c r="UZS171" s="3"/>
      <c r="UZT171" s="3"/>
      <c r="UZU171" s="3"/>
      <c r="UZV171" s="3"/>
      <c r="UZW171" s="3"/>
      <c r="UZX171" s="3"/>
      <c r="UZY171" s="3"/>
      <c r="UZZ171" s="3"/>
      <c r="VAA171" s="3"/>
      <c r="VAB171" s="3"/>
      <c r="VAC171" s="3"/>
      <c r="VAD171" s="3"/>
      <c r="VAE171" s="3"/>
      <c r="VAF171" s="3"/>
      <c r="VAG171" s="3"/>
      <c r="VAH171" s="3"/>
      <c r="VAI171" s="3"/>
      <c r="VAJ171" s="3"/>
      <c r="VAK171" s="3"/>
      <c r="VAL171" s="3"/>
      <c r="VAM171" s="3"/>
      <c r="VAN171" s="3"/>
      <c r="VAO171" s="3"/>
      <c r="VAP171" s="3"/>
      <c r="VAQ171" s="3"/>
      <c r="VAR171" s="3"/>
      <c r="VAS171" s="3"/>
      <c r="VAT171" s="3"/>
      <c r="VAU171" s="3"/>
      <c r="VAV171" s="3"/>
      <c r="VAW171" s="3"/>
      <c r="VAX171" s="3"/>
      <c r="VAY171" s="3"/>
      <c r="VAZ171" s="3"/>
      <c r="VBA171" s="3"/>
      <c r="VBB171" s="3"/>
      <c r="VBC171" s="3"/>
      <c r="VBD171" s="3"/>
      <c r="VBE171" s="3"/>
      <c r="VBF171" s="3"/>
      <c r="VBG171" s="3"/>
      <c r="VBH171" s="3"/>
      <c r="VBI171" s="3"/>
      <c r="VBJ171" s="3"/>
      <c r="VBK171" s="3"/>
      <c r="VBL171" s="3"/>
      <c r="VBM171" s="3"/>
      <c r="VBN171" s="3"/>
      <c r="VBO171" s="3"/>
      <c r="VBP171" s="3"/>
      <c r="VBQ171" s="3"/>
      <c r="VBR171" s="3"/>
      <c r="VBS171" s="3"/>
      <c r="VBT171" s="3"/>
      <c r="VBU171" s="3"/>
      <c r="VBV171" s="3"/>
      <c r="VBW171" s="3"/>
      <c r="VBX171" s="3"/>
      <c r="VBY171" s="3"/>
      <c r="VBZ171" s="3"/>
      <c r="VCA171" s="3"/>
      <c r="VCB171" s="3"/>
      <c r="VCC171" s="3"/>
      <c r="VCD171" s="3"/>
      <c r="VCE171" s="3"/>
      <c r="VCF171" s="3"/>
      <c r="VCG171" s="3"/>
      <c r="VCH171" s="3"/>
      <c r="VCI171" s="3"/>
      <c r="VCJ171" s="3"/>
      <c r="VCK171" s="3"/>
      <c r="VCL171" s="3"/>
      <c r="VCM171" s="3"/>
      <c r="VCN171" s="3"/>
      <c r="VCO171" s="3"/>
      <c r="VCP171" s="3"/>
      <c r="VCQ171" s="3"/>
      <c r="VCR171" s="3"/>
      <c r="VCS171" s="3"/>
      <c r="VCT171" s="3"/>
      <c r="VCU171" s="3"/>
      <c r="VCV171" s="3"/>
      <c r="VCW171" s="3"/>
      <c r="VCX171" s="3"/>
      <c r="VCY171" s="3"/>
      <c r="VCZ171" s="3"/>
      <c r="VDA171" s="3"/>
      <c r="VDB171" s="3"/>
      <c r="VDC171" s="3"/>
      <c r="VDD171" s="3"/>
      <c r="VDE171" s="3"/>
      <c r="VDF171" s="3"/>
      <c r="VDG171" s="3"/>
      <c r="VDH171" s="3"/>
      <c r="VDI171" s="3"/>
      <c r="VDJ171" s="3"/>
      <c r="VDK171" s="3"/>
      <c r="VDL171" s="3"/>
      <c r="VDM171" s="3"/>
      <c r="VDN171" s="3"/>
      <c r="VDO171" s="3"/>
      <c r="VDP171" s="3"/>
      <c r="VDQ171" s="3"/>
      <c r="VDR171" s="3"/>
      <c r="VDS171" s="3"/>
      <c r="VDT171" s="3"/>
      <c r="VDU171" s="3"/>
      <c r="VDV171" s="3"/>
      <c r="VDW171" s="3"/>
      <c r="VDX171" s="3"/>
      <c r="VDY171" s="3"/>
      <c r="VDZ171" s="3"/>
      <c r="VEA171" s="3"/>
      <c r="VEB171" s="3"/>
      <c r="VEC171" s="3"/>
      <c r="VED171" s="3"/>
      <c r="VEE171" s="3"/>
      <c r="VEF171" s="3"/>
      <c r="VEG171" s="3"/>
      <c r="VEH171" s="3"/>
      <c r="VEI171" s="3"/>
      <c r="VEJ171" s="3"/>
      <c r="VEK171" s="3"/>
      <c r="VEL171" s="3"/>
      <c r="VEM171" s="3"/>
      <c r="VEN171" s="3"/>
      <c r="VEO171" s="3"/>
      <c r="VEP171" s="3"/>
      <c r="VEQ171" s="3"/>
      <c r="VER171" s="3"/>
      <c r="VES171" s="3"/>
      <c r="VET171" s="3"/>
      <c r="VEU171" s="3"/>
      <c r="VEV171" s="3"/>
      <c r="VEW171" s="3"/>
      <c r="VEX171" s="3"/>
      <c r="VEY171" s="3"/>
      <c r="VEZ171" s="3"/>
      <c r="VFA171" s="3"/>
      <c r="VFB171" s="3"/>
      <c r="VFC171" s="3"/>
      <c r="VFD171" s="3"/>
      <c r="VFE171" s="3"/>
      <c r="VFF171" s="3"/>
      <c r="VFG171" s="3"/>
      <c r="VFH171" s="3"/>
      <c r="VFI171" s="3"/>
      <c r="VFJ171" s="3"/>
      <c r="VFK171" s="3"/>
      <c r="VFL171" s="3"/>
      <c r="VFM171" s="3"/>
      <c r="VFN171" s="3"/>
      <c r="VFO171" s="3"/>
      <c r="VFP171" s="3"/>
      <c r="VFQ171" s="3"/>
      <c r="VFR171" s="3"/>
      <c r="VFS171" s="3"/>
      <c r="VFT171" s="3"/>
      <c r="VFU171" s="3"/>
      <c r="VFV171" s="3"/>
      <c r="VFW171" s="3"/>
      <c r="VFX171" s="3"/>
      <c r="VFY171" s="3"/>
      <c r="VFZ171" s="3"/>
      <c r="VGA171" s="3"/>
      <c r="VGB171" s="3"/>
      <c r="VGC171" s="3"/>
      <c r="VGD171" s="3"/>
      <c r="VGE171" s="3"/>
      <c r="VGF171" s="3"/>
      <c r="VGG171" s="3"/>
      <c r="VGH171" s="3"/>
      <c r="VGI171" s="3"/>
      <c r="VGJ171" s="3"/>
      <c r="VGK171" s="3"/>
      <c r="VGL171" s="3"/>
      <c r="VGM171" s="3"/>
      <c r="VGN171" s="3"/>
      <c r="VGO171" s="3"/>
      <c r="VGP171" s="3"/>
      <c r="VGQ171" s="3"/>
      <c r="VGR171" s="3"/>
      <c r="VGS171" s="3"/>
      <c r="VGT171" s="3"/>
      <c r="VGU171" s="3"/>
      <c r="VGV171" s="3"/>
      <c r="VGW171" s="3"/>
      <c r="VGX171" s="3"/>
      <c r="VGY171" s="3"/>
      <c r="VGZ171" s="3"/>
      <c r="VHA171" s="3"/>
      <c r="VHB171" s="3"/>
      <c r="VHC171" s="3"/>
      <c r="VHD171" s="3"/>
      <c r="VHE171" s="3"/>
      <c r="VHF171" s="3"/>
      <c r="VHG171" s="3"/>
      <c r="VHH171" s="3"/>
      <c r="VHI171" s="3"/>
      <c r="VHJ171" s="3"/>
      <c r="VHK171" s="3"/>
      <c r="VHL171" s="3"/>
      <c r="VHM171" s="3"/>
      <c r="VHN171" s="3"/>
      <c r="VHO171" s="3"/>
      <c r="VHP171" s="3"/>
      <c r="VHQ171" s="3"/>
      <c r="VHR171" s="3"/>
      <c r="VHS171" s="3"/>
      <c r="VHT171" s="3"/>
      <c r="VHU171" s="3"/>
      <c r="VHV171" s="3"/>
      <c r="VHW171" s="3"/>
      <c r="VHX171" s="3"/>
      <c r="VHY171" s="3"/>
      <c r="VHZ171" s="3"/>
      <c r="VIA171" s="3"/>
      <c r="VIB171" s="3"/>
      <c r="VIC171" s="3"/>
      <c r="VID171" s="3"/>
      <c r="VIE171" s="3"/>
      <c r="VIF171" s="3"/>
      <c r="VIG171" s="3"/>
      <c r="VIH171" s="3"/>
      <c r="VII171" s="3"/>
      <c r="VIJ171" s="3"/>
      <c r="VIK171" s="3"/>
      <c r="VIL171" s="3"/>
      <c r="VIM171" s="3"/>
      <c r="VIN171" s="3"/>
      <c r="VIO171" s="3"/>
      <c r="VIP171" s="3"/>
      <c r="VIQ171" s="3"/>
      <c r="VIR171" s="3"/>
      <c r="VIS171" s="3"/>
      <c r="VIT171" s="3"/>
      <c r="VIU171" s="3"/>
      <c r="VIV171" s="3"/>
      <c r="VIW171" s="3"/>
      <c r="VIX171" s="3"/>
      <c r="VIY171" s="3"/>
      <c r="VIZ171" s="3"/>
      <c r="VJA171" s="3"/>
      <c r="VJB171" s="3"/>
      <c r="VJC171" s="3"/>
      <c r="VJD171" s="3"/>
      <c r="VJE171" s="3"/>
      <c r="VJF171" s="3"/>
      <c r="VJG171" s="3"/>
      <c r="VJH171" s="3"/>
      <c r="VJI171" s="3"/>
      <c r="VJJ171" s="3"/>
      <c r="VJK171" s="3"/>
      <c r="VJL171" s="3"/>
      <c r="VJM171" s="3"/>
      <c r="VJN171" s="3"/>
      <c r="VJO171" s="3"/>
      <c r="VJP171" s="3"/>
      <c r="VJQ171" s="3"/>
      <c r="VJR171" s="3"/>
      <c r="VJS171" s="3"/>
      <c r="VJT171" s="3"/>
      <c r="VJU171" s="3"/>
      <c r="VJV171" s="3"/>
      <c r="VJW171" s="3"/>
      <c r="VJX171" s="3"/>
      <c r="VJY171" s="3"/>
      <c r="VJZ171" s="3"/>
      <c r="VKA171" s="3"/>
      <c r="VKB171" s="3"/>
      <c r="VKC171" s="3"/>
      <c r="VKD171" s="3"/>
      <c r="VKE171" s="3"/>
      <c r="VKF171" s="3"/>
      <c r="VKG171" s="3"/>
      <c r="VKH171" s="3"/>
      <c r="VKI171" s="3"/>
      <c r="VKJ171" s="3"/>
      <c r="VKK171" s="3"/>
      <c r="VKL171" s="3"/>
      <c r="VKM171" s="3"/>
      <c r="VKN171" s="3"/>
      <c r="VKO171" s="3"/>
      <c r="VKP171" s="3"/>
      <c r="VKQ171" s="3"/>
      <c r="VKR171" s="3"/>
      <c r="VKS171" s="3"/>
      <c r="VKT171" s="3"/>
      <c r="VKU171" s="3"/>
      <c r="VKV171" s="3"/>
      <c r="VKW171" s="3"/>
      <c r="VKX171" s="3"/>
      <c r="VKY171" s="3"/>
      <c r="VKZ171" s="3"/>
      <c r="VLA171" s="3"/>
      <c r="VLB171" s="3"/>
      <c r="VLC171" s="3"/>
      <c r="VLD171" s="3"/>
      <c r="VLE171" s="3"/>
      <c r="VLF171" s="3"/>
      <c r="VLG171" s="3"/>
      <c r="VLH171" s="3"/>
      <c r="VLI171" s="3"/>
      <c r="VLJ171" s="3"/>
      <c r="VLK171" s="3"/>
      <c r="VLL171" s="3"/>
      <c r="VLM171" s="3"/>
      <c r="VLN171" s="3"/>
      <c r="VLO171" s="3"/>
      <c r="VLP171" s="3"/>
      <c r="VLQ171" s="3"/>
      <c r="VLR171" s="3"/>
      <c r="VLS171" s="3"/>
      <c r="VLT171" s="3"/>
      <c r="VLU171" s="3"/>
      <c r="VLV171" s="3"/>
      <c r="VLW171" s="3"/>
      <c r="VLX171" s="3"/>
      <c r="VLY171" s="3"/>
      <c r="VLZ171" s="3"/>
      <c r="VMA171" s="3"/>
      <c r="VMB171" s="3"/>
      <c r="VMC171" s="3"/>
      <c r="VMD171" s="3"/>
      <c r="VME171" s="3"/>
      <c r="VMF171" s="3"/>
      <c r="VMG171" s="3"/>
      <c r="VMH171" s="3"/>
      <c r="VMI171" s="3"/>
      <c r="VMJ171" s="3"/>
      <c r="VMK171" s="3"/>
      <c r="VML171" s="3"/>
      <c r="VMM171" s="3"/>
      <c r="VMN171" s="3"/>
      <c r="VMO171" s="3"/>
      <c r="VMP171" s="3"/>
      <c r="VMQ171" s="3"/>
      <c r="VMR171" s="3"/>
      <c r="VMS171" s="3"/>
      <c r="VMT171" s="3"/>
      <c r="VMU171" s="3"/>
      <c r="VMV171" s="3"/>
      <c r="VMW171" s="3"/>
      <c r="VMX171" s="3"/>
      <c r="VMY171" s="3"/>
      <c r="VMZ171" s="3"/>
      <c r="VNA171" s="3"/>
      <c r="VNB171" s="3"/>
      <c r="VNC171" s="3"/>
      <c r="VND171" s="3"/>
      <c r="VNE171" s="3"/>
      <c r="VNF171" s="3"/>
      <c r="VNG171" s="3"/>
      <c r="VNH171" s="3"/>
      <c r="VNI171" s="3"/>
      <c r="VNJ171" s="3"/>
      <c r="VNK171" s="3"/>
      <c r="VNL171" s="3"/>
      <c r="VNM171" s="3"/>
      <c r="VNN171" s="3"/>
      <c r="VNO171" s="3"/>
      <c r="VNP171" s="3"/>
      <c r="VNQ171" s="3"/>
      <c r="VNR171" s="3"/>
      <c r="VNS171" s="3"/>
      <c r="VNT171" s="3"/>
      <c r="VNU171" s="3"/>
      <c r="VNV171" s="3"/>
      <c r="VNW171" s="3"/>
      <c r="VNX171" s="3"/>
      <c r="VNY171" s="3"/>
      <c r="VNZ171" s="3"/>
      <c r="VOA171" s="3"/>
      <c r="VOB171" s="3"/>
      <c r="VOC171" s="3"/>
      <c r="VOD171" s="3"/>
      <c r="VOE171" s="3"/>
      <c r="VOF171" s="3"/>
      <c r="VOG171" s="3"/>
      <c r="VOH171" s="3"/>
      <c r="VOI171" s="3"/>
      <c r="VOJ171" s="3"/>
      <c r="VOK171" s="3"/>
      <c r="VOL171" s="3"/>
      <c r="VOM171" s="3"/>
      <c r="VON171" s="3"/>
      <c r="VOO171" s="3"/>
      <c r="VOP171" s="3"/>
      <c r="VOQ171" s="3"/>
      <c r="VOR171" s="3"/>
      <c r="VOS171" s="3"/>
      <c r="VOT171" s="3"/>
      <c r="VOU171" s="3"/>
      <c r="VOV171" s="3"/>
      <c r="VOW171" s="3"/>
      <c r="VOX171" s="3"/>
      <c r="VOY171" s="3"/>
      <c r="VOZ171" s="3"/>
      <c r="VPA171" s="3"/>
      <c r="VPB171" s="3"/>
      <c r="VPC171" s="3"/>
      <c r="VPD171" s="3"/>
      <c r="VPE171" s="3"/>
      <c r="VPF171" s="3"/>
      <c r="VPG171" s="3"/>
      <c r="VPH171" s="3"/>
      <c r="VPI171" s="3"/>
      <c r="VPJ171" s="3"/>
      <c r="VPK171" s="3"/>
      <c r="VPL171" s="3"/>
      <c r="VPM171" s="3"/>
      <c r="VPN171" s="3"/>
      <c r="VPO171" s="3"/>
      <c r="VPP171" s="3"/>
      <c r="VPQ171" s="3"/>
      <c r="VPR171" s="3"/>
      <c r="VPS171" s="3"/>
      <c r="VPT171" s="3"/>
      <c r="VPU171" s="3"/>
      <c r="VPV171" s="3"/>
      <c r="VPW171" s="3"/>
      <c r="VPX171" s="3"/>
      <c r="VPY171" s="3"/>
      <c r="VPZ171" s="3"/>
      <c r="VQA171" s="3"/>
      <c r="VQB171" s="3"/>
      <c r="VQC171" s="3"/>
      <c r="VQD171" s="3"/>
      <c r="VQE171" s="3"/>
      <c r="VQF171" s="3"/>
      <c r="VQG171" s="3"/>
      <c r="VQH171" s="3"/>
      <c r="VQI171" s="3"/>
      <c r="VQJ171" s="3"/>
      <c r="VQK171" s="3"/>
      <c r="VQL171" s="3"/>
      <c r="VQM171" s="3"/>
      <c r="VQN171" s="3"/>
      <c r="VQO171" s="3"/>
      <c r="VQP171" s="3"/>
      <c r="VQQ171" s="3"/>
      <c r="VQR171" s="3"/>
      <c r="VQS171" s="3"/>
      <c r="VQT171" s="3"/>
      <c r="VQU171" s="3"/>
      <c r="VQV171" s="3"/>
      <c r="VQW171" s="3"/>
      <c r="VQX171" s="3"/>
      <c r="VQY171" s="3"/>
      <c r="VQZ171" s="3"/>
      <c r="VRA171" s="3"/>
      <c r="VRB171" s="3"/>
      <c r="VRC171" s="3"/>
      <c r="VRD171" s="3"/>
      <c r="VRE171" s="3"/>
      <c r="VRF171" s="3"/>
      <c r="VRG171" s="3"/>
      <c r="VRH171" s="3"/>
      <c r="VRI171" s="3"/>
      <c r="VRJ171" s="3"/>
      <c r="VRK171" s="3"/>
      <c r="VRL171" s="3"/>
      <c r="VRM171" s="3"/>
      <c r="VRN171" s="3"/>
      <c r="VRO171" s="3"/>
      <c r="VRP171" s="3"/>
      <c r="VRQ171" s="3"/>
      <c r="VRR171" s="3"/>
      <c r="VRS171" s="3"/>
      <c r="VRT171" s="3"/>
      <c r="VRU171" s="3"/>
      <c r="VRV171" s="3"/>
      <c r="VRW171" s="3"/>
      <c r="VRX171" s="3"/>
      <c r="VRY171" s="3"/>
      <c r="VRZ171" s="3"/>
      <c r="VSA171" s="3"/>
      <c r="VSB171" s="3"/>
      <c r="VSC171" s="3"/>
      <c r="VSD171" s="3"/>
      <c r="VSE171" s="3"/>
      <c r="VSF171" s="3"/>
      <c r="VSG171" s="3"/>
      <c r="VSH171" s="3"/>
      <c r="VSI171" s="3"/>
      <c r="VSJ171" s="3"/>
      <c r="VSK171" s="3"/>
      <c r="VSL171" s="3"/>
      <c r="VSM171" s="3"/>
      <c r="VSN171" s="3"/>
      <c r="VSO171" s="3"/>
      <c r="VSP171" s="3"/>
      <c r="VSQ171" s="3"/>
      <c r="VSR171" s="3"/>
      <c r="VSS171" s="3"/>
      <c r="VST171" s="3"/>
      <c r="VSU171" s="3"/>
      <c r="VSV171" s="3"/>
      <c r="VSW171" s="3"/>
      <c r="VSX171" s="3"/>
      <c r="VSY171" s="3"/>
      <c r="VSZ171" s="3"/>
      <c r="VTA171" s="3"/>
      <c r="VTB171" s="3"/>
      <c r="VTC171" s="3"/>
      <c r="VTD171" s="3"/>
      <c r="VTE171" s="3"/>
      <c r="VTF171" s="3"/>
      <c r="VTG171" s="3"/>
      <c r="VTH171" s="3"/>
      <c r="VTI171" s="3"/>
      <c r="VTJ171" s="3"/>
      <c r="VTK171" s="3"/>
      <c r="VTL171" s="3"/>
      <c r="VTM171" s="3"/>
      <c r="VTN171" s="3"/>
      <c r="VTO171" s="3"/>
      <c r="VTP171" s="3"/>
      <c r="VTQ171" s="3"/>
      <c r="VTR171" s="3"/>
      <c r="VTS171" s="3"/>
      <c r="VTT171" s="3"/>
      <c r="VTU171" s="3"/>
      <c r="VTV171" s="3"/>
      <c r="VTW171" s="3"/>
      <c r="VTX171" s="3"/>
      <c r="VTY171" s="3"/>
      <c r="VTZ171" s="3"/>
      <c r="VUA171" s="3"/>
      <c r="VUB171" s="3"/>
      <c r="VUC171" s="3"/>
      <c r="VUD171" s="3"/>
      <c r="VUE171" s="3"/>
      <c r="VUF171" s="3"/>
      <c r="VUG171" s="3"/>
      <c r="VUH171" s="3"/>
      <c r="VUI171" s="3"/>
      <c r="VUJ171" s="3"/>
      <c r="VUK171" s="3"/>
      <c r="VUL171" s="3"/>
      <c r="VUM171" s="3"/>
      <c r="VUN171" s="3"/>
      <c r="VUO171" s="3"/>
      <c r="VUP171" s="3"/>
      <c r="VUQ171" s="3"/>
      <c r="VUR171" s="3"/>
      <c r="VUS171" s="3"/>
      <c r="VUT171" s="3"/>
      <c r="VUU171" s="3"/>
      <c r="VUV171" s="3"/>
      <c r="VUW171" s="3"/>
      <c r="VUX171" s="3"/>
      <c r="VUY171" s="3"/>
      <c r="VUZ171" s="3"/>
      <c r="VVA171" s="3"/>
      <c r="VVB171" s="3"/>
      <c r="VVC171" s="3"/>
      <c r="VVD171" s="3"/>
      <c r="VVE171" s="3"/>
      <c r="VVF171" s="3"/>
      <c r="VVG171" s="3"/>
      <c r="VVH171" s="3"/>
      <c r="VVI171" s="3"/>
      <c r="VVJ171" s="3"/>
      <c r="VVK171" s="3"/>
      <c r="VVL171" s="3"/>
      <c r="VVM171" s="3"/>
      <c r="VVN171" s="3"/>
      <c r="VVO171" s="3"/>
      <c r="VVP171" s="3"/>
      <c r="VVQ171" s="3"/>
      <c r="VVR171" s="3"/>
      <c r="VVS171" s="3"/>
      <c r="VVT171" s="3"/>
      <c r="VVU171" s="3"/>
      <c r="VVV171" s="3"/>
      <c r="VVW171" s="3"/>
      <c r="VVX171" s="3"/>
      <c r="VVY171" s="3"/>
      <c r="VVZ171" s="3"/>
      <c r="VWA171" s="3"/>
      <c r="VWB171" s="3"/>
      <c r="VWC171" s="3"/>
      <c r="VWD171" s="3"/>
      <c r="VWE171" s="3"/>
      <c r="VWF171" s="3"/>
      <c r="VWG171" s="3"/>
      <c r="VWH171" s="3"/>
      <c r="VWI171" s="3"/>
      <c r="VWJ171" s="3"/>
      <c r="VWK171" s="3"/>
      <c r="VWL171" s="3"/>
      <c r="VWM171" s="3"/>
      <c r="VWN171" s="3"/>
      <c r="VWO171" s="3"/>
      <c r="VWP171" s="3"/>
      <c r="VWQ171" s="3"/>
      <c r="VWR171" s="3"/>
      <c r="VWS171" s="3"/>
      <c r="VWT171" s="3"/>
      <c r="VWU171" s="3"/>
      <c r="VWV171" s="3"/>
      <c r="VWW171" s="3"/>
      <c r="VWX171" s="3"/>
      <c r="VWY171" s="3"/>
      <c r="VWZ171" s="3"/>
      <c r="VXA171" s="3"/>
      <c r="VXB171" s="3"/>
      <c r="VXC171" s="3"/>
      <c r="VXD171" s="3"/>
      <c r="VXE171" s="3"/>
      <c r="VXF171" s="3"/>
      <c r="VXG171" s="3"/>
      <c r="VXH171" s="3"/>
      <c r="VXI171" s="3"/>
      <c r="VXJ171" s="3"/>
      <c r="VXK171" s="3"/>
      <c r="VXL171" s="3"/>
      <c r="VXM171" s="3"/>
      <c r="VXN171" s="3"/>
      <c r="VXO171" s="3"/>
      <c r="VXP171" s="3"/>
      <c r="VXQ171" s="3"/>
      <c r="VXR171" s="3"/>
      <c r="VXS171" s="3"/>
      <c r="VXT171" s="3"/>
      <c r="VXU171" s="3"/>
      <c r="VXV171" s="3"/>
      <c r="VXW171" s="3"/>
      <c r="VXX171" s="3"/>
      <c r="VXY171" s="3"/>
      <c r="VXZ171" s="3"/>
      <c r="VYA171" s="3"/>
      <c r="VYB171" s="3"/>
      <c r="VYC171" s="3"/>
      <c r="VYD171" s="3"/>
      <c r="VYE171" s="3"/>
      <c r="VYF171" s="3"/>
      <c r="VYG171" s="3"/>
      <c r="VYH171" s="3"/>
      <c r="VYI171" s="3"/>
      <c r="VYJ171" s="3"/>
      <c r="VYK171" s="3"/>
      <c r="VYL171" s="3"/>
      <c r="VYM171" s="3"/>
      <c r="VYN171" s="3"/>
      <c r="VYO171" s="3"/>
      <c r="VYP171" s="3"/>
      <c r="VYQ171" s="3"/>
      <c r="VYR171" s="3"/>
      <c r="VYS171" s="3"/>
      <c r="VYT171" s="3"/>
      <c r="VYU171" s="3"/>
      <c r="VYV171" s="3"/>
      <c r="VYW171" s="3"/>
      <c r="VYX171" s="3"/>
      <c r="VYY171" s="3"/>
      <c r="VYZ171" s="3"/>
      <c r="VZA171" s="3"/>
      <c r="VZB171" s="3"/>
      <c r="VZC171" s="3"/>
      <c r="VZD171" s="3"/>
      <c r="VZE171" s="3"/>
      <c r="VZF171" s="3"/>
      <c r="VZG171" s="3"/>
      <c r="VZH171" s="3"/>
      <c r="VZI171" s="3"/>
      <c r="VZJ171" s="3"/>
      <c r="VZK171" s="3"/>
      <c r="VZL171" s="3"/>
      <c r="VZM171" s="3"/>
      <c r="VZN171" s="3"/>
      <c r="VZO171" s="3"/>
      <c r="VZP171" s="3"/>
      <c r="VZQ171" s="3"/>
      <c r="VZR171" s="3"/>
      <c r="VZS171" s="3"/>
      <c r="VZT171" s="3"/>
      <c r="VZU171" s="3"/>
      <c r="VZV171" s="3"/>
      <c r="VZW171" s="3"/>
      <c r="VZX171" s="3"/>
      <c r="VZY171" s="3"/>
      <c r="VZZ171" s="3"/>
      <c r="WAA171" s="3"/>
      <c r="WAB171" s="3"/>
      <c r="WAC171" s="3"/>
      <c r="WAD171" s="3"/>
      <c r="WAE171" s="3"/>
      <c r="WAF171" s="3"/>
      <c r="WAG171" s="3"/>
      <c r="WAH171" s="3"/>
      <c r="WAI171" s="3"/>
      <c r="WAJ171" s="3"/>
      <c r="WAK171" s="3"/>
      <c r="WAL171" s="3"/>
      <c r="WAM171" s="3"/>
      <c r="WAN171" s="3"/>
      <c r="WAO171" s="3"/>
      <c r="WAP171" s="3"/>
      <c r="WAQ171" s="3"/>
      <c r="WAR171" s="3"/>
      <c r="WAS171" s="3"/>
      <c r="WAT171" s="3"/>
      <c r="WAU171" s="3"/>
      <c r="WAV171" s="3"/>
      <c r="WAW171" s="3"/>
      <c r="WAX171" s="3"/>
      <c r="WAY171" s="3"/>
      <c r="WAZ171" s="3"/>
      <c r="WBA171" s="3"/>
      <c r="WBB171" s="3"/>
      <c r="WBC171" s="3"/>
      <c r="WBD171" s="3"/>
      <c r="WBE171" s="3"/>
      <c r="WBF171" s="3"/>
      <c r="WBG171" s="3"/>
      <c r="WBH171" s="3"/>
      <c r="WBI171" s="3"/>
      <c r="WBJ171" s="3"/>
      <c r="WBK171" s="3"/>
      <c r="WBL171" s="3"/>
      <c r="WBM171" s="3"/>
      <c r="WBN171" s="3"/>
      <c r="WBO171" s="3"/>
      <c r="WBP171" s="3"/>
      <c r="WBQ171" s="3"/>
      <c r="WBR171" s="3"/>
      <c r="WBS171" s="3"/>
      <c r="WBT171" s="3"/>
      <c r="WBU171" s="3"/>
      <c r="WBV171" s="3"/>
      <c r="WBW171" s="3"/>
      <c r="WBX171" s="3"/>
      <c r="WBY171" s="3"/>
      <c r="WBZ171" s="3"/>
      <c r="WCA171" s="3"/>
      <c r="WCB171" s="3"/>
      <c r="WCC171" s="3"/>
      <c r="WCD171" s="3"/>
      <c r="WCE171" s="3"/>
      <c r="WCF171" s="3"/>
      <c r="WCG171" s="3"/>
      <c r="WCH171" s="3"/>
      <c r="WCI171" s="3"/>
      <c r="WCJ171" s="3"/>
      <c r="WCK171" s="3"/>
      <c r="WCL171" s="3"/>
      <c r="WCM171" s="3"/>
      <c r="WCN171" s="3"/>
      <c r="WCO171" s="3"/>
      <c r="WCP171" s="3"/>
      <c r="WCQ171" s="3"/>
      <c r="WCR171" s="3"/>
      <c r="WCS171" s="3"/>
      <c r="WCT171" s="3"/>
      <c r="WCU171" s="3"/>
      <c r="WCV171" s="3"/>
      <c r="WCW171" s="3"/>
      <c r="WCX171" s="3"/>
      <c r="WCY171" s="3"/>
      <c r="WCZ171" s="3"/>
      <c r="WDA171" s="3"/>
      <c r="WDB171" s="3"/>
      <c r="WDC171" s="3"/>
      <c r="WDD171" s="3"/>
      <c r="WDE171" s="3"/>
      <c r="WDF171" s="3"/>
      <c r="WDG171" s="3"/>
      <c r="WDH171" s="3"/>
      <c r="WDI171" s="3"/>
      <c r="WDJ171" s="3"/>
      <c r="WDK171" s="3"/>
      <c r="WDL171" s="3"/>
      <c r="WDM171" s="3"/>
      <c r="WDN171" s="3"/>
      <c r="WDO171" s="3"/>
      <c r="WDP171" s="3"/>
      <c r="WDQ171" s="3"/>
      <c r="WDR171" s="3"/>
      <c r="WDS171" s="3"/>
      <c r="WDT171" s="3"/>
      <c r="WDU171" s="3"/>
      <c r="WDV171" s="3"/>
      <c r="WDW171" s="3"/>
      <c r="WDX171" s="3"/>
      <c r="WDY171" s="3"/>
      <c r="WDZ171" s="3"/>
      <c r="WEA171" s="3"/>
      <c r="WEB171" s="3"/>
      <c r="WEC171" s="3"/>
      <c r="WED171" s="3"/>
      <c r="WEE171" s="3"/>
      <c r="WEF171" s="3"/>
      <c r="WEG171" s="3"/>
      <c r="WEH171" s="3"/>
      <c r="WEI171" s="3"/>
      <c r="WEJ171" s="3"/>
      <c r="WEK171" s="3"/>
      <c r="WEL171" s="3"/>
      <c r="WEM171" s="3"/>
      <c r="WEN171" s="3"/>
      <c r="WEO171" s="3"/>
      <c r="WEP171" s="3"/>
      <c r="WEQ171" s="3"/>
      <c r="WER171" s="3"/>
      <c r="WES171" s="3"/>
      <c r="WET171" s="3"/>
      <c r="WEU171" s="3"/>
      <c r="WEV171" s="3"/>
      <c r="WEW171" s="3"/>
      <c r="WEX171" s="3"/>
      <c r="WEY171" s="3"/>
      <c r="WEZ171" s="3"/>
      <c r="WFA171" s="3"/>
      <c r="WFB171" s="3"/>
      <c r="WFC171" s="3"/>
      <c r="WFD171" s="3"/>
      <c r="WFE171" s="3"/>
      <c r="WFF171" s="3"/>
      <c r="WFG171" s="3"/>
      <c r="WFH171" s="3"/>
      <c r="WFI171" s="3"/>
      <c r="WFJ171" s="3"/>
      <c r="WFK171" s="3"/>
      <c r="WFL171" s="3"/>
      <c r="WFM171" s="3"/>
      <c r="WFN171" s="3"/>
      <c r="WFO171" s="3"/>
      <c r="WFP171" s="3"/>
      <c r="WFQ171" s="3"/>
      <c r="WFR171" s="3"/>
      <c r="WFS171" s="3"/>
      <c r="WFT171" s="3"/>
      <c r="WFU171" s="3"/>
      <c r="WFV171" s="3"/>
      <c r="WFW171" s="3"/>
      <c r="WFX171" s="3"/>
      <c r="WFY171" s="3"/>
      <c r="WFZ171" s="3"/>
      <c r="WGA171" s="3"/>
      <c r="WGB171" s="3"/>
      <c r="WGC171" s="3"/>
      <c r="WGD171" s="3"/>
      <c r="WGE171" s="3"/>
      <c r="WGF171" s="3"/>
      <c r="WGG171" s="3"/>
      <c r="WGH171" s="3"/>
      <c r="WGI171" s="3"/>
      <c r="WGJ171" s="3"/>
      <c r="WGK171" s="3"/>
      <c r="WGL171" s="3"/>
      <c r="WGM171" s="3"/>
      <c r="WGN171" s="3"/>
      <c r="WGO171" s="3"/>
      <c r="WGP171" s="3"/>
      <c r="WGQ171" s="3"/>
      <c r="WGR171" s="3"/>
      <c r="WGS171" s="3"/>
      <c r="WGT171" s="3"/>
      <c r="WGU171" s="3"/>
      <c r="WGV171" s="3"/>
      <c r="WGW171" s="3"/>
      <c r="WGX171" s="3"/>
      <c r="WGY171" s="3"/>
      <c r="WGZ171" s="3"/>
      <c r="WHA171" s="3"/>
      <c r="WHB171" s="3"/>
      <c r="WHC171" s="3"/>
      <c r="WHD171" s="3"/>
      <c r="WHE171" s="3"/>
      <c r="WHF171" s="3"/>
      <c r="WHG171" s="3"/>
      <c r="WHH171" s="3"/>
      <c r="WHI171" s="3"/>
      <c r="WHJ171" s="3"/>
      <c r="WHK171" s="3"/>
      <c r="WHL171" s="3"/>
      <c r="WHM171" s="3"/>
      <c r="WHN171" s="3"/>
      <c r="WHO171" s="3"/>
      <c r="WHP171" s="3"/>
      <c r="WHQ171" s="3"/>
      <c r="WHR171" s="3"/>
      <c r="WHS171" s="3"/>
      <c r="WHT171" s="3"/>
      <c r="WHU171" s="3"/>
      <c r="WHV171" s="3"/>
      <c r="WHW171" s="3"/>
      <c r="WHX171" s="3"/>
      <c r="WHY171" s="3"/>
      <c r="WHZ171" s="3"/>
      <c r="WIA171" s="3"/>
      <c r="WIB171" s="3"/>
      <c r="WIC171" s="3"/>
      <c r="WID171" s="3"/>
      <c r="WIE171" s="3"/>
      <c r="WIF171" s="3"/>
      <c r="WIG171" s="3"/>
      <c r="WIH171" s="3"/>
      <c r="WII171" s="3"/>
      <c r="WIJ171" s="3"/>
      <c r="WIK171" s="3"/>
      <c r="WIL171" s="3"/>
      <c r="WIM171" s="3"/>
      <c r="WIN171" s="3"/>
      <c r="WIO171" s="3"/>
      <c r="WIP171" s="3"/>
      <c r="WIQ171" s="3"/>
      <c r="WIR171" s="3"/>
      <c r="WIS171" s="3"/>
      <c r="WIT171" s="3"/>
      <c r="WIU171" s="3"/>
      <c r="WIV171" s="3"/>
      <c r="WIW171" s="3"/>
      <c r="WIX171" s="3"/>
      <c r="WIY171" s="3"/>
      <c r="WIZ171" s="3"/>
      <c r="WJA171" s="3"/>
      <c r="WJB171" s="3"/>
      <c r="WJC171" s="3"/>
      <c r="WJD171" s="3"/>
      <c r="WJE171" s="3"/>
      <c r="WJF171" s="3"/>
      <c r="WJG171" s="3"/>
      <c r="WJH171" s="3"/>
      <c r="WJI171" s="3"/>
      <c r="WJJ171" s="3"/>
      <c r="WJK171" s="3"/>
      <c r="WJL171" s="3"/>
      <c r="WJM171" s="3"/>
      <c r="WJN171" s="3"/>
      <c r="WJO171" s="3"/>
      <c r="WJP171" s="3"/>
      <c r="WJQ171" s="3"/>
      <c r="WJR171" s="3"/>
      <c r="WJS171" s="3"/>
      <c r="WJT171" s="3"/>
      <c r="WJU171" s="3"/>
      <c r="WJV171" s="3"/>
      <c r="WJW171" s="3"/>
      <c r="WJX171" s="3"/>
      <c r="WJY171" s="3"/>
      <c r="WJZ171" s="3"/>
      <c r="WKA171" s="3"/>
      <c r="WKB171" s="3"/>
      <c r="WKC171" s="3"/>
      <c r="WKD171" s="3"/>
      <c r="WKE171" s="3"/>
      <c r="WKF171" s="3"/>
      <c r="WKG171" s="3"/>
      <c r="WKH171" s="3"/>
      <c r="WKI171" s="3"/>
      <c r="WKJ171" s="3"/>
      <c r="WKK171" s="3"/>
      <c r="WKL171" s="3"/>
      <c r="WKM171" s="3"/>
      <c r="WKN171" s="3"/>
      <c r="WKO171" s="3"/>
      <c r="WKP171" s="3"/>
      <c r="WKQ171" s="3"/>
      <c r="WKR171" s="3"/>
      <c r="WKS171" s="3"/>
      <c r="WKT171" s="3"/>
      <c r="WKU171" s="3"/>
      <c r="WKV171" s="3"/>
      <c r="WKW171" s="3"/>
      <c r="WKX171" s="3"/>
      <c r="WKY171" s="3"/>
      <c r="WKZ171" s="3"/>
      <c r="WLA171" s="3"/>
      <c r="WLB171" s="3"/>
      <c r="WLC171" s="3"/>
      <c r="WLD171" s="3"/>
      <c r="WLE171" s="3"/>
      <c r="WLF171" s="3"/>
      <c r="WLG171" s="3"/>
      <c r="WLH171" s="3"/>
      <c r="WLI171" s="3"/>
      <c r="WLJ171" s="3"/>
      <c r="WLK171" s="3"/>
      <c r="WLL171" s="3"/>
      <c r="WLM171" s="3"/>
      <c r="WLN171" s="3"/>
      <c r="WLO171" s="3"/>
      <c r="WLP171" s="3"/>
      <c r="WLQ171" s="3"/>
      <c r="WLR171" s="3"/>
      <c r="WLS171" s="3"/>
      <c r="WLT171" s="3"/>
      <c r="WLU171" s="3"/>
      <c r="WLV171" s="3"/>
      <c r="WLW171" s="3"/>
      <c r="WLX171" s="3"/>
      <c r="WLY171" s="3"/>
      <c r="WLZ171" s="3"/>
      <c r="WMA171" s="3"/>
      <c r="WMB171" s="3"/>
      <c r="WMC171" s="3"/>
      <c r="WMD171" s="3"/>
      <c r="WME171" s="3"/>
      <c r="WMF171" s="3"/>
      <c r="WMG171" s="3"/>
      <c r="WMH171" s="3"/>
      <c r="WMI171" s="3"/>
      <c r="WMJ171" s="3"/>
      <c r="WMK171" s="3"/>
      <c r="WML171" s="3"/>
      <c r="WMM171" s="3"/>
      <c r="WMN171" s="3"/>
      <c r="WMO171" s="3"/>
      <c r="WMP171" s="3"/>
      <c r="WMQ171" s="3"/>
      <c r="WMR171" s="3"/>
      <c r="WMS171" s="3"/>
      <c r="WMT171" s="3"/>
      <c r="WMU171" s="3"/>
      <c r="WMV171" s="3"/>
      <c r="WMW171" s="3"/>
      <c r="WMX171" s="3"/>
      <c r="WMY171" s="3"/>
      <c r="WMZ171" s="3"/>
      <c r="WNA171" s="3"/>
      <c r="WNB171" s="3"/>
      <c r="WNC171" s="3"/>
      <c r="WND171" s="3"/>
      <c r="WNE171" s="3"/>
      <c r="WNF171" s="3"/>
      <c r="WNG171" s="3"/>
      <c r="WNH171" s="3"/>
      <c r="WNI171" s="3"/>
      <c r="WNJ171" s="3"/>
      <c r="WNK171" s="3"/>
      <c r="WNL171" s="3"/>
      <c r="WNM171" s="3"/>
      <c r="WNN171" s="3"/>
      <c r="WNO171" s="3"/>
      <c r="WNP171" s="3"/>
      <c r="WNQ171" s="3"/>
      <c r="WNR171" s="3"/>
      <c r="WNS171" s="3"/>
      <c r="WNT171" s="3"/>
      <c r="WNU171" s="3"/>
      <c r="WNV171" s="3"/>
      <c r="WNW171" s="3"/>
      <c r="WNX171" s="3"/>
      <c r="WNY171" s="3"/>
      <c r="WNZ171" s="3"/>
      <c r="WOA171" s="3"/>
      <c r="WOB171" s="3"/>
      <c r="WOC171" s="3"/>
      <c r="WOD171" s="3"/>
      <c r="WOE171" s="3"/>
      <c r="WOF171" s="3"/>
      <c r="WOG171" s="3"/>
      <c r="WOH171" s="3"/>
      <c r="WOI171" s="3"/>
      <c r="WOJ171" s="3"/>
      <c r="WOK171" s="3"/>
      <c r="WOL171" s="3"/>
      <c r="WOM171" s="3"/>
      <c r="WON171" s="3"/>
      <c r="WOO171" s="3"/>
      <c r="WOP171" s="3"/>
      <c r="WOQ171" s="3"/>
      <c r="WOR171" s="3"/>
      <c r="WOS171" s="3"/>
      <c r="WOT171" s="3"/>
      <c r="WOU171" s="3"/>
      <c r="WOV171" s="3"/>
      <c r="WOW171" s="3"/>
      <c r="WOX171" s="3"/>
      <c r="WOY171" s="3"/>
      <c r="WOZ171" s="3"/>
      <c r="WPA171" s="3"/>
      <c r="WPB171" s="3"/>
      <c r="WPC171" s="3"/>
      <c r="WPD171" s="3"/>
      <c r="WPE171" s="3"/>
      <c r="WPF171" s="3"/>
      <c r="WPG171" s="3"/>
      <c r="WPH171" s="3"/>
      <c r="WPI171" s="3"/>
      <c r="WPJ171" s="3"/>
      <c r="WPK171" s="3"/>
      <c r="WPL171" s="3"/>
      <c r="WPM171" s="3"/>
      <c r="WPN171" s="3"/>
      <c r="WPO171" s="3"/>
      <c r="WPP171" s="3"/>
      <c r="WPQ171" s="3"/>
      <c r="WPR171" s="3"/>
      <c r="WPS171" s="3"/>
      <c r="WPT171" s="3"/>
      <c r="WPU171" s="3"/>
      <c r="WPV171" s="3"/>
      <c r="WPW171" s="3"/>
      <c r="WPX171" s="3"/>
      <c r="WPY171" s="3"/>
      <c r="WPZ171" s="3"/>
      <c r="WQA171" s="3"/>
      <c r="WQB171" s="3"/>
      <c r="WQC171" s="3"/>
      <c r="WQD171" s="3"/>
      <c r="WQE171" s="3"/>
      <c r="WQF171" s="3"/>
      <c r="WQG171" s="3"/>
      <c r="WQH171" s="3"/>
      <c r="WQI171" s="3"/>
      <c r="WQJ171" s="3"/>
      <c r="WQK171" s="3"/>
      <c r="WQL171" s="3"/>
      <c r="WQM171" s="3"/>
      <c r="WQN171" s="3"/>
      <c r="WQO171" s="3"/>
      <c r="WQP171" s="3"/>
      <c r="WQQ171" s="3"/>
      <c r="WQR171" s="3"/>
      <c r="WQS171" s="3"/>
      <c r="WQT171" s="3"/>
      <c r="WQU171" s="3"/>
      <c r="WQV171" s="3"/>
      <c r="WQW171" s="3"/>
      <c r="WQX171" s="3"/>
      <c r="WQY171" s="3"/>
      <c r="WQZ171" s="3"/>
      <c r="WRA171" s="3"/>
      <c r="WRB171" s="3"/>
      <c r="WRC171" s="3"/>
      <c r="WRD171" s="3"/>
      <c r="WRE171" s="3"/>
      <c r="WRF171" s="3"/>
      <c r="WRG171" s="3"/>
      <c r="WRH171" s="3"/>
      <c r="WRI171" s="3"/>
      <c r="WRJ171" s="3"/>
      <c r="WRK171" s="3"/>
      <c r="WRL171" s="3"/>
      <c r="WRM171" s="3"/>
      <c r="WRN171" s="3"/>
      <c r="WRO171" s="3"/>
      <c r="WRP171" s="3"/>
      <c r="WRQ171" s="3"/>
      <c r="WRR171" s="3"/>
      <c r="WRS171" s="3"/>
      <c r="WRT171" s="3"/>
      <c r="WRU171" s="3"/>
      <c r="WRV171" s="3"/>
      <c r="WRW171" s="3"/>
      <c r="WRX171" s="3"/>
      <c r="WRY171" s="3"/>
      <c r="WRZ171" s="3"/>
      <c r="WSA171" s="3"/>
      <c r="WSB171" s="3"/>
      <c r="WSC171" s="3"/>
      <c r="WSD171" s="3"/>
      <c r="WSE171" s="3"/>
      <c r="WSF171" s="3"/>
      <c r="WSG171" s="3"/>
      <c r="WSH171" s="3"/>
      <c r="WSI171" s="3"/>
      <c r="WSJ171" s="3"/>
      <c r="WSK171" s="3"/>
      <c r="WSL171" s="3"/>
      <c r="WSM171" s="3"/>
      <c r="WSN171" s="3"/>
      <c r="WSO171" s="3"/>
      <c r="WSP171" s="3"/>
      <c r="WSQ171" s="3"/>
      <c r="WSR171" s="3"/>
      <c r="WSS171" s="3"/>
      <c r="WST171" s="3"/>
      <c r="WSU171" s="3"/>
      <c r="WSV171" s="3"/>
      <c r="WSW171" s="3"/>
      <c r="WSX171" s="3"/>
      <c r="WSY171" s="3"/>
      <c r="WSZ171" s="3"/>
      <c r="WTA171" s="3"/>
      <c r="WTB171" s="3"/>
      <c r="WTC171" s="3"/>
      <c r="WTD171" s="3"/>
      <c r="WTE171" s="3"/>
      <c r="WTF171" s="3"/>
      <c r="WTG171" s="3"/>
      <c r="WTH171" s="3"/>
      <c r="WTI171" s="3"/>
      <c r="WTJ171" s="3"/>
      <c r="WTK171" s="3"/>
      <c r="WTL171" s="3"/>
      <c r="WTM171" s="3"/>
      <c r="WTN171" s="3"/>
      <c r="WTO171" s="3"/>
      <c r="WTP171" s="3"/>
      <c r="WTQ171" s="3"/>
      <c r="WTR171" s="3"/>
      <c r="WTS171" s="3"/>
      <c r="WTT171" s="3"/>
      <c r="WTU171" s="3"/>
      <c r="WTV171" s="3"/>
      <c r="WTW171" s="3"/>
      <c r="WTX171" s="3"/>
      <c r="WTY171" s="3"/>
      <c r="WTZ171" s="3"/>
      <c r="WUA171" s="3"/>
      <c r="WUB171" s="3"/>
      <c r="WUC171" s="3"/>
      <c r="WUD171" s="3"/>
      <c r="WUE171" s="3"/>
      <c r="WUF171" s="3"/>
      <c r="WUG171" s="3"/>
      <c r="WUH171" s="3"/>
      <c r="WUI171" s="3"/>
      <c r="WUJ171" s="3"/>
      <c r="WUK171" s="3"/>
      <c r="WUL171" s="3"/>
      <c r="WUM171" s="3"/>
      <c r="WUN171" s="3"/>
      <c r="WUO171" s="3"/>
      <c r="WUP171" s="3"/>
      <c r="WUQ171" s="3"/>
      <c r="WUR171" s="3"/>
      <c r="WUS171" s="3"/>
      <c r="WUT171" s="3"/>
      <c r="WUU171" s="3"/>
      <c r="WUV171" s="3"/>
      <c r="WUW171" s="3"/>
      <c r="WUX171" s="3"/>
      <c r="WUY171" s="3"/>
      <c r="WUZ171" s="3"/>
      <c r="WVA171" s="3"/>
      <c r="WVB171" s="3"/>
      <c r="WVC171" s="3"/>
      <c r="WVD171" s="3"/>
      <c r="WVE171" s="3"/>
      <c r="WVF171" s="3"/>
      <c r="WVG171" s="3"/>
      <c r="WVH171" s="3"/>
      <c r="WVI171" s="3"/>
      <c r="WVJ171" s="3"/>
      <c r="WVK171" s="3"/>
      <c r="WVL171" s="3"/>
      <c r="WVM171" s="3"/>
      <c r="WVN171" s="3"/>
      <c r="WVO171" s="3"/>
      <c r="WVP171" s="3"/>
      <c r="WVQ171" s="3"/>
      <c r="WVR171" s="3"/>
      <c r="WVS171" s="3"/>
      <c r="WVT171" s="3"/>
      <c r="WVU171" s="3"/>
      <c r="WVV171" s="3"/>
      <c r="WVW171" s="3"/>
      <c r="WVX171" s="3"/>
      <c r="WVY171" s="3"/>
      <c r="WVZ171" s="3"/>
      <c r="WWA171" s="3"/>
      <c r="WWB171" s="3"/>
      <c r="WWC171" s="3"/>
      <c r="WWD171" s="3"/>
      <c r="WWE171" s="3"/>
      <c r="WWF171" s="3"/>
      <c r="WWG171" s="3"/>
      <c r="WWH171" s="3"/>
      <c r="WWI171" s="3"/>
      <c r="WWJ171" s="3"/>
      <c r="WWK171" s="3"/>
      <c r="WWL171" s="3"/>
      <c r="WWM171" s="3"/>
      <c r="WWN171" s="3"/>
      <c r="WWO171" s="3"/>
      <c r="WWP171" s="3"/>
      <c r="WWQ171" s="3"/>
      <c r="WWR171" s="3"/>
      <c r="WWS171" s="3"/>
      <c r="WWT171" s="3"/>
      <c r="WWU171" s="3"/>
      <c r="WWV171" s="3"/>
      <c r="WWW171" s="3"/>
      <c r="WWX171" s="3"/>
      <c r="WWY171" s="3"/>
      <c r="WWZ171" s="3"/>
      <c r="WXA171" s="3"/>
      <c r="WXB171" s="3"/>
      <c r="WXC171" s="3"/>
      <c r="WXD171" s="3"/>
      <c r="WXE171" s="3"/>
      <c r="WXF171" s="3"/>
      <c r="WXG171" s="3"/>
      <c r="WXH171" s="3"/>
      <c r="WXI171" s="3"/>
      <c r="WXJ171" s="3"/>
      <c r="WXK171" s="3"/>
      <c r="WXL171" s="3"/>
      <c r="WXM171" s="3"/>
      <c r="WXN171" s="3"/>
      <c r="WXO171" s="3"/>
      <c r="WXP171" s="3"/>
      <c r="WXQ171" s="3"/>
      <c r="WXR171" s="3"/>
      <c r="WXS171" s="3"/>
      <c r="WXT171" s="3"/>
      <c r="WXU171" s="3"/>
      <c r="WXV171" s="3"/>
      <c r="WXW171" s="3"/>
      <c r="WXX171" s="3"/>
      <c r="WXY171" s="3"/>
      <c r="WXZ171" s="3"/>
      <c r="WYA171" s="3"/>
      <c r="WYB171" s="3"/>
      <c r="WYC171" s="3"/>
      <c r="WYD171" s="3"/>
      <c r="WYE171" s="3"/>
      <c r="WYF171" s="3"/>
      <c r="WYG171" s="3"/>
      <c r="WYH171" s="3"/>
      <c r="WYI171" s="3"/>
      <c r="WYJ171" s="3"/>
      <c r="WYK171" s="3"/>
      <c r="WYL171" s="3"/>
      <c r="WYM171" s="3"/>
      <c r="WYN171" s="3"/>
      <c r="WYO171" s="3"/>
      <c r="WYP171" s="3"/>
      <c r="WYQ171" s="3"/>
      <c r="WYR171" s="3"/>
      <c r="WYS171" s="3"/>
      <c r="WYT171" s="3"/>
      <c r="WYU171" s="3"/>
      <c r="WYV171" s="3"/>
      <c r="WYW171" s="3"/>
      <c r="WYX171" s="3"/>
      <c r="WYY171" s="3"/>
      <c r="WYZ171" s="3"/>
      <c r="WZA171" s="3"/>
      <c r="WZB171" s="3"/>
      <c r="WZC171" s="3"/>
      <c r="WZD171" s="3"/>
      <c r="WZE171" s="3"/>
      <c r="WZF171" s="3"/>
      <c r="WZG171" s="3"/>
      <c r="WZH171" s="3"/>
      <c r="WZI171" s="3"/>
      <c r="WZJ171" s="3"/>
      <c r="WZK171" s="3"/>
      <c r="WZL171" s="3"/>
      <c r="WZM171" s="3"/>
      <c r="WZN171" s="3"/>
      <c r="WZO171" s="3"/>
      <c r="WZP171" s="3"/>
      <c r="WZQ171" s="3"/>
      <c r="WZR171" s="3"/>
      <c r="WZS171" s="3"/>
      <c r="WZT171" s="3"/>
      <c r="WZU171" s="3"/>
      <c r="WZV171" s="3"/>
      <c r="WZW171" s="3"/>
      <c r="WZX171" s="3"/>
      <c r="WZY171" s="3"/>
      <c r="WZZ171" s="3"/>
      <c r="XAA171" s="3"/>
      <c r="XAB171" s="3"/>
      <c r="XAC171" s="3"/>
      <c r="XAD171" s="3"/>
      <c r="XAE171" s="3"/>
      <c r="XAF171" s="3"/>
      <c r="XAG171" s="3"/>
      <c r="XAH171" s="3"/>
      <c r="XAI171" s="3"/>
      <c r="XAJ171" s="3"/>
      <c r="XAK171" s="3"/>
      <c r="XAL171" s="3"/>
      <c r="XAM171" s="3"/>
      <c r="XAN171" s="3"/>
      <c r="XAO171" s="3"/>
      <c r="XAP171" s="3"/>
      <c r="XAQ171" s="3"/>
      <c r="XAR171" s="3"/>
      <c r="XAS171" s="3"/>
      <c r="XAT171" s="3"/>
      <c r="XAU171" s="3"/>
      <c r="XAV171" s="3"/>
      <c r="XAW171" s="3"/>
      <c r="XAX171" s="3"/>
      <c r="XAY171" s="3"/>
      <c r="XAZ171" s="3"/>
      <c r="XBA171" s="3"/>
      <c r="XBB171" s="3"/>
      <c r="XBC171" s="3"/>
      <c r="XBD171" s="3"/>
      <c r="XBE171" s="3"/>
      <c r="XBF171" s="3"/>
      <c r="XBG171" s="3"/>
      <c r="XBH171" s="3"/>
      <c r="XBI171" s="3"/>
      <c r="XBJ171" s="3"/>
      <c r="XBK171" s="3"/>
      <c r="XBL171" s="3"/>
      <c r="XBM171" s="3"/>
      <c r="XBN171" s="3"/>
      <c r="XBO171" s="3"/>
      <c r="XBP171" s="3"/>
      <c r="XBQ171" s="3"/>
      <c r="XBR171" s="3"/>
      <c r="XBS171" s="3"/>
      <c r="XBT171" s="3"/>
      <c r="XBU171" s="3"/>
      <c r="XBV171" s="3"/>
      <c r="XBW171" s="3"/>
      <c r="XBX171" s="3"/>
      <c r="XBY171" s="3"/>
      <c r="XBZ171" s="3"/>
      <c r="XCA171" s="3"/>
      <c r="XCB171" s="3"/>
      <c r="XCC171" s="3"/>
      <c r="XCD171" s="3"/>
      <c r="XCE171" s="3"/>
      <c r="XCF171" s="3"/>
      <c r="XCG171" s="3"/>
      <c r="XCH171" s="3"/>
      <c r="XCI171" s="3"/>
      <c r="XCJ171" s="3"/>
      <c r="XCK171" s="3"/>
      <c r="XCL171" s="3"/>
      <c r="XCM171" s="3"/>
      <c r="XCN171" s="3"/>
      <c r="XCO171" s="3"/>
      <c r="XCP171" s="3"/>
      <c r="XCQ171" s="3"/>
      <c r="XCR171" s="3"/>
      <c r="XCS171" s="3"/>
      <c r="XCT171" s="3"/>
      <c r="XCU171" s="3"/>
      <c r="XCV171" s="3"/>
      <c r="XCW171" s="3"/>
      <c r="XCX171" s="3"/>
      <c r="XCY171" s="3"/>
      <c r="XCZ171" s="3"/>
      <c r="XDA171" s="3"/>
      <c r="XDB171" s="3"/>
      <c r="XDC171" s="3"/>
      <c r="XDD171" s="3"/>
      <c r="XDE171" s="3"/>
      <c r="XDF171" s="3"/>
      <c r="XDG171" s="3"/>
      <c r="XDH171" s="3"/>
      <c r="XDI171" s="3"/>
      <c r="XDJ171" s="3"/>
      <c r="XDK171" s="3"/>
      <c r="XDL171" s="3"/>
      <c r="XDM171" s="3"/>
      <c r="XDN171" s="3"/>
      <c r="XDO171" s="3"/>
      <c r="XDP171" s="3"/>
      <c r="XDQ171" s="3"/>
      <c r="XDR171" s="3"/>
      <c r="XDS171" s="3"/>
      <c r="XDT171" s="3"/>
      <c r="XDU171" s="3"/>
      <c r="XDV171" s="3"/>
      <c r="XDW171" s="3"/>
      <c r="XDX171" s="3"/>
      <c r="XDY171" s="3"/>
      <c r="XDZ171" s="3"/>
      <c r="XEA171" s="3"/>
      <c r="XEB171" s="3"/>
      <c r="XEC171" s="3"/>
      <c r="XED171" s="3"/>
      <c r="XEE171" s="3"/>
      <c r="XEF171" s="3"/>
      <c r="XEG171" s="3"/>
      <c r="XEH171" s="3"/>
      <c r="XEI171" s="3"/>
      <c r="XEJ171" s="3"/>
      <c r="XEK171" s="3"/>
      <c r="XEL171" s="3"/>
      <c r="XEM171" s="3"/>
      <c r="XEN171" s="3"/>
      <c r="XEO171" s="3"/>
      <c r="XEP171" s="3"/>
      <c r="XEQ171" s="3"/>
      <c r="XER171" s="3"/>
      <c r="XES171" s="3"/>
      <c r="XET171" s="3"/>
      <c r="XEU171" s="3"/>
      <c r="XEV171" s="3"/>
      <c r="XEW171" s="3"/>
      <c r="XEX171" s="3"/>
      <c r="XEY171" s="3"/>
      <c r="XEZ171" s="3"/>
      <c r="XFA171" s="3"/>
      <c r="XFB171" s="3"/>
      <c r="XFC171" s="3"/>
    </row>
    <row r="172" spans="1:1638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  <c r="XX172" s="3"/>
      <c r="XY172" s="3"/>
      <c r="XZ172" s="3"/>
      <c r="YA172" s="3"/>
      <c r="YB172" s="3"/>
      <c r="YC172" s="3"/>
      <c r="YD172" s="3"/>
      <c r="YE172" s="3"/>
      <c r="YF172" s="3"/>
      <c r="YG172" s="3"/>
      <c r="YH172" s="3"/>
      <c r="YI172" s="3"/>
      <c r="YJ172" s="3"/>
      <c r="YK172" s="3"/>
      <c r="YL172" s="3"/>
      <c r="YM172" s="3"/>
      <c r="YN172" s="3"/>
      <c r="YO172" s="3"/>
      <c r="YP172" s="3"/>
      <c r="YQ172" s="3"/>
      <c r="YR172" s="3"/>
      <c r="YS172" s="3"/>
      <c r="YT172" s="3"/>
      <c r="YU172" s="3"/>
      <c r="YV172" s="3"/>
      <c r="YW172" s="3"/>
      <c r="YX172" s="3"/>
      <c r="YY172" s="3"/>
      <c r="YZ172" s="3"/>
      <c r="ZA172" s="3"/>
      <c r="ZB172" s="3"/>
      <c r="ZC172" s="3"/>
      <c r="ZD172" s="3"/>
      <c r="ZE172" s="3"/>
      <c r="ZF172" s="3"/>
      <c r="ZG172" s="3"/>
      <c r="ZH172" s="3"/>
      <c r="ZI172" s="3"/>
      <c r="ZJ172" s="3"/>
      <c r="ZK172" s="3"/>
      <c r="ZL172" s="3"/>
      <c r="ZM172" s="3"/>
      <c r="ZN172" s="3"/>
      <c r="ZO172" s="3"/>
      <c r="ZP172" s="3"/>
      <c r="ZQ172" s="3"/>
      <c r="ZR172" s="3"/>
      <c r="ZS172" s="3"/>
      <c r="ZT172" s="3"/>
      <c r="ZU172" s="3"/>
      <c r="ZV172" s="3"/>
      <c r="ZW172" s="3"/>
      <c r="ZX172" s="3"/>
      <c r="ZY172" s="3"/>
      <c r="ZZ172" s="3"/>
      <c r="AAA172" s="3"/>
      <c r="AAB172" s="3"/>
      <c r="AAC172" s="3"/>
      <c r="AAD172" s="3"/>
      <c r="AAE172" s="3"/>
      <c r="AAF172" s="3"/>
      <c r="AAG172" s="3"/>
      <c r="AAH172" s="3"/>
      <c r="AAI172" s="3"/>
      <c r="AAJ172" s="3"/>
      <c r="AAK172" s="3"/>
      <c r="AAL172" s="3"/>
      <c r="AAM172" s="3"/>
      <c r="AAN172" s="3"/>
      <c r="AAO172" s="3"/>
      <c r="AAP172" s="3"/>
      <c r="AAQ172" s="3"/>
      <c r="AAR172" s="3"/>
      <c r="AAS172" s="3"/>
      <c r="AAT172" s="3"/>
      <c r="AAU172" s="3"/>
      <c r="AAV172" s="3"/>
      <c r="AAW172" s="3"/>
      <c r="AAX172" s="3"/>
      <c r="AAY172" s="3"/>
      <c r="AAZ172" s="3"/>
      <c r="ABA172" s="3"/>
      <c r="ABB172" s="3"/>
      <c r="ABC172" s="3"/>
      <c r="ABD172" s="3"/>
      <c r="ABE172" s="3"/>
      <c r="ABF172" s="3"/>
      <c r="ABG172" s="3"/>
      <c r="ABH172" s="3"/>
      <c r="ABI172" s="3"/>
      <c r="ABJ172" s="3"/>
      <c r="ABK172" s="3"/>
      <c r="ABL172" s="3"/>
      <c r="ABM172" s="3"/>
      <c r="ABN172" s="3"/>
      <c r="ABO172" s="3"/>
      <c r="ABP172" s="3"/>
      <c r="ABQ172" s="3"/>
      <c r="ABR172" s="3"/>
      <c r="ABS172" s="3"/>
      <c r="ABT172" s="3"/>
      <c r="ABU172" s="3"/>
      <c r="ABV172" s="3"/>
      <c r="ABW172" s="3"/>
      <c r="ABX172" s="3"/>
      <c r="ABY172" s="3"/>
      <c r="ABZ172" s="3"/>
      <c r="ACA172" s="3"/>
      <c r="ACB172" s="3"/>
      <c r="ACC172" s="3"/>
      <c r="ACD172" s="3"/>
      <c r="ACE172" s="3"/>
      <c r="ACF172" s="3"/>
      <c r="ACG172" s="3"/>
      <c r="ACH172" s="3"/>
      <c r="ACI172" s="3"/>
      <c r="ACJ172" s="3"/>
      <c r="ACK172" s="3"/>
      <c r="ACL172" s="3"/>
      <c r="ACM172" s="3"/>
      <c r="ACN172" s="3"/>
      <c r="ACO172" s="3"/>
      <c r="ACP172" s="3"/>
      <c r="ACQ172" s="3"/>
      <c r="ACR172" s="3"/>
      <c r="ACS172" s="3"/>
      <c r="ACT172" s="3"/>
      <c r="ACU172" s="3"/>
      <c r="ACV172" s="3"/>
      <c r="ACW172" s="3"/>
      <c r="ACX172" s="3"/>
      <c r="ACY172" s="3"/>
      <c r="ACZ172" s="3"/>
      <c r="ADA172" s="3"/>
      <c r="ADB172" s="3"/>
      <c r="ADC172" s="3"/>
      <c r="ADD172" s="3"/>
      <c r="ADE172" s="3"/>
      <c r="ADF172" s="3"/>
      <c r="ADG172" s="3"/>
      <c r="ADH172" s="3"/>
      <c r="ADI172" s="3"/>
      <c r="ADJ172" s="3"/>
      <c r="ADK172" s="3"/>
      <c r="ADL172" s="3"/>
      <c r="ADM172" s="3"/>
      <c r="ADN172" s="3"/>
      <c r="ADO172" s="3"/>
      <c r="ADP172" s="3"/>
      <c r="ADQ172" s="3"/>
      <c r="ADR172" s="3"/>
      <c r="ADS172" s="3"/>
      <c r="ADT172" s="3"/>
      <c r="ADU172" s="3"/>
      <c r="ADV172" s="3"/>
      <c r="ADW172" s="3"/>
      <c r="ADX172" s="3"/>
      <c r="ADY172" s="3"/>
      <c r="ADZ172" s="3"/>
      <c r="AEA172" s="3"/>
      <c r="AEB172" s="3"/>
      <c r="AEC172" s="3"/>
      <c r="AED172" s="3"/>
      <c r="AEE172" s="3"/>
      <c r="AEF172" s="3"/>
      <c r="AEG172" s="3"/>
      <c r="AEH172" s="3"/>
      <c r="AEI172" s="3"/>
      <c r="AEJ172" s="3"/>
      <c r="AEK172" s="3"/>
      <c r="AEL172" s="3"/>
      <c r="AEM172" s="3"/>
      <c r="AEN172" s="3"/>
      <c r="AEO172" s="3"/>
      <c r="AEP172" s="3"/>
      <c r="AEQ172" s="3"/>
      <c r="AER172" s="3"/>
      <c r="AES172" s="3"/>
      <c r="AET172" s="3"/>
      <c r="AEU172" s="3"/>
      <c r="AEV172" s="3"/>
      <c r="AEW172" s="3"/>
      <c r="AEX172" s="3"/>
      <c r="AEY172" s="3"/>
      <c r="AEZ172" s="3"/>
      <c r="AFA172" s="3"/>
      <c r="AFB172" s="3"/>
      <c r="AFC172" s="3"/>
      <c r="AFD172" s="3"/>
      <c r="AFE172" s="3"/>
      <c r="AFF172" s="3"/>
      <c r="AFG172" s="3"/>
      <c r="AFH172" s="3"/>
      <c r="AFI172" s="3"/>
      <c r="AFJ172" s="3"/>
      <c r="AFK172" s="3"/>
      <c r="AFL172" s="3"/>
      <c r="AFM172" s="3"/>
      <c r="AFN172" s="3"/>
      <c r="AFO172" s="3"/>
      <c r="AFP172" s="3"/>
      <c r="AFQ172" s="3"/>
      <c r="AFR172" s="3"/>
      <c r="AFS172" s="3"/>
      <c r="AFT172" s="3"/>
      <c r="AFU172" s="3"/>
      <c r="AFV172" s="3"/>
      <c r="AFW172" s="3"/>
      <c r="AFX172" s="3"/>
      <c r="AFY172" s="3"/>
      <c r="AFZ172" s="3"/>
      <c r="AGA172" s="3"/>
      <c r="AGB172" s="3"/>
      <c r="AGC172" s="3"/>
      <c r="AGD172" s="3"/>
      <c r="AGE172" s="3"/>
      <c r="AGF172" s="3"/>
      <c r="AGG172" s="3"/>
      <c r="AGH172" s="3"/>
      <c r="AGI172" s="3"/>
      <c r="AGJ172" s="3"/>
      <c r="AGK172" s="3"/>
      <c r="AGL172" s="3"/>
      <c r="AGM172" s="3"/>
      <c r="AGN172" s="3"/>
      <c r="AGO172" s="3"/>
      <c r="AGP172" s="3"/>
      <c r="AGQ172" s="3"/>
      <c r="AGR172" s="3"/>
      <c r="AGS172" s="3"/>
      <c r="AGT172" s="3"/>
      <c r="AGU172" s="3"/>
      <c r="AGV172" s="3"/>
      <c r="AGW172" s="3"/>
      <c r="AGX172" s="3"/>
      <c r="AGY172" s="3"/>
      <c r="AGZ172" s="3"/>
      <c r="AHA172" s="3"/>
      <c r="AHB172" s="3"/>
      <c r="AHC172" s="3"/>
      <c r="AHD172" s="3"/>
      <c r="AHE172" s="3"/>
      <c r="AHF172" s="3"/>
      <c r="AHG172" s="3"/>
      <c r="AHH172" s="3"/>
      <c r="AHI172" s="3"/>
      <c r="AHJ172" s="3"/>
      <c r="AHK172" s="3"/>
      <c r="AHL172" s="3"/>
      <c r="AHM172" s="3"/>
      <c r="AHN172" s="3"/>
      <c r="AHO172" s="3"/>
      <c r="AHP172" s="3"/>
      <c r="AHQ172" s="3"/>
      <c r="AHR172" s="3"/>
      <c r="AHS172" s="3"/>
      <c r="AHT172" s="3"/>
      <c r="AHU172" s="3"/>
      <c r="AHV172" s="3"/>
      <c r="AHW172" s="3"/>
      <c r="AHX172" s="3"/>
      <c r="AHY172" s="3"/>
      <c r="AHZ172" s="3"/>
      <c r="AIA172" s="3"/>
      <c r="AIB172" s="3"/>
      <c r="AIC172" s="3"/>
      <c r="AID172" s="3"/>
      <c r="AIE172" s="3"/>
      <c r="AIF172" s="3"/>
      <c r="AIG172" s="3"/>
      <c r="AIH172" s="3"/>
      <c r="AII172" s="3"/>
      <c r="AIJ172" s="3"/>
      <c r="AIK172" s="3"/>
      <c r="AIL172" s="3"/>
      <c r="AIM172" s="3"/>
      <c r="AIN172" s="3"/>
      <c r="AIO172" s="3"/>
      <c r="AIP172" s="3"/>
      <c r="AIQ172" s="3"/>
      <c r="AIR172" s="3"/>
      <c r="AIS172" s="3"/>
      <c r="AIT172" s="3"/>
      <c r="AIU172" s="3"/>
      <c r="AIV172" s="3"/>
      <c r="AIW172" s="3"/>
      <c r="AIX172" s="3"/>
      <c r="AIY172" s="3"/>
      <c r="AIZ172" s="3"/>
      <c r="AJA172" s="3"/>
      <c r="AJB172" s="3"/>
      <c r="AJC172" s="3"/>
      <c r="AJD172" s="3"/>
      <c r="AJE172" s="3"/>
      <c r="AJF172" s="3"/>
      <c r="AJG172" s="3"/>
      <c r="AJH172" s="3"/>
      <c r="AJI172" s="3"/>
      <c r="AJJ172" s="3"/>
      <c r="AJK172" s="3"/>
      <c r="AJL172" s="3"/>
      <c r="AJM172" s="3"/>
      <c r="AJN172" s="3"/>
      <c r="AJO172" s="3"/>
      <c r="AJP172" s="3"/>
      <c r="AJQ172" s="3"/>
      <c r="AJR172" s="3"/>
      <c r="AJS172" s="3"/>
      <c r="AJT172" s="3"/>
      <c r="AJU172" s="3"/>
      <c r="AJV172" s="3"/>
      <c r="AJW172" s="3"/>
      <c r="AJX172" s="3"/>
      <c r="AJY172" s="3"/>
      <c r="AJZ172" s="3"/>
      <c r="AKA172" s="3"/>
      <c r="AKB172" s="3"/>
      <c r="AKC172" s="3"/>
      <c r="AKD172" s="3"/>
      <c r="AKE172" s="3"/>
      <c r="AKF172" s="3"/>
      <c r="AKG172" s="3"/>
      <c r="AKH172" s="3"/>
      <c r="AKI172" s="3"/>
      <c r="AKJ172" s="3"/>
      <c r="AKK172" s="3"/>
      <c r="AKL172" s="3"/>
      <c r="AKM172" s="3"/>
      <c r="AKN172" s="3"/>
      <c r="AKO172" s="3"/>
      <c r="AKP172" s="3"/>
      <c r="AKQ172" s="3"/>
      <c r="AKR172" s="3"/>
      <c r="AKS172" s="3"/>
      <c r="AKT172" s="3"/>
      <c r="AKU172" s="3"/>
      <c r="AKV172" s="3"/>
      <c r="AKW172" s="3"/>
      <c r="AKX172" s="3"/>
      <c r="AKY172" s="3"/>
      <c r="AKZ172" s="3"/>
      <c r="ALA172" s="3"/>
      <c r="ALB172" s="3"/>
      <c r="ALC172" s="3"/>
      <c r="ALD172" s="3"/>
      <c r="ALE172" s="3"/>
      <c r="ALF172" s="3"/>
      <c r="ALG172" s="3"/>
      <c r="ALH172" s="3"/>
      <c r="ALI172" s="3"/>
      <c r="ALJ172" s="3"/>
      <c r="ALK172" s="3"/>
      <c r="ALL172" s="3"/>
      <c r="ALM172" s="3"/>
      <c r="ALN172" s="3"/>
      <c r="ALO172" s="3"/>
      <c r="ALP172" s="3"/>
      <c r="ALQ172" s="3"/>
      <c r="ALR172" s="3"/>
      <c r="ALS172" s="3"/>
      <c r="ALT172" s="3"/>
      <c r="ALU172" s="3"/>
      <c r="ALV172" s="3"/>
      <c r="ALW172" s="3"/>
      <c r="ALX172" s="3"/>
      <c r="ALY172" s="3"/>
      <c r="ALZ172" s="3"/>
      <c r="AMA172" s="3"/>
      <c r="AMB172" s="3"/>
      <c r="AMC172" s="3"/>
      <c r="AMD172" s="3"/>
      <c r="AME172" s="3"/>
      <c r="AMF172" s="3"/>
      <c r="AMG172" s="3"/>
      <c r="AMH172" s="3"/>
      <c r="AMI172" s="3"/>
      <c r="AMJ172" s="3"/>
      <c r="AMK172" s="3"/>
      <c r="AML172" s="3"/>
      <c r="AMM172" s="3"/>
      <c r="AMN172" s="3"/>
      <c r="AMO172" s="3"/>
      <c r="AMP172" s="3"/>
      <c r="AMQ172" s="3"/>
      <c r="AMR172" s="3"/>
      <c r="AMS172" s="3"/>
      <c r="AMT172" s="3"/>
      <c r="AMU172" s="3"/>
      <c r="AMV172" s="3"/>
      <c r="AMW172" s="3"/>
      <c r="AMX172" s="3"/>
      <c r="AMY172" s="3"/>
      <c r="AMZ172" s="3"/>
      <c r="ANA172" s="3"/>
      <c r="ANB172" s="3"/>
      <c r="ANC172" s="3"/>
      <c r="AND172" s="3"/>
      <c r="ANE172" s="3"/>
      <c r="ANF172" s="3"/>
      <c r="ANG172" s="3"/>
      <c r="ANH172" s="3"/>
      <c r="ANI172" s="3"/>
      <c r="ANJ172" s="3"/>
      <c r="ANK172" s="3"/>
      <c r="ANL172" s="3"/>
      <c r="ANM172" s="3"/>
      <c r="ANN172" s="3"/>
      <c r="ANO172" s="3"/>
      <c r="ANP172" s="3"/>
      <c r="ANQ172" s="3"/>
      <c r="ANR172" s="3"/>
      <c r="ANS172" s="3"/>
      <c r="ANT172" s="3"/>
      <c r="ANU172" s="3"/>
      <c r="ANV172" s="3"/>
      <c r="ANW172" s="3"/>
      <c r="ANX172" s="3"/>
      <c r="ANY172" s="3"/>
      <c r="ANZ172" s="3"/>
      <c r="AOA172" s="3"/>
      <c r="AOB172" s="3"/>
      <c r="AOC172" s="3"/>
      <c r="AOD172" s="3"/>
      <c r="AOE172" s="3"/>
      <c r="AOF172" s="3"/>
      <c r="AOG172" s="3"/>
      <c r="AOH172" s="3"/>
      <c r="AOI172" s="3"/>
      <c r="AOJ172" s="3"/>
      <c r="AOK172" s="3"/>
      <c r="AOL172" s="3"/>
      <c r="AOM172" s="3"/>
      <c r="AON172" s="3"/>
      <c r="AOO172" s="3"/>
      <c r="AOP172" s="3"/>
      <c r="AOQ172" s="3"/>
      <c r="AOR172" s="3"/>
      <c r="AOS172" s="3"/>
      <c r="AOT172" s="3"/>
      <c r="AOU172" s="3"/>
      <c r="AOV172" s="3"/>
      <c r="AOW172" s="3"/>
      <c r="AOX172" s="3"/>
      <c r="AOY172" s="3"/>
      <c r="AOZ172" s="3"/>
      <c r="APA172" s="3"/>
      <c r="APB172" s="3"/>
      <c r="APC172" s="3"/>
      <c r="APD172" s="3"/>
      <c r="APE172" s="3"/>
      <c r="APF172" s="3"/>
      <c r="APG172" s="3"/>
      <c r="APH172" s="3"/>
      <c r="API172" s="3"/>
      <c r="APJ172" s="3"/>
      <c r="APK172" s="3"/>
      <c r="APL172" s="3"/>
      <c r="APM172" s="3"/>
      <c r="APN172" s="3"/>
      <c r="APO172" s="3"/>
      <c r="APP172" s="3"/>
      <c r="APQ172" s="3"/>
      <c r="APR172" s="3"/>
      <c r="APS172" s="3"/>
      <c r="APT172" s="3"/>
      <c r="APU172" s="3"/>
      <c r="APV172" s="3"/>
      <c r="APW172" s="3"/>
      <c r="APX172" s="3"/>
      <c r="APY172" s="3"/>
      <c r="APZ172" s="3"/>
      <c r="AQA172" s="3"/>
      <c r="AQB172" s="3"/>
      <c r="AQC172" s="3"/>
      <c r="AQD172" s="3"/>
      <c r="AQE172" s="3"/>
      <c r="AQF172" s="3"/>
      <c r="AQG172" s="3"/>
      <c r="AQH172" s="3"/>
      <c r="AQI172" s="3"/>
      <c r="AQJ172" s="3"/>
      <c r="AQK172" s="3"/>
      <c r="AQL172" s="3"/>
      <c r="AQM172" s="3"/>
      <c r="AQN172" s="3"/>
      <c r="AQO172" s="3"/>
      <c r="AQP172" s="3"/>
      <c r="AQQ172" s="3"/>
      <c r="AQR172" s="3"/>
      <c r="AQS172" s="3"/>
      <c r="AQT172" s="3"/>
      <c r="AQU172" s="3"/>
      <c r="AQV172" s="3"/>
      <c r="AQW172" s="3"/>
      <c r="AQX172" s="3"/>
      <c r="AQY172" s="3"/>
      <c r="AQZ172" s="3"/>
      <c r="ARA172" s="3"/>
      <c r="ARB172" s="3"/>
      <c r="ARC172" s="3"/>
      <c r="ARD172" s="3"/>
      <c r="ARE172" s="3"/>
      <c r="ARF172" s="3"/>
      <c r="ARG172" s="3"/>
      <c r="ARH172" s="3"/>
      <c r="ARI172" s="3"/>
      <c r="ARJ172" s="3"/>
      <c r="ARK172" s="3"/>
      <c r="ARL172" s="3"/>
      <c r="ARM172" s="3"/>
      <c r="ARN172" s="3"/>
      <c r="ARO172" s="3"/>
      <c r="ARP172" s="3"/>
      <c r="ARQ172" s="3"/>
      <c r="ARR172" s="3"/>
      <c r="ARS172" s="3"/>
      <c r="ART172" s="3"/>
      <c r="ARU172" s="3"/>
      <c r="ARV172" s="3"/>
      <c r="ARW172" s="3"/>
      <c r="ARX172" s="3"/>
      <c r="ARY172" s="3"/>
      <c r="ARZ172" s="3"/>
      <c r="ASA172" s="3"/>
      <c r="ASB172" s="3"/>
      <c r="ASC172" s="3"/>
      <c r="ASD172" s="3"/>
      <c r="ASE172" s="3"/>
      <c r="ASF172" s="3"/>
      <c r="ASG172" s="3"/>
      <c r="ASH172" s="3"/>
      <c r="ASI172" s="3"/>
      <c r="ASJ172" s="3"/>
      <c r="ASK172" s="3"/>
      <c r="ASL172" s="3"/>
      <c r="ASM172" s="3"/>
      <c r="ASN172" s="3"/>
      <c r="ASO172" s="3"/>
      <c r="ASP172" s="3"/>
      <c r="ASQ172" s="3"/>
      <c r="ASR172" s="3"/>
      <c r="ASS172" s="3"/>
      <c r="AST172" s="3"/>
      <c r="ASU172" s="3"/>
      <c r="ASV172" s="3"/>
      <c r="ASW172" s="3"/>
      <c r="ASX172" s="3"/>
      <c r="ASY172" s="3"/>
      <c r="ASZ172" s="3"/>
      <c r="ATA172" s="3"/>
      <c r="ATB172" s="3"/>
      <c r="ATC172" s="3"/>
      <c r="ATD172" s="3"/>
      <c r="ATE172" s="3"/>
      <c r="ATF172" s="3"/>
      <c r="ATG172" s="3"/>
      <c r="ATH172" s="3"/>
      <c r="ATI172" s="3"/>
      <c r="ATJ172" s="3"/>
      <c r="ATK172" s="3"/>
      <c r="ATL172" s="3"/>
      <c r="ATM172" s="3"/>
      <c r="ATN172" s="3"/>
      <c r="ATO172" s="3"/>
      <c r="ATP172" s="3"/>
      <c r="ATQ172" s="3"/>
      <c r="ATR172" s="3"/>
      <c r="ATS172" s="3"/>
      <c r="ATT172" s="3"/>
      <c r="ATU172" s="3"/>
      <c r="ATV172" s="3"/>
      <c r="ATW172" s="3"/>
      <c r="ATX172" s="3"/>
      <c r="ATY172" s="3"/>
      <c r="ATZ172" s="3"/>
      <c r="AUA172" s="3"/>
      <c r="AUB172" s="3"/>
      <c r="AUC172" s="3"/>
      <c r="AUD172" s="3"/>
      <c r="AUE172" s="3"/>
      <c r="AUF172" s="3"/>
      <c r="AUG172" s="3"/>
      <c r="AUH172" s="3"/>
      <c r="AUI172" s="3"/>
      <c r="AUJ172" s="3"/>
      <c r="AUK172" s="3"/>
      <c r="AUL172" s="3"/>
      <c r="AUM172" s="3"/>
      <c r="AUN172" s="3"/>
      <c r="AUO172" s="3"/>
      <c r="AUP172" s="3"/>
      <c r="AUQ172" s="3"/>
      <c r="AUR172" s="3"/>
      <c r="AUS172" s="3"/>
      <c r="AUT172" s="3"/>
      <c r="AUU172" s="3"/>
      <c r="AUV172" s="3"/>
      <c r="AUW172" s="3"/>
      <c r="AUX172" s="3"/>
      <c r="AUY172" s="3"/>
      <c r="AUZ172" s="3"/>
      <c r="AVA172" s="3"/>
      <c r="AVB172" s="3"/>
      <c r="AVC172" s="3"/>
      <c r="AVD172" s="3"/>
      <c r="AVE172" s="3"/>
      <c r="AVF172" s="3"/>
      <c r="AVG172" s="3"/>
      <c r="AVH172" s="3"/>
      <c r="AVI172" s="3"/>
      <c r="AVJ172" s="3"/>
      <c r="AVK172" s="3"/>
      <c r="AVL172" s="3"/>
      <c r="AVM172" s="3"/>
      <c r="AVN172" s="3"/>
      <c r="AVO172" s="3"/>
      <c r="AVP172" s="3"/>
      <c r="AVQ172" s="3"/>
      <c r="AVR172" s="3"/>
      <c r="AVS172" s="3"/>
      <c r="AVT172" s="3"/>
      <c r="AVU172" s="3"/>
      <c r="AVV172" s="3"/>
      <c r="AVW172" s="3"/>
      <c r="AVX172" s="3"/>
      <c r="AVY172" s="3"/>
      <c r="AVZ172" s="3"/>
      <c r="AWA172" s="3"/>
      <c r="AWB172" s="3"/>
      <c r="AWC172" s="3"/>
      <c r="AWD172" s="3"/>
      <c r="AWE172" s="3"/>
      <c r="AWF172" s="3"/>
      <c r="AWG172" s="3"/>
      <c r="AWH172" s="3"/>
      <c r="AWI172" s="3"/>
      <c r="AWJ172" s="3"/>
      <c r="AWK172" s="3"/>
      <c r="AWL172" s="3"/>
      <c r="AWM172" s="3"/>
      <c r="AWN172" s="3"/>
      <c r="AWO172" s="3"/>
      <c r="AWP172" s="3"/>
      <c r="AWQ172" s="3"/>
      <c r="AWR172" s="3"/>
      <c r="AWS172" s="3"/>
      <c r="AWT172" s="3"/>
      <c r="AWU172" s="3"/>
      <c r="AWV172" s="3"/>
      <c r="AWW172" s="3"/>
      <c r="AWX172" s="3"/>
      <c r="AWY172" s="3"/>
      <c r="AWZ172" s="3"/>
      <c r="AXA172" s="3"/>
      <c r="AXB172" s="3"/>
      <c r="AXC172" s="3"/>
      <c r="AXD172" s="3"/>
      <c r="AXE172" s="3"/>
      <c r="AXF172" s="3"/>
      <c r="AXG172" s="3"/>
      <c r="AXH172" s="3"/>
      <c r="AXI172" s="3"/>
      <c r="AXJ172" s="3"/>
      <c r="AXK172" s="3"/>
      <c r="AXL172" s="3"/>
      <c r="AXM172" s="3"/>
      <c r="AXN172" s="3"/>
      <c r="AXO172" s="3"/>
      <c r="AXP172" s="3"/>
      <c r="AXQ172" s="3"/>
      <c r="AXR172" s="3"/>
      <c r="AXS172" s="3"/>
      <c r="AXT172" s="3"/>
      <c r="AXU172" s="3"/>
      <c r="AXV172" s="3"/>
      <c r="AXW172" s="3"/>
      <c r="AXX172" s="3"/>
      <c r="AXY172" s="3"/>
      <c r="AXZ172" s="3"/>
      <c r="AYA172" s="3"/>
      <c r="AYB172" s="3"/>
      <c r="AYC172" s="3"/>
      <c r="AYD172" s="3"/>
      <c r="AYE172" s="3"/>
      <c r="AYF172" s="3"/>
      <c r="AYG172" s="3"/>
      <c r="AYH172" s="3"/>
      <c r="AYI172" s="3"/>
      <c r="AYJ172" s="3"/>
      <c r="AYK172" s="3"/>
      <c r="AYL172" s="3"/>
      <c r="AYM172" s="3"/>
      <c r="AYN172" s="3"/>
      <c r="AYO172" s="3"/>
      <c r="AYP172" s="3"/>
      <c r="AYQ172" s="3"/>
      <c r="AYR172" s="3"/>
      <c r="AYS172" s="3"/>
      <c r="AYT172" s="3"/>
      <c r="AYU172" s="3"/>
      <c r="AYV172" s="3"/>
      <c r="AYW172" s="3"/>
      <c r="AYX172" s="3"/>
      <c r="AYY172" s="3"/>
      <c r="AYZ172" s="3"/>
      <c r="AZA172" s="3"/>
      <c r="AZB172" s="3"/>
      <c r="AZC172" s="3"/>
      <c r="AZD172" s="3"/>
      <c r="AZE172" s="3"/>
      <c r="AZF172" s="3"/>
      <c r="AZG172" s="3"/>
      <c r="AZH172" s="3"/>
      <c r="AZI172" s="3"/>
      <c r="AZJ172" s="3"/>
      <c r="AZK172" s="3"/>
      <c r="AZL172" s="3"/>
      <c r="AZM172" s="3"/>
      <c r="AZN172" s="3"/>
      <c r="AZO172" s="3"/>
      <c r="AZP172" s="3"/>
      <c r="AZQ172" s="3"/>
      <c r="AZR172" s="3"/>
      <c r="AZS172" s="3"/>
      <c r="AZT172" s="3"/>
      <c r="AZU172" s="3"/>
      <c r="AZV172" s="3"/>
      <c r="AZW172" s="3"/>
      <c r="AZX172" s="3"/>
      <c r="AZY172" s="3"/>
      <c r="AZZ172" s="3"/>
      <c r="BAA172" s="3"/>
      <c r="BAB172" s="3"/>
      <c r="BAC172" s="3"/>
      <c r="BAD172" s="3"/>
      <c r="BAE172" s="3"/>
      <c r="BAF172" s="3"/>
      <c r="BAG172" s="3"/>
      <c r="BAH172" s="3"/>
      <c r="BAI172" s="3"/>
      <c r="BAJ172" s="3"/>
      <c r="BAK172" s="3"/>
      <c r="BAL172" s="3"/>
      <c r="BAM172" s="3"/>
      <c r="BAN172" s="3"/>
      <c r="BAO172" s="3"/>
      <c r="BAP172" s="3"/>
      <c r="BAQ172" s="3"/>
      <c r="BAR172" s="3"/>
      <c r="BAS172" s="3"/>
      <c r="BAT172" s="3"/>
      <c r="BAU172" s="3"/>
      <c r="BAV172" s="3"/>
      <c r="BAW172" s="3"/>
      <c r="BAX172" s="3"/>
      <c r="BAY172" s="3"/>
      <c r="BAZ172" s="3"/>
      <c r="BBA172" s="3"/>
      <c r="BBB172" s="3"/>
      <c r="BBC172" s="3"/>
      <c r="BBD172" s="3"/>
      <c r="BBE172" s="3"/>
      <c r="BBF172" s="3"/>
      <c r="BBG172" s="3"/>
      <c r="BBH172" s="3"/>
      <c r="BBI172" s="3"/>
      <c r="BBJ172" s="3"/>
      <c r="BBK172" s="3"/>
      <c r="BBL172" s="3"/>
      <c r="BBM172" s="3"/>
      <c r="BBN172" s="3"/>
      <c r="BBO172" s="3"/>
      <c r="BBP172" s="3"/>
      <c r="BBQ172" s="3"/>
      <c r="BBR172" s="3"/>
      <c r="BBS172" s="3"/>
      <c r="BBT172" s="3"/>
      <c r="BBU172" s="3"/>
      <c r="BBV172" s="3"/>
      <c r="BBW172" s="3"/>
      <c r="BBX172" s="3"/>
      <c r="BBY172" s="3"/>
      <c r="BBZ172" s="3"/>
      <c r="BCA172" s="3"/>
      <c r="BCB172" s="3"/>
      <c r="BCC172" s="3"/>
      <c r="BCD172" s="3"/>
      <c r="BCE172" s="3"/>
      <c r="BCF172" s="3"/>
      <c r="BCG172" s="3"/>
      <c r="BCH172" s="3"/>
      <c r="BCI172" s="3"/>
      <c r="BCJ172" s="3"/>
      <c r="BCK172" s="3"/>
      <c r="BCL172" s="3"/>
      <c r="BCM172" s="3"/>
      <c r="BCN172" s="3"/>
      <c r="BCO172" s="3"/>
      <c r="BCP172" s="3"/>
      <c r="BCQ172" s="3"/>
      <c r="BCR172" s="3"/>
      <c r="BCS172" s="3"/>
      <c r="BCT172" s="3"/>
      <c r="BCU172" s="3"/>
      <c r="BCV172" s="3"/>
      <c r="BCW172" s="3"/>
      <c r="BCX172" s="3"/>
      <c r="BCY172" s="3"/>
      <c r="BCZ172" s="3"/>
      <c r="BDA172" s="3"/>
      <c r="BDB172" s="3"/>
      <c r="BDC172" s="3"/>
      <c r="BDD172" s="3"/>
      <c r="BDE172" s="3"/>
      <c r="BDF172" s="3"/>
      <c r="BDG172" s="3"/>
      <c r="BDH172" s="3"/>
      <c r="BDI172" s="3"/>
      <c r="BDJ172" s="3"/>
      <c r="BDK172" s="3"/>
      <c r="BDL172" s="3"/>
      <c r="BDM172" s="3"/>
      <c r="BDN172" s="3"/>
      <c r="BDO172" s="3"/>
      <c r="BDP172" s="3"/>
      <c r="BDQ172" s="3"/>
      <c r="BDR172" s="3"/>
      <c r="BDS172" s="3"/>
      <c r="BDT172" s="3"/>
      <c r="BDU172" s="3"/>
      <c r="BDV172" s="3"/>
      <c r="BDW172" s="3"/>
      <c r="BDX172" s="3"/>
      <c r="BDY172" s="3"/>
      <c r="BDZ172" s="3"/>
      <c r="BEA172" s="3"/>
      <c r="BEB172" s="3"/>
      <c r="BEC172" s="3"/>
      <c r="BED172" s="3"/>
      <c r="BEE172" s="3"/>
      <c r="BEF172" s="3"/>
      <c r="BEG172" s="3"/>
      <c r="BEH172" s="3"/>
      <c r="BEI172" s="3"/>
      <c r="BEJ172" s="3"/>
      <c r="BEK172" s="3"/>
      <c r="BEL172" s="3"/>
      <c r="BEM172" s="3"/>
      <c r="BEN172" s="3"/>
      <c r="BEO172" s="3"/>
      <c r="BEP172" s="3"/>
      <c r="BEQ172" s="3"/>
      <c r="BER172" s="3"/>
      <c r="BES172" s="3"/>
      <c r="BET172" s="3"/>
      <c r="BEU172" s="3"/>
      <c r="BEV172" s="3"/>
      <c r="BEW172" s="3"/>
      <c r="BEX172" s="3"/>
      <c r="BEY172" s="3"/>
      <c r="BEZ172" s="3"/>
      <c r="BFA172" s="3"/>
      <c r="BFB172" s="3"/>
      <c r="BFC172" s="3"/>
      <c r="BFD172" s="3"/>
      <c r="BFE172" s="3"/>
      <c r="BFF172" s="3"/>
      <c r="BFG172" s="3"/>
      <c r="BFH172" s="3"/>
      <c r="BFI172" s="3"/>
      <c r="BFJ172" s="3"/>
      <c r="BFK172" s="3"/>
      <c r="BFL172" s="3"/>
      <c r="BFM172" s="3"/>
      <c r="BFN172" s="3"/>
      <c r="BFO172" s="3"/>
      <c r="BFP172" s="3"/>
      <c r="BFQ172" s="3"/>
      <c r="BFR172" s="3"/>
      <c r="BFS172" s="3"/>
      <c r="BFT172" s="3"/>
      <c r="BFU172" s="3"/>
      <c r="BFV172" s="3"/>
      <c r="BFW172" s="3"/>
      <c r="BFX172" s="3"/>
      <c r="BFY172" s="3"/>
      <c r="BFZ172" s="3"/>
      <c r="BGA172" s="3"/>
      <c r="BGB172" s="3"/>
      <c r="BGC172" s="3"/>
      <c r="BGD172" s="3"/>
      <c r="BGE172" s="3"/>
      <c r="BGF172" s="3"/>
      <c r="BGG172" s="3"/>
      <c r="BGH172" s="3"/>
      <c r="BGI172" s="3"/>
      <c r="BGJ172" s="3"/>
      <c r="BGK172" s="3"/>
      <c r="BGL172" s="3"/>
      <c r="BGM172" s="3"/>
      <c r="BGN172" s="3"/>
      <c r="BGO172" s="3"/>
      <c r="BGP172" s="3"/>
      <c r="BGQ172" s="3"/>
      <c r="BGR172" s="3"/>
      <c r="BGS172" s="3"/>
      <c r="BGT172" s="3"/>
      <c r="BGU172" s="3"/>
      <c r="BGV172" s="3"/>
      <c r="BGW172" s="3"/>
      <c r="BGX172" s="3"/>
      <c r="BGY172" s="3"/>
      <c r="BGZ172" s="3"/>
      <c r="BHA172" s="3"/>
      <c r="BHB172" s="3"/>
      <c r="BHC172" s="3"/>
      <c r="BHD172" s="3"/>
      <c r="BHE172" s="3"/>
      <c r="BHF172" s="3"/>
      <c r="BHG172" s="3"/>
      <c r="BHH172" s="3"/>
      <c r="BHI172" s="3"/>
      <c r="BHJ172" s="3"/>
      <c r="BHK172" s="3"/>
      <c r="BHL172" s="3"/>
      <c r="BHM172" s="3"/>
      <c r="BHN172" s="3"/>
      <c r="BHO172" s="3"/>
      <c r="BHP172" s="3"/>
      <c r="BHQ172" s="3"/>
      <c r="BHR172" s="3"/>
      <c r="BHS172" s="3"/>
      <c r="BHT172" s="3"/>
      <c r="BHU172" s="3"/>
      <c r="BHV172" s="3"/>
      <c r="BHW172" s="3"/>
      <c r="BHX172" s="3"/>
      <c r="BHY172" s="3"/>
      <c r="BHZ172" s="3"/>
      <c r="BIA172" s="3"/>
      <c r="BIB172" s="3"/>
      <c r="BIC172" s="3"/>
      <c r="BID172" s="3"/>
      <c r="BIE172" s="3"/>
      <c r="BIF172" s="3"/>
      <c r="BIG172" s="3"/>
      <c r="BIH172" s="3"/>
      <c r="BII172" s="3"/>
      <c r="BIJ172" s="3"/>
      <c r="BIK172" s="3"/>
      <c r="BIL172" s="3"/>
      <c r="BIM172" s="3"/>
      <c r="BIN172" s="3"/>
      <c r="BIO172" s="3"/>
      <c r="BIP172" s="3"/>
      <c r="BIQ172" s="3"/>
      <c r="BIR172" s="3"/>
      <c r="BIS172" s="3"/>
      <c r="BIT172" s="3"/>
      <c r="BIU172" s="3"/>
      <c r="BIV172" s="3"/>
      <c r="BIW172" s="3"/>
      <c r="BIX172" s="3"/>
      <c r="BIY172" s="3"/>
      <c r="BIZ172" s="3"/>
      <c r="BJA172" s="3"/>
      <c r="BJB172" s="3"/>
      <c r="BJC172" s="3"/>
      <c r="BJD172" s="3"/>
      <c r="BJE172" s="3"/>
      <c r="BJF172" s="3"/>
      <c r="BJG172" s="3"/>
      <c r="BJH172" s="3"/>
      <c r="BJI172" s="3"/>
      <c r="BJJ172" s="3"/>
      <c r="BJK172" s="3"/>
      <c r="BJL172" s="3"/>
      <c r="BJM172" s="3"/>
      <c r="BJN172" s="3"/>
      <c r="BJO172" s="3"/>
      <c r="BJP172" s="3"/>
      <c r="BJQ172" s="3"/>
      <c r="BJR172" s="3"/>
      <c r="BJS172" s="3"/>
      <c r="BJT172" s="3"/>
      <c r="BJU172" s="3"/>
      <c r="BJV172" s="3"/>
      <c r="BJW172" s="3"/>
      <c r="BJX172" s="3"/>
      <c r="BJY172" s="3"/>
      <c r="BJZ172" s="3"/>
      <c r="BKA172" s="3"/>
      <c r="BKB172" s="3"/>
      <c r="BKC172" s="3"/>
      <c r="BKD172" s="3"/>
      <c r="BKE172" s="3"/>
      <c r="BKF172" s="3"/>
      <c r="BKG172" s="3"/>
      <c r="BKH172" s="3"/>
      <c r="BKI172" s="3"/>
      <c r="BKJ172" s="3"/>
      <c r="BKK172" s="3"/>
      <c r="BKL172" s="3"/>
      <c r="BKM172" s="3"/>
      <c r="BKN172" s="3"/>
      <c r="BKO172" s="3"/>
      <c r="BKP172" s="3"/>
      <c r="BKQ172" s="3"/>
      <c r="BKR172" s="3"/>
      <c r="BKS172" s="3"/>
      <c r="BKT172" s="3"/>
      <c r="BKU172" s="3"/>
      <c r="BKV172" s="3"/>
      <c r="BKW172" s="3"/>
      <c r="BKX172" s="3"/>
      <c r="BKY172" s="3"/>
      <c r="BKZ172" s="3"/>
      <c r="BLA172" s="3"/>
      <c r="BLB172" s="3"/>
      <c r="BLC172" s="3"/>
      <c r="BLD172" s="3"/>
      <c r="BLE172" s="3"/>
      <c r="BLF172" s="3"/>
      <c r="BLG172" s="3"/>
      <c r="BLH172" s="3"/>
      <c r="BLI172" s="3"/>
      <c r="BLJ172" s="3"/>
      <c r="BLK172" s="3"/>
      <c r="BLL172" s="3"/>
      <c r="BLM172" s="3"/>
      <c r="BLN172" s="3"/>
      <c r="BLO172" s="3"/>
      <c r="BLP172" s="3"/>
      <c r="BLQ172" s="3"/>
      <c r="BLR172" s="3"/>
      <c r="BLS172" s="3"/>
      <c r="BLT172" s="3"/>
      <c r="BLU172" s="3"/>
      <c r="BLV172" s="3"/>
      <c r="BLW172" s="3"/>
      <c r="BLX172" s="3"/>
      <c r="BLY172" s="3"/>
      <c r="BLZ172" s="3"/>
      <c r="BMA172" s="3"/>
      <c r="BMB172" s="3"/>
      <c r="BMC172" s="3"/>
      <c r="BMD172" s="3"/>
      <c r="BME172" s="3"/>
      <c r="BMF172" s="3"/>
      <c r="BMG172" s="3"/>
      <c r="BMH172" s="3"/>
      <c r="BMI172" s="3"/>
      <c r="BMJ172" s="3"/>
      <c r="BMK172" s="3"/>
      <c r="BML172" s="3"/>
      <c r="BMM172" s="3"/>
      <c r="BMN172" s="3"/>
      <c r="BMO172" s="3"/>
      <c r="BMP172" s="3"/>
      <c r="BMQ172" s="3"/>
      <c r="BMR172" s="3"/>
      <c r="BMS172" s="3"/>
      <c r="BMT172" s="3"/>
      <c r="BMU172" s="3"/>
      <c r="BMV172" s="3"/>
      <c r="BMW172" s="3"/>
      <c r="BMX172" s="3"/>
      <c r="BMY172" s="3"/>
      <c r="BMZ172" s="3"/>
      <c r="BNA172" s="3"/>
      <c r="BNB172" s="3"/>
      <c r="BNC172" s="3"/>
      <c r="BND172" s="3"/>
      <c r="BNE172" s="3"/>
      <c r="BNF172" s="3"/>
      <c r="BNG172" s="3"/>
      <c r="BNH172" s="3"/>
      <c r="BNI172" s="3"/>
      <c r="BNJ172" s="3"/>
      <c r="BNK172" s="3"/>
      <c r="BNL172" s="3"/>
      <c r="BNM172" s="3"/>
      <c r="BNN172" s="3"/>
      <c r="BNO172" s="3"/>
      <c r="BNP172" s="3"/>
      <c r="BNQ172" s="3"/>
      <c r="BNR172" s="3"/>
      <c r="BNS172" s="3"/>
      <c r="BNT172" s="3"/>
      <c r="BNU172" s="3"/>
      <c r="BNV172" s="3"/>
      <c r="BNW172" s="3"/>
      <c r="BNX172" s="3"/>
      <c r="BNY172" s="3"/>
      <c r="BNZ172" s="3"/>
      <c r="BOA172" s="3"/>
      <c r="BOB172" s="3"/>
      <c r="BOC172" s="3"/>
      <c r="BOD172" s="3"/>
      <c r="BOE172" s="3"/>
      <c r="BOF172" s="3"/>
      <c r="BOG172" s="3"/>
      <c r="BOH172" s="3"/>
      <c r="BOI172" s="3"/>
      <c r="BOJ172" s="3"/>
      <c r="BOK172" s="3"/>
      <c r="BOL172" s="3"/>
      <c r="BOM172" s="3"/>
      <c r="BON172" s="3"/>
      <c r="BOO172" s="3"/>
      <c r="BOP172" s="3"/>
      <c r="BOQ172" s="3"/>
      <c r="BOR172" s="3"/>
      <c r="BOS172" s="3"/>
      <c r="BOT172" s="3"/>
      <c r="BOU172" s="3"/>
      <c r="BOV172" s="3"/>
      <c r="BOW172" s="3"/>
      <c r="BOX172" s="3"/>
      <c r="BOY172" s="3"/>
      <c r="BOZ172" s="3"/>
      <c r="BPA172" s="3"/>
      <c r="BPB172" s="3"/>
      <c r="BPC172" s="3"/>
      <c r="BPD172" s="3"/>
      <c r="BPE172" s="3"/>
      <c r="BPF172" s="3"/>
      <c r="BPG172" s="3"/>
      <c r="BPH172" s="3"/>
      <c r="BPI172" s="3"/>
      <c r="BPJ172" s="3"/>
      <c r="BPK172" s="3"/>
      <c r="BPL172" s="3"/>
      <c r="BPM172" s="3"/>
      <c r="BPN172" s="3"/>
      <c r="BPO172" s="3"/>
      <c r="BPP172" s="3"/>
      <c r="BPQ172" s="3"/>
      <c r="BPR172" s="3"/>
      <c r="BPS172" s="3"/>
      <c r="BPT172" s="3"/>
      <c r="BPU172" s="3"/>
      <c r="BPV172" s="3"/>
      <c r="BPW172" s="3"/>
      <c r="BPX172" s="3"/>
      <c r="BPY172" s="3"/>
      <c r="BPZ172" s="3"/>
      <c r="BQA172" s="3"/>
      <c r="BQB172" s="3"/>
      <c r="BQC172" s="3"/>
      <c r="BQD172" s="3"/>
      <c r="BQE172" s="3"/>
      <c r="BQF172" s="3"/>
      <c r="BQG172" s="3"/>
      <c r="BQH172" s="3"/>
      <c r="BQI172" s="3"/>
      <c r="BQJ172" s="3"/>
      <c r="BQK172" s="3"/>
      <c r="BQL172" s="3"/>
      <c r="BQM172" s="3"/>
      <c r="BQN172" s="3"/>
      <c r="BQO172" s="3"/>
      <c r="BQP172" s="3"/>
      <c r="BQQ172" s="3"/>
      <c r="BQR172" s="3"/>
      <c r="BQS172" s="3"/>
      <c r="BQT172" s="3"/>
      <c r="BQU172" s="3"/>
      <c r="BQV172" s="3"/>
      <c r="BQW172" s="3"/>
      <c r="BQX172" s="3"/>
      <c r="BQY172" s="3"/>
      <c r="BQZ172" s="3"/>
      <c r="BRA172" s="3"/>
      <c r="BRB172" s="3"/>
      <c r="BRC172" s="3"/>
      <c r="BRD172" s="3"/>
      <c r="BRE172" s="3"/>
      <c r="BRF172" s="3"/>
      <c r="BRG172" s="3"/>
      <c r="BRH172" s="3"/>
      <c r="BRI172" s="3"/>
      <c r="BRJ172" s="3"/>
      <c r="BRK172" s="3"/>
      <c r="BRL172" s="3"/>
      <c r="BRM172" s="3"/>
      <c r="BRN172" s="3"/>
      <c r="BRO172" s="3"/>
      <c r="BRP172" s="3"/>
      <c r="BRQ172" s="3"/>
      <c r="BRR172" s="3"/>
      <c r="BRS172" s="3"/>
      <c r="BRT172" s="3"/>
      <c r="BRU172" s="3"/>
      <c r="BRV172" s="3"/>
      <c r="BRW172" s="3"/>
      <c r="BRX172" s="3"/>
      <c r="BRY172" s="3"/>
      <c r="BRZ172" s="3"/>
      <c r="BSA172" s="3"/>
      <c r="BSB172" s="3"/>
      <c r="BSC172" s="3"/>
      <c r="BSD172" s="3"/>
      <c r="BSE172" s="3"/>
      <c r="BSF172" s="3"/>
      <c r="BSG172" s="3"/>
      <c r="BSH172" s="3"/>
      <c r="BSI172" s="3"/>
      <c r="BSJ172" s="3"/>
      <c r="BSK172" s="3"/>
      <c r="BSL172" s="3"/>
      <c r="BSM172" s="3"/>
      <c r="BSN172" s="3"/>
      <c r="BSO172" s="3"/>
      <c r="BSP172" s="3"/>
      <c r="BSQ172" s="3"/>
      <c r="BSR172" s="3"/>
      <c r="BSS172" s="3"/>
      <c r="BST172" s="3"/>
      <c r="BSU172" s="3"/>
      <c r="BSV172" s="3"/>
      <c r="BSW172" s="3"/>
      <c r="BSX172" s="3"/>
      <c r="BSY172" s="3"/>
      <c r="BSZ172" s="3"/>
      <c r="BTA172" s="3"/>
      <c r="BTB172" s="3"/>
      <c r="BTC172" s="3"/>
      <c r="BTD172" s="3"/>
      <c r="BTE172" s="3"/>
      <c r="BTF172" s="3"/>
      <c r="BTG172" s="3"/>
      <c r="BTH172" s="3"/>
      <c r="BTI172" s="3"/>
      <c r="BTJ172" s="3"/>
      <c r="BTK172" s="3"/>
      <c r="BTL172" s="3"/>
      <c r="BTM172" s="3"/>
      <c r="BTN172" s="3"/>
      <c r="BTO172" s="3"/>
      <c r="BTP172" s="3"/>
      <c r="BTQ172" s="3"/>
      <c r="BTR172" s="3"/>
      <c r="BTS172" s="3"/>
      <c r="BTT172" s="3"/>
      <c r="BTU172" s="3"/>
      <c r="BTV172" s="3"/>
      <c r="BTW172" s="3"/>
      <c r="BTX172" s="3"/>
      <c r="BTY172" s="3"/>
      <c r="BTZ172" s="3"/>
      <c r="BUA172" s="3"/>
      <c r="BUB172" s="3"/>
      <c r="BUC172" s="3"/>
      <c r="BUD172" s="3"/>
      <c r="BUE172" s="3"/>
      <c r="BUF172" s="3"/>
      <c r="BUG172" s="3"/>
      <c r="BUH172" s="3"/>
      <c r="BUI172" s="3"/>
      <c r="BUJ172" s="3"/>
      <c r="BUK172" s="3"/>
      <c r="BUL172" s="3"/>
      <c r="BUM172" s="3"/>
      <c r="BUN172" s="3"/>
      <c r="BUO172" s="3"/>
      <c r="BUP172" s="3"/>
      <c r="BUQ172" s="3"/>
      <c r="BUR172" s="3"/>
      <c r="BUS172" s="3"/>
      <c r="BUT172" s="3"/>
      <c r="BUU172" s="3"/>
      <c r="BUV172" s="3"/>
      <c r="BUW172" s="3"/>
      <c r="BUX172" s="3"/>
      <c r="BUY172" s="3"/>
      <c r="BUZ172" s="3"/>
      <c r="BVA172" s="3"/>
      <c r="BVB172" s="3"/>
      <c r="BVC172" s="3"/>
      <c r="BVD172" s="3"/>
      <c r="BVE172" s="3"/>
      <c r="BVF172" s="3"/>
      <c r="BVG172" s="3"/>
      <c r="BVH172" s="3"/>
      <c r="BVI172" s="3"/>
      <c r="BVJ172" s="3"/>
      <c r="BVK172" s="3"/>
      <c r="BVL172" s="3"/>
      <c r="BVM172" s="3"/>
      <c r="BVN172" s="3"/>
      <c r="BVO172" s="3"/>
      <c r="BVP172" s="3"/>
      <c r="BVQ172" s="3"/>
      <c r="BVR172" s="3"/>
      <c r="BVS172" s="3"/>
      <c r="BVT172" s="3"/>
      <c r="BVU172" s="3"/>
      <c r="BVV172" s="3"/>
      <c r="BVW172" s="3"/>
      <c r="BVX172" s="3"/>
      <c r="BVY172" s="3"/>
      <c r="BVZ172" s="3"/>
      <c r="BWA172" s="3"/>
      <c r="BWB172" s="3"/>
      <c r="BWC172" s="3"/>
      <c r="BWD172" s="3"/>
      <c r="BWE172" s="3"/>
      <c r="BWF172" s="3"/>
      <c r="BWG172" s="3"/>
      <c r="BWH172" s="3"/>
      <c r="BWI172" s="3"/>
      <c r="BWJ172" s="3"/>
      <c r="BWK172" s="3"/>
      <c r="BWL172" s="3"/>
      <c r="BWM172" s="3"/>
      <c r="BWN172" s="3"/>
      <c r="BWO172" s="3"/>
      <c r="BWP172" s="3"/>
      <c r="BWQ172" s="3"/>
      <c r="BWR172" s="3"/>
      <c r="BWS172" s="3"/>
      <c r="BWT172" s="3"/>
      <c r="BWU172" s="3"/>
      <c r="BWV172" s="3"/>
      <c r="BWW172" s="3"/>
      <c r="BWX172" s="3"/>
      <c r="BWY172" s="3"/>
      <c r="BWZ172" s="3"/>
      <c r="BXA172" s="3"/>
      <c r="BXB172" s="3"/>
      <c r="BXC172" s="3"/>
      <c r="BXD172" s="3"/>
      <c r="BXE172" s="3"/>
      <c r="BXF172" s="3"/>
      <c r="BXG172" s="3"/>
      <c r="BXH172" s="3"/>
      <c r="BXI172" s="3"/>
      <c r="BXJ172" s="3"/>
      <c r="BXK172" s="3"/>
      <c r="BXL172" s="3"/>
      <c r="BXM172" s="3"/>
      <c r="BXN172" s="3"/>
      <c r="BXO172" s="3"/>
      <c r="BXP172" s="3"/>
      <c r="BXQ172" s="3"/>
      <c r="BXR172" s="3"/>
      <c r="BXS172" s="3"/>
      <c r="BXT172" s="3"/>
      <c r="BXU172" s="3"/>
      <c r="BXV172" s="3"/>
      <c r="BXW172" s="3"/>
      <c r="BXX172" s="3"/>
      <c r="BXY172" s="3"/>
      <c r="BXZ172" s="3"/>
      <c r="BYA172" s="3"/>
      <c r="BYB172" s="3"/>
      <c r="BYC172" s="3"/>
      <c r="BYD172" s="3"/>
      <c r="BYE172" s="3"/>
      <c r="BYF172" s="3"/>
      <c r="BYG172" s="3"/>
      <c r="BYH172" s="3"/>
      <c r="BYI172" s="3"/>
      <c r="BYJ172" s="3"/>
      <c r="BYK172" s="3"/>
      <c r="BYL172" s="3"/>
      <c r="BYM172" s="3"/>
      <c r="BYN172" s="3"/>
      <c r="BYO172" s="3"/>
      <c r="BYP172" s="3"/>
      <c r="BYQ172" s="3"/>
      <c r="BYR172" s="3"/>
      <c r="BYS172" s="3"/>
      <c r="BYT172" s="3"/>
      <c r="BYU172" s="3"/>
      <c r="BYV172" s="3"/>
      <c r="BYW172" s="3"/>
      <c r="BYX172" s="3"/>
      <c r="BYY172" s="3"/>
      <c r="BYZ172" s="3"/>
      <c r="BZA172" s="3"/>
      <c r="BZB172" s="3"/>
      <c r="BZC172" s="3"/>
      <c r="BZD172" s="3"/>
      <c r="BZE172" s="3"/>
      <c r="BZF172" s="3"/>
      <c r="BZG172" s="3"/>
      <c r="BZH172" s="3"/>
      <c r="BZI172" s="3"/>
      <c r="BZJ172" s="3"/>
      <c r="BZK172" s="3"/>
      <c r="BZL172" s="3"/>
      <c r="BZM172" s="3"/>
      <c r="BZN172" s="3"/>
      <c r="BZO172" s="3"/>
      <c r="BZP172" s="3"/>
      <c r="BZQ172" s="3"/>
      <c r="BZR172" s="3"/>
      <c r="BZS172" s="3"/>
      <c r="BZT172" s="3"/>
      <c r="BZU172" s="3"/>
      <c r="BZV172" s="3"/>
      <c r="BZW172" s="3"/>
      <c r="BZX172" s="3"/>
      <c r="BZY172" s="3"/>
      <c r="BZZ172" s="3"/>
      <c r="CAA172" s="3"/>
      <c r="CAB172" s="3"/>
      <c r="CAC172" s="3"/>
      <c r="CAD172" s="3"/>
      <c r="CAE172" s="3"/>
      <c r="CAF172" s="3"/>
      <c r="CAG172" s="3"/>
      <c r="CAH172" s="3"/>
      <c r="CAI172" s="3"/>
      <c r="CAJ172" s="3"/>
      <c r="CAK172" s="3"/>
      <c r="CAL172" s="3"/>
      <c r="CAM172" s="3"/>
      <c r="CAN172" s="3"/>
      <c r="CAO172" s="3"/>
      <c r="CAP172" s="3"/>
      <c r="CAQ172" s="3"/>
      <c r="CAR172" s="3"/>
      <c r="CAS172" s="3"/>
      <c r="CAT172" s="3"/>
      <c r="CAU172" s="3"/>
      <c r="CAV172" s="3"/>
      <c r="CAW172" s="3"/>
      <c r="CAX172" s="3"/>
      <c r="CAY172" s="3"/>
      <c r="CAZ172" s="3"/>
      <c r="CBA172" s="3"/>
      <c r="CBB172" s="3"/>
      <c r="CBC172" s="3"/>
      <c r="CBD172" s="3"/>
      <c r="CBE172" s="3"/>
      <c r="CBF172" s="3"/>
      <c r="CBG172" s="3"/>
      <c r="CBH172" s="3"/>
      <c r="CBI172" s="3"/>
      <c r="CBJ172" s="3"/>
      <c r="CBK172" s="3"/>
      <c r="CBL172" s="3"/>
      <c r="CBM172" s="3"/>
      <c r="CBN172" s="3"/>
      <c r="CBO172" s="3"/>
      <c r="CBP172" s="3"/>
      <c r="CBQ172" s="3"/>
      <c r="CBR172" s="3"/>
      <c r="CBS172" s="3"/>
      <c r="CBT172" s="3"/>
      <c r="CBU172" s="3"/>
      <c r="CBV172" s="3"/>
      <c r="CBW172" s="3"/>
      <c r="CBX172" s="3"/>
      <c r="CBY172" s="3"/>
      <c r="CBZ172" s="3"/>
      <c r="CCA172" s="3"/>
      <c r="CCB172" s="3"/>
      <c r="CCC172" s="3"/>
      <c r="CCD172" s="3"/>
      <c r="CCE172" s="3"/>
      <c r="CCF172" s="3"/>
      <c r="CCG172" s="3"/>
      <c r="CCH172" s="3"/>
      <c r="CCI172" s="3"/>
      <c r="CCJ172" s="3"/>
      <c r="CCK172" s="3"/>
      <c r="CCL172" s="3"/>
      <c r="CCM172" s="3"/>
      <c r="CCN172" s="3"/>
      <c r="CCO172" s="3"/>
      <c r="CCP172" s="3"/>
      <c r="CCQ172" s="3"/>
      <c r="CCR172" s="3"/>
      <c r="CCS172" s="3"/>
      <c r="CCT172" s="3"/>
      <c r="CCU172" s="3"/>
      <c r="CCV172" s="3"/>
      <c r="CCW172" s="3"/>
      <c r="CCX172" s="3"/>
      <c r="CCY172" s="3"/>
      <c r="CCZ172" s="3"/>
      <c r="CDA172" s="3"/>
      <c r="CDB172" s="3"/>
      <c r="CDC172" s="3"/>
      <c r="CDD172" s="3"/>
      <c r="CDE172" s="3"/>
      <c r="CDF172" s="3"/>
      <c r="CDG172" s="3"/>
      <c r="CDH172" s="3"/>
      <c r="CDI172" s="3"/>
      <c r="CDJ172" s="3"/>
      <c r="CDK172" s="3"/>
      <c r="CDL172" s="3"/>
      <c r="CDM172" s="3"/>
      <c r="CDN172" s="3"/>
      <c r="CDO172" s="3"/>
      <c r="CDP172" s="3"/>
      <c r="CDQ172" s="3"/>
      <c r="CDR172" s="3"/>
      <c r="CDS172" s="3"/>
      <c r="CDT172" s="3"/>
      <c r="CDU172" s="3"/>
      <c r="CDV172" s="3"/>
      <c r="CDW172" s="3"/>
      <c r="CDX172" s="3"/>
      <c r="CDY172" s="3"/>
      <c r="CDZ172" s="3"/>
      <c r="CEA172" s="3"/>
      <c r="CEB172" s="3"/>
      <c r="CEC172" s="3"/>
      <c r="CED172" s="3"/>
      <c r="CEE172" s="3"/>
      <c r="CEF172" s="3"/>
      <c r="CEG172" s="3"/>
      <c r="CEH172" s="3"/>
      <c r="CEI172" s="3"/>
      <c r="CEJ172" s="3"/>
      <c r="CEK172" s="3"/>
      <c r="CEL172" s="3"/>
      <c r="CEM172" s="3"/>
      <c r="CEN172" s="3"/>
      <c r="CEO172" s="3"/>
      <c r="CEP172" s="3"/>
      <c r="CEQ172" s="3"/>
      <c r="CER172" s="3"/>
      <c r="CES172" s="3"/>
      <c r="CET172" s="3"/>
      <c r="CEU172" s="3"/>
      <c r="CEV172" s="3"/>
      <c r="CEW172" s="3"/>
      <c r="CEX172" s="3"/>
      <c r="CEY172" s="3"/>
      <c r="CEZ172" s="3"/>
      <c r="CFA172" s="3"/>
      <c r="CFB172" s="3"/>
      <c r="CFC172" s="3"/>
      <c r="CFD172" s="3"/>
      <c r="CFE172" s="3"/>
      <c r="CFF172" s="3"/>
      <c r="CFG172" s="3"/>
      <c r="CFH172" s="3"/>
      <c r="CFI172" s="3"/>
      <c r="CFJ172" s="3"/>
      <c r="CFK172" s="3"/>
      <c r="CFL172" s="3"/>
      <c r="CFM172" s="3"/>
      <c r="CFN172" s="3"/>
      <c r="CFO172" s="3"/>
      <c r="CFP172" s="3"/>
      <c r="CFQ172" s="3"/>
      <c r="CFR172" s="3"/>
      <c r="CFS172" s="3"/>
      <c r="CFT172" s="3"/>
      <c r="CFU172" s="3"/>
      <c r="CFV172" s="3"/>
      <c r="CFW172" s="3"/>
      <c r="CFX172" s="3"/>
      <c r="CFY172" s="3"/>
      <c r="CFZ172" s="3"/>
      <c r="CGA172" s="3"/>
      <c r="CGB172" s="3"/>
      <c r="CGC172" s="3"/>
      <c r="CGD172" s="3"/>
      <c r="CGE172" s="3"/>
      <c r="CGF172" s="3"/>
      <c r="CGG172" s="3"/>
      <c r="CGH172" s="3"/>
      <c r="CGI172" s="3"/>
      <c r="CGJ172" s="3"/>
      <c r="CGK172" s="3"/>
      <c r="CGL172" s="3"/>
      <c r="CGM172" s="3"/>
      <c r="CGN172" s="3"/>
      <c r="CGO172" s="3"/>
      <c r="CGP172" s="3"/>
      <c r="CGQ172" s="3"/>
      <c r="CGR172" s="3"/>
      <c r="CGS172" s="3"/>
      <c r="CGT172" s="3"/>
      <c r="CGU172" s="3"/>
      <c r="CGV172" s="3"/>
      <c r="CGW172" s="3"/>
      <c r="CGX172" s="3"/>
      <c r="CGY172" s="3"/>
      <c r="CGZ172" s="3"/>
      <c r="CHA172" s="3"/>
      <c r="CHB172" s="3"/>
      <c r="CHC172" s="3"/>
      <c r="CHD172" s="3"/>
      <c r="CHE172" s="3"/>
      <c r="CHF172" s="3"/>
      <c r="CHG172" s="3"/>
      <c r="CHH172" s="3"/>
      <c r="CHI172" s="3"/>
      <c r="CHJ172" s="3"/>
      <c r="CHK172" s="3"/>
      <c r="CHL172" s="3"/>
      <c r="CHM172" s="3"/>
      <c r="CHN172" s="3"/>
      <c r="CHO172" s="3"/>
      <c r="CHP172" s="3"/>
      <c r="CHQ172" s="3"/>
      <c r="CHR172" s="3"/>
      <c r="CHS172" s="3"/>
      <c r="CHT172" s="3"/>
      <c r="CHU172" s="3"/>
      <c r="CHV172" s="3"/>
      <c r="CHW172" s="3"/>
      <c r="CHX172" s="3"/>
      <c r="CHY172" s="3"/>
      <c r="CHZ172" s="3"/>
      <c r="CIA172" s="3"/>
      <c r="CIB172" s="3"/>
      <c r="CIC172" s="3"/>
      <c r="CID172" s="3"/>
      <c r="CIE172" s="3"/>
      <c r="CIF172" s="3"/>
      <c r="CIG172" s="3"/>
      <c r="CIH172" s="3"/>
      <c r="CII172" s="3"/>
      <c r="CIJ172" s="3"/>
      <c r="CIK172" s="3"/>
      <c r="CIL172" s="3"/>
      <c r="CIM172" s="3"/>
      <c r="CIN172" s="3"/>
      <c r="CIO172" s="3"/>
      <c r="CIP172" s="3"/>
      <c r="CIQ172" s="3"/>
      <c r="CIR172" s="3"/>
      <c r="CIS172" s="3"/>
      <c r="CIT172" s="3"/>
      <c r="CIU172" s="3"/>
      <c r="CIV172" s="3"/>
      <c r="CIW172" s="3"/>
      <c r="CIX172" s="3"/>
      <c r="CIY172" s="3"/>
      <c r="CIZ172" s="3"/>
      <c r="CJA172" s="3"/>
      <c r="CJB172" s="3"/>
      <c r="CJC172" s="3"/>
      <c r="CJD172" s="3"/>
      <c r="CJE172" s="3"/>
      <c r="CJF172" s="3"/>
      <c r="CJG172" s="3"/>
      <c r="CJH172" s="3"/>
      <c r="CJI172" s="3"/>
      <c r="CJJ172" s="3"/>
      <c r="CJK172" s="3"/>
      <c r="CJL172" s="3"/>
      <c r="CJM172" s="3"/>
      <c r="CJN172" s="3"/>
      <c r="CJO172" s="3"/>
      <c r="CJP172" s="3"/>
      <c r="CJQ172" s="3"/>
      <c r="CJR172" s="3"/>
      <c r="CJS172" s="3"/>
      <c r="CJT172" s="3"/>
      <c r="CJU172" s="3"/>
      <c r="CJV172" s="3"/>
      <c r="CJW172" s="3"/>
      <c r="CJX172" s="3"/>
      <c r="CJY172" s="3"/>
      <c r="CJZ172" s="3"/>
      <c r="CKA172" s="3"/>
      <c r="CKB172" s="3"/>
      <c r="CKC172" s="3"/>
      <c r="CKD172" s="3"/>
      <c r="CKE172" s="3"/>
      <c r="CKF172" s="3"/>
      <c r="CKG172" s="3"/>
      <c r="CKH172" s="3"/>
      <c r="CKI172" s="3"/>
      <c r="CKJ172" s="3"/>
      <c r="CKK172" s="3"/>
      <c r="CKL172" s="3"/>
      <c r="CKM172" s="3"/>
      <c r="CKN172" s="3"/>
      <c r="CKO172" s="3"/>
      <c r="CKP172" s="3"/>
      <c r="CKQ172" s="3"/>
      <c r="CKR172" s="3"/>
      <c r="CKS172" s="3"/>
      <c r="CKT172" s="3"/>
      <c r="CKU172" s="3"/>
      <c r="CKV172" s="3"/>
      <c r="CKW172" s="3"/>
      <c r="CKX172" s="3"/>
      <c r="CKY172" s="3"/>
      <c r="CKZ172" s="3"/>
      <c r="CLA172" s="3"/>
      <c r="CLB172" s="3"/>
      <c r="CLC172" s="3"/>
      <c r="CLD172" s="3"/>
      <c r="CLE172" s="3"/>
      <c r="CLF172" s="3"/>
      <c r="CLG172" s="3"/>
      <c r="CLH172" s="3"/>
      <c r="CLI172" s="3"/>
      <c r="CLJ172" s="3"/>
      <c r="CLK172" s="3"/>
      <c r="CLL172" s="3"/>
      <c r="CLM172" s="3"/>
      <c r="CLN172" s="3"/>
      <c r="CLO172" s="3"/>
      <c r="CLP172" s="3"/>
      <c r="CLQ172" s="3"/>
      <c r="CLR172" s="3"/>
      <c r="CLS172" s="3"/>
      <c r="CLT172" s="3"/>
      <c r="CLU172" s="3"/>
      <c r="CLV172" s="3"/>
      <c r="CLW172" s="3"/>
      <c r="CLX172" s="3"/>
      <c r="CLY172" s="3"/>
      <c r="CLZ172" s="3"/>
      <c r="CMA172" s="3"/>
      <c r="CMB172" s="3"/>
      <c r="CMC172" s="3"/>
      <c r="CMD172" s="3"/>
      <c r="CME172" s="3"/>
      <c r="CMF172" s="3"/>
      <c r="CMG172" s="3"/>
      <c r="CMH172" s="3"/>
      <c r="CMI172" s="3"/>
      <c r="CMJ172" s="3"/>
      <c r="CMK172" s="3"/>
      <c r="CML172" s="3"/>
      <c r="CMM172" s="3"/>
      <c r="CMN172" s="3"/>
      <c r="CMO172" s="3"/>
      <c r="CMP172" s="3"/>
      <c r="CMQ172" s="3"/>
      <c r="CMR172" s="3"/>
      <c r="CMS172" s="3"/>
      <c r="CMT172" s="3"/>
      <c r="CMU172" s="3"/>
      <c r="CMV172" s="3"/>
      <c r="CMW172" s="3"/>
      <c r="CMX172" s="3"/>
      <c r="CMY172" s="3"/>
      <c r="CMZ172" s="3"/>
      <c r="CNA172" s="3"/>
      <c r="CNB172" s="3"/>
      <c r="CNC172" s="3"/>
      <c r="CND172" s="3"/>
      <c r="CNE172" s="3"/>
      <c r="CNF172" s="3"/>
      <c r="CNG172" s="3"/>
      <c r="CNH172" s="3"/>
      <c r="CNI172" s="3"/>
      <c r="CNJ172" s="3"/>
      <c r="CNK172" s="3"/>
      <c r="CNL172" s="3"/>
      <c r="CNM172" s="3"/>
      <c r="CNN172" s="3"/>
      <c r="CNO172" s="3"/>
      <c r="CNP172" s="3"/>
      <c r="CNQ172" s="3"/>
      <c r="CNR172" s="3"/>
      <c r="CNS172" s="3"/>
      <c r="CNT172" s="3"/>
      <c r="CNU172" s="3"/>
      <c r="CNV172" s="3"/>
      <c r="CNW172" s="3"/>
      <c r="CNX172" s="3"/>
      <c r="CNY172" s="3"/>
      <c r="CNZ172" s="3"/>
      <c r="COA172" s="3"/>
      <c r="COB172" s="3"/>
      <c r="COC172" s="3"/>
      <c r="COD172" s="3"/>
      <c r="COE172" s="3"/>
      <c r="COF172" s="3"/>
      <c r="COG172" s="3"/>
      <c r="COH172" s="3"/>
      <c r="COI172" s="3"/>
      <c r="COJ172" s="3"/>
      <c r="COK172" s="3"/>
      <c r="COL172" s="3"/>
      <c r="COM172" s="3"/>
      <c r="CON172" s="3"/>
      <c r="COO172" s="3"/>
      <c r="COP172" s="3"/>
      <c r="COQ172" s="3"/>
      <c r="COR172" s="3"/>
      <c r="COS172" s="3"/>
      <c r="COT172" s="3"/>
      <c r="COU172" s="3"/>
      <c r="COV172" s="3"/>
      <c r="COW172" s="3"/>
      <c r="COX172" s="3"/>
      <c r="COY172" s="3"/>
      <c r="COZ172" s="3"/>
      <c r="CPA172" s="3"/>
      <c r="CPB172" s="3"/>
      <c r="CPC172" s="3"/>
      <c r="CPD172" s="3"/>
      <c r="CPE172" s="3"/>
      <c r="CPF172" s="3"/>
      <c r="CPG172" s="3"/>
      <c r="CPH172" s="3"/>
      <c r="CPI172" s="3"/>
      <c r="CPJ172" s="3"/>
      <c r="CPK172" s="3"/>
      <c r="CPL172" s="3"/>
      <c r="CPM172" s="3"/>
      <c r="CPN172" s="3"/>
      <c r="CPO172" s="3"/>
      <c r="CPP172" s="3"/>
      <c r="CPQ172" s="3"/>
      <c r="CPR172" s="3"/>
      <c r="CPS172" s="3"/>
      <c r="CPT172" s="3"/>
      <c r="CPU172" s="3"/>
      <c r="CPV172" s="3"/>
      <c r="CPW172" s="3"/>
      <c r="CPX172" s="3"/>
      <c r="CPY172" s="3"/>
      <c r="CPZ172" s="3"/>
      <c r="CQA172" s="3"/>
      <c r="CQB172" s="3"/>
      <c r="CQC172" s="3"/>
      <c r="CQD172" s="3"/>
      <c r="CQE172" s="3"/>
      <c r="CQF172" s="3"/>
      <c r="CQG172" s="3"/>
      <c r="CQH172" s="3"/>
      <c r="CQI172" s="3"/>
      <c r="CQJ172" s="3"/>
      <c r="CQK172" s="3"/>
      <c r="CQL172" s="3"/>
      <c r="CQM172" s="3"/>
      <c r="CQN172" s="3"/>
      <c r="CQO172" s="3"/>
      <c r="CQP172" s="3"/>
      <c r="CQQ172" s="3"/>
      <c r="CQR172" s="3"/>
      <c r="CQS172" s="3"/>
      <c r="CQT172" s="3"/>
      <c r="CQU172" s="3"/>
      <c r="CQV172" s="3"/>
      <c r="CQW172" s="3"/>
      <c r="CQX172" s="3"/>
      <c r="CQY172" s="3"/>
      <c r="CQZ172" s="3"/>
      <c r="CRA172" s="3"/>
      <c r="CRB172" s="3"/>
      <c r="CRC172" s="3"/>
      <c r="CRD172" s="3"/>
      <c r="CRE172" s="3"/>
      <c r="CRF172" s="3"/>
      <c r="CRG172" s="3"/>
      <c r="CRH172" s="3"/>
      <c r="CRI172" s="3"/>
      <c r="CRJ172" s="3"/>
      <c r="CRK172" s="3"/>
      <c r="CRL172" s="3"/>
      <c r="CRM172" s="3"/>
      <c r="CRN172" s="3"/>
      <c r="CRO172" s="3"/>
      <c r="CRP172" s="3"/>
      <c r="CRQ172" s="3"/>
      <c r="CRR172" s="3"/>
      <c r="CRS172" s="3"/>
      <c r="CRT172" s="3"/>
      <c r="CRU172" s="3"/>
      <c r="CRV172" s="3"/>
      <c r="CRW172" s="3"/>
      <c r="CRX172" s="3"/>
      <c r="CRY172" s="3"/>
      <c r="CRZ172" s="3"/>
      <c r="CSA172" s="3"/>
      <c r="CSB172" s="3"/>
      <c r="CSC172" s="3"/>
      <c r="CSD172" s="3"/>
      <c r="CSE172" s="3"/>
      <c r="CSF172" s="3"/>
      <c r="CSG172" s="3"/>
      <c r="CSH172" s="3"/>
      <c r="CSI172" s="3"/>
      <c r="CSJ172" s="3"/>
      <c r="CSK172" s="3"/>
      <c r="CSL172" s="3"/>
      <c r="CSM172" s="3"/>
      <c r="CSN172" s="3"/>
      <c r="CSO172" s="3"/>
      <c r="CSP172" s="3"/>
      <c r="CSQ172" s="3"/>
      <c r="CSR172" s="3"/>
      <c r="CSS172" s="3"/>
      <c r="CST172" s="3"/>
      <c r="CSU172" s="3"/>
      <c r="CSV172" s="3"/>
      <c r="CSW172" s="3"/>
      <c r="CSX172" s="3"/>
      <c r="CSY172" s="3"/>
      <c r="CSZ172" s="3"/>
      <c r="CTA172" s="3"/>
      <c r="CTB172" s="3"/>
      <c r="CTC172" s="3"/>
      <c r="CTD172" s="3"/>
      <c r="CTE172" s="3"/>
      <c r="CTF172" s="3"/>
      <c r="CTG172" s="3"/>
      <c r="CTH172" s="3"/>
      <c r="CTI172" s="3"/>
      <c r="CTJ172" s="3"/>
      <c r="CTK172" s="3"/>
      <c r="CTL172" s="3"/>
      <c r="CTM172" s="3"/>
      <c r="CTN172" s="3"/>
      <c r="CTO172" s="3"/>
      <c r="CTP172" s="3"/>
      <c r="CTQ172" s="3"/>
      <c r="CTR172" s="3"/>
      <c r="CTS172" s="3"/>
      <c r="CTT172" s="3"/>
      <c r="CTU172" s="3"/>
      <c r="CTV172" s="3"/>
      <c r="CTW172" s="3"/>
      <c r="CTX172" s="3"/>
      <c r="CTY172" s="3"/>
      <c r="CTZ172" s="3"/>
      <c r="CUA172" s="3"/>
      <c r="CUB172" s="3"/>
      <c r="CUC172" s="3"/>
      <c r="CUD172" s="3"/>
      <c r="CUE172" s="3"/>
      <c r="CUF172" s="3"/>
      <c r="CUG172" s="3"/>
      <c r="CUH172" s="3"/>
      <c r="CUI172" s="3"/>
      <c r="CUJ172" s="3"/>
      <c r="CUK172" s="3"/>
      <c r="CUL172" s="3"/>
      <c r="CUM172" s="3"/>
      <c r="CUN172" s="3"/>
      <c r="CUO172" s="3"/>
      <c r="CUP172" s="3"/>
      <c r="CUQ172" s="3"/>
      <c r="CUR172" s="3"/>
      <c r="CUS172" s="3"/>
      <c r="CUT172" s="3"/>
      <c r="CUU172" s="3"/>
      <c r="CUV172" s="3"/>
      <c r="CUW172" s="3"/>
      <c r="CUX172" s="3"/>
      <c r="CUY172" s="3"/>
      <c r="CUZ172" s="3"/>
      <c r="CVA172" s="3"/>
      <c r="CVB172" s="3"/>
      <c r="CVC172" s="3"/>
      <c r="CVD172" s="3"/>
      <c r="CVE172" s="3"/>
      <c r="CVF172" s="3"/>
      <c r="CVG172" s="3"/>
      <c r="CVH172" s="3"/>
      <c r="CVI172" s="3"/>
      <c r="CVJ172" s="3"/>
      <c r="CVK172" s="3"/>
      <c r="CVL172" s="3"/>
      <c r="CVM172" s="3"/>
      <c r="CVN172" s="3"/>
      <c r="CVO172" s="3"/>
      <c r="CVP172" s="3"/>
      <c r="CVQ172" s="3"/>
      <c r="CVR172" s="3"/>
      <c r="CVS172" s="3"/>
      <c r="CVT172" s="3"/>
      <c r="CVU172" s="3"/>
      <c r="CVV172" s="3"/>
      <c r="CVW172" s="3"/>
      <c r="CVX172" s="3"/>
      <c r="CVY172" s="3"/>
      <c r="CVZ172" s="3"/>
      <c r="CWA172" s="3"/>
      <c r="CWB172" s="3"/>
      <c r="CWC172" s="3"/>
      <c r="CWD172" s="3"/>
      <c r="CWE172" s="3"/>
      <c r="CWF172" s="3"/>
      <c r="CWG172" s="3"/>
      <c r="CWH172" s="3"/>
      <c r="CWI172" s="3"/>
      <c r="CWJ172" s="3"/>
      <c r="CWK172" s="3"/>
      <c r="CWL172" s="3"/>
      <c r="CWM172" s="3"/>
      <c r="CWN172" s="3"/>
      <c r="CWO172" s="3"/>
      <c r="CWP172" s="3"/>
      <c r="CWQ172" s="3"/>
      <c r="CWR172" s="3"/>
      <c r="CWS172" s="3"/>
      <c r="CWT172" s="3"/>
      <c r="CWU172" s="3"/>
      <c r="CWV172" s="3"/>
      <c r="CWW172" s="3"/>
      <c r="CWX172" s="3"/>
      <c r="CWY172" s="3"/>
      <c r="CWZ172" s="3"/>
      <c r="CXA172" s="3"/>
      <c r="CXB172" s="3"/>
      <c r="CXC172" s="3"/>
      <c r="CXD172" s="3"/>
      <c r="CXE172" s="3"/>
      <c r="CXF172" s="3"/>
      <c r="CXG172" s="3"/>
      <c r="CXH172" s="3"/>
      <c r="CXI172" s="3"/>
      <c r="CXJ172" s="3"/>
      <c r="CXK172" s="3"/>
      <c r="CXL172" s="3"/>
      <c r="CXM172" s="3"/>
      <c r="CXN172" s="3"/>
      <c r="CXO172" s="3"/>
      <c r="CXP172" s="3"/>
      <c r="CXQ172" s="3"/>
      <c r="CXR172" s="3"/>
      <c r="CXS172" s="3"/>
      <c r="CXT172" s="3"/>
      <c r="CXU172" s="3"/>
      <c r="CXV172" s="3"/>
      <c r="CXW172" s="3"/>
      <c r="CXX172" s="3"/>
      <c r="CXY172" s="3"/>
      <c r="CXZ172" s="3"/>
      <c r="CYA172" s="3"/>
      <c r="CYB172" s="3"/>
      <c r="CYC172" s="3"/>
      <c r="CYD172" s="3"/>
      <c r="CYE172" s="3"/>
      <c r="CYF172" s="3"/>
      <c r="CYG172" s="3"/>
      <c r="CYH172" s="3"/>
      <c r="CYI172" s="3"/>
      <c r="CYJ172" s="3"/>
      <c r="CYK172" s="3"/>
      <c r="CYL172" s="3"/>
      <c r="CYM172" s="3"/>
      <c r="CYN172" s="3"/>
      <c r="CYO172" s="3"/>
      <c r="CYP172" s="3"/>
      <c r="CYQ172" s="3"/>
      <c r="CYR172" s="3"/>
      <c r="CYS172" s="3"/>
      <c r="CYT172" s="3"/>
      <c r="CYU172" s="3"/>
      <c r="CYV172" s="3"/>
      <c r="CYW172" s="3"/>
      <c r="CYX172" s="3"/>
      <c r="CYY172" s="3"/>
      <c r="CYZ172" s="3"/>
      <c r="CZA172" s="3"/>
      <c r="CZB172" s="3"/>
      <c r="CZC172" s="3"/>
      <c r="CZD172" s="3"/>
      <c r="CZE172" s="3"/>
      <c r="CZF172" s="3"/>
      <c r="CZG172" s="3"/>
      <c r="CZH172" s="3"/>
      <c r="CZI172" s="3"/>
      <c r="CZJ172" s="3"/>
      <c r="CZK172" s="3"/>
      <c r="CZL172" s="3"/>
      <c r="CZM172" s="3"/>
      <c r="CZN172" s="3"/>
      <c r="CZO172" s="3"/>
      <c r="CZP172" s="3"/>
      <c r="CZQ172" s="3"/>
      <c r="CZR172" s="3"/>
      <c r="CZS172" s="3"/>
      <c r="CZT172" s="3"/>
      <c r="CZU172" s="3"/>
      <c r="CZV172" s="3"/>
      <c r="CZW172" s="3"/>
      <c r="CZX172" s="3"/>
      <c r="CZY172" s="3"/>
      <c r="CZZ172" s="3"/>
      <c r="DAA172" s="3"/>
      <c r="DAB172" s="3"/>
      <c r="DAC172" s="3"/>
      <c r="DAD172" s="3"/>
      <c r="DAE172" s="3"/>
      <c r="DAF172" s="3"/>
      <c r="DAG172" s="3"/>
      <c r="DAH172" s="3"/>
      <c r="DAI172" s="3"/>
      <c r="DAJ172" s="3"/>
      <c r="DAK172" s="3"/>
      <c r="DAL172" s="3"/>
      <c r="DAM172" s="3"/>
      <c r="DAN172" s="3"/>
      <c r="DAO172" s="3"/>
      <c r="DAP172" s="3"/>
      <c r="DAQ172" s="3"/>
      <c r="DAR172" s="3"/>
      <c r="DAS172" s="3"/>
      <c r="DAT172" s="3"/>
      <c r="DAU172" s="3"/>
      <c r="DAV172" s="3"/>
      <c r="DAW172" s="3"/>
      <c r="DAX172" s="3"/>
      <c r="DAY172" s="3"/>
      <c r="DAZ172" s="3"/>
      <c r="DBA172" s="3"/>
      <c r="DBB172" s="3"/>
      <c r="DBC172" s="3"/>
      <c r="DBD172" s="3"/>
      <c r="DBE172" s="3"/>
      <c r="DBF172" s="3"/>
      <c r="DBG172" s="3"/>
      <c r="DBH172" s="3"/>
      <c r="DBI172" s="3"/>
      <c r="DBJ172" s="3"/>
      <c r="DBK172" s="3"/>
      <c r="DBL172" s="3"/>
      <c r="DBM172" s="3"/>
      <c r="DBN172" s="3"/>
      <c r="DBO172" s="3"/>
      <c r="DBP172" s="3"/>
      <c r="DBQ172" s="3"/>
      <c r="DBR172" s="3"/>
      <c r="DBS172" s="3"/>
      <c r="DBT172" s="3"/>
      <c r="DBU172" s="3"/>
      <c r="DBV172" s="3"/>
      <c r="DBW172" s="3"/>
      <c r="DBX172" s="3"/>
      <c r="DBY172" s="3"/>
      <c r="DBZ172" s="3"/>
      <c r="DCA172" s="3"/>
      <c r="DCB172" s="3"/>
      <c r="DCC172" s="3"/>
      <c r="DCD172" s="3"/>
      <c r="DCE172" s="3"/>
      <c r="DCF172" s="3"/>
      <c r="DCG172" s="3"/>
      <c r="DCH172" s="3"/>
      <c r="DCI172" s="3"/>
      <c r="DCJ172" s="3"/>
      <c r="DCK172" s="3"/>
      <c r="DCL172" s="3"/>
      <c r="DCM172" s="3"/>
      <c r="DCN172" s="3"/>
      <c r="DCO172" s="3"/>
      <c r="DCP172" s="3"/>
      <c r="DCQ172" s="3"/>
      <c r="DCR172" s="3"/>
      <c r="DCS172" s="3"/>
      <c r="DCT172" s="3"/>
      <c r="DCU172" s="3"/>
      <c r="DCV172" s="3"/>
      <c r="DCW172" s="3"/>
      <c r="DCX172" s="3"/>
      <c r="DCY172" s="3"/>
      <c r="DCZ172" s="3"/>
      <c r="DDA172" s="3"/>
      <c r="DDB172" s="3"/>
      <c r="DDC172" s="3"/>
      <c r="DDD172" s="3"/>
      <c r="DDE172" s="3"/>
      <c r="DDF172" s="3"/>
      <c r="DDG172" s="3"/>
      <c r="DDH172" s="3"/>
      <c r="DDI172" s="3"/>
      <c r="DDJ172" s="3"/>
      <c r="DDK172" s="3"/>
      <c r="DDL172" s="3"/>
      <c r="DDM172" s="3"/>
      <c r="DDN172" s="3"/>
      <c r="DDO172" s="3"/>
      <c r="DDP172" s="3"/>
      <c r="DDQ172" s="3"/>
      <c r="DDR172" s="3"/>
      <c r="DDS172" s="3"/>
      <c r="DDT172" s="3"/>
      <c r="DDU172" s="3"/>
      <c r="DDV172" s="3"/>
      <c r="DDW172" s="3"/>
      <c r="DDX172" s="3"/>
      <c r="DDY172" s="3"/>
      <c r="DDZ172" s="3"/>
      <c r="DEA172" s="3"/>
      <c r="DEB172" s="3"/>
      <c r="DEC172" s="3"/>
      <c r="DED172" s="3"/>
      <c r="DEE172" s="3"/>
      <c r="DEF172" s="3"/>
      <c r="DEG172" s="3"/>
      <c r="DEH172" s="3"/>
      <c r="DEI172" s="3"/>
      <c r="DEJ172" s="3"/>
      <c r="DEK172" s="3"/>
      <c r="DEL172" s="3"/>
      <c r="DEM172" s="3"/>
      <c r="DEN172" s="3"/>
      <c r="DEO172" s="3"/>
      <c r="DEP172" s="3"/>
      <c r="DEQ172" s="3"/>
      <c r="DER172" s="3"/>
      <c r="DES172" s="3"/>
      <c r="DET172" s="3"/>
      <c r="DEU172" s="3"/>
      <c r="DEV172" s="3"/>
      <c r="DEW172" s="3"/>
      <c r="DEX172" s="3"/>
      <c r="DEY172" s="3"/>
      <c r="DEZ172" s="3"/>
      <c r="DFA172" s="3"/>
      <c r="DFB172" s="3"/>
      <c r="DFC172" s="3"/>
      <c r="DFD172" s="3"/>
      <c r="DFE172" s="3"/>
      <c r="DFF172" s="3"/>
      <c r="DFG172" s="3"/>
      <c r="DFH172" s="3"/>
      <c r="DFI172" s="3"/>
      <c r="DFJ172" s="3"/>
      <c r="DFK172" s="3"/>
      <c r="DFL172" s="3"/>
      <c r="DFM172" s="3"/>
      <c r="DFN172" s="3"/>
      <c r="DFO172" s="3"/>
      <c r="DFP172" s="3"/>
      <c r="DFQ172" s="3"/>
      <c r="DFR172" s="3"/>
      <c r="DFS172" s="3"/>
      <c r="DFT172" s="3"/>
      <c r="DFU172" s="3"/>
      <c r="DFV172" s="3"/>
      <c r="DFW172" s="3"/>
      <c r="DFX172" s="3"/>
      <c r="DFY172" s="3"/>
      <c r="DFZ172" s="3"/>
      <c r="DGA172" s="3"/>
      <c r="DGB172" s="3"/>
      <c r="DGC172" s="3"/>
      <c r="DGD172" s="3"/>
      <c r="DGE172" s="3"/>
      <c r="DGF172" s="3"/>
      <c r="DGG172" s="3"/>
      <c r="DGH172" s="3"/>
      <c r="DGI172" s="3"/>
      <c r="DGJ172" s="3"/>
      <c r="DGK172" s="3"/>
      <c r="DGL172" s="3"/>
      <c r="DGM172" s="3"/>
      <c r="DGN172" s="3"/>
      <c r="DGO172" s="3"/>
      <c r="DGP172" s="3"/>
      <c r="DGQ172" s="3"/>
      <c r="DGR172" s="3"/>
      <c r="DGS172" s="3"/>
      <c r="DGT172" s="3"/>
      <c r="DGU172" s="3"/>
      <c r="DGV172" s="3"/>
      <c r="DGW172" s="3"/>
      <c r="DGX172" s="3"/>
      <c r="DGY172" s="3"/>
      <c r="DGZ172" s="3"/>
      <c r="DHA172" s="3"/>
      <c r="DHB172" s="3"/>
      <c r="DHC172" s="3"/>
      <c r="DHD172" s="3"/>
      <c r="DHE172" s="3"/>
      <c r="DHF172" s="3"/>
      <c r="DHG172" s="3"/>
      <c r="DHH172" s="3"/>
      <c r="DHI172" s="3"/>
      <c r="DHJ172" s="3"/>
      <c r="DHK172" s="3"/>
      <c r="DHL172" s="3"/>
      <c r="DHM172" s="3"/>
      <c r="DHN172" s="3"/>
      <c r="DHO172" s="3"/>
      <c r="DHP172" s="3"/>
      <c r="DHQ172" s="3"/>
      <c r="DHR172" s="3"/>
      <c r="DHS172" s="3"/>
      <c r="DHT172" s="3"/>
      <c r="DHU172" s="3"/>
      <c r="DHV172" s="3"/>
      <c r="DHW172" s="3"/>
      <c r="DHX172" s="3"/>
      <c r="DHY172" s="3"/>
      <c r="DHZ172" s="3"/>
      <c r="DIA172" s="3"/>
      <c r="DIB172" s="3"/>
      <c r="DIC172" s="3"/>
      <c r="DID172" s="3"/>
      <c r="DIE172" s="3"/>
      <c r="DIF172" s="3"/>
      <c r="DIG172" s="3"/>
      <c r="DIH172" s="3"/>
      <c r="DII172" s="3"/>
      <c r="DIJ172" s="3"/>
      <c r="DIK172" s="3"/>
      <c r="DIL172" s="3"/>
      <c r="DIM172" s="3"/>
      <c r="DIN172" s="3"/>
      <c r="DIO172" s="3"/>
      <c r="DIP172" s="3"/>
      <c r="DIQ172" s="3"/>
      <c r="DIR172" s="3"/>
      <c r="DIS172" s="3"/>
      <c r="DIT172" s="3"/>
      <c r="DIU172" s="3"/>
      <c r="DIV172" s="3"/>
      <c r="DIW172" s="3"/>
      <c r="DIX172" s="3"/>
      <c r="DIY172" s="3"/>
      <c r="DIZ172" s="3"/>
      <c r="DJA172" s="3"/>
      <c r="DJB172" s="3"/>
      <c r="DJC172" s="3"/>
      <c r="DJD172" s="3"/>
      <c r="DJE172" s="3"/>
      <c r="DJF172" s="3"/>
      <c r="DJG172" s="3"/>
      <c r="DJH172" s="3"/>
      <c r="DJI172" s="3"/>
      <c r="DJJ172" s="3"/>
      <c r="DJK172" s="3"/>
      <c r="DJL172" s="3"/>
      <c r="DJM172" s="3"/>
      <c r="DJN172" s="3"/>
      <c r="DJO172" s="3"/>
      <c r="DJP172" s="3"/>
      <c r="DJQ172" s="3"/>
      <c r="DJR172" s="3"/>
      <c r="DJS172" s="3"/>
      <c r="DJT172" s="3"/>
      <c r="DJU172" s="3"/>
      <c r="DJV172" s="3"/>
      <c r="DJW172" s="3"/>
      <c r="DJX172" s="3"/>
      <c r="DJY172" s="3"/>
      <c r="DJZ172" s="3"/>
      <c r="DKA172" s="3"/>
      <c r="DKB172" s="3"/>
      <c r="DKC172" s="3"/>
      <c r="DKD172" s="3"/>
      <c r="DKE172" s="3"/>
      <c r="DKF172" s="3"/>
      <c r="DKG172" s="3"/>
      <c r="DKH172" s="3"/>
      <c r="DKI172" s="3"/>
      <c r="DKJ172" s="3"/>
      <c r="DKK172" s="3"/>
      <c r="DKL172" s="3"/>
      <c r="DKM172" s="3"/>
      <c r="DKN172" s="3"/>
      <c r="DKO172" s="3"/>
      <c r="DKP172" s="3"/>
      <c r="DKQ172" s="3"/>
      <c r="DKR172" s="3"/>
      <c r="DKS172" s="3"/>
      <c r="DKT172" s="3"/>
      <c r="DKU172" s="3"/>
      <c r="DKV172" s="3"/>
      <c r="DKW172" s="3"/>
      <c r="DKX172" s="3"/>
      <c r="DKY172" s="3"/>
      <c r="DKZ172" s="3"/>
      <c r="DLA172" s="3"/>
      <c r="DLB172" s="3"/>
      <c r="DLC172" s="3"/>
      <c r="DLD172" s="3"/>
      <c r="DLE172" s="3"/>
      <c r="DLF172" s="3"/>
      <c r="DLG172" s="3"/>
      <c r="DLH172" s="3"/>
      <c r="DLI172" s="3"/>
      <c r="DLJ172" s="3"/>
      <c r="DLK172" s="3"/>
      <c r="DLL172" s="3"/>
      <c r="DLM172" s="3"/>
      <c r="DLN172" s="3"/>
      <c r="DLO172" s="3"/>
      <c r="DLP172" s="3"/>
      <c r="DLQ172" s="3"/>
      <c r="DLR172" s="3"/>
      <c r="DLS172" s="3"/>
      <c r="DLT172" s="3"/>
      <c r="DLU172" s="3"/>
      <c r="DLV172" s="3"/>
      <c r="DLW172" s="3"/>
      <c r="DLX172" s="3"/>
      <c r="DLY172" s="3"/>
      <c r="DLZ172" s="3"/>
      <c r="DMA172" s="3"/>
      <c r="DMB172" s="3"/>
      <c r="DMC172" s="3"/>
      <c r="DMD172" s="3"/>
      <c r="DME172" s="3"/>
      <c r="DMF172" s="3"/>
      <c r="DMG172" s="3"/>
      <c r="DMH172" s="3"/>
      <c r="DMI172" s="3"/>
      <c r="DMJ172" s="3"/>
      <c r="DMK172" s="3"/>
      <c r="DML172" s="3"/>
      <c r="DMM172" s="3"/>
      <c r="DMN172" s="3"/>
      <c r="DMO172" s="3"/>
      <c r="DMP172" s="3"/>
      <c r="DMQ172" s="3"/>
      <c r="DMR172" s="3"/>
      <c r="DMS172" s="3"/>
      <c r="DMT172" s="3"/>
      <c r="DMU172" s="3"/>
      <c r="DMV172" s="3"/>
      <c r="DMW172" s="3"/>
      <c r="DMX172" s="3"/>
      <c r="DMY172" s="3"/>
      <c r="DMZ172" s="3"/>
      <c r="DNA172" s="3"/>
      <c r="DNB172" s="3"/>
      <c r="DNC172" s="3"/>
      <c r="DND172" s="3"/>
      <c r="DNE172" s="3"/>
      <c r="DNF172" s="3"/>
      <c r="DNG172" s="3"/>
      <c r="DNH172" s="3"/>
      <c r="DNI172" s="3"/>
      <c r="DNJ172" s="3"/>
      <c r="DNK172" s="3"/>
      <c r="DNL172" s="3"/>
      <c r="DNM172" s="3"/>
      <c r="DNN172" s="3"/>
      <c r="DNO172" s="3"/>
      <c r="DNP172" s="3"/>
      <c r="DNQ172" s="3"/>
      <c r="DNR172" s="3"/>
      <c r="DNS172" s="3"/>
      <c r="DNT172" s="3"/>
      <c r="DNU172" s="3"/>
      <c r="DNV172" s="3"/>
      <c r="DNW172" s="3"/>
      <c r="DNX172" s="3"/>
      <c r="DNY172" s="3"/>
      <c r="DNZ172" s="3"/>
      <c r="DOA172" s="3"/>
      <c r="DOB172" s="3"/>
      <c r="DOC172" s="3"/>
      <c r="DOD172" s="3"/>
      <c r="DOE172" s="3"/>
      <c r="DOF172" s="3"/>
      <c r="DOG172" s="3"/>
      <c r="DOH172" s="3"/>
      <c r="DOI172" s="3"/>
      <c r="DOJ172" s="3"/>
      <c r="DOK172" s="3"/>
      <c r="DOL172" s="3"/>
      <c r="DOM172" s="3"/>
      <c r="DON172" s="3"/>
      <c r="DOO172" s="3"/>
      <c r="DOP172" s="3"/>
      <c r="DOQ172" s="3"/>
      <c r="DOR172" s="3"/>
      <c r="DOS172" s="3"/>
      <c r="DOT172" s="3"/>
      <c r="DOU172" s="3"/>
      <c r="DOV172" s="3"/>
      <c r="DOW172" s="3"/>
      <c r="DOX172" s="3"/>
      <c r="DOY172" s="3"/>
      <c r="DOZ172" s="3"/>
      <c r="DPA172" s="3"/>
      <c r="DPB172" s="3"/>
      <c r="DPC172" s="3"/>
      <c r="DPD172" s="3"/>
      <c r="DPE172" s="3"/>
      <c r="DPF172" s="3"/>
      <c r="DPG172" s="3"/>
      <c r="DPH172" s="3"/>
      <c r="DPI172" s="3"/>
      <c r="DPJ172" s="3"/>
      <c r="DPK172" s="3"/>
      <c r="DPL172" s="3"/>
      <c r="DPM172" s="3"/>
      <c r="DPN172" s="3"/>
      <c r="DPO172" s="3"/>
      <c r="DPP172" s="3"/>
      <c r="DPQ172" s="3"/>
      <c r="DPR172" s="3"/>
      <c r="DPS172" s="3"/>
      <c r="DPT172" s="3"/>
      <c r="DPU172" s="3"/>
      <c r="DPV172" s="3"/>
      <c r="DPW172" s="3"/>
      <c r="DPX172" s="3"/>
      <c r="DPY172" s="3"/>
      <c r="DPZ172" s="3"/>
      <c r="DQA172" s="3"/>
      <c r="DQB172" s="3"/>
      <c r="DQC172" s="3"/>
      <c r="DQD172" s="3"/>
      <c r="DQE172" s="3"/>
      <c r="DQF172" s="3"/>
      <c r="DQG172" s="3"/>
      <c r="DQH172" s="3"/>
      <c r="DQI172" s="3"/>
      <c r="DQJ172" s="3"/>
      <c r="DQK172" s="3"/>
      <c r="DQL172" s="3"/>
      <c r="DQM172" s="3"/>
      <c r="DQN172" s="3"/>
      <c r="DQO172" s="3"/>
      <c r="DQP172" s="3"/>
      <c r="DQQ172" s="3"/>
      <c r="DQR172" s="3"/>
      <c r="DQS172" s="3"/>
      <c r="DQT172" s="3"/>
      <c r="DQU172" s="3"/>
      <c r="DQV172" s="3"/>
      <c r="DQW172" s="3"/>
      <c r="DQX172" s="3"/>
      <c r="DQY172" s="3"/>
      <c r="DQZ172" s="3"/>
      <c r="DRA172" s="3"/>
      <c r="DRB172" s="3"/>
      <c r="DRC172" s="3"/>
      <c r="DRD172" s="3"/>
      <c r="DRE172" s="3"/>
      <c r="DRF172" s="3"/>
      <c r="DRG172" s="3"/>
      <c r="DRH172" s="3"/>
      <c r="DRI172" s="3"/>
      <c r="DRJ172" s="3"/>
      <c r="DRK172" s="3"/>
      <c r="DRL172" s="3"/>
      <c r="DRM172" s="3"/>
      <c r="DRN172" s="3"/>
      <c r="DRO172" s="3"/>
      <c r="DRP172" s="3"/>
      <c r="DRQ172" s="3"/>
      <c r="DRR172" s="3"/>
      <c r="DRS172" s="3"/>
      <c r="DRT172" s="3"/>
      <c r="DRU172" s="3"/>
      <c r="DRV172" s="3"/>
      <c r="DRW172" s="3"/>
      <c r="DRX172" s="3"/>
      <c r="DRY172" s="3"/>
      <c r="DRZ172" s="3"/>
      <c r="DSA172" s="3"/>
      <c r="DSB172" s="3"/>
      <c r="DSC172" s="3"/>
      <c r="DSD172" s="3"/>
      <c r="DSE172" s="3"/>
      <c r="DSF172" s="3"/>
      <c r="DSG172" s="3"/>
      <c r="DSH172" s="3"/>
      <c r="DSI172" s="3"/>
      <c r="DSJ172" s="3"/>
      <c r="DSK172" s="3"/>
      <c r="DSL172" s="3"/>
      <c r="DSM172" s="3"/>
      <c r="DSN172" s="3"/>
      <c r="DSO172" s="3"/>
      <c r="DSP172" s="3"/>
      <c r="DSQ172" s="3"/>
      <c r="DSR172" s="3"/>
      <c r="DSS172" s="3"/>
      <c r="DST172" s="3"/>
      <c r="DSU172" s="3"/>
      <c r="DSV172" s="3"/>
      <c r="DSW172" s="3"/>
      <c r="DSX172" s="3"/>
      <c r="DSY172" s="3"/>
      <c r="DSZ172" s="3"/>
      <c r="DTA172" s="3"/>
      <c r="DTB172" s="3"/>
      <c r="DTC172" s="3"/>
      <c r="DTD172" s="3"/>
      <c r="DTE172" s="3"/>
      <c r="DTF172" s="3"/>
      <c r="DTG172" s="3"/>
      <c r="DTH172" s="3"/>
      <c r="DTI172" s="3"/>
      <c r="DTJ172" s="3"/>
      <c r="DTK172" s="3"/>
      <c r="DTL172" s="3"/>
      <c r="DTM172" s="3"/>
      <c r="DTN172" s="3"/>
      <c r="DTO172" s="3"/>
      <c r="DTP172" s="3"/>
      <c r="DTQ172" s="3"/>
      <c r="DTR172" s="3"/>
      <c r="DTS172" s="3"/>
      <c r="DTT172" s="3"/>
      <c r="DTU172" s="3"/>
      <c r="DTV172" s="3"/>
      <c r="DTW172" s="3"/>
      <c r="DTX172" s="3"/>
      <c r="DTY172" s="3"/>
      <c r="DTZ172" s="3"/>
      <c r="DUA172" s="3"/>
      <c r="DUB172" s="3"/>
      <c r="DUC172" s="3"/>
      <c r="DUD172" s="3"/>
      <c r="DUE172" s="3"/>
      <c r="DUF172" s="3"/>
      <c r="DUG172" s="3"/>
      <c r="DUH172" s="3"/>
      <c r="DUI172" s="3"/>
      <c r="DUJ172" s="3"/>
      <c r="DUK172" s="3"/>
      <c r="DUL172" s="3"/>
      <c r="DUM172" s="3"/>
      <c r="DUN172" s="3"/>
      <c r="DUO172" s="3"/>
      <c r="DUP172" s="3"/>
      <c r="DUQ172" s="3"/>
      <c r="DUR172" s="3"/>
      <c r="DUS172" s="3"/>
      <c r="DUT172" s="3"/>
      <c r="DUU172" s="3"/>
      <c r="DUV172" s="3"/>
      <c r="DUW172" s="3"/>
      <c r="DUX172" s="3"/>
      <c r="DUY172" s="3"/>
      <c r="DUZ172" s="3"/>
      <c r="DVA172" s="3"/>
      <c r="DVB172" s="3"/>
      <c r="DVC172" s="3"/>
      <c r="DVD172" s="3"/>
      <c r="DVE172" s="3"/>
      <c r="DVF172" s="3"/>
      <c r="DVG172" s="3"/>
      <c r="DVH172" s="3"/>
      <c r="DVI172" s="3"/>
      <c r="DVJ172" s="3"/>
      <c r="DVK172" s="3"/>
      <c r="DVL172" s="3"/>
      <c r="DVM172" s="3"/>
      <c r="DVN172" s="3"/>
      <c r="DVO172" s="3"/>
      <c r="DVP172" s="3"/>
      <c r="DVQ172" s="3"/>
      <c r="DVR172" s="3"/>
      <c r="DVS172" s="3"/>
      <c r="DVT172" s="3"/>
      <c r="DVU172" s="3"/>
      <c r="DVV172" s="3"/>
      <c r="DVW172" s="3"/>
      <c r="DVX172" s="3"/>
      <c r="DVY172" s="3"/>
      <c r="DVZ172" s="3"/>
      <c r="DWA172" s="3"/>
      <c r="DWB172" s="3"/>
      <c r="DWC172" s="3"/>
      <c r="DWD172" s="3"/>
      <c r="DWE172" s="3"/>
      <c r="DWF172" s="3"/>
      <c r="DWG172" s="3"/>
      <c r="DWH172" s="3"/>
      <c r="DWI172" s="3"/>
      <c r="DWJ172" s="3"/>
      <c r="DWK172" s="3"/>
      <c r="DWL172" s="3"/>
      <c r="DWM172" s="3"/>
      <c r="DWN172" s="3"/>
      <c r="DWO172" s="3"/>
      <c r="DWP172" s="3"/>
      <c r="DWQ172" s="3"/>
      <c r="DWR172" s="3"/>
      <c r="DWS172" s="3"/>
      <c r="DWT172" s="3"/>
      <c r="DWU172" s="3"/>
      <c r="DWV172" s="3"/>
      <c r="DWW172" s="3"/>
      <c r="DWX172" s="3"/>
      <c r="DWY172" s="3"/>
      <c r="DWZ172" s="3"/>
      <c r="DXA172" s="3"/>
      <c r="DXB172" s="3"/>
      <c r="DXC172" s="3"/>
      <c r="DXD172" s="3"/>
      <c r="DXE172" s="3"/>
      <c r="DXF172" s="3"/>
      <c r="DXG172" s="3"/>
      <c r="DXH172" s="3"/>
      <c r="DXI172" s="3"/>
      <c r="DXJ172" s="3"/>
      <c r="DXK172" s="3"/>
      <c r="DXL172" s="3"/>
      <c r="DXM172" s="3"/>
      <c r="DXN172" s="3"/>
      <c r="DXO172" s="3"/>
      <c r="DXP172" s="3"/>
      <c r="DXQ172" s="3"/>
      <c r="DXR172" s="3"/>
      <c r="DXS172" s="3"/>
      <c r="DXT172" s="3"/>
      <c r="DXU172" s="3"/>
      <c r="DXV172" s="3"/>
      <c r="DXW172" s="3"/>
      <c r="DXX172" s="3"/>
      <c r="DXY172" s="3"/>
      <c r="DXZ172" s="3"/>
      <c r="DYA172" s="3"/>
      <c r="DYB172" s="3"/>
      <c r="DYC172" s="3"/>
      <c r="DYD172" s="3"/>
      <c r="DYE172" s="3"/>
      <c r="DYF172" s="3"/>
      <c r="DYG172" s="3"/>
      <c r="DYH172" s="3"/>
      <c r="DYI172" s="3"/>
      <c r="DYJ172" s="3"/>
      <c r="DYK172" s="3"/>
      <c r="DYL172" s="3"/>
      <c r="DYM172" s="3"/>
      <c r="DYN172" s="3"/>
      <c r="DYO172" s="3"/>
      <c r="DYP172" s="3"/>
      <c r="DYQ172" s="3"/>
      <c r="DYR172" s="3"/>
      <c r="DYS172" s="3"/>
      <c r="DYT172" s="3"/>
      <c r="DYU172" s="3"/>
      <c r="DYV172" s="3"/>
      <c r="DYW172" s="3"/>
      <c r="DYX172" s="3"/>
      <c r="DYY172" s="3"/>
      <c r="DYZ172" s="3"/>
      <c r="DZA172" s="3"/>
      <c r="DZB172" s="3"/>
      <c r="DZC172" s="3"/>
      <c r="DZD172" s="3"/>
      <c r="DZE172" s="3"/>
      <c r="DZF172" s="3"/>
      <c r="DZG172" s="3"/>
      <c r="DZH172" s="3"/>
      <c r="DZI172" s="3"/>
      <c r="DZJ172" s="3"/>
      <c r="DZK172" s="3"/>
      <c r="DZL172" s="3"/>
      <c r="DZM172" s="3"/>
      <c r="DZN172" s="3"/>
      <c r="DZO172" s="3"/>
      <c r="DZP172" s="3"/>
      <c r="DZQ172" s="3"/>
      <c r="DZR172" s="3"/>
      <c r="DZS172" s="3"/>
      <c r="DZT172" s="3"/>
      <c r="DZU172" s="3"/>
      <c r="DZV172" s="3"/>
      <c r="DZW172" s="3"/>
      <c r="DZX172" s="3"/>
      <c r="DZY172" s="3"/>
      <c r="DZZ172" s="3"/>
      <c r="EAA172" s="3"/>
      <c r="EAB172" s="3"/>
      <c r="EAC172" s="3"/>
      <c r="EAD172" s="3"/>
      <c r="EAE172" s="3"/>
      <c r="EAF172" s="3"/>
      <c r="EAG172" s="3"/>
      <c r="EAH172" s="3"/>
      <c r="EAI172" s="3"/>
      <c r="EAJ172" s="3"/>
      <c r="EAK172" s="3"/>
      <c r="EAL172" s="3"/>
      <c r="EAM172" s="3"/>
      <c r="EAN172" s="3"/>
      <c r="EAO172" s="3"/>
      <c r="EAP172" s="3"/>
      <c r="EAQ172" s="3"/>
      <c r="EAR172" s="3"/>
      <c r="EAS172" s="3"/>
      <c r="EAT172" s="3"/>
      <c r="EAU172" s="3"/>
      <c r="EAV172" s="3"/>
      <c r="EAW172" s="3"/>
      <c r="EAX172" s="3"/>
      <c r="EAY172" s="3"/>
      <c r="EAZ172" s="3"/>
      <c r="EBA172" s="3"/>
      <c r="EBB172" s="3"/>
      <c r="EBC172" s="3"/>
      <c r="EBD172" s="3"/>
      <c r="EBE172" s="3"/>
      <c r="EBF172" s="3"/>
      <c r="EBG172" s="3"/>
      <c r="EBH172" s="3"/>
      <c r="EBI172" s="3"/>
      <c r="EBJ172" s="3"/>
      <c r="EBK172" s="3"/>
      <c r="EBL172" s="3"/>
      <c r="EBM172" s="3"/>
      <c r="EBN172" s="3"/>
      <c r="EBO172" s="3"/>
      <c r="EBP172" s="3"/>
      <c r="EBQ172" s="3"/>
      <c r="EBR172" s="3"/>
      <c r="EBS172" s="3"/>
      <c r="EBT172" s="3"/>
      <c r="EBU172" s="3"/>
      <c r="EBV172" s="3"/>
      <c r="EBW172" s="3"/>
      <c r="EBX172" s="3"/>
      <c r="EBY172" s="3"/>
      <c r="EBZ172" s="3"/>
      <c r="ECA172" s="3"/>
      <c r="ECB172" s="3"/>
      <c r="ECC172" s="3"/>
      <c r="ECD172" s="3"/>
      <c r="ECE172" s="3"/>
      <c r="ECF172" s="3"/>
      <c r="ECG172" s="3"/>
      <c r="ECH172" s="3"/>
      <c r="ECI172" s="3"/>
      <c r="ECJ172" s="3"/>
      <c r="ECK172" s="3"/>
      <c r="ECL172" s="3"/>
      <c r="ECM172" s="3"/>
      <c r="ECN172" s="3"/>
      <c r="ECO172" s="3"/>
      <c r="ECP172" s="3"/>
      <c r="ECQ172" s="3"/>
      <c r="ECR172" s="3"/>
      <c r="ECS172" s="3"/>
      <c r="ECT172" s="3"/>
      <c r="ECU172" s="3"/>
      <c r="ECV172" s="3"/>
      <c r="ECW172" s="3"/>
      <c r="ECX172" s="3"/>
      <c r="ECY172" s="3"/>
      <c r="ECZ172" s="3"/>
      <c r="EDA172" s="3"/>
      <c r="EDB172" s="3"/>
      <c r="EDC172" s="3"/>
      <c r="EDD172" s="3"/>
      <c r="EDE172" s="3"/>
      <c r="EDF172" s="3"/>
      <c r="EDG172" s="3"/>
      <c r="EDH172" s="3"/>
      <c r="EDI172" s="3"/>
      <c r="EDJ172" s="3"/>
      <c r="EDK172" s="3"/>
      <c r="EDL172" s="3"/>
      <c r="EDM172" s="3"/>
      <c r="EDN172" s="3"/>
      <c r="EDO172" s="3"/>
      <c r="EDP172" s="3"/>
      <c r="EDQ172" s="3"/>
      <c r="EDR172" s="3"/>
      <c r="EDS172" s="3"/>
      <c r="EDT172" s="3"/>
      <c r="EDU172" s="3"/>
      <c r="EDV172" s="3"/>
      <c r="EDW172" s="3"/>
      <c r="EDX172" s="3"/>
      <c r="EDY172" s="3"/>
      <c r="EDZ172" s="3"/>
      <c r="EEA172" s="3"/>
      <c r="EEB172" s="3"/>
      <c r="EEC172" s="3"/>
      <c r="EED172" s="3"/>
      <c r="EEE172" s="3"/>
      <c r="EEF172" s="3"/>
      <c r="EEG172" s="3"/>
      <c r="EEH172" s="3"/>
      <c r="EEI172" s="3"/>
      <c r="EEJ172" s="3"/>
      <c r="EEK172" s="3"/>
      <c r="EEL172" s="3"/>
      <c r="EEM172" s="3"/>
      <c r="EEN172" s="3"/>
      <c r="EEO172" s="3"/>
      <c r="EEP172" s="3"/>
      <c r="EEQ172" s="3"/>
      <c r="EER172" s="3"/>
      <c r="EES172" s="3"/>
      <c r="EET172" s="3"/>
      <c r="EEU172" s="3"/>
      <c r="EEV172" s="3"/>
      <c r="EEW172" s="3"/>
      <c r="EEX172" s="3"/>
      <c r="EEY172" s="3"/>
      <c r="EEZ172" s="3"/>
      <c r="EFA172" s="3"/>
      <c r="EFB172" s="3"/>
      <c r="EFC172" s="3"/>
      <c r="EFD172" s="3"/>
      <c r="EFE172" s="3"/>
      <c r="EFF172" s="3"/>
      <c r="EFG172" s="3"/>
      <c r="EFH172" s="3"/>
      <c r="EFI172" s="3"/>
      <c r="EFJ172" s="3"/>
      <c r="EFK172" s="3"/>
      <c r="EFL172" s="3"/>
      <c r="EFM172" s="3"/>
      <c r="EFN172" s="3"/>
      <c r="EFO172" s="3"/>
      <c r="EFP172" s="3"/>
      <c r="EFQ172" s="3"/>
      <c r="EFR172" s="3"/>
      <c r="EFS172" s="3"/>
      <c r="EFT172" s="3"/>
      <c r="EFU172" s="3"/>
      <c r="EFV172" s="3"/>
      <c r="EFW172" s="3"/>
      <c r="EFX172" s="3"/>
      <c r="EFY172" s="3"/>
      <c r="EFZ172" s="3"/>
      <c r="EGA172" s="3"/>
      <c r="EGB172" s="3"/>
      <c r="EGC172" s="3"/>
      <c r="EGD172" s="3"/>
      <c r="EGE172" s="3"/>
      <c r="EGF172" s="3"/>
      <c r="EGG172" s="3"/>
      <c r="EGH172" s="3"/>
      <c r="EGI172" s="3"/>
      <c r="EGJ172" s="3"/>
      <c r="EGK172" s="3"/>
      <c r="EGL172" s="3"/>
      <c r="EGM172" s="3"/>
      <c r="EGN172" s="3"/>
      <c r="EGO172" s="3"/>
      <c r="EGP172" s="3"/>
      <c r="EGQ172" s="3"/>
      <c r="EGR172" s="3"/>
      <c r="EGS172" s="3"/>
      <c r="EGT172" s="3"/>
      <c r="EGU172" s="3"/>
      <c r="EGV172" s="3"/>
      <c r="EGW172" s="3"/>
      <c r="EGX172" s="3"/>
      <c r="EGY172" s="3"/>
      <c r="EGZ172" s="3"/>
      <c r="EHA172" s="3"/>
      <c r="EHB172" s="3"/>
      <c r="EHC172" s="3"/>
      <c r="EHD172" s="3"/>
      <c r="EHE172" s="3"/>
      <c r="EHF172" s="3"/>
      <c r="EHG172" s="3"/>
      <c r="EHH172" s="3"/>
      <c r="EHI172" s="3"/>
      <c r="EHJ172" s="3"/>
      <c r="EHK172" s="3"/>
      <c r="EHL172" s="3"/>
      <c r="EHM172" s="3"/>
      <c r="EHN172" s="3"/>
      <c r="EHO172" s="3"/>
      <c r="EHP172" s="3"/>
      <c r="EHQ172" s="3"/>
      <c r="EHR172" s="3"/>
      <c r="EHS172" s="3"/>
      <c r="EHT172" s="3"/>
      <c r="EHU172" s="3"/>
      <c r="EHV172" s="3"/>
      <c r="EHW172" s="3"/>
      <c r="EHX172" s="3"/>
      <c r="EHY172" s="3"/>
      <c r="EHZ172" s="3"/>
      <c r="EIA172" s="3"/>
      <c r="EIB172" s="3"/>
      <c r="EIC172" s="3"/>
      <c r="EID172" s="3"/>
      <c r="EIE172" s="3"/>
      <c r="EIF172" s="3"/>
      <c r="EIG172" s="3"/>
      <c r="EIH172" s="3"/>
      <c r="EII172" s="3"/>
      <c r="EIJ172" s="3"/>
      <c r="EIK172" s="3"/>
      <c r="EIL172" s="3"/>
      <c r="EIM172" s="3"/>
      <c r="EIN172" s="3"/>
      <c r="EIO172" s="3"/>
      <c r="EIP172" s="3"/>
      <c r="EIQ172" s="3"/>
      <c r="EIR172" s="3"/>
      <c r="EIS172" s="3"/>
      <c r="EIT172" s="3"/>
      <c r="EIU172" s="3"/>
      <c r="EIV172" s="3"/>
      <c r="EIW172" s="3"/>
      <c r="EIX172" s="3"/>
      <c r="EIY172" s="3"/>
      <c r="EIZ172" s="3"/>
      <c r="EJA172" s="3"/>
      <c r="EJB172" s="3"/>
      <c r="EJC172" s="3"/>
      <c r="EJD172" s="3"/>
      <c r="EJE172" s="3"/>
      <c r="EJF172" s="3"/>
      <c r="EJG172" s="3"/>
      <c r="EJH172" s="3"/>
      <c r="EJI172" s="3"/>
      <c r="EJJ172" s="3"/>
      <c r="EJK172" s="3"/>
      <c r="EJL172" s="3"/>
      <c r="EJM172" s="3"/>
      <c r="EJN172" s="3"/>
      <c r="EJO172" s="3"/>
      <c r="EJP172" s="3"/>
      <c r="EJQ172" s="3"/>
      <c r="EJR172" s="3"/>
      <c r="EJS172" s="3"/>
      <c r="EJT172" s="3"/>
      <c r="EJU172" s="3"/>
      <c r="EJV172" s="3"/>
      <c r="EJW172" s="3"/>
      <c r="EJX172" s="3"/>
      <c r="EJY172" s="3"/>
      <c r="EJZ172" s="3"/>
      <c r="EKA172" s="3"/>
      <c r="EKB172" s="3"/>
      <c r="EKC172" s="3"/>
      <c r="EKD172" s="3"/>
      <c r="EKE172" s="3"/>
      <c r="EKF172" s="3"/>
      <c r="EKG172" s="3"/>
      <c r="EKH172" s="3"/>
      <c r="EKI172" s="3"/>
      <c r="EKJ172" s="3"/>
      <c r="EKK172" s="3"/>
      <c r="EKL172" s="3"/>
      <c r="EKM172" s="3"/>
      <c r="EKN172" s="3"/>
      <c r="EKO172" s="3"/>
      <c r="EKP172" s="3"/>
      <c r="EKQ172" s="3"/>
      <c r="EKR172" s="3"/>
      <c r="EKS172" s="3"/>
      <c r="EKT172" s="3"/>
      <c r="EKU172" s="3"/>
      <c r="EKV172" s="3"/>
      <c r="EKW172" s="3"/>
      <c r="EKX172" s="3"/>
      <c r="EKY172" s="3"/>
      <c r="EKZ172" s="3"/>
      <c r="ELA172" s="3"/>
      <c r="ELB172" s="3"/>
      <c r="ELC172" s="3"/>
      <c r="ELD172" s="3"/>
      <c r="ELE172" s="3"/>
      <c r="ELF172" s="3"/>
      <c r="ELG172" s="3"/>
      <c r="ELH172" s="3"/>
      <c r="ELI172" s="3"/>
      <c r="ELJ172" s="3"/>
      <c r="ELK172" s="3"/>
      <c r="ELL172" s="3"/>
      <c r="ELM172" s="3"/>
      <c r="ELN172" s="3"/>
      <c r="ELO172" s="3"/>
      <c r="ELP172" s="3"/>
      <c r="ELQ172" s="3"/>
      <c r="ELR172" s="3"/>
      <c r="ELS172" s="3"/>
      <c r="ELT172" s="3"/>
      <c r="ELU172" s="3"/>
      <c r="ELV172" s="3"/>
      <c r="ELW172" s="3"/>
      <c r="ELX172" s="3"/>
      <c r="ELY172" s="3"/>
      <c r="ELZ172" s="3"/>
      <c r="EMA172" s="3"/>
      <c r="EMB172" s="3"/>
      <c r="EMC172" s="3"/>
      <c r="EMD172" s="3"/>
      <c r="EME172" s="3"/>
      <c r="EMF172" s="3"/>
      <c r="EMG172" s="3"/>
      <c r="EMH172" s="3"/>
      <c r="EMI172" s="3"/>
      <c r="EMJ172" s="3"/>
      <c r="EMK172" s="3"/>
      <c r="EML172" s="3"/>
      <c r="EMM172" s="3"/>
      <c r="EMN172" s="3"/>
      <c r="EMO172" s="3"/>
      <c r="EMP172" s="3"/>
      <c r="EMQ172" s="3"/>
      <c r="EMR172" s="3"/>
      <c r="EMS172" s="3"/>
      <c r="EMT172" s="3"/>
      <c r="EMU172" s="3"/>
      <c r="EMV172" s="3"/>
      <c r="EMW172" s="3"/>
      <c r="EMX172" s="3"/>
      <c r="EMY172" s="3"/>
      <c r="EMZ172" s="3"/>
      <c r="ENA172" s="3"/>
      <c r="ENB172" s="3"/>
      <c r="ENC172" s="3"/>
      <c r="END172" s="3"/>
      <c r="ENE172" s="3"/>
      <c r="ENF172" s="3"/>
      <c r="ENG172" s="3"/>
      <c r="ENH172" s="3"/>
      <c r="ENI172" s="3"/>
      <c r="ENJ172" s="3"/>
      <c r="ENK172" s="3"/>
      <c r="ENL172" s="3"/>
      <c r="ENM172" s="3"/>
      <c r="ENN172" s="3"/>
      <c r="ENO172" s="3"/>
      <c r="ENP172" s="3"/>
      <c r="ENQ172" s="3"/>
      <c r="ENR172" s="3"/>
      <c r="ENS172" s="3"/>
      <c r="ENT172" s="3"/>
      <c r="ENU172" s="3"/>
      <c r="ENV172" s="3"/>
      <c r="ENW172" s="3"/>
      <c r="ENX172" s="3"/>
      <c r="ENY172" s="3"/>
      <c r="ENZ172" s="3"/>
      <c r="EOA172" s="3"/>
      <c r="EOB172" s="3"/>
      <c r="EOC172" s="3"/>
      <c r="EOD172" s="3"/>
      <c r="EOE172" s="3"/>
      <c r="EOF172" s="3"/>
      <c r="EOG172" s="3"/>
      <c r="EOH172" s="3"/>
      <c r="EOI172" s="3"/>
      <c r="EOJ172" s="3"/>
      <c r="EOK172" s="3"/>
      <c r="EOL172" s="3"/>
      <c r="EOM172" s="3"/>
      <c r="EON172" s="3"/>
      <c r="EOO172" s="3"/>
      <c r="EOP172" s="3"/>
      <c r="EOQ172" s="3"/>
      <c r="EOR172" s="3"/>
      <c r="EOS172" s="3"/>
      <c r="EOT172" s="3"/>
      <c r="EOU172" s="3"/>
      <c r="EOV172" s="3"/>
      <c r="EOW172" s="3"/>
      <c r="EOX172" s="3"/>
      <c r="EOY172" s="3"/>
      <c r="EOZ172" s="3"/>
      <c r="EPA172" s="3"/>
      <c r="EPB172" s="3"/>
      <c r="EPC172" s="3"/>
      <c r="EPD172" s="3"/>
      <c r="EPE172" s="3"/>
      <c r="EPF172" s="3"/>
      <c r="EPG172" s="3"/>
      <c r="EPH172" s="3"/>
      <c r="EPI172" s="3"/>
      <c r="EPJ172" s="3"/>
      <c r="EPK172" s="3"/>
      <c r="EPL172" s="3"/>
      <c r="EPM172" s="3"/>
      <c r="EPN172" s="3"/>
      <c r="EPO172" s="3"/>
      <c r="EPP172" s="3"/>
      <c r="EPQ172" s="3"/>
      <c r="EPR172" s="3"/>
      <c r="EPS172" s="3"/>
      <c r="EPT172" s="3"/>
      <c r="EPU172" s="3"/>
      <c r="EPV172" s="3"/>
      <c r="EPW172" s="3"/>
      <c r="EPX172" s="3"/>
      <c r="EPY172" s="3"/>
      <c r="EPZ172" s="3"/>
      <c r="EQA172" s="3"/>
      <c r="EQB172" s="3"/>
      <c r="EQC172" s="3"/>
      <c r="EQD172" s="3"/>
      <c r="EQE172" s="3"/>
      <c r="EQF172" s="3"/>
      <c r="EQG172" s="3"/>
      <c r="EQH172" s="3"/>
      <c r="EQI172" s="3"/>
      <c r="EQJ172" s="3"/>
      <c r="EQK172" s="3"/>
      <c r="EQL172" s="3"/>
      <c r="EQM172" s="3"/>
      <c r="EQN172" s="3"/>
      <c r="EQO172" s="3"/>
      <c r="EQP172" s="3"/>
      <c r="EQQ172" s="3"/>
      <c r="EQR172" s="3"/>
      <c r="EQS172" s="3"/>
      <c r="EQT172" s="3"/>
      <c r="EQU172" s="3"/>
      <c r="EQV172" s="3"/>
      <c r="EQW172" s="3"/>
      <c r="EQX172" s="3"/>
      <c r="EQY172" s="3"/>
      <c r="EQZ172" s="3"/>
      <c r="ERA172" s="3"/>
      <c r="ERB172" s="3"/>
      <c r="ERC172" s="3"/>
      <c r="ERD172" s="3"/>
      <c r="ERE172" s="3"/>
      <c r="ERF172" s="3"/>
      <c r="ERG172" s="3"/>
      <c r="ERH172" s="3"/>
      <c r="ERI172" s="3"/>
      <c r="ERJ172" s="3"/>
      <c r="ERK172" s="3"/>
      <c r="ERL172" s="3"/>
      <c r="ERM172" s="3"/>
      <c r="ERN172" s="3"/>
      <c r="ERO172" s="3"/>
      <c r="ERP172" s="3"/>
      <c r="ERQ172" s="3"/>
      <c r="ERR172" s="3"/>
      <c r="ERS172" s="3"/>
      <c r="ERT172" s="3"/>
      <c r="ERU172" s="3"/>
      <c r="ERV172" s="3"/>
      <c r="ERW172" s="3"/>
      <c r="ERX172" s="3"/>
      <c r="ERY172" s="3"/>
      <c r="ERZ172" s="3"/>
      <c r="ESA172" s="3"/>
      <c r="ESB172" s="3"/>
      <c r="ESC172" s="3"/>
      <c r="ESD172" s="3"/>
      <c r="ESE172" s="3"/>
      <c r="ESF172" s="3"/>
      <c r="ESG172" s="3"/>
      <c r="ESH172" s="3"/>
      <c r="ESI172" s="3"/>
      <c r="ESJ172" s="3"/>
      <c r="ESK172" s="3"/>
      <c r="ESL172" s="3"/>
      <c r="ESM172" s="3"/>
      <c r="ESN172" s="3"/>
      <c r="ESO172" s="3"/>
      <c r="ESP172" s="3"/>
      <c r="ESQ172" s="3"/>
      <c r="ESR172" s="3"/>
      <c r="ESS172" s="3"/>
      <c r="EST172" s="3"/>
      <c r="ESU172" s="3"/>
      <c r="ESV172" s="3"/>
      <c r="ESW172" s="3"/>
      <c r="ESX172" s="3"/>
      <c r="ESY172" s="3"/>
      <c r="ESZ172" s="3"/>
      <c r="ETA172" s="3"/>
      <c r="ETB172" s="3"/>
      <c r="ETC172" s="3"/>
      <c r="ETD172" s="3"/>
      <c r="ETE172" s="3"/>
      <c r="ETF172" s="3"/>
      <c r="ETG172" s="3"/>
      <c r="ETH172" s="3"/>
      <c r="ETI172" s="3"/>
      <c r="ETJ172" s="3"/>
      <c r="ETK172" s="3"/>
      <c r="ETL172" s="3"/>
      <c r="ETM172" s="3"/>
      <c r="ETN172" s="3"/>
      <c r="ETO172" s="3"/>
      <c r="ETP172" s="3"/>
      <c r="ETQ172" s="3"/>
      <c r="ETR172" s="3"/>
      <c r="ETS172" s="3"/>
      <c r="ETT172" s="3"/>
      <c r="ETU172" s="3"/>
      <c r="ETV172" s="3"/>
      <c r="ETW172" s="3"/>
      <c r="ETX172" s="3"/>
      <c r="ETY172" s="3"/>
      <c r="ETZ172" s="3"/>
      <c r="EUA172" s="3"/>
      <c r="EUB172" s="3"/>
      <c r="EUC172" s="3"/>
      <c r="EUD172" s="3"/>
      <c r="EUE172" s="3"/>
      <c r="EUF172" s="3"/>
      <c r="EUG172" s="3"/>
      <c r="EUH172" s="3"/>
      <c r="EUI172" s="3"/>
      <c r="EUJ172" s="3"/>
      <c r="EUK172" s="3"/>
      <c r="EUL172" s="3"/>
      <c r="EUM172" s="3"/>
      <c r="EUN172" s="3"/>
      <c r="EUO172" s="3"/>
      <c r="EUP172" s="3"/>
      <c r="EUQ172" s="3"/>
      <c r="EUR172" s="3"/>
      <c r="EUS172" s="3"/>
      <c r="EUT172" s="3"/>
      <c r="EUU172" s="3"/>
      <c r="EUV172" s="3"/>
      <c r="EUW172" s="3"/>
      <c r="EUX172" s="3"/>
      <c r="EUY172" s="3"/>
      <c r="EUZ172" s="3"/>
      <c r="EVA172" s="3"/>
      <c r="EVB172" s="3"/>
      <c r="EVC172" s="3"/>
      <c r="EVD172" s="3"/>
      <c r="EVE172" s="3"/>
      <c r="EVF172" s="3"/>
      <c r="EVG172" s="3"/>
      <c r="EVH172" s="3"/>
      <c r="EVI172" s="3"/>
      <c r="EVJ172" s="3"/>
      <c r="EVK172" s="3"/>
      <c r="EVL172" s="3"/>
      <c r="EVM172" s="3"/>
      <c r="EVN172" s="3"/>
      <c r="EVO172" s="3"/>
      <c r="EVP172" s="3"/>
      <c r="EVQ172" s="3"/>
      <c r="EVR172" s="3"/>
      <c r="EVS172" s="3"/>
      <c r="EVT172" s="3"/>
      <c r="EVU172" s="3"/>
      <c r="EVV172" s="3"/>
      <c r="EVW172" s="3"/>
      <c r="EVX172" s="3"/>
      <c r="EVY172" s="3"/>
      <c r="EVZ172" s="3"/>
      <c r="EWA172" s="3"/>
      <c r="EWB172" s="3"/>
      <c r="EWC172" s="3"/>
      <c r="EWD172" s="3"/>
      <c r="EWE172" s="3"/>
      <c r="EWF172" s="3"/>
      <c r="EWG172" s="3"/>
      <c r="EWH172" s="3"/>
      <c r="EWI172" s="3"/>
      <c r="EWJ172" s="3"/>
      <c r="EWK172" s="3"/>
      <c r="EWL172" s="3"/>
      <c r="EWM172" s="3"/>
      <c r="EWN172" s="3"/>
      <c r="EWO172" s="3"/>
      <c r="EWP172" s="3"/>
      <c r="EWQ172" s="3"/>
      <c r="EWR172" s="3"/>
      <c r="EWS172" s="3"/>
      <c r="EWT172" s="3"/>
      <c r="EWU172" s="3"/>
      <c r="EWV172" s="3"/>
      <c r="EWW172" s="3"/>
      <c r="EWX172" s="3"/>
      <c r="EWY172" s="3"/>
      <c r="EWZ172" s="3"/>
      <c r="EXA172" s="3"/>
      <c r="EXB172" s="3"/>
      <c r="EXC172" s="3"/>
      <c r="EXD172" s="3"/>
      <c r="EXE172" s="3"/>
      <c r="EXF172" s="3"/>
      <c r="EXG172" s="3"/>
      <c r="EXH172" s="3"/>
      <c r="EXI172" s="3"/>
      <c r="EXJ172" s="3"/>
      <c r="EXK172" s="3"/>
      <c r="EXL172" s="3"/>
      <c r="EXM172" s="3"/>
      <c r="EXN172" s="3"/>
      <c r="EXO172" s="3"/>
      <c r="EXP172" s="3"/>
      <c r="EXQ172" s="3"/>
      <c r="EXR172" s="3"/>
      <c r="EXS172" s="3"/>
      <c r="EXT172" s="3"/>
      <c r="EXU172" s="3"/>
      <c r="EXV172" s="3"/>
      <c r="EXW172" s="3"/>
      <c r="EXX172" s="3"/>
      <c r="EXY172" s="3"/>
      <c r="EXZ172" s="3"/>
      <c r="EYA172" s="3"/>
      <c r="EYB172" s="3"/>
      <c r="EYC172" s="3"/>
      <c r="EYD172" s="3"/>
      <c r="EYE172" s="3"/>
      <c r="EYF172" s="3"/>
      <c r="EYG172" s="3"/>
      <c r="EYH172" s="3"/>
      <c r="EYI172" s="3"/>
      <c r="EYJ172" s="3"/>
      <c r="EYK172" s="3"/>
      <c r="EYL172" s="3"/>
      <c r="EYM172" s="3"/>
      <c r="EYN172" s="3"/>
      <c r="EYO172" s="3"/>
      <c r="EYP172" s="3"/>
      <c r="EYQ172" s="3"/>
      <c r="EYR172" s="3"/>
      <c r="EYS172" s="3"/>
      <c r="EYT172" s="3"/>
      <c r="EYU172" s="3"/>
      <c r="EYV172" s="3"/>
      <c r="EYW172" s="3"/>
      <c r="EYX172" s="3"/>
      <c r="EYY172" s="3"/>
      <c r="EYZ172" s="3"/>
      <c r="EZA172" s="3"/>
      <c r="EZB172" s="3"/>
      <c r="EZC172" s="3"/>
      <c r="EZD172" s="3"/>
      <c r="EZE172" s="3"/>
      <c r="EZF172" s="3"/>
      <c r="EZG172" s="3"/>
      <c r="EZH172" s="3"/>
      <c r="EZI172" s="3"/>
      <c r="EZJ172" s="3"/>
      <c r="EZK172" s="3"/>
      <c r="EZL172" s="3"/>
      <c r="EZM172" s="3"/>
      <c r="EZN172" s="3"/>
      <c r="EZO172" s="3"/>
      <c r="EZP172" s="3"/>
      <c r="EZQ172" s="3"/>
      <c r="EZR172" s="3"/>
      <c r="EZS172" s="3"/>
      <c r="EZT172" s="3"/>
      <c r="EZU172" s="3"/>
      <c r="EZV172" s="3"/>
      <c r="EZW172" s="3"/>
      <c r="EZX172" s="3"/>
      <c r="EZY172" s="3"/>
      <c r="EZZ172" s="3"/>
      <c r="FAA172" s="3"/>
      <c r="FAB172" s="3"/>
      <c r="FAC172" s="3"/>
      <c r="FAD172" s="3"/>
      <c r="FAE172" s="3"/>
      <c r="FAF172" s="3"/>
      <c r="FAG172" s="3"/>
      <c r="FAH172" s="3"/>
      <c r="FAI172" s="3"/>
      <c r="FAJ172" s="3"/>
      <c r="FAK172" s="3"/>
      <c r="FAL172" s="3"/>
      <c r="FAM172" s="3"/>
      <c r="FAN172" s="3"/>
      <c r="FAO172" s="3"/>
      <c r="FAP172" s="3"/>
      <c r="FAQ172" s="3"/>
      <c r="FAR172" s="3"/>
      <c r="FAS172" s="3"/>
      <c r="FAT172" s="3"/>
      <c r="FAU172" s="3"/>
      <c r="FAV172" s="3"/>
      <c r="FAW172" s="3"/>
      <c r="FAX172" s="3"/>
      <c r="FAY172" s="3"/>
      <c r="FAZ172" s="3"/>
      <c r="FBA172" s="3"/>
      <c r="FBB172" s="3"/>
      <c r="FBC172" s="3"/>
      <c r="FBD172" s="3"/>
      <c r="FBE172" s="3"/>
      <c r="FBF172" s="3"/>
      <c r="FBG172" s="3"/>
      <c r="FBH172" s="3"/>
      <c r="FBI172" s="3"/>
      <c r="FBJ172" s="3"/>
      <c r="FBK172" s="3"/>
      <c r="FBL172" s="3"/>
      <c r="FBM172" s="3"/>
      <c r="FBN172" s="3"/>
      <c r="FBO172" s="3"/>
      <c r="FBP172" s="3"/>
      <c r="FBQ172" s="3"/>
      <c r="FBR172" s="3"/>
      <c r="FBS172" s="3"/>
      <c r="FBT172" s="3"/>
      <c r="FBU172" s="3"/>
      <c r="FBV172" s="3"/>
      <c r="FBW172" s="3"/>
      <c r="FBX172" s="3"/>
      <c r="FBY172" s="3"/>
      <c r="FBZ172" s="3"/>
      <c r="FCA172" s="3"/>
      <c r="FCB172" s="3"/>
      <c r="FCC172" s="3"/>
      <c r="FCD172" s="3"/>
      <c r="FCE172" s="3"/>
      <c r="FCF172" s="3"/>
      <c r="FCG172" s="3"/>
      <c r="FCH172" s="3"/>
      <c r="FCI172" s="3"/>
      <c r="FCJ172" s="3"/>
      <c r="FCK172" s="3"/>
      <c r="FCL172" s="3"/>
      <c r="FCM172" s="3"/>
      <c r="FCN172" s="3"/>
      <c r="FCO172" s="3"/>
      <c r="FCP172" s="3"/>
      <c r="FCQ172" s="3"/>
      <c r="FCR172" s="3"/>
      <c r="FCS172" s="3"/>
      <c r="FCT172" s="3"/>
      <c r="FCU172" s="3"/>
      <c r="FCV172" s="3"/>
      <c r="FCW172" s="3"/>
      <c r="FCX172" s="3"/>
      <c r="FCY172" s="3"/>
      <c r="FCZ172" s="3"/>
      <c r="FDA172" s="3"/>
      <c r="FDB172" s="3"/>
      <c r="FDC172" s="3"/>
      <c r="FDD172" s="3"/>
      <c r="FDE172" s="3"/>
      <c r="FDF172" s="3"/>
      <c r="FDG172" s="3"/>
      <c r="FDH172" s="3"/>
      <c r="FDI172" s="3"/>
      <c r="FDJ172" s="3"/>
      <c r="FDK172" s="3"/>
      <c r="FDL172" s="3"/>
      <c r="FDM172" s="3"/>
      <c r="FDN172" s="3"/>
      <c r="FDO172" s="3"/>
      <c r="FDP172" s="3"/>
      <c r="FDQ172" s="3"/>
      <c r="FDR172" s="3"/>
      <c r="FDS172" s="3"/>
      <c r="FDT172" s="3"/>
      <c r="FDU172" s="3"/>
      <c r="FDV172" s="3"/>
      <c r="FDW172" s="3"/>
      <c r="FDX172" s="3"/>
      <c r="FDY172" s="3"/>
      <c r="FDZ172" s="3"/>
      <c r="FEA172" s="3"/>
      <c r="FEB172" s="3"/>
      <c r="FEC172" s="3"/>
      <c r="FED172" s="3"/>
      <c r="FEE172" s="3"/>
      <c r="FEF172" s="3"/>
      <c r="FEG172" s="3"/>
      <c r="FEH172" s="3"/>
      <c r="FEI172" s="3"/>
      <c r="FEJ172" s="3"/>
      <c r="FEK172" s="3"/>
      <c r="FEL172" s="3"/>
      <c r="FEM172" s="3"/>
      <c r="FEN172" s="3"/>
      <c r="FEO172" s="3"/>
      <c r="FEP172" s="3"/>
      <c r="FEQ172" s="3"/>
      <c r="FER172" s="3"/>
      <c r="FES172" s="3"/>
      <c r="FET172" s="3"/>
      <c r="FEU172" s="3"/>
      <c r="FEV172" s="3"/>
      <c r="FEW172" s="3"/>
      <c r="FEX172" s="3"/>
      <c r="FEY172" s="3"/>
      <c r="FEZ172" s="3"/>
      <c r="FFA172" s="3"/>
      <c r="FFB172" s="3"/>
      <c r="FFC172" s="3"/>
      <c r="FFD172" s="3"/>
      <c r="FFE172" s="3"/>
      <c r="FFF172" s="3"/>
      <c r="FFG172" s="3"/>
      <c r="FFH172" s="3"/>
      <c r="FFI172" s="3"/>
      <c r="FFJ172" s="3"/>
      <c r="FFK172" s="3"/>
      <c r="FFL172" s="3"/>
      <c r="FFM172" s="3"/>
      <c r="FFN172" s="3"/>
      <c r="FFO172" s="3"/>
      <c r="FFP172" s="3"/>
      <c r="FFQ172" s="3"/>
      <c r="FFR172" s="3"/>
      <c r="FFS172" s="3"/>
      <c r="FFT172" s="3"/>
      <c r="FFU172" s="3"/>
      <c r="FFV172" s="3"/>
      <c r="FFW172" s="3"/>
      <c r="FFX172" s="3"/>
      <c r="FFY172" s="3"/>
      <c r="FFZ172" s="3"/>
      <c r="FGA172" s="3"/>
      <c r="FGB172" s="3"/>
      <c r="FGC172" s="3"/>
      <c r="FGD172" s="3"/>
      <c r="FGE172" s="3"/>
      <c r="FGF172" s="3"/>
      <c r="FGG172" s="3"/>
      <c r="FGH172" s="3"/>
      <c r="FGI172" s="3"/>
      <c r="FGJ172" s="3"/>
      <c r="FGK172" s="3"/>
      <c r="FGL172" s="3"/>
      <c r="FGM172" s="3"/>
      <c r="FGN172" s="3"/>
      <c r="FGO172" s="3"/>
      <c r="FGP172" s="3"/>
      <c r="FGQ172" s="3"/>
      <c r="FGR172" s="3"/>
      <c r="FGS172" s="3"/>
      <c r="FGT172" s="3"/>
      <c r="FGU172" s="3"/>
      <c r="FGV172" s="3"/>
      <c r="FGW172" s="3"/>
      <c r="FGX172" s="3"/>
      <c r="FGY172" s="3"/>
      <c r="FGZ172" s="3"/>
      <c r="FHA172" s="3"/>
      <c r="FHB172" s="3"/>
      <c r="FHC172" s="3"/>
      <c r="FHD172" s="3"/>
      <c r="FHE172" s="3"/>
      <c r="FHF172" s="3"/>
      <c r="FHG172" s="3"/>
      <c r="FHH172" s="3"/>
      <c r="FHI172" s="3"/>
      <c r="FHJ172" s="3"/>
      <c r="FHK172" s="3"/>
      <c r="FHL172" s="3"/>
      <c r="FHM172" s="3"/>
      <c r="FHN172" s="3"/>
      <c r="FHO172" s="3"/>
      <c r="FHP172" s="3"/>
      <c r="FHQ172" s="3"/>
      <c r="FHR172" s="3"/>
      <c r="FHS172" s="3"/>
      <c r="FHT172" s="3"/>
      <c r="FHU172" s="3"/>
      <c r="FHV172" s="3"/>
      <c r="FHW172" s="3"/>
      <c r="FHX172" s="3"/>
      <c r="FHY172" s="3"/>
      <c r="FHZ172" s="3"/>
      <c r="FIA172" s="3"/>
      <c r="FIB172" s="3"/>
      <c r="FIC172" s="3"/>
      <c r="FID172" s="3"/>
      <c r="FIE172" s="3"/>
      <c r="FIF172" s="3"/>
      <c r="FIG172" s="3"/>
      <c r="FIH172" s="3"/>
      <c r="FII172" s="3"/>
      <c r="FIJ172" s="3"/>
      <c r="FIK172" s="3"/>
      <c r="FIL172" s="3"/>
      <c r="FIM172" s="3"/>
      <c r="FIN172" s="3"/>
      <c r="FIO172" s="3"/>
      <c r="FIP172" s="3"/>
      <c r="FIQ172" s="3"/>
      <c r="FIR172" s="3"/>
      <c r="FIS172" s="3"/>
      <c r="FIT172" s="3"/>
      <c r="FIU172" s="3"/>
      <c r="FIV172" s="3"/>
      <c r="FIW172" s="3"/>
      <c r="FIX172" s="3"/>
      <c r="FIY172" s="3"/>
      <c r="FIZ172" s="3"/>
      <c r="FJA172" s="3"/>
      <c r="FJB172" s="3"/>
      <c r="FJC172" s="3"/>
      <c r="FJD172" s="3"/>
      <c r="FJE172" s="3"/>
      <c r="FJF172" s="3"/>
      <c r="FJG172" s="3"/>
      <c r="FJH172" s="3"/>
      <c r="FJI172" s="3"/>
      <c r="FJJ172" s="3"/>
      <c r="FJK172" s="3"/>
      <c r="FJL172" s="3"/>
      <c r="FJM172" s="3"/>
      <c r="FJN172" s="3"/>
      <c r="FJO172" s="3"/>
      <c r="FJP172" s="3"/>
      <c r="FJQ172" s="3"/>
      <c r="FJR172" s="3"/>
      <c r="FJS172" s="3"/>
      <c r="FJT172" s="3"/>
      <c r="FJU172" s="3"/>
      <c r="FJV172" s="3"/>
      <c r="FJW172" s="3"/>
      <c r="FJX172" s="3"/>
      <c r="FJY172" s="3"/>
      <c r="FJZ172" s="3"/>
      <c r="FKA172" s="3"/>
      <c r="FKB172" s="3"/>
      <c r="FKC172" s="3"/>
      <c r="FKD172" s="3"/>
      <c r="FKE172" s="3"/>
      <c r="FKF172" s="3"/>
      <c r="FKG172" s="3"/>
      <c r="FKH172" s="3"/>
      <c r="FKI172" s="3"/>
      <c r="FKJ172" s="3"/>
      <c r="FKK172" s="3"/>
      <c r="FKL172" s="3"/>
      <c r="FKM172" s="3"/>
      <c r="FKN172" s="3"/>
      <c r="FKO172" s="3"/>
      <c r="FKP172" s="3"/>
      <c r="FKQ172" s="3"/>
      <c r="FKR172" s="3"/>
      <c r="FKS172" s="3"/>
      <c r="FKT172" s="3"/>
      <c r="FKU172" s="3"/>
      <c r="FKV172" s="3"/>
      <c r="FKW172" s="3"/>
      <c r="FKX172" s="3"/>
      <c r="FKY172" s="3"/>
      <c r="FKZ172" s="3"/>
      <c r="FLA172" s="3"/>
      <c r="FLB172" s="3"/>
      <c r="FLC172" s="3"/>
      <c r="FLD172" s="3"/>
      <c r="FLE172" s="3"/>
      <c r="FLF172" s="3"/>
      <c r="FLG172" s="3"/>
      <c r="FLH172" s="3"/>
      <c r="FLI172" s="3"/>
      <c r="FLJ172" s="3"/>
      <c r="FLK172" s="3"/>
      <c r="FLL172" s="3"/>
      <c r="FLM172" s="3"/>
      <c r="FLN172" s="3"/>
      <c r="FLO172" s="3"/>
      <c r="FLP172" s="3"/>
      <c r="FLQ172" s="3"/>
      <c r="FLR172" s="3"/>
      <c r="FLS172" s="3"/>
      <c r="FLT172" s="3"/>
      <c r="FLU172" s="3"/>
      <c r="FLV172" s="3"/>
      <c r="FLW172" s="3"/>
      <c r="FLX172" s="3"/>
      <c r="FLY172" s="3"/>
      <c r="FLZ172" s="3"/>
      <c r="FMA172" s="3"/>
      <c r="FMB172" s="3"/>
      <c r="FMC172" s="3"/>
      <c r="FMD172" s="3"/>
      <c r="FME172" s="3"/>
      <c r="FMF172" s="3"/>
      <c r="FMG172" s="3"/>
      <c r="FMH172" s="3"/>
      <c r="FMI172" s="3"/>
      <c r="FMJ172" s="3"/>
      <c r="FMK172" s="3"/>
      <c r="FML172" s="3"/>
      <c r="FMM172" s="3"/>
      <c r="FMN172" s="3"/>
      <c r="FMO172" s="3"/>
      <c r="FMP172" s="3"/>
      <c r="FMQ172" s="3"/>
      <c r="FMR172" s="3"/>
      <c r="FMS172" s="3"/>
      <c r="FMT172" s="3"/>
      <c r="FMU172" s="3"/>
      <c r="FMV172" s="3"/>
      <c r="FMW172" s="3"/>
      <c r="FMX172" s="3"/>
      <c r="FMY172" s="3"/>
      <c r="FMZ172" s="3"/>
      <c r="FNA172" s="3"/>
      <c r="FNB172" s="3"/>
      <c r="FNC172" s="3"/>
      <c r="FND172" s="3"/>
      <c r="FNE172" s="3"/>
      <c r="FNF172" s="3"/>
      <c r="FNG172" s="3"/>
      <c r="FNH172" s="3"/>
      <c r="FNI172" s="3"/>
      <c r="FNJ172" s="3"/>
      <c r="FNK172" s="3"/>
      <c r="FNL172" s="3"/>
      <c r="FNM172" s="3"/>
      <c r="FNN172" s="3"/>
      <c r="FNO172" s="3"/>
      <c r="FNP172" s="3"/>
      <c r="FNQ172" s="3"/>
      <c r="FNR172" s="3"/>
      <c r="FNS172" s="3"/>
      <c r="FNT172" s="3"/>
      <c r="FNU172" s="3"/>
      <c r="FNV172" s="3"/>
      <c r="FNW172" s="3"/>
      <c r="FNX172" s="3"/>
      <c r="FNY172" s="3"/>
      <c r="FNZ172" s="3"/>
      <c r="FOA172" s="3"/>
      <c r="FOB172" s="3"/>
      <c r="FOC172" s="3"/>
      <c r="FOD172" s="3"/>
      <c r="FOE172" s="3"/>
      <c r="FOF172" s="3"/>
      <c r="FOG172" s="3"/>
      <c r="FOH172" s="3"/>
      <c r="FOI172" s="3"/>
      <c r="FOJ172" s="3"/>
      <c r="FOK172" s="3"/>
      <c r="FOL172" s="3"/>
      <c r="FOM172" s="3"/>
      <c r="FON172" s="3"/>
      <c r="FOO172" s="3"/>
      <c r="FOP172" s="3"/>
      <c r="FOQ172" s="3"/>
      <c r="FOR172" s="3"/>
      <c r="FOS172" s="3"/>
      <c r="FOT172" s="3"/>
      <c r="FOU172" s="3"/>
      <c r="FOV172" s="3"/>
      <c r="FOW172" s="3"/>
      <c r="FOX172" s="3"/>
      <c r="FOY172" s="3"/>
      <c r="FOZ172" s="3"/>
      <c r="FPA172" s="3"/>
      <c r="FPB172" s="3"/>
      <c r="FPC172" s="3"/>
      <c r="FPD172" s="3"/>
      <c r="FPE172" s="3"/>
      <c r="FPF172" s="3"/>
      <c r="FPG172" s="3"/>
      <c r="FPH172" s="3"/>
      <c r="FPI172" s="3"/>
      <c r="FPJ172" s="3"/>
      <c r="FPK172" s="3"/>
      <c r="FPL172" s="3"/>
      <c r="FPM172" s="3"/>
      <c r="FPN172" s="3"/>
      <c r="FPO172" s="3"/>
      <c r="FPP172" s="3"/>
      <c r="FPQ172" s="3"/>
      <c r="FPR172" s="3"/>
      <c r="FPS172" s="3"/>
      <c r="FPT172" s="3"/>
      <c r="FPU172" s="3"/>
      <c r="FPV172" s="3"/>
      <c r="FPW172" s="3"/>
      <c r="FPX172" s="3"/>
      <c r="FPY172" s="3"/>
      <c r="FPZ172" s="3"/>
      <c r="FQA172" s="3"/>
      <c r="FQB172" s="3"/>
      <c r="FQC172" s="3"/>
      <c r="FQD172" s="3"/>
      <c r="FQE172" s="3"/>
      <c r="FQF172" s="3"/>
      <c r="FQG172" s="3"/>
      <c r="FQH172" s="3"/>
      <c r="FQI172" s="3"/>
      <c r="FQJ172" s="3"/>
      <c r="FQK172" s="3"/>
      <c r="FQL172" s="3"/>
      <c r="FQM172" s="3"/>
      <c r="FQN172" s="3"/>
      <c r="FQO172" s="3"/>
      <c r="FQP172" s="3"/>
      <c r="FQQ172" s="3"/>
      <c r="FQR172" s="3"/>
      <c r="FQS172" s="3"/>
      <c r="FQT172" s="3"/>
      <c r="FQU172" s="3"/>
      <c r="FQV172" s="3"/>
      <c r="FQW172" s="3"/>
      <c r="FQX172" s="3"/>
      <c r="FQY172" s="3"/>
      <c r="FQZ172" s="3"/>
      <c r="FRA172" s="3"/>
      <c r="FRB172" s="3"/>
      <c r="FRC172" s="3"/>
      <c r="FRD172" s="3"/>
      <c r="FRE172" s="3"/>
      <c r="FRF172" s="3"/>
      <c r="FRG172" s="3"/>
      <c r="FRH172" s="3"/>
      <c r="FRI172" s="3"/>
      <c r="FRJ172" s="3"/>
      <c r="FRK172" s="3"/>
      <c r="FRL172" s="3"/>
      <c r="FRM172" s="3"/>
      <c r="FRN172" s="3"/>
      <c r="FRO172" s="3"/>
      <c r="FRP172" s="3"/>
      <c r="FRQ172" s="3"/>
      <c r="FRR172" s="3"/>
      <c r="FRS172" s="3"/>
      <c r="FRT172" s="3"/>
      <c r="FRU172" s="3"/>
      <c r="FRV172" s="3"/>
      <c r="FRW172" s="3"/>
      <c r="FRX172" s="3"/>
      <c r="FRY172" s="3"/>
      <c r="FRZ172" s="3"/>
      <c r="FSA172" s="3"/>
      <c r="FSB172" s="3"/>
      <c r="FSC172" s="3"/>
      <c r="FSD172" s="3"/>
      <c r="FSE172" s="3"/>
      <c r="FSF172" s="3"/>
      <c r="FSG172" s="3"/>
      <c r="FSH172" s="3"/>
      <c r="FSI172" s="3"/>
      <c r="FSJ172" s="3"/>
      <c r="FSK172" s="3"/>
      <c r="FSL172" s="3"/>
      <c r="FSM172" s="3"/>
      <c r="FSN172" s="3"/>
      <c r="FSO172" s="3"/>
      <c r="FSP172" s="3"/>
      <c r="FSQ172" s="3"/>
      <c r="FSR172" s="3"/>
      <c r="FSS172" s="3"/>
      <c r="FST172" s="3"/>
      <c r="FSU172" s="3"/>
      <c r="FSV172" s="3"/>
      <c r="FSW172" s="3"/>
      <c r="FSX172" s="3"/>
      <c r="FSY172" s="3"/>
      <c r="FSZ172" s="3"/>
      <c r="FTA172" s="3"/>
      <c r="FTB172" s="3"/>
      <c r="FTC172" s="3"/>
      <c r="FTD172" s="3"/>
      <c r="FTE172" s="3"/>
      <c r="FTF172" s="3"/>
      <c r="FTG172" s="3"/>
      <c r="FTH172" s="3"/>
      <c r="FTI172" s="3"/>
      <c r="FTJ172" s="3"/>
      <c r="FTK172" s="3"/>
      <c r="FTL172" s="3"/>
      <c r="FTM172" s="3"/>
      <c r="FTN172" s="3"/>
      <c r="FTO172" s="3"/>
      <c r="FTP172" s="3"/>
      <c r="FTQ172" s="3"/>
      <c r="FTR172" s="3"/>
      <c r="FTS172" s="3"/>
      <c r="FTT172" s="3"/>
      <c r="FTU172" s="3"/>
      <c r="FTV172" s="3"/>
      <c r="FTW172" s="3"/>
      <c r="FTX172" s="3"/>
      <c r="FTY172" s="3"/>
      <c r="FTZ172" s="3"/>
      <c r="FUA172" s="3"/>
      <c r="FUB172" s="3"/>
      <c r="FUC172" s="3"/>
      <c r="FUD172" s="3"/>
      <c r="FUE172" s="3"/>
      <c r="FUF172" s="3"/>
      <c r="FUG172" s="3"/>
      <c r="FUH172" s="3"/>
      <c r="FUI172" s="3"/>
      <c r="FUJ172" s="3"/>
      <c r="FUK172" s="3"/>
      <c r="FUL172" s="3"/>
      <c r="FUM172" s="3"/>
      <c r="FUN172" s="3"/>
      <c r="FUO172" s="3"/>
      <c r="FUP172" s="3"/>
      <c r="FUQ172" s="3"/>
      <c r="FUR172" s="3"/>
      <c r="FUS172" s="3"/>
      <c r="FUT172" s="3"/>
      <c r="FUU172" s="3"/>
      <c r="FUV172" s="3"/>
      <c r="FUW172" s="3"/>
      <c r="FUX172" s="3"/>
      <c r="FUY172" s="3"/>
      <c r="FUZ172" s="3"/>
      <c r="FVA172" s="3"/>
      <c r="FVB172" s="3"/>
      <c r="FVC172" s="3"/>
      <c r="FVD172" s="3"/>
      <c r="FVE172" s="3"/>
      <c r="FVF172" s="3"/>
      <c r="FVG172" s="3"/>
      <c r="FVH172" s="3"/>
      <c r="FVI172" s="3"/>
      <c r="FVJ172" s="3"/>
      <c r="FVK172" s="3"/>
      <c r="FVL172" s="3"/>
      <c r="FVM172" s="3"/>
      <c r="FVN172" s="3"/>
      <c r="FVO172" s="3"/>
      <c r="FVP172" s="3"/>
      <c r="FVQ172" s="3"/>
      <c r="FVR172" s="3"/>
      <c r="FVS172" s="3"/>
      <c r="FVT172" s="3"/>
      <c r="FVU172" s="3"/>
      <c r="FVV172" s="3"/>
      <c r="FVW172" s="3"/>
      <c r="FVX172" s="3"/>
      <c r="FVY172" s="3"/>
      <c r="FVZ172" s="3"/>
      <c r="FWA172" s="3"/>
      <c r="FWB172" s="3"/>
      <c r="FWC172" s="3"/>
      <c r="FWD172" s="3"/>
      <c r="FWE172" s="3"/>
      <c r="FWF172" s="3"/>
      <c r="FWG172" s="3"/>
      <c r="FWH172" s="3"/>
      <c r="FWI172" s="3"/>
      <c r="FWJ172" s="3"/>
      <c r="FWK172" s="3"/>
      <c r="FWL172" s="3"/>
      <c r="FWM172" s="3"/>
      <c r="FWN172" s="3"/>
      <c r="FWO172" s="3"/>
      <c r="FWP172" s="3"/>
      <c r="FWQ172" s="3"/>
      <c r="FWR172" s="3"/>
      <c r="FWS172" s="3"/>
      <c r="FWT172" s="3"/>
      <c r="FWU172" s="3"/>
      <c r="FWV172" s="3"/>
      <c r="FWW172" s="3"/>
      <c r="FWX172" s="3"/>
      <c r="FWY172" s="3"/>
      <c r="FWZ172" s="3"/>
      <c r="FXA172" s="3"/>
      <c r="FXB172" s="3"/>
      <c r="FXC172" s="3"/>
      <c r="FXD172" s="3"/>
      <c r="FXE172" s="3"/>
      <c r="FXF172" s="3"/>
      <c r="FXG172" s="3"/>
      <c r="FXH172" s="3"/>
      <c r="FXI172" s="3"/>
      <c r="FXJ172" s="3"/>
      <c r="FXK172" s="3"/>
      <c r="FXL172" s="3"/>
      <c r="FXM172" s="3"/>
      <c r="FXN172" s="3"/>
      <c r="FXO172" s="3"/>
      <c r="FXP172" s="3"/>
      <c r="FXQ172" s="3"/>
      <c r="FXR172" s="3"/>
      <c r="FXS172" s="3"/>
      <c r="FXT172" s="3"/>
      <c r="FXU172" s="3"/>
      <c r="FXV172" s="3"/>
      <c r="FXW172" s="3"/>
      <c r="FXX172" s="3"/>
      <c r="FXY172" s="3"/>
      <c r="FXZ172" s="3"/>
      <c r="FYA172" s="3"/>
      <c r="FYB172" s="3"/>
      <c r="FYC172" s="3"/>
      <c r="FYD172" s="3"/>
      <c r="FYE172" s="3"/>
      <c r="FYF172" s="3"/>
      <c r="FYG172" s="3"/>
      <c r="FYH172" s="3"/>
      <c r="FYI172" s="3"/>
      <c r="FYJ172" s="3"/>
      <c r="FYK172" s="3"/>
      <c r="FYL172" s="3"/>
      <c r="FYM172" s="3"/>
      <c r="FYN172" s="3"/>
      <c r="FYO172" s="3"/>
      <c r="FYP172" s="3"/>
      <c r="FYQ172" s="3"/>
      <c r="FYR172" s="3"/>
      <c r="FYS172" s="3"/>
      <c r="FYT172" s="3"/>
      <c r="FYU172" s="3"/>
      <c r="FYV172" s="3"/>
      <c r="FYW172" s="3"/>
      <c r="FYX172" s="3"/>
      <c r="FYY172" s="3"/>
      <c r="FYZ172" s="3"/>
      <c r="FZA172" s="3"/>
      <c r="FZB172" s="3"/>
      <c r="FZC172" s="3"/>
      <c r="FZD172" s="3"/>
      <c r="FZE172" s="3"/>
      <c r="FZF172" s="3"/>
      <c r="FZG172" s="3"/>
      <c r="FZH172" s="3"/>
      <c r="FZI172" s="3"/>
      <c r="FZJ172" s="3"/>
      <c r="FZK172" s="3"/>
      <c r="FZL172" s="3"/>
      <c r="FZM172" s="3"/>
      <c r="FZN172" s="3"/>
      <c r="FZO172" s="3"/>
      <c r="FZP172" s="3"/>
      <c r="FZQ172" s="3"/>
      <c r="FZR172" s="3"/>
      <c r="FZS172" s="3"/>
      <c r="FZT172" s="3"/>
      <c r="FZU172" s="3"/>
      <c r="FZV172" s="3"/>
      <c r="FZW172" s="3"/>
      <c r="FZX172" s="3"/>
      <c r="FZY172" s="3"/>
      <c r="FZZ172" s="3"/>
      <c r="GAA172" s="3"/>
      <c r="GAB172" s="3"/>
      <c r="GAC172" s="3"/>
      <c r="GAD172" s="3"/>
      <c r="GAE172" s="3"/>
      <c r="GAF172" s="3"/>
      <c r="GAG172" s="3"/>
      <c r="GAH172" s="3"/>
      <c r="GAI172" s="3"/>
      <c r="GAJ172" s="3"/>
      <c r="GAK172" s="3"/>
      <c r="GAL172" s="3"/>
      <c r="GAM172" s="3"/>
      <c r="GAN172" s="3"/>
      <c r="GAO172" s="3"/>
      <c r="GAP172" s="3"/>
      <c r="GAQ172" s="3"/>
      <c r="GAR172" s="3"/>
      <c r="GAS172" s="3"/>
      <c r="GAT172" s="3"/>
      <c r="GAU172" s="3"/>
      <c r="GAV172" s="3"/>
      <c r="GAW172" s="3"/>
      <c r="GAX172" s="3"/>
      <c r="GAY172" s="3"/>
      <c r="GAZ172" s="3"/>
      <c r="GBA172" s="3"/>
      <c r="GBB172" s="3"/>
      <c r="GBC172" s="3"/>
      <c r="GBD172" s="3"/>
      <c r="GBE172" s="3"/>
      <c r="GBF172" s="3"/>
      <c r="GBG172" s="3"/>
      <c r="GBH172" s="3"/>
      <c r="GBI172" s="3"/>
      <c r="GBJ172" s="3"/>
      <c r="GBK172" s="3"/>
      <c r="GBL172" s="3"/>
      <c r="GBM172" s="3"/>
      <c r="GBN172" s="3"/>
      <c r="GBO172" s="3"/>
      <c r="GBP172" s="3"/>
      <c r="GBQ172" s="3"/>
      <c r="GBR172" s="3"/>
      <c r="GBS172" s="3"/>
      <c r="GBT172" s="3"/>
      <c r="GBU172" s="3"/>
      <c r="GBV172" s="3"/>
      <c r="GBW172" s="3"/>
      <c r="GBX172" s="3"/>
      <c r="GBY172" s="3"/>
      <c r="GBZ172" s="3"/>
      <c r="GCA172" s="3"/>
      <c r="GCB172" s="3"/>
      <c r="GCC172" s="3"/>
      <c r="GCD172" s="3"/>
      <c r="GCE172" s="3"/>
      <c r="GCF172" s="3"/>
      <c r="GCG172" s="3"/>
      <c r="GCH172" s="3"/>
      <c r="GCI172" s="3"/>
      <c r="GCJ172" s="3"/>
      <c r="GCK172" s="3"/>
      <c r="GCL172" s="3"/>
      <c r="GCM172" s="3"/>
      <c r="GCN172" s="3"/>
      <c r="GCO172" s="3"/>
      <c r="GCP172" s="3"/>
      <c r="GCQ172" s="3"/>
      <c r="GCR172" s="3"/>
      <c r="GCS172" s="3"/>
      <c r="GCT172" s="3"/>
      <c r="GCU172" s="3"/>
      <c r="GCV172" s="3"/>
      <c r="GCW172" s="3"/>
      <c r="GCX172" s="3"/>
      <c r="GCY172" s="3"/>
      <c r="GCZ172" s="3"/>
      <c r="GDA172" s="3"/>
      <c r="GDB172" s="3"/>
      <c r="GDC172" s="3"/>
      <c r="GDD172" s="3"/>
      <c r="GDE172" s="3"/>
      <c r="GDF172" s="3"/>
      <c r="GDG172" s="3"/>
      <c r="GDH172" s="3"/>
      <c r="GDI172" s="3"/>
      <c r="GDJ172" s="3"/>
      <c r="GDK172" s="3"/>
      <c r="GDL172" s="3"/>
      <c r="GDM172" s="3"/>
      <c r="GDN172" s="3"/>
      <c r="GDO172" s="3"/>
      <c r="GDP172" s="3"/>
      <c r="GDQ172" s="3"/>
      <c r="GDR172" s="3"/>
      <c r="GDS172" s="3"/>
      <c r="GDT172" s="3"/>
      <c r="GDU172" s="3"/>
      <c r="GDV172" s="3"/>
      <c r="GDW172" s="3"/>
      <c r="GDX172" s="3"/>
      <c r="GDY172" s="3"/>
      <c r="GDZ172" s="3"/>
      <c r="GEA172" s="3"/>
      <c r="GEB172" s="3"/>
      <c r="GEC172" s="3"/>
      <c r="GED172" s="3"/>
      <c r="GEE172" s="3"/>
      <c r="GEF172" s="3"/>
      <c r="GEG172" s="3"/>
      <c r="GEH172" s="3"/>
      <c r="GEI172" s="3"/>
      <c r="GEJ172" s="3"/>
      <c r="GEK172" s="3"/>
      <c r="GEL172" s="3"/>
      <c r="GEM172" s="3"/>
      <c r="GEN172" s="3"/>
      <c r="GEO172" s="3"/>
      <c r="GEP172" s="3"/>
      <c r="GEQ172" s="3"/>
      <c r="GER172" s="3"/>
      <c r="GES172" s="3"/>
      <c r="GET172" s="3"/>
      <c r="GEU172" s="3"/>
      <c r="GEV172" s="3"/>
      <c r="GEW172" s="3"/>
      <c r="GEX172" s="3"/>
      <c r="GEY172" s="3"/>
      <c r="GEZ172" s="3"/>
      <c r="GFA172" s="3"/>
      <c r="GFB172" s="3"/>
      <c r="GFC172" s="3"/>
      <c r="GFD172" s="3"/>
      <c r="GFE172" s="3"/>
      <c r="GFF172" s="3"/>
      <c r="GFG172" s="3"/>
      <c r="GFH172" s="3"/>
      <c r="GFI172" s="3"/>
      <c r="GFJ172" s="3"/>
      <c r="GFK172" s="3"/>
      <c r="GFL172" s="3"/>
      <c r="GFM172" s="3"/>
      <c r="GFN172" s="3"/>
      <c r="GFO172" s="3"/>
      <c r="GFP172" s="3"/>
      <c r="GFQ172" s="3"/>
      <c r="GFR172" s="3"/>
      <c r="GFS172" s="3"/>
      <c r="GFT172" s="3"/>
      <c r="GFU172" s="3"/>
      <c r="GFV172" s="3"/>
      <c r="GFW172" s="3"/>
      <c r="GFX172" s="3"/>
      <c r="GFY172" s="3"/>
      <c r="GFZ172" s="3"/>
      <c r="GGA172" s="3"/>
      <c r="GGB172" s="3"/>
      <c r="GGC172" s="3"/>
      <c r="GGD172" s="3"/>
      <c r="GGE172" s="3"/>
      <c r="GGF172" s="3"/>
      <c r="GGG172" s="3"/>
      <c r="GGH172" s="3"/>
      <c r="GGI172" s="3"/>
      <c r="GGJ172" s="3"/>
      <c r="GGK172" s="3"/>
      <c r="GGL172" s="3"/>
      <c r="GGM172" s="3"/>
      <c r="GGN172" s="3"/>
      <c r="GGO172" s="3"/>
      <c r="GGP172" s="3"/>
      <c r="GGQ172" s="3"/>
      <c r="GGR172" s="3"/>
      <c r="GGS172" s="3"/>
      <c r="GGT172" s="3"/>
      <c r="GGU172" s="3"/>
      <c r="GGV172" s="3"/>
      <c r="GGW172" s="3"/>
      <c r="GGX172" s="3"/>
      <c r="GGY172" s="3"/>
      <c r="GGZ172" s="3"/>
      <c r="GHA172" s="3"/>
      <c r="GHB172" s="3"/>
      <c r="GHC172" s="3"/>
      <c r="GHD172" s="3"/>
      <c r="GHE172" s="3"/>
      <c r="GHF172" s="3"/>
      <c r="GHG172" s="3"/>
      <c r="GHH172" s="3"/>
      <c r="GHI172" s="3"/>
      <c r="GHJ172" s="3"/>
      <c r="GHK172" s="3"/>
      <c r="GHL172" s="3"/>
      <c r="GHM172" s="3"/>
      <c r="GHN172" s="3"/>
      <c r="GHO172" s="3"/>
      <c r="GHP172" s="3"/>
      <c r="GHQ172" s="3"/>
      <c r="GHR172" s="3"/>
      <c r="GHS172" s="3"/>
      <c r="GHT172" s="3"/>
      <c r="GHU172" s="3"/>
      <c r="GHV172" s="3"/>
      <c r="GHW172" s="3"/>
      <c r="GHX172" s="3"/>
      <c r="GHY172" s="3"/>
      <c r="GHZ172" s="3"/>
      <c r="GIA172" s="3"/>
      <c r="GIB172" s="3"/>
      <c r="GIC172" s="3"/>
      <c r="GID172" s="3"/>
      <c r="GIE172" s="3"/>
      <c r="GIF172" s="3"/>
      <c r="GIG172" s="3"/>
      <c r="GIH172" s="3"/>
      <c r="GII172" s="3"/>
      <c r="GIJ172" s="3"/>
      <c r="GIK172" s="3"/>
      <c r="GIL172" s="3"/>
      <c r="GIM172" s="3"/>
      <c r="GIN172" s="3"/>
      <c r="GIO172" s="3"/>
      <c r="GIP172" s="3"/>
      <c r="GIQ172" s="3"/>
      <c r="GIR172" s="3"/>
      <c r="GIS172" s="3"/>
      <c r="GIT172" s="3"/>
      <c r="GIU172" s="3"/>
      <c r="GIV172" s="3"/>
      <c r="GIW172" s="3"/>
      <c r="GIX172" s="3"/>
      <c r="GIY172" s="3"/>
      <c r="GIZ172" s="3"/>
      <c r="GJA172" s="3"/>
      <c r="GJB172" s="3"/>
      <c r="GJC172" s="3"/>
      <c r="GJD172" s="3"/>
      <c r="GJE172" s="3"/>
      <c r="GJF172" s="3"/>
      <c r="GJG172" s="3"/>
      <c r="GJH172" s="3"/>
      <c r="GJI172" s="3"/>
      <c r="GJJ172" s="3"/>
      <c r="GJK172" s="3"/>
      <c r="GJL172" s="3"/>
      <c r="GJM172" s="3"/>
      <c r="GJN172" s="3"/>
      <c r="GJO172" s="3"/>
      <c r="GJP172" s="3"/>
      <c r="GJQ172" s="3"/>
      <c r="GJR172" s="3"/>
      <c r="GJS172" s="3"/>
      <c r="GJT172" s="3"/>
      <c r="GJU172" s="3"/>
      <c r="GJV172" s="3"/>
      <c r="GJW172" s="3"/>
      <c r="GJX172" s="3"/>
      <c r="GJY172" s="3"/>
      <c r="GJZ172" s="3"/>
      <c r="GKA172" s="3"/>
      <c r="GKB172" s="3"/>
      <c r="GKC172" s="3"/>
      <c r="GKD172" s="3"/>
      <c r="GKE172" s="3"/>
      <c r="GKF172" s="3"/>
      <c r="GKG172" s="3"/>
      <c r="GKH172" s="3"/>
      <c r="GKI172" s="3"/>
      <c r="GKJ172" s="3"/>
      <c r="GKK172" s="3"/>
      <c r="GKL172" s="3"/>
      <c r="GKM172" s="3"/>
      <c r="GKN172" s="3"/>
      <c r="GKO172" s="3"/>
      <c r="GKP172" s="3"/>
      <c r="GKQ172" s="3"/>
      <c r="GKR172" s="3"/>
      <c r="GKS172" s="3"/>
      <c r="GKT172" s="3"/>
      <c r="GKU172" s="3"/>
      <c r="GKV172" s="3"/>
      <c r="GKW172" s="3"/>
      <c r="GKX172" s="3"/>
      <c r="GKY172" s="3"/>
      <c r="GKZ172" s="3"/>
      <c r="GLA172" s="3"/>
      <c r="GLB172" s="3"/>
      <c r="GLC172" s="3"/>
      <c r="GLD172" s="3"/>
      <c r="GLE172" s="3"/>
      <c r="GLF172" s="3"/>
      <c r="GLG172" s="3"/>
      <c r="GLH172" s="3"/>
      <c r="GLI172" s="3"/>
      <c r="GLJ172" s="3"/>
      <c r="GLK172" s="3"/>
      <c r="GLL172" s="3"/>
      <c r="GLM172" s="3"/>
      <c r="GLN172" s="3"/>
      <c r="GLO172" s="3"/>
      <c r="GLP172" s="3"/>
      <c r="GLQ172" s="3"/>
      <c r="GLR172" s="3"/>
      <c r="GLS172" s="3"/>
      <c r="GLT172" s="3"/>
      <c r="GLU172" s="3"/>
      <c r="GLV172" s="3"/>
      <c r="GLW172" s="3"/>
      <c r="GLX172" s="3"/>
      <c r="GLY172" s="3"/>
      <c r="GLZ172" s="3"/>
      <c r="GMA172" s="3"/>
      <c r="GMB172" s="3"/>
      <c r="GMC172" s="3"/>
      <c r="GMD172" s="3"/>
      <c r="GME172" s="3"/>
      <c r="GMF172" s="3"/>
      <c r="GMG172" s="3"/>
      <c r="GMH172" s="3"/>
      <c r="GMI172" s="3"/>
      <c r="GMJ172" s="3"/>
      <c r="GMK172" s="3"/>
      <c r="GML172" s="3"/>
      <c r="GMM172" s="3"/>
      <c r="GMN172" s="3"/>
      <c r="GMO172" s="3"/>
      <c r="GMP172" s="3"/>
      <c r="GMQ172" s="3"/>
      <c r="GMR172" s="3"/>
      <c r="GMS172" s="3"/>
      <c r="GMT172" s="3"/>
      <c r="GMU172" s="3"/>
      <c r="GMV172" s="3"/>
      <c r="GMW172" s="3"/>
      <c r="GMX172" s="3"/>
      <c r="GMY172" s="3"/>
      <c r="GMZ172" s="3"/>
      <c r="GNA172" s="3"/>
      <c r="GNB172" s="3"/>
      <c r="GNC172" s="3"/>
      <c r="GND172" s="3"/>
      <c r="GNE172" s="3"/>
      <c r="GNF172" s="3"/>
      <c r="GNG172" s="3"/>
      <c r="GNH172" s="3"/>
      <c r="GNI172" s="3"/>
      <c r="GNJ172" s="3"/>
      <c r="GNK172" s="3"/>
      <c r="GNL172" s="3"/>
      <c r="GNM172" s="3"/>
      <c r="GNN172" s="3"/>
      <c r="GNO172" s="3"/>
      <c r="GNP172" s="3"/>
      <c r="GNQ172" s="3"/>
      <c r="GNR172" s="3"/>
      <c r="GNS172" s="3"/>
      <c r="GNT172" s="3"/>
      <c r="GNU172" s="3"/>
      <c r="GNV172" s="3"/>
      <c r="GNW172" s="3"/>
      <c r="GNX172" s="3"/>
      <c r="GNY172" s="3"/>
      <c r="GNZ172" s="3"/>
      <c r="GOA172" s="3"/>
      <c r="GOB172" s="3"/>
      <c r="GOC172" s="3"/>
      <c r="GOD172" s="3"/>
      <c r="GOE172" s="3"/>
      <c r="GOF172" s="3"/>
      <c r="GOG172" s="3"/>
      <c r="GOH172" s="3"/>
      <c r="GOI172" s="3"/>
      <c r="GOJ172" s="3"/>
      <c r="GOK172" s="3"/>
      <c r="GOL172" s="3"/>
      <c r="GOM172" s="3"/>
      <c r="GON172" s="3"/>
      <c r="GOO172" s="3"/>
      <c r="GOP172" s="3"/>
      <c r="GOQ172" s="3"/>
      <c r="GOR172" s="3"/>
      <c r="GOS172" s="3"/>
      <c r="GOT172" s="3"/>
      <c r="GOU172" s="3"/>
      <c r="GOV172" s="3"/>
      <c r="GOW172" s="3"/>
      <c r="GOX172" s="3"/>
      <c r="GOY172" s="3"/>
      <c r="GOZ172" s="3"/>
      <c r="GPA172" s="3"/>
      <c r="GPB172" s="3"/>
      <c r="GPC172" s="3"/>
      <c r="GPD172" s="3"/>
      <c r="GPE172" s="3"/>
      <c r="GPF172" s="3"/>
      <c r="GPG172" s="3"/>
      <c r="GPH172" s="3"/>
      <c r="GPI172" s="3"/>
      <c r="GPJ172" s="3"/>
      <c r="GPK172" s="3"/>
      <c r="GPL172" s="3"/>
      <c r="GPM172" s="3"/>
      <c r="GPN172" s="3"/>
      <c r="GPO172" s="3"/>
      <c r="GPP172" s="3"/>
      <c r="GPQ172" s="3"/>
      <c r="GPR172" s="3"/>
      <c r="GPS172" s="3"/>
      <c r="GPT172" s="3"/>
      <c r="GPU172" s="3"/>
      <c r="GPV172" s="3"/>
      <c r="GPW172" s="3"/>
      <c r="GPX172" s="3"/>
      <c r="GPY172" s="3"/>
      <c r="GPZ172" s="3"/>
      <c r="GQA172" s="3"/>
      <c r="GQB172" s="3"/>
      <c r="GQC172" s="3"/>
      <c r="GQD172" s="3"/>
      <c r="GQE172" s="3"/>
      <c r="GQF172" s="3"/>
      <c r="GQG172" s="3"/>
      <c r="GQH172" s="3"/>
      <c r="GQI172" s="3"/>
      <c r="GQJ172" s="3"/>
      <c r="GQK172" s="3"/>
      <c r="GQL172" s="3"/>
      <c r="GQM172" s="3"/>
      <c r="GQN172" s="3"/>
      <c r="GQO172" s="3"/>
      <c r="GQP172" s="3"/>
      <c r="GQQ172" s="3"/>
      <c r="GQR172" s="3"/>
      <c r="GQS172" s="3"/>
      <c r="GQT172" s="3"/>
      <c r="GQU172" s="3"/>
      <c r="GQV172" s="3"/>
      <c r="GQW172" s="3"/>
      <c r="GQX172" s="3"/>
      <c r="GQY172" s="3"/>
      <c r="GQZ172" s="3"/>
      <c r="GRA172" s="3"/>
      <c r="GRB172" s="3"/>
      <c r="GRC172" s="3"/>
      <c r="GRD172" s="3"/>
      <c r="GRE172" s="3"/>
      <c r="GRF172" s="3"/>
      <c r="GRG172" s="3"/>
      <c r="GRH172" s="3"/>
      <c r="GRI172" s="3"/>
      <c r="GRJ172" s="3"/>
      <c r="GRK172" s="3"/>
      <c r="GRL172" s="3"/>
      <c r="GRM172" s="3"/>
      <c r="GRN172" s="3"/>
      <c r="GRO172" s="3"/>
      <c r="GRP172" s="3"/>
      <c r="GRQ172" s="3"/>
      <c r="GRR172" s="3"/>
      <c r="GRS172" s="3"/>
      <c r="GRT172" s="3"/>
      <c r="GRU172" s="3"/>
      <c r="GRV172" s="3"/>
      <c r="GRW172" s="3"/>
      <c r="GRX172" s="3"/>
      <c r="GRY172" s="3"/>
      <c r="GRZ172" s="3"/>
      <c r="GSA172" s="3"/>
      <c r="GSB172" s="3"/>
      <c r="GSC172" s="3"/>
      <c r="GSD172" s="3"/>
      <c r="GSE172" s="3"/>
      <c r="GSF172" s="3"/>
      <c r="GSG172" s="3"/>
      <c r="GSH172" s="3"/>
      <c r="GSI172" s="3"/>
      <c r="GSJ172" s="3"/>
      <c r="GSK172" s="3"/>
      <c r="GSL172" s="3"/>
      <c r="GSM172" s="3"/>
      <c r="GSN172" s="3"/>
      <c r="GSO172" s="3"/>
      <c r="GSP172" s="3"/>
      <c r="GSQ172" s="3"/>
      <c r="GSR172" s="3"/>
      <c r="GSS172" s="3"/>
      <c r="GST172" s="3"/>
      <c r="GSU172" s="3"/>
      <c r="GSV172" s="3"/>
      <c r="GSW172" s="3"/>
      <c r="GSX172" s="3"/>
      <c r="GSY172" s="3"/>
      <c r="GSZ172" s="3"/>
      <c r="GTA172" s="3"/>
      <c r="GTB172" s="3"/>
      <c r="GTC172" s="3"/>
      <c r="GTD172" s="3"/>
      <c r="GTE172" s="3"/>
      <c r="GTF172" s="3"/>
      <c r="GTG172" s="3"/>
      <c r="GTH172" s="3"/>
      <c r="GTI172" s="3"/>
      <c r="GTJ172" s="3"/>
      <c r="GTK172" s="3"/>
      <c r="GTL172" s="3"/>
      <c r="GTM172" s="3"/>
      <c r="GTN172" s="3"/>
      <c r="GTO172" s="3"/>
      <c r="GTP172" s="3"/>
      <c r="GTQ172" s="3"/>
      <c r="GTR172" s="3"/>
      <c r="GTS172" s="3"/>
      <c r="GTT172" s="3"/>
      <c r="GTU172" s="3"/>
      <c r="GTV172" s="3"/>
      <c r="GTW172" s="3"/>
      <c r="GTX172" s="3"/>
      <c r="GTY172" s="3"/>
      <c r="GTZ172" s="3"/>
      <c r="GUA172" s="3"/>
      <c r="GUB172" s="3"/>
      <c r="GUC172" s="3"/>
      <c r="GUD172" s="3"/>
      <c r="GUE172" s="3"/>
      <c r="GUF172" s="3"/>
      <c r="GUG172" s="3"/>
      <c r="GUH172" s="3"/>
      <c r="GUI172" s="3"/>
      <c r="GUJ172" s="3"/>
      <c r="GUK172" s="3"/>
      <c r="GUL172" s="3"/>
      <c r="GUM172" s="3"/>
      <c r="GUN172" s="3"/>
      <c r="GUO172" s="3"/>
      <c r="GUP172" s="3"/>
      <c r="GUQ172" s="3"/>
      <c r="GUR172" s="3"/>
      <c r="GUS172" s="3"/>
      <c r="GUT172" s="3"/>
      <c r="GUU172" s="3"/>
      <c r="GUV172" s="3"/>
      <c r="GUW172" s="3"/>
      <c r="GUX172" s="3"/>
      <c r="GUY172" s="3"/>
      <c r="GUZ172" s="3"/>
      <c r="GVA172" s="3"/>
      <c r="GVB172" s="3"/>
      <c r="GVC172" s="3"/>
      <c r="GVD172" s="3"/>
      <c r="GVE172" s="3"/>
      <c r="GVF172" s="3"/>
      <c r="GVG172" s="3"/>
      <c r="GVH172" s="3"/>
      <c r="GVI172" s="3"/>
      <c r="GVJ172" s="3"/>
      <c r="GVK172" s="3"/>
      <c r="GVL172" s="3"/>
      <c r="GVM172" s="3"/>
      <c r="GVN172" s="3"/>
      <c r="GVO172" s="3"/>
      <c r="GVP172" s="3"/>
      <c r="GVQ172" s="3"/>
      <c r="GVR172" s="3"/>
      <c r="GVS172" s="3"/>
      <c r="GVT172" s="3"/>
      <c r="GVU172" s="3"/>
      <c r="GVV172" s="3"/>
      <c r="GVW172" s="3"/>
      <c r="GVX172" s="3"/>
      <c r="GVY172" s="3"/>
      <c r="GVZ172" s="3"/>
      <c r="GWA172" s="3"/>
      <c r="GWB172" s="3"/>
      <c r="GWC172" s="3"/>
      <c r="GWD172" s="3"/>
      <c r="GWE172" s="3"/>
      <c r="GWF172" s="3"/>
      <c r="GWG172" s="3"/>
      <c r="GWH172" s="3"/>
      <c r="GWI172" s="3"/>
      <c r="GWJ172" s="3"/>
      <c r="GWK172" s="3"/>
      <c r="GWL172" s="3"/>
      <c r="GWM172" s="3"/>
      <c r="GWN172" s="3"/>
      <c r="GWO172" s="3"/>
      <c r="GWP172" s="3"/>
      <c r="GWQ172" s="3"/>
      <c r="GWR172" s="3"/>
      <c r="GWS172" s="3"/>
      <c r="GWT172" s="3"/>
      <c r="GWU172" s="3"/>
      <c r="GWV172" s="3"/>
      <c r="GWW172" s="3"/>
      <c r="GWX172" s="3"/>
      <c r="GWY172" s="3"/>
      <c r="GWZ172" s="3"/>
      <c r="GXA172" s="3"/>
      <c r="GXB172" s="3"/>
      <c r="GXC172" s="3"/>
      <c r="GXD172" s="3"/>
      <c r="GXE172" s="3"/>
      <c r="GXF172" s="3"/>
      <c r="GXG172" s="3"/>
      <c r="GXH172" s="3"/>
      <c r="GXI172" s="3"/>
      <c r="GXJ172" s="3"/>
      <c r="GXK172" s="3"/>
      <c r="GXL172" s="3"/>
      <c r="GXM172" s="3"/>
      <c r="GXN172" s="3"/>
      <c r="GXO172" s="3"/>
      <c r="GXP172" s="3"/>
      <c r="GXQ172" s="3"/>
      <c r="GXR172" s="3"/>
      <c r="GXS172" s="3"/>
      <c r="GXT172" s="3"/>
      <c r="GXU172" s="3"/>
      <c r="GXV172" s="3"/>
      <c r="GXW172" s="3"/>
      <c r="GXX172" s="3"/>
      <c r="GXY172" s="3"/>
      <c r="GXZ172" s="3"/>
      <c r="GYA172" s="3"/>
      <c r="GYB172" s="3"/>
      <c r="GYC172" s="3"/>
      <c r="GYD172" s="3"/>
      <c r="GYE172" s="3"/>
      <c r="GYF172" s="3"/>
      <c r="GYG172" s="3"/>
      <c r="GYH172" s="3"/>
      <c r="GYI172" s="3"/>
      <c r="GYJ172" s="3"/>
      <c r="GYK172" s="3"/>
      <c r="GYL172" s="3"/>
      <c r="GYM172" s="3"/>
      <c r="GYN172" s="3"/>
      <c r="GYO172" s="3"/>
      <c r="GYP172" s="3"/>
      <c r="GYQ172" s="3"/>
      <c r="GYR172" s="3"/>
      <c r="GYS172" s="3"/>
      <c r="GYT172" s="3"/>
      <c r="GYU172" s="3"/>
      <c r="GYV172" s="3"/>
      <c r="GYW172" s="3"/>
      <c r="GYX172" s="3"/>
      <c r="GYY172" s="3"/>
      <c r="GYZ172" s="3"/>
      <c r="GZA172" s="3"/>
      <c r="GZB172" s="3"/>
      <c r="GZC172" s="3"/>
      <c r="GZD172" s="3"/>
      <c r="GZE172" s="3"/>
      <c r="GZF172" s="3"/>
      <c r="GZG172" s="3"/>
      <c r="GZH172" s="3"/>
      <c r="GZI172" s="3"/>
      <c r="GZJ172" s="3"/>
      <c r="GZK172" s="3"/>
      <c r="GZL172" s="3"/>
      <c r="GZM172" s="3"/>
      <c r="GZN172" s="3"/>
      <c r="GZO172" s="3"/>
      <c r="GZP172" s="3"/>
      <c r="GZQ172" s="3"/>
      <c r="GZR172" s="3"/>
      <c r="GZS172" s="3"/>
      <c r="GZT172" s="3"/>
      <c r="GZU172" s="3"/>
      <c r="GZV172" s="3"/>
      <c r="GZW172" s="3"/>
      <c r="GZX172" s="3"/>
      <c r="GZY172" s="3"/>
      <c r="GZZ172" s="3"/>
      <c r="HAA172" s="3"/>
      <c r="HAB172" s="3"/>
      <c r="HAC172" s="3"/>
      <c r="HAD172" s="3"/>
      <c r="HAE172" s="3"/>
      <c r="HAF172" s="3"/>
      <c r="HAG172" s="3"/>
      <c r="HAH172" s="3"/>
      <c r="HAI172" s="3"/>
      <c r="HAJ172" s="3"/>
      <c r="HAK172" s="3"/>
      <c r="HAL172" s="3"/>
      <c r="HAM172" s="3"/>
      <c r="HAN172" s="3"/>
      <c r="HAO172" s="3"/>
      <c r="HAP172" s="3"/>
      <c r="HAQ172" s="3"/>
      <c r="HAR172" s="3"/>
      <c r="HAS172" s="3"/>
      <c r="HAT172" s="3"/>
      <c r="HAU172" s="3"/>
      <c r="HAV172" s="3"/>
      <c r="HAW172" s="3"/>
      <c r="HAX172" s="3"/>
      <c r="HAY172" s="3"/>
      <c r="HAZ172" s="3"/>
      <c r="HBA172" s="3"/>
      <c r="HBB172" s="3"/>
      <c r="HBC172" s="3"/>
      <c r="HBD172" s="3"/>
      <c r="HBE172" s="3"/>
      <c r="HBF172" s="3"/>
      <c r="HBG172" s="3"/>
      <c r="HBH172" s="3"/>
      <c r="HBI172" s="3"/>
      <c r="HBJ172" s="3"/>
      <c r="HBK172" s="3"/>
      <c r="HBL172" s="3"/>
      <c r="HBM172" s="3"/>
      <c r="HBN172" s="3"/>
      <c r="HBO172" s="3"/>
      <c r="HBP172" s="3"/>
      <c r="HBQ172" s="3"/>
      <c r="HBR172" s="3"/>
      <c r="HBS172" s="3"/>
      <c r="HBT172" s="3"/>
      <c r="HBU172" s="3"/>
      <c r="HBV172" s="3"/>
      <c r="HBW172" s="3"/>
      <c r="HBX172" s="3"/>
      <c r="HBY172" s="3"/>
      <c r="HBZ172" s="3"/>
      <c r="HCA172" s="3"/>
      <c r="HCB172" s="3"/>
      <c r="HCC172" s="3"/>
      <c r="HCD172" s="3"/>
      <c r="HCE172" s="3"/>
      <c r="HCF172" s="3"/>
      <c r="HCG172" s="3"/>
      <c r="HCH172" s="3"/>
      <c r="HCI172" s="3"/>
      <c r="HCJ172" s="3"/>
      <c r="HCK172" s="3"/>
      <c r="HCL172" s="3"/>
      <c r="HCM172" s="3"/>
      <c r="HCN172" s="3"/>
      <c r="HCO172" s="3"/>
      <c r="HCP172" s="3"/>
      <c r="HCQ172" s="3"/>
      <c r="HCR172" s="3"/>
      <c r="HCS172" s="3"/>
      <c r="HCT172" s="3"/>
      <c r="HCU172" s="3"/>
      <c r="HCV172" s="3"/>
      <c r="HCW172" s="3"/>
      <c r="HCX172" s="3"/>
      <c r="HCY172" s="3"/>
      <c r="HCZ172" s="3"/>
      <c r="HDA172" s="3"/>
      <c r="HDB172" s="3"/>
      <c r="HDC172" s="3"/>
      <c r="HDD172" s="3"/>
      <c r="HDE172" s="3"/>
      <c r="HDF172" s="3"/>
      <c r="HDG172" s="3"/>
      <c r="HDH172" s="3"/>
      <c r="HDI172" s="3"/>
      <c r="HDJ172" s="3"/>
      <c r="HDK172" s="3"/>
      <c r="HDL172" s="3"/>
      <c r="HDM172" s="3"/>
      <c r="HDN172" s="3"/>
      <c r="HDO172" s="3"/>
      <c r="HDP172" s="3"/>
      <c r="HDQ172" s="3"/>
      <c r="HDR172" s="3"/>
      <c r="HDS172" s="3"/>
      <c r="HDT172" s="3"/>
      <c r="HDU172" s="3"/>
      <c r="HDV172" s="3"/>
      <c r="HDW172" s="3"/>
      <c r="HDX172" s="3"/>
      <c r="HDY172" s="3"/>
      <c r="HDZ172" s="3"/>
      <c r="HEA172" s="3"/>
      <c r="HEB172" s="3"/>
      <c r="HEC172" s="3"/>
      <c r="HED172" s="3"/>
      <c r="HEE172" s="3"/>
      <c r="HEF172" s="3"/>
      <c r="HEG172" s="3"/>
      <c r="HEH172" s="3"/>
      <c r="HEI172" s="3"/>
      <c r="HEJ172" s="3"/>
      <c r="HEK172" s="3"/>
      <c r="HEL172" s="3"/>
      <c r="HEM172" s="3"/>
      <c r="HEN172" s="3"/>
      <c r="HEO172" s="3"/>
      <c r="HEP172" s="3"/>
      <c r="HEQ172" s="3"/>
      <c r="HER172" s="3"/>
      <c r="HES172" s="3"/>
      <c r="HET172" s="3"/>
      <c r="HEU172" s="3"/>
      <c r="HEV172" s="3"/>
      <c r="HEW172" s="3"/>
      <c r="HEX172" s="3"/>
      <c r="HEY172" s="3"/>
      <c r="HEZ172" s="3"/>
      <c r="HFA172" s="3"/>
      <c r="HFB172" s="3"/>
      <c r="HFC172" s="3"/>
      <c r="HFD172" s="3"/>
      <c r="HFE172" s="3"/>
      <c r="HFF172" s="3"/>
      <c r="HFG172" s="3"/>
      <c r="HFH172" s="3"/>
      <c r="HFI172" s="3"/>
      <c r="HFJ172" s="3"/>
      <c r="HFK172" s="3"/>
      <c r="HFL172" s="3"/>
      <c r="HFM172" s="3"/>
      <c r="HFN172" s="3"/>
      <c r="HFO172" s="3"/>
      <c r="HFP172" s="3"/>
      <c r="HFQ172" s="3"/>
      <c r="HFR172" s="3"/>
      <c r="HFS172" s="3"/>
      <c r="HFT172" s="3"/>
      <c r="HFU172" s="3"/>
      <c r="HFV172" s="3"/>
      <c r="HFW172" s="3"/>
      <c r="HFX172" s="3"/>
      <c r="HFY172" s="3"/>
      <c r="HFZ172" s="3"/>
      <c r="HGA172" s="3"/>
      <c r="HGB172" s="3"/>
      <c r="HGC172" s="3"/>
      <c r="HGD172" s="3"/>
      <c r="HGE172" s="3"/>
      <c r="HGF172" s="3"/>
      <c r="HGG172" s="3"/>
      <c r="HGH172" s="3"/>
      <c r="HGI172" s="3"/>
      <c r="HGJ172" s="3"/>
      <c r="HGK172" s="3"/>
      <c r="HGL172" s="3"/>
      <c r="HGM172" s="3"/>
      <c r="HGN172" s="3"/>
      <c r="HGO172" s="3"/>
      <c r="HGP172" s="3"/>
      <c r="HGQ172" s="3"/>
      <c r="HGR172" s="3"/>
      <c r="HGS172" s="3"/>
      <c r="HGT172" s="3"/>
      <c r="HGU172" s="3"/>
      <c r="HGV172" s="3"/>
      <c r="HGW172" s="3"/>
      <c r="HGX172" s="3"/>
      <c r="HGY172" s="3"/>
      <c r="HGZ172" s="3"/>
      <c r="HHA172" s="3"/>
      <c r="HHB172" s="3"/>
      <c r="HHC172" s="3"/>
      <c r="HHD172" s="3"/>
      <c r="HHE172" s="3"/>
      <c r="HHF172" s="3"/>
      <c r="HHG172" s="3"/>
      <c r="HHH172" s="3"/>
      <c r="HHI172" s="3"/>
      <c r="HHJ172" s="3"/>
      <c r="HHK172" s="3"/>
      <c r="HHL172" s="3"/>
      <c r="HHM172" s="3"/>
      <c r="HHN172" s="3"/>
      <c r="HHO172" s="3"/>
      <c r="HHP172" s="3"/>
      <c r="HHQ172" s="3"/>
      <c r="HHR172" s="3"/>
      <c r="HHS172" s="3"/>
      <c r="HHT172" s="3"/>
      <c r="HHU172" s="3"/>
      <c r="HHV172" s="3"/>
      <c r="HHW172" s="3"/>
      <c r="HHX172" s="3"/>
      <c r="HHY172" s="3"/>
      <c r="HHZ172" s="3"/>
      <c r="HIA172" s="3"/>
      <c r="HIB172" s="3"/>
      <c r="HIC172" s="3"/>
      <c r="HID172" s="3"/>
      <c r="HIE172" s="3"/>
      <c r="HIF172" s="3"/>
      <c r="HIG172" s="3"/>
      <c r="HIH172" s="3"/>
      <c r="HII172" s="3"/>
      <c r="HIJ172" s="3"/>
      <c r="HIK172" s="3"/>
      <c r="HIL172" s="3"/>
      <c r="HIM172" s="3"/>
      <c r="HIN172" s="3"/>
      <c r="HIO172" s="3"/>
      <c r="HIP172" s="3"/>
      <c r="HIQ172" s="3"/>
      <c r="HIR172" s="3"/>
      <c r="HIS172" s="3"/>
      <c r="HIT172" s="3"/>
      <c r="HIU172" s="3"/>
      <c r="HIV172" s="3"/>
      <c r="HIW172" s="3"/>
      <c r="HIX172" s="3"/>
      <c r="HIY172" s="3"/>
      <c r="HIZ172" s="3"/>
      <c r="HJA172" s="3"/>
      <c r="HJB172" s="3"/>
      <c r="HJC172" s="3"/>
      <c r="HJD172" s="3"/>
      <c r="HJE172" s="3"/>
      <c r="HJF172" s="3"/>
      <c r="HJG172" s="3"/>
      <c r="HJH172" s="3"/>
      <c r="HJI172" s="3"/>
      <c r="HJJ172" s="3"/>
      <c r="HJK172" s="3"/>
      <c r="HJL172" s="3"/>
      <c r="HJM172" s="3"/>
      <c r="HJN172" s="3"/>
      <c r="HJO172" s="3"/>
      <c r="HJP172" s="3"/>
      <c r="HJQ172" s="3"/>
      <c r="HJR172" s="3"/>
      <c r="HJS172" s="3"/>
      <c r="HJT172" s="3"/>
      <c r="HJU172" s="3"/>
      <c r="HJV172" s="3"/>
      <c r="HJW172" s="3"/>
      <c r="HJX172" s="3"/>
      <c r="HJY172" s="3"/>
      <c r="HJZ172" s="3"/>
      <c r="HKA172" s="3"/>
      <c r="HKB172" s="3"/>
      <c r="HKC172" s="3"/>
      <c r="HKD172" s="3"/>
      <c r="HKE172" s="3"/>
      <c r="HKF172" s="3"/>
      <c r="HKG172" s="3"/>
      <c r="HKH172" s="3"/>
      <c r="HKI172" s="3"/>
      <c r="HKJ172" s="3"/>
      <c r="HKK172" s="3"/>
      <c r="HKL172" s="3"/>
      <c r="HKM172" s="3"/>
      <c r="HKN172" s="3"/>
      <c r="HKO172" s="3"/>
      <c r="HKP172" s="3"/>
      <c r="HKQ172" s="3"/>
      <c r="HKR172" s="3"/>
      <c r="HKS172" s="3"/>
      <c r="HKT172" s="3"/>
      <c r="HKU172" s="3"/>
      <c r="HKV172" s="3"/>
      <c r="HKW172" s="3"/>
      <c r="HKX172" s="3"/>
      <c r="HKY172" s="3"/>
      <c r="HKZ172" s="3"/>
      <c r="HLA172" s="3"/>
      <c r="HLB172" s="3"/>
      <c r="HLC172" s="3"/>
      <c r="HLD172" s="3"/>
      <c r="HLE172" s="3"/>
      <c r="HLF172" s="3"/>
      <c r="HLG172" s="3"/>
      <c r="HLH172" s="3"/>
      <c r="HLI172" s="3"/>
      <c r="HLJ172" s="3"/>
      <c r="HLK172" s="3"/>
      <c r="HLL172" s="3"/>
      <c r="HLM172" s="3"/>
      <c r="HLN172" s="3"/>
      <c r="HLO172" s="3"/>
      <c r="HLP172" s="3"/>
      <c r="HLQ172" s="3"/>
      <c r="HLR172" s="3"/>
      <c r="HLS172" s="3"/>
      <c r="HLT172" s="3"/>
      <c r="HLU172" s="3"/>
      <c r="HLV172" s="3"/>
      <c r="HLW172" s="3"/>
      <c r="HLX172" s="3"/>
      <c r="HLY172" s="3"/>
      <c r="HLZ172" s="3"/>
      <c r="HMA172" s="3"/>
      <c r="HMB172" s="3"/>
      <c r="HMC172" s="3"/>
      <c r="HMD172" s="3"/>
      <c r="HME172" s="3"/>
      <c r="HMF172" s="3"/>
      <c r="HMG172" s="3"/>
      <c r="HMH172" s="3"/>
      <c r="HMI172" s="3"/>
      <c r="HMJ172" s="3"/>
      <c r="HMK172" s="3"/>
      <c r="HML172" s="3"/>
      <c r="HMM172" s="3"/>
      <c r="HMN172" s="3"/>
      <c r="HMO172" s="3"/>
      <c r="HMP172" s="3"/>
      <c r="HMQ172" s="3"/>
      <c r="HMR172" s="3"/>
      <c r="HMS172" s="3"/>
      <c r="HMT172" s="3"/>
      <c r="HMU172" s="3"/>
      <c r="HMV172" s="3"/>
      <c r="HMW172" s="3"/>
      <c r="HMX172" s="3"/>
      <c r="HMY172" s="3"/>
      <c r="HMZ172" s="3"/>
      <c r="HNA172" s="3"/>
      <c r="HNB172" s="3"/>
      <c r="HNC172" s="3"/>
      <c r="HND172" s="3"/>
      <c r="HNE172" s="3"/>
      <c r="HNF172" s="3"/>
      <c r="HNG172" s="3"/>
      <c r="HNH172" s="3"/>
      <c r="HNI172" s="3"/>
      <c r="HNJ172" s="3"/>
      <c r="HNK172" s="3"/>
      <c r="HNL172" s="3"/>
      <c r="HNM172" s="3"/>
      <c r="HNN172" s="3"/>
      <c r="HNO172" s="3"/>
      <c r="HNP172" s="3"/>
      <c r="HNQ172" s="3"/>
      <c r="HNR172" s="3"/>
      <c r="HNS172" s="3"/>
      <c r="HNT172" s="3"/>
      <c r="HNU172" s="3"/>
      <c r="HNV172" s="3"/>
      <c r="HNW172" s="3"/>
      <c r="HNX172" s="3"/>
      <c r="HNY172" s="3"/>
      <c r="HNZ172" s="3"/>
      <c r="HOA172" s="3"/>
      <c r="HOB172" s="3"/>
      <c r="HOC172" s="3"/>
      <c r="HOD172" s="3"/>
      <c r="HOE172" s="3"/>
      <c r="HOF172" s="3"/>
      <c r="HOG172" s="3"/>
      <c r="HOH172" s="3"/>
      <c r="HOI172" s="3"/>
      <c r="HOJ172" s="3"/>
      <c r="HOK172" s="3"/>
      <c r="HOL172" s="3"/>
      <c r="HOM172" s="3"/>
      <c r="HON172" s="3"/>
      <c r="HOO172" s="3"/>
      <c r="HOP172" s="3"/>
      <c r="HOQ172" s="3"/>
      <c r="HOR172" s="3"/>
      <c r="HOS172" s="3"/>
      <c r="HOT172" s="3"/>
      <c r="HOU172" s="3"/>
      <c r="HOV172" s="3"/>
      <c r="HOW172" s="3"/>
      <c r="HOX172" s="3"/>
      <c r="HOY172" s="3"/>
      <c r="HOZ172" s="3"/>
      <c r="HPA172" s="3"/>
      <c r="HPB172" s="3"/>
      <c r="HPC172" s="3"/>
      <c r="HPD172" s="3"/>
      <c r="HPE172" s="3"/>
      <c r="HPF172" s="3"/>
      <c r="HPG172" s="3"/>
      <c r="HPH172" s="3"/>
      <c r="HPI172" s="3"/>
      <c r="HPJ172" s="3"/>
      <c r="HPK172" s="3"/>
      <c r="HPL172" s="3"/>
      <c r="HPM172" s="3"/>
      <c r="HPN172" s="3"/>
      <c r="HPO172" s="3"/>
      <c r="HPP172" s="3"/>
      <c r="HPQ172" s="3"/>
      <c r="HPR172" s="3"/>
      <c r="HPS172" s="3"/>
      <c r="HPT172" s="3"/>
      <c r="HPU172" s="3"/>
      <c r="HPV172" s="3"/>
      <c r="HPW172" s="3"/>
      <c r="HPX172" s="3"/>
      <c r="HPY172" s="3"/>
      <c r="HPZ172" s="3"/>
      <c r="HQA172" s="3"/>
      <c r="HQB172" s="3"/>
      <c r="HQC172" s="3"/>
      <c r="HQD172" s="3"/>
      <c r="HQE172" s="3"/>
      <c r="HQF172" s="3"/>
      <c r="HQG172" s="3"/>
      <c r="HQH172" s="3"/>
      <c r="HQI172" s="3"/>
      <c r="HQJ172" s="3"/>
      <c r="HQK172" s="3"/>
      <c r="HQL172" s="3"/>
      <c r="HQM172" s="3"/>
      <c r="HQN172" s="3"/>
      <c r="HQO172" s="3"/>
      <c r="HQP172" s="3"/>
      <c r="HQQ172" s="3"/>
      <c r="HQR172" s="3"/>
      <c r="HQS172" s="3"/>
      <c r="HQT172" s="3"/>
      <c r="HQU172" s="3"/>
      <c r="HQV172" s="3"/>
      <c r="HQW172" s="3"/>
      <c r="HQX172" s="3"/>
      <c r="HQY172" s="3"/>
      <c r="HQZ172" s="3"/>
      <c r="HRA172" s="3"/>
      <c r="HRB172" s="3"/>
      <c r="HRC172" s="3"/>
      <c r="HRD172" s="3"/>
      <c r="HRE172" s="3"/>
      <c r="HRF172" s="3"/>
      <c r="HRG172" s="3"/>
      <c r="HRH172" s="3"/>
      <c r="HRI172" s="3"/>
      <c r="HRJ172" s="3"/>
      <c r="HRK172" s="3"/>
      <c r="HRL172" s="3"/>
      <c r="HRM172" s="3"/>
      <c r="HRN172" s="3"/>
      <c r="HRO172" s="3"/>
      <c r="HRP172" s="3"/>
      <c r="HRQ172" s="3"/>
      <c r="HRR172" s="3"/>
      <c r="HRS172" s="3"/>
      <c r="HRT172" s="3"/>
      <c r="HRU172" s="3"/>
      <c r="HRV172" s="3"/>
      <c r="HRW172" s="3"/>
      <c r="HRX172" s="3"/>
      <c r="HRY172" s="3"/>
      <c r="HRZ172" s="3"/>
      <c r="HSA172" s="3"/>
      <c r="HSB172" s="3"/>
      <c r="HSC172" s="3"/>
      <c r="HSD172" s="3"/>
      <c r="HSE172" s="3"/>
      <c r="HSF172" s="3"/>
      <c r="HSG172" s="3"/>
      <c r="HSH172" s="3"/>
      <c r="HSI172" s="3"/>
      <c r="HSJ172" s="3"/>
      <c r="HSK172" s="3"/>
      <c r="HSL172" s="3"/>
      <c r="HSM172" s="3"/>
      <c r="HSN172" s="3"/>
      <c r="HSO172" s="3"/>
      <c r="HSP172" s="3"/>
      <c r="HSQ172" s="3"/>
      <c r="HSR172" s="3"/>
      <c r="HSS172" s="3"/>
      <c r="HST172" s="3"/>
      <c r="HSU172" s="3"/>
      <c r="HSV172" s="3"/>
      <c r="HSW172" s="3"/>
      <c r="HSX172" s="3"/>
      <c r="HSY172" s="3"/>
      <c r="HSZ172" s="3"/>
      <c r="HTA172" s="3"/>
      <c r="HTB172" s="3"/>
      <c r="HTC172" s="3"/>
      <c r="HTD172" s="3"/>
      <c r="HTE172" s="3"/>
      <c r="HTF172" s="3"/>
      <c r="HTG172" s="3"/>
      <c r="HTH172" s="3"/>
      <c r="HTI172" s="3"/>
      <c r="HTJ172" s="3"/>
      <c r="HTK172" s="3"/>
      <c r="HTL172" s="3"/>
      <c r="HTM172" s="3"/>
      <c r="HTN172" s="3"/>
      <c r="HTO172" s="3"/>
      <c r="HTP172" s="3"/>
      <c r="HTQ172" s="3"/>
      <c r="HTR172" s="3"/>
      <c r="HTS172" s="3"/>
      <c r="HTT172" s="3"/>
      <c r="HTU172" s="3"/>
      <c r="HTV172" s="3"/>
      <c r="HTW172" s="3"/>
      <c r="HTX172" s="3"/>
      <c r="HTY172" s="3"/>
      <c r="HTZ172" s="3"/>
      <c r="HUA172" s="3"/>
      <c r="HUB172" s="3"/>
      <c r="HUC172" s="3"/>
      <c r="HUD172" s="3"/>
      <c r="HUE172" s="3"/>
      <c r="HUF172" s="3"/>
      <c r="HUG172" s="3"/>
      <c r="HUH172" s="3"/>
      <c r="HUI172" s="3"/>
      <c r="HUJ172" s="3"/>
      <c r="HUK172" s="3"/>
      <c r="HUL172" s="3"/>
      <c r="HUM172" s="3"/>
      <c r="HUN172" s="3"/>
      <c r="HUO172" s="3"/>
      <c r="HUP172" s="3"/>
      <c r="HUQ172" s="3"/>
      <c r="HUR172" s="3"/>
      <c r="HUS172" s="3"/>
      <c r="HUT172" s="3"/>
      <c r="HUU172" s="3"/>
      <c r="HUV172" s="3"/>
      <c r="HUW172" s="3"/>
      <c r="HUX172" s="3"/>
      <c r="HUY172" s="3"/>
      <c r="HUZ172" s="3"/>
      <c r="HVA172" s="3"/>
      <c r="HVB172" s="3"/>
      <c r="HVC172" s="3"/>
      <c r="HVD172" s="3"/>
      <c r="HVE172" s="3"/>
      <c r="HVF172" s="3"/>
      <c r="HVG172" s="3"/>
      <c r="HVH172" s="3"/>
      <c r="HVI172" s="3"/>
      <c r="HVJ172" s="3"/>
      <c r="HVK172" s="3"/>
      <c r="HVL172" s="3"/>
      <c r="HVM172" s="3"/>
      <c r="HVN172" s="3"/>
      <c r="HVO172" s="3"/>
      <c r="HVP172" s="3"/>
      <c r="HVQ172" s="3"/>
      <c r="HVR172" s="3"/>
      <c r="HVS172" s="3"/>
      <c r="HVT172" s="3"/>
      <c r="HVU172" s="3"/>
      <c r="HVV172" s="3"/>
      <c r="HVW172" s="3"/>
      <c r="HVX172" s="3"/>
      <c r="HVY172" s="3"/>
      <c r="HVZ172" s="3"/>
      <c r="HWA172" s="3"/>
      <c r="HWB172" s="3"/>
      <c r="HWC172" s="3"/>
      <c r="HWD172" s="3"/>
      <c r="HWE172" s="3"/>
      <c r="HWF172" s="3"/>
      <c r="HWG172" s="3"/>
      <c r="HWH172" s="3"/>
      <c r="HWI172" s="3"/>
      <c r="HWJ172" s="3"/>
      <c r="HWK172" s="3"/>
      <c r="HWL172" s="3"/>
      <c r="HWM172" s="3"/>
      <c r="HWN172" s="3"/>
      <c r="HWO172" s="3"/>
      <c r="HWP172" s="3"/>
      <c r="HWQ172" s="3"/>
      <c r="HWR172" s="3"/>
      <c r="HWS172" s="3"/>
      <c r="HWT172" s="3"/>
      <c r="HWU172" s="3"/>
      <c r="HWV172" s="3"/>
      <c r="HWW172" s="3"/>
      <c r="HWX172" s="3"/>
      <c r="HWY172" s="3"/>
      <c r="HWZ172" s="3"/>
      <c r="HXA172" s="3"/>
      <c r="HXB172" s="3"/>
      <c r="HXC172" s="3"/>
      <c r="HXD172" s="3"/>
      <c r="HXE172" s="3"/>
      <c r="HXF172" s="3"/>
      <c r="HXG172" s="3"/>
      <c r="HXH172" s="3"/>
      <c r="HXI172" s="3"/>
      <c r="HXJ172" s="3"/>
      <c r="HXK172" s="3"/>
      <c r="HXL172" s="3"/>
      <c r="HXM172" s="3"/>
      <c r="HXN172" s="3"/>
      <c r="HXO172" s="3"/>
      <c r="HXP172" s="3"/>
      <c r="HXQ172" s="3"/>
      <c r="HXR172" s="3"/>
      <c r="HXS172" s="3"/>
      <c r="HXT172" s="3"/>
      <c r="HXU172" s="3"/>
      <c r="HXV172" s="3"/>
      <c r="HXW172" s="3"/>
      <c r="HXX172" s="3"/>
      <c r="HXY172" s="3"/>
      <c r="HXZ172" s="3"/>
      <c r="HYA172" s="3"/>
      <c r="HYB172" s="3"/>
      <c r="HYC172" s="3"/>
      <c r="HYD172" s="3"/>
      <c r="HYE172" s="3"/>
      <c r="HYF172" s="3"/>
      <c r="HYG172" s="3"/>
      <c r="HYH172" s="3"/>
      <c r="HYI172" s="3"/>
      <c r="HYJ172" s="3"/>
      <c r="HYK172" s="3"/>
      <c r="HYL172" s="3"/>
      <c r="HYM172" s="3"/>
      <c r="HYN172" s="3"/>
      <c r="HYO172" s="3"/>
      <c r="HYP172" s="3"/>
      <c r="HYQ172" s="3"/>
      <c r="HYR172" s="3"/>
      <c r="HYS172" s="3"/>
      <c r="HYT172" s="3"/>
      <c r="HYU172" s="3"/>
      <c r="HYV172" s="3"/>
      <c r="HYW172" s="3"/>
      <c r="HYX172" s="3"/>
      <c r="HYY172" s="3"/>
      <c r="HYZ172" s="3"/>
      <c r="HZA172" s="3"/>
      <c r="HZB172" s="3"/>
      <c r="HZC172" s="3"/>
      <c r="HZD172" s="3"/>
      <c r="HZE172" s="3"/>
      <c r="HZF172" s="3"/>
      <c r="HZG172" s="3"/>
      <c r="HZH172" s="3"/>
      <c r="HZI172" s="3"/>
      <c r="HZJ172" s="3"/>
      <c r="HZK172" s="3"/>
      <c r="HZL172" s="3"/>
      <c r="HZM172" s="3"/>
      <c r="HZN172" s="3"/>
      <c r="HZO172" s="3"/>
      <c r="HZP172" s="3"/>
      <c r="HZQ172" s="3"/>
      <c r="HZR172" s="3"/>
      <c r="HZS172" s="3"/>
      <c r="HZT172" s="3"/>
      <c r="HZU172" s="3"/>
      <c r="HZV172" s="3"/>
      <c r="HZW172" s="3"/>
      <c r="HZX172" s="3"/>
      <c r="HZY172" s="3"/>
      <c r="HZZ172" s="3"/>
      <c r="IAA172" s="3"/>
      <c r="IAB172" s="3"/>
      <c r="IAC172" s="3"/>
      <c r="IAD172" s="3"/>
      <c r="IAE172" s="3"/>
      <c r="IAF172" s="3"/>
      <c r="IAG172" s="3"/>
      <c r="IAH172" s="3"/>
      <c r="IAI172" s="3"/>
      <c r="IAJ172" s="3"/>
      <c r="IAK172" s="3"/>
      <c r="IAL172" s="3"/>
      <c r="IAM172" s="3"/>
      <c r="IAN172" s="3"/>
      <c r="IAO172" s="3"/>
      <c r="IAP172" s="3"/>
      <c r="IAQ172" s="3"/>
      <c r="IAR172" s="3"/>
      <c r="IAS172" s="3"/>
      <c r="IAT172" s="3"/>
      <c r="IAU172" s="3"/>
      <c r="IAV172" s="3"/>
      <c r="IAW172" s="3"/>
      <c r="IAX172" s="3"/>
      <c r="IAY172" s="3"/>
      <c r="IAZ172" s="3"/>
      <c r="IBA172" s="3"/>
      <c r="IBB172" s="3"/>
      <c r="IBC172" s="3"/>
      <c r="IBD172" s="3"/>
      <c r="IBE172" s="3"/>
      <c r="IBF172" s="3"/>
      <c r="IBG172" s="3"/>
      <c r="IBH172" s="3"/>
      <c r="IBI172" s="3"/>
      <c r="IBJ172" s="3"/>
      <c r="IBK172" s="3"/>
      <c r="IBL172" s="3"/>
      <c r="IBM172" s="3"/>
      <c r="IBN172" s="3"/>
      <c r="IBO172" s="3"/>
      <c r="IBP172" s="3"/>
      <c r="IBQ172" s="3"/>
      <c r="IBR172" s="3"/>
      <c r="IBS172" s="3"/>
      <c r="IBT172" s="3"/>
      <c r="IBU172" s="3"/>
      <c r="IBV172" s="3"/>
      <c r="IBW172" s="3"/>
      <c r="IBX172" s="3"/>
      <c r="IBY172" s="3"/>
      <c r="IBZ172" s="3"/>
      <c r="ICA172" s="3"/>
      <c r="ICB172" s="3"/>
      <c r="ICC172" s="3"/>
      <c r="ICD172" s="3"/>
      <c r="ICE172" s="3"/>
      <c r="ICF172" s="3"/>
      <c r="ICG172" s="3"/>
      <c r="ICH172" s="3"/>
      <c r="ICI172" s="3"/>
      <c r="ICJ172" s="3"/>
      <c r="ICK172" s="3"/>
      <c r="ICL172" s="3"/>
      <c r="ICM172" s="3"/>
      <c r="ICN172" s="3"/>
      <c r="ICO172" s="3"/>
      <c r="ICP172" s="3"/>
      <c r="ICQ172" s="3"/>
      <c r="ICR172" s="3"/>
      <c r="ICS172" s="3"/>
      <c r="ICT172" s="3"/>
      <c r="ICU172" s="3"/>
      <c r="ICV172" s="3"/>
      <c r="ICW172" s="3"/>
      <c r="ICX172" s="3"/>
      <c r="ICY172" s="3"/>
      <c r="ICZ172" s="3"/>
      <c r="IDA172" s="3"/>
      <c r="IDB172" s="3"/>
      <c r="IDC172" s="3"/>
      <c r="IDD172" s="3"/>
      <c r="IDE172" s="3"/>
      <c r="IDF172" s="3"/>
      <c r="IDG172" s="3"/>
      <c r="IDH172" s="3"/>
      <c r="IDI172" s="3"/>
      <c r="IDJ172" s="3"/>
      <c r="IDK172" s="3"/>
      <c r="IDL172" s="3"/>
      <c r="IDM172" s="3"/>
      <c r="IDN172" s="3"/>
      <c r="IDO172" s="3"/>
      <c r="IDP172" s="3"/>
      <c r="IDQ172" s="3"/>
      <c r="IDR172" s="3"/>
      <c r="IDS172" s="3"/>
      <c r="IDT172" s="3"/>
      <c r="IDU172" s="3"/>
      <c r="IDV172" s="3"/>
      <c r="IDW172" s="3"/>
      <c r="IDX172" s="3"/>
      <c r="IDY172" s="3"/>
      <c r="IDZ172" s="3"/>
      <c r="IEA172" s="3"/>
      <c r="IEB172" s="3"/>
      <c r="IEC172" s="3"/>
      <c r="IED172" s="3"/>
      <c r="IEE172" s="3"/>
      <c r="IEF172" s="3"/>
      <c r="IEG172" s="3"/>
      <c r="IEH172" s="3"/>
      <c r="IEI172" s="3"/>
      <c r="IEJ172" s="3"/>
      <c r="IEK172" s="3"/>
      <c r="IEL172" s="3"/>
      <c r="IEM172" s="3"/>
      <c r="IEN172" s="3"/>
      <c r="IEO172" s="3"/>
      <c r="IEP172" s="3"/>
      <c r="IEQ172" s="3"/>
      <c r="IER172" s="3"/>
      <c r="IES172" s="3"/>
      <c r="IET172" s="3"/>
      <c r="IEU172" s="3"/>
      <c r="IEV172" s="3"/>
      <c r="IEW172" s="3"/>
      <c r="IEX172" s="3"/>
      <c r="IEY172" s="3"/>
      <c r="IEZ172" s="3"/>
      <c r="IFA172" s="3"/>
      <c r="IFB172" s="3"/>
      <c r="IFC172" s="3"/>
      <c r="IFD172" s="3"/>
      <c r="IFE172" s="3"/>
      <c r="IFF172" s="3"/>
      <c r="IFG172" s="3"/>
      <c r="IFH172" s="3"/>
      <c r="IFI172" s="3"/>
      <c r="IFJ172" s="3"/>
      <c r="IFK172" s="3"/>
      <c r="IFL172" s="3"/>
      <c r="IFM172" s="3"/>
      <c r="IFN172" s="3"/>
      <c r="IFO172" s="3"/>
      <c r="IFP172" s="3"/>
      <c r="IFQ172" s="3"/>
      <c r="IFR172" s="3"/>
      <c r="IFS172" s="3"/>
      <c r="IFT172" s="3"/>
      <c r="IFU172" s="3"/>
      <c r="IFV172" s="3"/>
      <c r="IFW172" s="3"/>
      <c r="IFX172" s="3"/>
      <c r="IFY172" s="3"/>
      <c r="IFZ172" s="3"/>
      <c r="IGA172" s="3"/>
      <c r="IGB172" s="3"/>
      <c r="IGC172" s="3"/>
      <c r="IGD172" s="3"/>
      <c r="IGE172" s="3"/>
      <c r="IGF172" s="3"/>
      <c r="IGG172" s="3"/>
      <c r="IGH172" s="3"/>
      <c r="IGI172" s="3"/>
      <c r="IGJ172" s="3"/>
      <c r="IGK172" s="3"/>
      <c r="IGL172" s="3"/>
      <c r="IGM172" s="3"/>
      <c r="IGN172" s="3"/>
      <c r="IGO172" s="3"/>
      <c r="IGP172" s="3"/>
      <c r="IGQ172" s="3"/>
      <c r="IGR172" s="3"/>
      <c r="IGS172" s="3"/>
      <c r="IGT172" s="3"/>
      <c r="IGU172" s="3"/>
      <c r="IGV172" s="3"/>
      <c r="IGW172" s="3"/>
      <c r="IGX172" s="3"/>
      <c r="IGY172" s="3"/>
      <c r="IGZ172" s="3"/>
      <c r="IHA172" s="3"/>
      <c r="IHB172" s="3"/>
      <c r="IHC172" s="3"/>
      <c r="IHD172" s="3"/>
      <c r="IHE172" s="3"/>
      <c r="IHF172" s="3"/>
      <c r="IHG172" s="3"/>
      <c r="IHH172" s="3"/>
      <c r="IHI172" s="3"/>
      <c r="IHJ172" s="3"/>
      <c r="IHK172" s="3"/>
      <c r="IHL172" s="3"/>
      <c r="IHM172" s="3"/>
      <c r="IHN172" s="3"/>
      <c r="IHO172" s="3"/>
      <c r="IHP172" s="3"/>
      <c r="IHQ172" s="3"/>
      <c r="IHR172" s="3"/>
      <c r="IHS172" s="3"/>
      <c r="IHT172" s="3"/>
      <c r="IHU172" s="3"/>
      <c r="IHV172" s="3"/>
      <c r="IHW172" s="3"/>
      <c r="IHX172" s="3"/>
      <c r="IHY172" s="3"/>
      <c r="IHZ172" s="3"/>
      <c r="IIA172" s="3"/>
      <c r="IIB172" s="3"/>
      <c r="IIC172" s="3"/>
      <c r="IID172" s="3"/>
      <c r="IIE172" s="3"/>
      <c r="IIF172" s="3"/>
      <c r="IIG172" s="3"/>
      <c r="IIH172" s="3"/>
      <c r="III172" s="3"/>
      <c r="IIJ172" s="3"/>
      <c r="IIK172" s="3"/>
      <c r="IIL172" s="3"/>
      <c r="IIM172" s="3"/>
      <c r="IIN172" s="3"/>
      <c r="IIO172" s="3"/>
      <c r="IIP172" s="3"/>
      <c r="IIQ172" s="3"/>
      <c r="IIR172" s="3"/>
      <c r="IIS172" s="3"/>
      <c r="IIT172" s="3"/>
      <c r="IIU172" s="3"/>
      <c r="IIV172" s="3"/>
      <c r="IIW172" s="3"/>
      <c r="IIX172" s="3"/>
      <c r="IIY172" s="3"/>
      <c r="IIZ172" s="3"/>
      <c r="IJA172" s="3"/>
      <c r="IJB172" s="3"/>
      <c r="IJC172" s="3"/>
      <c r="IJD172" s="3"/>
      <c r="IJE172" s="3"/>
      <c r="IJF172" s="3"/>
      <c r="IJG172" s="3"/>
      <c r="IJH172" s="3"/>
      <c r="IJI172" s="3"/>
      <c r="IJJ172" s="3"/>
      <c r="IJK172" s="3"/>
      <c r="IJL172" s="3"/>
      <c r="IJM172" s="3"/>
      <c r="IJN172" s="3"/>
      <c r="IJO172" s="3"/>
      <c r="IJP172" s="3"/>
      <c r="IJQ172" s="3"/>
      <c r="IJR172" s="3"/>
      <c r="IJS172" s="3"/>
      <c r="IJT172" s="3"/>
      <c r="IJU172" s="3"/>
      <c r="IJV172" s="3"/>
      <c r="IJW172" s="3"/>
      <c r="IJX172" s="3"/>
      <c r="IJY172" s="3"/>
      <c r="IJZ172" s="3"/>
      <c r="IKA172" s="3"/>
      <c r="IKB172" s="3"/>
      <c r="IKC172" s="3"/>
      <c r="IKD172" s="3"/>
      <c r="IKE172" s="3"/>
      <c r="IKF172" s="3"/>
      <c r="IKG172" s="3"/>
      <c r="IKH172" s="3"/>
      <c r="IKI172" s="3"/>
      <c r="IKJ172" s="3"/>
      <c r="IKK172" s="3"/>
      <c r="IKL172" s="3"/>
      <c r="IKM172" s="3"/>
      <c r="IKN172" s="3"/>
      <c r="IKO172" s="3"/>
      <c r="IKP172" s="3"/>
      <c r="IKQ172" s="3"/>
      <c r="IKR172" s="3"/>
      <c r="IKS172" s="3"/>
      <c r="IKT172" s="3"/>
      <c r="IKU172" s="3"/>
      <c r="IKV172" s="3"/>
      <c r="IKW172" s="3"/>
      <c r="IKX172" s="3"/>
      <c r="IKY172" s="3"/>
      <c r="IKZ172" s="3"/>
      <c r="ILA172" s="3"/>
      <c r="ILB172" s="3"/>
      <c r="ILC172" s="3"/>
      <c r="ILD172" s="3"/>
      <c r="ILE172" s="3"/>
      <c r="ILF172" s="3"/>
      <c r="ILG172" s="3"/>
      <c r="ILH172" s="3"/>
      <c r="ILI172" s="3"/>
      <c r="ILJ172" s="3"/>
      <c r="ILK172" s="3"/>
      <c r="ILL172" s="3"/>
      <c r="ILM172" s="3"/>
      <c r="ILN172" s="3"/>
      <c r="ILO172" s="3"/>
      <c r="ILP172" s="3"/>
      <c r="ILQ172" s="3"/>
      <c r="ILR172" s="3"/>
      <c r="ILS172" s="3"/>
      <c r="ILT172" s="3"/>
      <c r="ILU172" s="3"/>
      <c r="ILV172" s="3"/>
      <c r="ILW172" s="3"/>
      <c r="ILX172" s="3"/>
      <c r="ILY172" s="3"/>
      <c r="ILZ172" s="3"/>
      <c r="IMA172" s="3"/>
      <c r="IMB172" s="3"/>
      <c r="IMC172" s="3"/>
      <c r="IMD172" s="3"/>
      <c r="IME172" s="3"/>
      <c r="IMF172" s="3"/>
      <c r="IMG172" s="3"/>
      <c r="IMH172" s="3"/>
      <c r="IMI172" s="3"/>
      <c r="IMJ172" s="3"/>
      <c r="IMK172" s="3"/>
      <c r="IML172" s="3"/>
      <c r="IMM172" s="3"/>
      <c r="IMN172" s="3"/>
      <c r="IMO172" s="3"/>
      <c r="IMP172" s="3"/>
      <c r="IMQ172" s="3"/>
      <c r="IMR172" s="3"/>
      <c r="IMS172" s="3"/>
      <c r="IMT172" s="3"/>
      <c r="IMU172" s="3"/>
      <c r="IMV172" s="3"/>
      <c r="IMW172" s="3"/>
      <c r="IMX172" s="3"/>
      <c r="IMY172" s="3"/>
      <c r="IMZ172" s="3"/>
      <c r="INA172" s="3"/>
      <c r="INB172" s="3"/>
      <c r="INC172" s="3"/>
      <c r="IND172" s="3"/>
      <c r="INE172" s="3"/>
      <c r="INF172" s="3"/>
      <c r="ING172" s="3"/>
      <c r="INH172" s="3"/>
      <c r="INI172" s="3"/>
      <c r="INJ172" s="3"/>
      <c r="INK172" s="3"/>
      <c r="INL172" s="3"/>
      <c r="INM172" s="3"/>
      <c r="INN172" s="3"/>
      <c r="INO172" s="3"/>
      <c r="INP172" s="3"/>
      <c r="INQ172" s="3"/>
      <c r="INR172" s="3"/>
      <c r="INS172" s="3"/>
      <c r="INT172" s="3"/>
      <c r="INU172" s="3"/>
      <c r="INV172" s="3"/>
      <c r="INW172" s="3"/>
      <c r="INX172" s="3"/>
      <c r="INY172" s="3"/>
      <c r="INZ172" s="3"/>
      <c r="IOA172" s="3"/>
      <c r="IOB172" s="3"/>
      <c r="IOC172" s="3"/>
      <c r="IOD172" s="3"/>
      <c r="IOE172" s="3"/>
      <c r="IOF172" s="3"/>
      <c r="IOG172" s="3"/>
      <c r="IOH172" s="3"/>
      <c r="IOI172" s="3"/>
      <c r="IOJ172" s="3"/>
      <c r="IOK172" s="3"/>
      <c r="IOL172" s="3"/>
      <c r="IOM172" s="3"/>
      <c r="ION172" s="3"/>
      <c r="IOO172" s="3"/>
      <c r="IOP172" s="3"/>
      <c r="IOQ172" s="3"/>
      <c r="IOR172" s="3"/>
      <c r="IOS172" s="3"/>
      <c r="IOT172" s="3"/>
      <c r="IOU172" s="3"/>
      <c r="IOV172" s="3"/>
      <c r="IOW172" s="3"/>
      <c r="IOX172" s="3"/>
      <c r="IOY172" s="3"/>
      <c r="IOZ172" s="3"/>
      <c r="IPA172" s="3"/>
      <c r="IPB172" s="3"/>
      <c r="IPC172" s="3"/>
      <c r="IPD172" s="3"/>
      <c r="IPE172" s="3"/>
      <c r="IPF172" s="3"/>
      <c r="IPG172" s="3"/>
      <c r="IPH172" s="3"/>
      <c r="IPI172" s="3"/>
      <c r="IPJ172" s="3"/>
      <c r="IPK172" s="3"/>
      <c r="IPL172" s="3"/>
      <c r="IPM172" s="3"/>
      <c r="IPN172" s="3"/>
      <c r="IPO172" s="3"/>
      <c r="IPP172" s="3"/>
      <c r="IPQ172" s="3"/>
      <c r="IPR172" s="3"/>
      <c r="IPS172" s="3"/>
      <c r="IPT172" s="3"/>
      <c r="IPU172" s="3"/>
      <c r="IPV172" s="3"/>
      <c r="IPW172" s="3"/>
      <c r="IPX172" s="3"/>
      <c r="IPY172" s="3"/>
      <c r="IPZ172" s="3"/>
      <c r="IQA172" s="3"/>
      <c r="IQB172" s="3"/>
      <c r="IQC172" s="3"/>
      <c r="IQD172" s="3"/>
      <c r="IQE172" s="3"/>
      <c r="IQF172" s="3"/>
      <c r="IQG172" s="3"/>
      <c r="IQH172" s="3"/>
      <c r="IQI172" s="3"/>
      <c r="IQJ172" s="3"/>
      <c r="IQK172" s="3"/>
      <c r="IQL172" s="3"/>
      <c r="IQM172" s="3"/>
      <c r="IQN172" s="3"/>
      <c r="IQO172" s="3"/>
      <c r="IQP172" s="3"/>
      <c r="IQQ172" s="3"/>
      <c r="IQR172" s="3"/>
      <c r="IQS172" s="3"/>
      <c r="IQT172" s="3"/>
      <c r="IQU172" s="3"/>
      <c r="IQV172" s="3"/>
      <c r="IQW172" s="3"/>
      <c r="IQX172" s="3"/>
      <c r="IQY172" s="3"/>
      <c r="IQZ172" s="3"/>
      <c r="IRA172" s="3"/>
      <c r="IRB172" s="3"/>
      <c r="IRC172" s="3"/>
      <c r="IRD172" s="3"/>
      <c r="IRE172" s="3"/>
      <c r="IRF172" s="3"/>
      <c r="IRG172" s="3"/>
      <c r="IRH172" s="3"/>
      <c r="IRI172" s="3"/>
      <c r="IRJ172" s="3"/>
      <c r="IRK172" s="3"/>
      <c r="IRL172" s="3"/>
      <c r="IRM172" s="3"/>
      <c r="IRN172" s="3"/>
      <c r="IRO172" s="3"/>
      <c r="IRP172" s="3"/>
      <c r="IRQ172" s="3"/>
      <c r="IRR172" s="3"/>
      <c r="IRS172" s="3"/>
      <c r="IRT172" s="3"/>
      <c r="IRU172" s="3"/>
      <c r="IRV172" s="3"/>
      <c r="IRW172" s="3"/>
      <c r="IRX172" s="3"/>
      <c r="IRY172" s="3"/>
      <c r="IRZ172" s="3"/>
      <c r="ISA172" s="3"/>
      <c r="ISB172" s="3"/>
      <c r="ISC172" s="3"/>
      <c r="ISD172" s="3"/>
      <c r="ISE172" s="3"/>
      <c r="ISF172" s="3"/>
      <c r="ISG172" s="3"/>
      <c r="ISH172" s="3"/>
      <c r="ISI172" s="3"/>
      <c r="ISJ172" s="3"/>
      <c r="ISK172" s="3"/>
      <c r="ISL172" s="3"/>
      <c r="ISM172" s="3"/>
      <c r="ISN172" s="3"/>
      <c r="ISO172" s="3"/>
      <c r="ISP172" s="3"/>
      <c r="ISQ172" s="3"/>
      <c r="ISR172" s="3"/>
      <c r="ISS172" s="3"/>
      <c r="IST172" s="3"/>
      <c r="ISU172" s="3"/>
      <c r="ISV172" s="3"/>
      <c r="ISW172" s="3"/>
      <c r="ISX172" s="3"/>
      <c r="ISY172" s="3"/>
      <c r="ISZ172" s="3"/>
      <c r="ITA172" s="3"/>
      <c r="ITB172" s="3"/>
      <c r="ITC172" s="3"/>
      <c r="ITD172" s="3"/>
      <c r="ITE172" s="3"/>
      <c r="ITF172" s="3"/>
      <c r="ITG172" s="3"/>
      <c r="ITH172" s="3"/>
      <c r="ITI172" s="3"/>
      <c r="ITJ172" s="3"/>
      <c r="ITK172" s="3"/>
      <c r="ITL172" s="3"/>
      <c r="ITM172" s="3"/>
      <c r="ITN172" s="3"/>
      <c r="ITO172" s="3"/>
      <c r="ITP172" s="3"/>
      <c r="ITQ172" s="3"/>
      <c r="ITR172" s="3"/>
      <c r="ITS172" s="3"/>
      <c r="ITT172" s="3"/>
      <c r="ITU172" s="3"/>
      <c r="ITV172" s="3"/>
      <c r="ITW172" s="3"/>
      <c r="ITX172" s="3"/>
      <c r="ITY172" s="3"/>
      <c r="ITZ172" s="3"/>
      <c r="IUA172" s="3"/>
      <c r="IUB172" s="3"/>
      <c r="IUC172" s="3"/>
      <c r="IUD172" s="3"/>
      <c r="IUE172" s="3"/>
      <c r="IUF172" s="3"/>
      <c r="IUG172" s="3"/>
      <c r="IUH172" s="3"/>
      <c r="IUI172" s="3"/>
      <c r="IUJ172" s="3"/>
      <c r="IUK172" s="3"/>
      <c r="IUL172" s="3"/>
      <c r="IUM172" s="3"/>
      <c r="IUN172" s="3"/>
      <c r="IUO172" s="3"/>
      <c r="IUP172" s="3"/>
      <c r="IUQ172" s="3"/>
      <c r="IUR172" s="3"/>
      <c r="IUS172" s="3"/>
      <c r="IUT172" s="3"/>
      <c r="IUU172" s="3"/>
      <c r="IUV172" s="3"/>
      <c r="IUW172" s="3"/>
      <c r="IUX172" s="3"/>
      <c r="IUY172" s="3"/>
      <c r="IUZ172" s="3"/>
      <c r="IVA172" s="3"/>
      <c r="IVB172" s="3"/>
      <c r="IVC172" s="3"/>
      <c r="IVD172" s="3"/>
      <c r="IVE172" s="3"/>
      <c r="IVF172" s="3"/>
      <c r="IVG172" s="3"/>
      <c r="IVH172" s="3"/>
      <c r="IVI172" s="3"/>
      <c r="IVJ172" s="3"/>
      <c r="IVK172" s="3"/>
      <c r="IVL172" s="3"/>
      <c r="IVM172" s="3"/>
      <c r="IVN172" s="3"/>
      <c r="IVO172" s="3"/>
      <c r="IVP172" s="3"/>
      <c r="IVQ172" s="3"/>
      <c r="IVR172" s="3"/>
      <c r="IVS172" s="3"/>
      <c r="IVT172" s="3"/>
      <c r="IVU172" s="3"/>
      <c r="IVV172" s="3"/>
      <c r="IVW172" s="3"/>
      <c r="IVX172" s="3"/>
      <c r="IVY172" s="3"/>
      <c r="IVZ172" s="3"/>
      <c r="IWA172" s="3"/>
      <c r="IWB172" s="3"/>
      <c r="IWC172" s="3"/>
      <c r="IWD172" s="3"/>
      <c r="IWE172" s="3"/>
      <c r="IWF172" s="3"/>
      <c r="IWG172" s="3"/>
      <c r="IWH172" s="3"/>
      <c r="IWI172" s="3"/>
      <c r="IWJ172" s="3"/>
      <c r="IWK172" s="3"/>
      <c r="IWL172" s="3"/>
      <c r="IWM172" s="3"/>
      <c r="IWN172" s="3"/>
      <c r="IWO172" s="3"/>
      <c r="IWP172" s="3"/>
      <c r="IWQ172" s="3"/>
      <c r="IWR172" s="3"/>
      <c r="IWS172" s="3"/>
      <c r="IWT172" s="3"/>
      <c r="IWU172" s="3"/>
      <c r="IWV172" s="3"/>
      <c r="IWW172" s="3"/>
      <c r="IWX172" s="3"/>
      <c r="IWY172" s="3"/>
      <c r="IWZ172" s="3"/>
      <c r="IXA172" s="3"/>
      <c r="IXB172" s="3"/>
      <c r="IXC172" s="3"/>
      <c r="IXD172" s="3"/>
      <c r="IXE172" s="3"/>
      <c r="IXF172" s="3"/>
      <c r="IXG172" s="3"/>
      <c r="IXH172" s="3"/>
      <c r="IXI172" s="3"/>
      <c r="IXJ172" s="3"/>
      <c r="IXK172" s="3"/>
      <c r="IXL172" s="3"/>
      <c r="IXM172" s="3"/>
      <c r="IXN172" s="3"/>
      <c r="IXO172" s="3"/>
      <c r="IXP172" s="3"/>
      <c r="IXQ172" s="3"/>
      <c r="IXR172" s="3"/>
      <c r="IXS172" s="3"/>
      <c r="IXT172" s="3"/>
      <c r="IXU172" s="3"/>
      <c r="IXV172" s="3"/>
      <c r="IXW172" s="3"/>
      <c r="IXX172" s="3"/>
      <c r="IXY172" s="3"/>
      <c r="IXZ172" s="3"/>
      <c r="IYA172" s="3"/>
      <c r="IYB172" s="3"/>
      <c r="IYC172" s="3"/>
      <c r="IYD172" s="3"/>
      <c r="IYE172" s="3"/>
      <c r="IYF172" s="3"/>
      <c r="IYG172" s="3"/>
      <c r="IYH172" s="3"/>
      <c r="IYI172" s="3"/>
      <c r="IYJ172" s="3"/>
      <c r="IYK172" s="3"/>
      <c r="IYL172" s="3"/>
      <c r="IYM172" s="3"/>
      <c r="IYN172" s="3"/>
      <c r="IYO172" s="3"/>
      <c r="IYP172" s="3"/>
      <c r="IYQ172" s="3"/>
      <c r="IYR172" s="3"/>
      <c r="IYS172" s="3"/>
      <c r="IYT172" s="3"/>
      <c r="IYU172" s="3"/>
      <c r="IYV172" s="3"/>
      <c r="IYW172" s="3"/>
      <c r="IYX172" s="3"/>
      <c r="IYY172" s="3"/>
      <c r="IYZ172" s="3"/>
      <c r="IZA172" s="3"/>
      <c r="IZB172" s="3"/>
      <c r="IZC172" s="3"/>
      <c r="IZD172" s="3"/>
      <c r="IZE172" s="3"/>
      <c r="IZF172" s="3"/>
      <c r="IZG172" s="3"/>
      <c r="IZH172" s="3"/>
      <c r="IZI172" s="3"/>
      <c r="IZJ172" s="3"/>
      <c r="IZK172" s="3"/>
      <c r="IZL172" s="3"/>
      <c r="IZM172" s="3"/>
      <c r="IZN172" s="3"/>
      <c r="IZO172" s="3"/>
      <c r="IZP172" s="3"/>
      <c r="IZQ172" s="3"/>
      <c r="IZR172" s="3"/>
      <c r="IZS172" s="3"/>
      <c r="IZT172" s="3"/>
      <c r="IZU172" s="3"/>
      <c r="IZV172" s="3"/>
      <c r="IZW172" s="3"/>
      <c r="IZX172" s="3"/>
      <c r="IZY172" s="3"/>
      <c r="IZZ172" s="3"/>
      <c r="JAA172" s="3"/>
      <c r="JAB172" s="3"/>
      <c r="JAC172" s="3"/>
      <c r="JAD172" s="3"/>
      <c r="JAE172" s="3"/>
      <c r="JAF172" s="3"/>
      <c r="JAG172" s="3"/>
      <c r="JAH172" s="3"/>
      <c r="JAI172" s="3"/>
      <c r="JAJ172" s="3"/>
      <c r="JAK172" s="3"/>
      <c r="JAL172" s="3"/>
      <c r="JAM172" s="3"/>
      <c r="JAN172" s="3"/>
      <c r="JAO172" s="3"/>
      <c r="JAP172" s="3"/>
      <c r="JAQ172" s="3"/>
      <c r="JAR172" s="3"/>
      <c r="JAS172" s="3"/>
      <c r="JAT172" s="3"/>
      <c r="JAU172" s="3"/>
      <c r="JAV172" s="3"/>
      <c r="JAW172" s="3"/>
      <c r="JAX172" s="3"/>
      <c r="JAY172" s="3"/>
      <c r="JAZ172" s="3"/>
      <c r="JBA172" s="3"/>
      <c r="JBB172" s="3"/>
      <c r="JBC172" s="3"/>
      <c r="JBD172" s="3"/>
      <c r="JBE172" s="3"/>
      <c r="JBF172" s="3"/>
      <c r="JBG172" s="3"/>
      <c r="JBH172" s="3"/>
      <c r="JBI172" s="3"/>
      <c r="JBJ172" s="3"/>
      <c r="JBK172" s="3"/>
      <c r="JBL172" s="3"/>
      <c r="JBM172" s="3"/>
      <c r="JBN172" s="3"/>
      <c r="JBO172" s="3"/>
      <c r="JBP172" s="3"/>
      <c r="JBQ172" s="3"/>
      <c r="JBR172" s="3"/>
      <c r="JBS172" s="3"/>
      <c r="JBT172" s="3"/>
      <c r="JBU172" s="3"/>
      <c r="JBV172" s="3"/>
      <c r="JBW172" s="3"/>
      <c r="JBX172" s="3"/>
      <c r="JBY172" s="3"/>
      <c r="JBZ172" s="3"/>
      <c r="JCA172" s="3"/>
      <c r="JCB172" s="3"/>
      <c r="JCC172" s="3"/>
      <c r="JCD172" s="3"/>
      <c r="JCE172" s="3"/>
      <c r="JCF172" s="3"/>
      <c r="JCG172" s="3"/>
      <c r="JCH172" s="3"/>
      <c r="JCI172" s="3"/>
      <c r="JCJ172" s="3"/>
      <c r="JCK172" s="3"/>
      <c r="JCL172" s="3"/>
      <c r="JCM172" s="3"/>
      <c r="JCN172" s="3"/>
      <c r="JCO172" s="3"/>
      <c r="JCP172" s="3"/>
      <c r="JCQ172" s="3"/>
      <c r="JCR172" s="3"/>
      <c r="JCS172" s="3"/>
      <c r="JCT172" s="3"/>
      <c r="JCU172" s="3"/>
      <c r="JCV172" s="3"/>
      <c r="JCW172" s="3"/>
      <c r="JCX172" s="3"/>
      <c r="JCY172" s="3"/>
      <c r="JCZ172" s="3"/>
      <c r="JDA172" s="3"/>
      <c r="JDB172" s="3"/>
      <c r="JDC172" s="3"/>
      <c r="JDD172" s="3"/>
      <c r="JDE172" s="3"/>
      <c r="JDF172" s="3"/>
      <c r="JDG172" s="3"/>
      <c r="JDH172" s="3"/>
      <c r="JDI172" s="3"/>
      <c r="JDJ172" s="3"/>
      <c r="JDK172" s="3"/>
      <c r="JDL172" s="3"/>
      <c r="JDM172" s="3"/>
      <c r="JDN172" s="3"/>
      <c r="JDO172" s="3"/>
      <c r="JDP172" s="3"/>
      <c r="JDQ172" s="3"/>
      <c r="JDR172" s="3"/>
      <c r="JDS172" s="3"/>
      <c r="JDT172" s="3"/>
      <c r="JDU172" s="3"/>
      <c r="JDV172" s="3"/>
      <c r="JDW172" s="3"/>
      <c r="JDX172" s="3"/>
      <c r="JDY172" s="3"/>
      <c r="JDZ172" s="3"/>
      <c r="JEA172" s="3"/>
      <c r="JEB172" s="3"/>
      <c r="JEC172" s="3"/>
      <c r="JED172" s="3"/>
      <c r="JEE172" s="3"/>
      <c r="JEF172" s="3"/>
      <c r="JEG172" s="3"/>
      <c r="JEH172" s="3"/>
      <c r="JEI172" s="3"/>
      <c r="JEJ172" s="3"/>
      <c r="JEK172" s="3"/>
      <c r="JEL172" s="3"/>
      <c r="JEM172" s="3"/>
      <c r="JEN172" s="3"/>
      <c r="JEO172" s="3"/>
      <c r="JEP172" s="3"/>
      <c r="JEQ172" s="3"/>
      <c r="JER172" s="3"/>
      <c r="JES172" s="3"/>
      <c r="JET172" s="3"/>
      <c r="JEU172" s="3"/>
      <c r="JEV172" s="3"/>
      <c r="JEW172" s="3"/>
      <c r="JEX172" s="3"/>
      <c r="JEY172" s="3"/>
      <c r="JEZ172" s="3"/>
      <c r="JFA172" s="3"/>
      <c r="JFB172" s="3"/>
      <c r="JFC172" s="3"/>
      <c r="JFD172" s="3"/>
      <c r="JFE172" s="3"/>
      <c r="JFF172" s="3"/>
      <c r="JFG172" s="3"/>
      <c r="JFH172" s="3"/>
      <c r="JFI172" s="3"/>
      <c r="JFJ172" s="3"/>
      <c r="JFK172" s="3"/>
      <c r="JFL172" s="3"/>
      <c r="JFM172" s="3"/>
      <c r="JFN172" s="3"/>
      <c r="JFO172" s="3"/>
      <c r="JFP172" s="3"/>
      <c r="JFQ172" s="3"/>
      <c r="JFR172" s="3"/>
      <c r="JFS172" s="3"/>
      <c r="JFT172" s="3"/>
      <c r="JFU172" s="3"/>
      <c r="JFV172" s="3"/>
      <c r="JFW172" s="3"/>
      <c r="JFX172" s="3"/>
      <c r="JFY172" s="3"/>
      <c r="JFZ172" s="3"/>
      <c r="JGA172" s="3"/>
      <c r="JGB172" s="3"/>
      <c r="JGC172" s="3"/>
      <c r="JGD172" s="3"/>
      <c r="JGE172" s="3"/>
      <c r="JGF172" s="3"/>
      <c r="JGG172" s="3"/>
      <c r="JGH172" s="3"/>
      <c r="JGI172" s="3"/>
      <c r="JGJ172" s="3"/>
      <c r="JGK172" s="3"/>
      <c r="JGL172" s="3"/>
      <c r="JGM172" s="3"/>
      <c r="JGN172" s="3"/>
      <c r="JGO172" s="3"/>
      <c r="JGP172" s="3"/>
      <c r="JGQ172" s="3"/>
      <c r="JGR172" s="3"/>
      <c r="JGS172" s="3"/>
      <c r="JGT172" s="3"/>
      <c r="JGU172" s="3"/>
      <c r="JGV172" s="3"/>
      <c r="JGW172" s="3"/>
      <c r="JGX172" s="3"/>
      <c r="JGY172" s="3"/>
      <c r="JGZ172" s="3"/>
      <c r="JHA172" s="3"/>
      <c r="JHB172" s="3"/>
      <c r="JHC172" s="3"/>
      <c r="JHD172" s="3"/>
      <c r="JHE172" s="3"/>
      <c r="JHF172" s="3"/>
      <c r="JHG172" s="3"/>
      <c r="JHH172" s="3"/>
      <c r="JHI172" s="3"/>
      <c r="JHJ172" s="3"/>
      <c r="JHK172" s="3"/>
      <c r="JHL172" s="3"/>
      <c r="JHM172" s="3"/>
      <c r="JHN172" s="3"/>
      <c r="JHO172" s="3"/>
      <c r="JHP172" s="3"/>
      <c r="JHQ172" s="3"/>
      <c r="JHR172" s="3"/>
      <c r="JHS172" s="3"/>
      <c r="JHT172" s="3"/>
      <c r="JHU172" s="3"/>
      <c r="JHV172" s="3"/>
      <c r="JHW172" s="3"/>
      <c r="JHX172" s="3"/>
      <c r="JHY172" s="3"/>
      <c r="JHZ172" s="3"/>
      <c r="JIA172" s="3"/>
      <c r="JIB172" s="3"/>
      <c r="JIC172" s="3"/>
      <c r="JID172" s="3"/>
      <c r="JIE172" s="3"/>
      <c r="JIF172" s="3"/>
      <c r="JIG172" s="3"/>
      <c r="JIH172" s="3"/>
      <c r="JII172" s="3"/>
      <c r="JIJ172" s="3"/>
      <c r="JIK172" s="3"/>
      <c r="JIL172" s="3"/>
      <c r="JIM172" s="3"/>
      <c r="JIN172" s="3"/>
      <c r="JIO172" s="3"/>
      <c r="JIP172" s="3"/>
      <c r="JIQ172" s="3"/>
      <c r="JIR172" s="3"/>
      <c r="JIS172" s="3"/>
      <c r="JIT172" s="3"/>
      <c r="JIU172" s="3"/>
      <c r="JIV172" s="3"/>
      <c r="JIW172" s="3"/>
      <c r="JIX172" s="3"/>
      <c r="JIY172" s="3"/>
      <c r="JIZ172" s="3"/>
      <c r="JJA172" s="3"/>
      <c r="JJB172" s="3"/>
      <c r="JJC172" s="3"/>
      <c r="JJD172" s="3"/>
      <c r="JJE172" s="3"/>
      <c r="JJF172" s="3"/>
      <c r="JJG172" s="3"/>
      <c r="JJH172" s="3"/>
      <c r="JJI172" s="3"/>
      <c r="JJJ172" s="3"/>
      <c r="JJK172" s="3"/>
      <c r="JJL172" s="3"/>
      <c r="JJM172" s="3"/>
      <c r="JJN172" s="3"/>
      <c r="JJO172" s="3"/>
      <c r="JJP172" s="3"/>
      <c r="JJQ172" s="3"/>
      <c r="JJR172" s="3"/>
      <c r="JJS172" s="3"/>
      <c r="JJT172" s="3"/>
      <c r="JJU172" s="3"/>
      <c r="JJV172" s="3"/>
      <c r="JJW172" s="3"/>
      <c r="JJX172" s="3"/>
      <c r="JJY172" s="3"/>
      <c r="JJZ172" s="3"/>
      <c r="JKA172" s="3"/>
      <c r="JKB172" s="3"/>
      <c r="JKC172" s="3"/>
      <c r="JKD172" s="3"/>
      <c r="JKE172" s="3"/>
      <c r="JKF172" s="3"/>
      <c r="JKG172" s="3"/>
      <c r="JKH172" s="3"/>
      <c r="JKI172" s="3"/>
      <c r="JKJ172" s="3"/>
      <c r="JKK172" s="3"/>
      <c r="JKL172" s="3"/>
      <c r="JKM172" s="3"/>
      <c r="JKN172" s="3"/>
      <c r="JKO172" s="3"/>
      <c r="JKP172" s="3"/>
      <c r="JKQ172" s="3"/>
      <c r="JKR172" s="3"/>
      <c r="JKS172" s="3"/>
      <c r="JKT172" s="3"/>
      <c r="JKU172" s="3"/>
      <c r="JKV172" s="3"/>
      <c r="JKW172" s="3"/>
      <c r="JKX172" s="3"/>
      <c r="JKY172" s="3"/>
      <c r="JKZ172" s="3"/>
      <c r="JLA172" s="3"/>
      <c r="JLB172" s="3"/>
      <c r="JLC172" s="3"/>
      <c r="JLD172" s="3"/>
      <c r="JLE172" s="3"/>
      <c r="JLF172" s="3"/>
      <c r="JLG172" s="3"/>
      <c r="JLH172" s="3"/>
      <c r="JLI172" s="3"/>
      <c r="JLJ172" s="3"/>
      <c r="JLK172" s="3"/>
      <c r="JLL172" s="3"/>
      <c r="JLM172" s="3"/>
      <c r="JLN172" s="3"/>
      <c r="JLO172" s="3"/>
      <c r="JLP172" s="3"/>
      <c r="JLQ172" s="3"/>
      <c r="JLR172" s="3"/>
      <c r="JLS172" s="3"/>
      <c r="JLT172" s="3"/>
      <c r="JLU172" s="3"/>
      <c r="JLV172" s="3"/>
      <c r="JLW172" s="3"/>
      <c r="JLX172" s="3"/>
      <c r="JLY172" s="3"/>
      <c r="JLZ172" s="3"/>
      <c r="JMA172" s="3"/>
      <c r="JMB172" s="3"/>
      <c r="JMC172" s="3"/>
      <c r="JMD172" s="3"/>
      <c r="JME172" s="3"/>
      <c r="JMF172" s="3"/>
      <c r="JMG172" s="3"/>
      <c r="JMH172" s="3"/>
      <c r="JMI172" s="3"/>
      <c r="JMJ172" s="3"/>
      <c r="JMK172" s="3"/>
      <c r="JML172" s="3"/>
      <c r="JMM172" s="3"/>
      <c r="JMN172" s="3"/>
      <c r="JMO172" s="3"/>
      <c r="JMP172" s="3"/>
      <c r="JMQ172" s="3"/>
      <c r="JMR172" s="3"/>
      <c r="JMS172" s="3"/>
      <c r="JMT172" s="3"/>
      <c r="JMU172" s="3"/>
      <c r="JMV172" s="3"/>
      <c r="JMW172" s="3"/>
      <c r="JMX172" s="3"/>
      <c r="JMY172" s="3"/>
      <c r="JMZ172" s="3"/>
      <c r="JNA172" s="3"/>
      <c r="JNB172" s="3"/>
      <c r="JNC172" s="3"/>
      <c r="JND172" s="3"/>
      <c r="JNE172" s="3"/>
      <c r="JNF172" s="3"/>
      <c r="JNG172" s="3"/>
      <c r="JNH172" s="3"/>
      <c r="JNI172" s="3"/>
      <c r="JNJ172" s="3"/>
      <c r="JNK172" s="3"/>
      <c r="JNL172" s="3"/>
      <c r="JNM172" s="3"/>
      <c r="JNN172" s="3"/>
      <c r="JNO172" s="3"/>
      <c r="JNP172" s="3"/>
      <c r="JNQ172" s="3"/>
      <c r="JNR172" s="3"/>
      <c r="JNS172" s="3"/>
      <c r="JNT172" s="3"/>
      <c r="JNU172" s="3"/>
      <c r="JNV172" s="3"/>
      <c r="JNW172" s="3"/>
      <c r="JNX172" s="3"/>
      <c r="JNY172" s="3"/>
      <c r="JNZ172" s="3"/>
      <c r="JOA172" s="3"/>
      <c r="JOB172" s="3"/>
      <c r="JOC172" s="3"/>
      <c r="JOD172" s="3"/>
      <c r="JOE172" s="3"/>
      <c r="JOF172" s="3"/>
      <c r="JOG172" s="3"/>
      <c r="JOH172" s="3"/>
      <c r="JOI172" s="3"/>
      <c r="JOJ172" s="3"/>
      <c r="JOK172" s="3"/>
      <c r="JOL172" s="3"/>
      <c r="JOM172" s="3"/>
      <c r="JON172" s="3"/>
      <c r="JOO172" s="3"/>
      <c r="JOP172" s="3"/>
      <c r="JOQ172" s="3"/>
      <c r="JOR172" s="3"/>
      <c r="JOS172" s="3"/>
      <c r="JOT172" s="3"/>
      <c r="JOU172" s="3"/>
      <c r="JOV172" s="3"/>
      <c r="JOW172" s="3"/>
      <c r="JOX172" s="3"/>
      <c r="JOY172" s="3"/>
      <c r="JOZ172" s="3"/>
      <c r="JPA172" s="3"/>
      <c r="JPB172" s="3"/>
      <c r="JPC172" s="3"/>
      <c r="JPD172" s="3"/>
      <c r="JPE172" s="3"/>
      <c r="JPF172" s="3"/>
      <c r="JPG172" s="3"/>
      <c r="JPH172" s="3"/>
      <c r="JPI172" s="3"/>
      <c r="JPJ172" s="3"/>
      <c r="JPK172" s="3"/>
      <c r="JPL172" s="3"/>
      <c r="JPM172" s="3"/>
      <c r="JPN172" s="3"/>
      <c r="JPO172" s="3"/>
      <c r="JPP172" s="3"/>
      <c r="JPQ172" s="3"/>
      <c r="JPR172" s="3"/>
      <c r="JPS172" s="3"/>
      <c r="JPT172" s="3"/>
      <c r="JPU172" s="3"/>
      <c r="JPV172" s="3"/>
      <c r="JPW172" s="3"/>
      <c r="JPX172" s="3"/>
      <c r="JPY172" s="3"/>
      <c r="JPZ172" s="3"/>
      <c r="JQA172" s="3"/>
      <c r="JQB172" s="3"/>
      <c r="JQC172" s="3"/>
      <c r="JQD172" s="3"/>
      <c r="JQE172" s="3"/>
      <c r="JQF172" s="3"/>
      <c r="JQG172" s="3"/>
      <c r="JQH172" s="3"/>
      <c r="JQI172" s="3"/>
      <c r="JQJ172" s="3"/>
      <c r="JQK172" s="3"/>
      <c r="JQL172" s="3"/>
      <c r="JQM172" s="3"/>
      <c r="JQN172" s="3"/>
      <c r="JQO172" s="3"/>
      <c r="JQP172" s="3"/>
      <c r="JQQ172" s="3"/>
      <c r="JQR172" s="3"/>
      <c r="JQS172" s="3"/>
      <c r="JQT172" s="3"/>
      <c r="JQU172" s="3"/>
      <c r="JQV172" s="3"/>
      <c r="JQW172" s="3"/>
      <c r="JQX172" s="3"/>
      <c r="JQY172" s="3"/>
      <c r="JQZ172" s="3"/>
      <c r="JRA172" s="3"/>
      <c r="JRB172" s="3"/>
      <c r="JRC172" s="3"/>
      <c r="JRD172" s="3"/>
      <c r="JRE172" s="3"/>
      <c r="JRF172" s="3"/>
      <c r="JRG172" s="3"/>
      <c r="JRH172" s="3"/>
      <c r="JRI172" s="3"/>
      <c r="JRJ172" s="3"/>
      <c r="JRK172" s="3"/>
      <c r="JRL172" s="3"/>
      <c r="JRM172" s="3"/>
      <c r="JRN172" s="3"/>
      <c r="JRO172" s="3"/>
      <c r="JRP172" s="3"/>
      <c r="JRQ172" s="3"/>
      <c r="JRR172" s="3"/>
      <c r="JRS172" s="3"/>
      <c r="JRT172" s="3"/>
      <c r="JRU172" s="3"/>
      <c r="JRV172" s="3"/>
      <c r="JRW172" s="3"/>
      <c r="JRX172" s="3"/>
      <c r="JRY172" s="3"/>
      <c r="JRZ172" s="3"/>
      <c r="JSA172" s="3"/>
      <c r="JSB172" s="3"/>
      <c r="JSC172" s="3"/>
      <c r="JSD172" s="3"/>
      <c r="JSE172" s="3"/>
      <c r="JSF172" s="3"/>
      <c r="JSG172" s="3"/>
      <c r="JSH172" s="3"/>
      <c r="JSI172" s="3"/>
      <c r="JSJ172" s="3"/>
      <c r="JSK172" s="3"/>
      <c r="JSL172" s="3"/>
      <c r="JSM172" s="3"/>
      <c r="JSN172" s="3"/>
      <c r="JSO172" s="3"/>
      <c r="JSP172" s="3"/>
      <c r="JSQ172" s="3"/>
      <c r="JSR172" s="3"/>
      <c r="JSS172" s="3"/>
      <c r="JST172" s="3"/>
      <c r="JSU172" s="3"/>
      <c r="JSV172" s="3"/>
      <c r="JSW172" s="3"/>
      <c r="JSX172" s="3"/>
      <c r="JSY172" s="3"/>
      <c r="JSZ172" s="3"/>
      <c r="JTA172" s="3"/>
      <c r="JTB172" s="3"/>
      <c r="JTC172" s="3"/>
      <c r="JTD172" s="3"/>
      <c r="JTE172" s="3"/>
      <c r="JTF172" s="3"/>
      <c r="JTG172" s="3"/>
      <c r="JTH172" s="3"/>
      <c r="JTI172" s="3"/>
      <c r="JTJ172" s="3"/>
      <c r="JTK172" s="3"/>
      <c r="JTL172" s="3"/>
      <c r="JTM172" s="3"/>
      <c r="JTN172" s="3"/>
      <c r="JTO172" s="3"/>
      <c r="JTP172" s="3"/>
      <c r="JTQ172" s="3"/>
      <c r="JTR172" s="3"/>
      <c r="JTS172" s="3"/>
      <c r="JTT172" s="3"/>
      <c r="JTU172" s="3"/>
      <c r="JTV172" s="3"/>
      <c r="JTW172" s="3"/>
      <c r="JTX172" s="3"/>
      <c r="JTY172" s="3"/>
      <c r="JTZ172" s="3"/>
      <c r="JUA172" s="3"/>
      <c r="JUB172" s="3"/>
      <c r="JUC172" s="3"/>
      <c r="JUD172" s="3"/>
      <c r="JUE172" s="3"/>
      <c r="JUF172" s="3"/>
      <c r="JUG172" s="3"/>
      <c r="JUH172" s="3"/>
      <c r="JUI172" s="3"/>
      <c r="JUJ172" s="3"/>
      <c r="JUK172" s="3"/>
      <c r="JUL172" s="3"/>
      <c r="JUM172" s="3"/>
      <c r="JUN172" s="3"/>
      <c r="JUO172" s="3"/>
      <c r="JUP172" s="3"/>
      <c r="JUQ172" s="3"/>
      <c r="JUR172" s="3"/>
      <c r="JUS172" s="3"/>
      <c r="JUT172" s="3"/>
      <c r="JUU172" s="3"/>
      <c r="JUV172" s="3"/>
      <c r="JUW172" s="3"/>
      <c r="JUX172" s="3"/>
      <c r="JUY172" s="3"/>
      <c r="JUZ172" s="3"/>
      <c r="JVA172" s="3"/>
      <c r="JVB172" s="3"/>
      <c r="JVC172" s="3"/>
      <c r="JVD172" s="3"/>
      <c r="JVE172" s="3"/>
      <c r="JVF172" s="3"/>
      <c r="JVG172" s="3"/>
      <c r="JVH172" s="3"/>
      <c r="JVI172" s="3"/>
      <c r="JVJ172" s="3"/>
      <c r="JVK172" s="3"/>
      <c r="JVL172" s="3"/>
      <c r="JVM172" s="3"/>
      <c r="JVN172" s="3"/>
      <c r="JVO172" s="3"/>
      <c r="JVP172" s="3"/>
      <c r="JVQ172" s="3"/>
      <c r="JVR172" s="3"/>
      <c r="JVS172" s="3"/>
      <c r="JVT172" s="3"/>
      <c r="JVU172" s="3"/>
      <c r="JVV172" s="3"/>
      <c r="JVW172" s="3"/>
      <c r="JVX172" s="3"/>
      <c r="JVY172" s="3"/>
      <c r="JVZ172" s="3"/>
      <c r="JWA172" s="3"/>
      <c r="JWB172" s="3"/>
      <c r="JWC172" s="3"/>
      <c r="JWD172" s="3"/>
      <c r="JWE172" s="3"/>
      <c r="JWF172" s="3"/>
      <c r="JWG172" s="3"/>
      <c r="JWH172" s="3"/>
      <c r="JWI172" s="3"/>
      <c r="JWJ172" s="3"/>
      <c r="JWK172" s="3"/>
      <c r="JWL172" s="3"/>
      <c r="JWM172" s="3"/>
      <c r="JWN172" s="3"/>
      <c r="JWO172" s="3"/>
      <c r="JWP172" s="3"/>
      <c r="JWQ172" s="3"/>
      <c r="JWR172" s="3"/>
      <c r="JWS172" s="3"/>
      <c r="JWT172" s="3"/>
      <c r="JWU172" s="3"/>
      <c r="JWV172" s="3"/>
      <c r="JWW172" s="3"/>
      <c r="JWX172" s="3"/>
      <c r="JWY172" s="3"/>
      <c r="JWZ172" s="3"/>
      <c r="JXA172" s="3"/>
      <c r="JXB172" s="3"/>
      <c r="JXC172" s="3"/>
      <c r="JXD172" s="3"/>
      <c r="JXE172" s="3"/>
      <c r="JXF172" s="3"/>
      <c r="JXG172" s="3"/>
      <c r="JXH172" s="3"/>
      <c r="JXI172" s="3"/>
      <c r="JXJ172" s="3"/>
      <c r="JXK172" s="3"/>
      <c r="JXL172" s="3"/>
      <c r="JXM172" s="3"/>
      <c r="JXN172" s="3"/>
      <c r="JXO172" s="3"/>
      <c r="JXP172" s="3"/>
      <c r="JXQ172" s="3"/>
      <c r="JXR172" s="3"/>
      <c r="JXS172" s="3"/>
      <c r="JXT172" s="3"/>
      <c r="JXU172" s="3"/>
      <c r="JXV172" s="3"/>
      <c r="JXW172" s="3"/>
      <c r="JXX172" s="3"/>
      <c r="JXY172" s="3"/>
      <c r="JXZ172" s="3"/>
      <c r="JYA172" s="3"/>
      <c r="JYB172" s="3"/>
      <c r="JYC172" s="3"/>
      <c r="JYD172" s="3"/>
      <c r="JYE172" s="3"/>
      <c r="JYF172" s="3"/>
      <c r="JYG172" s="3"/>
      <c r="JYH172" s="3"/>
      <c r="JYI172" s="3"/>
      <c r="JYJ172" s="3"/>
      <c r="JYK172" s="3"/>
      <c r="JYL172" s="3"/>
      <c r="JYM172" s="3"/>
      <c r="JYN172" s="3"/>
      <c r="JYO172" s="3"/>
      <c r="JYP172" s="3"/>
      <c r="JYQ172" s="3"/>
      <c r="JYR172" s="3"/>
      <c r="JYS172" s="3"/>
      <c r="JYT172" s="3"/>
      <c r="JYU172" s="3"/>
      <c r="JYV172" s="3"/>
      <c r="JYW172" s="3"/>
      <c r="JYX172" s="3"/>
      <c r="JYY172" s="3"/>
      <c r="JYZ172" s="3"/>
      <c r="JZA172" s="3"/>
      <c r="JZB172" s="3"/>
      <c r="JZC172" s="3"/>
      <c r="JZD172" s="3"/>
      <c r="JZE172" s="3"/>
      <c r="JZF172" s="3"/>
      <c r="JZG172" s="3"/>
      <c r="JZH172" s="3"/>
      <c r="JZI172" s="3"/>
      <c r="JZJ172" s="3"/>
      <c r="JZK172" s="3"/>
      <c r="JZL172" s="3"/>
      <c r="JZM172" s="3"/>
      <c r="JZN172" s="3"/>
      <c r="JZO172" s="3"/>
      <c r="JZP172" s="3"/>
      <c r="JZQ172" s="3"/>
      <c r="JZR172" s="3"/>
      <c r="JZS172" s="3"/>
      <c r="JZT172" s="3"/>
      <c r="JZU172" s="3"/>
      <c r="JZV172" s="3"/>
      <c r="JZW172" s="3"/>
      <c r="JZX172" s="3"/>
      <c r="JZY172" s="3"/>
      <c r="JZZ172" s="3"/>
      <c r="KAA172" s="3"/>
      <c r="KAB172" s="3"/>
      <c r="KAC172" s="3"/>
      <c r="KAD172" s="3"/>
      <c r="KAE172" s="3"/>
      <c r="KAF172" s="3"/>
      <c r="KAG172" s="3"/>
      <c r="KAH172" s="3"/>
      <c r="KAI172" s="3"/>
      <c r="KAJ172" s="3"/>
      <c r="KAK172" s="3"/>
      <c r="KAL172" s="3"/>
      <c r="KAM172" s="3"/>
      <c r="KAN172" s="3"/>
      <c r="KAO172" s="3"/>
      <c r="KAP172" s="3"/>
      <c r="KAQ172" s="3"/>
      <c r="KAR172" s="3"/>
      <c r="KAS172" s="3"/>
      <c r="KAT172" s="3"/>
      <c r="KAU172" s="3"/>
      <c r="KAV172" s="3"/>
      <c r="KAW172" s="3"/>
      <c r="KAX172" s="3"/>
      <c r="KAY172" s="3"/>
      <c r="KAZ172" s="3"/>
      <c r="KBA172" s="3"/>
      <c r="KBB172" s="3"/>
      <c r="KBC172" s="3"/>
      <c r="KBD172" s="3"/>
      <c r="KBE172" s="3"/>
      <c r="KBF172" s="3"/>
      <c r="KBG172" s="3"/>
      <c r="KBH172" s="3"/>
      <c r="KBI172" s="3"/>
      <c r="KBJ172" s="3"/>
      <c r="KBK172" s="3"/>
      <c r="KBL172" s="3"/>
      <c r="KBM172" s="3"/>
      <c r="KBN172" s="3"/>
      <c r="KBO172" s="3"/>
      <c r="KBP172" s="3"/>
      <c r="KBQ172" s="3"/>
      <c r="KBR172" s="3"/>
      <c r="KBS172" s="3"/>
      <c r="KBT172" s="3"/>
      <c r="KBU172" s="3"/>
      <c r="KBV172" s="3"/>
      <c r="KBW172" s="3"/>
      <c r="KBX172" s="3"/>
      <c r="KBY172" s="3"/>
      <c r="KBZ172" s="3"/>
      <c r="KCA172" s="3"/>
      <c r="KCB172" s="3"/>
      <c r="KCC172" s="3"/>
      <c r="KCD172" s="3"/>
      <c r="KCE172" s="3"/>
      <c r="KCF172" s="3"/>
      <c r="KCG172" s="3"/>
      <c r="KCH172" s="3"/>
      <c r="KCI172" s="3"/>
      <c r="KCJ172" s="3"/>
      <c r="KCK172" s="3"/>
      <c r="KCL172" s="3"/>
      <c r="KCM172" s="3"/>
      <c r="KCN172" s="3"/>
      <c r="KCO172" s="3"/>
      <c r="KCP172" s="3"/>
      <c r="KCQ172" s="3"/>
      <c r="KCR172" s="3"/>
      <c r="KCS172" s="3"/>
      <c r="KCT172" s="3"/>
      <c r="KCU172" s="3"/>
      <c r="KCV172" s="3"/>
      <c r="KCW172" s="3"/>
      <c r="KCX172" s="3"/>
      <c r="KCY172" s="3"/>
      <c r="KCZ172" s="3"/>
      <c r="KDA172" s="3"/>
      <c r="KDB172" s="3"/>
      <c r="KDC172" s="3"/>
      <c r="KDD172" s="3"/>
      <c r="KDE172" s="3"/>
      <c r="KDF172" s="3"/>
      <c r="KDG172" s="3"/>
      <c r="KDH172" s="3"/>
      <c r="KDI172" s="3"/>
      <c r="KDJ172" s="3"/>
      <c r="KDK172" s="3"/>
      <c r="KDL172" s="3"/>
      <c r="KDM172" s="3"/>
      <c r="KDN172" s="3"/>
      <c r="KDO172" s="3"/>
      <c r="KDP172" s="3"/>
      <c r="KDQ172" s="3"/>
      <c r="KDR172" s="3"/>
      <c r="KDS172" s="3"/>
      <c r="KDT172" s="3"/>
      <c r="KDU172" s="3"/>
      <c r="KDV172" s="3"/>
      <c r="KDW172" s="3"/>
      <c r="KDX172" s="3"/>
      <c r="KDY172" s="3"/>
      <c r="KDZ172" s="3"/>
      <c r="KEA172" s="3"/>
      <c r="KEB172" s="3"/>
      <c r="KEC172" s="3"/>
      <c r="KED172" s="3"/>
      <c r="KEE172" s="3"/>
      <c r="KEF172" s="3"/>
      <c r="KEG172" s="3"/>
      <c r="KEH172" s="3"/>
      <c r="KEI172" s="3"/>
      <c r="KEJ172" s="3"/>
      <c r="KEK172" s="3"/>
      <c r="KEL172" s="3"/>
      <c r="KEM172" s="3"/>
      <c r="KEN172" s="3"/>
      <c r="KEO172" s="3"/>
      <c r="KEP172" s="3"/>
      <c r="KEQ172" s="3"/>
      <c r="KER172" s="3"/>
      <c r="KES172" s="3"/>
      <c r="KET172" s="3"/>
      <c r="KEU172" s="3"/>
      <c r="KEV172" s="3"/>
      <c r="KEW172" s="3"/>
      <c r="KEX172" s="3"/>
      <c r="KEY172" s="3"/>
      <c r="KEZ172" s="3"/>
      <c r="KFA172" s="3"/>
      <c r="KFB172" s="3"/>
      <c r="KFC172" s="3"/>
      <c r="KFD172" s="3"/>
      <c r="KFE172" s="3"/>
      <c r="KFF172" s="3"/>
      <c r="KFG172" s="3"/>
      <c r="KFH172" s="3"/>
      <c r="KFI172" s="3"/>
      <c r="KFJ172" s="3"/>
      <c r="KFK172" s="3"/>
      <c r="KFL172" s="3"/>
      <c r="KFM172" s="3"/>
      <c r="KFN172" s="3"/>
      <c r="KFO172" s="3"/>
      <c r="KFP172" s="3"/>
      <c r="KFQ172" s="3"/>
      <c r="KFR172" s="3"/>
      <c r="KFS172" s="3"/>
      <c r="KFT172" s="3"/>
      <c r="KFU172" s="3"/>
      <c r="KFV172" s="3"/>
      <c r="KFW172" s="3"/>
      <c r="KFX172" s="3"/>
      <c r="KFY172" s="3"/>
      <c r="KFZ172" s="3"/>
      <c r="KGA172" s="3"/>
      <c r="KGB172" s="3"/>
      <c r="KGC172" s="3"/>
      <c r="KGD172" s="3"/>
      <c r="KGE172" s="3"/>
      <c r="KGF172" s="3"/>
      <c r="KGG172" s="3"/>
      <c r="KGH172" s="3"/>
      <c r="KGI172" s="3"/>
      <c r="KGJ172" s="3"/>
      <c r="KGK172" s="3"/>
      <c r="KGL172" s="3"/>
      <c r="KGM172" s="3"/>
      <c r="KGN172" s="3"/>
      <c r="KGO172" s="3"/>
      <c r="KGP172" s="3"/>
      <c r="KGQ172" s="3"/>
      <c r="KGR172" s="3"/>
      <c r="KGS172" s="3"/>
      <c r="KGT172" s="3"/>
      <c r="KGU172" s="3"/>
      <c r="KGV172" s="3"/>
      <c r="KGW172" s="3"/>
      <c r="KGX172" s="3"/>
      <c r="KGY172" s="3"/>
      <c r="KGZ172" s="3"/>
      <c r="KHA172" s="3"/>
      <c r="KHB172" s="3"/>
      <c r="KHC172" s="3"/>
      <c r="KHD172" s="3"/>
      <c r="KHE172" s="3"/>
      <c r="KHF172" s="3"/>
      <c r="KHG172" s="3"/>
      <c r="KHH172" s="3"/>
      <c r="KHI172" s="3"/>
      <c r="KHJ172" s="3"/>
      <c r="KHK172" s="3"/>
      <c r="KHL172" s="3"/>
      <c r="KHM172" s="3"/>
      <c r="KHN172" s="3"/>
      <c r="KHO172" s="3"/>
      <c r="KHP172" s="3"/>
      <c r="KHQ172" s="3"/>
      <c r="KHR172" s="3"/>
      <c r="KHS172" s="3"/>
      <c r="KHT172" s="3"/>
      <c r="KHU172" s="3"/>
      <c r="KHV172" s="3"/>
      <c r="KHW172" s="3"/>
      <c r="KHX172" s="3"/>
      <c r="KHY172" s="3"/>
      <c r="KHZ172" s="3"/>
      <c r="KIA172" s="3"/>
      <c r="KIB172" s="3"/>
      <c r="KIC172" s="3"/>
      <c r="KID172" s="3"/>
      <c r="KIE172" s="3"/>
      <c r="KIF172" s="3"/>
      <c r="KIG172" s="3"/>
      <c r="KIH172" s="3"/>
      <c r="KII172" s="3"/>
      <c r="KIJ172" s="3"/>
      <c r="KIK172" s="3"/>
      <c r="KIL172" s="3"/>
      <c r="KIM172" s="3"/>
      <c r="KIN172" s="3"/>
      <c r="KIO172" s="3"/>
      <c r="KIP172" s="3"/>
      <c r="KIQ172" s="3"/>
      <c r="KIR172" s="3"/>
      <c r="KIS172" s="3"/>
      <c r="KIT172" s="3"/>
      <c r="KIU172" s="3"/>
      <c r="KIV172" s="3"/>
      <c r="KIW172" s="3"/>
      <c r="KIX172" s="3"/>
      <c r="KIY172" s="3"/>
      <c r="KIZ172" s="3"/>
      <c r="KJA172" s="3"/>
      <c r="KJB172" s="3"/>
      <c r="KJC172" s="3"/>
      <c r="KJD172" s="3"/>
      <c r="KJE172" s="3"/>
      <c r="KJF172" s="3"/>
      <c r="KJG172" s="3"/>
      <c r="KJH172" s="3"/>
      <c r="KJI172" s="3"/>
      <c r="KJJ172" s="3"/>
      <c r="KJK172" s="3"/>
      <c r="KJL172" s="3"/>
      <c r="KJM172" s="3"/>
      <c r="KJN172" s="3"/>
      <c r="KJO172" s="3"/>
      <c r="KJP172" s="3"/>
      <c r="KJQ172" s="3"/>
      <c r="KJR172" s="3"/>
      <c r="KJS172" s="3"/>
      <c r="KJT172" s="3"/>
      <c r="KJU172" s="3"/>
      <c r="KJV172" s="3"/>
      <c r="KJW172" s="3"/>
      <c r="KJX172" s="3"/>
      <c r="KJY172" s="3"/>
      <c r="KJZ172" s="3"/>
      <c r="KKA172" s="3"/>
      <c r="KKB172" s="3"/>
      <c r="KKC172" s="3"/>
      <c r="KKD172" s="3"/>
      <c r="KKE172" s="3"/>
      <c r="KKF172" s="3"/>
      <c r="KKG172" s="3"/>
      <c r="KKH172" s="3"/>
      <c r="KKI172" s="3"/>
      <c r="KKJ172" s="3"/>
      <c r="KKK172" s="3"/>
      <c r="KKL172" s="3"/>
      <c r="KKM172" s="3"/>
      <c r="KKN172" s="3"/>
      <c r="KKO172" s="3"/>
      <c r="KKP172" s="3"/>
      <c r="KKQ172" s="3"/>
      <c r="KKR172" s="3"/>
      <c r="KKS172" s="3"/>
      <c r="KKT172" s="3"/>
      <c r="KKU172" s="3"/>
      <c r="KKV172" s="3"/>
      <c r="KKW172" s="3"/>
      <c r="KKX172" s="3"/>
      <c r="KKY172" s="3"/>
      <c r="KKZ172" s="3"/>
      <c r="KLA172" s="3"/>
      <c r="KLB172" s="3"/>
      <c r="KLC172" s="3"/>
      <c r="KLD172" s="3"/>
      <c r="KLE172" s="3"/>
      <c r="KLF172" s="3"/>
      <c r="KLG172" s="3"/>
      <c r="KLH172" s="3"/>
      <c r="KLI172" s="3"/>
      <c r="KLJ172" s="3"/>
      <c r="KLK172" s="3"/>
      <c r="KLL172" s="3"/>
      <c r="KLM172" s="3"/>
      <c r="KLN172" s="3"/>
      <c r="KLO172" s="3"/>
      <c r="KLP172" s="3"/>
      <c r="KLQ172" s="3"/>
      <c r="KLR172" s="3"/>
      <c r="KLS172" s="3"/>
      <c r="KLT172" s="3"/>
      <c r="KLU172" s="3"/>
      <c r="KLV172" s="3"/>
      <c r="KLW172" s="3"/>
      <c r="KLX172" s="3"/>
      <c r="KLY172" s="3"/>
      <c r="KLZ172" s="3"/>
      <c r="KMA172" s="3"/>
      <c r="KMB172" s="3"/>
      <c r="KMC172" s="3"/>
      <c r="KMD172" s="3"/>
      <c r="KME172" s="3"/>
      <c r="KMF172" s="3"/>
      <c r="KMG172" s="3"/>
      <c r="KMH172" s="3"/>
      <c r="KMI172" s="3"/>
      <c r="KMJ172" s="3"/>
      <c r="KMK172" s="3"/>
      <c r="KML172" s="3"/>
      <c r="KMM172" s="3"/>
      <c r="KMN172" s="3"/>
      <c r="KMO172" s="3"/>
      <c r="KMP172" s="3"/>
      <c r="KMQ172" s="3"/>
      <c r="KMR172" s="3"/>
      <c r="KMS172" s="3"/>
      <c r="KMT172" s="3"/>
      <c r="KMU172" s="3"/>
      <c r="KMV172" s="3"/>
      <c r="KMW172" s="3"/>
      <c r="KMX172" s="3"/>
      <c r="KMY172" s="3"/>
      <c r="KMZ172" s="3"/>
      <c r="KNA172" s="3"/>
      <c r="KNB172" s="3"/>
      <c r="KNC172" s="3"/>
      <c r="KND172" s="3"/>
      <c r="KNE172" s="3"/>
      <c r="KNF172" s="3"/>
      <c r="KNG172" s="3"/>
      <c r="KNH172" s="3"/>
      <c r="KNI172" s="3"/>
      <c r="KNJ172" s="3"/>
      <c r="KNK172" s="3"/>
      <c r="KNL172" s="3"/>
      <c r="KNM172" s="3"/>
      <c r="KNN172" s="3"/>
      <c r="KNO172" s="3"/>
      <c r="KNP172" s="3"/>
      <c r="KNQ172" s="3"/>
      <c r="KNR172" s="3"/>
      <c r="KNS172" s="3"/>
      <c r="KNT172" s="3"/>
      <c r="KNU172" s="3"/>
      <c r="KNV172" s="3"/>
      <c r="KNW172" s="3"/>
      <c r="KNX172" s="3"/>
      <c r="KNY172" s="3"/>
      <c r="KNZ172" s="3"/>
      <c r="KOA172" s="3"/>
      <c r="KOB172" s="3"/>
      <c r="KOC172" s="3"/>
      <c r="KOD172" s="3"/>
      <c r="KOE172" s="3"/>
      <c r="KOF172" s="3"/>
      <c r="KOG172" s="3"/>
      <c r="KOH172" s="3"/>
      <c r="KOI172" s="3"/>
      <c r="KOJ172" s="3"/>
      <c r="KOK172" s="3"/>
      <c r="KOL172" s="3"/>
      <c r="KOM172" s="3"/>
      <c r="KON172" s="3"/>
      <c r="KOO172" s="3"/>
      <c r="KOP172" s="3"/>
      <c r="KOQ172" s="3"/>
      <c r="KOR172" s="3"/>
      <c r="KOS172" s="3"/>
      <c r="KOT172" s="3"/>
      <c r="KOU172" s="3"/>
      <c r="KOV172" s="3"/>
      <c r="KOW172" s="3"/>
      <c r="KOX172" s="3"/>
      <c r="KOY172" s="3"/>
      <c r="KOZ172" s="3"/>
      <c r="KPA172" s="3"/>
      <c r="KPB172" s="3"/>
      <c r="KPC172" s="3"/>
      <c r="KPD172" s="3"/>
      <c r="KPE172" s="3"/>
      <c r="KPF172" s="3"/>
      <c r="KPG172" s="3"/>
      <c r="KPH172" s="3"/>
      <c r="KPI172" s="3"/>
      <c r="KPJ172" s="3"/>
      <c r="KPK172" s="3"/>
      <c r="KPL172" s="3"/>
      <c r="KPM172" s="3"/>
      <c r="KPN172" s="3"/>
      <c r="KPO172" s="3"/>
      <c r="KPP172" s="3"/>
      <c r="KPQ172" s="3"/>
      <c r="KPR172" s="3"/>
      <c r="KPS172" s="3"/>
      <c r="KPT172" s="3"/>
      <c r="KPU172" s="3"/>
      <c r="KPV172" s="3"/>
      <c r="KPW172" s="3"/>
      <c r="KPX172" s="3"/>
      <c r="KPY172" s="3"/>
      <c r="KPZ172" s="3"/>
      <c r="KQA172" s="3"/>
      <c r="KQB172" s="3"/>
      <c r="KQC172" s="3"/>
      <c r="KQD172" s="3"/>
      <c r="KQE172" s="3"/>
      <c r="KQF172" s="3"/>
      <c r="KQG172" s="3"/>
      <c r="KQH172" s="3"/>
      <c r="KQI172" s="3"/>
      <c r="KQJ172" s="3"/>
      <c r="KQK172" s="3"/>
      <c r="KQL172" s="3"/>
      <c r="KQM172" s="3"/>
      <c r="KQN172" s="3"/>
      <c r="KQO172" s="3"/>
      <c r="KQP172" s="3"/>
      <c r="KQQ172" s="3"/>
      <c r="KQR172" s="3"/>
      <c r="KQS172" s="3"/>
      <c r="KQT172" s="3"/>
      <c r="KQU172" s="3"/>
      <c r="KQV172" s="3"/>
      <c r="KQW172" s="3"/>
      <c r="KQX172" s="3"/>
      <c r="KQY172" s="3"/>
      <c r="KQZ172" s="3"/>
      <c r="KRA172" s="3"/>
      <c r="KRB172" s="3"/>
      <c r="KRC172" s="3"/>
      <c r="KRD172" s="3"/>
      <c r="KRE172" s="3"/>
      <c r="KRF172" s="3"/>
      <c r="KRG172" s="3"/>
      <c r="KRH172" s="3"/>
      <c r="KRI172" s="3"/>
      <c r="KRJ172" s="3"/>
      <c r="KRK172" s="3"/>
      <c r="KRL172" s="3"/>
      <c r="KRM172" s="3"/>
      <c r="KRN172" s="3"/>
      <c r="KRO172" s="3"/>
      <c r="KRP172" s="3"/>
      <c r="KRQ172" s="3"/>
      <c r="KRR172" s="3"/>
      <c r="KRS172" s="3"/>
      <c r="KRT172" s="3"/>
      <c r="KRU172" s="3"/>
      <c r="KRV172" s="3"/>
      <c r="KRW172" s="3"/>
      <c r="KRX172" s="3"/>
      <c r="KRY172" s="3"/>
      <c r="KRZ172" s="3"/>
      <c r="KSA172" s="3"/>
      <c r="KSB172" s="3"/>
      <c r="KSC172" s="3"/>
      <c r="KSD172" s="3"/>
      <c r="KSE172" s="3"/>
      <c r="KSF172" s="3"/>
      <c r="KSG172" s="3"/>
      <c r="KSH172" s="3"/>
      <c r="KSI172" s="3"/>
      <c r="KSJ172" s="3"/>
      <c r="KSK172" s="3"/>
      <c r="KSL172" s="3"/>
      <c r="KSM172" s="3"/>
      <c r="KSN172" s="3"/>
      <c r="KSO172" s="3"/>
      <c r="KSP172" s="3"/>
      <c r="KSQ172" s="3"/>
      <c r="KSR172" s="3"/>
      <c r="KSS172" s="3"/>
      <c r="KST172" s="3"/>
      <c r="KSU172" s="3"/>
      <c r="KSV172" s="3"/>
      <c r="KSW172" s="3"/>
      <c r="KSX172" s="3"/>
      <c r="KSY172" s="3"/>
      <c r="KSZ172" s="3"/>
      <c r="KTA172" s="3"/>
      <c r="KTB172" s="3"/>
      <c r="KTC172" s="3"/>
      <c r="KTD172" s="3"/>
      <c r="KTE172" s="3"/>
      <c r="KTF172" s="3"/>
      <c r="KTG172" s="3"/>
      <c r="KTH172" s="3"/>
      <c r="KTI172" s="3"/>
      <c r="KTJ172" s="3"/>
      <c r="KTK172" s="3"/>
      <c r="KTL172" s="3"/>
      <c r="KTM172" s="3"/>
      <c r="KTN172" s="3"/>
      <c r="KTO172" s="3"/>
      <c r="KTP172" s="3"/>
      <c r="KTQ172" s="3"/>
      <c r="KTR172" s="3"/>
      <c r="KTS172" s="3"/>
      <c r="KTT172" s="3"/>
      <c r="KTU172" s="3"/>
      <c r="KTV172" s="3"/>
      <c r="KTW172" s="3"/>
      <c r="KTX172" s="3"/>
      <c r="KTY172" s="3"/>
      <c r="KTZ172" s="3"/>
      <c r="KUA172" s="3"/>
      <c r="KUB172" s="3"/>
      <c r="KUC172" s="3"/>
      <c r="KUD172" s="3"/>
      <c r="KUE172" s="3"/>
      <c r="KUF172" s="3"/>
      <c r="KUG172" s="3"/>
      <c r="KUH172" s="3"/>
      <c r="KUI172" s="3"/>
      <c r="KUJ172" s="3"/>
      <c r="KUK172" s="3"/>
      <c r="KUL172" s="3"/>
      <c r="KUM172" s="3"/>
      <c r="KUN172" s="3"/>
      <c r="KUO172" s="3"/>
      <c r="KUP172" s="3"/>
      <c r="KUQ172" s="3"/>
      <c r="KUR172" s="3"/>
      <c r="KUS172" s="3"/>
      <c r="KUT172" s="3"/>
      <c r="KUU172" s="3"/>
      <c r="KUV172" s="3"/>
      <c r="KUW172" s="3"/>
      <c r="KUX172" s="3"/>
      <c r="KUY172" s="3"/>
      <c r="KUZ172" s="3"/>
      <c r="KVA172" s="3"/>
      <c r="KVB172" s="3"/>
      <c r="KVC172" s="3"/>
      <c r="KVD172" s="3"/>
      <c r="KVE172" s="3"/>
      <c r="KVF172" s="3"/>
      <c r="KVG172" s="3"/>
      <c r="KVH172" s="3"/>
      <c r="KVI172" s="3"/>
      <c r="KVJ172" s="3"/>
      <c r="KVK172" s="3"/>
      <c r="KVL172" s="3"/>
      <c r="KVM172" s="3"/>
      <c r="KVN172" s="3"/>
      <c r="KVO172" s="3"/>
      <c r="KVP172" s="3"/>
      <c r="KVQ172" s="3"/>
      <c r="KVR172" s="3"/>
      <c r="KVS172" s="3"/>
      <c r="KVT172" s="3"/>
      <c r="KVU172" s="3"/>
      <c r="KVV172" s="3"/>
      <c r="KVW172" s="3"/>
      <c r="KVX172" s="3"/>
      <c r="KVY172" s="3"/>
      <c r="KVZ172" s="3"/>
      <c r="KWA172" s="3"/>
      <c r="KWB172" s="3"/>
      <c r="KWC172" s="3"/>
      <c r="KWD172" s="3"/>
      <c r="KWE172" s="3"/>
      <c r="KWF172" s="3"/>
      <c r="KWG172" s="3"/>
      <c r="KWH172" s="3"/>
      <c r="KWI172" s="3"/>
      <c r="KWJ172" s="3"/>
      <c r="KWK172" s="3"/>
      <c r="KWL172" s="3"/>
      <c r="KWM172" s="3"/>
      <c r="KWN172" s="3"/>
      <c r="KWO172" s="3"/>
      <c r="KWP172" s="3"/>
      <c r="KWQ172" s="3"/>
      <c r="KWR172" s="3"/>
      <c r="KWS172" s="3"/>
      <c r="KWT172" s="3"/>
      <c r="KWU172" s="3"/>
      <c r="KWV172" s="3"/>
      <c r="KWW172" s="3"/>
      <c r="KWX172" s="3"/>
      <c r="KWY172" s="3"/>
      <c r="KWZ172" s="3"/>
      <c r="KXA172" s="3"/>
      <c r="KXB172" s="3"/>
      <c r="KXC172" s="3"/>
      <c r="KXD172" s="3"/>
      <c r="KXE172" s="3"/>
      <c r="KXF172" s="3"/>
      <c r="KXG172" s="3"/>
      <c r="KXH172" s="3"/>
      <c r="KXI172" s="3"/>
      <c r="KXJ172" s="3"/>
      <c r="KXK172" s="3"/>
      <c r="KXL172" s="3"/>
      <c r="KXM172" s="3"/>
      <c r="KXN172" s="3"/>
      <c r="KXO172" s="3"/>
      <c r="KXP172" s="3"/>
      <c r="KXQ172" s="3"/>
      <c r="KXR172" s="3"/>
      <c r="KXS172" s="3"/>
      <c r="KXT172" s="3"/>
      <c r="KXU172" s="3"/>
      <c r="KXV172" s="3"/>
      <c r="KXW172" s="3"/>
      <c r="KXX172" s="3"/>
      <c r="KXY172" s="3"/>
      <c r="KXZ172" s="3"/>
      <c r="KYA172" s="3"/>
      <c r="KYB172" s="3"/>
      <c r="KYC172" s="3"/>
      <c r="KYD172" s="3"/>
      <c r="KYE172" s="3"/>
      <c r="KYF172" s="3"/>
      <c r="KYG172" s="3"/>
      <c r="KYH172" s="3"/>
      <c r="KYI172" s="3"/>
      <c r="KYJ172" s="3"/>
      <c r="KYK172" s="3"/>
      <c r="KYL172" s="3"/>
      <c r="KYM172" s="3"/>
      <c r="KYN172" s="3"/>
      <c r="KYO172" s="3"/>
      <c r="KYP172" s="3"/>
      <c r="KYQ172" s="3"/>
      <c r="KYR172" s="3"/>
      <c r="KYS172" s="3"/>
      <c r="KYT172" s="3"/>
      <c r="KYU172" s="3"/>
      <c r="KYV172" s="3"/>
      <c r="KYW172" s="3"/>
      <c r="KYX172" s="3"/>
      <c r="KYY172" s="3"/>
      <c r="KYZ172" s="3"/>
      <c r="KZA172" s="3"/>
      <c r="KZB172" s="3"/>
      <c r="KZC172" s="3"/>
      <c r="KZD172" s="3"/>
      <c r="KZE172" s="3"/>
      <c r="KZF172" s="3"/>
      <c r="KZG172" s="3"/>
      <c r="KZH172" s="3"/>
      <c r="KZI172" s="3"/>
      <c r="KZJ172" s="3"/>
      <c r="KZK172" s="3"/>
      <c r="KZL172" s="3"/>
      <c r="KZM172" s="3"/>
      <c r="KZN172" s="3"/>
      <c r="KZO172" s="3"/>
      <c r="KZP172" s="3"/>
      <c r="KZQ172" s="3"/>
      <c r="KZR172" s="3"/>
      <c r="KZS172" s="3"/>
      <c r="KZT172" s="3"/>
      <c r="KZU172" s="3"/>
      <c r="KZV172" s="3"/>
      <c r="KZW172" s="3"/>
      <c r="KZX172" s="3"/>
      <c r="KZY172" s="3"/>
      <c r="KZZ172" s="3"/>
      <c r="LAA172" s="3"/>
      <c r="LAB172" s="3"/>
      <c r="LAC172" s="3"/>
      <c r="LAD172" s="3"/>
      <c r="LAE172" s="3"/>
      <c r="LAF172" s="3"/>
      <c r="LAG172" s="3"/>
      <c r="LAH172" s="3"/>
      <c r="LAI172" s="3"/>
      <c r="LAJ172" s="3"/>
      <c r="LAK172" s="3"/>
      <c r="LAL172" s="3"/>
      <c r="LAM172" s="3"/>
      <c r="LAN172" s="3"/>
      <c r="LAO172" s="3"/>
      <c r="LAP172" s="3"/>
      <c r="LAQ172" s="3"/>
      <c r="LAR172" s="3"/>
      <c r="LAS172" s="3"/>
      <c r="LAT172" s="3"/>
      <c r="LAU172" s="3"/>
      <c r="LAV172" s="3"/>
      <c r="LAW172" s="3"/>
      <c r="LAX172" s="3"/>
      <c r="LAY172" s="3"/>
      <c r="LAZ172" s="3"/>
      <c r="LBA172" s="3"/>
      <c r="LBB172" s="3"/>
      <c r="LBC172" s="3"/>
      <c r="LBD172" s="3"/>
      <c r="LBE172" s="3"/>
      <c r="LBF172" s="3"/>
      <c r="LBG172" s="3"/>
      <c r="LBH172" s="3"/>
      <c r="LBI172" s="3"/>
      <c r="LBJ172" s="3"/>
      <c r="LBK172" s="3"/>
      <c r="LBL172" s="3"/>
      <c r="LBM172" s="3"/>
      <c r="LBN172" s="3"/>
      <c r="LBO172" s="3"/>
      <c r="LBP172" s="3"/>
      <c r="LBQ172" s="3"/>
      <c r="LBR172" s="3"/>
      <c r="LBS172" s="3"/>
      <c r="LBT172" s="3"/>
      <c r="LBU172" s="3"/>
      <c r="LBV172" s="3"/>
      <c r="LBW172" s="3"/>
      <c r="LBX172" s="3"/>
      <c r="LBY172" s="3"/>
      <c r="LBZ172" s="3"/>
      <c r="LCA172" s="3"/>
      <c r="LCB172" s="3"/>
      <c r="LCC172" s="3"/>
      <c r="LCD172" s="3"/>
      <c r="LCE172" s="3"/>
      <c r="LCF172" s="3"/>
      <c r="LCG172" s="3"/>
      <c r="LCH172" s="3"/>
      <c r="LCI172" s="3"/>
      <c r="LCJ172" s="3"/>
      <c r="LCK172" s="3"/>
      <c r="LCL172" s="3"/>
      <c r="LCM172" s="3"/>
      <c r="LCN172" s="3"/>
      <c r="LCO172" s="3"/>
      <c r="LCP172" s="3"/>
      <c r="LCQ172" s="3"/>
      <c r="LCR172" s="3"/>
      <c r="LCS172" s="3"/>
      <c r="LCT172" s="3"/>
      <c r="LCU172" s="3"/>
      <c r="LCV172" s="3"/>
      <c r="LCW172" s="3"/>
      <c r="LCX172" s="3"/>
      <c r="LCY172" s="3"/>
      <c r="LCZ172" s="3"/>
      <c r="LDA172" s="3"/>
      <c r="LDB172" s="3"/>
      <c r="LDC172" s="3"/>
      <c r="LDD172" s="3"/>
      <c r="LDE172" s="3"/>
      <c r="LDF172" s="3"/>
      <c r="LDG172" s="3"/>
      <c r="LDH172" s="3"/>
      <c r="LDI172" s="3"/>
      <c r="LDJ172" s="3"/>
      <c r="LDK172" s="3"/>
      <c r="LDL172" s="3"/>
      <c r="LDM172" s="3"/>
      <c r="LDN172" s="3"/>
      <c r="LDO172" s="3"/>
      <c r="LDP172" s="3"/>
      <c r="LDQ172" s="3"/>
      <c r="LDR172" s="3"/>
      <c r="LDS172" s="3"/>
      <c r="LDT172" s="3"/>
      <c r="LDU172" s="3"/>
      <c r="LDV172" s="3"/>
      <c r="LDW172" s="3"/>
      <c r="LDX172" s="3"/>
      <c r="LDY172" s="3"/>
      <c r="LDZ172" s="3"/>
      <c r="LEA172" s="3"/>
      <c r="LEB172" s="3"/>
      <c r="LEC172" s="3"/>
      <c r="LED172" s="3"/>
      <c r="LEE172" s="3"/>
      <c r="LEF172" s="3"/>
      <c r="LEG172" s="3"/>
      <c r="LEH172" s="3"/>
      <c r="LEI172" s="3"/>
      <c r="LEJ172" s="3"/>
      <c r="LEK172" s="3"/>
      <c r="LEL172" s="3"/>
      <c r="LEM172" s="3"/>
      <c r="LEN172" s="3"/>
      <c r="LEO172" s="3"/>
      <c r="LEP172" s="3"/>
      <c r="LEQ172" s="3"/>
      <c r="LER172" s="3"/>
      <c r="LES172" s="3"/>
      <c r="LET172" s="3"/>
      <c r="LEU172" s="3"/>
      <c r="LEV172" s="3"/>
      <c r="LEW172" s="3"/>
      <c r="LEX172" s="3"/>
      <c r="LEY172" s="3"/>
      <c r="LEZ172" s="3"/>
      <c r="LFA172" s="3"/>
      <c r="LFB172" s="3"/>
      <c r="LFC172" s="3"/>
      <c r="LFD172" s="3"/>
      <c r="LFE172" s="3"/>
      <c r="LFF172" s="3"/>
      <c r="LFG172" s="3"/>
      <c r="LFH172" s="3"/>
      <c r="LFI172" s="3"/>
      <c r="LFJ172" s="3"/>
      <c r="LFK172" s="3"/>
      <c r="LFL172" s="3"/>
      <c r="LFM172" s="3"/>
      <c r="LFN172" s="3"/>
      <c r="LFO172" s="3"/>
      <c r="LFP172" s="3"/>
      <c r="LFQ172" s="3"/>
      <c r="LFR172" s="3"/>
      <c r="LFS172" s="3"/>
      <c r="LFT172" s="3"/>
      <c r="LFU172" s="3"/>
      <c r="LFV172" s="3"/>
      <c r="LFW172" s="3"/>
      <c r="LFX172" s="3"/>
      <c r="LFY172" s="3"/>
      <c r="LFZ172" s="3"/>
      <c r="LGA172" s="3"/>
      <c r="LGB172" s="3"/>
      <c r="LGC172" s="3"/>
      <c r="LGD172" s="3"/>
      <c r="LGE172" s="3"/>
      <c r="LGF172" s="3"/>
      <c r="LGG172" s="3"/>
      <c r="LGH172" s="3"/>
      <c r="LGI172" s="3"/>
      <c r="LGJ172" s="3"/>
      <c r="LGK172" s="3"/>
      <c r="LGL172" s="3"/>
      <c r="LGM172" s="3"/>
      <c r="LGN172" s="3"/>
      <c r="LGO172" s="3"/>
      <c r="LGP172" s="3"/>
      <c r="LGQ172" s="3"/>
      <c r="LGR172" s="3"/>
      <c r="LGS172" s="3"/>
      <c r="LGT172" s="3"/>
      <c r="LGU172" s="3"/>
      <c r="LGV172" s="3"/>
      <c r="LGW172" s="3"/>
      <c r="LGX172" s="3"/>
      <c r="LGY172" s="3"/>
      <c r="LGZ172" s="3"/>
      <c r="LHA172" s="3"/>
      <c r="LHB172" s="3"/>
      <c r="LHC172" s="3"/>
      <c r="LHD172" s="3"/>
      <c r="LHE172" s="3"/>
      <c r="LHF172" s="3"/>
      <c r="LHG172" s="3"/>
      <c r="LHH172" s="3"/>
      <c r="LHI172" s="3"/>
      <c r="LHJ172" s="3"/>
      <c r="LHK172" s="3"/>
      <c r="LHL172" s="3"/>
      <c r="LHM172" s="3"/>
      <c r="LHN172" s="3"/>
      <c r="LHO172" s="3"/>
      <c r="LHP172" s="3"/>
      <c r="LHQ172" s="3"/>
      <c r="LHR172" s="3"/>
      <c r="LHS172" s="3"/>
      <c r="LHT172" s="3"/>
      <c r="LHU172" s="3"/>
      <c r="LHV172" s="3"/>
      <c r="LHW172" s="3"/>
      <c r="LHX172" s="3"/>
      <c r="LHY172" s="3"/>
      <c r="LHZ172" s="3"/>
      <c r="LIA172" s="3"/>
      <c r="LIB172" s="3"/>
      <c r="LIC172" s="3"/>
      <c r="LID172" s="3"/>
      <c r="LIE172" s="3"/>
      <c r="LIF172" s="3"/>
      <c r="LIG172" s="3"/>
      <c r="LIH172" s="3"/>
      <c r="LII172" s="3"/>
      <c r="LIJ172" s="3"/>
      <c r="LIK172" s="3"/>
      <c r="LIL172" s="3"/>
      <c r="LIM172" s="3"/>
      <c r="LIN172" s="3"/>
      <c r="LIO172" s="3"/>
      <c r="LIP172" s="3"/>
      <c r="LIQ172" s="3"/>
      <c r="LIR172" s="3"/>
      <c r="LIS172" s="3"/>
      <c r="LIT172" s="3"/>
      <c r="LIU172" s="3"/>
      <c r="LIV172" s="3"/>
      <c r="LIW172" s="3"/>
      <c r="LIX172" s="3"/>
      <c r="LIY172" s="3"/>
      <c r="LIZ172" s="3"/>
      <c r="LJA172" s="3"/>
      <c r="LJB172" s="3"/>
      <c r="LJC172" s="3"/>
      <c r="LJD172" s="3"/>
      <c r="LJE172" s="3"/>
      <c r="LJF172" s="3"/>
      <c r="LJG172" s="3"/>
      <c r="LJH172" s="3"/>
      <c r="LJI172" s="3"/>
      <c r="LJJ172" s="3"/>
      <c r="LJK172" s="3"/>
      <c r="LJL172" s="3"/>
      <c r="LJM172" s="3"/>
      <c r="LJN172" s="3"/>
      <c r="LJO172" s="3"/>
      <c r="LJP172" s="3"/>
      <c r="LJQ172" s="3"/>
      <c r="LJR172" s="3"/>
      <c r="LJS172" s="3"/>
      <c r="LJT172" s="3"/>
      <c r="LJU172" s="3"/>
      <c r="LJV172" s="3"/>
      <c r="LJW172" s="3"/>
      <c r="LJX172" s="3"/>
      <c r="LJY172" s="3"/>
      <c r="LJZ172" s="3"/>
      <c r="LKA172" s="3"/>
      <c r="LKB172" s="3"/>
      <c r="LKC172" s="3"/>
      <c r="LKD172" s="3"/>
      <c r="LKE172" s="3"/>
      <c r="LKF172" s="3"/>
      <c r="LKG172" s="3"/>
      <c r="LKH172" s="3"/>
      <c r="LKI172" s="3"/>
      <c r="LKJ172" s="3"/>
      <c r="LKK172" s="3"/>
      <c r="LKL172" s="3"/>
      <c r="LKM172" s="3"/>
      <c r="LKN172" s="3"/>
      <c r="LKO172" s="3"/>
      <c r="LKP172" s="3"/>
      <c r="LKQ172" s="3"/>
      <c r="LKR172" s="3"/>
      <c r="LKS172" s="3"/>
      <c r="LKT172" s="3"/>
      <c r="LKU172" s="3"/>
      <c r="LKV172" s="3"/>
      <c r="LKW172" s="3"/>
      <c r="LKX172" s="3"/>
      <c r="LKY172" s="3"/>
      <c r="LKZ172" s="3"/>
      <c r="LLA172" s="3"/>
      <c r="LLB172" s="3"/>
      <c r="LLC172" s="3"/>
      <c r="LLD172" s="3"/>
      <c r="LLE172" s="3"/>
      <c r="LLF172" s="3"/>
      <c r="LLG172" s="3"/>
      <c r="LLH172" s="3"/>
      <c r="LLI172" s="3"/>
      <c r="LLJ172" s="3"/>
      <c r="LLK172" s="3"/>
      <c r="LLL172" s="3"/>
      <c r="LLM172" s="3"/>
      <c r="LLN172" s="3"/>
      <c r="LLO172" s="3"/>
      <c r="LLP172" s="3"/>
      <c r="LLQ172" s="3"/>
      <c r="LLR172" s="3"/>
      <c r="LLS172" s="3"/>
      <c r="LLT172" s="3"/>
      <c r="LLU172" s="3"/>
      <c r="LLV172" s="3"/>
      <c r="LLW172" s="3"/>
      <c r="LLX172" s="3"/>
      <c r="LLY172" s="3"/>
      <c r="LLZ172" s="3"/>
      <c r="LMA172" s="3"/>
      <c r="LMB172" s="3"/>
      <c r="LMC172" s="3"/>
      <c r="LMD172" s="3"/>
      <c r="LME172" s="3"/>
      <c r="LMF172" s="3"/>
      <c r="LMG172" s="3"/>
      <c r="LMH172" s="3"/>
      <c r="LMI172" s="3"/>
      <c r="LMJ172" s="3"/>
      <c r="LMK172" s="3"/>
      <c r="LML172" s="3"/>
      <c r="LMM172" s="3"/>
      <c r="LMN172" s="3"/>
      <c r="LMO172" s="3"/>
      <c r="LMP172" s="3"/>
      <c r="LMQ172" s="3"/>
      <c r="LMR172" s="3"/>
      <c r="LMS172" s="3"/>
      <c r="LMT172" s="3"/>
      <c r="LMU172" s="3"/>
      <c r="LMV172" s="3"/>
      <c r="LMW172" s="3"/>
      <c r="LMX172" s="3"/>
      <c r="LMY172" s="3"/>
      <c r="LMZ172" s="3"/>
      <c r="LNA172" s="3"/>
      <c r="LNB172" s="3"/>
      <c r="LNC172" s="3"/>
      <c r="LND172" s="3"/>
      <c r="LNE172" s="3"/>
      <c r="LNF172" s="3"/>
      <c r="LNG172" s="3"/>
      <c r="LNH172" s="3"/>
      <c r="LNI172" s="3"/>
      <c r="LNJ172" s="3"/>
      <c r="LNK172" s="3"/>
      <c r="LNL172" s="3"/>
      <c r="LNM172" s="3"/>
      <c r="LNN172" s="3"/>
      <c r="LNO172" s="3"/>
      <c r="LNP172" s="3"/>
      <c r="LNQ172" s="3"/>
      <c r="LNR172" s="3"/>
      <c r="LNS172" s="3"/>
      <c r="LNT172" s="3"/>
      <c r="LNU172" s="3"/>
      <c r="LNV172" s="3"/>
      <c r="LNW172" s="3"/>
      <c r="LNX172" s="3"/>
      <c r="LNY172" s="3"/>
      <c r="LNZ172" s="3"/>
      <c r="LOA172" s="3"/>
      <c r="LOB172" s="3"/>
      <c r="LOC172" s="3"/>
      <c r="LOD172" s="3"/>
      <c r="LOE172" s="3"/>
      <c r="LOF172" s="3"/>
      <c r="LOG172" s="3"/>
      <c r="LOH172" s="3"/>
      <c r="LOI172" s="3"/>
      <c r="LOJ172" s="3"/>
      <c r="LOK172" s="3"/>
      <c r="LOL172" s="3"/>
      <c r="LOM172" s="3"/>
      <c r="LON172" s="3"/>
      <c r="LOO172" s="3"/>
      <c r="LOP172" s="3"/>
      <c r="LOQ172" s="3"/>
      <c r="LOR172" s="3"/>
      <c r="LOS172" s="3"/>
      <c r="LOT172" s="3"/>
      <c r="LOU172" s="3"/>
      <c r="LOV172" s="3"/>
      <c r="LOW172" s="3"/>
      <c r="LOX172" s="3"/>
      <c r="LOY172" s="3"/>
      <c r="LOZ172" s="3"/>
      <c r="LPA172" s="3"/>
      <c r="LPB172" s="3"/>
      <c r="LPC172" s="3"/>
      <c r="LPD172" s="3"/>
      <c r="LPE172" s="3"/>
      <c r="LPF172" s="3"/>
      <c r="LPG172" s="3"/>
      <c r="LPH172" s="3"/>
      <c r="LPI172" s="3"/>
      <c r="LPJ172" s="3"/>
      <c r="LPK172" s="3"/>
      <c r="LPL172" s="3"/>
      <c r="LPM172" s="3"/>
      <c r="LPN172" s="3"/>
      <c r="LPO172" s="3"/>
      <c r="LPP172" s="3"/>
      <c r="LPQ172" s="3"/>
      <c r="LPR172" s="3"/>
      <c r="LPS172" s="3"/>
      <c r="LPT172" s="3"/>
      <c r="LPU172" s="3"/>
      <c r="LPV172" s="3"/>
      <c r="LPW172" s="3"/>
      <c r="LPX172" s="3"/>
      <c r="LPY172" s="3"/>
      <c r="LPZ172" s="3"/>
      <c r="LQA172" s="3"/>
      <c r="LQB172" s="3"/>
      <c r="LQC172" s="3"/>
      <c r="LQD172" s="3"/>
      <c r="LQE172" s="3"/>
      <c r="LQF172" s="3"/>
      <c r="LQG172" s="3"/>
      <c r="LQH172" s="3"/>
      <c r="LQI172" s="3"/>
      <c r="LQJ172" s="3"/>
      <c r="LQK172" s="3"/>
      <c r="LQL172" s="3"/>
      <c r="LQM172" s="3"/>
      <c r="LQN172" s="3"/>
      <c r="LQO172" s="3"/>
      <c r="LQP172" s="3"/>
      <c r="LQQ172" s="3"/>
      <c r="LQR172" s="3"/>
      <c r="LQS172" s="3"/>
      <c r="LQT172" s="3"/>
      <c r="LQU172" s="3"/>
      <c r="LQV172" s="3"/>
      <c r="LQW172" s="3"/>
      <c r="LQX172" s="3"/>
      <c r="LQY172" s="3"/>
      <c r="LQZ172" s="3"/>
      <c r="LRA172" s="3"/>
      <c r="LRB172" s="3"/>
      <c r="LRC172" s="3"/>
      <c r="LRD172" s="3"/>
      <c r="LRE172" s="3"/>
      <c r="LRF172" s="3"/>
      <c r="LRG172" s="3"/>
      <c r="LRH172" s="3"/>
      <c r="LRI172" s="3"/>
      <c r="LRJ172" s="3"/>
      <c r="LRK172" s="3"/>
      <c r="LRL172" s="3"/>
      <c r="LRM172" s="3"/>
      <c r="LRN172" s="3"/>
      <c r="LRO172" s="3"/>
      <c r="LRP172" s="3"/>
      <c r="LRQ172" s="3"/>
      <c r="LRR172" s="3"/>
      <c r="LRS172" s="3"/>
      <c r="LRT172" s="3"/>
      <c r="LRU172" s="3"/>
      <c r="LRV172" s="3"/>
      <c r="LRW172" s="3"/>
      <c r="LRX172" s="3"/>
      <c r="LRY172" s="3"/>
      <c r="LRZ172" s="3"/>
      <c r="LSA172" s="3"/>
      <c r="LSB172" s="3"/>
      <c r="LSC172" s="3"/>
      <c r="LSD172" s="3"/>
      <c r="LSE172" s="3"/>
      <c r="LSF172" s="3"/>
      <c r="LSG172" s="3"/>
      <c r="LSH172" s="3"/>
      <c r="LSI172" s="3"/>
      <c r="LSJ172" s="3"/>
      <c r="LSK172" s="3"/>
      <c r="LSL172" s="3"/>
      <c r="LSM172" s="3"/>
      <c r="LSN172" s="3"/>
      <c r="LSO172" s="3"/>
      <c r="LSP172" s="3"/>
      <c r="LSQ172" s="3"/>
      <c r="LSR172" s="3"/>
      <c r="LSS172" s="3"/>
      <c r="LST172" s="3"/>
      <c r="LSU172" s="3"/>
      <c r="LSV172" s="3"/>
      <c r="LSW172" s="3"/>
      <c r="LSX172" s="3"/>
      <c r="LSY172" s="3"/>
      <c r="LSZ172" s="3"/>
      <c r="LTA172" s="3"/>
      <c r="LTB172" s="3"/>
      <c r="LTC172" s="3"/>
      <c r="LTD172" s="3"/>
      <c r="LTE172" s="3"/>
      <c r="LTF172" s="3"/>
      <c r="LTG172" s="3"/>
      <c r="LTH172" s="3"/>
      <c r="LTI172" s="3"/>
      <c r="LTJ172" s="3"/>
      <c r="LTK172" s="3"/>
      <c r="LTL172" s="3"/>
      <c r="LTM172" s="3"/>
      <c r="LTN172" s="3"/>
      <c r="LTO172" s="3"/>
      <c r="LTP172" s="3"/>
      <c r="LTQ172" s="3"/>
      <c r="LTR172" s="3"/>
      <c r="LTS172" s="3"/>
      <c r="LTT172" s="3"/>
      <c r="LTU172" s="3"/>
      <c r="LTV172" s="3"/>
      <c r="LTW172" s="3"/>
      <c r="LTX172" s="3"/>
      <c r="LTY172" s="3"/>
      <c r="LTZ172" s="3"/>
      <c r="LUA172" s="3"/>
      <c r="LUB172" s="3"/>
      <c r="LUC172" s="3"/>
      <c r="LUD172" s="3"/>
      <c r="LUE172" s="3"/>
      <c r="LUF172" s="3"/>
      <c r="LUG172" s="3"/>
      <c r="LUH172" s="3"/>
      <c r="LUI172" s="3"/>
      <c r="LUJ172" s="3"/>
      <c r="LUK172" s="3"/>
      <c r="LUL172" s="3"/>
      <c r="LUM172" s="3"/>
      <c r="LUN172" s="3"/>
      <c r="LUO172" s="3"/>
      <c r="LUP172" s="3"/>
      <c r="LUQ172" s="3"/>
      <c r="LUR172" s="3"/>
      <c r="LUS172" s="3"/>
      <c r="LUT172" s="3"/>
      <c r="LUU172" s="3"/>
      <c r="LUV172" s="3"/>
      <c r="LUW172" s="3"/>
      <c r="LUX172" s="3"/>
      <c r="LUY172" s="3"/>
      <c r="LUZ172" s="3"/>
      <c r="LVA172" s="3"/>
      <c r="LVB172" s="3"/>
      <c r="LVC172" s="3"/>
      <c r="LVD172" s="3"/>
      <c r="LVE172" s="3"/>
      <c r="LVF172" s="3"/>
      <c r="LVG172" s="3"/>
      <c r="LVH172" s="3"/>
      <c r="LVI172" s="3"/>
      <c r="LVJ172" s="3"/>
      <c r="LVK172" s="3"/>
      <c r="LVL172" s="3"/>
      <c r="LVM172" s="3"/>
      <c r="LVN172" s="3"/>
      <c r="LVO172" s="3"/>
      <c r="LVP172" s="3"/>
      <c r="LVQ172" s="3"/>
      <c r="LVR172" s="3"/>
      <c r="LVS172" s="3"/>
      <c r="LVT172" s="3"/>
      <c r="LVU172" s="3"/>
      <c r="LVV172" s="3"/>
      <c r="LVW172" s="3"/>
      <c r="LVX172" s="3"/>
      <c r="LVY172" s="3"/>
      <c r="LVZ172" s="3"/>
      <c r="LWA172" s="3"/>
      <c r="LWB172" s="3"/>
      <c r="LWC172" s="3"/>
      <c r="LWD172" s="3"/>
      <c r="LWE172" s="3"/>
      <c r="LWF172" s="3"/>
      <c r="LWG172" s="3"/>
      <c r="LWH172" s="3"/>
      <c r="LWI172" s="3"/>
      <c r="LWJ172" s="3"/>
      <c r="LWK172" s="3"/>
      <c r="LWL172" s="3"/>
      <c r="LWM172" s="3"/>
      <c r="LWN172" s="3"/>
      <c r="LWO172" s="3"/>
      <c r="LWP172" s="3"/>
      <c r="LWQ172" s="3"/>
      <c r="LWR172" s="3"/>
      <c r="LWS172" s="3"/>
      <c r="LWT172" s="3"/>
      <c r="LWU172" s="3"/>
      <c r="LWV172" s="3"/>
      <c r="LWW172" s="3"/>
      <c r="LWX172" s="3"/>
      <c r="LWY172" s="3"/>
      <c r="LWZ172" s="3"/>
      <c r="LXA172" s="3"/>
      <c r="LXB172" s="3"/>
      <c r="LXC172" s="3"/>
      <c r="LXD172" s="3"/>
      <c r="LXE172" s="3"/>
      <c r="LXF172" s="3"/>
      <c r="LXG172" s="3"/>
      <c r="LXH172" s="3"/>
      <c r="LXI172" s="3"/>
      <c r="LXJ172" s="3"/>
      <c r="LXK172" s="3"/>
      <c r="LXL172" s="3"/>
      <c r="LXM172" s="3"/>
      <c r="LXN172" s="3"/>
      <c r="LXO172" s="3"/>
      <c r="LXP172" s="3"/>
      <c r="LXQ172" s="3"/>
      <c r="LXR172" s="3"/>
      <c r="LXS172" s="3"/>
      <c r="LXT172" s="3"/>
      <c r="LXU172" s="3"/>
      <c r="LXV172" s="3"/>
      <c r="LXW172" s="3"/>
      <c r="LXX172" s="3"/>
      <c r="LXY172" s="3"/>
      <c r="LXZ172" s="3"/>
      <c r="LYA172" s="3"/>
      <c r="LYB172" s="3"/>
      <c r="LYC172" s="3"/>
      <c r="LYD172" s="3"/>
      <c r="LYE172" s="3"/>
      <c r="LYF172" s="3"/>
      <c r="LYG172" s="3"/>
      <c r="LYH172" s="3"/>
      <c r="LYI172" s="3"/>
      <c r="LYJ172" s="3"/>
      <c r="LYK172" s="3"/>
      <c r="LYL172" s="3"/>
      <c r="LYM172" s="3"/>
      <c r="LYN172" s="3"/>
      <c r="LYO172" s="3"/>
      <c r="LYP172" s="3"/>
      <c r="LYQ172" s="3"/>
      <c r="LYR172" s="3"/>
      <c r="LYS172" s="3"/>
      <c r="LYT172" s="3"/>
      <c r="LYU172" s="3"/>
      <c r="LYV172" s="3"/>
      <c r="LYW172" s="3"/>
      <c r="LYX172" s="3"/>
      <c r="LYY172" s="3"/>
      <c r="LYZ172" s="3"/>
      <c r="LZA172" s="3"/>
      <c r="LZB172" s="3"/>
      <c r="LZC172" s="3"/>
      <c r="LZD172" s="3"/>
      <c r="LZE172" s="3"/>
      <c r="LZF172" s="3"/>
      <c r="LZG172" s="3"/>
      <c r="LZH172" s="3"/>
      <c r="LZI172" s="3"/>
      <c r="LZJ172" s="3"/>
      <c r="LZK172" s="3"/>
      <c r="LZL172" s="3"/>
      <c r="LZM172" s="3"/>
      <c r="LZN172" s="3"/>
      <c r="LZO172" s="3"/>
      <c r="LZP172" s="3"/>
      <c r="LZQ172" s="3"/>
      <c r="LZR172" s="3"/>
      <c r="LZS172" s="3"/>
      <c r="LZT172" s="3"/>
      <c r="LZU172" s="3"/>
      <c r="LZV172" s="3"/>
      <c r="LZW172" s="3"/>
      <c r="LZX172" s="3"/>
      <c r="LZY172" s="3"/>
      <c r="LZZ172" s="3"/>
      <c r="MAA172" s="3"/>
      <c r="MAB172" s="3"/>
      <c r="MAC172" s="3"/>
      <c r="MAD172" s="3"/>
      <c r="MAE172" s="3"/>
      <c r="MAF172" s="3"/>
      <c r="MAG172" s="3"/>
      <c r="MAH172" s="3"/>
      <c r="MAI172" s="3"/>
      <c r="MAJ172" s="3"/>
      <c r="MAK172" s="3"/>
      <c r="MAL172" s="3"/>
      <c r="MAM172" s="3"/>
      <c r="MAN172" s="3"/>
      <c r="MAO172" s="3"/>
      <c r="MAP172" s="3"/>
      <c r="MAQ172" s="3"/>
      <c r="MAR172" s="3"/>
      <c r="MAS172" s="3"/>
      <c r="MAT172" s="3"/>
      <c r="MAU172" s="3"/>
      <c r="MAV172" s="3"/>
      <c r="MAW172" s="3"/>
      <c r="MAX172" s="3"/>
      <c r="MAY172" s="3"/>
      <c r="MAZ172" s="3"/>
      <c r="MBA172" s="3"/>
      <c r="MBB172" s="3"/>
      <c r="MBC172" s="3"/>
      <c r="MBD172" s="3"/>
      <c r="MBE172" s="3"/>
      <c r="MBF172" s="3"/>
      <c r="MBG172" s="3"/>
      <c r="MBH172" s="3"/>
      <c r="MBI172" s="3"/>
      <c r="MBJ172" s="3"/>
      <c r="MBK172" s="3"/>
      <c r="MBL172" s="3"/>
      <c r="MBM172" s="3"/>
      <c r="MBN172" s="3"/>
      <c r="MBO172" s="3"/>
      <c r="MBP172" s="3"/>
      <c r="MBQ172" s="3"/>
      <c r="MBR172" s="3"/>
      <c r="MBS172" s="3"/>
      <c r="MBT172" s="3"/>
      <c r="MBU172" s="3"/>
      <c r="MBV172" s="3"/>
      <c r="MBW172" s="3"/>
      <c r="MBX172" s="3"/>
      <c r="MBY172" s="3"/>
      <c r="MBZ172" s="3"/>
      <c r="MCA172" s="3"/>
      <c r="MCB172" s="3"/>
      <c r="MCC172" s="3"/>
      <c r="MCD172" s="3"/>
      <c r="MCE172" s="3"/>
      <c r="MCF172" s="3"/>
      <c r="MCG172" s="3"/>
      <c r="MCH172" s="3"/>
      <c r="MCI172" s="3"/>
      <c r="MCJ172" s="3"/>
      <c r="MCK172" s="3"/>
      <c r="MCL172" s="3"/>
      <c r="MCM172" s="3"/>
      <c r="MCN172" s="3"/>
      <c r="MCO172" s="3"/>
      <c r="MCP172" s="3"/>
      <c r="MCQ172" s="3"/>
      <c r="MCR172" s="3"/>
      <c r="MCS172" s="3"/>
      <c r="MCT172" s="3"/>
      <c r="MCU172" s="3"/>
      <c r="MCV172" s="3"/>
      <c r="MCW172" s="3"/>
      <c r="MCX172" s="3"/>
      <c r="MCY172" s="3"/>
      <c r="MCZ172" s="3"/>
      <c r="MDA172" s="3"/>
      <c r="MDB172" s="3"/>
      <c r="MDC172" s="3"/>
      <c r="MDD172" s="3"/>
      <c r="MDE172" s="3"/>
      <c r="MDF172" s="3"/>
      <c r="MDG172" s="3"/>
      <c r="MDH172" s="3"/>
      <c r="MDI172" s="3"/>
      <c r="MDJ172" s="3"/>
      <c r="MDK172" s="3"/>
      <c r="MDL172" s="3"/>
      <c r="MDM172" s="3"/>
      <c r="MDN172" s="3"/>
      <c r="MDO172" s="3"/>
      <c r="MDP172" s="3"/>
      <c r="MDQ172" s="3"/>
      <c r="MDR172" s="3"/>
      <c r="MDS172" s="3"/>
      <c r="MDT172" s="3"/>
      <c r="MDU172" s="3"/>
      <c r="MDV172" s="3"/>
      <c r="MDW172" s="3"/>
      <c r="MDX172" s="3"/>
      <c r="MDY172" s="3"/>
      <c r="MDZ172" s="3"/>
      <c r="MEA172" s="3"/>
      <c r="MEB172" s="3"/>
      <c r="MEC172" s="3"/>
      <c r="MED172" s="3"/>
      <c r="MEE172" s="3"/>
      <c r="MEF172" s="3"/>
      <c r="MEG172" s="3"/>
      <c r="MEH172" s="3"/>
      <c r="MEI172" s="3"/>
      <c r="MEJ172" s="3"/>
      <c r="MEK172" s="3"/>
      <c r="MEL172" s="3"/>
      <c r="MEM172" s="3"/>
      <c r="MEN172" s="3"/>
      <c r="MEO172" s="3"/>
      <c r="MEP172" s="3"/>
      <c r="MEQ172" s="3"/>
      <c r="MER172" s="3"/>
      <c r="MES172" s="3"/>
      <c r="MET172" s="3"/>
      <c r="MEU172" s="3"/>
      <c r="MEV172" s="3"/>
      <c r="MEW172" s="3"/>
      <c r="MEX172" s="3"/>
      <c r="MEY172" s="3"/>
      <c r="MEZ172" s="3"/>
      <c r="MFA172" s="3"/>
      <c r="MFB172" s="3"/>
      <c r="MFC172" s="3"/>
      <c r="MFD172" s="3"/>
      <c r="MFE172" s="3"/>
      <c r="MFF172" s="3"/>
      <c r="MFG172" s="3"/>
      <c r="MFH172" s="3"/>
      <c r="MFI172" s="3"/>
      <c r="MFJ172" s="3"/>
      <c r="MFK172" s="3"/>
      <c r="MFL172" s="3"/>
      <c r="MFM172" s="3"/>
      <c r="MFN172" s="3"/>
      <c r="MFO172" s="3"/>
      <c r="MFP172" s="3"/>
      <c r="MFQ172" s="3"/>
      <c r="MFR172" s="3"/>
      <c r="MFS172" s="3"/>
      <c r="MFT172" s="3"/>
      <c r="MFU172" s="3"/>
      <c r="MFV172" s="3"/>
      <c r="MFW172" s="3"/>
      <c r="MFX172" s="3"/>
      <c r="MFY172" s="3"/>
      <c r="MFZ172" s="3"/>
      <c r="MGA172" s="3"/>
      <c r="MGB172" s="3"/>
      <c r="MGC172" s="3"/>
      <c r="MGD172" s="3"/>
      <c r="MGE172" s="3"/>
      <c r="MGF172" s="3"/>
      <c r="MGG172" s="3"/>
      <c r="MGH172" s="3"/>
      <c r="MGI172" s="3"/>
      <c r="MGJ172" s="3"/>
      <c r="MGK172" s="3"/>
      <c r="MGL172" s="3"/>
      <c r="MGM172" s="3"/>
      <c r="MGN172" s="3"/>
      <c r="MGO172" s="3"/>
      <c r="MGP172" s="3"/>
      <c r="MGQ172" s="3"/>
      <c r="MGR172" s="3"/>
      <c r="MGS172" s="3"/>
      <c r="MGT172" s="3"/>
      <c r="MGU172" s="3"/>
      <c r="MGV172" s="3"/>
      <c r="MGW172" s="3"/>
      <c r="MGX172" s="3"/>
      <c r="MGY172" s="3"/>
      <c r="MGZ172" s="3"/>
      <c r="MHA172" s="3"/>
      <c r="MHB172" s="3"/>
      <c r="MHC172" s="3"/>
      <c r="MHD172" s="3"/>
      <c r="MHE172" s="3"/>
      <c r="MHF172" s="3"/>
      <c r="MHG172" s="3"/>
      <c r="MHH172" s="3"/>
      <c r="MHI172" s="3"/>
      <c r="MHJ172" s="3"/>
      <c r="MHK172" s="3"/>
      <c r="MHL172" s="3"/>
      <c r="MHM172" s="3"/>
      <c r="MHN172" s="3"/>
      <c r="MHO172" s="3"/>
      <c r="MHP172" s="3"/>
      <c r="MHQ172" s="3"/>
      <c r="MHR172" s="3"/>
      <c r="MHS172" s="3"/>
      <c r="MHT172" s="3"/>
      <c r="MHU172" s="3"/>
      <c r="MHV172" s="3"/>
      <c r="MHW172" s="3"/>
      <c r="MHX172" s="3"/>
      <c r="MHY172" s="3"/>
      <c r="MHZ172" s="3"/>
      <c r="MIA172" s="3"/>
      <c r="MIB172" s="3"/>
      <c r="MIC172" s="3"/>
      <c r="MID172" s="3"/>
      <c r="MIE172" s="3"/>
      <c r="MIF172" s="3"/>
      <c r="MIG172" s="3"/>
      <c r="MIH172" s="3"/>
      <c r="MII172" s="3"/>
      <c r="MIJ172" s="3"/>
      <c r="MIK172" s="3"/>
      <c r="MIL172" s="3"/>
      <c r="MIM172" s="3"/>
      <c r="MIN172" s="3"/>
      <c r="MIO172" s="3"/>
      <c r="MIP172" s="3"/>
      <c r="MIQ172" s="3"/>
      <c r="MIR172" s="3"/>
      <c r="MIS172" s="3"/>
      <c r="MIT172" s="3"/>
      <c r="MIU172" s="3"/>
      <c r="MIV172" s="3"/>
      <c r="MIW172" s="3"/>
      <c r="MIX172" s="3"/>
      <c r="MIY172" s="3"/>
      <c r="MIZ172" s="3"/>
      <c r="MJA172" s="3"/>
      <c r="MJB172" s="3"/>
      <c r="MJC172" s="3"/>
      <c r="MJD172" s="3"/>
      <c r="MJE172" s="3"/>
      <c r="MJF172" s="3"/>
      <c r="MJG172" s="3"/>
      <c r="MJH172" s="3"/>
      <c r="MJI172" s="3"/>
      <c r="MJJ172" s="3"/>
      <c r="MJK172" s="3"/>
      <c r="MJL172" s="3"/>
      <c r="MJM172" s="3"/>
      <c r="MJN172" s="3"/>
      <c r="MJO172" s="3"/>
      <c r="MJP172" s="3"/>
      <c r="MJQ172" s="3"/>
      <c r="MJR172" s="3"/>
      <c r="MJS172" s="3"/>
      <c r="MJT172" s="3"/>
      <c r="MJU172" s="3"/>
      <c r="MJV172" s="3"/>
      <c r="MJW172" s="3"/>
      <c r="MJX172" s="3"/>
      <c r="MJY172" s="3"/>
      <c r="MJZ172" s="3"/>
      <c r="MKA172" s="3"/>
      <c r="MKB172" s="3"/>
      <c r="MKC172" s="3"/>
      <c r="MKD172" s="3"/>
      <c r="MKE172" s="3"/>
      <c r="MKF172" s="3"/>
      <c r="MKG172" s="3"/>
      <c r="MKH172" s="3"/>
      <c r="MKI172" s="3"/>
      <c r="MKJ172" s="3"/>
      <c r="MKK172" s="3"/>
      <c r="MKL172" s="3"/>
      <c r="MKM172" s="3"/>
      <c r="MKN172" s="3"/>
      <c r="MKO172" s="3"/>
      <c r="MKP172" s="3"/>
      <c r="MKQ172" s="3"/>
      <c r="MKR172" s="3"/>
      <c r="MKS172" s="3"/>
      <c r="MKT172" s="3"/>
      <c r="MKU172" s="3"/>
      <c r="MKV172" s="3"/>
      <c r="MKW172" s="3"/>
      <c r="MKX172" s="3"/>
      <c r="MKY172" s="3"/>
      <c r="MKZ172" s="3"/>
      <c r="MLA172" s="3"/>
      <c r="MLB172" s="3"/>
      <c r="MLC172" s="3"/>
      <c r="MLD172" s="3"/>
      <c r="MLE172" s="3"/>
      <c r="MLF172" s="3"/>
      <c r="MLG172" s="3"/>
      <c r="MLH172" s="3"/>
      <c r="MLI172" s="3"/>
      <c r="MLJ172" s="3"/>
      <c r="MLK172" s="3"/>
      <c r="MLL172" s="3"/>
      <c r="MLM172" s="3"/>
      <c r="MLN172" s="3"/>
      <c r="MLO172" s="3"/>
      <c r="MLP172" s="3"/>
      <c r="MLQ172" s="3"/>
      <c r="MLR172" s="3"/>
      <c r="MLS172" s="3"/>
      <c r="MLT172" s="3"/>
      <c r="MLU172" s="3"/>
      <c r="MLV172" s="3"/>
      <c r="MLW172" s="3"/>
      <c r="MLX172" s="3"/>
      <c r="MLY172" s="3"/>
      <c r="MLZ172" s="3"/>
      <c r="MMA172" s="3"/>
      <c r="MMB172" s="3"/>
      <c r="MMC172" s="3"/>
      <c r="MMD172" s="3"/>
      <c r="MME172" s="3"/>
      <c r="MMF172" s="3"/>
      <c r="MMG172" s="3"/>
      <c r="MMH172" s="3"/>
      <c r="MMI172" s="3"/>
      <c r="MMJ172" s="3"/>
      <c r="MMK172" s="3"/>
      <c r="MML172" s="3"/>
      <c r="MMM172" s="3"/>
      <c r="MMN172" s="3"/>
      <c r="MMO172" s="3"/>
      <c r="MMP172" s="3"/>
      <c r="MMQ172" s="3"/>
      <c r="MMR172" s="3"/>
      <c r="MMS172" s="3"/>
      <c r="MMT172" s="3"/>
      <c r="MMU172" s="3"/>
      <c r="MMV172" s="3"/>
      <c r="MMW172" s="3"/>
      <c r="MMX172" s="3"/>
      <c r="MMY172" s="3"/>
      <c r="MMZ172" s="3"/>
      <c r="MNA172" s="3"/>
      <c r="MNB172" s="3"/>
      <c r="MNC172" s="3"/>
      <c r="MND172" s="3"/>
      <c r="MNE172" s="3"/>
      <c r="MNF172" s="3"/>
      <c r="MNG172" s="3"/>
      <c r="MNH172" s="3"/>
      <c r="MNI172" s="3"/>
      <c r="MNJ172" s="3"/>
      <c r="MNK172" s="3"/>
      <c r="MNL172" s="3"/>
      <c r="MNM172" s="3"/>
      <c r="MNN172" s="3"/>
      <c r="MNO172" s="3"/>
      <c r="MNP172" s="3"/>
      <c r="MNQ172" s="3"/>
      <c r="MNR172" s="3"/>
      <c r="MNS172" s="3"/>
      <c r="MNT172" s="3"/>
      <c r="MNU172" s="3"/>
      <c r="MNV172" s="3"/>
      <c r="MNW172" s="3"/>
      <c r="MNX172" s="3"/>
      <c r="MNY172" s="3"/>
      <c r="MNZ172" s="3"/>
      <c r="MOA172" s="3"/>
      <c r="MOB172" s="3"/>
      <c r="MOC172" s="3"/>
      <c r="MOD172" s="3"/>
      <c r="MOE172" s="3"/>
      <c r="MOF172" s="3"/>
      <c r="MOG172" s="3"/>
      <c r="MOH172" s="3"/>
      <c r="MOI172" s="3"/>
      <c r="MOJ172" s="3"/>
      <c r="MOK172" s="3"/>
      <c r="MOL172" s="3"/>
      <c r="MOM172" s="3"/>
      <c r="MON172" s="3"/>
      <c r="MOO172" s="3"/>
      <c r="MOP172" s="3"/>
      <c r="MOQ172" s="3"/>
      <c r="MOR172" s="3"/>
      <c r="MOS172" s="3"/>
      <c r="MOT172" s="3"/>
      <c r="MOU172" s="3"/>
      <c r="MOV172" s="3"/>
      <c r="MOW172" s="3"/>
      <c r="MOX172" s="3"/>
      <c r="MOY172" s="3"/>
      <c r="MOZ172" s="3"/>
      <c r="MPA172" s="3"/>
      <c r="MPB172" s="3"/>
      <c r="MPC172" s="3"/>
      <c r="MPD172" s="3"/>
      <c r="MPE172" s="3"/>
      <c r="MPF172" s="3"/>
      <c r="MPG172" s="3"/>
      <c r="MPH172" s="3"/>
      <c r="MPI172" s="3"/>
      <c r="MPJ172" s="3"/>
      <c r="MPK172" s="3"/>
      <c r="MPL172" s="3"/>
      <c r="MPM172" s="3"/>
      <c r="MPN172" s="3"/>
      <c r="MPO172" s="3"/>
      <c r="MPP172" s="3"/>
      <c r="MPQ172" s="3"/>
      <c r="MPR172" s="3"/>
      <c r="MPS172" s="3"/>
      <c r="MPT172" s="3"/>
      <c r="MPU172" s="3"/>
      <c r="MPV172" s="3"/>
      <c r="MPW172" s="3"/>
      <c r="MPX172" s="3"/>
      <c r="MPY172" s="3"/>
      <c r="MPZ172" s="3"/>
      <c r="MQA172" s="3"/>
      <c r="MQB172" s="3"/>
      <c r="MQC172" s="3"/>
      <c r="MQD172" s="3"/>
      <c r="MQE172" s="3"/>
      <c r="MQF172" s="3"/>
      <c r="MQG172" s="3"/>
      <c r="MQH172" s="3"/>
      <c r="MQI172" s="3"/>
      <c r="MQJ172" s="3"/>
      <c r="MQK172" s="3"/>
      <c r="MQL172" s="3"/>
      <c r="MQM172" s="3"/>
      <c r="MQN172" s="3"/>
      <c r="MQO172" s="3"/>
      <c r="MQP172" s="3"/>
      <c r="MQQ172" s="3"/>
      <c r="MQR172" s="3"/>
      <c r="MQS172" s="3"/>
      <c r="MQT172" s="3"/>
      <c r="MQU172" s="3"/>
      <c r="MQV172" s="3"/>
      <c r="MQW172" s="3"/>
      <c r="MQX172" s="3"/>
      <c r="MQY172" s="3"/>
      <c r="MQZ172" s="3"/>
      <c r="MRA172" s="3"/>
      <c r="MRB172" s="3"/>
      <c r="MRC172" s="3"/>
      <c r="MRD172" s="3"/>
      <c r="MRE172" s="3"/>
      <c r="MRF172" s="3"/>
      <c r="MRG172" s="3"/>
      <c r="MRH172" s="3"/>
      <c r="MRI172" s="3"/>
      <c r="MRJ172" s="3"/>
      <c r="MRK172" s="3"/>
      <c r="MRL172" s="3"/>
      <c r="MRM172" s="3"/>
      <c r="MRN172" s="3"/>
      <c r="MRO172" s="3"/>
      <c r="MRP172" s="3"/>
      <c r="MRQ172" s="3"/>
      <c r="MRR172" s="3"/>
      <c r="MRS172" s="3"/>
      <c r="MRT172" s="3"/>
      <c r="MRU172" s="3"/>
      <c r="MRV172" s="3"/>
      <c r="MRW172" s="3"/>
      <c r="MRX172" s="3"/>
      <c r="MRY172" s="3"/>
      <c r="MRZ172" s="3"/>
      <c r="MSA172" s="3"/>
      <c r="MSB172" s="3"/>
      <c r="MSC172" s="3"/>
      <c r="MSD172" s="3"/>
      <c r="MSE172" s="3"/>
      <c r="MSF172" s="3"/>
      <c r="MSG172" s="3"/>
      <c r="MSH172" s="3"/>
      <c r="MSI172" s="3"/>
      <c r="MSJ172" s="3"/>
      <c r="MSK172" s="3"/>
      <c r="MSL172" s="3"/>
      <c r="MSM172" s="3"/>
      <c r="MSN172" s="3"/>
      <c r="MSO172" s="3"/>
      <c r="MSP172" s="3"/>
      <c r="MSQ172" s="3"/>
      <c r="MSR172" s="3"/>
      <c r="MSS172" s="3"/>
      <c r="MST172" s="3"/>
      <c r="MSU172" s="3"/>
      <c r="MSV172" s="3"/>
      <c r="MSW172" s="3"/>
      <c r="MSX172" s="3"/>
      <c r="MSY172" s="3"/>
      <c r="MSZ172" s="3"/>
      <c r="MTA172" s="3"/>
      <c r="MTB172" s="3"/>
      <c r="MTC172" s="3"/>
      <c r="MTD172" s="3"/>
      <c r="MTE172" s="3"/>
      <c r="MTF172" s="3"/>
      <c r="MTG172" s="3"/>
      <c r="MTH172" s="3"/>
      <c r="MTI172" s="3"/>
      <c r="MTJ172" s="3"/>
      <c r="MTK172" s="3"/>
      <c r="MTL172" s="3"/>
      <c r="MTM172" s="3"/>
      <c r="MTN172" s="3"/>
      <c r="MTO172" s="3"/>
      <c r="MTP172" s="3"/>
      <c r="MTQ172" s="3"/>
      <c r="MTR172" s="3"/>
      <c r="MTS172" s="3"/>
      <c r="MTT172" s="3"/>
      <c r="MTU172" s="3"/>
      <c r="MTV172" s="3"/>
      <c r="MTW172" s="3"/>
      <c r="MTX172" s="3"/>
      <c r="MTY172" s="3"/>
      <c r="MTZ172" s="3"/>
      <c r="MUA172" s="3"/>
      <c r="MUB172" s="3"/>
      <c r="MUC172" s="3"/>
      <c r="MUD172" s="3"/>
      <c r="MUE172" s="3"/>
      <c r="MUF172" s="3"/>
      <c r="MUG172" s="3"/>
      <c r="MUH172" s="3"/>
      <c r="MUI172" s="3"/>
      <c r="MUJ172" s="3"/>
      <c r="MUK172" s="3"/>
      <c r="MUL172" s="3"/>
      <c r="MUM172" s="3"/>
      <c r="MUN172" s="3"/>
      <c r="MUO172" s="3"/>
      <c r="MUP172" s="3"/>
      <c r="MUQ172" s="3"/>
      <c r="MUR172" s="3"/>
      <c r="MUS172" s="3"/>
      <c r="MUT172" s="3"/>
      <c r="MUU172" s="3"/>
      <c r="MUV172" s="3"/>
      <c r="MUW172" s="3"/>
      <c r="MUX172" s="3"/>
      <c r="MUY172" s="3"/>
      <c r="MUZ172" s="3"/>
      <c r="MVA172" s="3"/>
      <c r="MVB172" s="3"/>
      <c r="MVC172" s="3"/>
      <c r="MVD172" s="3"/>
      <c r="MVE172" s="3"/>
      <c r="MVF172" s="3"/>
      <c r="MVG172" s="3"/>
      <c r="MVH172" s="3"/>
      <c r="MVI172" s="3"/>
      <c r="MVJ172" s="3"/>
      <c r="MVK172" s="3"/>
      <c r="MVL172" s="3"/>
      <c r="MVM172" s="3"/>
      <c r="MVN172" s="3"/>
      <c r="MVO172" s="3"/>
      <c r="MVP172" s="3"/>
      <c r="MVQ172" s="3"/>
      <c r="MVR172" s="3"/>
      <c r="MVS172" s="3"/>
      <c r="MVT172" s="3"/>
      <c r="MVU172" s="3"/>
      <c r="MVV172" s="3"/>
      <c r="MVW172" s="3"/>
      <c r="MVX172" s="3"/>
      <c r="MVY172" s="3"/>
      <c r="MVZ172" s="3"/>
      <c r="MWA172" s="3"/>
      <c r="MWB172" s="3"/>
      <c r="MWC172" s="3"/>
      <c r="MWD172" s="3"/>
      <c r="MWE172" s="3"/>
      <c r="MWF172" s="3"/>
      <c r="MWG172" s="3"/>
      <c r="MWH172" s="3"/>
      <c r="MWI172" s="3"/>
      <c r="MWJ172" s="3"/>
      <c r="MWK172" s="3"/>
      <c r="MWL172" s="3"/>
      <c r="MWM172" s="3"/>
      <c r="MWN172" s="3"/>
      <c r="MWO172" s="3"/>
      <c r="MWP172" s="3"/>
      <c r="MWQ172" s="3"/>
      <c r="MWR172" s="3"/>
      <c r="MWS172" s="3"/>
      <c r="MWT172" s="3"/>
      <c r="MWU172" s="3"/>
      <c r="MWV172" s="3"/>
      <c r="MWW172" s="3"/>
      <c r="MWX172" s="3"/>
      <c r="MWY172" s="3"/>
      <c r="MWZ172" s="3"/>
      <c r="MXA172" s="3"/>
      <c r="MXB172" s="3"/>
      <c r="MXC172" s="3"/>
      <c r="MXD172" s="3"/>
      <c r="MXE172" s="3"/>
      <c r="MXF172" s="3"/>
      <c r="MXG172" s="3"/>
      <c r="MXH172" s="3"/>
      <c r="MXI172" s="3"/>
      <c r="MXJ172" s="3"/>
      <c r="MXK172" s="3"/>
      <c r="MXL172" s="3"/>
      <c r="MXM172" s="3"/>
      <c r="MXN172" s="3"/>
      <c r="MXO172" s="3"/>
      <c r="MXP172" s="3"/>
      <c r="MXQ172" s="3"/>
      <c r="MXR172" s="3"/>
      <c r="MXS172" s="3"/>
      <c r="MXT172" s="3"/>
      <c r="MXU172" s="3"/>
      <c r="MXV172" s="3"/>
      <c r="MXW172" s="3"/>
      <c r="MXX172" s="3"/>
      <c r="MXY172" s="3"/>
      <c r="MXZ172" s="3"/>
      <c r="MYA172" s="3"/>
      <c r="MYB172" s="3"/>
      <c r="MYC172" s="3"/>
      <c r="MYD172" s="3"/>
      <c r="MYE172" s="3"/>
      <c r="MYF172" s="3"/>
      <c r="MYG172" s="3"/>
      <c r="MYH172" s="3"/>
      <c r="MYI172" s="3"/>
      <c r="MYJ172" s="3"/>
      <c r="MYK172" s="3"/>
      <c r="MYL172" s="3"/>
      <c r="MYM172" s="3"/>
      <c r="MYN172" s="3"/>
      <c r="MYO172" s="3"/>
      <c r="MYP172" s="3"/>
      <c r="MYQ172" s="3"/>
      <c r="MYR172" s="3"/>
      <c r="MYS172" s="3"/>
      <c r="MYT172" s="3"/>
      <c r="MYU172" s="3"/>
      <c r="MYV172" s="3"/>
      <c r="MYW172" s="3"/>
      <c r="MYX172" s="3"/>
      <c r="MYY172" s="3"/>
      <c r="MYZ172" s="3"/>
      <c r="MZA172" s="3"/>
      <c r="MZB172" s="3"/>
      <c r="MZC172" s="3"/>
      <c r="MZD172" s="3"/>
      <c r="MZE172" s="3"/>
      <c r="MZF172" s="3"/>
      <c r="MZG172" s="3"/>
      <c r="MZH172" s="3"/>
      <c r="MZI172" s="3"/>
      <c r="MZJ172" s="3"/>
      <c r="MZK172" s="3"/>
      <c r="MZL172" s="3"/>
      <c r="MZM172" s="3"/>
      <c r="MZN172" s="3"/>
      <c r="MZO172" s="3"/>
      <c r="MZP172" s="3"/>
      <c r="MZQ172" s="3"/>
      <c r="MZR172" s="3"/>
      <c r="MZS172" s="3"/>
      <c r="MZT172" s="3"/>
      <c r="MZU172" s="3"/>
      <c r="MZV172" s="3"/>
      <c r="MZW172" s="3"/>
      <c r="MZX172" s="3"/>
      <c r="MZY172" s="3"/>
      <c r="MZZ172" s="3"/>
      <c r="NAA172" s="3"/>
      <c r="NAB172" s="3"/>
      <c r="NAC172" s="3"/>
      <c r="NAD172" s="3"/>
      <c r="NAE172" s="3"/>
      <c r="NAF172" s="3"/>
      <c r="NAG172" s="3"/>
      <c r="NAH172" s="3"/>
      <c r="NAI172" s="3"/>
      <c r="NAJ172" s="3"/>
      <c r="NAK172" s="3"/>
      <c r="NAL172" s="3"/>
      <c r="NAM172" s="3"/>
      <c r="NAN172" s="3"/>
      <c r="NAO172" s="3"/>
      <c r="NAP172" s="3"/>
      <c r="NAQ172" s="3"/>
      <c r="NAR172" s="3"/>
      <c r="NAS172" s="3"/>
      <c r="NAT172" s="3"/>
      <c r="NAU172" s="3"/>
      <c r="NAV172" s="3"/>
      <c r="NAW172" s="3"/>
      <c r="NAX172" s="3"/>
      <c r="NAY172" s="3"/>
      <c r="NAZ172" s="3"/>
      <c r="NBA172" s="3"/>
      <c r="NBB172" s="3"/>
      <c r="NBC172" s="3"/>
      <c r="NBD172" s="3"/>
      <c r="NBE172" s="3"/>
      <c r="NBF172" s="3"/>
      <c r="NBG172" s="3"/>
      <c r="NBH172" s="3"/>
      <c r="NBI172" s="3"/>
      <c r="NBJ172" s="3"/>
      <c r="NBK172" s="3"/>
      <c r="NBL172" s="3"/>
      <c r="NBM172" s="3"/>
      <c r="NBN172" s="3"/>
      <c r="NBO172" s="3"/>
      <c r="NBP172" s="3"/>
      <c r="NBQ172" s="3"/>
      <c r="NBR172" s="3"/>
      <c r="NBS172" s="3"/>
      <c r="NBT172" s="3"/>
      <c r="NBU172" s="3"/>
      <c r="NBV172" s="3"/>
      <c r="NBW172" s="3"/>
      <c r="NBX172" s="3"/>
      <c r="NBY172" s="3"/>
      <c r="NBZ172" s="3"/>
      <c r="NCA172" s="3"/>
      <c r="NCB172" s="3"/>
      <c r="NCC172" s="3"/>
      <c r="NCD172" s="3"/>
      <c r="NCE172" s="3"/>
      <c r="NCF172" s="3"/>
      <c r="NCG172" s="3"/>
      <c r="NCH172" s="3"/>
      <c r="NCI172" s="3"/>
      <c r="NCJ172" s="3"/>
      <c r="NCK172" s="3"/>
      <c r="NCL172" s="3"/>
      <c r="NCM172" s="3"/>
      <c r="NCN172" s="3"/>
      <c r="NCO172" s="3"/>
      <c r="NCP172" s="3"/>
      <c r="NCQ172" s="3"/>
      <c r="NCR172" s="3"/>
      <c r="NCS172" s="3"/>
      <c r="NCT172" s="3"/>
      <c r="NCU172" s="3"/>
      <c r="NCV172" s="3"/>
      <c r="NCW172" s="3"/>
      <c r="NCX172" s="3"/>
      <c r="NCY172" s="3"/>
      <c r="NCZ172" s="3"/>
      <c r="NDA172" s="3"/>
      <c r="NDB172" s="3"/>
      <c r="NDC172" s="3"/>
      <c r="NDD172" s="3"/>
      <c r="NDE172" s="3"/>
      <c r="NDF172" s="3"/>
      <c r="NDG172" s="3"/>
      <c r="NDH172" s="3"/>
      <c r="NDI172" s="3"/>
      <c r="NDJ172" s="3"/>
      <c r="NDK172" s="3"/>
      <c r="NDL172" s="3"/>
      <c r="NDM172" s="3"/>
      <c r="NDN172" s="3"/>
      <c r="NDO172" s="3"/>
      <c r="NDP172" s="3"/>
      <c r="NDQ172" s="3"/>
      <c r="NDR172" s="3"/>
      <c r="NDS172" s="3"/>
      <c r="NDT172" s="3"/>
      <c r="NDU172" s="3"/>
      <c r="NDV172" s="3"/>
      <c r="NDW172" s="3"/>
      <c r="NDX172" s="3"/>
      <c r="NDY172" s="3"/>
      <c r="NDZ172" s="3"/>
      <c r="NEA172" s="3"/>
      <c r="NEB172" s="3"/>
      <c r="NEC172" s="3"/>
      <c r="NED172" s="3"/>
      <c r="NEE172" s="3"/>
      <c r="NEF172" s="3"/>
      <c r="NEG172" s="3"/>
      <c r="NEH172" s="3"/>
      <c r="NEI172" s="3"/>
      <c r="NEJ172" s="3"/>
      <c r="NEK172" s="3"/>
      <c r="NEL172" s="3"/>
      <c r="NEM172" s="3"/>
      <c r="NEN172" s="3"/>
      <c r="NEO172" s="3"/>
      <c r="NEP172" s="3"/>
      <c r="NEQ172" s="3"/>
      <c r="NER172" s="3"/>
      <c r="NES172" s="3"/>
      <c r="NET172" s="3"/>
      <c r="NEU172" s="3"/>
      <c r="NEV172" s="3"/>
      <c r="NEW172" s="3"/>
      <c r="NEX172" s="3"/>
      <c r="NEY172" s="3"/>
      <c r="NEZ172" s="3"/>
      <c r="NFA172" s="3"/>
      <c r="NFB172" s="3"/>
      <c r="NFC172" s="3"/>
      <c r="NFD172" s="3"/>
      <c r="NFE172" s="3"/>
      <c r="NFF172" s="3"/>
      <c r="NFG172" s="3"/>
      <c r="NFH172" s="3"/>
      <c r="NFI172" s="3"/>
      <c r="NFJ172" s="3"/>
      <c r="NFK172" s="3"/>
      <c r="NFL172" s="3"/>
      <c r="NFM172" s="3"/>
      <c r="NFN172" s="3"/>
      <c r="NFO172" s="3"/>
      <c r="NFP172" s="3"/>
      <c r="NFQ172" s="3"/>
      <c r="NFR172" s="3"/>
      <c r="NFS172" s="3"/>
      <c r="NFT172" s="3"/>
      <c r="NFU172" s="3"/>
      <c r="NFV172" s="3"/>
      <c r="NFW172" s="3"/>
      <c r="NFX172" s="3"/>
      <c r="NFY172" s="3"/>
      <c r="NFZ172" s="3"/>
      <c r="NGA172" s="3"/>
      <c r="NGB172" s="3"/>
      <c r="NGC172" s="3"/>
      <c r="NGD172" s="3"/>
      <c r="NGE172" s="3"/>
      <c r="NGF172" s="3"/>
      <c r="NGG172" s="3"/>
      <c r="NGH172" s="3"/>
      <c r="NGI172" s="3"/>
      <c r="NGJ172" s="3"/>
      <c r="NGK172" s="3"/>
      <c r="NGL172" s="3"/>
      <c r="NGM172" s="3"/>
      <c r="NGN172" s="3"/>
      <c r="NGO172" s="3"/>
      <c r="NGP172" s="3"/>
      <c r="NGQ172" s="3"/>
      <c r="NGR172" s="3"/>
      <c r="NGS172" s="3"/>
      <c r="NGT172" s="3"/>
      <c r="NGU172" s="3"/>
      <c r="NGV172" s="3"/>
      <c r="NGW172" s="3"/>
      <c r="NGX172" s="3"/>
      <c r="NGY172" s="3"/>
      <c r="NGZ172" s="3"/>
      <c r="NHA172" s="3"/>
      <c r="NHB172" s="3"/>
      <c r="NHC172" s="3"/>
      <c r="NHD172" s="3"/>
      <c r="NHE172" s="3"/>
      <c r="NHF172" s="3"/>
      <c r="NHG172" s="3"/>
      <c r="NHH172" s="3"/>
      <c r="NHI172" s="3"/>
      <c r="NHJ172" s="3"/>
      <c r="NHK172" s="3"/>
      <c r="NHL172" s="3"/>
      <c r="NHM172" s="3"/>
      <c r="NHN172" s="3"/>
      <c r="NHO172" s="3"/>
      <c r="NHP172" s="3"/>
      <c r="NHQ172" s="3"/>
      <c r="NHR172" s="3"/>
      <c r="NHS172" s="3"/>
      <c r="NHT172" s="3"/>
      <c r="NHU172" s="3"/>
      <c r="NHV172" s="3"/>
      <c r="NHW172" s="3"/>
      <c r="NHX172" s="3"/>
      <c r="NHY172" s="3"/>
      <c r="NHZ172" s="3"/>
      <c r="NIA172" s="3"/>
      <c r="NIB172" s="3"/>
      <c r="NIC172" s="3"/>
      <c r="NID172" s="3"/>
      <c r="NIE172" s="3"/>
      <c r="NIF172" s="3"/>
      <c r="NIG172" s="3"/>
      <c r="NIH172" s="3"/>
      <c r="NII172" s="3"/>
      <c r="NIJ172" s="3"/>
      <c r="NIK172" s="3"/>
      <c r="NIL172" s="3"/>
      <c r="NIM172" s="3"/>
      <c r="NIN172" s="3"/>
      <c r="NIO172" s="3"/>
      <c r="NIP172" s="3"/>
      <c r="NIQ172" s="3"/>
      <c r="NIR172" s="3"/>
      <c r="NIS172" s="3"/>
      <c r="NIT172" s="3"/>
      <c r="NIU172" s="3"/>
      <c r="NIV172" s="3"/>
      <c r="NIW172" s="3"/>
      <c r="NIX172" s="3"/>
      <c r="NIY172" s="3"/>
      <c r="NIZ172" s="3"/>
      <c r="NJA172" s="3"/>
      <c r="NJB172" s="3"/>
      <c r="NJC172" s="3"/>
      <c r="NJD172" s="3"/>
      <c r="NJE172" s="3"/>
      <c r="NJF172" s="3"/>
      <c r="NJG172" s="3"/>
      <c r="NJH172" s="3"/>
      <c r="NJI172" s="3"/>
      <c r="NJJ172" s="3"/>
      <c r="NJK172" s="3"/>
      <c r="NJL172" s="3"/>
      <c r="NJM172" s="3"/>
      <c r="NJN172" s="3"/>
      <c r="NJO172" s="3"/>
      <c r="NJP172" s="3"/>
      <c r="NJQ172" s="3"/>
      <c r="NJR172" s="3"/>
      <c r="NJS172" s="3"/>
      <c r="NJT172" s="3"/>
      <c r="NJU172" s="3"/>
      <c r="NJV172" s="3"/>
      <c r="NJW172" s="3"/>
      <c r="NJX172" s="3"/>
      <c r="NJY172" s="3"/>
      <c r="NJZ172" s="3"/>
      <c r="NKA172" s="3"/>
      <c r="NKB172" s="3"/>
      <c r="NKC172" s="3"/>
      <c r="NKD172" s="3"/>
      <c r="NKE172" s="3"/>
      <c r="NKF172" s="3"/>
      <c r="NKG172" s="3"/>
      <c r="NKH172" s="3"/>
      <c r="NKI172" s="3"/>
      <c r="NKJ172" s="3"/>
      <c r="NKK172" s="3"/>
      <c r="NKL172" s="3"/>
      <c r="NKM172" s="3"/>
      <c r="NKN172" s="3"/>
      <c r="NKO172" s="3"/>
      <c r="NKP172" s="3"/>
      <c r="NKQ172" s="3"/>
      <c r="NKR172" s="3"/>
      <c r="NKS172" s="3"/>
      <c r="NKT172" s="3"/>
      <c r="NKU172" s="3"/>
      <c r="NKV172" s="3"/>
      <c r="NKW172" s="3"/>
      <c r="NKX172" s="3"/>
      <c r="NKY172" s="3"/>
      <c r="NKZ172" s="3"/>
      <c r="NLA172" s="3"/>
      <c r="NLB172" s="3"/>
      <c r="NLC172" s="3"/>
      <c r="NLD172" s="3"/>
      <c r="NLE172" s="3"/>
      <c r="NLF172" s="3"/>
      <c r="NLG172" s="3"/>
      <c r="NLH172" s="3"/>
      <c r="NLI172" s="3"/>
      <c r="NLJ172" s="3"/>
      <c r="NLK172" s="3"/>
      <c r="NLL172" s="3"/>
      <c r="NLM172" s="3"/>
      <c r="NLN172" s="3"/>
      <c r="NLO172" s="3"/>
      <c r="NLP172" s="3"/>
      <c r="NLQ172" s="3"/>
      <c r="NLR172" s="3"/>
      <c r="NLS172" s="3"/>
      <c r="NLT172" s="3"/>
      <c r="NLU172" s="3"/>
      <c r="NLV172" s="3"/>
      <c r="NLW172" s="3"/>
      <c r="NLX172" s="3"/>
      <c r="NLY172" s="3"/>
      <c r="NLZ172" s="3"/>
      <c r="NMA172" s="3"/>
      <c r="NMB172" s="3"/>
      <c r="NMC172" s="3"/>
      <c r="NMD172" s="3"/>
      <c r="NME172" s="3"/>
      <c r="NMF172" s="3"/>
      <c r="NMG172" s="3"/>
      <c r="NMH172" s="3"/>
      <c r="NMI172" s="3"/>
      <c r="NMJ172" s="3"/>
      <c r="NMK172" s="3"/>
      <c r="NML172" s="3"/>
      <c r="NMM172" s="3"/>
      <c r="NMN172" s="3"/>
      <c r="NMO172" s="3"/>
      <c r="NMP172" s="3"/>
      <c r="NMQ172" s="3"/>
      <c r="NMR172" s="3"/>
      <c r="NMS172" s="3"/>
      <c r="NMT172" s="3"/>
      <c r="NMU172" s="3"/>
      <c r="NMV172" s="3"/>
      <c r="NMW172" s="3"/>
      <c r="NMX172" s="3"/>
      <c r="NMY172" s="3"/>
      <c r="NMZ172" s="3"/>
      <c r="NNA172" s="3"/>
      <c r="NNB172" s="3"/>
      <c r="NNC172" s="3"/>
      <c r="NND172" s="3"/>
      <c r="NNE172" s="3"/>
      <c r="NNF172" s="3"/>
      <c r="NNG172" s="3"/>
      <c r="NNH172" s="3"/>
      <c r="NNI172" s="3"/>
      <c r="NNJ172" s="3"/>
      <c r="NNK172" s="3"/>
      <c r="NNL172" s="3"/>
      <c r="NNM172" s="3"/>
      <c r="NNN172" s="3"/>
      <c r="NNO172" s="3"/>
      <c r="NNP172" s="3"/>
      <c r="NNQ172" s="3"/>
      <c r="NNR172" s="3"/>
      <c r="NNS172" s="3"/>
      <c r="NNT172" s="3"/>
      <c r="NNU172" s="3"/>
      <c r="NNV172" s="3"/>
      <c r="NNW172" s="3"/>
      <c r="NNX172" s="3"/>
      <c r="NNY172" s="3"/>
      <c r="NNZ172" s="3"/>
      <c r="NOA172" s="3"/>
      <c r="NOB172" s="3"/>
      <c r="NOC172" s="3"/>
      <c r="NOD172" s="3"/>
      <c r="NOE172" s="3"/>
      <c r="NOF172" s="3"/>
      <c r="NOG172" s="3"/>
      <c r="NOH172" s="3"/>
      <c r="NOI172" s="3"/>
      <c r="NOJ172" s="3"/>
      <c r="NOK172" s="3"/>
      <c r="NOL172" s="3"/>
      <c r="NOM172" s="3"/>
      <c r="NON172" s="3"/>
      <c r="NOO172" s="3"/>
      <c r="NOP172" s="3"/>
      <c r="NOQ172" s="3"/>
      <c r="NOR172" s="3"/>
      <c r="NOS172" s="3"/>
      <c r="NOT172" s="3"/>
      <c r="NOU172" s="3"/>
      <c r="NOV172" s="3"/>
      <c r="NOW172" s="3"/>
      <c r="NOX172" s="3"/>
      <c r="NOY172" s="3"/>
      <c r="NOZ172" s="3"/>
      <c r="NPA172" s="3"/>
      <c r="NPB172" s="3"/>
      <c r="NPC172" s="3"/>
      <c r="NPD172" s="3"/>
      <c r="NPE172" s="3"/>
      <c r="NPF172" s="3"/>
      <c r="NPG172" s="3"/>
      <c r="NPH172" s="3"/>
      <c r="NPI172" s="3"/>
      <c r="NPJ172" s="3"/>
      <c r="NPK172" s="3"/>
      <c r="NPL172" s="3"/>
      <c r="NPM172" s="3"/>
      <c r="NPN172" s="3"/>
      <c r="NPO172" s="3"/>
      <c r="NPP172" s="3"/>
      <c r="NPQ172" s="3"/>
      <c r="NPR172" s="3"/>
      <c r="NPS172" s="3"/>
      <c r="NPT172" s="3"/>
      <c r="NPU172" s="3"/>
      <c r="NPV172" s="3"/>
      <c r="NPW172" s="3"/>
      <c r="NPX172" s="3"/>
      <c r="NPY172" s="3"/>
      <c r="NPZ172" s="3"/>
      <c r="NQA172" s="3"/>
      <c r="NQB172" s="3"/>
      <c r="NQC172" s="3"/>
      <c r="NQD172" s="3"/>
      <c r="NQE172" s="3"/>
      <c r="NQF172" s="3"/>
      <c r="NQG172" s="3"/>
      <c r="NQH172" s="3"/>
      <c r="NQI172" s="3"/>
      <c r="NQJ172" s="3"/>
      <c r="NQK172" s="3"/>
      <c r="NQL172" s="3"/>
      <c r="NQM172" s="3"/>
      <c r="NQN172" s="3"/>
      <c r="NQO172" s="3"/>
      <c r="NQP172" s="3"/>
      <c r="NQQ172" s="3"/>
      <c r="NQR172" s="3"/>
      <c r="NQS172" s="3"/>
      <c r="NQT172" s="3"/>
      <c r="NQU172" s="3"/>
      <c r="NQV172" s="3"/>
      <c r="NQW172" s="3"/>
      <c r="NQX172" s="3"/>
      <c r="NQY172" s="3"/>
      <c r="NQZ172" s="3"/>
      <c r="NRA172" s="3"/>
      <c r="NRB172" s="3"/>
      <c r="NRC172" s="3"/>
      <c r="NRD172" s="3"/>
      <c r="NRE172" s="3"/>
      <c r="NRF172" s="3"/>
      <c r="NRG172" s="3"/>
      <c r="NRH172" s="3"/>
      <c r="NRI172" s="3"/>
      <c r="NRJ172" s="3"/>
      <c r="NRK172" s="3"/>
      <c r="NRL172" s="3"/>
      <c r="NRM172" s="3"/>
      <c r="NRN172" s="3"/>
      <c r="NRO172" s="3"/>
      <c r="NRP172" s="3"/>
      <c r="NRQ172" s="3"/>
      <c r="NRR172" s="3"/>
      <c r="NRS172" s="3"/>
      <c r="NRT172" s="3"/>
      <c r="NRU172" s="3"/>
      <c r="NRV172" s="3"/>
      <c r="NRW172" s="3"/>
      <c r="NRX172" s="3"/>
      <c r="NRY172" s="3"/>
      <c r="NRZ172" s="3"/>
      <c r="NSA172" s="3"/>
      <c r="NSB172" s="3"/>
      <c r="NSC172" s="3"/>
      <c r="NSD172" s="3"/>
      <c r="NSE172" s="3"/>
      <c r="NSF172" s="3"/>
      <c r="NSG172" s="3"/>
      <c r="NSH172" s="3"/>
      <c r="NSI172" s="3"/>
      <c r="NSJ172" s="3"/>
      <c r="NSK172" s="3"/>
      <c r="NSL172" s="3"/>
      <c r="NSM172" s="3"/>
      <c r="NSN172" s="3"/>
      <c r="NSO172" s="3"/>
      <c r="NSP172" s="3"/>
      <c r="NSQ172" s="3"/>
      <c r="NSR172" s="3"/>
      <c r="NSS172" s="3"/>
      <c r="NST172" s="3"/>
      <c r="NSU172" s="3"/>
      <c r="NSV172" s="3"/>
      <c r="NSW172" s="3"/>
      <c r="NSX172" s="3"/>
      <c r="NSY172" s="3"/>
      <c r="NSZ172" s="3"/>
      <c r="NTA172" s="3"/>
      <c r="NTB172" s="3"/>
      <c r="NTC172" s="3"/>
      <c r="NTD172" s="3"/>
      <c r="NTE172" s="3"/>
      <c r="NTF172" s="3"/>
      <c r="NTG172" s="3"/>
      <c r="NTH172" s="3"/>
      <c r="NTI172" s="3"/>
      <c r="NTJ172" s="3"/>
      <c r="NTK172" s="3"/>
      <c r="NTL172" s="3"/>
      <c r="NTM172" s="3"/>
      <c r="NTN172" s="3"/>
      <c r="NTO172" s="3"/>
      <c r="NTP172" s="3"/>
      <c r="NTQ172" s="3"/>
      <c r="NTR172" s="3"/>
      <c r="NTS172" s="3"/>
      <c r="NTT172" s="3"/>
      <c r="NTU172" s="3"/>
      <c r="NTV172" s="3"/>
      <c r="NTW172" s="3"/>
      <c r="NTX172" s="3"/>
      <c r="NTY172" s="3"/>
      <c r="NTZ172" s="3"/>
      <c r="NUA172" s="3"/>
      <c r="NUB172" s="3"/>
      <c r="NUC172" s="3"/>
      <c r="NUD172" s="3"/>
      <c r="NUE172" s="3"/>
      <c r="NUF172" s="3"/>
      <c r="NUG172" s="3"/>
      <c r="NUH172" s="3"/>
      <c r="NUI172" s="3"/>
      <c r="NUJ172" s="3"/>
      <c r="NUK172" s="3"/>
      <c r="NUL172" s="3"/>
      <c r="NUM172" s="3"/>
      <c r="NUN172" s="3"/>
      <c r="NUO172" s="3"/>
      <c r="NUP172" s="3"/>
      <c r="NUQ172" s="3"/>
      <c r="NUR172" s="3"/>
      <c r="NUS172" s="3"/>
      <c r="NUT172" s="3"/>
      <c r="NUU172" s="3"/>
      <c r="NUV172" s="3"/>
      <c r="NUW172" s="3"/>
      <c r="NUX172" s="3"/>
      <c r="NUY172" s="3"/>
      <c r="NUZ172" s="3"/>
      <c r="NVA172" s="3"/>
      <c r="NVB172" s="3"/>
      <c r="NVC172" s="3"/>
      <c r="NVD172" s="3"/>
      <c r="NVE172" s="3"/>
      <c r="NVF172" s="3"/>
      <c r="NVG172" s="3"/>
      <c r="NVH172" s="3"/>
      <c r="NVI172" s="3"/>
      <c r="NVJ172" s="3"/>
      <c r="NVK172" s="3"/>
      <c r="NVL172" s="3"/>
      <c r="NVM172" s="3"/>
      <c r="NVN172" s="3"/>
      <c r="NVO172" s="3"/>
      <c r="NVP172" s="3"/>
      <c r="NVQ172" s="3"/>
      <c r="NVR172" s="3"/>
      <c r="NVS172" s="3"/>
      <c r="NVT172" s="3"/>
      <c r="NVU172" s="3"/>
      <c r="NVV172" s="3"/>
      <c r="NVW172" s="3"/>
      <c r="NVX172" s="3"/>
      <c r="NVY172" s="3"/>
      <c r="NVZ172" s="3"/>
      <c r="NWA172" s="3"/>
      <c r="NWB172" s="3"/>
      <c r="NWC172" s="3"/>
      <c r="NWD172" s="3"/>
      <c r="NWE172" s="3"/>
      <c r="NWF172" s="3"/>
      <c r="NWG172" s="3"/>
      <c r="NWH172" s="3"/>
      <c r="NWI172" s="3"/>
      <c r="NWJ172" s="3"/>
      <c r="NWK172" s="3"/>
      <c r="NWL172" s="3"/>
      <c r="NWM172" s="3"/>
      <c r="NWN172" s="3"/>
      <c r="NWO172" s="3"/>
      <c r="NWP172" s="3"/>
      <c r="NWQ172" s="3"/>
      <c r="NWR172" s="3"/>
      <c r="NWS172" s="3"/>
      <c r="NWT172" s="3"/>
      <c r="NWU172" s="3"/>
      <c r="NWV172" s="3"/>
      <c r="NWW172" s="3"/>
      <c r="NWX172" s="3"/>
      <c r="NWY172" s="3"/>
      <c r="NWZ172" s="3"/>
      <c r="NXA172" s="3"/>
      <c r="NXB172" s="3"/>
      <c r="NXC172" s="3"/>
      <c r="NXD172" s="3"/>
      <c r="NXE172" s="3"/>
      <c r="NXF172" s="3"/>
      <c r="NXG172" s="3"/>
      <c r="NXH172" s="3"/>
      <c r="NXI172" s="3"/>
      <c r="NXJ172" s="3"/>
      <c r="NXK172" s="3"/>
      <c r="NXL172" s="3"/>
      <c r="NXM172" s="3"/>
      <c r="NXN172" s="3"/>
      <c r="NXO172" s="3"/>
      <c r="NXP172" s="3"/>
      <c r="NXQ172" s="3"/>
      <c r="NXR172" s="3"/>
      <c r="NXS172" s="3"/>
      <c r="NXT172" s="3"/>
      <c r="NXU172" s="3"/>
      <c r="NXV172" s="3"/>
      <c r="NXW172" s="3"/>
      <c r="NXX172" s="3"/>
      <c r="NXY172" s="3"/>
      <c r="NXZ172" s="3"/>
      <c r="NYA172" s="3"/>
      <c r="NYB172" s="3"/>
      <c r="NYC172" s="3"/>
      <c r="NYD172" s="3"/>
      <c r="NYE172" s="3"/>
      <c r="NYF172" s="3"/>
      <c r="NYG172" s="3"/>
      <c r="NYH172" s="3"/>
      <c r="NYI172" s="3"/>
      <c r="NYJ172" s="3"/>
      <c r="NYK172" s="3"/>
      <c r="NYL172" s="3"/>
      <c r="NYM172" s="3"/>
      <c r="NYN172" s="3"/>
      <c r="NYO172" s="3"/>
      <c r="NYP172" s="3"/>
      <c r="NYQ172" s="3"/>
      <c r="NYR172" s="3"/>
      <c r="NYS172" s="3"/>
      <c r="NYT172" s="3"/>
      <c r="NYU172" s="3"/>
      <c r="NYV172" s="3"/>
      <c r="NYW172" s="3"/>
      <c r="NYX172" s="3"/>
      <c r="NYY172" s="3"/>
      <c r="NYZ172" s="3"/>
      <c r="NZA172" s="3"/>
      <c r="NZB172" s="3"/>
      <c r="NZC172" s="3"/>
      <c r="NZD172" s="3"/>
      <c r="NZE172" s="3"/>
      <c r="NZF172" s="3"/>
      <c r="NZG172" s="3"/>
      <c r="NZH172" s="3"/>
      <c r="NZI172" s="3"/>
      <c r="NZJ172" s="3"/>
      <c r="NZK172" s="3"/>
      <c r="NZL172" s="3"/>
      <c r="NZM172" s="3"/>
      <c r="NZN172" s="3"/>
      <c r="NZO172" s="3"/>
      <c r="NZP172" s="3"/>
      <c r="NZQ172" s="3"/>
      <c r="NZR172" s="3"/>
      <c r="NZS172" s="3"/>
      <c r="NZT172" s="3"/>
      <c r="NZU172" s="3"/>
      <c r="NZV172" s="3"/>
      <c r="NZW172" s="3"/>
      <c r="NZX172" s="3"/>
      <c r="NZY172" s="3"/>
      <c r="NZZ172" s="3"/>
      <c r="OAA172" s="3"/>
      <c r="OAB172" s="3"/>
      <c r="OAC172" s="3"/>
      <c r="OAD172" s="3"/>
      <c r="OAE172" s="3"/>
      <c r="OAF172" s="3"/>
      <c r="OAG172" s="3"/>
      <c r="OAH172" s="3"/>
      <c r="OAI172" s="3"/>
      <c r="OAJ172" s="3"/>
      <c r="OAK172" s="3"/>
      <c r="OAL172" s="3"/>
      <c r="OAM172" s="3"/>
      <c r="OAN172" s="3"/>
      <c r="OAO172" s="3"/>
      <c r="OAP172" s="3"/>
      <c r="OAQ172" s="3"/>
      <c r="OAR172" s="3"/>
      <c r="OAS172" s="3"/>
      <c r="OAT172" s="3"/>
      <c r="OAU172" s="3"/>
      <c r="OAV172" s="3"/>
      <c r="OAW172" s="3"/>
      <c r="OAX172" s="3"/>
      <c r="OAY172" s="3"/>
      <c r="OAZ172" s="3"/>
      <c r="OBA172" s="3"/>
      <c r="OBB172" s="3"/>
      <c r="OBC172" s="3"/>
      <c r="OBD172" s="3"/>
      <c r="OBE172" s="3"/>
      <c r="OBF172" s="3"/>
      <c r="OBG172" s="3"/>
      <c r="OBH172" s="3"/>
      <c r="OBI172" s="3"/>
      <c r="OBJ172" s="3"/>
      <c r="OBK172" s="3"/>
      <c r="OBL172" s="3"/>
      <c r="OBM172" s="3"/>
      <c r="OBN172" s="3"/>
      <c r="OBO172" s="3"/>
      <c r="OBP172" s="3"/>
      <c r="OBQ172" s="3"/>
      <c r="OBR172" s="3"/>
      <c r="OBS172" s="3"/>
      <c r="OBT172" s="3"/>
      <c r="OBU172" s="3"/>
      <c r="OBV172" s="3"/>
      <c r="OBW172" s="3"/>
      <c r="OBX172" s="3"/>
      <c r="OBY172" s="3"/>
      <c r="OBZ172" s="3"/>
      <c r="OCA172" s="3"/>
      <c r="OCB172" s="3"/>
      <c r="OCC172" s="3"/>
      <c r="OCD172" s="3"/>
      <c r="OCE172" s="3"/>
      <c r="OCF172" s="3"/>
      <c r="OCG172" s="3"/>
      <c r="OCH172" s="3"/>
      <c r="OCI172" s="3"/>
      <c r="OCJ172" s="3"/>
      <c r="OCK172" s="3"/>
      <c r="OCL172" s="3"/>
      <c r="OCM172" s="3"/>
      <c r="OCN172" s="3"/>
      <c r="OCO172" s="3"/>
      <c r="OCP172" s="3"/>
      <c r="OCQ172" s="3"/>
      <c r="OCR172" s="3"/>
      <c r="OCS172" s="3"/>
      <c r="OCT172" s="3"/>
      <c r="OCU172" s="3"/>
      <c r="OCV172" s="3"/>
      <c r="OCW172" s="3"/>
      <c r="OCX172" s="3"/>
      <c r="OCY172" s="3"/>
      <c r="OCZ172" s="3"/>
      <c r="ODA172" s="3"/>
      <c r="ODB172" s="3"/>
      <c r="ODC172" s="3"/>
      <c r="ODD172" s="3"/>
      <c r="ODE172" s="3"/>
      <c r="ODF172" s="3"/>
      <c r="ODG172" s="3"/>
      <c r="ODH172" s="3"/>
      <c r="ODI172" s="3"/>
      <c r="ODJ172" s="3"/>
      <c r="ODK172" s="3"/>
      <c r="ODL172" s="3"/>
      <c r="ODM172" s="3"/>
      <c r="ODN172" s="3"/>
      <c r="ODO172" s="3"/>
      <c r="ODP172" s="3"/>
      <c r="ODQ172" s="3"/>
      <c r="ODR172" s="3"/>
      <c r="ODS172" s="3"/>
      <c r="ODT172" s="3"/>
      <c r="ODU172" s="3"/>
      <c r="ODV172" s="3"/>
      <c r="ODW172" s="3"/>
      <c r="ODX172" s="3"/>
      <c r="ODY172" s="3"/>
      <c r="ODZ172" s="3"/>
      <c r="OEA172" s="3"/>
      <c r="OEB172" s="3"/>
      <c r="OEC172" s="3"/>
      <c r="OED172" s="3"/>
      <c r="OEE172" s="3"/>
      <c r="OEF172" s="3"/>
      <c r="OEG172" s="3"/>
      <c r="OEH172" s="3"/>
      <c r="OEI172" s="3"/>
      <c r="OEJ172" s="3"/>
      <c r="OEK172" s="3"/>
      <c r="OEL172" s="3"/>
      <c r="OEM172" s="3"/>
      <c r="OEN172" s="3"/>
      <c r="OEO172" s="3"/>
      <c r="OEP172" s="3"/>
      <c r="OEQ172" s="3"/>
      <c r="OER172" s="3"/>
      <c r="OES172" s="3"/>
      <c r="OET172" s="3"/>
      <c r="OEU172" s="3"/>
      <c r="OEV172" s="3"/>
      <c r="OEW172" s="3"/>
      <c r="OEX172" s="3"/>
      <c r="OEY172" s="3"/>
      <c r="OEZ172" s="3"/>
      <c r="OFA172" s="3"/>
      <c r="OFB172" s="3"/>
      <c r="OFC172" s="3"/>
      <c r="OFD172" s="3"/>
      <c r="OFE172" s="3"/>
      <c r="OFF172" s="3"/>
      <c r="OFG172" s="3"/>
      <c r="OFH172" s="3"/>
      <c r="OFI172" s="3"/>
      <c r="OFJ172" s="3"/>
      <c r="OFK172" s="3"/>
      <c r="OFL172" s="3"/>
      <c r="OFM172" s="3"/>
      <c r="OFN172" s="3"/>
      <c r="OFO172" s="3"/>
      <c r="OFP172" s="3"/>
      <c r="OFQ172" s="3"/>
      <c r="OFR172" s="3"/>
      <c r="OFS172" s="3"/>
      <c r="OFT172" s="3"/>
      <c r="OFU172" s="3"/>
      <c r="OFV172" s="3"/>
      <c r="OFW172" s="3"/>
      <c r="OFX172" s="3"/>
      <c r="OFY172" s="3"/>
      <c r="OFZ172" s="3"/>
      <c r="OGA172" s="3"/>
      <c r="OGB172" s="3"/>
      <c r="OGC172" s="3"/>
      <c r="OGD172" s="3"/>
      <c r="OGE172" s="3"/>
      <c r="OGF172" s="3"/>
      <c r="OGG172" s="3"/>
      <c r="OGH172" s="3"/>
      <c r="OGI172" s="3"/>
      <c r="OGJ172" s="3"/>
      <c r="OGK172" s="3"/>
      <c r="OGL172" s="3"/>
      <c r="OGM172" s="3"/>
      <c r="OGN172" s="3"/>
      <c r="OGO172" s="3"/>
      <c r="OGP172" s="3"/>
      <c r="OGQ172" s="3"/>
      <c r="OGR172" s="3"/>
      <c r="OGS172" s="3"/>
      <c r="OGT172" s="3"/>
      <c r="OGU172" s="3"/>
      <c r="OGV172" s="3"/>
      <c r="OGW172" s="3"/>
      <c r="OGX172" s="3"/>
      <c r="OGY172" s="3"/>
      <c r="OGZ172" s="3"/>
      <c r="OHA172" s="3"/>
      <c r="OHB172" s="3"/>
      <c r="OHC172" s="3"/>
      <c r="OHD172" s="3"/>
      <c r="OHE172" s="3"/>
      <c r="OHF172" s="3"/>
      <c r="OHG172" s="3"/>
      <c r="OHH172" s="3"/>
      <c r="OHI172" s="3"/>
      <c r="OHJ172" s="3"/>
      <c r="OHK172" s="3"/>
      <c r="OHL172" s="3"/>
      <c r="OHM172" s="3"/>
      <c r="OHN172" s="3"/>
      <c r="OHO172" s="3"/>
      <c r="OHP172" s="3"/>
      <c r="OHQ172" s="3"/>
      <c r="OHR172" s="3"/>
      <c r="OHS172" s="3"/>
      <c r="OHT172" s="3"/>
      <c r="OHU172" s="3"/>
      <c r="OHV172" s="3"/>
      <c r="OHW172" s="3"/>
      <c r="OHX172" s="3"/>
      <c r="OHY172" s="3"/>
      <c r="OHZ172" s="3"/>
      <c r="OIA172" s="3"/>
      <c r="OIB172" s="3"/>
      <c r="OIC172" s="3"/>
      <c r="OID172" s="3"/>
      <c r="OIE172" s="3"/>
      <c r="OIF172" s="3"/>
      <c r="OIG172" s="3"/>
      <c r="OIH172" s="3"/>
      <c r="OII172" s="3"/>
      <c r="OIJ172" s="3"/>
      <c r="OIK172" s="3"/>
      <c r="OIL172" s="3"/>
      <c r="OIM172" s="3"/>
      <c r="OIN172" s="3"/>
      <c r="OIO172" s="3"/>
      <c r="OIP172" s="3"/>
      <c r="OIQ172" s="3"/>
      <c r="OIR172" s="3"/>
      <c r="OIS172" s="3"/>
      <c r="OIT172" s="3"/>
      <c r="OIU172" s="3"/>
      <c r="OIV172" s="3"/>
      <c r="OIW172" s="3"/>
      <c r="OIX172" s="3"/>
      <c r="OIY172" s="3"/>
      <c r="OIZ172" s="3"/>
      <c r="OJA172" s="3"/>
      <c r="OJB172" s="3"/>
      <c r="OJC172" s="3"/>
      <c r="OJD172" s="3"/>
      <c r="OJE172" s="3"/>
      <c r="OJF172" s="3"/>
      <c r="OJG172" s="3"/>
      <c r="OJH172" s="3"/>
      <c r="OJI172" s="3"/>
      <c r="OJJ172" s="3"/>
      <c r="OJK172" s="3"/>
      <c r="OJL172" s="3"/>
      <c r="OJM172" s="3"/>
      <c r="OJN172" s="3"/>
      <c r="OJO172" s="3"/>
      <c r="OJP172" s="3"/>
      <c r="OJQ172" s="3"/>
      <c r="OJR172" s="3"/>
      <c r="OJS172" s="3"/>
      <c r="OJT172" s="3"/>
      <c r="OJU172" s="3"/>
      <c r="OJV172" s="3"/>
      <c r="OJW172" s="3"/>
      <c r="OJX172" s="3"/>
      <c r="OJY172" s="3"/>
      <c r="OJZ172" s="3"/>
      <c r="OKA172" s="3"/>
      <c r="OKB172" s="3"/>
      <c r="OKC172" s="3"/>
      <c r="OKD172" s="3"/>
      <c r="OKE172" s="3"/>
      <c r="OKF172" s="3"/>
      <c r="OKG172" s="3"/>
      <c r="OKH172" s="3"/>
      <c r="OKI172" s="3"/>
      <c r="OKJ172" s="3"/>
      <c r="OKK172" s="3"/>
      <c r="OKL172" s="3"/>
      <c r="OKM172" s="3"/>
      <c r="OKN172" s="3"/>
      <c r="OKO172" s="3"/>
      <c r="OKP172" s="3"/>
      <c r="OKQ172" s="3"/>
      <c r="OKR172" s="3"/>
      <c r="OKS172" s="3"/>
      <c r="OKT172" s="3"/>
      <c r="OKU172" s="3"/>
      <c r="OKV172" s="3"/>
      <c r="OKW172" s="3"/>
      <c r="OKX172" s="3"/>
      <c r="OKY172" s="3"/>
      <c r="OKZ172" s="3"/>
      <c r="OLA172" s="3"/>
      <c r="OLB172" s="3"/>
      <c r="OLC172" s="3"/>
      <c r="OLD172" s="3"/>
      <c r="OLE172" s="3"/>
      <c r="OLF172" s="3"/>
      <c r="OLG172" s="3"/>
      <c r="OLH172" s="3"/>
      <c r="OLI172" s="3"/>
      <c r="OLJ172" s="3"/>
      <c r="OLK172" s="3"/>
      <c r="OLL172" s="3"/>
      <c r="OLM172" s="3"/>
      <c r="OLN172" s="3"/>
      <c r="OLO172" s="3"/>
      <c r="OLP172" s="3"/>
      <c r="OLQ172" s="3"/>
      <c r="OLR172" s="3"/>
      <c r="OLS172" s="3"/>
      <c r="OLT172" s="3"/>
      <c r="OLU172" s="3"/>
      <c r="OLV172" s="3"/>
      <c r="OLW172" s="3"/>
      <c r="OLX172" s="3"/>
      <c r="OLY172" s="3"/>
      <c r="OLZ172" s="3"/>
      <c r="OMA172" s="3"/>
      <c r="OMB172" s="3"/>
      <c r="OMC172" s="3"/>
      <c r="OMD172" s="3"/>
      <c r="OME172" s="3"/>
      <c r="OMF172" s="3"/>
      <c r="OMG172" s="3"/>
      <c r="OMH172" s="3"/>
      <c r="OMI172" s="3"/>
      <c r="OMJ172" s="3"/>
      <c r="OMK172" s="3"/>
      <c r="OML172" s="3"/>
      <c r="OMM172" s="3"/>
      <c r="OMN172" s="3"/>
      <c r="OMO172" s="3"/>
      <c r="OMP172" s="3"/>
      <c r="OMQ172" s="3"/>
      <c r="OMR172" s="3"/>
      <c r="OMS172" s="3"/>
      <c r="OMT172" s="3"/>
      <c r="OMU172" s="3"/>
      <c r="OMV172" s="3"/>
      <c r="OMW172" s="3"/>
      <c r="OMX172" s="3"/>
      <c r="OMY172" s="3"/>
      <c r="OMZ172" s="3"/>
      <c r="ONA172" s="3"/>
      <c r="ONB172" s="3"/>
      <c r="ONC172" s="3"/>
      <c r="OND172" s="3"/>
      <c r="ONE172" s="3"/>
      <c r="ONF172" s="3"/>
      <c r="ONG172" s="3"/>
      <c r="ONH172" s="3"/>
      <c r="ONI172" s="3"/>
      <c r="ONJ172" s="3"/>
      <c r="ONK172" s="3"/>
      <c r="ONL172" s="3"/>
      <c r="ONM172" s="3"/>
      <c r="ONN172" s="3"/>
      <c r="ONO172" s="3"/>
      <c r="ONP172" s="3"/>
      <c r="ONQ172" s="3"/>
      <c r="ONR172" s="3"/>
      <c r="ONS172" s="3"/>
      <c r="ONT172" s="3"/>
      <c r="ONU172" s="3"/>
      <c r="ONV172" s="3"/>
      <c r="ONW172" s="3"/>
      <c r="ONX172" s="3"/>
      <c r="ONY172" s="3"/>
      <c r="ONZ172" s="3"/>
      <c r="OOA172" s="3"/>
      <c r="OOB172" s="3"/>
      <c r="OOC172" s="3"/>
      <c r="OOD172" s="3"/>
      <c r="OOE172" s="3"/>
      <c r="OOF172" s="3"/>
      <c r="OOG172" s="3"/>
      <c r="OOH172" s="3"/>
      <c r="OOI172" s="3"/>
      <c r="OOJ172" s="3"/>
      <c r="OOK172" s="3"/>
      <c r="OOL172" s="3"/>
      <c r="OOM172" s="3"/>
      <c r="OON172" s="3"/>
      <c r="OOO172" s="3"/>
      <c r="OOP172" s="3"/>
      <c r="OOQ172" s="3"/>
      <c r="OOR172" s="3"/>
      <c r="OOS172" s="3"/>
      <c r="OOT172" s="3"/>
      <c r="OOU172" s="3"/>
      <c r="OOV172" s="3"/>
      <c r="OOW172" s="3"/>
      <c r="OOX172" s="3"/>
      <c r="OOY172" s="3"/>
      <c r="OOZ172" s="3"/>
      <c r="OPA172" s="3"/>
      <c r="OPB172" s="3"/>
      <c r="OPC172" s="3"/>
      <c r="OPD172" s="3"/>
      <c r="OPE172" s="3"/>
      <c r="OPF172" s="3"/>
      <c r="OPG172" s="3"/>
      <c r="OPH172" s="3"/>
      <c r="OPI172" s="3"/>
      <c r="OPJ172" s="3"/>
      <c r="OPK172" s="3"/>
      <c r="OPL172" s="3"/>
      <c r="OPM172" s="3"/>
      <c r="OPN172" s="3"/>
      <c r="OPO172" s="3"/>
      <c r="OPP172" s="3"/>
      <c r="OPQ172" s="3"/>
      <c r="OPR172" s="3"/>
      <c r="OPS172" s="3"/>
      <c r="OPT172" s="3"/>
      <c r="OPU172" s="3"/>
      <c r="OPV172" s="3"/>
      <c r="OPW172" s="3"/>
      <c r="OPX172" s="3"/>
      <c r="OPY172" s="3"/>
      <c r="OPZ172" s="3"/>
      <c r="OQA172" s="3"/>
      <c r="OQB172" s="3"/>
      <c r="OQC172" s="3"/>
      <c r="OQD172" s="3"/>
      <c r="OQE172" s="3"/>
      <c r="OQF172" s="3"/>
      <c r="OQG172" s="3"/>
      <c r="OQH172" s="3"/>
      <c r="OQI172" s="3"/>
      <c r="OQJ172" s="3"/>
      <c r="OQK172" s="3"/>
      <c r="OQL172" s="3"/>
      <c r="OQM172" s="3"/>
      <c r="OQN172" s="3"/>
      <c r="OQO172" s="3"/>
      <c r="OQP172" s="3"/>
      <c r="OQQ172" s="3"/>
      <c r="OQR172" s="3"/>
      <c r="OQS172" s="3"/>
      <c r="OQT172" s="3"/>
      <c r="OQU172" s="3"/>
      <c r="OQV172" s="3"/>
      <c r="OQW172" s="3"/>
      <c r="OQX172" s="3"/>
      <c r="OQY172" s="3"/>
      <c r="OQZ172" s="3"/>
      <c r="ORA172" s="3"/>
      <c r="ORB172" s="3"/>
      <c r="ORC172" s="3"/>
      <c r="ORD172" s="3"/>
      <c r="ORE172" s="3"/>
      <c r="ORF172" s="3"/>
      <c r="ORG172" s="3"/>
      <c r="ORH172" s="3"/>
      <c r="ORI172" s="3"/>
      <c r="ORJ172" s="3"/>
      <c r="ORK172" s="3"/>
      <c r="ORL172" s="3"/>
      <c r="ORM172" s="3"/>
      <c r="ORN172" s="3"/>
      <c r="ORO172" s="3"/>
      <c r="ORP172" s="3"/>
      <c r="ORQ172" s="3"/>
      <c r="ORR172" s="3"/>
      <c r="ORS172" s="3"/>
      <c r="ORT172" s="3"/>
      <c r="ORU172" s="3"/>
      <c r="ORV172" s="3"/>
      <c r="ORW172" s="3"/>
      <c r="ORX172" s="3"/>
      <c r="ORY172" s="3"/>
      <c r="ORZ172" s="3"/>
      <c r="OSA172" s="3"/>
      <c r="OSB172" s="3"/>
      <c r="OSC172" s="3"/>
      <c r="OSD172" s="3"/>
      <c r="OSE172" s="3"/>
      <c r="OSF172" s="3"/>
      <c r="OSG172" s="3"/>
      <c r="OSH172" s="3"/>
      <c r="OSI172" s="3"/>
      <c r="OSJ172" s="3"/>
      <c r="OSK172" s="3"/>
      <c r="OSL172" s="3"/>
      <c r="OSM172" s="3"/>
      <c r="OSN172" s="3"/>
      <c r="OSO172" s="3"/>
      <c r="OSP172" s="3"/>
      <c r="OSQ172" s="3"/>
      <c r="OSR172" s="3"/>
      <c r="OSS172" s="3"/>
      <c r="OST172" s="3"/>
      <c r="OSU172" s="3"/>
      <c r="OSV172" s="3"/>
      <c r="OSW172" s="3"/>
      <c r="OSX172" s="3"/>
      <c r="OSY172" s="3"/>
      <c r="OSZ172" s="3"/>
      <c r="OTA172" s="3"/>
      <c r="OTB172" s="3"/>
      <c r="OTC172" s="3"/>
      <c r="OTD172" s="3"/>
      <c r="OTE172" s="3"/>
      <c r="OTF172" s="3"/>
      <c r="OTG172" s="3"/>
      <c r="OTH172" s="3"/>
      <c r="OTI172" s="3"/>
      <c r="OTJ172" s="3"/>
      <c r="OTK172" s="3"/>
      <c r="OTL172" s="3"/>
      <c r="OTM172" s="3"/>
      <c r="OTN172" s="3"/>
      <c r="OTO172" s="3"/>
      <c r="OTP172" s="3"/>
      <c r="OTQ172" s="3"/>
      <c r="OTR172" s="3"/>
      <c r="OTS172" s="3"/>
      <c r="OTT172" s="3"/>
      <c r="OTU172" s="3"/>
      <c r="OTV172" s="3"/>
      <c r="OTW172" s="3"/>
      <c r="OTX172" s="3"/>
      <c r="OTY172" s="3"/>
      <c r="OTZ172" s="3"/>
      <c r="OUA172" s="3"/>
      <c r="OUB172" s="3"/>
      <c r="OUC172" s="3"/>
      <c r="OUD172" s="3"/>
      <c r="OUE172" s="3"/>
      <c r="OUF172" s="3"/>
      <c r="OUG172" s="3"/>
      <c r="OUH172" s="3"/>
      <c r="OUI172" s="3"/>
      <c r="OUJ172" s="3"/>
      <c r="OUK172" s="3"/>
      <c r="OUL172" s="3"/>
      <c r="OUM172" s="3"/>
      <c r="OUN172" s="3"/>
      <c r="OUO172" s="3"/>
      <c r="OUP172" s="3"/>
      <c r="OUQ172" s="3"/>
      <c r="OUR172" s="3"/>
      <c r="OUS172" s="3"/>
      <c r="OUT172" s="3"/>
      <c r="OUU172" s="3"/>
      <c r="OUV172" s="3"/>
      <c r="OUW172" s="3"/>
      <c r="OUX172" s="3"/>
      <c r="OUY172" s="3"/>
      <c r="OUZ172" s="3"/>
      <c r="OVA172" s="3"/>
      <c r="OVB172" s="3"/>
      <c r="OVC172" s="3"/>
      <c r="OVD172" s="3"/>
      <c r="OVE172" s="3"/>
      <c r="OVF172" s="3"/>
      <c r="OVG172" s="3"/>
      <c r="OVH172" s="3"/>
      <c r="OVI172" s="3"/>
      <c r="OVJ172" s="3"/>
      <c r="OVK172" s="3"/>
      <c r="OVL172" s="3"/>
      <c r="OVM172" s="3"/>
      <c r="OVN172" s="3"/>
      <c r="OVO172" s="3"/>
      <c r="OVP172" s="3"/>
      <c r="OVQ172" s="3"/>
      <c r="OVR172" s="3"/>
      <c r="OVS172" s="3"/>
      <c r="OVT172" s="3"/>
      <c r="OVU172" s="3"/>
      <c r="OVV172" s="3"/>
      <c r="OVW172" s="3"/>
      <c r="OVX172" s="3"/>
      <c r="OVY172" s="3"/>
      <c r="OVZ172" s="3"/>
      <c r="OWA172" s="3"/>
      <c r="OWB172" s="3"/>
      <c r="OWC172" s="3"/>
      <c r="OWD172" s="3"/>
      <c r="OWE172" s="3"/>
      <c r="OWF172" s="3"/>
      <c r="OWG172" s="3"/>
      <c r="OWH172" s="3"/>
      <c r="OWI172" s="3"/>
      <c r="OWJ172" s="3"/>
      <c r="OWK172" s="3"/>
      <c r="OWL172" s="3"/>
      <c r="OWM172" s="3"/>
      <c r="OWN172" s="3"/>
      <c r="OWO172" s="3"/>
      <c r="OWP172" s="3"/>
      <c r="OWQ172" s="3"/>
      <c r="OWR172" s="3"/>
      <c r="OWS172" s="3"/>
      <c r="OWT172" s="3"/>
      <c r="OWU172" s="3"/>
      <c r="OWV172" s="3"/>
      <c r="OWW172" s="3"/>
      <c r="OWX172" s="3"/>
      <c r="OWY172" s="3"/>
      <c r="OWZ172" s="3"/>
      <c r="OXA172" s="3"/>
      <c r="OXB172" s="3"/>
      <c r="OXC172" s="3"/>
      <c r="OXD172" s="3"/>
      <c r="OXE172" s="3"/>
      <c r="OXF172" s="3"/>
      <c r="OXG172" s="3"/>
      <c r="OXH172" s="3"/>
      <c r="OXI172" s="3"/>
      <c r="OXJ172" s="3"/>
      <c r="OXK172" s="3"/>
      <c r="OXL172" s="3"/>
      <c r="OXM172" s="3"/>
      <c r="OXN172" s="3"/>
      <c r="OXO172" s="3"/>
      <c r="OXP172" s="3"/>
      <c r="OXQ172" s="3"/>
      <c r="OXR172" s="3"/>
      <c r="OXS172" s="3"/>
      <c r="OXT172" s="3"/>
      <c r="OXU172" s="3"/>
      <c r="OXV172" s="3"/>
      <c r="OXW172" s="3"/>
      <c r="OXX172" s="3"/>
      <c r="OXY172" s="3"/>
      <c r="OXZ172" s="3"/>
      <c r="OYA172" s="3"/>
      <c r="OYB172" s="3"/>
      <c r="OYC172" s="3"/>
      <c r="OYD172" s="3"/>
      <c r="OYE172" s="3"/>
      <c r="OYF172" s="3"/>
      <c r="OYG172" s="3"/>
      <c r="OYH172" s="3"/>
      <c r="OYI172" s="3"/>
      <c r="OYJ172" s="3"/>
      <c r="OYK172" s="3"/>
      <c r="OYL172" s="3"/>
      <c r="OYM172" s="3"/>
      <c r="OYN172" s="3"/>
      <c r="OYO172" s="3"/>
      <c r="OYP172" s="3"/>
      <c r="OYQ172" s="3"/>
      <c r="OYR172" s="3"/>
      <c r="OYS172" s="3"/>
      <c r="OYT172" s="3"/>
      <c r="OYU172" s="3"/>
      <c r="OYV172" s="3"/>
      <c r="OYW172" s="3"/>
      <c r="OYX172" s="3"/>
      <c r="OYY172" s="3"/>
      <c r="OYZ172" s="3"/>
      <c r="OZA172" s="3"/>
      <c r="OZB172" s="3"/>
      <c r="OZC172" s="3"/>
      <c r="OZD172" s="3"/>
      <c r="OZE172" s="3"/>
      <c r="OZF172" s="3"/>
      <c r="OZG172" s="3"/>
      <c r="OZH172" s="3"/>
      <c r="OZI172" s="3"/>
      <c r="OZJ172" s="3"/>
      <c r="OZK172" s="3"/>
      <c r="OZL172" s="3"/>
      <c r="OZM172" s="3"/>
      <c r="OZN172" s="3"/>
      <c r="OZO172" s="3"/>
      <c r="OZP172" s="3"/>
      <c r="OZQ172" s="3"/>
      <c r="OZR172" s="3"/>
      <c r="OZS172" s="3"/>
      <c r="OZT172" s="3"/>
      <c r="OZU172" s="3"/>
      <c r="OZV172" s="3"/>
      <c r="OZW172" s="3"/>
      <c r="OZX172" s="3"/>
      <c r="OZY172" s="3"/>
      <c r="OZZ172" s="3"/>
      <c r="PAA172" s="3"/>
      <c r="PAB172" s="3"/>
      <c r="PAC172" s="3"/>
      <c r="PAD172" s="3"/>
      <c r="PAE172" s="3"/>
      <c r="PAF172" s="3"/>
      <c r="PAG172" s="3"/>
      <c r="PAH172" s="3"/>
      <c r="PAI172" s="3"/>
      <c r="PAJ172" s="3"/>
      <c r="PAK172" s="3"/>
      <c r="PAL172" s="3"/>
      <c r="PAM172" s="3"/>
      <c r="PAN172" s="3"/>
      <c r="PAO172" s="3"/>
      <c r="PAP172" s="3"/>
      <c r="PAQ172" s="3"/>
      <c r="PAR172" s="3"/>
      <c r="PAS172" s="3"/>
      <c r="PAT172" s="3"/>
      <c r="PAU172" s="3"/>
      <c r="PAV172" s="3"/>
      <c r="PAW172" s="3"/>
      <c r="PAX172" s="3"/>
      <c r="PAY172" s="3"/>
      <c r="PAZ172" s="3"/>
      <c r="PBA172" s="3"/>
      <c r="PBB172" s="3"/>
      <c r="PBC172" s="3"/>
      <c r="PBD172" s="3"/>
      <c r="PBE172" s="3"/>
      <c r="PBF172" s="3"/>
      <c r="PBG172" s="3"/>
      <c r="PBH172" s="3"/>
      <c r="PBI172" s="3"/>
      <c r="PBJ172" s="3"/>
      <c r="PBK172" s="3"/>
      <c r="PBL172" s="3"/>
      <c r="PBM172" s="3"/>
      <c r="PBN172" s="3"/>
      <c r="PBO172" s="3"/>
      <c r="PBP172" s="3"/>
      <c r="PBQ172" s="3"/>
      <c r="PBR172" s="3"/>
      <c r="PBS172" s="3"/>
      <c r="PBT172" s="3"/>
      <c r="PBU172" s="3"/>
      <c r="PBV172" s="3"/>
      <c r="PBW172" s="3"/>
      <c r="PBX172" s="3"/>
      <c r="PBY172" s="3"/>
      <c r="PBZ172" s="3"/>
      <c r="PCA172" s="3"/>
      <c r="PCB172" s="3"/>
      <c r="PCC172" s="3"/>
      <c r="PCD172" s="3"/>
      <c r="PCE172" s="3"/>
      <c r="PCF172" s="3"/>
      <c r="PCG172" s="3"/>
      <c r="PCH172" s="3"/>
      <c r="PCI172" s="3"/>
      <c r="PCJ172" s="3"/>
      <c r="PCK172" s="3"/>
      <c r="PCL172" s="3"/>
      <c r="PCM172" s="3"/>
      <c r="PCN172" s="3"/>
      <c r="PCO172" s="3"/>
      <c r="PCP172" s="3"/>
      <c r="PCQ172" s="3"/>
      <c r="PCR172" s="3"/>
      <c r="PCS172" s="3"/>
      <c r="PCT172" s="3"/>
      <c r="PCU172" s="3"/>
      <c r="PCV172" s="3"/>
      <c r="PCW172" s="3"/>
      <c r="PCX172" s="3"/>
      <c r="PCY172" s="3"/>
      <c r="PCZ172" s="3"/>
      <c r="PDA172" s="3"/>
      <c r="PDB172" s="3"/>
      <c r="PDC172" s="3"/>
      <c r="PDD172" s="3"/>
      <c r="PDE172" s="3"/>
      <c r="PDF172" s="3"/>
      <c r="PDG172" s="3"/>
      <c r="PDH172" s="3"/>
      <c r="PDI172" s="3"/>
      <c r="PDJ172" s="3"/>
      <c r="PDK172" s="3"/>
      <c r="PDL172" s="3"/>
      <c r="PDM172" s="3"/>
      <c r="PDN172" s="3"/>
      <c r="PDO172" s="3"/>
      <c r="PDP172" s="3"/>
      <c r="PDQ172" s="3"/>
      <c r="PDR172" s="3"/>
      <c r="PDS172" s="3"/>
      <c r="PDT172" s="3"/>
      <c r="PDU172" s="3"/>
      <c r="PDV172" s="3"/>
      <c r="PDW172" s="3"/>
      <c r="PDX172" s="3"/>
      <c r="PDY172" s="3"/>
      <c r="PDZ172" s="3"/>
      <c r="PEA172" s="3"/>
      <c r="PEB172" s="3"/>
      <c r="PEC172" s="3"/>
      <c r="PED172" s="3"/>
      <c r="PEE172" s="3"/>
      <c r="PEF172" s="3"/>
      <c r="PEG172" s="3"/>
      <c r="PEH172" s="3"/>
      <c r="PEI172" s="3"/>
      <c r="PEJ172" s="3"/>
      <c r="PEK172" s="3"/>
      <c r="PEL172" s="3"/>
      <c r="PEM172" s="3"/>
      <c r="PEN172" s="3"/>
      <c r="PEO172" s="3"/>
      <c r="PEP172" s="3"/>
      <c r="PEQ172" s="3"/>
      <c r="PER172" s="3"/>
      <c r="PES172" s="3"/>
      <c r="PET172" s="3"/>
      <c r="PEU172" s="3"/>
      <c r="PEV172" s="3"/>
      <c r="PEW172" s="3"/>
      <c r="PEX172" s="3"/>
      <c r="PEY172" s="3"/>
      <c r="PEZ172" s="3"/>
      <c r="PFA172" s="3"/>
      <c r="PFB172" s="3"/>
      <c r="PFC172" s="3"/>
      <c r="PFD172" s="3"/>
      <c r="PFE172" s="3"/>
      <c r="PFF172" s="3"/>
      <c r="PFG172" s="3"/>
      <c r="PFH172" s="3"/>
      <c r="PFI172" s="3"/>
      <c r="PFJ172" s="3"/>
      <c r="PFK172" s="3"/>
      <c r="PFL172" s="3"/>
      <c r="PFM172" s="3"/>
      <c r="PFN172" s="3"/>
      <c r="PFO172" s="3"/>
      <c r="PFP172" s="3"/>
      <c r="PFQ172" s="3"/>
      <c r="PFR172" s="3"/>
      <c r="PFS172" s="3"/>
      <c r="PFT172" s="3"/>
      <c r="PFU172" s="3"/>
      <c r="PFV172" s="3"/>
      <c r="PFW172" s="3"/>
      <c r="PFX172" s="3"/>
      <c r="PFY172" s="3"/>
      <c r="PFZ172" s="3"/>
      <c r="PGA172" s="3"/>
      <c r="PGB172" s="3"/>
      <c r="PGC172" s="3"/>
      <c r="PGD172" s="3"/>
      <c r="PGE172" s="3"/>
      <c r="PGF172" s="3"/>
      <c r="PGG172" s="3"/>
      <c r="PGH172" s="3"/>
      <c r="PGI172" s="3"/>
      <c r="PGJ172" s="3"/>
      <c r="PGK172" s="3"/>
      <c r="PGL172" s="3"/>
      <c r="PGM172" s="3"/>
      <c r="PGN172" s="3"/>
      <c r="PGO172" s="3"/>
      <c r="PGP172" s="3"/>
      <c r="PGQ172" s="3"/>
      <c r="PGR172" s="3"/>
      <c r="PGS172" s="3"/>
      <c r="PGT172" s="3"/>
      <c r="PGU172" s="3"/>
      <c r="PGV172" s="3"/>
      <c r="PGW172" s="3"/>
      <c r="PGX172" s="3"/>
      <c r="PGY172" s="3"/>
      <c r="PGZ172" s="3"/>
      <c r="PHA172" s="3"/>
      <c r="PHB172" s="3"/>
      <c r="PHC172" s="3"/>
      <c r="PHD172" s="3"/>
      <c r="PHE172" s="3"/>
      <c r="PHF172" s="3"/>
      <c r="PHG172" s="3"/>
      <c r="PHH172" s="3"/>
      <c r="PHI172" s="3"/>
      <c r="PHJ172" s="3"/>
      <c r="PHK172" s="3"/>
      <c r="PHL172" s="3"/>
      <c r="PHM172" s="3"/>
      <c r="PHN172" s="3"/>
      <c r="PHO172" s="3"/>
      <c r="PHP172" s="3"/>
      <c r="PHQ172" s="3"/>
      <c r="PHR172" s="3"/>
      <c r="PHS172" s="3"/>
      <c r="PHT172" s="3"/>
      <c r="PHU172" s="3"/>
      <c r="PHV172" s="3"/>
      <c r="PHW172" s="3"/>
      <c r="PHX172" s="3"/>
      <c r="PHY172" s="3"/>
      <c r="PHZ172" s="3"/>
      <c r="PIA172" s="3"/>
      <c r="PIB172" s="3"/>
      <c r="PIC172" s="3"/>
      <c r="PID172" s="3"/>
      <c r="PIE172" s="3"/>
      <c r="PIF172" s="3"/>
      <c r="PIG172" s="3"/>
      <c r="PIH172" s="3"/>
      <c r="PII172" s="3"/>
      <c r="PIJ172" s="3"/>
      <c r="PIK172" s="3"/>
      <c r="PIL172" s="3"/>
      <c r="PIM172" s="3"/>
      <c r="PIN172" s="3"/>
      <c r="PIO172" s="3"/>
      <c r="PIP172" s="3"/>
      <c r="PIQ172" s="3"/>
      <c r="PIR172" s="3"/>
      <c r="PIS172" s="3"/>
      <c r="PIT172" s="3"/>
      <c r="PIU172" s="3"/>
      <c r="PIV172" s="3"/>
      <c r="PIW172" s="3"/>
      <c r="PIX172" s="3"/>
      <c r="PIY172" s="3"/>
      <c r="PIZ172" s="3"/>
      <c r="PJA172" s="3"/>
      <c r="PJB172" s="3"/>
      <c r="PJC172" s="3"/>
      <c r="PJD172" s="3"/>
      <c r="PJE172" s="3"/>
      <c r="PJF172" s="3"/>
      <c r="PJG172" s="3"/>
      <c r="PJH172" s="3"/>
      <c r="PJI172" s="3"/>
      <c r="PJJ172" s="3"/>
      <c r="PJK172" s="3"/>
      <c r="PJL172" s="3"/>
      <c r="PJM172" s="3"/>
      <c r="PJN172" s="3"/>
      <c r="PJO172" s="3"/>
      <c r="PJP172" s="3"/>
      <c r="PJQ172" s="3"/>
      <c r="PJR172" s="3"/>
      <c r="PJS172" s="3"/>
      <c r="PJT172" s="3"/>
      <c r="PJU172" s="3"/>
      <c r="PJV172" s="3"/>
      <c r="PJW172" s="3"/>
      <c r="PJX172" s="3"/>
      <c r="PJY172" s="3"/>
      <c r="PJZ172" s="3"/>
      <c r="PKA172" s="3"/>
      <c r="PKB172" s="3"/>
      <c r="PKC172" s="3"/>
      <c r="PKD172" s="3"/>
      <c r="PKE172" s="3"/>
      <c r="PKF172" s="3"/>
      <c r="PKG172" s="3"/>
      <c r="PKH172" s="3"/>
      <c r="PKI172" s="3"/>
      <c r="PKJ172" s="3"/>
      <c r="PKK172" s="3"/>
      <c r="PKL172" s="3"/>
      <c r="PKM172" s="3"/>
      <c r="PKN172" s="3"/>
      <c r="PKO172" s="3"/>
      <c r="PKP172" s="3"/>
      <c r="PKQ172" s="3"/>
      <c r="PKR172" s="3"/>
      <c r="PKS172" s="3"/>
      <c r="PKT172" s="3"/>
      <c r="PKU172" s="3"/>
      <c r="PKV172" s="3"/>
      <c r="PKW172" s="3"/>
      <c r="PKX172" s="3"/>
      <c r="PKY172" s="3"/>
      <c r="PKZ172" s="3"/>
      <c r="PLA172" s="3"/>
      <c r="PLB172" s="3"/>
      <c r="PLC172" s="3"/>
      <c r="PLD172" s="3"/>
      <c r="PLE172" s="3"/>
      <c r="PLF172" s="3"/>
      <c r="PLG172" s="3"/>
      <c r="PLH172" s="3"/>
      <c r="PLI172" s="3"/>
      <c r="PLJ172" s="3"/>
      <c r="PLK172" s="3"/>
      <c r="PLL172" s="3"/>
      <c r="PLM172" s="3"/>
      <c r="PLN172" s="3"/>
      <c r="PLO172" s="3"/>
      <c r="PLP172" s="3"/>
      <c r="PLQ172" s="3"/>
      <c r="PLR172" s="3"/>
      <c r="PLS172" s="3"/>
      <c r="PLT172" s="3"/>
      <c r="PLU172" s="3"/>
      <c r="PLV172" s="3"/>
      <c r="PLW172" s="3"/>
      <c r="PLX172" s="3"/>
      <c r="PLY172" s="3"/>
      <c r="PLZ172" s="3"/>
      <c r="PMA172" s="3"/>
      <c r="PMB172" s="3"/>
      <c r="PMC172" s="3"/>
      <c r="PMD172" s="3"/>
      <c r="PME172" s="3"/>
      <c r="PMF172" s="3"/>
      <c r="PMG172" s="3"/>
      <c r="PMH172" s="3"/>
      <c r="PMI172" s="3"/>
      <c r="PMJ172" s="3"/>
      <c r="PMK172" s="3"/>
      <c r="PML172" s="3"/>
      <c r="PMM172" s="3"/>
      <c r="PMN172" s="3"/>
      <c r="PMO172" s="3"/>
      <c r="PMP172" s="3"/>
      <c r="PMQ172" s="3"/>
      <c r="PMR172" s="3"/>
      <c r="PMS172" s="3"/>
      <c r="PMT172" s="3"/>
      <c r="PMU172" s="3"/>
      <c r="PMV172" s="3"/>
      <c r="PMW172" s="3"/>
      <c r="PMX172" s="3"/>
      <c r="PMY172" s="3"/>
      <c r="PMZ172" s="3"/>
      <c r="PNA172" s="3"/>
      <c r="PNB172" s="3"/>
      <c r="PNC172" s="3"/>
      <c r="PND172" s="3"/>
      <c r="PNE172" s="3"/>
      <c r="PNF172" s="3"/>
      <c r="PNG172" s="3"/>
      <c r="PNH172" s="3"/>
      <c r="PNI172" s="3"/>
      <c r="PNJ172" s="3"/>
      <c r="PNK172" s="3"/>
      <c r="PNL172" s="3"/>
      <c r="PNM172" s="3"/>
      <c r="PNN172" s="3"/>
      <c r="PNO172" s="3"/>
      <c r="PNP172" s="3"/>
      <c r="PNQ172" s="3"/>
      <c r="PNR172" s="3"/>
      <c r="PNS172" s="3"/>
      <c r="PNT172" s="3"/>
      <c r="PNU172" s="3"/>
      <c r="PNV172" s="3"/>
      <c r="PNW172" s="3"/>
      <c r="PNX172" s="3"/>
      <c r="PNY172" s="3"/>
      <c r="PNZ172" s="3"/>
      <c r="POA172" s="3"/>
      <c r="POB172" s="3"/>
      <c r="POC172" s="3"/>
      <c r="POD172" s="3"/>
      <c r="POE172" s="3"/>
      <c r="POF172" s="3"/>
      <c r="POG172" s="3"/>
      <c r="POH172" s="3"/>
      <c r="POI172" s="3"/>
      <c r="POJ172" s="3"/>
      <c r="POK172" s="3"/>
      <c r="POL172" s="3"/>
      <c r="POM172" s="3"/>
      <c r="PON172" s="3"/>
      <c r="POO172" s="3"/>
      <c r="POP172" s="3"/>
      <c r="POQ172" s="3"/>
      <c r="POR172" s="3"/>
      <c r="POS172" s="3"/>
      <c r="POT172" s="3"/>
      <c r="POU172" s="3"/>
      <c r="POV172" s="3"/>
      <c r="POW172" s="3"/>
      <c r="POX172" s="3"/>
      <c r="POY172" s="3"/>
      <c r="POZ172" s="3"/>
      <c r="PPA172" s="3"/>
      <c r="PPB172" s="3"/>
      <c r="PPC172" s="3"/>
      <c r="PPD172" s="3"/>
      <c r="PPE172" s="3"/>
      <c r="PPF172" s="3"/>
      <c r="PPG172" s="3"/>
      <c r="PPH172" s="3"/>
      <c r="PPI172" s="3"/>
      <c r="PPJ172" s="3"/>
      <c r="PPK172" s="3"/>
      <c r="PPL172" s="3"/>
      <c r="PPM172" s="3"/>
      <c r="PPN172" s="3"/>
      <c r="PPO172" s="3"/>
      <c r="PPP172" s="3"/>
      <c r="PPQ172" s="3"/>
      <c r="PPR172" s="3"/>
      <c r="PPS172" s="3"/>
      <c r="PPT172" s="3"/>
      <c r="PPU172" s="3"/>
      <c r="PPV172" s="3"/>
      <c r="PPW172" s="3"/>
      <c r="PPX172" s="3"/>
      <c r="PPY172" s="3"/>
      <c r="PPZ172" s="3"/>
      <c r="PQA172" s="3"/>
      <c r="PQB172" s="3"/>
      <c r="PQC172" s="3"/>
      <c r="PQD172" s="3"/>
      <c r="PQE172" s="3"/>
      <c r="PQF172" s="3"/>
      <c r="PQG172" s="3"/>
      <c r="PQH172" s="3"/>
      <c r="PQI172" s="3"/>
      <c r="PQJ172" s="3"/>
      <c r="PQK172" s="3"/>
      <c r="PQL172" s="3"/>
      <c r="PQM172" s="3"/>
      <c r="PQN172" s="3"/>
      <c r="PQO172" s="3"/>
      <c r="PQP172" s="3"/>
      <c r="PQQ172" s="3"/>
      <c r="PQR172" s="3"/>
      <c r="PQS172" s="3"/>
      <c r="PQT172" s="3"/>
      <c r="PQU172" s="3"/>
      <c r="PQV172" s="3"/>
      <c r="PQW172" s="3"/>
      <c r="PQX172" s="3"/>
      <c r="PQY172" s="3"/>
      <c r="PQZ172" s="3"/>
      <c r="PRA172" s="3"/>
      <c r="PRB172" s="3"/>
      <c r="PRC172" s="3"/>
      <c r="PRD172" s="3"/>
      <c r="PRE172" s="3"/>
      <c r="PRF172" s="3"/>
      <c r="PRG172" s="3"/>
      <c r="PRH172" s="3"/>
      <c r="PRI172" s="3"/>
      <c r="PRJ172" s="3"/>
      <c r="PRK172" s="3"/>
      <c r="PRL172" s="3"/>
      <c r="PRM172" s="3"/>
      <c r="PRN172" s="3"/>
      <c r="PRO172" s="3"/>
      <c r="PRP172" s="3"/>
      <c r="PRQ172" s="3"/>
      <c r="PRR172" s="3"/>
      <c r="PRS172" s="3"/>
      <c r="PRT172" s="3"/>
      <c r="PRU172" s="3"/>
      <c r="PRV172" s="3"/>
      <c r="PRW172" s="3"/>
      <c r="PRX172" s="3"/>
      <c r="PRY172" s="3"/>
      <c r="PRZ172" s="3"/>
      <c r="PSA172" s="3"/>
      <c r="PSB172" s="3"/>
      <c r="PSC172" s="3"/>
      <c r="PSD172" s="3"/>
      <c r="PSE172" s="3"/>
      <c r="PSF172" s="3"/>
      <c r="PSG172" s="3"/>
      <c r="PSH172" s="3"/>
      <c r="PSI172" s="3"/>
      <c r="PSJ172" s="3"/>
      <c r="PSK172" s="3"/>
      <c r="PSL172" s="3"/>
      <c r="PSM172" s="3"/>
      <c r="PSN172" s="3"/>
      <c r="PSO172" s="3"/>
      <c r="PSP172" s="3"/>
      <c r="PSQ172" s="3"/>
      <c r="PSR172" s="3"/>
      <c r="PSS172" s="3"/>
      <c r="PST172" s="3"/>
      <c r="PSU172" s="3"/>
      <c r="PSV172" s="3"/>
      <c r="PSW172" s="3"/>
      <c r="PSX172" s="3"/>
      <c r="PSY172" s="3"/>
      <c r="PSZ172" s="3"/>
      <c r="PTA172" s="3"/>
      <c r="PTB172" s="3"/>
      <c r="PTC172" s="3"/>
      <c r="PTD172" s="3"/>
      <c r="PTE172" s="3"/>
      <c r="PTF172" s="3"/>
      <c r="PTG172" s="3"/>
      <c r="PTH172" s="3"/>
      <c r="PTI172" s="3"/>
      <c r="PTJ172" s="3"/>
      <c r="PTK172" s="3"/>
      <c r="PTL172" s="3"/>
      <c r="PTM172" s="3"/>
      <c r="PTN172" s="3"/>
      <c r="PTO172" s="3"/>
      <c r="PTP172" s="3"/>
      <c r="PTQ172" s="3"/>
      <c r="PTR172" s="3"/>
      <c r="PTS172" s="3"/>
      <c r="PTT172" s="3"/>
      <c r="PTU172" s="3"/>
      <c r="PTV172" s="3"/>
      <c r="PTW172" s="3"/>
      <c r="PTX172" s="3"/>
      <c r="PTY172" s="3"/>
      <c r="PTZ172" s="3"/>
      <c r="PUA172" s="3"/>
      <c r="PUB172" s="3"/>
      <c r="PUC172" s="3"/>
      <c r="PUD172" s="3"/>
      <c r="PUE172" s="3"/>
      <c r="PUF172" s="3"/>
      <c r="PUG172" s="3"/>
      <c r="PUH172" s="3"/>
      <c r="PUI172" s="3"/>
      <c r="PUJ172" s="3"/>
      <c r="PUK172" s="3"/>
      <c r="PUL172" s="3"/>
      <c r="PUM172" s="3"/>
      <c r="PUN172" s="3"/>
      <c r="PUO172" s="3"/>
      <c r="PUP172" s="3"/>
      <c r="PUQ172" s="3"/>
      <c r="PUR172" s="3"/>
      <c r="PUS172" s="3"/>
      <c r="PUT172" s="3"/>
      <c r="PUU172" s="3"/>
      <c r="PUV172" s="3"/>
      <c r="PUW172" s="3"/>
      <c r="PUX172" s="3"/>
      <c r="PUY172" s="3"/>
      <c r="PUZ172" s="3"/>
      <c r="PVA172" s="3"/>
      <c r="PVB172" s="3"/>
      <c r="PVC172" s="3"/>
      <c r="PVD172" s="3"/>
      <c r="PVE172" s="3"/>
      <c r="PVF172" s="3"/>
      <c r="PVG172" s="3"/>
      <c r="PVH172" s="3"/>
      <c r="PVI172" s="3"/>
      <c r="PVJ172" s="3"/>
      <c r="PVK172" s="3"/>
      <c r="PVL172" s="3"/>
      <c r="PVM172" s="3"/>
      <c r="PVN172" s="3"/>
      <c r="PVO172" s="3"/>
      <c r="PVP172" s="3"/>
      <c r="PVQ172" s="3"/>
      <c r="PVR172" s="3"/>
      <c r="PVS172" s="3"/>
      <c r="PVT172" s="3"/>
      <c r="PVU172" s="3"/>
      <c r="PVV172" s="3"/>
      <c r="PVW172" s="3"/>
      <c r="PVX172" s="3"/>
      <c r="PVY172" s="3"/>
      <c r="PVZ172" s="3"/>
      <c r="PWA172" s="3"/>
      <c r="PWB172" s="3"/>
      <c r="PWC172" s="3"/>
      <c r="PWD172" s="3"/>
      <c r="PWE172" s="3"/>
      <c r="PWF172" s="3"/>
      <c r="PWG172" s="3"/>
      <c r="PWH172" s="3"/>
      <c r="PWI172" s="3"/>
      <c r="PWJ172" s="3"/>
      <c r="PWK172" s="3"/>
      <c r="PWL172" s="3"/>
      <c r="PWM172" s="3"/>
      <c r="PWN172" s="3"/>
      <c r="PWO172" s="3"/>
      <c r="PWP172" s="3"/>
      <c r="PWQ172" s="3"/>
      <c r="PWR172" s="3"/>
      <c r="PWS172" s="3"/>
      <c r="PWT172" s="3"/>
      <c r="PWU172" s="3"/>
      <c r="PWV172" s="3"/>
      <c r="PWW172" s="3"/>
      <c r="PWX172" s="3"/>
      <c r="PWY172" s="3"/>
      <c r="PWZ172" s="3"/>
      <c r="PXA172" s="3"/>
      <c r="PXB172" s="3"/>
      <c r="PXC172" s="3"/>
      <c r="PXD172" s="3"/>
      <c r="PXE172" s="3"/>
      <c r="PXF172" s="3"/>
      <c r="PXG172" s="3"/>
      <c r="PXH172" s="3"/>
      <c r="PXI172" s="3"/>
      <c r="PXJ172" s="3"/>
      <c r="PXK172" s="3"/>
      <c r="PXL172" s="3"/>
      <c r="PXM172" s="3"/>
      <c r="PXN172" s="3"/>
      <c r="PXO172" s="3"/>
      <c r="PXP172" s="3"/>
      <c r="PXQ172" s="3"/>
      <c r="PXR172" s="3"/>
      <c r="PXS172" s="3"/>
      <c r="PXT172" s="3"/>
      <c r="PXU172" s="3"/>
      <c r="PXV172" s="3"/>
      <c r="PXW172" s="3"/>
      <c r="PXX172" s="3"/>
      <c r="PXY172" s="3"/>
      <c r="PXZ172" s="3"/>
      <c r="PYA172" s="3"/>
      <c r="PYB172" s="3"/>
      <c r="PYC172" s="3"/>
      <c r="PYD172" s="3"/>
      <c r="PYE172" s="3"/>
      <c r="PYF172" s="3"/>
      <c r="PYG172" s="3"/>
      <c r="PYH172" s="3"/>
      <c r="PYI172" s="3"/>
      <c r="PYJ172" s="3"/>
      <c r="PYK172" s="3"/>
      <c r="PYL172" s="3"/>
      <c r="PYM172" s="3"/>
      <c r="PYN172" s="3"/>
      <c r="PYO172" s="3"/>
      <c r="PYP172" s="3"/>
      <c r="PYQ172" s="3"/>
      <c r="PYR172" s="3"/>
      <c r="PYS172" s="3"/>
      <c r="PYT172" s="3"/>
      <c r="PYU172" s="3"/>
      <c r="PYV172" s="3"/>
      <c r="PYW172" s="3"/>
      <c r="PYX172" s="3"/>
      <c r="PYY172" s="3"/>
      <c r="PYZ172" s="3"/>
      <c r="PZA172" s="3"/>
      <c r="PZB172" s="3"/>
      <c r="PZC172" s="3"/>
      <c r="PZD172" s="3"/>
      <c r="PZE172" s="3"/>
      <c r="PZF172" s="3"/>
      <c r="PZG172" s="3"/>
      <c r="PZH172" s="3"/>
      <c r="PZI172" s="3"/>
      <c r="PZJ172" s="3"/>
      <c r="PZK172" s="3"/>
      <c r="PZL172" s="3"/>
      <c r="PZM172" s="3"/>
      <c r="PZN172" s="3"/>
      <c r="PZO172" s="3"/>
      <c r="PZP172" s="3"/>
      <c r="PZQ172" s="3"/>
      <c r="PZR172" s="3"/>
      <c r="PZS172" s="3"/>
      <c r="PZT172" s="3"/>
      <c r="PZU172" s="3"/>
      <c r="PZV172" s="3"/>
      <c r="PZW172" s="3"/>
      <c r="PZX172" s="3"/>
      <c r="PZY172" s="3"/>
      <c r="PZZ172" s="3"/>
      <c r="QAA172" s="3"/>
      <c r="QAB172" s="3"/>
      <c r="QAC172" s="3"/>
      <c r="QAD172" s="3"/>
      <c r="QAE172" s="3"/>
      <c r="QAF172" s="3"/>
      <c r="QAG172" s="3"/>
      <c r="QAH172" s="3"/>
      <c r="QAI172" s="3"/>
      <c r="QAJ172" s="3"/>
      <c r="QAK172" s="3"/>
      <c r="QAL172" s="3"/>
      <c r="QAM172" s="3"/>
      <c r="QAN172" s="3"/>
      <c r="QAO172" s="3"/>
      <c r="QAP172" s="3"/>
      <c r="QAQ172" s="3"/>
      <c r="QAR172" s="3"/>
      <c r="QAS172" s="3"/>
      <c r="QAT172" s="3"/>
      <c r="QAU172" s="3"/>
      <c r="QAV172" s="3"/>
      <c r="QAW172" s="3"/>
      <c r="QAX172" s="3"/>
      <c r="QAY172" s="3"/>
      <c r="QAZ172" s="3"/>
      <c r="QBA172" s="3"/>
      <c r="QBB172" s="3"/>
      <c r="QBC172" s="3"/>
      <c r="QBD172" s="3"/>
      <c r="QBE172" s="3"/>
      <c r="QBF172" s="3"/>
      <c r="QBG172" s="3"/>
      <c r="QBH172" s="3"/>
      <c r="QBI172" s="3"/>
      <c r="QBJ172" s="3"/>
      <c r="QBK172" s="3"/>
      <c r="QBL172" s="3"/>
      <c r="QBM172" s="3"/>
      <c r="QBN172" s="3"/>
      <c r="QBO172" s="3"/>
      <c r="QBP172" s="3"/>
      <c r="QBQ172" s="3"/>
      <c r="QBR172" s="3"/>
      <c r="QBS172" s="3"/>
      <c r="QBT172" s="3"/>
      <c r="QBU172" s="3"/>
      <c r="QBV172" s="3"/>
      <c r="QBW172" s="3"/>
      <c r="QBX172" s="3"/>
      <c r="QBY172" s="3"/>
      <c r="QBZ172" s="3"/>
      <c r="QCA172" s="3"/>
      <c r="QCB172" s="3"/>
      <c r="QCC172" s="3"/>
      <c r="QCD172" s="3"/>
      <c r="QCE172" s="3"/>
      <c r="QCF172" s="3"/>
      <c r="QCG172" s="3"/>
      <c r="QCH172" s="3"/>
      <c r="QCI172" s="3"/>
      <c r="QCJ172" s="3"/>
      <c r="QCK172" s="3"/>
      <c r="QCL172" s="3"/>
      <c r="QCM172" s="3"/>
      <c r="QCN172" s="3"/>
      <c r="QCO172" s="3"/>
      <c r="QCP172" s="3"/>
      <c r="QCQ172" s="3"/>
      <c r="QCR172" s="3"/>
      <c r="QCS172" s="3"/>
      <c r="QCT172" s="3"/>
      <c r="QCU172" s="3"/>
      <c r="QCV172" s="3"/>
      <c r="QCW172" s="3"/>
      <c r="QCX172" s="3"/>
      <c r="QCY172" s="3"/>
      <c r="QCZ172" s="3"/>
      <c r="QDA172" s="3"/>
      <c r="QDB172" s="3"/>
      <c r="QDC172" s="3"/>
      <c r="QDD172" s="3"/>
      <c r="QDE172" s="3"/>
      <c r="QDF172" s="3"/>
      <c r="QDG172" s="3"/>
      <c r="QDH172" s="3"/>
      <c r="QDI172" s="3"/>
      <c r="QDJ172" s="3"/>
      <c r="QDK172" s="3"/>
      <c r="QDL172" s="3"/>
      <c r="QDM172" s="3"/>
      <c r="QDN172" s="3"/>
      <c r="QDO172" s="3"/>
      <c r="QDP172" s="3"/>
      <c r="QDQ172" s="3"/>
      <c r="QDR172" s="3"/>
      <c r="QDS172" s="3"/>
      <c r="QDT172" s="3"/>
      <c r="QDU172" s="3"/>
      <c r="QDV172" s="3"/>
      <c r="QDW172" s="3"/>
      <c r="QDX172" s="3"/>
      <c r="QDY172" s="3"/>
      <c r="QDZ172" s="3"/>
      <c r="QEA172" s="3"/>
      <c r="QEB172" s="3"/>
      <c r="QEC172" s="3"/>
      <c r="QED172" s="3"/>
      <c r="QEE172" s="3"/>
      <c r="QEF172" s="3"/>
      <c r="QEG172" s="3"/>
      <c r="QEH172" s="3"/>
      <c r="QEI172" s="3"/>
      <c r="QEJ172" s="3"/>
      <c r="QEK172" s="3"/>
      <c r="QEL172" s="3"/>
      <c r="QEM172" s="3"/>
      <c r="QEN172" s="3"/>
      <c r="QEO172" s="3"/>
      <c r="QEP172" s="3"/>
      <c r="QEQ172" s="3"/>
      <c r="QER172" s="3"/>
      <c r="QES172" s="3"/>
      <c r="QET172" s="3"/>
      <c r="QEU172" s="3"/>
      <c r="QEV172" s="3"/>
      <c r="QEW172" s="3"/>
      <c r="QEX172" s="3"/>
      <c r="QEY172" s="3"/>
      <c r="QEZ172" s="3"/>
      <c r="QFA172" s="3"/>
      <c r="QFB172" s="3"/>
      <c r="QFC172" s="3"/>
      <c r="QFD172" s="3"/>
      <c r="QFE172" s="3"/>
      <c r="QFF172" s="3"/>
      <c r="QFG172" s="3"/>
      <c r="QFH172" s="3"/>
      <c r="QFI172" s="3"/>
      <c r="QFJ172" s="3"/>
      <c r="QFK172" s="3"/>
      <c r="QFL172" s="3"/>
      <c r="QFM172" s="3"/>
      <c r="QFN172" s="3"/>
      <c r="QFO172" s="3"/>
      <c r="QFP172" s="3"/>
      <c r="QFQ172" s="3"/>
      <c r="QFR172" s="3"/>
      <c r="QFS172" s="3"/>
      <c r="QFT172" s="3"/>
      <c r="QFU172" s="3"/>
      <c r="QFV172" s="3"/>
      <c r="QFW172" s="3"/>
      <c r="QFX172" s="3"/>
      <c r="QFY172" s="3"/>
      <c r="QFZ172" s="3"/>
      <c r="QGA172" s="3"/>
      <c r="QGB172" s="3"/>
      <c r="QGC172" s="3"/>
      <c r="QGD172" s="3"/>
      <c r="QGE172" s="3"/>
      <c r="QGF172" s="3"/>
      <c r="QGG172" s="3"/>
      <c r="QGH172" s="3"/>
      <c r="QGI172" s="3"/>
      <c r="QGJ172" s="3"/>
      <c r="QGK172" s="3"/>
      <c r="QGL172" s="3"/>
      <c r="QGM172" s="3"/>
      <c r="QGN172" s="3"/>
      <c r="QGO172" s="3"/>
      <c r="QGP172" s="3"/>
      <c r="QGQ172" s="3"/>
      <c r="QGR172" s="3"/>
      <c r="QGS172" s="3"/>
      <c r="QGT172" s="3"/>
      <c r="QGU172" s="3"/>
      <c r="QGV172" s="3"/>
      <c r="QGW172" s="3"/>
      <c r="QGX172" s="3"/>
      <c r="QGY172" s="3"/>
      <c r="QGZ172" s="3"/>
      <c r="QHA172" s="3"/>
      <c r="QHB172" s="3"/>
      <c r="QHC172" s="3"/>
      <c r="QHD172" s="3"/>
      <c r="QHE172" s="3"/>
      <c r="QHF172" s="3"/>
      <c r="QHG172" s="3"/>
      <c r="QHH172" s="3"/>
      <c r="QHI172" s="3"/>
      <c r="QHJ172" s="3"/>
      <c r="QHK172" s="3"/>
      <c r="QHL172" s="3"/>
      <c r="QHM172" s="3"/>
      <c r="QHN172" s="3"/>
      <c r="QHO172" s="3"/>
      <c r="QHP172" s="3"/>
      <c r="QHQ172" s="3"/>
      <c r="QHR172" s="3"/>
      <c r="QHS172" s="3"/>
      <c r="QHT172" s="3"/>
      <c r="QHU172" s="3"/>
      <c r="QHV172" s="3"/>
      <c r="QHW172" s="3"/>
      <c r="QHX172" s="3"/>
      <c r="QHY172" s="3"/>
      <c r="QHZ172" s="3"/>
      <c r="QIA172" s="3"/>
      <c r="QIB172" s="3"/>
      <c r="QIC172" s="3"/>
      <c r="QID172" s="3"/>
      <c r="QIE172" s="3"/>
      <c r="QIF172" s="3"/>
      <c r="QIG172" s="3"/>
      <c r="QIH172" s="3"/>
      <c r="QII172" s="3"/>
      <c r="QIJ172" s="3"/>
      <c r="QIK172" s="3"/>
      <c r="QIL172" s="3"/>
      <c r="QIM172" s="3"/>
      <c r="QIN172" s="3"/>
      <c r="QIO172" s="3"/>
      <c r="QIP172" s="3"/>
      <c r="QIQ172" s="3"/>
      <c r="QIR172" s="3"/>
      <c r="QIS172" s="3"/>
      <c r="QIT172" s="3"/>
      <c r="QIU172" s="3"/>
      <c r="QIV172" s="3"/>
      <c r="QIW172" s="3"/>
      <c r="QIX172" s="3"/>
      <c r="QIY172" s="3"/>
      <c r="QIZ172" s="3"/>
      <c r="QJA172" s="3"/>
      <c r="QJB172" s="3"/>
      <c r="QJC172" s="3"/>
      <c r="QJD172" s="3"/>
      <c r="QJE172" s="3"/>
      <c r="QJF172" s="3"/>
      <c r="QJG172" s="3"/>
      <c r="QJH172" s="3"/>
      <c r="QJI172" s="3"/>
      <c r="QJJ172" s="3"/>
      <c r="QJK172" s="3"/>
      <c r="QJL172" s="3"/>
      <c r="QJM172" s="3"/>
      <c r="QJN172" s="3"/>
      <c r="QJO172" s="3"/>
      <c r="QJP172" s="3"/>
      <c r="QJQ172" s="3"/>
      <c r="QJR172" s="3"/>
      <c r="QJS172" s="3"/>
      <c r="QJT172" s="3"/>
      <c r="QJU172" s="3"/>
      <c r="QJV172" s="3"/>
      <c r="QJW172" s="3"/>
      <c r="QJX172" s="3"/>
      <c r="QJY172" s="3"/>
      <c r="QJZ172" s="3"/>
      <c r="QKA172" s="3"/>
      <c r="QKB172" s="3"/>
      <c r="QKC172" s="3"/>
      <c r="QKD172" s="3"/>
      <c r="QKE172" s="3"/>
      <c r="QKF172" s="3"/>
      <c r="QKG172" s="3"/>
      <c r="QKH172" s="3"/>
      <c r="QKI172" s="3"/>
      <c r="QKJ172" s="3"/>
      <c r="QKK172" s="3"/>
      <c r="QKL172" s="3"/>
      <c r="QKM172" s="3"/>
      <c r="QKN172" s="3"/>
      <c r="QKO172" s="3"/>
      <c r="QKP172" s="3"/>
      <c r="QKQ172" s="3"/>
      <c r="QKR172" s="3"/>
      <c r="QKS172" s="3"/>
      <c r="QKT172" s="3"/>
      <c r="QKU172" s="3"/>
      <c r="QKV172" s="3"/>
      <c r="QKW172" s="3"/>
      <c r="QKX172" s="3"/>
      <c r="QKY172" s="3"/>
      <c r="QKZ172" s="3"/>
      <c r="QLA172" s="3"/>
      <c r="QLB172" s="3"/>
      <c r="QLC172" s="3"/>
      <c r="QLD172" s="3"/>
      <c r="QLE172" s="3"/>
      <c r="QLF172" s="3"/>
      <c r="QLG172" s="3"/>
      <c r="QLH172" s="3"/>
      <c r="QLI172" s="3"/>
      <c r="QLJ172" s="3"/>
      <c r="QLK172" s="3"/>
      <c r="QLL172" s="3"/>
      <c r="QLM172" s="3"/>
      <c r="QLN172" s="3"/>
      <c r="QLO172" s="3"/>
      <c r="QLP172" s="3"/>
      <c r="QLQ172" s="3"/>
      <c r="QLR172" s="3"/>
      <c r="QLS172" s="3"/>
      <c r="QLT172" s="3"/>
      <c r="QLU172" s="3"/>
      <c r="QLV172" s="3"/>
      <c r="QLW172" s="3"/>
      <c r="QLX172" s="3"/>
      <c r="QLY172" s="3"/>
      <c r="QLZ172" s="3"/>
      <c r="QMA172" s="3"/>
      <c r="QMB172" s="3"/>
      <c r="QMC172" s="3"/>
      <c r="QMD172" s="3"/>
      <c r="QME172" s="3"/>
      <c r="QMF172" s="3"/>
      <c r="QMG172" s="3"/>
      <c r="QMH172" s="3"/>
      <c r="QMI172" s="3"/>
      <c r="QMJ172" s="3"/>
      <c r="QMK172" s="3"/>
      <c r="QML172" s="3"/>
      <c r="QMM172" s="3"/>
      <c r="QMN172" s="3"/>
      <c r="QMO172" s="3"/>
      <c r="QMP172" s="3"/>
      <c r="QMQ172" s="3"/>
      <c r="QMR172" s="3"/>
      <c r="QMS172" s="3"/>
      <c r="QMT172" s="3"/>
      <c r="QMU172" s="3"/>
      <c r="QMV172" s="3"/>
      <c r="QMW172" s="3"/>
      <c r="QMX172" s="3"/>
      <c r="QMY172" s="3"/>
      <c r="QMZ172" s="3"/>
      <c r="QNA172" s="3"/>
      <c r="QNB172" s="3"/>
      <c r="QNC172" s="3"/>
      <c r="QND172" s="3"/>
      <c r="QNE172" s="3"/>
      <c r="QNF172" s="3"/>
      <c r="QNG172" s="3"/>
      <c r="QNH172" s="3"/>
      <c r="QNI172" s="3"/>
      <c r="QNJ172" s="3"/>
      <c r="QNK172" s="3"/>
      <c r="QNL172" s="3"/>
      <c r="QNM172" s="3"/>
      <c r="QNN172" s="3"/>
      <c r="QNO172" s="3"/>
      <c r="QNP172" s="3"/>
      <c r="QNQ172" s="3"/>
      <c r="QNR172" s="3"/>
      <c r="QNS172" s="3"/>
      <c r="QNT172" s="3"/>
      <c r="QNU172" s="3"/>
      <c r="QNV172" s="3"/>
      <c r="QNW172" s="3"/>
      <c r="QNX172" s="3"/>
      <c r="QNY172" s="3"/>
      <c r="QNZ172" s="3"/>
      <c r="QOA172" s="3"/>
      <c r="QOB172" s="3"/>
      <c r="QOC172" s="3"/>
      <c r="QOD172" s="3"/>
      <c r="QOE172" s="3"/>
      <c r="QOF172" s="3"/>
      <c r="QOG172" s="3"/>
      <c r="QOH172" s="3"/>
      <c r="QOI172" s="3"/>
      <c r="QOJ172" s="3"/>
      <c r="QOK172" s="3"/>
      <c r="QOL172" s="3"/>
      <c r="QOM172" s="3"/>
      <c r="QON172" s="3"/>
      <c r="QOO172" s="3"/>
      <c r="QOP172" s="3"/>
      <c r="QOQ172" s="3"/>
      <c r="QOR172" s="3"/>
      <c r="QOS172" s="3"/>
      <c r="QOT172" s="3"/>
      <c r="QOU172" s="3"/>
      <c r="QOV172" s="3"/>
      <c r="QOW172" s="3"/>
      <c r="QOX172" s="3"/>
      <c r="QOY172" s="3"/>
      <c r="QOZ172" s="3"/>
      <c r="QPA172" s="3"/>
      <c r="QPB172" s="3"/>
      <c r="QPC172" s="3"/>
      <c r="QPD172" s="3"/>
      <c r="QPE172" s="3"/>
      <c r="QPF172" s="3"/>
      <c r="QPG172" s="3"/>
      <c r="QPH172" s="3"/>
      <c r="QPI172" s="3"/>
      <c r="QPJ172" s="3"/>
      <c r="QPK172" s="3"/>
      <c r="QPL172" s="3"/>
      <c r="QPM172" s="3"/>
      <c r="QPN172" s="3"/>
      <c r="QPO172" s="3"/>
      <c r="QPP172" s="3"/>
      <c r="QPQ172" s="3"/>
      <c r="QPR172" s="3"/>
      <c r="QPS172" s="3"/>
      <c r="QPT172" s="3"/>
      <c r="QPU172" s="3"/>
      <c r="QPV172" s="3"/>
      <c r="QPW172" s="3"/>
      <c r="QPX172" s="3"/>
      <c r="QPY172" s="3"/>
      <c r="QPZ172" s="3"/>
      <c r="QQA172" s="3"/>
      <c r="QQB172" s="3"/>
      <c r="QQC172" s="3"/>
      <c r="QQD172" s="3"/>
      <c r="QQE172" s="3"/>
      <c r="QQF172" s="3"/>
      <c r="QQG172" s="3"/>
      <c r="QQH172" s="3"/>
      <c r="QQI172" s="3"/>
      <c r="QQJ172" s="3"/>
      <c r="QQK172" s="3"/>
      <c r="QQL172" s="3"/>
      <c r="QQM172" s="3"/>
      <c r="QQN172" s="3"/>
      <c r="QQO172" s="3"/>
      <c r="QQP172" s="3"/>
      <c r="QQQ172" s="3"/>
      <c r="QQR172" s="3"/>
      <c r="QQS172" s="3"/>
      <c r="QQT172" s="3"/>
      <c r="QQU172" s="3"/>
      <c r="QQV172" s="3"/>
      <c r="QQW172" s="3"/>
      <c r="QQX172" s="3"/>
      <c r="QQY172" s="3"/>
      <c r="QQZ172" s="3"/>
      <c r="QRA172" s="3"/>
      <c r="QRB172" s="3"/>
      <c r="QRC172" s="3"/>
      <c r="QRD172" s="3"/>
      <c r="QRE172" s="3"/>
      <c r="QRF172" s="3"/>
      <c r="QRG172" s="3"/>
      <c r="QRH172" s="3"/>
      <c r="QRI172" s="3"/>
      <c r="QRJ172" s="3"/>
      <c r="QRK172" s="3"/>
      <c r="QRL172" s="3"/>
      <c r="QRM172" s="3"/>
      <c r="QRN172" s="3"/>
      <c r="QRO172" s="3"/>
      <c r="QRP172" s="3"/>
      <c r="QRQ172" s="3"/>
      <c r="QRR172" s="3"/>
      <c r="QRS172" s="3"/>
      <c r="QRT172" s="3"/>
      <c r="QRU172" s="3"/>
      <c r="QRV172" s="3"/>
      <c r="QRW172" s="3"/>
      <c r="QRX172" s="3"/>
      <c r="QRY172" s="3"/>
      <c r="QRZ172" s="3"/>
      <c r="QSA172" s="3"/>
      <c r="QSB172" s="3"/>
      <c r="QSC172" s="3"/>
      <c r="QSD172" s="3"/>
      <c r="QSE172" s="3"/>
      <c r="QSF172" s="3"/>
      <c r="QSG172" s="3"/>
      <c r="QSH172" s="3"/>
      <c r="QSI172" s="3"/>
      <c r="QSJ172" s="3"/>
      <c r="QSK172" s="3"/>
      <c r="QSL172" s="3"/>
      <c r="QSM172" s="3"/>
      <c r="QSN172" s="3"/>
      <c r="QSO172" s="3"/>
      <c r="QSP172" s="3"/>
      <c r="QSQ172" s="3"/>
      <c r="QSR172" s="3"/>
      <c r="QSS172" s="3"/>
      <c r="QST172" s="3"/>
      <c r="QSU172" s="3"/>
      <c r="QSV172" s="3"/>
      <c r="QSW172" s="3"/>
      <c r="QSX172" s="3"/>
      <c r="QSY172" s="3"/>
      <c r="QSZ172" s="3"/>
      <c r="QTA172" s="3"/>
      <c r="QTB172" s="3"/>
      <c r="QTC172" s="3"/>
      <c r="QTD172" s="3"/>
      <c r="QTE172" s="3"/>
      <c r="QTF172" s="3"/>
      <c r="QTG172" s="3"/>
      <c r="QTH172" s="3"/>
      <c r="QTI172" s="3"/>
      <c r="QTJ172" s="3"/>
      <c r="QTK172" s="3"/>
      <c r="QTL172" s="3"/>
      <c r="QTM172" s="3"/>
      <c r="QTN172" s="3"/>
      <c r="QTO172" s="3"/>
      <c r="QTP172" s="3"/>
      <c r="QTQ172" s="3"/>
      <c r="QTR172" s="3"/>
      <c r="QTS172" s="3"/>
      <c r="QTT172" s="3"/>
      <c r="QTU172" s="3"/>
      <c r="QTV172" s="3"/>
      <c r="QTW172" s="3"/>
      <c r="QTX172" s="3"/>
      <c r="QTY172" s="3"/>
      <c r="QTZ172" s="3"/>
      <c r="QUA172" s="3"/>
      <c r="QUB172" s="3"/>
      <c r="QUC172" s="3"/>
      <c r="QUD172" s="3"/>
      <c r="QUE172" s="3"/>
      <c r="QUF172" s="3"/>
      <c r="QUG172" s="3"/>
      <c r="QUH172" s="3"/>
      <c r="QUI172" s="3"/>
      <c r="QUJ172" s="3"/>
      <c r="QUK172" s="3"/>
      <c r="QUL172" s="3"/>
      <c r="QUM172" s="3"/>
      <c r="QUN172" s="3"/>
      <c r="QUO172" s="3"/>
      <c r="QUP172" s="3"/>
      <c r="QUQ172" s="3"/>
      <c r="QUR172" s="3"/>
      <c r="QUS172" s="3"/>
      <c r="QUT172" s="3"/>
      <c r="QUU172" s="3"/>
      <c r="QUV172" s="3"/>
      <c r="QUW172" s="3"/>
      <c r="QUX172" s="3"/>
      <c r="QUY172" s="3"/>
      <c r="QUZ172" s="3"/>
      <c r="QVA172" s="3"/>
      <c r="QVB172" s="3"/>
      <c r="QVC172" s="3"/>
      <c r="QVD172" s="3"/>
      <c r="QVE172" s="3"/>
      <c r="QVF172" s="3"/>
      <c r="QVG172" s="3"/>
      <c r="QVH172" s="3"/>
      <c r="QVI172" s="3"/>
      <c r="QVJ172" s="3"/>
      <c r="QVK172" s="3"/>
      <c r="QVL172" s="3"/>
      <c r="QVM172" s="3"/>
      <c r="QVN172" s="3"/>
      <c r="QVO172" s="3"/>
      <c r="QVP172" s="3"/>
      <c r="QVQ172" s="3"/>
      <c r="QVR172" s="3"/>
      <c r="QVS172" s="3"/>
      <c r="QVT172" s="3"/>
      <c r="QVU172" s="3"/>
      <c r="QVV172" s="3"/>
      <c r="QVW172" s="3"/>
      <c r="QVX172" s="3"/>
      <c r="QVY172" s="3"/>
      <c r="QVZ172" s="3"/>
      <c r="QWA172" s="3"/>
      <c r="QWB172" s="3"/>
      <c r="QWC172" s="3"/>
      <c r="QWD172" s="3"/>
      <c r="QWE172" s="3"/>
      <c r="QWF172" s="3"/>
      <c r="QWG172" s="3"/>
      <c r="QWH172" s="3"/>
      <c r="QWI172" s="3"/>
      <c r="QWJ172" s="3"/>
      <c r="QWK172" s="3"/>
      <c r="QWL172" s="3"/>
      <c r="QWM172" s="3"/>
      <c r="QWN172" s="3"/>
      <c r="QWO172" s="3"/>
      <c r="QWP172" s="3"/>
      <c r="QWQ172" s="3"/>
      <c r="QWR172" s="3"/>
      <c r="QWS172" s="3"/>
      <c r="QWT172" s="3"/>
      <c r="QWU172" s="3"/>
      <c r="QWV172" s="3"/>
      <c r="QWW172" s="3"/>
      <c r="QWX172" s="3"/>
      <c r="QWY172" s="3"/>
      <c r="QWZ172" s="3"/>
      <c r="QXA172" s="3"/>
      <c r="QXB172" s="3"/>
      <c r="QXC172" s="3"/>
      <c r="QXD172" s="3"/>
      <c r="QXE172" s="3"/>
      <c r="QXF172" s="3"/>
      <c r="QXG172" s="3"/>
      <c r="QXH172" s="3"/>
      <c r="QXI172" s="3"/>
      <c r="QXJ172" s="3"/>
      <c r="QXK172" s="3"/>
      <c r="QXL172" s="3"/>
      <c r="QXM172" s="3"/>
      <c r="QXN172" s="3"/>
      <c r="QXO172" s="3"/>
      <c r="QXP172" s="3"/>
      <c r="QXQ172" s="3"/>
      <c r="QXR172" s="3"/>
      <c r="QXS172" s="3"/>
      <c r="QXT172" s="3"/>
      <c r="QXU172" s="3"/>
      <c r="QXV172" s="3"/>
      <c r="QXW172" s="3"/>
      <c r="QXX172" s="3"/>
      <c r="QXY172" s="3"/>
      <c r="QXZ172" s="3"/>
      <c r="QYA172" s="3"/>
      <c r="QYB172" s="3"/>
      <c r="QYC172" s="3"/>
      <c r="QYD172" s="3"/>
      <c r="QYE172" s="3"/>
      <c r="QYF172" s="3"/>
      <c r="QYG172" s="3"/>
      <c r="QYH172" s="3"/>
      <c r="QYI172" s="3"/>
      <c r="QYJ172" s="3"/>
      <c r="QYK172" s="3"/>
      <c r="QYL172" s="3"/>
      <c r="QYM172" s="3"/>
      <c r="QYN172" s="3"/>
      <c r="QYO172" s="3"/>
      <c r="QYP172" s="3"/>
      <c r="QYQ172" s="3"/>
      <c r="QYR172" s="3"/>
      <c r="QYS172" s="3"/>
      <c r="QYT172" s="3"/>
      <c r="QYU172" s="3"/>
      <c r="QYV172" s="3"/>
      <c r="QYW172" s="3"/>
      <c r="QYX172" s="3"/>
      <c r="QYY172" s="3"/>
      <c r="QYZ172" s="3"/>
      <c r="QZA172" s="3"/>
      <c r="QZB172" s="3"/>
      <c r="QZC172" s="3"/>
      <c r="QZD172" s="3"/>
      <c r="QZE172" s="3"/>
      <c r="QZF172" s="3"/>
      <c r="QZG172" s="3"/>
      <c r="QZH172" s="3"/>
      <c r="QZI172" s="3"/>
      <c r="QZJ172" s="3"/>
      <c r="QZK172" s="3"/>
      <c r="QZL172" s="3"/>
      <c r="QZM172" s="3"/>
      <c r="QZN172" s="3"/>
      <c r="QZO172" s="3"/>
      <c r="QZP172" s="3"/>
      <c r="QZQ172" s="3"/>
      <c r="QZR172" s="3"/>
      <c r="QZS172" s="3"/>
      <c r="QZT172" s="3"/>
      <c r="QZU172" s="3"/>
      <c r="QZV172" s="3"/>
      <c r="QZW172" s="3"/>
      <c r="QZX172" s="3"/>
      <c r="QZY172" s="3"/>
      <c r="QZZ172" s="3"/>
      <c r="RAA172" s="3"/>
      <c r="RAB172" s="3"/>
      <c r="RAC172" s="3"/>
      <c r="RAD172" s="3"/>
      <c r="RAE172" s="3"/>
      <c r="RAF172" s="3"/>
      <c r="RAG172" s="3"/>
      <c r="RAH172" s="3"/>
      <c r="RAI172" s="3"/>
      <c r="RAJ172" s="3"/>
      <c r="RAK172" s="3"/>
      <c r="RAL172" s="3"/>
      <c r="RAM172" s="3"/>
      <c r="RAN172" s="3"/>
      <c r="RAO172" s="3"/>
      <c r="RAP172" s="3"/>
      <c r="RAQ172" s="3"/>
      <c r="RAR172" s="3"/>
      <c r="RAS172" s="3"/>
      <c r="RAT172" s="3"/>
      <c r="RAU172" s="3"/>
      <c r="RAV172" s="3"/>
      <c r="RAW172" s="3"/>
      <c r="RAX172" s="3"/>
      <c r="RAY172" s="3"/>
      <c r="RAZ172" s="3"/>
      <c r="RBA172" s="3"/>
      <c r="RBB172" s="3"/>
      <c r="RBC172" s="3"/>
      <c r="RBD172" s="3"/>
      <c r="RBE172" s="3"/>
      <c r="RBF172" s="3"/>
      <c r="RBG172" s="3"/>
      <c r="RBH172" s="3"/>
      <c r="RBI172" s="3"/>
      <c r="RBJ172" s="3"/>
      <c r="RBK172" s="3"/>
      <c r="RBL172" s="3"/>
      <c r="RBM172" s="3"/>
      <c r="RBN172" s="3"/>
      <c r="RBO172" s="3"/>
      <c r="RBP172" s="3"/>
      <c r="RBQ172" s="3"/>
      <c r="RBR172" s="3"/>
      <c r="RBS172" s="3"/>
      <c r="RBT172" s="3"/>
      <c r="RBU172" s="3"/>
      <c r="RBV172" s="3"/>
      <c r="RBW172" s="3"/>
      <c r="RBX172" s="3"/>
      <c r="RBY172" s="3"/>
      <c r="RBZ172" s="3"/>
      <c r="RCA172" s="3"/>
      <c r="RCB172" s="3"/>
      <c r="RCC172" s="3"/>
      <c r="RCD172" s="3"/>
      <c r="RCE172" s="3"/>
      <c r="RCF172" s="3"/>
      <c r="RCG172" s="3"/>
      <c r="RCH172" s="3"/>
      <c r="RCI172" s="3"/>
      <c r="RCJ172" s="3"/>
      <c r="RCK172" s="3"/>
      <c r="RCL172" s="3"/>
      <c r="RCM172" s="3"/>
      <c r="RCN172" s="3"/>
      <c r="RCO172" s="3"/>
      <c r="RCP172" s="3"/>
      <c r="RCQ172" s="3"/>
      <c r="RCR172" s="3"/>
      <c r="RCS172" s="3"/>
      <c r="RCT172" s="3"/>
      <c r="RCU172" s="3"/>
      <c r="RCV172" s="3"/>
      <c r="RCW172" s="3"/>
      <c r="RCX172" s="3"/>
      <c r="RCY172" s="3"/>
      <c r="RCZ172" s="3"/>
      <c r="RDA172" s="3"/>
      <c r="RDB172" s="3"/>
      <c r="RDC172" s="3"/>
      <c r="RDD172" s="3"/>
      <c r="RDE172" s="3"/>
      <c r="RDF172" s="3"/>
      <c r="RDG172" s="3"/>
      <c r="RDH172" s="3"/>
      <c r="RDI172" s="3"/>
      <c r="RDJ172" s="3"/>
      <c r="RDK172" s="3"/>
      <c r="RDL172" s="3"/>
      <c r="RDM172" s="3"/>
      <c r="RDN172" s="3"/>
      <c r="RDO172" s="3"/>
      <c r="RDP172" s="3"/>
      <c r="RDQ172" s="3"/>
      <c r="RDR172" s="3"/>
      <c r="RDS172" s="3"/>
      <c r="RDT172" s="3"/>
      <c r="RDU172" s="3"/>
      <c r="RDV172" s="3"/>
      <c r="RDW172" s="3"/>
      <c r="RDX172" s="3"/>
      <c r="RDY172" s="3"/>
      <c r="RDZ172" s="3"/>
      <c r="REA172" s="3"/>
      <c r="REB172" s="3"/>
      <c r="REC172" s="3"/>
      <c r="RED172" s="3"/>
      <c r="REE172" s="3"/>
      <c r="REF172" s="3"/>
      <c r="REG172" s="3"/>
      <c r="REH172" s="3"/>
      <c r="REI172" s="3"/>
      <c r="REJ172" s="3"/>
      <c r="REK172" s="3"/>
      <c r="REL172" s="3"/>
      <c r="REM172" s="3"/>
      <c r="REN172" s="3"/>
      <c r="REO172" s="3"/>
      <c r="REP172" s="3"/>
      <c r="REQ172" s="3"/>
      <c r="RER172" s="3"/>
      <c r="RES172" s="3"/>
      <c r="RET172" s="3"/>
      <c r="REU172" s="3"/>
      <c r="REV172" s="3"/>
      <c r="REW172" s="3"/>
      <c r="REX172" s="3"/>
      <c r="REY172" s="3"/>
      <c r="REZ172" s="3"/>
      <c r="RFA172" s="3"/>
      <c r="RFB172" s="3"/>
      <c r="RFC172" s="3"/>
      <c r="RFD172" s="3"/>
      <c r="RFE172" s="3"/>
      <c r="RFF172" s="3"/>
      <c r="RFG172" s="3"/>
      <c r="RFH172" s="3"/>
      <c r="RFI172" s="3"/>
      <c r="RFJ172" s="3"/>
      <c r="RFK172" s="3"/>
      <c r="RFL172" s="3"/>
      <c r="RFM172" s="3"/>
      <c r="RFN172" s="3"/>
      <c r="RFO172" s="3"/>
      <c r="RFP172" s="3"/>
      <c r="RFQ172" s="3"/>
      <c r="RFR172" s="3"/>
      <c r="RFS172" s="3"/>
      <c r="RFT172" s="3"/>
      <c r="RFU172" s="3"/>
      <c r="RFV172" s="3"/>
      <c r="RFW172" s="3"/>
      <c r="RFX172" s="3"/>
      <c r="RFY172" s="3"/>
      <c r="RFZ172" s="3"/>
      <c r="RGA172" s="3"/>
      <c r="RGB172" s="3"/>
      <c r="RGC172" s="3"/>
      <c r="RGD172" s="3"/>
      <c r="RGE172" s="3"/>
      <c r="RGF172" s="3"/>
      <c r="RGG172" s="3"/>
      <c r="RGH172" s="3"/>
      <c r="RGI172" s="3"/>
      <c r="RGJ172" s="3"/>
      <c r="RGK172" s="3"/>
      <c r="RGL172" s="3"/>
      <c r="RGM172" s="3"/>
      <c r="RGN172" s="3"/>
      <c r="RGO172" s="3"/>
      <c r="RGP172" s="3"/>
      <c r="RGQ172" s="3"/>
      <c r="RGR172" s="3"/>
      <c r="RGS172" s="3"/>
      <c r="RGT172" s="3"/>
      <c r="RGU172" s="3"/>
      <c r="RGV172" s="3"/>
      <c r="RGW172" s="3"/>
      <c r="RGX172" s="3"/>
      <c r="RGY172" s="3"/>
      <c r="RGZ172" s="3"/>
      <c r="RHA172" s="3"/>
      <c r="RHB172" s="3"/>
      <c r="RHC172" s="3"/>
      <c r="RHD172" s="3"/>
      <c r="RHE172" s="3"/>
      <c r="RHF172" s="3"/>
      <c r="RHG172" s="3"/>
      <c r="RHH172" s="3"/>
      <c r="RHI172" s="3"/>
      <c r="RHJ172" s="3"/>
      <c r="RHK172" s="3"/>
      <c r="RHL172" s="3"/>
      <c r="RHM172" s="3"/>
      <c r="RHN172" s="3"/>
      <c r="RHO172" s="3"/>
      <c r="RHP172" s="3"/>
      <c r="RHQ172" s="3"/>
      <c r="RHR172" s="3"/>
      <c r="RHS172" s="3"/>
      <c r="RHT172" s="3"/>
      <c r="RHU172" s="3"/>
      <c r="RHV172" s="3"/>
      <c r="RHW172" s="3"/>
      <c r="RHX172" s="3"/>
      <c r="RHY172" s="3"/>
      <c r="RHZ172" s="3"/>
      <c r="RIA172" s="3"/>
      <c r="RIB172" s="3"/>
      <c r="RIC172" s="3"/>
      <c r="RID172" s="3"/>
      <c r="RIE172" s="3"/>
      <c r="RIF172" s="3"/>
      <c r="RIG172" s="3"/>
      <c r="RIH172" s="3"/>
      <c r="RII172" s="3"/>
      <c r="RIJ172" s="3"/>
      <c r="RIK172" s="3"/>
      <c r="RIL172" s="3"/>
      <c r="RIM172" s="3"/>
      <c r="RIN172" s="3"/>
      <c r="RIO172" s="3"/>
      <c r="RIP172" s="3"/>
      <c r="RIQ172" s="3"/>
      <c r="RIR172" s="3"/>
      <c r="RIS172" s="3"/>
      <c r="RIT172" s="3"/>
      <c r="RIU172" s="3"/>
      <c r="RIV172" s="3"/>
      <c r="RIW172" s="3"/>
      <c r="RIX172" s="3"/>
      <c r="RIY172" s="3"/>
      <c r="RIZ172" s="3"/>
      <c r="RJA172" s="3"/>
      <c r="RJB172" s="3"/>
      <c r="RJC172" s="3"/>
      <c r="RJD172" s="3"/>
      <c r="RJE172" s="3"/>
      <c r="RJF172" s="3"/>
      <c r="RJG172" s="3"/>
      <c r="RJH172" s="3"/>
      <c r="RJI172" s="3"/>
      <c r="RJJ172" s="3"/>
      <c r="RJK172" s="3"/>
      <c r="RJL172" s="3"/>
      <c r="RJM172" s="3"/>
      <c r="RJN172" s="3"/>
      <c r="RJO172" s="3"/>
      <c r="RJP172" s="3"/>
      <c r="RJQ172" s="3"/>
      <c r="RJR172" s="3"/>
      <c r="RJS172" s="3"/>
      <c r="RJT172" s="3"/>
      <c r="RJU172" s="3"/>
      <c r="RJV172" s="3"/>
      <c r="RJW172" s="3"/>
      <c r="RJX172" s="3"/>
      <c r="RJY172" s="3"/>
      <c r="RJZ172" s="3"/>
      <c r="RKA172" s="3"/>
      <c r="RKB172" s="3"/>
      <c r="RKC172" s="3"/>
      <c r="RKD172" s="3"/>
      <c r="RKE172" s="3"/>
      <c r="RKF172" s="3"/>
      <c r="RKG172" s="3"/>
      <c r="RKH172" s="3"/>
      <c r="RKI172" s="3"/>
      <c r="RKJ172" s="3"/>
      <c r="RKK172" s="3"/>
      <c r="RKL172" s="3"/>
      <c r="RKM172" s="3"/>
      <c r="RKN172" s="3"/>
      <c r="RKO172" s="3"/>
      <c r="RKP172" s="3"/>
      <c r="RKQ172" s="3"/>
      <c r="RKR172" s="3"/>
      <c r="RKS172" s="3"/>
      <c r="RKT172" s="3"/>
      <c r="RKU172" s="3"/>
      <c r="RKV172" s="3"/>
      <c r="RKW172" s="3"/>
      <c r="RKX172" s="3"/>
      <c r="RKY172" s="3"/>
      <c r="RKZ172" s="3"/>
      <c r="RLA172" s="3"/>
      <c r="RLB172" s="3"/>
      <c r="RLC172" s="3"/>
      <c r="RLD172" s="3"/>
      <c r="RLE172" s="3"/>
      <c r="RLF172" s="3"/>
      <c r="RLG172" s="3"/>
      <c r="RLH172" s="3"/>
      <c r="RLI172" s="3"/>
      <c r="RLJ172" s="3"/>
      <c r="RLK172" s="3"/>
      <c r="RLL172" s="3"/>
      <c r="RLM172" s="3"/>
      <c r="RLN172" s="3"/>
      <c r="RLO172" s="3"/>
      <c r="RLP172" s="3"/>
      <c r="RLQ172" s="3"/>
      <c r="RLR172" s="3"/>
      <c r="RLS172" s="3"/>
      <c r="RLT172" s="3"/>
      <c r="RLU172" s="3"/>
      <c r="RLV172" s="3"/>
      <c r="RLW172" s="3"/>
      <c r="RLX172" s="3"/>
      <c r="RLY172" s="3"/>
      <c r="RLZ172" s="3"/>
      <c r="RMA172" s="3"/>
      <c r="RMB172" s="3"/>
      <c r="RMC172" s="3"/>
      <c r="RMD172" s="3"/>
      <c r="RME172" s="3"/>
      <c r="RMF172" s="3"/>
      <c r="RMG172" s="3"/>
      <c r="RMH172" s="3"/>
      <c r="RMI172" s="3"/>
      <c r="RMJ172" s="3"/>
      <c r="RMK172" s="3"/>
      <c r="RML172" s="3"/>
      <c r="RMM172" s="3"/>
      <c r="RMN172" s="3"/>
      <c r="RMO172" s="3"/>
      <c r="RMP172" s="3"/>
      <c r="RMQ172" s="3"/>
      <c r="RMR172" s="3"/>
      <c r="RMS172" s="3"/>
      <c r="RMT172" s="3"/>
      <c r="RMU172" s="3"/>
      <c r="RMV172" s="3"/>
      <c r="RMW172" s="3"/>
      <c r="RMX172" s="3"/>
      <c r="RMY172" s="3"/>
      <c r="RMZ172" s="3"/>
      <c r="RNA172" s="3"/>
      <c r="RNB172" s="3"/>
      <c r="RNC172" s="3"/>
      <c r="RND172" s="3"/>
      <c r="RNE172" s="3"/>
      <c r="RNF172" s="3"/>
      <c r="RNG172" s="3"/>
      <c r="RNH172" s="3"/>
      <c r="RNI172" s="3"/>
      <c r="RNJ172" s="3"/>
      <c r="RNK172" s="3"/>
      <c r="RNL172" s="3"/>
      <c r="RNM172" s="3"/>
      <c r="RNN172" s="3"/>
      <c r="RNO172" s="3"/>
      <c r="RNP172" s="3"/>
      <c r="RNQ172" s="3"/>
      <c r="RNR172" s="3"/>
      <c r="RNS172" s="3"/>
      <c r="RNT172" s="3"/>
      <c r="RNU172" s="3"/>
      <c r="RNV172" s="3"/>
      <c r="RNW172" s="3"/>
      <c r="RNX172" s="3"/>
      <c r="RNY172" s="3"/>
      <c r="RNZ172" s="3"/>
      <c r="ROA172" s="3"/>
      <c r="ROB172" s="3"/>
      <c r="ROC172" s="3"/>
      <c r="ROD172" s="3"/>
      <c r="ROE172" s="3"/>
      <c r="ROF172" s="3"/>
      <c r="ROG172" s="3"/>
      <c r="ROH172" s="3"/>
      <c r="ROI172" s="3"/>
      <c r="ROJ172" s="3"/>
      <c r="ROK172" s="3"/>
      <c r="ROL172" s="3"/>
      <c r="ROM172" s="3"/>
      <c r="RON172" s="3"/>
      <c r="ROO172" s="3"/>
      <c r="ROP172" s="3"/>
      <c r="ROQ172" s="3"/>
      <c r="ROR172" s="3"/>
      <c r="ROS172" s="3"/>
      <c r="ROT172" s="3"/>
      <c r="ROU172" s="3"/>
      <c r="ROV172" s="3"/>
      <c r="ROW172" s="3"/>
      <c r="ROX172" s="3"/>
      <c r="ROY172" s="3"/>
      <c r="ROZ172" s="3"/>
      <c r="RPA172" s="3"/>
      <c r="RPB172" s="3"/>
      <c r="RPC172" s="3"/>
      <c r="RPD172" s="3"/>
      <c r="RPE172" s="3"/>
      <c r="RPF172" s="3"/>
      <c r="RPG172" s="3"/>
      <c r="RPH172" s="3"/>
      <c r="RPI172" s="3"/>
      <c r="RPJ172" s="3"/>
      <c r="RPK172" s="3"/>
      <c r="RPL172" s="3"/>
      <c r="RPM172" s="3"/>
      <c r="RPN172" s="3"/>
      <c r="RPO172" s="3"/>
      <c r="RPP172" s="3"/>
      <c r="RPQ172" s="3"/>
      <c r="RPR172" s="3"/>
      <c r="RPS172" s="3"/>
      <c r="RPT172" s="3"/>
      <c r="RPU172" s="3"/>
      <c r="RPV172" s="3"/>
      <c r="RPW172" s="3"/>
      <c r="RPX172" s="3"/>
      <c r="RPY172" s="3"/>
      <c r="RPZ172" s="3"/>
      <c r="RQA172" s="3"/>
      <c r="RQB172" s="3"/>
      <c r="RQC172" s="3"/>
      <c r="RQD172" s="3"/>
      <c r="RQE172" s="3"/>
      <c r="RQF172" s="3"/>
      <c r="RQG172" s="3"/>
      <c r="RQH172" s="3"/>
      <c r="RQI172" s="3"/>
      <c r="RQJ172" s="3"/>
      <c r="RQK172" s="3"/>
      <c r="RQL172" s="3"/>
      <c r="RQM172" s="3"/>
      <c r="RQN172" s="3"/>
      <c r="RQO172" s="3"/>
      <c r="RQP172" s="3"/>
      <c r="RQQ172" s="3"/>
      <c r="RQR172" s="3"/>
      <c r="RQS172" s="3"/>
      <c r="RQT172" s="3"/>
      <c r="RQU172" s="3"/>
      <c r="RQV172" s="3"/>
      <c r="RQW172" s="3"/>
      <c r="RQX172" s="3"/>
      <c r="RQY172" s="3"/>
      <c r="RQZ172" s="3"/>
      <c r="RRA172" s="3"/>
      <c r="RRB172" s="3"/>
      <c r="RRC172" s="3"/>
      <c r="RRD172" s="3"/>
      <c r="RRE172" s="3"/>
      <c r="RRF172" s="3"/>
      <c r="RRG172" s="3"/>
      <c r="RRH172" s="3"/>
      <c r="RRI172" s="3"/>
      <c r="RRJ172" s="3"/>
      <c r="RRK172" s="3"/>
      <c r="RRL172" s="3"/>
      <c r="RRM172" s="3"/>
      <c r="RRN172" s="3"/>
      <c r="RRO172" s="3"/>
      <c r="RRP172" s="3"/>
      <c r="RRQ172" s="3"/>
      <c r="RRR172" s="3"/>
      <c r="RRS172" s="3"/>
      <c r="RRT172" s="3"/>
      <c r="RRU172" s="3"/>
      <c r="RRV172" s="3"/>
      <c r="RRW172" s="3"/>
      <c r="RRX172" s="3"/>
      <c r="RRY172" s="3"/>
      <c r="RRZ172" s="3"/>
      <c r="RSA172" s="3"/>
      <c r="RSB172" s="3"/>
      <c r="RSC172" s="3"/>
      <c r="RSD172" s="3"/>
      <c r="RSE172" s="3"/>
      <c r="RSF172" s="3"/>
      <c r="RSG172" s="3"/>
      <c r="RSH172" s="3"/>
      <c r="RSI172" s="3"/>
      <c r="RSJ172" s="3"/>
      <c r="RSK172" s="3"/>
      <c r="RSL172" s="3"/>
      <c r="RSM172" s="3"/>
      <c r="RSN172" s="3"/>
      <c r="RSO172" s="3"/>
      <c r="RSP172" s="3"/>
      <c r="RSQ172" s="3"/>
      <c r="RSR172" s="3"/>
      <c r="RSS172" s="3"/>
      <c r="RST172" s="3"/>
      <c r="RSU172" s="3"/>
      <c r="RSV172" s="3"/>
      <c r="RSW172" s="3"/>
      <c r="RSX172" s="3"/>
      <c r="RSY172" s="3"/>
      <c r="RSZ172" s="3"/>
      <c r="RTA172" s="3"/>
      <c r="RTB172" s="3"/>
      <c r="RTC172" s="3"/>
      <c r="RTD172" s="3"/>
      <c r="RTE172" s="3"/>
      <c r="RTF172" s="3"/>
      <c r="RTG172" s="3"/>
      <c r="RTH172" s="3"/>
      <c r="RTI172" s="3"/>
      <c r="RTJ172" s="3"/>
      <c r="RTK172" s="3"/>
      <c r="RTL172" s="3"/>
      <c r="RTM172" s="3"/>
      <c r="RTN172" s="3"/>
      <c r="RTO172" s="3"/>
      <c r="RTP172" s="3"/>
      <c r="RTQ172" s="3"/>
      <c r="RTR172" s="3"/>
      <c r="RTS172" s="3"/>
      <c r="RTT172" s="3"/>
      <c r="RTU172" s="3"/>
      <c r="RTV172" s="3"/>
      <c r="RTW172" s="3"/>
      <c r="RTX172" s="3"/>
      <c r="RTY172" s="3"/>
      <c r="RTZ172" s="3"/>
      <c r="RUA172" s="3"/>
      <c r="RUB172" s="3"/>
      <c r="RUC172" s="3"/>
      <c r="RUD172" s="3"/>
      <c r="RUE172" s="3"/>
      <c r="RUF172" s="3"/>
      <c r="RUG172" s="3"/>
      <c r="RUH172" s="3"/>
      <c r="RUI172" s="3"/>
      <c r="RUJ172" s="3"/>
      <c r="RUK172" s="3"/>
      <c r="RUL172" s="3"/>
      <c r="RUM172" s="3"/>
      <c r="RUN172" s="3"/>
      <c r="RUO172" s="3"/>
      <c r="RUP172" s="3"/>
      <c r="RUQ172" s="3"/>
      <c r="RUR172" s="3"/>
      <c r="RUS172" s="3"/>
      <c r="RUT172" s="3"/>
      <c r="RUU172" s="3"/>
      <c r="RUV172" s="3"/>
      <c r="RUW172" s="3"/>
      <c r="RUX172" s="3"/>
      <c r="RUY172" s="3"/>
      <c r="RUZ172" s="3"/>
      <c r="RVA172" s="3"/>
      <c r="RVB172" s="3"/>
      <c r="RVC172" s="3"/>
      <c r="RVD172" s="3"/>
      <c r="RVE172" s="3"/>
      <c r="RVF172" s="3"/>
      <c r="RVG172" s="3"/>
      <c r="RVH172" s="3"/>
      <c r="RVI172" s="3"/>
      <c r="RVJ172" s="3"/>
      <c r="RVK172" s="3"/>
      <c r="RVL172" s="3"/>
      <c r="RVM172" s="3"/>
      <c r="RVN172" s="3"/>
      <c r="RVO172" s="3"/>
      <c r="RVP172" s="3"/>
      <c r="RVQ172" s="3"/>
      <c r="RVR172" s="3"/>
      <c r="RVS172" s="3"/>
      <c r="RVT172" s="3"/>
      <c r="RVU172" s="3"/>
      <c r="RVV172" s="3"/>
      <c r="RVW172" s="3"/>
      <c r="RVX172" s="3"/>
      <c r="RVY172" s="3"/>
      <c r="RVZ172" s="3"/>
      <c r="RWA172" s="3"/>
      <c r="RWB172" s="3"/>
      <c r="RWC172" s="3"/>
      <c r="RWD172" s="3"/>
      <c r="RWE172" s="3"/>
      <c r="RWF172" s="3"/>
      <c r="RWG172" s="3"/>
      <c r="RWH172" s="3"/>
      <c r="RWI172" s="3"/>
      <c r="RWJ172" s="3"/>
      <c r="RWK172" s="3"/>
      <c r="RWL172" s="3"/>
      <c r="RWM172" s="3"/>
      <c r="RWN172" s="3"/>
      <c r="RWO172" s="3"/>
      <c r="RWP172" s="3"/>
      <c r="RWQ172" s="3"/>
      <c r="RWR172" s="3"/>
      <c r="RWS172" s="3"/>
      <c r="RWT172" s="3"/>
      <c r="RWU172" s="3"/>
      <c r="RWV172" s="3"/>
      <c r="RWW172" s="3"/>
      <c r="RWX172" s="3"/>
      <c r="RWY172" s="3"/>
      <c r="RWZ172" s="3"/>
      <c r="RXA172" s="3"/>
      <c r="RXB172" s="3"/>
      <c r="RXC172" s="3"/>
      <c r="RXD172" s="3"/>
      <c r="RXE172" s="3"/>
      <c r="RXF172" s="3"/>
      <c r="RXG172" s="3"/>
      <c r="RXH172" s="3"/>
      <c r="RXI172" s="3"/>
      <c r="RXJ172" s="3"/>
      <c r="RXK172" s="3"/>
      <c r="RXL172" s="3"/>
      <c r="RXM172" s="3"/>
      <c r="RXN172" s="3"/>
      <c r="RXO172" s="3"/>
      <c r="RXP172" s="3"/>
      <c r="RXQ172" s="3"/>
      <c r="RXR172" s="3"/>
      <c r="RXS172" s="3"/>
      <c r="RXT172" s="3"/>
      <c r="RXU172" s="3"/>
      <c r="RXV172" s="3"/>
      <c r="RXW172" s="3"/>
      <c r="RXX172" s="3"/>
      <c r="RXY172" s="3"/>
      <c r="RXZ172" s="3"/>
      <c r="RYA172" s="3"/>
      <c r="RYB172" s="3"/>
      <c r="RYC172" s="3"/>
      <c r="RYD172" s="3"/>
      <c r="RYE172" s="3"/>
      <c r="RYF172" s="3"/>
      <c r="RYG172" s="3"/>
      <c r="RYH172" s="3"/>
      <c r="RYI172" s="3"/>
      <c r="RYJ172" s="3"/>
      <c r="RYK172" s="3"/>
      <c r="RYL172" s="3"/>
      <c r="RYM172" s="3"/>
      <c r="RYN172" s="3"/>
      <c r="RYO172" s="3"/>
      <c r="RYP172" s="3"/>
      <c r="RYQ172" s="3"/>
      <c r="RYR172" s="3"/>
      <c r="RYS172" s="3"/>
      <c r="RYT172" s="3"/>
      <c r="RYU172" s="3"/>
      <c r="RYV172" s="3"/>
      <c r="RYW172" s="3"/>
      <c r="RYX172" s="3"/>
      <c r="RYY172" s="3"/>
      <c r="RYZ172" s="3"/>
      <c r="RZA172" s="3"/>
      <c r="RZB172" s="3"/>
      <c r="RZC172" s="3"/>
      <c r="RZD172" s="3"/>
      <c r="RZE172" s="3"/>
      <c r="RZF172" s="3"/>
      <c r="RZG172" s="3"/>
      <c r="RZH172" s="3"/>
      <c r="RZI172" s="3"/>
      <c r="RZJ172" s="3"/>
      <c r="RZK172" s="3"/>
      <c r="RZL172" s="3"/>
      <c r="RZM172" s="3"/>
      <c r="RZN172" s="3"/>
      <c r="RZO172" s="3"/>
      <c r="RZP172" s="3"/>
      <c r="RZQ172" s="3"/>
      <c r="RZR172" s="3"/>
      <c r="RZS172" s="3"/>
      <c r="RZT172" s="3"/>
      <c r="RZU172" s="3"/>
      <c r="RZV172" s="3"/>
      <c r="RZW172" s="3"/>
      <c r="RZX172" s="3"/>
      <c r="RZY172" s="3"/>
      <c r="RZZ172" s="3"/>
      <c r="SAA172" s="3"/>
      <c r="SAB172" s="3"/>
      <c r="SAC172" s="3"/>
      <c r="SAD172" s="3"/>
      <c r="SAE172" s="3"/>
      <c r="SAF172" s="3"/>
      <c r="SAG172" s="3"/>
      <c r="SAH172" s="3"/>
      <c r="SAI172" s="3"/>
      <c r="SAJ172" s="3"/>
      <c r="SAK172" s="3"/>
      <c r="SAL172" s="3"/>
      <c r="SAM172" s="3"/>
      <c r="SAN172" s="3"/>
      <c r="SAO172" s="3"/>
      <c r="SAP172" s="3"/>
      <c r="SAQ172" s="3"/>
      <c r="SAR172" s="3"/>
      <c r="SAS172" s="3"/>
      <c r="SAT172" s="3"/>
      <c r="SAU172" s="3"/>
      <c r="SAV172" s="3"/>
      <c r="SAW172" s="3"/>
      <c r="SAX172" s="3"/>
      <c r="SAY172" s="3"/>
      <c r="SAZ172" s="3"/>
      <c r="SBA172" s="3"/>
      <c r="SBB172" s="3"/>
      <c r="SBC172" s="3"/>
      <c r="SBD172" s="3"/>
      <c r="SBE172" s="3"/>
      <c r="SBF172" s="3"/>
      <c r="SBG172" s="3"/>
      <c r="SBH172" s="3"/>
      <c r="SBI172" s="3"/>
      <c r="SBJ172" s="3"/>
      <c r="SBK172" s="3"/>
      <c r="SBL172" s="3"/>
      <c r="SBM172" s="3"/>
      <c r="SBN172" s="3"/>
      <c r="SBO172" s="3"/>
      <c r="SBP172" s="3"/>
      <c r="SBQ172" s="3"/>
      <c r="SBR172" s="3"/>
      <c r="SBS172" s="3"/>
      <c r="SBT172" s="3"/>
      <c r="SBU172" s="3"/>
      <c r="SBV172" s="3"/>
      <c r="SBW172" s="3"/>
      <c r="SBX172" s="3"/>
      <c r="SBY172" s="3"/>
      <c r="SBZ172" s="3"/>
      <c r="SCA172" s="3"/>
      <c r="SCB172" s="3"/>
      <c r="SCC172" s="3"/>
      <c r="SCD172" s="3"/>
      <c r="SCE172" s="3"/>
      <c r="SCF172" s="3"/>
      <c r="SCG172" s="3"/>
      <c r="SCH172" s="3"/>
      <c r="SCI172" s="3"/>
      <c r="SCJ172" s="3"/>
      <c r="SCK172" s="3"/>
      <c r="SCL172" s="3"/>
      <c r="SCM172" s="3"/>
      <c r="SCN172" s="3"/>
      <c r="SCO172" s="3"/>
      <c r="SCP172" s="3"/>
      <c r="SCQ172" s="3"/>
      <c r="SCR172" s="3"/>
      <c r="SCS172" s="3"/>
      <c r="SCT172" s="3"/>
      <c r="SCU172" s="3"/>
      <c r="SCV172" s="3"/>
      <c r="SCW172" s="3"/>
      <c r="SCX172" s="3"/>
      <c r="SCY172" s="3"/>
      <c r="SCZ172" s="3"/>
      <c r="SDA172" s="3"/>
      <c r="SDB172" s="3"/>
      <c r="SDC172" s="3"/>
      <c r="SDD172" s="3"/>
      <c r="SDE172" s="3"/>
      <c r="SDF172" s="3"/>
      <c r="SDG172" s="3"/>
      <c r="SDH172" s="3"/>
      <c r="SDI172" s="3"/>
      <c r="SDJ172" s="3"/>
      <c r="SDK172" s="3"/>
      <c r="SDL172" s="3"/>
      <c r="SDM172" s="3"/>
      <c r="SDN172" s="3"/>
      <c r="SDO172" s="3"/>
      <c r="SDP172" s="3"/>
      <c r="SDQ172" s="3"/>
      <c r="SDR172" s="3"/>
      <c r="SDS172" s="3"/>
      <c r="SDT172" s="3"/>
      <c r="SDU172" s="3"/>
      <c r="SDV172" s="3"/>
      <c r="SDW172" s="3"/>
      <c r="SDX172" s="3"/>
      <c r="SDY172" s="3"/>
      <c r="SDZ172" s="3"/>
      <c r="SEA172" s="3"/>
      <c r="SEB172" s="3"/>
      <c r="SEC172" s="3"/>
      <c r="SED172" s="3"/>
      <c r="SEE172" s="3"/>
      <c r="SEF172" s="3"/>
      <c r="SEG172" s="3"/>
      <c r="SEH172" s="3"/>
      <c r="SEI172" s="3"/>
      <c r="SEJ172" s="3"/>
      <c r="SEK172" s="3"/>
      <c r="SEL172" s="3"/>
      <c r="SEM172" s="3"/>
      <c r="SEN172" s="3"/>
      <c r="SEO172" s="3"/>
      <c r="SEP172" s="3"/>
      <c r="SEQ172" s="3"/>
      <c r="SER172" s="3"/>
      <c r="SES172" s="3"/>
      <c r="SET172" s="3"/>
      <c r="SEU172" s="3"/>
      <c r="SEV172" s="3"/>
      <c r="SEW172" s="3"/>
      <c r="SEX172" s="3"/>
      <c r="SEY172" s="3"/>
      <c r="SEZ172" s="3"/>
      <c r="SFA172" s="3"/>
      <c r="SFB172" s="3"/>
      <c r="SFC172" s="3"/>
      <c r="SFD172" s="3"/>
      <c r="SFE172" s="3"/>
      <c r="SFF172" s="3"/>
      <c r="SFG172" s="3"/>
      <c r="SFH172" s="3"/>
      <c r="SFI172" s="3"/>
      <c r="SFJ172" s="3"/>
      <c r="SFK172" s="3"/>
      <c r="SFL172" s="3"/>
      <c r="SFM172" s="3"/>
      <c r="SFN172" s="3"/>
      <c r="SFO172" s="3"/>
      <c r="SFP172" s="3"/>
      <c r="SFQ172" s="3"/>
      <c r="SFR172" s="3"/>
      <c r="SFS172" s="3"/>
      <c r="SFT172" s="3"/>
      <c r="SFU172" s="3"/>
      <c r="SFV172" s="3"/>
      <c r="SFW172" s="3"/>
      <c r="SFX172" s="3"/>
      <c r="SFY172" s="3"/>
      <c r="SFZ172" s="3"/>
      <c r="SGA172" s="3"/>
      <c r="SGB172" s="3"/>
      <c r="SGC172" s="3"/>
      <c r="SGD172" s="3"/>
      <c r="SGE172" s="3"/>
      <c r="SGF172" s="3"/>
      <c r="SGG172" s="3"/>
      <c r="SGH172" s="3"/>
      <c r="SGI172" s="3"/>
      <c r="SGJ172" s="3"/>
      <c r="SGK172" s="3"/>
      <c r="SGL172" s="3"/>
      <c r="SGM172" s="3"/>
      <c r="SGN172" s="3"/>
      <c r="SGO172" s="3"/>
      <c r="SGP172" s="3"/>
      <c r="SGQ172" s="3"/>
      <c r="SGR172" s="3"/>
      <c r="SGS172" s="3"/>
      <c r="SGT172" s="3"/>
      <c r="SGU172" s="3"/>
      <c r="SGV172" s="3"/>
      <c r="SGW172" s="3"/>
      <c r="SGX172" s="3"/>
      <c r="SGY172" s="3"/>
      <c r="SGZ172" s="3"/>
      <c r="SHA172" s="3"/>
      <c r="SHB172" s="3"/>
      <c r="SHC172" s="3"/>
      <c r="SHD172" s="3"/>
      <c r="SHE172" s="3"/>
      <c r="SHF172" s="3"/>
      <c r="SHG172" s="3"/>
      <c r="SHH172" s="3"/>
      <c r="SHI172" s="3"/>
      <c r="SHJ172" s="3"/>
      <c r="SHK172" s="3"/>
      <c r="SHL172" s="3"/>
      <c r="SHM172" s="3"/>
      <c r="SHN172" s="3"/>
      <c r="SHO172" s="3"/>
      <c r="SHP172" s="3"/>
      <c r="SHQ172" s="3"/>
      <c r="SHR172" s="3"/>
      <c r="SHS172" s="3"/>
      <c r="SHT172" s="3"/>
      <c r="SHU172" s="3"/>
      <c r="SHV172" s="3"/>
      <c r="SHW172" s="3"/>
      <c r="SHX172" s="3"/>
      <c r="SHY172" s="3"/>
      <c r="SHZ172" s="3"/>
      <c r="SIA172" s="3"/>
      <c r="SIB172" s="3"/>
      <c r="SIC172" s="3"/>
      <c r="SID172" s="3"/>
      <c r="SIE172" s="3"/>
      <c r="SIF172" s="3"/>
      <c r="SIG172" s="3"/>
      <c r="SIH172" s="3"/>
      <c r="SII172" s="3"/>
      <c r="SIJ172" s="3"/>
      <c r="SIK172" s="3"/>
      <c r="SIL172" s="3"/>
      <c r="SIM172" s="3"/>
      <c r="SIN172" s="3"/>
      <c r="SIO172" s="3"/>
      <c r="SIP172" s="3"/>
      <c r="SIQ172" s="3"/>
      <c r="SIR172" s="3"/>
      <c r="SIS172" s="3"/>
      <c r="SIT172" s="3"/>
      <c r="SIU172" s="3"/>
      <c r="SIV172" s="3"/>
      <c r="SIW172" s="3"/>
      <c r="SIX172" s="3"/>
      <c r="SIY172" s="3"/>
      <c r="SIZ172" s="3"/>
      <c r="SJA172" s="3"/>
      <c r="SJB172" s="3"/>
      <c r="SJC172" s="3"/>
      <c r="SJD172" s="3"/>
      <c r="SJE172" s="3"/>
      <c r="SJF172" s="3"/>
      <c r="SJG172" s="3"/>
      <c r="SJH172" s="3"/>
      <c r="SJI172" s="3"/>
      <c r="SJJ172" s="3"/>
      <c r="SJK172" s="3"/>
      <c r="SJL172" s="3"/>
      <c r="SJM172" s="3"/>
      <c r="SJN172" s="3"/>
      <c r="SJO172" s="3"/>
      <c r="SJP172" s="3"/>
      <c r="SJQ172" s="3"/>
      <c r="SJR172" s="3"/>
      <c r="SJS172" s="3"/>
      <c r="SJT172" s="3"/>
      <c r="SJU172" s="3"/>
      <c r="SJV172" s="3"/>
      <c r="SJW172" s="3"/>
      <c r="SJX172" s="3"/>
      <c r="SJY172" s="3"/>
      <c r="SJZ172" s="3"/>
      <c r="SKA172" s="3"/>
      <c r="SKB172" s="3"/>
      <c r="SKC172" s="3"/>
      <c r="SKD172" s="3"/>
      <c r="SKE172" s="3"/>
      <c r="SKF172" s="3"/>
      <c r="SKG172" s="3"/>
      <c r="SKH172" s="3"/>
      <c r="SKI172" s="3"/>
      <c r="SKJ172" s="3"/>
      <c r="SKK172" s="3"/>
      <c r="SKL172" s="3"/>
      <c r="SKM172" s="3"/>
      <c r="SKN172" s="3"/>
      <c r="SKO172" s="3"/>
      <c r="SKP172" s="3"/>
      <c r="SKQ172" s="3"/>
      <c r="SKR172" s="3"/>
      <c r="SKS172" s="3"/>
      <c r="SKT172" s="3"/>
      <c r="SKU172" s="3"/>
      <c r="SKV172" s="3"/>
      <c r="SKW172" s="3"/>
      <c r="SKX172" s="3"/>
      <c r="SKY172" s="3"/>
      <c r="SKZ172" s="3"/>
      <c r="SLA172" s="3"/>
      <c r="SLB172" s="3"/>
      <c r="SLC172" s="3"/>
      <c r="SLD172" s="3"/>
      <c r="SLE172" s="3"/>
      <c r="SLF172" s="3"/>
      <c r="SLG172" s="3"/>
      <c r="SLH172" s="3"/>
      <c r="SLI172" s="3"/>
      <c r="SLJ172" s="3"/>
      <c r="SLK172" s="3"/>
      <c r="SLL172" s="3"/>
      <c r="SLM172" s="3"/>
      <c r="SLN172" s="3"/>
      <c r="SLO172" s="3"/>
      <c r="SLP172" s="3"/>
      <c r="SLQ172" s="3"/>
      <c r="SLR172" s="3"/>
      <c r="SLS172" s="3"/>
      <c r="SLT172" s="3"/>
      <c r="SLU172" s="3"/>
      <c r="SLV172" s="3"/>
      <c r="SLW172" s="3"/>
      <c r="SLX172" s="3"/>
      <c r="SLY172" s="3"/>
      <c r="SLZ172" s="3"/>
      <c r="SMA172" s="3"/>
      <c r="SMB172" s="3"/>
      <c r="SMC172" s="3"/>
      <c r="SMD172" s="3"/>
      <c r="SME172" s="3"/>
      <c r="SMF172" s="3"/>
      <c r="SMG172" s="3"/>
      <c r="SMH172" s="3"/>
      <c r="SMI172" s="3"/>
      <c r="SMJ172" s="3"/>
      <c r="SMK172" s="3"/>
      <c r="SML172" s="3"/>
      <c r="SMM172" s="3"/>
      <c r="SMN172" s="3"/>
      <c r="SMO172" s="3"/>
      <c r="SMP172" s="3"/>
      <c r="SMQ172" s="3"/>
      <c r="SMR172" s="3"/>
      <c r="SMS172" s="3"/>
      <c r="SMT172" s="3"/>
      <c r="SMU172" s="3"/>
      <c r="SMV172" s="3"/>
      <c r="SMW172" s="3"/>
      <c r="SMX172" s="3"/>
      <c r="SMY172" s="3"/>
      <c r="SMZ172" s="3"/>
      <c r="SNA172" s="3"/>
      <c r="SNB172" s="3"/>
      <c r="SNC172" s="3"/>
      <c r="SND172" s="3"/>
      <c r="SNE172" s="3"/>
      <c r="SNF172" s="3"/>
      <c r="SNG172" s="3"/>
      <c r="SNH172" s="3"/>
      <c r="SNI172" s="3"/>
      <c r="SNJ172" s="3"/>
      <c r="SNK172" s="3"/>
      <c r="SNL172" s="3"/>
      <c r="SNM172" s="3"/>
      <c r="SNN172" s="3"/>
      <c r="SNO172" s="3"/>
      <c r="SNP172" s="3"/>
      <c r="SNQ172" s="3"/>
      <c r="SNR172" s="3"/>
      <c r="SNS172" s="3"/>
      <c r="SNT172" s="3"/>
      <c r="SNU172" s="3"/>
      <c r="SNV172" s="3"/>
      <c r="SNW172" s="3"/>
      <c r="SNX172" s="3"/>
      <c r="SNY172" s="3"/>
      <c r="SNZ172" s="3"/>
      <c r="SOA172" s="3"/>
      <c r="SOB172" s="3"/>
      <c r="SOC172" s="3"/>
      <c r="SOD172" s="3"/>
      <c r="SOE172" s="3"/>
      <c r="SOF172" s="3"/>
      <c r="SOG172" s="3"/>
      <c r="SOH172" s="3"/>
      <c r="SOI172" s="3"/>
      <c r="SOJ172" s="3"/>
      <c r="SOK172" s="3"/>
      <c r="SOL172" s="3"/>
      <c r="SOM172" s="3"/>
      <c r="SON172" s="3"/>
      <c r="SOO172" s="3"/>
      <c r="SOP172" s="3"/>
      <c r="SOQ172" s="3"/>
      <c r="SOR172" s="3"/>
      <c r="SOS172" s="3"/>
      <c r="SOT172" s="3"/>
      <c r="SOU172" s="3"/>
      <c r="SOV172" s="3"/>
      <c r="SOW172" s="3"/>
      <c r="SOX172" s="3"/>
      <c r="SOY172" s="3"/>
      <c r="SOZ172" s="3"/>
      <c r="SPA172" s="3"/>
      <c r="SPB172" s="3"/>
      <c r="SPC172" s="3"/>
      <c r="SPD172" s="3"/>
      <c r="SPE172" s="3"/>
      <c r="SPF172" s="3"/>
      <c r="SPG172" s="3"/>
      <c r="SPH172" s="3"/>
      <c r="SPI172" s="3"/>
      <c r="SPJ172" s="3"/>
      <c r="SPK172" s="3"/>
      <c r="SPL172" s="3"/>
      <c r="SPM172" s="3"/>
      <c r="SPN172" s="3"/>
      <c r="SPO172" s="3"/>
      <c r="SPP172" s="3"/>
      <c r="SPQ172" s="3"/>
      <c r="SPR172" s="3"/>
      <c r="SPS172" s="3"/>
      <c r="SPT172" s="3"/>
      <c r="SPU172" s="3"/>
      <c r="SPV172" s="3"/>
      <c r="SPW172" s="3"/>
      <c r="SPX172" s="3"/>
      <c r="SPY172" s="3"/>
      <c r="SPZ172" s="3"/>
      <c r="SQA172" s="3"/>
      <c r="SQB172" s="3"/>
      <c r="SQC172" s="3"/>
      <c r="SQD172" s="3"/>
      <c r="SQE172" s="3"/>
      <c r="SQF172" s="3"/>
      <c r="SQG172" s="3"/>
      <c r="SQH172" s="3"/>
      <c r="SQI172" s="3"/>
      <c r="SQJ172" s="3"/>
      <c r="SQK172" s="3"/>
      <c r="SQL172" s="3"/>
      <c r="SQM172" s="3"/>
      <c r="SQN172" s="3"/>
      <c r="SQO172" s="3"/>
      <c r="SQP172" s="3"/>
      <c r="SQQ172" s="3"/>
      <c r="SQR172" s="3"/>
      <c r="SQS172" s="3"/>
      <c r="SQT172" s="3"/>
      <c r="SQU172" s="3"/>
      <c r="SQV172" s="3"/>
      <c r="SQW172" s="3"/>
      <c r="SQX172" s="3"/>
      <c r="SQY172" s="3"/>
      <c r="SQZ172" s="3"/>
      <c r="SRA172" s="3"/>
      <c r="SRB172" s="3"/>
      <c r="SRC172" s="3"/>
      <c r="SRD172" s="3"/>
      <c r="SRE172" s="3"/>
      <c r="SRF172" s="3"/>
      <c r="SRG172" s="3"/>
      <c r="SRH172" s="3"/>
      <c r="SRI172" s="3"/>
      <c r="SRJ172" s="3"/>
      <c r="SRK172" s="3"/>
      <c r="SRL172" s="3"/>
      <c r="SRM172" s="3"/>
      <c r="SRN172" s="3"/>
      <c r="SRO172" s="3"/>
      <c r="SRP172" s="3"/>
      <c r="SRQ172" s="3"/>
      <c r="SRR172" s="3"/>
      <c r="SRS172" s="3"/>
      <c r="SRT172" s="3"/>
      <c r="SRU172" s="3"/>
      <c r="SRV172" s="3"/>
      <c r="SRW172" s="3"/>
      <c r="SRX172" s="3"/>
      <c r="SRY172" s="3"/>
      <c r="SRZ172" s="3"/>
      <c r="SSA172" s="3"/>
      <c r="SSB172" s="3"/>
      <c r="SSC172" s="3"/>
      <c r="SSD172" s="3"/>
      <c r="SSE172" s="3"/>
      <c r="SSF172" s="3"/>
      <c r="SSG172" s="3"/>
      <c r="SSH172" s="3"/>
      <c r="SSI172" s="3"/>
      <c r="SSJ172" s="3"/>
      <c r="SSK172" s="3"/>
      <c r="SSL172" s="3"/>
      <c r="SSM172" s="3"/>
      <c r="SSN172" s="3"/>
      <c r="SSO172" s="3"/>
      <c r="SSP172" s="3"/>
      <c r="SSQ172" s="3"/>
      <c r="SSR172" s="3"/>
      <c r="SSS172" s="3"/>
      <c r="SST172" s="3"/>
      <c r="SSU172" s="3"/>
      <c r="SSV172" s="3"/>
      <c r="SSW172" s="3"/>
      <c r="SSX172" s="3"/>
      <c r="SSY172" s="3"/>
      <c r="SSZ172" s="3"/>
      <c r="STA172" s="3"/>
      <c r="STB172" s="3"/>
      <c r="STC172" s="3"/>
      <c r="STD172" s="3"/>
      <c r="STE172" s="3"/>
      <c r="STF172" s="3"/>
      <c r="STG172" s="3"/>
      <c r="STH172" s="3"/>
      <c r="STI172" s="3"/>
      <c r="STJ172" s="3"/>
      <c r="STK172" s="3"/>
      <c r="STL172" s="3"/>
      <c r="STM172" s="3"/>
      <c r="STN172" s="3"/>
      <c r="STO172" s="3"/>
      <c r="STP172" s="3"/>
      <c r="STQ172" s="3"/>
      <c r="STR172" s="3"/>
      <c r="STS172" s="3"/>
      <c r="STT172" s="3"/>
      <c r="STU172" s="3"/>
      <c r="STV172" s="3"/>
      <c r="STW172" s="3"/>
      <c r="STX172" s="3"/>
      <c r="STY172" s="3"/>
      <c r="STZ172" s="3"/>
      <c r="SUA172" s="3"/>
      <c r="SUB172" s="3"/>
      <c r="SUC172" s="3"/>
      <c r="SUD172" s="3"/>
      <c r="SUE172" s="3"/>
      <c r="SUF172" s="3"/>
      <c r="SUG172" s="3"/>
      <c r="SUH172" s="3"/>
      <c r="SUI172" s="3"/>
      <c r="SUJ172" s="3"/>
      <c r="SUK172" s="3"/>
      <c r="SUL172" s="3"/>
      <c r="SUM172" s="3"/>
      <c r="SUN172" s="3"/>
      <c r="SUO172" s="3"/>
      <c r="SUP172" s="3"/>
      <c r="SUQ172" s="3"/>
      <c r="SUR172" s="3"/>
      <c r="SUS172" s="3"/>
      <c r="SUT172" s="3"/>
      <c r="SUU172" s="3"/>
      <c r="SUV172" s="3"/>
      <c r="SUW172" s="3"/>
      <c r="SUX172" s="3"/>
      <c r="SUY172" s="3"/>
      <c r="SUZ172" s="3"/>
      <c r="SVA172" s="3"/>
      <c r="SVB172" s="3"/>
      <c r="SVC172" s="3"/>
      <c r="SVD172" s="3"/>
      <c r="SVE172" s="3"/>
      <c r="SVF172" s="3"/>
      <c r="SVG172" s="3"/>
      <c r="SVH172" s="3"/>
      <c r="SVI172" s="3"/>
      <c r="SVJ172" s="3"/>
      <c r="SVK172" s="3"/>
      <c r="SVL172" s="3"/>
      <c r="SVM172" s="3"/>
      <c r="SVN172" s="3"/>
      <c r="SVO172" s="3"/>
      <c r="SVP172" s="3"/>
      <c r="SVQ172" s="3"/>
      <c r="SVR172" s="3"/>
      <c r="SVS172" s="3"/>
      <c r="SVT172" s="3"/>
      <c r="SVU172" s="3"/>
      <c r="SVV172" s="3"/>
      <c r="SVW172" s="3"/>
      <c r="SVX172" s="3"/>
      <c r="SVY172" s="3"/>
      <c r="SVZ172" s="3"/>
      <c r="SWA172" s="3"/>
      <c r="SWB172" s="3"/>
      <c r="SWC172" s="3"/>
      <c r="SWD172" s="3"/>
      <c r="SWE172" s="3"/>
      <c r="SWF172" s="3"/>
      <c r="SWG172" s="3"/>
      <c r="SWH172" s="3"/>
      <c r="SWI172" s="3"/>
      <c r="SWJ172" s="3"/>
      <c r="SWK172" s="3"/>
      <c r="SWL172" s="3"/>
      <c r="SWM172" s="3"/>
      <c r="SWN172" s="3"/>
      <c r="SWO172" s="3"/>
      <c r="SWP172" s="3"/>
      <c r="SWQ172" s="3"/>
      <c r="SWR172" s="3"/>
      <c r="SWS172" s="3"/>
      <c r="SWT172" s="3"/>
      <c r="SWU172" s="3"/>
      <c r="SWV172" s="3"/>
      <c r="SWW172" s="3"/>
      <c r="SWX172" s="3"/>
      <c r="SWY172" s="3"/>
      <c r="SWZ172" s="3"/>
      <c r="SXA172" s="3"/>
      <c r="SXB172" s="3"/>
      <c r="SXC172" s="3"/>
      <c r="SXD172" s="3"/>
      <c r="SXE172" s="3"/>
      <c r="SXF172" s="3"/>
      <c r="SXG172" s="3"/>
      <c r="SXH172" s="3"/>
      <c r="SXI172" s="3"/>
      <c r="SXJ172" s="3"/>
      <c r="SXK172" s="3"/>
      <c r="SXL172" s="3"/>
      <c r="SXM172" s="3"/>
      <c r="SXN172" s="3"/>
      <c r="SXO172" s="3"/>
      <c r="SXP172" s="3"/>
      <c r="SXQ172" s="3"/>
      <c r="SXR172" s="3"/>
      <c r="SXS172" s="3"/>
      <c r="SXT172" s="3"/>
      <c r="SXU172" s="3"/>
      <c r="SXV172" s="3"/>
      <c r="SXW172" s="3"/>
      <c r="SXX172" s="3"/>
      <c r="SXY172" s="3"/>
      <c r="SXZ172" s="3"/>
      <c r="SYA172" s="3"/>
      <c r="SYB172" s="3"/>
      <c r="SYC172" s="3"/>
      <c r="SYD172" s="3"/>
      <c r="SYE172" s="3"/>
      <c r="SYF172" s="3"/>
      <c r="SYG172" s="3"/>
      <c r="SYH172" s="3"/>
      <c r="SYI172" s="3"/>
      <c r="SYJ172" s="3"/>
      <c r="SYK172" s="3"/>
      <c r="SYL172" s="3"/>
      <c r="SYM172" s="3"/>
      <c r="SYN172" s="3"/>
      <c r="SYO172" s="3"/>
      <c r="SYP172" s="3"/>
      <c r="SYQ172" s="3"/>
      <c r="SYR172" s="3"/>
      <c r="SYS172" s="3"/>
      <c r="SYT172" s="3"/>
      <c r="SYU172" s="3"/>
      <c r="SYV172" s="3"/>
      <c r="SYW172" s="3"/>
      <c r="SYX172" s="3"/>
      <c r="SYY172" s="3"/>
      <c r="SYZ172" s="3"/>
      <c r="SZA172" s="3"/>
      <c r="SZB172" s="3"/>
      <c r="SZC172" s="3"/>
      <c r="SZD172" s="3"/>
      <c r="SZE172" s="3"/>
      <c r="SZF172" s="3"/>
      <c r="SZG172" s="3"/>
      <c r="SZH172" s="3"/>
      <c r="SZI172" s="3"/>
      <c r="SZJ172" s="3"/>
      <c r="SZK172" s="3"/>
      <c r="SZL172" s="3"/>
      <c r="SZM172" s="3"/>
      <c r="SZN172" s="3"/>
      <c r="SZO172" s="3"/>
      <c r="SZP172" s="3"/>
      <c r="SZQ172" s="3"/>
      <c r="SZR172" s="3"/>
      <c r="SZS172" s="3"/>
      <c r="SZT172" s="3"/>
      <c r="SZU172" s="3"/>
      <c r="SZV172" s="3"/>
      <c r="SZW172" s="3"/>
      <c r="SZX172" s="3"/>
      <c r="SZY172" s="3"/>
      <c r="SZZ172" s="3"/>
      <c r="TAA172" s="3"/>
      <c r="TAB172" s="3"/>
      <c r="TAC172" s="3"/>
      <c r="TAD172" s="3"/>
      <c r="TAE172" s="3"/>
      <c r="TAF172" s="3"/>
      <c r="TAG172" s="3"/>
      <c r="TAH172" s="3"/>
      <c r="TAI172" s="3"/>
      <c r="TAJ172" s="3"/>
      <c r="TAK172" s="3"/>
      <c r="TAL172" s="3"/>
      <c r="TAM172" s="3"/>
      <c r="TAN172" s="3"/>
      <c r="TAO172" s="3"/>
      <c r="TAP172" s="3"/>
      <c r="TAQ172" s="3"/>
      <c r="TAR172" s="3"/>
      <c r="TAS172" s="3"/>
      <c r="TAT172" s="3"/>
      <c r="TAU172" s="3"/>
      <c r="TAV172" s="3"/>
      <c r="TAW172" s="3"/>
      <c r="TAX172" s="3"/>
      <c r="TAY172" s="3"/>
      <c r="TAZ172" s="3"/>
      <c r="TBA172" s="3"/>
      <c r="TBB172" s="3"/>
      <c r="TBC172" s="3"/>
      <c r="TBD172" s="3"/>
      <c r="TBE172" s="3"/>
      <c r="TBF172" s="3"/>
      <c r="TBG172" s="3"/>
      <c r="TBH172" s="3"/>
      <c r="TBI172" s="3"/>
      <c r="TBJ172" s="3"/>
      <c r="TBK172" s="3"/>
      <c r="TBL172" s="3"/>
      <c r="TBM172" s="3"/>
      <c r="TBN172" s="3"/>
      <c r="TBO172" s="3"/>
      <c r="TBP172" s="3"/>
      <c r="TBQ172" s="3"/>
      <c r="TBR172" s="3"/>
      <c r="TBS172" s="3"/>
      <c r="TBT172" s="3"/>
      <c r="TBU172" s="3"/>
      <c r="TBV172" s="3"/>
      <c r="TBW172" s="3"/>
      <c r="TBX172" s="3"/>
      <c r="TBY172" s="3"/>
      <c r="TBZ172" s="3"/>
      <c r="TCA172" s="3"/>
      <c r="TCB172" s="3"/>
      <c r="TCC172" s="3"/>
      <c r="TCD172" s="3"/>
      <c r="TCE172" s="3"/>
      <c r="TCF172" s="3"/>
      <c r="TCG172" s="3"/>
      <c r="TCH172" s="3"/>
      <c r="TCI172" s="3"/>
      <c r="TCJ172" s="3"/>
      <c r="TCK172" s="3"/>
      <c r="TCL172" s="3"/>
      <c r="TCM172" s="3"/>
      <c r="TCN172" s="3"/>
      <c r="TCO172" s="3"/>
      <c r="TCP172" s="3"/>
      <c r="TCQ172" s="3"/>
      <c r="TCR172" s="3"/>
      <c r="TCS172" s="3"/>
      <c r="TCT172" s="3"/>
      <c r="TCU172" s="3"/>
      <c r="TCV172" s="3"/>
      <c r="TCW172" s="3"/>
      <c r="TCX172" s="3"/>
      <c r="TCY172" s="3"/>
      <c r="TCZ172" s="3"/>
      <c r="TDA172" s="3"/>
      <c r="TDB172" s="3"/>
      <c r="TDC172" s="3"/>
      <c r="TDD172" s="3"/>
      <c r="TDE172" s="3"/>
      <c r="TDF172" s="3"/>
      <c r="TDG172" s="3"/>
      <c r="TDH172" s="3"/>
      <c r="TDI172" s="3"/>
      <c r="TDJ172" s="3"/>
      <c r="TDK172" s="3"/>
      <c r="TDL172" s="3"/>
      <c r="TDM172" s="3"/>
      <c r="TDN172" s="3"/>
      <c r="TDO172" s="3"/>
      <c r="TDP172" s="3"/>
      <c r="TDQ172" s="3"/>
      <c r="TDR172" s="3"/>
      <c r="TDS172" s="3"/>
      <c r="TDT172" s="3"/>
      <c r="TDU172" s="3"/>
      <c r="TDV172" s="3"/>
      <c r="TDW172" s="3"/>
      <c r="TDX172" s="3"/>
      <c r="TDY172" s="3"/>
      <c r="TDZ172" s="3"/>
      <c r="TEA172" s="3"/>
      <c r="TEB172" s="3"/>
      <c r="TEC172" s="3"/>
      <c r="TED172" s="3"/>
      <c r="TEE172" s="3"/>
      <c r="TEF172" s="3"/>
      <c r="TEG172" s="3"/>
      <c r="TEH172" s="3"/>
      <c r="TEI172" s="3"/>
      <c r="TEJ172" s="3"/>
      <c r="TEK172" s="3"/>
      <c r="TEL172" s="3"/>
      <c r="TEM172" s="3"/>
      <c r="TEN172" s="3"/>
      <c r="TEO172" s="3"/>
      <c r="TEP172" s="3"/>
      <c r="TEQ172" s="3"/>
      <c r="TER172" s="3"/>
      <c r="TES172" s="3"/>
      <c r="TET172" s="3"/>
      <c r="TEU172" s="3"/>
      <c r="TEV172" s="3"/>
      <c r="TEW172" s="3"/>
      <c r="TEX172" s="3"/>
      <c r="TEY172" s="3"/>
      <c r="TEZ172" s="3"/>
      <c r="TFA172" s="3"/>
      <c r="TFB172" s="3"/>
      <c r="TFC172" s="3"/>
      <c r="TFD172" s="3"/>
      <c r="TFE172" s="3"/>
      <c r="TFF172" s="3"/>
      <c r="TFG172" s="3"/>
      <c r="TFH172" s="3"/>
      <c r="TFI172" s="3"/>
      <c r="TFJ172" s="3"/>
      <c r="TFK172" s="3"/>
      <c r="TFL172" s="3"/>
      <c r="TFM172" s="3"/>
      <c r="TFN172" s="3"/>
      <c r="TFO172" s="3"/>
      <c r="TFP172" s="3"/>
      <c r="TFQ172" s="3"/>
      <c r="TFR172" s="3"/>
      <c r="TFS172" s="3"/>
      <c r="TFT172" s="3"/>
      <c r="TFU172" s="3"/>
      <c r="TFV172" s="3"/>
      <c r="TFW172" s="3"/>
      <c r="TFX172" s="3"/>
      <c r="TFY172" s="3"/>
      <c r="TFZ172" s="3"/>
      <c r="TGA172" s="3"/>
      <c r="TGB172" s="3"/>
      <c r="TGC172" s="3"/>
      <c r="TGD172" s="3"/>
      <c r="TGE172" s="3"/>
      <c r="TGF172" s="3"/>
      <c r="TGG172" s="3"/>
      <c r="TGH172" s="3"/>
      <c r="TGI172" s="3"/>
      <c r="TGJ172" s="3"/>
      <c r="TGK172" s="3"/>
      <c r="TGL172" s="3"/>
      <c r="TGM172" s="3"/>
      <c r="TGN172" s="3"/>
      <c r="TGO172" s="3"/>
      <c r="TGP172" s="3"/>
      <c r="TGQ172" s="3"/>
      <c r="TGR172" s="3"/>
      <c r="TGS172" s="3"/>
      <c r="TGT172" s="3"/>
      <c r="TGU172" s="3"/>
      <c r="TGV172" s="3"/>
      <c r="TGW172" s="3"/>
      <c r="TGX172" s="3"/>
      <c r="TGY172" s="3"/>
      <c r="TGZ172" s="3"/>
      <c r="THA172" s="3"/>
      <c r="THB172" s="3"/>
      <c r="THC172" s="3"/>
      <c r="THD172" s="3"/>
      <c r="THE172" s="3"/>
      <c r="THF172" s="3"/>
      <c r="THG172" s="3"/>
      <c r="THH172" s="3"/>
      <c r="THI172" s="3"/>
      <c r="THJ172" s="3"/>
      <c r="THK172" s="3"/>
      <c r="THL172" s="3"/>
      <c r="THM172" s="3"/>
      <c r="THN172" s="3"/>
      <c r="THO172" s="3"/>
      <c r="THP172" s="3"/>
      <c r="THQ172" s="3"/>
      <c r="THR172" s="3"/>
      <c r="THS172" s="3"/>
      <c r="THT172" s="3"/>
      <c r="THU172" s="3"/>
      <c r="THV172" s="3"/>
      <c r="THW172" s="3"/>
      <c r="THX172" s="3"/>
      <c r="THY172" s="3"/>
      <c r="THZ172" s="3"/>
      <c r="TIA172" s="3"/>
      <c r="TIB172" s="3"/>
      <c r="TIC172" s="3"/>
      <c r="TID172" s="3"/>
      <c r="TIE172" s="3"/>
      <c r="TIF172" s="3"/>
      <c r="TIG172" s="3"/>
      <c r="TIH172" s="3"/>
      <c r="TII172" s="3"/>
      <c r="TIJ172" s="3"/>
      <c r="TIK172" s="3"/>
      <c r="TIL172" s="3"/>
      <c r="TIM172" s="3"/>
      <c r="TIN172" s="3"/>
      <c r="TIO172" s="3"/>
      <c r="TIP172" s="3"/>
      <c r="TIQ172" s="3"/>
      <c r="TIR172" s="3"/>
      <c r="TIS172" s="3"/>
      <c r="TIT172" s="3"/>
      <c r="TIU172" s="3"/>
      <c r="TIV172" s="3"/>
      <c r="TIW172" s="3"/>
      <c r="TIX172" s="3"/>
      <c r="TIY172" s="3"/>
      <c r="TIZ172" s="3"/>
      <c r="TJA172" s="3"/>
      <c r="TJB172" s="3"/>
      <c r="TJC172" s="3"/>
      <c r="TJD172" s="3"/>
      <c r="TJE172" s="3"/>
      <c r="TJF172" s="3"/>
      <c r="TJG172" s="3"/>
      <c r="TJH172" s="3"/>
      <c r="TJI172" s="3"/>
      <c r="TJJ172" s="3"/>
      <c r="TJK172" s="3"/>
      <c r="TJL172" s="3"/>
      <c r="TJM172" s="3"/>
      <c r="TJN172" s="3"/>
      <c r="TJO172" s="3"/>
      <c r="TJP172" s="3"/>
      <c r="TJQ172" s="3"/>
      <c r="TJR172" s="3"/>
      <c r="TJS172" s="3"/>
      <c r="TJT172" s="3"/>
      <c r="TJU172" s="3"/>
      <c r="TJV172" s="3"/>
      <c r="TJW172" s="3"/>
      <c r="TJX172" s="3"/>
      <c r="TJY172" s="3"/>
      <c r="TJZ172" s="3"/>
      <c r="TKA172" s="3"/>
      <c r="TKB172" s="3"/>
      <c r="TKC172" s="3"/>
      <c r="TKD172" s="3"/>
      <c r="TKE172" s="3"/>
      <c r="TKF172" s="3"/>
      <c r="TKG172" s="3"/>
      <c r="TKH172" s="3"/>
      <c r="TKI172" s="3"/>
      <c r="TKJ172" s="3"/>
      <c r="TKK172" s="3"/>
      <c r="TKL172" s="3"/>
      <c r="TKM172" s="3"/>
      <c r="TKN172" s="3"/>
      <c r="TKO172" s="3"/>
      <c r="TKP172" s="3"/>
      <c r="TKQ172" s="3"/>
      <c r="TKR172" s="3"/>
      <c r="TKS172" s="3"/>
      <c r="TKT172" s="3"/>
      <c r="TKU172" s="3"/>
      <c r="TKV172" s="3"/>
      <c r="TKW172" s="3"/>
      <c r="TKX172" s="3"/>
      <c r="TKY172" s="3"/>
      <c r="TKZ172" s="3"/>
      <c r="TLA172" s="3"/>
      <c r="TLB172" s="3"/>
      <c r="TLC172" s="3"/>
      <c r="TLD172" s="3"/>
      <c r="TLE172" s="3"/>
      <c r="TLF172" s="3"/>
      <c r="TLG172" s="3"/>
      <c r="TLH172" s="3"/>
      <c r="TLI172" s="3"/>
      <c r="TLJ172" s="3"/>
      <c r="TLK172" s="3"/>
      <c r="TLL172" s="3"/>
      <c r="TLM172" s="3"/>
      <c r="TLN172" s="3"/>
      <c r="TLO172" s="3"/>
      <c r="TLP172" s="3"/>
      <c r="TLQ172" s="3"/>
      <c r="TLR172" s="3"/>
      <c r="TLS172" s="3"/>
      <c r="TLT172" s="3"/>
      <c r="TLU172" s="3"/>
      <c r="TLV172" s="3"/>
      <c r="TLW172" s="3"/>
      <c r="TLX172" s="3"/>
      <c r="TLY172" s="3"/>
      <c r="TLZ172" s="3"/>
      <c r="TMA172" s="3"/>
      <c r="TMB172" s="3"/>
      <c r="TMC172" s="3"/>
      <c r="TMD172" s="3"/>
      <c r="TME172" s="3"/>
      <c r="TMF172" s="3"/>
      <c r="TMG172" s="3"/>
      <c r="TMH172" s="3"/>
      <c r="TMI172" s="3"/>
      <c r="TMJ172" s="3"/>
      <c r="TMK172" s="3"/>
      <c r="TML172" s="3"/>
      <c r="TMM172" s="3"/>
      <c r="TMN172" s="3"/>
      <c r="TMO172" s="3"/>
      <c r="TMP172" s="3"/>
      <c r="TMQ172" s="3"/>
      <c r="TMR172" s="3"/>
      <c r="TMS172" s="3"/>
      <c r="TMT172" s="3"/>
      <c r="TMU172" s="3"/>
      <c r="TMV172" s="3"/>
      <c r="TMW172" s="3"/>
      <c r="TMX172" s="3"/>
      <c r="TMY172" s="3"/>
      <c r="TMZ172" s="3"/>
      <c r="TNA172" s="3"/>
      <c r="TNB172" s="3"/>
      <c r="TNC172" s="3"/>
      <c r="TND172" s="3"/>
      <c r="TNE172" s="3"/>
      <c r="TNF172" s="3"/>
      <c r="TNG172" s="3"/>
      <c r="TNH172" s="3"/>
      <c r="TNI172" s="3"/>
      <c r="TNJ172" s="3"/>
      <c r="TNK172" s="3"/>
      <c r="TNL172" s="3"/>
      <c r="TNM172" s="3"/>
      <c r="TNN172" s="3"/>
      <c r="TNO172" s="3"/>
      <c r="TNP172" s="3"/>
      <c r="TNQ172" s="3"/>
      <c r="TNR172" s="3"/>
      <c r="TNS172" s="3"/>
      <c r="TNT172" s="3"/>
      <c r="TNU172" s="3"/>
      <c r="TNV172" s="3"/>
      <c r="TNW172" s="3"/>
      <c r="TNX172" s="3"/>
      <c r="TNY172" s="3"/>
      <c r="TNZ172" s="3"/>
      <c r="TOA172" s="3"/>
      <c r="TOB172" s="3"/>
      <c r="TOC172" s="3"/>
      <c r="TOD172" s="3"/>
      <c r="TOE172" s="3"/>
      <c r="TOF172" s="3"/>
      <c r="TOG172" s="3"/>
      <c r="TOH172" s="3"/>
      <c r="TOI172" s="3"/>
      <c r="TOJ172" s="3"/>
      <c r="TOK172" s="3"/>
      <c r="TOL172" s="3"/>
      <c r="TOM172" s="3"/>
      <c r="TON172" s="3"/>
      <c r="TOO172" s="3"/>
      <c r="TOP172" s="3"/>
      <c r="TOQ172" s="3"/>
      <c r="TOR172" s="3"/>
      <c r="TOS172" s="3"/>
      <c r="TOT172" s="3"/>
      <c r="TOU172" s="3"/>
      <c r="TOV172" s="3"/>
      <c r="TOW172" s="3"/>
      <c r="TOX172" s="3"/>
      <c r="TOY172" s="3"/>
      <c r="TOZ172" s="3"/>
      <c r="TPA172" s="3"/>
      <c r="TPB172" s="3"/>
      <c r="TPC172" s="3"/>
      <c r="TPD172" s="3"/>
      <c r="TPE172" s="3"/>
      <c r="TPF172" s="3"/>
      <c r="TPG172" s="3"/>
      <c r="TPH172" s="3"/>
      <c r="TPI172" s="3"/>
      <c r="TPJ172" s="3"/>
      <c r="TPK172" s="3"/>
      <c r="TPL172" s="3"/>
      <c r="TPM172" s="3"/>
      <c r="TPN172" s="3"/>
      <c r="TPO172" s="3"/>
      <c r="TPP172" s="3"/>
      <c r="TPQ172" s="3"/>
      <c r="TPR172" s="3"/>
      <c r="TPS172" s="3"/>
      <c r="TPT172" s="3"/>
      <c r="TPU172" s="3"/>
      <c r="TPV172" s="3"/>
      <c r="TPW172" s="3"/>
      <c r="TPX172" s="3"/>
      <c r="TPY172" s="3"/>
      <c r="TPZ172" s="3"/>
      <c r="TQA172" s="3"/>
      <c r="TQB172" s="3"/>
      <c r="TQC172" s="3"/>
      <c r="TQD172" s="3"/>
      <c r="TQE172" s="3"/>
      <c r="TQF172" s="3"/>
      <c r="TQG172" s="3"/>
      <c r="TQH172" s="3"/>
      <c r="TQI172" s="3"/>
      <c r="TQJ172" s="3"/>
      <c r="TQK172" s="3"/>
      <c r="TQL172" s="3"/>
      <c r="TQM172" s="3"/>
      <c r="TQN172" s="3"/>
      <c r="TQO172" s="3"/>
      <c r="TQP172" s="3"/>
      <c r="TQQ172" s="3"/>
      <c r="TQR172" s="3"/>
      <c r="TQS172" s="3"/>
      <c r="TQT172" s="3"/>
      <c r="TQU172" s="3"/>
      <c r="TQV172" s="3"/>
      <c r="TQW172" s="3"/>
      <c r="TQX172" s="3"/>
      <c r="TQY172" s="3"/>
      <c r="TQZ172" s="3"/>
      <c r="TRA172" s="3"/>
      <c r="TRB172" s="3"/>
      <c r="TRC172" s="3"/>
      <c r="TRD172" s="3"/>
      <c r="TRE172" s="3"/>
      <c r="TRF172" s="3"/>
      <c r="TRG172" s="3"/>
      <c r="TRH172" s="3"/>
      <c r="TRI172" s="3"/>
      <c r="TRJ172" s="3"/>
      <c r="TRK172" s="3"/>
      <c r="TRL172" s="3"/>
      <c r="TRM172" s="3"/>
      <c r="TRN172" s="3"/>
      <c r="TRO172" s="3"/>
      <c r="TRP172" s="3"/>
      <c r="TRQ172" s="3"/>
      <c r="TRR172" s="3"/>
      <c r="TRS172" s="3"/>
      <c r="TRT172" s="3"/>
      <c r="TRU172" s="3"/>
      <c r="TRV172" s="3"/>
      <c r="TRW172" s="3"/>
      <c r="TRX172" s="3"/>
      <c r="TRY172" s="3"/>
      <c r="TRZ172" s="3"/>
      <c r="TSA172" s="3"/>
      <c r="TSB172" s="3"/>
      <c r="TSC172" s="3"/>
      <c r="TSD172" s="3"/>
      <c r="TSE172" s="3"/>
      <c r="TSF172" s="3"/>
      <c r="TSG172" s="3"/>
      <c r="TSH172" s="3"/>
      <c r="TSI172" s="3"/>
      <c r="TSJ172" s="3"/>
      <c r="TSK172" s="3"/>
      <c r="TSL172" s="3"/>
      <c r="TSM172" s="3"/>
      <c r="TSN172" s="3"/>
      <c r="TSO172" s="3"/>
      <c r="TSP172" s="3"/>
      <c r="TSQ172" s="3"/>
      <c r="TSR172" s="3"/>
      <c r="TSS172" s="3"/>
      <c r="TST172" s="3"/>
      <c r="TSU172" s="3"/>
      <c r="TSV172" s="3"/>
      <c r="TSW172" s="3"/>
      <c r="TSX172" s="3"/>
      <c r="TSY172" s="3"/>
      <c r="TSZ172" s="3"/>
      <c r="TTA172" s="3"/>
      <c r="TTB172" s="3"/>
      <c r="TTC172" s="3"/>
      <c r="TTD172" s="3"/>
      <c r="TTE172" s="3"/>
      <c r="TTF172" s="3"/>
      <c r="TTG172" s="3"/>
      <c r="TTH172" s="3"/>
      <c r="TTI172" s="3"/>
      <c r="TTJ172" s="3"/>
      <c r="TTK172" s="3"/>
      <c r="TTL172" s="3"/>
      <c r="TTM172" s="3"/>
      <c r="TTN172" s="3"/>
      <c r="TTO172" s="3"/>
      <c r="TTP172" s="3"/>
      <c r="TTQ172" s="3"/>
      <c r="TTR172" s="3"/>
      <c r="TTS172" s="3"/>
      <c r="TTT172" s="3"/>
      <c r="TTU172" s="3"/>
      <c r="TTV172" s="3"/>
      <c r="TTW172" s="3"/>
      <c r="TTX172" s="3"/>
      <c r="TTY172" s="3"/>
      <c r="TTZ172" s="3"/>
      <c r="TUA172" s="3"/>
      <c r="TUB172" s="3"/>
      <c r="TUC172" s="3"/>
      <c r="TUD172" s="3"/>
      <c r="TUE172" s="3"/>
      <c r="TUF172" s="3"/>
      <c r="TUG172" s="3"/>
      <c r="TUH172" s="3"/>
      <c r="TUI172" s="3"/>
      <c r="TUJ172" s="3"/>
      <c r="TUK172" s="3"/>
      <c r="TUL172" s="3"/>
      <c r="TUM172" s="3"/>
      <c r="TUN172" s="3"/>
      <c r="TUO172" s="3"/>
      <c r="TUP172" s="3"/>
      <c r="TUQ172" s="3"/>
      <c r="TUR172" s="3"/>
      <c r="TUS172" s="3"/>
      <c r="TUT172" s="3"/>
      <c r="TUU172" s="3"/>
      <c r="TUV172" s="3"/>
      <c r="TUW172" s="3"/>
      <c r="TUX172" s="3"/>
      <c r="TUY172" s="3"/>
      <c r="TUZ172" s="3"/>
      <c r="TVA172" s="3"/>
      <c r="TVB172" s="3"/>
      <c r="TVC172" s="3"/>
      <c r="TVD172" s="3"/>
      <c r="TVE172" s="3"/>
      <c r="TVF172" s="3"/>
      <c r="TVG172" s="3"/>
      <c r="TVH172" s="3"/>
      <c r="TVI172" s="3"/>
      <c r="TVJ172" s="3"/>
      <c r="TVK172" s="3"/>
      <c r="TVL172" s="3"/>
      <c r="TVM172" s="3"/>
      <c r="TVN172" s="3"/>
      <c r="TVO172" s="3"/>
      <c r="TVP172" s="3"/>
      <c r="TVQ172" s="3"/>
      <c r="TVR172" s="3"/>
      <c r="TVS172" s="3"/>
      <c r="TVT172" s="3"/>
      <c r="TVU172" s="3"/>
      <c r="TVV172" s="3"/>
      <c r="TVW172" s="3"/>
      <c r="TVX172" s="3"/>
      <c r="TVY172" s="3"/>
      <c r="TVZ172" s="3"/>
      <c r="TWA172" s="3"/>
      <c r="TWB172" s="3"/>
      <c r="TWC172" s="3"/>
      <c r="TWD172" s="3"/>
      <c r="TWE172" s="3"/>
      <c r="TWF172" s="3"/>
      <c r="TWG172" s="3"/>
      <c r="TWH172" s="3"/>
      <c r="TWI172" s="3"/>
      <c r="TWJ172" s="3"/>
      <c r="TWK172" s="3"/>
      <c r="TWL172" s="3"/>
      <c r="TWM172" s="3"/>
      <c r="TWN172" s="3"/>
      <c r="TWO172" s="3"/>
      <c r="TWP172" s="3"/>
      <c r="TWQ172" s="3"/>
      <c r="TWR172" s="3"/>
      <c r="TWS172" s="3"/>
      <c r="TWT172" s="3"/>
      <c r="TWU172" s="3"/>
      <c r="TWV172" s="3"/>
      <c r="TWW172" s="3"/>
      <c r="TWX172" s="3"/>
      <c r="TWY172" s="3"/>
      <c r="TWZ172" s="3"/>
      <c r="TXA172" s="3"/>
      <c r="TXB172" s="3"/>
      <c r="TXC172" s="3"/>
      <c r="TXD172" s="3"/>
      <c r="TXE172" s="3"/>
      <c r="TXF172" s="3"/>
      <c r="TXG172" s="3"/>
      <c r="TXH172" s="3"/>
      <c r="TXI172" s="3"/>
      <c r="TXJ172" s="3"/>
      <c r="TXK172" s="3"/>
      <c r="TXL172" s="3"/>
      <c r="TXM172" s="3"/>
      <c r="TXN172" s="3"/>
      <c r="TXO172" s="3"/>
      <c r="TXP172" s="3"/>
      <c r="TXQ172" s="3"/>
      <c r="TXR172" s="3"/>
      <c r="TXS172" s="3"/>
      <c r="TXT172" s="3"/>
      <c r="TXU172" s="3"/>
      <c r="TXV172" s="3"/>
      <c r="TXW172" s="3"/>
      <c r="TXX172" s="3"/>
      <c r="TXY172" s="3"/>
      <c r="TXZ172" s="3"/>
      <c r="TYA172" s="3"/>
      <c r="TYB172" s="3"/>
      <c r="TYC172" s="3"/>
      <c r="TYD172" s="3"/>
      <c r="TYE172" s="3"/>
      <c r="TYF172" s="3"/>
      <c r="TYG172" s="3"/>
      <c r="TYH172" s="3"/>
      <c r="TYI172" s="3"/>
      <c r="TYJ172" s="3"/>
      <c r="TYK172" s="3"/>
      <c r="TYL172" s="3"/>
      <c r="TYM172" s="3"/>
      <c r="TYN172" s="3"/>
      <c r="TYO172" s="3"/>
      <c r="TYP172" s="3"/>
      <c r="TYQ172" s="3"/>
      <c r="TYR172" s="3"/>
      <c r="TYS172" s="3"/>
      <c r="TYT172" s="3"/>
      <c r="TYU172" s="3"/>
      <c r="TYV172" s="3"/>
      <c r="TYW172" s="3"/>
      <c r="TYX172" s="3"/>
      <c r="TYY172" s="3"/>
      <c r="TYZ172" s="3"/>
      <c r="TZA172" s="3"/>
      <c r="TZB172" s="3"/>
      <c r="TZC172" s="3"/>
      <c r="TZD172" s="3"/>
      <c r="TZE172" s="3"/>
      <c r="TZF172" s="3"/>
      <c r="TZG172" s="3"/>
      <c r="TZH172" s="3"/>
      <c r="TZI172" s="3"/>
      <c r="TZJ172" s="3"/>
      <c r="TZK172" s="3"/>
      <c r="TZL172" s="3"/>
      <c r="TZM172" s="3"/>
      <c r="TZN172" s="3"/>
      <c r="TZO172" s="3"/>
      <c r="TZP172" s="3"/>
      <c r="TZQ172" s="3"/>
      <c r="TZR172" s="3"/>
      <c r="TZS172" s="3"/>
      <c r="TZT172" s="3"/>
      <c r="TZU172" s="3"/>
      <c r="TZV172" s="3"/>
      <c r="TZW172" s="3"/>
      <c r="TZX172" s="3"/>
      <c r="TZY172" s="3"/>
      <c r="TZZ172" s="3"/>
      <c r="UAA172" s="3"/>
      <c r="UAB172" s="3"/>
      <c r="UAC172" s="3"/>
      <c r="UAD172" s="3"/>
      <c r="UAE172" s="3"/>
      <c r="UAF172" s="3"/>
      <c r="UAG172" s="3"/>
      <c r="UAH172" s="3"/>
      <c r="UAI172" s="3"/>
      <c r="UAJ172" s="3"/>
      <c r="UAK172" s="3"/>
      <c r="UAL172" s="3"/>
      <c r="UAM172" s="3"/>
      <c r="UAN172" s="3"/>
      <c r="UAO172" s="3"/>
      <c r="UAP172" s="3"/>
      <c r="UAQ172" s="3"/>
      <c r="UAR172" s="3"/>
      <c r="UAS172" s="3"/>
      <c r="UAT172" s="3"/>
      <c r="UAU172" s="3"/>
      <c r="UAV172" s="3"/>
      <c r="UAW172" s="3"/>
      <c r="UAX172" s="3"/>
      <c r="UAY172" s="3"/>
      <c r="UAZ172" s="3"/>
      <c r="UBA172" s="3"/>
      <c r="UBB172" s="3"/>
      <c r="UBC172" s="3"/>
      <c r="UBD172" s="3"/>
      <c r="UBE172" s="3"/>
      <c r="UBF172" s="3"/>
      <c r="UBG172" s="3"/>
      <c r="UBH172" s="3"/>
      <c r="UBI172" s="3"/>
      <c r="UBJ172" s="3"/>
      <c r="UBK172" s="3"/>
      <c r="UBL172" s="3"/>
      <c r="UBM172" s="3"/>
      <c r="UBN172" s="3"/>
      <c r="UBO172" s="3"/>
      <c r="UBP172" s="3"/>
      <c r="UBQ172" s="3"/>
      <c r="UBR172" s="3"/>
      <c r="UBS172" s="3"/>
      <c r="UBT172" s="3"/>
      <c r="UBU172" s="3"/>
      <c r="UBV172" s="3"/>
      <c r="UBW172" s="3"/>
      <c r="UBX172" s="3"/>
      <c r="UBY172" s="3"/>
      <c r="UBZ172" s="3"/>
      <c r="UCA172" s="3"/>
      <c r="UCB172" s="3"/>
      <c r="UCC172" s="3"/>
      <c r="UCD172" s="3"/>
      <c r="UCE172" s="3"/>
      <c r="UCF172" s="3"/>
      <c r="UCG172" s="3"/>
      <c r="UCH172" s="3"/>
      <c r="UCI172" s="3"/>
      <c r="UCJ172" s="3"/>
      <c r="UCK172" s="3"/>
      <c r="UCL172" s="3"/>
      <c r="UCM172" s="3"/>
      <c r="UCN172" s="3"/>
      <c r="UCO172" s="3"/>
      <c r="UCP172" s="3"/>
      <c r="UCQ172" s="3"/>
      <c r="UCR172" s="3"/>
      <c r="UCS172" s="3"/>
      <c r="UCT172" s="3"/>
      <c r="UCU172" s="3"/>
      <c r="UCV172" s="3"/>
      <c r="UCW172" s="3"/>
      <c r="UCX172" s="3"/>
      <c r="UCY172" s="3"/>
      <c r="UCZ172" s="3"/>
      <c r="UDA172" s="3"/>
      <c r="UDB172" s="3"/>
      <c r="UDC172" s="3"/>
      <c r="UDD172" s="3"/>
      <c r="UDE172" s="3"/>
      <c r="UDF172" s="3"/>
      <c r="UDG172" s="3"/>
      <c r="UDH172" s="3"/>
      <c r="UDI172" s="3"/>
      <c r="UDJ172" s="3"/>
      <c r="UDK172" s="3"/>
      <c r="UDL172" s="3"/>
      <c r="UDM172" s="3"/>
      <c r="UDN172" s="3"/>
      <c r="UDO172" s="3"/>
      <c r="UDP172" s="3"/>
      <c r="UDQ172" s="3"/>
      <c r="UDR172" s="3"/>
      <c r="UDS172" s="3"/>
      <c r="UDT172" s="3"/>
      <c r="UDU172" s="3"/>
      <c r="UDV172" s="3"/>
      <c r="UDW172" s="3"/>
      <c r="UDX172" s="3"/>
      <c r="UDY172" s="3"/>
      <c r="UDZ172" s="3"/>
      <c r="UEA172" s="3"/>
      <c r="UEB172" s="3"/>
      <c r="UEC172" s="3"/>
      <c r="UED172" s="3"/>
      <c r="UEE172" s="3"/>
      <c r="UEF172" s="3"/>
      <c r="UEG172" s="3"/>
      <c r="UEH172" s="3"/>
      <c r="UEI172" s="3"/>
      <c r="UEJ172" s="3"/>
      <c r="UEK172" s="3"/>
      <c r="UEL172" s="3"/>
      <c r="UEM172" s="3"/>
      <c r="UEN172" s="3"/>
      <c r="UEO172" s="3"/>
      <c r="UEP172" s="3"/>
      <c r="UEQ172" s="3"/>
      <c r="UER172" s="3"/>
      <c r="UES172" s="3"/>
      <c r="UET172" s="3"/>
      <c r="UEU172" s="3"/>
      <c r="UEV172" s="3"/>
      <c r="UEW172" s="3"/>
      <c r="UEX172" s="3"/>
      <c r="UEY172" s="3"/>
      <c r="UEZ172" s="3"/>
      <c r="UFA172" s="3"/>
      <c r="UFB172" s="3"/>
      <c r="UFC172" s="3"/>
      <c r="UFD172" s="3"/>
      <c r="UFE172" s="3"/>
      <c r="UFF172" s="3"/>
      <c r="UFG172" s="3"/>
      <c r="UFH172" s="3"/>
      <c r="UFI172" s="3"/>
      <c r="UFJ172" s="3"/>
      <c r="UFK172" s="3"/>
      <c r="UFL172" s="3"/>
      <c r="UFM172" s="3"/>
      <c r="UFN172" s="3"/>
      <c r="UFO172" s="3"/>
      <c r="UFP172" s="3"/>
      <c r="UFQ172" s="3"/>
      <c r="UFR172" s="3"/>
      <c r="UFS172" s="3"/>
      <c r="UFT172" s="3"/>
      <c r="UFU172" s="3"/>
      <c r="UFV172" s="3"/>
      <c r="UFW172" s="3"/>
      <c r="UFX172" s="3"/>
      <c r="UFY172" s="3"/>
      <c r="UFZ172" s="3"/>
      <c r="UGA172" s="3"/>
      <c r="UGB172" s="3"/>
      <c r="UGC172" s="3"/>
      <c r="UGD172" s="3"/>
      <c r="UGE172" s="3"/>
      <c r="UGF172" s="3"/>
      <c r="UGG172" s="3"/>
      <c r="UGH172" s="3"/>
      <c r="UGI172" s="3"/>
      <c r="UGJ172" s="3"/>
      <c r="UGK172" s="3"/>
      <c r="UGL172" s="3"/>
      <c r="UGM172" s="3"/>
      <c r="UGN172" s="3"/>
      <c r="UGO172" s="3"/>
      <c r="UGP172" s="3"/>
      <c r="UGQ172" s="3"/>
      <c r="UGR172" s="3"/>
      <c r="UGS172" s="3"/>
      <c r="UGT172" s="3"/>
      <c r="UGU172" s="3"/>
      <c r="UGV172" s="3"/>
      <c r="UGW172" s="3"/>
      <c r="UGX172" s="3"/>
      <c r="UGY172" s="3"/>
      <c r="UGZ172" s="3"/>
      <c r="UHA172" s="3"/>
      <c r="UHB172" s="3"/>
      <c r="UHC172" s="3"/>
      <c r="UHD172" s="3"/>
      <c r="UHE172" s="3"/>
      <c r="UHF172" s="3"/>
      <c r="UHG172" s="3"/>
      <c r="UHH172" s="3"/>
      <c r="UHI172" s="3"/>
      <c r="UHJ172" s="3"/>
      <c r="UHK172" s="3"/>
      <c r="UHL172" s="3"/>
      <c r="UHM172" s="3"/>
      <c r="UHN172" s="3"/>
      <c r="UHO172" s="3"/>
      <c r="UHP172" s="3"/>
      <c r="UHQ172" s="3"/>
      <c r="UHR172" s="3"/>
      <c r="UHS172" s="3"/>
      <c r="UHT172" s="3"/>
      <c r="UHU172" s="3"/>
      <c r="UHV172" s="3"/>
      <c r="UHW172" s="3"/>
      <c r="UHX172" s="3"/>
      <c r="UHY172" s="3"/>
      <c r="UHZ172" s="3"/>
      <c r="UIA172" s="3"/>
      <c r="UIB172" s="3"/>
      <c r="UIC172" s="3"/>
      <c r="UID172" s="3"/>
      <c r="UIE172" s="3"/>
      <c r="UIF172" s="3"/>
      <c r="UIG172" s="3"/>
      <c r="UIH172" s="3"/>
      <c r="UII172" s="3"/>
      <c r="UIJ172" s="3"/>
      <c r="UIK172" s="3"/>
      <c r="UIL172" s="3"/>
      <c r="UIM172" s="3"/>
      <c r="UIN172" s="3"/>
      <c r="UIO172" s="3"/>
      <c r="UIP172" s="3"/>
      <c r="UIQ172" s="3"/>
      <c r="UIR172" s="3"/>
      <c r="UIS172" s="3"/>
      <c r="UIT172" s="3"/>
      <c r="UIU172" s="3"/>
      <c r="UIV172" s="3"/>
      <c r="UIW172" s="3"/>
      <c r="UIX172" s="3"/>
      <c r="UIY172" s="3"/>
      <c r="UIZ172" s="3"/>
      <c r="UJA172" s="3"/>
      <c r="UJB172" s="3"/>
      <c r="UJC172" s="3"/>
      <c r="UJD172" s="3"/>
      <c r="UJE172" s="3"/>
      <c r="UJF172" s="3"/>
      <c r="UJG172" s="3"/>
      <c r="UJH172" s="3"/>
      <c r="UJI172" s="3"/>
      <c r="UJJ172" s="3"/>
      <c r="UJK172" s="3"/>
      <c r="UJL172" s="3"/>
      <c r="UJM172" s="3"/>
      <c r="UJN172" s="3"/>
      <c r="UJO172" s="3"/>
      <c r="UJP172" s="3"/>
      <c r="UJQ172" s="3"/>
      <c r="UJR172" s="3"/>
      <c r="UJS172" s="3"/>
      <c r="UJT172" s="3"/>
      <c r="UJU172" s="3"/>
      <c r="UJV172" s="3"/>
      <c r="UJW172" s="3"/>
      <c r="UJX172" s="3"/>
      <c r="UJY172" s="3"/>
      <c r="UJZ172" s="3"/>
      <c r="UKA172" s="3"/>
      <c r="UKB172" s="3"/>
      <c r="UKC172" s="3"/>
      <c r="UKD172" s="3"/>
      <c r="UKE172" s="3"/>
      <c r="UKF172" s="3"/>
      <c r="UKG172" s="3"/>
      <c r="UKH172" s="3"/>
      <c r="UKI172" s="3"/>
      <c r="UKJ172" s="3"/>
      <c r="UKK172" s="3"/>
      <c r="UKL172" s="3"/>
      <c r="UKM172" s="3"/>
      <c r="UKN172" s="3"/>
      <c r="UKO172" s="3"/>
      <c r="UKP172" s="3"/>
      <c r="UKQ172" s="3"/>
      <c r="UKR172" s="3"/>
      <c r="UKS172" s="3"/>
      <c r="UKT172" s="3"/>
      <c r="UKU172" s="3"/>
      <c r="UKV172" s="3"/>
      <c r="UKW172" s="3"/>
      <c r="UKX172" s="3"/>
      <c r="UKY172" s="3"/>
      <c r="UKZ172" s="3"/>
      <c r="ULA172" s="3"/>
      <c r="ULB172" s="3"/>
      <c r="ULC172" s="3"/>
      <c r="ULD172" s="3"/>
      <c r="ULE172" s="3"/>
      <c r="ULF172" s="3"/>
      <c r="ULG172" s="3"/>
      <c r="ULH172" s="3"/>
      <c r="ULI172" s="3"/>
      <c r="ULJ172" s="3"/>
      <c r="ULK172" s="3"/>
      <c r="ULL172" s="3"/>
      <c r="ULM172" s="3"/>
      <c r="ULN172" s="3"/>
      <c r="ULO172" s="3"/>
      <c r="ULP172" s="3"/>
      <c r="ULQ172" s="3"/>
      <c r="ULR172" s="3"/>
      <c r="ULS172" s="3"/>
      <c r="ULT172" s="3"/>
      <c r="ULU172" s="3"/>
      <c r="ULV172" s="3"/>
      <c r="ULW172" s="3"/>
      <c r="ULX172" s="3"/>
      <c r="ULY172" s="3"/>
      <c r="ULZ172" s="3"/>
      <c r="UMA172" s="3"/>
      <c r="UMB172" s="3"/>
      <c r="UMC172" s="3"/>
      <c r="UMD172" s="3"/>
      <c r="UME172" s="3"/>
      <c r="UMF172" s="3"/>
      <c r="UMG172" s="3"/>
      <c r="UMH172" s="3"/>
      <c r="UMI172" s="3"/>
      <c r="UMJ172" s="3"/>
      <c r="UMK172" s="3"/>
      <c r="UML172" s="3"/>
      <c r="UMM172" s="3"/>
      <c r="UMN172" s="3"/>
      <c r="UMO172" s="3"/>
      <c r="UMP172" s="3"/>
      <c r="UMQ172" s="3"/>
      <c r="UMR172" s="3"/>
      <c r="UMS172" s="3"/>
      <c r="UMT172" s="3"/>
      <c r="UMU172" s="3"/>
      <c r="UMV172" s="3"/>
      <c r="UMW172" s="3"/>
      <c r="UMX172" s="3"/>
      <c r="UMY172" s="3"/>
      <c r="UMZ172" s="3"/>
      <c r="UNA172" s="3"/>
      <c r="UNB172" s="3"/>
      <c r="UNC172" s="3"/>
      <c r="UND172" s="3"/>
      <c r="UNE172" s="3"/>
      <c r="UNF172" s="3"/>
      <c r="UNG172" s="3"/>
      <c r="UNH172" s="3"/>
      <c r="UNI172" s="3"/>
      <c r="UNJ172" s="3"/>
      <c r="UNK172" s="3"/>
      <c r="UNL172" s="3"/>
      <c r="UNM172" s="3"/>
      <c r="UNN172" s="3"/>
      <c r="UNO172" s="3"/>
      <c r="UNP172" s="3"/>
      <c r="UNQ172" s="3"/>
      <c r="UNR172" s="3"/>
      <c r="UNS172" s="3"/>
      <c r="UNT172" s="3"/>
      <c r="UNU172" s="3"/>
      <c r="UNV172" s="3"/>
      <c r="UNW172" s="3"/>
      <c r="UNX172" s="3"/>
      <c r="UNY172" s="3"/>
      <c r="UNZ172" s="3"/>
      <c r="UOA172" s="3"/>
      <c r="UOB172" s="3"/>
      <c r="UOC172" s="3"/>
      <c r="UOD172" s="3"/>
      <c r="UOE172" s="3"/>
      <c r="UOF172" s="3"/>
      <c r="UOG172" s="3"/>
      <c r="UOH172" s="3"/>
      <c r="UOI172" s="3"/>
      <c r="UOJ172" s="3"/>
      <c r="UOK172" s="3"/>
      <c r="UOL172" s="3"/>
      <c r="UOM172" s="3"/>
      <c r="UON172" s="3"/>
      <c r="UOO172" s="3"/>
      <c r="UOP172" s="3"/>
      <c r="UOQ172" s="3"/>
      <c r="UOR172" s="3"/>
      <c r="UOS172" s="3"/>
      <c r="UOT172" s="3"/>
      <c r="UOU172" s="3"/>
      <c r="UOV172" s="3"/>
      <c r="UOW172" s="3"/>
      <c r="UOX172" s="3"/>
      <c r="UOY172" s="3"/>
      <c r="UOZ172" s="3"/>
      <c r="UPA172" s="3"/>
      <c r="UPB172" s="3"/>
      <c r="UPC172" s="3"/>
      <c r="UPD172" s="3"/>
      <c r="UPE172" s="3"/>
      <c r="UPF172" s="3"/>
      <c r="UPG172" s="3"/>
      <c r="UPH172" s="3"/>
      <c r="UPI172" s="3"/>
      <c r="UPJ172" s="3"/>
      <c r="UPK172" s="3"/>
      <c r="UPL172" s="3"/>
      <c r="UPM172" s="3"/>
      <c r="UPN172" s="3"/>
      <c r="UPO172" s="3"/>
      <c r="UPP172" s="3"/>
      <c r="UPQ172" s="3"/>
      <c r="UPR172" s="3"/>
      <c r="UPS172" s="3"/>
      <c r="UPT172" s="3"/>
      <c r="UPU172" s="3"/>
      <c r="UPV172" s="3"/>
      <c r="UPW172" s="3"/>
      <c r="UPX172" s="3"/>
      <c r="UPY172" s="3"/>
      <c r="UPZ172" s="3"/>
      <c r="UQA172" s="3"/>
      <c r="UQB172" s="3"/>
      <c r="UQC172" s="3"/>
      <c r="UQD172" s="3"/>
      <c r="UQE172" s="3"/>
      <c r="UQF172" s="3"/>
      <c r="UQG172" s="3"/>
      <c r="UQH172" s="3"/>
      <c r="UQI172" s="3"/>
      <c r="UQJ172" s="3"/>
      <c r="UQK172" s="3"/>
      <c r="UQL172" s="3"/>
      <c r="UQM172" s="3"/>
      <c r="UQN172" s="3"/>
      <c r="UQO172" s="3"/>
      <c r="UQP172" s="3"/>
      <c r="UQQ172" s="3"/>
      <c r="UQR172" s="3"/>
      <c r="UQS172" s="3"/>
      <c r="UQT172" s="3"/>
      <c r="UQU172" s="3"/>
      <c r="UQV172" s="3"/>
      <c r="UQW172" s="3"/>
      <c r="UQX172" s="3"/>
      <c r="UQY172" s="3"/>
      <c r="UQZ172" s="3"/>
      <c r="URA172" s="3"/>
      <c r="URB172" s="3"/>
      <c r="URC172" s="3"/>
      <c r="URD172" s="3"/>
      <c r="URE172" s="3"/>
      <c r="URF172" s="3"/>
      <c r="URG172" s="3"/>
      <c r="URH172" s="3"/>
      <c r="URI172" s="3"/>
      <c r="URJ172" s="3"/>
      <c r="URK172" s="3"/>
      <c r="URL172" s="3"/>
      <c r="URM172" s="3"/>
      <c r="URN172" s="3"/>
      <c r="URO172" s="3"/>
      <c r="URP172" s="3"/>
      <c r="URQ172" s="3"/>
      <c r="URR172" s="3"/>
      <c r="URS172" s="3"/>
      <c r="URT172" s="3"/>
      <c r="URU172" s="3"/>
      <c r="URV172" s="3"/>
      <c r="URW172" s="3"/>
      <c r="URX172" s="3"/>
      <c r="URY172" s="3"/>
      <c r="URZ172" s="3"/>
      <c r="USA172" s="3"/>
      <c r="USB172" s="3"/>
      <c r="USC172" s="3"/>
      <c r="USD172" s="3"/>
      <c r="USE172" s="3"/>
      <c r="USF172" s="3"/>
      <c r="USG172" s="3"/>
      <c r="USH172" s="3"/>
      <c r="USI172" s="3"/>
      <c r="USJ172" s="3"/>
      <c r="USK172" s="3"/>
      <c r="USL172" s="3"/>
      <c r="USM172" s="3"/>
      <c r="USN172" s="3"/>
      <c r="USO172" s="3"/>
      <c r="USP172" s="3"/>
      <c r="USQ172" s="3"/>
      <c r="USR172" s="3"/>
      <c r="USS172" s="3"/>
      <c r="UST172" s="3"/>
      <c r="USU172" s="3"/>
      <c r="USV172" s="3"/>
      <c r="USW172" s="3"/>
      <c r="USX172" s="3"/>
      <c r="USY172" s="3"/>
      <c r="USZ172" s="3"/>
      <c r="UTA172" s="3"/>
      <c r="UTB172" s="3"/>
      <c r="UTC172" s="3"/>
      <c r="UTD172" s="3"/>
      <c r="UTE172" s="3"/>
      <c r="UTF172" s="3"/>
      <c r="UTG172" s="3"/>
      <c r="UTH172" s="3"/>
      <c r="UTI172" s="3"/>
      <c r="UTJ172" s="3"/>
      <c r="UTK172" s="3"/>
      <c r="UTL172" s="3"/>
      <c r="UTM172" s="3"/>
      <c r="UTN172" s="3"/>
      <c r="UTO172" s="3"/>
      <c r="UTP172" s="3"/>
      <c r="UTQ172" s="3"/>
      <c r="UTR172" s="3"/>
      <c r="UTS172" s="3"/>
      <c r="UTT172" s="3"/>
      <c r="UTU172" s="3"/>
      <c r="UTV172" s="3"/>
      <c r="UTW172" s="3"/>
      <c r="UTX172" s="3"/>
      <c r="UTY172" s="3"/>
      <c r="UTZ172" s="3"/>
      <c r="UUA172" s="3"/>
      <c r="UUB172" s="3"/>
      <c r="UUC172" s="3"/>
      <c r="UUD172" s="3"/>
      <c r="UUE172" s="3"/>
      <c r="UUF172" s="3"/>
      <c r="UUG172" s="3"/>
      <c r="UUH172" s="3"/>
      <c r="UUI172" s="3"/>
      <c r="UUJ172" s="3"/>
      <c r="UUK172" s="3"/>
      <c r="UUL172" s="3"/>
      <c r="UUM172" s="3"/>
      <c r="UUN172" s="3"/>
      <c r="UUO172" s="3"/>
      <c r="UUP172" s="3"/>
      <c r="UUQ172" s="3"/>
      <c r="UUR172" s="3"/>
      <c r="UUS172" s="3"/>
      <c r="UUT172" s="3"/>
      <c r="UUU172" s="3"/>
      <c r="UUV172" s="3"/>
      <c r="UUW172" s="3"/>
      <c r="UUX172" s="3"/>
      <c r="UUY172" s="3"/>
      <c r="UUZ172" s="3"/>
      <c r="UVA172" s="3"/>
      <c r="UVB172" s="3"/>
      <c r="UVC172" s="3"/>
      <c r="UVD172" s="3"/>
      <c r="UVE172" s="3"/>
      <c r="UVF172" s="3"/>
      <c r="UVG172" s="3"/>
      <c r="UVH172" s="3"/>
      <c r="UVI172" s="3"/>
      <c r="UVJ172" s="3"/>
      <c r="UVK172" s="3"/>
      <c r="UVL172" s="3"/>
      <c r="UVM172" s="3"/>
      <c r="UVN172" s="3"/>
      <c r="UVO172" s="3"/>
      <c r="UVP172" s="3"/>
      <c r="UVQ172" s="3"/>
      <c r="UVR172" s="3"/>
      <c r="UVS172" s="3"/>
      <c r="UVT172" s="3"/>
      <c r="UVU172" s="3"/>
      <c r="UVV172" s="3"/>
      <c r="UVW172" s="3"/>
      <c r="UVX172" s="3"/>
      <c r="UVY172" s="3"/>
      <c r="UVZ172" s="3"/>
      <c r="UWA172" s="3"/>
      <c r="UWB172" s="3"/>
      <c r="UWC172" s="3"/>
      <c r="UWD172" s="3"/>
      <c r="UWE172" s="3"/>
      <c r="UWF172" s="3"/>
      <c r="UWG172" s="3"/>
      <c r="UWH172" s="3"/>
      <c r="UWI172" s="3"/>
      <c r="UWJ172" s="3"/>
      <c r="UWK172" s="3"/>
      <c r="UWL172" s="3"/>
      <c r="UWM172" s="3"/>
      <c r="UWN172" s="3"/>
      <c r="UWO172" s="3"/>
      <c r="UWP172" s="3"/>
      <c r="UWQ172" s="3"/>
      <c r="UWR172" s="3"/>
      <c r="UWS172" s="3"/>
      <c r="UWT172" s="3"/>
      <c r="UWU172" s="3"/>
      <c r="UWV172" s="3"/>
      <c r="UWW172" s="3"/>
      <c r="UWX172" s="3"/>
      <c r="UWY172" s="3"/>
      <c r="UWZ172" s="3"/>
      <c r="UXA172" s="3"/>
      <c r="UXB172" s="3"/>
      <c r="UXC172" s="3"/>
      <c r="UXD172" s="3"/>
      <c r="UXE172" s="3"/>
      <c r="UXF172" s="3"/>
      <c r="UXG172" s="3"/>
      <c r="UXH172" s="3"/>
      <c r="UXI172" s="3"/>
      <c r="UXJ172" s="3"/>
      <c r="UXK172" s="3"/>
      <c r="UXL172" s="3"/>
      <c r="UXM172" s="3"/>
      <c r="UXN172" s="3"/>
      <c r="UXO172" s="3"/>
      <c r="UXP172" s="3"/>
      <c r="UXQ172" s="3"/>
      <c r="UXR172" s="3"/>
      <c r="UXS172" s="3"/>
      <c r="UXT172" s="3"/>
      <c r="UXU172" s="3"/>
      <c r="UXV172" s="3"/>
      <c r="UXW172" s="3"/>
      <c r="UXX172" s="3"/>
      <c r="UXY172" s="3"/>
      <c r="UXZ172" s="3"/>
      <c r="UYA172" s="3"/>
      <c r="UYB172" s="3"/>
      <c r="UYC172" s="3"/>
      <c r="UYD172" s="3"/>
      <c r="UYE172" s="3"/>
      <c r="UYF172" s="3"/>
      <c r="UYG172" s="3"/>
      <c r="UYH172" s="3"/>
      <c r="UYI172" s="3"/>
      <c r="UYJ172" s="3"/>
      <c r="UYK172" s="3"/>
      <c r="UYL172" s="3"/>
      <c r="UYM172" s="3"/>
      <c r="UYN172" s="3"/>
      <c r="UYO172" s="3"/>
      <c r="UYP172" s="3"/>
      <c r="UYQ172" s="3"/>
      <c r="UYR172" s="3"/>
      <c r="UYS172" s="3"/>
      <c r="UYT172" s="3"/>
      <c r="UYU172" s="3"/>
      <c r="UYV172" s="3"/>
      <c r="UYW172" s="3"/>
      <c r="UYX172" s="3"/>
      <c r="UYY172" s="3"/>
      <c r="UYZ172" s="3"/>
      <c r="UZA172" s="3"/>
      <c r="UZB172" s="3"/>
      <c r="UZC172" s="3"/>
      <c r="UZD172" s="3"/>
      <c r="UZE172" s="3"/>
      <c r="UZF172" s="3"/>
      <c r="UZG172" s="3"/>
      <c r="UZH172" s="3"/>
      <c r="UZI172" s="3"/>
      <c r="UZJ172" s="3"/>
      <c r="UZK172" s="3"/>
      <c r="UZL172" s="3"/>
      <c r="UZM172" s="3"/>
      <c r="UZN172" s="3"/>
      <c r="UZO172" s="3"/>
      <c r="UZP172" s="3"/>
      <c r="UZQ172" s="3"/>
      <c r="UZR172" s="3"/>
      <c r="UZS172" s="3"/>
      <c r="UZT172" s="3"/>
      <c r="UZU172" s="3"/>
      <c r="UZV172" s="3"/>
      <c r="UZW172" s="3"/>
      <c r="UZX172" s="3"/>
      <c r="UZY172" s="3"/>
      <c r="UZZ172" s="3"/>
      <c r="VAA172" s="3"/>
      <c r="VAB172" s="3"/>
      <c r="VAC172" s="3"/>
      <c r="VAD172" s="3"/>
      <c r="VAE172" s="3"/>
      <c r="VAF172" s="3"/>
      <c r="VAG172" s="3"/>
      <c r="VAH172" s="3"/>
      <c r="VAI172" s="3"/>
      <c r="VAJ172" s="3"/>
      <c r="VAK172" s="3"/>
      <c r="VAL172" s="3"/>
      <c r="VAM172" s="3"/>
      <c r="VAN172" s="3"/>
      <c r="VAO172" s="3"/>
      <c r="VAP172" s="3"/>
      <c r="VAQ172" s="3"/>
      <c r="VAR172" s="3"/>
      <c r="VAS172" s="3"/>
      <c r="VAT172" s="3"/>
      <c r="VAU172" s="3"/>
      <c r="VAV172" s="3"/>
      <c r="VAW172" s="3"/>
      <c r="VAX172" s="3"/>
      <c r="VAY172" s="3"/>
      <c r="VAZ172" s="3"/>
      <c r="VBA172" s="3"/>
      <c r="VBB172" s="3"/>
      <c r="VBC172" s="3"/>
      <c r="VBD172" s="3"/>
      <c r="VBE172" s="3"/>
      <c r="VBF172" s="3"/>
      <c r="VBG172" s="3"/>
      <c r="VBH172" s="3"/>
      <c r="VBI172" s="3"/>
      <c r="VBJ172" s="3"/>
      <c r="VBK172" s="3"/>
      <c r="VBL172" s="3"/>
      <c r="VBM172" s="3"/>
      <c r="VBN172" s="3"/>
      <c r="VBO172" s="3"/>
      <c r="VBP172" s="3"/>
      <c r="VBQ172" s="3"/>
      <c r="VBR172" s="3"/>
      <c r="VBS172" s="3"/>
      <c r="VBT172" s="3"/>
      <c r="VBU172" s="3"/>
      <c r="VBV172" s="3"/>
      <c r="VBW172" s="3"/>
      <c r="VBX172" s="3"/>
      <c r="VBY172" s="3"/>
      <c r="VBZ172" s="3"/>
      <c r="VCA172" s="3"/>
      <c r="VCB172" s="3"/>
      <c r="VCC172" s="3"/>
      <c r="VCD172" s="3"/>
      <c r="VCE172" s="3"/>
      <c r="VCF172" s="3"/>
      <c r="VCG172" s="3"/>
      <c r="VCH172" s="3"/>
      <c r="VCI172" s="3"/>
      <c r="VCJ172" s="3"/>
      <c r="VCK172" s="3"/>
      <c r="VCL172" s="3"/>
      <c r="VCM172" s="3"/>
      <c r="VCN172" s="3"/>
      <c r="VCO172" s="3"/>
      <c r="VCP172" s="3"/>
      <c r="VCQ172" s="3"/>
      <c r="VCR172" s="3"/>
      <c r="VCS172" s="3"/>
      <c r="VCT172" s="3"/>
      <c r="VCU172" s="3"/>
      <c r="VCV172" s="3"/>
      <c r="VCW172" s="3"/>
      <c r="VCX172" s="3"/>
      <c r="VCY172" s="3"/>
      <c r="VCZ172" s="3"/>
      <c r="VDA172" s="3"/>
      <c r="VDB172" s="3"/>
      <c r="VDC172" s="3"/>
      <c r="VDD172" s="3"/>
      <c r="VDE172" s="3"/>
      <c r="VDF172" s="3"/>
      <c r="VDG172" s="3"/>
      <c r="VDH172" s="3"/>
      <c r="VDI172" s="3"/>
      <c r="VDJ172" s="3"/>
      <c r="VDK172" s="3"/>
      <c r="VDL172" s="3"/>
      <c r="VDM172" s="3"/>
      <c r="VDN172" s="3"/>
      <c r="VDO172" s="3"/>
      <c r="VDP172" s="3"/>
      <c r="VDQ172" s="3"/>
      <c r="VDR172" s="3"/>
      <c r="VDS172" s="3"/>
      <c r="VDT172" s="3"/>
      <c r="VDU172" s="3"/>
      <c r="VDV172" s="3"/>
      <c r="VDW172" s="3"/>
      <c r="VDX172" s="3"/>
      <c r="VDY172" s="3"/>
      <c r="VDZ172" s="3"/>
      <c r="VEA172" s="3"/>
      <c r="VEB172" s="3"/>
      <c r="VEC172" s="3"/>
      <c r="VED172" s="3"/>
      <c r="VEE172" s="3"/>
      <c r="VEF172" s="3"/>
      <c r="VEG172" s="3"/>
      <c r="VEH172" s="3"/>
      <c r="VEI172" s="3"/>
      <c r="VEJ172" s="3"/>
      <c r="VEK172" s="3"/>
      <c r="VEL172" s="3"/>
      <c r="VEM172" s="3"/>
      <c r="VEN172" s="3"/>
      <c r="VEO172" s="3"/>
      <c r="VEP172" s="3"/>
      <c r="VEQ172" s="3"/>
      <c r="VER172" s="3"/>
      <c r="VES172" s="3"/>
      <c r="VET172" s="3"/>
      <c r="VEU172" s="3"/>
      <c r="VEV172" s="3"/>
      <c r="VEW172" s="3"/>
      <c r="VEX172" s="3"/>
      <c r="VEY172" s="3"/>
      <c r="VEZ172" s="3"/>
      <c r="VFA172" s="3"/>
      <c r="VFB172" s="3"/>
      <c r="VFC172" s="3"/>
      <c r="VFD172" s="3"/>
      <c r="VFE172" s="3"/>
      <c r="VFF172" s="3"/>
      <c r="VFG172" s="3"/>
      <c r="VFH172" s="3"/>
      <c r="VFI172" s="3"/>
      <c r="VFJ172" s="3"/>
      <c r="VFK172" s="3"/>
      <c r="VFL172" s="3"/>
      <c r="VFM172" s="3"/>
      <c r="VFN172" s="3"/>
      <c r="VFO172" s="3"/>
      <c r="VFP172" s="3"/>
      <c r="VFQ172" s="3"/>
      <c r="VFR172" s="3"/>
      <c r="VFS172" s="3"/>
      <c r="VFT172" s="3"/>
      <c r="VFU172" s="3"/>
      <c r="VFV172" s="3"/>
      <c r="VFW172" s="3"/>
      <c r="VFX172" s="3"/>
      <c r="VFY172" s="3"/>
      <c r="VFZ172" s="3"/>
      <c r="VGA172" s="3"/>
      <c r="VGB172" s="3"/>
      <c r="VGC172" s="3"/>
      <c r="VGD172" s="3"/>
      <c r="VGE172" s="3"/>
      <c r="VGF172" s="3"/>
      <c r="VGG172" s="3"/>
      <c r="VGH172" s="3"/>
      <c r="VGI172" s="3"/>
      <c r="VGJ172" s="3"/>
      <c r="VGK172" s="3"/>
      <c r="VGL172" s="3"/>
      <c r="VGM172" s="3"/>
      <c r="VGN172" s="3"/>
      <c r="VGO172" s="3"/>
      <c r="VGP172" s="3"/>
      <c r="VGQ172" s="3"/>
      <c r="VGR172" s="3"/>
      <c r="VGS172" s="3"/>
      <c r="VGT172" s="3"/>
      <c r="VGU172" s="3"/>
      <c r="VGV172" s="3"/>
      <c r="VGW172" s="3"/>
      <c r="VGX172" s="3"/>
      <c r="VGY172" s="3"/>
      <c r="VGZ172" s="3"/>
      <c r="VHA172" s="3"/>
      <c r="VHB172" s="3"/>
      <c r="VHC172" s="3"/>
      <c r="VHD172" s="3"/>
      <c r="VHE172" s="3"/>
      <c r="VHF172" s="3"/>
      <c r="VHG172" s="3"/>
      <c r="VHH172" s="3"/>
      <c r="VHI172" s="3"/>
      <c r="VHJ172" s="3"/>
      <c r="VHK172" s="3"/>
      <c r="VHL172" s="3"/>
      <c r="VHM172" s="3"/>
      <c r="VHN172" s="3"/>
      <c r="VHO172" s="3"/>
      <c r="VHP172" s="3"/>
      <c r="VHQ172" s="3"/>
      <c r="VHR172" s="3"/>
      <c r="VHS172" s="3"/>
      <c r="VHT172" s="3"/>
      <c r="VHU172" s="3"/>
      <c r="VHV172" s="3"/>
      <c r="VHW172" s="3"/>
      <c r="VHX172" s="3"/>
      <c r="VHY172" s="3"/>
      <c r="VHZ172" s="3"/>
      <c r="VIA172" s="3"/>
      <c r="VIB172" s="3"/>
      <c r="VIC172" s="3"/>
      <c r="VID172" s="3"/>
      <c r="VIE172" s="3"/>
      <c r="VIF172" s="3"/>
      <c r="VIG172" s="3"/>
      <c r="VIH172" s="3"/>
      <c r="VII172" s="3"/>
      <c r="VIJ172" s="3"/>
      <c r="VIK172" s="3"/>
      <c r="VIL172" s="3"/>
      <c r="VIM172" s="3"/>
      <c r="VIN172" s="3"/>
      <c r="VIO172" s="3"/>
      <c r="VIP172" s="3"/>
      <c r="VIQ172" s="3"/>
      <c r="VIR172" s="3"/>
      <c r="VIS172" s="3"/>
      <c r="VIT172" s="3"/>
      <c r="VIU172" s="3"/>
      <c r="VIV172" s="3"/>
      <c r="VIW172" s="3"/>
      <c r="VIX172" s="3"/>
      <c r="VIY172" s="3"/>
      <c r="VIZ172" s="3"/>
      <c r="VJA172" s="3"/>
      <c r="VJB172" s="3"/>
      <c r="VJC172" s="3"/>
      <c r="VJD172" s="3"/>
      <c r="VJE172" s="3"/>
      <c r="VJF172" s="3"/>
      <c r="VJG172" s="3"/>
      <c r="VJH172" s="3"/>
      <c r="VJI172" s="3"/>
      <c r="VJJ172" s="3"/>
      <c r="VJK172" s="3"/>
      <c r="VJL172" s="3"/>
      <c r="VJM172" s="3"/>
      <c r="VJN172" s="3"/>
      <c r="VJO172" s="3"/>
      <c r="VJP172" s="3"/>
      <c r="VJQ172" s="3"/>
      <c r="VJR172" s="3"/>
      <c r="VJS172" s="3"/>
      <c r="VJT172" s="3"/>
      <c r="VJU172" s="3"/>
      <c r="VJV172" s="3"/>
      <c r="VJW172" s="3"/>
      <c r="VJX172" s="3"/>
      <c r="VJY172" s="3"/>
      <c r="VJZ172" s="3"/>
      <c r="VKA172" s="3"/>
      <c r="VKB172" s="3"/>
      <c r="VKC172" s="3"/>
      <c r="VKD172" s="3"/>
      <c r="VKE172" s="3"/>
      <c r="VKF172" s="3"/>
      <c r="VKG172" s="3"/>
      <c r="VKH172" s="3"/>
      <c r="VKI172" s="3"/>
      <c r="VKJ172" s="3"/>
      <c r="VKK172" s="3"/>
      <c r="VKL172" s="3"/>
      <c r="VKM172" s="3"/>
      <c r="VKN172" s="3"/>
      <c r="VKO172" s="3"/>
      <c r="VKP172" s="3"/>
      <c r="VKQ172" s="3"/>
      <c r="VKR172" s="3"/>
      <c r="VKS172" s="3"/>
      <c r="VKT172" s="3"/>
      <c r="VKU172" s="3"/>
      <c r="VKV172" s="3"/>
      <c r="VKW172" s="3"/>
      <c r="VKX172" s="3"/>
      <c r="VKY172" s="3"/>
      <c r="VKZ172" s="3"/>
      <c r="VLA172" s="3"/>
      <c r="VLB172" s="3"/>
      <c r="VLC172" s="3"/>
      <c r="VLD172" s="3"/>
      <c r="VLE172" s="3"/>
      <c r="VLF172" s="3"/>
      <c r="VLG172" s="3"/>
      <c r="VLH172" s="3"/>
      <c r="VLI172" s="3"/>
      <c r="VLJ172" s="3"/>
      <c r="VLK172" s="3"/>
      <c r="VLL172" s="3"/>
      <c r="VLM172" s="3"/>
      <c r="VLN172" s="3"/>
      <c r="VLO172" s="3"/>
      <c r="VLP172" s="3"/>
      <c r="VLQ172" s="3"/>
      <c r="VLR172" s="3"/>
      <c r="VLS172" s="3"/>
      <c r="VLT172" s="3"/>
      <c r="VLU172" s="3"/>
      <c r="VLV172" s="3"/>
      <c r="VLW172" s="3"/>
      <c r="VLX172" s="3"/>
      <c r="VLY172" s="3"/>
      <c r="VLZ172" s="3"/>
      <c r="VMA172" s="3"/>
      <c r="VMB172" s="3"/>
      <c r="VMC172" s="3"/>
      <c r="VMD172" s="3"/>
      <c r="VME172" s="3"/>
      <c r="VMF172" s="3"/>
      <c r="VMG172" s="3"/>
      <c r="VMH172" s="3"/>
      <c r="VMI172" s="3"/>
      <c r="VMJ172" s="3"/>
      <c r="VMK172" s="3"/>
      <c r="VML172" s="3"/>
      <c r="VMM172" s="3"/>
      <c r="VMN172" s="3"/>
      <c r="VMO172" s="3"/>
      <c r="VMP172" s="3"/>
      <c r="VMQ172" s="3"/>
      <c r="VMR172" s="3"/>
      <c r="VMS172" s="3"/>
      <c r="VMT172" s="3"/>
      <c r="VMU172" s="3"/>
      <c r="VMV172" s="3"/>
      <c r="VMW172" s="3"/>
      <c r="VMX172" s="3"/>
      <c r="VMY172" s="3"/>
      <c r="VMZ172" s="3"/>
      <c r="VNA172" s="3"/>
      <c r="VNB172" s="3"/>
      <c r="VNC172" s="3"/>
      <c r="VND172" s="3"/>
      <c r="VNE172" s="3"/>
      <c r="VNF172" s="3"/>
      <c r="VNG172" s="3"/>
      <c r="VNH172" s="3"/>
      <c r="VNI172" s="3"/>
      <c r="VNJ172" s="3"/>
      <c r="VNK172" s="3"/>
      <c r="VNL172" s="3"/>
      <c r="VNM172" s="3"/>
      <c r="VNN172" s="3"/>
      <c r="VNO172" s="3"/>
      <c r="VNP172" s="3"/>
      <c r="VNQ172" s="3"/>
      <c r="VNR172" s="3"/>
      <c r="VNS172" s="3"/>
      <c r="VNT172" s="3"/>
      <c r="VNU172" s="3"/>
      <c r="VNV172" s="3"/>
      <c r="VNW172" s="3"/>
      <c r="VNX172" s="3"/>
      <c r="VNY172" s="3"/>
      <c r="VNZ172" s="3"/>
      <c r="VOA172" s="3"/>
      <c r="VOB172" s="3"/>
      <c r="VOC172" s="3"/>
      <c r="VOD172" s="3"/>
      <c r="VOE172" s="3"/>
      <c r="VOF172" s="3"/>
      <c r="VOG172" s="3"/>
      <c r="VOH172" s="3"/>
      <c r="VOI172" s="3"/>
      <c r="VOJ172" s="3"/>
      <c r="VOK172" s="3"/>
      <c r="VOL172" s="3"/>
      <c r="VOM172" s="3"/>
      <c r="VON172" s="3"/>
      <c r="VOO172" s="3"/>
      <c r="VOP172" s="3"/>
      <c r="VOQ172" s="3"/>
      <c r="VOR172" s="3"/>
      <c r="VOS172" s="3"/>
      <c r="VOT172" s="3"/>
      <c r="VOU172" s="3"/>
      <c r="VOV172" s="3"/>
      <c r="VOW172" s="3"/>
      <c r="VOX172" s="3"/>
      <c r="VOY172" s="3"/>
      <c r="VOZ172" s="3"/>
      <c r="VPA172" s="3"/>
      <c r="VPB172" s="3"/>
      <c r="VPC172" s="3"/>
      <c r="VPD172" s="3"/>
      <c r="VPE172" s="3"/>
      <c r="VPF172" s="3"/>
      <c r="VPG172" s="3"/>
      <c r="VPH172" s="3"/>
      <c r="VPI172" s="3"/>
      <c r="VPJ172" s="3"/>
      <c r="VPK172" s="3"/>
      <c r="VPL172" s="3"/>
      <c r="VPM172" s="3"/>
      <c r="VPN172" s="3"/>
      <c r="VPO172" s="3"/>
      <c r="VPP172" s="3"/>
      <c r="VPQ172" s="3"/>
      <c r="VPR172" s="3"/>
      <c r="VPS172" s="3"/>
      <c r="VPT172" s="3"/>
      <c r="VPU172" s="3"/>
      <c r="VPV172" s="3"/>
      <c r="VPW172" s="3"/>
      <c r="VPX172" s="3"/>
      <c r="VPY172" s="3"/>
      <c r="VPZ172" s="3"/>
      <c r="VQA172" s="3"/>
      <c r="VQB172" s="3"/>
      <c r="VQC172" s="3"/>
      <c r="VQD172" s="3"/>
      <c r="VQE172" s="3"/>
      <c r="VQF172" s="3"/>
      <c r="VQG172" s="3"/>
      <c r="VQH172" s="3"/>
      <c r="VQI172" s="3"/>
      <c r="VQJ172" s="3"/>
      <c r="VQK172" s="3"/>
      <c r="VQL172" s="3"/>
      <c r="VQM172" s="3"/>
      <c r="VQN172" s="3"/>
      <c r="VQO172" s="3"/>
      <c r="VQP172" s="3"/>
      <c r="VQQ172" s="3"/>
      <c r="VQR172" s="3"/>
      <c r="VQS172" s="3"/>
      <c r="VQT172" s="3"/>
      <c r="VQU172" s="3"/>
      <c r="VQV172" s="3"/>
      <c r="VQW172" s="3"/>
      <c r="VQX172" s="3"/>
      <c r="VQY172" s="3"/>
      <c r="VQZ172" s="3"/>
      <c r="VRA172" s="3"/>
      <c r="VRB172" s="3"/>
      <c r="VRC172" s="3"/>
      <c r="VRD172" s="3"/>
      <c r="VRE172" s="3"/>
      <c r="VRF172" s="3"/>
      <c r="VRG172" s="3"/>
      <c r="VRH172" s="3"/>
      <c r="VRI172" s="3"/>
      <c r="VRJ172" s="3"/>
      <c r="VRK172" s="3"/>
      <c r="VRL172" s="3"/>
      <c r="VRM172" s="3"/>
      <c r="VRN172" s="3"/>
      <c r="VRO172" s="3"/>
      <c r="VRP172" s="3"/>
      <c r="VRQ172" s="3"/>
      <c r="VRR172" s="3"/>
      <c r="VRS172" s="3"/>
      <c r="VRT172" s="3"/>
      <c r="VRU172" s="3"/>
      <c r="VRV172" s="3"/>
      <c r="VRW172" s="3"/>
      <c r="VRX172" s="3"/>
      <c r="VRY172" s="3"/>
      <c r="VRZ172" s="3"/>
      <c r="VSA172" s="3"/>
      <c r="VSB172" s="3"/>
      <c r="VSC172" s="3"/>
      <c r="VSD172" s="3"/>
      <c r="VSE172" s="3"/>
      <c r="VSF172" s="3"/>
      <c r="VSG172" s="3"/>
      <c r="VSH172" s="3"/>
      <c r="VSI172" s="3"/>
      <c r="VSJ172" s="3"/>
      <c r="VSK172" s="3"/>
      <c r="VSL172" s="3"/>
      <c r="VSM172" s="3"/>
      <c r="VSN172" s="3"/>
      <c r="VSO172" s="3"/>
      <c r="VSP172" s="3"/>
      <c r="VSQ172" s="3"/>
      <c r="VSR172" s="3"/>
      <c r="VSS172" s="3"/>
      <c r="VST172" s="3"/>
      <c r="VSU172" s="3"/>
      <c r="VSV172" s="3"/>
      <c r="VSW172" s="3"/>
      <c r="VSX172" s="3"/>
      <c r="VSY172" s="3"/>
      <c r="VSZ172" s="3"/>
      <c r="VTA172" s="3"/>
      <c r="VTB172" s="3"/>
      <c r="VTC172" s="3"/>
      <c r="VTD172" s="3"/>
      <c r="VTE172" s="3"/>
      <c r="VTF172" s="3"/>
      <c r="VTG172" s="3"/>
      <c r="VTH172" s="3"/>
      <c r="VTI172" s="3"/>
      <c r="VTJ172" s="3"/>
      <c r="VTK172" s="3"/>
      <c r="VTL172" s="3"/>
      <c r="VTM172" s="3"/>
      <c r="VTN172" s="3"/>
      <c r="VTO172" s="3"/>
      <c r="VTP172" s="3"/>
      <c r="VTQ172" s="3"/>
      <c r="VTR172" s="3"/>
      <c r="VTS172" s="3"/>
      <c r="VTT172" s="3"/>
      <c r="VTU172" s="3"/>
      <c r="VTV172" s="3"/>
      <c r="VTW172" s="3"/>
      <c r="VTX172" s="3"/>
      <c r="VTY172" s="3"/>
      <c r="VTZ172" s="3"/>
      <c r="VUA172" s="3"/>
      <c r="VUB172" s="3"/>
      <c r="VUC172" s="3"/>
      <c r="VUD172" s="3"/>
      <c r="VUE172" s="3"/>
      <c r="VUF172" s="3"/>
      <c r="VUG172" s="3"/>
      <c r="VUH172" s="3"/>
      <c r="VUI172" s="3"/>
      <c r="VUJ172" s="3"/>
      <c r="VUK172" s="3"/>
      <c r="VUL172" s="3"/>
      <c r="VUM172" s="3"/>
      <c r="VUN172" s="3"/>
      <c r="VUO172" s="3"/>
      <c r="VUP172" s="3"/>
      <c r="VUQ172" s="3"/>
      <c r="VUR172" s="3"/>
      <c r="VUS172" s="3"/>
      <c r="VUT172" s="3"/>
      <c r="VUU172" s="3"/>
      <c r="VUV172" s="3"/>
      <c r="VUW172" s="3"/>
      <c r="VUX172" s="3"/>
      <c r="VUY172" s="3"/>
      <c r="VUZ172" s="3"/>
      <c r="VVA172" s="3"/>
      <c r="VVB172" s="3"/>
      <c r="VVC172" s="3"/>
      <c r="VVD172" s="3"/>
      <c r="VVE172" s="3"/>
      <c r="VVF172" s="3"/>
      <c r="VVG172" s="3"/>
      <c r="VVH172" s="3"/>
      <c r="VVI172" s="3"/>
      <c r="VVJ172" s="3"/>
      <c r="VVK172" s="3"/>
      <c r="VVL172" s="3"/>
      <c r="VVM172" s="3"/>
      <c r="VVN172" s="3"/>
      <c r="VVO172" s="3"/>
      <c r="VVP172" s="3"/>
      <c r="VVQ172" s="3"/>
      <c r="VVR172" s="3"/>
      <c r="VVS172" s="3"/>
      <c r="VVT172" s="3"/>
      <c r="VVU172" s="3"/>
      <c r="VVV172" s="3"/>
      <c r="VVW172" s="3"/>
      <c r="VVX172" s="3"/>
      <c r="VVY172" s="3"/>
      <c r="VVZ172" s="3"/>
      <c r="VWA172" s="3"/>
      <c r="VWB172" s="3"/>
      <c r="VWC172" s="3"/>
      <c r="VWD172" s="3"/>
      <c r="VWE172" s="3"/>
      <c r="VWF172" s="3"/>
      <c r="VWG172" s="3"/>
      <c r="VWH172" s="3"/>
      <c r="VWI172" s="3"/>
      <c r="VWJ172" s="3"/>
      <c r="VWK172" s="3"/>
      <c r="VWL172" s="3"/>
      <c r="VWM172" s="3"/>
      <c r="VWN172" s="3"/>
      <c r="VWO172" s="3"/>
      <c r="VWP172" s="3"/>
      <c r="VWQ172" s="3"/>
      <c r="VWR172" s="3"/>
      <c r="VWS172" s="3"/>
      <c r="VWT172" s="3"/>
      <c r="VWU172" s="3"/>
      <c r="VWV172" s="3"/>
      <c r="VWW172" s="3"/>
      <c r="VWX172" s="3"/>
      <c r="VWY172" s="3"/>
      <c r="VWZ172" s="3"/>
      <c r="VXA172" s="3"/>
      <c r="VXB172" s="3"/>
      <c r="VXC172" s="3"/>
      <c r="VXD172" s="3"/>
      <c r="VXE172" s="3"/>
      <c r="VXF172" s="3"/>
      <c r="VXG172" s="3"/>
      <c r="VXH172" s="3"/>
      <c r="VXI172" s="3"/>
      <c r="VXJ172" s="3"/>
      <c r="VXK172" s="3"/>
      <c r="VXL172" s="3"/>
      <c r="VXM172" s="3"/>
      <c r="VXN172" s="3"/>
      <c r="VXO172" s="3"/>
      <c r="VXP172" s="3"/>
      <c r="VXQ172" s="3"/>
      <c r="VXR172" s="3"/>
      <c r="VXS172" s="3"/>
      <c r="VXT172" s="3"/>
      <c r="VXU172" s="3"/>
      <c r="VXV172" s="3"/>
      <c r="VXW172" s="3"/>
      <c r="VXX172" s="3"/>
      <c r="VXY172" s="3"/>
      <c r="VXZ172" s="3"/>
      <c r="VYA172" s="3"/>
      <c r="VYB172" s="3"/>
      <c r="VYC172" s="3"/>
      <c r="VYD172" s="3"/>
      <c r="VYE172" s="3"/>
      <c r="VYF172" s="3"/>
      <c r="VYG172" s="3"/>
      <c r="VYH172" s="3"/>
      <c r="VYI172" s="3"/>
      <c r="VYJ172" s="3"/>
      <c r="VYK172" s="3"/>
      <c r="VYL172" s="3"/>
      <c r="VYM172" s="3"/>
      <c r="VYN172" s="3"/>
      <c r="VYO172" s="3"/>
      <c r="VYP172" s="3"/>
      <c r="VYQ172" s="3"/>
      <c r="VYR172" s="3"/>
      <c r="VYS172" s="3"/>
      <c r="VYT172" s="3"/>
      <c r="VYU172" s="3"/>
      <c r="VYV172" s="3"/>
      <c r="VYW172" s="3"/>
      <c r="VYX172" s="3"/>
      <c r="VYY172" s="3"/>
      <c r="VYZ172" s="3"/>
      <c r="VZA172" s="3"/>
      <c r="VZB172" s="3"/>
      <c r="VZC172" s="3"/>
      <c r="VZD172" s="3"/>
      <c r="VZE172" s="3"/>
      <c r="VZF172" s="3"/>
      <c r="VZG172" s="3"/>
      <c r="VZH172" s="3"/>
      <c r="VZI172" s="3"/>
      <c r="VZJ172" s="3"/>
      <c r="VZK172" s="3"/>
      <c r="VZL172" s="3"/>
      <c r="VZM172" s="3"/>
      <c r="VZN172" s="3"/>
      <c r="VZO172" s="3"/>
      <c r="VZP172" s="3"/>
      <c r="VZQ172" s="3"/>
      <c r="VZR172" s="3"/>
      <c r="VZS172" s="3"/>
      <c r="VZT172" s="3"/>
      <c r="VZU172" s="3"/>
      <c r="VZV172" s="3"/>
      <c r="VZW172" s="3"/>
      <c r="VZX172" s="3"/>
      <c r="VZY172" s="3"/>
      <c r="VZZ172" s="3"/>
      <c r="WAA172" s="3"/>
      <c r="WAB172" s="3"/>
      <c r="WAC172" s="3"/>
      <c r="WAD172" s="3"/>
      <c r="WAE172" s="3"/>
      <c r="WAF172" s="3"/>
      <c r="WAG172" s="3"/>
      <c r="WAH172" s="3"/>
      <c r="WAI172" s="3"/>
      <c r="WAJ172" s="3"/>
      <c r="WAK172" s="3"/>
      <c r="WAL172" s="3"/>
      <c r="WAM172" s="3"/>
      <c r="WAN172" s="3"/>
      <c r="WAO172" s="3"/>
      <c r="WAP172" s="3"/>
      <c r="WAQ172" s="3"/>
      <c r="WAR172" s="3"/>
      <c r="WAS172" s="3"/>
      <c r="WAT172" s="3"/>
      <c r="WAU172" s="3"/>
      <c r="WAV172" s="3"/>
      <c r="WAW172" s="3"/>
      <c r="WAX172" s="3"/>
      <c r="WAY172" s="3"/>
      <c r="WAZ172" s="3"/>
      <c r="WBA172" s="3"/>
      <c r="WBB172" s="3"/>
      <c r="WBC172" s="3"/>
      <c r="WBD172" s="3"/>
      <c r="WBE172" s="3"/>
      <c r="WBF172" s="3"/>
      <c r="WBG172" s="3"/>
      <c r="WBH172" s="3"/>
      <c r="WBI172" s="3"/>
      <c r="WBJ172" s="3"/>
      <c r="WBK172" s="3"/>
      <c r="WBL172" s="3"/>
      <c r="WBM172" s="3"/>
      <c r="WBN172" s="3"/>
      <c r="WBO172" s="3"/>
      <c r="WBP172" s="3"/>
      <c r="WBQ172" s="3"/>
      <c r="WBR172" s="3"/>
      <c r="WBS172" s="3"/>
      <c r="WBT172" s="3"/>
      <c r="WBU172" s="3"/>
      <c r="WBV172" s="3"/>
      <c r="WBW172" s="3"/>
      <c r="WBX172" s="3"/>
      <c r="WBY172" s="3"/>
      <c r="WBZ172" s="3"/>
      <c r="WCA172" s="3"/>
      <c r="WCB172" s="3"/>
      <c r="WCC172" s="3"/>
      <c r="WCD172" s="3"/>
      <c r="WCE172" s="3"/>
      <c r="WCF172" s="3"/>
      <c r="WCG172" s="3"/>
      <c r="WCH172" s="3"/>
      <c r="WCI172" s="3"/>
      <c r="WCJ172" s="3"/>
      <c r="WCK172" s="3"/>
      <c r="WCL172" s="3"/>
      <c r="WCM172" s="3"/>
      <c r="WCN172" s="3"/>
      <c r="WCO172" s="3"/>
      <c r="WCP172" s="3"/>
      <c r="WCQ172" s="3"/>
      <c r="WCR172" s="3"/>
      <c r="WCS172" s="3"/>
      <c r="WCT172" s="3"/>
      <c r="WCU172" s="3"/>
      <c r="WCV172" s="3"/>
      <c r="WCW172" s="3"/>
      <c r="WCX172" s="3"/>
      <c r="WCY172" s="3"/>
      <c r="WCZ172" s="3"/>
      <c r="WDA172" s="3"/>
      <c r="WDB172" s="3"/>
      <c r="WDC172" s="3"/>
      <c r="WDD172" s="3"/>
      <c r="WDE172" s="3"/>
      <c r="WDF172" s="3"/>
      <c r="WDG172" s="3"/>
      <c r="WDH172" s="3"/>
      <c r="WDI172" s="3"/>
      <c r="WDJ172" s="3"/>
      <c r="WDK172" s="3"/>
      <c r="WDL172" s="3"/>
      <c r="WDM172" s="3"/>
      <c r="WDN172" s="3"/>
      <c r="WDO172" s="3"/>
      <c r="WDP172" s="3"/>
      <c r="WDQ172" s="3"/>
      <c r="WDR172" s="3"/>
      <c r="WDS172" s="3"/>
      <c r="WDT172" s="3"/>
      <c r="WDU172" s="3"/>
      <c r="WDV172" s="3"/>
      <c r="WDW172" s="3"/>
      <c r="WDX172" s="3"/>
      <c r="WDY172" s="3"/>
      <c r="WDZ172" s="3"/>
      <c r="WEA172" s="3"/>
      <c r="WEB172" s="3"/>
      <c r="WEC172" s="3"/>
      <c r="WED172" s="3"/>
      <c r="WEE172" s="3"/>
      <c r="WEF172" s="3"/>
      <c r="WEG172" s="3"/>
      <c r="WEH172" s="3"/>
      <c r="WEI172" s="3"/>
      <c r="WEJ172" s="3"/>
      <c r="WEK172" s="3"/>
      <c r="WEL172" s="3"/>
      <c r="WEM172" s="3"/>
      <c r="WEN172" s="3"/>
      <c r="WEO172" s="3"/>
      <c r="WEP172" s="3"/>
      <c r="WEQ172" s="3"/>
      <c r="WER172" s="3"/>
      <c r="WES172" s="3"/>
      <c r="WET172" s="3"/>
      <c r="WEU172" s="3"/>
      <c r="WEV172" s="3"/>
      <c r="WEW172" s="3"/>
      <c r="WEX172" s="3"/>
      <c r="WEY172" s="3"/>
      <c r="WEZ172" s="3"/>
      <c r="WFA172" s="3"/>
      <c r="WFB172" s="3"/>
      <c r="WFC172" s="3"/>
      <c r="WFD172" s="3"/>
      <c r="WFE172" s="3"/>
      <c r="WFF172" s="3"/>
      <c r="WFG172" s="3"/>
      <c r="WFH172" s="3"/>
      <c r="WFI172" s="3"/>
      <c r="WFJ172" s="3"/>
      <c r="WFK172" s="3"/>
      <c r="WFL172" s="3"/>
      <c r="WFM172" s="3"/>
      <c r="WFN172" s="3"/>
      <c r="WFO172" s="3"/>
      <c r="WFP172" s="3"/>
      <c r="WFQ172" s="3"/>
      <c r="WFR172" s="3"/>
      <c r="WFS172" s="3"/>
      <c r="WFT172" s="3"/>
      <c r="WFU172" s="3"/>
      <c r="WFV172" s="3"/>
      <c r="WFW172" s="3"/>
      <c r="WFX172" s="3"/>
      <c r="WFY172" s="3"/>
      <c r="WFZ172" s="3"/>
      <c r="WGA172" s="3"/>
      <c r="WGB172" s="3"/>
      <c r="WGC172" s="3"/>
      <c r="WGD172" s="3"/>
      <c r="WGE172" s="3"/>
      <c r="WGF172" s="3"/>
      <c r="WGG172" s="3"/>
      <c r="WGH172" s="3"/>
      <c r="WGI172" s="3"/>
      <c r="WGJ172" s="3"/>
      <c r="WGK172" s="3"/>
      <c r="WGL172" s="3"/>
      <c r="WGM172" s="3"/>
      <c r="WGN172" s="3"/>
      <c r="WGO172" s="3"/>
      <c r="WGP172" s="3"/>
      <c r="WGQ172" s="3"/>
      <c r="WGR172" s="3"/>
      <c r="WGS172" s="3"/>
      <c r="WGT172" s="3"/>
      <c r="WGU172" s="3"/>
      <c r="WGV172" s="3"/>
      <c r="WGW172" s="3"/>
      <c r="WGX172" s="3"/>
      <c r="WGY172" s="3"/>
      <c r="WGZ172" s="3"/>
      <c r="WHA172" s="3"/>
      <c r="WHB172" s="3"/>
      <c r="WHC172" s="3"/>
      <c r="WHD172" s="3"/>
      <c r="WHE172" s="3"/>
      <c r="WHF172" s="3"/>
      <c r="WHG172" s="3"/>
      <c r="WHH172" s="3"/>
      <c r="WHI172" s="3"/>
      <c r="WHJ172" s="3"/>
      <c r="WHK172" s="3"/>
      <c r="WHL172" s="3"/>
      <c r="WHM172" s="3"/>
      <c r="WHN172" s="3"/>
      <c r="WHO172" s="3"/>
      <c r="WHP172" s="3"/>
      <c r="WHQ172" s="3"/>
      <c r="WHR172" s="3"/>
      <c r="WHS172" s="3"/>
      <c r="WHT172" s="3"/>
      <c r="WHU172" s="3"/>
      <c r="WHV172" s="3"/>
      <c r="WHW172" s="3"/>
      <c r="WHX172" s="3"/>
      <c r="WHY172" s="3"/>
      <c r="WHZ172" s="3"/>
      <c r="WIA172" s="3"/>
      <c r="WIB172" s="3"/>
      <c r="WIC172" s="3"/>
      <c r="WID172" s="3"/>
      <c r="WIE172" s="3"/>
      <c r="WIF172" s="3"/>
      <c r="WIG172" s="3"/>
      <c r="WIH172" s="3"/>
      <c r="WII172" s="3"/>
      <c r="WIJ172" s="3"/>
      <c r="WIK172" s="3"/>
      <c r="WIL172" s="3"/>
      <c r="WIM172" s="3"/>
      <c r="WIN172" s="3"/>
      <c r="WIO172" s="3"/>
      <c r="WIP172" s="3"/>
      <c r="WIQ172" s="3"/>
      <c r="WIR172" s="3"/>
      <c r="WIS172" s="3"/>
      <c r="WIT172" s="3"/>
      <c r="WIU172" s="3"/>
      <c r="WIV172" s="3"/>
      <c r="WIW172" s="3"/>
      <c r="WIX172" s="3"/>
      <c r="WIY172" s="3"/>
      <c r="WIZ172" s="3"/>
      <c r="WJA172" s="3"/>
      <c r="WJB172" s="3"/>
      <c r="WJC172" s="3"/>
      <c r="WJD172" s="3"/>
      <c r="WJE172" s="3"/>
      <c r="WJF172" s="3"/>
      <c r="WJG172" s="3"/>
      <c r="WJH172" s="3"/>
      <c r="WJI172" s="3"/>
      <c r="WJJ172" s="3"/>
      <c r="WJK172" s="3"/>
      <c r="WJL172" s="3"/>
      <c r="WJM172" s="3"/>
      <c r="WJN172" s="3"/>
      <c r="WJO172" s="3"/>
      <c r="WJP172" s="3"/>
      <c r="WJQ172" s="3"/>
      <c r="WJR172" s="3"/>
      <c r="WJS172" s="3"/>
      <c r="WJT172" s="3"/>
      <c r="WJU172" s="3"/>
      <c r="WJV172" s="3"/>
      <c r="WJW172" s="3"/>
      <c r="WJX172" s="3"/>
      <c r="WJY172" s="3"/>
      <c r="WJZ172" s="3"/>
      <c r="WKA172" s="3"/>
      <c r="WKB172" s="3"/>
      <c r="WKC172" s="3"/>
      <c r="WKD172" s="3"/>
      <c r="WKE172" s="3"/>
      <c r="WKF172" s="3"/>
      <c r="WKG172" s="3"/>
      <c r="WKH172" s="3"/>
      <c r="WKI172" s="3"/>
      <c r="WKJ172" s="3"/>
      <c r="WKK172" s="3"/>
      <c r="WKL172" s="3"/>
      <c r="WKM172" s="3"/>
      <c r="WKN172" s="3"/>
      <c r="WKO172" s="3"/>
      <c r="WKP172" s="3"/>
      <c r="WKQ172" s="3"/>
      <c r="WKR172" s="3"/>
      <c r="WKS172" s="3"/>
      <c r="WKT172" s="3"/>
      <c r="WKU172" s="3"/>
      <c r="WKV172" s="3"/>
      <c r="WKW172" s="3"/>
      <c r="WKX172" s="3"/>
      <c r="WKY172" s="3"/>
      <c r="WKZ172" s="3"/>
      <c r="WLA172" s="3"/>
      <c r="WLB172" s="3"/>
      <c r="WLC172" s="3"/>
      <c r="WLD172" s="3"/>
      <c r="WLE172" s="3"/>
      <c r="WLF172" s="3"/>
      <c r="WLG172" s="3"/>
      <c r="WLH172" s="3"/>
      <c r="WLI172" s="3"/>
      <c r="WLJ172" s="3"/>
      <c r="WLK172" s="3"/>
      <c r="WLL172" s="3"/>
      <c r="WLM172" s="3"/>
      <c r="WLN172" s="3"/>
      <c r="WLO172" s="3"/>
      <c r="WLP172" s="3"/>
      <c r="WLQ172" s="3"/>
      <c r="WLR172" s="3"/>
      <c r="WLS172" s="3"/>
      <c r="WLT172" s="3"/>
      <c r="WLU172" s="3"/>
      <c r="WLV172" s="3"/>
      <c r="WLW172" s="3"/>
      <c r="WLX172" s="3"/>
      <c r="WLY172" s="3"/>
      <c r="WLZ172" s="3"/>
      <c r="WMA172" s="3"/>
      <c r="WMB172" s="3"/>
      <c r="WMC172" s="3"/>
      <c r="WMD172" s="3"/>
      <c r="WME172" s="3"/>
      <c r="WMF172" s="3"/>
      <c r="WMG172" s="3"/>
      <c r="WMH172" s="3"/>
      <c r="WMI172" s="3"/>
      <c r="WMJ172" s="3"/>
      <c r="WMK172" s="3"/>
      <c r="WML172" s="3"/>
      <c r="WMM172" s="3"/>
      <c r="WMN172" s="3"/>
      <c r="WMO172" s="3"/>
      <c r="WMP172" s="3"/>
      <c r="WMQ172" s="3"/>
      <c r="WMR172" s="3"/>
      <c r="WMS172" s="3"/>
      <c r="WMT172" s="3"/>
      <c r="WMU172" s="3"/>
      <c r="WMV172" s="3"/>
      <c r="WMW172" s="3"/>
      <c r="WMX172" s="3"/>
      <c r="WMY172" s="3"/>
      <c r="WMZ172" s="3"/>
      <c r="WNA172" s="3"/>
      <c r="WNB172" s="3"/>
      <c r="WNC172" s="3"/>
      <c r="WND172" s="3"/>
      <c r="WNE172" s="3"/>
      <c r="WNF172" s="3"/>
      <c r="WNG172" s="3"/>
      <c r="WNH172" s="3"/>
      <c r="WNI172" s="3"/>
      <c r="WNJ172" s="3"/>
      <c r="WNK172" s="3"/>
      <c r="WNL172" s="3"/>
      <c r="WNM172" s="3"/>
      <c r="WNN172" s="3"/>
      <c r="WNO172" s="3"/>
      <c r="WNP172" s="3"/>
      <c r="WNQ172" s="3"/>
      <c r="WNR172" s="3"/>
      <c r="WNS172" s="3"/>
      <c r="WNT172" s="3"/>
      <c r="WNU172" s="3"/>
      <c r="WNV172" s="3"/>
      <c r="WNW172" s="3"/>
      <c r="WNX172" s="3"/>
      <c r="WNY172" s="3"/>
      <c r="WNZ172" s="3"/>
      <c r="WOA172" s="3"/>
      <c r="WOB172" s="3"/>
      <c r="WOC172" s="3"/>
      <c r="WOD172" s="3"/>
      <c r="WOE172" s="3"/>
      <c r="WOF172" s="3"/>
      <c r="WOG172" s="3"/>
      <c r="WOH172" s="3"/>
      <c r="WOI172" s="3"/>
      <c r="WOJ172" s="3"/>
      <c r="WOK172" s="3"/>
      <c r="WOL172" s="3"/>
      <c r="WOM172" s="3"/>
      <c r="WON172" s="3"/>
      <c r="WOO172" s="3"/>
      <c r="WOP172" s="3"/>
      <c r="WOQ172" s="3"/>
      <c r="WOR172" s="3"/>
      <c r="WOS172" s="3"/>
      <c r="WOT172" s="3"/>
      <c r="WOU172" s="3"/>
      <c r="WOV172" s="3"/>
      <c r="WOW172" s="3"/>
      <c r="WOX172" s="3"/>
      <c r="WOY172" s="3"/>
      <c r="WOZ172" s="3"/>
      <c r="WPA172" s="3"/>
      <c r="WPB172" s="3"/>
      <c r="WPC172" s="3"/>
      <c r="WPD172" s="3"/>
      <c r="WPE172" s="3"/>
      <c r="WPF172" s="3"/>
      <c r="WPG172" s="3"/>
      <c r="WPH172" s="3"/>
      <c r="WPI172" s="3"/>
      <c r="WPJ172" s="3"/>
      <c r="WPK172" s="3"/>
      <c r="WPL172" s="3"/>
      <c r="WPM172" s="3"/>
      <c r="WPN172" s="3"/>
      <c r="WPO172" s="3"/>
      <c r="WPP172" s="3"/>
      <c r="WPQ172" s="3"/>
      <c r="WPR172" s="3"/>
      <c r="WPS172" s="3"/>
      <c r="WPT172" s="3"/>
      <c r="WPU172" s="3"/>
      <c r="WPV172" s="3"/>
      <c r="WPW172" s="3"/>
      <c r="WPX172" s="3"/>
      <c r="WPY172" s="3"/>
      <c r="WPZ172" s="3"/>
      <c r="WQA172" s="3"/>
      <c r="WQB172" s="3"/>
      <c r="WQC172" s="3"/>
      <c r="WQD172" s="3"/>
      <c r="WQE172" s="3"/>
      <c r="WQF172" s="3"/>
      <c r="WQG172" s="3"/>
      <c r="WQH172" s="3"/>
      <c r="WQI172" s="3"/>
      <c r="WQJ172" s="3"/>
      <c r="WQK172" s="3"/>
      <c r="WQL172" s="3"/>
      <c r="WQM172" s="3"/>
      <c r="WQN172" s="3"/>
      <c r="WQO172" s="3"/>
      <c r="WQP172" s="3"/>
      <c r="WQQ172" s="3"/>
      <c r="WQR172" s="3"/>
      <c r="WQS172" s="3"/>
      <c r="WQT172" s="3"/>
      <c r="WQU172" s="3"/>
      <c r="WQV172" s="3"/>
      <c r="WQW172" s="3"/>
      <c r="WQX172" s="3"/>
      <c r="WQY172" s="3"/>
      <c r="WQZ172" s="3"/>
      <c r="WRA172" s="3"/>
      <c r="WRB172" s="3"/>
      <c r="WRC172" s="3"/>
      <c r="WRD172" s="3"/>
      <c r="WRE172" s="3"/>
      <c r="WRF172" s="3"/>
      <c r="WRG172" s="3"/>
      <c r="WRH172" s="3"/>
      <c r="WRI172" s="3"/>
      <c r="WRJ172" s="3"/>
      <c r="WRK172" s="3"/>
      <c r="WRL172" s="3"/>
      <c r="WRM172" s="3"/>
      <c r="WRN172" s="3"/>
      <c r="WRO172" s="3"/>
      <c r="WRP172" s="3"/>
      <c r="WRQ172" s="3"/>
      <c r="WRR172" s="3"/>
      <c r="WRS172" s="3"/>
      <c r="WRT172" s="3"/>
      <c r="WRU172" s="3"/>
      <c r="WRV172" s="3"/>
      <c r="WRW172" s="3"/>
      <c r="WRX172" s="3"/>
      <c r="WRY172" s="3"/>
      <c r="WRZ172" s="3"/>
      <c r="WSA172" s="3"/>
      <c r="WSB172" s="3"/>
      <c r="WSC172" s="3"/>
      <c r="WSD172" s="3"/>
      <c r="WSE172" s="3"/>
      <c r="WSF172" s="3"/>
      <c r="WSG172" s="3"/>
      <c r="WSH172" s="3"/>
      <c r="WSI172" s="3"/>
      <c r="WSJ172" s="3"/>
      <c r="WSK172" s="3"/>
      <c r="WSL172" s="3"/>
      <c r="WSM172" s="3"/>
      <c r="WSN172" s="3"/>
      <c r="WSO172" s="3"/>
      <c r="WSP172" s="3"/>
      <c r="WSQ172" s="3"/>
      <c r="WSR172" s="3"/>
      <c r="WSS172" s="3"/>
      <c r="WST172" s="3"/>
      <c r="WSU172" s="3"/>
      <c r="WSV172" s="3"/>
      <c r="WSW172" s="3"/>
      <c r="WSX172" s="3"/>
      <c r="WSY172" s="3"/>
      <c r="WSZ172" s="3"/>
      <c r="WTA172" s="3"/>
      <c r="WTB172" s="3"/>
      <c r="WTC172" s="3"/>
      <c r="WTD172" s="3"/>
      <c r="WTE172" s="3"/>
      <c r="WTF172" s="3"/>
      <c r="WTG172" s="3"/>
      <c r="WTH172" s="3"/>
      <c r="WTI172" s="3"/>
      <c r="WTJ172" s="3"/>
      <c r="WTK172" s="3"/>
      <c r="WTL172" s="3"/>
      <c r="WTM172" s="3"/>
      <c r="WTN172" s="3"/>
      <c r="WTO172" s="3"/>
      <c r="WTP172" s="3"/>
      <c r="WTQ172" s="3"/>
      <c r="WTR172" s="3"/>
      <c r="WTS172" s="3"/>
      <c r="WTT172" s="3"/>
      <c r="WTU172" s="3"/>
      <c r="WTV172" s="3"/>
      <c r="WTW172" s="3"/>
      <c r="WTX172" s="3"/>
      <c r="WTY172" s="3"/>
      <c r="WTZ172" s="3"/>
      <c r="WUA172" s="3"/>
      <c r="WUB172" s="3"/>
      <c r="WUC172" s="3"/>
      <c r="WUD172" s="3"/>
      <c r="WUE172" s="3"/>
      <c r="WUF172" s="3"/>
      <c r="WUG172" s="3"/>
      <c r="WUH172" s="3"/>
      <c r="WUI172" s="3"/>
      <c r="WUJ172" s="3"/>
      <c r="WUK172" s="3"/>
      <c r="WUL172" s="3"/>
      <c r="WUM172" s="3"/>
      <c r="WUN172" s="3"/>
      <c r="WUO172" s="3"/>
      <c r="WUP172" s="3"/>
      <c r="WUQ172" s="3"/>
      <c r="WUR172" s="3"/>
      <c r="WUS172" s="3"/>
      <c r="WUT172" s="3"/>
      <c r="WUU172" s="3"/>
      <c r="WUV172" s="3"/>
      <c r="WUW172" s="3"/>
      <c r="WUX172" s="3"/>
      <c r="WUY172" s="3"/>
      <c r="WUZ172" s="3"/>
      <c r="WVA172" s="3"/>
      <c r="WVB172" s="3"/>
      <c r="WVC172" s="3"/>
      <c r="WVD172" s="3"/>
      <c r="WVE172" s="3"/>
      <c r="WVF172" s="3"/>
      <c r="WVG172" s="3"/>
      <c r="WVH172" s="3"/>
      <c r="WVI172" s="3"/>
      <c r="WVJ172" s="3"/>
      <c r="WVK172" s="3"/>
      <c r="WVL172" s="3"/>
      <c r="WVM172" s="3"/>
      <c r="WVN172" s="3"/>
      <c r="WVO172" s="3"/>
      <c r="WVP172" s="3"/>
      <c r="WVQ172" s="3"/>
      <c r="WVR172" s="3"/>
      <c r="WVS172" s="3"/>
      <c r="WVT172" s="3"/>
      <c r="WVU172" s="3"/>
      <c r="WVV172" s="3"/>
      <c r="WVW172" s="3"/>
      <c r="WVX172" s="3"/>
      <c r="WVY172" s="3"/>
      <c r="WVZ172" s="3"/>
      <c r="WWA172" s="3"/>
      <c r="WWB172" s="3"/>
      <c r="WWC172" s="3"/>
      <c r="WWD172" s="3"/>
      <c r="WWE172" s="3"/>
      <c r="WWF172" s="3"/>
      <c r="WWG172" s="3"/>
      <c r="WWH172" s="3"/>
      <c r="WWI172" s="3"/>
      <c r="WWJ172" s="3"/>
      <c r="WWK172" s="3"/>
      <c r="WWL172" s="3"/>
      <c r="WWM172" s="3"/>
      <c r="WWN172" s="3"/>
      <c r="WWO172" s="3"/>
      <c r="WWP172" s="3"/>
      <c r="WWQ172" s="3"/>
      <c r="WWR172" s="3"/>
      <c r="WWS172" s="3"/>
      <c r="WWT172" s="3"/>
      <c r="WWU172" s="3"/>
      <c r="WWV172" s="3"/>
      <c r="WWW172" s="3"/>
      <c r="WWX172" s="3"/>
      <c r="WWY172" s="3"/>
      <c r="WWZ172" s="3"/>
      <c r="WXA172" s="3"/>
      <c r="WXB172" s="3"/>
      <c r="WXC172" s="3"/>
      <c r="WXD172" s="3"/>
      <c r="WXE172" s="3"/>
      <c r="WXF172" s="3"/>
      <c r="WXG172" s="3"/>
      <c r="WXH172" s="3"/>
      <c r="WXI172" s="3"/>
      <c r="WXJ172" s="3"/>
      <c r="WXK172" s="3"/>
      <c r="WXL172" s="3"/>
      <c r="WXM172" s="3"/>
      <c r="WXN172" s="3"/>
      <c r="WXO172" s="3"/>
      <c r="WXP172" s="3"/>
      <c r="WXQ172" s="3"/>
      <c r="WXR172" s="3"/>
      <c r="WXS172" s="3"/>
      <c r="WXT172" s="3"/>
      <c r="WXU172" s="3"/>
      <c r="WXV172" s="3"/>
      <c r="WXW172" s="3"/>
      <c r="WXX172" s="3"/>
      <c r="WXY172" s="3"/>
      <c r="WXZ172" s="3"/>
      <c r="WYA172" s="3"/>
      <c r="WYB172" s="3"/>
      <c r="WYC172" s="3"/>
      <c r="WYD172" s="3"/>
      <c r="WYE172" s="3"/>
      <c r="WYF172" s="3"/>
      <c r="WYG172" s="3"/>
      <c r="WYH172" s="3"/>
      <c r="WYI172" s="3"/>
      <c r="WYJ172" s="3"/>
      <c r="WYK172" s="3"/>
      <c r="WYL172" s="3"/>
      <c r="WYM172" s="3"/>
      <c r="WYN172" s="3"/>
      <c r="WYO172" s="3"/>
      <c r="WYP172" s="3"/>
      <c r="WYQ172" s="3"/>
      <c r="WYR172" s="3"/>
      <c r="WYS172" s="3"/>
      <c r="WYT172" s="3"/>
      <c r="WYU172" s="3"/>
      <c r="WYV172" s="3"/>
      <c r="WYW172" s="3"/>
      <c r="WYX172" s="3"/>
      <c r="WYY172" s="3"/>
      <c r="WYZ172" s="3"/>
      <c r="WZA172" s="3"/>
      <c r="WZB172" s="3"/>
      <c r="WZC172" s="3"/>
      <c r="WZD172" s="3"/>
      <c r="WZE172" s="3"/>
      <c r="WZF172" s="3"/>
      <c r="WZG172" s="3"/>
      <c r="WZH172" s="3"/>
      <c r="WZI172" s="3"/>
      <c r="WZJ172" s="3"/>
      <c r="WZK172" s="3"/>
      <c r="WZL172" s="3"/>
      <c r="WZM172" s="3"/>
      <c r="WZN172" s="3"/>
      <c r="WZO172" s="3"/>
      <c r="WZP172" s="3"/>
      <c r="WZQ172" s="3"/>
      <c r="WZR172" s="3"/>
      <c r="WZS172" s="3"/>
      <c r="WZT172" s="3"/>
      <c r="WZU172" s="3"/>
      <c r="WZV172" s="3"/>
      <c r="WZW172" s="3"/>
      <c r="WZX172" s="3"/>
      <c r="WZY172" s="3"/>
      <c r="WZZ172" s="3"/>
      <c r="XAA172" s="3"/>
      <c r="XAB172" s="3"/>
      <c r="XAC172" s="3"/>
      <c r="XAD172" s="3"/>
      <c r="XAE172" s="3"/>
      <c r="XAF172" s="3"/>
      <c r="XAG172" s="3"/>
      <c r="XAH172" s="3"/>
      <c r="XAI172" s="3"/>
      <c r="XAJ172" s="3"/>
      <c r="XAK172" s="3"/>
      <c r="XAL172" s="3"/>
      <c r="XAM172" s="3"/>
      <c r="XAN172" s="3"/>
      <c r="XAO172" s="3"/>
      <c r="XAP172" s="3"/>
      <c r="XAQ172" s="3"/>
      <c r="XAR172" s="3"/>
      <c r="XAS172" s="3"/>
      <c r="XAT172" s="3"/>
      <c r="XAU172" s="3"/>
      <c r="XAV172" s="3"/>
      <c r="XAW172" s="3"/>
      <c r="XAX172" s="3"/>
      <c r="XAY172" s="3"/>
      <c r="XAZ172" s="3"/>
      <c r="XBA172" s="3"/>
      <c r="XBB172" s="3"/>
      <c r="XBC172" s="3"/>
      <c r="XBD172" s="3"/>
      <c r="XBE172" s="3"/>
      <c r="XBF172" s="3"/>
      <c r="XBG172" s="3"/>
      <c r="XBH172" s="3"/>
      <c r="XBI172" s="3"/>
      <c r="XBJ172" s="3"/>
      <c r="XBK172" s="3"/>
      <c r="XBL172" s="3"/>
      <c r="XBM172" s="3"/>
      <c r="XBN172" s="3"/>
      <c r="XBO172" s="3"/>
      <c r="XBP172" s="3"/>
      <c r="XBQ172" s="3"/>
      <c r="XBR172" s="3"/>
      <c r="XBS172" s="3"/>
      <c r="XBT172" s="3"/>
      <c r="XBU172" s="3"/>
      <c r="XBV172" s="3"/>
      <c r="XBW172" s="3"/>
      <c r="XBX172" s="3"/>
      <c r="XBY172" s="3"/>
      <c r="XBZ172" s="3"/>
      <c r="XCA172" s="3"/>
      <c r="XCB172" s="3"/>
      <c r="XCC172" s="3"/>
      <c r="XCD172" s="3"/>
      <c r="XCE172" s="3"/>
      <c r="XCF172" s="3"/>
      <c r="XCG172" s="3"/>
      <c r="XCH172" s="3"/>
      <c r="XCI172" s="3"/>
      <c r="XCJ172" s="3"/>
      <c r="XCK172" s="3"/>
      <c r="XCL172" s="3"/>
      <c r="XCM172" s="3"/>
      <c r="XCN172" s="3"/>
      <c r="XCO172" s="3"/>
      <c r="XCP172" s="3"/>
      <c r="XCQ172" s="3"/>
      <c r="XCR172" s="3"/>
      <c r="XCS172" s="3"/>
      <c r="XCT172" s="3"/>
      <c r="XCU172" s="3"/>
      <c r="XCV172" s="3"/>
      <c r="XCW172" s="3"/>
      <c r="XCX172" s="3"/>
      <c r="XCY172" s="3"/>
      <c r="XCZ172" s="3"/>
      <c r="XDA172" s="3"/>
      <c r="XDB172" s="3"/>
      <c r="XDC172" s="3"/>
      <c r="XDD172" s="3"/>
      <c r="XDE172" s="3"/>
      <c r="XDF172" s="3"/>
      <c r="XDG172" s="3"/>
      <c r="XDH172" s="3"/>
      <c r="XDI172" s="3"/>
      <c r="XDJ172" s="3"/>
      <c r="XDK172" s="3"/>
      <c r="XDL172" s="3"/>
      <c r="XDM172" s="3"/>
      <c r="XDN172" s="3"/>
      <c r="XDO172" s="3"/>
      <c r="XDP172" s="3"/>
      <c r="XDQ172" s="3"/>
      <c r="XDR172" s="3"/>
      <c r="XDS172" s="3"/>
      <c r="XDT172" s="3"/>
      <c r="XDU172" s="3"/>
      <c r="XDV172" s="3"/>
      <c r="XDW172" s="3"/>
      <c r="XDX172" s="3"/>
      <c r="XDY172" s="3"/>
      <c r="XDZ172" s="3"/>
      <c r="XEA172" s="3"/>
      <c r="XEB172" s="3"/>
      <c r="XEC172" s="3"/>
      <c r="XED172" s="3"/>
      <c r="XEE172" s="3"/>
      <c r="XEF172" s="3"/>
      <c r="XEG172" s="3"/>
      <c r="XEH172" s="3"/>
      <c r="XEI172" s="3"/>
      <c r="XEJ172" s="3"/>
      <c r="XEK172" s="3"/>
      <c r="XEL172" s="3"/>
      <c r="XEM172" s="3"/>
      <c r="XEN172" s="3"/>
      <c r="XEO172" s="3"/>
      <c r="XEP172" s="3"/>
      <c r="XEQ172" s="3"/>
      <c r="XER172" s="3"/>
      <c r="XES172" s="3"/>
      <c r="XET172" s="3"/>
      <c r="XEU172" s="3"/>
      <c r="XEV172" s="3"/>
      <c r="XEW172" s="3"/>
      <c r="XEX172" s="3"/>
      <c r="XEY172" s="3"/>
      <c r="XEZ172" s="3"/>
      <c r="XFA172" s="3"/>
      <c r="XFB172" s="3"/>
      <c r="XFC172" s="3"/>
    </row>
    <row r="173" spans="1:1638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  <c r="AAA173" s="3"/>
      <c r="AAB173" s="3"/>
      <c r="AAC173" s="3"/>
      <c r="AAD173" s="3"/>
      <c r="AAE173" s="3"/>
      <c r="AAF173" s="3"/>
      <c r="AAG173" s="3"/>
      <c r="AAH173" s="3"/>
      <c r="AAI173" s="3"/>
      <c r="AAJ173" s="3"/>
      <c r="AAK173" s="3"/>
      <c r="AAL173" s="3"/>
      <c r="AAM173" s="3"/>
      <c r="AAN173" s="3"/>
      <c r="AAO173" s="3"/>
      <c r="AAP173" s="3"/>
      <c r="AAQ173" s="3"/>
      <c r="AAR173" s="3"/>
      <c r="AAS173" s="3"/>
      <c r="AAT173" s="3"/>
      <c r="AAU173" s="3"/>
      <c r="AAV173" s="3"/>
      <c r="AAW173" s="3"/>
      <c r="AAX173" s="3"/>
      <c r="AAY173" s="3"/>
      <c r="AAZ173" s="3"/>
      <c r="ABA173" s="3"/>
      <c r="ABB173" s="3"/>
      <c r="ABC173" s="3"/>
      <c r="ABD173" s="3"/>
      <c r="ABE173" s="3"/>
      <c r="ABF173" s="3"/>
      <c r="ABG173" s="3"/>
      <c r="ABH173" s="3"/>
      <c r="ABI173" s="3"/>
      <c r="ABJ173" s="3"/>
      <c r="ABK173" s="3"/>
      <c r="ABL173" s="3"/>
      <c r="ABM173" s="3"/>
      <c r="ABN173" s="3"/>
      <c r="ABO173" s="3"/>
      <c r="ABP173" s="3"/>
      <c r="ABQ173" s="3"/>
      <c r="ABR173" s="3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3"/>
      <c r="ACL173" s="3"/>
      <c r="ACM173" s="3"/>
      <c r="ACN173" s="3"/>
      <c r="ACO173" s="3"/>
      <c r="ACP173" s="3"/>
      <c r="ACQ173" s="3"/>
      <c r="ACR173" s="3"/>
      <c r="ACS173" s="3"/>
      <c r="ACT173" s="3"/>
      <c r="ACU173" s="3"/>
      <c r="ACV173" s="3"/>
      <c r="ACW173" s="3"/>
      <c r="ACX173" s="3"/>
      <c r="ACY173" s="3"/>
      <c r="ACZ173" s="3"/>
      <c r="ADA173" s="3"/>
      <c r="ADB173" s="3"/>
      <c r="ADC173" s="3"/>
      <c r="ADD173" s="3"/>
      <c r="ADE173" s="3"/>
      <c r="ADF173" s="3"/>
      <c r="ADG173" s="3"/>
      <c r="ADH173" s="3"/>
      <c r="ADI173" s="3"/>
      <c r="ADJ173" s="3"/>
      <c r="ADK173" s="3"/>
      <c r="ADL173" s="3"/>
      <c r="ADM173" s="3"/>
      <c r="ADN173" s="3"/>
      <c r="ADO173" s="3"/>
      <c r="ADP173" s="3"/>
      <c r="ADQ173" s="3"/>
      <c r="ADR173" s="3"/>
      <c r="ADS173" s="3"/>
      <c r="ADT173" s="3"/>
      <c r="ADU173" s="3"/>
      <c r="ADV173" s="3"/>
      <c r="ADW173" s="3"/>
      <c r="ADX173" s="3"/>
      <c r="ADY173" s="3"/>
      <c r="ADZ173" s="3"/>
      <c r="AEA173" s="3"/>
      <c r="AEB173" s="3"/>
      <c r="AEC173" s="3"/>
      <c r="AED173" s="3"/>
      <c r="AEE173" s="3"/>
      <c r="AEF173" s="3"/>
      <c r="AEG173" s="3"/>
      <c r="AEH173" s="3"/>
      <c r="AEI173" s="3"/>
      <c r="AEJ173" s="3"/>
      <c r="AEK173" s="3"/>
      <c r="AEL173" s="3"/>
      <c r="AEM173" s="3"/>
      <c r="AEN173" s="3"/>
      <c r="AEO173" s="3"/>
      <c r="AEP173" s="3"/>
      <c r="AEQ173" s="3"/>
      <c r="AER173" s="3"/>
      <c r="AES173" s="3"/>
      <c r="AET173" s="3"/>
      <c r="AEU173" s="3"/>
      <c r="AEV173" s="3"/>
      <c r="AEW173" s="3"/>
      <c r="AEX173" s="3"/>
      <c r="AEY173" s="3"/>
      <c r="AEZ173" s="3"/>
      <c r="AFA173" s="3"/>
      <c r="AFB173" s="3"/>
      <c r="AFC173" s="3"/>
      <c r="AFD173" s="3"/>
      <c r="AFE173" s="3"/>
      <c r="AFF173" s="3"/>
      <c r="AFG173" s="3"/>
      <c r="AFH173" s="3"/>
      <c r="AFI173" s="3"/>
      <c r="AFJ173" s="3"/>
      <c r="AFK173" s="3"/>
      <c r="AFL173" s="3"/>
      <c r="AFM173" s="3"/>
      <c r="AFN173" s="3"/>
      <c r="AFO173" s="3"/>
      <c r="AFP173" s="3"/>
      <c r="AFQ173" s="3"/>
      <c r="AFR173" s="3"/>
      <c r="AFS173" s="3"/>
      <c r="AFT173" s="3"/>
      <c r="AFU173" s="3"/>
      <c r="AFV173" s="3"/>
      <c r="AFW173" s="3"/>
      <c r="AFX173" s="3"/>
      <c r="AFY173" s="3"/>
      <c r="AFZ173" s="3"/>
      <c r="AGA173" s="3"/>
      <c r="AGB173" s="3"/>
      <c r="AGC173" s="3"/>
      <c r="AGD173" s="3"/>
      <c r="AGE173" s="3"/>
      <c r="AGF173" s="3"/>
      <c r="AGG173" s="3"/>
      <c r="AGH173" s="3"/>
      <c r="AGI173" s="3"/>
      <c r="AGJ173" s="3"/>
      <c r="AGK173" s="3"/>
      <c r="AGL173" s="3"/>
      <c r="AGM173" s="3"/>
      <c r="AGN173" s="3"/>
      <c r="AGO173" s="3"/>
      <c r="AGP173" s="3"/>
      <c r="AGQ173" s="3"/>
      <c r="AGR173" s="3"/>
      <c r="AGS173" s="3"/>
      <c r="AGT173" s="3"/>
      <c r="AGU173" s="3"/>
      <c r="AGV173" s="3"/>
      <c r="AGW173" s="3"/>
      <c r="AGX173" s="3"/>
      <c r="AGY173" s="3"/>
      <c r="AGZ173" s="3"/>
      <c r="AHA173" s="3"/>
      <c r="AHB173" s="3"/>
      <c r="AHC173" s="3"/>
      <c r="AHD173" s="3"/>
      <c r="AHE173" s="3"/>
      <c r="AHF173" s="3"/>
      <c r="AHG173" s="3"/>
      <c r="AHH173" s="3"/>
      <c r="AHI173" s="3"/>
      <c r="AHJ173" s="3"/>
      <c r="AHK173" s="3"/>
      <c r="AHL173" s="3"/>
      <c r="AHM173" s="3"/>
      <c r="AHN173" s="3"/>
      <c r="AHO173" s="3"/>
      <c r="AHP173" s="3"/>
      <c r="AHQ173" s="3"/>
      <c r="AHR173" s="3"/>
      <c r="AHS173" s="3"/>
      <c r="AHT173" s="3"/>
      <c r="AHU173" s="3"/>
      <c r="AHV173" s="3"/>
      <c r="AHW173" s="3"/>
      <c r="AHX173" s="3"/>
      <c r="AHY173" s="3"/>
      <c r="AHZ173" s="3"/>
      <c r="AIA173" s="3"/>
      <c r="AIB173" s="3"/>
      <c r="AIC173" s="3"/>
      <c r="AID173" s="3"/>
      <c r="AIE173" s="3"/>
      <c r="AIF173" s="3"/>
      <c r="AIG173" s="3"/>
      <c r="AIH173" s="3"/>
      <c r="AII173" s="3"/>
      <c r="AIJ173" s="3"/>
      <c r="AIK173" s="3"/>
      <c r="AIL173" s="3"/>
      <c r="AIM173" s="3"/>
      <c r="AIN173" s="3"/>
      <c r="AIO173" s="3"/>
      <c r="AIP173" s="3"/>
      <c r="AIQ173" s="3"/>
      <c r="AIR173" s="3"/>
      <c r="AIS173" s="3"/>
      <c r="AIT173" s="3"/>
      <c r="AIU173" s="3"/>
      <c r="AIV173" s="3"/>
      <c r="AIW173" s="3"/>
      <c r="AIX173" s="3"/>
      <c r="AIY173" s="3"/>
      <c r="AIZ173" s="3"/>
      <c r="AJA173" s="3"/>
      <c r="AJB173" s="3"/>
      <c r="AJC173" s="3"/>
      <c r="AJD173" s="3"/>
      <c r="AJE173" s="3"/>
      <c r="AJF173" s="3"/>
      <c r="AJG173" s="3"/>
      <c r="AJH173" s="3"/>
      <c r="AJI173" s="3"/>
      <c r="AJJ173" s="3"/>
      <c r="AJK173" s="3"/>
      <c r="AJL173" s="3"/>
      <c r="AJM173" s="3"/>
      <c r="AJN173" s="3"/>
      <c r="AJO173" s="3"/>
      <c r="AJP173" s="3"/>
      <c r="AJQ173" s="3"/>
      <c r="AJR173" s="3"/>
      <c r="AJS173" s="3"/>
      <c r="AJT173" s="3"/>
      <c r="AJU173" s="3"/>
      <c r="AJV173" s="3"/>
      <c r="AJW173" s="3"/>
      <c r="AJX173" s="3"/>
      <c r="AJY173" s="3"/>
      <c r="AJZ173" s="3"/>
      <c r="AKA173" s="3"/>
      <c r="AKB173" s="3"/>
      <c r="AKC173" s="3"/>
      <c r="AKD173" s="3"/>
      <c r="AKE173" s="3"/>
      <c r="AKF173" s="3"/>
      <c r="AKG173" s="3"/>
      <c r="AKH173" s="3"/>
      <c r="AKI173" s="3"/>
      <c r="AKJ173" s="3"/>
      <c r="AKK173" s="3"/>
      <c r="AKL173" s="3"/>
      <c r="AKM173" s="3"/>
      <c r="AKN173" s="3"/>
      <c r="AKO173" s="3"/>
      <c r="AKP173" s="3"/>
      <c r="AKQ173" s="3"/>
      <c r="AKR173" s="3"/>
      <c r="AKS173" s="3"/>
      <c r="AKT173" s="3"/>
      <c r="AKU173" s="3"/>
      <c r="AKV173" s="3"/>
      <c r="AKW173" s="3"/>
      <c r="AKX173" s="3"/>
      <c r="AKY173" s="3"/>
      <c r="AKZ173" s="3"/>
      <c r="ALA173" s="3"/>
      <c r="ALB173" s="3"/>
      <c r="ALC173" s="3"/>
      <c r="ALD173" s="3"/>
      <c r="ALE173" s="3"/>
      <c r="ALF173" s="3"/>
      <c r="ALG173" s="3"/>
      <c r="ALH173" s="3"/>
      <c r="ALI173" s="3"/>
      <c r="ALJ173" s="3"/>
      <c r="ALK173" s="3"/>
      <c r="ALL173" s="3"/>
      <c r="ALM173" s="3"/>
      <c r="ALN173" s="3"/>
      <c r="ALO173" s="3"/>
      <c r="ALP173" s="3"/>
      <c r="ALQ173" s="3"/>
      <c r="ALR173" s="3"/>
      <c r="ALS173" s="3"/>
      <c r="ALT173" s="3"/>
      <c r="ALU173" s="3"/>
      <c r="ALV173" s="3"/>
      <c r="ALW173" s="3"/>
      <c r="ALX173" s="3"/>
      <c r="ALY173" s="3"/>
      <c r="ALZ173" s="3"/>
      <c r="AMA173" s="3"/>
      <c r="AMB173" s="3"/>
      <c r="AMC173" s="3"/>
      <c r="AMD173" s="3"/>
      <c r="AME173" s="3"/>
      <c r="AMF173" s="3"/>
      <c r="AMG173" s="3"/>
      <c r="AMH173" s="3"/>
      <c r="AMI173" s="3"/>
      <c r="AMJ173" s="3"/>
      <c r="AMK173" s="3"/>
      <c r="AML173" s="3"/>
      <c r="AMM173" s="3"/>
      <c r="AMN173" s="3"/>
      <c r="AMO173" s="3"/>
      <c r="AMP173" s="3"/>
      <c r="AMQ173" s="3"/>
      <c r="AMR173" s="3"/>
      <c r="AMS173" s="3"/>
      <c r="AMT173" s="3"/>
      <c r="AMU173" s="3"/>
      <c r="AMV173" s="3"/>
      <c r="AMW173" s="3"/>
      <c r="AMX173" s="3"/>
      <c r="AMY173" s="3"/>
      <c r="AMZ173" s="3"/>
      <c r="ANA173" s="3"/>
      <c r="ANB173" s="3"/>
      <c r="ANC173" s="3"/>
      <c r="AND173" s="3"/>
      <c r="ANE173" s="3"/>
      <c r="ANF173" s="3"/>
      <c r="ANG173" s="3"/>
      <c r="ANH173" s="3"/>
      <c r="ANI173" s="3"/>
      <c r="ANJ173" s="3"/>
      <c r="ANK173" s="3"/>
      <c r="ANL173" s="3"/>
      <c r="ANM173" s="3"/>
      <c r="ANN173" s="3"/>
      <c r="ANO173" s="3"/>
      <c r="ANP173" s="3"/>
      <c r="ANQ173" s="3"/>
      <c r="ANR173" s="3"/>
      <c r="ANS173" s="3"/>
      <c r="ANT173" s="3"/>
      <c r="ANU173" s="3"/>
      <c r="ANV173" s="3"/>
      <c r="ANW173" s="3"/>
      <c r="ANX173" s="3"/>
      <c r="ANY173" s="3"/>
      <c r="ANZ173" s="3"/>
      <c r="AOA173" s="3"/>
      <c r="AOB173" s="3"/>
      <c r="AOC173" s="3"/>
      <c r="AOD173" s="3"/>
      <c r="AOE173" s="3"/>
      <c r="AOF173" s="3"/>
      <c r="AOG173" s="3"/>
      <c r="AOH173" s="3"/>
      <c r="AOI173" s="3"/>
      <c r="AOJ173" s="3"/>
      <c r="AOK173" s="3"/>
      <c r="AOL173" s="3"/>
      <c r="AOM173" s="3"/>
      <c r="AON173" s="3"/>
      <c r="AOO173" s="3"/>
      <c r="AOP173" s="3"/>
      <c r="AOQ173" s="3"/>
      <c r="AOR173" s="3"/>
      <c r="AOS173" s="3"/>
      <c r="AOT173" s="3"/>
      <c r="AOU173" s="3"/>
      <c r="AOV173" s="3"/>
      <c r="AOW173" s="3"/>
      <c r="AOX173" s="3"/>
      <c r="AOY173" s="3"/>
      <c r="AOZ173" s="3"/>
      <c r="APA173" s="3"/>
      <c r="APB173" s="3"/>
      <c r="APC173" s="3"/>
      <c r="APD173" s="3"/>
      <c r="APE173" s="3"/>
      <c r="APF173" s="3"/>
      <c r="APG173" s="3"/>
      <c r="APH173" s="3"/>
      <c r="API173" s="3"/>
      <c r="APJ173" s="3"/>
      <c r="APK173" s="3"/>
      <c r="APL173" s="3"/>
      <c r="APM173" s="3"/>
      <c r="APN173" s="3"/>
      <c r="APO173" s="3"/>
      <c r="APP173" s="3"/>
      <c r="APQ173" s="3"/>
      <c r="APR173" s="3"/>
      <c r="APS173" s="3"/>
      <c r="APT173" s="3"/>
      <c r="APU173" s="3"/>
      <c r="APV173" s="3"/>
      <c r="APW173" s="3"/>
      <c r="APX173" s="3"/>
      <c r="APY173" s="3"/>
      <c r="APZ173" s="3"/>
      <c r="AQA173" s="3"/>
      <c r="AQB173" s="3"/>
      <c r="AQC173" s="3"/>
      <c r="AQD173" s="3"/>
      <c r="AQE173" s="3"/>
      <c r="AQF173" s="3"/>
      <c r="AQG173" s="3"/>
      <c r="AQH173" s="3"/>
      <c r="AQI173" s="3"/>
      <c r="AQJ173" s="3"/>
      <c r="AQK173" s="3"/>
      <c r="AQL173" s="3"/>
      <c r="AQM173" s="3"/>
      <c r="AQN173" s="3"/>
      <c r="AQO173" s="3"/>
      <c r="AQP173" s="3"/>
      <c r="AQQ173" s="3"/>
      <c r="AQR173" s="3"/>
      <c r="AQS173" s="3"/>
      <c r="AQT173" s="3"/>
      <c r="AQU173" s="3"/>
      <c r="AQV173" s="3"/>
      <c r="AQW173" s="3"/>
      <c r="AQX173" s="3"/>
      <c r="AQY173" s="3"/>
      <c r="AQZ173" s="3"/>
      <c r="ARA173" s="3"/>
      <c r="ARB173" s="3"/>
      <c r="ARC173" s="3"/>
      <c r="ARD173" s="3"/>
      <c r="ARE173" s="3"/>
      <c r="ARF173" s="3"/>
      <c r="ARG173" s="3"/>
      <c r="ARH173" s="3"/>
      <c r="ARI173" s="3"/>
      <c r="ARJ173" s="3"/>
      <c r="ARK173" s="3"/>
      <c r="ARL173" s="3"/>
      <c r="ARM173" s="3"/>
      <c r="ARN173" s="3"/>
      <c r="ARO173" s="3"/>
      <c r="ARP173" s="3"/>
      <c r="ARQ173" s="3"/>
      <c r="ARR173" s="3"/>
      <c r="ARS173" s="3"/>
      <c r="ART173" s="3"/>
      <c r="ARU173" s="3"/>
      <c r="ARV173" s="3"/>
      <c r="ARW173" s="3"/>
      <c r="ARX173" s="3"/>
      <c r="ARY173" s="3"/>
      <c r="ARZ173" s="3"/>
      <c r="ASA173" s="3"/>
      <c r="ASB173" s="3"/>
      <c r="ASC173" s="3"/>
      <c r="ASD173" s="3"/>
      <c r="ASE173" s="3"/>
      <c r="ASF173" s="3"/>
      <c r="ASG173" s="3"/>
      <c r="ASH173" s="3"/>
      <c r="ASI173" s="3"/>
      <c r="ASJ173" s="3"/>
      <c r="ASK173" s="3"/>
      <c r="ASL173" s="3"/>
      <c r="ASM173" s="3"/>
      <c r="ASN173" s="3"/>
      <c r="ASO173" s="3"/>
      <c r="ASP173" s="3"/>
      <c r="ASQ173" s="3"/>
      <c r="ASR173" s="3"/>
      <c r="ASS173" s="3"/>
      <c r="AST173" s="3"/>
      <c r="ASU173" s="3"/>
      <c r="ASV173" s="3"/>
      <c r="ASW173" s="3"/>
      <c r="ASX173" s="3"/>
      <c r="ASY173" s="3"/>
      <c r="ASZ173" s="3"/>
      <c r="ATA173" s="3"/>
      <c r="ATB173" s="3"/>
      <c r="ATC173" s="3"/>
      <c r="ATD173" s="3"/>
      <c r="ATE173" s="3"/>
      <c r="ATF173" s="3"/>
      <c r="ATG173" s="3"/>
      <c r="ATH173" s="3"/>
      <c r="ATI173" s="3"/>
      <c r="ATJ173" s="3"/>
      <c r="ATK173" s="3"/>
      <c r="ATL173" s="3"/>
      <c r="ATM173" s="3"/>
      <c r="ATN173" s="3"/>
      <c r="ATO173" s="3"/>
      <c r="ATP173" s="3"/>
      <c r="ATQ173" s="3"/>
      <c r="ATR173" s="3"/>
      <c r="ATS173" s="3"/>
      <c r="ATT173" s="3"/>
      <c r="ATU173" s="3"/>
      <c r="ATV173" s="3"/>
      <c r="ATW173" s="3"/>
      <c r="ATX173" s="3"/>
      <c r="ATY173" s="3"/>
      <c r="ATZ173" s="3"/>
      <c r="AUA173" s="3"/>
      <c r="AUB173" s="3"/>
      <c r="AUC173" s="3"/>
      <c r="AUD173" s="3"/>
      <c r="AUE173" s="3"/>
      <c r="AUF173" s="3"/>
      <c r="AUG173" s="3"/>
      <c r="AUH173" s="3"/>
      <c r="AUI173" s="3"/>
      <c r="AUJ173" s="3"/>
      <c r="AUK173" s="3"/>
      <c r="AUL173" s="3"/>
      <c r="AUM173" s="3"/>
      <c r="AUN173" s="3"/>
      <c r="AUO173" s="3"/>
      <c r="AUP173" s="3"/>
      <c r="AUQ173" s="3"/>
      <c r="AUR173" s="3"/>
      <c r="AUS173" s="3"/>
      <c r="AUT173" s="3"/>
      <c r="AUU173" s="3"/>
      <c r="AUV173" s="3"/>
      <c r="AUW173" s="3"/>
      <c r="AUX173" s="3"/>
      <c r="AUY173" s="3"/>
      <c r="AUZ173" s="3"/>
      <c r="AVA173" s="3"/>
      <c r="AVB173" s="3"/>
      <c r="AVC173" s="3"/>
      <c r="AVD173" s="3"/>
      <c r="AVE173" s="3"/>
      <c r="AVF173" s="3"/>
      <c r="AVG173" s="3"/>
      <c r="AVH173" s="3"/>
      <c r="AVI173" s="3"/>
      <c r="AVJ173" s="3"/>
      <c r="AVK173" s="3"/>
      <c r="AVL173" s="3"/>
      <c r="AVM173" s="3"/>
      <c r="AVN173" s="3"/>
      <c r="AVO173" s="3"/>
      <c r="AVP173" s="3"/>
      <c r="AVQ173" s="3"/>
      <c r="AVR173" s="3"/>
      <c r="AVS173" s="3"/>
      <c r="AVT173" s="3"/>
      <c r="AVU173" s="3"/>
      <c r="AVV173" s="3"/>
      <c r="AVW173" s="3"/>
      <c r="AVX173" s="3"/>
      <c r="AVY173" s="3"/>
      <c r="AVZ173" s="3"/>
      <c r="AWA173" s="3"/>
      <c r="AWB173" s="3"/>
      <c r="AWC173" s="3"/>
      <c r="AWD173" s="3"/>
      <c r="AWE173" s="3"/>
      <c r="AWF173" s="3"/>
      <c r="AWG173" s="3"/>
      <c r="AWH173" s="3"/>
      <c r="AWI173" s="3"/>
      <c r="AWJ173" s="3"/>
      <c r="AWK173" s="3"/>
      <c r="AWL173" s="3"/>
      <c r="AWM173" s="3"/>
      <c r="AWN173" s="3"/>
      <c r="AWO173" s="3"/>
      <c r="AWP173" s="3"/>
      <c r="AWQ173" s="3"/>
      <c r="AWR173" s="3"/>
      <c r="AWS173" s="3"/>
      <c r="AWT173" s="3"/>
      <c r="AWU173" s="3"/>
      <c r="AWV173" s="3"/>
      <c r="AWW173" s="3"/>
      <c r="AWX173" s="3"/>
      <c r="AWY173" s="3"/>
      <c r="AWZ173" s="3"/>
      <c r="AXA173" s="3"/>
      <c r="AXB173" s="3"/>
      <c r="AXC173" s="3"/>
      <c r="AXD173" s="3"/>
      <c r="AXE173" s="3"/>
      <c r="AXF173" s="3"/>
      <c r="AXG173" s="3"/>
      <c r="AXH173" s="3"/>
      <c r="AXI173" s="3"/>
      <c r="AXJ173" s="3"/>
      <c r="AXK173" s="3"/>
      <c r="AXL173" s="3"/>
      <c r="AXM173" s="3"/>
      <c r="AXN173" s="3"/>
      <c r="AXO173" s="3"/>
      <c r="AXP173" s="3"/>
      <c r="AXQ173" s="3"/>
      <c r="AXR173" s="3"/>
      <c r="AXS173" s="3"/>
      <c r="AXT173" s="3"/>
      <c r="AXU173" s="3"/>
      <c r="AXV173" s="3"/>
      <c r="AXW173" s="3"/>
      <c r="AXX173" s="3"/>
      <c r="AXY173" s="3"/>
      <c r="AXZ173" s="3"/>
      <c r="AYA173" s="3"/>
      <c r="AYB173" s="3"/>
      <c r="AYC173" s="3"/>
      <c r="AYD173" s="3"/>
      <c r="AYE173" s="3"/>
      <c r="AYF173" s="3"/>
      <c r="AYG173" s="3"/>
      <c r="AYH173" s="3"/>
      <c r="AYI173" s="3"/>
      <c r="AYJ173" s="3"/>
      <c r="AYK173" s="3"/>
      <c r="AYL173" s="3"/>
      <c r="AYM173" s="3"/>
      <c r="AYN173" s="3"/>
      <c r="AYO173" s="3"/>
      <c r="AYP173" s="3"/>
      <c r="AYQ173" s="3"/>
      <c r="AYR173" s="3"/>
      <c r="AYS173" s="3"/>
      <c r="AYT173" s="3"/>
      <c r="AYU173" s="3"/>
      <c r="AYV173" s="3"/>
      <c r="AYW173" s="3"/>
      <c r="AYX173" s="3"/>
      <c r="AYY173" s="3"/>
      <c r="AYZ173" s="3"/>
      <c r="AZA173" s="3"/>
      <c r="AZB173" s="3"/>
      <c r="AZC173" s="3"/>
      <c r="AZD173" s="3"/>
      <c r="AZE173" s="3"/>
      <c r="AZF173" s="3"/>
      <c r="AZG173" s="3"/>
      <c r="AZH173" s="3"/>
      <c r="AZI173" s="3"/>
      <c r="AZJ173" s="3"/>
      <c r="AZK173" s="3"/>
      <c r="AZL173" s="3"/>
      <c r="AZM173" s="3"/>
      <c r="AZN173" s="3"/>
      <c r="AZO173" s="3"/>
      <c r="AZP173" s="3"/>
      <c r="AZQ173" s="3"/>
      <c r="AZR173" s="3"/>
      <c r="AZS173" s="3"/>
      <c r="AZT173" s="3"/>
      <c r="AZU173" s="3"/>
      <c r="AZV173" s="3"/>
      <c r="AZW173" s="3"/>
      <c r="AZX173" s="3"/>
      <c r="AZY173" s="3"/>
      <c r="AZZ173" s="3"/>
      <c r="BAA173" s="3"/>
      <c r="BAB173" s="3"/>
      <c r="BAC173" s="3"/>
      <c r="BAD173" s="3"/>
      <c r="BAE173" s="3"/>
      <c r="BAF173" s="3"/>
      <c r="BAG173" s="3"/>
      <c r="BAH173" s="3"/>
      <c r="BAI173" s="3"/>
      <c r="BAJ173" s="3"/>
      <c r="BAK173" s="3"/>
      <c r="BAL173" s="3"/>
      <c r="BAM173" s="3"/>
      <c r="BAN173" s="3"/>
      <c r="BAO173" s="3"/>
      <c r="BAP173" s="3"/>
      <c r="BAQ173" s="3"/>
      <c r="BAR173" s="3"/>
      <c r="BAS173" s="3"/>
      <c r="BAT173" s="3"/>
      <c r="BAU173" s="3"/>
      <c r="BAV173" s="3"/>
      <c r="BAW173" s="3"/>
      <c r="BAX173" s="3"/>
      <c r="BAY173" s="3"/>
      <c r="BAZ173" s="3"/>
      <c r="BBA173" s="3"/>
      <c r="BBB173" s="3"/>
      <c r="BBC173" s="3"/>
      <c r="BBD173" s="3"/>
      <c r="BBE173" s="3"/>
      <c r="BBF173" s="3"/>
      <c r="BBG173" s="3"/>
      <c r="BBH173" s="3"/>
      <c r="BBI173" s="3"/>
      <c r="BBJ173" s="3"/>
      <c r="BBK173" s="3"/>
      <c r="BBL173" s="3"/>
      <c r="BBM173" s="3"/>
      <c r="BBN173" s="3"/>
      <c r="BBO173" s="3"/>
      <c r="BBP173" s="3"/>
      <c r="BBQ173" s="3"/>
      <c r="BBR173" s="3"/>
      <c r="BBS173" s="3"/>
      <c r="BBT173" s="3"/>
      <c r="BBU173" s="3"/>
      <c r="BBV173" s="3"/>
      <c r="BBW173" s="3"/>
      <c r="BBX173" s="3"/>
      <c r="BBY173" s="3"/>
      <c r="BBZ173" s="3"/>
      <c r="BCA173" s="3"/>
      <c r="BCB173" s="3"/>
      <c r="BCC173" s="3"/>
      <c r="BCD173" s="3"/>
      <c r="BCE173" s="3"/>
      <c r="BCF173" s="3"/>
      <c r="BCG173" s="3"/>
      <c r="BCH173" s="3"/>
      <c r="BCI173" s="3"/>
      <c r="BCJ173" s="3"/>
      <c r="BCK173" s="3"/>
      <c r="BCL173" s="3"/>
      <c r="BCM173" s="3"/>
      <c r="BCN173" s="3"/>
      <c r="BCO173" s="3"/>
      <c r="BCP173" s="3"/>
      <c r="BCQ173" s="3"/>
      <c r="BCR173" s="3"/>
      <c r="BCS173" s="3"/>
      <c r="BCT173" s="3"/>
      <c r="BCU173" s="3"/>
      <c r="BCV173" s="3"/>
      <c r="BCW173" s="3"/>
      <c r="BCX173" s="3"/>
      <c r="BCY173" s="3"/>
      <c r="BCZ173" s="3"/>
      <c r="BDA173" s="3"/>
      <c r="BDB173" s="3"/>
      <c r="BDC173" s="3"/>
      <c r="BDD173" s="3"/>
      <c r="BDE173" s="3"/>
      <c r="BDF173" s="3"/>
      <c r="BDG173" s="3"/>
      <c r="BDH173" s="3"/>
      <c r="BDI173" s="3"/>
      <c r="BDJ173" s="3"/>
      <c r="BDK173" s="3"/>
      <c r="BDL173" s="3"/>
      <c r="BDM173" s="3"/>
      <c r="BDN173" s="3"/>
      <c r="BDO173" s="3"/>
      <c r="BDP173" s="3"/>
      <c r="BDQ173" s="3"/>
      <c r="BDR173" s="3"/>
      <c r="BDS173" s="3"/>
      <c r="BDT173" s="3"/>
      <c r="BDU173" s="3"/>
      <c r="BDV173" s="3"/>
      <c r="BDW173" s="3"/>
      <c r="BDX173" s="3"/>
      <c r="BDY173" s="3"/>
      <c r="BDZ173" s="3"/>
      <c r="BEA173" s="3"/>
      <c r="BEB173" s="3"/>
      <c r="BEC173" s="3"/>
      <c r="BED173" s="3"/>
      <c r="BEE173" s="3"/>
      <c r="BEF173" s="3"/>
      <c r="BEG173" s="3"/>
      <c r="BEH173" s="3"/>
      <c r="BEI173" s="3"/>
      <c r="BEJ173" s="3"/>
      <c r="BEK173" s="3"/>
      <c r="BEL173" s="3"/>
      <c r="BEM173" s="3"/>
      <c r="BEN173" s="3"/>
      <c r="BEO173" s="3"/>
      <c r="BEP173" s="3"/>
      <c r="BEQ173" s="3"/>
      <c r="BER173" s="3"/>
      <c r="BES173" s="3"/>
      <c r="BET173" s="3"/>
      <c r="BEU173" s="3"/>
      <c r="BEV173" s="3"/>
      <c r="BEW173" s="3"/>
      <c r="BEX173" s="3"/>
      <c r="BEY173" s="3"/>
      <c r="BEZ173" s="3"/>
      <c r="BFA173" s="3"/>
      <c r="BFB173" s="3"/>
      <c r="BFC173" s="3"/>
      <c r="BFD173" s="3"/>
      <c r="BFE173" s="3"/>
      <c r="BFF173" s="3"/>
      <c r="BFG173" s="3"/>
      <c r="BFH173" s="3"/>
      <c r="BFI173" s="3"/>
      <c r="BFJ173" s="3"/>
      <c r="BFK173" s="3"/>
      <c r="BFL173" s="3"/>
      <c r="BFM173" s="3"/>
      <c r="BFN173" s="3"/>
      <c r="BFO173" s="3"/>
      <c r="BFP173" s="3"/>
      <c r="BFQ173" s="3"/>
      <c r="BFR173" s="3"/>
      <c r="BFS173" s="3"/>
      <c r="BFT173" s="3"/>
      <c r="BFU173" s="3"/>
      <c r="BFV173" s="3"/>
      <c r="BFW173" s="3"/>
      <c r="BFX173" s="3"/>
      <c r="BFY173" s="3"/>
      <c r="BFZ173" s="3"/>
      <c r="BGA173" s="3"/>
      <c r="BGB173" s="3"/>
      <c r="BGC173" s="3"/>
      <c r="BGD173" s="3"/>
      <c r="BGE173" s="3"/>
      <c r="BGF173" s="3"/>
      <c r="BGG173" s="3"/>
      <c r="BGH173" s="3"/>
      <c r="BGI173" s="3"/>
      <c r="BGJ173" s="3"/>
      <c r="BGK173" s="3"/>
      <c r="BGL173" s="3"/>
      <c r="BGM173" s="3"/>
      <c r="BGN173" s="3"/>
      <c r="BGO173" s="3"/>
      <c r="BGP173" s="3"/>
      <c r="BGQ173" s="3"/>
      <c r="BGR173" s="3"/>
      <c r="BGS173" s="3"/>
      <c r="BGT173" s="3"/>
      <c r="BGU173" s="3"/>
      <c r="BGV173" s="3"/>
      <c r="BGW173" s="3"/>
      <c r="BGX173" s="3"/>
      <c r="BGY173" s="3"/>
      <c r="BGZ173" s="3"/>
      <c r="BHA173" s="3"/>
      <c r="BHB173" s="3"/>
      <c r="BHC173" s="3"/>
      <c r="BHD173" s="3"/>
      <c r="BHE173" s="3"/>
      <c r="BHF173" s="3"/>
      <c r="BHG173" s="3"/>
      <c r="BHH173" s="3"/>
      <c r="BHI173" s="3"/>
      <c r="BHJ173" s="3"/>
      <c r="BHK173" s="3"/>
      <c r="BHL173" s="3"/>
      <c r="BHM173" s="3"/>
      <c r="BHN173" s="3"/>
      <c r="BHO173" s="3"/>
      <c r="BHP173" s="3"/>
      <c r="BHQ173" s="3"/>
      <c r="BHR173" s="3"/>
      <c r="BHS173" s="3"/>
      <c r="BHT173" s="3"/>
      <c r="BHU173" s="3"/>
      <c r="BHV173" s="3"/>
      <c r="BHW173" s="3"/>
      <c r="BHX173" s="3"/>
      <c r="BHY173" s="3"/>
      <c r="BHZ173" s="3"/>
      <c r="BIA173" s="3"/>
      <c r="BIB173" s="3"/>
      <c r="BIC173" s="3"/>
      <c r="BID173" s="3"/>
      <c r="BIE173" s="3"/>
      <c r="BIF173" s="3"/>
      <c r="BIG173" s="3"/>
      <c r="BIH173" s="3"/>
      <c r="BII173" s="3"/>
      <c r="BIJ173" s="3"/>
      <c r="BIK173" s="3"/>
      <c r="BIL173" s="3"/>
      <c r="BIM173" s="3"/>
      <c r="BIN173" s="3"/>
      <c r="BIO173" s="3"/>
      <c r="BIP173" s="3"/>
      <c r="BIQ173" s="3"/>
      <c r="BIR173" s="3"/>
      <c r="BIS173" s="3"/>
      <c r="BIT173" s="3"/>
      <c r="BIU173" s="3"/>
      <c r="BIV173" s="3"/>
      <c r="BIW173" s="3"/>
      <c r="BIX173" s="3"/>
      <c r="BIY173" s="3"/>
      <c r="BIZ173" s="3"/>
      <c r="BJA173" s="3"/>
      <c r="BJB173" s="3"/>
      <c r="BJC173" s="3"/>
      <c r="BJD173" s="3"/>
      <c r="BJE173" s="3"/>
      <c r="BJF173" s="3"/>
      <c r="BJG173" s="3"/>
      <c r="BJH173" s="3"/>
      <c r="BJI173" s="3"/>
      <c r="BJJ173" s="3"/>
      <c r="BJK173" s="3"/>
      <c r="BJL173" s="3"/>
      <c r="BJM173" s="3"/>
      <c r="BJN173" s="3"/>
      <c r="BJO173" s="3"/>
      <c r="BJP173" s="3"/>
      <c r="BJQ173" s="3"/>
      <c r="BJR173" s="3"/>
      <c r="BJS173" s="3"/>
      <c r="BJT173" s="3"/>
      <c r="BJU173" s="3"/>
      <c r="BJV173" s="3"/>
      <c r="BJW173" s="3"/>
      <c r="BJX173" s="3"/>
      <c r="BJY173" s="3"/>
      <c r="BJZ173" s="3"/>
      <c r="BKA173" s="3"/>
      <c r="BKB173" s="3"/>
      <c r="BKC173" s="3"/>
      <c r="BKD173" s="3"/>
      <c r="BKE173" s="3"/>
      <c r="BKF173" s="3"/>
      <c r="BKG173" s="3"/>
      <c r="BKH173" s="3"/>
      <c r="BKI173" s="3"/>
      <c r="BKJ173" s="3"/>
      <c r="BKK173" s="3"/>
      <c r="BKL173" s="3"/>
      <c r="BKM173" s="3"/>
      <c r="BKN173" s="3"/>
      <c r="BKO173" s="3"/>
      <c r="BKP173" s="3"/>
      <c r="BKQ173" s="3"/>
      <c r="BKR173" s="3"/>
      <c r="BKS173" s="3"/>
      <c r="BKT173" s="3"/>
      <c r="BKU173" s="3"/>
      <c r="BKV173" s="3"/>
      <c r="BKW173" s="3"/>
      <c r="BKX173" s="3"/>
      <c r="BKY173" s="3"/>
      <c r="BKZ173" s="3"/>
      <c r="BLA173" s="3"/>
      <c r="BLB173" s="3"/>
      <c r="BLC173" s="3"/>
      <c r="BLD173" s="3"/>
      <c r="BLE173" s="3"/>
      <c r="BLF173" s="3"/>
      <c r="BLG173" s="3"/>
      <c r="BLH173" s="3"/>
      <c r="BLI173" s="3"/>
      <c r="BLJ173" s="3"/>
      <c r="BLK173" s="3"/>
      <c r="BLL173" s="3"/>
      <c r="BLM173" s="3"/>
      <c r="BLN173" s="3"/>
      <c r="BLO173" s="3"/>
      <c r="BLP173" s="3"/>
      <c r="BLQ173" s="3"/>
      <c r="BLR173" s="3"/>
      <c r="BLS173" s="3"/>
      <c r="BLT173" s="3"/>
      <c r="BLU173" s="3"/>
      <c r="BLV173" s="3"/>
      <c r="BLW173" s="3"/>
      <c r="BLX173" s="3"/>
      <c r="BLY173" s="3"/>
      <c r="BLZ173" s="3"/>
      <c r="BMA173" s="3"/>
      <c r="BMB173" s="3"/>
      <c r="BMC173" s="3"/>
      <c r="BMD173" s="3"/>
      <c r="BME173" s="3"/>
      <c r="BMF173" s="3"/>
      <c r="BMG173" s="3"/>
      <c r="BMH173" s="3"/>
      <c r="BMI173" s="3"/>
      <c r="BMJ173" s="3"/>
      <c r="BMK173" s="3"/>
      <c r="BML173" s="3"/>
      <c r="BMM173" s="3"/>
      <c r="BMN173" s="3"/>
      <c r="BMO173" s="3"/>
      <c r="BMP173" s="3"/>
      <c r="BMQ173" s="3"/>
      <c r="BMR173" s="3"/>
      <c r="BMS173" s="3"/>
      <c r="BMT173" s="3"/>
      <c r="BMU173" s="3"/>
      <c r="BMV173" s="3"/>
      <c r="BMW173" s="3"/>
      <c r="BMX173" s="3"/>
      <c r="BMY173" s="3"/>
      <c r="BMZ173" s="3"/>
      <c r="BNA173" s="3"/>
      <c r="BNB173" s="3"/>
      <c r="BNC173" s="3"/>
      <c r="BND173" s="3"/>
      <c r="BNE173" s="3"/>
      <c r="BNF173" s="3"/>
      <c r="BNG173" s="3"/>
      <c r="BNH173" s="3"/>
      <c r="BNI173" s="3"/>
      <c r="BNJ173" s="3"/>
      <c r="BNK173" s="3"/>
      <c r="BNL173" s="3"/>
      <c r="BNM173" s="3"/>
      <c r="BNN173" s="3"/>
      <c r="BNO173" s="3"/>
      <c r="BNP173" s="3"/>
      <c r="BNQ173" s="3"/>
      <c r="BNR173" s="3"/>
      <c r="BNS173" s="3"/>
      <c r="BNT173" s="3"/>
      <c r="BNU173" s="3"/>
      <c r="BNV173" s="3"/>
      <c r="BNW173" s="3"/>
      <c r="BNX173" s="3"/>
      <c r="BNY173" s="3"/>
      <c r="BNZ173" s="3"/>
      <c r="BOA173" s="3"/>
      <c r="BOB173" s="3"/>
      <c r="BOC173" s="3"/>
      <c r="BOD173" s="3"/>
      <c r="BOE173" s="3"/>
      <c r="BOF173" s="3"/>
      <c r="BOG173" s="3"/>
      <c r="BOH173" s="3"/>
      <c r="BOI173" s="3"/>
      <c r="BOJ173" s="3"/>
      <c r="BOK173" s="3"/>
      <c r="BOL173" s="3"/>
      <c r="BOM173" s="3"/>
      <c r="BON173" s="3"/>
      <c r="BOO173" s="3"/>
      <c r="BOP173" s="3"/>
      <c r="BOQ173" s="3"/>
      <c r="BOR173" s="3"/>
      <c r="BOS173" s="3"/>
      <c r="BOT173" s="3"/>
      <c r="BOU173" s="3"/>
      <c r="BOV173" s="3"/>
      <c r="BOW173" s="3"/>
      <c r="BOX173" s="3"/>
      <c r="BOY173" s="3"/>
      <c r="BOZ173" s="3"/>
      <c r="BPA173" s="3"/>
      <c r="BPB173" s="3"/>
      <c r="BPC173" s="3"/>
      <c r="BPD173" s="3"/>
      <c r="BPE173" s="3"/>
      <c r="BPF173" s="3"/>
      <c r="BPG173" s="3"/>
      <c r="BPH173" s="3"/>
      <c r="BPI173" s="3"/>
      <c r="BPJ173" s="3"/>
      <c r="BPK173" s="3"/>
      <c r="BPL173" s="3"/>
      <c r="BPM173" s="3"/>
      <c r="BPN173" s="3"/>
      <c r="BPO173" s="3"/>
      <c r="BPP173" s="3"/>
      <c r="BPQ173" s="3"/>
      <c r="BPR173" s="3"/>
      <c r="BPS173" s="3"/>
      <c r="BPT173" s="3"/>
      <c r="BPU173" s="3"/>
      <c r="BPV173" s="3"/>
      <c r="BPW173" s="3"/>
      <c r="BPX173" s="3"/>
      <c r="BPY173" s="3"/>
      <c r="BPZ173" s="3"/>
      <c r="BQA173" s="3"/>
      <c r="BQB173" s="3"/>
      <c r="BQC173" s="3"/>
      <c r="BQD173" s="3"/>
      <c r="BQE173" s="3"/>
      <c r="BQF173" s="3"/>
      <c r="BQG173" s="3"/>
      <c r="BQH173" s="3"/>
      <c r="BQI173" s="3"/>
      <c r="BQJ173" s="3"/>
      <c r="BQK173" s="3"/>
      <c r="BQL173" s="3"/>
      <c r="BQM173" s="3"/>
      <c r="BQN173" s="3"/>
      <c r="BQO173" s="3"/>
      <c r="BQP173" s="3"/>
      <c r="BQQ173" s="3"/>
      <c r="BQR173" s="3"/>
      <c r="BQS173" s="3"/>
      <c r="BQT173" s="3"/>
      <c r="BQU173" s="3"/>
      <c r="BQV173" s="3"/>
      <c r="BQW173" s="3"/>
      <c r="BQX173" s="3"/>
      <c r="BQY173" s="3"/>
      <c r="BQZ173" s="3"/>
      <c r="BRA173" s="3"/>
      <c r="BRB173" s="3"/>
      <c r="BRC173" s="3"/>
      <c r="BRD173" s="3"/>
      <c r="BRE173" s="3"/>
      <c r="BRF173" s="3"/>
      <c r="BRG173" s="3"/>
      <c r="BRH173" s="3"/>
      <c r="BRI173" s="3"/>
      <c r="BRJ173" s="3"/>
      <c r="BRK173" s="3"/>
      <c r="BRL173" s="3"/>
      <c r="BRM173" s="3"/>
      <c r="BRN173" s="3"/>
      <c r="BRO173" s="3"/>
      <c r="BRP173" s="3"/>
      <c r="BRQ173" s="3"/>
      <c r="BRR173" s="3"/>
      <c r="BRS173" s="3"/>
      <c r="BRT173" s="3"/>
      <c r="BRU173" s="3"/>
      <c r="BRV173" s="3"/>
      <c r="BRW173" s="3"/>
      <c r="BRX173" s="3"/>
      <c r="BRY173" s="3"/>
      <c r="BRZ173" s="3"/>
      <c r="BSA173" s="3"/>
      <c r="BSB173" s="3"/>
      <c r="BSC173" s="3"/>
      <c r="BSD173" s="3"/>
      <c r="BSE173" s="3"/>
      <c r="BSF173" s="3"/>
      <c r="BSG173" s="3"/>
      <c r="BSH173" s="3"/>
      <c r="BSI173" s="3"/>
      <c r="BSJ173" s="3"/>
      <c r="BSK173" s="3"/>
      <c r="BSL173" s="3"/>
      <c r="BSM173" s="3"/>
      <c r="BSN173" s="3"/>
      <c r="BSO173" s="3"/>
      <c r="BSP173" s="3"/>
      <c r="BSQ173" s="3"/>
      <c r="BSR173" s="3"/>
      <c r="BSS173" s="3"/>
      <c r="BST173" s="3"/>
      <c r="BSU173" s="3"/>
      <c r="BSV173" s="3"/>
      <c r="BSW173" s="3"/>
      <c r="BSX173" s="3"/>
      <c r="BSY173" s="3"/>
      <c r="BSZ173" s="3"/>
      <c r="BTA173" s="3"/>
      <c r="BTB173" s="3"/>
      <c r="BTC173" s="3"/>
      <c r="BTD173" s="3"/>
      <c r="BTE173" s="3"/>
      <c r="BTF173" s="3"/>
      <c r="BTG173" s="3"/>
      <c r="BTH173" s="3"/>
      <c r="BTI173" s="3"/>
      <c r="BTJ173" s="3"/>
      <c r="BTK173" s="3"/>
      <c r="BTL173" s="3"/>
      <c r="BTM173" s="3"/>
      <c r="BTN173" s="3"/>
      <c r="BTO173" s="3"/>
      <c r="BTP173" s="3"/>
      <c r="BTQ173" s="3"/>
      <c r="BTR173" s="3"/>
      <c r="BTS173" s="3"/>
      <c r="BTT173" s="3"/>
      <c r="BTU173" s="3"/>
      <c r="BTV173" s="3"/>
      <c r="BTW173" s="3"/>
      <c r="BTX173" s="3"/>
      <c r="BTY173" s="3"/>
      <c r="BTZ173" s="3"/>
      <c r="BUA173" s="3"/>
      <c r="BUB173" s="3"/>
      <c r="BUC173" s="3"/>
      <c r="BUD173" s="3"/>
      <c r="BUE173" s="3"/>
      <c r="BUF173" s="3"/>
      <c r="BUG173" s="3"/>
      <c r="BUH173" s="3"/>
      <c r="BUI173" s="3"/>
      <c r="BUJ173" s="3"/>
      <c r="BUK173" s="3"/>
      <c r="BUL173" s="3"/>
      <c r="BUM173" s="3"/>
      <c r="BUN173" s="3"/>
      <c r="BUO173" s="3"/>
      <c r="BUP173" s="3"/>
      <c r="BUQ173" s="3"/>
      <c r="BUR173" s="3"/>
      <c r="BUS173" s="3"/>
      <c r="BUT173" s="3"/>
      <c r="BUU173" s="3"/>
      <c r="BUV173" s="3"/>
      <c r="BUW173" s="3"/>
      <c r="BUX173" s="3"/>
      <c r="BUY173" s="3"/>
      <c r="BUZ173" s="3"/>
      <c r="BVA173" s="3"/>
      <c r="BVB173" s="3"/>
      <c r="BVC173" s="3"/>
      <c r="BVD173" s="3"/>
      <c r="BVE173" s="3"/>
      <c r="BVF173" s="3"/>
      <c r="BVG173" s="3"/>
      <c r="BVH173" s="3"/>
      <c r="BVI173" s="3"/>
      <c r="BVJ173" s="3"/>
      <c r="BVK173" s="3"/>
      <c r="BVL173" s="3"/>
      <c r="BVM173" s="3"/>
      <c r="BVN173" s="3"/>
      <c r="BVO173" s="3"/>
      <c r="BVP173" s="3"/>
      <c r="BVQ173" s="3"/>
      <c r="BVR173" s="3"/>
      <c r="BVS173" s="3"/>
      <c r="BVT173" s="3"/>
      <c r="BVU173" s="3"/>
      <c r="BVV173" s="3"/>
      <c r="BVW173" s="3"/>
      <c r="BVX173" s="3"/>
      <c r="BVY173" s="3"/>
      <c r="BVZ173" s="3"/>
      <c r="BWA173" s="3"/>
      <c r="BWB173" s="3"/>
      <c r="BWC173" s="3"/>
      <c r="BWD173" s="3"/>
      <c r="BWE173" s="3"/>
      <c r="BWF173" s="3"/>
      <c r="BWG173" s="3"/>
      <c r="BWH173" s="3"/>
      <c r="BWI173" s="3"/>
      <c r="BWJ173" s="3"/>
      <c r="BWK173" s="3"/>
      <c r="BWL173" s="3"/>
      <c r="BWM173" s="3"/>
      <c r="BWN173" s="3"/>
      <c r="BWO173" s="3"/>
      <c r="BWP173" s="3"/>
      <c r="BWQ173" s="3"/>
      <c r="BWR173" s="3"/>
      <c r="BWS173" s="3"/>
      <c r="BWT173" s="3"/>
      <c r="BWU173" s="3"/>
      <c r="BWV173" s="3"/>
      <c r="BWW173" s="3"/>
      <c r="BWX173" s="3"/>
      <c r="BWY173" s="3"/>
      <c r="BWZ173" s="3"/>
      <c r="BXA173" s="3"/>
      <c r="BXB173" s="3"/>
      <c r="BXC173" s="3"/>
      <c r="BXD173" s="3"/>
      <c r="BXE173" s="3"/>
      <c r="BXF173" s="3"/>
      <c r="BXG173" s="3"/>
      <c r="BXH173" s="3"/>
      <c r="BXI173" s="3"/>
      <c r="BXJ173" s="3"/>
      <c r="BXK173" s="3"/>
      <c r="BXL173" s="3"/>
      <c r="BXM173" s="3"/>
      <c r="BXN173" s="3"/>
      <c r="BXO173" s="3"/>
      <c r="BXP173" s="3"/>
      <c r="BXQ173" s="3"/>
      <c r="BXR173" s="3"/>
      <c r="BXS173" s="3"/>
      <c r="BXT173" s="3"/>
      <c r="BXU173" s="3"/>
      <c r="BXV173" s="3"/>
      <c r="BXW173" s="3"/>
      <c r="BXX173" s="3"/>
      <c r="BXY173" s="3"/>
      <c r="BXZ173" s="3"/>
      <c r="BYA173" s="3"/>
      <c r="BYB173" s="3"/>
      <c r="BYC173" s="3"/>
      <c r="BYD173" s="3"/>
      <c r="BYE173" s="3"/>
      <c r="BYF173" s="3"/>
      <c r="BYG173" s="3"/>
      <c r="BYH173" s="3"/>
      <c r="BYI173" s="3"/>
      <c r="BYJ173" s="3"/>
      <c r="BYK173" s="3"/>
      <c r="BYL173" s="3"/>
      <c r="BYM173" s="3"/>
      <c r="BYN173" s="3"/>
      <c r="BYO173" s="3"/>
      <c r="BYP173" s="3"/>
      <c r="BYQ173" s="3"/>
      <c r="BYR173" s="3"/>
      <c r="BYS173" s="3"/>
      <c r="BYT173" s="3"/>
      <c r="BYU173" s="3"/>
      <c r="BYV173" s="3"/>
      <c r="BYW173" s="3"/>
      <c r="BYX173" s="3"/>
      <c r="BYY173" s="3"/>
      <c r="BYZ173" s="3"/>
      <c r="BZA173" s="3"/>
      <c r="BZB173" s="3"/>
      <c r="BZC173" s="3"/>
      <c r="BZD173" s="3"/>
      <c r="BZE173" s="3"/>
      <c r="BZF173" s="3"/>
      <c r="BZG173" s="3"/>
      <c r="BZH173" s="3"/>
      <c r="BZI173" s="3"/>
      <c r="BZJ173" s="3"/>
      <c r="BZK173" s="3"/>
      <c r="BZL173" s="3"/>
      <c r="BZM173" s="3"/>
      <c r="BZN173" s="3"/>
      <c r="BZO173" s="3"/>
      <c r="BZP173" s="3"/>
      <c r="BZQ173" s="3"/>
      <c r="BZR173" s="3"/>
      <c r="BZS173" s="3"/>
      <c r="BZT173" s="3"/>
      <c r="BZU173" s="3"/>
      <c r="BZV173" s="3"/>
      <c r="BZW173" s="3"/>
      <c r="BZX173" s="3"/>
      <c r="BZY173" s="3"/>
      <c r="BZZ173" s="3"/>
      <c r="CAA173" s="3"/>
      <c r="CAB173" s="3"/>
      <c r="CAC173" s="3"/>
      <c r="CAD173" s="3"/>
      <c r="CAE173" s="3"/>
      <c r="CAF173" s="3"/>
      <c r="CAG173" s="3"/>
      <c r="CAH173" s="3"/>
      <c r="CAI173" s="3"/>
      <c r="CAJ173" s="3"/>
      <c r="CAK173" s="3"/>
      <c r="CAL173" s="3"/>
      <c r="CAM173" s="3"/>
      <c r="CAN173" s="3"/>
      <c r="CAO173" s="3"/>
      <c r="CAP173" s="3"/>
      <c r="CAQ173" s="3"/>
      <c r="CAR173" s="3"/>
      <c r="CAS173" s="3"/>
      <c r="CAT173" s="3"/>
      <c r="CAU173" s="3"/>
      <c r="CAV173" s="3"/>
      <c r="CAW173" s="3"/>
      <c r="CAX173" s="3"/>
      <c r="CAY173" s="3"/>
      <c r="CAZ173" s="3"/>
      <c r="CBA173" s="3"/>
      <c r="CBB173" s="3"/>
      <c r="CBC173" s="3"/>
      <c r="CBD173" s="3"/>
      <c r="CBE173" s="3"/>
      <c r="CBF173" s="3"/>
      <c r="CBG173" s="3"/>
      <c r="CBH173" s="3"/>
      <c r="CBI173" s="3"/>
      <c r="CBJ173" s="3"/>
      <c r="CBK173" s="3"/>
      <c r="CBL173" s="3"/>
      <c r="CBM173" s="3"/>
      <c r="CBN173" s="3"/>
      <c r="CBO173" s="3"/>
      <c r="CBP173" s="3"/>
      <c r="CBQ173" s="3"/>
      <c r="CBR173" s="3"/>
      <c r="CBS173" s="3"/>
      <c r="CBT173" s="3"/>
      <c r="CBU173" s="3"/>
      <c r="CBV173" s="3"/>
      <c r="CBW173" s="3"/>
      <c r="CBX173" s="3"/>
      <c r="CBY173" s="3"/>
      <c r="CBZ173" s="3"/>
      <c r="CCA173" s="3"/>
      <c r="CCB173" s="3"/>
      <c r="CCC173" s="3"/>
      <c r="CCD173" s="3"/>
      <c r="CCE173" s="3"/>
      <c r="CCF173" s="3"/>
      <c r="CCG173" s="3"/>
      <c r="CCH173" s="3"/>
      <c r="CCI173" s="3"/>
      <c r="CCJ173" s="3"/>
      <c r="CCK173" s="3"/>
      <c r="CCL173" s="3"/>
      <c r="CCM173" s="3"/>
      <c r="CCN173" s="3"/>
      <c r="CCO173" s="3"/>
      <c r="CCP173" s="3"/>
      <c r="CCQ173" s="3"/>
      <c r="CCR173" s="3"/>
      <c r="CCS173" s="3"/>
      <c r="CCT173" s="3"/>
      <c r="CCU173" s="3"/>
      <c r="CCV173" s="3"/>
      <c r="CCW173" s="3"/>
      <c r="CCX173" s="3"/>
      <c r="CCY173" s="3"/>
      <c r="CCZ173" s="3"/>
      <c r="CDA173" s="3"/>
      <c r="CDB173" s="3"/>
      <c r="CDC173" s="3"/>
      <c r="CDD173" s="3"/>
      <c r="CDE173" s="3"/>
      <c r="CDF173" s="3"/>
      <c r="CDG173" s="3"/>
      <c r="CDH173" s="3"/>
      <c r="CDI173" s="3"/>
      <c r="CDJ173" s="3"/>
      <c r="CDK173" s="3"/>
      <c r="CDL173" s="3"/>
      <c r="CDM173" s="3"/>
      <c r="CDN173" s="3"/>
      <c r="CDO173" s="3"/>
      <c r="CDP173" s="3"/>
      <c r="CDQ173" s="3"/>
      <c r="CDR173" s="3"/>
      <c r="CDS173" s="3"/>
      <c r="CDT173" s="3"/>
      <c r="CDU173" s="3"/>
      <c r="CDV173" s="3"/>
      <c r="CDW173" s="3"/>
      <c r="CDX173" s="3"/>
      <c r="CDY173" s="3"/>
      <c r="CDZ173" s="3"/>
      <c r="CEA173" s="3"/>
      <c r="CEB173" s="3"/>
      <c r="CEC173" s="3"/>
      <c r="CED173" s="3"/>
      <c r="CEE173" s="3"/>
      <c r="CEF173" s="3"/>
      <c r="CEG173" s="3"/>
      <c r="CEH173" s="3"/>
      <c r="CEI173" s="3"/>
      <c r="CEJ173" s="3"/>
      <c r="CEK173" s="3"/>
      <c r="CEL173" s="3"/>
      <c r="CEM173" s="3"/>
      <c r="CEN173" s="3"/>
      <c r="CEO173" s="3"/>
      <c r="CEP173" s="3"/>
      <c r="CEQ173" s="3"/>
      <c r="CER173" s="3"/>
      <c r="CES173" s="3"/>
      <c r="CET173" s="3"/>
      <c r="CEU173" s="3"/>
      <c r="CEV173" s="3"/>
      <c r="CEW173" s="3"/>
      <c r="CEX173" s="3"/>
      <c r="CEY173" s="3"/>
      <c r="CEZ173" s="3"/>
      <c r="CFA173" s="3"/>
      <c r="CFB173" s="3"/>
      <c r="CFC173" s="3"/>
      <c r="CFD173" s="3"/>
      <c r="CFE173" s="3"/>
      <c r="CFF173" s="3"/>
      <c r="CFG173" s="3"/>
      <c r="CFH173" s="3"/>
      <c r="CFI173" s="3"/>
      <c r="CFJ173" s="3"/>
      <c r="CFK173" s="3"/>
      <c r="CFL173" s="3"/>
      <c r="CFM173" s="3"/>
      <c r="CFN173" s="3"/>
      <c r="CFO173" s="3"/>
      <c r="CFP173" s="3"/>
      <c r="CFQ173" s="3"/>
      <c r="CFR173" s="3"/>
      <c r="CFS173" s="3"/>
      <c r="CFT173" s="3"/>
      <c r="CFU173" s="3"/>
      <c r="CFV173" s="3"/>
      <c r="CFW173" s="3"/>
      <c r="CFX173" s="3"/>
      <c r="CFY173" s="3"/>
      <c r="CFZ173" s="3"/>
      <c r="CGA173" s="3"/>
      <c r="CGB173" s="3"/>
      <c r="CGC173" s="3"/>
      <c r="CGD173" s="3"/>
      <c r="CGE173" s="3"/>
      <c r="CGF173" s="3"/>
      <c r="CGG173" s="3"/>
      <c r="CGH173" s="3"/>
      <c r="CGI173" s="3"/>
      <c r="CGJ173" s="3"/>
      <c r="CGK173" s="3"/>
      <c r="CGL173" s="3"/>
      <c r="CGM173" s="3"/>
      <c r="CGN173" s="3"/>
      <c r="CGO173" s="3"/>
      <c r="CGP173" s="3"/>
      <c r="CGQ173" s="3"/>
      <c r="CGR173" s="3"/>
      <c r="CGS173" s="3"/>
      <c r="CGT173" s="3"/>
      <c r="CGU173" s="3"/>
      <c r="CGV173" s="3"/>
      <c r="CGW173" s="3"/>
      <c r="CGX173" s="3"/>
      <c r="CGY173" s="3"/>
      <c r="CGZ173" s="3"/>
      <c r="CHA173" s="3"/>
      <c r="CHB173" s="3"/>
      <c r="CHC173" s="3"/>
      <c r="CHD173" s="3"/>
      <c r="CHE173" s="3"/>
      <c r="CHF173" s="3"/>
      <c r="CHG173" s="3"/>
      <c r="CHH173" s="3"/>
      <c r="CHI173" s="3"/>
      <c r="CHJ173" s="3"/>
      <c r="CHK173" s="3"/>
      <c r="CHL173" s="3"/>
      <c r="CHM173" s="3"/>
      <c r="CHN173" s="3"/>
      <c r="CHO173" s="3"/>
      <c r="CHP173" s="3"/>
      <c r="CHQ173" s="3"/>
      <c r="CHR173" s="3"/>
      <c r="CHS173" s="3"/>
      <c r="CHT173" s="3"/>
      <c r="CHU173" s="3"/>
      <c r="CHV173" s="3"/>
      <c r="CHW173" s="3"/>
      <c r="CHX173" s="3"/>
      <c r="CHY173" s="3"/>
      <c r="CHZ173" s="3"/>
      <c r="CIA173" s="3"/>
      <c r="CIB173" s="3"/>
      <c r="CIC173" s="3"/>
      <c r="CID173" s="3"/>
      <c r="CIE173" s="3"/>
      <c r="CIF173" s="3"/>
      <c r="CIG173" s="3"/>
      <c r="CIH173" s="3"/>
      <c r="CII173" s="3"/>
      <c r="CIJ173" s="3"/>
      <c r="CIK173" s="3"/>
      <c r="CIL173" s="3"/>
      <c r="CIM173" s="3"/>
      <c r="CIN173" s="3"/>
      <c r="CIO173" s="3"/>
      <c r="CIP173" s="3"/>
      <c r="CIQ173" s="3"/>
      <c r="CIR173" s="3"/>
      <c r="CIS173" s="3"/>
      <c r="CIT173" s="3"/>
      <c r="CIU173" s="3"/>
      <c r="CIV173" s="3"/>
      <c r="CIW173" s="3"/>
      <c r="CIX173" s="3"/>
      <c r="CIY173" s="3"/>
      <c r="CIZ173" s="3"/>
      <c r="CJA173" s="3"/>
      <c r="CJB173" s="3"/>
      <c r="CJC173" s="3"/>
      <c r="CJD173" s="3"/>
      <c r="CJE173" s="3"/>
      <c r="CJF173" s="3"/>
      <c r="CJG173" s="3"/>
      <c r="CJH173" s="3"/>
      <c r="CJI173" s="3"/>
      <c r="CJJ173" s="3"/>
      <c r="CJK173" s="3"/>
      <c r="CJL173" s="3"/>
      <c r="CJM173" s="3"/>
      <c r="CJN173" s="3"/>
      <c r="CJO173" s="3"/>
      <c r="CJP173" s="3"/>
      <c r="CJQ173" s="3"/>
      <c r="CJR173" s="3"/>
      <c r="CJS173" s="3"/>
      <c r="CJT173" s="3"/>
      <c r="CJU173" s="3"/>
      <c r="CJV173" s="3"/>
      <c r="CJW173" s="3"/>
      <c r="CJX173" s="3"/>
      <c r="CJY173" s="3"/>
      <c r="CJZ173" s="3"/>
      <c r="CKA173" s="3"/>
      <c r="CKB173" s="3"/>
      <c r="CKC173" s="3"/>
      <c r="CKD173" s="3"/>
      <c r="CKE173" s="3"/>
      <c r="CKF173" s="3"/>
      <c r="CKG173" s="3"/>
      <c r="CKH173" s="3"/>
      <c r="CKI173" s="3"/>
      <c r="CKJ173" s="3"/>
      <c r="CKK173" s="3"/>
      <c r="CKL173" s="3"/>
      <c r="CKM173" s="3"/>
      <c r="CKN173" s="3"/>
      <c r="CKO173" s="3"/>
      <c r="CKP173" s="3"/>
      <c r="CKQ173" s="3"/>
      <c r="CKR173" s="3"/>
      <c r="CKS173" s="3"/>
      <c r="CKT173" s="3"/>
      <c r="CKU173" s="3"/>
      <c r="CKV173" s="3"/>
      <c r="CKW173" s="3"/>
      <c r="CKX173" s="3"/>
      <c r="CKY173" s="3"/>
      <c r="CKZ173" s="3"/>
      <c r="CLA173" s="3"/>
      <c r="CLB173" s="3"/>
      <c r="CLC173" s="3"/>
      <c r="CLD173" s="3"/>
      <c r="CLE173" s="3"/>
      <c r="CLF173" s="3"/>
      <c r="CLG173" s="3"/>
      <c r="CLH173" s="3"/>
      <c r="CLI173" s="3"/>
      <c r="CLJ173" s="3"/>
      <c r="CLK173" s="3"/>
      <c r="CLL173" s="3"/>
      <c r="CLM173" s="3"/>
      <c r="CLN173" s="3"/>
      <c r="CLO173" s="3"/>
      <c r="CLP173" s="3"/>
      <c r="CLQ173" s="3"/>
      <c r="CLR173" s="3"/>
      <c r="CLS173" s="3"/>
      <c r="CLT173" s="3"/>
      <c r="CLU173" s="3"/>
      <c r="CLV173" s="3"/>
      <c r="CLW173" s="3"/>
      <c r="CLX173" s="3"/>
      <c r="CLY173" s="3"/>
      <c r="CLZ173" s="3"/>
      <c r="CMA173" s="3"/>
      <c r="CMB173" s="3"/>
      <c r="CMC173" s="3"/>
      <c r="CMD173" s="3"/>
      <c r="CME173" s="3"/>
      <c r="CMF173" s="3"/>
      <c r="CMG173" s="3"/>
      <c r="CMH173" s="3"/>
      <c r="CMI173" s="3"/>
      <c r="CMJ173" s="3"/>
      <c r="CMK173" s="3"/>
      <c r="CML173" s="3"/>
      <c r="CMM173" s="3"/>
      <c r="CMN173" s="3"/>
      <c r="CMO173" s="3"/>
      <c r="CMP173" s="3"/>
      <c r="CMQ173" s="3"/>
      <c r="CMR173" s="3"/>
      <c r="CMS173" s="3"/>
      <c r="CMT173" s="3"/>
      <c r="CMU173" s="3"/>
      <c r="CMV173" s="3"/>
      <c r="CMW173" s="3"/>
      <c r="CMX173" s="3"/>
      <c r="CMY173" s="3"/>
      <c r="CMZ173" s="3"/>
      <c r="CNA173" s="3"/>
      <c r="CNB173" s="3"/>
      <c r="CNC173" s="3"/>
      <c r="CND173" s="3"/>
      <c r="CNE173" s="3"/>
      <c r="CNF173" s="3"/>
      <c r="CNG173" s="3"/>
      <c r="CNH173" s="3"/>
      <c r="CNI173" s="3"/>
      <c r="CNJ173" s="3"/>
      <c r="CNK173" s="3"/>
      <c r="CNL173" s="3"/>
      <c r="CNM173" s="3"/>
      <c r="CNN173" s="3"/>
      <c r="CNO173" s="3"/>
      <c r="CNP173" s="3"/>
      <c r="CNQ173" s="3"/>
      <c r="CNR173" s="3"/>
      <c r="CNS173" s="3"/>
      <c r="CNT173" s="3"/>
      <c r="CNU173" s="3"/>
      <c r="CNV173" s="3"/>
      <c r="CNW173" s="3"/>
      <c r="CNX173" s="3"/>
      <c r="CNY173" s="3"/>
      <c r="CNZ173" s="3"/>
      <c r="COA173" s="3"/>
      <c r="COB173" s="3"/>
      <c r="COC173" s="3"/>
      <c r="COD173" s="3"/>
      <c r="COE173" s="3"/>
      <c r="COF173" s="3"/>
      <c r="COG173" s="3"/>
      <c r="COH173" s="3"/>
      <c r="COI173" s="3"/>
      <c r="COJ173" s="3"/>
      <c r="COK173" s="3"/>
      <c r="COL173" s="3"/>
      <c r="COM173" s="3"/>
      <c r="CON173" s="3"/>
      <c r="COO173" s="3"/>
      <c r="COP173" s="3"/>
      <c r="COQ173" s="3"/>
      <c r="COR173" s="3"/>
      <c r="COS173" s="3"/>
      <c r="COT173" s="3"/>
      <c r="COU173" s="3"/>
      <c r="COV173" s="3"/>
      <c r="COW173" s="3"/>
      <c r="COX173" s="3"/>
      <c r="COY173" s="3"/>
      <c r="COZ173" s="3"/>
      <c r="CPA173" s="3"/>
      <c r="CPB173" s="3"/>
      <c r="CPC173" s="3"/>
      <c r="CPD173" s="3"/>
      <c r="CPE173" s="3"/>
      <c r="CPF173" s="3"/>
      <c r="CPG173" s="3"/>
      <c r="CPH173" s="3"/>
      <c r="CPI173" s="3"/>
      <c r="CPJ173" s="3"/>
      <c r="CPK173" s="3"/>
      <c r="CPL173" s="3"/>
      <c r="CPM173" s="3"/>
      <c r="CPN173" s="3"/>
      <c r="CPO173" s="3"/>
      <c r="CPP173" s="3"/>
      <c r="CPQ173" s="3"/>
      <c r="CPR173" s="3"/>
      <c r="CPS173" s="3"/>
      <c r="CPT173" s="3"/>
      <c r="CPU173" s="3"/>
      <c r="CPV173" s="3"/>
      <c r="CPW173" s="3"/>
      <c r="CPX173" s="3"/>
      <c r="CPY173" s="3"/>
      <c r="CPZ173" s="3"/>
      <c r="CQA173" s="3"/>
      <c r="CQB173" s="3"/>
      <c r="CQC173" s="3"/>
      <c r="CQD173" s="3"/>
      <c r="CQE173" s="3"/>
      <c r="CQF173" s="3"/>
      <c r="CQG173" s="3"/>
      <c r="CQH173" s="3"/>
      <c r="CQI173" s="3"/>
      <c r="CQJ173" s="3"/>
      <c r="CQK173" s="3"/>
      <c r="CQL173" s="3"/>
      <c r="CQM173" s="3"/>
      <c r="CQN173" s="3"/>
      <c r="CQO173" s="3"/>
      <c r="CQP173" s="3"/>
      <c r="CQQ173" s="3"/>
      <c r="CQR173" s="3"/>
      <c r="CQS173" s="3"/>
      <c r="CQT173" s="3"/>
      <c r="CQU173" s="3"/>
      <c r="CQV173" s="3"/>
      <c r="CQW173" s="3"/>
      <c r="CQX173" s="3"/>
      <c r="CQY173" s="3"/>
      <c r="CQZ173" s="3"/>
      <c r="CRA173" s="3"/>
      <c r="CRB173" s="3"/>
      <c r="CRC173" s="3"/>
      <c r="CRD173" s="3"/>
      <c r="CRE173" s="3"/>
      <c r="CRF173" s="3"/>
      <c r="CRG173" s="3"/>
      <c r="CRH173" s="3"/>
      <c r="CRI173" s="3"/>
      <c r="CRJ173" s="3"/>
      <c r="CRK173" s="3"/>
      <c r="CRL173" s="3"/>
      <c r="CRM173" s="3"/>
      <c r="CRN173" s="3"/>
      <c r="CRO173" s="3"/>
      <c r="CRP173" s="3"/>
      <c r="CRQ173" s="3"/>
      <c r="CRR173" s="3"/>
      <c r="CRS173" s="3"/>
      <c r="CRT173" s="3"/>
      <c r="CRU173" s="3"/>
      <c r="CRV173" s="3"/>
      <c r="CRW173" s="3"/>
      <c r="CRX173" s="3"/>
      <c r="CRY173" s="3"/>
      <c r="CRZ173" s="3"/>
      <c r="CSA173" s="3"/>
      <c r="CSB173" s="3"/>
      <c r="CSC173" s="3"/>
      <c r="CSD173" s="3"/>
      <c r="CSE173" s="3"/>
      <c r="CSF173" s="3"/>
      <c r="CSG173" s="3"/>
      <c r="CSH173" s="3"/>
      <c r="CSI173" s="3"/>
      <c r="CSJ173" s="3"/>
      <c r="CSK173" s="3"/>
      <c r="CSL173" s="3"/>
      <c r="CSM173" s="3"/>
      <c r="CSN173" s="3"/>
      <c r="CSO173" s="3"/>
      <c r="CSP173" s="3"/>
      <c r="CSQ173" s="3"/>
      <c r="CSR173" s="3"/>
      <c r="CSS173" s="3"/>
      <c r="CST173" s="3"/>
      <c r="CSU173" s="3"/>
      <c r="CSV173" s="3"/>
      <c r="CSW173" s="3"/>
      <c r="CSX173" s="3"/>
      <c r="CSY173" s="3"/>
      <c r="CSZ173" s="3"/>
      <c r="CTA173" s="3"/>
      <c r="CTB173" s="3"/>
      <c r="CTC173" s="3"/>
      <c r="CTD173" s="3"/>
      <c r="CTE173" s="3"/>
      <c r="CTF173" s="3"/>
      <c r="CTG173" s="3"/>
      <c r="CTH173" s="3"/>
      <c r="CTI173" s="3"/>
      <c r="CTJ173" s="3"/>
      <c r="CTK173" s="3"/>
      <c r="CTL173" s="3"/>
      <c r="CTM173" s="3"/>
      <c r="CTN173" s="3"/>
      <c r="CTO173" s="3"/>
      <c r="CTP173" s="3"/>
      <c r="CTQ173" s="3"/>
      <c r="CTR173" s="3"/>
      <c r="CTS173" s="3"/>
      <c r="CTT173" s="3"/>
      <c r="CTU173" s="3"/>
      <c r="CTV173" s="3"/>
      <c r="CTW173" s="3"/>
      <c r="CTX173" s="3"/>
      <c r="CTY173" s="3"/>
      <c r="CTZ173" s="3"/>
      <c r="CUA173" s="3"/>
      <c r="CUB173" s="3"/>
      <c r="CUC173" s="3"/>
      <c r="CUD173" s="3"/>
      <c r="CUE173" s="3"/>
      <c r="CUF173" s="3"/>
      <c r="CUG173" s="3"/>
      <c r="CUH173" s="3"/>
      <c r="CUI173" s="3"/>
      <c r="CUJ173" s="3"/>
      <c r="CUK173" s="3"/>
      <c r="CUL173" s="3"/>
      <c r="CUM173" s="3"/>
      <c r="CUN173" s="3"/>
      <c r="CUO173" s="3"/>
      <c r="CUP173" s="3"/>
      <c r="CUQ173" s="3"/>
      <c r="CUR173" s="3"/>
      <c r="CUS173" s="3"/>
      <c r="CUT173" s="3"/>
      <c r="CUU173" s="3"/>
      <c r="CUV173" s="3"/>
      <c r="CUW173" s="3"/>
      <c r="CUX173" s="3"/>
      <c r="CUY173" s="3"/>
      <c r="CUZ173" s="3"/>
      <c r="CVA173" s="3"/>
      <c r="CVB173" s="3"/>
      <c r="CVC173" s="3"/>
      <c r="CVD173" s="3"/>
      <c r="CVE173" s="3"/>
      <c r="CVF173" s="3"/>
      <c r="CVG173" s="3"/>
      <c r="CVH173" s="3"/>
      <c r="CVI173" s="3"/>
      <c r="CVJ173" s="3"/>
      <c r="CVK173" s="3"/>
      <c r="CVL173" s="3"/>
      <c r="CVM173" s="3"/>
      <c r="CVN173" s="3"/>
      <c r="CVO173" s="3"/>
      <c r="CVP173" s="3"/>
      <c r="CVQ173" s="3"/>
      <c r="CVR173" s="3"/>
      <c r="CVS173" s="3"/>
      <c r="CVT173" s="3"/>
      <c r="CVU173" s="3"/>
      <c r="CVV173" s="3"/>
      <c r="CVW173" s="3"/>
      <c r="CVX173" s="3"/>
      <c r="CVY173" s="3"/>
      <c r="CVZ173" s="3"/>
      <c r="CWA173" s="3"/>
      <c r="CWB173" s="3"/>
      <c r="CWC173" s="3"/>
      <c r="CWD173" s="3"/>
      <c r="CWE173" s="3"/>
      <c r="CWF173" s="3"/>
      <c r="CWG173" s="3"/>
      <c r="CWH173" s="3"/>
      <c r="CWI173" s="3"/>
      <c r="CWJ173" s="3"/>
      <c r="CWK173" s="3"/>
      <c r="CWL173" s="3"/>
      <c r="CWM173" s="3"/>
      <c r="CWN173" s="3"/>
      <c r="CWO173" s="3"/>
      <c r="CWP173" s="3"/>
      <c r="CWQ173" s="3"/>
      <c r="CWR173" s="3"/>
      <c r="CWS173" s="3"/>
      <c r="CWT173" s="3"/>
      <c r="CWU173" s="3"/>
      <c r="CWV173" s="3"/>
      <c r="CWW173" s="3"/>
      <c r="CWX173" s="3"/>
      <c r="CWY173" s="3"/>
      <c r="CWZ173" s="3"/>
      <c r="CXA173" s="3"/>
      <c r="CXB173" s="3"/>
      <c r="CXC173" s="3"/>
      <c r="CXD173" s="3"/>
      <c r="CXE173" s="3"/>
      <c r="CXF173" s="3"/>
      <c r="CXG173" s="3"/>
      <c r="CXH173" s="3"/>
      <c r="CXI173" s="3"/>
      <c r="CXJ173" s="3"/>
      <c r="CXK173" s="3"/>
      <c r="CXL173" s="3"/>
      <c r="CXM173" s="3"/>
      <c r="CXN173" s="3"/>
      <c r="CXO173" s="3"/>
      <c r="CXP173" s="3"/>
      <c r="CXQ173" s="3"/>
      <c r="CXR173" s="3"/>
      <c r="CXS173" s="3"/>
      <c r="CXT173" s="3"/>
      <c r="CXU173" s="3"/>
      <c r="CXV173" s="3"/>
      <c r="CXW173" s="3"/>
      <c r="CXX173" s="3"/>
      <c r="CXY173" s="3"/>
      <c r="CXZ173" s="3"/>
      <c r="CYA173" s="3"/>
      <c r="CYB173" s="3"/>
      <c r="CYC173" s="3"/>
      <c r="CYD173" s="3"/>
      <c r="CYE173" s="3"/>
      <c r="CYF173" s="3"/>
      <c r="CYG173" s="3"/>
      <c r="CYH173" s="3"/>
      <c r="CYI173" s="3"/>
      <c r="CYJ173" s="3"/>
      <c r="CYK173" s="3"/>
      <c r="CYL173" s="3"/>
      <c r="CYM173" s="3"/>
      <c r="CYN173" s="3"/>
      <c r="CYO173" s="3"/>
      <c r="CYP173" s="3"/>
      <c r="CYQ173" s="3"/>
      <c r="CYR173" s="3"/>
      <c r="CYS173" s="3"/>
      <c r="CYT173" s="3"/>
      <c r="CYU173" s="3"/>
      <c r="CYV173" s="3"/>
      <c r="CYW173" s="3"/>
      <c r="CYX173" s="3"/>
      <c r="CYY173" s="3"/>
      <c r="CYZ173" s="3"/>
      <c r="CZA173" s="3"/>
      <c r="CZB173" s="3"/>
      <c r="CZC173" s="3"/>
      <c r="CZD173" s="3"/>
      <c r="CZE173" s="3"/>
      <c r="CZF173" s="3"/>
      <c r="CZG173" s="3"/>
      <c r="CZH173" s="3"/>
      <c r="CZI173" s="3"/>
      <c r="CZJ173" s="3"/>
      <c r="CZK173" s="3"/>
      <c r="CZL173" s="3"/>
      <c r="CZM173" s="3"/>
      <c r="CZN173" s="3"/>
      <c r="CZO173" s="3"/>
      <c r="CZP173" s="3"/>
      <c r="CZQ173" s="3"/>
      <c r="CZR173" s="3"/>
      <c r="CZS173" s="3"/>
      <c r="CZT173" s="3"/>
      <c r="CZU173" s="3"/>
      <c r="CZV173" s="3"/>
      <c r="CZW173" s="3"/>
      <c r="CZX173" s="3"/>
      <c r="CZY173" s="3"/>
      <c r="CZZ173" s="3"/>
      <c r="DAA173" s="3"/>
      <c r="DAB173" s="3"/>
      <c r="DAC173" s="3"/>
      <c r="DAD173" s="3"/>
      <c r="DAE173" s="3"/>
      <c r="DAF173" s="3"/>
      <c r="DAG173" s="3"/>
      <c r="DAH173" s="3"/>
      <c r="DAI173" s="3"/>
      <c r="DAJ173" s="3"/>
      <c r="DAK173" s="3"/>
      <c r="DAL173" s="3"/>
      <c r="DAM173" s="3"/>
      <c r="DAN173" s="3"/>
      <c r="DAO173" s="3"/>
      <c r="DAP173" s="3"/>
      <c r="DAQ173" s="3"/>
      <c r="DAR173" s="3"/>
      <c r="DAS173" s="3"/>
      <c r="DAT173" s="3"/>
      <c r="DAU173" s="3"/>
      <c r="DAV173" s="3"/>
      <c r="DAW173" s="3"/>
      <c r="DAX173" s="3"/>
      <c r="DAY173" s="3"/>
      <c r="DAZ173" s="3"/>
      <c r="DBA173" s="3"/>
      <c r="DBB173" s="3"/>
      <c r="DBC173" s="3"/>
      <c r="DBD173" s="3"/>
      <c r="DBE173" s="3"/>
      <c r="DBF173" s="3"/>
      <c r="DBG173" s="3"/>
      <c r="DBH173" s="3"/>
      <c r="DBI173" s="3"/>
      <c r="DBJ173" s="3"/>
      <c r="DBK173" s="3"/>
      <c r="DBL173" s="3"/>
      <c r="DBM173" s="3"/>
      <c r="DBN173" s="3"/>
      <c r="DBO173" s="3"/>
      <c r="DBP173" s="3"/>
      <c r="DBQ173" s="3"/>
      <c r="DBR173" s="3"/>
      <c r="DBS173" s="3"/>
      <c r="DBT173" s="3"/>
      <c r="DBU173" s="3"/>
      <c r="DBV173" s="3"/>
      <c r="DBW173" s="3"/>
      <c r="DBX173" s="3"/>
      <c r="DBY173" s="3"/>
      <c r="DBZ173" s="3"/>
      <c r="DCA173" s="3"/>
      <c r="DCB173" s="3"/>
      <c r="DCC173" s="3"/>
      <c r="DCD173" s="3"/>
      <c r="DCE173" s="3"/>
      <c r="DCF173" s="3"/>
      <c r="DCG173" s="3"/>
      <c r="DCH173" s="3"/>
      <c r="DCI173" s="3"/>
      <c r="DCJ173" s="3"/>
      <c r="DCK173" s="3"/>
      <c r="DCL173" s="3"/>
      <c r="DCM173" s="3"/>
      <c r="DCN173" s="3"/>
      <c r="DCO173" s="3"/>
      <c r="DCP173" s="3"/>
      <c r="DCQ173" s="3"/>
      <c r="DCR173" s="3"/>
      <c r="DCS173" s="3"/>
      <c r="DCT173" s="3"/>
      <c r="DCU173" s="3"/>
      <c r="DCV173" s="3"/>
      <c r="DCW173" s="3"/>
      <c r="DCX173" s="3"/>
      <c r="DCY173" s="3"/>
      <c r="DCZ173" s="3"/>
      <c r="DDA173" s="3"/>
      <c r="DDB173" s="3"/>
      <c r="DDC173" s="3"/>
      <c r="DDD173" s="3"/>
      <c r="DDE173" s="3"/>
      <c r="DDF173" s="3"/>
      <c r="DDG173" s="3"/>
      <c r="DDH173" s="3"/>
      <c r="DDI173" s="3"/>
      <c r="DDJ173" s="3"/>
      <c r="DDK173" s="3"/>
      <c r="DDL173" s="3"/>
      <c r="DDM173" s="3"/>
      <c r="DDN173" s="3"/>
      <c r="DDO173" s="3"/>
      <c r="DDP173" s="3"/>
      <c r="DDQ173" s="3"/>
      <c r="DDR173" s="3"/>
      <c r="DDS173" s="3"/>
      <c r="DDT173" s="3"/>
      <c r="DDU173" s="3"/>
      <c r="DDV173" s="3"/>
      <c r="DDW173" s="3"/>
      <c r="DDX173" s="3"/>
      <c r="DDY173" s="3"/>
      <c r="DDZ173" s="3"/>
      <c r="DEA173" s="3"/>
      <c r="DEB173" s="3"/>
      <c r="DEC173" s="3"/>
      <c r="DED173" s="3"/>
      <c r="DEE173" s="3"/>
      <c r="DEF173" s="3"/>
      <c r="DEG173" s="3"/>
      <c r="DEH173" s="3"/>
      <c r="DEI173" s="3"/>
      <c r="DEJ173" s="3"/>
      <c r="DEK173" s="3"/>
      <c r="DEL173" s="3"/>
      <c r="DEM173" s="3"/>
      <c r="DEN173" s="3"/>
      <c r="DEO173" s="3"/>
      <c r="DEP173" s="3"/>
      <c r="DEQ173" s="3"/>
      <c r="DER173" s="3"/>
      <c r="DES173" s="3"/>
      <c r="DET173" s="3"/>
      <c r="DEU173" s="3"/>
      <c r="DEV173" s="3"/>
      <c r="DEW173" s="3"/>
      <c r="DEX173" s="3"/>
      <c r="DEY173" s="3"/>
      <c r="DEZ173" s="3"/>
      <c r="DFA173" s="3"/>
      <c r="DFB173" s="3"/>
      <c r="DFC173" s="3"/>
      <c r="DFD173" s="3"/>
      <c r="DFE173" s="3"/>
      <c r="DFF173" s="3"/>
      <c r="DFG173" s="3"/>
      <c r="DFH173" s="3"/>
      <c r="DFI173" s="3"/>
      <c r="DFJ173" s="3"/>
      <c r="DFK173" s="3"/>
      <c r="DFL173" s="3"/>
      <c r="DFM173" s="3"/>
      <c r="DFN173" s="3"/>
      <c r="DFO173" s="3"/>
      <c r="DFP173" s="3"/>
      <c r="DFQ173" s="3"/>
      <c r="DFR173" s="3"/>
      <c r="DFS173" s="3"/>
      <c r="DFT173" s="3"/>
      <c r="DFU173" s="3"/>
      <c r="DFV173" s="3"/>
      <c r="DFW173" s="3"/>
      <c r="DFX173" s="3"/>
      <c r="DFY173" s="3"/>
      <c r="DFZ173" s="3"/>
      <c r="DGA173" s="3"/>
      <c r="DGB173" s="3"/>
      <c r="DGC173" s="3"/>
      <c r="DGD173" s="3"/>
      <c r="DGE173" s="3"/>
      <c r="DGF173" s="3"/>
      <c r="DGG173" s="3"/>
      <c r="DGH173" s="3"/>
      <c r="DGI173" s="3"/>
      <c r="DGJ173" s="3"/>
      <c r="DGK173" s="3"/>
      <c r="DGL173" s="3"/>
      <c r="DGM173" s="3"/>
      <c r="DGN173" s="3"/>
      <c r="DGO173" s="3"/>
      <c r="DGP173" s="3"/>
      <c r="DGQ173" s="3"/>
      <c r="DGR173" s="3"/>
      <c r="DGS173" s="3"/>
      <c r="DGT173" s="3"/>
      <c r="DGU173" s="3"/>
      <c r="DGV173" s="3"/>
      <c r="DGW173" s="3"/>
      <c r="DGX173" s="3"/>
      <c r="DGY173" s="3"/>
      <c r="DGZ173" s="3"/>
      <c r="DHA173" s="3"/>
      <c r="DHB173" s="3"/>
      <c r="DHC173" s="3"/>
      <c r="DHD173" s="3"/>
      <c r="DHE173" s="3"/>
      <c r="DHF173" s="3"/>
      <c r="DHG173" s="3"/>
      <c r="DHH173" s="3"/>
      <c r="DHI173" s="3"/>
      <c r="DHJ173" s="3"/>
      <c r="DHK173" s="3"/>
      <c r="DHL173" s="3"/>
      <c r="DHM173" s="3"/>
      <c r="DHN173" s="3"/>
      <c r="DHO173" s="3"/>
      <c r="DHP173" s="3"/>
      <c r="DHQ173" s="3"/>
      <c r="DHR173" s="3"/>
      <c r="DHS173" s="3"/>
      <c r="DHT173" s="3"/>
      <c r="DHU173" s="3"/>
      <c r="DHV173" s="3"/>
      <c r="DHW173" s="3"/>
      <c r="DHX173" s="3"/>
      <c r="DHY173" s="3"/>
      <c r="DHZ173" s="3"/>
      <c r="DIA173" s="3"/>
      <c r="DIB173" s="3"/>
      <c r="DIC173" s="3"/>
      <c r="DID173" s="3"/>
      <c r="DIE173" s="3"/>
      <c r="DIF173" s="3"/>
      <c r="DIG173" s="3"/>
      <c r="DIH173" s="3"/>
      <c r="DII173" s="3"/>
      <c r="DIJ173" s="3"/>
      <c r="DIK173" s="3"/>
      <c r="DIL173" s="3"/>
      <c r="DIM173" s="3"/>
      <c r="DIN173" s="3"/>
      <c r="DIO173" s="3"/>
      <c r="DIP173" s="3"/>
      <c r="DIQ173" s="3"/>
      <c r="DIR173" s="3"/>
      <c r="DIS173" s="3"/>
      <c r="DIT173" s="3"/>
      <c r="DIU173" s="3"/>
      <c r="DIV173" s="3"/>
      <c r="DIW173" s="3"/>
      <c r="DIX173" s="3"/>
      <c r="DIY173" s="3"/>
      <c r="DIZ173" s="3"/>
      <c r="DJA173" s="3"/>
      <c r="DJB173" s="3"/>
      <c r="DJC173" s="3"/>
      <c r="DJD173" s="3"/>
      <c r="DJE173" s="3"/>
      <c r="DJF173" s="3"/>
      <c r="DJG173" s="3"/>
      <c r="DJH173" s="3"/>
      <c r="DJI173" s="3"/>
      <c r="DJJ173" s="3"/>
      <c r="DJK173" s="3"/>
      <c r="DJL173" s="3"/>
      <c r="DJM173" s="3"/>
      <c r="DJN173" s="3"/>
      <c r="DJO173" s="3"/>
      <c r="DJP173" s="3"/>
      <c r="DJQ173" s="3"/>
      <c r="DJR173" s="3"/>
      <c r="DJS173" s="3"/>
      <c r="DJT173" s="3"/>
      <c r="DJU173" s="3"/>
      <c r="DJV173" s="3"/>
      <c r="DJW173" s="3"/>
      <c r="DJX173" s="3"/>
      <c r="DJY173" s="3"/>
      <c r="DJZ173" s="3"/>
      <c r="DKA173" s="3"/>
      <c r="DKB173" s="3"/>
      <c r="DKC173" s="3"/>
      <c r="DKD173" s="3"/>
      <c r="DKE173" s="3"/>
      <c r="DKF173" s="3"/>
      <c r="DKG173" s="3"/>
      <c r="DKH173" s="3"/>
      <c r="DKI173" s="3"/>
      <c r="DKJ173" s="3"/>
      <c r="DKK173" s="3"/>
      <c r="DKL173" s="3"/>
      <c r="DKM173" s="3"/>
      <c r="DKN173" s="3"/>
      <c r="DKO173" s="3"/>
      <c r="DKP173" s="3"/>
      <c r="DKQ173" s="3"/>
      <c r="DKR173" s="3"/>
      <c r="DKS173" s="3"/>
      <c r="DKT173" s="3"/>
      <c r="DKU173" s="3"/>
      <c r="DKV173" s="3"/>
      <c r="DKW173" s="3"/>
      <c r="DKX173" s="3"/>
      <c r="DKY173" s="3"/>
      <c r="DKZ173" s="3"/>
      <c r="DLA173" s="3"/>
      <c r="DLB173" s="3"/>
      <c r="DLC173" s="3"/>
      <c r="DLD173" s="3"/>
      <c r="DLE173" s="3"/>
      <c r="DLF173" s="3"/>
      <c r="DLG173" s="3"/>
      <c r="DLH173" s="3"/>
      <c r="DLI173" s="3"/>
      <c r="DLJ173" s="3"/>
      <c r="DLK173" s="3"/>
      <c r="DLL173" s="3"/>
      <c r="DLM173" s="3"/>
      <c r="DLN173" s="3"/>
      <c r="DLO173" s="3"/>
      <c r="DLP173" s="3"/>
      <c r="DLQ173" s="3"/>
      <c r="DLR173" s="3"/>
      <c r="DLS173" s="3"/>
      <c r="DLT173" s="3"/>
      <c r="DLU173" s="3"/>
      <c r="DLV173" s="3"/>
      <c r="DLW173" s="3"/>
      <c r="DLX173" s="3"/>
      <c r="DLY173" s="3"/>
      <c r="DLZ173" s="3"/>
      <c r="DMA173" s="3"/>
      <c r="DMB173" s="3"/>
      <c r="DMC173" s="3"/>
      <c r="DMD173" s="3"/>
      <c r="DME173" s="3"/>
      <c r="DMF173" s="3"/>
      <c r="DMG173" s="3"/>
      <c r="DMH173" s="3"/>
      <c r="DMI173" s="3"/>
      <c r="DMJ173" s="3"/>
      <c r="DMK173" s="3"/>
      <c r="DML173" s="3"/>
      <c r="DMM173" s="3"/>
      <c r="DMN173" s="3"/>
      <c r="DMO173" s="3"/>
      <c r="DMP173" s="3"/>
      <c r="DMQ173" s="3"/>
      <c r="DMR173" s="3"/>
      <c r="DMS173" s="3"/>
      <c r="DMT173" s="3"/>
      <c r="DMU173" s="3"/>
      <c r="DMV173" s="3"/>
      <c r="DMW173" s="3"/>
      <c r="DMX173" s="3"/>
      <c r="DMY173" s="3"/>
      <c r="DMZ173" s="3"/>
      <c r="DNA173" s="3"/>
      <c r="DNB173" s="3"/>
      <c r="DNC173" s="3"/>
      <c r="DND173" s="3"/>
      <c r="DNE173" s="3"/>
      <c r="DNF173" s="3"/>
      <c r="DNG173" s="3"/>
      <c r="DNH173" s="3"/>
      <c r="DNI173" s="3"/>
      <c r="DNJ173" s="3"/>
      <c r="DNK173" s="3"/>
      <c r="DNL173" s="3"/>
      <c r="DNM173" s="3"/>
      <c r="DNN173" s="3"/>
      <c r="DNO173" s="3"/>
      <c r="DNP173" s="3"/>
      <c r="DNQ173" s="3"/>
      <c r="DNR173" s="3"/>
      <c r="DNS173" s="3"/>
      <c r="DNT173" s="3"/>
      <c r="DNU173" s="3"/>
      <c r="DNV173" s="3"/>
      <c r="DNW173" s="3"/>
      <c r="DNX173" s="3"/>
      <c r="DNY173" s="3"/>
      <c r="DNZ173" s="3"/>
      <c r="DOA173" s="3"/>
      <c r="DOB173" s="3"/>
      <c r="DOC173" s="3"/>
      <c r="DOD173" s="3"/>
      <c r="DOE173" s="3"/>
      <c r="DOF173" s="3"/>
      <c r="DOG173" s="3"/>
      <c r="DOH173" s="3"/>
      <c r="DOI173" s="3"/>
      <c r="DOJ173" s="3"/>
      <c r="DOK173" s="3"/>
      <c r="DOL173" s="3"/>
      <c r="DOM173" s="3"/>
      <c r="DON173" s="3"/>
      <c r="DOO173" s="3"/>
      <c r="DOP173" s="3"/>
      <c r="DOQ173" s="3"/>
      <c r="DOR173" s="3"/>
      <c r="DOS173" s="3"/>
      <c r="DOT173" s="3"/>
      <c r="DOU173" s="3"/>
      <c r="DOV173" s="3"/>
      <c r="DOW173" s="3"/>
      <c r="DOX173" s="3"/>
      <c r="DOY173" s="3"/>
      <c r="DOZ173" s="3"/>
      <c r="DPA173" s="3"/>
      <c r="DPB173" s="3"/>
      <c r="DPC173" s="3"/>
      <c r="DPD173" s="3"/>
      <c r="DPE173" s="3"/>
      <c r="DPF173" s="3"/>
      <c r="DPG173" s="3"/>
      <c r="DPH173" s="3"/>
      <c r="DPI173" s="3"/>
      <c r="DPJ173" s="3"/>
      <c r="DPK173" s="3"/>
      <c r="DPL173" s="3"/>
      <c r="DPM173" s="3"/>
      <c r="DPN173" s="3"/>
      <c r="DPO173" s="3"/>
      <c r="DPP173" s="3"/>
      <c r="DPQ173" s="3"/>
      <c r="DPR173" s="3"/>
      <c r="DPS173" s="3"/>
      <c r="DPT173" s="3"/>
      <c r="DPU173" s="3"/>
      <c r="DPV173" s="3"/>
      <c r="DPW173" s="3"/>
      <c r="DPX173" s="3"/>
      <c r="DPY173" s="3"/>
      <c r="DPZ173" s="3"/>
      <c r="DQA173" s="3"/>
      <c r="DQB173" s="3"/>
      <c r="DQC173" s="3"/>
      <c r="DQD173" s="3"/>
      <c r="DQE173" s="3"/>
      <c r="DQF173" s="3"/>
      <c r="DQG173" s="3"/>
      <c r="DQH173" s="3"/>
      <c r="DQI173" s="3"/>
      <c r="DQJ173" s="3"/>
      <c r="DQK173" s="3"/>
      <c r="DQL173" s="3"/>
      <c r="DQM173" s="3"/>
      <c r="DQN173" s="3"/>
      <c r="DQO173" s="3"/>
      <c r="DQP173" s="3"/>
      <c r="DQQ173" s="3"/>
      <c r="DQR173" s="3"/>
      <c r="DQS173" s="3"/>
      <c r="DQT173" s="3"/>
      <c r="DQU173" s="3"/>
      <c r="DQV173" s="3"/>
      <c r="DQW173" s="3"/>
      <c r="DQX173" s="3"/>
      <c r="DQY173" s="3"/>
      <c r="DQZ173" s="3"/>
      <c r="DRA173" s="3"/>
      <c r="DRB173" s="3"/>
      <c r="DRC173" s="3"/>
      <c r="DRD173" s="3"/>
      <c r="DRE173" s="3"/>
      <c r="DRF173" s="3"/>
      <c r="DRG173" s="3"/>
      <c r="DRH173" s="3"/>
      <c r="DRI173" s="3"/>
      <c r="DRJ173" s="3"/>
      <c r="DRK173" s="3"/>
      <c r="DRL173" s="3"/>
      <c r="DRM173" s="3"/>
      <c r="DRN173" s="3"/>
      <c r="DRO173" s="3"/>
      <c r="DRP173" s="3"/>
      <c r="DRQ173" s="3"/>
      <c r="DRR173" s="3"/>
      <c r="DRS173" s="3"/>
      <c r="DRT173" s="3"/>
      <c r="DRU173" s="3"/>
      <c r="DRV173" s="3"/>
      <c r="DRW173" s="3"/>
      <c r="DRX173" s="3"/>
      <c r="DRY173" s="3"/>
      <c r="DRZ173" s="3"/>
      <c r="DSA173" s="3"/>
      <c r="DSB173" s="3"/>
      <c r="DSC173" s="3"/>
      <c r="DSD173" s="3"/>
      <c r="DSE173" s="3"/>
      <c r="DSF173" s="3"/>
      <c r="DSG173" s="3"/>
      <c r="DSH173" s="3"/>
      <c r="DSI173" s="3"/>
      <c r="DSJ173" s="3"/>
      <c r="DSK173" s="3"/>
      <c r="DSL173" s="3"/>
      <c r="DSM173" s="3"/>
      <c r="DSN173" s="3"/>
      <c r="DSO173" s="3"/>
      <c r="DSP173" s="3"/>
      <c r="DSQ173" s="3"/>
      <c r="DSR173" s="3"/>
      <c r="DSS173" s="3"/>
      <c r="DST173" s="3"/>
      <c r="DSU173" s="3"/>
      <c r="DSV173" s="3"/>
      <c r="DSW173" s="3"/>
      <c r="DSX173" s="3"/>
      <c r="DSY173" s="3"/>
      <c r="DSZ173" s="3"/>
      <c r="DTA173" s="3"/>
      <c r="DTB173" s="3"/>
      <c r="DTC173" s="3"/>
      <c r="DTD173" s="3"/>
      <c r="DTE173" s="3"/>
      <c r="DTF173" s="3"/>
      <c r="DTG173" s="3"/>
      <c r="DTH173" s="3"/>
      <c r="DTI173" s="3"/>
      <c r="DTJ173" s="3"/>
      <c r="DTK173" s="3"/>
      <c r="DTL173" s="3"/>
      <c r="DTM173" s="3"/>
      <c r="DTN173" s="3"/>
      <c r="DTO173" s="3"/>
      <c r="DTP173" s="3"/>
      <c r="DTQ173" s="3"/>
      <c r="DTR173" s="3"/>
      <c r="DTS173" s="3"/>
      <c r="DTT173" s="3"/>
      <c r="DTU173" s="3"/>
      <c r="DTV173" s="3"/>
      <c r="DTW173" s="3"/>
      <c r="DTX173" s="3"/>
      <c r="DTY173" s="3"/>
      <c r="DTZ173" s="3"/>
      <c r="DUA173" s="3"/>
      <c r="DUB173" s="3"/>
      <c r="DUC173" s="3"/>
      <c r="DUD173" s="3"/>
      <c r="DUE173" s="3"/>
      <c r="DUF173" s="3"/>
      <c r="DUG173" s="3"/>
      <c r="DUH173" s="3"/>
      <c r="DUI173" s="3"/>
      <c r="DUJ173" s="3"/>
      <c r="DUK173" s="3"/>
      <c r="DUL173" s="3"/>
      <c r="DUM173" s="3"/>
      <c r="DUN173" s="3"/>
      <c r="DUO173" s="3"/>
      <c r="DUP173" s="3"/>
      <c r="DUQ173" s="3"/>
      <c r="DUR173" s="3"/>
      <c r="DUS173" s="3"/>
      <c r="DUT173" s="3"/>
      <c r="DUU173" s="3"/>
      <c r="DUV173" s="3"/>
      <c r="DUW173" s="3"/>
      <c r="DUX173" s="3"/>
      <c r="DUY173" s="3"/>
      <c r="DUZ173" s="3"/>
      <c r="DVA173" s="3"/>
      <c r="DVB173" s="3"/>
      <c r="DVC173" s="3"/>
      <c r="DVD173" s="3"/>
      <c r="DVE173" s="3"/>
      <c r="DVF173" s="3"/>
      <c r="DVG173" s="3"/>
      <c r="DVH173" s="3"/>
      <c r="DVI173" s="3"/>
      <c r="DVJ173" s="3"/>
      <c r="DVK173" s="3"/>
      <c r="DVL173" s="3"/>
      <c r="DVM173" s="3"/>
      <c r="DVN173" s="3"/>
      <c r="DVO173" s="3"/>
      <c r="DVP173" s="3"/>
      <c r="DVQ173" s="3"/>
      <c r="DVR173" s="3"/>
      <c r="DVS173" s="3"/>
      <c r="DVT173" s="3"/>
      <c r="DVU173" s="3"/>
      <c r="DVV173" s="3"/>
      <c r="DVW173" s="3"/>
      <c r="DVX173" s="3"/>
      <c r="DVY173" s="3"/>
      <c r="DVZ173" s="3"/>
      <c r="DWA173" s="3"/>
      <c r="DWB173" s="3"/>
      <c r="DWC173" s="3"/>
      <c r="DWD173" s="3"/>
      <c r="DWE173" s="3"/>
      <c r="DWF173" s="3"/>
      <c r="DWG173" s="3"/>
      <c r="DWH173" s="3"/>
      <c r="DWI173" s="3"/>
      <c r="DWJ173" s="3"/>
      <c r="DWK173" s="3"/>
      <c r="DWL173" s="3"/>
      <c r="DWM173" s="3"/>
      <c r="DWN173" s="3"/>
      <c r="DWO173" s="3"/>
      <c r="DWP173" s="3"/>
      <c r="DWQ173" s="3"/>
      <c r="DWR173" s="3"/>
      <c r="DWS173" s="3"/>
      <c r="DWT173" s="3"/>
      <c r="DWU173" s="3"/>
      <c r="DWV173" s="3"/>
      <c r="DWW173" s="3"/>
      <c r="DWX173" s="3"/>
      <c r="DWY173" s="3"/>
      <c r="DWZ173" s="3"/>
      <c r="DXA173" s="3"/>
      <c r="DXB173" s="3"/>
      <c r="DXC173" s="3"/>
      <c r="DXD173" s="3"/>
      <c r="DXE173" s="3"/>
      <c r="DXF173" s="3"/>
      <c r="DXG173" s="3"/>
      <c r="DXH173" s="3"/>
      <c r="DXI173" s="3"/>
      <c r="DXJ173" s="3"/>
      <c r="DXK173" s="3"/>
      <c r="DXL173" s="3"/>
      <c r="DXM173" s="3"/>
      <c r="DXN173" s="3"/>
      <c r="DXO173" s="3"/>
      <c r="DXP173" s="3"/>
      <c r="DXQ173" s="3"/>
      <c r="DXR173" s="3"/>
      <c r="DXS173" s="3"/>
      <c r="DXT173" s="3"/>
      <c r="DXU173" s="3"/>
      <c r="DXV173" s="3"/>
      <c r="DXW173" s="3"/>
      <c r="DXX173" s="3"/>
      <c r="DXY173" s="3"/>
      <c r="DXZ173" s="3"/>
      <c r="DYA173" s="3"/>
      <c r="DYB173" s="3"/>
      <c r="DYC173" s="3"/>
      <c r="DYD173" s="3"/>
      <c r="DYE173" s="3"/>
      <c r="DYF173" s="3"/>
      <c r="DYG173" s="3"/>
      <c r="DYH173" s="3"/>
      <c r="DYI173" s="3"/>
      <c r="DYJ173" s="3"/>
      <c r="DYK173" s="3"/>
      <c r="DYL173" s="3"/>
      <c r="DYM173" s="3"/>
      <c r="DYN173" s="3"/>
      <c r="DYO173" s="3"/>
      <c r="DYP173" s="3"/>
      <c r="DYQ173" s="3"/>
      <c r="DYR173" s="3"/>
      <c r="DYS173" s="3"/>
      <c r="DYT173" s="3"/>
      <c r="DYU173" s="3"/>
      <c r="DYV173" s="3"/>
      <c r="DYW173" s="3"/>
      <c r="DYX173" s="3"/>
      <c r="DYY173" s="3"/>
      <c r="DYZ173" s="3"/>
      <c r="DZA173" s="3"/>
      <c r="DZB173" s="3"/>
      <c r="DZC173" s="3"/>
      <c r="DZD173" s="3"/>
      <c r="DZE173" s="3"/>
      <c r="DZF173" s="3"/>
      <c r="DZG173" s="3"/>
      <c r="DZH173" s="3"/>
      <c r="DZI173" s="3"/>
      <c r="DZJ173" s="3"/>
      <c r="DZK173" s="3"/>
      <c r="DZL173" s="3"/>
      <c r="DZM173" s="3"/>
      <c r="DZN173" s="3"/>
      <c r="DZO173" s="3"/>
      <c r="DZP173" s="3"/>
      <c r="DZQ173" s="3"/>
      <c r="DZR173" s="3"/>
      <c r="DZS173" s="3"/>
      <c r="DZT173" s="3"/>
      <c r="DZU173" s="3"/>
      <c r="DZV173" s="3"/>
      <c r="DZW173" s="3"/>
      <c r="DZX173" s="3"/>
      <c r="DZY173" s="3"/>
      <c r="DZZ173" s="3"/>
      <c r="EAA173" s="3"/>
      <c r="EAB173" s="3"/>
      <c r="EAC173" s="3"/>
      <c r="EAD173" s="3"/>
      <c r="EAE173" s="3"/>
      <c r="EAF173" s="3"/>
      <c r="EAG173" s="3"/>
      <c r="EAH173" s="3"/>
      <c r="EAI173" s="3"/>
      <c r="EAJ173" s="3"/>
      <c r="EAK173" s="3"/>
      <c r="EAL173" s="3"/>
      <c r="EAM173" s="3"/>
      <c r="EAN173" s="3"/>
      <c r="EAO173" s="3"/>
      <c r="EAP173" s="3"/>
      <c r="EAQ173" s="3"/>
      <c r="EAR173" s="3"/>
      <c r="EAS173" s="3"/>
      <c r="EAT173" s="3"/>
      <c r="EAU173" s="3"/>
      <c r="EAV173" s="3"/>
      <c r="EAW173" s="3"/>
      <c r="EAX173" s="3"/>
      <c r="EAY173" s="3"/>
      <c r="EAZ173" s="3"/>
      <c r="EBA173" s="3"/>
      <c r="EBB173" s="3"/>
      <c r="EBC173" s="3"/>
      <c r="EBD173" s="3"/>
      <c r="EBE173" s="3"/>
      <c r="EBF173" s="3"/>
      <c r="EBG173" s="3"/>
      <c r="EBH173" s="3"/>
      <c r="EBI173" s="3"/>
      <c r="EBJ173" s="3"/>
      <c r="EBK173" s="3"/>
      <c r="EBL173" s="3"/>
      <c r="EBM173" s="3"/>
      <c r="EBN173" s="3"/>
      <c r="EBO173" s="3"/>
      <c r="EBP173" s="3"/>
      <c r="EBQ173" s="3"/>
      <c r="EBR173" s="3"/>
      <c r="EBS173" s="3"/>
      <c r="EBT173" s="3"/>
      <c r="EBU173" s="3"/>
      <c r="EBV173" s="3"/>
      <c r="EBW173" s="3"/>
      <c r="EBX173" s="3"/>
      <c r="EBY173" s="3"/>
      <c r="EBZ173" s="3"/>
      <c r="ECA173" s="3"/>
      <c r="ECB173" s="3"/>
      <c r="ECC173" s="3"/>
      <c r="ECD173" s="3"/>
      <c r="ECE173" s="3"/>
      <c r="ECF173" s="3"/>
      <c r="ECG173" s="3"/>
      <c r="ECH173" s="3"/>
      <c r="ECI173" s="3"/>
      <c r="ECJ173" s="3"/>
      <c r="ECK173" s="3"/>
      <c r="ECL173" s="3"/>
      <c r="ECM173" s="3"/>
      <c r="ECN173" s="3"/>
      <c r="ECO173" s="3"/>
      <c r="ECP173" s="3"/>
      <c r="ECQ173" s="3"/>
      <c r="ECR173" s="3"/>
      <c r="ECS173" s="3"/>
      <c r="ECT173" s="3"/>
      <c r="ECU173" s="3"/>
      <c r="ECV173" s="3"/>
      <c r="ECW173" s="3"/>
      <c r="ECX173" s="3"/>
      <c r="ECY173" s="3"/>
      <c r="ECZ173" s="3"/>
      <c r="EDA173" s="3"/>
      <c r="EDB173" s="3"/>
      <c r="EDC173" s="3"/>
      <c r="EDD173" s="3"/>
      <c r="EDE173" s="3"/>
      <c r="EDF173" s="3"/>
      <c r="EDG173" s="3"/>
      <c r="EDH173" s="3"/>
      <c r="EDI173" s="3"/>
      <c r="EDJ173" s="3"/>
      <c r="EDK173" s="3"/>
      <c r="EDL173" s="3"/>
      <c r="EDM173" s="3"/>
      <c r="EDN173" s="3"/>
      <c r="EDO173" s="3"/>
      <c r="EDP173" s="3"/>
      <c r="EDQ173" s="3"/>
      <c r="EDR173" s="3"/>
      <c r="EDS173" s="3"/>
      <c r="EDT173" s="3"/>
      <c r="EDU173" s="3"/>
      <c r="EDV173" s="3"/>
      <c r="EDW173" s="3"/>
      <c r="EDX173" s="3"/>
      <c r="EDY173" s="3"/>
      <c r="EDZ173" s="3"/>
      <c r="EEA173" s="3"/>
      <c r="EEB173" s="3"/>
      <c r="EEC173" s="3"/>
      <c r="EED173" s="3"/>
      <c r="EEE173" s="3"/>
      <c r="EEF173" s="3"/>
      <c r="EEG173" s="3"/>
      <c r="EEH173" s="3"/>
      <c r="EEI173" s="3"/>
      <c r="EEJ173" s="3"/>
      <c r="EEK173" s="3"/>
      <c r="EEL173" s="3"/>
      <c r="EEM173" s="3"/>
      <c r="EEN173" s="3"/>
      <c r="EEO173" s="3"/>
      <c r="EEP173" s="3"/>
      <c r="EEQ173" s="3"/>
      <c r="EER173" s="3"/>
      <c r="EES173" s="3"/>
      <c r="EET173" s="3"/>
      <c r="EEU173" s="3"/>
      <c r="EEV173" s="3"/>
      <c r="EEW173" s="3"/>
      <c r="EEX173" s="3"/>
      <c r="EEY173" s="3"/>
      <c r="EEZ173" s="3"/>
      <c r="EFA173" s="3"/>
      <c r="EFB173" s="3"/>
      <c r="EFC173" s="3"/>
      <c r="EFD173" s="3"/>
      <c r="EFE173" s="3"/>
      <c r="EFF173" s="3"/>
      <c r="EFG173" s="3"/>
      <c r="EFH173" s="3"/>
      <c r="EFI173" s="3"/>
      <c r="EFJ173" s="3"/>
      <c r="EFK173" s="3"/>
      <c r="EFL173" s="3"/>
      <c r="EFM173" s="3"/>
      <c r="EFN173" s="3"/>
      <c r="EFO173" s="3"/>
      <c r="EFP173" s="3"/>
      <c r="EFQ173" s="3"/>
      <c r="EFR173" s="3"/>
      <c r="EFS173" s="3"/>
      <c r="EFT173" s="3"/>
      <c r="EFU173" s="3"/>
      <c r="EFV173" s="3"/>
      <c r="EFW173" s="3"/>
      <c r="EFX173" s="3"/>
      <c r="EFY173" s="3"/>
      <c r="EFZ173" s="3"/>
      <c r="EGA173" s="3"/>
      <c r="EGB173" s="3"/>
      <c r="EGC173" s="3"/>
      <c r="EGD173" s="3"/>
      <c r="EGE173" s="3"/>
      <c r="EGF173" s="3"/>
      <c r="EGG173" s="3"/>
      <c r="EGH173" s="3"/>
      <c r="EGI173" s="3"/>
      <c r="EGJ173" s="3"/>
      <c r="EGK173" s="3"/>
      <c r="EGL173" s="3"/>
      <c r="EGM173" s="3"/>
      <c r="EGN173" s="3"/>
      <c r="EGO173" s="3"/>
      <c r="EGP173" s="3"/>
      <c r="EGQ173" s="3"/>
      <c r="EGR173" s="3"/>
      <c r="EGS173" s="3"/>
      <c r="EGT173" s="3"/>
      <c r="EGU173" s="3"/>
      <c r="EGV173" s="3"/>
      <c r="EGW173" s="3"/>
      <c r="EGX173" s="3"/>
      <c r="EGY173" s="3"/>
      <c r="EGZ173" s="3"/>
      <c r="EHA173" s="3"/>
      <c r="EHB173" s="3"/>
      <c r="EHC173" s="3"/>
      <c r="EHD173" s="3"/>
      <c r="EHE173" s="3"/>
      <c r="EHF173" s="3"/>
      <c r="EHG173" s="3"/>
      <c r="EHH173" s="3"/>
      <c r="EHI173" s="3"/>
      <c r="EHJ173" s="3"/>
      <c r="EHK173" s="3"/>
      <c r="EHL173" s="3"/>
      <c r="EHM173" s="3"/>
      <c r="EHN173" s="3"/>
      <c r="EHO173" s="3"/>
      <c r="EHP173" s="3"/>
      <c r="EHQ173" s="3"/>
      <c r="EHR173" s="3"/>
      <c r="EHS173" s="3"/>
      <c r="EHT173" s="3"/>
      <c r="EHU173" s="3"/>
      <c r="EHV173" s="3"/>
      <c r="EHW173" s="3"/>
      <c r="EHX173" s="3"/>
      <c r="EHY173" s="3"/>
      <c r="EHZ173" s="3"/>
      <c r="EIA173" s="3"/>
      <c r="EIB173" s="3"/>
      <c r="EIC173" s="3"/>
      <c r="EID173" s="3"/>
      <c r="EIE173" s="3"/>
      <c r="EIF173" s="3"/>
      <c r="EIG173" s="3"/>
      <c r="EIH173" s="3"/>
      <c r="EII173" s="3"/>
      <c r="EIJ173" s="3"/>
      <c r="EIK173" s="3"/>
      <c r="EIL173" s="3"/>
      <c r="EIM173" s="3"/>
      <c r="EIN173" s="3"/>
      <c r="EIO173" s="3"/>
      <c r="EIP173" s="3"/>
      <c r="EIQ173" s="3"/>
      <c r="EIR173" s="3"/>
      <c r="EIS173" s="3"/>
      <c r="EIT173" s="3"/>
      <c r="EIU173" s="3"/>
      <c r="EIV173" s="3"/>
      <c r="EIW173" s="3"/>
      <c r="EIX173" s="3"/>
      <c r="EIY173" s="3"/>
      <c r="EIZ173" s="3"/>
      <c r="EJA173" s="3"/>
      <c r="EJB173" s="3"/>
      <c r="EJC173" s="3"/>
      <c r="EJD173" s="3"/>
      <c r="EJE173" s="3"/>
      <c r="EJF173" s="3"/>
      <c r="EJG173" s="3"/>
      <c r="EJH173" s="3"/>
      <c r="EJI173" s="3"/>
      <c r="EJJ173" s="3"/>
      <c r="EJK173" s="3"/>
      <c r="EJL173" s="3"/>
      <c r="EJM173" s="3"/>
      <c r="EJN173" s="3"/>
      <c r="EJO173" s="3"/>
      <c r="EJP173" s="3"/>
      <c r="EJQ173" s="3"/>
      <c r="EJR173" s="3"/>
      <c r="EJS173" s="3"/>
      <c r="EJT173" s="3"/>
      <c r="EJU173" s="3"/>
      <c r="EJV173" s="3"/>
      <c r="EJW173" s="3"/>
      <c r="EJX173" s="3"/>
      <c r="EJY173" s="3"/>
      <c r="EJZ173" s="3"/>
      <c r="EKA173" s="3"/>
      <c r="EKB173" s="3"/>
      <c r="EKC173" s="3"/>
      <c r="EKD173" s="3"/>
      <c r="EKE173" s="3"/>
      <c r="EKF173" s="3"/>
      <c r="EKG173" s="3"/>
      <c r="EKH173" s="3"/>
      <c r="EKI173" s="3"/>
      <c r="EKJ173" s="3"/>
      <c r="EKK173" s="3"/>
      <c r="EKL173" s="3"/>
      <c r="EKM173" s="3"/>
      <c r="EKN173" s="3"/>
      <c r="EKO173" s="3"/>
      <c r="EKP173" s="3"/>
      <c r="EKQ173" s="3"/>
      <c r="EKR173" s="3"/>
      <c r="EKS173" s="3"/>
      <c r="EKT173" s="3"/>
      <c r="EKU173" s="3"/>
      <c r="EKV173" s="3"/>
      <c r="EKW173" s="3"/>
      <c r="EKX173" s="3"/>
      <c r="EKY173" s="3"/>
      <c r="EKZ173" s="3"/>
      <c r="ELA173" s="3"/>
      <c r="ELB173" s="3"/>
      <c r="ELC173" s="3"/>
      <c r="ELD173" s="3"/>
      <c r="ELE173" s="3"/>
      <c r="ELF173" s="3"/>
      <c r="ELG173" s="3"/>
      <c r="ELH173" s="3"/>
      <c r="ELI173" s="3"/>
      <c r="ELJ173" s="3"/>
      <c r="ELK173" s="3"/>
      <c r="ELL173" s="3"/>
      <c r="ELM173" s="3"/>
      <c r="ELN173" s="3"/>
      <c r="ELO173" s="3"/>
      <c r="ELP173" s="3"/>
      <c r="ELQ173" s="3"/>
      <c r="ELR173" s="3"/>
      <c r="ELS173" s="3"/>
      <c r="ELT173" s="3"/>
      <c r="ELU173" s="3"/>
      <c r="ELV173" s="3"/>
      <c r="ELW173" s="3"/>
      <c r="ELX173" s="3"/>
      <c r="ELY173" s="3"/>
      <c r="ELZ173" s="3"/>
      <c r="EMA173" s="3"/>
      <c r="EMB173" s="3"/>
      <c r="EMC173" s="3"/>
      <c r="EMD173" s="3"/>
      <c r="EME173" s="3"/>
      <c r="EMF173" s="3"/>
      <c r="EMG173" s="3"/>
      <c r="EMH173" s="3"/>
      <c r="EMI173" s="3"/>
      <c r="EMJ173" s="3"/>
      <c r="EMK173" s="3"/>
      <c r="EML173" s="3"/>
      <c r="EMM173" s="3"/>
      <c r="EMN173" s="3"/>
      <c r="EMO173" s="3"/>
      <c r="EMP173" s="3"/>
      <c r="EMQ173" s="3"/>
      <c r="EMR173" s="3"/>
      <c r="EMS173" s="3"/>
      <c r="EMT173" s="3"/>
      <c r="EMU173" s="3"/>
      <c r="EMV173" s="3"/>
      <c r="EMW173" s="3"/>
      <c r="EMX173" s="3"/>
      <c r="EMY173" s="3"/>
      <c r="EMZ173" s="3"/>
      <c r="ENA173" s="3"/>
      <c r="ENB173" s="3"/>
      <c r="ENC173" s="3"/>
      <c r="END173" s="3"/>
      <c r="ENE173" s="3"/>
      <c r="ENF173" s="3"/>
      <c r="ENG173" s="3"/>
      <c r="ENH173" s="3"/>
      <c r="ENI173" s="3"/>
      <c r="ENJ173" s="3"/>
      <c r="ENK173" s="3"/>
      <c r="ENL173" s="3"/>
      <c r="ENM173" s="3"/>
      <c r="ENN173" s="3"/>
      <c r="ENO173" s="3"/>
      <c r="ENP173" s="3"/>
      <c r="ENQ173" s="3"/>
      <c r="ENR173" s="3"/>
      <c r="ENS173" s="3"/>
      <c r="ENT173" s="3"/>
      <c r="ENU173" s="3"/>
      <c r="ENV173" s="3"/>
      <c r="ENW173" s="3"/>
      <c r="ENX173" s="3"/>
      <c r="ENY173" s="3"/>
      <c r="ENZ173" s="3"/>
      <c r="EOA173" s="3"/>
      <c r="EOB173" s="3"/>
      <c r="EOC173" s="3"/>
      <c r="EOD173" s="3"/>
      <c r="EOE173" s="3"/>
      <c r="EOF173" s="3"/>
      <c r="EOG173" s="3"/>
      <c r="EOH173" s="3"/>
      <c r="EOI173" s="3"/>
      <c r="EOJ173" s="3"/>
      <c r="EOK173" s="3"/>
      <c r="EOL173" s="3"/>
      <c r="EOM173" s="3"/>
      <c r="EON173" s="3"/>
      <c r="EOO173" s="3"/>
      <c r="EOP173" s="3"/>
      <c r="EOQ173" s="3"/>
      <c r="EOR173" s="3"/>
      <c r="EOS173" s="3"/>
      <c r="EOT173" s="3"/>
      <c r="EOU173" s="3"/>
      <c r="EOV173" s="3"/>
      <c r="EOW173" s="3"/>
      <c r="EOX173" s="3"/>
      <c r="EOY173" s="3"/>
      <c r="EOZ173" s="3"/>
      <c r="EPA173" s="3"/>
      <c r="EPB173" s="3"/>
      <c r="EPC173" s="3"/>
      <c r="EPD173" s="3"/>
      <c r="EPE173" s="3"/>
      <c r="EPF173" s="3"/>
      <c r="EPG173" s="3"/>
      <c r="EPH173" s="3"/>
      <c r="EPI173" s="3"/>
      <c r="EPJ173" s="3"/>
      <c r="EPK173" s="3"/>
      <c r="EPL173" s="3"/>
      <c r="EPM173" s="3"/>
      <c r="EPN173" s="3"/>
      <c r="EPO173" s="3"/>
      <c r="EPP173" s="3"/>
      <c r="EPQ173" s="3"/>
      <c r="EPR173" s="3"/>
      <c r="EPS173" s="3"/>
      <c r="EPT173" s="3"/>
      <c r="EPU173" s="3"/>
      <c r="EPV173" s="3"/>
      <c r="EPW173" s="3"/>
      <c r="EPX173" s="3"/>
      <c r="EPY173" s="3"/>
      <c r="EPZ173" s="3"/>
      <c r="EQA173" s="3"/>
      <c r="EQB173" s="3"/>
      <c r="EQC173" s="3"/>
      <c r="EQD173" s="3"/>
      <c r="EQE173" s="3"/>
      <c r="EQF173" s="3"/>
      <c r="EQG173" s="3"/>
      <c r="EQH173" s="3"/>
      <c r="EQI173" s="3"/>
      <c r="EQJ173" s="3"/>
      <c r="EQK173" s="3"/>
      <c r="EQL173" s="3"/>
      <c r="EQM173" s="3"/>
      <c r="EQN173" s="3"/>
      <c r="EQO173" s="3"/>
      <c r="EQP173" s="3"/>
      <c r="EQQ173" s="3"/>
      <c r="EQR173" s="3"/>
      <c r="EQS173" s="3"/>
      <c r="EQT173" s="3"/>
      <c r="EQU173" s="3"/>
      <c r="EQV173" s="3"/>
      <c r="EQW173" s="3"/>
      <c r="EQX173" s="3"/>
      <c r="EQY173" s="3"/>
      <c r="EQZ173" s="3"/>
      <c r="ERA173" s="3"/>
      <c r="ERB173" s="3"/>
      <c r="ERC173" s="3"/>
      <c r="ERD173" s="3"/>
      <c r="ERE173" s="3"/>
      <c r="ERF173" s="3"/>
      <c r="ERG173" s="3"/>
      <c r="ERH173" s="3"/>
      <c r="ERI173" s="3"/>
      <c r="ERJ173" s="3"/>
      <c r="ERK173" s="3"/>
      <c r="ERL173" s="3"/>
      <c r="ERM173" s="3"/>
      <c r="ERN173" s="3"/>
      <c r="ERO173" s="3"/>
      <c r="ERP173" s="3"/>
      <c r="ERQ173" s="3"/>
      <c r="ERR173" s="3"/>
      <c r="ERS173" s="3"/>
      <c r="ERT173" s="3"/>
      <c r="ERU173" s="3"/>
      <c r="ERV173" s="3"/>
      <c r="ERW173" s="3"/>
      <c r="ERX173" s="3"/>
      <c r="ERY173" s="3"/>
      <c r="ERZ173" s="3"/>
      <c r="ESA173" s="3"/>
      <c r="ESB173" s="3"/>
      <c r="ESC173" s="3"/>
      <c r="ESD173" s="3"/>
      <c r="ESE173" s="3"/>
      <c r="ESF173" s="3"/>
      <c r="ESG173" s="3"/>
      <c r="ESH173" s="3"/>
      <c r="ESI173" s="3"/>
      <c r="ESJ173" s="3"/>
      <c r="ESK173" s="3"/>
      <c r="ESL173" s="3"/>
      <c r="ESM173" s="3"/>
      <c r="ESN173" s="3"/>
      <c r="ESO173" s="3"/>
      <c r="ESP173" s="3"/>
      <c r="ESQ173" s="3"/>
      <c r="ESR173" s="3"/>
      <c r="ESS173" s="3"/>
      <c r="EST173" s="3"/>
      <c r="ESU173" s="3"/>
      <c r="ESV173" s="3"/>
      <c r="ESW173" s="3"/>
      <c r="ESX173" s="3"/>
      <c r="ESY173" s="3"/>
      <c r="ESZ173" s="3"/>
      <c r="ETA173" s="3"/>
      <c r="ETB173" s="3"/>
      <c r="ETC173" s="3"/>
      <c r="ETD173" s="3"/>
      <c r="ETE173" s="3"/>
      <c r="ETF173" s="3"/>
      <c r="ETG173" s="3"/>
      <c r="ETH173" s="3"/>
      <c r="ETI173" s="3"/>
      <c r="ETJ173" s="3"/>
      <c r="ETK173" s="3"/>
      <c r="ETL173" s="3"/>
      <c r="ETM173" s="3"/>
      <c r="ETN173" s="3"/>
      <c r="ETO173" s="3"/>
      <c r="ETP173" s="3"/>
      <c r="ETQ173" s="3"/>
      <c r="ETR173" s="3"/>
      <c r="ETS173" s="3"/>
      <c r="ETT173" s="3"/>
      <c r="ETU173" s="3"/>
      <c r="ETV173" s="3"/>
      <c r="ETW173" s="3"/>
      <c r="ETX173" s="3"/>
      <c r="ETY173" s="3"/>
      <c r="ETZ173" s="3"/>
      <c r="EUA173" s="3"/>
      <c r="EUB173" s="3"/>
      <c r="EUC173" s="3"/>
      <c r="EUD173" s="3"/>
      <c r="EUE173" s="3"/>
      <c r="EUF173" s="3"/>
      <c r="EUG173" s="3"/>
      <c r="EUH173" s="3"/>
      <c r="EUI173" s="3"/>
      <c r="EUJ173" s="3"/>
      <c r="EUK173" s="3"/>
      <c r="EUL173" s="3"/>
      <c r="EUM173" s="3"/>
      <c r="EUN173" s="3"/>
      <c r="EUO173" s="3"/>
      <c r="EUP173" s="3"/>
      <c r="EUQ173" s="3"/>
      <c r="EUR173" s="3"/>
      <c r="EUS173" s="3"/>
      <c r="EUT173" s="3"/>
      <c r="EUU173" s="3"/>
      <c r="EUV173" s="3"/>
      <c r="EUW173" s="3"/>
      <c r="EUX173" s="3"/>
      <c r="EUY173" s="3"/>
      <c r="EUZ173" s="3"/>
      <c r="EVA173" s="3"/>
      <c r="EVB173" s="3"/>
      <c r="EVC173" s="3"/>
      <c r="EVD173" s="3"/>
      <c r="EVE173" s="3"/>
      <c r="EVF173" s="3"/>
      <c r="EVG173" s="3"/>
      <c r="EVH173" s="3"/>
      <c r="EVI173" s="3"/>
      <c r="EVJ173" s="3"/>
      <c r="EVK173" s="3"/>
      <c r="EVL173" s="3"/>
      <c r="EVM173" s="3"/>
      <c r="EVN173" s="3"/>
      <c r="EVO173" s="3"/>
      <c r="EVP173" s="3"/>
      <c r="EVQ173" s="3"/>
      <c r="EVR173" s="3"/>
      <c r="EVS173" s="3"/>
      <c r="EVT173" s="3"/>
      <c r="EVU173" s="3"/>
      <c r="EVV173" s="3"/>
      <c r="EVW173" s="3"/>
      <c r="EVX173" s="3"/>
      <c r="EVY173" s="3"/>
      <c r="EVZ173" s="3"/>
      <c r="EWA173" s="3"/>
      <c r="EWB173" s="3"/>
      <c r="EWC173" s="3"/>
      <c r="EWD173" s="3"/>
      <c r="EWE173" s="3"/>
      <c r="EWF173" s="3"/>
      <c r="EWG173" s="3"/>
      <c r="EWH173" s="3"/>
      <c r="EWI173" s="3"/>
      <c r="EWJ173" s="3"/>
      <c r="EWK173" s="3"/>
      <c r="EWL173" s="3"/>
      <c r="EWM173" s="3"/>
      <c r="EWN173" s="3"/>
      <c r="EWO173" s="3"/>
      <c r="EWP173" s="3"/>
      <c r="EWQ173" s="3"/>
      <c r="EWR173" s="3"/>
      <c r="EWS173" s="3"/>
      <c r="EWT173" s="3"/>
      <c r="EWU173" s="3"/>
      <c r="EWV173" s="3"/>
      <c r="EWW173" s="3"/>
      <c r="EWX173" s="3"/>
      <c r="EWY173" s="3"/>
      <c r="EWZ173" s="3"/>
      <c r="EXA173" s="3"/>
      <c r="EXB173" s="3"/>
      <c r="EXC173" s="3"/>
      <c r="EXD173" s="3"/>
      <c r="EXE173" s="3"/>
      <c r="EXF173" s="3"/>
      <c r="EXG173" s="3"/>
      <c r="EXH173" s="3"/>
      <c r="EXI173" s="3"/>
      <c r="EXJ173" s="3"/>
      <c r="EXK173" s="3"/>
      <c r="EXL173" s="3"/>
      <c r="EXM173" s="3"/>
      <c r="EXN173" s="3"/>
      <c r="EXO173" s="3"/>
      <c r="EXP173" s="3"/>
      <c r="EXQ173" s="3"/>
      <c r="EXR173" s="3"/>
      <c r="EXS173" s="3"/>
      <c r="EXT173" s="3"/>
      <c r="EXU173" s="3"/>
      <c r="EXV173" s="3"/>
      <c r="EXW173" s="3"/>
      <c r="EXX173" s="3"/>
      <c r="EXY173" s="3"/>
      <c r="EXZ173" s="3"/>
      <c r="EYA173" s="3"/>
      <c r="EYB173" s="3"/>
      <c r="EYC173" s="3"/>
      <c r="EYD173" s="3"/>
      <c r="EYE173" s="3"/>
      <c r="EYF173" s="3"/>
      <c r="EYG173" s="3"/>
      <c r="EYH173" s="3"/>
      <c r="EYI173" s="3"/>
      <c r="EYJ173" s="3"/>
      <c r="EYK173" s="3"/>
      <c r="EYL173" s="3"/>
      <c r="EYM173" s="3"/>
      <c r="EYN173" s="3"/>
      <c r="EYO173" s="3"/>
      <c r="EYP173" s="3"/>
      <c r="EYQ173" s="3"/>
      <c r="EYR173" s="3"/>
      <c r="EYS173" s="3"/>
      <c r="EYT173" s="3"/>
      <c r="EYU173" s="3"/>
      <c r="EYV173" s="3"/>
      <c r="EYW173" s="3"/>
      <c r="EYX173" s="3"/>
      <c r="EYY173" s="3"/>
      <c r="EYZ173" s="3"/>
      <c r="EZA173" s="3"/>
      <c r="EZB173" s="3"/>
      <c r="EZC173" s="3"/>
      <c r="EZD173" s="3"/>
      <c r="EZE173" s="3"/>
      <c r="EZF173" s="3"/>
      <c r="EZG173" s="3"/>
      <c r="EZH173" s="3"/>
      <c r="EZI173" s="3"/>
      <c r="EZJ173" s="3"/>
      <c r="EZK173" s="3"/>
      <c r="EZL173" s="3"/>
      <c r="EZM173" s="3"/>
      <c r="EZN173" s="3"/>
      <c r="EZO173" s="3"/>
      <c r="EZP173" s="3"/>
      <c r="EZQ173" s="3"/>
      <c r="EZR173" s="3"/>
      <c r="EZS173" s="3"/>
      <c r="EZT173" s="3"/>
      <c r="EZU173" s="3"/>
      <c r="EZV173" s="3"/>
      <c r="EZW173" s="3"/>
      <c r="EZX173" s="3"/>
      <c r="EZY173" s="3"/>
      <c r="EZZ173" s="3"/>
      <c r="FAA173" s="3"/>
      <c r="FAB173" s="3"/>
      <c r="FAC173" s="3"/>
      <c r="FAD173" s="3"/>
      <c r="FAE173" s="3"/>
      <c r="FAF173" s="3"/>
      <c r="FAG173" s="3"/>
      <c r="FAH173" s="3"/>
      <c r="FAI173" s="3"/>
      <c r="FAJ173" s="3"/>
      <c r="FAK173" s="3"/>
      <c r="FAL173" s="3"/>
      <c r="FAM173" s="3"/>
      <c r="FAN173" s="3"/>
      <c r="FAO173" s="3"/>
      <c r="FAP173" s="3"/>
      <c r="FAQ173" s="3"/>
      <c r="FAR173" s="3"/>
      <c r="FAS173" s="3"/>
      <c r="FAT173" s="3"/>
      <c r="FAU173" s="3"/>
      <c r="FAV173" s="3"/>
      <c r="FAW173" s="3"/>
      <c r="FAX173" s="3"/>
      <c r="FAY173" s="3"/>
      <c r="FAZ173" s="3"/>
      <c r="FBA173" s="3"/>
      <c r="FBB173" s="3"/>
      <c r="FBC173" s="3"/>
      <c r="FBD173" s="3"/>
      <c r="FBE173" s="3"/>
      <c r="FBF173" s="3"/>
      <c r="FBG173" s="3"/>
      <c r="FBH173" s="3"/>
      <c r="FBI173" s="3"/>
      <c r="FBJ173" s="3"/>
      <c r="FBK173" s="3"/>
      <c r="FBL173" s="3"/>
      <c r="FBM173" s="3"/>
      <c r="FBN173" s="3"/>
      <c r="FBO173" s="3"/>
      <c r="FBP173" s="3"/>
      <c r="FBQ173" s="3"/>
      <c r="FBR173" s="3"/>
      <c r="FBS173" s="3"/>
      <c r="FBT173" s="3"/>
      <c r="FBU173" s="3"/>
      <c r="FBV173" s="3"/>
      <c r="FBW173" s="3"/>
      <c r="FBX173" s="3"/>
      <c r="FBY173" s="3"/>
      <c r="FBZ173" s="3"/>
      <c r="FCA173" s="3"/>
      <c r="FCB173" s="3"/>
      <c r="FCC173" s="3"/>
      <c r="FCD173" s="3"/>
      <c r="FCE173" s="3"/>
      <c r="FCF173" s="3"/>
      <c r="FCG173" s="3"/>
      <c r="FCH173" s="3"/>
      <c r="FCI173" s="3"/>
      <c r="FCJ173" s="3"/>
      <c r="FCK173" s="3"/>
      <c r="FCL173" s="3"/>
      <c r="FCM173" s="3"/>
      <c r="FCN173" s="3"/>
      <c r="FCO173" s="3"/>
      <c r="FCP173" s="3"/>
      <c r="FCQ173" s="3"/>
      <c r="FCR173" s="3"/>
      <c r="FCS173" s="3"/>
      <c r="FCT173" s="3"/>
      <c r="FCU173" s="3"/>
      <c r="FCV173" s="3"/>
      <c r="FCW173" s="3"/>
      <c r="FCX173" s="3"/>
      <c r="FCY173" s="3"/>
      <c r="FCZ173" s="3"/>
      <c r="FDA173" s="3"/>
      <c r="FDB173" s="3"/>
      <c r="FDC173" s="3"/>
      <c r="FDD173" s="3"/>
      <c r="FDE173" s="3"/>
      <c r="FDF173" s="3"/>
      <c r="FDG173" s="3"/>
      <c r="FDH173" s="3"/>
      <c r="FDI173" s="3"/>
      <c r="FDJ173" s="3"/>
      <c r="FDK173" s="3"/>
      <c r="FDL173" s="3"/>
      <c r="FDM173" s="3"/>
      <c r="FDN173" s="3"/>
      <c r="FDO173" s="3"/>
      <c r="FDP173" s="3"/>
      <c r="FDQ173" s="3"/>
      <c r="FDR173" s="3"/>
      <c r="FDS173" s="3"/>
      <c r="FDT173" s="3"/>
      <c r="FDU173" s="3"/>
      <c r="FDV173" s="3"/>
      <c r="FDW173" s="3"/>
      <c r="FDX173" s="3"/>
      <c r="FDY173" s="3"/>
      <c r="FDZ173" s="3"/>
      <c r="FEA173" s="3"/>
      <c r="FEB173" s="3"/>
      <c r="FEC173" s="3"/>
      <c r="FED173" s="3"/>
      <c r="FEE173" s="3"/>
      <c r="FEF173" s="3"/>
      <c r="FEG173" s="3"/>
      <c r="FEH173" s="3"/>
      <c r="FEI173" s="3"/>
      <c r="FEJ173" s="3"/>
      <c r="FEK173" s="3"/>
      <c r="FEL173" s="3"/>
      <c r="FEM173" s="3"/>
      <c r="FEN173" s="3"/>
      <c r="FEO173" s="3"/>
      <c r="FEP173" s="3"/>
      <c r="FEQ173" s="3"/>
      <c r="FER173" s="3"/>
      <c r="FES173" s="3"/>
      <c r="FET173" s="3"/>
      <c r="FEU173" s="3"/>
      <c r="FEV173" s="3"/>
      <c r="FEW173" s="3"/>
      <c r="FEX173" s="3"/>
      <c r="FEY173" s="3"/>
      <c r="FEZ173" s="3"/>
      <c r="FFA173" s="3"/>
      <c r="FFB173" s="3"/>
      <c r="FFC173" s="3"/>
      <c r="FFD173" s="3"/>
      <c r="FFE173" s="3"/>
      <c r="FFF173" s="3"/>
      <c r="FFG173" s="3"/>
      <c r="FFH173" s="3"/>
      <c r="FFI173" s="3"/>
      <c r="FFJ173" s="3"/>
      <c r="FFK173" s="3"/>
      <c r="FFL173" s="3"/>
      <c r="FFM173" s="3"/>
      <c r="FFN173" s="3"/>
      <c r="FFO173" s="3"/>
      <c r="FFP173" s="3"/>
      <c r="FFQ173" s="3"/>
      <c r="FFR173" s="3"/>
      <c r="FFS173" s="3"/>
      <c r="FFT173" s="3"/>
      <c r="FFU173" s="3"/>
      <c r="FFV173" s="3"/>
      <c r="FFW173" s="3"/>
      <c r="FFX173" s="3"/>
      <c r="FFY173" s="3"/>
      <c r="FFZ173" s="3"/>
      <c r="FGA173" s="3"/>
      <c r="FGB173" s="3"/>
      <c r="FGC173" s="3"/>
      <c r="FGD173" s="3"/>
      <c r="FGE173" s="3"/>
      <c r="FGF173" s="3"/>
      <c r="FGG173" s="3"/>
      <c r="FGH173" s="3"/>
      <c r="FGI173" s="3"/>
      <c r="FGJ173" s="3"/>
      <c r="FGK173" s="3"/>
      <c r="FGL173" s="3"/>
      <c r="FGM173" s="3"/>
      <c r="FGN173" s="3"/>
      <c r="FGO173" s="3"/>
      <c r="FGP173" s="3"/>
      <c r="FGQ173" s="3"/>
      <c r="FGR173" s="3"/>
      <c r="FGS173" s="3"/>
      <c r="FGT173" s="3"/>
      <c r="FGU173" s="3"/>
      <c r="FGV173" s="3"/>
      <c r="FGW173" s="3"/>
      <c r="FGX173" s="3"/>
      <c r="FGY173" s="3"/>
      <c r="FGZ173" s="3"/>
      <c r="FHA173" s="3"/>
      <c r="FHB173" s="3"/>
      <c r="FHC173" s="3"/>
      <c r="FHD173" s="3"/>
      <c r="FHE173" s="3"/>
      <c r="FHF173" s="3"/>
      <c r="FHG173" s="3"/>
      <c r="FHH173" s="3"/>
      <c r="FHI173" s="3"/>
      <c r="FHJ173" s="3"/>
      <c r="FHK173" s="3"/>
      <c r="FHL173" s="3"/>
      <c r="FHM173" s="3"/>
      <c r="FHN173" s="3"/>
      <c r="FHO173" s="3"/>
      <c r="FHP173" s="3"/>
      <c r="FHQ173" s="3"/>
      <c r="FHR173" s="3"/>
      <c r="FHS173" s="3"/>
      <c r="FHT173" s="3"/>
      <c r="FHU173" s="3"/>
      <c r="FHV173" s="3"/>
      <c r="FHW173" s="3"/>
      <c r="FHX173" s="3"/>
      <c r="FHY173" s="3"/>
      <c r="FHZ173" s="3"/>
      <c r="FIA173" s="3"/>
      <c r="FIB173" s="3"/>
      <c r="FIC173" s="3"/>
      <c r="FID173" s="3"/>
      <c r="FIE173" s="3"/>
      <c r="FIF173" s="3"/>
      <c r="FIG173" s="3"/>
      <c r="FIH173" s="3"/>
      <c r="FII173" s="3"/>
      <c r="FIJ173" s="3"/>
      <c r="FIK173" s="3"/>
      <c r="FIL173" s="3"/>
      <c r="FIM173" s="3"/>
      <c r="FIN173" s="3"/>
      <c r="FIO173" s="3"/>
      <c r="FIP173" s="3"/>
      <c r="FIQ173" s="3"/>
      <c r="FIR173" s="3"/>
      <c r="FIS173" s="3"/>
      <c r="FIT173" s="3"/>
      <c r="FIU173" s="3"/>
      <c r="FIV173" s="3"/>
      <c r="FIW173" s="3"/>
      <c r="FIX173" s="3"/>
      <c r="FIY173" s="3"/>
      <c r="FIZ173" s="3"/>
      <c r="FJA173" s="3"/>
      <c r="FJB173" s="3"/>
      <c r="FJC173" s="3"/>
      <c r="FJD173" s="3"/>
      <c r="FJE173" s="3"/>
      <c r="FJF173" s="3"/>
      <c r="FJG173" s="3"/>
      <c r="FJH173" s="3"/>
      <c r="FJI173" s="3"/>
      <c r="FJJ173" s="3"/>
      <c r="FJK173" s="3"/>
      <c r="FJL173" s="3"/>
      <c r="FJM173" s="3"/>
      <c r="FJN173" s="3"/>
      <c r="FJO173" s="3"/>
      <c r="FJP173" s="3"/>
      <c r="FJQ173" s="3"/>
      <c r="FJR173" s="3"/>
      <c r="FJS173" s="3"/>
      <c r="FJT173" s="3"/>
      <c r="FJU173" s="3"/>
      <c r="FJV173" s="3"/>
      <c r="FJW173" s="3"/>
      <c r="FJX173" s="3"/>
      <c r="FJY173" s="3"/>
      <c r="FJZ173" s="3"/>
      <c r="FKA173" s="3"/>
      <c r="FKB173" s="3"/>
      <c r="FKC173" s="3"/>
      <c r="FKD173" s="3"/>
      <c r="FKE173" s="3"/>
      <c r="FKF173" s="3"/>
      <c r="FKG173" s="3"/>
      <c r="FKH173" s="3"/>
      <c r="FKI173" s="3"/>
      <c r="FKJ173" s="3"/>
      <c r="FKK173" s="3"/>
      <c r="FKL173" s="3"/>
      <c r="FKM173" s="3"/>
      <c r="FKN173" s="3"/>
      <c r="FKO173" s="3"/>
      <c r="FKP173" s="3"/>
      <c r="FKQ173" s="3"/>
      <c r="FKR173" s="3"/>
      <c r="FKS173" s="3"/>
      <c r="FKT173" s="3"/>
      <c r="FKU173" s="3"/>
      <c r="FKV173" s="3"/>
      <c r="FKW173" s="3"/>
      <c r="FKX173" s="3"/>
      <c r="FKY173" s="3"/>
      <c r="FKZ173" s="3"/>
      <c r="FLA173" s="3"/>
      <c r="FLB173" s="3"/>
      <c r="FLC173" s="3"/>
      <c r="FLD173" s="3"/>
      <c r="FLE173" s="3"/>
      <c r="FLF173" s="3"/>
      <c r="FLG173" s="3"/>
      <c r="FLH173" s="3"/>
      <c r="FLI173" s="3"/>
      <c r="FLJ173" s="3"/>
      <c r="FLK173" s="3"/>
      <c r="FLL173" s="3"/>
      <c r="FLM173" s="3"/>
      <c r="FLN173" s="3"/>
      <c r="FLO173" s="3"/>
      <c r="FLP173" s="3"/>
      <c r="FLQ173" s="3"/>
      <c r="FLR173" s="3"/>
      <c r="FLS173" s="3"/>
      <c r="FLT173" s="3"/>
      <c r="FLU173" s="3"/>
      <c r="FLV173" s="3"/>
      <c r="FLW173" s="3"/>
      <c r="FLX173" s="3"/>
      <c r="FLY173" s="3"/>
      <c r="FLZ173" s="3"/>
      <c r="FMA173" s="3"/>
      <c r="FMB173" s="3"/>
      <c r="FMC173" s="3"/>
      <c r="FMD173" s="3"/>
      <c r="FME173" s="3"/>
      <c r="FMF173" s="3"/>
      <c r="FMG173" s="3"/>
      <c r="FMH173" s="3"/>
      <c r="FMI173" s="3"/>
      <c r="FMJ173" s="3"/>
      <c r="FMK173" s="3"/>
      <c r="FML173" s="3"/>
      <c r="FMM173" s="3"/>
      <c r="FMN173" s="3"/>
      <c r="FMO173" s="3"/>
      <c r="FMP173" s="3"/>
      <c r="FMQ173" s="3"/>
      <c r="FMR173" s="3"/>
      <c r="FMS173" s="3"/>
      <c r="FMT173" s="3"/>
      <c r="FMU173" s="3"/>
      <c r="FMV173" s="3"/>
      <c r="FMW173" s="3"/>
      <c r="FMX173" s="3"/>
      <c r="FMY173" s="3"/>
      <c r="FMZ173" s="3"/>
      <c r="FNA173" s="3"/>
      <c r="FNB173" s="3"/>
      <c r="FNC173" s="3"/>
      <c r="FND173" s="3"/>
      <c r="FNE173" s="3"/>
      <c r="FNF173" s="3"/>
      <c r="FNG173" s="3"/>
      <c r="FNH173" s="3"/>
      <c r="FNI173" s="3"/>
      <c r="FNJ173" s="3"/>
      <c r="FNK173" s="3"/>
      <c r="FNL173" s="3"/>
      <c r="FNM173" s="3"/>
      <c r="FNN173" s="3"/>
      <c r="FNO173" s="3"/>
      <c r="FNP173" s="3"/>
      <c r="FNQ173" s="3"/>
      <c r="FNR173" s="3"/>
      <c r="FNS173" s="3"/>
      <c r="FNT173" s="3"/>
      <c r="FNU173" s="3"/>
      <c r="FNV173" s="3"/>
      <c r="FNW173" s="3"/>
      <c r="FNX173" s="3"/>
      <c r="FNY173" s="3"/>
      <c r="FNZ173" s="3"/>
      <c r="FOA173" s="3"/>
      <c r="FOB173" s="3"/>
      <c r="FOC173" s="3"/>
      <c r="FOD173" s="3"/>
      <c r="FOE173" s="3"/>
      <c r="FOF173" s="3"/>
      <c r="FOG173" s="3"/>
      <c r="FOH173" s="3"/>
      <c r="FOI173" s="3"/>
      <c r="FOJ173" s="3"/>
      <c r="FOK173" s="3"/>
      <c r="FOL173" s="3"/>
      <c r="FOM173" s="3"/>
      <c r="FON173" s="3"/>
      <c r="FOO173" s="3"/>
      <c r="FOP173" s="3"/>
      <c r="FOQ173" s="3"/>
      <c r="FOR173" s="3"/>
      <c r="FOS173" s="3"/>
      <c r="FOT173" s="3"/>
      <c r="FOU173" s="3"/>
      <c r="FOV173" s="3"/>
      <c r="FOW173" s="3"/>
      <c r="FOX173" s="3"/>
      <c r="FOY173" s="3"/>
      <c r="FOZ173" s="3"/>
      <c r="FPA173" s="3"/>
      <c r="FPB173" s="3"/>
      <c r="FPC173" s="3"/>
      <c r="FPD173" s="3"/>
      <c r="FPE173" s="3"/>
      <c r="FPF173" s="3"/>
      <c r="FPG173" s="3"/>
      <c r="FPH173" s="3"/>
      <c r="FPI173" s="3"/>
      <c r="FPJ173" s="3"/>
      <c r="FPK173" s="3"/>
      <c r="FPL173" s="3"/>
      <c r="FPM173" s="3"/>
      <c r="FPN173" s="3"/>
      <c r="FPO173" s="3"/>
      <c r="FPP173" s="3"/>
      <c r="FPQ173" s="3"/>
      <c r="FPR173" s="3"/>
      <c r="FPS173" s="3"/>
      <c r="FPT173" s="3"/>
      <c r="FPU173" s="3"/>
      <c r="FPV173" s="3"/>
      <c r="FPW173" s="3"/>
      <c r="FPX173" s="3"/>
      <c r="FPY173" s="3"/>
      <c r="FPZ173" s="3"/>
      <c r="FQA173" s="3"/>
      <c r="FQB173" s="3"/>
      <c r="FQC173" s="3"/>
      <c r="FQD173" s="3"/>
      <c r="FQE173" s="3"/>
      <c r="FQF173" s="3"/>
      <c r="FQG173" s="3"/>
      <c r="FQH173" s="3"/>
      <c r="FQI173" s="3"/>
      <c r="FQJ173" s="3"/>
      <c r="FQK173" s="3"/>
      <c r="FQL173" s="3"/>
      <c r="FQM173" s="3"/>
      <c r="FQN173" s="3"/>
      <c r="FQO173" s="3"/>
      <c r="FQP173" s="3"/>
      <c r="FQQ173" s="3"/>
      <c r="FQR173" s="3"/>
      <c r="FQS173" s="3"/>
      <c r="FQT173" s="3"/>
      <c r="FQU173" s="3"/>
      <c r="FQV173" s="3"/>
      <c r="FQW173" s="3"/>
      <c r="FQX173" s="3"/>
      <c r="FQY173" s="3"/>
      <c r="FQZ173" s="3"/>
      <c r="FRA173" s="3"/>
      <c r="FRB173" s="3"/>
      <c r="FRC173" s="3"/>
      <c r="FRD173" s="3"/>
      <c r="FRE173" s="3"/>
      <c r="FRF173" s="3"/>
      <c r="FRG173" s="3"/>
      <c r="FRH173" s="3"/>
      <c r="FRI173" s="3"/>
      <c r="FRJ173" s="3"/>
      <c r="FRK173" s="3"/>
      <c r="FRL173" s="3"/>
      <c r="FRM173" s="3"/>
      <c r="FRN173" s="3"/>
      <c r="FRO173" s="3"/>
      <c r="FRP173" s="3"/>
      <c r="FRQ173" s="3"/>
      <c r="FRR173" s="3"/>
      <c r="FRS173" s="3"/>
      <c r="FRT173" s="3"/>
      <c r="FRU173" s="3"/>
      <c r="FRV173" s="3"/>
      <c r="FRW173" s="3"/>
      <c r="FRX173" s="3"/>
      <c r="FRY173" s="3"/>
      <c r="FRZ173" s="3"/>
      <c r="FSA173" s="3"/>
      <c r="FSB173" s="3"/>
      <c r="FSC173" s="3"/>
      <c r="FSD173" s="3"/>
      <c r="FSE173" s="3"/>
      <c r="FSF173" s="3"/>
      <c r="FSG173" s="3"/>
      <c r="FSH173" s="3"/>
      <c r="FSI173" s="3"/>
      <c r="FSJ173" s="3"/>
      <c r="FSK173" s="3"/>
      <c r="FSL173" s="3"/>
      <c r="FSM173" s="3"/>
      <c r="FSN173" s="3"/>
      <c r="FSO173" s="3"/>
      <c r="FSP173" s="3"/>
      <c r="FSQ173" s="3"/>
      <c r="FSR173" s="3"/>
      <c r="FSS173" s="3"/>
      <c r="FST173" s="3"/>
      <c r="FSU173" s="3"/>
      <c r="FSV173" s="3"/>
      <c r="FSW173" s="3"/>
      <c r="FSX173" s="3"/>
      <c r="FSY173" s="3"/>
      <c r="FSZ173" s="3"/>
      <c r="FTA173" s="3"/>
      <c r="FTB173" s="3"/>
      <c r="FTC173" s="3"/>
      <c r="FTD173" s="3"/>
      <c r="FTE173" s="3"/>
      <c r="FTF173" s="3"/>
      <c r="FTG173" s="3"/>
      <c r="FTH173" s="3"/>
      <c r="FTI173" s="3"/>
      <c r="FTJ173" s="3"/>
      <c r="FTK173" s="3"/>
      <c r="FTL173" s="3"/>
      <c r="FTM173" s="3"/>
      <c r="FTN173" s="3"/>
      <c r="FTO173" s="3"/>
      <c r="FTP173" s="3"/>
      <c r="FTQ173" s="3"/>
      <c r="FTR173" s="3"/>
      <c r="FTS173" s="3"/>
      <c r="FTT173" s="3"/>
      <c r="FTU173" s="3"/>
      <c r="FTV173" s="3"/>
      <c r="FTW173" s="3"/>
      <c r="FTX173" s="3"/>
      <c r="FTY173" s="3"/>
      <c r="FTZ173" s="3"/>
      <c r="FUA173" s="3"/>
      <c r="FUB173" s="3"/>
      <c r="FUC173" s="3"/>
      <c r="FUD173" s="3"/>
      <c r="FUE173" s="3"/>
      <c r="FUF173" s="3"/>
      <c r="FUG173" s="3"/>
      <c r="FUH173" s="3"/>
      <c r="FUI173" s="3"/>
      <c r="FUJ173" s="3"/>
      <c r="FUK173" s="3"/>
      <c r="FUL173" s="3"/>
      <c r="FUM173" s="3"/>
      <c r="FUN173" s="3"/>
      <c r="FUO173" s="3"/>
      <c r="FUP173" s="3"/>
      <c r="FUQ173" s="3"/>
      <c r="FUR173" s="3"/>
      <c r="FUS173" s="3"/>
      <c r="FUT173" s="3"/>
      <c r="FUU173" s="3"/>
      <c r="FUV173" s="3"/>
      <c r="FUW173" s="3"/>
      <c r="FUX173" s="3"/>
      <c r="FUY173" s="3"/>
      <c r="FUZ173" s="3"/>
      <c r="FVA173" s="3"/>
      <c r="FVB173" s="3"/>
      <c r="FVC173" s="3"/>
      <c r="FVD173" s="3"/>
      <c r="FVE173" s="3"/>
      <c r="FVF173" s="3"/>
      <c r="FVG173" s="3"/>
      <c r="FVH173" s="3"/>
      <c r="FVI173" s="3"/>
      <c r="FVJ173" s="3"/>
      <c r="FVK173" s="3"/>
      <c r="FVL173" s="3"/>
      <c r="FVM173" s="3"/>
      <c r="FVN173" s="3"/>
      <c r="FVO173" s="3"/>
      <c r="FVP173" s="3"/>
      <c r="FVQ173" s="3"/>
      <c r="FVR173" s="3"/>
      <c r="FVS173" s="3"/>
      <c r="FVT173" s="3"/>
      <c r="FVU173" s="3"/>
      <c r="FVV173" s="3"/>
      <c r="FVW173" s="3"/>
      <c r="FVX173" s="3"/>
      <c r="FVY173" s="3"/>
      <c r="FVZ173" s="3"/>
      <c r="FWA173" s="3"/>
      <c r="FWB173" s="3"/>
      <c r="FWC173" s="3"/>
      <c r="FWD173" s="3"/>
      <c r="FWE173" s="3"/>
      <c r="FWF173" s="3"/>
      <c r="FWG173" s="3"/>
      <c r="FWH173" s="3"/>
      <c r="FWI173" s="3"/>
      <c r="FWJ173" s="3"/>
      <c r="FWK173" s="3"/>
      <c r="FWL173" s="3"/>
      <c r="FWM173" s="3"/>
      <c r="FWN173" s="3"/>
      <c r="FWO173" s="3"/>
      <c r="FWP173" s="3"/>
      <c r="FWQ173" s="3"/>
      <c r="FWR173" s="3"/>
      <c r="FWS173" s="3"/>
      <c r="FWT173" s="3"/>
      <c r="FWU173" s="3"/>
      <c r="FWV173" s="3"/>
      <c r="FWW173" s="3"/>
      <c r="FWX173" s="3"/>
      <c r="FWY173" s="3"/>
      <c r="FWZ173" s="3"/>
      <c r="FXA173" s="3"/>
      <c r="FXB173" s="3"/>
      <c r="FXC173" s="3"/>
      <c r="FXD173" s="3"/>
      <c r="FXE173" s="3"/>
      <c r="FXF173" s="3"/>
      <c r="FXG173" s="3"/>
      <c r="FXH173" s="3"/>
      <c r="FXI173" s="3"/>
      <c r="FXJ173" s="3"/>
      <c r="FXK173" s="3"/>
      <c r="FXL173" s="3"/>
      <c r="FXM173" s="3"/>
      <c r="FXN173" s="3"/>
      <c r="FXO173" s="3"/>
      <c r="FXP173" s="3"/>
      <c r="FXQ173" s="3"/>
      <c r="FXR173" s="3"/>
      <c r="FXS173" s="3"/>
      <c r="FXT173" s="3"/>
      <c r="FXU173" s="3"/>
      <c r="FXV173" s="3"/>
      <c r="FXW173" s="3"/>
      <c r="FXX173" s="3"/>
      <c r="FXY173" s="3"/>
      <c r="FXZ173" s="3"/>
      <c r="FYA173" s="3"/>
      <c r="FYB173" s="3"/>
      <c r="FYC173" s="3"/>
      <c r="FYD173" s="3"/>
      <c r="FYE173" s="3"/>
      <c r="FYF173" s="3"/>
      <c r="FYG173" s="3"/>
      <c r="FYH173" s="3"/>
      <c r="FYI173" s="3"/>
      <c r="FYJ173" s="3"/>
      <c r="FYK173" s="3"/>
      <c r="FYL173" s="3"/>
      <c r="FYM173" s="3"/>
      <c r="FYN173" s="3"/>
      <c r="FYO173" s="3"/>
      <c r="FYP173" s="3"/>
      <c r="FYQ173" s="3"/>
      <c r="FYR173" s="3"/>
      <c r="FYS173" s="3"/>
      <c r="FYT173" s="3"/>
      <c r="FYU173" s="3"/>
      <c r="FYV173" s="3"/>
      <c r="FYW173" s="3"/>
      <c r="FYX173" s="3"/>
      <c r="FYY173" s="3"/>
      <c r="FYZ173" s="3"/>
      <c r="FZA173" s="3"/>
      <c r="FZB173" s="3"/>
      <c r="FZC173" s="3"/>
      <c r="FZD173" s="3"/>
      <c r="FZE173" s="3"/>
      <c r="FZF173" s="3"/>
      <c r="FZG173" s="3"/>
      <c r="FZH173" s="3"/>
      <c r="FZI173" s="3"/>
      <c r="FZJ173" s="3"/>
      <c r="FZK173" s="3"/>
      <c r="FZL173" s="3"/>
      <c r="FZM173" s="3"/>
      <c r="FZN173" s="3"/>
      <c r="FZO173" s="3"/>
      <c r="FZP173" s="3"/>
      <c r="FZQ173" s="3"/>
      <c r="FZR173" s="3"/>
      <c r="FZS173" s="3"/>
      <c r="FZT173" s="3"/>
      <c r="FZU173" s="3"/>
      <c r="FZV173" s="3"/>
      <c r="FZW173" s="3"/>
      <c r="FZX173" s="3"/>
      <c r="FZY173" s="3"/>
      <c r="FZZ173" s="3"/>
      <c r="GAA173" s="3"/>
      <c r="GAB173" s="3"/>
      <c r="GAC173" s="3"/>
      <c r="GAD173" s="3"/>
      <c r="GAE173" s="3"/>
      <c r="GAF173" s="3"/>
      <c r="GAG173" s="3"/>
      <c r="GAH173" s="3"/>
      <c r="GAI173" s="3"/>
      <c r="GAJ173" s="3"/>
      <c r="GAK173" s="3"/>
      <c r="GAL173" s="3"/>
      <c r="GAM173" s="3"/>
      <c r="GAN173" s="3"/>
      <c r="GAO173" s="3"/>
      <c r="GAP173" s="3"/>
      <c r="GAQ173" s="3"/>
      <c r="GAR173" s="3"/>
      <c r="GAS173" s="3"/>
      <c r="GAT173" s="3"/>
      <c r="GAU173" s="3"/>
      <c r="GAV173" s="3"/>
      <c r="GAW173" s="3"/>
      <c r="GAX173" s="3"/>
      <c r="GAY173" s="3"/>
      <c r="GAZ173" s="3"/>
      <c r="GBA173" s="3"/>
      <c r="GBB173" s="3"/>
      <c r="GBC173" s="3"/>
      <c r="GBD173" s="3"/>
      <c r="GBE173" s="3"/>
      <c r="GBF173" s="3"/>
      <c r="GBG173" s="3"/>
      <c r="GBH173" s="3"/>
      <c r="GBI173" s="3"/>
      <c r="GBJ173" s="3"/>
      <c r="GBK173" s="3"/>
      <c r="GBL173" s="3"/>
      <c r="GBM173" s="3"/>
      <c r="GBN173" s="3"/>
      <c r="GBO173" s="3"/>
      <c r="GBP173" s="3"/>
      <c r="GBQ173" s="3"/>
      <c r="GBR173" s="3"/>
      <c r="GBS173" s="3"/>
      <c r="GBT173" s="3"/>
      <c r="GBU173" s="3"/>
      <c r="GBV173" s="3"/>
      <c r="GBW173" s="3"/>
      <c r="GBX173" s="3"/>
      <c r="GBY173" s="3"/>
      <c r="GBZ173" s="3"/>
      <c r="GCA173" s="3"/>
      <c r="GCB173" s="3"/>
      <c r="GCC173" s="3"/>
      <c r="GCD173" s="3"/>
      <c r="GCE173" s="3"/>
      <c r="GCF173" s="3"/>
      <c r="GCG173" s="3"/>
      <c r="GCH173" s="3"/>
      <c r="GCI173" s="3"/>
      <c r="GCJ173" s="3"/>
      <c r="GCK173" s="3"/>
      <c r="GCL173" s="3"/>
      <c r="GCM173" s="3"/>
      <c r="GCN173" s="3"/>
      <c r="GCO173" s="3"/>
      <c r="GCP173" s="3"/>
      <c r="GCQ173" s="3"/>
      <c r="GCR173" s="3"/>
      <c r="GCS173" s="3"/>
      <c r="GCT173" s="3"/>
      <c r="GCU173" s="3"/>
      <c r="GCV173" s="3"/>
      <c r="GCW173" s="3"/>
      <c r="GCX173" s="3"/>
      <c r="GCY173" s="3"/>
      <c r="GCZ173" s="3"/>
      <c r="GDA173" s="3"/>
      <c r="GDB173" s="3"/>
      <c r="GDC173" s="3"/>
      <c r="GDD173" s="3"/>
      <c r="GDE173" s="3"/>
      <c r="GDF173" s="3"/>
      <c r="GDG173" s="3"/>
      <c r="GDH173" s="3"/>
      <c r="GDI173" s="3"/>
      <c r="GDJ173" s="3"/>
      <c r="GDK173" s="3"/>
      <c r="GDL173" s="3"/>
      <c r="GDM173" s="3"/>
      <c r="GDN173" s="3"/>
      <c r="GDO173" s="3"/>
      <c r="GDP173" s="3"/>
      <c r="GDQ173" s="3"/>
      <c r="GDR173" s="3"/>
      <c r="GDS173" s="3"/>
      <c r="GDT173" s="3"/>
      <c r="GDU173" s="3"/>
      <c r="GDV173" s="3"/>
      <c r="GDW173" s="3"/>
      <c r="GDX173" s="3"/>
      <c r="GDY173" s="3"/>
      <c r="GDZ173" s="3"/>
      <c r="GEA173" s="3"/>
      <c r="GEB173" s="3"/>
      <c r="GEC173" s="3"/>
      <c r="GED173" s="3"/>
      <c r="GEE173" s="3"/>
      <c r="GEF173" s="3"/>
      <c r="GEG173" s="3"/>
      <c r="GEH173" s="3"/>
      <c r="GEI173" s="3"/>
      <c r="GEJ173" s="3"/>
      <c r="GEK173" s="3"/>
      <c r="GEL173" s="3"/>
      <c r="GEM173" s="3"/>
      <c r="GEN173" s="3"/>
      <c r="GEO173" s="3"/>
      <c r="GEP173" s="3"/>
      <c r="GEQ173" s="3"/>
      <c r="GER173" s="3"/>
      <c r="GES173" s="3"/>
      <c r="GET173" s="3"/>
      <c r="GEU173" s="3"/>
      <c r="GEV173" s="3"/>
      <c r="GEW173" s="3"/>
      <c r="GEX173" s="3"/>
      <c r="GEY173" s="3"/>
      <c r="GEZ173" s="3"/>
      <c r="GFA173" s="3"/>
      <c r="GFB173" s="3"/>
      <c r="GFC173" s="3"/>
      <c r="GFD173" s="3"/>
      <c r="GFE173" s="3"/>
      <c r="GFF173" s="3"/>
      <c r="GFG173" s="3"/>
      <c r="GFH173" s="3"/>
      <c r="GFI173" s="3"/>
      <c r="GFJ173" s="3"/>
      <c r="GFK173" s="3"/>
      <c r="GFL173" s="3"/>
      <c r="GFM173" s="3"/>
      <c r="GFN173" s="3"/>
      <c r="GFO173" s="3"/>
      <c r="GFP173" s="3"/>
      <c r="GFQ173" s="3"/>
      <c r="GFR173" s="3"/>
      <c r="GFS173" s="3"/>
      <c r="GFT173" s="3"/>
      <c r="GFU173" s="3"/>
      <c r="GFV173" s="3"/>
      <c r="GFW173" s="3"/>
      <c r="GFX173" s="3"/>
      <c r="GFY173" s="3"/>
      <c r="GFZ173" s="3"/>
      <c r="GGA173" s="3"/>
      <c r="GGB173" s="3"/>
      <c r="GGC173" s="3"/>
      <c r="GGD173" s="3"/>
      <c r="GGE173" s="3"/>
      <c r="GGF173" s="3"/>
      <c r="GGG173" s="3"/>
      <c r="GGH173" s="3"/>
      <c r="GGI173" s="3"/>
      <c r="GGJ173" s="3"/>
      <c r="GGK173" s="3"/>
      <c r="GGL173" s="3"/>
      <c r="GGM173" s="3"/>
      <c r="GGN173" s="3"/>
      <c r="GGO173" s="3"/>
      <c r="GGP173" s="3"/>
      <c r="GGQ173" s="3"/>
      <c r="GGR173" s="3"/>
      <c r="GGS173" s="3"/>
      <c r="GGT173" s="3"/>
      <c r="GGU173" s="3"/>
      <c r="GGV173" s="3"/>
      <c r="GGW173" s="3"/>
      <c r="GGX173" s="3"/>
      <c r="GGY173" s="3"/>
      <c r="GGZ173" s="3"/>
      <c r="GHA173" s="3"/>
      <c r="GHB173" s="3"/>
      <c r="GHC173" s="3"/>
      <c r="GHD173" s="3"/>
      <c r="GHE173" s="3"/>
      <c r="GHF173" s="3"/>
      <c r="GHG173" s="3"/>
      <c r="GHH173" s="3"/>
      <c r="GHI173" s="3"/>
      <c r="GHJ173" s="3"/>
      <c r="GHK173" s="3"/>
      <c r="GHL173" s="3"/>
      <c r="GHM173" s="3"/>
      <c r="GHN173" s="3"/>
      <c r="GHO173" s="3"/>
      <c r="GHP173" s="3"/>
      <c r="GHQ173" s="3"/>
      <c r="GHR173" s="3"/>
      <c r="GHS173" s="3"/>
      <c r="GHT173" s="3"/>
      <c r="GHU173" s="3"/>
      <c r="GHV173" s="3"/>
      <c r="GHW173" s="3"/>
      <c r="GHX173" s="3"/>
      <c r="GHY173" s="3"/>
      <c r="GHZ173" s="3"/>
      <c r="GIA173" s="3"/>
      <c r="GIB173" s="3"/>
      <c r="GIC173" s="3"/>
      <c r="GID173" s="3"/>
      <c r="GIE173" s="3"/>
      <c r="GIF173" s="3"/>
      <c r="GIG173" s="3"/>
      <c r="GIH173" s="3"/>
      <c r="GII173" s="3"/>
      <c r="GIJ173" s="3"/>
      <c r="GIK173" s="3"/>
      <c r="GIL173" s="3"/>
      <c r="GIM173" s="3"/>
      <c r="GIN173" s="3"/>
      <c r="GIO173" s="3"/>
      <c r="GIP173" s="3"/>
      <c r="GIQ173" s="3"/>
      <c r="GIR173" s="3"/>
      <c r="GIS173" s="3"/>
      <c r="GIT173" s="3"/>
      <c r="GIU173" s="3"/>
      <c r="GIV173" s="3"/>
      <c r="GIW173" s="3"/>
      <c r="GIX173" s="3"/>
      <c r="GIY173" s="3"/>
      <c r="GIZ173" s="3"/>
      <c r="GJA173" s="3"/>
      <c r="GJB173" s="3"/>
      <c r="GJC173" s="3"/>
      <c r="GJD173" s="3"/>
      <c r="GJE173" s="3"/>
      <c r="GJF173" s="3"/>
      <c r="GJG173" s="3"/>
      <c r="GJH173" s="3"/>
      <c r="GJI173" s="3"/>
      <c r="GJJ173" s="3"/>
      <c r="GJK173" s="3"/>
      <c r="GJL173" s="3"/>
      <c r="GJM173" s="3"/>
      <c r="GJN173" s="3"/>
      <c r="GJO173" s="3"/>
      <c r="GJP173" s="3"/>
      <c r="GJQ173" s="3"/>
      <c r="GJR173" s="3"/>
      <c r="GJS173" s="3"/>
      <c r="GJT173" s="3"/>
      <c r="GJU173" s="3"/>
      <c r="GJV173" s="3"/>
      <c r="GJW173" s="3"/>
      <c r="GJX173" s="3"/>
      <c r="GJY173" s="3"/>
      <c r="GJZ173" s="3"/>
      <c r="GKA173" s="3"/>
      <c r="GKB173" s="3"/>
      <c r="GKC173" s="3"/>
      <c r="GKD173" s="3"/>
      <c r="GKE173" s="3"/>
      <c r="GKF173" s="3"/>
      <c r="GKG173" s="3"/>
      <c r="GKH173" s="3"/>
      <c r="GKI173" s="3"/>
      <c r="GKJ173" s="3"/>
      <c r="GKK173" s="3"/>
      <c r="GKL173" s="3"/>
      <c r="GKM173" s="3"/>
      <c r="GKN173" s="3"/>
      <c r="GKO173" s="3"/>
      <c r="GKP173" s="3"/>
      <c r="GKQ173" s="3"/>
      <c r="GKR173" s="3"/>
      <c r="GKS173" s="3"/>
      <c r="GKT173" s="3"/>
      <c r="GKU173" s="3"/>
      <c r="GKV173" s="3"/>
      <c r="GKW173" s="3"/>
      <c r="GKX173" s="3"/>
      <c r="GKY173" s="3"/>
      <c r="GKZ173" s="3"/>
      <c r="GLA173" s="3"/>
      <c r="GLB173" s="3"/>
      <c r="GLC173" s="3"/>
      <c r="GLD173" s="3"/>
      <c r="GLE173" s="3"/>
      <c r="GLF173" s="3"/>
      <c r="GLG173" s="3"/>
      <c r="GLH173" s="3"/>
      <c r="GLI173" s="3"/>
      <c r="GLJ173" s="3"/>
      <c r="GLK173" s="3"/>
      <c r="GLL173" s="3"/>
      <c r="GLM173" s="3"/>
      <c r="GLN173" s="3"/>
      <c r="GLO173" s="3"/>
      <c r="GLP173" s="3"/>
      <c r="GLQ173" s="3"/>
      <c r="GLR173" s="3"/>
      <c r="GLS173" s="3"/>
      <c r="GLT173" s="3"/>
      <c r="GLU173" s="3"/>
      <c r="GLV173" s="3"/>
      <c r="GLW173" s="3"/>
      <c r="GLX173" s="3"/>
      <c r="GLY173" s="3"/>
      <c r="GLZ173" s="3"/>
      <c r="GMA173" s="3"/>
      <c r="GMB173" s="3"/>
      <c r="GMC173" s="3"/>
      <c r="GMD173" s="3"/>
      <c r="GME173" s="3"/>
      <c r="GMF173" s="3"/>
      <c r="GMG173" s="3"/>
      <c r="GMH173" s="3"/>
      <c r="GMI173" s="3"/>
      <c r="GMJ173" s="3"/>
      <c r="GMK173" s="3"/>
      <c r="GML173" s="3"/>
      <c r="GMM173" s="3"/>
      <c r="GMN173" s="3"/>
      <c r="GMO173" s="3"/>
      <c r="GMP173" s="3"/>
      <c r="GMQ173" s="3"/>
      <c r="GMR173" s="3"/>
      <c r="GMS173" s="3"/>
      <c r="GMT173" s="3"/>
      <c r="GMU173" s="3"/>
      <c r="GMV173" s="3"/>
      <c r="GMW173" s="3"/>
      <c r="GMX173" s="3"/>
      <c r="GMY173" s="3"/>
      <c r="GMZ173" s="3"/>
      <c r="GNA173" s="3"/>
      <c r="GNB173" s="3"/>
      <c r="GNC173" s="3"/>
      <c r="GND173" s="3"/>
      <c r="GNE173" s="3"/>
      <c r="GNF173" s="3"/>
      <c r="GNG173" s="3"/>
      <c r="GNH173" s="3"/>
      <c r="GNI173" s="3"/>
      <c r="GNJ173" s="3"/>
      <c r="GNK173" s="3"/>
      <c r="GNL173" s="3"/>
      <c r="GNM173" s="3"/>
      <c r="GNN173" s="3"/>
      <c r="GNO173" s="3"/>
      <c r="GNP173" s="3"/>
      <c r="GNQ173" s="3"/>
      <c r="GNR173" s="3"/>
      <c r="GNS173" s="3"/>
      <c r="GNT173" s="3"/>
      <c r="GNU173" s="3"/>
      <c r="GNV173" s="3"/>
      <c r="GNW173" s="3"/>
      <c r="GNX173" s="3"/>
      <c r="GNY173" s="3"/>
      <c r="GNZ173" s="3"/>
      <c r="GOA173" s="3"/>
      <c r="GOB173" s="3"/>
      <c r="GOC173" s="3"/>
      <c r="GOD173" s="3"/>
      <c r="GOE173" s="3"/>
      <c r="GOF173" s="3"/>
      <c r="GOG173" s="3"/>
      <c r="GOH173" s="3"/>
      <c r="GOI173" s="3"/>
      <c r="GOJ173" s="3"/>
      <c r="GOK173" s="3"/>
      <c r="GOL173" s="3"/>
      <c r="GOM173" s="3"/>
      <c r="GON173" s="3"/>
      <c r="GOO173" s="3"/>
      <c r="GOP173" s="3"/>
      <c r="GOQ173" s="3"/>
      <c r="GOR173" s="3"/>
      <c r="GOS173" s="3"/>
      <c r="GOT173" s="3"/>
      <c r="GOU173" s="3"/>
      <c r="GOV173" s="3"/>
      <c r="GOW173" s="3"/>
      <c r="GOX173" s="3"/>
      <c r="GOY173" s="3"/>
      <c r="GOZ173" s="3"/>
      <c r="GPA173" s="3"/>
      <c r="GPB173" s="3"/>
      <c r="GPC173" s="3"/>
      <c r="GPD173" s="3"/>
      <c r="GPE173" s="3"/>
      <c r="GPF173" s="3"/>
      <c r="GPG173" s="3"/>
      <c r="GPH173" s="3"/>
      <c r="GPI173" s="3"/>
      <c r="GPJ173" s="3"/>
      <c r="GPK173" s="3"/>
      <c r="GPL173" s="3"/>
      <c r="GPM173" s="3"/>
      <c r="GPN173" s="3"/>
      <c r="GPO173" s="3"/>
      <c r="GPP173" s="3"/>
      <c r="GPQ173" s="3"/>
      <c r="GPR173" s="3"/>
      <c r="GPS173" s="3"/>
      <c r="GPT173" s="3"/>
      <c r="GPU173" s="3"/>
      <c r="GPV173" s="3"/>
      <c r="GPW173" s="3"/>
      <c r="GPX173" s="3"/>
      <c r="GPY173" s="3"/>
      <c r="GPZ173" s="3"/>
      <c r="GQA173" s="3"/>
      <c r="GQB173" s="3"/>
      <c r="GQC173" s="3"/>
      <c r="GQD173" s="3"/>
      <c r="GQE173" s="3"/>
      <c r="GQF173" s="3"/>
      <c r="GQG173" s="3"/>
      <c r="GQH173" s="3"/>
      <c r="GQI173" s="3"/>
      <c r="GQJ173" s="3"/>
      <c r="GQK173" s="3"/>
      <c r="GQL173" s="3"/>
      <c r="GQM173" s="3"/>
      <c r="GQN173" s="3"/>
      <c r="GQO173" s="3"/>
      <c r="GQP173" s="3"/>
      <c r="GQQ173" s="3"/>
      <c r="GQR173" s="3"/>
      <c r="GQS173" s="3"/>
      <c r="GQT173" s="3"/>
      <c r="GQU173" s="3"/>
      <c r="GQV173" s="3"/>
      <c r="GQW173" s="3"/>
      <c r="GQX173" s="3"/>
      <c r="GQY173" s="3"/>
      <c r="GQZ173" s="3"/>
      <c r="GRA173" s="3"/>
      <c r="GRB173" s="3"/>
      <c r="GRC173" s="3"/>
      <c r="GRD173" s="3"/>
      <c r="GRE173" s="3"/>
      <c r="GRF173" s="3"/>
      <c r="GRG173" s="3"/>
      <c r="GRH173" s="3"/>
      <c r="GRI173" s="3"/>
      <c r="GRJ173" s="3"/>
      <c r="GRK173" s="3"/>
      <c r="GRL173" s="3"/>
      <c r="GRM173" s="3"/>
      <c r="GRN173" s="3"/>
      <c r="GRO173" s="3"/>
      <c r="GRP173" s="3"/>
      <c r="GRQ173" s="3"/>
      <c r="GRR173" s="3"/>
      <c r="GRS173" s="3"/>
      <c r="GRT173" s="3"/>
      <c r="GRU173" s="3"/>
      <c r="GRV173" s="3"/>
      <c r="GRW173" s="3"/>
      <c r="GRX173" s="3"/>
      <c r="GRY173" s="3"/>
      <c r="GRZ173" s="3"/>
      <c r="GSA173" s="3"/>
      <c r="GSB173" s="3"/>
      <c r="GSC173" s="3"/>
      <c r="GSD173" s="3"/>
      <c r="GSE173" s="3"/>
      <c r="GSF173" s="3"/>
      <c r="GSG173" s="3"/>
      <c r="GSH173" s="3"/>
      <c r="GSI173" s="3"/>
      <c r="GSJ173" s="3"/>
      <c r="GSK173" s="3"/>
      <c r="GSL173" s="3"/>
      <c r="GSM173" s="3"/>
      <c r="GSN173" s="3"/>
      <c r="GSO173" s="3"/>
      <c r="GSP173" s="3"/>
      <c r="GSQ173" s="3"/>
      <c r="GSR173" s="3"/>
      <c r="GSS173" s="3"/>
      <c r="GST173" s="3"/>
      <c r="GSU173" s="3"/>
      <c r="GSV173" s="3"/>
      <c r="GSW173" s="3"/>
      <c r="GSX173" s="3"/>
      <c r="GSY173" s="3"/>
      <c r="GSZ173" s="3"/>
      <c r="GTA173" s="3"/>
      <c r="GTB173" s="3"/>
      <c r="GTC173" s="3"/>
      <c r="GTD173" s="3"/>
      <c r="GTE173" s="3"/>
      <c r="GTF173" s="3"/>
      <c r="GTG173" s="3"/>
      <c r="GTH173" s="3"/>
      <c r="GTI173" s="3"/>
      <c r="GTJ173" s="3"/>
      <c r="GTK173" s="3"/>
      <c r="GTL173" s="3"/>
      <c r="GTM173" s="3"/>
      <c r="GTN173" s="3"/>
      <c r="GTO173" s="3"/>
      <c r="GTP173" s="3"/>
      <c r="GTQ173" s="3"/>
      <c r="GTR173" s="3"/>
      <c r="GTS173" s="3"/>
      <c r="GTT173" s="3"/>
      <c r="GTU173" s="3"/>
      <c r="GTV173" s="3"/>
      <c r="GTW173" s="3"/>
      <c r="GTX173" s="3"/>
      <c r="GTY173" s="3"/>
      <c r="GTZ173" s="3"/>
      <c r="GUA173" s="3"/>
      <c r="GUB173" s="3"/>
      <c r="GUC173" s="3"/>
      <c r="GUD173" s="3"/>
      <c r="GUE173" s="3"/>
      <c r="GUF173" s="3"/>
      <c r="GUG173" s="3"/>
      <c r="GUH173" s="3"/>
      <c r="GUI173" s="3"/>
      <c r="GUJ173" s="3"/>
      <c r="GUK173" s="3"/>
      <c r="GUL173" s="3"/>
      <c r="GUM173" s="3"/>
      <c r="GUN173" s="3"/>
      <c r="GUO173" s="3"/>
      <c r="GUP173" s="3"/>
      <c r="GUQ173" s="3"/>
      <c r="GUR173" s="3"/>
      <c r="GUS173" s="3"/>
      <c r="GUT173" s="3"/>
      <c r="GUU173" s="3"/>
      <c r="GUV173" s="3"/>
      <c r="GUW173" s="3"/>
      <c r="GUX173" s="3"/>
      <c r="GUY173" s="3"/>
      <c r="GUZ173" s="3"/>
      <c r="GVA173" s="3"/>
      <c r="GVB173" s="3"/>
      <c r="GVC173" s="3"/>
      <c r="GVD173" s="3"/>
      <c r="GVE173" s="3"/>
      <c r="GVF173" s="3"/>
      <c r="GVG173" s="3"/>
      <c r="GVH173" s="3"/>
      <c r="GVI173" s="3"/>
      <c r="GVJ173" s="3"/>
      <c r="GVK173" s="3"/>
      <c r="GVL173" s="3"/>
      <c r="GVM173" s="3"/>
      <c r="GVN173" s="3"/>
      <c r="GVO173" s="3"/>
      <c r="GVP173" s="3"/>
      <c r="GVQ173" s="3"/>
      <c r="GVR173" s="3"/>
      <c r="GVS173" s="3"/>
      <c r="GVT173" s="3"/>
      <c r="GVU173" s="3"/>
      <c r="GVV173" s="3"/>
      <c r="GVW173" s="3"/>
      <c r="GVX173" s="3"/>
      <c r="GVY173" s="3"/>
      <c r="GVZ173" s="3"/>
      <c r="GWA173" s="3"/>
      <c r="GWB173" s="3"/>
      <c r="GWC173" s="3"/>
      <c r="GWD173" s="3"/>
      <c r="GWE173" s="3"/>
      <c r="GWF173" s="3"/>
      <c r="GWG173" s="3"/>
      <c r="GWH173" s="3"/>
      <c r="GWI173" s="3"/>
      <c r="GWJ173" s="3"/>
      <c r="GWK173" s="3"/>
      <c r="GWL173" s="3"/>
      <c r="GWM173" s="3"/>
      <c r="GWN173" s="3"/>
      <c r="GWO173" s="3"/>
      <c r="GWP173" s="3"/>
      <c r="GWQ173" s="3"/>
      <c r="GWR173" s="3"/>
      <c r="GWS173" s="3"/>
      <c r="GWT173" s="3"/>
      <c r="GWU173" s="3"/>
      <c r="GWV173" s="3"/>
      <c r="GWW173" s="3"/>
      <c r="GWX173" s="3"/>
      <c r="GWY173" s="3"/>
      <c r="GWZ173" s="3"/>
      <c r="GXA173" s="3"/>
      <c r="GXB173" s="3"/>
      <c r="GXC173" s="3"/>
      <c r="GXD173" s="3"/>
      <c r="GXE173" s="3"/>
      <c r="GXF173" s="3"/>
      <c r="GXG173" s="3"/>
      <c r="GXH173" s="3"/>
      <c r="GXI173" s="3"/>
      <c r="GXJ173" s="3"/>
      <c r="GXK173" s="3"/>
      <c r="GXL173" s="3"/>
      <c r="GXM173" s="3"/>
      <c r="GXN173" s="3"/>
      <c r="GXO173" s="3"/>
      <c r="GXP173" s="3"/>
      <c r="GXQ173" s="3"/>
      <c r="GXR173" s="3"/>
      <c r="GXS173" s="3"/>
      <c r="GXT173" s="3"/>
      <c r="GXU173" s="3"/>
      <c r="GXV173" s="3"/>
      <c r="GXW173" s="3"/>
      <c r="GXX173" s="3"/>
      <c r="GXY173" s="3"/>
      <c r="GXZ173" s="3"/>
      <c r="GYA173" s="3"/>
      <c r="GYB173" s="3"/>
      <c r="GYC173" s="3"/>
      <c r="GYD173" s="3"/>
      <c r="GYE173" s="3"/>
      <c r="GYF173" s="3"/>
      <c r="GYG173" s="3"/>
      <c r="GYH173" s="3"/>
      <c r="GYI173" s="3"/>
      <c r="GYJ173" s="3"/>
      <c r="GYK173" s="3"/>
      <c r="GYL173" s="3"/>
      <c r="GYM173" s="3"/>
      <c r="GYN173" s="3"/>
      <c r="GYO173" s="3"/>
      <c r="GYP173" s="3"/>
      <c r="GYQ173" s="3"/>
      <c r="GYR173" s="3"/>
      <c r="GYS173" s="3"/>
      <c r="GYT173" s="3"/>
      <c r="GYU173" s="3"/>
      <c r="GYV173" s="3"/>
      <c r="GYW173" s="3"/>
      <c r="GYX173" s="3"/>
      <c r="GYY173" s="3"/>
      <c r="GYZ173" s="3"/>
      <c r="GZA173" s="3"/>
      <c r="GZB173" s="3"/>
      <c r="GZC173" s="3"/>
      <c r="GZD173" s="3"/>
      <c r="GZE173" s="3"/>
      <c r="GZF173" s="3"/>
      <c r="GZG173" s="3"/>
      <c r="GZH173" s="3"/>
      <c r="GZI173" s="3"/>
      <c r="GZJ173" s="3"/>
      <c r="GZK173" s="3"/>
      <c r="GZL173" s="3"/>
      <c r="GZM173" s="3"/>
      <c r="GZN173" s="3"/>
      <c r="GZO173" s="3"/>
      <c r="GZP173" s="3"/>
      <c r="GZQ173" s="3"/>
      <c r="GZR173" s="3"/>
      <c r="GZS173" s="3"/>
      <c r="GZT173" s="3"/>
      <c r="GZU173" s="3"/>
      <c r="GZV173" s="3"/>
      <c r="GZW173" s="3"/>
      <c r="GZX173" s="3"/>
      <c r="GZY173" s="3"/>
      <c r="GZZ173" s="3"/>
      <c r="HAA173" s="3"/>
      <c r="HAB173" s="3"/>
      <c r="HAC173" s="3"/>
      <c r="HAD173" s="3"/>
      <c r="HAE173" s="3"/>
      <c r="HAF173" s="3"/>
      <c r="HAG173" s="3"/>
      <c r="HAH173" s="3"/>
      <c r="HAI173" s="3"/>
      <c r="HAJ173" s="3"/>
      <c r="HAK173" s="3"/>
      <c r="HAL173" s="3"/>
      <c r="HAM173" s="3"/>
      <c r="HAN173" s="3"/>
      <c r="HAO173" s="3"/>
      <c r="HAP173" s="3"/>
      <c r="HAQ173" s="3"/>
      <c r="HAR173" s="3"/>
      <c r="HAS173" s="3"/>
      <c r="HAT173" s="3"/>
      <c r="HAU173" s="3"/>
      <c r="HAV173" s="3"/>
      <c r="HAW173" s="3"/>
      <c r="HAX173" s="3"/>
      <c r="HAY173" s="3"/>
      <c r="HAZ173" s="3"/>
      <c r="HBA173" s="3"/>
      <c r="HBB173" s="3"/>
      <c r="HBC173" s="3"/>
      <c r="HBD173" s="3"/>
      <c r="HBE173" s="3"/>
      <c r="HBF173" s="3"/>
      <c r="HBG173" s="3"/>
      <c r="HBH173" s="3"/>
      <c r="HBI173" s="3"/>
      <c r="HBJ173" s="3"/>
      <c r="HBK173" s="3"/>
      <c r="HBL173" s="3"/>
      <c r="HBM173" s="3"/>
      <c r="HBN173" s="3"/>
      <c r="HBO173" s="3"/>
      <c r="HBP173" s="3"/>
      <c r="HBQ173" s="3"/>
      <c r="HBR173" s="3"/>
      <c r="HBS173" s="3"/>
      <c r="HBT173" s="3"/>
      <c r="HBU173" s="3"/>
      <c r="HBV173" s="3"/>
      <c r="HBW173" s="3"/>
      <c r="HBX173" s="3"/>
      <c r="HBY173" s="3"/>
      <c r="HBZ173" s="3"/>
      <c r="HCA173" s="3"/>
      <c r="HCB173" s="3"/>
      <c r="HCC173" s="3"/>
      <c r="HCD173" s="3"/>
      <c r="HCE173" s="3"/>
      <c r="HCF173" s="3"/>
      <c r="HCG173" s="3"/>
      <c r="HCH173" s="3"/>
      <c r="HCI173" s="3"/>
      <c r="HCJ173" s="3"/>
      <c r="HCK173" s="3"/>
      <c r="HCL173" s="3"/>
      <c r="HCM173" s="3"/>
      <c r="HCN173" s="3"/>
      <c r="HCO173" s="3"/>
      <c r="HCP173" s="3"/>
      <c r="HCQ173" s="3"/>
      <c r="HCR173" s="3"/>
      <c r="HCS173" s="3"/>
      <c r="HCT173" s="3"/>
      <c r="HCU173" s="3"/>
      <c r="HCV173" s="3"/>
      <c r="HCW173" s="3"/>
      <c r="HCX173" s="3"/>
      <c r="HCY173" s="3"/>
      <c r="HCZ173" s="3"/>
      <c r="HDA173" s="3"/>
      <c r="HDB173" s="3"/>
      <c r="HDC173" s="3"/>
      <c r="HDD173" s="3"/>
      <c r="HDE173" s="3"/>
      <c r="HDF173" s="3"/>
      <c r="HDG173" s="3"/>
      <c r="HDH173" s="3"/>
      <c r="HDI173" s="3"/>
      <c r="HDJ173" s="3"/>
      <c r="HDK173" s="3"/>
      <c r="HDL173" s="3"/>
      <c r="HDM173" s="3"/>
      <c r="HDN173" s="3"/>
      <c r="HDO173" s="3"/>
      <c r="HDP173" s="3"/>
      <c r="HDQ173" s="3"/>
      <c r="HDR173" s="3"/>
      <c r="HDS173" s="3"/>
      <c r="HDT173" s="3"/>
      <c r="HDU173" s="3"/>
      <c r="HDV173" s="3"/>
      <c r="HDW173" s="3"/>
      <c r="HDX173" s="3"/>
      <c r="HDY173" s="3"/>
      <c r="HDZ173" s="3"/>
      <c r="HEA173" s="3"/>
      <c r="HEB173" s="3"/>
      <c r="HEC173" s="3"/>
      <c r="HED173" s="3"/>
      <c r="HEE173" s="3"/>
      <c r="HEF173" s="3"/>
      <c r="HEG173" s="3"/>
      <c r="HEH173" s="3"/>
      <c r="HEI173" s="3"/>
      <c r="HEJ173" s="3"/>
      <c r="HEK173" s="3"/>
      <c r="HEL173" s="3"/>
      <c r="HEM173" s="3"/>
      <c r="HEN173" s="3"/>
      <c r="HEO173" s="3"/>
      <c r="HEP173" s="3"/>
      <c r="HEQ173" s="3"/>
      <c r="HER173" s="3"/>
      <c r="HES173" s="3"/>
      <c r="HET173" s="3"/>
      <c r="HEU173" s="3"/>
      <c r="HEV173" s="3"/>
      <c r="HEW173" s="3"/>
      <c r="HEX173" s="3"/>
      <c r="HEY173" s="3"/>
      <c r="HEZ173" s="3"/>
      <c r="HFA173" s="3"/>
      <c r="HFB173" s="3"/>
      <c r="HFC173" s="3"/>
      <c r="HFD173" s="3"/>
      <c r="HFE173" s="3"/>
      <c r="HFF173" s="3"/>
      <c r="HFG173" s="3"/>
      <c r="HFH173" s="3"/>
      <c r="HFI173" s="3"/>
      <c r="HFJ173" s="3"/>
      <c r="HFK173" s="3"/>
      <c r="HFL173" s="3"/>
      <c r="HFM173" s="3"/>
      <c r="HFN173" s="3"/>
      <c r="HFO173" s="3"/>
      <c r="HFP173" s="3"/>
      <c r="HFQ173" s="3"/>
      <c r="HFR173" s="3"/>
      <c r="HFS173" s="3"/>
      <c r="HFT173" s="3"/>
      <c r="HFU173" s="3"/>
      <c r="HFV173" s="3"/>
      <c r="HFW173" s="3"/>
      <c r="HFX173" s="3"/>
      <c r="HFY173" s="3"/>
      <c r="HFZ173" s="3"/>
      <c r="HGA173" s="3"/>
      <c r="HGB173" s="3"/>
      <c r="HGC173" s="3"/>
      <c r="HGD173" s="3"/>
      <c r="HGE173" s="3"/>
      <c r="HGF173" s="3"/>
      <c r="HGG173" s="3"/>
      <c r="HGH173" s="3"/>
      <c r="HGI173" s="3"/>
      <c r="HGJ173" s="3"/>
      <c r="HGK173" s="3"/>
      <c r="HGL173" s="3"/>
      <c r="HGM173" s="3"/>
      <c r="HGN173" s="3"/>
      <c r="HGO173" s="3"/>
      <c r="HGP173" s="3"/>
      <c r="HGQ173" s="3"/>
      <c r="HGR173" s="3"/>
      <c r="HGS173" s="3"/>
      <c r="HGT173" s="3"/>
      <c r="HGU173" s="3"/>
      <c r="HGV173" s="3"/>
      <c r="HGW173" s="3"/>
      <c r="HGX173" s="3"/>
      <c r="HGY173" s="3"/>
      <c r="HGZ173" s="3"/>
      <c r="HHA173" s="3"/>
      <c r="HHB173" s="3"/>
      <c r="HHC173" s="3"/>
      <c r="HHD173" s="3"/>
      <c r="HHE173" s="3"/>
      <c r="HHF173" s="3"/>
      <c r="HHG173" s="3"/>
      <c r="HHH173" s="3"/>
      <c r="HHI173" s="3"/>
      <c r="HHJ173" s="3"/>
      <c r="HHK173" s="3"/>
      <c r="HHL173" s="3"/>
      <c r="HHM173" s="3"/>
      <c r="HHN173" s="3"/>
      <c r="HHO173" s="3"/>
      <c r="HHP173" s="3"/>
      <c r="HHQ173" s="3"/>
      <c r="HHR173" s="3"/>
      <c r="HHS173" s="3"/>
      <c r="HHT173" s="3"/>
      <c r="HHU173" s="3"/>
      <c r="HHV173" s="3"/>
      <c r="HHW173" s="3"/>
      <c r="HHX173" s="3"/>
      <c r="HHY173" s="3"/>
      <c r="HHZ173" s="3"/>
      <c r="HIA173" s="3"/>
      <c r="HIB173" s="3"/>
      <c r="HIC173" s="3"/>
      <c r="HID173" s="3"/>
      <c r="HIE173" s="3"/>
      <c r="HIF173" s="3"/>
      <c r="HIG173" s="3"/>
      <c r="HIH173" s="3"/>
      <c r="HII173" s="3"/>
      <c r="HIJ173" s="3"/>
      <c r="HIK173" s="3"/>
      <c r="HIL173" s="3"/>
      <c r="HIM173" s="3"/>
      <c r="HIN173" s="3"/>
      <c r="HIO173" s="3"/>
      <c r="HIP173" s="3"/>
      <c r="HIQ173" s="3"/>
      <c r="HIR173" s="3"/>
      <c r="HIS173" s="3"/>
      <c r="HIT173" s="3"/>
      <c r="HIU173" s="3"/>
      <c r="HIV173" s="3"/>
      <c r="HIW173" s="3"/>
      <c r="HIX173" s="3"/>
      <c r="HIY173" s="3"/>
      <c r="HIZ173" s="3"/>
      <c r="HJA173" s="3"/>
      <c r="HJB173" s="3"/>
      <c r="HJC173" s="3"/>
      <c r="HJD173" s="3"/>
      <c r="HJE173" s="3"/>
      <c r="HJF173" s="3"/>
      <c r="HJG173" s="3"/>
      <c r="HJH173" s="3"/>
      <c r="HJI173" s="3"/>
      <c r="HJJ173" s="3"/>
      <c r="HJK173" s="3"/>
      <c r="HJL173" s="3"/>
      <c r="HJM173" s="3"/>
      <c r="HJN173" s="3"/>
      <c r="HJO173" s="3"/>
      <c r="HJP173" s="3"/>
      <c r="HJQ173" s="3"/>
      <c r="HJR173" s="3"/>
      <c r="HJS173" s="3"/>
      <c r="HJT173" s="3"/>
      <c r="HJU173" s="3"/>
      <c r="HJV173" s="3"/>
      <c r="HJW173" s="3"/>
      <c r="HJX173" s="3"/>
      <c r="HJY173" s="3"/>
      <c r="HJZ173" s="3"/>
      <c r="HKA173" s="3"/>
      <c r="HKB173" s="3"/>
      <c r="HKC173" s="3"/>
      <c r="HKD173" s="3"/>
      <c r="HKE173" s="3"/>
      <c r="HKF173" s="3"/>
      <c r="HKG173" s="3"/>
      <c r="HKH173" s="3"/>
      <c r="HKI173" s="3"/>
      <c r="HKJ173" s="3"/>
      <c r="HKK173" s="3"/>
      <c r="HKL173" s="3"/>
      <c r="HKM173" s="3"/>
      <c r="HKN173" s="3"/>
      <c r="HKO173" s="3"/>
      <c r="HKP173" s="3"/>
      <c r="HKQ173" s="3"/>
      <c r="HKR173" s="3"/>
      <c r="HKS173" s="3"/>
      <c r="HKT173" s="3"/>
      <c r="HKU173" s="3"/>
      <c r="HKV173" s="3"/>
      <c r="HKW173" s="3"/>
      <c r="HKX173" s="3"/>
      <c r="HKY173" s="3"/>
      <c r="HKZ173" s="3"/>
      <c r="HLA173" s="3"/>
      <c r="HLB173" s="3"/>
      <c r="HLC173" s="3"/>
      <c r="HLD173" s="3"/>
      <c r="HLE173" s="3"/>
      <c r="HLF173" s="3"/>
      <c r="HLG173" s="3"/>
      <c r="HLH173" s="3"/>
      <c r="HLI173" s="3"/>
      <c r="HLJ173" s="3"/>
      <c r="HLK173" s="3"/>
      <c r="HLL173" s="3"/>
      <c r="HLM173" s="3"/>
      <c r="HLN173" s="3"/>
      <c r="HLO173" s="3"/>
      <c r="HLP173" s="3"/>
      <c r="HLQ173" s="3"/>
      <c r="HLR173" s="3"/>
      <c r="HLS173" s="3"/>
      <c r="HLT173" s="3"/>
      <c r="HLU173" s="3"/>
      <c r="HLV173" s="3"/>
      <c r="HLW173" s="3"/>
      <c r="HLX173" s="3"/>
      <c r="HLY173" s="3"/>
      <c r="HLZ173" s="3"/>
      <c r="HMA173" s="3"/>
      <c r="HMB173" s="3"/>
      <c r="HMC173" s="3"/>
      <c r="HMD173" s="3"/>
      <c r="HME173" s="3"/>
      <c r="HMF173" s="3"/>
      <c r="HMG173" s="3"/>
      <c r="HMH173" s="3"/>
      <c r="HMI173" s="3"/>
      <c r="HMJ173" s="3"/>
      <c r="HMK173" s="3"/>
      <c r="HML173" s="3"/>
      <c r="HMM173" s="3"/>
      <c r="HMN173" s="3"/>
      <c r="HMO173" s="3"/>
      <c r="HMP173" s="3"/>
      <c r="HMQ173" s="3"/>
      <c r="HMR173" s="3"/>
      <c r="HMS173" s="3"/>
      <c r="HMT173" s="3"/>
      <c r="HMU173" s="3"/>
      <c r="HMV173" s="3"/>
      <c r="HMW173" s="3"/>
      <c r="HMX173" s="3"/>
      <c r="HMY173" s="3"/>
      <c r="HMZ173" s="3"/>
      <c r="HNA173" s="3"/>
      <c r="HNB173" s="3"/>
      <c r="HNC173" s="3"/>
      <c r="HND173" s="3"/>
      <c r="HNE173" s="3"/>
      <c r="HNF173" s="3"/>
      <c r="HNG173" s="3"/>
      <c r="HNH173" s="3"/>
      <c r="HNI173" s="3"/>
      <c r="HNJ173" s="3"/>
      <c r="HNK173" s="3"/>
      <c r="HNL173" s="3"/>
      <c r="HNM173" s="3"/>
      <c r="HNN173" s="3"/>
      <c r="HNO173" s="3"/>
      <c r="HNP173" s="3"/>
      <c r="HNQ173" s="3"/>
      <c r="HNR173" s="3"/>
      <c r="HNS173" s="3"/>
      <c r="HNT173" s="3"/>
      <c r="HNU173" s="3"/>
      <c r="HNV173" s="3"/>
      <c r="HNW173" s="3"/>
      <c r="HNX173" s="3"/>
      <c r="HNY173" s="3"/>
      <c r="HNZ173" s="3"/>
      <c r="HOA173" s="3"/>
      <c r="HOB173" s="3"/>
      <c r="HOC173" s="3"/>
      <c r="HOD173" s="3"/>
      <c r="HOE173" s="3"/>
      <c r="HOF173" s="3"/>
      <c r="HOG173" s="3"/>
      <c r="HOH173" s="3"/>
      <c r="HOI173" s="3"/>
      <c r="HOJ173" s="3"/>
      <c r="HOK173" s="3"/>
      <c r="HOL173" s="3"/>
      <c r="HOM173" s="3"/>
      <c r="HON173" s="3"/>
      <c r="HOO173" s="3"/>
      <c r="HOP173" s="3"/>
      <c r="HOQ173" s="3"/>
      <c r="HOR173" s="3"/>
      <c r="HOS173" s="3"/>
      <c r="HOT173" s="3"/>
      <c r="HOU173" s="3"/>
      <c r="HOV173" s="3"/>
      <c r="HOW173" s="3"/>
      <c r="HOX173" s="3"/>
      <c r="HOY173" s="3"/>
      <c r="HOZ173" s="3"/>
      <c r="HPA173" s="3"/>
      <c r="HPB173" s="3"/>
      <c r="HPC173" s="3"/>
      <c r="HPD173" s="3"/>
      <c r="HPE173" s="3"/>
      <c r="HPF173" s="3"/>
      <c r="HPG173" s="3"/>
      <c r="HPH173" s="3"/>
      <c r="HPI173" s="3"/>
      <c r="HPJ173" s="3"/>
      <c r="HPK173" s="3"/>
      <c r="HPL173" s="3"/>
      <c r="HPM173" s="3"/>
      <c r="HPN173" s="3"/>
      <c r="HPO173" s="3"/>
      <c r="HPP173" s="3"/>
      <c r="HPQ173" s="3"/>
      <c r="HPR173" s="3"/>
      <c r="HPS173" s="3"/>
      <c r="HPT173" s="3"/>
      <c r="HPU173" s="3"/>
      <c r="HPV173" s="3"/>
      <c r="HPW173" s="3"/>
      <c r="HPX173" s="3"/>
      <c r="HPY173" s="3"/>
      <c r="HPZ173" s="3"/>
      <c r="HQA173" s="3"/>
      <c r="HQB173" s="3"/>
      <c r="HQC173" s="3"/>
      <c r="HQD173" s="3"/>
      <c r="HQE173" s="3"/>
      <c r="HQF173" s="3"/>
      <c r="HQG173" s="3"/>
      <c r="HQH173" s="3"/>
      <c r="HQI173" s="3"/>
      <c r="HQJ173" s="3"/>
      <c r="HQK173" s="3"/>
      <c r="HQL173" s="3"/>
      <c r="HQM173" s="3"/>
      <c r="HQN173" s="3"/>
      <c r="HQO173" s="3"/>
      <c r="HQP173" s="3"/>
      <c r="HQQ173" s="3"/>
      <c r="HQR173" s="3"/>
      <c r="HQS173" s="3"/>
      <c r="HQT173" s="3"/>
      <c r="HQU173" s="3"/>
      <c r="HQV173" s="3"/>
      <c r="HQW173" s="3"/>
      <c r="HQX173" s="3"/>
      <c r="HQY173" s="3"/>
      <c r="HQZ173" s="3"/>
      <c r="HRA173" s="3"/>
      <c r="HRB173" s="3"/>
      <c r="HRC173" s="3"/>
      <c r="HRD173" s="3"/>
      <c r="HRE173" s="3"/>
      <c r="HRF173" s="3"/>
      <c r="HRG173" s="3"/>
      <c r="HRH173" s="3"/>
      <c r="HRI173" s="3"/>
      <c r="HRJ173" s="3"/>
      <c r="HRK173" s="3"/>
      <c r="HRL173" s="3"/>
      <c r="HRM173" s="3"/>
      <c r="HRN173" s="3"/>
      <c r="HRO173" s="3"/>
      <c r="HRP173" s="3"/>
      <c r="HRQ173" s="3"/>
      <c r="HRR173" s="3"/>
      <c r="HRS173" s="3"/>
      <c r="HRT173" s="3"/>
      <c r="HRU173" s="3"/>
      <c r="HRV173" s="3"/>
      <c r="HRW173" s="3"/>
      <c r="HRX173" s="3"/>
      <c r="HRY173" s="3"/>
      <c r="HRZ173" s="3"/>
      <c r="HSA173" s="3"/>
      <c r="HSB173" s="3"/>
      <c r="HSC173" s="3"/>
      <c r="HSD173" s="3"/>
      <c r="HSE173" s="3"/>
      <c r="HSF173" s="3"/>
      <c r="HSG173" s="3"/>
      <c r="HSH173" s="3"/>
      <c r="HSI173" s="3"/>
      <c r="HSJ173" s="3"/>
      <c r="HSK173" s="3"/>
      <c r="HSL173" s="3"/>
      <c r="HSM173" s="3"/>
      <c r="HSN173" s="3"/>
      <c r="HSO173" s="3"/>
      <c r="HSP173" s="3"/>
      <c r="HSQ173" s="3"/>
      <c r="HSR173" s="3"/>
      <c r="HSS173" s="3"/>
      <c r="HST173" s="3"/>
      <c r="HSU173" s="3"/>
      <c r="HSV173" s="3"/>
      <c r="HSW173" s="3"/>
      <c r="HSX173" s="3"/>
      <c r="HSY173" s="3"/>
      <c r="HSZ173" s="3"/>
      <c r="HTA173" s="3"/>
      <c r="HTB173" s="3"/>
      <c r="HTC173" s="3"/>
      <c r="HTD173" s="3"/>
      <c r="HTE173" s="3"/>
      <c r="HTF173" s="3"/>
      <c r="HTG173" s="3"/>
      <c r="HTH173" s="3"/>
      <c r="HTI173" s="3"/>
      <c r="HTJ173" s="3"/>
      <c r="HTK173" s="3"/>
      <c r="HTL173" s="3"/>
      <c r="HTM173" s="3"/>
      <c r="HTN173" s="3"/>
      <c r="HTO173" s="3"/>
      <c r="HTP173" s="3"/>
      <c r="HTQ173" s="3"/>
      <c r="HTR173" s="3"/>
      <c r="HTS173" s="3"/>
      <c r="HTT173" s="3"/>
      <c r="HTU173" s="3"/>
      <c r="HTV173" s="3"/>
      <c r="HTW173" s="3"/>
      <c r="HTX173" s="3"/>
      <c r="HTY173" s="3"/>
      <c r="HTZ173" s="3"/>
      <c r="HUA173" s="3"/>
      <c r="HUB173" s="3"/>
      <c r="HUC173" s="3"/>
      <c r="HUD173" s="3"/>
      <c r="HUE173" s="3"/>
      <c r="HUF173" s="3"/>
      <c r="HUG173" s="3"/>
      <c r="HUH173" s="3"/>
      <c r="HUI173" s="3"/>
      <c r="HUJ173" s="3"/>
      <c r="HUK173" s="3"/>
      <c r="HUL173" s="3"/>
      <c r="HUM173" s="3"/>
      <c r="HUN173" s="3"/>
      <c r="HUO173" s="3"/>
      <c r="HUP173" s="3"/>
      <c r="HUQ173" s="3"/>
      <c r="HUR173" s="3"/>
      <c r="HUS173" s="3"/>
      <c r="HUT173" s="3"/>
      <c r="HUU173" s="3"/>
      <c r="HUV173" s="3"/>
      <c r="HUW173" s="3"/>
      <c r="HUX173" s="3"/>
      <c r="HUY173" s="3"/>
      <c r="HUZ173" s="3"/>
      <c r="HVA173" s="3"/>
      <c r="HVB173" s="3"/>
      <c r="HVC173" s="3"/>
      <c r="HVD173" s="3"/>
      <c r="HVE173" s="3"/>
      <c r="HVF173" s="3"/>
      <c r="HVG173" s="3"/>
      <c r="HVH173" s="3"/>
      <c r="HVI173" s="3"/>
      <c r="HVJ173" s="3"/>
      <c r="HVK173" s="3"/>
      <c r="HVL173" s="3"/>
      <c r="HVM173" s="3"/>
      <c r="HVN173" s="3"/>
      <c r="HVO173" s="3"/>
      <c r="HVP173" s="3"/>
      <c r="HVQ173" s="3"/>
      <c r="HVR173" s="3"/>
      <c r="HVS173" s="3"/>
      <c r="HVT173" s="3"/>
      <c r="HVU173" s="3"/>
      <c r="HVV173" s="3"/>
      <c r="HVW173" s="3"/>
      <c r="HVX173" s="3"/>
      <c r="HVY173" s="3"/>
      <c r="HVZ173" s="3"/>
      <c r="HWA173" s="3"/>
      <c r="HWB173" s="3"/>
      <c r="HWC173" s="3"/>
      <c r="HWD173" s="3"/>
      <c r="HWE173" s="3"/>
      <c r="HWF173" s="3"/>
      <c r="HWG173" s="3"/>
      <c r="HWH173" s="3"/>
      <c r="HWI173" s="3"/>
      <c r="HWJ173" s="3"/>
      <c r="HWK173" s="3"/>
      <c r="HWL173" s="3"/>
      <c r="HWM173" s="3"/>
      <c r="HWN173" s="3"/>
      <c r="HWO173" s="3"/>
      <c r="HWP173" s="3"/>
      <c r="HWQ173" s="3"/>
      <c r="HWR173" s="3"/>
      <c r="HWS173" s="3"/>
      <c r="HWT173" s="3"/>
      <c r="HWU173" s="3"/>
      <c r="HWV173" s="3"/>
      <c r="HWW173" s="3"/>
      <c r="HWX173" s="3"/>
      <c r="HWY173" s="3"/>
      <c r="HWZ173" s="3"/>
      <c r="HXA173" s="3"/>
      <c r="HXB173" s="3"/>
      <c r="HXC173" s="3"/>
      <c r="HXD173" s="3"/>
      <c r="HXE173" s="3"/>
      <c r="HXF173" s="3"/>
      <c r="HXG173" s="3"/>
      <c r="HXH173" s="3"/>
      <c r="HXI173" s="3"/>
      <c r="HXJ173" s="3"/>
      <c r="HXK173" s="3"/>
      <c r="HXL173" s="3"/>
      <c r="HXM173" s="3"/>
      <c r="HXN173" s="3"/>
      <c r="HXO173" s="3"/>
      <c r="HXP173" s="3"/>
      <c r="HXQ173" s="3"/>
      <c r="HXR173" s="3"/>
      <c r="HXS173" s="3"/>
      <c r="HXT173" s="3"/>
      <c r="HXU173" s="3"/>
      <c r="HXV173" s="3"/>
      <c r="HXW173" s="3"/>
      <c r="HXX173" s="3"/>
      <c r="HXY173" s="3"/>
      <c r="HXZ173" s="3"/>
      <c r="HYA173" s="3"/>
      <c r="HYB173" s="3"/>
      <c r="HYC173" s="3"/>
      <c r="HYD173" s="3"/>
      <c r="HYE173" s="3"/>
      <c r="HYF173" s="3"/>
      <c r="HYG173" s="3"/>
      <c r="HYH173" s="3"/>
      <c r="HYI173" s="3"/>
      <c r="HYJ173" s="3"/>
      <c r="HYK173" s="3"/>
      <c r="HYL173" s="3"/>
      <c r="HYM173" s="3"/>
      <c r="HYN173" s="3"/>
      <c r="HYO173" s="3"/>
      <c r="HYP173" s="3"/>
      <c r="HYQ173" s="3"/>
      <c r="HYR173" s="3"/>
      <c r="HYS173" s="3"/>
      <c r="HYT173" s="3"/>
      <c r="HYU173" s="3"/>
      <c r="HYV173" s="3"/>
      <c r="HYW173" s="3"/>
      <c r="HYX173" s="3"/>
      <c r="HYY173" s="3"/>
      <c r="HYZ173" s="3"/>
      <c r="HZA173" s="3"/>
      <c r="HZB173" s="3"/>
      <c r="HZC173" s="3"/>
      <c r="HZD173" s="3"/>
      <c r="HZE173" s="3"/>
      <c r="HZF173" s="3"/>
      <c r="HZG173" s="3"/>
      <c r="HZH173" s="3"/>
      <c r="HZI173" s="3"/>
      <c r="HZJ173" s="3"/>
      <c r="HZK173" s="3"/>
      <c r="HZL173" s="3"/>
      <c r="HZM173" s="3"/>
      <c r="HZN173" s="3"/>
      <c r="HZO173" s="3"/>
      <c r="HZP173" s="3"/>
      <c r="HZQ173" s="3"/>
      <c r="HZR173" s="3"/>
      <c r="HZS173" s="3"/>
      <c r="HZT173" s="3"/>
      <c r="HZU173" s="3"/>
      <c r="HZV173" s="3"/>
      <c r="HZW173" s="3"/>
      <c r="HZX173" s="3"/>
      <c r="HZY173" s="3"/>
      <c r="HZZ173" s="3"/>
      <c r="IAA173" s="3"/>
      <c r="IAB173" s="3"/>
      <c r="IAC173" s="3"/>
      <c r="IAD173" s="3"/>
      <c r="IAE173" s="3"/>
      <c r="IAF173" s="3"/>
      <c r="IAG173" s="3"/>
      <c r="IAH173" s="3"/>
      <c r="IAI173" s="3"/>
      <c r="IAJ173" s="3"/>
      <c r="IAK173" s="3"/>
      <c r="IAL173" s="3"/>
      <c r="IAM173" s="3"/>
      <c r="IAN173" s="3"/>
      <c r="IAO173" s="3"/>
      <c r="IAP173" s="3"/>
      <c r="IAQ173" s="3"/>
      <c r="IAR173" s="3"/>
      <c r="IAS173" s="3"/>
      <c r="IAT173" s="3"/>
      <c r="IAU173" s="3"/>
      <c r="IAV173" s="3"/>
      <c r="IAW173" s="3"/>
      <c r="IAX173" s="3"/>
      <c r="IAY173" s="3"/>
      <c r="IAZ173" s="3"/>
      <c r="IBA173" s="3"/>
      <c r="IBB173" s="3"/>
      <c r="IBC173" s="3"/>
      <c r="IBD173" s="3"/>
      <c r="IBE173" s="3"/>
      <c r="IBF173" s="3"/>
      <c r="IBG173" s="3"/>
      <c r="IBH173" s="3"/>
      <c r="IBI173" s="3"/>
      <c r="IBJ173" s="3"/>
      <c r="IBK173" s="3"/>
      <c r="IBL173" s="3"/>
      <c r="IBM173" s="3"/>
      <c r="IBN173" s="3"/>
      <c r="IBO173" s="3"/>
      <c r="IBP173" s="3"/>
      <c r="IBQ173" s="3"/>
      <c r="IBR173" s="3"/>
      <c r="IBS173" s="3"/>
      <c r="IBT173" s="3"/>
      <c r="IBU173" s="3"/>
      <c r="IBV173" s="3"/>
      <c r="IBW173" s="3"/>
      <c r="IBX173" s="3"/>
      <c r="IBY173" s="3"/>
      <c r="IBZ173" s="3"/>
      <c r="ICA173" s="3"/>
      <c r="ICB173" s="3"/>
      <c r="ICC173" s="3"/>
      <c r="ICD173" s="3"/>
      <c r="ICE173" s="3"/>
      <c r="ICF173" s="3"/>
      <c r="ICG173" s="3"/>
      <c r="ICH173" s="3"/>
      <c r="ICI173" s="3"/>
      <c r="ICJ173" s="3"/>
      <c r="ICK173" s="3"/>
      <c r="ICL173" s="3"/>
      <c r="ICM173" s="3"/>
      <c r="ICN173" s="3"/>
      <c r="ICO173" s="3"/>
      <c r="ICP173" s="3"/>
      <c r="ICQ173" s="3"/>
      <c r="ICR173" s="3"/>
      <c r="ICS173" s="3"/>
      <c r="ICT173" s="3"/>
      <c r="ICU173" s="3"/>
      <c r="ICV173" s="3"/>
      <c r="ICW173" s="3"/>
      <c r="ICX173" s="3"/>
      <c r="ICY173" s="3"/>
      <c r="ICZ173" s="3"/>
      <c r="IDA173" s="3"/>
      <c r="IDB173" s="3"/>
      <c r="IDC173" s="3"/>
      <c r="IDD173" s="3"/>
      <c r="IDE173" s="3"/>
      <c r="IDF173" s="3"/>
      <c r="IDG173" s="3"/>
      <c r="IDH173" s="3"/>
      <c r="IDI173" s="3"/>
      <c r="IDJ173" s="3"/>
      <c r="IDK173" s="3"/>
      <c r="IDL173" s="3"/>
      <c r="IDM173" s="3"/>
      <c r="IDN173" s="3"/>
      <c r="IDO173" s="3"/>
      <c r="IDP173" s="3"/>
      <c r="IDQ173" s="3"/>
      <c r="IDR173" s="3"/>
      <c r="IDS173" s="3"/>
      <c r="IDT173" s="3"/>
      <c r="IDU173" s="3"/>
      <c r="IDV173" s="3"/>
      <c r="IDW173" s="3"/>
      <c r="IDX173" s="3"/>
      <c r="IDY173" s="3"/>
      <c r="IDZ173" s="3"/>
      <c r="IEA173" s="3"/>
      <c r="IEB173" s="3"/>
      <c r="IEC173" s="3"/>
      <c r="IED173" s="3"/>
      <c r="IEE173" s="3"/>
      <c r="IEF173" s="3"/>
      <c r="IEG173" s="3"/>
      <c r="IEH173" s="3"/>
      <c r="IEI173" s="3"/>
      <c r="IEJ173" s="3"/>
      <c r="IEK173" s="3"/>
      <c r="IEL173" s="3"/>
      <c r="IEM173" s="3"/>
      <c r="IEN173" s="3"/>
      <c r="IEO173" s="3"/>
      <c r="IEP173" s="3"/>
      <c r="IEQ173" s="3"/>
      <c r="IER173" s="3"/>
      <c r="IES173" s="3"/>
      <c r="IET173" s="3"/>
      <c r="IEU173" s="3"/>
      <c r="IEV173" s="3"/>
      <c r="IEW173" s="3"/>
      <c r="IEX173" s="3"/>
      <c r="IEY173" s="3"/>
      <c r="IEZ173" s="3"/>
      <c r="IFA173" s="3"/>
      <c r="IFB173" s="3"/>
      <c r="IFC173" s="3"/>
      <c r="IFD173" s="3"/>
      <c r="IFE173" s="3"/>
      <c r="IFF173" s="3"/>
      <c r="IFG173" s="3"/>
      <c r="IFH173" s="3"/>
      <c r="IFI173" s="3"/>
      <c r="IFJ173" s="3"/>
      <c r="IFK173" s="3"/>
      <c r="IFL173" s="3"/>
      <c r="IFM173" s="3"/>
      <c r="IFN173" s="3"/>
      <c r="IFO173" s="3"/>
      <c r="IFP173" s="3"/>
      <c r="IFQ173" s="3"/>
      <c r="IFR173" s="3"/>
      <c r="IFS173" s="3"/>
      <c r="IFT173" s="3"/>
      <c r="IFU173" s="3"/>
      <c r="IFV173" s="3"/>
      <c r="IFW173" s="3"/>
      <c r="IFX173" s="3"/>
      <c r="IFY173" s="3"/>
      <c r="IFZ173" s="3"/>
      <c r="IGA173" s="3"/>
      <c r="IGB173" s="3"/>
      <c r="IGC173" s="3"/>
      <c r="IGD173" s="3"/>
      <c r="IGE173" s="3"/>
      <c r="IGF173" s="3"/>
      <c r="IGG173" s="3"/>
      <c r="IGH173" s="3"/>
      <c r="IGI173" s="3"/>
      <c r="IGJ173" s="3"/>
      <c r="IGK173" s="3"/>
      <c r="IGL173" s="3"/>
      <c r="IGM173" s="3"/>
      <c r="IGN173" s="3"/>
      <c r="IGO173" s="3"/>
      <c r="IGP173" s="3"/>
      <c r="IGQ173" s="3"/>
      <c r="IGR173" s="3"/>
      <c r="IGS173" s="3"/>
      <c r="IGT173" s="3"/>
      <c r="IGU173" s="3"/>
      <c r="IGV173" s="3"/>
      <c r="IGW173" s="3"/>
      <c r="IGX173" s="3"/>
      <c r="IGY173" s="3"/>
      <c r="IGZ173" s="3"/>
      <c r="IHA173" s="3"/>
      <c r="IHB173" s="3"/>
      <c r="IHC173" s="3"/>
      <c r="IHD173" s="3"/>
      <c r="IHE173" s="3"/>
      <c r="IHF173" s="3"/>
      <c r="IHG173" s="3"/>
      <c r="IHH173" s="3"/>
      <c r="IHI173" s="3"/>
      <c r="IHJ173" s="3"/>
      <c r="IHK173" s="3"/>
      <c r="IHL173" s="3"/>
      <c r="IHM173" s="3"/>
      <c r="IHN173" s="3"/>
      <c r="IHO173" s="3"/>
      <c r="IHP173" s="3"/>
      <c r="IHQ173" s="3"/>
      <c r="IHR173" s="3"/>
      <c r="IHS173" s="3"/>
      <c r="IHT173" s="3"/>
      <c r="IHU173" s="3"/>
      <c r="IHV173" s="3"/>
      <c r="IHW173" s="3"/>
      <c r="IHX173" s="3"/>
      <c r="IHY173" s="3"/>
      <c r="IHZ173" s="3"/>
      <c r="IIA173" s="3"/>
      <c r="IIB173" s="3"/>
      <c r="IIC173" s="3"/>
      <c r="IID173" s="3"/>
      <c r="IIE173" s="3"/>
      <c r="IIF173" s="3"/>
      <c r="IIG173" s="3"/>
      <c r="IIH173" s="3"/>
      <c r="III173" s="3"/>
      <c r="IIJ173" s="3"/>
      <c r="IIK173" s="3"/>
      <c r="IIL173" s="3"/>
      <c r="IIM173" s="3"/>
      <c r="IIN173" s="3"/>
      <c r="IIO173" s="3"/>
      <c r="IIP173" s="3"/>
      <c r="IIQ173" s="3"/>
      <c r="IIR173" s="3"/>
      <c r="IIS173" s="3"/>
      <c r="IIT173" s="3"/>
      <c r="IIU173" s="3"/>
      <c r="IIV173" s="3"/>
      <c r="IIW173" s="3"/>
      <c r="IIX173" s="3"/>
      <c r="IIY173" s="3"/>
      <c r="IIZ173" s="3"/>
      <c r="IJA173" s="3"/>
      <c r="IJB173" s="3"/>
      <c r="IJC173" s="3"/>
      <c r="IJD173" s="3"/>
      <c r="IJE173" s="3"/>
      <c r="IJF173" s="3"/>
      <c r="IJG173" s="3"/>
      <c r="IJH173" s="3"/>
      <c r="IJI173" s="3"/>
      <c r="IJJ173" s="3"/>
      <c r="IJK173" s="3"/>
      <c r="IJL173" s="3"/>
      <c r="IJM173" s="3"/>
      <c r="IJN173" s="3"/>
      <c r="IJO173" s="3"/>
      <c r="IJP173" s="3"/>
      <c r="IJQ173" s="3"/>
      <c r="IJR173" s="3"/>
      <c r="IJS173" s="3"/>
      <c r="IJT173" s="3"/>
      <c r="IJU173" s="3"/>
      <c r="IJV173" s="3"/>
      <c r="IJW173" s="3"/>
      <c r="IJX173" s="3"/>
      <c r="IJY173" s="3"/>
      <c r="IJZ173" s="3"/>
      <c r="IKA173" s="3"/>
      <c r="IKB173" s="3"/>
      <c r="IKC173" s="3"/>
      <c r="IKD173" s="3"/>
      <c r="IKE173" s="3"/>
      <c r="IKF173" s="3"/>
      <c r="IKG173" s="3"/>
      <c r="IKH173" s="3"/>
      <c r="IKI173" s="3"/>
      <c r="IKJ173" s="3"/>
      <c r="IKK173" s="3"/>
      <c r="IKL173" s="3"/>
      <c r="IKM173" s="3"/>
      <c r="IKN173" s="3"/>
      <c r="IKO173" s="3"/>
      <c r="IKP173" s="3"/>
      <c r="IKQ173" s="3"/>
      <c r="IKR173" s="3"/>
      <c r="IKS173" s="3"/>
      <c r="IKT173" s="3"/>
      <c r="IKU173" s="3"/>
      <c r="IKV173" s="3"/>
      <c r="IKW173" s="3"/>
      <c r="IKX173" s="3"/>
      <c r="IKY173" s="3"/>
      <c r="IKZ173" s="3"/>
      <c r="ILA173" s="3"/>
      <c r="ILB173" s="3"/>
      <c r="ILC173" s="3"/>
      <c r="ILD173" s="3"/>
      <c r="ILE173" s="3"/>
      <c r="ILF173" s="3"/>
      <c r="ILG173" s="3"/>
      <c r="ILH173" s="3"/>
      <c r="ILI173" s="3"/>
      <c r="ILJ173" s="3"/>
      <c r="ILK173" s="3"/>
      <c r="ILL173" s="3"/>
      <c r="ILM173" s="3"/>
      <c r="ILN173" s="3"/>
      <c r="ILO173" s="3"/>
      <c r="ILP173" s="3"/>
      <c r="ILQ173" s="3"/>
      <c r="ILR173" s="3"/>
      <c r="ILS173" s="3"/>
      <c r="ILT173" s="3"/>
      <c r="ILU173" s="3"/>
      <c r="ILV173" s="3"/>
      <c r="ILW173" s="3"/>
      <c r="ILX173" s="3"/>
      <c r="ILY173" s="3"/>
      <c r="ILZ173" s="3"/>
      <c r="IMA173" s="3"/>
      <c r="IMB173" s="3"/>
      <c r="IMC173" s="3"/>
      <c r="IMD173" s="3"/>
      <c r="IME173" s="3"/>
      <c r="IMF173" s="3"/>
      <c r="IMG173" s="3"/>
      <c r="IMH173" s="3"/>
      <c r="IMI173" s="3"/>
      <c r="IMJ173" s="3"/>
      <c r="IMK173" s="3"/>
      <c r="IML173" s="3"/>
      <c r="IMM173" s="3"/>
      <c r="IMN173" s="3"/>
      <c r="IMO173" s="3"/>
      <c r="IMP173" s="3"/>
      <c r="IMQ173" s="3"/>
      <c r="IMR173" s="3"/>
      <c r="IMS173" s="3"/>
      <c r="IMT173" s="3"/>
      <c r="IMU173" s="3"/>
      <c r="IMV173" s="3"/>
      <c r="IMW173" s="3"/>
      <c r="IMX173" s="3"/>
      <c r="IMY173" s="3"/>
      <c r="IMZ173" s="3"/>
      <c r="INA173" s="3"/>
      <c r="INB173" s="3"/>
      <c r="INC173" s="3"/>
      <c r="IND173" s="3"/>
      <c r="INE173" s="3"/>
      <c r="INF173" s="3"/>
      <c r="ING173" s="3"/>
      <c r="INH173" s="3"/>
      <c r="INI173" s="3"/>
      <c r="INJ173" s="3"/>
      <c r="INK173" s="3"/>
      <c r="INL173" s="3"/>
      <c r="INM173" s="3"/>
      <c r="INN173" s="3"/>
      <c r="INO173" s="3"/>
      <c r="INP173" s="3"/>
      <c r="INQ173" s="3"/>
      <c r="INR173" s="3"/>
      <c r="INS173" s="3"/>
      <c r="INT173" s="3"/>
      <c r="INU173" s="3"/>
      <c r="INV173" s="3"/>
      <c r="INW173" s="3"/>
      <c r="INX173" s="3"/>
      <c r="INY173" s="3"/>
      <c r="INZ173" s="3"/>
      <c r="IOA173" s="3"/>
      <c r="IOB173" s="3"/>
      <c r="IOC173" s="3"/>
      <c r="IOD173" s="3"/>
      <c r="IOE173" s="3"/>
      <c r="IOF173" s="3"/>
      <c r="IOG173" s="3"/>
      <c r="IOH173" s="3"/>
      <c r="IOI173" s="3"/>
      <c r="IOJ173" s="3"/>
      <c r="IOK173" s="3"/>
      <c r="IOL173" s="3"/>
      <c r="IOM173" s="3"/>
      <c r="ION173" s="3"/>
      <c r="IOO173" s="3"/>
      <c r="IOP173" s="3"/>
      <c r="IOQ173" s="3"/>
      <c r="IOR173" s="3"/>
      <c r="IOS173" s="3"/>
      <c r="IOT173" s="3"/>
      <c r="IOU173" s="3"/>
      <c r="IOV173" s="3"/>
      <c r="IOW173" s="3"/>
      <c r="IOX173" s="3"/>
      <c r="IOY173" s="3"/>
      <c r="IOZ173" s="3"/>
      <c r="IPA173" s="3"/>
      <c r="IPB173" s="3"/>
      <c r="IPC173" s="3"/>
      <c r="IPD173" s="3"/>
      <c r="IPE173" s="3"/>
      <c r="IPF173" s="3"/>
      <c r="IPG173" s="3"/>
      <c r="IPH173" s="3"/>
      <c r="IPI173" s="3"/>
      <c r="IPJ173" s="3"/>
      <c r="IPK173" s="3"/>
      <c r="IPL173" s="3"/>
      <c r="IPM173" s="3"/>
      <c r="IPN173" s="3"/>
      <c r="IPO173" s="3"/>
      <c r="IPP173" s="3"/>
      <c r="IPQ173" s="3"/>
      <c r="IPR173" s="3"/>
      <c r="IPS173" s="3"/>
      <c r="IPT173" s="3"/>
      <c r="IPU173" s="3"/>
      <c r="IPV173" s="3"/>
      <c r="IPW173" s="3"/>
      <c r="IPX173" s="3"/>
      <c r="IPY173" s="3"/>
      <c r="IPZ173" s="3"/>
      <c r="IQA173" s="3"/>
      <c r="IQB173" s="3"/>
      <c r="IQC173" s="3"/>
      <c r="IQD173" s="3"/>
      <c r="IQE173" s="3"/>
      <c r="IQF173" s="3"/>
      <c r="IQG173" s="3"/>
      <c r="IQH173" s="3"/>
      <c r="IQI173" s="3"/>
      <c r="IQJ173" s="3"/>
      <c r="IQK173" s="3"/>
      <c r="IQL173" s="3"/>
      <c r="IQM173" s="3"/>
      <c r="IQN173" s="3"/>
      <c r="IQO173" s="3"/>
      <c r="IQP173" s="3"/>
      <c r="IQQ173" s="3"/>
      <c r="IQR173" s="3"/>
      <c r="IQS173" s="3"/>
      <c r="IQT173" s="3"/>
      <c r="IQU173" s="3"/>
      <c r="IQV173" s="3"/>
      <c r="IQW173" s="3"/>
      <c r="IQX173" s="3"/>
      <c r="IQY173" s="3"/>
      <c r="IQZ173" s="3"/>
      <c r="IRA173" s="3"/>
      <c r="IRB173" s="3"/>
      <c r="IRC173" s="3"/>
      <c r="IRD173" s="3"/>
      <c r="IRE173" s="3"/>
      <c r="IRF173" s="3"/>
      <c r="IRG173" s="3"/>
      <c r="IRH173" s="3"/>
      <c r="IRI173" s="3"/>
      <c r="IRJ173" s="3"/>
      <c r="IRK173" s="3"/>
      <c r="IRL173" s="3"/>
      <c r="IRM173" s="3"/>
      <c r="IRN173" s="3"/>
      <c r="IRO173" s="3"/>
      <c r="IRP173" s="3"/>
      <c r="IRQ173" s="3"/>
      <c r="IRR173" s="3"/>
      <c r="IRS173" s="3"/>
      <c r="IRT173" s="3"/>
      <c r="IRU173" s="3"/>
      <c r="IRV173" s="3"/>
      <c r="IRW173" s="3"/>
      <c r="IRX173" s="3"/>
      <c r="IRY173" s="3"/>
      <c r="IRZ173" s="3"/>
      <c r="ISA173" s="3"/>
      <c r="ISB173" s="3"/>
      <c r="ISC173" s="3"/>
      <c r="ISD173" s="3"/>
      <c r="ISE173" s="3"/>
      <c r="ISF173" s="3"/>
      <c r="ISG173" s="3"/>
      <c r="ISH173" s="3"/>
      <c r="ISI173" s="3"/>
      <c r="ISJ173" s="3"/>
      <c r="ISK173" s="3"/>
      <c r="ISL173" s="3"/>
      <c r="ISM173" s="3"/>
      <c r="ISN173" s="3"/>
      <c r="ISO173" s="3"/>
      <c r="ISP173" s="3"/>
      <c r="ISQ173" s="3"/>
      <c r="ISR173" s="3"/>
      <c r="ISS173" s="3"/>
      <c r="IST173" s="3"/>
      <c r="ISU173" s="3"/>
      <c r="ISV173" s="3"/>
      <c r="ISW173" s="3"/>
      <c r="ISX173" s="3"/>
      <c r="ISY173" s="3"/>
      <c r="ISZ173" s="3"/>
      <c r="ITA173" s="3"/>
      <c r="ITB173" s="3"/>
      <c r="ITC173" s="3"/>
      <c r="ITD173" s="3"/>
      <c r="ITE173" s="3"/>
      <c r="ITF173" s="3"/>
      <c r="ITG173" s="3"/>
      <c r="ITH173" s="3"/>
      <c r="ITI173" s="3"/>
      <c r="ITJ173" s="3"/>
      <c r="ITK173" s="3"/>
      <c r="ITL173" s="3"/>
      <c r="ITM173" s="3"/>
      <c r="ITN173" s="3"/>
      <c r="ITO173" s="3"/>
      <c r="ITP173" s="3"/>
      <c r="ITQ173" s="3"/>
      <c r="ITR173" s="3"/>
      <c r="ITS173" s="3"/>
      <c r="ITT173" s="3"/>
      <c r="ITU173" s="3"/>
      <c r="ITV173" s="3"/>
      <c r="ITW173" s="3"/>
      <c r="ITX173" s="3"/>
      <c r="ITY173" s="3"/>
      <c r="ITZ173" s="3"/>
      <c r="IUA173" s="3"/>
      <c r="IUB173" s="3"/>
      <c r="IUC173" s="3"/>
      <c r="IUD173" s="3"/>
      <c r="IUE173" s="3"/>
      <c r="IUF173" s="3"/>
      <c r="IUG173" s="3"/>
      <c r="IUH173" s="3"/>
      <c r="IUI173" s="3"/>
      <c r="IUJ173" s="3"/>
      <c r="IUK173" s="3"/>
      <c r="IUL173" s="3"/>
      <c r="IUM173" s="3"/>
      <c r="IUN173" s="3"/>
      <c r="IUO173" s="3"/>
      <c r="IUP173" s="3"/>
      <c r="IUQ173" s="3"/>
      <c r="IUR173" s="3"/>
      <c r="IUS173" s="3"/>
      <c r="IUT173" s="3"/>
      <c r="IUU173" s="3"/>
      <c r="IUV173" s="3"/>
      <c r="IUW173" s="3"/>
      <c r="IUX173" s="3"/>
      <c r="IUY173" s="3"/>
      <c r="IUZ173" s="3"/>
      <c r="IVA173" s="3"/>
      <c r="IVB173" s="3"/>
      <c r="IVC173" s="3"/>
      <c r="IVD173" s="3"/>
      <c r="IVE173" s="3"/>
      <c r="IVF173" s="3"/>
      <c r="IVG173" s="3"/>
      <c r="IVH173" s="3"/>
      <c r="IVI173" s="3"/>
      <c r="IVJ173" s="3"/>
      <c r="IVK173" s="3"/>
      <c r="IVL173" s="3"/>
      <c r="IVM173" s="3"/>
      <c r="IVN173" s="3"/>
      <c r="IVO173" s="3"/>
      <c r="IVP173" s="3"/>
      <c r="IVQ173" s="3"/>
      <c r="IVR173" s="3"/>
      <c r="IVS173" s="3"/>
      <c r="IVT173" s="3"/>
      <c r="IVU173" s="3"/>
      <c r="IVV173" s="3"/>
      <c r="IVW173" s="3"/>
      <c r="IVX173" s="3"/>
      <c r="IVY173" s="3"/>
      <c r="IVZ173" s="3"/>
      <c r="IWA173" s="3"/>
      <c r="IWB173" s="3"/>
      <c r="IWC173" s="3"/>
      <c r="IWD173" s="3"/>
      <c r="IWE173" s="3"/>
      <c r="IWF173" s="3"/>
      <c r="IWG173" s="3"/>
      <c r="IWH173" s="3"/>
      <c r="IWI173" s="3"/>
      <c r="IWJ173" s="3"/>
      <c r="IWK173" s="3"/>
      <c r="IWL173" s="3"/>
      <c r="IWM173" s="3"/>
      <c r="IWN173" s="3"/>
      <c r="IWO173" s="3"/>
      <c r="IWP173" s="3"/>
      <c r="IWQ173" s="3"/>
      <c r="IWR173" s="3"/>
      <c r="IWS173" s="3"/>
      <c r="IWT173" s="3"/>
      <c r="IWU173" s="3"/>
      <c r="IWV173" s="3"/>
      <c r="IWW173" s="3"/>
      <c r="IWX173" s="3"/>
      <c r="IWY173" s="3"/>
      <c r="IWZ173" s="3"/>
      <c r="IXA173" s="3"/>
      <c r="IXB173" s="3"/>
      <c r="IXC173" s="3"/>
      <c r="IXD173" s="3"/>
      <c r="IXE173" s="3"/>
      <c r="IXF173" s="3"/>
      <c r="IXG173" s="3"/>
      <c r="IXH173" s="3"/>
      <c r="IXI173" s="3"/>
      <c r="IXJ173" s="3"/>
      <c r="IXK173" s="3"/>
      <c r="IXL173" s="3"/>
      <c r="IXM173" s="3"/>
      <c r="IXN173" s="3"/>
      <c r="IXO173" s="3"/>
      <c r="IXP173" s="3"/>
      <c r="IXQ173" s="3"/>
      <c r="IXR173" s="3"/>
      <c r="IXS173" s="3"/>
      <c r="IXT173" s="3"/>
      <c r="IXU173" s="3"/>
      <c r="IXV173" s="3"/>
      <c r="IXW173" s="3"/>
      <c r="IXX173" s="3"/>
      <c r="IXY173" s="3"/>
      <c r="IXZ173" s="3"/>
      <c r="IYA173" s="3"/>
      <c r="IYB173" s="3"/>
      <c r="IYC173" s="3"/>
      <c r="IYD173" s="3"/>
      <c r="IYE173" s="3"/>
      <c r="IYF173" s="3"/>
      <c r="IYG173" s="3"/>
      <c r="IYH173" s="3"/>
      <c r="IYI173" s="3"/>
      <c r="IYJ173" s="3"/>
      <c r="IYK173" s="3"/>
      <c r="IYL173" s="3"/>
      <c r="IYM173" s="3"/>
      <c r="IYN173" s="3"/>
      <c r="IYO173" s="3"/>
      <c r="IYP173" s="3"/>
      <c r="IYQ173" s="3"/>
      <c r="IYR173" s="3"/>
      <c r="IYS173" s="3"/>
      <c r="IYT173" s="3"/>
      <c r="IYU173" s="3"/>
      <c r="IYV173" s="3"/>
      <c r="IYW173" s="3"/>
      <c r="IYX173" s="3"/>
      <c r="IYY173" s="3"/>
      <c r="IYZ173" s="3"/>
      <c r="IZA173" s="3"/>
      <c r="IZB173" s="3"/>
      <c r="IZC173" s="3"/>
      <c r="IZD173" s="3"/>
      <c r="IZE173" s="3"/>
      <c r="IZF173" s="3"/>
      <c r="IZG173" s="3"/>
      <c r="IZH173" s="3"/>
      <c r="IZI173" s="3"/>
      <c r="IZJ173" s="3"/>
      <c r="IZK173" s="3"/>
      <c r="IZL173" s="3"/>
      <c r="IZM173" s="3"/>
      <c r="IZN173" s="3"/>
      <c r="IZO173" s="3"/>
      <c r="IZP173" s="3"/>
      <c r="IZQ173" s="3"/>
      <c r="IZR173" s="3"/>
      <c r="IZS173" s="3"/>
      <c r="IZT173" s="3"/>
      <c r="IZU173" s="3"/>
      <c r="IZV173" s="3"/>
      <c r="IZW173" s="3"/>
      <c r="IZX173" s="3"/>
      <c r="IZY173" s="3"/>
      <c r="IZZ173" s="3"/>
      <c r="JAA173" s="3"/>
      <c r="JAB173" s="3"/>
      <c r="JAC173" s="3"/>
      <c r="JAD173" s="3"/>
      <c r="JAE173" s="3"/>
      <c r="JAF173" s="3"/>
      <c r="JAG173" s="3"/>
      <c r="JAH173" s="3"/>
      <c r="JAI173" s="3"/>
      <c r="JAJ173" s="3"/>
      <c r="JAK173" s="3"/>
      <c r="JAL173" s="3"/>
      <c r="JAM173" s="3"/>
      <c r="JAN173" s="3"/>
      <c r="JAO173" s="3"/>
      <c r="JAP173" s="3"/>
      <c r="JAQ173" s="3"/>
      <c r="JAR173" s="3"/>
      <c r="JAS173" s="3"/>
      <c r="JAT173" s="3"/>
      <c r="JAU173" s="3"/>
      <c r="JAV173" s="3"/>
      <c r="JAW173" s="3"/>
      <c r="JAX173" s="3"/>
      <c r="JAY173" s="3"/>
      <c r="JAZ173" s="3"/>
      <c r="JBA173" s="3"/>
      <c r="JBB173" s="3"/>
      <c r="JBC173" s="3"/>
      <c r="JBD173" s="3"/>
      <c r="JBE173" s="3"/>
      <c r="JBF173" s="3"/>
      <c r="JBG173" s="3"/>
      <c r="JBH173" s="3"/>
      <c r="JBI173" s="3"/>
      <c r="JBJ173" s="3"/>
      <c r="JBK173" s="3"/>
      <c r="JBL173" s="3"/>
      <c r="JBM173" s="3"/>
      <c r="JBN173" s="3"/>
      <c r="JBO173" s="3"/>
      <c r="JBP173" s="3"/>
      <c r="JBQ173" s="3"/>
      <c r="JBR173" s="3"/>
      <c r="JBS173" s="3"/>
      <c r="JBT173" s="3"/>
      <c r="JBU173" s="3"/>
      <c r="JBV173" s="3"/>
      <c r="JBW173" s="3"/>
      <c r="JBX173" s="3"/>
      <c r="JBY173" s="3"/>
      <c r="JBZ173" s="3"/>
      <c r="JCA173" s="3"/>
      <c r="JCB173" s="3"/>
      <c r="JCC173" s="3"/>
      <c r="JCD173" s="3"/>
      <c r="JCE173" s="3"/>
      <c r="JCF173" s="3"/>
      <c r="JCG173" s="3"/>
      <c r="JCH173" s="3"/>
      <c r="JCI173" s="3"/>
      <c r="JCJ173" s="3"/>
      <c r="JCK173" s="3"/>
      <c r="JCL173" s="3"/>
      <c r="JCM173" s="3"/>
      <c r="JCN173" s="3"/>
      <c r="JCO173" s="3"/>
      <c r="JCP173" s="3"/>
      <c r="JCQ173" s="3"/>
      <c r="JCR173" s="3"/>
      <c r="JCS173" s="3"/>
      <c r="JCT173" s="3"/>
      <c r="JCU173" s="3"/>
      <c r="JCV173" s="3"/>
      <c r="JCW173" s="3"/>
      <c r="JCX173" s="3"/>
      <c r="JCY173" s="3"/>
      <c r="JCZ173" s="3"/>
      <c r="JDA173" s="3"/>
      <c r="JDB173" s="3"/>
      <c r="JDC173" s="3"/>
      <c r="JDD173" s="3"/>
      <c r="JDE173" s="3"/>
      <c r="JDF173" s="3"/>
      <c r="JDG173" s="3"/>
      <c r="JDH173" s="3"/>
      <c r="JDI173" s="3"/>
      <c r="JDJ173" s="3"/>
      <c r="JDK173" s="3"/>
      <c r="JDL173" s="3"/>
      <c r="JDM173" s="3"/>
      <c r="JDN173" s="3"/>
      <c r="JDO173" s="3"/>
      <c r="JDP173" s="3"/>
      <c r="JDQ173" s="3"/>
      <c r="JDR173" s="3"/>
      <c r="JDS173" s="3"/>
      <c r="JDT173" s="3"/>
      <c r="JDU173" s="3"/>
      <c r="JDV173" s="3"/>
      <c r="JDW173" s="3"/>
      <c r="JDX173" s="3"/>
      <c r="JDY173" s="3"/>
      <c r="JDZ173" s="3"/>
      <c r="JEA173" s="3"/>
      <c r="JEB173" s="3"/>
      <c r="JEC173" s="3"/>
      <c r="JED173" s="3"/>
      <c r="JEE173" s="3"/>
      <c r="JEF173" s="3"/>
      <c r="JEG173" s="3"/>
      <c r="JEH173" s="3"/>
      <c r="JEI173" s="3"/>
      <c r="JEJ173" s="3"/>
      <c r="JEK173" s="3"/>
      <c r="JEL173" s="3"/>
      <c r="JEM173" s="3"/>
      <c r="JEN173" s="3"/>
      <c r="JEO173" s="3"/>
      <c r="JEP173" s="3"/>
      <c r="JEQ173" s="3"/>
      <c r="JER173" s="3"/>
      <c r="JES173" s="3"/>
      <c r="JET173" s="3"/>
      <c r="JEU173" s="3"/>
      <c r="JEV173" s="3"/>
      <c r="JEW173" s="3"/>
      <c r="JEX173" s="3"/>
      <c r="JEY173" s="3"/>
      <c r="JEZ173" s="3"/>
      <c r="JFA173" s="3"/>
      <c r="JFB173" s="3"/>
      <c r="JFC173" s="3"/>
      <c r="JFD173" s="3"/>
      <c r="JFE173" s="3"/>
      <c r="JFF173" s="3"/>
      <c r="JFG173" s="3"/>
      <c r="JFH173" s="3"/>
      <c r="JFI173" s="3"/>
      <c r="JFJ173" s="3"/>
      <c r="JFK173" s="3"/>
      <c r="JFL173" s="3"/>
      <c r="JFM173" s="3"/>
      <c r="JFN173" s="3"/>
      <c r="JFO173" s="3"/>
      <c r="JFP173" s="3"/>
      <c r="JFQ173" s="3"/>
      <c r="JFR173" s="3"/>
      <c r="JFS173" s="3"/>
      <c r="JFT173" s="3"/>
      <c r="JFU173" s="3"/>
      <c r="JFV173" s="3"/>
      <c r="JFW173" s="3"/>
      <c r="JFX173" s="3"/>
      <c r="JFY173" s="3"/>
      <c r="JFZ173" s="3"/>
      <c r="JGA173" s="3"/>
      <c r="JGB173" s="3"/>
      <c r="JGC173" s="3"/>
      <c r="JGD173" s="3"/>
      <c r="JGE173" s="3"/>
      <c r="JGF173" s="3"/>
      <c r="JGG173" s="3"/>
      <c r="JGH173" s="3"/>
      <c r="JGI173" s="3"/>
      <c r="JGJ173" s="3"/>
      <c r="JGK173" s="3"/>
      <c r="JGL173" s="3"/>
      <c r="JGM173" s="3"/>
      <c r="JGN173" s="3"/>
      <c r="JGO173" s="3"/>
      <c r="JGP173" s="3"/>
      <c r="JGQ173" s="3"/>
      <c r="JGR173" s="3"/>
      <c r="JGS173" s="3"/>
      <c r="JGT173" s="3"/>
      <c r="JGU173" s="3"/>
      <c r="JGV173" s="3"/>
      <c r="JGW173" s="3"/>
      <c r="JGX173" s="3"/>
      <c r="JGY173" s="3"/>
      <c r="JGZ173" s="3"/>
      <c r="JHA173" s="3"/>
      <c r="JHB173" s="3"/>
      <c r="JHC173" s="3"/>
      <c r="JHD173" s="3"/>
      <c r="JHE173" s="3"/>
      <c r="JHF173" s="3"/>
      <c r="JHG173" s="3"/>
      <c r="JHH173" s="3"/>
      <c r="JHI173" s="3"/>
      <c r="JHJ173" s="3"/>
      <c r="JHK173" s="3"/>
      <c r="JHL173" s="3"/>
      <c r="JHM173" s="3"/>
      <c r="JHN173" s="3"/>
      <c r="JHO173" s="3"/>
      <c r="JHP173" s="3"/>
      <c r="JHQ173" s="3"/>
      <c r="JHR173" s="3"/>
      <c r="JHS173" s="3"/>
      <c r="JHT173" s="3"/>
      <c r="JHU173" s="3"/>
      <c r="JHV173" s="3"/>
      <c r="JHW173" s="3"/>
      <c r="JHX173" s="3"/>
      <c r="JHY173" s="3"/>
      <c r="JHZ173" s="3"/>
      <c r="JIA173" s="3"/>
      <c r="JIB173" s="3"/>
      <c r="JIC173" s="3"/>
      <c r="JID173" s="3"/>
      <c r="JIE173" s="3"/>
      <c r="JIF173" s="3"/>
      <c r="JIG173" s="3"/>
      <c r="JIH173" s="3"/>
      <c r="JII173" s="3"/>
      <c r="JIJ173" s="3"/>
      <c r="JIK173" s="3"/>
      <c r="JIL173" s="3"/>
      <c r="JIM173" s="3"/>
      <c r="JIN173" s="3"/>
      <c r="JIO173" s="3"/>
      <c r="JIP173" s="3"/>
      <c r="JIQ173" s="3"/>
      <c r="JIR173" s="3"/>
      <c r="JIS173" s="3"/>
      <c r="JIT173" s="3"/>
      <c r="JIU173" s="3"/>
      <c r="JIV173" s="3"/>
      <c r="JIW173" s="3"/>
      <c r="JIX173" s="3"/>
      <c r="JIY173" s="3"/>
      <c r="JIZ173" s="3"/>
      <c r="JJA173" s="3"/>
      <c r="JJB173" s="3"/>
      <c r="JJC173" s="3"/>
      <c r="JJD173" s="3"/>
      <c r="JJE173" s="3"/>
      <c r="JJF173" s="3"/>
      <c r="JJG173" s="3"/>
      <c r="JJH173" s="3"/>
      <c r="JJI173" s="3"/>
      <c r="JJJ173" s="3"/>
      <c r="JJK173" s="3"/>
      <c r="JJL173" s="3"/>
      <c r="JJM173" s="3"/>
      <c r="JJN173" s="3"/>
      <c r="JJO173" s="3"/>
      <c r="JJP173" s="3"/>
      <c r="JJQ173" s="3"/>
      <c r="JJR173" s="3"/>
      <c r="JJS173" s="3"/>
      <c r="JJT173" s="3"/>
      <c r="JJU173" s="3"/>
      <c r="JJV173" s="3"/>
      <c r="JJW173" s="3"/>
      <c r="JJX173" s="3"/>
      <c r="JJY173" s="3"/>
      <c r="JJZ173" s="3"/>
      <c r="JKA173" s="3"/>
      <c r="JKB173" s="3"/>
      <c r="JKC173" s="3"/>
      <c r="JKD173" s="3"/>
      <c r="JKE173" s="3"/>
      <c r="JKF173" s="3"/>
      <c r="JKG173" s="3"/>
      <c r="JKH173" s="3"/>
      <c r="JKI173" s="3"/>
      <c r="JKJ173" s="3"/>
      <c r="JKK173" s="3"/>
      <c r="JKL173" s="3"/>
      <c r="JKM173" s="3"/>
      <c r="JKN173" s="3"/>
      <c r="JKO173" s="3"/>
      <c r="JKP173" s="3"/>
      <c r="JKQ173" s="3"/>
      <c r="JKR173" s="3"/>
      <c r="JKS173" s="3"/>
      <c r="JKT173" s="3"/>
      <c r="JKU173" s="3"/>
      <c r="JKV173" s="3"/>
      <c r="JKW173" s="3"/>
      <c r="JKX173" s="3"/>
      <c r="JKY173" s="3"/>
      <c r="JKZ173" s="3"/>
      <c r="JLA173" s="3"/>
      <c r="JLB173" s="3"/>
      <c r="JLC173" s="3"/>
      <c r="JLD173" s="3"/>
      <c r="JLE173" s="3"/>
      <c r="JLF173" s="3"/>
      <c r="JLG173" s="3"/>
      <c r="JLH173" s="3"/>
      <c r="JLI173" s="3"/>
      <c r="JLJ173" s="3"/>
      <c r="JLK173" s="3"/>
      <c r="JLL173" s="3"/>
      <c r="JLM173" s="3"/>
      <c r="JLN173" s="3"/>
      <c r="JLO173" s="3"/>
      <c r="JLP173" s="3"/>
      <c r="JLQ173" s="3"/>
      <c r="JLR173" s="3"/>
      <c r="JLS173" s="3"/>
      <c r="JLT173" s="3"/>
      <c r="JLU173" s="3"/>
      <c r="JLV173" s="3"/>
      <c r="JLW173" s="3"/>
      <c r="JLX173" s="3"/>
      <c r="JLY173" s="3"/>
      <c r="JLZ173" s="3"/>
      <c r="JMA173" s="3"/>
      <c r="JMB173" s="3"/>
      <c r="JMC173" s="3"/>
      <c r="JMD173" s="3"/>
      <c r="JME173" s="3"/>
      <c r="JMF173" s="3"/>
      <c r="JMG173" s="3"/>
      <c r="JMH173" s="3"/>
      <c r="JMI173" s="3"/>
      <c r="JMJ173" s="3"/>
      <c r="JMK173" s="3"/>
      <c r="JML173" s="3"/>
      <c r="JMM173" s="3"/>
      <c r="JMN173" s="3"/>
      <c r="JMO173" s="3"/>
      <c r="JMP173" s="3"/>
      <c r="JMQ173" s="3"/>
      <c r="JMR173" s="3"/>
      <c r="JMS173" s="3"/>
      <c r="JMT173" s="3"/>
      <c r="JMU173" s="3"/>
      <c r="JMV173" s="3"/>
      <c r="JMW173" s="3"/>
      <c r="JMX173" s="3"/>
      <c r="JMY173" s="3"/>
      <c r="JMZ173" s="3"/>
      <c r="JNA173" s="3"/>
      <c r="JNB173" s="3"/>
      <c r="JNC173" s="3"/>
      <c r="JND173" s="3"/>
      <c r="JNE173" s="3"/>
      <c r="JNF173" s="3"/>
      <c r="JNG173" s="3"/>
      <c r="JNH173" s="3"/>
      <c r="JNI173" s="3"/>
      <c r="JNJ173" s="3"/>
      <c r="JNK173" s="3"/>
      <c r="JNL173" s="3"/>
      <c r="JNM173" s="3"/>
      <c r="JNN173" s="3"/>
      <c r="JNO173" s="3"/>
      <c r="JNP173" s="3"/>
      <c r="JNQ173" s="3"/>
      <c r="JNR173" s="3"/>
      <c r="JNS173" s="3"/>
      <c r="JNT173" s="3"/>
      <c r="JNU173" s="3"/>
      <c r="JNV173" s="3"/>
      <c r="JNW173" s="3"/>
      <c r="JNX173" s="3"/>
      <c r="JNY173" s="3"/>
      <c r="JNZ173" s="3"/>
      <c r="JOA173" s="3"/>
      <c r="JOB173" s="3"/>
      <c r="JOC173" s="3"/>
      <c r="JOD173" s="3"/>
      <c r="JOE173" s="3"/>
      <c r="JOF173" s="3"/>
      <c r="JOG173" s="3"/>
      <c r="JOH173" s="3"/>
      <c r="JOI173" s="3"/>
      <c r="JOJ173" s="3"/>
      <c r="JOK173" s="3"/>
      <c r="JOL173" s="3"/>
      <c r="JOM173" s="3"/>
      <c r="JON173" s="3"/>
      <c r="JOO173" s="3"/>
      <c r="JOP173" s="3"/>
      <c r="JOQ173" s="3"/>
      <c r="JOR173" s="3"/>
      <c r="JOS173" s="3"/>
      <c r="JOT173" s="3"/>
      <c r="JOU173" s="3"/>
      <c r="JOV173" s="3"/>
      <c r="JOW173" s="3"/>
      <c r="JOX173" s="3"/>
      <c r="JOY173" s="3"/>
      <c r="JOZ173" s="3"/>
      <c r="JPA173" s="3"/>
      <c r="JPB173" s="3"/>
      <c r="JPC173" s="3"/>
      <c r="JPD173" s="3"/>
      <c r="JPE173" s="3"/>
      <c r="JPF173" s="3"/>
      <c r="JPG173" s="3"/>
      <c r="JPH173" s="3"/>
      <c r="JPI173" s="3"/>
      <c r="JPJ173" s="3"/>
      <c r="JPK173" s="3"/>
      <c r="JPL173" s="3"/>
      <c r="JPM173" s="3"/>
      <c r="JPN173" s="3"/>
      <c r="JPO173" s="3"/>
      <c r="JPP173" s="3"/>
      <c r="JPQ173" s="3"/>
      <c r="JPR173" s="3"/>
      <c r="JPS173" s="3"/>
      <c r="JPT173" s="3"/>
      <c r="JPU173" s="3"/>
      <c r="JPV173" s="3"/>
      <c r="JPW173" s="3"/>
      <c r="JPX173" s="3"/>
      <c r="JPY173" s="3"/>
      <c r="JPZ173" s="3"/>
      <c r="JQA173" s="3"/>
      <c r="JQB173" s="3"/>
      <c r="JQC173" s="3"/>
      <c r="JQD173" s="3"/>
      <c r="JQE173" s="3"/>
      <c r="JQF173" s="3"/>
      <c r="JQG173" s="3"/>
      <c r="JQH173" s="3"/>
      <c r="JQI173" s="3"/>
      <c r="JQJ173" s="3"/>
      <c r="JQK173" s="3"/>
      <c r="JQL173" s="3"/>
      <c r="JQM173" s="3"/>
      <c r="JQN173" s="3"/>
      <c r="JQO173" s="3"/>
      <c r="JQP173" s="3"/>
      <c r="JQQ173" s="3"/>
      <c r="JQR173" s="3"/>
      <c r="JQS173" s="3"/>
      <c r="JQT173" s="3"/>
      <c r="JQU173" s="3"/>
      <c r="JQV173" s="3"/>
      <c r="JQW173" s="3"/>
      <c r="JQX173" s="3"/>
      <c r="JQY173" s="3"/>
      <c r="JQZ173" s="3"/>
      <c r="JRA173" s="3"/>
      <c r="JRB173" s="3"/>
      <c r="JRC173" s="3"/>
      <c r="JRD173" s="3"/>
      <c r="JRE173" s="3"/>
      <c r="JRF173" s="3"/>
      <c r="JRG173" s="3"/>
      <c r="JRH173" s="3"/>
      <c r="JRI173" s="3"/>
      <c r="JRJ173" s="3"/>
      <c r="JRK173" s="3"/>
      <c r="JRL173" s="3"/>
      <c r="JRM173" s="3"/>
      <c r="JRN173" s="3"/>
      <c r="JRO173" s="3"/>
      <c r="JRP173" s="3"/>
      <c r="JRQ173" s="3"/>
      <c r="JRR173" s="3"/>
      <c r="JRS173" s="3"/>
      <c r="JRT173" s="3"/>
      <c r="JRU173" s="3"/>
      <c r="JRV173" s="3"/>
      <c r="JRW173" s="3"/>
      <c r="JRX173" s="3"/>
      <c r="JRY173" s="3"/>
      <c r="JRZ173" s="3"/>
      <c r="JSA173" s="3"/>
      <c r="JSB173" s="3"/>
      <c r="JSC173" s="3"/>
      <c r="JSD173" s="3"/>
      <c r="JSE173" s="3"/>
      <c r="JSF173" s="3"/>
      <c r="JSG173" s="3"/>
      <c r="JSH173" s="3"/>
      <c r="JSI173" s="3"/>
      <c r="JSJ173" s="3"/>
      <c r="JSK173" s="3"/>
      <c r="JSL173" s="3"/>
      <c r="JSM173" s="3"/>
      <c r="JSN173" s="3"/>
      <c r="JSO173" s="3"/>
      <c r="JSP173" s="3"/>
      <c r="JSQ173" s="3"/>
      <c r="JSR173" s="3"/>
      <c r="JSS173" s="3"/>
      <c r="JST173" s="3"/>
      <c r="JSU173" s="3"/>
      <c r="JSV173" s="3"/>
      <c r="JSW173" s="3"/>
      <c r="JSX173" s="3"/>
      <c r="JSY173" s="3"/>
      <c r="JSZ173" s="3"/>
      <c r="JTA173" s="3"/>
      <c r="JTB173" s="3"/>
      <c r="JTC173" s="3"/>
      <c r="JTD173" s="3"/>
      <c r="JTE173" s="3"/>
      <c r="JTF173" s="3"/>
      <c r="JTG173" s="3"/>
      <c r="JTH173" s="3"/>
      <c r="JTI173" s="3"/>
      <c r="JTJ173" s="3"/>
      <c r="JTK173" s="3"/>
      <c r="JTL173" s="3"/>
      <c r="JTM173" s="3"/>
      <c r="JTN173" s="3"/>
      <c r="JTO173" s="3"/>
      <c r="JTP173" s="3"/>
      <c r="JTQ173" s="3"/>
      <c r="JTR173" s="3"/>
      <c r="JTS173" s="3"/>
      <c r="JTT173" s="3"/>
      <c r="JTU173" s="3"/>
      <c r="JTV173" s="3"/>
      <c r="JTW173" s="3"/>
      <c r="JTX173" s="3"/>
      <c r="JTY173" s="3"/>
      <c r="JTZ173" s="3"/>
      <c r="JUA173" s="3"/>
      <c r="JUB173" s="3"/>
      <c r="JUC173" s="3"/>
      <c r="JUD173" s="3"/>
      <c r="JUE173" s="3"/>
      <c r="JUF173" s="3"/>
      <c r="JUG173" s="3"/>
      <c r="JUH173" s="3"/>
      <c r="JUI173" s="3"/>
      <c r="JUJ173" s="3"/>
      <c r="JUK173" s="3"/>
      <c r="JUL173" s="3"/>
      <c r="JUM173" s="3"/>
      <c r="JUN173" s="3"/>
      <c r="JUO173" s="3"/>
      <c r="JUP173" s="3"/>
      <c r="JUQ173" s="3"/>
      <c r="JUR173" s="3"/>
      <c r="JUS173" s="3"/>
      <c r="JUT173" s="3"/>
      <c r="JUU173" s="3"/>
      <c r="JUV173" s="3"/>
      <c r="JUW173" s="3"/>
      <c r="JUX173" s="3"/>
      <c r="JUY173" s="3"/>
      <c r="JUZ173" s="3"/>
      <c r="JVA173" s="3"/>
      <c r="JVB173" s="3"/>
      <c r="JVC173" s="3"/>
      <c r="JVD173" s="3"/>
      <c r="JVE173" s="3"/>
      <c r="JVF173" s="3"/>
      <c r="JVG173" s="3"/>
      <c r="JVH173" s="3"/>
      <c r="JVI173" s="3"/>
      <c r="JVJ173" s="3"/>
      <c r="JVK173" s="3"/>
      <c r="JVL173" s="3"/>
      <c r="JVM173" s="3"/>
      <c r="JVN173" s="3"/>
      <c r="JVO173" s="3"/>
      <c r="JVP173" s="3"/>
      <c r="JVQ173" s="3"/>
      <c r="JVR173" s="3"/>
      <c r="JVS173" s="3"/>
      <c r="JVT173" s="3"/>
      <c r="JVU173" s="3"/>
      <c r="JVV173" s="3"/>
      <c r="JVW173" s="3"/>
      <c r="JVX173" s="3"/>
      <c r="JVY173" s="3"/>
      <c r="JVZ173" s="3"/>
      <c r="JWA173" s="3"/>
      <c r="JWB173" s="3"/>
      <c r="JWC173" s="3"/>
      <c r="JWD173" s="3"/>
      <c r="JWE173" s="3"/>
      <c r="JWF173" s="3"/>
      <c r="JWG173" s="3"/>
      <c r="JWH173" s="3"/>
      <c r="JWI173" s="3"/>
      <c r="JWJ173" s="3"/>
      <c r="JWK173" s="3"/>
      <c r="JWL173" s="3"/>
      <c r="JWM173" s="3"/>
      <c r="JWN173" s="3"/>
      <c r="JWO173" s="3"/>
      <c r="JWP173" s="3"/>
      <c r="JWQ173" s="3"/>
      <c r="JWR173" s="3"/>
      <c r="JWS173" s="3"/>
      <c r="JWT173" s="3"/>
      <c r="JWU173" s="3"/>
      <c r="JWV173" s="3"/>
      <c r="JWW173" s="3"/>
      <c r="JWX173" s="3"/>
      <c r="JWY173" s="3"/>
      <c r="JWZ173" s="3"/>
      <c r="JXA173" s="3"/>
      <c r="JXB173" s="3"/>
      <c r="JXC173" s="3"/>
      <c r="JXD173" s="3"/>
      <c r="JXE173" s="3"/>
      <c r="JXF173" s="3"/>
      <c r="JXG173" s="3"/>
      <c r="JXH173" s="3"/>
      <c r="JXI173" s="3"/>
      <c r="JXJ173" s="3"/>
      <c r="JXK173" s="3"/>
      <c r="JXL173" s="3"/>
      <c r="JXM173" s="3"/>
      <c r="JXN173" s="3"/>
      <c r="JXO173" s="3"/>
      <c r="JXP173" s="3"/>
      <c r="JXQ173" s="3"/>
      <c r="JXR173" s="3"/>
      <c r="JXS173" s="3"/>
      <c r="JXT173" s="3"/>
      <c r="JXU173" s="3"/>
      <c r="JXV173" s="3"/>
      <c r="JXW173" s="3"/>
      <c r="JXX173" s="3"/>
      <c r="JXY173" s="3"/>
      <c r="JXZ173" s="3"/>
      <c r="JYA173" s="3"/>
      <c r="JYB173" s="3"/>
      <c r="JYC173" s="3"/>
      <c r="JYD173" s="3"/>
      <c r="JYE173" s="3"/>
      <c r="JYF173" s="3"/>
      <c r="JYG173" s="3"/>
      <c r="JYH173" s="3"/>
      <c r="JYI173" s="3"/>
      <c r="JYJ173" s="3"/>
      <c r="JYK173" s="3"/>
      <c r="JYL173" s="3"/>
      <c r="JYM173" s="3"/>
      <c r="JYN173" s="3"/>
      <c r="JYO173" s="3"/>
      <c r="JYP173" s="3"/>
      <c r="JYQ173" s="3"/>
      <c r="JYR173" s="3"/>
      <c r="JYS173" s="3"/>
      <c r="JYT173" s="3"/>
      <c r="JYU173" s="3"/>
      <c r="JYV173" s="3"/>
      <c r="JYW173" s="3"/>
      <c r="JYX173" s="3"/>
      <c r="JYY173" s="3"/>
      <c r="JYZ173" s="3"/>
      <c r="JZA173" s="3"/>
      <c r="JZB173" s="3"/>
      <c r="JZC173" s="3"/>
      <c r="JZD173" s="3"/>
      <c r="JZE173" s="3"/>
      <c r="JZF173" s="3"/>
      <c r="JZG173" s="3"/>
      <c r="JZH173" s="3"/>
      <c r="JZI173" s="3"/>
      <c r="JZJ173" s="3"/>
      <c r="JZK173" s="3"/>
      <c r="JZL173" s="3"/>
      <c r="JZM173" s="3"/>
      <c r="JZN173" s="3"/>
      <c r="JZO173" s="3"/>
      <c r="JZP173" s="3"/>
      <c r="JZQ173" s="3"/>
      <c r="JZR173" s="3"/>
      <c r="JZS173" s="3"/>
      <c r="JZT173" s="3"/>
      <c r="JZU173" s="3"/>
      <c r="JZV173" s="3"/>
      <c r="JZW173" s="3"/>
      <c r="JZX173" s="3"/>
      <c r="JZY173" s="3"/>
      <c r="JZZ173" s="3"/>
      <c r="KAA173" s="3"/>
      <c r="KAB173" s="3"/>
      <c r="KAC173" s="3"/>
      <c r="KAD173" s="3"/>
      <c r="KAE173" s="3"/>
      <c r="KAF173" s="3"/>
      <c r="KAG173" s="3"/>
      <c r="KAH173" s="3"/>
      <c r="KAI173" s="3"/>
      <c r="KAJ173" s="3"/>
      <c r="KAK173" s="3"/>
      <c r="KAL173" s="3"/>
      <c r="KAM173" s="3"/>
      <c r="KAN173" s="3"/>
      <c r="KAO173" s="3"/>
      <c r="KAP173" s="3"/>
      <c r="KAQ173" s="3"/>
      <c r="KAR173" s="3"/>
      <c r="KAS173" s="3"/>
      <c r="KAT173" s="3"/>
      <c r="KAU173" s="3"/>
      <c r="KAV173" s="3"/>
      <c r="KAW173" s="3"/>
      <c r="KAX173" s="3"/>
      <c r="KAY173" s="3"/>
      <c r="KAZ173" s="3"/>
      <c r="KBA173" s="3"/>
      <c r="KBB173" s="3"/>
      <c r="KBC173" s="3"/>
      <c r="KBD173" s="3"/>
      <c r="KBE173" s="3"/>
      <c r="KBF173" s="3"/>
      <c r="KBG173" s="3"/>
      <c r="KBH173" s="3"/>
      <c r="KBI173" s="3"/>
      <c r="KBJ173" s="3"/>
      <c r="KBK173" s="3"/>
      <c r="KBL173" s="3"/>
      <c r="KBM173" s="3"/>
      <c r="KBN173" s="3"/>
      <c r="KBO173" s="3"/>
      <c r="KBP173" s="3"/>
      <c r="KBQ173" s="3"/>
      <c r="KBR173" s="3"/>
      <c r="KBS173" s="3"/>
      <c r="KBT173" s="3"/>
      <c r="KBU173" s="3"/>
      <c r="KBV173" s="3"/>
      <c r="KBW173" s="3"/>
      <c r="KBX173" s="3"/>
      <c r="KBY173" s="3"/>
      <c r="KBZ173" s="3"/>
      <c r="KCA173" s="3"/>
      <c r="KCB173" s="3"/>
      <c r="KCC173" s="3"/>
      <c r="KCD173" s="3"/>
      <c r="KCE173" s="3"/>
      <c r="KCF173" s="3"/>
      <c r="KCG173" s="3"/>
      <c r="KCH173" s="3"/>
      <c r="KCI173" s="3"/>
      <c r="KCJ173" s="3"/>
      <c r="KCK173" s="3"/>
      <c r="KCL173" s="3"/>
      <c r="KCM173" s="3"/>
      <c r="KCN173" s="3"/>
      <c r="KCO173" s="3"/>
      <c r="KCP173" s="3"/>
      <c r="KCQ173" s="3"/>
      <c r="KCR173" s="3"/>
      <c r="KCS173" s="3"/>
      <c r="KCT173" s="3"/>
      <c r="KCU173" s="3"/>
      <c r="KCV173" s="3"/>
      <c r="KCW173" s="3"/>
      <c r="KCX173" s="3"/>
      <c r="KCY173" s="3"/>
      <c r="KCZ173" s="3"/>
      <c r="KDA173" s="3"/>
      <c r="KDB173" s="3"/>
      <c r="KDC173" s="3"/>
      <c r="KDD173" s="3"/>
      <c r="KDE173" s="3"/>
      <c r="KDF173" s="3"/>
      <c r="KDG173" s="3"/>
      <c r="KDH173" s="3"/>
      <c r="KDI173" s="3"/>
      <c r="KDJ173" s="3"/>
      <c r="KDK173" s="3"/>
      <c r="KDL173" s="3"/>
      <c r="KDM173" s="3"/>
      <c r="KDN173" s="3"/>
      <c r="KDO173" s="3"/>
      <c r="KDP173" s="3"/>
      <c r="KDQ173" s="3"/>
      <c r="KDR173" s="3"/>
      <c r="KDS173" s="3"/>
      <c r="KDT173" s="3"/>
      <c r="KDU173" s="3"/>
      <c r="KDV173" s="3"/>
      <c r="KDW173" s="3"/>
      <c r="KDX173" s="3"/>
      <c r="KDY173" s="3"/>
      <c r="KDZ173" s="3"/>
      <c r="KEA173" s="3"/>
      <c r="KEB173" s="3"/>
      <c r="KEC173" s="3"/>
      <c r="KED173" s="3"/>
      <c r="KEE173" s="3"/>
      <c r="KEF173" s="3"/>
      <c r="KEG173" s="3"/>
      <c r="KEH173" s="3"/>
      <c r="KEI173" s="3"/>
      <c r="KEJ173" s="3"/>
      <c r="KEK173" s="3"/>
      <c r="KEL173" s="3"/>
      <c r="KEM173" s="3"/>
      <c r="KEN173" s="3"/>
      <c r="KEO173" s="3"/>
      <c r="KEP173" s="3"/>
      <c r="KEQ173" s="3"/>
      <c r="KER173" s="3"/>
      <c r="KES173" s="3"/>
      <c r="KET173" s="3"/>
      <c r="KEU173" s="3"/>
      <c r="KEV173" s="3"/>
      <c r="KEW173" s="3"/>
      <c r="KEX173" s="3"/>
      <c r="KEY173" s="3"/>
      <c r="KEZ173" s="3"/>
      <c r="KFA173" s="3"/>
      <c r="KFB173" s="3"/>
      <c r="KFC173" s="3"/>
      <c r="KFD173" s="3"/>
      <c r="KFE173" s="3"/>
      <c r="KFF173" s="3"/>
      <c r="KFG173" s="3"/>
      <c r="KFH173" s="3"/>
      <c r="KFI173" s="3"/>
      <c r="KFJ173" s="3"/>
      <c r="KFK173" s="3"/>
      <c r="KFL173" s="3"/>
      <c r="KFM173" s="3"/>
      <c r="KFN173" s="3"/>
      <c r="KFO173" s="3"/>
      <c r="KFP173" s="3"/>
      <c r="KFQ173" s="3"/>
      <c r="KFR173" s="3"/>
      <c r="KFS173" s="3"/>
      <c r="KFT173" s="3"/>
      <c r="KFU173" s="3"/>
      <c r="KFV173" s="3"/>
      <c r="KFW173" s="3"/>
      <c r="KFX173" s="3"/>
      <c r="KFY173" s="3"/>
      <c r="KFZ173" s="3"/>
      <c r="KGA173" s="3"/>
      <c r="KGB173" s="3"/>
      <c r="KGC173" s="3"/>
      <c r="KGD173" s="3"/>
      <c r="KGE173" s="3"/>
      <c r="KGF173" s="3"/>
      <c r="KGG173" s="3"/>
      <c r="KGH173" s="3"/>
      <c r="KGI173" s="3"/>
      <c r="KGJ173" s="3"/>
      <c r="KGK173" s="3"/>
      <c r="KGL173" s="3"/>
      <c r="KGM173" s="3"/>
      <c r="KGN173" s="3"/>
      <c r="KGO173" s="3"/>
      <c r="KGP173" s="3"/>
      <c r="KGQ173" s="3"/>
      <c r="KGR173" s="3"/>
      <c r="KGS173" s="3"/>
      <c r="KGT173" s="3"/>
      <c r="KGU173" s="3"/>
      <c r="KGV173" s="3"/>
      <c r="KGW173" s="3"/>
      <c r="KGX173" s="3"/>
      <c r="KGY173" s="3"/>
      <c r="KGZ173" s="3"/>
      <c r="KHA173" s="3"/>
      <c r="KHB173" s="3"/>
      <c r="KHC173" s="3"/>
      <c r="KHD173" s="3"/>
      <c r="KHE173" s="3"/>
      <c r="KHF173" s="3"/>
      <c r="KHG173" s="3"/>
      <c r="KHH173" s="3"/>
      <c r="KHI173" s="3"/>
      <c r="KHJ173" s="3"/>
      <c r="KHK173" s="3"/>
      <c r="KHL173" s="3"/>
      <c r="KHM173" s="3"/>
      <c r="KHN173" s="3"/>
      <c r="KHO173" s="3"/>
      <c r="KHP173" s="3"/>
      <c r="KHQ173" s="3"/>
      <c r="KHR173" s="3"/>
      <c r="KHS173" s="3"/>
      <c r="KHT173" s="3"/>
      <c r="KHU173" s="3"/>
      <c r="KHV173" s="3"/>
      <c r="KHW173" s="3"/>
      <c r="KHX173" s="3"/>
      <c r="KHY173" s="3"/>
      <c r="KHZ173" s="3"/>
      <c r="KIA173" s="3"/>
      <c r="KIB173" s="3"/>
      <c r="KIC173" s="3"/>
      <c r="KID173" s="3"/>
      <c r="KIE173" s="3"/>
      <c r="KIF173" s="3"/>
      <c r="KIG173" s="3"/>
      <c r="KIH173" s="3"/>
      <c r="KII173" s="3"/>
      <c r="KIJ173" s="3"/>
      <c r="KIK173" s="3"/>
      <c r="KIL173" s="3"/>
      <c r="KIM173" s="3"/>
      <c r="KIN173" s="3"/>
      <c r="KIO173" s="3"/>
      <c r="KIP173" s="3"/>
      <c r="KIQ173" s="3"/>
      <c r="KIR173" s="3"/>
      <c r="KIS173" s="3"/>
      <c r="KIT173" s="3"/>
      <c r="KIU173" s="3"/>
      <c r="KIV173" s="3"/>
      <c r="KIW173" s="3"/>
      <c r="KIX173" s="3"/>
      <c r="KIY173" s="3"/>
      <c r="KIZ173" s="3"/>
      <c r="KJA173" s="3"/>
      <c r="KJB173" s="3"/>
      <c r="KJC173" s="3"/>
      <c r="KJD173" s="3"/>
      <c r="KJE173" s="3"/>
      <c r="KJF173" s="3"/>
      <c r="KJG173" s="3"/>
      <c r="KJH173" s="3"/>
      <c r="KJI173" s="3"/>
      <c r="KJJ173" s="3"/>
      <c r="KJK173" s="3"/>
      <c r="KJL173" s="3"/>
      <c r="KJM173" s="3"/>
      <c r="KJN173" s="3"/>
      <c r="KJO173" s="3"/>
      <c r="KJP173" s="3"/>
      <c r="KJQ173" s="3"/>
      <c r="KJR173" s="3"/>
      <c r="KJS173" s="3"/>
      <c r="KJT173" s="3"/>
      <c r="KJU173" s="3"/>
      <c r="KJV173" s="3"/>
      <c r="KJW173" s="3"/>
      <c r="KJX173" s="3"/>
      <c r="KJY173" s="3"/>
      <c r="KJZ173" s="3"/>
      <c r="KKA173" s="3"/>
      <c r="KKB173" s="3"/>
      <c r="KKC173" s="3"/>
      <c r="KKD173" s="3"/>
      <c r="KKE173" s="3"/>
      <c r="KKF173" s="3"/>
      <c r="KKG173" s="3"/>
      <c r="KKH173" s="3"/>
      <c r="KKI173" s="3"/>
      <c r="KKJ173" s="3"/>
      <c r="KKK173" s="3"/>
      <c r="KKL173" s="3"/>
      <c r="KKM173" s="3"/>
      <c r="KKN173" s="3"/>
      <c r="KKO173" s="3"/>
      <c r="KKP173" s="3"/>
      <c r="KKQ173" s="3"/>
      <c r="KKR173" s="3"/>
      <c r="KKS173" s="3"/>
      <c r="KKT173" s="3"/>
      <c r="KKU173" s="3"/>
      <c r="KKV173" s="3"/>
      <c r="KKW173" s="3"/>
      <c r="KKX173" s="3"/>
      <c r="KKY173" s="3"/>
      <c r="KKZ173" s="3"/>
      <c r="KLA173" s="3"/>
      <c r="KLB173" s="3"/>
      <c r="KLC173" s="3"/>
      <c r="KLD173" s="3"/>
      <c r="KLE173" s="3"/>
      <c r="KLF173" s="3"/>
      <c r="KLG173" s="3"/>
      <c r="KLH173" s="3"/>
      <c r="KLI173" s="3"/>
      <c r="KLJ173" s="3"/>
      <c r="KLK173" s="3"/>
      <c r="KLL173" s="3"/>
      <c r="KLM173" s="3"/>
      <c r="KLN173" s="3"/>
      <c r="KLO173" s="3"/>
      <c r="KLP173" s="3"/>
      <c r="KLQ173" s="3"/>
      <c r="KLR173" s="3"/>
      <c r="KLS173" s="3"/>
      <c r="KLT173" s="3"/>
      <c r="KLU173" s="3"/>
      <c r="KLV173" s="3"/>
      <c r="KLW173" s="3"/>
      <c r="KLX173" s="3"/>
      <c r="KLY173" s="3"/>
      <c r="KLZ173" s="3"/>
      <c r="KMA173" s="3"/>
      <c r="KMB173" s="3"/>
      <c r="KMC173" s="3"/>
      <c r="KMD173" s="3"/>
      <c r="KME173" s="3"/>
      <c r="KMF173" s="3"/>
      <c r="KMG173" s="3"/>
      <c r="KMH173" s="3"/>
      <c r="KMI173" s="3"/>
      <c r="KMJ173" s="3"/>
      <c r="KMK173" s="3"/>
      <c r="KML173" s="3"/>
      <c r="KMM173" s="3"/>
      <c r="KMN173" s="3"/>
      <c r="KMO173" s="3"/>
      <c r="KMP173" s="3"/>
      <c r="KMQ173" s="3"/>
      <c r="KMR173" s="3"/>
      <c r="KMS173" s="3"/>
      <c r="KMT173" s="3"/>
      <c r="KMU173" s="3"/>
      <c r="KMV173" s="3"/>
      <c r="KMW173" s="3"/>
      <c r="KMX173" s="3"/>
      <c r="KMY173" s="3"/>
      <c r="KMZ173" s="3"/>
      <c r="KNA173" s="3"/>
      <c r="KNB173" s="3"/>
      <c r="KNC173" s="3"/>
      <c r="KND173" s="3"/>
      <c r="KNE173" s="3"/>
      <c r="KNF173" s="3"/>
      <c r="KNG173" s="3"/>
      <c r="KNH173" s="3"/>
      <c r="KNI173" s="3"/>
      <c r="KNJ173" s="3"/>
      <c r="KNK173" s="3"/>
      <c r="KNL173" s="3"/>
      <c r="KNM173" s="3"/>
      <c r="KNN173" s="3"/>
      <c r="KNO173" s="3"/>
      <c r="KNP173" s="3"/>
      <c r="KNQ173" s="3"/>
      <c r="KNR173" s="3"/>
      <c r="KNS173" s="3"/>
      <c r="KNT173" s="3"/>
      <c r="KNU173" s="3"/>
      <c r="KNV173" s="3"/>
      <c r="KNW173" s="3"/>
      <c r="KNX173" s="3"/>
      <c r="KNY173" s="3"/>
      <c r="KNZ173" s="3"/>
      <c r="KOA173" s="3"/>
      <c r="KOB173" s="3"/>
      <c r="KOC173" s="3"/>
      <c r="KOD173" s="3"/>
      <c r="KOE173" s="3"/>
      <c r="KOF173" s="3"/>
      <c r="KOG173" s="3"/>
      <c r="KOH173" s="3"/>
      <c r="KOI173" s="3"/>
      <c r="KOJ173" s="3"/>
      <c r="KOK173" s="3"/>
      <c r="KOL173" s="3"/>
      <c r="KOM173" s="3"/>
      <c r="KON173" s="3"/>
      <c r="KOO173" s="3"/>
      <c r="KOP173" s="3"/>
      <c r="KOQ173" s="3"/>
      <c r="KOR173" s="3"/>
      <c r="KOS173" s="3"/>
      <c r="KOT173" s="3"/>
      <c r="KOU173" s="3"/>
      <c r="KOV173" s="3"/>
      <c r="KOW173" s="3"/>
      <c r="KOX173" s="3"/>
      <c r="KOY173" s="3"/>
      <c r="KOZ173" s="3"/>
      <c r="KPA173" s="3"/>
      <c r="KPB173" s="3"/>
      <c r="KPC173" s="3"/>
      <c r="KPD173" s="3"/>
      <c r="KPE173" s="3"/>
      <c r="KPF173" s="3"/>
      <c r="KPG173" s="3"/>
      <c r="KPH173" s="3"/>
      <c r="KPI173" s="3"/>
      <c r="KPJ173" s="3"/>
      <c r="KPK173" s="3"/>
      <c r="KPL173" s="3"/>
      <c r="KPM173" s="3"/>
      <c r="KPN173" s="3"/>
      <c r="KPO173" s="3"/>
      <c r="KPP173" s="3"/>
      <c r="KPQ173" s="3"/>
      <c r="KPR173" s="3"/>
      <c r="KPS173" s="3"/>
      <c r="KPT173" s="3"/>
      <c r="KPU173" s="3"/>
      <c r="KPV173" s="3"/>
      <c r="KPW173" s="3"/>
      <c r="KPX173" s="3"/>
      <c r="KPY173" s="3"/>
      <c r="KPZ173" s="3"/>
      <c r="KQA173" s="3"/>
      <c r="KQB173" s="3"/>
      <c r="KQC173" s="3"/>
      <c r="KQD173" s="3"/>
      <c r="KQE173" s="3"/>
      <c r="KQF173" s="3"/>
      <c r="KQG173" s="3"/>
      <c r="KQH173" s="3"/>
      <c r="KQI173" s="3"/>
      <c r="KQJ173" s="3"/>
      <c r="KQK173" s="3"/>
      <c r="KQL173" s="3"/>
      <c r="KQM173" s="3"/>
      <c r="KQN173" s="3"/>
      <c r="KQO173" s="3"/>
      <c r="KQP173" s="3"/>
      <c r="KQQ173" s="3"/>
      <c r="KQR173" s="3"/>
      <c r="KQS173" s="3"/>
      <c r="KQT173" s="3"/>
      <c r="KQU173" s="3"/>
      <c r="KQV173" s="3"/>
      <c r="KQW173" s="3"/>
      <c r="KQX173" s="3"/>
      <c r="KQY173" s="3"/>
      <c r="KQZ173" s="3"/>
      <c r="KRA173" s="3"/>
      <c r="KRB173" s="3"/>
      <c r="KRC173" s="3"/>
      <c r="KRD173" s="3"/>
      <c r="KRE173" s="3"/>
      <c r="KRF173" s="3"/>
      <c r="KRG173" s="3"/>
      <c r="KRH173" s="3"/>
      <c r="KRI173" s="3"/>
      <c r="KRJ173" s="3"/>
      <c r="KRK173" s="3"/>
      <c r="KRL173" s="3"/>
      <c r="KRM173" s="3"/>
      <c r="KRN173" s="3"/>
      <c r="KRO173" s="3"/>
      <c r="KRP173" s="3"/>
      <c r="KRQ173" s="3"/>
      <c r="KRR173" s="3"/>
      <c r="KRS173" s="3"/>
      <c r="KRT173" s="3"/>
      <c r="KRU173" s="3"/>
      <c r="KRV173" s="3"/>
      <c r="KRW173" s="3"/>
      <c r="KRX173" s="3"/>
      <c r="KRY173" s="3"/>
      <c r="KRZ173" s="3"/>
      <c r="KSA173" s="3"/>
      <c r="KSB173" s="3"/>
      <c r="KSC173" s="3"/>
      <c r="KSD173" s="3"/>
      <c r="KSE173" s="3"/>
      <c r="KSF173" s="3"/>
      <c r="KSG173" s="3"/>
      <c r="KSH173" s="3"/>
      <c r="KSI173" s="3"/>
      <c r="KSJ173" s="3"/>
      <c r="KSK173" s="3"/>
      <c r="KSL173" s="3"/>
      <c r="KSM173" s="3"/>
      <c r="KSN173" s="3"/>
      <c r="KSO173" s="3"/>
      <c r="KSP173" s="3"/>
      <c r="KSQ173" s="3"/>
      <c r="KSR173" s="3"/>
      <c r="KSS173" s="3"/>
      <c r="KST173" s="3"/>
      <c r="KSU173" s="3"/>
      <c r="KSV173" s="3"/>
      <c r="KSW173" s="3"/>
      <c r="KSX173" s="3"/>
      <c r="KSY173" s="3"/>
      <c r="KSZ173" s="3"/>
      <c r="KTA173" s="3"/>
      <c r="KTB173" s="3"/>
      <c r="KTC173" s="3"/>
      <c r="KTD173" s="3"/>
      <c r="KTE173" s="3"/>
      <c r="KTF173" s="3"/>
      <c r="KTG173" s="3"/>
      <c r="KTH173" s="3"/>
      <c r="KTI173" s="3"/>
      <c r="KTJ173" s="3"/>
      <c r="KTK173" s="3"/>
      <c r="KTL173" s="3"/>
      <c r="KTM173" s="3"/>
      <c r="KTN173" s="3"/>
      <c r="KTO173" s="3"/>
      <c r="KTP173" s="3"/>
      <c r="KTQ173" s="3"/>
      <c r="KTR173" s="3"/>
      <c r="KTS173" s="3"/>
      <c r="KTT173" s="3"/>
      <c r="KTU173" s="3"/>
      <c r="KTV173" s="3"/>
      <c r="KTW173" s="3"/>
      <c r="KTX173" s="3"/>
      <c r="KTY173" s="3"/>
      <c r="KTZ173" s="3"/>
      <c r="KUA173" s="3"/>
      <c r="KUB173" s="3"/>
      <c r="KUC173" s="3"/>
      <c r="KUD173" s="3"/>
      <c r="KUE173" s="3"/>
      <c r="KUF173" s="3"/>
      <c r="KUG173" s="3"/>
      <c r="KUH173" s="3"/>
      <c r="KUI173" s="3"/>
      <c r="KUJ173" s="3"/>
      <c r="KUK173" s="3"/>
      <c r="KUL173" s="3"/>
      <c r="KUM173" s="3"/>
      <c r="KUN173" s="3"/>
      <c r="KUO173" s="3"/>
      <c r="KUP173" s="3"/>
      <c r="KUQ173" s="3"/>
      <c r="KUR173" s="3"/>
      <c r="KUS173" s="3"/>
      <c r="KUT173" s="3"/>
      <c r="KUU173" s="3"/>
      <c r="KUV173" s="3"/>
      <c r="KUW173" s="3"/>
      <c r="KUX173" s="3"/>
      <c r="KUY173" s="3"/>
      <c r="KUZ173" s="3"/>
      <c r="KVA173" s="3"/>
      <c r="KVB173" s="3"/>
      <c r="KVC173" s="3"/>
      <c r="KVD173" s="3"/>
      <c r="KVE173" s="3"/>
      <c r="KVF173" s="3"/>
      <c r="KVG173" s="3"/>
      <c r="KVH173" s="3"/>
      <c r="KVI173" s="3"/>
      <c r="KVJ173" s="3"/>
      <c r="KVK173" s="3"/>
      <c r="KVL173" s="3"/>
      <c r="KVM173" s="3"/>
      <c r="KVN173" s="3"/>
      <c r="KVO173" s="3"/>
      <c r="KVP173" s="3"/>
      <c r="KVQ173" s="3"/>
      <c r="KVR173" s="3"/>
      <c r="KVS173" s="3"/>
      <c r="KVT173" s="3"/>
      <c r="KVU173" s="3"/>
      <c r="KVV173" s="3"/>
      <c r="KVW173" s="3"/>
      <c r="KVX173" s="3"/>
      <c r="KVY173" s="3"/>
      <c r="KVZ173" s="3"/>
      <c r="KWA173" s="3"/>
      <c r="KWB173" s="3"/>
      <c r="KWC173" s="3"/>
      <c r="KWD173" s="3"/>
      <c r="KWE173" s="3"/>
      <c r="KWF173" s="3"/>
      <c r="KWG173" s="3"/>
      <c r="KWH173" s="3"/>
      <c r="KWI173" s="3"/>
      <c r="KWJ173" s="3"/>
      <c r="KWK173" s="3"/>
      <c r="KWL173" s="3"/>
      <c r="KWM173" s="3"/>
      <c r="KWN173" s="3"/>
      <c r="KWO173" s="3"/>
      <c r="KWP173" s="3"/>
      <c r="KWQ173" s="3"/>
      <c r="KWR173" s="3"/>
      <c r="KWS173" s="3"/>
      <c r="KWT173" s="3"/>
      <c r="KWU173" s="3"/>
      <c r="KWV173" s="3"/>
      <c r="KWW173" s="3"/>
      <c r="KWX173" s="3"/>
      <c r="KWY173" s="3"/>
      <c r="KWZ173" s="3"/>
      <c r="KXA173" s="3"/>
      <c r="KXB173" s="3"/>
      <c r="KXC173" s="3"/>
      <c r="KXD173" s="3"/>
      <c r="KXE173" s="3"/>
      <c r="KXF173" s="3"/>
      <c r="KXG173" s="3"/>
      <c r="KXH173" s="3"/>
      <c r="KXI173" s="3"/>
      <c r="KXJ173" s="3"/>
      <c r="KXK173" s="3"/>
      <c r="KXL173" s="3"/>
      <c r="KXM173" s="3"/>
      <c r="KXN173" s="3"/>
      <c r="KXO173" s="3"/>
      <c r="KXP173" s="3"/>
      <c r="KXQ173" s="3"/>
      <c r="KXR173" s="3"/>
      <c r="KXS173" s="3"/>
      <c r="KXT173" s="3"/>
      <c r="KXU173" s="3"/>
      <c r="KXV173" s="3"/>
      <c r="KXW173" s="3"/>
      <c r="KXX173" s="3"/>
      <c r="KXY173" s="3"/>
      <c r="KXZ173" s="3"/>
      <c r="KYA173" s="3"/>
      <c r="KYB173" s="3"/>
      <c r="KYC173" s="3"/>
      <c r="KYD173" s="3"/>
      <c r="KYE173" s="3"/>
      <c r="KYF173" s="3"/>
      <c r="KYG173" s="3"/>
      <c r="KYH173" s="3"/>
      <c r="KYI173" s="3"/>
      <c r="KYJ173" s="3"/>
      <c r="KYK173" s="3"/>
      <c r="KYL173" s="3"/>
      <c r="KYM173" s="3"/>
      <c r="KYN173" s="3"/>
      <c r="KYO173" s="3"/>
      <c r="KYP173" s="3"/>
      <c r="KYQ173" s="3"/>
      <c r="KYR173" s="3"/>
      <c r="KYS173" s="3"/>
      <c r="KYT173" s="3"/>
      <c r="KYU173" s="3"/>
      <c r="KYV173" s="3"/>
      <c r="KYW173" s="3"/>
      <c r="KYX173" s="3"/>
      <c r="KYY173" s="3"/>
      <c r="KYZ173" s="3"/>
      <c r="KZA173" s="3"/>
      <c r="KZB173" s="3"/>
      <c r="KZC173" s="3"/>
      <c r="KZD173" s="3"/>
      <c r="KZE173" s="3"/>
      <c r="KZF173" s="3"/>
      <c r="KZG173" s="3"/>
      <c r="KZH173" s="3"/>
      <c r="KZI173" s="3"/>
      <c r="KZJ173" s="3"/>
      <c r="KZK173" s="3"/>
      <c r="KZL173" s="3"/>
      <c r="KZM173" s="3"/>
      <c r="KZN173" s="3"/>
      <c r="KZO173" s="3"/>
      <c r="KZP173" s="3"/>
      <c r="KZQ173" s="3"/>
      <c r="KZR173" s="3"/>
      <c r="KZS173" s="3"/>
      <c r="KZT173" s="3"/>
      <c r="KZU173" s="3"/>
      <c r="KZV173" s="3"/>
      <c r="KZW173" s="3"/>
      <c r="KZX173" s="3"/>
      <c r="KZY173" s="3"/>
      <c r="KZZ173" s="3"/>
      <c r="LAA173" s="3"/>
      <c r="LAB173" s="3"/>
      <c r="LAC173" s="3"/>
      <c r="LAD173" s="3"/>
      <c r="LAE173" s="3"/>
      <c r="LAF173" s="3"/>
      <c r="LAG173" s="3"/>
      <c r="LAH173" s="3"/>
      <c r="LAI173" s="3"/>
      <c r="LAJ173" s="3"/>
      <c r="LAK173" s="3"/>
      <c r="LAL173" s="3"/>
      <c r="LAM173" s="3"/>
      <c r="LAN173" s="3"/>
      <c r="LAO173" s="3"/>
      <c r="LAP173" s="3"/>
      <c r="LAQ173" s="3"/>
      <c r="LAR173" s="3"/>
      <c r="LAS173" s="3"/>
      <c r="LAT173" s="3"/>
      <c r="LAU173" s="3"/>
      <c r="LAV173" s="3"/>
      <c r="LAW173" s="3"/>
      <c r="LAX173" s="3"/>
      <c r="LAY173" s="3"/>
      <c r="LAZ173" s="3"/>
      <c r="LBA173" s="3"/>
      <c r="LBB173" s="3"/>
      <c r="LBC173" s="3"/>
      <c r="LBD173" s="3"/>
      <c r="LBE173" s="3"/>
      <c r="LBF173" s="3"/>
      <c r="LBG173" s="3"/>
      <c r="LBH173" s="3"/>
      <c r="LBI173" s="3"/>
      <c r="LBJ173" s="3"/>
      <c r="LBK173" s="3"/>
      <c r="LBL173" s="3"/>
      <c r="LBM173" s="3"/>
      <c r="LBN173" s="3"/>
      <c r="LBO173" s="3"/>
      <c r="LBP173" s="3"/>
      <c r="LBQ173" s="3"/>
      <c r="LBR173" s="3"/>
      <c r="LBS173" s="3"/>
      <c r="LBT173" s="3"/>
      <c r="LBU173" s="3"/>
      <c r="LBV173" s="3"/>
      <c r="LBW173" s="3"/>
      <c r="LBX173" s="3"/>
      <c r="LBY173" s="3"/>
      <c r="LBZ173" s="3"/>
      <c r="LCA173" s="3"/>
      <c r="LCB173" s="3"/>
      <c r="LCC173" s="3"/>
      <c r="LCD173" s="3"/>
      <c r="LCE173" s="3"/>
      <c r="LCF173" s="3"/>
      <c r="LCG173" s="3"/>
      <c r="LCH173" s="3"/>
      <c r="LCI173" s="3"/>
      <c r="LCJ173" s="3"/>
      <c r="LCK173" s="3"/>
      <c r="LCL173" s="3"/>
      <c r="LCM173" s="3"/>
      <c r="LCN173" s="3"/>
      <c r="LCO173" s="3"/>
      <c r="LCP173" s="3"/>
      <c r="LCQ173" s="3"/>
      <c r="LCR173" s="3"/>
      <c r="LCS173" s="3"/>
      <c r="LCT173" s="3"/>
      <c r="LCU173" s="3"/>
      <c r="LCV173" s="3"/>
      <c r="LCW173" s="3"/>
      <c r="LCX173" s="3"/>
      <c r="LCY173" s="3"/>
      <c r="LCZ173" s="3"/>
      <c r="LDA173" s="3"/>
      <c r="LDB173" s="3"/>
      <c r="LDC173" s="3"/>
      <c r="LDD173" s="3"/>
      <c r="LDE173" s="3"/>
      <c r="LDF173" s="3"/>
      <c r="LDG173" s="3"/>
      <c r="LDH173" s="3"/>
      <c r="LDI173" s="3"/>
      <c r="LDJ173" s="3"/>
      <c r="LDK173" s="3"/>
      <c r="LDL173" s="3"/>
      <c r="LDM173" s="3"/>
      <c r="LDN173" s="3"/>
      <c r="LDO173" s="3"/>
      <c r="LDP173" s="3"/>
      <c r="LDQ173" s="3"/>
      <c r="LDR173" s="3"/>
      <c r="LDS173" s="3"/>
      <c r="LDT173" s="3"/>
      <c r="LDU173" s="3"/>
      <c r="LDV173" s="3"/>
      <c r="LDW173" s="3"/>
      <c r="LDX173" s="3"/>
      <c r="LDY173" s="3"/>
      <c r="LDZ173" s="3"/>
      <c r="LEA173" s="3"/>
      <c r="LEB173" s="3"/>
      <c r="LEC173" s="3"/>
      <c r="LED173" s="3"/>
      <c r="LEE173" s="3"/>
      <c r="LEF173" s="3"/>
      <c r="LEG173" s="3"/>
      <c r="LEH173" s="3"/>
      <c r="LEI173" s="3"/>
      <c r="LEJ173" s="3"/>
      <c r="LEK173" s="3"/>
      <c r="LEL173" s="3"/>
      <c r="LEM173" s="3"/>
      <c r="LEN173" s="3"/>
      <c r="LEO173" s="3"/>
      <c r="LEP173" s="3"/>
      <c r="LEQ173" s="3"/>
      <c r="LER173" s="3"/>
      <c r="LES173" s="3"/>
      <c r="LET173" s="3"/>
      <c r="LEU173" s="3"/>
      <c r="LEV173" s="3"/>
      <c r="LEW173" s="3"/>
      <c r="LEX173" s="3"/>
      <c r="LEY173" s="3"/>
      <c r="LEZ173" s="3"/>
      <c r="LFA173" s="3"/>
      <c r="LFB173" s="3"/>
      <c r="LFC173" s="3"/>
      <c r="LFD173" s="3"/>
      <c r="LFE173" s="3"/>
      <c r="LFF173" s="3"/>
      <c r="LFG173" s="3"/>
      <c r="LFH173" s="3"/>
      <c r="LFI173" s="3"/>
      <c r="LFJ173" s="3"/>
      <c r="LFK173" s="3"/>
      <c r="LFL173" s="3"/>
      <c r="LFM173" s="3"/>
      <c r="LFN173" s="3"/>
      <c r="LFO173" s="3"/>
      <c r="LFP173" s="3"/>
      <c r="LFQ173" s="3"/>
      <c r="LFR173" s="3"/>
      <c r="LFS173" s="3"/>
      <c r="LFT173" s="3"/>
      <c r="LFU173" s="3"/>
      <c r="LFV173" s="3"/>
      <c r="LFW173" s="3"/>
      <c r="LFX173" s="3"/>
      <c r="LFY173" s="3"/>
      <c r="LFZ173" s="3"/>
      <c r="LGA173" s="3"/>
      <c r="LGB173" s="3"/>
      <c r="LGC173" s="3"/>
      <c r="LGD173" s="3"/>
      <c r="LGE173" s="3"/>
      <c r="LGF173" s="3"/>
      <c r="LGG173" s="3"/>
      <c r="LGH173" s="3"/>
      <c r="LGI173" s="3"/>
      <c r="LGJ173" s="3"/>
      <c r="LGK173" s="3"/>
      <c r="LGL173" s="3"/>
      <c r="LGM173" s="3"/>
      <c r="LGN173" s="3"/>
      <c r="LGO173" s="3"/>
      <c r="LGP173" s="3"/>
      <c r="LGQ173" s="3"/>
      <c r="LGR173" s="3"/>
      <c r="LGS173" s="3"/>
      <c r="LGT173" s="3"/>
      <c r="LGU173" s="3"/>
      <c r="LGV173" s="3"/>
      <c r="LGW173" s="3"/>
      <c r="LGX173" s="3"/>
      <c r="LGY173" s="3"/>
      <c r="LGZ173" s="3"/>
      <c r="LHA173" s="3"/>
      <c r="LHB173" s="3"/>
      <c r="LHC173" s="3"/>
      <c r="LHD173" s="3"/>
      <c r="LHE173" s="3"/>
      <c r="LHF173" s="3"/>
      <c r="LHG173" s="3"/>
      <c r="LHH173" s="3"/>
      <c r="LHI173" s="3"/>
      <c r="LHJ173" s="3"/>
      <c r="LHK173" s="3"/>
      <c r="LHL173" s="3"/>
      <c r="LHM173" s="3"/>
      <c r="LHN173" s="3"/>
      <c r="LHO173" s="3"/>
      <c r="LHP173" s="3"/>
      <c r="LHQ173" s="3"/>
      <c r="LHR173" s="3"/>
      <c r="LHS173" s="3"/>
      <c r="LHT173" s="3"/>
      <c r="LHU173" s="3"/>
      <c r="LHV173" s="3"/>
      <c r="LHW173" s="3"/>
      <c r="LHX173" s="3"/>
      <c r="LHY173" s="3"/>
      <c r="LHZ173" s="3"/>
      <c r="LIA173" s="3"/>
      <c r="LIB173" s="3"/>
      <c r="LIC173" s="3"/>
      <c r="LID173" s="3"/>
      <c r="LIE173" s="3"/>
      <c r="LIF173" s="3"/>
      <c r="LIG173" s="3"/>
      <c r="LIH173" s="3"/>
      <c r="LII173" s="3"/>
      <c r="LIJ173" s="3"/>
      <c r="LIK173" s="3"/>
      <c r="LIL173" s="3"/>
      <c r="LIM173" s="3"/>
      <c r="LIN173" s="3"/>
      <c r="LIO173" s="3"/>
      <c r="LIP173" s="3"/>
      <c r="LIQ173" s="3"/>
      <c r="LIR173" s="3"/>
      <c r="LIS173" s="3"/>
      <c r="LIT173" s="3"/>
      <c r="LIU173" s="3"/>
      <c r="LIV173" s="3"/>
      <c r="LIW173" s="3"/>
      <c r="LIX173" s="3"/>
      <c r="LIY173" s="3"/>
      <c r="LIZ173" s="3"/>
      <c r="LJA173" s="3"/>
      <c r="LJB173" s="3"/>
      <c r="LJC173" s="3"/>
      <c r="LJD173" s="3"/>
      <c r="LJE173" s="3"/>
      <c r="LJF173" s="3"/>
      <c r="LJG173" s="3"/>
      <c r="LJH173" s="3"/>
      <c r="LJI173" s="3"/>
      <c r="LJJ173" s="3"/>
      <c r="LJK173" s="3"/>
      <c r="LJL173" s="3"/>
      <c r="LJM173" s="3"/>
      <c r="LJN173" s="3"/>
      <c r="LJO173" s="3"/>
      <c r="LJP173" s="3"/>
      <c r="LJQ173" s="3"/>
      <c r="LJR173" s="3"/>
      <c r="LJS173" s="3"/>
      <c r="LJT173" s="3"/>
      <c r="LJU173" s="3"/>
      <c r="LJV173" s="3"/>
      <c r="LJW173" s="3"/>
      <c r="LJX173" s="3"/>
      <c r="LJY173" s="3"/>
      <c r="LJZ173" s="3"/>
      <c r="LKA173" s="3"/>
      <c r="LKB173" s="3"/>
      <c r="LKC173" s="3"/>
      <c r="LKD173" s="3"/>
      <c r="LKE173" s="3"/>
      <c r="LKF173" s="3"/>
      <c r="LKG173" s="3"/>
      <c r="LKH173" s="3"/>
      <c r="LKI173" s="3"/>
      <c r="LKJ173" s="3"/>
      <c r="LKK173" s="3"/>
      <c r="LKL173" s="3"/>
      <c r="LKM173" s="3"/>
      <c r="LKN173" s="3"/>
      <c r="LKO173" s="3"/>
      <c r="LKP173" s="3"/>
      <c r="LKQ173" s="3"/>
      <c r="LKR173" s="3"/>
      <c r="LKS173" s="3"/>
      <c r="LKT173" s="3"/>
      <c r="LKU173" s="3"/>
      <c r="LKV173" s="3"/>
      <c r="LKW173" s="3"/>
      <c r="LKX173" s="3"/>
      <c r="LKY173" s="3"/>
      <c r="LKZ173" s="3"/>
      <c r="LLA173" s="3"/>
      <c r="LLB173" s="3"/>
      <c r="LLC173" s="3"/>
      <c r="LLD173" s="3"/>
      <c r="LLE173" s="3"/>
      <c r="LLF173" s="3"/>
      <c r="LLG173" s="3"/>
      <c r="LLH173" s="3"/>
      <c r="LLI173" s="3"/>
      <c r="LLJ173" s="3"/>
      <c r="LLK173" s="3"/>
      <c r="LLL173" s="3"/>
      <c r="LLM173" s="3"/>
      <c r="LLN173" s="3"/>
      <c r="LLO173" s="3"/>
      <c r="LLP173" s="3"/>
      <c r="LLQ173" s="3"/>
      <c r="LLR173" s="3"/>
      <c r="LLS173" s="3"/>
      <c r="LLT173" s="3"/>
      <c r="LLU173" s="3"/>
      <c r="LLV173" s="3"/>
      <c r="LLW173" s="3"/>
      <c r="LLX173" s="3"/>
      <c r="LLY173" s="3"/>
      <c r="LLZ173" s="3"/>
      <c r="LMA173" s="3"/>
      <c r="LMB173" s="3"/>
      <c r="LMC173" s="3"/>
      <c r="LMD173" s="3"/>
      <c r="LME173" s="3"/>
      <c r="LMF173" s="3"/>
      <c r="LMG173" s="3"/>
      <c r="LMH173" s="3"/>
      <c r="LMI173" s="3"/>
      <c r="LMJ173" s="3"/>
      <c r="LMK173" s="3"/>
      <c r="LML173" s="3"/>
      <c r="LMM173" s="3"/>
      <c r="LMN173" s="3"/>
      <c r="LMO173" s="3"/>
      <c r="LMP173" s="3"/>
      <c r="LMQ173" s="3"/>
      <c r="LMR173" s="3"/>
      <c r="LMS173" s="3"/>
      <c r="LMT173" s="3"/>
      <c r="LMU173" s="3"/>
      <c r="LMV173" s="3"/>
      <c r="LMW173" s="3"/>
      <c r="LMX173" s="3"/>
      <c r="LMY173" s="3"/>
      <c r="LMZ173" s="3"/>
      <c r="LNA173" s="3"/>
      <c r="LNB173" s="3"/>
      <c r="LNC173" s="3"/>
      <c r="LND173" s="3"/>
      <c r="LNE173" s="3"/>
      <c r="LNF173" s="3"/>
      <c r="LNG173" s="3"/>
      <c r="LNH173" s="3"/>
      <c r="LNI173" s="3"/>
      <c r="LNJ173" s="3"/>
      <c r="LNK173" s="3"/>
      <c r="LNL173" s="3"/>
      <c r="LNM173" s="3"/>
      <c r="LNN173" s="3"/>
      <c r="LNO173" s="3"/>
      <c r="LNP173" s="3"/>
      <c r="LNQ173" s="3"/>
      <c r="LNR173" s="3"/>
      <c r="LNS173" s="3"/>
      <c r="LNT173" s="3"/>
      <c r="LNU173" s="3"/>
      <c r="LNV173" s="3"/>
      <c r="LNW173" s="3"/>
      <c r="LNX173" s="3"/>
      <c r="LNY173" s="3"/>
      <c r="LNZ173" s="3"/>
      <c r="LOA173" s="3"/>
      <c r="LOB173" s="3"/>
      <c r="LOC173" s="3"/>
      <c r="LOD173" s="3"/>
      <c r="LOE173" s="3"/>
      <c r="LOF173" s="3"/>
      <c r="LOG173" s="3"/>
      <c r="LOH173" s="3"/>
      <c r="LOI173" s="3"/>
      <c r="LOJ173" s="3"/>
      <c r="LOK173" s="3"/>
      <c r="LOL173" s="3"/>
      <c r="LOM173" s="3"/>
      <c r="LON173" s="3"/>
      <c r="LOO173" s="3"/>
      <c r="LOP173" s="3"/>
      <c r="LOQ173" s="3"/>
      <c r="LOR173" s="3"/>
      <c r="LOS173" s="3"/>
      <c r="LOT173" s="3"/>
      <c r="LOU173" s="3"/>
      <c r="LOV173" s="3"/>
      <c r="LOW173" s="3"/>
      <c r="LOX173" s="3"/>
      <c r="LOY173" s="3"/>
      <c r="LOZ173" s="3"/>
      <c r="LPA173" s="3"/>
      <c r="LPB173" s="3"/>
      <c r="LPC173" s="3"/>
      <c r="LPD173" s="3"/>
      <c r="LPE173" s="3"/>
      <c r="LPF173" s="3"/>
      <c r="LPG173" s="3"/>
      <c r="LPH173" s="3"/>
      <c r="LPI173" s="3"/>
      <c r="LPJ173" s="3"/>
      <c r="LPK173" s="3"/>
      <c r="LPL173" s="3"/>
      <c r="LPM173" s="3"/>
      <c r="LPN173" s="3"/>
      <c r="LPO173" s="3"/>
      <c r="LPP173" s="3"/>
      <c r="LPQ173" s="3"/>
      <c r="LPR173" s="3"/>
      <c r="LPS173" s="3"/>
      <c r="LPT173" s="3"/>
      <c r="LPU173" s="3"/>
      <c r="LPV173" s="3"/>
      <c r="LPW173" s="3"/>
      <c r="LPX173" s="3"/>
      <c r="LPY173" s="3"/>
      <c r="LPZ173" s="3"/>
      <c r="LQA173" s="3"/>
      <c r="LQB173" s="3"/>
      <c r="LQC173" s="3"/>
      <c r="LQD173" s="3"/>
      <c r="LQE173" s="3"/>
      <c r="LQF173" s="3"/>
      <c r="LQG173" s="3"/>
      <c r="LQH173" s="3"/>
      <c r="LQI173" s="3"/>
      <c r="LQJ173" s="3"/>
      <c r="LQK173" s="3"/>
      <c r="LQL173" s="3"/>
      <c r="LQM173" s="3"/>
      <c r="LQN173" s="3"/>
      <c r="LQO173" s="3"/>
      <c r="LQP173" s="3"/>
      <c r="LQQ173" s="3"/>
      <c r="LQR173" s="3"/>
      <c r="LQS173" s="3"/>
      <c r="LQT173" s="3"/>
      <c r="LQU173" s="3"/>
      <c r="LQV173" s="3"/>
      <c r="LQW173" s="3"/>
      <c r="LQX173" s="3"/>
      <c r="LQY173" s="3"/>
      <c r="LQZ173" s="3"/>
      <c r="LRA173" s="3"/>
      <c r="LRB173" s="3"/>
      <c r="LRC173" s="3"/>
      <c r="LRD173" s="3"/>
      <c r="LRE173" s="3"/>
      <c r="LRF173" s="3"/>
      <c r="LRG173" s="3"/>
      <c r="LRH173" s="3"/>
      <c r="LRI173" s="3"/>
      <c r="LRJ173" s="3"/>
      <c r="LRK173" s="3"/>
      <c r="LRL173" s="3"/>
      <c r="LRM173" s="3"/>
      <c r="LRN173" s="3"/>
      <c r="LRO173" s="3"/>
      <c r="LRP173" s="3"/>
      <c r="LRQ173" s="3"/>
      <c r="LRR173" s="3"/>
      <c r="LRS173" s="3"/>
      <c r="LRT173" s="3"/>
      <c r="LRU173" s="3"/>
      <c r="LRV173" s="3"/>
      <c r="LRW173" s="3"/>
      <c r="LRX173" s="3"/>
      <c r="LRY173" s="3"/>
      <c r="LRZ173" s="3"/>
      <c r="LSA173" s="3"/>
      <c r="LSB173" s="3"/>
      <c r="LSC173" s="3"/>
      <c r="LSD173" s="3"/>
      <c r="LSE173" s="3"/>
      <c r="LSF173" s="3"/>
      <c r="LSG173" s="3"/>
      <c r="LSH173" s="3"/>
      <c r="LSI173" s="3"/>
      <c r="LSJ173" s="3"/>
      <c r="LSK173" s="3"/>
      <c r="LSL173" s="3"/>
      <c r="LSM173" s="3"/>
      <c r="LSN173" s="3"/>
      <c r="LSO173" s="3"/>
      <c r="LSP173" s="3"/>
      <c r="LSQ173" s="3"/>
      <c r="LSR173" s="3"/>
      <c r="LSS173" s="3"/>
      <c r="LST173" s="3"/>
      <c r="LSU173" s="3"/>
      <c r="LSV173" s="3"/>
      <c r="LSW173" s="3"/>
      <c r="LSX173" s="3"/>
      <c r="LSY173" s="3"/>
      <c r="LSZ173" s="3"/>
      <c r="LTA173" s="3"/>
      <c r="LTB173" s="3"/>
      <c r="LTC173" s="3"/>
      <c r="LTD173" s="3"/>
      <c r="LTE173" s="3"/>
      <c r="LTF173" s="3"/>
      <c r="LTG173" s="3"/>
      <c r="LTH173" s="3"/>
      <c r="LTI173" s="3"/>
      <c r="LTJ173" s="3"/>
      <c r="LTK173" s="3"/>
      <c r="LTL173" s="3"/>
      <c r="LTM173" s="3"/>
      <c r="LTN173" s="3"/>
      <c r="LTO173" s="3"/>
      <c r="LTP173" s="3"/>
      <c r="LTQ173" s="3"/>
      <c r="LTR173" s="3"/>
      <c r="LTS173" s="3"/>
      <c r="LTT173" s="3"/>
      <c r="LTU173" s="3"/>
      <c r="LTV173" s="3"/>
      <c r="LTW173" s="3"/>
      <c r="LTX173" s="3"/>
      <c r="LTY173" s="3"/>
      <c r="LTZ173" s="3"/>
      <c r="LUA173" s="3"/>
      <c r="LUB173" s="3"/>
      <c r="LUC173" s="3"/>
      <c r="LUD173" s="3"/>
      <c r="LUE173" s="3"/>
      <c r="LUF173" s="3"/>
      <c r="LUG173" s="3"/>
      <c r="LUH173" s="3"/>
      <c r="LUI173" s="3"/>
      <c r="LUJ173" s="3"/>
      <c r="LUK173" s="3"/>
      <c r="LUL173" s="3"/>
      <c r="LUM173" s="3"/>
      <c r="LUN173" s="3"/>
      <c r="LUO173" s="3"/>
      <c r="LUP173" s="3"/>
      <c r="LUQ173" s="3"/>
      <c r="LUR173" s="3"/>
      <c r="LUS173" s="3"/>
      <c r="LUT173" s="3"/>
      <c r="LUU173" s="3"/>
      <c r="LUV173" s="3"/>
      <c r="LUW173" s="3"/>
      <c r="LUX173" s="3"/>
      <c r="LUY173" s="3"/>
      <c r="LUZ173" s="3"/>
      <c r="LVA173" s="3"/>
      <c r="LVB173" s="3"/>
      <c r="LVC173" s="3"/>
      <c r="LVD173" s="3"/>
      <c r="LVE173" s="3"/>
      <c r="LVF173" s="3"/>
      <c r="LVG173" s="3"/>
      <c r="LVH173" s="3"/>
      <c r="LVI173" s="3"/>
      <c r="LVJ173" s="3"/>
      <c r="LVK173" s="3"/>
      <c r="LVL173" s="3"/>
      <c r="LVM173" s="3"/>
      <c r="LVN173" s="3"/>
      <c r="LVO173" s="3"/>
      <c r="LVP173" s="3"/>
      <c r="LVQ173" s="3"/>
      <c r="LVR173" s="3"/>
      <c r="LVS173" s="3"/>
      <c r="LVT173" s="3"/>
      <c r="LVU173" s="3"/>
      <c r="LVV173" s="3"/>
      <c r="LVW173" s="3"/>
      <c r="LVX173" s="3"/>
      <c r="LVY173" s="3"/>
      <c r="LVZ173" s="3"/>
      <c r="LWA173" s="3"/>
      <c r="LWB173" s="3"/>
      <c r="LWC173" s="3"/>
      <c r="LWD173" s="3"/>
      <c r="LWE173" s="3"/>
      <c r="LWF173" s="3"/>
      <c r="LWG173" s="3"/>
      <c r="LWH173" s="3"/>
      <c r="LWI173" s="3"/>
      <c r="LWJ173" s="3"/>
      <c r="LWK173" s="3"/>
      <c r="LWL173" s="3"/>
      <c r="LWM173" s="3"/>
      <c r="LWN173" s="3"/>
      <c r="LWO173" s="3"/>
      <c r="LWP173" s="3"/>
      <c r="LWQ173" s="3"/>
      <c r="LWR173" s="3"/>
      <c r="LWS173" s="3"/>
      <c r="LWT173" s="3"/>
      <c r="LWU173" s="3"/>
      <c r="LWV173" s="3"/>
      <c r="LWW173" s="3"/>
      <c r="LWX173" s="3"/>
      <c r="LWY173" s="3"/>
      <c r="LWZ173" s="3"/>
      <c r="LXA173" s="3"/>
      <c r="LXB173" s="3"/>
      <c r="LXC173" s="3"/>
      <c r="LXD173" s="3"/>
      <c r="LXE173" s="3"/>
      <c r="LXF173" s="3"/>
      <c r="LXG173" s="3"/>
      <c r="LXH173" s="3"/>
      <c r="LXI173" s="3"/>
      <c r="LXJ173" s="3"/>
      <c r="LXK173" s="3"/>
      <c r="LXL173" s="3"/>
      <c r="LXM173" s="3"/>
      <c r="LXN173" s="3"/>
      <c r="LXO173" s="3"/>
      <c r="LXP173" s="3"/>
      <c r="LXQ173" s="3"/>
      <c r="LXR173" s="3"/>
      <c r="LXS173" s="3"/>
      <c r="LXT173" s="3"/>
      <c r="LXU173" s="3"/>
      <c r="LXV173" s="3"/>
      <c r="LXW173" s="3"/>
      <c r="LXX173" s="3"/>
      <c r="LXY173" s="3"/>
      <c r="LXZ173" s="3"/>
      <c r="LYA173" s="3"/>
      <c r="LYB173" s="3"/>
      <c r="LYC173" s="3"/>
      <c r="LYD173" s="3"/>
      <c r="LYE173" s="3"/>
      <c r="LYF173" s="3"/>
      <c r="LYG173" s="3"/>
      <c r="LYH173" s="3"/>
      <c r="LYI173" s="3"/>
      <c r="LYJ173" s="3"/>
      <c r="LYK173" s="3"/>
      <c r="LYL173" s="3"/>
      <c r="LYM173" s="3"/>
      <c r="LYN173" s="3"/>
      <c r="LYO173" s="3"/>
      <c r="LYP173" s="3"/>
      <c r="LYQ173" s="3"/>
      <c r="LYR173" s="3"/>
      <c r="LYS173" s="3"/>
      <c r="LYT173" s="3"/>
      <c r="LYU173" s="3"/>
      <c r="LYV173" s="3"/>
      <c r="LYW173" s="3"/>
      <c r="LYX173" s="3"/>
      <c r="LYY173" s="3"/>
      <c r="LYZ173" s="3"/>
      <c r="LZA173" s="3"/>
      <c r="LZB173" s="3"/>
      <c r="LZC173" s="3"/>
      <c r="LZD173" s="3"/>
      <c r="LZE173" s="3"/>
      <c r="LZF173" s="3"/>
      <c r="LZG173" s="3"/>
      <c r="LZH173" s="3"/>
      <c r="LZI173" s="3"/>
      <c r="LZJ173" s="3"/>
      <c r="LZK173" s="3"/>
      <c r="LZL173" s="3"/>
      <c r="LZM173" s="3"/>
      <c r="LZN173" s="3"/>
      <c r="LZO173" s="3"/>
      <c r="LZP173" s="3"/>
      <c r="LZQ173" s="3"/>
      <c r="LZR173" s="3"/>
      <c r="LZS173" s="3"/>
      <c r="LZT173" s="3"/>
      <c r="LZU173" s="3"/>
      <c r="LZV173" s="3"/>
      <c r="LZW173" s="3"/>
      <c r="LZX173" s="3"/>
      <c r="LZY173" s="3"/>
      <c r="LZZ173" s="3"/>
      <c r="MAA173" s="3"/>
      <c r="MAB173" s="3"/>
      <c r="MAC173" s="3"/>
      <c r="MAD173" s="3"/>
      <c r="MAE173" s="3"/>
      <c r="MAF173" s="3"/>
      <c r="MAG173" s="3"/>
      <c r="MAH173" s="3"/>
      <c r="MAI173" s="3"/>
      <c r="MAJ173" s="3"/>
      <c r="MAK173" s="3"/>
      <c r="MAL173" s="3"/>
      <c r="MAM173" s="3"/>
      <c r="MAN173" s="3"/>
      <c r="MAO173" s="3"/>
      <c r="MAP173" s="3"/>
      <c r="MAQ173" s="3"/>
      <c r="MAR173" s="3"/>
      <c r="MAS173" s="3"/>
      <c r="MAT173" s="3"/>
      <c r="MAU173" s="3"/>
      <c r="MAV173" s="3"/>
      <c r="MAW173" s="3"/>
      <c r="MAX173" s="3"/>
      <c r="MAY173" s="3"/>
      <c r="MAZ173" s="3"/>
      <c r="MBA173" s="3"/>
      <c r="MBB173" s="3"/>
      <c r="MBC173" s="3"/>
      <c r="MBD173" s="3"/>
      <c r="MBE173" s="3"/>
      <c r="MBF173" s="3"/>
      <c r="MBG173" s="3"/>
      <c r="MBH173" s="3"/>
      <c r="MBI173" s="3"/>
      <c r="MBJ173" s="3"/>
      <c r="MBK173" s="3"/>
      <c r="MBL173" s="3"/>
      <c r="MBM173" s="3"/>
      <c r="MBN173" s="3"/>
      <c r="MBO173" s="3"/>
      <c r="MBP173" s="3"/>
      <c r="MBQ173" s="3"/>
      <c r="MBR173" s="3"/>
      <c r="MBS173" s="3"/>
      <c r="MBT173" s="3"/>
      <c r="MBU173" s="3"/>
      <c r="MBV173" s="3"/>
      <c r="MBW173" s="3"/>
      <c r="MBX173" s="3"/>
      <c r="MBY173" s="3"/>
      <c r="MBZ173" s="3"/>
      <c r="MCA173" s="3"/>
      <c r="MCB173" s="3"/>
      <c r="MCC173" s="3"/>
      <c r="MCD173" s="3"/>
      <c r="MCE173" s="3"/>
      <c r="MCF173" s="3"/>
      <c r="MCG173" s="3"/>
      <c r="MCH173" s="3"/>
      <c r="MCI173" s="3"/>
      <c r="MCJ173" s="3"/>
      <c r="MCK173" s="3"/>
      <c r="MCL173" s="3"/>
      <c r="MCM173" s="3"/>
      <c r="MCN173" s="3"/>
      <c r="MCO173" s="3"/>
      <c r="MCP173" s="3"/>
      <c r="MCQ173" s="3"/>
      <c r="MCR173" s="3"/>
      <c r="MCS173" s="3"/>
      <c r="MCT173" s="3"/>
      <c r="MCU173" s="3"/>
      <c r="MCV173" s="3"/>
      <c r="MCW173" s="3"/>
      <c r="MCX173" s="3"/>
      <c r="MCY173" s="3"/>
      <c r="MCZ173" s="3"/>
      <c r="MDA173" s="3"/>
      <c r="MDB173" s="3"/>
      <c r="MDC173" s="3"/>
      <c r="MDD173" s="3"/>
      <c r="MDE173" s="3"/>
      <c r="MDF173" s="3"/>
      <c r="MDG173" s="3"/>
      <c r="MDH173" s="3"/>
      <c r="MDI173" s="3"/>
      <c r="MDJ173" s="3"/>
      <c r="MDK173" s="3"/>
      <c r="MDL173" s="3"/>
      <c r="MDM173" s="3"/>
      <c r="MDN173" s="3"/>
      <c r="MDO173" s="3"/>
      <c r="MDP173" s="3"/>
      <c r="MDQ173" s="3"/>
      <c r="MDR173" s="3"/>
      <c r="MDS173" s="3"/>
      <c r="MDT173" s="3"/>
      <c r="MDU173" s="3"/>
      <c r="MDV173" s="3"/>
      <c r="MDW173" s="3"/>
      <c r="MDX173" s="3"/>
      <c r="MDY173" s="3"/>
      <c r="MDZ173" s="3"/>
      <c r="MEA173" s="3"/>
      <c r="MEB173" s="3"/>
      <c r="MEC173" s="3"/>
      <c r="MED173" s="3"/>
      <c r="MEE173" s="3"/>
      <c r="MEF173" s="3"/>
      <c r="MEG173" s="3"/>
      <c r="MEH173" s="3"/>
      <c r="MEI173" s="3"/>
      <c r="MEJ173" s="3"/>
      <c r="MEK173" s="3"/>
      <c r="MEL173" s="3"/>
      <c r="MEM173" s="3"/>
      <c r="MEN173" s="3"/>
      <c r="MEO173" s="3"/>
      <c r="MEP173" s="3"/>
      <c r="MEQ173" s="3"/>
      <c r="MER173" s="3"/>
      <c r="MES173" s="3"/>
      <c r="MET173" s="3"/>
      <c r="MEU173" s="3"/>
      <c r="MEV173" s="3"/>
      <c r="MEW173" s="3"/>
      <c r="MEX173" s="3"/>
      <c r="MEY173" s="3"/>
      <c r="MEZ173" s="3"/>
      <c r="MFA173" s="3"/>
      <c r="MFB173" s="3"/>
      <c r="MFC173" s="3"/>
      <c r="MFD173" s="3"/>
      <c r="MFE173" s="3"/>
      <c r="MFF173" s="3"/>
      <c r="MFG173" s="3"/>
      <c r="MFH173" s="3"/>
      <c r="MFI173" s="3"/>
      <c r="MFJ173" s="3"/>
      <c r="MFK173" s="3"/>
      <c r="MFL173" s="3"/>
      <c r="MFM173" s="3"/>
      <c r="MFN173" s="3"/>
      <c r="MFO173" s="3"/>
      <c r="MFP173" s="3"/>
      <c r="MFQ173" s="3"/>
      <c r="MFR173" s="3"/>
      <c r="MFS173" s="3"/>
      <c r="MFT173" s="3"/>
      <c r="MFU173" s="3"/>
      <c r="MFV173" s="3"/>
      <c r="MFW173" s="3"/>
      <c r="MFX173" s="3"/>
      <c r="MFY173" s="3"/>
      <c r="MFZ173" s="3"/>
      <c r="MGA173" s="3"/>
      <c r="MGB173" s="3"/>
      <c r="MGC173" s="3"/>
      <c r="MGD173" s="3"/>
      <c r="MGE173" s="3"/>
      <c r="MGF173" s="3"/>
      <c r="MGG173" s="3"/>
      <c r="MGH173" s="3"/>
      <c r="MGI173" s="3"/>
      <c r="MGJ173" s="3"/>
      <c r="MGK173" s="3"/>
      <c r="MGL173" s="3"/>
      <c r="MGM173" s="3"/>
      <c r="MGN173" s="3"/>
      <c r="MGO173" s="3"/>
      <c r="MGP173" s="3"/>
      <c r="MGQ173" s="3"/>
      <c r="MGR173" s="3"/>
      <c r="MGS173" s="3"/>
      <c r="MGT173" s="3"/>
      <c r="MGU173" s="3"/>
      <c r="MGV173" s="3"/>
      <c r="MGW173" s="3"/>
      <c r="MGX173" s="3"/>
      <c r="MGY173" s="3"/>
      <c r="MGZ173" s="3"/>
      <c r="MHA173" s="3"/>
      <c r="MHB173" s="3"/>
      <c r="MHC173" s="3"/>
      <c r="MHD173" s="3"/>
      <c r="MHE173" s="3"/>
      <c r="MHF173" s="3"/>
      <c r="MHG173" s="3"/>
      <c r="MHH173" s="3"/>
      <c r="MHI173" s="3"/>
      <c r="MHJ173" s="3"/>
      <c r="MHK173" s="3"/>
      <c r="MHL173" s="3"/>
      <c r="MHM173" s="3"/>
      <c r="MHN173" s="3"/>
      <c r="MHO173" s="3"/>
      <c r="MHP173" s="3"/>
      <c r="MHQ173" s="3"/>
      <c r="MHR173" s="3"/>
      <c r="MHS173" s="3"/>
      <c r="MHT173" s="3"/>
      <c r="MHU173" s="3"/>
      <c r="MHV173" s="3"/>
      <c r="MHW173" s="3"/>
      <c r="MHX173" s="3"/>
      <c r="MHY173" s="3"/>
      <c r="MHZ173" s="3"/>
      <c r="MIA173" s="3"/>
      <c r="MIB173" s="3"/>
      <c r="MIC173" s="3"/>
      <c r="MID173" s="3"/>
      <c r="MIE173" s="3"/>
      <c r="MIF173" s="3"/>
      <c r="MIG173" s="3"/>
      <c r="MIH173" s="3"/>
      <c r="MII173" s="3"/>
      <c r="MIJ173" s="3"/>
      <c r="MIK173" s="3"/>
      <c r="MIL173" s="3"/>
      <c r="MIM173" s="3"/>
      <c r="MIN173" s="3"/>
      <c r="MIO173" s="3"/>
      <c r="MIP173" s="3"/>
      <c r="MIQ173" s="3"/>
      <c r="MIR173" s="3"/>
      <c r="MIS173" s="3"/>
      <c r="MIT173" s="3"/>
      <c r="MIU173" s="3"/>
      <c r="MIV173" s="3"/>
      <c r="MIW173" s="3"/>
      <c r="MIX173" s="3"/>
      <c r="MIY173" s="3"/>
      <c r="MIZ173" s="3"/>
      <c r="MJA173" s="3"/>
      <c r="MJB173" s="3"/>
      <c r="MJC173" s="3"/>
      <c r="MJD173" s="3"/>
      <c r="MJE173" s="3"/>
      <c r="MJF173" s="3"/>
      <c r="MJG173" s="3"/>
      <c r="MJH173" s="3"/>
      <c r="MJI173" s="3"/>
      <c r="MJJ173" s="3"/>
      <c r="MJK173" s="3"/>
      <c r="MJL173" s="3"/>
      <c r="MJM173" s="3"/>
      <c r="MJN173" s="3"/>
      <c r="MJO173" s="3"/>
      <c r="MJP173" s="3"/>
      <c r="MJQ173" s="3"/>
      <c r="MJR173" s="3"/>
      <c r="MJS173" s="3"/>
      <c r="MJT173" s="3"/>
      <c r="MJU173" s="3"/>
      <c r="MJV173" s="3"/>
      <c r="MJW173" s="3"/>
      <c r="MJX173" s="3"/>
      <c r="MJY173" s="3"/>
      <c r="MJZ173" s="3"/>
      <c r="MKA173" s="3"/>
      <c r="MKB173" s="3"/>
      <c r="MKC173" s="3"/>
      <c r="MKD173" s="3"/>
      <c r="MKE173" s="3"/>
      <c r="MKF173" s="3"/>
      <c r="MKG173" s="3"/>
      <c r="MKH173" s="3"/>
      <c r="MKI173" s="3"/>
      <c r="MKJ173" s="3"/>
      <c r="MKK173" s="3"/>
      <c r="MKL173" s="3"/>
      <c r="MKM173" s="3"/>
      <c r="MKN173" s="3"/>
      <c r="MKO173" s="3"/>
      <c r="MKP173" s="3"/>
      <c r="MKQ173" s="3"/>
      <c r="MKR173" s="3"/>
      <c r="MKS173" s="3"/>
      <c r="MKT173" s="3"/>
      <c r="MKU173" s="3"/>
      <c r="MKV173" s="3"/>
      <c r="MKW173" s="3"/>
      <c r="MKX173" s="3"/>
      <c r="MKY173" s="3"/>
      <c r="MKZ173" s="3"/>
      <c r="MLA173" s="3"/>
      <c r="MLB173" s="3"/>
      <c r="MLC173" s="3"/>
      <c r="MLD173" s="3"/>
      <c r="MLE173" s="3"/>
      <c r="MLF173" s="3"/>
      <c r="MLG173" s="3"/>
      <c r="MLH173" s="3"/>
      <c r="MLI173" s="3"/>
      <c r="MLJ173" s="3"/>
      <c r="MLK173" s="3"/>
      <c r="MLL173" s="3"/>
      <c r="MLM173" s="3"/>
      <c r="MLN173" s="3"/>
      <c r="MLO173" s="3"/>
      <c r="MLP173" s="3"/>
      <c r="MLQ173" s="3"/>
      <c r="MLR173" s="3"/>
      <c r="MLS173" s="3"/>
      <c r="MLT173" s="3"/>
      <c r="MLU173" s="3"/>
      <c r="MLV173" s="3"/>
      <c r="MLW173" s="3"/>
      <c r="MLX173" s="3"/>
      <c r="MLY173" s="3"/>
      <c r="MLZ173" s="3"/>
      <c r="MMA173" s="3"/>
      <c r="MMB173" s="3"/>
      <c r="MMC173" s="3"/>
      <c r="MMD173" s="3"/>
      <c r="MME173" s="3"/>
      <c r="MMF173" s="3"/>
      <c r="MMG173" s="3"/>
      <c r="MMH173" s="3"/>
      <c r="MMI173" s="3"/>
      <c r="MMJ173" s="3"/>
      <c r="MMK173" s="3"/>
      <c r="MML173" s="3"/>
      <c r="MMM173" s="3"/>
      <c r="MMN173" s="3"/>
      <c r="MMO173" s="3"/>
      <c r="MMP173" s="3"/>
      <c r="MMQ173" s="3"/>
      <c r="MMR173" s="3"/>
      <c r="MMS173" s="3"/>
      <c r="MMT173" s="3"/>
      <c r="MMU173" s="3"/>
      <c r="MMV173" s="3"/>
      <c r="MMW173" s="3"/>
      <c r="MMX173" s="3"/>
      <c r="MMY173" s="3"/>
      <c r="MMZ173" s="3"/>
      <c r="MNA173" s="3"/>
      <c r="MNB173" s="3"/>
      <c r="MNC173" s="3"/>
      <c r="MND173" s="3"/>
      <c r="MNE173" s="3"/>
      <c r="MNF173" s="3"/>
      <c r="MNG173" s="3"/>
      <c r="MNH173" s="3"/>
      <c r="MNI173" s="3"/>
      <c r="MNJ173" s="3"/>
      <c r="MNK173" s="3"/>
      <c r="MNL173" s="3"/>
      <c r="MNM173" s="3"/>
      <c r="MNN173" s="3"/>
      <c r="MNO173" s="3"/>
      <c r="MNP173" s="3"/>
      <c r="MNQ173" s="3"/>
      <c r="MNR173" s="3"/>
      <c r="MNS173" s="3"/>
      <c r="MNT173" s="3"/>
      <c r="MNU173" s="3"/>
      <c r="MNV173" s="3"/>
      <c r="MNW173" s="3"/>
      <c r="MNX173" s="3"/>
      <c r="MNY173" s="3"/>
      <c r="MNZ173" s="3"/>
      <c r="MOA173" s="3"/>
      <c r="MOB173" s="3"/>
      <c r="MOC173" s="3"/>
      <c r="MOD173" s="3"/>
      <c r="MOE173" s="3"/>
      <c r="MOF173" s="3"/>
      <c r="MOG173" s="3"/>
      <c r="MOH173" s="3"/>
      <c r="MOI173" s="3"/>
      <c r="MOJ173" s="3"/>
      <c r="MOK173" s="3"/>
      <c r="MOL173" s="3"/>
      <c r="MOM173" s="3"/>
      <c r="MON173" s="3"/>
      <c r="MOO173" s="3"/>
      <c r="MOP173" s="3"/>
      <c r="MOQ173" s="3"/>
      <c r="MOR173" s="3"/>
      <c r="MOS173" s="3"/>
      <c r="MOT173" s="3"/>
      <c r="MOU173" s="3"/>
      <c r="MOV173" s="3"/>
      <c r="MOW173" s="3"/>
      <c r="MOX173" s="3"/>
      <c r="MOY173" s="3"/>
      <c r="MOZ173" s="3"/>
      <c r="MPA173" s="3"/>
      <c r="MPB173" s="3"/>
      <c r="MPC173" s="3"/>
      <c r="MPD173" s="3"/>
      <c r="MPE173" s="3"/>
      <c r="MPF173" s="3"/>
      <c r="MPG173" s="3"/>
      <c r="MPH173" s="3"/>
      <c r="MPI173" s="3"/>
      <c r="MPJ173" s="3"/>
      <c r="MPK173" s="3"/>
      <c r="MPL173" s="3"/>
      <c r="MPM173" s="3"/>
      <c r="MPN173" s="3"/>
      <c r="MPO173" s="3"/>
      <c r="MPP173" s="3"/>
      <c r="MPQ173" s="3"/>
      <c r="MPR173" s="3"/>
      <c r="MPS173" s="3"/>
      <c r="MPT173" s="3"/>
      <c r="MPU173" s="3"/>
      <c r="MPV173" s="3"/>
      <c r="MPW173" s="3"/>
      <c r="MPX173" s="3"/>
      <c r="MPY173" s="3"/>
      <c r="MPZ173" s="3"/>
      <c r="MQA173" s="3"/>
      <c r="MQB173" s="3"/>
      <c r="MQC173" s="3"/>
      <c r="MQD173" s="3"/>
      <c r="MQE173" s="3"/>
      <c r="MQF173" s="3"/>
      <c r="MQG173" s="3"/>
      <c r="MQH173" s="3"/>
      <c r="MQI173" s="3"/>
      <c r="MQJ173" s="3"/>
      <c r="MQK173" s="3"/>
      <c r="MQL173" s="3"/>
      <c r="MQM173" s="3"/>
      <c r="MQN173" s="3"/>
      <c r="MQO173" s="3"/>
      <c r="MQP173" s="3"/>
      <c r="MQQ173" s="3"/>
      <c r="MQR173" s="3"/>
      <c r="MQS173" s="3"/>
      <c r="MQT173" s="3"/>
      <c r="MQU173" s="3"/>
      <c r="MQV173" s="3"/>
      <c r="MQW173" s="3"/>
      <c r="MQX173" s="3"/>
      <c r="MQY173" s="3"/>
      <c r="MQZ173" s="3"/>
      <c r="MRA173" s="3"/>
      <c r="MRB173" s="3"/>
      <c r="MRC173" s="3"/>
      <c r="MRD173" s="3"/>
      <c r="MRE173" s="3"/>
      <c r="MRF173" s="3"/>
      <c r="MRG173" s="3"/>
      <c r="MRH173" s="3"/>
      <c r="MRI173" s="3"/>
      <c r="MRJ173" s="3"/>
      <c r="MRK173" s="3"/>
      <c r="MRL173" s="3"/>
      <c r="MRM173" s="3"/>
      <c r="MRN173" s="3"/>
      <c r="MRO173" s="3"/>
      <c r="MRP173" s="3"/>
      <c r="MRQ173" s="3"/>
      <c r="MRR173" s="3"/>
      <c r="MRS173" s="3"/>
      <c r="MRT173" s="3"/>
      <c r="MRU173" s="3"/>
      <c r="MRV173" s="3"/>
      <c r="MRW173" s="3"/>
      <c r="MRX173" s="3"/>
      <c r="MRY173" s="3"/>
      <c r="MRZ173" s="3"/>
      <c r="MSA173" s="3"/>
      <c r="MSB173" s="3"/>
      <c r="MSC173" s="3"/>
      <c r="MSD173" s="3"/>
      <c r="MSE173" s="3"/>
      <c r="MSF173" s="3"/>
      <c r="MSG173" s="3"/>
      <c r="MSH173" s="3"/>
      <c r="MSI173" s="3"/>
      <c r="MSJ173" s="3"/>
      <c r="MSK173" s="3"/>
      <c r="MSL173" s="3"/>
      <c r="MSM173" s="3"/>
      <c r="MSN173" s="3"/>
      <c r="MSO173" s="3"/>
      <c r="MSP173" s="3"/>
      <c r="MSQ173" s="3"/>
      <c r="MSR173" s="3"/>
      <c r="MSS173" s="3"/>
      <c r="MST173" s="3"/>
      <c r="MSU173" s="3"/>
      <c r="MSV173" s="3"/>
      <c r="MSW173" s="3"/>
      <c r="MSX173" s="3"/>
      <c r="MSY173" s="3"/>
      <c r="MSZ173" s="3"/>
      <c r="MTA173" s="3"/>
      <c r="MTB173" s="3"/>
      <c r="MTC173" s="3"/>
      <c r="MTD173" s="3"/>
      <c r="MTE173" s="3"/>
      <c r="MTF173" s="3"/>
      <c r="MTG173" s="3"/>
      <c r="MTH173" s="3"/>
      <c r="MTI173" s="3"/>
      <c r="MTJ173" s="3"/>
      <c r="MTK173" s="3"/>
      <c r="MTL173" s="3"/>
      <c r="MTM173" s="3"/>
      <c r="MTN173" s="3"/>
      <c r="MTO173" s="3"/>
      <c r="MTP173" s="3"/>
      <c r="MTQ173" s="3"/>
      <c r="MTR173" s="3"/>
      <c r="MTS173" s="3"/>
      <c r="MTT173" s="3"/>
      <c r="MTU173" s="3"/>
      <c r="MTV173" s="3"/>
      <c r="MTW173" s="3"/>
      <c r="MTX173" s="3"/>
      <c r="MTY173" s="3"/>
      <c r="MTZ173" s="3"/>
      <c r="MUA173" s="3"/>
      <c r="MUB173" s="3"/>
      <c r="MUC173" s="3"/>
      <c r="MUD173" s="3"/>
      <c r="MUE173" s="3"/>
      <c r="MUF173" s="3"/>
      <c r="MUG173" s="3"/>
      <c r="MUH173" s="3"/>
      <c r="MUI173" s="3"/>
      <c r="MUJ173" s="3"/>
      <c r="MUK173" s="3"/>
      <c r="MUL173" s="3"/>
      <c r="MUM173" s="3"/>
      <c r="MUN173" s="3"/>
      <c r="MUO173" s="3"/>
      <c r="MUP173" s="3"/>
      <c r="MUQ173" s="3"/>
      <c r="MUR173" s="3"/>
      <c r="MUS173" s="3"/>
      <c r="MUT173" s="3"/>
      <c r="MUU173" s="3"/>
      <c r="MUV173" s="3"/>
      <c r="MUW173" s="3"/>
      <c r="MUX173" s="3"/>
      <c r="MUY173" s="3"/>
      <c r="MUZ173" s="3"/>
      <c r="MVA173" s="3"/>
      <c r="MVB173" s="3"/>
      <c r="MVC173" s="3"/>
      <c r="MVD173" s="3"/>
      <c r="MVE173" s="3"/>
      <c r="MVF173" s="3"/>
      <c r="MVG173" s="3"/>
      <c r="MVH173" s="3"/>
      <c r="MVI173" s="3"/>
      <c r="MVJ173" s="3"/>
      <c r="MVK173" s="3"/>
      <c r="MVL173" s="3"/>
      <c r="MVM173" s="3"/>
      <c r="MVN173" s="3"/>
      <c r="MVO173" s="3"/>
      <c r="MVP173" s="3"/>
      <c r="MVQ173" s="3"/>
      <c r="MVR173" s="3"/>
      <c r="MVS173" s="3"/>
      <c r="MVT173" s="3"/>
      <c r="MVU173" s="3"/>
      <c r="MVV173" s="3"/>
      <c r="MVW173" s="3"/>
      <c r="MVX173" s="3"/>
      <c r="MVY173" s="3"/>
      <c r="MVZ173" s="3"/>
      <c r="MWA173" s="3"/>
      <c r="MWB173" s="3"/>
      <c r="MWC173" s="3"/>
      <c r="MWD173" s="3"/>
      <c r="MWE173" s="3"/>
      <c r="MWF173" s="3"/>
      <c r="MWG173" s="3"/>
      <c r="MWH173" s="3"/>
      <c r="MWI173" s="3"/>
      <c r="MWJ173" s="3"/>
      <c r="MWK173" s="3"/>
      <c r="MWL173" s="3"/>
      <c r="MWM173" s="3"/>
      <c r="MWN173" s="3"/>
      <c r="MWO173" s="3"/>
      <c r="MWP173" s="3"/>
      <c r="MWQ173" s="3"/>
      <c r="MWR173" s="3"/>
      <c r="MWS173" s="3"/>
      <c r="MWT173" s="3"/>
      <c r="MWU173" s="3"/>
      <c r="MWV173" s="3"/>
      <c r="MWW173" s="3"/>
      <c r="MWX173" s="3"/>
      <c r="MWY173" s="3"/>
      <c r="MWZ173" s="3"/>
      <c r="MXA173" s="3"/>
      <c r="MXB173" s="3"/>
      <c r="MXC173" s="3"/>
      <c r="MXD173" s="3"/>
      <c r="MXE173" s="3"/>
      <c r="MXF173" s="3"/>
      <c r="MXG173" s="3"/>
      <c r="MXH173" s="3"/>
      <c r="MXI173" s="3"/>
      <c r="MXJ173" s="3"/>
      <c r="MXK173" s="3"/>
      <c r="MXL173" s="3"/>
      <c r="MXM173" s="3"/>
      <c r="MXN173" s="3"/>
      <c r="MXO173" s="3"/>
      <c r="MXP173" s="3"/>
      <c r="MXQ173" s="3"/>
      <c r="MXR173" s="3"/>
      <c r="MXS173" s="3"/>
      <c r="MXT173" s="3"/>
      <c r="MXU173" s="3"/>
      <c r="MXV173" s="3"/>
      <c r="MXW173" s="3"/>
      <c r="MXX173" s="3"/>
      <c r="MXY173" s="3"/>
      <c r="MXZ173" s="3"/>
      <c r="MYA173" s="3"/>
      <c r="MYB173" s="3"/>
      <c r="MYC173" s="3"/>
      <c r="MYD173" s="3"/>
      <c r="MYE173" s="3"/>
      <c r="MYF173" s="3"/>
      <c r="MYG173" s="3"/>
      <c r="MYH173" s="3"/>
      <c r="MYI173" s="3"/>
      <c r="MYJ173" s="3"/>
      <c r="MYK173" s="3"/>
      <c r="MYL173" s="3"/>
      <c r="MYM173" s="3"/>
      <c r="MYN173" s="3"/>
      <c r="MYO173" s="3"/>
      <c r="MYP173" s="3"/>
      <c r="MYQ173" s="3"/>
      <c r="MYR173" s="3"/>
      <c r="MYS173" s="3"/>
      <c r="MYT173" s="3"/>
      <c r="MYU173" s="3"/>
      <c r="MYV173" s="3"/>
      <c r="MYW173" s="3"/>
      <c r="MYX173" s="3"/>
      <c r="MYY173" s="3"/>
      <c r="MYZ173" s="3"/>
      <c r="MZA173" s="3"/>
      <c r="MZB173" s="3"/>
      <c r="MZC173" s="3"/>
      <c r="MZD173" s="3"/>
      <c r="MZE173" s="3"/>
      <c r="MZF173" s="3"/>
      <c r="MZG173" s="3"/>
      <c r="MZH173" s="3"/>
      <c r="MZI173" s="3"/>
      <c r="MZJ173" s="3"/>
      <c r="MZK173" s="3"/>
      <c r="MZL173" s="3"/>
      <c r="MZM173" s="3"/>
      <c r="MZN173" s="3"/>
      <c r="MZO173" s="3"/>
      <c r="MZP173" s="3"/>
      <c r="MZQ173" s="3"/>
      <c r="MZR173" s="3"/>
      <c r="MZS173" s="3"/>
      <c r="MZT173" s="3"/>
      <c r="MZU173" s="3"/>
      <c r="MZV173" s="3"/>
      <c r="MZW173" s="3"/>
      <c r="MZX173" s="3"/>
      <c r="MZY173" s="3"/>
      <c r="MZZ173" s="3"/>
      <c r="NAA173" s="3"/>
      <c r="NAB173" s="3"/>
      <c r="NAC173" s="3"/>
      <c r="NAD173" s="3"/>
      <c r="NAE173" s="3"/>
      <c r="NAF173" s="3"/>
      <c r="NAG173" s="3"/>
      <c r="NAH173" s="3"/>
      <c r="NAI173" s="3"/>
      <c r="NAJ173" s="3"/>
      <c r="NAK173" s="3"/>
      <c r="NAL173" s="3"/>
      <c r="NAM173" s="3"/>
      <c r="NAN173" s="3"/>
      <c r="NAO173" s="3"/>
      <c r="NAP173" s="3"/>
      <c r="NAQ173" s="3"/>
      <c r="NAR173" s="3"/>
      <c r="NAS173" s="3"/>
      <c r="NAT173" s="3"/>
      <c r="NAU173" s="3"/>
      <c r="NAV173" s="3"/>
      <c r="NAW173" s="3"/>
      <c r="NAX173" s="3"/>
      <c r="NAY173" s="3"/>
      <c r="NAZ173" s="3"/>
      <c r="NBA173" s="3"/>
      <c r="NBB173" s="3"/>
      <c r="NBC173" s="3"/>
      <c r="NBD173" s="3"/>
      <c r="NBE173" s="3"/>
      <c r="NBF173" s="3"/>
      <c r="NBG173" s="3"/>
      <c r="NBH173" s="3"/>
      <c r="NBI173" s="3"/>
      <c r="NBJ173" s="3"/>
      <c r="NBK173" s="3"/>
      <c r="NBL173" s="3"/>
      <c r="NBM173" s="3"/>
      <c r="NBN173" s="3"/>
      <c r="NBO173" s="3"/>
      <c r="NBP173" s="3"/>
      <c r="NBQ173" s="3"/>
      <c r="NBR173" s="3"/>
      <c r="NBS173" s="3"/>
      <c r="NBT173" s="3"/>
      <c r="NBU173" s="3"/>
      <c r="NBV173" s="3"/>
      <c r="NBW173" s="3"/>
      <c r="NBX173" s="3"/>
      <c r="NBY173" s="3"/>
      <c r="NBZ173" s="3"/>
      <c r="NCA173" s="3"/>
      <c r="NCB173" s="3"/>
      <c r="NCC173" s="3"/>
      <c r="NCD173" s="3"/>
      <c r="NCE173" s="3"/>
      <c r="NCF173" s="3"/>
      <c r="NCG173" s="3"/>
      <c r="NCH173" s="3"/>
      <c r="NCI173" s="3"/>
      <c r="NCJ173" s="3"/>
      <c r="NCK173" s="3"/>
      <c r="NCL173" s="3"/>
      <c r="NCM173" s="3"/>
      <c r="NCN173" s="3"/>
      <c r="NCO173" s="3"/>
      <c r="NCP173" s="3"/>
      <c r="NCQ173" s="3"/>
      <c r="NCR173" s="3"/>
      <c r="NCS173" s="3"/>
      <c r="NCT173" s="3"/>
      <c r="NCU173" s="3"/>
      <c r="NCV173" s="3"/>
      <c r="NCW173" s="3"/>
      <c r="NCX173" s="3"/>
      <c r="NCY173" s="3"/>
      <c r="NCZ173" s="3"/>
      <c r="NDA173" s="3"/>
      <c r="NDB173" s="3"/>
      <c r="NDC173" s="3"/>
      <c r="NDD173" s="3"/>
      <c r="NDE173" s="3"/>
      <c r="NDF173" s="3"/>
      <c r="NDG173" s="3"/>
      <c r="NDH173" s="3"/>
      <c r="NDI173" s="3"/>
      <c r="NDJ173" s="3"/>
      <c r="NDK173" s="3"/>
      <c r="NDL173" s="3"/>
      <c r="NDM173" s="3"/>
      <c r="NDN173" s="3"/>
      <c r="NDO173" s="3"/>
      <c r="NDP173" s="3"/>
      <c r="NDQ173" s="3"/>
      <c r="NDR173" s="3"/>
      <c r="NDS173" s="3"/>
      <c r="NDT173" s="3"/>
      <c r="NDU173" s="3"/>
      <c r="NDV173" s="3"/>
      <c r="NDW173" s="3"/>
      <c r="NDX173" s="3"/>
      <c r="NDY173" s="3"/>
      <c r="NDZ173" s="3"/>
      <c r="NEA173" s="3"/>
      <c r="NEB173" s="3"/>
      <c r="NEC173" s="3"/>
      <c r="NED173" s="3"/>
      <c r="NEE173" s="3"/>
      <c r="NEF173" s="3"/>
      <c r="NEG173" s="3"/>
      <c r="NEH173" s="3"/>
      <c r="NEI173" s="3"/>
      <c r="NEJ173" s="3"/>
      <c r="NEK173" s="3"/>
      <c r="NEL173" s="3"/>
      <c r="NEM173" s="3"/>
      <c r="NEN173" s="3"/>
      <c r="NEO173" s="3"/>
      <c r="NEP173" s="3"/>
      <c r="NEQ173" s="3"/>
      <c r="NER173" s="3"/>
      <c r="NES173" s="3"/>
      <c r="NET173" s="3"/>
      <c r="NEU173" s="3"/>
      <c r="NEV173" s="3"/>
      <c r="NEW173" s="3"/>
      <c r="NEX173" s="3"/>
      <c r="NEY173" s="3"/>
      <c r="NEZ173" s="3"/>
      <c r="NFA173" s="3"/>
      <c r="NFB173" s="3"/>
      <c r="NFC173" s="3"/>
      <c r="NFD173" s="3"/>
      <c r="NFE173" s="3"/>
      <c r="NFF173" s="3"/>
      <c r="NFG173" s="3"/>
      <c r="NFH173" s="3"/>
      <c r="NFI173" s="3"/>
      <c r="NFJ173" s="3"/>
      <c r="NFK173" s="3"/>
      <c r="NFL173" s="3"/>
      <c r="NFM173" s="3"/>
      <c r="NFN173" s="3"/>
      <c r="NFO173" s="3"/>
      <c r="NFP173" s="3"/>
      <c r="NFQ173" s="3"/>
      <c r="NFR173" s="3"/>
      <c r="NFS173" s="3"/>
      <c r="NFT173" s="3"/>
      <c r="NFU173" s="3"/>
      <c r="NFV173" s="3"/>
      <c r="NFW173" s="3"/>
      <c r="NFX173" s="3"/>
      <c r="NFY173" s="3"/>
      <c r="NFZ173" s="3"/>
      <c r="NGA173" s="3"/>
      <c r="NGB173" s="3"/>
      <c r="NGC173" s="3"/>
      <c r="NGD173" s="3"/>
      <c r="NGE173" s="3"/>
      <c r="NGF173" s="3"/>
      <c r="NGG173" s="3"/>
      <c r="NGH173" s="3"/>
      <c r="NGI173" s="3"/>
      <c r="NGJ173" s="3"/>
      <c r="NGK173" s="3"/>
      <c r="NGL173" s="3"/>
      <c r="NGM173" s="3"/>
      <c r="NGN173" s="3"/>
      <c r="NGO173" s="3"/>
      <c r="NGP173" s="3"/>
      <c r="NGQ173" s="3"/>
      <c r="NGR173" s="3"/>
      <c r="NGS173" s="3"/>
      <c r="NGT173" s="3"/>
      <c r="NGU173" s="3"/>
      <c r="NGV173" s="3"/>
      <c r="NGW173" s="3"/>
      <c r="NGX173" s="3"/>
      <c r="NGY173" s="3"/>
      <c r="NGZ173" s="3"/>
      <c r="NHA173" s="3"/>
      <c r="NHB173" s="3"/>
      <c r="NHC173" s="3"/>
      <c r="NHD173" s="3"/>
      <c r="NHE173" s="3"/>
      <c r="NHF173" s="3"/>
      <c r="NHG173" s="3"/>
      <c r="NHH173" s="3"/>
      <c r="NHI173" s="3"/>
      <c r="NHJ173" s="3"/>
      <c r="NHK173" s="3"/>
      <c r="NHL173" s="3"/>
      <c r="NHM173" s="3"/>
      <c r="NHN173" s="3"/>
      <c r="NHO173" s="3"/>
      <c r="NHP173" s="3"/>
      <c r="NHQ173" s="3"/>
      <c r="NHR173" s="3"/>
      <c r="NHS173" s="3"/>
      <c r="NHT173" s="3"/>
      <c r="NHU173" s="3"/>
      <c r="NHV173" s="3"/>
      <c r="NHW173" s="3"/>
      <c r="NHX173" s="3"/>
      <c r="NHY173" s="3"/>
      <c r="NHZ173" s="3"/>
      <c r="NIA173" s="3"/>
      <c r="NIB173" s="3"/>
      <c r="NIC173" s="3"/>
      <c r="NID173" s="3"/>
      <c r="NIE173" s="3"/>
      <c r="NIF173" s="3"/>
      <c r="NIG173" s="3"/>
      <c r="NIH173" s="3"/>
      <c r="NII173" s="3"/>
      <c r="NIJ173" s="3"/>
      <c r="NIK173" s="3"/>
      <c r="NIL173" s="3"/>
      <c r="NIM173" s="3"/>
      <c r="NIN173" s="3"/>
      <c r="NIO173" s="3"/>
      <c r="NIP173" s="3"/>
      <c r="NIQ173" s="3"/>
      <c r="NIR173" s="3"/>
      <c r="NIS173" s="3"/>
      <c r="NIT173" s="3"/>
      <c r="NIU173" s="3"/>
      <c r="NIV173" s="3"/>
      <c r="NIW173" s="3"/>
      <c r="NIX173" s="3"/>
      <c r="NIY173" s="3"/>
      <c r="NIZ173" s="3"/>
      <c r="NJA173" s="3"/>
      <c r="NJB173" s="3"/>
      <c r="NJC173" s="3"/>
      <c r="NJD173" s="3"/>
      <c r="NJE173" s="3"/>
      <c r="NJF173" s="3"/>
      <c r="NJG173" s="3"/>
      <c r="NJH173" s="3"/>
      <c r="NJI173" s="3"/>
      <c r="NJJ173" s="3"/>
      <c r="NJK173" s="3"/>
      <c r="NJL173" s="3"/>
      <c r="NJM173" s="3"/>
      <c r="NJN173" s="3"/>
      <c r="NJO173" s="3"/>
      <c r="NJP173" s="3"/>
      <c r="NJQ173" s="3"/>
      <c r="NJR173" s="3"/>
      <c r="NJS173" s="3"/>
      <c r="NJT173" s="3"/>
      <c r="NJU173" s="3"/>
      <c r="NJV173" s="3"/>
      <c r="NJW173" s="3"/>
      <c r="NJX173" s="3"/>
      <c r="NJY173" s="3"/>
      <c r="NJZ173" s="3"/>
      <c r="NKA173" s="3"/>
      <c r="NKB173" s="3"/>
      <c r="NKC173" s="3"/>
      <c r="NKD173" s="3"/>
      <c r="NKE173" s="3"/>
      <c r="NKF173" s="3"/>
      <c r="NKG173" s="3"/>
      <c r="NKH173" s="3"/>
      <c r="NKI173" s="3"/>
      <c r="NKJ173" s="3"/>
      <c r="NKK173" s="3"/>
      <c r="NKL173" s="3"/>
      <c r="NKM173" s="3"/>
      <c r="NKN173" s="3"/>
      <c r="NKO173" s="3"/>
      <c r="NKP173" s="3"/>
      <c r="NKQ173" s="3"/>
      <c r="NKR173" s="3"/>
      <c r="NKS173" s="3"/>
      <c r="NKT173" s="3"/>
      <c r="NKU173" s="3"/>
      <c r="NKV173" s="3"/>
      <c r="NKW173" s="3"/>
      <c r="NKX173" s="3"/>
      <c r="NKY173" s="3"/>
      <c r="NKZ173" s="3"/>
      <c r="NLA173" s="3"/>
      <c r="NLB173" s="3"/>
      <c r="NLC173" s="3"/>
      <c r="NLD173" s="3"/>
      <c r="NLE173" s="3"/>
      <c r="NLF173" s="3"/>
      <c r="NLG173" s="3"/>
      <c r="NLH173" s="3"/>
      <c r="NLI173" s="3"/>
      <c r="NLJ173" s="3"/>
      <c r="NLK173" s="3"/>
      <c r="NLL173" s="3"/>
      <c r="NLM173" s="3"/>
      <c r="NLN173" s="3"/>
      <c r="NLO173" s="3"/>
      <c r="NLP173" s="3"/>
      <c r="NLQ173" s="3"/>
      <c r="NLR173" s="3"/>
      <c r="NLS173" s="3"/>
      <c r="NLT173" s="3"/>
      <c r="NLU173" s="3"/>
      <c r="NLV173" s="3"/>
      <c r="NLW173" s="3"/>
      <c r="NLX173" s="3"/>
      <c r="NLY173" s="3"/>
      <c r="NLZ173" s="3"/>
      <c r="NMA173" s="3"/>
      <c r="NMB173" s="3"/>
      <c r="NMC173" s="3"/>
      <c r="NMD173" s="3"/>
      <c r="NME173" s="3"/>
      <c r="NMF173" s="3"/>
      <c r="NMG173" s="3"/>
      <c r="NMH173" s="3"/>
      <c r="NMI173" s="3"/>
      <c r="NMJ173" s="3"/>
      <c r="NMK173" s="3"/>
      <c r="NML173" s="3"/>
      <c r="NMM173" s="3"/>
      <c r="NMN173" s="3"/>
      <c r="NMO173" s="3"/>
      <c r="NMP173" s="3"/>
      <c r="NMQ173" s="3"/>
      <c r="NMR173" s="3"/>
      <c r="NMS173" s="3"/>
      <c r="NMT173" s="3"/>
      <c r="NMU173" s="3"/>
      <c r="NMV173" s="3"/>
      <c r="NMW173" s="3"/>
      <c r="NMX173" s="3"/>
      <c r="NMY173" s="3"/>
      <c r="NMZ173" s="3"/>
      <c r="NNA173" s="3"/>
      <c r="NNB173" s="3"/>
      <c r="NNC173" s="3"/>
      <c r="NND173" s="3"/>
      <c r="NNE173" s="3"/>
      <c r="NNF173" s="3"/>
      <c r="NNG173" s="3"/>
      <c r="NNH173" s="3"/>
      <c r="NNI173" s="3"/>
      <c r="NNJ173" s="3"/>
      <c r="NNK173" s="3"/>
      <c r="NNL173" s="3"/>
      <c r="NNM173" s="3"/>
      <c r="NNN173" s="3"/>
      <c r="NNO173" s="3"/>
      <c r="NNP173" s="3"/>
      <c r="NNQ173" s="3"/>
      <c r="NNR173" s="3"/>
      <c r="NNS173" s="3"/>
      <c r="NNT173" s="3"/>
      <c r="NNU173" s="3"/>
      <c r="NNV173" s="3"/>
      <c r="NNW173" s="3"/>
      <c r="NNX173" s="3"/>
      <c r="NNY173" s="3"/>
      <c r="NNZ173" s="3"/>
      <c r="NOA173" s="3"/>
      <c r="NOB173" s="3"/>
      <c r="NOC173" s="3"/>
      <c r="NOD173" s="3"/>
      <c r="NOE173" s="3"/>
      <c r="NOF173" s="3"/>
      <c r="NOG173" s="3"/>
      <c r="NOH173" s="3"/>
      <c r="NOI173" s="3"/>
      <c r="NOJ173" s="3"/>
      <c r="NOK173" s="3"/>
      <c r="NOL173" s="3"/>
      <c r="NOM173" s="3"/>
      <c r="NON173" s="3"/>
      <c r="NOO173" s="3"/>
      <c r="NOP173" s="3"/>
      <c r="NOQ173" s="3"/>
      <c r="NOR173" s="3"/>
      <c r="NOS173" s="3"/>
      <c r="NOT173" s="3"/>
      <c r="NOU173" s="3"/>
      <c r="NOV173" s="3"/>
      <c r="NOW173" s="3"/>
      <c r="NOX173" s="3"/>
      <c r="NOY173" s="3"/>
      <c r="NOZ173" s="3"/>
      <c r="NPA173" s="3"/>
      <c r="NPB173" s="3"/>
      <c r="NPC173" s="3"/>
      <c r="NPD173" s="3"/>
      <c r="NPE173" s="3"/>
      <c r="NPF173" s="3"/>
      <c r="NPG173" s="3"/>
      <c r="NPH173" s="3"/>
      <c r="NPI173" s="3"/>
      <c r="NPJ173" s="3"/>
      <c r="NPK173" s="3"/>
      <c r="NPL173" s="3"/>
      <c r="NPM173" s="3"/>
      <c r="NPN173" s="3"/>
      <c r="NPO173" s="3"/>
      <c r="NPP173" s="3"/>
      <c r="NPQ173" s="3"/>
      <c r="NPR173" s="3"/>
      <c r="NPS173" s="3"/>
      <c r="NPT173" s="3"/>
      <c r="NPU173" s="3"/>
      <c r="NPV173" s="3"/>
      <c r="NPW173" s="3"/>
      <c r="NPX173" s="3"/>
      <c r="NPY173" s="3"/>
      <c r="NPZ173" s="3"/>
      <c r="NQA173" s="3"/>
      <c r="NQB173" s="3"/>
      <c r="NQC173" s="3"/>
      <c r="NQD173" s="3"/>
      <c r="NQE173" s="3"/>
      <c r="NQF173" s="3"/>
      <c r="NQG173" s="3"/>
      <c r="NQH173" s="3"/>
      <c r="NQI173" s="3"/>
      <c r="NQJ173" s="3"/>
      <c r="NQK173" s="3"/>
      <c r="NQL173" s="3"/>
      <c r="NQM173" s="3"/>
      <c r="NQN173" s="3"/>
      <c r="NQO173" s="3"/>
      <c r="NQP173" s="3"/>
      <c r="NQQ173" s="3"/>
      <c r="NQR173" s="3"/>
      <c r="NQS173" s="3"/>
      <c r="NQT173" s="3"/>
      <c r="NQU173" s="3"/>
      <c r="NQV173" s="3"/>
      <c r="NQW173" s="3"/>
      <c r="NQX173" s="3"/>
      <c r="NQY173" s="3"/>
      <c r="NQZ173" s="3"/>
      <c r="NRA173" s="3"/>
      <c r="NRB173" s="3"/>
      <c r="NRC173" s="3"/>
      <c r="NRD173" s="3"/>
      <c r="NRE173" s="3"/>
      <c r="NRF173" s="3"/>
      <c r="NRG173" s="3"/>
      <c r="NRH173" s="3"/>
      <c r="NRI173" s="3"/>
      <c r="NRJ173" s="3"/>
      <c r="NRK173" s="3"/>
      <c r="NRL173" s="3"/>
      <c r="NRM173" s="3"/>
      <c r="NRN173" s="3"/>
      <c r="NRO173" s="3"/>
      <c r="NRP173" s="3"/>
      <c r="NRQ173" s="3"/>
      <c r="NRR173" s="3"/>
      <c r="NRS173" s="3"/>
      <c r="NRT173" s="3"/>
      <c r="NRU173" s="3"/>
      <c r="NRV173" s="3"/>
      <c r="NRW173" s="3"/>
      <c r="NRX173" s="3"/>
      <c r="NRY173" s="3"/>
      <c r="NRZ173" s="3"/>
      <c r="NSA173" s="3"/>
      <c r="NSB173" s="3"/>
      <c r="NSC173" s="3"/>
      <c r="NSD173" s="3"/>
      <c r="NSE173" s="3"/>
      <c r="NSF173" s="3"/>
      <c r="NSG173" s="3"/>
      <c r="NSH173" s="3"/>
      <c r="NSI173" s="3"/>
      <c r="NSJ173" s="3"/>
      <c r="NSK173" s="3"/>
      <c r="NSL173" s="3"/>
      <c r="NSM173" s="3"/>
      <c r="NSN173" s="3"/>
      <c r="NSO173" s="3"/>
      <c r="NSP173" s="3"/>
      <c r="NSQ173" s="3"/>
      <c r="NSR173" s="3"/>
      <c r="NSS173" s="3"/>
      <c r="NST173" s="3"/>
      <c r="NSU173" s="3"/>
      <c r="NSV173" s="3"/>
      <c r="NSW173" s="3"/>
      <c r="NSX173" s="3"/>
      <c r="NSY173" s="3"/>
      <c r="NSZ173" s="3"/>
      <c r="NTA173" s="3"/>
      <c r="NTB173" s="3"/>
      <c r="NTC173" s="3"/>
      <c r="NTD173" s="3"/>
      <c r="NTE173" s="3"/>
      <c r="NTF173" s="3"/>
      <c r="NTG173" s="3"/>
      <c r="NTH173" s="3"/>
      <c r="NTI173" s="3"/>
      <c r="NTJ173" s="3"/>
      <c r="NTK173" s="3"/>
      <c r="NTL173" s="3"/>
      <c r="NTM173" s="3"/>
      <c r="NTN173" s="3"/>
      <c r="NTO173" s="3"/>
      <c r="NTP173" s="3"/>
      <c r="NTQ173" s="3"/>
      <c r="NTR173" s="3"/>
      <c r="NTS173" s="3"/>
      <c r="NTT173" s="3"/>
      <c r="NTU173" s="3"/>
      <c r="NTV173" s="3"/>
      <c r="NTW173" s="3"/>
      <c r="NTX173" s="3"/>
      <c r="NTY173" s="3"/>
      <c r="NTZ173" s="3"/>
      <c r="NUA173" s="3"/>
      <c r="NUB173" s="3"/>
      <c r="NUC173" s="3"/>
      <c r="NUD173" s="3"/>
      <c r="NUE173" s="3"/>
      <c r="NUF173" s="3"/>
      <c r="NUG173" s="3"/>
      <c r="NUH173" s="3"/>
      <c r="NUI173" s="3"/>
      <c r="NUJ173" s="3"/>
      <c r="NUK173" s="3"/>
      <c r="NUL173" s="3"/>
      <c r="NUM173" s="3"/>
      <c r="NUN173" s="3"/>
      <c r="NUO173" s="3"/>
      <c r="NUP173" s="3"/>
      <c r="NUQ173" s="3"/>
      <c r="NUR173" s="3"/>
      <c r="NUS173" s="3"/>
      <c r="NUT173" s="3"/>
      <c r="NUU173" s="3"/>
      <c r="NUV173" s="3"/>
      <c r="NUW173" s="3"/>
      <c r="NUX173" s="3"/>
      <c r="NUY173" s="3"/>
      <c r="NUZ173" s="3"/>
      <c r="NVA173" s="3"/>
      <c r="NVB173" s="3"/>
      <c r="NVC173" s="3"/>
      <c r="NVD173" s="3"/>
      <c r="NVE173" s="3"/>
      <c r="NVF173" s="3"/>
      <c r="NVG173" s="3"/>
      <c r="NVH173" s="3"/>
      <c r="NVI173" s="3"/>
      <c r="NVJ173" s="3"/>
      <c r="NVK173" s="3"/>
      <c r="NVL173" s="3"/>
      <c r="NVM173" s="3"/>
      <c r="NVN173" s="3"/>
      <c r="NVO173" s="3"/>
      <c r="NVP173" s="3"/>
      <c r="NVQ173" s="3"/>
      <c r="NVR173" s="3"/>
      <c r="NVS173" s="3"/>
      <c r="NVT173" s="3"/>
      <c r="NVU173" s="3"/>
      <c r="NVV173" s="3"/>
      <c r="NVW173" s="3"/>
      <c r="NVX173" s="3"/>
      <c r="NVY173" s="3"/>
      <c r="NVZ173" s="3"/>
      <c r="NWA173" s="3"/>
      <c r="NWB173" s="3"/>
      <c r="NWC173" s="3"/>
      <c r="NWD173" s="3"/>
      <c r="NWE173" s="3"/>
      <c r="NWF173" s="3"/>
      <c r="NWG173" s="3"/>
      <c r="NWH173" s="3"/>
      <c r="NWI173" s="3"/>
      <c r="NWJ173" s="3"/>
      <c r="NWK173" s="3"/>
      <c r="NWL173" s="3"/>
      <c r="NWM173" s="3"/>
      <c r="NWN173" s="3"/>
      <c r="NWO173" s="3"/>
      <c r="NWP173" s="3"/>
      <c r="NWQ173" s="3"/>
      <c r="NWR173" s="3"/>
      <c r="NWS173" s="3"/>
      <c r="NWT173" s="3"/>
      <c r="NWU173" s="3"/>
      <c r="NWV173" s="3"/>
      <c r="NWW173" s="3"/>
      <c r="NWX173" s="3"/>
      <c r="NWY173" s="3"/>
      <c r="NWZ173" s="3"/>
      <c r="NXA173" s="3"/>
      <c r="NXB173" s="3"/>
      <c r="NXC173" s="3"/>
      <c r="NXD173" s="3"/>
      <c r="NXE173" s="3"/>
      <c r="NXF173" s="3"/>
      <c r="NXG173" s="3"/>
      <c r="NXH173" s="3"/>
      <c r="NXI173" s="3"/>
      <c r="NXJ173" s="3"/>
      <c r="NXK173" s="3"/>
      <c r="NXL173" s="3"/>
      <c r="NXM173" s="3"/>
      <c r="NXN173" s="3"/>
      <c r="NXO173" s="3"/>
      <c r="NXP173" s="3"/>
      <c r="NXQ173" s="3"/>
      <c r="NXR173" s="3"/>
      <c r="NXS173" s="3"/>
      <c r="NXT173" s="3"/>
      <c r="NXU173" s="3"/>
      <c r="NXV173" s="3"/>
      <c r="NXW173" s="3"/>
      <c r="NXX173" s="3"/>
      <c r="NXY173" s="3"/>
      <c r="NXZ173" s="3"/>
      <c r="NYA173" s="3"/>
      <c r="NYB173" s="3"/>
      <c r="NYC173" s="3"/>
      <c r="NYD173" s="3"/>
      <c r="NYE173" s="3"/>
      <c r="NYF173" s="3"/>
      <c r="NYG173" s="3"/>
      <c r="NYH173" s="3"/>
      <c r="NYI173" s="3"/>
      <c r="NYJ173" s="3"/>
      <c r="NYK173" s="3"/>
      <c r="NYL173" s="3"/>
      <c r="NYM173" s="3"/>
      <c r="NYN173" s="3"/>
      <c r="NYO173" s="3"/>
      <c r="NYP173" s="3"/>
      <c r="NYQ173" s="3"/>
      <c r="NYR173" s="3"/>
      <c r="NYS173" s="3"/>
      <c r="NYT173" s="3"/>
      <c r="NYU173" s="3"/>
      <c r="NYV173" s="3"/>
      <c r="NYW173" s="3"/>
      <c r="NYX173" s="3"/>
      <c r="NYY173" s="3"/>
      <c r="NYZ173" s="3"/>
      <c r="NZA173" s="3"/>
      <c r="NZB173" s="3"/>
      <c r="NZC173" s="3"/>
      <c r="NZD173" s="3"/>
      <c r="NZE173" s="3"/>
      <c r="NZF173" s="3"/>
      <c r="NZG173" s="3"/>
      <c r="NZH173" s="3"/>
      <c r="NZI173" s="3"/>
      <c r="NZJ173" s="3"/>
      <c r="NZK173" s="3"/>
      <c r="NZL173" s="3"/>
      <c r="NZM173" s="3"/>
      <c r="NZN173" s="3"/>
      <c r="NZO173" s="3"/>
      <c r="NZP173" s="3"/>
      <c r="NZQ173" s="3"/>
      <c r="NZR173" s="3"/>
      <c r="NZS173" s="3"/>
      <c r="NZT173" s="3"/>
      <c r="NZU173" s="3"/>
      <c r="NZV173" s="3"/>
      <c r="NZW173" s="3"/>
      <c r="NZX173" s="3"/>
      <c r="NZY173" s="3"/>
      <c r="NZZ173" s="3"/>
      <c r="OAA173" s="3"/>
      <c r="OAB173" s="3"/>
      <c r="OAC173" s="3"/>
      <c r="OAD173" s="3"/>
      <c r="OAE173" s="3"/>
      <c r="OAF173" s="3"/>
      <c r="OAG173" s="3"/>
      <c r="OAH173" s="3"/>
      <c r="OAI173" s="3"/>
      <c r="OAJ173" s="3"/>
      <c r="OAK173" s="3"/>
      <c r="OAL173" s="3"/>
      <c r="OAM173" s="3"/>
      <c r="OAN173" s="3"/>
      <c r="OAO173" s="3"/>
      <c r="OAP173" s="3"/>
      <c r="OAQ173" s="3"/>
      <c r="OAR173" s="3"/>
      <c r="OAS173" s="3"/>
      <c r="OAT173" s="3"/>
      <c r="OAU173" s="3"/>
      <c r="OAV173" s="3"/>
      <c r="OAW173" s="3"/>
      <c r="OAX173" s="3"/>
      <c r="OAY173" s="3"/>
      <c r="OAZ173" s="3"/>
      <c r="OBA173" s="3"/>
      <c r="OBB173" s="3"/>
      <c r="OBC173" s="3"/>
      <c r="OBD173" s="3"/>
      <c r="OBE173" s="3"/>
      <c r="OBF173" s="3"/>
      <c r="OBG173" s="3"/>
      <c r="OBH173" s="3"/>
      <c r="OBI173" s="3"/>
      <c r="OBJ173" s="3"/>
      <c r="OBK173" s="3"/>
      <c r="OBL173" s="3"/>
      <c r="OBM173" s="3"/>
      <c r="OBN173" s="3"/>
      <c r="OBO173" s="3"/>
      <c r="OBP173" s="3"/>
      <c r="OBQ173" s="3"/>
      <c r="OBR173" s="3"/>
      <c r="OBS173" s="3"/>
      <c r="OBT173" s="3"/>
      <c r="OBU173" s="3"/>
      <c r="OBV173" s="3"/>
      <c r="OBW173" s="3"/>
      <c r="OBX173" s="3"/>
      <c r="OBY173" s="3"/>
      <c r="OBZ173" s="3"/>
      <c r="OCA173" s="3"/>
      <c r="OCB173" s="3"/>
      <c r="OCC173" s="3"/>
      <c r="OCD173" s="3"/>
      <c r="OCE173" s="3"/>
      <c r="OCF173" s="3"/>
      <c r="OCG173" s="3"/>
      <c r="OCH173" s="3"/>
      <c r="OCI173" s="3"/>
      <c r="OCJ173" s="3"/>
      <c r="OCK173" s="3"/>
      <c r="OCL173" s="3"/>
      <c r="OCM173" s="3"/>
      <c r="OCN173" s="3"/>
      <c r="OCO173" s="3"/>
      <c r="OCP173" s="3"/>
      <c r="OCQ173" s="3"/>
      <c r="OCR173" s="3"/>
      <c r="OCS173" s="3"/>
      <c r="OCT173" s="3"/>
      <c r="OCU173" s="3"/>
      <c r="OCV173" s="3"/>
      <c r="OCW173" s="3"/>
      <c r="OCX173" s="3"/>
      <c r="OCY173" s="3"/>
      <c r="OCZ173" s="3"/>
      <c r="ODA173" s="3"/>
      <c r="ODB173" s="3"/>
      <c r="ODC173" s="3"/>
      <c r="ODD173" s="3"/>
      <c r="ODE173" s="3"/>
      <c r="ODF173" s="3"/>
      <c r="ODG173" s="3"/>
      <c r="ODH173" s="3"/>
      <c r="ODI173" s="3"/>
      <c r="ODJ173" s="3"/>
      <c r="ODK173" s="3"/>
      <c r="ODL173" s="3"/>
      <c r="ODM173" s="3"/>
      <c r="ODN173" s="3"/>
      <c r="ODO173" s="3"/>
      <c r="ODP173" s="3"/>
      <c r="ODQ173" s="3"/>
      <c r="ODR173" s="3"/>
      <c r="ODS173" s="3"/>
      <c r="ODT173" s="3"/>
      <c r="ODU173" s="3"/>
      <c r="ODV173" s="3"/>
      <c r="ODW173" s="3"/>
      <c r="ODX173" s="3"/>
      <c r="ODY173" s="3"/>
      <c r="ODZ173" s="3"/>
      <c r="OEA173" s="3"/>
      <c r="OEB173" s="3"/>
      <c r="OEC173" s="3"/>
      <c r="OED173" s="3"/>
      <c r="OEE173" s="3"/>
      <c r="OEF173" s="3"/>
      <c r="OEG173" s="3"/>
      <c r="OEH173" s="3"/>
      <c r="OEI173" s="3"/>
      <c r="OEJ173" s="3"/>
      <c r="OEK173" s="3"/>
      <c r="OEL173" s="3"/>
      <c r="OEM173" s="3"/>
      <c r="OEN173" s="3"/>
      <c r="OEO173" s="3"/>
      <c r="OEP173" s="3"/>
      <c r="OEQ173" s="3"/>
      <c r="OER173" s="3"/>
      <c r="OES173" s="3"/>
      <c r="OET173" s="3"/>
      <c r="OEU173" s="3"/>
      <c r="OEV173" s="3"/>
      <c r="OEW173" s="3"/>
      <c r="OEX173" s="3"/>
      <c r="OEY173" s="3"/>
      <c r="OEZ173" s="3"/>
      <c r="OFA173" s="3"/>
      <c r="OFB173" s="3"/>
      <c r="OFC173" s="3"/>
      <c r="OFD173" s="3"/>
      <c r="OFE173" s="3"/>
      <c r="OFF173" s="3"/>
      <c r="OFG173" s="3"/>
      <c r="OFH173" s="3"/>
      <c r="OFI173" s="3"/>
      <c r="OFJ173" s="3"/>
      <c r="OFK173" s="3"/>
      <c r="OFL173" s="3"/>
      <c r="OFM173" s="3"/>
      <c r="OFN173" s="3"/>
      <c r="OFO173" s="3"/>
      <c r="OFP173" s="3"/>
      <c r="OFQ173" s="3"/>
      <c r="OFR173" s="3"/>
      <c r="OFS173" s="3"/>
      <c r="OFT173" s="3"/>
      <c r="OFU173" s="3"/>
      <c r="OFV173" s="3"/>
      <c r="OFW173" s="3"/>
      <c r="OFX173" s="3"/>
      <c r="OFY173" s="3"/>
      <c r="OFZ173" s="3"/>
      <c r="OGA173" s="3"/>
      <c r="OGB173" s="3"/>
      <c r="OGC173" s="3"/>
      <c r="OGD173" s="3"/>
      <c r="OGE173" s="3"/>
      <c r="OGF173" s="3"/>
      <c r="OGG173" s="3"/>
      <c r="OGH173" s="3"/>
      <c r="OGI173" s="3"/>
      <c r="OGJ173" s="3"/>
      <c r="OGK173" s="3"/>
      <c r="OGL173" s="3"/>
      <c r="OGM173" s="3"/>
      <c r="OGN173" s="3"/>
      <c r="OGO173" s="3"/>
      <c r="OGP173" s="3"/>
      <c r="OGQ173" s="3"/>
      <c r="OGR173" s="3"/>
      <c r="OGS173" s="3"/>
      <c r="OGT173" s="3"/>
      <c r="OGU173" s="3"/>
      <c r="OGV173" s="3"/>
      <c r="OGW173" s="3"/>
      <c r="OGX173" s="3"/>
      <c r="OGY173" s="3"/>
      <c r="OGZ173" s="3"/>
      <c r="OHA173" s="3"/>
      <c r="OHB173" s="3"/>
      <c r="OHC173" s="3"/>
      <c r="OHD173" s="3"/>
      <c r="OHE173" s="3"/>
      <c r="OHF173" s="3"/>
      <c r="OHG173" s="3"/>
      <c r="OHH173" s="3"/>
      <c r="OHI173" s="3"/>
      <c r="OHJ173" s="3"/>
      <c r="OHK173" s="3"/>
      <c r="OHL173" s="3"/>
      <c r="OHM173" s="3"/>
      <c r="OHN173" s="3"/>
      <c r="OHO173" s="3"/>
      <c r="OHP173" s="3"/>
      <c r="OHQ173" s="3"/>
      <c r="OHR173" s="3"/>
      <c r="OHS173" s="3"/>
      <c r="OHT173" s="3"/>
      <c r="OHU173" s="3"/>
      <c r="OHV173" s="3"/>
      <c r="OHW173" s="3"/>
      <c r="OHX173" s="3"/>
      <c r="OHY173" s="3"/>
      <c r="OHZ173" s="3"/>
      <c r="OIA173" s="3"/>
      <c r="OIB173" s="3"/>
      <c r="OIC173" s="3"/>
      <c r="OID173" s="3"/>
      <c r="OIE173" s="3"/>
      <c r="OIF173" s="3"/>
      <c r="OIG173" s="3"/>
      <c r="OIH173" s="3"/>
      <c r="OII173" s="3"/>
      <c r="OIJ173" s="3"/>
      <c r="OIK173" s="3"/>
      <c r="OIL173" s="3"/>
      <c r="OIM173" s="3"/>
      <c r="OIN173" s="3"/>
      <c r="OIO173" s="3"/>
      <c r="OIP173" s="3"/>
      <c r="OIQ173" s="3"/>
      <c r="OIR173" s="3"/>
      <c r="OIS173" s="3"/>
      <c r="OIT173" s="3"/>
      <c r="OIU173" s="3"/>
      <c r="OIV173" s="3"/>
      <c r="OIW173" s="3"/>
      <c r="OIX173" s="3"/>
      <c r="OIY173" s="3"/>
      <c r="OIZ173" s="3"/>
      <c r="OJA173" s="3"/>
      <c r="OJB173" s="3"/>
      <c r="OJC173" s="3"/>
      <c r="OJD173" s="3"/>
      <c r="OJE173" s="3"/>
      <c r="OJF173" s="3"/>
      <c r="OJG173" s="3"/>
      <c r="OJH173" s="3"/>
      <c r="OJI173" s="3"/>
      <c r="OJJ173" s="3"/>
      <c r="OJK173" s="3"/>
      <c r="OJL173" s="3"/>
      <c r="OJM173" s="3"/>
      <c r="OJN173" s="3"/>
      <c r="OJO173" s="3"/>
      <c r="OJP173" s="3"/>
      <c r="OJQ173" s="3"/>
      <c r="OJR173" s="3"/>
      <c r="OJS173" s="3"/>
      <c r="OJT173" s="3"/>
      <c r="OJU173" s="3"/>
      <c r="OJV173" s="3"/>
      <c r="OJW173" s="3"/>
      <c r="OJX173" s="3"/>
      <c r="OJY173" s="3"/>
      <c r="OJZ173" s="3"/>
      <c r="OKA173" s="3"/>
      <c r="OKB173" s="3"/>
      <c r="OKC173" s="3"/>
      <c r="OKD173" s="3"/>
      <c r="OKE173" s="3"/>
      <c r="OKF173" s="3"/>
      <c r="OKG173" s="3"/>
      <c r="OKH173" s="3"/>
      <c r="OKI173" s="3"/>
      <c r="OKJ173" s="3"/>
      <c r="OKK173" s="3"/>
      <c r="OKL173" s="3"/>
      <c r="OKM173" s="3"/>
      <c r="OKN173" s="3"/>
      <c r="OKO173" s="3"/>
      <c r="OKP173" s="3"/>
      <c r="OKQ173" s="3"/>
      <c r="OKR173" s="3"/>
      <c r="OKS173" s="3"/>
      <c r="OKT173" s="3"/>
      <c r="OKU173" s="3"/>
      <c r="OKV173" s="3"/>
      <c r="OKW173" s="3"/>
      <c r="OKX173" s="3"/>
      <c r="OKY173" s="3"/>
      <c r="OKZ173" s="3"/>
      <c r="OLA173" s="3"/>
      <c r="OLB173" s="3"/>
      <c r="OLC173" s="3"/>
      <c r="OLD173" s="3"/>
      <c r="OLE173" s="3"/>
      <c r="OLF173" s="3"/>
      <c r="OLG173" s="3"/>
      <c r="OLH173" s="3"/>
      <c r="OLI173" s="3"/>
      <c r="OLJ173" s="3"/>
      <c r="OLK173" s="3"/>
      <c r="OLL173" s="3"/>
      <c r="OLM173" s="3"/>
      <c r="OLN173" s="3"/>
      <c r="OLO173" s="3"/>
      <c r="OLP173" s="3"/>
      <c r="OLQ173" s="3"/>
      <c r="OLR173" s="3"/>
      <c r="OLS173" s="3"/>
      <c r="OLT173" s="3"/>
      <c r="OLU173" s="3"/>
      <c r="OLV173" s="3"/>
      <c r="OLW173" s="3"/>
      <c r="OLX173" s="3"/>
      <c r="OLY173" s="3"/>
      <c r="OLZ173" s="3"/>
      <c r="OMA173" s="3"/>
      <c r="OMB173" s="3"/>
      <c r="OMC173" s="3"/>
      <c r="OMD173" s="3"/>
      <c r="OME173" s="3"/>
      <c r="OMF173" s="3"/>
      <c r="OMG173" s="3"/>
      <c r="OMH173" s="3"/>
      <c r="OMI173" s="3"/>
      <c r="OMJ173" s="3"/>
      <c r="OMK173" s="3"/>
      <c r="OML173" s="3"/>
      <c r="OMM173" s="3"/>
      <c r="OMN173" s="3"/>
      <c r="OMO173" s="3"/>
      <c r="OMP173" s="3"/>
      <c r="OMQ173" s="3"/>
      <c r="OMR173" s="3"/>
      <c r="OMS173" s="3"/>
      <c r="OMT173" s="3"/>
      <c r="OMU173" s="3"/>
      <c r="OMV173" s="3"/>
      <c r="OMW173" s="3"/>
      <c r="OMX173" s="3"/>
      <c r="OMY173" s="3"/>
      <c r="OMZ173" s="3"/>
      <c r="ONA173" s="3"/>
      <c r="ONB173" s="3"/>
      <c r="ONC173" s="3"/>
      <c r="OND173" s="3"/>
      <c r="ONE173" s="3"/>
      <c r="ONF173" s="3"/>
      <c r="ONG173" s="3"/>
      <c r="ONH173" s="3"/>
      <c r="ONI173" s="3"/>
      <c r="ONJ173" s="3"/>
      <c r="ONK173" s="3"/>
      <c r="ONL173" s="3"/>
      <c r="ONM173" s="3"/>
      <c r="ONN173" s="3"/>
      <c r="ONO173" s="3"/>
      <c r="ONP173" s="3"/>
      <c r="ONQ173" s="3"/>
      <c r="ONR173" s="3"/>
      <c r="ONS173" s="3"/>
      <c r="ONT173" s="3"/>
      <c r="ONU173" s="3"/>
      <c r="ONV173" s="3"/>
      <c r="ONW173" s="3"/>
      <c r="ONX173" s="3"/>
      <c r="ONY173" s="3"/>
      <c r="ONZ173" s="3"/>
      <c r="OOA173" s="3"/>
      <c r="OOB173" s="3"/>
      <c r="OOC173" s="3"/>
      <c r="OOD173" s="3"/>
      <c r="OOE173" s="3"/>
      <c r="OOF173" s="3"/>
      <c r="OOG173" s="3"/>
      <c r="OOH173" s="3"/>
      <c r="OOI173" s="3"/>
      <c r="OOJ173" s="3"/>
      <c r="OOK173" s="3"/>
      <c r="OOL173" s="3"/>
      <c r="OOM173" s="3"/>
      <c r="OON173" s="3"/>
      <c r="OOO173" s="3"/>
      <c r="OOP173" s="3"/>
      <c r="OOQ173" s="3"/>
      <c r="OOR173" s="3"/>
      <c r="OOS173" s="3"/>
      <c r="OOT173" s="3"/>
      <c r="OOU173" s="3"/>
      <c r="OOV173" s="3"/>
      <c r="OOW173" s="3"/>
      <c r="OOX173" s="3"/>
      <c r="OOY173" s="3"/>
      <c r="OOZ173" s="3"/>
      <c r="OPA173" s="3"/>
      <c r="OPB173" s="3"/>
      <c r="OPC173" s="3"/>
      <c r="OPD173" s="3"/>
      <c r="OPE173" s="3"/>
      <c r="OPF173" s="3"/>
      <c r="OPG173" s="3"/>
      <c r="OPH173" s="3"/>
      <c r="OPI173" s="3"/>
      <c r="OPJ173" s="3"/>
      <c r="OPK173" s="3"/>
      <c r="OPL173" s="3"/>
      <c r="OPM173" s="3"/>
      <c r="OPN173" s="3"/>
      <c r="OPO173" s="3"/>
      <c r="OPP173" s="3"/>
      <c r="OPQ173" s="3"/>
      <c r="OPR173" s="3"/>
      <c r="OPS173" s="3"/>
      <c r="OPT173" s="3"/>
      <c r="OPU173" s="3"/>
      <c r="OPV173" s="3"/>
      <c r="OPW173" s="3"/>
      <c r="OPX173" s="3"/>
      <c r="OPY173" s="3"/>
      <c r="OPZ173" s="3"/>
      <c r="OQA173" s="3"/>
      <c r="OQB173" s="3"/>
      <c r="OQC173" s="3"/>
      <c r="OQD173" s="3"/>
      <c r="OQE173" s="3"/>
      <c r="OQF173" s="3"/>
      <c r="OQG173" s="3"/>
      <c r="OQH173" s="3"/>
      <c r="OQI173" s="3"/>
      <c r="OQJ173" s="3"/>
      <c r="OQK173" s="3"/>
      <c r="OQL173" s="3"/>
      <c r="OQM173" s="3"/>
      <c r="OQN173" s="3"/>
      <c r="OQO173" s="3"/>
      <c r="OQP173" s="3"/>
      <c r="OQQ173" s="3"/>
      <c r="OQR173" s="3"/>
      <c r="OQS173" s="3"/>
      <c r="OQT173" s="3"/>
      <c r="OQU173" s="3"/>
      <c r="OQV173" s="3"/>
      <c r="OQW173" s="3"/>
      <c r="OQX173" s="3"/>
      <c r="OQY173" s="3"/>
      <c r="OQZ173" s="3"/>
      <c r="ORA173" s="3"/>
      <c r="ORB173" s="3"/>
      <c r="ORC173" s="3"/>
      <c r="ORD173" s="3"/>
      <c r="ORE173" s="3"/>
      <c r="ORF173" s="3"/>
      <c r="ORG173" s="3"/>
      <c r="ORH173" s="3"/>
      <c r="ORI173" s="3"/>
      <c r="ORJ173" s="3"/>
      <c r="ORK173" s="3"/>
      <c r="ORL173" s="3"/>
      <c r="ORM173" s="3"/>
      <c r="ORN173" s="3"/>
      <c r="ORO173" s="3"/>
      <c r="ORP173" s="3"/>
      <c r="ORQ173" s="3"/>
      <c r="ORR173" s="3"/>
      <c r="ORS173" s="3"/>
      <c r="ORT173" s="3"/>
      <c r="ORU173" s="3"/>
      <c r="ORV173" s="3"/>
      <c r="ORW173" s="3"/>
      <c r="ORX173" s="3"/>
      <c r="ORY173" s="3"/>
      <c r="ORZ173" s="3"/>
      <c r="OSA173" s="3"/>
      <c r="OSB173" s="3"/>
      <c r="OSC173" s="3"/>
      <c r="OSD173" s="3"/>
      <c r="OSE173" s="3"/>
      <c r="OSF173" s="3"/>
      <c r="OSG173" s="3"/>
      <c r="OSH173" s="3"/>
      <c r="OSI173" s="3"/>
      <c r="OSJ173" s="3"/>
      <c r="OSK173" s="3"/>
      <c r="OSL173" s="3"/>
      <c r="OSM173" s="3"/>
      <c r="OSN173" s="3"/>
      <c r="OSO173" s="3"/>
      <c r="OSP173" s="3"/>
      <c r="OSQ173" s="3"/>
      <c r="OSR173" s="3"/>
      <c r="OSS173" s="3"/>
      <c r="OST173" s="3"/>
      <c r="OSU173" s="3"/>
      <c r="OSV173" s="3"/>
      <c r="OSW173" s="3"/>
      <c r="OSX173" s="3"/>
      <c r="OSY173" s="3"/>
      <c r="OSZ173" s="3"/>
      <c r="OTA173" s="3"/>
      <c r="OTB173" s="3"/>
      <c r="OTC173" s="3"/>
      <c r="OTD173" s="3"/>
      <c r="OTE173" s="3"/>
      <c r="OTF173" s="3"/>
      <c r="OTG173" s="3"/>
      <c r="OTH173" s="3"/>
      <c r="OTI173" s="3"/>
      <c r="OTJ173" s="3"/>
      <c r="OTK173" s="3"/>
      <c r="OTL173" s="3"/>
      <c r="OTM173" s="3"/>
      <c r="OTN173" s="3"/>
      <c r="OTO173" s="3"/>
      <c r="OTP173" s="3"/>
      <c r="OTQ173" s="3"/>
      <c r="OTR173" s="3"/>
      <c r="OTS173" s="3"/>
      <c r="OTT173" s="3"/>
      <c r="OTU173" s="3"/>
      <c r="OTV173" s="3"/>
      <c r="OTW173" s="3"/>
      <c r="OTX173" s="3"/>
      <c r="OTY173" s="3"/>
      <c r="OTZ173" s="3"/>
      <c r="OUA173" s="3"/>
      <c r="OUB173" s="3"/>
      <c r="OUC173" s="3"/>
      <c r="OUD173" s="3"/>
      <c r="OUE173" s="3"/>
      <c r="OUF173" s="3"/>
      <c r="OUG173" s="3"/>
      <c r="OUH173" s="3"/>
      <c r="OUI173" s="3"/>
      <c r="OUJ173" s="3"/>
      <c r="OUK173" s="3"/>
      <c r="OUL173" s="3"/>
      <c r="OUM173" s="3"/>
      <c r="OUN173" s="3"/>
      <c r="OUO173" s="3"/>
      <c r="OUP173" s="3"/>
      <c r="OUQ173" s="3"/>
      <c r="OUR173" s="3"/>
      <c r="OUS173" s="3"/>
      <c r="OUT173" s="3"/>
      <c r="OUU173" s="3"/>
      <c r="OUV173" s="3"/>
      <c r="OUW173" s="3"/>
      <c r="OUX173" s="3"/>
      <c r="OUY173" s="3"/>
      <c r="OUZ173" s="3"/>
      <c r="OVA173" s="3"/>
      <c r="OVB173" s="3"/>
      <c r="OVC173" s="3"/>
      <c r="OVD173" s="3"/>
      <c r="OVE173" s="3"/>
      <c r="OVF173" s="3"/>
      <c r="OVG173" s="3"/>
      <c r="OVH173" s="3"/>
      <c r="OVI173" s="3"/>
      <c r="OVJ173" s="3"/>
      <c r="OVK173" s="3"/>
      <c r="OVL173" s="3"/>
      <c r="OVM173" s="3"/>
      <c r="OVN173" s="3"/>
      <c r="OVO173" s="3"/>
      <c r="OVP173" s="3"/>
      <c r="OVQ173" s="3"/>
      <c r="OVR173" s="3"/>
      <c r="OVS173" s="3"/>
      <c r="OVT173" s="3"/>
      <c r="OVU173" s="3"/>
      <c r="OVV173" s="3"/>
      <c r="OVW173" s="3"/>
      <c r="OVX173" s="3"/>
      <c r="OVY173" s="3"/>
      <c r="OVZ173" s="3"/>
      <c r="OWA173" s="3"/>
      <c r="OWB173" s="3"/>
      <c r="OWC173" s="3"/>
      <c r="OWD173" s="3"/>
      <c r="OWE173" s="3"/>
      <c r="OWF173" s="3"/>
      <c r="OWG173" s="3"/>
      <c r="OWH173" s="3"/>
      <c r="OWI173" s="3"/>
      <c r="OWJ173" s="3"/>
      <c r="OWK173" s="3"/>
      <c r="OWL173" s="3"/>
      <c r="OWM173" s="3"/>
      <c r="OWN173" s="3"/>
      <c r="OWO173" s="3"/>
      <c r="OWP173" s="3"/>
      <c r="OWQ173" s="3"/>
      <c r="OWR173" s="3"/>
      <c r="OWS173" s="3"/>
      <c r="OWT173" s="3"/>
      <c r="OWU173" s="3"/>
      <c r="OWV173" s="3"/>
      <c r="OWW173" s="3"/>
      <c r="OWX173" s="3"/>
      <c r="OWY173" s="3"/>
      <c r="OWZ173" s="3"/>
      <c r="OXA173" s="3"/>
      <c r="OXB173" s="3"/>
      <c r="OXC173" s="3"/>
      <c r="OXD173" s="3"/>
      <c r="OXE173" s="3"/>
      <c r="OXF173" s="3"/>
      <c r="OXG173" s="3"/>
      <c r="OXH173" s="3"/>
      <c r="OXI173" s="3"/>
      <c r="OXJ173" s="3"/>
      <c r="OXK173" s="3"/>
      <c r="OXL173" s="3"/>
      <c r="OXM173" s="3"/>
      <c r="OXN173" s="3"/>
      <c r="OXO173" s="3"/>
      <c r="OXP173" s="3"/>
      <c r="OXQ173" s="3"/>
      <c r="OXR173" s="3"/>
      <c r="OXS173" s="3"/>
      <c r="OXT173" s="3"/>
      <c r="OXU173" s="3"/>
      <c r="OXV173" s="3"/>
      <c r="OXW173" s="3"/>
      <c r="OXX173" s="3"/>
      <c r="OXY173" s="3"/>
      <c r="OXZ173" s="3"/>
      <c r="OYA173" s="3"/>
      <c r="OYB173" s="3"/>
      <c r="OYC173" s="3"/>
      <c r="OYD173" s="3"/>
      <c r="OYE173" s="3"/>
      <c r="OYF173" s="3"/>
      <c r="OYG173" s="3"/>
      <c r="OYH173" s="3"/>
      <c r="OYI173" s="3"/>
      <c r="OYJ173" s="3"/>
      <c r="OYK173" s="3"/>
      <c r="OYL173" s="3"/>
      <c r="OYM173" s="3"/>
      <c r="OYN173" s="3"/>
      <c r="OYO173" s="3"/>
      <c r="OYP173" s="3"/>
      <c r="OYQ173" s="3"/>
      <c r="OYR173" s="3"/>
      <c r="OYS173" s="3"/>
      <c r="OYT173" s="3"/>
      <c r="OYU173" s="3"/>
      <c r="OYV173" s="3"/>
      <c r="OYW173" s="3"/>
      <c r="OYX173" s="3"/>
      <c r="OYY173" s="3"/>
      <c r="OYZ173" s="3"/>
      <c r="OZA173" s="3"/>
      <c r="OZB173" s="3"/>
      <c r="OZC173" s="3"/>
      <c r="OZD173" s="3"/>
      <c r="OZE173" s="3"/>
      <c r="OZF173" s="3"/>
      <c r="OZG173" s="3"/>
      <c r="OZH173" s="3"/>
      <c r="OZI173" s="3"/>
      <c r="OZJ173" s="3"/>
      <c r="OZK173" s="3"/>
      <c r="OZL173" s="3"/>
      <c r="OZM173" s="3"/>
      <c r="OZN173" s="3"/>
      <c r="OZO173" s="3"/>
      <c r="OZP173" s="3"/>
      <c r="OZQ173" s="3"/>
      <c r="OZR173" s="3"/>
      <c r="OZS173" s="3"/>
      <c r="OZT173" s="3"/>
      <c r="OZU173" s="3"/>
      <c r="OZV173" s="3"/>
      <c r="OZW173" s="3"/>
      <c r="OZX173" s="3"/>
      <c r="OZY173" s="3"/>
      <c r="OZZ173" s="3"/>
      <c r="PAA173" s="3"/>
      <c r="PAB173" s="3"/>
      <c r="PAC173" s="3"/>
      <c r="PAD173" s="3"/>
      <c r="PAE173" s="3"/>
      <c r="PAF173" s="3"/>
      <c r="PAG173" s="3"/>
      <c r="PAH173" s="3"/>
      <c r="PAI173" s="3"/>
      <c r="PAJ173" s="3"/>
      <c r="PAK173" s="3"/>
      <c r="PAL173" s="3"/>
      <c r="PAM173" s="3"/>
      <c r="PAN173" s="3"/>
      <c r="PAO173" s="3"/>
      <c r="PAP173" s="3"/>
      <c r="PAQ173" s="3"/>
      <c r="PAR173" s="3"/>
      <c r="PAS173" s="3"/>
      <c r="PAT173" s="3"/>
      <c r="PAU173" s="3"/>
      <c r="PAV173" s="3"/>
      <c r="PAW173" s="3"/>
      <c r="PAX173" s="3"/>
      <c r="PAY173" s="3"/>
      <c r="PAZ173" s="3"/>
      <c r="PBA173" s="3"/>
      <c r="PBB173" s="3"/>
      <c r="PBC173" s="3"/>
      <c r="PBD173" s="3"/>
      <c r="PBE173" s="3"/>
      <c r="PBF173" s="3"/>
      <c r="PBG173" s="3"/>
      <c r="PBH173" s="3"/>
      <c r="PBI173" s="3"/>
      <c r="PBJ173" s="3"/>
      <c r="PBK173" s="3"/>
      <c r="PBL173" s="3"/>
      <c r="PBM173" s="3"/>
      <c r="PBN173" s="3"/>
      <c r="PBO173" s="3"/>
      <c r="PBP173" s="3"/>
      <c r="PBQ173" s="3"/>
      <c r="PBR173" s="3"/>
      <c r="PBS173" s="3"/>
      <c r="PBT173" s="3"/>
      <c r="PBU173" s="3"/>
      <c r="PBV173" s="3"/>
      <c r="PBW173" s="3"/>
      <c r="PBX173" s="3"/>
      <c r="PBY173" s="3"/>
      <c r="PBZ173" s="3"/>
      <c r="PCA173" s="3"/>
      <c r="PCB173" s="3"/>
      <c r="PCC173" s="3"/>
      <c r="PCD173" s="3"/>
      <c r="PCE173" s="3"/>
      <c r="PCF173" s="3"/>
      <c r="PCG173" s="3"/>
      <c r="PCH173" s="3"/>
      <c r="PCI173" s="3"/>
      <c r="PCJ173" s="3"/>
      <c r="PCK173" s="3"/>
      <c r="PCL173" s="3"/>
      <c r="PCM173" s="3"/>
      <c r="PCN173" s="3"/>
      <c r="PCO173" s="3"/>
      <c r="PCP173" s="3"/>
      <c r="PCQ173" s="3"/>
      <c r="PCR173" s="3"/>
      <c r="PCS173" s="3"/>
      <c r="PCT173" s="3"/>
      <c r="PCU173" s="3"/>
      <c r="PCV173" s="3"/>
      <c r="PCW173" s="3"/>
      <c r="PCX173" s="3"/>
      <c r="PCY173" s="3"/>
      <c r="PCZ173" s="3"/>
      <c r="PDA173" s="3"/>
      <c r="PDB173" s="3"/>
      <c r="PDC173" s="3"/>
      <c r="PDD173" s="3"/>
      <c r="PDE173" s="3"/>
      <c r="PDF173" s="3"/>
      <c r="PDG173" s="3"/>
      <c r="PDH173" s="3"/>
      <c r="PDI173" s="3"/>
      <c r="PDJ173" s="3"/>
      <c r="PDK173" s="3"/>
      <c r="PDL173" s="3"/>
      <c r="PDM173" s="3"/>
      <c r="PDN173" s="3"/>
      <c r="PDO173" s="3"/>
      <c r="PDP173" s="3"/>
      <c r="PDQ173" s="3"/>
      <c r="PDR173" s="3"/>
      <c r="PDS173" s="3"/>
      <c r="PDT173" s="3"/>
      <c r="PDU173" s="3"/>
      <c r="PDV173" s="3"/>
      <c r="PDW173" s="3"/>
      <c r="PDX173" s="3"/>
      <c r="PDY173" s="3"/>
      <c r="PDZ173" s="3"/>
      <c r="PEA173" s="3"/>
      <c r="PEB173" s="3"/>
      <c r="PEC173" s="3"/>
      <c r="PED173" s="3"/>
      <c r="PEE173" s="3"/>
      <c r="PEF173" s="3"/>
      <c r="PEG173" s="3"/>
      <c r="PEH173" s="3"/>
      <c r="PEI173" s="3"/>
      <c r="PEJ173" s="3"/>
      <c r="PEK173" s="3"/>
      <c r="PEL173" s="3"/>
      <c r="PEM173" s="3"/>
      <c r="PEN173" s="3"/>
      <c r="PEO173" s="3"/>
      <c r="PEP173" s="3"/>
      <c r="PEQ173" s="3"/>
      <c r="PER173" s="3"/>
      <c r="PES173" s="3"/>
      <c r="PET173" s="3"/>
      <c r="PEU173" s="3"/>
      <c r="PEV173" s="3"/>
      <c r="PEW173" s="3"/>
      <c r="PEX173" s="3"/>
      <c r="PEY173" s="3"/>
      <c r="PEZ173" s="3"/>
      <c r="PFA173" s="3"/>
      <c r="PFB173" s="3"/>
      <c r="PFC173" s="3"/>
      <c r="PFD173" s="3"/>
      <c r="PFE173" s="3"/>
      <c r="PFF173" s="3"/>
      <c r="PFG173" s="3"/>
      <c r="PFH173" s="3"/>
      <c r="PFI173" s="3"/>
      <c r="PFJ173" s="3"/>
      <c r="PFK173" s="3"/>
      <c r="PFL173" s="3"/>
      <c r="PFM173" s="3"/>
      <c r="PFN173" s="3"/>
      <c r="PFO173" s="3"/>
      <c r="PFP173" s="3"/>
      <c r="PFQ173" s="3"/>
      <c r="PFR173" s="3"/>
      <c r="PFS173" s="3"/>
      <c r="PFT173" s="3"/>
      <c r="PFU173" s="3"/>
      <c r="PFV173" s="3"/>
      <c r="PFW173" s="3"/>
      <c r="PFX173" s="3"/>
      <c r="PFY173" s="3"/>
      <c r="PFZ173" s="3"/>
      <c r="PGA173" s="3"/>
      <c r="PGB173" s="3"/>
      <c r="PGC173" s="3"/>
      <c r="PGD173" s="3"/>
      <c r="PGE173" s="3"/>
      <c r="PGF173" s="3"/>
      <c r="PGG173" s="3"/>
      <c r="PGH173" s="3"/>
      <c r="PGI173" s="3"/>
      <c r="PGJ173" s="3"/>
      <c r="PGK173" s="3"/>
      <c r="PGL173" s="3"/>
      <c r="PGM173" s="3"/>
      <c r="PGN173" s="3"/>
      <c r="PGO173" s="3"/>
      <c r="PGP173" s="3"/>
      <c r="PGQ173" s="3"/>
      <c r="PGR173" s="3"/>
      <c r="PGS173" s="3"/>
      <c r="PGT173" s="3"/>
      <c r="PGU173" s="3"/>
      <c r="PGV173" s="3"/>
      <c r="PGW173" s="3"/>
      <c r="PGX173" s="3"/>
      <c r="PGY173" s="3"/>
      <c r="PGZ173" s="3"/>
      <c r="PHA173" s="3"/>
      <c r="PHB173" s="3"/>
      <c r="PHC173" s="3"/>
      <c r="PHD173" s="3"/>
      <c r="PHE173" s="3"/>
      <c r="PHF173" s="3"/>
      <c r="PHG173" s="3"/>
      <c r="PHH173" s="3"/>
      <c r="PHI173" s="3"/>
      <c r="PHJ173" s="3"/>
      <c r="PHK173" s="3"/>
      <c r="PHL173" s="3"/>
      <c r="PHM173" s="3"/>
      <c r="PHN173" s="3"/>
      <c r="PHO173" s="3"/>
      <c r="PHP173" s="3"/>
      <c r="PHQ173" s="3"/>
      <c r="PHR173" s="3"/>
      <c r="PHS173" s="3"/>
      <c r="PHT173" s="3"/>
      <c r="PHU173" s="3"/>
      <c r="PHV173" s="3"/>
      <c r="PHW173" s="3"/>
      <c r="PHX173" s="3"/>
      <c r="PHY173" s="3"/>
      <c r="PHZ173" s="3"/>
      <c r="PIA173" s="3"/>
      <c r="PIB173" s="3"/>
      <c r="PIC173" s="3"/>
      <c r="PID173" s="3"/>
      <c r="PIE173" s="3"/>
      <c r="PIF173" s="3"/>
      <c r="PIG173" s="3"/>
      <c r="PIH173" s="3"/>
      <c r="PII173" s="3"/>
      <c r="PIJ173" s="3"/>
      <c r="PIK173" s="3"/>
      <c r="PIL173" s="3"/>
      <c r="PIM173" s="3"/>
      <c r="PIN173" s="3"/>
      <c r="PIO173" s="3"/>
      <c r="PIP173" s="3"/>
      <c r="PIQ173" s="3"/>
      <c r="PIR173" s="3"/>
      <c r="PIS173" s="3"/>
      <c r="PIT173" s="3"/>
      <c r="PIU173" s="3"/>
      <c r="PIV173" s="3"/>
      <c r="PIW173" s="3"/>
      <c r="PIX173" s="3"/>
      <c r="PIY173" s="3"/>
      <c r="PIZ173" s="3"/>
      <c r="PJA173" s="3"/>
      <c r="PJB173" s="3"/>
      <c r="PJC173" s="3"/>
      <c r="PJD173" s="3"/>
      <c r="PJE173" s="3"/>
      <c r="PJF173" s="3"/>
      <c r="PJG173" s="3"/>
      <c r="PJH173" s="3"/>
      <c r="PJI173" s="3"/>
      <c r="PJJ173" s="3"/>
      <c r="PJK173" s="3"/>
      <c r="PJL173" s="3"/>
      <c r="PJM173" s="3"/>
      <c r="PJN173" s="3"/>
      <c r="PJO173" s="3"/>
      <c r="PJP173" s="3"/>
      <c r="PJQ173" s="3"/>
      <c r="PJR173" s="3"/>
      <c r="PJS173" s="3"/>
      <c r="PJT173" s="3"/>
      <c r="PJU173" s="3"/>
      <c r="PJV173" s="3"/>
      <c r="PJW173" s="3"/>
      <c r="PJX173" s="3"/>
      <c r="PJY173" s="3"/>
      <c r="PJZ173" s="3"/>
      <c r="PKA173" s="3"/>
      <c r="PKB173" s="3"/>
      <c r="PKC173" s="3"/>
      <c r="PKD173" s="3"/>
      <c r="PKE173" s="3"/>
      <c r="PKF173" s="3"/>
      <c r="PKG173" s="3"/>
      <c r="PKH173" s="3"/>
      <c r="PKI173" s="3"/>
      <c r="PKJ173" s="3"/>
      <c r="PKK173" s="3"/>
      <c r="PKL173" s="3"/>
      <c r="PKM173" s="3"/>
      <c r="PKN173" s="3"/>
      <c r="PKO173" s="3"/>
      <c r="PKP173" s="3"/>
      <c r="PKQ173" s="3"/>
      <c r="PKR173" s="3"/>
      <c r="PKS173" s="3"/>
      <c r="PKT173" s="3"/>
      <c r="PKU173" s="3"/>
      <c r="PKV173" s="3"/>
      <c r="PKW173" s="3"/>
      <c r="PKX173" s="3"/>
      <c r="PKY173" s="3"/>
      <c r="PKZ173" s="3"/>
      <c r="PLA173" s="3"/>
      <c r="PLB173" s="3"/>
      <c r="PLC173" s="3"/>
      <c r="PLD173" s="3"/>
      <c r="PLE173" s="3"/>
      <c r="PLF173" s="3"/>
      <c r="PLG173" s="3"/>
      <c r="PLH173" s="3"/>
      <c r="PLI173" s="3"/>
      <c r="PLJ173" s="3"/>
      <c r="PLK173" s="3"/>
      <c r="PLL173" s="3"/>
      <c r="PLM173" s="3"/>
      <c r="PLN173" s="3"/>
      <c r="PLO173" s="3"/>
      <c r="PLP173" s="3"/>
      <c r="PLQ173" s="3"/>
      <c r="PLR173" s="3"/>
      <c r="PLS173" s="3"/>
      <c r="PLT173" s="3"/>
      <c r="PLU173" s="3"/>
      <c r="PLV173" s="3"/>
      <c r="PLW173" s="3"/>
      <c r="PLX173" s="3"/>
      <c r="PLY173" s="3"/>
      <c r="PLZ173" s="3"/>
      <c r="PMA173" s="3"/>
      <c r="PMB173" s="3"/>
      <c r="PMC173" s="3"/>
      <c r="PMD173" s="3"/>
      <c r="PME173" s="3"/>
      <c r="PMF173" s="3"/>
      <c r="PMG173" s="3"/>
      <c r="PMH173" s="3"/>
      <c r="PMI173" s="3"/>
      <c r="PMJ173" s="3"/>
      <c r="PMK173" s="3"/>
      <c r="PML173" s="3"/>
      <c r="PMM173" s="3"/>
      <c r="PMN173" s="3"/>
      <c r="PMO173" s="3"/>
      <c r="PMP173" s="3"/>
      <c r="PMQ173" s="3"/>
      <c r="PMR173" s="3"/>
      <c r="PMS173" s="3"/>
      <c r="PMT173" s="3"/>
      <c r="PMU173" s="3"/>
      <c r="PMV173" s="3"/>
      <c r="PMW173" s="3"/>
      <c r="PMX173" s="3"/>
      <c r="PMY173" s="3"/>
      <c r="PMZ173" s="3"/>
      <c r="PNA173" s="3"/>
      <c r="PNB173" s="3"/>
      <c r="PNC173" s="3"/>
      <c r="PND173" s="3"/>
      <c r="PNE173" s="3"/>
      <c r="PNF173" s="3"/>
      <c r="PNG173" s="3"/>
      <c r="PNH173" s="3"/>
      <c r="PNI173" s="3"/>
      <c r="PNJ173" s="3"/>
      <c r="PNK173" s="3"/>
      <c r="PNL173" s="3"/>
      <c r="PNM173" s="3"/>
      <c r="PNN173" s="3"/>
      <c r="PNO173" s="3"/>
      <c r="PNP173" s="3"/>
      <c r="PNQ173" s="3"/>
      <c r="PNR173" s="3"/>
      <c r="PNS173" s="3"/>
      <c r="PNT173" s="3"/>
      <c r="PNU173" s="3"/>
      <c r="PNV173" s="3"/>
      <c r="PNW173" s="3"/>
      <c r="PNX173" s="3"/>
      <c r="PNY173" s="3"/>
      <c r="PNZ173" s="3"/>
      <c r="POA173" s="3"/>
      <c r="POB173" s="3"/>
      <c r="POC173" s="3"/>
      <c r="POD173" s="3"/>
      <c r="POE173" s="3"/>
      <c r="POF173" s="3"/>
      <c r="POG173" s="3"/>
      <c r="POH173" s="3"/>
      <c r="POI173" s="3"/>
      <c r="POJ173" s="3"/>
      <c r="POK173" s="3"/>
      <c r="POL173" s="3"/>
      <c r="POM173" s="3"/>
      <c r="PON173" s="3"/>
      <c r="POO173" s="3"/>
      <c r="POP173" s="3"/>
      <c r="POQ173" s="3"/>
      <c r="POR173" s="3"/>
      <c r="POS173" s="3"/>
      <c r="POT173" s="3"/>
      <c r="POU173" s="3"/>
      <c r="POV173" s="3"/>
      <c r="POW173" s="3"/>
      <c r="POX173" s="3"/>
      <c r="POY173" s="3"/>
      <c r="POZ173" s="3"/>
      <c r="PPA173" s="3"/>
      <c r="PPB173" s="3"/>
      <c r="PPC173" s="3"/>
      <c r="PPD173" s="3"/>
      <c r="PPE173" s="3"/>
      <c r="PPF173" s="3"/>
      <c r="PPG173" s="3"/>
      <c r="PPH173" s="3"/>
      <c r="PPI173" s="3"/>
      <c r="PPJ173" s="3"/>
      <c r="PPK173" s="3"/>
      <c r="PPL173" s="3"/>
      <c r="PPM173" s="3"/>
      <c r="PPN173" s="3"/>
      <c r="PPO173" s="3"/>
      <c r="PPP173" s="3"/>
      <c r="PPQ173" s="3"/>
      <c r="PPR173" s="3"/>
      <c r="PPS173" s="3"/>
      <c r="PPT173" s="3"/>
      <c r="PPU173" s="3"/>
      <c r="PPV173" s="3"/>
      <c r="PPW173" s="3"/>
      <c r="PPX173" s="3"/>
      <c r="PPY173" s="3"/>
      <c r="PPZ173" s="3"/>
      <c r="PQA173" s="3"/>
      <c r="PQB173" s="3"/>
      <c r="PQC173" s="3"/>
      <c r="PQD173" s="3"/>
      <c r="PQE173" s="3"/>
      <c r="PQF173" s="3"/>
      <c r="PQG173" s="3"/>
      <c r="PQH173" s="3"/>
      <c r="PQI173" s="3"/>
      <c r="PQJ173" s="3"/>
      <c r="PQK173" s="3"/>
      <c r="PQL173" s="3"/>
      <c r="PQM173" s="3"/>
      <c r="PQN173" s="3"/>
      <c r="PQO173" s="3"/>
      <c r="PQP173" s="3"/>
      <c r="PQQ173" s="3"/>
      <c r="PQR173" s="3"/>
      <c r="PQS173" s="3"/>
      <c r="PQT173" s="3"/>
      <c r="PQU173" s="3"/>
      <c r="PQV173" s="3"/>
      <c r="PQW173" s="3"/>
      <c r="PQX173" s="3"/>
      <c r="PQY173" s="3"/>
      <c r="PQZ173" s="3"/>
      <c r="PRA173" s="3"/>
      <c r="PRB173" s="3"/>
      <c r="PRC173" s="3"/>
      <c r="PRD173" s="3"/>
      <c r="PRE173" s="3"/>
      <c r="PRF173" s="3"/>
      <c r="PRG173" s="3"/>
      <c r="PRH173" s="3"/>
      <c r="PRI173" s="3"/>
      <c r="PRJ173" s="3"/>
      <c r="PRK173" s="3"/>
      <c r="PRL173" s="3"/>
      <c r="PRM173" s="3"/>
      <c r="PRN173" s="3"/>
      <c r="PRO173" s="3"/>
      <c r="PRP173" s="3"/>
      <c r="PRQ173" s="3"/>
      <c r="PRR173" s="3"/>
      <c r="PRS173" s="3"/>
      <c r="PRT173" s="3"/>
      <c r="PRU173" s="3"/>
      <c r="PRV173" s="3"/>
      <c r="PRW173" s="3"/>
      <c r="PRX173" s="3"/>
      <c r="PRY173" s="3"/>
      <c r="PRZ173" s="3"/>
      <c r="PSA173" s="3"/>
      <c r="PSB173" s="3"/>
      <c r="PSC173" s="3"/>
      <c r="PSD173" s="3"/>
      <c r="PSE173" s="3"/>
      <c r="PSF173" s="3"/>
      <c r="PSG173" s="3"/>
      <c r="PSH173" s="3"/>
      <c r="PSI173" s="3"/>
      <c r="PSJ173" s="3"/>
      <c r="PSK173" s="3"/>
      <c r="PSL173" s="3"/>
      <c r="PSM173" s="3"/>
      <c r="PSN173" s="3"/>
      <c r="PSO173" s="3"/>
      <c r="PSP173" s="3"/>
      <c r="PSQ173" s="3"/>
      <c r="PSR173" s="3"/>
      <c r="PSS173" s="3"/>
      <c r="PST173" s="3"/>
      <c r="PSU173" s="3"/>
      <c r="PSV173" s="3"/>
      <c r="PSW173" s="3"/>
      <c r="PSX173" s="3"/>
      <c r="PSY173" s="3"/>
      <c r="PSZ173" s="3"/>
      <c r="PTA173" s="3"/>
      <c r="PTB173" s="3"/>
      <c r="PTC173" s="3"/>
      <c r="PTD173" s="3"/>
      <c r="PTE173" s="3"/>
      <c r="PTF173" s="3"/>
      <c r="PTG173" s="3"/>
      <c r="PTH173" s="3"/>
      <c r="PTI173" s="3"/>
      <c r="PTJ173" s="3"/>
      <c r="PTK173" s="3"/>
      <c r="PTL173" s="3"/>
      <c r="PTM173" s="3"/>
      <c r="PTN173" s="3"/>
      <c r="PTO173" s="3"/>
      <c r="PTP173" s="3"/>
      <c r="PTQ173" s="3"/>
      <c r="PTR173" s="3"/>
      <c r="PTS173" s="3"/>
      <c r="PTT173" s="3"/>
      <c r="PTU173" s="3"/>
      <c r="PTV173" s="3"/>
      <c r="PTW173" s="3"/>
      <c r="PTX173" s="3"/>
      <c r="PTY173" s="3"/>
      <c r="PTZ173" s="3"/>
      <c r="PUA173" s="3"/>
      <c r="PUB173" s="3"/>
      <c r="PUC173" s="3"/>
      <c r="PUD173" s="3"/>
      <c r="PUE173" s="3"/>
      <c r="PUF173" s="3"/>
      <c r="PUG173" s="3"/>
      <c r="PUH173" s="3"/>
      <c r="PUI173" s="3"/>
      <c r="PUJ173" s="3"/>
      <c r="PUK173" s="3"/>
      <c r="PUL173" s="3"/>
      <c r="PUM173" s="3"/>
      <c r="PUN173" s="3"/>
      <c r="PUO173" s="3"/>
      <c r="PUP173" s="3"/>
      <c r="PUQ173" s="3"/>
      <c r="PUR173" s="3"/>
      <c r="PUS173" s="3"/>
      <c r="PUT173" s="3"/>
      <c r="PUU173" s="3"/>
      <c r="PUV173" s="3"/>
      <c r="PUW173" s="3"/>
      <c r="PUX173" s="3"/>
      <c r="PUY173" s="3"/>
      <c r="PUZ173" s="3"/>
      <c r="PVA173" s="3"/>
      <c r="PVB173" s="3"/>
      <c r="PVC173" s="3"/>
      <c r="PVD173" s="3"/>
      <c r="PVE173" s="3"/>
      <c r="PVF173" s="3"/>
      <c r="PVG173" s="3"/>
      <c r="PVH173" s="3"/>
      <c r="PVI173" s="3"/>
      <c r="PVJ173" s="3"/>
      <c r="PVK173" s="3"/>
      <c r="PVL173" s="3"/>
      <c r="PVM173" s="3"/>
      <c r="PVN173" s="3"/>
      <c r="PVO173" s="3"/>
      <c r="PVP173" s="3"/>
      <c r="PVQ173" s="3"/>
      <c r="PVR173" s="3"/>
      <c r="PVS173" s="3"/>
      <c r="PVT173" s="3"/>
      <c r="PVU173" s="3"/>
      <c r="PVV173" s="3"/>
      <c r="PVW173" s="3"/>
      <c r="PVX173" s="3"/>
      <c r="PVY173" s="3"/>
      <c r="PVZ173" s="3"/>
      <c r="PWA173" s="3"/>
      <c r="PWB173" s="3"/>
      <c r="PWC173" s="3"/>
      <c r="PWD173" s="3"/>
      <c r="PWE173" s="3"/>
      <c r="PWF173" s="3"/>
      <c r="PWG173" s="3"/>
      <c r="PWH173" s="3"/>
      <c r="PWI173" s="3"/>
      <c r="PWJ173" s="3"/>
      <c r="PWK173" s="3"/>
      <c r="PWL173" s="3"/>
      <c r="PWM173" s="3"/>
      <c r="PWN173" s="3"/>
      <c r="PWO173" s="3"/>
      <c r="PWP173" s="3"/>
      <c r="PWQ173" s="3"/>
      <c r="PWR173" s="3"/>
      <c r="PWS173" s="3"/>
      <c r="PWT173" s="3"/>
      <c r="PWU173" s="3"/>
      <c r="PWV173" s="3"/>
      <c r="PWW173" s="3"/>
      <c r="PWX173" s="3"/>
      <c r="PWY173" s="3"/>
      <c r="PWZ173" s="3"/>
      <c r="PXA173" s="3"/>
      <c r="PXB173" s="3"/>
      <c r="PXC173" s="3"/>
      <c r="PXD173" s="3"/>
      <c r="PXE173" s="3"/>
      <c r="PXF173" s="3"/>
      <c r="PXG173" s="3"/>
      <c r="PXH173" s="3"/>
      <c r="PXI173" s="3"/>
      <c r="PXJ173" s="3"/>
      <c r="PXK173" s="3"/>
      <c r="PXL173" s="3"/>
      <c r="PXM173" s="3"/>
      <c r="PXN173" s="3"/>
      <c r="PXO173" s="3"/>
      <c r="PXP173" s="3"/>
      <c r="PXQ173" s="3"/>
      <c r="PXR173" s="3"/>
      <c r="PXS173" s="3"/>
      <c r="PXT173" s="3"/>
      <c r="PXU173" s="3"/>
      <c r="PXV173" s="3"/>
      <c r="PXW173" s="3"/>
      <c r="PXX173" s="3"/>
      <c r="PXY173" s="3"/>
      <c r="PXZ173" s="3"/>
      <c r="PYA173" s="3"/>
      <c r="PYB173" s="3"/>
      <c r="PYC173" s="3"/>
      <c r="PYD173" s="3"/>
      <c r="PYE173" s="3"/>
      <c r="PYF173" s="3"/>
      <c r="PYG173" s="3"/>
      <c r="PYH173" s="3"/>
      <c r="PYI173" s="3"/>
      <c r="PYJ173" s="3"/>
      <c r="PYK173" s="3"/>
      <c r="PYL173" s="3"/>
      <c r="PYM173" s="3"/>
      <c r="PYN173" s="3"/>
      <c r="PYO173" s="3"/>
      <c r="PYP173" s="3"/>
      <c r="PYQ173" s="3"/>
      <c r="PYR173" s="3"/>
      <c r="PYS173" s="3"/>
      <c r="PYT173" s="3"/>
      <c r="PYU173" s="3"/>
      <c r="PYV173" s="3"/>
      <c r="PYW173" s="3"/>
      <c r="PYX173" s="3"/>
      <c r="PYY173" s="3"/>
      <c r="PYZ173" s="3"/>
      <c r="PZA173" s="3"/>
      <c r="PZB173" s="3"/>
      <c r="PZC173" s="3"/>
      <c r="PZD173" s="3"/>
      <c r="PZE173" s="3"/>
      <c r="PZF173" s="3"/>
      <c r="PZG173" s="3"/>
      <c r="PZH173" s="3"/>
      <c r="PZI173" s="3"/>
      <c r="PZJ173" s="3"/>
      <c r="PZK173" s="3"/>
      <c r="PZL173" s="3"/>
      <c r="PZM173" s="3"/>
      <c r="PZN173" s="3"/>
      <c r="PZO173" s="3"/>
      <c r="PZP173" s="3"/>
      <c r="PZQ173" s="3"/>
      <c r="PZR173" s="3"/>
      <c r="PZS173" s="3"/>
      <c r="PZT173" s="3"/>
      <c r="PZU173" s="3"/>
      <c r="PZV173" s="3"/>
      <c r="PZW173" s="3"/>
      <c r="PZX173" s="3"/>
      <c r="PZY173" s="3"/>
      <c r="PZZ173" s="3"/>
      <c r="QAA173" s="3"/>
      <c r="QAB173" s="3"/>
      <c r="QAC173" s="3"/>
      <c r="QAD173" s="3"/>
      <c r="QAE173" s="3"/>
      <c r="QAF173" s="3"/>
      <c r="QAG173" s="3"/>
      <c r="QAH173" s="3"/>
      <c r="QAI173" s="3"/>
      <c r="QAJ173" s="3"/>
      <c r="QAK173" s="3"/>
      <c r="QAL173" s="3"/>
      <c r="QAM173" s="3"/>
      <c r="QAN173" s="3"/>
      <c r="QAO173" s="3"/>
      <c r="QAP173" s="3"/>
      <c r="QAQ173" s="3"/>
      <c r="QAR173" s="3"/>
      <c r="QAS173" s="3"/>
      <c r="QAT173" s="3"/>
      <c r="QAU173" s="3"/>
      <c r="QAV173" s="3"/>
      <c r="QAW173" s="3"/>
      <c r="QAX173" s="3"/>
      <c r="QAY173" s="3"/>
      <c r="QAZ173" s="3"/>
      <c r="QBA173" s="3"/>
      <c r="QBB173" s="3"/>
      <c r="QBC173" s="3"/>
      <c r="QBD173" s="3"/>
      <c r="QBE173" s="3"/>
      <c r="QBF173" s="3"/>
      <c r="QBG173" s="3"/>
      <c r="QBH173" s="3"/>
      <c r="QBI173" s="3"/>
      <c r="QBJ173" s="3"/>
      <c r="QBK173" s="3"/>
      <c r="QBL173" s="3"/>
      <c r="QBM173" s="3"/>
      <c r="QBN173" s="3"/>
      <c r="QBO173" s="3"/>
      <c r="QBP173" s="3"/>
      <c r="QBQ173" s="3"/>
      <c r="QBR173" s="3"/>
      <c r="QBS173" s="3"/>
      <c r="QBT173" s="3"/>
      <c r="QBU173" s="3"/>
      <c r="QBV173" s="3"/>
      <c r="QBW173" s="3"/>
      <c r="QBX173" s="3"/>
      <c r="QBY173" s="3"/>
      <c r="QBZ173" s="3"/>
      <c r="QCA173" s="3"/>
      <c r="QCB173" s="3"/>
      <c r="QCC173" s="3"/>
      <c r="QCD173" s="3"/>
      <c r="QCE173" s="3"/>
      <c r="QCF173" s="3"/>
      <c r="QCG173" s="3"/>
      <c r="QCH173" s="3"/>
      <c r="QCI173" s="3"/>
      <c r="QCJ173" s="3"/>
      <c r="QCK173" s="3"/>
      <c r="QCL173" s="3"/>
      <c r="QCM173" s="3"/>
      <c r="QCN173" s="3"/>
      <c r="QCO173" s="3"/>
      <c r="QCP173" s="3"/>
      <c r="QCQ173" s="3"/>
      <c r="QCR173" s="3"/>
      <c r="QCS173" s="3"/>
      <c r="QCT173" s="3"/>
      <c r="QCU173" s="3"/>
      <c r="QCV173" s="3"/>
      <c r="QCW173" s="3"/>
      <c r="QCX173" s="3"/>
      <c r="QCY173" s="3"/>
      <c r="QCZ173" s="3"/>
      <c r="QDA173" s="3"/>
      <c r="QDB173" s="3"/>
      <c r="QDC173" s="3"/>
      <c r="QDD173" s="3"/>
      <c r="QDE173" s="3"/>
      <c r="QDF173" s="3"/>
      <c r="QDG173" s="3"/>
      <c r="QDH173" s="3"/>
      <c r="QDI173" s="3"/>
      <c r="QDJ173" s="3"/>
      <c r="QDK173" s="3"/>
      <c r="QDL173" s="3"/>
      <c r="QDM173" s="3"/>
      <c r="QDN173" s="3"/>
      <c r="QDO173" s="3"/>
      <c r="QDP173" s="3"/>
      <c r="QDQ173" s="3"/>
      <c r="QDR173" s="3"/>
      <c r="QDS173" s="3"/>
      <c r="QDT173" s="3"/>
      <c r="QDU173" s="3"/>
      <c r="QDV173" s="3"/>
      <c r="QDW173" s="3"/>
      <c r="QDX173" s="3"/>
      <c r="QDY173" s="3"/>
      <c r="QDZ173" s="3"/>
      <c r="QEA173" s="3"/>
      <c r="QEB173" s="3"/>
      <c r="QEC173" s="3"/>
      <c r="QED173" s="3"/>
      <c r="QEE173" s="3"/>
      <c r="QEF173" s="3"/>
      <c r="QEG173" s="3"/>
      <c r="QEH173" s="3"/>
      <c r="QEI173" s="3"/>
      <c r="QEJ173" s="3"/>
      <c r="QEK173" s="3"/>
      <c r="QEL173" s="3"/>
      <c r="QEM173" s="3"/>
      <c r="QEN173" s="3"/>
      <c r="QEO173" s="3"/>
      <c r="QEP173" s="3"/>
      <c r="QEQ173" s="3"/>
      <c r="QER173" s="3"/>
      <c r="QES173" s="3"/>
      <c r="QET173" s="3"/>
      <c r="QEU173" s="3"/>
      <c r="QEV173" s="3"/>
      <c r="QEW173" s="3"/>
      <c r="QEX173" s="3"/>
      <c r="QEY173" s="3"/>
      <c r="QEZ173" s="3"/>
      <c r="QFA173" s="3"/>
      <c r="QFB173" s="3"/>
      <c r="QFC173" s="3"/>
      <c r="QFD173" s="3"/>
      <c r="QFE173" s="3"/>
      <c r="QFF173" s="3"/>
      <c r="QFG173" s="3"/>
      <c r="QFH173" s="3"/>
      <c r="QFI173" s="3"/>
      <c r="QFJ173" s="3"/>
      <c r="QFK173" s="3"/>
      <c r="QFL173" s="3"/>
      <c r="QFM173" s="3"/>
      <c r="QFN173" s="3"/>
      <c r="QFO173" s="3"/>
      <c r="QFP173" s="3"/>
      <c r="QFQ173" s="3"/>
      <c r="QFR173" s="3"/>
      <c r="QFS173" s="3"/>
      <c r="QFT173" s="3"/>
      <c r="QFU173" s="3"/>
      <c r="QFV173" s="3"/>
      <c r="QFW173" s="3"/>
      <c r="QFX173" s="3"/>
      <c r="QFY173" s="3"/>
      <c r="QFZ173" s="3"/>
      <c r="QGA173" s="3"/>
      <c r="QGB173" s="3"/>
      <c r="QGC173" s="3"/>
      <c r="QGD173" s="3"/>
      <c r="QGE173" s="3"/>
      <c r="QGF173" s="3"/>
      <c r="QGG173" s="3"/>
      <c r="QGH173" s="3"/>
      <c r="QGI173" s="3"/>
      <c r="QGJ173" s="3"/>
      <c r="QGK173" s="3"/>
      <c r="QGL173" s="3"/>
      <c r="QGM173" s="3"/>
      <c r="QGN173" s="3"/>
      <c r="QGO173" s="3"/>
      <c r="QGP173" s="3"/>
      <c r="QGQ173" s="3"/>
      <c r="QGR173" s="3"/>
      <c r="QGS173" s="3"/>
      <c r="QGT173" s="3"/>
      <c r="QGU173" s="3"/>
      <c r="QGV173" s="3"/>
      <c r="QGW173" s="3"/>
      <c r="QGX173" s="3"/>
      <c r="QGY173" s="3"/>
      <c r="QGZ173" s="3"/>
      <c r="QHA173" s="3"/>
      <c r="QHB173" s="3"/>
      <c r="QHC173" s="3"/>
      <c r="QHD173" s="3"/>
      <c r="QHE173" s="3"/>
      <c r="QHF173" s="3"/>
      <c r="QHG173" s="3"/>
      <c r="QHH173" s="3"/>
      <c r="QHI173" s="3"/>
      <c r="QHJ173" s="3"/>
      <c r="QHK173" s="3"/>
      <c r="QHL173" s="3"/>
      <c r="QHM173" s="3"/>
      <c r="QHN173" s="3"/>
      <c r="QHO173" s="3"/>
      <c r="QHP173" s="3"/>
      <c r="QHQ173" s="3"/>
      <c r="QHR173" s="3"/>
      <c r="QHS173" s="3"/>
      <c r="QHT173" s="3"/>
      <c r="QHU173" s="3"/>
      <c r="QHV173" s="3"/>
      <c r="QHW173" s="3"/>
      <c r="QHX173" s="3"/>
      <c r="QHY173" s="3"/>
      <c r="QHZ173" s="3"/>
      <c r="QIA173" s="3"/>
      <c r="QIB173" s="3"/>
      <c r="QIC173" s="3"/>
      <c r="QID173" s="3"/>
      <c r="QIE173" s="3"/>
      <c r="QIF173" s="3"/>
      <c r="QIG173" s="3"/>
      <c r="QIH173" s="3"/>
      <c r="QII173" s="3"/>
      <c r="QIJ173" s="3"/>
      <c r="QIK173" s="3"/>
      <c r="QIL173" s="3"/>
      <c r="QIM173" s="3"/>
      <c r="QIN173" s="3"/>
      <c r="QIO173" s="3"/>
      <c r="QIP173" s="3"/>
      <c r="QIQ173" s="3"/>
      <c r="QIR173" s="3"/>
      <c r="QIS173" s="3"/>
      <c r="QIT173" s="3"/>
      <c r="QIU173" s="3"/>
      <c r="QIV173" s="3"/>
      <c r="QIW173" s="3"/>
      <c r="QIX173" s="3"/>
      <c r="QIY173" s="3"/>
      <c r="QIZ173" s="3"/>
      <c r="QJA173" s="3"/>
      <c r="QJB173" s="3"/>
      <c r="QJC173" s="3"/>
      <c r="QJD173" s="3"/>
      <c r="QJE173" s="3"/>
      <c r="QJF173" s="3"/>
      <c r="QJG173" s="3"/>
      <c r="QJH173" s="3"/>
      <c r="QJI173" s="3"/>
      <c r="QJJ173" s="3"/>
      <c r="QJK173" s="3"/>
      <c r="QJL173" s="3"/>
      <c r="QJM173" s="3"/>
      <c r="QJN173" s="3"/>
      <c r="QJO173" s="3"/>
      <c r="QJP173" s="3"/>
      <c r="QJQ173" s="3"/>
      <c r="QJR173" s="3"/>
      <c r="QJS173" s="3"/>
      <c r="QJT173" s="3"/>
      <c r="QJU173" s="3"/>
      <c r="QJV173" s="3"/>
      <c r="QJW173" s="3"/>
      <c r="QJX173" s="3"/>
      <c r="QJY173" s="3"/>
      <c r="QJZ173" s="3"/>
      <c r="QKA173" s="3"/>
      <c r="QKB173" s="3"/>
      <c r="QKC173" s="3"/>
      <c r="QKD173" s="3"/>
      <c r="QKE173" s="3"/>
      <c r="QKF173" s="3"/>
      <c r="QKG173" s="3"/>
      <c r="QKH173" s="3"/>
      <c r="QKI173" s="3"/>
      <c r="QKJ173" s="3"/>
      <c r="QKK173" s="3"/>
      <c r="QKL173" s="3"/>
      <c r="QKM173" s="3"/>
      <c r="QKN173" s="3"/>
      <c r="QKO173" s="3"/>
      <c r="QKP173" s="3"/>
      <c r="QKQ173" s="3"/>
      <c r="QKR173" s="3"/>
      <c r="QKS173" s="3"/>
      <c r="QKT173" s="3"/>
      <c r="QKU173" s="3"/>
      <c r="QKV173" s="3"/>
      <c r="QKW173" s="3"/>
      <c r="QKX173" s="3"/>
      <c r="QKY173" s="3"/>
      <c r="QKZ173" s="3"/>
      <c r="QLA173" s="3"/>
      <c r="QLB173" s="3"/>
      <c r="QLC173" s="3"/>
      <c r="QLD173" s="3"/>
      <c r="QLE173" s="3"/>
      <c r="QLF173" s="3"/>
      <c r="QLG173" s="3"/>
      <c r="QLH173" s="3"/>
      <c r="QLI173" s="3"/>
      <c r="QLJ173" s="3"/>
      <c r="QLK173" s="3"/>
      <c r="QLL173" s="3"/>
      <c r="QLM173" s="3"/>
      <c r="QLN173" s="3"/>
      <c r="QLO173" s="3"/>
      <c r="QLP173" s="3"/>
      <c r="QLQ173" s="3"/>
      <c r="QLR173" s="3"/>
      <c r="QLS173" s="3"/>
      <c r="QLT173" s="3"/>
      <c r="QLU173" s="3"/>
      <c r="QLV173" s="3"/>
      <c r="QLW173" s="3"/>
      <c r="QLX173" s="3"/>
      <c r="QLY173" s="3"/>
      <c r="QLZ173" s="3"/>
      <c r="QMA173" s="3"/>
      <c r="QMB173" s="3"/>
      <c r="QMC173" s="3"/>
      <c r="QMD173" s="3"/>
      <c r="QME173" s="3"/>
      <c r="QMF173" s="3"/>
      <c r="QMG173" s="3"/>
      <c r="QMH173" s="3"/>
      <c r="QMI173" s="3"/>
      <c r="QMJ173" s="3"/>
      <c r="QMK173" s="3"/>
      <c r="QML173" s="3"/>
      <c r="QMM173" s="3"/>
      <c r="QMN173" s="3"/>
      <c r="QMO173" s="3"/>
      <c r="QMP173" s="3"/>
      <c r="QMQ173" s="3"/>
      <c r="QMR173" s="3"/>
      <c r="QMS173" s="3"/>
      <c r="QMT173" s="3"/>
      <c r="QMU173" s="3"/>
      <c r="QMV173" s="3"/>
      <c r="QMW173" s="3"/>
      <c r="QMX173" s="3"/>
      <c r="QMY173" s="3"/>
      <c r="QMZ173" s="3"/>
      <c r="QNA173" s="3"/>
      <c r="QNB173" s="3"/>
      <c r="QNC173" s="3"/>
      <c r="QND173" s="3"/>
      <c r="QNE173" s="3"/>
      <c r="QNF173" s="3"/>
      <c r="QNG173" s="3"/>
      <c r="QNH173" s="3"/>
      <c r="QNI173" s="3"/>
      <c r="QNJ173" s="3"/>
      <c r="QNK173" s="3"/>
      <c r="QNL173" s="3"/>
      <c r="QNM173" s="3"/>
      <c r="QNN173" s="3"/>
      <c r="QNO173" s="3"/>
      <c r="QNP173" s="3"/>
      <c r="QNQ173" s="3"/>
      <c r="QNR173" s="3"/>
      <c r="QNS173" s="3"/>
      <c r="QNT173" s="3"/>
      <c r="QNU173" s="3"/>
      <c r="QNV173" s="3"/>
      <c r="QNW173" s="3"/>
      <c r="QNX173" s="3"/>
      <c r="QNY173" s="3"/>
      <c r="QNZ173" s="3"/>
      <c r="QOA173" s="3"/>
      <c r="QOB173" s="3"/>
      <c r="QOC173" s="3"/>
      <c r="QOD173" s="3"/>
      <c r="QOE173" s="3"/>
      <c r="QOF173" s="3"/>
      <c r="QOG173" s="3"/>
      <c r="QOH173" s="3"/>
      <c r="QOI173" s="3"/>
      <c r="QOJ173" s="3"/>
      <c r="QOK173" s="3"/>
      <c r="QOL173" s="3"/>
      <c r="QOM173" s="3"/>
      <c r="QON173" s="3"/>
      <c r="QOO173" s="3"/>
      <c r="QOP173" s="3"/>
      <c r="QOQ173" s="3"/>
      <c r="QOR173" s="3"/>
      <c r="QOS173" s="3"/>
      <c r="QOT173" s="3"/>
      <c r="QOU173" s="3"/>
      <c r="QOV173" s="3"/>
      <c r="QOW173" s="3"/>
      <c r="QOX173" s="3"/>
      <c r="QOY173" s="3"/>
      <c r="QOZ173" s="3"/>
      <c r="QPA173" s="3"/>
      <c r="QPB173" s="3"/>
      <c r="QPC173" s="3"/>
      <c r="QPD173" s="3"/>
      <c r="QPE173" s="3"/>
      <c r="QPF173" s="3"/>
      <c r="QPG173" s="3"/>
      <c r="QPH173" s="3"/>
      <c r="QPI173" s="3"/>
      <c r="QPJ173" s="3"/>
      <c r="QPK173" s="3"/>
      <c r="QPL173" s="3"/>
      <c r="QPM173" s="3"/>
      <c r="QPN173" s="3"/>
      <c r="QPO173" s="3"/>
      <c r="QPP173" s="3"/>
      <c r="QPQ173" s="3"/>
      <c r="QPR173" s="3"/>
      <c r="QPS173" s="3"/>
      <c r="QPT173" s="3"/>
      <c r="QPU173" s="3"/>
      <c r="QPV173" s="3"/>
      <c r="QPW173" s="3"/>
      <c r="QPX173" s="3"/>
      <c r="QPY173" s="3"/>
      <c r="QPZ173" s="3"/>
      <c r="QQA173" s="3"/>
      <c r="QQB173" s="3"/>
      <c r="QQC173" s="3"/>
      <c r="QQD173" s="3"/>
      <c r="QQE173" s="3"/>
      <c r="QQF173" s="3"/>
      <c r="QQG173" s="3"/>
      <c r="QQH173" s="3"/>
      <c r="QQI173" s="3"/>
      <c r="QQJ173" s="3"/>
      <c r="QQK173" s="3"/>
      <c r="QQL173" s="3"/>
      <c r="QQM173" s="3"/>
      <c r="QQN173" s="3"/>
      <c r="QQO173" s="3"/>
      <c r="QQP173" s="3"/>
      <c r="QQQ173" s="3"/>
      <c r="QQR173" s="3"/>
      <c r="QQS173" s="3"/>
      <c r="QQT173" s="3"/>
      <c r="QQU173" s="3"/>
      <c r="QQV173" s="3"/>
      <c r="QQW173" s="3"/>
      <c r="QQX173" s="3"/>
      <c r="QQY173" s="3"/>
      <c r="QQZ173" s="3"/>
      <c r="QRA173" s="3"/>
      <c r="QRB173" s="3"/>
      <c r="QRC173" s="3"/>
      <c r="QRD173" s="3"/>
      <c r="QRE173" s="3"/>
      <c r="QRF173" s="3"/>
      <c r="QRG173" s="3"/>
      <c r="QRH173" s="3"/>
      <c r="QRI173" s="3"/>
      <c r="QRJ173" s="3"/>
      <c r="QRK173" s="3"/>
      <c r="QRL173" s="3"/>
      <c r="QRM173" s="3"/>
      <c r="QRN173" s="3"/>
      <c r="QRO173" s="3"/>
      <c r="QRP173" s="3"/>
      <c r="QRQ173" s="3"/>
      <c r="QRR173" s="3"/>
      <c r="QRS173" s="3"/>
      <c r="QRT173" s="3"/>
      <c r="QRU173" s="3"/>
      <c r="QRV173" s="3"/>
      <c r="QRW173" s="3"/>
      <c r="QRX173" s="3"/>
      <c r="QRY173" s="3"/>
      <c r="QRZ173" s="3"/>
      <c r="QSA173" s="3"/>
      <c r="QSB173" s="3"/>
      <c r="QSC173" s="3"/>
      <c r="QSD173" s="3"/>
      <c r="QSE173" s="3"/>
      <c r="QSF173" s="3"/>
      <c r="QSG173" s="3"/>
      <c r="QSH173" s="3"/>
      <c r="QSI173" s="3"/>
      <c r="QSJ173" s="3"/>
      <c r="QSK173" s="3"/>
      <c r="QSL173" s="3"/>
      <c r="QSM173" s="3"/>
      <c r="QSN173" s="3"/>
      <c r="QSO173" s="3"/>
      <c r="QSP173" s="3"/>
      <c r="QSQ173" s="3"/>
      <c r="QSR173" s="3"/>
      <c r="QSS173" s="3"/>
      <c r="QST173" s="3"/>
      <c r="QSU173" s="3"/>
      <c r="QSV173" s="3"/>
      <c r="QSW173" s="3"/>
      <c r="QSX173" s="3"/>
      <c r="QSY173" s="3"/>
      <c r="QSZ173" s="3"/>
      <c r="QTA173" s="3"/>
      <c r="QTB173" s="3"/>
      <c r="QTC173" s="3"/>
      <c r="QTD173" s="3"/>
      <c r="QTE173" s="3"/>
      <c r="QTF173" s="3"/>
      <c r="QTG173" s="3"/>
      <c r="QTH173" s="3"/>
      <c r="QTI173" s="3"/>
      <c r="QTJ173" s="3"/>
      <c r="QTK173" s="3"/>
      <c r="QTL173" s="3"/>
      <c r="QTM173" s="3"/>
      <c r="QTN173" s="3"/>
      <c r="QTO173" s="3"/>
      <c r="QTP173" s="3"/>
      <c r="QTQ173" s="3"/>
      <c r="QTR173" s="3"/>
      <c r="QTS173" s="3"/>
      <c r="QTT173" s="3"/>
      <c r="QTU173" s="3"/>
      <c r="QTV173" s="3"/>
      <c r="QTW173" s="3"/>
      <c r="QTX173" s="3"/>
      <c r="QTY173" s="3"/>
      <c r="QTZ173" s="3"/>
      <c r="QUA173" s="3"/>
      <c r="QUB173" s="3"/>
      <c r="QUC173" s="3"/>
      <c r="QUD173" s="3"/>
      <c r="QUE173" s="3"/>
      <c r="QUF173" s="3"/>
      <c r="QUG173" s="3"/>
      <c r="QUH173" s="3"/>
      <c r="QUI173" s="3"/>
      <c r="QUJ173" s="3"/>
      <c r="QUK173" s="3"/>
      <c r="QUL173" s="3"/>
      <c r="QUM173" s="3"/>
      <c r="QUN173" s="3"/>
      <c r="QUO173" s="3"/>
      <c r="QUP173" s="3"/>
      <c r="QUQ173" s="3"/>
      <c r="QUR173" s="3"/>
      <c r="QUS173" s="3"/>
      <c r="QUT173" s="3"/>
      <c r="QUU173" s="3"/>
      <c r="QUV173" s="3"/>
      <c r="QUW173" s="3"/>
      <c r="QUX173" s="3"/>
      <c r="QUY173" s="3"/>
      <c r="QUZ173" s="3"/>
      <c r="QVA173" s="3"/>
      <c r="QVB173" s="3"/>
      <c r="QVC173" s="3"/>
      <c r="QVD173" s="3"/>
      <c r="QVE173" s="3"/>
      <c r="QVF173" s="3"/>
      <c r="QVG173" s="3"/>
      <c r="QVH173" s="3"/>
      <c r="QVI173" s="3"/>
      <c r="QVJ173" s="3"/>
      <c r="QVK173" s="3"/>
      <c r="QVL173" s="3"/>
      <c r="QVM173" s="3"/>
      <c r="QVN173" s="3"/>
      <c r="QVO173" s="3"/>
      <c r="QVP173" s="3"/>
      <c r="QVQ173" s="3"/>
      <c r="QVR173" s="3"/>
      <c r="QVS173" s="3"/>
      <c r="QVT173" s="3"/>
      <c r="QVU173" s="3"/>
      <c r="QVV173" s="3"/>
      <c r="QVW173" s="3"/>
      <c r="QVX173" s="3"/>
      <c r="QVY173" s="3"/>
      <c r="QVZ173" s="3"/>
      <c r="QWA173" s="3"/>
      <c r="QWB173" s="3"/>
      <c r="QWC173" s="3"/>
      <c r="QWD173" s="3"/>
      <c r="QWE173" s="3"/>
      <c r="QWF173" s="3"/>
      <c r="QWG173" s="3"/>
      <c r="QWH173" s="3"/>
      <c r="QWI173" s="3"/>
      <c r="QWJ173" s="3"/>
      <c r="QWK173" s="3"/>
      <c r="QWL173" s="3"/>
      <c r="QWM173" s="3"/>
      <c r="QWN173" s="3"/>
      <c r="QWO173" s="3"/>
      <c r="QWP173" s="3"/>
      <c r="QWQ173" s="3"/>
      <c r="QWR173" s="3"/>
      <c r="QWS173" s="3"/>
      <c r="QWT173" s="3"/>
      <c r="QWU173" s="3"/>
      <c r="QWV173" s="3"/>
      <c r="QWW173" s="3"/>
      <c r="QWX173" s="3"/>
      <c r="QWY173" s="3"/>
      <c r="QWZ173" s="3"/>
      <c r="QXA173" s="3"/>
      <c r="QXB173" s="3"/>
      <c r="QXC173" s="3"/>
      <c r="QXD173" s="3"/>
      <c r="QXE173" s="3"/>
      <c r="QXF173" s="3"/>
      <c r="QXG173" s="3"/>
      <c r="QXH173" s="3"/>
      <c r="QXI173" s="3"/>
      <c r="QXJ173" s="3"/>
      <c r="QXK173" s="3"/>
      <c r="QXL173" s="3"/>
      <c r="QXM173" s="3"/>
      <c r="QXN173" s="3"/>
      <c r="QXO173" s="3"/>
      <c r="QXP173" s="3"/>
      <c r="QXQ173" s="3"/>
      <c r="QXR173" s="3"/>
      <c r="QXS173" s="3"/>
      <c r="QXT173" s="3"/>
      <c r="QXU173" s="3"/>
      <c r="QXV173" s="3"/>
      <c r="QXW173" s="3"/>
      <c r="QXX173" s="3"/>
      <c r="QXY173" s="3"/>
      <c r="QXZ173" s="3"/>
      <c r="QYA173" s="3"/>
      <c r="QYB173" s="3"/>
      <c r="QYC173" s="3"/>
      <c r="QYD173" s="3"/>
      <c r="QYE173" s="3"/>
      <c r="QYF173" s="3"/>
      <c r="QYG173" s="3"/>
      <c r="QYH173" s="3"/>
      <c r="QYI173" s="3"/>
      <c r="QYJ173" s="3"/>
      <c r="QYK173" s="3"/>
      <c r="QYL173" s="3"/>
      <c r="QYM173" s="3"/>
      <c r="QYN173" s="3"/>
      <c r="QYO173" s="3"/>
      <c r="QYP173" s="3"/>
      <c r="QYQ173" s="3"/>
      <c r="QYR173" s="3"/>
      <c r="QYS173" s="3"/>
      <c r="QYT173" s="3"/>
      <c r="QYU173" s="3"/>
      <c r="QYV173" s="3"/>
      <c r="QYW173" s="3"/>
      <c r="QYX173" s="3"/>
      <c r="QYY173" s="3"/>
      <c r="QYZ173" s="3"/>
      <c r="QZA173" s="3"/>
      <c r="QZB173" s="3"/>
      <c r="QZC173" s="3"/>
      <c r="QZD173" s="3"/>
      <c r="QZE173" s="3"/>
      <c r="QZF173" s="3"/>
      <c r="QZG173" s="3"/>
      <c r="QZH173" s="3"/>
      <c r="QZI173" s="3"/>
      <c r="QZJ173" s="3"/>
      <c r="QZK173" s="3"/>
      <c r="QZL173" s="3"/>
      <c r="QZM173" s="3"/>
      <c r="QZN173" s="3"/>
      <c r="QZO173" s="3"/>
      <c r="QZP173" s="3"/>
      <c r="QZQ173" s="3"/>
      <c r="QZR173" s="3"/>
      <c r="QZS173" s="3"/>
      <c r="QZT173" s="3"/>
      <c r="QZU173" s="3"/>
      <c r="QZV173" s="3"/>
      <c r="QZW173" s="3"/>
      <c r="QZX173" s="3"/>
      <c r="QZY173" s="3"/>
      <c r="QZZ173" s="3"/>
      <c r="RAA173" s="3"/>
      <c r="RAB173" s="3"/>
      <c r="RAC173" s="3"/>
      <c r="RAD173" s="3"/>
      <c r="RAE173" s="3"/>
      <c r="RAF173" s="3"/>
      <c r="RAG173" s="3"/>
      <c r="RAH173" s="3"/>
      <c r="RAI173" s="3"/>
      <c r="RAJ173" s="3"/>
      <c r="RAK173" s="3"/>
      <c r="RAL173" s="3"/>
      <c r="RAM173" s="3"/>
      <c r="RAN173" s="3"/>
      <c r="RAO173" s="3"/>
      <c r="RAP173" s="3"/>
      <c r="RAQ173" s="3"/>
      <c r="RAR173" s="3"/>
      <c r="RAS173" s="3"/>
      <c r="RAT173" s="3"/>
      <c r="RAU173" s="3"/>
      <c r="RAV173" s="3"/>
      <c r="RAW173" s="3"/>
      <c r="RAX173" s="3"/>
      <c r="RAY173" s="3"/>
      <c r="RAZ173" s="3"/>
      <c r="RBA173" s="3"/>
      <c r="RBB173" s="3"/>
      <c r="RBC173" s="3"/>
      <c r="RBD173" s="3"/>
      <c r="RBE173" s="3"/>
      <c r="RBF173" s="3"/>
      <c r="RBG173" s="3"/>
      <c r="RBH173" s="3"/>
      <c r="RBI173" s="3"/>
      <c r="RBJ173" s="3"/>
      <c r="RBK173" s="3"/>
      <c r="RBL173" s="3"/>
      <c r="RBM173" s="3"/>
      <c r="RBN173" s="3"/>
      <c r="RBO173" s="3"/>
      <c r="RBP173" s="3"/>
      <c r="RBQ173" s="3"/>
      <c r="RBR173" s="3"/>
      <c r="RBS173" s="3"/>
      <c r="RBT173" s="3"/>
      <c r="RBU173" s="3"/>
      <c r="RBV173" s="3"/>
      <c r="RBW173" s="3"/>
      <c r="RBX173" s="3"/>
      <c r="RBY173" s="3"/>
      <c r="RBZ173" s="3"/>
      <c r="RCA173" s="3"/>
      <c r="RCB173" s="3"/>
      <c r="RCC173" s="3"/>
      <c r="RCD173" s="3"/>
      <c r="RCE173" s="3"/>
      <c r="RCF173" s="3"/>
      <c r="RCG173" s="3"/>
      <c r="RCH173" s="3"/>
      <c r="RCI173" s="3"/>
      <c r="RCJ173" s="3"/>
      <c r="RCK173" s="3"/>
      <c r="RCL173" s="3"/>
      <c r="RCM173" s="3"/>
      <c r="RCN173" s="3"/>
      <c r="RCO173" s="3"/>
      <c r="RCP173" s="3"/>
      <c r="RCQ173" s="3"/>
      <c r="RCR173" s="3"/>
      <c r="RCS173" s="3"/>
      <c r="RCT173" s="3"/>
      <c r="RCU173" s="3"/>
      <c r="RCV173" s="3"/>
      <c r="RCW173" s="3"/>
      <c r="RCX173" s="3"/>
      <c r="RCY173" s="3"/>
      <c r="RCZ173" s="3"/>
      <c r="RDA173" s="3"/>
      <c r="RDB173" s="3"/>
      <c r="RDC173" s="3"/>
      <c r="RDD173" s="3"/>
      <c r="RDE173" s="3"/>
      <c r="RDF173" s="3"/>
      <c r="RDG173" s="3"/>
      <c r="RDH173" s="3"/>
      <c r="RDI173" s="3"/>
      <c r="RDJ173" s="3"/>
      <c r="RDK173" s="3"/>
      <c r="RDL173" s="3"/>
      <c r="RDM173" s="3"/>
      <c r="RDN173" s="3"/>
      <c r="RDO173" s="3"/>
      <c r="RDP173" s="3"/>
      <c r="RDQ173" s="3"/>
      <c r="RDR173" s="3"/>
      <c r="RDS173" s="3"/>
      <c r="RDT173" s="3"/>
      <c r="RDU173" s="3"/>
      <c r="RDV173" s="3"/>
      <c r="RDW173" s="3"/>
      <c r="RDX173" s="3"/>
      <c r="RDY173" s="3"/>
      <c r="RDZ173" s="3"/>
      <c r="REA173" s="3"/>
      <c r="REB173" s="3"/>
      <c r="REC173" s="3"/>
      <c r="RED173" s="3"/>
      <c r="REE173" s="3"/>
      <c r="REF173" s="3"/>
      <c r="REG173" s="3"/>
      <c r="REH173" s="3"/>
      <c r="REI173" s="3"/>
      <c r="REJ173" s="3"/>
      <c r="REK173" s="3"/>
      <c r="REL173" s="3"/>
      <c r="REM173" s="3"/>
      <c r="REN173" s="3"/>
      <c r="REO173" s="3"/>
      <c r="REP173" s="3"/>
      <c r="REQ173" s="3"/>
      <c r="RER173" s="3"/>
      <c r="RES173" s="3"/>
      <c r="RET173" s="3"/>
      <c r="REU173" s="3"/>
      <c r="REV173" s="3"/>
      <c r="REW173" s="3"/>
      <c r="REX173" s="3"/>
      <c r="REY173" s="3"/>
      <c r="REZ173" s="3"/>
      <c r="RFA173" s="3"/>
      <c r="RFB173" s="3"/>
      <c r="RFC173" s="3"/>
      <c r="RFD173" s="3"/>
      <c r="RFE173" s="3"/>
      <c r="RFF173" s="3"/>
      <c r="RFG173" s="3"/>
      <c r="RFH173" s="3"/>
      <c r="RFI173" s="3"/>
      <c r="RFJ173" s="3"/>
      <c r="RFK173" s="3"/>
      <c r="RFL173" s="3"/>
      <c r="RFM173" s="3"/>
      <c r="RFN173" s="3"/>
      <c r="RFO173" s="3"/>
      <c r="RFP173" s="3"/>
      <c r="RFQ173" s="3"/>
      <c r="RFR173" s="3"/>
      <c r="RFS173" s="3"/>
      <c r="RFT173" s="3"/>
      <c r="RFU173" s="3"/>
      <c r="RFV173" s="3"/>
      <c r="RFW173" s="3"/>
      <c r="RFX173" s="3"/>
      <c r="RFY173" s="3"/>
      <c r="RFZ173" s="3"/>
      <c r="RGA173" s="3"/>
      <c r="RGB173" s="3"/>
      <c r="RGC173" s="3"/>
      <c r="RGD173" s="3"/>
      <c r="RGE173" s="3"/>
      <c r="RGF173" s="3"/>
      <c r="RGG173" s="3"/>
      <c r="RGH173" s="3"/>
      <c r="RGI173" s="3"/>
      <c r="RGJ173" s="3"/>
      <c r="RGK173" s="3"/>
      <c r="RGL173" s="3"/>
      <c r="RGM173" s="3"/>
      <c r="RGN173" s="3"/>
      <c r="RGO173" s="3"/>
      <c r="RGP173" s="3"/>
      <c r="RGQ173" s="3"/>
      <c r="RGR173" s="3"/>
      <c r="RGS173" s="3"/>
      <c r="RGT173" s="3"/>
      <c r="RGU173" s="3"/>
      <c r="RGV173" s="3"/>
      <c r="RGW173" s="3"/>
      <c r="RGX173" s="3"/>
      <c r="RGY173" s="3"/>
      <c r="RGZ173" s="3"/>
      <c r="RHA173" s="3"/>
      <c r="RHB173" s="3"/>
      <c r="RHC173" s="3"/>
      <c r="RHD173" s="3"/>
      <c r="RHE173" s="3"/>
      <c r="RHF173" s="3"/>
      <c r="RHG173" s="3"/>
      <c r="RHH173" s="3"/>
      <c r="RHI173" s="3"/>
      <c r="RHJ173" s="3"/>
      <c r="RHK173" s="3"/>
      <c r="RHL173" s="3"/>
      <c r="RHM173" s="3"/>
      <c r="RHN173" s="3"/>
      <c r="RHO173" s="3"/>
      <c r="RHP173" s="3"/>
      <c r="RHQ173" s="3"/>
      <c r="RHR173" s="3"/>
      <c r="RHS173" s="3"/>
      <c r="RHT173" s="3"/>
      <c r="RHU173" s="3"/>
      <c r="RHV173" s="3"/>
      <c r="RHW173" s="3"/>
      <c r="RHX173" s="3"/>
      <c r="RHY173" s="3"/>
      <c r="RHZ173" s="3"/>
      <c r="RIA173" s="3"/>
      <c r="RIB173" s="3"/>
      <c r="RIC173" s="3"/>
      <c r="RID173" s="3"/>
      <c r="RIE173" s="3"/>
      <c r="RIF173" s="3"/>
      <c r="RIG173" s="3"/>
      <c r="RIH173" s="3"/>
      <c r="RII173" s="3"/>
      <c r="RIJ173" s="3"/>
      <c r="RIK173" s="3"/>
      <c r="RIL173" s="3"/>
      <c r="RIM173" s="3"/>
      <c r="RIN173" s="3"/>
      <c r="RIO173" s="3"/>
      <c r="RIP173" s="3"/>
      <c r="RIQ173" s="3"/>
      <c r="RIR173" s="3"/>
      <c r="RIS173" s="3"/>
      <c r="RIT173" s="3"/>
      <c r="RIU173" s="3"/>
      <c r="RIV173" s="3"/>
      <c r="RIW173" s="3"/>
      <c r="RIX173" s="3"/>
      <c r="RIY173" s="3"/>
      <c r="RIZ173" s="3"/>
      <c r="RJA173" s="3"/>
      <c r="RJB173" s="3"/>
      <c r="RJC173" s="3"/>
      <c r="RJD173" s="3"/>
      <c r="RJE173" s="3"/>
      <c r="RJF173" s="3"/>
      <c r="RJG173" s="3"/>
      <c r="RJH173" s="3"/>
      <c r="RJI173" s="3"/>
      <c r="RJJ173" s="3"/>
      <c r="RJK173" s="3"/>
      <c r="RJL173" s="3"/>
      <c r="RJM173" s="3"/>
      <c r="RJN173" s="3"/>
      <c r="RJO173" s="3"/>
      <c r="RJP173" s="3"/>
      <c r="RJQ173" s="3"/>
      <c r="RJR173" s="3"/>
      <c r="RJS173" s="3"/>
      <c r="RJT173" s="3"/>
      <c r="RJU173" s="3"/>
      <c r="RJV173" s="3"/>
      <c r="RJW173" s="3"/>
      <c r="RJX173" s="3"/>
      <c r="RJY173" s="3"/>
      <c r="RJZ173" s="3"/>
      <c r="RKA173" s="3"/>
      <c r="RKB173" s="3"/>
      <c r="RKC173" s="3"/>
      <c r="RKD173" s="3"/>
      <c r="RKE173" s="3"/>
      <c r="RKF173" s="3"/>
      <c r="RKG173" s="3"/>
      <c r="RKH173" s="3"/>
      <c r="RKI173" s="3"/>
      <c r="RKJ173" s="3"/>
      <c r="RKK173" s="3"/>
      <c r="RKL173" s="3"/>
      <c r="RKM173" s="3"/>
      <c r="RKN173" s="3"/>
      <c r="RKO173" s="3"/>
      <c r="RKP173" s="3"/>
      <c r="RKQ173" s="3"/>
      <c r="RKR173" s="3"/>
      <c r="RKS173" s="3"/>
      <c r="RKT173" s="3"/>
      <c r="RKU173" s="3"/>
      <c r="RKV173" s="3"/>
      <c r="RKW173" s="3"/>
      <c r="RKX173" s="3"/>
      <c r="RKY173" s="3"/>
      <c r="RKZ173" s="3"/>
      <c r="RLA173" s="3"/>
      <c r="RLB173" s="3"/>
      <c r="RLC173" s="3"/>
      <c r="RLD173" s="3"/>
      <c r="RLE173" s="3"/>
      <c r="RLF173" s="3"/>
      <c r="RLG173" s="3"/>
      <c r="RLH173" s="3"/>
      <c r="RLI173" s="3"/>
      <c r="RLJ173" s="3"/>
      <c r="RLK173" s="3"/>
      <c r="RLL173" s="3"/>
      <c r="RLM173" s="3"/>
      <c r="RLN173" s="3"/>
      <c r="RLO173" s="3"/>
      <c r="RLP173" s="3"/>
      <c r="RLQ173" s="3"/>
      <c r="RLR173" s="3"/>
      <c r="RLS173" s="3"/>
      <c r="RLT173" s="3"/>
      <c r="RLU173" s="3"/>
      <c r="RLV173" s="3"/>
      <c r="RLW173" s="3"/>
      <c r="RLX173" s="3"/>
      <c r="RLY173" s="3"/>
      <c r="RLZ173" s="3"/>
      <c r="RMA173" s="3"/>
      <c r="RMB173" s="3"/>
      <c r="RMC173" s="3"/>
      <c r="RMD173" s="3"/>
      <c r="RME173" s="3"/>
      <c r="RMF173" s="3"/>
      <c r="RMG173" s="3"/>
      <c r="RMH173" s="3"/>
      <c r="RMI173" s="3"/>
      <c r="RMJ173" s="3"/>
      <c r="RMK173" s="3"/>
      <c r="RML173" s="3"/>
      <c r="RMM173" s="3"/>
      <c r="RMN173" s="3"/>
      <c r="RMO173" s="3"/>
      <c r="RMP173" s="3"/>
      <c r="RMQ173" s="3"/>
      <c r="RMR173" s="3"/>
      <c r="RMS173" s="3"/>
      <c r="RMT173" s="3"/>
      <c r="RMU173" s="3"/>
      <c r="RMV173" s="3"/>
      <c r="RMW173" s="3"/>
      <c r="RMX173" s="3"/>
      <c r="RMY173" s="3"/>
      <c r="RMZ173" s="3"/>
      <c r="RNA173" s="3"/>
      <c r="RNB173" s="3"/>
      <c r="RNC173" s="3"/>
      <c r="RND173" s="3"/>
      <c r="RNE173" s="3"/>
      <c r="RNF173" s="3"/>
      <c r="RNG173" s="3"/>
      <c r="RNH173" s="3"/>
      <c r="RNI173" s="3"/>
      <c r="RNJ173" s="3"/>
      <c r="RNK173" s="3"/>
      <c r="RNL173" s="3"/>
      <c r="RNM173" s="3"/>
      <c r="RNN173" s="3"/>
      <c r="RNO173" s="3"/>
      <c r="RNP173" s="3"/>
      <c r="RNQ173" s="3"/>
      <c r="RNR173" s="3"/>
      <c r="RNS173" s="3"/>
      <c r="RNT173" s="3"/>
      <c r="RNU173" s="3"/>
      <c r="RNV173" s="3"/>
      <c r="RNW173" s="3"/>
      <c r="RNX173" s="3"/>
      <c r="RNY173" s="3"/>
      <c r="RNZ173" s="3"/>
      <c r="ROA173" s="3"/>
      <c r="ROB173" s="3"/>
      <c r="ROC173" s="3"/>
      <c r="ROD173" s="3"/>
      <c r="ROE173" s="3"/>
      <c r="ROF173" s="3"/>
      <c r="ROG173" s="3"/>
      <c r="ROH173" s="3"/>
      <c r="ROI173" s="3"/>
      <c r="ROJ173" s="3"/>
      <c r="ROK173" s="3"/>
      <c r="ROL173" s="3"/>
      <c r="ROM173" s="3"/>
      <c r="RON173" s="3"/>
      <c r="ROO173" s="3"/>
      <c r="ROP173" s="3"/>
      <c r="ROQ173" s="3"/>
      <c r="ROR173" s="3"/>
      <c r="ROS173" s="3"/>
      <c r="ROT173" s="3"/>
      <c r="ROU173" s="3"/>
      <c r="ROV173" s="3"/>
      <c r="ROW173" s="3"/>
      <c r="ROX173" s="3"/>
      <c r="ROY173" s="3"/>
      <c r="ROZ173" s="3"/>
      <c r="RPA173" s="3"/>
      <c r="RPB173" s="3"/>
      <c r="RPC173" s="3"/>
      <c r="RPD173" s="3"/>
      <c r="RPE173" s="3"/>
      <c r="RPF173" s="3"/>
      <c r="RPG173" s="3"/>
      <c r="RPH173" s="3"/>
      <c r="RPI173" s="3"/>
      <c r="RPJ173" s="3"/>
      <c r="RPK173" s="3"/>
      <c r="RPL173" s="3"/>
      <c r="RPM173" s="3"/>
      <c r="RPN173" s="3"/>
      <c r="RPO173" s="3"/>
      <c r="RPP173" s="3"/>
      <c r="RPQ173" s="3"/>
      <c r="RPR173" s="3"/>
      <c r="RPS173" s="3"/>
      <c r="RPT173" s="3"/>
      <c r="RPU173" s="3"/>
      <c r="RPV173" s="3"/>
      <c r="RPW173" s="3"/>
      <c r="RPX173" s="3"/>
      <c r="RPY173" s="3"/>
      <c r="RPZ173" s="3"/>
      <c r="RQA173" s="3"/>
      <c r="RQB173" s="3"/>
      <c r="RQC173" s="3"/>
      <c r="RQD173" s="3"/>
      <c r="RQE173" s="3"/>
      <c r="RQF173" s="3"/>
      <c r="RQG173" s="3"/>
      <c r="RQH173" s="3"/>
      <c r="RQI173" s="3"/>
      <c r="RQJ173" s="3"/>
      <c r="RQK173" s="3"/>
      <c r="RQL173" s="3"/>
      <c r="RQM173" s="3"/>
      <c r="RQN173" s="3"/>
      <c r="RQO173" s="3"/>
      <c r="RQP173" s="3"/>
      <c r="RQQ173" s="3"/>
      <c r="RQR173" s="3"/>
      <c r="RQS173" s="3"/>
      <c r="RQT173" s="3"/>
      <c r="RQU173" s="3"/>
      <c r="RQV173" s="3"/>
      <c r="RQW173" s="3"/>
      <c r="RQX173" s="3"/>
      <c r="RQY173" s="3"/>
      <c r="RQZ173" s="3"/>
      <c r="RRA173" s="3"/>
      <c r="RRB173" s="3"/>
      <c r="RRC173" s="3"/>
      <c r="RRD173" s="3"/>
      <c r="RRE173" s="3"/>
      <c r="RRF173" s="3"/>
      <c r="RRG173" s="3"/>
      <c r="RRH173" s="3"/>
      <c r="RRI173" s="3"/>
      <c r="RRJ173" s="3"/>
      <c r="RRK173" s="3"/>
      <c r="RRL173" s="3"/>
      <c r="RRM173" s="3"/>
      <c r="RRN173" s="3"/>
      <c r="RRO173" s="3"/>
      <c r="RRP173" s="3"/>
      <c r="RRQ173" s="3"/>
      <c r="RRR173" s="3"/>
      <c r="RRS173" s="3"/>
      <c r="RRT173" s="3"/>
      <c r="RRU173" s="3"/>
      <c r="RRV173" s="3"/>
      <c r="RRW173" s="3"/>
      <c r="RRX173" s="3"/>
      <c r="RRY173" s="3"/>
      <c r="RRZ173" s="3"/>
      <c r="RSA173" s="3"/>
      <c r="RSB173" s="3"/>
      <c r="RSC173" s="3"/>
      <c r="RSD173" s="3"/>
      <c r="RSE173" s="3"/>
      <c r="RSF173" s="3"/>
      <c r="RSG173" s="3"/>
      <c r="RSH173" s="3"/>
      <c r="RSI173" s="3"/>
      <c r="RSJ173" s="3"/>
      <c r="RSK173" s="3"/>
      <c r="RSL173" s="3"/>
      <c r="RSM173" s="3"/>
      <c r="RSN173" s="3"/>
      <c r="RSO173" s="3"/>
      <c r="RSP173" s="3"/>
      <c r="RSQ173" s="3"/>
      <c r="RSR173" s="3"/>
      <c r="RSS173" s="3"/>
      <c r="RST173" s="3"/>
      <c r="RSU173" s="3"/>
      <c r="RSV173" s="3"/>
      <c r="RSW173" s="3"/>
      <c r="RSX173" s="3"/>
      <c r="RSY173" s="3"/>
      <c r="RSZ173" s="3"/>
      <c r="RTA173" s="3"/>
      <c r="RTB173" s="3"/>
      <c r="RTC173" s="3"/>
      <c r="RTD173" s="3"/>
      <c r="RTE173" s="3"/>
      <c r="RTF173" s="3"/>
      <c r="RTG173" s="3"/>
      <c r="RTH173" s="3"/>
      <c r="RTI173" s="3"/>
      <c r="RTJ173" s="3"/>
      <c r="RTK173" s="3"/>
      <c r="RTL173" s="3"/>
      <c r="RTM173" s="3"/>
      <c r="RTN173" s="3"/>
      <c r="RTO173" s="3"/>
      <c r="RTP173" s="3"/>
      <c r="RTQ173" s="3"/>
      <c r="RTR173" s="3"/>
      <c r="RTS173" s="3"/>
      <c r="RTT173" s="3"/>
      <c r="RTU173" s="3"/>
      <c r="RTV173" s="3"/>
      <c r="RTW173" s="3"/>
      <c r="RTX173" s="3"/>
      <c r="RTY173" s="3"/>
      <c r="RTZ173" s="3"/>
      <c r="RUA173" s="3"/>
      <c r="RUB173" s="3"/>
      <c r="RUC173" s="3"/>
      <c r="RUD173" s="3"/>
      <c r="RUE173" s="3"/>
      <c r="RUF173" s="3"/>
      <c r="RUG173" s="3"/>
      <c r="RUH173" s="3"/>
      <c r="RUI173" s="3"/>
      <c r="RUJ173" s="3"/>
      <c r="RUK173" s="3"/>
      <c r="RUL173" s="3"/>
      <c r="RUM173" s="3"/>
      <c r="RUN173" s="3"/>
      <c r="RUO173" s="3"/>
      <c r="RUP173" s="3"/>
      <c r="RUQ173" s="3"/>
      <c r="RUR173" s="3"/>
      <c r="RUS173" s="3"/>
      <c r="RUT173" s="3"/>
      <c r="RUU173" s="3"/>
      <c r="RUV173" s="3"/>
      <c r="RUW173" s="3"/>
      <c r="RUX173" s="3"/>
      <c r="RUY173" s="3"/>
      <c r="RUZ173" s="3"/>
      <c r="RVA173" s="3"/>
      <c r="RVB173" s="3"/>
      <c r="RVC173" s="3"/>
      <c r="RVD173" s="3"/>
      <c r="RVE173" s="3"/>
      <c r="RVF173" s="3"/>
      <c r="RVG173" s="3"/>
      <c r="RVH173" s="3"/>
      <c r="RVI173" s="3"/>
      <c r="RVJ173" s="3"/>
      <c r="RVK173" s="3"/>
      <c r="RVL173" s="3"/>
      <c r="RVM173" s="3"/>
      <c r="RVN173" s="3"/>
      <c r="RVO173" s="3"/>
      <c r="RVP173" s="3"/>
      <c r="RVQ173" s="3"/>
      <c r="RVR173" s="3"/>
      <c r="RVS173" s="3"/>
      <c r="RVT173" s="3"/>
      <c r="RVU173" s="3"/>
      <c r="RVV173" s="3"/>
      <c r="RVW173" s="3"/>
      <c r="RVX173" s="3"/>
      <c r="RVY173" s="3"/>
      <c r="RVZ173" s="3"/>
      <c r="RWA173" s="3"/>
      <c r="RWB173" s="3"/>
      <c r="RWC173" s="3"/>
      <c r="RWD173" s="3"/>
      <c r="RWE173" s="3"/>
      <c r="RWF173" s="3"/>
      <c r="RWG173" s="3"/>
      <c r="RWH173" s="3"/>
      <c r="RWI173" s="3"/>
      <c r="RWJ173" s="3"/>
      <c r="RWK173" s="3"/>
      <c r="RWL173" s="3"/>
      <c r="RWM173" s="3"/>
      <c r="RWN173" s="3"/>
      <c r="RWO173" s="3"/>
      <c r="RWP173" s="3"/>
      <c r="RWQ173" s="3"/>
      <c r="RWR173" s="3"/>
      <c r="RWS173" s="3"/>
      <c r="RWT173" s="3"/>
      <c r="RWU173" s="3"/>
      <c r="RWV173" s="3"/>
      <c r="RWW173" s="3"/>
      <c r="RWX173" s="3"/>
      <c r="RWY173" s="3"/>
      <c r="RWZ173" s="3"/>
      <c r="RXA173" s="3"/>
      <c r="RXB173" s="3"/>
      <c r="RXC173" s="3"/>
      <c r="RXD173" s="3"/>
      <c r="RXE173" s="3"/>
      <c r="RXF173" s="3"/>
      <c r="RXG173" s="3"/>
      <c r="RXH173" s="3"/>
      <c r="RXI173" s="3"/>
      <c r="RXJ173" s="3"/>
      <c r="RXK173" s="3"/>
      <c r="RXL173" s="3"/>
      <c r="RXM173" s="3"/>
      <c r="RXN173" s="3"/>
      <c r="RXO173" s="3"/>
      <c r="RXP173" s="3"/>
      <c r="RXQ173" s="3"/>
      <c r="RXR173" s="3"/>
      <c r="RXS173" s="3"/>
      <c r="RXT173" s="3"/>
      <c r="RXU173" s="3"/>
      <c r="RXV173" s="3"/>
      <c r="RXW173" s="3"/>
      <c r="RXX173" s="3"/>
      <c r="RXY173" s="3"/>
      <c r="RXZ173" s="3"/>
      <c r="RYA173" s="3"/>
      <c r="RYB173" s="3"/>
      <c r="RYC173" s="3"/>
      <c r="RYD173" s="3"/>
      <c r="RYE173" s="3"/>
      <c r="RYF173" s="3"/>
      <c r="RYG173" s="3"/>
      <c r="RYH173" s="3"/>
      <c r="RYI173" s="3"/>
      <c r="RYJ173" s="3"/>
      <c r="RYK173" s="3"/>
      <c r="RYL173" s="3"/>
      <c r="RYM173" s="3"/>
      <c r="RYN173" s="3"/>
      <c r="RYO173" s="3"/>
      <c r="RYP173" s="3"/>
      <c r="RYQ173" s="3"/>
      <c r="RYR173" s="3"/>
      <c r="RYS173" s="3"/>
      <c r="RYT173" s="3"/>
      <c r="RYU173" s="3"/>
      <c r="RYV173" s="3"/>
      <c r="RYW173" s="3"/>
      <c r="RYX173" s="3"/>
      <c r="RYY173" s="3"/>
      <c r="RYZ173" s="3"/>
      <c r="RZA173" s="3"/>
      <c r="RZB173" s="3"/>
      <c r="RZC173" s="3"/>
      <c r="RZD173" s="3"/>
      <c r="RZE173" s="3"/>
      <c r="RZF173" s="3"/>
      <c r="RZG173" s="3"/>
      <c r="RZH173" s="3"/>
      <c r="RZI173" s="3"/>
      <c r="RZJ173" s="3"/>
      <c r="RZK173" s="3"/>
      <c r="RZL173" s="3"/>
      <c r="RZM173" s="3"/>
      <c r="RZN173" s="3"/>
      <c r="RZO173" s="3"/>
      <c r="RZP173" s="3"/>
      <c r="RZQ173" s="3"/>
      <c r="RZR173" s="3"/>
      <c r="RZS173" s="3"/>
      <c r="RZT173" s="3"/>
      <c r="RZU173" s="3"/>
      <c r="RZV173" s="3"/>
      <c r="RZW173" s="3"/>
      <c r="RZX173" s="3"/>
      <c r="RZY173" s="3"/>
      <c r="RZZ173" s="3"/>
      <c r="SAA173" s="3"/>
      <c r="SAB173" s="3"/>
      <c r="SAC173" s="3"/>
      <c r="SAD173" s="3"/>
      <c r="SAE173" s="3"/>
      <c r="SAF173" s="3"/>
      <c r="SAG173" s="3"/>
      <c r="SAH173" s="3"/>
      <c r="SAI173" s="3"/>
      <c r="SAJ173" s="3"/>
      <c r="SAK173" s="3"/>
      <c r="SAL173" s="3"/>
      <c r="SAM173" s="3"/>
      <c r="SAN173" s="3"/>
      <c r="SAO173" s="3"/>
      <c r="SAP173" s="3"/>
      <c r="SAQ173" s="3"/>
      <c r="SAR173" s="3"/>
      <c r="SAS173" s="3"/>
      <c r="SAT173" s="3"/>
      <c r="SAU173" s="3"/>
      <c r="SAV173" s="3"/>
      <c r="SAW173" s="3"/>
      <c r="SAX173" s="3"/>
      <c r="SAY173" s="3"/>
      <c r="SAZ173" s="3"/>
      <c r="SBA173" s="3"/>
      <c r="SBB173" s="3"/>
      <c r="SBC173" s="3"/>
      <c r="SBD173" s="3"/>
      <c r="SBE173" s="3"/>
      <c r="SBF173" s="3"/>
      <c r="SBG173" s="3"/>
      <c r="SBH173" s="3"/>
      <c r="SBI173" s="3"/>
      <c r="SBJ173" s="3"/>
      <c r="SBK173" s="3"/>
      <c r="SBL173" s="3"/>
      <c r="SBM173" s="3"/>
      <c r="SBN173" s="3"/>
      <c r="SBO173" s="3"/>
      <c r="SBP173" s="3"/>
      <c r="SBQ173" s="3"/>
      <c r="SBR173" s="3"/>
      <c r="SBS173" s="3"/>
      <c r="SBT173" s="3"/>
      <c r="SBU173" s="3"/>
      <c r="SBV173" s="3"/>
      <c r="SBW173" s="3"/>
      <c r="SBX173" s="3"/>
      <c r="SBY173" s="3"/>
      <c r="SBZ173" s="3"/>
      <c r="SCA173" s="3"/>
      <c r="SCB173" s="3"/>
      <c r="SCC173" s="3"/>
      <c r="SCD173" s="3"/>
      <c r="SCE173" s="3"/>
      <c r="SCF173" s="3"/>
      <c r="SCG173" s="3"/>
      <c r="SCH173" s="3"/>
      <c r="SCI173" s="3"/>
      <c r="SCJ173" s="3"/>
      <c r="SCK173" s="3"/>
      <c r="SCL173" s="3"/>
      <c r="SCM173" s="3"/>
      <c r="SCN173" s="3"/>
      <c r="SCO173" s="3"/>
      <c r="SCP173" s="3"/>
      <c r="SCQ173" s="3"/>
      <c r="SCR173" s="3"/>
      <c r="SCS173" s="3"/>
      <c r="SCT173" s="3"/>
      <c r="SCU173" s="3"/>
      <c r="SCV173" s="3"/>
      <c r="SCW173" s="3"/>
      <c r="SCX173" s="3"/>
      <c r="SCY173" s="3"/>
      <c r="SCZ173" s="3"/>
      <c r="SDA173" s="3"/>
      <c r="SDB173" s="3"/>
      <c r="SDC173" s="3"/>
      <c r="SDD173" s="3"/>
      <c r="SDE173" s="3"/>
      <c r="SDF173" s="3"/>
      <c r="SDG173" s="3"/>
      <c r="SDH173" s="3"/>
      <c r="SDI173" s="3"/>
      <c r="SDJ173" s="3"/>
      <c r="SDK173" s="3"/>
      <c r="SDL173" s="3"/>
      <c r="SDM173" s="3"/>
      <c r="SDN173" s="3"/>
      <c r="SDO173" s="3"/>
      <c r="SDP173" s="3"/>
      <c r="SDQ173" s="3"/>
      <c r="SDR173" s="3"/>
      <c r="SDS173" s="3"/>
      <c r="SDT173" s="3"/>
      <c r="SDU173" s="3"/>
      <c r="SDV173" s="3"/>
      <c r="SDW173" s="3"/>
      <c r="SDX173" s="3"/>
      <c r="SDY173" s="3"/>
      <c r="SDZ173" s="3"/>
      <c r="SEA173" s="3"/>
      <c r="SEB173" s="3"/>
      <c r="SEC173" s="3"/>
      <c r="SED173" s="3"/>
      <c r="SEE173" s="3"/>
      <c r="SEF173" s="3"/>
      <c r="SEG173" s="3"/>
      <c r="SEH173" s="3"/>
      <c r="SEI173" s="3"/>
      <c r="SEJ173" s="3"/>
      <c r="SEK173" s="3"/>
      <c r="SEL173" s="3"/>
      <c r="SEM173" s="3"/>
      <c r="SEN173" s="3"/>
      <c r="SEO173" s="3"/>
      <c r="SEP173" s="3"/>
      <c r="SEQ173" s="3"/>
      <c r="SER173" s="3"/>
      <c r="SES173" s="3"/>
      <c r="SET173" s="3"/>
      <c r="SEU173" s="3"/>
      <c r="SEV173" s="3"/>
      <c r="SEW173" s="3"/>
      <c r="SEX173" s="3"/>
      <c r="SEY173" s="3"/>
      <c r="SEZ173" s="3"/>
      <c r="SFA173" s="3"/>
      <c r="SFB173" s="3"/>
      <c r="SFC173" s="3"/>
      <c r="SFD173" s="3"/>
      <c r="SFE173" s="3"/>
      <c r="SFF173" s="3"/>
      <c r="SFG173" s="3"/>
      <c r="SFH173" s="3"/>
      <c r="SFI173" s="3"/>
      <c r="SFJ173" s="3"/>
      <c r="SFK173" s="3"/>
      <c r="SFL173" s="3"/>
      <c r="SFM173" s="3"/>
      <c r="SFN173" s="3"/>
      <c r="SFO173" s="3"/>
      <c r="SFP173" s="3"/>
      <c r="SFQ173" s="3"/>
      <c r="SFR173" s="3"/>
      <c r="SFS173" s="3"/>
      <c r="SFT173" s="3"/>
      <c r="SFU173" s="3"/>
      <c r="SFV173" s="3"/>
      <c r="SFW173" s="3"/>
      <c r="SFX173" s="3"/>
      <c r="SFY173" s="3"/>
      <c r="SFZ173" s="3"/>
      <c r="SGA173" s="3"/>
      <c r="SGB173" s="3"/>
      <c r="SGC173" s="3"/>
      <c r="SGD173" s="3"/>
      <c r="SGE173" s="3"/>
      <c r="SGF173" s="3"/>
      <c r="SGG173" s="3"/>
      <c r="SGH173" s="3"/>
      <c r="SGI173" s="3"/>
      <c r="SGJ173" s="3"/>
      <c r="SGK173" s="3"/>
      <c r="SGL173" s="3"/>
      <c r="SGM173" s="3"/>
      <c r="SGN173" s="3"/>
      <c r="SGO173" s="3"/>
      <c r="SGP173" s="3"/>
      <c r="SGQ173" s="3"/>
      <c r="SGR173" s="3"/>
      <c r="SGS173" s="3"/>
      <c r="SGT173" s="3"/>
      <c r="SGU173" s="3"/>
      <c r="SGV173" s="3"/>
      <c r="SGW173" s="3"/>
      <c r="SGX173" s="3"/>
      <c r="SGY173" s="3"/>
      <c r="SGZ173" s="3"/>
      <c r="SHA173" s="3"/>
      <c r="SHB173" s="3"/>
      <c r="SHC173" s="3"/>
      <c r="SHD173" s="3"/>
      <c r="SHE173" s="3"/>
      <c r="SHF173" s="3"/>
      <c r="SHG173" s="3"/>
      <c r="SHH173" s="3"/>
      <c r="SHI173" s="3"/>
      <c r="SHJ173" s="3"/>
      <c r="SHK173" s="3"/>
      <c r="SHL173" s="3"/>
      <c r="SHM173" s="3"/>
      <c r="SHN173" s="3"/>
      <c r="SHO173" s="3"/>
      <c r="SHP173" s="3"/>
      <c r="SHQ173" s="3"/>
      <c r="SHR173" s="3"/>
      <c r="SHS173" s="3"/>
      <c r="SHT173" s="3"/>
      <c r="SHU173" s="3"/>
      <c r="SHV173" s="3"/>
      <c r="SHW173" s="3"/>
      <c r="SHX173" s="3"/>
      <c r="SHY173" s="3"/>
      <c r="SHZ173" s="3"/>
      <c r="SIA173" s="3"/>
      <c r="SIB173" s="3"/>
      <c r="SIC173" s="3"/>
      <c r="SID173" s="3"/>
      <c r="SIE173" s="3"/>
      <c r="SIF173" s="3"/>
      <c r="SIG173" s="3"/>
      <c r="SIH173" s="3"/>
      <c r="SII173" s="3"/>
      <c r="SIJ173" s="3"/>
      <c r="SIK173" s="3"/>
      <c r="SIL173" s="3"/>
      <c r="SIM173" s="3"/>
      <c r="SIN173" s="3"/>
      <c r="SIO173" s="3"/>
      <c r="SIP173" s="3"/>
      <c r="SIQ173" s="3"/>
      <c r="SIR173" s="3"/>
      <c r="SIS173" s="3"/>
      <c r="SIT173" s="3"/>
      <c r="SIU173" s="3"/>
      <c r="SIV173" s="3"/>
      <c r="SIW173" s="3"/>
      <c r="SIX173" s="3"/>
      <c r="SIY173" s="3"/>
      <c r="SIZ173" s="3"/>
      <c r="SJA173" s="3"/>
      <c r="SJB173" s="3"/>
      <c r="SJC173" s="3"/>
      <c r="SJD173" s="3"/>
      <c r="SJE173" s="3"/>
      <c r="SJF173" s="3"/>
      <c r="SJG173" s="3"/>
      <c r="SJH173" s="3"/>
      <c r="SJI173" s="3"/>
      <c r="SJJ173" s="3"/>
      <c r="SJK173" s="3"/>
      <c r="SJL173" s="3"/>
      <c r="SJM173" s="3"/>
      <c r="SJN173" s="3"/>
      <c r="SJO173" s="3"/>
      <c r="SJP173" s="3"/>
      <c r="SJQ173" s="3"/>
      <c r="SJR173" s="3"/>
      <c r="SJS173" s="3"/>
      <c r="SJT173" s="3"/>
      <c r="SJU173" s="3"/>
      <c r="SJV173" s="3"/>
      <c r="SJW173" s="3"/>
      <c r="SJX173" s="3"/>
      <c r="SJY173" s="3"/>
      <c r="SJZ173" s="3"/>
      <c r="SKA173" s="3"/>
      <c r="SKB173" s="3"/>
      <c r="SKC173" s="3"/>
      <c r="SKD173" s="3"/>
      <c r="SKE173" s="3"/>
      <c r="SKF173" s="3"/>
      <c r="SKG173" s="3"/>
      <c r="SKH173" s="3"/>
      <c r="SKI173" s="3"/>
      <c r="SKJ173" s="3"/>
      <c r="SKK173" s="3"/>
      <c r="SKL173" s="3"/>
      <c r="SKM173" s="3"/>
      <c r="SKN173" s="3"/>
      <c r="SKO173" s="3"/>
      <c r="SKP173" s="3"/>
      <c r="SKQ173" s="3"/>
      <c r="SKR173" s="3"/>
      <c r="SKS173" s="3"/>
      <c r="SKT173" s="3"/>
      <c r="SKU173" s="3"/>
      <c r="SKV173" s="3"/>
      <c r="SKW173" s="3"/>
      <c r="SKX173" s="3"/>
      <c r="SKY173" s="3"/>
      <c r="SKZ173" s="3"/>
      <c r="SLA173" s="3"/>
      <c r="SLB173" s="3"/>
      <c r="SLC173" s="3"/>
      <c r="SLD173" s="3"/>
      <c r="SLE173" s="3"/>
      <c r="SLF173" s="3"/>
      <c r="SLG173" s="3"/>
      <c r="SLH173" s="3"/>
      <c r="SLI173" s="3"/>
      <c r="SLJ173" s="3"/>
      <c r="SLK173" s="3"/>
      <c r="SLL173" s="3"/>
      <c r="SLM173" s="3"/>
      <c r="SLN173" s="3"/>
      <c r="SLO173" s="3"/>
      <c r="SLP173" s="3"/>
      <c r="SLQ173" s="3"/>
      <c r="SLR173" s="3"/>
      <c r="SLS173" s="3"/>
      <c r="SLT173" s="3"/>
      <c r="SLU173" s="3"/>
      <c r="SLV173" s="3"/>
      <c r="SLW173" s="3"/>
      <c r="SLX173" s="3"/>
      <c r="SLY173" s="3"/>
      <c r="SLZ173" s="3"/>
      <c r="SMA173" s="3"/>
      <c r="SMB173" s="3"/>
      <c r="SMC173" s="3"/>
      <c r="SMD173" s="3"/>
      <c r="SME173" s="3"/>
      <c r="SMF173" s="3"/>
      <c r="SMG173" s="3"/>
      <c r="SMH173" s="3"/>
      <c r="SMI173" s="3"/>
      <c r="SMJ173" s="3"/>
      <c r="SMK173" s="3"/>
      <c r="SML173" s="3"/>
      <c r="SMM173" s="3"/>
      <c r="SMN173" s="3"/>
      <c r="SMO173" s="3"/>
      <c r="SMP173" s="3"/>
      <c r="SMQ173" s="3"/>
      <c r="SMR173" s="3"/>
      <c r="SMS173" s="3"/>
      <c r="SMT173" s="3"/>
      <c r="SMU173" s="3"/>
      <c r="SMV173" s="3"/>
      <c r="SMW173" s="3"/>
      <c r="SMX173" s="3"/>
      <c r="SMY173" s="3"/>
      <c r="SMZ173" s="3"/>
      <c r="SNA173" s="3"/>
      <c r="SNB173" s="3"/>
      <c r="SNC173" s="3"/>
      <c r="SND173" s="3"/>
      <c r="SNE173" s="3"/>
      <c r="SNF173" s="3"/>
      <c r="SNG173" s="3"/>
      <c r="SNH173" s="3"/>
      <c r="SNI173" s="3"/>
      <c r="SNJ173" s="3"/>
      <c r="SNK173" s="3"/>
      <c r="SNL173" s="3"/>
      <c r="SNM173" s="3"/>
      <c r="SNN173" s="3"/>
      <c r="SNO173" s="3"/>
      <c r="SNP173" s="3"/>
      <c r="SNQ173" s="3"/>
      <c r="SNR173" s="3"/>
      <c r="SNS173" s="3"/>
      <c r="SNT173" s="3"/>
      <c r="SNU173" s="3"/>
      <c r="SNV173" s="3"/>
      <c r="SNW173" s="3"/>
      <c r="SNX173" s="3"/>
      <c r="SNY173" s="3"/>
      <c r="SNZ173" s="3"/>
      <c r="SOA173" s="3"/>
      <c r="SOB173" s="3"/>
      <c r="SOC173" s="3"/>
      <c r="SOD173" s="3"/>
      <c r="SOE173" s="3"/>
      <c r="SOF173" s="3"/>
      <c r="SOG173" s="3"/>
      <c r="SOH173" s="3"/>
      <c r="SOI173" s="3"/>
      <c r="SOJ173" s="3"/>
      <c r="SOK173" s="3"/>
      <c r="SOL173" s="3"/>
      <c r="SOM173" s="3"/>
      <c r="SON173" s="3"/>
      <c r="SOO173" s="3"/>
      <c r="SOP173" s="3"/>
      <c r="SOQ173" s="3"/>
      <c r="SOR173" s="3"/>
      <c r="SOS173" s="3"/>
      <c r="SOT173" s="3"/>
      <c r="SOU173" s="3"/>
      <c r="SOV173" s="3"/>
      <c r="SOW173" s="3"/>
      <c r="SOX173" s="3"/>
      <c r="SOY173" s="3"/>
      <c r="SOZ173" s="3"/>
      <c r="SPA173" s="3"/>
      <c r="SPB173" s="3"/>
      <c r="SPC173" s="3"/>
      <c r="SPD173" s="3"/>
      <c r="SPE173" s="3"/>
      <c r="SPF173" s="3"/>
      <c r="SPG173" s="3"/>
      <c r="SPH173" s="3"/>
      <c r="SPI173" s="3"/>
      <c r="SPJ173" s="3"/>
      <c r="SPK173" s="3"/>
      <c r="SPL173" s="3"/>
      <c r="SPM173" s="3"/>
      <c r="SPN173" s="3"/>
      <c r="SPO173" s="3"/>
      <c r="SPP173" s="3"/>
      <c r="SPQ173" s="3"/>
      <c r="SPR173" s="3"/>
      <c r="SPS173" s="3"/>
      <c r="SPT173" s="3"/>
      <c r="SPU173" s="3"/>
      <c r="SPV173" s="3"/>
      <c r="SPW173" s="3"/>
      <c r="SPX173" s="3"/>
      <c r="SPY173" s="3"/>
      <c r="SPZ173" s="3"/>
      <c r="SQA173" s="3"/>
      <c r="SQB173" s="3"/>
      <c r="SQC173" s="3"/>
      <c r="SQD173" s="3"/>
      <c r="SQE173" s="3"/>
      <c r="SQF173" s="3"/>
      <c r="SQG173" s="3"/>
      <c r="SQH173" s="3"/>
      <c r="SQI173" s="3"/>
      <c r="SQJ173" s="3"/>
      <c r="SQK173" s="3"/>
      <c r="SQL173" s="3"/>
      <c r="SQM173" s="3"/>
      <c r="SQN173" s="3"/>
      <c r="SQO173" s="3"/>
      <c r="SQP173" s="3"/>
      <c r="SQQ173" s="3"/>
      <c r="SQR173" s="3"/>
      <c r="SQS173" s="3"/>
      <c r="SQT173" s="3"/>
      <c r="SQU173" s="3"/>
      <c r="SQV173" s="3"/>
      <c r="SQW173" s="3"/>
      <c r="SQX173" s="3"/>
      <c r="SQY173" s="3"/>
      <c r="SQZ173" s="3"/>
      <c r="SRA173" s="3"/>
      <c r="SRB173" s="3"/>
      <c r="SRC173" s="3"/>
      <c r="SRD173" s="3"/>
      <c r="SRE173" s="3"/>
      <c r="SRF173" s="3"/>
      <c r="SRG173" s="3"/>
      <c r="SRH173" s="3"/>
      <c r="SRI173" s="3"/>
      <c r="SRJ173" s="3"/>
      <c r="SRK173" s="3"/>
      <c r="SRL173" s="3"/>
      <c r="SRM173" s="3"/>
      <c r="SRN173" s="3"/>
      <c r="SRO173" s="3"/>
      <c r="SRP173" s="3"/>
      <c r="SRQ173" s="3"/>
      <c r="SRR173" s="3"/>
      <c r="SRS173" s="3"/>
      <c r="SRT173" s="3"/>
      <c r="SRU173" s="3"/>
      <c r="SRV173" s="3"/>
      <c r="SRW173" s="3"/>
      <c r="SRX173" s="3"/>
      <c r="SRY173" s="3"/>
      <c r="SRZ173" s="3"/>
      <c r="SSA173" s="3"/>
      <c r="SSB173" s="3"/>
      <c r="SSC173" s="3"/>
      <c r="SSD173" s="3"/>
      <c r="SSE173" s="3"/>
      <c r="SSF173" s="3"/>
      <c r="SSG173" s="3"/>
      <c r="SSH173" s="3"/>
      <c r="SSI173" s="3"/>
      <c r="SSJ173" s="3"/>
      <c r="SSK173" s="3"/>
      <c r="SSL173" s="3"/>
      <c r="SSM173" s="3"/>
      <c r="SSN173" s="3"/>
      <c r="SSO173" s="3"/>
      <c r="SSP173" s="3"/>
      <c r="SSQ173" s="3"/>
      <c r="SSR173" s="3"/>
      <c r="SSS173" s="3"/>
      <c r="SST173" s="3"/>
      <c r="SSU173" s="3"/>
      <c r="SSV173" s="3"/>
      <c r="SSW173" s="3"/>
      <c r="SSX173" s="3"/>
      <c r="SSY173" s="3"/>
      <c r="SSZ173" s="3"/>
      <c r="STA173" s="3"/>
      <c r="STB173" s="3"/>
      <c r="STC173" s="3"/>
      <c r="STD173" s="3"/>
      <c r="STE173" s="3"/>
      <c r="STF173" s="3"/>
      <c r="STG173" s="3"/>
      <c r="STH173" s="3"/>
      <c r="STI173" s="3"/>
      <c r="STJ173" s="3"/>
      <c r="STK173" s="3"/>
      <c r="STL173" s="3"/>
      <c r="STM173" s="3"/>
      <c r="STN173" s="3"/>
      <c r="STO173" s="3"/>
      <c r="STP173" s="3"/>
      <c r="STQ173" s="3"/>
      <c r="STR173" s="3"/>
      <c r="STS173" s="3"/>
      <c r="STT173" s="3"/>
      <c r="STU173" s="3"/>
      <c r="STV173" s="3"/>
      <c r="STW173" s="3"/>
      <c r="STX173" s="3"/>
      <c r="STY173" s="3"/>
      <c r="STZ173" s="3"/>
      <c r="SUA173" s="3"/>
      <c r="SUB173" s="3"/>
      <c r="SUC173" s="3"/>
      <c r="SUD173" s="3"/>
      <c r="SUE173" s="3"/>
      <c r="SUF173" s="3"/>
      <c r="SUG173" s="3"/>
      <c r="SUH173" s="3"/>
      <c r="SUI173" s="3"/>
      <c r="SUJ173" s="3"/>
      <c r="SUK173" s="3"/>
      <c r="SUL173" s="3"/>
      <c r="SUM173" s="3"/>
      <c r="SUN173" s="3"/>
      <c r="SUO173" s="3"/>
      <c r="SUP173" s="3"/>
      <c r="SUQ173" s="3"/>
      <c r="SUR173" s="3"/>
      <c r="SUS173" s="3"/>
      <c r="SUT173" s="3"/>
      <c r="SUU173" s="3"/>
      <c r="SUV173" s="3"/>
      <c r="SUW173" s="3"/>
      <c r="SUX173" s="3"/>
      <c r="SUY173" s="3"/>
      <c r="SUZ173" s="3"/>
      <c r="SVA173" s="3"/>
      <c r="SVB173" s="3"/>
      <c r="SVC173" s="3"/>
      <c r="SVD173" s="3"/>
      <c r="SVE173" s="3"/>
      <c r="SVF173" s="3"/>
      <c r="SVG173" s="3"/>
      <c r="SVH173" s="3"/>
      <c r="SVI173" s="3"/>
      <c r="SVJ173" s="3"/>
      <c r="SVK173" s="3"/>
      <c r="SVL173" s="3"/>
      <c r="SVM173" s="3"/>
      <c r="SVN173" s="3"/>
      <c r="SVO173" s="3"/>
      <c r="SVP173" s="3"/>
      <c r="SVQ173" s="3"/>
      <c r="SVR173" s="3"/>
      <c r="SVS173" s="3"/>
      <c r="SVT173" s="3"/>
      <c r="SVU173" s="3"/>
      <c r="SVV173" s="3"/>
      <c r="SVW173" s="3"/>
      <c r="SVX173" s="3"/>
      <c r="SVY173" s="3"/>
      <c r="SVZ173" s="3"/>
      <c r="SWA173" s="3"/>
      <c r="SWB173" s="3"/>
      <c r="SWC173" s="3"/>
      <c r="SWD173" s="3"/>
      <c r="SWE173" s="3"/>
      <c r="SWF173" s="3"/>
      <c r="SWG173" s="3"/>
      <c r="SWH173" s="3"/>
      <c r="SWI173" s="3"/>
      <c r="SWJ173" s="3"/>
      <c r="SWK173" s="3"/>
      <c r="SWL173" s="3"/>
      <c r="SWM173" s="3"/>
      <c r="SWN173" s="3"/>
      <c r="SWO173" s="3"/>
      <c r="SWP173" s="3"/>
      <c r="SWQ173" s="3"/>
      <c r="SWR173" s="3"/>
      <c r="SWS173" s="3"/>
      <c r="SWT173" s="3"/>
      <c r="SWU173" s="3"/>
      <c r="SWV173" s="3"/>
      <c r="SWW173" s="3"/>
      <c r="SWX173" s="3"/>
      <c r="SWY173" s="3"/>
      <c r="SWZ173" s="3"/>
      <c r="SXA173" s="3"/>
      <c r="SXB173" s="3"/>
      <c r="SXC173" s="3"/>
      <c r="SXD173" s="3"/>
      <c r="SXE173" s="3"/>
      <c r="SXF173" s="3"/>
      <c r="SXG173" s="3"/>
      <c r="SXH173" s="3"/>
      <c r="SXI173" s="3"/>
      <c r="SXJ173" s="3"/>
      <c r="SXK173" s="3"/>
      <c r="SXL173" s="3"/>
      <c r="SXM173" s="3"/>
      <c r="SXN173" s="3"/>
      <c r="SXO173" s="3"/>
      <c r="SXP173" s="3"/>
      <c r="SXQ173" s="3"/>
      <c r="SXR173" s="3"/>
      <c r="SXS173" s="3"/>
      <c r="SXT173" s="3"/>
      <c r="SXU173" s="3"/>
      <c r="SXV173" s="3"/>
      <c r="SXW173" s="3"/>
      <c r="SXX173" s="3"/>
      <c r="SXY173" s="3"/>
      <c r="SXZ173" s="3"/>
      <c r="SYA173" s="3"/>
      <c r="SYB173" s="3"/>
      <c r="SYC173" s="3"/>
      <c r="SYD173" s="3"/>
      <c r="SYE173" s="3"/>
      <c r="SYF173" s="3"/>
      <c r="SYG173" s="3"/>
      <c r="SYH173" s="3"/>
      <c r="SYI173" s="3"/>
      <c r="SYJ173" s="3"/>
      <c r="SYK173" s="3"/>
      <c r="SYL173" s="3"/>
      <c r="SYM173" s="3"/>
      <c r="SYN173" s="3"/>
      <c r="SYO173" s="3"/>
      <c r="SYP173" s="3"/>
      <c r="SYQ173" s="3"/>
      <c r="SYR173" s="3"/>
      <c r="SYS173" s="3"/>
      <c r="SYT173" s="3"/>
      <c r="SYU173" s="3"/>
      <c r="SYV173" s="3"/>
      <c r="SYW173" s="3"/>
      <c r="SYX173" s="3"/>
      <c r="SYY173" s="3"/>
      <c r="SYZ173" s="3"/>
      <c r="SZA173" s="3"/>
      <c r="SZB173" s="3"/>
      <c r="SZC173" s="3"/>
      <c r="SZD173" s="3"/>
      <c r="SZE173" s="3"/>
      <c r="SZF173" s="3"/>
      <c r="SZG173" s="3"/>
      <c r="SZH173" s="3"/>
      <c r="SZI173" s="3"/>
      <c r="SZJ173" s="3"/>
      <c r="SZK173" s="3"/>
      <c r="SZL173" s="3"/>
      <c r="SZM173" s="3"/>
      <c r="SZN173" s="3"/>
      <c r="SZO173" s="3"/>
      <c r="SZP173" s="3"/>
      <c r="SZQ173" s="3"/>
      <c r="SZR173" s="3"/>
      <c r="SZS173" s="3"/>
      <c r="SZT173" s="3"/>
      <c r="SZU173" s="3"/>
      <c r="SZV173" s="3"/>
      <c r="SZW173" s="3"/>
      <c r="SZX173" s="3"/>
      <c r="SZY173" s="3"/>
      <c r="SZZ173" s="3"/>
      <c r="TAA173" s="3"/>
      <c r="TAB173" s="3"/>
      <c r="TAC173" s="3"/>
      <c r="TAD173" s="3"/>
      <c r="TAE173" s="3"/>
      <c r="TAF173" s="3"/>
      <c r="TAG173" s="3"/>
      <c r="TAH173" s="3"/>
      <c r="TAI173" s="3"/>
      <c r="TAJ173" s="3"/>
      <c r="TAK173" s="3"/>
      <c r="TAL173" s="3"/>
      <c r="TAM173" s="3"/>
      <c r="TAN173" s="3"/>
      <c r="TAO173" s="3"/>
      <c r="TAP173" s="3"/>
      <c r="TAQ173" s="3"/>
      <c r="TAR173" s="3"/>
      <c r="TAS173" s="3"/>
      <c r="TAT173" s="3"/>
      <c r="TAU173" s="3"/>
      <c r="TAV173" s="3"/>
      <c r="TAW173" s="3"/>
      <c r="TAX173" s="3"/>
      <c r="TAY173" s="3"/>
      <c r="TAZ173" s="3"/>
      <c r="TBA173" s="3"/>
      <c r="TBB173" s="3"/>
      <c r="TBC173" s="3"/>
      <c r="TBD173" s="3"/>
      <c r="TBE173" s="3"/>
      <c r="TBF173" s="3"/>
      <c r="TBG173" s="3"/>
      <c r="TBH173" s="3"/>
      <c r="TBI173" s="3"/>
      <c r="TBJ173" s="3"/>
      <c r="TBK173" s="3"/>
      <c r="TBL173" s="3"/>
      <c r="TBM173" s="3"/>
      <c r="TBN173" s="3"/>
      <c r="TBO173" s="3"/>
      <c r="TBP173" s="3"/>
      <c r="TBQ173" s="3"/>
      <c r="TBR173" s="3"/>
      <c r="TBS173" s="3"/>
      <c r="TBT173" s="3"/>
      <c r="TBU173" s="3"/>
      <c r="TBV173" s="3"/>
      <c r="TBW173" s="3"/>
      <c r="TBX173" s="3"/>
      <c r="TBY173" s="3"/>
      <c r="TBZ173" s="3"/>
      <c r="TCA173" s="3"/>
      <c r="TCB173" s="3"/>
      <c r="TCC173" s="3"/>
      <c r="TCD173" s="3"/>
      <c r="TCE173" s="3"/>
      <c r="TCF173" s="3"/>
      <c r="TCG173" s="3"/>
      <c r="TCH173" s="3"/>
      <c r="TCI173" s="3"/>
      <c r="TCJ173" s="3"/>
      <c r="TCK173" s="3"/>
      <c r="TCL173" s="3"/>
      <c r="TCM173" s="3"/>
      <c r="TCN173" s="3"/>
      <c r="TCO173" s="3"/>
      <c r="TCP173" s="3"/>
      <c r="TCQ173" s="3"/>
      <c r="TCR173" s="3"/>
      <c r="TCS173" s="3"/>
      <c r="TCT173" s="3"/>
      <c r="TCU173" s="3"/>
      <c r="TCV173" s="3"/>
      <c r="TCW173" s="3"/>
      <c r="TCX173" s="3"/>
      <c r="TCY173" s="3"/>
      <c r="TCZ173" s="3"/>
      <c r="TDA173" s="3"/>
      <c r="TDB173" s="3"/>
      <c r="TDC173" s="3"/>
      <c r="TDD173" s="3"/>
      <c r="TDE173" s="3"/>
      <c r="TDF173" s="3"/>
      <c r="TDG173" s="3"/>
      <c r="TDH173" s="3"/>
      <c r="TDI173" s="3"/>
      <c r="TDJ173" s="3"/>
      <c r="TDK173" s="3"/>
      <c r="TDL173" s="3"/>
      <c r="TDM173" s="3"/>
      <c r="TDN173" s="3"/>
      <c r="TDO173" s="3"/>
      <c r="TDP173" s="3"/>
      <c r="TDQ173" s="3"/>
      <c r="TDR173" s="3"/>
      <c r="TDS173" s="3"/>
      <c r="TDT173" s="3"/>
      <c r="TDU173" s="3"/>
      <c r="TDV173" s="3"/>
      <c r="TDW173" s="3"/>
      <c r="TDX173" s="3"/>
      <c r="TDY173" s="3"/>
      <c r="TDZ173" s="3"/>
      <c r="TEA173" s="3"/>
      <c r="TEB173" s="3"/>
      <c r="TEC173" s="3"/>
      <c r="TED173" s="3"/>
      <c r="TEE173" s="3"/>
      <c r="TEF173" s="3"/>
      <c r="TEG173" s="3"/>
      <c r="TEH173" s="3"/>
      <c r="TEI173" s="3"/>
      <c r="TEJ173" s="3"/>
      <c r="TEK173" s="3"/>
      <c r="TEL173" s="3"/>
      <c r="TEM173" s="3"/>
      <c r="TEN173" s="3"/>
      <c r="TEO173" s="3"/>
      <c r="TEP173" s="3"/>
      <c r="TEQ173" s="3"/>
      <c r="TER173" s="3"/>
      <c r="TES173" s="3"/>
      <c r="TET173" s="3"/>
      <c r="TEU173" s="3"/>
      <c r="TEV173" s="3"/>
      <c r="TEW173" s="3"/>
      <c r="TEX173" s="3"/>
      <c r="TEY173" s="3"/>
      <c r="TEZ173" s="3"/>
      <c r="TFA173" s="3"/>
      <c r="TFB173" s="3"/>
      <c r="TFC173" s="3"/>
      <c r="TFD173" s="3"/>
      <c r="TFE173" s="3"/>
      <c r="TFF173" s="3"/>
      <c r="TFG173" s="3"/>
      <c r="TFH173" s="3"/>
      <c r="TFI173" s="3"/>
      <c r="TFJ173" s="3"/>
      <c r="TFK173" s="3"/>
      <c r="TFL173" s="3"/>
      <c r="TFM173" s="3"/>
      <c r="TFN173" s="3"/>
      <c r="TFO173" s="3"/>
      <c r="TFP173" s="3"/>
      <c r="TFQ173" s="3"/>
      <c r="TFR173" s="3"/>
      <c r="TFS173" s="3"/>
      <c r="TFT173" s="3"/>
      <c r="TFU173" s="3"/>
      <c r="TFV173" s="3"/>
      <c r="TFW173" s="3"/>
      <c r="TFX173" s="3"/>
      <c r="TFY173" s="3"/>
      <c r="TFZ173" s="3"/>
      <c r="TGA173" s="3"/>
      <c r="TGB173" s="3"/>
      <c r="TGC173" s="3"/>
      <c r="TGD173" s="3"/>
      <c r="TGE173" s="3"/>
      <c r="TGF173" s="3"/>
      <c r="TGG173" s="3"/>
      <c r="TGH173" s="3"/>
      <c r="TGI173" s="3"/>
      <c r="TGJ173" s="3"/>
      <c r="TGK173" s="3"/>
      <c r="TGL173" s="3"/>
      <c r="TGM173" s="3"/>
      <c r="TGN173" s="3"/>
      <c r="TGO173" s="3"/>
      <c r="TGP173" s="3"/>
      <c r="TGQ173" s="3"/>
      <c r="TGR173" s="3"/>
      <c r="TGS173" s="3"/>
      <c r="TGT173" s="3"/>
      <c r="TGU173" s="3"/>
      <c r="TGV173" s="3"/>
      <c r="TGW173" s="3"/>
      <c r="TGX173" s="3"/>
      <c r="TGY173" s="3"/>
      <c r="TGZ173" s="3"/>
      <c r="THA173" s="3"/>
      <c r="THB173" s="3"/>
      <c r="THC173" s="3"/>
      <c r="THD173" s="3"/>
      <c r="THE173" s="3"/>
      <c r="THF173" s="3"/>
      <c r="THG173" s="3"/>
      <c r="THH173" s="3"/>
      <c r="THI173" s="3"/>
      <c r="THJ173" s="3"/>
      <c r="THK173" s="3"/>
      <c r="THL173" s="3"/>
      <c r="THM173" s="3"/>
      <c r="THN173" s="3"/>
      <c r="THO173" s="3"/>
      <c r="THP173" s="3"/>
      <c r="THQ173" s="3"/>
      <c r="THR173" s="3"/>
      <c r="THS173" s="3"/>
      <c r="THT173" s="3"/>
      <c r="THU173" s="3"/>
      <c r="THV173" s="3"/>
      <c r="THW173" s="3"/>
      <c r="THX173" s="3"/>
      <c r="THY173" s="3"/>
      <c r="THZ173" s="3"/>
      <c r="TIA173" s="3"/>
      <c r="TIB173" s="3"/>
      <c r="TIC173" s="3"/>
      <c r="TID173" s="3"/>
      <c r="TIE173" s="3"/>
      <c r="TIF173" s="3"/>
      <c r="TIG173" s="3"/>
      <c r="TIH173" s="3"/>
      <c r="TII173" s="3"/>
      <c r="TIJ173" s="3"/>
      <c r="TIK173" s="3"/>
      <c r="TIL173" s="3"/>
      <c r="TIM173" s="3"/>
      <c r="TIN173" s="3"/>
      <c r="TIO173" s="3"/>
      <c r="TIP173" s="3"/>
      <c r="TIQ173" s="3"/>
      <c r="TIR173" s="3"/>
      <c r="TIS173" s="3"/>
      <c r="TIT173" s="3"/>
      <c r="TIU173" s="3"/>
      <c r="TIV173" s="3"/>
      <c r="TIW173" s="3"/>
      <c r="TIX173" s="3"/>
      <c r="TIY173" s="3"/>
      <c r="TIZ173" s="3"/>
      <c r="TJA173" s="3"/>
      <c r="TJB173" s="3"/>
      <c r="TJC173" s="3"/>
      <c r="TJD173" s="3"/>
      <c r="TJE173" s="3"/>
      <c r="TJF173" s="3"/>
      <c r="TJG173" s="3"/>
      <c r="TJH173" s="3"/>
      <c r="TJI173" s="3"/>
      <c r="TJJ173" s="3"/>
      <c r="TJK173" s="3"/>
      <c r="TJL173" s="3"/>
      <c r="TJM173" s="3"/>
      <c r="TJN173" s="3"/>
      <c r="TJO173" s="3"/>
      <c r="TJP173" s="3"/>
      <c r="TJQ173" s="3"/>
      <c r="TJR173" s="3"/>
      <c r="TJS173" s="3"/>
      <c r="TJT173" s="3"/>
      <c r="TJU173" s="3"/>
      <c r="TJV173" s="3"/>
      <c r="TJW173" s="3"/>
      <c r="TJX173" s="3"/>
      <c r="TJY173" s="3"/>
      <c r="TJZ173" s="3"/>
      <c r="TKA173" s="3"/>
      <c r="TKB173" s="3"/>
      <c r="TKC173" s="3"/>
      <c r="TKD173" s="3"/>
      <c r="TKE173" s="3"/>
      <c r="TKF173" s="3"/>
      <c r="TKG173" s="3"/>
      <c r="TKH173" s="3"/>
      <c r="TKI173" s="3"/>
      <c r="TKJ173" s="3"/>
      <c r="TKK173" s="3"/>
      <c r="TKL173" s="3"/>
      <c r="TKM173" s="3"/>
      <c r="TKN173" s="3"/>
      <c r="TKO173" s="3"/>
      <c r="TKP173" s="3"/>
      <c r="TKQ173" s="3"/>
      <c r="TKR173" s="3"/>
      <c r="TKS173" s="3"/>
      <c r="TKT173" s="3"/>
      <c r="TKU173" s="3"/>
      <c r="TKV173" s="3"/>
      <c r="TKW173" s="3"/>
      <c r="TKX173" s="3"/>
      <c r="TKY173" s="3"/>
      <c r="TKZ173" s="3"/>
      <c r="TLA173" s="3"/>
      <c r="TLB173" s="3"/>
      <c r="TLC173" s="3"/>
      <c r="TLD173" s="3"/>
      <c r="TLE173" s="3"/>
      <c r="TLF173" s="3"/>
      <c r="TLG173" s="3"/>
      <c r="TLH173" s="3"/>
      <c r="TLI173" s="3"/>
      <c r="TLJ173" s="3"/>
      <c r="TLK173" s="3"/>
      <c r="TLL173" s="3"/>
      <c r="TLM173" s="3"/>
      <c r="TLN173" s="3"/>
      <c r="TLO173" s="3"/>
      <c r="TLP173" s="3"/>
      <c r="TLQ173" s="3"/>
      <c r="TLR173" s="3"/>
      <c r="TLS173" s="3"/>
      <c r="TLT173" s="3"/>
      <c r="TLU173" s="3"/>
      <c r="TLV173" s="3"/>
      <c r="TLW173" s="3"/>
      <c r="TLX173" s="3"/>
      <c r="TLY173" s="3"/>
      <c r="TLZ173" s="3"/>
      <c r="TMA173" s="3"/>
      <c r="TMB173" s="3"/>
      <c r="TMC173" s="3"/>
      <c r="TMD173" s="3"/>
      <c r="TME173" s="3"/>
      <c r="TMF173" s="3"/>
      <c r="TMG173" s="3"/>
      <c r="TMH173" s="3"/>
      <c r="TMI173" s="3"/>
      <c r="TMJ173" s="3"/>
      <c r="TMK173" s="3"/>
      <c r="TML173" s="3"/>
      <c r="TMM173" s="3"/>
      <c r="TMN173" s="3"/>
      <c r="TMO173" s="3"/>
      <c r="TMP173" s="3"/>
      <c r="TMQ173" s="3"/>
      <c r="TMR173" s="3"/>
      <c r="TMS173" s="3"/>
      <c r="TMT173" s="3"/>
      <c r="TMU173" s="3"/>
      <c r="TMV173" s="3"/>
      <c r="TMW173" s="3"/>
      <c r="TMX173" s="3"/>
      <c r="TMY173" s="3"/>
      <c r="TMZ173" s="3"/>
      <c r="TNA173" s="3"/>
      <c r="TNB173" s="3"/>
      <c r="TNC173" s="3"/>
      <c r="TND173" s="3"/>
      <c r="TNE173" s="3"/>
      <c r="TNF173" s="3"/>
      <c r="TNG173" s="3"/>
      <c r="TNH173" s="3"/>
      <c r="TNI173" s="3"/>
      <c r="TNJ173" s="3"/>
      <c r="TNK173" s="3"/>
      <c r="TNL173" s="3"/>
      <c r="TNM173" s="3"/>
      <c r="TNN173" s="3"/>
      <c r="TNO173" s="3"/>
      <c r="TNP173" s="3"/>
      <c r="TNQ173" s="3"/>
      <c r="TNR173" s="3"/>
      <c r="TNS173" s="3"/>
      <c r="TNT173" s="3"/>
      <c r="TNU173" s="3"/>
      <c r="TNV173" s="3"/>
      <c r="TNW173" s="3"/>
      <c r="TNX173" s="3"/>
      <c r="TNY173" s="3"/>
      <c r="TNZ173" s="3"/>
      <c r="TOA173" s="3"/>
      <c r="TOB173" s="3"/>
      <c r="TOC173" s="3"/>
      <c r="TOD173" s="3"/>
      <c r="TOE173" s="3"/>
      <c r="TOF173" s="3"/>
      <c r="TOG173" s="3"/>
      <c r="TOH173" s="3"/>
      <c r="TOI173" s="3"/>
      <c r="TOJ173" s="3"/>
      <c r="TOK173" s="3"/>
      <c r="TOL173" s="3"/>
      <c r="TOM173" s="3"/>
      <c r="TON173" s="3"/>
      <c r="TOO173" s="3"/>
      <c r="TOP173" s="3"/>
      <c r="TOQ173" s="3"/>
      <c r="TOR173" s="3"/>
      <c r="TOS173" s="3"/>
      <c r="TOT173" s="3"/>
      <c r="TOU173" s="3"/>
      <c r="TOV173" s="3"/>
      <c r="TOW173" s="3"/>
      <c r="TOX173" s="3"/>
      <c r="TOY173" s="3"/>
      <c r="TOZ173" s="3"/>
      <c r="TPA173" s="3"/>
      <c r="TPB173" s="3"/>
      <c r="TPC173" s="3"/>
      <c r="TPD173" s="3"/>
      <c r="TPE173" s="3"/>
      <c r="TPF173" s="3"/>
      <c r="TPG173" s="3"/>
      <c r="TPH173" s="3"/>
      <c r="TPI173" s="3"/>
      <c r="TPJ173" s="3"/>
      <c r="TPK173" s="3"/>
      <c r="TPL173" s="3"/>
      <c r="TPM173" s="3"/>
      <c r="TPN173" s="3"/>
      <c r="TPO173" s="3"/>
      <c r="TPP173" s="3"/>
      <c r="TPQ173" s="3"/>
      <c r="TPR173" s="3"/>
      <c r="TPS173" s="3"/>
      <c r="TPT173" s="3"/>
      <c r="TPU173" s="3"/>
      <c r="TPV173" s="3"/>
      <c r="TPW173" s="3"/>
      <c r="TPX173" s="3"/>
      <c r="TPY173" s="3"/>
      <c r="TPZ173" s="3"/>
      <c r="TQA173" s="3"/>
      <c r="TQB173" s="3"/>
      <c r="TQC173" s="3"/>
      <c r="TQD173" s="3"/>
      <c r="TQE173" s="3"/>
      <c r="TQF173" s="3"/>
      <c r="TQG173" s="3"/>
      <c r="TQH173" s="3"/>
      <c r="TQI173" s="3"/>
      <c r="TQJ173" s="3"/>
      <c r="TQK173" s="3"/>
      <c r="TQL173" s="3"/>
      <c r="TQM173" s="3"/>
      <c r="TQN173" s="3"/>
      <c r="TQO173" s="3"/>
      <c r="TQP173" s="3"/>
      <c r="TQQ173" s="3"/>
      <c r="TQR173" s="3"/>
      <c r="TQS173" s="3"/>
      <c r="TQT173" s="3"/>
      <c r="TQU173" s="3"/>
      <c r="TQV173" s="3"/>
      <c r="TQW173" s="3"/>
      <c r="TQX173" s="3"/>
      <c r="TQY173" s="3"/>
      <c r="TQZ173" s="3"/>
      <c r="TRA173" s="3"/>
      <c r="TRB173" s="3"/>
      <c r="TRC173" s="3"/>
      <c r="TRD173" s="3"/>
      <c r="TRE173" s="3"/>
      <c r="TRF173" s="3"/>
      <c r="TRG173" s="3"/>
      <c r="TRH173" s="3"/>
      <c r="TRI173" s="3"/>
      <c r="TRJ173" s="3"/>
      <c r="TRK173" s="3"/>
      <c r="TRL173" s="3"/>
      <c r="TRM173" s="3"/>
      <c r="TRN173" s="3"/>
      <c r="TRO173" s="3"/>
      <c r="TRP173" s="3"/>
      <c r="TRQ173" s="3"/>
      <c r="TRR173" s="3"/>
      <c r="TRS173" s="3"/>
      <c r="TRT173" s="3"/>
      <c r="TRU173" s="3"/>
      <c r="TRV173" s="3"/>
      <c r="TRW173" s="3"/>
      <c r="TRX173" s="3"/>
      <c r="TRY173" s="3"/>
      <c r="TRZ173" s="3"/>
      <c r="TSA173" s="3"/>
      <c r="TSB173" s="3"/>
      <c r="TSC173" s="3"/>
      <c r="TSD173" s="3"/>
      <c r="TSE173" s="3"/>
      <c r="TSF173" s="3"/>
      <c r="TSG173" s="3"/>
      <c r="TSH173" s="3"/>
      <c r="TSI173" s="3"/>
      <c r="TSJ173" s="3"/>
      <c r="TSK173" s="3"/>
      <c r="TSL173" s="3"/>
      <c r="TSM173" s="3"/>
      <c r="TSN173" s="3"/>
      <c r="TSO173" s="3"/>
      <c r="TSP173" s="3"/>
      <c r="TSQ173" s="3"/>
      <c r="TSR173" s="3"/>
      <c r="TSS173" s="3"/>
      <c r="TST173" s="3"/>
      <c r="TSU173" s="3"/>
      <c r="TSV173" s="3"/>
      <c r="TSW173" s="3"/>
      <c r="TSX173" s="3"/>
      <c r="TSY173" s="3"/>
      <c r="TSZ173" s="3"/>
      <c r="TTA173" s="3"/>
      <c r="TTB173" s="3"/>
      <c r="TTC173" s="3"/>
      <c r="TTD173" s="3"/>
      <c r="TTE173" s="3"/>
      <c r="TTF173" s="3"/>
      <c r="TTG173" s="3"/>
      <c r="TTH173" s="3"/>
      <c r="TTI173" s="3"/>
      <c r="TTJ173" s="3"/>
      <c r="TTK173" s="3"/>
      <c r="TTL173" s="3"/>
      <c r="TTM173" s="3"/>
      <c r="TTN173" s="3"/>
      <c r="TTO173" s="3"/>
      <c r="TTP173" s="3"/>
      <c r="TTQ173" s="3"/>
      <c r="TTR173" s="3"/>
      <c r="TTS173" s="3"/>
      <c r="TTT173" s="3"/>
      <c r="TTU173" s="3"/>
      <c r="TTV173" s="3"/>
      <c r="TTW173" s="3"/>
      <c r="TTX173" s="3"/>
      <c r="TTY173" s="3"/>
      <c r="TTZ173" s="3"/>
      <c r="TUA173" s="3"/>
      <c r="TUB173" s="3"/>
      <c r="TUC173" s="3"/>
      <c r="TUD173" s="3"/>
      <c r="TUE173" s="3"/>
      <c r="TUF173" s="3"/>
      <c r="TUG173" s="3"/>
      <c r="TUH173" s="3"/>
      <c r="TUI173" s="3"/>
      <c r="TUJ173" s="3"/>
      <c r="TUK173" s="3"/>
      <c r="TUL173" s="3"/>
      <c r="TUM173" s="3"/>
      <c r="TUN173" s="3"/>
      <c r="TUO173" s="3"/>
      <c r="TUP173" s="3"/>
      <c r="TUQ173" s="3"/>
      <c r="TUR173" s="3"/>
      <c r="TUS173" s="3"/>
      <c r="TUT173" s="3"/>
      <c r="TUU173" s="3"/>
      <c r="TUV173" s="3"/>
      <c r="TUW173" s="3"/>
      <c r="TUX173" s="3"/>
      <c r="TUY173" s="3"/>
      <c r="TUZ173" s="3"/>
      <c r="TVA173" s="3"/>
      <c r="TVB173" s="3"/>
      <c r="TVC173" s="3"/>
      <c r="TVD173" s="3"/>
      <c r="TVE173" s="3"/>
      <c r="TVF173" s="3"/>
      <c r="TVG173" s="3"/>
      <c r="TVH173" s="3"/>
      <c r="TVI173" s="3"/>
      <c r="TVJ173" s="3"/>
      <c r="TVK173" s="3"/>
      <c r="TVL173" s="3"/>
      <c r="TVM173" s="3"/>
      <c r="TVN173" s="3"/>
      <c r="TVO173" s="3"/>
      <c r="TVP173" s="3"/>
      <c r="TVQ173" s="3"/>
      <c r="TVR173" s="3"/>
      <c r="TVS173" s="3"/>
      <c r="TVT173" s="3"/>
      <c r="TVU173" s="3"/>
      <c r="TVV173" s="3"/>
      <c r="TVW173" s="3"/>
      <c r="TVX173" s="3"/>
      <c r="TVY173" s="3"/>
      <c r="TVZ173" s="3"/>
      <c r="TWA173" s="3"/>
      <c r="TWB173" s="3"/>
      <c r="TWC173" s="3"/>
      <c r="TWD173" s="3"/>
      <c r="TWE173" s="3"/>
      <c r="TWF173" s="3"/>
      <c r="TWG173" s="3"/>
      <c r="TWH173" s="3"/>
      <c r="TWI173" s="3"/>
      <c r="TWJ173" s="3"/>
      <c r="TWK173" s="3"/>
      <c r="TWL173" s="3"/>
      <c r="TWM173" s="3"/>
      <c r="TWN173" s="3"/>
      <c r="TWO173" s="3"/>
      <c r="TWP173" s="3"/>
      <c r="TWQ173" s="3"/>
      <c r="TWR173" s="3"/>
      <c r="TWS173" s="3"/>
      <c r="TWT173" s="3"/>
      <c r="TWU173" s="3"/>
      <c r="TWV173" s="3"/>
      <c r="TWW173" s="3"/>
      <c r="TWX173" s="3"/>
      <c r="TWY173" s="3"/>
      <c r="TWZ173" s="3"/>
      <c r="TXA173" s="3"/>
      <c r="TXB173" s="3"/>
      <c r="TXC173" s="3"/>
      <c r="TXD173" s="3"/>
      <c r="TXE173" s="3"/>
      <c r="TXF173" s="3"/>
      <c r="TXG173" s="3"/>
      <c r="TXH173" s="3"/>
      <c r="TXI173" s="3"/>
      <c r="TXJ173" s="3"/>
      <c r="TXK173" s="3"/>
      <c r="TXL173" s="3"/>
      <c r="TXM173" s="3"/>
      <c r="TXN173" s="3"/>
      <c r="TXO173" s="3"/>
      <c r="TXP173" s="3"/>
      <c r="TXQ173" s="3"/>
      <c r="TXR173" s="3"/>
      <c r="TXS173" s="3"/>
      <c r="TXT173" s="3"/>
      <c r="TXU173" s="3"/>
      <c r="TXV173" s="3"/>
      <c r="TXW173" s="3"/>
      <c r="TXX173" s="3"/>
      <c r="TXY173" s="3"/>
      <c r="TXZ173" s="3"/>
      <c r="TYA173" s="3"/>
      <c r="TYB173" s="3"/>
      <c r="TYC173" s="3"/>
      <c r="TYD173" s="3"/>
      <c r="TYE173" s="3"/>
      <c r="TYF173" s="3"/>
      <c r="TYG173" s="3"/>
      <c r="TYH173" s="3"/>
      <c r="TYI173" s="3"/>
      <c r="TYJ173" s="3"/>
      <c r="TYK173" s="3"/>
      <c r="TYL173" s="3"/>
      <c r="TYM173" s="3"/>
      <c r="TYN173" s="3"/>
      <c r="TYO173" s="3"/>
      <c r="TYP173" s="3"/>
      <c r="TYQ173" s="3"/>
      <c r="TYR173" s="3"/>
      <c r="TYS173" s="3"/>
      <c r="TYT173" s="3"/>
      <c r="TYU173" s="3"/>
      <c r="TYV173" s="3"/>
      <c r="TYW173" s="3"/>
      <c r="TYX173" s="3"/>
      <c r="TYY173" s="3"/>
      <c r="TYZ173" s="3"/>
      <c r="TZA173" s="3"/>
      <c r="TZB173" s="3"/>
      <c r="TZC173" s="3"/>
      <c r="TZD173" s="3"/>
      <c r="TZE173" s="3"/>
      <c r="TZF173" s="3"/>
      <c r="TZG173" s="3"/>
      <c r="TZH173" s="3"/>
      <c r="TZI173" s="3"/>
      <c r="TZJ173" s="3"/>
      <c r="TZK173" s="3"/>
      <c r="TZL173" s="3"/>
      <c r="TZM173" s="3"/>
      <c r="TZN173" s="3"/>
      <c r="TZO173" s="3"/>
      <c r="TZP173" s="3"/>
      <c r="TZQ173" s="3"/>
      <c r="TZR173" s="3"/>
      <c r="TZS173" s="3"/>
      <c r="TZT173" s="3"/>
      <c r="TZU173" s="3"/>
      <c r="TZV173" s="3"/>
      <c r="TZW173" s="3"/>
      <c r="TZX173" s="3"/>
      <c r="TZY173" s="3"/>
      <c r="TZZ173" s="3"/>
      <c r="UAA173" s="3"/>
      <c r="UAB173" s="3"/>
      <c r="UAC173" s="3"/>
      <c r="UAD173" s="3"/>
      <c r="UAE173" s="3"/>
      <c r="UAF173" s="3"/>
      <c r="UAG173" s="3"/>
      <c r="UAH173" s="3"/>
      <c r="UAI173" s="3"/>
      <c r="UAJ173" s="3"/>
      <c r="UAK173" s="3"/>
      <c r="UAL173" s="3"/>
      <c r="UAM173" s="3"/>
      <c r="UAN173" s="3"/>
      <c r="UAO173" s="3"/>
      <c r="UAP173" s="3"/>
      <c r="UAQ173" s="3"/>
      <c r="UAR173" s="3"/>
      <c r="UAS173" s="3"/>
      <c r="UAT173" s="3"/>
      <c r="UAU173" s="3"/>
      <c r="UAV173" s="3"/>
      <c r="UAW173" s="3"/>
      <c r="UAX173" s="3"/>
      <c r="UAY173" s="3"/>
      <c r="UAZ173" s="3"/>
      <c r="UBA173" s="3"/>
      <c r="UBB173" s="3"/>
      <c r="UBC173" s="3"/>
      <c r="UBD173" s="3"/>
      <c r="UBE173" s="3"/>
      <c r="UBF173" s="3"/>
      <c r="UBG173" s="3"/>
      <c r="UBH173" s="3"/>
      <c r="UBI173" s="3"/>
      <c r="UBJ173" s="3"/>
      <c r="UBK173" s="3"/>
      <c r="UBL173" s="3"/>
      <c r="UBM173" s="3"/>
      <c r="UBN173" s="3"/>
      <c r="UBO173" s="3"/>
      <c r="UBP173" s="3"/>
      <c r="UBQ173" s="3"/>
      <c r="UBR173" s="3"/>
      <c r="UBS173" s="3"/>
      <c r="UBT173" s="3"/>
      <c r="UBU173" s="3"/>
      <c r="UBV173" s="3"/>
      <c r="UBW173" s="3"/>
      <c r="UBX173" s="3"/>
      <c r="UBY173" s="3"/>
      <c r="UBZ173" s="3"/>
      <c r="UCA173" s="3"/>
      <c r="UCB173" s="3"/>
      <c r="UCC173" s="3"/>
      <c r="UCD173" s="3"/>
      <c r="UCE173" s="3"/>
      <c r="UCF173" s="3"/>
      <c r="UCG173" s="3"/>
      <c r="UCH173" s="3"/>
      <c r="UCI173" s="3"/>
      <c r="UCJ173" s="3"/>
      <c r="UCK173" s="3"/>
      <c r="UCL173" s="3"/>
      <c r="UCM173" s="3"/>
      <c r="UCN173" s="3"/>
      <c r="UCO173" s="3"/>
      <c r="UCP173" s="3"/>
      <c r="UCQ173" s="3"/>
      <c r="UCR173" s="3"/>
      <c r="UCS173" s="3"/>
      <c r="UCT173" s="3"/>
      <c r="UCU173" s="3"/>
      <c r="UCV173" s="3"/>
      <c r="UCW173" s="3"/>
      <c r="UCX173" s="3"/>
      <c r="UCY173" s="3"/>
      <c r="UCZ173" s="3"/>
      <c r="UDA173" s="3"/>
      <c r="UDB173" s="3"/>
      <c r="UDC173" s="3"/>
      <c r="UDD173" s="3"/>
      <c r="UDE173" s="3"/>
      <c r="UDF173" s="3"/>
      <c r="UDG173" s="3"/>
      <c r="UDH173" s="3"/>
      <c r="UDI173" s="3"/>
      <c r="UDJ173" s="3"/>
      <c r="UDK173" s="3"/>
      <c r="UDL173" s="3"/>
      <c r="UDM173" s="3"/>
      <c r="UDN173" s="3"/>
      <c r="UDO173" s="3"/>
      <c r="UDP173" s="3"/>
      <c r="UDQ173" s="3"/>
      <c r="UDR173" s="3"/>
      <c r="UDS173" s="3"/>
      <c r="UDT173" s="3"/>
      <c r="UDU173" s="3"/>
      <c r="UDV173" s="3"/>
      <c r="UDW173" s="3"/>
      <c r="UDX173" s="3"/>
      <c r="UDY173" s="3"/>
      <c r="UDZ173" s="3"/>
      <c r="UEA173" s="3"/>
      <c r="UEB173" s="3"/>
      <c r="UEC173" s="3"/>
      <c r="UED173" s="3"/>
      <c r="UEE173" s="3"/>
      <c r="UEF173" s="3"/>
      <c r="UEG173" s="3"/>
      <c r="UEH173" s="3"/>
      <c r="UEI173" s="3"/>
      <c r="UEJ173" s="3"/>
      <c r="UEK173" s="3"/>
      <c r="UEL173" s="3"/>
      <c r="UEM173" s="3"/>
      <c r="UEN173" s="3"/>
      <c r="UEO173" s="3"/>
      <c r="UEP173" s="3"/>
      <c r="UEQ173" s="3"/>
      <c r="UER173" s="3"/>
      <c r="UES173" s="3"/>
      <c r="UET173" s="3"/>
      <c r="UEU173" s="3"/>
      <c r="UEV173" s="3"/>
      <c r="UEW173" s="3"/>
      <c r="UEX173" s="3"/>
      <c r="UEY173" s="3"/>
      <c r="UEZ173" s="3"/>
      <c r="UFA173" s="3"/>
      <c r="UFB173" s="3"/>
      <c r="UFC173" s="3"/>
      <c r="UFD173" s="3"/>
      <c r="UFE173" s="3"/>
      <c r="UFF173" s="3"/>
      <c r="UFG173" s="3"/>
      <c r="UFH173" s="3"/>
      <c r="UFI173" s="3"/>
      <c r="UFJ173" s="3"/>
      <c r="UFK173" s="3"/>
      <c r="UFL173" s="3"/>
      <c r="UFM173" s="3"/>
      <c r="UFN173" s="3"/>
      <c r="UFO173" s="3"/>
      <c r="UFP173" s="3"/>
      <c r="UFQ173" s="3"/>
      <c r="UFR173" s="3"/>
      <c r="UFS173" s="3"/>
      <c r="UFT173" s="3"/>
      <c r="UFU173" s="3"/>
      <c r="UFV173" s="3"/>
      <c r="UFW173" s="3"/>
      <c r="UFX173" s="3"/>
      <c r="UFY173" s="3"/>
      <c r="UFZ173" s="3"/>
      <c r="UGA173" s="3"/>
      <c r="UGB173" s="3"/>
      <c r="UGC173" s="3"/>
      <c r="UGD173" s="3"/>
      <c r="UGE173" s="3"/>
      <c r="UGF173" s="3"/>
      <c r="UGG173" s="3"/>
      <c r="UGH173" s="3"/>
      <c r="UGI173" s="3"/>
      <c r="UGJ173" s="3"/>
      <c r="UGK173" s="3"/>
      <c r="UGL173" s="3"/>
      <c r="UGM173" s="3"/>
      <c r="UGN173" s="3"/>
      <c r="UGO173" s="3"/>
      <c r="UGP173" s="3"/>
      <c r="UGQ173" s="3"/>
      <c r="UGR173" s="3"/>
      <c r="UGS173" s="3"/>
      <c r="UGT173" s="3"/>
      <c r="UGU173" s="3"/>
      <c r="UGV173" s="3"/>
      <c r="UGW173" s="3"/>
      <c r="UGX173" s="3"/>
      <c r="UGY173" s="3"/>
      <c r="UGZ173" s="3"/>
      <c r="UHA173" s="3"/>
      <c r="UHB173" s="3"/>
      <c r="UHC173" s="3"/>
      <c r="UHD173" s="3"/>
      <c r="UHE173" s="3"/>
      <c r="UHF173" s="3"/>
      <c r="UHG173" s="3"/>
      <c r="UHH173" s="3"/>
      <c r="UHI173" s="3"/>
      <c r="UHJ173" s="3"/>
      <c r="UHK173" s="3"/>
      <c r="UHL173" s="3"/>
      <c r="UHM173" s="3"/>
      <c r="UHN173" s="3"/>
      <c r="UHO173" s="3"/>
      <c r="UHP173" s="3"/>
      <c r="UHQ173" s="3"/>
      <c r="UHR173" s="3"/>
      <c r="UHS173" s="3"/>
      <c r="UHT173" s="3"/>
      <c r="UHU173" s="3"/>
      <c r="UHV173" s="3"/>
      <c r="UHW173" s="3"/>
      <c r="UHX173" s="3"/>
      <c r="UHY173" s="3"/>
      <c r="UHZ173" s="3"/>
      <c r="UIA173" s="3"/>
      <c r="UIB173" s="3"/>
      <c r="UIC173" s="3"/>
      <c r="UID173" s="3"/>
      <c r="UIE173" s="3"/>
      <c r="UIF173" s="3"/>
      <c r="UIG173" s="3"/>
      <c r="UIH173" s="3"/>
      <c r="UII173" s="3"/>
      <c r="UIJ173" s="3"/>
      <c r="UIK173" s="3"/>
      <c r="UIL173" s="3"/>
      <c r="UIM173" s="3"/>
      <c r="UIN173" s="3"/>
      <c r="UIO173" s="3"/>
      <c r="UIP173" s="3"/>
      <c r="UIQ173" s="3"/>
      <c r="UIR173" s="3"/>
      <c r="UIS173" s="3"/>
      <c r="UIT173" s="3"/>
      <c r="UIU173" s="3"/>
      <c r="UIV173" s="3"/>
      <c r="UIW173" s="3"/>
      <c r="UIX173" s="3"/>
      <c r="UIY173" s="3"/>
      <c r="UIZ173" s="3"/>
      <c r="UJA173" s="3"/>
      <c r="UJB173" s="3"/>
      <c r="UJC173" s="3"/>
      <c r="UJD173" s="3"/>
      <c r="UJE173" s="3"/>
      <c r="UJF173" s="3"/>
      <c r="UJG173" s="3"/>
      <c r="UJH173" s="3"/>
      <c r="UJI173" s="3"/>
      <c r="UJJ173" s="3"/>
      <c r="UJK173" s="3"/>
      <c r="UJL173" s="3"/>
      <c r="UJM173" s="3"/>
      <c r="UJN173" s="3"/>
      <c r="UJO173" s="3"/>
      <c r="UJP173" s="3"/>
      <c r="UJQ173" s="3"/>
      <c r="UJR173" s="3"/>
      <c r="UJS173" s="3"/>
      <c r="UJT173" s="3"/>
      <c r="UJU173" s="3"/>
      <c r="UJV173" s="3"/>
      <c r="UJW173" s="3"/>
      <c r="UJX173" s="3"/>
      <c r="UJY173" s="3"/>
      <c r="UJZ173" s="3"/>
      <c r="UKA173" s="3"/>
      <c r="UKB173" s="3"/>
      <c r="UKC173" s="3"/>
      <c r="UKD173" s="3"/>
      <c r="UKE173" s="3"/>
      <c r="UKF173" s="3"/>
      <c r="UKG173" s="3"/>
      <c r="UKH173" s="3"/>
      <c r="UKI173" s="3"/>
      <c r="UKJ173" s="3"/>
      <c r="UKK173" s="3"/>
      <c r="UKL173" s="3"/>
      <c r="UKM173" s="3"/>
      <c r="UKN173" s="3"/>
      <c r="UKO173" s="3"/>
      <c r="UKP173" s="3"/>
      <c r="UKQ173" s="3"/>
      <c r="UKR173" s="3"/>
      <c r="UKS173" s="3"/>
      <c r="UKT173" s="3"/>
      <c r="UKU173" s="3"/>
      <c r="UKV173" s="3"/>
      <c r="UKW173" s="3"/>
      <c r="UKX173" s="3"/>
      <c r="UKY173" s="3"/>
      <c r="UKZ173" s="3"/>
      <c r="ULA173" s="3"/>
      <c r="ULB173" s="3"/>
      <c r="ULC173" s="3"/>
      <c r="ULD173" s="3"/>
      <c r="ULE173" s="3"/>
      <c r="ULF173" s="3"/>
      <c r="ULG173" s="3"/>
      <c r="ULH173" s="3"/>
      <c r="ULI173" s="3"/>
      <c r="ULJ173" s="3"/>
      <c r="ULK173" s="3"/>
      <c r="ULL173" s="3"/>
      <c r="ULM173" s="3"/>
      <c r="ULN173" s="3"/>
      <c r="ULO173" s="3"/>
      <c r="ULP173" s="3"/>
      <c r="ULQ173" s="3"/>
      <c r="ULR173" s="3"/>
      <c r="ULS173" s="3"/>
      <c r="ULT173" s="3"/>
      <c r="ULU173" s="3"/>
      <c r="ULV173" s="3"/>
      <c r="ULW173" s="3"/>
      <c r="ULX173" s="3"/>
      <c r="ULY173" s="3"/>
      <c r="ULZ173" s="3"/>
      <c r="UMA173" s="3"/>
      <c r="UMB173" s="3"/>
      <c r="UMC173" s="3"/>
      <c r="UMD173" s="3"/>
      <c r="UME173" s="3"/>
      <c r="UMF173" s="3"/>
      <c r="UMG173" s="3"/>
      <c r="UMH173" s="3"/>
      <c r="UMI173" s="3"/>
      <c r="UMJ173" s="3"/>
      <c r="UMK173" s="3"/>
      <c r="UML173" s="3"/>
      <c r="UMM173" s="3"/>
      <c r="UMN173" s="3"/>
      <c r="UMO173" s="3"/>
      <c r="UMP173" s="3"/>
      <c r="UMQ173" s="3"/>
      <c r="UMR173" s="3"/>
      <c r="UMS173" s="3"/>
      <c r="UMT173" s="3"/>
      <c r="UMU173" s="3"/>
      <c r="UMV173" s="3"/>
      <c r="UMW173" s="3"/>
      <c r="UMX173" s="3"/>
      <c r="UMY173" s="3"/>
      <c r="UMZ173" s="3"/>
      <c r="UNA173" s="3"/>
      <c r="UNB173" s="3"/>
      <c r="UNC173" s="3"/>
      <c r="UND173" s="3"/>
      <c r="UNE173" s="3"/>
      <c r="UNF173" s="3"/>
      <c r="UNG173" s="3"/>
      <c r="UNH173" s="3"/>
      <c r="UNI173" s="3"/>
      <c r="UNJ173" s="3"/>
      <c r="UNK173" s="3"/>
      <c r="UNL173" s="3"/>
      <c r="UNM173" s="3"/>
      <c r="UNN173" s="3"/>
      <c r="UNO173" s="3"/>
      <c r="UNP173" s="3"/>
      <c r="UNQ173" s="3"/>
      <c r="UNR173" s="3"/>
      <c r="UNS173" s="3"/>
      <c r="UNT173" s="3"/>
      <c r="UNU173" s="3"/>
      <c r="UNV173" s="3"/>
      <c r="UNW173" s="3"/>
      <c r="UNX173" s="3"/>
      <c r="UNY173" s="3"/>
      <c r="UNZ173" s="3"/>
      <c r="UOA173" s="3"/>
      <c r="UOB173" s="3"/>
      <c r="UOC173" s="3"/>
      <c r="UOD173" s="3"/>
      <c r="UOE173" s="3"/>
      <c r="UOF173" s="3"/>
      <c r="UOG173" s="3"/>
      <c r="UOH173" s="3"/>
      <c r="UOI173" s="3"/>
      <c r="UOJ173" s="3"/>
      <c r="UOK173" s="3"/>
      <c r="UOL173" s="3"/>
      <c r="UOM173" s="3"/>
      <c r="UON173" s="3"/>
      <c r="UOO173" s="3"/>
      <c r="UOP173" s="3"/>
      <c r="UOQ173" s="3"/>
      <c r="UOR173" s="3"/>
      <c r="UOS173" s="3"/>
      <c r="UOT173" s="3"/>
      <c r="UOU173" s="3"/>
      <c r="UOV173" s="3"/>
      <c r="UOW173" s="3"/>
      <c r="UOX173" s="3"/>
      <c r="UOY173" s="3"/>
      <c r="UOZ173" s="3"/>
      <c r="UPA173" s="3"/>
      <c r="UPB173" s="3"/>
      <c r="UPC173" s="3"/>
      <c r="UPD173" s="3"/>
      <c r="UPE173" s="3"/>
      <c r="UPF173" s="3"/>
      <c r="UPG173" s="3"/>
      <c r="UPH173" s="3"/>
      <c r="UPI173" s="3"/>
      <c r="UPJ173" s="3"/>
      <c r="UPK173" s="3"/>
      <c r="UPL173" s="3"/>
      <c r="UPM173" s="3"/>
      <c r="UPN173" s="3"/>
      <c r="UPO173" s="3"/>
      <c r="UPP173" s="3"/>
      <c r="UPQ173" s="3"/>
      <c r="UPR173" s="3"/>
      <c r="UPS173" s="3"/>
      <c r="UPT173" s="3"/>
      <c r="UPU173" s="3"/>
      <c r="UPV173" s="3"/>
      <c r="UPW173" s="3"/>
      <c r="UPX173" s="3"/>
      <c r="UPY173" s="3"/>
      <c r="UPZ173" s="3"/>
      <c r="UQA173" s="3"/>
      <c r="UQB173" s="3"/>
      <c r="UQC173" s="3"/>
      <c r="UQD173" s="3"/>
      <c r="UQE173" s="3"/>
      <c r="UQF173" s="3"/>
      <c r="UQG173" s="3"/>
      <c r="UQH173" s="3"/>
      <c r="UQI173" s="3"/>
      <c r="UQJ173" s="3"/>
      <c r="UQK173" s="3"/>
      <c r="UQL173" s="3"/>
      <c r="UQM173" s="3"/>
      <c r="UQN173" s="3"/>
      <c r="UQO173" s="3"/>
      <c r="UQP173" s="3"/>
      <c r="UQQ173" s="3"/>
      <c r="UQR173" s="3"/>
      <c r="UQS173" s="3"/>
      <c r="UQT173" s="3"/>
      <c r="UQU173" s="3"/>
      <c r="UQV173" s="3"/>
      <c r="UQW173" s="3"/>
      <c r="UQX173" s="3"/>
      <c r="UQY173" s="3"/>
      <c r="UQZ173" s="3"/>
      <c r="URA173" s="3"/>
      <c r="URB173" s="3"/>
      <c r="URC173" s="3"/>
      <c r="URD173" s="3"/>
      <c r="URE173" s="3"/>
      <c r="URF173" s="3"/>
      <c r="URG173" s="3"/>
      <c r="URH173" s="3"/>
      <c r="URI173" s="3"/>
      <c r="URJ173" s="3"/>
      <c r="URK173" s="3"/>
      <c r="URL173" s="3"/>
      <c r="URM173" s="3"/>
      <c r="URN173" s="3"/>
      <c r="URO173" s="3"/>
      <c r="URP173" s="3"/>
      <c r="URQ173" s="3"/>
      <c r="URR173" s="3"/>
      <c r="URS173" s="3"/>
      <c r="URT173" s="3"/>
      <c r="URU173" s="3"/>
      <c r="URV173" s="3"/>
      <c r="URW173" s="3"/>
      <c r="URX173" s="3"/>
      <c r="URY173" s="3"/>
      <c r="URZ173" s="3"/>
      <c r="USA173" s="3"/>
      <c r="USB173" s="3"/>
      <c r="USC173" s="3"/>
      <c r="USD173" s="3"/>
      <c r="USE173" s="3"/>
      <c r="USF173" s="3"/>
      <c r="USG173" s="3"/>
      <c r="USH173" s="3"/>
      <c r="USI173" s="3"/>
      <c r="USJ173" s="3"/>
      <c r="USK173" s="3"/>
      <c r="USL173" s="3"/>
      <c r="USM173" s="3"/>
      <c r="USN173" s="3"/>
      <c r="USO173" s="3"/>
      <c r="USP173" s="3"/>
      <c r="USQ173" s="3"/>
      <c r="USR173" s="3"/>
      <c r="USS173" s="3"/>
      <c r="UST173" s="3"/>
      <c r="USU173" s="3"/>
      <c r="USV173" s="3"/>
      <c r="USW173" s="3"/>
      <c r="USX173" s="3"/>
      <c r="USY173" s="3"/>
      <c r="USZ173" s="3"/>
      <c r="UTA173" s="3"/>
      <c r="UTB173" s="3"/>
      <c r="UTC173" s="3"/>
      <c r="UTD173" s="3"/>
      <c r="UTE173" s="3"/>
      <c r="UTF173" s="3"/>
      <c r="UTG173" s="3"/>
      <c r="UTH173" s="3"/>
      <c r="UTI173" s="3"/>
      <c r="UTJ173" s="3"/>
      <c r="UTK173" s="3"/>
      <c r="UTL173" s="3"/>
      <c r="UTM173" s="3"/>
      <c r="UTN173" s="3"/>
      <c r="UTO173" s="3"/>
      <c r="UTP173" s="3"/>
      <c r="UTQ173" s="3"/>
      <c r="UTR173" s="3"/>
      <c r="UTS173" s="3"/>
      <c r="UTT173" s="3"/>
      <c r="UTU173" s="3"/>
      <c r="UTV173" s="3"/>
      <c r="UTW173" s="3"/>
      <c r="UTX173" s="3"/>
      <c r="UTY173" s="3"/>
      <c r="UTZ173" s="3"/>
      <c r="UUA173" s="3"/>
      <c r="UUB173" s="3"/>
      <c r="UUC173" s="3"/>
      <c r="UUD173" s="3"/>
      <c r="UUE173" s="3"/>
      <c r="UUF173" s="3"/>
      <c r="UUG173" s="3"/>
      <c r="UUH173" s="3"/>
      <c r="UUI173" s="3"/>
      <c r="UUJ173" s="3"/>
      <c r="UUK173" s="3"/>
      <c r="UUL173" s="3"/>
      <c r="UUM173" s="3"/>
      <c r="UUN173" s="3"/>
      <c r="UUO173" s="3"/>
      <c r="UUP173" s="3"/>
      <c r="UUQ173" s="3"/>
      <c r="UUR173" s="3"/>
      <c r="UUS173" s="3"/>
      <c r="UUT173" s="3"/>
      <c r="UUU173" s="3"/>
      <c r="UUV173" s="3"/>
      <c r="UUW173" s="3"/>
      <c r="UUX173" s="3"/>
      <c r="UUY173" s="3"/>
      <c r="UUZ173" s="3"/>
      <c r="UVA173" s="3"/>
      <c r="UVB173" s="3"/>
      <c r="UVC173" s="3"/>
      <c r="UVD173" s="3"/>
      <c r="UVE173" s="3"/>
      <c r="UVF173" s="3"/>
      <c r="UVG173" s="3"/>
      <c r="UVH173" s="3"/>
      <c r="UVI173" s="3"/>
      <c r="UVJ173" s="3"/>
      <c r="UVK173" s="3"/>
      <c r="UVL173" s="3"/>
      <c r="UVM173" s="3"/>
      <c r="UVN173" s="3"/>
      <c r="UVO173" s="3"/>
      <c r="UVP173" s="3"/>
      <c r="UVQ173" s="3"/>
      <c r="UVR173" s="3"/>
      <c r="UVS173" s="3"/>
      <c r="UVT173" s="3"/>
      <c r="UVU173" s="3"/>
      <c r="UVV173" s="3"/>
      <c r="UVW173" s="3"/>
      <c r="UVX173" s="3"/>
      <c r="UVY173" s="3"/>
      <c r="UVZ173" s="3"/>
      <c r="UWA173" s="3"/>
      <c r="UWB173" s="3"/>
      <c r="UWC173" s="3"/>
      <c r="UWD173" s="3"/>
      <c r="UWE173" s="3"/>
      <c r="UWF173" s="3"/>
      <c r="UWG173" s="3"/>
      <c r="UWH173" s="3"/>
      <c r="UWI173" s="3"/>
      <c r="UWJ173" s="3"/>
      <c r="UWK173" s="3"/>
      <c r="UWL173" s="3"/>
      <c r="UWM173" s="3"/>
      <c r="UWN173" s="3"/>
      <c r="UWO173" s="3"/>
      <c r="UWP173" s="3"/>
      <c r="UWQ173" s="3"/>
      <c r="UWR173" s="3"/>
      <c r="UWS173" s="3"/>
      <c r="UWT173" s="3"/>
      <c r="UWU173" s="3"/>
      <c r="UWV173" s="3"/>
      <c r="UWW173" s="3"/>
      <c r="UWX173" s="3"/>
      <c r="UWY173" s="3"/>
      <c r="UWZ173" s="3"/>
      <c r="UXA173" s="3"/>
      <c r="UXB173" s="3"/>
      <c r="UXC173" s="3"/>
      <c r="UXD173" s="3"/>
      <c r="UXE173" s="3"/>
      <c r="UXF173" s="3"/>
      <c r="UXG173" s="3"/>
      <c r="UXH173" s="3"/>
      <c r="UXI173" s="3"/>
      <c r="UXJ173" s="3"/>
      <c r="UXK173" s="3"/>
      <c r="UXL173" s="3"/>
      <c r="UXM173" s="3"/>
      <c r="UXN173" s="3"/>
      <c r="UXO173" s="3"/>
      <c r="UXP173" s="3"/>
      <c r="UXQ173" s="3"/>
      <c r="UXR173" s="3"/>
      <c r="UXS173" s="3"/>
      <c r="UXT173" s="3"/>
      <c r="UXU173" s="3"/>
      <c r="UXV173" s="3"/>
      <c r="UXW173" s="3"/>
      <c r="UXX173" s="3"/>
      <c r="UXY173" s="3"/>
      <c r="UXZ173" s="3"/>
      <c r="UYA173" s="3"/>
      <c r="UYB173" s="3"/>
      <c r="UYC173" s="3"/>
      <c r="UYD173" s="3"/>
      <c r="UYE173" s="3"/>
      <c r="UYF173" s="3"/>
      <c r="UYG173" s="3"/>
      <c r="UYH173" s="3"/>
      <c r="UYI173" s="3"/>
      <c r="UYJ173" s="3"/>
      <c r="UYK173" s="3"/>
      <c r="UYL173" s="3"/>
      <c r="UYM173" s="3"/>
      <c r="UYN173" s="3"/>
      <c r="UYO173" s="3"/>
      <c r="UYP173" s="3"/>
      <c r="UYQ173" s="3"/>
      <c r="UYR173" s="3"/>
      <c r="UYS173" s="3"/>
      <c r="UYT173" s="3"/>
      <c r="UYU173" s="3"/>
      <c r="UYV173" s="3"/>
      <c r="UYW173" s="3"/>
      <c r="UYX173" s="3"/>
      <c r="UYY173" s="3"/>
      <c r="UYZ173" s="3"/>
      <c r="UZA173" s="3"/>
      <c r="UZB173" s="3"/>
      <c r="UZC173" s="3"/>
      <c r="UZD173" s="3"/>
      <c r="UZE173" s="3"/>
      <c r="UZF173" s="3"/>
      <c r="UZG173" s="3"/>
      <c r="UZH173" s="3"/>
      <c r="UZI173" s="3"/>
      <c r="UZJ173" s="3"/>
      <c r="UZK173" s="3"/>
      <c r="UZL173" s="3"/>
      <c r="UZM173" s="3"/>
      <c r="UZN173" s="3"/>
      <c r="UZO173" s="3"/>
      <c r="UZP173" s="3"/>
      <c r="UZQ173" s="3"/>
      <c r="UZR173" s="3"/>
      <c r="UZS173" s="3"/>
      <c r="UZT173" s="3"/>
      <c r="UZU173" s="3"/>
      <c r="UZV173" s="3"/>
      <c r="UZW173" s="3"/>
      <c r="UZX173" s="3"/>
      <c r="UZY173" s="3"/>
      <c r="UZZ173" s="3"/>
      <c r="VAA173" s="3"/>
      <c r="VAB173" s="3"/>
      <c r="VAC173" s="3"/>
      <c r="VAD173" s="3"/>
      <c r="VAE173" s="3"/>
      <c r="VAF173" s="3"/>
      <c r="VAG173" s="3"/>
      <c r="VAH173" s="3"/>
      <c r="VAI173" s="3"/>
      <c r="VAJ173" s="3"/>
      <c r="VAK173" s="3"/>
      <c r="VAL173" s="3"/>
      <c r="VAM173" s="3"/>
      <c r="VAN173" s="3"/>
      <c r="VAO173" s="3"/>
      <c r="VAP173" s="3"/>
      <c r="VAQ173" s="3"/>
      <c r="VAR173" s="3"/>
      <c r="VAS173" s="3"/>
      <c r="VAT173" s="3"/>
      <c r="VAU173" s="3"/>
      <c r="VAV173" s="3"/>
      <c r="VAW173" s="3"/>
      <c r="VAX173" s="3"/>
      <c r="VAY173" s="3"/>
      <c r="VAZ173" s="3"/>
      <c r="VBA173" s="3"/>
      <c r="VBB173" s="3"/>
      <c r="VBC173" s="3"/>
      <c r="VBD173" s="3"/>
      <c r="VBE173" s="3"/>
      <c r="VBF173" s="3"/>
      <c r="VBG173" s="3"/>
      <c r="VBH173" s="3"/>
      <c r="VBI173" s="3"/>
      <c r="VBJ173" s="3"/>
      <c r="VBK173" s="3"/>
      <c r="VBL173" s="3"/>
      <c r="VBM173" s="3"/>
      <c r="VBN173" s="3"/>
      <c r="VBO173" s="3"/>
      <c r="VBP173" s="3"/>
      <c r="VBQ173" s="3"/>
      <c r="VBR173" s="3"/>
      <c r="VBS173" s="3"/>
      <c r="VBT173" s="3"/>
      <c r="VBU173" s="3"/>
      <c r="VBV173" s="3"/>
      <c r="VBW173" s="3"/>
      <c r="VBX173" s="3"/>
      <c r="VBY173" s="3"/>
      <c r="VBZ173" s="3"/>
      <c r="VCA173" s="3"/>
      <c r="VCB173" s="3"/>
      <c r="VCC173" s="3"/>
      <c r="VCD173" s="3"/>
      <c r="VCE173" s="3"/>
      <c r="VCF173" s="3"/>
      <c r="VCG173" s="3"/>
      <c r="VCH173" s="3"/>
      <c r="VCI173" s="3"/>
      <c r="VCJ173" s="3"/>
      <c r="VCK173" s="3"/>
      <c r="VCL173" s="3"/>
      <c r="VCM173" s="3"/>
      <c r="VCN173" s="3"/>
      <c r="VCO173" s="3"/>
      <c r="VCP173" s="3"/>
      <c r="VCQ173" s="3"/>
      <c r="VCR173" s="3"/>
      <c r="VCS173" s="3"/>
      <c r="VCT173" s="3"/>
      <c r="VCU173" s="3"/>
      <c r="VCV173" s="3"/>
      <c r="VCW173" s="3"/>
      <c r="VCX173" s="3"/>
      <c r="VCY173" s="3"/>
      <c r="VCZ173" s="3"/>
      <c r="VDA173" s="3"/>
      <c r="VDB173" s="3"/>
      <c r="VDC173" s="3"/>
      <c r="VDD173" s="3"/>
      <c r="VDE173" s="3"/>
      <c r="VDF173" s="3"/>
      <c r="VDG173" s="3"/>
      <c r="VDH173" s="3"/>
      <c r="VDI173" s="3"/>
      <c r="VDJ173" s="3"/>
      <c r="VDK173" s="3"/>
      <c r="VDL173" s="3"/>
      <c r="VDM173" s="3"/>
      <c r="VDN173" s="3"/>
      <c r="VDO173" s="3"/>
      <c r="VDP173" s="3"/>
      <c r="VDQ173" s="3"/>
      <c r="VDR173" s="3"/>
      <c r="VDS173" s="3"/>
      <c r="VDT173" s="3"/>
      <c r="VDU173" s="3"/>
      <c r="VDV173" s="3"/>
      <c r="VDW173" s="3"/>
      <c r="VDX173" s="3"/>
      <c r="VDY173" s="3"/>
      <c r="VDZ173" s="3"/>
      <c r="VEA173" s="3"/>
      <c r="VEB173" s="3"/>
      <c r="VEC173" s="3"/>
      <c r="VED173" s="3"/>
      <c r="VEE173" s="3"/>
      <c r="VEF173" s="3"/>
      <c r="VEG173" s="3"/>
      <c r="VEH173" s="3"/>
      <c r="VEI173" s="3"/>
      <c r="VEJ173" s="3"/>
      <c r="VEK173" s="3"/>
      <c r="VEL173" s="3"/>
      <c r="VEM173" s="3"/>
      <c r="VEN173" s="3"/>
      <c r="VEO173" s="3"/>
      <c r="VEP173" s="3"/>
      <c r="VEQ173" s="3"/>
      <c r="VER173" s="3"/>
      <c r="VES173" s="3"/>
      <c r="VET173" s="3"/>
      <c r="VEU173" s="3"/>
      <c r="VEV173" s="3"/>
      <c r="VEW173" s="3"/>
      <c r="VEX173" s="3"/>
      <c r="VEY173" s="3"/>
      <c r="VEZ173" s="3"/>
      <c r="VFA173" s="3"/>
      <c r="VFB173" s="3"/>
      <c r="VFC173" s="3"/>
      <c r="VFD173" s="3"/>
      <c r="VFE173" s="3"/>
      <c r="VFF173" s="3"/>
      <c r="VFG173" s="3"/>
      <c r="VFH173" s="3"/>
      <c r="VFI173" s="3"/>
      <c r="VFJ173" s="3"/>
      <c r="VFK173" s="3"/>
      <c r="VFL173" s="3"/>
      <c r="VFM173" s="3"/>
      <c r="VFN173" s="3"/>
      <c r="VFO173" s="3"/>
      <c r="VFP173" s="3"/>
      <c r="VFQ173" s="3"/>
      <c r="VFR173" s="3"/>
      <c r="VFS173" s="3"/>
      <c r="VFT173" s="3"/>
      <c r="VFU173" s="3"/>
      <c r="VFV173" s="3"/>
      <c r="VFW173" s="3"/>
      <c r="VFX173" s="3"/>
      <c r="VFY173" s="3"/>
      <c r="VFZ173" s="3"/>
      <c r="VGA173" s="3"/>
      <c r="VGB173" s="3"/>
      <c r="VGC173" s="3"/>
      <c r="VGD173" s="3"/>
      <c r="VGE173" s="3"/>
      <c r="VGF173" s="3"/>
      <c r="VGG173" s="3"/>
      <c r="VGH173" s="3"/>
      <c r="VGI173" s="3"/>
      <c r="VGJ173" s="3"/>
      <c r="VGK173" s="3"/>
      <c r="VGL173" s="3"/>
      <c r="VGM173" s="3"/>
      <c r="VGN173" s="3"/>
      <c r="VGO173" s="3"/>
      <c r="VGP173" s="3"/>
      <c r="VGQ173" s="3"/>
      <c r="VGR173" s="3"/>
      <c r="VGS173" s="3"/>
      <c r="VGT173" s="3"/>
      <c r="VGU173" s="3"/>
      <c r="VGV173" s="3"/>
      <c r="VGW173" s="3"/>
      <c r="VGX173" s="3"/>
      <c r="VGY173" s="3"/>
      <c r="VGZ173" s="3"/>
      <c r="VHA173" s="3"/>
      <c r="VHB173" s="3"/>
      <c r="VHC173" s="3"/>
      <c r="VHD173" s="3"/>
      <c r="VHE173" s="3"/>
      <c r="VHF173" s="3"/>
      <c r="VHG173" s="3"/>
      <c r="VHH173" s="3"/>
      <c r="VHI173" s="3"/>
      <c r="VHJ173" s="3"/>
      <c r="VHK173" s="3"/>
      <c r="VHL173" s="3"/>
      <c r="VHM173" s="3"/>
      <c r="VHN173" s="3"/>
      <c r="VHO173" s="3"/>
      <c r="VHP173" s="3"/>
      <c r="VHQ173" s="3"/>
      <c r="VHR173" s="3"/>
      <c r="VHS173" s="3"/>
      <c r="VHT173" s="3"/>
      <c r="VHU173" s="3"/>
      <c r="VHV173" s="3"/>
      <c r="VHW173" s="3"/>
      <c r="VHX173" s="3"/>
      <c r="VHY173" s="3"/>
      <c r="VHZ173" s="3"/>
      <c r="VIA173" s="3"/>
      <c r="VIB173" s="3"/>
      <c r="VIC173" s="3"/>
      <c r="VID173" s="3"/>
      <c r="VIE173" s="3"/>
      <c r="VIF173" s="3"/>
      <c r="VIG173" s="3"/>
      <c r="VIH173" s="3"/>
      <c r="VII173" s="3"/>
      <c r="VIJ173" s="3"/>
      <c r="VIK173" s="3"/>
      <c r="VIL173" s="3"/>
      <c r="VIM173" s="3"/>
      <c r="VIN173" s="3"/>
      <c r="VIO173" s="3"/>
      <c r="VIP173" s="3"/>
      <c r="VIQ173" s="3"/>
      <c r="VIR173" s="3"/>
      <c r="VIS173" s="3"/>
      <c r="VIT173" s="3"/>
      <c r="VIU173" s="3"/>
      <c r="VIV173" s="3"/>
      <c r="VIW173" s="3"/>
      <c r="VIX173" s="3"/>
      <c r="VIY173" s="3"/>
      <c r="VIZ173" s="3"/>
      <c r="VJA173" s="3"/>
      <c r="VJB173" s="3"/>
      <c r="VJC173" s="3"/>
      <c r="VJD173" s="3"/>
      <c r="VJE173" s="3"/>
      <c r="VJF173" s="3"/>
      <c r="VJG173" s="3"/>
      <c r="VJH173" s="3"/>
      <c r="VJI173" s="3"/>
      <c r="VJJ173" s="3"/>
      <c r="VJK173" s="3"/>
      <c r="VJL173" s="3"/>
      <c r="VJM173" s="3"/>
      <c r="VJN173" s="3"/>
      <c r="VJO173" s="3"/>
      <c r="VJP173" s="3"/>
      <c r="VJQ173" s="3"/>
      <c r="VJR173" s="3"/>
      <c r="VJS173" s="3"/>
      <c r="VJT173" s="3"/>
      <c r="VJU173" s="3"/>
      <c r="VJV173" s="3"/>
      <c r="VJW173" s="3"/>
      <c r="VJX173" s="3"/>
      <c r="VJY173" s="3"/>
      <c r="VJZ173" s="3"/>
      <c r="VKA173" s="3"/>
      <c r="VKB173" s="3"/>
      <c r="VKC173" s="3"/>
      <c r="VKD173" s="3"/>
      <c r="VKE173" s="3"/>
      <c r="VKF173" s="3"/>
      <c r="VKG173" s="3"/>
      <c r="VKH173" s="3"/>
      <c r="VKI173" s="3"/>
      <c r="VKJ173" s="3"/>
      <c r="VKK173" s="3"/>
      <c r="VKL173" s="3"/>
      <c r="VKM173" s="3"/>
      <c r="VKN173" s="3"/>
      <c r="VKO173" s="3"/>
      <c r="VKP173" s="3"/>
      <c r="VKQ173" s="3"/>
      <c r="VKR173" s="3"/>
      <c r="VKS173" s="3"/>
      <c r="VKT173" s="3"/>
      <c r="VKU173" s="3"/>
      <c r="VKV173" s="3"/>
      <c r="VKW173" s="3"/>
      <c r="VKX173" s="3"/>
      <c r="VKY173" s="3"/>
      <c r="VKZ173" s="3"/>
      <c r="VLA173" s="3"/>
      <c r="VLB173" s="3"/>
      <c r="VLC173" s="3"/>
      <c r="VLD173" s="3"/>
      <c r="VLE173" s="3"/>
      <c r="VLF173" s="3"/>
      <c r="VLG173" s="3"/>
      <c r="VLH173" s="3"/>
      <c r="VLI173" s="3"/>
      <c r="VLJ173" s="3"/>
      <c r="VLK173" s="3"/>
      <c r="VLL173" s="3"/>
      <c r="VLM173" s="3"/>
      <c r="VLN173" s="3"/>
      <c r="VLO173" s="3"/>
      <c r="VLP173" s="3"/>
      <c r="VLQ173" s="3"/>
      <c r="VLR173" s="3"/>
      <c r="VLS173" s="3"/>
      <c r="VLT173" s="3"/>
      <c r="VLU173" s="3"/>
      <c r="VLV173" s="3"/>
      <c r="VLW173" s="3"/>
      <c r="VLX173" s="3"/>
      <c r="VLY173" s="3"/>
      <c r="VLZ173" s="3"/>
      <c r="VMA173" s="3"/>
      <c r="VMB173" s="3"/>
      <c r="VMC173" s="3"/>
      <c r="VMD173" s="3"/>
      <c r="VME173" s="3"/>
      <c r="VMF173" s="3"/>
      <c r="VMG173" s="3"/>
      <c r="VMH173" s="3"/>
      <c r="VMI173" s="3"/>
      <c r="VMJ173" s="3"/>
      <c r="VMK173" s="3"/>
      <c r="VML173" s="3"/>
      <c r="VMM173" s="3"/>
      <c r="VMN173" s="3"/>
      <c r="VMO173" s="3"/>
      <c r="VMP173" s="3"/>
      <c r="VMQ173" s="3"/>
      <c r="VMR173" s="3"/>
      <c r="VMS173" s="3"/>
      <c r="VMT173" s="3"/>
      <c r="VMU173" s="3"/>
      <c r="VMV173" s="3"/>
      <c r="VMW173" s="3"/>
      <c r="VMX173" s="3"/>
      <c r="VMY173" s="3"/>
      <c r="VMZ173" s="3"/>
      <c r="VNA173" s="3"/>
      <c r="VNB173" s="3"/>
      <c r="VNC173" s="3"/>
      <c r="VND173" s="3"/>
      <c r="VNE173" s="3"/>
      <c r="VNF173" s="3"/>
      <c r="VNG173" s="3"/>
      <c r="VNH173" s="3"/>
      <c r="VNI173" s="3"/>
      <c r="VNJ173" s="3"/>
      <c r="VNK173" s="3"/>
      <c r="VNL173" s="3"/>
      <c r="VNM173" s="3"/>
      <c r="VNN173" s="3"/>
      <c r="VNO173" s="3"/>
      <c r="VNP173" s="3"/>
      <c r="VNQ173" s="3"/>
      <c r="VNR173" s="3"/>
      <c r="VNS173" s="3"/>
      <c r="VNT173" s="3"/>
      <c r="VNU173" s="3"/>
      <c r="VNV173" s="3"/>
      <c r="VNW173" s="3"/>
      <c r="VNX173" s="3"/>
      <c r="VNY173" s="3"/>
      <c r="VNZ173" s="3"/>
      <c r="VOA173" s="3"/>
      <c r="VOB173" s="3"/>
      <c r="VOC173" s="3"/>
      <c r="VOD173" s="3"/>
      <c r="VOE173" s="3"/>
      <c r="VOF173" s="3"/>
      <c r="VOG173" s="3"/>
      <c r="VOH173" s="3"/>
      <c r="VOI173" s="3"/>
      <c r="VOJ173" s="3"/>
      <c r="VOK173" s="3"/>
      <c r="VOL173" s="3"/>
      <c r="VOM173" s="3"/>
      <c r="VON173" s="3"/>
      <c r="VOO173" s="3"/>
      <c r="VOP173" s="3"/>
      <c r="VOQ173" s="3"/>
      <c r="VOR173" s="3"/>
      <c r="VOS173" s="3"/>
      <c r="VOT173" s="3"/>
      <c r="VOU173" s="3"/>
      <c r="VOV173" s="3"/>
      <c r="VOW173" s="3"/>
      <c r="VOX173" s="3"/>
      <c r="VOY173" s="3"/>
      <c r="VOZ173" s="3"/>
      <c r="VPA173" s="3"/>
      <c r="VPB173" s="3"/>
      <c r="VPC173" s="3"/>
      <c r="VPD173" s="3"/>
      <c r="VPE173" s="3"/>
      <c r="VPF173" s="3"/>
      <c r="VPG173" s="3"/>
      <c r="VPH173" s="3"/>
      <c r="VPI173" s="3"/>
      <c r="VPJ173" s="3"/>
      <c r="VPK173" s="3"/>
      <c r="VPL173" s="3"/>
      <c r="VPM173" s="3"/>
      <c r="VPN173" s="3"/>
      <c r="VPO173" s="3"/>
      <c r="VPP173" s="3"/>
      <c r="VPQ173" s="3"/>
      <c r="VPR173" s="3"/>
      <c r="VPS173" s="3"/>
      <c r="VPT173" s="3"/>
      <c r="VPU173" s="3"/>
      <c r="VPV173" s="3"/>
      <c r="VPW173" s="3"/>
      <c r="VPX173" s="3"/>
      <c r="VPY173" s="3"/>
      <c r="VPZ173" s="3"/>
      <c r="VQA173" s="3"/>
      <c r="VQB173" s="3"/>
      <c r="VQC173" s="3"/>
      <c r="VQD173" s="3"/>
      <c r="VQE173" s="3"/>
      <c r="VQF173" s="3"/>
      <c r="VQG173" s="3"/>
      <c r="VQH173" s="3"/>
      <c r="VQI173" s="3"/>
      <c r="VQJ173" s="3"/>
      <c r="VQK173" s="3"/>
      <c r="VQL173" s="3"/>
      <c r="VQM173" s="3"/>
      <c r="VQN173" s="3"/>
      <c r="VQO173" s="3"/>
      <c r="VQP173" s="3"/>
      <c r="VQQ173" s="3"/>
      <c r="VQR173" s="3"/>
      <c r="VQS173" s="3"/>
      <c r="VQT173" s="3"/>
      <c r="VQU173" s="3"/>
      <c r="VQV173" s="3"/>
      <c r="VQW173" s="3"/>
      <c r="VQX173" s="3"/>
      <c r="VQY173" s="3"/>
      <c r="VQZ173" s="3"/>
      <c r="VRA173" s="3"/>
      <c r="VRB173" s="3"/>
      <c r="VRC173" s="3"/>
      <c r="VRD173" s="3"/>
      <c r="VRE173" s="3"/>
      <c r="VRF173" s="3"/>
      <c r="VRG173" s="3"/>
      <c r="VRH173" s="3"/>
      <c r="VRI173" s="3"/>
      <c r="VRJ173" s="3"/>
      <c r="VRK173" s="3"/>
      <c r="VRL173" s="3"/>
      <c r="VRM173" s="3"/>
      <c r="VRN173" s="3"/>
      <c r="VRO173" s="3"/>
      <c r="VRP173" s="3"/>
      <c r="VRQ173" s="3"/>
      <c r="VRR173" s="3"/>
      <c r="VRS173" s="3"/>
      <c r="VRT173" s="3"/>
      <c r="VRU173" s="3"/>
      <c r="VRV173" s="3"/>
      <c r="VRW173" s="3"/>
      <c r="VRX173" s="3"/>
      <c r="VRY173" s="3"/>
      <c r="VRZ173" s="3"/>
      <c r="VSA173" s="3"/>
      <c r="VSB173" s="3"/>
      <c r="VSC173" s="3"/>
      <c r="VSD173" s="3"/>
      <c r="VSE173" s="3"/>
      <c r="VSF173" s="3"/>
      <c r="VSG173" s="3"/>
      <c r="VSH173" s="3"/>
      <c r="VSI173" s="3"/>
      <c r="VSJ173" s="3"/>
      <c r="VSK173" s="3"/>
      <c r="VSL173" s="3"/>
      <c r="VSM173" s="3"/>
      <c r="VSN173" s="3"/>
      <c r="VSO173" s="3"/>
      <c r="VSP173" s="3"/>
      <c r="VSQ173" s="3"/>
      <c r="VSR173" s="3"/>
      <c r="VSS173" s="3"/>
      <c r="VST173" s="3"/>
      <c r="VSU173" s="3"/>
      <c r="VSV173" s="3"/>
      <c r="VSW173" s="3"/>
      <c r="VSX173" s="3"/>
      <c r="VSY173" s="3"/>
      <c r="VSZ173" s="3"/>
      <c r="VTA173" s="3"/>
      <c r="VTB173" s="3"/>
      <c r="VTC173" s="3"/>
      <c r="VTD173" s="3"/>
      <c r="VTE173" s="3"/>
      <c r="VTF173" s="3"/>
      <c r="VTG173" s="3"/>
      <c r="VTH173" s="3"/>
      <c r="VTI173" s="3"/>
      <c r="VTJ173" s="3"/>
      <c r="VTK173" s="3"/>
      <c r="VTL173" s="3"/>
      <c r="VTM173" s="3"/>
      <c r="VTN173" s="3"/>
      <c r="VTO173" s="3"/>
      <c r="VTP173" s="3"/>
      <c r="VTQ173" s="3"/>
      <c r="VTR173" s="3"/>
      <c r="VTS173" s="3"/>
      <c r="VTT173" s="3"/>
      <c r="VTU173" s="3"/>
      <c r="VTV173" s="3"/>
      <c r="VTW173" s="3"/>
      <c r="VTX173" s="3"/>
      <c r="VTY173" s="3"/>
      <c r="VTZ173" s="3"/>
      <c r="VUA173" s="3"/>
      <c r="VUB173" s="3"/>
      <c r="VUC173" s="3"/>
      <c r="VUD173" s="3"/>
      <c r="VUE173" s="3"/>
      <c r="VUF173" s="3"/>
      <c r="VUG173" s="3"/>
      <c r="VUH173" s="3"/>
      <c r="VUI173" s="3"/>
      <c r="VUJ173" s="3"/>
      <c r="VUK173" s="3"/>
      <c r="VUL173" s="3"/>
      <c r="VUM173" s="3"/>
      <c r="VUN173" s="3"/>
      <c r="VUO173" s="3"/>
      <c r="VUP173" s="3"/>
      <c r="VUQ173" s="3"/>
      <c r="VUR173" s="3"/>
      <c r="VUS173" s="3"/>
      <c r="VUT173" s="3"/>
      <c r="VUU173" s="3"/>
      <c r="VUV173" s="3"/>
      <c r="VUW173" s="3"/>
      <c r="VUX173" s="3"/>
      <c r="VUY173" s="3"/>
      <c r="VUZ173" s="3"/>
      <c r="VVA173" s="3"/>
      <c r="VVB173" s="3"/>
      <c r="VVC173" s="3"/>
      <c r="VVD173" s="3"/>
      <c r="VVE173" s="3"/>
      <c r="VVF173" s="3"/>
      <c r="VVG173" s="3"/>
      <c r="VVH173" s="3"/>
      <c r="VVI173" s="3"/>
      <c r="VVJ173" s="3"/>
      <c r="VVK173" s="3"/>
      <c r="VVL173" s="3"/>
      <c r="VVM173" s="3"/>
      <c r="VVN173" s="3"/>
      <c r="VVO173" s="3"/>
      <c r="VVP173" s="3"/>
      <c r="VVQ173" s="3"/>
      <c r="VVR173" s="3"/>
      <c r="VVS173" s="3"/>
      <c r="VVT173" s="3"/>
      <c r="VVU173" s="3"/>
      <c r="VVV173" s="3"/>
      <c r="VVW173" s="3"/>
      <c r="VVX173" s="3"/>
      <c r="VVY173" s="3"/>
      <c r="VVZ173" s="3"/>
      <c r="VWA173" s="3"/>
      <c r="VWB173" s="3"/>
      <c r="VWC173" s="3"/>
      <c r="VWD173" s="3"/>
      <c r="VWE173" s="3"/>
      <c r="VWF173" s="3"/>
      <c r="VWG173" s="3"/>
      <c r="VWH173" s="3"/>
      <c r="VWI173" s="3"/>
      <c r="VWJ173" s="3"/>
      <c r="VWK173" s="3"/>
      <c r="VWL173" s="3"/>
      <c r="VWM173" s="3"/>
      <c r="VWN173" s="3"/>
      <c r="VWO173" s="3"/>
      <c r="VWP173" s="3"/>
      <c r="VWQ173" s="3"/>
      <c r="VWR173" s="3"/>
      <c r="VWS173" s="3"/>
      <c r="VWT173" s="3"/>
      <c r="VWU173" s="3"/>
      <c r="VWV173" s="3"/>
      <c r="VWW173" s="3"/>
      <c r="VWX173" s="3"/>
      <c r="VWY173" s="3"/>
      <c r="VWZ173" s="3"/>
      <c r="VXA173" s="3"/>
      <c r="VXB173" s="3"/>
      <c r="VXC173" s="3"/>
      <c r="VXD173" s="3"/>
      <c r="VXE173" s="3"/>
      <c r="VXF173" s="3"/>
      <c r="VXG173" s="3"/>
      <c r="VXH173" s="3"/>
      <c r="VXI173" s="3"/>
      <c r="VXJ173" s="3"/>
      <c r="VXK173" s="3"/>
      <c r="VXL173" s="3"/>
      <c r="VXM173" s="3"/>
      <c r="VXN173" s="3"/>
      <c r="VXO173" s="3"/>
      <c r="VXP173" s="3"/>
      <c r="VXQ173" s="3"/>
      <c r="VXR173" s="3"/>
      <c r="VXS173" s="3"/>
      <c r="VXT173" s="3"/>
      <c r="VXU173" s="3"/>
      <c r="VXV173" s="3"/>
      <c r="VXW173" s="3"/>
      <c r="VXX173" s="3"/>
      <c r="VXY173" s="3"/>
      <c r="VXZ173" s="3"/>
      <c r="VYA173" s="3"/>
      <c r="VYB173" s="3"/>
      <c r="VYC173" s="3"/>
      <c r="VYD173" s="3"/>
      <c r="VYE173" s="3"/>
      <c r="VYF173" s="3"/>
      <c r="VYG173" s="3"/>
      <c r="VYH173" s="3"/>
      <c r="VYI173" s="3"/>
      <c r="VYJ173" s="3"/>
      <c r="VYK173" s="3"/>
      <c r="VYL173" s="3"/>
      <c r="VYM173" s="3"/>
      <c r="VYN173" s="3"/>
      <c r="VYO173" s="3"/>
      <c r="VYP173" s="3"/>
      <c r="VYQ173" s="3"/>
      <c r="VYR173" s="3"/>
      <c r="VYS173" s="3"/>
      <c r="VYT173" s="3"/>
      <c r="VYU173" s="3"/>
      <c r="VYV173" s="3"/>
      <c r="VYW173" s="3"/>
      <c r="VYX173" s="3"/>
      <c r="VYY173" s="3"/>
      <c r="VYZ173" s="3"/>
      <c r="VZA173" s="3"/>
      <c r="VZB173" s="3"/>
      <c r="VZC173" s="3"/>
      <c r="VZD173" s="3"/>
      <c r="VZE173" s="3"/>
      <c r="VZF173" s="3"/>
      <c r="VZG173" s="3"/>
      <c r="VZH173" s="3"/>
      <c r="VZI173" s="3"/>
      <c r="VZJ173" s="3"/>
      <c r="VZK173" s="3"/>
      <c r="VZL173" s="3"/>
      <c r="VZM173" s="3"/>
      <c r="VZN173" s="3"/>
      <c r="VZO173" s="3"/>
      <c r="VZP173" s="3"/>
      <c r="VZQ173" s="3"/>
      <c r="VZR173" s="3"/>
      <c r="VZS173" s="3"/>
      <c r="VZT173" s="3"/>
      <c r="VZU173" s="3"/>
      <c r="VZV173" s="3"/>
      <c r="VZW173" s="3"/>
      <c r="VZX173" s="3"/>
      <c r="VZY173" s="3"/>
      <c r="VZZ173" s="3"/>
      <c r="WAA173" s="3"/>
      <c r="WAB173" s="3"/>
      <c r="WAC173" s="3"/>
      <c r="WAD173" s="3"/>
      <c r="WAE173" s="3"/>
      <c r="WAF173" s="3"/>
      <c r="WAG173" s="3"/>
      <c r="WAH173" s="3"/>
      <c r="WAI173" s="3"/>
      <c r="WAJ173" s="3"/>
      <c r="WAK173" s="3"/>
      <c r="WAL173" s="3"/>
      <c r="WAM173" s="3"/>
      <c r="WAN173" s="3"/>
      <c r="WAO173" s="3"/>
      <c r="WAP173" s="3"/>
      <c r="WAQ173" s="3"/>
      <c r="WAR173" s="3"/>
      <c r="WAS173" s="3"/>
      <c r="WAT173" s="3"/>
      <c r="WAU173" s="3"/>
      <c r="WAV173" s="3"/>
      <c r="WAW173" s="3"/>
      <c r="WAX173" s="3"/>
      <c r="WAY173" s="3"/>
      <c r="WAZ173" s="3"/>
      <c r="WBA173" s="3"/>
      <c r="WBB173" s="3"/>
      <c r="WBC173" s="3"/>
      <c r="WBD173" s="3"/>
      <c r="WBE173" s="3"/>
      <c r="WBF173" s="3"/>
      <c r="WBG173" s="3"/>
      <c r="WBH173" s="3"/>
      <c r="WBI173" s="3"/>
      <c r="WBJ173" s="3"/>
      <c r="WBK173" s="3"/>
      <c r="WBL173" s="3"/>
      <c r="WBM173" s="3"/>
      <c r="WBN173" s="3"/>
      <c r="WBO173" s="3"/>
      <c r="WBP173" s="3"/>
      <c r="WBQ173" s="3"/>
      <c r="WBR173" s="3"/>
      <c r="WBS173" s="3"/>
      <c r="WBT173" s="3"/>
      <c r="WBU173" s="3"/>
      <c r="WBV173" s="3"/>
      <c r="WBW173" s="3"/>
      <c r="WBX173" s="3"/>
      <c r="WBY173" s="3"/>
      <c r="WBZ173" s="3"/>
      <c r="WCA173" s="3"/>
      <c r="WCB173" s="3"/>
      <c r="WCC173" s="3"/>
      <c r="WCD173" s="3"/>
      <c r="WCE173" s="3"/>
      <c r="WCF173" s="3"/>
      <c r="WCG173" s="3"/>
      <c r="WCH173" s="3"/>
      <c r="WCI173" s="3"/>
      <c r="WCJ173" s="3"/>
      <c r="WCK173" s="3"/>
      <c r="WCL173" s="3"/>
      <c r="WCM173" s="3"/>
      <c r="WCN173" s="3"/>
      <c r="WCO173" s="3"/>
      <c r="WCP173" s="3"/>
      <c r="WCQ173" s="3"/>
      <c r="WCR173" s="3"/>
      <c r="WCS173" s="3"/>
      <c r="WCT173" s="3"/>
      <c r="WCU173" s="3"/>
      <c r="WCV173" s="3"/>
      <c r="WCW173" s="3"/>
      <c r="WCX173" s="3"/>
      <c r="WCY173" s="3"/>
      <c r="WCZ173" s="3"/>
      <c r="WDA173" s="3"/>
      <c r="WDB173" s="3"/>
      <c r="WDC173" s="3"/>
      <c r="WDD173" s="3"/>
      <c r="WDE173" s="3"/>
      <c r="WDF173" s="3"/>
      <c r="WDG173" s="3"/>
      <c r="WDH173" s="3"/>
      <c r="WDI173" s="3"/>
      <c r="WDJ173" s="3"/>
      <c r="WDK173" s="3"/>
      <c r="WDL173" s="3"/>
      <c r="WDM173" s="3"/>
      <c r="WDN173" s="3"/>
      <c r="WDO173" s="3"/>
      <c r="WDP173" s="3"/>
      <c r="WDQ173" s="3"/>
      <c r="WDR173" s="3"/>
      <c r="WDS173" s="3"/>
      <c r="WDT173" s="3"/>
      <c r="WDU173" s="3"/>
      <c r="WDV173" s="3"/>
      <c r="WDW173" s="3"/>
      <c r="WDX173" s="3"/>
      <c r="WDY173" s="3"/>
      <c r="WDZ173" s="3"/>
      <c r="WEA173" s="3"/>
      <c r="WEB173" s="3"/>
      <c r="WEC173" s="3"/>
      <c r="WED173" s="3"/>
      <c r="WEE173" s="3"/>
      <c r="WEF173" s="3"/>
      <c r="WEG173" s="3"/>
      <c r="WEH173" s="3"/>
      <c r="WEI173" s="3"/>
      <c r="WEJ173" s="3"/>
      <c r="WEK173" s="3"/>
      <c r="WEL173" s="3"/>
      <c r="WEM173" s="3"/>
      <c r="WEN173" s="3"/>
      <c r="WEO173" s="3"/>
      <c r="WEP173" s="3"/>
      <c r="WEQ173" s="3"/>
      <c r="WER173" s="3"/>
      <c r="WES173" s="3"/>
      <c r="WET173" s="3"/>
      <c r="WEU173" s="3"/>
      <c r="WEV173" s="3"/>
      <c r="WEW173" s="3"/>
      <c r="WEX173" s="3"/>
      <c r="WEY173" s="3"/>
      <c r="WEZ173" s="3"/>
      <c r="WFA173" s="3"/>
      <c r="WFB173" s="3"/>
      <c r="WFC173" s="3"/>
      <c r="WFD173" s="3"/>
      <c r="WFE173" s="3"/>
      <c r="WFF173" s="3"/>
      <c r="WFG173" s="3"/>
      <c r="WFH173" s="3"/>
      <c r="WFI173" s="3"/>
      <c r="WFJ173" s="3"/>
      <c r="WFK173" s="3"/>
      <c r="WFL173" s="3"/>
      <c r="WFM173" s="3"/>
      <c r="WFN173" s="3"/>
      <c r="WFO173" s="3"/>
      <c r="WFP173" s="3"/>
      <c r="WFQ173" s="3"/>
      <c r="WFR173" s="3"/>
      <c r="WFS173" s="3"/>
      <c r="WFT173" s="3"/>
      <c r="WFU173" s="3"/>
      <c r="WFV173" s="3"/>
      <c r="WFW173" s="3"/>
      <c r="WFX173" s="3"/>
      <c r="WFY173" s="3"/>
      <c r="WFZ173" s="3"/>
      <c r="WGA173" s="3"/>
      <c r="WGB173" s="3"/>
      <c r="WGC173" s="3"/>
      <c r="WGD173" s="3"/>
      <c r="WGE173" s="3"/>
      <c r="WGF173" s="3"/>
      <c r="WGG173" s="3"/>
      <c r="WGH173" s="3"/>
      <c r="WGI173" s="3"/>
      <c r="WGJ173" s="3"/>
      <c r="WGK173" s="3"/>
      <c r="WGL173" s="3"/>
      <c r="WGM173" s="3"/>
      <c r="WGN173" s="3"/>
      <c r="WGO173" s="3"/>
      <c r="WGP173" s="3"/>
      <c r="WGQ173" s="3"/>
      <c r="WGR173" s="3"/>
      <c r="WGS173" s="3"/>
      <c r="WGT173" s="3"/>
      <c r="WGU173" s="3"/>
      <c r="WGV173" s="3"/>
      <c r="WGW173" s="3"/>
      <c r="WGX173" s="3"/>
      <c r="WGY173" s="3"/>
      <c r="WGZ173" s="3"/>
      <c r="WHA173" s="3"/>
      <c r="WHB173" s="3"/>
      <c r="WHC173" s="3"/>
      <c r="WHD173" s="3"/>
      <c r="WHE173" s="3"/>
      <c r="WHF173" s="3"/>
      <c r="WHG173" s="3"/>
      <c r="WHH173" s="3"/>
      <c r="WHI173" s="3"/>
      <c r="WHJ173" s="3"/>
      <c r="WHK173" s="3"/>
      <c r="WHL173" s="3"/>
      <c r="WHM173" s="3"/>
      <c r="WHN173" s="3"/>
      <c r="WHO173" s="3"/>
      <c r="WHP173" s="3"/>
      <c r="WHQ173" s="3"/>
      <c r="WHR173" s="3"/>
      <c r="WHS173" s="3"/>
      <c r="WHT173" s="3"/>
      <c r="WHU173" s="3"/>
      <c r="WHV173" s="3"/>
      <c r="WHW173" s="3"/>
      <c r="WHX173" s="3"/>
      <c r="WHY173" s="3"/>
      <c r="WHZ173" s="3"/>
      <c r="WIA173" s="3"/>
      <c r="WIB173" s="3"/>
      <c r="WIC173" s="3"/>
      <c r="WID173" s="3"/>
      <c r="WIE173" s="3"/>
      <c r="WIF173" s="3"/>
      <c r="WIG173" s="3"/>
      <c r="WIH173" s="3"/>
      <c r="WII173" s="3"/>
      <c r="WIJ173" s="3"/>
      <c r="WIK173" s="3"/>
      <c r="WIL173" s="3"/>
      <c r="WIM173" s="3"/>
      <c r="WIN173" s="3"/>
      <c r="WIO173" s="3"/>
      <c r="WIP173" s="3"/>
      <c r="WIQ173" s="3"/>
      <c r="WIR173" s="3"/>
      <c r="WIS173" s="3"/>
      <c r="WIT173" s="3"/>
      <c r="WIU173" s="3"/>
      <c r="WIV173" s="3"/>
      <c r="WIW173" s="3"/>
      <c r="WIX173" s="3"/>
      <c r="WIY173" s="3"/>
      <c r="WIZ173" s="3"/>
      <c r="WJA173" s="3"/>
      <c r="WJB173" s="3"/>
      <c r="WJC173" s="3"/>
      <c r="WJD173" s="3"/>
      <c r="WJE173" s="3"/>
      <c r="WJF173" s="3"/>
      <c r="WJG173" s="3"/>
      <c r="WJH173" s="3"/>
      <c r="WJI173" s="3"/>
      <c r="WJJ173" s="3"/>
      <c r="WJK173" s="3"/>
      <c r="WJL173" s="3"/>
      <c r="WJM173" s="3"/>
      <c r="WJN173" s="3"/>
      <c r="WJO173" s="3"/>
      <c r="WJP173" s="3"/>
      <c r="WJQ173" s="3"/>
      <c r="WJR173" s="3"/>
      <c r="WJS173" s="3"/>
      <c r="WJT173" s="3"/>
      <c r="WJU173" s="3"/>
      <c r="WJV173" s="3"/>
      <c r="WJW173" s="3"/>
      <c r="WJX173" s="3"/>
      <c r="WJY173" s="3"/>
      <c r="WJZ173" s="3"/>
      <c r="WKA173" s="3"/>
      <c r="WKB173" s="3"/>
      <c r="WKC173" s="3"/>
      <c r="WKD173" s="3"/>
      <c r="WKE173" s="3"/>
      <c r="WKF173" s="3"/>
      <c r="WKG173" s="3"/>
      <c r="WKH173" s="3"/>
      <c r="WKI173" s="3"/>
      <c r="WKJ173" s="3"/>
      <c r="WKK173" s="3"/>
      <c r="WKL173" s="3"/>
      <c r="WKM173" s="3"/>
      <c r="WKN173" s="3"/>
      <c r="WKO173" s="3"/>
      <c r="WKP173" s="3"/>
      <c r="WKQ173" s="3"/>
      <c r="WKR173" s="3"/>
      <c r="WKS173" s="3"/>
      <c r="WKT173" s="3"/>
      <c r="WKU173" s="3"/>
      <c r="WKV173" s="3"/>
      <c r="WKW173" s="3"/>
      <c r="WKX173" s="3"/>
      <c r="WKY173" s="3"/>
      <c r="WKZ173" s="3"/>
      <c r="WLA173" s="3"/>
      <c r="WLB173" s="3"/>
      <c r="WLC173" s="3"/>
      <c r="WLD173" s="3"/>
      <c r="WLE173" s="3"/>
      <c r="WLF173" s="3"/>
      <c r="WLG173" s="3"/>
      <c r="WLH173" s="3"/>
      <c r="WLI173" s="3"/>
      <c r="WLJ173" s="3"/>
      <c r="WLK173" s="3"/>
      <c r="WLL173" s="3"/>
      <c r="WLM173" s="3"/>
      <c r="WLN173" s="3"/>
      <c r="WLO173" s="3"/>
      <c r="WLP173" s="3"/>
      <c r="WLQ173" s="3"/>
      <c r="WLR173" s="3"/>
      <c r="WLS173" s="3"/>
      <c r="WLT173" s="3"/>
      <c r="WLU173" s="3"/>
      <c r="WLV173" s="3"/>
      <c r="WLW173" s="3"/>
      <c r="WLX173" s="3"/>
      <c r="WLY173" s="3"/>
      <c r="WLZ173" s="3"/>
      <c r="WMA173" s="3"/>
      <c r="WMB173" s="3"/>
      <c r="WMC173" s="3"/>
      <c r="WMD173" s="3"/>
      <c r="WME173" s="3"/>
      <c r="WMF173" s="3"/>
      <c r="WMG173" s="3"/>
      <c r="WMH173" s="3"/>
      <c r="WMI173" s="3"/>
      <c r="WMJ173" s="3"/>
      <c r="WMK173" s="3"/>
      <c r="WML173" s="3"/>
      <c r="WMM173" s="3"/>
      <c r="WMN173" s="3"/>
      <c r="WMO173" s="3"/>
      <c r="WMP173" s="3"/>
      <c r="WMQ173" s="3"/>
      <c r="WMR173" s="3"/>
      <c r="WMS173" s="3"/>
      <c r="WMT173" s="3"/>
      <c r="WMU173" s="3"/>
      <c r="WMV173" s="3"/>
      <c r="WMW173" s="3"/>
      <c r="WMX173" s="3"/>
      <c r="WMY173" s="3"/>
      <c r="WMZ173" s="3"/>
      <c r="WNA173" s="3"/>
      <c r="WNB173" s="3"/>
      <c r="WNC173" s="3"/>
      <c r="WND173" s="3"/>
      <c r="WNE173" s="3"/>
      <c r="WNF173" s="3"/>
      <c r="WNG173" s="3"/>
      <c r="WNH173" s="3"/>
      <c r="WNI173" s="3"/>
      <c r="WNJ173" s="3"/>
      <c r="WNK173" s="3"/>
      <c r="WNL173" s="3"/>
      <c r="WNM173" s="3"/>
      <c r="WNN173" s="3"/>
      <c r="WNO173" s="3"/>
      <c r="WNP173" s="3"/>
      <c r="WNQ173" s="3"/>
      <c r="WNR173" s="3"/>
      <c r="WNS173" s="3"/>
      <c r="WNT173" s="3"/>
      <c r="WNU173" s="3"/>
      <c r="WNV173" s="3"/>
      <c r="WNW173" s="3"/>
      <c r="WNX173" s="3"/>
      <c r="WNY173" s="3"/>
      <c r="WNZ173" s="3"/>
      <c r="WOA173" s="3"/>
      <c r="WOB173" s="3"/>
      <c r="WOC173" s="3"/>
      <c r="WOD173" s="3"/>
      <c r="WOE173" s="3"/>
      <c r="WOF173" s="3"/>
      <c r="WOG173" s="3"/>
      <c r="WOH173" s="3"/>
      <c r="WOI173" s="3"/>
      <c r="WOJ173" s="3"/>
      <c r="WOK173" s="3"/>
      <c r="WOL173" s="3"/>
      <c r="WOM173" s="3"/>
      <c r="WON173" s="3"/>
      <c r="WOO173" s="3"/>
      <c r="WOP173" s="3"/>
      <c r="WOQ173" s="3"/>
      <c r="WOR173" s="3"/>
      <c r="WOS173" s="3"/>
      <c r="WOT173" s="3"/>
      <c r="WOU173" s="3"/>
      <c r="WOV173" s="3"/>
      <c r="WOW173" s="3"/>
      <c r="WOX173" s="3"/>
      <c r="WOY173" s="3"/>
      <c r="WOZ173" s="3"/>
      <c r="WPA173" s="3"/>
      <c r="WPB173" s="3"/>
      <c r="WPC173" s="3"/>
      <c r="WPD173" s="3"/>
      <c r="WPE173" s="3"/>
      <c r="WPF173" s="3"/>
      <c r="WPG173" s="3"/>
      <c r="WPH173" s="3"/>
      <c r="WPI173" s="3"/>
      <c r="WPJ173" s="3"/>
      <c r="WPK173" s="3"/>
      <c r="WPL173" s="3"/>
      <c r="WPM173" s="3"/>
      <c r="WPN173" s="3"/>
      <c r="WPO173" s="3"/>
      <c r="WPP173" s="3"/>
      <c r="WPQ173" s="3"/>
      <c r="WPR173" s="3"/>
      <c r="WPS173" s="3"/>
      <c r="WPT173" s="3"/>
      <c r="WPU173" s="3"/>
      <c r="WPV173" s="3"/>
      <c r="WPW173" s="3"/>
      <c r="WPX173" s="3"/>
      <c r="WPY173" s="3"/>
      <c r="WPZ173" s="3"/>
      <c r="WQA173" s="3"/>
      <c r="WQB173" s="3"/>
      <c r="WQC173" s="3"/>
      <c r="WQD173" s="3"/>
      <c r="WQE173" s="3"/>
      <c r="WQF173" s="3"/>
      <c r="WQG173" s="3"/>
      <c r="WQH173" s="3"/>
      <c r="WQI173" s="3"/>
      <c r="WQJ173" s="3"/>
      <c r="WQK173" s="3"/>
      <c r="WQL173" s="3"/>
      <c r="WQM173" s="3"/>
      <c r="WQN173" s="3"/>
      <c r="WQO173" s="3"/>
      <c r="WQP173" s="3"/>
      <c r="WQQ173" s="3"/>
      <c r="WQR173" s="3"/>
      <c r="WQS173" s="3"/>
      <c r="WQT173" s="3"/>
      <c r="WQU173" s="3"/>
      <c r="WQV173" s="3"/>
      <c r="WQW173" s="3"/>
      <c r="WQX173" s="3"/>
      <c r="WQY173" s="3"/>
      <c r="WQZ173" s="3"/>
      <c r="WRA173" s="3"/>
      <c r="WRB173" s="3"/>
      <c r="WRC173" s="3"/>
      <c r="WRD173" s="3"/>
      <c r="WRE173" s="3"/>
      <c r="WRF173" s="3"/>
      <c r="WRG173" s="3"/>
      <c r="WRH173" s="3"/>
      <c r="WRI173" s="3"/>
      <c r="WRJ173" s="3"/>
      <c r="WRK173" s="3"/>
      <c r="WRL173" s="3"/>
      <c r="WRM173" s="3"/>
      <c r="WRN173" s="3"/>
      <c r="WRO173" s="3"/>
      <c r="WRP173" s="3"/>
      <c r="WRQ173" s="3"/>
      <c r="WRR173" s="3"/>
      <c r="WRS173" s="3"/>
      <c r="WRT173" s="3"/>
      <c r="WRU173" s="3"/>
      <c r="WRV173" s="3"/>
      <c r="WRW173" s="3"/>
      <c r="WRX173" s="3"/>
      <c r="WRY173" s="3"/>
      <c r="WRZ173" s="3"/>
      <c r="WSA173" s="3"/>
      <c r="WSB173" s="3"/>
      <c r="WSC173" s="3"/>
      <c r="WSD173" s="3"/>
      <c r="WSE173" s="3"/>
      <c r="WSF173" s="3"/>
      <c r="WSG173" s="3"/>
      <c r="WSH173" s="3"/>
      <c r="WSI173" s="3"/>
      <c r="WSJ173" s="3"/>
      <c r="WSK173" s="3"/>
      <c r="WSL173" s="3"/>
      <c r="WSM173" s="3"/>
      <c r="WSN173" s="3"/>
      <c r="WSO173" s="3"/>
      <c r="WSP173" s="3"/>
      <c r="WSQ173" s="3"/>
      <c r="WSR173" s="3"/>
      <c r="WSS173" s="3"/>
      <c r="WST173" s="3"/>
      <c r="WSU173" s="3"/>
      <c r="WSV173" s="3"/>
      <c r="WSW173" s="3"/>
      <c r="WSX173" s="3"/>
      <c r="WSY173" s="3"/>
      <c r="WSZ173" s="3"/>
      <c r="WTA173" s="3"/>
      <c r="WTB173" s="3"/>
      <c r="WTC173" s="3"/>
      <c r="WTD173" s="3"/>
      <c r="WTE173" s="3"/>
      <c r="WTF173" s="3"/>
      <c r="WTG173" s="3"/>
      <c r="WTH173" s="3"/>
      <c r="WTI173" s="3"/>
      <c r="WTJ173" s="3"/>
      <c r="WTK173" s="3"/>
      <c r="WTL173" s="3"/>
      <c r="WTM173" s="3"/>
      <c r="WTN173" s="3"/>
      <c r="WTO173" s="3"/>
      <c r="WTP173" s="3"/>
      <c r="WTQ173" s="3"/>
      <c r="WTR173" s="3"/>
      <c r="WTS173" s="3"/>
      <c r="WTT173" s="3"/>
      <c r="WTU173" s="3"/>
      <c r="WTV173" s="3"/>
      <c r="WTW173" s="3"/>
      <c r="WTX173" s="3"/>
      <c r="WTY173" s="3"/>
      <c r="WTZ173" s="3"/>
      <c r="WUA173" s="3"/>
      <c r="WUB173" s="3"/>
      <c r="WUC173" s="3"/>
      <c r="WUD173" s="3"/>
      <c r="WUE173" s="3"/>
      <c r="WUF173" s="3"/>
      <c r="WUG173" s="3"/>
      <c r="WUH173" s="3"/>
      <c r="WUI173" s="3"/>
      <c r="WUJ173" s="3"/>
      <c r="WUK173" s="3"/>
      <c r="WUL173" s="3"/>
      <c r="WUM173" s="3"/>
      <c r="WUN173" s="3"/>
      <c r="WUO173" s="3"/>
      <c r="WUP173" s="3"/>
      <c r="WUQ173" s="3"/>
      <c r="WUR173" s="3"/>
      <c r="WUS173" s="3"/>
      <c r="WUT173" s="3"/>
      <c r="WUU173" s="3"/>
      <c r="WUV173" s="3"/>
      <c r="WUW173" s="3"/>
      <c r="WUX173" s="3"/>
      <c r="WUY173" s="3"/>
      <c r="WUZ173" s="3"/>
      <c r="WVA173" s="3"/>
      <c r="WVB173" s="3"/>
      <c r="WVC173" s="3"/>
      <c r="WVD173" s="3"/>
      <c r="WVE173" s="3"/>
      <c r="WVF173" s="3"/>
      <c r="WVG173" s="3"/>
      <c r="WVH173" s="3"/>
      <c r="WVI173" s="3"/>
      <c r="WVJ173" s="3"/>
      <c r="WVK173" s="3"/>
      <c r="WVL173" s="3"/>
      <c r="WVM173" s="3"/>
      <c r="WVN173" s="3"/>
      <c r="WVO173" s="3"/>
      <c r="WVP173" s="3"/>
      <c r="WVQ173" s="3"/>
      <c r="WVR173" s="3"/>
      <c r="WVS173" s="3"/>
      <c r="WVT173" s="3"/>
      <c r="WVU173" s="3"/>
      <c r="WVV173" s="3"/>
      <c r="WVW173" s="3"/>
      <c r="WVX173" s="3"/>
      <c r="WVY173" s="3"/>
      <c r="WVZ173" s="3"/>
      <c r="WWA173" s="3"/>
      <c r="WWB173" s="3"/>
      <c r="WWC173" s="3"/>
      <c r="WWD173" s="3"/>
      <c r="WWE173" s="3"/>
      <c r="WWF173" s="3"/>
      <c r="WWG173" s="3"/>
      <c r="WWH173" s="3"/>
      <c r="WWI173" s="3"/>
      <c r="WWJ173" s="3"/>
      <c r="WWK173" s="3"/>
      <c r="WWL173" s="3"/>
      <c r="WWM173" s="3"/>
      <c r="WWN173" s="3"/>
      <c r="WWO173" s="3"/>
      <c r="WWP173" s="3"/>
      <c r="WWQ173" s="3"/>
      <c r="WWR173" s="3"/>
      <c r="WWS173" s="3"/>
      <c r="WWT173" s="3"/>
      <c r="WWU173" s="3"/>
      <c r="WWV173" s="3"/>
      <c r="WWW173" s="3"/>
      <c r="WWX173" s="3"/>
      <c r="WWY173" s="3"/>
      <c r="WWZ173" s="3"/>
      <c r="WXA173" s="3"/>
      <c r="WXB173" s="3"/>
      <c r="WXC173" s="3"/>
      <c r="WXD173" s="3"/>
      <c r="WXE173" s="3"/>
      <c r="WXF173" s="3"/>
      <c r="WXG173" s="3"/>
      <c r="WXH173" s="3"/>
      <c r="WXI173" s="3"/>
      <c r="WXJ173" s="3"/>
      <c r="WXK173" s="3"/>
      <c r="WXL173" s="3"/>
      <c r="WXM173" s="3"/>
      <c r="WXN173" s="3"/>
      <c r="WXO173" s="3"/>
      <c r="WXP173" s="3"/>
      <c r="WXQ173" s="3"/>
      <c r="WXR173" s="3"/>
      <c r="WXS173" s="3"/>
      <c r="WXT173" s="3"/>
      <c r="WXU173" s="3"/>
      <c r="WXV173" s="3"/>
      <c r="WXW173" s="3"/>
      <c r="WXX173" s="3"/>
      <c r="WXY173" s="3"/>
      <c r="WXZ173" s="3"/>
      <c r="WYA173" s="3"/>
      <c r="WYB173" s="3"/>
      <c r="WYC173" s="3"/>
      <c r="WYD173" s="3"/>
      <c r="WYE173" s="3"/>
      <c r="WYF173" s="3"/>
      <c r="WYG173" s="3"/>
      <c r="WYH173" s="3"/>
      <c r="WYI173" s="3"/>
      <c r="WYJ173" s="3"/>
      <c r="WYK173" s="3"/>
      <c r="WYL173" s="3"/>
      <c r="WYM173" s="3"/>
      <c r="WYN173" s="3"/>
      <c r="WYO173" s="3"/>
      <c r="WYP173" s="3"/>
      <c r="WYQ173" s="3"/>
      <c r="WYR173" s="3"/>
      <c r="WYS173" s="3"/>
      <c r="WYT173" s="3"/>
      <c r="WYU173" s="3"/>
      <c r="WYV173" s="3"/>
      <c r="WYW173" s="3"/>
      <c r="WYX173" s="3"/>
      <c r="WYY173" s="3"/>
      <c r="WYZ173" s="3"/>
      <c r="WZA173" s="3"/>
      <c r="WZB173" s="3"/>
      <c r="WZC173" s="3"/>
      <c r="WZD173" s="3"/>
      <c r="WZE173" s="3"/>
      <c r="WZF173" s="3"/>
      <c r="WZG173" s="3"/>
      <c r="WZH173" s="3"/>
      <c r="WZI173" s="3"/>
      <c r="WZJ173" s="3"/>
      <c r="WZK173" s="3"/>
      <c r="WZL173" s="3"/>
      <c r="WZM173" s="3"/>
      <c r="WZN173" s="3"/>
      <c r="WZO173" s="3"/>
      <c r="WZP173" s="3"/>
      <c r="WZQ173" s="3"/>
      <c r="WZR173" s="3"/>
      <c r="WZS173" s="3"/>
      <c r="WZT173" s="3"/>
      <c r="WZU173" s="3"/>
      <c r="WZV173" s="3"/>
      <c r="WZW173" s="3"/>
      <c r="WZX173" s="3"/>
      <c r="WZY173" s="3"/>
      <c r="WZZ173" s="3"/>
      <c r="XAA173" s="3"/>
      <c r="XAB173" s="3"/>
      <c r="XAC173" s="3"/>
      <c r="XAD173" s="3"/>
      <c r="XAE173" s="3"/>
      <c r="XAF173" s="3"/>
      <c r="XAG173" s="3"/>
      <c r="XAH173" s="3"/>
      <c r="XAI173" s="3"/>
      <c r="XAJ173" s="3"/>
      <c r="XAK173" s="3"/>
      <c r="XAL173" s="3"/>
      <c r="XAM173" s="3"/>
      <c r="XAN173" s="3"/>
      <c r="XAO173" s="3"/>
      <c r="XAP173" s="3"/>
      <c r="XAQ173" s="3"/>
      <c r="XAR173" s="3"/>
      <c r="XAS173" s="3"/>
      <c r="XAT173" s="3"/>
      <c r="XAU173" s="3"/>
      <c r="XAV173" s="3"/>
      <c r="XAW173" s="3"/>
      <c r="XAX173" s="3"/>
      <c r="XAY173" s="3"/>
      <c r="XAZ173" s="3"/>
      <c r="XBA173" s="3"/>
      <c r="XBB173" s="3"/>
      <c r="XBC173" s="3"/>
      <c r="XBD173" s="3"/>
      <c r="XBE173" s="3"/>
      <c r="XBF173" s="3"/>
      <c r="XBG173" s="3"/>
      <c r="XBH173" s="3"/>
      <c r="XBI173" s="3"/>
      <c r="XBJ173" s="3"/>
      <c r="XBK173" s="3"/>
      <c r="XBL173" s="3"/>
      <c r="XBM173" s="3"/>
      <c r="XBN173" s="3"/>
      <c r="XBO173" s="3"/>
      <c r="XBP173" s="3"/>
      <c r="XBQ173" s="3"/>
      <c r="XBR173" s="3"/>
      <c r="XBS173" s="3"/>
      <c r="XBT173" s="3"/>
      <c r="XBU173" s="3"/>
      <c r="XBV173" s="3"/>
      <c r="XBW173" s="3"/>
      <c r="XBX173" s="3"/>
      <c r="XBY173" s="3"/>
      <c r="XBZ173" s="3"/>
      <c r="XCA173" s="3"/>
      <c r="XCB173" s="3"/>
      <c r="XCC173" s="3"/>
      <c r="XCD173" s="3"/>
      <c r="XCE173" s="3"/>
      <c r="XCF173" s="3"/>
      <c r="XCG173" s="3"/>
      <c r="XCH173" s="3"/>
      <c r="XCI173" s="3"/>
      <c r="XCJ173" s="3"/>
      <c r="XCK173" s="3"/>
      <c r="XCL173" s="3"/>
      <c r="XCM173" s="3"/>
      <c r="XCN173" s="3"/>
      <c r="XCO173" s="3"/>
      <c r="XCP173" s="3"/>
      <c r="XCQ173" s="3"/>
      <c r="XCR173" s="3"/>
      <c r="XCS173" s="3"/>
      <c r="XCT173" s="3"/>
      <c r="XCU173" s="3"/>
      <c r="XCV173" s="3"/>
      <c r="XCW173" s="3"/>
      <c r="XCX173" s="3"/>
      <c r="XCY173" s="3"/>
      <c r="XCZ173" s="3"/>
      <c r="XDA173" s="3"/>
      <c r="XDB173" s="3"/>
      <c r="XDC173" s="3"/>
      <c r="XDD173" s="3"/>
      <c r="XDE173" s="3"/>
      <c r="XDF173" s="3"/>
      <c r="XDG173" s="3"/>
      <c r="XDH173" s="3"/>
      <c r="XDI173" s="3"/>
      <c r="XDJ173" s="3"/>
      <c r="XDK173" s="3"/>
      <c r="XDL173" s="3"/>
      <c r="XDM173" s="3"/>
      <c r="XDN173" s="3"/>
      <c r="XDO173" s="3"/>
      <c r="XDP173" s="3"/>
      <c r="XDQ173" s="3"/>
      <c r="XDR173" s="3"/>
      <c r="XDS173" s="3"/>
      <c r="XDT173" s="3"/>
      <c r="XDU173" s="3"/>
      <c r="XDV173" s="3"/>
      <c r="XDW173" s="3"/>
      <c r="XDX173" s="3"/>
      <c r="XDY173" s="3"/>
      <c r="XDZ173" s="3"/>
      <c r="XEA173" s="3"/>
      <c r="XEB173" s="3"/>
      <c r="XEC173" s="3"/>
      <c r="XED173" s="3"/>
      <c r="XEE173" s="3"/>
      <c r="XEF173" s="3"/>
      <c r="XEG173" s="3"/>
      <c r="XEH173" s="3"/>
      <c r="XEI173" s="3"/>
      <c r="XEJ173" s="3"/>
      <c r="XEK173" s="3"/>
      <c r="XEL173" s="3"/>
      <c r="XEM173" s="3"/>
      <c r="XEN173" s="3"/>
      <c r="XEO173" s="3"/>
      <c r="XEP173" s="3"/>
      <c r="XEQ173" s="3"/>
      <c r="XER173" s="3"/>
      <c r="XES173" s="3"/>
      <c r="XET173" s="3"/>
      <c r="XEU173" s="3"/>
      <c r="XEV173" s="3"/>
      <c r="XEW173" s="3"/>
      <c r="XEX173" s="3"/>
      <c r="XEY173" s="3"/>
      <c r="XEZ173" s="3"/>
      <c r="XFA173" s="3"/>
      <c r="XFB173" s="3"/>
      <c r="XFC173" s="3"/>
    </row>
    <row r="174" spans="1:1638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  <c r="XX174" s="3"/>
      <c r="XY174" s="3"/>
      <c r="XZ174" s="3"/>
      <c r="YA174" s="3"/>
      <c r="YB174" s="3"/>
      <c r="YC174" s="3"/>
      <c r="YD174" s="3"/>
      <c r="YE174" s="3"/>
      <c r="YF174" s="3"/>
      <c r="YG174" s="3"/>
      <c r="YH174" s="3"/>
      <c r="YI174" s="3"/>
      <c r="YJ174" s="3"/>
      <c r="YK174" s="3"/>
      <c r="YL174" s="3"/>
      <c r="YM174" s="3"/>
      <c r="YN174" s="3"/>
      <c r="YO174" s="3"/>
      <c r="YP174" s="3"/>
      <c r="YQ174" s="3"/>
      <c r="YR174" s="3"/>
      <c r="YS174" s="3"/>
      <c r="YT174" s="3"/>
      <c r="YU174" s="3"/>
      <c r="YV174" s="3"/>
      <c r="YW174" s="3"/>
      <c r="YX174" s="3"/>
      <c r="YY174" s="3"/>
      <c r="YZ174" s="3"/>
      <c r="ZA174" s="3"/>
      <c r="ZB174" s="3"/>
      <c r="ZC174" s="3"/>
      <c r="ZD174" s="3"/>
      <c r="ZE174" s="3"/>
      <c r="ZF174" s="3"/>
      <c r="ZG174" s="3"/>
      <c r="ZH174" s="3"/>
      <c r="ZI174" s="3"/>
      <c r="ZJ174" s="3"/>
      <c r="ZK174" s="3"/>
      <c r="ZL174" s="3"/>
      <c r="ZM174" s="3"/>
      <c r="ZN174" s="3"/>
      <c r="ZO174" s="3"/>
      <c r="ZP174" s="3"/>
      <c r="ZQ174" s="3"/>
      <c r="ZR174" s="3"/>
      <c r="ZS174" s="3"/>
      <c r="ZT174" s="3"/>
      <c r="ZU174" s="3"/>
      <c r="ZV174" s="3"/>
      <c r="ZW174" s="3"/>
      <c r="ZX174" s="3"/>
      <c r="ZY174" s="3"/>
      <c r="ZZ174" s="3"/>
      <c r="AAA174" s="3"/>
      <c r="AAB174" s="3"/>
      <c r="AAC174" s="3"/>
      <c r="AAD174" s="3"/>
      <c r="AAE174" s="3"/>
      <c r="AAF174" s="3"/>
      <c r="AAG174" s="3"/>
      <c r="AAH174" s="3"/>
      <c r="AAI174" s="3"/>
      <c r="AAJ174" s="3"/>
      <c r="AAK174" s="3"/>
      <c r="AAL174" s="3"/>
      <c r="AAM174" s="3"/>
      <c r="AAN174" s="3"/>
      <c r="AAO174" s="3"/>
      <c r="AAP174" s="3"/>
      <c r="AAQ174" s="3"/>
      <c r="AAR174" s="3"/>
      <c r="AAS174" s="3"/>
      <c r="AAT174" s="3"/>
      <c r="AAU174" s="3"/>
      <c r="AAV174" s="3"/>
      <c r="AAW174" s="3"/>
      <c r="AAX174" s="3"/>
      <c r="AAY174" s="3"/>
      <c r="AAZ174" s="3"/>
      <c r="ABA174" s="3"/>
      <c r="ABB174" s="3"/>
      <c r="ABC174" s="3"/>
      <c r="ABD174" s="3"/>
      <c r="ABE174" s="3"/>
      <c r="ABF174" s="3"/>
      <c r="ABG174" s="3"/>
      <c r="ABH174" s="3"/>
      <c r="ABI174" s="3"/>
      <c r="ABJ174" s="3"/>
      <c r="ABK174" s="3"/>
      <c r="ABL174" s="3"/>
      <c r="ABM174" s="3"/>
      <c r="ABN174" s="3"/>
      <c r="ABO174" s="3"/>
      <c r="ABP174" s="3"/>
      <c r="ABQ174" s="3"/>
      <c r="ABR174" s="3"/>
      <c r="ABS174" s="3"/>
      <c r="ABT174" s="3"/>
      <c r="ABU174" s="3"/>
      <c r="ABV174" s="3"/>
      <c r="ABW174" s="3"/>
      <c r="ABX174" s="3"/>
      <c r="ABY174" s="3"/>
      <c r="ABZ174" s="3"/>
      <c r="ACA174" s="3"/>
      <c r="ACB174" s="3"/>
      <c r="ACC174" s="3"/>
      <c r="ACD174" s="3"/>
      <c r="ACE174" s="3"/>
      <c r="ACF174" s="3"/>
      <c r="ACG174" s="3"/>
      <c r="ACH174" s="3"/>
      <c r="ACI174" s="3"/>
      <c r="ACJ174" s="3"/>
      <c r="ACK174" s="3"/>
      <c r="ACL174" s="3"/>
      <c r="ACM174" s="3"/>
      <c r="ACN174" s="3"/>
      <c r="ACO174" s="3"/>
      <c r="ACP174" s="3"/>
      <c r="ACQ174" s="3"/>
      <c r="ACR174" s="3"/>
      <c r="ACS174" s="3"/>
      <c r="ACT174" s="3"/>
      <c r="ACU174" s="3"/>
      <c r="ACV174" s="3"/>
      <c r="ACW174" s="3"/>
      <c r="ACX174" s="3"/>
      <c r="ACY174" s="3"/>
      <c r="ACZ174" s="3"/>
      <c r="ADA174" s="3"/>
      <c r="ADB174" s="3"/>
      <c r="ADC174" s="3"/>
      <c r="ADD174" s="3"/>
      <c r="ADE174" s="3"/>
      <c r="ADF174" s="3"/>
      <c r="ADG174" s="3"/>
      <c r="ADH174" s="3"/>
      <c r="ADI174" s="3"/>
      <c r="ADJ174" s="3"/>
      <c r="ADK174" s="3"/>
      <c r="ADL174" s="3"/>
      <c r="ADM174" s="3"/>
      <c r="ADN174" s="3"/>
      <c r="ADO174" s="3"/>
      <c r="ADP174" s="3"/>
      <c r="ADQ174" s="3"/>
      <c r="ADR174" s="3"/>
      <c r="ADS174" s="3"/>
      <c r="ADT174" s="3"/>
      <c r="ADU174" s="3"/>
      <c r="ADV174" s="3"/>
      <c r="ADW174" s="3"/>
      <c r="ADX174" s="3"/>
      <c r="ADY174" s="3"/>
      <c r="ADZ174" s="3"/>
      <c r="AEA174" s="3"/>
      <c r="AEB174" s="3"/>
      <c r="AEC174" s="3"/>
      <c r="AED174" s="3"/>
      <c r="AEE174" s="3"/>
      <c r="AEF174" s="3"/>
      <c r="AEG174" s="3"/>
      <c r="AEH174" s="3"/>
      <c r="AEI174" s="3"/>
      <c r="AEJ174" s="3"/>
      <c r="AEK174" s="3"/>
      <c r="AEL174" s="3"/>
      <c r="AEM174" s="3"/>
      <c r="AEN174" s="3"/>
      <c r="AEO174" s="3"/>
      <c r="AEP174" s="3"/>
      <c r="AEQ174" s="3"/>
      <c r="AER174" s="3"/>
      <c r="AES174" s="3"/>
      <c r="AET174" s="3"/>
      <c r="AEU174" s="3"/>
      <c r="AEV174" s="3"/>
      <c r="AEW174" s="3"/>
      <c r="AEX174" s="3"/>
      <c r="AEY174" s="3"/>
      <c r="AEZ174" s="3"/>
      <c r="AFA174" s="3"/>
      <c r="AFB174" s="3"/>
      <c r="AFC174" s="3"/>
      <c r="AFD174" s="3"/>
      <c r="AFE174" s="3"/>
      <c r="AFF174" s="3"/>
      <c r="AFG174" s="3"/>
      <c r="AFH174" s="3"/>
      <c r="AFI174" s="3"/>
      <c r="AFJ174" s="3"/>
      <c r="AFK174" s="3"/>
      <c r="AFL174" s="3"/>
      <c r="AFM174" s="3"/>
      <c r="AFN174" s="3"/>
      <c r="AFO174" s="3"/>
      <c r="AFP174" s="3"/>
      <c r="AFQ174" s="3"/>
      <c r="AFR174" s="3"/>
      <c r="AFS174" s="3"/>
      <c r="AFT174" s="3"/>
      <c r="AFU174" s="3"/>
      <c r="AFV174" s="3"/>
      <c r="AFW174" s="3"/>
      <c r="AFX174" s="3"/>
      <c r="AFY174" s="3"/>
      <c r="AFZ174" s="3"/>
      <c r="AGA174" s="3"/>
      <c r="AGB174" s="3"/>
      <c r="AGC174" s="3"/>
      <c r="AGD174" s="3"/>
      <c r="AGE174" s="3"/>
      <c r="AGF174" s="3"/>
      <c r="AGG174" s="3"/>
      <c r="AGH174" s="3"/>
      <c r="AGI174" s="3"/>
      <c r="AGJ174" s="3"/>
      <c r="AGK174" s="3"/>
      <c r="AGL174" s="3"/>
      <c r="AGM174" s="3"/>
      <c r="AGN174" s="3"/>
      <c r="AGO174" s="3"/>
      <c r="AGP174" s="3"/>
      <c r="AGQ174" s="3"/>
      <c r="AGR174" s="3"/>
      <c r="AGS174" s="3"/>
      <c r="AGT174" s="3"/>
      <c r="AGU174" s="3"/>
      <c r="AGV174" s="3"/>
      <c r="AGW174" s="3"/>
      <c r="AGX174" s="3"/>
      <c r="AGY174" s="3"/>
      <c r="AGZ174" s="3"/>
      <c r="AHA174" s="3"/>
      <c r="AHB174" s="3"/>
      <c r="AHC174" s="3"/>
      <c r="AHD174" s="3"/>
      <c r="AHE174" s="3"/>
      <c r="AHF174" s="3"/>
      <c r="AHG174" s="3"/>
      <c r="AHH174" s="3"/>
      <c r="AHI174" s="3"/>
      <c r="AHJ174" s="3"/>
      <c r="AHK174" s="3"/>
      <c r="AHL174" s="3"/>
      <c r="AHM174" s="3"/>
      <c r="AHN174" s="3"/>
      <c r="AHO174" s="3"/>
      <c r="AHP174" s="3"/>
      <c r="AHQ174" s="3"/>
      <c r="AHR174" s="3"/>
      <c r="AHS174" s="3"/>
      <c r="AHT174" s="3"/>
      <c r="AHU174" s="3"/>
      <c r="AHV174" s="3"/>
      <c r="AHW174" s="3"/>
      <c r="AHX174" s="3"/>
      <c r="AHY174" s="3"/>
      <c r="AHZ174" s="3"/>
      <c r="AIA174" s="3"/>
      <c r="AIB174" s="3"/>
      <c r="AIC174" s="3"/>
      <c r="AID174" s="3"/>
      <c r="AIE174" s="3"/>
      <c r="AIF174" s="3"/>
      <c r="AIG174" s="3"/>
      <c r="AIH174" s="3"/>
      <c r="AII174" s="3"/>
      <c r="AIJ174" s="3"/>
      <c r="AIK174" s="3"/>
      <c r="AIL174" s="3"/>
      <c r="AIM174" s="3"/>
      <c r="AIN174" s="3"/>
      <c r="AIO174" s="3"/>
      <c r="AIP174" s="3"/>
      <c r="AIQ174" s="3"/>
      <c r="AIR174" s="3"/>
      <c r="AIS174" s="3"/>
      <c r="AIT174" s="3"/>
      <c r="AIU174" s="3"/>
      <c r="AIV174" s="3"/>
      <c r="AIW174" s="3"/>
      <c r="AIX174" s="3"/>
      <c r="AIY174" s="3"/>
      <c r="AIZ174" s="3"/>
      <c r="AJA174" s="3"/>
      <c r="AJB174" s="3"/>
      <c r="AJC174" s="3"/>
      <c r="AJD174" s="3"/>
      <c r="AJE174" s="3"/>
      <c r="AJF174" s="3"/>
      <c r="AJG174" s="3"/>
      <c r="AJH174" s="3"/>
      <c r="AJI174" s="3"/>
      <c r="AJJ174" s="3"/>
      <c r="AJK174" s="3"/>
      <c r="AJL174" s="3"/>
      <c r="AJM174" s="3"/>
      <c r="AJN174" s="3"/>
      <c r="AJO174" s="3"/>
      <c r="AJP174" s="3"/>
      <c r="AJQ174" s="3"/>
      <c r="AJR174" s="3"/>
      <c r="AJS174" s="3"/>
      <c r="AJT174" s="3"/>
      <c r="AJU174" s="3"/>
      <c r="AJV174" s="3"/>
      <c r="AJW174" s="3"/>
      <c r="AJX174" s="3"/>
      <c r="AJY174" s="3"/>
      <c r="AJZ174" s="3"/>
      <c r="AKA174" s="3"/>
      <c r="AKB174" s="3"/>
      <c r="AKC174" s="3"/>
      <c r="AKD174" s="3"/>
      <c r="AKE174" s="3"/>
      <c r="AKF174" s="3"/>
      <c r="AKG174" s="3"/>
      <c r="AKH174" s="3"/>
      <c r="AKI174" s="3"/>
      <c r="AKJ174" s="3"/>
      <c r="AKK174" s="3"/>
      <c r="AKL174" s="3"/>
      <c r="AKM174" s="3"/>
      <c r="AKN174" s="3"/>
      <c r="AKO174" s="3"/>
      <c r="AKP174" s="3"/>
      <c r="AKQ174" s="3"/>
      <c r="AKR174" s="3"/>
      <c r="AKS174" s="3"/>
      <c r="AKT174" s="3"/>
      <c r="AKU174" s="3"/>
      <c r="AKV174" s="3"/>
      <c r="AKW174" s="3"/>
      <c r="AKX174" s="3"/>
      <c r="AKY174" s="3"/>
      <c r="AKZ174" s="3"/>
      <c r="ALA174" s="3"/>
      <c r="ALB174" s="3"/>
      <c r="ALC174" s="3"/>
      <c r="ALD174" s="3"/>
      <c r="ALE174" s="3"/>
      <c r="ALF174" s="3"/>
      <c r="ALG174" s="3"/>
      <c r="ALH174" s="3"/>
      <c r="ALI174" s="3"/>
      <c r="ALJ174" s="3"/>
      <c r="ALK174" s="3"/>
      <c r="ALL174" s="3"/>
      <c r="ALM174" s="3"/>
      <c r="ALN174" s="3"/>
      <c r="ALO174" s="3"/>
      <c r="ALP174" s="3"/>
      <c r="ALQ174" s="3"/>
      <c r="ALR174" s="3"/>
      <c r="ALS174" s="3"/>
      <c r="ALT174" s="3"/>
      <c r="ALU174" s="3"/>
      <c r="ALV174" s="3"/>
      <c r="ALW174" s="3"/>
      <c r="ALX174" s="3"/>
      <c r="ALY174" s="3"/>
      <c r="ALZ174" s="3"/>
      <c r="AMA174" s="3"/>
      <c r="AMB174" s="3"/>
      <c r="AMC174" s="3"/>
      <c r="AMD174" s="3"/>
      <c r="AME174" s="3"/>
      <c r="AMF174" s="3"/>
      <c r="AMG174" s="3"/>
      <c r="AMH174" s="3"/>
      <c r="AMI174" s="3"/>
      <c r="AMJ174" s="3"/>
      <c r="AMK174" s="3"/>
      <c r="AML174" s="3"/>
      <c r="AMM174" s="3"/>
      <c r="AMN174" s="3"/>
      <c r="AMO174" s="3"/>
      <c r="AMP174" s="3"/>
      <c r="AMQ174" s="3"/>
      <c r="AMR174" s="3"/>
      <c r="AMS174" s="3"/>
      <c r="AMT174" s="3"/>
      <c r="AMU174" s="3"/>
      <c r="AMV174" s="3"/>
      <c r="AMW174" s="3"/>
      <c r="AMX174" s="3"/>
      <c r="AMY174" s="3"/>
      <c r="AMZ174" s="3"/>
      <c r="ANA174" s="3"/>
      <c r="ANB174" s="3"/>
      <c r="ANC174" s="3"/>
      <c r="AND174" s="3"/>
      <c r="ANE174" s="3"/>
      <c r="ANF174" s="3"/>
      <c r="ANG174" s="3"/>
      <c r="ANH174" s="3"/>
      <c r="ANI174" s="3"/>
      <c r="ANJ174" s="3"/>
      <c r="ANK174" s="3"/>
      <c r="ANL174" s="3"/>
      <c r="ANM174" s="3"/>
      <c r="ANN174" s="3"/>
      <c r="ANO174" s="3"/>
      <c r="ANP174" s="3"/>
      <c r="ANQ174" s="3"/>
      <c r="ANR174" s="3"/>
      <c r="ANS174" s="3"/>
      <c r="ANT174" s="3"/>
      <c r="ANU174" s="3"/>
      <c r="ANV174" s="3"/>
      <c r="ANW174" s="3"/>
      <c r="ANX174" s="3"/>
      <c r="ANY174" s="3"/>
      <c r="ANZ174" s="3"/>
      <c r="AOA174" s="3"/>
      <c r="AOB174" s="3"/>
      <c r="AOC174" s="3"/>
      <c r="AOD174" s="3"/>
      <c r="AOE174" s="3"/>
      <c r="AOF174" s="3"/>
      <c r="AOG174" s="3"/>
      <c r="AOH174" s="3"/>
      <c r="AOI174" s="3"/>
      <c r="AOJ174" s="3"/>
      <c r="AOK174" s="3"/>
      <c r="AOL174" s="3"/>
      <c r="AOM174" s="3"/>
      <c r="AON174" s="3"/>
      <c r="AOO174" s="3"/>
      <c r="AOP174" s="3"/>
      <c r="AOQ174" s="3"/>
      <c r="AOR174" s="3"/>
      <c r="AOS174" s="3"/>
      <c r="AOT174" s="3"/>
      <c r="AOU174" s="3"/>
      <c r="AOV174" s="3"/>
      <c r="AOW174" s="3"/>
      <c r="AOX174" s="3"/>
      <c r="AOY174" s="3"/>
      <c r="AOZ174" s="3"/>
      <c r="APA174" s="3"/>
      <c r="APB174" s="3"/>
      <c r="APC174" s="3"/>
      <c r="APD174" s="3"/>
      <c r="APE174" s="3"/>
      <c r="APF174" s="3"/>
      <c r="APG174" s="3"/>
      <c r="APH174" s="3"/>
      <c r="API174" s="3"/>
      <c r="APJ174" s="3"/>
      <c r="APK174" s="3"/>
      <c r="APL174" s="3"/>
      <c r="APM174" s="3"/>
      <c r="APN174" s="3"/>
      <c r="APO174" s="3"/>
      <c r="APP174" s="3"/>
      <c r="APQ174" s="3"/>
      <c r="APR174" s="3"/>
      <c r="APS174" s="3"/>
      <c r="APT174" s="3"/>
      <c r="APU174" s="3"/>
      <c r="APV174" s="3"/>
      <c r="APW174" s="3"/>
      <c r="APX174" s="3"/>
      <c r="APY174" s="3"/>
      <c r="APZ174" s="3"/>
      <c r="AQA174" s="3"/>
      <c r="AQB174" s="3"/>
      <c r="AQC174" s="3"/>
      <c r="AQD174" s="3"/>
      <c r="AQE174" s="3"/>
      <c r="AQF174" s="3"/>
      <c r="AQG174" s="3"/>
      <c r="AQH174" s="3"/>
      <c r="AQI174" s="3"/>
      <c r="AQJ174" s="3"/>
      <c r="AQK174" s="3"/>
      <c r="AQL174" s="3"/>
      <c r="AQM174" s="3"/>
      <c r="AQN174" s="3"/>
      <c r="AQO174" s="3"/>
      <c r="AQP174" s="3"/>
      <c r="AQQ174" s="3"/>
      <c r="AQR174" s="3"/>
      <c r="AQS174" s="3"/>
      <c r="AQT174" s="3"/>
      <c r="AQU174" s="3"/>
      <c r="AQV174" s="3"/>
      <c r="AQW174" s="3"/>
      <c r="AQX174" s="3"/>
      <c r="AQY174" s="3"/>
      <c r="AQZ174" s="3"/>
      <c r="ARA174" s="3"/>
      <c r="ARB174" s="3"/>
      <c r="ARC174" s="3"/>
      <c r="ARD174" s="3"/>
      <c r="ARE174" s="3"/>
      <c r="ARF174" s="3"/>
      <c r="ARG174" s="3"/>
      <c r="ARH174" s="3"/>
      <c r="ARI174" s="3"/>
      <c r="ARJ174" s="3"/>
      <c r="ARK174" s="3"/>
      <c r="ARL174" s="3"/>
      <c r="ARM174" s="3"/>
      <c r="ARN174" s="3"/>
      <c r="ARO174" s="3"/>
      <c r="ARP174" s="3"/>
      <c r="ARQ174" s="3"/>
      <c r="ARR174" s="3"/>
      <c r="ARS174" s="3"/>
      <c r="ART174" s="3"/>
      <c r="ARU174" s="3"/>
      <c r="ARV174" s="3"/>
      <c r="ARW174" s="3"/>
      <c r="ARX174" s="3"/>
      <c r="ARY174" s="3"/>
      <c r="ARZ174" s="3"/>
      <c r="ASA174" s="3"/>
      <c r="ASB174" s="3"/>
      <c r="ASC174" s="3"/>
      <c r="ASD174" s="3"/>
      <c r="ASE174" s="3"/>
      <c r="ASF174" s="3"/>
      <c r="ASG174" s="3"/>
      <c r="ASH174" s="3"/>
      <c r="ASI174" s="3"/>
      <c r="ASJ174" s="3"/>
      <c r="ASK174" s="3"/>
      <c r="ASL174" s="3"/>
      <c r="ASM174" s="3"/>
      <c r="ASN174" s="3"/>
      <c r="ASO174" s="3"/>
      <c r="ASP174" s="3"/>
      <c r="ASQ174" s="3"/>
      <c r="ASR174" s="3"/>
      <c r="ASS174" s="3"/>
      <c r="AST174" s="3"/>
      <c r="ASU174" s="3"/>
      <c r="ASV174" s="3"/>
      <c r="ASW174" s="3"/>
      <c r="ASX174" s="3"/>
      <c r="ASY174" s="3"/>
      <c r="ASZ174" s="3"/>
      <c r="ATA174" s="3"/>
      <c r="ATB174" s="3"/>
      <c r="ATC174" s="3"/>
      <c r="ATD174" s="3"/>
      <c r="ATE174" s="3"/>
      <c r="ATF174" s="3"/>
      <c r="ATG174" s="3"/>
      <c r="ATH174" s="3"/>
      <c r="ATI174" s="3"/>
      <c r="ATJ174" s="3"/>
      <c r="ATK174" s="3"/>
      <c r="ATL174" s="3"/>
      <c r="ATM174" s="3"/>
      <c r="ATN174" s="3"/>
      <c r="ATO174" s="3"/>
      <c r="ATP174" s="3"/>
      <c r="ATQ174" s="3"/>
      <c r="ATR174" s="3"/>
      <c r="ATS174" s="3"/>
      <c r="ATT174" s="3"/>
      <c r="ATU174" s="3"/>
      <c r="ATV174" s="3"/>
      <c r="ATW174" s="3"/>
      <c r="ATX174" s="3"/>
      <c r="ATY174" s="3"/>
      <c r="ATZ174" s="3"/>
      <c r="AUA174" s="3"/>
      <c r="AUB174" s="3"/>
      <c r="AUC174" s="3"/>
      <c r="AUD174" s="3"/>
      <c r="AUE174" s="3"/>
      <c r="AUF174" s="3"/>
      <c r="AUG174" s="3"/>
      <c r="AUH174" s="3"/>
      <c r="AUI174" s="3"/>
      <c r="AUJ174" s="3"/>
      <c r="AUK174" s="3"/>
      <c r="AUL174" s="3"/>
      <c r="AUM174" s="3"/>
      <c r="AUN174" s="3"/>
      <c r="AUO174" s="3"/>
      <c r="AUP174" s="3"/>
      <c r="AUQ174" s="3"/>
      <c r="AUR174" s="3"/>
      <c r="AUS174" s="3"/>
      <c r="AUT174" s="3"/>
      <c r="AUU174" s="3"/>
      <c r="AUV174" s="3"/>
      <c r="AUW174" s="3"/>
      <c r="AUX174" s="3"/>
      <c r="AUY174" s="3"/>
      <c r="AUZ174" s="3"/>
      <c r="AVA174" s="3"/>
      <c r="AVB174" s="3"/>
      <c r="AVC174" s="3"/>
      <c r="AVD174" s="3"/>
      <c r="AVE174" s="3"/>
      <c r="AVF174" s="3"/>
      <c r="AVG174" s="3"/>
      <c r="AVH174" s="3"/>
      <c r="AVI174" s="3"/>
      <c r="AVJ174" s="3"/>
      <c r="AVK174" s="3"/>
      <c r="AVL174" s="3"/>
      <c r="AVM174" s="3"/>
      <c r="AVN174" s="3"/>
      <c r="AVO174" s="3"/>
      <c r="AVP174" s="3"/>
      <c r="AVQ174" s="3"/>
      <c r="AVR174" s="3"/>
      <c r="AVS174" s="3"/>
      <c r="AVT174" s="3"/>
      <c r="AVU174" s="3"/>
      <c r="AVV174" s="3"/>
      <c r="AVW174" s="3"/>
      <c r="AVX174" s="3"/>
      <c r="AVY174" s="3"/>
      <c r="AVZ174" s="3"/>
      <c r="AWA174" s="3"/>
      <c r="AWB174" s="3"/>
      <c r="AWC174" s="3"/>
      <c r="AWD174" s="3"/>
      <c r="AWE174" s="3"/>
      <c r="AWF174" s="3"/>
      <c r="AWG174" s="3"/>
      <c r="AWH174" s="3"/>
      <c r="AWI174" s="3"/>
      <c r="AWJ174" s="3"/>
      <c r="AWK174" s="3"/>
      <c r="AWL174" s="3"/>
      <c r="AWM174" s="3"/>
      <c r="AWN174" s="3"/>
      <c r="AWO174" s="3"/>
      <c r="AWP174" s="3"/>
      <c r="AWQ174" s="3"/>
      <c r="AWR174" s="3"/>
      <c r="AWS174" s="3"/>
      <c r="AWT174" s="3"/>
      <c r="AWU174" s="3"/>
      <c r="AWV174" s="3"/>
      <c r="AWW174" s="3"/>
      <c r="AWX174" s="3"/>
      <c r="AWY174" s="3"/>
      <c r="AWZ174" s="3"/>
      <c r="AXA174" s="3"/>
      <c r="AXB174" s="3"/>
      <c r="AXC174" s="3"/>
      <c r="AXD174" s="3"/>
      <c r="AXE174" s="3"/>
      <c r="AXF174" s="3"/>
      <c r="AXG174" s="3"/>
      <c r="AXH174" s="3"/>
      <c r="AXI174" s="3"/>
      <c r="AXJ174" s="3"/>
      <c r="AXK174" s="3"/>
      <c r="AXL174" s="3"/>
      <c r="AXM174" s="3"/>
      <c r="AXN174" s="3"/>
      <c r="AXO174" s="3"/>
      <c r="AXP174" s="3"/>
      <c r="AXQ174" s="3"/>
      <c r="AXR174" s="3"/>
      <c r="AXS174" s="3"/>
      <c r="AXT174" s="3"/>
      <c r="AXU174" s="3"/>
      <c r="AXV174" s="3"/>
      <c r="AXW174" s="3"/>
      <c r="AXX174" s="3"/>
      <c r="AXY174" s="3"/>
      <c r="AXZ174" s="3"/>
      <c r="AYA174" s="3"/>
      <c r="AYB174" s="3"/>
      <c r="AYC174" s="3"/>
      <c r="AYD174" s="3"/>
      <c r="AYE174" s="3"/>
      <c r="AYF174" s="3"/>
      <c r="AYG174" s="3"/>
      <c r="AYH174" s="3"/>
      <c r="AYI174" s="3"/>
      <c r="AYJ174" s="3"/>
      <c r="AYK174" s="3"/>
      <c r="AYL174" s="3"/>
      <c r="AYM174" s="3"/>
      <c r="AYN174" s="3"/>
      <c r="AYO174" s="3"/>
      <c r="AYP174" s="3"/>
      <c r="AYQ174" s="3"/>
      <c r="AYR174" s="3"/>
      <c r="AYS174" s="3"/>
      <c r="AYT174" s="3"/>
      <c r="AYU174" s="3"/>
      <c r="AYV174" s="3"/>
      <c r="AYW174" s="3"/>
      <c r="AYX174" s="3"/>
      <c r="AYY174" s="3"/>
      <c r="AYZ174" s="3"/>
      <c r="AZA174" s="3"/>
      <c r="AZB174" s="3"/>
      <c r="AZC174" s="3"/>
      <c r="AZD174" s="3"/>
      <c r="AZE174" s="3"/>
      <c r="AZF174" s="3"/>
      <c r="AZG174" s="3"/>
      <c r="AZH174" s="3"/>
      <c r="AZI174" s="3"/>
      <c r="AZJ174" s="3"/>
      <c r="AZK174" s="3"/>
      <c r="AZL174" s="3"/>
      <c r="AZM174" s="3"/>
      <c r="AZN174" s="3"/>
      <c r="AZO174" s="3"/>
      <c r="AZP174" s="3"/>
      <c r="AZQ174" s="3"/>
      <c r="AZR174" s="3"/>
      <c r="AZS174" s="3"/>
      <c r="AZT174" s="3"/>
      <c r="AZU174" s="3"/>
      <c r="AZV174" s="3"/>
      <c r="AZW174" s="3"/>
      <c r="AZX174" s="3"/>
      <c r="AZY174" s="3"/>
      <c r="AZZ174" s="3"/>
      <c r="BAA174" s="3"/>
      <c r="BAB174" s="3"/>
      <c r="BAC174" s="3"/>
      <c r="BAD174" s="3"/>
      <c r="BAE174" s="3"/>
      <c r="BAF174" s="3"/>
      <c r="BAG174" s="3"/>
      <c r="BAH174" s="3"/>
      <c r="BAI174" s="3"/>
      <c r="BAJ174" s="3"/>
      <c r="BAK174" s="3"/>
      <c r="BAL174" s="3"/>
      <c r="BAM174" s="3"/>
      <c r="BAN174" s="3"/>
      <c r="BAO174" s="3"/>
      <c r="BAP174" s="3"/>
      <c r="BAQ174" s="3"/>
      <c r="BAR174" s="3"/>
      <c r="BAS174" s="3"/>
      <c r="BAT174" s="3"/>
      <c r="BAU174" s="3"/>
      <c r="BAV174" s="3"/>
      <c r="BAW174" s="3"/>
      <c r="BAX174" s="3"/>
      <c r="BAY174" s="3"/>
      <c r="BAZ174" s="3"/>
      <c r="BBA174" s="3"/>
      <c r="BBB174" s="3"/>
      <c r="BBC174" s="3"/>
      <c r="BBD174" s="3"/>
      <c r="BBE174" s="3"/>
      <c r="BBF174" s="3"/>
      <c r="BBG174" s="3"/>
      <c r="BBH174" s="3"/>
      <c r="BBI174" s="3"/>
      <c r="BBJ174" s="3"/>
      <c r="BBK174" s="3"/>
      <c r="BBL174" s="3"/>
      <c r="BBM174" s="3"/>
      <c r="BBN174" s="3"/>
      <c r="BBO174" s="3"/>
      <c r="BBP174" s="3"/>
      <c r="BBQ174" s="3"/>
      <c r="BBR174" s="3"/>
      <c r="BBS174" s="3"/>
      <c r="BBT174" s="3"/>
      <c r="BBU174" s="3"/>
      <c r="BBV174" s="3"/>
      <c r="BBW174" s="3"/>
      <c r="BBX174" s="3"/>
      <c r="BBY174" s="3"/>
      <c r="BBZ174" s="3"/>
      <c r="BCA174" s="3"/>
      <c r="BCB174" s="3"/>
      <c r="BCC174" s="3"/>
      <c r="BCD174" s="3"/>
      <c r="BCE174" s="3"/>
      <c r="BCF174" s="3"/>
      <c r="BCG174" s="3"/>
      <c r="BCH174" s="3"/>
      <c r="BCI174" s="3"/>
      <c r="BCJ174" s="3"/>
      <c r="BCK174" s="3"/>
      <c r="BCL174" s="3"/>
      <c r="BCM174" s="3"/>
      <c r="BCN174" s="3"/>
      <c r="BCO174" s="3"/>
      <c r="BCP174" s="3"/>
      <c r="BCQ174" s="3"/>
      <c r="BCR174" s="3"/>
      <c r="BCS174" s="3"/>
      <c r="BCT174" s="3"/>
      <c r="BCU174" s="3"/>
      <c r="BCV174" s="3"/>
      <c r="BCW174" s="3"/>
      <c r="BCX174" s="3"/>
      <c r="BCY174" s="3"/>
      <c r="BCZ174" s="3"/>
      <c r="BDA174" s="3"/>
      <c r="BDB174" s="3"/>
      <c r="BDC174" s="3"/>
      <c r="BDD174" s="3"/>
      <c r="BDE174" s="3"/>
      <c r="BDF174" s="3"/>
      <c r="BDG174" s="3"/>
      <c r="BDH174" s="3"/>
      <c r="BDI174" s="3"/>
      <c r="BDJ174" s="3"/>
      <c r="BDK174" s="3"/>
      <c r="BDL174" s="3"/>
      <c r="BDM174" s="3"/>
      <c r="BDN174" s="3"/>
      <c r="BDO174" s="3"/>
      <c r="BDP174" s="3"/>
      <c r="BDQ174" s="3"/>
      <c r="BDR174" s="3"/>
      <c r="BDS174" s="3"/>
      <c r="BDT174" s="3"/>
      <c r="BDU174" s="3"/>
      <c r="BDV174" s="3"/>
      <c r="BDW174" s="3"/>
      <c r="BDX174" s="3"/>
      <c r="BDY174" s="3"/>
      <c r="BDZ174" s="3"/>
      <c r="BEA174" s="3"/>
      <c r="BEB174" s="3"/>
      <c r="BEC174" s="3"/>
      <c r="BED174" s="3"/>
      <c r="BEE174" s="3"/>
      <c r="BEF174" s="3"/>
      <c r="BEG174" s="3"/>
      <c r="BEH174" s="3"/>
      <c r="BEI174" s="3"/>
      <c r="BEJ174" s="3"/>
      <c r="BEK174" s="3"/>
      <c r="BEL174" s="3"/>
      <c r="BEM174" s="3"/>
      <c r="BEN174" s="3"/>
      <c r="BEO174" s="3"/>
      <c r="BEP174" s="3"/>
      <c r="BEQ174" s="3"/>
      <c r="BER174" s="3"/>
      <c r="BES174" s="3"/>
      <c r="BET174" s="3"/>
      <c r="BEU174" s="3"/>
      <c r="BEV174" s="3"/>
      <c r="BEW174" s="3"/>
      <c r="BEX174" s="3"/>
      <c r="BEY174" s="3"/>
      <c r="BEZ174" s="3"/>
      <c r="BFA174" s="3"/>
      <c r="BFB174" s="3"/>
      <c r="BFC174" s="3"/>
      <c r="BFD174" s="3"/>
      <c r="BFE174" s="3"/>
      <c r="BFF174" s="3"/>
      <c r="BFG174" s="3"/>
      <c r="BFH174" s="3"/>
      <c r="BFI174" s="3"/>
      <c r="BFJ174" s="3"/>
      <c r="BFK174" s="3"/>
      <c r="BFL174" s="3"/>
      <c r="BFM174" s="3"/>
      <c r="BFN174" s="3"/>
      <c r="BFO174" s="3"/>
      <c r="BFP174" s="3"/>
      <c r="BFQ174" s="3"/>
      <c r="BFR174" s="3"/>
      <c r="BFS174" s="3"/>
      <c r="BFT174" s="3"/>
      <c r="BFU174" s="3"/>
      <c r="BFV174" s="3"/>
      <c r="BFW174" s="3"/>
      <c r="BFX174" s="3"/>
      <c r="BFY174" s="3"/>
      <c r="BFZ174" s="3"/>
      <c r="BGA174" s="3"/>
      <c r="BGB174" s="3"/>
      <c r="BGC174" s="3"/>
      <c r="BGD174" s="3"/>
      <c r="BGE174" s="3"/>
      <c r="BGF174" s="3"/>
      <c r="BGG174" s="3"/>
      <c r="BGH174" s="3"/>
      <c r="BGI174" s="3"/>
      <c r="BGJ174" s="3"/>
      <c r="BGK174" s="3"/>
      <c r="BGL174" s="3"/>
      <c r="BGM174" s="3"/>
      <c r="BGN174" s="3"/>
      <c r="BGO174" s="3"/>
      <c r="BGP174" s="3"/>
      <c r="BGQ174" s="3"/>
      <c r="BGR174" s="3"/>
      <c r="BGS174" s="3"/>
      <c r="BGT174" s="3"/>
      <c r="BGU174" s="3"/>
      <c r="BGV174" s="3"/>
      <c r="BGW174" s="3"/>
      <c r="BGX174" s="3"/>
      <c r="BGY174" s="3"/>
      <c r="BGZ174" s="3"/>
      <c r="BHA174" s="3"/>
      <c r="BHB174" s="3"/>
      <c r="BHC174" s="3"/>
      <c r="BHD174" s="3"/>
      <c r="BHE174" s="3"/>
      <c r="BHF174" s="3"/>
      <c r="BHG174" s="3"/>
      <c r="BHH174" s="3"/>
      <c r="BHI174" s="3"/>
      <c r="BHJ174" s="3"/>
      <c r="BHK174" s="3"/>
      <c r="BHL174" s="3"/>
      <c r="BHM174" s="3"/>
      <c r="BHN174" s="3"/>
      <c r="BHO174" s="3"/>
      <c r="BHP174" s="3"/>
      <c r="BHQ174" s="3"/>
      <c r="BHR174" s="3"/>
      <c r="BHS174" s="3"/>
      <c r="BHT174" s="3"/>
      <c r="BHU174" s="3"/>
      <c r="BHV174" s="3"/>
      <c r="BHW174" s="3"/>
      <c r="BHX174" s="3"/>
      <c r="BHY174" s="3"/>
      <c r="BHZ174" s="3"/>
      <c r="BIA174" s="3"/>
      <c r="BIB174" s="3"/>
      <c r="BIC174" s="3"/>
      <c r="BID174" s="3"/>
      <c r="BIE174" s="3"/>
      <c r="BIF174" s="3"/>
      <c r="BIG174" s="3"/>
      <c r="BIH174" s="3"/>
      <c r="BII174" s="3"/>
      <c r="BIJ174" s="3"/>
      <c r="BIK174" s="3"/>
      <c r="BIL174" s="3"/>
      <c r="BIM174" s="3"/>
      <c r="BIN174" s="3"/>
      <c r="BIO174" s="3"/>
      <c r="BIP174" s="3"/>
      <c r="BIQ174" s="3"/>
      <c r="BIR174" s="3"/>
      <c r="BIS174" s="3"/>
      <c r="BIT174" s="3"/>
      <c r="BIU174" s="3"/>
      <c r="BIV174" s="3"/>
      <c r="BIW174" s="3"/>
      <c r="BIX174" s="3"/>
      <c r="BIY174" s="3"/>
      <c r="BIZ174" s="3"/>
      <c r="BJA174" s="3"/>
      <c r="BJB174" s="3"/>
      <c r="BJC174" s="3"/>
      <c r="BJD174" s="3"/>
      <c r="BJE174" s="3"/>
      <c r="BJF174" s="3"/>
      <c r="BJG174" s="3"/>
      <c r="BJH174" s="3"/>
      <c r="BJI174" s="3"/>
      <c r="BJJ174" s="3"/>
      <c r="BJK174" s="3"/>
      <c r="BJL174" s="3"/>
      <c r="BJM174" s="3"/>
      <c r="BJN174" s="3"/>
      <c r="BJO174" s="3"/>
      <c r="BJP174" s="3"/>
      <c r="BJQ174" s="3"/>
      <c r="BJR174" s="3"/>
      <c r="BJS174" s="3"/>
      <c r="BJT174" s="3"/>
      <c r="BJU174" s="3"/>
      <c r="BJV174" s="3"/>
      <c r="BJW174" s="3"/>
      <c r="BJX174" s="3"/>
      <c r="BJY174" s="3"/>
      <c r="BJZ174" s="3"/>
      <c r="BKA174" s="3"/>
      <c r="BKB174" s="3"/>
      <c r="BKC174" s="3"/>
      <c r="BKD174" s="3"/>
      <c r="BKE174" s="3"/>
      <c r="BKF174" s="3"/>
      <c r="BKG174" s="3"/>
      <c r="BKH174" s="3"/>
      <c r="BKI174" s="3"/>
      <c r="BKJ174" s="3"/>
      <c r="BKK174" s="3"/>
      <c r="BKL174" s="3"/>
      <c r="BKM174" s="3"/>
      <c r="BKN174" s="3"/>
      <c r="BKO174" s="3"/>
      <c r="BKP174" s="3"/>
      <c r="BKQ174" s="3"/>
      <c r="BKR174" s="3"/>
      <c r="BKS174" s="3"/>
      <c r="BKT174" s="3"/>
      <c r="BKU174" s="3"/>
      <c r="BKV174" s="3"/>
      <c r="BKW174" s="3"/>
      <c r="BKX174" s="3"/>
      <c r="BKY174" s="3"/>
      <c r="BKZ174" s="3"/>
      <c r="BLA174" s="3"/>
      <c r="BLB174" s="3"/>
      <c r="BLC174" s="3"/>
      <c r="BLD174" s="3"/>
      <c r="BLE174" s="3"/>
      <c r="BLF174" s="3"/>
      <c r="BLG174" s="3"/>
      <c r="BLH174" s="3"/>
      <c r="BLI174" s="3"/>
      <c r="BLJ174" s="3"/>
      <c r="BLK174" s="3"/>
      <c r="BLL174" s="3"/>
      <c r="BLM174" s="3"/>
      <c r="BLN174" s="3"/>
      <c r="BLO174" s="3"/>
      <c r="BLP174" s="3"/>
      <c r="BLQ174" s="3"/>
      <c r="BLR174" s="3"/>
      <c r="BLS174" s="3"/>
      <c r="BLT174" s="3"/>
      <c r="BLU174" s="3"/>
      <c r="BLV174" s="3"/>
      <c r="BLW174" s="3"/>
      <c r="BLX174" s="3"/>
      <c r="BLY174" s="3"/>
      <c r="BLZ174" s="3"/>
      <c r="BMA174" s="3"/>
      <c r="BMB174" s="3"/>
      <c r="BMC174" s="3"/>
      <c r="BMD174" s="3"/>
      <c r="BME174" s="3"/>
      <c r="BMF174" s="3"/>
      <c r="BMG174" s="3"/>
      <c r="BMH174" s="3"/>
      <c r="BMI174" s="3"/>
      <c r="BMJ174" s="3"/>
      <c r="BMK174" s="3"/>
      <c r="BML174" s="3"/>
      <c r="BMM174" s="3"/>
      <c r="BMN174" s="3"/>
      <c r="BMO174" s="3"/>
      <c r="BMP174" s="3"/>
      <c r="BMQ174" s="3"/>
      <c r="BMR174" s="3"/>
      <c r="BMS174" s="3"/>
      <c r="BMT174" s="3"/>
      <c r="BMU174" s="3"/>
      <c r="BMV174" s="3"/>
      <c r="BMW174" s="3"/>
      <c r="BMX174" s="3"/>
      <c r="BMY174" s="3"/>
      <c r="BMZ174" s="3"/>
      <c r="BNA174" s="3"/>
      <c r="BNB174" s="3"/>
      <c r="BNC174" s="3"/>
      <c r="BND174" s="3"/>
      <c r="BNE174" s="3"/>
      <c r="BNF174" s="3"/>
      <c r="BNG174" s="3"/>
      <c r="BNH174" s="3"/>
      <c r="BNI174" s="3"/>
      <c r="BNJ174" s="3"/>
      <c r="BNK174" s="3"/>
      <c r="BNL174" s="3"/>
      <c r="BNM174" s="3"/>
      <c r="BNN174" s="3"/>
      <c r="BNO174" s="3"/>
      <c r="BNP174" s="3"/>
      <c r="BNQ174" s="3"/>
      <c r="BNR174" s="3"/>
      <c r="BNS174" s="3"/>
      <c r="BNT174" s="3"/>
      <c r="BNU174" s="3"/>
      <c r="BNV174" s="3"/>
      <c r="BNW174" s="3"/>
      <c r="BNX174" s="3"/>
      <c r="BNY174" s="3"/>
      <c r="BNZ174" s="3"/>
      <c r="BOA174" s="3"/>
      <c r="BOB174" s="3"/>
      <c r="BOC174" s="3"/>
      <c r="BOD174" s="3"/>
      <c r="BOE174" s="3"/>
      <c r="BOF174" s="3"/>
      <c r="BOG174" s="3"/>
      <c r="BOH174" s="3"/>
      <c r="BOI174" s="3"/>
      <c r="BOJ174" s="3"/>
      <c r="BOK174" s="3"/>
      <c r="BOL174" s="3"/>
      <c r="BOM174" s="3"/>
      <c r="BON174" s="3"/>
      <c r="BOO174" s="3"/>
      <c r="BOP174" s="3"/>
      <c r="BOQ174" s="3"/>
      <c r="BOR174" s="3"/>
      <c r="BOS174" s="3"/>
      <c r="BOT174" s="3"/>
      <c r="BOU174" s="3"/>
      <c r="BOV174" s="3"/>
      <c r="BOW174" s="3"/>
      <c r="BOX174" s="3"/>
      <c r="BOY174" s="3"/>
      <c r="BOZ174" s="3"/>
      <c r="BPA174" s="3"/>
      <c r="BPB174" s="3"/>
      <c r="BPC174" s="3"/>
      <c r="BPD174" s="3"/>
      <c r="BPE174" s="3"/>
      <c r="BPF174" s="3"/>
      <c r="BPG174" s="3"/>
      <c r="BPH174" s="3"/>
      <c r="BPI174" s="3"/>
      <c r="BPJ174" s="3"/>
      <c r="BPK174" s="3"/>
      <c r="BPL174" s="3"/>
      <c r="BPM174" s="3"/>
      <c r="BPN174" s="3"/>
      <c r="BPO174" s="3"/>
      <c r="BPP174" s="3"/>
      <c r="BPQ174" s="3"/>
      <c r="BPR174" s="3"/>
      <c r="BPS174" s="3"/>
      <c r="BPT174" s="3"/>
      <c r="BPU174" s="3"/>
      <c r="BPV174" s="3"/>
      <c r="BPW174" s="3"/>
      <c r="BPX174" s="3"/>
      <c r="BPY174" s="3"/>
      <c r="BPZ174" s="3"/>
      <c r="BQA174" s="3"/>
      <c r="BQB174" s="3"/>
      <c r="BQC174" s="3"/>
      <c r="BQD174" s="3"/>
      <c r="BQE174" s="3"/>
      <c r="BQF174" s="3"/>
      <c r="BQG174" s="3"/>
      <c r="BQH174" s="3"/>
      <c r="BQI174" s="3"/>
      <c r="BQJ174" s="3"/>
      <c r="BQK174" s="3"/>
      <c r="BQL174" s="3"/>
      <c r="BQM174" s="3"/>
      <c r="BQN174" s="3"/>
      <c r="BQO174" s="3"/>
      <c r="BQP174" s="3"/>
      <c r="BQQ174" s="3"/>
      <c r="BQR174" s="3"/>
      <c r="BQS174" s="3"/>
      <c r="BQT174" s="3"/>
      <c r="BQU174" s="3"/>
      <c r="BQV174" s="3"/>
      <c r="BQW174" s="3"/>
      <c r="BQX174" s="3"/>
      <c r="BQY174" s="3"/>
      <c r="BQZ174" s="3"/>
      <c r="BRA174" s="3"/>
      <c r="BRB174" s="3"/>
      <c r="BRC174" s="3"/>
      <c r="BRD174" s="3"/>
      <c r="BRE174" s="3"/>
      <c r="BRF174" s="3"/>
      <c r="BRG174" s="3"/>
      <c r="BRH174" s="3"/>
      <c r="BRI174" s="3"/>
      <c r="BRJ174" s="3"/>
      <c r="BRK174" s="3"/>
      <c r="BRL174" s="3"/>
      <c r="BRM174" s="3"/>
      <c r="BRN174" s="3"/>
      <c r="BRO174" s="3"/>
      <c r="BRP174" s="3"/>
      <c r="BRQ174" s="3"/>
      <c r="BRR174" s="3"/>
      <c r="BRS174" s="3"/>
      <c r="BRT174" s="3"/>
      <c r="BRU174" s="3"/>
      <c r="BRV174" s="3"/>
      <c r="BRW174" s="3"/>
      <c r="BRX174" s="3"/>
      <c r="BRY174" s="3"/>
      <c r="BRZ174" s="3"/>
      <c r="BSA174" s="3"/>
      <c r="BSB174" s="3"/>
      <c r="BSC174" s="3"/>
      <c r="BSD174" s="3"/>
      <c r="BSE174" s="3"/>
      <c r="BSF174" s="3"/>
      <c r="BSG174" s="3"/>
      <c r="BSH174" s="3"/>
      <c r="BSI174" s="3"/>
      <c r="BSJ174" s="3"/>
      <c r="BSK174" s="3"/>
      <c r="BSL174" s="3"/>
      <c r="BSM174" s="3"/>
      <c r="BSN174" s="3"/>
      <c r="BSO174" s="3"/>
      <c r="BSP174" s="3"/>
      <c r="BSQ174" s="3"/>
      <c r="BSR174" s="3"/>
      <c r="BSS174" s="3"/>
      <c r="BST174" s="3"/>
      <c r="BSU174" s="3"/>
      <c r="BSV174" s="3"/>
      <c r="BSW174" s="3"/>
      <c r="BSX174" s="3"/>
      <c r="BSY174" s="3"/>
      <c r="BSZ174" s="3"/>
      <c r="BTA174" s="3"/>
      <c r="BTB174" s="3"/>
      <c r="BTC174" s="3"/>
      <c r="BTD174" s="3"/>
      <c r="BTE174" s="3"/>
      <c r="BTF174" s="3"/>
      <c r="BTG174" s="3"/>
      <c r="BTH174" s="3"/>
      <c r="BTI174" s="3"/>
      <c r="BTJ174" s="3"/>
      <c r="BTK174" s="3"/>
      <c r="BTL174" s="3"/>
      <c r="BTM174" s="3"/>
      <c r="BTN174" s="3"/>
      <c r="BTO174" s="3"/>
      <c r="BTP174" s="3"/>
      <c r="BTQ174" s="3"/>
      <c r="BTR174" s="3"/>
      <c r="BTS174" s="3"/>
      <c r="BTT174" s="3"/>
      <c r="BTU174" s="3"/>
      <c r="BTV174" s="3"/>
      <c r="BTW174" s="3"/>
      <c r="BTX174" s="3"/>
      <c r="BTY174" s="3"/>
      <c r="BTZ174" s="3"/>
      <c r="BUA174" s="3"/>
      <c r="BUB174" s="3"/>
      <c r="BUC174" s="3"/>
      <c r="BUD174" s="3"/>
      <c r="BUE174" s="3"/>
      <c r="BUF174" s="3"/>
      <c r="BUG174" s="3"/>
      <c r="BUH174" s="3"/>
      <c r="BUI174" s="3"/>
      <c r="BUJ174" s="3"/>
      <c r="BUK174" s="3"/>
      <c r="BUL174" s="3"/>
      <c r="BUM174" s="3"/>
      <c r="BUN174" s="3"/>
      <c r="BUO174" s="3"/>
      <c r="BUP174" s="3"/>
      <c r="BUQ174" s="3"/>
      <c r="BUR174" s="3"/>
      <c r="BUS174" s="3"/>
      <c r="BUT174" s="3"/>
      <c r="BUU174" s="3"/>
      <c r="BUV174" s="3"/>
      <c r="BUW174" s="3"/>
      <c r="BUX174" s="3"/>
      <c r="BUY174" s="3"/>
      <c r="BUZ174" s="3"/>
      <c r="BVA174" s="3"/>
      <c r="BVB174" s="3"/>
      <c r="BVC174" s="3"/>
      <c r="BVD174" s="3"/>
      <c r="BVE174" s="3"/>
      <c r="BVF174" s="3"/>
      <c r="BVG174" s="3"/>
      <c r="BVH174" s="3"/>
      <c r="BVI174" s="3"/>
      <c r="BVJ174" s="3"/>
      <c r="BVK174" s="3"/>
      <c r="BVL174" s="3"/>
      <c r="BVM174" s="3"/>
      <c r="BVN174" s="3"/>
      <c r="BVO174" s="3"/>
      <c r="BVP174" s="3"/>
      <c r="BVQ174" s="3"/>
      <c r="BVR174" s="3"/>
      <c r="BVS174" s="3"/>
      <c r="BVT174" s="3"/>
      <c r="BVU174" s="3"/>
      <c r="BVV174" s="3"/>
      <c r="BVW174" s="3"/>
      <c r="BVX174" s="3"/>
      <c r="BVY174" s="3"/>
      <c r="BVZ174" s="3"/>
      <c r="BWA174" s="3"/>
      <c r="BWB174" s="3"/>
      <c r="BWC174" s="3"/>
      <c r="BWD174" s="3"/>
      <c r="BWE174" s="3"/>
      <c r="BWF174" s="3"/>
      <c r="BWG174" s="3"/>
      <c r="BWH174" s="3"/>
      <c r="BWI174" s="3"/>
      <c r="BWJ174" s="3"/>
      <c r="BWK174" s="3"/>
      <c r="BWL174" s="3"/>
      <c r="BWM174" s="3"/>
      <c r="BWN174" s="3"/>
      <c r="BWO174" s="3"/>
      <c r="BWP174" s="3"/>
      <c r="BWQ174" s="3"/>
      <c r="BWR174" s="3"/>
      <c r="BWS174" s="3"/>
      <c r="BWT174" s="3"/>
      <c r="BWU174" s="3"/>
      <c r="BWV174" s="3"/>
      <c r="BWW174" s="3"/>
      <c r="BWX174" s="3"/>
      <c r="BWY174" s="3"/>
      <c r="BWZ174" s="3"/>
      <c r="BXA174" s="3"/>
      <c r="BXB174" s="3"/>
      <c r="BXC174" s="3"/>
      <c r="BXD174" s="3"/>
      <c r="BXE174" s="3"/>
      <c r="BXF174" s="3"/>
      <c r="BXG174" s="3"/>
      <c r="BXH174" s="3"/>
      <c r="BXI174" s="3"/>
      <c r="BXJ174" s="3"/>
      <c r="BXK174" s="3"/>
      <c r="BXL174" s="3"/>
      <c r="BXM174" s="3"/>
      <c r="BXN174" s="3"/>
      <c r="BXO174" s="3"/>
      <c r="BXP174" s="3"/>
      <c r="BXQ174" s="3"/>
      <c r="BXR174" s="3"/>
      <c r="BXS174" s="3"/>
      <c r="BXT174" s="3"/>
      <c r="BXU174" s="3"/>
      <c r="BXV174" s="3"/>
      <c r="BXW174" s="3"/>
      <c r="BXX174" s="3"/>
      <c r="BXY174" s="3"/>
      <c r="BXZ174" s="3"/>
      <c r="BYA174" s="3"/>
      <c r="BYB174" s="3"/>
      <c r="BYC174" s="3"/>
      <c r="BYD174" s="3"/>
      <c r="BYE174" s="3"/>
      <c r="BYF174" s="3"/>
      <c r="BYG174" s="3"/>
      <c r="BYH174" s="3"/>
      <c r="BYI174" s="3"/>
      <c r="BYJ174" s="3"/>
      <c r="BYK174" s="3"/>
      <c r="BYL174" s="3"/>
      <c r="BYM174" s="3"/>
      <c r="BYN174" s="3"/>
      <c r="BYO174" s="3"/>
      <c r="BYP174" s="3"/>
      <c r="BYQ174" s="3"/>
      <c r="BYR174" s="3"/>
      <c r="BYS174" s="3"/>
      <c r="BYT174" s="3"/>
      <c r="BYU174" s="3"/>
      <c r="BYV174" s="3"/>
      <c r="BYW174" s="3"/>
      <c r="BYX174" s="3"/>
      <c r="BYY174" s="3"/>
      <c r="BYZ174" s="3"/>
      <c r="BZA174" s="3"/>
      <c r="BZB174" s="3"/>
      <c r="BZC174" s="3"/>
      <c r="BZD174" s="3"/>
      <c r="BZE174" s="3"/>
      <c r="BZF174" s="3"/>
      <c r="BZG174" s="3"/>
      <c r="BZH174" s="3"/>
      <c r="BZI174" s="3"/>
      <c r="BZJ174" s="3"/>
      <c r="BZK174" s="3"/>
      <c r="BZL174" s="3"/>
      <c r="BZM174" s="3"/>
      <c r="BZN174" s="3"/>
      <c r="BZO174" s="3"/>
      <c r="BZP174" s="3"/>
      <c r="BZQ174" s="3"/>
      <c r="BZR174" s="3"/>
      <c r="BZS174" s="3"/>
      <c r="BZT174" s="3"/>
      <c r="BZU174" s="3"/>
      <c r="BZV174" s="3"/>
      <c r="BZW174" s="3"/>
      <c r="BZX174" s="3"/>
      <c r="BZY174" s="3"/>
      <c r="BZZ174" s="3"/>
      <c r="CAA174" s="3"/>
      <c r="CAB174" s="3"/>
      <c r="CAC174" s="3"/>
      <c r="CAD174" s="3"/>
      <c r="CAE174" s="3"/>
      <c r="CAF174" s="3"/>
      <c r="CAG174" s="3"/>
      <c r="CAH174" s="3"/>
      <c r="CAI174" s="3"/>
      <c r="CAJ174" s="3"/>
      <c r="CAK174" s="3"/>
      <c r="CAL174" s="3"/>
      <c r="CAM174" s="3"/>
      <c r="CAN174" s="3"/>
      <c r="CAO174" s="3"/>
      <c r="CAP174" s="3"/>
      <c r="CAQ174" s="3"/>
      <c r="CAR174" s="3"/>
      <c r="CAS174" s="3"/>
      <c r="CAT174" s="3"/>
      <c r="CAU174" s="3"/>
      <c r="CAV174" s="3"/>
      <c r="CAW174" s="3"/>
      <c r="CAX174" s="3"/>
      <c r="CAY174" s="3"/>
      <c r="CAZ174" s="3"/>
      <c r="CBA174" s="3"/>
      <c r="CBB174" s="3"/>
      <c r="CBC174" s="3"/>
      <c r="CBD174" s="3"/>
      <c r="CBE174" s="3"/>
      <c r="CBF174" s="3"/>
      <c r="CBG174" s="3"/>
      <c r="CBH174" s="3"/>
      <c r="CBI174" s="3"/>
      <c r="CBJ174" s="3"/>
      <c r="CBK174" s="3"/>
      <c r="CBL174" s="3"/>
      <c r="CBM174" s="3"/>
      <c r="CBN174" s="3"/>
      <c r="CBO174" s="3"/>
      <c r="CBP174" s="3"/>
      <c r="CBQ174" s="3"/>
      <c r="CBR174" s="3"/>
      <c r="CBS174" s="3"/>
      <c r="CBT174" s="3"/>
      <c r="CBU174" s="3"/>
      <c r="CBV174" s="3"/>
      <c r="CBW174" s="3"/>
      <c r="CBX174" s="3"/>
      <c r="CBY174" s="3"/>
      <c r="CBZ174" s="3"/>
      <c r="CCA174" s="3"/>
      <c r="CCB174" s="3"/>
      <c r="CCC174" s="3"/>
      <c r="CCD174" s="3"/>
      <c r="CCE174" s="3"/>
      <c r="CCF174" s="3"/>
      <c r="CCG174" s="3"/>
      <c r="CCH174" s="3"/>
      <c r="CCI174" s="3"/>
      <c r="CCJ174" s="3"/>
      <c r="CCK174" s="3"/>
      <c r="CCL174" s="3"/>
      <c r="CCM174" s="3"/>
      <c r="CCN174" s="3"/>
      <c r="CCO174" s="3"/>
      <c r="CCP174" s="3"/>
      <c r="CCQ174" s="3"/>
      <c r="CCR174" s="3"/>
      <c r="CCS174" s="3"/>
      <c r="CCT174" s="3"/>
      <c r="CCU174" s="3"/>
      <c r="CCV174" s="3"/>
      <c r="CCW174" s="3"/>
      <c r="CCX174" s="3"/>
      <c r="CCY174" s="3"/>
      <c r="CCZ174" s="3"/>
      <c r="CDA174" s="3"/>
      <c r="CDB174" s="3"/>
      <c r="CDC174" s="3"/>
      <c r="CDD174" s="3"/>
      <c r="CDE174" s="3"/>
      <c r="CDF174" s="3"/>
      <c r="CDG174" s="3"/>
      <c r="CDH174" s="3"/>
      <c r="CDI174" s="3"/>
      <c r="CDJ174" s="3"/>
      <c r="CDK174" s="3"/>
      <c r="CDL174" s="3"/>
      <c r="CDM174" s="3"/>
      <c r="CDN174" s="3"/>
      <c r="CDO174" s="3"/>
      <c r="CDP174" s="3"/>
      <c r="CDQ174" s="3"/>
      <c r="CDR174" s="3"/>
      <c r="CDS174" s="3"/>
      <c r="CDT174" s="3"/>
      <c r="CDU174" s="3"/>
      <c r="CDV174" s="3"/>
      <c r="CDW174" s="3"/>
      <c r="CDX174" s="3"/>
      <c r="CDY174" s="3"/>
      <c r="CDZ174" s="3"/>
      <c r="CEA174" s="3"/>
      <c r="CEB174" s="3"/>
      <c r="CEC174" s="3"/>
      <c r="CED174" s="3"/>
      <c r="CEE174" s="3"/>
      <c r="CEF174" s="3"/>
      <c r="CEG174" s="3"/>
      <c r="CEH174" s="3"/>
      <c r="CEI174" s="3"/>
      <c r="CEJ174" s="3"/>
      <c r="CEK174" s="3"/>
      <c r="CEL174" s="3"/>
      <c r="CEM174" s="3"/>
      <c r="CEN174" s="3"/>
      <c r="CEO174" s="3"/>
      <c r="CEP174" s="3"/>
      <c r="CEQ174" s="3"/>
      <c r="CER174" s="3"/>
      <c r="CES174" s="3"/>
      <c r="CET174" s="3"/>
      <c r="CEU174" s="3"/>
      <c r="CEV174" s="3"/>
      <c r="CEW174" s="3"/>
      <c r="CEX174" s="3"/>
      <c r="CEY174" s="3"/>
      <c r="CEZ174" s="3"/>
      <c r="CFA174" s="3"/>
      <c r="CFB174" s="3"/>
      <c r="CFC174" s="3"/>
      <c r="CFD174" s="3"/>
      <c r="CFE174" s="3"/>
      <c r="CFF174" s="3"/>
      <c r="CFG174" s="3"/>
      <c r="CFH174" s="3"/>
      <c r="CFI174" s="3"/>
      <c r="CFJ174" s="3"/>
      <c r="CFK174" s="3"/>
      <c r="CFL174" s="3"/>
      <c r="CFM174" s="3"/>
      <c r="CFN174" s="3"/>
      <c r="CFO174" s="3"/>
      <c r="CFP174" s="3"/>
      <c r="CFQ174" s="3"/>
      <c r="CFR174" s="3"/>
      <c r="CFS174" s="3"/>
      <c r="CFT174" s="3"/>
      <c r="CFU174" s="3"/>
      <c r="CFV174" s="3"/>
      <c r="CFW174" s="3"/>
      <c r="CFX174" s="3"/>
      <c r="CFY174" s="3"/>
      <c r="CFZ174" s="3"/>
      <c r="CGA174" s="3"/>
      <c r="CGB174" s="3"/>
      <c r="CGC174" s="3"/>
      <c r="CGD174" s="3"/>
      <c r="CGE174" s="3"/>
      <c r="CGF174" s="3"/>
      <c r="CGG174" s="3"/>
      <c r="CGH174" s="3"/>
      <c r="CGI174" s="3"/>
      <c r="CGJ174" s="3"/>
      <c r="CGK174" s="3"/>
      <c r="CGL174" s="3"/>
      <c r="CGM174" s="3"/>
      <c r="CGN174" s="3"/>
      <c r="CGO174" s="3"/>
      <c r="CGP174" s="3"/>
      <c r="CGQ174" s="3"/>
      <c r="CGR174" s="3"/>
      <c r="CGS174" s="3"/>
      <c r="CGT174" s="3"/>
      <c r="CGU174" s="3"/>
      <c r="CGV174" s="3"/>
      <c r="CGW174" s="3"/>
      <c r="CGX174" s="3"/>
      <c r="CGY174" s="3"/>
      <c r="CGZ174" s="3"/>
      <c r="CHA174" s="3"/>
      <c r="CHB174" s="3"/>
      <c r="CHC174" s="3"/>
      <c r="CHD174" s="3"/>
      <c r="CHE174" s="3"/>
      <c r="CHF174" s="3"/>
      <c r="CHG174" s="3"/>
      <c r="CHH174" s="3"/>
      <c r="CHI174" s="3"/>
      <c r="CHJ174" s="3"/>
      <c r="CHK174" s="3"/>
      <c r="CHL174" s="3"/>
      <c r="CHM174" s="3"/>
      <c r="CHN174" s="3"/>
      <c r="CHO174" s="3"/>
      <c r="CHP174" s="3"/>
      <c r="CHQ174" s="3"/>
      <c r="CHR174" s="3"/>
      <c r="CHS174" s="3"/>
      <c r="CHT174" s="3"/>
      <c r="CHU174" s="3"/>
      <c r="CHV174" s="3"/>
      <c r="CHW174" s="3"/>
      <c r="CHX174" s="3"/>
      <c r="CHY174" s="3"/>
      <c r="CHZ174" s="3"/>
      <c r="CIA174" s="3"/>
      <c r="CIB174" s="3"/>
      <c r="CIC174" s="3"/>
      <c r="CID174" s="3"/>
      <c r="CIE174" s="3"/>
      <c r="CIF174" s="3"/>
      <c r="CIG174" s="3"/>
      <c r="CIH174" s="3"/>
      <c r="CII174" s="3"/>
      <c r="CIJ174" s="3"/>
      <c r="CIK174" s="3"/>
      <c r="CIL174" s="3"/>
      <c r="CIM174" s="3"/>
      <c r="CIN174" s="3"/>
      <c r="CIO174" s="3"/>
      <c r="CIP174" s="3"/>
      <c r="CIQ174" s="3"/>
      <c r="CIR174" s="3"/>
      <c r="CIS174" s="3"/>
      <c r="CIT174" s="3"/>
      <c r="CIU174" s="3"/>
      <c r="CIV174" s="3"/>
      <c r="CIW174" s="3"/>
      <c r="CIX174" s="3"/>
      <c r="CIY174" s="3"/>
      <c r="CIZ174" s="3"/>
      <c r="CJA174" s="3"/>
      <c r="CJB174" s="3"/>
      <c r="CJC174" s="3"/>
      <c r="CJD174" s="3"/>
      <c r="CJE174" s="3"/>
      <c r="CJF174" s="3"/>
      <c r="CJG174" s="3"/>
      <c r="CJH174" s="3"/>
      <c r="CJI174" s="3"/>
      <c r="CJJ174" s="3"/>
      <c r="CJK174" s="3"/>
      <c r="CJL174" s="3"/>
      <c r="CJM174" s="3"/>
      <c r="CJN174" s="3"/>
      <c r="CJO174" s="3"/>
      <c r="CJP174" s="3"/>
      <c r="CJQ174" s="3"/>
      <c r="CJR174" s="3"/>
      <c r="CJS174" s="3"/>
      <c r="CJT174" s="3"/>
      <c r="CJU174" s="3"/>
      <c r="CJV174" s="3"/>
      <c r="CJW174" s="3"/>
      <c r="CJX174" s="3"/>
      <c r="CJY174" s="3"/>
      <c r="CJZ174" s="3"/>
      <c r="CKA174" s="3"/>
      <c r="CKB174" s="3"/>
      <c r="CKC174" s="3"/>
      <c r="CKD174" s="3"/>
      <c r="CKE174" s="3"/>
      <c r="CKF174" s="3"/>
      <c r="CKG174" s="3"/>
      <c r="CKH174" s="3"/>
      <c r="CKI174" s="3"/>
      <c r="CKJ174" s="3"/>
      <c r="CKK174" s="3"/>
      <c r="CKL174" s="3"/>
      <c r="CKM174" s="3"/>
      <c r="CKN174" s="3"/>
      <c r="CKO174" s="3"/>
      <c r="CKP174" s="3"/>
      <c r="CKQ174" s="3"/>
      <c r="CKR174" s="3"/>
      <c r="CKS174" s="3"/>
      <c r="CKT174" s="3"/>
      <c r="CKU174" s="3"/>
      <c r="CKV174" s="3"/>
      <c r="CKW174" s="3"/>
      <c r="CKX174" s="3"/>
      <c r="CKY174" s="3"/>
      <c r="CKZ174" s="3"/>
      <c r="CLA174" s="3"/>
      <c r="CLB174" s="3"/>
      <c r="CLC174" s="3"/>
      <c r="CLD174" s="3"/>
      <c r="CLE174" s="3"/>
      <c r="CLF174" s="3"/>
      <c r="CLG174" s="3"/>
      <c r="CLH174" s="3"/>
      <c r="CLI174" s="3"/>
      <c r="CLJ174" s="3"/>
      <c r="CLK174" s="3"/>
      <c r="CLL174" s="3"/>
      <c r="CLM174" s="3"/>
      <c r="CLN174" s="3"/>
      <c r="CLO174" s="3"/>
      <c r="CLP174" s="3"/>
      <c r="CLQ174" s="3"/>
      <c r="CLR174" s="3"/>
      <c r="CLS174" s="3"/>
      <c r="CLT174" s="3"/>
      <c r="CLU174" s="3"/>
      <c r="CLV174" s="3"/>
      <c r="CLW174" s="3"/>
      <c r="CLX174" s="3"/>
      <c r="CLY174" s="3"/>
      <c r="CLZ174" s="3"/>
      <c r="CMA174" s="3"/>
      <c r="CMB174" s="3"/>
      <c r="CMC174" s="3"/>
      <c r="CMD174" s="3"/>
      <c r="CME174" s="3"/>
      <c r="CMF174" s="3"/>
      <c r="CMG174" s="3"/>
      <c r="CMH174" s="3"/>
      <c r="CMI174" s="3"/>
      <c r="CMJ174" s="3"/>
      <c r="CMK174" s="3"/>
      <c r="CML174" s="3"/>
      <c r="CMM174" s="3"/>
      <c r="CMN174" s="3"/>
      <c r="CMO174" s="3"/>
      <c r="CMP174" s="3"/>
      <c r="CMQ174" s="3"/>
      <c r="CMR174" s="3"/>
      <c r="CMS174" s="3"/>
      <c r="CMT174" s="3"/>
      <c r="CMU174" s="3"/>
      <c r="CMV174" s="3"/>
      <c r="CMW174" s="3"/>
      <c r="CMX174" s="3"/>
      <c r="CMY174" s="3"/>
      <c r="CMZ174" s="3"/>
      <c r="CNA174" s="3"/>
      <c r="CNB174" s="3"/>
      <c r="CNC174" s="3"/>
      <c r="CND174" s="3"/>
      <c r="CNE174" s="3"/>
      <c r="CNF174" s="3"/>
      <c r="CNG174" s="3"/>
      <c r="CNH174" s="3"/>
      <c r="CNI174" s="3"/>
      <c r="CNJ174" s="3"/>
      <c r="CNK174" s="3"/>
      <c r="CNL174" s="3"/>
      <c r="CNM174" s="3"/>
      <c r="CNN174" s="3"/>
      <c r="CNO174" s="3"/>
      <c r="CNP174" s="3"/>
      <c r="CNQ174" s="3"/>
      <c r="CNR174" s="3"/>
      <c r="CNS174" s="3"/>
      <c r="CNT174" s="3"/>
      <c r="CNU174" s="3"/>
      <c r="CNV174" s="3"/>
      <c r="CNW174" s="3"/>
      <c r="CNX174" s="3"/>
      <c r="CNY174" s="3"/>
      <c r="CNZ174" s="3"/>
      <c r="COA174" s="3"/>
      <c r="COB174" s="3"/>
      <c r="COC174" s="3"/>
      <c r="COD174" s="3"/>
      <c r="COE174" s="3"/>
      <c r="COF174" s="3"/>
      <c r="COG174" s="3"/>
      <c r="COH174" s="3"/>
      <c r="COI174" s="3"/>
      <c r="COJ174" s="3"/>
      <c r="COK174" s="3"/>
      <c r="COL174" s="3"/>
      <c r="COM174" s="3"/>
      <c r="CON174" s="3"/>
      <c r="COO174" s="3"/>
      <c r="COP174" s="3"/>
      <c r="COQ174" s="3"/>
      <c r="COR174" s="3"/>
      <c r="COS174" s="3"/>
      <c r="COT174" s="3"/>
      <c r="COU174" s="3"/>
      <c r="COV174" s="3"/>
      <c r="COW174" s="3"/>
      <c r="COX174" s="3"/>
      <c r="COY174" s="3"/>
      <c r="COZ174" s="3"/>
      <c r="CPA174" s="3"/>
      <c r="CPB174" s="3"/>
      <c r="CPC174" s="3"/>
      <c r="CPD174" s="3"/>
      <c r="CPE174" s="3"/>
      <c r="CPF174" s="3"/>
      <c r="CPG174" s="3"/>
      <c r="CPH174" s="3"/>
      <c r="CPI174" s="3"/>
      <c r="CPJ174" s="3"/>
      <c r="CPK174" s="3"/>
      <c r="CPL174" s="3"/>
      <c r="CPM174" s="3"/>
      <c r="CPN174" s="3"/>
      <c r="CPO174" s="3"/>
      <c r="CPP174" s="3"/>
      <c r="CPQ174" s="3"/>
      <c r="CPR174" s="3"/>
      <c r="CPS174" s="3"/>
      <c r="CPT174" s="3"/>
      <c r="CPU174" s="3"/>
      <c r="CPV174" s="3"/>
      <c r="CPW174" s="3"/>
      <c r="CPX174" s="3"/>
      <c r="CPY174" s="3"/>
      <c r="CPZ174" s="3"/>
      <c r="CQA174" s="3"/>
      <c r="CQB174" s="3"/>
      <c r="CQC174" s="3"/>
      <c r="CQD174" s="3"/>
      <c r="CQE174" s="3"/>
      <c r="CQF174" s="3"/>
      <c r="CQG174" s="3"/>
      <c r="CQH174" s="3"/>
      <c r="CQI174" s="3"/>
      <c r="CQJ174" s="3"/>
      <c r="CQK174" s="3"/>
      <c r="CQL174" s="3"/>
      <c r="CQM174" s="3"/>
      <c r="CQN174" s="3"/>
      <c r="CQO174" s="3"/>
      <c r="CQP174" s="3"/>
      <c r="CQQ174" s="3"/>
      <c r="CQR174" s="3"/>
      <c r="CQS174" s="3"/>
      <c r="CQT174" s="3"/>
      <c r="CQU174" s="3"/>
      <c r="CQV174" s="3"/>
      <c r="CQW174" s="3"/>
      <c r="CQX174" s="3"/>
      <c r="CQY174" s="3"/>
      <c r="CQZ174" s="3"/>
      <c r="CRA174" s="3"/>
      <c r="CRB174" s="3"/>
      <c r="CRC174" s="3"/>
      <c r="CRD174" s="3"/>
      <c r="CRE174" s="3"/>
      <c r="CRF174" s="3"/>
      <c r="CRG174" s="3"/>
      <c r="CRH174" s="3"/>
      <c r="CRI174" s="3"/>
      <c r="CRJ174" s="3"/>
      <c r="CRK174" s="3"/>
      <c r="CRL174" s="3"/>
      <c r="CRM174" s="3"/>
      <c r="CRN174" s="3"/>
      <c r="CRO174" s="3"/>
      <c r="CRP174" s="3"/>
      <c r="CRQ174" s="3"/>
      <c r="CRR174" s="3"/>
      <c r="CRS174" s="3"/>
      <c r="CRT174" s="3"/>
      <c r="CRU174" s="3"/>
      <c r="CRV174" s="3"/>
      <c r="CRW174" s="3"/>
      <c r="CRX174" s="3"/>
      <c r="CRY174" s="3"/>
      <c r="CRZ174" s="3"/>
      <c r="CSA174" s="3"/>
      <c r="CSB174" s="3"/>
      <c r="CSC174" s="3"/>
      <c r="CSD174" s="3"/>
      <c r="CSE174" s="3"/>
      <c r="CSF174" s="3"/>
      <c r="CSG174" s="3"/>
      <c r="CSH174" s="3"/>
      <c r="CSI174" s="3"/>
      <c r="CSJ174" s="3"/>
      <c r="CSK174" s="3"/>
      <c r="CSL174" s="3"/>
      <c r="CSM174" s="3"/>
      <c r="CSN174" s="3"/>
      <c r="CSO174" s="3"/>
      <c r="CSP174" s="3"/>
      <c r="CSQ174" s="3"/>
      <c r="CSR174" s="3"/>
      <c r="CSS174" s="3"/>
      <c r="CST174" s="3"/>
      <c r="CSU174" s="3"/>
      <c r="CSV174" s="3"/>
      <c r="CSW174" s="3"/>
      <c r="CSX174" s="3"/>
      <c r="CSY174" s="3"/>
      <c r="CSZ174" s="3"/>
      <c r="CTA174" s="3"/>
      <c r="CTB174" s="3"/>
      <c r="CTC174" s="3"/>
      <c r="CTD174" s="3"/>
      <c r="CTE174" s="3"/>
      <c r="CTF174" s="3"/>
      <c r="CTG174" s="3"/>
      <c r="CTH174" s="3"/>
      <c r="CTI174" s="3"/>
      <c r="CTJ174" s="3"/>
      <c r="CTK174" s="3"/>
      <c r="CTL174" s="3"/>
      <c r="CTM174" s="3"/>
      <c r="CTN174" s="3"/>
      <c r="CTO174" s="3"/>
      <c r="CTP174" s="3"/>
      <c r="CTQ174" s="3"/>
      <c r="CTR174" s="3"/>
      <c r="CTS174" s="3"/>
      <c r="CTT174" s="3"/>
      <c r="CTU174" s="3"/>
      <c r="CTV174" s="3"/>
      <c r="CTW174" s="3"/>
      <c r="CTX174" s="3"/>
      <c r="CTY174" s="3"/>
      <c r="CTZ174" s="3"/>
      <c r="CUA174" s="3"/>
      <c r="CUB174" s="3"/>
      <c r="CUC174" s="3"/>
      <c r="CUD174" s="3"/>
      <c r="CUE174" s="3"/>
      <c r="CUF174" s="3"/>
      <c r="CUG174" s="3"/>
      <c r="CUH174" s="3"/>
      <c r="CUI174" s="3"/>
      <c r="CUJ174" s="3"/>
      <c r="CUK174" s="3"/>
      <c r="CUL174" s="3"/>
      <c r="CUM174" s="3"/>
      <c r="CUN174" s="3"/>
      <c r="CUO174" s="3"/>
      <c r="CUP174" s="3"/>
      <c r="CUQ174" s="3"/>
      <c r="CUR174" s="3"/>
      <c r="CUS174" s="3"/>
      <c r="CUT174" s="3"/>
      <c r="CUU174" s="3"/>
      <c r="CUV174" s="3"/>
      <c r="CUW174" s="3"/>
      <c r="CUX174" s="3"/>
      <c r="CUY174" s="3"/>
      <c r="CUZ174" s="3"/>
      <c r="CVA174" s="3"/>
      <c r="CVB174" s="3"/>
      <c r="CVC174" s="3"/>
      <c r="CVD174" s="3"/>
      <c r="CVE174" s="3"/>
      <c r="CVF174" s="3"/>
      <c r="CVG174" s="3"/>
      <c r="CVH174" s="3"/>
      <c r="CVI174" s="3"/>
      <c r="CVJ174" s="3"/>
      <c r="CVK174" s="3"/>
      <c r="CVL174" s="3"/>
      <c r="CVM174" s="3"/>
      <c r="CVN174" s="3"/>
      <c r="CVO174" s="3"/>
      <c r="CVP174" s="3"/>
      <c r="CVQ174" s="3"/>
      <c r="CVR174" s="3"/>
      <c r="CVS174" s="3"/>
      <c r="CVT174" s="3"/>
      <c r="CVU174" s="3"/>
      <c r="CVV174" s="3"/>
      <c r="CVW174" s="3"/>
      <c r="CVX174" s="3"/>
      <c r="CVY174" s="3"/>
      <c r="CVZ174" s="3"/>
      <c r="CWA174" s="3"/>
      <c r="CWB174" s="3"/>
      <c r="CWC174" s="3"/>
      <c r="CWD174" s="3"/>
      <c r="CWE174" s="3"/>
      <c r="CWF174" s="3"/>
      <c r="CWG174" s="3"/>
      <c r="CWH174" s="3"/>
      <c r="CWI174" s="3"/>
      <c r="CWJ174" s="3"/>
      <c r="CWK174" s="3"/>
      <c r="CWL174" s="3"/>
      <c r="CWM174" s="3"/>
      <c r="CWN174" s="3"/>
      <c r="CWO174" s="3"/>
      <c r="CWP174" s="3"/>
      <c r="CWQ174" s="3"/>
      <c r="CWR174" s="3"/>
      <c r="CWS174" s="3"/>
      <c r="CWT174" s="3"/>
      <c r="CWU174" s="3"/>
      <c r="CWV174" s="3"/>
      <c r="CWW174" s="3"/>
      <c r="CWX174" s="3"/>
      <c r="CWY174" s="3"/>
      <c r="CWZ174" s="3"/>
      <c r="CXA174" s="3"/>
      <c r="CXB174" s="3"/>
      <c r="CXC174" s="3"/>
      <c r="CXD174" s="3"/>
      <c r="CXE174" s="3"/>
      <c r="CXF174" s="3"/>
      <c r="CXG174" s="3"/>
      <c r="CXH174" s="3"/>
      <c r="CXI174" s="3"/>
      <c r="CXJ174" s="3"/>
      <c r="CXK174" s="3"/>
      <c r="CXL174" s="3"/>
      <c r="CXM174" s="3"/>
      <c r="CXN174" s="3"/>
      <c r="CXO174" s="3"/>
      <c r="CXP174" s="3"/>
      <c r="CXQ174" s="3"/>
      <c r="CXR174" s="3"/>
      <c r="CXS174" s="3"/>
      <c r="CXT174" s="3"/>
      <c r="CXU174" s="3"/>
      <c r="CXV174" s="3"/>
      <c r="CXW174" s="3"/>
      <c r="CXX174" s="3"/>
      <c r="CXY174" s="3"/>
      <c r="CXZ174" s="3"/>
      <c r="CYA174" s="3"/>
      <c r="CYB174" s="3"/>
      <c r="CYC174" s="3"/>
      <c r="CYD174" s="3"/>
      <c r="CYE174" s="3"/>
      <c r="CYF174" s="3"/>
      <c r="CYG174" s="3"/>
      <c r="CYH174" s="3"/>
      <c r="CYI174" s="3"/>
      <c r="CYJ174" s="3"/>
      <c r="CYK174" s="3"/>
      <c r="CYL174" s="3"/>
      <c r="CYM174" s="3"/>
      <c r="CYN174" s="3"/>
      <c r="CYO174" s="3"/>
      <c r="CYP174" s="3"/>
      <c r="CYQ174" s="3"/>
      <c r="CYR174" s="3"/>
      <c r="CYS174" s="3"/>
      <c r="CYT174" s="3"/>
      <c r="CYU174" s="3"/>
      <c r="CYV174" s="3"/>
      <c r="CYW174" s="3"/>
      <c r="CYX174" s="3"/>
      <c r="CYY174" s="3"/>
      <c r="CYZ174" s="3"/>
      <c r="CZA174" s="3"/>
      <c r="CZB174" s="3"/>
      <c r="CZC174" s="3"/>
      <c r="CZD174" s="3"/>
      <c r="CZE174" s="3"/>
      <c r="CZF174" s="3"/>
      <c r="CZG174" s="3"/>
      <c r="CZH174" s="3"/>
      <c r="CZI174" s="3"/>
      <c r="CZJ174" s="3"/>
      <c r="CZK174" s="3"/>
      <c r="CZL174" s="3"/>
      <c r="CZM174" s="3"/>
      <c r="CZN174" s="3"/>
      <c r="CZO174" s="3"/>
      <c r="CZP174" s="3"/>
      <c r="CZQ174" s="3"/>
      <c r="CZR174" s="3"/>
      <c r="CZS174" s="3"/>
      <c r="CZT174" s="3"/>
      <c r="CZU174" s="3"/>
      <c r="CZV174" s="3"/>
      <c r="CZW174" s="3"/>
      <c r="CZX174" s="3"/>
      <c r="CZY174" s="3"/>
      <c r="CZZ174" s="3"/>
      <c r="DAA174" s="3"/>
      <c r="DAB174" s="3"/>
      <c r="DAC174" s="3"/>
      <c r="DAD174" s="3"/>
      <c r="DAE174" s="3"/>
      <c r="DAF174" s="3"/>
      <c r="DAG174" s="3"/>
      <c r="DAH174" s="3"/>
      <c r="DAI174" s="3"/>
      <c r="DAJ174" s="3"/>
      <c r="DAK174" s="3"/>
      <c r="DAL174" s="3"/>
      <c r="DAM174" s="3"/>
      <c r="DAN174" s="3"/>
      <c r="DAO174" s="3"/>
      <c r="DAP174" s="3"/>
      <c r="DAQ174" s="3"/>
      <c r="DAR174" s="3"/>
      <c r="DAS174" s="3"/>
      <c r="DAT174" s="3"/>
      <c r="DAU174" s="3"/>
      <c r="DAV174" s="3"/>
      <c r="DAW174" s="3"/>
      <c r="DAX174" s="3"/>
      <c r="DAY174" s="3"/>
      <c r="DAZ174" s="3"/>
      <c r="DBA174" s="3"/>
      <c r="DBB174" s="3"/>
      <c r="DBC174" s="3"/>
      <c r="DBD174" s="3"/>
      <c r="DBE174" s="3"/>
      <c r="DBF174" s="3"/>
      <c r="DBG174" s="3"/>
      <c r="DBH174" s="3"/>
      <c r="DBI174" s="3"/>
      <c r="DBJ174" s="3"/>
      <c r="DBK174" s="3"/>
      <c r="DBL174" s="3"/>
      <c r="DBM174" s="3"/>
      <c r="DBN174" s="3"/>
      <c r="DBO174" s="3"/>
      <c r="DBP174" s="3"/>
      <c r="DBQ174" s="3"/>
      <c r="DBR174" s="3"/>
      <c r="DBS174" s="3"/>
      <c r="DBT174" s="3"/>
      <c r="DBU174" s="3"/>
      <c r="DBV174" s="3"/>
      <c r="DBW174" s="3"/>
      <c r="DBX174" s="3"/>
      <c r="DBY174" s="3"/>
      <c r="DBZ174" s="3"/>
      <c r="DCA174" s="3"/>
      <c r="DCB174" s="3"/>
      <c r="DCC174" s="3"/>
      <c r="DCD174" s="3"/>
      <c r="DCE174" s="3"/>
      <c r="DCF174" s="3"/>
      <c r="DCG174" s="3"/>
      <c r="DCH174" s="3"/>
      <c r="DCI174" s="3"/>
      <c r="DCJ174" s="3"/>
      <c r="DCK174" s="3"/>
      <c r="DCL174" s="3"/>
      <c r="DCM174" s="3"/>
      <c r="DCN174" s="3"/>
      <c r="DCO174" s="3"/>
      <c r="DCP174" s="3"/>
      <c r="DCQ174" s="3"/>
      <c r="DCR174" s="3"/>
      <c r="DCS174" s="3"/>
      <c r="DCT174" s="3"/>
      <c r="DCU174" s="3"/>
      <c r="DCV174" s="3"/>
      <c r="DCW174" s="3"/>
      <c r="DCX174" s="3"/>
      <c r="DCY174" s="3"/>
      <c r="DCZ174" s="3"/>
      <c r="DDA174" s="3"/>
      <c r="DDB174" s="3"/>
      <c r="DDC174" s="3"/>
      <c r="DDD174" s="3"/>
      <c r="DDE174" s="3"/>
      <c r="DDF174" s="3"/>
      <c r="DDG174" s="3"/>
      <c r="DDH174" s="3"/>
      <c r="DDI174" s="3"/>
      <c r="DDJ174" s="3"/>
      <c r="DDK174" s="3"/>
      <c r="DDL174" s="3"/>
      <c r="DDM174" s="3"/>
      <c r="DDN174" s="3"/>
      <c r="DDO174" s="3"/>
      <c r="DDP174" s="3"/>
      <c r="DDQ174" s="3"/>
      <c r="DDR174" s="3"/>
      <c r="DDS174" s="3"/>
      <c r="DDT174" s="3"/>
      <c r="DDU174" s="3"/>
      <c r="DDV174" s="3"/>
      <c r="DDW174" s="3"/>
      <c r="DDX174" s="3"/>
      <c r="DDY174" s="3"/>
      <c r="DDZ174" s="3"/>
      <c r="DEA174" s="3"/>
      <c r="DEB174" s="3"/>
      <c r="DEC174" s="3"/>
      <c r="DED174" s="3"/>
      <c r="DEE174" s="3"/>
      <c r="DEF174" s="3"/>
      <c r="DEG174" s="3"/>
      <c r="DEH174" s="3"/>
      <c r="DEI174" s="3"/>
      <c r="DEJ174" s="3"/>
      <c r="DEK174" s="3"/>
      <c r="DEL174" s="3"/>
      <c r="DEM174" s="3"/>
      <c r="DEN174" s="3"/>
      <c r="DEO174" s="3"/>
      <c r="DEP174" s="3"/>
      <c r="DEQ174" s="3"/>
      <c r="DER174" s="3"/>
      <c r="DES174" s="3"/>
      <c r="DET174" s="3"/>
      <c r="DEU174" s="3"/>
      <c r="DEV174" s="3"/>
      <c r="DEW174" s="3"/>
      <c r="DEX174" s="3"/>
      <c r="DEY174" s="3"/>
      <c r="DEZ174" s="3"/>
      <c r="DFA174" s="3"/>
      <c r="DFB174" s="3"/>
      <c r="DFC174" s="3"/>
      <c r="DFD174" s="3"/>
      <c r="DFE174" s="3"/>
      <c r="DFF174" s="3"/>
      <c r="DFG174" s="3"/>
      <c r="DFH174" s="3"/>
      <c r="DFI174" s="3"/>
      <c r="DFJ174" s="3"/>
      <c r="DFK174" s="3"/>
      <c r="DFL174" s="3"/>
      <c r="DFM174" s="3"/>
      <c r="DFN174" s="3"/>
      <c r="DFO174" s="3"/>
      <c r="DFP174" s="3"/>
      <c r="DFQ174" s="3"/>
      <c r="DFR174" s="3"/>
      <c r="DFS174" s="3"/>
      <c r="DFT174" s="3"/>
      <c r="DFU174" s="3"/>
      <c r="DFV174" s="3"/>
      <c r="DFW174" s="3"/>
      <c r="DFX174" s="3"/>
      <c r="DFY174" s="3"/>
      <c r="DFZ174" s="3"/>
      <c r="DGA174" s="3"/>
      <c r="DGB174" s="3"/>
      <c r="DGC174" s="3"/>
      <c r="DGD174" s="3"/>
      <c r="DGE174" s="3"/>
      <c r="DGF174" s="3"/>
      <c r="DGG174" s="3"/>
      <c r="DGH174" s="3"/>
      <c r="DGI174" s="3"/>
      <c r="DGJ174" s="3"/>
      <c r="DGK174" s="3"/>
      <c r="DGL174" s="3"/>
      <c r="DGM174" s="3"/>
      <c r="DGN174" s="3"/>
      <c r="DGO174" s="3"/>
      <c r="DGP174" s="3"/>
      <c r="DGQ174" s="3"/>
      <c r="DGR174" s="3"/>
      <c r="DGS174" s="3"/>
      <c r="DGT174" s="3"/>
      <c r="DGU174" s="3"/>
      <c r="DGV174" s="3"/>
      <c r="DGW174" s="3"/>
      <c r="DGX174" s="3"/>
      <c r="DGY174" s="3"/>
      <c r="DGZ174" s="3"/>
      <c r="DHA174" s="3"/>
      <c r="DHB174" s="3"/>
      <c r="DHC174" s="3"/>
      <c r="DHD174" s="3"/>
      <c r="DHE174" s="3"/>
      <c r="DHF174" s="3"/>
      <c r="DHG174" s="3"/>
      <c r="DHH174" s="3"/>
      <c r="DHI174" s="3"/>
      <c r="DHJ174" s="3"/>
      <c r="DHK174" s="3"/>
      <c r="DHL174" s="3"/>
      <c r="DHM174" s="3"/>
      <c r="DHN174" s="3"/>
      <c r="DHO174" s="3"/>
      <c r="DHP174" s="3"/>
      <c r="DHQ174" s="3"/>
      <c r="DHR174" s="3"/>
      <c r="DHS174" s="3"/>
      <c r="DHT174" s="3"/>
      <c r="DHU174" s="3"/>
      <c r="DHV174" s="3"/>
      <c r="DHW174" s="3"/>
      <c r="DHX174" s="3"/>
      <c r="DHY174" s="3"/>
      <c r="DHZ174" s="3"/>
      <c r="DIA174" s="3"/>
      <c r="DIB174" s="3"/>
      <c r="DIC174" s="3"/>
      <c r="DID174" s="3"/>
      <c r="DIE174" s="3"/>
      <c r="DIF174" s="3"/>
      <c r="DIG174" s="3"/>
      <c r="DIH174" s="3"/>
      <c r="DII174" s="3"/>
      <c r="DIJ174" s="3"/>
      <c r="DIK174" s="3"/>
      <c r="DIL174" s="3"/>
      <c r="DIM174" s="3"/>
      <c r="DIN174" s="3"/>
      <c r="DIO174" s="3"/>
      <c r="DIP174" s="3"/>
      <c r="DIQ174" s="3"/>
      <c r="DIR174" s="3"/>
      <c r="DIS174" s="3"/>
      <c r="DIT174" s="3"/>
      <c r="DIU174" s="3"/>
      <c r="DIV174" s="3"/>
      <c r="DIW174" s="3"/>
      <c r="DIX174" s="3"/>
      <c r="DIY174" s="3"/>
      <c r="DIZ174" s="3"/>
      <c r="DJA174" s="3"/>
      <c r="DJB174" s="3"/>
      <c r="DJC174" s="3"/>
      <c r="DJD174" s="3"/>
      <c r="DJE174" s="3"/>
      <c r="DJF174" s="3"/>
      <c r="DJG174" s="3"/>
      <c r="DJH174" s="3"/>
      <c r="DJI174" s="3"/>
      <c r="DJJ174" s="3"/>
      <c r="DJK174" s="3"/>
      <c r="DJL174" s="3"/>
      <c r="DJM174" s="3"/>
      <c r="DJN174" s="3"/>
      <c r="DJO174" s="3"/>
      <c r="DJP174" s="3"/>
      <c r="DJQ174" s="3"/>
      <c r="DJR174" s="3"/>
      <c r="DJS174" s="3"/>
      <c r="DJT174" s="3"/>
      <c r="DJU174" s="3"/>
      <c r="DJV174" s="3"/>
      <c r="DJW174" s="3"/>
      <c r="DJX174" s="3"/>
      <c r="DJY174" s="3"/>
      <c r="DJZ174" s="3"/>
      <c r="DKA174" s="3"/>
      <c r="DKB174" s="3"/>
      <c r="DKC174" s="3"/>
      <c r="DKD174" s="3"/>
      <c r="DKE174" s="3"/>
      <c r="DKF174" s="3"/>
      <c r="DKG174" s="3"/>
      <c r="DKH174" s="3"/>
      <c r="DKI174" s="3"/>
      <c r="DKJ174" s="3"/>
      <c r="DKK174" s="3"/>
      <c r="DKL174" s="3"/>
      <c r="DKM174" s="3"/>
      <c r="DKN174" s="3"/>
      <c r="DKO174" s="3"/>
      <c r="DKP174" s="3"/>
      <c r="DKQ174" s="3"/>
      <c r="DKR174" s="3"/>
      <c r="DKS174" s="3"/>
      <c r="DKT174" s="3"/>
      <c r="DKU174" s="3"/>
      <c r="DKV174" s="3"/>
      <c r="DKW174" s="3"/>
      <c r="DKX174" s="3"/>
      <c r="DKY174" s="3"/>
      <c r="DKZ174" s="3"/>
      <c r="DLA174" s="3"/>
      <c r="DLB174" s="3"/>
      <c r="DLC174" s="3"/>
      <c r="DLD174" s="3"/>
      <c r="DLE174" s="3"/>
      <c r="DLF174" s="3"/>
      <c r="DLG174" s="3"/>
      <c r="DLH174" s="3"/>
      <c r="DLI174" s="3"/>
      <c r="DLJ174" s="3"/>
      <c r="DLK174" s="3"/>
      <c r="DLL174" s="3"/>
      <c r="DLM174" s="3"/>
      <c r="DLN174" s="3"/>
      <c r="DLO174" s="3"/>
      <c r="DLP174" s="3"/>
      <c r="DLQ174" s="3"/>
      <c r="DLR174" s="3"/>
      <c r="DLS174" s="3"/>
      <c r="DLT174" s="3"/>
      <c r="DLU174" s="3"/>
      <c r="DLV174" s="3"/>
      <c r="DLW174" s="3"/>
      <c r="DLX174" s="3"/>
      <c r="DLY174" s="3"/>
      <c r="DLZ174" s="3"/>
      <c r="DMA174" s="3"/>
      <c r="DMB174" s="3"/>
      <c r="DMC174" s="3"/>
      <c r="DMD174" s="3"/>
      <c r="DME174" s="3"/>
      <c r="DMF174" s="3"/>
      <c r="DMG174" s="3"/>
      <c r="DMH174" s="3"/>
      <c r="DMI174" s="3"/>
      <c r="DMJ174" s="3"/>
      <c r="DMK174" s="3"/>
      <c r="DML174" s="3"/>
      <c r="DMM174" s="3"/>
      <c r="DMN174" s="3"/>
      <c r="DMO174" s="3"/>
      <c r="DMP174" s="3"/>
      <c r="DMQ174" s="3"/>
      <c r="DMR174" s="3"/>
      <c r="DMS174" s="3"/>
      <c r="DMT174" s="3"/>
      <c r="DMU174" s="3"/>
      <c r="DMV174" s="3"/>
      <c r="DMW174" s="3"/>
      <c r="DMX174" s="3"/>
      <c r="DMY174" s="3"/>
      <c r="DMZ174" s="3"/>
      <c r="DNA174" s="3"/>
      <c r="DNB174" s="3"/>
      <c r="DNC174" s="3"/>
      <c r="DND174" s="3"/>
      <c r="DNE174" s="3"/>
      <c r="DNF174" s="3"/>
      <c r="DNG174" s="3"/>
      <c r="DNH174" s="3"/>
      <c r="DNI174" s="3"/>
      <c r="DNJ174" s="3"/>
      <c r="DNK174" s="3"/>
      <c r="DNL174" s="3"/>
      <c r="DNM174" s="3"/>
      <c r="DNN174" s="3"/>
      <c r="DNO174" s="3"/>
      <c r="DNP174" s="3"/>
      <c r="DNQ174" s="3"/>
      <c r="DNR174" s="3"/>
      <c r="DNS174" s="3"/>
      <c r="DNT174" s="3"/>
      <c r="DNU174" s="3"/>
      <c r="DNV174" s="3"/>
      <c r="DNW174" s="3"/>
      <c r="DNX174" s="3"/>
      <c r="DNY174" s="3"/>
      <c r="DNZ174" s="3"/>
      <c r="DOA174" s="3"/>
      <c r="DOB174" s="3"/>
      <c r="DOC174" s="3"/>
      <c r="DOD174" s="3"/>
      <c r="DOE174" s="3"/>
      <c r="DOF174" s="3"/>
      <c r="DOG174" s="3"/>
      <c r="DOH174" s="3"/>
      <c r="DOI174" s="3"/>
      <c r="DOJ174" s="3"/>
      <c r="DOK174" s="3"/>
      <c r="DOL174" s="3"/>
      <c r="DOM174" s="3"/>
      <c r="DON174" s="3"/>
      <c r="DOO174" s="3"/>
      <c r="DOP174" s="3"/>
      <c r="DOQ174" s="3"/>
      <c r="DOR174" s="3"/>
      <c r="DOS174" s="3"/>
      <c r="DOT174" s="3"/>
      <c r="DOU174" s="3"/>
      <c r="DOV174" s="3"/>
      <c r="DOW174" s="3"/>
      <c r="DOX174" s="3"/>
      <c r="DOY174" s="3"/>
      <c r="DOZ174" s="3"/>
      <c r="DPA174" s="3"/>
      <c r="DPB174" s="3"/>
      <c r="DPC174" s="3"/>
      <c r="DPD174" s="3"/>
      <c r="DPE174" s="3"/>
      <c r="DPF174" s="3"/>
      <c r="DPG174" s="3"/>
      <c r="DPH174" s="3"/>
      <c r="DPI174" s="3"/>
      <c r="DPJ174" s="3"/>
      <c r="DPK174" s="3"/>
      <c r="DPL174" s="3"/>
      <c r="DPM174" s="3"/>
      <c r="DPN174" s="3"/>
      <c r="DPO174" s="3"/>
      <c r="DPP174" s="3"/>
      <c r="DPQ174" s="3"/>
      <c r="DPR174" s="3"/>
      <c r="DPS174" s="3"/>
      <c r="DPT174" s="3"/>
      <c r="DPU174" s="3"/>
      <c r="DPV174" s="3"/>
      <c r="DPW174" s="3"/>
      <c r="DPX174" s="3"/>
      <c r="DPY174" s="3"/>
      <c r="DPZ174" s="3"/>
      <c r="DQA174" s="3"/>
      <c r="DQB174" s="3"/>
      <c r="DQC174" s="3"/>
      <c r="DQD174" s="3"/>
      <c r="DQE174" s="3"/>
      <c r="DQF174" s="3"/>
      <c r="DQG174" s="3"/>
      <c r="DQH174" s="3"/>
      <c r="DQI174" s="3"/>
      <c r="DQJ174" s="3"/>
      <c r="DQK174" s="3"/>
      <c r="DQL174" s="3"/>
      <c r="DQM174" s="3"/>
      <c r="DQN174" s="3"/>
      <c r="DQO174" s="3"/>
      <c r="DQP174" s="3"/>
      <c r="DQQ174" s="3"/>
      <c r="DQR174" s="3"/>
      <c r="DQS174" s="3"/>
      <c r="DQT174" s="3"/>
      <c r="DQU174" s="3"/>
      <c r="DQV174" s="3"/>
      <c r="DQW174" s="3"/>
      <c r="DQX174" s="3"/>
      <c r="DQY174" s="3"/>
      <c r="DQZ174" s="3"/>
      <c r="DRA174" s="3"/>
      <c r="DRB174" s="3"/>
      <c r="DRC174" s="3"/>
      <c r="DRD174" s="3"/>
      <c r="DRE174" s="3"/>
      <c r="DRF174" s="3"/>
      <c r="DRG174" s="3"/>
      <c r="DRH174" s="3"/>
      <c r="DRI174" s="3"/>
      <c r="DRJ174" s="3"/>
      <c r="DRK174" s="3"/>
      <c r="DRL174" s="3"/>
      <c r="DRM174" s="3"/>
      <c r="DRN174" s="3"/>
      <c r="DRO174" s="3"/>
      <c r="DRP174" s="3"/>
      <c r="DRQ174" s="3"/>
      <c r="DRR174" s="3"/>
      <c r="DRS174" s="3"/>
      <c r="DRT174" s="3"/>
      <c r="DRU174" s="3"/>
      <c r="DRV174" s="3"/>
      <c r="DRW174" s="3"/>
      <c r="DRX174" s="3"/>
      <c r="DRY174" s="3"/>
      <c r="DRZ174" s="3"/>
      <c r="DSA174" s="3"/>
      <c r="DSB174" s="3"/>
      <c r="DSC174" s="3"/>
      <c r="DSD174" s="3"/>
      <c r="DSE174" s="3"/>
      <c r="DSF174" s="3"/>
      <c r="DSG174" s="3"/>
      <c r="DSH174" s="3"/>
      <c r="DSI174" s="3"/>
      <c r="DSJ174" s="3"/>
      <c r="DSK174" s="3"/>
      <c r="DSL174" s="3"/>
      <c r="DSM174" s="3"/>
      <c r="DSN174" s="3"/>
      <c r="DSO174" s="3"/>
      <c r="DSP174" s="3"/>
      <c r="DSQ174" s="3"/>
      <c r="DSR174" s="3"/>
      <c r="DSS174" s="3"/>
      <c r="DST174" s="3"/>
      <c r="DSU174" s="3"/>
      <c r="DSV174" s="3"/>
      <c r="DSW174" s="3"/>
      <c r="DSX174" s="3"/>
      <c r="DSY174" s="3"/>
      <c r="DSZ174" s="3"/>
      <c r="DTA174" s="3"/>
      <c r="DTB174" s="3"/>
      <c r="DTC174" s="3"/>
      <c r="DTD174" s="3"/>
      <c r="DTE174" s="3"/>
      <c r="DTF174" s="3"/>
      <c r="DTG174" s="3"/>
      <c r="DTH174" s="3"/>
      <c r="DTI174" s="3"/>
      <c r="DTJ174" s="3"/>
      <c r="DTK174" s="3"/>
      <c r="DTL174" s="3"/>
      <c r="DTM174" s="3"/>
      <c r="DTN174" s="3"/>
      <c r="DTO174" s="3"/>
      <c r="DTP174" s="3"/>
      <c r="DTQ174" s="3"/>
      <c r="DTR174" s="3"/>
      <c r="DTS174" s="3"/>
      <c r="DTT174" s="3"/>
      <c r="DTU174" s="3"/>
      <c r="DTV174" s="3"/>
      <c r="DTW174" s="3"/>
      <c r="DTX174" s="3"/>
      <c r="DTY174" s="3"/>
      <c r="DTZ174" s="3"/>
      <c r="DUA174" s="3"/>
      <c r="DUB174" s="3"/>
      <c r="DUC174" s="3"/>
      <c r="DUD174" s="3"/>
      <c r="DUE174" s="3"/>
      <c r="DUF174" s="3"/>
      <c r="DUG174" s="3"/>
      <c r="DUH174" s="3"/>
      <c r="DUI174" s="3"/>
      <c r="DUJ174" s="3"/>
      <c r="DUK174" s="3"/>
      <c r="DUL174" s="3"/>
      <c r="DUM174" s="3"/>
      <c r="DUN174" s="3"/>
      <c r="DUO174" s="3"/>
      <c r="DUP174" s="3"/>
      <c r="DUQ174" s="3"/>
      <c r="DUR174" s="3"/>
      <c r="DUS174" s="3"/>
      <c r="DUT174" s="3"/>
      <c r="DUU174" s="3"/>
      <c r="DUV174" s="3"/>
      <c r="DUW174" s="3"/>
      <c r="DUX174" s="3"/>
      <c r="DUY174" s="3"/>
      <c r="DUZ174" s="3"/>
      <c r="DVA174" s="3"/>
      <c r="DVB174" s="3"/>
      <c r="DVC174" s="3"/>
      <c r="DVD174" s="3"/>
      <c r="DVE174" s="3"/>
      <c r="DVF174" s="3"/>
      <c r="DVG174" s="3"/>
      <c r="DVH174" s="3"/>
      <c r="DVI174" s="3"/>
      <c r="DVJ174" s="3"/>
      <c r="DVK174" s="3"/>
      <c r="DVL174" s="3"/>
      <c r="DVM174" s="3"/>
      <c r="DVN174" s="3"/>
      <c r="DVO174" s="3"/>
      <c r="DVP174" s="3"/>
      <c r="DVQ174" s="3"/>
      <c r="DVR174" s="3"/>
      <c r="DVS174" s="3"/>
      <c r="DVT174" s="3"/>
      <c r="DVU174" s="3"/>
      <c r="DVV174" s="3"/>
      <c r="DVW174" s="3"/>
      <c r="DVX174" s="3"/>
      <c r="DVY174" s="3"/>
      <c r="DVZ174" s="3"/>
      <c r="DWA174" s="3"/>
      <c r="DWB174" s="3"/>
      <c r="DWC174" s="3"/>
      <c r="DWD174" s="3"/>
      <c r="DWE174" s="3"/>
      <c r="DWF174" s="3"/>
      <c r="DWG174" s="3"/>
      <c r="DWH174" s="3"/>
      <c r="DWI174" s="3"/>
      <c r="DWJ174" s="3"/>
      <c r="DWK174" s="3"/>
      <c r="DWL174" s="3"/>
      <c r="DWM174" s="3"/>
      <c r="DWN174" s="3"/>
      <c r="DWO174" s="3"/>
      <c r="DWP174" s="3"/>
      <c r="DWQ174" s="3"/>
      <c r="DWR174" s="3"/>
      <c r="DWS174" s="3"/>
      <c r="DWT174" s="3"/>
      <c r="DWU174" s="3"/>
      <c r="DWV174" s="3"/>
      <c r="DWW174" s="3"/>
      <c r="DWX174" s="3"/>
      <c r="DWY174" s="3"/>
      <c r="DWZ174" s="3"/>
      <c r="DXA174" s="3"/>
      <c r="DXB174" s="3"/>
      <c r="DXC174" s="3"/>
      <c r="DXD174" s="3"/>
      <c r="DXE174" s="3"/>
      <c r="DXF174" s="3"/>
      <c r="DXG174" s="3"/>
      <c r="DXH174" s="3"/>
      <c r="DXI174" s="3"/>
      <c r="DXJ174" s="3"/>
      <c r="DXK174" s="3"/>
      <c r="DXL174" s="3"/>
      <c r="DXM174" s="3"/>
      <c r="DXN174" s="3"/>
      <c r="DXO174" s="3"/>
      <c r="DXP174" s="3"/>
      <c r="DXQ174" s="3"/>
      <c r="DXR174" s="3"/>
      <c r="DXS174" s="3"/>
      <c r="DXT174" s="3"/>
      <c r="DXU174" s="3"/>
      <c r="DXV174" s="3"/>
      <c r="DXW174" s="3"/>
      <c r="DXX174" s="3"/>
      <c r="DXY174" s="3"/>
      <c r="DXZ174" s="3"/>
      <c r="DYA174" s="3"/>
      <c r="DYB174" s="3"/>
      <c r="DYC174" s="3"/>
      <c r="DYD174" s="3"/>
      <c r="DYE174" s="3"/>
      <c r="DYF174" s="3"/>
      <c r="DYG174" s="3"/>
      <c r="DYH174" s="3"/>
      <c r="DYI174" s="3"/>
      <c r="DYJ174" s="3"/>
      <c r="DYK174" s="3"/>
      <c r="DYL174" s="3"/>
      <c r="DYM174" s="3"/>
      <c r="DYN174" s="3"/>
      <c r="DYO174" s="3"/>
      <c r="DYP174" s="3"/>
      <c r="DYQ174" s="3"/>
      <c r="DYR174" s="3"/>
      <c r="DYS174" s="3"/>
      <c r="DYT174" s="3"/>
      <c r="DYU174" s="3"/>
      <c r="DYV174" s="3"/>
      <c r="DYW174" s="3"/>
      <c r="DYX174" s="3"/>
      <c r="DYY174" s="3"/>
      <c r="DYZ174" s="3"/>
      <c r="DZA174" s="3"/>
      <c r="DZB174" s="3"/>
      <c r="DZC174" s="3"/>
      <c r="DZD174" s="3"/>
      <c r="DZE174" s="3"/>
      <c r="DZF174" s="3"/>
      <c r="DZG174" s="3"/>
      <c r="DZH174" s="3"/>
      <c r="DZI174" s="3"/>
      <c r="DZJ174" s="3"/>
      <c r="DZK174" s="3"/>
      <c r="DZL174" s="3"/>
      <c r="DZM174" s="3"/>
      <c r="DZN174" s="3"/>
      <c r="DZO174" s="3"/>
      <c r="DZP174" s="3"/>
      <c r="DZQ174" s="3"/>
      <c r="DZR174" s="3"/>
      <c r="DZS174" s="3"/>
      <c r="DZT174" s="3"/>
      <c r="DZU174" s="3"/>
      <c r="DZV174" s="3"/>
      <c r="DZW174" s="3"/>
      <c r="DZX174" s="3"/>
      <c r="DZY174" s="3"/>
      <c r="DZZ174" s="3"/>
      <c r="EAA174" s="3"/>
      <c r="EAB174" s="3"/>
      <c r="EAC174" s="3"/>
      <c r="EAD174" s="3"/>
      <c r="EAE174" s="3"/>
      <c r="EAF174" s="3"/>
      <c r="EAG174" s="3"/>
      <c r="EAH174" s="3"/>
      <c r="EAI174" s="3"/>
      <c r="EAJ174" s="3"/>
      <c r="EAK174" s="3"/>
      <c r="EAL174" s="3"/>
      <c r="EAM174" s="3"/>
      <c r="EAN174" s="3"/>
      <c r="EAO174" s="3"/>
      <c r="EAP174" s="3"/>
      <c r="EAQ174" s="3"/>
      <c r="EAR174" s="3"/>
      <c r="EAS174" s="3"/>
      <c r="EAT174" s="3"/>
      <c r="EAU174" s="3"/>
      <c r="EAV174" s="3"/>
      <c r="EAW174" s="3"/>
      <c r="EAX174" s="3"/>
      <c r="EAY174" s="3"/>
      <c r="EAZ174" s="3"/>
      <c r="EBA174" s="3"/>
      <c r="EBB174" s="3"/>
      <c r="EBC174" s="3"/>
      <c r="EBD174" s="3"/>
      <c r="EBE174" s="3"/>
      <c r="EBF174" s="3"/>
      <c r="EBG174" s="3"/>
      <c r="EBH174" s="3"/>
      <c r="EBI174" s="3"/>
      <c r="EBJ174" s="3"/>
      <c r="EBK174" s="3"/>
      <c r="EBL174" s="3"/>
      <c r="EBM174" s="3"/>
      <c r="EBN174" s="3"/>
      <c r="EBO174" s="3"/>
      <c r="EBP174" s="3"/>
      <c r="EBQ174" s="3"/>
      <c r="EBR174" s="3"/>
      <c r="EBS174" s="3"/>
      <c r="EBT174" s="3"/>
      <c r="EBU174" s="3"/>
      <c r="EBV174" s="3"/>
      <c r="EBW174" s="3"/>
      <c r="EBX174" s="3"/>
      <c r="EBY174" s="3"/>
      <c r="EBZ174" s="3"/>
      <c r="ECA174" s="3"/>
      <c r="ECB174" s="3"/>
      <c r="ECC174" s="3"/>
      <c r="ECD174" s="3"/>
      <c r="ECE174" s="3"/>
      <c r="ECF174" s="3"/>
      <c r="ECG174" s="3"/>
      <c r="ECH174" s="3"/>
      <c r="ECI174" s="3"/>
      <c r="ECJ174" s="3"/>
      <c r="ECK174" s="3"/>
      <c r="ECL174" s="3"/>
      <c r="ECM174" s="3"/>
      <c r="ECN174" s="3"/>
      <c r="ECO174" s="3"/>
      <c r="ECP174" s="3"/>
      <c r="ECQ174" s="3"/>
      <c r="ECR174" s="3"/>
      <c r="ECS174" s="3"/>
      <c r="ECT174" s="3"/>
      <c r="ECU174" s="3"/>
      <c r="ECV174" s="3"/>
      <c r="ECW174" s="3"/>
      <c r="ECX174" s="3"/>
      <c r="ECY174" s="3"/>
      <c r="ECZ174" s="3"/>
      <c r="EDA174" s="3"/>
      <c r="EDB174" s="3"/>
      <c r="EDC174" s="3"/>
      <c r="EDD174" s="3"/>
      <c r="EDE174" s="3"/>
      <c r="EDF174" s="3"/>
      <c r="EDG174" s="3"/>
      <c r="EDH174" s="3"/>
      <c r="EDI174" s="3"/>
      <c r="EDJ174" s="3"/>
      <c r="EDK174" s="3"/>
      <c r="EDL174" s="3"/>
      <c r="EDM174" s="3"/>
      <c r="EDN174" s="3"/>
      <c r="EDO174" s="3"/>
      <c r="EDP174" s="3"/>
      <c r="EDQ174" s="3"/>
      <c r="EDR174" s="3"/>
      <c r="EDS174" s="3"/>
      <c r="EDT174" s="3"/>
      <c r="EDU174" s="3"/>
      <c r="EDV174" s="3"/>
      <c r="EDW174" s="3"/>
      <c r="EDX174" s="3"/>
      <c r="EDY174" s="3"/>
      <c r="EDZ174" s="3"/>
      <c r="EEA174" s="3"/>
      <c r="EEB174" s="3"/>
      <c r="EEC174" s="3"/>
      <c r="EED174" s="3"/>
      <c r="EEE174" s="3"/>
      <c r="EEF174" s="3"/>
      <c r="EEG174" s="3"/>
      <c r="EEH174" s="3"/>
      <c r="EEI174" s="3"/>
      <c r="EEJ174" s="3"/>
      <c r="EEK174" s="3"/>
      <c r="EEL174" s="3"/>
      <c r="EEM174" s="3"/>
      <c r="EEN174" s="3"/>
      <c r="EEO174" s="3"/>
      <c r="EEP174" s="3"/>
      <c r="EEQ174" s="3"/>
      <c r="EER174" s="3"/>
      <c r="EES174" s="3"/>
      <c r="EET174" s="3"/>
      <c r="EEU174" s="3"/>
      <c r="EEV174" s="3"/>
      <c r="EEW174" s="3"/>
      <c r="EEX174" s="3"/>
      <c r="EEY174" s="3"/>
      <c r="EEZ174" s="3"/>
      <c r="EFA174" s="3"/>
      <c r="EFB174" s="3"/>
      <c r="EFC174" s="3"/>
      <c r="EFD174" s="3"/>
      <c r="EFE174" s="3"/>
      <c r="EFF174" s="3"/>
      <c r="EFG174" s="3"/>
      <c r="EFH174" s="3"/>
      <c r="EFI174" s="3"/>
      <c r="EFJ174" s="3"/>
      <c r="EFK174" s="3"/>
      <c r="EFL174" s="3"/>
      <c r="EFM174" s="3"/>
      <c r="EFN174" s="3"/>
      <c r="EFO174" s="3"/>
      <c r="EFP174" s="3"/>
      <c r="EFQ174" s="3"/>
      <c r="EFR174" s="3"/>
      <c r="EFS174" s="3"/>
      <c r="EFT174" s="3"/>
      <c r="EFU174" s="3"/>
      <c r="EFV174" s="3"/>
      <c r="EFW174" s="3"/>
      <c r="EFX174" s="3"/>
      <c r="EFY174" s="3"/>
      <c r="EFZ174" s="3"/>
      <c r="EGA174" s="3"/>
      <c r="EGB174" s="3"/>
      <c r="EGC174" s="3"/>
      <c r="EGD174" s="3"/>
      <c r="EGE174" s="3"/>
      <c r="EGF174" s="3"/>
      <c r="EGG174" s="3"/>
      <c r="EGH174" s="3"/>
      <c r="EGI174" s="3"/>
      <c r="EGJ174" s="3"/>
      <c r="EGK174" s="3"/>
      <c r="EGL174" s="3"/>
      <c r="EGM174" s="3"/>
      <c r="EGN174" s="3"/>
      <c r="EGO174" s="3"/>
      <c r="EGP174" s="3"/>
      <c r="EGQ174" s="3"/>
      <c r="EGR174" s="3"/>
      <c r="EGS174" s="3"/>
      <c r="EGT174" s="3"/>
      <c r="EGU174" s="3"/>
      <c r="EGV174" s="3"/>
      <c r="EGW174" s="3"/>
      <c r="EGX174" s="3"/>
      <c r="EGY174" s="3"/>
      <c r="EGZ174" s="3"/>
      <c r="EHA174" s="3"/>
      <c r="EHB174" s="3"/>
      <c r="EHC174" s="3"/>
      <c r="EHD174" s="3"/>
      <c r="EHE174" s="3"/>
      <c r="EHF174" s="3"/>
      <c r="EHG174" s="3"/>
      <c r="EHH174" s="3"/>
      <c r="EHI174" s="3"/>
      <c r="EHJ174" s="3"/>
      <c r="EHK174" s="3"/>
      <c r="EHL174" s="3"/>
      <c r="EHM174" s="3"/>
      <c r="EHN174" s="3"/>
      <c r="EHO174" s="3"/>
      <c r="EHP174" s="3"/>
      <c r="EHQ174" s="3"/>
      <c r="EHR174" s="3"/>
      <c r="EHS174" s="3"/>
      <c r="EHT174" s="3"/>
      <c r="EHU174" s="3"/>
      <c r="EHV174" s="3"/>
      <c r="EHW174" s="3"/>
      <c r="EHX174" s="3"/>
      <c r="EHY174" s="3"/>
      <c r="EHZ174" s="3"/>
      <c r="EIA174" s="3"/>
      <c r="EIB174" s="3"/>
      <c r="EIC174" s="3"/>
      <c r="EID174" s="3"/>
      <c r="EIE174" s="3"/>
      <c r="EIF174" s="3"/>
      <c r="EIG174" s="3"/>
      <c r="EIH174" s="3"/>
      <c r="EII174" s="3"/>
      <c r="EIJ174" s="3"/>
      <c r="EIK174" s="3"/>
      <c r="EIL174" s="3"/>
      <c r="EIM174" s="3"/>
      <c r="EIN174" s="3"/>
      <c r="EIO174" s="3"/>
      <c r="EIP174" s="3"/>
      <c r="EIQ174" s="3"/>
      <c r="EIR174" s="3"/>
      <c r="EIS174" s="3"/>
      <c r="EIT174" s="3"/>
      <c r="EIU174" s="3"/>
      <c r="EIV174" s="3"/>
      <c r="EIW174" s="3"/>
      <c r="EIX174" s="3"/>
      <c r="EIY174" s="3"/>
      <c r="EIZ174" s="3"/>
      <c r="EJA174" s="3"/>
      <c r="EJB174" s="3"/>
      <c r="EJC174" s="3"/>
      <c r="EJD174" s="3"/>
      <c r="EJE174" s="3"/>
      <c r="EJF174" s="3"/>
      <c r="EJG174" s="3"/>
      <c r="EJH174" s="3"/>
      <c r="EJI174" s="3"/>
      <c r="EJJ174" s="3"/>
      <c r="EJK174" s="3"/>
      <c r="EJL174" s="3"/>
      <c r="EJM174" s="3"/>
      <c r="EJN174" s="3"/>
      <c r="EJO174" s="3"/>
      <c r="EJP174" s="3"/>
      <c r="EJQ174" s="3"/>
      <c r="EJR174" s="3"/>
      <c r="EJS174" s="3"/>
      <c r="EJT174" s="3"/>
      <c r="EJU174" s="3"/>
      <c r="EJV174" s="3"/>
      <c r="EJW174" s="3"/>
      <c r="EJX174" s="3"/>
      <c r="EJY174" s="3"/>
      <c r="EJZ174" s="3"/>
      <c r="EKA174" s="3"/>
      <c r="EKB174" s="3"/>
      <c r="EKC174" s="3"/>
      <c r="EKD174" s="3"/>
      <c r="EKE174" s="3"/>
      <c r="EKF174" s="3"/>
      <c r="EKG174" s="3"/>
      <c r="EKH174" s="3"/>
      <c r="EKI174" s="3"/>
      <c r="EKJ174" s="3"/>
      <c r="EKK174" s="3"/>
      <c r="EKL174" s="3"/>
      <c r="EKM174" s="3"/>
      <c r="EKN174" s="3"/>
      <c r="EKO174" s="3"/>
      <c r="EKP174" s="3"/>
      <c r="EKQ174" s="3"/>
      <c r="EKR174" s="3"/>
      <c r="EKS174" s="3"/>
      <c r="EKT174" s="3"/>
      <c r="EKU174" s="3"/>
      <c r="EKV174" s="3"/>
      <c r="EKW174" s="3"/>
      <c r="EKX174" s="3"/>
      <c r="EKY174" s="3"/>
      <c r="EKZ174" s="3"/>
      <c r="ELA174" s="3"/>
      <c r="ELB174" s="3"/>
      <c r="ELC174" s="3"/>
      <c r="ELD174" s="3"/>
      <c r="ELE174" s="3"/>
      <c r="ELF174" s="3"/>
      <c r="ELG174" s="3"/>
      <c r="ELH174" s="3"/>
      <c r="ELI174" s="3"/>
      <c r="ELJ174" s="3"/>
      <c r="ELK174" s="3"/>
      <c r="ELL174" s="3"/>
      <c r="ELM174" s="3"/>
      <c r="ELN174" s="3"/>
      <c r="ELO174" s="3"/>
      <c r="ELP174" s="3"/>
      <c r="ELQ174" s="3"/>
      <c r="ELR174" s="3"/>
      <c r="ELS174" s="3"/>
      <c r="ELT174" s="3"/>
      <c r="ELU174" s="3"/>
      <c r="ELV174" s="3"/>
      <c r="ELW174" s="3"/>
      <c r="ELX174" s="3"/>
      <c r="ELY174" s="3"/>
      <c r="ELZ174" s="3"/>
      <c r="EMA174" s="3"/>
      <c r="EMB174" s="3"/>
      <c r="EMC174" s="3"/>
      <c r="EMD174" s="3"/>
      <c r="EME174" s="3"/>
      <c r="EMF174" s="3"/>
      <c r="EMG174" s="3"/>
      <c r="EMH174" s="3"/>
      <c r="EMI174" s="3"/>
      <c r="EMJ174" s="3"/>
      <c r="EMK174" s="3"/>
      <c r="EML174" s="3"/>
      <c r="EMM174" s="3"/>
      <c r="EMN174" s="3"/>
      <c r="EMO174" s="3"/>
      <c r="EMP174" s="3"/>
      <c r="EMQ174" s="3"/>
      <c r="EMR174" s="3"/>
      <c r="EMS174" s="3"/>
      <c r="EMT174" s="3"/>
      <c r="EMU174" s="3"/>
      <c r="EMV174" s="3"/>
      <c r="EMW174" s="3"/>
      <c r="EMX174" s="3"/>
      <c r="EMY174" s="3"/>
      <c r="EMZ174" s="3"/>
      <c r="ENA174" s="3"/>
      <c r="ENB174" s="3"/>
      <c r="ENC174" s="3"/>
      <c r="END174" s="3"/>
      <c r="ENE174" s="3"/>
      <c r="ENF174" s="3"/>
      <c r="ENG174" s="3"/>
      <c r="ENH174" s="3"/>
      <c r="ENI174" s="3"/>
      <c r="ENJ174" s="3"/>
      <c r="ENK174" s="3"/>
      <c r="ENL174" s="3"/>
      <c r="ENM174" s="3"/>
      <c r="ENN174" s="3"/>
      <c r="ENO174" s="3"/>
      <c r="ENP174" s="3"/>
      <c r="ENQ174" s="3"/>
      <c r="ENR174" s="3"/>
      <c r="ENS174" s="3"/>
      <c r="ENT174" s="3"/>
      <c r="ENU174" s="3"/>
      <c r="ENV174" s="3"/>
      <c r="ENW174" s="3"/>
      <c r="ENX174" s="3"/>
      <c r="ENY174" s="3"/>
      <c r="ENZ174" s="3"/>
      <c r="EOA174" s="3"/>
      <c r="EOB174" s="3"/>
      <c r="EOC174" s="3"/>
      <c r="EOD174" s="3"/>
      <c r="EOE174" s="3"/>
      <c r="EOF174" s="3"/>
      <c r="EOG174" s="3"/>
      <c r="EOH174" s="3"/>
      <c r="EOI174" s="3"/>
      <c r="EOJ174" s="3"/>
      <c r="EOK174" s="3"/>
      <c r="EOL174" s="3"/>
      <c r="EOM174" s="3"/>
      <c r="EON174" s="3"/>
      <c r="EOO174" s="3"/>
      <c r="EOP174" s="3"/>
      <c r="EOQ174" s="3"/>
      <c r="EOR174" s="3"/>
      <c r="EOS174" s="3"/>
      <c r="EOT174" s="3"/>
      <c r="EOU174" s="3"/>
      <c r="EOV174" s="3"/>
      <c r="EOW174" s="3"/>
      <c r="EOX174" s="3"/>
      <c r="EOY174" s="3"/>
      <c r="EOZ174" s="3"/>
      <c r="EPA174" s="3"/>
      <c r="EPB174" s="3"/>
      <c r="EPC174" s="3"/>
      <c r="EPD174" s="3"/>
      <c r="EPE174" s="3"/>
      <c r="EPF174" s="3"/>
      <c r="EPG174" s="3"/>
      <c r="EPH174" s="3"/>
      <c r="EPI174" s="3"/>
      <c r="EPJ174" s="3"/>
      <c r="EPK174" s="3"/>
      <c r="EPL174" s="3"/>
      <c r="EPM174" s="3"/>
      <c r="EPN174" s="3"/>
      <c r="EPO174" s="3"/>
      <c r="EPP174" s="3"/>
      <c r="EPQ174" s="3"/>
      <c r="EPR174" s="3"/>
      <c r="EPS174" s="3"/>
      <c r="EPT174" s="3"/>
      <c r="EPU174" s="3"/>
      <c r="EPV174" s="3"/>
      <c r="EPW174" s="3"/>
      <c r="EPX174" s="3"/>
      <c r="EPY174" s="3"/>
      <c r="EPZ174" s="3"/>
      <c r="EQA174" s="3"/>
      <c r="EQB174" s="3"/>
      <c r="EQC174" s="3"/>
      <c r="EQD174" s="3"/>
      <c r="EQE174" s="3"/>
      <c r="EQF174" s="3"/>
      <c r="EQG174" s="3"/>
      <c r="EQH174" s="3"/>
      <c r="EQI174" s="3"/>
      <c r="EQJ174" s="3"/>
      <c r="EQK174" s="3"/>
      <c r="EQL174" s="3"/>
      <c r="EQM174" s="3"/>
      <c r="EQN174" s="3"/>
      <c r="EQO174" s="3"/>
      <c r="EQP174" s="3"/>
      <c r="EQQ174" s="3"/>
      <c r="EQR174" s="3"/>
      <c r="EQS174" s="3"/>
      <c r="EQT174" s="3"/>
      <c r="EQU174" s="3"/>
      <c r="EQV174" s="3"/>
      <c r="EQW174" s="3"/>
      <c r="EQX174" s="3"/>
      <c r="EQY174" s="3"/>
      <c r="EQZ174" s="3"/>
      <c r="ERA174" s="3"/>
      <c r="ERB174" s="3"/>
      <c r="ERC174" s="3"/>
      <c r="ERD174" s="3"/>
      <c r="ERE174" s="3"/>
      <c r="ERF174" s="3"/>
      <c r="ERG174" s="3"/>
      <c r="ERH174" s="3"/>
      <c r="ERI174" s="3"/>
      <c r="ERJ174" s="3"/>
      <c r="ERK174" s="3"/>
      <c r="ERL174" s="3"/>
      <c r="ERM174" s="3"/>
      <c r="ERN174" s="3"/>
      <c r="ERO174" s="3"/>
      <c r="ERP174" s="3"/>
      <c r="ERQ174" s="3"/>
      <c r="ERR174" s="3"/>
      <c r="ERS174" s="3"/>
      <c r="ERT174" s="3"/>
      <c r="ERU174" s="3"/>
      <c r="ERV174" s="3"/>
      <c r="ERW174" s="3"/>
      <c r="ERX174" s="3"/>
      <c r="ERY174" s="3"/>
      <c r="ERZ174" s="3"/>
      <c r="ESA174" s="3"/>
      <c r="ESB174" s="3"/>
      <c r="ESC174" s="3"/>
      <c r="ESD174" s="3"/>
      <c r="ESE174" s="3"/>
      <c r="ESF174" s="3"/>
      <c r="ESG174" s="3"/>
      <c r="ESH174" s="3"/>
      <c r="ESI174" s="3"/>
      <c r="ESJ174" s="3"/>
      <c r="ESK174" s="3"/>
      <c r="ESL174" s="3"/>
      <c r="ESM174" s="3"/>
      <c r="ESN174" s="3"/>
      <c r="ESO174" s="3"/>
      <c r="ESP174" s="3"/>
      <c r="ESQ174" s="3"/>
      <c r="ESR174" s="3"/>
      <c r="ESS174" s="3"/>
      <c r="EST174" s="3"/>
      <c r="ESU174" s="3"/>
      <c r="ESV174" s="3"/>
      <c r="ESW174" s="3"/>
      <c r="ESX174" s="3"/>
      <c r="ESY174" s="3"/>
      <c r="ESZ174" s="3"/>
      <c r="ETA174" s="3"/>
      <c r="ETB174" s="3"/>
      <c r="ETC174" s="3"/>
      <c r="ETD174" s="3"/>
      <c r="ETE174" s="3"/>
      <c r="ETF174" s="3"/>
      <c r="ETG174" s="3"/>
      <c r="ETH174" s="3"/>
      <c r="ETI174" s="3"/>
      <c r="ETJ174" s="3"/>
      <c r="ETK174" s="3"/>
      <c r="ETL174" s="3"/>
      <c r="ETM174" s="3"/>
      <c r="ETN174" s="3"/>
      <c r="ETO174" s="3"/>
      <c r="ETP174" s="3"/>
      <c r="ETQ174" s="3"/>
      <c r="ETR174" s="3"/>
      <c r="ETS174" s="3"/>
      <c r="ETT174" s="3"/>
      <c r="ETU174" s="3"/>
      <c r="ETV174" s="3"/>
      <c r="ETW174" s="3"/>
      <c r="ETX174" s="3"/>
      <c r="ETY174" s="3"/>
      <c r="ETZ174" s="3"/>
      <c r="EUA174" s="3"/>
      <c r="EUB174" s="3"/>
      <c r="EUC174" s="3"/>
      <c r="EUD174" s="3"/>
      <c r="EUE174" s="3"/>
      <c r="EUF174" s="3"/>
      <c r="EUG174" s="3"/>
      <c r="EUH174" s="3"/>
      <c r="EUI174" s="3"/>
      <c r="EUJ174" s="3"/>
      <c r="EUK174" s="3"/>
      <c r="EUL174" s="3"/>
      <c r="EUM174" s="3"/>
      <c r="EUN174" s="3"/>
      <c r="EUO174" s="3"/>
      <c r="EUP174" s="3"/>
      <c r="EUQ174" s="3"/>
      <c r="EUR174" s="3"/>
      <c r="EUS174" s="3"/>
      <c r="EUT174" s="3"/>
      <c r="EUU174" s="3"/>
      <c r="EUV174" s="3"/>
      <c r="EUW174" s="3"/>
      <c r="EUX174" s="3"/>
      <c r="EUY174" s="3"/>
      <c r="EUZ174" s="3"/>
      <c r="EVA174" s="3"/>
      <c r="EVB174" s="3"/>
      <c r="EVC174" s="3"/>
      <c r="EVD174" s="3"/>
      <c r="EVE174" s="3"/>
      <c r="EVF174" s="3"/>
      <c r="EVG174" s="3"/>
      <c r="EVH174" s="3"/>
      <c r="EVI174" s="3"/>
      <c r="EVJ174" s="3"/>
      <c r="EVK174" s="3"/>
      <c r="EVL174" s="3"/>
      <c r="EVM174" s="3"/>
      <c r="EVN174" s="3"/>
      <c r="EVO174" s="3"/>
      <c r="EVP174" s="3"/>
      <c r="EVQ174" s="3"/>
      <c r="EVR174" s="3"/>
      <c r="EVS174" s="3"/>
      <c r="EVT174" s="3"/>
      <c r="EVU174" s="3"/>
      <c r="EVV174" s="3"/>
      <c r="EVW174" s="3"/>
      <c r="EVX174" s="3"/>
      <c r="EVY174" s="3"/>
      <c r="EVZ174" s="3"/>
      <c r="EWA174" s="3"/>
      <c r="EWB174" s="3"/>
      <c r="EWC174" s="3"/>
      <c r="EWD174" s="3"/>
      <c r="EWE174" s="3"/>
      <c r="EWF174" s="3"/>
      <c r="EWG174" s="3"/>
      <c r="EWH174" s="3"/>
      <c r="EWI174" s="3"/>
      <c r="EWJ174" s="3"/>
      <c r="EWK174" s="3"/>
      <c r="EWL174" s="3"/>
      <c r="EWM174" s="3"/>
      <c r="EWN174" s="3"/>
      <c r="EWO174" s="3"/>
      <c r="EWP174" s="3"/>
      <c r="EWQ174" s="3"/>
      <c r="EWR174" s="3"/>
      <c r="EWS174" s="3"/>
      <c r="EWT174" s="3"/>
      <c r="EWU174" s="3"/>
      <c r="EWV174" s="3"/>
      <c r="EWW174" s="3"/>
      <c r="EWX174" s="3"/>
      <c r="EWY174" s="3"/>
      <c r="EWZ174" s="3"/>
      <c r="EXA174" s="3"/>
      <c r="EXB174" s="3"/>
      <c r="EXC174" s="3"/>
      <c r="EXD174" s="3"/>
      <c r="EXE174" s="3"/>
      <c r="EXF174" s="3"/>
      <c r="EXG174" s="3"/>
      <c r="EXH174" s="3"/>
      <c r="EXI174" s="3"/>
      <c r="EXJ174" s="3"/>
      <c r="EXK174" s="3"/>
      <c r="EXL174" s="3"/>
      <c r="EXM174" s="3"/>
      <c r="EXN174" s="3"/>
      <c r="EXO174" s="3"/>
      <c r="EXP174" s="3"/>
      <c r="EXQ174" s="3"/>
      <c r="EXR174" s="3"/>
      <c r="EXS174" s="3"/>
      <c r="EXT174" s="3"/>
      <c r="EXU174" s="3"/>
      <c r="EXV174" s="3"/>
      <c r="EXW174" s="3"/>
      <c r="EXX174" s="3"/>
      <c r="EXY174" s="3"/>
      <c r="EXZ174" s="3"/>
      <c r="EYA174" s="3"/>
      <c r="EYB174" s="3"/>
      <c r="EYC174" s="3"/>
      <c r="EYD174" s="3"/>
      <c r="EYE174" s="3"/>
      <c r="EYF174" s="3"/>
      <c r="EYG174" s="3"/>
      <c r="EYH174" s="3"/>
      <c r="EYI174" s="3"/>
      <c r="EYJ174" s="3"/>
      <c r="EYK174" s="3"/>
      <c r="EYL174" s="3"/>
      <c r="EYM174" s="3"/>
      <c r="EYN174" s="3"/>
      <c r="EYO174" s="3"/>
      <c r="EYP174" s="3"/>
      <c r="EYQ174" s="3"/>
      <c r="EYR174" s="3"/>
      <c r="EYS174" s="3"/>
      <c r="EYT174" s="3"/>
      <c r="EYU174" s="3"/>
      <c r="EYV174" s="3"/>
      <c r="EYW174" s="3"/>
      <c r="EYX174" s="3"/>
      <c r="EYY174" s="3"/>
      <c r="EYZ174" s="3"/>
      <c r="EZA174" s="3"/>
      <c r="EZB174" s="3"/>
      <c r="EZC174" s="3"/>
      <c r="EZD174" s="3"/>
      <c r="EZE174" s="3"/>
      <c r="EZF174" s="3"/>
      <c r="EZG174" s="3"/>
      <c r="EZH174" s="3"/>
      <c r="EZI174" s="3"/>
      <c r="EZJ174" s="3"/>
      <c r="EZK174" s="3"/>
      <c r="EZL174" s="3"/>
      <c r="EZM174" s="3"/>
      <c r="EZN174" s="3"/>
      <c r="EZO174" s="3"/>
      <c r="EZP174" s="3"/>
      <c r="EZQ174" s="3"/>
      <c r="EZR174" s="3"/>
      <c r="EZS174" s="3"/>
      <c r="EZT174" s="3"/>
      <c r="EZU174" s="3"/>
      <c r="EZV174" s="3"/>
      <c r="EZW174" s="3"/>
      <c r="EZX174" s="3"/>
      <c r="EZY174" s="3"/>
      <c r="EZZ174" s="3"/>
      <c r="FAA174" s="3"/>
      <c r="FAB174" s="3"/>
      <c r="FAC174" s="3"/>
      <c r="FAD174" s="3"/>
      <c r="FAE174" s="3"/>
      <c r="FAF174" s="3"/>
      <c r="FAG174" s="3"/>
      <c r="FAH174" s="3"/>
      <c r="FAI174" s="3"/>
      <c r="FAJ174" s="3"/>
      <c r="FAK174" s="3"/>
      <c r="FAL174" s="3"/>
      <c r="FAM174" s="3"/>
      <c r="FAN174" s="3"/>
      <c r="FAO174" s="3"/>
      <c r="FAP174" s="3"/>
      <c r="FAQ174" s="3"/>
      <c r="FAR174" s="3"/>
      <c r="FAS174" s="3"/>
      <c r="FAT174" s="3"/>
      <c r="FAU174" s="3"/>
      <c r="FAV174" s="3"/>
      <c r="FAW174" s="3"/>
      <c r="FAX174" s="3"/>
      <c r="FAY174" s="3"/>
      <c r="FAZ174" s="3"/>
      <c r="FBA174" s="3"/>
      <c r="FBB174" s="3"/>
      <c r="FBC174" s="3"/>
      <c r="FBD174" s="3"/>
      <c r="FBE174" s="3"/>
      <c r="FBF174" s="3"/>
      <c r="FBG174" s="3"/>
      <c r="FBH174" s="3"/>
      <c r="FBI174" s="3"/>
      <c r="FBJ174" s="3"/>
      <c r="FBK174" s="3"/>
      <c r="FBL174" s="3"/>
      <c r="FBM174" s="3"/>
      <c r="FBN174" s="3"/>
      <c r="FBO174" s="3"/>
      <c r="FBP174" s="3"/>
      <c r="FBQ174" s="3"/>
      <c r="FBR174" s="3"/>
      <c r="FBS174" s="3"/>
      <c r="FBT174" s="3"/>
      <c r="FBU174" s="3"/>
      <c r="FBV174" s="3"/>
      <c r="FBW174" s="3"/>
      <c r="FBX174" s="3"/>
      <c r="FBY174" s="3"/>
      <c r="FBZ174" s="3"/>
      <c r="FCA174" s="3"/>
      <c r="FCB174" s="3"/>
      <c r="FCC174" s="3"/>
      <c r="FCD174" s="3"/>
      <c r="FCE174" s="3"/>
      <c r="FCF174" s="3"/>
      <c r="FCG174" s="3"/>
      <c r="FCH174" s="3"/>
      <c r="FCI174" s="3"/>
      <c r="FCJ174" s="3"/>
      <c r="FCK174" s="3"/>
      <c r="FCL174" s="3"/>
      <c r="FCM174" s="3"/>
      <c r="FCN174" s="3"/>
      <c r="FCO174" s="3"/>
      <c r="FCP174" s="3"/>
      <c r="FCQ174" s="3"/>
      <c r="FCR174" s="3"/>
      <c r="FCS174" s="3"/>
      <c r="FCT174" s="3"/>
      <c r="FCU174" s="3"/>
      <c r="FCV174" s="3"/>
      <c r="FCW174" s="3"/>
      <c r="FCX174" s="3"/>
      <c r="FCY174" s="3"/>
      <c r="FCZ174" s="3"/>
      <c r="FDA174" s="3"/>
      <c r="FDB174" s="3"/>
      <c r="FDC174" s="3"/>
      <c r="FDD174" s="3"/>
      <c r="FDE174" s="3"/>
      <c r="FDF174" s="3"/>
      <c r="FDG174" s="3"/>
      <c r="FDH174" s="3"/>
      <c r="FDI174" s="3"/>
      <c r="FDJ174" s="3"/>
      <c r="FDK174" s="3"/>
      <c r="FDL174" s="3"/>
      <c r="FDM174" s="3"/>
      <c r="FDN174" s="3"/>
      <c r="FDO174" s="3"/>
      <c r="FDP174" s="3"/>
      <c r="FDQ174" s="3"/>
      <c r="FDR174" s="3"/>
      <c r="FDS174" s="3"/>
      <c r="FDT174" s="3"/>
      <c r="FDU174" s="3"/>
      <c r="FDV174" s="3"/>
      <c r="FDW174" s="3"/>
      <c r="FDX174" s="3"/>
      <c r="FDY174" s="3"/>
      <c r="FDZ174" s="3"/>
      <c r="FEA174" s="3"/>
      <c r="FEB174" s="3"/>
      <c r="FEC174" s="3"/>
      <c r="FED174" s="3"/>
      <c r="FEE174" s="3"/>
      <c r="FEF174" s="3"/>
      <c r="FEG174" s="3"/>
      <c r="FEH174" s="3"/>
      <c r="FEI174" s="3"/>
      <c r="FEJ174" s="3"/>
      <c r="FEK174" s="3"/>
      <c r="FEL174" s="3"/>
      <c r="FEM174" s="3"/>
      <c r="FEN174" s="3"/>
      <c r="FEO174" s="3"/>
      <c r="FEP174" s="3"/>
      <c r="FEQ174" s="3"/>
      <c r="FER174" s="3"/>
      <c r="FES174" s="3"/>
      <c r="FET174" s="3"/>
      <c r="FEU174" s="3"/>
      <c r="FEV174" s="3"/>
      <c r="FEW174" s="3"/>
      <c r="FEX174" s="3"/>
      <c r="FEY174" s="3"/>
      <c r="FEZ174" s="3"/>
      <c r="FFA174" s="3"/>
      <c r="FFB174" s="3"/>
      <c r="FFC174" s="3"/>
      <c r="FFD174" s="3"/>
      <c r="FFE174" s="3"/>
      <c r="FFF174" s="3"/>
      <c r="FFG174" s="3"/>
      <c r="FFH174" s="3"/>
      <c r="FFI174" s="3"/>
      <c r="FFJ174" s="3"/>
      <c r="FFK174" s="3"/>
      <c r="FFL174" s="3"/>
      <c r="FFM174" s="3"/>
      <c r="FFN174" s="3"/>
      <c r="FFO174" s="3"/>
      <c r="FFP174" s="3"/>
      <c r="FFQ174" s="3"/>
      <c r="FFR174" s="3"/>
      <c r="FFS174" s="3"/>
      <c r="FFT174" s="3"/>
      <c r="FFU174" s="3"/>
      <c r="FFV174" s="3"/>
      <c r="FFW174" s="3"/>
      <c r="FFX174" s="3"/>
      <c r="FFY174" s="3"/>
      <c r="FFZ174" s="3"/>
      <c r="FGA174" s="3"/>
      <c r="FGB174" s="3"/>
      <c r="FGC174" s="3"/>
      <c r="FGD174" s="3"/>
      <c r="FGE174" s="3"/>
      <c r="FGF174" s="3"/>
      <c r="FGG174" s="3"/>
      <c r="FGH174" s="3"/>
      <c r="FGI174" s="3"/>
      <c r="FGJ174" s="3"/>
      <c r="FGK174" s="3"/>
      <c r="FGL174" s="3"/>
      <c r="FGM174" s="3"/>
      <c r="FGN174" s="3"/>
      <c r="FGO174" s="3"/>
      <c r="FGP174" s="3"/>
      <c r="FGQ174" s="3"/>
      <c r="FGR174" s="3"/>
      <c r="FGS174" s="3"/>
      <c r="FGT174" s="3"/>
      <c r="FGU174" s="3"/>
      <c r="FGV174" s="3"/>
      <c r="FGW174" s="3"/>
      <c r="FGX174" s="3"/>
      <c r="FGY174" s="3"/>
      <c r="FGZ174" s="3"/>
      <c r="FHA174" s="3"/>
      <c r="FHB174" s="3"/>
      <c r="FHC174" s="3"/>
      <c r="FHD174" s="3"/>
      <c r="FHE174" s="3"/>
      <c r="FHF174" s="3"/>
      <c r="FHG174" s="3"/>
      <c r="FHH174" s="3"/>
      <c r="FHI174" s="3"/>
      <c r="FHJ174" s="3"/>
      <c r="FHK174" s="3"/>
      <c r="FHL174" s="3"/>
      <c r="FHM174" s="3"/>
      <c r="FHN174" s="3"/>
      <c r="FHO174" s="3"/>
      <c r="FHP174" s="3"/>
      <c r="FHQ174" s="3"/>
      <c r="FHR174" s="3"/>
      <c r="FHS174" s="3"/>
      <c r="FHT174" s="3"/>
      <c r="FHU174" s="3"/>
      <c r="FHV174" s="3"/>
      <c r="FHW174" s="3"/>
      <c r="FHX174" s="3"/>
      <c r="FHY174" s="3"/>
      <c r="FHZ174" s="3"/>
      <c r="FIA174" s="3"/>
      <c r="FIB174" s="3"/>
      <c r="FIC174" s="3"/>
      <c r="FID174" s="3"/>
      <c r="FIE174" s="3"/>
      <c r="FIF174" s="3"/>
      <c r="FIG174" s="3"/>
      <c r="FIH174" s="3"/>
      <c r="FII174" s="3"/>
      <c r="FIJ174" s="3"/>
      <c r="FIK174" s="3"/>
      <c r="FIL174" s="3"/>
      <c r="FIM174" s="3"/>
      <c r="FIN174" s="3"/>
      <c r="FIO174" s="3"/>
      <c r="FIP174" s="3"/>
      <c r="FIQ174" s="3"/>
      <c r="FIR174" s="3"/>
      <c r="FIS174" s="3"/>
      <c r="FIT174" s="3"/>
      <c r="FIU174" s="3"/>
      <c r="FIV174" s="3"/>
      <c r="FIW174" s="3"/>
      <c r="FIX174" s="3"/>
      <c r="FIY174" s="3"/>
      <c r="FIZ174" s="3"/>
      <c r="FJA174" s="3"/>
      <c r="FJB174" s="3"/>
      <c r="FJC174" s="3"/>
      <c r="FJD174" s="3"/>
      <c r="FJE174" s="3"/>
      <c r="FJF174" s="3"/>
      <c r="FJG174" s="3"/>
      <c r="FJH174" s="3"/>
      <c r="FJI174" s="3"/>
      <c r="FJJ174" s="3"/>
      <c r="FJK174" s="3"/>
      <c r="FJL174" s="3"/>
      <c r="FJM174" s="3"/>
      <c r="FJN174" s="3"/>
      <c r="FJO174" s="3"/>
      <c r="FJP174" s="3"/>
      <c r="FJQ174" s="3"/>
      <c r="FJR174" s="3"/>
      <c r="FJS174" s="3"/>
      <c r="FJT174" s="3"/>
      <c r="FJU174" s="3"/>
      <c r="FJV174" s="3"/>
      <c r="FJW174" s="3"/>
      <c r="FJX174" s="3"/>
      <c r="FJY174" s="3"/>
      <c r="FJZ174" s="3"/>
      <c r="FKA174" s="3"/>
      <c r="FKB174" s="3"/>
      <c r="FKC174" s="3"/>
      <c r="FKD174" s="3"/>
      <c r="FKE174" s="3"/>
      <c r="FKF174" s="3"/>
      <c r="FKG174" s="3"/>
      <c r="FKH174" s="3"/>
      <c r="FKI174" s="3"/>
      <c r="FKJ174" s="3"/>
      <c r="FKK174" s="3"/>
      <c r="FKL174" s="3"/>
      <c r="FKM174" s="3"/>
      <c r="FKN174" s="3"/>
      <c r="FKO174" s="3"/>
      <c r="FKP174" s="3"/>
      <c r="FKQ174" s="3"/>
      <c r="FKR174" s="3"/>
      <c r="FKS174" s="3"/>
      <c r="FKT174" s="3"/>
      <c r="FKU174" s="3"/>
      <c r="FKV174" s="3"/>
      <c r="FKW174" s="3"/>
      <c r="FKX174" s="3"/>
      <c r="FKY174" s="3"/>
      <c r="FKZ174" s="3"/>
      <c r="FLA174" s="3"/>
      <c r="FLB174" s="3"/>
      <c r="FLC174" s="3"/>
      <c r="FLD174" s="3"/>
      <c r="FLE174" s="3"/>
      <c r="FLF174" s="3"/>
      <c r="FLG174" s="3"/>
      <c r="FLH174" s="3"/>
      <c r="FLI174" s="3"/>
      <c r="FLJ174" s="3"/>
      <c r="FLK174" s="3"/>
      <c r="FLL174" s="3"/>
      <c r="FLM174" s="3"/>
      <c r="FLN174" s="3"/>
      <c r="FLO174" s="3"/>
      <c r="FLP174" s="3"/>
      <c r="FLQ174" s="3"/>
      <c r="FLR174" s="3"/>
      <c r="FLS174" s="3"/>
      <c r="FLT174" s="3"/>
      <c r="FLU174" s="3"/>
      <c r="FLV174" s="3"/>
      <c r="FLW174" s="3"/>
      <c r="FLX174" s="3"/>
      <c r="FLY174" s="3"/>
      <c r="FLZ174" s="3"/>
      <c r="FMA174" s="3"/>
      <c r="FMB174" s="3"/>
      <c r="FMC174" s="3"/>
      <c r="FMD174" s="3"/>
      <c r="FME174" s="3"/>
      <c r="FMF174" s="3"/>
      <c r="FMG174" s="3"/>
      <c r="FMH174" s="3"/>
      <c r="FMI174" s="3"/>
      <c r="FMJ174" s="3"/>
      <c r="FMK174" s="3"/>
      <c r="FML174" s="3"/>
      <c r="FMM174" s="3"/>
      <c r="FMN174" s="3"/>
      <c r="FMO174" s="3"/>
      <c r="FMP174" s="3"/>
      <c r="FMQ174" s="3"/>
      <c r="FMR174" s="3"/>
      <c r="FMS174" s="3"/>
      <c r="FMT174" s="3"/>
      <c r="FMU174" s="3"/>
      <c r="FMV174" s="3"/>
      <c r="FMW174" s="3"/>
      <c r="FMX174" s="3"/>
      <c r="FMY174" s="3"/>
      <c r="FMZ174" s="3"/>
      <c r="FNA174" s="3"/>
      <c r="FNB174" s="3"/>
      <c r="FNC174" s="3"/>
      <c r="FND174" s="3"/>
      <c r="FNE174" s="3"/>
      <c r="FNF174" s="3"/>
      <c r="FNG174" s="3"/>
      <c r="FNH174" s="3"/>
      <c r="FNI174" s="3"/>
      <c r="FNJ174" s="3"/>
      <c r="FNK174" s="3"/>
      <c r="FNL174" s="3"/>
      <c r="FNM174" s="3"/>
      <c r="FNN174" s="3"/>
      <c r="FNO174" s="3"/>
      <c r="FNP174" s="3"/>
      <c r="FNQ174" s="3"/>
      <c r="FNR174" s="3"/>
      <c r="FNS174" s="3"/>
      <c r="FNT174" s="3"/>
      <c r="FNU174" s="3"/>
      <c r="FNV174" s="3"/>
      <c r="FNW174" s="3"/>
      <c r="FNX174" s="3"/>
      <c r="FNY174" s="3"/>
      <c r="FNZ174" s="3"/>
      <c r="FOA174" s="3"/>
      <c r="FOB174" s="3"/>
      <c r="FOC174" s="3"/>
      <c r="FOD174" s="3"/>
      <c r="FOE174" s="3"/>
      <c r="FOF174" s="3"/>
      <c r="FOG174" s="3"/>
      <c r="FOH174" s="3"/>
      <c r="FOI174" s="3"/>
      <c r="FOJ174" s="3"/>
      <c r="FOK174" s="3"/>
      <c r="FOL174" s="3"/>
      <c r="FOM174" s="3"/>
      <c r="FON174" s="3"/>
      <c r="FOO174" s="3"/>
      <c r="FOP174" s="3"/>
      <c r="FOQ174" s="3"/>
      <c r="FOR174" s="3"/>
      <c r="FOS174" s="3"/>
      <c r="FOT174" s="3"/>
      <c r="FOU174" s="3"/>
      <c r="FOV174" s="3"/>
      <c r="FOW174" s="3"/>
      <c r="FOX174" s="3"/>
      <c r="FOY174" s="3"/>
      <c r="FOZ174" s="3"/>
      <c r="FPA174" s="3"/>
      <c r="FPB174" s="3"/>
      <c r="FPC174" s="3"/>
      <c r="FPD174" s="3"/>
      <c r="FPE174" s="3"/>
      <c r="FPF174" s="3"/>
      <c r="FPG174" s="3"/>
      <c r="FPH174" s="3"/>
      <c r="FPI174" s="3"/>
      <c r="FPJ174" s="3"/>
      <c r="FPK174" s="3"/>
      <c r="FPL174" s="3"/>
      <c r="FPM174" s="3"/>
      <c r="FPN174" s="3"/>
      <c r="FPO174" s="3"/>
      <c r="FPP174" s="3"/>
      <c r="FPQ174" s="3"/>
      <c r="FPR174" s="3"/>
      <c r="FPS174" s="3"/>
      <c r="FPT174" s="3"/>
      <c r="FPU174" s="3"/>
      <c r="FPV174" s="3"/>
      <c r="FPW174" s="3"/>
      <c r="FPX174" s="3"/>
      <c r="FPY174" s="3"/>
      <c r="FPZ174" s="3"/>
      <c r="FQA174" s="3"/>
      <c r="FQB174" s="3"/>
      <c r="FQC174" s="3"/>
      <c r="FQD174" s="3"/>
      <c r="FQE174" s="3"/>
      <c r="FQF174" s="3"/>
      <c r="FQG174" s="3"/>
      <c r="FQH174" s="3"/>
      <c r="FQI174" s="3"/>
      <c r="FQJ174" s="3"/>
      <c r="FQK174" s="3"/>
      <c r="FQL174" s="3"/>
      <c r="FQM174" s="3"/>
      <c r="FQN174" s="3"/>
      <c r="FQO174" s="3"/>
      <c r="FQP174" s="3"/>
      <c r="FQQ174" s="3"/>
      <c r="FQR174" s="3"/>
      <c r="FQS174" s="3"/>
      <c r="FQT174" s="3"/>
      <c r="FQU174" s="3"/>
      <c r="FQV174" s="3"/>
      <c r="FQW174" s="3"/>
      <c r="FQX174" s="3"/>
      <c r="FQY174" s="3"/>
      <c r="FQZ174" s="3"/>
      <c r="FRA174" s="3"/>
      <c r="FRB174" s="3"/>
      <c r="FRC174" s="3"/>
      <c r="FRD174" s="3"/>
      <c r="FRE174" s="3"/>
      <c r="FRF174" s="3"/>
      <c r="FRG174" s="3"/>
      <c r="FRH174" s="3"/>
      <c r="FRI174" s="3"/>
      <c r="FRJ174" s="3"/>
      <c r="FRK174" s="3"/>
      <c r="FRL174" s="3"/>
      <c r="FRM174" s="3"/>
      <c r="FRN174" s="3"/>
      <c r="FRO174" s="3"/>
      <c r="FRP174" s="3"/>
      <c r="FRQ174" s="3"/>
      <c r="FRR174" s="3"/>
      <c r="FRS174" s="3"/>
      <c r="FRT174" s="3"/>
      <c r="FRU174" s="3"/>
      <c r="FRV174" s="3"/>
      <c r="FRW174" s="3"/>
      <c r="FRX174" s="3"/>
      <c r="FRY174" s="3"/>
      <c r="FRZ174" s="3"/>
      <c r="FSA174" s="3"/>
      <c r="FSB174" s="3"/>
      <c r="FSC174" s="3"/>
      <c r="FSD174" s="3"/>
      <c r="FSE174" s="3"/>
      <c r="FSF174" s="3"/>
      <c r="FSG174" s="3"/>
      <c r="FSH174" s="3"/>
      <c r="FSI174" s="3"/>
      <c r="FSJ174" s="3"/>
      <c r="FSK174" s="3"/>
      <c r="FSL174" s="3"/>
      <c r="FSM174" s="3"/>
      <c r="FSN174" s="3"/>
      <c r="FSO174" s="3"/>
      <c r="FSP174" s="3"/>
      <c r="FSQ174" s="3"/>
      <c r="FSR174" s="3"/>
      <c r="FSS174" s="3"/>
      <c r="FST174" s="3"/>
      <c r="FSU174" s="3"/>
      <c r="FSV174" s="3"/>
      <c r="FSW174" s="3"/>
      <c r="FSX174" s="3"/>
      <c r="FSY174" s="3"/>
      <c r="FSZ174" s="3"/>
      <c r="FTA174" s="3"/>
      <c r="FTB174" s="3"/>
      <c r="FTC174" s="3"/>
      <c r="FTD174" s="3"/>
      <c r="FTE174" s="3"/>
      <c r="FTF174" s="3"/>
      <c r="FTG174" s="3"/>
      <c r="FTH174" s="3"/>
      <c r="FTI174" s="3"/>
      <c r="FTJ174" s="3"/>
      <c r="FTK174" s="3"/>
      <c r="FTL174" s="3"/>
      <c r="FTM174" s="3"/>
      <c r="FTN174" s="3"/>
      <c r="FTO174" s="3"/>
      <c r="FTP174" s="3"/>
      <c r="FTQ174" s="3"/>
      <c r="FTR174" s="3"/>
      <c r="FTS174" s="3"/>
      <c r="FTT174" s="3"/>
      <c r="FTU174" s="3"/>
      <c r="FTV174" s="3"/>
      <c r="FTW174" s="3"/>
      <c r="FTX174" s="3"/>
      <c r="FTY174" s="3"/>
      <c r="FTZ174" s="3"/>
      <c r="FUA174" s="3"/>
      <c r="FUB174" s="3"/>
      <c r="FUC174" s="3"/>
      <c r="FUD174" s="3"/>
      <c r="FUE174" s="3"/>
      <c r="FUF174" s="3"/>
      <c r="FUG174" s="3"/>
      <c r="FUH174" s="3"/>
      <c r="FUI174" s="3"/>
      <c r="FUJ174" s="3"/>
      <c r="FUK174" s="3"/>
      <c r="FUL174" s="3"/>
      <c r="FUM174" s="3"/>
      <c r="FUN174" s="3"/>
      <c r="FUO174" s="3"/>
      <c r="FUP174" s="3"/>
      <c r="FUQ174" s="3"/>
      <c r="FUR174" s="3"/>
      <c r="FUS174" s="3"/>
      <c r="FUT174" s="3"/>
      <c r="FUU174" s="3"/>
      <c r="FUV174" s="3"/>
      <c r="FUW174" s="3"/>
      <c r="FUX174" s="3"/>
      <c r="FUY174" s="3"/>
      <c r="FUZ174" s="3"/>
      <c r="FVA174" s="3"/>
      <c r="FVB174" s="3"/>
      <c r="FVC174" s="3"/>
      <c r="FVD174" s="3"/>
      <c r="FVE174" s="3"/>
      <c r="FVF174" s="3"/>
      <c r="FVG174" s="3"/>
      <c r="FVH174" s="3"/>
      <c r="FVI174" s="3"/>
      <c r="FVJ174" s="3"/>
      <c r="FVK174" s="3"/>
      <c r="FVL174" s="3"/>
      <c r="FVM174" s="3"/>
      <c r="FVN174" s="3"/>
      <c r="FVO174" s="3"/>
      <c r="FVP174" s="3"/>
      <c r="FVQ174" s="3"/>
      <c r="FVR174" s="3"/>
      <c r="FVS174" s="3"/>
      <c r="FVT174" s="3"/>
      <c r="FVU174" s="3"/>
      <c r="FVV174" s="3"/>
      <c r="FVW174" s="3"/>
      <c r="FVX174" s="3"/>
      <c r="FVY174" s="3"/>
      <c r="FVZ174" s="3"/>
      <c r="FWA174" s="3"/>
      <c r="FWB174" s="3"/>
      <c r="FWC174" s="3"/>
      <c r="FWD174" s="3"/>
      <c r="FWE174" s="3"/>
      <c r="FWF174" s="3"/>
      <c r="FWG174" s="3"/>
      <c r="FWH174" s="3"/>
      <c r="FWI174" s="3"/>
      <c r="FWJ174" s="3"/>
      <c r="FWK174" s="3"/>
      <c r="FWL174" s="3"/>
      <c r="FWM174" s="3"/>
      <c r="FWN174" s="3"/>
      <c r="FWO174" s="3"/>
      <c r="FWP174" s="3"/>
      <c r="FWQ174" s="3"/>
      <c r="FWR174" s="3"/>
      <c r="FWS174" s="3"/>
      <c r="FWT174" s="3"/>
      <c r="FWU174" s="3"/>
      <c r="FWV174" s="3"/>
      <c r="FWW174" s="3"/>
      <c r="FWX174" s="3"/>
      <c r="FWY174" s="3"/>
      <c r="FWZ174" s="3"/>
      <c r="FXA174" s="3"/>
      <c r="FXB174" s="3"/>
      <c r="FXC174" s="3"/>
      <c r="FXD174" s="3"/>
      <c r="FXE174" s="3"/>
      <c r="FXF174" s="3"/>
      <c r="FXG174" s="3"/>
      <c r="FXH174" s="3"/>
      <c r="FXI174" s="3"/>
      <c r="FXJ174" s="3"/>
      <c r="FXK174" s="3"/>
      <c r="FXL174" s="3"/>
      <c r="FXM174" s="3"/>
      <c r="FXN174" s="3"/>
      <c r="FXO174" s="3"/>
      <c r="FXP174" s="3"/>
      <c r="FXQ174" s="3"/>
      <c r="FXR174" s="3"/>
      <c r="FXS174" s="3"/>
      <c r="FXT174" s="3"/>
      <c r="FXU174" s="3"/>
      <c r="FXV174" s="3"/>
      <c r="FXW174" s="3"/>
      <c r="FXX174" s="3"/>
      <c r="FXY174" s="3"/>
      <c r="FXZ174" s="3"/>
      <c r="FYA174" s="3"/>
      <c r="FYB174" s="3"/>
      <c r="FYC174" s="3"/>
      <c r="FYD174" s="3"/>
      <c r="FYE174" s="3"/>
      <c r="FYF174" s="3"/>
      <c r="FYG174" s="3"/>
      <c r="FYH174" s="3"/>
      <c r="FYI174" s="3"/>
      <c r="FYJ174" s="3"/>
      <c r="FYK174" s="3"/>
      <c r="FYL174" s="3"/>
      <c r="FYM174" s="3"/>
      <c r="FYN174" s="3"/>
      <c r="FYO174" s="3"/>
      <c r="FYP174" s="3"/>
      <c r="FYQ174" s="3"/>
      <c r="FYR174" s="3"/>
      <c r="FYS174" s="3"/>
      <c r="FYT174" s="3"/>
      <c r="FYU174" s="3"/>
      <c r="FYV174" s="3"/>
      <c r="FYW174" s="3"/>
      <c r="FYX174" s="3"/>
      <c r="FYY174" s="3"/>
      <c r="FYZ174" s="3"/>
      <c r="FZA174" s="3"/>
      <c r="FZB174" s="3"/>
      <c r="FZC174" s="3"/>
      <c r="FZD174" s="3"/>
      <c r="FZE174" s="3"/>
      <c r="FZF174" s="3"/>
      <c r="FZG174" s="3"/>
      <c r="FZH174" s="3"/>
      <c r="FZI174" s="3"/>
      <c r="FZJ174" s="3"/>
      <c r="FZK174" s="3"/>
      <c r="FZL174" s="3"/>
      <c r="FZM174" s="3"/>
      <c r="FZN174" s="3"/>
      <c r="FZO174" s="3"/>
      <c r="FZP174" s="3"/>
      <c r="FZQ174" s="3"/>
      <c r="FZR174" s="3"/>
      <c r="FZS174" s="3"/>
      <c r="FZT174" s="3"/>
      <c r="FZU174" s="3"/>
      <c r="FZV174" s="3"/>
      <c r="FZW174" s="3"/>
      <c r="FZX174" s="3"/>
      <c r="FZY174" s="3"/>
      <c r="FZZ174" s="3"/>
      <c r="GAA174" s="3"/>
      <c r="GAB174" s="3"/>
      <c r="GAC174" s="3"/>
      <c r="GAD174" s="3"/>
      <c r="GAE174" s="3"/>
      <c r="GAF174" s="3"/>
      <c r="GAG174" s="3"/>
      <c r="GAH174" s="3"/>
      <c r="GAI174" s="3"/>
      <c r="GAJ174" s="3"/>
      <c r="GAK174" s="3"/>
      <c r="GAL174" s="3"/>
      <c r="GAM174" s="3"/>
      <c r="GAN174" s="3"/>
      <c r="GAO174" s="3"/>
      <c r="GAP174" s="3"/>
      <c r="GAQ174" s="3"/>
      <c r="GAR174" s="3"/>
      <c r="GAS174" s="3"/>
      <c r="GAT174" s="3"/>
      <c r="GAU174" s="3"/>
      <c r="GAV174" s="3"/>
      <c r="GAW174" s="3"/>
      <c r="GAX174" s="3"/>
      <c r="GAY174" s="3"/>
      <c r="GAZ174" s="3"/>
      <c r="GBA174" s="3"/>
      <c r="GBB174" s="3"/>
      <c r="GBC174" s="3"/>
      <c r="GBD174" s="3"/>
      <c r="GBE174" s="3"/>
      <c r="GBF174" s="3"/>
      <c r="GBG174" s="3"/>
      <c r="GBH174" s="3"/>
      <c r="GBI174" s="3"/>
      <c r="GBJ174" s="3"/>
      <c r="GBK174" s="3"/>
      <c r="GBL174" s="3"/>
      <c r="GBM174" s="3"/>
      <c r="GBN174" s="3"/>
      <c r="GBO174" s="3"/>
      <c r="GBP174" s="3"/>
      <c r="GBQ174" s="3"/>
      <c r="GBR174" s="3"/>
      <c r="GBS174" s="3"/>
      <c r="GBT174" s="3"/>
      <c r="GBU174" s="3"/>
      <c r="GBV174" s="3"/>
      <c r="GBW174" s="3"/>
      <c r="GBX174" s="3"/>
      <c r="GBY174" s="3"/>
      <c r="GBZ174" s="3"/>
      <c r="GCA174" s="3"/>
      <c r="GCB174" s="3"/>
      <c r="GCC174" s="3"/>
      <c r="GCD174" s="3"/>
      <c r="GCE174" s="3"/>
      <c r="GCF174" s="3"/>
      <c r="GCG174" s="3"/>
      <c r="GCH174" s="3"/>
      <c r="GCI174" s="3"/>
      <c r="GCJ174" s="3"/>
      <c r="GCK174" s="3"/>
      <c r="GCL174" s="3"/>
      <c r="GCM174" s="3"/>
      <c r="GCN174" s="3"/>
      <c r="GCO174" s="3"/>
      <c r="GCP174" s="3"/>
      <c r="GCQ174" s="3"/>
      <c r="GCR174" s="3"/>
      <c r="GCS174" s="3"/>
      <c r="GCT174" s="3"/>
      <c r="GCU174" s="3"/>
      <c r="GCV174" s="3"/>
      <c r="GCW174" s="3"/>
      <c r="GCX174" s="3"/>
      <c r="GCY174" s="3"/>
      <c r="GCZ174" s="3"/>
      <c r="GDA174" s="3"/>
      <c r="GDB174" s="3"/>
      <c r="GDC174" s="3"/>
      <c r="GDD174" s="3"/>
      <c r="GDE174" s="3"/>
      <c r="GDF174" s="3"/>
      <c r="GDG174" s="3"/>
      <c r="GDH174" s="3"/>
      <c r="GDI174" s="3"/>
      <c r="GDJ174" s="3"/>
      <c r="GDK174" s="3"/>
      <c r="GDL174" s="3"/>
      <c r="GDM174" s="3"/>
      <c r="GDN174" s="3"/>
      <c r="GDO174" s="3"/>
      <c r="GDP174" s="3"/>
      <c r="GDQ174" s="3"/>
      <c r="GDR174" s="3"/>
      <c r="GDS174" s="3"/>
      <c r="GDT174" s="3"/>
      <c r="GDU174" s="3"/>
      <c r="GDV174" s="3"/>
      <c r="GDW174" s="3"/>
      <c r="GDX174" s="3"/>
      <c r="GDY174" s="3"/>
      <c r="GDZ174" s="3"/>
      <c r="GEA174" s="3"/>
      <c r="GEB174" s="3"/>
      <c r="GEC174" s="3"/>
      <c r="GED174" s="3"/>
      <c r="GEE174" s="3"/>
      <c r="GEF174" s="3"/>
      <c r="GEG174" s="3"/>
      <c r="GEH174" s="3"/>
      <c r="GEI174" s="3"/>
      <c r="GEJ174" s="3"/>
      <c r="GEK174" s="3"/>
      <c r="GEL174" s="3"/>
      <c r="GEM174" s="3"/>
      <c r="GEN174" s="3"/>
      <c r="GEO174" s="3"/>
      <c r="GEP174" s="3"/>
      <c r="GEQ174" s="3"/>
      <c r="GER174" s="3"/>
      <c r="GES174" s="3"/>
      <c r="GET174" s="3"/>
      <c r="GEU174" s="3"/>
      <c r="GEV174" s="3"/>
      <c r="GEW174" s="3"/>
      <c r="GEX174" s="3"/>
      <c r="GEY174" s="3"/>
      <c r="GEZ174" s="3"/>
      <c r="GFA174" s="3"/>
      <c r="GFB174" s="3"/>
      <c r="GFC174" s="3"/>
      <c r="GFD174" s="3"/>
      <c r="GFE174" s="3"/>
      <c r="GFF174" s="3"/>
      <c r="GFG174" s="3"/>
      <c r="GFH174" s="3"/>
      <c r="GFI174" s="3"/>
      <c r="GFJ174" s="3"/>
      <c r="GFK174" s="3"/>
      <c r="GFL174" s="3"/>
      <c r="GFM174" s="3"/>
      <c r="GFN174" s="3"/>
      <c r="GFO174" s="3"/>
      <c r="GFP174" s="3"/>
      <c r="GFQ174" s="3"/>
      <c r="GFR174" s="3"/>
      <c r="GFS174" s="3"/>
      <c r="GFT174" s="3"/>
      <c r="GFU174" s="3"/>
      <c r="GFV174" s="3"/>
      <c r="GFW174" s="3"/>
      <c r="GFX174" s="3"/>
      <c r="GFY174" s="3"/>
      <c r="GFZ174" s="3"/>
      <c r="GGA174" s="3"/>
      <c r="GGB174" s="3"/>
      <c r="GGC174" s="3"/>
      <c r="GGD174" s="3"/>
      <c r="GGE174" s="3"/>
      <c r="GGF174" s="3"/>
      <c r="GGG174" s="3"/>
      <c r="GGH174" s="3"/>
      <c r="GGI174" s="3"/>
      <c r="GGJ174" s="3"/>
      <c r="GGK174" s="3"/>
      <c r="GGL174" s="3"/>
      <c r="GGM174" s="3"/>
      <c r="GGN174" s="3"/>
      <c r="GGO174" s="3"/>
      <c r="GGP174" s="3"/>
      <c r="GGQ174" s="3"/>
      <c r="GGR174" s="3"/>
      <c r="GGS174" s="3"/>
      <c r="GGT174" s="3"/>
      <c r="GGU174" s="3"/>
      <c r="GGV174" s="3"/>
      <c r="GGW174" s="3"/>
      <c r="GGX174" s="3"/>
      <c r="GGY174" s="3"/>
      <c r="GGZ174" s="3"/>
      <c r="GHA174" s="3"/>
      <c r="GHB174" s="3"/>
      <c r="GHC174" s="3"/>
      <c r="GHD174" s="3"/>
      <c r="GHE174" s="3"/>
      <c r="GHF174" s="3"/>
      <c r="GHG174" s="3"/>
      <c r="GHH174" s="3"/>
      <c r="GHI174" s="3"/>
      <c r="GHJ174" s="3"/>
      <c r="GHK174" s="3"/>
      <c r="GHL174" s="3"/>
      <c r="GHM174" s="3"/>
      <c r="GHN174" s="3"/>
      <c r="GHO174" s="3"/>
      <c r="GHP174" s="3"/>
      <c r="GHQ174" s="3"/>
      <c r="GHR174" s="3"/>
      <c r="GHS174" s="3"/>
      <c r="GHT174" s="3"/>
      <c r="GHU174" s="3"/>
      <c r="GHV174" s="3"/>
      <c r="GHW174" s="3"/>
      <c r="GHX174" s="3"/>
      <c r="GHY174" s="3"/>
      <c r="GHZ174" s="3"/>
      <c r="GIA174" s="3"/>
      <c r="GIB174" s="3"/>
      <c r="GIC174" s="3"/>
      <c r="GID174" s="3"/>
      <c r="GIE174" s="3"/>
      <c r="GIF174" s="3"/>
      <c r="GIG174" s="3"/>
      <c r="GIH174" s="3"/>
      <c r="GII174" s="3"/>
      <c r="GIJ174" s="3"/>
      <c r="GIK174" s="3"/>
      <c r="GIL174" s="3"/>
      <c r="GIM174" s="3"/>
      <c r="GIN174" s="3"/>
      <c r="GIO174" s="3"/>
      <c r="GIP174" s="3"/>
      <c r="GIQ174" s="3"/>
      <c r="GIR174" s="3"/>
      <c r="GIS174" s="3"/>
      <c r="GIT174" s="3"/>
      <c r="GIU174" s="3"/>
      <c r="GIV174" s="3"/>
      <c r="GIW174" s="3"/>
      <c r="GIX174" s="3"/>
      <c r="GIY174" s="3"/>
      <c r="GIZ174" s="3"/>
      <c r="GJA174" s="3"/>
      <c r="GJB174" s="3"/>
      <c r="GJC174" s="3"/>
      <c r="GJD174" s="3"/>
      <c r="GJE174" s="3"/>
      <c r="GJF174" s="3"/>
      <c r="GJG174" s="3"/>
      <c r="GJH174" s="3"/>
      <c r="GJI174" s="3"/>
      <c r="GJJ174" s="3"/>
      <c r="GJK174" s="3"/>
      <c r="GJL174" s="3"/>
      <c r="GJM174" s="3"/>
      <c r="GJN174" s="3"/>
      <c r="GJO174" s="3"/>
      <c r="GJP174" s="3"/>
      <c r="GJQ174" s="3"/>
      <c r="GJR174" s="3"/>
      <c r="GJS174" s="3"/>
      <c r="GJT174" s="3"/>
      <c r="GJU174" s="3"/>
      <c r="GJV174" s="3"/>
      <c r="GJW174" s="3"/>
      <c r="GJX174" s="3"/>
      <c r="GJY174" s="3"/>
      <c r="GJZ174" s="3"/>
      <c r="GKA174" s="3"/>
      <c r="GKB174" s="3"/>
      <c r="GKC174" s="3"/>
      <c r="GKD174" s="3"/>
      <c r="GKE174" s="3"/>
      <c r="GKF174" s="3"/>
      <c r="GKG174" s="3"/>
      <c r="GKH174" s="3"/>
      <c r="GKI174" s="3"/>
      <c r="GKJ174" s="3"/>
      <c r="GKK174" s="3"/>
      <c r="GKL174" s="3"/>
      <c r="GKM174" s="3"/>
      <c r="GKN174" s="3"/>
      <c r="GKO174" s="3"/>
      <c r="GKP174" s="3"/>
      <c r="GKQ174" s="3"/>
      <c r="GKR174" s="3"/>
      <c r="GKS174" s="3"/>
      <c r="GKT174" s="3"/>
      <c r="GKU174" s="3"/>
      <c r="GKV174" s="3"/>
      <c r="GKW174" s="3"/>
      <c r="GKX174" s="3"/>
      <c r="GKY174" s="3"/>
      <c r="GKZ174" s="3"/>
      <c r="GLA174" s="3"/>
      <c r="GLB174" s="3"/>
      <c r="GLC174" s="3"/>
      <c r="GLD174" s="3"/>
      <c r="GLE174" s="3"/>
      <c r="GLF174" s="3"/>
      <c r="GLG174" s="3"/>
      <c r="GLH174" s="3"/>
      <c r="GLI174" s="3"/>
      <c r="GLJ174" s="3"/>
      <c r="GLK174" s="3"/>
      <c r="GLL174" s="3"/>
      <c r="GLM174" s="3"/>
      <c r="GLN174" s="3"/>
      <c r="GLO174" s="3"/>
      <c r="GLP174" s="3"/>
      <c r="GLQ174" s="3"/>
      <c r="GLR174" s="3"/>
      <c r="GLS174" s="3"/>
      <c r="GLT174" s="3"/>
      <c r="GLU174" s="3"/>
      <c r="GLV174" s="3"/>
      <c r="GLW174" s="3"/>
      <c r="GLX174" s="3"/>
      <c r="GLY174" s="3"/>
      <c r="GLZ174" s="3"/>
      <c r="GMA174" s="3"/>
      <c r="GMB174" s="3"/>
      <c r="GMC174" s="3"/>
      <c r="GMD174" s="3"/>
      <c r="GME174" s="3"/>
      <c r="GMF174" s="3"/>
      <c r="GMG174" s="3"/>
      <c r="GMH174" s="3"/>
      <c r="GMI174" s="3"/>
      <c r="GMJ174" s="3"/>
      <c r="GMK174" s="3"/>
      <c r="GML174" s="3"/>
      <c r="GMM174" s="3"/>
      <c r="GMN174" s="3"/>
      <c r="GMO174" s="3"/>
      <c r="GMP174" s="3"/>
      <c r="GMQ174" s="3"/>
      <c r="GMR174" s="3"/>
      <c r="GMS174" s="3"/>
      <c r="GMT174" s="3"/>
      <c r="GMU174" s="3"/>
      <c r="GMV174" s="3"/>
      <c r="GMW174" s="3"/>
      <c r="GMX174" s="3"/>
      <c r="GMY174" s="3"/>
      <c r="GMZ174" s="3"/>
      <c r="GNA174" s="3"/>
      <c r="GNB174" s="3"/>
      <c r="GNC174" s="3"/>
      <c r="GND174" s="3"/>
      <c r="GNE174" s="3"/>
      <c r="GNF174" s="3"/>
      <c r="GNG174" s="3"/>
      <c r="GNH174" s="3"/>
      <c r="GNI174" s="3"/>
      <c r="GNJ174" s="3"/>
      <c r="GNK174" s="3"/>
      <c r="GNL174" s="3"/>
      <c r="GNM174" s="3"/>
      <c r="GNN174" s="3"/>
      <c r="GNO174" s="3"/>
      <c r="GNP174" s="3"/>
      <c r="GNQ174" s="3"/>
      <c r="GNR174" s="3"/>
      <c r="GNS174" s="3"/>
      <c r="GNT174" s="3"/>
      <c r="GNU174" s="3"/>
      <c r="GNV174" s="3"/>
      <c r="GNW174" s="3"/>
      <c r="GNX174" s="3"/>
      <c r="GNY174" s="3"/>
      <c r="GNZ174" s="3"/>
      <c r="GOA174" s="3"/>
      <c r="GOB174" s="3"/>
      <c r="GOC174" s="3"/>
      <c r="GOD174" s="3"/>
      <c r="GOE174" s="3"/>
      <c r="GOF174" s="3"/>
      <c r="GOG174" s="3"/>
      <c r="GOH174" s="3"/>
      <c r="GOI174" s="3"/>
      <c r="GOJ174" s="3"/>
      <c r="GOK174" s="3"/>
      <c r="GOL174" s="3"/>
      <c r="GOM174" s="3"/>
      <c r="GON174" s="3"/>
      <c r="GOO174" s="3"/>
      <c r="GOP174" s="3"/>
      <c r="GOQ174" s="3"/>
      <c r="GOR174" s="3"/>
      <c r="GOS174" s="3"/>
      <c r="GOT174" s="3"/>
      <c r="GOU174" s="3"/>
      <c r="GOV174" s="3"/>
      <c r="GOW174" s="3"/>
      <c r="GOX174" s="3"/>
      <c r="GOY174" s="3"/>
      <c r="GOZ174" s="3"/>
      <c r="GPA174" s="3"/>
      <c r="GPB174" s="3"/>
      <c r="GPC174" s="3"/>
      <c r="GPD174" s="3"/>
      <c r="GPE174" s="3"/>
      <c r="GPF174" s="3"/>
      <c r="GPG174" s="3"/>
      <c r="GPH174" s="3"/>
      <c r="GPI174" s="3"/>
      <c r="GPJ174" s="3"/>
      <c r="GPK174" s="3"/>
      <c r="GPL174" s="3"/>
      <c r="GPM174" s="3"/>
      <c r="GPN174" s="3"/>
      <c r="GPO174" s="3"/>
      <c r="GPP174" s="3"/>
      <c r="GPQ174" s="3"/>
      <c r="GPR174" s="3"/>
      <c r="GPS174" s="3"/>
      <c r="GPT174" s="3"/>
      <c r="GPU174" s="3"/>
      <c r="GPV174" s="3"/>
      <c r="GPW174" s="3"/>
      <c r="GPX174" s="3"/>
      <c r="GPY174" s="3"/>
      <c r="GPZ174" s="3"/>
      <c r="GQA174" s="3"/>
      <c r="GQB174" s="3"/>
      <c r="GQC174" s="3"/>
      <c r="GQD174" s="3"/>
      <c r="GQE174" s="3"/>
      <c r="GQF174" s="3"/>
      <c r="GQG174" s="3"/>
      <c r="GQH174" s="3"/>
      <c r="GQI174" s="3"/>
      <c r="GQJ174" s="3"/>
      <c r="GQK174" s="3"/>
      <c r="GQL174" s="3"/>
      <c r="GQM174" s="3"/>
      <c r="GQN174" s="3"/>
      <c r="GQO174" s="3"/>
      <c r="GQP174" s="3"/>
      <c r="GQQ174" s="3"/>
      <c r="GQR174" s="3"/>
      <c r="GQS174" s="3"/>
      <c r="GQT174" s="3"/>
      <c r="GQU174" s="3"/>
      <c r="GQV174" s="3"/>
      <c r="GQW174" s="3"/>
      <c r="GQX174" s="3"/>
      <c r="GQY174" s="3"/>
      <c r="GQZ174" s="3"/>
      <c r="GRA174" s="3"/>
      <c r="GRB174" s="3"/>
      <c r="GRC174" s="3"/>
      <c r="GRD174" s="3"/>
      <c r="GRE174" s="3"/>
      <c r="GRF174" s="3"/>
      <c r="GRG174" s="3"/>
      <c r="GRH174" s="3"/>
      <c r="GRI174" s="3"/>
      <c r="GRJ174" s="3"/>
      <c r="GRK174" s="3"/>
      <c r="GRL174" s="3"/>
      <c r="GRM174" s="3"/>
      <c r="GRN174" s="3"/>
      <c r="GRO174" s="3"/>
      <c r="GRP174" s="3"/>
      <c r="GRQ174" s="3"/>
      <c r="GRR174" s="3"/>
      <c r="GRS174" s="3"/>
      <c r="GRT174" s="3"/>
      <c r="GRU174" s="3"/>
      <c r="GRV174" s="3"/>
      <c r="GRW174" s="3"/>
      <c r="GRX174" s="3"/>
      <c r="GRY174" s="3"/>
      <c r="GRZ174" s="3"/>
      <c r="GSA174" s="3"/>
      <c r="GSB174" s="3"/>
      <c r="GSC174" s="3"/>
      <c r="GSD174" s="3"/>
      <c r="GSE174" s="3"/>
      <c r="GSF174" s="3"/>
      <c r="GSG174" s="3"/>
      <c r="GSH174" s="3"/>
      <c r="GSI174" s="3"/>
      <c r="GSJ174" s="3"/>
      <c r="GSK174" s="3"/>
      <c r="GSL174" s="3"/>
      <c r="GSM174" s="3"/>
      <c r="GSN174" s="3"/>
      <c r="GSO174" s="3"/>
      <c r="GSP174" s="3"/>
      <c r="GSQ174" s="3"/>
      <c r="GSR174" s="3"/>
      <c r="GSS174" s="3"/>
      <c r="GST174" s="3"/>
      <c r="GSU174" s="3"/>
      <c r="GSV174" s="3"/>
      <c r="GSW174" s="3"/>
      <c r="GSX174" s="3"/>
      <c r="GSY174" s="3"/>
      <c r="GSZ174" s="3"/>
      <c r="GTA174" s="3"/>
      <c r="GTB174" s="3"/>
      <c r="GTC174" s="3"/>
      <c r="GTD174" s="3"/>
      <c r="GTE174" s="3"/>
      <c r="GTF174" s="3"/>
      <c r="GTG174" s="3"/>
      <c r="GTH174" s="3"/>
      <c r="GTI174" s="3"/>
      <c r="GTJ174" s="3"/>
      <c r="GTK174" s="3"/>
      <c r="GTL174" s="3"/>
      <c r="GTM174" s="3"/>
      <c r="GTN174" s="3"/>
      <c r="GTO174" s="3"/>
      <c r="GTP174" s="3"/>
      <c r="GTQ174" s="3"/>
      <c r="GTR174" s="3"/>
      <c r="GTS174" s="3"/>
      <c r="GTT174" s="3"/>
      <c r="GTU174" s="3"/>
      <c r="GTV174" s="3"/>
      <c r="GTW174" s="3"/>
      <c r="GTX174" s="3"/>
      <c r="GTY174" s="3"/>
      <c r="GTZ174" s="3"/>
      <c r="GUA174" s="3"/>
      <c r="GUB174" s="3"/>
      <c r="GUC174" s="3"/>
      <c r="GUD174" s="3"/>
      <c r="GUE174" s="3"/>
      <c r="GUF174" s="3"/>
      <c r="GUG174" s="3"/>
      <c r="GUH174" s="3"/>
      <c r="GUI174" s="3"/>
      <c r="GUJ174" s="3"/>
      <c r="GUK174" s="3"/>
      <c r="GUL174" s="3"/>
      <c r="GUM174" s="3"/>
      <c r="GUN174" s="3"/>
      <c r="GUO174" s="3"/>
      <c r="GUP174" s="3"/>
      <c r="GUQ174" s="3"/>
      <c r="GUR174" s="3"/>
      <c r="GUS174" s="3"/>
      <c r="GUT174" s="3"/>
      <c r="GUU174" s="3"/>
      <c r="GUV174" s="3"/>
      <c r="GUW174" s="3"/>
      <c r="GUX174" s="3"/>
      <c r="GUY174" s="3"/>
      <c r="GUZ174" s="3"/>
      <c r="GVA174" s="3"/>
      <c r="GVB174" s="3"/>
      <c r="GVC174" s="3"/>
      <c r="GVD174" s="3"/>
      <c r="GVE174" s="3"/>
      <c r="GVF174" s="3"/>
      <c r="GVG174" s="3"/>
      <c r="GVH174" s="3"/>
      <c r="GVI174" s="3"/>
      <c r="GVJ174" s="3"/>
      <c r="GVK174" s="3"/>
      <c r="GVL174" s="3"/>
      <c r="GVM174" s="3"/>
      <c r="GVN174" s="3"/>
      <c r="GVO174" s="3"/>
      <c r="GVP174" s="3"/>
      <c r="GVQ174" s="3"/>
      <c r="GVR174" s="3"/>
      <c r="GVS174" s="3"/>
      <c r="GVT174" s="3"/>
      <c r="GVU174" s="3"/>
      <c r="GVV174" s="3"/>
      <c r="GVW174" s="3"/>
      <c r="GVX174" s="3"/>
      <c r="GVY174" s="3"/>
      <c r="GVZ174" s="3"/>
      <c r="GWA174" s="3"/>
      <c r="GWB174" s="3"/>
      <c r="GWC174" s="3"/>
      <c r="GWD174" s="3"/>
      <c r="GWE174" s="3"/>
      <c r="GWF174" s="3"/>
      <c r="GWG174" s="3"/>
      <c r="GWH174" s="3"/>
      <c r="GWI174" s="3"/>
      <c r="GWJ174" s="3"/>
      <c r="GWK174" s="3"/>
      <c r="GWL174" s="3"/>
      <c r="GWM174" s="3"/>
      <c r="GWN174" s="3"/>
      <c r="GWO174" s="3"/>
      <c r="GWP174" s="3"/>
      <c r="GWQ174" s="3"/>
      <c r="GWR174" s="3"/>
      <c r="GWS174" s="3"/>
      <c r="GWT174" s="3"/>
      <c r="GWU174" s="3"/>
      <c r="GWV174" s="3"/>
      <c r="GWW174" s="3"/>
      <c r="GWX174" s="3"/>
      <c r="GWY174" s="3"/>
      <c r="GWZ174" s="3"/>
      <c r="GXA174" s="3"/>
      <c r="GXB174" s="3"/>
      <c r="GXC174" s="3"/>
      <c r="GXD174" s="3"/>
      <c r="GXE174" s="3"/>
      <c r="GXF174" s="3"/>
      <c r="GXG174" s="3"/>
      <c r="GXH174" s="3"/>
      <c r="GXI174" s="3"/>
      <c r="GXJ174" s="3"/>
      <c r="GXK174" s="3"/>
      <c r="GXL174" s="3"/>
      <c r="GXM174" s="3"/>
      <c r="GXN174" s="3"/>
      <c r="GXO174" s="3"/>
      <c r="GXP174" s="3"/>
      <c r="GXQ174" s="3"/>
      <c r="GXR174" s="3"/>
      <c r="GXS174" s="3"/>
      <c r="GXT174" s="3"/>
      <c r="GXU174" s="3"/>
      <c r="GXV174" s="3"/>
      <c r="GXW174" s="3"/>
      <c r="GXX174" s="3"/>
      <c r="GXY174" s="3"/>
      <c r="GXZ174" s="3"/>
      <c r="GYA174" s="3"/>
      <c r="GYB174" s="3"/>
      <c r="GYC174" s="3"/>
      <c r="GYD174" s="3"/>
      <c r="GYE174" s="3"/>
      <c r="GYF174" s="3"/>
      <c r="GYG174" s="3"/>
      <c r="GYH174" s="3"/>
      <c r="GYI174" s="3"/>
      <c r="GYJ174" s="3"/>
      <c r="GYK174" s="3"/>
      <c r="GYL174" s="3"/>
      <c r="GYM174" s="3"/>
      <c r="GYN174" s="3"/>
      <c r="GYO174" s="3"/>
      <c r="GYP174" s="3"/>
      <c r="GYQ174" s="3"/>
      <c r="GYR174" s="3"/>
      <c r="GYS174" s="3"/>
      <c r="GYT174" s="3"/>
      <c r="GYU174" s="3"/>
      <c r="GYV174" s="3"/>
      <c r="GYW174" s="3"/>
      <c r="GYX174" s="3"/>
      <c r="GYY174" s="3"/>
      <c r="GYZ174" s="3"/>
      <c r="GZA174" s="3"/>
      <c r="GZB174" s="3"/>
      <c r="GZC174" s="3"/>
      <c r="GZD174" s="3"/>
      <c r="GZE174" s="3"/>
      <c r="GZF174" s="3"/>
      <c r="GZG174" s="3"/>
      <c r="GZH174" s="3"/>
      <c r="GZI174" s="3"/>
      <c r="GZJ174" s="3"/>
      <c r="GZK174" s="3"/>
      <c r="GZL174" s="3"/>
      <c r="GZM174" s="3"/>
      <c r="GZN174" s="3"/>
      <c r="GZO174" s="3"/>
      <c r="GZP174" s="3"/>
      <c r="GZQ174" s="3"/>
      <c r="GZR174" s="3"/>
      <c r="GZS174" s="3"/>
      <c r="GZT174" s="3"/>
      <c r="GZU174" s="3"/>
      <c r="GZV174" s="3"/>
      <c r="GZW174" s="3"/>
      <c r="GZX174" s="3"/>
      <c r="GZY174" s="3"/>
      <c r="GZZ174" s="3"/>
      <c r="HAA174" s="3"/>
      <c r="HAB174" s="3"/>
      <c r="HAC174" s="3"/>
      <c r="HAD174" s="3"/>
      <c r="HAE174" s="3"/>
      <c r="HAF174" s="3"/>
      <c r="HAG174" s="3"/>
      <c r="HAH174" s="3"/>
      <c r="HAI174" s="3"/>
      <c r="HAJ174" s="3"/>
      <c r="HAK174" s="3"/>
      <c r="HAL174" s="3"/>
      <c r="HAM174" s="3"/>
      <c r="HAN174" s="3"/>
      <c r="HAO174" s="3"/>
      <c r="HAP174" s="3"/>
      <c r="HAQ174" s="3"/>
      <c r="HAR174" s="3"/>
      <c r="HAS174" s="3"/>
      <c r="HAT174" s="3"/>
      <c r="HAU174" s="3"/>
      <c r="HAV174" s="3"/>
      <c r="HAW174" s="3"/>
      <c r="HAX174" s="3"/>
      <c r="HAY174" s="3"/>
      <c r="HAZ174" s="3"/>
      <c r="HBA174" s="3"/>
      <c r="HBB174" s="3"/>
      <c r="HBC174" s="3"/>
      <c r="HBD174" s="3"/>
      <c r="HBE174" s="3"/>
      <c r="HBF174" s="3"/>
      <c r="HBG174" s="3"/>
      <c r="HBH174" s="3"/>
      <c r="HBI174" s="3"/>
      <c r="HBJ174" s="3"/>
      <c r="HBK174" s="3"/>
      <c r="HBL174" s="3"/>
      <c r="HBM174" s="3"/>
      <c r="HBN174" s="3"/>
      <c r="HBO174" s="3"/>
      <c r="HBP174" s="3"/>
      <c r="HBQ174" s="3"/>
      <c r="HBR174" s="3"/>
      <c r="HBS174" s="3"/>
      <c r="HBT174" s="3"/>
      <c r="HBU174" s="3"/>
      <c r="HBV174" s="3"/>
      <c r="HBW174" s="3"/>
      <c r="HBX174" s="3"/>
      <c r="HBY174" s="3"/>
      <c r="HBZ174" s="3"/>
      <c r="HCA174" s="3"/>
      <c r="HCB174" s="3"/>
      <c r="HCC174" s="3"/>
      <c r="HCD174" s="3"/>
      <c r="HCE174" s="3"/>
      <c r="HCF174" s="3"/>
      <c r="HCG174" s="3"/>
      <c r="HCH174" s="3"/>
      <c r="HCI174" s="3"/>
      <c r="HCJ174" s="3"/>
      <c r="HCK174" s="3"/>
      <c r="HCL174" s="3"/>
      <c r="HCM174" s="3"/>
      <c r="HCN174" s="3"/>
      <c r="HCO174" s="3"/>
      <c r="HCP174" s="3"/>
      <c r="HCQ174" s="3"/>
      <c r="HCR174" s="3"/>
      <c r="HCS174" s="3"/>
      <c r="HCT174" s="3"/>
      <c r="HCU174" s="3"/>
      <c r="HCV174" s="3"/>
      <c r="HCW174" s="3"/>
      <c r="HCX174" s="3"/>
      <c r="HCY174" s="3"/>
      <c r="HCZ174" s="3"/>
      <c r="HDA174" s="3"/>
      <c r="HDB174" s="3"/>
      <c r="HDC174" s="3"/>
      <c r="HDD174" s="3"/>
      <c r="HDE174" s="3"/>
      <c r="HDF174" s="3"/>
      <c r="HDG174" s="3"/>
      <c r="HDH174" s="3"/>
      <c r="HDI174" s="3"/>
      <c r="HDJ174" s="3"/>
      <c r="HDK174" s="3"/>
      <c r="HDL174" s="3"/>
      <c r="HDM174" s="3"/>
      <c r="HDN174" s="3"/>
      <c r="HDO174" s="3"/>
      <c r="HDP174" s="3"/>
      <c r="HDQ174" s="3"/>
      <c r="HDR174" s="3"/>
      <c r="HDS174" s="3"/>
      <c r="HDT174" s="3"/>
      <c r="HDU174" s="3"/>
      <c r="HDV174" s="3"/>
      <c r="HDW174" s="3"/>
      <c r="HDX174" s="3"/>
      <c r="HDY174" s="3"/>
      <c r="HDZ174" s="3"/>
      <c r="HEA174" s="3"/>
      <c r="HEB174" s="3"/>
      <c r="HEC174" s="3"/>
      <c r="HED174" s="3"/>
      <c r="HEE174" s="3"/>
      <c r="HEF174" s="3"/>
      <c r="HEG174" s="3"/>
      <c r="HEH174" s="3"/>
      <c r="HEI174" s="3"/>
      <c r="HEJ174" s="3"/>
      <c r="HEK174" s="3"/>
      <c r="HEL174" s="3"/>
      <c r="HEM174" s="3"/>
      <c r="HEN174" s="3"/>
      <c r="HEO174" s="3"/>
      <c r="HEP174" s="3"/>
      <c r="HEQ174" s="3"/>
      <c r="HER174" s="3"/>
      <c r="HES174" s="3"/>
      <c r="HET174" s="3"/>
      <c r="HEU174" s="3"/>
      <c r="HEV174" s="3"/>
      <c r="HEW174" s="3"/>
      <c r="HEX174" s="3"/>
      <c r="HEY174" s="3"/>
      <c r="HEZ174" s="3"/>
      <c r="HFA174" s="3"/>
      <c r="HFB174" s="3"/>
      <c r="HFC174" s="3"/>
      <c r="HFD174" s="3"/>
      <c r="HFE174" s="3"/>
      <c r="HFF174" s="3"/>
      <c r="HFG174" s="3"/>
      <c r="HFH174" s="3"/>
      <c r="HFI174" s="3"/>
      <c r="HFJ174" s="3"/>
      <c r="HFK174" s="3"/>
      <c r="HFL174" s="3"/>
      <c r="HFM174" s="3"/>
      <c r="HFN174" s="3"/>
      <c r="HFO174" s="3"/>
      <c r="HFP174" s="3"/>
      <c r="HFQ174" s="3"/>
      <c r="HFR174" s="3"/>
      <c r="HFS174" s="3"/>
      <c r="HFT174" s="3"/>
      <c r="HFU174" s="3"/>
      <c r="HFV174" s="3"/>
      <c r="HFW174" s="3"/>
      <c r="HFX174" s="3"/>
      <c r="HFY174" s="3"/>
      <c r="HFZ174" s="3"/>
      <c r="HGA174" s="3"/>
      <c r="HGB174" s="3"/>
      <c r="HGC174" s="3"/>
      <c r="HGD174" s="3"/>
      <c r="HGE174" s="3"/>
      <c r="HGF174" s="3"/>
      <c r="HGG174" s="3"/>
      <c r="HGH174" s="3"/>
      <c r="HGI174" s="3"/>
      <c r="HGJ174" s="3"/>
      <c r="HGK174" s="3"/>
      <c r="HGL174" s="3"/>
      <c r="HGM174" s="3"/>
      <c r="HGN174" s="3"/>
      <c r="HGO174" s="3"/>
      <c r="HGP174" s="3"/>
      <c r="HGQ174" s="3"/>
      <c r="HGR174" s="3"/>
      <c r="HGS174" s="3"/>
      <c r="HGT174" s="3"/>
      <c r="HGU174" s="3"/>
      <c r="HGV174" s="3"/>
      <c r="HGW174" s="3"/>
      <c r="HGX174" s="3"/>
      <c r="HGY174" s="3"/>
      <c r="HGZ174" s="3"/>
      <c r="HHA174" s="3"/>
      <c r="HHB174" s="3"/>
      <c r="HHC174" s="3"/>
      <c r="HHD174" s="3"/>
      <c r="HHE174" s="3"/>
      <c r="HHF174" s="3"/>
      <c r="HHG174" s="3"/>
      <c r="HHH174" s="3"/>
      <c r="HHI174" s="3"/>
      <c r="HHJ174" s="3"/>
      <c r="HHK174" s="3"/>
      <c r="HHL174" s="3"/>
      <c r="HHM174" s="3"/>
      <c r="HHN174" s="3"/>
      <c r="HHO174" s="3"/>
      <c r="HHP174" s="3"/>
      <c r="HHQ174" s="3"/>
      <c r="HHR174" s="3"/>
      <c r="HHS174" s="3"/>
      <c r="HHT174" s="3"/>
      <c r="HHU174" s="3"/>
      <c r="HHV174" s="3"/>
      <c r="HHW174" s="3"/>
      <c r="HHX174" s="3"/>
      <c r="HHY174" s="3"/>
      <c r="HHZ174" s="3"/>
      <c r="HIA174" s="3"/>
      <c r="HIB174" s="3"/>
      <c r="HIC174" s="3"/>
      <c r="HID174" s="3"/>
      <c r="HIE174" s="3"/>
      <c r="HIF174" s="3"/>
      <c r="HIG174" s="3"/>
      <c r="HIH174" s="3"/>
      <c r="HII174" s="3"/>
      <c r="HIJ174" s="3"/>
      <c r="HIK174" s="3"/>
      <c r="HIL174" s="3"/>
      <c r="HIM174" s="3"/>
      <c r="HIN174" s="3"/>
      <c r="HIO174" s="3"/>
      <c r="HIP174" s="3"/>
      <c r="HIQ174" s="3"/>
      <c r="HIR174" s="3"/>
      <c r="HIS174" s="3"/>
      <c r="HIT174" s="3"/>
      <c r="HIU174" s="3"/>
      <c r="HIV174" s="3"/>
      <c r="HIW174" s="3"/>
      <c r="HIX174" s="3"/>
      <c r="HIY174" s="3"/>
      <c r="HIZ174" s="3"/>
      <c r="HJA174" s="3"/>
      <c r="HJB174" s="3"/>
      <c r="HJC174" s="3"/>
      <c r="HJD174" s="3"/>
      <c r="HJE174" s="3"/>
      <c r="HJF174" s="3"/>
      <c r="HJG174" s="3"/>
      <c r="HJH174" s="3"/>
      <c r="HJI174" s="3"/>
      <c r="HJJ174" s="3"/>
      <c r="HJK174" s="3"/>
      <c r="HJL174" s="3"/>
      <c r="HJM174" s="3"/>
      <c r="HJN174" s="3"/>
      <c r="HJO174" s="3"/>
      <c r="HJP174" s="3"/>
      <c r="HJQ174" s="3"/>
      <c r="HJR174" s="3"/>
      <c r="HJS174" s="3"/>
      <c r="HJT174" s="3"/>
      <c r="HJU174" s="3"/>
      <c r="HJV174" s="3"/>
      <c r="HJW174" s="3"/>
      <c r="HJX174" s="3"/>
      <c r="HJY174" s="3"/>
      <c r="HJZ174" s="3"/>
      <c r="HKA174" s="3"/>
      <c r="HKB174" s="3"/>
      <c r="HKC174" s="3"/>
      <c r="HKD174" s="3"/>
      <c r="HKE174" s="3"/>
      <c r="HKF174" s="3"/>
      <c r="HKG174" s="3"/>
      <c r="HKH174" s="3"/>
      <c r="HKI174" s="3"/>
      <c r="HKJ174" s="3"/>
      <c r="HKK174" s="3"/>
      <c r="HKL174" s="3"/>
      <c r="HKM174" s="3"/>
      <c r="HKN174" s="3"/>
      <c r="HKO174" s="3"/>
      <c r="HKP174" s="3"/>
      <c r="HKQ174" s="3"/>
      <c r="HKR174" s="3"/>
      <c r="HKS174" s="3"/>
      <c r="HKT174" s="3"/>
      <c r="HKU174" s="3"/>
      <c r="HKV174" s="3"/>
      <c r="HKW174" s="3"/>
      <c r="HKX174" s="3"/>
      <c r="HKY174" s="3"/>
      <c r="HKZ174" s="3"/>
      <c r="HLA174" s="3"/>
      <c r="HLB174" s="3"/>
      <c r="HLC174" s="3"/>
      <c r="HLD174" s="3"/>
      <c r="HLE174" s="3"/>
      <c r="HLF174" s="3"/>
      <c r="HLG174" s="3"/>
      <c r="HLH174" s="3"/>
      <c r="HLI174" s="3"/>
      <c r="HLJ174" s="3"/>
      <c r="HLK174" s="3"/>
      <c r="HLL174" s="3"/>
      <c r="HLM174" s="3"/>
      <c r="HLN174" s="3"/>
      <c r="HLO174" s="3"/>
      <c r="HLP174" s="3"/>
      <c r="HLQ174" s="3"/>
      <c r="HLR174" s="3"/>
      <c r="HLS174" s="3"/>
      <c r="HLT174" s="3"/>
      <c r="HLU174" s="3"/>
      <c r="HLV174" s="3"/>
      <c r="HLW174" s="3"/>
      <c r="HLX174" s="3"/>
      <c r="HLY174" s="3"/>
      <c r="HLZ174" s="3"/>
      <c r="HMA174" s="3"/>
      <c r="HMB174" s="3"/>
      <c r="HMC174" s="3"/>
      <c r="HMD174" s="3"/>
      <c r="HME174" s="3"/>
      <c r="HMF174" s="3"/>
      <c r="HMG174" s="3"/>
      <c r="HMH174" s="3"/>
      <c r="HMI174" s="3"/>
      <c r="HMJ174" s="3"/>
      <c r="HMK174" s="3"/>
      <c r="HML174" s="3"/>
      <c r="HMM174" s="3"/>
      <c r="HMN174" s="3"/>
      <c r="HMO174" s="3"/>
      <c r="HMP174" s="3"/>
      <c r="HMQ174" s="3"/>
      <c r="HMR174" s="3"/>
      <c r="HMS174" s="3"/>
      <c r="HMT174" s="3"/>
      <c r="HMU174" s="3"/>
      <c r="HMV174" s="3"/>
      <c r="HMW174" s="3"/>
      <c r="HMX174" s="3"/>
      <c r="HMY174" s="3"/>
      <c r="HMZ174" s="3"/>
      <c r="HNA174" s="3"/>
      <c r="HNB174" s="3"/>
      <c r="HNC174" s="3"/>
      <c r="HND174" s="3"/>
      <c r="HNE174" s="3"/>
      <c r="HNF174" s="3"/>
      <c r="HNG174" s="3"/>
      <c r="HNH174" s="3"/>
      <c r="HNI174" s="3"/>
      <c r="HNJ174" s="3"/>
      <c r="HNK174" s="3"/>
      <c r="HNL174" s="3"/>
      <c r="HNM174" s="3"/>
      <c r="HNN174" s="3"/>
      <c r="HNO174" s="3"/>
      <c r="HNP174" s="3"/>
      <c r="HNQ174" s="3"/>
      <c r="HNR174" s="3"/>
      <c r="HNS174" s="3"/>
      <c r="HNT174" s="3"/>
      <c r="HNU174" s="3"/>
      <c r="HNV174" s="3"/>
      <c r="HNW174" s="3"/>
      <c r="HNX174" s="3"/>
      <c r="HNY174" s="3"/>
      <c r="HNZ174" s="3"/>
      <c r="HOA174" s="3"/>
      <c r="HOB174" s="3"/>
      <c r="HOC174" s="3"/>
      <c r="HOD174" s="3"/>
      <c r="HOE174" s="3"/>
      <c r="HOF174" s="3"/>
      <c r="HOG174" s="3"/>
      <c r="HOH174" s="3"/>
      <c r="HOI174" s="3"/>
      <c r="HOJ174" s="3"/>
      <c r="HOK174" s="3"/>
      <c r="HOL174" s="3"/>
      <c r="HOM174" s="3"/>
      <c r="HON174" s="3"/>
      <c r="HOO174" s="3"/>
      <c r="HOP174" s="3"/>
      <c r="HOQ174" s="3"/>
      <c r="HOR174" s="3"/>
      <c r="HOS174" s="3"/>
      <c r="HOT174" s="3"/>
      <c r="HOU174" s="3"/>
      <c r="HOV174" s="3"/>
      <c r="HOW174" s="3"/>
      <c r="HOX174" s="3"/>
      <c r="HOY174" s="3"/>
      <c r="HOZ174" s="3"/>
      <c r="HPA174" s="3"/>
      <c r="HPB174" s="3"/>
      <c r="HPC174" s="3"/>
      <c r="HPD174" s="3"/>
      <c r="HPE174" s="3"/>
      <c r="HPF174" s="3"/>
      <c r="HPG174" s="3"/>
      <c r="HPH174" s="3"/>
      <c r="HPI174" s="3"/>
      <c r="HPJ174" s="3"/>
      <c r="HPK174" s="3"/>
      <c r="HPL174" s="3"/>
      <c r="HPM174" s="3"/>
      <c r="HPN174" s="3"/>
      <c r="HPO174" s="3"/>
      <c r="HPP174" s="3"/>
      <c r="HPQ174" s="3"/>
      <c r="HPR174" s="3"/>
      <c r="HPS174" s="3"/>
      <c r="HPT174" s="3"/>
      <c r="HPU174" s="3"/>
      <c r="HPV174" s="3"/>
      <c r="HPW174" s="3"/>
      <c r="HPX174" s="3"/>
      <c r="HPY174" s="3"/>
      <c r="HPZ174" s="3"/>
      <c r="HQA174" s="3"/>
      <c r="HQB174" s="3"/>
      <c r="HQC174" s="3"/>
      <c r="HQD174" s="3"/>
      <c r="HQE174" s="3"/>
      <c r="HQF174" s="3"/>
      <c r="HQG174" s="3"/>
      <c r="HQH174" s="3"/>
      <c r="HQI174" s="3"/>
      <c r="HQJ174" s="3"/>
      <c r="HQK174" s="3"/>
      <c r="HQL174" s="3"/>
      <c r="HQM174" s="3"/>
      <c r="HQN174" s="3"/>
      <c r="HQO174" s="3"/>
      <c r="HQP174" s="3"/>
      <c r="HQQ174" s="3"/>
      <c r="HQR174" s="3"/>
      <c r="HQS174" s="3"/>
      <c r="HQT174" s="3"/>
      <c r="HQU174" s="3"/>
      <c r="HQV174" s="3"/>
      <c r="HQW174" s="3"/>
      <c r="HQX174" s="3"/>
      <c r="HQY174" s="3"/>
      <c r="HQZ174" s="3"/>
      <c r="HRA174" s="3"/>
      <c r="HRB174" s="3"/>
      <c r="HRC174" s="3"/>
      <c r="HRD174" s="3"/>
      <c r="HRE174" s="3"/>
      <c r="HRF174" s="3"/>
      <c r="HRG174" s="3"/>
      <c r="HRH174" s="3"/>
      <c r="HRI174" s="3"/>
      <c r="HRJ174" s="3"/>
      <c r="HRK174" s="3"/>
      <c r="HRL174" s="3"/>
      <c r="HRM174" s="3"/>
      <c r="HRN174" s="3"/>
      <c r="HRO174" s="3"/>
      <c r="HRP174" s="3"/>
      <c r="HRQ174" s="3"/>
      <c r="HRR174" s="3"/>
      <c r="HRS174" s="3"/>
      <c r="HRT174" s="3"/>
      <c r="HRU174" s="3"/>
      <c r="HRV174" s="3"/>
      <c r="HRW174" s="3"/>
      <c r="HRX174" s="3"/>
      <c r="HRY174" s="3"/>
      <c r="HRZ174" s="3"/>
      <c r="HSA174" s="3"/>
      <c r="HSB174" s="3"/>
      <c r="HSC174" s="3"/>
      <c r="HSD174" s="3"/>
      <c r="HSE174" s="3"/>
      <c r="HSF174" s="3"/>
      <c r="HSG174" s="3"/>
      <c r="HSH174" s="3"/>
      <c r="HSI174" s="3"/>
      <c r="HSJ174" s="3"/>
      <c r="HSK174" s="3"/>
      <c r="HSL174" s="3"/>
      <c r="HSM174" s="3"/>
      <c r="HSN174" s="3"/>
      <c r="HSO174" s="3"/>
      <c r="HSP174" s="3"/>
      <c r="HSQ174" s="3"/>
      <c r="HSR174" s="3"/>
      <c r="HSS174" s="3"/>
      <c r="HST174" s="3"/>
      <c r="HSU174" s="3"/>
      <c r="HSV174" s="3"/>
      <c r="HSW174" s="3"/>
      <c r="HSX174" s="3"/>
      <c r="HSY174" s="3"/>
      <c r="HSZ174" s="3"/>
      <c r="HTA174" s="3"/>
      <c r="HTB174" s="3"/>
      <c r="HTC174" s="3"/>
      <c r="HTD174" s="3"/>
      <c r="HTE174" s="3"/>
      <c r="HTF174" s="3"/>
      <c r="HTG174" s="3"/>
      <c r="HTH174" s="3"/>
      <c r="HTI174" s="3"/>
      <c r="HTJ174" s="3"/>
      <c r="HTK174" s="3"/>
      <c r="HTL174" s="3"/>
      <c r="HTM174" s="3"/>
      <c r="HTN174" s="3"/>
      <c r="HTO174" s="3"/>
      <c r="HTP174" s="3"/>
      <c r="HTQ174" s="3"/>
      <c r="HTR174" s="3"/>
      <c r="HTS174" s="3"/>
      <c r="HTT174" s="3"/>
      <c r="HTU174" s="3"/>
      <c r="HTV174" s="3"/>
      <c r="HTW174" s="3"/>
      <c r="HTX174" s="3"/>
      <c r="HTY174" s="3"/>
      <c r="HTZ174" s="3"/>
      <c r="HUA174" s="3"/>
      <c r="HUB174" s="3"/>
      <c r="HUC174" s="3"/>
      <c r="HUD174" s="3"/>
      <c r="HUE174" s="3"/>
      <c r="HUF174" s="3"/>
      <c r="HUG174" s="3"/>
      <c r="HUH174" s="3"/>
      <c r="HUI174" s="3"/>
      <c r="HUJ174" s="3"/>
      <c r="HUK174" s="3"/>
      <c r="HUL174" s="3"/>
      <c r="HUM174" s="3"/>
      <c r="HUN174" s="3"/>
      <c r="HUO174" s="3"/>
      <c r="HUP174" s="3"/>
      <c r="HUQ174" s="3"/>
      <c r="HUR174" s="3"/>
      <c r="HUS174" s="3"/>
      <c r="HUT174" s="3"/>
      <c r="HUU174" s="3"/>
      <c r="HUV174" s="3"/>
      <c r="HUW174" s="3"/>
      <c r="HUX174" s="3"/>
      <c r="HUY174" s="3"/>
      <c r="HUZ174" s="3"/>
      <c r="HVA174" s="3"/>
      <c r="HVB174" s="3"/>
      <c r="HVC174" s="3"/>
      <c r="HVD174" s="3"/>
      <c r="HVE174" s="3"/>
      <c r="HVF174" s="3"/>
      <c r="HVG174" s="3"/>
      <c r="HVH174" s="3"/>
      <c r="HVI174" s="3"/>
      <c r="HVJ174" s="3"/>
      <c r="HVK174" s="3"/>
      <c r="HVL174" s="3"/>
      <c r="HVM174" s="3"/>
      <c r="HVN174" s="3"/>
      <c r="HVO174" s="3"/>
      <c r="HVP174" s="3"/>
      <c r="HVQ174" s="3"/>
      <c r="HVR174" s="3"/>
      <c r="HVS174" s="3"/>
      <c r="HVT174" s="3"/>
      <c r="HVU174" s="3"/>
      <c r="HVV174" s="3"/>
      <c r="HVW174" s="3"/>
      <c r="HVX174" s="3"/>
      <c r="HVY174" s="3"/>
      <c r="HVZ174" s="3"/>
      <c r="HWA174" s="3"/>
      <c r="HWB174" s="3"/>
      <c r="HWC174" s="3"/>
      <c r="HWD174" s="3"/>
      <c r="HWE174" s="3"/>
      <c r="HWF174" s="3"/>
      <c r="HWG174" s="3"/>
      <c r="HWH174" s="3"/>
      <c r="HWI174" s="3"/>
      <c r="HWJ174" s="3"/>
      <c r="HWK174" s="3"/>
      <c r="HWL174" s="3"/>
      <c r="HWM174" s="3"/>
      <c r="HWN174" s="3"/>
      <c r="HWO174" s="3"/>
      <c r="HWP174" s="3"/>
      <c r="HWQ174" s="3"/>
      <c r="HWR174" s="3"/>
      <c r="HWS174" s="3"/>
      <c r="HWT174" s="3"/>
      <c r="HWU174" s="3"/>
      <c r="HWV174" s="3"/>
      <c r="HWW174" s="3"/>
      <c r="HWX174" s="3"/>
      <c r="HWY174" s="3"/>
      <c r="HWZ174" s="3"/>
      <c r="HXA174" s="3"/>
      <c r="HXB174" s="3"/>
      <c r="HXC174" s="3"/>
      <c r="HXD174" s="3"/>
      <c r="HXE174" s="3"/>
      <c r="HXF174" s="3"/>
      <c r="HXG174" s="3"/>
      <c r="HXH174" s="3"/>
      <c r="HXI174" s="3"/>
      <c r="HXJ174" s="3"/>
      <c r="HXK174" s="3"/>
      <c r="HXL174" s="3"/>
      <c r="HXM174" s="3"/>
      <c r="HXN174" s="3"/>
      <c r="HXO174" s="3"/>
      <c r="HXP174" s="3"/>
      <c r="HXQ174" s="3"/>
      <c r="HXR174" s="3"/>
      <c r="HXS174" s="3"/>
      <c r="HXT174" s="3"/>
      <c r="HXU174" s="3"/>
      <c r="HXV174" s="3"/>
      <c r="HXW174" s="3"/>
      <c r="HXX174" s="3"/>
      <c r="HXY174" s="3"/>
      <c r="HXZ174" s="3"/>
      <c r="HYA174" s="3"/>
      <c r="HYB174" s="3"/>
      <c r="HYC174" s="3"/>
      <c r="HYD174" s="3"/>
      <c r="HYE174" s="3"/>
      <c r="HYF174" s="3"/>
      <c r="HYG174" s="3"/>
      <c r="HYH174" s="3"/>
      <c r="HYI174" s="3"/>
      <c r="HYJ174" s="3"/>
      <c r="HYK174" s="3"/>
      <c r="HYL174" s="3"/>
      <c r="HYM174" s="3"/>
      <c r="HYN174" s="3"/>
      <c r="HYO174" s="3"/>
      <c r="HYP174" s="3"/>
      <c r="HYQ174" s="3"/>
      <c r="HYR174" s="3"/>
      <c r="HYS174" s="3"/>
      <c r="HYT174" s="3"/>
      <c r="HYU174" s="3"/>
      <c r="HYV174" s="3"/>
      <c r="HYW174" s="3"/>
      <c r="HYX174" s="3"/>
      <c r="HYY174" s="3"/>
      <c r="HYZ174" s="3"/>
      <c r="HZA174" s="3"/>
      <c r="HZB174" s="3"/>
      <c r="HZC174" s="3"/>
      <c r="HZD174" s="3"/>
      <c r="HZE174" s="3"/>
      <c r="HZF174" s="3"/>
      <c r="HZG174" s="3"/>
      <c r="HZH174" s="3"/>
      <c r="HZI174" s="3"/>
      <c r="HZJ174" s="3"/>
      <c r="HZK174" s="3"/>
      <c r="HZL174" s="3"/>
      <c r="HZM174" s="3"/>
      <c r="HZN174" s="3"/>
      <c r="HZO174" s="3"/>
      <c r="HZP174" s="3"/>
      <c r="HZQ174" s="3"/>
      <c r="HZR174" s="3"/>
      <c r="HZS174" s="3"/>
      <c r="HZT174" s="3"/>
      <c r="HZU174" s="3"/>
      <c r="HZV174" s="3"/>
      <c r="HZW174" s="3"/>
      <c r="HZX174" s="3"/>
      <c r="HZY174" s="3"/>
      <c r="HZZ174" s="3"/>
      <c r="IAA174" s="3"/>
      <c r="IAB174" s="3"/>
      <c r="IAC174" s="3"/>
      <c r="IAD174" s="3"/>
      <c r="IAE174" s="3"/>
      <c r="IAF174" s="3"/>
      <c r="IAG174" s="3"/>
      <c r="IAH174" s="3"/>
      <c r="IAI174" s="3"/>
      <c r="IAJ174" s="3"/>
      <c r="IAK174" s="3"/>
      <c r="IAL174" s="3"/>
      <c r="IAM174" s="3"/>
      <c r="IAN174" s="3"/>
      <c r="IAO174" s="3"/>
      <c r="IAP174" s="3"/>
      <c r="IAQ174" s="3"/>
      <c r="IAR174" s="3"/>
      <c r="IAS174" s="3"/>
      <c r="IAT174" s="3"/>
      <c r="IAU174" s="3"/>
      <c r="IAV174" s="3"/>
      <c r="IAW174" s="3"/>
      <c r="IAX174" s="3"/>
      <c r="IAY174" s="3"/>
      <c r="IAZ174" s="3"/>
      <c r="IBA174" s="3"/>
      <c r="IBB174" s="3"/>
      <c r="IBC174" s="3"/>
      <c r="IBD174" s="3"/>
      <c r="IBE174" s="3"/>
      <c r="IBF174" s="3"/>
      <c r="IBG174" s="3"/>
      <c r="IBH174" s="3"/>
      <c r="IBI174" s="3"/>
      <c r="IBJ174" s="3"/>
      <c r="IBK174" s="3"/>
      <c r="IBL174" s="3"/>
      <c r="IBM174" s="3"/>
      <c r="IBN174" s="3"/>
      <c r="IBO174" s="3"/>
      <c r="IBP174" s="3"/>
      <c r="IBQ174" s="3"/>
      <c r="IBR174" s="3"/>
      <c r="IBS174" s="3"/>
      <c r="IBT174" s="3"/>
      <c r="IBU174" s="3"/>
      <c r="IBV174" s="3"/>
      <c r="IBW174" s="3"/>
      <c r="IBX174" s="3"/>
      <c r="IBY174" s="3"/>
      <c r="IBZ174" s="3"/>
      <c r="ICA174" s="3"/>
      <c r="ICB174" s="3"/>
      <c r="ICC174" s="3"/>
      <c r="ICD174" s="3"/>
      <c r="ICE174" s="3"/>
      <c r="ICF174" s="3"/>
      <c r="ICG174" s="3"/>
      <c r="ICH174" s="3"/>
      <c r="ICI174" s="3"/>
      <c r="ICJ174" s="3"/>
      <c r="ICK174" s="3"/>
      <c r="ICL174" s="3"/>
      <c r="ICM174" s="3"/>
      <c r="ICN174" s="3"/>
      <c r="ICO174" s="3"/>
      <c r="ICP174" s="3"/>
      <c r="ICQ174" s="3"/>
      <c r="ICR174" s="3"/>
      <c r="ICS174" s="3"/>
      <c r="ICT174" s="3"/>
      <c r="ICU174" s="3"/>
      <c r="ICV174" s="3"/>
      <c r="ICW174" s="3"/>
      <c r="ICX174" s="3"/>
      <c r="ICY174" s="3"/>
      <c r="ICZ174" s="3"/>
      <c r="IDA174" s="3"/>
      <c r="IDB174" s="3"/>
      <c r="IDC174" s="3"/>
      <c r="IDD174" s="3"/>
      <c r="IDE174" s="3"/>
      <c r="IDF174" s="3"/>
      <c r="IDG174" s="3"/>
      <c r="IDH174" s="3"/>
      <c r="IDI174" s="3"/>
      <c r="IDJ174" s="3"/>
      <c r="IDK174" s="3"/>
      <c r="IDL174" s="3"/>
      <c r="IDM174" s="3"/>
      <c r="IDN174" s="3"/>
      <c r="IDO174" s="3"/>
      <c r="IDP174" s="3"/>
      <c r="IDQ174" s="3"/>
      <c r="IDR174" s="3"/>
      <c r="IDS174" s="3"/>
      <c r="IDT174" s="3"/>
      <c r="IDU174" s="3"/>
      <c r="IDV174" s="3"/>
      <c r="IDW174" s="3"/>
      <c r="IDX174" s="3"/>
      <c r="IDY174" s="3"/>
      <c r="IDZ174" s="3"/>
      <c r="IEA174" s="3"/>
      <c r="IEB174" s="3"/>
      <c r="IEC174" s="3"/>
      <c r="IED174" s="3"/>
      <c r="IEE174" s="3"/>
      <c r="IEF174" s="3"/>
      <c r="IEG174" s="3"/>
      <c r="IEH174" s="3"/>
      <c r="IEI174" s="3"/>
      <c r="IEJ174" s="3"/>
      <c r="IEK174" s="3"/>
      <c r="IEL174" s="3"/>
      <c r="IEM174" s="3"/>
      <c r="IEN174" s="3"/>
      <c r="IEO174" s="3"/>
      <c r="IEP174" s="3"/>
      <c r="IEQ174" s="3"/>
      <c r="IER174" s="3"/>
      <c r="IES174" s="3"/>
      <c r="IET174" s="3"/>
      <c r="IEU174" s="3"/>
      <c r="IEV174" s="3"/>
      <c r="IEW174" s="3"/>
      <c r="IEX174" s="3"/>
      <c r="IEY174" s="3"/>
      <c r="IEZ174" s="3"/>
      <c r="IFA174" s="3"/>
      <c r="IFB174" s="3"/>
      <c r="IFC174" s="3"/>
      <c r="IFD174" s="3"/>
      <c r="IFE174" s="3"/>
      <c r="IFF174" s="3"/>
      <c r="IFG174" s="3"/>
      <c r="IFH174" s="3"/>
      <c r="IFI174" s="3"/>
      <c r="IFJ174" s="3"/>
      <c r="IFK174" s="3"/>
      <c r="IFL174" s="3"/>
      <c r="IFM174" s="3"/>
      <c r="IFN174" s="3"/>
      <c r="IFO174" s="3"/>
      <c r="IFP174" s="3"/>
      <c r="IFQ174" s="3"/>
      <c r="IFR174" s="3"/>
      <c r="IFS174" s="3"/>
      <c r="IFT174" s="3"/>
      <c r="IFU174" s="3"/>
      <c r="IFV174" s="3"/>
      <c r="IFW174" s="3"/>
      <c r="IFX174" s="3"/>
      <c r="IFY174" s="3"/>
      <c r="IFZ174" s="3"/>
      <c r="IGA174" s="3"/>
      <c r="IGB174" s="3"/>
      <c r="IGC174" s="3"/>
      <c r="IGD174" s="3"/>
      <c r="IGE174" s="3"/>
      <c r="IGF174" s="3"/>
      <c r="IGG174" s="3"/>
      <c r="IGH174" s="3"/>
      <c r="IGI174" s="3"/>
      <c r="IGJ174" s="3"/>
      <c r="IGK174" s="3"/>
      <c r="IGL174" s="3"/>
      <c r="IGM174" s="3"/>
      <c r="IGN174" s="3"/>
      <c r="IGO174" s="3"/>
      <c r="IGP174" s="3"/>
      <c r="IGQ174" s="3"/>
      <c r="IGR174" s="3"/>
      <c r="IGS174" s="3"/>
      <c r="IGT174" s="3"/>
      <c r="IGU174" s="3"/>
      <c r="IGV174" s="3"/>
      <c r="IGW174" s="3"/>
      <c r="IGX174" s="3"/>
      <c r="IGY174" s="3"/>
      <c r="IGZ174" s="3"/>
      <c r="IHA174" s="3"/>
      <c r="IHB174" s="3"/>
      <c r="IHC174" s="3"/>
      <c r="IHD174" s="3"/>
      <c r="IHE174" s="3"/>
      <c r="IHF174" s="3"/>
      <c r="IHG174" s="3"/>
      <c r="IHH174" s="3"/>
      <c r="IHI174" s="3"/>
      <c r="IHJ174" s="3"/>
      <c r="IHK174" s="3"/>
      <c r="IHL174" s="3"/>
      <c r="IHM174" s="3"/>
      <c r="IHN174" s="3"/>
      <c r="IHO174" s="3"/>
      <c r="IHP174" s="3"/>
      <c r="IHQ174" s="3"/>
      <c r="IHR174" s="3"/>
      <c r="IHS174" s="3"/>
      <c r="IHT174" s="3"/>
      <c r="IHU174" s="3"/>
      <c r="IHV174" s="3"/>
      <c r="IHW174" s="3"/>
      <c r="IHX174" s="3"/>
      <c r="IHY174" s="3"/>
      <c r="IHZ174" s="3"/>
      <c r="IIA174" s="3"/>
      <c r="IIB174" s="3"/>
      <c r="IIC174" s="3"/>
      <c r="IID174" s="3"/>
      <c r="IIE174" s="3"/>
      <c r="IIF174" s="3"/>
      <c r="IIG174" s="3"/>
      <c r="IIH174" s="3"/>
      <c r="III174" s="3"/>
      <c r="IIJ174" s="3"/>
      <c r="IIK174" s="3"/>
      <c r="IIL174" s="3"/>
      <c r="IIM174" s="3"/>
      <c r="IIN174" s="3"/>
      <c r="IIO174" s="3"/>
      <c r="IIP174" s="3"/>
      <c r="IIQ174" s="3"/>
      <c r="IIR174" s="3"/>
      <c r="IIS174" s="3"/>
      <c r="IIT174" s="3"/>
      <c r="IIU174" s="3"/>
      <c r="IIV174" s="3"/>
      <c r="IIW174" s="3"/>
      <c r="IIX174" s="3"/>
      <c r="IIY174" s="3"/>
      <c r="IIZ174" s="3"/>
      <c r="IJA174" s="3"/>
      <c r="IJB174" s="3"/>
      <c r="IJC174" s="3"/>
      <c r="IJD174" s="3"/>
      <c r="IJE174" s="3"/>
      <c r="IJF174" s="3"/>
      <c r="IJG174" s="3"/>
      <c r="IJH174" s="3"/>
      <c r="IJI174" s="3"/>
      <c r="IJJ174" s="3"/>
      <c r="IJK174" s="3"/>
      <c r="IJL174" s="3"/>
      <c r="IJM174" s="3"/>
      <c r="IJN174" s="3"/>
      <c r="IJO174" s="3"/>
      <c r="IJP174" s="3"/>
      <c r="IJQ174" s="3"/>
      <c r="IJR174" s="3"/>
      <c r="IJS174" s="3"/>
      <c r="IJT174" s="3"/>
      <c r="IJU174" s="3"/>
      <c r="IJV174" s="3"/>
      <c r="IJW174" s="3"/>
      <c r="IJX174" s="3"/>
      <c r="IJY174" s="3"/>
      <c r="IJZ174" s="3"/>
      <c r="IKA174" s="3"/>
      <c r="IKB174" s="3"/>
      <c r="IKC174" s="3"/>
      <c r="IKD174" s="3"/>
      <c r="IKE174" s="3"/>
      <c r="IKF174" s="3"/>
      <c r="IKG174" s="3"/>
      <c r="IKH174" s="3"/>
      <c r="IKI174" s="3"/>
      <c r="IKJ174" s="3"/>
      <c r="IKK174" s="3"/>
      <c r="IKL174" s="3"/>
      <c r="IKM174" s="3"/>
      <c r="IKN174" s="3"/>
      <c r="IKO174" s="3"/>
      <c r="IKP174" s="3"/>
      <c r="IKQ174" s="3"/>
      <c r="IKR174" s="3"/>
      <c r="IKS174" s="3"/>
      <c r="IKT174" s="3"/>
      <c r="IKU174" s="3"/>
      <c r="IKV174" s="3"/>
      <c r="IKW174" s="3"/>
      <c r="IKX174" s="3"/>
      <c r="IKY174" s="3"/>
      <c r="IKZ174" s="3"/>
      <c r="ILA174" s="3"/>
      <c r="ILB174" s="3"/>
      <c r="ILC174" s="3"/>
      <c r="ILD174" s="3"/>
      <c r="ILE174" s="3"/>
      <c r="ILF174" s="3"/>
      <c r="ILG174" s="3"/>
      <c r="ILH174" s="3"/>
      <c r="ILI174" s="3"/>
      <c r="ILJ174" s="3"/>
      <c r="ILK174" s="3"/>
      <c r="ILL174" s="3"/>
      <c r="ILM174" s="3"/>
      <c r="ILN174" s="3"/>
      <c r="ILO174" s="3"/>
      <c r="ILP174" s="3"/>
      <c r="ILQ174" s="3"/>
      <c r="ILR174" s="3"/>
      <c r="ILS174" s="3"/>
      <c r="ILT174" s="3"/>
      <c r="ILU174" s="3"/>
      <c r="ILV174" s="3"/>
      <c r="ILW174" s="3"/>
      <c r="ILX174" s="3"/>
      <c r="ILY174" s="3"/>
      <c r="ILZ174" s="3"/>
      <c r="IMA174" s="3"/>
      <c r="IMB174" s="3"/>
      <c r="IMC174" s="3"/>
      <c r="IMD174" s="3"/>
      <c r="IME174" s="3"/>
      <c r="IMF174" s="3"/>
      <c r="IMG174" s="3"/>
      <c r="IMH174" s="3"/>
      <c r="IMI174" s="3"/>
      <c r="IMJ174" s="3"/>
      <c r="IMK174" s="3"/>
      <c r="IML174" s="3"/>
      <c r="IMM174" s="3"/>
      <c r="IMN174" s="3"/>
      <c r="IMO174" s="3"/>
      <c r="IMP174" s="3"/>
      <c r="IMQ174" s="3"/>
      <c r="IMR174" s="3"/>
      <c r="IMS174" s="3"/>
      <c r="IMT174" s="3"/>
      <c r="IMU174" s="3"/>
      <c r="IMV174" s="3"/>
      <c r="IMW174" s="3"/>
      <c r="IMX174" s="3"/>
      <c r="IMY174" s="3"/>
      <c r="IMZ174" s="3"/>
      <c r="INA174" s="3"/>
      <c r="INB174" s="3"/>
      <c r="INC174" s="3"/>
      <c r="IND174" s="3"/>
      <c r="INE174" s="3"/>
      <c r="INF174" s="3"/>
      <c r="ING174" s="3"/>
      <c r="INH174" s="3"/>
      <c r="INI174" s="3"/>
      <c r="INJ174" s="3"/>
      <c r="INK174" s="3"/>
      <c r="INL174" s="3"/>
      <c r="INM174" s="3"/>
      <c r="INN174" s="3"/>
      <c r="INO174" s="3"/>
      <c r="INP174" s="3"/>
      <c r="INQ174" s="3"/>
      <c r="INR174" s="3"/>
      <c r="INS174" s="3"/>
      <c r="INT174" s="3"/>
      <c r="INU174" s="3"/>
      <c r="INV174" s="3"/>
      <c r="INW174" s="3"/>
      <c r="INX174" s="3"/>
      <c r="INY174" s="3"/>
      <c r="INZ174" s="3"/>
      <c r="IOA174" s="3"/>
      <c r="IOB174" s="3"/>
      <c r="IOC174" s="3"/>
      <c r="IOD174" s="3"/>
      <c r="IOE174" s="3"/>
      <c r="IOF174" s="3"/>
      <c r="IOG174" s="3"/>
      <c r="IOH174" s="3"/>
      <c r="IOI174" s="3"/>
      <c r="IOJ174" s="3"/>
      <c r="IOK174" s="3"/>
      <c r="IOL174" s="3"/>
      <c r="IOM174" s="3"/>
      <c r="ION174" s="3"/>
      <c r="IOO174" s="3"/>
      <c r="IOP174" s="3"/>
      <c r="IOQ174" s="3"/>
      <c r="IOR174" s="3"/>
      <c r="IOS174" s="3"/>
      <c r="IOT174" s="3"/>
      <c r="IOU174" s="3"/>
      <c r="IOV174" s="3"/>
      <c r="IOW174" s="3"/>
      <c r="IOX174" s="3"/>
      <c r="IOY174" s="3"/>
      <c r="IOZ174" s="3"/>
      <c r="IPA174" s="3"/>
      <c r="IPB174" s="3"/>
      <c r="IPC174" s="3"/>
      <c r="IPD174" s="3"/>
      <c r="IPE174" s="3"/>
      <c r="IPF174" s="3"/>
      <c r="IPG174" s="3"/>
      <c r="IPH174" s="3"/>
      <c r="IPI174" s="3"/>
      <c r="IPJ174" s="3"/>
      <c r="IPK174" s="3"/>
      <c r="IPL174" s="3"/>
      <c r="IPM174" s="3"/>
      <c r="IPN174" s="3"/>
      <c r="IPO174" s="3"/>
      <c r="IPP174" s="3"/>
      <c r="IPQ174" s="3"/>
      <c r="IPR174" s="3"/>
      <c r="IPS174" s="3"/>
      <c r="IPT174" s="3"/>
      <c r="IPU174" s="3"/>
      <c r="IPV174" s="3"/>
      <c r="IPW174" s="3"/>
      <c r="IPX174" s="3"/>
      <c r="IPY174" s="3"/>
      <c r="IPZ174" s="3"/>
      <c r="IQA174" s="3"/>
      <c r="IQB174" s="3"/>
      <c r="IQC174" s="3"/>
      <c r="IQD174" s="3"/>
      <c r="IQE174" s="3"/>
      <c r="IQF174" s="3"/>
      <c r="IQG174" s="3"/>
      <c r="IQH174" s="3"/>
      <c r="IQI174" s="3"/>
      <c r="IQJ174" s="3"/>
      <c r="IQK174" s="3"/>
      <c r="IQL174" s="3"/>
      <c r="IQM174" s="3"/>
      <c r="IQN174" s="3"/>
      <c r="IQO174" s="3"/>
      <c r="IQP174" s="3"/>
      <c r="IQQ174" s="3"/>
      <c r="IQR174" s="3"/>
      <c r="IQS174" s="3"/>
      <c r="IQT174" s="3"/>
      <c r="IQU174" s="3"/>
      <c r="IQV174" s="3"/>
      <c r="IQW174" s="3"/>
      <c r="IQX174" s="3"/>
      <c r="IQY174" s="3"/>
      <c r="IQZ174" s="3"/>
      <c r="IRA174" s="3"/>
      <c r="IRB174" s="3"/>
      <c r="IRC174" s="3"/>
      <c r="IRD174" s="3"/>
      <c r="IRE174" s="3"/>
      <c r="IRF174" s="3"/>
      <c r="IRG174" s="3"/>
      <c r="IRH174" s="3"/>
      <c r="IRI174" s="3"/>
      <c r="IRJ174" s="3"/>
      <c r="IRK174" s="3"/>
      <c r="IRL174" s="3"/>
      <c r="IRM174" s="3"/>
      <c r="IRN174" s="3"/>
      <c r="IRO174" s="3"/>
      <c r="IRP174" s="3"/>
      <c r="IRQ174" s="3"/>
      <c r="IRR174" s="3"/>
      <c r="IRS174" s="3"/>
      <c r="IRT174" s="3"/>
      <c r="IRU174" s="3"/>
      <c r="IRV174" s="3"/>
      <c r="IRW174" s="3"/>
      <c r="IRX174" s="3"/>
      <c r="IRY174" s="3"/>
      <c r="IRZ174" s="3"/>
      <c r="ISA174" s="3"/>
      <c r="ISB174" s="3"/>
      <c r="ISC174" s="3"/>
      <c r="ISD174" s="3"/>
      <c r="ISE174" s="3"/>
      <c r="ISF174" s="3"/>
      <c r="ISG174" s="3"/>
      <c r="ISH174" s="3"/>
      <c r="ISI174" s="3"/>
      <c r="ISJ174" s="3"/>
      <c r="ISK174" s="3"/>
      <c r="ISL174" s="3"/>
      <c r="ISM174" s="3"/>
      <c r="ISN174" s="3"/>
      <c r="ISO174" s="3"/>
      <c r="ISP174" s="3"/>
      <c r="ISQ174" s="3"/>
      <c r="ISR174" s="3"/>
      <c r="ISS174" s="3"/>
      <c r="IST174" s="3"/>
      <c r="ISU174" s="3"/>
      <c r="ISV174" s="3"/>
      <c r="ISW174" s="3"/>
      <c r="ISX174" s="3"/>
      <c r="ISY174" s="3"/>
      <c r="ISZ174" s="3"/>
      <c r="ITA174" s="3"/>
      <c r="ITB174" s="3"/>
      <c r="ITC174" s="3"/>
      <c r="ITD174" s="3"/>
      <c r="ITE174" s="3"/>
      <c r="ITF174" s="3"/>
      <c r="ITG174" s="3"/>
      <c r="ITH174" s="3"/>
      <c r="ITI174" s="3"/>
      <c r="ITJ174" s="3"/>
      <c r="ITK174" s="3"/>
      <c r="ITL174" s="3"/>
      <c r="ITM174" s="3"/>
      <c r="ITN174" s="3"/>
      <c r="ITO174" s="3"/>
      <c r="ITP174" s="3"/>
      <c r="ITQ174" s="3"/>
      <c r="ITR174" s="3"/>
      <c r="ITS174" s="3"/>
      <c r="ITT174" s="3"/>
      <c r="ITU174" s="3"/>
      <c r="ITV174" s="3"/>
      <c r="ITW174" s="3"/>
      <c r="ITX174" s="3"/>
      <c r="ITY174" s="3"/>
      <c r="ITZ174" s="3"/>
      <c r="IUA174" s="3"/>
      <c r="IUB174" s="3"/>
      <c r="IUC174" s="3"/>
      <c r="IUD174" s="3"/>
      <c r="IUE174" s="3"/>
      <c r="IUF174" s="3"/>
      <c r="IUG174" s="3"/>
      <c r="IUH174" s="3"/>
      <c r="IUI174" s="3"/>
      <c r="IUJ174" s="3"/>
      <c r="IUK174" s="3"/>
      <c r="IUL174" s="3"/>
      <c r="IUM174" s="3"/>
      <c r="IUN174" s="3"/>
      <c r="IUO174" s="3"/>
      <c r="IUP174" s="3"/>
      <c r="IUQ174" s="3"/>
      <c r="IUR174" s="3"/>
      <c r="IUS174" s="3"/>
      <c r="IUT174" s="3"/>
      <c r="IUU174" s="3"/>
      <c r="IUV174" s="3"/>
      <c r="IUW174" s="3"/>
      <c r="IUX174" s="3"/>
      <c r="IUY174" s="3"/>
      <c r="IUZ174" s="3"/>
      <c r="IVA174" s="3"/>
      <c r="IVB174" s="3"/>
      <c r="IVC174" s="3"/>
      <c r="IVD174" s="3"/>
      <c r="IVE174" s="3"/>
      <c r="IVF174" s="3"/>
      <c r="IVG174" s="3"/>
      <c r="IVH174" s="3"/>
      <c r="IVI174" s="3"/>
      <c r="IVJ174" s="3"/>
      <c r="IVK174" s="3"/>
      <c r="IVL174" s="3"/>
      <c r="IVM174" s="3"/>
      <c r="IVN174" s="3"/>
      <c r="IVO174" s="3"/>
      <c r="IVP174" s="3"/>
      <c r="IVQ174" s="3"/>
      <c r="IVR174" s="3"/>
      <c r="IVS174" s="3"/>
      <c r="IVT174" s="3"/>
      <c r="IVU174" s="3"/>
      <c r="IVV174" s="3"/>
      <c r="IVW174" s="3"/>
      <c r="IVX174" s="3"/>
      <c r="IVY174" s="3"/>
      <c r="IVZ174" s="3"/>
      <c r="IWA174" s="3"/>
      <c r="IWB174" s="3"/>
      <c r="IWC174" s="3"/>
      <c r="IWD174" s="3"/>
      <c r="IWE174" s="3"/>
      <c r="IWF174" s="3"/>
      <c r="IWG174" s="3"/>
      <c r="IWH174" s="3"/>
      <c r="IWI174" s="3"/>
      <c r="IWJ174" s="3"/>
      <c r="IWK174" s="3"/>
      <c r="IWL174" s="3"/>
      <c r="IWM174" s="3"/>
      <c r="IWN174" s="3"/>
      <c r="IWO174" s="3"/>
      <c r="IWP174" s="3"/>
      <c r="IWQ174" s="3"/>
      <c r="IWR174" s="3"/>
      <c r="IWS174" s="3"/>
      <c r="IWT174" s="3"/>
      <c r="IWU174" s="3"/>
      <c r="IWV174" s="3"/>
      <c r="IWW174" s="3"/>
      <c r="IWX174" s="3"/>
      <c r="IWY174" s="3"/>
      <c r="IWZ174" s="3"/>
      <c r="IXA174" s="3"/>
      <c r="IXB174" s="3"/>
      <c r="IXC174" s="3"/>
      <c r="IXD174" s="3"/>
      <c r="IXE174" s="3"/>
      <c r="IXF174" s="3"/>
      <c r="IXG174" s="3"/>
      <c r="IXH174" s="3"/>
      <c r="IXI174" s="3"/>
      <c r="IXJ174" s="3"/>
      <c r="IXK174" s="3"/>
      <c r="IXL174" s="3"/>
      <c r="IXM174" s="3"/>
      <c r="IXN174" s="3"/>
      <c r="IXO174" s="3"/>
      <c r="IXP174" s="3"/>
      <c r="IXQ174" s="3"/>
      <c r="IXR174" s="3"/>
      <c r="IXS174" s="3"/>
      <c r="IXT174" s="3"/>
      <c r="IXU174" s="3"/>
      <c r="IXV174" s="3"/>
      <c r="IXW174" s="3"/>
      <c r="IXX174" s="3"/>
      <c r="IXY174" s="3"/>
      <c r="IXZ174" s="3"/>
      <c r="IYA174" s="3"/>
      <c r="IYB174" s="3"/>
      <c r="IYC174" s="3"/>
      <c r="IYD174" s="3"/>
      <c r="IYE174" s="3"/>
      <c r="IYF174" s="3"/>
      <c r="IYG174" s="3"/>
      <c r="IYH174" s="3"/>
      <c r="IYI174" s="3"/>
      <c r="IYJ174" s="3"/>
      <c r="IYK174" s="3"/>
      <c r="IYL174" s="3"/>
      <c r="IYM174" s="3"/>
      <c r="IYN174" s="3"/>
      <c r="IYO174" s="3"/>
      <c r="IYP174" s="3"/>
      <c r="IYQ174" s="3"/>
      <c r="IYR174" s="3"/>
      <c r="IYS174" s="3"/>
      <c r="IYT174" s="3"/>
      <c r="IYU174" s="3"/>
      <c r="IYV174" s="3"/>
      <c r="IYW174" s="3"/>
      <c r="IYX174" s="3"/>
      <c r="IYY174" s="3"/>
      <c r="IYZ174" s="3"/>
      <c r="IZA174" s="3"/>
      <c r="IZB174" s="3"/>
      <c r="IZC174" s="3"/>
      <c r="IZD174" s="3"/>
      <c r="IZE174" s="3"/>
      <c r="IZF174" s="3"/>
      <c r="IZG174" s="3"/>
      <c r="IZH174" s="3"/>
      <c r="IZI174" s="3"/>
      <c r="IZJ174" s="3"/>
      <c r="IZK174" s="3"/>
      <c r="IZL174" s="3"/>
      <c r="IZM174" s="3"/>
      <c r="IZN174" s="3"/>
      <c r="IZO174" s="3"/>
      <c r="IZP174" s="3"/>
      <c r="IZQ174" s="3"/>
      <c r="IZR174" s="3"/>
      <c r="IZS174" s="3"/>
      <c r="IZT174" s="3"/>
      <c r="IZU174" s="3"/>
      <c r="IZV174" s="3"/>
      <c r="IZW174" s="3"/>
      <c r="IZX174" s="3"/>
      <c r="IZY174" s="3"/>
      <c r="IZZ174" s="3"/>
      <c r="JAA174" s="3"/>
      <c r="JAB174" s="3"/>
      <c r="JAC174" s="3"/>
      <c r="JAD174" s="3"/>
      <c r="JAE174" s="3"/>
      <c r="JAF174" s="3"/>
      <c r="JAG174" s="3"/>
      <c r="JAH174" s="3"/>
      <c r="JAI174" s="3"/>
      <c r="JAJ174" s="3"/>
      <c r="JAK174" s="3"/>
      <c r="JAL174" s="3"/>
      <c r="JAM174" s="3"/>
      <c r="JAN174" s="3"/>
      <c r="JAO174" s="3"/>
      <c r="JAP174" s="3"/>
      <c r="JAQ174" s="3"/>
      <c r="JAR174" s="3"/>
      <c r="JAS174" s="3"/>
      <c r="JAT174" s="3"/>
      <c r="JAU174" s="3"/>
      <c r="JAV174" s="3"/>
      <c r="JAW174" s="3"/>
      <c r="JAX174" s="3"/>
      <c r="JAY174" s="3"/>
      <c r="JAZ174" s="3"/>
      <c r="JBA174" s="3"/>
      <c r="JBB174" s="3"/>
      <c r="JBC174" s="3"/>
      <c r="JBD174" s="3"/>
      <c r="JBE174" s="3"/>
      <c r="JBF174" s="3"/>
      <c r="JBG174" s="3"/>
      <c r="JBH174" s="3"/>
      <c r="JBI174" s="3"/>
      <c r="JBJ174" s="3"/>
      <c r="JBK174" s="3"/>
      <c r="JBL174" s="3"/>
      <c r="JBM174" s="3"/>
      <c r="JBN174" s="3"/>
      <c r="JBO174" s="3"/>
      <c r="JBP174" s="3"/>
      <c r="JBQ174" s="3"/>
      <c r="JBR174" s="3"/>
      <c r="JBS174" s="3"/>
      <c r="JBT174" s="3"/>
      <c r="JBU174" s="3"/>
      <c r="JBV174" s="3"/>
      <c r="JBW174" s="3"/>
      <c r="JBX174" s="3"/>
      <c r="JBY174" s="3"/>
      <c r="JBZ174" s="3"/>
      <c r="JCA174" s="3"/>
      <c r="JCB174" s="3"/>
      <c r="JCC174" s="3"/>
      <c r="JCD174" s="3"/>
      <c r="JCE174" s="3"/>
      <c r="JCF174" s="3"/>
      <c r="JCG174" s="3"/>
      <c r="JCH174" s="3"/>
      <c r="JCI174" s="3"/>
      <c r="JCJ174" s="3"/>
      <c r="JCK174" s="3"/>
      <c r="JCL174" s="3"/>
      <c r="JCM174" s="3"/>
      <c r="JCN174" s="3"/>
      <c r="JCO174" s="3"/>
      <c r="JCP174" s="3"/>
      <c r="JCQ174" s="3"/>
      <c r="JCR174" s="3"/>
      <c r="JCS174" s="3"/>
      <c r="JCT174" s="3"/>
      <c r="JCU174" s="3"/>
      <c r="JCV174" s="3"/>
      <c r="JCW174" s="3"/>
      <c r="JCX174" s="3"/>
      <c r="JCY174" s="3"/>
      <c r="JCZ174" s="3"/>
      <c r="JDA174" s="3"/>
      <c r="JDB174" s="3"/>
      <c r="JDC174" s="3"/>
      <c r="JDD174" s="3"/>
      <c r="JDE174" s="3"/>
      <c r="JDF174" s="3"/>
      <c r="JDG174" s="3"/>
      <c r="JDH174" s="3"/>
      <c r="JDI174" s="3"/>
      <c r="JDJ174" s="3"/>
      <c r="JDK174" s="3"/>
      <c r="JDL174" s="3"/>
      <c r="JDM174" s="3"/>
      <c r="JDN174" s="3"/>
      <c r="JDO174" s="3"/>
      <c r="JDP174" s="3"/>
      <c r="JDQ174" s="3"/>
      <c r="JDR174" s="3"/>
      <c r="JDS174" s="3"/>
      <c r="JDT174" s="3"/>
      <c r="JDU174" s="3"/>
      <c r="JDV174" s="3"/>
      <c r="JDW174" s="3"/>
      <c r="JDX174" s="3"/>
      <c r="JDY174" s="3"/>
      <c r="JDZ174" s="3"/>
      <c r="JEA174" s="3"/>
      <c r="JEB174" s="3"/>
      <c r="JEC174" s="3"/>
      <c r="JED174" s="3"/>
      <c r="JEE174" s="3"/>
      <c r="JEF174" s="3"/>
      <c r="JEG174" s="3"/>
      <c r="JEH174" s="3"/>
      <c r="JEI174" s="3"/>
      <c r="JEJ174" s="3"/>
      <c r="JEK174" s="3"/>
      <c r="JEL174" s="3"/>
      <c r="JEM174" s="3"/>
      <c r="JEN174" s="3"/>
      <c r="JEO174" s="3"/>
      <c r="JEP174" s="3"/>
      <c r="JEQ174" s="3"/>
      <c r="JER174" s="3"/>
      <c r="JES174" s="3"/>
      <c r="JET174" s="3"/>
      <c r="JEU174" s="3"/>
      <c r="JEV174" s="3"/>
      <c r="JEW174" s="3"/>
      <c r="JEX174" s="3"/>
      <c r="JEY174" s="3"/>
      <c r="JEZ174" s="3"/>
      <c r="JFA174" s="3"/>
      <c r="JFB174" s="3"/>
      <c r="JFC174" s="3"/>
      <c r="JFD174" s="3"/>
      <c r="JFE174" s="3"/>
      <c r="JFF174" s="3"/>
      <c r="JFG174" s="3"/>
      <c r="JFH174" s="3"/>
      <c r="JFI174" s="3"/>
      <c r="JFJ174" s="3"/>
      <c r="JFK174" s="3"/>
      <c r="JFL174" s="3"/>
      <c r="JFM174" s="3"/>
      <c r="JFN174" s="3"/>
      <c r="JFO174" s="3"/>
      <c r="JFP174" s="3"/>
      <c r="JFQ174" s="3"/>
      <c r="JFR174" s="3"/>
      <c r="JFS174" s="3"/>
      <c r="JFT174" s="3"/>
      <c r="JFU174" s="3"/>
      <c r="JFV174" s="3"/>
      <c r="JFW174" s="3"/>
      <c r="JFX174" s="3"/>
      <c r="JFY174" s="3"/>
      <c r="JFZ174" s="3"/>
      <c r="JGA174" s="3"/>
      <c r="JGB174" s="3"/>
      <c r="JGC174" s="3"/>
      <c r="JGD174" s="3"/>
      <c r="JGE174" s="3"/>
      <c r="JGF174" s="3"/>
      <c r="JGG174" s="3"/>
      <c r="JGH174" s="3"/>
      <c r="JGI174" s="3"/>
      <c r="JGJ174" s="3"/>
      <c r="JGK174" s="3"/>
      <c r="JGL174" s="3"/>
      <c r="JGM174" s="3"/>
      <c r="JGN174" s="3"/>
      <c r="JGO174" s="3"/>
      <c r="JGP174" s="3"/>
      <c r="JGQ174" s="3"/>
      <c r="JGR174" s="3"/>
      <c r="JGS174" s="3"/>
      <c r="JGT174" s="3"/>
      <c r="JGU174" s="3"/>
      <c r="JGV174" s="3"/>
      <c r="JGW174" s="3"/>
      <c r="JGX174" s="3"/>
      <c r="JGY174" s="3"/>
      <c r="JGZ174" s="3"/>
      <c r="JHA174" s="3"/>
      <c r="JHB174" s="3"/>
      <c r="JHC174" s="3"/>
      <c r="JHD174" s="3"/>
      <c r="JHE174" s="3"/>
      <c r="JHF174" s="3"/>
      <c r="JHG174" s="3"/>
      <c r="JHH174" s="3"/>
      <c r="JHI174" s="3"/>
      <c r="JHJ174" s="3"/>
      <c r="JHK174" s="3"/>
      <c r="JHL174" s="3"/>
      <c r="JHM174" s="3"/>
      <c r="JHN174" s="3"/>
      <c r="JHO174" s="3"/>
      <c r="JHP174" s="3"/>
      <c r="JHQ174" s="3"/>
      <c r="JHR174" s="3"/>
      <c r="JHS174" s="3"/>
      <c r="JHT174" s="3"/>
      <c r="JHU174" s="3"/>
      <c r="JHV174" s="3"/>
      <c r="JHW174" s="3"/>
      <c r="JHX174" s="3"/>
      <c r="JHY174" s="3"/>
      <c r="JHZ174" s="3"/>
      <c r="JIA174" s="3"/>
      <c r="JIB174" s="3"/>
      <c r="JIC174" s="3"/>
      <c r="JID174" s="3"/>
      <c r="JIE174" s="3"/>
      <c r="JIF174" s="3"/>
      <c r="JIG174" s="3"/>
      <c r="JIH174" s="3"/>
      <c r="JII174" s="3"/>
      <c r="JIJ174" s="3"/>
      <c r="JIK174" s="3"/>
      <c r="JIL174" s="3"/>
      <c r="JIM174" s="3"/>
      <c r="JIN174" s="3"/>
      <c r="JIO174" s="3"/>
      <c r="JIP174" s="3"/>
      <c r="JIQ174" s="3"/>
      <c r="JIR174" s="3"/>
      <c r="JIS174" s="3"/>
      <c r="JIT174" s="3"/>
      <c r="JIU174" s="3"/>
      <c r="JIV174" s="3"/>
      <c r="JIW174" s="3"/>
      <c r="JIX174" s="3"/>
      <c r="JIY174" s="3"/>
      <c r="JIZ174" s="3"/>
      <c r="JJA174" s="3"/>
      <c r="JJB174" s="3"/>
      <c r="JJC174" s="3"/>
      <c r="JJD174" s="3"/>
      <c r="JJE174" s="3"/>
      <c r="JJF174" s="3"/>
      <c r="JJG174" s="3"/>
      <c r="JJH174" s="3"/>
      <c r="JJI174" s="3"/>
      <c r="JJJ174" s="3"/>
      <c r="JJK174" s="3"/>
      <c r="JJL174" s="3"/>
      <c r="JJM174" s="3"/>
      <c r="JJN174" s="3"/>
      <c r="JJO174" s="3"/>
      <c r="JJP174" s="3"/>
      <c r="JJQ174" s="3"/>
      <c r="JJR174" s="3"/>
      <c r="JJS174" s="3"/>
      <c r="JJT174" s="3"/>
      <c r="JJU174" s="3"/>
      <c r="JJV174" s="3"/>
      <c r="JJW174" s="3"/>
      <c r="JJX174" s="3"/>
      <c r="JJY174" s="3"/>
      <c r="JJZ174" s="3"/>
      <c r="JKA174" s="3"/>
      <c r="JKB174" s="3"/>
      <c r="JKC174" s="3"/>
      <c r="JKD174" s="3"/>
      <c r="JKE174" s="3"/>
      <c r="JKF174" s="3"/>
      <c r="JKG174" s="3"/>
      <c r="JKH174" s="3"/>
      <c r="JKI174" s="3"/>
      <c r="JKJ174" s="3"/>
      <c r="JKK174" s="3"/>
      <c r="JKL174" s="3"/>
      <c r="JKM174" s="3"/>
      <c r="JKN174" s="3"/>
      <c r="JKO174" s="3"/>
      <c r="JKP174" s="3"/>
      <c r="JKQ174" s="3"/>
      <c r="JKR174" s="3"/>
      <c r="JKS174" s="3"/>
      <c r="JKT174" s="3"/>
      <c r="JKU174" s="3"/>
      <c r="JKV174" s="3"/>
      <c r="JKW174" s="3"/>
      <c r="JKX174" s="3"/>
      <c r="JKY174" s="3"/>
      <c r="JKZ174" s="3"/>
      <c r="JLA174" s="3"/>
      <c r="JLB174" s="3"/>
      <c r="JLC174" s="3"/>
      <c r="JLD174" s="3"/>
      <c r="JLE174" s="3"/>
      <c r="JLF174" s="3"/>
      <c r="JLG174" s="3"/>
      <c r="JLH174" s="3"/>
      <c r="JLI174" s="3"/>
      <c r="JLJ174" s="3"/>
      <c r="JLK174" s="3"/>
      <c r="JLL174" s="3"/>
      <c r="JLM174" s="3"/>
      <c r="JLN174" s="3"/>
      <c r="JLO174" s="3"/>
      <c r="JLP174" s="3"/>
      <c r="JLQ174" s="3"/>
      <c r="JLR174" s="3"/>
      <c r="JLS174" s="3"/>
      <c r="JLT174" s="3"/>
      <c r="JLU174" s="3"/>
      <c r="JLV174" s="3"/>
      <c r="JLW174" s="3"/>
      <c r="JLX174" s="3"/>
      <c r="JLY174" s="3"/>
      <c r="JLZ174" s="3"/>
      <c r="JMA174" s="3"/>
      <c r="JMB174" s="3"/>
      <c r="JMC174" s="3"/>
      <c r="JMD174" s="3"/>
      <c r="JME174" s="3"/>
      <c r="JMF174" s="3"/>
      <c r="JMG174" s="3"/>
      <c r="JMH174" s="3"/>
      <c r="JMI174" s="3"/>
      <c r="JMJ174" s="3"/>
      <c r="JMK174" s="3"/>
      <c r="JML174" s="3"/>
      <c r="JMM174" s="3"/>
      <c r="JMN174" s="3"/>
      <c r="JMO174" s="3"/>
      <c r="JMP174" s="3"/>
      <c r="JMQ174" s="3"/>
      <c r="JMR174" s="3"/>
      <c r="JMS174" s="3"/>
      <c r="JMT174" s="3"/>
      <c r="JMU174" s="3"/>
      <c r="JMV174" s="3"/>
      <c r="JMW174" s="3"/>
      <c r="JMX174" s="3"/>
      <c r="JMY174" s="3"/>
      <c r="JMZ174" s="3"/>
      <c r="JNA174" s="3"/>
      <c r="JNB174" s="3"/>
      <c r="JNC174" s="3"/>
      <c r="JND174" s="3"/>
      <c r="JNE174" s="3"/>
      <c r="JNF174" s="3"/>
      <c r="JNG174" s="3"/>
      <c r="JNH174" s="3"/>
      <c r="JNI174" s="3"/>
      <c r="JNJ174" s="3"/>
      <c r="JNK174" s="3"/>
      <c r="JNL174" s="3"/>
      <c r="JNM174" s="3"/>
      <c r="JNN174" s="3"/>
      <c r="JNO174" s="3"/>
      <c r="JNP174" s="3"/>
      <c r="JNQ174" s="3"/>
      <c r="JNR174" s="3"/>
      <c r="JNS174" s="3"/>
      <c r="JNT174" s="3"/>
      <c r="JNU174" s="3"/>
      <c r="JNV174" s="3"/>
      <c r="JNW174" s="3"/>
      <c r="JNX174" s="3"/>
      <c r="JNY174" s="3"/>
      <c r="JNZ174" s="3"/>
      <c r="JOA174" s="3"/>
      <c r="JOB174" s="3"/>
      <c r="JOC174" s="3"/>
      <c r="JOD174" s="3"/>
      <c r="JOE174" s="3"/>
      <c r="JOF174" s="3"/>
      <c r="JOG174" s="3"/>
      <c r="JOH174" s="3"/>
      <c r="JOI174" s="3"/>
      <c r="JOJ174" s="3"/>
      <c r="JOK174" s="3"/>
      <c r="JOL174" s="3"/>
      <c r="JOM174" s="3"/>
      <c r="JON174" s="3"/>
      <c r="JOO174" s="3"/>
      <c r="JOP174" s="3"/>
      <c r="JOQ174" s="3"/>
      <c r="JOR174" s="3"/>
      <c r="JOS174" s="3"/>
      <c r="JOT174" s="3"/>
      <c r="JOU174" s="3"/>
      <c r="JOV174" s="3"/>
      <c r="JOW174" s="3"/>
      <c r="JOX174" s="3"/>
      <c r="JOY174" s="3"/>
      <c r="JOZ174" s="3"/>
      <c r="JPA174" s="3"/>
      <c r="JPB174" s="3"/>
      <c r="JPC174" s="3"/>
      <c r="JPD174" s="3"/>
      <c r="JPE174" s="3"/>
      <c r="JPF174" s="3"/>
      <c r="JPG174" s="3"/>
      <c r="JPH174" s="3"/>
      <c r="JPI174" s="3"/>
      <c r="JPJ174" s="3"/>
      <c r="JPK174" s="3"/>
      <c r="JPL174" s="3"/>
      <c r="JPM174" s="3"/>
      <c r="JPN174" s="3"/>
      <c r="JPO174" s="3"/>
      <c r="JPP174" s="3"/>
      <c r="JPQ174" s="3"/>
      <c r="JPR174" s="3"/>
      <c r="JPS174" s="3"/>
      <c r="JPT174" s="3"/>
      <c r="JPU174" s="3"/>
      <c r="JPV174" s="3"/>
      <c r="JPW174" s="3"/>
      <c r="JPX174" s="3"/>
      <c r="JPY174" s="3"/>
      <c r="JPZ174" s="3"/>
      <c r="JQA174" s="3"/>
      <c r="JQB174" s="3"/>
      <c r="JQC174" s="3"/>
      <c r="JQD174" s="3"/>
      <c r="JQE174" s="3"/>
      <c r="JQF174" s="3"/>
      <c r="JQG174" s="3"/>
      <c r="JQH174" s="3"/>
      <c r="JQI174" s="3"/>
      <c r="JQJ174" s="3"/>
      <c r="JQK174" s="3"/>
      <c r="JQL174" s="3"/>
      <c r="JQM174" s="3"/>
      <c r="JQN174" s="3"/>
      <c r="JQO174" s="3"/>
      <c r="JQP174" s="3"/>
      <c r="JQQ174" s="3"/>
      <c r="JQR174" s="3"/>
      <c r="JQS174" s="3"/>
      <c r="JQT174" s="3"/>
      <c r="JQU174" s="3"/>
      <c r="JQV174" s="3"/>
      <c r="JQW174" s="3"/>
      <c r="JQX174" s="3"/>
      <c r="JQY174" s="3"/>
      <c r="JQZ174" s="3"/>
      <c r="JRA174" s="3"/>
      <c r="JRB174" s="3"/>
      <c r="JRC174" s="3"/>
      <c r="JRD174" s="3"/>
      <c r="JRE174" s="3"/>
      <c r="JRF174" s="3"/>
      <c r="JRG174" s="3"/>
      <c r="JRH174" s="3"/>
      <c r="JRI174" s="3"/>
      <c r="JRJ174" s="3"/>
      <c r="JRK174" s="3"/>
      <c r="JRL174" s="3"/>
      <c r="JRM174" s="3"/>
      <c r="JRN174" s="3"/>
      <c r="JRO174" s="3"/>
      <c r="JRP174" s="3"/>
      <c r="JRQ174" s="3"/>
      <c r="JRR174" s="3"/>
      <c r="JRS174" s="3"/>
      <c r="JRT174" s="3"/>
      <c r="JRU174" s="3"/>
      <c r="JRV174" s="3"/>
      <c r="JRW174" s="3"/>
      <c r="JRX174" s="3"/>
      <c r="JRY174" s="3"/>
      <c r="JRZ174" s="3"/>
      <c r="JSA174" s="3"/>
      <c r="JSB174" s="3"/>
      <c r="JSC174" s="3"/>
      <c r="JSD174" s="3"/>
      <c r="JSE174" s="3"/>
      <c r="JSF174" s="3"/>
      <c r="JSG174" s="3"/>
      <c r="JSH174" s="3"/>
      <c r="JSI174" s="3"/>
      <c r="JSJ174" s="3"/>
      <c r="JSK174" s="3"/>
      <c r="JSL174" s="3"/>
      <c r="JSM174" s="3"/>
      <c r="JSN174" s="3"/>
      <c r="JSO174" s="3"/>
      <c r="JSP174" s="3"/>
      <c r="JSQ174" s="3"/>
      <c r="JSR174" s="3"/>
      <c r="JSS174" s="3"/>
      <c r="JST174" s="3"/>
      <c r="JSU174" s="3"/>
      <c r="JSV174" s="3"/>
      <c r="JSW174" s="3"/>
      <c r="JSX174" s="3"/>
      <c r="JSY174" s="3"/>
      <c r="JSZ174" s="3"/>
      <c r="JTA174" s="3"/>
      <c r="JTB174" s="3"/>
      <c r="JTC174" s="3"/>
      <c r="JTD174" s="3"/>
      <c r="JTE174" s="3"/>
      <c r="JTF174" s="3"/>
      <c r="JTG174" s="3"/>
      <c r="JTH174" s="3"/>
      <c r="JTI174" s="3"/>
      <c r="JTJ174" s="3"/>
      <c r="JTK174" s="3"/>
      <c r="JTL174" s="3"/>
      <c r="JTM174" s="3"/>
      <c r="JTN174" s="3"/>
      <c r="JTO174" s="3"/>
      <c r="JTP174" s="3"/>
      <c r="JTQ174" s="3"/>
      <c r="JTR174" s="3"/>
      <c r="JTS174" s="3"/>
      <c r="JTT174" s="3"/>
      <c r="JTU174" s="3"/>
      <c r="JTV174" s="3"/>
      <c r="JTW174" s="3"/>
      <c r="JTX174" s="3"/>
      <c r="JTY174" s="3"/>
      <c r="JTZ174" s="3"/>
      <c r="JUA174" s="3"/>
      <c r="JUB174" s="3"/>
      <c r="JUC174" s="3"/>
      <c r="JUD174" s="3"/>
      <c r="JUE174" s="3"/>
      <c r="JUF174" s="3"/>
      <c r="JUG174" s="3"/>
      <c r="JUH174" s="3"/>
      <c r="JUI174" s="3"/>
      <c r="JUJ174" s="3"/>
      <c r="JUK174" s="3"/>
      <c r="JUL174" s="3"/>
      <c r="JUM174" s="3"/>
      <c r="JUN174" s="3"/>
      <c r="JUO174" s="3"/>
      <c r="JUP174" s="3"/>
      <c r="JUQ174" s="3"/>
      <c r="JUR174" s="3"/>
      <c r="JUS174" s="3"/>
      <c r="JUT174" s="3"/>
      <c r="JUU174" s="3"/>
      <c r="JUV174" s="3"/>
      <c r="JUW174" s="3"/>
      <c r="JUX174" s="3"/>
      <c r="JUY174" s="3"/>
      <c r="JUZ174" s="3"/>
      <c r="JVA174" s="3"/>
      <c r="JVB174" s="3"/>
      <c r="JVC174" s="3"/>
      <c r="JVD174" s="3"/>
      <c r="JVE174" s="3"/>
      <c r="JVF174" s="3"/>
      <c r="JVG174" s="3"/>
      <c r="JVH174" s="3"/>
      <c r="JVI174" s="3"/>
      <c r="JVJ174" s="3"/>
      <c r="JVK174" s="3"/>
      <c r="JVL174" s="3"/>
      <c r="JVM174" s="3"/>
      <c r="JVN174" s="3"/>
      <c r="JVO174" s="3"/>
      <c r="JVP174" s="3"/>
      <c r="JVQ174" s="3"/>
      <c r="JVR174" s="3"/>
      <c r="JVS174" s="3"/>
      <c r="JVT174" s="3"/>
      <c r="JVU174" s="3"/>
      <c r="JVV174" s="3"/>
      <c r="JVW174" s="3"/>
      <c r="JVX174" s="3"/>
      <c r="JVY174" s="3"/>
      <c r="JVZ174" s="3"/>
      <c r="JWA174" s="3"/>
      <c r="JWB174" s="3"/>
      <c r="JWC174" s="3"/>
      <c r="JWD174" s="3"/>
      <c r="JWE174" s="3"/>
      <c r="JWF174" s="3"/>
      <c r="JWG174" s="3"/>
      <c r="JWH174" s="3"/>
      <c r="JWI174" s="3"/>
      <c r="JWJ174" s="3"/>
      <c r="JWK174" s="3"/>
      <c r="JWL174" s="3"/>
      <c r="JWM174" s="3"/>
      <c r="JWN174" s="3"/>
      <c r="JWO174" s="3"/>
      <c r="JWP174" s="3"/>
      <c r="JWQ174" s="3"/>
      <c r="JWR174" s="3"/>
      <c r="JWS174" s="3"/>
      <c r="JWT174" s="3"/>
      <c r="JWU174" s="3"/>
      <c r="JWV174" s="3"/>
      <c r="JWW174" s="3"/>
      <c r="JWX174" s="3"/>
      <c r="JWY174" s="3"/>
      <c r="JWZ174" s="3"/>
      <c r="JXA174" s="3"/>
      <c r="JXB174" s="3"/>
      <c r="JXC174" s="3"/>
      <c r="JXD174" s="3"/>
      <c r="JXE174" s="3"/>
      <c r="JXF174" s="3"/>
      <c r="JXG174" s="3"/>
      <c r="JXH174" s="3"/>
      <c r="JXI174" s="3"/>
      <c r="JXJ174" s="3"/>
      <c r="JXK174" s="3"/>
      <c r="JXL174" s="3"/>
      <c r="JXM174" s="3"/>
      <c r="JXN174" s="3"/>
      <c r="JXO174" s="3"/>
      <c r="JXP174" s="3"/>
      <c r="JXQ174" s="3"/>
      <c r="JXR174" s="3"/>
      <c r="JXS174" s="3"/>
      <c r="JXT174" s="3"/>
      <c r="JXU174" s="3"/>
      <c r="JXV174" s="3"/>
      <c r="JXW174" s="3"/>
      <c r="JXX174" s="3"/>
      <c r="JXY174" s="3"/>
      <c r="JXZ174" s="3"/>
      <c r="JYA174" s="3"/>
      <c r="JYB174" s="3"/>
      <c r="JYC174" s="3"/>
      <c r="JYD174" s="3"/>
      <c r="JYE174" s="3"/>
      <c r="JYF174" s="3"/>
      <c r="JYG174" s="3"/>
      <c r="JYH174" s="3"/>
      <c r="JYI174" s="3"/>
      <c r="JYJ174" s="3"/>
      <c r="JYK174" s="3"/>
      <c r="JYL174" s="3"/>
      <c r="JYM174" s="3"/>
      <c r="JYN174" s="3"/>
      <c r="JYO174" s="3"/>
      <c r="JYP174" s="3"/>
      <c r="JYQ174" s="3"/>
      <c r="JYR174" s="3"/>
      <c r="JYS174" s="3"/>
      <c r="JYT174" s="3"/>
      <c r="JYU174" s="3"/>
      <c r="JYV174" s="3"/>
      <c r="JYW174" s="3"/>
      <c r="JYX174" s="3"/>
      <c r="JYY174" s="3"/>
      <c r="JYZ174" s="3"/>
      <c r="JZA174" s="3"/>
      <c r="JZB174" s="3"/>
      <c r="JZC174" s="3"/>
      <c r="JZD174" s="3"/>
      <c r="JZE174" s="3"/>
      <c r="JZF174" s="3"/>
      <c r="JZG174" s="3"/>
      <c r="JZH174" s="3"/>
      <c r="JZI174" s="3"/>
      <c r="JZJ174" s="3"/>
      <c r="JZK174" s="3"/>
      <c r="JZL174" s="3"/>
      <c r="JZM174" s="3"/>
      <c r="JZN174" s="3"/>
      <c r="JZO174" s="3"/>
      <c r="JZP174" s="3"/>
      <c r="JZQ174" s="3"/>
      <c r="JZR174" s="3"/>
      <c r="JZS174" s="3"/>
      <c r="JZT174" s="3"/>
      <c r="JZU174" s="3"/>
      <c r="JZV174" s="3"/>
      <c r="JZW174" s="3"/>
      <c r="JZX174" s="3"/>
      <c r="JZY174" s="3"/>
      <c r="JZZ174" s="3"/>
      <c r="KAA174" s="3"/>
      <c r="KAB174" s="3"/>
      <c r="KAC174" s="3"/>
      <c r="KAD174" s="3"/>
      <c r="KAE174" s="3"/>
      <c r="KAF174" s="3"/>
      <c r="KAG174" s="3"/>
      <c r="KAH174" s="3"/>
      <c r="KAI174" s="3"/>
      <c r="KAJ174" s="3"/>
      <c r="KAK174" s="3"/>
      <c r="KAL174" s="3"/>
      <c r="KAM174" s="3"/>
      <c r="KAN174" s="3"/>
      <c r="KAO174" s="3"/>
      <c r="KAP174" s="3"/>
      <c r="KAQ174" s="3"/>
      <c r="KAR174" s="3"/>
      <c r="KAS174" s="3"/>
      <c r="KAT174" s="3"/>
      <c r="KAU174" s="3"/>
      <c r="KAV174" s="3"/>
      <c r="KAW174" s="3"/>
      <c r="KAX174" s="3"/>
      <c r="KAY174" s="3"/>
      <c r="KAZ174" s="3"/>
      <c r="KBA174" s="3"/>
      <c r="KBB174" s="3"/>
      <c r="KBC174" s="3"/>
      <c r="KBD174" s="3"/>
      <c r="KBE174" s="3"/>
      <c r="KBF174" s="3"/>
      <c r="KBG174" s="3"/>
      <c r="KBH174" s="3"/>
      <c r="KBI174" s="3"/>
      <c r="KBJ174" s="3"/>
      <c r="KBK174" s="3"/>
      <c r="KBL174" s="3"/>
      <c r="KBM174" s="3"/>
      <c r="KBN174" s="3"/>
      <c r="KBO174" s="3"/>
      <c r="KBP174" s="3"/>
      <c r="KBQ174" s="3"/>
      <c r="KBR174" s="3"/>
      <c r="KBS174" s="3"/>
      <c r="KBT174" s="3"/>
      <c r="KBU174" s="3"/>
      <c r="KBV174" s="3"/>
      <c r="KBW174" s="3"/>
      <c r="KBX174" s="3"/>
      <c r="KBY174" s="3"/>
      <c r="KBZ174" s="3"/>
      <c r="KCA174" s="3"/>
      <c r="KCB174" s="3"/>
      <c r="KCC174" s="3"/>
      <c r="KCD174" s="3"/>
      <c r="KCE174" s="3"/>
      <c r="KCF174" s="3"/>
      <c r="KCG174" s="3"/>
      <c r="KCH174" s="3"/>
      <c r="KCI174" s="3"/>
      <c r="KCJ174" s="3"/>
      <c r="KCK174" s="3"/>
      <c r="KCL174" s="3"/>
      <c r="KCM174" s="3"/>
      <c r="KCN174" s="3"/>
      <c r="KCO174" s="3"/>
      <c r="KCP174" s="3"/>
      <c r="KCQ174" s="3"/>
      <c r="KCR174" s="3"/>
      <c r="KCS174" s="3"/>
      <c r="KCT174" s="3"/>
      <c r="KCU174" s="3"/>
      <c r="KCV174" s="3"/>
      <c r="KCW174" s="3"/>
      <c r="KCX174" s="3"/>
      <c r="KCY174" s="3"/>
      <c r="KCZ174" s="3"/>
      <c r="KDA174" s="3"/>
      <c r="KDB174" s="3"/>
      <c r="KDC174" s="3"/>
      <c r="KDD174" s="3"/>
      <c r="KDE174" s="3"/>
      <c r="KDF174" s="3"/>
      <c r="KDG174" s="3"/>
      <c r="KDH174" s="3"/>
      <c r="KDI174" s="3"/>
      <c r="KDJ174" s="3"/>
      <c r="KDK174" s="3"/>
      <c r="KDL174" s="3"/>
      <c r="KDM174" s="3"/>
      <c r="KDN174" s="3"/>
      <c r="KDO174" s="3"/>
      <c r="KDP174" s="3"/>
      <c r="KDQ174" s="3"/>
      <c r="KDR174" s="3"/>
      <c r="KDS174" s="3"/>
      <c r="KDT174" s="3"/>
      <c r="KDU174" s="3"/>
      <c r="KDV174" s="3"/>
      <c r="KDW174" s="3"/>
      <c r="KDX174" s="3"/>
      <c r="KDY174" s="3"/>
      <c r="KDZ174" s="3"/>
      <c r="KEA174" s="3"/>
      <c r="KEB174" s="3"/>
      <c r="KEC174" s="3"/>
      <c r="KED174" s="3"/>
      <c r="KEE174" s="3"/>
      <c r="KEF174" s="3"/>
      <c r="KEG174" s="3"/>
      <c r="KEH174" s="3"/>
      <c r="KEI174" s="3"/>
      <c r="KEJ174" s="3"/>
      <c r="KEK174" s="3"/>
      <c r="KEL174" s="3"/>
      <c r="KEM174" s="3"/>
      <c r="KEN174" s="3"/>
      <c r="KEO174" s="3"/>
      <c r="KEP174" s="3"/>
      <c r="KEQ174" s="3"/>
      <c r="KER174" s="3"/>
      <c r="KES174" s="3"/>
      <c r="KET174" s="3"/>
      <c r="KEU174" s="3"/>
      <c r="KEV174" s="3"/>
      <c r="KEW174" s="3"/>
      <c r="KEX174" s="3"/>
      <c r="KEY174" s="3"/>
      <c r="KEZ174" s="3"/>
      <c r="KFA174" s="3"/>
      <c r="KFB174" s="3"/>
      <c r="KFC174" s="3"/>
      <c r="KFD174" s="3"/>
      <c r="KFE174" s="3"/>
      <c r="KFF174" s="3"/>
      <c r="KFG174" s="3"/>
      <c r="KFH174" s="3"/>
      <c r="KFI174" s="3"/>
      <c r="KFJ174" s="3"/>
      <c r="KFK174" s="3"/>
      <c r="KFL174" s="3"/>
      <c r="KFM174" s="3"/>
      <c r="KFN174" s="3"/>
      <c r="KFO174" s="3"/>
      <c r="KFP174" s="3"/>
      <c r="KFQ174" s="3"/>
      <c r="KFR174" s="3"/>
      <c r="KFS174" s="3"/>
      <c r="KFT174" s="3"/>
      <c r="KFU174" s="3"/>
      <c r="KFV174" s="3"/>
      <c r="KFW174" s="3"/>
      <c r="KFX174" s="3"/>
      <c r="KFY174" s="3"/>
      <c r="KFZ174" s="3"/>
      <c r="KGA174" s="3"/>
      <c r="KGB174" s="3"/>
      <c r="KGC174" s="3"/>
      <c r="KGD174" s="3"/>
      <c r="KGE174" s="3"/>
      <c r="KGF174" s="3"/>
      <c r="KGG174" s="3"/>
      <c r="KGH174" s="3"/>
      <c r="KGI174" s="3"/>
      <c r="KGJ174" s="3"/>
      <c r="KGK174" s="3"/>
      <c r="KGL174" s="3"/>
      <c r="KGM174" s="3"/>
      <c r="KGN174" s="3"/>
      <c r="KGO174" s="3"/>
      <c r="KGP174" s="3"/>
      <c r="KGQ174" s="3"/>
      <c r="KGR174" s="3"/>
      <c r="KGS174" s="3"/>
      <c r="KGT174" s="3"/>
      <c r="KGU174" s="3"/>
      <c r="KGV174" s="3"/>
      <c r="KGW174" s="3"/>
      <c r="KGX174" s="3"/>
      <c r="KGY174" s="3"/>
      <c r="KGZ174" s="3"/>
      <c r="KHA174" s="3"/>
      <c r="KHB174" s="3"/>
      <c r="KHC174" s="3"/>
      <c r="KHD174" s="3"/>
      <c r="KHE174" s="3"/>
      <c r="KHF174" s="3"/>
      <c r="KHG174" s="3"/>
      <c r="KHH174" s="3"/>
      <c r="KHI174" s="3"/>
      <c r="KHJ174" s="3"/>
      <c r="KHK174" s="3"/>
      <c r="KHL174" s="3"/>
      <c r="KHM174" s="3"/>
      <c r="KHN174" s="3"/>
      <c r="KHO174" s="3"/>
      <c r="KHP174" s="3"/>
      <c r="KHQ174" s="3"/>
      <c r="KHR174" s="3"/>
      <c r="KHS174" s="3"/>
      <c r="KHT174" s="3"/>
      <c r="KHU174" s="3"/>
      <c r="KHV174" s="3"/>
      <c r="KHW174" s="3"/>
      <c r="KHX174" s="3"/>
      <c r="KHY174" s="3"/>
      <c r="KHZ174" s="3"/>
      <c r="KIA174" s="3"/>
      <c r="KIB174" s="3"/>
      <c r="KIC174" s="3"/>
      <c r="KID174" s="3"/>
      <c r="KIE174" s="3"/>
      <c r="KIF174" s="3"/>
      <c r="KIG174" s="3"/>
      <c r="KIH174" s="3"/>
      <c r="KII174" s="3"/>
      <c r="KIJ174" s="3"/>
      <c r="KIK174" s="3"/>
      <c r="KIL174" s="3"/>
      <c r="KIM174" s="3"/>
      <c r="KIN174" s="3"/>
      <c r="KIO174" s="3"/>
      <c r="KIP174" s="3"/>
      <c r="KIQ174" s="3"/>
      <c r="KIR174" s="3"/>
      <c r="KIS174" s="3"/>
      <c r="KIT174" s="3"/>
      <c r="KIU174" s="3"/>
      <c r="KIV174" s="3"/>
      <c r="KIW174" s="3"/>
      <c r="KIX174" s="3"/>
      <c r="KIY174" s="3"/>
      <c r="KIZ174" s="3"/>
      <c r="KJA174" s="3"/>
      <c r="KJB174" s="3"/>
      <c r="KJC174" s="3"/>
      <c r="KJD174" s="3"/>
      <c r="KJE174" s="3"/>
      <c r="KJF174" s="3"/>
      <c r="KJG174" s="3"/>
      <c r="KJH174" s="3"/>
      <c r="KJI174" s="3"/>
      <c r="KJJ174" s="3"/>
      <c r="KJK174" s="3"/>
      <c r="KJL174" s="3"/>
      <c r="KJM174" s="3"/>
      <c r="KJN174" s="3"/>
      <c r="KJO174" s="3"/>
      <c r="KJP174" s="3"/>
      <c r="KJQ174" s="3"/>
      <c r="KJR174" s="3"/>
      <c r="KJS174" s="3"/>
      <c r="KJT174" s="3"/>
      <c r="KJU174" s="3"/>
      <c r="KJV174" s="3"/>
      <c r="KJW174" s="3"/>
      <c r="KJX174" s="3"/>
      <c r="KJY174" s="3"/>
      <c r="KJZ174" s="3"/>
      <c r="KKA174" s="3"/>
      <c r="KKB174" s="3"/>
      <c r="KKC174" s="3"/>
      <c r="KKD174" s="3"/>
      <c r="KKE174" s="3"/>
      <c r="KKF174" s="3"/>
      <c r="KKG174" s="3"/>
      <c r="KKH174" s="3"/>
      <c r="KKI174" s="3"/>
      <c r="KKJ174" s="3"/>
      <c r="KKK174" s="3"/>
      <c r="KKL174" s="3"/>
      <c r="KKM174" s="3"/>
      <c r="KKN174" s="3"/>
      <c r="KKO174" s="3"/>
      <c r="KKP174" s="3"/>
      <c r="KKQ174" s="3"/>
      <c r="KKR174" s="3"/>
      <c r="KKS174" s="3"/>
      <c r="KKT174" s="3"/>
      <c r="KKU174" s="3"/>
      <c r="KKV174" s="3"/>
      <c r="KKW174" s="3"/>
      <c r="KKX174" s="3"/>
      <c r="KKY174" s="3"/>
      <c r="KKZ174" s="3"/>
      <c r="KLA174" s="3"/>
      <c r="KLB174" s="3"/>
      <c r="KLC174" s="3"/>
      <c r="KLD174" s="3"/>
      <c r="KLE174" s="3"/>
      <c r="KLF174" s="3"/>
      <c r="KLG174" s="3"/>
      <c r="KLH174" s="3"/>
      <c r="KLI174" s="3"/>
      <c r="KLJ174" s="3"/>
      <c r="KLK174" s="3"/>
      <c r="KLL174" s="3"/>
      <c r="KLM174" s="3"/>
      <c r="KLN174" s="3"/>
      <c r="KLO174" s="3"/>
      <c r="KLP174" s="3"/>
      <c r="KLQ174" s="3"/>
      <c r="KLR174" s="3"/>
      <c r="KLS174" s="3"/>
      <c r="KLT174" s="3"/>
      <c r="KLU174" s="3"/>
      <c r="KLV174" s="3"/>
      <c r="KLW174" s="3"/>
      <c r="KLX174" s="3"/>
      <c r="KLY174" s="3"/>
      <c r="KLZ174" s="3"/>
      <c r="KMA174" s="3"/>
      <c r="KMB174" s="3"/>
      <c r="KMC174" s="3"/>
      <c r="KMD174" s="3"/>
      <c r="KME174" s="3"/>
      <c r="KMF174" s="3"/>
      <c r="KMG174" s="3"/>
      <c r="KMH174" s="3"/>
      <c r="KMI174" s="3"/>
      <c r="KMJ174" s="3"/>
      <c r="KMK174" s="3"/>
      <c r="KML174" s="3"/>
      <c r="KMM174" s="3"/>
      <c r="KMN174" s="3"/>
      <c r="KMO174" s="3"/>
      <c r="KMP174" s="3"/>
      <c r="KMQ174" s="3"/>
      <c r="KMR174" s="3"/>
      <c r="KMS174" s="3"/>
      <c r="KMT174" s="3"/>
      <c r="KMU174" s="3"/>
      <c r="KMV174" s="3"/>
      <c r="KMW174" s="3"/>
      <c r="KMX174" s="3"/>
      <c r="KMY174" s="3"/>
      <c r="KMZ174" s="3"/>
      <c r="KNA174" s="3"/>
      <c r="KNB174" s="3"/>
      <c r="KNC174" s="3"/>
      <c r="KND174" s="3"/>
      <c r="KNE174" s="3"/>
      <c r="KNF174" s="3"/>
      <c r="KNG174" s="3"/>
      <c r="KNH174" s="3"/>
      <c r="KNI174" s="3"/>
      <c r="KNJ174" s="3"/>
      <c r="KNK174" s="3"/>
      <c r="KNL174" s="3"/>
      <c r="KNM174" s="3"/>
      <c r="KNN174" s="3"/>
      <c r="KNO174" s="3"/>
      <c r="KNP174" s="3"/>
      <c r="KNQ174" s="3"/>
      <c r="KNR174" s="3"/>
      <c r="KNS174" s="3"/>
      <c r="KNT174" s="3"/>
      <c r="KNU174" s="3"/>
      <c r="KNV174" s="3"/>
      <c r="KNW174" s="3"/>
      <c r="KNX174" s="3"/>
      <c r="KNY174" s="3"/>
      <c r="KNZ174" s="3"/>
      <c r="KOA174" s="3"/>
      <c r="KOB174" s="3"/>
      <c r="KOC174" s="3"/>
      <c r="KOD174" s="3"/>
      <c r="KOE174" s="3"/>
      <c r="KOF174" s="3"/>
      <c r="KOG174" s="3"/>
      <c r="KOH174" s="3"/>
      <c r="KOI174" s="3"/>
      <c r="KOJ174" s="3"/>
      <c r="KOK174" s="3"/>
      <c r="KOL174" s="3"/>
      <c r="KOM174" s="3"/>
      <c r="KON174" s="3"/>
      <c r="KOO174" s="3"/>
      <c r="KOP174" s="3"/>
      <c r="KOQ174" s="3"/>
      <c r="KOR174" s="3"/>
      <c r="KOS174" s="3"/>
      <c r="KOT174" s="3"/>
      <c r="KOU174" s="3"/>
      <c r="KOV174" s="3"/>
      <c r="KOW174" s="3"/>
      <c r="KOX174" s="3"/>
      <c r="KOY174" s="3"/>
      <c r="KOZ174" s="3"/>
      <c r="KPA174" s="3"/>
      <c r="KPB174" s="3"/>
      <c r="KPC174" s="3"/>
      <c r="KPD174" s="3"/>
      <c r="KPE174" s="3"/>
      <c r="KPF174" s="3"/>
      <c r="KPG174" s="3"/>
      <c r="KPH174" s="3"/>
      <c r="KPI174" s="3"/>
      <c r="KPJ174" s="3"/>
      <c r="KPK174" s="3"/>
      <c r="KPL174" s="3"/>
      <c r="KPM174" s="3"/>
      <c r="KPN174" s="3"/>
      <c r="KPO174" s="3"/>
      <c r="KPP174" s="3"/>
      <c r="KPQ174" s="3"/>
      <c r="KPR174" s="3"/>
      <c r="KPS174" s="3"/>
      <c r="KPT174" s="3"/>
      <c r="KPU174" s="3"/>
      <c r="KPV174" s="3"/>
      <c r="KPW174" s="3"/>
      <c r="KPX174" s="3"/>
      <c r="KPY174" s="3"/>
      <c r="KPZ174" s="3"/>
      <c r="KQA174" s="3"/>
      <c r="KQB174" s="3"/>
      <c r="KQC174" s="3"/>
      <c r="KQD174" s="3"/>
      <c r="KQE174" s="3"/>
      <c r="KQF174" s="3"/>
      <c r="KQG174" s="3"/>
      <c r="KQH174" s="3"/>
      <c r="KQI174" s="3"/>
      <c r="KQJ174" s="3"/>
      <c r="KQK174" s="3"/>
      <c r="KQL174" s="3"/>
      <c r="KQM174" s="3"/>
      <c r="KQN174" s="3"/>
      <c r="KQO174" s="3"/>
      <c r="KQP174" s="3"/>
      <c r="KQQ174" s="3"/>
      <c r="KQR174" s="3"/>
      <c r="KQS174" s="3"/>
      <c r="KQT174" s="3"/>
      <c r="KQU174" s="3"/>
      <c r="KQV174" s="3"/>
      <c r="KQW174" s="3"/>
      <c r="KQX174" s="3"/>
      <c r="KQY174" s="3"/>
      <c r="KQZ174" s="3"/>
      <c r="KRA174" s="3"/>
      <c r="KRB174" s="3"/>
      <c r="KRC174" s="3"/>
      <c r="KRD174" s="3"/>
      <c r="KRE174" s="3"/>
      <c r="KRF174" s="3"/>
      <c r="KRG174" s="3"/>
      <c r="KRH174" s="3"/>
      <c r="KRI174" s="3"/>
      <c r="KRJ174" s="3"/>
      <c r="KRK174" s="3"/>
      <c r="KRL174" s="3"/>
      <c r="KRM174" s="3"/>
      <c r="KRN174" s="3"/>
      <c r="KRO174" s="3"/>
      <c r="KRP174" s="3"/>
      <c r="KRQ174" s="3"/>
      <c r="KRR174" s="3"/>
      <c r="KRS174" s="3"/>
      <c r="KRT174" s="3"/>
      <c r="KRU174" s="3"/>
      <c r="KRV174" s="3"/>
      <c r="KRW174" s="3"/>
      <c r="KRX174" s="3"/>
      <c r="KRY174" s="3"/>
      <c r="KRZ174" s="3"/>
      <c r="KSA174" s="3"/>
      <c r="KSB174" s="3"/>
      <c r="KSC174" s="3"/>
      <c r="KSD174" s="3"/>
      <c r="KSE174" s="3"/>
      <c r="KSF174" s="3"/>
      <c r="KSG174" s="3"/>
      <c r="KSH174" s="3"/>
      <c r="KSI174" s="3"/>
      <c r="KSJ174" s="3"/>
      <c r="KSK174" s="3"/>
      <c r="KSL174" s="3"/>
      <c r="KSM174" s="3"/>
      <c r="KSN174" s="3"/>
      <c r="KSO174" s="3"/>
      <c r="KSP174" s="3"/>
      <c r="KSQ174" s="3"/>
      <c r="KSR174" s="3"/>
      <c r="KSS174" s="3"/>
      <c r="KST174" s="3"/>
      <c r="KSU174" s="3"/>
      <c r="KSV174" s="3"/>
      <c r="KSW174" s="3"/>
      <c r="KSX174" s="3"/>
      <c r="KSY174" s="3"/>
      <c r="KSZ174" s="3"/>
      <c r="KTA174" s="3"/>
      <c r="KTB174" s="3"/>
      <c r="KTC174" s="3"/>
      <c r="KTD174" s="3"/>
      <c r="KTE174" s="3"/>
      <c r="KTF174" s="3"/>
      <c r="KTG174" s="3"/>
      <c r="KTH174" s="3"/>
      <c r="KTI174" s="3"/>
      <c r="KTJ174" s="3"/>
      <c r="KTK174" s="3"/>
      <c r="KTL174" s="3"/>
      <c r="KTM174" s="3"/>
      <c r="KTN174" s="3"/>
      <c r="KTO174" s="3"/>
      <c r="KTP174" s="3"/>
      <c r="KTQ174" s="3"/>
      <c r="KTR174" s="3"/>
      <c r="KTS174" s="3"/>
      <c r="KTT174" s="3"/>
      <c r="KTU174" s="3"/>
      <c r="KTV174" s="3"/>
      <c r="KTW174" s="3"/>
      <c r="KTX174" s="3"/>
      <c r="KTY174" s="3"/>
      <c r="KTZ174" s="3"/>
      <c r="KUA174" s="3"/>
      <c r="KUB174" s="3"/>
      <c r="KUC174" s="3"/>
      <c r="KUD174" s="3"/>
      <c r="KUE174" s="3"/>
      <c r="KUF174" s="3"/>
      <c r="KUG174" s="3"/>
      <c r="KUH174" s="3"/>
      <c r="KUI174" s="3"/>
      <c r="KUJ174" s="3"/>
      <c r="KUK174" s="3"/>
      <c r="KUL174" s="3"/>
      <c r="KUM174" s="3"/>
      <c r="KUN174" s="3"/>
      <c r="KUO174" s="3"/>
      <c r="KUP174" s="3"/>
      <c r="KUQ174" s="3"/>
      <c r="KUR174" s="3"/>
      <c r="KUS174" s="3"/>
      <c r="KUT174" s="3"/>
      <c r="KUU174" s="3"/>
      <c r="KUV174" s="3"/>
      <c r="KUW174" s="3"/>
      <c r="KUX174" s="3"/>
      <c r="KUY174" s="3"/>
      <c r="KUZ174" s="3"/>
      <c r="KVA174" s="3"/>
      <c r="KVB174" s="3"/>
      <c r="KVC174" s="3"/>
      <c r="KVD174" s="3"/>
      <c r="KVE174" s="3"/>
      <c r="KVF174" s="3"/>
      <c r="KVG174" s="3"/>
      <c r="KVH174" s="3"/>
      <c r="KVI174" s="3"/>
      <c r="KVJ174" s="3"/>
      <c r="KVK174" s="3"/>
      <c r="KVL174" s="3"/>
      <c r="KVM174" s="3"/>
      <c r="KVN174" s="3"/>
      <c r="KVO174" s="3"/>
      <c r="KVP174" s="3"/>
      <c r="KVQ174" s="3"/>
      <c r="KVR174" s="3"/>
      <c r="KVS174" s="3"/>
      <c r="KVT174" s="3"/>
      <c r="KVU174" s="3"/>
      <c r="KVV174" s="3"/>
      <c r="KVW174" s="3"/>
      <c r="KVX174" s="3"/>
      <c r="KVY174" s="3"/>
      <c r="KVZ174" s="3"/>
      <c r="KWA174" s="3"/>
      <c r="KWB174" s="3"/>
      <c r="KWC174" s="3"/>
      <c r="KWD174" s="3"/>
      <c r="KWE174" s="3"/>
      <c r="KWF174" s="3"/>
      <c r="KWG174" s="3"/>
      <c r="KWH174" s="3"/>
      <c r="KWI174" s="3"/>
      <c r="KWJ174" s="3"/>
      <c r="KWK174" s="3"/>
      <c r="KWL174" s="3"/>
      <c r="KWM174" s="3"/>
      <c r="KWN174" s="3"/>
      <c r="KWO174" s="3"/>
      <c r="KWP174" s="3"/>
      <c r="KWQ174" s="3"/>
      <c r="KWR174" s="3"/>
      <c r="KWS174" s="3"/>
      <c r="KWT174" s="3"/>
      <c r="KWU174" s="3"/>
      <c r="KWV174" s="3"/>
      <c r="KWW174" s="3"/>
      <c r="KWX174" s="3"/>
      <c r="KWY174" s="3"/>
      <c r="KWZ174" s="3"/>
      <c r="KXA174" s="3"/>
      <c r="KXB174" s="3"/>
      <c r="KXC174" s="3"/>
      <c r="KXD174" s="3"/>
      <c r="KXE174" s="3"/>
      <c r="KXF174" s="3"/>
      <c r="KXG174" s="3"/>
      <c r="KXH174" s="3"/>
      <c r="KXI174" s="3"/>
      <c r="KXJ174" s="3"/>
      <c r="KXK174" s="3"/>
      <c r="KXL174" s="3"/>
      <c r="KXM174" s="3"/>
      <c r="KXN174" s="3"/>
      <c r="KXO174" s="3"/>
      <c r="KXP174" s="3"/>
      <c r="KXQ174" s="3"/>
      <c r="KXR174" s="3"/>
      <c r="KXS174" s="3"/>
      <c r="KXT174" s="3"/>
      <c r="KXU174" s="3"/>
      <c r="KXV174" s="3"/>
      <c r="KXW174" s="3"/>
      <c r="KXX174" s="3"/>
      <c r="KXY174" s="3"/>
      <c r="KXZ174" s="3"/>
      <c r="KYA174" s="3"/>
      <c r="KYB174" s="3"/>
      <c r="KYC174" s="3"/>
      <c r="KYD174" s="3"/>
      <c r="KYE174" s="3"/>
      <c r="KYF174" s="3"/>
      <c r="KYG174" s="3"/>
      <c r="KYH174" s="3"/>
      <c r="KYI174" s="3"/>
      <c r="KYJ174" s="3"/>
      <c r="KYK174" s="3"/>
      <c r="KYL174" s="3"/>
      <c r="KYM174" s="3"/>
      <c r="KYN174" s="3"/>
      <c r="KYO174" s="3"/>
      <c r="KYP174" s="3"/>
      <c r="KYQ174" s="3"/>
      <c r="KYR174" s="3"/>
      <c r="KYS174" s="3"/>
      <c r="KYT174" s="3"/>
      <c r="KYU174" s="3"/>
      <c r="KYV174" s="3"/>
      <c r="KYW174" s="3"/>
      <c r="KYX174" s="3"/>
      <c r="KYY174" s="3"/>
      <c r="KYZ174" s="3"/>
      <c r="KZA174" s="3"/>
      <c r="KZB174" s="3"/>
      <c r="KZC174" s="3"/>
      <c r="KZD174" s="3"/>
      <c r="KZE174" s="3"/>
      <c r="KZF174" s="3"/>
      <c r="KZG174" s="3"/>
      <c r="KZH174" s="3"/>
      <c r="KZI174" s="3"/>
      <c r="KZJ174" s="3"/>
      <c r="KZK174" s="3"/>
      <c r="KZL174" s="3"/>
      <c r="KZM174" s="3"/>
      <c r="KZN174" s="3"/>
      <c r="KZO174" s="3"/>
      <c r="KZP174" s="3"/>
      <c r="KZQ174" s="3"/>
      <c r="KZR174" s="3"/>
      <c r="KZS174" s="3"/>
      <c r="KZT174" s="3"/>
      <c r="KZU174" s="3"/>
      <c r="KZV174" s="3"/>
      <c r="KZW174" s="3"/>
      <c r="KZX174" s="3"/>
      <c r="KZY174" s="3"/>
      <c r="KZZ174" s="3"/>
      <c r="LAA174" s="3"/>
      <c r="LAB174" s="3"/>
      <c r="LAC174" s="3"/>
      <c r="LAD174" s="3"/>
      <c r="LAE174" s="3"/>
      <c r="LAF174" s="3"/>
      <c r="LAG174" s="3"/>
      <c r="LAH174" s="3"/>
      <c r="LAI174" s="3"/>
      <c r="LAJ174" s="3"/>
      <c r="LAK174" s="3"/>
      <c r="LAL174" s="3"/>
      <c r="LAM174" s="3"/>
      <c r="LAN174" s="3"/>
      <c r="LAO174" s="3"/>
      <c r="LAP174" s="3"/>
      <c r="LAQ174" s="3"/>
      <c r="LAR174" s="3"/>
      <c r="LAS174" s="3"/>
      <c r="LAT174" s="3"/>
      <c r="LAU174" s="3"/>
      <c r="LAV174" s="3"/>
      <c r="LAW174" s="3"/>
      <c r="LAX174" s="3"/>
      <c r="LAY174" s="3"/>
      <c r="LAZ174" s="3"/>
      <c r="LBA174" s="3"/>
      <c r="LBB174" s="3"/>
      <c r="LBC174" s="3"/>
      <c r="LBD174" s="3"/>
      <c r="LBE174" s="3"/>
      <c r="LBF174" s="3"/>
      <c r="LBG174" s="3"/>
      <c r="LBH174" s="3"/>
      <c r="LBI174" s="3"/>
      <c r="LBJ174" s="3"/>
      <c r="LBK174" s="3"/>
      <c r="LBL174" s="3"/>
      <c r="LBM174" s="3"/>
      <c r="LBN174" s="3"/>
      <c r="LBO174" s="3"/>
      <c r="LBP174" s="3"/>
      <c r="LBQ174" s="3"/>
      <c r="LBR174" s="3"/>
      <c r="LBS174" s="3"/>
      <c r="LBT174" s="3"/>
      <c r="LBU174" s="3"/>
      <c r="LBV174" s="3"/>
      <c r="LBW174" s="3"/>
      <c r="LBX174" s="3"/>
      <c r="LBY174" s="3"/>
      <c r="LBZ174" s="3"/>
      <c r="LCA174" s="3"/>
      <c r="LCB174" s="3"/>
      <c r="LCC174" s="3"/>
      <c r="LCD174" s="3"/>
      <c r="LCE174" s="3"/>
      <c r="LCF174" s="3"/>
      <c r="LCG174" s="3"/>
      <c r="LCH174" s="3"/>
      <c r="LCI174" s="3"/>
      <c r="LCJ174" s="3"/>
      <c r="LCK174" s="3"/>
      <c r="LCL174" s="3"/>
      <c r="LCM174" s="3"/>
      <c r="LCN174" s="3"/>
      <c r="LCO174" s="3"/>
      <c r="LCP174" s="3"/>
      <c r="LCQ174" s="3"/>
      <c r="LCR174" s="3"/>
      <c r="LCS174" s="3"/>
      <c r="LCT174" s="3"/>
      <c r="LCU174" s="3"/>
      <c r="LCV174" s="3"/>
      <c r="LCW174" s="3"/>
      <c r="LCX174" s="3"/>
      <c r="LCY174" s="3"/>
      <c r="LCZ174" s="3"/>
      <c r="LDA174" s="3"/>
      <c r="LDB174" s="3"/>
      <c r="LDC174" s="3"/>
      <c r="LDD174" s="3"/>
      <c r="LDE174" s="3"/>
      <c r="LDF174" s="3"/>
      <c r="LDG174" s="3"/>
      <c r="LDH174" s="3"/>
      <c r="LDI174" s="3"/>
      <c r="LDJ174" s="3"/>
      <c r="LDK174" s="3"/>
      <c r="LDL174" s="3"/>
      <c r="LDM174" s="3"/>
      <c r="LDN174" s="3"/>
      <c r="LDO174" s="3"/>
      <c r="LDP174" s="3"/>
      <c r="LDQ174" s="3"/>
      <c r="LDR174" s="3"/>
      <c r="LDS174" s="3"/>
      <c r="LDT174" s="3"/>
      <c r="LDU174" s="3"/>
      <c r="LDV174" s="3"/>
      <c r="LDW174" s="3"/>
      <c r="LDX174" s="3"/>
      <c r="LDY174" s="3"/>
      <c r="LDZ174" s="3"/>
      <c r="LEA174" s="3"/>
      <c r="LEB174" s="3"/>
      <c r="LEC174" s="3"/>
      <c r="LED174" s="3"/>
      <c r="LEE174" s="3"/>
      <c r="LEF174" s="3"/>
      <c r="LEG174" s="3"/>
      <c r="LEH174" s="3"/>
      <c r="LEI174" s="3"/>
      <c r="LEJ174" s="3"/>
      <c r="LEK174" s="3"/>
      <c r="LEL174" s="3"/>
      <c r="LEM174" s="3"/>
      <c r="LEN174" s="3"/>
      <c r="LEO174" s="3"/>
      <c r="LEP174" s="3"/>
      <c r="LEQ174" s="3"/>
      <c r="LER174" s="3"/>
      <c r="LES174" s="3"/>
      <c r="LET174" s="3"/>
      <c r="LEU174" s="3"/>
      <c r="LEV174" s="3"/>
      <c r="LEW174" s="3"/>
      <c r="LEX174" s="3"/>
      <c r="LEY174" s="3"/>
      <c r="LEZ174" s="3"/>
      <c r="LFA174" s="3"/>
      <c r="LFB174" s="3"/>
      <c r="LFC174" s="3"/>
      <c r="LFD174" s="3"/>
      <c r="LFE174" s="3"/>
      <c r="LFF174" s="3"/>
      <c r="LFG174" s="3"/>
      <c r="LFH174" s="3"/>
      <c r="LFI174" s="3"/>
      <c r="LFJ174" s="3"/>
      <c r="LFK174" s="3"/>
      <c r="LFL174" s="3"/>
      <c r="LFM174" s="3"/>
      <c r="LFN174" s="3"/>
      <c r="LFO174" s="3"/>
      <c r="LFP174" s="3"/>
      <c r="LFQ174" s="3"/>
      <c r="LFR174" s="3"/>
      <c r="LFS174" s="3"/>
      <c r="LFT174" s="3"/>
      <c r="LFU174" s="3"/>
      <c r="LFV174" s="3"/>
      <c r="LFW174" s="3"/>
      <c r="LFX174" s="3"/>
      <c r="LFY174" s="3"/>
      <c r="LFZ174" s="3"/>
      <c r="LGA174" s="3"/>
      <c r="LGB174" s="3"/>
      <c r="LGC174" s="3"/>
      <c r="LGD174" s="3"/>
      <c r="LGE174" s="3"/>
      <c r="LGF174" s="3"/>
      <c r="LGG174" s="3"/>
      <c r="LGH174" s="3"/>
      <c r="LGI174" s="3"/>
      <c r="LGJ174" s="3"/>
      <c r="LGK174" s="3"/>
      <c r="LGL174" s="3"/>
      <c r="LGM174" s="3"/>
      <c r="LGN174" s="3"/>
      <c r="LGO174" s="3"/>
      <c r="LGP174" s="3"/>
      <c r="LGQ174" s="3"/>
      <c r="LGR174" s="3"/>
      <c r="LGS174" s="3"/>
      <c r="LGT174" s="3"/>
      <c r="LGU174" s="3"/>
      <c r="LGV174" s="3"/>
      <c r="LGW174" s="3"/>
      <c r="LGX174" s="3"/>
      <c r="LGY174" s="3"/>
      <c r="LGZ174" s="3"/>
      <c r="LHA174" s="3"/>
      <c r="LHB174" s="3"/>
      <c r="LHC174" s="3"/>
      <c r="LHD174" s="3"/>
      <c r="LHE174" s="3"/>
      <c r="LHF174" s="3"/>
      <c r="LHG174" s="3"/>
      <c r="LHH174" s="3"/>
      <c r="LHI174" s="3"/>
      <c r="LHJ174" s="3"/>
      <c r="LHK174" s="3"/>
      <c r="LHL174" s="3"/>
      <c r="LHM174" s="3"/>
      <c r="LHN174" s="3"/>
      <c r="LHO174" s="3"/>
      <c r="LHP174" s="3"/>
      <c r="LHQ174" s="3"/>
      <c r="LHR174" s="3"/>
      <c r="LHS174" s="3"/>
      <c r="LHT174" s="3"/>
      <c r="LHU174" s="3"/>
      <c r="LHV174" s="3"/>
      <c r="LHW174" s="3"/>
      <c r="LHX174" s="3"/>
      <c r="LHY174" s="3"/>
      <c r="LHZ174" s="3"/>
      <c r="LIA174" s="3"/>
      <c r="LIB174" s="3"/>
      <c r="LIC174" s="3"/>
      <c r="LID174" s="3"/>
      <c r="LIE174" s="3"/>
      <c r="LIF174" s="3"/>
      <c r="LIG174" s="3"/>
      <c r="LIH174" s="3"/>
      <c r="LII174" s="3"/>
      <c r="LIJ174" s="3"/>
      <c r="LIK174" s="3"/>
      <c r="LIL174" s="3"/>
      <c r="LIM174" s="3"/>
      <c r="LIN174" s="3"/>
      <c r="LIO174" s="3"/>
      <c r="LIP174" s="3"/>
      <c r="LIQ174" s="3"/>
      <c r="LIR174" s="3"/>
      <c r="LIS174" s="3"/>
      <c r="LIT174" s="3"/>
      <c r="LIU174" s="3"/>
      <c r="LIV174" s="3"/>
      <c r="LIW174" s="3"/>
      <c r="LIX174" s="3"/>
      <c r="LIY174" s="3"/>
      <c r="LIZ174" s="3"/>
      <c r="LJA174" s="3"/>
      <c r="LJB174" s="3"/>
      <c r="LJC174" s="3"/>
      <c r="LJD174" s="3"/>
      <c r="LJE174" s="3"/>
      <c r="LJF174" s="3"/>
      <c r="LJG174" s="3"/>
      <c r="LJH174" s="3"/>
      <c r="LJI174" s="3"/>
      <c r="LJJ174" s="3"/>
      <c r="LJK174" s="3"/>
      <c r="LJL174" s="3"/>
      <c r="LJM174" s="3"/>
      <c r="LJN174" s="3"/>
      <c r="LJO174" s="3"/>
      <c r="LJP174" s="3"/>
      <c r="LJQ174" s="3"/>
      <c r="LJR174" s="3"/>
      <c r="LJS174" s="3"/>
      <c r="LJT174" s="3"/>
      <c r="LJU174" s="3"/>
      <c r="LJV174" s="3"/>
      <c r="LJW174" s="3"/>
      <c r="LJX174" s="3"/>
      <c r="LJY174" s="3"/>
      <c r="LJZ174" s="3"/>
      <c r="LKA174" s="3"/>
      <c r="LKB174" s="3"/>
      <c r="LKC174" s="3"/>
      <c r="LKD174" s="3"/>
      <c r="LKE174" s="3"/>
      <c r="LKF174" s="3"/>
      <c r="LKG174" s="3"/>
      <c r="LKH174" s="3"/>
      <c r="LKI174" s="3"/>
      <c r="LKJ174" s="3"/>
      <c r="LKK174" s="3"/>
      <c r="LKL174" s="3"/>
      <c r="LKM174" s="3"/>
      <c r="LKN174" s="3"/>
      <c r="LKO174" s="3"/>
      <c r="LKP174" s="3"/>
      <c r="LKQ174" s="3"/>
      <c r="LKR174" s="3"/>
      <c r="LKS174" s="3"/>
      <c r="LKT174" s="3"/>
      <c r="LKU174" s="3"/>
      <c r="LKV174" s="3"/>
      <c r="LKW174" s="3"/>
      <c r="LKX174" s="3"/>
      <c r="LKY174" s="3"/>
      <c r="LKZ174" s="3"/>
      <c r="LLA174" s="3"/>
      <c r="LLB174" s="3"/>
      <c r="LLC174" s="3"/>
      <c r="LLD174" s="3"/>
      <c r="LLE174" s="3"/>
      <c r="LLF174" s="3"/>
      <c r="LLG174" s="3"/>
      <c r="LLH174" s="3"/>
      <c r="LLI174" s="3"/>
      <c r="LLJ174" s="3"/>
      <c r="LLK174" s="3"/>
      <c r="LLL174" s="3"/>
      <c r="LLM174" s="3"/>
      <c r="LLN174" s="3"/>
      <c r="LLO174" s="3"/>
      <c r="LLP174" s="3"/>
      <c r="LLQ174" s="3"/>
      <c r="LLR174" s="3"/>
      <c r="LLS174" s="3"/>
      <c r="LLT174" s="3"/>
      <c r="LLU174" s="3"/>
      <c r="LLV174" s="3"/>
      <c r="LLW174" s="3"/>
      <c r="LLX174" s="3"/>
      <c r="LLY174" s="3"/>
      <c r="LLZ174" s="3"/>
      <c r="LMA174" s="3"/>
      <c r="LMB174" s="3"/>
      <c r="LMC174" s="3"/>
      <c r="LMD174" s="3"/>
      <c r="LME174" s="3"/>
      <c r="LMF174" s="3"/>
      <c r="LMG174" s="3"/>
      <c r="LMH174" s="3"/>
      <c r="LMI174" s="3"/>
      <c r="LMJ174" s="3"/>
      <c r="LMK174" s="3"/>
      <c r="LML174" s="3"/>
      <c r="LMM174" s="3"/>
      <c r="LMN174" s="3"/>
      <c r="LMO174" s="3"/>
      <c r="LMP174" s="3"/>
      <c r="LMQ174" s="3"/>
      <c r="LMR174" s="3"/>
      <c r="LMS174" s="3"/>
      <c r="LMT174" s="3"/>
      <c r="LMU174" s="3"/>
      <c r="LMV174" s="3"/>
      <c r="LMW174" s="3"/>
      <c r="LMX174" s="3"/>
      <c r="LMY174" s="3"/>
      <c r="LMZ174" s="3"/>
      <c r="LNA174" s="3"/>
      <c r="LNB174" s="3"/>
      <c r="LNC174" s="3"/>
      <c r="LND174" s="3"/>
      <c r="LNE174" s="3"/>
      <c r="LNF174" s="3"/>
      <c r="LNG174" s="3"/>
      <c r="LNH174" s="3"/>
      <c r="LNI174" s="3"/>
      <c r="LNJ174" s="3"/>
      <c r="LNK174" s="3"/>
      <c r="LNL174" s="3"/>
      <c r="LNM174" s="3"/>
      <c r="LNN174" s="3"/>
      <c r="LNO174" s="3"/>
      <c r="LNP174" s="3"/>
      <c r="LNQ174" s="3"/>
      <c r="LNR174" s="3"/>
      <c r="LNS174" s="3"/>
      <c r="LNT174" s="3"/>
      <c r="LNU174" s="3"/>
      <c r="LNV174" s="3"/>
      <c r="LNW174" s="3"/>
      <c r="LNX174" s="3"/>
      <c r="LNY174" s="3"/>
      <c r="LNZ174" s="3"/>
      <c r="LOA174" s="3"/>
      <c r="LOB174" s="3"/>
      <c r="LOC174" s="3"/>
      <c r="LOD174" s="3"/>
      <c r="LOE174" s="3"/>
      <c r="LOF174" s="3"/>
      <c r="LOG174" s="3"/>
      <c r="LOH174" s="3"/>
      <c r="LOI174" s="3"/>
      <c r="LOJ174" s="3"/>
      <c r="LOK174" s="3"/>
      <c r="LOL174" s="3"/>
      <c r="LOM174" s="3"/>
      <c r="LON174" s="3"/>
      <c r="LOO174" s="3"/>
      <c r="LOP174" s="3"/>
      <c r="LOQ174" s="3"/>
      <c r="LOR174" s="3"/>
      <c r="LOS174" s="3"/>
      <c r="LOT174" s="3"/>
      <c r="LOU174" s="3"/>
      <c r="LOV174" s="3"/>
      <c r="LOW174" s="3"/>
      <c r="LOX174" s="3"/>
      <c r="LOY174" s="3"/>
      <c r="LOZ174" s="3"/>
      <c r="LPA174" s="3"/>
      <c r="LPB174" s="3"/>
      <c r="LPC174" s="3"/>
      <c r="LPD174" s="3"/>
      <c r="LPE174" s="3"/>
      <c r="LPF174" s="3"/>
      <c r="LPG174" s="3"/>
      <c r="LPH174" s="3"/>
      <c r="LPI174" s="3"/>
      <c r="LPJ174" s="3"/>
      <c r="LPK174" s="3"/>
      <c r="LPL174" s="3"/>
      <c r="LPM174" s="3"/>
      <c r="LPN174" s="3"/>
      <c r="LPO174" s="3"/>
      <c r="LPP174" s="3"/>
      <c r="LPQ174" s="3"/>
      <c r="LPR174" s="3"/>
      <c r="LPS174" s="3"/>
      <c r="LPT174" s="3"/>
      <c r="LPU174" s="3"/>
      <c r="LPV174" s="3"/>
      <c r="LPW174" s="3"/>
      <c r="LPX174" s="3"/>
      <c r="LPY174" s="3"/>
      <c r="LPZ174" s="3"/>
      <c r="LQA174" s="3"/>
      <c r="LQB174" s="3"/>
      <c r="LQC174" s="3"/>
      <c r="LQD174" s="3"/>
      <c r="LQE174" s="3"/>
      <c r="LQF174" s="3"/>
      <c r="LQG174" s="3"/>
      <c r="LQH174" s="3"/>
      <c r="LQI174" s="3"/>
      <c r="LQJ174" s="3"/>
      <c r="LQK174" s="3"/>
      <c r="LQL174" s="3"/>
      <c r="LQM174" s="3"/>
      <c r="LQN174" s="3"/>
      <c r="LQO174" s="3"/>
      <c r="LQP174" s="3"/>
      <c r="LQQ174" s="3"/>
      <c r="LQR174" s="3"/>
      <c r="LQS174" s="3"/>
      <c r="LQT174" s="3"/>
      <c r="LQU174" s="3"/>
      <c r="LQV174" s="3"/>
      <c r="LQW174" s="3"/>
      <c r="LQX174" s="3"/>
      <c r="LQY174" s="3"/>
      <c r="LQZ174" s="3"/>
      <c r="LRA174" s="3"/>
      <c r="LRB174" s="3"/>
      <c r="LRC174" s="3"/>
      <c r="LRD174" s="3"/>
      <c r="LRE174" s="3"/>
      <c r="LRF174" s="3"/>
      <c r="LRG174" s="3"/>
      <c r="LRH174" s="3"/>
      <c r="LRI174" s="3"/>
      <c r="LRJ174" s="3"/>
      <c r="LRK174" s="3"/>
      <c r="LRL174" s="3"/>
      <c r="LRM174" s="3"/>
      <c r="LRN174" s="3"/>
      <c r="LRO174" s="3"/>
      <c r="LRP174" s="3"/>
      <c r="LRQ174" s="3"/>
      <c r="LRR174" s="3"/>
      <c r="LRS174" s="3"/>
      <c r="LRT174" s="3"/>
      <c r="LRU174" s="3"/>
      <c r="LRV174" s="3"/>
      <c r="LRW174" s="3"/>
      <c r="LRX174" s="3"/>
      <c r="LRY174" s="3"/>
      <c r="LRZ174" s="3"/>
      <c r="LSA174" s="3"/>
      <c r="LSB174" s="3"/>
      <c r="LSC174" s="3"/>
      <c r="LSD174" s="3"/>
      <c r="LSE174" s="3"/>
      <c r="LSF174" s="3"/>
      <c r="LSG174" s="3"/>
      <c r="LSH174" s="3"/>
      <c r="LSI174" s="3"/>
      <c r="LSJ174" s="3"/>
      <c r="LSK174" s="3"/>
      <c r="LSL174" s="3"/>
      <c r="LSM174" s="3"/>
      <c r="LSN174" s="3"/>
      <c r="LSO174" s="3"/>
      <c r="LSP174" s="3"/>
      <c r="LSQ174" s="3"/>
      <c r="LSR174" s="3"/>
      <c r="LSS174" s="3"/>
      <c r="LST174" s="3"/>
      <c r="LSU174" s="3"/>
      <c r="LSV174" s="3"/>
      <c r="LSW174" s="3"/>
      <c r="LSX174" s="3"/>
      <c r="LSY174" s="3"/>
      <c r="LSZ174" s="3"/>
      <c r="LTA174" s="3"/>
      <c r="LTB174" s="3"/>
      <c r="LTC174" s="3"/>
      <c r="LTD174" s="3"/>
      <c r="LTE174" s="3"/>
      <c r="LTF174" s="3"/>
      <c r="LTG174" s="3"/>
      <c r="LTH174" s="3"/>
      <c r="LTI174" s="3"/>
      <c r="LTJ174" s="3"/>
      <c r="LTK174" s="3"/>
      <c r="LTL174" s="3"/>
      <c r="LTM174" s="3"/>
      <c r="LTN174" s="3"/>
      <c r="LTO174" s="3"/>
      <c r="LTP174" s="3"/>
      <c r="LTQ174" s="3"/>
      <c r="LTR174" s="3"/>
      <c r="LTS174" s="3"/>
      <c r="LTT174" s="3"/>
      <c r="LTU174" s="3"/>
      <c r="LTV174" s="3"/>
      <c r="LTW174" s="3"/>
      <c r="LTX174" s="3"/>
      <c r="LTY174" s="3"/>
      <c r="LTZ174" s="3"/>
      <c r="LUA174" s="3"/>
      <c r="LUB174" s="3"/>
      <c r="LUC174" s="3"/>
      <c r="LUD174" s="3"/>
      <c r="LUE174" s="3"/>
      <c r="LUF174" s="3"/>
      <c r="LUG174" s="3"/>
      <c r="LUH174" s="3"/>
      <c r="LUI174" s="3"/>
      <c r="LUJ174" s="3"/>
      <c r="LUK174" s="3"/>
      <c r="LUL174" s="3"/>
      <c r="LUM174" s="3"/>
      <c r="LUN174" s="3"/>
      <c r="LUO174" s="3"/>
      <c r="LUP174" s="3"/>
      <c r="LUQ174" s="3"/>
      <c r="LUR174" s="3"/>
      <c r="LUS174" s="3"/>
      <c r="LUT174" s="3"/>
      <c r="LUU174" s="3"/>
      <c r="LUV174" s="3"/>
      <c r="LUW174" s="3"/>
      <c r="LUX174" s="3"/>
      <c r="LUY174" s="3"/>
      <c r="LUZ174" s="3"/>
      <c r="LVA174" s="3"/>
      <c r="LVB174" s="3"/>
      <c r="LVC174" s="3"/>
      <c r="LVD174" s="3"/>
      <c r="LVE174" s="3"/>
      <c r="LVF174" s="3"/>
      <c r="LVG174" s="3"/>
      <c r="LVH174" s="3"/>
      <c r="LVI174" s="3"/>
      <c r="LVJ174" s="3"/>
      <c r="LVK174" s="3"/>
      <c r="LVL174" s="3"/>
      <c r="LVM174" s="3"/>
      <c r="LVN174" s="3"/>
      <c r="LVO174" s="3"/>
      <c r="LVP174" s="3"/>
      <c r="LVQ174" s="3"/>
      <c r="LVR174" s="3"/>
      <c r="LVS174" s="3"/>
      <c r="LVT174" s="3"/>
      <c r="LVU174" s="3"/>
      <c r="LVV174" s="3"/>
      <c r="LVW174" s="3"/>
      <c r="LVX174" s="3"/>
      <c r="LVY174" s="3"/>
      <c r="LVZ174" s="3"/>
      <c r="LWA174" s="3"/>
      <c r="LWB174" s="3"/>
      <c r="LWC174" s="3"/>
      <c r="LWD174" s="3"/>
      <c r="LWE174" s="3"/>
      <c r="LWF174" s="3"/>
      <c r="LWG174" s="3"/>
      <c r="LWH174" s="3"/>
      <c r="LWI174" s="3"/>
      <c r="LWJ174" s="3"/>
      <c r="LWK174" s="3"/>
      <c r="LWL174" s="3"/>
      <c r="LWM174" s="3"/>
      <c r="LWN174" s="3"/>
      <c r="LWO174" s="3"/>
      <c r="LWP174" s="3"/>
      <c r="LWQ174" s="3"/>
      <c r="LWR174" s="3"/>
      <c r="LWS174" s="3"/>
      <c r="LWT174" s="3"/>
      <c r="LWU174" s="3"/>
      <c r="LWV174" s="3"/>
      <c r="LWW174" s="3"/>
      <c r="LWX174" s="3"/>
      <c r="LWY174" s="3"/>
      <c r="LWZ174" s="3"/>
      <c r="LXA174" s="3"/>
      <c r="LXB174" s="3"/>
      <c r="LXC174" s="3"/>
      <c r="LXD174" s="3"/>
      <c r="LXE174" s="3"/>
      <c r="LXF174" s="3"/>
      <c r="LXG174" s="3"/>
      <c r="LXH174" s="3"/>
      <c r="LXI174" s="3"/>
      <c r="LXJ174" s="3"/>
      <c r="LXK174" s="3"/>
      <c r="LXL174" s="3"/>
      <c r="LXM174" s="3"/>
      <c r="LXN174" s="3"/>
      <c r="LXO174" s="3"/>
      <c r="LXP174" s="3"/>
      <c r="LXQ174" s="3"/>
      <c r="LXR174" s="3"/>
      <c r="LXS174" s="3"/>
      <c r="LXT174" s="3"/>
      <c r="LXU174" s="3"/>
      <c r="LXV174" s="3"/>
      <c r="LXW174" s="3"/>
      <c r="LXX174" s="3"/>
      <c r="LXY174" s="3"/>
      <c r="LXZ174" s="3"/>
      <c r="LYA174" s="3"/>
      <c r="LYB174" s="3"/>
      <c r="LYC174" s="3"/>
      <c r="LYD174" s="3"/>
      <c r="LYE174" s="3"/>
      <c r="LYF174" s="3"/>
      <c r="LYG174" s="3"/>
      <c r="LYH174" s="3"/>
      <c r="LYI174" s="3"/>
      <c r="LYJ174" s="3"/>
      <c r="LYK174" s="3"/>
      <c r="LYL174" s="3"/>
      <c r="LYM174" s="3"/>
      <c r="LYN174" s="3"/>
      <c r="LYO174" s="3"/>
      <c r="LYP174" s="3"/>
      <c r="LYQ174" s="3"/>
      <c r="LYR174" s="3"/>
      <c r="LYS174" s="3"/>
      <c r="LYT174" s="3"/>
      <c r="LYU174" s="3"/>
      <c r="LYV174" s="3"/>
      <c r="LYW174" s="3"/>
      <c r="LYX174" s="3"/>
      <c r="LYY174" s="3"/>
      <c r="LYZ174" s="3"/>
      <c r="LZA174" s="3"/>
      <c r="LZB174" s="3"/>
      <c r="LZC174" s="3"/>
      <c r="LZD174" s="3"/>
      <c r="LZE174" s="3"/>
      <c r="LZF174" s="3"/>
      <c r="LZG174" s="3"/>
      <c r="LZH174" s="3"/>
      <c r="LZI174" s="3"/>
      <c r="LZJ174" s="3"/>
      <c r="LZK174" s="3"/>
      <c r="LZL174" s="3"/>
      <c r="LZM174" s="3"/>
      <c r="LZN174" s="3"/>
      <c r="LZO174" s="3"/>
      <c r="LZP174" s="3"/>
      <c r="LZQ174" s="3"/>
      <c r="LZR174" s="3"/>
      <c r="LZS174" s="3"/>
      <c r="LZT174" s="3"/>
      <c r="LZU174" s="3"/>
      <c r="LZV174" s="3"/>
      <c r="LZW174" s="3"/>
      <c r="LZX174" s="3"/>
      <c r="LZY174" s="3"/>
      <c r="LZZ174" s="3"/>
      <c r="MAA174" s="3"/>
      <c r="MAB174" s="3"/>
      <c r="MAC174" s="3"/>
      <c r="MAD174" s="3"/>
      <c r="MAE174" s="3"/>
      <c r="MAF174" s="3"/>
      <c r="MAG174" s="3"/>
      <c r="MAH174" s="3"/>
      <c r="MAI174" s="3"/>
      <c r="MAJ174" s="3"/>
      <c r="MAK174" s="3"/>
      <c r="MAL174" s="3"/>
      <c r="MAM174" s="3"/>
      <c r="MAN174" s="3"/>
      <c r="MAO174" s="3"/>
      <c r="MAP174" s="3"/>
      <c r="MAQ174" s="3"/>
      <c r="MAR174" s="3"/>
      <c r="MAS174" s="3"/>
      <c r="MAT174" s="3"/>
      <c r="MAU174" s="3"/>
      <c r="MAV174" s="3"/>
      <c r="MAW174" s="3"/>
      <c r="MAX174" s="3"/>
      <c r="MAY174" s="3"/>
      <c r="MAZ174" s="3"/>
      <c r="MBA174" s="3"/>
      <c r="MBB174" s="3"/>
      <c r="MBC174" s="3"/>
      <c r="MBD174" s="3"/>
      <c r="MBE174" s="3"/>
      <c r="MBF174" s="3"/>
      <c r="MBG174" s="3"/>
      <c r="MBH174" s="3"/>
      <c r="MBI174" s="3"/>
      <c r="MBJ174" s="3"/>
      <c r="MBK174" s="3"/>
      <c r="MBL174" s="3"/>
      <c r="MBM174" s="3"/>
      <c r="MBN174" s="3"/>
      <c r="MBO174" s="3"/>
      <c r="MBP174" s="3"/>
      <c r="MBQ174" s="3"/>
      <c r="MBR174" s="3"/>
      <c r="MBS174" s="3"/>
      <c r="MBT174" s="3"/>
      <c r="MBU174" s="3"/>
      <c r="MBV174" s="3"/>
      <c r="MBW174" s="3"/>
      <c r="MBX174" s="3"/>
      <c r="MBY174" s="3"/>
      <c r="MBZ174" s="3"/>
      <c r="MCA174" s="3"/>
      <c r="MCB174" s="3"/>
      <c r="MCC174" s="3"/>
      <c r="MCD174" s="3"/>
      <c r="MCE174" s="3"/>
      <c r="MCF174" s="3"/>
      <c r="MCG174" s="3"/>
      <c r="MCH174" s="3"/>
      <c r="MCI174" s="3"/>
      <c r="MCJ174" s="3"/>
      <c r="MCK174" s="3"/>
      <c r="MCL174" s="3"/>
      <c r="MCM174" s="3"/>
      <c r="MCN174" s="3"/>
      <c r="MCO174" s="3"/>
      <c r="MCP174" s="3"/>
      <c r="MCQ174" s="3"/>
      <c r="MCR174" s="3"/>
      <c r="MCS174" s="3"/>
      <c r="MCT174" s="3"/>
      <c r="MCU174" s="3"/>
      <c r="MCV174" s="3"/>
      <c r="MCW174" s="3"/>
      <c r="MCX174" s="3"/>
      <c r="MCY174" s="3"/>
      <c r="MCZ174" s="3"/>
      <c r="MDA174" s="3"/>
      <c r="MDB174" s="3"/>
      <c r="MDC174" s="3"/>
      <c r="MDD174" s="3"/>
      <c r="MDE174" s="3"/>
      <c r="MDF174" s="3"/>
      <c r="MDG174" s="3"/>
      <c r="MDH174" s="3"/>
      <c r="MDI174" s="3"/>
      <c r="MDJ174" s="3"/>
      <c r="MDK174" s="3"/>
      <c r="MDL174" s="3"/>
      <c r="MDM174" s="3"/>
      <c r="MDN174" s="3"/>
      <c r="MDO174" s="3"/>
      <c r="MDP174" s="3"/>
      <c r="MDQ174" s="3"/>
      <c r="MDR174" s="3"/>
      <c r="MDS174" s="3"/>
      <c r="MDT174" s="3"/>
      <c r="MDU174" s="3"/>
      <c r="MDV174" s="3"/>
      <c r="MDW174" s="3"/>
      <c r="MDX174" s="3"/>
      <c r="MDY174" s="3"/>
      <c r="MDZ174" s="3"/>
      <c r="MEA174" s="3"/>
      <c r="MEB174" s="3"/>
      <c r="MEC174" s="3"/>
      <c r="MED174" s="3"/>
      <c r="MEE174" s="3"/>
      <c r="MEF174" s="3"/>
      <c r="MEG174" s="3"/>
      <c r="MEH174" s="3"/>
      <c r="MEI174" s="3"/>
      <c r="MEJ174" s="3"/>
      <c r="MEK174" s="3"/>
      <c r="MEL174" s="3"/>
      <c r="MEM174" s="3"/>
      <c r="MEN174" s="3"/>
      <c r="MEO174" s="3"/>
      <c r="MEP174" s="3"/>
      <c r="MEQ174" s="3"/>
      <c r="MER174" s="3"/>
      <c r="MES174" s="3"/>
      <c r="MET174" s="3"/>
      <c r="MEU174" s="3"/>
      <c r="MEV174" s="3"/>
      <c r="MEW174" s="3"/>
      <c r="MEX174" s="3"/>
      <c r="MEY174" s="3"/>
      <c r="MEZ174" s="3"/>
      <c r="MFA174" s="3"/>
      <c r="MFB174" s="3"/>
      <c r="MFC174" s="3"/>
      <c r="MFD174" s="3"/>
      <c r="MFE174" s="3"/>
      <c r="MFF174" s="3"/>
      <c r="MFG174" s="3"/>
      <c r="MFH174" s="3"/>
      <c r="MFI174" s="3"/>
      <c r="MFJ174" s="3"/>
      <c r="MFK174" s="3"/>
      <c r="MFL174" s="3"/>
      <c r="MFM174" s="3"/>
      <c r="MFN174" s="3"/>
      <c r="MFO174" s="3"/>
      <c r="MFP174" s="3"/>
      <c r="MFQ174" s="3"/>
      <c r="MFR174" s="3"/>
      <c r="MFS174" s="3"/>
      <c r="MFT174" s="3"/>
      <c r="MFU174" s="3"/>
      <c r="MFV174" s="3"/>
      <c r="MFW174" s="3"/>
      <c r="MFX174" s="3"/>
      <c r="MFY174" s="3"/>
      <c r="MFZ174" s="3"/>
      <c r="MGA174" s="3"/>
      <c r="MGB174" s="3"/>
      <c r="MGC174" s="3"/>
      <c r="MGD174" s="3"/>
      <c r="MGE174" s="3"/>
      <c r="MGF174" s="3"/>
      <c r="MGG174" s="3"/>
      <c r="MGH174" s="3"/>
      <c r="MGI174" s="3"/>
      <c r="MGJ174" s="3"/>
      <c r="MGK174" s="3"/>
      <c r="MGL174" s="3"/>
      <c r="MGM174" s="3"/>
      <c r="MGN174" s="3"/>
      <c r="MGO174" s="3"/>
      <c r="MGP174" s="3"/>
      <c r="MGQ174" s="3"/>
      <c r="MGR174" s="3"/>
      <c r="MGS174" s="3"/>
      <c r="MGT174" s="3"/>
      <c r="MGU174" s="3"/>
      <c r="MGV174" s="3"/>
      <c r="MGW174" s="3"/>
      <c r="MGX174" s="3"/>
      <c r="MGY174" s="3"/>
      <c r="MGZ174" s="3"/>
      <c r="MHA174" s="3"/>
      <c r="MHB174" s="3"/>
      <c r="MHC174" s="3"/>
      <c r="MHD174" s="3"/>
      <c r="MHE174" s="3"/>
      <c r="MHF174" s="3"/>
      <c r="MHG174" s="3"/>
      <c r="MHH174" s="3"/>
      <c r="MHI174" s="3"/>
      <c r="MHJ174" s="3"/>
      <c r="MHK174" s="3"/>
      <c r="MHL174" s="3"/>
      <c r="MHM174" s="3"/>
      <c r="MHN174" s="3"/>
      <c r="MHO174" s="3"/>
      <c r="MHP174" s="3"/>
      <c r="MHQ174" s="3"/>
      <c r="MHR174" s="3"/>
      <c r="MHS174" s="3"/>
      <c r="MHT174" s="3"/>
      <c r="MHU174" s="3"/>
      <c r="MHV174" s="3"/>
      <c r="MHW174" s="3"/>
      <c r="MHX174" s="3"/>
      <c r="MHY174" s="3"/>
      <c r="MHZ174" s="3"/>
      <c r="MIA174" s="3"/>
      <c r="MIB174" s="3"/>
      <c r="MIC174" s="3"/>
      <c r="MID174" s="3"/>
      <c r="MIE174" s="3"/>
      <c r="MIF174" s="3"/>
      <c r="MIG174" s="3"/>
      <c r="MIH174" s="3"/>
      <c r="MII174" s="3"/>
      <c r="MIJ174" s="3"/>
      <c r="MIK174" s="3"/>
      <c r="MIL174" s="3"/>
      <c r="MIM174" s="3"/>
      <c r="MIN174" s="3"/>
      <c r="MIO174" s="3"/>
      <c r="MIP174" s="3"/>
      <c r="MIQ174" s="3"/>
      <c r="MIR174" s="3"/>
      <c r="MIS174" s="3"/>
      <c r="MIT174" s="3"/>
      <c r="MIU174" s="3"/>
      <c r="MIV174" s="3"/>
      <c r="MIW174" s="3"/>
      <c r="MIX174" s="3"/>
      <c r="MIY174" s="3"/>
      <c r="MIZ174" s="3"/>
      <c r="MJA174" s="3"/>
      <c r="MJB174" s="3"/>
      <c r="MJC174" s="3"/>
      <c r="MJD174" s="3"/>
      <c r="MJE174" s="3"/>
      <c r="MJF174" s="3"/>
      <c r="MJG174" s="3"/>
      <c r="MJH174" s="3"/>
      <c r="MJI174" s="3"/>
      <c r="MJJ174" s="3"/>
      <c r="MJK174" s="3"/>
      <c r="MJL174" s="3"/>
      <c r="MJM174" s="3"/>
      <c r="MJN174" s="3"/>
      <c r="MJO174" s="3"/>
      <c r="MJP174" s="3"/>
      <c r="MJQ174" s="3"/>
      <c r="MJR174" s="3"/>
      <c r="MJS174" s="3"/>
      <c r="MJT174" s="3"/>
      <c r="MJU174" s="3"/>
      <c r="MJV174" s="3"/>
      <c r="MJW174" s="3"/>
      <c r="MJX174" s="3"/>
      <c r="MJY174" s="3"/>
      <c r="MJZ174" s="3"/>
      <c r="MKA174" s="3"/>
      <c r="MKB174" s="3"/>
      <c r="MKC174" s="3"/>
      <c r="MKD174" s="3"/>
      <c r="MKE174" s="3"/>
      <c r="MKF174" s="3"/>
      <c r="MKG174" s="3"/>
      <c r="MKH174" s="3"/>
      <c r="MKI174" s="3"/>
      <c r="MKJ174" s="3"/>
      <c r="MKK174" s="3"/>
      <c r="MKL174" s="3"/>
      <c r="MKM174" s="3"/>
      <c r="MKN174" s="3"/>
      <c r="MKO174" s="3"/>
      <c r="MKP174" s="3"/>
      <c r="MKQ174" s="3"/>
      <c r="MKR174" s="3"/>
      <c r="MKS174" s="3"/>
      <c r="MKT174" s="3"/>
      <c r="MKU174" s="3"/>
      <c r="MKV174" s="3"/>
      <c r="MKW174" s="3"/>
      <c r="MKX174" s="3"/>
      <c r="MKY174" s="3"/>
      <c r="MKZ174" s="3"/>
      <c r="MLA174" s="3"/>
      <c r="MLB174" s="3"/>
      <c r="MLC174" s="3"/>
      <c r="MLD174" s="3"/>
      <c r="MLE174" s="3"/>
      <c r="MLF174" s="3"/>
      <c r="MLG174" s="3"/>
      <c r="MLH174" s="3"/>
      <c r="MLI174" s="3"/>
      <c r="MLJ174" s="3"/>
      <c r="MLK174" s="3"/>
      <c r="MLL174" s="3"/>
      <c r="MLM174" s="3"/>
      <c r="MLN174" s="3"/>
      <c r="MLO174" s="3"/>
      <c r="MLP174" s="3"/>
      <c r="MLQ174" s="3"/>
      <c r="MLR174" s="3"/>
      <c r="MLS174" s="3"/>
      <c r="MLT174" s="3"/>
      <c r="MLU174" s="3"/>
      <c r="MLV174" s="3"/>
      <c r="MLW174" s="3"/>
      <c r="MLX174" s="3"/>
      <c r="MLY174" s="3"/>
      <c r="MLZ174" s="3"/>
      <c r="MMA174" s="3"/>
      <c r="MMB174" s="3"/>
      <c r="MMC174" s="3"/>
      <c r="MMD174" s="3"/>
      <c r="MME174" s="3"/>
      <c r="MMF174" s="3"/>
      <c r="MMG174" s="3"/>
      <c r="MMH174" s="3"/>
      <c r="MMI174" s="3"/>
      <c r="MMJ174" s="3"/>
      <c r="MMK174" s="3"/>
      <c r="MML174" s="3"/>
      <c r="MMM174" s="3"/>
      <c r="MMN174" s="3"/>
      <c r="MMO174" s="3"/>
      <c r="MMP174" s="3"/>
      <c r="MMQ174" s="3"/>
      <c r="MMR174" s="3"/>
      <c r="MMS174" s="3"/>
      <c r="MMT174" s="3"/>
      <c r="MMU174" s="3"/>
      <c r="MMV174" s="3"/>
      <c r="MMW174" s="3"/>
      <c r="MMX174" s="3"/>
      <c r="MMY174" s="3"/>
      <c r="MMZ174" s="3"/>
      <c r="MNA174" s="3"/>
      <c r="MNB174" s="3"/>
      <c r="MNC174" s="3"/>
      <c r="MND174" s="3"/>
      <c r="MNE174" s="3"/>
      <c r="MNF174" s="3"/>
      <c r="MNG174" s="3"/>
      <c r="MNH174" s="3"/>
      <c r="MNI174" s="3"/>
      <c r="MNJ174" s="3"/>
      <c r="MNK174" s="3"/>
      <c r="MNL174" s="3"/>
      <c r="MNM174" s="3"/>
      <c r="MNN174" s="3"/>
      <c r="MNO174" s="3"/>
      <c r="MNP174" s="3"/>
      <c r="MNQ174" s="3"/>
      <c r="MNR174" s="3"/>
      <c r="MNS174" s="3"/>
      <c r="MNT174" s="3"/>
      <c r="MNU174" s="3"/>
      <c r="MNV174" s="3"/>
      <c r="MNW174" s="3"/>
      <c r="MNX174" s="3"/>
      <c r="MNY174" s="3"/>
      <c r="MNZ174" s="3"/>
      <c r="MOA174" s="3"/>
      <c r="MOB174" s="3"/>
      <c r="MOC174" s="3"/>
      <c r="MOD174" s="3"/>
      <c r="MOE174" s="3"/>
      <c r="MOF174" s="3"/>
      <c r="MOG174" s="3"/>
      <c r="MOH174" s="3"/>
      <c r="MOI174" s="3"/>
      <c r="MOJ174" s="3"/>
      <c r="MOK174" s="3"/>
      <c r="MOL174" s="3"/>
      <c r="MOM174" s="3"/>
      <c r="MON174" s="3"/>
      <c r="MOO174" s="3"/>
      <c r="MOP174" s="3"/>
      <c r="MOQ174" s="3"/>
      <c r="MOR174" s="3"/>
      <c r="MOS174" s="3"/>
      <c r="MOT174" s="3"/>
      <c r="MOU174" s="3"/>
      <c r="MOV174" s="3"/>
      <c r="MOW174" s="3"/>
      <c r="MOX174" s="3"/>
      <c r="MOY174" s="3"/>
      <c r="MOZ174" s="3"/>
      <c r="MPA174" s="3"/>
      <c r="MPB174" s="3"/>
      <c r="MPC174" s="3"/>
      <c r="MPD174" s="3"/>
      <c r="MPE174" s="3"/>
      <c r="MPF174" s="3"/>
      <c r="MPG174" s="3"/>
      <c r="MPH174" s="3"/>
      <c r="MPI174" s="3"/>
      <c r="MPJ174" s="3"/>
      <c r="MPK174" s="3"/>
      <c r="MPL174" s="3"/>
      <c r="MPM174" s="3"/>
      <c r="MPN174" s="3"/>
      <c r="MPO174" s="3"/>
      <c r="MPP174" s="3"/>
      <c r="MPQ174" s="3"/>
      <c r="MPR174" s="3"/>
      <c r="MPS174" s="3"/>
      <c r="MPT174" s="3"/>
      <c r="MPU174" s="3"/>
      <c r="MPV174" s="3"/>
      <c r="MPW174" s="3"/>
      <c r="MPX174" s="3"/>
      <c r="MPY174" s="3"/>
      <c r="MPZ174" s="3"/>
      <c r="MQA174" s="3"/>
      <c r="MQB174" s="3"/>
      <c r="MQC174" s="3"/>
      <c r="MQD174" s="3"/>
      <c r="MQE174" s="3"/>
      <c r="MQF174" s="3"/>
      <c r="MQG174" s="3"/>
      <c r="MQH174" s="3"/>
      <c r="MQI174" s="3"/>
      <c r="MQJ174" s="3"/>
      <c r="MQK174" s="3"/>
      <c r="MQL174" s="3"/>
      <c r="MQM174" s="3"/>
      <c r="MQN174" s="3"/>
      <c r="MQO174" s="3"/>
      <c r="MQP174" s="3"/>
      <c r="MQQ174" s="3"/>
      <c r="MQR174" s="3"/>
      <c r="MQS174" s="3"/>
      <c r="MQT174" s="3"/>
      <c r="MQU174" s="3"/>
      <c r="MQV174" s="3"/>
      <c r="MQW174" s="3"/>
      <c r="MQX174" s="3"/>
      <c r="MQY174" s="3"/>
      <c r="MQZ174" s="3"/>
      <c r="MRA174" s="3"/>
      <c r="MRB174" s="3"/>
      <c r="MRC174" s="3"/>
      <c r="MRD174" s="3"/>
      <c r="MRE174" s="3"/>
      <c r="MRF174" s="3"/>
      <c r="MRG174" s="3"/>
      <c r="MRH174" s="3"/>
      <c r="MRI174" s="3"/>
      <c r="MRJ174" s="3"/>
      <c r="MRK174" s="3"/>
      <c r="MRL174" s="3"/>
      <c r="MRM174" s="3"/>
      <c r="MRN174" s="3"/>
      <c r="MRO174" s="3"/>
      <c r="MRP174" s="3"/>
      <c r="MRQ174" s="3"/>
      <c r="MRR174" s="3"/>
      <c r="MRS174" s="3"/>
      <c r="MRT174" s="3"/>
      <c r="MRU174" s="3"/>
      <c r="MRV174" s="3"/>
      <c r="MRW174" s="3"/>
      <c r="MRX174" s="3"/>
      <c r="MRY174" s="3"/>
      <c r="MRZ174" s="3"/>
      <c r="MSA174" s="3"/>
      <c r="MSB174" s="3"/>
      <c r="MSC174" s="3"/>
      <c r="MSD174" s="3"/>
      <c r="MSE174" s="3"/>
      <c r="MSF174" s="3"/>
      <c r="MSG174" s="3"/>
      <c r="MSH174" s="3"/>
      <c r="MSI174" s="3"/>
      <c r="MSJ174" s="3"/>
      <c r="MSK174" s="3"/>
      <c r="MSL174" s="3"/>
      <c r="MSM174" s="3"/>
      <c r="MSN174" s="3"/>
      <c r="MSO174" s="3"/>
      <c r="MSP174" s="3"/>
      <c r="MSQ174" s="3"/>
      <c r="MSR174" s="3"/>
      <c r="MSS174" s="3"/>
      <c r="MST174" s="3"/>
      <c r="MSU174" s="3"/>
      <c r="MSV174" s="3"/>
      <c r="MSW174" s="3"/>
      <c r="MSX174" s="3"/>
      <c r="MSY174" s="3"/>
      <c r="MSZ174" s="3"/>
      <c r="MTA174" s="3"/>
      <c r="MTB174" s="3"/>
      <c r="MTC174" s="3"/>
      <c r="MTD174" s="3"/>
      <c r="MTE174" s="3"/>
      <c r="MTF174" s="3"/>
      <c r="MTG174" s="3"/>
      <c r="MTH174" s="3"/>
      <c r="MTI174" s="3"/>
      <c r="MTJ174" s="3"/>
      <c r="MTK174" s="3"/>
      <c r="MTL174" s="3"/>
      <c r="MTM174" s="3"/>
      <c r="MTN174" s="3"/>
      <c r="MTO174" s="3"/>
      <c r="MTP174" s="3"/>
      <c r="MTQ174" s="3"/>
      <c r="MTR174" s="3"/>
      <c r="MTS174" s="3"/>
      <c r="MTT174" s="3"/>
      <c r="MTU174" s="3"/>
      <c r="MTV174" s="3"/>
      <c r="MTW174" s="3"/>
      <c r="MTX174" s="3"/>
      <c r="MTY174" s="3"/>
      <c r="MTZ174" s="3"/>
      <c r="MUA174" s="3"/>
      <c r="MUB174" s="3"/>
      <c r="MUC174" s="3"/>
      <c r="MUD174" s="3"/>
      <c r="MUE174" s="3"/>
      <c r="MUF174" s="3"/>
      <c r="MUG174" s="3"/>
      <c r="MUH174" s="3"/>
      <c r="MUI174" s="3"/>
      <c r="MUJ174" s="3"/>
      <c r="MUK174" s="3"/>
      <c r="MUL174" s="3"/>
      <c r="MUM174" s="3"/>
      <c r="MUN174" s="3"/>
      <c r="MUO174" s="3"/>
      <c r="MUP174" s="3"/>
      <c r="MUQ174" s="3"/>
      <c r="MUR174" s="3"/>
      <c r="MUS174" s="3"/>
      <c r="MUT174" s="3"/>
      <c r="MUU174" s="3"/>
      <c r="MUV174" s="3"/>
      <c r="MUW174" s="3"/>
      <c r="MUX174" s="3"/>
      <c r="MUY174" s="3"/>
      <c r="MUZ174" s="3"/>
      <c r="MVA174" s="3"/>
      <c r="MVB174" s="3"/>
      <c r="MVC174" s="3"/>
      <c r="MVD174" s="3"/>
      <c r="MVE174" s="3"/>
      <c r="MVF174" s="3"/>
      <c r="MVG174" s="3"/>
      <c r="MVH174" s="3"/>
      <c r="MVI174" s="3"/>
      <c r="MVJ174" s="3"/>
      <c r="MVK174" s="3"/>
      <c r="MVL174" s="3"/>
      <c r="MVM174" s="3"/>
      <c r="MVN174" s="3"/>
      <c r="MVO174" s="3"/>
      <c r="MVP174" s="3"/>
      <c r="MVQ174" s="3"/>
      <c r="MVR174" s="3"/>
      <c r="MVS174" s="3"/>
      <c r="MVT174" s="3"/>
      <c r="MVU174" s="3"/>
      <c r="MVV174" s="3"/>
      <c r="MVW174" s="3"/>
      <c r="MVX174" s="3"/>
      <c r="MVY174" s="3"/>
      <c r="MVZ174" s="3"/>
      <c r="MWA174" s="3"/>
      <c r="MWB174" s="3"/>
      <c r="MWC174" s="3"/>
      <c r="MWD174" s="3"/>
      <c r="MWE174" s="3"/>
      <c r="MWF174" s="3"/>
      <c r="MWG174" s="3"/>
      <c r="MWH174" s="3"/>
      <c r="MWI174" s="3"/>
      <c r="MWJ174" s="3"/>
      <c r="MWK174" s="3"/>
      <c r="MWL174" s="3"/>
      <c r="MWM174" s="3"/>
      <c r="MWN174" s="3"/>
      <c r="MWO174" s="3"/>
      <c r="MWP174" s="3"/>
      <c r="MWQ174" s="3"/>
      <c r="MWR174" s="3"/>
      <c r="MWS174" s="3"/>
      <c r="MWT174" s="3"/>
      <c r="MWU174" s="3"/>
      <c r="MWV174" s="3"/>
      <c r="MWW174" s="3"/>
      <c r="MWX174" s="3"/>
      <c r="MWY174" s="3"/>
      <c r="MWZ174" s="3"/>
      <c r="MXA174" s="3"/>
      <c r="MXB174" s="3"/>
      <c r="MXC174" s="3"/>
      <c r="MXD174" s="3"/>
      <c r="MXE174" s="3"/>
      <c r="MXF174" s="3"/>
      <c r="MXG174" s="3"/>
      <c r="MXH174" s="3"/>
      <c r="MXI174" s="3"/>
      <c r="MXJ174" s="3"/>
      <c r="MXK174" s="3"/>
      <c r="MXL174" s="3"/>
      <c r="MXM174" s="3"/>
      <c r="MXN174" s="3"/>
      <c r="MXO174" s="3"/>
      <c r="MXP174" s="3"/>
      <c r="MXQ174" s="3"/>
      <c r="MXR174" s="3"/>
      <c r="MXS174" s="3"/>
      <c r="MXT174" s="3"/>
      <c r="MXU174" s="3"/>
      <c r="MXV174" s="3"/>
      <c r="MXW174" s="3"/>
      <c r="MXX174" s="3"/>
      <c r="MXY174" s="3"/>
      <c r="MXZ174" s="3"/>
      <c r="MYA174" s="3"/>
      <c r="MYB174" s="3"/>
      <c r="MYC174" s="3"/>
      <c r="MYD174" s="3"/>
      <c r="MYE174" s="3"/>
      <c r="MYF174" s="3"/>
      <c r="MYG174" s="3"/>
      <c r="MYH174" s="3"/>
      <c r="MYI174" s="3"/>
      <c r="MYJ174" s="3"/>
      <c r="MYK174" s="3"/>
      <c r="MYL174" s="3"/>
      <c r="MYM174" s="3"/>
      <c r="MYN174" s="3"/>
      <c r="MYO174" s="3"/>
      <c r="MYP174" s="3"/>
      <c r="MYQ174" s="3"/>
      <c r="MYR174" s="3"/>
      <c r="MYS174" s="3"/>
      <c r="MYT174" s="3"/>
      <c r="MYU174" s="3"/>
      <c r="MYV174" s="3"/>
      <c r="MYW174" s="3"/>
      <c r="MYX174" s="3"/>
      <c r="MYY174" s="3"/>
      <c r="MYZ174" s="3"/>
      <c r="MZA174" s="3"/>
      <c r="MZB174" s="3"/>
      <c r="MZC174" s="3"/>
      <c r="MZD174" s="3"/>
      <c r="MZE174" s="3"/>
      <c r="MZF174" s="3"/>
      <c r="MZG174" s="3"/>
      <c r="MZH174" s="3"/>
      <c r="MZI174" s="3"/>
      <c r="MZJ174" s="3"/>
      <c r="MZK174" s="3"/>
      <c r="MZL174" s="3"/>
      <c r="MZM174" s="3"/>
      <c r="MZN174" s="3"/>
      <c r="MZO174" s="3"/>
      <c r="MZP174" s="3"/>
      <c r="MZQ174" s="3"/>
      <c r="MZR174" s="3"/>
      <c r="MZS174" s="3"/>
      <c r="MZT174" s="3"/>
      <c r="MZU174" s="3"/>
      <c r="MZV174" s="3"/>
      <c r="MZW174" s="3"/>
      <c r="MZX174" s="3"/>
      <c r="MZY174" s="3"/>
      <c r="MZZ174" s="3"/>
      <c r="NAA174" s="3"/>
      <c r="NAB174" s="3"/>
      <c r="NAC174" s="3"/>
      <c r="NAD174" s="3"/>
      <c r="NAE174" s="3"/>
      <c r="NAF174" s="3"/>
      <c r="NAG174" s="3"/>
      <c r="NAH174" s="3"/>
      <c r="NAI174" s="3"/>
      <c r="NAJ174" s="3"/>
      <c r="NAK174" s="3"/>
      <c r="NAL174" s="3"/>
      <c r="NAM174" s="3"/>
      <c r="NAN174" s="3"/>
      <c r="NAO174" s="3"/>
      <c r="NAP174" s="3"/>
      <c r="NAQ174" s="3"/>
      <c r="NAR174" s="3"/>
      <c r="NAS174" s="3"/>
      <c r="NAT174" s="3"/>
      <c r="NAU174" s="3"/>
      <c r="NAV174" s="3"/>
      <c r="NAW174" s="3"/>
      <c r="NAX174" s="3"/>
      <c r="NAY174" s="3"/>
      <c r="NAZ174" s="3"/>
      <c r="NBA174" s="3"/>
      <c r="NBB174" s="3"/>
      <c r="NBC174" s="3"/>
      <c r="NBD174" s="3"/>
      <c r="NBE174" s="3"/>
      <c r="NBF174" s="3"/>
      <c r="NBG174" s="3"/>
      <c r="NBH174" s="3"/>
      <c r="NBI174" s="3"/>
      <c r="NBJ174" s="3"/>
      <c r="NBK174" s="3"/>
      <c r="NBL174" s="3"/>
      <c r="NBM174" s="3"/>
      <c r="NBN174" s="3"/>
      <c r="NBO174" s="3"/>
      <c r="NBP174" s="3"/>
      <c r="NBQ174" s="3"/>
      <c r="NBR174" s="3"/>
      <c r="NBS174" s="3"/>
      <c r="NBT174" s="3"/>
      <c r="NBU174" s="3"/>
      <c r="NBV174" s="3"/>
      <c r="NBW174" s="3"/>
      <c r="NBX174" s="3"/>
      <c r="NBY174" s="3"/>
      <c r="NBZ174" s="3"/>
      <c r="NCA174" s="3"/>
      <c r="NCB174" s="3"/>
      <c r="NCC174" s="3"/>
      <c r="NCD174" s="3"/>
      <c r="NCE174" s="3"/>
      <c r="NCF174" s="3"/>
      <c r="NCG174" s="3"/>
      <c r="NCH174" s="3"/>
      <c r="NCI174" s="3"/>
      <c r="NCJ174" s="3"/>
      <c r="NCK174" s="3"/>
      <c r="NCL174" s="3"/>
      <c r="NCM174" s="3"/>
      <c r="NCN174" s="3"/>
      <c r="NCO174" s="3"/>
      <c r="NCP174" s="3"/>
      <c r="NCQ174" s="3"/>
      <c r="NCR174" s="3"/>
      <c r="NCS174" s="3"/>
      <c r="NCT174" s="3"/>
      <c r="NCU174" s="3"/>
      <c r="NCV174" s="3"/>
      <c r="NCW174" s="3"/>
      <c r="NCX174" s="3"/>
      <c r="NCY174" s="3"/>
      <c r="NCZ174" s="3"/>
      <c r="NDA174" s="3"/>
      <c r="NDB174" s="3"/>
      <c r="NDC174" s="3"/>
      <c r="NDD174" s="3"/>
      <c r="NDE174" s="3"/>
      <c r="NDF174" s="3"/>
      <c r="NDG174" s="3"/>
      <c r="NDH174" s="3"/>
      <c r="NDI174" s="3"/>
      <c r="NDJ174" s="3"/>
      <c r="NDK174" s="3"/>
      <c r="NDL174" s="3"/>
      <c r="NDM174" s="3"/>
      <c r="NDN174" s="3"/>
      <c r="NDO174" s="3"/>
      <c r="NDP174" s="3"/>
      <c r="NDQ174" s="3"/>
      <c r="NDR174" s="3"/>
      <c r="NDS174" s="3"/>
      <c r="NDT174" s="3"/>
      <c r="NDU174" s="3"/>
      <c r="NDV174" s="3"/>
      <c r="NDW174" s="3"/>
      <c r="NDX174" s="3"/>
      <c r="NDY174" s="3"/>
      <c r="NDZ174" s="3"/>
      <c r="NEA174" s="3"/>
      <c r="NEB174" s="3"/>
      <c r="NEC174" s="3"/>
      <c r="NED174" s="3"/>
      <c r="NEE174" s="3"/>
      <c r="NEF174" s="3"/>
      <c r="NEG174" s="3"/>
      <c r="NEH174" s="3"/>
      <c r="NEI174" s="3"/>
      <c r="NEJ174" s="3"/>
      <c r="NEK174" s="3"/>
      <c r="NEL174" s="3"/>
      <c r="NEM174" s="3"/>
      <c r="NEN174" s="3"/>
      <c r="NEO174" s="3"/>
      <c r="NEP174" s="3"/>
      <c r="NEQ174" s="3"/>
      <c r="NER174" s="3"/>
      <c r="NES174" s="3"/>
      <c r="NET174" s="3"/>
      <c r="NEU174" s="3"/>
      <c r="NEV174" s="3"/>
      <c r="NEW174" s="3"/>
      <c r="NEX174" s="3"/>
      <c r="NEY174" s="3"/>
      <c r="NEZ174" s="3"/>
      <c r="NFA174" s="3"/>
      <c r="NFB174" s="3"/>
      <c r="NFC174" s="3"/>
      <c r="NFD174" s="3"/>
      <c r="NFE174" s="3"/>
      <c r="NFF174" s="3"/>
      <c r="NFG174" s="3"/>
      <c r="NFH174" s="3"/>
      <c r="NFI174" s="3"/>
      <c r="NFJ174" s="3"/>
      <c r="NFK174" s="3"/>
      <c r="NFL174" s="3"/>
      <c r="NFM174" s="3"/>
      <c r="NFN174" s="3"/>
      <c r="NFO174" s="3"/>
      <c r="NFP174" s="3"/>
      <c r="NFQ174" s="3"/>
      <c r="NFR174" s="3"/>
      <c r="NFS174" s="3"/>
      <c r="NFT174" s="3"/>
      <c r="NFU174" s="3"/>
      <c r="NFV174" s="3"/>
      <c r="NFW174" s="3"/>
      <c r="NFX174" s="3"/>
      <c r="NFY174" s="3"/>
      <c r="NFZ174" s="3"/>
      <c r="NGA174" s="3"/>
      <c r="NGB174" s="3"/>
      <c r="NGC174" s="3"/>
      <c r="NGD174" s="3"/>
      <c r="NGE174" s="3"/>
      <c r="NGF174" s="3"/>
      <c r="NGG174" s="3"/>
      <c r="NGH174" s="3"/>
      <c r="NGI174" s="3"/>
      <c r="NGJ174" s="3"/>
      <c r="NGK174" s="3"/>
      <c r="NGL174" s="3"/>
      <c r="NGM174" s="3"/>
      <c r="NGN174" s="3"/>
      <c r="NGO174" s="3"/>
      <c r="NGP174" s="3"/>
      <c r="NGQ174" s="3"/>
      <c r="NGR174" s="3"/>
      <c r="NGS174" s="3"/>
      <c r="NGT174" s="3"/>
      <c r="NGU174" s="3"/>
      <c r="NGV174" s="3"/>
      <c r="NGW174" s="3"/>
      <c r="NGX174" s="3"/>
      <c r="NGY174" s="3"/>
      <c r="NGZ174" s="3"/>
      <c r="NHA174" s="3"/>
      <c r="NHB174" s="3"/>
      <c r="NHC174" s="3"/>
      <c r="NHD174" s="3"/>
      <c r="NHE174" s="3"/>
      <c r="NHF174" s="3"/>
      <c r="NHG174" s="3"/>
      <c r="NHH174" s="3"/>
      <c r="NHI174" s="3"/>
      <c r="NHJ174" s="3"/>
      <c r="NHK174" s="3"/>
      <c r="NHL174" s="3"/>
      <c r="NHM174" s="3"/>
      <c r="NHN174" s="3"/>
      <c r="NHO174" s="3"/>
      <c r="NHP174" s="3"/>
      <c r="NHQ174" s="3"/>
      <c r="NHR174" s="3"/>
      <c r="NHS174" s="3"/>
      <c r="NHT174" s="3"/>
      <c r="NHU174" s="3"/>
      <c r="NHV174" s="3"/>
      <c r="NHW174" s="3"/>
      <c r="NHX174" s="3"/>
      <c r="NHY174" s="3"/>
      <c r="NHZ174" s="3"/>
      <c r="NIA174" s="3"/>
      <c r="NIB174" s="3"/>
      <c r="NIC174" s="3"/>
      <c r="NID174" s="3"/>
      <c r="NIE174" s="3"/>
      <c r="NIF174" s="3"/>
      <c r="NIG174" s="3"/>
      <c r="NIH174" s="3"/>
      <c r="NII174" s="3"/>
      <c r="NIJ174" s="3"/>
      <c r="NIK174" s="3"/>
      <c r="NIL174" s="3"/>
      <c r="NIM174" s="3"/>
      <c r="NIN174" s="3"/>
      <c r="NIO174" s="3"/>
      <c r="NIP174" s="3"/>
      <c r="NIQ174" s="3"/>
      <c r="NIR174" s="3"/>
      <c r="NIS174" s="3"/>
      <c r="NIT174" s="3"/>
      <c r="NIU174" s="3"/>
      <c r="NIV174" s="3"/>
      <c r="NIW174" s="3"/>
      <c r="NIX174" s="3"/>
      <c r="NIY174" s="3"/>
      <c r="NIZ174" s="3"/>
      <c r="NJA174" s="3"/>
      <c r="NJB174" s="3"/>
      <c r="NJC174" s="3"/>
      <c r="NJD174" s="3"/>
      <c r="NJE174" s="3"/>
      <c r="NJF174" s="3"/>
      <c r="NJG174" s="3"/>
      <c r="NJH174" s="3"/>
      <c r="NJI174" s="3"/>
      <c r="NJJ174" s="3"/>
      <c r="NJK174" s="3"/>
      <c r="NJL174" s="3"/>
      <c r="NJM174" s="3"/>
      <c r="NJN174" s="3"/>
      <c r="NJO174" s="3"/>
      <c r="NJP174" s="3"/>
      <c r="NJQ174" s="3"/>
      <c r="NJR174" s="3"/>
      <c r="NJS174" s="3"/>
      <c r="NJT174" s="3"/>
      <c r="NJU174" s="3"/>
      <c r="NJV174" s="3"/>
      <c r="NJW174" s="3"/>
      <c r="NJX174" s="3"/>
      <c r="NJY174" s="3"/>
      <c r="NJZ174" s="3"/>
      <c r="NKA174" s="3"/>
      <c r="NKB174" s="3"/>
      <c r="NKC174" s="3"/>
      <c r="NKD174" s="3"/>
      <c r="NKE174" s="3"/>
      <c r="NKF174" s="3"/>
      <c r="NKG174" s="3"/>
      <c r="NKH174" s="3"/>
      <c r="NKI174" s="3"/>
      <c r="NKJ174" s="3"/>
      <c r="NKK174" s="3"/>
      <c r="NKL174" s="3"/>
      <c r="NKM174" s="3"/>
      <c r="NKN174" s="3"/>
      <c r="NKO174" s="3"/>
      <c r="NKP174" s="3"/>
      <c r="NKQ174" s="3"/>
      <c r="NKR174" s="3"/>
      <c r="NKS174" s="3"/>
      <c r="NKT174" s="3"/>
      <c r="NKU174" s="3"/>
      <c r="NKV174" s="3"/>
      <c r="NKW174" s="3"/>
      <c r="NKX174" s="3"/>
      <c r="NKY174" s="3"/>
      <c r="NKZ174" s="3"/>
      <c r="NLA174" s="3"/>
      <c r="NLB174" s="3"/>
      <c r="NLC174" s="3"/>
      <c r="NLD174" s="3"/>
      <c r="NLE174" s="3"/>
      <c r="NLF174" s="3"/>
      <c r="NLG174" s="3"/>
      <c r="NLH174" s="3"/>
      <c r="NLI174" s="3"/>
      <c r="NLJ174" s="3"/>
      <c r="NLK174" s="3"/>
      <c r="NLL174" s="3"/>
      <c r="NLM174" s="3"/>
      <c r="NLN174" s="3"/>
      <c r="NLO174" s="3"/>
      <c r="NLP174" s="3"/>
      <c r="NLQ174" s="3"/>
      <c r="NLR174" s="3"/>
      <c r="NLS174" s="3"/>
      <c r="NLT174" s="3"/>
      <c r="NLU174" s="3"/>
      <c r="NLV174" s="3"/>
      <c r="NLW174" s="3"/>
      <c r="NLX174" s="3"/>
      <c r="NLY174" s="3"/>
      <c r="NLZ174" s="3"/>
      <c r="NMA174" s="3"/>
      <c r="NMB174" s="3"/>
      <c r="NMC174" s="3"/>
      <c r="NMD174" s="3"/>
      <c r="NME174" s="3"/>
      <c r="NMF174" s="3"/>
      <c r="NMG174" s="3"/>
      <c r="NMH174" s="3"/>
      <c r="NMI174" s="3"/>
      <c r="NMJ174" s="3"/>
      <c r="NMK174" s="3"/>
      <c r="NML174" s="3"/>
      <c r="NMM174" s="3"/>
      <c r="NMN174" s="3"/>
      <c r="NMO174" s="3"/>
      <c r="NMP174" s="3"/>
      <c r="NMQ174" s="3"/>
      <c r="NMR174" s="3"/>
      <c r="NMS174" s="3"/>
      <c r="NMT174" s="3"/>
      <c r="NMU174" s="3"/>
      <c r="NMV174" s="3"/>
      <c r="NMW174" s="3"/>
      <c r="NMX174" s="3"/>
      <c r="NMY174" s="3"/>
      <c r="NMZ174" s="3"/>
      <c r="NNA174" s="3"/>
      <c r="NNB174" s="3"/>
      <c r="NNC174" s="3"/>
      <c r="NND174" s="3"/>
      <c r="NNE174" s="3"/>
      <c r="NNF174" s="3"/>
      <c r="NNG174" s="3"/>
      <c r="NNH174" s="3"/>
      <c r="NNI174" s="3"/>
      <c r="NNJ174" s="3"/>
      <c r="NNK174" s="3"/>
      <c r="NNL174" s="3"/>
      <c r="NNM174" s="3"/>
      <c r="NNN174" s="3"/>
      <c r="NNO174" s="3"/>
      <c r="NNP174" s="3"/>
      <c r="NNQ174" s="3"/>
      <c r="NNR174" s="3"/>
      <c r="NNS174" s="3"/>
      <c r="NNT174" s="3"/>
      <c r="NNU174" s="3"/>
      <c r="NNV174" s="3"/>
      <c r="NNW174" s="3"/>
      <c r="NNX174" s="3"/>
      <c r="NNY174" s="3"/>
      <c r="NNZ174" s="3"/>
      <c r="NOA174" s="3"/>
      <c r="NOB174" s="3"/>
      <c r="NOC174" s="3"/>
      <c r="NOD174" s="3"/>
      <c r="NOE174" s="3"/>
      <c r="NOF174" s="3"/>
      <c r="NOG174" s="3"/>
      <c r="NOH174" s="3"/>
      <c r="NOI174" s="3"/>
      <c r="NOJ174" s="3"/>
      <c r="NOK174" s="3"/>
      <c r="NOL174" s="3"/>
      <c r="NOM174" s="3"/>
      <c r="NON174" s="3"/>
      <c r="NOO174" s="3"/>
      <c r="NOP174" s="3"/>
      <c r="NOQ174" s="3"/>
      <c r="NOR174" s="3"/>
      <c r="NOS174" s="3"/>
      <c r="NOT174" s="3"/>
      <c r="NOU174" s="3"/>
      <c r="NOV174" s="3"/>
      <c r="NOW174" s="3"/>
      <c r="NOX174" s="3"/>
      <c r="NOY174" s="3"/>
      <c r="NOZ174" s="3"/>
      <c r="NPA174" s="3"/>
      <c r="NPB174" s="3"/>
      <c r="NPC174" s="3"/>
      <c r="NPD174" s="3"/>
      <c r="NPE174" s="3"/>
      <c r="NPF174" s="3"/>
      <c r="NPG174" s="3"/>
      <c r="NPH174" s="3"/>
      <c r="NPI174" s="3"/>
      <c r="NPJ174" s="3"/>
      <c r="NPK174" s="3"/>
      <c r="NPL174" s="3"/>
      <c r="NPM174" s="3"/>
      <c r="NPN174" s="3"/>
      <c r="NPO174" s="3"/>
      <c r="NPP174" s="3"/>
      <c r="NPQ174" s="3"/>
      <c r="NPR174" s="3"/>
      <c r="NPS174" s="3"/>
      <c r="NPT174" s="3"/>
      <c r="NPU174" s="3"/>
      <c r="NPV174" s="3"/>
      <c r="NPW174" s="3"/>
      <c r="NPX174" s="3"/>
      <c r="NPY174" s="3"/>
      <c r="NPZ174" s="3"/>
      <c r="NQA174" s="3"/>
      <c r="NQB174" s="3"/>
      <c r="NQC174" s="3"/>
      <c r="NQD174" s="3"/>
      <c r="NQE174" s="3"/>
      <c r="NQF174" s="3"/>
      <c r="NQG174" s="3"/>
      <c r="NQH174" s="3"/>
      <c r="NQI174" s="3"/>
      <c r="NQJ174" s="3"/>
      <c r="NQK174" s="3"/>
      <c r="NQL174" s="3"/>
      <c r="NQM174" s="3"/>
      <c r="NQN174" s="3"/>
      <c r="NQO174" s="3"/>
      <c r="NQP174" s="3"/>
      <c r="NQQ174" s="3"/>
      <c r="NQR174" s="3"/>
      <c r="NQS174" s="3"/>
      <c r="NQT174" s="3"/>
      <c r="NQU174" s="3"/>
      <c r="NQV174" s="3"/>
      <c r="NQW174" s="3"/>
      <c r="NQX174" s="3"/>
      <c r="NQY174" s="3"/>
      <c r="NQZ174" s="3"/>
      <c r="NRA174" s="3"/>
      <c r="NRB174" s="3"/>
      <c r="NRC174" s="3"/>
      <c r="NRD174" s="3"/>
      <c r="NRE174" s="3"/>
      <c r="NRF174" s="3"/>
      <c r="NRG174" s="3"/>
      <c r="NRH174" s="3"/>
      <c r="NRI174" s="3"/>
      <c r="NRJ174" s="3"/>
      <c r="NRK174" s="3"/>
      <c r="NRL174" s="3"/>
      <c r="NRM174" s="3"/>
      <c r="NRN174" s="3"/>
      <c r="NRO174" s="3"/>
      <c r="NRP174" s="3"/>
      <c r="NRQ174" s="3"/>
      <c r="NRR174" s="3"/>
      <c r="NRS174" s="3"/>
      <c r="NRT174" s="3"/>
      <c r="NRU174" s="3"/>
      <c r="NRV174" s="3"/>
      <c r="NRW174" s="3"/>
      <c r="NRX174" s="3"/>
      <c r="NRY174" s="3"/>
      <c r="NRZ174" s="3"/>
      <c r="NSA174" s="3"/>
      <c r="NSB174" s="3"/>
      <c r="NSC174" s="3"/>
      <c r="NSD174" s="3"/>
      <c r="NSE174" s="3"/>
      <c r="NSF174" s="3"/>
      <c r="NSG174" s="3"/>
      <c r="NSH174" s="3"/>
      <c r="NSI174" s="3"/>
      <c r="NSJ174" s="3"/>
      <c r="NSK174" s="3"/>
      <c r="NSL174" s="3"/>
      <c r="NSM174" s="3"/>
      <c r="NSN174" s="3"/>
      <c r="NSO174" s="3"/>
      <c r="NSP174" s="3"/>
      <c r="NSQ174" s="3"/>
      <c r="NSR174" s="3"/>
      <c r="NSS174" s="3"/>
      <c r="NST174" s="3"/>
      <c r="NSU174" s="3"/>
      <c r="NSV174" s="3"/>
      <c r="NSW174" s="3"/>
      <c r="NSX174" s="3"/>
      <c r="NSY174" s="3"/>
      <c r="NSZ174" s="3"/>
      <c r="NTA174" s="3"/>
      <c r="NTB174" s="3"/>
      <c r="NTC174" s="3"/>
      <c r="NTD174" s="3"/>
      <c r="NTE174" s="3"/>
      <c r="NTF174" s="3"/>
      <c r="NTG174" s="3"/>
      <c r="NTH174" s="3"/>
      <c r="NTI174" s="3"/>
      <c r="NTJ174" s="3"/>
      <c r="NTK174" s="3"/>
      <c r="NTL174" s="3"/>
      <c r="NTM174" s="3"/>
      <c r="NTN174" s="3"/>
      <c r="NTO174" s="3"/>
      <c r="NTP174" s="3"/>
      <c r="NTQ174" s="3"/>
      <c r="NTR174" s="3"/>
      <c r="NTS174" s="3"/>
      <c r="NTT174" s="3"/>
      <c r="NTU174" s="3"/>
      <c r="NTV174" s="3"/>
      <c r="NTW174" s="3"/>
      <c r="NTX174" s="3"/>
      <c r="NTY174" s="3"/>
      <c r="NTZ174" s="3"/>
      <c r="NUA174" s="3"/>
      <c r="NUB174" s="3"/>
      <c r="NUC174" s="3"/>
      <c r="NUD174" s="3"/>
      <c r="NUE174" s="3"/>
      <c r="NUF174" s="3"/>
      <c r="NUG174" s="3"/>
      <c r="NUH174" s="3"/>
      <c r="NUI174" s="3"/>
      <c r="NUJ174" s="3"/>
      <c r="NUK174" s="3"/>
      <c r="NUL174" s="3"/>
      <c r="NUM174" s="3"/>
      <c r="NUN174" s="3"/>
      <c r="NUO174" s="3"/>
      <c r="NUP174" s="3"/>
      <c r="NUQ174" s="3"/>
      <c r="NUR174" s="3"/>
      <c r="NUS174" s="3"/>
      <c r="NUT174" s="3"/>
      <c r="NUU174" s="3"/>
      <c r="NUV174" s="3"/>
      <c r="NUW174" s="3"/>
      <c r="NUX174" s="3"/>
      <c r="NUY174" s="3"/>
      <c r="NUZ174" s="3"/>
      <c r="NVA174" s="3"/>
      <c r="NVB174" s="3"/>
      <c r="NVC174" s="3"/>
      <c r="NVD174" s="3"/>
      <c r="NVE174" s="3"/>
      <c r="NVF174" s="3"/>
      <c r="NVG174" s="3"/>
      <c r="NVH174" s="3"/>
      <c r="NVI174" s="3"/>
      <c r="NVJ174" s="3"/>
      <c r="NVK174" s="3"/>
      <c r="NVL174" s="3"/>
      <c r="NVM174" s="3"/>
      <c r="NVN174" s="3"/>
      <c r="NVO174" s="3"/>
      <c r="NVP174" s="3"/>
      <c r="NVQ174" s="3"/>
      <c r="NVR174" s="3"/>
      <c r="NVS174" s="3"/>
      <c r="NVT174" s="3"/>
      <c r="NVU174" s="3"/>
      <c r="NVV174" s="3"/>
      <c r="NVW174" s="3"/>
      <c r="NVX174" s="3"/>
      <c r="NVY174" s="3"/>
      <c r="NVZ174" s="3"/>
      <c r="NWA174" s="3"/>
      <c r="NWB174" s="3"/>
      <c r="NWC174" s="3"/>
      <c r="NWD174" s="3"/>
      <c r="NWE174" s="3"/>
      <c r="NWF174" s="3"/>
      <c r="NWG174" s="3"/>
      <c r="NWH174" s="3"/>
      <c r="NWI174" s="3"/>
      <c r="NWJ174" s="3"/>
      <c r="NWK174" s="3"/>
      <c r="NWL174" s="3"/>
      <c r="NWM174" s="3"/>
      <c r="NWN174" s="3"/>
      <c r="NWO174" s="3"/>
      <c r="NWP174" s="3"/>
      <c r="NWQ174" s="3"/>
      <c r="NWR174" s="3"/>
      <c r="NWS174" s="3"/>
      <c r="NWT174" s="3"/>
      <c r="NWU174" s="3"/>
      <c r="NWV174" s="3"/>
      <c r="NWW174" s="3"/>
      <c r="NWX174" s="3"/>
      <c r="NWY174" s="3"/>
      <c r="NWZ174" s="3"/>
      <c r="NXA174" s="3"/>
      <c r="NXB174" s="3"/>
      <c r="NXC174" s="3"/>
      <c r="NXD174" s="3"/>
      <c r="NXE174" s="3"/>
      <c r="NXF174" s="3"/>
      <c r="NXG174" s="3"/>
      <c r="NXH174" s="3"/>
      <c r="NXI174" s="3"/>
      <c r="NXJ174" s="3"/>
      <c r="NXK174" s="3"/>
      <c r="NXL174" s="3"/>
      <c r="NXM174" s="3"/>
      <c r="NXN174" s="3"/>
      <c r="NXO174" s="3"/>
      <c r="NXP174" s="3"/>
      <c r="NXQ174" s="3"/>
      <c r="NXR174" s="3"/>
      <c r="NXS174" s="3"/>
      <c r="NXT174" s="3"/>
      <c r="NXU174" s="3"/>
      <c r="NXV174" s="3"/>
      <c r="NXW174" s="3"/>
      <c r="NXX174" s="3"/>
      <c r="NXY174" s="3"/>
      <c r="NXZ174" s="3"/>
      <c r="NYA174" s="3"/>
      <c r="NYB174" s="3"/>
      <c r="NYC174" s="3"/>
      <c r="NYD174" s="3"/>
      <c r="NYE174" s="3"/>
      <c r="NYF174" s="3"/>
      <c r="NYG174" s="3"/>
      <c r="NYH174" s="3"/>
      <c r="NYI174" s="3"/>
      <c r="NYJ174" s="3"/>
      <c r="NYK174" s="3"/>
      <c r="NYL174" s="3"/>
      <c r="NYM174" s="3"/>
      <c r="NYN174" s="3"/>
      <c r="NYO174" s="3"/>
      <c r="NYP174" s="3"/>
      <c r="NYQ174" s="3"/>
      <c r="NYR174" s="3"/>
      <c r="NYS174" s="3"/>
      <c r="NYT174" s="3"/>
      <c r="NYU174" s="3"/>
      <c r="NYV174" s="3"/>
      <c r="NYW174" s="3"/>
      <c r="NYX174" s="3"/>
      <c r="NYY174" s="3"/>
      <c r="NYZ174" s="3"/>
      <c r="NZA174" s="3"/>
      <c r="NZB174" s="3"/>
      <c r="NZC174" s="3"/>
      <c r="NZD174" s="3"/>
      <c r="NZE174" s="3"/>
      <c r="NZF174" s="3"/>
      <c r="NZG174" s="3"/>
      <c r="NZH174" s="3"/>
      <c r="NZI174" s="3"/>
      <c r="NZJ174" s="3"/>
      <c r="NZK174" s="3"/>
      <c r="NZL174" s="3"/>
      <c r="NZM174" s="3"/>
      <c r="NZN174" s="3"/>
      <c r="NZO174" s="3"/>
      <c r="NZP174" s="3"/>
      <c r="NZQ174" s="3"/>
      <c r="NZR174" s="3"/>
      <c r="NZS174" s="3"/>
      <c r="NZT174" s="3"/>
      <c r="NZU174" s="3"/>
      <c r="NZV174" s="3"/>
      <c r="NZW174" s="3"/>
      <c r="NZX174" s="3"/>
      <c r="NZY174" s="3"/>
      <c r="NZZ174" s="3"/>
      <c r="OAA174" s="3"/>
      <c r="OAB174" s="3"/>
      <c r="OAC174" s="3"/>
      <c r="OAD174" s="3"/>
      <c r="OAE174" s="3"/>
      <c r="OAF174" s="3"/>
      <c r="OAG174" s="3"/>
      <c r="OAH174" s="3"/>
      <c r="OAI174" s="3"/>
      <c r="OAJ174" s="3"/>
      <c r="OAK174" s="3"/>
      <c r="OAL174" s="3"/>
      <c r="OAM174" s="3"/>
      <c r="OAN174" s="3"/>
      <c r="OAO174" s="3"/>
      <c r="OAP174" s="3"/>
      <c r="OAQ174" s="3"/>
      <c r="OAR174" s="3"/>
      <c r="OAS174" s="3"/>
      <c r="OAT174" s="3"/>
      <c r="OAU174" s="3"/>
      <c r="OAV174" s="3"/>
      <c r="OAW174" s="3"/>
      <c r="OAX174" s="3"/>
      <c r="OAY174" s="3"/>
      <c r="OAZ174" s="3"/>
      <c r="OBA174" s="3"/>
      <c r="OBB174" s="3"/>
      <c r="OBC174" s="3"/>
      <c r="OBD174" s="3"/>
      <c r="OBE174" s="3"/>
      <c r="OBF174" s="3"/>
      <c r="OBG174" s="3"/>
      <c r="OBH174" s="3"/>
      <c r="OBI174" s="3"/>
      <c r="OBJ174" s="3"/>
      <c r="OBK174" s="3"/>
      <c r="OBL174" s="3"/>
      <c r="OBM174" s="3"/>
      <c r="OBN174" s="3"/>
      <c r="OBO174" s="3"/>
      <c r="OBP174" s="3"/>
      <c r="OBQ174" s="3"/>
      <c r="OBR174" s="3"/>
      <c r="OBS174" s="3"/>
      <c r="OBT174" s="3"/>
      <c r="OBU174" s="3"/>
      <c r="OBV174" s="3"/>
      <c r="OBW174" s="3"/>
      <c r="OBX174" s="3"/>
      <c r="OBY174" s="3"/>
      <c r="OBZ174" s="3"/>
      <c r="OCA174" s="3"/>
      <c r="OCB174" s="3"/>
      <c r="OCC174" s="3"/>
      <c r="OCD174" s="3"/>
      <c r="OCE174" s="3"/>
      <c r="OCF174" s="3"/>
      <c r="OCG174" s="3"/>
      <c r="OCH174" s="3"/>
      <c r="OCI174" s="3"/>
      <c r="OCJ174" s="3"/>
      <c r="OCK174" s="3"/>
      <c r="OCL174" s="3"/>
      <c r="OCM174" s="3"/>
      <c r="OCN174" s="3"/>
      <c r="OCO174" s="3"/>
      <c r="OCP174" s="3"/>
      <c r="OCQ174" s="3"/>
      <c r="OCR174" s="3"/>
      <c r="OCS174" s="3"/>
      <c r="OCT174" s="3"/>
      <c r="OCU174" s="3"/>
      <c r="OCV174" s="3"/>
      <c r="OCW174" s="3"/>
      <c r="OCX174" s="3"/>
      <c r="OCY174" s="3"/>
      <c r="OCZ174" s="3"/>
      <c r="ODA174" s="3"/>
      <c r="ODB174" s="3"/>
      <c r="ODC174" s="3"/>
      <c r="ODD174" s="3"/>
      <c r="ODE174" s="3"/>
      <c r="ODF174" s="3"/>
      <c r="ODG174" s="3"/>
      <c r="ODH174" s="3"/>
      <c r="ODI174" s="3"/>
      <c r="ODJ174" s="3"/>
      <c r="ODK174" s="3"/>
      <c r="ODL174" s="3"/>
      <c r="ODM174" s="3"/>
      <c r="ODN174" s="3"/>
      <c r="ODO174" s="3"/>
      <c r="ODP174" s="3"/>
      <c r="ODQ174" s="3"/>
      <c r="ODR174" s="3"/>
      <c r="ODS174" s="3"/>
      <c r="ODT174" s="3"/>
      <c r="ODU174" s="3"/>
      <c r="ODV174" s="3"/>
      <c r="ODW174" s="3"/>
      <c r="ODX174" s="3"/>
      <c r="ODY174" s="3"/>
      <c r="ODZ174" s="3"/>
      <c r="OEA174" s="3"/>
      <c r="OEB174" s="3"/>
      <c r="OEC174" s="3"/>
      <c r="OED174" s="3"/>
      <c r="OEE174" s="3"/>
      <c r="OEF174" s="3"/>
      <c r="OEG174" s="3"/>
      <c r="OEH174" s="3"/>
      <c r="OEI174" s="3"/>
      <c r="OEJ174" s="3"/>
      <c r="OEK174" s="3"/>
      <c r="OEL174" s="3"/>
      <c r="OEM174" s="3"/>
      <c r="OEN174" s="3"/>
      <c r="OEO174" s="3"/>
      <c r="OEP174" s="3"/>
      <c r="OEQ174" s="3"/>
      <c r="OER174" s="3"/>
      <c r="OES174" s="3"/>
      <c r="OET174" s="3"/>
      <c r="OEU174" s="3"/>
      <c r="OEV174" s="3"/>
      <c r="OEW174" s="3"/>
      <c r="OEX174" s="3"/>
      <c r="OEY174" s="3"/>
      <c r="OEZ174" s="3"/>
      <c r="OFA174" s="3"/>
      <c r="OFB174" s="3"/>
      <c r="OFC174" s="3"/>
      <c r="OFD174" s="3"/>
      <c r="OFE174" s="3"/>
      <c r="OFF174" s="3"/>
      <c r="OFG174" s="3"/>
      <c r="OFH174" s="3"/>
      <c r="OFI174" s="3"/>
      <c r="OFJ174" s="3"/>
      <c r="OFK174" s="3"/>
      <c r="OFL174" s="3"/>
      <c r="OFM174" s="3"/>
      <c r="OFN174" s="3"/>
      <c r="OFO174" s="3"/>
      <c r="OFP174" s="3"/>
      <c r="OFQ174" s="3"/>
      <c r="OFR174" s="3"/>
      <c r="OFS174" s="3"/>
      <c r="OFT174" s="3"/>
      <c r="OFU174" s="3"/>
      <c r="OFV174" s="3"/>
      <c r="OFW174" s="3"/>
      <c r="OFX174" s="3"/>
      <c r="OFY174" s="3"/>
      <c r="OFZ174" s="3"/>
      <c r="OGA174" s="3"/>
      <c r="OGB174" s="3"/>
      <c r="OGC174" s="3"/>
      <c r="OGD174" s="3"/>
      <c r="OGE174" s="3"/>
      <c r="OGF174" s="3"/>
      <c r="OGG174" s="3"/>
      <c r="OGH174" s="3"/>
      <c r="OGI174" s="3"/>
      <c r="OGJ174" s="3"/>
      <c r="OGK174" s="3"/>
      <c r="OGL174" s="3"/>
      <c r="OGM174" s="3"/>
      <c r="OGN174" s="3"/>
      <c r="OGO174" s="3"/>
      <c r="OGP174" s="3"/>
      <c r="OGQ174" s="3"/>
      <c r="OGR174" s="3"/>
      <c r="OGS174" s="3"/>
      <c r="OGT174" s="3"/>
      <c r="OGU174" s="3"/>
      <c r="OGV174" s="3"/>
      <c r="OGW174" s="3"/>
      <c r="OGX174" s="3"/>
      <c r="OGY174" s="3"/>
      <c r="OGZ174" s="3"/>
      <c r="OHA174" s="3"/>
      <c r="OHB174" s="3"/>
      <c r="OHC174" s="3"/>
      <c r="OHD174" s="3"/>
      <c r="OHE174" s="3"/>
      <c r="OHF174" s="3"/>
      <c r="OHG174" s="3"/>
      <c r="OHH174" s="3"/>
      <c r="OHI174" s="3"/>
      <c r="OHJ174" s="3"/>
      <c r="OHK174" s="3"/>
      <c r="OHL174" s="3"/>
      <c r="OHM174" s="3"/>
      <c r="OHN174" s="3"/>
      <c r="OHO174" s="3"/>
      <c r="OHP174" s="3"/>
      <c r="OHQ174" s="3"/>
      <c r="OHR174" s="3"/>
      <c r="OHS174" s="3"/>
      <c r="OHT174" s="3"/>
      <c r="OHU174" s="3"/>
      <c r="OHV174" s="3"/>
      <c r="OHW174" s="3"/>
      <c r="OHX174" s="3"/>
      <c r="OHY174" s="3"/>
      <c r="OHZ174" s="3"/>
      <c r="OIA174" s="3"/>
      <c r="OIB174" s="3"/>
      <c r="OIC174" s="3"/>
      <c r="OID174" s="3"/>
      <c r="OIE174" s="3"/>
      <c r="OIF174" s="3"/>
      <c r="OIG174" s="3"/>
      <c r="OIH174" s="3"/>
      <c r="OII174" s="3"/>
      <c r="OIJ174" s="3"/>
      <c r="OIK174" s="3"/>
      <c r="OIL174" s="3"/>
      <c r="OIM174" s="3"/>
      <c r="OIN174" s="3"/>
      <c r="OIO174" s="3"/>
      <c r="OIP174" s="3"/>
      <c r="OIQ174" s="3"/>
      <c r="OIR174" s="3"/>
      <c r="OIS174" s="3"/>
      <c r="OIT174" s="3"/>
      <c r="OIU174" s="3"/>
      <c r="OIV174" s="3"/>
      <c r="OIW174" s="3"/>
      <c r="OIX174" s="3"/>
      <c r="OIY174" s="3"/>
      <c r="OIZ174" s="3"/>
      <c r="OJA174" s="3"/>
      <c r="OJB174" s="3"/>
      <c r="OJC174" s="3"/>
      <c r="OJD174" s="3"/>
      <c r="OJE174" s="3"/>
      <c r="OJF174" s="3"/>
      <c r="OJG174" s="3"/>
      <c r="OJH174" s="3"/>
      <c r="OJI174" s="3"/>
      <c r="OJJ174" s="3"/>
      <c r="OJK174" s="3"/>
      <c r="OJL174" s="3"/>
      <c r="OJM174" s="3"/>
      <c r="OJN174" s="3"/>
      <c r="OJO174" s="3"/>
      <c r="OJP174" s="3"/>
      <c r="OJQ174" s="3"/>
      <c r="OJR174" s="3"/>
      <c r="OJS174" s="3"/>
      <c r="OJT174" s="3"/>
      <c r="OJU174" s="3"/>
      <c r="OJV174" s="3"/>
      <c r="OJW174" s="3"/>
      <c r="OJX174" s="3"/>
      <c r="OJY174" s="3"/>
      <c r="OJZ174" s="3"/>
      <c r="OKA174" s="3"/>
      <c r="OKB174" s="3"/>
      <c r="OKC174" s="3"/>
      <c r="OKD174" s="3"/>
      <c r="OKE174" s="3"/>
      <c r="OKF174" s="3"/>
      <c r="OKG174" s="3"/>
      <c r="OKH174" s="3"/>
      <c r="OKI174" s="3"/>
      <c r="OKJ174" s="3"/>
      <c r="OKK174" s="3"/>
      <c r="OKL174" s="3"/>
      <c r="OKM174" s="3"/>
      <c r="OKN174" s="3"/>
      <c r="OKO174" s="3"/>
      <c r="OKP174" s="3"/>
      <c r="OKQ174" s="3"/>
      <c r="OKR174" s="3"/>
      <c r="OKS174" s="3"/>
      <c r="OKT174" s="3"/>
      <c r="OKU174" s="3"/>
      <c r="OKV174" s="3"/>
      <c r="OKW174" s="3"/>
      <c r="OKX174" s="3"/>
      <c r="OKY174" s="3"/>
      <c r="OKZ174" s="3"/>
      <c r="OLA174" s="3"/>
      <c r="OLB174" s="3"/>
      <c r="OLC174" s="3"/>
      <c r="OLD174" s="3"/>
      <c r="OLE174" s="3"/>
      <c r="OLF174" s="3"/>
      <c r="OLG174" s="3"/>
      <c r="OLH174" s="3"/>
      <c r="OLI174" s="3"/>
      <c r="OLJ174" s="3"/>
      <c r="OLK174" s="3"/>
      <c r="OLL174" s="3"/>
      <c r="OLM174" s="3"/>
      <c r="OLN174" s="3"/>
      <c r="OLO174" s="3"/>
      <c r="OLP174" s="3"/>
      <c r="OLQ174" s="3"/>
      <c r="OLR174" s="3"/>
      <c r="OLS174" s="3"/>
      <c r="OLT174" s="3"/>
      <c r="OLU174" s="3"/>
      <c r="OLV174" s="3"/>
      <c r="OLW174" s="3"/>
      <c r="OLX174" s="3"/>
      <c r="OLY174" s="3"/>
      <c r="OLZ174" s="3"/>
      <c r="OMA174" s="3"/>
      <c r="OMB174" s="3"/>
      <c r="OMC174" s="3"/>
      <c r="OMD174" s="3"/>
      <c r="OME174" s="3"/>
      <c r="OMF174" s="3"/>
      <c r="OMG174" s="3"/>
      <c r="OMH174" s="3"/>
      <c r="OMI174" s="3"/>
      <c r="OMJ174" s="3"/>
      <c r="OMK174" s="3"/>
      <c r="OML174" s="3"/>
      <c r="OMM174" s="3"/>
      <c r="OMN174" s="3"/>
      <c r="OMO174" s="3"/>
      <c r="OMP174" s="3"/>
      <c r="OMQ174" s="3"/>
      <c r="OMR174" s="3"/>
      <c r="OMS174" s="3"/>
      <c r="OMT174" s="3"/>
      <c r="OMU174" s="3"/>
      <c r="OMV174" s="3"/>
      <c r="OMW174" s="3"/>
      <c r="OMX174" s="3"/>
      <c r="OMY174" s="3"/>
      <c r="OMZ174" s="3"/>
      <c r="ONA174" s="3"/>
      <c r="ONB174" s="3"/>
      <c r="ONC174" s="3"/>
      <c r="OND174" s="3"/>
      <c r="ONE174" s="3"/>
      <c r="ONF174" s="3"/>
      <c r="ONG174" s="3"/>
      <c r="ONH174" s="3"/>
      <c r="ONI174" s="3"/>
      <c r="ONJ174" s="3"/>
      <c r="ONK174" s="3"/>
      <c r="ONL174" s="3"/>
      <c r="ONM174" s="3"/>
      <c r="ONN174" s="3"/>
      <c r="ONO174" s="3"/>
      <c r="ONP174" s="3"/>
      <c r="ONQ174" s="3"/>
      <c r="ONR174" s="3"/>
      <c r="ONS174" s="3"/>
      <c r="ONT174" s="3"/>
      <c r="ONU174" s="3"/>
      <c r="ONV174" s="3"/>
      <c r="ONW174" s="3"/>
      <c r="ONX174" s="3"/>
      <c r="ONY174" s="3"/>
      <c r="ONZ174" s="3"/>
      <c r="OOA174" s="3"/>
      <c r="OOB174" s="3"/>
      <c r="OOC174" s="3"/>
      <c r="OOD174" s="3"/>
      <c r="OOE174" s="3"/>
      <c r="OOF174" s="3"/>
      <c r="OOG174" s="3"/>
      <c r="OOH174" s="3"/>
      <c r="OOI174" s="3"/>
      <c r="OOJ174" s="3"/>
      <c r="OOK174" s="3"/>
      <c r="OOL174" s="3"/>
      <c r="OOM174" s="3"/>
      <c r="OON174" s="3"/>
      <c r="OOO174" s="3"/>
      <c r="OOP174" s="3"/>
      <c r="OOQ174" s="3"/>
      <c r="OOR174" s="3"/>
      <c r="OOS174" s="3"/>
      <c r="OOT174" s="3"/>
      <c r="OOU174" s="3"/>
      <c r="OOV174" s="3"/>
      <c r="OOW174" s="3"/>
      <c r="OOX174" s="3"/>
      <c r="OOY174" s="3"/>
      <c r="OOZ174" s="3"/>
      <c r="OPA174" s="3"/>
      <c r="OPB174" s="3"/>
      <c r="OPC174" s="3"/>
      <c r="OPD174" s="3"/>
      <c r="OPE174" s="3"/>
      <c r="OPF174" s="3"/>
      <c r="OPG174" s="3"/>
      <c r="OPH174" s="3"/>
      <c r="OPI174" s="3"/>
      <c r="OPJ174" s="3"/>
      <c r="OPK174" s="3"/>
      <c r="OPL174" s="3"/>
      <c r="OPM174" s="3"/>
      <c r="OPN174" s="3"/>
      <c r="OPO174" s="3"/>
      <c r="OPP174" s="3"/>
      <c r="OPQ174" s="3"/>
      <c r="OPR174" s="3"/>
      <c r="OPS174" s="3"/>
      <c r="OPT174" s="3"/>
      <c r="OPU174" s="3"/>
      <c r="OPV174" s="3"/>
      <c r="OPW174" s="3"/>
      <c r="OPX174" s="3"/>
      <c r="OPY174" s="3"/>
      <c r="OPZ174" s="3"/>
      <c r="OQA174" s="3"/>
      <c r="OQB174" s="3"/>
      <c r="OQC174" s="3"/>
      <c r="OQD174" s="3"/>
      <c r="OQE174" s="3"/>
      <c r="OQF174" s="3"/>
      <c r="OQG174" s="3"/>
      <c r="OQH174" s="3"/>
      <c r="OQI174" s="3"/>
      <c r="OQJ174" s="3"/>
      <c r="OQK174" s="3"/>
      <c r="OQL174" s="3"/>
      <c r="OQM174" s="3"/>
      <c r="OQN174" s="3"/>
      <c r="OQO174" s="3"/>
      <c r="OQP174" s="3"/>
      <c r="OQQ174" s="3"/>
      <c r="OQR174" s="3"/>
      <c r="OQS174" s="3"/>
      <c r="OQT174" s="3"/>
      <c r="OQU174" s="3"/>
      <c r="OQV174" s="3"/>
      <c r="OQW174" s="3"/>
      <c r="OQX174" s="3"/>
      <c r="OQY174" s="3"/>
      <c r="OQZ174" s="3"/>
      <c r="ORA174" s="3"/>
      <c r="ORB174" s="3"/>
      <c r="ORC174" s="3"/>
      <c r="ORD174" s="3"/>
      <c r="ORE174" s="3"/>
      <c r="ORF174" s="3"/>
      <c r="ORG174" s="3"/>
      <c r="ORH174" s="3"/>
      <c r="ORI174" s="3"/>
      <c r="ORJ174" s="3"/>
      <c r="ORK174" s="3"/>
      <c r="ORL174" s="3"/>
      <c r="ORM174" s="3"/>
      <c r="ORN174" s="3"/>
      <c r="ORO174" s="3"/>
      <c r="ORP174" s="3"/>
      <c r="ORQ174" s="3"/>
      <c r="ORR174" s="3"/>
      <c r="ORS174" s="3"/>
      <c r="ORT174" s="3"/>
      <c r="ORU174" s="3"/>
      <c r="ORV174" s="3"/>
      <c r="ORW174" s="3"/>
      <c r="ORX174" s="3"/>
      <c r="ORY174" s="3"/>
      <c r="ORZ174" s="3"/>
      <c r="OSA174" s="3"/>
      <c r="OSB174" s="3"/>
      <c r="OSC174" s="3"/>
      <c r="OSD174" s="3"/>
      <c r="OSE174" s="3"/>
      <c r="OSF174" s="3"/>
      <c r="OSG174" s="3"/>
      <c r="OSH174" s="3"/>
      <c r="OSI174" s="3"/>
      <c r="OSJ174" s="3"/>
      <c r="OSK174" s="3"/>
      <c r="OSL174" s="3"/>
      <c r="OSM174" s="3"/>
      <c r="OSN174" s="3"/>
      <c r="OSO174" s="3"/>
      <c r="OSP174" s="3"/>
      <c r="OSQ174" s="3"/>
      <c r="OSR174" s="3"/>
      <c r="OSS174" s="3"/>
      <c r="OST174" s="3"/>
      <c r="OSU174" s="3"/>
      <c r="OSV174" s="3"/>
      <c r="OSW174" s="3"/>
      <c r="OSX174" s="3"/>
      <c r="OSY174" s="3"/>
      <c r="OSZ174" s="3"/>
      <c r="OTA174" s="3"/>
      <c r="OTB174" s="3"/>
      <c r="OTC174" s="3"/>
      <c r="OTD174" s="3"/>
      <c r="OTE174" s="3"/>
      <c r="OTF174" s="3"/>
      <c r="OTG174" s="3"/>
      <c r="OTH174" s="3"/>
      <c r="OTI174" s="3"/>
      <c r="OTJ174" s="3"/>
      <c r="OTK174" s="3"/>
      <c r="OTL174" s="3"/>
      <c r="OTM174" s="3"/>
      <c r="OTN174" s="3"/>
      <c r="OTO174" s="3"/>
      <c r="OTP174" s="3"/>
      <c r="OTQ174" s="3"/>
      <c r="OTR174" s="3"/>
      <c r="OTS174" s="3"/>
      <c r="OTT174" s="3"/>
      <c r="OTU174" s="3"/>
      <c r="OTV174" s="3"/>
      <c r="OTW174" s="3"/>
      <c r="OTX174" s="3"/>
      <c r="OTY174" s="3"/>
      <c r="OTZ174" s="3"/>
      <c r="OUA174" s="3"/>
      <c r="OUB174" s="3"/>
      <c r="OUC174" s="3"/>
      <c r="OUD174" s="3"/>
      <c r="OUE174" s="3"/>
      <c r="OUF174" s="3"/>
      <c r="OUG174" s="3"/>
      <c r="OUH174" s="3"/>
      <c r="OUI174" s="3"/>
      <c r="OUJ174" s="3"/>
      <c r="OUK174" s="3"/>
      <c r="OUL174" s="3"/>
      <c r="OUM174" s="3"/>
      <c r="OUN174" s="3"/>
      <c r="OUO174" s="3"/>
      <c r="OUP174" s="3"/>
      <c r="OUQ174" s="3"/>
      <c r="OUR174" s="3"/>
      <c r="OUS174" s="3"/>
      <c r="OUT174" s="3"/>
      <c r="OUU174" s="3"/>
      <c r="OUV174" s="3"/>
      <c r="OUW174" s="3"/>
      <c r="OUX174" s="3"/>
      <c r="OUY174" s="3"/>
      <c r="OUZ174" s="3"/>
      <c r="OVA174" s="3"/>
      <c r="OVB174" s="3"/>
      <c r="OVC174" s="3"/>
      <c r="OVD174" s="3"/>
      <c r="OVE174" s="3"/>
      <c r="OVF174" s="3"/>
      <c r="OVG174" s="3"/>
      <c r="OVH174" s="3"/>
      <c r="OVI174" s="3"/>
      <c r="OVJ174" s="3"/>
      <c r="OVK174" s="3"/>
      <c r="OVL174" s="3"/>
      <c r="OVM174" s="3"/>
      <c r="OVN174" s="3"/>
      <c r="OVO174" s="3"/>
      <c r="OVP174" s="3"/>
      <c r="OVQ174" s="3"/>
      <c r="OVR174" s="3"/>
      <c r="OVS174" s="3"/>
      <c r="OVT174" s="3"/>
      <c r="OVU174" s="3"/>
      <c r="OVV174" s="3"/>
      <c r="OVW174" s="3"/>
      <c r="OVX174" s="3"/>
      <c r="OVY174" s="3"/>
      <c r="OVZ174" s="3"/>
      <c r="OWA174" s="3"/>
      <c r="OWB174" s="3"/>
      <c r="OWC174" s="3"/>
      <c r="OWD174" s="3"/>
      <c r="OWE174" s="3"/>
      <c r="OWF174" s="3"/>
      <c r="OWG174" s="3"/>
      <c r="OWH174" s="3"/>
      <c r="OWI174" s="3"/>
      <c r="OWJ174" s="3"/>
      <c r="OWK174" s="3"/>
      <c r="OWL174" s="3"/>
      <c r="OWM174" s="3"/>
      <c r="OWN174" s="3"/>
      <c r="OWO174" s="3"/>
      <c r="OWP174" s="3"/>
      <c r="OWQ174" s="3"/>
      <c r="OWR174" s="3"/>
      <c r="OWS174" s="3"/>
      <c r="OWT174" s="3"/>
      <c r="OWU174" s="3"/>
      <c r="OWV174" s="3"/>
      <c r="OWW174" s="3"/>
      <c r="OWX174" s="3"/>
      <c r="OWY174" s="3"/>
      <c r="OWZ174" s="3"/>
      <c r="OXA174" s="3"/>
      <c r="OXB174" s="3"/>
      <c r="OXC174" s="3"/>
      <c r="OXD174" s="3"/>
      <c r="OXE174" s="3"/>
      <c r="OXF174" s="3"/>
      <c r="OXG174" s="3"/>
      <c r="OXH174" s="3"/>
      <c r="OXI174" s="3"/>
      <c r="OXJ174" s="3"/>
      <c r="OXK174" s="3"/>
      <c r="OXL174" s="3"/>
      <c r="OXM174" s="3"/>
      <c r="OXN174" s="3"/>
      <c r="OXO174" s="3"/>
      <c r="OXP174" s="3"/>
      <c r="OXQ174" s="3"/>
      <c r="OXR174" s="3"/>
      <c r="OXS174" s="3"/>
      <c r="OXT174" s="3"/>
      <c r="OXU174" s="3"/>
      <c r="OXV174" s="3"/>
      <c r="OXW174" s="3"/>
      <c r="OXX174" s="3"/>
      <c r="OXY174" s="3"/>
      <c r="OXZ174" s="3"/>
      <c r="OYA174" s="3"/>
      <c r="OYB174" s="3"/>
      <c r="OYC174" s="3"/>
      <c r="OYD174" s="3"/>
      <c r="OYE174" s="3"/>
      <c r="OYF174" s="3"/>
      <c r="OYG174" s="3"/>
      <c r="OYH174" s="3"/>
      <c r="OYI174" s="3"/>
      <c r="OYJ174" s="3"/>
      <c r="OYK174" s="3"/>
      <c r="OYL174" s="3"/>
      <c r="OYM174" s="3"/>
      <c r="OYN174" s="3"/>
      <c r="OYO174" s="3"/>
      <c r="OYP174" s="3"/>
      <c r="OYQ174" s="3"/>
      <c r="OYR174" s="3"/>
      <c r="OYS174" s="3"/>
      <c r="OYT174" s="3"/>
      <c r="OYU174" s="3"/>
      <c r="OYV174" s="3"/>
      <c r="OYW174" s="3"/>
      <c r="OYX174" s="3"/>
      <c r="OYY174" s="3"/>
      <c r="OYZ174" s="3"/>
      <c r="OZA174" s="3"/>
      <c r="OZB174" s="3"/>
      <c r="OZC174" s="3"/>
      <c r="OZD174" s="3"/>
      <c r="OZE174" s="3"/>
      <c r="OZF174" s="3"/>
      <c r="OZG174" s="3"/>
      <c r="OZH174" s="3"/>
      <c r="OZI174" s="3"/>
      <c r="OZJ174" s="3"/>
      <c r="OZK174" s="3"/>
      <c r="OZL174" s="3"/>
      <c r="OZM174" s="3"/>
      <c r="OZN174" s="3"/>
      <c r="OZO174" s="3"/>
      <c r="OZP174" s="3"/>
      <c r="OZQ174" s="3"/>
      <c r="OZR174" s="3"/>
      <c r="OZS174" s="3"/>
      <c r="OZT174" s="3"/>
      <c r="OZU174" s="3"/>
      <c r="OZV174" s="3"/>
      <c r="OZW174" s="3"/>
      <c r="OZX174" s="3"/>
      <c r="OZY174" s="3"/>
      <c r="OZZ174" s="3"/>
      <c r="PAA174" s="3"/>
      <c r="PAB174" s="3"/>
      <c r="PAC174" s="3"/>
      <c r="PAD174" s="3"/>
      <c r="PAE174" s="3"/>
      <c r="PAF174" s="3"/>
      <c r="PAG174" s="3"/>
      <c r="PAH174" s="3"/>
      <c r="PAI174" s="3"/>
      <c r="PAJ174" s="3"/>
      <c r="PAK174" s="3"/>
      <c r="PAL174" s="3"/>
      <c r="PAM174" s="3"/>
      <c r="PAN174" s="3"/>
      <c r="PAO174" s="3"/>
      <c r="PAP174" s="3"/>
      <c r="PAQ174" s="3"/>
      <c r="PAR174" s="3"/>
      <c r="PAS174" s="3"/>
      <c r="PAT174" s="3"/>
      <c r="PAU174" s="3"/>
      <c r="PAV174" s="3"/>
      <c r="PAW174" s="3"/>
      <c r="PAX174" s="3"/>
      <c r="PAY174" s="3"/>
      <c r="PAZ174" s="3"/>
      <c r="PBA174" s="3"/>
      <c r="PBB174" s="3"/>
      <c r="PBC174" s="3"/>
      <c r="PBD174" s="3"/>
      <c r="PBE174" s="3"/>
      <c r="PBF174" s="3"/>
      <c r="PBG174" s="3"/>
      <c r="PBH174" s="3"/>
      <c r="PBI174" s="3"/>
      <c r="PBJ174" s="3"/>
      <c r="PBK174" s="3"/>
      <c r="PBL174" s="3"/>
      <c r="PBM174" s="3"/>
      <c r="PBN174" s="3"/>
      <c r="PBO174" s="3"/>
      <c r="PBP174" s="3"/>
      <c r="PBQ174" s="3"/>
      <c r="PBR174" s="3"/>
      <c r="PBS174" s="3"/>
      <c r="PBT174" s="3"/>
      <c r="PBU174" s="3"/>
      <c r="PBV174" s="3"/>
      <c r="PBW174" s="3"/>
      <c r="PBX174" s="3"/>
      <c r="PBY174" s="3"/>
      <c r="PBZ174" s="3"/>
      <c r="PCA174" s="3"/>
      <c r="PCB174" s="3"/>
      <c r="PCC174" s="3"/>
      <c r="PCD174" s="3"/>
      <c r="PCE174" s="3"/>
      <c r="PCF174" s="3"/>
      <c r="PCG174" s="3"/>
      <c r="PCH174" s="3"/>
      <c r="PCI174" s="3"/>
      <c r="PCJ174" s="3"/>
      <c r="PCK174" s="3"/>
      <c r="PCL174" s="3"/>
      <c r="PCM174" s="3"/>
      <c r="PCN174" s="3"/>
      <c r="PCO174" s="3"/>
      <c r="PCP174" s="3"/>
      <c r="PCQ174" s="3"/>
      <c r="PCR174" s="3"/>
      <c r="PCS174" s="3"/>
      <c r="PCT174" s="3"/>
      <c r="PCU174" s="3"/>
      <c r="PCV174" s="3"/>
      <c r="PCW174" s="3"/>
      <c r="PCX174" s="3"/>
      <c r="PCY174" s="3"/>
      <c r="PCZ174" s="3"/>
      <c r="PDA174" s="3"/>
      <c r="PDB174" s="3"/>
      <c r="PDC174" s="3"/>
      <c r="PDD174" s="3"/>
      <c r="PDE174" s="3"/>
      <c r="PDF174" s="3"/>
      <c r="PDG174" s="3"/>
      <c r="PDH174" s="3"/>
      <c r="PDI174" s="3"/>
      <c r="PDJ174" s="3"/>
      <c r="PDK174" s="3"/>
      <c r="PDL174" s="3"/>
      <c r="PDM174" s="3"/>
      <c r="PDN174" s="3"/>
      <c r="PDO174" s="3"/>
      <c r="PDP174" s="3"/>
      <c r="PDQ174" s="3"/>
      <c r="PDR174" s="3"/>
      <c r="PDS174" s="3"/>
      <c r="PDT174" s="3"/>
      <c r="PDU174" s="3"/>
      <c r="PDV174" s="3"/>
      <c r="PDW174" s="3"/>
      <c r="PDX174" s="3"/>
      <c r="PDY174" s="3"/>
      <c r="PDZ174" s="3"/>
      <c r="PEA174" s="3"/>
      <c r="PEB174" s="3"/>
      <c r="PEC174" s="3"/>
      <c r="PED174" s="3"/>
      <c r="PEE174" s="3"/>
      <c r="PEF174" s="3"/>
      <c r="PEG174" s="3"/>
      <c r="PEH174" s="3"/>
      <c r="PEI174" s="3"/>
      <c r="PEJ174" s="3"/>
      <c r="PEK174" s="3"/>
      <c r="PEL174" s="3"/>
      <c r="PEM174" s="3"/>
      <c r="PEN174" s="3"/>
      <c r="PEO174" s="3"/>
      <c r="PEP174" s="3"/>
      <c r="PEQ174" s="3"/>
      <c r="PER174" s="3"/>
      <c r="PES174" s="3"/>
      <c r="PET174" s="3"/>
      <c r="PEU174" s="3"/>
      <c r="PEV174" s="3"/>
      <c r="PEW174" s="3"/>
      <c r="PEX174" s="3"/>
      <c r="PEY174" s="3"/>
      <c r="PEZ174" s="3"/>
      <c r="PFA174" s="3"/>
      <c r="PFB174" s="3"/>
      <c r="PFC174" s="3"/>
      <c r="PFD174" s="3"/>
      <c r="PFE174" s="3"/>
      <c r="PFF174" s="3"/>
      <c r="PFG174" s="3"/>
      <c r="PFH174" s="3"/>
      <c r="PFI174" s="3"/>
      <c r="PFJ174" s="3"/>
      <c r="PFK174" s="3"/>
      <c r="PFL174" s="3"/>
      <c r="PFM174" s="3"/>
      <c r="PFN174" s="3"/>
      <c r="PFO174" s="3"/>
      <c r="PFP174" s="3"/>
      <c r="PFQ174" s="3"/>
      <c r="PFR174" s="3"/>
      <c r="PFS174" s="3"/>
      <c r="PFT174" s="3"/>
      <c r="PFU174" s="3"/>
      <c r="PFV174" s="3"/>
      <c r="PFW174" s="3"/>
      <c r="PFX174" s="3"/>
      <c r="PFY174" s="3"/>
      <c r="PFZ174" s="3"/>
      <c r="PGA174" s="3"/>
      <c r="PGB174" s="3"/>
      <c r="PGC174" s="3"/>
      <c r="PGD174" s="3"/>
      <c r="PGE174" s="3"/>
      <c r="PGF174" s="3"/>
      <c r="PGG174" s="3"/>
      <c r="PGH174" s="3"/>
      <c r="PGI174" s="3"/>
      <c r="PGJ174" s="3"/>
      <c r="PGK174" s="3"/>
      <c r="PGL174" s="3"/>
      <c r="PGM174" s="3"/>
      <c r="PGN174" s="3"/>
      <c r="PGO174" s="3"/>
      <c r="PGP174" s="3"/>
      <c r="PGQ174" s="3"/>
      <c r="PGR174" s="3"/>
      <c r="PGS174" s="3"/>
      <c r="PGT174" s="3"/>
      <c r="PGU174" s="3"/>
      <c r="PGV174" s="3"/>
      <c r="PGW174" s="3"/>
      <c r="PGX174" s="3"/>
      <c r="PGY174" s="3"/>
      <c r="PGZ174" s="3"/>
      <c r="PHA174" s="3"/>
      <c r="PHB174" s="3"/>
      <c r="PHC174" s="3"/>
      <c r="PHD174" s="3"/>
      <c r="PHE174" s="3"/>
      <c r="PHF174" s="3"/>
      <c r="PHG174" s="3"/>
      <c r="PHH174" s="3"/>
      <c r="PHI174" s="3"/>
      <c r="PHJ174" s="3"/>
      <c r="PHK174" s="3"/>
      <c r="PHL174" s="3"/>
      <c r="PHM174" s="3"/>
      <c r="PHN174" s="3"/>
      <c r="PHO174" s="3"/>
      <c r="PHP174" s="3"/>
      <c r="PHQ174" s="3"/>
      <c r="PHR174" s="3"/>
      <c r="PHS174" s="3"/>
      <c r="PHT174" s="3"/>
      <c r="PHU174" s="3"/>
      <c r="PHV174" s="3"/>
      <c r="PHW174" s="3"/>
      <c r="PHX174" s="3"/>
      <c r="PHY174" s="3"/>
      <c r="PHZ174" s="3"/>
      <c r="PIA174" s="3"/>
      <c r="PIB174" s="3"/>
      <c r="PIC174" s="3"/>
      <c r="PID174" s="3"/>
      <c r="PIE174" s="3"/>
      <c r="PIF174" s="3"/>
      <c r="PIG174" s="3"/>
      <c r="PIH174" s="3"/>
      <c r="PII174" s="3"/>
      <c r="PIJ174" s="3"/>
      <c r="PIK174" s="3"/>
      <c r="PIL174" s="3"/>
      <c r="PIM174" s="3"/>
      <c r="PIN174" s="3"/>
      <c r="PIO174" s="3"/>
      <c r="PIP174" s="3"/>
      <c r="PIQ174" s="3"/>
      <c r="PIR174" s="3"/>
      <c r="PIS174" s="3"/>
      <c r="PIT174" s="3"/>
      <c r="PIU174" s="3"/>
      <c r="PIV174" s="3"/>
      <c r="PIW174" s="3"/>
      <c r="PIX174" s="3"/>
      <c r="PIY174" s="3"/>
      <c r="PIZ174" s="3"/>
      <c r="PJA174" s="3"/>
      <c r="PJB174" s="3"/>
      <c r="PJC174" s="3"/>
      <c r="PJD174" s="3"/>
      <c r="PJE174" s="3"/>
      <c r="PJF174" s="3"/>
      <c r="PJG174" s="3"/>
      <c r="PJH174" s="3"/>
      <c r="PJI174" s="3"/>
      <c r="PJJ174" s="3"/>
      <c r="PJK174" s="3"/>
      <c r="PJL174" s="3"/>
      <c r="PJM174" s="3"/>
      <c r="PJN174" s="3"/>
      <c r="PJO174" s="3"/>
      <c r="PJP174" s="3"/>
      <c r="PJQ174" s="3"/>
      <c r="PJR174" s="3"/>
      <c r="PJS174" s="3"/>
      <c r="PJT174" s="3"/>
      <c r="PJU174" s="3"/>
      <c r="PJV174" s="3"/>
      <c r="PJW174" s="3"/>
      <c r="PJX174" s="3"/>
      <c r="PJY174" s="3"/>
      <c r="PJZ174" s="3"/>
      <c r="PKA174" s="3"/>
      <c r="PKB174" s="3"/>
      <c r="PKC174" s="3"/>
      <c r="PKD174" s="3"/>
      <c r="PKE174" s="3"/>
      <c r="PKF174" s="3"/>
      <c r="PKG174" s="3"/>
      <c r="PKH174" s="3"/>
      <c r="PKI174" s="3"/>
      <c r="PKJ174" s="3"/>
      <c r="PKK174" s="3"/>
      <c r="PKL174" s="3"/>
      <c r="PKM174" s="3"/>
      <c r="PKN174" s="3"/>
      <c r="PKO174" s="3"/>
      <c r="PKP174" s="3"/>
      <c r="PKQ174" s="3"/>
      <c r="PKR174" s="3"/>
      <c r="PKS174" s="3"/>
      <c r="PKT174" s="3"/>
      <c r="PKU174" s="3"/>
      <c r="PKV174" s="3"/>
      <c r="PKW174" s="3"/>
      <c r="PKX174" s="3"/>
      <c r="PKY174" s="3"/>
      <c r="PKZ174" s="3"/>
      <c r="PLA174" s="3"/>
      <c r="PLB174" s="3"/>
      <c r="PLC174" s="3"/>
      <c r="PLD174" s="3"/>
      <c r="PLE174" s="3"/>
      <c r="PLF174" s="3"/>
      <c r="PLG174" s="3"/>
      <c r="PLH174" s="3"/>
      <c r="PLI174" s="3"/>
      <c r="PLJ174" s="3"/>
      <c r="PLK174" s="3"/>
      <c r="PLL174" s="3"/>
      <c r="PLM174" s="3"/>
      <c r="PLN174" s="3"/>
      <c r="PLO174" s="3"/>
      <c r="PLP174" s="3"/>
      <c r="PLQ174" s="3"/>
      <c r="PLR174" s="3"/>
      <c r="PLS174" s="3"/>
      <c r="PLT174" s="3"/>
      <c r="PLU174" s="3"/>
      <c r="PLV174" s="3"/>
      <c r="PLW174" s="3"/>
      <c r="PLX174" s="3"/>
      <c r="PLY174" s="3"/>
      <c r="PLZ174" s="3"/>
      <c r="PMA174" s="3"/>
      <c r="PMB174" s="3"/>
      <c r="PMC174" s="3"/>
      <c r="PMD174" s="3"/>
      <c r="PME174" s="3"/>
      <c r="PMF174" s="3"/>
      <c r="PMG174" s="3"/>
      <c r="PMH174" s="3"/>
      <c r="PMI174" s="3"/>
      <c r="PMJ174" s="3"/>
      <c r="PMK174" s="3"/>
      <c r="PML174" s="3"/>
      <c r="PMM174" s="3"/>
      <c r="PMN174" s="3"/>
      <c r="PMO174" s="3"/>
      <c r="PMP174" s="3"/>
      <c r="PMQ174" s="3"/>
      <c r="PMR174" s="3"/>
      <c r="PMS174" s="3"/>
      <c r="PMT174" s="3"/>
      <c r="PMU174" s="3"/>
      <c r="PMV174" s="3"/>
      <c r="PMW174" s="3"/>
      <c r="PMX174" s="3"/>
      <c r="PMY174" s="3"/>
      <c r="PMZ174" s="3"/>
      <c r="PNA174" s="3"/>
      <c r="PNB174" s="3"/>
      <c r="PNC174" s="3"/>
      <c r="PND174" s="3"/>
      <c r="PNE174" s="3"/>
      <c r="PNF174" s="3"/>
      <c r="PNG174" s="3"/>
      <c r="PNH174" s="3"/>
      <c r="PNI174" s="3"/>
      <c r="PNJ174" s="3"/>
      <c r="PNK174" s="3"/>
      <c r="PNL174" s="3"/>
      <c r="PNM174" s="3"/>
      <c r="PNN174" s="3"/>
      <c r="PNO174" s="3"/>
      <c r="PNP174" s="3"/>
      <c r="PNQ174" s="3"/>
      <c r="PNR174" s="3"/>
      <c r="PNS174" s="3"/>
      <c r="PNT174" s="3"/>
      <c r="PNU174" s="3"/>
      <c r="PNV174" s="3"/>
      <c r="PNW174" s="3"/>
      <c r="PNX174" s="3"/>
      <c r="PNY174" s="3"/>
      <c r="PNZ174" s="3"/>
      <c r="POA174" s="3"/>
      <c r="POB174" s="3"/>
      <c r="POC174" s="3"/>
      <c r="POD174" s="3"/>
      <c r="POE174" s="3"/>
      <c r="POF174" s="3"/>
      <c r="POG174" s="3"/>
      <c r="POH174" s="3"/>
      <c r="POI174" s="3"/>
      <c r="POJ174" s="3"/>
      <c r="POK174" s="3"/>
      <c r="POL174" s="3"/>
      <c r="POM174" s="3"/>
      <c r="PON174" s="3"/>
      <c r="POO174" s="3"/>
      <c r="POP174" s="3"/>
      <c r="POQ174" s="3"/>
      <c r="POR174" s="3"/>
      <c r="POS174" s="3"/>
      <c r="POT174" s="3"/>
      <c r="POU174" s="3"/>
      <c r="POV174" s="3"/>
      <c r="POW174" s="3"/>
      <c r="POX174" s="3"/>
      <c r="POY174" s="3"/>
      <c r="POZ174" s="3"/>
      <c r="PPA174" s="3"/>
      <c r="PPB174" s="3"/>
      <c r="PPC174" s="3"/>
      <c r="PPD174" s="3"/>
      <c r="PPE174" s="3"/>
      <c r="PPF174" s="3"/>
      <c r="PPG174" s="3"/>
      <c r="PPH174" s="3"/>
      <c r="PPI174" s="3"/>
      <c r="PPJ174" s="3"/>
      <c r="PPK174" s="3"/>
      <c r="PPL174" s="3"/>
      <c r="PPM174" s="3"/>
      <c r="PPN174" s="3"/>
      <c r="PPO174" s="3"/>
      <c r="PPP174" s="3"/>
      <c r="PPQ174" s="3"/>
      <c r="PPR174" s="3"/>
      <c r="PPS174" s="3"/>
      <c r="PPT174" s="3"/>
      <c r="PPU174" s="3"/>
      <c r="PPV174" s="3"/>
      <c r="PPW174" s="3"/>
      <c r="PPX174" s="3"/>
      <c r="PPY174" s="3"/>
      <c r="PPZ174" s="3"/>
      <c r="PQA174" s="3"/>
      <c r="PQB174" s="3"/>
      <c r="PQC174" s="3"/>
      <c r="PQD174" s="3"/>
      <c r="PQE174" s="3"/>
      <c r="PQF174" s="3"/>
      <c r="PQG174" s="3"/>
      <c r="PQH174" s="3"/>
      <c r="PQI174" s="3"/>
      <c r="PQJ174" s="3"/>
      <c r="PQK174" s="3"/>
      <c r="PQL174" s="3"/>
      <c r="PQM174" s="3"/>
      <c r="PQN174" s="3"/>
      <c r="PQO174" s="3"/>
      <c r="PQP174" s="3"/>
      <c r="PQQ174" s="3"/>
      <c r="PQR174" s="3"/>
      <c r="PQS174" s="3"/>
      <c r="PQT174" s="3"/>
      <c r="PQU174" s="3"/>
      <c r="PQV174" s="3"/>
      <c r="PQW174" s="3"/>
      <c r="PQX174" s="3"/>
      <c r="PQY174" s="3"/>
      <c r="PQZ174" s="3"/>
      <c r="PRA174" s="3"/>
      <c r="PRB174" s="3"/>
      <c r="PRC174" s="3"/>
      <c r="PRD174" s="3"/>
      <c r="PRE174" s="3"/>
      <c r="PRF174" s="3"/>
      <c r="PRG174" s="3"/>
      <c r="PRH174" s="3"/>
      <c r="PRI174" s="3"/>
      <c r="PRJ174" s="3"/>
      <c r="PRK174" s="3"/>
      <c r="PRL174" s="3"/>
      <c r="PRM174" s="3"/>
      <c r="PRN174" s="3"/>
      <c r="PRO174" s="3"/>
      <c r="PRP174" s="3"/>
      <c r="PRQ174" s="3"/>
      <c r="PRR174" s="3"/>
      <c r="PRS174" s="3"/>
      <c r="PRT174" s="3"/>
      <c r="PRU174" s="3"/>
      <c r="PRV174" s="3"/>
      <c r="PRW174" s="3"/>
      <c r="PRX174" s="3"/>
      <c r="PRY174" s="3"/>
      <c r="PRZ174" s="3"/>
      <c r="PSA174" s="3"/>
      <c r="PSB174" s="3"/>
      <c r="PSC174" s="3"/>
      <c r="PSD174" s="3"/>
      <c r="PSE174" s="3"/>
      <c r="PSF174" s="3"/>
      <c r="PSG174" s="3"/>
      <c r="PSH174" s="3"/>
      <c r="PSI174" s="3"/>
      <c r="PSJ174" s="3"/>
      <c r="PSK174" s="3"/>
      <c r="PSL174" s="3"/>
      <c r="PSM174" s="3"/>
      <c r="PSN174" s="3"/>
      <c r="PSO174" s="3"/>
      <c r="PSP174" s="3"/>
      <c r="PSQ174" s="3"/>
      <c r="PSR174" s="3"/>
      <c r="PSS174" s="3"/>
      <c r="PST174" s="3"/>
      <c r="PSU174" s="3"/>
      <c r="PSV174" s="3"/>
      <c r="PSW174" s="3"/>
      <c r="PSX174" s="3"/>
      <c r="PSY174" s="3"/>
      <c r="PSZ174" s="3"/>
      <c r="PTA174" s="3"/>
      <c r="PTB174" s="3"/>
      <c r="PTC174" s="3"/>
      <c r="PTD174" s="3"/>
      <c r="PTE174" s="3"/>
      <c r="PTF174" s="3"/>
      <c r="PTG174" s="3"/>
      <c r="PTH174" s="3"/>
      <c r="PTI174" s="3"/>
      <c r="PTJ174" s="3"/>
      <c r="PTK174" s="3"/>
      <c r="PTL174" s="3"/>
      <c r="PTM174" s="3"/>
      <c r="PTN174" s="3"/>
      <c r="PTO174" s="3"/>
      <c r="PTP174" s="3"/>
      <c r="PTQ174" s="3"/>
      <c r="PTR174" s="3"/>
      <c r="PTS174" s="3"/>
      <c r="PTT174" s="3"/>
      <c r="PTU174" s="3"/>
      <c r="PTV174" s="3"/>
      <c r="PTW174" s="3"/>
      <c r="PTX174" s="3"/>
      <c r="PTY174" s="3"/>
      <c r="PTZ174" s="3"/>
      <c r="PUA174" s="3"/>
      <c r="PUB174" s="3"/>
      <c r="PUC174" s="3"/>
      <c r="PUD174" s="3"/>
      <c r="PUE174" s="3"/>
      <c r="PUF174" s="3"/>
      <c r="PUG174" s="3"/>
      <c r="PUH174" s="3"/>
      <c r="PUI174" s="3"/>
      <c r="PUJ174" s="3"/>
      <c r="PUK174" s="3"/>
      <c r="PUL174" s="3"/>
      <c r="PUM174" s="3"/>
      <c r="PUN174" s="3"/>
      <c r="PUO174" s="3"/>
      <c r="PUP174" s="3"/>
      <c r="PUQ174" s="3"/>
      <c r="PUR174" s="3"/>
      <c r="PUS174" s="3"/>
      <c r="PUT174" s="3"/>
      <c r="PUU174" s="3"/>
      <c r="PUV174" s="3"/>
      <c r="PUW174" s="3"/>
      <c r="PUX174" s="3"/>
      <c r="PUY174" s="3"/>
      <c r="PUZ174" s="3"/>
      <c r="PVA174" s="3"/>
      <c r="PVB174" s="3"/>
      <c r="PVC174" s="3"/>
      <c r="PVD174" s="3"/>
      <c r="PVE174" s="3"/>
      <c r="PVF174" s="3"/>
      <c r="PVG174" s="3"/>
      <c r="PVH174" s="3"/>
      <c r="PVI174" s="3"/>
      <c r="PVJ174" s="3"/>
      <c r="PVK174" s="3"/>
      <c r="PVL174" s="3"/>
      <c r="PVM174" s="3"/>
      <c r="PVN174" s="3"/>
      <c r="PVO174" s="3"/>
      <c r="PVP174" s="3"/>
      <c r="PVQ174" s="3"/>
      <c r="PVR174" s="3"/>
      <c r="PVS174" s="3"/>
      <c r="PVT174" s="3"/>
      <c r="PVU174" s="3"/>
      <c r="PVV174" s="3"/>
      <c r="PVW174" s="3"/>
      <c r="PVX174" s="3"/>
      <c r="PVY174" s="3"/>
      <c r="PVZ174" s="3"/>
      <c r="PWA174" s="3"/>
      <c r="PWB174" s="3"/>
      <c r="PWC174" s="3"/>
      <c r="PWD174" s="3"/>
      <c r="PWE174" s="3"/>
      <c r="PWF174" s="3"/>
      <c r="PWG174" s="3"/>
      <c r="PWH174" s="3"/>
      <c r="PWI174" s="3"/>
      <c r="PWJ174" s="3"/>
      <c r="PWK174" s="3"/>
      <c r="PWL174" s="3"/>
      <c r="PWM174" s="3"/>
      <c r="PWN174" s="3"/>
      <c r="PWO174" s="3"/>
      <c r="PWP174" s="3"/>
      <c r="PWQ174" s="3"/>
      <c r="PWR174" s="3"/>
      <c r="PWS174" s="3"/>
      <c r="PWT174" s="3"/>
      <c r="PWU174" s="3"/>
      <c r="PWV174" s="3"/>
      <c r="PWW174" s="3"/>
      <c r="PWX174" s="3"/>
      <c r="PWY174" s="3"/>
      <c r="PWZ174" s="3"/>
      <c r="PXA174" s="3"/>
      <c r="PXB174" s="3"/>
      <c r="PXC174" s="3"/>
      <c r="PXD174" s="3"/>
      <c r="PXE174" s="3"/>
      <c r="PXF174" s="3"/>
      <c r="PXG174" s="3"/>
      <c r="PXH174" s="3"/>
      <c r="PXI174" s="3"/>
      <c r="PXJ174" s="3"/>
      <c r="PXK174" s="3"/>
      <c r="PXL174" s="3"/>
      <c r="PXM174" s="3"/>
      <c r="PXN174" s="3"/>
      <c r="PXO174" s="3"/>
      <c r="PXP174" s="3"/>
      <c r="PXQ174" s="3"/>
      <c r="PXR174" s="3"/>
      <c r="PXS174" s="3"/>
      <c r="PXT174" s="3"/>
      <c r="PXU174" s="3"/>
      <c r="PXV174" s="3"/>
      <c r="PXW174" s="3"/>
      <c r="PXX174" s="3"/>
      <c r="PXY174" s="3"/>
      <c r="PXZ174" s="3"/>
      <c r="PYA174" s="3"/>
      <c r="PYB174" s="3"/>
      <c r="PYC174" s="3"/>
      <c r="PYD174" s="3"/>
      <c r="PYE174" s="3"/>
      <c r="PYF174" s="3"/>
      <c r="PYG174" s="3"/>
      <c r="PYH174" s="3"/>
      <c r="PYI174" s="3"/>
      <c r="PYJ174" s="3"/>
      <c r="PYK174" s="3"/>
      <c r="PYL174" s="3"/>
      <c r="PYM174" s="3"/>
      <c r="PYN174" s="3"/>
      <c r="PYO174" s="3"/>
      <c r="PYP174" s="3"/>
      <c r="PYQ174" s="3"/>
      <c r="PYR174" s="3"/>
      <c r="PYS174" s="3"/>
      <c r="PYT174" s="3"/>
      <c r="PYU174" s="3"/>
      <c r="PYV174" s="3"/>
      <c r="PYW174" s="3"/>
      <c r="PYX174" s="3"/>
      <c r="PYY174" s="3"/>
      <c r="PYZ174" s="3"/>
      <c r="PZA174" s="3"/>
      <c r="PZB174" s="3"/>
      <c r="PZC174" s="3"/>
      <c r="PZD174" s="3"/>
      <c r="PZE174" s="3"/>
      <c r="PZF174" s="3"/>
      <c r="PZG174" s="3"/>
      <c r="PZH174" s="3"/>
      <c r="PZI174" s="3"/>
      <c r="PZJ174" s="3"/>
      <c r="PZK174" s="3"/>
      <c r="PZL174" s="3"/>
      <c r="PZM174" s="3"/>
      <c r="PZN174" s="3"/>
      <c r="PZO174" s="3"/>
      <c r="PZP174" s="3"/>
      <c r="PZQ174" s="3"/>
      <c r="PZR174" s="3"/>
      <c r="PZS174" s="3"/>
      <c r="PZT174" s="3"/>
      <c r="PZU174" s="3"/>
      <c r="PZV174" s="3"/>
      <c r="PZW174" s="3"/>
      <c r="PZX174" s="3"/>
      <c r="PZY174" s="3"/>
      <c r="PZZ174" s="3"/>
      <c r="QAA174" s="3"/>
      <c r="QAB174" s="3"/>
      <c r="QAC174" s="3"/>
      <c r="QAD174" s="3"/>
      <c r="QAE174" s="3"/>
      <c r="QAF174" s="3"/>
      <c r="QAG174" s="3"/>
      <c r="QAH174" s="3"/>
      <c r="QAI174" s="3"/>
      <c r="QAJ174" s="3"/>
      <c r="QAK174" s="3"/>
      <c r="QAL174" s="3"/>
      <c r="QAM174" s="3"/>
      <c r="QAN174" s="3"/>
      <c r="QAO174" s="3"/>
      <c r="QAP174" s="3"/>
      <c r="QAQ174" s="3"/>
      <c r="QAR174" s="3"/>
      <c r="QAS174" s="3"/>
      <c r="QAT174" s="3"/>
      <c r="QAU174" s="3"/>
      <c r="QAV174" s="3"/>
      <c r="QAW174" s="3"/>
      <c r="QAX174" s="3"/>
      <c r="QAY174" s="3"/>
      <c r="QAZ174" s="3"/>
      <c r="QBA174" s="3"/>
      <c r="QBB174" s="3"/>
      <c r="QBC174" s="3"/>
      <c r="QBD174" s="3"/>
      <c r="QBE174" s="3"/>
      <c r="QBF174" s="3"/>
      <c r="QBG174" s="3"/>
      <c r="QBH174" s="3"/>
      <c r="QBI174" s="3"/>
      <c r="QBJ174" s="3"/>
      <c r="QBK174" s="3"/>
      <c r="QBL174" s="3"/>
      <c r="QBM174" s="3"/>
      <c r="QBN174" s="3"/>
      <c r="QBO174" s="3"/>
      <c r="QBP174" s="3"/>
      <c r="QBQ174" s="3"/>
      <c r="QBR174" s="3"/>
      <c r="QBS174" s="3"/>
      <c r="QBT174" s="3"/>
      <c r="QBU174" s="3"/>
      <c r="QBV174" s="3"/>
      <c r="QBW174" s="3"/>
      <c r="QBX174" s="3"/>
      <c r="QBY174" s="3"/>
      <c r="QBZ174" s="3"/>
      <c r="QCA174" s="3"/>
      <c r="QCB174" s="3"/>
      <c r="QCC174" s="3"/>
      <c r="QCD174" s="3"/>
      <c r="QCE174" s="3"/>
      <c r="QCF174" s="3"/>
      <c r="QCG174" s="3"/>
      <c r="QCH174" s="3"/>
      <c r="QCI174" s="3"/>
      <c r="QCJ174" s="3"/>
      <c r="QCK174" s="3"/>
      <c r="QCL174" s="3"/>
      <c r="QCM174" s="3"/>
      <c r="QCN174" s="3"/>
      <c r="QCO174" s="3"/>
      <c r="QCP174" s="3"/>
      <c r="QCQ174" s="3"/>
      <c r="QCR174" s="3"/>
      <c r="QCS174" s="3"/>
      <c r="QCT174" s="3"/>
      <c r="QCU174" s="3"/>
      <c r="QCV174" s="3"/>
      <c r="QCW174" s="3"/>
      <c r="QCX174" s="3"/>
      <c r="QCY174" s="3"/>
      <c r="QCZ174" s="3"/>
      <c r="QDA174" s="3"/>
      <c r="QDB174" s="3"/>
      <c r="QDC174" s="3"/>
      <c r="QDD174" s="3"/>
      <c r="QDE174" s="3"/>
      <c r="QDF174" s="3"/>
      <c r="QDG174" s="3"/>
      <c r="QDH174" s="3"/>
      <c r="QDI174" s="3"/>
      <c r="QDJ174" s="3"/>
      <c r="QDK174" s="3"/>
      <c r="QDL174" s="3"/>
      <c r="QDM174" s="3"/>
      <c r="QDN174" s="3"/>
      <c r="QDO174" s="3"/>
      <c r="QDP174" s="3"/>
      <c r="QDQ174" s="3"/>
      <c r="QDR174" s="3"/>
      <c r="QDS174" s="3"/>
      <c r="QDT174" s="3"/>
      <c r="QDU174" s="3"/>
      <c r="QDV174" s="3"/>
      <c r="QDW174" s="3"/>
      <c r="QDX174" s="3"/>
      <c r="QDY174" s="3"/>
      <c r="QDZ174" s="3"/>
      <c r="QEA174" s="3"/>
      <c r="QEB174" s="3"/>
      <c r="QEC174" s="3"/>
      <c r="QED174" s="3"/>
      <c r="QEE174" s="3"/>
      <c r="QEF174" s="3"/>
      <c r="QEG174" s="3"/>
      <c r="QEH174" s="3"/>
      <c r="QEI174" s="3"/>
      <c r="QEJ174" s="3"/>
      <c r="QEK174" s="3"/>
      <c r="QEL174" s="3"/>
      <c r="QEM174" s="3"/>
      <c r="QEN174" s="3"/>
      <c r="QEO174" s="3"/>
      <c r="QEP174" s="3"/>
      <c r="QEQ174" s="3"/>
      <c r="QER174" s="3"/>
      <c r="QES174" s="3"/>
      <c r="QET174" s="3"/>
      <c r="QEU174" s="3"/>
      <c r="QEV174" s="3"/>
      <c r="QEW174" s="3"/>
      <c r="QEX174" s="3"/>
      <c r="QEY174" s="3"/>
      <c r="QEZ174" s="3"/>
      <c r="QFA174" s="3"/>
      <c r="QFB174" s="3"/>
      <c r="QFC174" s="3"/>
      <c r="QFD174" s="3"/>
      <c r="QFE174" s="3"/>
      <c r="QFF174" s="3"/>
      <c r="QFG174" s="3"/>
      <c r="QFH174" s="3"/>
      <c r="QFI174" s="3"/>
      <c r="QFJ174" s="3"/>
      <c r="QFK174" s="3"/>
      <c r="QFL174" s="3"/>
      <c r="QFM174" s="3"/>
      <c r="QFN174" s="3"/>
      <c r="QFO174" s="3"/>
      <c r="QFP174" s="3"/>
      <c r="QFQ174" s="3"/>
      <c r="QFR174" s="3"/>
      <c r="QFS174" s="3"/>
      <c r="QFT174" s="3"/>
      <c r="QFU174" s="3"/>
      <c r="QFV174" s="3"/>
      <c r="QFW174" s="3"/>
      <c r="QFX174" s="3"/>
      <c r="QFY174" s="3"/>
      <c r="QFZ174" s="3"/>
      <c r="QGA174" s="3"/>
      <c r="QGB174" s="3"/>
      <c r="QGC174" s="3"/>
      <c r="QGD174" s="3"/>
      <c r="QGE174" s="3"/>
      <c r="QGF174" s="3"/>
      <c r="QGG174" s="3"/>
      <c r="QGH174" s="3"/>
      <c r="QGI174" s="3"/>
      <c r="QGJ174" s="3"/>
      <c r="QGK174" s="3"/>
      <c r="QGL174" s="3"/>
      <c r="QGM174" s="3"/>
      <c r="QGN174" s="3"/>
      <c r="QGO174" s="3"/>
      <c r="QGP174" s="3"/>
      <c r="QGQ174" s="3"/>
      <c r="QGR174" s="3"/>
      <c r="QGS174" s="3"/>
      <c r="QGT174" s="3"/>
      <c r="QGU174" s="3"/>
      <c r="QGV174" s="3"/>
      <c r="QGW174" s="3"/>
      <c r="QGX174" s="3"/>
      <c r="QGY174" s="3"/>
      <c r="QGZ174" s="3"/>
      <c r="QHA174" s="3"/>
      <c r="QHB174" s="3"/>
      <c r="QHC174" s="3"/>
      <c r="QHD174" s="3"/>
      <c r="QHE174" s="3"/>
      <c r="QHF174" s="3"/>
      <c r="QHG174" s="3"/>
      <c r="QHH174" s="3"/>
      <c r="QHI174" s="3"/>
      <c r="QHJ174" s="3"/>
      <c r="QHK174" s="3"/>
      <c r="QHL174" s="3"/>
      <c r="QHM174" s="3"/>
      <c r="QHN174" s="3"/>
      <c r="QHO174" s="3"/>
      <c r="QHP174" s="3"/>
      <c r="QHQ174" s="3"/>
      <c r="QHR174" s="3"/>
      <c r="QHS174" s="3"/>
      <c r="QHT174" s="3"/>
      <c r="QHU174" s="3"/>
      <c r="QHV174" s="3"/>
      <c r="QHW174" s="3"/>
      <c r="QHX174" s="3"/>
      <c r="QHY174" s="3"/>
      <c r="QHZ174" s="3"/>
      <c r="QIA174" s="3"/>
      <c r="QIB174" s="3"/>
      <c r="QIC174" s="3"/>
      <c r="QID174" s="3"/>
      <c r="QIE174" s="3"/>
      <c r="QIF174" s="3"/>
      <c r="QIG174" s="3"/>
      <c r="QIH174" s="3"/>
      <c r="QII174" s="3"/>
      <c r="QIJ174" s="3"/>
      <c r="QIK174" s="3"/>
      <c r="QIL174" s="3"/>
      <c r="QIM174" s="3"/>
      <c r="QIN174" s="3"/>
      <c r="QIO174" s="3"/>
      <c r="QIP174" s="3"/>
      <c r="QIQ174" s="3"/>
      <c r="QIR174" s="3"/>
      <c r="QIS174" s="3"/>
      <c r="QIT174" s="3"/>
      <c r="QIU174" s="3"/>
      <c r="QIV174" s="3"/>
      <c r="QIW174" s="3"/>
      <c r="QIX174" s="3"/>
      <c r="QIY174" s="3"/>
      <c r="QIZ174" s="3"/>
      <c r="QJA174" s="3"/>
      <c r="QJB174" s="3"/>
      <c r="QJC174" s="3"/>
      <c r="QJD174" s="3"/>
      <c r="QJE174" s="3"/>
      <c r="QJF174" s="3"/>
      <c r="QJG174" s="3"/>
      <c r="QJH174" s="3"/>
      <c r="QJI174" s="3"/>
      <c r="QJJ174" s="3"/>
      <c r="QJK174" s="3"/>
      <c r="QJL174" s="3"/>
      <c r="QJM174" s="3"/>
      <c r="QJN174" s="3"/>
      <c r="QJO174" s="3"/>
      <c r="QJP174" s="3"/>
      <c r="QJQ174" s="3"/>
      <c r="QJR174" s="3"/>
      <c r="QJS174" s="3"/>
      <c r="QJT174" s="3"/>
      <c r="QJU174" s="3"/>
      <c r="QJV174" s="3"/>
      <c r="QJW174" s="3"/>
      <c r="QJX174" s="3"/>
      <c r="QJY174" s="3"/>
      <c r="QJZ174" s="3"/>
      <c r="QKA174" s="3"/>
      <c r="QKB174" s="3"/>
      <c r="QKC174" s="3"/>
      <c r="QKD174" s="3"/>
      <c r="QKE174" s="3"/>
      <c r="QKF174" s="3"/>
      <c r="QKG174" s="3"/>
      <c r="QKH174" s="3"/>
      <c r="QKI174" s="3"/>
      <c r="QKJ174" s="3"/>
      <c r="QKK174" s="3"/>
      <c r="QKL174" s="3"/>
      <c r="QKM174" s="3"/>
      <c r="QKN174" s="3"/>
      <c r="QKO174" s="3"/>
      <c r="QKP174" s="3"/>
      <c r="QKQ174" s="3"/>
      <c r="QKR174" s="3"/>
      <c r="QKS174" s="3"/>
      <c r="QKT174" s="3"/>
      <c r="QKU174" s="3"/>
      <c r="QKV174" s="3"/>
      <c r="QKW174" s="3"/>
      <c r="QKX174" s="3"/>
      <c r="QKY174" s="3"/>
      <c r="QKZ174" s="3"/>
      <c r="QLA174" s="3"/>
      <c r="QLB174" s="3"/>
      <c r="QLC174" s="3"/>
      <c r="QLD174" s="3"/>
      <c r="QLE174" s="3"/>
      <c r="QLF174" s="3"/>
      <c r="QLG174" s="3"/>
      <c r="QLH174" s="3"/>
      <c r="QLI174" s="3"/>
      <c r="QLJ174" s="3"/>
      <c r="QLK174" s="3"/>
      <c r="QLL174" s="3"/>
      <c r="QLM174" s="3"/>
      <c r="QLN174" s="3"/>
      <c r="QLO174" s="3"/>
      <c r="QLP174" s="3"/>
      <c r="QLQ174" s="3"/>
      <c r="QLR174" s="3"/>
      <c r="QLS174" s="3"/>
      <c r="QLT174" s="3"/>
      <c r="QLU174" s="3"/>
      <c r="QLV174" s="3"/>
      <c r="QLW174" s="3"/>
      <c r="QLX174" s="3"/>
      <c r="QLY174" s="3"/>
      <c r="QLZ174" s="3"/>
      <c r="QMA174" s="3"/>
      <c r="QMB174" s="3"/>
      <c r="QMC174" s="3"/>
      <c r="QMD174" s="3"/>
      <c r="QME174" s="3"/>
      <c r="QMF174" s="3"/>
      <c r="QMG174" s="3"/>
      <c r="QMH174" s="3"/>
      <c r="QMI174" s="3"/>
      <c r="QMJ174" s="3"/>
      <c r="QMK174" s="3"/>
      <c r="QML174" s="3"/>
      <c r="QMM174" s="3"/>
      <c r="QMN174" s="3"/>
      <c r="QMO174" s="3"/>
      <c r="QMP174" s="3"/>
      <c r="QMQ174" s="3"/>
      <c r="QMR174" s="3"/>
      <c r="QMS174" s="3"/>
      <c r="QMT174" s="3"/>
      <c r="QMU174" s="3"/>
      <c r="QMV174" s="3"/>
      <c r="QMW174" s="3"/>
      <c r="QMX174" s="3"/>
      <c r="QMY174" s="3"/>
      <c r="QMZ174" s="3"/>
      <c r="QNA174" s="3"/>
      <c r="QNB174" s="3"/>
      <c r="QNC174" s="3"/>
      <c r="QND174" s="3"/>
      <c r="QNE174" s="3"/>
      <c r="QNF174" s="3"/>
      <c r="QNG174" s="3"/>
      <c r="QNH174" s="3"/>
      <c r="QNI174" s="3"/>
      <c r="QNJ174" s="3"/>
      <c r="QNK174" s="3"/>
      <c r="QNL174" s="3"/>
      <c r="QNM174" s="3"/>
      <c r="QNN174" s="3"/>
      <c r="QNO174" s="3"/>
      <c r="QNP174" s="3"/>
      <c r="QNQ174" s="3"/>
      <c r="QNR174" s="3"/>
      <c r="QNS174" s="3"/>
      <c r="QNT174" s="3"/>
      <c r="QNU174" s="3"/>
      <c r="QNV174" s="3"/>
      <c r="QNW174" s="3"/>
      <c r="QNX174" s="3"/>
      <c r="QNY174" s="3"/>
      <c r="QNZ174" s="3"/>
      <c r="QOA174" s="3"/>
      <c r="QOB174" s="3"/>
      <c r="QOC174" s="3"/>
      <c r="QOD174" s="3"/>
      <c r="QOE174" s="3"/>
      <c r="QOF174" s="3"/>
      <c r="QOG174" s="3"/>
      <c r="QOH174" s="3"/>
      <c r="QOI174" s="3"/>
      <c r="QOJ174" s="3"/>
      <c r="QOK174" s="3"/>
      <c r="QOL174" s="3"/>
      <c r="QOM174" s="3"/>
      <c r="QON174" s="3"/>
      <c r="QOO174" s="3"/>
      <c r="QOP174" s="3"/>
      <c r="QOQ174" s="3"/>
      <c r="QOR174" s="3"/>
      <c r="QOS174" s="3"/>
      <c r="QOT174" s="3"/>
      <c r="QOU174" s="3"/>
      <c r="QOV174" s="3"/>
      <c r="QOW174" s="3"/>
      <c r="QOX174" s="3"/>
      <c r="QOY174" s="3"/>
      <c r="QOZ174" s="3"/>
      <c r="QPA174" s="3"/>
      <c r="QPB174" s="3"/>
      <c r="QPC174" s="3"/>
      <c r="QPD174" s="3"/>
      <c r="QPE174" s="3"/>
      <c r="QPF174" s="3"/>
      <c r="QPG174" s="3"/>
      <c r="QPH174" s="3"/>
      <c r="QPI174" s="3"/>
      <c r="QPJ174" s="3"/>
      <c r="QPK174" s="3"/>
      <c r="QPL174" s="3"/>
      <c r="QPM174" s="3"/>
      <c r="QPN174" s="3"/>
      <c r="QPO174" s="3"/>
      <c r="QPP174" s="3"/>
      <c r="QPQ174" s="3"/>
      <c r="QPR174" s="3"/>
      <c r="QPS174" s="3"/>
      <c r="QPT174" s="3"/>
      <c r="QPU174" s="3"/>
      <c r="QPV174" s="3"/>
      <c r="QPW174" s="3"/>
      <c r="QPX174" s="3"/>
      <c r="QPY174" s="3"/>
      <c r="QPZ174" s="3"/>
      <c r="QQA174" s="3"/>
      <c r="QQB174" s="3"/>
      <c r="QQC174" s="3"/>
      <c r="QQD174" s="3"/>
      <c r="QQE174" s="3"/>
      <c r="QQF174" s="3"/>
      <c r="QQG174" s="3"/>
      <c r="QQH174" s="3"/>
      <c r="QQI174" s="3"/>
      <c r="QQJ174" s="3"/>
      <c r="QQK174" s="3"/>
      <c r="QQL174" s="3"/>
      <c r="QQM174" s="3"/>
      <c r="QQN174" s="3"/>
      <c r="QQO174" s="3"/>
      <c r="QQP174" s="3"/>
      <c r="QQQ174" s="3"/>
      <c r="QQR174" s="3"/>
      <c r="QQS174" s="3"/>
      <c r="QQT174" s="3"/>
      <c r="QQU174" s="3"/>
      <c r="QQV174" s="3"/>
      <c r="QQW174" s="3"/>
      <c r="QQX174" s="3"/>
      <c r="QQY174" s="3"/>
      <c r="QQZ174" s="3"/>
      <c r="QRA174" s="3"/>
      <c r="QRB174" s="3"/>
      <c r="QRC174" s="3"/>
      <c r="QRD174" s="3"/>
      <c r="QRE174" s="3"/>
      <c r="QRF174" s="3"/>
      <c r="QRG174" s="3"/>
      <c r="QRH174" s="3"/>
      <c r="QRI174" s="3"/>
      <c r="QRJ174" s="3"/>
      <c r="QRK174" s="3"/>
      <c r="QRL174" s="3"/>
      <c r="QRM174" s="3"/>
      <c r="QRN174" s="3"/>
      <c r="QRO174" s="3"/>
      <c r="QRP174" s="3"/>
      <c r="QRQ174" s="3"/>
      <c r="QRR174" s="3"/>
      <c r="QRS174" s="3"/>
      <c r="QRT174" s="3"/>
      <c r="QRU174" s="3"/>
      <c r="QRV174" s="3"/>
      <c r="QRW174" s="3"/>
      <c r="QRX174" s="3"/>
      <c r="QRY174" s="3"/>
      <c r="QRZ174" s="3"/>
      <c r="QSA174" s="3"/>
      <c r="QSB174" s="3"/>
      <c r="QSC174" s="3"/>
      <c r="QSD174" s="3"/>
      <c r="QSE174" s="3"/>
      <c r="QSF174" s="3"/>
      <c r="QSG174" s="3"/>
      <c r="QSH174" s="3"/>
      <c r="QSI174" s="3"/>
      <c r="QSJ174" s="3"/>
      <c r="QSK174" s="3"/>
      <c r="QSL174" s="3"/>
      <c r="QSM174" s="3"/>
      <c r="QSN174" s="3"/>
      <c r="QSO174" s="3"/>
      <c r="QSP174" s="3"/>
      <c r="QSQ174" s="3"/>
      <c r="QSR174" s="3"/>
      <c r="QSS174" s="3"/>
      <c r="QST174" s="3"/>
      <c r="QSU174" s="3"/>
      <c r="QSV174" s="3"/>
      <c r="QSW174" s="3"/>
      <c r="QSX174" s="3"/>
      <c r="QSY174" s="3"/>
      <c r="QSZ174" s="3"/>
      <c r="QTA174" s="3"/>
      <c r="QTB174" s="3"/>
      <c r="QTC174" s="3"/>
      <c r="QTD174" s="3"/>
      <c r="QTE174" s="3"/>
      <c r="QTF174" s="3"/>
      <c r="QTG174" s="3"/>
      <c r="QTH174" s="3"/>
      <c r="QTI174" s="3"/>
      <c r="QTJ174" s="3"/>
      <c r="QTK174" s="3"/>
      <c r="QTL174" s="3"/>
      <c r="QTM174" s="3"/>
      <c r="QTN174" s="3"/>
      <c r="QTO174" s="3"/>
      <c r="QTP174" s="3"/>
      <c r="QTQ174" s="3"/>
      <c r="QTR174" s="3"/>
      <c r="QTS174" s="3"/>
      <c r="QTT174" s="3"/>
      <c r="QTU174" s="3"/>
      <c r="QTV174" s="3"/>
      <c r="QTW174" s="3"/>
      <c r="QTX174" s="3"/>
      <c r="QTY174" s="3"/>
      <c r="QTZ174" s="3"/>
      <c r="QUA174" s="3"/>
      <c r="QUB174" s="3"/>
      <c r="QUC174" s="3"/>
      <c r="QUD174" s="3"/>
      <c r="QUE174" s="3"/>
      <c r="QUF174" s="3"/>
      <c r="QUG174" s="3"/>
      <c r="QUH174" s="3"/>
      <c r="QUI174" s="3"/>
      <c r="QUJ174" s="3"/>
      <c r="QUK174" s="3"/>
      <c r="QUL174" s="3"/>
      <c r="QUM174" s="3"/>
      <c r="QUN174" s="3"/>
      <c r="QUO174" s="3"/>
      <c r="QUP174" s="3"/>
      <c r="QUQ174" s="3"/>
      <c r="QUR174" s="3"/>
      <c r="QUS174" s="3"/>
      <c r="QUT174" s="3"/>
      <c r="QUU174" s="3"/>
      <c r="QUV174" s="3"/>
      <c r="QUW174" s="3"/>
      <c r="QUX174" s="3"/>
      <c r="QUY174" s="3"/>
      <c r="QUZ174" s="3"/>
      <c r="QVA174" s="3"/>
      <c r="QVB174" s="3"/>
      <c r="QVC174" s="3"/>
      <c r="QVD174" s="3"/>
      <c r="QVE174" s="3"/>
      <c r="QVF174" s="3"/>
      <c r="QVG174" s="3"/>
      <c r="QVH174" s="3"/>
      <c r="QVI174" s="3"/>
      <c r="QVJ174" s="3"/>
      <c r="QVK174" s="3"/>
      <c r="QVL174" s="3"/>
      <c r="QVM174" s="3"/>
      <c r="QVN174" s="3"/>
      <c r="QVO174" s="3"/>
      <c r="QVP174" s="3"/>
      <c r="QVQ174" s="3"/>
      <c r="QVR174" s="3"/>
      <c r="QVS174" s="3"/>
      <c r="QVT174" s="3"/>
      <c r="QVU174" s="3"/>
      <c r="QVV174" s="3"/>
      <c r="QVW174" s="3"/>
      <c r="QVX174" s="3"/>
      <c r="QVY174" s="3"/>
      <c r="QVZ174" s="3"/>
      <c r="QWA174" s="3"/>
      <c r="QWB174" s="3"/>
      <c r="QWC174" s="3"/>
      <c r="QWD174" s="3"/>
      <c r="QWE174" s="3"/>
      <c r="QWF174" s="3"/>
      <c r="QWG174" s="3"/>
      <c r="QWH174" s="3"/>
      <c r="QWI174" s="3"/>
      <c r="QWJ174" s="3"/>
      <c r="QWK174" s="3"/>
      <c r="QWL174" s="3"/>
      <c r="QWM174" s="3"/>
      <c r="QWN174" s="3"/>
      <c r="QWO174" s="3"/>
      <c r="QWP174" s="3"/>
      <c r="QWQ174" s="3"/>
      <c r="QWR174" s="3"/>
      <c r="QWS174" s="3"/>
      <c r="QWT174" s="3"/>
      <c r="QWU174" s="3"/>
      <c r="QWV174" s="3"/>
      <c r="QWW174" s="3"/>
      <c r="QWX174" s="3"/>
      <c r="QWY174" s="3"/>
      <c r="QWZ174" s="3"/>
      <c r="QXA174" s="3"/>
      <c r="QXB174" s="3"/>
      <c r="QXC174" s="3"/>
      <c r="QXD174" s="3"/>
      <c r="QXE174" s="3"/>
      <c r="QXF174" s="3"/>
      <c r="QXG174" s="3"/>
      <c r="QXH174" s="3"/>
      <c r="QXI174" s="3"/>
      <c r="QXJ174" s="3"/>
      <c r="QXK174" s="3"/>
      <c r="QXL174" s="3"/>
      <c r="QXM174" s="3"/>
      <c r="QXN174" s="3"/>
      <c r="QXO174" s="3"/>
      <c r="QXP174" s="3"/>
      <c r="QXQ174" s="3"/>
      <c r="QXR174" s="3"/>
      <c r="QXS174" s="3"/>
      <c r="QXT174" s="3"/>
      <c r="QXU174" s="3"/>
      <c r="QXV174" s="3"/>
      <c r="QXW174" s="3"/>
      <c r="QXX174" s="3"/>
      <c r="QXY174" s="3"/>
      <c r="QXZ174" s="3"/>
      <c r="QYA174" s="3"/>
      <c r="QYB174" s="3"/>
      <c r="QYC174" s="3"/>
      <c r="QYD174" s="3"/>
      <c r="QYE174" s="3"/>
      <c r="QYF174" s="3"/>
      <c r="QYG174" s="3"/>
      <c r="QYH174" s="3"/>
      <c r="QYI174" s="3"/>
      <c r="QYJ174" s="3"/>
      <c r="QYK174" s="3"/>
      <c r="QYL174" s="3"/>
      <c r="QYM174" s="3"/>
      <c r="QYN174" s="3"/>
      <c r="QYO174" s="3"/>
      <c r="QYP174" s="3"/>
      <c r="QYQ174" s="3"/>
      <c r="QYR174" s="3"/>
      <c r="QYS174" s="3"/>
      <c r="QYT174" s="3"/>
      <c r="QYU174" s="3"/>
      <c r="QYV174" s="3"/>
      <c r="QYW174" s="3"/>
      <c r="QYX174" s="3"/>
      <c r="QYY174" s="3"/>
      <c r="QYZ174" s="3"/>
      <c r="QZA174" s="3"/>
      <c r="QZB174" s="3"/>
      <c r="QZC174" s="3"/>
      <c r="QZD174" s="3"/>
      <c r="QZE174" s="3"/>
      <c r="QZF174" s="3"/>
      <c r="QZG174" s="3"/>
      <c r="QZH174" s="3"/>
      <c r="QZI174" s="3"/>
      <c r="QZJ174" s="3"/>
      <c r="QZK174" s="3"/>
      <c r="QZL174" s="3"/>
      <c r="QZM174" s="3"/>
      <c r="QZN174" s="3"/>
      <c r="QZO174" s="3"/>
      <c r="QZP174" s="3"/>
      <c r="QZQ174" s="3"/>
      <c r="QZR174" s="3"/>
      <c r="QZS174" s="3"/>
      <c r="QZT174" s="3"/>
      <c r="QZU174" s="3"/>
      <c r="QZV174" s="3"/>
      <c r="QZW174" s="3"/>
      <c r="QZX174" s="3"/>
      <c r="QZY174" s="3"/>
      <c r="QZZ174" s="3"/>
      <c r="RAA174" s="3"/>
      <c r="RAB174" s="3"/>
      <c r="RAC174" s="3"/>
      <c r="RAD174" s="3"/>
      <c r="RAE174" s="3"/>
      <c r="RAF174" s="3"/>
      <c r="RAG174" s="3"/>
      <c r="RAH174" s="3"/>
      <c r="RAI174" s="3"/>
      <c r="RAJ174" s="3"/>
      <c r="RAK174" s="3"/>
      <c r="RAL174" s="3"/>
      <c r="RAM174" s="3"/>
      <c r="RAN174" s="3"/>
      <c r="RAO174" s="3"/>
      <c r="RAP174" s="3"/>
      <c r="RAQ174" s="3"/>
      <c r="RAR174" s="3"/>
      <c r="RAS174" s="3"/>
      <c r="RAT174" s="3"/>
      <c r="RAU174" s="3"/>
      <c r="RAV174" s="3"/>
      <c r="RAW174" s="3"/>
      <c r="RAX174" s="3"/>
      <c r="RAY174" s="3"/>
      <c r="RAZ174" s="3"/>
      <c r="RBA174" s="3"/>
      <c r="RBB174" s="3"/>
      <c r="RBC174" s="3"/>
      <c r="RBD174" s="3"/>
      <c r="RBE174" s="3"/>
      <c r="RBF174" s="3"/>
      <c r="RBG174" s="3"/>
      <c r="RBH174" s="3"/>
      <c r="RBI174" s="3"/>
      <c r="RBJ174" s="3"/>
      <c r="RBK174" s="3"/>
      <c r="RBL174" s="3"/>
      <c r="RBM174" s="3"/>
      <c r="RBN174" s="3"/>
      <c r="RBO174" s="3"/>
      <c r="RBP174" s="3"/>
      <c r="RBQ174" s="3"/>
      <c r="RBR174" s="3"/>
      <c r="RBS174" s="3"/>
      <c r="RBT174" s="3"/>
      <c r="RBU174" s="3"/>
      <c r="RBV174" s="3"/>
      <c r="RBW174" s="3"/>
      <c r="RBX174" s="3"/>
      <c r="RBY174" s="3"/>
      <c r="RBZ174" s="3"/>
      <c r="RCA174" s="3"/>
      <c r="RCB174" s="3"/>
      <c r="RCC174" s="3"/>
      <c r="RCD174" s="3"/>
      <c r="RCE174" s="3"/>
      <c r="RCF174" s="3"/>
      <c r="RCG174" s="3"/>
      <c r="RCH174" s="3"/>
      <c r="RCI174" s="3"/>
      <c r="RCJ174" s="3"/>
      <c r="RCK174" s="3"/>
      <c r="RCL174" s="3"/>
      <c r="RCM174" s="3"/>
      <c r="RCN174" s="3"/>
      <c r="RCO174" s="3"/>
      <c r="RCP174" s="3"/>
      <c r="RCQ174" s="3"/>
      <c r="RCR174" s="3"/>
      <c r="RCS174" s="3"/>
      <c r="RCT174" s="3"/>
      <c r="RCU174" s="3"/>
      <c r="RCV174" s="3"/>
      <c r="RCW174" s="3"/>
      <c r="RCX174" s="3"/>
      <c r="RCY174" s="3"/>
      <c r="RCZ174" s="3"/>
      <c r="RDA174" s="3"/>
      <c r="RDB174" s="3"/>
      <c r="RDC174" s="3"/>
      <c r="RDD174" s="3"/>
      <c r="RDE174" s="3"/>
      <c r="RDF174" s="3"/>
      <c r="RDG174" s="3"/>
      <c r="RDH174" s="3"/>
      <c r="RDI174" s="3"/>
      <c r="RDJ174" s="3"/>
      <c r="RDK174" s="3"/>
      <c r="RDL174" s="3"/>
      <c r="RDM174" s="3"/>
      <c r="RDN174" s="3"/>
      <c r="RDO174" s="3"/>
      <c r="RDP174" s="3"/>
      <c r="RDQ174" s="3"/>
      <c r="RDR174" s="3"/>
      <c r="RDS174" s="3"/>
      <c r="RDT174" s="3"/>
      <c r="RDU174" s="3"/>
      <c r="RDV174" s="3"/>
      <c r="RDW174" s="3"/>
      <c r="RDX174" s="3"/>
      <c r="RDY174" s="3"/>
      <c r="RDZ174" s="3"/>
      <c r="REA174" s="3"/>
      <c r="REB174" s="3"/>
      <c r="REC174" s="3"/>
      <c r="RED174" s="3"/>
      <c r="REE174" s="3"/>
      <c r="REF174" s="3"/>
      <c r="REG174" s="3"/>
      <c r="REH174" s="3"/>
      <c r="REI174" s="3"/>
      <c r="REJ174" s="3"/>
      <c r="REK174" s="3"/>
      <c r="REL174" s="3"/>
      <c r="REM174" s="3"/>
      <c r="REN174" s="3"/>
      <c r="REO174" s="3"/>
      <c r="REP174" s="3"/>
      <c r="REQ174" s="3"/>
      <c r="RER174" s="3"/>
      <c r="RES174" s="3"/>
      <c r="RET174" s="3"/>
      <c r="REU174" s="3"/>
      <c r="REV174" s="3"/>
      <c r="REW174" s="3"/>
      <c r="REX174" s="3"/>
      <c r="REY174" s="3"/>
      <c r="REZ174" s="3"/>
      <c r="RFA174" s="3"/>
      <c r="RFB174" s="3"/>
      <c r="RFC174" s="3"/>
      <c r="RFD174" s="3"/>
      <c r="RFE174" s="3"/>
      <c r="RFF174" s="3"/>
      <c r="RFG174" s="3"/>
      <c r="RFH174" s="3"/>
      <c r="RFI174" s="3"/>
      <c r="RFJ174" s="3"/>
      <c r="RFK174" s="3"/>
      <c r="RFL174" s="3"/>
      <c r="RFM174" s="3"/>
      <c r="RFN174" s="3"/>
      <c r="RFO174" s="3"/>
      <c r="RFP174" s="3"/>
      <c r="RFQ174" s="3"/>
      <c r="RFR174" s="3"/>
      <c r="RFS174" s="3"/>
      <c r="RFT174" s="3"/>
      <c r="RFU174" s="3"/>
      <c r="RFV174" s="3"/>
      <c r="RFW174" s="3"/>
      <c r="RFX174" s="3"/>
      <c r="RFY174" s="3"/>
      <c r="RFZ174" s="3"/>
      <c r="RGA174" s="3"/>
      <c r="RGB174" s="3"/>
      <c r="RGC174" s="3"/>
      <c r="RGD174" s="3"/>
      <c r="RGE174" s="3"/>
      <c r="RGF174" s="3"/>
      <c r="RGG174" s="3"/>
      <c r="RGH174" s="3"/>
      <c r="RGI174" s="3"/>
      <c r="RGJ174" s="3"/>
      <c r="RGK174" s="3"/>
      <c r="RGL174" s="3"/>
      <c r="RGM174" s="3"/>
      <c r="RGN174" s="3"/>
      <c r="RGO174" s="3"/>
      <c r="RGP174" s="3"/>
      <c r="RGQ174" s="3"/>
      <c r="RGR174" s="3"/>
      <c r="RGS174" s="3"/>
      <c r="RGT174" s="3"/>
      <c r="RGU174" s="3"/>
      <c r="RGV174" s="3"/>
      <c r="RGW174" s="3"/>
      <c r="RGX174" s="3"/>
      <c r="RGY174" s="3"/>
      <c r="RGZ174" s="3"/>
      <c r="RHA174" s="3"/>
      <c r="RHB174" s="3"/>
      <c r="RHC174" s="3"/>
      <c r="RHD174" s="3"/>
      <c r="RHE174" s="3"/>
      <c r="RHF174" s="3"/>
      <c r="RHG174" s="3"/>
      <c r="RHH174" s="3"/>
      <c r="RHI174" s="3"/>
      <c r="RHJ174" s="3"/>
      <c r="RHK174" s="3"/>
      <c r="RHL174" s="3"/>
      <c r="RHM174" s="3"/>
      <c r="RHN174" s="3"/>
      <c r="RHO174" s="3"/>
      <c r="RHP174" s="3"/>
      <c r="RHQ174" s="3"/>
      <c r="RHR174" s="3"/>
      <c r="RHS174" s="3"/>
      <c r="RHT174" s="3"/>
      <c r="RHU174" s="3"/>
      <c r="RHV174" s="3"/>
      <c r="RHW174" s="3"/>
      <c r="RHX174" s="3"/>
      <c r="RHY174" s="3"/>
      <c r="RHZ174" s="3"/>
      <c r="RIA174" s="3"/>
      <c r="RIB174" s="3"/>
      <c r="RIC174" s="3"/>
      <c r="RID174" s="3"/>
      <c r="RIE174" s="3"/>
      <c r="RIF174" s="3"/>
      <c r="RIG174" s="3"/>
      <c r="RIH174" s="3"/>
      <c r="RII174" s="3"/>
      <c r="RIJ174" s="3"/>
      <c r="RIK174" s="3"/>
      <c r="RIL174" s="3"/>
      <c r="RIM174" s="3"/>
      <c r="RIN174" s="3"/>
      <c r="RIO174" s="3"/>
      <c r="RIP174" s="3"/>
      <c r="RIQ174" s="3"/>
      <c r="RIR174" s="3"/>
      <c r="RIS174" s="3"/>
      <c r="RIT174" s="3"/>
      <c r="RIU174" s="3"/>
      <c r="RIV174" s="3"/>
      <c r="RIW174" s="3"/>
      <c r="RIX174" s="3"/>
      <c r="RIY174" s="3"/>
      <c r="RIZ174" s="3"/>
      <c r="RJA174" s="3"/>
      <c r="RJB174" s="3"/>
      <c r="RJC174" s="3"/>
      <c r="RJD174" s="3"/>
      <c r="RJE174" s="3"/>
      <c r="RJF174" s="3"/>
      <c r="RJG174" s="3"/>
      <c r="RJH174" s="3"/>
      <c r="RJI174" s="3"/>
      <c r="RJJ174" s="3"/>
      <c r="RJK174" s="3"/>
      <c r="RJL174" s="3"/>
      <c r="RJM174" s="3"/>
      <c r="RJN174" s="3"/>
      <c r="RJO174" s="3"/>
      <c r="RJP174" s="3"/>
      <c r="RJQ174" s="3"/>
      <c r="RJR174" s="3"/>
      <c r="RJS174" s="3"/>
      <c r="RJT174" s="3"/>
      <c r="RJU174" s="3"/>
      <c r="RJV174" s="3"/>
      <c r="RJW174" s="3"/>
      <c r="RJX174" s="3"/>
      <c r="RJY174" s="3"/>
      <c r="RJZ174" s="3"/>
      <c r="RKA174" s="3"/>
      <c r="RKB174" s="3"/>
      <c r="RKC174" s="3"/>
      <c r="RKD174" s="3"/>
      <c r="RKE174" s="3"/>
      <c r="RKF174" s="3"/>
      <c r="RKG174" s="3"/>
      <c r="RKH174" s="3"/>
      <c r="RKI174" s="3"/>
      <c r="RKJ174" s="3"/>
      <c r="RKK174" s="3"/>
      <c r="RKL174" s="3"/>
      <c r="RKM174" s="3"/>
      <c r="RKN174" s="3"/>
      <c r="RKO174" s="3"/>
      <c r="RKP174" s="3"/>
      <c r="RKQ174" s="3"/>
      <c r="RKR174" s="3"/>
      <c r="RKS174" s="3"/>
      <c r="RKT174" s="3"/>
      <c r="RKU174" s="3"/>
      <c r="RKV174" s="3"/>
      <c r="RKW174" s="3"/>
      <c r="RKX174" s="3"/>
      <c r="RKY174" s="3"/>
      <c r="RKZ174" s="3"/>
      <c r="RLA174" s="3"/>
      <c r="RLB174" s="3"/>
      <c r="RLC174" s="3"/>
      <c r="RLD174" s="3"/>
      <c r="RLE174" s="3"/>
      <c r="RLF174" s="3"/>
      <c r="RLG174" s="3"/>
      <c r="RLH174" s="3"/>
      <c r="RLI174" s="3"/>
      <c r="RLJ174" s="3"/>
      <c r="RLK174" s="3"/>
      <c r="RLL174" s="3"/>
      <c r="RLM174" s="3"/>
      <c r="RLN174" s="3"/>
      <c r="RLO174" s="3"/>
      <c r="RLP174" s="3"/>
      <c r="RLQ174" s="3"/>
      <c r="RLR174" s="3"/>
      <c r="RLS174" s="3"/>
      <c r="RLT174" s="3"/>
      <c r="RLU174" s="3"/>
      <c r="RLV174" s="3"/>
      <c r="RLW174" s="3"/>
      <c r="RLX174" s="3"/>
      <c r="RLY174" s="3"/>
      <c r="RLZ174" s="3"/>
      <c r="RMA174" s="3"/>
      <c r="RMB174" s="3"/>
      <c r="RMC174" s="3"/>
      <c r="RMD174" s="3"/>
      <c r="RME174" s="3"/>
      <c r="RMF174" s="3"/>
      <c r="RMG174" s="3"/>
      <c r="RMH174" s="3"/>
      <c r="RMI174" s="3"/>
      <c r="RMJ174" s="3"/>
      <c r="RMK174" s="3"/>
      <c r="RML174" s="3"/>
      <c r="RMM174" s="3"/>
      <c r="RMN174" s="3"/>
      <c r="RMO174" s="3"/>
      <c r="RMP174" s="3"/>
      <c r="RMQ174" s="3"/>
      <c r="RMR174" s="3"/>
      <c r="RMS174" s="3"/>
      <c r="RMT174" s="3"/>
      <c r="RMU174" s="3"/>
      <c r="RMV174" s="3"/>
      <c r="RMW174" s="3"/>
      <c r="RMX174" s="3"/>
      <c r="RMY174" s="3"/>
      <c r="RMZ174" s="3"/>
      <c r="RNA174" s="3"/>
      <c r="RNB174" s="3"/>
      <c r="RNC174" s="3"/>
      <c r="RND174" s="3"/>
      <c r="RNE174" s="3"/>
      <c r="RNF174" s="3"/>
      <c r="RNG174" s="3"/>
      <c r="RNH174" s="3"/>
      <c r="RNI174" s="3"/>
      <c r="RNJ174" s="3"/>
      <c r="RNK174" s="3"/>
      <c r="RNL174" s="3"/>
      <c r="RNM174" s="3"/>
      <c r="RNN174" s="3"/>
      <c r="RNO174" s="3"/>
      <c r="RNP174" s="3"/>
      <c r="RNQ174" s="3"/>
      <c r="RNR174" s="3"/>
      <c r="RNS174" s="3"/>
      <c r="RNT174" s="3"/>
      <c r="RNU174" s="3"/>
      <c r="RNV174" s="3"/>
      <c r="RNW174" s="3"/>
      <c r="RNX174" s="3"/>
      <c r="RNY174" s="3"/>
      <c r="RNZ174" s="3"/>
      <c r="ROA174" s="3"/>
      <c r="ROB174" s="3"/>
      <c r="ROC174" s="3"/>
      <c r="ROD174" s="3"/>
      <c r="ROE174" s="3"/>
      <c r="ROF174" s="3"/>
      <c r="ROG174" s="3"/>
      <c r="ROH174" s="3"/>
      <c r="ROI174" s="3"/>
      <c r="ROJ174" s="3"/>
      <c r="ROK174" s="3"/>
      <c r="ROL174" s="3"/>
      <c r="ROM174" s="3"/>
      <c r="RON174" s="3"/>
      <c r="ROO174" s="3"/>
      <c r="ROP174" s="3"/>
      <c r="ROQ174" s="3"/>
      <c r="ROR174" s="3"/>
      <c r="ROS174" s="3"/>
      <c r="ROT174" s="3"/>
      <c r="ROU174" s="3"/>
      <c r="ROV174" s="3"/>
      <c r="ROW174" s="3"/>
      <c r="ROX174" s="3"/>
      <c r="ROY174" s="3"/>
      <c r="ROZ174" s="3"/>
      <c r="RPA174" s="3"/>
      <c r="RPB174" s="3"/>
      <c r="RPC174" s="3"/>
      <c r="RPD174" s="3"/>
      <c r="RPE174" s="3"/>
      <c r="RPF174" s="3"/>
      <c r="RPG174" s="3"/>
      <c r="RPH174" s="3"/>
      <c r="RPI174" s="3"/>
      <c r="RPJ174" s="3"/>
      <c r="RPK174" s="3"/>
      <c r="RPL174" s="3"/>
      <c r="RPM174" s="3"/>
      <c r="RPN174" s="3"/>
      <c r="RPO174" s="3"/>
      <c r="RPP174" s="3"/>
      <c r="RPQ174" s="3"/>
      <c r="RPR174" s="3"/>
      <c r="RPS174" s="3"/>
      <c r="RPT174" s="3"/>
      <c r="RPU174" s="3"/>
      <c r="RPV174" s="3"/>
      <c r="RPW174" s="3"/>
      <c r="RPX174" s="3"/>
      <c r="RPY174" s="3"/>
      <c r="RPZ174" s="3"/>
      <c r="RQA174" s="3"/>
      <c r="RQB174" s="3"/>
      <c r="RQC174" s="3"/>
      <c r="RQD174" s="3"/>
      <c r="RQE174" s="3"/>
      <c r="RQF174" s="3"/>
      <c r="RQG174" s="3"/>
      <c r="RQH174" s="3"/>
      <c r="RQI174" s="3"/>
      <c r="RQJ174" s="3"/>
      <c r="RQK174" s="3"/>
      <c r="RQL174" s="3"/>
      <c r="RQM174" s="3"/>
      <c r="RQN174" s="3"/>
      <c r="RQO174" s="3"/>
      <c r="RQP174" s="3"/>
      <c r="RQQ174" s="3"/>
      <c r="RQR174" s="3"/>
      <c r="RQS174" s="3"/>
      <c r="RQT174" s="3"/>
      <c r="RQU174" s="3"/>
      <c r="RQV174" s="3"/>
      <c r="RQW174" s="3"/>
      <c r="RQX174" s="3"/>
      <c r="RQY174" s="3"/>
      <c r="RQZ174" s="3"/>
      <c r="RRA174" s="3"/>
      <c r="RRB174" s="3"/>
      <c r="RRC174" s="3"/>
      <c r="RRD174" s="3"/>
      <c r="RRE174" s="3"/>
      <c r="RRF174" s="3"/>
      <c r="RRG174" s="3"/>
      <c r="RRH174" s="3"/>
      <c r="RRI174" s="3"/>
      <c r="RRJ174" s="3"/>
      <c r="RRK174" s="3"/>
      <c r="RRL174" s="3"/>
      <c r="RRM174" s="3"/>
      <c r="RRN174" s="3"/>
      <c r="RRO174" s="3"/>
      <c r="RRP174" s="3"/>
      <c r="RRQ174" s="3"/>
      <c r="RRR174" s="3"/>
      <c r="RRS174" s="3"/>
      <c r="RRT174" s="3"/>
      <c r="RRU174" s="3"/>
      <c r="RRV174" s="3"/>
      <c r="RRW174" s="3"/>
      <c r="RRX174" s="3"/>
      <c r="RRY174" s="3"/>
      <c r="RRZ174" s="3"/>
      <c r="RSA174" s="3"/>
      <c r="RSB174" s="3"/>
      <c r="RSC174" s="3"/>
      <c r="RSD174" s="3"/>
      <c r="RSE174" s="3"/>
      <c r="RSF174" s="3"/>
      <c r="RSG174" s="3"/>
      <c r="RSH174" s="3"/>
      <c r="RSI174" s="3"/>
      <c r="RSJ174" s="3"/>
      <c r="RSK174" s="3"/>
      <c r="RSL174" s="3"/>
      <c r="RSM174" s="3"/>
      <c r="RSN174" s="3"/>
      <c r="RSO174" s="3"/>
      <c r="RSP174" s="3"/>
      <c r="RSQ174" s="3"/>
      <c r="RSR174" s="3"/>
      <c r="RSS174" s="3"/>
      <c r="RST174" s="3"/>
      <c r="RSU174" s="3"/>
      <c r="RSV174" s="3"/>
      <c r="RSW174" s="3"/>
      <c r="RSX174" s="3"/>
      <c r="RSY174" s="3"/>
      <c r="RSZ174" s="3"/>
      <c r="RTA174" s="3"/>
      <c r="RTB174" s="3"/>
      <c r="RTC174" s="3"/>
      <c r="RTD174" s="3"/>
      <c r="RTE174" s="3"/>
      <c r="RTF174" s="3"/>
      <c r="RTG174" s="3"/>
      <c r="RTH174" s="3"/>
      <c r="RTI174" s="3"/>
      <c r="RTJ174" s="3"/>
      <c r="RTK174" s="3"/>
      <c r="RTL174" s="3"/>
      <c r="RTM174" s="3"/>
      <c r="RTN174" s="3"/>
      <c r="RTO174" s="3"/>
      <c r="RTP174" s="3"/>
      <c r="RTQ174" s="3"/>
      <c r="RTR174" s="3"/>
      <c r="RTS174" s="3"/>
      <c r="RTT174" s="3"/>
      <c r="RTU174" s="3"/>
      <c r="RTV174" s="3"/>
      <c r="RTW174" s="3"/>
      <c r="RTX174" s="3"/>
      <c r="RTY174" s="3"/>
      <c r="RTZ174" s="3"/>
      <c r="RUA174" s="3"/>
      <c r="RUB174" s="3"/>
      <c r="RUC174" s="3"/>
      <c r="RUD174" s="3"/>
      <c r="RUE174" s="3"/>
      <c r="RUF174" s="3"/>
      <c r="RUG174" s="3"/>
      <c r="RUH174" s="3"/>
      <c r="RUI174" s="3"/>
      <c r="RUJ174" s="3"/>
      <c r="RUK174" s="3"/>
      <c r="RUL174" s="3"/>
      <c r="RUM174" s="3"/>
      <c r="RUN174" s="3"/>
      <c r="RUO174" s="3"/>
      <c r="RUP174" s="3"/>
      <c r="RUQ174" s="3"/>
      <c r="RUR174" s="3"/>
      <c r="RUS174" s="3"/>
      <c r="RUT174" s="3"/>
      <c r="RUU174" s="3"/>
      <c r="RUV174" s="3"/>
      <c r="RUW174" s="3"/>
      <c r="RUX174" s="3"/>
      <c r="RUY174" s="3"/>
      <c r="RUZ174" s="3"/>
      <c r="RVA174" s="3"/>
      <c r="RVB174" s="3"/>
      <c r="RVC174" s="3"/>
      <c r="RVD174" s="3"/>
      <c r="RVE174" s="3"/>
      <c r="RVF174" s="3"/>
      <c r="RVG174" s="3"/>
      <c r="RVH174" s="3"/>
      <c r="RVI174" s="3"/>
      <c r="RVJ174" s="3"/>
      <c r="RVK174" s="3"/>
      <c r="RVL174" s="3"/>
      <c r="RVM174" s="3"/>
      <c r="RVN174" s="3"/>
      <c r="RVO174" s="3"/>
      <c r="RVP174" s="3"/>
      <c r="RVQ174" s="3"/>
      <c r="RVR174" s="3"/>
      <c r="RVS174" s="3"/>
      <c r="RVT174" s="3"/>
      <c r="RVU174" s="3"/>
      <c r="RVV174" s="3"/>
      <c r="RVW174" s="3"/>
      <c r="RVX174" s="3"/>
      <c r="RVY174" s="3"/>
      <c r="RVZ174" s="3"/>
      <c r="RWA174" s="3"/>
      <c r="RWB174" s="3"/>
      <c r="RWC174" s="3"/>
      <c r="RWD174" s="3"/>
      <c r="RWE174" s="3"/>
      <c r="RWF174" s="3"/>
      <c r="RWG174" s="3"/>
      <c r="RWH174" s="3"/>
      <c r="RWI174" s="3"/>
      <c r="RWJ174" s="3"/>
      <c r="RWK174" s="3"/>
      <c r="RWL174" s="3"/>
      <c r="RWM174" s="3"/>
      <c r="RWN174" s="3"/>
      <c r="RWO174" s="3"/>
      <c r="RWP174" s="3"/>
      <c r="RWQ174" s="3"/>
      <c r="RWR174" s="3"/>
      <c r="RWS174" s="3"/>
      <c r="RWT174" s="3"/>
      <c r="RWU174" s="3"/>
      <c r="RWV174" s="3"/>
      <c r="RWW174" s="3"/>
      <c r="RWX174" s="3"/>
      <c r="RWY174" s="3"/>
      <c r="RWZ174" s="3"/>
      <c r="RXA174" s="3"/>
      <c r="RXB174" s="3"/>
      <c r="RXC174" s="3"/>
      <c r="RXD174" s="3"/>
      <c r="RXE174" s="3"/>
      <c r="RXF174" s="3"/>
      <c r="RXG174" s="3"/>
      <c r="RXH174" s="3"/>
      <c r="RXI174" s="3"/>
      <c r="RXJ174" s="3"/>
      <c r="RXK174" s="3"/>
      <c r="RXL174" s="3"/>
      <c r="RXM174" s="3"/>
      <c r="RXN174" s="3"/>
      <c r="RXO174" s="3"/>
      <c r="RXP174" s="3"/>
      <c r="RXQ174" s="3"/>
      <c r="RXR174" s="3"/>
      <c r="RXS174" s="3"/>
      <c r="RXT174" s="3"/>
      <c r="RXU174" s="3"/>
      <c r="RXV174" s="3"/>
      <c r="RXW174" s="3"/>
      <c r="RXX174" s="3"/>
      <c r="RXY174" s="3"/>
      <c r="RXZ174" s="3"/>
      <c r="RYA174" s="3"/>
      <c r="RYB174" s="3"/>
      <c r="RYC174" s="3"/>
      <c r="RYD174" s="3"/>
      <c r="RYE174" s="3"/>
      <c r="RYF174" s="3"/>
      <c r="RYG174" s="3"/>
      <c r="RYH174" s="3"/>
      <c r="RYI174" s="3"/>
      <c r="RYJ174" s="3"/>
      <c r="RYK174" s="3"/>
      <c r="RYL174" s="3"/>
      <c r="RYM174" s="3"/>
      <c r="RYN174" s="3"/>
      <c r="RYO174" s="3"/>
      <c r="RYP174" s="3"/>
      <c r="RYQ174" s="3"/>
      <c r="RYR174" s="3"/>
      <c r="RYS174" s="3"/>
      <c r="RYT174" s="3"/>
      <c r="RYU174" s="3"/>
      <c r="RYV174" s="3"/>
      <c r="RYW174" s="3"/>
      <c r="RYX174" s="3"/>
      <c r="RYY174" s="3"/>
      <c r="RYZ174" s="3"/>
      <c r="RZA174" s="3"/>
      <c r="RZB174" s="3"/>
      <c r="RZC174" s="3"/>
      <c r="RZD174" s="3"/>
      <c r="RZE174" s="3"/>
      <c r="RZF174" s="3"/>
      <c r="RZG174" s="3"/>
      <c r="RZH174" s="3"/>
      <c r="RZI174" s="3"/>
      <c r="RZJ174" s="3"/>
      <c r="RZK174" s="3"/>
      <c r="RZL174" s="3"/>
      <c r="RZM174" s="3"/>
      <c r="RZN174" s="3"/>
      <c r="RZO174" s="3"/>
      <c r="RZP174" s="3"/>
      <c r="RZQ174" s="3"/>
      <c r="RZR174" s="3"/>
      <c r="RZS174" s="3"/>
      <c r="RZT174" s="3"/>
      <c r="RZU174" s="3"/>
      <c r="RZV174" s="3"/>
      <c r="RZW174" s="3"/>
      <c r="RZX174" s="3"/>
      <c r="RZY174" s="3"/>
      <c r="RZZ174" s="3"/>
      <c r="SAA174" s="3"/>
      <c r="SAB174" s="3"/>
      <c r="SAC174" s="3"/>
      <c r="SAD174" s="3"/>
      <c r="SAE174" s="3"/>
      <c r="SAF174" s="3"/>
      <c r="SAG174" s="3"/>
      <c r="SAH174" s="3"/>
      <c r="SAI174" s="3"/>
      <c r="SAJ174" s="3"/>
      <c r="SAK174" s="3"/>
      <c r="SAL174" s="3"/>
      <c r="SAM174" s="3"/>
      <c r="SAN174" s="3"/>
      <c r="SAO174" s="3"/>
      <c r="SAP174" s="3"/>
      <c r="SAQ174" s="3"/>
      <c r="SAR174" s="3"/>
      <c r="SAS174" s="3"/>
      <c r="SAT174" s="3"/>
      <c r="SAU174" s="3"/>
      <c r="SAV174" s="3"/>
      <c r="SAW174" s="3"/>
      <c r="SAX174" s="3"/>
      <c r="SAY174" s="3"/>
      <c r="SAZ174" s="3"/>
      <c r="SBA174" s="3"/>
      <c r="SBB174" s="3"/>
      <c r="SBC174" s="3"/>
      <c r="SBD174" s="3"/>
      <c r="SBE174" s="3"/>
      <c r="SBF174" s="3"/>
      <c r="SBG174" s="3"/>
      <c r="SBH174" s="3"/>
      <c r="SBI174" s="3"/>
      <c r="SBJ174" s="3"/>
      <c r="SBK174" s="3"/>
      <c r="SBL174" s="3"/>
      <c r="SBM174" s="3"/>
      <c r="SBN174" s="3"/>
      <c r="SBO174" s="3"/>
      <c r="SBP174" s="3"/>
      <c r="SBQ174" s="3"/>
      <c r="SBR174" s="3"/>
      <c r="SBS174" s="3"/>
      <c r="SBT174" s="3"/>
      <c r="SBU174" s="3"/>
      <c r="SBV174" s="3"/>
      <c r="SBW174" s="3"/>
      <c r="SBX174" s="3"/>
      <c r="SBY174" s="3"/>
      <c r="SBZ174" s="3"/>
      <c r="SCA174" s="3"/>
      <c r="SCB174" s="3"/>
      <c r="SCC174" s="3"/>
      <c r="SCD174" s="3"/>
      <c r="SCE174" s="3"/>
      <c r="SCF174" s="3"/>
      <c r="SCG174" s="3"/>
      <c r="SCH174" s="3"/>
      <c r="SCI174" s="3"/>
      <c r="SCJ174" s="3"/>
      <c r="SCK174" s="3"/>
      <c r="SCL174" s="3"/>
      <c r="SCM174" s="3"/>
      <c r="SCN174" s="3"/>
      <c r="SCO174" s="3"/>
      <c r="SCP174" s="3"/>
      <c r="SCQ174" s="3"/>
      <c r="SCR174" s="3"/>
      <c r="SCS174" s="3"/>
      <c r="SCT174" s="3"/>
      <c r="SCU174" s="3"/>
      <c r="SCV174" s="3"/>
      <c r="SCW174" s="3"/>
      <c r="SCX174" s="3"/>
      <c r="SCY174" s="3"/>
      <c r="SCZ174" s="3"/>
      <c r="SDA174" s="3"/>
      <c r="SDB174" s="3"/>
      <c r="SDC174" s="3"/>
      <c r="SDD174" s="3"/>
      <c r="SDE174" s="3"/>
      <c r="SDF174" s="3"/>
      <c r="SDG174" s="3"/>
      <c r="SDH174" s="3"/>
      <c r="SDI174" s="3"/>
      <c r="SDJ174" s="3"/>
      <c r="SDK174" s="3"/>
      <c r="SDL174" s="3"/>
      <c r="SDM174" s="3"/>
      <c r="SDN174" s="3"/>
      <c r="SDO174" s="3"/>
      <c r="SDP174" s="3"/>
      <c r="SDQ174" s="3"/>
      <c r="SDR174" s="3"/>
      <c r="SDS174" s="3"/>
      <c r="SDT174" s="3"/>
      <c r="SDU174" s="3"/>
      <c r="SDV174" s="3"/>
      <c r="SDW174" s="3"/>
      <c r="SDX174" s="3"/>
      <c r="SDY174" s="3"/>
      <c r="SDZ174" s="3"/>
      <c r="SEA174" s="3"/>
      <c r="SEB174" s="3"/>
      <c r="SEC174" s="3"/>
      <c r="SED174" s="3"/>
      <c r="SEE174" s="3"/>
      <c r="SEF174" s="3"/>
      <c r="SEG174" s="3"/>
      <c r="SEH174" s="3"/>
      <c r="SEI174" s="3"/>
      <c r="SEJ174" s="3"/>
      <c r="SEK174" s="3"/>
      <c r="SEL174" s="3"/>
      <c r="SEM174" s="3"/>
      <c r="SEN174" s="3"/>
      <c r="SEO174" s="3"/>
      <c r="SEP174" s="3"/>
      <c r="SEQ174" s="3"/>
      <c r="SER174" s="3"/>
      <c r="SES174" s="3"/>
      <c r="SET174" s="3"/>
      <c r="SEU174" s="3"/>
      <c r="SEV174" s="3"/>
      <c r="SEW174" s="3"/>
      <c r="SEX174" s="3"/>
      <c r="SEY174" s="3"/>
      <c r="SEZ174" s="3"/>
      <c r="SFA174" s="3"/>
      <c r="SFB174" s="3"/>
      <c r="SFC174" s="3"/>
      <c r="SFD174" s="3"/>
      <c r="SFE174" s="3"/>
      <c r="SFF174" s="3"/>
      <c r="SFG174" s="3"/>
      <c r="SFH174" s="3"/>
      <c r="SFI174" s="3"/>
      <c r="SFJ174" s="3"/>
      <c r="SFK174" s="3"/>
      <c r="SFL174" s="3"/>
      <c r="SFM174" s="3"/>
      <c r="SFN174" s="3"/>
      <c r="SFO174" s="3"/>
      <c r="SFP174" s="3"/>
      <c r="SFQ174" s="3"/>
      <c r="SFR174" s="3"/>
      <c r="SFS174" s="3"/>
      <c r="SFT174" s="3"/>
      <c r="SFU174" s="3"/>
      <c r="SFV174" s="3"/>
      <c r="SFW174" s="3"/>
      <c r="SFX174" s="3"/>
      <c r="SFY174" s="3"/>
      <c r="SFZ174" s="3"/>
      <c r="SGA174" s="3"/>
      <c r="SGB174" s="3"/>
      <c r="SGC174" s="3"/>
      <c r="SGD174" s="3"/>
      <c r="SGE174" s="3"/>
      <c r="SGF174" s="3"/>
      <c r="SGG174" s="3"/>
      <c r="SGH174" s="3"/>
      <c r="SGI174" s="3"/>
      <c r="SGJ174" s="3"/>
      <c r="SGK174" s="3"/>
      <c r="SGL174" s="3"/>
      <c r="SGM174" s="3"/>
      <c r="SGN174" s="3"/>
      <c r="SGO174" s="3"/>
      <c r="SGP174" s="3"/>
      <c r="SGQ174" s="3"/>
      <c r="SGR174" s="3"/>
      <c r="SGS174" s="3"/>
      <c r="SGT174" s="3"/>
      <c r="SGU174" s="3"/>
      <c r="SGV174" s="3"/>
      <c r="SGW174" s="3"/>
      <c r="SGX174" s="3"/>
      <c r="SGY174" s="3"/>
      <c r="SGZ174" s="3"/>
      <c r="SHA174" s="3"/>
      <c r="SHB174" s="3"/>
      <c r="SHC174" s="3"/>
      <c r="SHD174" s="3"/>
      <c r="SHE174" s="3"/>
      <c r="SHF174" s="3"/>
      <c r="SHG174" s="3"/>
      <c r="SHH174" s="3"/>
      <c r="SHI174" s="3"/>
      <c r="SHJ174" s="3"/>
      <c r="SHK174" s="3"/>
      <c r="SHL174" s="3"/>
      <c r="SHM174" s="3"/>
      <c r="SHN174" s="3"/>
      <c r="SHO174" s="3"/>
      <c r="SHP174" s="3"/>
      <c r="SHQ174" s="3"/>
      <c r="SHR174" s="3"/>
      <c r="SHS174" s="3"/>
      <c r="SHT174" s="3"/>
      <c r="SHU174" s="3"/>
      <c r="SHV174" s="3"/>
      <c r="SHW174" s="3"/>
      <c r="SHX174" s="3"/>
      <c r="SHY174" s="3"/>
      <c r="SHZ174" s="3"/>
      <c r="SIA174" s="3"/>
      <c r="SIB174" s="3"/>
      <c r="SIC174" s="3"/>
      <c r="SID174" s="3"/>
      <c r="SIE174" s="3"/>
      <c r="SIF174" s="3"/>
      <c r="SIG174" s="3"/>
      <c r="SIH174" s="3"/>
      <c r="SII174" s="3"/>
      <c r="SIJ174" s="3"/>
      <c r="SIK174" s="3"/>
      <c r="SIL174" s="3"/>
      <c r="SIM174" s="3"/>
      <c r="SIN174" s="3"/>
      <c r="SIO174" s="3"/>
      <c r="SIP174" s="3"/>
      <c r="SIQ174" s="3"/>
      <c r="SIR174" s="3"/>
      <c r="SIS174" s="3"/>
      <c r="SIT174" s="3"/>
      <c r="SIU174" s="3"/>
      <c r="SIV174" s="3"/>
      <c r="SIW174" s="3"/>
      <c r="SIX174" s="3"/>
      <c r="SIY174" s="3"/>
      <c r="SIZ174" s="3"/>
      <c r="SJA174" s="3"/>
      <c r="SJB174" s="3"/>
      <c r="SJC174" s="3"/>
      <c r="SJD174" s="3"/>
      <c r="SJE174" s="3"/>
      <c r="SJF174" s="3"/>
      <c r="SJG174" s="3"/>
      <c r="SJH174" s="3"/>
      <c r="SJI174" s="3"/>
      <c r="SJJ174" s="3"/>
      <c r="SJK174" s="3"/>
      <c r="SJL174" s="3"/>
      <c r="SJM174" s="3"/>
      <c r="SJN174" s="3"/>
      <c r="SJO174" s="3"/>
      <c r="SJP174" s="3"/>
      <c r="SJQ174" s="3"/>
      <c r="SJR174" s="3"/>
      <c r="SJS174" s="3"/>
      <c r="SJT174" s="3"/>
      <c r="SJU174" s="3"/>
      <c r="SJV174" s="3"/>
      <c r="SJW174" s="3"/>
      <c r="SJX174" s="3"/>
      <c r="SJY174" s="3"/>
      <c r="SJZ174" s="3"/>
      <c r="SKA174" s="3"/>
      <c r="SKB174" s="3"/>
      <c r="SKC174" s="3"/>
      <c r="SKD174" s="3"/>
      <c r="SKE174" s="3"/>
      <c r="SKF174" s="3"/>
      <c r="SKG174" s="3"/>
      <c r="SKH174" s="3"/>
      <c r="SKI174" s="3"/>
      <c r="SKJ174" s="3"/>
      <c r="SKK174" s="3"/>
      <c r="SKL174" s="3"/>
      <c r="SKM174" s="3"/>
      <c r="SKN174" s="3"/>
      <c r="SKO174" s="3"/>
      <c r="SKP174" s="3"/>
      <c r="SKQ174" s="3"/>
      <c r="SKR174" s="3"/>
      <c r="SKS174" s="3"/>
      <c r="SKT174" s="3"/>
      <c r="SKU174" s="3"/>
      <c r="SKV174" s="3"/>
      <c r="SKW174" s="3"/>
      <c r="SKX174" s="3"/>
      <c r="SKY174" s="3"/>
      <c r="SKZ174" s="3"/>
      <c r="SLA174" s="3"/>
      <c r="SLB174" s="3"/>
      <c r="SLC174" s="3"/>
      <c r="SLD174" s="3"/>
      <c r="SLE174" s="3"/>
      <c r="SLF174" s="3"/>
      <c r="SLG174" s="3"/>
      <c r="SLH174" s="3"/>
      <c r="SLI174" s="3"/>
      <c r="SLJ174" s="3"/>
      <c r="SLK174" s="3"/>
      <c r="SLL174" s="3"/>
      <c r="SLM174" s="3"/>
      <c r="SLN174" s="3"/>
      <c r="SLO174" s="3"/>
      <c r="SLP174" s="3"/>
      <c r="SLQ174" s="3"/>
      <c r="SLR174" s="3"/>
      <c r="SLS174" s="3"/>
      <c r="SLT174" s="3"/>
      <c r="SLU174" s="3"/>
      <c r="SLV174" s="3"/>
      <c r="SLW174" s="3"/>
      <c r="SLX174" s="3"/>
      <c r="SLY174" s="3"/>
      <c r="SLZ174" s="3"/>
      <c r="SMA174" s="3"/>
      <c r="SMB174" s="3"/>
      <c r="SMC174" s="3"/>
      <c r="SMD174" s="3"/>
      <c r="SME174" s="3"/>
      <c r="SMF174" s="3"/>
      <c r="SMG174" s="3"/>
      <c r="SMH174" s="3"/>
      <c r="SMI174" s="3"/>
      <c r="SMJ174" s="3"/>
      <c r="SMK174" s="3"/>
      <c r="SML174" s="3"/>
      <c r="SMM174" s="3"/>
      <c r="SMN174" s="3"/>
      <c r="SMO174" s="3"/>
      <c r="SMP174" s="3"/>
      <c r="SMQ174" s="3"/>
      <c r="SMR174" s="3"/>
      <c r="SMS174" s="3"/>
      <c r="SMT174" s="3"/>
      <c r="SMU174" s="3"/>
      <c r="SMV174" s="3"/>
      <c r="SMW174" s="3"/>
      <c r="SMX174" s="3"/>
      <c r="SMY174" s="3"/>
      <c r="SMZ174" s="3"/>
      <c r="SNA174" s="3"/>
      <c r="SNB174" s="3"/>
      <c r="SNC174" s="3"/>
      <c r="SND174" s="3"/>
      <c r="SNE174" s="3"/>
      <c r="SNF174" s="3"/>
      <c r="SNG174" s="3"/>
      <c r="SNH174" s="3"/>
      <c r="SNI174" s="3"/>
      <c r="SNJ174" s="3"/>
      <c r="SNK174" s="3"/>
      <c r="SNL174" s="3"/>
      <c r="SNM174" s="3"/>
      <c r="SNN174" s="3"/>
      <c r="SNO174" s="3"/>
      <c r="SNP174" s="3"/>
      <c r="SNQ174" s="3"/>
      <c r="SNR174" s="3"/>
      <c r="SNS174" s="3"/>
      <c r="SNT174" s="3"/>
      <c r="SNU174" s="3"/>
      <c r="SNV174" s="3"/>
      <c r="SNW174" s="3"/>
      <c r="SNX174" s="3"/>
      <c r="SNY174" s="3"/>
      <c r="SNZ174" s="3"/>
      <c r="SOA174" s="3"/>
      <c r="SOB174" s="3"/>
      <c r="SOC174" s="3"/>
      <c r="SOD174" s="3"/>
      <c r="SOE174" s="3"/>
      <c r="SOF174" s="3"/>
      <c r="SOG174" s="3"/>
      <c r="SOH174" s="3"/>
      <c r="SOI174" s="3"/>
      <c r="SOJ174" s="3"/>
      <c r="SOK174" s="3"/>
      <c r="SOL174" s="3"/>
      <c r="SOM174" s="3"/>
      <c r="SON174" s="3"/>
      <c r="SOO174" s="3"/>
      <c r="SOP174" s="3"/>
      <c r="SOQ174" s="3"/>
      <c r="SOR174" s="3"/>
      <c r="SOS174" s="3"/>
      <c r="SOT174" s="3"/>
      <c r="SOU174" s="3"/>
      <c r="SOV174" s="3"/>
      <c r="SOW174" s="3"/>
      <c r="SOX174" s="3"/>
      <c r="SOY174" s="3"/>
      <c r="SOZ174" s="3"/>
      <c r="SPA174" s="3"/>
      <c r="SPB174" s="3"/>
      <c r="SPC174" s="3"/>
      <c r="SPD174" s="3"/>
      <c r="SPE174" s="3"/>
      <c r="SPF174" s="3"/>
      <c r="SPG174" s="3"/>
      <c r="SPH174" s="3"/>
      <c r="SPI174" s="3"/>
      <c r="SPJ174" s="3"/>
      <c r="SPK174" s="3"/>
      <c r="SPL174" s="3"/>
      <c r="SPM174" s="3"/>
      <c r="SPN174" s="3"/>
      <c r="SPO174" s="3"/>
      <c r="SPP174" s="3"/>
      <c r="SPQ174" s="3"/>
      <c r="SPR174" s="3"/>
      <c r="SPS174" s="3"/>
      <c r="SPT174" s="3"/>
      <c r="SPU174" s="3"/>
      <c r="SPV174" s="3"/>
      <c r="SPW174" s="3"/>
      <c r="SPX174" s="3"/>
      <c r="SPY174" s="3"/>
      <c r="SPZ174" s="3"/>
      <c r="SQA174" s="3"/>
      <c r="SQB174" s="3"/>
      <c r="SQC174" s="3"/>
      <c r="SQD174" s="3"/>
      <c r="SQE174" s="3"/>
      <c r="SQF174" s="3"/>
      <c r="SQG174" s="3"/>
      <c r="SQH174" s="3"/>
      <c r="SQI174" s="3"/>
      <c r="SQJ174" s="3"/>
      <c r="SQK174" s="3"/>
      <c r="SQL174" s="3"/>
      <c r="SQM174" s="3"/>
      <c r="SQN174" s="3"/>
      <c r="SQO174" s="3"/>
      <c r="SQP174" s="3"/>
      <c r="SQQ174" s="3"/>
      <c r="SQR174" s="3"/>
      <c r="SQS174" s="3"/>
      <c r="SQT174" s="3"/>
      <c r="SQU174" s="3"/>
      <c r="SQV174" s="3"/>
      <c r="SQW174" s="3"/>
      <c r="SQX174" s="3"/>
      <c r="SQY174" s="3"/>
      <c r="SQZ174" s="3"/>
      <c r="SRA174" s="3"/>
      <c r="SRB174" s="3"/>
      <c r="SRC174" s="3"/>
      <c r="SRD174" s="3"/>
      <c r="SRE174" s="3"/>
      <c r="SRF174" s="3"/>
      <c r="SRG174" s="3"/>
      <c r="SRH174" s="3"/>
      <c r="SRI174" s="3"/>
      <c r="SRJ174" s="3"/>
      <c r="SRK174" s="3"/>
      <c r="SRL174" s="3"/>
      <c r="SRM174" s="3"/>
      <c r="SRN174" s="3"/>
      <c r="SRO174" s="3"/>
      <c r="SRP174" s="3"/>
      <c r="SRQ174" s="3"/>
      <c r="SRR174" s="3"/>
      <c r="SRS174" s="3"/>
      <c r="SRT174" s="3"/>
      <c r="SRU174" s="3"/>
      <c r="SRV174" s="3"/>
      <c r="SRW174" s="3"/>
      <c r="SRX174" s="3"/>
      <c r="SRY174" s="3"/>
      <c r="SRZ174" s="3"/>
      <c r="SSA174" s="3"/>
      <c r="SSB174" s="3"/>
      <c r="SSC174" s="3"/>
      <c r="SSD174" s="3"/>
      <c r="SSE174" s="3"/>
      <c r="SSF174" s="3"/>
      <c r="SSG174" s="3"/>
      <c r="SSH174" s="3"/>
      <c r="SSI174" s="3"/>
      <c r="SSJ174" s="3"/>
      <c r="SSK174" s="3"/>
      <c r="SSL174" s="3"/>
      <c r="SSM174" s="3"/>
      <c r="SSN174" s="3"/>
      <c r="SSO174" s="3"/>
      <c r="SSP174" s="3"/>
      <c r="SSQ174" s="3"/>
      <c r="SSR174" s="3"/>
      <c r="SSS174" s="3"/>
      <c r="SST174" s="3"/>
      <c r="SSU174" s="3"/>
      <c r="SSV174" s="3"/>
      <c r="SSW174" s="3"/>
      <c r="SSX174" s="3"/>
      <c r="SSY174" s="3"/>
      <c r="SSZ174" s="3"/>
      <c r="STA174" s="3"/>
      <c r="STB174" s="3"/>
      <c r="STC174" s="3"/>
      <c r="STD174" s="3"/>
      <c r="STE174" s="3"/>
      <c r="STF174" s="3"/>
      <c r="STG174" s="3"/>
      <c r="STH174" s="3"/>
      <c r="STI174" s="3"/>
      <c r="STJ174" s="3"/>
      <c r="STK174" s="3"/>
      <c r="STL174" s="3"/>
      <c r="STM174" s="3"/>
      <c r="STN174" s="3"/>
      <c r="STO174" s="3"/>
      <c r="STP174" s="3"/>
      <c r="STQ174" s="3"/>
      <c r="STR174" s="3"/>
      <c r="STS174" s="3"/>
      <c r="STT174" s="3"/>
      <c r="STU174" s="3"/>
      <c r="STV174" s="3"/>
      <c r="STW174" s="3"/>
      <c r="STX174" s="3"/>
      <c r="STY174" s="3"/>
      <c r="STZ174" s="3"/>
      <c r="SUA174" s="3"/>
      <c r="SUB174" s="3"/>
      <c r="SUC174" s="3"/>
      <c r="SUD174" s="3"/>
      <c r="SUE174" s="3"/>
      <c r="SUF174" s="3"/>
      <c r="SUG174" s="3"/>
      <c r="SUH174" s="3"/>
      <c r="SUI174" s="3"/>
      <c r="SUJ174" s="3"/>
      <c r="SUK174" s="3"/>
      <c r="SUL174" s="3"/>
      <c r="SUM174" s="3"/>
      <c r="SUN174" s="3"/>
      <c r="SUO174" s="3"/>
      <c r="SUP174" s="3"/>
      <c r="SUQ174" s="3"/>
      <c r="SUR174" s="3"/>
      <c r="SUS174" s="3"/>
      <c r="SUT174" s="3"/>
      <c r="SUU174" s="3"/>
      <c r="SUV174" s="3"/>
      <c r="SUW174" s="3"/>
      <c r="SUX174" s="3"/>
      <c r="SUY174" s="3"/>
      <c r="SUZ174" s="3"/>
      <c r="SVA174" s="3"/>
      <c r="SVB174" s="3"/>
      <c r="SVC174" s="3"/>
      <c r="SVD174" s="3"/>
      <c r="SVE174" s="3"/>
      <c r="SVF174" s="3"/>
      <c r="SVG174" s="3"/>
      <c r="SVH174" s="3"/>
      <c r="SVI174" s="3"/>
      <c r="SVJ174" s="3"/>
      <c r="SVK174" s="3"/>
      <c r="SVL174" s="3"/>
      <c r="SVM174" s="3"/>
      <c r="SVN174" s="3"/>
      <c r="SVO174" s="3"/>
      <c r="SVP174" s="3"/>
      <c r="SVQ174" s="3"/>
      <c r="SVR174" s="3"/>
      <c r="SVS174" s="3"/>
      <c r="SVT174" s="3"/>
      <c r="SVU174" s="3"/>
      <c r="SVV174" s="3"/>
      <c r="SVW174" s="3"/>
      <c r="SVX174" s="3"/>
      <c r="SVY174" s="3"/>
      <c r="SVZ174" s="3"/>
      <c r="SWA174" s="3"/>
      <c r="SWB174" s="3"/>
      <c r="SWC174" s="3"/>
      <c r="SWD174" s="3"/>
      <c r="SWE174" s="3"/>
      <c r="SWF174" s="3"/>
      <c r="SWG174" s="3"/>
      <c r="SWH174" s="3"/>
      <c r="SWI174" s="3"/>
      <c r="SWJ174" s="3"/>
      <c r="SWK174" s="3"/>
      <c r="SWL174" s="3"/>
      <c r="SWM174" s="3"/>
      <c r="SWN174" s="3"/>
      <c r="SWO174" s="3"/>
      <c r="SWP174" s="3"/>
      <c r="SWQ174" s="3"/>
      <c r="SWR174" s="3"/>
      <c r="SWS174" s="3"/>
      <c r="SWT174" s="3"/>
      <c r="SWU174" s="3"/>
      <c r="SWV174" s="3"/>
      <c r="SWW174" s="3"/>
      <c r="SWX174" s="3"/>
      <c r="SWY174" s="3"/>
      <c r="SWZ174" s="3"/>
      <c r="SXA174" s="3"/>
      <c r="SXB174" s="3"/>
      <c r="SXC174" s="3"/>
      <c r="SXD174" s="3"/>
      <c r="SXE174" s="3"/>
      <c r="SXF174" s="3"/>
      <c r="SXG174" s="3"/>
      <c r="SXH174" s="3"/>
      <c r="SXI174" s="3"/>
      <c r="SXJ174" s="3"/>
      <c r="SXK174" s="3"/>
      <c r="SXL174" s="3"/>
      <c r="SXM174" s="3"/>
      <c r="SXN174" s="3"/>
      <c r="SXO174" s="3"/>
      <c r="SXP174" s="3"/>
      <c r="SXQ174" s="3"/>
      <c r="SXR174" s="3"/>
      <c r="SXS174" s="3"/>
      <c r="SXT174" s="3"/>
      <c r="SXU174" s="3"/>
      <c r="SXV174" s="3"/>
      <c r="SXW174" s="3"/>
      <c r="SXX174" s="3"/>
      <c r="SXY174" s="3"/>
      <c r="SXZ174" s="3"/>
      <c r="SYA174" s="3"/>
      <c r="SYB174" s="3"/>
      <c r="SYC174" s="3"/>
      <c r="SYD174" s="3"/>
      <c r="SYE174" s="3"/>
      <c r="SYF174" s="3"/>
      <c r="SYG174" s="3"/>
      <c r="SYH174" s="3"/>
      <c r="SYI174" s="3"/>
      <c r="SYJ174" s="3"/>
      <c r="SYK174" s="3"/>
      <c r="SYL174" s="3"/>
      <c r="SYM174" s="3"/>
      <c r="SYN174" s="3"/>
      <c r="SYO174" s="3"/>
      <c r="SYP174" s="3"/>
      <c r="SYQ174" s="3"/>
      <c r="SYR174" s="3"/>
      <c r="SYS174" s="3"/>
      <c r="SYT174" s="3"/>
      <c r="SYU174" s="3"/>
      <c r="SYV174" s="3"/>
      <c r="SYW174" s="3"/>
      <c r="SYX174" s="3"/>
      <c r="SYY174" s="3"/>
      <c r="SYZ174" s="3"/>
      <c r="SZA174" s="3"/>
      <c r="SZB174" s="3"/>
      <c r="SZC174" s="3"/>
      <c r="SZD174" s="3"/>
      <c r="SZE174" s="3"/>
      <c r="SZF174" s="3"/>
      <c r="SZG174" s="3"/>
      <c r="SZH174" s="3"/>
      <c r="SZI174" s="3"/>
      <c r="SZJ174" s="3"/>
      <c r="SZK174" s="3"/>
      <c r="SZL174" s="3"/>
      <c r="SZM174" s="3"/>
      <c r="SZN174" s="3"/>
      <c r="SZO174" s="3"/>
      <c r="SZP174" s="3"/>
      <c r="SZQ174" s="3"/>
      <c r="SZR174" s="3"/>
      <c r="SZS174" s="3"/>
      <c r="SZT174" s="3"/>
      <c r="SZU174" s="3"/>
      <c r="SZV174" s="3"/>
      <c r="SZW174" s="3"/>
      <c r="SZX174" s="3"/>
      <c r="SZY174" s="3"/>
      <c r="SZZ174" s="3"/>
      <c r="TAA174" s="3"/>
      <c r="TAB174" s="3"/>
      <c r="TAC174" s="3"/>
      <c r="TAD174" s="3"/>
      <c r="TAE174" s="3"/>
      <c r="TAF174" s="3"/>
      <c r="TAG174" s="3"/>
      <c r="TAH174" s="3"/>
      <c r="TAI174" s="3"/>
      <c r="TAJ174" s="3"/>
      <c r="TAK174" s="3"/>
      <c r="TAL174" s="3"/>
      <c r="TAM174" s="3"/>
      <c r="TAN174" s="3"/>
      <c r="TAO174" s="3"/>
      <c r="TAP174" s="3"/>
      <c r="TAQ174" s="3"/>
      <c r="TAR174" s="3"/>
      <c r="TAS174" s="3"/>
      <c r="TAT174" s="3"/>
      <c r="TAU174" s="3"/>
      <c r="TAV174" s="3"/>
      <c r="TAW174" s="3"/>
      <c r="TAX174" s="3"/>
      <c r="TAY174" s="3"/>
      <c r="TAZ174" s="3"/>
      <c r="TBA174" s="3"/>
      <c r="TBB174" s="3"/>
      <c r="TBC174" s="3"/>
      <c r="TBD174" s="3"/>
      <c r="TBE174" s="3"/>
      <c r="TBF174" s="3"/>
      <c r="TBG174" s="3"/>
      <c r="TBH174" s="3"/>
      <c r="TBI174" s="3"/>
      <c r="TBJ174" s="3"/>
      <c r="TBK174" s="3"/>
      <c r="TBL174" s="3"/>
      <c r="TBM174" s="3"/>
      <c r="TBN174" s="3"/>
      <c r="TBO174" s="3"/>
      <c r="TBP174" s="3"/>
      <c r="TBQ174" s="3"/>
      <c r="TBR174" s="3"/>
      <c r="TBS174" s="3"/>
      <c r="TBT174" s="3"/>
      <c r="TBU174" s="3"/>
      <c r="TBV174" s="3"/>
      <c r="TBW174" s="3"/>
      <c r="TBX174" s="3"/>
      <c r="TBY174" s="3"/>
      <c r="TBZ174" s="3"/>
      <c r="TCA174" s="3"/>
      <c r="TCB174" s="3"/>
      <c r="TCC174" s="3"/>
      <c r="TCD174" s="3"/>
      <c r="TCE174" s="3"/>
      <c r="TCF174" s="3"/>
      <c r="TCG174" s="3"/>
      <c r="TCH174" s="3"/>
      <c r="TCI174" s="3"/>
      <c r="TCJ174" s="3"/>
      <c r="TCK174" s="3"/>
      <c r="TCL174" s="3"/>
      <c r="TCM174" s="3"/>
      <c r="TCN174" s="3"/>
      <c r="TCO174" s="3"/>
      <c r="TCP174" s="3"/>
      <c r="TCQ174" s="3"/>
      <c r="TCR174" s="3"/>
      <c r="TCS174" s="3"/>
      <c r="TCT174" s="3"/>
      <c r="TCU174" s="3"/>
      <c r="TCV174" s="3"/>
      <c r="TCW174" s="3"/>
      <c r="TCX174" s="3"/>
      <c r="TCY174" s="3"/>
      <c r="TCZ174" s="3"/>
      <c r="TDA174" s="3"/>
      <c r="TDB174" s="3"/>
      <c r="TDC174" s="3"/>
      <c r="TDD174" s="3"/>
      <c r="TDE174" s="3"/>
      <c r="TDF174" s="3"/>
      <c r="TDG174" s="3"/>
      <c r="TDH174" s="3"/>
      <c r="TDI174" s="3"/>
      <c r="TDJ174" s="3"/>
      <c r="TDK174" s="3"/>
      <c r="TDL174" s="3"/>
      <c r="TDM174" s="3"/>
      <c r="TDN174" s="3"/>
      <c r="TDO174" s="3"/>
      <c r="TDP174" s="3"/>
      <c r="TDQ174" s="3"/>
      <c r="TDR174" s="3"/>
      <c r="TDS174" s="3"/>
      <c r="TDT174" s="3"/>
      <c r="TDU174" s="3"/>
      <c r="TDV174" s="3"/>
      <c r="TDW174" s="3"/>
      <c r="TDX174" s="3"/>
      <c r="TDY174" s="3"/>
      <c r="TDZ174" s="3"/>
      <c r="TEA174" s="3"/>
      <c r="TEB174" s="3"/>
      <c r="TEC174" s="3"/>
      <c r="TED174" s="3"/>
      <c r="TEE174" s="3"/>
      <c r="TEF174" s="3"/>
      <c r="TEG174" s="3"/>
      <c r="TEH174" s="3"/>
      <c r="TEI174" s="3"/>
      <c r="TEJ174" s="3"/>
      <c r="TEK174" s="3"/>
      <c r="TEL174" s="3"/>
      <c r="TEM174" s="3"/>
      <c r="TEN174" s="3"/>
      <c r="TEO174" s="3"/>
      <c r="TEP174" s="3"/>
      <c r="TEQ174" s="3"/>
      <c r="TER174" s="3"/>
      <c r="TES174" s="3"/>
      <c r="TET174" s="3"/>
      <c r="TEU174" s="3"/>
      <c r="TEV174" s="3"/>
      <c r="TEW174" s="3"/>
      <c r="TEX174" s="3"/>
      <c r="TEY174" s="3"/>
      <c r="TEZ174" s="3"/>
      <c r="TFA174" s="3"/>
      <c r="TFB174" s="3"/>
      <c r="TFC174" s="3"/>
      <c r="TFD174" s="3"/>
      <c r="TFE174" s="3"/>
      <c r="TFF174" s="3"/>
      <c r="TFG174" s="3"/>
      <c r="TFH174" s="3"/>
      <c r="TFI174" s="3"/>
      <c r="TFJ174" s="3"/>
      <c r="TFK174" s="3"/>
      <c r="TFL174" s="3"/>
      <c r="TFM174" s="3"/>
      <c r="TFN174" s="3"/>
      <c r="TFO174" s="3"/>
      <c r="TFP174" s="3"/>
      <c r="TFQ174" s="3"/>
      <c r="TFR174" s="3"/>
      <c r="TFS174" s="3"/>
      <c r="TFT174" s="3"/>
      <c r="TFU174" s="3"/>
      <c r="TFV174" s="3"/>
      <c r="TFW174" s="3"/>
      <c r="TFX174" s="3"/>
      <c r="TFY174" s="3"/>
      <c r="TFZ174" s="3"/>
      <c r="TGA174" s="3"/>
      <c r="TGB174" s="3"/>
      <c r="TGC174" s="3"/>
      <c r="TGD174" s="3"/>
      <c r="TGE174" s="3"/>
      <c r="TGF174" s="3"/>
      <c r="TGG174" s="3"/>
      <c r="TGH174" s="3"/>
      <c r="TGI174" s="3"/>
      <c r="TGJ174" s="3"/>
      <c r="TGK174" s="3"/>
      <c r="TGL174" s="3"/>
      <c r="TGM174" s="3"/>
      <c r="TGN174" s="3"/>
      <c r="TGO174" s="3"/>
      <c r="TGP174" s="3"/>
      <c r="TGQ174" s="3"/>
      <c r="TGR174" s="3"/>
      <c r="TGS174" s="3"/>
      <c r="TGT174" s="3"/>
      <c r="TGU174" s="3"/>
      <c r="TGV174" s="3"/>
      <c r="TGW174" s="3"/>
      <c r="TGX174" s="3"/>
      <c r="TGY174" s="3"/>
      <c r="TGZ174" s="3"/>
      <c r="THA174" s="3"/>
      <c r="THB174" s="3"/>
      <c r="THC174" s="3"/>
      <c r="THD174" s="3"/>
      <c r="THE174" s="3"/>
      <c r="THF174" s="3"/>
      <c r="THG174" s="3"/>
      <c r="THH174" s="3"/>
      <c r="THI174" s="3"/>
      <c r="THJ174" s="3"/>
      <c r="THK174" s="3"/>
      <c r="THL174" s="3"/>
      <c r="THM174" s="3"/>
      <c r="THN174" s="3"/>
      <c r="THO174" s="3"/>
      <c r="THP174" s="3"/>
      <c r="THQ174" s="3"/>
      <c r="THR174" s="3"/>
      <c r="THS174" s="3"/>
      <c r="THT174" s="3"/>
      <c r="THU174" s="3"/>
      <c r="THV174" s="3"/>
      <c r="THW174" s="3"/>
      <c r="THX174" s="3"/>
      <c r="THY174" s="3"/>
      <c r="THZ174" s="3"/>
      <c r="TIA174" s="3"/>
      <c r="TIB174" s="3"/>
      <c r="TIC174" s="3"/>
      <c r="TID174" s="3"/>
      <c r="TIE174" s="3"/>
      <c r="TIF174" s="3"/>
      <c r="TIG174" s="3"/>
      <c r="TIH174" s="3"/>
      <c r="TII174" s="3"/>
      <c r="TIJ174" s="3"/>
      <c r="TIK174" s="3"/>
      <c r="TIL174" s="3"/>
      <c r="TIM174" s="3"/>
      <c r="TIN174" s="3"/>
      <c r="TIO174" s="3"/>
      <c r="TIP174" s="3"/>
      <c r="TIQ174" s="3"/>
      <c r="TIR174" s="3"/>
      <c r="TIS174" s="3"/>
      <c r="TIT174" s="3"/>
      <c r="TIU174" s="3"/>
      <c r="TIV174" s="3"/>
      <c r="TIW174" s="3"/>
      <c r="TIX174" s="3"/>
      <c r="TIY174" s="3"/>
      <c r="TIZ174" s="3"/>
      <c r="TJA174" s="3"/>
      <c r="TJB174" s="3"/>
      <c r="TJC174" s="3"/>
      <c r="TJD174" s="3"/>
      <c r="TJE174" s="3"/>
      <c r="TJF174" s="3"/>
      <c r="TJG174" s="3"/>
      <c r="TJH174" s="3"/>
      <c r="TJI174" s="3"/>
      <c r="TJJ174" s="3"/>
      <c r="TJK174" s="3"/>
      <c r="TJL174" s="3"/>
      <c r="TJM174" s="3"/>
      <c r="TJN174" s="3"/>
      <c r="TJO174" s="3"/>
      <c r="TJP174" s="3"/>
      <c r="TJQ174" s="3"/>
      <c r="TJR174" s="3"/>
      <c r="TJS174" s="3"/>
      <c r="TJT174" s="3"/>
      <c r="TJU174" s="3"/>
      <c r="TJV174" s="3"/>
      <c r="TJW174" s="3"/>
      <c r="TJX174" s="3"/>
      <c r="TJY174" s="3"/>
      <c r="TJZ174" s="3"/>
      <c r="TKA174" s="3"/>
      <c r="TKB174" s="3"/>
      <c r="TKC174" s="3"/>
      <c r="TKD174" s="3"/>
      <c r="TKE174" s="3"/>
      <c r="TKF174" s="3"/>
      <c r="TKG174" s="3"/>
      <c r="TKH174" s="3"/>
      <c r="TKI174" s="3"/>
      <c r="TKJ174" s="3"/>
      <c r="TKK174" s="3"/>
      <c r="TKL174" s="3"/>
      <c r="TKM174" s="3"/>
      <c r="TKN174" s="3"/>
      <c r="TKO174" s="3"/>
      <c r="TKP174" s="3"/>
      <c r="TKQ174" s="3"/>
      <c r="TKR174" s="3"/>
      <c r="TKS174" s="3"/>
      <c r="TKT174" s="3"/>
      <c r="TKU174" s="3"/>
      <c r="TKV174" s="3"/>
      <c r="TKW174" s="3"/>
      <c r="TKX174" s="3"/>
      <c r="TKY174" s="3"/>
      <c r="TKZ174" s="3"/>
      <c r="TLA174" s="3"/>
      <c r="TLB174" s="3"/>
      <c r="TLC174" s="3"/>
      <c r="TLD174" s="3"/>
      <c r="TLE174" s="3"/>
      <c r="TLF174" s="3"/>
      <c r="TLG174" s="3"/>
      <c r="TLH174" s="3"/>
      <c r="TLI174" s="3"/>
      <c r="TLJ174" s="3"/>
      <c r="TLK174" s="3"/>
      <c r="TLL174" s="3"/>
      <c r="TLM174" s="3"/>
      <c r="TLN174" s="3"/>
      <c r="TLO174" s="3"/>
      <c r="TLP174" s="3"/>
      <c r="TLQ174" s="3"/>
      <c r="TLR174" s="3"/>
      <c r="TLS174" s="3"/>
      <c r="TLT174" s="3"/>
      <c r="TLU174" s="3"/>
      <c r="TLV174" s="3"/>
      <c r="TLW174" s="3"/>
      <c r="TLX174" s="3"/>
      <c r="TLY174" s="3"/>
      <c r="TLZ174" s="3"/>
      <c r="TMA174" s="3"/>
      <c r="TMB174" s="3"/>
      <c r="TMC174" s="3"/>
      <c r="TMD174" s="3"/>
      <c r="TME174" s="3"/>
      <c r="TMF174" s="3"/>
      <c r="TMG174" s="3"/>
      <c r="TMH174" s="3"/>
      <c r="TMI174" s="3"/>
      <c r="TMJ174" s="3"/>
      <c r="TMK174" s="3"/>
      <c r="TML174" s="3"/>
      <c r="TMM174" s="3"/>
      <c r="TMN174" s="3"/>
      <c r="TMO174" s="3"/>
      <c r="TMP174" s="3"/>
      <c r="TMQ174" s="3"/>
      <c r="TMR174" s="3"/>
      <c r="TMS174" s="3"/>
      <c r="TMT174" s="3"/>
      <c r="TMU174" s="3"/>
      <c r="TMV174" s="3"/>
      <c r="TMW174" s="3"/>
      <c r="TMX174" s="3"/>
      <c r="TMY174" s="3"/>
      <c r="TMZ174" s="3"/>
      <c r="TNA174" s="3"/>
      <c r="TNB174" s="3"/>
      <c r="TNC174" s="3"/>
      <c r="TND174" s="3"/>
      <c r="TNE174" s="3"/>
      <c r="TNF174" s="3"/>
      <c r="TNG174" s="3"/>
      <c r="TNH174" s="3"/>
      <c r="TNI174" s="3"/>
      <c r="TNJ174" s="3"/>
      <c r="TNK174" s="3"/>
      <c r="TNL174" s="3"/>
      <c r="TNM174" s="3"/>
      <c r="TNN174" s="3"/>
      <c r="TNO174" s="3"/>
      <c r="TNP174" s="3"/>
      <c r="TNQ174" s="3"/>
      <c r="TNR174" s="3"/>
      <c r="TNS174" s="3"/>
      <c r="TNT174" s="3"/>
      <c r="TNU174" s="3"/>
      <c r="TNV174" s="3"/>
      <c r="TNW174" s="3"/>
      <c r="TNX174" s="3"/>
      <c r="TNY174" s="3"/>
      <c r="TNZ174" s="3"/>
      <c r="TOA174" s="3"/>
      <c r="TOB174" s="3"/>
      <c r="TOC174" s="3"/>
      <c r="TOD174" s="3"/>
      <c r="TOE174" s="3"/>
      <c r="TOF174" s="3"/>
      <c r="TOG174" s="3"/>
      <c r="TOH174" s="3"/>
      <c r="TOI174" s="3"/>
      <c r="TOJ174" s="3"/>
      <c r="TOK174" s="3"/>
      <c r="TOL174" s="3"/>
      <c r="TOM174" s="3"/>
      <c r="TON174" s="3"/>
      <c r="TOO174" s="3"/>
      <c r="TOP174" s="3"/>
      <c r="TOQ174" s="3"/>
      <c r="TOR174" s="3"/>
      <c r="TOS174" s="3"/>
      <c r="TOT174" s="3"/>
      <c r="TOU174" s="3"/>
      <c r="TOV174" s="3"/>
      <c r="TOW174" s="3"/>
      <c r="TOX174" s="3"/>
      <c r="TOY174" s="3"/>
      <c r="TOZ174" s="3"/>
      <c r="TPA174" s="3"/>
      <c r="TPB174" s="3"/>
      <c r="TPC174" s="3"/>
      <c r="TPD174" s="3"/>
      <c r="TPE174" s="3"/>
      <c r="TPF174" s="3"/>
      <c r="TPG174" s="3"/>
      <c r="TPH174" s="3"/>
      <c r="TPI174" s="3"/>
      <c r="TPJ174" s="3"/>
      <c r="TPK174" s="3"/>
      <c r="TPL174" s="3"/>
      <c r="TPM174" s="3"/>
      <c r="TPN174" s="3"/>
      <c r="TPO174" s="3"/>
      <c r="TPP174" s="3"/>
      <c r="TPQ174" s="3"/>
      <c r="TPR174" s="3"/>
      <c r="TPS174" s="3"/>
      <c r="TPT174" s="3"/>
      <c r="TPU174" s="3"/>
      <c r="TPV174" s="3"/>
      <c r="TPW174" s="3"/>
      <c r="TPX174" s="3"/>
      <c r="TPY174" s="3"/>
      <c r="TPZ174" s="3"/>
      <c r="TQA174" s="3"/>
      <c r="TQB174" s="3"/>
      <c r="TQC174" s="3"/>
      <c r="TQD174" s="3"/>
      <c r="TQE174" s="3"/>
      <c r="TQF174" s="3"/>
      <c r="TQG174" s="3"/>
      <c r="TQH174" s="3"/>
      <c r="TQI174" s="3"/>
      <c r="TQJ174" s="3"/>
      <c r="TQK174" s="3"/>
      <c r="TQL174" s="3"/>
      <c r="TQM174" s="3"/>
      <c r="TQN174" s="3"/>
      <c r="TQO174" s="3"/>
      <c r="TQP174" s="3"/>
      <c r="TQQ174" s="3"/>
      <c r="TQR174" s="3"/>
      <c r="TQS174" s="3"/>
      <c r="TQT174" s="3"/>
      <c r="TQU174" s="3"/>
      <c r="TQV174" s="3"/>
      <c r="TQW174" s="3"/>
      <c r="TQX174" s="3"/>
      <c r="TQY174" s="3"/>
      <c r="TQZ174" s="3"/>
      <c r="TRA174" s="3"/>
      <c r="TRB174" s="3"/>
      <c r="TRC174" s="3"/>
      <c r="TRD174" s="3"/>
      <c r="TRE174" s="3"/>
      <c r="TRF174" s="3"/>
      <c r="TRG174" s="3"/>
      <c r="TRH174" s="3"/>
      <c r="TRI174" s="3"/>
      <c r="TRJ174" s="3"/>
      <c r="TRK174" s="3"/>
      <c r="TRL174" s="3"/>
      <c r="TRM174" s="3"/>
      <c r="TRN174" s="3"/>
      <c r="TRO174" s="3"/>
      <c r="TRP174" s="3"/>
      <c r="TRQ174" s="3"/>
      <c r="TRR174" s="3"/>
      <c r="TRS174" s="3"/>
      <c r="TRT174" s="3"/>
      <c r="TRU174" s="3"/>
      <c r="TRV174" s="3"/>
      <c r="TRW174" s="3"/>
      <c r="TRX174" s="3"/>
      <c r="TRY174" s="3"/>
      <c r="TRZ174" s="3"/>
      <c r="TSA174" s="3"/>
      <c r="TSB174" s="3"/>
      <c r="TSC174" s="3"/>
      <c r="TSD174" s="3"/>
      <c r="TSE174" s="3"/>
      <c r="TSF174" s="3"/>
      <c r="TSG174" s="3"/>
      <c r="TSH174" s="3"/>
      <c r="TSI174" s="3"/>
      <c r="TSJ174" s="3"/>
      <c r="TSK174" s="3"/>
      <c r="TSL174" s="3"/>
      <c r="TSM174" s="3"/>
      <c r="TSN174" s="3"/>
      <c r="TSO174" s="3"/>
      <c r="TSP174" s="3"/>
      <c r="TSQ174" s="3"/>
      <c r="TSR174" s="3"/>
      <c r="TSS174" s="3"/>
      <c r="TST174" s="3"/>
      <c r="TSU174" s="3"/>
      <c r="TSV174" s="3"/>
      <c r="TSW174" s="3"/>
      <c r="TSX174" s="3"/>
      <c r="TSY174" s="3"/>
      <c r="TSZ174" s="3"/>
      <c r="TTA174" s="3"/>
      <c r="TTB174" s="3"/>
      <c r="TTC174" s="3"/>
      <c r="TTD174" s="3"/>
      <c r="TTE174" s="3"/>
      <c r="TTF174" s="3"/>
      <c r="TTG174" s="3"/>
      <c r="TTH174" s="3"/>
      <c r="TTI174" s="3"/>
      <c r="TTJ174" s="3"/>
      <c r="TTK174" s="3"/>
      <c r="TTL174" s="3"/>
      <c r="TTM174" s="3"/>
      <c r="TTN174" s="3"/>
      <c r="TTO174" s="3"/>
      <c r="TTP174" s="3"/>
      <c r="TTQ174" s="3"/>
      <c r="TTR174" s="3"/>
      <c r="TTS174" s="3"/>
      <c r="TTT174" s="3"/>
      <c r="TTU174" s="3"/>
      <c r="TTV174" s="3"/>
      <c r="TTW174" s="3"/>
      <c r="TTX174" s="3"/>
      <c r="TTY174" s="3"/>
      <c r="TTZ174" s="3"/>
      <c r="TUA174" s="3"/>
      <c r="TUB174" s="3"/>
      <c r="TUC174" s="3"/>
      <c r="TUD174" s="3"/>
      <c r="TUE174" s="3"/>
      <c r="TUF174" s="3"/>
      <c r="TUG174" s="3"/>
      <c r="TUH174" s="3"/>
      <c r="TUI174" s="3"/>
      <c r="TUJ174" s="3"/>
      <c r="TUK174" s="3"/>
      <c r="TUL174" s="3"/>
      <c r="TUM174" s="3"/>
      <c r="TUN174" s="3"/>
      <c r="TUO174" s="3"/>
      <c r="TUP174" s="3"/>
      <c r="TUQ174" s="3"/>
      <c r="TUR174" s="3"/>
      <c r="TUS174" s="3"/>
      <c r="TUT174" s="3"/>
      <c r="TUU174" s="3"/>
      <c r="TUV174" s="3"/>
      <c r="TUW174" s="3"/>
      <c r="TUX174" s="3"/>
      <c r="TUY174" s="3"/>
      <c r="TUZ174" s="3"/>
      <c r="TVA174" s="3"/>
      <c r="TVB174" s="3"/>
      <c r="TVC174" s="3"/>
      <c r="TVD174" s="3"/>
      <c r="TVE174" s="3"/>
      <c r="TVF174" s="3"/>
      <c r="TVG174" s="3"/>
      <c r="TVH174" s="3"/>
      <c r="TVI174" s="3"/>
      <c r="TVJ174" s="3"/>
      <c r="TVK174" s="3"/>
      <c r="TVL174" s="3"/>
      <c r="TVM174" s="3"/>
      <c r="TVN174" s="3"/>
      <c r="TVO174" s="3"/>
      <c r="TVP174" s="3"/>
      <c r="TVQ174" s="3"/>
      <c r="TVR174" s="3"/>
      <c r="TVS174" s="3"/>
      <c r="TVT174" s="3"/>
      <c r="TVU174" s="3"/>
      <c r="TVV174" s="3"/>
      <c r="TVW174" s="3"/>
      <c r="TVX174" s="3"/>
      <c r="TVY174" s="3"/>
      <c r="TVZ174" s="3"/>
      <c r="TWA174" s="3"/>
      <c r="TWB174" s="3"/>
      <c r="TWC174" s="3"/>
      <c r="TWD174" s="3"/>
      <c r="TWE174" s="3"/>
      <c r="TWF174" s="3"/>
      <c r="TWG174" s="3"/>
      <c r="TWH174" s="3"/>
      <c r="TWI174" s="3"/>
      <c r="TWJ174" s="3"/>
      <c r="TWK174" s="3"/>
      <c r="TWL174" s="3"/>
      <c r="TWM174" s="3"/>
      <c r="TWN174" s="3"/>
      <c r="TWO174" s="3"/>
      <c r="TWP174" s="3"/>
      <c r="TWQ174" s="3"/>
      <c r="TWR174" s="3"/>
      <c r="TWS174" s="3"/>
      <c r="TWT174" s="3"/>
      <c r="TWU174" s="3"/>
      <c r="TWV174" s="3"/>
      <c r="TWW174" s="3"/>
      <c r="TWX174" s="3"/>
      <c r="TWY174" s="3"/>
      <c r="TWZ174" s="3"/>
      <c r="TXA174" s="3"/>
      <c r="TXB174" s="3"/>
      <c r="TXC174" s="3"/>
      <c r="TXD174" s="3"/>
      <c r="TXE174" s="3"/>
      <c r="TXF174" s="3"/>
      <c r="TXG174" s="3"/>
      <c r="TXH174" s="3"/>
      <c r="TXI174" s="3"/>
      <c r="TXJ174" s="3"/>
      <c r="TXK174" s="3"/>
      <c r="TXL174" s="3"/>
      <c r="TXM174" s="3"/>
      <c r="TXN174" s="3"/>
      <c r="TXO174" s="3"/>
      <c r="TXP174" s="3"/>
      <c r="TXQ174" s="3"/>
      <c r="TXR174" s="3"/>
      <c r="TXS174" s="3"/>
      <c r="TXT174" s="3"/>
      <c r="TXU174" s="3"/>
      <c r="TXV174" s="3"/>
      <c r="TXW174" s="3"/>
      <c r="TXX174" s="3"/>
      <c r="TXY174" s="3"/>
      <c r="TXZ174" s="3"/>
      <c r="TYA174" s="3"/>
      <c r="TYB174" s="3"/>
      <c r="TYC174" s="3"/>
      <c r="TYD174" s="3"/>
      <c r="TYE174" s="3"/>
      <c r="TYF174" s="3"/>
      <c r="TYG174" s="3"/>
      <c r="TYH174" s="3"/>
      <c r="TYI174" s="3"/>
      <c r="TYJ174" s="3"/>
      <c r="TYK174" s="3"/>
      <c r="TYL174" s="3"/>
      <c r="TYM174" s="3"/>
      <c r="TYN174" s="3"/>
      <c r="TYO174" s="3"/>
      <c r="TYP174" s="3"/>
      <c r="TYQ174" s="3"/>
      <c r="TYR174" s="3"/>
      <c r="TYS174" s="3"/>
      <c r="TYT174" s="3"/>
      <c r="TYU174" s="3"/>
      <c r="TYV174" s="3"/>
      <c r="TYW174" s="3"/>
      <c r="TYX174" s="3"/>
      <c r="TYY174" s="3"/>
      <c r="TYZ174" s="3"/>
      <c r="TZA174" s="3"/>
      <c r="TZB174" s="3"/>
      <c r="TZC174" s="3"/>
      <c r="TZD174" s="3"/>
      <c r="TZE174" s="3"/>
      <c r="TZF174" s="3"/>
      <c r="TZG174" s="3"/>
      <c r="TZH174" s="3"/>
      <c r="TZI174" s="3"/>
      <c r="TZJ174" s="3"/>
      <c r="TZK174" s="3"/>
      <c r="TZL174" s="3"/>
      <c r="TZM174" s="3"/>
      <c r="TZN174" s="3"/>
      <c r="TZO174" s="3"/>
      <c r="TZP174" s="3"/>
      <c r="TZQ174" s="3"/>
      <c r="TZR174" s="3"/>
      <c r="TZS174" s="3"/>
      <c r="TZT174" s="3"/>
      <c r="TZU174" s="3"/>
      <c r="TZV174" s="3"/>
      <c r="TZW174" s="3"/>
      <c r="TZX174" s="3"/>
      <c r="TZY174" s="3"/>
      <c r="TZZ174" s="3"/>
      <c r="UAA174" s="3"/>
      <c r="UAB174" s="3"/>
      <c r="UAC174" s="3"/>
      <c r="UAD174" s="3"/>
      <c r="UAE174" s="3"/>
      <c r="UAF174" s="3"/>
      <c r="UAG174" s="3"/>
      <c r="UAH174" s="3"/>
      <c r="UAI174" s="3"/>
      <c r="UAJ174" s="3"/>
      <c r="UAK174" s="3"/>
      <c r="UAL174" s="3"/>
      <c r="UAM174" s="3"/>
      <c r="UAN174" s="3"/>
      <c r="UAO174" s="3"/>
      <c r="UAP174" s="3"/>
      <c r="UAQ174" s="3"/>
      <c r="UAR174" s="3"/>
      <c r="UAS174" s="3"/>
      <c r="UAT174" s="3"/>
      <c r="UAU174" s="3"/>
      <c r="UAV174" s="3"/>
      <c r="UAW174" s="3"/>
      <c r="UAX174" s="3"/>
      <c r="UAY174" s="3"/>
      <c r="UAZ174" s="3"/>
      <c r="UBA174" s="3"/>
      <c r="UBB174" s="3"/>
      <c r="UBC174" s="3"/>
      <c r="UBD174" s="3"/>
      <c r="UBE174" s="3"/>
      <c r="UBF174" s="3"/>
      <c r="UBG174" s="3"/>
      <c r="UBH174" s="3"/>
      <c r="UBI174" s="3"/>
      <c r="UBJ174" s="3"/>
      <c r="UBK174" s="3"/>
      <c r="UBL174" s="3"/>
      <c r="UBM174" s="3"/>
      <c r="UBN174" s="3"/>
      <c r="UBO174" s="3"/>
      <c r="UBP174" s="3"/>
      <c r="UBQ174" s="3"/>
      <c r="UBR174" s="3"/>
      <c r="UBS174" s="3"/>
      <c r="UBT174" s="3"/>
      <c r="UBU174" s="3"/>
      <c r="UBV174" s="3"/>
      <c r="UBW174" s="3"/>
      <c r="UBX174" s="3"/>
      <c r="UBY174" s="3"/>
      <c r="UBZ174" s="3"/>
      <c r="UCA174" s="3"/>
      <c r="UCB174" s="3"/>
      <c r="UCC174" s="3"/>
      <c r="UCD174" s="3"/>
      <c r="UCE174" s="3"/>
      <c r="UCF174" s="3"/>
      <c r="UCG174" s="3"/>
      <c r="UCH174" s="3"/>
      <c r="UCI174" s="3"/>
      <c r="UCJ174" s="3"/>
      <c r="UCK174" s="3"/>
      <c r="UCL174" s="3"/>
      <c r="UCM174" s="3"/>
      <c r="UCN174" s="3"/>
      <c r="UCO174" s="3"/>
      <c r="UCP174" s="3"/>
      <c r="UCQ174" s="3"/>
      <c r="UCR174" s="3"/>
      <c r="UCS174" s="3"/>
      <c r="UCT174" s="3"/>
      <c r="UCU174" s="3"/>
      <c r="UCV174" s="3"/>
      <c r="UCW174" s="3"/>
      <c r="UCX174" s="3"/>
      <c r="UCY174" s="3"/>
      <c r="UCZ174" s="3"/>
      <c r="UDA174" s="3"/>
      <c r="UDB174" s="3"/>
      <c r="UDC174" s="3"/>
      <c r="UDD174" s="3"/>
      <c r="UDE174" s="3"/>
      <c r="UDF174" s="3"/>
      <c r="UDG174" s="3"/>
      <c r="UDH174" s="3"/>
      <c r="UDI174" s="3"/>
      <c r="UDJ174" s="3"/>
      <c r="UDK174" s="3"/>
      <c r="UDL174" s="3"/>
      <c r="UDM174" s="3"/>
      <c r="UDN174" s="3"/>
      <c r="UDO174" s="3"/>
      <c r="UDP174" s="3"/>
      <c r="UDQ174" s="3"/>
      <c r="UDR174" s="3"/>
      <c r="UDS174" s="3"/>
      <c r="UDT174" s="3"/>
      <c r="UDU174" s="3"/>
      <c r="UDV174" s="3"/>
      <c r="UDW174" s="3"/>
      <c r="UDX174" s="3"/>
      <c r="UDY174" s="3"/>
      <c r="UDZ174" s="3"/>
      <c r="UEA174" s="3"/>
      <c r="UEB174" s="3"/>
      <c r="UEC174" s="3"/>
      <c r="UED174" s="3"/>
      <c r="UEE174" s="3"/>
      <c r="UEF174" s="3"/>
      <c r="UEG174" s="3"/>
      <c r="UEH174" s="3"/>
      <c r="UEI174" s="3"/>
      <c r="UEJ174" s="3"/>
      <c r="UEK174" s="3"/>
      <c r="UEL174" s="3"/>
      <c r="UEM174" s="3"/>
      <c r="UEN174" s="3"/>
      <c r="UEO174" s="3"/>
      <c r="UEP174" s="3"/>
      <c r="UEQ174" s="3"/>
      <c r="UER174" s="3"/>
      <c r="UES174" s="3"/>
      <c r="UET174" s="3"/>
      <c r="UEU174" s="3"/>
      <c r="UEV174" s="3"/>
      <c r="UEW174" s="3"/>
      <c r="UEX174" s="3"/>
      <c r="UEY174" s="3"/>
      <c r="UEZ174" s="3"/>
      <c r="UFA174" s="3"/>
      <c r="UFB174" s="3"/>
      <c r="UFC174" s="3"/>
      <c r="UFD174" s="3"/>
      <c r="UFE174" s="3"/>
      <c r="UFF174" s="3"/>
      <c r="UFG174" s="3"/>
      <c r="UFH174" s="3"/>
      <c r="UFI174" s="3"/>
      <c r="UFJ174" s="3"/>
      <c r="UFK174" s="3"/>
      <c r="UFL174" s="3"/>
      <c r="UFM174" s="3"/>
      <c r="UFN174" s="3"/>
      <c r="UFO174" s="3"/>
      <c r="UFP174" s="3"/>
      <c r="UFQ174" s="3"/>
      <c r="UFR174" s="3"/>
      <c r="UFS174" s="3"/>
      <c r="UFT174" s="3"/>
      <c r="UFU174" s="3"/>
      <c r="UFV174" s="3"/>
      <c r="UFW174" s="3"/>
      <c r="UFX174" s="3"/>
      <c r="UFY174" s="3"/>
      <c r="UFZ174" s="3"/>
      <c r="UGA174" s="3"/>
      <c r="UGB174" s="3"/>
      <c r="UGC174" s="3"/>
      <c r="UGD174" s="3"/>
      <c r="UGE174" s="3"/>
      <c r="UGF174" s="3"/>
      <c r="UGG174" s="3"/>
      <c r="UGH174" s="3"/>
      <c r="UGI174" s="3"/>
      <c r="UGJ174" s="3"/>
      <c r="UGK174" s="3"/>
      <c r="UGL174" s="3"/>
      <c r="UGM174" s="3"/>
      <c r="UGN174" s="3"/>
      <c r="UGO174" s="3"/>
      <c r="UGP174" s="3"/>
      <c r="UGQ174" s="3"/>
      <c r="UGR174" s="3"/>
      <c r="UGS174" s="3"/>
      <c r="UGT174" s="3"/>
      <c r="UGU174" s="3"/>
      <c r="UGV174" s="3"/>
      <c r="UGW174" s="3"/>
      <c r="UGX174" s="3"/>
      <c r="UGY174" s="3"/>
      <c r="UGZ174" s="3"/>
      <c r="UHA174" s="3"/>
      <c r="UHB174" s="3"/>
      <c r="UHC174" s="3"/>
      <c r="UHD174" s="3"/>
      <c r="UHE174" s="3"/>
      <c r="UHF174" s="3"/>
      <c r="UHG174" s="3"/>
      <c r="UHH174" s="3"/>
      <c r="UHI174" s="3"/>
      <c r="UHJ174" s="3"/>
      <c r="UHK174" s="3"/>
      <c r="UHL174" s="3"/>
      <c r="UHM174" s="3"/>
      <c r="UHN174" s="3"/>
      <c r="UHO174" s="3"/>
      <c r="UHP174" s="3"/>
      <c r="UHQ174" s="3"/>
      <c r="UHR174" s="3"/>
      <c r="UHS174" s="3"/>
      <c r="UHT174" s="3"/>
      <c r="UHU174" s="3"/>
      <c r="UHV174" s="3"/>
      <c r="UHW174" s="3"/>
      <c r="UHX174" s="3"/>
      <c r="UHY174" s="3"/>
      <c r="UHZ174" s="3"/>
      <c r="UIA174" s="3"/>
      <c r="UIB174" s="3"/>
      <c r="UIC174" s="3"/>
      <c r="UID174" s="3"/>
      <c r="UIE174" s="3"/>
      <c r="UIF174" s="3"/>
      <c r="UIG174" s="3"/>
      <c r="UIH174" s="3"/>
      <c r="UII174" s="3"/>
      <c r="UIJ174" s="3"/>
      <c r="UIK174" s="3"/>
      <c r="UIL174" s="3"/>
      <c r="UIM174" s="3"/>
      <c r="UIN174" s="3"/>
      <c r="UIO174" s="3"/>
      <c r="UIP174" s="3"/>
      <c r="UIQ174" s="3"/>
      <c r="UIR174" s="3"/>
      <c r="UIS174" s="3"/>
      <c r="UIT174" s="3"/>
      <c r="UIU174" s="3"/>
      <c r="UIV174" s="3"/>
      <c r="UIW174" s="3"/>
      <c r="UIX174" s="3"/>
      <c r="UIY174" s="3"/>
      <c r="UIZ174" s="3"/>
      <c r="UJA174" s="3"/>
      <c r="UJB174" s="3"/>
      <c r="UJC174" s="3"/>
      <c r="UJD174" s="3"/>
      <c r="UJE174" s="3"/>
      <c r="UJF174" s="3"/>
      <c r="UJG174" s="3"/>
      <c r="UJH174" s="3"/>
      <c r="UJI174" s="3"/>
      <c r="UJJ174" s="3"/>
      <c r="UJK174" s="3"/>
      <c r="UJL174" s="3"/>
      <c r="UJM174" s="3"/>
      <c r="UJN174" s="3"/>
      <c r="UJO174" s="3"/>
      <c r="UJP174" s="3"/>
      <c r="UJQ174" s="3"/>
      <c r="UJR174" s="3"/>
      <c r="UJS174" s="3"/>
      <c r="UJT174" s="3"/>
      <c r="UJU174" s="3"/>
      <c r="UJV174" s="3"/>
      <c r="UJW174" s="3"/>
      <c r="UJX174" s="3"/>
      <c r="UJY174" s="3"/>
      <c r="UJZ174" s="3"/>
      <c r="UKA174" s="3"/>
      <c r="UKB174" s="3"/>
      <c r="UKC174" s="3"/>
      <c r="UKD174" s="3"/>
      <c r="UKE174" s="3"/>
      <c r="UKF174" s="3"/>
      <c r="UKG174" s="3"/>
      <c r="UKH174" s="3"/>
      <c r="UKI174" s="3"/>
      <c r="UKJ174" s="3"/>
      <c r="UKK174" s="3"/>
      <c r="UKL174" s="3"/>
      <c r="UKM174" s="3"/>
      <c r="UKN174" s="3"/>
      <c r="UKO174" s="3"/>
      <c r="UKP174" s="3"/>
      <c r="UKQ174" s="3"/>
      <c r="UKR174" s="3"/>
      <c r="UKS174" s="3"/>
      <c r="UKT174" s="3"/>
      <c r="UKU174" s="3"/>
      <c r="UKV174" s="3"/>
      <c r="UKW174" s="3"/>
      <c r="UKX174" s="3"/>
      <c r="UKY174" s="3"/>
      <c r="UKZ174" s="3"/>
      <c r="ULA174" s="3"/>
      <c r="ULB174" s="3"/>
      <c r="ULC174" s="3"/>
      <c r="ULD174" s="3"/>
      <c r="ULE174" s="3"/>
      <c r="ULF174" s="3"/>
      <c r="ULG174" s="3"/>
      <c r="ULH174" s="3"/>
      <c r="ULI174" s="3"/>
      <c r="ULJ174" s="3"/>
      <c r="ULK174" s="3"/>
      <c r="ULL174" s="3"/>
      <c r="ULM174" s="3"/>
      <c r="ULN174" s="3"/>
      <c r="ULO174" s="3"/>
      <c r="ULP174" s="3"/>
      <c r="ULQ174" s="3"/>
      <c r="ULR174" s="3"/>
      <c r="ULS174" s="3"/>
      <c r="ULT174" s="3"/>
      <c r="ULU174" s="3"/>
      <c r="ULV174" s="3"/>
      <c r="ULW174" s="3"/>
      <c r="ULX174" s="3"/>
      <c r="ULY174" s="3"/>
      <c r="ULZ174" s="3"/>
      <c r="UMA174" s="3"/>
      <c r="UMB174" s="3"/>
      <c r="UMC174" s="3"/>
      <c r="UMD174" s="3"/>
      <c r="UME174" s="3"/>
      <c r="UMF174" s="3"/>
      <c r="UMG174" s="3"/>
      <c r="UMH174" s="3"/>
      <c r="UMI174" s="3"/>
      <c r="UMJ174" s="3"/>
      <c r="UMK174" s="3"/>
      <c r="UML174" s="3"/>
      <c r="UMM174" s="3"/>
      <c r="UMN174" s="3"/>
      <c r="UMO174" s="3"/>
      <c r="UMP174" s="3"/>
      <c r="UMQ174" s="3"/>
      <c r="UMR174" s="3"/>
      <c r="UMS174" s="3"/>
      <c r="UMT174" s="3"/>
      <c r="UMU174" s="3"/>
      <c r="UMV174" s="3"/>
      <c r="UMW174" s="3"/>
      <c r="UMX174" s="3"/>
      <c r="UMY174" s="3"/>
      <c r="UMZ174" s="3"/>
      <c r="UNA174" s="3"/>
      <c r="UNB174" s="3"/>
      <c r="UNC174" s="3"/>
      <c r="UND174" s="3"/>
      <c r="UNE174" s="3"/>
      <c r="UNF174" s="3"/>
      <c r="UNG174" s="3"/>
      <c r="UNH174" s="3"/>
      <c r="UNI174" s="3"/>
      <c r="UNJ174" s="3"/>
      <c r="UNK174" s="3"/>
      <c r="UNL174" s="3"/>
      <c r="UNM174" s="3"/>
      <c r="UNN174" s="3"/>
      <c r="UNO174" s="3"/>
      <c r="UNP174" s="3"/>
      <c r="UNQ174" s="3"/>
      <c r="UNR174" s="3"/>
      <c r="UNS174" s="3"/>
      <c r="UNT174" s="3"/>
      <c r="UNU174" s="3"/>
      <c r="UNV174" s="3"/>
      <c r="UNW174" s="3"/>
      <c r="UNX174" s="3"/>
      <c r="UNY174" s="3"/>
      <c r="UNZ174" s="3"/>
      <c r="UOA174" s="3"/>
      <c r="UOB174" s="3"/>
      <c r="UOC174" s="3"/>
      <c r="UOD174" s="3"/>
      <c r="UOE174" s="3"/>
      <c r="UOF174" s="3"/>
      <c r="UOG174" s="3"/>
      <c r="UOH174" s="3"/>
      <c r="UOI174" s="3"/>
      <c r="UOJ174" s="3"/>
      <c r="UOK174" s="3"/>
      <c r="UOL174" s="3"/>
      <c r="UOM174" s="3"/>
      <c r="UON174" s="3"/>
      <c r="UOO174" s="3"/>
      <c r="UOP174" s="3"/>
      <c r="UOQ174" s="3"/>
      <c r="UOR174" s="3"/>
      <c r="UOS174" s="3"/>
      <c r="UOT174" s="3"/>
      <c r="UOU174" s="3"/>
      <c r="UOV174" s="3"/>
      <c r="UOW174" s="3"/>
      <c r="UOX174" s="3"/>
      <c r="UOY174" s="3"/>
      <c r="UOZ174" s="3"/>
      <c r="UPA174" s="3"/>
      <c r="UPB174" s="3"/>
      <c r="UPC174" s="3"/>
      <c r="UPD174" s="3"/>
      <c r="UPE174" s="3"/>
      <c r="UPF174" s="3"/>
      <c r="UPG174" s="3"/>
      <c r="UPH174" s="3"/>
      <c r="UPI174" s="3"/>
      <c r="UPJ174" s="3"/>
      <c r="UPK174" s="3"/>
      <c r="UPL174" s="3"/>
      <c r="UPM174" s="3"/>
      <c r="UPN174" s="3"/>
      <c r="UPO174" s="3"/>
      <c r="UPP174" s="3"/>
      <c r="UPQ174" s="3"/>
      <c r="UPR174" s="3"/>
      <c r="UPS174" s="3"/>
      <c r="UPT174" s="3"/>
      <c r="UPU174" s="3"/>
      <c r="UPV174" s="3"/>
      <c r="UPW174" s="3"/>
      <c r="UPX174" s="3"/>
      <c r="UPY174" s="3"/>
      <c r="UPZ174" s="3"/>
      <c r="UQA174" s="3"/>
      <c r="UQB174" s="3"/>
      <c r="UQC174" s="3"/>
      <c r="UQD174" s="3"/>
      <c r="UQE174" s="3"/>
      <c r="UQF174" s="3"/>
      <c r="UQG174" s="3"/>
      <c r="UQH174" s="3"/>
      <c r="UQI174" s="3"/>
      <c r="UQJ174" s="3"/>
      <c r="UQK174" s="3"/>
      <c r="UQL174" s="3"/>
      <c r="UQM174" s="3"/>
      <c r="UQN174" s="3"/>
      <c r="UQO174" s="3"/>
      <c r="UQP174" s="3"/>
      <c r="UQQ174" s="3"/>
      <c r="UQR174" s="3"/>
      <c r="UQS174" s="3"/>
      <c r="UQT174" s="3"/>
      <c r="UQU174" s="3"/>
      <c r="UQV174" s="3"/>
      <c r="UQW174" s="3"/>
      <c r="UQX174" s="3"/>
      <c r="UQY174" s="3"/>
      <c r="UQZ174" s="3"/>
      <c r="URA174" s="3"/>
      <c r="URB174" s="3"/>
      <c r="URC174" s="3"/>
      <c r="URD174" s="3"/>
      <c r="URE174" s="3"/>
      <c r="URF174" s="3"/>
      <c r="URG174" s="3"/>
      <c r="URH174" s="3"/>
      <c r="URI174" s="3"/>
      <c r="URJ174" s="3"/>
      <c r="URK174" s="3"/>
      <c r="URL174" s="3"/>
      <c r="URM174" s="3"/>
      <c r="URN174" s="3"/>
      <c r="URO174" s="3"/>
      <c r="URP174" s="3"/>
      <c r="URQ174" s="3"/>
      <c r="URR174" s="3"/>
      <c r="URS174" s="3"/>
      <c r="URT174" s="3"/>
      <c r="URU174" s="3"/>
      <c r="URV174" s="3"/>
      <c r="URW174" s="3"/>
      <c r="URX174" s="3"/>
      <c r="URY174" s="3"/>
      <c r="URZ174" s="3"/>
      <c r="USA174" s="3"/>
      <c r="USB174" s="3"/>
      <c r="USC174" s="3"/>
      <c r="USD174" s="3"/>
      <c r="USE174" s="3"/>
      <c r="USF174" s="3"/>
      <c r="USG174" s="3"/>
      <c r="USH174" s="3"/>
      <c r="USI174" s="3"/>
      <c r="USJ174" s="3"/>
      <c r="USK174" s="3"/>
      <c r="USL174" s="3"/>
      <c r="USM174" s="3"/>
      <c r="USN174" s="3"/>
      <c r="USO174" s="3"/>
      <c r="USP174" s="3"/>
      <c r="USQ174" s="3"/>
      <c r="USR174" s="3"/>
      <c r="USS174" s="3"/>
      <c r="UST174" s="3"/>
      <c r="USU174" s="3"/>
      <c r="USV174" s="3"/>
      <c r="USW174" s="3"/>
      <c r="USX174" s="3"/>
      <c r="USY174" s="3"/>
      <c r="USZ174" s="3"/>
      <c r="UTA174" s="3"/>
      <c r="UTB174" s="3"/>
      <c r="UTC174" s="3"/>
      <c r="UTD174" s="3"/>
      <c r="UTE174" s="3"/>
      <c r="UTF174" s="3"/>
      <c r="UTG174" s="3"/>
      <c r="UTH174" s="3"/>
      <c r="UTI174" s="3"/>
      <c r="UTJ174" s="3"/>
      <c r="UTK174" s="3"/>
      <c r="UTL174" s="3"/>
      <c r="UTM174" s="3"/>
      <c r="UTN174" s="3"/>
      <c r="UTO174" s="3"/>
      <c r="UTP174" s="3"/>
      <c r="UTQ174" s="3"/>
      <c r="UTR174" s="3"/>
      <c r="UTS174" s="3"/>
      <c r="UTT174" s="3"/>
      <c r="UTU174" s="3"/>
      <c r="UTV174" s="3"/>
      <c r="UTW174" s="3"/>
      <c r="UTX174" s="3"/>
      <c r="UTY174" s="3"/>
      <c r="UTZ174" s="3"/>
      <c r="UUA174" s="3"/>
      <c r="UUB174" s="3"/>
      <c r="UUC174" s="3"/>
      <c r="UUD174" s="3"/>
      <c r="UUE174" s="3"/>
      <c r="UUF174" s="3"/>
      <c r="UUG174" s="3"/>
      <c r="UUH174" s="3"/>
      <c r="UUI174" s="3"/>
      <c r="UUJ174" s="3"/>
      <c r="UUK174" s="3"/>
      <c r="UUL174" s="3"/>
      <c r="UUM174" s="3"/>
      <c r="UUN174" s="3"/>
      <c r="UUO174" s="3"/>
      <c r="UUP174" s="3"/>
      <c r="UUQ174" s="3"/>
      <c r="UUR174" s="3"/>
      <c r="UUS174" s="3"/>
      <c r="UUT174" s="3"/>
      <c r="UUU174" s="3"/>
      <c r="UUV174" s="3"/>
      <c r="UUW174" s="3"/>
      <c r="UUX174" s="3"/>
      <c r="UUY174" s="3"/>
      <c r="UUZ174" s="3"/>
      <c r="UVA174" s="3"/>
      <c r="UVB174" s="3"/>
      <c r="UVC174" s="3"/>
      <c r="UVD174" s="3"/>
      <c r="UVE174" s="3"/>
      <c r="UVF174" s="3"/>
      <c r="UVG174" s="3"/>
      <c r="UVH174" s="3"/>
      <c r="UVI174" s="3"/>
      <c r="UVJ174" s="3"/>
      <c r="UVK174" s="3"/>
      <c r="UVL174" s="3"/>
      <c r="UVM174" s="3"/>
      <c r="UVN174" s="3"/>
      <c r="UVO174" s="3"/>
      <c r="UVP174" s="3"/>
      <c r="UVQ174" s="3"/>
      <c r="UVR174" s="3"/>
      <c r="UVS174" s="3"/>
      <c r="UVT174" s="3"/>
      <c r="UVU174" s="3"/>
      <c r="UVV174" s="3"/>
      <c r="UVW174" s="3"/>
      <c r="UVX174" s="3"/>
      <c r="UVY174" s="3"/>
      <c r="UVZ174" s="3"/>
      <c r="UWA174" s="3"/>
      <c r="UWB174" s="3"/>
      <c r="UWC174" s="3"/>
      <c r="UWD174" s="3"/>
      <c r="UWE174" s="3"/>
      <c r="UWF174" s="3"/>
      <c r="UWG174" s="3"/>
      <c r="UWH174" s="3"/>
      <c r="UWI174" s="3"/>
      <c r="UWJ174" s="3"/>
      <c r="UWK174" s="3"/>
      <c r="UWL174" s="3"/>
      <c r="UWM174" s="3"/>
      <c r="UWN174" s="3"/>
      <c r="UWO174" s="3"/>
      <c r="UWP174" s="3"/>
      <c r="UWQ174" s="3"/>
      <c r="UWR174" s="3"/>
      <c r="UWS174" s="3"/>
      <c r="UWT174" s="3"/>
      <c r="UWU174" s="3"/>
      <c r="UWV174" s="3"/>
      <c r="UWW174" s="3"/>
      <c r="UWX174" s="3"/>
      <c r="UWY174" s="3"/>
      <c r="UWZ174" s="3"/>
      <c r="UXA174" s="3"/>
      <c r="UXB174" s="3"/>
      <c r="UXC174" s="3"/>
      <c r="UXD174" s="3"/>
      <c r="UXE174" s="3"/>
      <c r="UXF174" s="3"/>
      <c r="UXG174" s="3"/>
      <c r="UXH174" s="3"/>
      <c r="UXI174" s="3"/>
      <c r="UXJ174" s="3"/>
      <c r="UXK174" s="3"/>
      <c r="UXL174" s="3"/>
      <c r="UXM174" s="3"/>
      <c r="UXN174" s="3"/>
      <c r="UXO174" s="3"/>
      <c r="UXP174" s="3"/>
      <c r="UXQ174" s="3"/>
      <c r="UXR174" s="3"/>
      <c r="UXS174" s="3"/>
      <c r="UXT174" s="3"/>
      <c r="UXU174" s="3"/>
      <c r="UXV174" s="3"/>
      <c r="UXW174" s="3"/>
      <c r="UXX174" s="3"/>
      <c r="UXY174" s="3"/>
      <c r="UXZ174" s="3"/>
      <c r="UYA174" s="3"/>
      <c r="UYB174" s="3"/>
      <c r="UYC174" s="3"/>
      <c r="UYD174" s="3"/>
      <c r="UYE174" s="3"/>
      <c r="UYF174" s="3"/>
      <c r="UYG174" s="3"/>
      <c r="UYH174" s="3"/>
      <c r="UYI174" s="3"/>
      <c r="UYJ174" s="3"/>
      <c r="UYK174" s="3"/>
      <c r="UYL174" s="3"/>
      <c r="UYM174" s="3"/>
      <c r="UYN174" s="3"/>
      <c r="UYO174" s="3"/>
      <c r="UYP174" s="3"/>
      <c r="UYQ174" s="3"/>
      <c r="UYR174" s="3"/>
      <c r="UYS174" s="3"/>
      <c r="UYT174" s="3"/>
      <c r="UYU174" s="3"/>
      <c r="UYV174" s="3"/>
      <c r="UYW174" s="3"/>
      <c r="UYX174" s="3"/>
      <c r="UYY174" s="3"/>
      <c r="UYZ174" s="3"/>
      <c r="UZA174" s="3"/>
      <c r="UZB174" s="3"/>
      <c r="UZC174" s="3"/>
      <c r="UZD174" s="3"/>
      <c r="UZE174" s="3"/>
      <c r="UZF174" s="3"/>
      <c r="UZG174" s="3"/>
      <c r="UZH174" s="3"/>
      <c r="UZI174" s="3"/>
      <c r="UZJ174" s="3"/>
      <c r="UZK174" s="3"/>
      <c r="UZL174" s="3"/>
      <c r="UZM174" s="3"/>
      <c r="UZN174" s="3"/>
      <c r="UZO174" s="3"/>
      <c r="UZP174" s="3"/>
      <c r="UZQ174" s="3"/>
      <c r="UZR174" s="3"/>
      <c r="UZS174" s="3"/>
      <c r="UZT174" s="3"/>
      <c r="UZU174" s="3"/>
      <c r="UZV174" s="3"/>
      <c r="UZW174" s="3"/>
      <c r="UZX174" s="3"/>
      <c r="UZY174" s="3"/>
      <c r="UZZ174" s="3"/>
      <c r="VAA174" s="3"/>
      <c r="VAB174" s="3"/>
      <c r="VAC174" s="3"/>
      <c r="VAD174" s="3"/>
      <c r="VAE174" s="3"/>
      <c r="VAF174" s="3"/>
      <c r="VAG174" s="3"/>
      <c r="VAH174" s="3"/>
      <c r="VAI174" s="3"/>
      <c r="VAJ174" s="3"/>
      <c r="VAK174" s="3"/>
      <c r="VAL174" s="3"/>
      <c r="VAM174" s="3"/>
      <c r="VAN174" s="3"/>
      <c r="VAO174" s="3"/>
      <c r="VAP174" s="3"/>
      <c r="VAQ174" s="3"/>
      <c r="VAR174" s="3"/>
      <c r="VAS174" s="3"/>
      <c r="VAT174" s="3"/>
      <c r="VAU174" s="3"/>
      <c r="VAV174" s="3"/>
      <c r="VAW174" s="3"/>
      <c r="VAX174" s="3"/>
      <c r="VAY174" s="3"/>
      <c r="VAZ174" s="3"/>
      <c r="VBA174" s="3"/>
      <c r="VBB174" s="3"/>
      <c r="VBC174" s="3"/>
      <c r="VBD174" s="3"/>
      <c r="VBE174" s="3"/>
      <c r="VBF174" s="3"/>
      <c r="VBG174" s="3"/>
      <c r="VBH174" s="3"/>
      <c r="VBI174" s="3"/>
      <c r="VBJ174" s="3"/>
      <c r="VBK174" s="3"/>
      <c r="VBL174" s="3"/>
      <c r="VBM174" s="3"/>
      <c r="VBN174" s="3"/>
      <c r="VBO174" s="3"/>
      <c r="VBP174" s="3"/>
      <c r="VBQ174" s="3"/>
      <c r="VBR174" s="3"/>
      <c r="VBS174" s="3"/>
      <c r="VBT174" s="3"/>
      <c r="VBU174" s="3"/>
      <c r="VBV174" s="3"/>
      <c r="VBW174" s="3"/>
      <c r="VBX174" s="3"/>
      <c r="VBY174" s="3"/>
      <c r="VBZ174" s="3"/>
      <c r="VCA174" s="3"/>
      <c r="VCB174" s="3"/>
      <c r="VCC174" s="3"/>
      <c r="VCD174" s="3"/>
      <c r="VCE174" s="3"/>
      <c r="VCF174" s="3"/>
      <c r="VCG174" s="3"/>
      <c r="VCH174" s="3"/>
      <c r="VCI174" s="3"/>
      <c r="VCJ174" s="3"/>
      <c r="VCK174" s="3"/>
      <c r="VCL174" s="3"/>
      <c r="VCM174" s="3"/>
      <c r="VCN174" s="3"/>
      <c r="VCO174" s="3"/>
      <c r="VCP174" s="3"/>
      <c r="VCQ174" s="3"/>
      <c r="VCR174" s="3"/>
      <c r="VCS174" s="3"/>
      <c r="VCT174" s="3"/>
      <c r="VCU174" s="3"/>
      <c r="VCV174" s="3"/>
      <c r="VCW174" s="3"/>
      <c r="VCX174" s="3"/>
      <c r="VCY174" s="3"/>
      <c r="VCZ174" s="3"/>
      <c r="VDA174" s="3"/>
      <c r="VDB174" s="3"/>
      <c r="VDC174" s="3"/>
      <c r="VDD174" s="3"/>
      <c r="VDE174" s="3"/>
      <c r="VDF174" s="3"/>
      <c r="VDG174" s="3"/>
      <c r="VDH174" s="3"/>
      <c r="VDI174" s="3"/>
      <c r="VDJ174" s="3"/>
      <c r="VDK174" s="3"/>
      <c r="VDL174" s="3"/>
      <c r="VDM174" s="3"/>
      <c r="VDN174" s="3"/>
      <c r="VDO174" s="3"/>
      <c r="VDP174" s="3"/>
      <c r="VDQ174" s="3"/>
      <c r="VDR174" s="3"/>
      <c r="VDS174" s="3"/>
      <c r="VDT174" s="3"/>
      <c r="VDU174" s="3"/>
      <c r="VDV174" s="3"/>
      <c r="VDW174" s="3"/>
      <c r="VDX174" s="3"/>
      <c r="VDY174" s="3"/>
      <c r="VDZ174" s="3"/>
      <c r="VEA174" s="3"/>
      <c r="VEB174" s="3"/>
      <c r="VEC174" s="3"/>
      <c r="VED174" s="3"/>
      <c r="VEE174" s="3"/>
      <c r="VEF174" s="3"/>
      <c r="VEG174" s="3"/>
      <c r="VEH174" s="3"/>
      <c r="VEI174" s="3"/>
      <c r="VEJ174" s="3"/>
      <c r="VEK174" s="3"/>
      <c r="VEL174" s="3"/>
      <c r="VEM174" s="3"/>
      <c r="VEN174" s="3"/>
      <c r="VEO174" s="3"/>
      <c r="VEP174" s="3"/>
      <c r="VEQ174" s="3"/>
      <c r="VER174" s="3"/>
      <c r="VES174" s="3"/>
      <c r="VET174" s="3"/>
      <c r="VEU174" s="3"/>
      <c r="VEV174" s="3"/>
      <c r="VEW174" s="3"/>
      <c r="VEX174" s="3"/>
      <c r="VEY174" s="3"/>
      <c r="VEZ174" s="3"/>
      <c r="VFA174" s="3"/>
      <c r="VFB174" s="3"/>
      <c r="VFC174" s="3"/>
      <c r="VFD174" s="3"/>
      <c r="VFE174" s="3"/>
      <c r="VFF174" s="3"/>
      <c r="VFG174" s="3"/>
      <c r="VFH174" s="3"/>
      <c r="VFI174" s="3"/>
      <c r="VFJ174" s="3"/>
      <c r="VFK174" s="3"/>
      <c r="VFL174" s="3"/>
      <c r="VFM174" s="3"/>
      <c r="VFN174" s="3"/>
      <c r="VFO174" s="3"/>
      <c r="VFP174" s="3"/>
      <c r="VFQ174" s="3"/>
      <c r="VFR174" s="3"/>
      <c r="VFS174" s="3"/>
      <c r="VFT174" s="3"/>
      <c r="VFU174" s="3"/>
      <c r="VFV174" s="3"/>
      <c r="VFW174" s="3"/>
      <c r="VFX174" s="3"/>
      <c r="VFY174" s="3"/>
      <c r="VFZ174" s="3"/>
      <c r="VGA174" s="3"/>
      <c r="VGB174" s="3"/>
      <c r="VGC174" s="3"/>
      <c r="VGD174" s="3"/>
      <c r="VGE174" s="3"/>
      <c r="VGF174" s="3"/>
      <c r="VGG174" s="3"/>
      <c r="VGH174" s="3"/>
      <c r="VGI174" s="3"/>
      <c r="VGJ174" s="3"/>
      <c r="VGK174" s="3"/>
      <c r="VGL174" s="3"/>
      <c r="VGM174" s="3"/>
      <c r="VGN174" s="3"/>
      <c r="VGO174" s="3"/>
      <c r="VGP174" s="3"/>
      <c r="VGQ174" s="3"/>
      <c r="VGR174" s="3"/>
      <c r="VGS174" s="3"/>
      <c r="VGT174" s="3"/>
      <c r="VGU174" s="3"/>
      <c r="VGV174" s="3"/>
      <c r="VGW174" s="3"/>
      <c r="VGX174" s="3"/>
      <c r="VGY174" s="3"/>
      <c r="VGZ174" s="3"/>
      <c r="VHA174" s="3"/>
      <c r="VHB174" s="3"/>
      <c r="VHC174" s="3"/>
      <c r="VHD174" s="3"/>
      <c r="VHE174" s="3"/>
      <c r="VHF174" s="3"/>
      <c r="VHG174" s="3"/>
      <c r="VHH174" s="3"/>
      <c r="VHI174" s="3"/>
      <c r="VHJ174" s="3"/>
      <c r="VHK174" s="3"/>
      <c r="VHL174" s="3"/>
      <c r="VHM174" s="3"/>
      <c r="VHN174" s="3"/>
      <c r="VHO174" s="3"/>
      <c r="VHP174" s="3"/>
      <c r="VHQ174" s="3"/>
      <c r="VHR174" s="3"/>
      <c r="VHS174" s="3"/>
      <c r="VHT174" s="3"/>
      <c r="VHU174" s="3"/>
      <c r="VHV174" s="3"/>
      <c r="VHW174" s="3"/>
      <c r="VHX174" s="3"/>
      <c r="VHY174" s="3"/>
      <c r="VHZ174" s="3"/>
      <c r="VIA174" s="3"/>
      <c r="VIB174" s="3"/>
      <c r="VIC174" s="3"/>
      <c r="VID174" s="3"/>
      <c r="VIE174" s="3"/>
      <c r="VIF174" s="3"/>
      <c r="VIG174" s="3"/>
      <c r="VIH174" s="3"/>
      <c r="VII174" s="3"/>
      <c r="VIJ174" s="3"/>
      <c r="VIK174" s="3"/>
      <c r="VIL174" s="3"/>
      <c r="VIM174" s="3"/>
      <c r="VIN174" s="3"/>
      <c r="VIO174" s="3"/>
      <c r="VIP174" s="3"/>
      <c r="VIQ174" s="3"/>
      <c r="VIR174" s="3"/>
      <c r="VIS174" s="3"/>
      <c r="VIT174" s="3"/>
      <c r="VIU174" s="3"/>
      <c r="VIV174" s="3"/>
      <c r="VIW174" s="3"/>
      <c r="VIX174" s="3"/>
      <c r="VIY174" s="3"/>
      <c r="VIZ174" s="3"/>
      <c r="VJA174" s="3"/>
      <c r="VJB174" s="3"/>
      <c r="VJC174" s="3"/>
      <c r="VJD174" s="3"/>
      <c r="VJE174" s="3"/>
      <c r="VJF174" s="3"/>
      <c r="VJG174" s="3"/>
      <c r="VJH174" s="3"/>
      <c r="VJI174" s="3"/>
      <c r="VJJ174" s="3"/>
      <c r="VJK174" s="3"/>
      <c r="VJL174" s="3"/>
      <c r="VJM174" s="3"/>
      <c r="VJN174" s="3"/>
      <c r="VJO174" s="3"/>
      <c r="VJP174" s="3"/>
      <c r="VJQ174" s="3"/>
      <c r="VJR174" s="3"/>
      <c r="VJS174" s="3"/>
      <c r="VJT174" s="3"/>
      <c r="VJU174" s="3"/>
      <c r="VJV174" s="3"/>
      <c r="VJW174" s="3"/>
      <c r="VJX174" s="3"/>
      <c r="VJY174" s="3"/>
      <c r="VJZ174" s="3"/>
      <c r="VKA174" s="3"/>
      <c r="VKB174" s="3"/>
      <c r="VKC174" s="3"/>
      <c r="VKD174" s="3"/>
      <c r="VKE174" s="3"/>
      <c r="VKF174" s="3"/>
      <c r="VKG174" s="3"/>
      <c r="VKH174" s="3"/>
      <c r="VKI174" s="3"/>
      <c r="VKJ174" s="3"/>
      <c r="VKK174" s="3"/>
      <c r="VKL174" s="3"/>
      <c r="VKM174" s="3"/>
      <c r="VKN174" s="3"/>
      <c r="VKO174" s="3"/>
      <c r="VKP174" s="3"/>
      <c r="VKQ174" s="3"/>
      <c r="VKR174" s="3"/>
      <c r="VKS174" s="3"/>
      <c r="VKT174" s="3"/>
      <c r="VKU174" s="3"/>
      <c r="VKV174" s="3"/>
      <c r="VKW174" s="3"/>
      <c r="VKX174" s="3"/>
      <c r="VKY174" s="3"/>
      <c r="VKZ174" s="3"/>
      <c r="VLA174" s="3"/>
      <c r="VLB174" s="3"/>
      <c r="VLC174" s="3"/>
      <c r="VLD174" s="3"/>
      <c r="VLE174" s="3"/>
      <c r="VLF174" s="3"/>
      <c r="VLG174" s="3"/>
      <c r="VLH174" s="3"/>
      <c r="VLI174" s="3"/>
      <c r="VLJ174" s="3"/>
      <c r="VLK174" s="3"/>
      <c r="VLL174" s="3"/>
      <c r="VLM174" s="3"/>
      <c r="VLN174" s="3"/>
      <c r="VLO174" s="3"/>
      <c r="VLP174" s="3"/>
      <c r="VLQ174" s="3"/>
      <c r="VLR174" s="3"/>
      <c r="VLS174" s="3"/>
      <c r="VLT174" s="3"/>
      <c r="VLU174" s="3"/>
      <c r="VLV174" s="3"/>
      <c r="VLW174" s="3"/>
      <c r="VLX174" s="3"/>
      <c r="VLY174" s="3"/>
      <c r="VLZ174" s="3"/>
      <c r="VMA174" s="3"/>
      <c r="VMB174" s="3"/>
      <c r="VMC174" s="3"/>
      <c r="VMD174" s="3"/>
      <c r="VME174" s="3"/>
      <c r="VMF174" s="3"/>
      <c r="VMG174" s="3"/>
      <c r="VMH174" s="3"/>
      <c r="VMI174" s="3"/>
      <c r="VMJ174" s="3"/>
      <c r="VMK174" s="3"/>
      <c r="VML174" s="3"/>
      <c r="VMM174" s="3"/>
      <c r="VMN174" s="3"/>
      <c r="VMO174" s="3"/>
      <c r="VMP174" s="3"/>
      <c r="VMQ174" s="3"/>
      <c r="VMR174" s="3"/>
      <c r="VMS174" s="3"/>
      <c r="VMT174" s="3"/>
      <c r="VMU174" s="3"/>
      <c r="VMV174" s="3"/>
      <c r="VMW174" s="3"/>
      <c r="VMX174" s="3"/>
      <c r="VMY174" s="3"/>
      <c r="VMZ174" s="3"/>
      <c r="VNA174" s="3"/>
      <c r="VNB174" s="3"/>
      <c r="VNC174" s="3"/>
      <c r="VND174" s="3"/>
      <c r="VNE174" s="3"/>
      <c r="VNF174" s="3"/>
      <c r="VNG174" s="3"/>
      <c r="VNH174" s="3"/>
      <c r="VNI174" s="3"/>
      <c r="VNJ174" s="3"/>
      <c r="VNK174" s="3"/>
      <c r="VNL174" s="3"/>
      <c r="VNM174" s="3"/>
      <c r="VNN174" s="3"/>
      <c r="VNO174" s="3"/>
      <c r="VNP174" s="3"/>
      <c r="VNQ174" s="3"/>
      <c r="VNR174" s="3"/>
      <c r="VNS174" s="3"/>
      <c r="VNT174" s="3"/>
      <c r="VNU174" s="3"/>
      <c r="VNV174" s="3"/>
      <c r="VNW174" s="3"/>
      <c r="VNX174" s="3"/>
      <c r="VNY174" s="3"/>
      <c r="VNZ174" s="3"/>
      <c r="VOA174" s="3"/>
      <c r="VOB174" s="3"/>
      <c r="VOC174" s="3"/>
      <c r="VOD174" s="3"/>
      <c r="VOE174" s="3"/>
      <c r="VOF174" s="3"/>
      <c r="VOG174" s="3"/>
      <c r="VOH174" s="3"/>
      <c r="VOI174" s="3"/>
      <c r="VOJ174" s="3"/>
      <c r="VOK174" s="3"/>
      <c r="VOL174" s="3"/>
      <c r="VOM174" s="3"/>
      <c r="VON174" s="3"/>
      <c r="VOO174" s="3"/>
      <c r="VOP174" s="3"/>
      <c r="VOQ174" s="3"/>
      <c r="VOR174" s="3"/>
      <c r="VOS174" s="3"/>
      <c r="VOT174" s="3"/>
      <c r="VOU174" s="3"/>
      <c r="VOV174" s="3"/>
      <c r="VOW174" s="3"/>
      <c r="VOX174" s="3"/>
      <c r="VOY174" s="3"/>
      <c r="VOZ174" s="3"/>
      <c r="VPA174" s="3"/>
      <c r="VPB174" s="3"/>
      <c r="VPC174" s="3"/>
      <c r="VPD174" s="3"/>
      <c r="VPE174" s="3"/>
      <c r="VPF174" s="3"/>
      <c r="VPG174" s="3"/>
      <c r="VPH174" s="3"/>
      <c r="VPI174" s="3"/>
      <c r="VPJ174" s="3"/>
      <c r="VPK174" s="3"/>
      <c r="VPL174" s="3"/>
      <c r="VPM174" s="3"/>
      <c r="VPN174" s="3"/>
      <c r="VPO174" s="3"/>
      <c r="VPP174" s="3"/>
      <c r="VPQ174" s="3"/>
      <c r="VPR174" s="3"/>
      <c r="VPS174" s="3"/>
      <c r="VPT174" s="3"/>
      <c r="VPU174" s="3"/>
      <c r="VPV174" s="3"/>
      <c r="VPW174" s="3"/>
      <c r="VPX174" s="3"/>
      <c r="VPY174" s="3"/>
      <c r="VPZ174" s="3"/>
      <c r="VQA174" s="3"/>
      <c r="VQB174" s="3"/>
      <c r="VQC174" s="3"/>
      <c r="VQD174" s="3"/>
      <c r="VQE174" s="3"/>
      <c r="VQF174" s="3"/>
      <c r="VQG174" s="3"/>
      <c r="VQH174" s="3"/>
      <c r="VQI174" s="3"/>
      <c r="VQJ174" s="3"/>
      <c r="VQK174" s="3"/>
      <c r="VQL174" s="3"/>
      <c r="VQM174" s="3"/>
      <c r="VQN174" s="3"/>
      <c r="VQO174" s="3"/>
      <c r="VQP174" s="3"/>
      <c r="VQQ174" s="3"/>
      <c r="VQR174" s="3"/>
      <c r="VQS174" s="3"/>
      <c r="VQT174" s="3"/>
      <c r="VQU174" s="3"/>
      <c r="VQV174" s="3"/>
      <c r="VQW174" s="3"/>
      <c r="VQX174" s="3"/>
      <c r="VQY174" s="3"/>
      <c r="VQZ174" s="3"/>
      <c r="VRA174" s="3"/>
      <c r="VRB174" s="3"/>
      <c r="VRC174" s="3"/>
      <c r="VRD174" s="3"/>
      <c r="VRE174" s="3"/>
      <c r="VRF174" s="3"/>
      <c r="VRG174" s="3"/>
      <c r="VRH174" s="3"/>
      <c r="VRI174" s="3"/>
      <c r="VRJ174" s="3"/>
      <c r="VRK174" s="3"/>
      <c r="VRL174" s="3"/>
      <c r="VRM174" s="3"/>
      <c r="VRN174" s="3"/>
      <c r="VRO174" s="3"/>
      <c r="VRP174" s="3"/>
      <c r="VRQ174" s="3"/>
      <c r="VRR174" s="3"/>
      <c r="VRS174" s="3"/>
      <c r="VRT174" s="3"/>
      <c r="VRU174" s="3"/>
      <c r="VRV174" s="3"/>
      <c r="VRW174" s="3"/>
      <c r="VRX174" s="3"/>
      <c r="VRY174" s="3"/>
      <c r="VRZ174" s="3"/>
      <c r="VSA174" s="3"/>
      <c r="VSB174" s="3"/>
      <c r="VSC174" s="3"/>
      <c r="VSD174" s="3"/>
      <c r="VSE174" s="3"/>
      <c r="VSF174" s="3"/>
      <c r="VSG174" s="3"/>
      <c r="VSH174" s="3"/>
      <c r="VSI174" s="3"/>
      <c r="VSJ174" s="3"/>
      <c r="VSK174" s="3"/>
      <c r="VSL174" s="3"/>
      <c r="VSM174" s="3"/>
      <c r="VSN174" s="3"/>
      <c r="VSO174" s="3"/>
      <c r="VSP174" s="3"/>
      <c r="VSQ174" s="3"/>
      <c r="VSR174" s="3"/>
      <c r="VSS174" s="3"/>
      <c r="VST174" s="3"/>
      <c r="VSU174" s="3"/>
      <c r="VSV174" s="3"/>
      <c r="VSW174" s="3"/>
      <c r="VSX174" s="3"/>
      <c r="VSY174" s="3"/>
      <c r="VSZ174" s="3"/>
      <c r="VTA174" s="3"/>
      <c r="VTB174" s="3"/>
      <c r="VTC174" s="3"/>
      <c r="VTD174" s="3"/>
      <c r="VTE174" s="3"/>
      <c r="VTF174" s="3"/>
      <c r="VTG174" s="3"/>
      <c r="VTH174" s="3"/>
      <c r="VTI174" s="3"/>
      <c r="VTJ174" s="3"/>
      <c r="VTK174" s="3"/>
      <c r="VTL174" s="3"/>
      <c r="VTM174" s="3"/>
      <c r="VTN174" s="3"/>
      <c r="VTO174" s="3"/>
      <c r="VTP174" s="3"/>
      <c r="VTQ174" s="3"/>
      <c r="VTR174" s="3"/>
      <c r="VTS174" s="3"/>
      <c r="VTT174" s="3"/>
      <c r="VTU174" s="3"/>
      <c r="VTV174" s="3"/>
      <c r="VTW174" s="3"/>
      <c r="VTX174" s="3"/>
      <c r="VTY174" s="3"/>
      <c r="VTZ174" s="3"/>
      <c r="VUA174" s="3"/>
      <c r="VUB174" s="3"/>
      <c r="VUC174" s="3"/>
      <c r="VUD174" s="3"/>
      <c r="VUE174" s="3"/>
      <c r="VUF174" s="3"/>
      <c r="VUG174" s="3"/>
      <c r="VUH174" s="3"/>
      <c r="VUI174" s="3"/>
      <c r="VUJ174" s="3"/>
      <c r="VUK174" s="3"/>
      <c r="VUL174" s="3"/>
      <c r="VUM174" s="3"/>
      <c r="VUN174" s="3"/>
      <c r="VUO174" s="3"/>
      <c r="VUP174" s="3"/>
      <c r="VUQ174" s="3"/>
      <c r="VUR174" s="3"/>
      <c r="VUS174" s="3"/>
      <c r="VUT174" s="3"/>
      <c r="VUU174" s="3"/>
      <c r="VUV174" s="3"/>
      <c r="VUW174" s="3"/>
      <c r="VUX174" s="3"/>
      <c r="VUY174" s="3"/>
      <c r="VUZ174" s="3"/>
      <c r="VVA174" s="3"/>
      <c r="VVB174" s="3"/>
      <c r="VVC174" s="3"/>
      <c r="VVD174" s="3"/>
      <c r="VVE174" s="3"/>
      <c r="VVF174" s="3"/>
      <c r="VVG174" s="3"/>
      <c r="VVH174" s="3"/>
      <c r="VVI174" s="3"/>
      <c r="VVJ174" s="3"/>
      <c r="VVK174" s="3"/>
      <c r="VVL174" s="3"/>
      <c r="VVM174" s="3"/>
      <c r="VVN174" s="3"/>
      <c r="VVO174" s="3"/>
      <c r="VVP174" s="3"/>
      <c r="VVQ174" s="3"/>
      <c r="VVR174" s="3"/>
      <c r="VVS174" s="3"/>
      <c r="VVT174" s="3"/>
      <c r="VVU174" s="3"/>
      <c r="VVV174" s="3"/>
      <c r="VVW174" s="3"/>
      <c r="VVX174" s="3"/>
      <c r="VVY174" s="3"/>
      <c r="VVZ174" s="3"/>
      <c r="VWA174" s="3"/>
      <c r="VWB174" s="3"/>
      <c r="VWC174" s="3"/>
      <c r="VWD174" s="3"/>
      <c r="VWE174" s="3"/>
      <c r="VWF174" s="3"/>
      <c r="VWG174" s="3"/>
      <c r="VWH174" s="3"/>
      <c r="VWI174" s="3"/>
      <c r="VWJ174" s="3"/>
      <c r="VWK174" s="3"/>
      <c r="VWL174" s="3"/>
      <c r="VWM174" s="3"/>
      <c r="VWN174" s="3"/>
      <c r="VWO174" s="3"/>
      <c r="VWP174" s="3"/>
      <c r="VWQ174" s="3"/>
      <c r="VWR174" s="3"/>
      <c r="VWS174" s="3"/>
      <c r="VWT174" s="3"/>
      <c r="VWU174" s="3"/>
      <c r="VWV174" s="3"/>
      <c r="VWW174" s="3"/>
      <c r="VWX174" s="3"/>
      <c r="VWY174" s="3"/>
      <c r="VWZ174" s="3"/>
      <c r="VXA174" s="3"/>
      <c r="VXB174" s="3"/>
      <c r="VXC174" s="3"/>
      <c r="VXD174" s="3"/>
      <c r="VXE174" s="3"/>
      <c r="VXF174" s="3"/>
      <c r="VXG174" s="3"/>
      <c r="VXH174" s="3"/>
      <c r="VXI174" s="3"/>
      <c r="VXJ174" s="3"/>
      <c r="VXK174" s="3"/>
      <c r="VXL174" s="3"/>
      <c r="VXM174" s="3"/>
      <c r="VXN174" s="3"/>
      <c r="VXO174" s="3"/>
      <c r="VXP174" s="3"/>
      <c r="VXQ174" s="3"/>
      <c r="VXR174" s="3"/>
      <c r="VXS174" s="3"/>
      <c r="VXT174" s="3"/>
      <c r="VXU174" s="3"/>
      <c r="VXV174" s="3"/>
      <c r="VXW174" s="3"/>
      <c r="VXX174" s="3"/>
      <c r="VXY174" s="3"/>
      <c r="VXZ174" s="3"/>
      <c r="VYA174" s="3"/>
      <c r="VYB174" s="3"/>
      <c r="VYC174" s="3"/>
      <c r="VYD174" s="3"/>
      <c r="VYE174" s="3"/>
      <c r="VYF174" s="3"/>
      <c r="VYG174" s="3"/>
      <c r="VYH174" s="3"/>
      <c r="VYI174" s="3"/>
      <c r="VYJ174" s="3"/>
      <c r="VYK174" s="3"/>
      <c r="VYL174" s="3"/>
      <c r="VYM174" s="3"/>
      <c r="VYN174" s="3"/>
      <c r="VYO174" s="3"/>
      <c r="VYP174" s="3"/>
      <c r="VYQ174" s="3"/>
      <c r="VYR174" s="3"/>
      <c r="VYS174" s="3"/>
      <c r="VYT174" s="3"/>
      <c r="VYU174" s="3"/>
      <c r="VYV174" s="3"/>
      <c r="VYW174" s="3"/>
      <c r="VYX174" s="3"/>
      <c r="VYY174" s="3"/>
      <c r="VYZ174" s="3"/>
      <c r="VZA174" s="3"/>
      <c r="VZB174" s="3"/>
      <c r="VZC174" s="3"/>
      <c r="VZD174" s="3"/>
      <c r="VZE174" s="3"/>
      <c r="VZF174" s="3"/>
      <c r="VZG174" s="3"/>
      <c r="VZH174" s="3"/>
      <c r="VZI174" s="3"/>
      <c r="VZJ174" s="3"/>
      <c r="VZK174" s="3"/>
      <c r="VZL174" s="3"/>
      <c r="VZM174" s="3"/>
      <c r="VZN174" s="3"/>
      <c r="VZO174" s="3"/>
      <c r="VZP174" s="3"/>
      <c r="VZQ174" s="3"/>
      <c r="VZR174" s="3"/>
      <c r="VZS174" s="3"/>
      <c r="VZT174" s="3"/>
      <c r="VZU174" s="3"/>
      <c r="VZV174" s="3"/>
      <c r="VZW174" s="3"/>
      <c r="VZX174" s="3"/>
      <c r="VZY174" s="3"/>
      <c r="VZZ174" s="3"/>
      <c r="WAA174" s="3"/>
      <c r="WAB174" s="3"/>
      <c r="WAC174" s="3"/>
      <c r="WAD174" s="3"/>
      <c r="WAE174" s="3"/>
      <c r="WAF174" s="3"/>
      <c r="WAG174" s="3"/>
      <c r="WAH174" s="3"/>
      <c r="WAI174" s="3"/>
      <c r="WAJ174" s="3"/>
      <c r="WAK174" s="3"/>
      <c r="WAL174" s="3"/>
      <c r="WAM174" s="3"/>
      <c r="WAN174" s="3"/>
      <c r="WAO174" s="3"/>
      <c r="WAP174" s="3"/>
      <c r="WAQ174" s="3"/>
      <c r="WAR174" s="3"/>
      <c r="WAS174" s="3"/>
      <c r="WAT174" s="3"/>
      <c r="WAU174" s="3"/>
      <c r="WAV174" s="3"/>
      <c r="WAW174" s="3"/>
      <c r="WAX174" s="3"/>
      <c r="WAY174" s="3"/>
      <c r="WAZ174" s="3"/>
      <c r="WBA174" s="3"/>
      <c r="WBB174" s="3"/>
      <c r="WBC174" s="3"/>
      <c r="WBD174" s="3"/>
      <c r="WBE174" s="3"/>
      <c r="WBF174" s="3"/>
      <c r="WBG174" s="3"/>
      <c r="WBH174" s="3"/>
      <c r="WBI174" s="3"/>
      <c r="WBJ174" s="3"/>
      <c r="WBK174" s="3"/>
      <c r="WBL174" s="3"/>
      <c r="WBM174" s="3"/>
      <c r="WBN174" s="3"/>
      <c r="WBO174" s="3"/>
      <c r="WBP174" s="3"/>
      <c r="WBQ174" s="3"/>
      <c r="WBR174" s="3"/>
      <c r="WBS174" s="3"/>
      <c r="WBT174" s="3"/>
      <c r="WBU174" s="3"/>
      <c r="WBV174" s="3"/>
      <c r="WBW174" s="3"/>
      <c r="WBX174" s="3"/>
      <c r="WBY174" s="3"/>
      <c r="WBZ174" s="3"/>
      <c r="WCA174" s="3"/>
      <c r="WCB174" s="3"/>
      <c r="WCC174" s="3"/>
      <c r="WCD174" s="3"/>
      <c r="WCE174" s="3"/>
      <c r="WCF174" s="3"/>
      <c r="WCG174" s="3"/>
      <c r="WCH174" s="3"/>
      <c r="WCI174" s="3"/>
      <c r="WCJ174" s="3"/>
      <c r="WCK174" s="3"/>
      <c r="WCL174" s="3"/>
      <c r="WCM174" s="3"/>
      <c r="WCN174" s="3"/>
      <c r="WCO174" s="3"/>
      <c r="WCP174" s="3"/>
      <c r="WCQ174" s="3"/>
      <c r="WCR174" s="3"/>
      <c r="WCS174" s="3"/>
      <c r="WCT174" s="3"/>
      <c r="WCU174" s="3"/>
      <c r="WCV174" s="3"/>
      <c r="WCW174" s="3"/>
      <c r="WCX174" s="3"/>
      <c r="WCY174" s="3"/>
      <c r="WCZ174" s="3"/>
      <c r="WDA174" s="3"/>
      <c r="WDB174" s="3"/>
      <c r="WDC174" s="3"/>
      <c r="WDD174" s="3"/>
      <c r="WDE174" s="3"/>
      <c r="WDF174" s="3"/>
      <c r="WDG174" s="3"/>
      <c r="WDH174" s="3"/>
      <c r="WDI174" s="3"/>
      <c r="WDJ174" s="3"/>
      <c r="WDK174" s="3"/>
      <c r="WDL174" s="3"/>
      <c r="WDM174" s="3"/>
      <c r="WDN174" s="3"/>
      <c r="WDO174" s="3"/>
      <c r="WDP174" s="3"/>
      <c r="WDQ174" s="3"/>
      <c r="WDR174" s="3"/>
      <c r="WDS174" s="3"/>
      <c r="WDT174" s="3"/>
      <c r="WDU174" s="3"/>
      <c r="WDV174" s="3"/>
      <c r="WDW174" s="3"/>
      <c r="WDX174" s="3"/>
      <c r="WDY174" s="3"/>
      <c r="WDZ174" s="3"/>
      <c r="WEA174" s="3"/>
      <c r="WEB174" s="3"/>
      <c r="WEC174" s="3"/>
      <c r="WED174" s="3"/>
      <c r="WEE174" s="3"/>
      <c r="WEF174" s="3"/>
      <c r="WEG174" s="3"/>
      <c r="WEH174" s="3"/>
      <c r="WEI174" s="3"/>
      <c r="WEJ174" s="3"/>
      <c r="WEK174" s="3"/>
      <c r="WEL174" s="3"/>
      <c r="WEM174" s="3"/>
      <c r="WEN174" s="3"/>
      <c r="WEO174" s="3"/>
      <c r="WEP174" s="3"/>
      <c r="WEQ174" s="3"/>
      <c r="WER174" s="3"/>
      <c r="WES174" s="3"/>
      <c r="WET174" s="3"/>
      <c r="WEU174" s="3"/>
      <c r="WEV174" s="3"/>
      <c r="WEW174" s="3"/>
      <c r="WEX174" s="3"/>
      <c r="WEY174" s="3"/>
      <c r="WEZ174" s="3"/>
      <c r="WFA174" s="3"/>
      <c r="WFB174" s="3"/>
      <c r="WFC174" s="3"/>
      <c r="WFD174" s="3"/>
      <c r="WFE174" s="3"/>
      <c r="WFF174" s="3"/>
      <c r="WFG174" s="3"/>
      <c r="WFH174" s="3"/>
      <c r="WFI174" s="3"/>
      <c r="WFJ174" s="3"/>
      <c r="WFK174" s="3"/>
      <c r="WFL174" s="3"/>
      <c r="WFM174" s="3"/>
      <c r="WFN174" s="3"/>
      <c r="WFO174" s="3"/>
      <c r="WFP174" s="3"/>
      <c r="WFQ174" s="3"/>
      <c r="WFR174" s="3"/>
      <c r="WFS174" s="3"/>
      <c r="WFT174" s="3"/>
      <c r="WFU174" s="3"/>
      <c r="WFV174" s="3"/>
      <c r="WFW174" s="3"/>
      <c r="WFX174" s="3"/>
      <c r="WFY174" s="3"/>
      <c r="WFZ174" s="3"/>
      <c r="WGA174" s="3"/>
      <c r="WGB174" s="3"/>
      <c r="WGC174" s="3"/>
      <c r="WGD174" s="3"/>
      <c r="WGE174" s="3"/>
      <c r="WGF174" s="3"/>
      <c r="WGG174" s="3"/>
      <c r="WGH174" s="3"/>
      <c r="WGI174" s="3"/>
      <c r="WGJ174" s="3"/>
      <c r="WGK174" s="3"/>
      <c r="WGL174" s="3"/>
      <c r="WGM174" s="3"/>
      <c r="WGN174" s="3"/>
      <c r="WGO174" s="3"/>
      <c r="WGP174" s="3"/>
      <c r="WGQ174" s="3"/>
      <c r="WGR174" s="3"/>
      <c r="WGS174" s="3"/>
      <c r="WGT174" s="3"/>
      <c r="WGU174" s="3"/>
      <c r="WGV174" s="3"/>
      <c r="WGW174" s="3"/>
      <c r="WGX174" s="3"/>
      <c r="WGY174" s="3"/>
      <c r="WGZ174" s="3"/>
      <c r="WHA174" s="3"/>
      <c r="WHB174" s="3"/>
      <c r="WHC174" s="3"/>
      <c r="WHD174" s="3"/>
      <c r="WHE174" s="3"/>
      <c r="WHF174" s="3"/>
      <c r="WHG174" s="3"/>
      <c r="WHH174" s="3"/>
      <c r="WHI174" s="3"/>
      <c r="WHJ174" s="3"/>
      <c r="WHK174" s="3"/>
      <c r="WHL174" s="3"/>
      <c r="WHM174" s="3"/>
      <c r="WHN174" s="3"/>
      <c r="WHO174" s="3"/>
      <c r="WHP174" s="3"/>
      <c r="WHQ174" s="3"/>
      <c r="WHR174" s="3"/>
      <c r="WHS174" s="3"/>
      <c r="WHT174" s="3"/>
      <c r="WHU174" s="3"/>
      <c r="WHV174" s="3"/>
      <c r="WHW174" s="3"/>
      <c r="WHX174" s="3"/>
      <c r="WHY174" s="3"/>
      <c r="WHZ174" s="3"/>
      <c r="WIA174" s="3"/>
      <c r="WIB174" s="3"/>
      <c r="WIC174" s="3"/>
      <c r="WID174" s="3"/>
      <c r="WIE174" s="3"/>
      <c r="WIF174" s="3"/>
      <c r="WIG174" s="3"/>
      <c r="WIH174" s="3"/>
      <c r="WII174" s="3"/>
      <c r="WIJ174" s="3"/>
      <c r="WIK174" s="3"/>
      <c r="WIL174" s="3"/>
      <c r="WIM174" s="3"/>
      <c r="WIN174" s="3"/>
      <c r="WIO174" s="3"/>
      <c r="WIP174" s="3"/>
      <c r="WIQ174" s="3"/>
      <c r="WIR174" s="3"/>
      <c r="WIS174" s="3"/>
      <c r="WIT174" s="3"/>
      <c r="WIU174" s="3"/>
      <c r="WIV174" s="3"/>
      <c r="WIW174" s="3"/>
      <c r="WIX174" s="3"/>
      <c r="WIY174" s="3"/>
      <c r="WIZ174" s="3"/>
      <c r="WJA174" s="3"/>
      <c r="WJB174" s="3"/>
      <c r="WJC174" s="3"/>
      <c r="WJD174" s="3"/>
      <c r="WJE174" s="3"/>
      <c r="WJF174" s="3"/>
      <c r="WJG174" s="3"/>
      <c r="WJH174" s="3"/>
      <c r="WJI174" s="3"/>
      <c r="WJJ174" s="3"/>
      <c r="WJK174" s="3"/>
      <c r="WJL174" s="3"/>
      <c r="WJM174" s="3"/>
      <c r="WJN174" s="3"/>
      <c r="WJO174" s="3"/>
      <c r="WJP174" s="3"/>
      <c r="WJQ174" s="3"/>
      <c r="WJR174" s="3"/>
      <c r="WJS174" s="3"/>
      <c r="WJT174" s="3"/>
      <c r="WJU174" s="3"/>
      <c r="WJV174" s="3"/>
      <c r="WJW174" s="3"/>
      <c r="WJX174" s="3"/>
      <c r="WJY174" s="3"/>
      <c r="WJZ174" s="3"/>
      <c r="WKA174" s="3"/>
      <c r="WKB174" s="3"/>
      <c r="WKC174" s="3"/>
      <c r="WKD174" s="3"/>
      <c r="WKE174" s="3"/>
      <c r="WKF174" s="3"/>
      <c r="WKG174" s="3"/>
      <c r="WKH174" s="3"/>
      <c r="WKI174" s="3"/>
      <c r="WKJ174" s="3"/>
      <c r="WKK174" s="3"/>
      <c r="WKL174" s="3"/>
      <c r="WKM174" s="3"/>
      <c r="WKN174" s="3"/>
      <c r="WKO174" s="3"/>
      <c r="WKP174" s="3"/>
      <c r="WKQ174" s="3"/>
      <c r="WKR174" s="3"/>
      <c r="WKS174" s="3"/>
      <c r="WKT174" s="3"/>
      <c r="WKU174" s="3"/>
      <c r="WKV174" s="3"/>
      <c r="WKW174" s="3"/>
      <c r="WKX174" s="3"/>
      <c r="WKY174" s="3"/>
      <c r="WKZ174" s="3"/>
      <c r="WLA174" s="3"/>
      <c r="WLB174" s="3"/>
      <c r="WLC174" s="3"/>
      <c r="WLD174" s="3"/>
      <c r="WLE174" s="3"/>
      <c r="WLF174" s="3"/>
      <c r="WLG174" s="3"/>
      <c r="WLH174" s="3"/>
      <c r="WLI174" s="3"/>
      <c r="WLJ174" s="3"/>
      <c r="WLK174" s="3"/>
      <c r="WLL174" s="3"/>
      <c r="WLM174" s="3"/>
      <c r="WLN174" s="3"/>
      <c r="WLO174" s="3"/>
      <c r="WLP174" s="3"/>
      <c r="WLQ174" s="3"/>
      <c r="WLR174" s="3"/>
      <c r="WLS174" s="3"/>
      <c r="WLT174" s="3"/>
      <c r="WLU174" s="3"/>
      <c r="WLV174" s="3"/>
      <c r="WLW174" s="3"/>
      <c r="WLX174" s="3"/>
      <c r="WLY174" s="3"/>
      <c r="WLZ174" s="3"/>
      <c r="WMA174" s="3"/>
      <c r="WMB174" s="3"/>
      <c r="WMC174" s="3"/>
      <c r="WMD174" s="3"/>
      <c r="WME174" s="3"/>
      <c r="WMF174" s="3"/>
      <c r="WMG174" s="3"/>
      <c r="WMH174" s="3"/>
      <c r="WMI174" s="3"/>
      <c r="WMJ174" s="3"/>
      <c r="WMK174" s="3"/>
      <c r="WML174" s="3"/>
      <c r="WMM174" s="3"/>
      <c r="WMN174" s="3"/>
      <c r="WMO174" s="3"/>
      <c r="WMP174" s="3"/>
      <c r="WMQ174" s="3"/>
      <c r="WMR174" s="3"/>
      <c r="WMS174" s="3"/>
      <c r="WMT174" s="3"/>
      <c r="WMU174" s="3"/>
      <c r="WMV174" s="3"/>
      <c r="WMW174" s="3"/>
      <c r="WMX174" s="3"/>
      <c r="WMY174" s="3"/>
      <c r="WMZ174" s="3"/>
      <c r="WNA174" s="3"/>
      <c r="WNB174" s="3"/>
      <c r="WNC174" s="3"/>
      <c r="WND174" s="3"/>
      <c r="WNE174" s="3"/>
      <c r="WNF174" s="3"/>
      <c r="WNG174" s="3"/>
      <c r="WNH174" s="3"/>
      <c r="WNI174" s="3"/>
      <c r="WNJ174" s="3"/>
      <c r="WNK174" s="3"/>
      <c r="WNL174" s="3"/>
      <c r="WNM174" s="3"/>
      <c r="WNN174" s="3"/>
      <c r="WNO174" s="3"/>
      <c r="WNP174" s="3"/>
      <c r="WNQ174" s="3"/>
      <c r="WNR174" s="3"/>
      <c r="WNS174" s="3"/>
      <c r="WNT174" s="3"/>
      <c r="WNU174" s="3"/>
      <c r="WNV174" s="3"/>
      <c r="WNW174" s="3"/>
      <c r="WNX174" s="3"/>
      <c r="WNY174" s="3"/>
      <c r="WNZ174" s="3"/>
      <c r="WOA174" s="3"/>
      <c r="WOB174" s="3"/>
      <c r="WOC174" s="3"/>
      <c r="WOD174" s="3"/>
      <c r="WOE174" s="3"/>
      <c r="WOF174" s="3"/>
      <c r="WOG174" s="3"/>
      <c r="WOH174" s="3"/>
      <c r="WOI174" s="3"/>
      <c r="WOJ174" s="3"/>
      <c r="WOK174" s="3"/>
      <c r="WOL174" s="3"/>
      <c r="WOM174" s="3"/>
      <c r="WON174" s="3"/>
      <c r="WOO174" s="3"/>
      <c r="WOP174" s="3"/>
      <c r="WOQ174" s="3"/>
      <c r="WOR174" s="3"/>
      <c r="WOS174" s="3"/>
      <c r="WOT174" s="3"/>
      <c r="WOU174" s="3"/>
      <c r="WOV174" s="3"/>
      <c r="WOW174" s="3"/>
      <c r="WOX174" s="3"/>
      <c r="WOY174" s="3"/>
      <c r="WOZ174" s="3"/>
      <c r="WPA174" s="3"/>
      <c r="WPB174" s="3"/>
      <c r="WPC174" s="3"/>
      <c r="WPD174" s="3"/>
      <c r="WPE174" s="3"/>
      <c r="WPF174" s="3"/>
      <c r="WPG174" s="3"/>
      <c r="WPH174" s="3"/>
      <c r="WPI174" s="3"/>
      <c r="WPJ174" s="3"/>
      <c r="WPK174" s="3"/>
      <c r="WPL174" s="3"/>
      <c r="WPM174" s="3"/>
      <c r="WPN174" s="3"/>
      <c r="WPO174" s="3"/>
      <c r="WPP174" s="3"/>
      <c r="WPQ174" s="3"/>
      <c r="WPR174" s="3"/>
      <c r="WPS174" s="3"/>
      <c r="WPT174" s="3"/>
      <c r="WPU174" s="3"/>
      <c r="WPV174" s="3"/>
      <c r="WPW174" s="3"/>
      <c r="WPX174" s="3"/>
      <c r="WPY174" s="3"/>
      <c r="WPZ174" s="3"/>
      <c r="WQA174" s="3"/>
      <c r="WQB174" s="3"/>
      <c r="WQC174" s="3"/>
      <c r="WQD174" s="3"/>
      <c r="WQE174" s="3"/>
      <c r="WQF174" s="3"/>
      <c r="WQG174" s="3"/>
      <c r="WQH174" s="3"/>
      <c r="WQI174" s="3"/>
      <c r="WQJ174" s="3"/>
      <c r="WQK174" s="3"/>
      <c r="WQL174" s="3"/>
      <c r="WQM174" s="3"/>
      <c r="WQN174" s="3"/>
      <c r="WQO174" s="3"/>
      <c r="WQP174" s="3"/>
      <c r="WQQ174" s="3"/>
      <c r="WQR174" s="3"/>
      <c r="WQS174" s="3"/>
      <c r="WQT174" s="3"/>
      <c r="WQU174" s="3"/>
      <c r="WQV174" s="3"/>
      <c r="WQW174" s="3"/>
      <c r="WQX174" s="3"/>
      <c r="WQY174" s="3"/>
      <c r="WQZ174" s="3"/>
      <c r="WRA174" s="3"/>
      <c r="WRB174" s="3"/>
      <c r="WRC174" s="3"/>
      <c r="WRD174" s="3"/>
      <c r="WRE174" s="3"/>
      <c r="WRF174" s="3"/>
      <c r="WRG174" s="3"/>
      <c r="WRH174" s="3"/>
      <c r="WRI174" s="3"/>
      <c r="WRJ174" s="3"/>
      <c r="WRK174" s="3"/>
      <c r="WRL174" s="3"/>
      <c r="WRM174" s="3"/>
      <c r="WRN174" s="3"/>
      <c r="WRO174" s="3"/>
      <c r="WRP174" s="3"/>
      <c r="WRQ174" s="3"/>
      <c r="WRR174" s="3"/>
      <c r="WRS174" s="3"/>
      <c r="WRT174" s="3"/>
      <c r="WRU174" s="3"/>
      <c r="WRV174" s="3"/>
      <c r="WRW174" s="3"/>
      <c r="WRX174" s="3"/>
      <c r="WRY174" s="3"/>
      <c r="WRZ174" s="3"/>
      <c r="WSA174" s="3"/>
      <c r="WSB174" s="3"/>
      <c r="WSC174" s="3"/>
      <c r="WSD174" s="3"/>
      <c r="WSE174" s="3"/>
      <c r="WSF174" s="3"/>
      <c r="WSG174" s="3"/>
      <c r="WSH174" s="3"/>
      <c r="WSI174" s="3"/>
      <c r="WSJ174" s="3"/>
      <c r="WSK174" s="3"/>
      <c r="WSL174" s="3"/>
      <c r="WSM174" s="3"/>
      <c r="WSN174" s="3"/>
      <c r="WSO174" s="3"/>
      <c r="WSP174" s="3"/>
      <c r="WSQ174" s="3"/>
      <c r="WSR174" s="3"/>
      <c r="WSS174" s="3"/>
      <c r="WST174" s="3"/>
      <c r="WSU174" s="3"/>
      <c r="WSV174" s="3"/>
      <c r="WSW174" s="3"/>
      <c r="WSX174" s="3"/>
      <c r="WSY174" s="3"/>
      <c r="WSZ174" s="3"/>
      <c r="WTA174" s="3"/>
      <c r="WTB174" s="3"/>
      <c r="WTC174" s="3"/>
      <c r="WTD174" s="3"/>
      <c r="WTE174" s="3"/>
      <c r="WTF174" s="3"/>
      <c r="WTG174" s="3"/>
      <c r="WTH174" s="3"/>
      <c r="WTI174" s="3"/>
      <c r="WTJ174" s="3"/>
      <c r="WTK174" s="3"/>
      <c r="WTL174" s="3"/>
      <c r="WTM174" s="3"/>
      <c r="WTN174" s="3"/>
      <c r="WTO174" s="3"/>
      <c r="WTP174" s="3"/>
      <c r="WTQ174" s="3"/>
      <c r="WTR174" s="3"/>
      <c r="WTS174" s="3"/>
      <c r="WTT174" s="3"/>
      <c r="WTU174" s="3"/>
      <c r="WTV174" s="3"/>
      <c r="WTW174" s="3"/>
      <c r="WTX174" s="3"/>
      <c r="WTY174" s="3"/>
      <c r="WTZ174" s="3"/>
      <c r="WUA174" s="3"/>
      <c r="WUB174" s="3"/>
      <c r="WUC174" s="3"/>
      <c r="WUD174" s="3"/>
      <c r="WUE174" s="3"/>
      <c r="WUF174" s="3"/>
      <c r="WUG174" s="3"/>
      <c r="WUH174" s="3"/>
      <c r="WUI174" s="3"/>
      <c r="WUJ174" s="3"/>
      <c r="WUK174" s="3"/>
      <c r="WUL174" s="3"/>
      <c r="WUM174" s="3"/>
      <c r="WUN174" s="3"/>
      <c r="WUO174" s="3"/>
      <c r="WUP174" s="3"/>
      <c r="WUQ174" s="3"/>
      <c r="WUR174" s="3"/>
      <c r="WUS174" s="3"/>
      <c r="WUT174" s="3"/>
      <c r="WUU174" s="3"/>
      <c r="WUV174" s="3"/>
      <c r="WUW174" s="3"/>
      <c r="WUX174" s="3"/>
      <c r="WUY174" s="3"/>
      <c r="WUZ174" s="3"/>
      <c r="WVA174" s="3"/>
      <c r="WVB174" s="3"/>
      <c r="WVC174" s="3"/>
      <c r="WVD174" s="3"/>
      <c r="WVE174" s="3"/>
      <c r="WVF174" s="3"/>
      <c r="WVG174" s="3"/>
      <c r="WVH174" s="3"/>
      <c r="WVI174" s="3"/>
      <c r="WVJ174" s="3"/>
      <c r="WVK174" s="3"/>
      <c r="WVL174" s="3"/>
      <c r="WVM174" s="3"/>
      <c r="WVN174" s="3"/>
      <c r="WVO174" s="3"/>
      <c r="WVP174" s="3"/>
      <c r="WVQ174" s="3"/>
      <c r="WVR174" s="3"/>
      <c r="WVS174" s="3"/>
      <c r="WVT174" s="3"/>
      <c r="WVU174" s="3"/>
      <c r="WVV174" s="3"/>
      <c r="WVW174" s="3"/>
      <c r="WVX174" s="3"/>
      <c r="WVY174" s="3"/>
      <c r="WVZ174" s="3"/>
      <c r="WWA174" s="3"/>
      <c r="WWB174" s="3"/>
      <c r="WWC174" s="3"/>
      <c r="WWD174" s="3"/>
      <c r="WWE174" s="3"/>
      <c r="WWF174" s="3"/>
      <c r="WWG174" s="3"/>
      <c r="WWH174" s="3"/>
      <c r="WWI174" s="3"/>
      <c r="WWJ174" s="3"/>
      <c r="WWK174" s="3"/>
      <c r="WWL174" s="3"/>
      <c r="WWM174" s="3"/>
      <c r="WWN174" s="3"/>
      <c r="WWO174" s="3"/>
      <c r="WWP174" s="3"/>
      <c r="WWQ174" s="3"/>
      <c r="WWR174" s="3"/>
      <c r="WWS174" s="3"/>
      <c r="WWT174" s="3"/>
      <c r="WWU174" s="3"/>
      <c r="WWV174" s="3"/>
      <c r="WWW174" s="3"/>
      <c r="WWX174" s="3"/>
      <c r="WWY174" s="3"/>
      <c r="WWZ174" s="3"/>
      <c r="WXA174" s="3"/>
      <c r="WXB174" s="3"/>
      <c r="WXC174" s="3"/>
      <c r="WXD174" s="3"/>
      <c r="WXE174" s="3"/>
      <c r="WXF174" s="3"/>
      <c r="WXG174" s="3"/>
      <c r="WXH174" s="3"/>
      <c r="WXI174" s="3"/>
      <c r="WXJ174" s="3"/>
      <c r="WXK174" s="3"/>
      <c r="WXL174" s="3"/>
      <c r="WXM174" s="3"/>
      <c r="WXN174" s="3"/>
      <c r="WXO174" s="3"/>
      <c r="WXP174" s="3"/>
      <c r="WXQ174" s="3"/>
      <c r="WXR174" s="3"/>
      <c r="WXS174" s="3"/>
      <c r="WXT174" s="3"/>
      <c r="WXU174" s="3"/>
      <c r="WXV174" s="3"/>
      <c r="WXW174" s="3"/>
      <c r="WXX174" s="3"/>
      <c r="WXY174" s="3"/>
      <c r="WXZ174" s="3"/>
      <c r="WYA174" s="3"/>
      <c r="WYB174" s="3"/>
      <c r="WYC174" s="3"/>
      <c r="WYD174" s="3"/>
      <c r="WYE174" s="3"/>
      <c r="WYF174" s="3"/>
      <c r="WYG174" s="3"/>
      <c r="WYH174" s="3"/>
      <c r="WYI174" s="3"/>
      <c r="WYJ174" s="3"/>
      <c r="WYK174" s="3"/>
      <c r="WYL174" s="3"/>
      <c r="WYM174" s="3"/>
      <c r="WYN174" s="3"/>
      <c r="WYO174" s="3"/>
      <c r="WYP174" s="3"/>
      <c r="WYQ174" s="3"/>
      <c r="WYR174" s="3"/>
      <c r="WYS174" s="3"/>
      <c r="WYT174" s="3"/>
      <c r="WYU174" s="3"/>
      <c r="WYV174" s="3"/>
      <c r="WYW174" s="3"/>
      <c r="WYX174" s="3"/>
      <c r="WYY174" s="3"/>
      <c r="WYZ174" s="3"/>
      <c r="WZA174" s="3"/>
      <c r="WZB174" s="3"/>
      <c r="WZC174" s="3"/>
      <c r="WZD174" s="3"/>
      <c r="WZE174" s="3"/>
      <c r="WZF174" s="3"/>
      <c r="WZG174" s="3"/>
      <c r="WZH174" s="3"/>
      <c r="WZI174" s="3"/>
      <c r="WZJ174" s="3"/>
      <c r="WZK174" s="3"/>
      <c r="WZL174" s="3"/>
      <c r="WZM174" s="3"/>
      <c r="WZN174" s="3"/>
      <c r="WZO174" s="3"/>
      <c r="WZP174" s="3"/>
      <c r="WZQ174" s="3"/>
      <c r="WZR174" s="3"/>
      <c r="WZS174" s="3"/>
      <c r="WZT174" s="3"/>
      <c r="WZU174" s="3"/>
      <c r="WZV174" s="3"/>
      <c r="WZW174" s="3"/>
      <c r="WZX174" s="3"/>
      <c r="WZY174" s="3"/>
      <c r="WZZ174" s="3"/>
      <c r="XAA174" s="3"/>
      <c r="XAB174" s="3"/>
      <c r="XAC174" s="3"/>
      <c r="XAD174" s="3"/>
      <c r="XAE174" s="3"/>
      <c r="XAF174" s="3"/>
      <c r="XAG174" s="3"/>
      <c r="XAH174" s="3"/>
      <c r="XAI174" s="3"/>
      <c r="XAJ174" s="3"/>
      <c r="XAK174" s="3"/>
      <c r="XAL174" s="3"/>
      <c r="XAM174" s="3"/>
      <c r="XAN174" s="3"/>
      <c r="XAO174" s="3"/>
      <c r="XAP174" s="3"/>
      <c r="XAQ174" s="3"/>
      <c r="XAR174" s="3"/>
      <c r="XAS174" s="3"/>
      <c r="XAT174" s="3"/>
      <c r="XAU174" s="3"/>
      <c r="XAV174" s="3"/>
      <c r="XAW174" s="3"/>
      <c r="XAX174" s="3"/>
      <c r="XAY174" s="3"/>
      <c r="XAZ174" s="3"/>
      <c r="XBA174" s="3"/>
      <c r="XBB174" s="3"/>
      <c r="XBC174" s="3"/>
      <c r="XBD174" s="3"/>
      <c r="XBE174" s="3"/>
      <c r="XBF174" s="3"/>
      <c r="XBG174" s="3"/>
      <c r="XBH174" s="3"/>
      <c r="XBI174" s="3"/>
      <c r="XBJ174" s="3"/>
      <c r="XBK174" s="3"/>
      <c r="XBL174" s="3"/>
      <c r="XBM174" s="3"/>
      <c r="XBN174" s="3"/>
      <c r="XBO174" s="3"/>
      <c r="XBP174" s="3"/>
      <c r="XBQ174" s="3"/>
      <c r="XBR174" s="3"/>
      <c r="XBS174" s="3"/>
      <c r="XBT174" s="3"/>
      <c r="XBU174" s="3"/>
      <c r="XBV174" s="3"/>
      <c r="XBW174" s="3"/>
      <c r="XBX174" s="3"/>
      <c r="XBY174" s="3"/>
      <c r="XBZ174" s="3"/>
      <c r="XCA174" s="3"/>
      <c r="XCB174" s="3"/>
      <c r="XCC174" s="3"/>
      <c r="XCD174" s="3"/>
      <c r="XCE174" s="3"/>
      <c r="XCF174" s="3"/>
      <c r="XCG174" s="3"/>
      <c r="XCH174" s="3"/>
      <c r="XCI174" s="3"/>
      <c r="XCJ174" s="3"/>
      <c r="XCK174" s="3"/>
      <c r="XCL174" s="3"/>
      <c r="XCM174" s="3"/>
      <c r="XCN174" s="3"/>
      <c r="XCO174" s="3"/>
      <c r="XCP174" s="3"/>
      <c r="XCQ174" s="3"/>
      <c r="XCR174" s="3"/>
      <c r="XCS174" s="3"/>
      <c r="XCT174" s="3"/>
      <c r="XCU174" s="3"/>
      <c r="XCV174" s="3"/>
      <c r="XCW174" s="3"/>
      <c r="XCX174" s="3"/>
      <c r="XCY174" s="3"/>
      <c r="XCZ174" s="3"/>
      <c r="XDA174" s="3"/>
      <c r="XDB174" s="3"/>
      <c r="XDC174" s="3"/>
      <c r="XDD174" s="3"/>
      <c r="XDE174" s="3"/>
      <c r="XDF174" s="3"/>
      <c r="XDG174" s="3"/>
      <c r="XDH174" s="3"/>
      <c r="XDI174" s="3"/>
      <c r="XDJ174" s="3"/>
      <c r="XDK174" s="3"/>
      <c r="XDL174" s="3"/>
      <c r="XDM174" s="3"/>
      <c r="XDN174" s="3"/>
      <c r="XDO174" s="3"/>
      <c r="XDP174" s="3"/>
      <c r="XDQ174" s="3"/>
      <c r="XDR174" s="3"/>
      <c r="XDS174" s="3"/>
      <c r="XDT174" s="3"/>
      <c r="XDU174" s="3"/>
      <c r="XDV174" s="3"/>
      <c r="XDW174" s="3"/>
      <c r="XDX174" s="3"/>
      <c r="XDY174" s="3"/>
      <c r="XDZ174" s="3"/>
      <c r="XEA174" s="3"/>
      <c r="XEB174" s="3"/>
      <c r="XEC174" s="3"/>
      <c r="XED174" s="3"/>
      <c r="XEE174" s="3"/>
      <c r="XEF174" s="3"/>
      <c r="XEG174" s="3"/>
      <c r="XEH174" s="3"/>
      <c r="XEI174" s="3"/>
      <c r="XEJ174" s="3"/>
      <c r="XEK174" s="3"/>
      <c r="XEL174" s="3"/>
      <c r="XEM174" s="3"/>
      <c r="XEN174" s="3"/>
      <c r="XEO174" s="3"/>
      <c r="XEP174" s="3"/>
      <c r="XEQ174" s="3"/>
      <c r="XER174" s="3"/>
      <c r="XES174" s="3"/>
      <c r="XET174" s="3"/>
      <c r="XEU174" s="3"/>
      <c r="XEV174" s="3"/>
      <c r="XEW174" s="3"/>
      <c r="XEX174" s="3"/>
      <c r="XEY174" s="3"/>
      <c r="XEZ174" s="3"/>
      <c r="XFA174" s="3"/>
      <c r="XFB174" s="3"/>
      <c r="XFC174" s="3"/>
    </row>
    <row r="175" spans="1:1638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  <c r="AAA175" s="3"/>
      <c r="AAB175" s="3"/>
      <c r="AAC175" s="3"/>
      <c r="AAD175" s="3"/>
      <c r="AAE175" s="3"/>
      <c r="AAF175" s="3"/>
      <c r="AAG175" s="3"/>
      <c r="AAH175" s="3"/>
      <c r="AAI175" s="3"/>
      <c r="AAJ175" s="3"/>
      <c r="AAK175" s="3"/>
      <c r="AAL175" s="3"/>
      <c r="AAM175" s="3"/>
      <c r="AAN175" s="3"/>
      <c r="AAO175" s="3"/>
      <c r="AAP175" s="3"/>
      <c r="AAQ175" s="3"/>
      <c r="AAR175" s="3"/>
      <c r="AAS175" s="3"/>
      <c r="AAT175" s="3"/>
      <c r="AAU175" s="3"/>
      <c r="AAV175" s="3"/>
      <c r="AAW175" s="3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/>
      <c r="ACV175" s="3"/>
      <c r="ACW175" s="3"/>
      <c r="ACX175" s="3"/>
      <c r="ACY175" s="3"/>
      <c r="ACZ175" s="3"/>
      <c r="ADA175" s="3"/>
      <c r="ADB175" s="3"/>
      <c r="ADC175" s="3"/>
      <c r="ADD175" s="3"/>
      <c r="ADE175" s="3"/>
      <c r="ADF175" s="3"/>
      <c r="ADG175" s="3"/>
      <c r="ADH175" s="3"/>
      <c r="ADI175" s="3"/>
      <c r="ADJ175" s="3"/>
      <c r="ADK175" s="3"/>
      <c r="ADL175" s="3"/>
      <c r="ADM175" s="3"/>
      <c r="ADN175" s="3"/>
      <c r="ADO175" s="3"/>
      <c r="ADP175" s="3"/>
      <c r="ADQ175" s="3"/>
      <c r="ADR175" s="3"/>
      <c r="ADS175" s="3"/>
      <c r="ADT175" s="3"/>
      <c r="ADU175" s="3"/>
      <c r="ADV175" s="3"/>
      <c r="ADW175" s="3"/>
      <c r="ADX175" s="3"/>
      <c r="ADY175" s="3"/>
      <c r="ADZ175" s="3"/>
      <c r="AEA175" s="3"/>
      <c r="AEB175" s="3"/>
      <c r="AEC175" s="3"/>
      <c r="AED175" s="3"/>
      <c r="AEE175" s="3"/>
      <c r="AEF175" s="3"/>
      <c r="AEG175" s="3"/>
      <c r="AEH175" s="3"/>
      <c r="AEI175" s="3"/>
      <c r="AEJ175" s="3"/>
      <c r="AEK175" s="3"/>
      <c r="AEL175" s="3"/>
      <c r="AEM175" s="3"/>
      <c r="AEN175" s="3"/>
      <c r="AEO175" s="3"/>
      <c r="AEP175" s="3"/>
      <c r="AEQ175" s="3"/>
      <c r="AER175" s="3"/>
      <c r="AES175" s="3"/>
      <c r="AET175" s="3"/>
      <c r="AEU175" s="3"/>
      <c r="AEV175" s="3"/>
      <c r="AEW175" s="3"/>
      <c r="AEX175" s="3"/>
      <c r="AEY175" s="3"/>
      <c r="AEZ175" s="3"/>
      <c r="AFA175" s="3"/>
      <c r="AFB175" s="3"/>
      <c r="AFC175" s="3"/>
      <c r="AFD175" s="3"/>
      <c r="AFE175" s="3"/>
      <c r="AFF175" s="3"/>
      <c r="AFG175" s="3"/>
      <c r="AFH175" s="3"/>
      <c r="AFI175" s="3"/>
      <c r="AFJ175" s="3"/>
      <c r="AFK175" s="3"/>
      <c r="AFL175" s="3"/>
      <c r="AFM175" s="3"/>
      <c r="AFN175" s="3"/>
      <c r="AFO175" s="3"/>
      <c r="AFP175" s="3"/>
      <c r="AFQ175" s="3"/>
      <c r="AFR175" s="3"/>
      <c r="AFS175" s="3"/>
      <c r="AFT175" s="3"/>
      <c r="AFU175" s="3"/>
      <c r="AFV175" s="3"/>
      <c r="AFW175" s="3"/>
      <c r="AFX175" s="3"/>
      <c r="AFY175" s="3"/>
      <c r="AFZ175" s="3"/>
      <c r="AGA175" s="3"/>
      <c r="AGB175" s="3"/>
      <c r="AGC175" s="3"/>
      <c r="AGD175" s="3"/>
      <c r="AGE175" s="3"/>
      <c r="AGF175" s="3"/>
      <c r="AGG175" s="3"/>
      <c r="AGH175" s="3"/>
      <c r="AGI175" s="3"/>
      <c r="AGJ175" s="3"/>
      <c r="AGK175" s="3"/>
      <c r="AGL175" s="3"/>
      <c r="AGM175" s="3"/>
      <c r="AGN175" s="3"/>
      <c r="AGO175" s="3"/>
      <c r="AGP175" s="3"/>
      <c r="AGQ175" s="3"/>
      <c r="AGR175" s="3"/>
      <c r="AGS175" s="3"/>
      <c r="AGT175" s="3"/>
      <c r="AGU175" s="3"/>
      <c r="AGV175" s="3"/>
      <c r="AGW175" s="3"/>
      <c r="AGX175" s="3"/>
      <c r="AGY175" s="3"/>
      <c r="AGZ175" s="3"/>
      <c r="AHA175" s="3"/>
      <c r="AHB175" s="3"/>
      <c r="AHC175" s="3"/>
      <c r="AHD175" s="3"/>
      <c r="AHE175" s="3"/>
      <c r="AHF175" s="3"/>
      <c r="AHG175" s="3"/>
      <c r="AHH175" s="3"/>
      <c r="AHI175" s="3"/>
      <c r="AHJ175" s="3"/>
      <c r="AHK175" s="3"/>
      <c r="AHL175" s="3"/>
      <c r="AHM175" s="3"/>
      <c r="AHN175" s="3"/>
      <c r="AHO175" s="3"/>
      <c r="AHP175" s="3"/>
      <c r="AHQ175" s="3"/>
      <c r="AHR175" s="3"/>
      <c r="AHS175" s="3"/>
      <c r="AHT175" s="3"/>
      <c r="AHU175" s="3"/>
      <c r="AHV175" s="3"/>
      <c r="AHW175" s="3"/>
      <c r="AHX175" s="3"/>
      <c r="AHY175" s="3"/>
      <c r="AHZ175" s="3"/>
      <c r="AIA175" s="3"/>
      <c r="AIB175" s="3"/>
      <c r="AIC175" s="3"/>
      <c r="AID175" s="3"/>
      <c r="AIE175" s="3"/>
      <c r="AIF175" s="3"/>
      <c r="AIG175" s="3"/>
      <c r="AIH175" s="3"/>
      <c r="AII175" s="3"/>
      <c r="AIJ175" s="3"/>
      <c r="AIK175" s="3"/>
      <c r="AIL175" s="3"/>
      <c r="AIM175" s="3"/>
      <c r="AIN175" s="3"/>
      <c r="AIO175" s="3"/>
      <c r="AIP175" s="3"/>
      <c r="AIQ175" s="3"/>
      <c r="AIR175" s="3"/>
      <c r="AIS175" s="3"/>
      <c r="AIT175" s="3"/>
      <c r="AIU175" s="3"/>
      <c r="AIV175" s="3"/>
      <c r="AIW175" s="3"/>
      <c r="AIX175" s="3"/>
      <c r="AIY175" s="3"/>
      <c r="AIZ175" s="3"/>
      <c r="AJA175" s="3"/>
      <c r="AJB175" s="3"/>
      <c r="AJC175" s="3"/>
      <c r="AJD175" s="3"/>
      <c r="AJE175" s="3"/>
      <c r="AJF175" s="3"/>
      <c r="AJG175" s="3"/>
      <c r="AJH175" s="3"/>
      <c r="AJI175" s="3"/>
      <c r="AJJ175" s="3"/>
      <c r="AJK175" s="3"/>
      <c r="AJL175" s="3"/>
      <c r="AJM175" s="3"/>
      <c r="AJN175" s="3"/>
      <c r="AJO175" s="3"/>
      <c r="AJP175" s="3"/>
      <c r="AJQ175" s="3"/>
      <c r="AJR175" s="3"/>
      <c r="AJS175" s="3"/>
      <c r="AJT175" s="3"/>
      <c r="AJU175" s="3"/>
      <c r="AJV175" s="3"/>
      <c r="AJW175" s="3"/>
      <c r="AJX175" s="3"/>
      <c r="AJY175" s="3"/>
      <c r="AJZ175" s="3"/>
      <c r="AKA175" s="3"/>
      <c r="AKB175" s="3"/>
      <c r="AKC175" s="3"/>
      <c r="AKD175" s="3"/>
      <c r="AKE175" s="3"/>
      <c r="AKF175" s="3"/>
      <c r="AKG175" s="3"/>
      <c r="AKH175" s="3"/>
      <c r="AKI175" s="3"/>
      <c r="AKJ175" s="3"/>
      <c r="AKK175" s="3"/>
      <c r="AKL175" s="3"/>
      <c r="AKM175" s="3"/>
      <c r="AKN175" s="3"/>
      <c r="AKO175" s="3"/>
      <c r="AKP175" s="3"/>
      <c r="AKQ175" s="3"/>
      <c r="AKR175" s="3"/>
      <c r="AKS175" s="3"/>
      <c r="AKT175" s="3"/>
      <c r="AKU175" s="3"/>
      <c r="AKV175" s="3"/>
      <c r="AKW175" s="3"/>
      <c r="AKX175" s="3"/>
      <c r="AKY175" s="3"/>
      <c r="AKZ175" s="3"/>
      <c r="ALA175" s="3"/>
      <c r="ALB175" s="3"/>
      <c r="ALC175" s="3"/>
      <c r="ALD175" s="3"/>
      <c r="ALE175" s="3"/>
      <c r="ALF175" s="3"/>
      <c r="ALG175" s="3"/>
      <c r="ALH175" s="3"/>
      <c r="ALI175" s="3"/>
      <c r="ALJ175" s="3"/>
      <c r="ALK175" s="3"/>
      <c r="ALL175" s="3"/>
      <c r="ALM175" s="3"/>
      <c r="ALN175" s="3"/>
      <c r="ALO175" s="3"/>
      <c r="ALP175" s="3"/>
      <c r="ALQ175" s="3"/>
      <c r="ALR175" s="3"/>
      <c r="ALS175" s="3"/>
      <c r="ALT175" s="3"/>
      <c r="ALU175" s="3"/>
      <c r="ALV175" s="3"/>
      <c r="ALW175" s="3"/>
      <c r="ALX175" s="3"/>
      <c r="ALY175" s="3"/>
      <c r="ALZ175" s="3"/>
      <c r="AMA175" s="3"/>
      <c r="AMB175" s="3"/>
      <c r="AMC175" s="3"/>
      <c r="AMD175" s="3"/>
      <c r="AME175" s="3"/>
      <c r="AMF175" s="3"/>
      <c r="AMG175" s="3"/>
      <c r="AMH175" s="3"/>
      <c r="AMI175" s="3"/>
      <c r="AMJ175" s="3"/>
      <c r="AMK175" s="3"/>
      <c r="AML175" s="3"/>
      <c r="AMM175" s="3"/>
      <c r="AMN175" s="3"/>
      <c r="AMO175" s="3"/>
      <c r="AMP175" s="3"/>
      <c r="AMQ175" s="3"/>
      <c r="AMR175" s="3"/>
      <c r="AMS175" s="3"/>
      <c r="AMT175" s="3"/>
      <c r="AMU175" s="3"/>
      <c r="AMV175" s="3"/>
      <c r="AMW175" s="3"/>
      <c r="AMX175" s="3"/>
      <c r="AMY175" s="3"/>
      <c r="AMZ175" s="3"/>
      <c r="ANA175" s="3"/>
      <c r="ANB175" s="3"/>
      <c r="ANC175" s="3"/>
      <c r="AND175" s="3"/>
      <c r="ANE175" s="3"/>
      <c r="ANF175" s="3"/>
      <c r="ANG175" s="3"/>
      <c r="ANH175" s="3"/>
      <c r="ANI175" s="3"/>
      <c r="ANJ175" s="3"/>
      <c r="ANK175" s="3"/>
      <c r="ANL175" s="3"/>
      <c r="ANM175" s="3"/>
      <c r="ANN175" s="3"/>
      <c r="ANO175" s="3"/>
      <c r="ANP175" s="3"/>
      <c r="ANQ175" s="3"/>
      <c r="ANR175" s="3"/>
      <c r="ANS175" s="3"/>
      <c r="ANT175" s="3"/>
      <c r="ANU175" s="3"/>
      <c r="ANV175" s="3"/>
      <c r="ANW175" s="3"/>
      <c r="ANX175" s="3"/>
      <c r="ANY175" s="3"/>
      <c r="ANZ175" s="3"/>
      <c r="AOA175" s="3"/>
      <c r="AOB175" s="3"/>
      <c r="AOC175" s="3"/>
      <c r="AOD175" s="3"/>
      <c r="AOE175" s="3"/>
      <c r="AOF175" s="3"/>
      <c r="AOG175" s="3"/>
      <c r="AOH175" s="3"/>
      <c r="AOI175" s="3"/>
      <c r="AOJ175" s="3"/>
      <c r="AOK175" s="3"/>
      <c r="AOL175" s="3"/>
      <c r="AOM175" s="3"/>
      <c r="AON175" s="3"/>
      <c r="AOO175" s="3"/>
      <c r="AOP175" s="3"/>
      <c r="AOQ175" s="3"/>
      <c r="AOR175" s="3"/>
      <c r="AOS175" s="3"/>
      <c r="AOT175" s="3"/>
      <c r="AOU175" s="3"/>
      <c r="AOV175" s="3"/>
      <c r="AOW175" s="3"/>
      <c r="AOX175" s="3"/>
      <c r="AOY175" s="3"/>
      <c r="AOZ175" s="3"/>
      <c r="APA175" s="3"/>
      <c r="APB175" s="3"/>
      <c r="APC175" s="3"/>
      <c r="APD175" s="3"/>
      <c r="APE175" s="3"/>
      <c r="APF175" s="3"/>
      <c r="APG175" s="3"/>
      <c r="APH175" s="3"/>
      <c r="API175" s="3"/>
      <c r="APJ175" s="3"/>
      <c r="APK175" s="3"/>
      <c r="APL175" s="3"/>
      <c r="APM175" s="3"/>
      <c r="APN175" s="3"/>
      <c r="APO175" s="3"/>
      <c r="APP175" s="3"/>
      <c r="APQ175" s="3"/>
      <c r="APR175" s="3"/>
      <c r="APS175" s="3"/>
      <c r="APT175" s="3"/>
      <c r="APU175" s="3"/>
      <c r="APV175" s="3"/>
      <c r="APW175" s="3"/>
      <c r="APX175" s="3"/>
      <c r="APY175" s="3"/>
      <c r="APZ175" s="3"/>
      <c r="AQA175" s="3"/>
      <c r="AQB175" s="3"/>
      <c r="AQC175" s="3"/>
      <c r="AQD175" s="3"/>
      <c r="AQE175" s="3"/>
      <c r="AQF175" s="3"/>
      <c r="AQG175" s="3"/>
      <c r="AQH175" s="3"/>
      <c r="AQI175" s="3"/>
      <c r="AQJ175" s="3"/>
      <c r="AQK175" s="3"/>
      <c r="AQL175" s="3"/>
      <c r="AQM175" s="3"/>
      <c r="AQN175" s="3"/>
      <c r="AQO175" s="3"/>
      <c r="AQP175" s="3"/>
      <c r="AQQ175" s="3"/>
      <c r="AQR175" s="3"/>
      <c r="AQS175" s="3"/>
      <c r="AQT175" s="3"/>
      <c r="AQU175" s="3"/>
      <c r="AQV175" s="3"/>
      <c r="AQW175" s="3"/>
      <c r="AQX175" s="3"/>
      <c r="AQY175" s="3"/>
      <c r="AQZ175" s="3"/>
      <c r="ARA175" s="3"/>
      <c r="ARB175" s="3"/>
      <c r="ARC175" s="3"/>
      <c r="ARD175" s="3"/>
      <c r="ARE175" s="3"/>
      <c r="ARF175" s="3"/>
      <c r="ARG175" s="3"/>
      <c r="ARH175" s="3"/>
      <c r="ARI175" s="3"/>
      <c r="ARJ175" s="3"/>
      <c r="ARK175" s="3"/>
      <c r="ARL175" s="3"/>
      <c r="ARM175" s="3"/>
      <c r="ARN175" s="3"/>
      <c r="ARO175" s="3"/>
      <c r="ARP175" s="3"/>
      <c r="ARQ175" s="3"/>
      <c r="ARR175" s="3"/>
      <c r="ARS175" s="3"/>
      <c r="ART175" s="3"/>
      <c r="ARU175" s="3"/>
      <c r="ARV175" s="3"/>
      <c r="ARW175" s="3"/>
      <c r="ARX175" s="3"/>
      <c r="ARY175" s="3"/>
      <c r="ARZ175" s="3"/>
      <c r="ASA175" s="3"/>
      <c r="ASB175" s="3"/>
      <c r="ASC175" s="3"/>
      <c r="ASD175" s="3"/>
      <c r="ASE175" s="3"/>
      <c r="ASF175" s="3"/>
      <c r="ASG175" s="3"/>
      <c r="ASH175" s="3"/>
      <c r="ASI175" s="3"/>
      <c r="ASJ175" s="3"/>
      <c r="ASK175" s="3"/>
      <c r="ASL175" s="3"/>
      <c r="ASM175" s="3"/>
      <c r="ASN175" s="3"/>
      <c r="ASO175" s="3"/>
      <c r="ASP175" s="3"/>
      <c r="ASQ175" s="3"/>
      <c r="ASR175" s="3"/>
      <c r="ASS175" s="3"/>
      <c r="AST175" s="3"/>
      <c r="ASU175" s="3"/>
      <c r="ASV175" s="3"/>
      <c r="ASW175" s="3"/>
      <c r="ASX175" s="3"/>
      <c r="ASY175" s="3"/>
      <c r="ASZ175" s="3"/>
      <c r="ATA175" s="3"/>
      <c r="ATB175" s="3"/>
      <c r="ATC175" s="3"/>
      <c r="ATD175" s="3"/>
      <c r="ATE175" s="3"/>
      <c r="ATF175" s="3"/>
      <c r="ATG175" s="3"/>
      <c r="ATH175" s="3"/>
      <c r="ATI175" s="3"/>
      <c r="ATJ175" s="3"/>
      <c r="ATK175" s="3"/>
      <c r="ATL175" s="3"/>
      <c r="ATM175" s="3"/>
      <c r="ATN175" s="3"/>
      <c r="ATO175" s="3"/>
      <c r="ATP175" s="3"/>
      <c r="ATQ175" s="3"/>
      <c r="ATR175" s="3"/>
      <c r="ATS175" s="3"/>
      <c r="ATT175" s="3"/>
      <c r="ATU175" s="3"/>
      <c r="ATV175" s="3"/>
      <c r="ATW175" s="3"/>
      <c r="ATX175" s="3"/>
      <c r="ATY175" s="3"/>
      <c r="ATZ175" s="3"/>
      <c r="AUA175" s="3"/>
      <c r="AUB175" s="3"/>
      <c r="AUC175" s="3"/>
      <c r="AUD175" s="3"/>
      <c r="AUE175" s="3"/>
      <c r="AUF175" s="3"/>
      <c r="AUG175" s="3"/>
      <c r="AUH175" s="3"/>
      <c r="AUI175" s="3"/>
      <c r="AUJ175" s="3"/>
      <c r="AUK175" s="3"/>
      <c r="AUL175" s="3"/>
      <c r="AUM175" s="3"/>
      <c r="AUN175" s="3"/>
      <c r="AUO175" s="3"/>
      <c r="AUP175" s="3"/>
      <c r="AUQ175" s="3"/>
      <c r="AUR175" s="3"/>
      <c r="AUS175" s="3"/>
      <c r="AUT175" s="3"/>
      <c r="AUU175" s="3"/>
      <c r="AUV175" s="3"/>
      <c r="AUW175" s="3"/>
      <c r="AUX175" s="3"/>
      <c r="AUY175" s="3"/>
      <c r="AUZ175" s="3"/>
      <c r="AVA175" s="3"/>
      <c r="AVB175" s="3"/>
      <c r="AVC175" s="3"/>
      <c r="AVD175" s="3"/>
      <c r="AVE175" s="3"/>
      <c r="AVF175" s="3"/>
      <c r="AVG175" s="3"/>
      <c r="AVH175" s="3"/>
      <c r="AVI175" s="3"/>
      <c r="AVJ175" s="3"/>
      <c r="AVK175" s="3"/>
      <c r="AVL175" s="3"/>
      <c r="AVM175" s="3"/>
      <c r="AVN175" s="3"/>
      <c r="AVO175" s="3"/>
      <c r="AVP175" s="3"/>
      <c r="AVQ175" s="3"/>
      <c r="AVR175" s="3"/>
      <c r="AVS175" s="3"/>
      <c r="AVT175" s="3"/>
      <c r="AVU175" s="3"/>
      <c r="AVV175" s="3"/>
      <c r="AVW175" s="3"/>
      <c r="AVX175" s="3"/>
      <c r="AVY175" s="3"/>
      <c r="AVZ175" s="3"/>
      <c r="AWA175" s="3"/>
      <c r="AWB175" s="3"/>
      <c r="AWC175" s="3"/>
      <c r="AWD175" s="3"/>
      <c r="AWE175" s="3"/>
      <c r="AWF175" s="3"/>
      <c r="AWG175" s="3"/>
      <c r="AWH175" s="3"/>
      <c r="AWI175" s="3"/>
      <c r="AWJ175" s="3"/>
      <c r="AWK175" s="3"/>
      <c r="AWL175" s="3"/>
      <c r="AWM175" s="3"/>
      <c r="AWN175" s="3"/>
      <c r="AWO175" s="3"/>
      <c r="AWP175" s="3"/>
      <c r="AWQ175" s="3"/>
      <c r="AWR175" s="3"/>
      <c r="AWS175" s="3"/>
      <c r="AWT175" s="3"/>
      <c r="AWU175" s="3"/>
      <c r="AWV175" s="3"/>
      <c r="AWW175" s="3"/>
      <c r="AWX175" s="3"/>
      <c r="AWY175" s="3"/>
      <c r="AWZ175" s="3"/>
      <c r="AXA175" s="3"/>
      <c r="AXB175" s="3"/>
      <c r="AXC175" s="3"/>
      <c r="AXD175" s="3"/>
      <c r="AXE175" s="3"/>
      <c r="AXF175" s="3"/>
      <c r="AXG175" s="3"/>
      <c r="AXH175" s="3"/>
      <c r="AXI175" s="3"/>
      <c r="AXJ175" s="3"/>
      <c r="AXK175" s="3"/>
      <c r="AXL175" s="3"/>
      <c r="AXM175" s="3"/>
      <c r="AXN175" s="3"/>
      <c r="AXO175" s="3"/>
      <c r="AXP175" s="3"/>
      <c r="AXQ175" s="3"/>
      <c r="AXR175" s="3"/>
      <c r="AXS175" s="3"/>
      <c r="AXT175" s="3"/>
      <c r="AXU175" s="3"/>
      <c r="AXV175" s="3"/>
      <c r="AXW175" s="3"/>
      <c r="AXX175" s="3"/>
      <c r="AXY175" s="3"/>
      <c r="AXZ175" s="3"/>
      <c r="AYA175" s="3"/>
      <c r="AYB175" s="3"/>
      <c r="AYC175" s="3"/>
      <c r="AYD175" s="3"/>
      <c r="AYE175" s="3"/>
      <c r="AYF175" s="3"/>
      <c r="AYG175" s="3"/>
      <c r="AYH175" s="3"/>
      <c r="AYI175" s="3"/>
      <c r="AYJ175" s="3"/>
      <c r="AYK175" s="3"/>
      <c r="AYL175" s="3"/>
      <c r="AYM175" s="3"/>
      <c r="AYN175" s="3"/>
      <c r="AYO175" s="3"/>
      <c r="AYP175" s="3"/>
      <c r="AYQ175" s="3"/>
      <c r="AYR175" s="3"/>
      <c r="AYS175" s="3"/>
      <c r="AYT175" s="3"/>
      <c r="AYU175" s="3"/>
      <c r="AYV175" s="3"/>
      <c r="AYW175" s="3"/>
      <c r="AYX175" s="3"/>
      <c r="AYY175" s="3"/>
      <c r="AYZ175" s="3"/>
      <c r="AZA175" s="3"/>
      <c r="AZB175" s="3"/>
      <c r="AZC175" s="3"/>
      <c r="AZD175" s="3"/>
      <c r="AZE175" s="3"/>
      <c r="AZF175" s="3"/>
      <c r="AZG175" s="3"/>
      <c r="AZH175" s="3"/>
      <c r="AZI175" s="3"/>
      <c r="AZJ175" s="3"/>
      <c r="AZK175" s="3"/>
      <c r="AZL175" s="3"/>
      <c r="AZM175" s="3"/>
      <c r="AZN175" s="3"/>
      <c r="AZO175" s="3"/>
      <c r="AZP175" s="3"/>
      <c r="AZQ175" s="3"/>
      <c r="AZR175" s="3"/>
      <c r="AZS175" s="3"/>
      <c r="AZT175" s="3"/>
      <c r="AZU175" s="3"/>
      <c r="AZV175" s="3"/>
      <c r="AZW175" s="3"/>
      <c r="AZX175" s="3"/>
      <c r="AZY175" s="3"/>
      <c r="AZZ175" s="3"/>
      <c r="BAA175" s="3"/>
      <c r="BAB175" s="3"/>
      <c r="BAC175" s="3"/>
      <c r="BAD175" s="3"/>
      <c r="BAE175" s="3"/>
      <c r="BAF175" s="3"/>
      <c r="BAG175" s="3"/>
      <c r="BAH175" s="3"/>
      <c r="BAI175" s="3"/>
      <c r="BAJ175" s="3"/>
      <c r="BAK175" s="3"/>
      <c r="BAL175" s="3"/>
      <c r="BAM175" s="3"/>
      <c r="BAN175" s="3"/>
      <c r="BAO175" s="3"/>
      <c r="BAP175" s="3"/>
      <c r="BAQ175" s="3"/>
      <c r="BAR175" s="3"/>
      <c r="BAS175" s="3"/>
      <c r="BAT175" s="3"/>
      <c r="BAU175" s="3"/>
      <c r="BAV175" s="3"/>
      <c r="BAW175" s="3"/>
      <c r="BAX175" s="3"/>
      <c r="BAY175" s="3"/>
      <c r="BAZ175" s="3"/>
      <c r="BBA175" s="3"/>
      <c r="BBB175" s="3"/>
      <c r="BBC175" s="3"/>
      <c r="BBD175" s="3"/>
      <c r="BBE175" s="3"/>
      <c r="BBF175" s="3"/>
      <c r="BBG175" s="3"/>
      <c r="BBH175" s="3"/>
      <c r="BBI175" s="3"/>
      <c r="BBJ175" s="3"/>
      <c r="BBK175" s="3"/>
      <c r="BBL175" s="3"/>
      <c r="BBM175" s="3"/>
      <c r="BBN175" s="3"/>
      <c r="BBO175" s="3"/>
      <c r="BBP175" s="3"/>
      <c r="BBQ175" s="3"/>
      <c r="BBR175" s="3"/>
      <c r="BBS175" s="3"/>
      <c r="BBT175" s="3"/>
      <c r="BBU175" s="3"/>
      <c r="BBV175" s="3"/>
      <c r="BBW175" s="3"/>
      <c r="BBX175" s="3"/>
      <c r="BBY175" s="3"/>
      <c r="BBZ175" s="3"/>
      <c r="BCA175" s="3"/>
      <c r="BCB175" s="3"/>
      <c r="BCC175" s="3"/>
      <c r="BCD175" s="3"/>
      <c r="BCE175" s="3"/>
      <c r="BCF175" s="3"/>
      <c r="BCG175" s="3"/>
      <c r="BCH175" s="3"/>
      <c r="BCI175" s="3"/>
      <c r="BCJ175" s="3"/>
      <c r="BCK175" s="3"/>
      <c r="BCL175" s="3"/>
      <c r="BCM175" s="3"/>
      <c r="BCN175" s="3"/>
      <c r="BCO175" s="3"/>
      <c r="BCP175" s="3"/>
      <c r="BCQ175" s="3"/>
      <c r="BCR175" s="3"/>
      <c r="BCS175" s="3"/>
      <c r="BCT175" s="3"/>
      <c r="BCU175" s="3"/>
      <c r="BCV175" s="3"/>
      <c r="BCW175" s="3"/>
      <c r="BCX175" s="3"/>
      <c r="BCY175" s="3"/>
      <c r="BCZ175" s="3"/>
      <c r="BDA175" s="3"/>
      <c r="BDB175" s="3"/>
      <c r="BDC175" s="3"/>
      <c r="BDD175" s="3"/>
      <c r="BDE175" s="3"/>
      <c r="BDF175" s="3"/>
      <c r="BDG175" s="3"/>
      <c r="BDH175" s="3"/>
      <c r="BDI175" s="3"/>
      <c r="BDJ175" s="3"/>
      <c r="BDK175" s="3"/>
      <c r="BDL175" s="3"/>
      <c r="BDM175" s="3"/>
      <c r="BDN175" s="3"/>
      <c r="BDO175" s="3"/>
      <c r="BDP175" s="3"/>
      <c r="BDQ175" s="3"/>
      <c r="BDR175" s="3"/>
      <c r="BDS175" s="3"/>
      <c r="BDT175" s="3"/>
      <c r="BDU175" s="3"/>
      <c r="BDV175" s="3"/>
      <c r="BDW175" s="3"/>
      <c r="BDX175" s="3"/>
      <c r="BDY175" s="3"/>
      <c r="BDZ175" s="3"/>
      <c r="BEA175" s="3"/>
      <c r="BEB175" s="3"/>
      <c r="BEC175" s="3"/>
      <c r="BED175" s="3"/>
      <c r="BEE175" s="3"/>
      <c r="BEF175" s="3"/>
      <c r="BEG175" s="3"/>
      <c r="BEH175" s="3"/>
      <c r="BEI175" s="3"/>
      <c r="BEJ175" s="3"/>
      <c r="BEK175" s="3"/>
      <c r="BEL175" s="3"/>
      <c r="BEM175" s="3"/>
      <c r="BEN175" s="3"/>
      <c r="BEO175" s="3"/>
      <c r="BEP175" s="3"/>
      <c r="BEQ175" s="3"/>
      <c r="BER175" s="3"/>
      <c r="BES175" s="3"/>
      <c r="BET175" s="3"/>
      <c r="BEU175" s="3"/>
      <c r="BEV175" s="3"/>
      <c r="BEW175" s="3"/>
      <c r="BEX175" s="3"/>
      <c r="BEY175" s="3"/>
      <c r="BEZ175" s="3"/>
      <c r="BFA175" s="3"/>
      <c r="BFB175" s="3"/>
      <c r="BFC175" s="3"/>
      <c r="BFD175" s="3"/>
      <c r="BFE175" s="3"/>
      <c r="BFF175" s="3"/>
      <c r="BFG175" s="3"/>
      <c r="BFH175" s="3"/>
      <c r="BFI175" s="3"/>
      <c r="BFJ175" s="3"/>
      <c r="BFK175" s="3"/>
      <c r="BFL175" s="3"/>
      <c r="BFM175" s="3"/>
      <c r="BFN175" s="3"/>
      <c r="BFO175" s="3"/>
      <c r="BFP175" s="3"/>
      <c r="BFQ175" s="3"/>
      <c r="BFR175" s="3"/>
      <c r="BFS175" s="3"/>
      <c r="BFT175" s="3"/>
      <c r="BFU175" s="3"/>
      <c r="BFV175" s="3"/>
      <c r="BFW175" s="3"/>
      <c r="BFX175" s="3"/>
      <c r="BFY175" s="3"/>
      <c r="BFZ175" s="3"/>
      <c r="BGA175" s="3"/>
      <c r="BGB175" s="3"/>
      <c r="BGC175" s="3"/>
      <c r="BGD175" s="3"/>
      <c r="BGE175" s="3"/>
      <c r="BGF175" s="3"/>
      <c r="BGG175" s="3"/>
      <c r="BGH175" s="3"/>
      <c r="BGI175" s="3"/>
      <c r="BGJ175" s="3"/>
      <c r="BGK175" s="3"/>
      <c r="BGL175" s="3"/>
      <c r="BGM175" s="3"/>
      <c r="BGN175" s="3"/>
      <c r="BGO175" s="3"/>
      <c r="BGP175" s="3"/>
      <c r="BGQ175" s="3"/>
      <c r="BGR175" s="3"/>
      <c r="BGS175" s="3"/>
      <c r="BGT175" s="3"/>
      <c r="BGU175" s="3"/>
      <c r="BGV175" s="3"/>
      <c r="BGW175" s="3"/>
      <c r="BGX175" s="3"/>
      <c r="BGY175" s="3"/>
      <c r="BGZ175" s="3"/>
      <c r="BHA175" s="3"/>
      <c r="BHB175" s="3"/>
      <c r="BHC175" s="3"/>
      <c r="BHD175" s="3"/>
      <c r="BHE175" s="3"/>
      <c r="BHF175" s="3"/>
      <c r="BHG175" s="3"/>
      <c r="BHH175" s="3"/>
      <c r="BHI175" s="3"/>
      <c r="BHJ175" s="3"/>
      <c r="BHK175" s="3"/>
      <c r="BHL175" s="3"/>
      <c r="BHM175" s="3"/>
      <c r="BHN175" s="3"/>
      <c r="BHO175" s="3"/>
      <c r="BHP175" s="3"/>
      <c r="BHQ175" s="3"/>
      <c r="BHR175" s="3"/>
      <c r="BHS175" s="3"/>
      <c r="BHT175" s="3"/>
      <c r="BHU175" s="3"/>
      <c r="BHV175" s="3"/>
      <c r="BHW175" s="3"/>
      <c r="BHX175" s="3"/>
      <c r="BHY175" s="3"/>
      <c r="BHZ175" s="3"/>
      <c r="BIA175" s="3"/>
      <c r="BIB175" s="3"/>
      <c r="BIC175" s="3"/>
      <c r="BID175" s="3"/>
      <c r="BIE175" s="3"/>
      <c r="BIF175" s="3"/>
      <c r="BIG175" s="3"/>
      <c r="BIH175" s="3"/>
      <c r="BII175" s="3"/>
      <c r="BIJ175" s="3"/>
      <c r="BIK175" s="3"/>
      <c r="BIL175" s="3"/>
      <c r="BIM175" s="3"/>
      <c r="BIN175" s="3"/>
      <c r="BIO175" s="3"/>
      <c r="BIP175" s="3"/>
      <c r="BIQ175" s="3"/>
      <c r="BIR175" s="3"/>
      <c r="BIS175" s="3"/>
      <c r="BIT175" s="3"/>
      <c r="BIU175" s="3"/>
      <c r="BIV175" s="3"/>
      <c r="BIW175" s="3"/>
      <c r="BIX175" s="3"/>
      <c r="BIY175" s="3"/>
      <c r="BIZ175" s="3"/>
      <c r="BJA175" s="3"/>
      <c r="BJB175" s="3"/>
      <c r="BJC175" s="3"/>
      <c r="BJD175" s="3"/>
      <c r="BJE175" s="3"/>
      <c r="BJF175" s="3"/>
      <c r="BJG175" s="3"/>
      <c r="BJH175" s="3"/>
      <c r="BJI175" s="3"/>
      <c r="BJJ175" s="3"/>
      <c r="BJK175" s="3"/>
      <c r="BJL175" s="3"/>
      <c r="BJM175" s="3"/>
      <c r="BJN175" s="3"/>
      <c r="BJO175" s="3"/>
      <c r="BJP175" s="3"/>
      <c r="BJQ175" s="3"/>
      <c r="BJR175" s="3"/>
      <c r="BJS175" s="3"/>
      <c r="BJT175" s="3"/>
      <c r="BJU175" s="3"/>
      <c r="BJV175" s="3"/>
      <c r="BJW175" s="3"/>
      <c r="BJX175" s="3"/>
      <c r="BJY175" s="3"/>
      <c r="BJZ175" s="3"/>
      <c r="BKA175" s="3"/>
      <c r="BKB175" s="3"/>
      <c r="BKC175" s="3"/>
      <c r="BKD175" s="3"/>
      <c r="BKE175" s="3"/>
      <c r="BKF175" s="3"/>
      <c r="BKG175" s="3"/>
      <c r="BKH175" s="3"/>
      <c r="BKI175" s="3"/>
      <c r="BKJ175" s="3"/>
      <c r="BKK175" s="3"/>
      <c r="BKL175" s="3"/>
      <c r="BKM175" s="3"/>
      <c r="BKN175" s="3"/>
      <c r="BKO175" s="3"/>
      <c r="BKP175" s="3"/>
      <c r="BKQ175" s="3"/>
      <c r="BKR175" s="3"/>
      <c r="BKS175" s="3"/>
      <c r="BKT175" s="3"/>
      <c r="BKU175" s="3"/>
      <c r="BKV175" s="3"/>
      <c r="BKW175" s="3"/>
      <c r="BKX175" s="3"/>
      <c r="BKY175" s="3"/>
      <c r="BKZ175" s="3"/>
      <c r="BLA175" s="3"/>
      <c r="BLB175" s="3"/>
      <c r="BLC175" s="3"/>
      <c r="BLD175" s="3"/>
      <c r="BLE175" s="3"/>
      <c r="BLF175" s="3"/>
      <c r="BLG175" s="3"/>
      <c r="BLH175" s="3"/>
      <c r="BLI175" s="3"/>
      <c r="BLJ175" s="3"/>
      <c r="BLK175" s="3"/>
      <c r="BLL175" s="3"/>
      <c r="BLM175" s="3"/>
      <c r="BLN175" s="3"/>
      <c r="BLO175" s="3"/>
      <c r="BLP175" s="3"/>
      <c r="BLQ175" s="3"/>
      <c r="BLR175" s="3"/>
      <c r="BLS175" s="3"/>
      <c r="BLT175" s="3"/>
      <c r="BLU175" s="3"/>
      <c r="BLV175" s="3"/>
      <c r="BLW175" s="3"/>
      <c r="BLX175" s="3"/>
      <c r="BLY175" s="3"/>
      <c r="BLZ175" s="3"/>
      <c r="BMA175" s="3"/>
      <c r="BMB175" s="3"/>
      <c r="BMC175" s="3"/>
      <c r="BMD175" s="3"/>
      <c r="BME175" s="3"/>
      <c r="BMF175" s="3"/>
      <c r="BMG175" s="3"/>
      <c r="BMH175" s="3"/>
      <c r="BMI175" s="3"/>
      <c r="BMJ175" s="3"/>
      <c r="BMK175" s="3"/>
      <c r="BML175" s="3"/>
      <c r="BMM175" s="3"/>
      <c r="BMN175" s="3"/>
      <c r="BMO175" s="3"/>
      <c r="BMP175" s="3"/>
      <c r="BMQ175" s="3"/>
      <c r="BMR175" s="3"/>
      <c r="BMS175" s="3"/>
      <c r="BMT175" s="3"/>
      <c r="BMU175" s="3"/>
      <c r="BMV175" s="3"/>
      <c r="BMW175" s="3"/>
      <c r="BMX175" s="3"/>
      <c r="BMY175" s="3"/>
      <c r="BMZ175" s="3"/>
      <c r="BNA175" s="3"/>
      <c r="BNB175" s="3"/>
      <c r="BNC175" s="3"/>
      <c r="BND175" s="3"/>
      <c r="BNE175" s="3"/>
      <c r="BNF175" s="3"/>
      <c r="BNG175" s="3"/>
      <c r="BNH175" s="3"/>
      <c r="BNI175" s="3"/>
      <c r="BNJ175" s="3"/>
      <c r="BNK175" s="3"/>
      <c r="BNL175" s="3"/>
      <c r="BNM175" s="3"/>
      <c r="BNN175" s="3"/>
      <c r="BNO175" s="3"/>
      <c r="BNP175" s="3"/>
      <c r="BNQ175" s="3"/>
      <c r="BNR175" s="3"/>
      <c r="BNS175" s="3"/>
      <c r="BNT175" s="3"/>
      <c r="BNU175" s="3"/>
      <c r="BNV175" s="3"/>
      <c r="BNW175" s="3"/>
      <c r="BNX175" s="3"/>
      <c r="BNY175" s="3"/>
      <c r="BNZ175" s="3"/>
      <c r="BOA175" s="3"/>
      <c r="BOB175" s="3"/>
      <c r="BOC175" s="3"/>
      <c r="BOD175" s="3"/>
      <c r="BOE175" s="3"/>
      <c r="BOF175" s="3"/>
      <c r="BOG175" s="3"/>
      <c r="BOH175" s="3"/>
      <c r="BOI175" s="3"/>
      <c r="BOJ175" s="3"/>
      <c r="BOK175" s="3"/>
      <c r="BOL175" s="3"/>
      <c r="BOM175" s="3"/>
      <c r="BON175" s="3"/>
      <c r="BOO175" s="3"/>
      <c r="BOP175" s="3"/>
      <c r="BOQ175" s="3"/>
      <c r="BOR175" s="3"/>
      <c r="BOS175" s="3"/>
      <c r="BOT175" s="3"/>
      <c r="BOU175" s="3"/>
      <c r="BOV175" s="3"/>
      <c r="BOW175" s="3"/>
      <c r="BOX175" s="3"/>
      <c r="BOY175" s="3"/>
      <c r="BOZ175" s="3"/>
      <c r="BPA175" s="3"/>
      <c r="BPB175" s="3"/>
      <c r="BPC175" s="3"/>
      <c r="BPD175" s="3"/>
      <c r="BPE175" s="3"/>
      <c r="BPF175" s="3"/>
      <c r="BPG175" s="3"/>
      <c r="BPH175" s="3"/>
      <c r="BPI175" s="3"/>
      <c r="BPJ175" s="3"/>
      <c r="BPK175" s="3"/>
      <c r="BPL175" s="3"/>
      <c r="BPM175" s="3"/>
      <c r="BPN175" s="3"/>
      <c r="BPO175" s="3"/>
      <c r="BPP175" s="3"/>
      <c r="BPQ175" s="3"/>
      <c r="BPR175" s="3"/>
      <c r="BPS175" s="3"/>
      <c r="BPT175" s="3"/>
      <c r="BPU175" s="3"/>
      <c r="BPV175" s="3"/>
      <c r="BPW175" s="3"/>
      <c r="BPX175" s="3"/>
      <c r="BPY175" s="3"/>
      <c r="BPZ175" s="3"/>
      <c r="BQA175" s="3"/>
      <c r="BQB175" s="3"/>
      <c r="BQC175" s="3"/>
      <c r="BQD175" s="3"/>
      <c r="BQE175" s="3"/>
      <c r="BQF175" s="3"/>
      <c r="BQG175" s="3"/>
      <c r="BQH175" s="3"/>
      <c r="BQI175" s="3"/>
      <c r="BQJ175" s="3"/>
      <c r="BQK175" s="3"/>
      <c r="BQL175" s="3"/>
      <c r="BQM175" s="3"/>
      <c r="BQN175" s="3"/>
      <c r="BQO175" s="3"/>
      <c r="BQP175" s="3"/>
      <c r="BQQ175" s="3"/>
      <c r="BQR175" s="3"/>
      <c r="BQS175" s="3"/>
      <c r="BQT175" s="3"/>
      <c r="BQU175" s="3"/>
      <c r="BQV175" s="3"/>
      <c r="BQW175" s="3"/>
      <c r="BQX175" s="3"/>
      <c r="BQY175" s="3"/>
      <c r="BQZ175" s="3"/>
      <c r="BRA175" s="3"/>
      <c r="BRB175" s="3"/>
      <c r="BRC175" s="3"/>
      <c r="BRD175" s="3"/>
      <c r="BRE175" s="3"/>
      <c r="BRF175" s="3"/>
      <c r="BRG175" s="3"/>
      <c r="BRH175" s="3"/>
      <c r="BRI175" s="3"/>
      <c r="BRJ175" s="3"/>
      <c r="BRK175" s="3"/>
      <c r="BRL175" s="3"/>
      <c r="BRM175" s="3"/>
      <c r="BRN175" s="3"/>
      <c r="BRO175" s="3"/>
      <c r="BRP175" s="3"/>
      <c r="BRQ175" s="3"/>
      <c r="BRR175" s="3"/>
      <c r="BRS175" s="3"/>
      <c r="BRT175" s="3"/>
      <c r="BRU175" s="3"/>
      <c r="BRV175" s="3"/>
      <c r="BRW175" s="3"/>
      <c r="BRX175" s="3"/>
      <c r="BRY175" s="3"/>
      <c r="BRZ175" s="3"/>
      <c r="BSA175" s="3"/>
      <c r="BSB175" s="3"/>
      <c r="BSC175" s="3"/>
      <c r="BSD175" s="3"/>
      <c r="BSE175" s="3"/>
      <c r="BSF175" s="3"/>
      <c r="BSG175" s="3"/>
      <c r="BSH175" s="3"/>
      <c r="BSI175" s="3"/>
      <c r="BSJ175" s="3"/>
      <c r="BSK175" s="3"/>
      <c r="BSL175" s="3"/>
      <c r="BSM175" s="3"/>
      <c r="BSN175" s="3"/>
      <c r="BSO175" s="3"/>
      <c r="BSP175" s="3"/>
      <c r="BSQ175" s="3"/>
      <c r="BSR175" s="3"/>
      <c r="BSS175" s="3"/>
      <c r="BST175" s="3"/>
      <c r="BSU175" s="3"/>
      <c r="BSV175" s="3"/>
      <c r="BSW175" s="3"/>
      <c r="BSX175" s="3"/>
      <c r="BSY175" s="3"/>
      <c r="BSZ175" s="3"/>
      <c r="BTA175" s="3"/>
      <c r="BTB175" s="3"/>
      <c r="BTC175" s="3"/>
      <c r="BTD175" s="3"/>
      <c r="BTE175" s="3"/>
      <c r="BTF175" s="3"/>
      <c r="BTG175" s="3"/>
      <c r="BTH175" s="3"/>
      <c r="BTI175" s="3"/>
      <c r="BTJ175" s="3"/>
      <c r="BTK175" s="3"/>
      <c r="BTL175" s="3"/>
      <c r="BTM175" s="3"/>
      <c r="BTN175" s="3"/>
      <c r="BTO175" s="3"/>
      <c r="BTP175" s="3"/>
      <c r="BTQ175" s="3"/>
      <c r="BTR175" s="3"/>
      <c r="BTS175" s="3"/>
      <c r="BTT175" s="3"/>
      <c r="BTU175" s="3"/>
      <c r="BTV175" s="3"/>
      <c r="BTW175" s="3"/>
      <c r="BTX175" s="3"/>
      <c r="BTY175" s="3"/>
      <c r="BTZ175" s="3"/>
      <c r="BUA175" s="3"/>
      <c r="BUB175" s="3"/>
      <c r="BUC175" s="3"/>
      <c r="BUD175" s="3"/>
      <c r="BUE175" s="3"/>
      <c r="BUF175" s="3"/>
      <c r="BUG175" s="3"/>
      <c r="BUH175" s="3"/>
      <c r="BUI175" s="3"/>
      <c r="BUJ175" s="3"/>
      <c r="BUK175" s="3"/>
      <c r="BUL175" s="3"/>
      <c r="BUM175" s="3"/>
      <c r="BUN175" s="3"/>
      <c r="BUO175" s="3"/>
      <c r="BUP175" s="3"/>
      <c r="BUQ175" s="3"/>
      <c r="BUR175" s="3"/>
      <c r="BUS175" s="3"/>
      <c r="BUT175" s="3"/>
      <c r="BUU175" s="3"/>
      <c r="BUV175" s="3"/>
      <c r="BUW175" s="3"/>
      <c r="BUX175" s="3"/>
      <c r="BUY175" s="3"/>
      <c r="BUZ175" s="3"/>
      <c r="BVA175" s="3"/>
      <c r="BVB175" s="3"/>
      <c r="BVC175" s="3"/>
      <c r="BVD175" s="3"/>
      <c r="BVE175" s="3"/>
      <c r="BVF175" s="3"/>
      <c r="BVG175" s="3"/>
      <c r="BVH175" s="3"/>
      <c r="BVI175" s="3"/>
      <c r="BVJ175" s="3"/>
      <c r="BVK175" s="3"/>
      <c r="BVL175" s="3"/>
      <c r="BVM175" s="3"/>
      <c r="BVN175" s="3"/>
      <c r="BVO175" s="3"/>
      <c r="BVP175" s="3"/>
      <c r="BVQ175" s="3"/>
      <c r="BVR175" s="3"/>
      <c r="BVS175" s="3"/>
      <c r="BVT175" s="3"/>
      <c r="BVU175" s="3"/>
      <c r="BVV175" s="3"/>
      <c r="BVW175" s="3"/>
      <c r="BVX175" s="3"/>
      <c r="BVY175" s="3"/>
      <c r="BVZ175" s="3"/>
      <c r="BWA175" s="3"/>
      <c r="BWB175" s="3"/>
      <c r="BWC175" s="3"/>
      <c r="BWD175" s="3"/>
      <c r="BWE175" s="3"/>
      <c r="BWF175" s="3"/>
      <c r="BWG175" s="3"/>
      <c r="BWH175" s="3"/>
      <c r="BWI175" s="3"/>
      <c r="BWJ175" s="3"/>
      <c r="BWK175" s="3"/>
      <c r="BWL175" s="3"/>
      <c r="BWM175" s="3"/>
      <c r="BWN175" s="3"/>
      <c r="BWO175" s="3"/>
      <c r="BWP175" s="3"/>
      <c r="BWQ175" s="3"/>
      <c r="BWR175" s="3"/>
      <c r="BWS175" s="3"/>
      <c r="BWT175" s="3"/>
      <c r="BWU175" s="3"/>
      <c r="BWV175" s="3"/>
      <c r="BWW175" s="3"/>
      <c r="BWX175" s="3"/>
      <c r="BWY175" s="3"/>
      <c r="BWZ175" s="3"/>
      <c r="BXA175" s="3"/>
      <c r="BXB175" s="3"/>
      <c r="BXC175" s="3"/>
      <c r="BXD175" s="3"/>
      <c r="BXE175" s="3"/>
      <c r="BXF175" s="3"/>
      <c r="BXG175" s="3"/>
      <c r="BXH175" s="3"/>
      <c r="BXI175" s="3"/>
      <c r="BXJ175" s="3"/>
      <c r="BXK175" s="3"/>
      <c r="BXL175" s="3"/>
      <c r="BXM175" s="3"/>
      <c r="BXN175" s="3"/>
      <c r="BXO175" s="3"/>
      <c r="BXP175" s="3"/>
      <c r="BXQ175" s="3"/>
      <c r="BXR175" s="3"/>
      <c r="BXS175" s="3"/>
      <c r="BXT175" s="3"/>
      <c r="BXU175" s="3"/>
      <c r="BXV175" s="3"/>
      <c r="BXW175" s="3"/>
      <c r="BXX175" s="3"/>
      <c r="BXY175" s="3"/>
      <c r="BXZ175" s="3"/>
      <c r="BYA175" s="3"/>
      <c r="BYB175" s="3"/>
      <c r="BYC175" s="3"/>
      <c r="BYD175" s="3"/>
      <c r="BYE175" s="3"/>
      <c r="BYF175" s="3"/>
      <c r="BYG175" s="3"/>
      <c r="BYH175" s="3"/>
      <c r="BYI175" s="3"/>
      <c r="BYJ175" s="3"/>
      <c r="BYK175" s="3"/>
      <c r="BYL175" s="3"/>
      <c r="BYM175" s="3"/>
      <c r="BYN175" s="3"/>
      <c r="BYO175" s="3"/>
      <c r="BYP175" s="3"/>
      <c r="BYQ175" s="3"/>
      <c r="BYR175" s="3"/>
      <c r="BYS175" s="3"/>
      <c r="BYT175" s="3"/>
      <c r="BYU175" s="3"/>
      <c r="BYV175" s="3"/>
      <c r="BYW175" s="3"/>
      <c r="BYX175" s="3"/>
      <c r="BYY175" s="3"/>
      <c r="BYZ175" s="3"/>
      <c r="BZA175" s="3"/>
      <c r="BZB175" s="3"/>
      <c r="BZC175" s="3"/>
      <c r="BZD175" s="3"/>
      <c r="BZE175" s="3"/>
      <c r="BZF175" s="3"/>
      <c r="BZG175" s="3"/>
      <c r="BZH175" s="3"/>
      <c r="BZI175" s="3"/>
      <c r="BZJ175" s="3"/>
      <c r="BZK175" s="3"/>
      <c r="BZL175" s="3"/>
      <c r="BZM175" s="3"/>
      <c r="BZN175" s="3"/>
      <c r="BZO175" s="3"/>
      <c r="BZP175" s="3"/>
      <c r="BZQ175" s="3"/>
      <c r="BZR175" s="3"/>
      <c r="BZS175" s="3"/>
      <c r="BZT175" s="3"/>
      <c r="BZU175" s="3"/>
      <c r="BZV175" s="3"/>
      <c r="BZW175" s="3"/>
      <c r="BZX175" s="3"/>
      <c r="BZY175" s="3"/>
      <c r="BZZ175" s="3"/>
      <c r="CAA175" s="3"/>
      <c r="CAB175" s="3"/>
      <c r="CAC175" s="3"/>
      <c r="CAD175" s="3"/>
      <c r="CAE175" s="3"/>
      <c r="CAF175" s="3"/>
      <c r="CAG175" s="3"/>
      <c r="CAH175" s="3"/>
      <c r="CAI175" s="3"/>
      <c r="CAJ175" s="3"/>
      <c r="CAK175" s="3"/>
      <c r="CAL175" s="3"/>
      <c r="CAM175" s="3"/>
      <c r="CAN175" s="3"/>
      <c r="CAO175" s="3"/>
      <c r="CAP175" s="3"/>
      <c r="CAQ175" s="3"/>
      <c r="CAR175" s="3"/>
      <c r="CAS175" s="3"/>
      <c r="CAT175" s="3"/>
      <c r="CAU175" s="3"/>
      <c r="CAV175" s="3"/>
      <c r="CAW175" s="3"/>
      <c r="CAX175" s="3"/>
      <c r="CAY175" s="3"/>
      <c r="CAZ175" s="3"/>
      <c r="CBA175" s="3"/>
      <c r="CBB175" s="3"/>
      <c r="CBC175" s="3"/>
      <c r="CBD175" s="3"/>
      <c r="CBE175" s="3"/>
      <c r="CBF175" s="3"/>
      <c r="CBG175" s="3"/>
      <c r="CBH175" s="3"/>
      <c r="CBI175" s="3"/>
      <c r="CBJ175" s="3"/>
      <c r="CBK175" s="3"/>
      <c r="CBL175" s="3"/>
      <c r="CBM175" s="3"/>
      <c r="CBN175" s="3"/>
      <c r="CBO175" s="3"/>
      <c r="CBP175" s="3"/>
      <c r="CBQ175" s="3"/>
      <c r="CBR175" s="3"/>
      <c r="CBS175" s="3"/>
      <c r="CBT175" s="3"/>
      <c r="CBU175" s="3"/>
      <c r="CBV175" s="3"/>
      <c r="CBW175" s="3"/>
      <c r="CBX175" s="3"/>
      <c r="CBY175" s="3"/>
      <c r="CBZ175" s="3"/>
      <c r="CCA175" s="3"/>
      <c r="CCB175" s="3"/>
      <c r="CCC175" s="3"/>
      <c r="CCD175" s="3"/>
      <c r="CCE175" s="3"/>
      <c r="CCF175" s="3"/>
      <c r="CCG175" s="3"/>
      <c r="CCH175" s="3"/>
      <c r="CCI175" s="3"/>
      <c r="CCJ175" s="3"/>
      <c r="CCK175" s="3"/>
      <c r="CCL175" s="3"/>
      <c r="CCM175" s="3"/>
      <c r="CCN175" s="3"/>
      <c r="CCO175" s="3"/>
      <c r="CCP175" s="3"/>
      <c r="CCQ175" s="3"/>
      <c r="CCR175" s="3"/>
      <c r="CCS175" s="3"/>
      <c r="CCT175" s="3"/>
      <c r="CCU175" s="3"/>
      <c r="CCV175" s="3"/>
      <c r="CCW175" s="3"/>
      <c r="CCX175" s="3"/>
      <c r="CCY175" s="3"/>
      <c r="CCZ175" s="3"/>
      <c r="CDA175" s="3"/>
      <c r="CDB175" s="3"/>
      <c r="CDC175" s="3"/>
      <c r="CDD175" s="3"/>
      <c r="CDE175" s="3"/>
      <c r="CDF175" s="3"/>
      <c r="CDG175" s="3"/>
      <c r="CDH175" s="3"/>
      <c r="CDI175" s="3"/>
      <c r="CDJ175" s="3"/>
      <c r="CDK175" s="3"/>
      <c r="CDL175" s="3"/>
      <c r="CDM175" s="3"/>
      <c r="CDN175" s="3"/>
      <c r="CDO175" s="3"/>
      <c r="CDP175" s="3"/>
      <c r="CDQ175" s="3"/>
      <c r="CDR175" s="3"/>
      <c r="CDS175" s="3"/>
      <c r="CDT175" s="3"/>
      <c r="CDU175" s="3"/>
      <c r="CDV175" s="3"/>
      <c r="CDW175" s="3"/>
      <c r="CDX175" s="3"/>
      <c r="CDY175" s="3"/>
      <c r="CDZ175" s="3"/>
      <c r="CEA175" s="3"/>
      <c r="CEB175" s="3"/>
      <c r="CEC175" s="3"/>
      <c r="CED175" s="3"/>
      <c r="CEE175" s="3"/>
      <c r="CEF175" s="3"/>
      <c r="CEG175" s="3"/>
      <c r="CEH175" s="3"/>
      <c r="CEI175" s="3"/>
      <c r="CEJ175" s="3"/>
      <c r="CEK175" s="3"/>
      <c r="CEL175" s="3"/>
      <c r="CEM175" s="3"/>
      <c r="CEN175" s="3"/>
      <c r="CEO175" s="3"/>
      <c r="CEP175" s="3"/>
      <c r="CEQ175" s="3"/>
      <c r="CER175" s="3"/>
      <c r="CES175" s="3"/>
      <c r="CET175" s="3"/>
      <c r="CEU175" s="3"/>
      <c r="CEV175" s="3"/>
      <c r="CEW175" s="3"/>
      <c r="CEX175" s="3"/>
      <c r="CEY175" s="3"/>
      <c r="CEZ175" s="3"/>
      <c r="CFA175" s="3"/>
      <c r="CFB175" s="3"/>
      <c r="CFC175" s="3"/>
      <c r="CFD175" s="3"/>
      <c r="CFE175" s="3"/>
      <c r="CFF175" s="3"/>
      <c r="CFG175" s="3"/>
      <c r="CFH175" s="3"/>
      <c r="CFI175" s="3"/>
      <c r="CFJ175" s="3"/>
      <c r="CFK175" s="3"/>
      <c r="CFL175" s="3"/>
      <c r="CFM175" s="3"/>
      <c r="CFN175" s="3"/>
      <c r="CFO175" s="3"/>
      <c r="CFP175" s="3"/>
      <c r="CFQ175" s="3"/>
      <c r="CFR175" s="3"/>
      <c r="CFS175" s="3"/>
      <c r="CFT175" s="3"/>
      <c r="CFU175" s="3"/>
      <c r="CFV175" s="3"/>
      <c r="CFW175" s="3"/>
      <c r="CFX175" s="3"/>
      <c r="CFY175" s="3"/>
      <c r="CFZ175" s="3"/>
      <c r="CGA175" s="3"/>
      <c r="CGB175" s="3"/>
      <c r="CGC175" s="3"/>
      <c r="CGD175" s="3"/>
      <c r="CGE175" s="3"/>
      <c r="CGF175" s="3"/>
      <c r="CGG175" s="3"/>
      <c r="CGH175" s="3"/>
      <c r="CGI175" s="3"/>
      <c r="CGJ175" s="3"/>
      <c r="CGK175" s="3"/>
      <c r="CGL175" s="3"/>
      <c r="CGM175" s="3"/>
      <c r="CGN175" s="3"/>
      <c r="CGO175" s="3"/>
      <c r="CGP175" s="3"/>
      <c r="CGQ175" s="3"/>
      <c r="CGR175" s="3"/>
      <c r="CGS175" s="3"/>
      <c r="CGT175" s="3"/>
      <c r="CGU175" s="3"/>
      <c r="CGV175" s="3"/>
      <c r="CGW175" s="3"/>
      <c r="CGX175" s="3"/>
      <c r="CGY175" s="3"/>
      <c r="CGZ175" s="3"/>
      <c r="CHA175" s="3"/>
      <c r="CHB175" s="3"/>
      <c r="CHC175" s="3"/>
      <c r="CHD175" s="3"/>
      <c r="CHE175" s="3"/>
      <c r="CHF175" s="3"/>
      <c r="CHG175" s="3"/>
      <c r="CHH175" s="3"/>
      <c r="CHI175" s="3"/>
      <c r="CHJ175" s="3"/>
      <c r="CHK175" s="3"/>
      <c r="CHL175" s="3"/>
      <c r="CHM175" s="3"/>
      <c r="CHN175" s="3"/>
      <c r="CHO175" s="3"/>
      <c r="CHP175" s="3"/>
      <c r="CHQ175" s="3"/>
      <c r="CHR175" s="3"/>
      <c r="CHS175" s="3"/>
      <c r="CHT175" s="3"/>
      <c r="CHU175" s="3"/>
      <c r="CHV175" s="3"/>
      <c r="CHW175" s="3"/>
      <c r="CHX175" s="3"/>
      <c r="CHY175" s="3"/>
      <c r="CHZ175" s="3"/>
      <c r="CIA175" s="3"/>
      <c r="CIB175" s="3"/>
      <c r="CIC175" s="3"/>
      <c r="CID175" s="3"/>
      <c r="CIE175" s="3"/>
      <c r="CIF175" s="3"/>
      <c r="CIG175" s="3"/>
      <c r="CIH175" s="3"/>
      <c r="CII175" s="3"/>
      <c r="CIJ175" s="3"/>
      <c r="CIK175" s="3"/>
      <c r="CIL175" s="3"/>
      <c r="CIM175" s="3"/>
      <c r="CIN175" s="3"/>
      <c r="CIO175" s="3"/>
      <c r="CIP175" s="3"/>
      <c r="CIQ175" s="3"/>
      <c r="CIR175" s="3"/>
      <c r="CIS175" s="3"/>
      <c r="CIT175" s="3"/>
      <c r="CIU175" s="3"/>
      <c r="CIV175" s="3"/>
      <c r="CIW175" s="3"/>
      <c r="CIX175" s="3"/>
      <c r="CIY175" s="3"/>
      <c r="CIZ175" s="3"/>
      <c r="CJA175" s="3"/>
      <c r="CJB175" s="3"/>
      <c r="CJC175" s="3"/>
      <c r="CJD175" s="3"/>
      <c r="CJE175" s="3"/>
      <c r="CJF175" s="3"/>
      <c r="CJG175" s="3"/>
      <c r="CJH175" s="3"/>
      <c r="CJI175" s="3"/>
      <c r="CJJ175" s="3"/>
      <c r="CJK175" s="3"/>
      <c r="CJL175" s="3"/>
      <c r="CJM175" s="3"/>
      <c r="CJN175" s="3"/>
      <c r="CJO175" s="3"/>
      <c r="CJP175" s="3"/>
      <c r="CJQ175" s="3"/>
      <c r="CJR175" s="3"/>
      <c r="CJS175" s="3"/>
      <c r="CJT175" s="3"/>
      <c r="CJU175" s="3"/>
      <c r="CJV175" s="3"/>
      <c r="CJW175" s="3"/>
      <c r="CJX175" s="3"/>
      <c r="CJY175" s="3"/>
      <c r="CJZ175" s="3"/>
      <c r="CKA175" s="3"/>
      <c r="CKB175" s="3"/>
      <c r="CKC175" s="3"/>
      <c r="CKD175" s="3"/>
      <c r="CKE175" s="3"/>
      <c r="CKF175" s="3"/>
      <c r="CKG175" s="3"/>
      <c r="CKH175" s="3"/>
      <c r="CKI175" s="3"/>
      <c r="CKJ175" s="3"/>
      <c r="CKK175" s="3"/>
      <c r="CKL175" s="3"/>
      <c r="CKM175" s="3"/>
      <c r="CKN175" s="3"/>
      <c r="CKO175" s="3"/>
      <c r="CKP175" s="3"/>
      <c r="CKQ175" s="3"/>
      <c r="CKR175" s="3"/>
      <c r="CKS175" s="3"/>
      <c r="CKT175" s="3"/>
      <c r="CKU175" s="3"/>
      <c r="CKV175" s="3"/>
      <c r="CKW175" s="3"/>
      <c r="CKX175" s="3"/>
      <c r="CKY175" s="3"/>
      <c r="CKZ175" s="3"/>
      <c r="CLA175" s="3"/>
      <c r="CLB175" s="3"/>
      <c r="CLC175" s="3"/>
      <c r="CLD175" s="3"/>
      <c r="CLE175" s="3"/>
      <c r="CLF175" s="3"/>
      <c r="CLG175" s="3"/>
      <c r="CLH175" s="3"/>
      <c r="CLI175" s="3"/>
      <c r="CLJ175" s="3"/>
      <c r="CLK175" s="3"/>
      <c r="CLL175" s="3"/>
      <c r="CLM175" s="3"/>
      <c r="CLN175" s="3"/>
      <c r="CLO175" s="3"/>
      <c r="CLP175" s="3"/>
      <c r="CLQ175" s="3"/>
      <c r="CLR175" s="3"/>
      <c r="CLS175" s="3"/>
      <c r="CLT175" s="3"/>
      <c r="CLU175" s="3"/>
      <c r="CLV175" s="3"/>
      <c r="CLW175" s="3"/>
      <c r="CLX175" s="3"/>
      <c r="CLY175" s="3"/>
      <c r="CLZ175" s="3"/>
      <c r="CMA175" s="3"/>
      <c r="CMB175" s="3"/>
      <c r="CMC175" s="3"/>
      <c r="CMD175" s="3"/>
      <c r="CME175" s="3"/>
      <c r="CMF175" s="3"/>
      <c r="CMG175" s="3"/>
      <c r="CMH175" s="3"/>
      <c r="CMI175" s="3"/>
      <c r="CMJ175" s="3"/>
      <c r="CMK175" s="3"/>
      <c r="CML175" s="3"/>
      <c r="CMM175" s="3"/>
      <c r="CMN175" s="3"/>
      <c r="CMO175" s="3"/>
      <c r="CMP175" s="3"/>
      <c r="CMQ175" s="3"/>
      <c r="CMR175" s="3"/>
      <c r="CMS175" s="3"/>
      <c r="CMT175" s="3"/>
      <c r="CMU175" s="3"/>
      <c r="CMV175" s="3"/>
      <c r="CMW175" s="3"/>
      <c r="CMX175" s="3"/>
      <c r="CMY175" s="3"/>
      <c r="CMZ175" s="3"/>
      <c r="CNA175" s="3"/>
      <c r="CNB175" s="3"/>
      <c r="CNC175" s="3"/>
      <c r="CND175" s="3"/>
      <c r="CNE175" s="3"/>
      <c r="CNF175" s="3"/>
      <c r="CNG175" s="3"/>
      <c r="CNH175" s="3"/>
      <c r="CNI175" s="3"/>
      <c r="CNJ175" s="3"/>
      <c r="CNK175" s="3"/>
      <c r="CNL175" s="3"/>
      <c r="CNM175" s="3"/>
      <c r="CNN175" s="3"/>
      <c r="CNO175" s="3"/>
      <c r="CNP175" s="3"/>
      <c r="CNQ175" s="3"/>
      <c r="CNR175" s="3"/>
      <c r="CNS175" s="3"/>
      <c r="CNT175" s="3"/>
      <c r="CNU175" s="3"/>
      <c r="CNV175" s="3"/>
      <c r="CNW175" s="3"/>
      <c r="CNX175" s="3"/>
      <c r="CNY175" s="3"/>
      <c r="CNZ175" s="3"/>
      <c r="COA175" s="3"/>
      <c r="COB175" s="3"/>
      <c r="COC175" s="3"/>
      <c r="COD175" s="3"/>
      <c r="COE175" s="3"/>
      <c r="COF175" s="3"/>
      <c r="COG175" s="3"/>
      <c r="COH175" s="3"/>
      <c r="COI175" s="3"/>
      <c r="COJ175" s="3"/>
      <c r="COK175" s="3"/>
      <c r="COL175" s="3"/>
      <c r="COM175" s="3"/>
      <c r="CON175" s="3"/>
      <c r="COO175" s="3"/>
      <c r="COP175" s="3"/>
      <c r="COQ175" s="3"/>
      <c r="COR175" s="3"/>
      <c r="COS175" s="3"/>
      <c r="COT175" s="3"/>
      <c r="COU175" s="3"/>
      <c r="COV175" s="3"/>
      <c r="COW175" s="3"/>
      <c r="COX175" s="3"/>
      <c r="COY175" s="3"/>
      <c r="COZ175" s="3"/>
      <c r="CPA175" s="3"/>
      <c r="CPB175" s="3"/>
      <c r="CPC175" s="3"/>
      <c r="CPD175" s="3"/>
      <c r="CPE175" s="3"/>
      <c r="CPF175" s="3"/>
      <c r="CPG175" s="3"/>
      <c r="CPH175" s="3"/>
      <c r="CPI175" s="3"/>
      <c r="CPJ175" s="3"/>
      <c r="CPK175" s="3"/>
      <c r="CPL175" s="3"/>
      <c r="CPM175" s="3"/>
      <c r="CPN175" s="3"/>
      <c r="CPO175" s="3"/>
      <c r="CPP175" s="3"/>
      <c r="CPQ175" s="3"/>
      <c r="CPR175" s="3"/>
      <c r="CPS175" s="3"/>
      <c r="CPT175" s="3"/>
      <c r="CPU175" s="3"/>
      <c r="CPV175" s="3"/>
      <c r="CPW175" s="3"/>
      <c r="CPX175" s="3"/>
      <c r="CPY175" s="3"/>
      <c r="CPZ175" s="3"/>
      <c r="CQA175" s="3"/>
      <c r="CQB175" s="3"/>
      <c r="CQC175" s="3"/>
      <c r="CQD175" s="3"/>
      <c r="CQE175" s="3"/>
      <c r="CQF175" s="3"/>
      <c r="CQG175" s="3"/>
      <c r="CQH175" s="3"/>
      <c r="CQI175" s="3"/>
      <c r="CQJ175" s="3"/>
      <c r="CQK175" s="3"/>
      <c r="CQL175" s="3"/>
      <c r="CQM175" s="3"/>
      <c r="CQN175" s="3"/>
      <c r="CQO175" s="3"/>
      <c r="CQP175" s="3"/>
      <c r="CQQ175" s="3"/>
      <c r="CQR175" s="3"/>
      <c r="CQS175" s="3"/>
      <c r="CQT175" s="3"/>
      <c r="CQU175" s="3"/>
      <c r="CQV175" s="3"/>
      <c r="CQW175" s="3"/>
      <c r="CQX175" s="3"/>
      <c r="CQY175" s="3"/>
      <c r="CQZ175" s="3"/>
      <c r="CRA175" s="3"/>
      <c r="CRB175" s="3"/>
      <c r="CRC175" s="3"/>
      <c r="CRD175" s="3"/>
      <c r="CRE175" s="3"/>
      <c r="CRF175" s="3"/>
      <c r="CRG175" s="3"/>
      <c r="CRH175" s="3"/>
      <c r="CRI175" s="3"/>
      <c r="CRJ175" s="3"/>
      <c r="CRK175" s="3"/>
      <c r="CRL175" s="3"/>
      <c r="CRM175" s="3"/>
      <c r="CRN175" s="3"/>
      <c r="CRO175" s="3"/>
      <c r="CRP175" s="3"/>
      <c r="CRQ175" s="3"/>
      <c r="CRR175" s="3"/>
      <c r="CRS175" s="3"/>
      <c r="CRT175" s="3"/>
      <c r="CRU175" s="3"/>
      <c r="CRV175" s="3"/>
      <c r="CRW175" s="3"/>
      <c r="CRX175" s="3"/>
      <c r="CRY175" s="3"/>
      <c r="CRZ175" s="3"/>
      <c r="CSA175" s="3"/>
      <c r="CSB175" s="3"/>
      <c r="CSC175" s="3"/>
      <c r="CSD175" s="3"/>
      <c r="CSE175" s="3"/>
      <c r="CSF175" s="3"/>
      <c r="CSG175" s="3"/>
      <c r="CSH175" s="3"/>
      <c r="CSI175" s="3"/>
      <c r="CSJ175" s="3"/>
      <c r="CSK175" s="3"/>
      <c r="CSL175" s="3"/>
      <c r="CSM175" s="3"/>
      <c r="CSN175" s="3"/>
      <c r="CSO175" s="3"/>
      <c r="CSP175" s="3"/>
      <c r="CSQ175" s="3"/>
      <c r="CSR175" s="3"/>
      <c r="CSS175" s="3"/>
      <c r="CST175" s="3"/>
      <c r="CSU175" s="3"/>
      <c r="CSV175" s="3"/>
      <c r="CSW175" s="3"/>
      <c r="CSX175" s="3"/>
      <c r="CSY175" s="3"/>
      <c r="CSZ175" s="3"/>
      <c r="CTA175" s="3"/>
      <c r="CTB175" s="3"/>
      <c r="CTC175" s="3"/>
      <c r="CTD175" s="3"/>
      <c r="CTE175" s="3"/>
      <c r="CTF175" s="3"/>
      <c r="CTG175" s="3"/>
      <c r="CTH175" s="3"/>
      <c r="CTI175" s="3"/>
      <c r="CTJ175" s="3"/>
      <c r="CTK175" s="3"/>
      <c r="CTL175" s="3"/>
      <c r="CTM175" s="3"/>
      <c r="CTN175" s="3"/>
      <c r="CTO175" s="3"/>
      <c r="CTP175" s="3"/>
      <c r="CTQ175" s="3"/>
      <c r="CTR175" s="3"/>
      <c r="CTS175" s="3"/>
      <c r="CTT175" s="3"/>
      <c r="CTU175" s="3"/>
      <c r="CTV175" s="3"/>
      <c r="CTW175" s="3"/>
      <c r="CTX175" s="3"/>
      <c r="CTY175" s="3"/>
      <c r="CTZ175" s="3"/>
      <c r="CUA175" s="3"/>
      <c r="CUB175" s="3"/>
      <c r="CUC175" s="3"/>
      <c r="CUD175" s="3"/>
      <c r="CUE175" s="3"/>
      <c r="CUF175" s="3"/>
      <c r="CUG175" s="3"/>
      <c r="CUH175" s="3"/>
      <c r="CUI175" s="3"/>
      <c r="CUJ175" s="3"/>
      <c r="CUK175" s="3"/>
      <c r="CUL175" s="3"/>
      <c r="CUM175" s="3"/>
      <c r="CUN175" s="3"/>
      <c r="CUO175" s="3"/>
      <c r="CUP175" s="3"/>
      <c r="CUQ175" s="3"/>
      <c r="CUR175" s="3"/>
      <c r="CUS175" s="3"/>
      <c r="CUT175" s="3"/>
      <c r="CUU175" s="3"/>
      <c r="CUV175" s="3"/>
      <c r="CUW175" s="3"/>
      <c r="CUX175" s="3"/>
      <c r="CUY175" s="3"/>
      <c r="CUZ175" s="3"/>
      <c r="CVA175" s="3"/>
      <c r="CVB175" s="3"/>
      <c r="CVC175" s="3"/>
      <c r="CVD175" s="3"/>
      <c r="CVE175" s="3"/>
      <c r="CVF175" s="3"/>
      <c r="CVG175" s="3"/>
      <c r="CVH175" s="3"/>
      <c r="CVI175" s="3"/>
      <c r="CVJ175" s="3"/>
      <c r="CVK175" s="3"/>
      <c r="CVL175" s="3"/>
      <c r="CVM175" s="3"/>
      <c r="CVN175" s="3"/>
      <c r="CVO175" s="3"/>
      <c r="CVP175" s="3"/>
      <c r="CVQ175" s="3"/>
      <c r="CVR175" s="3"/>
      <c r="CVS175" s="3"/>
      <c r="CVT175" s="3"/>
      <c r="CVU175" s="3"/>
      <c r="CVV175" s="3"/>
      <c r="CVW175" s="3"/>
      <c r="CVX175" s="3"/>
      <c r="CVY175" s="3"/>
      <c r="CVZ175" s="3"/>
      <c r="CWA175" s="3"/>
      <c r="CWB175" s="3"/>
      <c r="CWC175" s="3"/>
      <c r="CWD175" s="3"/>
      <c r="CWE175" s="3"/>
      <c r="CWF175" s="3"/>
      <c r="CWG175" s="3"/>
      <c r="CWH175" s="3"/>
      <c r="CWI175" s="3"/>
      <c r="CWJ175" s="3"/>
      <c r="CWK175" s="3"/>
      <c r="CWL175" s="3"/>
      <c r="CWM175" s="3"/>
      <c r="CWN175" s="3"/>
      <c r="CWO175" s="3"/>
      <c r="CWP175" s="3"/>
      <c r="CWQ175" s="3"/>
      <c r="CWR175" s="3"/>
      <c r="CWS175" s="3"/>
      <c r="CWT175" s="3"/>
      <c r="CWU175" s="3"/>
      <c r="CWV175" s="3"/>
      <c r="CWW175" s="3"/>
      <c r="CWX175" s="3"/>
      <c r="CWY175" s="3"/>
      <c r="CWZ175" s="3"/>
      <c r="CXA175" s="3"/>
      <c r="CXB175" s="3"/>
      <c r="CXC175" s="3"/>
      <c r="CXD175" s="3"/>
      <c r="CXE175" s="3"/>
      <c r="CXF175" s="3"/>
      <c r="CXG175" s="3"/>
      <c r="CXH175" s="3"/>
      <c r="CXI175" s="3"/>
      <c r="CXJ175" s="3"/>
      <c r="CXK175" s="3"/>
      <c r="CXL175" s="3"/>
      <c r="CXM175" s="3"/>
      <c r="CXN175" s="3"/>
      <c r="CXO175" s="3"/>
      <c r="CXP175" s="3"/>
      <c r="CXQ175" s="3"/>
      <c r="CXR175" s="3"/>
      <c r="CXS175" s="3"/>
      <c r="CXT175" s="3"/>
      <c r="CXU175" s="3"/>
      <c r="CXV175" s="3"/>
      <c r="CXW175" s="3"/>
      <c r="CXX175" s="3"/>
      <c r="CXY175" s="3"/>
      <c r="CXZ175" s="3"/>
      <c r="CYA175" s="3"/>
      <c r="CYB175" s="3"/>
      <c r="CYC175" s="3"/>
      <c r="CYD175" s="3"/>
      <c r="CYE175" s="3"/>
      <c r="CYF175" s="3"/>
      <c r="CYG175" s="3"/>
      <c r="CYH175" s="3"/>
      <c r="CYI175" s="3"/>
      <c r="CYJ175" s="3"/>
      <c r="CYK175" s="3"/>
      <c r="CYL175" s="3"/>
      <c r="CYM175" s="3"/>
      <c r="CYN175" s="3"/>
      <c r="CYO175" s="3"/>
      <c r="CYP175" s="3"/>
      <c r="CYQ175" s="3"/>
      <c r="CYR175" s="3"/>
      <c r="CYS175" s="3"/>
      <c r="CYT175" s="3"/>
      <c r="CYU175" s="3"/>
      <c r="CYV175" s="3"/>
      <c r="CYW175" s="3"/>
      <c r="CYX175" s="3"/>
      <c r="CYY175" s="3"/>
      <c r="CYZ175" s="3"/>
      <c r="CZA175" s="3"/>
      <c r="CZB175" s="3"/>
      <c r="CZC175" s="3"/>
      <c r="CZD175" s="3"/>
      <c r="CZE175" s="3"/>
      <c r="CZF175" s="3"/>
      <c r="CZG175" s="3"/>
      <c r="CZH175" s="3"/>
      <c r="CZI175" s="3"/>
      <c r="CZJ175" s="3"/>
      <c r="CZK175" s="3"/>
      <c r="CZL175" s="3"/>
      <c r="CZM175" s="3"/>
      <c r="CZN175" s="3"/>
      <c r="CZO175" s="3"/>
      <c r="CZP175" s="3"/>
      <c r="CZQ175" s="3"/>
      <c r="CZR175" s="3"/>
      <c r="CZS175" s="3"/>
      <c r="CZT175" s="3"/>
      <c r="CZU175" s="3"/>
      <c r="CZV175" s="3"/>
      <c r="CZW175" s="3"/>
      <c r="CZX175" s="3"/>
      <c r="CZY175" s="3"/>
      <c r="CZZ175" s="3"/>
      <c r="DAA175" s="3"/>
      <c r="DAB175" s="3"/>
      <c r="DAC175" s="3"/>
      <c r="DAD175" s="3"/>
      <c r="DAE175" s="3"/>
      <c r="DAF175" s="3"/>
      <c r="DAG175" s="3"/>
      <c r="DAH175" s="3"/>
      <c r="DAI175" s="3"/>
      <c r="DAJ175" s="3"/>
      <c r="DAK175" s="3"/>
      <c r="DAL175" s="3"/>
      <c r="DAM175" s="3"/>
      <c r="DAN175" s="3"/>
      <c r="DAO175" s="3"/>
      <c r="DAP175" s="3"/>
      <c r="DAQ175" s="3"/>
      <c r="DAR175" s="3"/>
      <c r="DAS175" s="3"/>
      <c r="DAT175" s="3"/>
      <c r="DAU175" s="3"/>
      <c r="DAV175" s="3"/>
      <c r="DAW175" s="3"/>
      <c r="DAX175" s="3"/>
      <c r="DAY175" s="3"/>
      <c r="DAZ175" s="3"/>
      <c r="DBA175" s="3"/>
      <c r="DBB175" s="3"/>
      <c r="DBC175" s="3"/>
      <c r="DBD175" s="3"/>
      <c r="DBE175" s="3"/>
      <c r="DBF175" s="3"/>
      <c r="DBG175" s="3"/>
      <c r="DBH175" s="3"/>
      <c r="DBI175" s="3"/>
      <c r="DBJ175" s="3"/>
      <c r="DBK175" s="3"/>
      <c r="DBL175" s="3"/>
      <c r="DBM175" s="3"/>
      <c r="DBN175" s="3"/>
      <c r="DBO175" s="3"/>
      <c r="DBP175" s="3"/>
      <c r="DBQ175" s="3"/>
      <c r="DBR175" s="3"/>
      <c r="DBS175" s="3"/>
      <c r="DBT175" s="3"/>
      <c r="DBU175" s="3"/>
      <c r="DBV175" s="3"/>
      <c r="DBW175" s="3"/>
      <c r="DBX175" s="3"/>
      <c r="DBY175" s="3"/>
      <c r="DBZ175" s="3"/>
      <c r="DCA175" s="3"/>
      <c r="DCB175" s="3"/>
      <c r="DCC175" s="3"/>
      <c r="DCD175" s="3"/>
      <c r="DCE175" s="3"/>
      <c r="DCF175" s="3"/>
      <c r="DCG175" s="3"/>
      <c r="DCH175" s="3"/>
      <c r="DCI175" s="3"/>
      <c r="DCJ175" s="3"/>
      <c r="DCK175" s="3"/>
      <c r="DCL175" s="3"/>
      <c r="DCM175" s="3"/>
      <c r="DCN175" s="3"/>
      <c r="DCO175" s="3"/>
      <c r="DCP175" s="3"/>
      <c r="DCQ175" s="3"/>
      <c r="DCR175" s="3"/>
      <c r="DCS175" s="3"/>
      <c r="DCT175" s="3"/>
      <c r="DCU175" s="3"/>
      <c r="DCV175" s="3"/>
      <c r="DCW175" s="3"/>
      <c r="DCX175" s="3"/>
      <c r="DCY175" s="3"/>
      <c r="DCZ175" s="3"/>
      <c r="DDA175" s="3"/>
      <c r="DDB175" s="3"/>
      <c r="DDC175" s="3"/>
      <c r="DDD175" s="3"/>
      <c r="DDE175" s="3"/>
      <c r="DDF175" s="3"/>
      <c r="DDG175" s="3"/>
      <c r="DDH175" s="3"/>
      <c r="DDI175" s="3"/>
      <c r="DDJ175" s="3"/>
      <c r="DDK175" s="3"/>
      <c r="DDL175" s="3"/>
      <c r="DDM175" s="3"/>
      <c r="DDN175" s="3"/>
      <c r="DDO175" s="3"/>
      <c r="DDP175" s="3"/>
      <c r="DDQ175" s="3"/>
      <c r="DDR175" s="3"/>
      <c r="DDS175" s="3"/>
      <c r="DDT175" s="3"/>
      <c r="DDU175" s="3"/>
      <c r="DDV175" s="3"/>
      <c r="DDW175" s="3"/>
      <c r="DDX175" s="3"/>
      <c r="DDY175" s="3"/>
      <c r="DDZ175" s="3"/>
      <c r="DEA175" s="3"/>
      <c r="DEB175" s="3"/>
      <c r="DEC175" s="3"/>
      <c r="DED175" s="3"/>
      <c r="DEE175" s="3"/>
      <c r="DEF175" s="3"/>
      <c r="DEG175" s="3"/>
      <c r="DEH175" s="3"/>
      <c r="DEI175" s="3"/>
      <c r="DEJ175" s="3"/>
      <c r="DEK175" s="3"/>
      <c r="DEL175" s="3"/>
      <c r="DEM175" s="3"/>
      <c r="DEN175" s="3"/>
      <c r="DEO175" s="3"/>
      <c r="DEP175" s="3"/>
      <c r="DEQ175" s="3"/>
      <c r="DER175" s="3"/>
      <c r="DES175" s="3"/>
      <c r="DET175" s="3"/>
      <c r="DEU175" s="3"/>
      <c r="DEV175" s="3"/>
      <c r="DEW175" s="3"/>
      <c r="DEX175" s="3"/>
      <c r="DEY175" s="3"/>
      <c r="DEZ175" s="3"/>
      <c r="DFA175" s="3"/>
      <c r="DFB175" s="3"/>
      <c r="DFC175" s="3"/>
      <c r="DFD175" s="3"/>
      <c r="DFE175" s="3"/>
      <c r="DFF175" s="3"/>
      <c r="DFG175" s="3"/>
      <c r="DFH175" s="3"/>
      <c r="DFI175" s="3"/>
      <c r="DFJ175" s="3"/>
      <c r="DFK175" s="3"/>
      <c r="DFL175" s="3"/>
      <c r="DFM175" s="3"/>
      <c r="DFN175" s="3"/>
      <c r="DFO175" s="3"/>
      <c r="DFP175" s="3"/>
      <c r="DFQ175" s="3"/>
      <c r="DFR175" s="3"/>
      <c r="DFS175" s="3"/>
      <c r="DFT175" s="3"/>
      <c r="DFU175" s="3"/>
      <c r="DFV175" s="3"/>
      <c r="DFW175" s="3"/>
      <c r="DFX175" s="3"/>
      <c r="DFY175" s="3"/>
      <c r="DFZ175" s="3"/>
      <c r="DGA175" s="3"/>
      <c r="DGB175" s="3"/>
      <c r="DGC175" s="3"/>
      <c r="DGD175" s="3"/>
      <c r="DGE175" s="3"/>
      <c r="DGF175" s="3"/>
      <c r="DGG175" s="3"/>
      <c r="DGH175" s="3"/>
      <c r="DGI175" s="3"/>
      <c r="DGJ175" s="3"/>
      <c r="DGK175" s="3"/>
      <c r="DGL175" s="3"/>
      <c r="DGM175" s="3"/>
      <c r="DGN175" s="3"/>
      <c r="DGO175" s="3"/>
      <c r="DGP175" s="3"/>
      <c r="DGQ175" s="3"/>
      <c r="DGR175" s="3"/>
      <c r="DGS175" s="3"/>
      <c r="DGT175" s="3"/>
      <c r="DGU175" s="3"/>
      <c r="DGV175" s="3"/>
      <c r="DGW175" s="3"/>
      <c r="DGX175" s="3"/>
      <c r="DGY175" s="3"/>
      <c r="DGZ175" s="3"/>
      <c r="DHA175" s="3"/>
      <c r="DHB175" s="3"/>
      <c r="DHC175" s="3"/>
      <c r="DHD175" s="3"/>
      <c r="DHE175" s="3"/>
      <c r="DHF175" s="3"/>
      <c r="DHG175" s="3"/>
      <c r="DHH175" s="3"/>
      <c r="DHI175" s="3"/>
      <c r="DHJ175" s="3"/>
      <c r="DHK175" s="3"/>
      <c r="DHL175" s="3"/>
      <c r="DHM175" s="3"/>
      <c r="DHN175" s="3"/>
      <c r="DHO175" s="3"/>
      <c r="DHP175" s="3"/>
      <c r="DHQ175" s="3"/>
      <c r="DHR175" s="3"/>
      <c r="DHS175" s="3"/>
      <c r="DHT175" s="3"/>
      <c r="DHU175" s="3"/>
      <c r="DHV175" s="3"/>
      <c r="DHW175" s="3"/>
      <c r="DHX175" s="3"/>
      <c r="DHY175" s="3"/>
      <c r="DHZ175" s="3"/>
      <c r="DIA175" s="3"/>
      <c r="DIB175" s="3"/>
      <c r="DIC175" s="3"/>
      <c r="DID175" s="3"/>
      <c r="DIE175" s="3"/>
      <c r="DIF175" s="3"/>
      <c r="DIG175" s="3"/>
      <c r="DIH175" s="3"/>
      <c r="DII175" s="3"/>
      <c r="DIJ175" s="3"/>
      <c r="DIK175" s="3"/>
      <c r="DIL175" s="3"/>
      <c r="DIM175" s="3"/>
      <c r="DIN175" s="3"/>
      <c r="DIO175" s="3"/>
      <c r="DIP175" s="3"/>
      <c r="DIQ175" s="3"/>
      <c r="DIR175" s="3"/>
      <c r="DIS175" s="3"/>
      <c r="DIT175" s="3"/>
      <c r="DIU175" s="3"/>
      <c r="DIV175" s="3"/>
      <c r="DIW175" s="3"/>
      <c r="DIX175" s="3"/>
      <c r="DIY175" s="3"/>
      <c r="DIZ175" s="3"/>
      <c r="DJA175" s="3"/>
      <c r="DJB175" s="3"/>
      <c r="DJC175" s="3"/>
      <c r="DJD175" s="3"/>
      <c r="DJE175" s="3"/>
      <c r="DJF175" s="3"/>
      <c r="DJG175" s="3"/>
      <c r="DJH175" s="3"/>
      <c r="DJI175" s="3"/>
      <c r="DJJ175" s="3"/>
      <c r="DJK175" s="3"/>
      <c r="DJL175" s="3"/>
      <c r="DJM175" s="3"/>
      <c r="DJN175" s="3"/>
      <c r="DJO175" s="3"/>
      <c r="DJP175" s="3"/>
      <c r="DJQ175" s="3"/>
      <c r="DJR175" s="3"/>
      <c r="DJS175" s="3"/>
      <c r="DJT175" s="3"/>
      <c r="DJU175" s="3"/>
      <c r="DJV175" s="3"/>
      <c r="DJW175" s="3"/>
      <c r="DJX175" s="3"/>
      <c r="DJY175" s="3"/>
      <c r="DJZ175" s="3"/>
      <c r="DKA175" s="3"/>
      <c r="DKB175" s="3"/>
      <c r="DKC175" s="3"/>
      <c r="DKD175" s="3"/>
      <c r="DKE175" s="3"/>
      <c r="DKF175" s="3"/>
      <c r="DKG175" s="3"/>
      <c r="DKH175" s="3"/>
      <c r="DKI175" s="3"/>
      <c r="DKJ175" s="3"/>
      <c r="DKK175" s="3"/>
      <c r="DKL175" s="3"/>
      <c r="DKM175" s="3"/>
      <c r="DKN175" s="3"/>
      <c r="DKO175" s="3"/>
      <c r="DKP175" s="3"/>
      <c r="DKQ175" s="3"/>
      <c r="DKR175" s="3"/>
      <c r="DKS175" s="3"/>
      <c r="DKT175" s="3"/>
      <c r="DKU175" s="3"/>
      <c r="DKV175" s="3"/>
      <c r="DKW175" s="3"/>
      <c r="DKX175" s="3"/>
      <c r="DKY175" s="3"/>
      <c r="DKZ175" s="3"/>
      <c r="DLA175" s="3"/>
      <c r="DLB175" s="3"/>
      <c r="DLC175" s="3"/>
      <c r="DLD175" s="3"/>
      <c r="DLE175" s="3"/>
      <c r="DLF175" s="3"/>
      <c r="DLG175" s="3"/>
      <c r="DLH175" s="3"/>
      <c r="DLI175" s="3"/>
      <c r="DLJ175" s="3"/>
      <c r="DLK175" s="3"/>
      <c r="DLL175" s="3"/>
      <c r="DLM175" s="3"/>
      <c r="DLN175" s="3"/>
      <c r="DLO175" s="3"/>
      <c r="DLP175" s="3"/>
      <c r="DLQ175" s="3"/>
      <c r="DLR175" s="3"/>
      <c r="DLS175" s="3"/>
      <c r="DLT175" s="3"/>
      <c r="DLU175" s="3"/>
      <c r="DLV175" s="3"/>
      <c r="DLW175" s="3"/>
      <c r="DLX175" s="3"/>
      <c r="DLY175" s="3"/>
      <c r="DLZ175" s="3"/>
      <c r="DMA175" s="3"/>
      <c r="DMB175" s="3"/>
      <c r="DMC175" s="3"/>
      <c r="DMD175" s="3"/>
      <c r="DME175" s="3"/>
      <c r="DMF175" s="3"/>
      <c r="DMG175" s="3"/>
      <c r="DMH175" s="3"/>
      <c r="DMI175" s="3"/>
      <c r="DMJ175" s="3"/>
      <c r="DMK175" s="3"/>
      <c r="DML175" s="3"/>
      <c r="DMM175" s="3"/>
      <c r="DMN175" s="3"/>
      <c r="DMO175" s="3"/>
      <c r="DMP175" s="3"/>
      <c r="DMQ175" s="3"/>
      <c r="DMR175" s="3"/>
      <c r="DMS175" s="3"/>
      <c r="DMT175" s="3"/>
      <c r="DMU175" s="3"/>
      <c r="DMV175" s="3"/>
      <c r="DMW175" s="3"/>
      <c r="DMX175" s="3"/>
      <c r="DMY175" s="3"/>
      <c r="DMZ175" s="3"/>
      <c r="DNA175" s="3"/>
      <c r="DNB175" s="3"/>
      <c r="DNC175" s="3"/>
      <c r="DND175" s="3"/>
      <c r="DNE175" s="3"/>
      <c r="DNF175" s="3"/>
      <c r="DNG175" s="3"/>
      <c r="DNH175" s="3"/>
      <c r="DNI175" s="3"/>
      <c r="DNJ175" s="3"/>
      <c r="DNK175" s="3"/>
      <c r="DNL175" s="3"/>
      <c r="DNM175" s="3"/>
      <c r="DNN175" s="3"/>
      <c r="DNO175" s="3"/>
      <c r="DNP175" s="3"/>
      <c r="DNQ175" s="3"/>
      <c r="DNR175" s="3"/>
      <c r="DNS175" s="3"/>
      <c r="DNT175" s="3"/>
      <c r="DNU175" s="3"/>
      <c r="DNV175" s="3"/>
      <c r="DNW175" s="3"/>
      <c r="DNX175" s="3"/>
      <c r="DNY175" s="3"/>
      <c r="DNZ175" s="3"/>
      <c r="DOA175" s="3"/>
      <c r="DOB175" s="3"/>
      <c r="DOC175" s="3"/>
      <c r="DOD175" s="3"/>
      <c r="DOE175" s="3"/>
      <c r="DOF175" s="3"/>
      <c r="DOG175" s="3"/>
      <c r="DOH175" s="3"/>
      <c r="DOI175" s="3"/>
      <c r="DOJ175" s="3"/>
      <c r="DOK175" s="3"/>
      <c r="DOL175" s="3"/>
      <c r="DOM175" s="3"/>
      <c r="DON175" s="3"/>
      <c r="DOO175" s="3"/>
      <c r="DOP175" s="3"/>
      <c r="DOQ175" s="3"/>
      <c r="DOR175" s="3"/>
      <c r="DOS175" s="3"/>
      <c r="DOT175" s="3"/>
      <c r="DOU175" s="3"/>
      <c r="DOV175" s="3"/>
      <c r="DOW175" s="3"/>
      <c r="DOX175" s="3"/>
      <c r="DOY175" s="3"/>
      <c r="DOZ175" s="3"/>
      <c r="DPA175" s="3"/>
      <c r="DPB175" s="3"/>
      <c r="DPC175" s="3"/>
      <c r="DPD175" s="3"/>
      <c r="DPE175" s="3"/>
      <c r="DPF175" s="3"/>
      <c r="DPG175" s="3"/>
      <c r="DPH175" s="3"/>
      <c r="DPI175" s="3"/>
      <c r="DPJ175" s="3"/>
      <c r="DPK175" s="3"/>
      <c r="DPL175" s="3"/>
      <c r="DPM175" s="3"/>
      <c r="DPN175" s="3"/>
      <c r="DPO175" s="3"/>
      <c r="DPP175" s="3"/>
      <c r="DPQ175" s="3"/>
      <c r="DPR175" s="3"/>
      <c r="DPS175" s="3"/>
      <c r="DPT175" s="3"/>
      <c r="DPU175" s="3"/>
      <c r="DPV175" s="3"/>
      <c r="DPW175" s="3"/>
      <c r="DPX175" s="3"/>
      <c r="DPY175" s="3"/>
      <c r="DPZ175" s="3"/>
      <c r="DQA175" s="3"/>
      <c r="DQB175" s="3"/>
      <c r="DQC175" s="3"/>
      <c r="DQD175" s="3"/>
      <c r="DQE175" s="3"/>
      <c r="DQF175" s="3"/>
      <c r="DQG175" s="3"/>
      <c r="DQH175" s="3"/>
      <c r="DQI175" s="3"/>
      <c r="DQJ175" s="3"/>
      <c r="DQK175" s="3"/>
      <c r="DQL175" s="3"/>
      <c r="DQM175" s="3"/>
      <c r="DQN175" s="3"/>
      <c r="DQO175" s="3"/>
      <c r="DQP175" s="3"/>
      <c r="DQQ175" s="3"/>
      <c r="DQR175" s="3"/>
      <c r="DQS175" s="3"/>
      <c r="DQT175" s="3"/>
      <c r="DQU175" s="3"/>
      <c r="DQV175" s="3"/>
      <c r="DQW175" s="3"/>
      <c r="DQX175" s="3"/>
      <c r="DQY175" s="3"/>
      <c r="DQZ175" s="3"/>
      <c r="DRA175" s="3"/>
      <c r="DRB175" s="3"/>
      <c r="DRC175" s="3"/>
      <c r="DRD175" s="3"/>
      <c r="DRE175" s="3"/>
      <c r="DRF175" s="3"/>
      <c r="DRG175" s="3"/>
      <c r="DRH175" s="3"/>
      <c r="DRI175" s="3"/>
      <c r="DRJ175" s="3"/>
      <c r="DRK175" s="3"/>
      <c r="DRL175" s="3"/>
      <c r="DRM175" s="3"/>
      <c r="DRN175" s="3"/>
      <c r="DRO175" s="3"/>
      <c r="DRP175" s="3"/>
      <c r="DRQ175" s="3"/>
      <c r="DRR175" s="3"/>
      <c r="DRS175" s="3"/>
      <c r="DRT175" s="3"/>
      <c r="DRU175" s="3"/>
      <c r="DRV175" s="3"/>
      <c r="DRW175" s="3"/>
      <c r="DRX175" s="3"/>
      <c r="DRY175" s="3"/>
      <c r="DRZ175" s="3"/>
      <c r="DSA175" s="3"/>
      <c r="DSB175" s="3"/>
      <c r="DSC175" s="3"/>
      <c r="DSD175" s="3"/>
      <c r="DSE175" s="3"/>
      <c r="DSF175" s="3"/>
      <c r="DSG175" s="3"/>
      <c r="DSH175" s="3"/>
      <c r="DSI175" s="3"/>
      <c r="DSJ175" s="3"/>
      <c r="DSK175" s="3"/>
      <c r="DSL175" s="3"/>
      <c r="DSM175" s="3"/>
      <c r="DSN175" s="3"/>
      <c r="DSO175" s="3"/>
      <c r="DSP175" s="3"/>
      <c r="DSQ175" s="3"/>
      <c r="DSR175" s="3"/>
      <c r="DSS175" s="3"/>
      <c r="DST175" s="3"/>
      <c r="DSU175" s="3"/>
      <c r="DSV175" s="3"/>
      <c r="DSW175" s="3"/>
      <c r="DSX175" s="3"/>
      <c r="DSY175" s="3"/>
      <c r="DSZ175" s="3"/>
      <c r="DTA175" s="3"/>
      <c r="DTB175" s="3"/>
      <c r="DTC175" s="3"/>
      <c r="DTD175" s="3"/>
      <c r="DTE175" s="3"/>
      <c r="DTF175" s="3"/>
      <c r="DTG175" s="3"/>
      <c r="DTH175" s="3"/>
      <c r="DTI175" s="3"/>
      <c r="DTJ175" s="3"/>
      <c r="DTK175" s="3"/>
      <c r="DTL175" s="3"/>
      <c r="DTM175" s="3"/>
      <c r="DTN175" s="3"/>
      <c r="DTO175" s="3"/>
      <c r="DTP175" s="3"/>
      <c r="DTQ175" s="3"/>
      <c r="DTR175" s="3"/>
      <c r="DTS175" s="3"/>
      <c r="DTT175" s="3"/>
      <c r="DTU175" s="3"/>
      <c r="DTV175" s="3"/>
      <c r="DTW175" s="3"/>
      <c r="DTX175" s="3"/>
      <c r="DTY175" s="3"/>
      <c r="DTZ175" s="3"/>
      <c r="DUA175" s="3"/>
      <c r="DUB175" s="3"/>
      <c r="DUC175" s="3"/>
      <c r="DUD175" s="3"/>
      <c r="DUE175" s="3"/>
      <c r="DUF175" s="3"/>
      <c r="DUG175" s="3"/>
      <c r="DUH175" s="3"/>
      <c r="DUI175" s="3"/>
      <c r="DUJ175" s="3"/>
      <c r="DUK175" s="3"/>
      <c r="DUL175" s="3"/>
      <c r="DUM175" s="3"/>
      <c r="DUN175" s="3"/>
      <c r="DUO175" s="3"/>
      <c r="DUP175" s="3"/>
      <c r="DUQ175" s="3"/>
      <c r="DUR175" s="3"/>
      <c r="DUS175" s="3"/>
      <c r="DUT175" s="3"/>
      <c r="DUU175" s="3"/>
      <c r="DUV175" s="3"/>
      <c r="DUW175" s="3"/>
      <c r="DUX175" s="3"/>
      <c r="DUY175" s="3"/>
      <c r="DUZ175" s="3"/>
      <c r="DVA175" s="3"/>
      <c r="DVB175" s="3"/>
      <c r="DVC175" s="3"/>
      <c r="DVD175" s="3"/>
      <c r="DVE175" s="3"/>
      <c r="DVF175" s="3"/>
      <c r="DVG175" s="3"/>
      <c r="DVH175" s="3"/>
      <c r="DVI175" s="3"/>
      <c r="DVJ175" s="3"/>
      <c r="DVK175" s="3"/>
      <c r="DVL175" s="3"/>
      <c r="DVM175" s="3"/>
      <c r="DVN175" s="3"/>
      <c r="DVO175" s="3"/>
      <c r="DVP175" s="3"/>
      <c r="DVQ175" s="3"/>
      <c r="DVR175" s="3"/>
      <c r="DVS175" s="3"/>
      <c r="DVT175" s="3"/>
      <c r="DVU175" s="3"/>
      <c r="DVV175" s="3"/>
      <c r="DVW175" s="3"/>
      <c r="DVX175" s="3"/>
      <c r="DVY175" s="3"/>
      <c r="DVZ175" s="3"/>
      <c r="DWA175" s="3"/>
      <c r="DWB175" s="3"/>
      <c r="DWC175" s="3"/>
      <c r="DWD175" s="3"/>
      <c r="DWE175" s="3"/>
      <c r="DWF175" s="3"/>
      <c r="DWG175" s="3"/>
      <c r="DWH175" s="3"/>
      <c r="DWI175" s="3"/>
      <c r="DWJ175" s="3"/>
      <c r="DWK175" s="3"/>
      <c r="DWL175" s="3"/>
      <c r="DWM175" s="3"/>
      <c r="DWN175" s="3"/>
      <c r="DWO175" s="3"/>
      <c r="DWP175" s="3"/>
      <c r="DWQ175" s="3"/>
      <c r="DWR175" s="3"/>
      <c r="DWS175" s="3"/>
      <c r="DWT175" s="3"/>
      <c r="DWU175" s="3"/>
      <c r="DWV175" s="3"/>
      <c r="DWW175" s="3"/>
      <c r="DWX175" s="3"/>
      <c r="DWY175" s="3"/>
      <c r="DWZ175" s="3"/>
      <c r="DXA175" s="3"/>
      <c r="DXB175" s="3"/>
      <c r="DXC175" s="3"/>
      <c r="DXD175" s="3"/>
      <c r="DXE175" s="3"/>
      <c r="DXF175" s="3"/>
      <c r="DXG175" s="3"/>
      <c r="DXH175" s="3"/>
      <c r="DXI175" s="3"/>
      <c r="DXJ175" s="3"/>
      <c r="DXK175" s="3"/>
      <c r="DXL175" s="3"/>
      <c r="DXM175" s="3"/>
      <c r="DXN175" s="3"/>
      <c r="DXO175" s="3"/>
      <c r="DXP175" s="3"/>
      <c r="DXQ175" s="3"/>
      <c r="DXR175" s="3"/>
      <c r="DXS175" s="3"/>
      <c r="DXT175" s="3"/>
      <c r="DXU175" s="3"/>
      <c r="DXV175" s="3"/>
      <c r="DXW175" s="3"/>
      <c r="DXX175" s="3"/>
      <c r="DXY175" s="3"/>
      <c r="DXZ175" s="3"/>
      <c r="DYA175" s="3"/>
      <c r="DYB175" s="3"/>
      <c r="DYC175" s="3"/>
      <c r="DYD175" s="3"/>
      <c r="DYE175" s="3"/>
      <c r="DYF175" s="3"/>
      <c r="DYG175" s="3"/>
      <c r="DYH175" s="3"/>
      <c r="DYI175" s="3"/>
      <c r="DYJ175" s="3"/>
      <c r="DYK175" s="3"/>
      <c r="DYL175" s="3"/>
      <c r="DYM175" s="3"/>
      <c r="DYN175" s="3"/>
      <c r="DYO175" s="3"/>
      <c r="DYP175" s="3"/>
      <c r="DYQ175" s="3"/>
      <c r="DYR175" s="3"/>
      <c r="DYS175" s="3"/>
      <c r="DYT175" s="3"/>
      <c r="DYU175" s="3"/>
      <c r="DYV175" s="3"/>
      <c r="DYW175" s="3"/>
      <c r="DYX175" s="3"/>
      <c r="DYY175" s="3"/>
      <c r="DYZ175" s="3"/>
      <c r="DZA175" s="3"/>
      <c r="DZB175" s="3"/>
      <c r="DZC175" s="3"/>
      <c r="DZD175" s="3"/>
      <c r="DZE175" s="3"/>
      <c r="DZF175" s="3"/>
      <c r="DZG175" s="3"/>
      <c r="DZH175" s="3"/>
      <c r="DZI175" s="3"/>
      <c r="DZJ175" s="3"/>
      <c r="DZK175" s="3"/>
      <c r="DZL175" s="3"/>
      <c r="DZM175" s="3"/>
      <c r="DZN175" s="3"/>
      <c r="DZO175" s="3"/>
      <c r="DZP175" s="3"/>
      <c r="DZQ175" s="3"/>
      <c r="DZR175" s="3"/>
      <c r="DZS175" s="3"/>
      <c r="DZT175" s="3"/>
      <c r="DZU175" s="3"/>
      <c r="DZV175" s="3"/>
      <c r="DZW175" s="3"/>
      <c r="DZX175" s="3"/>
      <c r="DZY175" s="3"/>
      <c r="DZZ175" s="3"/>
      <c r="EAA175" s="3"/>
      <c r="EAB175" s="3"/>
      <c r="EAC175" s="3"/>
      <c r="EAD175" s="3"/>
      <c r="EAE175" s="3"/>
      <c r="EAF175" s="3"/>
      <c r="EAG175" s="3"/>
      <c r="EAH175" s="3"/>
      <c r="EAI175" s="3"/>
      <c r="EAJ175" s="3"/>
      <c r="EAK175" s="3"/>
      <c r="EAL175" s="3"/>
      <c r="EAM175" s="3"/>
      <c r="EAN175" s="3"/>
      <c r="EAO175" s="3"/>
      <c r="EAP175" s="3"/>
      <c r="EAQ175" s="3"/>
      <c r="EAR175" s="3"/>
      <c r="EAS175" s="3"/>
      <c r="EAT175" s="3"/>
      <c r="EAU175" s="3"/>
      <c r="EAV175" s="3"/>
      <c r="EAW175" s="3"/>
      <c r="EAX175" s="3"/>
      <c r="EAY175" s="3"/>
      <c r="EAZ175" s="3"/>
      <c r="EBA175" s="3"/>
      <c r="EBB175" s="3"/>
      <c r="EBC175" s="3"/>
      <c r="EBD175" s="3"/>
      <c r="EBE175" s="3"/>
      <c r="EBF175" s="3"/>
      <c r="EBG175" s="3"/>
      <c r="EBH175" s="3"/>
      <c r="EBI175" s="3"/>
      <c r="EBJ175" s="3"/>
      <c r="EBK175" s="3"/>
      <c r="EBL175" s="3"/>
      <c r="EBM175" s="3"/>
      <c r="EBN175" s="3"/>
      <c r="EBO175" s="3"/>
      <c r="EBP175" s="3"/>
      <c r="EBQ175" s="3"/>
      <c r="EBR175" s="3"/>
      <c r="EBS175" s="3"/>
      <c r="EBT175" s="3"/>
      <c r="EBU175" s="3"/>
      <c r="EBV175" s="3"/>
      <c r="EBW175" s="3"/>
      <c r="EBX175" s="3"/>
      <c r="EBY175" s="3"/>
      <c r="EBZ175" s="3"/>
      <c r="ECA175" s="3"/>
      <c r="ECB175" s="3"/>
      <c r="ECC175" s="3"/>
      <c r="ECD175" s="3"/>
      <c r="ECE175" s="3"/>
      <c r="ECF175" s="3"/>
      <c r="ECG175" s="3"/>
      <c r="ECH175" s="3"/>
      <c r="ECI175" s="3"/>
      <c r="ECJ175" s="3"/>
      <c r="ECK175" s="3"/>
      <c r="ECL175" s="3"/>
      <c r="ECM175" s="3"/>
      <c r="ECN175" s="3"/>
      <c r="ECO175" s="3"/>
      <c r="ECP175" s="3"/>
      <c r="ECQ175" s="3"/>
      <c r="ECR175" s="3"/>
      <c r="ECS175" s="3"/>
      <c r="ECT175" s="3"/>
      <c r="ECU175" s="3"/>
      <c r="ECV175" s="3"/>
      <c r="ECW175" s="3"/>
      <c r="ECX175" s="3"/>
      <c r="ECY175" s="3"/>
      <c r="ECZ175" s="3"/>
      <c r="EDA175" s="3"/>
      <c r="EDB175" s="3"/>
      <c r="EDC175" s="3"/>
      <c r="EDD175" s="3"/>
      <c r="EDE175" s="3"/>
      <c r="EDF175" s="3"/>
      <c r="EDG175" s="3"/>
      <c r="EDH175" s="3"/>
      <c r="EDI175" s="3"/>
      <c r="EDJ175" s="3"/>
      <c r="EDK175" s="3"/>
      <c r="EDL175" s="3"/>
      <c r="EDM175" s="3"/>
      <c r="EDN175" s="3"/>
      <c r="EDO175" s="3"/>
      <c r="EDP175" s="3"/>
      <c r="EDQ175" s="3"/>
      <c r="EDR175" s="3"/>
      <c r="EDS175" s="3"/>
      <c r="EDT175" s="3"/>
      <c r="EDU175" s="3"/>
      <c r="EDV175" s="3"/>
      <c r="EDW175" s="3"/>
      <c r="EDX175" s="3"/>
      <c r="EDY175" s="3"/>
      <c r="EDZ175" s="3"/>
      <c r="EEA175" s="3"/>
      <c r="EEB175" s="3"/>
      <c r="EEC175" s="3"/>
      <c r="EED175" s="3"/>
      <c r="EEE175" s="3"/>
      <c r="EEF175" s="3"/>
      <c r="EEG175" s="3"/>
      <c r="EEH175" s="3"/>
      <c r="EEI175" s="3"/>
      <c r="EEJ175" s="3"/>
      <c r="EEK175" s="3"/>
      <c r="EEL175" s="3"/>
      <c r="EEM175" s="3"/>
      <c r="EEN175" s="3"/>
      <c r="EEO175" s="3"/>
      <c r="EEP175" s="3"/>
      <c r="EEQ175" s="3"/>
      <c r="EER175" s="3"/>
      <c r="EES175" s="3"/>
      <c r="EET175" s="3"/>
      <c r="EEU175" s="3"/>
      <c r="EEV175" s="3"/>
      <c r="EEW175" s="3"/>
      <c r="EEX175" s="3"/>
      <c r="EEY175" s="3"/>
      <c r="EEZ175" s="3"/>
      <c r="EFA175" s="3"/>
      <c r="EFB175" s="3"/>
      <c r="EFC175" s="3"/>
      <c r="EFD175" s="3"/>
      <c r="EFE175" s="3"/>
      <c r="EFF175" s="3"/>
      <c r="EFG175" s="3"/>
      <c r="EFH175" s="3"/>
      <c r="EFI175" s="3"/>
      <c r="EFJ175" s="3"/>
      <c r="EFK175" s="3"/>
      <c r="EFL175" s="3"/>
      <c r="EFM175" s="3"/>
      <c r="EFN175" s="3"/>
      <c r="EFO175" s="3"/>
      <c r="EFP175" s="3"/>
      <c r="EFQ175" s="3"/>
      <c r="EFR175" s="3"/>
      <c r="EFS175" s="3"/>
      <c r="EFT175" s="3"/>
      <c r="EFU175" s="3"/>
      <c r="EFV175" s="3"/>
      <c r="EFW175" s="3"/>
      <c r="EFX175" s="3"/>
      <c r="EFY175" s="3"/>
      <c r="EFZ175" s="3"/>
      <c r="EGA175" s="3"/>
      <c r="EGB175" s="3"/>
      <c r="EGC175" s="3"/>
      <c r="EGD175" s="3"/>
      <c r="EGE175" s="3"/>
      <c r="EGF175" s="3"/>
      <c r="EGG175" s="3"/>
      <c r="EGH175" s="3"/>
      <c r="EGI175" s="3"/>
      <c r="EGJ175" s="3"/>
      <c r="EGK175" s="3"/>
      <c r="EGL175" s="3"/>
      <c r="EGM175" s="3"/>
      <c r="EGN175" s="3"/>
      <c r="EGO175" s="3"/>
      <c r="EGP175" s="3"/>
      <c r="EGQ175" s="3"/>
      <c r="EGR175" s="3"/>
      <c r="EGS175" s="3"/>
      <c r="EGT175" s="3"/>
      <c r="EGU175" s="3"/>
      <c r="EGV175" s="3"/>
      <c r="EGW175" s="3"/>
      <c r="EGX175" s="3"/>
      <c r="EGY175" s="3"/>
      <c r="EGZ175" s="3"/>
      <c r="EHA175" s="3"/>
      <c r="EHB175" s="3"/>
      <c r="EHC175" s="3"/>
      <c r="EHD175" s="3"/>
      <c r="EHE175" s="3"/>
      <c r="EHF175" s="3"/>
      <c r="EHG175" s="3"/>
      <c r="EHH175" s="3"/>
      <c r="EHI175" s="3"/>
      <c r="EHJ175" s="3"/>
      <c r="EHK175" s="3"/>
      <c r="EHL175" s="3"/>
      <c r="EHM175" s="3"/>
      <c r="EHN175" s="3"/>
      <c r="EHO175" s="3"/>
      <c r="EHP175" s="3"/>
      <c r="EHQ175" s="3"/>
      <c r="EHR175" s="3"/>
      <c r="EHS175" s="3"/>
      <c r="EHT175" s="3"/>
      <c r="EHU175" s="3"/>
      <c r="EHV175" s="3"/>
      <c r="EHW175" s="3"/>
      <c r="EHX175" s="3"/>
      <c r="EHY175" s="3"/>
      <c r="EHZ175" s="3"/>
      <c r="EIA175" s="3"/>
      <c r="EIB175" s="3"/>
      <c r="EIC175" s="3"/>
      <c r="EID175" s="3"/>
      <c r="EIE175" s="3"/>
      <c r="EIF175" s="3"/>
      <c r="EIG175" s="3"/>
      <c r="EIH175" s="3"/>
      <c r="EII175" s="3"/>
      <c r="EIJ175" s="3"/>
      <c r="EIK175" s="3"/>
      <c r="EIL175" s="3"/>
      <c r="EIM175" s="3"/>
      <c r="EIN175" s="3"/>
      <c r="EIO175" s="3"/>
      <c r="EIP175" s="3"/>
      <c r="EIQ175" s="3"/>
      <c r="EIR175" s="3"/>
      <c r="EIS175" s="3"/>
      <c r="EIT175" s="3"/>
      <c r="EIU175" s="3"/>
      <c r="EIV175" s="3"/>
      <c r="EIW175" s="3"/>
      <c r="EIX175" s="3"/>
      <c r="EIY175" s="3"/>
      <c r="EIZ175" s="3"/>
      <c r="EJA175" s="3"/>
      <c r="EJB175" s="3"/>
      <c r="EJC175" s="3"/>
      <c r="EJD175" s="3"/>
      <c r="EJE175" s="3"/>
      <c r="EJF175" s="3"/>
      <c r="EJG175" s="3"/>
      <c r="EJH175" s="3"/>
      <c r="EJI175" s="3"/>
      <c r="EJJ175" s="3"/>
      <c r="EJK175" s="3"/>
      <c r="EJL175" s="3"/>
      <c r="EJM175" s="3"/>
      <c r="EJN175" s="3"/>
      <c r="EJO175" s="3"/>
      <c r="EJP175" s="3"/>
      <c r="EJQ175" s="3"/>
      <c r="EJR175" s="3"/>
      <c r="EJS175" s="3"/>
      <c r="EJT175" s="3"/>
      <c r="EJU175" s="3"/>
      <c r="EJV175" s="3"/>
      <c r="EJW175" s="3"/>
      <c r="EJX175" s="3"/>
      <c r="EJY175" s="3"/>
      <c r="EJZ175" s="3"/>
      <c r="EKA175" s="3"/>
      <c r="EKB175" s="3"/>
      <c r="EKC175" s="3"/>
      <c r="EKD175" s="3"/>
      <c r="EKE175" s="3"/>
      <c r="EKF175" s="3"/>
      <c r="EKG175" s="3"/>
      <c r="EKH175" s="3"/>
      <c r="EKI175" s="3"/>
      <c r="EKJ175" s="3"/>
      <c r="EKK175" s="3"/>
      <c r="EKL175" s="3"/>
      <c r="EKM175" s="3"/>
      <c r="EKN175" s="3"/>
      <c r="EKO175" s="3"/>
      <c r="EKP175" s="3"/>
      <c r="EKQ175" s="3"/>
      <c r="EKR175" s="3"/>
      <c r="EKS175" s="3"/>
      <c r="EKT175" s="3"/>
      <c r="EKU175" s="3"/>
      <c r="EKV175" s="3"/>
      <c r="EKW175" s="3"/>
      <c r="EKX175" s="3"/>
      <c r="EKY175" s="3"/>
      <c r="EKZ175" s="3"/>
      <c r="ELA175" s="3"/>
      <c r="ELB175" s="3"/>
      <c r="ELC175" s="3"/>
      <c r="ELD175" s="3"/>
      <c r="ELE175" s="3"/>
      <c r="ELF175" s="3"/>
      <c r="ELG175" s="3"/>
      <c r="ELH175" s="3"/>
      <c r="ELI175" s="3"/>
      <c r="ELJ175" s="3"/>
      <c r="ELK175" s="3"/>
      <c r="ELL175" s="3"/>
      <c r="ELM175" s="3"/>
      <c r="ELN175" s="3"/>
      <c r="ELO175" s="3"/>
      <c r="ELP175" s="3"/>
      <c r="ELQ175" s="3"/>
      <c r="ELR175" s="3"/>
      <c r="ELS175" s="3"/>
      <c r="ELT175" s="3"/>
      <c r="ELU175" s="3"/>
      <c r="ELV175" s="3"/>
      <c r="ELW175" s="3"/>
      <c r="ELX175" s="3"/>
      <c r="ELY175" s="3"/>
      <c r="ELZ175" s="3"/>
      <c r="EMA175" s="3"/>
      <c r="EMB175" s="3"/>
      <c r="EMC175" s="3"/>
      <c r="EMD175" s="3"/>
      <c r="EME175" s="3"/>
      <c r="EMF175" s="3"/>
      <c r="EMG175" s="3"/>
      <c r="EMH175" s="3"/>
      <c r="EMI175" s="3"/>
      <c r="EMJ175" s="3"/>
      <c r="EMK175" s="3"/>
      <c r="EML175" s="3"/>
      <c r="EMM175" s="3"/>
      <c r="EMN175" s="3"/>
      <c r="EMO175" s="3"/>
      <c r="EMP175" s="3"/>
      <c r="EMQ175" s="3"/>
      <c r="EMR175" s="3"/>
      <c r="EMS175" s="3"/>
      <c r="EMT175" s="3"/>
      <c r="EMU175" s="3"/>
      <c r="EMV175" s="3"/>
      <c r="EMW175" s="3"/>
      <c r="EMX175" s="3"/>
      <c r="EMY175" s="3"/>
      <c r="EMZ175" s="3"/>
      <c r="ENA175" s="3"/>
      <c r="ENB175" s="3"/>
      <c r="ENC175" s="3"/>
      <c r="END175" s="3"/>
      <c r="ENE175" s="3"/>
      <c r="ENF175" s="3"/>
      <c r="ENG175" s="3"/>
      <c r="ENH175" s="3"/>
      <c r="ENI175" s="3"/>
      <c r="ENJ175" s="3"/>
      <c r="ENK175" s="3"/>
      <c r="ENL175" s="3"/>
      <c r="ENM175" s="3"/>
      <c r="ENN175" s="3"/>
      <c r="ENO175" s="3"/>
      <c r="ENP175" s="3"/>
      <c r="ENQ175" s="3"/>
      <c r="ENR175" s="3"/>
      <c r="ENS175" s="3"/>
      <c r="ENT175" s="3"/>
      <c r="ENU175" s="3"/>
      <c r="ENV175" s="3"/>
      <c r="ENW175" s="3"/>
      <c r="ENX175" s="3"/>
      <c r="ENY175" s="3"/>
      <c r="ENZ175" s="3"/>
      <c r="EOA175" s="3"/>
      <c r="EOB175" s="3"/>
      <c r="EOC175" s="3"/>
      <c r="EOD175" s="3"/>
      <c r="EOE175" s="3"/>
      <c r="EOF175" s="3"/>
      <c r="EOG175" s="3"/>
      <c r="EOH175" s="3"/>
      <c r="EOI175" s="3"/>
      <c r="EOJ175" s="3"/>
      <c r="EOK175" s="3"/>
      <c r="EOL175" s="3"/>
      <c r="EOM175" s="3"/>
      <c r="EON175" s="3"/>
      <c r="EOO175" s="3"/>
      <c r="EOP175" s="3"/>
      <c r="EOQ175" s="3"/>
      <c r="EOR175" s="3"/>
      <c r="EOS175" s="3"/>
      <c r="EOT175" s="3"/>
      <c r="EOU175" s="3"/>
      <c r="EOV175" s="3"/>
      <c r="EOW175" s="3"/>
      <c r="EOX175" s="3"/>
      <c r="EOY175" s="3"/>
      <c r="EOZ175" s="3"/>
      <c r="EPA175" s="3"/>
      <c r="EPB175" s="3"/>
      <c r="EPC175" s="3"/>
      <c r="EPD175" s="3"/>
      <c r="EPE175" s="3"/>
      <c r="EPF175" s="3"/>
      <c r="EPG175" s="3"/>
      <c r="EPH175" s="3"/>
      <c r="EPI175" s="3"/>
      <c r="EPJ175" s="3"/>
      <c r="EPK175" s="3"/>
      <c r="EPL175" s="3"/>
      <c r="EPM175" s="3"/>
      <c r="EPN175" s="3"/>
      <c r="EPO175" s="3"/>
      <c r="EPP175" s="3"/>
      <c r="EPQ175" s="3"/>
      <c r="EPR175" s="3"/>
      <c r="EPS175" s="3"/>
      <c r="EPT175" s="3"/>
      <c r="EPU175" s="3"/>
      <c r="EPV175" s="3"/>
      <c r="EPW175" s="3"/>
      <c r="EPX175" s="3"/>
      <c r="EPY175" s="3"/>
      <c r="EPZ175" s="3"/>
      <c r="EQA175" s="3"/>
      <c r="EQB175" s="3"/>
      <c r="EQC175" s="3"/>
      <c r="EQD175" s="3"/>
      <c r="EQE175" s="3"/>
      <c r="EQF175" s="3"/>
      <c r="EQG175" s="3"/>
      <c r="EQH175" s="3"/>
      <c r="EQI175" s="3"/>
      <c r="EQJ175" s="3"/>
      <c r="EQK175" s="3"/>
      <c r="EQL175" s="3"/>
      <c r="EQM175" s="3"/>
      <c r="EQN175" s="3"/>
      <c r="EQO175" s="3"/>
      <c r="EQP175" s="3"/>
      <c r="EQQ175" s="3"/>
      <c r="EQR175" s="3"/>
      <c r="EQS175" s="3"/>
      <c r="EQT175" s="3"/>
      <c r="EQU175" s="3"/>
      <c r="EQV175" s="3"/>
      <c r="EQW175" s="3"/>
      <c r="EQX175" s="3"/>
      <c r="EQY175" s="3"/>
      <c r="EQZ175" s="3"/>
      <c r="ERA175" s="3"/>
      <c r="ERB175" s="3"/>
      <c r="ERC175" s="3"/>
      <c r="ERD175" s="3"/>
      <c r="ERE175" s="3"/>
      <c r="ERF175" s="3"/>
      <c r="ERG175" s="3"/>
      <c r="ERH175" s="3"/>
      <c r="ERI175" s="3"/>
      <c r="ERJ175" s="3"/>
      <c r="ERK175" s="3"/>
      <c r="ERL175" s="3"/>
      <c r="ERM175" s="3"/>
      <c r="ERN175" s="3"/>
      <c r="ERO175" s="3"/>
      <c r="ERP175" s="3"/>
      <c r="ERQ175" s="3"/>
      <c r="ERR175" s="3"/>
      <c r="ERS175" s="3"/>
      <c r="ERT175" s="3"/>
      <c r="ERU175" s="3"/>
      <c r="ERV175" s="3"/>
      <c r="ERW175" s="3"/>
      <c r="ERX175" s="3"/>
      <c r="ERY175" s="3"/>
      <c r="ERZ175" s="3"/>
      <c r="ESA175" s="3"/>
      <c r="ESB175" s="3"/>
      <c r="ESC175" s="3"/>
      <c r="ESD175" s="3"/>
      <c r="ESE175" s="3"/>
      <c r="ESF175" s="3"/>
      <c r="ESG175" s="3"/>
      <c r="ESH175" s="3"/>
      <c r="ESI175" s="3"/>
      <c r="ESJ175" s="3"/>
      <c r="ESK175" s="3"/>
      <c r="ESL175" s="3"/>
      <c r="ESM175" s="3"/>
      <c r="ESN175" s="3"/>
      <c r="ESO175" s="3"/>
      <c r="ESP175" s="3"/>
      <c r="ESQ175" s="3"/>
      <c r="ESR175" s="3"/>
      <c r="ESS175" s="3"/>
      <c r="EST175" s="3"/>
      <c r="ESU175" s="3"/>
      <c r="ESV175" s="3"/>
      <c r="ESW175" s="3"/>
      <c r="ESX175" s="3"/>
      <c r="ESY175" s="3"/>
      <c r="ESZ175" s="3"/>
      <c r="ETA175" s="3"/>
      <c r="ETB175" s="3"/>
      <c r="ETC175" s="3"/>
      <c r="ETD175" s="3"/>
      <c r="ETE175" s="3"/>
      <c r="ETF175" s="3"/>
      <c r="ETG175" s="3"/>
      <c r="ETH175" s="3"/>
      <c r="ETI175" s="3"/>
      <c r="ETJ175" s="3"/>
      <c r="ETK175" s="3"/>
      <c r="ETL175" s="3"/>
      <c r="ETM175" s="3"/>
      <c r="ETN175" s="3"/>
      <c r="ETO175" s="3"/>
      <c r="ETP175" s="3"/>
      <c r="ETQ175" s="3"/>
      <c r="ETR175" s="3"/>
      <c r="ETS175" s="3"/>
      <c r="ETT175" s="3"/>
      <c r="ETU175" s="3"/>
      <c r="ETV175" s="3"/>
      <c r="ETW175" s="3"/>
      <c r="ETX175" s="3"/>
      <c r="ETY175" s="3"/>
      <c r="ETZ175" s="3"/>
      <c r="EUA175" s="3"/>
      <c r="EUB175" s="3"/>
      <c r="EUC175" s="3"/>
      <c r="EUD175" s="3"/>
      <c r="EUE175" s="3"/>
      <c r="EUF175" s="3"/>
      <c r="EUG175" s="3"/>
      <c r="EUH175" s="3"/>
      <c r="EUI175" s="3"/>
      <c r="EUJ175" s="3"/>
      <c r="EUK175" s="3"/>
      <c r="EUL175" s="3"/>
      <c r="EUM175" s="3"/>
      <c r="EUN175" s="3"/>
      <c r="EUO175" s="3"/>
      <c r="EUP175" s="3"/>
      <c r="EUQ175" s="3"/>
      <c r="EUR175" s="3"/>
      <c r="EUS175" s="3"/>
      <c r="EUT175" s="3"/>
      <c r="EUU175" s="3"/>
      <c r="EUV175" s="3"/>
      <c r="EUW175" s="3"/>
      <c r="EUX175" s="3"/>
      <c r="EUY175" s="3"/>
      <c r="EUZ175" s="3"/>
      <c r="EVA175" s="3"/>
      <c r="EVB175" s="3"/>
      <c r="EVC175" s="3"/>
      <c r="EVD175" s="3"/>
      <c r="EVE175" s="3"/>
      <c r="EVF175" s="3"/>
      <c r="EVG175" s="3"/>
      <c r="EVH175" s="3"/>
      <c r="EVI175" s="3"/>
      <c r="EVJ175" s="3"/>
      <c r="EVK175" s="3"/>
      <c r="EVL175" s="3"/>
      <c r="EVM175" s="3"/>
      <c r="EVN175" s="3"/>
      <c r="EVO175" s="3"/>
      <c r="EVP175" s="3"/>
      <c r="EVQ175" s="3"/>
      <c r="EVR175" s="3"/>
      <c r="EVS175" s="3"/>
      <c r="EVT175" s="3"/>
      <c r="EVU175" s="3"/>
      <c r="EVV175" s="3"/>
      <c r="EVW175" s="3"/>
      <c r="EVX175" s="3"/>
      <c r="EVY175" s="3"/>
      <c r="EVZ175" s="3"/>
      <c r="EWA175" s="3"/>
      <c r="EWB175" s="3"/>
      <c r="EWC175" s="3"/>
      <c r="EWD175" s="3"/>
      <c r="EWE175" s="3"/>
      <c r="EWF175" s="3"/>
      <c r="EWG175" s="3"/>
      <c r="EWH175" s="3"/>
      <c r="EWI175" s="3"/>
      <c r="EWJ175" s="3"/>
      <c r="EWK175" s="3"/>
      <c r="EWL175" s="3"/>
      <c r="EWM175" s="3"/>
      <c r="EWN175" s="3"/>
      <c r="EWO175" s="3"/>
      <c r="EWP175" s="3"/>
      <c r="EWQ175" s="3"/>
      <c r="EWR175" s="3"/>
      <c r="EWS175" s="3"/>
      <c r="EWT175" s="3"/>
      <c r="EWU175" s="3"/>
      <c r="EWV175" s="3"/>
      <c r="EWW175" s="3"/>
      <c r="EWX175" s="3"/>
      <c r="EWY175" s="3"/>
      <c r="EWZ175" s="3"/>
      <c r="EXA175" s="3"/>
      <c r="EXB175" s="3"/>
      <c r="EXC175" s="3"/>
      <c r="EXD175" s="3"/>
      <c r="EXE175" s="3"/>
      <c r="EXF175" s="3"/>
      <c r="EXG175" s="3"/>
      <c r="EXH175" s="3"/>
      <c r="EXI175" s="3"/>
      <c r="EXJ175" s="3"/>
      <c r="EXK175" s="3"/>
      <c r="EXL175" s="3"/>
      <c r="EXM175" s="3"/>
      <c r="EXN175" s="3"/>
      <c r="EXO175" s="3"/>
      <c r="EXP175" s="3"/>
      <c r="EXQ175" s="3"/>
      <c r="EXR175" s="3"/>
      <c r="EXS175" s="3"/>
      <c r="EXT175" s="3"/>
      <c r="EXU175" s="3"/>
      <c r="EXV175" s="3"/>
      <c r="EXW175" s="3"/>
      <c r="EXX175" s="3"/>
      <c r="EXY175" s="3"/>
      <c r="EXZ175" s="3"/>
      <c r="EYA175" s="3"/>
      <c r="EYB175" s="3"/>
      <c r="EYC175" s="3"/>
      <c r="EYD175" s="3"/>
      <c r="EYE175" s="3"/>
      <c r="EYF175" s="3"/>
      <c r="EYG175" s="3"/>
      <c r="EYH175" s="3"/>
      <c r="EYI175" s="3"/>
      <c r="EYJ175" s="3"/>
      <c r="EYK175" s="3"/>
      <c r="EYL175" s="3"/>
      <c r="EYM175" s="3"/>
      <c r="EYN175" s="3"/>
      <c r="EYO175" s="3"/>
      <c r="EYP175" s="3"/>
      <c r="EYQ175" s="3"/>
      <c r="EYR175" s="3"/>
      <c r="EYS175" s="3"/>
      <c r="EYT175" s="3"/>
      <c r="EYU175" s="3"/>
      <c r="EYV175" s="3"/>
      <c r="EYW175" s="3"/>
      <c r="EYX175" s="3"/>
      <c r="EYY175" s="3"/>
      <c r="EYZ175" s="3"/>
      <c r="EZA175" s="3"/>
      <c r="EZB175" s="3"/>
      <c r="EZC175" s="3"/>
      <c r="EZD175" s="3"/>
      <c r="EZE175" s="3"/>
      <c r="EZF175" s="3"/>
      <c r="EZG175" s="3"/>
      <c r="EZH175" s="3"/>
      <c r="EZI175" s="3"/>
      <c r="EZJ175" s="3"/>
      <c r="EZK175" s="3"/>
      <c r="EZL175" s="3"/>
      <c r="EZM175" s="3"/>
      <c r="EZN175" s="3"/>
      <c r="EZO175" s="3"/>
      <c r="EZP175" s="3"/>
      <c r="EZQ175" s="3"/>
      <c r="EZR175" s="3"/>
      <c r="EZS175" s="3"/>
      <c r="EZT175" s="3"/>
      <c r="EZU175" s="3"/>
      <c r="EZV175" s="3"/>
      <c r="EZW175" s="3"/>
      <c r="EZX175" s="3"/>
      <c r="EZY175" s="3"/>
      <c r="EZZ175" s="3"/>
      <c r="FAA175" s="3"/>
      <c r="FAB175" s="3"/>
      <c r="FAC175" s="3"/>
      <c r="FAD175" s="3"/>
      <c r="FAE175" s="3"/>
      <c r="FAF175" s="3"/>
      <c r="FAG175" s="3"/>
      <c r="FAH175" s="3"/>
      <c r="FAI175" s="3"/>
      <c r="FAJ175" s="3"/>
      <c r="FAK175" s="3"/>
      <c r="FAL175" s="3"/>
      <c r="FAM175" s="3"/>
      <c r="FAN175" s="3"/>
      <c r="FAO175" s="3"/>
      <c r="FAP175" s="3"/>
      <c r="FAQ175" s="3"/>
      <c r="FAR175" s="3"/>
      <c r="FAS175" s="3"/>
      <c r="FAT175" s="3"/>
      <c r="FAU175" s="3"/>
      <c r="FAV175" s="3"/>
      <c r="FAW175" s="3"/>
      <c r="FAX175" s="3"/>
      <c r="FAY175" s="3"/>
      <c r="FAZ175" s="3"/>
      <c r="FBA175" s="3"/>
      <c r="FBB175" s="3"/>
      <c r="FBC175" s="3"/>
      <c r="FBD175" s="3"/>
      <c r="FBE175" s="3"/>
      <c r="FBF175" s="3"/>
      <c r="FBG175" s="3"/>
      <c r="FBH175" s="3"/>
      <c r="FBI175" s="3"/>
      <c r="FBJ175" s="3"/>
      <c r="FBK175" s="3"/>
      <c r="FBL175" s="3"/>
      <c r="FBM175" s="3"/>
      <c r="FBN175" s="3"/>
      <c r="FBO175" s="3"/>
      <c r="FBP175" s="3"/>
      <c r="FBQ175" s="3"/>
      <c r="FBR175" s="3"/>
      <c r="FBS175" s="3"/>
      <c r="FBT175" s="3"/>
      <c r="FBU175" s="3"/>
      <c r="FBV175" s="3"/>
      <c r="FBW175" s="3"/>
      <c r="FBX175" s="3"/>
      <c r="FBY175" s="3"/>
      <c r="FBZ175" s="3"/>
      <c r="FCA175" s="3"/>
      <c r="FCB175" s="3"/>
      <c r="FCC175" s="3"/>
      <c r="FCD175" s="3"/>
      <c r="FCE175" s="3"/>
      <c r="FCF175" s="3"/>
      <c r="FCG175" s="3"/>
      <c r="FCH175" s="3"/>
      <c r="FCI175" s="3"/>
      <c r="FCJ175" s="3"/>
      <c r="FCK175" s="3"/>
      <c r="FCL175" s="3"/>
      <c r="FCM175" s="3"/>
      <c r="FCN175" s="3"/>
      <c r="FCO175" s="3"/>
      <c r="FCP175" s="3"/>
      <c r="FCQ175" s="3"/>
      <c r="FCR175" s="3"/>
      <c r="FCS175" s="3"/>
      <c r="FCT175" s="3"/>
      <c r="FCU175" s="3"/>
      <c r="FCV175" s="3"/>
      <c r="FCW175" s="3"/>
      <c r="FCX175" s="3"/>
      <c r="FCY175" s="3"/>
      <c r="FCZ175" s="3"/>
      <c r="FDA175" s="3"/>
      <c r="FDB175" s="3"/>
      <c r="FDC175" s="3"/>
      <c r="FDD175" s="3"/>
      <c r="FDE175" s="3"/>
      <c r="FDF175" s="3"/>
      <c r="FDG175" s="3"/>
      <c r="FDH175" s="3"/>
      <c r="FDI175" s="3"/>
      <c r="FDJ175" s="3"/>
      <c r="FDK175" s="3"/>
      <c r="FDL175" s="3"/>
      <c r="FDM175" s="3"/>
      <c r="FDN175" s="3"/>
      <c r="FDO175" s="3"/>
      <c r="FDP175" s="3"/>
      <c r="FDQ175" s="3"/>
      <c r="FDR175" s="3"/>
      <c r="FDS175" s="3"/>
      <c r="FDT175" s="3"/>
      <c r="FDU175" s="3"/>
      <c r="FDV175" s="3"/>
      <c r="FDW175" s="3"/>
      <c r="FDX175" s="3"/>
      <c r="FDY175" s="3"/>
      <c r="FDZ175" s="3"/>
      <c r="FEA175" s="3"/>
      <c r="FEB175" s="3"/>
      <c r="FEC175" s="3"/>
      <c r="FED175" s="3"/>
      <c r="FEE175" s="3"/>
      <c r="FEF175" s="3"/>
      <c r="FEG175" s="3"/>
      <c r="FEH175" s="3"/>
      <c r="FEI175" s="3"/>
      <c r="FEJ175" s="3"/>
      <c r="FEK175" s="3"/>
      <c r="FEL175" s="3"/>
      <c r="FEM175" s="3"/>
      <c r="FEN175" s="3"/>
      <c r="FEO175" s="3"/>
      <c r="FEP175" s="3"/>
      <c r="FEQ175" s="3"/>
      <c r="FER175" s="3"/>
      <c r="FES175" s="3"/>
      <c r="FET175" s="3"/>
      <c r="FEU175" s="3"/>
      <c r="FEV175" s="3"/>
      <c r="FEW175" s="3"/>
      <c r="FEX175" s="3"/>
      <c r="FEY175" s="3"/>
      <c r="FEZ175" s="3"/>
      <c r="FFA175" s="3"/>
      <c r="FFB175" s="3"/>
      <c r="FFC175" s="3"/>
      <c r="FFD175" s="3"/>
      <c r="FFE175" s="3"/>
      <c r="FFF175" s="3"/>
      <c r="FFG175" s="3"/>
      <c r="FFH175" s="3"/>
      <c r="FFI175" s="3"/>
      <c r="FFJ175" s="3"/>
      <c r="FFK175" s="3"/>
      <c r="FFL175" s="3"/>
      <c r="FFM175" s="3"/>
      <c r="FFN175" s="3"/>
      <c r="FFO175" s="3"/>
      <c r="FFP175" s="3"/>
      <c r="FFQ175" s="3"/>
      <c r="FFR175" s="3"/>
      <c r="FFS175" s="3"/>
      <c r="FFT175" s="3"/>
      <c r="FFU175" s="3"/>
      <c r="FFV175" s="3"/>
      <c r="FFW175" s="3"/>
      <c r="FFX175" s="3"/>
      <c r="FFY175" s="3"/>
      <c r="FFZ175" s="3"/>
      <c r="FGA175" s="3"/>
      <c r="FGB175" s="3"/>
      <c r="FGC175" s="3"/>
      <c r="FGD175" s="3"/>
      <c r="FGE175" s="3"/>
      <c r="FGF175" s="3"/>
      <c r="FGG175" s="3"/>
      <c r="FGH175" s="3"/>
      <c r="FGI175" s="3"/>
      <c r="FGJ175" s="3"/>
      <c r="FGK175" s="3"/>
      <c r="FGL175" s="3"/>
      <c r="FGM175" s="3"/>
      <c r="FGN175" s="3"/>
      <c r="FGO175" s="3"/>
      <c r="FGP175" s="3"/>
      <c r="FGQ175" s="3"/>
      <c r="FGR175" s="3"/>
      <c r="FGS175" s="3"/>
      <c r="FGT175" s="3"/>
      <c r="FGU175" s="3"/>
      <c r="FGV175" s="3"/>
      <c r="FGW175" s="3"/>
      <c r="FGX175" s="3"/>
      <c r="FGY175" s="3"/>
      <c r="FGZ175" s="3"/>
      <c r="FHA175" s="3"/>
      <c r="FHB175" s="3"/>
      <c r="FHC175" s="3"/>
      <c r="FHD175" s="3"/>
      <c r="FHE175" s="3"/>
      <c r="FHF175" s="3"/>
      <c r="FHG175" s="3"/>
      <c r="FHH175" s="3"/>
      <c r="FHI175" s="3"/>
      <c r="FHJ175" s="3"/>
      <c r="FHK175" s="3"/>
      <c r="FHL175" s="3"/>
      <c r="FHM175" s="3"/>
      <c r="FHN175" s="3"/>
      <c r="FHO175" s="3"/>
      <c r="FHP175" s="3"/>
      <c r="FHQ175" s="3"/>
      <c r="FHR175" s="3"/>
      <c r="FHS175" s="3"/>
      <c r="FHT175" s="3"/>
      <c r="FHU175" s="3"/>
      <c r="FHV175" s="3"/>
      <c r="FHW175" s="3"/>
      <c r="FHX175" s="3"/>
      <c r="FHY175" s="3"/>
      <c r="FHZ175" s="3"/>
      <c r="FIA175" s="3"/>
      <c r="FIB175" s="3"/>
      <c r="FIC175" s="3"/>
      <c r="FID175" s="3"/>
      <c r="FIE175" s="3"/>
      <c r="FIF175" s="3"/>
      <c r="FIG175" s="3"/>
      <c r="FIH175" s="3"/>
      <c r="FII175" s="3"/>
      <c r="FIJ175" s="3"/>
      <c r="FIK175" s="3"/>
      <c r="FIL175" s="3"/>
      <c r="FIM175" s="3"/>
      <c r="FIN175" s="3"/>
      <c r="FIO175" s="3"/>
      <c r="FIP175" s="3"/>
      <c r="FIQ175" s="3"/>
      <c r="FIR175" s="3"/>
      <c r="FIS175" s="3"/>
      <c r="FIT175" s="3"/>
      <c r="FIU175" s="3"/>
      <c r="FIV175" s="3"/>
      <c r="FIW175" s="3"/>
      <c r="FIX175" s="3"/>
      <c r="FIY175" s="3"/>
      <c r="FIZ175" s="3"/>
      <c r="FJA175" s="3"/>
      <c r="FJB175" s="3"/>
      <c r="FJC175" s="3"/>
      <c r="FJD175" s="3"/>
      <c r="FJE175" s="3"/>
      <c r="FJF175" s="3"/>
      <c r="FJG175" s="3"/>
      <c r="FJH175" s="3"/>
      <c r="FJI175" s="3"/>
      <c r="FJJ175" s="3"/>
      <c r="FJK175" s="3"/>
      <c r="FJL175" s="3"/>
      <c r="FJM175" s="3"/>
      <c r="FJN175" s="3"/>
      <c r="FJO175" s="3"/>
      <c r="FJP175" s="3"/>
      <c r="FJQ175" s="3"/>
      <c r="FJR175" s="3"/>
      <c r="FJS175" s="3"/>
      <c r="FJT175" s="3"/>
      <c r="FJU175" s="3"/>
      <c r="FJV175" s="3"/>
      <c r="FJW175" s="3"/>
      <c r="FJX175" s="3"/>
      <c r="FJY175" s="3"/>
      <c r="FJZ175" s="3"/>
      <c r="FKA175" s="3"/>
      <c r="FKB175" s="3"/>
      <c r="FKC175" s="3"/>
      <c r="FKD175" s="3"/>
      <c r="FKE175" s="3"/>
      <c r="FKF175" s="3"/>
      <c r="FKG175" s="3"/>
      <c r="FKH175" s="3"/>
      <c r="FKI175" s="3"/>
      <c r="FKJ175" s="3"/>
      <c r="FKK175" s="3"/>
      <c r="FKL175" s="3"/>
      <c r="FKM175" s="3"/>
      <c r="FKN175" s="3"/>
      <c r="FKO175" s="3"/>
      <c r="FKP175" s="3"/>
      <c r="FKQ175" s="3"/>
      <c r="FKR175" s="3"/>
      <c r="FKS175" s="3"/>
      <c r="FKT175" s="3"/>
      <c r="FKU175" s="3"/>
      <c r="FKV175" s="3"/>
      <c r="FKW175" s="3"/>
      <c r="FKX175" s="3"/>
      <c r="FKY175" s="3"/>
      <c r="FKZ175" s="3"/>
      <c r="FLA175" s="3"/>
      <c r="FLB175" s="3"/>
      <c r="FLC175" s="3"/>
      <c r="FLD175" s="3"/>
      <c r="FLE175" s="3"/>
      <c r="FLF175" s="3"/>
      <c r="FLG175" s="3"/>
      <c r="FLH175" s="3"/>
      <c r="FLI175" s="3"/>
      <c r="FLJ175" s="3"/>
      <c r="FLK175" s="3"/>
      <c r="FLL175" s="3"/>
      <c r="FLM175" s="3"/>
      <c r="FLN175" s="3"/>
      <c r="FLO175" s="3"/>
      <c r="FLP175" s="3"/>
      <c r="FLQ175" s="3"/>
      <c r="FLR175" s="3"/>
      <c r="FLS175" s="3"/>
      <c r="FLT175" s="3"/>
      <c r="FLU175" s="3"/>
      <c r="FLV175" s="3"/>
      <c r="FLW175" s="3"/>
      <c r="FLX175" s="3"/>
      <c r="FLY175" s="3"/>
      <c r="FLZ175" s="3"/>
      <c r="FMA175" s="3"/>
      <c r="FMB175" s="3"/>
      <c r="FMC175" s="3"/>
      <c r="FMD175" s="3"/>
      <c r="FME175" s="3"/>
      <c r="FMF175" s="3"/>
      <c r="FMG175" s="3"/>
      <c r="FMH175" s="3"/>
      <c r="FMI175" s="3"/>
      <c r="FMJ175" s="3"/>
      <c r="FMK175" s="3"/>
      <c r="FML175" s="3"/>
      <c r="FMM175" s="3"/>
      <c r="FMN175" s="3"/>
      <c r="FMO175" s="3"/>
      <c r="FMP175" s="3"/>
      <c r="FMQ175" s="3"/>
      <c r="FMR175" s="3"/>
      <c r="FMS175" s="3"/>
      <c r="FMT175" s="3"/>
      <c r="FMU175" s="3"/>
      <c r="FMV175" s="3"/>
      <c r="FMW175" s="3"/>
      <c r="FMX175" s="3"/>
      <c r="FMY175" s="3"/>
      <c r="FMZ175" s="3"/>
      <c r="FNA175" s="3"/>
      <c r="FNB175" s="3"/>
      <c r="FNC175" s="3"/>
      <c r="FND175" s="3"/>
      <c r="FNE175" s="3"/>
      <c r="FNF175" s="3"/>
      <c r="FNG175" s="3"/>
      <c r="FNH175" s="3"/>
      <c r="FNI175" s="3"/>
      <c r="FNJ175" s="3"/>
      <c r="FNK175" s="3"/>
      <c r="FNL175" s="3"/>
      <c r="FNM175" s="3"/>
      <c r="FNN175" s="3"/>
      <c r="FNO175" s="3"/>
      <c r="FNP175" s="3"/>
      <c r="FNQ175" s="3"/>
      <c r="FNR175" s="3"/>
      <c r="FNS175" s="3"/>
      <c r="FNT175" s="3"/>
      <c r="FNU175" s="3"/>
      <c r="FNV175" s="3"/>
      <c r="FNW175" s="3"/>
      <c r="FNX175" s="3"/>
      <c r="FNY175" s="3"/>
      <c r="FNZ175" s="3"/>
      <c r="FOA175" s="3"/>
      <c r="FOB175" s="3"/>
      <c r="FOC175" s="3"/>
      <c r="FOD175" s="3"/>
      <c r="FOE175" s="3"/>
      <c r="FOF175" s="3"/>
      <c r="FOG175" s="3"/>
      <c r="FOH175" s="3"/>
      <c r="FOI175" s="3"/>
      <c r="FOJ175" s="3"/>
      <c r="FOK175" s="3"/>
      <c r="FOL175" s="3"/>
      <c r="FOM175" s="3"/>
      <c r="FON175" s="3"/>
      <c r="FOO175" s="3"/>
      <c r="FOP175" s="3"/>
      <c r="FOQ175" s="3"/>
      <c r="FOR175" s="3"/>
      <c r="FOS175" s="3"/>
      <c r="FOT175" s="3"/>
      <c r="FOU175" s="3"/>
      <c r="FOV175" s="3"/>
      <c r="FOW175" s="3"/>
      <c r="FOX175" s="3"/>
      <c r="FOY175" s="3"/>
      <c r="FOZ175" s="3"/>
      <c r="FPA175" s="3"/>
      <c r="FPB175" s="3"/>
      <c r="FPC175" s="3"/>
      <c r="FPD175" s="3"/>
      <c r="FPE175" s="3"/>
      <c r="FPF175" s="3"/>
      <c r="FPG175" s="3"/>
      <c r="FPH175" s="3"/>
      <c r="FPI175" s="3"/>
      <c r="FPJ175" s="3"/>
      <c r="FPK175" s="3"/>
      <c r="FPL175" s="3"/>
      <c r="FPM175" s="3"/>
      <c r="FPN175" s="3"/>
      <c r="FPO175" s="3"/>
      <c r="FPP175" s="3"/>
      <c r="FPQ175" s="3"/>
      <c r="FPR175" s="3"/>
      <c r="FPS175" s="3"/>
      <c r="FPT175" s="3"/>
      <c r="FPU175" s="3"/>
      <c r="FPV175" s="3"/>
      <c r="FPW175" s="3"/>
      <c r="FPX175" s="3"/>
      <c r="FPY175" s="3"/>
      <c r="FPZ175" s="3"/>
      <c r="FQA175" s="3"/>
      <c r="FQB175" s="3"/>
      <c r="FQC175" s="3"/>
      <c r="FQD175" s="3"/>
      <c r="FQE175" s="3"/>
      <c r="FQF175" s="3"/>
      <c r="FQG175" s="3"/>
      <c r="FQH175" s="3"/>
      <c r="FQI175" s="3"/>
      <c r="FQJ175" s="3"/>
      <c r="FQK175" s="3"/>
      <c r="FQL175" s="3"/>
      <c r="FQM175" s="3"/>
      <c r="FQN175" s="3"/>
      <c r="FQO175" s="3"/>
      <c r="FQP175" s="3"/>
      <c r="FQQ175" s="3"/>
      <c r="FQR175" s="3"/>
      <c r="FQS175" s="3"/>
      <c r="FQT175" s="3"/>
      <c r="FQU175" s="3"/>
      <c r="FQV175" s="3"/>
      <c r="FQW175" s="3"/>
      <c r="FQX175" s="3"/>
      <c r="FQY175" s="3"/>
      <c r="FQZ175" s="3"/>
      <c r="FRA175" s="3"/>
      <c r="FRB175" s="3"/>
      <c r="FRC175" s="3"/>
      <c r="FRD175" s="3"/>
      <c r="FRE175" s="3"/>
      <c r="FRF175" s="3"/>
      <c r="FRG175" s="3"/>
      <c r="FRH175" s="3"/>
      <c r="FRI175" s="3"/>
      <c r="FRJ175" s="3"/>
      <c r="FRK175" s="3"/>
      <c r="FRL175" s="3"/>
      <c r="FRM175" s="3"/>
      <c r="FRN175" s="3"/>
      <c r="FRO175" s="3"/>
      <c r="FRP175" s="3"/>
      <c r="FRQ175" s="3"/>
      <c r="FRR175" s="3"/>
      <c r="FRS175" s="3"/>
      <c r="FRT175" s="3"/>
      <c r="FRU175" s="3"/>
      <c r="FRV175" s="3"/>
      <c r="FRW175" s="3"/>
      <c r="FRX175" s="3"/>
      <c r="FRY175" s="3"/>
      <c r="FRZ175" s="3"/>
      <c r="FSA175" s="3"/>
      <c r="FSB175" s="3"/>
      <c r="FSC175" s="3"/>
      <c r="FSD175" s="3"/>
      <c r="FSE175" s="3"/>
      <c r="FSF175" s="3"/>
      <c r="FSG175" s="3"/>
      <c r="FSH175" s="3"/>
      <c r="FSI175" s="3"/>
      <c r="FSJ175" s="3"/>
      <c r="FSK175" s="3"/>
      <c r="FSL175" s="3"/>
      <c r="FSM175" s="3"/>
      <c r="FSN175" s="3"/>
      <c r="FSO175" s="3"/>
      <c r="FSP175" s="3"/>
      <c r="FSQ175" s="3"/>
      <c r="FSR175" s="3"/>
      <c r="FSS175" s="3"/>
      <c r="FST175" s="3"/>
      <c r="FSU175" s="3"/>
      <c r="FSV175" s="3"/>
      <c r="FSW175" s="3"/>
      <c r="FSX175" s="3"/>
      <c r="FSY175" s="3"/>
      <c r="FSZ175" s="3"/>
      <c r="FTA175" s="3"/>
      <c r="FTB175" s="3"/>
      <c r="FTC175" s="3"/>
      <c r="FTD175" s="3"/>
      <c r="FTE175" s="3"/>
      <c r="FTF175" s="3"/>
      <c r="FTG175" s="3"/>
      <c r="FTH175" s="3"/>
      <c r="FTI175" s="3"/>
      <c r="FTJ175" s="3"/>
      <c r="FTK175" s="3"/>
      <c r="FTL175" s="3"/>
      <c r="FTM175" s="3"/>
      <c r="FTN175" s="3"/>
      <c r="FTO175" s="3"/>
      <c r="FTP175" s="3"/>
      <c r="FTQ175" s="3"/>
      <c r="FTR175" s="3"/>
      <c r="FTS175" s="3"/>
      <c r="FTT175" s="3"/>
      <c r="FTU175" s="3"/>
      <c r="FTV175" s="3"/>
      <c r="FTW175" s="3"/>
      <c r="FTX175" s="3"/>
      <c r="FTY175" s="3"/>
      <c r="FTZ175" s="3"/>
      <c r="FUA175" s="3"/>
      <c r="FUB175" s="3"/>
      <c r="FUC175" s="3"/>
      <c r="FUD175" s="3"/>
      <c r="FUE175" s="3"/>
      <c r="FUF175" s="3"/>
      <c r="FUG175" s="3"/>
      <c r="FUH175" s="3"/>
      <c r="FUI175" s="3"/>
      <c r="FUJ175" s="3"/>
      <c r="FUK175" s="3"/>
      <c r="FUL175" s="3"/>
      <c r="FUM175" s="3"/>
      <c r="FUN175" s="3"/>
      <c r="FUO175" s="3"/>
      <c r="FUP175" s="3"/>
      <c r="FUQ175" s="3"/>
      <c r="FUR175" s="3"/>
      <c r="FUS175" s="3"/>
      <c r="FUT175" s="3"/>
      <c r="FUU175" s="3"/>
      <c r="FUV175" s="3"/>
      <c r="FUW175" s="3"/>
      <c r="FUX175" s="3"/>
      <c r="FUY175" s="3"/>
      <c r="FUZ175" s="3"/>
      <c r="FVA175" s="3"/>
      <c r="FVB175" s="3"/>
      <c r="FVC175" s="3"/>
      <c r="FVD175" s="3"/>
      <c r="FVE175" s="3"/>
      <c r="FVF175" s="3"/>
      <c r="FVG175" s="3"/>
      <c r="FVH175" s="3"/>
      <c r="FVI175" s="3"/>
      <c r="FVJ175" s="3"/>
      <c r="FVK175" s="3"/>
      <c r="FVL175" s="3"/>
      <c r="FVM175" s="3"/>
      <c r="FVN175" s="3"/>
      <c r="FVO175" s="3"/>
      <c r="FVP175" s="3"/>
      <c r="FVQ175" s="3"/>
      <c r="FVR175" s="3"/>
      <c r="FVS175" s="3"/>
      <c r="FVT175" s="3"/>
      <c r="FVU175" s="3"/>
      <c r="FVV175" s="3"/>
      <c r="FVW175" s="3"/>
      <c r="FVX175" s="3"/>
      <c r="FVY175" s="3"/>
      <c r="FVZ175" s="3"/>
      <c r="FWA175" s="3"/>
      <c r="FWB175" s="3"/>
      <c r="FWC175" s="3"/>
      <c r="FWD175" s="3"/>
      <c r="FWE175" s="3"/>
      <c r="FWF175" s="3"/>
      <c r="FWG175" s="3"/>
      <c r="FWH175" s="3"/>
      <c r="FWI175" s="3"/>
      <c r="FWJ175" s="3"/>
      <c r="FWK175" s="3"/>
      <c r="FWL175" s="3"/>
      <c r="FWM175" s="3"/>
      <c r="FWN175" s="3"/>
      <c r="FWO175" s="3"/>
      <c r="FWP175" s="3"/>
      <c r="FWQ175" s="3"/>
      <c r="FWR175" s="3"/>
      <c r="FWS175" s="3"/>
      <c r="FWT175" s="3"/>
      <c r="FWU175" s="3"/>
      <c r="FWV175" s="3"/>
      <c r="FWW175" s="3"/>
      <c r="FWX175" s="3"/>
      <c r="FWY175" s="3"/>
      <c r="FWZ175" s="3"/>
      <c r="FXA175" s="3"/>
      <c r="FXB175" s="3"/>
      <c r="FXC175" s="3"/>
      <c r="FXD175" s="3"/>
      <c r="FXE175" s="3"/>
      <c r="FXF175" s="3"/>
      <c r="FXG175" s="3"/>
      <c r="FXH175" s="3"/>
      <c r="FXI175" s="3"/>
      <c r="FXJ175" s="3"/>
      <c r="FXK175" s="3"/>
      <c r="FXL175" s="3"/>
      <c r="FXM175" s="3"/>
      <c r="FXN175" s="3"/>
      <c r="FXO175" s="3"/>
      <c r="FXP175" s="3"/>
      <c r="FXQ175" s="3"/>
      <c r="FXR175" s="3"/>
      <c r="FXS175" s="3"/>
      <c r="FXT175" s="3"/>
      <c r="FXU175" s="3"/>
      <c r="FXV175" s="3"/>
      <c r="FXW175" s="3"/>
      <c r="FXX175" s="3"/>
      <c r="FXY175" s="3"/>
      <c r="FXZ175" s="3"/>
      <c r="FYA175" s="3"/>
      <c r="FYB175" s="3"/>
      <c r="FYC175" s="3"/>
      <c r="FYD175" s="3"/>
      <c r="FYE175" s="3"/>
      <c r="FYF175" s="3"/>
      <c r="FYG175" s="3"/>
      <c r="FYH175" s="3"/>
      <c r="FYI175" s="3"/>
      <c r="FYJ175" s="3"/>
      <c r="FYK175" s="3"/>
      <c r="FYL175" s="3"/>
      <c r="FYM175" s="3"/>
      <c r="FYN175" s="3"/>
      <c r="FYO175" s="3"/>
      <c r="FYP175" s="3"/>
      <c r="FYQ175" s="3"/>
      <c r="FYR175" s="3"/>
      <c r="FYS175" s="3"/>
      <c r="FYT175" s="3"/>
      <c r="FYU175" s="3"/>
      <c r="FYV175" s="3"/>
      <c r="FYW175" s="3"/>
      <c r="FYX175" s="3"/>
      <c r="FYY175" s="3"/>
      <c r="FYZ175" s="3"/>
      <c r="FZA175" s="3"/>
      <c r="FZB175" s="3"/>
      <c r="FZC175" s="3"/>
      <c r="FZD175" s="3"/>
      <c r="FZE175" s="3"/>
      <c r="FZF175" s="3"/>
      <c r="FZG175" s="3"/>
      <c r="FZH175" s="3"/>
      <c r="FZI175" s="3"/>
      <c r="FZJ175" s="3"/>
      <c r="FZK175" s="3"/>
      <c r="FZL175" s="3"/>
      <c r="FZM175" s="3"/>
      <c r="FZN175" s="3"/>
      <c r="FZO175" s="3"/>
      <c r="FZP175" s="3"/>
      <c r="FZQ175" s="3"/>
      <c r="FZR175" s="3"/>
      <c r="FZS175" s="3"/>
      <c r="FZT175" s="3"/>
      <c r="FZU175" s="3"/>
      <c r="FZV175" s="3"/>
      <c r="FZW175" s="3"/>
      <c r="FZX175" s="3"/>
      <c r="FZY175" s="3"/>
      <c r="FZZ175" s="3"/>
      <c r="GAA175" s="3"/>
      <c r="GAB175" s="3"/>
      <c r="GAC175" s="3"/>
      <c r="GAD175" s="3"/>
      <c r="GAE175" s="3"/>
      <c r="GAF175" s="3"/>
      <c r="GAG175" s="3"/>
      <c r="GAH175" s="3"/>
      <c r="GAI175" s="3"/>
      <c r="GAJ175" s="3"/>
      <c r="GAK175" s="3"/>
      <c r="GAL175" s="3"/>
      <c r="GAM175" s="3"/>
      <c r="GAN175" s="3"/>
      <c r="GAO175" s="3"/>
      <c r="GAP175" s="3"/>
      <c r="GAQ175" s="3"/>
      <c r="GAR175" s="3"/>
      <c r="GAS175" s="3"/>
      <c r="GAT175" s="3"/>
      <c r="GAU175" s="3"/>
      <c r="GAV175" s="3"/>
      <c r="GAW175" s="3"/>
      <c r="GAX175" s="3"/>
      <c r="GAY175" s="3"/>
      <c r="GAZ175" s="3"/>
      <c r="GBA175" s="3"/>
      <c r="GBB175" s="3"/>
      <c r="GBC175" s="3"/>
      <c r="GBD175" s="3"/>
      <c r="GBE175" s="3"/>
      <c r="GBF175" s="3"/>
      <c r="GBG175" s="3"/>
      <c r="GBH175" s="3"/>
      <c r="GBI175" s="3"/>
      <c r="GBJ175" s="3"/>
      <c r="GBK175" s="3"/>
      <c r="GBL175" s="3"/>
      <c r="GBM175" s="3"/>
      <c r="GBN175" s="3"/>
      <c r="GBO175" s="3"/>
      <c r="GBP175" s="3"/>
      <c r="GBQ175" s="3"/>
      <c r="GBR175" s="3"/>
      <c r="GBS175" s="3"/>
      <c r="GBT175" s="3"/>
      <c r="GBU175" s="3"/>
      <c r="GBV175" s="3"/>
      <c r="GBW175" s="3"/>
      <c r="GBX175" s="3"/>
      <c r="GBY175" s="3"/>
      <c r="GBZ175" s="3"/>
      <c r="GCA175" s="3"/>
      <c r="GCB175" s="3"/>
      <c r="GCC175" s="3"/>
      <c r="GCD175" s="3"/>
      <c r="GCE175" s="3"/>
      <c r="GCF175" s="3"/>
      <c r="GCG175" s="3"/>
      <c r="GCH175" s="3"/>
      <c r="GCI175" s="3"/>
      <c r="GCJ175" s="3"/>
      <c r="GCK175" s="3"/>
      <c r="GCL175" s="3"/>
      <c r="GCM175" s="3"/>
      <c r="GCN175" s="3"/>
      <c r="GCO175" s="3"/>
      <c r="GCP175" s="3"/>
      <c r="GCQ175" s="3"/>
      <c r="GCR175" s="3"/>
      <c r="GCS175" s="3"/>
      <c r="GCT175" s="3"/>
      <c r="GCU175" s="3"/>
      <c r="GCV175" s="3"/>
      <c r="GCW175" s="3"/>
      <c r="GCX175" s="3"/>
      <c r="GCY175" s="3"/>
      <c r="GCZ175" s="3"/>
      <c r="GDA175" s="3"/>
      <c r="GDB175" s="3"/>
      <c r="GDC175" s="3"/>
      <c r="GDD175" s="3"/>
      <c r="GDE175" s="3"/>
      <c r="GDF175" s="3"/>
      <c r="GDG175" s="3"/>
      <c r="GDH175" s="3"/>
      <c r="GDI175" s="3"/>
      <c r="GDJ175" s="3"/>
      <c r="GDK175" s="3"/>
      <c r="GDL175" s="3"/>
      <c r="GDM175" s="3"/>
      <c r="GDN175" s="3"/>
      <c r="GDO175" s="3"/>
      <c r="GDP175" s="3"/>
      <c r="GDQ175" s="3"/>
      <c r="GDR175" s="3"/>
      <c r="GDS175" s="3"/>
      <c r="GDT175" s="3"/>
      <c r="GDU175" s="3"/>
      <c r="GDV175" s="3"/>
      <c r="GDW175" s="3"/>
      <c r="GDX175" s="3"/>
      <c r="GDY175" s="3"/>
      <c r="GDZ175" s="3"/>
      <c r="GEA175" s="3"/>
      <c r="GEB175" s="3"/>
      <c r="GEC175" s="3"/>
      <c r="GED175" s="3"/>
      <c r="GEE175" s="3"/>
      <c r="GEF175" s="3"/>
      <c r="GEG175" s="3"/>
      <c r="GEH175" s="3"/>
      <c r="GEI175" s="3"/>
      <c r="GEJ175" s="3"/>
      <c r="GEK175" s="3"/>
      <c r="GEL175" s="3"/>
      <c r="GEM175" s="3"/>
      <c r="GEN175" s="3"/>
      <c r="GEO175" s="3"/>
      <c r="GEP175" s="3"/>
      <c r="GEQ175" s="3"/>
      <c r="GER175" s="3"/>
      <c r="GES175" s="3"/>
      <c r="GET175" s="3"/>
      <c r="GEU175" s="3"/>
      <c r="GEV175" s="3"/>
      <c r="GEW175" s="3"/>
      <c r="GEX175" s="3"/>
      <c r="GEY175" s="3"/>
      <c r="GEZ175" s="3"/>
      <c r="GFA175" s="3"/>
      <c r="GFB175" s="3"/>
      <c r="GFC175" s="3"/>
      <c r="GFD175" s="3"/>
      <c r="GFE175" s="3"/>
      <c r="GFF175" s="3"/>
      <c r="GFG175" s="3"/>
      <c r="GFH175" s="3"/>
      <c r="GFI175" s="3"/>
      <c r="GFJ175" s="3"/>
      <c r="GFK175" s="3"/>
      <c r="GFL175" s="3"/>
      <c r="GFM175" s="3"/>
      <c r="GFN175" s="3"/>
      <c r="GFO175" s="3"/>
      <c r="GFP175" s="3"/>
      <c r="GFQ175" s="3"/>
      <c r="GFR175" s="3"/>
      <c r="GFS175" s="3"/>
      <c r="GFT175" s="3"/>
      <c r="GFU175" s="3"/>
      <c r="GFV175" s="3"/>
      <c r="GFW175" s="3"/>
      <c r="GFX175" s="3"/>
      <c r="GFY175" s="3"/>
      <c r="GFZ175" s="3"/>
      <c r="GGA175" s="3"/>
      <c r="GGB175" s="3"/>
      <c r="GGC175" s="3"/>
      <c r="GGD175" s="3"/>
      <c r="GGE175" s="3"/>
      <c r="GGF175" s="3"/>
      <c r="GGG175" s="3"/>
      <c r="GGH175" s="3"/>
      <c r="GGI175" s="3"/>
      <c r="GGJ175" s="3"/>
      <c r="GGK175" s="3"/>
      <c r="GGL175" s="3"/>
      <c r="GGM175" s="3"/>
      <c r="GGN175" s="3"/>
      <c r="GGO175" s="3"/>
      <c r="GGP175" s="3"/>
      <c r="GGQ175" s="3"/>
      <c r="GGR175" s="3"/>
      <c r="GGS175" s="3"/>
      <c r="GGT175" s="3"/>
      <c r="GGU175" s="3"/>
      <c r="GGV175" s="3"/>
      <c r="GGW175" s="3"/>
      <c r="GGX175" s="3"/>
      <c r="GGY175" s="3"/>
      <c r="GGZ175" s="3"/>
      <c r="GHA175" s="3"/>
      <c r="GHB175" s="3"/>
      <c r="GHC175" s="3"/>
      <c r="GHD175" s="3"/>
      <c r="GHE175" s="3"/>
      <c r="GHF175" s="3"/>
      <c r="GHG175" s="3"/>
      <c r="GHH175" s="3"/>
      <c r="GHI175" s="3"/>
      <c r="GHJ175" s="3"/>
      <c r="GHK175" s="3"/>
      <c r="GHL175" s="3"/>
      <c r="GHM175" s="3"/>
      <c r="GHN175" s="3"/>
      <c r="GHO175" s="3"/>
      <c r="GHP175" s="3"/>
      <c r="GHQ175" s="3"/>
      <c r="GHR175" s="3"/>
      <c r="GHS175" s="3"/>
      <c r="GHT175" s="3"/>
      <c r="GHU175" s="3"/>
      <c r="GHV175" s="3"/>
      <c r="GHW175" s="3"/>
      <c r="GHX175" s="3"/>
      <c r="GHY175" s="3"/>
      <c r="GHZ175" s="3"/>
      <c r="GIA175" s="3"/>
      <c r="GIB175" s="3"/>
      <c r="GIC175" s="3"/>
      <c r="GID175" s="3"/>
      <c r="GIE175" s="3"/>
      <c r="GIF175" s="3"/>
      <c r="GIG175" s="3"/>
      <c r="GIH175" s="3"/>
      <c r="GII175" s="3"/>
      <c r="GIJ175" s="3"/>
      <c r="GIK175" s="3"/>
      <c r="GIL175" s="3"/>
      <c r="GIM175" s="3"/>
      <c r="GIN175" s="3"/>
      <c r="GIO175" s="3"/>
      <c r="GIP175" s="3"/>
      <c r="GIQ175" s="3"/>
      <c r="GIR175" s="3"/>
      <c r="GIS175" s="3"/>
      <c r="GIT175" s="3"/>
      <c r="GIU175" s="3"/>
      <c r="GIV175" s="3"/>
      <c r="GIW175" s="3"/>
      <c r="GIX175" s="3"/>
      <c r="GIY175" s="3"/>
      <c r="GIZ175" s="3"/>
      <c r="GJA175" s="3"/>
      <c r="GJB175" s="3"/>
      <c r="GJC175" s="3"/>
      <c r="GJD175" s="3"/>
      <c r="GJE175" s="3"/>
      <c r="GJF175" s="3"/>
      <c r="GJG175" s="3"/>
      <c r="GJH175" s="3"/>
      <c r="GJI175" s="3"/>
      <c r="GJJ175" s="3"/>
      <c r="GJK175" s="3"/>
      <c r="GJL175" s="3"/>
      <c r="GJM175" s="3"/>
      <c r="GJN175" s="3"/>
      <c r="GJO175" s="3"/>
      <c r="GJP175" s="3"/>
      <c r="GJQ175" s="3"/>
      <c r="GJR175" s="3"/>
      <c r="GJS175" s="3"/>
      <c r="GJT175" s="3"/>
      <c r="GJU175" s="3"/>
      <c r="GJV175" s="3"/>
      <c r="GJW175" s="3"/>
      <c r="GJX175" s="3"/>
      <c r="GJY175" s="3"/>
      <c r="GJZ175" s="3"/>
      <c r="GKA175" s="3"/>
      <c r="GKB175" s="3"/>
      <c r="GKC175" s="3"/>
      <c r="GKD175" s="3"/>
      <c r="GKE175" s="3"/>
      <c r="GKF175" s="3"/>
      <c r="GKG175" s="3"/>
      <c r="GKH175" s="3"/>
      <c r="GKI175" s="3"/>
      <c r="GKJ175" s="3"/>
      <c r="GKK175" s="3"/>
      <c r="GKL175" s="3"/>
      <c r="GKM175" s="3"/>
      <c r="GKN175" s="3"/>
      <c r="GKO175" s="3"/>
      <c r="GKP175" s="3"/>
      <c r="GKQ175" s="3"/>
      <c r="GKR175" s="3"/>
      <c r="GKS175" s="3"/>
      <c r="GKT175" s="3"/>
      <c r="GKU175" s="3"/>
      <c r="GKV175" s="3"/>
      <c r="GKW175" s="3"/>
      <c r="GKX175" s="3"/>
      <c r="GKY175" s="3"/>
      <c r="GKZ175" s="3"/>
      <c r="GLA175" s="3"/>
      <c r="GLB175" s="3"/>
      <c r="GLC175" s="3"/>
      <c r="GLD175" s="3"/>
      <c r="GLE175" s="3"/>
      <c r="GLF175" s="3"/>
      <c r="GLG175" s="3"/>
      <c r="GLH175" s="3"/>
      <c r="GLI175" s="3"/>
      <c r="GLJ175" s="3"/>
      <c r="GLK175" s="3"/>
      <c r="GLL175" s="3"/>
      <c r="GLM175" s="3"/>
      <c r="GLN175" s="3"/>
      <c r="GLO175" s="3"/>
      <c r="GLP175" s="3"/>
      <c r="GLQ175" s="3"/>
      <c r="GLR175" s="3"/>
      <c r="GLS175" s="3"/>
      <c r="GLT175" s="3"/>
      <c r="GLU175" s="3"/>
      <c r="GLV175" s="3"/>
      <c r="GLW175" s="3"/>
      <c r="GLX175" s="3"/>
      <c r="GLY175" s="3"/>
      <c r="GLZ175" s="3"/>
      <c r="GMA175" s="3"/>
      <c r="GMB175" s="3"/>
      <c r="GMC175" s="3"/>
      <c r="GMD175" s="3"/>
      <c r="GME175" s="3"/>
      <c r="GMF175" s="3"/>
      <c r="GMG175" s="3"/>
      <c r="GMH175" s="3"/>
      <c r="GMI175" s="3"/>
      <c r="GMJ175" s="3"/>
      <c r="GMK175" s="3"/>
      <c r="GML175" s="3"/>
      <c r="GMM175" s="3"/>
      <c r="GMN175" s="3"/>
      <c r="GMO175" s="3"/>
      <c r="GMP175" s="3"/>
      <c r="GMQ175" s="3"/>
      <c r="GMR175" s="3"/>
      <c r="GMS175" s="3"/>
      <c r="GMT175" s="3"/>
      <c r="GMU175" s="3"/>
      <c r="GMV175" s="3"/>
      <c r="GMW175" s="3"/>
      <c r="GMX175" s="3"/>
      <c r="GMY175" s="3"/>
      <c r="GMZ175" s="3"/>
      <c r="GNA175" s="3"/>
      <c r="GNB175" s="3"/>
      <c r="GNC175" s="3"/>
      <c r="GND175" s="3"/>
      <c r="GNE175" s="3"/>
      <c r="GNF175" s="3"/>
      <c r="GNG175" s="3"/>
      <c r="GNH175" s="3"/>
      <c r="GNI175" s="3"/>
      <c r="GNJ175" s="3"/>
      <c r="GNK175" s="3"/>
      <c r="GNL175" s="3"/>
      <c r="GNM175" s="3"/>
      <c r="GNN175" s="3"/>
      <c r="GNO175" s="3"/>
      <c r="GNP175" s="3"/>
      <c r="GNQ175" s="3"/>
      <c r="GNR175" s="3"/>
      <c r="GNS175" s="3"/>
      <c r="GNT175" s="3"/>
      <c r="GNU175" s="3"/>
      <c r="GNV175" s="3"/>
      <c r="GNW175" s="3"/>
      <c r="GNX175" s="3"/>
      <c r="GNY175" s="3"/>
      <c r="GNZ175" s="3"/>
      <c r="GOA175" s="3"/>
      <c r="GOB175" s="3"/>
      <c r="GOC175" s="3"/>
      <c r="GOD175" s="3"/>
      <c r="GOE175" s="3"/>
      <c r="GOF175" s="3"/>
      <c r="GOG175" s="3"/>
      <c r="GOH175" s="3"/>
      <c r="GOI175" s="3"/>
      <c r="GOJ175" s="3"/>
      <c r="GOK175" s="3"/>
      <c r="GOL175" s="3"/>
      <c r="GOM175" s="3"/>
      <c r="GON175" s="3"/>
      <c r="GOO175" s="3"/>
      <c r="GOP175" s="3"/>
      <c r="GOQ175" s="3"/>
      <c r="GOR175" s="3"/>
      <c r="GOS175" s="3"/>
      <c r="GOT175" s="3"/>
      <c r="GOU175" s="3"/>
      <c r="GOV175" s="3"/>
      <c r="GOW175" s="3"/>
      <c r="GOX175" s="3"/>
      <c r="GOY175" s="3"/>
      <c r="GOZ175" s="3"/>
      <c r="GPA175" s="3"/>
      <c r="GPB175" s="3"/>
      <c r="GPC175" s="3"/>
      <c r="GPD175" s="3"/>
      <c r="GPE175" s="3"/>
      <c r="GPF175" s="3"/>
      <c r="GPG175" s="3"/>
      <c r="GPH175" s="3"/>
      <c r="GPI175" s="3"/>
      <c r="GPJ175" s="3"/>
      <c r="GPK175" s="3"/>
      <c r="GPL175" s="3"/>
      <c r="GPM175" s="3"/>
      <c r="GPN175" s="3"/>
      <c r="GPO175" s="3"/>
      <c r="GPP175" s="3"/>
      <c r="GPQ175" s="3"/>
      <c r="GPR175" s="3"/>
      <c r="GPS175" s="3"/>
      <c r="GPT175" s="3"/>
      <c r="GPU175" s="3"/>
      <c r="GPV175" s="3"/>
      <c r="GPW175" s="3"/>
      <c r="GPX175" s="3"/>
      <c r="GPY175" s="3"/>
      <c r="GPZ175" s="3"/>
      <c r="GQA175" s="3"/>
      <c r="GQB175" s="3"/>
      <c r="GQC175" s="3"/>
      <c r="GQD175" s="3"/>
      <c r="GQE175" s="3"/>
      <c r="GQF175" s="3"/>
      <c r="GQG175" s="3"/>
      <c r="GQH175" s="3"/>
      <c r="GQI175" s="3"/>
      <c r="GQJ175" s="3"/>
      <c r="GQK175" s="3"/>
      <c r="GQL175" s="3"/>
      <c r="GQM175" s="3"/>
      <c r="GQN175" s="3"/>
      <c r="GQO175" s="3"/>
      <c r="GQP175" s="3"/>
      <c r="GQQ175" s="3"/>
      <c r="GQR175" s="3"/>
      <c r="GQS175" s="3"/>
      <c r="GQT175" s="3"/>
      <c r="GQU175" s="3"/>
      <c r="GQV175" s="3"/>
      <c r="GQW175" s="3"/>
      <c r="GQX175" s="3"/>
      <c r="GQY175" s="3"/>
      <c r="GQZ175" s="3"/>
      <c r="GRA175" s="3"/>
      <c r="GRB175" s="3"/>
      <c r="GRC175" s="3"/>
      <c r="GRD175" s="3"/>
      <c r="GRE175" s="3"/>
      <c r="GRF175" s="3"/>
      <c r="GRG175" s="3"/>
      <c r="GRH175" s="3"/>
      <c r="GRI175" s="3"/>
      <c r="GRJ175" s="3"/>
      <c r="GRK175" s="3"/>
      <c r="GRL175" s="3"/>
      <c r="GRM175" s="3"/>
      <c r="GRN175" s="3"/>
      <c r="GRO175" s="3"/>
      <c r="GRP175" s="3"/>
      <c r="GRQ175" s="3"/>
      <c r="GRR175" s="3"/>
      <c r="GRS175" s="3"/>
      <c r="GRT175" s="3"/>
      <c r="GRU175" s="3"/>
      <c r="GRV175" s="3"/>
      <c r="GRW175" s="3"/>
      <c r="GRX175" s="3"/>
      <c r="GRY175" s="3"/>
      <c r="GRZ175" s="3"/>
      <c r="GSA175" s="3"/>
      <c r="GSB175" s="3"/>
      <c r="GSC175" s="3"/>
      <c r="GSD175" s="3"/>
      <c r="GSE175" s="3"/>
      <c r="GSF175" s="3"/>
      <c r="GSG175" s="3"/>
      <c r="GSH175" s="3"/>
      <c r="GSI175" s="3"/>
      <c r="GSJ175" s="3"/>
      <c r="GSK175" s="3"/>
      <c r="GSL175" s="3"/>
      <c r="GSM175" s="3"/>
      <c r="GSN175" s="3"/>
      <c r="GSO175" s="3"/>
      <c r="GSP175" s="3"/>
      <c r="GSQ175" s="3"/>
      <c r="GSR175" s="3"/>
      <c r="GSS175" s="3"/>
      <c r="GST175" s="3"/>
      <c r="GSU175" s="3"/>
      <c r="GSV175" s="3"/>
      <c r="GSW175" s="3"/>
      <c r="GSX175" s="3"/>
      <c r="GSY175" s="3"/>
      <c r="GSZ175" s="3"/>
      <c r="GTA175" s="3"/>
      <c r="GTB175" s="3"/>
      <c r="GTC175" s="3"/>
      <c r="GTD175" s="3"/>
      <c r="GTE175" s="3"/>
      <c r="GTF175" s="3"/>
      <c r="GTG175" s="3"/>
      <c r="GTH175" s="3"/>
      <c r="GTI175" s="3"/>
      <c r="GTJ175" s="3"/>
      <c r="GTK175" s="3"/>
      <c r="GTL175" s="3"/>
      <c r="GTM175" s="3"/>
      <c r="GTN175" s="3"/>
      <c r="GTO175" s="3"/>
      <c r="GTP175" s="3"/>
      <c r="GTQ175" s="3"/>
      <c r="GTR175" s="3"/>
      <c r="GTS175" s="3"/>
      <c r="GTT175" s="3"/>
      <c r="GTU175" s="3"/>
      <c r="GTV175" s="3"/>
      <c r="GTW175" s="3"/>
      <c r="GTX175" s="3"/>
      <c r="GTY175" s="3"/>
      <c r="GTZ175" s="3"/>
      <c r="GUA175" s="3"/>
      <c r="GUB175" s="3"/>
      <c r="GUC175" s="3"/>
      <c r="GUD175" s="3"/>
      <c r="GUE175" s="3"/>
      <c r="GUF175" s="3"/>
      <c r="GUG175" s="3"/>
      <c r="GUH175" s="3"/>
      <c r="GUI175" s="3"/>
      <c r="GUJ175" s="3"/>
      <c r="GUK175" s="3"/>
      <c r="GUL175" s="3"/>
      <c r="GUM175" s="3"/>
      <c r="GUN175" s="3"/>
      <c r="GUO175" s="3"/>
      <c r="GUP175" s="3"/>
      <c r="GUQ175" s="3"/>
      <c r="GUR175" s="3"/>
      <c r="GUS175" s="3"/>
      <c r="GUT175" s="3"/>
      <c r="GUU175" s="3"/>
      <c r="GUV175" s="3"/>
      <c r="GUW175" s="3"/>
      <c r="GUX175" s="3"/>
      <c r="GUY175" s="3"/>
      <c r="GUZ175" s="3"/>
      <c r="GVA175" s="3"/>
      <c r="GVB175" s="3"/>
      <c r="GVC175" s="3"/>
      <c r="GVD175" s="3"/>
      <c r="GVE175" s="3"/>
      <c r="GVF175" s="3"/>
      <c r="GVG175" s="3"/>
      <c r="GVH175" s="3"/>
      <c r="GVI175" s="3"/>
      <c r="GVJ175" s="3"/>
      <c r="GVK175" s="3"/>
      <c r="GVL175" s="3"/>
      <c r="GVM175" s="3"/>
      <c r="GVN175" s="3"/>
      <c r="GVO175" s="3"/>
      <c r="GVP175" s="3"/>
      <c r="GVQ175" s="3"/>
      <c r="GVR175" s="3"/>
      <c r="GVS175" s="3"/>
      <c r="GVT175" s="3"/>
      <c r="GVU175" s="3"/>
      <c r="GVV175" s="3"/>
      <c r="GVW175" s="3"/>
      <c r="GVX175" s="3"/>
      <c r="GVY175" s="3"/>
      <c r="GVZ175" s="3"/>
      <c r="GWA175" s="3"/>
      <c r="GWB175" s="3"/>
      <c r="GWC175" s="3"/>
      <c r="GWD175" s="3"/>
      <c r="GWE175" s="3"/>
      <c r="GWF175" s="3"/>
      <c r="GWG175" s="3"/>
      <c r="GWH175" s="3"/>
      <c r="GWI175" s="3"/>
      <c r="GWJ175" s="3"/>
      <c r="GWK175" s="3"/>
      <c r="GWL175" s="3"/>
      <c r="GWM175" s="3"/>
      <c r="GWN175" s="3"/>
      <c r="GWO175" s="3"/>
      <c r="GWP175" s="3"/>
      <c r="GWQ175" s="3"/>
      <c r="GWR175" s="3"/>
      <c r="GWS175" s="3"/>
      <c r="GWT175" s="3"/>
      <c r="GWU175" s="3"/>
      <c r="GWV175" s="3"/>
      <c r="GWW175" s="3"/>
      <c r="GWX175" s="3"/>
      <c r="GWY175" s="3"/>
      <c r="GWZ175" s="3"/>
      <c r="GXA175" s="3"/>
      <c r="GXB175" s="3"/>
      <c r="GXC175" s="3"/>
      <c r="GXD175" s="3"/>
      <c r="GXE175" s="3"/>
      <c r="GXF175" s="3"/>
      <c r="GXG175" s="3"/>
      <c r="GXH175" s="3"/>
      <c r="GXI175" s="3"/>
      <c r="GXJ175" s="3"/>
      <c r="GXK175" s="3"/>
      <c r="GXL175" s="3"/>
      <c r="GXM175" s="3"/>
      <c r="GXN175" s="3"/>
      <c r="GXO175" s="3"/>
      <c r="GXP175" s="3"/>
      <c r="GXQ175" s="3"/>
      <c r="GXR175" s="3"/>
      <c r="GXS175" s="3"/>
      <c r="GXT175" s="3"/>
      <c r="GXU175" s="3"/>
      <c r="GXV175" s="3"/>
      <c r="GXW175" s="3"/>
      <c r="GXX175" s="3"/>
      <c r="GXY175" s="3"/>
      <c r="GXZ175" s="3"/>
      <c r="GYA175" s="3"/>
      <c r="GYB175" s="3"/>
      <c r="GYC175" s="3"/>
      <c r="GYD175" s="3"/>
      <c r="GYE175" s="3"/>
      <c r="GYF175" s="3"/>
      <c r="GYG175" s="3"/>
      <c r="GYH175" s="3"/>
      <c r="GYI175" s="3"/>
      <c r="GYJ175" s="3"/>
      <c r="GYK175" s="3"/>
      <c r="GYL175" s="3"/>
      <c r="GYM175" s="3"/>
      <c r="GYN175" s="3"/>
      <c r="GYO175" s="3"/>
      <c r="GYP175" s="3"/>
      <c r="GYQ175" s="3"/>
      <c r="GYR175" s="3"/>
      <c r="GYS175" s="3"/>
      <c r="GYT175" s="3"/>
      <c r="GYU175" s="3"/>
      <c r="GYV175" s="3"/>
      <c r="GYW175" s="3"/>
      <c r="GYX175" s="3"/>
      <c r="GYY175" s="3"/>
      <c r="GYZ175" s="3"/>
      <c r="GZA175" s="3"/>
      <c r="GZB175" s="3"/>
      <c r="GZC175" s="3"/>
      <c r="GZD175" s="3"/>
      <c r="GZE175" s="3"/>
      <c r="GZF175" s="3"/>
      <c r="GZG175" s="3"/>
      <c r="GZH175" s="3"/>
      <c r="GZI175" s="3"/>
      <c r="GZJ175" s="3"/>
      <c r="GZK175" s="3"/>
      <c r="GZL175" s="3"/>
      <c r="GZM175" s="3"/>
      <c r="GZN175" s="3"/>
      <c r="GZO175" s="3"/>
      <c r="GZP175" s="3"/>
      <c r="GZQ175" s="3"/>
      <c r="GZR175" s="3"/>
      <c r="GZS175" s="3"/>
      <c r="GZT175" s="3"/>
      <c r="GZU175" s="3"/>
      <c r="GZV175" s="3"/>
      <c r="GZW175" s="3"/>
      <c r="GZX175" s="3"/>
      <c r="GZY175" s="3"/>
      <c r="GZZ175" s="3"/>
      <c r="HAA175" s="3"/>
      <c r="HAB175" s="3"/>
      <c r="HAC175" s="3"/>
      <c r="HAD175" s="3"/>
      <c r="HAE175" s="3"/>
      <c r="HAF175" s="3"/>
      <c r="HAG175" s="3"/>
      <c r="HAH175" s="3"/>
      <c r="HAI175" s="3"/>
      <c r="HAJ175" s="3"/>
      <c r="HAK175" s="3"/>
      <c r="HAL175" s="3"/>
      <c r="HAM175" s="3"/>
      <c r="HAN175" s="3"/>
      <c r="HAO175" s="3"/>
      <c r="HAP175" s="3"/>
      <c r="HAQ175" s="3"/>
      <c r="HAR175" s="3"/>
      <c r="HAS175" s="3"/>
      <c r="HAT175" s="3"/>
      <c r="HAU175" s="3"/>
      <c r="HAV175" s="3"/>
      <c r="HAW175" s="3"/>
      <c r="HAX175" s="3"/>
      <c r="HAY175" s="3"/>
      <c r="HAZ175" s="3"/>
      <c r="HBA175" s="3"/>
      <c r="HBB175" s="3"/>
      <c r="HBC175" s="3"/>
      <c r="HBD175" s="3"/>
      <c r="HBE175" s="3"/>
      <c r="HBF175" s="3"/>
      <c r="HBG175" s="3"/>
      <c r="HBH175" s="3"/>
      <c r="HBI175" s="3"/>
      <c r="HBJ175" s="3"/>
      <c r="HBK175" s="3"/>
      <c r="HBL175" s="3"/>
      <c r="HBM175" s="3"/>
      <c r="HBN175" s="3"/>
      <c r="HBO175" s="3"/>
      <c r="HBP175" s="3"/>
      <c r="HBQ175" s="3"/>
      <c r="HBR175" s="3"/>
      <c r="HBS175" s="3"/>
      <c r="HBT175" s="3"/>
      <c r="HBU175" s="3"/>
      <c r="HBV175" s="3"/>
      <c r="HBW175" s="3"/>
      <c r="HBX175" s="3"/>
      <c r="HBY175" s="3"/>
      <c r="HBZ175" s="3"/>
      <c r="HCA175" s="3"/>
      <c r="HCB175" s="3"/>
      <c r="HCC175" s="3"/>
      <c r="HCD175" s="3"/>
      <c r="HCE175" s="3"/>
      <c r="HCF175" s="3"/>
      <c r="HCG175" s="3"/>
      <c r="HCH175" s="3"/>
      <c r="HCI175" s="3"/>
      <c r="HCJ175" s="3"/>
      <c r="HCK175" s="3"/>
      <c r="HCL175" s="3"/>
      <c r="HCM175" s="3"/>
      <c r="HCN175" s="3"/>
      <c r="HCO175" s="3"/>
      <c r="HCP175" s="3"/>
      <c r="HCQ175" s="3"/>
      <c r="HCR175" s="3"/>
      <c r="HCS175" s="3"/>
      <c r="HCT175" s="3"/>
      <c r="HCU175" s="3"/>
      <c r="HCV175" s="3"/>
      <c r="HCW175" s="3"/>
      <c r="HCX175" s="3"/>
      <c r="HCY175" s="3"/>
      <c r="HCZ175" s="3"/>
      <c r="HDA175" s="3"/>
      <c r="HDB175" s="3"/>
      <c r="HDC175" s="3"/>
      <c r="HDD175" s="3"/>
      <c r="HDE175" s="3"/>
      <c r="HDF175" s="3"/>
      <c r="HDG175" s="3"/>
      <c r="HDH175" s="3"/>
      <c r="HDI175" s="3"/>
      <c r="HDJ175" s="3"/>
      <c r="HDK175" s="3"/>
      <c r="HDL175" s="3"/>
      <c r="HDM175" s="3"/>
      <c r="HDN175" s="3"/>
      <c r="HDO175" s="3"/>
      <c r="HDP175" s="3"/>
      <c r="HDQ175" s="3"/>
      <c r="HDR175" s="3"/>
      <c r="HDS175" s="3"/>
      <c r="HDT175" s="3"/>
      <c r="HDU175" s="3"/>
      <c r="HDV175" s="3"/>
      <c r="HDW175" s="3"/>
      <c r="HDX175" s="3"/>
      <c r="HDY175" s="3"/>
      <c r="HDZ175" s="3"/>
      <c r="HEA175" s="3"/>
      <c r="HEB175" s="3"/>
      <c r="HEC175" s="3"/>
      <c r="HED175" s="3"/>
      <c r="HEE175" s="3"/>
      <c r="HEF175" s="3"/>
      <c r="HEG175" s="3"/>
      <c r="HEH175" s="3"/>
      <c r="HEI175" s="3"/>
      <c r="HEJ175" s="3"/>
      <c r="HEK175" s="3"/>
      <c r="HEL175" s="3"/>
      <c r="HEM175" s="3"/>
      <c r="HEN175" s="3"/>
      <c r="HEO175" s="3"/>
      <c r="HEP175" s="3"/>
      <c r="HEQ175" s="3"/>
      <c r="HER175" s="3"/>
      <c r="HES175" s="3"/>
      <c r="HET175" s="3"/>
      <c r="HEU175" s="3"/>
      <c r="HEV175" s="3"/>
      <c r="HEW175" s="3"/>
      <c r="HEX175" s="3"/>
      <c r="HEY175" s="3"/>
      <c r="HEZ175" s="3"/>
      <c r="HFA175" s="3"/>
      <c r="HFB175" s="3"/>
      <c r="HFC175" s="3"/>
      <c r="HFD175" s="3"/>
      <c r="HFE175" s="3"/>
      <c r="HFF175" s="3"/>
      <c r="HFG175" s="3"/>
      <c r="HFH175" s="3"/>
      <c r="HFI175" s="3"/>
      <c r="HFJ175" s="3"/>
      <c r="HFK175" s="3"/>
      <c r="HFL175" s="3"/>
      <c r="HFM175" s="3"/>
      <c r="HFN175" s="3"/>
      <c r="HFO175" s="3"/>
      <c r="HFP175" s="3"/>
      <c r="HFQ175" s="3"/>
      <c r="HFR175" s="3"/>
      <c r="HFS175" s="3"/>
      <c r="HFT175" s="3"/>
      <c r="HFU175" s="3"/>
      <c r="HFV175" s="3"/>
      <c r="HFW175" s="3"/>
      <c r="HFX175" s="3"/>
      <c r="HFY175" s="3"/>
      <c r="HFZ175" s="3"/>
      <c r="HGA175" s="3"/>
      <c r="HGB175" s="3"/>
      <c r="HGC175" s="3"/>
      <c r="HGD175" s="3"/>
      <c r="HGE175" s="3"/>
      <c r="HGF175" s="3"/>
      <c r="HGG175" s="3"/>
      <c r="HGH175" s="3"/>
      <c r="HGI175" s="3"/>
      <c r="HGJ175" s="3"/>
      <c r="HGK175" s="3"/>
      <c r="HGL175" s="3"/>
      <c r="HGM175" s="3"/>
      <c r="HGN175" s="3"/>
      <c r="HGO175" s="3"/>
      <c r="HGP175" s="3"/>
      <c r="HGQ175" s="3"/>
      <c r="HGR175" s="3"/>
      <c r="HGS175" s="3"/>
      <c r="HGT175" s="3"/>
      <c r="HGU175" s="3"/>
      <c r="HGV175" s="3"/>
      <c r="HGW175" s="3"/>
      <c r="HGX175" s="3"/>
      <c r="HGY175" s="3"/>
      <c r="HGZ175" s="3"/>
      <c r="HHA175" s="3"/>
      <c r="HHB175" s="3"/>
      <c r="HHC175" s="3"/>
      <c r="HHD175" s="3"/>
      <c r="HHE175" s="3"/>
      <c r="HHF175" s="3"/>
      <c r="HHG175" s="3"/>
      <c r="HHH175" s="3"/>
      <c r="HHI175" s="3"/>
      <c r="HHJ175" s="3"/>
      <c r="HHK175" s="3"/>
      <c r="HHL175" s="3"/>
      <c r="HHM175" s="3"/>
      <c r="HHN175" s="3"/>
      <c r="HHO175" s="3"/>
      <c r="HHP175" s="3"/>
      <c r="HHQ175" s="3"/>
      <c r="HHR175" s="3"/>
      <c r="HHS175" s="3"/>
      <c r="HHT175" s="3"/>
      <c r="HHU175" s="3"/>
      <c r="HHV175" s="3"/>
      <c r="HHW175" s="3"/>
      <c r="HHX175" s="3"/>
      <c r="HHY175" s="3"/>
      <c r="HHZ175" s="3"/>
      <c r="HIA175" s="3"/>
      <c r="HIB175" s="3"/>
      <c r="HIC175" s="3"/>
      <c r="HID175" s="3"/>
      <c r="HIE175" s="3"/>
      <c r="HIF175" s="3"/>
      <c r="HIG175" s="3"/>
      <c r="HIH175" s="3"/>
      <c r="HII175" s="3"/>
      <c r="HIJ175" s="3"/>
      <c r="HIK175" s="3"/>
      <c r="HIL175" s="3"/>
      <c r="HIM175" s="3"/>
      <c r="HIN175" s="3"/>
      <c r="HIO175" s="3"/>
      <c r="HIP175" s="3"/>
      <c r="HIQ175" s="3"/>
      <c r="HIR175" s="3"/>
      <c r="HIS175" s="3"/>
      <c r="HIT175" s="3"/>
      <c r="HIU175" s="3"/>
      <c r="HIV175" s="3"/>
      <c r="HIW175" s="3"/>
      <c r="HIX175" s="3"/>
      <c r="HIY175" s="3"/>
      <c r="HIZ175" s="3"/>
      <c r="HJA175" s="3"/>
      <c r="HJB175" s="3"/>
      <c r="HJC175" s="3"/>
      <c r="HJD175" s="3"/>
      <c r="HJE175" s="3"/>
      <c r="HJF175" s="3"/>
      <c r="HJG175" s="3"/>
      <c r="HJH175" s="3"/>
      <c r="HJI175" s="3"/>
      <c r="HJJ175" s="3"/>
      <c r="HJK175" s="3"/>
      <c r="HJL175" s="3"/>
      <c r="HJM175" s="3"/>
      <c r="HJN175" s="3"/>
      <c r="HJO175" s="3"/>
      <c r="HJP175" s="3"/>
      <c r="HJQ175" s="3"/>
      <c r="HJR175" s="3"/>
      <c r="HJS175" s="3"/>
      <c r="HJT175" s="3"/>
      <c r="HJU175" s="3"/>
      <c r="HJV175" s="3"/>
      <c r="HJW175" s="3"/>
      <c r="HJX175" s="3"/>
      <c r="HJY175" s="3"/>
      <c r="HJZ175" s="3"/>
      <c r="HKA175" s="3"/>
      <c r="HKB175" s="3"/>
      <c r="HKC175" s="3"/>
      <c r="HKD175" s="3"/>
      <c r="HKE175" s="3"/>
      <c r="HKF175" s="3"/>
      <c r="HKG175" s="3"/>
      <c r="HKH175" s="3"/>
      <c r="HKI175" s="3"/>
      <c r="HKJ175" s="3"/>
      <c r="HKK175" s="3"/>
      <c r="HKL175" s="3"/>
      <c r="HKM175" s="3"/>
      <c r="HKN175" s="3"/>
      <c r="HKO175" s="3"/>
      <c r="HKP175" s="3"/>
      <c r="HKQ175" s="3"/>
      <c r="HKR175" s="3"/>
      <c r="HKS175" s="3"/>
      <c r="HKT175" s="3"/>
      <c r="HKU175" s="3"/>
      <c r="HKV175" s="3"/>
      <c r="HKW175" s="3"/>
      <c r="HKX175" s="3"/>
      <c r="HKY175" s="3"/>
      <c r="HKZ175" s="3"/>
      <c r="HLA175" s="3"/>
      <c r="HLB175" s="3"/>
      <c r="HLC175" s="3"/>
      <c r="HLD175" s="3"/>
      <c r="HLE175" s="3"/>
      <c r="HLF175" s="3"/>
      <c r="HLG175" s="3"/>
      <c r="HLH175" s="3"/>
      <c r="HLI175" s="3"/>
      <c r="HLJ175" s="3"/>
      <c r="HLK175" s="3"/>
      <c r="HLL175" s="3"/>
      <c r="HLM175" s="3"/>
      <c r="HLN175" s="3"/>
      <c r="HLO175" s="3"/>
      <c r="HLP175" s="3"/>
      <c r="HLQ175" s="3"/>
      <c r="HLR175" s="3"/>
      <c r="HLS175" s="3"/>
      <c r="HLT175" s="3"/>
      <c r="HLU175" s="3"/>
      <c r="HLV175" s="3"/>
      <c r="HLW175" s="3"/>
      <c r="HLX175" s="3"/>
      <c r="HLY175" s="3"/>
      <c r="HLZ175" s="3"/>
      <c r="HMA175" s="3"/>
      <c r="HMB175" s="3"/>
      <c r="HMC175" s="3"/>
      <c r="HMD175" s="3"/>
      <c r="HME175" s="3"/>
      <c r="HMF175" s="3"/>
      <c r="HMG175" s="3"/>
      <c r="HMH175" s="3"/>
      <c r="HMI175" s="3"/>
      <c r="HMJ175" s="3"/>
      <c r="HMK175" s="3"/>
      <c r="HML175" s="3"/>
      <c r="HMM175" s="3"/>
      <c r="HMN175" s="3"/>
      <c r="HMO175" s="3"/>
      <c r="HMP175" s="3"/>
      <c r="HMQ175" s="3"/>
      <c r="HMR175" s="3"/>
      <c r="HMS175" s="3"/>
      <c r="HMT175" s="3"/>
      <c r="HMU175" s="3"/>
      <c r="HMV175" s="3"/>
      <c r="HMW175" s="3"/>
      <c r="HMX175" s="3"/>
      <c r="HMY175" s="3"/>
      <c r="HMZ175" s="3"/>
      <c r="HNA175" s="3"/>
      <c r="HNB175" s="3"/>
      <c r="HNC175" s="3"/>
      <c r="HND175" s="3"/>
      <c r="HNE175" s="3"/>
      <c r="HNF175" s="3"/>
      <c r="HNG175" s="3"/>
      <c r="HNH175" s="3"/>
      <c r="HNI175" s="3"/>
      <c r="HNJ175" s="3"/>
      <c r="HNK175" s="3"/>
      <c r="HNL175" s="3"/>
      <c r="HNM175" s="3"/>
      <c r="HNN175" s="3"/>
      <c r="HNO175" s="3"/>
      <c r="HNP175" s="3"/>
      <c r="HNQ175" s="3"/>
      <c r="HNR175" s="3"/>
      <c r="HNS175" s="3"/>
      <c r="HNT175" s="3"/>
      <c r="HNU175" s="3"/>
      <c r="HNV175" s="3"/>
      <c r="HNW175" s="3"/>
      <c r="HNX175" s="3"/>
      <c r="HNY175" s="3"/>
      <c r="HNZ175" s="3"/>
      <c r="HOA175" s="3"/>
      <c r="HOB175" s="3"/>
      <c r="HOC175" s="3"/>
      <c r="HOD175" s="3"/>
      <c r="HOE175" s="3"/>
      <c r="HOF175" s="3"/>
      <c r="HOG175" s="3"/>
      <c r="HOH175" s="3"/>
      <c r="HOI175" s="3"/>
      <c r="HOJ175" s="3"/>
      <c r="HOK175" s="3"/>
      <c r="HOL175" s="3"/>
      <c r="HOM175" s="3"/>
      <c r="HON175" s="3"/>
      <c r="HOO175" s="3"/>
      <c r="HOP175" s="3"/>
      <c r="HOQ175" s="3"/>
      <c r="HOR175" s="3"/>
      <c r="HOS175" s="3"/>
      <c r="HOT175" s="3"/>
      <c r="HOU175" s="3"/>
      <c r="HOV175" s="3"/>
      <c r="HOW175" s="3"/>
      <c r="HOX175" s="3"/>
      <c r="HOY175" s="3"/>
      <c r="HOZ175" s="3"/>
      <c r="HPA175" s="3"/>
      <c r="HPB175" s="3"/>
      <c r="HPC175" s="3"/>
      <c r="HPD175" s="3"/>
      <c r="HPE175" s="3"/>
      <c r="HPF175" s="3"/>
      <c r="HPG175" s="3"/>
      <c r="HPH175" s="3"/>
      <c r="HPI175" s="3"/>
      <c r="HPJ175" s="3"/>
      <c r="HPK175" s="3"/>
      <c r="HPL175" s="3"/>
      <c r="HPM175" s="3"/>
      <c r="HPN175" s="3"/>
      <c r="HPO175" s="3"/>
      <c r="HPP175" s="3"/>
      <c r="HPQ175" s="3"/>
      <c r="HPR175" s="3"/>
      <c r="HPS175" s="3"/>
      <c r="HPT175" s="3"/>
      <c r="HPU175" s="3"/>
      <c r="HPV175" s="3"/>
      <c r="HPW175" s="3"/>
      <c r="HPX175" s="3"/>
      <c r="HPY175" s="3"/>
      <c r="HPZ175" s="3"/>
      <c r="HQA175" s="3"/>
      <c r="HQB175" s="3"/>
      <c r="HQC175" s="3"/>
      <c r="HQD175" s="3"/>
      <c r="HQE175" s="3"/>
      <c r="HQF175" s="3"/>
      <c r="HQG175" s="3"/>
      <c r="HQH175" s="3"/>
      <c r="HQI175" s="3"/>
      <c r="HQJ175" s="3"/>
      <c r="HQK175" s="3"/>
      <c r="HQL175" s="3"/>
      <c r="HQM175" s="3"/>
      <c r="HQN175" s="3"/>
      <c r="HQO175" s="3"/>
      <c r="HQP175" s="3"/>
      <c r="HQQ175" s="3"/>
      <c r="HQR175" s="3"/>
      <c r="HQS175" s="3"/>
      <c r="HQT175" s="3"/>
      <c r="HQU175" s="3"/>
      <c r="HQV175" s="3"/>
      <c r="HQW175" s="3"/>
      <c r="HQX175" s="3"/>
      <c r="HQY175" s="3"/>
      <c r="HQZ175" s="3"/>
      <c r="HRA175" s="3"/>
      <c r="HRB175" s="3"/>
      <c r="HRC175" s="3"/>
      <c r="HRD175" s="3"/>
      <c r="HRE175" s="3"/>
      <c r="HRF175" s="3"/>
      <c r="HRG175" s="3"/>
      <c r="HRH175" s="3"/>
      <c r="HRI175" s="3"/>
      <c r="HRJ175" s="3"/>
      <c r="HRK175" s="3"/>
      <c r="HRL175" s="3"/>
      <c r="HRM175" s="3"/>
      <c r="HRN175" s="3"/>
      <c r="HRO175" s="3"/>
      <c r="HRP175" s="3"/>
      <c r="HRQ175" s="3"/>
      <c r="HRR175" s="3"/>
      <c r="HRS175" s="3"/>
      <c r="HRT175" s="3"/>
      <c r="HRU175" s="3"/>
      <c r="HRV175" s="3"/>
      <c r="HRW175" s="3"/>
      <c r="HRX175" s="3"/>
      <c r="HRY175" s="3"/>
      <c r="HRZ175" s="3"/>
      <c r="HSA175" s="3"/>
      <c r="HSB175" s="3"/>
      <c r="HSC175" s="3"/>
      <c r="HSD175" s="3"/>
      <c r="HSE175" s="3"/>
      <c r="HSF175" s="3"/>
      <c r="HSG175" s="3"/>
      <c r="HSH175" s="3"/>
      <c r="HSI175" s="3"/>
      <c r="HSJ175" s="3"/>
      <c r="HSK175" s="3"/>
      <c r="HSL175" s="3"/>
      <c r="HSM175" s="3"/>
      <c r="HSN175" s="3"/>
      <c r="HSO175" s="3"/>
      <c r="HSP175" s="3"/>
      <c r="HSQ175" s="3"/>
      <c r="HSR175" s="3"/>
      <c r="HSS175" s="3"/>
      <c r="HST175" s="3"/>
      <c r="HSU175" s="3"/>
      <c r="HSV175" s="3"/>
      <c r="HSW175" s="3"/>
      <c r="HSX175" s="3"/>
      <c r="HSY175" s="3"/>
      <c r="HSZ175" s="3"/>
      <c r="HTA175" s="3"/>
      <c r="HTB175" s="3"/>
      <c r="HTC175" s="3"/>
      <c r="HTD175" s="3"/>
      <c r="HTE175" s="3"/>
      <c r="HTF175" s="3"/>
      <c r="HTG175" s="3"/>
      <c r="HTH175" s="3"/>
      <c r="HTI175" s="3"/>
      <c r="HTJ175" s="3"/>
      <c r="HTK175" s="3"/>
      <c r="HTL175" s="3"/>
      <c r="HTM175" s="3"/>
      <c r="HTN175" s="3"/>
      <c r="HTO175" s="3"/>
      <c r="HTP175" s="3"/>
      <c r="HTQ175" s="3"/>
      <c r="HTR175" s="3"/>
      <c r="HTS175" s="3"/>
      <c r="HTT175" s="3"/>
      <c r="HTU175" s="3"/>
      <c r="HTV175" s="3"/>
      <c r="HTW175" s="3"/>
      <c r="HTX175" s="3"/>
      <c r="HTY175" s="3"/>
      <c r="HTZ175" s="3"/>
      <c r="HUA175" s="3"/>
      <c r="HUB175" s="3"/>
      <c r="HUC175" s="3"/>
      <c r="HUD175" s="3"/>
      <c r="HUE175" s="3"/>
      <c r="HUF175" s="3"/>
      <c r="HUG175" s="3"/>
      <c r="HUH175" s="3"/>
      <c r="HUI175" s="3"/>
      <c r="HUJ175" s="3"/>
      <c r="HUK175" s="3"/>
      <c r="HUL175" s="3"/>
      <c r="HUM175" s="3"/>
      <c r="HUN175" s="3"/>
      <c r="HUO175" s="3"/>
      <c r="HUP175" s="3"/>
      <c r="HUQ175" s="3"/>
      <c r="HUR175" s="3"/>
      <c r="HUS175" s="3"/>
      <c r="HUT175" s="3"/>
      <c r="HUU175" s="3"/>
      <c r="HUV175" s="3"/>
      <c r="HUW175" s="3"/>
      <c r="HUX175" s="3"/>
      <c r="HUY175" s="3"/>
      <c r="HUZ175" s="3"/>
      <c r="HVA175" s="3"/>
      <c r="HVB175" s="3"/>
      <c r="HVC175" s="3"/>
      <c r="HVD175" s="3"/>
      <c r="HVE175" s="3"/>
      <c r="HVF175" s="3"/>
      <c r="HVG175" s="3"/>
      <c r="HVH175" s="3"/>
      <c r="HVI175" s="3"/>
      <c r="HVJ175" s="3"/>
      <c r="HVK175" s="3"/>
      <c r="HVL175" s="3"/>
      <c r="HVM175" s="3"/>
      <c r="HVN175" s="3"/>
      <c r="HVO175" s="3"/>
      <c r="HVP175" s="3"/>
      <c r="HVQ175" s="3"/>
      <c r="HVR175" s="3"/>
      <c r="HVS175" s="3"/>
      <c r="HVT175" s="3"/>
      <c r="HVU175" s="3"/>
      <c r="HVV175" s="3"/>
      <c r="HVW175" s="3"/>
      <c r="HVX175" s="3"/>
      <c r="HVY175" s="3"/>
      <c r="HVZ175" s="3"/>
      <c r="HWA175" s="3"/>
      <c r="HWB175" s="3"/>
      <c r="HWC175" s="3"/>
      <c r="HWD175" s="3"/>
      <c r="HWE175" s="3"/>
      <c r="HWF175" s="3"/>
      <c r="HWG175" s="3"/>
      <c r="HWH175" s="3"/>
      <c r="HWI175" s="3"/>
      <c r="HWJ175" s="3"/>
      <c r="HWK175" s="3"/>
      <c r="HWL175" s="3"/>
      <c r="HWM175" s="3"/>
      <c r="HWN175" s="3"/>
      <c r="HWO175" s="3"/>
      <c r="HWP175" s="3"/>
      <c r="HWQ175" s="3"/>
      <c r="HWR175" s="3"/>
      <c r="HWS175" s="3"/>
      <c r="HWT175" s="3"/>
      <c r="HWU175" s="3"/>
      <c r="HWV175" s="3"/>
      <c r="HWW175" s="3"/>
      <c r="HWX175" s="3"/>
      <c r="HWY175" s="3"/>
      <c r="HWZ175" s="3"/>
      <c r="HXA175" s="3"/>
      <c r="HXB175" s="3"/>
      <c r="HXC175" s="3"/>
      <c r="HXD175" s="3"/>
      <c r="HXE175" s="3"/>
      <c r="HXF175" s="3"/>
      <c r="HXG175" s="3"/>
      <c r="HXH175" s="3"/>
      <c r="HXI175" s="3"/>
      <c r="HXJ175" s="3"/>
      <c r="HXK175" s="3"/>
      <c r="HXL175" s="3"/>
      <c r="HXM175" s="3"/>
      <c r="HXN175" s="3"/>
      <c r="HXO175" s="3"/>
      <c r="HXP175" s="3"/>
      <c r="HXQ175" s="3"/>
      <c r="HXR175" s="3"/>
      <c r="HXS175" s="3"/>
      <c r="HXT175" s="3"/>
      <c r="HXU175" s="3"/>
      <c r="HXV175" s="3"/>
      <c r="HXW175" s="3"/>
      <c r="HXX175" s="3"/>
      <c r="HXY175" s="3"/>
      <c r="HXZ175" s="3"/>
      <c r="HYA175" s="3"/>
      <c r="HYB175" s="3"/>
      <c r="HYC175" s="3"/>
      <c r="HYD175" s="3"/>
      <c r="HYE175" s="3"/>
      <c r="HYF175" s="3"/>
      <c r="HYG175" s="3"/>
      <c r="HYH175" s="3"/>
      <c r="HYI175" s="3"/>
      <c r="HYJ175" s="3"/>
      <c r="HYK175" s="3"/>
      <c r="HYL175" s="3"/>
      <c r="HYM175" s="3"/>
      <c r="HYN175" s="3"/>
      <c r="HYO175" s="3"/>
      <c r="HYP175" s="3"/>
      <c r="HYQ175" s="3"/>
      <c r="HYR175" s="3"/>
      <c r="HYS175" s="3"/>
      <c r="HYT175" s="3"/>
      <c r="HYU175" s="3"/>
      <c r="HYV175" s="3"/>
      <c r="HYW175" s="3"/>
      <c r="HYX175" s="3"/>
      <c r="HYY175" s="3"/>
      <c r="HYZ175" s="3"/>
      <c r="HZA175" s="3"/>
      <c r="HZB175" s="3"/>
      <c r="HZC175" s="3"/>
      <c r="HZD175" s="3"/>
      <c r="HZE175" s="3"/>
      <c r="HZF175" s="3"/>
      <c r="HZG175" s="3"/>
      <c r="HZH175" s="3"/>
      <c r="HZI175" s="3"/>
      <c r="HZJ175" s="3"/>
      <c r="HZK175" s="3"/>
      <c r="HZL175" s="3"/>
      <c r="HZM175" s="3"/>
      <c r="HZN175" s="3"/>
      <c r="HZO175" s="3"/>
      <c r="HZP175" s="3"/>
      <c r="HZQ175" s="3"/>
      <c r="HZR175" s="3"/>
      <c r="HZS175" s="3"/>
      <c r="HZT175" s="3"/>
      <c r="HZU175" s="3"/>
      <c r="HZV175" s="3"/>
      <c r="HZW175" s="3"/>
      <c r="HZX175" s="3"/>
      <c r="HZY175" s="3"/>
      <c r="HZZ175" s="3"/>
      <c r="IAA175" s="3"/>
      <c r="IAB175" s="3"/>
      <c r="IAC175" s="3"/>
      <c r="IAD175" s="3"/>
      <c r="IAE175" s="3"/>
      <c r="IAF175" s="3"/>
      <c r="IAG175" s="3"/>
      <c r="IAH175" s="3"/>
      <c r="IAI175" s="3"/>
      <c r="IAJ175" s="3"/>
      <c r="IAK175" s="3"/>
      <c r="IAL175" s="3"/>
      <c r="IAM175" s="3"/>
      <c r="IAN175" s="3"/>
      <c r="IAO175" s="3"/>
      <c r="IAP175" s="3"/>
      <c r="IAQ175" s="3"/>
      <c r="IAR175" s="3"/>
      <c r="IAS175" s="3"/>
      <c r="IAT175" s="3"/>
      <c r="IAU175" s="3"/>
      <c r="IAV175" s="3"/>
      <c r="IAW175" s="3"/>
      <c r="IAX175" s="3"/>
      <c r="IAY175" s="3"/>
      <c r="IAZ175" s="3"/>
      <c r="IBA175" s="3"/>
      <c r="IBB175" s="3"/>
      <c r="IBC175" s="3"/>
      <c r="IBD175" s="3"/>
      <c r="IBE175" s="3"/>
      <c r="IBF175" s="3"/>
      <c r="IBG175" s="3"/>
      <c r="IBH175" s="3"/>
      <c r="IBI175" s="3"/>
      <c r="IBJ175" s="3"/>
      <c r="IBK175" s="3"/>
      <c r="IBL175" s="3"/>
      <c r="IBM175" s="3"/>
      <c r="IBN175" s="3"/>
      <c r="IBO175" s="3"/>
      <c r="IBP175" s="3"/>
      <c r="IBQ175" s="3"/>
      <c r="IBR175" s="3"/>
      <c r="IBS175" s="3"/>
      <c r="IBT175" s="3"/>
      <c r="IBU175" s="3"/>
      <c r="IBV175" s="3"/>
      <c r="IBW175" s="3"/>
      <c r="IBX175" s="3"/>
      <c r="IBY175" s="3"/>
      <c r="IBZ175" s="3"/>
      <c r="ICA175" s="3"/>
      <c r="ICB175" s="3"/>
      <c r="ICC175" s="3"/>
      <c r="ICD175" s="3"/>
      <c r="ICE175" s="3"/>
      <c r="ICF175" s="3"/>
      <c r="ICG175" s="3"/>
      <c r="ICH175" s="3"/>
      <c r="ICI175" s="3"/>
      <c r="ICJ175" s="3"/>
      <c r="ICK175" s="3"/>
      <c r="ICL175" s="3"/>
      <c r="ICM175" s="3"/>
      <c r="ICN175" s="3"/>
      <c r="ICO175" s="3"/>
      <c r="ICP175" s="3"/>
      <c r="ICQ175" s="3"/>
      <c r="ICR175" s="3"/>
      <c r="ICS175" s="3"/>
      <c r="ICT175" s="3"/>
      <c r="ICU175" s="3"/>
      <c r="ICV175" s="3"/>
      <c r="ICW175" s="3"/>
      <c r="ICX175" s="3"/>
      <c r="ICY175" s="3"/>
      <c r="ICZ175" s="3"/>
      <c r="IDA175" s="3"/>
      <c r="IDB175" s="3"/>
      <c r="IDC175" s="3"/>
      <c r="IDD175" s="3"/>
      <c r="IDE175" s="3"/>
      <c r="IDF175" s="3"/>
      <c r="IDG175" s="3"/>
      <c r="IDH175" s="3"/>
      <c r="IDI175" s="3"/>
      <c r="IDJ175" s="3"/>
      <c r="IDK175" s="3"/>
      <c r="IDL175" s="3"/>
      <c r="IDM175" s="3"/>
      <c r="IDN175" s="3"/>
      <c r="IDO175" s="3"/>
      <c r="IDP175" s="3"/>
      <c r="IDQ175" s="3"/>
      <c r="IDR175" s="3"/>
      <c r="IDS175" s="3"/>
      <c r="IDT175" s="3"/>
      <c r="IDU175" s="3"/>
      <c r="IDV175" s="3"/>
      <c r="IDW175" s="3"/>
      <c r="IDX175" s="3"/>
      <c r="IDY175" s="3"/>
      <c r="IDZ175" s="3"/>
      <c r="IEA175" s="3"/>
      <c r="IEB175" s="3"/>
      <c r="IEC175" s="3"/>
      <c r="IED175" s="3"/>
      <c r="IEE175" s="3"/>
      <c r="IEF175" s="3"/>
      <c r="IEG175" s="3"/>
      <c r="IEH175" s="3"/>
      <c r="IEI175" s="3"/>
      <c r="IEJ175" s="3"/>
      <c r="IEK175" s="3"/>
      <c r="IEL175" s="3"/>
      <c r="IEM175" s="3"/>
      <c r="IEN175" s="3"/>
      <c r="IEO175" s="3"/>
      <c r="IEP175" s="3"/>
      <c r="IEQ175" s="3"/>
      <c r="IER175" s="3"/>
      <c r="IES175" s="3"/>
      <c r="IET175" s="3"/>
      <c r="IEU175" s="3"/>
      <c r="IEV175" s="3"/>
      <c r="IEW175" s="3"/>
      <c r="IEX175" s="3"/>
      <c r="IEY175" s="3"/>
      <c r="IEZ175" s="3"/>
      <c r="IFA175" s="3"/>
      <c r="IFB175" s="3"/>
      <c r="IFC175" s="3"/>
      <c r="IFD175" s="3"/>
      <c r="IFE175" s="3"/>
      <c r="IFF175" s="3"/>
      <c r="IFG175" s="3"/>
      <c r="IFH175" s="3"/>
      <c r="IFI175" s="3"/>
      <c r="IFJ175" s="3"/>
      <c r="IFK175" s="3"/>
      <c r="IFL175" s="3"/>
      <c r="IFM175" s="3"/>
      <c r="IFN175" s="3"/>
      <c r="IFO175" s="3"/>
      <c r="IFP175" s="3"/>
      <c r="IFQ175" s="3"/>
      <c r="IFR175" s="3"/>
      <c r="IFS175" s="3"/>
      <c r="IFT175" s="3"/>
      <c r="IFU175" s="3"/>
      <c r="IFV175" s="3"/>
      <c r="IFW175" s="3"/>
      <c r="IFX175" s="3"/>
      <c r="IFY175" s="3"/>
      <c r="IFZ175" s="3"/>
      <c r="IGA175" s="3"/>
      <c r="IGB175" s="3"/>
      <c r="IGC175" s="3"/>
      <c r="IGD175" s="3"/>
      <c r="IGE175" s="3"/>
      <c r="IGF175" s="3"/>
      <c r="IGG175" s="3"/>
      <c r="IGH175" s="3"/>
      <c r="IGI175" s="3"/>
      <c r="IGJ175" s="3"/>
      <c r="IGK175" s="3"/>
      <c r="IGL175" s="3"/>
      <c r="IGM175" s="3"/>
      <c r="IGN175" s="3"/>
      <c r="IGO175" s="3"/>
      <c r="IGP175" s="3"/>
      <c r="IGQ175" s="3"/>
      <c r="IGR175" s="3"/>
      <c r="IGS175" s="3"/>
      <c r="IGT175" s="3"/>
      <c r="IGU175" s="3"/>
      <c r="IGV175" s="3"/>
      <c r="IGW175" s="3"/>
      <c r="IGX175" s="3"/>
      <c r="IGY175" s="3"/>
      <c r="IGZ175" s="3"/>
      <c r="IHA175" s="3"/>
      <c r="IHB175" s="3"/>
      <c r="IHC175" s="3"/>
      <c r="IHD175" s="3"/>
      <c r="IHE175" s="3"/>
      <c r="IHF175" s="3"/>
      <c r="IHG175" s="3"/>
      <c r="IHH175" s="3"/>
      <c r="IHI175" s="3"/>
      <c r="IHJ175" s="3"/>
      <c r="IHK175" s="3"/>
      <c r="IHL175" s="3"/>
      <c r="IHM175" s="3"/>
      <c r="IHN175" s="3"/>
      <c r="IHO175" s="3"/>
      <c r="IHP175" s="3"/>
      <c r="IHQ175" s="3"/>
      <c r="IHR175" s="3"/>
      <c r="IHS175" s="3"/>
      <c r="IHT175" s="3"/>
      <c r="IHU175" s="3"/>
      <c r="IHV175" s="3"/>
      <c r="IHW175" s="3"/>
      <c r="IHX175" s="3"/>
      <c r="IHY175" s="3"/>
      <c r="IHZ175" s="3"/>
      <c r="IIA175" s="3"/>
      <c r="IIB175" s="3"/>
      <c r="IIC175" s="3"/>
      <c r="IID175" s="3"/>
      <c r="IIE175" s="3"/>
      <c r="IIF175" s="3"/>
      <c r="IIG175" s="3"/>
      <c r="IIH175" s="3"/>
      <c r="III175" s="3"/>
      <c r="IIJ175" s="3"/>
      <c r="IIK175" s="3"/>
      <c r="IIL175" s="3"/>
      <c r="IIM175" s="3"/>
      <c r="IIN175" s="3"/>
      <c r="IIO175" s="3"/>
      <c r="IIP175" s="3"/>
      <c r="IIQ175" s="3"/>
      <c r="IIR175" s="3"/>
      <c r="IIS175" s="3"/>
      <c r="IIT175" s="3"/>
      <c r="IIU175" s="3"/>
      <c r="IIV175" s="3"/>
      <c r="IIW175" s="3"/>
      <c r="IIX175" s="3"/>
      <c r="IIY175" s="3"/>
      <c r="IIZ175" s="3"/>
      <c r="IJA175" s="3"/>
      <c r="IJB175" s="3"/>
      <c r="IJC175" s="3"/>
      <c r="IJD175" s="3"/>
      <c r="IJE175" s="3"/>
      <c r="IJF175" s="3"/>
      <c r="IJG175" s="3"/>
      <c r="IJH175" s="3"/>
      <c r="IJI175" s="3"/>
      <c r="IJJ175" s="3"/>
      <c r="IJK175" s="3"/>
      <c r="IJL175" s="3"/>
      <c r="IJM175" s="3"/>
      <c r="IJN175" s="3"/>
      <c r="IJO175" s="3"/>
      <c r="IJP175" s="3"/>
      <c r="IJQ175" s="3"/>
      <c r="IJR175" s="3"/>
      <c r="IJS175" s="3"/>
      <c r="IJT175" s="3"/>
      <c r="IJU175" s="3"/>
      <c r="IJV175" s="3"/>
      <c r="IJW175" s="3"/>
      <c r="IJX175" s="3"/>
      <c r="IJY175" s="3"/>
      <c r="IJZ175" s="3"/>
      <c r="IKA175" s="3"/>
      <c r="IKB175" s="3"/>
      <c r="IKC175" s="3"/>
      <c r="IKD175" s="3"/>
      <c r="IKE175" s="3"/>
      <c r="IKF175" s="3"/>
      <c r="IKG175" s="3"/>
      <c r="IKH175" s="3"/>
      <c r="IKI175" s="3"/>
      <c r="IKJ175" s="3"/>
      <c r="IKK175" s="3"/>
      <c r="IKL175" s="3"/>
      <c r="IKM175" s="3"/>
      <c r="IKN175" s="3"/>
      <c r="IKO175" s="3"/>
      <c r="IKP175" s="3"/>
      <c r="IKQ175" s="3"/>
      <c r="IKR175" s="3"/>
      <c r="IKS175" s="3"/>
      <c r="IKT175" s="3"/>
      <c r="IKU175" s="3"/>
      <c r="IKV175" s="3"/>
      <c r="IKW175" s="3"/>
      <c r="IKX175" s="3"/>
      <c r="IKY175" s="3"/>
      <c r="IKZ175" s="3"/>
      <c r="ILA175" s="3"/>
      <c r="ILB175" s="3"/>
      <c r="ILC175" s="3"/>
      <c r="ILD175" s="3"/>
      <c r="ILE175" s="3"/>
      <c r="ILF175" s="3"/>
      <c r="ILG175" s="3"/>
      <c r="ILH175" s="3"/>
      <c r="ILI175" s="3"/>
      <c r="ILJ175" s="3"/>
      <c r="ILK175" s="3"/>
      <c r="ILL175" s="3"/>
      <c r="ILM175" s="3"/>
      <c r="ILN175" s="3"/>
      <c r="ILO175" s="3"/>
      <c r="ILP175" s="3"/>
      <c r="ILQ175" s="3"/>
      <c r="ILR175" s="3"/>
      <c r="ILS175" s="3"/>
      <c r="ILT175" s="3"/>
      <c r="ILU175" s="3"/>
      <c r="ILV175" s="3"/>
      <c r="ILW175" s="3"/>
      <c r="ILX175" s="3"/>
      <c r="ILY175" s="3"/>
      <c r="ILZ175" s="3"/>
      <c r="IMA175" s="3"/>
      <c r="IMB175" s="3"/>
      <c r="IMC175" s="3"/>
      <c r="IMD175" s="3"/>
      <c r="IME175" s="3"/>
      <c r="IMF175" s="3"/>
      <c r="IMG175" s="3"/>
      <c r="IMH175" s="3"/>
      <c r="IMI175" s="3"/>
      <c r="IMJ175" s="3"/>
      <c r="IMK175" s="3"/>
      <c r="IML175" s="3"/>
      <c r="IMM175" s="3"/>
      <c r="IMN175" s="3"/>
      <c r="IMO175" s="3"/>
      <c r="IMP175" s="3"/>
      <c r="IMQ175" s="3"/>
      <c r="IMR175" s="3"/>
      <c r="IMS175" s="3"/>
      <c r="IMT175" s="3"/>
      <c r="IMU175" s="3"/>
      <c r="IMV175" s="3"/>
      <c r="IMW175" s="3"/>
      <c r="IMX175" s="3"/>
      <c r="IMY175" s="3"/>
      <c r="IMZ175" s="3"/>
      <c r="INA175" s="3"/>
      <c r="INB175" s="3"/>
      <c r="INC175" s="3"/>
      <c r="IND175" s="3"/>
      <c r="INE175" s="3"/>
      <c r="INF175" s="3"/>
      <c r="ING175" s="3"/>
      <c r="INH175" s="3"/>
      <c r="INI175" s="3"/>
      <c r="INJ175" s="3"/>
      <c r="INK175" s="3"/>
      <c r="INL175" s="3"/>
      <c r="INM175" s="3"/>
      <c r="INN175" s="3"/>
      <c r="INO175" s="3"/>
      <c r="INP175" s="3"/>
      <c r="INQ175" s="3"/>
      <c r="INR175" s="3"/>
      <c r="INS175" s="3"/>
      <c r="INT175" s="3"/>
      <c r="INU175" s="3"/>
      <c r="INV175" s="3"/>
      <c r="INW175" s="3"/>
      <c r="INX175" s="3"/>
      <c r="INY175" s="3"/>
      <c r="INZ175" s="3"/>
      <c r="IOA175" s="3"/>
      <c r="IOB175" s="3"/>
      <c r="IOC175" s="3"/>
      <c r="IOD175" s="3"/>
      <c r="IOE175" s="3"/>
      <c r="IOF175" s="3"/>
      <c r="IOG175" s="3"/>
      <c r="IOH175" s="3"/>
      <c r="IOI175" s="3"/>
      <c r="IOJ175" s="3"/>
      <c r="IOK175" s="3"/>
      <c r="IOL175" s="3"/>
      <c r="IOM175" s="3"/>
      <c r="ION175" s="3"/>
      <c r="IOO175" s="3"/>
      <c r="IOP175" s="3"/>
      <c r="IOQ175" s="3"/>
      <c r="IOR175" s="3"/>
      <c r="IOS175" s="3"/>
      <c r="IOT175" s="3"/>
      <c r="IOU175" s="3"/>
      <c r="IOV175" s="3"/>
      <c r="IOW175" s="3"/>
      <c r="IOX175" s="3"/>
      <c r="IOY175" s="3"/>
      <c r="IOZ175" s="3"/>
      <c r="IPA175" s="3"/>
      <c r="IPB175" s="3"/>
      <c r="IPC175" s="3"/>
      <c r="IPD175" s="3"/>
      <c r="IPE175" s="3"/>
      <c r="IPF175" s="3"/>
      <c r="IPG175" s="3"/>
      <c r="IPH175" s="3"/>
      <c r="IPI175" s="3"/>
      <c r="IPJ175" s="3"/>
      <c r="IPK175" s="3"/>
      <c r="IPL175" s="3"/>
      <c r="IPM175" s="3"/>
      <c r="IPN175" s="3"/>
      <c r="IPO175" s="3"/>
      <c r="IPP175" s="3"/>
      <c r="IPQ175" s="3"/>
      <c r="IPR175" s="3"/>
      <c r="IPS175" s="3"/>
      <c r="IPT175" s="3"/>
      <c r="IPU175" s="3"/>
      <c r="IPV175" s="3"/>
      <c r="IPW175" s="3"/>
      <c r="IPX175" s="3"/>
      <c r="IPY175" s="3"/>
      <c r="IPZ175" s="3"/>
      <c r="IQA175" s="3"/>
      <c r="IQB175" s="3"/>
      <c r="IQC175" s="3"/>
      <c r="IQD175" s="3"/>
      <c r="IQE175" s="3"/>
      <c r="IQF175" s="3"/>
      <c r="IQG175" s="3"/>
      <c r="IQH175" s="3"/>
      <c r="IQI175" s="3"/>
      <c r="IQJ175" s="3"/>
      <c r="IQK175" s="3"/>
      <c r="IQL175" s="3"/>
      <c r="IQM175" s="3"/>
      <c r="IQN175" s="3"/>
      <c r="IQO175" s="3"/>
      <c r="IQP175" s="3"/>
      <c r="IQQ175" s="3"/>
      <c r="IQR175" s="3"/>
      <c r="IQS175" s="3"/>
      <c r="IQT175" s="3"/>
      <c r="IQU175" s="3"/>
      <c r="IQV175" s="3"/>
      <c r="IQW175" s="3"/>
      <c r="IQX175" s="3"/>
      <c r="IQY175" s="3"/>
      <c r="IQZ175" s="3"/>
      <c r="IRA175" s="3"/>
      <c r="IRB175" s="3"/>
      <c r="IRC175" s="3"/>
      <c r="IRD175" s="3"/>
      <c r="IRE175" s="3"/>
      <c r="IRF175" s="3"/>
      <c r="IRG175" s="3"/>
      <c r="IRH175" s="3"/>
      <c r="IRI175" s="3"/>
      <c r="IRJ175" s="3"/>
      <c r="IRK175" s="3"/>
      <c r="IRL175" s="3"/>
      <c r="IRM175" s="3"/>
      <c r="IRN175" s="3"/>
      <c r="IRO175" s="3"/>
      <c r="IRP175" s="3"/>
      <c r="IRQ175" s="3"/>
      <c r="IRR175" s="3"/>
      <c r="IRS175" s="3"/>
      <c r="IRT175" s="3"/>
      <c r="IRU175" s="3"/>
      <c r="IRV175" s="3"/>
      <c r="IRW175" s="3"/>
      <c r="IRX175" s="3"/>
      <c r="IRY175" s="3"/>
      <c r="IRZ175" s="3"/>
      <c r="ISA175" s="3"/>
      <c r="ISB175" s="3"/>
      <c r="ISC175" s="3"/>
      <c r="ISD175" s="3"/>
      <c r="ISE175" s="3"/>
      <c r="ISF175" s="3"/>
      <c r="ISG175" s="3"/>
      <c r="ISH175" s="3"/>
      <c r="ISI175" s="3"/>
      <c r="ISJ175" s="3"/>
      <c r="ISK175" s="3"/>
      <c r="ISL175" s="3"/>
      <c r="ISM175" s="3"/>
      <c r="ISN175" s="3"/>
      <c r="ISO175" s="3"/>
      <c r="ISP175" s="3"/>
      <c r="ISQ175" s="3"/>
      <c r="ISR175" s="3"/>
      <c r="ISS175" s="3"/>
      <c r="IST175" s="3"/>
      <c r="ISU175" s="3"/>
      <c r="ISV175" s="3"/>
      <c r="ISW175" s="3"/>
      <c r="ISX175" s="3"/>
      <c r="ISY175" s="3"/>
      <c r="ISZ175" s="3"/>
      <c r="ITA175" s="3"/>
      <c r="ITB175" s="3"/>
      <c r="ITC175" s="3"/>
      <c r="ITD175" s="3"/>
      <c r="ITE175" s="3"/>
      <c r="ITF175" s="3"/>
      <c r="ITG175" s="3"/>
      <c r="ITH175" s="3"/>
      <c r="ITI175" s="3"/>
      <c r="ITJ175" s="3"/>
      <c r="ITK175" s="3"/>
      <c r="ITL175" s="3"/>
      <c r="ITM175" s="3"/>
      <c r="ITN175" s="3"/>
      <c r="ITO175" s="3"/>
      <c r="ITP175" s="3"/>
      <c r="ITQ175" s="3"/>
      <c r="ITR175" s="3"/>
      <c r="ITS175" s="3"/>
      <c r="ITT175" s="3"/>
      <c r="ITU175" s="3"/>
      <c r="ITV175" s="3"/>
      <c r="ITW175" s="3"/>
      <c r="ITX175" s="3"/>
      <c r="ITY175" s="3"/>
      <c r="ITZ175" s="3"/>
      <c r="IUA175" s="3"/>
      <c r="IUB175" s="3"/>
      <c r="IUC175" s="3"/>
      <c r="IUD175" s="3"/>
      <c r="IUE175" s="3"/>
      <c r="IUF175" s="3"/>
      <c r="IUG175" s="3"/>
      <c r="IUH175" s="3"/>
      <c r="IUI175" s="3"/>
      <c r="IUJ175" s="3"/>
      <c r="IUK175" s="3"/>
      <c r="IUL175" s="3"/>
      <c r="IUM175" s="3"/>
      <c r="IUN175" s="3"/>
      <c r="IUO175" s="3"/>
      <c r="IUP175" s="3"/>
      <c r="IUQ175" s="3"/>
      <c r="IUR175" s="3"/>
      <c r="IUS175" s="3"/>
      <c r="IUT175" s="3"/>
      <c r="IUU175" s="3"/>
      <c r="IUV175" s="3"/>
      <c r="IUW175" s="3"/>
      <c r="IUX175" s="3"/>
      <c r="IUY175" s="3"/>
      <c r="IUZ175" s="3"/>
      <c r="IVA175" s="3"/>
      <c r="IVB175" s="3"/>
      <c r="IVC175" s="3"/>
      <c r="IVD175" s="3"/>
      <c r="IVE175" s="3"/>
      <c r="IVF175" s="3"/>
      <c r="IVG175" s="3"/>
      <c r="IVH175" s="3"/>
      <c r="IVI175" s="3"/>
      <c r="IVJ175" s="3"/>
      <c r="IVK175" s="3"/>
      <c r="IVL175" s="3"/>
      <c r="IVM175" s="3"/>
      <c r="IVN175" s="3"/>
      <c r="IVO175" s="3"/>
      <c r="IVP175" s="3"/>
      <c r="IVQ175" s="3"/>
      <c r="IVR175" s="3"/>
      <c r="IVS175" s="3"/>
      <c r="IVT175" s="3"/>
      <c r="IVU175" s="3"/>
      <c r="IVV175" s="3"/>
      <c r="IVW175" s="3"/>
      <c r="IVX175" s="3"/>
      <c r="IVY175" s="3"/>
      <c r="IVZ175" s="3"/>
      <c r="IWA175" s="3"/>
      <c r="IWB175" s="3"/>
      <c r="IWC175" s="3"/>
      <c r="IWD175" s="3"/>
      <c r="IWE175" s="3"/>
      <c r="IWF175" s="3"/>
      <c r="IWG175" s="3"/>
      <c r="IWH175" s="3"/>
      <c r="IWI175" s="3"/>
      <c r="IWJ175" s="3"/>
      <c r="IWK175" s="3"/>
      <c r="IWL175" s="3"/>
      <c r="IWM175" s="3"/>
      <c r="IWN175" s="3"/>
      <c r="IWO175" s="3"/>
      <c r="IWP175" s="3"/>
      <c r="IWQ175" s="3"/>
      <c r="IWR175" s="3"/>
      <c r="IWS175" s="3"/>
      <c r="IWT175" s="3"/>
      <c r="IWU175" s="3"/>
      <c r="IWV175" s="3"/>
      <c r="IWW175" s="3"/>
      <c r="IWX175" s="3"/>
      <c r="IWY175" s="3"/>
      <c r="IWZ175" s="3"/>
      <c r="IXA175" s="3"/>
      <c r="IXB175" s="3"/>
      <c r="IXC175" s="3"/>
      <c r="IXD175" s="3"/>
      <c r="IXE175" s="3"/>
      <c r="IXF175" s="3"/>
      <c r="IXG175" s="3"/>
      <c r="IXH175" s="3"/>
      <c r="IXI175" s="3"/>
      <c r="IXJ175" s="3"/>
      <c r="IXK175" s="3"/>
      <c r="IXL175" s="3"/>
      <c r="IXM175" s="3"/>
      <c r="IXN175" s="3"/>
      <c r="IXO175" s="3"/>
      <c r="IXP175" s="3"/>
      <c r="IXQ175" s="3"/>
      <c r="IXR175" s="3"/>
      <c r="IXS175" s="3"/>
      <c r="IXT175" s="3"/>
      <c r="IXU175" s="3"/>
      <c r="IXV175" s="3"/>
      <c r="IXW175" s="3"/>
      <c r="IXX175" s="3"/>
      <c r="IXY175" s="3"/>
      <c r="IXZ175" s="3"/>
      <c r="IYA175" s="3"/>
      <c r="IYB175" s="3"/>
      <c r="IYC175" s="3"/>
      <c r="IYD175" s="3"/>
      <c r="IYE175" s="3"/>
      <c r="IYF175" s="3"/>
      <c r="IYG175" s="3"/>
      <c r="IYH175" s="3"/>
      <c r="IYI175" s="3"/>
      <c r="IYJ175" s="3"/>
      <c r="IYK175" s="3"/>
      <c r="IYL175" s="3"/>
      <c r="IYM175" s="3"/>
      <c r="IYN175" s="3"/>
      <c r="IYO175" s="3"/>
      <c r="IYP175" s="3"/>
      <c r="IYQ175" s="3"/>
      <c r="IYR175" s="3"/>
      <c r="IYS175" s="3"/>
      <c r="IYT175" s="3"/>
      <c r="IYU175" s="3"/>
      <c r="IYV175" s="3"/>
      <c r="IYW175" s="3"/>
      <c r="IYX175" s="3"/>
      <c r="IYY175" s="3"/>
      <c r="IYZ175" s="3"/>
      <c r="IZA175" s="3"/>
      <c r="IZB175" s="3"/>
      <c r="IZC175" s="3"/>
      <c r="IZD175" s="3"/>
      <c r="IZE175" s="3"/>
      <c r="IZF175" s="3"/>
      <c r="IZG175" s="3"/>
      <c r="IZH175" s="3"/>
      <c r="IZI175" s="3"/>
      <c r="IZJ175" s="3"/>
      <c r="IZK175" s="3"/>
      <c r="IZL175" s="3"/>
      <c r="IZM175" s="3"/>
      <c r="IZN175" s="3"/>
      <c r="IZO175" s="3"/>
      <c r="IZP175" s="3"/>
      <c r="IZQ175" s="3"/>
      <c r="IZR175" s="3"/>
      <c r="IZS175" s="3"/>
      <c r="IZT175" s="3"/>
      <c r="IZU175" s="3"/>
      <c r="IZV175" s="3"/>
      <c r="IZW175" s="3"/>
      <c r="IZX175" s="3"/>
      <c r="IZY175" s="3"/>
      <c r="IZZ175" s="3"/>
      <c r="JAA175" s="3"/>
      <c r="JAB175" s="3"/>
      <c r="JAC175" s="3"/>
      <c r="JAD175" s="3"/>
      <c r="JAE175" s="3"/>
      <c r="JAF175" s="3"/>
      <c r="JAG175" s="3"/>
      <c r="JAH175" s="3"/>
      <c r="JAI175" s="3"/>
      <c r="JAJ175" s="3"/>
      <c r="JAK175" s="3"/>
      <c r="JAL175" s="3"/>
      <c r="JAM175" s="3"/>
      <c r="JAN175" s="3"/>
      <c r="JAO175" s="3"/>
      <c r="JAP175" s="3"/>
      <c r="JAQ175" s="3"/>
      <c r="JAR175" s="3"/>
      <c r="JAS175" s="3"/>
      <c r="JAT175" s="3"/>
      <c r="JAU175" s="3"/>
      <c r="JAV175" s="3"/>
      <c r="JAW175" s="3"/>
      <c r="JAX175" s="3"/>
      <c r="JAY175" s="3"/>
      <c r="JAZ175" s="3"/>
      <c r="JBA175" s="3"/>
      <c r="JBB175" s="3"/>
      <c r="JBC175" s="3"/>
      <c r="JBD175" s="3"/>
      <c r="JBE175" s="3"/>
      <c r="JBF175" s="3"/>
      <c r="JBG175" s="3"/>
      <c r="JBH175" s="3"/>
      <c r="JBI175" s="3"/>
      <c r="JBJ175" s="3"/>
      <c r="JBK175" s="3"/>
      <c r="JBL175" s="3"/>
      <c r="JBM175" s="3"/>
      <c r="JBN175" s="3"/>
      <c r="JBO175" s="3"/>
      <c r="JBP175" s="3"/>
      <c r="JBQ175" s="3"/>
      <c r="JBR175" s="3"/>
      <c r="JBS175" s="3"/>
      <c r="JBT175" s="3"/>
      <c r="JBU175" s="3"/>
      <c r="JBV175" s="3"/>
      <c r="JBW175" s="3"/>
      <c r="JBX175" s="3"/>
      <c r="JBY175" s="3"/>
      <c r="JBZ175" s="3"/>
      <c r="JCA175" s="3"/>
      <c r="JCB175" s="3"/>
      <c r="JCC175" s="3"/>
      <c r="JCD175" s="3"/>
      <c r="JCE175" s="3"/>
      <c r="JCF175" s="3"/>
      <c r="JCG175" s="3"/>
      <c r="JCH175" s="3"/>
      <c r="JCI175" s="3"/>
      <c r="JCJ175" s="3"/>
      <c r="JCK175" s="3"/>
      <c r="JCL175" s="3"/>
      <c r="JCM175" s="3"/>
      <c r="JCN175" s="3"/>
      <c r="JCO175" s="3"/>
      <c r="JCP175" s="3"/>
      <c r="JCQ175" s="3"/>
      <c r="JCR175" s="3"/>
      <c r="JCS175" s="3"/>
      <c r="JCT175" s="3"/>
      <c r="JCU175" s="3"/>
      <c r="JCV175" s="3"/>
      <c r="JCW175" s="3"/>
      <c r="JCX175" s="3"/>
      <c r="JCY175" s="3"/>
      <c r="JCZ175" s="3"/>
      <c r="JDA175" s="3"/>
      <c r="JDB175" s="3"/>
      <c r="JDC175" s="3"/>
      <c r="JDD175" s="3"/>
      <c r="JDE175" s="3"/>
      <c r="JDF175" s="3"/>
      <c r="JDG175" s="3"/>
      <c r="JDH175" s="3"/>
      <c r="JDI175" s="3"/>
      <c r="JDJ175" s="3"/>
      <c r="JDK175" s="3"/>
      <c r="JDL175" s="3"/>
      <c r="JDM175" s="3"/>
      <c r="JDN175" s="3"/>
      <c r="JDO175" s="3"/>
      <c r="JDP175" s="3"/>
      <c r="JDQ175" s="3"/>
      <c r="JDR175" s="3"/>
      <c r="JDS175" s="3"/>
      <c r="JDT175" s="3"/>
      <c r="JDU175" s="3"/>
      <c r="JDV175" s="3"/>
      <c r="JDW175" s="3"/>
      <c r="JDX175" s="3"/>
      <c r="JDY175" s="3"/>
      <c r="JDZ175" s="3"/>
      <c r="JEA175" s="3"/>
      <c r="JEB175" s="3"/>
      <c r="JEC175" s="3"/>
      <c r="JED175" s="3"/>
      <c r="JEE175" s="3"/>
      <c r="JEF175" s="3"/>
      <c r="JEG175" s="3"/>
      <c r="JEH175" s="3"/>
      <c r="JEI175" s="3"/>
      <c r="JEJ175" s="3"/>
      <c r="JEK175" s="3"/>
      <c r="JEL175" s="3"/>
      <c r="JEM175" s="3"/>
      <c r="JEN175" s="3"/>
      <c r="JEO175" s="3"/>
      <c r="JEP175" s="3"/>
      <c r="JEQ175" s="3"/>
      <c r="JER175" s="3"/>
      <c r="JES175" s="3"/>
      <c r="JET175" s="3"/>
      <c r="JEU175" s="3"/>
      <c r="JEV175" s="3"/>
      <c r="JEW175" s="3"/>
      <c r="JEX175" s="3"/>
      <c r="JEY175" s="3"/>
      <c r="JEZ175" s="3"/>
      <c r="JFA175" s="3"/>
      <c r="JFB175" s="3"/>
      <c r="JFC175" s="3"/>
      <c r="JFD175" s="3"/>
      <c r="JFE175" s="3"/>
      <c r="JFF175" s="3"/>
      <c r="JFG175" s="3"/>
      <c r="JFH175" s="3"/>
      <c r="JFI175" s="3"/>
      <c r="JFJ175" s="3"/>
      <c r="JFK175" s="3"/>
      <c r="JFL175" s="3"/>
      <c r="JFM175" s="3"/>
      <c r="JFN175" s="3"/>
      <c r="JFO175" s="3"/>
      <c r="JFP175" s="3"/>
      <c r="JFQ175" s="3"/>
      <c r="JFR175" s="3"/>
      <c r="JFS175" s="3"/>
      <c r="JFT175" s="3"/>
      <c r="JFU175" s="3"/>
      <c r="JFV175" s="3"/>
      <c r="JFW175" s="3"/>
      <c r="JFX175" s="3"/>
      <c r="JFY175" s="3"/>
      <c r="JFZ175" s="3"/>
      <c r="JGA175" s="3"/>
      <c r="JGB175" s="3"/>
      <c r="JGC175" s="3"/>
      <c r="JGD175" s="3"/>
      <c r="JGE175" s="3"/>
      <c r="JGF175" s="3"/>
      <c r="JGG175" s="3"/>
      <c r="JGH175" s="3"/>
      <c r="JGI175" s="3"/>
      <c r="JGJ175" s="3"/>
      <c r="JGK175" s="3"/>
      <c r="JGL175" s="3"/>
      <c r="JGM175" s="3"/>
      <c r="JGN175" s="3"/>
      <c r="JGO175" s="3"/>
      <c r="JGP175" s="3"/>
      <c r="JGQ175" s="3"/>
      <c r="JGR175" s="3"/>
      <c r="JGS175" s="3"/>
      <c r="JGT175" s="3"/>
      <c r="JGU175" s="3"/>
      <c r="JGV175" s="3"/>
      <c r="JGW175" s="3"/>
      <c r="JGX175" s="3"/>
      <c r="JGY175" s="3"/>
      <c r="JGZ175" s="3"/>
      <c r="JHA175" s="3"/>
      <c r="JHB175" s="3"/>
      <c r="JHC175" s="3"/>
      <c r="JHD175" s="3"/>
      <c r="JHE175" s="3"/>
      <c r="JHF175" s="3"/>
      <c r="JHG175" s="3"/>
      <c r="JHH175" s="3"/>
      <c r="JHI175" s="3"/>
      <c r="JHJ175" s="3"/>
      <c r="JHK175" s="3"/>
      <c r="JHL175" s="3"/>
      <c r="JHM175" s="3"/>
      <c r="JHN175" s="3"/>
      <c r="JHO175" s="3"/>
      <c r="JHP175" s="3"/>
      <c r="JHQ175" s="3"/>
      <c r="JHR175" s="3"/>
      <c r="JHS175" s="3"/>
      <c r="JHT175" s="3"/>
      <c r="JHU175" s="3"/>
      <c r="JHV175" s="3"/>
      <c r="JHW175" s="3"/>
      <c r="JHX175" s="3"/>
      <c r="JHY175" s="3"/>
      <c r="JHZ175" s="3"/>
      <c r="JIA175" s="3"/>
      <c r="JIB175" s="3"/>
      <c r="JIC175" s="3"/>
      <c r="JID175" s="3"/>
      <c r="JIE175" s="3"/>
      <c r="JIF175" s="3"/>
      <c r="JIG175" s="3"/>
      <c r="JIH175" s="3"/>
      <c r="JII175" s="3"/>
      <c r="JIJ175" s="3"/>
      <c r="JIK175" s="3"/>
      <c r="JIL175" s="3"/>
      <c r="JIM175" s="3"/>
      <c r="JIN175" s="3"/>
      <c r="JIO175" s="3"/>
      <c r="JIP175" s="3"/>
      <c r="JIQ175" s="3"/>
      <c r="JIR175" s="3"/>
      <c r="JIS175" s="3"/>
      <c r="JIT175" s="3"/>
      <c r="JIU175" s="3"/>
      <c r="JIV175" s="3"/>
      <c r="JIW175" s="3"/>
      <c r="JIX175" s="3"/>
      <c r="JIY175" s="3"/>
      <c r="JIZ175" s="3"/>
      <c r="JJA175" s="3"/>
      <c r="JJB175" s="3"/>
      <c r="JJC175" s="3"/>
      <c r="JJD175" s="3"/>
      <c r="JJE175" s="3"/>
      <c r="JJF175" s="3"/>
      <c r="JJG175" s="3"/>
      <c r="JJH175" s="3"/>
      <c r="JJI175" s="3"/>
      <c r="JJJ175" s="3"/>
      <c r="JJK175" s="3"/>
      <c r="JJL175" s="3"/>
      <c r="JJM175" s="3"/>
      <c r="JJN175" s="3"/>
      <c r="JJO175" s="3"/>
      <c r="JJP175" s="3"/>
      <c r="JJQ175" s="3"/>
      <c r="JJR175" s="3"/>
      <c r="JJS175" s="3"/>
      <c r="JJT175" s="3"/>
      <c r="JJU175" s="3"/>
      <c r="JJV175" s="3"/>
      <c r="JJW175" s="3"/>
      <c r="JJX175" s="3"/>
      <c r="JJY175" s="3"/>
      <c r="JJZ175" s="3"/>
      <c r="JKA175" s="3"/>
      <c r="JKB175" s="3"/>
      <c r="JKC175" s="3"/>
      <c r="JKD175" s="3"/>
      <c r="JKE175" s="3"/>
      <c r="JKF175" s="3"/>
      <c r="JKG175" s="3"/>
      <c r="JKH175" s="3"/>
      <c r="JKI175" s="3"/>
      <c r="JKJ175" s="3"/>
      <c r="JKK175" s="3"/>
      <c r="JKL175" s="3"/>
      <c r="JKM175" s="3"/>
      <c r="JKN175" s="3"/>
      <c r="JKO175" s="3"/>
      <c r="JKP175" s="3"/>
      <c r="JKQ175" s="3"/>
      <c r="JKR175" s="3"/>
      <c r="JKS175" s="3"/>
      <c r="JKT175" s="3"/>
      <c r="JKU175" s="3"/>
      <c r="JKV175" s="3"/>
      <c r="JKW175" s="3"/>
      <c r="JKX175" s="3"/>
      <c r="JKY175" s="3"/>
      <c r="JKZ175" s="3"/>
      <c r="JLA175" s="3"/>
      <c r="JLB175" s="3"/>
      <c r="JLC175" s="3"/>
      <c r="JLD175" s="3"/>
      <c r="JLE175" s="3"/>
      <c r="JLF175" s="3"/>
      <c r="JLG175" s="3"/>
      <c r="JLH175" s="3"/>
      <c r="JLI175" s="3"/>
      <c r="JLJ175" s="3"/>
      <c r="JLK175" s="3"/>
      <c r="JLL175" s="3"/>
      <c r="JLM175" s="3"/>
      <c r="JLN175" s="3"/>
      <c r="JLO175" s="3"/>
      <c r="JLP175" s="3"/>
      <c r="JLQ175" s="3"/>
      <c r="JLR175" s="3"/>
      <c r="JLS175" s="3"/>
      <c r="JLT175" s="3"/>
      <c r="JLU175" s="3"/>
      <c r="JLV175" s="3"/>
      <c r="JLW175" s="3"/>
      <c r="JLX175" s="3"/>
      <c r="JLY175" s="3"/>
      <c r="JLZ175" s="3"/>
      <c r="JMA175" s="3"/>
      <c r="JMB175" s="3"/>
      <c r="JMC175" s="3"/>
      <c r="JMD175" s="3"/>
      <c r="JME175" s="3"/>
      <c r="JMF175" s="3"/>
      <c r="JMG175" s="3"/>
      <c r="JMH175" s="3"/>
      <c r="JMI175" s="3"/>
      <c r="JMJ175" s="3"/>
      <c r="JMK175" s="3"/>
      <c r="JML175" s="3"/>
      <c r="JMM175" s="3"/>
      <c r="JMN175" s="3"/>
      <c r="JMO175" s="3"/>
      <c r="JMP175" s="3"/>
      <c r="JMQ175" s="3"/>
      <c r="JMR175" s="3"/>
      <c r="JMS175" s="3"/>
      <c r="JMT175" s="3"/>
      <c r="JMU175" s="3"/>
      <c r="JMV175" s="3"/>
      <c r="JMW175" s="3"/>
      <c r="JMX175" s="3"/>
      <c r="JMY175" s="3"/>
      <c r="JMZ175" s="3"/>
      <c r="JNA175" s="3"/>
      <c r="JNB175" s="3"/>
      <c r="JNC175" s="3"/>
      <c r="JND175" s="3"/>
      <c r="JNE175" s="3"/>
      <c r="JNF175" s="3"/>
      <c r="JNG175" s="3"/>
      <c r="JNH175" s="3"/>
      <c r="JNI175" s="3"/>
      <c r="JNJ175" s="3"/>
      <c r="JNK175" s="3"/>
      <c r="JNL175" s="3"/>
      <c r="JNM175" s="3"/>
      <c r="JNN175" s="3"/>
      <c r="JNO175" s="3"/>
      <c r="JNP175" s="3"/>
      <c r="JNQ175" s="3"/>
      <c r="JNR175" s="3"/>
      <c r="JNS175" s="3"/>
      <c r="JNT175" s="3"/>
      <c r="JNU175" s="3"/>
      <c r="JNV175" s="3"/>
      <c r="JNW175" s="3"/>
      <c r="JNX175" s="3"/>
      <c r="JNY175" s="3"/>
      <c r="JNZ175" s="3"/>
      <c r="JOA175" s="3"/>
      <c r="JOB175" s="3"/>
      <c r="JOC175" s="3"/>
      <c r="JOD175" s="3"/>
      <c r="JOE175" s="3"/>
      <c r="JOF175" s="3"/>
      <c r="JOG175" s="3"/>
      <c r="JOH175" s="3"/>
      <c r="JOI175" s="3"/>
      <c r="JOJ175" s="3"/>
      <c r="JOK175" s="3"/>
      <c r="JOL175" s="3"/>
      <c r="JOM175" s="3"/>
      <c r="JON175" s="3"/>
      <c r="JOO175" s="3"/>
      <c r="JOP175" s="3"/>
      <c r="JOQ175" s="3"/>
      <c r="JOR175" s="3"/>
      <c r="JOS175" s="3"/>
      <c r="JOT175" s="3"/>
      <c r="JOU175" s="3"/>
      <c r="JOV175" s="3"/>
      <c r="JOW175" s="3"/>
      <c r="JOX175" s="3"/>
      <c r="JOY175" s="3"/>
      <c r="JOZ175" s="3"/>
      <c r="JPA175" s="3"/>
      <c r="JPB175" s="3"/>
      <c r="JPC175" s="3"/>
      <c r="JPD175" s="3"/>
      <c r="JPE175" s="3"/>
      <c r="JPF175" s="3"/>
      <c r="JPG175" s="3"/>
      <c r="JPH175" s="3"/>
      <c r="JPI175" s="3"/>
      <c r="JPJ175" s="3"/>
      <c r="JPK175" s="3"/>
      <c r="JPL175" s="3"/>
      <c r="JPM175" s="3"/>
      <c r="JPN175" s="3"/>
      <c r="JPO175" s="3"/>
      <c r="JPP175" s="3"/>
      <c r="JPQ175" s="3"/>
      <c r="JPR175" s="3"/>
      <c r="JPS175" s="3"/>
      <c r="JPT175" s="3"/>
      <c r="JPU175" s="3"/>
      <c r="JPV175" s="3"/>
      <c r="JPW175" s="3"/>
      <c r="JPX175" s="3"/>
      <c r="JPY175" s="3"/>
      <c r="JPZ175" s="3"/>
      <c r="JQA175" s="3"/>
      <c r="JQB175" s="3"/>
      <c r="JQC175" s="3"/>
      <c r="JQD175" s="3"/>
      <c r="JQE175" s="3"/>
      <c r="JQF175" s="3"/>
      <c r="JQG175" s="3"/>
      <c r="JQH175" s="3"/>
      <c r="JQI175" s="3"/>
      <c r="JQJ175" s="3"/>
      <c r="JQK175" s="3"/>
      <c r="JQL175" s="3"/>
      <c r="JQM175" s="3"/>
      <c r="JQN175" s="3"/>
      <c r="JQO175" s="3"/>
      <c r="JQP175" s="3"/>
      <c r="JQQ175" s="3"/>
      <c r="JQR175" s="3"/>
      <c r="JQS175" s="3"/>
      <c r="JQT175" s="3"/>
      <c r="JQU175" s="3"/>
      <c r="JQV175" s="3"/>
      <c r="JQW175" s="3"/>
      <c r="JQX175" s="3"/>
      <c r="JQY175" s="3"/>
      <c r="JQZ175" s="3"/>
      <c r="JRA175" s="3"/>
      <c r="JRB175" s="3"/>
      <c r="JRC175" s="3"/>
      <c r="JRD175" s="3"/>
      <c r="JRE175" s="3"/>
      <c r="JRF175" s="3"/>
      <c r="JRG175" s="3"/>
      <c r="JRH175" s="3"/>
      <c r="JRI175" s="3"/>
      <c r="JRJ175" s="3"/>
      <c r="JRK175" s="3"/>
      <c r="JRL175" s="3"/>
      <c r="JRM175" s="3"/>
      <c r="JRN175" s="3"/>
      <c r="JRO175" s="3"/>
      <c r="JRP175" s="3"/>
      <c r="JRQ175" s="3"/>
      <c r="JRR175" s="3"/>
      <c r="JRS175" s="3"/>
      <c r="JRT175" s="3"/>
      <c r="JRU175" s="3"/>
      <c r="JRV175" s="3"/>
      <c r="JRW175" s="3"/>
      <c r="JRX175" s="3"/>
      <c r="JRY175" s="3"/>
      <c r="JRZ175" s="3"/>
      <c r="JSA175" s="3"/>
      <c r="JSB175" s="3"/>
      <c r="JSC175" s="3"/>
      <c r="JSD175" s="3"/>
      <c r="JSE175" s="3"/>
      <c r="JSF175" s="3"/>
      <c r="JSG175" s="3"/>
      <c r="JSH175" s="3"/>
      <c r="JSI175" s="3"/>
      <c r="JSJ175" s="3"/>
      <c r="JSK175" s="3"/>
      <c r="JSL175" s="3"/>
      <c r="JSM175" s="3"/>
      <c r="JSN175" s="3"/>
      <c r="JSO175" s="3"/>
      <c r="JSP175" s="3"/>
      <c r="JSQ175" s="3"/>
      <c r="JSR175" s="3"/>
      <c r="JSS175" s="3"/>
      <c r="JST175" s="3"/>
      <c r="JSU175" s="3"/>
      <c r="JSV175" s="3"/>
      <c r="JSW175" s="3"/>
      <c r="JSX175" s="3"/>
      <c r="JSY175" s="3"/>
      <c r="JSZ175" s="3"/>
      <c r="JTA175" s="3"/>
      <c r="JTB175" s="3"/>
      <c r="JTC175" s="3"/>
      <c r="JTD175" s="3"/>
      <c r="JTE175" s="3"/>
      <c r="JTF175" s="3"/>
      <c r="JTG175" s="3"/>
      <c r="JTH175" s="3"/>
      <c r="JTI175" s="3"/>
      <c r="JTJ175" s="3"/>
      <c r="JTK175" s="3"/>
      <c r="JTL175" s="3"/>
      <c r="JTM175" s="3"/>
      <c r="JTN175" s="3"/>
      <c r="JTO175" s="3"/>
      <c r="JTP175" s="3"/>
      <c r="JTQ175" s="3"/>
      <c r="JTR175" s="3"/>
      <c r="JTS175" s="3"/>
      <c r="JTT175" s="3"/>
      <c r="JTU175" s="3"/>
      <c r="JTV175" s="3"/>
      <c r="JTW175" s="3"/>
      <c r="JTX175" s="3"/>
      <c r="JTY175" s="3"/>
      <c r="JTZ175" s="3"/>
      <c r="JUA175" s="3"/>
      <c r="JUB175" s="3"/>
      <c r="JUC175" s="3"/>
      <c r="JUD175" s="3"/>
      <c r="JUE175" s="3"/>
      <c r="JUF175" s="3"/>
      <c r="JUG175" s="3"/>
      <c r="JUH175" s="3"/>
      <c r="JUI175" s="3"/>
      <c r="JUJ175" s="3"/>
      <c r="JUK175" s="3"/>
      <c r="JUL175" s="3"/>
      <c r="JUM175" s="3"/>
      <c r="JUN175" s="3"/>
      <c r="JUO175" s="3"/>
      <c r="JUP175" s="3"/>
      <c r="JUQ175" s="3"/>
      <c r="JUR175" s="3"/>
      <c r="JUS175" s="3"/>
      <c r="JUT175" s="3"/>
      <c r="JUU175" s="3"/>
      <c r="JUV175" s="3"/>
      <c r="JUW175" s="3"/>
      <c r="JUX175" s="3"/>
      <c r="JUY175" s="3"/>
      <c r="JUZ175" s="3"/>
      <c r="JVA175" s="3"/>
      <c r="JVB175" s="3"/>
      <c r="JVC175" s="3"/>
      <c r="JVD175" s="3"/>
      <c r="JVE175" s="3"/>
      <c r="JVF175" s="3"/>
      <c r="JVG175" s="3"/>
      <c r="JVH175" s="3"/>
      <c r="JVI175" s="3"/>
      <c r="JVJ175" s="3"/>
      <c r="JVK175" s="3"/>
      <c r="JVL175" s="3"/>
      <c r="JVM175" s="3"/>
      <c r="JVN175" s="3"/>
      <c r="JVO175" s="3"/>
      <c r="JVP175" s="3"/>
      <c r="JVQ175" s="3"/>
      <c r="JVR175" s="3"/>
      <c r="JVS175" s="3"/>
      <c r="JVT175" s="3"/>
      <c r="JVU175" s="3"/>
      <c r="JVV175" s="3"/>
      <c r="JVW175" s="3"/>
      <c r="JVX175" s="3"/>
      <c r="JVY175" s="3"/>
      <c r="JVZ175" s="3"/>
      <c r="JWA175" s="3"/>
      <c r="JWB175" s="3"/>
      <c r="JWC175" s="3"/>
      <c r="JWD175" s="3"/>
      <c r="JWE175" s="3"/>
      <c r="JWF175" s="3"/>
      <c r="JWG175" s="3"/>
      <c r="JWH175" s="3"/>
      <c r="JWI175" s="3"/>
      <c r="JWJ175" s="3"/>
      <c r="JWK175" s="3"/>
      <c r="JWL175" s="3"/>
      <c r="JWM175" s="3"/>
      <c r="JWN175" s="3"/>
      <c r="JWO175" s="3"/>
      <c r="JWP175" s="3"/>
      <c r="JWQ175" s="3"/>
      <c r="JWR175" s="3"/>
      <c r="JWS175" s="3"/>
      <c r="JWT175" s="3"/>
      <c r="JWU175" s="3"/>
      <c r="JWV175" s="3"/>
      <c r="JWW175" s="3"/>
      <c r="JWX175" s="3"/>
      <c r="JWY175" s="3"/>
      <c r="JWZ175" s="3"/>
      <c r="JXA175" s="3"/>
      <c r="JXB175" s="3"/>
      <c r="JXC175" s="3"/>
      <c r="JXD175" s="3"/>
      <c r="JXE175" s="3"/>
      <c r="JXF175" s="3"/>
      <c r="JXG175" s="3"/>
      <c r="JXH175" s="3"/>
      <c r="JXI175" s="3"/>
      <c r="JXJ175" s="3"/>
      <c r="JXK175" s="3"/>
      <c r="JXL175" s="3"/>
      <c r="JXM175" s="3"/>
      <c r="JXN175" s="3"/>
      <c r="JXO175" s="3"/>
      <c r="JXP175" s="3"/>
      <c r="JXQ175" s="3"/>
      <c r="JXR175" s="3"/>
      <c r="JXS175" s="3"/>
      <c r="JXT175" s="3"/>
      <c r="JXU175" s="3"/>
      <c r="JXV175" s="3"/>
      <c r="JXW175" s="3"/>
      <c r="JXX175" s="3"/>
      <c r="JXY175" s="3"/>
      <c r="JXZ175" s="3"/>
      <c r="JYA175" s="3"/>
      <c r="JYB175" s="3"/>
      <c r="JYC175" s="3"/>
      <c r="JYD175" s="3"/>
      <c r="JYE175" s="3"/>
      <c r="JYF175" s="3"/>
      <c r="JYG175" s="3"/>
      <c r="JYH175" s="3"/>
      <c r="JYI175" s="3"/>
      <c r="JYJ175" s="3"/>
      <c r="JYK175" s="3"/>
      <c r="JYL175" s="3"/>
      <c r="JYM175" s="3"/>
      <c r="JYN175" s="3"/>
      <c r="JYO175" s="3"/>
      <c r="JYP175" s="3"/>
      <c r="JYQ175" s="3"/>
      <c r="JYR175" s="3"/>
      <c r="JYS175" s="3"/>
      <c r="JYT175" s="3"/>
      <c r="JYU175" s="3"/>
      <c r="JYV175" s="3"/>
      <c r="JYW175" s="3"/>
      <c r="JYX175" s="3"/>
      <c r="JYY175" s="3"/>
      <c r="JYZ175" s="3"/>
      <c r="JZA175" s="3"/>
      <c r="JZB175" s="3"/>
      <c r="JZC175" s="3"/>
      <c r="JZD175" s="3"/>
      <c r="JZE175" s="3"/>
      <c r="JZF175" s="3"/>
      <c r="JZG175" s="3"/>
      <c r="JZH175" s="3"/>
      <c r="JZI175" s="3"/>
      <c r="JZJ175" s="3"/>
      <c r="JZK175" s="3"/>
      <c r="JZL175" s="3"/>
      <c r="JZM175" s="3"/>
      <c r="JZN175" s="3"/>
      <c r="JZO175" s="3"/>
      <c r="JZP175" s="3"/>
      <c r="JZQ175" s="3"/>
      <c r="JZR175" s="3"/>
      <c r="JZS175" s="3"/>
      <c r="JZT175" s="3"/>
      <c r="JZU175" s="3"/>
      <c r="JZV175" s="3"/>
      <c r="JZW175" s="3"/>
      <c r="JZX175" s="3"/>
      <c r="JZY175" s="3"/>
      <c r="JZZ175" s="3"/>
      <c r="KAA175" s="3"/>
      <c r="KAB175" s="3"/>
      <c r="KAC175" s="3"/>
      <c r="KAD175" s="3"/>
      <c r="KAE175" s="3"/>
      <c r="KAF175" s="3"/>
      <c r="KAG175" s="3"/>
      <c r="KAH175" s="3"/>
      <c r="KAI175" s="3"/>
      <c r="KAJ175" s="3"/>
      <c r="KAK175" s="3"/>
      <c r="KAL175" s="3"/>
      <c r="KAM175" s="3"/>
      <c r="KAN175" s="3"/>
      <c r="KAO175" s="3"/>
      <c r="KAP175" s="3"/>
      <c r="KAQ175" s="3"/>
      <c r="KAR175" s="3"/>
      <c r="KAS175" s="3"/>
      <c r="KAT175" s="3"/>
      <c r="KAU175" s="3"/>
      <c r="KAV175" s="3"/>
      <c r="KAW175" s="3"/>
      <c r="KAX175" s="3"/>
      <c r="KAY175" s="3"/>
      <c r="KAZ175" s="3"/>
      <c r="KBA175" s="3"/>
      <c r="KBB175" s="3"/>
      <c r="KBC175" s="3"/>
      <c r="KBD175" s="3"/>
      <c r="KBE175" s="3"/>
      <c r="KBF175" s="3"/>
      <c r="KBG175" s="3"/>
      <c r="KBH175" s="3"/>
      <c r="KBI175" s="3"/>
      <c r="KBJ175" s="3"/>
      <c r="KBK175" s="3"/>
      <c r="KBL175" s="3"/>
      <c r="KBM175" s="3"/>
      <c r="KBN175" s="3"/>
      <c r="KBO175" s="3"/>
      <c r="KBP175" s="3"/>
      <c r="KBQ175" s="3"/>
      <c r="KBR175" s="3"/>
      <c r="KBS175" s="3"/>
      <c r="KBT175" s="3"/>
      <c r="KBU175" s="3"/>
      <c r="KBV175" s="3"/>
      <c r="KBW175" s="3"/>
      <c r="KBX175" s="3"/>
      <c r="KBY175" s="3"/>
      <c r="KBZ175" s="3"/>
      <c r="KCA175" s="3"/>
      <c r="KCB175" s="3"/>
      <c r="KCC175" s="3"/>
      <c r="KCD175" s="3"/>
      <c r="KCE175" s="3"/>
      <c r="KCF175" s="3"/>
      <c r="KCG175" s="3"/>
      <c r="KCH175" s="3"/>
      <c r="KCI175" s="3"/>
      <c r="KCJ175" s="3"/>
      <c r="KCK175" s="3"/>
      <c r="KCL175" s="3"/>
      <c r="KCM175" s="3"/>
      <c r="KCN175" s="3"/>
      <c r="KCO175" s="3"/>
      <c r="KCP175" s="3"/>
      <c r="KCQ175" s="3"/>
      <c r="KCR175" s="3"/>
      <c r="KCS175" s="3"/>
      <c r="KCT175" s="3"/>
      <c r="KCU175" s="3"/>
      <c r="KCV175" s="3"/>
      <c r="KCW175" s="3"/>
      <c r="KCX175" s="3"/>
      <c r="KCY175" s="3"/>
      <c r="KCZ175" s="3"/>
      <c r="KDA175" s="3"/>
      <c r="KDB175" s="3"/>
      <c r="KDC175" s="3"/>
      <c r="KDD175" s="3"/>
      <c r="KDE175" s="3"/>
      <c r="KDF175" s="3"/>
      <c r="KDG175" s="3"/>
      <c r="KDH175" s="3"/>
      <c r="KDI175" s="3"/>
      <c r="KDJ175" s="3"/>
      <c r="KDK175" s="3"/>
      <c r="KDL175" s="3"/>
      <c r="KDM175" s="3"/>
      <c r="KDN175" s="3"/>
      <c r="KDO175" s="3"/>
      <c r="KDP175" s="3"/>
      <c r="KDQ175" s="3"/>
      <c r="KDR175" s="3"/>
      <c r="KDS175" s="3"/>
      <c r="KDT175" s="3"/>
      <c r="KDU175" s="3"/>
      <c r="KDV175" s="3"/>
      <c r="KDW175" s="3"/>
      <c r="KDX175" s="3"/>
      <c r="KDY175" s="3"/>
      <c r="KDZ175" s="3"/>
      <c r="KEA175" s="3"/>
      <c r="KEB175" s="3"/>
      <c r="KEC175" s="3"/>
      <c r="KED175" s="3"/>
      <c r="KEE175" s="3"/>
      <c r="KEF175" s="3"/>
      <c r="KEG175" s="3"/>
      <c r="KEH175" s="3"/>
      <c r="KEI175" s="3"/>
      <c r="KEJ175" s="3"/>
      <c r="KEK175" s="3"/>
      <c r="KEL175" s="3"/>
      <c r="KEM175" s="3"/>
      <c r="KEN175" s="3"/>
      <c r="KEO175" s="3"/>
      <c r="KEP175" s="3"/>
      <c r="KEQ175" s="3"/>
      <c r="KER175" s="3"/>
      <c r="KES175" s="3"/>
      <c r="KET175" s="3"/>
      <c r="KEU175" s="3"/>
      <c r="KEV175" s="3"/>
      <c r="KEW175" s="3"/>
      <c r="KEX175" s="3"/>
      <c r="KEY175" s="3"/>
      <c r="KEZ175" s="3"/>
      <c r="KFA175" s="3"/>
      <c r="KFB175" s="3"/>
      <c r="KFC175" s="3"/>
      <c r="KFD175" s="3"/>
      <c r="KFE175" s="3"/>
      <c r="KFF175" s="3"/>
      <c r="KFG175" s="3"/>
      <c r="KFH175" s="3"/>
      <c r="KFI175" s="3"/>
      <c r="KFJ175" s="3"/>
      <c r="KFK175" s="3"/>
      <c r="KFL175" s="3"/>
      <c r="KFM175" s="3"/>
      <c r="KFN175" s="3"/>
      <c r="KFO175" s="3"/>
      <c r="KFP175" s="3"/>
      <c r="KFQ175" s="3"/>
      <c r="KFR175" s="3"/>
      <c r="KFS175" s="3"/>
      <c r="KFT175" s="3"/>
      <c r="KFU175" s="3"/>
      <c r="KFV175" s="3"/>
      <c r="KFW175" s="3"/>
      <c r="KFX175" s="3"/>
      <c r="KFY175" s="3"/>
      <c r="KFZ175" s="3"/>
      <c r="KGA175" s="3"/>
      <c r="KGB175" s="3"/>
      <c r="KGC175" s="3"/>
      <c r="KGD175" s="3"/>
      <c r="KGE175" s="3"/>
      <c r="KGF175" s="3"/>
      <c r="KGG175" s="3"/>
      <c r="KGH175" s="3"/>
      <c r="KGI175" s="3"/>
      <c r="KGJ175" s="3"/>
      <c r="KGK175" s="3"/>
      <c r="KGL175" s="3"/>
      <c r="KGM175" s="3"/>
      <c r="KGN175" s="3"/>
      <c r="KGO175" s="3"/>
      <c r="KGP175" s="3"/>
      <c r="KGQ175" s="3"/>
      <c r="KGR175" s="3"/>
      <c r="KGS175" s="3"/>
      <c r="KGT175" s="3"/>
      <c r="KGU175" s="3"/>
      <c r="KGV175" s="3"/>
      <c r="KGW175" s="3"/>
      <c r="KGX175" s="3"/>
      <c r="KGY175" s="3"/>
      <c r="KGZ175" s="3"/>
      <c r="KHA175" s="3"/>
      <c r="KHB175" s="3"/>
      <c r="KHC175" s="3"/>
      <c r="KHD175" s="3"/>
      <c r="KHE175" s="3"/>
      <c r="KHF175" s="3"/>
      <c r="KHG175" s="3"/>
      <c r="KHH175" s="3"/>
      <c r="KHI175" s="3"/>
      <c r="KHJ175" s="3"/>
      <c r="KHK175" s="3"/>
      <c r="KHL175" s="3"/>
      <c r="KHM175" s="3"/>
      <c r="KHN175" s="3"/>
      <c r="KHO175" s="3"/>
      <c r="KHP175" s="3"/>
      <c r="KHQ175" s="3"/>
      <c r="KHR175" s="3"/>
      <c r="KHS175" s="3"/>
      <c r="KHT175" s="3"/>
      <c r="KHU175" s="3"/>
      <c r="KHV175" s="3"/>
      <c r="KHW175" s="3"/>
      <c r="KHX175" s="3"/>
      <c r="KHY175" s="3"/>
      <c r="KHZ175" s="3"/>
      <c r="KIA175" s="3"/>
      <c r="KIB175" s="3"/>
      <c r="KIC175" s="3"/>
      <c r="KID175" s="3"/>
      <c r="KIE175" s="3"/>
      <c r="KIF175" s="3"/>
      <c r="KIG175" s="3"/>
      <c r="KIH175" s="3"/>
      <c r="KII175" s="3"/>
      <c r="KIJ175" s="3"/>
      <c r="KIK175" s="3"/>
      <c r="KIL175" s="3"/>
      <c r="KIM175" s="3"/>
      <c r="KIN175" s="3"/>
      <c r="KIO175" s="3"/>
      <c r="KIP175" s="3"/>
      <c r="KIQ175" s="3"/>
      <c r="KIR175" s="3"/>
      <c r="KIS175" s="3"/>
      <c r="KIT175" s="3"/>
      <c r="KIU175" s="3"/>
      <c r="KIV175" s="3"/>
      <c r="KIW175" s="3"/>
      <c r="KIX175" s="3"/>
      <c r="KIY175" s="3"/>
      <c r="KIZ175" s="3"/>
      <c r="KJA175" s="3"/>
      <c r="KJB175" s="3"/>
      <c r="KJC175" s="3"/>
      <c r="KJD175" s="3"/>
      <c r="KJE175" s="3"/>
      <c r="KJF175" s="3"/>
      <c r="KJG175" s="3"/>
      <c r="KJH175" s="3"/>
      <c r="KJI175" s="3"/>
      <c r="KJJ175" s="3"/>
      <c r="KJK175" s="3"/>
      <c r="KJL175" s="3"/>
      <c r="KJM175" s="3"/>
      <c r="KJN175" s="3"/>
      <c r="KJO175" s="3"/>
      <c r="KJP175" s="3"/>
      <c r="KJQ175" s="3"/>
      <c r="KJR175" s="3"/>
      <c r="KJS175" s="3"/>
      <c r="KJT175" s="3"/>
      <c r="KJU175" s="3"/>
      <c r="KJV175" s="3"/>
      <c r="KJW175" s="3"/>
      <c r="KJX175" s="3"/>
      <c r="KJY175" s="3"/>
      <c r="KJZ175" s="3"/>
      <c r="KKA175" s="3"/>
      <c r="KKB175" s="3"/>
      <c r="KKC175" s="3"/>
      <c r="KKD175" s="3"/>
      <c r="KKE175" s="3"/>
      <c r="KKF175" s="3"/>
      <c r="KKG175" s="3"/>
      <c r="KKH175" s="3"/>
      <c r="KKI175" s="3"/>
      <c r="KKJ175" s="3"/>
      <c r="KKK175" s="3"/>
      <c r="KKL175" s="3"/>
      <c r="KKM175" s="3"/>
      <c r="KKN175" s="3"/>
      <c r="KKO175" s="3"/>
      <c r="KKP175" s="3"/>
      <c r="KKQ175" s="3"/>
      <c r="KKR175" s="3"/>
      <c r="KKS175" s="3"/>
      <c r="KKT175" s="3"/>
      <c r="KKU175" s="3"/>
      <c r="KKV175" s="3"/>
      <c r="KKW175" s="3"/>
      <c r="KKX175" s="3"/>
      <c r="KKY175" s="3"/>
      <c r="KKZ175" s="3"/>
      <c r="KLA175" s="3"/>
      <c r="KLB175" s="3"/>
      <c r="KLC175" s="3"/>
      <c r="KLD175" s="3"/>
      <c r="KLE175" s="3"/>
      <c r="KLF175" s="3"/>
      <c r="KLG175" s="3"/>
      <c r="KLH175" s="3"/>
      <c r="KLI175" s="3"/>
      <c r="KLJ175" s="3"/>
      <c r="KLK175" s="3"/>
      <c r="KLL175" s="3"/>
      <c r="KLM175" s="3"/>
      <c r="KLN175" s="3"/>
      <c r="KLO175" s="3"/>
      <c r="KLP175" s="3"/>
      <c r="KLQ175" s="3"/>
      <c r="KLR175" s="3"/>
      <c r="KLS175" s="3"/>
      <c r="KLT175" s="3"/>
      <c r="KLU175" s="3"/>
      <c r="KLV175" s="3"/>
      <c r="KLW175" s="3"/>
      <c r="KLX175" s="3"/>
      <c r="KLY175" s="3"/>
      <c r="KLZ175" s="3"/>
      <c r="KMA175" s="3"/>
      <c r="KMB175" s="3"/>
      <c r="KMC175" s="3"/>
      <c r="KMD175" s="3"/>
      <c r="KME175" s="3"/>
      <c r="KMF175" s="3"/>
      <c r="KMG175" s="3"/>
      <c r="KMH175" s="3"/>
      <c r="KMI175" s="3"/>
      <c r="KMJ175" s="3"/>
      <c r="KMK175" s="3"/>
      <c r="KML175" s="3"/>
      <c r="KMM175" s="3"/>
      <c r="KMN175" s="3"/>
      <c r="KMO175" s="3"/>
      <c r="KMP175" s="3"/>
      <c r="KMQ175" s="3"/>
      <c r="KMR175" s="3"/>
      <c r="KMS175" s="3"/>
      <c r="KMT175" s="3"/>
      <c r="KMU175" s="3"/>
      <c r="KMV175" s="3"/>
      <c r="KMW175" s="3"/>
      <c r="KMX175" s="3"/>
      <c r="KMY175" s="3"/>
      <c r="KMZ175" s="3"/>
      <c r="KNA175" s="3"/>
      <c r="KNB175" s="3"/>
      <c r="KNC175" s="3"/>
      <c r="KND175" s="3"/>
      <c r="KNE175" s="3"/>
      <c r="KNF175" s="3"/>
      <c r="KNG175" s="3"/>
      <c r="KNH175" s="3"/>
      <c r="KNI175" s="3"/>
      <c r="KNJ175" s="3"/>
      <c r="KNK175" s="3"/>
      <c r="KNL175" s="3"/>
      <c r="KNM175" s="3"/>
      <c r="KNN175" s="3"/>
      <c r="KNO175" s="3"/>
      <c r="KNP175" s="3"/>
      <c r="KNQ175" s="3"/>
      <c r="KNR175" s="3"/>
      <c r="KNS175" s="3"/>
      <c r="KNT175" s="3"/>
      <c r="KNU175" s="3"/>
      <c r="KNV175" s="3"/>
      <c r="KNW175" s="3"/>
      <c r="KNX175" s="3"/>
      <c r="KNY175" s="3"/>
      <c r="KNZ175" s="3"/>
      <c r="KOA175" s="3"/>
      <c r="KOB175" s="3"/>
      <c r="KOC175" s="3"/>
      <c r="KOD175" s="3"/>
      <c r="KOE175" s="3"/>
      <c r="KOF175" s="3"/>
      <c r="KOG175" s="3"/>
      <c r="KOH175" s="3"/>
      <c r="KOI175" s="3"/>
      <c r="KOJ175" s="3"/>
      <c r="KOK175" s="3"/>
      <c r="KOL175" s="3"/>
      <c r="KOM175" s="3"/>
      <c r="KON175" s="3"/>
      <c r="KOO175" s="3"/>
      <c r="KOP175" s="3"/>
      <c r="KOQ175" s="3"/>
      <c r="KOR175" s="3"/>
      <c r="KOS175" s="3"/>
      <c r="KOT175" s="3"/>
      <c r="KOU175" s="3"/>
      <c r="KOV175" s="3"/>
      <c r="KOW175" s="3"/>
      <c r="KOX175" s="3"/>
      <c r="KOY175" s="3"/>
      <c r="KOZ175" s="3"/>
      <c r="KPA175" s="3"/>
      <c r="KPB175" s="3"/>
      <c r="KPC175" s="3"/>
      <c r="KPD175" s="3"/>
      <c r="KPE175" s="3"/>
      <c r="KPF175" s="3"/>
      <c r="KPG175" s="3"/>
      <c r="KPH175" s="3"/>
      <c r="KPI175" s="3"/>
      <c r="KPJ175" s="3"/>
      <c r="KPK175" s="3"/>
      <c r="KPL175" s="3"/>
      <c r="KPM175" s="3"/>
      <c r="KPN175" s="3"/>
      <c r="KPO175" s="3"/>
      <c r="KPP175" s="3"/>
      <c r="KPQ175" s="3"/>
      <c r="KPR175" s="3"/>
      <c r="KPS175" s="3"/>
      <c r="KPT175" s="3"/>
      <c r="KPU175" s="3"/>
      <c r="KPV175" s="3"/>
      <c r="KPW175" s="3"/>
      <c r="KPX175" s="3"/>
      <c r="KPY175" s="3"/>
      <c r="KPZ175" s="3"/>
      <c r="KQA175" s="3"/>
      <c r="KQB175" s="3"/>
      <c r="KQC175" s="3"/>
      <c r="KQD175" s="3"/>
      <c r="KQE175" s="3"/>
      <c r="KQF175" s="3"/>
      <c r="KQG175" s="3"/>
      <c r="KQH175" s="3"/>
      <c r="KQI175" s="3"/>
      <c r="KQJ175" s="3"/>
      <c r="KQK175" s="3"/>
      <c r="KQL175" s="3"/>
      <c r="KQM175" s="3"/>
      <c r="KQN175" s="3"/>
      <c r="KQO175" s="3"/>
      <c r="KQP175" s="3"/>
      <c r="KQQ175" s="3"/>
      <c r="KQR175" s="3"/>
      <c r="KQS175" s="3"/>
      <c r="KQT175" s="3"/>
      <c r="KQU175" s="3"/>
      <c r="KQV175" s="3"/>
      <c r="KQW175" s="3"/>
      <c r="KQX175" s="3"/>
      <c r="KQY175" s="3"/>
      <c r="KQZ175" s="3"/>
      <c r="KRA175" s="3"/>
      <c r="KRB175" s="3"/>
      <c r="KRC175" s="3"/>
      <c r="KRD175" s="3"/>
      <c r="KRE175" s="3"/>
      <c r="KRF175" s="3"/>
      <c r="KRG175" s="3"/>
      <c r="KRH175" s="3"/>
      <c r="KRI175" s="3"/>
      <c r="KRJ175" s="3"/>
      <c r="KRK175" s="3"/>
      <c r="KRL175" s="3"/>
      <c r="KRM175" s="3"/>
      <c r="KRN175" s="3"/>
      <c r="KRO175" s="3"/>
      <c r="KRP175" s="3"/>
      <c r="KRQ175" s="3"/>
      <c r="KRR175" s="3"/>
      <c r="KRS175" s="3"/>
      <c r="KRT175" s="3"/>
      <c r="KRU175" s="3"/>
      <c r="KRV175" s="3"/>
      <c r="KRW175" s="3"/>
      <c r="KRX175" s="3"/>
      <c r="KRY175" s="3"/>
      <c r="KRZ175" s="3"/>
      <c r="KSA175" s="3"/>
      <c r="KSB175" s="3"/>
      <c r="KSC175" s="3"/>
      <c r="KSD175" s="3"/>
      <c r="KSE175" s="3"/>
      <c r="KSF175" s="3"/>
      <c r="KSG175" s="3"/>
      <c r="KSH175" s="3"/>
      <c r="KSI175" s="3"/>
      <c r="KSJ175" s="3"/>
      <c r="KSK175" s="3"/>
      <c r="KSL175" s="3"/>
      <c r="KSM175" s="3"/>
      <c r="KSN175" s="3"/>
      <c r="KSO175" s="3"/>
      <c r="KSP175" s="3"/>
      <c r="KSQ175" s="3"/>
      <c r="KSR175" s="3"/>
      <c r="KSS175" s="3"/>
      <c r="KST175" s="3"/>
      <c r="KSU175" s="3"/>
      <c r="KSV175" s="3"/>
      <c r="KSW175" s="3"/>
      <c r="KSX175" s="3"/>
      <c r="KSY175" s="3"/>
      <c r="KSZ175" s="3"/>
      <c r="KTA175" s="3"/>
      <c r="KTB175" s="3"/>
      <c r="KTC175" s="3"/>
      <c r="KTD175" s="3"/>
      <c r="KTE175" s="3"/>
      <c r="KTF175" s="3"/>
      <c r="KTG175" s="3"/>
      <c r="KTH175" s="3"/>
      <c r="KTI175" s="3"/>
      <c r="KTJ175" s="3"/>
      <c r="KTK175" s="3"/>
      <c r="KTL175" s="3"/>
      <c r="KTM175" s="3"/>
      <c r="KTN175" s="3"/>
      <c r="KTO175" s="3"/>
      <c r="KTP175" s="3"/>
      <c r="KTQ175" s="3"/>
      <c r="KTR175" s="3"/>
      <c r="KTS175" s="3"/>
      <c r="KTT175" s="3"/>
      <c r="KTU175" s="3"/>
      <c r="KTV175" s="3"/>
      <c r="KTW175" s="3"/>
      <c r="KTX175" s="3"/>
      <c r="KTY175" s="3"/>
      <c r="KTZ175" s="3"/>
      <c r="KUA175" s="3"/>
      <c r="KUB175" s="3"/>
      <c r="KUC175" s="3"/>
      <c r="KUD175" s="3"/>
      <c r="KUE175" s="3"/>
      <c r="KUF175" s="3"/>
      <c r="KUG175" s="3"/>
      <c r="KUH175" s="3"/>
      <c r="KUI175" s="3"/>
      <c r="KUJ175" s="3"/>
      <c r="KUK175" s="3"/>
      <c r="KUL175" s="3"/>
      <c r="KUM175" s="3"/>
      <c r="KUN175" s="3"/>
      <c r="KUO175" s="3"/>
      <c r="KUP175" s="3"/>
      <c r="KUQ175" s="3"/>
      <c r="KUR175" s="3"/>
      <c r="KUS175" s="3"/>
      <c r="KUT175" s="3"/>
      <c r="KUU175" s="3"/>
      <c r="KUV175" s="3"/>
      <c r="KUW175" s="3"/>
      <c r="KUX175" s="3"/>
      <c r="KUY175" s="3"/>
      <c r="KUZ175" s="3"/>
      <c r="KVA175" s="3"/>
      <c r="KVB175" s="3"/>
      <c r="KVC175" s="3"/>
      <c r="KVD175" s="3"/>
      <c r="KVE175" s="3"/>
      <c r="KVF175" s="3"/>
      <c r="KVG175" s="3"/>
      <c r="KVH175" s="3"/>
      <c r="KVI175" s="3"/>
      <c r="KVJ175" s="3"/>
      <c r="KVK175" s="3"/>
      <c r="KVL175" s="3"/>
      <c r="KVM175" s="3"/>
      <c r="KVN175" s="3"/>
      <c r="KVO175" s="3"/>
      <c r="KVP175" s="3"/>
      <c r="KVQ175" s="3"/>
      <c r="KVR175" s="3"/>
      <c r="KVS175" s="3"/>
      <c r="KVT175" s="3"/>
      <c r="KVU175" s="3"/>
      <c r="KVV175" s="3"/>
      <c r="KVW175" s="3"/>
      <c r="KVX175" s="3"/>
      <c r="KVY175" s="3"/>
      <c r="KVZ175" s="3"/>
      <c r="KWA175" s="3"/>
      <c r="KWB175" s="3"/>
      <c r="KWC175" s="3"/>
      <c r="KWD175" s="3"/>
      <c r="KWE175" s="3"/>
      <c r="KWF175" s="3"/>
      <c r="KWG175" s="3"/>
      <c r="KWH175" s="3"/>
      <c r="KWI175" s="3"/>
      <c r="KWJ175" s="3"/>
      <c r="KWK175" s="3"/>
      <c r="KWL175" s="3"/>
      <c r="KWM175" s="3"/>
      <c r="KWN175" s="3"/>
      <c r="KWO175" s="3"/>
      <c r="KWP175" s="3"/>
      <c r="KWQ175" s="3"/>
      <c r="KWR175" s="3"/>
      <c r="KWS175" s="3"/>
      <c r="KWT175" s="3"/>
      <c r="KWU175" s="3"/>
      <c r="KWV175" s="3"/>
      <c r="KWW175" s="3"/>
      <c r="KWX175" s="3"/>
      <c r="KWY175" s="3"/>
      <c r="KWZ175" s="3"/>
      <c r="KXA175" s="3"/>
      <c r="KXB175" s="3"/>
      <c r="KXC175" s="3"/>
      <c r="KXD175" s="3"/>
      <c r="KXE175" s="3"/>
      <c r="KXF175" s="3"/>
      <c r="KXG175" s="3"/>
      <c r="KXH175" s="3"/>
      <c r="KXI175" s="3"/>
      <c r="KXJ175" s="3"/>
      <c r="KXK175" s="3"/>
      <c r="KXL175" s="3"/>
      <c r="KXM175" s="3"/>
      <c r="KXN175" s="3"/>
      <c r="KXO175" s="3"/>
      <c r="KXP175" s="3"/>
      <c r="KXQ175" s="3"/>
      <c r="KXR175" s="3"/>
      <c r="KXS175" s="3"/>
      <c r="KXT175" s="3"/>
      <c r="KXU175" s="3"/>
      <c r="KXV175" s="3"/>
      <c r="KXW175" s="3"/>
      <c r="KXX175" s="3"/>
      <c r="KXY175" s="3"/>
      <c r="KXZ175" s="3"/>
      <c r="KYA175" s="3"/>
      <c r="KYB175" s="3"/>
      <c r="KYC175" s="3"/>
      <c r="KYD175" s="3"/>
      <c r="KYE175" s="3"/>
      <c r="KYF175" s="3"/>
      <c r="KYG175" s="3"/>
      <c r="KYH175" s="3"/>
      <c r="KYI175" s="3"/>
      <c r="KYJ175" s="3"/>
      <c r="KYK175" s="3"/>
      <c r="KYL175" s="3"/>
      <c r="KYM175" s="3"/>
      <c r="KYN175" s="3"/>
      <c r="KYO175" s="3"/>
      <c r="KYP175" s="3"/>
      <c r="KYQ175" s="3"/>
      <c r="KYR175" s="3"/>
      <c r="KYS175" s="3"/>
      <c r="KYT175" s="3"/>
      <c r="KYU175" s="3"/>
      <c r="KYV175" s="3"/>
      <c r="KYW175" s="3"/>
      <c r="KYX175" s="3"/>
      <c r="KYY175" s="3"/>
      <c r="KYZ175" s="3"/>
      <c r="KZA175" s="3"/>
      <c r="KZB175" s="3"/>
      <c r="KZC175" s="3"/>
      <c r="KZD175" s="3"/>
      <c r="KZE175" s="3"/>
      <c r="KZF175" s="3"/>
      <c r="KZG175" s="3"/>
      <c r="KZH175" s="3"/>
      <c r="KZI175" s="3"/>
      <c r="KZJ175" s="3"/>
      <c r="KZK175" s="3"/>
      <c r="KZL175" s="3"/>
      <c r="KZM175" s="3"/>
      <c r="KZN175" s="3"/>
      <c r="KZO175" s="3"/>
      <c r="KZP175" s="3"/>
      <c r="KZQ175" s="3"/>
      <c r="KZR175" s="3"/>
      <c r="KZS175" s="3"/>
      <c r="KZT175" s="3"/>
      <c r="KZU175" s="3"/>
      <c r="KZV175" s="3"/>
      <c r="KZW175" s="3"/>
      <c r="KZX175" s="3"/>
      <c r="KZY175" s="3"/>
      <c r="KZZ175" s="3"/>
      <c r="LAA175" s="3"/>
      <c r="LAB175" s="3"/>
      <c r="LAC175" s="3"/>
      <c r="LAD175" s="3"/>
      <c r="LAE175" s="3"/>
      <c r="LAF175" s="3"/>
      <c r="LAG175" s="3"/>
      <c r="LAH175" s="3"/>
      <c r="LAI175" s="3"/>
      <c r="LAJ175" s="3"/>
      <c r="LAK175" s="3"/>
      <c r="LAL175" s="3"/>
      <c r="LAM175" s="3"/>
      <c r="LAN175" s="3"/>
      <c r="LAO175" s="3"/>
      <c r="LAP175" s="3"/>
      <c r="LAQ175" s="3"/>
      <c r="LAR175" s="3"/>
      <c r="LAS175" s="3"/>
      <c r="LAT175" s="3"/>
      <c r="LAU175" s="3"/>
      <c r="LAV175" s="3"/>
      <c r="LAW175" s="3"/>
      <c r="LAX175" s="3"/>
      <c r="LAY175" s="3"/>
      <c r="LAZ175" s="3"/>
      <c r="LBA175" s="3"/>
      <c r="LBB175" s="3"/>
      <c r="LBC175" s="3"/>
      <c r="LBD175" s="3"/>
      <c r="LBE175" s="3"/>
      <c r="LBF175" s="3"/>
      <c r="LBG175" s="3"/>
      <c r="LBH175" s="3"/>
      <c r="LBI175" s="3"/>
      <c r="LBJ175" s="3"/>
      <c r="LBK175" s="3"/>
      <c r="LBL175" s="3"/>
      <c r="LBM175" s="3"/>
      <c r="LBN175" s="3"/>
      <c r="LBO175" s="3"/>
      <c r="LBP175" s="3"/>
      <c r="LBQ175" s="3"/>
      <c r="LBR175" s="3"/>
      <c r="LBS175" s="3"/>
      <c r="LBT175" s="3"/>
      <c r="LBU175" s="3"/>
      <c r="LBV175" s="3"/>
      <c r="LBW175" s="3"/>
      <c r="LBX175" s="3"/>
      <c r="LBY175" s="3"/>
      <c r="LBZ175" s="3"/>
      <c r="LCA175" s="3"/>
      <c r="LCB175" s="3"/>
      <c r="LCC175" s="3"/>
      <c r="LCD175" s="3"/>
      <c r="LCE175" s="3"/>
      <c r="LCF175" s="3"/>
      <c r="LCG175" s="3"/>
      <c r="LCH175" s="3"/>
      <c r="LCI175" s="3"/>
      <c r="LCJ175" s="3"/>
      <c r="LCK175" s="3"/>
      <c r="LCL175" s="3"/>
      <c r="LCM175" s="3"/>
      <c r="LCN175" s="3"/>
      <c r="LCO175" s="3"/>
      <c r="LCP175" s="3"/>
      <c r="LCQ175" s="3"/>
      <c r="LCR175" s="3"/>
      <c r="LCS175" s="3"/>
      <c r="LCT175" s="3"/>
      <c r="LCU175" s="3"/>
      <c r="LCV175" s="3"/>
      <c r="LCW175" s="3"/>
      <c r="LCX175" s="3"/>
      <c r="LCY175" s="3"/>
      <c r="LCZ175" s="3"/>
      <c r="LDA175" s="3"/>
      <c r="LDB175" s="3"/>
      <c r="LDC175" s="3"/>
      <c r="LDD175" s="3"/>
      <c r="LDE175" s="3"/>
      <c r="LDF175" s="3"/>
      <c r="LDG175" s="3"/>
      <c r="LDH175" s="3"/>
      <c r="LDI175" s="3"/>
      <c r="LDJ175" s="3"/>
      <c r="LDK175" s="3"/>
      <c r="LDL175" s="3"/>
      <c r="LDM175" s="3"/>
      <c r="LDN175" s="3"/>
      <c r="LDO175" s="3"/>
      <c r="LDP175" s="3"/>
      <c r="LDQ175" s="3"/>
      <c r="LDR175" s="3"/>
      <c r="LDS175" s="3"/>
      <c r="LDT175" s="3"/>
      <c r="LDU175" s="3"/>
      <c r="LDV175" s="3"/>
      <c r="LDW175" s="3"/>
      <c r="LDX175" s="3"/>
      <c r="LDY175" s="3"/>
      <c r="LDZ175" s="3"/>
      <c r="LEA175" s="3"/>
      <c r="LEB175" s="3"/>
      <c r="LEC175" s="3"/>
      <c r="LED175" s="3"/>
      <c r="LEE175" s="3"/>
      <c r="LEF175" s="3"/>
      <c r="LEG175" s="3"/>
      <c r="LEH175" s="3"/>
      <c r="LEI175" s="3"/>
      <c r="LEJ175" s="3"/>
      <c r="LEK175" s="3"/>
      <c r="LEL175" s="3"/>
      <c r="LEM175" s="3"/>
      <c r="LEN175" s="3"/>
      <c r="LEO175" s="3"/>
      <c r="LEP175" s="3"/>
      <c r="LEQ175" s="3"/>
      <c r="LER175" s="3"/>
      <c r="LES175" s="3"/>
      <c r="LET175" s="3"/>
      <c r="LEU175" s="3"/>
      <c r="LEV175" s="3"/>
      <c r="LEW175" s="3"/>
      <c r="LEX175" s="3"/>
      <c r="LEY175" s="3"/>
      <c r="LEZ175" s="3"/>
      <c r="LFA175" s="3"/>
      <c r="LFB175" s="3"/>
      <c r="LFC175" s="3"/>
      <c r="LFD175" s="3"/>
      <c r="LFE175" s="3"/>
      <c r="LFF175" s="3"/>
      <c r="LFG175" s="3"/>
      <c r="LFH175" s="3"/>
      <c r="LFI175" s="3"/>
      <c r="LFJ175" s="3"/>
      <c r="LFK175" s="3"/>
      <c r="LFL175" s="3"/>
      <c r="LFM175" s="3"/>
      <c r="LFN175" s="3"/>
      <c r="LFO175" s="3"/>
      <c r="LFP175" s="3"/>
      <c r="LFQ175" s="3"/>
      <c r="LFR175" s="3"/>
      <c r="LFS175" s="3"/>
      <c r="LFT175" s="3"/>
      <c r="LFU175" s="3"/>
      <c r="LFV175" s="3"/>
      <c r="LFW175" s="3"/>
      <c r="LFX175" s="3"/>
      <c r="LFY175" s="3"/>
      <c r="LFZ175" s="3"/>
      <c r="LGA175" s="3"/>
      <c r="LGB175" s="3"/>
      <c r="LGC175" s="3"/>
      <c r="LGD175" s="3"/>
      <c r="LGE175" s="3"/>
      <c r="LGF175" s="3"/>
      <c r="LGG175" s="3"/>
      <c r="LGH175" s="3"/>
      <c r="LGI175" s="3"/>
      <c r="LGJ175" s="3"/>
      <c r="LGK175" s="3"/>
      <c r="LGL175" s="3"/>
      <c r="LGM175" s="3"/>
      <c r="LGN175" s="3"/>
      <c r="LGO175" s="3"/>
      <c r="LGP175" s="3"/>
      <c r="LGQ175" s="3"/>
      <c r="LGR175" s="3"/>
      <c r="LGS175" s="3"/>
      <c r="LGT175" s="3"/>
      <c r="LGU175" s="3"/>
      <c r="LGV175" s="3"/>
      <c r="LGW175" s="3"/>
      <c r="LGX175" s="3"/>
      <c r="LGY175" s="3"/>
      <c r="LGZ175" s="3"/>
      <c r="LHA175" s="3"/>
      <c r="LHB175" s="3"/>
      <c r="LHC175" s="3"/>
      <c r="LHD175" s="3"/>
      <c r="LHE175" s="3"/>
      <c r="LHF175" s="3"/>
      <c r="LHG175" s="3"/>
      <c r="LHH175" s="3"/>
      <c r="LHI175" s="3"/>
      <c r="LHJ175" s="3"/>
      <c r="LHK175" s="3"/>
      <c r="LHL175" s="3"/>
      <c r="LHM175" s="3"/>
      <c r="LHN175" s="3"/>
      <c r="LHO175" s="3"/>
      <c r="LHP175" s="3"/>
      <c r="LHQ175" s="3"/>
      <c r="LHR175" s="3"/>
      <c r="LHS175" s="3"/>
      <c r="LHT175" s="3"/>
      <c r="LHU175" s="3"/>
      <c r="LHV175" s="3"/>
      <c r="LHW175" s="3"/>
      <c r="LHX175" s="3"/>
      <c r="LHY175" s="3"/>
      <c r="LHZ175" s="3"/>
      <c r="LIA175" s="3"/>
      <c r="LIB175" s="3"/>
      <c r="LIC175" s="3"/>
      <c r="LID175" s="3"/>
      <c r="LIE175" s="3"/>
      <c r="LIF175" s="3"/>
      <c r="LIG175" s="3"/>
      <c r="LIH175" s="3"/>
      <c r="LII175" s="3"/>
      <c r="LIJ175" s="3"/>
      <c r="LIK175" s="3"/>
      <c r="LIL175" s="3"/>
      <c r="LIM175" s="3"/>
      <c r="LIN175" s="3"/>
      <c r="LIO175" s="3"/>
      <c r="LIP175" s="3"/>
      <c r="LIQ175" s="3"/>
      <c r="LIR175" s="3"/>
      <c r="LIS175" s="3"/>
      <c r="LIT175" s="3"/>
      <c r="LIU175" s="3"/>
      <c r="LIV175" s="3"/>
      <c r="LIW175" s="3"/>
      <c r="LIX175" s="3"/>
      <c r="LIY175" s="3"/>
      <c r="LIZ175" s="3"/>
      <c r="LJA175" s="3"/>
      <c r="LJB175" s="3"/>
      <c r="LJC175" s="3"/>
      <c r="LJD175" s="3"/>
      <c r="LJE175" s="3"/>
      <c r="LJF175" s="3"/>
      <c r="LJG175" s="3"/>
      <c r="LJH175" s="3"/>
      <c r="LJI175" s="3"/>
      <c r="LJJ175" s="3"/>
      <c r="LJK175" s="3"/>
      <c r="LJL175" s="3"/>
      <c r="LJM175" s="3"/>
      <c r="LJN175" s="3"/>
      <c r="LJO175" s="3"/>
      <c r="LJP175" s="3"/>
      <c r="LJQ175" s="3"/>
      <c r="LJR175" s="3"/>
      <c r="LJS175" s="3"/>
      <c r="LJT175" s="3"/>
      <c r="LJU175" s="3"/>
      <c r="LJV175" s="3"/>
      <c r="LJW175" s="3"/>
      <c r="LJX175" s="3"/>
      <c r="LJY175" s="3"/>
      <c r="LJZ175" s="3"/>
      <c r="LKA175" s="3"/>
      <c r="LKB175" s="3"/>
      <c r="LKC175" s="3"/>
      <c r="LKD175" s="3"/>
      <c r="LKE175" s="3"/>
      <c r="LKF175" s="3"/>
      <c r="LKG175" s="3"/>
      <c r="LKH175" s="3"/>
      <c r="LKI175" s="3"/>
      <c r="LKJ175" s="3"/>
      <c r="LKK175" s="3"/>
      <c r="LKL175" s="3"/>
      <c r="LKM175" s="3"/>
      <c r="LKN175" s="3"/>
      <c r="LKO175" s="3"/>
      <c r="LKP175" s="3"/>
      <c r="LKQ175" s="3"/>
      <c r="LKR175" s="3"/>
      <c r="LKS175" s="3"/>
      <c r="LKT175" s="3"/>
      <c r="LKU175" s="3"/>
      <c r="LKV175" s="3"/>
      <c r="LKW175" s="3"/>
      <c r="LKX175" s="3"/>
      <c r="LKY175" s="3"/>
      <c r="LKZ175" s="3"/>
      <c r="LLA175" s="3"/>
      <c r="LLB175" s="3"/>
      <c r="LLC175" s="3"/>
      <c r="LLD175" s="3"/>
      <c r="LLE175" s="3"/>
      <c r="LLF175" s="3"/>
      <c r="LLG175" s="3"/>
      <c r="LLH175" s="3"/>
      <c r="LLI175" s="3"/>
      <c r="LLJ175" s="3"/>
      <c r="LLK175" s="3"/>
      <c r="LLL175" s="3"/>
      <c r="LLM175" s="3"/>
      <c r="LLN175" s="3"/>
      <c r="LLO175" s="3"/>
      <c r="LLP175" s="3"/>
      <c r="LLQ175" s="3"/>
      <c r="LLR175" s="3"/>
      <c r="LLS175" s="3"/>
      <c r="LLT175" s="3"/>
      <c r="LLU175" s="3"/>
      <c r="LLV175" s="3"/>
      <c r="LLW175" s="3"/>
      <c r="LLX175" s="3"/>
      <c r="LLY175" s="3"/>
      <c r="LLZ175" s="3"/>
      <c r="LMA175" s="3"/>
      <c r="LMB175" s="3"/>
      <c r="LMC175" s="3"/>
      <c r="LMD175" s="3"/>
      <c r="LME175" s="3"/>
      <c r="LMF175" s="3"/>
      <c r="LMG175" s="3"/>
      <c r="LMH175" s="3"/>
      <c r="LMI175" s="3"/>
      <c r="LMJ175" s="3"/>
      <c r="LMK175" s="3"/>
      <c r="LML175" s="3"/>
      <c r="LMM175" s="3"/>
      <c r="LMN175" s="3"/>
      <c r="LMO175" s="3"/>
      <c r="LMP175" s="3"/>
      <c r="LMQ175" s="3"/>
      <c r="LMR175" s="3"/>
      <c r="LMS175" s="3"/>
      <c r="LMT175" s="3"/>
      <c r="LMU175" s="3"/>
      <c r="LMV175" s="3"/>
      <c r="LMW175" s="3"/>
      <c r="LMX175" s="3"/>
      <c r="LMY175" s="3"/>
      <c r="LMZ175" s="3"/>
      <c r="LNA175" s="3"/>
      <c r="LNB175" s="3"/>
      <c r="LNC175" s="3"/>
      <c r="LND175" s="3"/>
      <c r="LNE175" s="3"/>
      <c r="LNF175" s="3"/>
      <c r="LNG175" s="3"/>
      <c r="LNH175" s="3"/>
      <c r="LNI175" s="3"/>
      <c r="LNJ175" s="3"/>
      <c r="LNK175" s="3"/>
      <c r="LNL175" s="3"/>
      <c r="LNM175" s="3"/>
      <c r="LNN175" s="3"/>
      <c r="LNO175" s="3"/>
      <c r="LNP175" s="3"/>
      <c r="LNQ175" s="3"/>
      <c r="LNR175" s="3"/>
      <c r="LNS175" s="3"/>
      <c r="LNT175" s="3"/>
      <c r="LNU175" s="3"/>
      <c r="LNV175" s="3"/>
      <c r="LNW175" s="3"/>
      <c r="LNX175" s="3"/>
      <c r="LNY175" s="3"/>
      <c r="LNZ175" s="3"/>
      <c r="LOA175" s="3"/>
      <c r="LOB175" s="3"/>
      <c r="LOC175" s="3"/>
      <c r="LOD175" s="3"/>
      <c r="LOE175" s="3"/>
      <c r="LOF175" s="3"/>
      <c r="LOG175" s="3"/>
      <c r="LOH175" s="3"/>
      <c r="LOI175" s="3"/>
      <c r="LOJ175" s="3"/>
      <c r="LOK175" s="3"/>
      <c r="LOL175" s="3"/>
      <c r="LOM175" s="3"/>
      <c r="LON175" s="3"/>
      <c r="LOO175" s="3"/>
      <c r="LOP175" s="3"/>
      <c r="LOQ175" s="3"/>
      <c r="LOR175" s="3"/>
      <c r="LOS175" s="3"/>
      <c r="LOT175" s="3"/>
      <c r="LOU175" s="3"/>
      <c r="LOV175" s="3"/>
      <c r="LOW175" s="3"/>
      <c r="LOX175" s="3"/>
      <c r="LOY175" s="3"/>
      <c r="LOZ175" s="3"/>
      <c r="LPA175" s="3"/>
      <c r="LPB175" s="3"/>
      <c r="LPC175" s="3"/>
      <c r="LPD175" s="3"/>
      <c r="LPE175" s="3"/>
      <c r="LPF175" s="3"/>
      <c r="LPG175" s="3"/>
      <c r="LPH175" s="3"/>
      <c r="LPI175" s="3"/>
      <c r="LPJ175" s="3"/>
      <c r="LPK175" s="3"/>
      <c r="LPL175" s="3"/>
      <c r="LPM175" s="3"/>
      <c r="LPN175" s="3"/>
      <c r="LPO175" s="3"/>
      <c r="LPP175" s="3"/>
      <c r="LPQ175" s="3"/>
      <c r="LPR175" s="3"/>
      <c r="LPS175" s="3"/>
      <c r="LPT175" s="3"/>
      <c r="LPU175" s="3"/>
      <c r="LPV175" s="3"/>
      <c r="LPW175" s="3"/>
      <c r="LPX175" s="3"/>
      <c r="LPY175" s="3"/>
      <c r="LPZ175" s="3"/>
      <c r="LQA175" s="3"/>
      <c r="LQB175" s="3"/>
      <c r="LQC175" s="3"/>
      <c r="LQD175" s="3"/>
      <c r="LQE175" s="3"/>
      <c r="LQF175" s="3"/>
      <c r="LQG175" s="3"/>
      <c r="LQH175" s="3"/>
      <c r="LQI175" s="3"/>
      <c r="LQJ175" s="3"/>
      <c r="LQK175" s="3"/>
      <c r="LQL175" s="3"/>
      <c r="LQM175" s="3"/>
      <c r="LQN175" s="3"/>
      <c r="LQO175" s="3"/>
      <c r="LQP175" s="3"/>
      <c r="LQQ175" s="3"/>
      <c r="LQR175" s="3"/>
      <c r="LQS175" s="3"/>
      <c r="LQT175" s="3"/>
      <c r="LQU175" s="3"/>
      <c r="LQV175" s="3"/>
      <c r="LQW175" s="3"/>
      <c r="LQX175" s="3"/>
      <c r="LQY175" s="3"/>
      <c r="LQZ175" s="3"/>
      <c r="LRA175" s="3"/>
      <c r="LRB175" s="3"/>
      <c r="LRC175" s="3"/>
      <c r="LRD175" s="3"/>
      <c r="LRE175" s="3"/>
      <c r="LRF175" s="3"/>
      <c r="LRG175" s="3"/>
      <c r="LRH175" s="3"/>
      <c r="LRI175" s="3"/>
      <c r="LRJ175" s="3"/>
      <c r="LRK175" s="3"/>
      <c r="LRL175" s="3"/>
      <c r="LRM175" s="3"/>
      <c r="LRN175" s="3"/>
      <c r="LRO175" s="3"/>
      <c r="LRP175" s="3"/>
      <c r="LRQ175" s="3"/>
      <c r="LRR175" s="3"/>
      <c r="LRS175" s="3"/>
      <c r="LRT175" s="3"/>
      <c r="LRU175" s="3"/>
      <c r="LRV175" s="3"/>
      <c r="LRW175" s="3"/>
      <c r="LRX175" s="3"/>
      <c r="LRY175" s="3"/>
      <c r="LRZ175" s="3"/>
      <c r="LSA175" s="3"/>
      <c r="LSB175" s="3"/>
      <c r="LSC175" s="3"/>
      <c r="LSD175" s="3"/>
      <c r="LSE175" s="3"/>
      <c r="LSF175" s="3"/>
      <c r="LSG175" s="3"/>
      <c r="LSH175" s="3"/>
      <c r="LSI175" s="3"/>
      <c r="LSJ175" s="3"/>
      <c r="LSK175" s="3"/>
      <c r="LSL175" s="3"/>
      <c r="LSM175" s="3"/>
      <c r="LSN175" s="3"/>
      <c r="LSO175" s="3"/>
      <c r="LSP175" s="3"/>
      <c r="LSQ175" s="3"/>
      <c r="LSR175" s="3"/>
      <c r="LSS175" s="3"/>
      <c r="LST175" s="3"/>
      <c r="LSU175" s="3"/>
      <c r="LSV175" s="3"/>
      <c r="LSW175" s="3"/>
      <c r="LSX175" s="3"/>
      <c r="LSY175" s="3"/>
      <c r="LSZ175" s="3"/>
      <c r="LTA175" s="3"/>
      <c r="LTB175" s="3"/>
      <c r="LTC175" s="3"/>
      <c r="LTD175" s="3"/>
      <c r="LTE175" s="3"/>
      <c r="LTF175" s="3"/>
      <c r="LTG175" s="3"/>
      <c r="LTH175" s="3"/>
      <c r="LTI175" s="3"/>
      <c r="LTJ175" s="3"/>
      <c r="LTK175" s="3"/>
      <c r="LTL175" s="3"/>
      <c r="LTM175" s="3"/>
      <c r="LTN175" s="3"/>
      <c r="LTO175" s="3"/>
      <c r="LTP175" s="3"/>
      <c r="LTQ175" s="3"/>
      <c r="LTR175" s="3"/>
      <c r="LTS175" s="3"/>
      <c r="LTT175" s="3"/>
      <c r="LTU175" s="3"/>
      <c r="LTV175" s="3"/>
      <c r="LTW175" s="3"/>
      <c r="LTX175" s="3"/>
      <c r="LTY175" s="3"/>
      <c r="LTZ175" s="3"/>
      <c r="LUA175" s="3"/>
      <c r="LUB175" s="3"/>
      <c r="LUC175" s="3"/>
      <c r="LUD175" s="3"/>
      <c r="LUE175" s="3"/>
      <c r="LUF175" s="3"/>
      <c r="LUG175" s="3"/>
      <c r="LUH175" s="3"/>
      <c r="LUI175" s="3"/>
      <c r="LUJ175" s="3"/>
      <c r="LUK175" s="3"/>
      <c r="LUL175" s="3"/>
      <c r="LUM175" s="3"/>
      <c r="LUN175" s="3"/>
      <c r="LUO175" s="3"/>
      <c r="LUP175" s="3"/>
      <c r="LUQ175" s="3"/>
      <c r="LUR175" s="3"/>
      <c r="LUS175" s="3"/>
      <c r="LUT175" s="3"/>
      <c r="LUU175" s="3"/>
      <c r="LUV175" s="3"/>
      <c r="LUW175" s="3"/>
      <c r="LUX175" s="3"/>
      <c r="LUY175" s="3"/>
      <c r="LUZ175" s="3"/>
      <c r="LVA175" s="3"/>
      <c r="LVB175" s="3"/>
      <c r="LVC175" s="3"/>
      <c r="LVD175" s="3"/>
      <c r="LVE175" s="3"/>
      <c r="LVF175" s="3"/>
      <c r="LVG175" s="3"/>
      <c r="LVH175" s="3"/>
      <c r="LVI175" s="3"/>
      <c r="LVJ175" s="3"/>
      <c r="LVK175" s="3"/>
      <c r="LVL175" s="3"/>
      <c r="LVM175" s="3"/>
      <c r="LVN175" s="3"/>
      <c r="LVO175" s="3"/>
      <c r="LVP175" s="3"/>
      <c r="LVQ175" s="3"/>
      <c r="LVR175" s="3"/>
      <c r="LVS175" s="3"/>
      <c r="LVT175" s="3"/>
      <c r="LVU175" s="3"/>
      <c r="LVV175" s="3"/>
      <c r="LVW175" s="3"/>
      <c r="LVX175" s="3"/>
      <c r="LVY175" s="3"/>
      <c r="LVZ175" s="3"/>
      <c r="LWA175" s="3"/>
      <c r="LWB175" s="3"/>
      <c r="LWC175" s="3"/>
      <c r="LWD175" s="3"/>
      <c r="LWE175" s="3"/>
      <c r="LWF175" s="3"/>
      <c r="LWG175" s="3"/>
      <c r="LWH175" s="3"/>
      <c r="LWI175" s="3"/>
      <c r="LWJ175" s="3"/>
      <c r="LWK175" s="3"/>
      <c r="LWL175" s="3"/>
      <c r="LWM175" s="3"/>
      <c r="LWN175" s="3"/>
      <c r="LWO175" s="3"/>
      <c r="LWP175" s="3"/>
      <c r="LWQ175" s="3"/>
      <c r="LWR175" s="3"/>
      <c r="LWS175" s="3"/>
      <c r="LWT175" s="3"/>
      <c r="LWU175" s="3"/>
      <c r="LWV175" s="3"/>
      <c r="LWW175" s="3"/>
      <c r="LWX175" s="3"/>
      <c r="LWY175" s="3"/>
      <c r="LWZ175" s="3"/>
      <c r="LXA175" s="3"/>
      <c r="LXB175" s="3"/>
      <c r="LXC175" s="3"/>
      <c r="LXD175" s="3"/>
      <c r="LXE175" s="3"/>
      <c r="LXF175" s="3"/>
      <c r="LXG175" s="3"/>
      <c r="LXH175" s="3"/>
      <c r="LXI175" s="3"/>
      <c r="LXJ175" s="3"/>
      <c r="LXK175" s="3"/>
      <c r="LXL175" s="3"/>
      <c r="LXM175" s="3"/>
      <c r="LXN175" s="3"/>
      <c r="LXO175" s="3"/>
      <c r="LXP175" s="3"/>
      <c r="LXQ175" s="3"/>
      <c r="LXR175" s="3"/>
      <c r="LXS175" s="3"/>
      <c r="LXT175" s="3"/>
      <c r="LXU175" s="3"/>
      <c r="LXV175" s="3"/>
      <c r="LXW175" s="3"/>
      <c r="LXX175" s="3"/>
      <c r="LXY175" s="3"/>
      <c r="LXZ175" s="3"/>
      <c r="LYA175" s="3"/>
      <c r="LYB175" s="3"/>
      <c r="LYC175" s="3"/>
      <c r="LYD175" s="3"/>
      <c r="LYE175" s="3"/>
      <c r="LYF175" s="3"/>
      <c r="LYG175" s="3"/>
      <c r="LYH175" s="3"/>
      <c r="LYI175" s="3"/>
      <c r="LYJ175" s="3"/>
      <c r="LYK175" s="3"/>
      <c r="LYL175" s="3"/>
      <c r="LYM175" s="3"/>
      <c r="LYN175" s="3"/>
      <c r="LYO175" s="3"/>
      <c r="LYP175" s="3"/>
      <c r="LYQ175" s="3"/>
      <c r="LYR175" s="3"/>
      <c r="LYS175" s="3"/>
      <c r="LYT175" s="3"/>
      <c r="LYU175" s="3"/>
      <c r="LYV175" s="3"/>
      <c r="LYW175" s="3"/>
      <c r="LYX175" s="3"/>
      <c r="LYY175" s="3"/>
      <c r="LYZ175" s="3"/>
      <c r="LZA175" s="3"/>
      <c r="LZB175" s="3"/>
      <c r="LZC175" s="3"/>
      <c r="LZD175" s="3"/>
      <c r="LZE175" s="3"/>
      <c r="LZF175" s="3"/>
      <c r="LZG175" s="3"/>
      <c r="LZH175" s="3"/>
      <c r="LZI175" s="3"/>
      <c r="LZJ175" s="3"/>
      <c r="LZK175" s="3"/>
      <c r="LZL175" s="3"/>
      <c r="LZM175" s="3"/>
      <c r="LZN175" s="3"/>
      <c r="LZO175" s="3"/>
      <c r="LZP175" s="3"/>
      <c r="LZQ175" s="3"/>
      <c r="LZR175" s="3"/>
      <c r="LZS175" s="3"/>
      <c r="LZT175" s="3"/>
      <c r="LZU175" s="3"/>
      <c r="LZV175" s="3"/>
      <c r="LZW175" s="3"/>
      <c r="LZX175" s="3"/>
      <c r="LZY175" s="3"/>
      <c r="LZZ175" s="3"/>
      <c r="MAA175" s="3"/>
      <c r="MAB175" s="3"/>
      <c r="MAC175" s="3"/>
      <c r="MAD175" s="3"/>
      <c r="MAE175" s="3"/>
      <c r="MAF175" s="3"/>
      <c r="MAG175" s="3"/>
      <c r="MAH175" s="3"/>
      <c r="MAI175" s="3"/>
      <c r="MAJ175" s="3"/>
      <c r="MAK175" s="3"/>
      <c r="MAL175" s="3"/>
      <c r="MAM175" s="3"/>
      <c r="MAN175" s="3"/>
      <c r="MAO175" s="3"/>
      <c r="MAP175" s="3"/>
      <c r="MAQ175" s="3"/>
      <c r="MAR175" s="3"/>
      <c r="MAS175" s="3"/>
      <c r="MAT175" s="3"/>
      <c r="MAU175" s="3"/>
      <c r="MAV175" s="3"/>
      <c r="MAW175" s="3"/>
      <c r="MAX175" s="3"/>
      <c r="MAY175" s="3"/>
      <c r="MAZ175" s="3"/>
      <c r="MBA175" s="3"/>
      <c r="MBB175" s="3"/>
      <c r="MBC175" s="3"/>
      <c r="MBD175" s="3"/>
      <c r="MBE175" s="3"/>
      <c r="MBF175" s="3"/>
      <c r="MBG175" s="3"/>
      <c r="MBH175" s="3"/>
      <c r="MBI175" s="3"/>
      <c r="MBJ175" s="3"/>
      <c r="MBK175" s="3"/>
      <c r="MBL175" s="3"/>
      <c r="MBM175" s="3"/>
      <c r="MBN175" s="3"/>
      <c r="MBO175" s="3"/>
      <c r="MBP175" s="3"/>
      <c r="MBQ175" s="3"/>
      <c r="MBR175" s="3"/>
      <c r="MBS175" s="3"/>
      <c r="MBT175" s="3"/>
      <c r="MBU175" s="3"/>
      <c r="MBV175" s="3"/>
      <c r="MBW175" s="3"/>
      <c r="MBX175" s="3"/>
      <c r="MBY175" s="3"/>
      <c r="MBZ175" s="3"/>
      <c r="MCA175" s="3"/>
      <c r="MCB175" s="3"/>
      <c r="MCC175" s="3"/>
      <c r="MCD175" s="3"/>
      <c r="MCE175" s="3"/>
      <c r="MCF175" s="3"/>
      <c r="MCG175" s="3"/>
      <c r="MCH175" s="3"/>
      <c r="MCI175" s="3"/>
      <c r="MCJ175" s="3"/>
      <c r="MCK175" s="3"/>
      <c r="MCL175" s="3"/>
      <c r="MCM175" s="3"/>
      <c r="MCN175" s="3"/>
      <c r="MCO175" s="3"/>
      <c r="MCP175" s="3"/>
      <c r="MCQ175" s="3"/>
      <c r="MCR175" s="3"/>
      <c r="MCS175" s="3"/>
      <c r="MCT175" s="3"/>
      <c r="MCU175" s="3"/>
      <c r="MCV175" s="3"/>
      <c r="MCW175" s="3"/>
      <c r="MCX175" s="3"/>
      <c r="MCY175" s="3"/>
      <c r="MCZ175" s="3"/>
      <c r="MDA175" s="3"/>
      <c r="MDB175" s="3"/>
      <c r="MDC175" s="3"/>
      <c r="MDD175" s="3"/>
      <c r="MDE175" s="3"/>
      <c r="MDF175" s="3"/>
      <c r="MDG175" s="3"/>
      <c r="MDH175" s="3"/>
      <c r="MDI175" s="3"/>
      <c r="MDJ175" s="3"/>
      <c r="MDK175" s="3"/>
      <c r="MDL175" s="3"/>
      <c r="MDM175" s="3"/>
      <c r="MDN175" s="3"/>
      <c r="MDO175" s="3"/>
      <c r="MDP175" s="3"/>
      <c r="MDQ175" s="3"/>
      <c r="MDR175" s="3"/>
      <c r="MDS175" s="3"/>
      <c r="MDT175" s="3"/>
      <c r="MDU175" s="3"/>
      <c r="MDV175" s="3"/>
      <c r="MDW175" s="3"/>
      <c r="MDX175" s="3"/>
      <c r="MDY175" s="3"/>
      <c r="MDZ175" s="3"/>
      <c r="MEA175" s="3"/>
      <c r="MEB175" s="3"/>
      <c r="MEC175" s="3"/>
      <c r="MED175" s="3"/>
      <c r="MEE175" s="3"/>
      <c r="MEF175" s="3"/>
      <c r="MEG175" s="3"/>
      <c r="MEH175" s="3"/>
      <c r="MEI175" s="3"/>
      <c r="MEJ175" s="3"/>
      <c r="MEK175" s="3"/>
      <c r="MEL175" s="3"/>
      <c r="MEM175" s="3"/>
      <c r="MEN175" s="3"/>
      <c r="MEO175" s="3"/>
      <c r="MEP175" s="3"/>
      <c r="MEQ175" s="3"/>
      <c r="MER175" s="3"/>
      <c r="MES175" s="3"/>
      <c r="MET175" s="3"/>
      <c r="MEU175" s="3"/>
      <c r="MEV175" s="3"/>
      <c r="MEW175" s="3"/>
      <c r="MEX175" s="3"/>
      <c r="MEY175" s="3"/>
      <c r="MEZ175" s="3"/>
      <c r="MFA175" s="3"/>
      <c r="MFB175" s="3"/>
      <c r="MFC175" s="3"/>
      <c r="MFD175" s="3"/>
      <c r="MFE175" s="3"/>
      <c r="MFF175" s="3"/>
      <c r="MFG175" s="3"/>
      <c r="MFH175" s="3"/>
      <c r="MFI175" s="3"/>
      <c r="MFJ175" s="3"/>
      <c r="MFK175" s="3"/>
      <c r="MFL175" s="3"/>
      <c r="MFM175" s="3"/>
      <c r="MFN175" s="3"/>
      <c r="MFO175" s="3"/>
      <c r="MFP175" s="3"/>
      <c r="MFQ175" s="3"/>
      <c r="MFR175" s="3"/>
      <c r="MFS175" s="3"/>
      <c r="MFT175" s="3"/>
      <c r="MFU175" s="3"/>
      <c r="MFV175" s="3"/>
      <c r="MFW175" s="3"/>
      <c r="MFX175" s="3"/>
      <c r="MFY175" s="3"/>
      <c r="MFZ175" s="3"/>
      <c r="MGA175" s="3"/>
      <c r="MGB175" s="3"/>
      <c r="MGC175" s="3"/>
      <c r="MGD175" s="3"/>
      <c r="MGE175" s="3"/>
      <c r="MGF175" s="3"/>
      <c r="MGG175" s="3"/>
      <c r="MGH175" s="3"/>
      <c r="MGI175" s="3"/>
      <c r="MGJ175" s="3"/>
      <c r="MGK175" s="3"/>
      <c r="MGL175" s="3"/>
      <c r="MGM175" s="3"/>
      <c r="MGN175" s="3"/>
      <c r="MGO175" s="3"/>
      <c r="MGP175" s="3"/>
      <c r="MGQ175" s="3"/>
      <c r="MGR175" s="3"/>
      <c r="MGS175" s="3"/>
      <c r="MGT175" s="3"/>
      <c r="MGU175" s="3"/>
      <c r="MGV175" s="3"/>
      <c r="MGW175" s="3"/>
      <c r="MGX175" s="3"/>
      <c r="MGY175" s="3"/>
      <c r="MGZ175" s="3"/>
      <c r="MHA175" s="3"/>
      <c r="MHB175" s="3"/>
      <c r="MHC175" s="3"/>
      <c r="MHD175" s="3"/>
      <c r="MHE175" s="3"/>
      <c r="MHF175" s="3"/>
      <c r="MHG175" s="3"/>
      <c r="MHH175" s="3"/>
      <c r="MHI175" s="3"/>
      <c r="MHJ175" s="3"/>
      <c r="MHK175" s="3"/>
      <c r="MHL175" s="3"/>
      <c r="MHM175" s="3"/>
      <c r="MHN175" s="3"/>
      <c r="MHO175" s="3"/>
      <c r="MHP175" s="3"/>
      <c r="MHQ175" s="3"/>
      <c r="MHR175" s="3"/>
      <c r="MHS175" s="3"/>
      <c r="MHT175" s="3"/>
      <c r="MHU175" s="3"/>
      <c r="MHV175" s="3"/>
      <c r="MHW175" s="3"/>
      <c r="MHX175" s="3"/>
      <c r="MHY175" s="3"/>
      <c r="MHZ175" s="3"/>
      <c r="MIA175" s="3"/>
      <c r="MIB175" s="3"/>
      <c r="MIC175" s="3"/>
      <c r="MID175" s="3"/>
      <c r="MIE175" s="3"/>
      <c r="MIF175" s="3"/>
      <c r="MIG175" s="3"/>
      <c r="MIH175" s="3"/>
      <c r="MII175" s="3"/>
      <c r="MIJ175" s="3"/>
      <c r="MIK175" s="3"/>
      <c r="MIL175" s="3"/>
      <c r="MIM175" s="3"/>
      <c r="MIN175" s="3"/>
      <c r="MIO175" s="3"/>
      <c r="MIP175" s="3"/>
      <c r="MIQ175" s="3"/>
      <c r="MIR175" s="3"/>
      <c r="MIS175" s="3"/>
      <c r="MIT175" s="3"/>
      <c r="MIU175" s="3"/>
      <c r="MIV175" s="3"/>
      <c r="MIW175" s="3"/>
      <c r="MIX175" s="3"/>
      <c r="MIY175" s="3"/>
      <c r="MIZ175" s="3"/>
      <c r="MJA175" s="3"/>
      <c r="MJB175" s="3"/>
      <c r="MJC175" s="3"/>
      <c r="MJD175" s="3"/>
      <c r="MJE175" s="3"/>
      <c r="MJF175" s="3"/>
      <c r="MJG175" s="3"/>
      <c r="MJH175" s="3"/>
      <c r="MJI175" s="3"/>
      <c r="MJJ175" s="3"/>
      <c r="MJK175" s="3"/>
      <c r="MJL175" s="3"/>
      <c r="MJM175" s="3"/>
      <c r="MJN175" s="3"/>
      <c r="MJO175" s="3"/>
      <c r="MJP175" s="3"/>
      <c r="MJQ175" s="3"/>
      <c r="MJR175" s="3"/>
      <c r="MJS175" s="3"/>
      <c r="MJT175" s="3"/>
      <c r="MJU175" s="3"/>
      <c r="MJV175" s="3"/>
      <c r="MJW175" s="3"/>
      <c r="MJX175" s="3"/>
      <c r="MJY175" s="3"/>
      <c r="MJZ175" s="3"/>
      <c r="MKA175" s="3"/>
      <c r="MKB175" s="3"/>
      <c r="MKC175" s="3"/>
      <c r="MKD175" s="3"/>
      <c r="MKE175" s="3"/>
      <c r="MKF175" s="3"/>
      <c r="MKG175" s="3"/>
      <c r="MKH175" s="3"/>
      <c r="MKI175" s="3"/>
      <c r="MKJ175" s="3"/>
      <c r="MKK175" s="3"/>
      <c r="MKL175" s="3"/>
      <c r="MKM175" s="3"/>
      <c r="MKN175" s="3"/>
      <c r="MKO175" s="3"/>
      <c r="MKP175" s="3"/>
      <c r="MKQ175" s="3"/>
      <c r="MKR175" s="3"/>
      <c r="MKS175" s="3"/>
      <c r="MKT175" s="3"/>
      <c r="MKU175" s="3"/>
      <c r="MKV175" s="3"/>
      <c r="MKW175" s="3"/>
      <c r="MKX175" s="3"/>
      <c r="MKY175" s="3"/>
      <c r="MKZ175" s="3"/>
      <c r="MLA175" s="3"/>
      <c r="MLB175" s="3"/>
      <c r="MLC175" s="3"/>
      <c r="MLD175" s="3"/>
      <c r="MLE175" s="3"/>
      <c r="MLF175" s="3"/>
      <c r="MLG175" s="3"/>
      <c r="MLH175" s="3"/>
      <c r="MLI175" s="3"/>
      <c r="MLJ175" s="3"/>
      <c r="MLK175" s="3"/>
      <c r="MLL175" s="3"/>
      <c r="MLM175" s="3"/>
      <c r="MLN175" s="3"/>
      <c r="MLO175" s="3"/>
      <c r="MLP175" s="3"/>
      <c r="MLQ175" s="3"/>
      <c r="MLR175" s="3"/>
      <c r="MLS175" s="3"/>
      <c r="MLT175" s="3"/>
      <c r="MLU175" s="3"/>
      <c r="MLV175" s="3"/>
      <c r="MLW175" s="3"/>
      <c r="MLX175" s="3"/>
      <c r="MLY175" s="3"/>
      <c r="MLZ175" s="3"/>
      <c r="MMA175" s="3"/>
      <c r="MMB175" s="3"/>
      <c r="MMC175" s="3"/>
      <c r="MMD175" s="3"/>
      <c r="MME175" s="3"/>
      <c r="MMF175" s="3"/>
      <c r="MMG175" s="3"/>
      <c r="MMH175" s="3"/>
      <c r="MMI175" s="3"/>
      <c r="MMJ175" s="3"/>
      <c r="MMK175" s="3"/>
      <c r="MML175" s="3"/>
      <c r="MMM175" s="3"/>
      <c r="MMN175" s="3"/>
      <c r="MMO175" s="3"/>
      <c r="MMP175" s="3"/>
      <c r="MMQ175" s="3"/>
      <c r="MMR175" s="3"/>
      <c r="MMS175" s="3"/>
      <c r="MMT175" s="3"/>
      <c r="MMU175" s="3"/>
      <c r="MMV175" s="3"/>
      <c r="MMW175" s="3"/>
      <c r="MMX175" s="3"/>
      <c r="MMY175" s="3"/>
      <c r="MMZ175" s="3"/>
      <c r="MNA175" s="3"/>
      <c r="MNB175" s="3"/>
      <c r="MNC175" s="3"/>
      <c r="MND175" s="3"/>
      <c r="MNE175" s="3"/>
      <c r="MNF175" s="3"/>
      <c r="MNG175" s="3"/>
      <c r="MNH175" s="3"/>
      <c r="MNI175" s="3"/>
      <c r="MNJ175" s="3"/>
      <c r="MNK175" s="3"/>
      <c r="MNL175" s="3"/>
      <c r="MNM175" s="3"/>
      <c r="MNN175" s="3"/>
      <c r="MNO175" s="3"/>
      <c r="MNP175" s="3"/>
      <c r="MNQ175" s="3"/>
      <c r="MNR175" s="3"/>
      <c r="MNS175" s="3"/>
      <c r="MNT175" s="3"/>
      <c r="MNU175" s="3"/>
      <c r="MNV175" s="3"/>
      <c r="MNW175" s="3"/>
      <c r="MNX175" s="3"/>
      <c r="MNY175" s="3"/>
      <c r="MNZ175" s="3"/>
      <c r="MOA175" s="3"/>
      <c r="MOB175" s="3"/>
      <c r="MOC175" s="3"/>
      <c r="MOD175" s="3"/>
      <c r="MOE175" s="3"/>
      <c r="MOF175" s="3"/>
      <c r="MOG175" s="3"/>
      <c r="MOH175" s="3"/>
      <c r="MOI175" s="3"/>
      <c r="MOJ175" s="3"/>
      <c r="MOK175" s="3"/>
      <c r="MOL175" s="3"/>
      <c r="MOM175" s="3"/>
      <c r="MON175" s="3"/>
      <c r="MOO175" s="3"/>
      <c r="MOP175" s="3"/>
      <c r="MOQ175" s="3"/>
      <c r="MOR175" s="3"/>
      <c r="MOS175" s="3"/>
      <c r="MOT175" s="3"/>
      <c r="MOU175" s="3"/>
      <c r="MOV175" s="3"/>
      <c r="MOW175" s="3"/>
      <c r="MOX175" s="3"/>
      <c r="MOY175" s="3"/>
      <c r="MOZ175" s="3"/>
      <c r="MPA175" s="3"/>
      <c r="MPB175" s="3"/>
      <c r="MPC175" s="3"/>
      <c r="MPD175" s="3"/>
      <c r="MPE175" s="3"/>
      <c r="MPF175" s="3"/>
      <c r="MPG175" s="3"/>
      <c r="MPH175" s="3"/>
      <c r="MPI175" s="3"/>
      <c r="MPJ175" s="3"/>
      <c r="MPK175" s="3"/>
      <c r="MPL175" s="3"/>
      <c r="MPM175" s="3"/>
      <c r="MPN175" s="3"/>
      <c r="MPO175" s="3"/>
      <c r="MPP175" s="3"/>
      <c r="MPQ175" s="3"/>
      <c r="MPR175" s="3"/>
      <c r="MPS175" s="3"/>
      <c r="MPT175" s="3"/>
      <c r="MPU175" s="3"/>
      <c r="MPV175" s="3"/>
      <c r="MPW175" s="3"/>
      <c r="MPX175" s="3"/>
      <c r="MPY175" s="3"/>
      <c r="MPZ175" s="3"/>
      <c r="MQA175" s="3"/>
      <c r="MQB175" s="3"/>
      <c r="MQC175" s="3"/>
      <c r="MQD175" s="3"/>
      <c r="MQE175" s="3"/>
      <c r="MQF175" s="3"/>
      <c r="MQG175" s="3"/>
      <c r="MQH175" s="3"/>
      <c r="MQI175" s="3"/>
      <c r="MQJ175" s="3"/>
      <c r="MQK175" s="3"/>
      <c r="MQL175" s="3"/>
      <c r="MQM175" s="3"/>
      <c r="MQN175" s="3"/>
      <c r="MQO175" s="3"/>
      <c r="MQP175" s="3"/>
      <c r="MQQ175" s="3"/>
      <c r="MQR175" s="3"/>
      <c r="MQS175" s="3"/>
      <c r="MQT175" s="3"/>
      <c r="MQU175" s="3"/>
      <c r="MQV175" s="3"/>
      <c r="MQW175" s="3"/>
      <c r="MQX175" s="3"/>
      <c r="MQY175" s="3"/>
      <c r="MQZ175" s="3"/>
      <c r="MRA175" s="3"/>
      <c r="MRB175" s="3"/>
      <c r="MRC175" s="3"/>
      <c r="MRD175" s="3"/>
      <c r="MRE175" s="3"/>
      <c r="MRF175" s="3"/>
      <c r="MRG175" s="3"/>
      <c r="MRH175" s="3"/>
      <c r="MRI175" s="3"/>
      <c r="MRJ175" s="3"/>
      <c r="MRK175" s="3"/>
      <c r="MRL175" s="3"/>
      <c r="MRM175" s="3"/>
      <c r="MRN175" s="3"/>
      <c r="MRO175" s="3"/>
      <c r="MRP175" s="3"/>
      <c r="MRQ175" s="3"/>
      <c r="MRR175" s="3"/>
      <c r="MRS175" s="3"/>
      <c r="MRT175" s="3"/>
      <c r="MRU175" s="3"/>
      <c r="MRV175" s="3"/>
      <c r="MRW175" s="3"/>
      <c r="MRX175" s="3"/>
      <c r="MRY175" s="3"/>
      <c r="MRZ175" s="3"/>
      <c r="MSA175" s="3"/>
      <c r="MSB175" s="3"/>
      <c r="MSC175" s="3"/>
      <c r="MSD175" s="3"/>
      <c r="MSE175" s="3"/>
      <c r="MSF175" s="3"/>
      <c r="MSG175" s="3"/>
      <c r="MSH175" s="3"/>
      <c r="MSI175" s="3"/>
      <c r="MSJ175" s="3"/>
      <c r="MSK175" s="3"/>
      <c r="MSL175" s="3"/>
      <c r="MSM175" s="3"/>
      <c r="MSN175" s="3"/>
      <c r="MSO175" s="3"/>
      <c r="MSP175" s="3"/>
      <c r="MSQ175" s="3"/>
      <c r="MSR175" s="3"/>
      <c r="MSS175" s="3"/>
      <c r="MST175" s="3"/>
      <c r="MSU175" s="3"/>
      <c r="MSV175" s="3"/>
      <c r="MSW175" s="3"/>
      <c r="MSX175" s="3"/>
      <c r="MSY175" s="3"/>
      <c r="MSZ175" s="3"/>
      <c r="MTA175" s="3"/>
      <c r="MTB175" s="3"/>
      <c r="MTC175" s="3"/>
      <c r="MTD175" s="3"/>
      <c r="MTE175" s="3"/>
      <c r="MTF175" s="3"/>
      <c r="MTG175" s="3"/>
      <c r="MTH175" s="3"/>
      <c r="MTI175" s="3"/>
      <c r="MTJ175" s="3"/>
      <c r="MTK175" s="3"/>
      <c r="MTL175" s="3"/>
      <c r="MTM175" s="3"/>
      <c r="MTN175" s="3"/>
      <c r="MTO175" s="3"/>
      <c r="MTP175" s="3"/>
      <c r="MTQ175" s="3"/>
      <c r="MTR175" s="3"/>
      <c r="MTS175" s="3"/>
      <c r="MTT175" s="3"/>
      <c r="MTU175" s="3"/>
      <c r="MTV175" s="3"/>
      <c r="MTW175" s="3"/>
      <c r="MTX175" s="3"/>
      <c r="MTY175" s="3"/>
      <c r="MTZ175" s="3"/>
      <c r="MUA175" s="3"/>
      <c r="MUB175" s="3"/>
      <c r="MUC175" s="3"/>
      <c r="MUD175" s="3"/>
      <c r="MUE175" s="3"/>
      <c r="MUF175" s="3"/>
      <c r="MUG175" s="3"/>
      <c r="MUH175" s="3"/>
      <c r="MUI175" s="3"/>
      <c r="MUJ175" s="3"/>
      <c r="MUK175" s="3"/>
      <c r="MUL175" s="3"/>
      <c r="MUM175" s="3"/>
      <c r="MUN175" s="3"/>
      <c r="MUO175" s="3"/>
      <c r="MUP175" s="3"/>
      <c r="MUQ175" s="3"/>
      <c r="MUR175" s="3"/>
      <c r="MUS175" s="3"/>
      <c r="MUT175" s="3"/>
      <c r="MUU175" s="3"/>
      <c r="MUV175" s="3"/>
      <c r="MUW175" s="3"/>
      <c r="MUX175" s="3"/>
      <c r="MUY175" s="3"/>
      <c r="MUZ175" s="3"/>
      <c r="MVA175" s="3"/>
      <c r="MVB175" s="3"/>
      <c r="MVC175" s="3"/>
      <c r="MVD175" s="3"/>
      <c r="MVE175" s="3"/>
      <c r="MVF175" s="3"/>
      <c r="MVG175" s="3"/>
      <c r="MVH175" s="3"/>
      <c r="MVI175" s="3"/>
      <c r="MVJ175" s="3"/>
      <c r="MVK175" s="3"/>
      <c r="MVL175" s="3"/>
      <c r="MVM175" s="3"/>
      <c r="MVN175" s="3"/>
      <c r="MVO175" s="3"/>
      <c r="MVP175" s="3"/>
      <c r="MVQ175" s="3"/>
      <c r="MVR175" s="3"/>
      <c r="MVS175" s="3"/>
      <c r="MVT175" s="3"/>
      <c r="MVU175" s="3"/>
      <c r="MVV175" s="3"/>
      <c r="MVW175" s="3"/>
      <c r="MVX175" s="3"/>
      <c r="MVY175" s="3"/>
      <c r="MVZ175" s="3"/>
      <c r="MWA175" s="3"/>
      <c r="MWB175" s="3"/>
      <c r="MWC175" s="3"/>
      <c r="MWD175" s="3"/>
      <c r="MWE175" s="3"/>
      <c r="MWF175" s="3"/>
      <c r="MWG175" s="3"/>
      <c r="MWH175" s="3"/>
      <c r="MWI175" s="3"/>
      <c r="MWJ175" s="3"/>
      <c r="MWK175" s="3"/>
      <c r="MWL175" s="3"/>
      <c r="MWM175" s="3"/>
      <c r="MWN175" s="3"/>
      <c r="MWO175" s="3"/>
      <c r="MWP175" s="3"/>
      <c r="MWQ175" s="3"/>
      <c r="MWR175" s="3"/>
      <c r="MWS175" s="3"/>
      <c r="MWT175" s="3"/>
      <c r="MWU175" s="3"/>
      <c r="MWV175" s="3"/>
      <c r="MWW175" s="3"/>
      <c r="MWX175" s="3"/>
      <c r="MWY175" s="3"/>
      <c r="MWZ175" s="3"/>
      <c r="MXA175" s="3"/>
      <c r="MXB175" s="3"/>
      <c r="MXC175" s="3"/>
      <c r="MXD175" s="3"/>
      <c r="MXE175" s="3"/>
      <c r="MXF175" s="3"/>
      <c r="MXG175" s="3"/>
      <c r="MXH175" s="3"/>
      <c r="MXI175" s="3"/>
      <c r="MXJ175" s="3"/>
      <c r="MXK175" s="3"/>
      <c r="MXL175" s="3"/>
      <c r="MXM175" s="3"/>
      <c r="MXN175" s="3"/>
      <c r="MXO175" s="3"/>
      <c r="MXP175" s="3"/>
      <c r="MXQ175" s="3"/>
      <c r="MXR175" s="3"/>
      <c r="MXS175" s="3"/>
      <c r="MXT175" s="3"/>
      <c r="MXU175" s="3"/>
      <c r="MXV175" s="3"/>
      <c r="MXW175" s="3"/>
      <c r="MXX175" s="3"/>
      <c r="MXY175" s="3"/>
      <c r="MXZ175" s="3"/>
      <c r="MYA175" s="3"/>
      <c r="MYB175" s="3"/>
      <c r="MYC175" s="3"/>
      <c r="MYD175" s="3"/>
      <c r="MYE175" s="3"/>
      <c r="MYF175" s="3"/>
      <c r="MYG175" s="3"/>
      <c r="MYH175" s="3"/>
      <c r="MYI175" s="3"/>
      <c r="MYJ175" s="3"/>
      <c r="MYK175" s="3"/>
      <c r="MYL175" s="3"/>
      <c r="MYM175" s="3"/>
      <c r="MYN175" s="3"/>
      <c r="MYO175" s="3"/>
      <c r="MYP175" s="3"/>
      <c r="MYQ175" s="3"/>
      <c r="MYR175" s="3"/>
      <c r="MYS175" s="3"/>
      <c r="MYT175" s="3"/>
      <c r="MYU175" s="3"/>
      <c r="MYV175" s="3"/>
      <c r="MYW175" s="3"/>
      <c r="MYX175" s="3"/>
      <c r="MYY175" s="3"/>
      <c r="MYZ175" s="3"/>
      <c r="MZA175" s="3"/>
      <c r="MZB175" s="3"/>
      <c r="MZC175" s="3"/>
      <c r="MZD175" s="3"/>
      <c r="MZE175" s="3"/>
      <c r="MZF175" s="3"/>
      <c r="MZG175" s="3"/>
      <c r="MZH175" s="3"/>
      <c r="MZI175" s="3"/>
      <c r="MZJ175" s="3"/>
      <c r="MZK175" s="3"/>
      <c r="MZL175" s="3"/>
      <c r="MZM175" s="3"/>
      <c r="MZN175" s="3"/>
      <c r="MZO175" s="3"/>
      <c r="MZP175" s="3"/>
      <c r="MZQ175" s="3"/>
      <c r="MZR175" s="3"/>
      <c r="MZS175" s="3"/>
      <c r="MZT175" s="3"/>
      <c r="MZU175" s="3"/>
      <c r="MZV175" s="3"/>
      <c r="MZW175" s="3"/>
      <c r="MZX175" s="3"/>
      <c r="MZY175" s="3"/>
      <c r="MZZ175" s="3"/>
      <c r="NAA175" s="3"/>
      <c r="NAB175" s="3"/>
      <c r="NAC175" s="3"/>
      <c r="NAD175" s="3"/>
      <c r="NAE175" s="3"/>
      <c r="NAF175" s="3"/>
      <c r="NAG175" s="3"/>
      <c r="NAH175" s="3"/>
      <c r="NAI175" s="3"/>
      <c r="NAJ175" s="3"/>
      <c r="NAK175" s="3"/>
      <c r="NAL175" s="3"/>
      <c r="NAM175" s="3"/>
      <c r="NAN175" s="3"/>
      <c r="NAO175" s="3"/>
      <c r="NAP175" s="3"/>
      <c r="NAQ175" s="3"/>
      <c r="NAR175" s="3"/>
      <c r="NAS175" s="3"/>
      <c r="NAT175" s="3"/>
      <c r="NAU175" s="3"/>
      <c r="NAV175" s="3"/>
      <c r="NAW175" s="3"/>
      <c r="NAX175" s="3"/>
      <c r="NAY175" s="3"/>
      <c r="NAZ175" s="3"/>
      <c r="NBA175" s="3"/>
      <c r="NBB175" s="3"/>
      <c r="NBC175" s="3"/>
      <c r="NBD175" s="3"/>
      <c r="NBE175" s="3"/>
      <c r="NBF175" s="3"/>
      <c r="NBG175" s="3"/>
      <c r="NBH175" s="3"/>
      <c r="NBI175" s="3"/>
      <c r="NBJ175" s="3"/>
      <c r="NBK175" s="3"/>
      <c r="NBL175" s="3"/>
      <c r="NBM175" s="3"/>
      <c r="NBN175" s="3"/>
      <c r="NBO175" s="3"/>
      <c r="NBP175" s="3"/>
      <c r="NBQ175" s="3"/>
      <c r="NBR175" s="3"/>
      <c r="NBS175" s="3"/>
      <c r="NBT175" s="3"/>
      <c r="NBU175" s="3"/>
      <c r="NBV175" s="3"/>
      <c r="NBW175" s="3"/>
      <c r="NBX175" s="3"/>
      <c r="NBY175" s="3"/>
      <c r="NBZ175" s="3"/>
      <c r="NCA175" s="3"/>
      <c r="NCB175" s="3"/>
      <c r="NCC175" s="3"/>
      <c r="NCD175" s="3"/>
      <c r="NCE175" s="3"/>
      <c r="NCF175" s="3"/>
      <c r="NCG175" s="3"/>
      <c r="NCH175" s="3"/>
      <c r="NCI175" s="3"/>
      <c r="NCJ175" s="3"/>
      <c r="NCK175" s="3"/>
      <c r="NCL175" s="3"/>
      <c r="NCM175" s="3"/>
      <c r="NCN175" s="3"/>
      <c r="NCO175" s="3"/>
      <c r="NCP175" s="3"/>
      <c r="NCQ175" s="3"/>
      <c r="NCR175" s="3"/>
      <c r="NCS175" s="3"/>
      <c r="NCT175" s="3"/>
      <c r="NCU175" s="3"/>
      <c r="NCV175" s="3"/>
      <c r="NCW175" s="3"/>
      <c r="NCX175" s="3"/>
      <c r="NCY175" s="3"/>
      <c r="NCZ175" s="3"/>
      <c r="NDA175" s="3"/>
      <c r="NDB175" s="3"/>
      <c r="NDC175" s="3"/>
      <c r="NDD175" s="3"/>
      <c r="NDE175" s="3"/>
      <c r="NDF175" s="3"/>
      <c r="NDG175" s="3"/>
      <c r="NDH175" s="3"/>
      <c r="NDI175" s="3"/>
      <c r="NDJ175" s="3"/>
      <c r="NDK175" s="3"/>
      <c r="NDL175" s="3"/>
      <c r="NDM175" s="3"/>
      <c r="NDN175" s="3"/>
      <c r="NDO175" s="3"/>
      <c r="NDP175" s="3"/>
      <c r="NDQ175" s="3"/>
      <c r="NDR175" s="3"/>
      <c r="NDS175" s="3"/>
      <c r="NDT175" s="3"/>
      <c r="NDU175" s="3"/>
      <c r="NDV175" s="3"/>
      <c r="NDW175" s="3"/>
      <c r="NDX175" s="3"/>
      <c r="NDY175" s="3"/>
      <c r="NDZ175" s="3"/>
      <c r="NEA175" s="3"/>
      <c r="NEB175" s="3"/>
      <c r="NEC175" s="3"/>
      <c r="NED175" s="3"/>
      <c r="NEE175" s="3"/>
      <c r="NEF175" s="3"/>
      <c r="NEG175" s="3"/>
      <c r="NEH175" s="3"/>
      <c r="NEI175" s="3"/>
      <c r="NEJ175" s="3"/>
      <c r="NEK175" s="3"/>
      <c r="NEL175" s="3"/>
      <c r="NEM175" s="3"/>
      <c r="NEN175" s="3"/>
      <c r="NEO175" s="3"/>
      <c r="NEP175" s="3"/>
      <c r="NEQ175" s="3"/>
      <c r="NER175" s="3"/>
      <c r="NES175" s="3"/>
      <c r="NET175" s="3"/>
      <c r="NEU175" s="3"/>
      <c r="NEV175" s="3"/>
      <c r="NEW175" s="3"/>
      <c r="NEX175" s="3"/>
      <c r="NEY175" s="3"/>
      <c r="NEZ175" s="3"/>
      <c r="NFA175" s="3"/>
      <c r="NFB175" s="3"/>
      <c r="NFC175" s="3"/>
      <c r="NFD175" s="3"/>
      <c r="NFE175" s="3"/>
      <c r="NFF175" s="3"/>
      <c r="NFG175" s="3"/>
      <c r="NFH175" s="3"/>
      <c r="NFI175" s="3"/>
      <c r="NFJ175" s="3"/>
      <c r="NFK175" s="3"/>
      <c r="NFL175" s="3"/>
      <c r="NFM175" s="3"/>
      <c r="NFN175" s="3"/>
      <c r="NFO175" s="3"/>
      <c r="NFP175" s="3"/>
      <c r="NFQ175" s="3"/>
      <c r="NFR175" s="3"/>
      <c r="NFS175" s="3"/>
      <c r="NFT175" s="3"/>
      <c r="NFU175" s="3"/>
      <c r="NFV175" s="3"/>
      <c r="NFW175" s="3"/>
      <c r="NFX175" s="3"/>
      <c r="NFY175" s="3"/>
      <c r="NFZ175" s="3"/>
      <c r="NGA175" s="3"/>
      <c r="NGB175" s="3"/>
      <c r="NGC175" s="3"/>
      <c r="NGD175" s="3"/>
      <c r="NGE175" s="3"/>
      <c r="NGF175" s="3"/>
      <c r="NGG175" s="3"/>
      <c r="NGH175" s="3"/>
      <c r="NGI175" s="3"/>
      <c r="NGJ175" s="3"/>
      <c r="NGK175" s="3"/>
      <c r="NGL175" s="3"/>
      <c r="NGM175" s="3"/>
      <c r="NGN175" s="3"/>
      <c r="NGO175" s="3"/>
      <c r="NGP175" s="3"/>
      <c r="NGQ175" s="3"/>
      <c r="NGR175" s="3"/>
      <c r="NGS175" s="3"/>
      <c r="NGT175" s="3"/>
      <c r="NGU175" s="3"/>
      <c r="NGV175" s="3"/>
      <c r="NGW175" s="3"/>
      <c r="NGX175" s="3"/>
      <c r="NGY175" s="3"/>
      <c r="NGZ175" s="3"/>
      <c r="NHA175" s="3"/>
      <c r="NHB175" s="3"/>
      <c r="NHC175" s="3"/>
      <c r="NHD175" s="3"/>
      <c r="NHE175" s="3"/>
      <c r="NHF175" s="3"/>
      <c r="NHG175" s="3"/>
      <c r="NHH175" s="3"/>
      <c r="NHI175" s="3"/>
      <c r="NHJ175" s="3"/>
      <c r="NHK175" s="3"/>
      <c r="NHL175" s="3"/>
      <c r="NHM175" s="3"/>
      <c r="NHN175" s="3"/>
      <c r="NHO175" s="3"/>
      <c r="NHP175" s="3"/>
      <c r="NHQ175" s="3"/>
      <c r="NHR175" s="3"/>
      <c r="NHS175" s="3"/>
      <c r="NHT175" s="3"/>
      <c r="NHU175" s="3"/>
      <c r="NHV175" s="3"/>
      <c r="NHW175" s="3"/>
      <c r="NHX175" s="3"/>
      <c r="NHY175" s="3"/>
      <c r="NHZ175" s="3"/>
      <c r="NIA175" s="3"/>
      <c r="NIB175" s="3"/>
      <c r="NIC175" s="3"/>
      <c r="NID175" s="3"/>
      <c r="NIE175" s="3"/>
      <c r="NIF175" s="3"/>
      <c r="NIG175" s="3"/>
      <c r="NIH175" s="3"/>
      <c r="NII175" s="3"/>
      <c r="NIJ175" s="3"/>
      <c r="NIK175" s="3"/>
      <c r="NIL175" s="3"/>
      <c r="NIM175" s="3"/>
      <c r="NIN175" s="3"/>
      <c r="NIO175" s="3"/>
      <c r="NIP175" s="3"/>
      <c r="NIQ175" s="3"/>
      <c r="NIR175" s="3"/>
      <c r="NIS175" s="3"/>
      <c r="NIT175" s="3"/>
      <c r="NIU175" s="3"/>
      <c r="NIV175" s="3"/>
      <c r="NIW175" s="3"/>
      <c r="NIX175" s="3"/>
      <c r="NIY175" s="3"/>
      <c r="NIZ175" s="3"/>
      <c r="NJA175" s="3"/>
      <c r="NJB175" s="3"/>
      <c r="NJC175" s="3"/>
      <c r="NJD175" s="3"/>
      <c r="NJE175" s="3"/>
      <c r="NJF175" s="3"/>
      <c r="NJG175" s="3"/>
      <c r="NJH175" s="3"/>
      <c r="NJI175" s="3"/>
      <c r="NJJ175" s="3"/>
      <c r="NJK175" s="3"/>
      <c r="NJL175" s="3"/>
      <c r="NJM175" s="3"/>
      <c r="NJN175" s="3"/>
      <c r="NJO175" s="3"/>
      <c r="NJP175" s="3"/>
      <c r="NJQ175" s="3"/>
      <c r="NJR175" s="3"/>
      <c r="NJS175" s="3"/>
      <c r="NJT175" s="3"/>
      <c r="NJU175" s="3"/>
      <c r="NJV175" s="3"/>
      <c r="NJW175" s="3"/>
      <c r="NJX175" s="3"/>
      <c r="NJY175" s="3"/>
      <c r="NJZ175" s="3"/>
      <c r="NKA175" s="3"/>
      <c r="NKB175" s="3"/>
      <c r="NKC175" s="3"/>
      <c r="NKD175" s="3"/>
      <c r="NKE175" s="3"/>
      <c r="NKF175" s="3"/>
      <c r="NKG175" s="3"/>
      <c r="NKH175" s="3"/>
      <c r="NKI175" s="3"/>
      <c r="NKJ175" s="3"/>
      <c r="NKK175" s="3"/>
      <c r="NKL175" s="3"/>
      <c r="NKM175" s="3"/>
      <c r="NKN175" s="3"/>
      <c r="NKO175" s="3"/>
      <c r="NKP175" s="3"/>
      <c r="NKQ175" s="3"/>
      <c r="NKR175" s="3"/>
      <c r="NKS175" s="3"/>
      <c r="NKT175" s="3"/>
      <c r="NKU175" s="3"/>
      <c r="NKV175" s="3"/>
      <c r="NKW175" s="3"/>
      <c r="NKX175" s="3"/>
      <c r="NKY175" s="3"/>
      <c r="NKZ175" s="3"/>
      <c r="NLA175" s="3"/>
      <c r="NLB175" s="3"/>
      <c r="NLC175" s="3"/>
      <c r="NLD175" s="3"/>
      <c r="NLE175" s="3"/>
      <c r="NLF175" s="3"/>
      <c r="NLG175" s="3"/>
      <c r="NLH175" s="3"/>
      <c r="NLI175" s="3"/>
      <c r="NLJ175" s="3"/>
      <c r="NLK175" s="3"/>
      <c r="NLL175" s="3"/>
      <c r="NLM175" s="3"/>
      <c r="NLN175" s="3"/>
      <c r="NLO175" s="3"/>
      <c r="NLP175" s="3"/>
      <c r="NLQ175" s="3"/>
      <c r="NLR175" s="3"/>
      <c r="NLS175" s="3"/>
      <c r="NLT175" s="3"/>
      <c r="NLU175" s="3"/>
      <c r="NLV175" s="3"/>
      <c r="NLW175" s="3"/>
      <c r="NLX175" s="3"/>
      <c r="NLY175" s="3"/>
      <c r="NLZ175" s="3"/>
      <c r="NMA175" s="3"/>
      <c r="NMB175" s="3"/>
      <c r="NMC175" s="3"/>
      <c r="NMD175" s="3"/>
      <c r="NME175" s="3"/>
      <c r="NMF175" s="3"/>
      <c r="NMG175" s="3"/>
      <c r="NMH175" s="3"/>
      <c r="NMI175" s="3"/>
      <c r="NMJ175" s="3"/>
      <c r="NMK175" s="3"/>
      <c r="NML175" s="3"/>
      <c r="NMM175" s="3"/>
      <c r="NMN175" s="3"/>
      <c r="NMO175" s="3"/>
      <c r="NMP175" s="3"/>
      <c r="NMQ175" s="3"/>
      <c r="NMR175" s="3"/>
      <c r="NMS175" s="3"/>
      <c r="NMT175" s="3"/>
      <c r="NMU175" s="3"/>
      <c r="NMV175" s="3"/>
      <c r="NMW175" s="3"/>
      <c r="NMX175" s="3"/>
      <c r="NMY175" s="3"/>
      <c r="NMZ175" s="3"/>
      <c r="NNA175" s="3"/>
      <c r="NNB175" s="3"/>
      <c r="NNC175" s="3"/>
      <c r="NND175" s="3"/>
      <c r="NNE175" s="3"/>
      <c r="NNF175" s="3"/>
      <c r="NNG175" s="3"/>
      <c r="NNH175" s="3"/>
      <c r="NNI175" s="3"/>
      <c r="NNJ175" s="3"/>
      <c r="NNK175" s="3"/>
      <c r="NNL175" s="3"/>
      <c r="NNM175" s="3"/>
      <c r="NNN175" s="3"/>
      <c r="NNO175" s="3"/>
      <c r="NNP175" s="3"/>
      <c r="NNQ175" s="3"/>
      <c r="NNR175" s="3"/>
      <c r="NNS175" s="3"/>
      <c r="NNT175" s="3"/>
      <c r="NNU175" s="3"/>
      <c r="NNV175" s="3"/>
      <c r="NNW175" s="3"/>
      <c r="NNX175" s="3"/>
      <c r="NNY175" s="3"/>
      <c r="NNZ175" s="3"/>
      <c r="NOA175" s="3"/>
      <c r="NOB175" s="3"/>
      <c r="NOC175" s="3"/>
      <c r="NOD175" s="3"/>
      <c r="NOE175" s="3"/>
      <c r="NOF175" s="3"/>
      <c r="NOG175" s="3"/>
      <c r="NOH175" s="3"/>
      <c r="NOI175" s="3"/>
      <c r="NOJ175" s="3"/>
      <c r="NOK175" s="3"/>
      <c r="NOL175" s="3"/>
      <c r="NOM175" s="3"/>
      <c r="NON175" s="3"/>
      <c r="NOO175" s="3"/>
      <c r="NOP175" s="3"/>
      <c r="NOQ175" s="3"/>
      <c r="NOR175" s="3"/>
      <c r="NOS175" s="3"/>
      <c r="NOT175" s="3"/>
      <c r="NOU175" s="3"/>
      <c r="NOV175" s="3"/>
      <c r="NOW175" s="3"/>
      <c r="NOX175" s="3"/>
      <c r="NOY175" s="3"/>
      <c r="NOZ175" s="3"/>
      <c r="NPA175" s="3"/>
      <c r="NPB175" s="3"/>
      <c r="NPC175" s="3"/>
      <c r="NPD175" s="3"/>
      <c r="NPE175" s="3"/>
      <c r="NPF175" s="3"/>
      <c r="NPG175" s="3"/>
      <c r="NPH175" s="3"/>
      <c r="NPI175" s="3"/>
      <c r="NPJ175" s="3"/>
      <c r="NPK175" s="3"/>
      <c r="NPL175" s="3"/>
      <c r="NPM175" s="3"/>
      <c r="NPN175" s="3"/>
      <c r="NPO175" s="3"/>
      <c r="NPP175" s="3"/>
      <c r="NPQ175" s="3"/>
      <c r="NPR175" s="3"/>
      <c r="NPS175" s="3"/>
      <c r="NPT175" s="3"/>
      <c r="NPU175" s="3"/>
      <c r="NPV175" s="3"/>
      <c r="NPW175" s="3"/>
      <c r="NPX175" s="3"/>
      <c r="NPY175" s="3"/>
      <c r="NPZ175" s="3"/>
      <c r="NQA175" s="3"/>
      <c r="NQB175" s="3"/>
      <c r="NQC175" s="3"/>
      <c r="NQD175" s="3"/>
      <c r="NQE175" s="3"/>
      <c r="NQF175" s="3"/>
      <c r="NQG175" s="3"/>
      <c r="NQH175" s="3"/>
      <c r="NQI175" s="3"/>
      <c r="NQJ175" s="3"/>
      <c r="NQK175" s="3"/>
      <c r="NQL175" s="3"/>
      <c r="NQM175" s="3"/>
      <c r="NQN175" s="3"/>
      <c r="NQO175" s="3"/>
      <c r="NQP175" s="3"/>
      <c r="NQQ175" s="3"/>
      <c r="NQR175" s="3"/>
      <c r="NQS175" s="3"/>
      <c r="NQT175" s="3"/>
      <c r="NQU175" s="3"/>
      <c r="NQV175" s="3"/>
      <c r="NQW175" s="3"/>
      <c r="NQX175" s="3"/>
      <c r="NQY175" s="3"/>
      <c r="NQZ175" s="3"/>
      <c r="NRA175" s="3"/>
      <c r="NRB175" s="3"/>
      <c r="NRC175" s="3"/>
      <c r="NRD175" s="3"/>
      <c r="NRE175" s="3"/>
      <c r="NRF175" s="3"/>
      <c r="NRG175" s="3"/>
      <c r="NRH175" s="3"/>
      <c r="NRI175" s="3"/>
      <c r="NRJ175" s="3"/>
      <c r="NRK175" s="3"/>
      <c r="NRL175" s="3"/>
      <c r="NRM175" s="3"/>
      <c r="NRN175" s="3"/>
      <c r="NRO175" s="3"/>
      <c r="NRP175" s="3"/>
      <c r="NRQ175" s="3"/>
      <c r="NRR175" s="3"/>
      <c r="NRS175" s="3"/>
      <c r="NRT175" s="3"/>
      <c r="NRU175" s="3"/>
      <c r="NRV175" s="3"/>
      <c r="NRW175" s="3"/>
      <c r="NRX175" s="3"/>
      <c r="NRY175" s="3"/>
      <c r="NRZ175" s="3"/>
      <c r="NSA175" s="3"/>
      <c r="NSB175" s="3"/>
      <c r="NSC175" s="3"/>
      <c r="NSD175" s="3"/>
      <c r="NSE175" s="3"/>
      <c r="NSF175" s="3"/>
      <c r="NSG175" s="3"/>
      <c r="NSH175" s="3"/>
      <c r="NSI175" s="3"/>
      <c r="NSJ175" s="3"/>
      <c r="NSK175" s="3"/>
      <c r="NSL175" s="3"/>
      <c r="NSM175" s="3"/>
      <c r="NSN175" s="3"/>
      <c r="NSO175" s="3"/>
      <c r="NSP175" s="3"/>
      <c r="NSQ175" s="3"/>
      <c r="NSR175" s="3"/>
      <c r="NSS175" s="3"/>
      <c r="NST175" s="3"/>
      <c r="NSU175" s="3"/>
      <c r="NSV175" s="3"/>
      <c r="NSW175" s="3"/>
      <c r="NSX175" s="3"/>
      <c r="NSY175" s="3"/>
      <c r="NSZ175" s="3"/>
      <c r="NTA175" s="3"/>
      <c r="NTB175" s="3"/>
      <c r="NTC175" s="3"/>
      <c r="NTD175" s="3"/>
      <c r="NTE175" s="3"/>
      <c r="NTF175" s="3"/>
      <c r="NTG175" s="3"/>
      <c r="NTH175" s="3"/>
      <c r="NTI175" s="3"/>
      <c r="NTJ175" s="3"/>
      <c r="NTK175" s="3"/>
      <c r="NTL175" s="3"/>
      <c r="NTM175" s="3"/>
      <c r="NTN175" s="3"/>
      <c r="NTO175" s="3"/>
      <c r="NTP175" s="3"/>
      <c r="NTQ175" s="3"/>
      <c r="NTR175" s="3"/>
      <c r="NTS175" s="3"/>
      <c r="NTT175" s="3"/>
      <c r="NTU175" s="3"/>
      <c r="NTV175" s="3"/>
      <c r="NTW175" s="3"/>
      <c r="NTX175" s="3"/>
      <c r="NTY175" s="3"/>
      <c r="NTZ175" s="3"/>
      <c r="NUA175" s="3"/>
      <c r="NUB175" s="3"/>
      <c r="NUC175" s="3"/>
      <c r="NUD175" s="3"/>
      <c r="NUE175" s="3"/>
      <c r="NUF175" s="3"/>
      <c r="NUG175" s="3"/>
      <c r="NUH175" s="3"/>
      <c r="NUI175" s="3"/>
      <c r="NUJ175" s="3"/>
      <c r="NUK175" s="3"/>
      <c r="NUL175" s="3"/>
      <c r="NUM175" s="3"/>
      <c r="NUN175" s="3"/>
      <c r="NUO175" s="3"/>
      <c r="NUP175" s="3"/>
      <c r="NUQ175" s="3"/>
      <c r="NUR175" s="3"/>
      <c r="NUS175" s="3"/>
      <c r="NUT175" s="3"/>
      <c r="NUU175" s="3"/>
      <c r="NUV175" s="3"/>
      <c r="NUW175" s="3"/>
      <c r="NUX175" s="3"/>
      <c r="NUY175" s="3"/>
      <c r="NUZ175" s="3"/>
      <c r="NVA175" s="3"/>
      <c r="NVB175" s="3"/>
      <c r="NVC175" s="3"/>
      <c r="NVD175" s="3"/>
      <c r="NVE175" s="3"/>
      <c r="NVF175" s="3"/>
      <c r="NVG175" s="3"/>
      <c r="NVH175" s="3"/>
      <c r="NVI175" s="3"/>
      <c r="NVJ175" s="3"/>
      <c r="NVK175" s="3"/>
      <c r="NVL175" s="3"/>
      <c r="NVM175" s="3"/>
      <c r="NVN175" s="3"/>
      <c r="NVO175" s="3"/>
      <c r="NVP175" s="3"/>
      <c r="NVQ175" s="3"/>
      <c r="NVR175" s="3"/>
      <c r="NVS175" s="3"/>
      <c r="NVT175" s="3"/>
      <c r="NVU175" s="3"/>
      <c r="NVV175" s="3"/>
      <c r="NVW175" s="3"/>
      <c r="NVX175" s="3"/>
      <c r="NVY175" s="3"/>
      <c r="NVZ175" s="3"/>
      <c r="NWA175" s="3"/>
      <c r="NWB175" s="3"/>
      <c r="NWC175" s="3"/>
      <c r="NWD175" s="3"/>
      <c r="NWE175" s="3"/>
      <c r="NWF175" s="3"/>
      <c r="NWG175" s="3"/>
      <c r="NWH175" s="3"/>
      <c r="NWI175" s="3"/>
      <c r="NWJ175" s="3"/>
      <c r="NWK175" s="3"/>
      <c r="NWL175" s="3"/>
      <c r="NWM175" s="3"/>
      <c r="NWN175" s="3"/>
      <c r="NWO175" s="3"/>
      <c r="NWP175" s="3"/>
      <c r="NWQ175" s="3"/>
      <c r="NWR175" s="3"/>
      <c r="NWS175" s="3"/>
      <c r="NWT175" s="3"/>
      <c r="NWU175" s="3"/>
      <c r="NWV175" s="3"/>
      <c r="NWW175" s="3"/>
      <c r="NWX175" s="3"/>
      <c r="NWY175" s="3"/>
      <c r="NWZ175" s="3"/>
      <c r="NXA175" s="3"/>
      <c r="NXB175" s="3"/>
      <c r="NXC175" s="3"/>
      <c r="NXD175" s="3"/>
      <c r="NXE175" s="3"/>
      <c r="NXF175" s="3"/>
      <c r="NXG175" s="3"/>
      <c r="NXH175" s="3"/>
      <c r="NXI175" s="3"/>
      <c r="NXJ175" s="3"/>
      <c r="NXK175" s="3"/>
      <c r="NXL175" s="3"/>
      <c r="NXM175" s="3"/>
      <c r="NXN175" s="3"/>
      <c r="NXO175" s="3"/>
      <c r="NXP175" s="3"/>
      <c r="NXQ175" s="3"/>
      <c r="NXR175" s="3"/>
      <c r="NXS175" s="3"/>
      <c r="NXT175" s="3"/>
      <c r="NXU175" s="3"/>
      <c r="NXV175" s="3"/>
      <c r="NXW175" s="3"/>
      <c r="NXX175" s="3"/>
      <c r="NXY175" s="3"/>
      <c r="NXZ175" s="3"/>
      <c r="NYA175" s="3"/>
      <c r="NYB175" s="3"/>
      <c r="NYC175" s="3"/>
      <c r="NYD175" s="3"/>
      <c r="NYE175" s="3"/>
      <c r="NYF175" s="3"/>
      <c r="NYG175" s="3"/>
      <c r="NYH175" s="3"/>
      <c r="NYI175" s="3"/>
      <c r="NYJ175" s="3"/>
      <c r="NYK175" s="3"/>
      <c r="NYL175" s="3"/>
      <c r="NYM175" s="3"/>
      <c r="NYN175" s="3"/>
      <c r="NYO175" s="3"/>
      <c r="NYP175" s="3"/>
      <c r="NYQ175" s="3"/>
      <c r="NYR175" s="3"/>
      <c r="NYS175" s="3"/>
      <c r="NYT175" s="3"/>
      <c r="NYU175" s="3"/>
      <c r="NYV175" s="3"/>
      <c r="NYW175" s="3"/>
      <c r="NYX175" s="3"/>
      <c r="NYY175" s="3"/>
      <c r="NYZ175" s="3"/>
      <c r="NZA175" s="3"/>
      <c r="NZB175" s="3"/>
      <c r="NZC175" s="3"/>
      <c r="NZD175" s="3"/>
      <c r="NZE175" s="3"/>
      <c r="NZF175" s="3"/>
      <c r="NZG175" s="3"/>
      <c r="NZH175" s="3"/>
      <c r="NZI175" s="3"/>
      <c r="NZJ175" s="3"/>
      <c r="NZK175" s="3"/>
      <c r="NZL175" s="3"/>
      <c r="NZM175" s="3"/>
      <c r="NZN175" s="3"/>
      <c r="NZO175" s="3"/>
      <c r="NZP175" s="3"/>
      <c r="NZQ175" s="3"/>
      <c r="NZR175" s="3"/>
      <c r="NZS175" s="3"/>
      <c r="NZT175" s="3"/>
      <c r="NZU175" s="3"/>
      <c r="NZV175" s="3"/>
      <c r="NZW175" s="3"/>
      <c r="NZX175" s="3"/>
      <c r="NZY175" s="3"/>
      <c r="NZZ175" s="3"/>
      <c r="OAA175" s="3"/>
      <c r="OAB175" s="3"/>
      <c r="OAC175" s="3"/>
      <c r="OAD175" s="3"/>
      <c r="OAE175" s="3"/>
      <c r="OAF175" s="3"/>
      <c r="OAG175" s="3"/>
      <c r="OAH175" s="3"/>
      <c r="OAI175" s="3"/>
      <c r="OAJ175" s="3"/>
      <c r="OAK175" s="3"/>
      <c r="OAL175" s="3"/>
      <c r="OAM175" s="3"/>
      <c r="OAN175" s="3"/>
      <c r="OAO175" s="3"/>
      <c r="OAP175" s="3"/>
      <c r="OAQ175" s="3"/>
      <c r="OAR175" s="3"/>
      <c r="OAS175" s="3"/>
      <c r="OAT175" s="3"/>
      <c r="OAU175" s="3"/>
      <c r="OAV175" s="3"/>
      <c r="OAW175" s="3"/>
      <c r="OAX175" s="3"/>
      <c r="OAY175" s="3"/>
      <c r="OAZ175" s="3"/>
      <c r="OBA175" s="3"/>
      <c r="OBB175" s="3"/>
      <c r="OBC175" s="3"/>
      <c r="OBD175" s="3"/>
      <c r="OBE175" s="3"/>
      <c r="OBF175" s="3"/>
      <c r="OBG175" s="3"/>
      <c r="OBH175" s="3"/>
      <c r="OBI175" s="3"/>
      <c r="OBJ175" s="3"/>
      <c r="OBK175" s="3"/>
      <c r="OBL175" s="3"/>
      <c r="OBM175" s="3"/>
      <c r="OBN175" s="3"/>
      <c r="OBO175" s="3"/>
      <c r="OBP175" s="3"/>
      <c r="OBQ175" s="3"/>
      <c r="OBR175" s="3"/>
      <c r="OBS175" s="3"/>
      <c r="OBT175" s="3"/>
      <c r="OBU175" s="3"/>
      <c r="OBV175" s="3"/>
      <c r="OBW175" s="3"/>
      <c r="OBX175" s="3"/>
      <c r="OBY175" s="3"/>
      <c r="OBZ175" s="3"/>
      <c r="OCA175" s="3"/>
      <c r="OCB175" s="3"/>
      <c r="OCC175" s="3"/>
      <c r="OCD175" s="3"/>
      <c r="OCE175" s="3"/>
      <c r="OCF175" s="3"/>
      <c r="OCG175" s="3"/>
      <c r="OCH175" s="3"/>
      <c r="OCI175" s="3"/>
      <c r="OCJ175" s="3"/>
      <c r="OCK175" s="3"/>
      <c r="OCL175" s="3"/>
      <c r="OCM175" s="3"/>
      <c r="OCN175" s="3"/>
      <c r="OCO175" s="3"/>
      <c r="OCP175" s="3"/>
      <c r="OCQ175" s="3"/>
      <c r="OCR175" s="3"/>
      <c r="OCS175" s="3"/>
      <c r="OCT175" s="3"/>
      <c r="OCU175" s="3"/>
      <c r="OCV175" s="3"/>
      <c r="OCW175" s="3"/>
      <c r="OCX175" s="3"/>
      <c r="OCY175" s="3"/>
      <c r="OCZ175" s="3"/>
      <c r="ODA175" s="3"/>
      <c r="ODB175" s="3"/>
      <c r="ODC175" s="3"/>
      <c r="ODD175" s="3"/>
      <c r="ODE175" s="3"/>
      <c r="ODF175" s="3"/>
      <c r="ODG175" s="3"/>
      <c r="ODH175" s="3"/>
      <c r="ODI175" s="3"/>
      <c r="ODJ175" s="3"/>
      <c r="ODK175" s="3"/>
      <c r="ODL175" s="3"/>
      <c r="ODM175" s="3"/>
      <c r="ODN175" s="3"/>
      <c r="ODO175" s="3"/>
      <c r="ODP175" s="3"/>
      <c r="ODQ175" s="3"/>
      <c r="ODR175" s="3"/>
      <c r="ODS175" s="3"/>
      <c r="ODT175" s="3"/>
      <c r="ODU175" s="3"/>
      <c r="ODV175" s="3"/>
      <c r="ODW175" s="3"/>
      <c r="ODX175" s="3"/>
      <c r="ODY175" s="3"/>
      <c r="ODZ175" s="3"/>
      <c r="OEA175" s="3"/>
      <c r="OEB175" s="3"/>
      <c r="OEC175" s="3"/>
      <c r="OED175" s="3"/>
      <c r="OEE175" s="3"/>
      <c r="OEF175" s="3"/>
      <c r="OEG175" s="3"/>
      <c r="OEH175" s="3"/>
      <c r="OEI175" s="3"/>
      <c r="OEJ175" s="3"/>
      <c r="OEK175" s="3"/>
      <c r="OEL175" s="3"/>
      <c r="OEM175" s="3"/>
      <c r="OEN175" s="3"/>
      <c r="OEO175" s="3"/>
      <c r="OEP175" s="3"/>
      <c r="OEQ175" s="3"/>
      <c r="OER175" s="3"/>
      <c r="OES175" s="3"/>
      <c r="OET175" s="3"/>
      <c r="OEU175" s="3"/>
      <c r="OEV175" s="3"/>
      <c r="OEW175" s="3"/>
      <c r="OEX175" s="3"/>
      <c r="OEY175" s="3"/>
      <c r="OEZ175" s="3"/>
      <c r="OFA175" s="3"/>
      <c r="OFB175" s="3"/>
      <c r="OFC175" s="3"/>
      <c r="OFD175" s="3"/>
      <c r="OFE175" s="3"/>
      <c r="OFF175" s="3"/>
      <c r="OFG175" s="3"/>
      <c r="OFH175" s="3"/>
      <c r="OFI175" s="3"/>
      <c r="OFJ175" s="3"/>
      <c r="OFK175" s="3"/>
      <c r="OFL175" s="3"/>
      <c r="OFM175" s="3"/>
      <c r="OFN175" s="3"/>
      <c r="OFO175" s="3"/>
      <c r="OFP175" s="3"/>
      <c r="OFQ175" s="3"/>
      <c r="OFR175" s="3"/>
      <c r="OFS175" s="3"/>
      <c r="OFT175" s="3"/>
      <c r="OFU175" s="3"/>
      <c r="OFV175" s="3"/>
      <c r="OFW175" s="3"/>
      <c r="OFX175" s="3"/>
      <c r="OFY175" s="3"/>
      <c r="OFZ175" s="3"/>
      <c r="OGA175" s="3"/>
      <c r="OGB175" s="3"/>
      <c r="OGC175" s="3"/>
      <c r="OGD175" s="3"/>
      <c r="OGE175" s="3"/>
      <c r="OGF175" s="3"/>
      <c r="OGG175" s="3"/>
      <c r="OGH175" s="3"/>
      <c r="OGI175" s="3"/>
      <c r="OGJ175" s="3"/>
      <c r="OGK175" s="3"/>
      <c r="OGL175" s="3"/>
      <c r="OGM175" s="3"/>
      <c r="OGN175" s="3"/>
      <c r="OGO175" s="3"/>
      <c r="OGP175" s="3"/>
      <c r="OGQ175" s="3"/>
      <c r="OGR175" s="3"/>
      <c r="OGS175" s="3"/>
      <c r="OGT175" s="3"/>
      <c r="OGU175" s="3"/>
      <c r="OGV175" s="3"/>
      <c r="OGW175" s="3"/>
      <c r="OGX175" s="3"/>
      <c r="OGY175" s="3"/>
      <c r="OGZ175" s="3"/>
      <c r="OHA175" s="3"/>
      <c r="OHB175" s="3"/>
      <c r="OHC175" s="3"/>
      <c r="OHD175" s="3"/>
      <c r="OHE175" s="3"/>
      <c r="OHF175" s="3"/>
      <c r="OHG175" s="3"/>
      <c r="OHH175" s="3"/>
      <c r="OHI175" s="3"/>
      <c r="OHJ175" s="3"/>
      <c r="OHK175" s="3"/>
      <c r="OHL175" s="3"/>
      <c r="OHM175" s="3"/>
      <c r="OHN175" s="3"/>
      <c r="OHO175" s="3"/>
      <c r="OHP175" s="3"/>
      <c r="OHQ175" s="3"/>
      <c r="OHR175" s="3"/>
      <c r="OHS175" s="3"/>
      <c r="OHT175" s="3"/>
      <c r="OHU175" s="3"/>
      <c r="OHV175" s="3"/>
      <c r="OHW175" s="3"/>
      <c r="OHX175" s="3"/>
      <c r="OHY175" s="3"/>
      <c r="OHZ175" s="3"/>
      <c r="OIA175" s="3"/>
      <c r="OIB175" s="3"/>
      <c r="OIC175" s="3"/>
      <c r="OID175" s="3"/>
      <c r="OIE175" s="3"/>
      <c r="OIF175" s="3"/>
      <c r="OIG175" s="3"/>
      <c r="OIH175" s="3"/>
      <c r="OII175" s="3"/>
      <c r="OIJ175" s="3"/>
      <c r="OIK175" s="3"/>
      <c r="OIL175" s="3"/>
      <c r="OIM175" s="3"/>
      <c r="OIN175" s="3"/>
      <c r="OIO175" s="3"/>
      <c r="OIP175" s="3"/>
      <c r="OIQ175" s="3"/>
      <c r="OIR175" s="3"/>
      <c r="OIS175" s="3"/>
      <c r="OIT175" s="3"/>
      <c r="OIU175" s="3"/>
      <c r="OIV175" s="3"/>
      <c r="OIW175" s="3"/>
      <c r="OIX175" s="3"/>
      <c r="OIY175" s="3"/>
      <c r="OIZ175" s="3"/>
      <c r="OJA175" s="3"/>
      <c r="OJB175" s="3"/>
      <c r="OJC175" s="3"/>
      <c r="OJD175" s="3"/>
      <c r="OJE175" s="3"/>
      <c r="OJF175" s="3"/>
      <c r="OJG175" s="3"/>
      <c r="OJH175" s="3"/>
      <c r="OJI175" s="3"/>
      <c r="OJJ175" s="3"/>
      <c r="OJK175" s="3"/>
      <c r="OJL175" s="3"/>
      <c r="OJM175" s="3"/>
      <c r="OJN175" s="3"/>
      <c r="OJO175" s="3"/>
      <c r="OJP175" s="3"/>
      <c r="OJQ175" s="3"/>
      <c r="OJR175" s="3"/>
      <c r="OJS175" s="3"/>
      <c r="OJT175" s="3"/>
      <c r="OJU175" s="3"/>
      <c r="OJV175" s="3"/>
      <c r="OJW175" s="3"/>
      <c r="OJX175" s="3"/>
      <c r="OJY175" s="3"/>
      <c r="OJZ175" s="3"/>
      <c r="OKA175" s="3"/>
      <c r="OKB175" s="3"/>
      <c r="OKC175" s="3"/>
      <c r="OKD175" s="3"/>
      <c r="OKE175" s="3"/>
      <c r="OKF175" s="3"/>
      <c r="OKG175" s="3"/>
      <c r="OKH175" s="3"/>
      <c r="OKI175" s="3"/>
      <c r="OKJ175" s="3"/>
      <c r="OKK175" s="3"/>
      <c r="OKL175" s="3"/>
      <c r="OKM175" s="3"/>
      <c r="OKN175" s="3"/>
      <c r="OKO175" s="3"/>
      <c r="OKP175" s="3"/>
      <c r="OKQ175" s="3"/>
      <c r="OKR175" s="3"/>
      <c r="OKS175" s="3"/>
      <c r="OKT175" s="3"/>
      <c r="OKU175" s="3"/>
      <c r="OKV175" s="3"/>
      <c r="OKW175" s="3"/>
      <c r="OKX175" s="3"/>
      <c r="OKY175" s="3"/>
      <c r="OKZ175" s="3"/>
      <c r="OLA175" s="3"/>
      <c r="OLB175" s="3"/>
      <c r="OLC175" s="3"/>
      <c r="OLD175" s="3"/>
      <c r="OLE175" s="3"/>
      <c r="OLF175" s="3"/>
      <c r="OLG175" s="3"/>
      <c r="OLH175" s="3"/>
      <c r="OLI175" s="3"/>
      <c r="OLJ175" s="3"/>
      <c r="OLK175" s="3"/>
      <c r="OLL175" s="3"/>
      <c r="OLM175" s="3"/>
      <c r="OLN175" s="3"/>
      <c r="OLO175" s="3"/>
      <c r="OLP175" s="3"/>
      <c r="OLQ175" s="3"/>
      <c r="OLR175" s="3"/>
      <c r="OLS175" s="3"/>
      <c r="OLT175" s="3"/>
      <c r="OLU175" s="3"/>
      <c r="OLV175" s="3"/>
      <c r="OLW175" s="3"/>
      <c r="OLX175" s="3"/>
      <c r="OLY175" s="3"/>
      <c r="OLZ175" s="3"/>
      <c r="OMA175" s="3"/>
      <c r="OMB175" s="3"/>
      <c r="OMC175" s="3"/>
      <c r="OMD175" s="3"/>
      <c r="OME175" s="3"/>
      <c r="OMF175" s="3"/>
      <c r="OMG175" s="3"/>
      <c r="OMH175" s="3"/>
      <c r="OMI175" s="3"/>
      <c r="OMJ175" s="3"/>
      <c r="OMK175" s="3"/>
      <c r="OML175" s="3"/>
      <c r="OMM175" s="3"/>
      <c r="OMN175" s="3"/>
      <c r="OMO175" s="3"/>
      <c r="OMP175" s="3"/>
      <c r="OMQ175" s="3"/>
      <c r="OMR175" s="3"/>
      <c r="OMS175" s="3"/>
      <c r="OMT175" s="3"/>
      <c r="OMU175" s="3"/>
      <c r="OMV175" s="3"/>
      <c r="OMW175" s="3"/>
      <c r="OMX175" s="3"/>
      <c r="OMY175" s="3"/>
      <c r="OMZ175" s="3"/>
      <c r="ONA175" s="3"/>
      <c r="ONB175" s="3"/>
      <c r="ONC175" s="3"/>
      <c r="OND175" s="3"/>
      <c r="ONE175" s="3"/>
      <c r="ONF175" s="3"/>
      <c r="ONG175" s="3"/>
      <c r="ONH175" s="3"/>
      <c r="ONI175" s="3"/>
      <c r="ONJ175" s="3"/>
      <c r="ONK175" s="3"/>
      <c r="ONL175" s="3"/>
      <c r="ONM175" s="3"/>
      <c r="ONN175" s="3"/>
      <c r="ONO175" s="3"/>
      <c r="ONP175" s="3"/>
      <c r="ONQ175" s="3"/>
      <c r="ONR175" s="3"/>
      <c r="ONS175" s="3"/>
      <c r="ONT175" s="3"/>
      <c r="ONU175" s="3"/>
      <c r="ONV175" s="3"/>
      <c r="ONW175" s="3"/>
      <c r="ONX175" s="3"/>
      <c r="ONY175" s="3"/>
      <c r="ONZ175" s="3"/>
      <c r="OOA175" s="3"/>
      <c r="OOB175" s="3"/>
      <c r="OOC175" s="3"/>
      <c r="OOD175" s="3"/>
      <c r="OOE175" s="3"/>
      <c r="OOF175" s="3"/>
      <c r="OOG175" s="3"/>
      <c r="OOH175" s="3"/>
      <c r="OOI175" s="3"/>
      <c r="OOJ175" s="3"/>
      <c r="OOK175" s="3"/>
      <c r="OOL175" s="3"/>
      <c r="OOM175" s="3"/>
      <c r="OON175" s="3"/>
      <c r="OOO175" s="3"/>
      <c r="OOP175" s="3"/>
      <c r="OOQ175" s="3"/>
      <c r="OOR175" s="3"/>
      <c r="OOS175" s="3"/>
      <c r="OOT175" s="3"/>
      <c r="OOU175" s="3"/>
      <c r="OOV175" s="3"/>
      <c r="OOW175" s="3"/>
      <c r="OOX175" s="3"/>
      <c r="OOY175" s="3"/>
      <c r="OOZ175" s="3"/>
      <c r="OPA175" s="3"/>
      <c r="OPB175" s="3"/>
      <c r="OPC175" s="3"/>
      <c r="OPD175" s="3"/>
      <c r="OPE175" s="3"/>
      <c r="OPF175" s="3"/>
      <c r="OPG175" s="3"/>
      <c r="OPH175" s="3"/>
      <c r="OPI175" s="3"/>
      <c r="OPJ175" s="3"/>
      <c r="OPK175" s="3"/>
      <c r="OPL175" s="3"/>
      <c r="OPM175" s="3"/>
      <c r="OPN175" s="3"/>
      <c r="OPO175" s="3"/>
      <c r="OPP175" s="3"/>
      <c r="OPQ175" s="3"/>
      <c r="OPR175" s="3"/>
      <c r="OPS175" s="3"/>
      <c r="OPT175" s="3"/>
      <c r="OPU175" s="3"/>
      <c r="OPV175" s="3"/>
      <c r="OPW175" s="3"/>
      <c r="OPX175" s="3"/>
      <c r="OPY175" s="3"/>
      <c r="OPZ175" s="3"/>
      <c r="OQA175" s="3"/>
      <c r="OQB175" s="3"/>
      <c r="OQC175" s="3"/>
      <c r="OQD175" s="3"/>
      <c r="OQE175" s="3"/>
      <c r="OQF175" s="3"/>
      <c r="OQG175" s="3"/>
      <c r="OQH175" s="3"/>
      <c r="OQI175" s="3"/>
      <c r="OQJ175" s="3"/>
      <c r="OQK175" s="3"/>
      <c r="OQL175" s="3"/>
      <c r="OQM175" s="3"/>
      <c r="OQN175" s="3"/>
      <c r="OQO175" s="3"/>
      <c r="OQP175" s="3"/>
      <c r="OQQ175" s="3"/>
      <c r="OQR175" s="3"/>
      <c r="OQS175" s="3"/>
      <c r="OQT175" s="3"/>
      <c r="OQU175" s="3"/>
      <c r="OQV175" s="3"/>
      <c r="OQW175" s="3"/>
      <c r="OQX175" s="3"/>
      <c r="OQY175" s="3"/>
      <c r="OQZ175" s="3"/>
      <c r="ORA175" s="3"/>
      <c r="ORB175" s="3"/>
      <c r="ORC175" s="3"/>
      <c r="ORD175" s="3"/>
      <c r="ORE175" s="3"/>
      <c r="ORF175" s="3"/>
      <c r="ORG175" s="3"/>
      <c r="ORH175" s="3"/>
      <c r="ORI175" s="3"/>
      <c r="ORJ175" s="3"/>
      <c r="ORK175" s="3"/>
      <c r="ORL175" s="3"/>
      <c r="ORM175" s="3"/>
      <c r="ORN175" s="3"/>
      <c r="ORO175" s="3"/>
      <c r="ORP175" s="3"/>
      <c r="ORQ175" s="3"/>
      <c r="ORR175" s="3"/>
      <c r="ORS175" s="3"/>
      <c r="ORT175" s="3"/>
      <c r="ORU175" s="3"/>
      <c r="ORV175" s="3"/>
      <c r="ORW175" s="3"/>
      <c r="ORX175" s="3"/>
      <c r="ORY175" s="3"/>
      <c r="ORZ175" s="3"/>
      <c r="OSA175" s="3"/>
      <c r="OSB175" s="3"/>
      <c r="OSC175" s="3"/>
      <c r="OSD175" s="3"/>
      <c r="OSE175" s="3"/>
      <c r="OSF175" s="3"/>
      <c r="OSG175" s="3"/>
      <c r="OSH175" s="3"/>
      <c r="OSI175" s="3"/>
      <c r="OSJ175" s="3"/>
      <c r="OSK175" s="3"/>
      <c r="OSL175" s="3"/>
      <c r="OSM175" s="3"/>
      <c r="OSN175" s="3"/>
      <c r="OSO175" s="3"/>
      <c r="OSP175" s="3"/>
      <c r="OSQ175" s="3"/>
      <c r="OSR175" s="3"/>
      <c r="OSS175" s="3"/>
      <c r="OST175" s="3"/>
      <c r="OSU175" s="3"/>
      <c r="OSV175" s="3"/>
      <c r="OSW175" s="3"/>
      <c r="OSX175" s="3"/>
      <c r="OSY175" s="3"/>
      <c r="OSZ175" s="3"/>
      <c r="OTA175" s="3"/>
      <c r="OTB175" s="3"/>
      <c r="OTC175" s="3"/>
      <c r="OTD175" s="3"/>
      <c r="OTE175" s="3"/>
      <c r="OTF175" s="3"/>
      <c r="OTG175" s="3"/>
      <c r="OTH175" s="3"/>
      <c r="OTI175" s="3"/>
      <c r="OTJ175" s="3"/>
      <c r="OTK175" s="3"/>
      <c r="OTL175" s="3"/>
      <c r="OTM175" s="3"/>
      <c r="OTN175" s="3"/>
      <c r="OTO175" s="3"/>
      <c r="OTP175" s="3"/>
      <c r="OTQ175" s="3"/>
      <c r="OTR175" s="3"/>
      <c r="OTS175" s="3"/>
      <c r="OTT175" s="3"/>
      <c r="OTU175" s="3"/>
      <c r="OTV175" s="3"/>
      <c r="OTW175" s="3"/>
      <c r="OTX175" s="3"/>
      <c r="OTY175" s="3"/>
      <c r="OTZ175" s="3"/>
      <c r="OUA175" s="3"/>
      <c r="OUB175" s="3"/>
      <c r="OUC175" s="3"/>
      <c r="OUD175" s="3"/>
      <c r="OUE175" s="3"/>
      <c r="OUF175" s="3"/>
      <c r="OUG175" s="3"/>
      <c r="OUH175" s="3"/>
      <c r="OUI175" s="3"/>
      <c r="OUJ175" s="3"/>
      <c r="OUK175" s="3"/>
      <c r="OUL175" s="3"/>
      <c r="OUM175" s="3"/>
      <c r="OUN175" s="3"/>
      <c r="OUO175" s="3"/>
      <c r="OUP175" s="3"/>
      <c r="OUQ175" s="3"/>
      <c r="OUR175" s="3"/>
      <c r="OUS175" s="3"/>
      <c r="OUT175" s="3"/>
      <c r="OUU175" s="3"/>
      <c r="OUV175" s="3"/>
      <c r="OUW175" s="3"/>
      <c r="OUX175" s="3"/>
      <c r="OUY175" s="3"/>
      <c r="OUZ175" s="3"/>
      <c r="OVA175" s="3"/>
      <c r="OVB175" s="3"/>
      <c r="OVC175" s="3"/>
      <c r="OVD175" s="3"/>
      <c r="OVE175" s="3"/>
      <c r="OVF175" s="3"/>
      <c r="OVG175" s="3"/>
      <c r="OVH175" s="3"/>
      <c r="OVI175" s="3"/>
      <c r="OVJ175" s="3"/>
      <c r="OVK175" s="3"/>
      <c r="OVL175" s="3"/>
      <c r="OVM175" s="3"/>
      <c r="OVN175" s="3"/>
      <c r="OVO175" s="3"/>
      <c r="OVP175" s="3"/>
      <c r="OVQ175" s="3"/>
      <c r="OVR175" s="3"/>
      <c r="OVS175" s="3"/>
      <c r="OVT175" s="3"/>
      <c r="OVU175" s="3"/>
      <c r="OVV175" s="3"/>
      <c r="OVW175" s="3"/>
      <c r="OVX175" s="3"/>
      <c r="OVY175" s="3"/>
      <c r="OVZ175" s="3"/>
      <c r="OWA175" s="3"/>
      <c r="OWB175" s="3"/>
      <c r="OWC175" s="3"/>
      <c r="OWD175" s="3"/>
      <c r="OWE175" s="3"/>
      <c r="OWF175" s="3"/>
      <c r="OWG175" s="3"/>
      <c r="OWH175" s="3"/>
      <c r="OWI175" s="3"/>
      <c r="OWJ175" s="3"/>
      <c r="OWK175" s="3"/>
      <c r="OWL175" s="3"/>
      <c r="OWM175" s="3"/>
      <c r="OWN175" s="3"/>
      <c r="OWO175" s="3"/>
      <c r="OWP175" s="3"/>
      <c r="OWQ175" s="3"/>
      <c r="OWR175" s="3"/>
      <c r="OWS175" s="3"/>
      <c r="OWT175" s="3"/>
      <c r="OWU175" s="3"/>
      <c r="OWV175" s="3"/>
      <c r="OWW175" s="3"/>
      <c r="OWX175" s="3"/>
      <c r="OWY175" s="3"/>
      <c r="OWZ175" s="3"/>
      <c r="OXA175" s="3"/>
      <c r="OXB175" s="3"/>
      <c r="OXC175" s="3"/>
      <c r="OXD175" s="3"/>
      <c r="OXE175" s="3"/>
      <c r="OXF175" s="3"/>
      <c r="OXG175" s="3"/>
      <c r="OXH175" s="3"/>
      <c r="OXI175" s="3"/>
      <c r="OXJ175" s="3"/>
      <c r="OXK175" s="3"/>
      <c r="OXL175" s="3"/>
      <c r="OXM175" s="3"/>
      <c r="OXN175" s="3"/>
      <c r="OXO175" s="3"/>
      <c r="OXP175" s="3"/>
      <c r="OXQ175" s="3"/>
      <c r="OXR175" s="3"/>
      <c r="OXS175" s="3"/>
      <c r="OXT175" s="3"/>
      <c r="OXU175" s="3"/>
      <c r="OXV175" s="3"/>
      <c r="OXW175" s="3"/>
      <c r="OXX175" s="3"/>
      <c r="OXY175" s="3"/>
      <c r="OXZ175" s="3"/>
      <c r="OYA175" s="3"/>
      <c r="OYB175" s="3"/>
      <c r="OYC175" s="3"/>
      <c r="OYD175" s="3"/>
      <c r="OYE175" s="3"/>
      <c r="OYF175" s="3"/>
      <c r="OYG175" s="3"/>
      <c r="OYH175" s="3"/>
      <c r="OYI175" s="3"/>
      <c r="OYJ175" s="3"/>
      <c r="OYK175" s="3"/>
      <c r="OYL175" s="3"/>
      <c r="OYM175" s="3"/>
      <c r="OYN175" s="3"/>
      <c r="OYO175" s="3"/>
      <c r="OYP175" s="3"/>
      <c r="OYQ175" s="3"/>
      <c r="OYR175" s="3"/>
      <c r="OYS175" s="3"/>
      <c r="OYT175" s="3"/>
      <c r="OYU175" s="3"/>
      <c r="OYV175" s="3"/>
      <c r="OYW175" s="3"/>
      <c r="OYX175" s="3"/>
      <c r="OYY175" s="3"/>
      <c r="OYZ175" s="3"/>
      <c r="OZA175" s="3"/>
      <c r="OZB175" s="3"/>
      <c r="OZC175" s="3"/>
      <c r="OZD175" s="3"/>
      <c r="OZE175" s="3"/>
      <c r="OZF175" s="3"/>
      <c r="OZG175" s="3"/>
      <c r="OZH175" s="3"/>
      <c r="OZI175" s="3"/>
      <c r="OZJ175" s="3"/>
      <c r="OZK175" s="3"/>
      <c r="OZL175" s="3"/>
      <c r="OZM175" s="3"/>
      <c r="OZN175" s="3"/>
      <c r="OZO175" s="3"/>
      <c r="OZP175" s="3"/>
      <c r="OZQ175" s="3"/>
      <c r="OZR175" s="3"/>
      <c r="OZS175" s="3"/>
      <c r="OZT175" s="3"/>
      <c r="OZU175" s="3"/>
      <c r="OZV175" s="3"/>
      <c r="OZW175" s="3"/>
      <c r="OZX175" s="3"/>
      <c r="OZY175" s="3"/>
      <c r="OZZ175" s="3"/>
      <c r="PAA175" s="3"/>
      <c r="PAB175" s="3"/>
      <c r="PAC175" s="3"/>
      <c r="PAD175" s="3"/>
      <c r="PAE175" s="3"/>
      <c r="PAF175" s="3"/>
      <c r="PAG175" s="3"/>
      <c r="PAH175" s="3"/>
      <c r="PAI175" s="3"/>
      <c r="PAJ175" s="3"/>
      <c r="PAK175" s="3"/>
      <c r="PAL175" s="3"/>
      <c r="PAM175" s="3"/>
      <c r="PAN175" s="3"/>
      <c r="PAO175" s="3"/>
      <c r="PAP175" s="3"/>
      <c r="PAQ175" s="3"/>
      <c r="PAR175" s="3"/>
      <c r="PAS175" s="3"/>
      <c r="PAT175" s="3"/>
      <c r="PAU175" s="3"/>
      <c r="PAV175" s="3"/>
      <c r="PAW175" s="3"/>
      <c r="PAX175" s="3"/>
      <c r="PAY175" s="3"/>
      <c r="PAZ175" s="3"/>
      <c r="PBA175" s="3"/>
      <c r="PBB175" s="3"/>
      <c r="PBC175" s="3"/>
      <c r="PBD175" s="3"/>
      <c r="PBE175" s="3"/>
      <c r="PBF175" s="3"/>
      <c r="PBG175" s="3"/>
      <c r="PBH175" s="3"/>
      <c r="PBI175" s="3"/>
      <c r="PBJ175" s="3"/>
      <c r="PBK175" s="3"/>
      <c r="PBL175" s="3"/>
      <c r="PBM175" s="3"/>
      <c r="PBN175" s="3"/>
      <c r="PBO175" s="3"/>
      <c r="PBP175" s="3"/>
      <c r="PBQ175" s="3"/>
      <c r="PBR175" s="3"/>
      <c r="PBS175" s="3"/>
      <c r="PBT175" s="3"/>
      <c r="PBU175" s="3"/>
      <c r="PBV175" s="3"/>
      <c r="PBW175" s="3"/>
      <c r="PBX175" s="3"/>
      <c r="PBY175" s="3"/>
      <c r="PBZ175" s="3"/>
      <c r="PCA175" s="3"/>
      <c r="PCB175" s="3"/>
      <c r="PCC175" s="3"/>
      <c r="PCD175" s="3"/>
      <c r="PCE175" s="3"/>
      <c r="PCF175" s="3"/>
      <c r="PCG175" s="3"/>
      <c r="PCH175" s="3"/>
      <c r="PCI175" s="3"/>
      <c r="PCJ175" s="3"/>
      <c r="PCK175" s="3"/>
      <c r="PCL175" s="3"/>
      <c r="PCM175" s="3"/>
      <c r="PCN175" s="3"/>
      <c r="PCO175" s="3"/>
      <c r="PCP175" s="3"/>
      <c r="PCQ175" s="3"/>
      <c r="PCR175" s="3"/>
      <c r="PCS175" s="3"/>
      <c r="PCT175" s="3"/>
      <c r="PCU175" s="3"/>
      <c r="PCV175" s="3"/>
      <c r="PCW175" s="3"/>
      <c r="PCX175" s="3"/>
      <c r="PCY175" s="3"/>
      <c r="PCZ175" s="3"/>
      <c r="PDA175" s="3"/>
      <c r="PDB175" s="3"/>
      <c r="PDC175" s="3"/>
      <c r="PDD175" s="3"/>
      <c r="PDE175" s="3"/>
      <c r="PDF175" s="3"/>
      <c r="PDG175" s="3"/>
      <c r="PDH175" s="3"/>
      <c r="PDI175" s="3"/>
      <c r="PDJ175" s="3"/>
      <c r="PDK175" s="3"/>
      <c r="PDL175" s="3"/>
      <c r="PDM175" s="3"/>
      <c r="PDN175" s="3"/>
      <c r="PDO175" s="3"/>
      <c r="PDP175" s="3"/>
      <c r="PDQ175" s="3"/>
      <c r="PDR175" s="3"/>
      <c r="PDS175" s="3"/>
      <c r="PDT175" s="3"/>
      <c r="PDU175" s="3"/>
      <c r="PDV175" s="3"/>
      <c r="PDW175" s="3"/>
      <c r="PDX175" s="3"/>
      <c r="PDY175" s="3"/>
      <c r="PDZ175" s="3"/>
      <c r="PEA175" s="3"/>
      <c r="PEB175" s="3"/>
      <c r="PEC175" s="3"/>
      <c r="PED175" s="3"/>
      <c r="PEE175" s="3"/>
      <c r="PEF175" s="3"/>
      <c r="PEG175" s="3"/>
      <c r="PEH175" s="3"/>
      <c r="PEI175" s="3"/>
      <c r="PEJ175" s="3"/>
      <c r="PEK175" s="3"/>
      <c r="PEL175" s="3"/>
      <c r="PEM175" s="3"/>
      <c r="PEN175" s="3"/>
      <c r="PEO175" s="3"/>
      <c r="PEP175" s="3"/>
      <c r="PEQ175" s="3"/>
      <c r="PER175" s="3"/>
      <c r="PES175" s="3"/>
      <c r="PET175" s="3"/>
      <c r="PEU175" s="3"/>
      <c r="PEV175" s="3"/>
      <c r="PEW175" s="3"/>
      <c r="PEX175" s="3"/>
      <c r="PEY175" s="3"/>
      <c r="PEZ175" s="3"/>
      <c r="PFA175" s="3"/>
      <c r="PFB175" s="3"/>
      <c r="PFC175" s="3"/>
      <c r="PFD175" s="3"/>
      <c r="PFE175" s="3"/>
      <c r="PFF175" s="3"/>
      <c r="PFG175" s="3"/>
      <c r="PFH175" s="3"/>
      <c r="PFI175" s="3"/>
      <c r="PFJ175" s="3"/>
      <c r="PFK175" s="3"/>
      <c r="PFL175" s="3"/>
      <c r="PFM175" s="3"/>
      <c r="PFN175" s="3"/>
      <c r="PFO175" s="3"/>
      <c r="PFP175" s="3"/>
      <c r="PFQ175" s="3"/>
      <c r="PFR175" s="3"/>
      <c r="PFS175" s="3"/>
      <c r="PFT175" s="3"/>
      <c r="PFU175" s="3"/>
      <c r="PFV175" s="3"/>
      <c r="PFW175" s="3"/>
      <c r="PFX175" s="3"/>
      <c r="PFY175" s="3"/>
      <c r="PFZ175" s="3"/>
      <c r="PGA175" s="3"/>
      <c r="PGB175" s="3"/>
      <c r="PGC175" s="3"/>
      <c r="PGD175" s="3"/>
      <c r="PGE175" s="3"/>
      <c r="PGF175" s="3"/>
      <c r="PGG175" s="3"/>
      <c r="PGH175" s="3"/>
      <c r="PGI175" s="3"/>
      <c r="PGJ175" s="3"/>
      <c r="PGK175" s="3"/>
      <c r="PGL175" s="3"/>
      <c r="PGM175" s="3"/>
      <c r="PGN175" s="3"/>
      <c r="PGO175" s="3"/>
      <c r="PGP175" s="3"/>
      <c r="PGQ175" s="3"/>
      <c r="PGR175" s="3"/>
      <c r="PGS175" s="3"/>
      <c r="PGT175" s="3"/>
      <c r="PGU175" s="3"/>
      <c r="PGV175" s="3"/>
      <c r="PGW175" s="3"/>
      <c r="PGX175" s="3"/>
      <c r="PGY175" s="3"/>
      <c r="PGZ175" s="3"/>
      <c r="PHA175" s="3"/>
      <c r="PHB175" s="3"/>
      <c r="PHC175" s="3"/>
      <c r="PHD175" s="3"/>
      <c r="PHE175" s="3"/>
      <c r="PHF175" s="3"/>
      <c r="PHG175" s="3"/>
      <c r="PHH175" s="3"/>
      <c r="PHI175" s="3"/>
      <c r="PHJ175" s="3"/>
      <c r="PHK175" s="3"/>
      <c r="PHL175" s="3"/>
      <c r="PHM175" s="3"/>
      <c r="PHN175" s="3"/>
      <c r="PHO175" s="3"/>
      <c r="PHP175" s="3"/>
      <c r="PHQ175" s="3"/>
      <c r="PHR175" s="3"/>
      <c r="PHS175" s="3"/>
      <c r="PHT175" s="3"/>
      <c r="PHU175" s="3"/>
      <c r="PHV175" s="3"/>
      <c r="PHW175" s="3"/>
      <c r="PHX175" s="3"/>
      <c r="PHY175" s="3"/>
      <c r="PHZ175" s="3"/>
      <c r="PIA175" s="3"/>
      <c r="PIB175" s="3"/>
      <c r="PIC175" s="3"/>
      <c r="PID175" s="3"/>
      <c r="PIE175" s="3"/>
      <c r="PIF175" s="3"/>
      <c r="PIG175" s="3"/>
      <c r="PIH175" s="3"/>
      <c r="PII175" s="3"/>
      <c r="PIJ175" s="3"/>
      <c r="PIK175" s="3"/>
      <c r="PIL175" s="3"/>
      <c r="PIM175" s="3"/>
      <c r="PIN175" s="3"/>
      <c r="PIO175" s="3"/>
      <c r="PIP175" s="3"/>
      <c r="PIQ175" s="3"/>
      <c r="PIR175" s="3"/>
      <c r="PIS175" s="3"/>
      <c r="PIT175" s="3"/>
      <c r="PIU175" s="3"/>
      <c r="PIV175" s="3"/>
      <c r="PIW175" s="3"/>
      <c r="PIX175" s="3"/>
      <c r="PIY175" s="3"/>
      <c r="PIZ175" s="3"/>
      <c r="PJA175" s="3"/>
      <c r="PJB175" s="3"/>
      <c r="PJC175" s="3"/>
      <c r="PJD175" s="3"/>
      <c r="PJE175" s="3"/>
      <c r="PJF175" s="3"/>
      <c r="PJG175" s="3"/>
      <c r="PJH175" s="3"/>
      <c r="PJI175" s="3"/>
      <c r="PJJ175" s="3"/>
      <c r="PJK175" s="3"/>
      <c r="PJL175" s="3"/>
      <c r="PJM175" s="3"/>
      <c r="PJN175" s="3"/>
      <c r="PJO175" s="3"/>
      <c r="PJP175" s="3"/>
      <c r="PJQ175" s="3"/>
      <c r="PJR175" s="3"/>
      <c r="PJS175" s="3"/>
      <c r="PJT175" s="3"/>
      <c r="PJU175" s="3"/>
      <c r="PJV175" s="3"/>
      <c r="PJW175" s="3"/>
      <c r="PJX175" s="3"/>
      <c r="PJY175" s="3"/>
      <c r="PJZ175" s="3"/>
      <c r="PKA175" s="3"/>
      <c r="PKB175" s="3"/>
      <c r="PKC175" s="3"/>
      <c r="PKD175" s="3"/>
      <c r="PKE175" s="3"/>
      <c r="PKF175" s="3"/>
      <c r="PKG175" s="3"/>
      <c r="PKH175" s="3"/>
      <c r="PKI175" s="3"/>
      <c r="PKJ175" s="3"/>
      <c r="PKK175" s="3"/>
      <c r="PKL175" s="3"/>
      <c r="PKM175" s="3"/>
      <c r="PKN175" s="3"/>
      <c r="PKO175" s="3"/>
      <c r="PKP175" s="3"/>
      <c r="PKQ175" s="3"/>
      <c r="PKR175" s="3"/>
      <c r="PKS175" s="3"/>
      <c r="PKT175" s="3"/>
      <c r="PKU175" s="3"/>
      <c r="PKV175" s="3"/>
      <c r="PKW175" s="3"/>
      <c r="PKX175" s="3"/>
      <c r="PKY175" s="3"/>
      <c r="PKZ175" s="3"/>
      <c r="PLA175" s="3"/>
      <c r="PLB175" s="3"/>
      <c r="PLC175" s="3"/>
      <c r="PLD175" s="3"/>
      <c r="PLE175" s="3"/>
      <c r="PLF175" s="3"/>
      <c r="PLG175" s="3"/>
      <c r="PLH175" s="3"/>
      <c r="PLI175" s="3"/>
      <c r="PLJ175" s="3"/>
      <c r="PLK175" s="3"/>
      <c r="PLL175" s="3"/>
      <c r="PLM175" s="3"/>
      <c r="PLN175" s="3"/>
      <c r="PLO175" s="3"/>
      <c r="PLP175" s="3"/>
      <c r="PLQ175" s="3"/>
      <c r="PLR175" s="3"/>
      <c r="PLS175" s="3"/>
      <c r="PLT175" s="3"/>
      <c r="PLU175" s="3"/>
      <c r="PLV175" s="3"/>
      <c r="PLW175" s="3"/>
      <c r="PLX175" s="3"/>
      <c r="PLY175" s="3"/>
      <c r="PLZ175" s="3"/>
      <c r="PMA175" s="3"/>
      <c r="PMB175" s="3"/>
      <c r="PMC175" s="3"/>
      <c r="PMD175" s="3"/>
      <c r="PME175" s="3"/>
      <c r="PMF175" s="3"/>
      <c r="PMG175" s="3"/>
      <c r="PMH175" s="3"/>
      <c r="PMI175" s="3"/>
      <c r="PMJ175" s="3"/>
      <c r="PMK175" s="3"/>
      <c r="PML175" s="3"/>
      <c r="PMM175" s="3"/>
      <c r="PMN175" s="3"/>
      <c r="PMO175" s="3"/>
      <c r="PMP175" s="3"/>
      <c r="PMQ175" s="3"/>
      <c r="PMR175" s="3"/>
      <c r="PMS175" s="3"/>
      <c r="PMT175" s="3"/>
      <c r="PMU175" s="3"/>
      <c r="PMV175" s="3"/>
      <c r="PMW175" s="3"/>
      <c r="PMX175" s="3"/>
      <c r="PMY175" s="3"/>
      <c r="PMZ175" s="3"/>
      <c r="PNA175" s="3"/>
      <c r="PNB175" s="3"/>
      <c r="PNC175" s="3"/>
      <c r="PND175" s="3"/>
      <c r="PNE175" s="3"/>
      <c r="PNF175" s="3"/>
      <c r="PNG175" s="3"/>
      <c r="PNH175" s="3"/>
      <c r="PNI175" s="3"/>
      <c r="PNJ175" s="3"/>
      <c r="PNK175" s="3"/>
      <c r="PNL175" s="3"/>
      <c r="PNM175" s="3"/>
      <c r="PNN175" s="3"/>
      <c r="PNO175" s="3"/>
      <c r="PNP175" s="3"/>
      <c r="PNQ175" s="3"/>
      <c r="PNR175" s="3"/>
      <c r="PNS175" s="3"/>
      <c r="PNT175" s="3"/>
      <c r="PNU175" s="3"/>
      <c r="PNV175" s="3"/>
      <c r="PNW175" s="3"/>
      <c r="PNX175" s="3"/>
      <c r="PNY175" s="3"/>
      <c r="PNZ175" s="3"/>
      <c r="POA175" s="3"/>
      <c r="POB175" s="3"/>
      <c r="POC175" s="3"/>
      <c r="POD175" s="3"/>
      <c r="POE175" s="3"/>
      <c r="POF175" s="3"/>
      <c r="POG175" s="3"/>
      <c r="POH175" s="3"/>
      <c r="POI175" s="3"/>
      <c r="POJ175" s="3"/>
      <c r="POK175" s="3"/>
      <c r="POL175" s="3"/>
      <c r="POM175" s="3"/>
      <c r="PON175" s="3"/>
      <c r="POO175" s="3"/>
      <c r="POP175" s="3"/>
      <c r="POQ175" s="3"/>
      <c r="POR175" s="3"/>
      <c r="POS175" s="3"/>
      <c r="POT175" s="3"/>
      <c r="POU175" s="3"/>
      <c r="POV175" s="3"/>
      <c r="POW175" s="3"/>
      <c r="POX175" s="3"/>
      <c r="POY175" s="3"/>
      <c r="POZ175" s="3"/>
      <c r="PPA175" s="3"/>
      <c r="PPB175" s="3"/>
      <c r="PPC175" s="3"/>
      <c r="PPD175" s="3"/>
      <c r="PPE175" s="3"/>
      <c r="PPF175" s="3"/>
      <c r="PPG175" s="3"/>
      <c r="PPH175" s="3"/>
      <c r="PPI175" s="3"/>
      <c r="PPJ175" s="3"/>
      <c r="PPK175" s="3"/>
      <c r="PPL175" s="3"/>
      <c r="PPM175" s="3"/>
      <c r="PPN175" s="3"/>
      <c r="PPO175" s="3"/>
      <c r="PPP175" s="3"/>
      <c r="PPQ175" s="3"/>
      <c r="PPR175" s="3"/>
      <c r="PPS175" s="3"/>
      <c r="PPT175" s="3"/>
      <c r="PPU175" s="3"/>
      <c r="PPV175" s="3"/>
      <c r="PPW175" s="3"/>
      <c r="PPX175" s="3"/>
      <c r="PPY175" s="3"/>
      <c r="PPZ175" s="3"/>
      <c r="PQA175" s="3"/>
      <c r="PQB175" s="3"/>
      <c r="PQC175" s="3"/>
      <c r="PQD175" s="3"/>
      <c r="PQE175" s="3"/>
      <c r="PQF175" s="3"/>
      <c r="PQG175" s="3"/>
      <c r="PQH175" s="3"/>
      <c r="PQI175" s="3"/>
      <c r="PQJ175" s="3"/>
      <c r="PQK175" s="3"/>
      <c r="PQL175" s="3"/>
      <c r="PQM175" s="3"/>
      <c r="PQN175" s="3"/>
      <c r="PQO175" s="3"/>
      <c r="PQP175" s="3"/>
      <c r="PQQ175" s="3"/>
      <c r="PQR175" s="3"/>
      <c r="PQS175" s="3"/>
      <c r="PQT175" s="3"/>
      <c r="PQU175" s="3"/>
      <c r="PQV175" s="3"/>
      <c r="PQW175" s="3"/>
      <c r="PQX175" s="3"/>
      <c r="PQY175" s="3"/>
      <c r="PQZ175" s="3"/>
      <c r="PRA175" s="3"/>
      <c r="PRB175" s="3"/>
      <c r="PRC175" s="3"/>
      <c r="PRD175" s="3"/>
      <c r="PRE175" s="3"/>
      <c r="PRF175" s="3"/>
      <c r="PRG175" s="3"/>
      <c r="PRH175" s="3"/>
      <c r="PRI175" s="3"/>
      <c r="PRJ175" s="3"/>
      <c r="PRK175" s="3"/>
      <c r="PRL175" s="3"/>
      <c r="PRM175" s="3"/>
      <c r="PRN175" s="3"/>
      <c r="PRO175" s="3"/>
      <c r="PRP175" s="3"/>
      <c r="PRQ175" s="3"/>
      <c r="PRR175" s="3"/>
      <c r="PRS175" s="3"/>
      <c r="PRT175" s="3"/>
      <c r="PRU175" s="3"/>
      <c r="PRV175" s="3"/>
      <c r="PRW175" s="3"/>
      <c r="PRX175" s="3"/>
      <c r="PRY175" s="3"/>
      <c r="PRZ175" s="3"/>
      <c r="PSA175" s="3"/>
      <c r="PSB175" s="3"/>
      <c r="PSC175" s="3"/>
      <c r="PSD175" s="3"/>
      <c r="PSE175" s="3"/>
      <c r="PSF175" s="3"/>
      <c r="PSG175" s="3"/>
      <c r="PSH175" s="3"/>
      <c r="PSI175" s="3"/>
      <c r="PSJ175" s="3"/>
      <c r="PSK175" s="3"/>
      <c r="PSL175" s="3"/>
      <c r="PSM175" s="3"/>
      <c r="PSN175" s="3"/>
      <c r="PSO175" s="3"/>
      <c r="PSP175" s="3"/>
      <c r="PSQ175" s="3"/>
      <c r="PSR175" s="3"/>
      <c r="PSS175" s="3"/>
      <c r="PST175" s="3"/>
      <c r="PSU175" s="3"/>
      <c r="PSV175" s="3"/>
      <c r="PSW175" s="3"/>
      <c r="PSX175" s="3"/>
      <c r="PSY175" s="3"/>
      <c r="PSZ175" s="3"/>
      <c r="PTA175" s="3"/>
      <c r="PTB175" s="3"/>
      <c r="PTC175" s="3"/>
      <c r="PTD175" s="3"/>
      <c r="PTE175" s="3"/>
      <c r="PTF175" s="3"/>
      <c r="PTG175" s="3"/>
      <c r="PTH175" s="3"/>
      <c r="PTI175" s="3"/>
      <c r="PTJ175" s="3"/>
      <c r="PTK175" s="3"/>
      <c r="PTL175" s="3"/>
      <c r="PTM175" s="3"/>
      <c r="PTN175" s="3"/>
      <c r="PTO175" s="3"/>
      <c r="PTP175" s="3"/>
      <c r="PTQ175" s="3"/>
      <c r="PTR175" s="3"/>
      <c r="PTS175" s="3"/>
      <c r="PTT175" s="3"/>
      <c r="PTU175" s="3"/>
      <c r="PTV175" s="3"/>
      <c r="PTW175" s="3"/>
      <c r="PTX175" s="3"/>
      <c r="PTY175" s="3"/>
      <c r="PTZ175" s="3"/>
      <c r="PUA175" s="3"/>
      <c r="PUB175" s="3"/>
      <c r="PUC175" s="3"/>
      <c r="PUD175" s="3"/>
      <c r="PUE175" s="3"/>
      <c r="PUF175" s="3"/>
      <c r="PUG175" s="3"/>
      <c r="PUH175" s="3"/>
      <c r="PUI175" s="3"/>
      <c r="PUJ175" s="3"/>
      <c r="PUK175" s="3"/>
      <c r="PUL175" s="3"/>
      <c r="PUM175" s="3"/>
      <c r="PUN175" s="3"/>
      <c r="PUO175" s="3"/>
      <c r="PUP175" s="3"/>
      <c r="PUQ175" s="3"/>
      <c r="PUR175" s="3"/>
      <c r="PUS175" s="3"/>
      <c r="PUT175" s="3"/>
      <c r="PUU175" s="3"/>
      <c r="PUV175" s="3"/>
      <c r="PUW175" s="3"/>
      <c r="PUX175" s="3"/>
      <c r="PUY175" s="3"/>
      <c r="PUZ175" s="3"/>
      <c r="PVA175" s="3"/>
      <c r="PVB175" s="3"/>
      <c r="PVC175" s="3"/>
      <c r="PVD175" s="3"/>
      <c r="PVE175" s="3"/>
      <c r="PVF175" s="3"/>
      <c r="PVG175" s="3"/>
      <c r="PVH175" s="3"/>
      <c r="PVI175" s="3"/>
      <c r="PVJ175" s="3"/>
      <c r="PVK175" s="3"/>
      <c r="PVL175" s="3"/>
      <c r="PVM175" s="3"/>
      <c r="PVN175" s="3"/>
      <c r="PVO175" s="3"/>
      <c r="PVP175" s="3"/>
      <c r="PVQ175" s="3"/>
      <c r="PVR175" s="3"/>
      <c r="PVS175" s="3"/>
      <c r="PVT175" s="3"/>
      <c r="PVU175" s="3"/>
      <c r="PVV175" s="3"/>
      <c r="PVW175" s="3"/>
      <c r="PVX175" s="3"/>
      <c r="PVY175" s="3"/>
      <c r="PVZ175" s="3"/>
      <c r="PWA175" s="3"/>
      <c r="PWB175" s="3"/>
      <c r="PWC175" s="3"/>
      <c r="PWD175" s="3"/>
      <c r="PWE175" s="3"/>
      <c r="PWF175" s="3"/>
      <c r="PWG175" s="3"/>
      <c r="PWH175" s="3"/>
      <c r="PWI175" s="3"/>
      <c r="PWJ175" s="3"/>
      <c r="PWK175" s="3"/>
      <c r="PWL175" s="3"/>
      <c r="PWM175" s="3"/>
      <c r="PWN175" s="3"/>
      <c r="PWO175" s="3"/>
      <c r="PWP175" s="3"/>
      <c r="PWQ175" s="3"/>
      <c r="PWR175" s="3"/>
      <c r="PWS175" s="3"/>
      <c r="PWT175" s="3"/>
      <c r="PWU175" s="3"/>
      <c r="PWV175" s="3"/>
      <c r="PWW175" s="3"/>
      <c r="PWX175" s="3"/>
      <c r="PWY175" s="3"/>
      <c r="PWZ175" s="3"/>
      <c r="PXA175" s="3"/>
      <c r="PXB175" s="3"/>
      <c r="PXC175" s="3"/>
      <c r="PXD175" s="3"/>
      <c r="PXE175" s="3"/>
      <c r="PXF175" s="3"/>
      <c r="PXG175" s="3"/>
      <c r="PXH175" s="3"/>
      <c r="PXI175" s="3"/>
      <c r="PXJ175" s="3"/>
      <c r="PXK175" s="3"/>
      <c r="PXL175" s="3"/>
      <c r="PXM175" s="3"/>
      <c r="PXN175" s="3"/>
      <c r="PXO175" s="3"/>
      <c r="PXP175" s="3"/>
      <c r="PXQ175" s="3"/>
      <c r="PXR175" s="3"/>
      <c r="PXS175" s="3"/>
      <c r="PXT175" s="3"/>
      <c r="PXU175" s="3"/>
      <c r="PXV175" s="3"/>
      <c r="PXW175" s="3"/>
      <c r="PXX175" s="3"/>
      <c r="PXY175" s="3"/>
      <c r="PXZ175" s="3"/>
      <c r="PYA175" s="3"/>
      <c r="PYB175" s="3"/>
      <c r="PYC175" s="3"/>
      <c r="PYD175" s="3"/>
      <c r="PYE175" s="3"/>
      <c r="PYF175" s="3"/>
      <c r="PYG175" s="3"/>
      <c r="PYH175" s="3"/>
      <c r="PYI175" s="3"/>
      <c r="PYJ175" s="3"/>
      <c r="PYK175" s="3"/>
      <c r="PYL175" s="3"/>
      <c r="PYM175" s="3"/>
      <c r="PYN175" s="3"/>
      <c r="PYO175" s="3"/>
      <c r="PYP175" s="3"/>
      <c r="PYQ175" s="3"/>
      <c r="PYR175" s="3"/>
      <c r="PYS175" s="3"/>
      <c r="PYT175" s="3"/>
      <c r="PYU175" s="3"/>
      <c r="PYV175" s="3"/>
      <c r="PYW175" s="3"/>
      <c r="PYX175" s="3"/>
      <c r="PYY175" s="3"/>
      <c r="PYZ175" s="3"/>
      <c r="PZA175" s="3"/>
      <c r="PZB175" s="3"/>
      <c r="PZC175" s="3"/>
      <c r="PZD175" s="3"/>
      <c r="PZE175" s="3"/>
      <c r="PZF175" s="3"/>
      <c r="PZG175" s="3"/>
      <c r="PZH175" s="3"/>
      <c r="PZI175" s="3"/>
      <c r="PZJ175" s="3"/>
      <c r="PZK175" s="3"/>
      <c r="PZL175" s="3"/>
      <c r="PZM175" s="3"/>
      <c r="PZN175" s="3"/>
      <c r="PZO175" s="3"/>
      <c r="PZP175" s="3"/>
      <c r="PZQ175" s="3"/>
      <c r="PZR175" s="3"/>
      <c r="PZS175" s="3"/>
      <c r="PZT175" s="3"/>
      <c r="PZU175" s="3"/>
      <c r="PZV175" s="3"/>
      <c r="PZW175" s="3"/>
      <c r="PZX175" s="3"/>
      <c r="PZY175" s="3"/>
      <c r="PZZ175" s="3"/>
      <c r="QAA175" s="3"/>
      <c r="QAB175" s="3"/>
      <c r="QAC175" s="3"/>
      <c r="QAD175" s="3"/>
      <c r="QAE175" s="3"/>
      <c r="QAF175" s="3"/>
      <c r="QAG175" s="3"/>
      <c r="QAH175" s="3"/>
      <c r="QAI175" s="3"/>
      <c r="QAJ175" s="3"/>
      <c r="QAK175" s="3"/>
      <c r="QAL175" s="3"/>
      <c r="QAM175" s="3"/>
      <c r="QAN175" s="3"/>
      <c r="QAO175" s="3"/>
      <c r="QAP175" s="3"/>
      <c r="QAQ175" s="3"/>
      <c r="QAR175" s="3"/>
      <c r="QAS175" s="3"/>
      <c r="QAT175" s="3"/>
      <c r="QAU175" s="3"/>
      <c r="QAV175" s="3"/>
      <c r="QAW175" s="3"/>
      <c r="QAX175" s="3"/>
      <c r="QAY175" s="3"/>
      <c r="QAZ175" s="3"/>
      <c r="QBA175" s="3"/>
      <c r="QBB175" s="3"/>
      <c r="QBC175" s="3"/>
      <c r="QBD175" s="3"/>
      <c r="QBE175" s="3"/>
      <c r="QBF175" s="3"/>
      <c r="QBG175" s="3"/>
      <c r="QBH175" s="3"/>
      <c r="QBI175" s="3"/>
      <c r="QBJ175" s="3"/>
      <c r="QBK175" s="3"/>
      <c r="QBL175" s="3"/>
      <c r="QBM175" s="3"/>
      <c r="QBN175" s="3"/>
      <c r="QBO175" s="3"/>
      <c r="QBP175" s="3"/>
      <c r="QBQ175" s="3"/>
      <c r="QBR175" s="3"/>
      <c r="QBS175" s="3"/>
      <c r="QBT175" s="3"/>
      <c r="QBU175" s="3"/>
      <c r="QBV175" s="3"/>
      <c r="QBW175" s="3"/>
      <c r="QBX175" s="3"/>
      <c r="QBY175" s="3"/>
      <c r="QBZ175" s="3"/>
      <c r="QCA175" s="3"/>
      <c r="QCB175" s="3"/>
      <c r="QCC175" s="3"/>
      <c r="QCD175" s="3"/>
      <c r="QCE175" s="3"/>
      <c r="QCF175" s="3"/>
      <c r="QCG175" s="3"/>
      <c r="QCH175" s="3"/>
      <c r="QCI175" s="3"/>
      <c r="QCJ175" s="3"/>
      <c r="QCK175" s="3"/>
      <c r="QCL175" s="3"/>
      <c r="QCM175" s="3"/>
      <c r="QCN175" s="3"/>
      <c r="QCO175" s="3"/>
      <c r="QCP175" s="3"/>
      <c r="QCQ175" s="3"/>
      <c r="QCR175" s="3"/>
      <c r="QCS175" s="3"/>
      <c r="QCT175" s="3"/>
      <c r="QCU175" s="3"/>
      <c r="QCV175" s="3"/>
      <c r="QCW175" s="3"/>
      <c r="QCX175" s="3"/>
      <c r="QCY175" s="3"/>
      <c r="QCZ175" s="3"/>
      <c r="QDA175" s="3"/>
      <c r="QDB175" s="3"/>
      <c r="QDC175" s="3"/>
      <c r="QDD175" s="3"/>
      <c r="QDE175" s="3"/>
      <c r="QDF175" s="3"/>
      <c r="QDG175" s="3"/>
      <c r="QDH175" s="3"/>
      <c r="QDI175" s="3"/>
      <c r="QDJ175" s="3"/>
      <c r="QDK175" s="3"/>
      <c r="QDL175" s="3"/>
      <c r="QDM175" s="3"/>
      <c r="QDN175" s="3"/>
      <c r="QDO175" s="3"/>
      <c r="QDP175" s="3"/>
      <c r="QDQ175" s="3"/>
      <c r="QDR175" s="3"/>
      <c r="QDS175" s="3"/>
      <c r="QDT175" s="3"/>
      <c r="QDU175" s="3"/>
      <c r="QDV175" s="3"/>
      <c r="QDW175" s="3"/>
      <c r="QDX175" s="3"/>
      <c r="QDY175" s="3"/>
      <c r="QDZ175" s="3"/>
      <c r="QEA175" s="3"/>
      <c r="QEB175" s="3"/>
      <c r="QEC175" s="3"/>
      <c r="QED175" s="3"/>
      <c r="QEE175" s="3"/>
      <c r="QEF175" s="3"/>
      <c r="QEG175" s="3"/>
      <c r="QEH175" s="3"/>
      <c r="QEI175" s="3"/>
      <c r="QEJ175" s="3"/>
      <c r="QEK175" s="3"/>
      <c r="QEL175" s="3"/>
      <c r="QEM175" s="3"/>
      <c r="QEN175" s="3"/>
      <c r="QEO175" s="3"/>
      <c r="QEP175" s="3"/>
      <c r="QEQ175" s="3"/>
      <c r="QER175" s="3"/>
      <c r="QES175" s="3"/>
      <c r="QET175" s="3"/>
      <c r="QEU175" s="3"/>
      <c r="QEV175" s="3"/>
      <c r="QEW175" s="3"/>
      <c r="QEX175" s="3"/>
      <c r="QEY175" s="3"/>
      <c r="QEZ175" s="3"/>
      <c r="QFA175" s="3"/>
      <c r="QFB175" s="3"/>
      <c r="QFC175" s="3"/>
      <c r="QFD175" s="3"/>
      <c r="QFE175" s="3"/>
      <c r="QFF175" s="3"/>
      <c r="QFG175" s="3"/>
      <c r="QFH175" s="3"/>
      <c r="QFI175" s="3"/>
      <c r="QFJ175" s="3"/>
      <c r="QFK175" s="3"/>
      <c r="QFL175" s="3"/>
      <c r="QFM175" s="3"/>
      <c r="QFN175" s="3"/>
      <c r="QFO175" s="3"/>
      <c r="QFP175" s="3"/>
      <c r="QFQ175" s="3"/>
      <c r="QFR175" s="3"/>
      <c r="QFS175" s="3"/>
      <c r="QFT175" s="3"/>
      <c r="QFU175" s="3"/>
      <c r="QFV175" s="3"/>
      <c r="QFW175" s="3"/>
      <c r="QFX175" s="3"/>
      <c r="QFY175" s="3"/>
      <c r="QFZ175" s="3"/>
      <c r="QGA175" s="3"/>
      <c r="QGB175" s="3"/>
      <c r="QGC175" s="3"/>
      <c r="QGD175" s="3"/>
      <c r="QGE175" s="3"/>
      <c r="QGF175" s="3"/>
      <c r="QGG175" s="3"/>
      <c r="QGH175" s="3"/>
      <c r="QGI175" s="3"/>
      <c r="QGJ175" s="3"/>
      <c r="QGK175" s="3"/>
      <c r="QGL175" s="3"/>
      <c r="QGM175" s="3"/>
      <c r="QGN175" s="3"/>
      <c r="QGO175" s="3"/>
      <c r="QGP175" s="3"/>
      <c r="QGQ175" s="3"/>
      <c r="QGR175" s="3"/>
      <c r="QGS175" s="3"/>
      <c r="QGT175" s="3"/>
      <c r="QGU175" s="3"/>
      <c r="QGV175" s="3"/>
      <c r="QGW175" s="3"/>
      <c r="QGX175" s="3"/>
      <c r="QGY175" s="3"/>
      <c r="QGZ175" s="3"/>
      <c r="QHA175" s="3"/>
      <c r="QHB175" s="3"/>
      <c r="QHC175" s="3"/>
      <c r="QHD175" s="3"/>
      <c r="QHE175" s="3"/>
      <c r="QHF175" s="3"/>
      <c r="QHG175" s="3"/>
      <c r="QHH175" s="3"/>
      <c r="QHI175" s="3"/>
      <c r="QHJ175" s="3"/>
      <c r="QHK175" s="3"/>
      <c r="QHL175" s="3"/>
      <c r="QHM175" s="3"/>
      <c r="QHN175" s="3"/>
      <c r="QHO175" s="3"/>
      <c r="QHP175" s="3"/>
      <c r="QHQ175" s="3"/>
      <c r="QHR175" s="3"/>
      <c r="QHS175" s="3"/>
      <c r="QHT175" s="3"/>
      <c r="QHU175" s="3"/>
      <c r="QHV175" s="3"/>
      <c r="QHW175" s="3"/>
      <c r="QHX175" s="3"/>
      <c r="QHY175" s="3"/>
      <c r="QHZ175" s="3"/>
      <c r="QIA175" s="3"/>
      <c r="QIB175" s="3"/>
      <c r="QIC175" s="3"/>
      <c r="QID175" s="3"/>
      <c r="QIE175" s="3"/>
      <c r="QIF175" s="3"/>
      <c r="QIG175" s="3"/>
      <c r="QIH175" s="3"/>
      <c r="QII175" s="3"/>
      <c r="QIJ175" s="3"/>
      <c r="QIK175" s="3"/>
      <c r="QIL175" s="3"/>
      <c r="QIM175" s="3"/>
      <c r="QIN175" s="3"/>
      <c r="QIO175" s="3"/>
      <c r="QIP175" s="3"/>
      <c r="QIQ175" s="3"/>
      <c r="QIR175" s="3"/>
      <c r="QIS175" s="3"/>
      <c r="QIT175" s="3"/>
      <c r="QIU175" s="3"/>
      <c r="QIV175" s="3"/>
      <c r="QIW175" s="3"/>
      <c r="QIX175" s="3"/>
      <c r="QIY175" s="3"/>
      <c r="QIZ175" s="3"/>
      <c r="QJA175" s="3"/>
      <c r="QJB175" s="3"/>
      <c r="QJC175" s="3"/>
      <c r="QJD175" s="3"/>
      <c r="QJE175" s="3"/>
      <c r="QJF175" s="3"/>
      <c r="QJG175" s="3"/>
      <c r="QJH175" s="3"/>
      <c r="QJI175" s="3"/>
      <c r="QJJ175" s="3"/>
      <c r="QJK175" s="3"/>
      <c r="QJL175" s="3"/>
      <c r="QJM175" s="3"/>
      <c r="QJN175" s="3"/>
      <c r="QJO175" s="3"/>
      <c r="QJP175" s="3"/>
      <c r="QJQ175" s="3"/>
      <c r="QJR175" s="3"/>
      <c r="QJS175" s="3"/>
      <c r="QJT175" s="3"/>
      <c r="QJU175" s="3"/>
      <c r="QJV175" s="3"/>
      <c r="QJW175" s="3"/>
      <c r="QJX175" s="3"/>
      <c r="QJY175" s="3"/>
      <c r="QJZ175" s="3"/>
      <c r="QKA175" s="3"/>
      <c r="QKB175" s="3"/>
      <c r="QKC175" s="3"/>
      <c r="QKD175" s="3"/>
      <c r="QKE175" s="3"/>
      <c r="QKF175" s="3"/>
      <c r="QKG175" s="3"/>
      <c r="QKH175" s="3"/>
      <c r="QKI175" s="3"/>
      <c r="QKJ175" s="3"/>
      <c r="QKK175" s="3"/>
      <c r="QKL175" s="3"/>
      <c r="QKM175" s="3"/>
      <c r="QKN175" s="3"/>
      <c r="QKO175" s="3"/>
      <c r="QKP175" s="3"/>
      <c r="QKQ175" s="3"/>
      <c r="QKR175" s="3"/>
      <c r="QKS175" s="3"/>
      <c r="QKT175" s="3"/>
      <c r="QKU175" s="3"/>
      <c r="QKV175" s="3"/>
      <c r="QKW175" s="3"/>
      <c r="QKX175" s="3"/>
      <c r="QKY175" s="3"/>
      <c r="QKZ175" s="3"/>
      <c r="QLA175" s="3"/>
      <c r="QLB175" s="3"/>
      <c r="QLC175" s="3"/>
      <c r="QLD175" s="3"/>
      <c r="QLE175" s="3"/>
      <c r="QLF175" s="3"/>
      <c r="QLG175" s="3"/>
      <c r="QLH175" s="3"/>
      <c r="QLI175" s="3"/>
      <c r="QLJ175" s="3"/>
      <c r="QLK175" s="3"/>
      <c r="QLL175" s="3"/>
      <c r="QLM175" s="3"/>
      <c r="QLN175" s="3"/>
      <c r="QLO175" s="3"/>
      <c r="QLP175" s="3"/>
      <c r="QLQ175" s="3"/>
      <c r="QLR175" s="3"/>
      <c r="QLS175" s="3"/>
      <c r="QLT175" s="3"/>
      <c r="QLU175" s="3"/>
      <c r="QLV175" s="3"/>
      <c r="QLW175" s="3"/>
      <c r="QLX175" s="3"/>
      <c r="QLY175" s="3"/>
      <c r="QLZ175" s="3"/>
      <c r="QMA175" s="3"/>
      <c r="QMB175" s="3"/>
      <c r="QMC175" s="3"/>
      <c r="QMD175" s="3"/>
      <c r="QME175" s="3"/>
      <c r="QMF175" s="3"/>
      <c r="QMG175" s="3"/>
      <c r="QMH175" s="3"/>
      <c r="QMI175" s="3"/>
      <c r="QMJ175" s="3"/>
      <c r="QMK175" s="3"/>
      <c r="QML175" s="3"/>
      <c r="QMM175" s="3"/>
      <c r="QMN175" s="3"/>
      <c r="QMO175" s="3"/>
      <c r="QMP175" s="3"/>
      <c r="QMQ175" s="3"/>
      <c r="QMR175" s="3"/>
      <c r="QMS175" s="3"/>
      <c r="QMT175" s="3"/>
      <c r="QMU175" s="3"/>
      <c r="QMV175" s="3"/>
      <c r="QMW175" s="3"/>
      <c r="QMX175" s="3"/>
      <c r="QMY175" s="3"/>
      <c r="QMZ175" s="3"/>
      <c r="QNA175" s="3"/>
      <c r="QNB175" s="3"/>
      <c r="QNC175" s="3"/>
      <c r="QND175" s="3"/>
      <c r="QNE175" s="3"/>
      <c r="QNF175" s="3"/>
      <c r="QNG175" s="3"/>
      <c r="QNH175" s="3"/>
      <c r="QNI175" s="3"/>
      <c r="QNJ175" s="3"/>
      <c r="QNK175" s="3"/>
      <c r="QNL175" s="3"/>
      <c r="QNM175" s="3"/>
      <c r="QNN175" s="3"/>
      <c r="QNO175" s="3"/>
      <c r="QNP175" s="3"/>
      <c r="QNQ175" s="3"/>
      <c r="QNR175" s="3"/>
      <c r="QNS175" s="3"/>
      <c r="QNT175" s="3"/>
      <c r="QNU175" s="3"/>
      <c r="QNV175" s="3"/>
      <c r="QNW175" s="3"/>
      <c r="QNX175" s="3"/>
      <c r="QNY175" s="3"/>
      <c r="QNZ175" s="3"/>
      <c r="QOA175" s="3"/>
      <c r="QOB175" s="3"/>
      <c r="QOC175" s="3"/>
      <c r="QOD175" s="3"/>
      <c r="QOE175" s="3"/>
      <c r="QOF175" s="3"/>
      <c r="QOG175" s="3"/>
      <c r="QOH175" s="3"/>
      <c r="QOI175" s="3"/>
      <c r="QOJ175" s="3"/>
      <c r="QOK175" s="3"/>
      <c r="QOL175" s="3"/>
      <c r="QOM175" s="3"/>
      <c r="QON175" s="3"/>
      <c r="QOO175" s="3"/>
      <c r="QOP175" s="3"/>
      <c r="QOQ175" s="3"/>
      <c r="QOR175" s="3"/>
      <c r="QOS175" s="3"/>
      <c r="QOT175" s="3"/>
      <c r="QOU175" s="3"/>
      <c r="QOV175" s="3"/>
      <c r="QOW175" s="3"/>
      <c r="QOX175" s="3"/>
      <c r="QOY175" s="3"/>
      <c r="QOZ175" s="3"/>
      <c r="QPA175" s="3"/>
      <c r="QPB175" s="3"/>
      <c r="QPC175" s="3"/>
      <c r="QPD175" s="3"/>
      <c r="QPE175" s="3"/>
      <c r="QPF175" s="3"/>
      <c r="QPG175" s="3"/>
      <c r="QPH175" s="3"/>
      <c r="QPI175" s="3"/>
      <c r="QPJ175" s="3"/>
      <c r="QPK175" s="3"/>
      <c r="QPL175" s="3"/>
      <c r="QPM175" s="3"/>
      <c r="QPN175" s="3"/>
      <c r="QPO175" s="3"/>
      <c r="QPP175" s="3"/>
      <c r="QPQ175" s="3"/>
      <c r="QPR175" s="3"/>
      <c r="QPS175" s="3"/>
      <c r="QPT175" s="3"/>
      <c r="QPU175" s="3"/>
      <c r="QPV175" s="3"/>
      <c r="QPW175" s="3"/>
      <c r="QPX175" s="3"/>
      <c r="QPY175" s="3"/>
      <c r="QPZ175" s="3"/>
      <c r="QQA175" s="3"/>
      <c r="QQB175" s="3"/>
      <c r="QQC175" s="3"/>
      <c r="QQD175" s="3"/>
      <c r="QQE175" s="3"/>
      <c r="QQF175" s="3"/>
      <c r="QQG175" s="3"/>
      <c r="QQH175" s="3"/>
      <c r="QQI175" s="3"/>
      <c r="QQJ175" s="3"/>
      <c r="QQK175" s="3"/>
      <c r="QQL175" s="3"/>
      <c r="QQM175" s="3"/>
      <c r="QQN175" s="3"/>
      <c r="QQO175" s="3"/>
      <c r="QQP175" s="3"/>
      <c r="QQQ175" s="3"/>
      <c r="QQR175" s="3"/>
      <c r="QQS175" s="3"/>
      <c r="QQT175" s="3"/>
      <c r="QQU175" s="3"/>
      <c r="QQV175" s="3"/>
      <c r="QQW175" s="3"/>
      <c r="QQX175" s="3"/>
      <c r="QQY175" s="3"/>
      <c r="QQZ175" s="3"/>
      <c r="QRA175" s="3"/>
      <c r="QRB175" s="3"/>
      <c r="QRC175" s="3"/>
      <c r="QRD175" s="3"/>
      <c r="QRE175" s="3"/>
      <c r="QRF175" s="3"/>
      <c r="QRG175" s="3"/>
      <c r="QRH175" s="3"/>
      <c r="QRI175" s="3"/>
      <c r="QRJ175" s="3"/>
      <c r="QRK175" s="3"/>
      <c r="QRL175" s="3"/>
      <c r="QRM175" s="3"/>
      <c r="QRN175" s="3"/>
      <c r="QRO175" s="3"/>
      <c r="QRP175" s="3"/>
      <c r="QRQ175" s="3"/>
      <c r="QRR175" s="3"/>
      <c r="QRS175" s="3"/>
      <c r="QRT175" s="3"/>
      <c r="QRU175" s="3"/>
      <c r="QRV175" s="3"/>
      <c r="QRW175" s="3"/>
      <c r="QRX175" s="3"/>
      <c r="QRY175" s="3"/>
      <c r="QRZ175" s="3"/>
      <c r="QSA175" s="3"/>
      <c r="QSB175" s="3"/>
      <c r="QSC175" s="3"/>
      <c r="QSD175" s="3"/>
      <c r="QSE175" s="3"/>
      <c r="QSF175" s="3"/>
      <c r="QSG175" s="3"/>
      <c r="QSH175" s="3"/>
      <c r="QSI175" s="3"/>
      <c r="QSJ175" s="3"/>
      <c r="QSK175" s="3"/>
      <c r="QSL175" s="3"/>
      <c r="QSM175" s="3"/>
      <c r="QSN175" s="3"/>
      <c r="QSO175" s="3"/>
      <c r="QSP175" s="3"/>
      <c r="QSQ175" s="3"/>
      <c r="QSR175" s="3"/>
      <c r="QSS175" s="3"/>
      <c r="QST175" s="3"/>
      <c r="QSU175" s="3"/>
      <c r="QSV175" s="3"/>
      <c r="QSW175" s="3"/>
      <c r="QSX175" s="3"/>
      <c r="QSY175" s="3"/>
      <c r="QSZ175" s="3"/>
      <c r="QTA175" s="3"/>
      <c r="QTB175" s="3"/>
      <c r="QTC175" s="3"/>
      <c r="QTD175" s="3"/>
      <c r="QTE175" s="3"/>
      <c r="QTF175" s="3"/>
      <c r="QTG175" s="3"/>
      <c r="QTH175" s="3"/>
      <c r="QTI175" s="3"/>
      <c r="QTJ175" s="3"/>
      <c r="QTK175" s="3"/>
      <c r="QTL175" s="3"/>
      <c r="QTM175" s="3"/>
      <c r="QTN175" s="3"/>
      <c r="QTO175" s="3"/>
      <c r="QTP175" s="3"/>
      <c r="QTQ175" s="3"/>
      <c r="QTR175" s="3"/>
      <c r="QTS175" s="3"/>
      <c r="QTT175" s="3"/>
      <c r="QTU175" s="3"/>
      <c r="QTV175" s="3"/>
      <c r="QTW175" s="3"/>
      <c r="QTX175" s="3"/>
      <c r="QTY175" s="3"/>
      <c r="QTZ175" s="3"/>
      <c r="QUA175" s="3"/>
      <c r="QUB175" s="3"/>
      <c r="QUC175" s="3"/>
      <c r="QUD175" s="3"/>
      <c r="QUE175" s="3"/>
      <c r="QUF175" s="3"/>
      <c r="QUG175" s="3"/>
      <c r="QUH175" s="3"/>
      <c r="QUI175" s="3"/>
      <c r="QUJ175" s="3"/>
      <c r="QUK175" s="3"/>
      <c r="QUL175" s="3"/>
      <c r="QUM175" s="3"/>
      <c r="QUN175" s="3"/>
      <c r="QUO175" s="3"/>
      <c r="QUP175" s="3"/>
      <c r="QUQ175" s="3"/>
      <c r="QUR175" s="3"/>
      <c r="QUS175" s="3"/>
      <c r="QUT175" s="3"/>
      <c r="QUU175" s="3"/>
      <c r="QUV175" s="3"/>
      <c r="QUW175" s="3"/>
      <c r="QUX175" s="3"/>
      <c r="QUY175" s="3"/>
      <c r="QUZ175" s="3"/>
      <c r="QVA175" s="3"/>
      <c r="QVB175" s="3"/>
      <c r="QVC175" s="3"/>
      <c r="QVD175" s="3"/>
      <c r="QVE175" s="3"/>
      <c r="QVF175" s="3"/>
      <c r="QVG175" s="3"/>
      <c r="QVH175" s="3"/>
      <c r="QVI175" s="3"/>
      <c r="QVJ175" s="3"/>
      <c r="QVK175" s="3"/>
      <c r="QVL175" s="3"/>
      <c r="QVM175" s="3"/>
      <c r="QVN175" s="3"/>
      <c r="QVO175" s="3"/>
      <c r="QVP175" s="3"/>
      <c r="QVQ175" s="3"/>
      <c r="QVR175" s="3"/>
      <c r="QVS175" s="3"/>
      <c r="QVT175" s="3"/>
      <c r="QVU175" s="3"/>
      <c r="QVV175" s="3"/>
      <c r="QVW175" s="3"/>
      <c r="QVX175" s="3"/>
      <c r="QVY175" s="3"/>
      <c r="QVZ175" s="3"/>
      <c r="QWA175" s="3"/>
      <c r="QWB175" s="3"/>
      <c r="QWC175" s="3"/>
      <c r="QWD175" s="3"/>
      <c r="QWE175" s="3"/>
      <c r="QWF175" s="3"/>
      <c r="QWG175" s="3"/>
      <c r="QWH175" s="3"/>
      <c r="QWI175" s="3"/>
      <c r="QWJ175" s="3"/>
      <c r="QWK175" s="3"/>
      <c r="QWL175" s="3"/>
      <c r="QWM175" s="3"/>
      <c r="QWN175" s="3"/>
      <c r="QWO175" s="3"/>
      <c r="QWP175" s="3"/>
      <c r="QWQ175" s="3"/>
      <c r="QWR175" s="3"/>
      <c r="QWS175" s="3"/>
      <c r="QWT175" s="3"/>
      <c r="QWU175" s="3"/>
      <c r="QWV175" s="3"/>
      <c r="QWW175" s="3"/>
      <c r="QWX175" s="3"/>
      <c r="QWY175" s="3"/>
      <c r="QWZ175" s="3"/>
      <c r="QXA175" s="3"/>
      <c r="QXB175" s="3"/>
      <c r="QXC175" s="3"/>
      <c r="QXD175" s="3"/>
      <c r="QXE175" s="3"/>
      <c r="QXF175" s="3"/>
      <c r="QXG175" s="3"/>
      <c r="QXH175" s="3"/>
      <c r="QXI175" s="3"/>
      <c r="QXJ175" s="3"/>
      <c r="QXK175" s="3"/>
      <c r="QXL175" s="3"/>
      <c r="QXM175" s="3"/>
      <c r="QXN175" s="3"/>
      <c r="QXO175" s="3"/>
      <c r="QXP175" s="3"/>
      <c r="QXQ175" s="3"/>
      <c r="QXR175" s="3"/>
      <c r="QXS175" s="3"/>
      <c r="QXT175" s="3"/>
      <c r="QXU175" s="3"/>
      <c r="QXV175" s="3"/>
      <c r="QXW175" s="3"/>
      <c r="QXX175" s="3"/>
      <c r="QXY175" s="3"/>
      <c r="QXZ175" s="3"/>
      <c r="QYA175" s="3"/>
      <c r="QYB175" s="3"/>
      <c r="QYC175" s="3"/>
      <c r="QYD175" s="3"/>
      <c r="QYE175" s="3"/>
      <c r="QYF175" s="3"/>
      <c r="QYG175" s="3"/>
      <c r="QYH175" s="3"/>
      <c r="QYI175" s="3"/>
      <c r="QYJ175" s="3"/>
      <c r="QYK175" s="3"/>
      <c r="QYL175" s="3"/>
      <c r="QYM175" s="3"/>
      <c r="QYN175" s="3"/>
      <c r="QYO175" s="3"/>
      <c r="QYP175" s="3"/>
      <c r="QYQ175" s="3"/>
      <c r="QYR175" s="3"/>
      <c r="QYS175" s="3"/>
      <c r="QYT175" s="3"/>
      <c r="QYU175" s="3"/>
      <c r="QYV175" s="3"/>
      <c r="QYW175" s="3"/>
      <c r="QYX175" s="3"/>
      <c r="QYY175" s="3"/>
      <c r="QYZ175" s="3"/>
      <c r="QZA175" s="3"/>
      <c r="QZB175" s="3"/>
      <c r="QZC175" s="3"/>
      <c r="QZD175" s="3"/>
      <c r="QZE175" s="3"/>
      <c r="QZF175" s="3"/>
      <c r="QZG175" s="3"/>
      <c r="QZH175" s="3"/>
      <c r="QZI175" s="3"/>
      <c r="QZJ175" s="3"/>
      <c r="QZK175" s="3"/>
      <c r="QZL175" s="3"/>
      <c r="QZM175" s="3"/>
      <c r="QZN175" s="3"/>
      <c r="QZO175" s="3"/>
      <c r="QZP175" s="3"/>
      <c r="QZQ175" s="3"/>
      <c r="QZR175" s="3"/>
      <c r="QZS175" s="3"/>
      <c r="QZT175" s="3"/>
      <c r="QZU175" s="3"/>
      <c r="QZV175" s="3"/>
      <c r="QZW175" s="3"/>
      <c r="QZX175" s="3"/>
      <c r="QZY175" s="3"/>
      <c r="QZZ175" s="3"/>
      <c r="RAA175" s="3"/>
      <c r="RAB175" s="3"/>
      <c r="RAC175" s="3"/>
      <c r="RAD175" s="3"/>
      <c r="RAE175" s="3"/>
      <c r="RAF175" s="3"/>
      <c r="RAG175" s="3"/>
      <c r="RAH175" s="3"/>
      <c r="RAI175" s="3"/>
      <c r="RAJ175" s="3"/>
      <c r="RAK175" s="3"/>
      <c r="RAL175" s="3"/>
      <c r="RAM175" s="3"/>
      <c r="RAN175" s="3"/>
      <c r="RAO175" s="3"/>
      <c r="RAP175" s="3"/>
      <c r="RAQ175" s="3"/>
      <c r="RAR175" s="3"/>
      <c r="RAS175" s="3"/>
      <c r="RAT175" s="3"/>
      <c r="RAU175" s="3"/>
      <c r="RAV175" s="3"/>
      <c r="RAW175" s="3"/>
      <c r="RAX175" s="3"/>
      <c r="RAY175" s="3"/>
      <c r="RAZ175" s="3"/>
      <c r="RBA175" s="3"/>
      <c r="RBB175" s="3"/>
      <c r="RBC175" s="3"/>
      <c r="RBD175" s="3"/>
      <c r="RBE175" s="3"/>
      <c r="RBF175" s="3"/>
      <c r="RBG175" s="3"/>
      <c r="RBH175" s="3"/>
      <c r="RBI175" s="3"/>
      <c r="RBJ175" s="3"/>
      <c r="RBK175" s="3"/>
      <c r="RBL175" s="3"/>
      <c r="RBM175" s="3"/>
      <c r="RBN175" s="3"/>
      <c r="RBO175" s="3"/>
      <c r="RBP175" s="3"/>
      <c r="RBQ175" s="3"/>
      <c r="RBR175" s="3"/>
      <c r="RBS175" s="3"/>
      <c r="RBT175" s="3"/>
      <c r="RBU175" s="3"/>
      <c r="RBV175" s="3"/>
      <c r="RBW175" s="3"/>
      <c r="RBX175" s="3"/>
      <c r="RBY175" s="3"/>
      <c r="RBZ175" s="3"/>
      <c r="RCA175" s="3"/>
      <c r="RCB175" s="3"/>
      <c r="RCC175" s="3"/>
      <c r="RCD175" s="3"/>
      <c r="RCE175" s="3"/>
      <c r="RCF175" s="3"/>
      <c r="RCG175" s="3"/>
      <c r="RCH175" s="3"/>
      <c r="RCI175" s="3"/>
      <c r="RCJ175" s="3"/>
      <c r="RCK175" s="3"/>
      <c r="RCL175" s="3"/>
      <c r="RCM175" s="3"/>
      <c r="RCN175" s="3"/>
      <c r="RCO175" s="3"/>
      <c r="RCP175" s="3"/>
      <c r="RCQ175" s="3"/>
      <c r="RCR175" s="3"/>
      <c r="RCS175" s="3"/>
      <c r="RCT175" s="3"/>
      <c r="RCU175" s="3"/>
      <c r="RCV175" s="3"/>
      <c r="RCW175" s="3"/>
      <c r="RCX175" s="3"/>
      <c r="RCY175" s="3"/>
      <c r="RCZ175" s="3"/>
      <c r="RDA175" s="3"/>
      <c r="RDB175" s="3"/>
      <c r="RDC175" s="3"/>
      <c r="RDD175" s="3"/>
      <c r="RDE175" s="3"/>
      <c r="RDF175" s="3"/>
      <c r="RDG175" s="3"/>
      <c r="RDH175" s="3"/>
      <c r="RDI175" s="3"/>
      <c r="RDJ175" s="3"/>
      <c r="RDK175" s="3"/>
      <c r="RDL175" s="3"/>
      <c r="RDM175" s="3"/>
      <c r="RDN175" s="3"/>
      <c r="RDO175" s="3"/>
      <c r="RDP175" s="3"/>
      <c r="RDQ175" s="3"/>
      <c r="RDR175" s="3"/>
      <c r="RDS175" s="3"/>
      <c r="RDT175" s="3"/>
      <c r="RDU175" s="3"/>
      <c r="RDV175" s="3"/>
      <c r="RDW175" s="3"/>
      <c r="RDX175" s="3"/>
      <c r="RDY175" s="3"/>
      <c r="RDZ175" s="3"/>
      <c r="REA175" s="3"/>
      <c r="REB175" s="3"/>
      <c r="REC175" s="3"/>
      <c r="RED175" s="3"/>
      <c r="REE175" s="3"/>
      <c r="REF175" s="3"/>
      <c r="REG175" s="3"/>
      <c r="REH175" s="3"/>
      <c r="REI175" s="3"/>
      <c r="REJ175" s="3"/>
      <c r="REK175" s="3"/>
      <c r="REL175" s="3"/>
      <c r="REM175" s="3"/>
      <c r="REN175" s="3"/>
      <c r="REO175" s="3"/>
      <c r="REP175" s="3"/>
      <c r="REQ175" s="3"/>
      <c r="RER175" s="3"/>
      <c r="RES175" s="3"/>
      <c r="RET175" s="3"/>
      <c r="REU175" s="3"/>
      <c r="REV175" s="3"/>
      <c r="REW175" s="3"/>
      <c r="REX175" s="3"/>
      <c r="REY175" s="3"/>
      <c r="REZ175" s="3"/>
      <c r="RFA175" s="3"/>
      <c r="RFB175" s="3"/>
      <c r="RFC175" s="3"/>
      <c r="RFD175" s="3"/>
      <c r="RFE175" s="3"/>
      <c r="RFF175" s="3"/>
      <c r="RFG175" s="3"/>
      <c r="RFH175" s="3"/>
      <c r="RFI175" s="3"/>
      <c r="RFJ175" s="3"/>
      <c r="RFK175" s="3"/>
      <c r="RFL175" s="3"/>
      <c r="RFM175" s="3"/>
      <c r="RFN175" s="3"/>
      <c r="RFO175" s="3"/>
      <c r="RFP175" s="3"/>
      <c r="RFQ175" s="3"/>
      <c r="RFR175" s="3"/>
      <c r="RFS175" s="3"/>
      <c r="RFT175" s="3"/>
      <c r="RFU175" s="3"/>
      <c r="RFV175" s="3"/>
      <c r="RFW175" s="3"/>
      <c r="RFX175" s="3"/>
      <c r="RFY175" s="3"/>
      <c r="RFZ175" s="3"/>
      <c r="RGA175" s="3"/>
      <c r="RGB175" s="3"/>
      <c r="RGC175" s="3"/>
      <c r="RGD175" s="3"/>
      <c r="RGE175" s="3"/>
      <c r="RGF175" s="3"/>
      <c r="RGG175" s="3"/>
      <c r="RGH175" s="3"/>
      <c r="RGI175" s="3"/>
      <c r="RGJ175" s="3"/>
      <c r="RGK175" s="3"/>
      <c r="RGL175" s="3"/>
      <c r="RGM175" s="3"/>
      <c r="RGN175" s="3"/>
      <c r="RGO175" s="3"/>
      <c r="RGP175" s="3"/>
      <c r="RGQ175" s="3"/>
      <c r="RGR175" s="3"/>
      <c r="RGS175" s="3"/>
      <c r="RGT175" s="3"/>
      <c r="RGU175" s="3"/>
      <c r="RGV175" s="3"/>
      <c r="RGW175" s="3"/>
      <c r="RGX175" s="3"/>
      <c r="RGY175" s="3"/>
      <c r="RGZ175" s="3"/>
      <c r="RHA175" s="3"/>
      <c r="RHB175" s="3"/>
      <c r="RHC175" s="3"/>
      <c r="RHD175" s="3"/>
      <c r="RHE175" s="3"/>
      <c r="RHF175" s="3"/>
      <c r="RHG175" s="3"/>
      <c r="RHH175" s="3"/>
      <c r="RHI175" s="3"/>
      <c r="RHJ175" s="3"/>
      <c r="RHK175" s="3"/>
      <c r="RHL175" s="3"/>
      <c r="RHM175" s="3"/>
      <c r="RHN175" s="3"/>
      <c r="RHO175" s="3"/>
      <c r="RHP175" s="3"/>
      <c r="RHQ175" s="3"/>
      <c r="RHR175" s="3"/>
      <c r="RHS175" s="3"/>
      <c r="RHT175" s="3"/>
      <c r="RHU175" s="3"/>
      <c r="RHV175" s="3"/>
      <c r="RHW175" s="3"/>
      <c r="RHX175" s="3"/>
      <c r="RHY175" s="3"/>
      <c r="RHZ175" s="3"/>
      <c r="RIA175" s="3"/>
      <c r="RIB175" s="3"/>
      <c r="RIC175" s="3"/>
      <c r="RID175" s="3"/>
      <c r="RIE175" s="3"/>
      <c r="RIF175" s="3"/>
      <c r="RIG175" s="3"/>
      <c r="RIH175" s="3"/>
      <c r="RII175" s="3"/>
      <c r="RIJ175" s="3"/>
      <c r="RIK175" s="3"/>
      <c r="RIL175" s="3"/>
      <c r="RIM175" s="3"/>
      <c r="RIN175" s="3"/>
      <c r="RIO175" s="3"/>
      <c r="RIP175" s="3"/>
      <c r="RIQ175" s="3"/>
      <c r="RIR175" s="3"/>
      <c r="RIS175" s="3"/>
      <c r="RIT175" s="3"/>
      <c r="RIU175" s="3"/>
      <c r="RIV175" s="3"/>
      <c r="RIW175" s="3"/>
      <c r="RIX175" s="3"/>
      <c r="RIY175" s="3"/>
      <c r="RIZ175" s="3"/>
      <c r="RJA175" s="3"/>
      <c r="RJB175" s="3"/>
      <c r="RJC175" s="3"/>
      <c r="RJD175" s="3"/>
      <c r="RJE175" s="3"/>
      <c r="RJF175" s="3"/>
      <c r="RJG175" s="3"/>
      <c r="RJH175" s="3"/>
      <c r="RJI175" s="3"/>
      <c r="RJJ175" s="3"/>
      <c r="RJK175" s="3"/>
      <c r="RJL175" s="3"/>
      <c r="RJM175" s="3"/>
      <c r="RJN175" s="3"/>
      <c r="RJO175" s="3"/>
      <c r="RJP175" s="3"/>
      <c r="RJQ175" s="3"/>
      <c r="RJR175" s="3"/>
      <c r="RJS175" s="3"/>
      <c r="RJT175" s="3"/>
      <c r="RJU175" s="3"/>
      <c r="RJV175" s="3"/>
      <c r="RJW175" s="3"/>
      <c r="RJX175" s="3"/>
      <c r="RJY175" s="3"/>
      <c r="RJZ175" s="3"/>
      <c r="RKA175" s="3"/>
      <c r="RKB175" s="3"/>
      <c r="RKC175" s="3"/>
      <c r="RKD175" s="3"/>
      <c r="RKE175" s="3"/>
      <c r="RKF175" s="3"/>
      <c r="RKG175" s="3"/>
      <c r="RKH175" s="3"/>
      <c r="RKI175" s="3"/>
      <c r="RKJ175" s="3"/>
      <c r="RKK175" s="3"/>
      <c r="RKL175" s="3"/>
      <c r="RKM175" s="3"/>
      <c r="RKN175" s="3"/>
      <c r="RKO175" s="3"/>
      <c r="RKP175" s="3"/>
      <c r="RKQ175" s="3"/>
      <c r="RKR175" s="3"/>
      <c r="RKS175" s="3"/>
      <c r="RKT175" s="3"/>
      <c r="RKU175" s="3"/>
      <c r="RKV175" s="3"/>
      <c r="RKW175" s="3"/>
      <c r="RKX175" s="3"/>
      <c r="RKY175" s="3"/>
      <c r="RKZ175" s="3"/>
      <c r="RLA175" s="3"/>
      <c r="RLB175" s="3"/>
      <c r="RLC175" s="3"/>
      <c r="RLD175" s="3"/>
      <c r="RLE175" s="3"/>
      <c r="RLF175" s="3"/>
      <c r="RLG175" s="3"/>
      <c r="RLH175" s="3"/>
      <c r="RLI175" s="3"/>
      <c r="RLJ175" s="3"/>
      <c r="RLK175" s="3"/>
      <c r="RLL175" s="3"/>
      <c r="RLM175" s="3"/>
      <c r="RLN175" s="3"/>
      <c r="RLO175" s="3"/>
      <c r="RLP175" s="3"/>
      <c r="RLQ175" s="3"/>
      <c r="RLR175" s="3"/>
      <c r="RLS175" s="3"/>
      <c r="RLT175" s="3"/>
      <c r="RLU175" s="3"/>
      <c r="RLV175" s="3"/>
      <c r="RLW175" s="3"/>
      <c r="RLX175" s="3"/>
      <c r="RLY175" s="3"/>
      <c r="RLZ175" s="3"/>
      <c r="RMA175" s="3"/>
      <c r="RMB175" s="3"/>
      <c r="RMC175" s="3"/>
      <c r="RMD175" s="3"/>
      <c r="RME175" s="3"/>
      <c r="RMF175" s="3"/>
      <c r="RMG175" s="3"/>
      <c r="RMH175" s="3"/>
      <c r="RMI175" s="3"/>
      <c r="RMJ175" s="3"/>
      <c r="RMK175" s="3"/>
      <c r="RML175" s="3"/>
      <c r="RMM175" s="3"/>
      <c r="RMN175" s="3"/>
      <c r="RMO175" s="3"/>
      <c r="RMP175" s="3"/>
      <c r="RMQ175" s="3"/>
      <c r="RMR175" s="3"/>
      <c r="RMS175" s="3"/>
      <c r="RMT175" s="3"/>
      <c r="RMU175" s="3"/>
      <c r="RMV175" s="3"/>
      <c r="RMW175" s="3"/>
      <c r="RMX175" s="3"/>
      <c r="RMY175" s="3"/>
      <c r="RMZ175" s="3"/>
      <c r="RNA175" s="3"/>
      <c r="RNB175" s="3"/>
      <c r="RNC175" s="3"/>
      <c r="RND175" s="3"/>
      <c r="RNE175" s="3"/>
      <c r="RNF175" s="3"/>
      <c r="RNG175" s="3"/>
      <c r="RNH175" s="3"/>
      <c r="RNI175" s="3"/>
      <c r="RNJ175" s="3"/>
      <c r="RNK175" s="3"/>
      <c r="RNL175" s="3"/>
      <c r="RNM175" s="3"/>
      <c r="RNN175" s="3"/>
      <c r="RNO175" s="3"/>
      <c r="RNP175" s="3"/>
      <c r="RNQ175" s="3"/>
      <c r="RNR175" s="3"/>
      <c r="RNS175" s="3"/>
      <c r="RNT175" s="3"/>
      <c r="RNU175" s="3"/>
      <c r="RNV175" s="3"/>
      <c r="RNW175" s="3"/>
      <c r="RNX175" s="3"/>
      <c r="RNY175" s="3"/>
      <c r="RNZ175" s="3"/>
      <c r="ROA175" s="3"/>
      <c r="ROB175" s="3"/>
      <c r="ROC175" s="3"/>
      <c r="ROD175" s="3"/>
      <c r="ROE175" s="3"/>
      <c r="ROF175" s="3"/>
      <c r="ROG175" s="3"/>
      <c r="ROH175" s="3"/>
      <c r="ROI175" s="3"/>
      <c r="ROJ175" s="3"/>
      <c r="ROK175" s="3"/>
      <c r="ROL175" s="3"/>
      <c r="ROM175" s="3"/>
      <c r="RON175" s="3"/>
      <c r="ROO175" s="3"/>
      <c r="ROP175" s="3"/>
      <c r="ROQ175" s="3"/>
      <c r="ROR175" s="3"/>
      <c r="ROS175" s="3"/>
      <c r="ROT175" s="3"/>
      <c r="ROU175" s="3"/>
      <c r="ROV175" s="3"/>
      <c r="ROW175" s="3"/>
      <c r="ROX175" s="3"/>
      <c r="ROY175" s="3"/>
      <c r="ROZ175" s="3"/>
      <c r="RPA175" s="3"/>
      <c r="RPB175" s="3"/>
      <c r="RPC175" s="3"/>
      <c r="RPD175" s="3"/>
      <c r="RPE175" s="3"/>
      <c r="RPF175" s="3"/>
      <c r="RPG175" s="3"/>
      <c r="RPH175" s="3"/>
      <c r="RPI175" s="3"/>
      <c r="RPJ175" s="3"/>
      <c r="RPK175" s="3"/>
      <c r="RPL175" s="3"/>
      <c r="RPM175" s="3"/>
      <c r="RPN175" s="3"/>
      <c r="RPO175" s="3"/>
      <c r="RPP175" s="3"/>
      <c r="RPQ175" s="3"/>
      <c r="RPR175" s="3"/>
      <c r="RPS175" s="3"/>
      <c r="RPT175" s="3"/>
      <c r="RPU175" s="3"/>
      <c r="RPV175" s="3"/>
      <c r="RPW175" s="3"/>
      <c r="RPX175" s="3"/>
      <c r="RPY175" s="3"/>
      <c r="RPZ175" s="3"/>
      <c r="RQA175" s="3"/>
      <c r="RQB175" s="3"/>
      <c r="RQC175" s="3"/>
      <c r="RQD175" s="3"/>
      <c r="RQE175" s="3"/>
      <c r="RQF175" s="3"/>
      <c r="RQG175" s="3"/>
      <c r="RQH175" s="3"/>
      <c r="RQI175" s="3"/>
      <c r="RQJ175" s="3"/>
      <c r="RQK175" s="3"/>
      <c r="RQL175" s="3"/>
      <c r="RQM175" s="3"/>
      <c r="RQN175" s="3"/>
      <c r="RQO175" s="3"/>
      <c r="RQP175" s="3"/>
      <c r="RQQ175" s="3"/>
      <c r="RQR175" s="3"/>
      <c r="RQS175" s="3"/>
      <c r="RQT175" s="3"/>
      <c r="RQU175" s="3"/>
      <c r="RQV175" s="3"/>
      <c r="RQW175" s="3"/>
      <c r="RQX175" s="3"/>
      <c r="RQY175" s="3"/>
      <c r="RQZ175" s="3"/>
      <c r="RRA175" s="3"/>
      <c r="RRB175" s="3"/>
      <c r="RRC175" s="3"/>
      <c r="RRD175" s="3"/>
      <c r="RRE175" s="3"/>
      <c r="RRF175" s="3"/>
      <c r="RRG175" s="3"/>
      <c r="RRH175" s="3"/>
      <c r="RRI175" s="3"/>
      <c r="RRJ175" s="3"/>
      <c r="RRK175" s="3"/>
      <c r="RRL175" s="3"/>
      <c r="RRM175" s="3"/>
      <c r="RRN175" s="3"/>
      <c r="RRO175" s="3"/>
      <c r="RRP175" s="3"/>
      <c r="RRQ175" s="3"/>
      <c r="RRR175" s="3"/>
      <c r="RRS175" s="3"/>
      <c r="RRT175" s="3"/>
      <c r="RRU175" s="3"/>
      <c r="RRV175" s="3"/>
      <c r="RRW175" s="3"/>
      <c r="RRX175" s="3"/>
      <c r="RRY175" s="3"/>
      <c r="RRZ175" s="3"/>
      <c r="RSA175" s="3"/>
      <c r="RSB175" s="3"/>
      <c r="RSC175" s="3"/>
      <c r="RSD175" s="3"/>
      <c r="RSE175" s="3"/>
      <c r="RSF175" s="3"/>
      <c r="RSG175" s="3"/>
      <c r="RSH175" s="3"/>
      <c r="RSI175" s="3"/>
      <c r="RSJ175" s="3"/>
      <c r="RSK175" s="3"/>
      <c r="RSL175" s="3"/>
      <c r="RSM175" s="3"/>
      <c r="RSN175" s="3"/>
      <c r="RSO175" s="3"/>
      <c r="RSP175" s="3"/>
      <c r="RSQ175" s="3"/>
      <c r="RSR175" s="3"/>
      <c r="RSS175" s="3"/>
      <c r="RST175" s="3"/>
      <c r="RSU175" s="3"/>
      <c r="RSV175" s="3"/>
      <c r="RSW175" s="3"/>
      <c r="RSX175" s="3"/>
      <c r="RSY175" s="3"/>
      <c r="RSZ175" s="3"/>
      <c r="RTA175" s="3"/>
      <c r="RTB175" s="3"/>
      <c r="RTC175" s="3"/>
      <c r="RTD175" s="3"/>
      <c r="RTE175" s="3"/>
      <c r="RTF175" s="3"/>
      <c r="RTG175" s="3"/>
      <c r="RTH175" s="3"/>
      <c r="RTI175" s="3"/>
      <c r="RTJ175" s="3"/>
      <c r="RTK175" s="3"/>
      <c r="RTL175" s="3"/>
      <c r="RTM175" s="3"/>
      <c r="RTN175" s="3"/>
      <c r="RTO175" s="3"/>
      <c r="RTP175" s="3"/>
      <c r="RTQ175" s="3"/>
      <c r="RTR175" s="3"/>
      <c r="RTS175" s="3"/>
      <c r="RTT175" s="3"/>
      <c r="RTU175" s="3"/>
      <c r="RTV175" s="3"/>
      <c r="RTW175" s="3"/>
      <c r="RTX175" s="3"/>
      <c r="RTY175" s="3"/>
      <c r="RTZ175" s="3"/>
      <c r="RUA175" s="3"/>
      <c r="RUB175" s="3"/>
      <c r="RUC175" s="3"/>
      <c r="RUD175" s="3"/>
      <c r="RUE175" s="3"/>
      <c r="RUF175" s="3"/>
      <c r="RUG175" s="3"/>
      <c r="RUH175" s="3"/>
      <c r="RUI175" s="3"/>
      <c r="RUJ175" s="3"/>
      <c r="RUK175" s="3"/>
      <c r="RUL175" s="3"/>
      <c r="RUM175" s="3"/>
      <c r="RUN175" s="3"/>
      <c r="RUO175" s="3"/>
      <c r="RUP175" s="3"/>
      <c r="RUQ175" s="3"/>
      <c r="RUR175" s="3"/>
      <c r="RUS175" s="3"/>
      <c r="RUT175" s="3"/>
      <c r="RUU175" s="3"/>
      <c r="RUV175" s="3"/>
      <c r="RUW175" s="3"/>
      <c r="RUX175" s="3"/>
      <c r="RUY175" s="3"/>
      <c r="RUZ175" s="3"/>
      <c r="RVA175" s="3"/>
      <c r="RVB175" s="3"/>
      <c r="RVC175" s="3"/>
      <c r="RVD175" s="3"/>
      <c r="RVE175" s="3"/>
      <c r="RVF175" s="3"/>
      <c r="RVG175" s="3"/>
      <c r="RVH175" s="3"/>
      <c r="RVI175" s="3"/>
      <c r="RVJ175" s="3"/>
      <c r="RVK175" s="3"/>
      <c r="RVL175" s="3"/>
      <c r="RVM175" s="3"/>
      <c r="RVN175" s="3"/>
      <c r="RVO175" s="3"/>
      <c r="RVP175" s="3"/>
      <c r="RVQ175" s="3"/>
      <c r="RVR175" s="3"/>
      <c r="RVS175" s="3"/>
      <c r="RVT175" s="3"/>
      <c r="RVU175" s="3"/>
      <c r="RVV175" s="3"/>
      <c r="RVW175" s="3"/>
      <c r="RVX175" s="3"/>
      <c r="RVY175" s="3"/>
      <c r="RVZ175" s="3"/>
      <c r="RWA175" s="3"/>
      <c r="RWB175" s="3"/>
      <c r="RWC175" s="3"/>
      <c r="RWD175" s="3"/>
      <c r="RWE175" s="3"/>
      <c r="RWF175" s="3"/>
      <c r="RWG175" s="3"/>
      <c r="RWH175" s="3"/>
      <c r="RWI175" s="3"/>
      <c r="RWJ175" s="3"/>
      <c r="RWK175" s="3"/>
      <c r="RWL175" s="3"/>
      <c r="RWM175" s="3"/>
      <c r="RWN175" s="3"/>
      <c r="RWO175" s="3"/>
      <c r="RWP175" s="3"/>
      <c r="RWQ175" s="3"/>
      <c r="RWR175" s="3"/>
      <c r="RWS175" s="3"/>
      <c r="RWT175" s="3"/>
      <c r="RWU175" s="3"/>
      <c r="RWV175" s="3"/>
      <c r="RWW175" s="3"/>
      <c r="RWX175" s="3"/>
      <c r="RWY175" s="3"/>
      <c r="RWZ175" s="3"/>
      <c r="RXA175" s="3"/>
      <c r="RXB175" s="3"/>
      <c r="RXC175" s="3"/>
      <c r="RXD175" s="3"/>
      <c r="RXE175" s="3"/>
      <c r="RXF175" s="3"/>
      <c r="RXG175" s="3"/>
      <c r="RXH175" s="3"/>
      <c r="RXI175" s="3"/>
      <c r="RXJ175" s="3"/>
      <c r="RXK175" s="3"/>
      <c r="RXL175" s="3"/>
      <c r="RXM175" s="3"/>
      <c r="RXN175" s="3"/>
      <c r="RXO175" s="3"/>
      <c r="RXP175" s="3"/>
      <c r="RXQ175" s="3"/>
      <c r="RXR175" s="3"/>
      <c r="RXS175" s="3"/>
      <c r="RXT175" s="3"/>
      <c r="RXU175" s="3"/>
      <c r="RXV175" s="3"/>
      <c r="RXW175" s="3"/>
      <c r="RXX175" s="3"/>
      <c r="RXY175" s="3"/>
      <c r="RXZ175" s="3"/>
      <c r="RYA175" s="3"/>
      <c r="RYB175" s="3"/>
      <c r="RYC175" s="3"/>
      <c r="RYD175" s="3"/>
      <c r="RYE175" s="3"/>
      <c r="RYF175" s="3"/>
      <c r="RYG175" s="3"/>
      <c r="RYH175" s="3"/>
      <c r="RYI175" s="3"/>
      <c r="RYJ175" s="3"/>
      <c r="RYK175" s="3"/>
      <c r="RYL175" s="3"/>
      <c r="RYM175" s="3"/>
      <c r="RYN175" s="3"/>
      <c r="RYO175" s="3"/>
      <c r="RYP175" s="3"/>
      <c r="RYQ175" s="3"/>
      <c r="RYR175" s="3"/>
      <c r="RYS175" s="3"/>
      <c r="RYT175" s="3"/>
      <c r="RYU175" s="3"/>
      <c r="RYV175" s="3"/>
      <c r="RYW175" s="3"/>
      <c r="RYX175" s="3"/>
      <c r="RYY175" s="3"/>
      <c r="RYZ175" s="3"/>
      <c r="RZA175" s="3"/>
      <c r="RZB175" s="3"/>
      <c r="RZC175" s="3"/>
      <c r="RZD175" s="3"/>
      <c r="RZE175" s="3"/>
      <c r="RZF175" s="3"/>
      <c r="RZG175" s="3"/>
      <c r="RZH175" s="3"/>
      <c r="RZI175" s="3"/>
      <c r="RZJ175" s="3"/>
      <c r="RZK175" s="3"/>
      <c r="RZL175" s="3"/>
      <c r="RZM175" s="3"/>
      <c r="RZN175" s="3"/>
      <c r="RZO175" s="3"/>
      <c r="RZP175" s="3"/>
      <c r="RZQ175" s="3"/>
      <c r="RZR175" s="3"/>
      <c r="RZS175" s="3"/>
      <c r="RZT175" s="3"/>
      <c r="RZU175" s="3"/>
      <c r="RZV175" s="3"/>
      <c r="RZW175" s="3"/>
      <c r="RZX175" s="3"/>
      <c r="RZY175" s="3"/>
      <c r="RZZ175" s="3"/>
      <c r="SAA175" s="3"/>
      <c r="SAB175" s="3"/>
      <c r="SAC175" s="3"/>
      <c r="SAD175" s="3"/>
      <c r="SAE175" s="3"/>
      <c r="SAF175" s="3"/>
      <c r="SAG175" s="3"/>
      <c r="SAH175" s="3"/>
      <c r="SAI175" s="3"/>
      <c r="SAJ175" s="3"/>
      <c r="SAK175" s="3"/>
      <c r="SAL175" s="3"/>
      <c r="SAM175" s="3"/>
      <c r="SAN175" s="3"/>
      <c r="SAO175" s="3"/>
      <c r="SAP175" s="3"/>
      <c r="SAQ175" s="3"/>
      <c r="SAR175" s="3"/>
      <c r="SAS175" s="3"/>
      <c r="SAT175" s="3"/>
      <c r="SAU175" s="3"/>
      <c r="SAV175" s="3"/>
      <c r="SAW175" s="3"/>
      <c r="SAX175" s="3"/>
      <c r="SAY175" s="3"/>
      <c r="SAZ175" s="3"/>
      <c r="SBA175" s="3"/>
      <c r="SBB175" s="3"/>
      <c r="SBC175" s="3"/>
      <c r="SBD175" s="3"/>
      <c r="SBE175" s="3"/>
      <c r="SBF175" s="3"/>
      <c r="SBG175" s="3"/>
      <c r="SBH175" s="3"/>
      <c r="SBI175" s="3"/>
      <c r="SBJ175" s="3"/>
      <c r="SBK175" s="3"/>
      <c r="SBL175" s="3"/>
      <c r="SBM175" s="3"/>
      <c r="SBN175" s="3"/>
      <c r="SBO175" s="3"/>
      <c r="SBP175" s="3"/>
      <c r="SBQ175" s="3"/>
      <c r="SBR175" s="3"/>
      <c r="SBS175" s="3"/>
      <c r="SBT175" s="3"/>
      <c r="SBU175" s="3"/>
      <c r="SBV175" s="3"/>
      <c r="SBW175" s="3"/>
      <c r="SBX175" s="3"/>
      <c r="SBY175" s="3"/>
      <c r="SBZ175" s="3"/>
      <c r="SCA175" s="3"/>
      <c r="SCB175" s="3"/>
      <c r="SCC175" s="3"/>
      <c r="SCD175" s="3"/>
      <c r="SCE175" s="3"/>
      <c r="SCF175" s="3"/>
      <c r="SCG175" s="3"/>
      <c r="SCH175" s="3"/>
      <c r="SCI175" s="3"/>
      <c r="SCJ175" s="3"/>
      <c r="SCK175" s="3"/>
      <c r="SCL175" s="3"/>
      <c r="SCM175" s="3"/>
      <c r="SCN175" s="3"/>
      <c r="SCO175" s="3"/>
      <c r="SCP175" s="3"/>
      <c r="SCQ175" s="3"/>
      <c r="SCR175" s="3"/>
      <c r="SCS175" s="3"/>
      <c r="SCT175" s="3"/>
      <c r="SCU175" s="3"/>
      <c r="SCV175" s="3"/>
      <c r="SCW175" s="3"/>
      <c r="SCX175" s="3"/>
      <c r="SCY175" s="3"/>
      <c r="SCZ175" s="3"/>
      <c r="SDA175" s="3"/>
      <c r="SDB175" s="3"/>
      <c r="SDC175" s="3"/>
      <c r="SDD175" s="3"/>
      <c r="SDE175" s="3"/>
      <c r="SDF175" s="3"/>
      <c r="SDG175" s="3"/>
      <c r="SDH175" s="3"/>
      <c r="SDI175" s="3"/>
      <c r="SDJ175" s="3"/>
      <c r="SDK175" s="3"/>
      <c r="SDL175" s="3"/>
      <c r="SDM175" s="3"/>
      <c r="SDN175" s="3"/>
      <c r="SDO175" s="3"/>
      <c r="SDP175" s="3"/>
      <c r="SDQ175" s="3"/>
      <c r="SDR175" s="3"/>
      <c r="SDS175" s="3"/>
      <c r="SDT175" s="3"/>
      <c r="SDU175" s="3"/>
      <c r="SDV175" s="3"/>
      <c r="SDW175" s="3"/>
      <c r="SDX175" s="3"/>
      <c r="SDY175" s="3"/>
      <c r="SDZ175" s="3"/>
      <c r="SEA175" s="3"/>
      <c r="SEB175" s="3"/>
      <c r="SEC175" s="3"/>
      <c r="SED175" s="3"/>
      <c r="SEE175" s="3"/>
      <c r="SEF175" s="3"/>
      <c r="SEG175" s="3"/>
      <c r="SEH175" s="3"/>
      <c r="SEI175" s="3"/>
      <c r="SEJ175" s="3"/>
      <c r="SEK175" s="3"/>
      <c r="SEL175" s="3"/>
      <c r="SEM175" s="3"/>
      <c r="SEN175" s="3"/>
      <c r="SEO175" s="3"/>
      <c r="SEP175" s="3"/>
      <c r="SEQ175" s="3"/>
      <c r="SER175" s="3"/>
      <c r="SES175" s="3"/>
      <c r="SET175" s="3"/>
      <c r="SEU175" s="3"/>
      <c r="SEV175" s="3"/>
      <c r="SEW175" s="3"/>
      <c r="SEX175" s="3"/>
      <c r="SEY175" s="3"/>
      <c r="SEZ175" s="3"/>
      <c r="SFA175" s="3"/>
      <c r="SFB175" s="3"/>
      <c r="SFC175" s="3"/>
      <c r="SFD175" s="3"/>
      <c r="SFE175" s="3"/>
      <c r="SFF175" s="3"/>
      <c r="SFG175" s="3"/>
      <c r="SFH175" s="3"/>
      <c r="SFI175" s="3"/>
      <c r="SFJ175" s="3"/>
      <c r="SFK175" s="3"/>
      <c r="SFL175" s="3"/>
      <c r="SFM175" s="3"/>
      <c r="SFN175" s="3"/>
      <c r="SFO175" s="3"/>
      <c r="SFP175" s="3"/>
      <c r="SFQ175" s="3"/>
      <c r="SFR175" s="3"/>
      <c r="SFS175" s="3"/>
      <c r="SFT175" s="3"/>
      <c r="SFU175" s="3"/>
      <c r="SFV175" s="3"/>
      <c r="SFW175" s="3"/>
      <c r="SFX175" s="3"/>
      <c r="SFY175" s="3"/>
      <c r="SFZ175" s="3"/>
      <c r="SGA175" s="3"/>
      <c r="SGB175" s="3"/>
      <c r="SGC175" s="3"/>
      <c r="SGD175" s="3"/>
      <c r="SGE175" s="3"/>
      <c r="SGF175" s="3"/>
      <c r="SGG175" s="3"/>
      <c r="SGH175" s="3"/>
      <c r="SGI175" s="3"/>
      <c r="SGJ175" s="3"/>
      <c r="SGK175" s="3"/>
      <c r="SGL175" s="3"/>
      <c r="SGM175" s="3"/>
      <c r="SGN175" s="3"/>
      <c r="SGO175" s="3"/>
      <c r="SGP175" s="3"/>
      <c r="SGQ175" s="3"/>
      <c r="SGR175" s="3"/>
      <c r="SGS175" s="3"/>
      <c r="SGT175" s="3"/>
      <c r="SGU175" s="3"/>
      <c r="SGV175" s="3"/>
      <c r="SGW175" s="3"/>
      <c r="SGX175" s="3"/>
      <c r="SGY175" s="3"/>
      <c r="SGZ175" s="3"/>
      <c r="SHA175" s="3"/>
      <c r="SHB175" s="3"/>
      <c r="SHC175" s="3"/>
      <c r="SHD175" s="3"/>
      <c r="SHE175" s="3"/>
      <c r="SHF175" s="3"/>
      <c r="SHG175" s="3"/>
      <c r="SHH175" s="3"/>
      <c r="SHI175" s="3"/>
      <c r="SHJ175" s="3"/>
      <c r="SHK175" s="3"/>
      <c r="SHL175" s="3"/>
      <c r="SHM175" s="3"/>
      <c r="SHN175" s="3"/>
      <c r="SHO175" s="3"/>
      <c r="SHP175" s="3"/>
      <c r="SHQ175" s="3"/>
      <c r="SHR175" s="3"/>
      <c r="SHS175" s="3"/>
      <c r="SHT175" s="3"/>
      <c r="SHU175" s="3"/>
      <c r="SHV175" s="3"/>
      <c r="SHW175" s="3"/>
      <c r="SHX175" s="3"/>
      <c r="SHY175" s="3"/>
      <c r="SHZ175" s="3"/>
      <c r="SIA175" s="3"/>
      <c r="SIB175" s="3"/>
      <c r="SIC175" s="3"/>
      <c r="SID175" s="3"/>
      <c r="SIE175" s="3"/>
      <c r="SIF175" s="3"/>
      <c r="SIG175" s="3"/>
      <c r="SIH175" s="3"/>
      <c r="SII175" s="3"/>
      <c r="SIJ175" s="3"/>
      <c r="SIK175" s="3"/>
      <c r="SIL175" s="3"/>
      <c r="SIM175" s="3"/>
      <c r="SIN175" s="3"/>
      <c r="SIO175" s="3"/>
      <c r="SIP175" s="3"/>
      <c r="SIQ175" s="3"/>
      <c r="SIR175" s="3"/>
      <c r="SIS175" s="3"/>
      <c r="SIT175" s="3"/>
      <c r="SIU175" s="3"/>
      <c r="SIV175" s="3"/>
      <c r="SIW175" s="3"/>
      <c r="SIX175" s="3"/>
      <c r="SIY175" s="3"/>
      <c r="SIZ175" s="3"/>
      <c r="SJA175" s="3"/>
      <c r="SJB175" s="3"/>
      <c r="SJC175" s="3"/>
      <c r="SJD175" s="3"/>
      <c r="SJE175" s="3"/>
      <c r="SJF175" s="3"/>
      <c r="SJG175" s="3"/>
      <c r="SJH175" s="3"/>
      <c r="SJI175" s="3"/>
      <c r="SJJ175" s="3"/>
      <c r="SJK175" s="3"/>
      <c r="SJL175" s="3"/>
      <c r="SJM175" s="3"/>
      <c r="SJN175" s="3"/>
      <c r="SJO175" s="3"/>
      <c r="SJP175" s="3"/>
      <c r="SJQ175" s="3"/>
      <c r="SJR175" s="3"/>
      <c r="SJS175" s="3"/>
      <c r="SJT175" s="3"/>
      <c r="SJU175" s="3"/>
      <c r="SJV175" s="3"/>
      <c r="SJW175" s="3"/>
      <c r="SJX175" s="3"/>
      <c r="SJY175" s="3"/>
      <c r="SJZ175" s="3"/>
      <c r="SKA175" s="3"/>
      <c r="SKB175" s="3"/>
      <c r="SKC175" s="3"/>
      <c r="SKD175" s="3"/>
      <c r="SKE175" s="3"/>
      <c r="SKF175" s="3"/>
      <c r="SKG175" s="3"/>
      <c r="SKH175" s="3"/>
      <c r="SKI175" s="3"/>
      <c r="SKJ175" s="3"/>
      <c r="SKK175" s="3"/>
      <c r="SKL175" s="3"/>
      <c r="SKM175" s="3"/>
      <c r="SKN175" s="3"/>
      <c r="SKO175" s="3"/>
      <c r="SKP175" s="3"/>
      <c r="SKQ175" s="3"/>
      <c r="SKR175" s="3"/>
      <c r="SKS175" s="3"/>
      <c r="SKT175" s="3"/>
      <c r="SKU175" s="3"/>
      <c r="SKV175" s="3"/>
      <c r="SKW175" s="3"/>
      <c r="SKX175" s="3"/>
      <c r="SKY175" s="3"/>
      <c r="SKZ175" s="3"/>
      <c r="SLA175" s="3"/>
      <c r="SLB175" s="3"/>
      <c r="SLC175" s="3"/>
      <c r="SLD175" s="3"/>
      <c r="SLE175" s="3"/>
      <c r="SLF175" s="3"/>
      <c r="SLG175" s="3"/>
      <c r="SLH175" s="3"/>
      <c r="SLI175" s="3"/>
      <c r="SLJ175" s="3"/>
      <c r="SLK175" s="3"/>
      <c r="SLL175" s="3"/>
      <c r="SLM175" s="3"/>
      <c r="SLN175" s="3"/>
      <c r="SLO175" s="3"/>
      <c r="SLP175" s="3"/>
      <c r="SLQ175" s="3"/>
      <c r="SLR175" s="3"/>
      <c r="SLS175" s="3"/>
      <c r="SLT175" s="3"/>
      <c r="SLU175" s="3"/>
      <c r="SLV175" s="3"/>
      <c r="SLW175" s="3"/>
      <c r="SLX175" s="3"/>
      <c r="SLY175" s="3"/>
      <c r="SLZ175" s="3"/>
      <c r="SMA175" s="3"/>
      <c r="SMB175" s="3"/>
      <c r="SMC175" s="3"/>
      <c r="SMD175" s="3"/>
      <c r="SME175" s="3"/>
      <c r="SMF175" s="3"/>
      <c r="SMG175" s="3"/>
      <c r="SMH175" s="3"/>
      <c r="SMI175" s="3"/>
      <c r="SMJ175" s="3"/>
      <c r="SMK175" s="3"/>
      <c r="SML175" s="3"/>
      <c r="SMM175" s="3"/>
      <c r="SMN175" s="3"/>
      <c r="SMO175" s="3"/>
      <c r="SMP175" s="3"/>
      <c r="SMQ175" s="3"/>
      <c r="SMR175" s="3"/>
      <c r="SMS175" s="3"/>
      <c r="SMT175" s="3"/>
      <c r="SMU175" s="3"/>
      <c r="SMV175" s="3"/>
      <c r="SMW175" s="3"/>
      <c r="SMX175" s="3"/>
      <c r="SMY175" s="3"/>
      <c r="SMZ175" s="3"/>
      <c r="SNA175" s="3"/>
      <c r="SNB175" s="3"/>
      <c r="SNC175" s="3"/>
      <c r="SND175" s="3"/>
      <c r="SNE175" s="3"/>
      <c r="SNF175" s="3"/>
      <c r="SNG175" s="3"/>
      <c r="SNH175" s="3"/>
      <c r="SNI175" s="3"/>
      <c r="SNJ175" s="3"/>
      <c r="SNK175" s="3"/>
      <c r="SNL175" s="3"/>
      <c r="SNM175" s="3"/>
      <c r="SNN175" s="3"/>
      <c r="SNO175" s="3"/>
      <c r="SNP175" s="3"/>
      <c r="SNQ175" s="3"/>
      <c r="SNR175" s="3"/>
      <c r="SNS175" s="3"/>
      <c r="SNT175" s="3"/>
      <c r="SNU175" s="3"/>
      <c r="SNV175" s="3"/>
      <c r="SNW175" s="3"/>
      <c r="SNX175" s="3"/>
      <c r="SNY175" s="3"/>
      <c r="SNZ175" s="3"/>
      <c r="SOA175" s="3"/>
      <c r="SOB175" s="3"/>
      <c r="SOC175" s="3"/>
      <c r="SOD175" s="3"/>
      <c r="SOE175" s="3"/>
      <c r="SOF175" s="3"/>
      <c r="SOG175" s="3"/>
      <c r="SOH175" s="3"/>
      <c r="SOI175" s="3"/>
      <c r="SOJ175" s="3"/>
      <c r="SOK175" s="3"/>
      <c r="SOL175" s="3"/>
      <c r="SOM175" s="3"/>
      <c r="SON175" s="3"/>
      <c r="SOO175" s="3"/>
      <c r="SOP175" s="3"/>
      <c r="SOQ175" s="3"/>
      <c r="SOR175" s="3"/>
      <c r="SOS175" s="3"/>
      <c r="SOT175" s="3"/>
      <c r="SOU175" s="3"/>
      <c r="SOV175" s="3"/>
      <c r="SOW175" s="3"/>
      <c r="SOX175" s="3"/>
      <c r="SOY175" s="3"/>
      <c r="SOZ175" s="3"/>
      <c r="SPA175" s="3"/>
      <c r="SPB175" s="3"/>
      <c r="SPC175" s="3"/>
      <c r="SPD175" s="3"/>
      <c r="SPE175" s="3"/>
      <c r="SPF175" s="3"/>
      <c r="SPG175" s="3"/>
      <c r="SPH175" s="3"/>
      <c r="SPI175" s="3"/>
      <c r="SPJ175" s="3"/>
      <c r="SPK175" s="3"/>
      <c r="SPL175" s="3"/>
      <c r="SPM175" s="3"/>
      <c r="SPN175" s="3"/>
      <c r="SPO175" s="3"/>
      <c r="SPP175" s="3"/>
      <c r="SPQ175" s="3"/>
      <c r="SPR175" s="3"/>
      <c r="SPS175" s="3"/>
      <c r="SPT175" s="3"/>
      <c r="SPU175" s="3"/>
      <c r="SPV175" s="3"/>
      <c r="SPW175" s="3"/>
      <c r="SPX175" s="3"/>
      <c r="SPY175" s="3"/>
      <c r="SPZ175" s="3"/>
      <c r="SQA175" s="3"/>
      <c r="SQB175" s="3"/>
      <c r="SQC175" s="3"/>
      <c r="SQD175" s="3"/>
      <c r="SQE175" s="3"/>
      <c r="SQF175" s="3"/>
      <c r="SQG175" s="3"/>
      <c r="SQH175" s="3"/>
      <c r="SQI175" s="3"/>
      <c r="SQJ175" s="3"/>
      <c r="SQK175" s="3"/>
      <c r="SQL175" s="3"/>
      <c r="SQM175" s="3"/>
      <c r="SQN175" s="3"/>
      <c r="SQO175" s="3"/>
      <c r="SQP175" s="3"/>
      <c r="SQQ175" s="3"/>
      <c r="SQR175" s="3"/>
      <c r="SQS175" s="3"/>
      <c r="SQT175" s="3"/>
      <c r="SQU175" s="3"/>
      <c r="SQV175" s="3"/>
      <c r="SQW175" s="3"/>
      <c r="SQX175" s="3"/>
      <c r="SQY175" s="3"/>
      <c r="SQZ175" s="3"/>
      <c r="SRA175" s="3"/>
      <c r="SRB175" s="3"/>
      <c r="SRC175" s="3"/>
      <c r="SRD175" s="3"/>
      <c r="SRE175" s="3"/>
      <c r="SRF175" s="3"/>
      <c r="SRG175" s="3"/>
      <c r="SRH175" s="3"/>
      <c r="SRI175" s="3"/>
      <c r="SRJ175" s="3"/>
      <c r="SRK175" s="3"/>
      <c r="SRL175" s="3"/>
      <c r="SRM175" s="3"/>
      <c r="SRN175" s="3"/>
      <c r="SRO175" s="3"/>
      <c r="SRP175" s="3"/>
      <c r="SRQ175" s="3"/>
      <c r="SRR175" s="3"/>
      <c r="SRS175" s="3"/>
      <c r="SRT175" s="3"/>
      <c r="SRU175" s="3"/>
      <c r="SRV175" s="3"/>
      <c r="SRW175" s="3"/>
      <c r="SRX175" s="3"/>
      <c r="SRY175" s="3"/>
      <c r="SRZ175" s="3"/>
      <c r="SSA175" s="3"/>
      <c r="SSB175" s="3"/>
      <c r="SSC175" s="3"/>
      <c r="SSD175" s="3"/>
      <c r="SSE175" s="3"/>
      <c r="SSF175" s="3"/>
      <c r="SSG175" s="3"/>
      <c r="SSH175" s="3"/>
      <c r="SSI175" s="3"/>
      <c r="SSJ175" s="3"/>
      <c r="SSK175" s="3"/>
      <c r="SSL175" s="3"/>
      <c r="SSM175" s="3"/>
      <c r="SSN175" s="3"/>
      <c r="SSO175" s="3"/>
      <c r="SSP175" s="3"/>
      <c r="SSQ175" s="3"/>
      <c r="SSR175" s="3"/>
      <c r="SSS175" s="3"/>
      <c r="SST175" s="3"/>
      <c r="SSU175" s="3"/>
      <c r="SSV175" s="3"/>
      <c r="SSW175" s="3"/>
      <c r="SSX175" s="3"/>
      <c r="SSY175" s="3"/>
      <c r="SSZ175" s="3"/>
      <c r="STA175" s="3"/>
      <c r="STB175" s="3"/>
      <c r="STC175" s="3"/>
      <c r="STD175" s="3"/>
      <c r="STE175" s="3"/>
      <c r="STF175" s="3"/>
      <c r="STG175" s="3"/>
      <c r="STH175" s="3"/>
      <c r="STI175" s="3"/>
      <c r="STJ175" s="3"/>
      <c r="STK175" s="3"/>
      <c r="STL175" s="3"/>
      <c r="STM175" s="3"/>
      <c r="STN175" s="3"/>
      <c r="STO175" s="3"/>
      <c r="STP175" s="3"/>
      <c r="STQ175" s="3"/>
      <c r="STR175" s="3"/>
      <c r="STS175" s="3"/>
      <c r="STT175" s="3"/>
      <c r="STU175" s="3"/>
      <c r="STV175" s="3"/>
      <c r="STW175" s="3"/>
      <c r="STX175" s="3"/>
      <c r="STY175" s="3"/>
      <c r="STZ175" s="3"/>
      <c r="SUA175" s="3"/>
      <c r="SUB175" s="3"/>
      <c r="SUC175" s="3"/>
      <c r="SUD175" s="3"/>
      <c r="SUE175" s="3"/>
      <c r="SUF175" s="3"/>
      <c r="SUG175" s="3"/>
      <c r="SUH175" s="3"/>
      <c r="SUI175" s="3"/>
      <c r="SUJ175" s="3"/>
      <c r="SUK175" s="3"/>
      <c r="SUL175" s="3"/>
      <c r="SUM175" s="3"/>
      <c r="SUN175" s="3"/>
      <c r="SUO175" s="3"/>
      <c r="SUP175" s="3"/>
      <c r="SUQ175" s="3"/>
      <c r="SUR175" s="3"/>
      <c r="SUS175" s="3"/>
      <c r="SUT175" s="3"/>
      <c r="SUU175" s="3"/>
      <c r="SUV175" s="3"/>
      <c r="SUW175" s="3"/>
      <c r="SUX175" s="3"/>
      <c r="SUY175" s="3"/>
      <c r="SUZ175" s="3"/>
      <c r="SVA175" s="3"/>
      <c r="SVB175" s="3"/>
      <c r="SVC175" s="3"/>
      <c r="SVD175" s="3"/>
      <c r="SVE175" s="3"/>
      <c r="SVF175" s="3"/>
      <c r="SVG175" s="3"/>
      <c r="SVH175" s="3"/>
      <c r="SVI175" s="3"/>
      <c r="SVJ175" s="3"/>
      <c r="SVK175" s="3"/>
      <c r="SVL175" s="3"/>
      <c r="SVM175" s="3"/>
      <c r="SVN175" s="3"/>
      <c r="SVO175" s="3"/>
      <c r="SVP175" s="3"/>
      <c r="SVQ175" s="3"/>
      <c r="SVR175" s="3"/>
      <c r="SVS175" s="3"/>
      <c r="SVT175" s="3"/>
      <c r="SVU175" s="3"/>
      <c r="SVV175" s="3"/>
      <c r="SVW175" s="3"/>
      <c r="SVX175" s="3"/>
      <c r="SVY175" s="3"/>
      <c r="SVZ175" s="3"/>
      <c r="SWA175" s="3"/>
      <c r="SWB175" s="3"/>
      <c r="SWC175" s="3"/>
      <c r="SWD175" s="3"/>
      <c r="SWE175" s="3"/>
      <c r="SWF175" s="3"/>
      <c r="SWG175" s="3"/>
      <c r="SWH175" s="3"/>
      <c r="SWI175" s="3"/>
      <c r="SWJ175" s="3"/>
      <c r="SWK175" s="3"/>
      <c r="SWL175" s="3"/>
      <c r="SWM175" s="3"/>
      <c r="SWN175" s="3"/>
      <c r="SWO175" s="3"/>
      <c r="SWP175" s="3"/>
      <c r="SWQ175" s="3"/>
      <c r="SWR175" s="3"/>
      <c r="SWS175" s="3"/>
      <c r="SWT175" s="3"/>
      <c r="SWU175" s="3"/>
      <c r="SWV175" s="3"/>
      <c r="SWW175" s="3"/>
      <c r="SWX175" s="3"/>
      <c r="SWY175" s="3"/>
      <c r="SWZ175" s="3"/>
      <c r="SXA175" s="3"/>
      <c r="SXB175" s="3"/>
      <c r="SXC175" s="3"/>
      <c r="SXD175" s="3"/>
      <c r="SXE175" s="3"/>
      <c r="SXF175" s="3"/>
      <c r="SXG175" s="3"/>
      <c r="SXH175" s="3"/>
      <c r="SXI175" s="3"/>
      <c r="SXJ175" s="3"/>
      <c r="SXK175" s="3"/>
      <c r="SXL175" s="3"/>
      <c r="SXM175" s="3"/>
      <c r="SXN175" s="3"/>
      <c r="SXO175" s="3"/>
      <c r="SXP175" s="3"/>
      <c r="SXQ175" s="3"/>
      <c r="SXR175" s="3"/>
      <c r="SXS175" s="3"/>
      <c r="SXT175" s="3"/>
      <c r="SXU175" s="3"/>
      <c r="SXV175" s="3"/>
      <c r="SXW175" s="3"/>
      <c r="SXX175" s="3"/>
      <c r="SXY175" s="3"/>
      <c r="SXZ175" s="3"/>
      <c r="SYA175" s="3"/>
      <c r="SYB175" s="3"/>
      <c r="SYC175" s="3"/>
      <c r="SYD175" s="3"/>
      <c r="SYE175" s="3"/>
      <c r="SYF175" s="3"/>
      <c r="SYG175" s="3"/>
      <c r="SYH175" s="3"/>
      <c r="SYI175" s="3"/>
      <c r="SYJ175" s="3"/>
      <c r="SYK175" s="3"/>
      <c r="SYL175" s="3"/>
      <c r="SYM175" s="3"/>
      <c r="SYN175" s="3"/>
      <c r="SYO175" s="3"/>
      <c r="SYP175" s="3"/>
      <c r="SYQ175" s="3"/>
      <c r="SYR175" s="3"/>
      <c r="SYS175" s="3"/>
      <c r="SYT175" s="3"/>
      <c r="SYU175" s="3"/>
      <c r="SYV175" s="3"/>
      <c r="SYW175" s="3"/>
      <c r="SYX175" s="3"/>
      <c r="SYY175" s="3"/>
      <c r="SYZ175" s="3"/>
      <c r="SZA175" s="3"/>
      <c r="SZB175" s="3"/>
      <c r="SZC175" s="3"/>
      <c r="SZD175" s="3"/>
      <c r="SZE175" s="3"/>
      <c r="SZF175" s="3"/>
      <c r="SZG175" s="3"/>
      <c r="SZH175" s="3"/>
      <c r="SZI175" s="3"/>
      <c r="SZJ175" s="3"/>
      <c r="SZK175" s="3"/>
      <c r="SZL175" s="3"/>
      <c r="SZM175" s="3"/>
      <c r="SZN175" s="3"/>
      <c r="SZO175" s="3"/>
      <c r="SZP175" s="3"/>
      <c r="SZQ175" s="3"/>
      <c r="SZR175" s="3"/>
      <c r="SZS175" s="3"/>
      <c r="SZT175" s="3"/>
      <c r="SZU175" s="3"/>
      <c r="SZV175" s="3"/>
      <c r="SZW175" s="3"/>
      <c r="SZX175" s="3"/>
      <c r="SZY175" s="3"/>
      <c r="SZZ175" s="3"/>
      <c r="TAA175" s="3"/>
      <c r="TAB175" s="3"/>
      <c r="TAC175" s="3"/>
      <c r="TAD175" s="3"/>
      <c r="TAE175" s="3"/>
      <c r="TAF175" s="3"/>
      <c r="TAG175" s="3"/>
      <c r="TAH175" s="3"/>
      <c r="TAI175" s="3"/>
      <c r="TAJ175" s="3"/>
      <c r="TAK175" s="3"/>
      <c r="TAL175" s="3"/>
      <c r="TAM175" s="3"/>
      <c r="TAN175" s="3"/>
      <c r="TAO175" s="3"/>
      <c r="TAP175" s="3"/>
      <c r="TAQ175" s="3"/>
      <c r="TAR175" s="3"/>
      <c r="TAS175" s="3"/>
      <c r="TAT175" s="3"/>
      <c r="TAU175" s="3"/>
      <c r="TAV175" s="3"/>
      <c r="TAW175" s="3"/>
      <c r="TAX175" s="3"/>
      <c r="TAY175" s="3"/>
      <c r="TAZ175" s="3"/>
      <c r="TBA175" s="3"/>
      <c r="TBB175" s="3"/>
      <c r="TBC175" s="3"/>
      <c r="TBD175" s="3"/>
      <c r="TBE175" s="3"/>
      <c r="TBF175" s="3"/>
      <c r="TBG175" s="3"/>
      <c r="TBH175" s="3"/>
      <c r="TBI175" s="3"/>
      <c r="TBJ175" s="3"/>
      <c r="TBK175" s="3"/>
      <c r="TBL175" s="3"/>
      <c r="TBM175" s="3"/>
      <c r="TBN175" s="3"/>
      <c r="TBO175" s="3"/>
      <c r="TBP175" s="3"/>
      <c r="TBQ175" s="3"/>
      <c r="TBR175" s="3"/>
      <c r="TBS175" s="3"/>
      <c r="TBT175" s="3"/>
      <c r="TBU175" s="3"/>
      <c r="TBV175" s="3"/>
      <c r="TBW175" s="3"/>
      <c r="TBX175" s="3"/>
      <c r="TBY175" s="3"/>
      <c r="TBZ175" s="3"/>
      <c r="TCA175" s="3"/>
      <c r="TCB175" s="3"/>
      <c r="TCC175" s="3"/>
      <c r="TCD175" s="3"/>
      <c r="TCE175" s="3"/>
      <c r="TCF175" s="3"/>
      <c r="TCG175" s="3"/>
      <c r="TCH175" s="3"/>
      <c r="TCI175" s="3"/>
      <c r="TCJ175" s="3"/>
      <c r="TCK175" s="3"/>
      <c r="TCL175" s="3"/>
      <c r="TCM175" s="3"/>
      <c r="TCN175" s="3"/>
      <c r="TCO175" s="3"/>
      <c r="TCP175" s="3"/>
      <c r="TCQ175" s="3"/>
      <c r="TCR175" s="3"/>
      <c r="TCS175" s="3"/>
      <c r="TCT175" s="3"/>
      <c r="TCU175" s="3"/>
      <c r="TCV175" s="3"/>
      <c r="TCW175" s="3"/>
      <c r="TCX175" s="3"/>
      <c r="TCY175" s="3"/>
      <c r="TCZ175" s="3"/>
      <c r="TDA175" s="3"/>
      <c r="TDB175" s="3"/>
      <c r="TDC175" s="3"/>
      <c r="TDD175" s="3"/>
      <c r="TDE175" s="3"/>
      <c r="TDF175" s="3"/>
      <c r="TDG175" s="3"/>
      <c r="TDH175" s="3"/>
      <c r="TDI175" s="3"/>
      <c r="TDJ175" s="3"/>
      <c r="TDK175" s="3"/>
      <c r="TDL175" s="3"/>
      <c r="TDM175" s="3"/>
      <c r="TDN175" s="3"/>
      <c r="TDO175" s="3"/>
      <c r="TDP175" s="3"/>
      <c r="TDQ175" s="3"/>
      <c r="TDR175" s="3"/>
      <c r="TDS175" s="3"/>
      <c r="TDT175" s="3"/>
      <c r="TDU175" s="3"/>
      <c r="TDV175" s="3"/>
      <c r="TDW175" s="3"/>
      <c r="TDX175" s="3"/>
      <c r="TDY175" s="3"/>
      <c r="TDZ175" s="3"/>
      <c r="TEA175" s="3"/>
      <c r="TEB175" s="3"/>
      <c r="TEC175" s="3"/>
      <c r="TED175" s="3"/>
      <c r="TEE175" s="3"/>
      <c r="TEF175" s="3"/>
      <c r="TEG175" s="3"/>
      <c r="TEH175" s="3"/>
      <c r="TEI175" s="3"/>
      <c r="TEJ175" s="3"/>
      <c r="TEK175" s="3"/>
      <c r="TEL175" s="3"/>
      <c r="TEM175" s="3"/>
      <c r="TEN175" s="3"/>
      <c r="TEO175" s="3"/>
      <c r="TEP175" s="3"/>
      <c r="TEQ175" s="3"/>
      <c r="TER175" s="3"/>
      <c r="TES175" s="3"/>
      <c r="TET175" s="3"/>
      <c r="TEU175" s="3"/>
      <c r="TEV175" s="3"/>
      <c r="TEW175" s="3"/>
      <c r="TEX175" s="3"/>
      <c r="TEY175" s="3"/>
      <c r="TEZ175" s="3"/>
      <c r="TFA175" s="3"/>
      <c r="TFB175" s="3"/>
      <c r="TFC175" s="3"/>
      <c r="TFD175" s="3"/>
      <c r="TFE175" s="3"/>
      <c r="TFF175" s="3"/>
      <c r="TFG175" s="3"/>
      <c r="TFH175" s="3"/>
      <c r="TFI175" s="3"/>
      <c r="TFJ175" s="3"/>
      <c r="TFK175" s="3"/>
      <c r="TFL175" s="3"/>
      <c r="TFM175" s="3"/>
      <c r="TFN175" s="3"/>
      <c r="TFO175" s="3"/>
      <c r="TFP175" s="3"/>
      <c r="TFQ175" s="3"/>
      <c r="TFR175" s="3"/>
      <c r="TFS175" s="3"/>
      <c r="TFT175" s="3"/>
      <c r="TFU175" s="3"/>
      <c r="TFV175" s="3"/>
      <c r="TFW175" s="3"/>
      <c r="TFX175" s="3"/>
      <c r="TFY175" s="3"/>
      <c r="TFZ175" s="3"/>
      <c r="TGA175" s="3"/>
      <c r="TGB175" s="3"/>
      <c r="TGC175" s="3"/>
      <c r="TGD175" s="3"/>
      <c r="TGE175" s="3"/>
      <c r="TGF175" s="3"/>
      <c r="TGG175" s="3"/>
      <c r="TGH175" s="3"/>
      <c r="TGI175" s="3"/>
      <c r="TGJ175" s="3"/>
      <c r="TGK175" s="3"/>
      <c r="TGL175" s="3"/>
      <c r="TGM175" s="3"/>
      <c r="TGN175" s="3"/>
      <c r="TGO175" s="3"/>
      <c r="TGP175" s="3"/>
      <c r="TGQ175" s="3"/>
      <c r="TGR175" s="3"/>
      <c r="TGS175" s="3"/>
      <c r="TGT175" s="3"/>
      <c r="TGU175" s="3"/>
      <c r="TGV175" s="3"/>
      <c r="TGW175" s="3"/>
      <c r="TGX175" s="3"/>
      <c r="TGY175" s="3"/>
      <c r="TGZ175" s="3"/>
      <c r="THA175" s="3"/>
      <c r="THB175" s="3"/>
      <c r="THC175" s="3"/>
      <c r="THD175" s="3"/>
      <c r="THE175" s="3"/>
      <c r="THF175" s="3"/>
      <c r="THG175" s="3"/>
      <c r="THH175" s="3"/>
      <c r="THI175" s="3"/>
      <c r="THJ175" s="3"/>
      <c r="THK175" s="3"/>
      <c r="THL175" s="3"/>
      <c r="THM175" s="3"/>
      <c r="THN175" s="3"/>
      <c r="THO175" s="3"/>
      <c r="THP175" s="3"/>
      <c r="THQ175" s="3"/>
      <c r="THR175" s="3"/>
      <c r="THS175" s="3"/>
      <c r="THT175" s="3"/>
      <c r="THU175" s="3"/>
      <c r="THV175" s="3"/>
      <c r="THW175" s="3"/>
      <c r="THX175" s="3"/>
      <c r="THY175" s="3"/>
      <c r="THZ175" s="3"/>
      <c r="TIA175" s="3"/>
      <c r="TIB175" s="3"/>
      <c r="TIC175" s="3"/>
      <c r="TID175" s="3"/>
      <c r="TIE175" s="3"/>
      <c r="TIF175" s="3"/>
      <c r="TIG175" s="3"/>
      <c r="TIH175" s="3"/>
      <c r="TII175" s="3"/>
      <c r="TIJ175" s="3"/>
      <c r="TIK175" s="3"/>
      <c r="TIL175" s="3"/>
      <c r="TIM175" s="3"/>
      <c r="TIN175" s="3"/>
      <c r="TIO175" s="3"/>
      <c r="TIP175" s="3"/>
      <c r="TIQ175" s="3"/>
      <c r="TIR175" s="3"/>
      <c r="TIS175" s="3"/>
      <c r="TIT175" s="3"/>
      <c r="TIU175" s="3"/>
      <c r="TIV175" s="3"/>
      <c r="TIW175" s="3"/>
      <c r="TIX175" s="3"/>
      <c r="TIY175" s="3"/>
      <c r="TIZ175" s="3"/>
      <c r="TJA175" s="3"/>
      <c r="TJB175" s="3"/>
      <c r="TJC175" s="3"/>
      <c r="TJD175" s="3"/>
      <c r="TJE175" s="3"/>
      <c r="TJF175" s="3"/>
      <c r="TJG175" s="3"/>
      <c r="TJH175" s="3"/>
      <c r="TJI175" s="3"/>
      <c r="TJJ175" s="3"/>
      <c r="TJK175" s="3"/>
      <c r="TJL175" s="3"/>
      <c r="TJM175" s="3"/>
      <c r="TJN175" s="3"/>
      <c r="TJO175" s="3"/>
      <c r="TJP175" s="3"/>
      <c r="TJQ175" s="3"/>
      <c r="TJR175" s="3"/>
      <c r="TJS175" s="3"/>
      <c r="TJT175" s="3"/>
      <c r="TJU175" s="3"/>
      <c r="TJV175" s="3"/>
      <c r="TJW175" s="3"/>
      <c r="TJX175" s="3"/>
      <c r="TJY175" s="3"/>
      <c r="TJZ175" s="3"/>
      <c r="TKA175" s="3"/>
      <c r="TKB175" s="3"/>
      <c r="TKC175" s="3"/>
      <c r="TKD175" s="3"/>
      <c r="TKE175" s="3"/>
      <c r="TKF175" s="3"/>
      <c r="TKG175" s="3"/>
      <c r="TKH175" s="3"/>
      <c r="TKI175" s="3"/>
      <c r="TKJ175" s="3"/>
      <c r="TKK175" s="3"/>
      <c r="TKL175" s="3"/>
      <c r="TKM175" s="3"/>
      <c r="TKN175" s="3"/>
      <c r="TKO175" s="3"/>
      <c r="TKP175" s="3"/>
      <c r="TKQ175" s="3"/>
      <c r="TKR175" s="3"/>
      <c r="TKS175" s="3"/>
      <c r="TKT175" s="3"/>
      <c r="TKU175" s="3"/>
      <c r="TKV175" s="3"/>
      <c r="TKW175" s="3"/>
      <c r="TKX175" s="3"/>
      <c r="TKY175" s="3"/>
      <c r="TKZ175" s="3"/>
      <c r="TLA175" s="3"/>
      <c r="TLB175" s="3"/>
      <c r="TLC175" s="3"/>
      <c r="TLD175" s="3"/>
      <c r="TLE175" s="3"/>
      <c r="TLF175" s="3"/>
      <c r="TLG175" s="3"/>
      <c r="TLH175" s="3"/>
      <c r="TLI175" s="3"/>
      <c r="TLJ175" s="3"/>
      <c r="TLK175" s="3"/>
      <c r="TLL175" s="3"/>
      <c r="TLM175" s="3"/>
      <c r="TLN175" s="3"/>
      <c r="TLO175" s="3"/>
      <c r="TLP175" s="3"/>
      <c r="TLQ175" s="3"/>
      <c r="TLR175" s="3"/>
      <c r="TLS175" s="3"/>
      <c r="TLT175" s="3"/>
      <c r="TLU175" s="3"/>
      <c r="TLV175" s="3"/>
      <c r="TLW175" s="3"/>
      <c r="TLX175" s="3"/>
      <c r="TLY175" s="3"/>
      <c r="TLZ175" s="3"/>
      <c r="TMA175" s="3"/>
      <c r="TMB175" s="3"/>
      <c r="TMC175" s="3"/>
      <c r="TMD175" s="3"/>
      <c r="TME175" s="3"/>
      <c r="TMF175" s="3"/>
      <c r="TMG175" s="3"/>
      <c r="TMH175" s="3"/>
      <c r="TMI175" s="3"/>
      <c r="TMJ175" s="3"/>
      <c r="TMK175" s="3"/>
      <c r="TML175" s="3"/>
      <c r="TMM175" s="3"/>
      <c r="TMN175" s="3"/>
      <c r="TMO175" s="3"/>
      <c r="TMP175" s="3"/>
      <c r="TMQ175" s="3"/>
      <c r="TMR175" s="3"/>
      <c r="TMS175" s="3"/>
      <c r="TMT175" s="3"/>
      <c r="TMU175" s="3"/>
      <c r="TMV175" s="3"/>
      <c r="TMW175" s="3"/>
      <c r="TMX175" s="3"/>
      <c r="TMY175" s="3"/>
      <c r="TMZ175" s="3"/>
      <c r="TNA175" s="3"/>
      <c r="TNB175" s="3"/>
      <c r="TNC175" s="3"/>
      <c r="TND175" s="3"/>
      <c r="TNE175" s="3"/>
      <c r="TNF175" s="3"/>
      <c r="TNG175" s="3"/>
      <c r="TNH175" s="3"/>
      <c r="TNI175" s="3"/>
      <c r="TNJ175" s="3"/>
      <c r="TNK175" s="3"/>
      <c r="TNL175" s="3"/>
      <c r="TNM175" s="3"/>
      <c r="TNN175" s="3"/>
      <c r="TNO175" s="3"/>
      <c r="TNP175" s="3"/>
      <c r="TNQ175" s="3"/>
      <c r="TNR175" s="3"/>
      <c r="TNS175" s="3"/>
      <c r="TNT175" s="3"/>
      <c r="TNU175" s="3"/>
      <c r="TNV175" s="3"/>
      <c r="TNW175" s="3"/>
      <c r="TNX175" s="3"/>
      <c r="TNY175" s="3"/>
      <c r="TNZ175" s="3"/>
      <c r="TOA175" s="3"/>
      <c r="TOB175" s="3"/>
      <c r="TOC175" s="3"/>
      <c r="TOD175" s="3"/>
      <c r="TOE175" s="3"/>
      <c r="TOF175" s="3"/>
      <c r="TOG175" s="3"/>
      <c r="TOH175" s="3"/>
      <c r="TOI175" s="3"/>
      <c r="TOJ175" s="3"/>
      <c r="TOK175" s="3"/>
      <c r="TOL175" s="3"/>
      <c r="TOM175" s="3"/>
      <c r="TON175" s="3"/>
      <c r="TOO175" s="3"/>
      <c r="TOP175" s="3"/>
      <c r="TOQ175" s="3"/>
      <c r="TOR175" s="3"/>
      <c r="TOS175" s="3"/>
      <c r="TOT175" s="3"/>
      <c r="TOU175" s="3"/>
      <c r="TOV175" s="3"/>
      <c r="TOW175" s="3"/>
      <c r="TOX175" s="3"/>
      <c r="TOY175" s="3"/>
      <c r="TOZ175" s="3"/>
      <c r="TPA175" s="3"/>
      <c r="TPB175" s="3"/>
      <c r="TPC175" s="3"/>
      <c r="TPD175" s="3"/>
      <c r="TPE175" s="3"/>
      <c r="TPF175" s="3"/>
      <c r="TPG175" s="3"/>
      <c r="TPH175" s="3"/>
      <c r="TPI175" s="3"/>
      <c r="TPJ175" s="3"/>
      <c r="TPK175" s="3"/>
      <c r="TPL175" s="3"/>
      <c r="TPM175" s="3"/>
      <c r="TPN175" s="3"/>
      <c r="TPO175" s="3"/>
      <c r="TPP175" s="3"/>
      <c r="TPQ175" s="3"/>
      <c r="TPR175" s="3"/>
      <c r="TPS175" s="3"/>
      <c r="TPT175" s="3"/>
      <c r="TPU175" s="3"/>
      <c r="TPV175" s="3"/>
      <c r="TPW175" s="3"/>
      <c r="TPX175" s="3"/>
      <c r="TPY175" s="3"/>
      <c r="TPZ175" s="3"/>
      <c r="TQA175" s="3"/>
      <c r="TQB175" s="3"/>
      <c r="TQC175" s="3"/>
      <c r="TQD175" s="3"/>
      <c r="TQE175" s="3"/>
      <c r="TQF175" s="3"/>
      <c r="TQG175" s="3"/>
      <c r="TQH175" s="3"/>
      <c r="TQI175" s="3"/>
      <c r="TQJ175" s="3"/>
      <c r="TQK175" s="3"/>
      <c r="TQL175" s="3"/>
      <c r="TQM175" s="3"/>
      <c r="TQN175" s="3"/>
      <c r="TQO175" s="3"/>
      <c r="TQP175" s="3"/>
      <c r="TQQ175" s="3"/>
      <c r="TQR175" s="3"/>
      <c r="TQS175" s="3"/>
      <c r="TQT175" s="3"/>
      <c r="TQU175" s="3"/>
      <c r="TQV175" s="3"/>
      <c r="TQW175" s="3"/>
      <c r="TQX175" s="3"/>
      <c r="TQY175" s="3"/>
      <c r="TQZ175" s="3"/>
      <c r="TRA175" s="3"/>
      <c r="TRB175" s="3"/>
      <c r="TRC175" s="3"/>
      <c r="TRD175" s="3"/>
      <c r="TRE175" s="3"/>
      <c r="TRF175" s="3"/>
      <c r="TRG175" s="3"/>
      <c r="TRH175" s="3"/>
      <c r="TRI175" s="3"/>
      <c r="TRJ175" s="3"/>
      <c r="TRK175" s="3"/>
      <c r="TRL175" s="3"/>
      <c r="TRM175" s="3"/>
      <c r="TRN175" s="3"/>
      <c r="TRO175" s="3"/>
      <c r="TRP175" s="3"/>
      <c r="TRQ175" s="3"/>
      <c r="TRR175" s="3"/>
      <c r="TRS175" s="3"/>
      <c r="TRT175" s="3"/>
      <c r="TRU175" s="3"/>
      <c r="TRV175" s="3"/>
      <c r="TRW175" s="3"/>
      <c r="TRX175" s="3"/>
      <c r="TRY175" s="3"/>
      <c r="TRZ175" s="3"/>
      <c r="TSA175" s="3"/>
      <c r="TSB175" s="3"/>
      <c r="TSC175" s="3"/>
      <c r="TSD175" s="3"/>
      <c r="TSE175" s="3"/>
      <c r="TSF175" s="3"/>
      <c r="TSG175" s="3"/>
      <c r="TSH175" s="3"/>
      <c r="TSI175" s="3"/>
      <c r="TSJ175" s="3"/>
      <c r="TSK175" s="3"/>
      <c r="TSL175" s="3"/>
      <c r="TSM175" s="3"/>
      <c r="TSN175" s="3"/>
      <c r="TSO175" s="3"/>
      <c r="TSP175" s="3"/>
      <c r="TSQ175" s="3"/>
      <c r="TSR175" s="3"/>
      <c r="TSS175" s="3"/>
      <c r="TST175" s="3"/>
      <c r="TSU175" s="3"/>
      <c r="TSV175" s="3"/>
      <c r="TSW175" s="3"/>
      <c r="TSX175" s="3"/>
      <c r="TSY175" s="3"/>
      <c r="TSZ175" s="3"/>
      <c r="TTA175" s="3"/>
      <c r="TTB175" s="3"/>
      <c r="TTC175" s="3"/>
      <c r="TTD175" s="3"/>
      <c r="TTE175" s="3"/>
      <c r="TTF175" s="3"/>
      <c r="TTG175" s="3"/>
      <c r="TTH175" s="3"/>
      <c r="TTI175" s="3"/>
      <c r="TTJ175" s="3"/>
      <c r="TTK175" s="3"/>
      <c r="TTL175" s="3"/>
      <c r="TTM175" s="3"/>
      <c r="TTN175" s="3"/>
      <c r="TTO175" s="3"/>
      <c r="TTP175" s="3"/>
      <c r="TTQ175" s="3"/>
      <c r="TTR175" s="3"/>
      <c r="TTS175" s="3"/>
      <c r="TTT175" s="3"/>
      <c r="TTU175" s="3"/>
      <c r="TTV175" s="3"/>
      <c r="TTW175" s="3"/>
      <c r="TTX175" s="3"/>
      <c r="TTY175" s="3"/>
      <c r="TTZ175" s="3"/>
      <c r="TUA175" s="3"/>
      <c r="TUB175" s="3"/>
      <c r="TUC175" s="3"/>
      <c r="TUD175" s="3"/>
      <c r="TUE175" s="3"/>
      <c r="TUF175" s="3"/>
      <c r="TUG175" s="3"/>
      <c r="TUH175" s="3"/>
      <c r="TUI175" s="3"/>
      <c r="TUJ175" s="3"/>
      <c r="TUK175" s="3"/>
      <c r="TUL175" s="3"/>
      <c r="TUM175" s="3"/>
      <c r="TUN175" s="3"/>
      <c r="TUO175" s="3"/>
      <c r="TUP175" s="3"/>
      <c r="TUQ175" s="3"/>
      <c r="TUR175" s="3"/>
      <c r="TUS175" s="3"/>
      <c r="TUT175" s="3"/>
      <c r="TUU175" s="3"/>
      <c r="TUV175" s="3"/>
      <c r="TUW175" s="3"/>
      <c r="TUX175" s="3"/>
      <c r="TUY175" s="3"/>
      <c r="TUZ175" s="3"/>
      <c r="TVA175" s="3"/>
      <c r="TVB175" s="3"/>
      <c r="TVC175" s="3"/>
      <c r="TVD175" s="3"/>
      <c r="TVE175" s="3"/>
      <c r="TVF175" s="3"/>
      <c r="TVG175" s="3"/>
      <c r="TVH175" s="3"/>
      <c r="TVI175" s="3"/>
      <c r="TVJ175" s="3"/>
      <c r="TVK175" s="3"/>
      <c r="TVL175" s="3"/>
      <c r="TVM175" s="3"/>
      <c r="TVN175" s="3"/>
      <c r="TVO175" s="3"/>
      <c r="TVP175" s="3"/>
      <c r="TVQ175" s="3"/>
      <c r="TVR175" s="3"/>
      <c r="TVS175" s="3"/>
      <c r="TVT175" s="3"/>
      <c r="TVU175" s="3"/>
      <c r="TVV175" s="3"/>
      <c r="TVW175" s="3"/>
      <c r="TVX175" s="3"/>
      <c r="TVY175" s="3"/>
      <c r="TVZ175" s="3"/>
      <c r="TWA175" s="3"/>
      <c r="TWB175" s="3"/>
      <c r="TWC175" s="3"/>
      <c r="TWD175" s="3"/>
      <c r="TWE175" s="3"/>
      <c r="TWF175" s="3"/>
      <c r="TWG175" s="3"/>
      <c r="TWH175" s="3"/>
      <c r="TWI175" s="3"/>
      <c r="TWJ175" s="3"/>
      <c r="TWK175" s="3"/>
      <c r="TWL175" s="3"/>
      <c r="TWM175" s="3"/>
      <c r="TWN175" s="3"/>
      <c r="TWO175" s="3"/>
      <c r="TWP175" s="3"/>
      <c r="TWQ175" s="3"/>
      <c r="TWR175" s="3"/>
      <c r="TWS175" s="3"/>
      <c r="TWT175" s="3"/>
      <c r="TWU175" s="3"/>
      <c r="TWV175" s="3"/>
      <c r="TWW175" s="3"/>
      <c r="TWX175" s="3"/>
      <c r="TWY175" s="3"/>
      <c r="TWZ175" s="3"/>
      <c r="TXA175" s="3"/>
      <c r="TXB175" s="3"/>
      <c r="TXC175" s="3"/>
      <c r="TXD175" s="3"/>
      <c r="TXE175" s="3"/>
      <c r="TXF175" s="3"/>
      <c r="TXG175" s="3"/>
      <c r="TXH175" s="3"/>
      <c r="TXI175" s="3"/>
      <c r="TXJ175" s="3"/>
      <c r="TXK175" s="3"/>
      <c r="TXL175" s="3"/>
      <c r="TXM175" s="3"/>
      <c r="TXN175" s="3"/>
      <c r="TXO175" s="3"/>
      <c r="TXP175" s="3"/>
      <c r="TXQ175" s="3"/>
      <c r="TXR175" s="3"/>
      <c r="TXS175" s="3"/>
      <c r="TXT175" s="3"/>
      <c r="TXU175" s="3"/>
      <c r="TXV175" s="3"/>
      <c r="TXW175" s="3"/>
      <c r="TXX175" s="3"/>
      <c r="TXY175" s="3"/>
      <c r="TXZ175" s="3"/>
      <c r="TYA175" s="3"/>
      <c r="TYB175" s="3"/>
      <c r="TYC175" s="3"/>
      <c r="TYD175" s="3"/>
      <c r="TYE175" s="3"/>
      <c r="TYF175" s="3"/>
      <c r="TYG175" s="3"/>
      <c r="TYH175" s="3"/>
      <c r="TYI175" s="3"/>
      <c r="TYJ175" s="3"/>
      <c r="TYK175" s="3"/>
      <c r="TYL175" s="3"/>
      <c r="TYM175" s="3"/>
      <c r="TYN175" s="3"/>
      <c r="TYO175" s="3"/>
      <c r="TYP175" s="3"/>
      <c r="TYQ175" s="3"/>
      <c r="TYR175" s="3"/>
      <c r="TYS175" s="3"/>
      <c r="TYT175" s="3"/>
      <c r="TYU175" s="3"/>
      <c r="TYV175" s="3"/>
      <c r="TYW175" s="3"/>
      <c r="TYX175" s="3"/>
      <c r="TYY175" s="3"/>
      <c r="TYZ175" s="3"/>
      <c r="TZA175" s="3"/>
      <c r="TZB175" s="3"/>
      <c r="TZC175" s="3"/>
      <c r="TZD175" s="3"/>
      <c r="TZE175" s="3"/>
      <c r="TZF175" s="3"/>
      <c r="TZG175" s="3"/>
      <c r="TZH175" s="3"/>
      <c r="TZI175" s="3"/>
      <c r="TZJ175" s="3"/>
      <c r="TZK175" s="3"/>
      <c r="TZL175" s="3"/>
      <c r="TZM175" s="3"/>
      <c r="TZN175" s="3"/>
      <c r="TZO175" s="3"/>
      <c r="TZP175" s="3"/>
      <c r="TZQ175" s="3"/>
      <c r="TZR175" s="3"/>
      <c r="TZS175" s="3"/>
      <c r="TZT175" s="3"/>
      <c r="TZU175" s="3"/>
      <c r="TZV175" s="3"/>
      <c r="TZW175" s="3"/>
      <c r="TZX175" s="3"/>
      <c r="TZY175" s="3"/>
      <c r="TZZ175" s="3"/>
      <c r="UAA175" s="3"/>
      <c r="UAB175" s="3"/>
      <c r="UAC175" s="3"/>
      <c r="UAD175" s="3"/>
      <c r="UAE175" s="3"/>
      <c r="UAF175" s="3"/>
      <c r="UAG175" s="3"/>
      <c r="UAH175" s="3"/>
      <c r="UAI175" s="3"/>
      <c r="UAJ175" s="3"/>
      <c r="UAK175" s="3"/>
      <c r="UAL175" s="3"/>
      <c r="UAM175" s="3"/>
      <c r="UAN175" s="3"/>
      <c r="UAO175" s="3"/>
      <c r="UAP175" s="3"/>
      <c r="UAQ175" s="3"/>
      <c r="UAR175" s="3"/>
      <c r="UAS175" s="3"/>
      <c r="UAT175" s="3"/>
      <c r="UAU175" s="3"/>
      <c r="UAV175" s="3"/>
      <c r="UAW175" s="3"/>
      <c r="UAX175" s="3"/>
      <c r="UAY175" s="3"/>
      <c r="UAZ175" s="3"/>
      <c r="UBA175" s="3"/>
      <c r="UBB175" s="3"/>
      <c r="UBC175" s="3"/>
      <c r="UBD175" s="3"/>
      <c r="UBE175" s="3"/>
      <c r="UBF175" s="3"/>
      <c r="UBG175" s="3"/>
      <c r="UBH175" s="3"/>
      <c r="UBI175" s="3"/>
      <c r="UBJ175" s="3"/>
      <c r="UBK175" s="3"/>
      <c r="UBL175" s="3"/>
      <c r="UBM175" s="3"/>
      <c r="UBN175" s="3"/>
      <c r="UBO175" s="3"/>
      <c r="UBP175" s="3"/>
      <c r="UBQ175" s="3"/>
      <c r="UBR175" s="3"/>
      <c r="UBS175" s="3"/>
      <c r="UBT175" s="3"/>
      <c r="UBU175" s="3"/>
      <c r="UBV175" s="3"/>
      <c r="UBW175" s="3"/>
      <c r="UBX175" s="3"/>
      <c r="UBY175" s="3"/>
      <c r="UBZ175" s="3"/>
      <c r="UCA175" s="3"/>
      <c r="UCB175" s="3"/>
      <c r="UCC175" s="3"/>
      <c r="UCD175" s="3"/>
      <c r="UCE175" s="3"/>
      <c r="UCF175" s="3"/>
      <c r="UCG175" s="3"/>
      <c r="UCH175" s="3"/>
      <c r="UCI175" s="3"/>
      <c r="UCJ175" s="3"/>
      <c r="UCK175" s="3"/>
      <c r="UCL175" s="3"/>
      <c r="UCM175" s="3"/>
      <c r="UCN175" s="3"/>
      <c r="UCO175" s="3"/>
      <c r="UCP175" s="3"/>
      <c r="UCQ175" s="3"/>
      <c r="UCR175" s="3"/>
      <c r="UCS175" s="3"/>
      <c r="UCT175" s="3"/>
      <c r="UCU175" s="3"/>
      <c r="UCV175" s="3"/>
      <c r="UCW175" s="3"/>
      <c r="UCX175" s="3"/>
      <c r="UCY175" s="3"/>
      <c r="UCZ175" s="3"/>
      <c r="UDA175" s="3"/>
      <c r="UDB175" s="3"/>
      <c r="UDC175" s="3"/>
      <c r="UDD175" s="3"/>
      <c r="UDE175" s="3"/>
      <c r="UDF175" s="3"/>
      <c r="UDG175" s="3"/>
      <c r="UDH175" s="3"/>
      <c r="UDI175" s="3"/>
      <c r="UDJ175" s="3"/>
      <c r="UDK175" s="3"/>
      <c r="UDL175" s="3"/>
      <c r="UDM175" s="3"/>
      <c r="UDN175" s="3"/>
      <c r="UDO175" s="3"/>
      <c r="UDP175" s="3"/>
      <c r="UDQ175" s="3"/>
      <c r="UDR175" s="3"/>
      <c r="UDS175" s="3"/>
      <c r="UDT175" s="3"/>
      <c r="UDU175" s="3"/>
      <c r="UDV175" s="3"/>
      <c r="UDW175" s="3"/>
      <c r="UDX175" s="3"/>
      <c r="UDY175" s="3"/>
      <c r="UDZ175" s="3"/>
      <c r="UEA175" s="3"/>
      <c r="UEB175" s="3"/>
      <c r="UEC175" s="3"/>
      <c r="UED175" s="3"/>
      <c r="UEE175" s="3"/>
      <c r="UEF175" s="3"/>
      <c r="UEG175" s="3"/>
      <c r="UEH175" s="3"/>
      <c r="UEI175" s="3"/>
      <c r="UEJ175" s="3"/>
      <c r="UEK175" s="3"/>
      <c r="UEL175" s="3"/>
      <c r="UEM175" s="3"/>
      <c r="UEN175" s="3"/>
      <c r="UEO175" s="3"/>
      <c r="UEP175" s="3"/>
      <c r="UEQ175" s="3"/>
      <c r="UER175" s="3"/>
      <c r="UES175" s="3"/>
      <c r="UET175" s="3"/>
      <c r="UEU175" s="3"/>
      <c r="UEV175" s="3"/>
      <c r="UEW175" s="3"/>
      <c r="UEX175" s="3"/>
      <c r="UEY175" s="3"/>
      <c r="UEZ175" s="3"/>
      <c r="UFA175" s="3"/>
      <c r="UFB175" s="3"/>
      <c r="UFC175" s="3"/>
      <c r="UFD175" s="3"/>
      <c r="UFE175" s="3"/>
      <c r="UFF175" s="3"/>
      <c r="UFG175" s="3"/>
      <c r="UFH175" s="3"/>
      <c r="UFI175" s="3"/>
      <c r="UFJ175" s="3"/>
      <c r="UFK175" s="3"/>
      <c r="UFL175" s="3"/>
      <c r="UFM175" s="3"/>
      <c r="UFN175" s="3"/>
      <c r="UFO175" s="3"/>
      <c r="UFP175" s="3"/>
      <c r="UFQ175" s="3"/>
      <c r="UFR175" s="3"/>
      <c r="UFS175" s="3"/>
      <c r="UFT175" s="3"/>
      <c r="UFU175" s="3"/>
      <c r="UFV175" s="3"/>
      <c r="UFW175" s="3"/>
      <c r="UFX175" s="3"/>
      <c r="UFY175" s="3"/>
      <c r="UFZ175" s="3"/>
      <c r="UGA175" s="3"/>
      <c r="UGB175" s="3"/>
      <c r="UGC175" s="3"/>
      <c r="UGD175" s="3"/>
      <c r="UGE175" s="3"/>
      <c r="UGF175" s="3"/>
      <c r="UGG175" s="3"/>
      <c r="UGH175" s="3"/>
      <c r="UGI175" s="3"/>
      <c r="UGJ175" s="3"/>
      <c r="UGK175" s="3"/>
      <c r="UGL175" s="3"/>
      <c r="UGM175" s="3"/>
      <c r="UGN175" s="3"/>
      <c r="UGO175" s="3"/>
      <c r="UGP175" s="3"/>
      <c r="UGQ175" s="3"/>
      <c r="UGR175" s="3"/>
      <c r="UGS175" s="3"/>
      <c r="UGT175" s="3"/>
      <c r="UGU175" s="3"/>
      <c r="UGV175" s="3"/>
      <c r="UGW175" s="3"/>
      <c r="UGX175" s="3"/>
      <c r="UGY175" s="3"/>
      <c r="UGZ175" s="3"/>
      <c r="UHA175" s="3"/>
      <c r="UHB175" s="3"/>
      <c r="UHC175" s="3"/>
      <c r="UHD175" s="3"/>
      <c r="UHE175" s="3"/>
      <c r="UHF175" s="3"/>
      <c r="UHG175" s="3"/>
      <c r="UHH175" s="3"/>
      <c r="UHI175" s="3"/>
      <c r="UHJ175" s="3"/>
      <c r="UHK175" s="3"/>
      <c r="UHL175" s="3"/>
      <c r="UHM175" s="3"/>
      <c r="UHN175" s="3"/>
      <c r="UHO175" s="3"/>
      <c r="UHP175" s="3"/>
      <c r="UHQ175" s="3"/>
      <c r="UHR175" s="3"/>
      <c r="UHS175" s="3"/>
      <c r="UHT175" s="3"/>
      <c r="UHU175" s="3"/>
      <c r="UHV175" s="3"/>
      <c r="UHW175" s="3"/>
      <c r="UHX175" s="3"/>
      <c r="UHY175" s="3"/>
      <c r="UHZ175" s="3"/>
      <c r="UIA175" s="3"/>
      <c r="UIB175" s="3"/>
      <c r="UIC175" s="3"/>
      <c r="UID175" s="3"/>
      <c r="UIE175" s="3"/>
      <c r="UIF175" s="3"/>
      <c r="UIG175" s="3"/>
      <c r="UIH175" s="3"/>
      <c r="UII175" s="3"/>
      <c r="UIJ175" s="3"/>
      <c r="UIK175" s="3"/>
      <c r="UIL175" s="3"/>
      <c r="UIM175" s="3"/>
      <c r="UIN175" s="3"/>
      <c r="UIO175" s="3"/>
      <c r="UIP175" s="3"/>
      <c r="UIQ175" s="3"/>
      <c r="UIR175" s="3"/>
      <c r="UIS175" s="3"/>
      <c r="UIT175" s="3"/>
      <c r="UIU175" s="3"/>
      <c r="UIV175" s="3"/>
      <c r="UIW175" s="3"/>
      <c r="UIX175" s="3"/>
      <c r="UIY175" s="3"/>
      <c r="UIZ175" s="3"/>
      <c r="UJA175" s="3"/>
      <c r="UJB175" s="3"/>
      <c r="UJC175" s="3"/>
      <c r="UJD175" s="3"/>
      <c r="UJE175" s="3"/>
      <c r="UJF175" s="3"/>
      <c r="UJG175" s="3"/>
      <c r="UJH175" s="3"/>
      <c r="UJI175" s="3"/>
      <c r="UJJ175" s="3"/>
      <c r="UJK175" s="3"/>
      <c r="UJL175" s="3"/>
      <c r="UJM175" s="3"/>
      <c r="UJN175" s="3"/>
      <c r="UJO175" s="3"/>
      <c r="UJP175" s="3"/>
      <c r="UJQ175" s="3"/>
      <c r="UJR175" s="3"/>
      <c r="UJS175" s="3"/>
      <c r="UJT175" s="3"/>
      <c r="UJU175" s="3"/>
      <c r="UJV175" s="3"/>
      <c r="UJW175" s="3"/>
      <c r="UJX175" s="3"/>
      <c r="UJY175" s="3"/>
      <c r="UJZ175" s="3"/>
      <c r="UKA175" s="3"/>
      <c r="UKB175" s="3"/>
      <c r="UKC175" s="3"/>
      <c r="UKD175" s="3"/>
      <c r="UKE175" s="3"/>
      <c r="UKF175" s="3"/>
      <c r="UKG175" s="3"/>
      <c r="UKH175" s="3"/>
      <c r="UKI175" s="3"/>
      <c r="UKJ175" s="3"/>
      <c r="UKK175" s="3"/>
      <c r="UKL175" s="3"/>
      <c r="UKM175" s="3"/>
      <c r="UKN175" s="3"/>
      <c r="UKO175" s="3"/>
      <c r="UKP175" s="3"/>
      <c r="UKQ175" s="3"/>
      <c r="UKR175" s="3"/>
      <c r="UKS175" s="3"/>
      <c r="UKT175" s="3"/>
      <c r="UKU175" s="3"/>
      <c r="UKV175" s="3"/>
      <c r="UKW175" s="3"/>
      <c r="UKX175" s="3"/>
      <c r="UKY175" s="3"/>
      <c r="UKZ175" s="3"/>
      <c r="ULA175" s="3"/>
      <c r="ULB175" s="3"/>
      <c r="ULC175" s="3"/>
      <c r="ULD175" s="3"/>
      <c r="ULE175" s="3"/>
      <c r="ULF175" s="3"/>
      <c r="ULG175" s="3"/>
      <c r="ULH175" s="3"/>
      <c r="ULI175" s="3"/>
      <c r="ULJ175" s="3"/>
      <c r="ULK175" s="3"/>
      <c r="ULL175" s="3"/>
      <c r="ULM175" s="3"/>
      <c r="ULN175" s="3"/>
      <c r="ULO175" s="3"/>
      <c r="ULP175" s="3"/>
      <c r="ULQ175" s="3"/>
      <c r="ULR175" s="3"/>
      <c r="ULS175" s="3"/>
      <c r="ULT175" s="3"/>
      <c r="ULU175" s="3"/>
      <c r="ULV175" s="3"/>
      <c r="ULW175" s="3"/>
      <c r="ULX175" s="3"/>
      <c r="ULY175" s="3"/>
      <c r="ULZ175" s="3"/>
      <c r="UMA175" s="3"/>
      <c r="UMB175" s="3"/>
      <c r="UMC175" s="3"/>
      <c r="UMD175" s="3"/>
      <c r="UME175" s="3"/>
      <c r="UMF175" s="3"/>
      <c r="UMG175" s="3"/>
      <c r="UMH175" s="3"/>
      <c r="UMI175" s="3"/>
      <c r="UMJ175" s="3"/>
      <c r="UMK175" s="3"/>
      <c r="UML175" s="3"/>
      <c r="UMM175" s="3"/>
      <c r="UMN175" s="3"/>
      <c r="UMO175" s="3"/>
      <c r="UMP175" s="3"/>
      <c r="UMQ175" s="3"/>
      <c r="UMR175" s="3"/>
      <c r="UMS175" s="3"/>
      <c r="UMT175" s="3"/>
      <c r="UMU175" s="3"/>
      <c r="UMV175" s="3"/>
      <c r="UMW175" s="3"/>
      <c r="UMX175" s="3"/>
      <c r="UMY175" s="3"/>
      <c r="UMZ175" s="3"/>
      <c r="UNA175" s="3"/>
      <c r="UNB175" s="3"/>
      <c r="UNC175" s="3"/>
      <c r="UND175" s="3"/>
      <c r="UNE175" s="3"/>
      <c r="UNF175" s="3"/>
      <c r="UNG175" s="3"/>
      <c r="UNH175" s="3"/>
      <c r="UNI175" s="3"/>
      <c r="UNJ175" s="3"/>
      <c r="UNK175" s="3"/>
      <c r="UNL175" s="3"/>
      <c r="UNM175" s="3"/>
      <c r="UNN175" s="3"/>
      <c r="UNO175" s="3"/>
      <c r="UNP175" s="3"/>
      <c r="UNQ175" s="3"/>
      <c r="UNR175" s="3"/>
      <c r="UNS175" s="3"/>
      <c r="UNT175" s="3"/>
      <c r="UNU175" s="3"/>
      <c r="UNV175" s="3"/>
      <c r="UNW175" s="3"/>
      <c r="UNX175" s="3"/>
      <c r="UNY175" s="3"/>
      <c r="UNZ175" s="3"/>
      <c r="UOA175" s="3"/>
      <c r="UOB175" s="3"/>
      <c r="UOC175" s="3"/>
      <c r="UOD175" s="3"/>
      <c r="UOE175" s="3"/>
      <c r="UOF175" s="3"/>
      <c r="UOG175" s="3"/>
      <c r="UOH175" s="3"/>
      <c r="UOI175" s="3"/>
      <c r="UOJ175" s="3"/>
      <c r="UOK175" s="3"/>
      <c r="UOL175" s="3"/>
      <c r="UOM175" s="3"/>
      <c r="UON175" s="3"/>
      <c r="UOO175" s="3"/>
      <c r="UOP175" s="3"/>
      <c r="UOQ175" s="3"/>
      <c r="UOR175" s="3"/>
      <c r="UOS175" s="3"/>
      <c r="UOT175" s="3"/>
      <c r="UOU175" s="3"/>
      <c r="UOV175" s="3"/>
      <c r="UOW175" s="3"/>
      <c r="UOX175" s="3"/>
      <c r="UOY175" s="3"/>
      <c r="UOZ175" s="3"/>
      <c r="UPA175" s="3"/>
      <c r="UPB175" s="3"/>
      <c r="UPC175" s="3"/>
      <c r="UPD175" s="3"/>
      <c r="UPE175" s="3"/>
      <c r="UPF175" s="3"/>
      <c r="UPG175" s="3"/>
      <c r="UPH175" s="3"/>
      <c r="UPI175" s="3"/>
      <c r="UPJ175" s="3"/>
      <c r="UPK175" s="3"/>
      <c r="UPL175" s="3"/>
      <c r="UPM175" s="3"/>
      <c r="UPN175" s="3"/>
      <c r="UPO175" s="3"/>
      <c r="UPP175" s="3"/>
      <c r="UPQ175" s="3"/>
      <c r="UPR175" s="3"/>
      <c r="UPS175" s="3"/>
      <c r="UPT175" s="3"/>
      <c r="UPU175" s="3"/>
      <c r="UPV175" s="3"/>
      <c r="UPW175" s="3"/>
      <c r="UPX175" s="3"/>
      <c r="UPY175" s="3"/>
      <c r="UPZ175" s="3"/>
      <c r="UQA175" s="3"/>
      <c r="UQB175" s="3"/>
      <c r="UQC175" s="3"/>
      <c r="UQD175" s="3"/>
      <c r="UQE175" s="3"/>
      <c r="UQF175" s="3"/>
      <c r="UQG175" s="3"/>
      <c r="UQH175" s="3"/>
      <c r="UQI175" s="3"/>
      <c r="UQJ175" s="3"/>
      <c r="UQK175" s="3"/>
      <c r="UQL175" s="3"/>
      <c r="UQM175" s="3"/>
      <c r="UQN175" s="3"/>
      <c r="UQO175" s="3"/>
      <c r="UQP175" s="3"/>
      <c r="UQQ175" s="3"/>
      <c r="UQR175" s="3"/>
      <c r="UQS175" s="3"/>
      <c r="UQT175" s="3"/>
      <c r="UQU175" s="3"/>
      <c r="UQV175" s="3"/>
      <c r="UQW175" s="3"/>
      <c r="UQX175" s="3"/>
      <c r="UQY175" s="3"/>
      <c r="UQZ175" s="3"/>
      <c r="URA175" s="3"/>
      <c r="URB175" s="3"/>
      <c r="URC175" s="3"/>
      <c r="URD175" s="3"/>
      <c r="URE175" s="3"/>
      <c r="URF175" s="3"/>
      <c r="URG175" s="3"/>
      <c r="URH175" s="3"/>
      <c r="URI175" s="3"/>
      <c r="URJ175" s="3"/>
      <c r="URK175" s="3"/>
      <c r="URL175" s="3"/>
      <c r="URM175" s="3"/>
      <c r="URN175" s="3"/>
      <c r="URO175" s="3"/>
      <c r="URP175" s="3"/>
      <c r="URQ175" s="3"/>
      <c r="URR175" s="3"/>
      <c r="URS175" s="3"/>
      <c r="URT175" s="3"/>
      <c r="URU175" s="3"/>
      <c r="URV175" s="3"/>
      <c r="URW175" s="3"/>
      <c r="URX175" s="3"/>
      <c r="URY175" s="3"/>
      <c r="URZ175" s="3"/>
      <c r="USA175" s="3"/>
      <c r="USB175" s="3"/>
      <c r="USC175" s="3"/>
      <c r="USD175" s="3"/>
      <c r="USE175" s="3"/>
      <c r="USF175" s="3"/>
      <c r="USG175" s="3"/>
      <c r="USH175" s="3"/>
      <c r="USI175" s="3"/>
      <c r="USJ175" s="3"/>
      <c r="USK175" s="3"/>
      <c r="USL175" s="3"/>
      <c r="USM175" s="3"/>
      <c r="USN175" s="3"/>
      <c r="USO175" s="3"/>
      <c r="USP175" s="3"/>
      <c r="USQ175" s="3"/>
      <c r="USR175" s="3"/>
      <c r="USS175" s="3"/>
      <c r="UST175" s="3"/>
      <c r="USU175" s="3"/>
      <c r="USV175" s="3"/>
      <c r="USW175" s="3"/>
      <c r="USX175" s="3"/>
      <c r="USY175" s="3"/>
      <c r="USZ175" s="3"/>
      <c r="UTA175" s="3"/>
      <c r="UTB175" s="3"/>
      <c r="UTC175" s="3"/>
      <c r="UTD175" s="3"/>
      <c r="UTE175" s="3"/>
      <c r="UTF175" s="3"/>
      <c r="UTG175" s="3"/>
      <c r="UTH175" s="3"/>
      <c r="UTI175" s="3"/>
      <c r="UTJ175" s="3"/>
      <c r="UTK175" s="3"/>
      <c r="UTL175" s="3"/>
      <c r="UTM175" s="3"/>
      <c r="UTN175" s="3"/>
      <c r="UTO175" s="3"/>
      <c r="UTP175" s="3"/>
      <c r="UTQ175" s="3"/>
      <c r="UTR175" s="3"/>
      <c r="UTS175" s="3"/>
      <c r="UTT175" s="3"/>
      <c r="UTU175" s="3"/>
      <c r="UTV175" s="3"/>
      <c r="UTW175" s="3"/>
      <c r="UTX175" s="3"/>
      <c r="UTY175" s="3"/>
      <c r="UTZ175" s="3"/>
      <c r="UUA175" s="3"/>
      <c r="UUB175" s="3"/>
      <c r="UUC175" s="3"/>
      <c r="UUD175" s="3"/>
      <c r="UUE175" s="3"/>
      <c r="UUF175" s="3"/>
      <c r="UUG175" s="3"/>
      <c r="UUH175" s="3"/>
      <c r="UUI175" s="3"/>
      <c r="UUJ175" s="3"/>
      <c r="UUK175" s="3"/>
      <c r="UUL175" s="3"/>
      <c r="UUM175" s="3"/>
      <c r="UUN175" s="3"/>
      <c r="UUO175" s="3"/>
      <c r="UUP175" s="3"/>
      <c r="UUQ175" s="3"/>
      <c r="UUR175" s="3"/>
      <c r="UUS175" s="3"/>
      <c r="UUT175" s="3"/>
      <c r="UUU175" s="3"/>
      <c r="UUV175" s="3"/>
      <c r="UUW175" s="3"/>
      <c r="UUX175" s="3"/>
      <c r="UUY175" s="3"/>
      <c r="UUZ175" s="3"/>
      <c r="UVA175" s="3"/>
      <c r="UVB175" s="3"/>
      <c r="UVC175" s="3"/>
      <c r="UVD175" s="3"/>
      <c r="UVE175" s="3"/>
      <c r="UVF175" s="3"/>
      <c r="UVG175" s="3"/>
      <c r="UVH175" s="3"/>
      <c r="UVI175" s="3"/>
      <c r="UVJ175" s="3"/>
      <c r="UVK175" s="3"/>
      <c r="UVL175" s="3"/>
      <c r="UVM175" s="3"/>
      <c r="UVN175" s="3"/>
      <c r="UVO175" s="3"/>
      <c r="UVP175" s="3"/>
      <c r="UVQ175" s="3"/>
      <c r="UVR175" s="3"/>
      <c r="UVS175" s="3"/>
      <c r="UVT175" s="3"/>
      <c r="UVU175" s="3"/>
      <c r="UVV175" s="3"/>
      <c r="UVW175" s="3"/>
      <c r="UVX175" s="3"/>
      <c r="UVY175" s="3"/>
      <c r="UVZ175" s="3"/>
      <c r="UWA175" s="3"/>
      <c r="UWB175" s="3"/>
      <c r="UWC175" s="3"/>
      <c r="UWD175" s="3"/>
      <c r="UWE175" s="3"/>
      <c r="UWF175" s="3"/>
      <c r="UWG175" s="3"/>
      <c r="UWH175" s="3"/>
      <c r="UWI175" s="3"/>
      <c r="UWJ175" s="3"/>
      <c r="UWK175" s="3"/>
      <c r="UWL175" s="3"/>
      <c r="UWM175" s="3"/>
      <c r="UWN175" s="3"/>
      <c r="UWO175" s="3"/>
      <c r="UWP175" s="3"/>
      <c r="UWQ175" s="3"/>
      <c r="UWR175" s="3"/>
      <c r="UWS175" s="3"/>
      <c r="UWT175" s="3"/>
      <c r="UWU175" s="3"/>
      <c r="UWV175" s="3"/>
      <c r="UWW175" s="3"/>
      <c r="UWX175" s="3"/>
      <c r="UWY175" s="3"/>
      <c r="UWZ175" s="3"/>
      <c r="UXA175" s="3"/>
      <c r="UXB175" s="3"/>
      <c r="UXC175" s="3"/>
      <c r="UXD175" s="3"/>
      <c r="UXE175" s="3"/>
      <c r="UXF175" s="3"/>
      <c r="UXG175" s="3"/>
      <c r="UXH175" s="3"/>
      <c r="UXI175" s="3"/>
      <c r="UXJ175" s="3"/>
      <c r="UXK175" s="3"/>
      <c r="UXL175" s="3"/>
      <c r="UXM175" s="3"/>
      <c r="UXN175" s="3"/>
      <c r="UXO175" s="3"/>
      <c r="UXP175" s="3"/>
      <c r="UXQ175" s="3"/>
      <c r="UXR175" s="3"/>
      <c r="UXS175" s="3"/>
      <c r="UXT175" s="3"/>
      <c r="UXU175" s="3"/>
      <c r="UXV175" s="3"/>
      <c r="UXW175" s="3"/>
      <c r="UXX175" s="3"/>
      <c r="UXY175" s="3"/>
      <c r="UXZ175" s="3"/>
      <c r="UYA175" s="3"/>
      <c r="UYB175" s="3"/>
      <c r="UYC175" s="3"/>
      <c r="UYD175" s="3"/>
      <c r="UYE175" s="3"/>
      <c r="UYF175" s="3"/>
      <c r="UYG175" s="3"/>
      <c r="UYH175" s="3"/>
      <c r="UYI175" s="3"/>
      <c r="UYJ175" s="3"/>
      <c r="UYK175" s="3"/>
      <c r="UYL175" s="3"/>
      <c r="UYM175" s="3"/>
      <c r="UYN175" s="3"/>
      <c r="UYO175" s="3"/>
      <c r="UYP175" s="3"/>
      <c r="UYQ175" s="3"/>
      <c r="UYR175" s="3"/>
      <c r="UYS175" s="3"/>
      <c r="UYT175" s="3"/>
      <c r="UYU175" s="3"/>
      <c r="UYV175" s="3"/>
      <c r="UYW175" s="3"/>
      <c r="UYX175" s="3"/>
      <c r="UYY175" s="3"/>
      <c r="UYZ175" s="3"/>
      <c r="UZA175" s="3"/>
      <c r="UZB175" s="3"/>
      <c r="UZC175" s="3"/>
      <c r="UZD175" s="3"/>
      <c r="UZE175" s="3"/>
      <c r="UZF175" s="3"/>
      <c r="UZG175" s="3"/>
      <c r="UZH175" s="3"/>
      <c r="UZI175" s="3"/>
      <c r="UZJ175" s="3"/>
      <c r="UZK175" s="3"/>
      <c r="UZL175" s="3"/>
      <c r="UZM175" s="3"/>
      <c r="UZN175" s="3"/>
      <c r="UZO175" s="3"/>
      <c r="UZP175" s="3"/>
      <c r="UZQ175" s="3"/>
      <c r="UZR175" s="3"/>
      <c r="UZS175" s="3"/>
      <c r="UZT175" s="3"/>
      <c r="UZU175" s="3"/>
      <c r="UZV175" s="3"/>
      <c r="UZW175" s="3"/>
      <c r="UZX175" s="3"/>
      <c r="UZY175" s="3"/>
      <c r="UZZ175" s="3"/>
      <c r="VAA175" s="3"/>
      <c r="VAB175" s="3"/>
      <c r="VAC175" s="3"/>
      <c r="VAD175" s="3"/>
      <c r="VAE175" s="3"/>
      <c r="VAF175" s="3"/>
      <c r="VAG175" s="3"/>
      <c r="VAH175" s="3"/>
      <c r="VAI175" s="3"/>
      <c r="VAJ175" s="3"/>
      <c r="VAK175" s="3"/>
      <c r="VAL175" s="3"/>
      <c r="VAM175" s="3"/>
      <c r="VAN175" s="3"/>
      <c r="VAO175" s="3"/>
      <c r="VAP175" s="3"/>
      <c r="VAQ175" s="3"/>
      <c r="VAR175" s="3"/>
      <c r="VAS175" s="3"/>
      <c r="VAT175" s="3"/>
      <c r="VAU175" s="3"/>
      <c r="VAV175" s="3"/>
      <c r="VAW175" s="3"/>
      <c r="VAX175" s="3"/>
      <c r="VAY175" s="3"/>
      <c r="VAZ175" s="3"/>
      <c r="VBA175" s="3"/>
      <c r="VBB175" s="3"/>
      <c r="VBC175" s="3"/>
      <c r="VBD175" s="3"/>
      <c r="VBE175" s="3"/>
      <c r="VBF175" s="3"/>
      <c r="VBG175" s="3"/>
      <c r="VBH175" s="3"/>
      <c r="VBI175" s="3"/>
      <c r="VBJ175" s="3"/>
      <c r="VBK175" s="3"/>
      <c r="VBL175" s="3"/>
      <c r="VBM175" s="3"/>
      <c r="VBN175" s="3"/>
      <c r="VBO175" s="3"/>
      <c r="VBP175" s="3"/>
      <c r="VBQ175" s="3"/>
      <c r="VBR175" s="3"/>
      <c r="VBS175" s="3"/>
      <c r="VBT175" s="3"/>
      <c r="VBU175" s="3"/>
      <c r="VBV175" s="3"/>
      <c r="VBW175" s="3"/>
      <c r="VBX175" s="3"/>
      <c r="VBY175" s="3"/>
      <c r="VBZ175" s="3"/>
      <c r="VCA175" s="3"/>
      <c r="VCB175" s="3"/>
      <c r="VCC175" s="3"/>
      <c r="VCD175" s="3"/>
      <c r="VCE175" s="3"/>
      <c r="VCF175" s="3"/>
      <c r="VCG175" s="3"/>
      <c r="VCH175" s="3"/>
      <c r="VCI175" s="3"/>
      <c r="VCJ175" s="3"/>
      <c r="VCK175" s="3"/>
      <c r="VCL175" s="3"/>
      <c r="VCM175" s="3"/>
      <c r="VCN175" s="3"/>
      <c r="VCO175" s="3"/>
      <c r="VCP175" s="3"/>
      <c r="VCQ175" s="3"/>
      <c r="VCR175" s="3"/>
      <c r="VCS175" s="3"/>
      <c r="VCT175" s="3"/>
      <c r="VCU175" s="3"/>
      <c r="VCV175" s="3"/>
      <c r="VCW175" s="3"/>
      <c r="VCX175" s="3"/>
      <c r="VCY175" s="3"/>
      <c r="VCZ175" s="3"/>
      <c r="VDA175" s="3"/>
      <c r="VDB175" s="3"/>
      <c r="VDC175" s="3"/>
      <c r="VDD175" s="3"/>
      <c r="VDE175" s="3"/>
      <c r="VDF175" s="3"/>
      <c r="VDG175" s="3"/>
      <c r="VDH175" s="3"/>
      <c r="VDI175" s="3"/>
      <c r="VDJ175" s="3"/>
      <c r="VDK175" s="3"/>
      <c r="VDL175" s="3"/>
      <c r="VDM175" s="3"/>
      <c r="VDN175" s="3"/>
      <c r="VDO175" s="3"/>
      <c r="VDP175" s="3"/>
      <c r="VDQ175" s="3"/>
      <c r="VDR175" s="3"/>
      <c r="VDS175" s="3"/>
      <c r="VDT175" s="3"/>
      <c r="VDU175" s="3"/>
      <c r="VDV175" s="3"/>
      <c r="VDW175" s="3"/>
      <c r="VDX175" s="3"/>
      <c r="VDY175" s="3"/>
      <c r="VDZ175" s="3"/>
      <c r="VEA175" s="3"/>
      <c r="VEB175" s="3"/>
      <c r="VEC175" s="3"/>
      <c r="VED175" s="3"/>
      <c r="VEE175" s="3"/>
      <c r="VEF175" s="3"/>
      <c r="VEG175" s="3"/>
      <c r="VEH175" s="3"/>
      <c r="VEI175" s="3"/>
      <c r="VEJ175" s="3"/>
      <c r="VEK175" s="3"/>
      <c r="VEL175" s="3"/>
      <c r="VEM175" s="3"/>
      <c r="VEN175" s="3"/>
      <c r="VEO175" s="3"/>
      <c r="VEP175" s="3"/>
      <c r="VEQ175" s="3"/>
      <c r="VER175" s="3"/>
      <c r="VES175" s="3"/>
      <c r="VET175" s="3"/>
      <c r="VEU175" s="3"/>
      <c r="VEV175" s="3"/>
      <c r="VEW175" s="3"/>
      <c r="VEX175" s="3"/>
      <c r="VEY175" s="3"/>
      <c r="VEZ175" s="3"/>
      <c r="VFA175" s="3"/>
      <c r="VFB175" s="3"/>
      <c r="VFC175" s="3"/>
      <c r="VFD175" s="3"/>
      <c r="VFE175" s="3"/>
      <c r="VFF175" s="3"/>
      <c r="VFG175" s="3"/>
      <c r="VFH175" s="3"/>
      <c r="VFI175" s="3"/>
      <c r="VFJ175" s="3"/>
      <c r="VFK175" s="3"/>
      <c r="VFL175" s="3"/>
      <c r="VFM175" s="3"/>
      <c r="VFN175" s="3"/>
      <c r="VFO175" s="3"/>
      <c r="VFP175" s="3"/>
      <c r="VFQ175" s="3"/>
      <c r="VFR175" s="3"/>
      <c r="VFS175" s="3"/>
      <c r="VFT175" s="3"/>
      <c r="VFU175" s="3"/>
      <c r="VFV175" s="3"/>
      <c r="VFW175" s="3"/>
      <c r="VFX175" s="3"/>
      <c r="VFY175" s="3"/>
      <c r="VFZ175" s="3"/>
      <c r="VGA175" s="3"/>
      <c r="VGB175" s="3"/>
      <c r="VGC175" s="3"/>
      <c r="VGD175" s="3"/>
      <c r="VGE175" s="3"/>
      <c r="VGF175" s="3"/>
      <c r="VGG175" s="3"/>
      <c r="VGH175" s="3"/>
      <c r="VGI175" s="3"/>
      <c r="VGJ175" s="3"/>
      <c r="VGK175" s="3"/>
      <c r="VGL175" s="3"/>
      <c r="VGM175" s="3"/>
      <c r="VGN175" s="3"/>
      <c r="VGO175" s="3"/>
      <c r="VGP175" s="3"/>
      <c r="VGQ175" s="3"/>
      <c r="VGR175" s="3"/>
      <c r="VGS175" s="3"/>
      <c r="VGT175" s="3"/>
      <c r="VGU175" s="3"/>
      <c r="VGV175" s="3"/>
      <c r="VGW175" s="3"/>
      <c r="VGX175" s="3"/>
      <c r="VGY175" s="3"/>
      <c r="VGZ175" s="3"/>
      <c r="VHA175" s="3"/>
      <c r="VHB175" s="3"/>
      <c r="VHC175" s="3"/>
      <c r="VHD175" s="3"/>
      <c r="VHE175" s="3"/>
      <c r="VHF175" s="3"/>
      <c r="VHG175" s="3"/>
      <c r="VHH175" s="3"/>
      <c r="VHI175" s="3"/>
      <c r="VHJ175" s="3"/>
      <c r="VHK175" s="3"/>
      <c r="VHL175" s="3"/>
      <c r="VHM175" s="3"/>
      <c r="VHN175" s="3"/>
      <c r="VHO175" s="3"/>
      <c r="VHP175" s="3"/>
      <c r="VHQ175" s="3"/>
      <c r="VHR175" s="3"/>
      <c r="VHS175" s="3"/>
      <c r="VHT175" s="3"/>
      <c r="VHU175" s="3"/>
      <c r="VHV175" s="3"/>
      <c r="VHW175" s="3"/>
      <c r="VHX175" s="3"/>
      <c r="VHY175" s="3"/>
      <c r="VHZ175" s="3"/>
      <c r="VIA175" s="3"/>
      <c r="VIB175" s="3"/>
      <c r="VIC175" s="3"/>
      <c r="VID175" s="3"/>
      <c r="VIE175" s="3"/>
      <c r="VIF175" s="3"/>
      <c r="VIG175" s="3"/>
      <c r="VIH175" s="3"/>
      <c r="VII175" s="3"/>
      <c r="VIJ175" s="3"/>
      <c r="VIK175" s="3"/>
      <c r="VIL175" s="3"/>
      <c r="VIM175" s="3"/>
      <c r="VIN175" s="3"/>
      <c r="VIO175" s="3"/>
      <c r="VIP175" s="3"/>
      <c r="VIQ175" s="3"/>
      <c r="VIR175" s="3"/>
      <c r="VIS175" s="3"/>
      <c r="VIT175" s="3"/>
      <c r="VIU175" s="3"/>
      <c r="VIV175" s="3"/>
      <c r="VIW175" s="3"/>
      <c r="VIX175" s="3"/>
      <c r="VIY175" s="3"/>
      <c r="VIZ175" s="3"/>
      <c r="VJA175" s="3"/>
      <c r="VJB175" s="3"/>
      <c r="VJC175" s="3"/>
      <c r="VJD175" s="3"/>
      <c r="VJE175" s="3"/>
      <c r="VJF175" s="3"/>
      <c r="VJG175" s="3"/>
      <c r="VJH175" s="3"/>
      <c r="VJI175" s="3"/>
      <c r="VJJ175" s="3"/>
      <c r="VJK175" s="3"/>
      <c r="VJL175" s="3"/>
      <c r="VJM175" s="3"/>
      <c r="VJN175" s="3"/>
      <c r="VJO175" s="3"/>
      <c r="VJP175" s="3"/>
      <c r="VJQ175" s="3"/>
      <c r="VJR175" s="3"/>
      <c r="VJS175" s="3"/>
      <c r="VJT175" s="3"/>
      <c r="VJU175" s="3"/>
      <c r="VJV175" s="3"/>
      <c r="VJW175" s="3"/>
      <c r="VJX175" s="3"/>
      <c r="VJY175" s="3"/>
      <c r="VJZ175" s="3"/>
      <c r="VKA175" s="3"/>
      <c r="VKB175" s="3"/>
      <c r="VKC175" s="3"/>
      <c r="VKD175" s="3"/>
      <c r="VKE175" s="3"/>
      <c r="VKF175" s="3"/>
      <c r="VKG175" s="3"/>
      <c r="VKH175" s="3"/>
      <c r="VKI175" s="3"/>
      <c r="VKJ175" s="3"/>
      <c r="VKK175" s="3"/>
      <c r="VKL175" s="3"/>
      <c r="VKM175" s="3"/>
      <c r="VKN175" s="3"/>
      <c r="VKO175" s="3"/>
      <c r="VKP175" s="3"/>
      <c r="VKQ175" s="3"/>
      <c r="VKR175" s="3"/>
      <c r="VKS175" s="3"/>
      <c r="VKT175" s="3"/>
      <c r="VKU175" s="3"/>
      <c r="VKV175" s="3"/>
      <c r="VKW175" s="3"/>
      <c r="VKX175" s="3"/>
      <c r="VKY175" s="3"/>
      <c r="VKZ175" s="3"/>
      <c r="VLA175" s="3"/>
      <c r="VLB175" s="3"/>
      <c r="VLC175" s="3"/>
      <c r="VLD175" s="3"/>
      <c r="VLE175" s="3"/>
      <c r="VLF175" s="3"/>
      <c r="VLG175" s="3"/>
      <c r="VLH175" s="3"/>
      <c r="VLI175" s="3"/>
      <c r="VLJ175" s="3"/>
      <c r="VLK175" s="3"/>
      <c r="VLL175" s="3"/>
      <c r="VLM175" s="3"/>
      <c r="VLN175" s="3"/>
      <c r="VLO175" s="3"/>
      <c r="VLP175" s="3"/>
      <c r="VLQ175" s="3"/>
      <c r="VLR175" s="3"/>
      <c r="VLS175" s="3"/>
      <c r="VLT175" s="3"/>
      <c r="VLU175" s="3"/>
      <c r="VLV175" s="3"/>
      <c r="VLW175" s="3"/>
      <c r="VLX175" s="3"/>
      <c r="VLY175" s="3"/>
      <c r="VLZ175" s="3"/>
      <c r="VMA175" s="3"/>
      <c r="VMB175" s="3"/>
      <c r="VMC175" s="3"/>
      <c r="VMD175" s="3"/>
      <c r="VME175" s="3"/>
      <c r="VMF175" s="3"/>
      <c r="VMG175" s="3"/>
      <c r="VMH175" s="3"/>
      <c r="VMI175" s="3"/>
      <c r="VMJ175" s="3"/>
      <c r="VMK175" s="3"/>
      <c r="VML175" s="3"/>
      <c r="VMM175" s="3"/>
      <c r="VMN175" s="3"/>
      <c r="VMO175" s="3"/>
      <c r="VMP175" s="3"/>
      <c r="VMQ175" s="3"/>
      <c r="VMR175" s="3"/>
      <c r="VMS175" s="3"/>
      <c r="VMT175" s="3"/>
      <c r="VMU175" s="3"/>
      <c r="VMV175" s="3"/>
      <c r="VMW175" s="3"/>
      <c r="VMX175" s="3"/>
      <c r="VMY175" s="3"/>
      <c r="VMZ175" s="3"/>
      <c r="VNA175" s="3"/>
      <c r="VNB175" s="3"/>
      <c r="VNC175" s="3"/>
      <c r="VND175" s="3"/>
      <c r="VNE175" s="3"/>
      <c r="VNF175" s="3"/>
      <c r="VNG175" s="3"/>
      <c r="VNH175" s="3"/>
      <c r="VNI175" s="3"/>
      <c r="VNJ175" s="3"/>
      <c r="VNK175" s="3"/>
      <c r="VNL175" s="3"/>
      <c r="VNM175" s="3"/>
      <c r="VNN175" s="3"/>
      <c r="VNO175" s="3"/>
      <c r="VNP175" s="3"/>
      <c r="VNQ175" s="3"/>
      <c r="VNR175" s="3"/>
      <c r="VNS175" s="3"/>
      <c r="VNT175" s="3"/>
      <c r="VNU175" s="3"/>
      <c r="VNV175" s="3"/>
      <c r="VNW175" s="3"/>
      <c r="VNX175" s="3"/>
      <c r="VNY175" s="3"/>
      <c r="VNZ175" s="3"/>
      <c r="VOA175" s="3"/>
      <c r="VOB175" s="3"/>
      <c r="VOC175" s="3"/>
      <c r="VOD175" s="3"/>
      <c r="VOE175" s="3"/>
      <c r="VOF175" s="3"/>
      <c r="VOG175" s="3"/>
      <c r="VOH175" s="3"/>
      <c r="VOI175" s="3"/>
      <c r="VOJ175" s="3"/>
      <c r="VOK175" s="3"/>
      <c r="VOL175" s="3"/>
      <c r="VOM175" s="3"/>
      <c r="VON175" s="3"/>
      <c r="VOO175" s="3"/>
      <c r="VOP175" s="3"/>
      <c r="VOQ175" s="3"/>
      <c r="VOR175" s="3"/>
      <c r="VOS175" s="3"/>
      <c r="VOT175" s="3"/>
      <c r="VOU175" s="3"/>
      <c r="VOV175" s="3"/>
      <c r="VOW175" s="3"/>
      <c r="VOX175" s="3"/>
      <c r="VOY175" s="3"/>
      <c r="VOZ175" s="3"/>
      <c r="VPA175" s="3"/>
      <c r="VPB175" s="3"/>
      <c r="VPC175" s="3"/>
      <c r="VPD175" s="3"/>
      <c r="VPE175" s="3"/>
      <c r="VPF175" s="3"/>
      <c r="VPG175" s="3"/>
      <c r="VPH175" s="3"/>
      <c r="VPI175" s="3"/>
      <c r="VPJ175" s="3"/>
      <c r="VPK175" s="3"/>
      <c r="VPL175" s="3"/>
      <c r="VPM175" s="3"/>
      <c r="VPN175" s="3"/>
      <c r="VPO175" s="3"/>
      <c r="VPP175" s="3"/>
      <c r="VPQ175" s="3"/>
      <c r="VPR175" s="3"/>
      <c r="VPS175" s="3"/>
      <c r="VPT175" s="3"/>
      <c r="VPU175" s="3"/>
      <c r="VPV175" s="3"/>
      <c r="VPW175" s="3"/>
      <c r="VPX175" s="3"/>
      <c r="VPY175" s="3"/>
      <c r="VPZ175" s="3"/>
      <c r="VQA175" s="3"/>
      <c r="VQB175" s="3"/>
      <c r="VQC175" s="3"/>
      <c r="VQD175" s="3"/>
      <c r="VQE175" s="3"/>
      <c r="VQF175" s="3"/>
      <c r="VQG175" s="3"/>
      <c r="VQH175" s="3"/>
      <c r="VQI175" s="3"/>
      <c r="VQJ175" s="3"/>
      <c r="VQK175" s="3"/>
      <c r="VQL175" s="3"/>
      <c r="VQM175" s="3"/>
      <c r="VQN175" s="3"/>
      <c r="VQO175" s="3"/>
      <c r="VQP175" s="3"/>
      <c r="VQQ175" s="3"/>
      <c r="VQR175" s="3"/>
      <c r="VQS175" s="3"/>
      <c r="VQT175" s="3"/>
      <c r="VQU175" s="3"/>
      <c r="VQV175" s="3"/>
      <c r="VQW175" s="3"/>
      <c r="VQX175" s="3"/>
      <c r="VQY175" s="3"/>
      <c r="VQZ175" s="3"/>
      <c r="VRA175" s="3"/>
      <c r="VRB175" s="3"/>
      <c r="VRC175" s="3"/>
      <c r="VRD175" s="3"/>
      <c r="VRE175" s="3"/>
      <c r="VRF175" s="3"/>
      <c r="VRG175" s="3"/>
      <c r="VRH175" s="3"/>
      <c r="VRI175" s="3"/>
      <c r="VRJ175" s="3"/>
      <c r="VRK175" s="3"/>
      <c r="VRL175" s="3"/>
      <c r="VRM175" s="3"/>
      <c r="VRN175" s="3"/>
      <c r="VRO175" s="3"/>
      <c r="VRP175" s="3"/>
      <c r="VRQ175" s="3"/>
      <c r="VRR175" s="3"/>
      <c r="VRS175" s="3"/>
      <c r="VRT175" s="3"/>
      <c r="VRU175" s="3"/>
      <c r="VRV175" s="3"/>
      <c r="VRW175" s="3"/>
      <c r="VRX175" s="3"/>
      <c r="VRY175" s="3"/>
      <c r="VRZ175" s="3"/>
      <c r="VSA175" s="3"/>
      <c r="VSB175" s="3"/>
      <c r="VSC175" s="3"/>
      <c r="VSD175" s="3"/>
      <c r="VSE175" s="3"/>
      <c r="VSF175" s="3"/>
      <c r="VSG175" s="3"/>
      <c r="VSH175" s="3"/>
      <c r="VSI175" s="3"/>
      <c r="VSJ175" s="3"/>
      <c r="VSK175" s="3"/>
      <c r="VSL175" s="3"/>
      <c r="VSM175" s="3"/>
      <c r="VSN175" s="3"/>
      <c r="VSO175" s="3"/>
      <c r="VSP175" s="3"/>
      <c r="VSQ175" s="3"/>
      <c r="VSR175" s="3"/>
      <c r="VSS175" s="3"/>
      <c r="VST175" s="3"/>
      <c r="VSU175" s="3"/>
      <c r="VSV175" s="3"/>
      <c r="VSW175" s="3"/>
      <c r="VSX175" s="3"/>
      <c r="VSY175" s="3"/>
      <c r="VSZ175" s="3"/>
      <c r="VTA175" s="3"/>
      <c r="VTB175" s="3"/>
      <c r="VTC175" s="3"/>
      <c r="VTD175" s="3"/>
      <c r="VTE175" s="3"/>
      <c r="VTF175" s="3"/>
      <c r="VTG175" s="3"/>
      <c r="VTH175" s="3"/>
      <c r="VTI175" s="3"/>
      <c r="VTJ175" s="3"/>
      <c r="VTK175" s="3"/>
      <c r="VTL175" s="3"/>
      <c r="VTM175" s="3"/>
      <c r="VTN175" s="3"/>
      <c r="VTO175" s="3"/>
      <c r="VTP175" s="3"/>
      <c r="VTQ175" s="3"/>
      <c r="VTR175" s="3"/>
      <c r="VTS175" s="3"/>
      <c r="VTT175" s="3"/>
      <c r="VTU175" s="3"/>
      <c r="VTV175" s="3"/>
      <c r="VTW175" s="3"/>
      <c r="VTX175" s="3"/>
      <c r="VTY175" s="3"/>
      <c r="VTZ175" s="3"/>
      <c r="VUA175" s="3"/>
      <c r="VUB175" s="3"/>
      <c r="VUC175" s="3"/>
      <c r="VUD175" s="3"/>
      <c r="VUE175" s="3"/>
      <c r="VUF175" s="3"/>
      <c r="VUG175" s="3"/>
      <c r="VUH175" s="3"/>
      <c r="VUI175" s="3"/>
      <c r="VUJ175" s="3"/>
      <c r="VUK175" s="3"/>
      <c r="VUL175" s="3"/>
      <c r="VUM175" s="3"/>
      <c r="VUN175" s="3"/>
      <c r="VUO175" s="3"/>
      <c r="VUP175" s="3"/>
      <c r="VUQ175" s="3"/>
      <c r="VUR175" s="3"/>
      <c r="VUS175" s="3"/>
      <c r="VUT175" s="3"/>
      <c r="VUU175" s="3"/>
      <c r="VUV175" s="3"/>
      <c r="VUW175" s="3"/>
      <c r="VUX175" s="3"/>
      <c r="VUY175" s="3"/>
      <c r="VUZ175" s="3"/>
      <c r="VVA175" s="3"/>
      <c r="VVB175" s="3"/>
      <c r="VVC175" s="3"/>
      <c r="VVD175" s="3"/>
      <c r="VVE175" s="3"/>
      <c r="VVF175" s="3"/>
      <c r="VVG175" s="3"/>
      <c r="VVH175" s="3"/>
      <c r="VVI175" s="3"/>
      <c r="VVJ175" s="3"/>
      <c r="VVK175" s="3"/>
      <c r="VVL175" s="3"/>
      <c r="VVM175" s="3"/>
      <c r="VVN175" s="3"/>
      <c r="VVO175" s="3"/>
      <c r="VVP175" s="3"/>
      <c r="VVQ175" s="3"/>
      <c r="VVR175" s="3"/>
      <c r="VVS175" s="3"/>
      <c r="VVT175" s="3"/>
      <c r="VVU175" s="3"/>
      <c r="VVV175" s="3"/>
      <c r="VVW175" s="3"/>
      <c r="VVX175" s="3"/>
      <c r="VVY175" s="3"/>
      <c r="VVZ175" s="3"/>
      <c r="VWA175" s="3"/>
      <c r="VWB175" s="3"/>
      <c r="VWC175" s="3"/>
      <c r="VWD175" s="3"/>
      <c r="VWE175" s="3"/>
      <c r="VWF175" s="3"/>
      <c r="VWG175" s="3"/>
      <c r="VWH175" s="3"/>
      <c r="VWI175" s="3"/>
      <c r="VWJ175" s="3"/>
      <c r="VWK175" s="3"/>
      <c r="VWL175" s="3"/>
      <c r="VWM175" s="3"/>
      <c r="VWN175" s="3"/>
      <c r="VWO175" s="3"/>
      <c r="VWP175" s="3"/>
      <c r="VWQ175" s="3"/>
      <c r="VWR175" s="3"/>
      <c r="VWS175" s="3"/>
      <c r="VWT175" s="3"/>
      <c r="VWU175" s="3"/>
      <c r="VWV175" s="3"/>
      <c r="VWW175" s="3"/>
      <c r="VWX175" s="3"/>
      <c r="VWY175" s="3"/>
      <c r="VWZ175" s="3"/>
      <c r="VXA175" s="3"/>
      <c r="VXB175" s="3"/>
      <c r="VXC175" s="3"/>
      <c r="VXD175" s="3"/>
      <c r="VXE175" s="3"/>
      <c r="VXF175" s="3"/>
      <c r="VXG175" s="3"/>
      <c r="VXH175" s="3"/>
      <c r="VXI175" s="3"/>
      <c r="VXJ175" s="3"/>
      <c r="VXK175" s="3"/>
      <c r="VXL175" s="3"/>
      <c r="VXM175" s="3"/>
      <c r="VXN175" s="3"/>
      <c r="VXO175" s="3"/>
      <c r="VXP175" s="3"/>
      <c r="VXQ175" s="3"/>
      <c r="VXR175" s="3"/>
      <c r="VXS175" s="3"/>
      <c r="VXT175" s="3"/>
      <c r="VXU175" s="3"/>
      <c r="VXV175" s="3"/>
      <c r="VXW175" s="3"/>
      <c r="VXX175" s="3"/>
      <c r="VXY175" s="3"/>
      <c r="VXZ175" s="3"/>
      <c r="VYA175" s="3"/>
      <c r="VYB175" s="3"/>
      <c r="VYC175" s="3"/>
      <c r="VYD175" s="3"/>
      <c r="VYE175" s="3"/>
      <c r="VYF175" s="3"/>
      <c r="VYG175" s="3"/>
      <c r="VYH175" s="3"/>
      <c r="VYI175" s="3"/>
      <c r="VYJ175" s="3"/>
      <c r="VYK175" s="3"/>
      <c r="VYL175" s="3"/>
      <c r="VYM175" s="3"/>
      <c r="VYN175" s="3"/>
      <c r="VYO175" s="3"/>
      <c r="VYP175" s="3"/>
      <c r="VYQ175" s="3"/>
      <c r="VYR175" s="3"/>
      <c r="VYS175" s="3"/>
      <c r="VYT175" s="3"/>
      <c r="VYU175" s="3"/>
      <c r="VYV175" s="3"/>
      <c r="VYW175" s="3"/>
      <c r="VYX175" s="3"/>
      <c r="VYY175" s="3"/>
      <c r="VYZ175" s="3"/>
      <c r="VZA175" s="3"/>
      <c r="VZB175" s="3"/>
      <c r="VZC175" s="3"/>
      <c r="VZD175" s="3"/>
      <c r="VZE175" s="3"/>
      <c r="VZF175" s="3"/>
      <c r="VZG175" s="3"/>
      <c r="VZH175" s="3"/>
      <c r="VZI175" s="3"/>
      <c r="VZJ175" s="3"/>
      <c r="VZK175" s="3"/>
      <c r="VZL175" s="3"/>
      <c r="VZM175" s="3"/>
      <c r="VZN175" s="3"/>
      <c r="VZO175" s="3"/>
      <c r="VZP175" s="3"/>
      <c r="VZQ175" s="3"/>
      <c r="VZR175" s="3"/>
      <c r="VZS175" s="3"/>
      <c r="VZT175" s="3"/>
      <c r="VZU175" s="3"/>
      <c r="VZV175" s="3"/>
      <c r="VZW175" s="3"/>
      <c r="VZX175" s="3"/>
      <c r="VZY175" s="3"/>
      <c r="VZZ175" s="3"/>
      <c r="WAA175" s="3"/>
      <c r="WAB175" s="3"/>
      <c r="WAC175" s="3"/>
      <c r="WAD175" s="3"/>
      <c r="WAE175" s="3"/>
      <c r="WAF175" s="3"/>
      <c r="WAG175" s="3"/>
      <c r="WAH175" s="3"/>
      <c r="WAI175" s="3"/>
      <c r="WAJ175" s="3"/>
      <c r="WAK175" s="3"/>
      <c r="WAL175" s="3"/>
      <c r="WAM175" s="3"/>
      <c r="WAN175" s="3"/>
      <c r="WAO175" s="3"/>
      <c r="WAP175" s="3"/>
      <c r="WAQ175" s="3"/>
      <c r="WAR175" s="3"/>
      <c r="WAS175" s="3"/>
      <c r="WAT175" s="3"/>
      <c r="WAU175" s="3"/>
      <c r="WAV175" s="3"/>
      <c r="WAW175" s="3"/>
      <c r="WAX175" s="3"/>
      <c r="WAY175" s="3"/>
      <c r="WAZ175" s="3"/>
      <c r="WBA175" s="3"/>
      <c r="WBB175" s="3"/>
      <c r="WBC175" s="3"/>
      <c r="WBD175" s="3"/>
      <c r="WBE175" s="3"/>
      <c r="WBF175" s="3"/>
      <c r="WBG175" s="3"/>
      <c r="WBH175" s="3"/>
      <c r="WBI175" s="3"/>
      <c r="WBJ175" s="3"/>
      <c r="WBK175" s="3"/>
      <c r="WBL175" s="3"/>
      <c r="WBM175" s="3"/>
      <c r="WBN175" s="3"/>
      <c r="WBO175" s="3"/>
      <c r="WBP175" s="3"/>
      <c r="WBQ175" s="3"/>
      <c r="WBR175" s="3"/>
      <c r="WBS175" s="3"/>
      <c r="WBT175" s="3"/>
      <c r="WBU175" s="3"/>
      <c r="WBV175" s="3"/>
      <c r="WBW175" s="3"/>
      <c r="WBX175" s="3"/>
      <c r="WBY175" s="3"/>
      <c r="WBZ175" s="3"/>
      <c r="WCA175" s="3"/>
      <c r="WCB175" s="3"/>
      <c r="WCC175" s="3"/>
      <c r="WCD175" s="3"/>
      <c r="WCE175" s="3"/>
      <c r="WCF175" s="3"/>
      <c r="WCG175" s="3"/>
      <c r="WCH175" s="3"/>
      <c r="WCI175" s="3"/>
      <c r="WCJ175" s="3"/>
      <c r="WCK175" s="3"/>
      <c r="WCL175" s="3"/>
      <c r="WCM175" s="3"/>
      <c r="WCN175" s="3"/>
      <c r="WCO175" s="3"/>
      <c r="WCP175" s="3"/>
      <c r="WCQ175" s="3"/>
      <c r="WCR175" s="3"/>
      <c r="WCS175" s="3"/>
      <c r="WCT175" s="3"/>
      <c r="WCU175" s="3"/>
      <c r="WCV175" s="3"/>
      <c r="WCW175" s="3"/>
      <c r="WCX175" s="3"/>
      <c r="WCY175" s="3"/>
      <c r="WCZ175" s="3"/>
      <c r="WDA175" s="3"/>
      <c r="WDB175" s="3"/>
      <c r="WDC175" s="3"/>
      <c r="WDD175" s="3"/>
      <c r="WDE175" s="3"/>
      <c r="WDF175" s="3"/>
      <c r="WDG175" s="3"/>
      <c r="WDH175" s="3"/>
      <c r="WDI175" s="3"/>
      <c r="WDJ175" s="3"/>
      <c r="WDK175" s="3"/>
      <c r="WDL175" s="3"/>
      <c r="WDM175" s="3"/>
      <c r="WDN175" s="3"/>
      <c r="WDO175" s="3"/>
      <c r="WDP175" s="3"/>
      <c r="WDQ175" s="3"/>
      <c r="WDR175" s="3"/>
      <c r="WDS175" s="3"/>
      <c r="WDT175" s="3"/>
      <c r="WDU175" s="3"/>
      <c r="WDV175" s="3"/>
      <c r="WDW175" s="3"/>
      <c r="WDX175" s="3"/>
      <c r="WDY175" s="3"/>
      <c r="WDZ175" s="3"/>
      <c r="WEA175" s="3"/>
      <c r="WEB175" s="3"/>
      <c r="WEC175" s="3"/>
      <c r="WED175" s="3"/>
      <c r="WEE175" s="3"/>
      <c r="WEF175" s="3"/>
      <c r="WEG175" s="3"/>
      <c r="WEH175" s="3"/>
      <c r="WEI175" s="3"/>
      <c r="WEJ175" s="3"/>
      <c r="WEK175" s="3"/>
      <c r="WEL175" s="3"/>
      <c r="WEM175" s="3"/>
      <c r="WEN175" s="3"/>
      <c r="WEO175" s="3"/>
      <c r="WEP175" s="3"/>
      <c r="WEQ175" s="3"/>
      <c r="WER175" s="3"/>
      <c r="WES175" s="3"/>
      <c r="WET175" s="3"/>
      <c r="WEU175" s="3"/>
      <c r="WEV175" s="3"/>
      <c r="WEW175" s="3"/>
      <c r="WEX175" s="3"/>
      <c r="WEY175" s="3"/>
      <c r="WEZ175" s="3"/>
      <c r="WFA175" s="3"/>
      <c r="WFB175" s="3"/>
      <c r="WFC175" s="3"/>
      <c r="WFD175" s="3"/>
      <c r="WFE175" s="3"/>
      <c r="WFF175" s="3"/>
      <c r="WFG175" s="3"/>
      <c r="WFH175" s="3"/>
      <c r="WFI175" s="3"/>
      <c r="WFJ175" s="3"/>
      <c r="WFK175" s="3"/>
      <c r="WFL175" s="3"/>
      <c r="WFM175" s="3"/>
      <c r="WFN175" s="3"/>
      <c r="WFO175" s="3"/>
      <c r="WFP175" s="3"/>
      <c r="WFQ175" s="3"/>
      <c r="WFR175" s="3"/>
      <c r="WFS175" s="3"/>
      <c r="WFT175" s="3"/>
      <c r="WFU175" s="3"/>
      <c r="WFV175" s="3"/>
      <c r="WFW175" s="3"/>
      <c r="WFX175" s="3"/>
      <c r="WFY175" s="3"/>
      <c r="WFZ175" s="3"/>
      <c r="WGA175" s="3"/>
      <c r="WGB175" s="3"/>
      <c r="WGC175" s="3"/>
      <c r="WGD175" s="3"/>
      <c r="WGE175" s="3"/>
      <c r="WGF175" s="3"/>
      <c r="WGG175" s="3"/>
      <c r="WGH175" s="3"/>
      <c r="WGI175" s="3"/>
      <c r="WGJ175" s="3"/>
      <c r="WGK175" s="3"/>
      <c r="WGL175" s="3"/>
      <c r="WGM175" s="3"/>
      <c r="WGN175" s="3"/>
      <c r="WGO175" s="3"/>
      <c r="WGP175" s="3"/>
      <c r="WGQ175" s="3"/>
      <c r="WGR175" s="3"/>
      <c r="WGS175" s="3"/>
      <c r="WGT175" s="3"/>
      <c r="WGU175" s="3"/>
      <c r="WGV175" s="3"/>
      <c r="WGW175" s="3"/>
      <c r="WGX175" s="3"/>
      <c r="WGY175" s="3"/>
      <c r="WGZ175" s="3"/>
      <c r="WHA175" s="3"/>
      <c r="WHB175" s="3"/>
      <c r="WHC175" s="3"/>
      <c r="WHD175" s="3"/>
      <c r="WHE175" s="3"/>
      <c r="WHF175" s="3"/>
      <c r="WHG175" s="3"/>
      <c r="WHH175" s="3"/>
      <c r="WHI175" s="3"/>
      <c r="WHJ175" s="3"/>
      <c r="WHK175" s="3"/>
      <c r="WHL175" s="3"/>
      <c r="WHM175" s="3"/>
      <c r="WHN175" s="3"/>
      <c r="WHO175" s="3"/>
      <c r="WHP175" s="3"/>
      <c r="WHQ175" s="3"/>
      <c r="WHR175" s="3"/>
      <c r="WHS175" s="3"/>
      <c r="WHT175" s="3"/>
      <c r="WHU175" s="3"/>
      <c r="WHV175" s="3"/>
      <c r="WHW175" s="3"/>
      <c r="WHX175" s="3"/>
      <c r="WHY175" s="3"/>
      <c r="WHZ175" s="3"/>
      <c r="WIA175" s="3"/>
      <c r="WIB175" s="3"/>
      <c r="WIC175" s="3"/>
      <c r="WID175" s="3"/>
      <c r="WIE175" s="3"/>
      <c r="WIF175" s="3"/>
      <c r="WIG175" s="3"/>
      <c r="WIH175" s="3"/>
      <c r="WII175" s="3"/>
      <c r="WIJ175" s="3"/>
      <c r="WIK175" s="3"/>
      <c r="WIL175" s="3"/>
      <c r="WIM175" s="3"/>
      <c r="WIN175" s="3"/>
      <c r="WIO175" s="3"/>
      <c r="WIP175" s="3"/>
      <c r="WIQ175" s="3"/>
      <c r="WIR175" s="3"/>
      <c r="WIS175" s="3"/>
      <c r="WIT175" s="3"/>
      <c r="WIU175" s="3"/>
      <c r="WIV175" s="3"/>
      <c r="WIW175" s="3"/>
      <c r="WIX175" s="3"/>
      <c r="WIY175" s="3"/>
      <c r="WIZ175" s="3"/>
      <c r="WJA175" s="3"/>
      <c r="WJB175" s="3"/>
      <c r="WJC175" s="3"/>
      <c r="WJD175" s="3"/>
      <c r="WJE175" s="3"/>
      <c r="WJF175" s="3"/>
      <c r="WJG175" s="3"/>
      <c r="WJH175" s="3"/>
      <c r="WJI175" s="3"/>
      <c r="WJJ175" s="3"/>
      <c r="WJK175" s="3"/>
      <c r="WJL175" s="3"/>
      <c r="WJM175" s="3"/>
      <c r="WJN175" s="3"/>
      <c r="WJO175" s="3"/>
      <c r="WJP175" s="3"/>
      <c r="WJQ175" s="3"/>
      <c r="WJR175" s="3"/>
      <c r="WJS175" s="3"/>
      <c r="WJT175" s="3"/>
      <c r="WJU175" s="3"/>
      <c r="WJV175" s="3"/>
      <c r="WJW175" s="3"/>
      <c r="WJX175" s="3"/>
      <c r="WJY175" s="3"/>
      <c r="WJZ175" s="3"/>
      <c r="WKA175" s="3"/>
      <c r="WKB175" s="3"/>
      <c r="WKC175" s="3"/>
      <c r="WKD175" s="3"/>
      <c r="WKE175" s="3"/>
      <c r="WKF175" s="3"/>
      <c r="WKG175" s="3"/>
      <c r="WKH175" s="3"/>
      <c r="WKI175" s="3"/>
      <c r="WKJ175" s="3"/>
      <c r="WKK175" s="3"/>
      <c r="WKL175" s="3"/>
      <c r="WKM175" s="3"/>
      <c r="WKN175" s="3"/>
      <c r="WKO175" s="3"/>
      <c r="WKP175" s="3"/>
      <c r="WKQ175" s="3"/>
      <c r="WKR175" s="3"/>
      <c r="WKS175" s="3"/>
      <c r="WKT175" s="3"/>
      <c r="WKU175" s="3"/>
      <c r="WKV175" s="3"/>
      <c r="WKW175" s="3"/>
      <c r="WKX175" s="3"/>
      <c r="WKY175" s="3"/>
      <c r="WKZ175" s="3"/>
      <c r="WLA175" s="3"/>
      <c r="WLB175" s="3"/>
      <c r="WLC175" s="3"/>
      <c r="WLD175" s="3"/>
      <c r="WLE175" s="3"/>
      <c r="WLF175" s="3"/>
      <c r="WLG175" s="3"/>
      <c r="WLH175" s="3"/>
      <c r="WLI175" s="3"/>
      <c r="WLJ175" s="3"/>
      <c r="WLK175" s="3"/>
      <c r="WLL175" s="3"/>
      <c r="WLM175" s="3"/>
      <c r="WLN175" s="3"/>
      <c r="WLO175" s="3"/>
      <c r="WLP175" s="3"/>
      <c r="WLQ175" s="3"/>
      <c r="WLR175" s="3"/>
      <c r="WLS175" s="3"/>
      <c r="WLT175" s="3"/>
      <c r="WLU175" s="3"/>
      <c r="WLV175" s="3"/>
      <c r="WLW175" s="3"/>
      <c r="WLX175" s="3"/>
      <c r="WLY175" s="3"/>
      <c r="WLZ175" s="3"/>
      <c r="WMA175" s="3"/>
      <c r="WMB175" s="3"/>
      <c r="WMC175" s="3"/>
      <c r="WMD175" s="3"/>
      <c r="WME175" s="3"/>
      <c r="WMF175" s="3"/>
      <c r="WMG175" s="3"/>
      <c r="WMH175" s="3"/>
      <c r="WMI175" s="3"/>
      <c r="WMJ175" s="3"/>
      <c r="WMK175" s="3"/>
      <c r="WML175" s="3"/>
      <c r="WMM175" s="3"/>
      <c r="WMN175" s="3"/>
      <c r="WMO175" s="3"/>
      <c r="WMP175" s="3"/>
      <c r="WMQ175" s="3"/>
      <c r="WMR175" s="3"/>
      <c r="WMS175" s="3"/>
      <c r="WMT175" s="3"/>
      <c r="WMU175" s="3"/>
      <c r="WMV175" s="3"/>
      <c r="WMW175" s="3"/>
      <c r="WMX175" s="3"/>
      <c r="WMY175" s="3"/>
      <c r="WMZ175" s="3"/>
      <c r="WNA175" s="3"/>
      <c r="WNB175" s="3"/>
      <c r="WNC175" s="3"/>
      <c r="WND175" s="3"/>
      <c r="WNE175" s="3"/>
      <c r="WNF175" s="3"/>
      <c r="WNG175" s="3"/>
      <c r="WNH175" s="3"/>
      <c r="WNI175" s="3"/>
      <c r="WNJ175" s="3"/>
      <c r="WNK175" s="3"/>
      <c r="WNL175" s="3"/>
      <c r="WNM175" s="3"/>
      <c r="WNN175" s="3"/>
      <c r="WNO175" s="3"/>
      <c r="WNP175" s="3"/>
      <c r="WNQ175" s="3"/>
      <c r="WNR175" s="3"/>
      <c r="WNS175" s="3"/>
      <c r="WNT175" s="3"/>
      <c r="WNU175" s="3"/>
      <c r="WNV175" s="3"/>
      <c r="WNW175" s="3"/>
      <c r="WNX175" s="3"/>
      <c r="WNY175" s="3"/>
      <c r="WNZ175" s="3"/>
      <c r="WOA175" s="3"/>
      <c r="WOB175" s="3"/>
      <c r="WOC175" s="3"/>
      <c r="WOD175" s="3"/>
      <c r="WOE175" s="3"/>
      <c r="WOF175" s="3"/>
      <c r="WOG175" s="3"/>
      <c r="WOH175" s="3"/>
      <c r="WOI175" s="3"/>
      <c r="WOJ175" s="3"/>
      <c r="WOK175" s="3"/>
      <c r="WOL175" s="3"/>
      <c r="WOM175" s="3"/>
      <c r="WON175" s="3"/>
      <c r="WOO175" s="3"/>
      <c r="WOP175" s="3"/>
      <c r="WOQ175" s="3"/>
      <c r="WOR175" s="3"/>
      <c r="WOS175" s="3"/>
      <c r="WOT175" s="3"/>
      <c r="WOU175" s="3"/>
      <c r="WOV175" s="3"/>
      <c r="WOW175" s="3"/>
      <c r="WOX175" s="3"/>
      <c r="WOY175" s="3"/>
      <c r="WOZ175" s="3"/>
      <c r="WPA175" s="3"/>
      <c r="WPB175" s="3"/>
      <c r="WPC175" s="3"/>
      <c r="WPD175" s="3"/>
      <c r="WPE175" s="3"/>
      <c r="WPF175" s="3"/>
      <c r="WPG175" s="3"/>
      <c r="WPH175" s="3"/>
      <c r="WPI175" s="3"/>
      <c r="WPJ175" s="3"/>
      <c r="WPK175" s="3"/>
      <c r="WPL175" s="3"/>
      <c r="WPM175" s="3"/>
      <c r="WPN175" s="3"/>
      <c r="WPO175" s="3"/>
      <c r="WPP175" s="3"/>
      <c r="WPQ175" s="3"/>
      <c r="WPR175" s="3"/>
      <c r="WPS175" s="3"/>
      <c r="WPT175" s="3"/>
      <c r="WPU175" s="3"/>
      <c r="WPV175" s="3"/>
      <c r="WPW175" s="3"/>
      <c r="WPX175" s="3"/>
      <c r="WPY175" s="3"/>
      <c r="WPZ175" s="3"/>
      <c r="WQA175" s="3"/>
      <c r="WQB175" s="3"/>
      <c r="WQC175" s="3"/>
      <c r="WQD175" s="3"/>
      <c r="WQE175" s="3"/>
      <c r="WQF175" s="3"/>
      <c r="WQG175" s="3"/>
      <c r="WQH175" s="3"/>
      <c r="WQI175" s="3"/>
      <c r="WQJ175" s="3"/>
      <c r="WQK175" s="3"/>
      <c r="WQL175" s="3"/>
      <c r="WQM175" s="3"/>
      <c r="WQN175" s="3"/>
      <c r="WQO175" s="3"/>
      <c r="WQP175" s="3"/>
      <c r="WQQ175" s="3"/>
      <c r="WQR175" s="3"/>
      <c r="WQS175" s="3"/>
      <c r="WQT175" s="3"/>
      <c r="WQU175" s="3"/>
      <c r="WQV175" s="3"/>
      <c r="WQW175" s="3"/>
      <c r="WQX175" s="3"/>
      <c r="WQY175" s="3"/>
      <c r="WQZ175" s="3"/>
      <c r="WRA175" s="3"/>
      <c r="WRB175" s="3"/>
      <c r="WRC175" s="3"/>
      <c r="WRD175" s="3"/>
      <c r="WRE175" s="3"/>
      <c r="WRF175" s="3"/>
      <c r="WRG175" s="3"/>
      <c r="WRH175" s="3"/>
      <c r="WRI175" s="3"/>
      <c r="WRJ175" s="3"/>
      <c r="WRK175" s="3"/>
      <c r="WRL175" s="3"/>
      <c r="WRM175" s="3"/>
      <c r="WRN175" s="3"/>
      <c r="WRO175" s="3"/>
      <c r="WRP175" s="3"/>
      <c r="WRQ175" s="3"/>
      <c r="WRR175" s="3"/>
      <c r="WRS175" s="3"/>
      <c r="WRT175" s="3"/>
      <c r="WRU175" s="3"/>
      <c r="WRV175" s="3"/>
      <c r="WRW175" s="3"/>
      <c r="WRX175" s="3"/>
      <c r="WRY175" s="3"/>
      <c r="WRZ175" s="3"/>
      <c r="WSA175" s="3"/>
      <c r="WSB175" s="3"/>
      <c r="WSC175" s="3"/>
      <c r="WSD175" s="3"/>
      <c r="WSE175" s="3"/>
      <c r="WSF175" s="3"/>
      <c r="WSG175" s="3"/>
      <c r="WSH175" s="3"/>
      <c r="WSI175" s="3"/>
      <c r="WSJ175" s="3"/>
      <c r="WSK175" s="3"/>
      <c r="WSL175" s="3"/>
      <c r="WSM175" s="3"/>
      <c r="WSN175" s="3"/>
      <c r="WSO175" s="3"/>
      <c r="WSP175" s="3"/>
      <c r="WSQ175" s="3"/>
      <c r="WSR175" s="3"/>
      <c r="WSS175" s="3"/>
      <c r="WST175" s="3"/>
      <c r="WSU175" s="3"/>
      <c r="WSV175" s="3"/>
      <c r="WSW175" s="3"/>
      <c r="WSX175" s="3"/>
      <c r="WSY175" s="3"/>
      <c r="WSZ175" s="3"/>
      <c r="WTA175" s="3"/>
      <c r="WTB175" s="3"/>
      <c r="WTC175" s="3"/>
      <c r="WTD175" s="3"/>
      <c r="WTE175" s="3"/>
      <c r="WTF175" s="3"/>
      <c r="WTG175" s="3"/>
      <c r="WTH175" s="3"/>
      <c r="WTI175" s="3"/>
      <c r="WTJ175" s="3"/>
      <c r="WTK175" s="3"/>
      <c r="WTL175" s="3"/>
      <c r="WTM175" s="3"/>
      <c r="WTN175" s="3"/>
      <c r="WTO175" s="3"/>
      <c r="WTP175" s="3"/>
      <c r="WTQ175" s="3"/>
      <c r="WTR175" s="3"/>
      <c r="WTS175" s="3"/>
      <c r="WTT175" s="3"/>
      <c r="WTU175" s="3"/>
      <c r="WTV175" s="3"/>
      <c r="WTW175" s="3"/>
      <c r="WTX175" s="3"/>
      <c r="WTY175" s="3"/>
      <c r="WTZ175" s="3"/>
      <c r="WUA175" s="3"/>
      <c r="WUB175" s="3"/>
      <c r="WUC175" s="3"/>
      <c r="WUD175" s="3"/>
      <c r="WUE175" s="3"/>
      <c r="WUF175" s="3"/>
      <c r="WUG175" s="3"/>
      <c r="WUH175" s="3"/>
      <c r="WUI175" s="3"/>
      <c r="WUJ175" s="3"/>
      <c r="WUK175" s="3"/>
      <c r="WUL175" s="3"/>
      <c r="WUM175" s="3"/>
      <c r="WUN175" s="3"/>
      <c r="WUO175" s="3"/>
      <c r="WUP175" s="3"/>
      <c r="WUQ175" s="3"/>
      <c r="WUR175" s="3"/>
      <c r="WUS175" s="3"/>
      <c r="WUT175" s="3"/>
      <c r="WUU175" s="3"/>
      <c r="WUV175" s="3"/>
      <c r="WUW175" s="3"/>
      <c r="WUX175" s="3"/>
      <c r="WUY175" s="3"/>
      <c r="WUZ175" s="3"/>
      <c r="WVA175" s="3"/>
      <c r="WVB175" s="3"/>
      <c r="WVC175" s="3"/>
      <c r="WVD175" s="3"/>
      <c r="WVE175" s="3"/>
      <c r="WVF175" s="3"/>
      <c r="WVG175" s="3"/>
      <c r="WVH175" s="3"/>
      <c r="WVI175" s="3"/>
      <c r="WVJ175" s="3"/>
      <c r="WVK175" s="3"/>
      <c r="WVL175" s="3"/>
      <c r="WVM175" s="3"/>
      <c r="WVN175" s="3"/>
      <c r="WVO175" s="3"/>
      <c r="WVP175" s="3"/>
      <c r="WVQ175" s="3"/>
      <c r="WVR175" s="3"/>
      <c r="WVS175" s="3"/>
      <c r="WVT175" s="3"/>
      <c r="WVU175" s="3"/>
      <c r="WVV175" s="3"/>
      <c r="WVW175" s="3"/>
      <c r="WVX175" s="3"/>
      <c r="WVY175" s="3"/>
      <c r="WVZ175" s="3"/>
      <c r="WWA175" s="3"/>
      <c r="WWB175" s="3"/>
      <c r="WWC175" s="3"/>
      <c r="WWD175" s="3"/>
      <c r="WWE175" s="3"/>
      <c r="WWF175" s="3"/>
      <c r="WWG175" s="3"/>
      <c r="WWH175" s="3"/>
      <c r="WWI175" s="3"/>
      <c r="WWJ175" s="3"/>
      <c r="WWK175" s="3"/>
      <c r="WWL175" s="3"/>
      <c r="WWM175" s="3"/>
      <c r="WWN175" s="3"/>
      <c r="WWO175" s="3"/>
      <c r="WWP175" s="3"/>
      <c r="WWQ175" s="3"/>
      <c r="WWR175" s="3"/>
      <c r="WWS175" s="3"/>
      <c r="WWT175" s="3"/>
      <c r="WWU175" s="3"/>
      <c r="WWV175" s="3"/>
      <c r="WWW175" s="3"/>
      <c r="WWX175" s="3"/>
      <c r="WWY175" s="3"/>
      <c r="WWZ175" s="3"/>
      <c r="WXA175" s="3"/>
      <c r="WXB175" s="3"/>
      <c r="WXC175" s="3"/>
      <c r="WXD175" s="3"/>
      <c r="WXE175" s="3"/>
      <c r="WXF175" s="3"/>
      <c r="WXG175" s="3"/>
      <c r="WXH175" s="3"/>
      <c r="WXI175" s="3"/>
      <c r="WXJ175" s="3"/>
      <c r="WXK175" s="3"/>
      <c r="WXL175" s="3"/>
      <c r="WXM175" s="3"/>
      <c r="WXN175" s="3"/>
      <c r="WXO175" s="3"/>
      <c r="WXP175" s="3"/>
      <c r="WXQ175" s="3"/>
      <c r="WXR175" s="3"/>
      <c r="WXS175" s="3"/>
      <c r="WXT175" s="3"/>
      <c r="WXU175" s="3"/>
      <c r="WXV175" s="3"/>
      <c r="WXW175" s="3"/>
      <c r="WXX175" s="3"/>
      <c r="WXY175" s="3"/>
      <c r="WXZ175" s="3"/>
      <c r="WYA175" s="3"/>
      <c r="WYB175" s="3"/>
      <c r="WYC175" s="3"/>
      <c r="WYD175" s="3"/>
      <c r="WYE175" s="3"/>
      <c r="WYF175" s="3"/>
      <c r="WYG175" s="3"/>
      <c r="WYH175" s="3"/>
      <c r="WYI175" s="3"/>
      <c r="WYJ175" s="3"/>
      <c r="WYK175" s="3"/>
      <c r="WYL175" s="3"/>
      <c r="WYM175" s="3"/>
      <c r="WYN175" s="3"/>
      <c r="WYO175" s="3"/>
      <c r="WYP175" s="3"/>
      <c r="WYQ175" s="3"/>
      <c r="WYR175" s="3"/>
      <c r="WYS175" s="3"/>
      <c r="WYT175" s="3"/>
      <c r="WYU175" s="3"/>
      <c r="WYV175" s="3"/>
      <c r="WYW175" s="3"/>
      <c r="WYX175" s="3"/>
      <c r="WYY175" s="3"/>
      <c r="WYZ175" s="3"/>
      <c r="WZA175" s="3"/>
      <c r="WZB175" s="3"/>
      <c r="WZC175" s="3"/>
      <c r="WZD175" s="3"/>
      <c r="WZE175" s="3"/>
      <c r="WZF175" s="3"/>
      <c r="WZG175" s="3"/>
      <c r="WZH175" s="3"/>
      <c r="WZI175" s="3"/>
      <c r="WZJ175" s="3"/>
      <c r="WZK175" s="3"/>
      <c r="WZL175" s="3"/>
      <c r="WZM175" s="3"/>
      <c r="WZN175" s="3"/>
      <c r="WZO175" s="3"/>
      <c r="WZP175" s="3"/>
      <c r="WZQ175" s="3"/>
      <c r="WZR175" s="3"/>
      <c r="WZS175" s="3"/>
      <c r="WZT175" s="3"/>
      <c r="WZU175" s="3"/>
      <c r="WZV175" s="3"/>
      <c r="WZW175" s="3"/>
      <c r="WZX175" s="3"/>
      <c r="WZY175" s="3"/>
      <c r="WZZ175" s="3"/>
      <c r="XAA175" s="3"/>
      <c r="XAB175" s="3"/>
      <c r="XAC175" s="3"/>
      <c r="XAD175" s="3"/>
      <c r="XAE175" s="3"/>
      <c r="XAF175" s="3"/>
      <c r="XAG175" s="3"/>
      <c r="XAH175" s="3"/>
      <c r="XAI175" s="3"/>
      <c r="XAJ175" s="3"/>
      <c r="XAK175" s="3"/>
      <c r="XAL175" s="3"/>
      <c r="XAM175" s="3"/>
      <c r="XAN175" s="3"/>
      <c r="XAO175" s="3"/>
      <c r="XAP175" s="3"/>
      <c r="XAQ175" s="3"/>
      <c r="XAR175" s="3"/>
      <c r="XAS175" s="3"/>
      <c r="XAT175" s="3"/>
      <c r="XAU175" s="3"/>
      <c r="XAV175" s="3"/>
      <c r="XAW175" s="3"/>
      <c r="XAX175" s="3"/>
      <c r="XAY175" s="3"/>
      <c r="XAZ175" s="3"/>
      <c r="XBA175" s="3"/>
      <c r="XBB175" s="3"/>
      <c r="XBC175" s="3"/>
      <c r="XBD175" s="3"/>
      <c r="XBE175" s="3"/>
      <c r="XBF175" s="3"/>
      <c r="XBG175" s="3"/>
      <c r="XBH175" s="3"/>
      <c r="XBI175" s="3"/>
      <c r="XBJ175" s="3"/>
      <c r="XBK175" s="3"/>
      <c r="XBL175" s="3"/>
      <c r="XBM175" s="3"/>
      <c r="XBN175" s="3"/>
      <c r="XBO175" s="3"/>
      <c r="XBP175" s="3"/>
      <c r="XBQ175" s="3"/>
      <c r="XBR175" s="3"/>
      <c r="XBS175" s="3"/>
      <c r="XBT175" s="3"/>
      <c r="XBU175" s="3"/>
      <c r="XBV175" s="3"/>
      <c r="XBW175" s="3"/>
      <c r="XBX175" s="3"/>
      <c r="XBY175" s="3"/>
      <c r="XBZ175" s="3"/>
      <c r="XCA175" s="3"/>
      <c r="XCB175" s="3"/>
      <c r="XCC175" s="3"/>
      <c r="XCD175" s="3"/>
      <c r="XCE175" s="3"/>
      <c r="XCF175" s="3"/>
      <c r="XCG175" s="3"/>
      <c r="XCH175" s="3"/>
      <c r="XCI175" s="3"/>
      <c r="XCJ175" s="3"/>
      <c r="XCK175" s="3"/>
      <c r="XCL175" s="3"/>
      <c r="XCM175" s="3"/>
      <c r="XCN175" s="3"/>
      <c r="XCO175" s="3"/>
      <c r="XCP175" s="3"/>
      <c r="XCQ175" s="3"/>
      <c r="XCR175" s="3"/>
      <c r="XCS175" s="3"/>
      <c r="XCT175" s="3"/>
      <c r="XCU175" s="3"/>
      <c r="XCV175" s="3"/>
      <c r="XCW175" s="3"/>
      <c r="XCX175" s="3"/>
      <c r="XCY175" s="3"/>
      <c r="XCZ175" s="3"/>
      <c r="XDA175" s="3"/>
      <c r="XDB175" s="3"/>
      <c r="XDC175" s="3"/>
      <c r="XDD175" s="3"/>
      <c r="XDE175" s="3"/>
      <c r="XDF175" s="3"/>
      <c r="XDG175" s="3"/>
      <c r="XDH175" s="3"/>
      <c r="XDI175" s="3"/>
      <c r="XDJ175" s="3"/>
      <c r="XDK175" s="3"/>
      <c r="XDL175" s="3"/>
      <c r="XDM175" s="3"/>
      <c r="XDN175" s="3"/>
      <c r="XDO175" s="3"/>
      <c r="XDP175" s="3"/>
      <c r="XDQ175" s="3"/>
      <c r="XDR175" s="3"/>
      <c r="XDS175" s="3"/>
      <c r="XDT175" s="3"/>
      <c r="XDU175" s="3"/>
      <c r="XDV175" s="3"/>
      <c r="XDW175" s="3"/>
      <c r="XDX175" s="3"/>
      <c r="XDY175" s="3"/>
      <c r="XDZ175" s="3"/>
      <c r="XEA175" s="3"/>
      <c r="XEB175" s="3"/>
      <c r="XEC175" s="3"/>
      <c r="XED175" s="3"/>
      <c r="XEE175" s="3"/>
      <c r="XEF175" s="3"/>
      <c r="XEG175" s="3"/>
      <c r="XEH175" s="3"/>
      <c r="XEI175" s="3"/>
      <c r="XEJ175" s="3"/>
      <c r="XEK175" s="3"/>
      <c r="XEL175" s="3"/>
      <c r="XEM175" s="3"/>
      <c r="XEN175" s="3"/>
      <c r="XEO175" s="3"/>
      <c r="XEP175" s="3"/>
      <c r="XEQ175" s="3"/>
      <c r="XER175" s="3"/>
      <c r="XES175" s="3"/>
      <c r="XET175" s="3"/>
      <c r="XEU175" s="3"/>
      <c r="XEV175" s="3"/>
      <c r="XEW175" s="3"/>
      <c r="XEX175" s="3"/>
      <c r="XEY175" s="3"/>
      <c r="XEZ175" s="3"/>
      <c r="XFA175" s="3"/>
      <c r="XFB175" s="3"/>
      <c r="XFC175" s="3"/>
    </row>
    <row r="176" spans="1:1638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  <c r="AMK176" s="3"/>
      <c r="AML176" s="3"/>
      <c r="AMM176" s="3"/>
      <c r="AMN176" s="3"/>
      <c r="AMO176" s="3"/>
      <c r="AMP176" s="3"/>
      <c r="AMQ176" s="3"/>
      <c r="AMR176" s="3"/>
      <c r="AMS176" s="3"/>
      <c r="AMT176" s="3"/>
      <c r="AMU176" s="3"/>
      <c r="AMV176" s="3"/>
      <c r="AMW176" s="3"/>
      <c r="AMX176" s="3"/>
      <c r="AMY176" s="3"/>
      <c r="AMZ176" s="3"/>
      <c r="ANA176" s="3"/>
      <c r="ANB176" s="3"/>
      <c r="ANC176" s="3"/>
      <c r="AND176" s="3"/>
      <c r="ANE176" s="3"/>
      <c r="ANF176" s="3"/>
      <c r="ANG176" s="3"/>
      <c r="ANH176" s="3"/>
      <c r="ANI176" s="3"/>
      <c r="ANJ176" s="3"/>
      <c r="ANK176" s="3"/>
      <c r="ANL176" s="3"/>
      <c r="ANM176" s="3"/>
      <c r="ANN176" s="3"/>
      <c r="ANO176" s="3"/>
      <c r="ANP176" s="3"/>
      <c r="ANQ176" s="3"/>
      <c r="ANR176" s="3"/>
      <c r="ANS176" s="3"/>
      <c r="ANT176" s="3"/>
      <c r="ANU176" s="3"/>
      <c r="ANV176" s="3"/>
      <c r="ANW176" s="3"/>
      <c r="ANX176" s="3"/>
      <c r="ANY176" s="3"/>
      <c r="ANZ176" s="3"/>
      <c r="AOA176" s="3"/>
      <c r="AOB176" s="3"/>
      <c r="AOC176" s="3"/>
      <c r="AOD176" s="3"/>
      <c r="AOE176" s="3"/>
      <c r="AOF176" s="3"/>
      <c r="AOG176" s="3"/>
      <c r="AOH176" s="3"/>
      <c r="AOI176" s="3"/>
      <c r="AOJ176" s="3"/>
      <c r="AOK176" s="3"/>
      <c r="AOL176" s="3"/>
      <c r="AOM176" s="3"/>
      <c r="AON176" s="3"/>
      <c r="AOO176" s="3"/>
      <c r="AOP176" s="3"/>
      <c r="AOQ176" s="3"/>
      <c r="AOR176" s="3"/>
      <c r="AOS176" s="3"/>
      <c r="AOT176" s="3"/>
      <c r="AOU176" s="3"/>
      <c r="AOV176" s="3"/>
      <c r="AOW176" s="3"/>
      <c r="AOX176" s="3"/>
      <c r="AOY176" s="3"/>
      <c r="AOZ176" s="3"/>
      <c r="APA176" s="3"/>
      <c r="APB176" s="3"/>
      <c r="APC176" s="3"/>
      <c r="APD176" s="3"/>
      <c r="APE176" s="3"/>
      <c r="APF176" s="3"/>
      <c r="APG176" s="3"/>
      <c r="APH176" s="3"/>
      <c r="API176" s="3"/>
      <c r="APJ176" s="3"/>
      <c r="APK176" s="3"/>
      <c r="APL176" s="3"/>
      <c r="APM176" s="3"/>
      <c r="APN176" s="3"/>
      <c r="APO176" s="3"/>
      <c r="APP176" s="3"/>
      <c r="APQ176" s="3"/>
      <c r="APR176" s="3"/>
      <c r="APS176" s="3"/>
      <c r="APT176" s="3"/>
      <c r="APU176" s="3"/>
      <c r="APV176" s="3"/>
      <c r="APW176" s="3"/>
      <c r="APX176" s="3"/>
      <c r="APY176" s="3"/>
      <c r="APZ176" s="3"/>
      <c r="AQA176" s="3"/>
      <c r="AQB176" s="3"/>
      <c r="AQC176" s="3"/>
      <c r="AQD176" s="3"/>
      <c r="AQE176" s="3"/>
      <c r="AQF176" s="3"/>
      <c r="AQG176" s="3"/>
      <c r="AQH176" s="3"/>
      <c r="AQI176" s="3"/>
      <c r="AQJ176" s="3"/>
      <c r="AQK176" s="3"/>
      <c r="AQL176" s="3"/>
      <c r="AQM176" s="3"/>
      <c r="AQN176" s="3"/>
      <c r="AQO176" s="3"/>
      <c r="AQP176" s="3"/>
      <c r="AQQ176" s="3"/>
      <c r="AQR176" s="3"/>
      <c r="AQS176" s="3"/>
      <c r="AQT176" s="3"/>
      <c r="AQU176" s="3"/>
      <c r="AQV176" s="3"/>
      <c r="AQW176" s="3"/>
      <c r="AQX176" s="3"/>
      <c r="AQY176" s="3"/>
      <c r="AQZ176" s="3"/>
      <c r="ARA176" s="3"/>
      <c r="ARB176" s="3"/>
      <c r="ARC176" s="3"/>
      <c r="ARD176" s="3"/>
      <c r="ARE176" s="3"/>
      <c r="ARF176" s="3"/>
      <c r="ARG176" s="3"/>
      <c r="ARH176" s="3"/>
      <c r="ARI176" s="3"/>
      <c r="ARJ176" s="3"/>
      <c r="ARK176" s="3"/>
      <c r="ARL176" s="3"/>
      <c r="ARM176" s="3"/>
      <c r="ARN176" s="3"/>
      <c r="ARO176" s="3"/>
      <c r="ARP176" s="3"/>
      <c r="ARQ176" s="3"/>
      <c r="ARR176" s="3"/>
      <c r="ARS176" s="3"/>
      <c r="ART176" s="3"/>
      <c r="ARU176" s="3"/>
      <c r="ARV176" s="3"/>
      <c r="ARW176" s="3"/>
      <c r="ARX176" s="3"/>
      <c r="ARY176" s="3"/>
      <c r="ARZ176" s="3"/>
      <c r="ASA176" s="3"/>
      <c r="ASB176" s="3"/>
      <c r="ASC176" s="3"/>
      <c r="ASD176" s="3"/>
      <c r="ASE176" s="3"/>
      <c r="ASF176" s="3"/>
      <c r="ASG176" s="3"/>
      <c r="ASH176" s="3"/>
      <c r="ASI176" s="3"/>
      <c r="ASJ176" s="3"/>
      <c r="ASK176" s="3"/>
      <c r="ASL176" s="3"/>
      <c r="ASM176" s="3"/>
      <c r="ASN176" s="3"/>
      <c r="ASO176" s="3"/>
      <c r="ASP176" s="3"/>
      <c r="ASQ176" s="3"/>
      <c r="ASR176" s="3"/>
      <c r="ASS176" s="3"/>
      <c r="AST176" s="3"/>
      <c r="ASU176" s="3"/>
      <c r="ASV176" s="3"/>
      <c r="ASW176" s="3"/>
      <c r="ASX176" s="3"/>
      <c r="ASY176" s="3"/>
      <c r="ASZ176" s="3"/>
      <c r="ATA176" s="3"/>
      <c r="ATB176" s="3"/>
      <c r="ATC176" s="3"/>
      <c r="ATD176" s="3"/>
      <c r="ATE176" s="3"/>
      <c r="ATF176" s="3"/>
      <c r="ATG176" s="3"/>
      <c r="ATH176" s="3"/>
      <c r="ATI176" s="3"/>
      <c r="ATJ176" s="3"/>
      <c r="ATK176" s="3"/>
      <c r="ATL176" s="3"/>
      <c r="ATM176" s="3"/>
      <c r="ATN176" s="3"/>
      <c r="ATO176" s="3"/>
      <c r="ATP176" s="3"/>
      <c r="ATQ176" s="3"/>
      <c r="ATR176" s="3"/>
      <c r="ATS176" s="3"/>
      <c r="ATT176" s="3"/>
      <c r="ATU176" s="3"/>
      <c r="ATV176" s="3"/>
      <c r="ATW176" s="3"/>
      <c r="ATX176" s="3"/>
      <c r="ATY176" s="3"/>
      <c r="ATZ176" s="3"/>
      <c r="AUA176" s="3"/>
      <c r="AUB176" s="3"/>
      <c r="AUC176" s="3"/>
      <c r="AUD176" s="3"/>
      <c r="AUE176" s="3"/>
      <c r="AUF176" s="3"/>
      <c r="AUG176" s="3"/>
      <c r="AUH176" s="3"/>
      <c r="AUI176" s="3"/>
      <c r="AUJ176" s="3"/>
      <c r="AUK176" s="3"/>
      <c r="AUL176" s="3"/>
      <c r="AUM176" s="3"/>
      <c r="AUN176" s="3"/>
      <c r="AUO176" s="3"/>
      <c r="AUP176" s="3"/>
      <c r="AUQ176" s="3"/>
      <c r="AUR176" s="3"/>
      <c r="AUS176" s="3"/>
      <c r="AUT176" s="3"/>
      <c r="AUU176" s="3"/>
      <c r="AUV176" s="3"/>
      <c r="AUW176" s="3"/>
      <c r="AUX176" s="3"/>
      <c r="AUY176" s="3"/>
      <c r="AUZ176" s="3"/>
      <c r="AVA176" s="3"/>
      <c r="AVB176" s="3"/>
      <c r="AVC176" s="3"/>
      <c r="AVD176" s="3"/>
      <c r="AVE176" s="3"/>
      <c r="AVF176" s="3"/>
      <c r="AVG176" s="3"/>
      <c r="AVH176" s="3"/>
      <c r="AVI176" s="3"/>
      <c r="AVJ176" s="3"/>
      <c r="AVK176" s="3"/>
      <c r="AVL176" s="3"/>
      <c r="AVM176" s="3"/>
      <c r="AVN176" s="3"/>
      <c r="AVO176" s="3"/>
      <c r="AVP176" s="3"/>
      <c r="AVQ176" s="3"/>
      <c r="AVR176" s="3"/>
      <c r="AVS176" s="3"/>
      <c r="AVT176" s="3"/>
      <c r="AVU176" s="3"/>
      <c r="AVV176" s="3"/>
      <c r="AVW176" s="3"/>
      <c r="AVX176" s="3"/>
      <c r="AVY176" s="3"/>
      <c r="AVZ176" s="3"/>
      <c r="AWA176" s="3"/>
      <c r="AWB176" s="3"/>
      <c r="AWC176" s="3"/>
      <c r="AWD176" s="3"/>
      <c r="AWE176" s="3"/>
      <c r="AWF176" s="3"/>
      <c r="AWG176" s="3"/>
      <c r="AWH176" s="3"/>
      <c r="AWI176" s="3"/>
      <c r="AWJ176" s="3"/>
      <c r="AWK176" s="3"/>
      <c r="AWL176" s="3"/>
      <c r="AWM176" s="3"/>
      <c r="AWN176" s="3"/>
      <c r="AWO176" s="3"/>
      <c r="AWP176" s="3"/>
      <c r="AWQ176" s="3"/>
      <c r="AWR176" s="3"/>
      <c r="AWS176" s="3"/>
      <c r="AWT176" s="3"/>
      <c r="AWU176" s="3"/>
      <c r="AWV176" s="3"/>
      <c r="AWW176" s="3"/>
      <c r="AWX176" s="3"/>
      <c r="AWY176" s="3"/>
      <c r="AWZ176" s="3"/>
      <c r="AXA176" s="3"/>
      <c r="AXB176" s="3"/>
      <c r="AXC176" s="3"/>
      <c r="AXD176" s="3"/>
      <c r="AXE176" s="3"/>
      <c r="AXF176" s="3"/>
      <c r="AXG176" s="3"/>
      <c r="AXH176" s="3"/>
      <c r="AXI176" s="3"/>
      <c r="AXJ176" s="3"/>
      <c r="AXK176" s="3"/>
      <c r="AXL176" s="3"/>
      <c r="AXM176" s="3"/>
      <c r="AXN176" s="3"/>
      <c r="AXO176" s="3"/>
      <c r="AXP176" s="3"/>
      <c r="AXQ176" s="3"/>
      <c r="AXR176" s="3"/>
      <c r="AXS176" s="3"/>
      <c r="AXT176" s="3"/>
      <c r="AXU176" s="3"/>
      <c r="AXV176" s="3"/>
      <c r="AXW176" s="3"/>
      <c r="AXX176" s="3"/>
      <c r="AXY176" s="3"/>
      <c r="AXZ176" s="3"/>
      <c r="AYA176" s="3"/>
      <c r="AYB176" s="3"/>
      <c r="AYC176" s="3"/>
      <c r="AYD176" s="3"/>
      <c r="AYE176" s="3"/>
      <c r="AYF176" s="3"/>
      <c r="AYG176" s="3"/>
      <c r="AYH176" s="3"/>
      <c r="AYI176" s="3"/>
      <c r="AYJ176" s="3"/>
      <c r="AYK176" s="3"/>
      <c r="AYL176" s="3"/>
      <c r="AYM176" s="3"/>
      <c r="AYN176" s="3"/>
      <c r="AYO176" s="3"/>
      <c r="AYP176" s="3"/>
      <c r="AYQ176" s="3"/>
      <c r="AYR176" s="3"/>
      <c r="AYS176" s="3"/>
      <c r="AYT176" s="3"/>
      <c r="AYU176" s="3"/>
      <c r="AYV176" s="3"/>
      <c r="AYW176" s="3"/>
      <c r="AYX176" s="3"/>
      <c r="AYY176" s="3"/>
      <c r="AYZ176" s="3"/>
      <c r="AZA176" s="3"/>
      <c r="AZB176" s="3"/>
      <c r="AZC176" s="3"/>
      <c r="AZD176" s="3"/>
      <c r="AZE176" s="3"/>
      <c r="AZF176" s="3"/>
      <c r="AZG176" s="3"/>
      <c r="AZH176" s="3"/>
      <c r="AZI176" s="3"/>
      <c r="AZJ176" s="3"/>
      <c r="AZK176" s="3"/>
      <c r="AZL176" s="3"/>
      <c r="AZM176" s="3"/>
      <c r="AZN176" s="3"/>
      <c r="AZO176" s="3"/>
      <c r="AZP176" s="3"/>
      <c r="AZQ176" s="3"/>
      <c r="AZR176" s="3"/>
      <c r="AZS176" s="3"/>
      <c r="AZT176" s="3"/>
      <c r="AZU176" s="3"/>
      <c r="AZV176" s="3"/>
      <c r="AZW176" s="3"/>
      <c r="AZX176" s="3"/>
      <c r="AZY176" s="3"/>
      <c r="AZZ176" s="3"/>
      <c r="BAA176" s="3"/>
      <c r="BAB176" s="3"/>
      <c r="BAC176" s="3"/>
      <c r="BAD176" s="3"/>
      <c r="BAE176" s="3"/>
      <c r="BAF176" s="3"/>
      <c r="BAG176" s="3"/>
      <c r="BAH176" s="3"/>
      <c r="BAI176" s="3"/>
      <c r="BAJ176" s="3"/>
      <c r="BAK176" s="3"/>
      <c r="BAL176" s="3"/>
      <c r="BAM176" s="3"/>
      <c r="BAN176" s="3"/>
      <c r="BAO176" s="3"/>
      <c r="BAP176" s="3"/>
      <c r="BAQ176" s="3"/>
      <c r="BAR176" s="3"/>
      <c r="BAS176" s="3"/>
      <c r="BAT176" s="3"/>
      <c r="BAU176" s="3"/>
      <c r="BAV176" s="3"/>
      <c r="BAW176" s="3"/>
      <c r="BAX176" s="3"/>
      <c r="BAY176" s="3"/>
      <c r="BAZ176" s="3"/>
      <c r="BBA176" s="3"/>
      <c r="BBB176" s="3"/>
      <c r="BBC176" s="3"/>
      <c r="BBD176" s="3"/>
      <c r="BBE176" s="3"/>
      <c r="BBF176" s="3"/>
      <c r="BBG176" s="3"/>
      <c r="BBH176" s="3"/>
      <c r="BBI176" s="3"/>
      <c r="BBJ176" s="3"/>
      <c r="BBK176" s="3"/>
      <c r="BBL176" s="3"/>
      <c r="BBM176" s="3"/>
      <c r="BBN176" s="3"/>
      <c r="BBO176" s="3"/>
      <c r="BBP176" s="3"/>
      <c r="BBQ176" s="3"/>
      <c r="BBR176" s="3"/>
      <c r="BBS176" s="3"/>
      <c r="BBT176" s="3"/>
      <c r="BBU176" s="3"/>
      <c r="BBV176" s="3"/>
      <c r="BBW176" s="3"/>
      <c r="BBX176" s="3"/>
      <c r="BBY176" s="3"/>
      <c r="BBZ176" s="3"/>
      <c r="BCA176" s="3"/>
      <c r="BCB176" s="3"/>
      <c r="BCC176" s="3"/>
      <c r="BCD176" s="3"/>
      <c r="BCE176" s="3"/>
      <c r="BCF176" s="3"/>
      <c r="BCG176" s="3"/>
      <c r="BCH176" s="3"/>
      <c r="BCI176" s="3"/>
      <c r="BCJ176" s="3"/>
      <c r="BCK176" s="3"/>
      <c r="BCL176" s="3"/>
      <c r="BCM176" s="3"/>
      <c r="BCN176" s="3"/>
      <c r="BCO176" s="3"/>
      <c r="BCP176" s="3"/>
      <c r="BCQ176" s="3"/>
      <c r="BCR176" s="3"/>
      <c r="BCS176" s="3"/>
      <c r="BCT176" s="3"/>
      <c r="BCU176" s="3"/>
      <c r="BCV176" s="3"/>
      <c r="BCW176" s="3"/>
      <c r="BCX176" s="3"/>
      <c r="BCY176" s="3"/>
      <c r="BCZ176" s="3"/>
      <c r="BDA176" s="3"/>
      <c r="BDB176" s="3"/>
      <c r="BDC176" s="3"/>
      <c r="BDD176" s="3"/>
      <c r="BDE176" s="3"/>
      <c r="BDF176" s="3"/>
      <c r="BDG176" s="3"/>
      <c r="BDH176" s="3"/>
      <c r="BDI176" s="3"/>
      <c r="BDJ176" s="3"/>
      <c r="BDK176" s="3"/>
      <c r="BDL176" s="3"/>
      <c r="BDM176" s="3"/>
      <c r="BDN176" s="3"/>
      <c r="BDO176" s="3"/>
      <c r="BDP176" s="3"/>
      <c r="BDQ176" s="3"/>
      <c r="BDR176" s="3"/>
      <c r="BDS176" s="3"/>
      <c r="BDT176" s="3"/>
      <c r="BDU176" s="3"/>
      <c r="BDV176" s="3"/>
      <c r="BDW176" s="3"/>
      <c r="BDX176" s="3"/>
      <c r="BDY176" s="3"/>
      <c r="BDZ176" s="3"/>
      <c r="BEA176" s="3"/>
      <c r="BEB176" s="3"/>
      <c r="BEC176" s="3"/>
      <c r="BED176" s="3"/>
      <c r="BEE176" s="3"/>
      <c r="BEF176" s="3"/>
      <c r="BEG176" s="3"/>
      <c r="BEH176" s="3"/>
      <c r="BEI176" s="3"/>
      <c r="BEJ176" s="3"/>
      <c r="BEK176" s="3"/>
      <c r="BEL176" s="3"/>
      <c r="BEM176" s="3"/>
      <c r="BEN176" s="3"/>
      <c r="BEO176" s="3"/>
      <c r="BEP176" s="3"/>
      <c r="BEQ176" s="3"/>
      <c r="BER176" s="3"/>
      <c r="BES176" s="3"/>
      <c r="BET176" s="3"/>
      <c r="BEU176" s="3"/>
      <c r="BEV176" s="3"/>
      <c r="BEW176" s="3"/>
      <c r="BEX176" s="3"/>
      <c r="BEY176" s="3"/>
      <c r="BEZ176" s="3"/>
      <c r="BFA176" s="3"/>
      <c r="BFB176" s="3"/>
      <c r="BFC176" s="3"/>
      <c r="BFD176" s="3"/>
      <c r="BFE176" s="3"/>
      <c r="BFF176" s="3"/>
      <c r="BFG176" s="3"/>
      <c r="BFH176" s="3"/>
      <c r="BFI176" s="3"/>
      <c r="BFJ176" s="3"/>
      <c r="BFK176" s="3"/>
      <c r="BFL176" s="3"/>
      <c r="BFM176" s="3"/>
      <c r="BFN176" s="3"/>
      <c r="BFO176" s="3"/>
      <c r="BFP176" s="3"/>
      <c r="BFQ176" s="3"/>
      <c r="BFR176" s="3"/>
      <c r="BFS176" s="3"/>
      <c r="BFT176" s="3"/>
      <c r="BFU176" s="3"/>
      <c r="BFV176" s="3"/>
      <c r="BFW176" s="3"/>
      <c r="BFX176" s="3"/>
      <c r="BFY176" s="3"/>
      <c r="BFZ176" s="3"/>
      <c r="BGA176" s="3"/>
      <c r="BGB176" s="3"/>
      <c r="BGC176" s="3"/>
      <c r="BGD176" s="3"/>
      <c r="BGE176" s="3"/>
      <c r="BGF176" s="3"/>
      <c r="BGG176" s="3"/>
      <c r="BGH176" s="3"/>
      <c r="BGI176" s="3"/>
      <c r="BGJ176" s="3"/>
      <c r="BGK176" s="3"/>
      <c r="BGL176" s="3"/>
      <c r="BGM176" s="3"/>
      <c r="BGN176" s="3"/>
      <c r="BGO176" s="3"/>
      <c r="BGP176" s="3"/>
      <c r="BGQ176" s="3"/>
      <c r="BGR176" s="3"/>
      <c r="BGS176" s="3"/>
      <c r="BGT176" s="3"/>
      <c r="BGU176" s="3"/>
      <c r="BGV176" s="3"/>
      <c r="BGW176" s="3"/>
      <c r="BGX176" s="3"/>
      <c r="BGY176" s="3"/>
      <c r="BGZ176" s="3"/>
      <c r="BHA176" s="3"/>
      <c r="BHB176" s="3"/>
      <c r="BHC176" s="3"/>
      <c r="BHD176" s="3"/>
      <c r="BHE176" s="3"/>
      <c r="BHF176" s="3"/>
      <c r="BHG176" s="3"/>
      <c r="BHH176" s="3"/>
      <c r="BHI176" s="3"/>
      <c r="BHJ176" s="3"/>
      <c r="BHK176" s="3"/>
      <c r="BHL176" s="3"/>
      <c r="BHM176" s="3"/>
      <c r="BHN176" s="3"/>
      <c r="BHO176" s="3"/>
      <c r="BHP176" s="3"/>
      <c r="BHQ176" s="3"/>
      <c r="BHR176" s="3"/>
      <c r="BHS176" s="3"/>
      <c r="BHT176" s="3"/>
      <c r="BHU176" s="3"/>
      <c r="BHV176" s="3"/>
      <c r="BHW176" s="3"/>
      <c r="BHX176" s="3"/>
      <c r="BHY176" s="3"/>
      <c r="BHZ176" s="3"/>
      <c r="BIA176" s="3"/>
      <c r="BIB176" s="3"/>
      <c r="BIC176" s="3"/>
      <c r="BID176" s="3"/>
      <c r="BIE176" s="3"/>
      <c r="BIF176" s="3"/>
      <c r="BIG176" s="3"/>
      <c r="BIH176" s="3"/>
      <c r="BII176" s="3"/>
      <c r="BIJ176" s="3"/>
      <c r="BIK176" s="3"/>
      <c r="BIL176" s="3"/>
      <c r="BIM176" s="3"/>
      <c r="BIN176" s="3"/>
      <c r="BIO176" s="3"/>
      <c r="BIP176" s="3"/>
      <c r="BIQ176" s="3"/>
      <c r="BIR176" s="3"/>
      <c r="BIS176" s="3"/>
      <c r="BIT176" s="3"/>
      <c r="BIU176" s="3"/>
      <c r="BIV176" s="3"/>
      <c r="BIW176" s="3"/>
      <c r="BIX176" s="3"/>
      <c r="BIY176" s="3"/>
      <c r="BIZ176" s="3"/>
      <c r="BJA176" s="3"/>
      <c r="BJB176" s="3"/>
      <c r="BJC176" s="3"/>
      <c r="BJD176" s="3"/>
      <c r="BJE176" s="3"/>
      <c r="BJF176" s="3"/>
      <c r="BJG176" s="3"/>
      <c r="BJH176" s="3"/>
      <c r="BJI176" s="3"/>
      <c r="BJJ176" s="3"/>
      <c r="BJK176" s="3"/>
      <c r="BJL176" s="3"/>
      <c r="BJM176" s="3"/>
      <c r="BJN176" s="3"/>
      <c r="BJO176" s="3"/>
      <c r="BJP176" s="3"/>
      <c r="BJQ176" s="3"/>
      <c r="BJR176" s="3"/>
      <c r="BJS176" s="3"/>
      <c r="BJT176" s="3"/>
      <c r="BJU176" s="3"/>
      <c r="BJV176" s="3"/>
      <c r="BJW176" s="3"/>
      <c r="BJX176" s="3"/>
      <c r="BJY176" s="3"/>
      <c r="BJZ176" s="3"/>
      <c r="BKA176" s="3"/>
      <c r="BKB176" s="3"/>
      <c r="BKC176" s="3"/>
      <c r="BKD176" s="3"/>
      <c r="BKE176" s="3"/>
      <c r="BKF176" s="3"/>
      <c r="BKG176" s="3"/>
      <c r="BKH176" s="3"/>
      <c r="BKI176" s="3"/>
      <c r="BKJ176" s="3"/>
      <c r="BKK176" s="3"/>
      <c r="BKL176" s="3"/>
      <c r="BKM176" s="3"/>
      <c r="BKN176" s="3"/>
      <c r="BKO176" s="3"/>
      <c r="BKP176" s="3"/>
      <c r="BKQ176" s="3"/>
      <c r="BKR176" s="3"/>
      <c r="BKS176" s="3"/>
      <c r="BKT176" s="3"/>
      <c r="BKU176" s="3"/>
      <c r="BKV176" s="3"/>
      <c r="BKW176" s="3"/>
      <c r="BKX176" s="3"/>
      <c r="BKY176" s="3"/>
      <c r="BKZ176" s="3"/>
      <c r="BLA176" s="3"/>
      <c r="BLB176" s="3"/>
      <c r="BLC176" s="3"/>
      <c r="BLD176" s="3"/>
      <c r="BLE176" s="3"/>
      <c r="BLF176" s="3"/>
      <c r="BLG176" s="3"/>
      <c r="BLH176" s="3"/>
      <c r="BLI176" s="3"/>
      <c r="BLJ176" s="3"/>
      <c r="BLK176" s="3"/>
      <c r="BLL176" s="3"/>
      <c r="BLM176" s="3"/>
      <c r="BLN176" s="3"/>
      <c r="BLO176" s="3"/>
      <c r="BLP176" s="3"/>
      <c r="BLQ176" s="3"/>
      <c r="BLR176" s="3"/>
      <c r="BLS176" s="3"/>
      <c r="BLT176" s="3"/>
      <c r="BLU176" s="3"/>
      <c r="BLV176" s="3"/>
      <c r="BLW176" s="3"/>
      <c r="BLX176" s="3"/>
      <c r="BLY176" s="3"/>
      <c r="BLZ176" s="3"/>
      <c r="BMA176" s="3"/>
      <c r="BMB176" s="3"/>
      <c r="BMC176" s="3"/>
      <c r="BMD176" s="3"/>
      <c r="BME176" s="3"/>
      <c r="BMF176" s="3"/>
      <c r="BMG176" s="3"/>
      <c r="BMH176" s="3"/>
      <c r="BMI176" s="3"/>
      <c r="BMJ176" s="3"/>
      <c r="BMK176" s="3"/>
      <c r="BML176" s="3"/>
      <c r="BMM176" s="3"/>
      <c r="BMN176" s="3"/>
      <c r="BMO176" s="3"/>
      <c r="BMP176" s="3"/>
      <c r="BMQ176" s="3"/>
      <c r="BMR176" s="3"/>
      <c r="BMS176" s="3"/>
      <c r="BMT176" s="3"/>
      <c r="BMU176" s="3"/>
      <c r="BMV176" s="3"/>
      <c r="BMW176" s="3"/>
      <c r="BMX176" s="3"/>
      <c r="BMY176" s="3"/>
      <c r="BMZ176" s="3"/>
      <c r="BNA176" s="3"/>
      <c r="BNB176" s="3"/>
      <c r="BNC176" s="3"/>
      <c r="BND176" s="3"/>
      <c r="BNE176" s="3"/>
      <c r="BNF176" s="3"/>
      <c r="BNG176" s="3"/>
      <c r="BNH176" s="3"/>
      <c r="BNI176" s="3"/>
      <c r="BNJ176" s="3"/>
      <c r="BNK176" s="3"/>
      <c r="BNL176" s="3"/>
      <c r="BNM176" s="3"/>
      <c r="BNN176" s="3"/>
      <c r="BNO176" s="3"/>
      <c r="BNP176" s="3"/>
      <c r="BNQ176" s="3"/>
      <c r="BNR176" s="3"/>
      <c r="BNS176" s="3"/>
      <c r="BNT176" s="3"/>
      <c r="BNU176" s="3"/>
      <c r="BNV176" s="3"/>
      <c r="BNW176" s="3"/>
      <c r="BNX176" s="3"/>
      <c r="BNY176" s="3"/>
      <c r="BNZ176" s="3"/>
      <c r="BOA176" s="3"/>
      <c r="BOB176" s="3"/>
      <c r="BOC176" s="3"/>
      <c r="BOD176" s="3"/>
      <c r="BOE176" s="3"/>
      <c r="BOF176" s="3"/>
      <c r="BOG176" s="3"/>
      <c r="BOH176" s="3"/>
      <c r="BOI176" s="3"/>
      <c r="BOJ176" s="3"/>
      <c r="BOK176" s="3"/>
      <c r="BOL176" s="3"/>
      <c r="BOM176" s="3"/>
      <c r="BON176" s="3"/>
      <c r="BOO176" s="3"/>
      <c r="BOP176" s="3"/>
      <c r="BOQ176" s="3"/>
      <c r="BOR176" s="3"/>
      <c r="BOS176" s="3"/>
      <c r="BOT176" s="3"/>
      <c r="BOU176" s="3"/>
      <c r="BOV176" s="3"/>
      <c r="BOW176" s="3"/>
      <c r="BOX176" s="3"/>
      <c r="BOY176" s="3"/>
      <c r="BOZ176" s="3"/>
      <c r="BPA176" s="3"/>
      <c r="BPB176" s="3"/>
      <c r="BPC176" s="3"/>
      <c r="BPD176" s="3"/>
      <c r="BPE176" s="3"/>
      <c r="BPF176" s="3"/>
      <c r="BPG176" s="3"/>
      <c r="BPH176" s="3"/>
      <c r="BPI176" s="3"/>
      <c r="BPJ176" s="3"/>
      <c r="BPK176" s="3"/>
      <c r="BPL176" s="3"/>
      <c r="BPM176" s="3"/>
      <c r="BPN176" s="3"/>
      <c r="BPO176" s="3"/>
      <c r="BPP176" s="3"/>
      <c r="BPQ176" s="3"/>
      <c r="BPR176" s="3"/>
      <c r="BPS176" s="3"/>
      <c r="BPT176" s="3"/>
      <c r="BPU176" s="3"/>
      <c r="BPV176" s="3"/>
      <c r="BPW176" s="3"/>
      <c r="BPX176" s="3"/>
      <c r="BPY176" s="3"/>
      <c r="BPZ176" s="3"/>
      <c r="BQA176" s="3"/>
      <c r="BQB176" s="3"/>
      <c r="BQC176" s="3"/>
      <c r="BQD176" s="3"/>
      <c r="BQE176" s="3"/>
      <c r="BQF176" s="3"/>
      <c r="BQG176" s="3"/>
      <c r="BQH176" s="3"/>
      <c r="BQI176" s="3"/>
      <c r="BQJ176" s="3"/>
      <c r="BQK176" s="3"/>
      <c r="BQL176" s="3"/>
      <c r="BQM176" s="3"/>
      <c r="BQN176" s="3"/>
      <c r="BQO176" s="3"/>
      <c r="BQP176" s="3"/>
      <c r="BQQ176" s="3"/>
      <c r="BQR176" s="3"/>
      <c r="BQS176" s="3"/>
      <c r="BQT176" s="3"/>
      <c r="BQU176" s="3"/>
      <c r="BQV176" s="3"/>
      <c r="BQW176" s="3"/>
      <c r="BQX176" s="3"/>
      <c r="BQY176" s="3"/>
      <c r="BQZ176" s="3"/>
      <c r="BRA176" s="3"/>
      <c r="BRB176" s="3"/>
      <c r="BRC176" s="3"/>
      <c r="BRD176" s="3"/>
      <c r="BRE176" s="3"/>
      <c r="BRF176" s="3"/>
      <c r="BRG176" s="3"/>
      <c r="BRH176" s="3"/>
      <c r="BRI176" s="3"/>
      <c r="BRJ176" s="3"/>
      <c r="BRK176" s="3"/>
      <c r="BRL176" s="3"/>
      <c r="BRM176" s="3"/>
      <c r="BRN176" s="3"/>
      <c r="BRO176" s="3"/>
      <c r="BRP176" s="3"/>
      <c r="BRQ176" s="3"/>
      <c r="BRR176" s="3"/>
      <c r="BRS176" s="3"/>
      <c r="BRT176" s="3"/>
      <c r="BRU176" s="3"/>
      <c r="BRV176" s="3"/>
      <c r="BRW176" s="3"/>
      <c r="BRX176" s="3"/>
      <c r="BRY176" s="3"/>
      <c r="BRZ176" s="3"/>
      <c r="BSA176" s="3"/>
      <c r="BSB176" s="3"/>
      <c r="BSC176" s="3"/>
      <c r="BSD176" s="3"/>
      <c r="BSE176" s="3"/>
      <c r="BSF176" s="3"/>
      <c r="BSG176" s="3"/>
      <c r="BSH176" s="3"/>
      <c r="BSI176" s="3"/>
      <c r="BSJ176" s="3"/>
      <c r="BSK176" s="3"/>
      <c r="BSL176" s="3"/>
      <c r="BSM176" s="3"/>
      <c r="BSN176" s="3"/>
      <c r="BSO176" s="3"/>
      <c r="BSP176" s="3"/>
      <c r="BSQ176" s="3"/>
      <c r="BSR176" s="3"/>
      <c r="BSS176" s="3"/>
      <c r="BST176" s="3"/>
      <c r="BSU176" s="3"/>
      <c r="BSV176" s="3"/>
      <c r="BSW176" s="3"/>
      <c r="BSX176" s="3"/>
      <c r="BSY176" s="3"/>
      <c r="BSZ176" s="3"/>
      <c r="BTA176" s="3"/>
      <c r="BTB176" s="3"/>
      <c r="BTC176" s="3"/>
      <c r="BTD176" s="3"/>
      <c r="BTE176" s="3"/>
      <c r="BTF176" s="3"/>
      <c r="BTG176" s="3"/>
      <c r="BTH176" s="3"/>
      <c r="BTI176" s="3"/>
      <c r="BTJ176" s="3"/>
      <c r="BTK176" s="3"/>
      <c r="BTL176" s="3"/>
      <c r="BTM176" s="3"/>
      <c r="BTN176" s="3"/>
      <c r="BTO176" s="3"/>
      <c r="BTP176" s="3"/>
      <c r="BTQ176" s="3"/>
      <c r="BTR176" s="3"/>
      <c r="BTS176" s="3"/>
      <c r="BTT176" s="3"/>
      <c r="BTU176" s="3"/>
      <c r="BTV176" s="3"/>
      <c r="BTW176" s="3"/>
      <c r="BTX176" s="3"/>
      <c r="BTY176" s="3"/>
      <c r="BTZ176" s="3"/>
      <c r="BUA176" s="3"/>
      <c r="BUB176" s="3"/>
      <c r="BUC176" s="3"/>
      <c r="BUD176" s="3"/>
      <c r="BUE176" s="3"/>
      <c r="BUF176" s="3"/>
      <c r="BUG176" s="3"/>
      <c r="BUH176" s="3"/>
      <c r="BUI176" s="3"/>
      <c r="BUJ176" s="3"/>
      <c r="BUK176" s="3"/>
      <c r="BUL176" s="3"/>
      <c r="BUM176" s="3"/>
      <c r="BUN176" s="3"/>
      <c r="BUO176" s="3"/>
      <c r="BUP176" s="3"/>
      <c r="BUQ176" s="3"/>
      <c r="BUR176" s="3"/>
      <c r="BUS176" s="3"/>
      <c r="BUT176" s="3"/>
      <c r="BUU176" s="3"/>
      <c r="BUV176" s="3"/>
      <c r="BUW176" s="3"/>
      <c r="BUX176" s="3"/>
      <c r="BUY176" s="3"/>
      <c r="BUZ176" s="3"/>
      <c r="BVA176" s="3"/>
      <c r="BVB176" s="3"/>
      <c r="BVC176" s="3"/>
      <c r="BVD176" s="3"/>
      <c r="BVE176" s="3"/>
      <c r="BVF176" s="3"/>
      <c r="BVG176" s="3"/>
      <c r="BVH176" s="3"/>
      <c r="BVI176" s="3"/>
      <c r="BVJ176" s="3"/>
      <c r="BVK176" s="3"/>
      <c r="BVL176" s="3"/>
      <c r="BVM176" s="3"/>
      <c r="BVN176" s="3"/>
      <c r="BVO176" s="3"/>
      <c r="BVP176" s="3"/>
      <c r="BVQ176" s="3"/>
      <c r="BVR176" s="3"/>
      <c r="BVS176" s="3"/>
      <c r="BVT176" s="3"/>
      <c r="BVU176" s="3"/>
      <c r="BVV176" s="3"/>
      <c r="BVW176" s="3"/>
      <c r="BVX176" s="3"/>
      <c r="BVY176" s="3"/>
      <c r="BVZ176" s="3"/>
      <c r="BWA176" s="3"/>
      <c r="BWB176" s="3"/>
      <c r="BWC176" s="3"/>
      <c r="BWD176" s="3"/>
      <c r="BWE176" s="3"/>
      <c r="BWF176" s="3"/>
      <c r="BWG176" s="3"/>
      <c r="BWH176" s="3"/>
      <c r="BWI176" s="3"/>
      <c r="BWJ176" s="3"/>
      <c r="BWK176" s="3"/>
      <c r="BWL176" s="3"/>
      <c r="BWM176" s="3"/>
      <c r="BWN176" s="3"/>
      <c r="BWO176" s="3"/>
      <c r="BWP176" s="3"/>
      <c r="BWQ176" s="3"/>
      <c r="BWR176" s="3"/>
      <c r="BWS176" s="3"/>
      <c r="BWT176" s="3"/>
      <c r="BWU176" s="3"/>
      <c r="BWV176" s="3"/>
      <c r="BWW176" s="3"/>
      <c r="BWX176" s="3"/>
      <c r="BWY176" s="3"/>
      <c r="BWZ176" s="3"/>
      <c r="BXA176" s="3"/>
      <c r="BXB176" s="3"/>
      <c r="BXC176" s="3"/>
      <c r="BXD176" s="3"/>
      <c r="BXE176" s="3"/>
      <c r="BXF176" s="3"/>
      <c r="BXG176" s="3"/>
      <c r="BXH176" s="3"/>
      <c r="BXI176" s="3"/>
      <c r="BXJ176" s="3"/>
      <c r="BXK176" s="3"/>
      <c r="BXL176" s="3"/>
      <c r="BXM176" s="3"/>
      <c r="BXN176" s="3"/>
      <c r="BXO176" s="3"/>
      <c r="BXP176" s="3"/>
      <c r="BXQ176" s="3"/>
      <c r="BXR176" s="3"/>
      <c r="BXS176" s="3"/>
      <c r="BXT176" s="3"/>
      <c r="BXU176" s="3"/>
      <c r="BXV176" s="3"/>
      <c r="BXW176" s="3"/>
      <c r="BXX176" s="3"/>
      <c r="BXY176" s="3"/>
      <c r="BXZ176" s="3"/>
      <c r="BYA176" s="3"/>
      <c r="BYB176" s="3"/>
      <c r="BYC176" s="3"/>
      <c r="BYD176" s="3"/>
      <c r="BYE176" s="3"/>
      <c r="BYF176" s="3"/>
      <c r="BYG176" s="3"/>
      <c r="BYH176" s="3"/>
      <c r="BYI176" s="3"/>
      <c r="BYJ176" s="3"/>
      <c r="BYK176" s="3"/>
      <c r="BYL176" s="3"/>
      <c r="BYM176" s="3"/>
      <c r="BYN176" s="3"/>
      <c r="BYO176" s="3"/>
      <c r="BYP176" s="3"/>
      <c r="BYQ176" s="3"/>
      <c r="BYR176" s="3"/>
      <c r="BYS176" s="3"/>
      <c r="BYT176" s="3"/>
      <c r="BYU176" s="3"/>
      <c r="BYV176" s="3"/>
      <c r="BYW176" s="3"/>
      <c r="BYX176" s="3"/>
      <c r="BYY176" s="3"/>
      <c r="BYZ176" s="3"/>
      <c r="BZA176" s="3"/>
      <c r="BZB176" s="3"/>
      <c r="BZC176" s="3"/>
      <c r="BZD176" s="3"/>
      <c r="BZE176" s="3"/>
      <c r="BZF176" s="3"/>
      <c r="BZG176" s="3"/>
      <c r="BZH176" s="3"/>
      <c r="BZI176" s="3"/>
      <c r="BZJ176" s="3"/>
      <c r="BZK176" s="3"/>
      <c r="BZL176" s="3"/>
      <c r="BZM176" s="3"/>
      <c r="BZN176" s="3"/>
      <c r="BZO176" s="3"/>
      <c r="BZP176" s="3"/>
      <c r="BZQ176" s="3"/>
      <c r="BZR176" s="3"/>
      <c r="BZS176" s="3"/>
      <c r="BZT176" s="3"/>
      <c r="BZU176" s="3"/>
      <c r="BZV176" s="3"/>
      <c r="BZW176" s="3"/>
      <c r="BZX176" s="3"/>
      <c r="BZY176" s="3"/>
      <c r="BZZ176" s="3"/>
      <c r="CAA176" s="3"/>
      <c r="CAB176" s="3"/>
      <c r="CAC176" s="3"/>
      <c r="CAD176" s="3"/>
      <c r="CAE176" s="3"/>
      <c r="CAF176" s="3"/>
      <c r="CAG176" s="3"/>
      <c r="CAH176" s="3"/>
      <c r="CAI176" s="3"/>
      <c r="CAJ176" s="3"/>
      <c r="CAK176" s="3"/>
      <c r="CAL176" s="3"/>
      <c r="CAM176" s="3"/>
      <c r="CAN176" s="3"/>
      <c r="CAO176" s="3"/>
      <c r="CAP176" s="3"/>
      <c r="CAQ176" s="3"/>
      <c r="CAR176" s="3"/>
      <c r="CAS176" s="3"/>
      <c r="CAT176" s="3"/>
      <c r="CAU176" s="3"/>
      <c r="CAV176" s="3"/>
      <c r="CAW176" s="3"/>
      <c r="CAX176" s="3"/>
      <c r="CAY176" s="3"/>
      <c r="CAZ176" s="3"/>
      <c r="CBA176" s="3"/>
      <c r="CBB176" s="3"/>
      <c r="CBC176" s="3"/>
      <c r="CBD176" s="3"/>
      <c r="CBE176" s="3"/>
      <c r="CBF176" s="3"/>
      <c r="CBG176" s="3"/>
      <c r="CBH176" s="3"/>
      <c r="CBI176" s="3"/>
      <c r="CBJ176" s="3"/>
      <c r="CBK176" s="3"/>
      <c r="CBL176" s="3"/>
      <c r="CBM176" s="3"/>
      <c r="CBN176" s="3"/>
      <c r="CBO176" s="3"/>
      <c r="CBP176" s="3"/>
      <c r="CBQ176" s="3"/>
      <c r="CBR176" s="3"/>
      <c r="CBS176" s="3"/>
      <c r="CBT176" s="3"/>
      <c r="CBU176" s="3"/>
      <c r="CBV176" s="3"/>
      <c r="CBW176" s="3"/>
      <c r="CBX176" s="3"/>
      <c r="CBY176" s="3"/>
      <c r="CBZ176" s="3"/>
      <c r="CCA176" s="3"/>
      <c r="CCB176" s="3"/>
      <c r="CCC176" s="3"/>
      <c r="CCD176" s="3"/>
      <c r="CCE176" s="3"/>
      <c r="CCF176" s="3"/>
      <c r="CCG176" s="3"/>
      <c r="CCH176" s="3"/>
      <c r="CCI176" s="3"/>
      <c r="CCJ176" s="3"/>
      <c r="CCK176" s="3"/>
      <c r="CCL176" s="3"/>
      <c r="CCM176" s="3"/>
      <c r="CCN176" s="3"/>
      <c r="CCO176" s="3"/>
      <c r="CCP176" s="3"/>
      <c r="CCQ176" s="3"/>
      <c r="CCR176" s="3"/>
      <c r="CCS176" s="3"/>
      <c r="CCT176" s="3"/>
      <c r="CCU176" s="3"/>
      <c r="CCV176" s="3"/>
      <c r="CCW176" s="3"/>
      <c r="CCX176" s="3"/>
      <c r="CCY176" s="3"/>
      <c r="CCZ176" s="3"/>
      <c r="CDA176" s="3"/>
      <c r="CDB176" s="3"/>
      <c r="CDC176" s="3"/>
      <c r="CDD176" s="3"/>
      <c r="CDE176" s="3"/>
      <c r="CDF176" s="3"/>
      <c r="CDG176" s="3"/>
      <c r="CDH176" s="3"/>
      <c r="CDI176" s="3"/>
      <c r="CDJ176" s="3"/>
      <c r="CDK176" s="3"/>
      <c r="CDL176" s="3"/>
      <c r="CDM176" s="3"/>
      <c r="CDN176" s="3"/>
      <c r="CDO176" s="3"/>
      <c r="CDP176" s="3"/>
      <c r="CDQ176" s="3"/>
      <c r="CDR176" s="3"/>
      <c r="CDS176" s="3"/>
      <c r="CDT176" s="3"/>
      <c r="CDU176" s="3"/>
      <c r="CDV176" s="3"/>
      <c r="CDW176" s="3"/>
      <c r="CDX176" s="3"/>
      <c r="CDY176" s="3"/>
      <c r="CDZ176" s="3"/>
      <c r="CEA176" s="3"/>
      <c r="CEB176" s="3"/>
      <c r="CEC176" s="3"/>
      <c r="CED176" s="3"/>
      <c r="CEE176" s="3"/>
      <c r="CEF176" s="3"/>
      <c r="CEG176" s="3"/>
      <c r="CEH176" s="3"/>
      <c r="CEI176" s="3"/>
      <c r="CEJ176" s="3"/>
      <c r="CEK176" s="3"/>
      <c r="CEL176" s="3"/>
      <c r="CEM176" s="3"/>
      <c r="CEN176" s="3"/>
      <c r="CEO176" s="3"/>
      <c r="CEP176" s="3"/>
      <c r="CEQ176" s="3"/>
      <c r="CER176" s="3"/>
      <c r="CES176" s="3"/>
      <c r="CET176" s="3"/>
      <c r="CEU176" s="3"/>
      <c r="CEV176" s="3"/>
      <c r="CEW176" s="3"/>
      <c r="CEX176" s="3"/>
      <c r="CEY176" s="3"/>
      <c r="CEZ176" s="3"/>
      <c r="CFA176" s="3"/>
      <c r="CFB176" s="3"/>
      <c r="CFC176" s="3"/>
      <c r="CFD176" s="3"/>
      <c r="CFE176" s="3"/>
      <c r="CFF176" s="3"/>
      <c r="CFG176" s="3"/>
      <c r="CFH176" s="3"/>
      <c r="CFI176" s="3"/>
      <c r="CFJ176" s="3"/>
      <c r="CFK176" s="3"/>
      <c r="CFL176" s="3"/>
      <c r="CFM176" s="3"/>
      <c r="CFN176" s="3"/>
      <c r="CFO176" s="3"/>
      <c r="CFP176" s="3"/>
      <c r="CFQ176" s="3"/>
      <c r="CFR176" s="3"/>
      <c r="CFS176" s="3"/>
      <c r="CFT176" s="3"/>
      <c r="CFU176" s="3"/>
      <c r="CFV176" s="3"/>
      <c r="CFW176" s="3"/>
      <c r="CFX176" s="3"/>
      <c r="CFY176" s="3"/>
      <c r="CFZ176" s="3"/>
      <c r="CGA176" s="3"/>
      <c r="CGB176" s="3"/>
      <c r="CGC176" s="3"/>
      <c r="CGD176" s="3"/>
      <c r="CGE176" s="3"/>
      <c r="CGF176" s="3"/>
      <c r="CGG176" s="3"/>
      <c r="CGH176" s="3"/>
      <c r="CGI176" s="3"/>
      <c r="CGJ176" s="3"/>
      <c r="CGK176" s="3"/>
      <c r="CGL176" s="3"/>
      <c r="CGM176" s="3"/>
      <c r="CGN176" s="3"/>
      <c r="CGO176" s="3"/>
      <c r="CGP176" s="3"/>
      <c r="CGQ176" s="3"/>
      <c r="CGR176" s="3"/>
      <c r="CGS176" s="3"/>
      <c r="CGT176" s="3"/>
      <c r="CGU176" s="3"/>
      <c r="CGV176" s="3"/>
      <c r="CGW176" s="3"/>
      <c r="CGX176" s="3"/>
      <c r="CGY176" s="3"/>
      <c r="CGZ176" s="3"/>
      <c r="CHA176" s="3"/>
      <c r="CHB176" s="3"/>
      <c r="CHC176" s="3"/>
      <c r="CHD176" s="3"/>
      <c r="CHE176" s="3"/>
      <c r="CHF176" s="3"/>
      <c r="CHG176" s="3"/>
      <c r="CHH176" s="3"/>
      <c r="CHI176" s="3"/>
      <c r="CHJ176" s="3"/>
      <c r="CHK176" s="3"/>
      <c r="CHL176" s="3"/>
      <c r="CHM176" s="3"/>
      <c r="CHN176" s="3"/>
      <c r="CHO176" s="3"/>
      <c r="CHP176" s="3"/>
      <c r="CHQ176" s="3"/>
      <c r="CHR176" s="3"/>
      <c r="CHS176" s="3"/>
      <c r="CHT176" s="3"/>
      <c r="CHU176" s="3"/>
      <c r="CHV176" s="3"/>
      <c r="CHW176" s="3"/>
      <c r="CHX176" s="3"/>
      <c r="CHY176" s="3"/>
      <c r="CHZ176" s="3"/>
      <c r="CIA176" s="3"/>
      <c r="CIB176" s="3"/>
      <c r="CIC176" s="3"/>
      <c r="CID176" s="3"/>
      <c r="CIE176" s="3"/>
      <c r="CIF176" s="3"/>
      <c r="CIG176" s="3"/>
      <c r="CIH176" s="3"/>
      <c r="CII176" s="3"/>
      <c r="CIJ176" s="3"/>
      <c r="CIK176" s="3"/>
      <c r="CIL176" s="3"/>
      <c r="CIM176" s="3"/>
      <c r="CIN176" s="3"/>
      <c r="CIO176" s="3"/>
      <c r="CIP176" s="3"/>
      <c r="CIQ176" s="3"/>
      <c r="CIR176" s="3"/>
      <c r="CIS176" s="3"/>
      <c r="CIT176" s="3"/>
      <c r="CIU176" s="3"/>
      <c r="CIV176" s="3"/>
      <c r="CIW176" s="3"/>
      <c r="CIX176" s="3"/>
      <c r="CIY176" s="3"/>
      <c r="CIZ176" s="3"/>
      <c r="CJA176" s="3"/>
      <c r="CJB176" s="3"/>
      <c r="CJC176" s="3"/>
      <c r="CJD176" s="3"/>
      <c r="CJE176" s="3"/>
      <c r="CJF176" s="3"/>
      <c r="CJG176" s="3"/>
      <c r="CJH176" s="3"/>
      <c r="CJI176" s="3"/>
      <c r="CJJ176" s="3"/>
      <c r="CJK176" s="3"/>
      <c r="CJL176" s="3"/>
      <c r="CJM176" s="3"/>
      <c r="CJN176" s="3"/>
      <c r="CJO176" s="3"/>
      <c r="CJP176" s="3"/>
      <c r="CJQ176" s="3"/>
      <c r="CJR176" s="3"/>
      <c r="CJS176" s="3"/>
      <c r="CJT176" s="3"/>
      <c r="CJU176" s="3"/>
      <c r="CJV176" s="3"/>
      <c r="CJW176" s="3"/>
      <c r="CJX176" s="3"/>
      <c r="CJY176" s="3"/>
      <c r="CJZ176" s="3"/>
      <c r="CKA176" s="3"/>
      <c r="CKB176" s="3"/>
      <c r="CKC176" s="3"/>
      <c r="CKD176" s="3"/>
      <c r="CKE176" s="3"/>
      <c r="CKF176" s="3"/>
      <c r="CKG176" s="3"/>
      <c r="CKH176" s="3"/>
      <c r="CKI176" s="3"/>
      <c r="CKJ176" s="3"/>
      <c r="CKK176" s="3"/>
      <c r="CKL176" s="3"/>
      <c r="CKM176" s="3"/>
      <c r="CKN176" s="3"/>
      <c r="CKO176" s="3"/>
      <c r="CKP176" s="3"/>
      <c r="CKQ176" s="3"/>
      <c r="CKR176" s="3"/>
      <c r="CKS176" s="3"/>
      <c r="CKT176" s="3"/>
      <c r="CKU176" s="3"/>
      <c r="CKV176" s="3"/>
      <c r="CKW176" s="3"/>
      <c r="CKX176" s="3"/>
      <c r="CKY176" s="3"/>
      <c r="CKZ176" s="3"/>
      <c r="CLA176" s="3"/>
      <c r="CLB176" s="3"/>
      <c r="CLC176" s="3"/>
      <c r="CLD176" s="3"/>
      <c r="CLE176" s="3"/>
      <c r="CLF176" s="3"/>
      <c r="CLG176" s="3"/>
      <c r="CLH176" s="3"/>
      <c r="CLI176" s="3"/>
      <c r="CLJ176" s="3"/>
      <c r="CLK176" s="3"/>
      <c r="CLL176" s="3"/>
      <c r="CLM176" s="3"/>
      <c r="CLN176" s="3"/>
      <c r="CLO176" s="3"/>
      <c r="CLP176" s="3"/>
      <c r="CLQ176" s="3"/>
      <c r="CLR176" s="3"/>
      <c r="CLS176" s="3"/>
      <c r="CLT176" s="3"/>
      <c r="CLU176" s="3"/>
      <c r="CLV176" s="3"/>
      <c r="CLW176" s="3"/>
      <c r="CLX176" s="3"/>
      <c r="CLY176" s="3"/>
      <c r="CLZ176" s="3"/>
      <c r="CMA176" s="3"/>
      <c r="CMB176" s="3"/>
      <c r="CMC176" s="3"/>
      <c r="CMD176" s="3"/>
      <c r="CME176" s="3"/>
      <c r="CMF176" s="3"/>
      <c r="CMG176" s="3"/>
      <c r="CMH176" s="3"/>
      <c r="CMI176" s="3"/>
      <c r="CMJ176" s="3"/>
      <c r="CMK176" s="3"/>
      <c r="CML176" s="3"/>
      <c r="CMM176" s="3"/>
      <c r="CMN176" s="3"/>
      <c r="CMO176" s="3"/>
      <c r="CMP176" s="3"/>
      <c r="CMQ176" s="3"/>
      <c r="CMR176" s="3"/>
      <c r="CMS176" s="3"/>
      <c r="CMT176" s="3"/>
      <c r="CMU176" s="3"/>
      <c r="CMV176" s="3"/>
      <c r="CMW176" s="3"/>
      <c r="CMX176" s="3"/>
      <c r="CMY176" s="3"/>
      <c r="CMZ176" s="3"/>
      <c r="CNA176" s="3"/>
      <c r="CNB176" s="3"/>
      <c r="CNC176" s="3"/>
      <c r="CND176" s="3"/>
      <c r="CNE176" s="3"/>
      <c r="CNF176" s="3"/>
      <c r="CNG176" s="3"/>
      <c r="CNH176" s="3"/>
      <c r="CNI176" s="3"/>
      <c r="CNJ176" s="3"/>
      <c r="CNK176" s="3"/>
      <c r="CNL176" s="3"/>
      <c r="CNM176" s="3"/>
      <c r="CNN176" s="3"/>
      <c r="CNO176" s="3"/>
      <c r="CNP176" s="3"/>
      <c r="CNQ176" s="3"/>
      <c r="CNR176" s="3"/>
      <c r="CNS176" s="3"/>
      <c r="CNT176" s="3"/>
      <c r="CNU176" s="3"/>
      <c r="CNV176" s="3"/>
      <c r="CNW176" s="3"/>
      <c r="CNX176" s="3"/>
      <c r="CNY176" s="3"/>
      <c r="CNZ176" s="3"/>
      <c r="COA176" s="3"/>
      <c r="COB176" s="3"/>
      <c r="COC176" s="3"/>
      <c r="COD176" s="3"/>
      <c r="COE176" s="3"/>
      <c r="COF176" s="3"/>
      <c r="COG176" s="3"/>
      <c r="COH176" s="3"/>
      <c r="COI176" s="3"/>
      <c r="COJ176" s="3"/>
      <c r="COK176" s="3"/>
      <c r="COL176" s="3"/>
      <c r="COM176" s="3"/>
      <c r="CON176" s="3"/>
      <c r="COO176" s="3"/>
      <c r="COP176" s="3"/>
      <c r="COQ176" s="3"/>
      <c r="COR176" s="3"/>
      <c r="COS176" s="3"/>
      <c r="COT176" s="3"/>
      <c r="COU176" s="3"/>
      <c r="COV176" s="3"/>
      <c r="COW176" s="3"/>
      <c r="COX176" s="3"/>
      <c r="COY176" s="3"/>
      <c r="COZ176" s="3"/>
      <c r="CPA176" s="3"/>
      <c r="CPB176" s="3"/>
      <c r="CPC176" s="3"/>
      <c r="CPD176" s="3"/>
      <c r="CPE176" s="3"/>
      <c r="CPF176" s="3"/>
      <c r="CPG176" s="3"/>
      <c r="CPH176" s="3"/>
      <c r="CPI176" s="3"/>
      <c r="CPJ176" s="3"/>
      <c r="CPK176" s="3"/>
      <c r="CPL176" s="3"/>
      <c r="CPM176" s="3"/>
      <c r="CPN176" s="3"/>
      <c r="CPO176" s="3"/>
      <c r="CPP176" s="3"/>
      <c r="CPQ176" s="3"/>
      <c r="CPR176" s="3"/>
      <c r="CPS176" s="3"/>
      <c r="CPT176" s="3"/>
      <c r="CPU176" s="3"/>
      <c r="CPV176" s="3"/>
      <c r="CPW176" s="3"/>
      <c r="CPX176" s="3"/>
      <c r="CPY176" s="3"/>
      <c r="CPZ176" s="3"/>
      <c r="CQA176" s="3"/>
      <c r="CQB176" s="3"/>
      <c r="CQC176" s="3"/>
      <c r="CQD176" s="3"/>
      <c r="CQE176" s="3"/>
      <c r="CQF176" s="3"/>
      <c r="CQG176" s="3"/>
      <c r="CQH176" s="3"/>
      <c r="CQI176" s="3"/>
      <c r="CQJ176" s="3"/>
      <c r="CQK176" s="3"/>
      <c r="CQL176" s="3"/>
      <c r="CQM176" s="3"/>
      <c r="CQN176" s="3"/>
      <c r="CQO176" s="3"/>
      <c r="CQP176" s="3"/>
      <c r="CQQ176" s="3"/>
      <c r="CQR176" s="3"/>
      <c r="CQS176" s="3"/>
      <c r="CQT176" s="3"/>
      <c r="CQU176" s="3"/>
      <c r="CQV176" s="3"/>
      <c r="CQW176" s="3"/>
      <c r="CQX176" s="3"/>
      <c r="CQY176" s="3"/>
      <c r="CQZ176" s="3"/>
      <c r="CRA176" s="3"/>
      <c r="CRB176" s="3"/>
      <c r="CRC176" s="3"/>
      <c r="CRD176" s="3"/>
      <c r="CRE176" s="3"/>
      <c r="CRF176" s="3"/>
      <c r="CRG176" s="3"/>
      <c r="CRH176" s="3"/>
      <c r="CRI176" s="3"/>
      <c r="CRJ176" s="3"/>
      <c r="CRK176" s="3"/>
      <c r="CRL176" s="3"/>
      <c r="CRM176" s="3"/>
      <c r="CRN176" s="3"/>
      <c r="CRO176" s="3"/>
      <c r="CRP176" s="3"/>
      <c r="CRQ176" s="3"/>
      <c r="CRR176" s="3"/>
      <c r="CRS176" s="3"/>
      <c r="CRT176" s="3"/>
      <c r="CRU176" s="3"/>
      <c r="CRV176" s="3"/>
      <c r="CRW176" s="3"/>
      <c r="CRX176" s="3"/>
      <c r="CRY176" s="3"/>
      <c r="CRZ176" s="3"/>
      <c r="CSA176" s="3"/>
      <c r="CSB176" s="3"/>
      <c r="CSC176" s="3"/>
      <c r="CSD176" s="3"/>
      <c r="CSE176" s="3"/>
      <c r="CSF176" s="3"/>
      <c r="CSG176" s="3"/>
      <c r="CSH176" s="3"/>
      <c r="CSI176" s="3"/>
      <c r="CSJ176" s="3"/>
      <c r="CSK176" s="3"/>
      <c r="CSL176" s="3"/>
      <c r="CSM176" s="3"/>
      <c r="CSN176" s="3"/>
      <c r="CSO176" s="3"/>
      <c r="CSP176" s="3"/>
      <c r="CSQ176" s="3"/>
      <c r="CSR176" s="3"/>
      <c r="CSS176" s="3"/>
      <c r="CST176" s="3"/>
      <c r="CSU176" s="3"/>
      <c r="CSV176" s="3"/>
      <c r="CSW176" s="3"/>
      <c r="CSX176" s="3"/>
      <c r="CSY176" s="3"/>
      <c r="CSZ176" s="3"/>
      <c r="CTA176" s="3"/>
      <c r="CTB176" s="3"/>
      <c r="CTC176" s="3"/>
      <c r="CTD176" s="3"/>
      <c r="CTE176" s="3"/>
      <c r="CTF176" s="3"/>
      <c r="CTG176" s="3"/>
      <c r="CTH176" s="3"/>
      <c r="CTI176" s="3"/>
      <c r="CTJ176" s="3"/>
      <c r="CTK176" s="3"/>
      <c r="CTL176" s="3"/>
      <c r="CTM176" s="3"/>
      <c r="CTN176" s="3"/>
      <c r="CTO176" s="3"/>
      <c r="CTP176" s="3"/>
      <c r="CTQ176" s="3"/>
      <c r="CTR176" s="3"/>
      <c r="CTS176" s="3"/>
      <c r="CTT176" s="3"/>
      <c r="CTU176" s="3"/>
      <c r="CTV176" s="3"/>
      <c r="CTW176" s="3"/>
      <c r="CTX176" s="3"/>
      <c r="CTY176" s="3"/>
      <c r="CTZ176" s="3"/>
      <c r="CUA176" s="3"/>
      <c r="CUB176" s="3"/>
      <c r="CUC176" s="3"/>
      <c r="CUD176" s="3"/>
      <c r="CUE176" s="3"/>
      <c r="CUF176" s="3"/>
      <c r="CUG176" s="3"/>
      <c r="CUH176" s="3"/>
      <c r="CUI176" s="3"/>
      <c r="CUJ176" s="3"/>
      <c r="CUK176" s="3"/>
      <c r="CUL176" s="3"/>
      <c r="CUM176" s="3"/>
      <c r="CUN176" s="3"/>
      <c r="CUO176" s="3"/>
      <c r="CUP176" s="3"/>
      <c r="CUQ176" s="3"/>
      <c r="CUR176" s="3"/>
      <c r="CUS176" s="3"/>
      <c r="CUT176" s="3"/>
      <c r="CUU176" s="3"/>
      <c r="CUV176" s="3"/>
      <c r="CUW176" s="3"/>
      <c r="CUX176" s="3"/>
      <c r="CUY176" s="3"/>
      <c r="CUZ176" s="3"/>
      <c r="CVA176" s="3"/>
      <c r="CVB176" s="3"/>
      <c r="CVC176" s="3"/>
      <c r="CVD176" s="3"/>
      <c r="CVE176" s="3"/>
      <c r="CVF176" s="3"/>
      <c r="CVG176" s="3"/>
      <c r="CVH176" s="3"/>
      <c r="CVI176" s="3"/>
      <c r="CVJ176" s="3"/>
      <c r="CVK176" s="3"/>
      <c r="CVL176" s="3"/>
      <c r="CVM176" s="3"/>
      <c r="CVN176" s="3"/>
      <c r="CVO176" s="3"/>
      <c r="CVP176" s="3"/>
      <c r="CVQ176" s="3"/>
      <c r="CVR176" s="3"/>
      <c r="CVS176" s="3"/>
      <c r="CVT176" s="3"/>
      <c r="CVU176" s="3"/>
      <c r="CVV176" s="3"/>
      <c r="CVW176" s="3"/>
      <c r="CVX176" s="3"/>
      <c r="CVY176" s="3"/>
      <c r="CVZ176" s="3"/>
      <c r="CWA176" s="3"/>
      <c r="CWB176" s="3"/>
      <c r="CWC176" s="3"/>
      <c r="CWD176" s="3"/>
      <c r="CWE176" s="3"/>
      <c r="CWF176" s="3"/>
      <c r="CWG176" s="3"/>
      <c r="CWH176" s="3"/>
      <c r="CWI176" s="3"/>
      <c r="CWJ176" s="3"/>
      <c r="CWK176" s="3"/>
      <c r="CWL176" s="3"/>
      <c r="CWM176" s="3"/>
      <c r="CWN176" s="3"/>
      <c r="CWO176" s="3"/>
      <c r="CWP176" s="3"/>
      <c r="CWQ176" s="3"/>
      <c r="CWR176" s="3"/>
      <c r="CWS176" s="3"/>
      <c r="CWT176" s="3"/>
      <c r="CWU176" s="3"/>
      <c r="CWV176" s="3"/>
      <c r="CWW176" s="3"/>
      <c r="CWX176" s="3"/>
      <c r="CWY176" s="3"/>
      <c r="CWZ176" s="3"/>
      <c r="CXA176" s="3"/>
      <c r="CXB176" s="3"/>
      <c r="CXC176" s="3"/>
      <c r="CXD176" s="3"/>
      <c r="CXE176" s="3"/>
      <c r="CXF176" s="3"/>
      <c r="CXG176" s="3"/>
      <c r="CXH176" s="3"/>
      <c r="CXI176" s="3"/>
      <c r="CXJ176" s="3"/>
      <c r="CXK176" s="3"/>
      <c r="CXL176" s="3"/>
      <c r="CXM176" s="3"/>
      <c r="CXN176" s="3"/>
      <c r="CXO176" s="3"/>
      <c r="CXP176" s="3"/>
      <c r="CXQ176" s="3"/>
      <c r="CXR176" s="3"/>
      <c r="CXS176" s="3"/>
      <c r="CXT176" s="3"/>
      <c r="CXU176" s="3"/>
      <c r="CXV176" s="3"/>
      <c r="CXW176" s="3"/>
      <c r="CXX176" s="3"/>
      <c r="CXY176" s="3"/>
      <c r="CXZ176" s="3"/>
      <c r="CYA176" s="3"/>
      <c r="CYB176" s="3"/>
      <c r="CYC176" s="3"/>
      <c r="CYD176" s="3"/>
      <c r="CYE176" s="3"/>
      <c r="CYF176" s="3"/>
      <c r="CYG176" s="3"/>
      <c r="CYH176" s="3"/>
      <c r="CYI176" s="3"/>
      <c r="CYJ176" s="3"/>
      <c r="CYK176" s="3"/>
      <c r="CYL176" s="3"/>
      <c r="CYM176" s="3"/>
      <c r="CYN176" s="3"/>
      <c r="CYO176" s="3"/>
      <c r="CYP176" s="3"/>
      <c r="CYQ176" s="3"/>
      <c r="CYR176" s="3"/>
      <c r="CYS176" s="3"/>
      <c r="CYT176" s="3"/>
      <c r="CYU176" s="3"/>
      <c r="CYV176" s="3"/>
      <c r="CYW176" s="3"/>
      <c r="CYX176" s="3"/>
      <c r="CYY176" s="3"/>
      <c r="CYZ176" s="3"/>
      <c r="CZA176" s="3"/>
      <c r="CZB176" s="3"/>
      <c r="CZC176" s="3"/>
      <c r="CZD176" s="3"/>
      <c r="CZE176" s="3"/>
      <c r="CZF176" s="3"/>
      <c r="CZG176" s="3"/>
      <c r="CZH176" s="3"/>
      <c r="CZI176" s="3"/>
      <c r="CZJ176" s="3"/>
      <c r="CZK176" s="3"/>
      <c r="CZL176" s="3"/>
      <c r="CZM176" s="3"/>
      <c r="CZN176" s="3"/>
      <c r="CZO176" s="3"/>
      <c r="CZP176" s="3"/>
      <c r="CZQ176" s="3"/>
      <c r="CZR176" s="3"/>
      <c r="CZS176" s="3"/>
      <c r="CZT176" s="3"/>
      <c r="CZU176" s="3"/>
      <c r="CZV176" s="3"/>
      <c r="CZW176" s="3"/>
      <c r="CZX176" s="3"/>
      <c r="CZY176" s="3"/>
      <c r="CZZ176" s="3"/>
      <c r="DAA176" s="3"/>
      <c r="DAB176" s="3"/>
      <c r="DAC176" s="3"/>
      <c r="DAD176" s="3"/>
      <c r="DAE176" s="3"/>
      <c r="DAF176" s="3"/>
      <c r="DAG176" s="3"/>
      <c r="DAH176" s="3"/>
      <c r="DAI176" s="3"/>
      <c r="DAJ176" s="3"/>
      <c r="DAK176" s="3"/>
      <c r="DAL176" s="3"/>
      <c r="DAM176" s="3"/>
      <c r="DAN176" s="3"/>
      <c r="DAO176" s="3"/>
      <c r="DAP176" s="3"/>
      <c r="DAQ176" s="3"/>
      <c r="DAR176" s="3"/>
      <c r="DAS176" s="3"/>
      <c r="DAT176" s="3"/>
      <c r="DAU176" s="3"/>
      <c r="DAV176" s="3"/>
      <c r="DAW176" s="3"/>
      <c r="DAX176" s="3"/>
      <c r="DAY176" s="3"/>
      <c r="DAZ176" s="3"/>
      <c r="DBA176" s="3"/>
      <c r="DBB176" s="3"/>
      <c r="DBC176" s="3"/>
      <c r="DBD176" s="3"/>
      <c r="DBE176" s="3"/>
      <c r="DBF176" s="3"/>
      <c r="DBG176" s="3"/>
      <c r="DBH176" s="3"/>
      <c r="DBI176" s="3"/>
      <c r="DBJ176" s="3"/>
      <c r="DBK176" s="3"/>
      <c r="DBL176" s="3"/>
      <c r="DBM176" s="3"/>
      <c r="DBN176" s="3"/>
      <c r="DBO176" s="3"/>
      <c r="DBP176" s="3"/>
      <c r="DBQ176" s="3"/>
      <c r="DBR176" s="3"/>
      <c r="DBS176" s="3"/>
      <c r="DBT176" s="3"/>
      <c r="DBU176" s="3"/>
      <c r="DBV176" s="3"/>
      <c r="DBW176" s="3"/>
      <c r="DBX176" s="3"/>
      <c r="DBY176" s="3"/>
      <c r="DBZ176" s="3"/>
      <c r="DCA176" s="3"/>
      <c r="DCB176" s="3"/>
      <c r="DCC176" s="3"/>
      <c r="DCD176" s="3"/>
      <c r="DCE176" s="3"/>
      <c r="DCF176" s="3"/>
      <c r="DCG176" s="3"/>
      <c r="DCH176" s="3"/>
      <c r="DCI176" s="3"/>
      <c r="DCJ176" s="3"/>
      <c r="DCK176" s="3"/>
      <c r="DCL176" s="3"/>
      <c r="DCM176" s="3"/>
      <c r="DCN176" s="3"/>
      <c r="DCO176" s="3"/>
      <c r="DCP176" s="3"/>
      <c r="DCQ176" s="3"/>
      <c r="DCR176" s="3"/>
      <c r="DCS176" s="3"/>
      <c r="DCT176" s="3"/>
      <c r="DCU176" s="3"/>
      <c r="DCV176" s="3"/>
      <c r="DCW176" s="3"/>
      <c r="DCX176" s="3"/>
      <c r="DCY176" s="3"/>
      <c r="DCZ176" s="3"/>
      <c r="DDA176" s="3"/>
      <c r="DDB176" s="3"/>
      <c r="DDC176" s="3"/>
      <c r="DDD176" s="3"/>
      <c r="DDE176" s="3"/>
      <c r="DDF176" s="3"/>
      <c r="DDG176" s="3"/>
      <c r="DDH176" s="3"/>
      <c r="DDI176" s="3"/>
      <c r="DDJ176" s="3"/>
      <c r="DDK176" s="3"/>
      <c r="DDL176" s="3"/>
      <c r="DDM176" s="3"/>
      <c r="DDN176" s="3"/>
      <c r="DDO176" s="3"/>
      <c r="DDP176" s="3"/>
      <c r="DDQ176" s="3"/>
      <c r="DDR176" s="3"/>
      <c r="DDS176" s="3"/>
      <c r="DDT176" s="3"/>
      <c r="DDU176" s="3"/>
      <c r="DDV176" s="3"/>
      <c r="DDW176" s="3"/>
      <c r="DDX176" s="3"/>
      <c r="DDY176" s="3"/>
      <c r="DDZ176" s="3"/>
      <c r="DEA176" s="3"/>
      <c r="DEB176" s="3"/>
      <c r="DEC176" s="3"/>
      <c r="DED176" s="3"/>
      <c r="DEE176" s="3"/>
      <c r="DEF176" s="3"/>
      <c r="DEG176" s="3"/>
      <c r="DEH176" s="3"/>
      <c r="DEI176" s="3"/>
      <c r="DEJ176" s="3"/>
      <c r="DEK176" s="3"/>
      <c r="DEL176" s="3"/>
      <c r="DEM176" s="3"/>
      <c r="DEN176" s="3"/>
      <c r="DEO176" s="3"/>
      <c r="DEP176" s="3"/>
      <c r="DEQ176" s="3"/>
      <c r="DER176" s="3"/>
      <c r="DES176" s="3"/>
      <c r="DET176" s="3"/>
      <c r="DEU176" s="3"/>
      <c r="DEV176" s="3"/>
      <c r="DEW176" s="3"/>
      <c r="DEX176" s="3"/>
      <c r="DEY176" s="3"/>
      <c r="DEZ176" s="3"/>
      <c r="DFA176" s="3"/>
      <c r="DFB176" s="3"/>
      <c r="DFC176" s="3"/>
      <c r="DFD176" s="3"/>
      <c r="DFE176" s="3"/>
      <c r="DFF176" s="3"/>
      <c r="DFG176" s="3"/>
      <c r="DFH176" s="3"/>
      <c r="DFI176" s="3"/>
      <c r="DFJ176" s="3"/>
      <c r="DFK176" s="3"/>
      <c r="DFL176" s="3"/>
      <c r="DFM176" s="3"/>
      <c r="DFN176" s="3"/>
      <c r="DFO176" s="3"/>
      <c r="DFP176" s="3"/>
      <c r="DFQ176" s="3"/>
      <c r="DFR176" s="3"/>
      <c r="DFS176" s="3"/>
      <c r="DFT176" s="3"/>
      <c r="DFU176" s="3"/>
      <c r="DFV176" s="3"/>
      <c r="DFW176" s="3"/>
      <c r="DFX176" s="3"/>
      <c r="DFY176" s="3"/>
      <c r="DFZ176" s="3"/>
      <c r="DGA176" s="3"/>
      <c r="DGB176" s="3"/>
      <c r="DGC176" s="3"/>
      <c r="DGD176" s="3"/>
      <c r="DGE176" s="3"/>
      <c r="DGF176" s="3"/>
      <c r="DGG176" s="3"/>
      <c r="DGH176" s="3"/>
      <c r="DGI176" s="3"/>
      <c r="DGJ176" s="3"/>
      <c r="DGK176" s="3"/>
      <c r="DGL176" s="3"/>
      <c r="DGM176" s="3"/>
      <c r="DGN176" s="3"/>
      <c r="DGO176" s="3"/>
      <c r="DGP176" s="3"/>
      <c r="DGQ176" s="3"/>
      <c r="DGR176" s="3"/>
      <c r="DGS176" s="3"/>
      <c r="DGT176" s="3"/>
      <c r="DGU176" s="3"/>
      <c r="DGV176" s="3"/>
      <c r="DGW176" s="3"/>
      <c r="DGX176" s="3"/>
      <c r="DGY176" s="3"/>
      <c r="DGZ176" s="3"/>
      <c r="DHA176" s="3"/>
      <c r="DHB176" s="3"/>
      <c r="DHC176" s="3"/>
      <c r="DHD176" s="3"/>
      <c r="DHE176" s="3"/>
      <c r="DHF176" s="3"/>
      <c r="DHG176" s="3"/>
      <c r="DHH176" s="3"/>
      <c r="DHI176" s="3"/>
      <c r="DHJ176" s="3"/>
      <c r="DHK176" s="3"/>
      <c r="DHL176" s="3"/>
      <c r="DHM176" s="3"/>
      <c r="DHN176" s="3"/>
      <c r="DHO176" s="3"/>
      <c r="DHP176" s="3"/>
      <c r="DHQ176" s="3"/>
      <c r="DHR176" s="3"/>
      <c r="DHS176" s="3"/>
      <c r="DHT176" s="3"/>
      <c r="DHU176" s="3"/>
      <c r="DHV176" s="3"/>
      <c r="DHW176" s="3"/>
      <c r="DHX176" s="3"/>
      <c r="DHY176" s="3"/>
      <c r="DHZ176" s="3"/>
      <c r="DIA176" s="3"/>
      <c r="DIB176" s="3"/>
      <c r="DIC176" s="3"/>
      <c r="DID176" s="3"/>
      <c r="DIE176" s="3"/>
      <c r="DIF176" s="3"/>
      <c r="DIG176" s="3"/>
      <c r="DIH176" s="3"/>
      <c r="DII176" s="3"/>
      <c r="DIJ176" s="3"/>
      <c r="DIK176" s="3"/>
      <c r="DIL176" s="3"/>
      <c r="DIM176" s="3"/>
      <c r="DIN176" s="3"/>
      <c r="DIO176" s="3"/>
      <c r="DIP176" s="3"/>
      <c r="DIQ176" s="3"/>
      <c r="DIR176" s="3"/>
      <c r="DIS176" s="3"/>
      <c r="DIT176" s="3"/>
      <c r="DIU176" s="3"/>
      <c r="DIV176" s="3"/>
      <c r="DIW176" s="3"/>
      <c r="DIX176" s="3"/>
      <c r="DIY176" s="3"/>
      <c r="DIZ176" s="3"/>
      <c r="DJA176" s="3"/>
      <c r="DJB176" s="3"/>
      <c r="DJC176" s="3"/>
      <c r="DJD176" s="3"/>
      <c r="DJE176" s="3"/>
      <c r="DJF176" s="3"/>
      <c r="DJG176" s="3"/>
      <c r="DJH176" s="3"/>
      <c r="DJI176" s="3"/>
      <c r="DJJ176" s="3"/>
      <c r="DJK176" s="3"/>
      <c r="DJL176" s="3"/>
      <c r="DJM176" s="3"/>
      <c r="DJN176" s="3"/>
      <c r="DJO176" s="3"/>
      <c r="DJP176" s="3"/>
      <c r="DJQ176" s="3"/>
      <c r="DJR176" s="3"/>
      <c r="DJS176" s="3"/>
      <c r="DJT176" s="3"/>
      <c r="DJU176" s="3"/>
      <c r="DJV176" s="3"/>
      <c r="DJW176" s="3"/>
      <c r="DJX176" s="3"/>
      <c r="DJY176" s="3"/>
      <c r="DJZ176" s="3"/>
      <c r="DKA176" s="3"/>
      <c r="DKB176" s="3"/>
      <c r="DKC176" s="3"/>
      <c r="DKD176" s="3"/>
      <c r="DKE176" s="3"/>
      <c r="DKF176" s="3"/>
      <c r="DKG176" s="3"/>
      <c r="DKH176" s="3"/>
      <c r="DKI176" s="3"/>
      <c r="DKJ176" s="3"/>
      <c r="DKK176" s="3"/>
      <c r="DKL176" s="3"/>
      <c r="DKM176" s="3"/>
      <c r="DKN176" s="3"/>
      <c r="DKO176" s="3"/>
      <c r="DKP176" s="3"/>
      <c r="DKQ176" s="3"/>
      <c r="DKR176" s="3"/>
      <c r="DKS176" s="3"/>
      <c r="DKT176" s="3"/>
      <c r="DKU176" s="3"/>
      <c r="DKV176" s="3"/>
      <c r="DKW176" s="3"/>
      <c r="DKX176" s="3"/>
      <c r="DKY176" s="3"/>
      <c r="DKZ176" s="3"/>
      <c r="DLA176" s="3"/>
      <c r="DLB176" s="3"/>
      <c r="DLC176" s="3"/>
      <c r="DLD176" s="3"/>
      <c r="DLE176" s="3"/>
      <c r="DLF176" s="3"/>
      <c r="DLG176" s="3"/>
      <c r="DLH176" s="3"/>
      <c r="DLI176" s="3"/>
      <c r="DLJ176" s="3"/>
      <c r="DLK176" s="3"/>
      <c r="DLL176" s="3"/>
      <c r="DLM176" s="3"/>
      <c r="DLN176" s="3"/>
      <c r="DLO176" s="3"/>
      <c r="DLP176" s="3"/>
      <c r="DLQ176" s="3"/>
      <c r="DLR176" s="3"/>
      <c r="DLS176" s="3"/>
      <c r="DLT176" s="3"/>
      <c r="DLU176" s="3"/>
      <c r="DLV176" s="3"/>
      <c r="DLW176" s="3"/>
      <c r="DLX176" s="3"/>
      <c r="DLY176" s="3"/>
      <c r="DLZ176" s="3"/>
      <c r="DMA176" s="3"/>
      <c r="DMB176" s="3"/>
      <c r="DMC176" s="3"/>
      <c r="DMD176" s="3"/>
      <c r="DME176" s="3"/>
      <c r="DMF176" s="3"/>
      <c r="DMG176" s="3"/>
      <c r="DMH176" s="3"/>
      <c r="DMI176" s="3"/>
      <c r="DMJ176" s="3"/>
      <c r="DMK176" s="3"/>
      <c r="DML176" s="3"/>
      <c r="DMM176" s="3"/>
      <c r="DMN176" s="3"/>
      <c r="DMO176" s="3"/>
      <c r="DMP176" s="3"/>
      <c r="DMQ176" s="3"/>
      <c r="DMR176" s="3"/>
      <c r="DMS176" s="3"/>
      <c r="DMT176" s="3"/>
      <c r="DMU176" s="3"/>
      <c r="DMV176" s="3"/>
      <c r="DMW176" s="3"/>
      <c r="DMX176" s="3"/>
      <c r="DMY176" s="3"/>
      <c r="DMZ176" s="3"/>
      <c r="DNA176" s="3"/>
      <c r="DNB176" s="3"/>
      <c r="DNC176" s="3"/>
      <c r="DND176" s="3"/>
      <c r="DNE176" s="3"/>
      <c r="DNF176" s="3"/>
      <c r="DNG176" s="3"/>
      <c r="DNH176" s="3"/>
      <c r="DNI176" s="3"/>
      <c r="DNJ176" s="3"/>
      <c r="DNK176" s="3"/>
      <c r="DNL176" s="3"/>
      <c r="DNM176" s="3"/>
      <c r="DNN176" s="3"/>
      <c r="DNO176" s="3"/>
      <c r="DNP176" s="3"/>
      <c r="DNQ176" s="3"/>
      <c r="DNR176" s="3"/>
      <c r="DNS176" s="3"/>
      <c r="DNT176" s="3"/>
      <c r="DNU176" s="3"/>
      <c r="DNV176" s="3"/>
      <c r="DNW176" s="3"/>
      <c r="DNX176" s="3"/>
      <c r="DNY176" s="3"/>
      <c r="DNZ176" s="3"/>
      <c r="DOA176" s="3"/>
      <c r="DOB176" s="3"/>
      <c r="DOC176" s="3"/>
      <c r="DOD176" s="3"/>
      <c r="DOE176" s="3"/>
      <c r="DOF176" s="3"/>
      <c r="DOG176" s="3"/>
      <c r="DOH176" s="3"/>
      <c r="DOI176" s="3"/>
      <c r="DOJ176" s="3"/>
      <c r="DOK176" s="3"/>
      <c r="DOL176" s="3"/>
      <c r="DOM176" s="3"/>
      <c r="DON176" s="3"/>
      <c r="DOO176" s="3"/>
      <c r="DOP176" s="3"/>
      <c r="DOQ176" s="3"/>
      <c r="DOR176" s="3"/>
      <c r="DOS176" s="3"/>
      <c r="DOT176" s="3"/>
      <c r="DOU176" s="3"/>
      <c r="DOV176" s="3"/>
      <c r="DOW176" s="3"/>
      <c r="DOX176" s="3"/>
      <c r="DOY176" s="3"/>
      <c r="DOZ176" s="3"/>
      <c r="DPA176" s="3"/>
      <c r="DPB176" s="3"/>
      <c r="DPC176" s="3"/>
      <c r="DPD176" s="3"/>
      <c r="DPE176" s="3"/>
      <c r="DPF176" s="3"/>
      <c r="DPG176" s="3"/>
      <c r="DPH176" s="3"/>
      <c r="DPI176" s="3"/>
      <c r="DPJ176" s="3"/>
      <c r="DPK176" s="3"/>
      <c r="DPL176" s="3"/>
      <c r="DPM176" s="3"/>
      <c r="DPN176" s="3"/>
      <c r="DPO176" s="3"/>
      <c r="DPP176" s="3"/>
      <c r="DPQ176" s="3"/>
      <c r="DPR176" s="3"/>
      <c r="DPS176" s="3"/>
      <c r="DPT176" s="3"/>
      <c r="DPU176" s="3"/>
      <c r="DPV176" s="3"/>
      <c r="DPW176" s="3"/>
      <c r="DPX176" s="3"/>
      <c r="DPY176" s="3"/>
      <c r="DPZ176" s="3"/>
      <c r="DQA176" s="3"/>
      <c r="DQB176" s="3"/>
      <c r="DQC176" s="3"/>
      <c r="DQD176" s="3"/>
      <c r="DQE176" s="3"/>
      <c r="DQF176" s="3"/>
      <c r="DQG176" s="3"/>
      <c r="DQH176" s="3"/>
      <c r="DQI176" s="3"/>
      <c r="DQJ176" s="3"/>
      <c r="DQK176" s="3"/>
      <c r="DQL176" s="3"/>
      <c r="DQM176" s="3"/>
      <c r="DQN176" s="3"/>
      <c r="DQO176" s="3"/>
      <c r="DQP176" s="3"/>
      <c r="DQQ176" s="3"/>
      <c r="DQR176" s="3"/>
      <c r="DQS176" s="3"/>
      <c r="DQT176" s="3"/>
      <c r="DQU176" s="3"/>
      <c r="DQV176" s="3"/>
      <c r="DQW176" s="3"/>
      <c r="DQX176" s="3"/>
      <c r="DQY176" s="3"/>
      <c r="DQZ176" s="3"/>
      <c r="DRA176" s="3"/>
      <c r="DRB176" s="3"/>
      <c r="DRC176" s="3"/>
      <c r="DRD176" s="3"/>
      <c r="DRE176" s="3"/>
      <c r="DRF176" s="3"/>
      <c r="DRG176" s="3"/>
      <c r="DRH176" s="3"/>
      <c r="DRI176" s="3"/>
      <c r="DRJ176" s="3"/>
      <c r="DRK176" s="3"/>
      <c r="DRL176" s="3"/>
      <c r="DRM176" s="3"/>
      <c r="DRN176" s="3"/>
      <c r="DRO176" s="3"/>
      <c r="DRP176" s="3"/>
      <c r="DRQ176" s="3"/>
      <c r="DRR176" s="3"/>
      <c r="DRS176" s="3"/>
      <c r="DRT176" s="3"/>
      <c r="DRU176" s="3"/>
      <c r="DRV176" s="3"/>
      <c r="DRW176" s="3"/>
      <c r="DRX176" s="3"/>
      <c r="DRY176" s="3"/>
      <c r="DRZ176" s="3"/>
      <c r="DSA176" s="3"/>
      <c r="DSB176" s="3"/>
      <c r="DSC176" s="3"/>
      <c r="DSD176" s="3"/>
      <c r="DSE176" s="3"/>
      <c r="DSF176" s="3"/>
      <c r="DSG176" s="3"/>
      <c r="DSH176" s="3"/>
      <c r="DSI176" s="3"/>
      <c r="DSJ176" s="3"/>
      <c r="DSK176" s="3"/>
      <c r="DSL176" s="3"/>
      <c r="DSM176" s="3"/>
      <c r="DSN176" s="3"/>
      <c r="DSO176" s="3"/>
      <c r="DSP176" s="3"/>
      <c r="DSQ176" s="3"/>
      <c r="DSR176" s="3"/>
      <c r="DSS176" s="3"/>
      <c r="DST176" s="3"/>
      <c r="DSU176" s="3"/>
      <c r="DSV176" s="3"/>
      <c r="DSW176" s="3"/>
      <c r="DSX176" s="3"/>
      <c r="DSY176" s="3"/>
      <c r="DSZ176" s="3"/>
      <c r="DTA176" s="3"/>
      <c r="DTB176" s="3"/>
      <c r="DTC176" s="3"/>
      <c r="DTD176" s="3"/>
      <c r="DTE176" s="3"/>
      <c r="DTF176" s="3"/>
      <c r="DTG176" s="3"/>
      <c r="DTH176" s="3"/>
      <c r="DTI176" s="3"/>
      <c r="DTJ176" s="3"/>
      <c r="DTK176" s="3"/>
      <c r="DTL176" s="3"/>
      <c r="DTM176" s="3"/>
      <c r="DTN176" s="3"/>
      <c r="DTO176" s="3"/>
      <c r="DTP176" s="3"/>
      <c r="DTQ176" s="3"/>
      <c r="DTR176" s="3"/>
      <c r="DTS176" s="3"/>
      <c r="DTT176" s="3"/>
      <c r="DTU176" s="3"/>
      <c r="DTV176" s="3"/>
      <c r="DTW176" s="3"/>
      <c r="DTX176" s="3"/>
      <c r="DTY176" s="3"/>
      <c r="DTZ176" s="3"/>
      <c r="DUA176" s="3"/>
      <c r="DUB176" s="3"/>
      <c r="DUC176" s="3"/>
      <c r="DUD176" s="3"/>
      <c r="DUE176" s="3"/>
      <c r="DUF176" s="3"/>
      <c r="DUG176" s="3"/>
      <c r="DUH176" s="3"/>
      <c r="DUI176" s="3"/>
      <c r="DUJ176" s="3"/>
      <c r="DUK176" s="3"/>
      <c r="DUL176" s="3"/>
      <c r="DUM176" s="3"/>
      <c r="DUN176" s="3"/>
      <c r="DUO176" s="3"/>
      <c r="DUP176" s="3"/>
      <c r="DUQ176" s="3"/>
      <c r="DUR176" s="3"/>
      <c r="DUS176" s="3"/>
      <c r="DUT176" s="3"/>
      <c r="DUU176" s="3"/>
      <c r="DUV176" s="3"/>
      <c r="DUW176" s="3"/>
      <c r="DUX176" s="3"/>
      <c r="DUY176" s="3"/>
      <c r="DUZ176" s="3"/>
      <c r="DVA176" s="3"/>
      <c r="DVB176" s="3"/>
      <c r="DVC176" s="3"/>
      <c r="DVD176" s="3"/>
      <c r="DVE176" s="3"/>
      <c r="DVF176" s="3"/>
      <c r="DVG176" s="3"/>
      <c r="DVH176" s="3"/>
      <c r="DVI176" s="3"/>
      <c r="DVJ176" s="3"/>
      <c r="DVK176" s="3"/>
      <c r="DVL176" s="3"/>
      <c r="DVM176" s="3"/>
      <c r="DVN176" s="3"/>
      <c r="DVO176" s="3"/>
      <c r="DVP176" s="3"/>
      <c r="DVQ176" s="3"/>
      <c r="DVR176" s="3"/>
      <c r="DVS176" s="3"/>
      <c r="DVT176" s="3"/>
      <c r="DVU176" s="3"/>
      <c r="DVV176" s="3"/>
      <c r="DVW176" s="3"/>
      <c r="DVX176" s="3"/>
      <c r="DVY176" s="3"/>
      <c r="DVZ176" s="3"/>
      <c r="DWA176" s="3"/>
      <c r="DWB176" s="3"/>
      <c r="DWC176" s="3"/>
      <c r="DWD176" s="3"/>
      <c r="DWE176" s="3"/>
      <c r="DWF176" s="3"/>
      <c r="DWG176" s="3"/>
      <c r="DWH176" s="3"/>
      <c r="DWI176" s="3"/>
      <c r="DWJ176" s="3"/>
      <c r="DWK176" s="3"/>
      <c r="DWL176" s="3"/>
      <c r="DWM176" s="3"/>
      <c r="DWN176" s="3"/>
      <c r="DWO176" s="3"/>
      <c r="DWP176" s="3"/>
      <c r="DWQ176" s="3"/>
      <c r="DWR176" s="3"/>
      <c r="DWS176" s="3"/>
      <c r="DWT176" s="3"/>
      <c r="DWU176" s="3"/>
      <c r="DWV176" s="3"/>
      <c r="DWW176" s="3"/>
      <c r="DWX176" s="3"/>
      <c r="DWY176" s="3"/>
      <c r="DWZ176" s="3"/>
      <c r="DXA176" s="3"/>
      <c r="DXB176" s="3"/>
      <c r="DXC176" s="3"/>
      <c r="DXD176" s="3"/>
      <c r="DXE176" s="3"/>
      <c r="DXF176" s="3"/>
      <c r="DXG176" s="3"/>
      <c r="DXH176" s="3"/>
      <c r="DXI176" s="3"/>
      <c r="DXJ176" s="3"/>
      <c r="DXK176" s="3"/>
      <c r="DXL176" s="3"/>
      <c r="DXM176" s="3"/>
      <c r="DXN176" s="3"/>
      <c r="DXO176" s="3"/>
      <c r="DXP176" s="3"/>
      <c r="DXQ176" s="3"/>
      <c r="DXR176" s="3"/>
      <c r="DXS176" s="3"/>
      <c r="DXT176" s="3"/>
      <c r="DXU176" s="3"/>
      <c r="DXV176" s="3"/>
      <c r="DXW176" s="3"/>
      <c r="DXX176" s="3"/>
      <c r="DXY176" s="3"/>
      <c r="DXZ176" s="3"/>
      <c r="DYA176" s="3"/>
      <c r="DYB176" s="3"/>
      <c r="DYC176" s="3"/>
      <c r="DYD176" s="3"/>
      <c r="DYE176" s="3"/>
      <c r="DYF176" s="3"/>
      <c r="DYG176" s="3"/>
      <c r="DYH176" s="3"/>
      <c r="DYI176" s="3"/>
      <c r="DYJ176" s="3"/>
      <c r="DYK176" s="3"/>
      <c r="DYL176" s="3"/>
      <c r="DYM176" s="3"/>
      <c r="DYN176" s="3"/>
      <c r="DYO176" s="3"/>
      <c r="DYP176" s="3"/>
      <c r="DYQ176" s="3"/>
      <c r="DYR176" s="3"/>
      <c r="DYS176" s="3"/>
      <c r="DYT176" s="3"/>
      <c r="DYU176" s="3"/>
      <c r="DYV176" s="3"/>
      <c r="DYW176" s="3"/>
      <c r="DYX176" s="3"/>
      <c r="DYY176" s="3"/>
      <c r="DYZ176" s="3"/>
      <c r="DZA176" s="3"/>
      <c r="DZB176" s="3"/>
      <c r="DZC176" s="3"/>
      <c r="DZD176" s="3"/>
      <c r="DZE176" s="3"/>
      <c r="DZF176" s="3"/>
      <c r="DZG176" s="3"/>
      <c r="DZH176" s="3"/>
      <c r="DZI176" s="3"/>
      <c r="DZJ176" s="3"/>
      <c r="DZK176" s="3"/>
      <c r="DZL176" s="3"/>
      <c r="DZM176" s="3"/>
      <c r="DZN176" s="3"/>
      <c r="DZO176" s="3"/>
      <c r="DZP176" s="3"/>
      <c r="DZQ176" s="3"/>
      <c r="DZR176" s="3"/>
      <c r="DZS176" s="3"/>
      <c r="DZT176" s="3"/>
      <c r="DZU176" s="3"/>
      <c r="DZV176" s="3"/>
      <c r="DZW176" s="3"/>
      <c r="DZX176" s="3"/>
      <c r="DZY176" s="3"/>
      <c r="DZZ176" s="3"/>
      <c r="EAA176" s="3"/>
      <c r="EAB176" s="3"/>
      <c r="EAC176" s="3"/>
      <c r="EAD176" s="3"/>
      <c r="EAE176" s="3"/>
      <c r="EAF176" s="3"/>
      <c r="EAG176" s="3"/>
      <c r="EAH176" s="3"/>
      <c r="EAI176" s="3"/>
      <c r="EAJ176" s="3"/>
      <c r="EAK176" s="3"/>
      <c r="EAL176" s="3"/>
      <c r="EAM176" s="3"/>
      <c r="EAN176" s="3"/>
      <c r="EAO176" s="3"/>
      <c r="EAP176" s="3"/>
      <c r="EAQ176" s="3"/>
      <c r="EAR176" s="3"/>
      <c r="EAS176" s="3"/>
      <c r="EAT176" s="3"/>
      <c r="EAU176" s="3"/>
      <c r="EAV176" s="3"/>
      <c r="EAW176" s="3"/>
      <c r="EAX176" s="3"/>
      <c r="EAY176" s="3"/>
      <c r="EAZ176" s="3"/>
      <c r="EBA176" s="3"/>
      <c r="EBB176" s="3"/>
      <c r="EBC176" s="3"/>
      <c r="EBD176" s="3"/>
      <c r="EBE176" s="3"/>
      <c r="EBF176" s="3"/>
      <c r="EBG176" s="3"/>
      <c r="EBH176" s="3"/>
      <c r="EBI176" s="3"/>
      <c r="EBJ176" s="3"/>
      <c r="EBK176" s="3"/>
      <c r="EBL176" s="3"/>
      <c r="EBM176" s="3"/>
      <c r="EBN176" s="3"/>
      <c r="EBO176" s="3"/>
      <c r="EBP176" s="3"/>
      <c r="EBQ176" s="3"/>
      <c r="EBR176" s="3"/>
      <c r="EBS176" s="3"/>
      <c r="EBT176" s="3"/>
      <c r="EBU176" s="3"/>
      <c r="EBV176" s="3"/>
      <c r="EBW176" s="3"/>
      <c r="EBX176" s="3"/>
      <c r="EBY176" s="3"/>
      <c r="EBZ176" s="3"/>
      <c r="ECA176" s="3"/>
      <c r="ECB176" s="3"/>
      <c r="ECC176" s="3"/>
      <c r="ECD176" s="3"/>
      <c r="ECE176" s="3"/>
      <c r="ECF176" s="3"/>
      <c r="ECG176" s="3"/>
      <c r="ECH176" s="3"/>
      <c r="ECI176" s="3"/>
      <c r="ECJ176" s="3"/>
      <c r="ECK176" s="3"/>
      <c r="ECL176" s="3"/>
      <c r="ECM176" s="3"/>
      <c r="ECN176" s="3"/>
      <c r="ECO176" s="3"/>
      <c r="ECP176" s="3"/>
      <c r="ECQ176" s="3"/>
      <c r="ECR176" s="3"/>
      <c r="ECS176" s="3"/>
      <c r="ECT176" s="3"/>
      <c r="ECU176" s="3"/>
      <c r="ECV176" s="3"/>
      <c r="ECW176" s="3"/>
      <c r="ECX176" s="3"/>
      <c r="ECY176" s="3"/>
      <c r="ECZ176" s="3"/>
      <c r="EDA176" s="3"/>
      <c r="EDB176" s="3"/>
      <c r="EDC176" s="3"/>
      <c r="EDD176" s="3"/>
      <c r="EDE176" s="3"/>
      <c r="EDF176" s="3"/>
      <c r="EDG176" s="3"/>
      <c r="EDH176" s="3"/>
      <c r="EDI176" s="3"/>
      <c r="EDJ176" s="3"/>
      <c r="EDK176" s="3"/>
      <c r="EDL176" s="3"/>
      <c r="EDM176" s="3"/>
      <c r="EDN176" s="3"/>
      <c r="EDO176" s="3"/>
      <c r="EDP176" s="3"/>
      <c r="EDQ176" s="3"/>
      <c r="EDR176" s="3"/>
      <c r="EDS176" s="3"/>
      <c r="EDT176" s="3"/>
      <c r="EDU176" s="3"/>
      <c r="EDV176" s="3"/>
      <c r="EDW176" s="3"/>
      <c r="EDX176" s="3"/>
      <c r="EDY176" s="3"/>
      <c r="EDZ176" s="3"/>
      <c r="EEA176" s="3"/>
      <c r="EEB176" s="3"/>
      <c r="EEC176" s="3"/>
      <c r="EED176" s="3"/>
      <c r="EEE176" s="3"/>
      <c r="EEF176" s="3"/>
      <c r="EEG176" s="3"/>
      <c r="EEH176" s="3"/>
      <c r="EEI176" s="3"/>
      <c r="EEJ176" s="3"/>
      <c r="EEK176" s="3"/>
      <c r="EEL176" s="3"/>
      <c r="EEM176" s="3"/>
      <c r="EEN176" s="3"/>
      <c r="EEO176" s="3"/>
      <c r="EEP176" s="3"/>
      <c r="EEQ176" s="3"/>
      <c r="EER176" s="3"/>
      <c r="EES176" s="3"/>
      <c r="EET176" s="3"/>
      <c r="EEU176" s="3"/>
      <c r="EEV176" s="3"/>
      <c r="EEW176" s="3"/>
      <c r="EEX176" s="3"/>
      <c r="EEY176" s="3"/>
      <c r="EEZ176" s="3"/>
      <c r="EFA176" s="3"/>
      <c r="EFB176" s="3"/>
      <c r="EFC176" s="3"/>
      <c r="EFD176" s="3"/>
      <c r="EFE176" s="3"/>
      <c r="EFF176" s="3"/>
      <c r="EFG176" s="3"/>
      <c r="EFH176" s="3"/>
      <c r="EFI176" s="3"/>
      <c r="EFJ176" s="3"/>
      <c r="EFK176" s="3"/>
      <c r="EFL176" s="3"/>
      <c r="EFM176" s="3"/>
      <c r="EFN176" s="3"/>
      <c r="EFO176" s="3"/>
      <c r="EFP176" s="3"/>
      <c r="EFQ176" s="3"/>
      <c r="EFR176" s="3"/>
      <c r="EFS176" s="3"/>
      <c r="EFT176" s="3"/>
      <c r="EFU176" s="3"/>
      <c r="EFV176" s="3"/>
      <c r="EFW176" s="3"/>
      <c r="EFX176" s="3"/>
      <c r="EFY176" s="3"/>
      <c r="EFZ176" s="3"/>
      <c r="EGA176" s="3"/>
      <c r="EGB176" s="3"/>
      <c r="EGC176" s="3"/>
      <c r="EGD176" s="3"/>
      <c r="EGE176" s="3"/>
      <c r="EGF176" s="3"/>
      <c r="EGG176" s="3"/>
      <c r="EGH176" s="3"/>
      <c r="EGI176" s="3"/>
      <c r="EGJ176" s="3"/>
      <c r="EGK176" s="3"/>
      <c r="EGL176" s="3"/>
      <c r="EGM176" s="3"/>
      <c r="EGN176" s="3"/>
      <c r="EGO176" s="3"/>
      <c r="EGP176" s="3"/>
      <c r="EGQ176" s="3"/>
      <c r="EGR176" s="3"/>
      <c r="EGS176" s="3"/>
      <c r="EGT176" s="3"/>
      <c r="EGU176" s="3"/>
      <c r="EGV176" s="3"/>
      <c r="EGW176" s="3"/>
      <c r="EGX176" s="3"/>
      <c r="EGY176" s="3"/>
      <c r="EGZ176" s="3"/>
      <c r="EHA176" s="3"/>
      <c r="EHB176" s="3"/>
      <c r="EHC176" s="3"/>
      <c r="EHD176" s="3"/>
      <c r="EHE176" s="3"/>
      <c r="EHF176" s="3"/>
      <c r="EHG176" s="3"/>
      <c r="EHH176" s="3"/>
      <c r="EHI176" s="3"/>
      <c r="EHJ176" s="3"/>
      <c r="EHK176" s="3"/>
      <c r="EHL176" s="3"/>
      <c r="EHM176" s="3"/>
      <c r="EHN176" s="3"/>
      <c r="EHO176" s="3"/>
      <c r="EHP176" s="3"/>
      <c r="EHQ176" s="3"/>
      <c r="EHR176" s="3"/>
      <c r="EHS176" s="3"/>
      <c r="EHT176" s="3"/>
      <c r="EHU176" s="3"/>
      <c r="EHV176" s="3"/>
      <c r="EHW176" s="3"/>
      <c r="EHX176" s="3"/>
      <c r="EHY176" s="3"/>
      <c r="EHZ176" s="3"/>
      <c r="EIA176" s="3"/>
      <c r="EIB176" s="3"/>
      <c r="EIC176" s="3"/>
      <c r="EID176" s="3"/>
      <c r="EIE176" s="3"/>
      <c r="EIF176" s="3"/>
      <c r="EIG176" s="3"/>
      <c r="EIH176" s="3"/>
      <c r="EII176" s="3"/>
      <c r="EIJ176" s="3"/>
      <c r="EIK176" s="3"/>
      <c r="EIL176" s="3"/>
      <c r="EIM176" s="3"/>
      <c r="EIN176" s="3"/>
      <c r="EIO176" s="3"/>
      <c r="EIP176" s="3"/>
      <c r="EIQ176" s="3"/>
      <c r="EIR176" s="3"/>
      <c r="EIS176" s="3"/>
      <c r="EIT176" s="3"/>
      <c r="EIU176" s="3"/>
      <c r="EIV176" s="3"/>
      <c r="EIW176" s="3"/>
      <c r="EIX176" s="3"/>
      <c r="EIY176" s="3"/>
      <c r="EIZ176" s="3"/>
      <c r="EJA176" s="3"/>
      <c r="EJB176" s="3"/>
      <c r="EJC176" s="3"/>
      <c r="EJD176" s="3"/>
      <c r="EJE176" s="3"/>
      <c r="EJF176" s="3"/>
      <c r="EJG176" s="3"/>
      <c r="EJH176" s="3"/>
      <c r="EJI176" s="3"/>
      <c r="EJJ176" s="3"/>
      <c r="EJK176" s="3"/>
      <c r="EJL176" s="3"/>
      <c r="EJM176" s="3"/>
      <c r="EJN176" s="3"/>
      <c r="EJO176" s="3"/>
      <c r="EJP176" s="3"/>
      <c r="EJQ176" s="3"/>
      <c r="EJR176" s="3"/>
      <c r="EJS176" s="3"/>
      <c r="EJT176" s="3"/>
      <c r="EJU176" s="3"/>
      <c r="EJV176" s="3"/>
      <c r="EJW176" s="3"/>
      <c r="EJX176" s="3"/>
      <c r="EJY176" s="3"/>
      <c r="EJZ176" s="3"/>
      <c r="EKA176" s="3"/>
      <c r="EKB176" s="3"/>
      <c r="EKC176" s="3"/>
      <c r="EKD176" s="3"/>
      <c r="EKE176" s="3"/>
      <c r="EKF176" s="3"/>
      <c r="EKG176" s="3"/>
      <c r="EKH176" s="3"/>
      <c r="EKI176" s="3"/>
      <c r="EKJ176" s="3"/>
      <c r="EKK176" s="3"/>
      <c r="EKL176" s="3"/>
      <c r="EKM176" s="3"/>
      <c r="EKN176" s="3"/>
      <c r="EKO176" s="3"/>
      <c r="EKP176" s="3"/>
      <c r="EKQ176" s="3"/>
      <c r="EKR176" s="3"/>
      <c r="EKS176" s="3"/>
      <c r="EKT176" s="3"/>
      <c r="EKU176" s="3"/>
      <c r="EKV176" s="3"/>
      <c r="EKW176" s="3"/>
      <c r="EKX176" s="3"/>
      <c r="EKY176" s="3"/>
      <c r="EKZ176" s="3"/>
      <c r="ELA176" s="3"/>
      <c r="ELB176" s="3"/>
      <c r="ELC176" s="3"/>
      <c r="ELD176" s="3"/>
      <c r="ELE176" s="3"/>
      <c r="ELF176" s="3"/>
      <c r="ELG176" s="3"/>
      <c r="ELH176" s="3"/>
      <c r="ELI176" s="3"/>
      <c r="ELJ176" s="3"/>
      <c r="ELK176" s="3"/>
      <c r="ELL176" s="3"/>
      <c r="ELM176" s="3"/>
      <c r="ELN176" s="3"/>
      <c r="ELO176" s="3"/>
      <c r="ELP176" s="3"/>
      <c r="ELQ176" s="3"/>
      <c r="ELR176" s="3"/>
      <c r="ELS176" s="3"/>
      <c r="ELT176" s="3"/>
      <c r="ELU176" s="3"/>
      <c r="ELV176" s="3"/>
      <c r="ELW176" s="3"/>
      <c r="ELX176" s="3"/>
      <c r="ELY176" s="3"/>
      <c r="ELZ176" s="3"/>
      <c r="EMA176" s="3"/>
      <c r="EMB176" s="3"/>
      <c r="EMC176" s="3"/>
      <c r="EMD176" s="3"/>
      <c r="EME176" s="3"/>
      <c r="EMF176" s="3"/>
      <c r="EMG176" s="3"/>
      <c r="EMH176" s="3"/>
      <c r="EMI176" s="3"/>
      <c r="EMJ176" s="3"/>
      <c r="EMK176" s="3"/>
      <c r="EML176" s="3"/>
      <c r="EMM176" s="3"/>
      <c r="EMN176" s="3"/>
      <c r="EMO176" s="3"/>
      <c r="EMP176" s="3"/>
      <c r="EMQ176" s="3"/>
      <c r="EMR176" s="3"/>
      <c r="EMS176" s="3"/>
      <c r="EMT176" s="3"/>
      <c r="EMU176" s="3"/>
      <c r="EMV176" s="3"/>
      <c r="EMW176" s="3"/>
      <c r="EMX176" s="3"/>
      <c r="EMY176" s="3"/>
      <c r="EMZ176" s="3"/>
      <c r="ENA176" s="3"/>
      <c r="ENB176" s="3"/>
      <c r="ENC176" s="3"/>
      <c r="END176" s="3"/>
      <c r="ENE176" s="3"/>
      <c r="ENF176" s="3"/>
      <c r="ENG176" s="3"/>
      <c r="ENH176" s="3"/>
      <c r="ENI176" s="3"/>
      <c r="ENJ176" s="3"/>
      <c r="ENK176" s="3"/>
      <c r="ENL176" s="3"/>
      <c r="ENM176" s="3"/>
      <c r="ENN176" s="3"/>
      <c r="ENO176" s="3"/>
      <c r="ENP176" s="3"/>
      <c r="ENQ176" s="3"/>
      <c r="ENR176" s="3"/>
      <c r="ENS176" s="3"/>
      <c r="ENT176" s="3"/>
      <c r="ENU176" s="3"/>
      <c r="ENV176" s="3"/>
      <c r="ENW176" s="3"/>
      <c r="ENX176" s="3"/>
      <c r="ENY176" s="3"/>
      <c r="ENZ176" s="3"/>
      <c r="EOA176" s="3"/>
      <c r="EOB176" s="3"/>
      <c r="EOC176" s="3"/>
      <c r="EOD176" s="3"/>
      <c r="EOE176" s="3"/>
      <c r="EOF176" s="3"/>
      <c r="EOG176" s="3"/>
      <c r="EOH176" s="3"/>
      <c r="EOI176" s="3"/>
      <c r="EOJ176" s="3"/>
      <c r="EOK176" s="3"/>
      <c r="EOL176" s="3"/>
      <c r="EOM176" s="3"/>
      <c r="EON176" s="3"/>
      <c r="EOO176" s="3"/>
      <c r="EOP176" s="3"/>
      <c r="EOQ176" s="3"/>
      <c r="EOR176" s="3"/>
      <c r="EOS176" s="3"/>
      <c r="EOT176" s="3"/>
      <c r="EOU176" s="3"/>
      <c r="EOV176" s="3"/>
      <c r="EOW176" s="3"/>
      <c r="EOX176" s="3"/>
      <c r="EOY176" s="3"/>
      <c r="EOZ176" s="3"/>
      <c r="EPA176" s="3"/>
      <c r="EPB176" s="3"/>
      <c r="EPC176" s="3"/>
      <c r="EPD176" s="3"/>
      <c r="EPE176" s="3"/>
      <c r="EPF176" s="3"/>
      <c r="EPG176" s="3"/>
      <c r="EPH176" s="3"/>
      <c r="EPI176" s="3"/>
      <c r="EPJ176" s="3"/>
      <c r="EPK176" s="3"/>
      <c r="EPL176" s="3"/>
      <c r="EPM176" s="3"/>
      <c r="EPN176" s="3"/>
      <c r="EPO176" s="3"/>
      <c r="EPP176" s="3"/>
      <c r="EPQ176" s="3"/>
      <c r="EPR176" s="3"/>
      <c r="EPS176" s="3"/>
      <c r="EPT176" s="3"/>
      <c r="EPU176" s="3"/>
      <c r="EPV176" s="3"/>
      <c r="EPW176" s="3"/>
      <c r="EPX176" s="3"/>
      <c r="EPY176" s="3"/>
      <c r="EPZ176" s="3"/>
      <c r="EQA176" s="3"/>
      <c r="EQB176" s="3"/>
      <c r="EQC176" s="3"/>
      <c r="EQD176" s="3"/>
      <c r="EQE176" s="3"/>
      <c r="EQF176" s="3"/>
      <c r="EQG176" s="3"/>
      <c r="EQH176" s="3"/>
      <c r="EQI176" s="3"/>
      <c r="EQJ176" s="3"/>
      <c r="EQK176" s="3"/>
      <c r="EQL176" s="3"/>
      <c r="EQM176" s="3"/>
      <c r="EQN176" s="3"/>
      <c r="EQO176" s="3"/>
      <c r="EQP176" s="3"/>
      <c r="EQQ176" s="3"/>
      <c r="EQR176" s="3"/>
      <c r="EQS176" s="3"/>
      <c r="EQT176" s="3"/>
      <c r="EQU176" s="3"/>
      <c r="EQV176" s="3"/>
      <c r="EQW176" s="3"/>
      <c r="EQX176" s="3"/>
      <c r="EQY176" s="3"/>
      <c r="EQZ176" s="3"/>
      <c r="ERA176" s="3"/>
      <c r="ERB176" s="3"/>
      <c r="ERC176" s="3"/>
      <c r="ERD176" s="3"/>
      <c r="ERE176" s="3"/>
      <c r="ERF176" s="3"/>
      <c r="ERG176" s="3"/>
      <c r="ERH176" s="3"/>
      <c r="ERI176" s="3"/>
      <c r="ERJ176" s="3"/>
      <c r="ERK176" s="3"/>
      <c r="ERL176" s="3"/>
      <c r="ERM176" s="3"/>
      <c r="ERN176" s="3"/>
      <c r="ERO176" s="3"/>
      <c r="ERP176" s="3"/>
      <c r="ERQ176" s="3"/>
      <c r="ERR176" s="3"/>
      <c r="ERS176" s="3"/>
      <c r="ERT176" s="3"/>
      <c r="ERU176" s="3"/>
      <c r="ERV176" s="3"/>
      <c r="ERW176" s="3"/>
      <c r="ERX176" s="3"/>
      <c r="ERY176" s="3"/>
      <c r="ERZ176" s="3"/>
      <c r="ESA176" s="3"/>
      <c r="ESB176" s="3"/>
      <c r="ESC176" s="3"/>
      <c r="ESD176" s="3"/>
      <c r="ESE176" s="3"/>
      <c r="ESF176" s="3"/>
      <c r="ESG176" s="3"/>
      <c r="ESH176" s="3"/>
      <c r="ESI176" s="3"/>
      <c r="ESJ176" s="3"/>
      <c r="ESK176" s="3"/>
      <c r="ESL176" s="3"/>
      <c r="ESM176" s="3"/>
      <c r="ESN176" s="3"/>
      <c r="ESO176" s="3"/>
      <c r="ESP176" s="3"/>
      <c r="ESQ176" s="3"/>
      <c r="ESR176" s="3"/>
      <c r="ESS176" s="3"/>
      <c r="EST176" s="3"/>
      <c r="ESU176" s="3"/>
      <c r="ESV176" s="3"/>
      <c r="ESW176" s="3"/>
      <c r="ESX176" s="3"/>
      <c r="ESY176" s="3"/>
      <c r="ESZ176" s="3"/>
      <c r="ETA176" s="3"/>
      <c r="ETB176" s="3"/>
      <c r="ETC176" s="3"/>
      <c r="ETD176" s="3"/>
      <c r="ETE176" s="3"/>
      <c r="ETF176" s="3"/>
      <c r="ETG176" s="3"/>
      <c r="ETH176" s="3"/>
      <c r="ETI176" s="3"/>
      <c r="ETJ176" s="3"/>
      <c r="ETK176" s="3"/>
      <c r="ETL176" s="3"/>
      <c r="ETM176" s="3"/>
      <c r="ETN176" s="3"/>
      <c r="ETO176" s="3"/>
      <c r="ETP176" s="3"/>
      <c r="ETQ176" s="3"/>
      <c r="ETR176" s="3"/>
      <c r="ETS176" s="3"/>
      <c r="ETT176" s="3"/>
      <c r="ETU176" s="3"/>
      <c r="ETV176" s="3"/>
      <c r="ETW176" s="3"/>
      <c r="ETX176" s="3"/>
      <c r="ETY176" s="3"/>
      <c r="ETZ176" s="3"/>
      <c r="EUA176" s="3"/>
      <c r="EUB176" s="3"/>
      <c r="EUC176" s="3"/>
      <c r="EUD176" s="3"/>
      <c r="EUE176" s="3"/>
      <c r="EUF176" s="3"/>
      <c r="EUG176" s="3"/>
      <c r="EUH176" s="3"/>
      <c r="EUI176" s="3"/>
      <c r="EUJ176" s="3"/>
      <c r="EUK176" s="3"/>
      <c r="EUL176" s="3"/>
      <c r="EUM176" s="3"/>
      <c r="EUN176" s="3"/>
      <c r="EUO176" s="3"/>
      <c r="EUP176" s="3"/>
      <c r="EUQ176" s="3"/>
      <c r="EUR176" s="3"/>
      <c r="EUS176" s="3"/>
      <c r="EUT176" s="3"/>
      <c r="EUU176" s="3"/>
      <c r="EUV176" s="3"/>
      <c r="EUW176" s="3"/>
      <c r="EUX176" s="3"/>
      <c r="EUY176" s="3"/>
      <c r="EUZ176" s="3"/>
      <c r="EVA176" s="3"/>
      <c r="EVB176" s="3"/>
      <c r="EVC176" s="3"/>
      <c r="EVD176" s="3"/>
      <c r="EVE176" s="3"/>
      <c r="EVF176" s="3"/>
      <c r="EVG176" s="3"/>
      <c r="EVH176" s="3"/>
      <c r="EVI176" s="3"/>
      <c r="EVJ176" s="3"/>
      <c r="EVK176" s="3"/>
      <c r="EVL176" s="3"/>
      <c r="EVM176" s="3"/>
      <c r="EVN176" s="3"/>
      <c r="EVO176" s="3"/>
      <c r="EVP176" s="3"/>
      <c r="EVQ176" s="3"/>
      <c r="EVR176" s="3"/>
      <c r="EVS176" s="3"/>
      <c r="EVT176" s="3"/>
      <c r="EVU176" s="3"/>
      <c r="EVV176" s="3"/>
      <c r="EVW176" s="3"/>
      <c r="EVX176" s="3"/>
      <c r="EVY176" s="3"/>
      <c r="EVZ176" s="3"/>
      <c r="EWA176" s="3"/>
      <c r="EWB176" s="3"/>
      <c r="EWC176" s="3"/>
      <c r="EWD176" s="3"/>
      <c r="EWE176" s="3"/>
      <c r="EWF176" s="3"/>
      <c r="EWG176" s="3"/>
      <c r="EWH176" s="3"/>
      <c r="EWI176" s="3"/>
      <c r="EWJ176" s="3"/>
      <c r="EWK176" s="3"/>
      <c r="EWL176" s="3"/>
      <c r="EWM176" s="3"/>
      <c r="EWN176" s="3"/>
      <c r="EWO176" s="3"/>
      <c r="EWP176" s="3"/>
      <c r="EWQ176" s="3"/>
      <c r="EWR176" s="3"/>
      <c r="EWS176" s="3"/>
      <c r="EWT176" s="3"/>
      <c r="EWU176" s="3"/>
      <c r="EWV176" s="3"/>
      <c r="EWW176" s="3"/>
      <c r="EWX176" s="3"/>
      <c r="EWY176" s="3"/>
      <c r="EWZ176" s="3"/>
      <c r="EXA176" s="3"/>
      <c r="EXB176" s="3"/>
      <c r="EXC176" s="3"/>
      <c r="EXD176" s="3"/>
      <c r="EXE176" s="3"/>
      <c r="EXF176" s="3"/>
      <c r="EXG176" s="3"/>
      <c r="EXH176" s="3"/>
      <c r="EXI176" s="3"/>
      <c r="EXJ176" s="3"/>
      <c r="EXK176" s="3"/>
      <c r="EXL176" s="3"/>
      <c r="EXM176" s="3"/>
      <c r="EXN176" s="3"/>
      <c r="EXO176" s="3"/>
      <c r="EXP176" s="3"/>
      <c r="EXQ176" s="3"/>
      <c r="EXR176" s="3"/>
      <c r="EXS176" s="3"/>
      <c r="EXT176" s="3"/>
      <c r="EXU176" s="3"/>
      <c r="EXV176" s="3"/>
      <c r="EXW176" s="3"/>
      <c r="EXX176" s="3"/>
      <c r="EXY176" s="3"/>
      <c r="EXZ176" s="3"/>
      <c r="EYA176" s="3"/>
      <c r="EYB176" s="3"/>
      <c r="EYC176" s="3"/>
      <c r="EYD176" s="3"/>
      <c r="EYE176" s="3"/>
      <c r="EYF176" s="3"/>
      <c r="EYG176" s="3"/>
      <c r="EYH176" s="3"/>
      <c r="EYI176" s="3"/>
      <c r="EYJ176" s="3"/>
      <c r="EYK176" s="3"/>
      <c r="EYL176" s="3"/>
      <c r="EYM176" s="3"/>
      <c r="EYN176" s="3"/>
      <c r="EYO176" s="3"/>
      <c r="EYP176" s="3"/>
      <c r="EYQ176" s="3"/>
      <c r="EYR176" s="3"/>
      <c r="EYS176" s="3"/>
      <c r="EYT176" s="3"/>
      <c r="EYU176" s="3"/>
      <c r="EYV176" s="3"/>
      <c r="EYW176" s="3"/>
      <c r="EYX176" s="3"/>
      <c r="EYY176" s="3"/>
      <c r="EYZ176" s="3"/>
      <c r="EZA176" s="3"/>
      <c r="EZB176" s="3"/>
      <c r="EZC176" s="3"/>
      <c r="EZD176" s="3"/>
      <c r="EZE176" s="3"/>
      <c r="EZF176" s="3"/>
      <c r="EZG176" s="3"/>
      <c r="EZH176" s="3"/>
      <c r="EZI176" s="3"/>
      <c r="EZJ176" s="3"/>
      <c r="EZK176" s="3"/>
      <c r="EZL176" s="3"/>
      <c r="EZM176" s="3"/>
      <c r="EZN176" s="3"/>
      <c r="EZO176" s="3"/>
      <c r="EZP176" s="3"/>
      <c r="EZQ176" s="3"/>
      <c r="EZR176" s="3"/>
      <c r="EZS176" s="3"/>
      <c r="EZT176" s="3"/>
      <c r="EZU176" s="3"/>
      <c r="EZV176" s="3"/>
      <c r="EZW176" s="3"/>
      <c r="EZX176" s="3"/>
      <c r="EZY176" s="3"/>
      <c r="EZZ176" s="3"/>
      <c r="FAA176" s="3"/>
      <c r="FAB176" s="3"/>
      <c r="FAC176" s="3"/>
      <c r="FAD176" s="3"/>
      <c r="FAE176" s="3"/>
      <c r="FAF176" s="3"/>
      <c r="FAG176" s="3"/>
      <c r="FAH176" s="3"/>
      <c r="FAI176" s="3"/>
      <c r="FAJ176" s="3"/>
      <c r="FAK176" s="3"/>
      <c r="FAL176" s="3"/>
      <c r="FAM176" s="3"/>
      <c r="FAN176" s="3"/>
      <c r="FAO176" s="3"/>
      <c r="FAP176" s="3"/>
      <c r="FAQ176" s="3"/>
      <c r="FAR176" s="3"/>
      <c r="FAS176" s="3"/>
      <c r="FAT176" s="3"/>
      <c r="FAU176" s="3"/>
      <c r="FAV176" s="3"/>
      <c r="FAW176" s="3"/>
      <c r="FAX176" s="3"/>
      <c r="FAY176" s="3"/>
      <c r="FAZ176" s="3"/>
      <c r="FBA176" s="3"/>
      <c r="FBB176" s="3"/>
      <c r="FBC176" s="3"/>
      <c r="FBD176" s="3"/>
      <c r="FBE176" s="3"/>
      <c r="FBF176" s="3"/>
      <c r="FBG176" s="3"/>
      <c r="FBH176" s="3"/>
      <c r="FBI176" s="3"/>
      <c r="FBJ176" s="3"/>
      <c r="FBK176" s="3"/>
      <c r="FBL176" s="3"/>
      <c r="FBM176" s="3"/>
      <c r="FBN176" s="3"/>
      <c r="FBO176" s="3"/>
      <c r="FBP176" s="3"/>
      <c r="FBQ176" s="3"/>
      <c r="FBR176" s="3"/>
      <c r="FBS176" s="3"/>
      <c r="FBT176" s="3"/>
      <c r="FBU176" s="3"/>
      <c r="FBV176" s="3"/>
      <c r="FBW176" s="3"/>
      <c r="FBX176" s="3"/>
      <c r="FBY176" s="3"/>
      <c r="FBZ176" s="3"/>
      <c r="FCA176" s="3"/>
      <c r="FCB176" s="3"/>
      <c r="FCC176" s="3"/>
      <c r="FCD176" s="3"/>
      <c r="FCE176" s="3"/>
      <c r="FCF176" s="3"/>
      <c r="FCG176" s="3"/>
      <c r="FCH176" s="3"/>
      <c r="FCI176" s="3"/>
      <c r="FCJ176" s="3"/>
      <c r="FCK176" s="3"/>
      <c r="FCL176" s="3"/>
      <c r="FCM176" s="3"/>
      <c r="FCN176" s="3"/>
      <c r="FCO176" s="3"/>
      <c r="FCP176" s="3"/>
      <c r="FCQ176" s="3"/>
      <c r="FCR176" s="3"/>
      <c r="FCS176" s="3"/>
      <c r="FCT176" s="3"/>
      <c r="FCU176" s="3"/>
      <c r="FCV176" s="3"/>
      <c r="FCW176" s="3"/>
      <c r="FCX176" s="3"/>
      <c r="FCY176" s="3"/>
      <c r="FCZ176" s="3"/>
      <c r="FDA176" s="3"/>
      <c r="FDB176" s="3"/>
      <c r="FDC176" s="3"/>
      <c r="FDD176" s="3"/>
      <c r="FDE176" s="3"/>
      <c r="FDF176" s="3"/>
      <c r="FDG176" s="3"/>
      <c r="FDH176" s="3"/>
      <c r="FDI176" s="3"/>
      <c r="FDJ176" s="3"/>
      <c r="FDK176" s="3"/>
      <c r="FDL176" s="3"/>
      <c r="FDM176" s="3"/>
      <c r="FDN176" s="3"/>
      <c r="FDO176" s="3"/>
      <c r="FDP176" s="3"/>
      <c r="FDQ176" s="3"/>
      <c r="FDR176" s="3"/>
      <c r="FDS176" s="3"/>
      <c r="FDT176" s="3"/>
      <c r="FDU176" s="3"/>
      <c r="FDV176" s="3"/>
      <c r="FDW176" s="3"/>
      <c r="FDX176" s="3"/>
      <c r="FDY176" s="3"/>
      <c r="FDZ176" s="3"/>
      <c r="FEA176" s="3"/>
      <c r="FEB176" s="3"/>
      <c r="FEC176" s="3"/>
      <c r="FED176" s="3"/>
      <c r="FEE176" s="3"/>
      <c r="FEF176" s="3"/>
      <c r="FEG176" s="3"/>
      <c r="FEH176" s="3"/>
      <c r="FEI176" s="3"/>
      <c r="FEJ176" s="3"/>
      <c r="FEK176" s="3"/>
      <c r="FEL176" s="3"/>
      <c r="FEM176" s="3"/>
      <c r="FEN176" s="3"/>
      <c r="FEO176" s="3"/>
      <c r="FEP176" s="3"/>
      <c r="FEQ176" s="3"/>
      <c r="FER176" s="3"/>
      <c r="FES176" s="3"/>
      <c r="FET176" s="3"/>
      <c r="FEU176" s="3"/>
      <c r="FEV176" s="3"/>
      <c r="FEW176" s="3"/>
      <c r="FEX176" s="3"/>
      <c r="FEY176" s="3"/>
      <c r="FEZ176" s="3"/>
      <c r="FFA176" s="3"/>
      <c r="FFB176" s="3"/>
      <c r="FFC176" s="3"/>
      <c r="FFD176" s="3"/>
      <c r="FFE176" s="3"/>
      <c r="FFF176" s="3"/>
      <c r="FFG176" s="3"/>
      <c r="FFH176" s="3"/>
      <c r="FFI176" s="3"/>
      <c r="FFJ176" s="3"/>
      <c r="FFK176" s="3"/>
      <c r="FFL176" s="3"/>
      <c r="FFM176" s="3"/>
      <c r="FFN176" s="3"/>
      <c r="FFO176" s="3"/>
      <c r="FFP176" s="3"/>
      <c r="FFQ176" s="3"/>
      <c r="FFR176" s="3"/>
      <c r="FFS176" s="3"/>
      <c r="FFT176" s="3"/>
      <c r="FFU176" s="3"/>
      <c r="FFV176" s="3"/>
      <c r="FFW176" s="3"/>
      <c r="FFX176" s="3"/>
      <c r="FFY176" s="3"/>
      <c r="FFZ176" s="3"/>
      <c r="FGA176" s="3"/>
      <c r="FGB176" s="3"/>
      <c r="FGC176" s="3"/>
      <c r="FGD176" s="3"/>
      <c r="FGE176" s="3"/>
      <c r="FGF176" s="3"/>
      <c r="FGG176" s="3"/>
      <c r="FGH176" s="3"/>
      <c r="FGI176" s="3"/>
      <c r="FGJ176" s="3"/>
      <c r="FGK176" s="3"/>
      <c r="FGL176" s="3"/>
      <c r="FGM176" s="3"/>
      <c r="FGN176" s="3"/>
      <c r="FGO176" s="3"/>
      <c r="FGP176" s="3"/>
      <c r="FGQ176" s="3"/>
      <c r="FGR176" s="3"/>
      <c r="FGS176" s="3"/>
      <c r="FGT176" s="3"/>
      <c r="FGU176" s="3"/>
      <c r="FGV176" s="3"/>
      <c r="FGW176" s="3"/>
      <c r="FGX176" s="3"/>
      <c r="FGY176" s="3"/>
      <c r="FGZ176" s="3"/>
      <c r="FHA176" s="3"/>
      <c r="FHB176" s="3"/>
      <c r="FHC176" s="3"/>
      <c r="FHD176" s="3"/>
      <c r="FHE176" s="3"/>
      <c r="FHF176" s="3"/>
      <c r="FHG176" s="3"/>
      <c r="FHH176" s="3"/>
      <c r="FHI176" s="3"/>
      <c r="FHJ176" s="3"/>
      <c r="FHK176" s="3"/>
      <c r="FHL176" s="3"/>
      <c r="FHM176" s="3"/>
      <c r="FHN176" s="3"/>
      <c r="FHO176" s="3"/>
      <c r="FHP176" s="3"/>
      <c r="FHQ176" s="3"/>
      <c r="FHR176" s="3"/>
      <c r="FHS176" s="3"/>
      <c r="FHT176" s="3"/>
      <c r="FHU176" s="3"/>
      <c r="FHV176" s="3"/>
      <c r="FHW176" s="3"/>
      <c r="FHX176" s="3"/>
      <c r="FHY176" s="3"/>
      <c r="FHZ176" s="3"/>
      <c r="FIA176" s="3"/>
      <c r="FIB176" s="3"/>
      <c r="FIC176" s="3"/>
      <c r="FID176" s="3"/>
      <c r="FIE176" s="3"/>
      <c r="FIF176" s="3"/>
      <c r="FIG176" s="3"/>
      <c r="FIH176" s="3"/>
      <c r="FII176" s="3"/>
      <c r="FIJ176" s="3"/>
      <c r="FIK176" s="3"/>
      <c r="FIL176" s="3"/>
      <c r="FIM176" s="3"/>
      <c r="FIN176" s="3"/>
      <c r="FIO176" s="3"/>
      <c r="FIP176" s="3"/>
      <c r="FIQ176" s="3"/>
      <c r="FIR176" s="3"/>
      <c r="FIS176" s="3"/>
      <c r="FIT176" s="3"/>
      <c r="FIU176" s="3"/>
      <c r="FIV176" s="3"/>
      <c r="FIW176" s="3"/>
      <c r="FIX176" s="3"/>
      <c r="FIY176" s="3"/>
      <c r="FIZ176" s="3"/>
      <c r="FJA176" s="3"/>
      <c r="FJB176" s="3"/>
      <c r="FJC176" s="3"/>
      <c r="FJD176" s="3"/>
      <c r="FJE176" s="3"/>
      <c r="FJF176" s="3"/>
      <c r="FJG176" s="3"/>
      <c r="FJH176" s="3"/>
      <c r="FJI176" s="3"/>
      <c r="FJJ176" s="3"/>
      <c r="FJK176" s="3"/>
      <c r="FJL176" s="3"/>
      <c r="FJM176" s="3"/>
      <c r="FJN176" s="3"/>
      <c r="FJO176" s="3"/>
      <c r="FJP176" s="3"/>
      <c r="FJQ176" s="3"/>
      <c r="FJR176" s="3"/>
      <c r="FJS176" s="3"/>
      <c r="FJT176" s="3"/>
      <c r="FJU176" s="3"/>
      <c r="FJV176" s="3"/>
      <c r="FJW176" s="3"/>
      <c r="FJX176" s="3"/>
      <c r="FJY176" s="3"/>
      <c r="FJZ176" s="3"/>
      <c r="FKA176" s="3"/>
      <c r="FKB176" s="3"/>
      <c r="FKC176" s="3"/>
      <c r="FKD176" s="3"/>
      <c r="FKE176" s="3"/>
      <c r="FKF176" s="3"/>
      <c r="FKG176" s="3"/>
      <c r="FKH176" s="3"/>
      <c r="FKI176" s="3"/>
      <c r="FKJ176" s="3"/>
      <c r="FKK176" s="3"/>
      <c r="FKL176" s="3"/>
      <c r="FKM176" s="3"/>
      <c r="FKN176" s="3"/>
      <c r="FKO176" s="3"/>
      <c r="FKP176" s="3"/>
      <c r="FKQ176" s="3"/>
      <c r="FKR176" s="3"/>
      <c r="FKS176" s="3"/>
      <c r="FKT176" s="3"/>
      <c r="FKU176" s="3"/>
      <c r="FKV176" s="3"/>
      <c r="FKW176" s="3"/>
      <c r="FKX176" s="3"/>
      <c r="FKY176" s="3"/>
      <c r="FKZ176" s="3"/>
      <c r="FLA176" s="3"/>
      <c r="FLB176" s="3"/>
      <c r="FLC176" s="3"/>
      <c r="FLD176" s="3"/>
      <c r="FLE176" s="3"/>
      <c r="FLF176" s="3"/>
      <c r="FLG176" s="3"/>
      <c r="FLH176" s="3"/>
      <c r="FLI176" s="3"/>
      <c r="FLJ176" s="3"/>
      <c r="FLK176" s="3"/>
      <c r="FLL176" s="3"/>
      <c r="FLM176" s="3"/>
      <c r="FLN176" s="3"/>
      <c r="FLO176" s="3"/>
      <c r="FLP176" s="3"/>
      <c r="FLQ176" s="3"/>
      <c r="FLR176" s="3"/>
      <c r="FLS176" s="3"/>
      <c r="FLT176" s="3"/>
      <c r="FLU176" s="3"/>
      <c r="FLV176" s="3"/>
      <c r="FLW176" s="3"/>
      <c r="FLX176" s="3"/>
      <c r="FLY176" s="3"/>
      <c r="FLZ176" s="3"/>
      <c r="FMA176" s="3"/>
      <c r="FMB176" s="3"/>
      <c r="FMC176" s="3"/>
      <c r="FMD176" s="3"/>
      <c r="FME176" s="3"/>
      <c r="FMF176" s="3"/>
      <c r="FMG176" s="3"/>
      <c r="FMH176" s="3"/>
      <c r="FMI176" s="3"/>
      <c r="FMJ176" s="3"/>
      <c r="FMK176" s="3"/>
      <c r="FML176" s="3"/>
      <c r="FMM176" s="3"/>
      <c r="FMN176" s="3"/>
      <c r="FMO176" s="3"/>
      <c r="FMP176" s="3"/>
      <c r="FMQ176" s="3"/>
      <c r="FMR176" s="3"/>
      <c r="FMS176" s="3"/>
      <c r="FMT176" s="3"/>
      <c r="FMU176" s="3"/>
      <c r="FMV176" s="3"/>
      <c r="FMW176" s="3"/>
      <c r="FMX176" s="3"/>
      <c r="FMY176" s="3"/>
      <c r="FMZ176" s="3"/>
      <c r="FNA176" s="3"/>
      <c r="FNB176" s="3"/>
      <c r="FNC176" s="3"/>
      <c r="FND176" s="3"/>
      <c r="FNE176" s="3"/>
      <c r="FNF176" s="3"/>
      <c r="FNG176" s="3"/>
      <c r="FNH176" s="3"/>
      <c r="FNI176" s="3"/>
      <c r="FNJ176" s="3"/>
      <c r="FNK176" s="3"/>
      <c r="FNL176" s="3"/>
      <c r="FNM176" s="3"/>
      <c r="FNN176" s="3"/>
      <c r="FNO176" s="3"/>
      <c r="FNP176" s="3"/>
      <c r="FNQ176" s="3"/>
      <c r="FNR176" s="3"/>
      <c r="FNS176" s="3"/>
      <c r="FNT176" s="3"/>
      <c r="FNU176" s="3"/>
      <c r="FNV176" s="3"/>
      <c r="FNW176" s="3"/>
      <c r="FNX176" s="3"/>
      <c r="FNY176" s="3"/>
      <c r="FNZ176" s="3"/>
      <c r="FOA176" s="3"/>
      <c r="FOB176" s="3"/>
      <c r="FOC176" s="3"/>
      <c r="FOD176" s="3"/>
      <c r="FOE176" s="3"/>
      <c r="FOF176" s="3"/>
      <c r="FOG176" s="3"/>
      <c r="FOH176" s="3"/>
      <c r="FOI176" s="3"/>
      <c r="FOJ176" s="3"/>
      <c r="FOK176" s="3"/>
      <c r="FOL176" s="3"/>
      <c r="FOM176" s="3"/>
      <c r="FON176" s="3"/>
      <c r="FOO176" s="3"/>
      <c r="FOP176" s="3"/>
      <c r="FOQ176" s="3"/>
      <c r="FOR176" s="3"/>
      <c r="FOS176" s="3"/>
      <c r="FOT176" s="3"/>
      <c r="FOU176" s="3"/>
      <c r="FOV176" s="3"/>
      <c r="FOW176" s="3"/>
      <c r="FOX176" s="3"/>
      <c r="FOY176" s="3"/>
      <c r="FOZ176" s="3"/>
      <c r="FPA176" s="3"/>
      <c r="FPB176" s="3"/>
      <c r="FPC176" s="3"/>
      <c r="FPD176" s="3"/>
      <c r="FPE176" s="3"/>
      <c r="FPF176" s="3"/>
      <c r="FPG176" s="3"/>
      <c r="FPH176" s="3"/>
      <c r="FPI176" s="3"/>
      <c r="FPJ176" s="3"/>
      <c r="FPK176" s="3"/>
      <c r="FPL176" s="3"/>
      <c r="FPM176" s="3"/>
      <c r="FPN176" s="3"/>
      <c r="FPO176" s="3"/>
      <c r="FPP176" s="3"/>
      <c r="FPQ176" s="3"/>
      <c r="FPR176" s="3"/>
      <c r="FPS176" s="3"/>
      <c r="FPT176" s="3"/>
      <c r="FPU176" s="3"/>
      <c r="FPV176" s="3"/>
      <c r="FPW176" s="3"/>
      <c r="FPX176" s="3"/>
      <c r="FPY176" s="3"/>
      <c r="FPZ176" s="3"/>
      <c r="FQA176" s="3"/>
      <c r="FQB176" s="3"/>
      <c r="FQC176" s="3"/>
      <c r="FQD176" s="3"/>
      <c r="FQE176" s="3"/>
      <c r="FQF176" s="3"/>
      <c r="FQG176" s="3"/>
      <c r="FQH176" s="3"/>
      <c r="FQI176" s="3"/>
      <c r="FQJ176" s="3"/>
      <c r="FQK176" s="3"/>
      <c r="FQL176" s="3"/>
      <c r="FQM176" s="3"/>
      <c r="FQN176" s="3"/>
      <c r="FQO176" s="3"/>
      <c r="FQP176" s="3"/>
      <c r="FQQ176" s="3"/>
      <c r="FQR176" s="3"/>
      <c r="FQS176" s="3"/>
      <c r="FQT176" s="3"/>
      <c r="FQU176" s="3"/>
      <c r="FQV176" s="3"/>
      <c r="FQW176" s="3"/>
      <c r="FQX176" s="3"/>
      <c r="FQY176" s="3"/>
      <c r="FQZ176" s="3"/>
      <c r="FRA176" s="3"/>
      <c r="FRB176" s="3"/>
      <c r="FRC176" s="3"/>
      <c r="FRD176" s="3"/>
      <c r="FRE176" s="3"/>
      <c r="FRF176" s="3"/>
      <c r="FRG176" s="3"/>
      <c r="FRH176" s="3"/>
      <c r="FRI176" s="3"/>
      <c r="FRJ176" s="3"/>
      <c r="FRK176" s="3"/>
      <c r="FRL176" s="3"/>
      <c r="FRM176" s="3"/>
      <c r="FRN176" s="3"/>
      <c r="FRO176" s="3"/>
      <c r="FRP176" s="3"/>
      <c r="FRQ176" s="3"/>
      <c r="FRR176" s="3"/>
      <c r="FRS176" s="3"/>
      <c r="FRT176" s="3"/>
      <c r="FRU176" s="3"/>
      <c r="FRV176" s="3"/>
      <c r="FRW176" s="3"/>
      <c r="FRX176" s="3"/>
      <c r="FRY176" s="3"/>
      <c r="FRZ176" s="3"/>
      <c r="FSA176" s="3"/>
      <c r="FSB176" s="3"/>
      <c r="FSC176" s="3"/>
      <c r="FSD176" s="3"/>
      <c r="FSE176" s="3"/>
      <c r="FSF176" s="3"/>
      <c r="FSG176" s="3"/>
      <c r="FSH176" s="3"/>
      <c r="FSI176" s="3"/>
      <c r="FSJ176" s="3"/>
      <c r="FSK176" s="3"/>
      <c r="FSL176" s="3"/>
      <c r="FSM176" s="3"/>
      <c r="FSN176" s="3"/>
      <c r="FSO176" s="3"/>
      <c r="FSP176" s="3"/>
      <c r="FSQ176" s="3"/>
      <c r="FSR176" s="3"/>
      <c r="FSS176" s="3"/>
      <c r="FST176" s="3"/>
      <c r="FSU176" s="3"/>
      <c r="FSV176" s="3"/>
      <c r="FSW176" s="3"/>
      <c r="FSX176" s="3"/>
      <c r="FSY176" s="3"/>
      <c r="FSZ176" s="3"/>
      <c r="FTA176" s="3"/>
      <c r="FTB176" s="3"/>
      <c r="FTC176" s="3"/>
      <c r="FTD176" s="3"/>
      <c r="FTE176" s="3"/>
      <c r="FTF176" s="3"/>
      <c r="FTG176" s="3"/>
      <c r="FTH176" s="3"/>
      <c r="FTI176" s="3"/>
      <c r="FTJ176" s="3"/>
      <c r="FTK176" s="3"/>
      <c r="FTL176" s="3"/>
      <c r="FTM176" s="3"/>
      <c r="FTN176" s="3"/>
      <c r="FTO176" s="3"/>
      <c r="FTP176" s="3"/>
      <c r="FTQ176" s="3"/>
      <c r="FTR176" s="3"/>
      <c r="FTS176" s="3"/>
      <c r="FTT176" s="3"/>
      <c r="FTU176" s="3"/>
      <c r="FTV176" s="3"/>
      <c r="FTW176" s="3"/>
      <c r="FTX176" s="3"/>
      <c r="FTY176" s="3"/>
      <c r="FTZ176" s="3"/>
      <c r="FUA176" s="3"/>
      <c r="FUB176" s="3"/>
      <c r="FUC176" s="3"/>
      <c r="FUD176" s="3"/>
      <c r="FUE176" s="3"/>
      <c r="FUF176" s="3"/>
      <c r="FUG176" s="3"/>
      <c r="FUH176" s="3"/>
      <c r="FUI176" s="3"/>
      <c r="FUJ176" s="3"/>
      <c r="FUK176" s="3"/>
      <c r="FUL176" s="3"/>
      <c r="FUM176" s="3"/>
      <c r="FUN176" s="3"/>
      <c r="FUO176" s="3"/>
      <c r="FUP176" s="3"/>
      <c r="FUQ176" s="3"/>
      <c r="FUR176" s="3"/>
      <c r="FUS176" s="3"/>
      <c r="FUT176" s="3"/>
      <c r="FUU176" s="3"/>
      <c r="FUV176" s="3"/>
      <c r="FUW176" s="3"/>
      <c r="FUX176" s="3"/>
      <c r="FUY176" s="3"/>
      <c r="FUZ176" s="3"/>
      <c r="FVA176" s="3"/>
      <c r="FVB176" s="3"/>
      <c r="FVC176" s="3"/>
      <c r="FVD176" s="3"/>
      <c r="FVE176" s="3"/>
      <c r="FVF176" s="3"/>
      <c r="FVG176" s="3"/>
      <c r="FVH176" s="3"/>
      <c r="FVI176" s="3"/>
      <c r="FVJ176" s="3"/>
      <c r="FVK176" s="3"/>
      <c r="FVL176" s="3"/>
      <c r="FVM176" s="3"/>
      <c r="FVN176" s="3"/>
      <c r="FVO176" s="3"/>
      <c r="FVP176" s="3"/>
      <c r="FVQ176" s="3"/>
      <c r="FVR176" s="3"/>
      <c r="FVS176" s="3"/>
      <c r="FVT176" s="3"/>
      <c r="FVU176" s="3"/>
      <c r="FVV176" s="3"/>
      <c r="FVW176" s="3"/>
      <c r="FVX176" s="3"/>
      <c r="FVY176" s="3"/>
      <c r="FVZ176" s="3"/>
      <c r="FWA176" s="3"/>
      <c r="FWB176" s="3"/>
      <c r="FWC176" s="3"/>
      <c r="FWD176" s="3"/>
      <c r="FWE176" s="3"/>
      <c r="FWF176" s="3"/>
      <c r="FWG176" s="3"/>
      <c r="FWH176" s="3"/>
      <c r="FWI176" s="3"/>
      <c r="FWJ176" s="3"/>
      <c r="FWK176" s="3"/>
      <c r="FWL176" s="3"/>
      <c r="FWM176" s="3"/>
      <c r="FWN176" s="3"/>
      <c r="FWO176" s="3"/>
      <c r="FWP176" s="3"/>
      <c r="FWQ176" s="3"/>
      <c r="FWR176" s="3"/>
      <c r="FWS176" s="3"/>
      <c r="FWT176" s="3"/>
      <c r="FWU176" s="3"/>
      <c r="FWV176" s="3"/>
      <c r="FWW176" s="3"/>
      <c r="FWX176" s="3"/>
      <c r="FWY176" s="3"/>
      <c r="FWZ176" s="3"/>
      <c r="FXA176" s="3"/>
      <c r="FXB176" s="3"/>
      <c r="FXC176" s="3"/>
      <c r="FXD176" s="3"/>
      <c r="FXE176" s="3"/>
      <c r="FXF176" s="3"/>
      <c r="FXG176" s="3"/>
      <c r="FXH176" s="3"/>
      <c r="FXI176" s="3"/>
      <c r="FXJ176" s="3"/>
      <c r="FXK176" s="3"/>
      <c r="FXL176" s="3"/>
      <c r="FXM176" s="3"/>
      <c r="FXN176" s="3"/>
      <c r="FXO176" s="3"/>
      <c r="FXP176" s="3"/>
      <c r="FXQ176" s="3"/>
      <c r="FXR176" s="3"/>
      <c r="FXS176" s="3"/>
      <c r="FXT176" s="3"/>
      <c r="FXU176" s="3"/>
      <c r="FXV176" s="3"/>
      <c r="FXW176" s="3"/>
      <c r="FXX176" s="3"/>
      <c r="FXY176" s="3"/>
      <c r="FXZ176" s="3"/>
      <c r="FYA176" s="3"/>
      <c r="FYB176" s="3"/>
      <c r="FYC176" s="3"/>
      <c r="FYD176" s="3"/>
      <c r="FYE176" s="3"/>
      <c r="FYF176" s="3"/>
      <c r="FYG176" s="3"/>
      <c r="FYH176" s="3"/>
      <c r="FYI176" s="3"/>
      <c r="FYJ176" s="3"/>
      <c r="FYK176" s="3"/>
      <c r="FYL176" s="3"/>
      <c r="FYM176" s="3"/>
      <c r="FYN176" s="3"/>
      <c r="FYO176" s="3"/>
      <c r="FYP176" s="3"/>
      <c r="FYQ176" s="3"/>
      <c r="FYR176" s="3"/>
      <c r="FYS176" s="3"/>
      <c r="FYT176" s="3"/>
      <c r="FYU176" s="3"/>
      <c r="FYV176" s="3"/>
      <c r="FYW176" s="3"/>
      <c r="FYX176" s="3"/>
      <c r="FYY176" s="3"/>
      <c r="FYZ176" s="3"/>
      <c r="FZA176" s="3"/>
      <c r="FZB176" s="3"/>
      <c r="FZC176" s="3"/>
      <c r="FZD176" s="3"/>
      <c r="FZE176" s="3"/>
      <c r="FZF176" s="3"/>
      <c r="FZG176" s="3"/>
      <c r="FZH176" s="3"/>
      <c r="FZI176" s="3"/>
      <c r="FZJ176" s="3"/>
      <c r="FZK176" s="3"/>
      <c r="FZL176" s="3"/>
      <c r="FZM176" s="3"/>
      <c r="FZN176" s="3"/>
      <c r="FZO176" s="3"/>
      <c r="FZP176" s="3"/>
      <c r="FZQ176" s="3"/>
      <c r="FZR176" s="3"/>
      <c r="FZS176" s="3"/>
      <c r="FZT176" s="3"/>
      <c r="FZU176" s="3"/>
      <c r="FZV176" s="3"/>
      <c r="FZW176" s="3"/>
      <c r="FZX176" s="3"/>
      <c r="FZY176" s="3"/>
      <c r="FZZ176" s="3"/>
      <c r="GAA176" s="3"/>
      <c r="GAB176" s="3"/>
      <c r="GAC176" s="3"/>
      <c r="GAD176" s="3"/>
      <c r="GAE176" s="3"/>
      <c r="GAF176" s="3"/>
      <c r="GAG176" s="3"/>
      <c r="GAH176" s="3"/>
      <c r="GAI176" s="3"/>
      <c r="GAJ176" s="3"/>
      <c r="GAK176" s="3"/>
      <c r="GAL176" s="3"/>
      <c r="GAM176" s="3"/>
      <c r="GAN176" s="3"/>
      <c r="GAO176" s="3"/>
      <c r="GAP176" s="3"/>
      <c r="GAQ176" s="3"/>
      <c r="GAR176" s="3"/>
      <c r="GAS176" s="3"/>
      <c r="GAT176" s="3"/>
      <c r="GAU176" s="3"/>
      <c r="GAV176" s="3"/>
      <c r="GAW176" s="3"/>
      <c r="GAX176" s="3"/>
      <c r="GAY176" s="3"/>
      <c r="GAZ176" s="3"/>
      <c r="GBA176" s="3"/>
      <c r="GBB176" s="3"/>
      <c r="GBC176" s="3"/>
      <c r="GBD176" s="3"/>
      <c r="GBE176" s="3"/>
      <c r="GBF176" s="3"/>
      <c r="GBG176" s="3"/>
      <c r="GBH176" s="3"/>
      <c r="GBI176" s="3"/>
      <c r="GBJ176" s="3"/>
      <c r="GBK176" s="3"/>
      <c r="GBL176" s="3"/>
      <c r="GBM176" s="3"/>
      <c r="GBN176" s="3"/>
      <c r="GBO176" s="3"/>
      <c r="GBP176" s="3"/>
      <c r="GBQ176" s="3"/>
      <c r="GBR176" s="3"/>
      <c r="GBS176" s="3"/>
      <c r="GBT176" s="3"/>
      <c r="GBU176" s="3"/>
      <c r="GBV176" s="3"/>
      <c r="GBW176" s="3"/>
      <c r="GBX176" s="3"/>
      <c r="GBY176" s="3"/>
      <c r="GBZ176" s="3"/>
      <c r="GCA176" s="3"/>
      <c r="GCB176" s="3"/>
      <c r="GCC176" s="3"/>
      <c r="GCD176" s="3"/>
      <c r="GCE176" s="3"/>
      <c r="GCF176" s="3"/>
      <c r="GCG176" s="3"/>
      <c r="GCH176" s="3"/>
      <c r="GCI176" s="3"/>
      <c r="GCJ176" s="3"/>
      <c r="GCK176" s="3"/>
      <c r="GCL176" s="3"/>
      <c r="GCM176" s="3"/>
      <c r="GCN176" s="3"/>
      <c r="GCO176" s="3"/>
      <c r="GCP176" s="3"/>
      <c r="GCQ176" s="3"/>
      <c r="GCR176" s="3"/>
      <c r="GCS176" s="3"/>
      <c r="GCT176" s="3"/>
      <c r="GCU176" s="3"/>
      <c r="GCV176" s="3"/>
      <c r="GCW176" s="3"/>
      <c r="GCX176" s="3"/>
      <c r="GCY176" s="3"/>
      <c r="GCZ176" s="3"/>
      <c r="GDA176" s="3"/>
      <c r="GDB176" s="3"/>
      <c r="GDC176" s="3"/>
      <c r="GDD176" s="3"/>
      <c r="GDE176" s="3"/>
      <c r="GDF176" s="3"/>
      <c r="GDG176" s="3"/>
      <c r="GDH176" s="3"/>
      <c r="GDI176" s="3"/>
      <c r="GDJ176" s="3"/>
      <c r="GDK176" s="3"/>
      <c r="GDL176" s="3"/>
      <c r="GDM176" s="3"/>
      <c r="GDN176" s="3"/>
      <c r="GDO176" s="3"/>
      <c r="GDP176" s="3"/>
      <c r="GDQ176" s="3"/>
      <c r="GDR176" s="3"/>
      <c r="GDS176" s="3"/>
      <c r="GDT176" s="3"/>
      <c r="GDU176" s="3"/>
      <c r="GDV176" s="3"/>
      <c r="GDW176" s="3"/>
      <c r="GDX176" s="3"/>
      <c r="GDY176" s="3"/>
      <c r="GDZ176" s="3"/>
      <c r="GEA176" s="3"/>
      <c r="GEB176" s="3"/>
      <c r="GEC176" s="3"/>
      <c r="GED176" s="3"/>
      <c r="GEE176" s="3"/>
      <c r="GEF176" s="3"/>
      <c r="GEG176" s="3"/>
      <c r="GEH176" s="3"/>
      <c r="GEI176" s="3"/>
      <c r="GEJ176" s="3"/>
      <c r="GEK176" s="3"/>
      <c r="GEL176" s="3"/>
      <c r="GEM176" s="3"/>
      <c r="GEN176" s="3"/>
      <c r="GEO176" s="3"/>
      <c r="GEP176" s="3"/>
      <c r="GEQ176" s="3"/>
      <c r="GER176" s="3"/>
      <c r="GES176" s="3"/>
      <c r="GET176" s="3"/>
      <c r="GEU176" s="3"/>
      <c r="GEV176" s="3"/>
      <c r="GEW176" s="3"/>
      <c r="GEX176" s="3"/>
      <c r="GEY176" s="3"/>
      <c r="GEZ176" s="3"/>
      <c r="GFA176" s="3"/>
      <c r="GFB176" s="3"/>
      <c r="GFC176" s="3"/>
      <c r="GFD176" s="3"/>
      <c r="GFE176" s="3"/>
      <c r="GFF176" s="3"/>
      <c r="GFG176" s="3"/>
      <c r="GFH176" s="3"/>
      <c r="GFI176" s="3"/>
      <c r="GFJ176" s="3"/>
      <c r="GFK176" s="3"/>
      <c r="GFL176" s="3"/>
      <c r="GFM176" s="3"/>
      <c r="GFN176" s="3"/>
      <c r="GFO176" s="3"/>
      <c r="GFP176" s="3"/>
      <c r="GFQ176" s="3"/>
      <c r="GFR176" s="3"/>
      <c r="GFS176" s="3"/>
      <c r="GFT176" s="3"/>
      <c r="GFU176" s="3"/>
      <c r="GFV176" s="3"/>
      <c r="GFW176" s="3"/>
      <c r="GFX176" s="3"/>
      <c r="GFY176" s="3"/>
      <c r="GFZ176" s="3"/>
      <c r="GGA176" s="3"/>
      <c r="GGB176" s="3"/>
      <c r="GGC176" s="3"/>
      <c r="GGD176" s="3"/>
      <c r="GGE176" s="3"/>
      <c r="GGF176" s="3"/>
      <c r="GGG176" s="3"/>
      <c r="GGH176" s="3"/>
      <c r="GGI176" s="3"/>
      <c r="GGJ176" s="3"/>
      <c r="GGK176" s="3"/>
      <c r="GGL176" s="3"/>
      <c r="GGM176" s="3"/>
      <c r="GGN176" s="3"/>
      <c r="GGO176" s="3"/>
      <c r="GGP176" s="3"/>
      <c r="GGQ176" s="3"/>
      <c r="GGR176" s="3"/>
      <c r="GGS176" s="3"/>
      <c r="GGT176" s="3"/>
      <c r="GGU176" s="3"/>
      <c r="GGV176" s="3"/>
      <c r="GGW176" s="3"/>
      <c r="GGX176" s="3"/>
      <c r="GGY176" s="3"/>
      <c r="GGZ176" s="3"/>
      <c r="GHA176" s="3"/>
      <c r="GHB176" s="3"/>
      <c r="GHC176" s="3"/>
      <c r="GHD176" s="3"/>
      <c r="GHE176" s="3"/>
      <c r="GHF176" s="3"/>
      <c r="GHG176" s="3"/>
      <c r="GHH176" s="3"/>
      <c r="GHI176" s="3"/>
      <c r="GHJ176" s="3"/>
      <c r="GHK176" s="3"/>
      <c r="GHL176" s="3"/>
      <c r="GHM176" s="3"/>
      <c r="GHN176" s="3"/>
      <c r="GHO176" s="3"/>
      <c r="GHP176" s="3"/>
      <c r="GHQ176" s="3"/>
      <c r="GHR176" s="3"/>
      <c r="GHS176" s="3"/>
      <c r="GHT176" s="3"/>
      <c r="GHU176" s="3"/>
      <c r="GHV176" s="3"/>
      <c r="GHW176" s="3"/>
      <c r="GHX176" s="3"/>
      <c r="GHY176" s="3"/>
      <c r="GHZ176" s="3"/>
      <c r="GIA176" s="3"/>
      <c r="GIB176" s="3"/>
      <c r="GIC176" s="3"/>
      <c r="GID176" s="3"/>
      <c r="GIE176" s="3"/>
      <c r="GIF176" s="3"/>
      <c r="GIG176" s="3"/>
      <c r="GIH176" s="3"/>
      <c r="GII176" s="3"/>
      <c r="GIJ176" s="3"/>
      <c r="GIK176" s="3"/>
      <c r="GIL176" s="3"/>
      <c r="GIM176" s="3"/>
      <c r="GIN176" s="3"/>
      <c r="GIO176" s="3"/>
      <c r="GIP176" s="3"/>
      <c r="GIQ176" s="3"/>
      <c r="GIR176" s="3"/>
      <c r="GIS176" s="3"/>
      <c r="GIT176" s="3"/>
      <c r="GIU176" s="3"/>
      <c r="GIV176" s="3"/>
      <c r="GIW176" s="3"/>
      <c r="GIX176" s="3"/>
      <c r="GIY176" s="3"/>
      <c r="GIZ176" s="3"/>
      <c r="GJA176" s="3"/>
      <c r="GJB176" s="3"/>
      <c r="GJC176" s="3"/>
      <c r="GJD176" s="3"/>
      <c r="GJE176" s="3"/>
      <c r="GJF176" s="3"/>
      <c r="GJG176" s="3"/>
      <c r="GJH176" s="3"/>
      <c r="GJI176" s="3"/>
      <c r="GJJ176" s="3"/>
      <c r="GJK176" s="3"/>
      <c r="GJL176" s="3"/>
      <c r="GJM176" s="3"/>
      <c r="GJN176" s="3"/>
      <c r="GJO176" s="3"/>
      <c r="GJP176" s="3"/>
      <c r="GJQ176" s="3"/>
      <c r="GJR176" s="3"/>
      <c r="GJS176" s="3"/>
      <c r="GJT176" s="3"/>
      <c r="GJU176" s="3"/>
      <c r="GJV176" s="3"/>
      <c r="GJW176" s="3"/>
      <c r="GJX176" s="3"/>
      <c r="GJY176" s="3"/>
      <c r="GJZ176" s="3"/>
      <c r="GKA176" s="3"/>
      <c r="GKB176" s="3"/>
      <c r="GKC176" s="3"/>
      <c r="GKD176" s="3"/>
      <c r="GKE176" s="3"/>
      <c r="GKF176" s="3"/>
      <c r="GKG176" s="3"/>
      <c r="GKH176" s="3"/>
      <c r="GKI176" s="3"/>
      <c r="GKJ176" s="3"/>
      <c r="GKK176" s="3"/>
      <c r="GKL176" s="3"/>
      <c r="GKM176" s="3"/>
      <c r="GKN176" s="3"/>
      <c r="GKO176" s="3"/>
      <c r="GKP176" s="3"/>
      <c r="GKQ176" s="3"/>
      <c r="GKR176" s="3"/>
      <c r="GKS176" s="3"/>
      <c r="GKT176" s="3"/>
      <c r="GKU176" s="3"/>
      <c r="GKV176" s="3"/>
      <c r="GKW176" s="3"/>
      <c r="GKX176" s="3"/>
      <c r="GKY176" s="3"/>
      <c r="GKZ176" s="3"/>
      <c r="GLA176" s="3"/>
      <c r="GLB176" s="3"/>
      <c r="GLC176" s="3"/>
      <c r="GLD176" s="3"/>
      <c r="GLE176" s="3"/>
      <c r="GLF176" s="3"/>
      <c r="GLG176" s="3"/>
      <c r="GLH176" s="3"/>
      <c r="GLI176" s="3"/>
      <c r="GLJ176" s="3"/>
      <c r="GLK176" s="3"/>
      <c r="GLL176" s="3"/>
      <c r="GLM176" s="3"/>
      <c r="GLN176" s="3"/>
      <c r="GLO176" s="3"/>
      <c r="GLP176" s="3"/>
      <c r="GLQ176" s="3"/>
      <c r="GLR176" s="3"/>
      <c r="GLS176" s="3"/>
      <c r="GLT176" s="3"/>
      <c r="GLU176" s="3"/>
      <c r="GLV176" s="3"/>
      <c r="GLW176" s="3"/>
      <c r="GLX176" s="3"/>
      <c r="GLY176" s="3"/>
      <c r="GLZ176" s="3"/>
      <c r="GMA176" s="3"/>
      <c r="GMB176" s="3"/>
      <c r="GMC176" s="3"/>
      <c r="GMD176" s="3"/>
      <c r="GME176" s="3"/>
      <c r="GMF176" s="3"/>
      <c r="GMG176" s="3"/>
      <c r="GMH176" s="3"/>
      <c r="GMI176" s="3"/>
      <c r="GMJ176" s="3"/>
      <c r="GMK176" s="3"/>
      <c r="GML176" s="3"/>
      <c r="GMM176" s="3"/>
      <c r="GMN176" s="3"/>
      <c r="GMO176" s="3"/>
      <c r="GMP176" s="3"/>
      <c r="GMQ176" s="3"/>
      <c r="GMR176" s="3"/>
      <c r="GMS176" s="3"/>
      <c r="GMT176" s="3"/>
      <c r="GMU176" s="3"/>
      <c r="GMV176" s="3"/>
      <c r="GMW176" s="3"/>
      <c r="GMX176" s="3"/>
      <c r="GMY176" s="3"/>
      <c r="GMZ176" s="3"/>
      <c r="GNA176" s="3"/>
      <c r="GNB176" s="3"/>
      <c r="GNC176" s="3"/>
      <c r="GND176" s="3"/>
      <c r="GNE176" s="3"/>
      <c r="GNF176" s="3"/>
      <c r="GNG176" s="3"/>
      <c r="GNH176" s="3"/>
      <c r="GNI176" s="3"/>
      <c r="GNJ176" s="3"/>
      <c r="GNK176" s="3"/>
      <c r="GNL176" s="3"/>
      <c r="GNM176" s="3"/>
      <c r="GNN176" s="3"/>
      <c r="GNO176" s="3"/>
      <c r="GNP176" s="3"/>
      <c r="GNQ176" s="3"/>
      <c r="GNR176" s="3"/>
      <c r="GNS176" s="3"/>
      <c r="GNT176" s="3"/>
      <c r="GNU176" s="3"/>
      <c r="GNV176" s="3"/>
      <c r="GNW176" s="3"/>
      <c r="GNX176" s="3"/>
      <c r="GNY176" s="3"/>
      <c r="GNZ176" s="3"/>
      <c r="GOA176" s="3"/>
      <c r="GOB176" s="3"/>
      <c r="GOC176" s="3"/>
      <c r="GOD176" s="3"/>
      <c r="GOE176" s="3"/>
      <c r="GOF176" s="3"/>
      <c r="GOG176" s="3"/>
      <c r="GOH176" s="3"/>
      <c r="GOI176" s="3"/>
      <c r="GOJ176" s="3"/>
      <c r="GOK176" s="3"/>
      <c r="GOL176" s="3"/>
      <c r="GOM176" s="3"/>
      <c r="GON176" s="3"/>
      <c r="GOO176" s="3"/>
      <c r="GOP176" s="3"/>
      <c r="GOQ176" s="3"/>
      <c r="GOR176" s="3"/>
      <c r="GOS176" s="3"/>
      <c r="GOT176" s="3"/>
      <c r="GOU176" s="3"/>
      <c r="GOV176" s="3"/>
      <c r="GOW176" s="3"/>
      <c r="GOX176" s="3"/>
      <c r="GOY176" s="3"/>
      <c r="GOZ176" s="3"/>
      <c r="GPA176" s="3"/>
      <c r="GPB176" s="3"/>
      <c r="GPC176" s="3"/>
      <c r="GPD176" s="3"/>
      <c r="GPE176" s="3"/>
      <c r="GPF176" s="3"/>
      <c r="GPG176" s="3"/>
      <c r="GPH176" s="3"/>
      <c r="GPI176" s="3"/>
      <c r="GPJ176" s="3"/>
      <c r="GPK176" s="3"/>
      <c r="GPL176" s="3"/>
      <c r="GPM176" s="3"/>
      <c r="GPN176" s="3"/>
      <c r="GPO176" s="3"/>
      <c r="GPP176" s="3"/>
      <c r="GPQ176" s="3"/>
      <c r="GPR176" s="3"/>
      <c r="GPS176" s="3"/>
      <c r="GPT176" s="3"/>
      <c r="GPU176" s="3"/>
      <c r="GPV176" s="3"/>
      <c r="GPW176" s="3"/>
      <c r="GPX176" s="3"/>
      <c r="GPY176" s="3"/>
      <c r="GPZ176" s="3"/>
      <c r="GQA176" s="3"/>
      <c r="GQB176" s="3"/>
      <c r="GQC176" s="3"/>
      <c r="GQD176" s="3"/>
      <c r="GQE176" s="3"/>
      <c r="GQF176" s="3"/>
      <c r="GQG176" s="3"/>
      <c r="GQH176" s="3"/>
      <c r="GQI176" s="3"/>
      <c r="GQJ176" s="3"/>
      <c r="GQK176" s="3"/>
      <c r="GQL176" s="3"/>
      <c r="GQM176" s="3"/>
      <c r="GQN176" s="3"/>
      <c r="GQO176" s="3"/>
      <c r="GQP176" s="3"/>
      <c r="GQQ176" s="3"/>
      <c r="GQR176" s="3"/>
      <c r="GQS176" s="3"/>
      <c r="GQT176" s="3"/>
      <c r="GQU176" s="3"/>
      <c r="GQV176" s="3"/>
      <c r="GQW176" s="3"/>
      <c r="GQX176" s="3"/>
      <c r="GQY176" s="3"/>
      <c r="GQZ176" s="3"/>
      <c r="GRA176" s="3"/>
      <c r="GRB176" s="3"/>
      <c r="GRC176" s="3"/>
      <c r="GRD176" s="3"/>
      <c r="GRE176" s="3"/>
      <c r="GRF176" s="3"/>
      <c r="GRG176" s="3"/>
      <c r="GRH176" s="3"/>
      <c r="GRI176" s="3"/>
      <c r="GRJ176" s="3"/>
      <c r="GRK176" s="3"/>
      <c r="GRL176" s="3"/>
      <c r="GRM176" s="3"/>
      <c r="GRN176" s="3"/>
      <c r="GRO176" s="3"/>
      <c r="GRP176" s="3"/>
      <c r="GRQ176" s="3"/>
      <c r="GRR176" s="3"/>
      <c r="GRS176" s="3"/>
      <c r="GRT176" s="3"/>
      <c r="GRU176" s="3"/>
      <c r="GRV176" s="3"/>
      <c r="GRW176" s="3"/>
      <c r="GRX176" s="3"/>
      <c r="GRY176" s="3"/>
      <c r="GRZ176" s="3"/>
      <c r="GSA176" s="3"/>
      <c r="GSB176" s="3"/>
      <c r="GSC176" s="3"/>
      <c r="GSD176" s="3"/>
      <c r="GSE176" s="3"/>
      <c r="GSF176" s="3"/>
      <c r="GSG176" s="3"/>
      <c r="GSH176" s="3"/>
      <c r="GSI176" s="3"/>
      <c r="GSJ176" s="3"/>
      <c r="GSK176" s="3"/>
      <c r="GSL176" s="3"/>
      <c r="GSM176" s="3"/>
      <c r="GSN176" s="3"/>
      <c r="GSO176" s="3"/>
      <c r="GSP176" s="3"/>
      <c r="GSQ176" s="3"/>
      <c r="GSR176" s="3"/>
      <c r="GSS176" s="3"/>
      <c r="GST176" s="3"/>
      <c r="GSU176" s="3"/>
      <c r="GSV176" s="3"/>
      <c r="GSW176" s="3"/>
      <c r="GSX176" s="3"/>
      <c r="GSY176" s="3"/>
      <c r="GSZ176" s="3"/>
      <c r="GTA176" s="3"/>
      <c r="GTB176" s="3"/>
      <c r="GTC176" s="3"/>
      <c r="GTD176" s="3"/>
      <c r="GTE176" s="3"/>
      <c r="GTF176" s="3"/>
      <c r="GTG176" s="3"/>
      <c r="GTH176" s="3"/>
      <c r="GTI176" s="3"/>
      <c r="GTJ176" s="3"/>
      <c r="GTK176" s="3"/>
      <c r="GTL176" s="3"/>
      <c r="GTM176" s="3"/>
      <c r="GTN176" s="3"/>
      <c r="GTO176" s="3"/>
      <c r="GTP176" s="3"/>
      <c r="GTQ176" s="3"/>
      <c r="GTR176" s="3"/>
      <c r="GTS176" s="3"/>
      <c r="GTT176" s="3"/>
      <c r="GTU176" s="3"/>
      <c r="GTV176" s="3"/>
      <c r="GTW176" s="3"/>
      <c r="GTX176" s="3"/>
      <c r="GTY176" s="3"/>
      <c r="GTZ176" s="3"/>
      <c r="GUA176" s="3"/>
      <c r="GUB176" s="3"/>
      <c r="GUC176" s="3"/>
      <c r="GUD176" s="3"/>
      <c r="GUE176" s="3"/>
      <c r="GUF176" s="3"/>
      <c r="GUG176" s="3"/>
      <c r="GUH176" s="3"/>
      <c r="GUI176" s="3"/>
      <c r="GUJ176" s="3"/>
      <c r="GUK176" s="3"/>
      <c r="GUL176" s="3"/>
      <c r="GUM176" s="3"/>
      <c r="GUN176" s="3"/>
      <c r="GUO176" s="3"/>
      <c r="GUP176" s="3"/>
      <c r="GUQ176" s="3"/>
      <c r="GUR176" s="3"/>
      <c r="GUS176" s="3"/>
      <c r="GUT176" s="3"/>
      <c r="GUU176" s="3"/>
      <c r="GUV176" s="3"/>
      <c r="GUW176" s="3"/>
      <c r="GUX176" s="3"/>
      <c r="GUY176" s="3"/>
      <c r="GUZ176" s="3"/>
      <c r="GVA176" s="3"/>
      <c r="GVB176" s="3"/>
      <c r="GVC176" s="3"/>
      <c r="GVD176" s="3"/>
      <c r="GVE176" s="3"/>
      <c r="GVF176" s="3"/>
      <c r="GVG176" s="3"/>
      <c r="GVH176" s="3"/>
      <c r="GVI176" s="3"/>
      <c r="GVJ176" s="3"/>
      <c r="GVK176" s="3"/>
      <c r="GVL176" s="3"/>
      <c r="GVM176" s="3"/>
      <c r="GVN176" s="3"/>
      <c r="GVO176" s="3"/>
      <c r="GVP176" s="3"/>
      <c r="GVQ176" s="3"/>
      <c r="GVR176" s="3"/>
      <c r="GVS176" s="3"/>
      <c r="GVT176" s="3"/>
      <c r="GVU176" s="3"/>
      <c r="GVV176" s="3"/>
      <c r="GVW176" s="3"/>
      <c r="GVX176" s="3"/>
      <c r="GVY176" s="3"/>
      <c r="GVZ176" s="3"/>
      <c r="GWA176" s="3"/>
      <c r="GWB176" s="3"/>
      <c r="GWC176" s="3"/>
      <c r="GWD176" s="3"/>
      <c r="GWE176" s="3"/>
      <c r="GWF176" s="3"/>
      <c r="GWG176" s="3"/>
      <c r="GWH176" s="3"/>
      <c r="GWI176" s="3"/>
      <c r="GWJ176" s="3"/>
      <c r="GWK176" s="3"/>
      <c r="GWL176" s="3"/>
      <c r="GWM176" s="3"/>
      <c r="GWN176" s="3"/>
      <c r="GWO176" s="3"/>
      <c r="GWP176" s="3"/>
      <c r="GWQ176" s="3"/>
      <c r="GWR176" s="3"/>
      <c r="GWS176" s="3"/>
      <c r="GWT176" s="3"/>
      <c r="GWU176" s="3"/>
      <c r="GWV176" s="3"/>
      <c r="GWW176" s="3"/>
      <c r="GWX176" s="3"/>
      <c r="GWY176" s="3"/>
      <c r="GWZ176" s="3"/>
      <c r="GXA176" s="3"/>
      <c r="GXB176" s="3"/>
      <c r="GXC176" s="3"/>
      <c r="GXD176" s="3"/>
      <c r="GXE176" s="3"/>
      <c r="GXF176" s="3"/>
      <c r="GXG176" s="3"/>
      <c r="GXH176" s="3"/>
      <c r="GXI176" s="3"/>
      <c r="GXJ176" s="3"/>
      <c r="GXK176" s="3"/>
      <c r="GXL176" s="3"/>
      <c r="GXM176" s="3"/>
      <c r="GXN176" s="3"/>
      <c r="GXO176" s="3"/>
      <c r="GXP176" s="3"/>
      <c r="GXQ176" s="3"/>
      <c r="GXR176" s="3"/>
      <c r="GXS176" s="3"/>
      <c r="GXT176" s="3"/>
      <c r="GXU176" s="3"/>
      <c r="GXV176" s="3"/>
      <c r="GXW176" s="3"/>
      <c r="GXX176" s="3"/>
      <c r="GXY176" s="3"/>
      <c r="GXZ176" s="3"/>
      <c r="GYA176" s="3"/>
      <c r="GYB176" s="3"/>
      <c r="GYC176" s="3"/>
      <c r="GYD176" s="3"/>
      <c r="GYE176" s="3"/>
      <c r="GYF176" s="3"/>
      <c r="GYG176" s="3"/>
      <c r="GYH176" s="3"/>
      <c r="GYI176" s="3"/>
      <c r="GYJ176" s="3"/>
      <c r="GYK176" s="3"/>
      <c r="GYL176" s="3"/>
      <c r="GYM176" s="3"/>
      <c r="GYN176" s="3"/>
      <c r="GYO176" s="3"/>
      <c r="GYP176" s="3"/>
      <c r="GYQ176" s="3"/>
      <c r="GYR176" s="3"/>
      <c r="GYS176" s="3"/>
      <c r="GYT176" s="3"/>
      <c r="GYU176" s="3"/>
      <c r="GYV176" s="3"/>
      <c r="GYW176" s="3"/>
      <c r="GYX176" s="3"/>
      <c r="GYY176" s="3"/>
      <c r="GYZ176" s="3"/>
      <c r="GZA176" s="3"/>
      <c r="GZB176" s="3"/>
      <c r="GZC176" s="3"/>
      <c r="GZD176" s="3"/>
      <c r="GZE176" s="3"/>
      <c r="GZF176" s="3"/>
      <c r="GZG176" s="3"/>
      <c r="GZH176" s="3"/>
      <c r="GZI176" s="3"/>
      <c r="GZJ176" s="3"/>
      <c r="GZK176" s="3"/>
      <c r="GZL176" s="3"/>
      <c r="GZM176" s="3"/>
      <c r="GZN176" s="3"/>
      <c r="GZO176" s="3"/>
      <c r="GZP176" s="3"/>
      <c r="GZQ176" s="3"/>
      <c r="GZR176" s="3"/>
      <c r="GZS176" s="3"/>
      <c r="GZT176" s="3"/>
      <c r="GZU176" s="3"/>
      <c r="GZV176" s="3"/>
      <c r="GZW176" s="3"/>
      <c r="GZX176" s="3"/>
      <c r="GZY176" s="3"/>
      <c r="GZZ176" s="3"/>
      <c r="HAA176" s="3"/>
      <c r="HAB176" s="3"/>
      <c r="HAC176" s="3"/>
      <c r="HAD176" s="3"/>
      <c r="HAE176" s="3"/>
      <c r="HAF176" s="3"/>
      <c r="HAG176" s="3"/>
      <c r="HAH176" s="3"/>
      <c r="HAI176" s="3"/>
      <c r="HAJ176" s="3"/>
      <c r="HAK176" s="3"/>
      <c r="HAL176" s="3"/>
      <c r="HAM176" s="3"/>
      <c r="HAN176" s="3"/>
      <c r="HAO176" s="3"/>
      <c r="HAP176" s="3"/>
      <c r="HAQ176" s="3"/>
      <c r="HAR176" s="3"/>
      <c r="HAS176" s="3"/>
      <c r="HAT176" s="3"/>
      <c r="HAU176" s="3"/>
      <c r="HAV176" s="3"/>
      <c r="HAW176" s="3"/>
      <c r="HAX176" s="3"/>
      <c r="HAY176" s="3"/>
      <c r="HAZ176" s="3"/>
      <c r="HBA176" s="3"/>
      <c r="HBB176" s="3"/>
      <c r="HBC176" s="3"/>
      <c r="HBD176" s="3"/>
      <c r="HBE176" s="3"/>
      <c r="HBF176" s="3"/>
      <c r="HBG176" s="3"/>
      <c r="HBH176" s="3"/>
      <c r="HBI176" s="3"/>
      <c r="HBJ176" s="3"/>
      <c r="HBK176" s="3"/>
      <c r="HBL176" s="3"/>
      <c r="HBM176" s="3"/>
      <c r="HBN176" s="3"/>
      <c r="HBO176" s="3"/>
      <c r="HBP176" s="3"/>
      <c r="HBQ176" s="3"/>
      <c r="HBR176" s="3"/>
      <c r="HBS176" s="3"/>
      <c r="HBT176" s="3"/>
      <c r="HBU176" s="3"/>
      <c r="HBV176" s="3"/>
      <c r="HBW176" s="3"/>
      <c r="HBX176" s="3"/>
      <c r="HBY176" s="3"/>
      <c r="HBZ176" s="3"/>
      <c r="HCA176" s="3"/>
      <c r="HCB176" s="3"/>
      <c r="HCC176" s="3"/>
      <c r="HCD176" s="3"/>
      <c r="HCE176" s="3"/>
      <c r="HCF176" s="3"/>
      <c r="HCG176" s="3"/>
      <c r="HCH176" s="3"/>
      <c r="HCI176" s="3"/>
      <c r="HCJ176" s="3"/>
      <c r="HCK176" s="3"/>
      <c r="HCL176" s="3"/>
      <c r="HCM176" s="3"/>
      <c r="HCN176" s="3"/>
      <c r="HCO176" s="3"/>
      <c r="HCP176" s="3"/>
      <c r="HCQ176" s="3"/>
      <c r="HCR176" s="3"/>
      <c r="HCS176" s="3"/>
      <c r="HCT176" s="3"/>
      <c r="HCU176" s="3"/>
      <c r="HCV176" s="3"/>
      <c r="HCW176" s="3"/>
      <c r="HCX176" s="3"/>
      <c r="HCY176" s="3"/>
      <c r="HCZ176" s="3"/>
      <c r="HDA176" s="3"/>
      <c r="HDB176" s="3"/>
      <c r="HDC176" s="3"/>
      <c r="HDD176" s="3"/>
      <c r="HDE176" s="3"/>
      <c r="HDF176" s="3"/>
      <c r="HDG176" s="3"/>
      <c r="HDH176" s="3"/>
      <c r="HDI176" s="3"/>
      <c r="HDJ176" s="3"/>
      <c r="HDK176" s="3"/>
      <c r="HDL176" s="3"/>
      <c r="HDM176" s="3"/>
      <c r="HDN176" s="3"/>
      <c r="HDO176" s="3"/>
      <c r="HDP176" s="3"/>
      <c r="HDQ176" s="3"/>
      <c r="HDR176" s="3"/>
      <c r="HDS176" s="3"/>
      <c r="HDT176" s="3"/>
      <c r="HDU176" s="3"/>
      <c r="HDV176" s="3"/>
      <c r="HDW176" s="3"/>
      <c r="HDX176" s="3"/>
      <c r="HDY176" s="3"/>
      <c r="HDZ176" s="3"/>
      <c r="HEA176" s="3"/>
      <c r="HEB176" s="3"/>
      <c r="HEC176" s="3"/>
      <c r="HED176" s="3"/>
      <c r="HEE176" s="3"/>
      <c r="HEF176" s="3"/>
      <c r="HEG176" s="3"/>
      <c r="HEH176" s="3"/>
      <c r="HEI176" s="3"/>
      <c r="HEJ176" s="3"/>
      <c r="HEK176" s="3"/>
      <c r="HEL176" s="3"/>
      <c r="HEM176" s="3"/>
      <c r="HEN176" s="3"/>
      <c r="HEO176" s="3"/>
      <c r="HEP176" s="3"/>
      <c r="HEQ176" s="3"/>
      <c r="HER176" s="3"/>
      <c r="HES176" s="3"/>
      <c r="HET176" s="3"/>
      <c r="HEU176" s="3"/>
      <c r="HEV176" s="3"/>
      <c r="HEW176" s="3"/>
      <c r="HEX176" s="3"/>
      <c r="HEY176" s="3"/>
      <c r="HEZ176" s="3"/>
      <c r="HFA176" s="3"/>
      <c r="HFB176" s="3"/>
      <c r="HFC176" s="3"/>
      <c r="HFD176" s="3"/>
      <c r="HFE176" s="3"/>
      <c r="HFF176" s="3"/>
      <c r="HFG176" s="3"/>
      <c r="HFH176" s="3"/>
      <c r="HFI176" s="3"/>
      <c r="HFJ176" s="3"/>
      <c r="HFK176" s="3"/>
      <c r="HFL176" s="3"/>
      <c r="HFM176" s="3"/>
      <c r="HFN176" s="3"/>
      <c r="HFO176" s="3"/>
      <c r="HFP176" s="3"/>
      <c r="HFQ176" s="3"/>
      <c r="HFR176" s="3"/>
      <c r="HFS176" s="3"/>
      <c r="HFT176" s="3"/>
      <c r="HFU176" s="3"/>
      <c r="HFV176" s="3"/>
      <c r="HFW176" s="3"/>
      <c r="HFX176" s="3"/>
      <c r="HFY176" s="3"/>
      <c r="HFZ176" s="3"/>
      <c r="HGA176" s="3"/>
      <c r="HGB176" s="3"/>
      <c r="HGC176" s="3"/>
      <c r="HGD176" s="3"/>
      <c r="HGE176" s="3"/>
      <c r="HGF176" s="3"/>
      <c r="HGG176" s="3"/>
      <c r="HGH176" s="3"/>
      <c r="HGI176" s="3"/>
      <c r="HGJ176" s="3"/>
      <c r="HGK176" s="3"/>
      <c r="HGL176" s="3"/>
      <c r="HGM176" s="3"/>
      <c r="HGN176" s="3"/>
      <c r="HGO176" s="3"/>
      <c r="HGP176" s="3"/>
      <c r="HGQ176" s="3"/>
      <c r="HGR176" s="3"/>
      <c r="HGS176" s="3"/>
      <c r="HGT176" s="3"/>
      <c r="HGU176" s="3"/>
      <c r="HGV176" s="3"/>
      <c r="HGW176" s="3"/>
      <c r="HGX176" s="3"/>
      <c r="HGY176" s="3"/>
      <c r="HGZ176" s="3"/>
      <c r="HHA176" s="3"/>
      <c r="HHB176" s="3"/>
      <c r="HHC176" s="3"/>
      <c r="HHD176" s="3"/>
      <c r="HHE176" s="3"/>
      <c r="HHF176" s="3"/>
      <c r="HHG176" s="3"/>
      <c r="HHH176" s="3"/>
      <c r="HHI176" s="3"/>
      <c r="HHJ176" s="3"/>
      <c r="HHK176" s="3"/>
      <c r="HHL176" s="3"/>
      <c r="HHM176" s="3"/>
      <c r="HHN176" s="3"/>
      <c r="HHO176" s="3"/>
      <c r="HHP176" s="3"/>
      <c r="HHQ176" s="3"/>
      <c r="HHR176" s="3"/>
      <c r="HHS176" s="3"/>
      <c r="HHT176" s="3"/>
      <c r="HHU176" s="3"/>
      <c r="HHV176" s="3"/>
      <c r="HHW176" s="3"/>
      <c r="HHX176" s="3"/>
      <c r="HHY176" s="3"/>
      <c r="HHZ176" s="3"/>
      <c r="HIA176" s="3"/>
      <c r="HIB176" s="3"/>
      <c r="HIC176" s="3"/>
      <c r="HID176" s="3"/>
      <c r="HIE176" s="3"/>
      <c r="HIF176" s="3"/>
      <c r="HIG176" s="3"/>
      <c r="HIH176" s="3"/>
      <c r="HII176" s="3"/>
      <c r="HIJ176" s="3"/>
      <c r="HIK176" s="3"/>
      <c r="HIL176" s="3"/>
      <c r="HIM176" s="3"/>
      <c r="HIN176" s="3"/>
      <c r="HIO176" s="3"/>
      <c r="HIP176" s="3"/>
      <c r="HIQ176" s="3"/>
      <c r="HIR176" s="3"/>
      <c r="HIS176" s="3"/>
      <c r="HIT176" s="3"/>
      <c r="HIU176" s="3"/>
      <c r="HIV176" s="3"/>
      <c r="HIW176" s="3"/>
      <c r="HIX176" s="3"/>
      <c r="HIY176" s="3"/>
      <c r="HIZ176" s="3"/>
      <c r="HJA176" s="3"/>
      <c r="HJB176" s="3"/>
      <c r="HJC176" s="3"/>
      <c r="HJD176" s="3"/>
      <c r="HJE176" s="3"/>
      <c r="HJF176" s="3"/>
      <c r="HJG176" s="3"/>
      <c r="HJH176" s="3"/>
      <c r="HJI176" s="3"/>
      <c r="HJJ176" s="3"/>
      <c r="HJK176" s="3"/>
      <c r="HJL176" s="3"/>
      <c r="HJM176" s="3"/>
      <c r="HJN176" s="3"/>
      <c r="HJO176" s="3"/>
      <c r="HJP176" s="3"/>
      <c r="HJQ176" s="3"/>
      <c r="HJR176" s="3"/>
      <c r="HJS176" s="3"/>
      <c r="HJT176" s="3"/>
      <c r="HJU176" s="3"/>
      <c r="HJV176" s="3"/>
      <c r="HJW176" s="3"/>
      <c r="HJX176" s="3"/>
      <c r="HJY176" s="3"/>
      <c r="HJZ176" s="3"/>
      <c r="HKA176" s="3"/>
      <c r="HKB176" s="3"/>
      <c r="HKC176" s="3"/>
      <c r="HKD176" s="3"/>
      <c r="HKE176" s="3"/>
      <c r="HKF176" s="3"/>
      <c r="HKG176" s="3"/>
      <c r="HKH176" s="3"/>
      <c r="HKI176" s="3"/>
      <c r="HKJ176" s="3"/>
      <c r="HKK176" s="3"/>
      <c r="HKL176" s="3"/>
      <c r="HKM176" s="3"/>
      <c r="HKN176" s="3"/>
      <c r="HKO176" s="3"/>
      <c r="HKP176" s="3"/>
      <c r="HKQ176" s="3"/>
      <c r="HKR176" s="3"/>
      <c r="HKS176" s="3"/>
      <c r="HKT176" s="3"/>
      <c r="HKU176" s="3"/>
      <c r="HKV176" s="3"/>
      <c r="HKW176" s="3"/>
      <c r="HKX176" s="3"/>
      <c r="HKY176" s="3"/>
      <c r="HKZ176" s="3"/>
      <c r="HLA176" s="3"/>
      <c r="HLB176" s="3"/>
      <c r="HLC176" s="3"/>
      <c r="HLD176" s="3"/>
      <c r="HLE176" s="3"/>
      <c r="HLF176" s="3"/>
      <c r="HLG176" s="3"/>
      <c r="HLH176" s="3"/>
      <c r="HLI176" s="3"/>
      <c r="HLJ176" s="3"/>
      <c r="HLK176" s="3"/>
      <c r="HLL176" s="3"/>
      <c r="HLM176" s="3"/>
      <c r="HLN176" s="3"/>
      <c r="HLO176" s="3"/>
      <c r="HLP176" s="3"/>
      <c r="HLQ176" s="3"/>
      <c r="HLR176" s="3"/>
      <c r="HLS176" s="3"/>
      <c r="HLT176" s="3"/>
      <c r="HLU176" s="3"/>
      <c r="HLV176" s="3"/>
      <c r="HLW176" s="3"/>
      <c r="HLX176" s="3"/>
      <c r="HLY176" s="3"/>
      <c r="HLZ176" s="3"/>
      <c r="HMA176" s="3"/>
      <c r="HMB176" s="3"/>
      <c r="HMC176" s="3"/>
      <c r="HMD176" s="3"/>
      <c r="HME176" s="3"/>
      <c r="HMF176" s="3"/>
      <c r="HMG176" s="3"/>
      <c r="HMH176" s="3"/>
      <c r="HMI176" s="3"/>
      <c r="HMJ176" s="3"/>
      <c r="HMK176" s="3"/>
      <c r="HML176" s="3"/>
      <c r="HMM176" s="3"/>
      <c r="HMN176" s="3"/>
      <c r="HMO176" s="3"/>
      <c r="HMP176" s="3"/>
      <c r="HMQ176" s="3"/>
      <c r="HMR176" s="3"/>
      <c r="HMS176" s="3"/>
      <c r="HMT176" s="3"/>
      <c r="HMU176" s="3"/>
      <c r="HMV176" s="3"/>
      <c r="HMW176" s="3"/>
      <c r="HMX176" s="3"/>
      <c r="HMY176" s="3"/>
      <c r="HMZ176" s="3"/>
      <c r="HNA176" s="3"/>
      <c r="HNB176" s="3"/>
      <c r="HNC176" s="3"/>
      <c r="HND176" s="3"/>
      <c r="HNE176" s="3"/>
      <c r="HNF176" s="3"/>
      <c r="HNG176" s="3"/>
      <c r="HNH176" s="3"/>
      <c r="HNI176" s="3"/>
      <c r="HNJ176" s="3"/>
      <c r="HNK176" s="3"/>
      <c r="HNL176" s="3"/>
      <c r="HNM176" s="3"/>
      <c r="HNN176" s="3"/>
      <c r="HNO176" s="3"/>
      <c r="HNP176" s="3"/>
      <c r="HNQ176" s="3"/>
      <c r="HNR176" s="3"/>
      <c r="HNS176" s="3"/>
      <c r="HNT176" s="3"/>
      <c r="HNU176" s="3"/>
      <c r="HNV176" s="3"/>
      <c r="HNW176" s="3"/>
      <c r="HNX176" s="3"/>
      <c r="HNY176" s="3"/>
      <c r="HNZ176" s="3"/>
      <c r="HOA176" s="3"/>
      <c r="HOB176" s="3"/>
      <c r="HOC176" s="3"/>
      <c r="HOD176" s="3"/>
      <c r="HOE176" s="3"/>
      <c r="HOF176" s="3"/>
      <c r="HOG176" s="3"/>
      <c r="HOH176" s="3"/>
      <c r="HOI176" s="3"/>
      <c r="HOJ176" s="3"/>
      <c r="HOK176" s="3"/>
      <c r="HOL176" s="3"/>
      <c r="HOM176" s="3"/>
      <c r="HON176" s="3"/>
      <c r="HOO176" s="3"/>
      <c r="HOP176" s="3"/>
      <c r="HOQ176" s="3"/>
      <c r="HOR176" s="3"/>
      <c r="HOS176" s="3"/>
      <c r="HOT176" s="3"/>
      <c r="HOU176" s="3"/>
      <c r="HOV176" s="3"/>
      <c r="HOW176" s="3"/>
      <c r="HOX176" s="3"/>
      <c r="HOY176" s="3"/>
      <c r="HOZ176" s="3"/>
      <c r="HPA176" s="3"/>
      <c r="HPB176" s="3"/>
      <c r="HPC176" s="3"/>
      <c r="HPD176" s="3"/>
      <c r="HPE176" s="3"/>
      <c r="HPF176" s="3"/>
      <c r="HPG176" s="3"/>
      <c r="HPH176" s="3"/>
      <c r="HPI176" s="3"/>
      <c r="HPJ176" s="3"/>
      <c r="HPK176" s="3"/>
      <c r="HPL176" s="3"/>
      <c r="HPM176" s="3"/>
      <c r="HPN176" s="3"/>
      <c r="HPO176" s="3"/>
      <c r="HPP176" s="3"/>
      <c r="HPQ176" s="3"/>
      <c r="HPR176" s="3"/>
      <c r="HPS176" s="3"/>
      <c r="HPT176" s="3"/>
      <c r="HPU176" s="3"/>
      <c r="HPV176" s="3"/>
      <c r="HPW176" s="3"/>
      <c r="HPX176" s="3"/>
      <c r="HPY176" s="3"/>
      <c r="HPZ176" s="3"/>
      <c r="HQA176" s="3"/>
      <c r="HQB176" s="3"/>
      <c r="HQC176" s="3"/>
      <c r="HQD176" s="3"/>
      <c r="HQE176" s="3"/>
      <c r="HQF176" s="3"/>
      <c r="HQG176" s="3"/>
      <c r="HQH176" s="3"/>
      <c r="HQI176" s="3"/>
      <c r="HQJ176" s="3"/>
      <c r="HQK176" s="3"/>
      <c r="HQL176" s="3"/>
      <c r="HQM176" s="3"/>
      <c r="HQN176" s="3"/>
      <c r="HQO176" s="3"/>
      <c r="HQP176" s="3"/>
      <c r="HQQ176" s="3"/>
      <c r="HQR176" s="3"/>
      <c r="HQS176" s="3"/>
      <c r="HQT176" s="3"/>
      <c r="HQU176" s="3"/>
      <c r="HQV176" s="3"/>
      <c r="HQW176" s="3"/>
      <c r="HQX176" s="3"/>
      <c r="HQY176" s="3"/>
      <c r="HQZ176" s="3"/>
      <c r="HRA176" s="3"/>
      <c r="HRB176" s="3"/>
      <c r="HRC176" s="3"/>
      <c r="HRD176" s="3"/>
      <c r="HRE176" s="3"/>
      <c r="HRF176" s="3"/>
      <c r="HRG176" s="3"/>
      <c r="HRH176" s="3"/>
      <c r="HRI176" s="3"/>
      <c r="HRJ176" s="3"/>
      <c r="HRK176" s="3"/>
      <c r="HRL176" s="3"/>
      <c r="HRM176" s="3"/>
      <c r="HRN176" s="3"/>
      <c r="HRO176" s="3"/>
      <c r="HRP176" s="3"/>
      <c r="HRQ176" s="3"/>
      <c r="HRR176" s="3"/>
      <c r="HRS176" s="3"/>
      <c r="HRT176" s="3"/>
      <c r="HRU176" s="3"/>
      <c r="HRV176" s="3"/>
      <c r="HRW176" s="3"/>
      <c r="HRX176" s="3"/>
      <c r="HRY176" s="3"/>
      <c r="HRZ176" s="3"/>
      <c r="HSA176" s="3"/>
      <c r="HSB176" s="3"/>
      <c r="HSC176" s="3"/>
      <c r="HSD176" s="3"/>
      <c r="HSE176" s="3"/>
      <c r="HSF176" s="3"/>
      <c r="HSG176" s="3"/>
      <c r="HSH176" s="3"/>
      <c r="HSI176" s="3"/>
      <c r="HSJ176" s="3"/>
      <c r="HSK176" s="3"/>
      <c r="HSL176" s="3"/>
      <c r="HSM176" s="3"/>
      <c r="HSN176" s="3"/>
      <c r="HSO176" s="3"/>
      <c r="HSP176" s="3"/>
      <c r="HSQ176" s="3"/>
      <c r="HSR176" s="3"/>
      <c r="HSS176" s="3"/>
      <c r="HST176" s="3"/>
      <c r="HSU176" s="3"/>
      <c r="HSV176" s="3"/>
      <c r="HSW176" s="3"/>
      <c r="HSX176" s="3"/>
      <c r="HSY176" s="3"/>
      <c r="HSZ176" s="3"/>
      <c r="HTA176" s="3"/>
      <c r="HTB176" s="3"/>
      <c r="HTC176" s="3"/>
      <c r="HTD176" s="3"/>
      <c r="HTE176" s="3"/>
      <c r="HTF176" s="3"/>
      <c r="HTG176" s="3"/>
      <c r="HTH176" s="3"/>
      <c r="HTI176" s="3"/>
      <c r="HTJ176" s="3"/>
      <c r="HTK176" s="3"/>
      <c r="HTL176" s="3"/>
      <c r="HTM176" s="3"/>
      <c r="HTN176" s="3"/>
      <c r="HTO176" s="3"/>
      <c r="HTP176" s="3"/>
      <c r="HTQ176" s="3"/>
      <c r="HTR176" s="3"/>
      <c r="HTS176" s="3"/>
      <c r="HTT176" s="3"/>
      <c r="HTU176" s="3"/>
      <c r="HTV176" s="3"/>
      <c r="HTW176" s="3"/>
      <c r="HTX176" s="3"/>
      <c r="HTY176" s="3"/>
      <c r="HTZ176" s="3"/>
      <c r="HUA176" s="3"/>
      <c r="HUB176" s="3"/>
      <c r="HUC176" s="3"/>
      <c r="HUD176" s="3"/>
      <c r="HUE176" s="3"/>
      <c r="HUF176" s="3"/>
      <c r="HUG176" s="3"/>
      <c r="HUH176" s="3"/>
      <c r="HUI176" s="3"/>
      <c r="HUJ176" s="3"/>
      <c r="HUK176" s="3"/>
      <c r="HUL176" s="3"/>
      <c r="HUM176" s="3"/>
      <c r="HUN176" s="3"/>
      <c r="HUO176" s="3"/>
      <c r="HUP176" s="3"/>
      <c r="HUQ176" s="3"/>
      <c r="HUR176" s="3"/>
      <c r="HUS176" s="3"/>
      <c r="HUT176" s="3"/>
      <c r="HUU176" s="3"/>
      <c r="HUV176" s="3"/>
      <c r="HUW176" s="3"/>
      <c r="HUX176" s="3"/>
      <c r="HUY176" s="3"/>
      <c r="HUZ176" s="3"/>
      <c r="HVA176" s="3"/>
      <c r="HVB176" s="3"/>
      <c r="HVC176" s="3"/>
      <c r="HVD176" s="3"/>
      <c r="HVE176" s="3"/>
      <c r="HVF176" s="3"/>
      <c r="HVG176" s="3"/>
      <c r="HVH176" s="3"/>
      <c r="HVI176" s="3"/>
      <c r="HVJ176" s="3"/>
      <c r="HVK176" s="3"/>
      <c r="HVL176" s="3"/>
      <c r="HVM176" s="3"/>
      <c r="HVN176" s="3"/>
      <c r="HVO176" s="3"/>
      <c r="HVP176" s="3"/>
      <c r="HVQ176" s="3"/>
      <c r="HVR176" s="3"/>
      <c r="HVS176" s="3"/>
      <c r="HVT176" s="3"/>
      <c r="HVU176" s="3"/>
      <c r="HVV176" s="3"/>
      <c r="HVW176" s="3"/>
      <c r="HVX176" s="3"/>
      <c r="HVY176" s="3"/>
      <c r="HVZ176" s="3"/>
      <c r="HWA176" s="3"/>
      <c r="HWB176" s="3"/>
      <c r="HWC176" s="3"/>
      <c r="HWD176" s="3"/>
      <c r="HWE176" s="3"/>
      <c r="HWF176" s="3"/>
      <c r="HWG176" s="3"/>
      <c r="HWH176" s="3"/>
      <c r="HWI176" s="3"/>
      <c r="HWJ176" s="3"/>
      <c r="HWK176" s="3"/>
      <c r="HWL176" s="3"/>
      <c r="HWM176" s="3"/>
      <c r="HWN176" s="3"/>
      <c r="HWO176" s="3"/>
      <c r="HWP176" s="3"/>
      <c r="HWQ176" s="3"/>
      <c r="HWR176" s="3"/>
      <c r="HWS176" s="3"/>
      <c r="HWT176" s="3"/>
      <c r="HWU176" s="3"/>
      <c r="HWV176" s="3"/>
      <c r="HWW176" s="3"/>
      <c r="HWX176" s="3"/>
      <c r="HWY176" s="3"/>
      <c r="HWZ176" s="3"/>
      <c r="HXA176" s="3"/>
      <c r="HXB176" s="3"/>
      <c r="HXC176" s="3"/>
      <c r="HXD176" s="3"/>
      <c r="HXE176" s="3"/>
      <c r="HXF176" s="3"/>
      <c r="HXG176" s="3"/>
      <c r="HXH176" s="3"/>
      <c r="HXI176" s="3"/>
      <c r="HXJ176" s="3"/>
      <c r="HXK176" s="3"/>
      <c r="HXL176" s="3"/>
      <c r="HXM176" s="3"/>
      <c r="HXN176" s="3"/>
      <c r="HXO176" s="3"/>
      <c r="HXP176" s="3"/>
      <c r="HXQ176" s="3"/>
      <c r="HXR176" s="3"/>
      <c r="HXS176" s="3"/>
      <c r="HXT176" s="3"/>
      <c r="HXU176" s="3"/>
      <c r="HXV176" s="3"/>
      <c r="HXW176" s="3"/>
      <c r="HXX176" s="3"/>
      <c r="HXY176" s="3"/>
      <c r="HXZ176" s="3"/>
      <c r="HYA176" s="3"/>
      <c r="HYB176" s="3"/>
      <c r="HYC176" s="3"/>
      <c r="HYD176" s="3"/>
      <c r="HYE176" s="3"/>
      <c r="HYF176" s="3"/>
      <c r="HYG176" s="3"/>
      <c r="HYH176" s="3"/>
      <c r="HYI176" s="3"/>
      <c r="HYJ176" s="3"/>
      <c r="HYK176" s="3"/>
      <c r="HYL176" s="3"/>
      <c r="HYM176" s="3"/>
      <c r="HYN176" s="3"/>
      <c r="HYO176" s="3"/>
      <c r="HYP176" s="3"/>
      <c r="HYQ176" s="3"/>
      <c r="HYR176" s="3"/>
      <c r="HYS176" s="3"/>
      <c r="HYT176" s="3"/>
      <c r="HYU176" s="3"/>
      <c r="HYV176" s="3"/>
      <c r="HYW176" s="3"/>
      <c r="HYX176" s="3"/>
      <c r="HYY176" s="3"/>
      <c r="HYZ176" s="3"/>
      <c r="HZA176" s="3"/>
      <c r="HZB176" s="3"/>
      <c r="HZC176" s="3"/>
      <c r="HZD176" s="3"/>
      <c r="HZE176" s="3"/>
      <c r="HZF176" s="3"/>
      <c r="HZG176" s="3"/>
      <c r="HZH176" s="3"/>
      <c r="HZI176" s="3"/>
      <c r="HZJ176" s="3"/>
      <c r="HZK176" s="3"/>
      <c r="HZL176" s="3"/>
      <c r="HZM176" s="3"/>
      <c r="HZN176" s="3"/>
      <c r="HZO176" s="3"/>
      <c r="HZP176" s="3"/>
      <c r="HZQ176" s="3"/>
      <c r="HZR176" s="3"/>
      <c r="HZS176" s="3"/>
      <c r="HZT176" s="3"/>
      <c r="HZU176" s="3"/>
      <c r="HZV176" s="3"/>
      <c r="HZW176" s="3"/>
      <c r="HZX176" s="3"/>
      <c r="HZY176" s="3"/>
      <c r="HZZ176" s="3"/>
      <c r="IAA176" s="3"/>
      <c r="IAB176" s="3"/>
      <c r="IAC176" s="3"/>
      <c r="IAD176" s="3"/>
      <c r="IAE176" s="3"/>
      <c r="IAF176" s="3"/>
      <c r="IAG176" s="3"/>
      <c r="IAH176" s="3"/>
      <c r="IAI176" s="3"/>
      <c r="IAJ176" s="3"/>
      <c r="IAK176" s="3"/>
      <c r="IAL176" s="3"/>
      <c r="IAM176" s="3"/>
      <c r="IAN176" s="3"/>
      <c r="IAO176" s="3"/>
      <c r="IAP176" s="3"/>
      <c r="IAQ176" s="3"/>
      <c r="IAR176" s="3"/>
      <c r="IAS176" s="3"/>
      <c r="IAT176" s="3"/>
      <c r="IAU176" s="3"/>
      <c r="IAV176" s="3"/>
      <c r="IAW176" s="3"/>
      <c r="IAX176" s="3"/>
      <c r="IAY176" s="3"/>
      <c r="IAZ176" s="3"/>
      <c r="IBA176" s="3"/>
      <c r="IBB176" s="3"/>
      <c r="IBC176" s="3"/>
      <c r="IBD176" s="3"/>
      <c r="IBE176" s="3"/>
      <c r="IBF176" s="3"/>
      <c r="IBG176" s="3"/>
      <c r="IBH176" s="3"/>
      <c r="IBI176" s="3"/>
      <c r="IBJ176" s="3"/>
      <c r="IBK176" s="3"/>
      <c r="IBL176" s="3"/>
      <c r="IBM176" s="3"/>
      <c r="IBN176" s="3"/>
      <c r="IBO176" s="3"/>
      <c r="IBP176" s="3"/>
      <c r="IBQ176" s="3"/>
      <c r="IBR176" s="3"/>
      <c r="IBS176" s="3"/>
      <c r="IBT176" s="3"/>
      <c r="IBU176" s="3"/>
      <c r="IBV176" s="3"/>
      <c r="IBW176" s="3"/>
      <c r="IBX176" s="3"/>
      <c r="IBY176" s="3"/>
      <c r="IBZ176" s="3"/>
      <c r="ICA176" s="3"/>
      <c r="ICB176" s="3"/>
      <c r="ICC176" s="3"/>
      <c r="ICD176" s="3"/>
      <c r="ICE176" s="3"/>
      <c r="ICF176" s="3"/>
      <c r="ICG176" s="3"/>
      <c r="ICH176" s="3"/>
      <c r="ICI176" s="3"/>
      <c r="ICJ176" s="3"/>
      <c r="ICK176" s="3"/>
      <c r="ICL176" s="3"/>
      <c r="ICM176" s="3"/>
      <c r="ICN176" s="3"/>
      <c r="ICO176" s="3"/>
      <c r="ICP176" s="3"/>
      <c r="ICQ176" s="3"/>
      <c r="ICR176" s="3"/>
      <c r="ICS176" s="3"/>
      <c r="ICT176" s="3"/>
      <c r="ICU176" s="3"/>
      <c r="ICV176" s="3"/>
      <c r="ICW176" s="3"/>
      <c r="ICX176" s="3"/>
      <c r="ICY176" s="3"/>
      <c r="ICZ176" s="3"/>
      <c r="IDA176" s="3"/>
      <c r="IDB176" s="3"/>
      <c r="IDC176" s="3"/>
      <c r="IDD176" s="3"/>
      <c r="IDE176" s="3"/>
      <c r="IDF176" s="3"/>
      <c r="IDG176" s="3"/>
      <c r="IDH176" s="3"/>
      <c r="IDI176" s="3"/>
      <c r="IDJ176" s="3"/>
      <c r="IDK176" s="3"/>
      <c r="IDL176" s="3"/>
      <c r="IDM176" s="3"/>
      <c r="IDN176" s="3"/>
      <c r="IDO176" s="3"/>
      <c r="IDP176" s="3"/>
      <c r="IDQ176" s="3"/>
      <c r="IDR176" s="3"/>
      <c r="IDS176" s="3"/>
      <c r="IDT176" s="3"/>
      <c r="IDU176" s="3"/>
      <c r="IDV176" s="3"/>
      <c r="IDW176" s="3"/>
      <c r="IDX176" s="3"/>
      <c r="IDY176" s="3"/>
      <c r="IDZ176" s="3"/>
      <c r="IEA176" s="3"/>
      <c r="IEB176" s="3"/>
      <c r="IEC176" s="3"/>
      <c r="IED176" s="3"/>
      <c r="IEE176" s="3"/>
      <c r="IEF176" s="3"/>
      <c r="IEG176" s="3"/>
      <c r="IEH176" s="3"/>
      <c r="IEI176" s="3"/>
      <c r="IEJ176" s="3"/>
      <c r="IEK176" s="3"/>
      <c r="IEL176" s="3"/>
      <c r="IEM176" s="3"/>
      <c r="IEN176" s="3"/>
      <c r="IEO176" s="3"/>
      <c r="IEP176" s="3"/>
      <c r="IEQ176" s="3"/>
      <c r="IER176" s="3"/>
      <c r="IES176" s="3"/>
      <c r="IET176" s="3"/>
      <c r="IEU176" s="3"/>
      <c r="IEV176" s="3"/>
      <c r="IEW176" s="3"/>
      <c r="IEX176" s="3"/>
      <c r="IEY176" s="3"/>
      <c r="IEZ176" s="3"/>
      <c r="IFA176" s="3"/>
      <c r="IFB176" s="3"/>
      <c r="IFC176" s="3"/>
      <c r="IFD176" s="3"/>
      <c r="IFE176" s="3"/>
      <c r="IFF176" s="3"/>
      <c r="IFG176" s="3"/>
      <c r="IFH176" s="3"/>
      <c r="IFI176" s="3"/>
      <c r="IFJ176" s="3"/>
      <c r="IFK176" s="3"/>
      <c r="IFL176" s="3"/>
      <c r="IFM176" s="3"/>
      <c r="IFN176" s="3"/>
      <c r="IFO176" s="3"/>
      <c r="IFP176" s="3"/>
      <c r="IFQ176" s="3"/>
      <c r="IFR176" s="3"/>
      <c r="IFS176" s="3"/>
      <c r="IFT176" s="3"/>
      <c r="IFU176" s="3"/>
      <c r="IFV176" s="3"/>
      <c r="IFW176" s="3"/>
      <c r="IFX176" s="3"/>
      <c r="IFY176" s="3"/>
      <c r="IFZ176" s="3"/>
      <c r="IGA176" s="3"/>
      <c r="IGB176" s="3"/>
      <c r="IGC176" s="3"/>
      <c r="IGD176" s="3"/>
      <c r="IGE176" s="3"/>
      <c r="IGF176" s="3"/>
      <c r="IGG176" s="3"/>
      <c r="IGH176" s="3"/>
      <c r="IGI176" s="3"/>
      <c r="IGJ176" s="3"/>
      <c r="IGK176" s="3"/>
      <c r="IGL176" s="3"/>
      <c r="IGM176" s="3"/>
      <c r="IGN176" s="3"/>
      <c r="IGO176" s="3"/>
      <c r="IGP176" s="3"/>
      <c r="IGQ176" s="3"/>
      <c r="IGR176" s="3"/>
      <c r="IGS176" s="3"/>
      <c r="IGT176" s="3"/>
      <c r="IGU176" s="3"/>
      <c r="IGV176" s="3"/>
      <c r="IGW176" s="3"/>
      <c r="IGX176" s="3"/>
      <c r="IGY176" s="3"/>
      <c r="IGZ176" s="3"/>
      <c r="IHA176" s="3"/>
      <c r="IHB176" s="3"/>
      <c r="IHC176" s="3"/>
      <c r="IHD176" s="3"/>
      <c r="IHE176" s="3"/>
      <c r="IHF176" s="3"/>
      <c r="IHG176" s="3"/>
      <c r="IHH176" s="3"/>
      <c r="IHI176" s="3"/>
      <c r="IHJ176" s="3"/>
      <c r="IHK176" s="3"/>
      <c r="IHL176" s="3"/>
      <c r="IHM176" s="3"/>
      <c r="IHN176" s="3"/>
      <c r="IHO176" s="3"/>
      <c r="IHP176" s="3"/>
      <c r="IHQ176" s="3"/>
      <c r="IHR176" s="3"/>
      <c r="IHS176" s="3"/>
      <c r="IHT176" s="3"/>
      <c r="IHU176" s="3"/>
      <c r="IHV176" s="3"/>
      <c r="IHW176" s="3"/>
      <c r="IHX176" s="3"/>
      <c r="IHY176" s="3"/>
      <c r="IHZ176" s="3"/>
      <c r="IIA176" s="3"/>
      <c r="IIB176" s="3"/>
      <c r="IIC176" s="3"/>
      <c r="IID176" s="3"/>
      <c r="IIE176" s="3"/>
      <c r="IIF176" s="3"/>
      <c r="IIG176" s="3"/>
      <c r="IIH176" s="3"/>
      <c r="III176" s="3"/>
      <c r="IIJ176" s="3"/>
      <c r="IIK176" s="3"/>
      <c r="IIL176" s="3"/>
      <c r="IIM176" s="3"/>
      <c r="IIN176" s="3"/>
      <c r="IIO176" s="3"/>
      <c r="IIP176" s="3"/>
      <c r="IIQ176" s="3"/>
      <c r="IIR176" s="3"/>
      <c r="IIS176" s="3"/>
      <c r="IIT176" s="3"/>
      <c r="IIU176" s="3"/>
      <c r="IIV176" s="3"/>
      <c r="IIW176" s="3"/>
      <c r="IIX176" s="3"/>
      <c r="IIY176" s="3"/>
      <c r="IIZ176" s="3"/>
      <c r="IJA176" s="3"/>
      <c r="IJB176" s="3"/>
      <c r="IJC176" s="3"/>
      <c r="IJD176" s="3"/>
      <c r="IJE176" s="3"/>
      <c r="IJF176" s="3"/>
      <c r="IJG176" s="3"/>
      <c r="IJH176" s="3"/>
      <c r="IJI176" s="3"/>
      <c r="IJJ176" s="3"/>
      <c r="IJK176" s="3"/>
      <c r="IJL176" s="3"/>
      <c r="IJM176" s="3"/>
      <c r="IJN176" s="3"/>
      <c r="IJO176" s="3"/>
      <c r="IJP176" s="3"/>
      <c r="IJQ176" s="3"/>
      <c r="IJR176" s="3"/>
      <c r="IJS176" s="3"/>
      <c r="IJT176" s="3"/>
      <c r="IJU176" s="3"/>
      <c r="IJV176" s="3"/>
      <c r="IJW176" s="3"/>
      <c r="IJX176" s="3"/>
      <c r="IJY176" s="3"/>
      <c r="IJZ176" s="3"/>
      <c r="IKA176" s="3"/>
      <c r="IKB176" s="3"/>
      <c r="IKC176" s="3"/>
      <c r="IKD176" s="3"/>
      <c r="IKE176" s="3"/>
      <c r="IKF176" s="3"/>
      <c r="IKG176" s="3"/>
      <c r="IKH176" s="3"/>
      <c r="IKI176" s="3"/>
      <c r="IKJ176" s="3"/>
      <c r="IKK176" s="3"/>
      <c r="IKL176" s="3"/>
      <c r="IKM176" s="3"/>
      <c r="IKN176" s="3"/>
      <c r="IKO176" s="3"/>
      <c r="IKP176" s="3"/>
      <c r="IKQ176" s="3"/>
      <c r="IKR176" s="3"/>
      <c r="IKS176" s="3"/>
      <c r="IKT176" s="3"/>
      <c r="IKU176" s="3"/>
      <c r="IKV176" s="3"/>
      <c r="IKW176" s="3"/>
      <c r="IKX176" s="3"/>
      <c r="IKY176" s="3"/>
      <c r="IKZ176" s="3"/>
      <c r="ILA176" s="3"/>
      <c r="ILB176" s="3"/>
      <c r="ILC176" s="3"/>
      <c r="ILD176" s="3"/>
      <c r="ILE176" s="3"/>
      <c r="ILF176" s="3"/>
      <c r="ILG176" s="3"/>
      <c r="ILH176" s="3"/>
      <c r="ILI176" s="3"/>
      <c r="ILJ176" s="3"/>
      <c r="ILK176" s="3"/>
      <c r="ILL176" s="3"/>
      <c r="ILM176" s="3"/>
      <c r="ILN176" s="3"/>
      <c r="ILO176" s="3"/>
      <c r="ILP176" s="3"/>
      <c r="ILQ176" s="3"/>
      <c r="ILR176" s="3"/>
      <c r="ILS176" s="3"/>
      <c r="ILT176" s="3"/>
      <c r="ILU176" s="3"/>
      <c r="ILV176" s="3"/>
      <c r="ILW176" s="3"/>
      <c r="ILX176" s="3"/>
      <c r="ILY176" s="3"/>
      <c r="ILZ176" s="3"/>
      <c r="IMA176" s="3"/>
      <c r="IMB176" s="3"/>
      <c r="IMC176" s="3"/>
      <c r="IMD176" s="3"/>
      <c r="IME176" s="3"/>
      <c r="IMF176" s="3"/>
      <c r="IMG176" s="3"/>
      <c r="IMH176" s="3"/>
      <c r="IMI176" s="3"/>
      <c r="IMJ176" s="3"/>
      <c r="IMK176" s="3"/>
      <c r="IML176" s="3"/>
      <c r="IMM176" s="3"/>
      <c r="IMN176" s="3"/>
      <c r="IMO176" s="3"/>
      <c r="IMP176" s="3"/>
      <c r="IMQ176" s="3"/>
      <c r="IMR176" s="3"/>
      <c r="IMS176" s="3"/>
      <c r="IMT176" s="3"/>
      <c r="IMU176" s="3"/>
      <c r="IMV176" s="3"/>
      <c r="IMW176" s="3"/>
      <c r="IMX176" s="3"/>
      <c r="IMY176" s="3"/>
      <c r="IMZ176" s="3"/>
      <c r="INA176" s="3"/>
      <c r="INB176" s="3"/>
      <c r="INC176" s="3"/>
      <c r="IND176" s="3"/>
      <c r="INE176" s="3"/>
      <c r="INF176" s="3"/>
      <c r="ING176" s="3"/>
      <c r="INH176" s="3"/>
      <c r="INI176" s="3"/>
      <c r="INJ176" s="3"/>
      <c r="INK176" s="3"/>
      <c r="INL176" s="3"/>
      <c r="INM176" s="3"/>
      <c r="INN176" s="3"/>
      <c r="INO176" s="3"/>
      <c r="INP176" s="3"/>
      <c r="INQ176" s="3"/>
      <c r="INR176" s="3"/>
      <c r="INS176" s="3"/>
      <c r="INT176" s="3"/>
      <c r="INU176" s="3"/>
      <c r="INV176" s="3"/>
      <c r="INW176" s="3"/>
      <c r="INX176" s="3"/>
      <c r="INY176" s="3"/>
      <c r="INZ176" s="3"/>
      <c r="IOA176" s="3"/>
      <c r="IOB176" s="3"/>
      <c r="IOC176" s="3"/>
      <c r="IOD176" s="3"/>
      <c r="IOE176" s="3"/>
      <c r="IOF176" s="3"/>
      <c r="IOG176" s="3"/>
      <c r="IOH176" s="3"/>
      <c r="IOI176" s="3"/>
      <c r="IOJ176" s="3"/>
      <c r="IOK176" s="3"/>
      <c r="IOL176" s="3"/>
      <c r="IOM176" s="3"/>
      <c r="ION176" s="3"/>
      <c r="IOO176" s="3"/>
      <c r="IOP176" s="3"/>
      <c r="IOQ176" s="3"/>
      <c r="IOR176" s="3"/>
      <c r="IOS176" s="3"/>
      <c r="IOT176" s="3"/>
      <c r="IOU176" s="3"/>
      <c r="IOV176" s="3"/>
      <c r="IOW176" s="3"/>
      <c r="IOX176" s="3"/>
      <c r="IOY176" s="3"/>
      <c r="IOZ176" s="3"/>
      <c r="IPA176" s="3"/>
      <c r="IPB176" s="3"/>
      <c r="IPC176" s="3"/>
      <c r="IPD176" s="3"/>
      <c r="IPE176" s="3"/>
      <c r="IPF176" s="3"/>
      <c r="IPG176" s="3"/>
      <c r="IPH176" s="3"/>
      <c r="IPI176" s="3"/>
      <c r="IPJ176" s="3"/>
      <c r="IPK176" s="3"/>
      <c r="IPL176" s="3"/>
      <c r="IPM176" s="3"/>
      <c r="IPN176" s="3"/>
      <c r="IPO176" s="3"/>
      <c r="IPP176" s="3"/>
      <c r="IPQ176" s="3"/>
      <c r="IPR176" s="3"/>
      <c r="IPS176" s="3"/>
      <c r="IPT176" s="3"/>
      <c r="IPU176" s="3"/>
      <c r="IPV176" s="3"/>
      <c r="IPW176" s="3"/>
      <c r="IPX176" s="3"/>
      <c r="IPY176" s="3"/>
      <c r="IPZ176" s="3"/>
      <c r="IQA176" s="3"/>
      <c r="IQB176" s="3"/>
      <c r="IQC176" s="3"/>
      <c r="IQD176" s="3"/>
      <c r="IQE176" s="3"/>
      <c r="IQF176" s="3"/>
      <c r="IQG176" s="3"/>
      <c r="IQH176" s="3"/>
      <c r="IQI176" s="3"/>
      <c r="IQJ176" s="3"/>
      <c r="IQK176" s="3"/>
      <c r="IQL176" s="3"/>
      <c r="IQM176" s="3"/>
      <c r="IQN176" s="3"/>
      <c r="IQO176" s="3"/>
      <c r="IQP176" s="3"/>
      <c r="IQQ176" s="3"/>
      <c r="IQR176" s="3"/>
      <c r="IQS176" s="3"/>
      <c r="IQT176" s="3"/>
      <c r="IQU176" s="3"/>
      <c r="IQV176" s="3"/>
      <c r="IQW176" s="3"/>
      <c r="IQX176" s="3"/>
      <c r="IQY176" s="3"/>
      <c r="IQZ176" s="3"/>
      <c r="IRA176" s="3"/>
      <c r="IRB176" s="3"/>
      <c r="IRC176" s="3"/>
      <c r="IRD176" s="3"/>
      <c r="IRE176" s="3"/>
      <c r="IRF176" s="3"/>
      <c r="IRG176" s="3"/>
      <c r="IRH176" s="3"/>
      <c r="IRI176" s="3"/>
      <c r="IRJ176" s="3"/>
      <c r="IRK176" s="3"/>
      <c r="IRL176" s="3"/>
      <c r="IRM176" s="3"/>
      <c r="IRN176" s="3"/>
      <c r="IRO176" s="3"/>
      <c r="IRP176" s="3"/>
      <c r="IRQ176" s="3"/>
      <c r="IRR176" s="3"/>
      <c r="IRS176" s="3"/>
      <c r="IRT176" s="3"/>
      <c r="IRU176" s="3"/>
      <c r="IRV176" s="3"/>
      <c r="IRW176" s="3"/>
      <c r="IRX176" s="3"/>
      <c r="IRY176" s="3"/>
      <c r="IRZ176" s="3"/>
      <c r="ISA176" s="3"/>
      <c r="ISB176" s="3"/>
      <c r="ISC176" s="3"/>
      <c r="ISD176" s="3"/>
      <c r="ISE176" s="3"/>
      <c r="ISF176" s="3"/>
      <c r="ISG176" s="3"/>
      <c r="ISH176" s="3"/>
      <c r="ISI176" s="3"/>
      <c r="ISJ176" s="3"/>
      <c r="ISK176" s="3"/>
      <c r="ISL176" s="3"/>
      <c r="ISM176" s="3"/>
      <c r="ISN176" s="3"/>
      <c r="ISO176" s="3"/>
      <c r="ISP176" s="3"/>
      <c r="ISQ176" s="3"/>
      <c r="ISR176" s="3"/>
      <c r="ISS176" s="3"/>
      <c r="IST176" s="3"/>
      <c r="ISU176" s="3"/>
      <c r="ISV176" s="3"/>
      <c r="ISW176" s="3"/>
      <c r="ISX176" s="3"/>
      <c r="ISY176" s="3"/>
      <c r="ISZ176" s="3"/>
      <c r="ITA176" s="3"/>
      <c r="ITB176" s="3"/>
      <c r="ITC176" s="3"/>
      <c r="ITD176" s="3"/>
      <c r="ITE176" s="3"/>
      <c r="ITF176" s="3"/>
      <c r="ITG176" s="3"/>
      <c r="ITH176" s="3"/>
      <c r="ITI176" s="3"/>
      <c r="ITJ176" s="3"/>
      <c r="ITK176" s="3"/>
      <c r="ITL176" s="3"/>
      <c r="ITM176" s="3"/>
      <c r="ITN176" s="3"/>
      <c r="ITO176" s="3"/>
      <c r="ITP176" s="3"/>
      <c r="ITQ176" s="3"/>
      <c r="ITR176" s="3"/>
      <c r="ITS176" s="3"/>
      <c r="ITT176" s="3"/>
      <c r="ITU176" s="3"/>
      <c r="ITV176" s="3"/>
      <c r="ITW176" s="3"/>
      <c r="ITX176" s="3"/>
      <c r="ITY176" s="3"/>
      <c r="ITZ176" s="3"/>
      <c r="IUA176" s="3"/>
      <c r="IUB176" s="3"/>
      <c r="IUC176" s="3"/>
      <c r="IUD176" s="3"/>
      <c r="IUE176" s="3"/>
      <c r="IUF176" s="3"/>
      <c r="IUG176" s="3"/>
      <c r="IUH176" s="3"/>
      <c r="IUI176" s="3"/>
      <c r="IUJ176" s="3"/>
      <c r="IUK176" s="3"/>
      <c r="IUL176" s="3"/>
      <c r="IUM176" s="3"/>
      <c r="IUN176" s="3"/>
      <c r="IUO176" s="3"/>
      <c r="IUP176" s="3"/>
      <c r="IUQ176" s="3"/>
      <c r="IUR176" s="3"/>
      <c r="IUS176" s="3"/>
      <c r="IUT176" s="3"/>
      <c r="IUU176" s="3"/>
      <c r="IUV176" s="3"/>
      <c r="IUW176" s="3"/>
      <c r="IUX176" s="3"/>
      <c r="IUY176" s="3"/>
      <c r="IUZ176" s="3"/>
      <c r="IVA176" s="3"/>
      <c r="IVB176" s="3"/>
      <c r="IVC176" s="3"/>
      <c r="IVD176" s="3"/>
      <c r="IVE176" s="3"/>
      <c r="IVF176" s="3"/>
      <c r="IVG176" s="3"/>
      <c r="IVH176" s="3"/>
      <c r="IVI176" s="3"/>
      <c r="IVJ176" s="3"/>
      <c r="IVK176" s="3"/>
      <c r="IVL176" s="3"/>
      <c r="IVM176" s="3"/>
      <c r="IVN176" s="3"/>
      <c r="IVO176" s="3"/>
      <c r="IVP176" s="3"/>
      <c r="IVQ176" s="3"/>
      <c r="IVR176" s="3"/>
      <c r="IVS176" s="3"/>
      <c r="IVT176" s="3"/>
      <c r="IVU176" s="3"/>
      <c r="IVV176" s="3"/>
      <c r="IVW176" s="3"/>
      <c r="IVX176" s="3"/>
      <c r="IVY176" s="3"/>
      <c r="IVZ176" s="3"/>
      <c r="IWA176" s="3"/>
      <c r="IWB176" s="3"/>
      <c r="IWC176" s="3"/>
      <c r="IWD176" s="3"/>
      <c r="IWE176" s="3"/>
      <c r="IWF176" s="3"/>
      <c r="IWG176" s="3"/>
      <c r="IWH176" s="3"/>
      <c r="IWI176" s="3"/>
      <c r="IWJ176" s="3"/>
      <c r="IWK176" s="3"/>
      <c r="IWL176" s="3"/>
      <c r="IWM176" s="3"/>
      <c r="IWN176" s="3"/>
      <c r="IWO176" s="3"/>
      <c r="IWP176" s="3"/>
      <c r="IWQ176" s="3"/>
      <c r="IWR176" s="3"/>
      <c r="IWS176" s="3"/>
      <c r="IWT176" s="3"/>
      <c r="IWU176" s="3"/>
      <c r="IWV176" s="3"/>
      <c r="IWW176" s="3"/>
      <c r="IWX176" s="3"/>
      <c r="IWY176" s="3"/>
      <c r="IWZ176" s="3"/>
      <c r="IXA176" s="3"/>
      <c r="IXB176" s="3"/>
      <c r="IXC176" s="3"/>
      <c r="IXD176" s="3"/>
      <c r="IXE176" s="3"/>
      <c r="IXF176" s="3"/>
      <c r="IXG176" s="3"/>
      <c r="IXH176" s="3"/>
      <c r="IXI176" s="3"/>
      <c r="IXJ176" s="3"/>
      <c r="IXK176" s="3"/>
      <c r="IXL176" s="3"/>
      <c r="IXM176" s="3"/>
      <c r="IXN176" s="3"/>
      <c r="IXO176" s="3"/>
      <c r="IXP176" s="3"/>
      <c r="IXQ176" s="3"/>
      <c r="IXR176" s="3"/>
      <c r="IXS176" s="3"/>
      <c r="IXT176" s="3"/>
      <c r="IXU176" s="3"/>
      <c r="IXV176" s="3"/>
      <c r="IXW176" s="3"/>
      <c r="IXX176" s="3"/>
      <c r="IXY176" s="3"/>
      <c r="IXZ176" s="3"/>
      <c r="IYA176" s="3"/>
      <c r="IYB176" s="3"/>
      <c r="IYC176" s="3"/>
      <c r="IYD176" s="3"/>
      <c r="IYE176" s="3"/>
      <c r="IYF176" s="3"/>
      <c r="IYG176" s="3"/>
      <c r="IYH176" s="3"/>
      <c r="IYI176" s="3"/>
      <c r="IYJ176" s="3"/>
      <c r="IYK176" s="3"/>
      <c r="IYL176" s="3"/>
      <c r="IYM176" s="3"/>
      <c r="IYN176" s="3"/>
      <c r="IYO176" s="3"/>
      <c r="IYP176" s="3"/>
      <c r="IYQ176" s="3"/>
      <c r="IYR176" s="3"/>
      <c r="IYS176" s="3"/>
      <c r="IYT176" s="3"/>
      <c r="IYU176" s="3"/>
      <c r="IYV176" s="3"/>
      <c r="IYW176" s="3"/>
      <c r="IYX176" s="3"/>
      <c r="IYY176" s="3"/>
      <c r="IYZ176" s="3"/>
      <c r="IZA176" s="3"/>
      <c r="IZB176" s="3"/>
      <c r="IZC176" s="3"/>
      <c r="IZD176" s="3"/>
      <c r="IZE176" s="3"/>
      <c r="IZF176" s="3"/>
      <c r="IZG176" s="3"/>
      <c r="IZH176" s="3"/>
      <c r="IZI176" s="3"/>
      <c r="IZJ176" s="3"/>
      <c r="IZK176" s="3"/>
      <c r="IZL176" s="3"/>
      <c r="IZM176" s="3"/>
      <c r="IZN176" s="3"/>
      <c r="IZO176" s="3"/>
      <c r="IZP176" s="3"/>
      <c r="IZQ176" s="3"/>
      <c r="IZR176" s="3"/>
      <c r="IZS176" s="3"/>
      <c r="IZT176" s="3"/>
      <c r="IZU176" s="3"/>
      <c r="IZV176" s="3"/>
      <c r="IZW176" s="3"/>
      <c r="IZX176" s="3"/>
      <c r="IZY176" s="3"/>
      <c r="IZZ176" s="3"/>
      <c r="JAA176" s="3"/>
      <c r="JAB176" s="3"/>
      <c r="JAC176" s="3"/>
      <c r="JAD176" s="3"/>
      <c r="JAE176" s="3"/>
      <c r="JAF176" s="3"/>
      <c r="JAG176" s="3"/>
      <c r="JAH176" s="3"/>
      <c r="JAI176" s="3"/>
      <c r="JAJ176" s="3"/>
      <c r="JAK176" s="3"/>
      <c r="JAL176" s="3"/>
      <c r="JAM176" s="3"/>
      <c r="JAN176" s="3"/>
      <c r="JAO176" s="3"/>
      <c r="JAP176" s="3"/>
      <c r="JAQ176" s="3"/>
      <c r="JAR176" s="3"/>
      <c r="JAS176" s="3"/>
      <c r="JAT176" s="3"/>
      <c r="JAU176" s="3"/>
      <c r="JAV176" s="3"/>
      <c r="JAW176" s="3"/>
      <c r="JAX176" s="3"/>
      <c r="JAY176" s="3"/>
      <c r="JAZ176" s="3"/>
      <c r="JBA176" s="3"/>
      <c r="JBB176" s="3"/>
      <c r="JBC176" s="3"/>
      <c r="JBD176" s="3"/>
      <c r="JBE176" s="3"/>
      <c r="JBF176" s="3"/>
      <c r="JBG176" s="3"/>
      <c r="JBH176" s="3"/>
      <c r="JBI176" s="3"/>
      <c r="JBJ176" s="3"/>
      <c r="JBK176" s="3"/>
      <c r="JBL176" s="3"/>
      <c r="JBM176" s="3"/>
      <c r="JBN176" s="3"/>
      <c r="JBO176" s="3"/>
      <c r="JBP176" s="3"/>
      <c r="JBQ176" s="3"/>
      <c r="JBR176" s="3"/>
      <c r="JBS176" s="3"/>
      <c r="JBT176" s="3"/>
      <c r="JBU176" s="3"/>
      <c r="JBV176" s="3"/>
      <c r="JBW176" s="3"/>
      <c r="JBX176" s="3"/>
      <c r="JBY176" s="3"/>
      <c r="JBZ176" s="3"/>
      <c r="JCA176" s="3"/>
      <c r="JCB176" s="3"/>
      <c r="JCC176" s="3"/>
      <c r="JCD176" s="3"/>
      <c r="JCE176" s="3"/>
      <c r="JCF176" s="3"/>
      <c r="JCG176" s="3"/>
      <c r="JCH176" s="3"/>
      <c r="JCI176" s="3"/>
      <c r="JCJ176" s="3"/>
      <c r="JCK176" s="3"/>
      <c r="JCL176" s="3"/>
      <c r="JCM176" s="3"/>
      <c r="JCN176" s="3"/>
      <c r="JCO176" s="3"/>
      <c r="JCP176" s="3"/>
      <c r="JCQ176" s="3"/>
      <c r="JCR176" s="3"/>
      <c r="JCS176" s="3"/>
      <c r="JCT176" s="3"/>
      <c r="JCU176" s="3"/>
      <c r="JCV176" s="3"/>
      <c r="JCW176" s="3"/>
      <c r="JCX176" s="3"/>
      <c r="JCY176" s="3"/>
      <c r="JCZ176" s="3"/>
      <c r="JDA176" s="3"/>
      <c r="JDB176" s="3"/>
      <c r="JDC176" s="3"/>
      <c r="JDD176" s="3"/>
      <c r="JDE176" s="3"/>
      <c r="JDF176" s="3"/>
      <c r="JDG176" s="3"/>
      <c r="JDH176" s="3"/>
      <c r="JDI176" s="3"/>
      <c r="JDJ176" s="3"/>
      <c r="JDK176" s="3"/>
      <c r="JDL176" s="3"/>
      <c r="JDM176" s="3"/>
      <c r="JDN176" s="3"/>
      <c r="JDO176" s="3"/>
      <c r="JDP176" s="3"/>
      <c r="JDQ176" s="3"/>
      <c r="JDR176" s="3"/>
      <c r="JDS176" s="3"/>
      <c r="JDT176" s="3"/>
      <c r="JDU176" s="3"/>
      <c r="JDV176" s="3"/>
      <c r="JDW176" s="3"/>
      <c r="JDX176" s="3"/>
      <c r="JDY176" s="3"/>
      <c r="JDZ176" s="3"/>
      <c r="JEA176" s="3"/>
      <c r="JEB176" s="3"/>
      <c r="JEC176" s="3"/>
      <c r="JED176" s="3"/>
      <c r="JEE176" s="3"/>
      <c r="JEF176" s="3"/>
      <c r="JEG176" s="3"/>
      <c r="JEH176" s="3"/>
      <c r="JEI176" s="3"/>
      <c r="JEJ176" s="3"/>
      <c r="JEK176" s="3"/>
      <c r="JEL176" s="3"/>
      <c r="JEM176" s="3"/>
      <c r="JEN176" s="3"/>
      <c r="JEO176" s="3"/>
      <c r="JEP176" s="3"/>
      <c r="JEQ176" s="3"/>
      <c r="JER176" s="3"/>
      <c r="JES176" s="3"/>
      <c r="JET176" s="3"/>
      <c r="JEU176" s="3"/>
      <c r="JEV176" s="3"/>
      <c r="JEW176" s="3"/>
      <c r="JEX176" s="3"/>
      <c r="JEY176" s="3"/>
      <c r="JEZ176" s="3"/>
      <c r="JFA176" s="3"/>
      <c r="JFB176" s="3"/>
      <c r="JFC176" s="3"/>
      <c r="JFD176" s="3"/>
      <c r="JFE176" s="3"/>
      <c r="JFF176" s="3"/>
      <c r="JFG176" s="3"/>
      <c r="JFH176" s="3"/>
      <c r="JFI176" s="3"/>
      <c r="JFJ176" s="3"/>
      <c r="JFK176" s="3"/>
      <c r="JFL176" s="3"/>
      <c r="JFM176" s="3"/>
      <c r="JFN176" s="3"/>
      <c r="JFO176" s="3"/>
      <c r="JFP176" s="3"/>
      <c r="JFQ176" s="3"/>
      <c r="JFR176" s="3"/>
      <c r="JFS176" s="3"/>
      <c r="JFT176" s="3"/>
      <c r="JFU176" s="3"/>
      <c r="JFV176" s="3"/>
      <c r="JFW176" s="3"/>
      <c r="JFX176" s="3"/>
      <c r="JFY176" s="3"/>
      <c r="JFZ176" s="3"/>
      <c r="JGA176" s="3"/>
      <c r="JGB176" s="3"/>
      <c r="JGC176" s="3"/>
      <c r="JGD176" s="3"/>
      <c r="JGE176" s="3"/>
      <c r="JGF176" s="3"/>
      <c r="JGG176" s="3"/>
      <c r="JGH176" s="3"/>
      <c r="JGI176" s="3"/>
      <c r="JGJ176" s="3"/>
      <c r="JGK176" s="3"/>
      <c r="JGL176" s="3"/>
      <c r="JGM176" s="3"/>
      <c r="JGN176" s="3"/>
      <c r="JGO176" s="3"/>
      <c r="JGP176" s="3"/>
      <c r="JGQ176" s="3"/>
      <c r="JGR176" s="3"/>
      <c r="JGS176" s="3"/>
      <c r="JGT176" s="3"/>
      <c r="JGU176" s="3"/>
      <c r="JGV176" s="3"/>
      <c r="JGW176" s="3"/>
      <c r="JGX176" s="3"/>
      <c r="JGY176" s="3"/>
      <c r="JGZ176" s="3"/>
      <c r="JHA176" s="3"/>
      <c r="JHB176" s="3"/>
      <c r="JHC176" s="3"/>
      <c r="JHD176" s="3"/>
      <c r="JHE176" s="3"/>
      <c r="JHF176" s="3"/>
      <c r="JHG176" s="3"/>
      <c r="JHH176" s="3"/>
      <c r="JHI176" s="3"/>
      <c r="JHJ176" s="3"/>
      <c r="JHK176" s="3"/>
      <c r="JHL176" s="3"/>
      <c r="JHM176" s="3"/>
      <c r="JHN176" s="3"/>
      <c r="JHO176" s="3"/>
      <c r="JHP176" s="3"/>
      <c r="JHQ176" s="3"/>
      <c r="JHR176" s="3"/>
      <c r="JHS176" s="3"/>
      <c r="JHT176" s="3"/>
      <c r="JHU176" s="3"/>
      <c r="JHV176" s="3"/>
      <c r="JHW176" s="3"/>
      <c r="JHX176" s="3"/>
      <c r="JHY176" s="3"/>
      <c r="JHZ176" s="3"/>
      <c r="JIA176" s="3"/>
      <c r="JIB176" s="3"/>
      <c r="JIC176" s="3"/>
      <c r="JID176" s="3"/>
      <c r="JIE176" s="3"/>
      <c r="JIF176" s="3"/>
      <c r="JIG176" s="3"/>
      <c r="JIH176" s="3"/>
      <c r="JII176" s="3"/>
      <c r="JIJ176" s="3"/>
      <c r="JIK176" s="3"/>
      <c r="JIL176" s="3"/>
      <c r="JIM176" s="3"/>
      <c r="JIN176" s="3"/>
      <c r="JIO176" s="3"/>
      <c r="JIP176" s="3"/>
      <c r="JIQ176" s="3"/>
      <c r="JIR176" s="3"/>
      <c r="JIS176" s="3"/>
      <c r="JIT176" s="3"/>
      <c r="JIU176" s="3"/>
      <c r="JIV176" s="3"/>
      <c r="JIW176" s="3"/>
      <c r="JIX176" s="3"/>
      <c r="JIY176" s="3"/>
      <c r="JIZ176" s="3"/>
      <c r="JJA176" s="3"/>
      <c r="JJB176" s="3"/>
      <c r="JJC176" s="3"/>
      <c r="JJD176" s="3"/>
      <c r="JJE176" s="3"/>
      <c r="JJF176" s="3"/>
      <c r="JJG176" s="3"/>
      <c r="JJH176" s="3"/>
      <c r="JJI176" s="3"/>
      <c r="JJJ176" s="3"/>
      <c r="JJK176" s="3"/>
      <c r="JJL176" s="3"/>
      <c r="JJM176" s="3"/>
      <c r="JJN176" s="3"/>
      <c r="JJO176" s="3"/>
      <c r="JJP176" s="3"/>
      <c r="JJQ176" s="3"/>
      <c r="JJR176" s="3"/>
      <c r="JJS176" s="3"/>
      <c r="JJT176" s="3"/>
      <c r="JJU176" s="3"/>
      <c r="JJV176" s="3"/>
      <c r="JJW176" s="3"/>
      <c r="JJX176" s="3"/>
      <c r="JJY176" s="3"/>
      <c r="JJZ176" s="3"/>
      <c r="JKA176" s="3"/>
      <c r="JKB176" s="3"/>
      <c r="JKC176" s="3"/>
      <c r="JKD176" s="3"/>
      <c r="JKE176" s="3"/>
      <c r="JKF176" s="3"/>
      <c r="JKG176" s="3"/>
      <c r="JKH176" s="3"/>
      <c r="JKI176" s="3"/>
      <c r="JKJ176" s="3"/>
      <c r="JKK176" s="3"/>
      <c r="JKL176" s="3"/>
      <c r="JKM176" s="3"/>
      <c r="JKN176" s="3"/>
      <c r="JKO176" s="3"/>
      <c r="JKP176" s="3"/>
      <c r="JKQ176" s="3"/>
      <c r="JKR176" s="3"/>
      <c r="JKS176" s="3"/>
      <c r="JKT176" s="3"/>
      <c r="JKU176" s="3"/>
      <c r="JKV176" s="3"/>
      <c r="JKW176" s="3"/>
      <c r="JKX176" s="3"/>
      <c r="JKY176" s="3"/>
      <c r="JKZ176" s="3"/>
      <c r="JLA176" s="3"/>
      <c r="JLB176" s="3"/>
      <c r="JLC176" s="3"/>
      <c r="JLD176" s="3"/>
      <c r="JLE176" s="3"/>
      <c r="JLF176" s="3"/>
      <c r="JLG176" s="3"/>
      <c r="JLH176" s="3"/>
      <c r="JLI176" s="3"/>
      <c r="JLJ176" s="3"/>
      <c r="JLK176" s="3"/>
      <c r="JLL176" s="3"/>
      <c r="JLM176" s="3"/>
      <c r="JLN176" s="3"/>
      <c r="JLO176" s="3"/>
      <c r="JLP176" s="3"/>
      <c r="JLQ176" s="3"/>
      <c r="JLR176" s="3"/>
      <c r="JLS176" s="3"/>
      <c r="JLT176" s="3"/>
      <c r="JLU176" s="3"/>
      <c r="JLV176" s="3"/>
      <c r="JLW176" s="3"/>
      <c r="JLX176" s="3"/>
      <c r="JLY176" s="3"/>
      <c r="JLZ176" s="3"/>
      <c r="JMA176" s="3"/>
      <c r="JMB176" s="3"/>
      <c r="JMC176" s="3"/>
      <c r="JMD176" s="3"/>
      <c r="JME176" s="3"/>
      <c r="JMF176" s="3"/>
      <c r="JMG176" s="3"/>
      <c r="JMH176" s="3"/>
      <c r="JMI176" s="3"/>
      <c r="JMJ176" s="3"/>
      <c r="JMK176" s="3"/>
      <c r="JML176" s="3"/>
      <c r="JMM176" s="3"/>
      <c r="JMN176" s="3"/>
      <c r="JMO176" s="3"/>
      <c r="JMP176" s="3"/>
      <c r="JMQ176" s="3"/>
      <c r="JMR176" s="3"/>
      <c r="JMS176" s="3"/>
      <c r="JMT176" s="3"/>
      <c r="JMU176" s="3"/>
      <c r="JMV176" s="3"/>
      <c r="JMW176" s="3"/>
      <c r="JMX176" s="3"/>
      <c r="JMY176" s="3"/>
      <c r="JMZ176" s="3"/>
      <c r="JNA176" s="3"/>
      <c r="JNB176" s="3"/>
      <c r="JNC176" s="3"/>
      <c r="JND176" s="3"/>
      <c r="JNE176" s="3"/>
      <c r="JNF176" s="3"/>
      <c r="JNG176" s="3"/>
      <c r="JNH176" s="3"/>
      <c r="JNI176" s="3"/>
      <c r="JNJ176" s="3"/>
      <c r="JNK176" s="3"/>
      <c r="JNL176" s="3"/>
      <c r="JNM176" s="3"/>
      <c r="JNN176" s="3"/>
      <c r="JNO176" s="3"/>
      <c r="JNP176" s="3"/>
      <c r="JNQ176" s="3"/>
      <c r="JNR176" s="3"/>
      <c r="JNS176" s="3"/>
      <c r="JNT176" s="3"/>
      <c r="JNU176" s="3"/>
      <c r="JNV176" s="3"/>
      <c r="JNW176" s="3"/>
      <c r="JNX176" s="3"/>
      <c r="JNY176" s="3"/>
      <c r="JNZ176" s="3"/>
      <c r="JOA176" s="3"/>
      <c r="JOB176" s="3"/>
      <c r="JOC176" s="3"/>
      <c r="JOD176" s="3"/>
      <c r="JOE176" s="3"/>
      <c r="JOF176" s="3"/>
      <c r="JOG176" s="3"/>
      <c r="JOH176" s="3"/>
      <c r="JOI176" s="3"/>
      <c r="JOJ176" s="3"/>
      <c r="JOK176" s="3"/>
      <c r="JOL176" s="3"/>
      <c r="JOM176" s="3"/>
      <c r="JON176" s="3"/>
      <c r="JOO176" s="3"/>
      <c r="JOP176" s="3"/>
      <c r="JOQ176" s="3"/>
      <c r="JOR176" s="3"/>
      <c r="JOS176" s="3"/>
      <c r="JOT176" s="3"/>
      <c r="JOU176" s="3"/>
      <c r="JOV176" s="3"/>
      <c r="JOW176" s="3"/>
      <c r="JOX176" s="3"/>
      <c r="JOY176" s="3"/>
      <c r="JOZ176" s="3"/>
      <c r="JPA176" s="3"/>
      <c r="JPB176" s="3"/>
      <c r="JPC176" s="3"/>
      <c r="JPD176" s="3"/>
      <c r="JPE176" s="3"/>
      <c r="JPF176" s="3"/>
      <c r="JPG176" s="3"/>
      <c r="JPH176" s="3"/>
      <c r="JPI176" s="3"/>
      <c r="JPJ176" s="3"/>
      <c r="JPK176" s="3"/>
      <c r="JPL176" s="3"/>
      <c r="JPM176" s="3"/>
      <c r="JPN176" s="3"/>
      <c r="JPO176" s="3"/>
      <c r="JPP176" s="3"/>
      <c r="JPQ176" s="3"/>
      <c r="JPR176" s="3"/>
      <c r="JPS176" s="3"/>
      <c r="JPT176" s="3"/>
      <c r="JPU176" s="3"/>
      <c r="JPV176" s="3"/>
      <c r="JPW176" s="3"/>
      <c r="JPX176" s="3"/>
      <c r="JPY176" s="3"/>
      <c r="JPZ176" s="3"/>
      <c r="JQA176" s="3"/>
      <c r="JQB176" s="3"/>
      <c r="JQC176" s="3"/>
      <c r="JQD176" s="3"/>
      <c r="JQE176" s="3"/>
      <c r="JQF176" s="3"/>
      <c r="JQG176" s="3"/>
      <c r="JQH176" s="3"/>
      <c r="JQI176" s="3"/>
      <c r="JQJ176" s="3"/>
      <c r="JQK176" s="3"/>
      <c r="JQL176" s="3"/>
      <c r="JQM176" s="3"/>
      <c r="JQN176" s="3"/>
      <c r="JQO176" s="3"/>
      <c r="JQP176" s="3"/>
      <c r="JQQ176" s="3"/>
      <c r="JQR176" s="3"/>
      <c r="JQS176" s="3"/>
      <c r="JQT176" s="3"/>
      <c r="JQU176" s="3"/>
      <c r="JQV176" s="3"/>
      <c r="JQW176" s="3"/>
      <c r="JQX176" s="3"/>
      <c r="JQY176" s="3"/>
      <c r="JQZ176" s="3"/>
      <c r="JRA176" s="3"/>
      <c r="JRB176" s="3"/>
      <c r="JRC176" s="3"/>
      <c r="JRD176" s="3"/>
      <c r="JRE176" s="3"/>
      <c r="JRF176" s="3"/>
      <c r="JRG176" s="3"/>
      <c r="JRH176" s="3"/>
      <c r="JRI176" s="3"/>
      <c r="JRJ176" s="3"/>
      <c r="JRK176" s="3"/>
      <c r="JRL176" s="3"/>
      <c r="JRM176" s="3"/>
      <c r="JRN176" s="3"/>
      <c r="JRO176" s="3"/>
      <c r="JRP176" s="3"/>
      <c r="JRQ176" s="3"/>
      <c r="JRR176" s="3"/>
      <c r="JRS176" s="3"/>
      <c r="JRT176" s="3"/>
      <c r="JRU176" s="3"/>
      <c r="JRV176" s="3"/>
      <c r="JRW176" s="3"/>
      <c r="JRX176" s="3"/>
      <c r="JRY176" s="3"/>
      <c r="JRZ176" s="3"/>
      <c r="JSA176" s="3"/>
      <c r="JSB176" s="3"/>
      <c r="JSC176" s="3"/>
      <c r="JSD176" s="3"/>
      <c r="JSE176" s="3"/>
      <c r="JSF176" s="3"/>
      <c r="JSG176" s="3"/>
      <c r="JSH176" s="3"/>
      <c r="JSI176" s="3"/>
      <c r="JSJ176" s="3"/>
      <c r="JSK176" s="3"/>
      <c r="JSL176" s="3"/>
      <c r="JSM176" s="3"/>
      <c r="JSN176" s="3"/>
      <c r="JSO176" s="3"/>
      <c r="JSP176" s="3"/>
      <c r="JSQ176" s="3"/>
      <c r="JSR176" s="3"/>
      <c r="JSS176" s="3"/>
      <c r="JST176" s="3"/>
      <c r="JSU176" s="3"/>
      <c r="JSV176" s="3"/>
      <c r="JSW176" s="3"/>
      <c r="JSX176" s="3"/>
      <c r="JSY176" s="3"/>
      <c r="JSZ176" s="3"/>
      <c r="JTA176" s="3"/>
      <c r="JTB176" s="3"/>
      <c r="JTC176" s="3"/>
      <c r="JTD176" s="3"/>
      <c r="JTE176" s="3"/>
      <c r="JTF176" s="3"/>
      <c r="JTG176" s="3"/>
      <c r="JTH176" s="3"/>
      <c r="JTI176" s="3"/>
      <c r="JTJ176" s="3"/>
      <c r="JTK176" s="3"/>
      <c r="JTL176" s="3"/>
      <c r="JTM176" s="3"/>
      <c r="JTN176" s="3"/>
      <c r="JTO176" s="3"/>
      <c r="JTP176" s="3"/>
      <c r="JTQ176" s="3"/>
      <c r="JTR176" s="3"/>
      <c r="JTS176" s="3"/>
      <c r="JTT176" s="3"/>
      <c r="JTU176" s="3"/>
      <c r="JTV176" s="3"/>
      <c r="JTW176" s="3"/>
      <c r="JTX176" s="3"/>
      <c r="JTY176" s="3"/>
      <c r="JTZ176" s="3"/>
      <c r="JUA176" s="3"/>
      <c r="JUB176" s="3"/>
      <c r="JUC176" s="3"/>
      <c r="JUD176" s="3"/>
      <c r="JUE176" s="3"/>
      <c r="JUF176" s="3"/>
      <c r="JUG176" s="3"/>
      <c r="JUH176" s="3"/>
      <c r="JUI176" s="3"/>
      <c r="JUJ176" s="3"/>
      <c r="JUK176" s="3"/>
      <c r="JUL176" s="3"/>
      <c r="JUM176" s="3"/>
      <c r="JUN176" s="3"/>
      <c r="JUO176" s="3"/>
      <c r="JUP176" s="3"/>
      <c r="JUQ176" s="3"/>
      <c r="JUR176" s="3"/>
      <c r="JUS176" s="3"/>
      <c r="JUT176" s="3"/>
      <c r="JUU176" s="3"/>
      <c r="JUV176" s="3"/>
      <c r="JUW176" s="3"/>
      <c r="JUX176" s="3"/>
      <c r="JUY176" s="3"/>
      <c r="JUZ176" s="3"/>
      <c r="JVA176" s="3"/>
      <c r="JVB176" s="3"/>
      <c r="JVC176" s="3"/>
      <c r="JVD176" s="3"/>
      <c r="JVE176" s="3"/>
      <c r="JVF176" s="3"/>
      <c r="JVG176" s="3"/>
      <c r="JVH176" s="3"/>
      <c r="JVI176" s="3"/>
      <c r="JVJ176" s="3"/>
      <c r="JVK176" s="3"/>
      <c r="JVL176" s="3"/>
      <c r="JVM176" s="3"/>
      <c r="JVN176" s="3"/>
      <c r="JVO176" s="3"/>
      <c r="JVP176" s="3"/>
      <c r="JVQ176" s="3"/>
      <c r="JVR176" s="3"/>
      <c r="JVS176" s="3"/>
      <c r="JVT176" s="3"/>
      <c r="JVU176" s="3"/>
      <c r="JVV176" s="3"/>
      <c r="JVW176" s="3"/>
      <c r="JVX176" s="3"/>
      <c r="JVY176" s="3"/>
      <c r="JVZ176" s="3"/>
      <c r="JWA176" s="3"/>
      <c r="JWB176" s="3"/>
      <c r="JWC176" s="3"/>
      <c r="JWD176" s="3"/>
      <c r="JWE176" s="3"/>
      <c r="JWF176" s="3"/>
      <c r="JWG176" s="3"/>
      <c r="JWH176" s="3"/>
      <c r="JWI176" s="3"/>
      <c r="JWJ176" s="3"/>
      <c r="JWK176" s="3"/>
      <c r="JWL176" s="3"/>
      <c r="JWM176" s="3"/>
      <c r="JWN176" s="3"/>
      <c r="JWO176" s="3"/>
      <c r="JWP176" s="3"/>
      <c r="JWQ176" s="3"/>
      <c r="JWR176" s="3"/>
      <c r="JWS176" s="3"/>
      <c r="JWT176" s="3"/>
      <c r="JWU176" s="3"/>
      <c r="JWV176" s="3"/>
      <c r="JWW176" s="3"/>
      <c r="JWX176" s="3"/>
      <c r="JWY176" s="3"/>
      <c r="JWZ176" s="3"/>
      <c r="JXA176" s="3"/>
      <c r="JXB176" s="3"/>
      <c r="JXC176" s="3"/>
      <c r="JXD176" s="3"/>
      <c r="JXE176" s="3"/>
      <c r="JXF176" s="3"/>
      <c r="JXG176" s="3"/>
      <c r="JXH176" s="3"/>
      <c r="JXI176" s="3"/>
      <c r="JXJ176" s="3"/>
      <c r="JXK176" s="3"/>
      <c r="JXL176" s="3"/>
      <c r="JXM176" s="3"/>
      <c r="JXN176" s="3"/>
      <c r="JXO176" s="3"/>
      <c r="JXP176" s="3"/>
      <c r="JXQ176" s="3"/>
      <c r="JXR176" s="3"/>
      <c r="JXS176" s="3"/>
      <c r="JXT176" s="3"/>
      <c r="JXU176" s="3"/>
      <c r="JXV176" s="3"/>
      <c r="JXW176" s="3"/>
      <c r="JXX176" s="3"/>
      <c r="JXY176" s="3"/>
      <c r="JXZ176" s="3"/>
      <c r="JYA176" s="3"/>
      <c r="JYB176" s="3"/>
      <c r="JYC176" s="3"/>
      <c r="JYD176" s="3"/>
      <c r="JYE176" s="3"/>
      <c r="JYF176" s="3"/>
      <c r="JYG176" s="3"/>
      <c r="JYH176" s="3"/>
      <c r="JYI176" s="3"/>
      <c r="JYJ176" s="3"/>
      <c r="JYK176" s="3"/>
      <c r="JYL176" s="3"/>
      <c r="JYM176" s="3"/>
      <c r="JYN176" s="3"/>
      <c r="JYO176" s="3"/>
      <c r="JYP176" s="3"/>
      <c r="JYQ176" s="3"/>
      <c r="JYR176" s="3"/>
      <c r="JYS176" s="3"/>
      <c r="JYT176" s="3"/>
      <c r="JYU176" s="3"/>
      <c r="JYV176" s="3"/>
      <c r="JYW176" s="3"/>
      <c r="JYX176" s="3"/>
      <c r="JYY176" s="3"/>
      <c r="JYZ176" s="3"/>
      <c r="JZA176" s="3"/>
      <c r="JZB176" s="3"/>
      <c r="JZC176" s="3"/>
      <c r="JZD176" s="3"/>
      <c r="JZE176" s="3"/>
      <c r="JZF176" s="3"/>
      <c r="JZG176" s="3"/>
      <c r="JZH176" s="3"/>
      <c r="JZI176" s="3"/>
      <c r="JZJ176" s="3"/>
      <c r="JZK176" s="3"/>
      <c r="JZL176" s="3"/>
      <c r="JZM176" s="3"/>
      <c r="JZN176" s="3"/>
      <c r="JZO176" s="3"/>
      <c r="JZP176" s="3"/>
      <c r="JZQ176" s="3"/>
      <c r="JZR176" s="3"/>
      <c r="JZS176" s="3"/>
      <c r="JZT176" s="3"/>
      <c r="JZU176" s="3"/>
      <c r="JZV176" s="3"/>
      <c r="JZW176" s="3"/>
      <c r="JZX176" s="3"/>
      <c r="JZY176" s="3"/>
      <c r="JZZ176" s="3"/>
      <c r="KAA176" s="3"/>
      <c r="KAB176" s="3"/>
      <c r="KAC176" s="3"/>
      <c r="KAD176" s="3"/>
      <c r="KAE176" s="3"/>
      <c r="KAF176" s="3"/>
      <c r="KAG176" s="3"/>
      <c r="KAH176" s="3"/>
      <c r="KAI176" s="3"/>
      <c r="KAJ176" s="3"/>
      <c r="KAK176" s="3"/>
      <c r="KAL176" s="3"/>
      <c r="KAM176" s="3"/>
      <c r="KAN176" s="3"/>
      <c r="KAO176" s="3"/>
      <c r="KAP176" s="3"/>
      <c r="KAQ176" s="3"/>
      <c r="KAR176" s="3"/>
      <c r="KAS176" s="3"/>
      <c r="KAT176" s="3"/>
      <c r="KAU176" s="3"/>
      <c r="KAV176" s="3"/>
      <c r="KAW176" s="3"/>
      <c r="KAX176" s="3"/>
      <c r="KAY176" s="3"/>
      <c r="KAZ176" s="3"/>
      <c r="KBA176" s="3"/>
      <c r="KBB176" s="3"/>
      <c r="KBC176" s="3"/>
      <c r="KBD176" s="3"/>
      <c r="KBE176" s="3"/>
      <c r="KBF176" s="3"/>
      <c r="KBG176" s="3"/>
      <c r="KBH176" s="3"/>
      <c r="KBI176" s="3"/>
      <c r="KBJ176" s="3"/>
      <c r="KBK176" s="3"/>
      <c r="KBL176" s="3"/>
      <c r="KBM176" s="3"/>
      <c r="KBN176" s="3"/>
      <c r="KBO176" s="3"/>
      <c r="KBP176" s="3"/>
      <c r="KBQ176" s="3"/>
      <c r="KBR176" s="3"/>
      <c r="KBS176" s="3"/>
      <c r="KBT176" s="3"/>
      <c r="KBU176" s="3"/>
      <c r="KBV176" s="3"/>
      <c r="KBW176" s="3"/>
      <c r="KBX176" s="3"/>
      <c r="KBY176" s="3"/>
      <c r="KBZ176" s="3"/>
      <c r="KCA176" s="3"/>
      <c r="KCB176" s="3"/>
      <c r="KCC176" s="3"/>
      <c r="KCD176" s="3"/>
      <c r="KCE176" s="3"/>
      <c r="KCF176" s="3"/>
      <c r="KCG176" s="3"/>
      <c r="KCH176" s="3"/>
      <c r="KCI176" s="3"/>
      <c r="KCJ176" s="3"/>
      <c r="KCK176" s="3"/>
      <c r="KCL176" s="3"/>
      <c r="KCM176" s="3"/>
      <c r="KCN176" s="3"/>
      <c r="KCO176" s="3"/>
      <c r="KCP176" s="3"/>
      <c r="KCQ176" s="3"/>
      <c r="KCR176" s="3"/>
      <c r="KCS176" s="3"/>
      <c r="KCT176" s="3"/>
      <c r="KCU176" s="3"/>
      <c r="KCV176" s="3"/>
      <c r="KCW176" s="3"/>
      <c r="KCX176" s="3"/>
      <c r="KCY176" s="3"/>
      <c r="KCZ176" s="3"/>
      <c r="KDA176" s="3"/>
      <c r="KDB176" s="3"/>
      <c r="KDC176" s="3"/>
      <c r="KDD176" s="3"/>
      <c r="KDE176" s="3"/>
      <c r="KDF176" s="3"/>
      <c r="KDG176" s="3"/>
      <c r="KDH176" s="3"/>
      <c r="KDI176" s="3"/>
      <c r="KDJ176" s="3"/>
      <c r="KDK176" s="3"/>
      <c r="KDL176" s="3"/>
      <c r="KDM176" s="3"/>
      <c r="KDN176" s="3"/>
      <c r="KDO176" s="3"/>
      <c r="KDP176" s="3"/>
      <c r="KDQ176" s="3"/>
      <c r="KDR176" s="3"/>
      <c r="KDS176" s="3"/>
      <c r="KDT176" s="3"/>
      <c r="KDU176" s="3"/>
      <c r="KDV176" s="3"/>
      <c r="KDW176" s="3"/>
      <c r="KDX176" s="3"/>
      <c r="KDY176" s="3"/>
      <c r="KDZ176" s="3"/>
      <c r="KEA176" s="3"/>
      <c r="KEB176" s="3"/>
      <c r="KEC176" s="3"/>
      <c r="KED176" s="3"/>
      <c r="KEE176" s="3"/>
      <c r="KEF176" s="3"/>
      <c r="KEG176" s="3"/>
      <c r="KEH176" s="3"/>
      <c r="KEI176" s="3"/>
      <c r="KEJ176" s="3"/>
      <c r="KEK176" s="3"/>
      <c r="KEL176" s="3"/>
      <c r="KEM176" s="3"/>
      <c r="KEN176" s="3"/>
      <c r="KEO176" s="3"/>
      <c r="KEP176" s="3"/>
      <c r="KEQ176" s="3"/>
      <c r="KER176" s="3"/>
      <c r="KES176" s="3"/>
      <c r="KET176" s="3"/>
      <c r="KEU176" s="3"/>
      <c r="KEV176" s="3"/>
      <c r="KEW176" s="3"/>
      <c r="KEX176" s="3"/>
      <c r="KEY176" s="3"/>
      <c r="KEZ176" s="3"/>
      <c r="KFA176" s="3"/>
      <c r="KFB176" s="3"/>
      <c r="KFC176" s="3"/>
      <c r="KFD176" s="3"/>
      <c r="KFE176" s="3"/>
      <c r="KFF176" s="3"/>
      <c r="KFG176" s="3"/>
      <c r="KFH176" s="3"/>
      <c r="KFI176" s="3"/>
      <c r="KFJ176" s="3"/>
      <c r="KFK176" s="3"/>
      <c r="KFL176" s="3"/>
      <c r="KFM176" s="3"/>
      <c r="KFN176" s="3"/>
      <c r="KFO176" s="3"/>
      <c r="KFP176" s="3"/>
      <c r="KFQ176" s="3"/>
      <c r="KFR176" s="3"/>
      <c r="KFS176" s="3"/>
      <c r="KFT176" s="3"/>
      <c r="KFU176" s="3"/>
      <c r="KFV176" s="3"/>
      <c r="KFW176" s="3"/>
      <c r="KFX176" s="3"/>
      <c r="KFY176" s="3"/>
      <c r="KFZ176" s="3"/>
      <c r="KGA176" s="3"/>
      <c r="KGB176" s="3"/>
      <c r="KGC176" s="3"/>
      <c r="KGD176" s="3"/>
      <c r="KGE176" s="3"/>
      <c r="KGF176" s="3"/>
      <c r="KGG176" s="3"/>
      <c r="KGH176" s="3"/>
      <c r="KGI176" s="3"/>
      <c r="KGJ176" s="3"/>
      <c r="KGK176" s="3"/>
      <c r="KGL176" s="3"/>
      <c r="KGM176" s="3"/>
      <c r="KGN176" s="3"/>
      <c r="KGO176" s="3"/>
      <c r="KGP176" s="3"/>
      <c r="KGQ176" s="3"/>
      <c r="KGR176" s="3"/>
      <c r="KGS176" s="3"/>
      <c r="KGT176" s="3"/>
      <c r="KGU176" s="3"/>
      <c r="KGV176" s="3"/>
      <c r="KGW176" s="3"/>
      <c r="KGX176" s="3"/>
      <c r="KGY176" s="3"/>
      <c r="KGZ176" s="3"/>
      <c r="KHA176" s="3"/>
      <c r="KHB176" s="3"/>
      <c r="KHC176" s="3"/>
      <c r="KHD176" s="3"/>
      <c r="KHE176" s="3"/>
      <c r="KHF176" s="3"/>
      <c r="KHG176" s="3"/>
      <c r="KHH176" s="3"/>
      <c r="KHI176" s="3"/>
      <c r="KHJ176" s="3"/>
      <c r="KHK176" s="3"/>
      <c r="KHL176" s="3"/>
      <c r="KHM176" s="3"/>
      <c r="KHN176" s="3"/>
      <c r="KHO176" s="3"/>
      <c r="KHP176" s="3"/>
      <c r="KHQ176" s="3"/>
      <c r="KHR176" s="3"/>
      <c r="KHS176" s="3"/>
      <c r="KHT176" s="3"/>
      <c r="KHU176" s="3"/>
      <c r="KHV176" s="3"/>
      <c r="KHW176" s="3"/>
      <c r="KHX176" s="3"/>
      <c r="KHY176" s="3"/>
      <c r="KHZ176" s="3"/>
      <c r="KIA176" s="3"/>
      <c r="KIB176" s="3"/>
      <c r="KIC176" s="3"/>
      <c r="KID176" s="3"/>
      <c r="KIE176" s="3"/>
      <c r="KIF176" s="3"/>
      <c r="KIG176" s="3"/>
      <c r="KIH176" s="3"/>
      <c r="KII176" s="3"/>
      <c r="KIJ176" s="3"/>
      <c r="KIK176" s="3"/>
      <c r="KIL176" s="3"/>
      <c r="KIM176" s="3"/>
      <c r="KIN176" s="3"/>
      <c r="KIO176" s="3"/>
      <c r="KIP176" s="3"/>
      <c r="KIQ176" s="3"/>
      <c r="KIR176" s="3"/>
      <c r="KIS176" s="3"/>
      <c r="KIT176" s="3"/>
      <c r="KIU176" s="3"/>
      <c r="KIV176" s="3"/>
      <c r="KIW176" s="3"/>
      <c r="KIX176" s="3"/>
      <c r="KIY176" s="3"/>
      <c r="KIZ176" s="3"/>
      <c r="KJA176" s="3"/>
      <c r="KJB176" s="3"/>
      <c r="KJC176" s="3"/>
      <c r="KJD176" s="3"/>
      <c r="KJE176" s="3"/>
      <c r="KJF176" s="3"/>
      <c r="KJG176" s="3"/>
      <c r="KJH176" s="3"/>
      <c r="KJI176" s="3"/>
      <c r="KJJ176" s="3"/>
      <c r="KJK176" s="3"/>
      <c r="KJL176" s="3"/>
      <c r="KJM176" s="3"/>
      <c r="KJN176" s="3"/>
      <c r="KJO176" s="3"/>
      <c r="KJP176" s="3"/>
      <c r="KJQ176" s="3"/>
      <c r="KJR176" s="3"/>
      <c r="KJS176" s="3"/>
      <c r="KJT176" s="3"/>
      <c r="KJU176" s="3"/>
      <c r="KJV176" s="3"/>
      <c r="KJW176" s="3"/>
      <c r="KJX176" s="3"/>
      <c r="KJY176" s="3"/>
      <c r="KJZ176" s="3"/>
      <c r="KKA176" s="3"/>
      <c r="KKB176" s="3"/>
      <c r="KKC176" s="3"/>
      <c r="KKD176" s="3"/>
      <c r="KKE176" s="3"/>
      <c r="KKF176" s="3"/>
      <c r="KKG176" s="3"/>
      <c r="KKH176" s="3"/>
      <c r="KKI176" s="3"/>
      <c r="KKJ176" s="3"/>
      <c r="KKK176" s="3"/>
      <c r="KKL176" s="3"/>
      <c r="KKM176" s="3"/>
      <c r="KKN176" s="3"/>
      <c r="KKO176" s="3"/>
      <c r="KKP176" s="3"/>
      <c r="KKQ176" s="3"/>
      <c r="KKR176" s="3"/>
      <c r="KKS176" s="3"/>
      <c r="KKT176" s="3"/>
      <c r="KKU176" s="3"/>
      <c r="KKV176" s="3"/>
      <c r="KKW176" s="3"/>
      <c r="KKX176" s="3"/>
      <c r="KKY176" s="3"/>
      <c r="KKZ176" s="3"/>
      <c r="KLA176" s="3"/>
      <c r="KLB176" s="3"/>
      <c r="KLC176" s="3"/>
      <c r="KLD176" s="3"/>
      <c r="KLE176" s="3"/>
      <c r="KLF176" s="3"/>
      <c r="KLG176" s="3"/>
      <c r="KLH176" s="3"/>
      <c r="KLI176" s="3"/>
      <c r="KLJ176" s="3"/>
      <c r="KLK176" s="3"/>
      <c r="KLL176" s="3"/>
      <c r="KLM176" s="3"/>
      <c r="KLN176" s="3"/>
      <c r="KLO176" s="3"/>
      <c r="KLP176" s="3"/>
      <c r="KLQ176" s="3"/>
      <c r="KLR176" s="3"/>
      <c r="KLS176" s="3"/>
      <c r="KLT176" s="3"/>
      <c r="KLU176" s="3"/>
      <c r="KLV176" s="3"/>
      <c r="KLW176" s="3"/>
      <c r="KLX176" s="3"/>
      <c r="KLY176" s="3"/>
      <c r="KLZ176" s="3"/>
      <c r="KMA176" s="3"/>
      <c r="KMB176" s="3"/>
      <c r="KMC176" s="3"/>
      <c r="KMD176" s="3"/>
      <c r="KME176" s="3"/>
      <c r="KMF176" s="3"/>
      <c r="KMG176" s="3"/>
      <c r="KMH176" s="3"/>
      <c r="KMI176" s="3"/>
      <c r="KMJ176" s="3"/>
      <c r="KMK176" s="3"/>
      <c r="KML176" s="3"/>
      <c r="KMM176" s="3"/>
      <c r="KMN176" s="3"/>
      <c r="KMO176" s="3"/>
      <c r="KMP176" s="3"/>
      <c r="KMQ176" s="3"/>
      <c r="KMR176" s="3"/>
      <c r="KMS176" s="3"/>
      <c r="KMT176" s="3"/>
      <c r="KMU176" s="3"/>
      <c r="KMV176" s="3"/>
      <c r="KMW176" s="3"/>
      <c r="KMX176" s="3"/>
      <c r="KMY176" s="3"/>
      <c r="KMZ176" s="3"/>
      <c r="KNA176" s="3"/>
      <c r="KNB176" s="3"/>
      <c r="KNC176" s="3"/>
      <c r="KND176" s="3"/>
      <c r="KNE176" s="3"/>
      <c r="KNF176" s="3"/>
      <c r="KNG176" s="3"/>
      <c r="KNH176" s="3"/>
      <c r="KNI176" s="3"/>
      <c r="KNJ176" s="3"/>
      <c r="KNK176" s="3"/>
      <c r="KNL176" s="3"/>
      <c r="KNM176" s="3"/>
      <c r="KNN176" s="3"/>
      <c r="KNO176" s="3"/>
      <c r="KNP176" s="3"/>
      <c r="KNQ176" s="3"/>
      <c r="KNR176" s="3"/>
      <c r="KNS176" s="3"/>
      <c r="KNT176" s="3"/>
      <c r="KNU176" s="3"/>
      <c r="KNV176" s="3"/>
      <c r="KNW176" s="3"/>
      <c r="KNX176" s="3"/>
      <c r="KNY176" s="3"/>
      <c r="KNZ176" s="3"/>
      <c r="KOA176" s="3"/>
      <c r="KOB176" s="3"/>
      <c r="KOC176" s="3"/>
      <c r="KOD176" s="3"/>
      <c r="KOE176" s="3"/>
      <c r="KOF176" s="3"/>
      <c r="KOG176" s="3"/>
      <c r="KOH176" s="3"/>
      <c r="KOI176" s="3"/>
      <c r="KOJ176" s="3"/>
      <c r="KOK176" s="3"/>
      <c r="KOL176" s="3"/>
      <c r="KOM176" s="3"/>
      <c r="KON176" s="3"/>
      <c r="KOO176" s="3"/>
      <c r="KOP176" s="3"/>
      <c r="KOQ176" s="3"/>
      <c r="KOR176" s="3"/>
      <c r="KOS176" s="3"/>
      <c r="KOT176" s="3"/>
      <c r="KOU176" s="3"/>
      <c r="KOV176" s="3"/>
      <c r="KOW176" s="3"/>
      <c r="KOX176" s="3"/>
      <c r="KOY176" s="3"/>
      <c r="KOZ176" s="3"/>
      <c r="KPA176" s="3"/>
      <c r="KPB176" s="3"/>
      <c r="KPC176" s="3"/>
      <c r="KPD176" s="3"/>
      <c r="KPE176" s="3"/>
      <c r="KPF176" s="3"/>
      <c r="KPG176" s="3"/>
      <c r="KPH176" s="3"/>
      <c r="KPI176" s="3"/>
      <c r="KPJ176" s="3"/>
      <c r="KPK176" s="3"/>
      <c r="KPL176" s="3"/>
      <c r="KPM176" s="3"/>
      <c r="KPN176" s="3"/>
      <c r="KPO176" s="3"/>
      <c r="KPP176" s="3"/>
      <c r="KPQ176" s="3"/>
      <c r="KPR176" s="3"/>
      <c r="KPS176" s="3"/>
      <c r="KPT176" s="3"/>
      <c r="KPU176" s="3"/>
      <c r="KPV176" s="3"/>
      <c r="KPW176" s="3"/>
      <c r="KPX176" s="3"/>
      <c r="KPY176" s="3"/>
      <c r="KPZ176" s="3"/>
      <c r="KQA176" s="3"/>
      <c r="KQB176" s="3"/>
      <c r="KQC176" s="3"/>
      <c r="KQD176" s="3"/>
      <c r="KQE176" s="3"/>
      <c r="KQF176" s="3"/>
      <c r="KQG176" s="3"/>
      <c r="KQH176" s="3"/>
      <c r="KQI176" s="3"/>
      <c r="KQJ176" s="3"/>
      <c r="KQK176" s="3"/>
      <c r="KQL176" s="3"/>
      <c r="KQM176" s="3"/>
      <c r="KQN176" s="3"/>
      <c r="KQO176" s="3"/>
      <c r="KQP176" s="3"/>
      <c r="KQQ176" s="3"/>
      <c r="KQR176" s="3"/>
      <c r="KQS176" s="3"/>
      <c r="KQT176" s="3"/>
      <c r="KQU176" s="3"/>
      <c r="KQV176" s="3"/>
      <c r="KQW176" s="3"/>
      <c r="KQX176" s="3"/>
      <c r="KQY176" s="3"/>
      <c r="KQZ176" s="3"/>
      <c r="KRA176" s="3"/>
      <c r="KRB176" s="3"/>
      <c r="KRC176" s="3"/>
      <c r="KRD176" s="3"/>
      <c r="KRE176" s="3"/>
      <c r="KRF176" s="3"/>
      <c r="KRG176" s="3"/>
      <c r="KRH176" s="3"/>
      <c r="KRI176" s="3"/>
      <c r="KRJ176" s="3"/>
      <c r="KRK176" s="3"/>
      <c r="KRL176" s="3"/>
      <c r="KRM176" s="3"/>
      <c r="KRN176" s="3"/>
      <c r="KRO176" s="3"/>
      <c r="KRP176" s="3"/>
      <c r="KRQ176" s="3"/>
      <c r="KRR176" s="3"/>
      <c r="KRS176" s="3"/>
      <c r="KRT176" s="3"/>
      <c r="KRU176" s="3"/>
      <c r="KRV176" s="3"/>
      <c r="KRW176" s="3"/>
      <c r="KRX176" s="3"/>
      <c r="KRY176" s="3"/>
      <c r="KRZ176" s="3"/>
      <c r="KSA176" s="3"/>
      <c r="KSB176" s="3"/>
      <c r="KSC176" s="3"/>
      <c r="KSD176" s="3"/>
      <c r="KSE176" s="3"/>
      <c r="KSF176" s="3"/>
      <c r="KSG176" s="3"/>
      <c r="KSH176" s="3"/>
      <c r="KSI176" s="3"/>
      <c r="KSJ176" s="3"/>
      <c r="KSK176" s="3"/>
      <c r="KSL176" s="3"/>
      <c r="KSM176" s="3"/>
      <c r="KSN176" s="3"/>
      <c r="KSO176" s="3"/>
      <c r="KSP176" s="3"/>
      <c r="KSQ176" s="3"/>
      <c r="KSR176" s="3"/>
      <c r="KSS176" s="3"/>
      <c r="KST176" s="3"/>
      <c r="KSU176" s="3"/>
      <c r="KSV176" s="3"/>
      <c r="KSW176" s="3"/>
      <c r="KSX176" s="3"/>
      <c r="KSY176" s="3"/>
      <c r="KSZ176" s="3"/>
      <c r="KTA176" s="3"/>
      <c r="KTB176" s="3"/>
      <c r="KTC176" s="3"/>
      <c r="KTD176" s="3"/>
      <c r="KTE176" s="3"/>
      <c r="KTF176" s="3"/>
      <c r="KTG176" s="3"/>
      <c r="KTH176" s="3"/>
      <c r="KTI176" s="3"/>
      <c r="KTJ176" s="3"/>
      <c r="KTK176" s="3"/>
      <c r="KTL176" s="3"/>
      <c r="KTM176" s="3"/>
      <c r="KTN176" s="3"/>
      <c r="KTO176" s="3"/>
      <c r="KTP176" s="3"/>
      <c r="KTQ176" s="3"/>
      <c r="KTR176" s="3"/>
      <c r="KTS176" s="3"/>
      <c r="KTT176" s="3"/>
      <c r="KTU176" s="3"/>
      <c r="KTV176" s="3"/>
      <c r="KTW176" s="3"/>
      <c r="KTX176" s="3"/>
      <c r="KTY176" s="3"/>
      <c r="KTZ176" s="3"/>
      <c r="KUA176" s="3"/>
      <c r="KUB176" s="3"/>
      <c r="KUC176" s="3"/>
      <c r="KUD176" s="3"/>
      <c r="KUE176" s="3"/>
      <c r="KUF176" s="3"/>
      <c r="KUG176" s="3"/>
      <c r="KUH176" s="3"/>
      <c r="KUI176" s="3"/>
      <c r="KUJ176" s="3"/>
      <c r="KUK176" s="3"/>
      <c r="KUL176" s="3"/>
      <c r="KUM176" s="3"/>
      <c r="KUN176" s="3"/>
      <c r="KUO176" s="3"/>
      <c r="KUP176" s="3"/>
      <c r="KUQ176" s="3"/>
      <c r="KUR176" s="3"/>
      <c r="KUS176" s="3"/>
      <c r="KUT176" s="3"/>
      <c r="KUU176" s="3"/>
      <c r="KUV176" s="3"/>
      <c r="KUW176" s="3"/>
      <c r="KUX176" s="3"/>
      <c r="KUY176" s="3"/>
      <c r="KUZ176" s="3"/>
      <c r="KVA176" s="3"/>
      <c r="KVB176" s="3"/>
      <c r="KVC176" s="3"/>
      <c r="KVD176" s="3"/>
      <c r="KVE176" s="3"/>
      <c r="KVF176" s="3"/>
      <c r="KVG176" s="3"/>
      <c r="KVH176" s="3"/>
      <c r="KVI176" s="3"/>
      <c r="KVJ176" s="3"/>
      <c r="KVK176" s="3"/>
      <c r="KVL176" s="3"/>
      <c r="KVM176" s="3"/>
      <c r="KVN176" s="3"/>
      <c r="KVO176" s="3"/>
      <c r="KVP176" s="3"/>
      <c r="KVQ176" s="3"/>
      <c r="KVR176" s="3"/>
      <c r="KVS176" s="3"/>
      <c r="KVT176" s="3"/>
      <c r="KVU176" s="3"/>
      <c r="KVV176" s="3"/>
      <c r="KVW176" s="3"/>
      <c r="KVX176" s="3"/>
      <c r="KVY176" s="3"/>
      <c r="KVZ176" s="3"/>
      <c r="KWA176" s="3"/>
      <c r="KWB176" s="3"/>
      <c r="KWC176" s="3"/>
      <c r="KWD176" s="3"/>
      <c r="KWE176" s="3"/>
      <c r="KWF176" s="3"/>
      <c r="KWG176" s="3"/>
      <c r="KWH176" s="3"/>
      <c r="KWI176" s="3"/>
      <c r="KWJ176" s="3"/>
      <c r="KWK176" s="3"/>
      <c r="KWL176" s="3"/>
      <c r="KWM176" s="3"/>
      <c r="KWN176" s="3"/>
      <c r="KWO176" s="3"/>
      <c r="KWP176" s="3"/>
      <c r="KWQ176" s="3"/>
      <c r="KWR176" s="3"/>
      <c r="KWS176" s="3"/>
      <c r="KWT176" s="3"/>
      <c r="KWU176" s="3"/>
      <c r="KWV176" s="3"/>
      <c r="KWW176" s="3"/>
      <c r="KWX176" s="3"/>
      <c r="KWY176" s="3"/>
      <c r="KWZ176" s="3"/>
      <c r="KXA176" s="3"/>
      <c r="KXB176" s="3"/>
      <c r="KXC176" s="3"/>
      <c r="KXD176" s="3"/>
      <c r="KXE176" s="3"/>
      <c r="KXF176" s="3"/>
      <c r="KXG176" s="3"/>
      <c r="KXH176" s="3"/>
      <c r="KXI176" s="3"/>
      <c r="KXJ176" s="3"/>
      <c r="KXK176" s="3"/>
      <c r="KXL176" s="3"/>
      <c r="KXM176" s="3"/>
      <c r="KXN176" s="3"/>
      <c r="KXO176" s="3"/>
      <c r="KXP176" s="3"/>
      <c r="KXQ176" s="3"/>
      <c r="KXR176" s="3"/>
      <c r="KXS176" s="3"/>
      <c r="KXT176" s="3"/>
      <c r="KXU176" s="3"/>
      <c r="KXV176" s="3"/>
      <c r="KXW176" s="3"/>
      <c r="KXX176" s="3"/>
      <c r="KXY176" s="3"/>
      <c r="KXZ176" s="3"/>
      <c r="KYA176" s="3"/>
      <c r="KYB176" s="3"/>
      <c r="KYC176" s="3"/>
      <c r="KYD176" s="3"/>
      <c r="KYE176" s="3"/>
      <c r="KYF176" s="3"/>
      <c r="KYG176" s="3"/>
      <c r="KYH176" s="3"/>
      <c r="KYI176" s="3"/>
      <c r="KYJ176" s="3"/>
      <c r="KYK176" s="3"/>
      <c r="KYL176" s="3"/>
      <c r="KYM176" s="3"/>
      <c r="KYN176" s="3"/>
      <c r="KYO176" s="3"/>
      <c r="KYP176" s="3"/>
      <c r="KYQ176" s="3"/>
      <c r="KYR176" s="3"/>
      <c r="KYS176" s="3"/>
      <c r="KYT176" s="3"/>
      <c r="KYU176" s="3"/>
      <c r="KYV176" s="3"/>
      <c r="KYW176" s="3"/>
      <c r="KYX176" s="3"/>
      <c r="KYY176" s="3"/>
      <c r="KYZ176" s="3"/>
      <c r="KZA176" s="3"/>
      <c r="KZB176" s="3"/>
      <c r="KZC176" s="3"/>
      <c r="KZD176" s="3"/>
      <c r="KZE176" s="3"/>
      <c r="KZF176" s="3"/>
      <c r="KZG176" s="3"/>
      <c r="KZH176" s="3"/>
      <c r="KZI176" s="3"/>
      <c r="KZJ176" s="3"/>
      <c r="KZK176" s="3"/>
      <c r="KZL176" s="3"/>
      <c r="KZM176" s="3"/>
      <c r="KZN176" s="3"/>
      <c r="KZO176" s="3"/>
      <c r="KZP176" s="3"/>
      <c r="KZQ176" s="3"/>
      <c r="KZR176" s="3"/>
      <c r="KZS176" s="3"/>
      <c r="KZT176" s="3"/>
      <c r="KZU176" s="3"/>
      <c r="KZV176" s="3"/>
      <c r="KZW176" s="3"/>
      <c r="KZX176" s="3"/>
      <c r="KZY176" s="3"/>
      <c r="KZZ176" s="3"/>
      <c r="LAA176" s="3"/>
      <c r="LAB176" s="3"/>
      <c r="LAC176" s="3"/>
      <c r="LAD176" s="3"/>
      <c r="LAE176" s="3"/>
      <c r="LAF176" s="3"/>
      <c r="LAG176" s="3"/>
      <c r="LAH176" s="3"/>
      <c r="LAI176" s="3"/>
      <c r="LAJ176" s="3"/>
      <c r="LAK176" s="3"/>
      <c r="LAL176" s="3"/>
      <c r="LAM176" s="3"/>
      <c r="LAN176" s="3"/>
      <c r="LAO176" s="3"/>
      <c r="LAP176" s="3"/>
      <c r="LAQ176" s="3"/>
      <c r="LAR176" s="3"/>
      <c r="LAS176" s="3"/>
      <c r="LAT176" s="3"/>
      <c r="LAU176" s="3"/>
      <c r="LAV176" s="3"/>
      <c r="LAW176" s="3"/>
      <c r="LAX176" s="3"/>
      <c r="LAY176" s="3"/>
      <c r="LAZ176" s="3"/>
      <c r="LBA176" s="3"/>
      <c r="LBB176" s="3"/>
      <c r="LBC176" s="3"/>
      <c r="LBD176" s="3"/>
      <c r="LBE176" s="3"/>
      <c r="LBF176" s="3"/>
      <c r="LBG176" s="3"/>
      <c r="LBH176" s="3"/>
      <c r="LBI176" s="3"/>
      <c r="LBJ176" s="3"/>
      <c r="LBK176" s="3"/>
      <c r="LBL176" s="3"/>
      <c r="LBM176" s="3"/>
      <c r="LBN176" s="3"/>
      <c r="LBO176" s="3"/>
      <c r="LBP176" s="3"/>
      <c r="LBQ176" s="3"/>
      <c r="LBR176" s="3"/>
      <c r="LBS176" s="3"/>
      <c r="LBT176" s="3"/>
      <c r="LBU176" s="3"/>
      <c r="LBV176" s="3"/>
      <c r="LBW176" s="3"/>
      <c r="LBX176" s="3"/>
      <c r="LBY176" s="3"/>
      <c r="LBZ176" s="3"/>
      <c r="LCA176" s="3"/>
      <c r="LCB176" s="3"/>
      <c r="LCC176" s="3"/>
      <c r="LCD176" s="3"/>
      <c r="LCE176" s="3"/>
      <c r="LCF176" s="3"/>
      <c r="LCG176" s="3"/>
      <c r="LCH176" s="3"/>
      <c r="LCI176" s="3"/>
      <c r="LCJ176" s="3"/>
      <c r="LCK176" s="3"/>
      <c r="LCL176" s="3"/>
      <c r="LCM176" s="3"/>
      <c r="LCN176" s="3"/>
      <c r="LCO176" s="3"/>
      <c r="LCP176" s="3"/>
      <c r="LCQ176" s="3"/>
      <c r="LCR176" s="3"/>
      <c r="LCS176" s="3"/>
      <c r="LCT176" s="3"/>
      <c r="LCU176" s="3"/>
      <c r="LCV176" s="3"/>
      <c r="LCW176" s="3"/>
      <c r="LCX176" s="3"/>
      <c r="LCY176" s="3"/>
      <c r="LCZ176" s="3"/>
      <c r="LDA176" s="3"/>
      <c r="LDB176" s="3"/>
      <c r="LDC176" s="3"/>
      <c r="LDD176" s="3"/>
      <c r="LDE176" s="3"/>
      <c r="LDF176" s="3"/>
      <c r="LDG176" s="3"/>
      <c r="LDH176" s="3"/>
      <c r="LDI176" s="3"/>
      <c r="LDJ176" s="3"/>
      <c r="LDK176" s="3"/>
      <c r="LDL176" s="3"/>
      <c r="LDM176" s="3"/>
      <c r="LDN176" s="3"/>
      <c r="LDO176" s="3"/>
      <c r="LDP176" s="3"/>
      <c r="LDQ176" s="3"/>
      <c r="LDR176" s="3"/>
      <c r="LDS176" s="3"/>
      <c r="LDT176" s="3"/>
      <c r="LDU176" s="3"/>
      <c r="LDV176" s="3"/>
      <c r="LDW176" s="3"/>
      <c r="LDX176" s="3"/>
      <c r="LDY176" s="3"/>
      <c r="LDZ176" s="3"/>
      <c r="LEA176" s="3"/>
      <c r="LEB176" s="3"/>
      <c r="LEC176" s="3"/>
      <c r="LED176" s="3"/>
      <c r="LEE176" s="3"/>
      <c r="LEF176" s="3"/>
      <c r="LEG176" s="3"/>
      <c r="LEH176" s="3"/>
      <c r="LEI176" s="3"/>
      <c r="LEJ176" s="3"/>
      <c r="LEK176" s="3"/>
      <c r="LEL176" s="3"/>
      <c r="LEM176" s="3"/>
      <c r="LEN176" s="3"/>
      <c r="LEO176" s="3"/>
      <c r="LEP176" s="3"/>
      <c r="LEQ176" s="3"/>
      <c r="LER176" s="3"/>
      <c r="LES176" s="3"/>
      <c r="LET176" s="3"/>
      <c r="LEU176" s="3"/>
      <c r="LEV176" s="3"/>
      <c r="LEW176" s="3"/>
      <c r="LEX176" s="3"/>
      <c r="LEY176" s="3"/>
      <c r="LEZ176" s="3"/>
      <c r="LFA176" s="3"/>
      <c r="LFB176" s="3"/>
      <c r="LFC176" s="3"/>
      <c r="LFD176" s="3"/>
      <c r="LFE176" s="3"/>
      <c r="LFF176" s="3"/>
      <c r="LFG176" s="3"/>
      <c r="LFH176" s="3"/>
      <c r="LFI176" s="3"/>
      <c r="LFJ176" s="3"/>
      <c r="LFK176" s="3"/>
      <c r="LFL176" s="3"/>
      <c r="LFM176" s="3"/>
      <c r="LFN176" s="3"/>
      <c r="LFO176" s="3"/>
      <c r="LFP176" s="3"/>
      <c r="LFQ176" s="3"/>
      <c r="LFR176" s="3"/>
      <c r="LFS176" s="3"/>
      <c r="LFT176" s="3"/>
      <c r="LFU176" s="3"/>
      <c r="LFV176" s="3"/>
      <c r="LFW176" s="3"/>
      <c r="LFX176" s="3"/>
      <c r="LFY176" s="3"/>
      <c r="LFZ176" s="3"/>
      <c r="LGA176" s="3"/>
      <c r="LGB176" s="3"/>
      <c r="LGC176" s="3"/>
      <c r="LGD176" s="3"/>
      <c r="LGE176" s="3"/>
      <c r="LGF176" s="3"/>
      <c r="LGG176" s="3"/>
      <c r="LGH176" s="3"/>
      <c r="LGI176" s="3"/>
      <c r="LGJ176" s="3"/>
      <c r="LGK176" s="3"/>
      <c r="LGL176" s="3"/>
      <c r="LGM176" s="3"/>
      <c r="LGN176" s="3"/>
      <c r="LGO176" s="3"/>
      <c r="LGP176" s="3"/>
      <c r="LGQ176" s="3"/>
      <c r="LGR176" s="3"/>
      <c r="LGS176" s="3"/>
      <c r="LGT176" s="3"/>
      <c r="LGU176" s="3"/>
      <c r="LGV176" s="3"/>
      <c r="LGW176" s="3"/>
      <c r="LGX176" s="3"/>
      <c r="LGY176" s="3"/>
      <c r="LGZ176" s="3"/>
      <c r="LHA176" s="3"/>
      <c r="LHB176" s="3"/>
      <c r="LHC176" s="3"/>
      <c r="LHD176" s="3"/>
      <c r="LHE176" s="3"/>
      <c r="LHF176" s="3"/>
      <c r="LHG176" s="3"/>
      <c r="LHH176" s="3"/>
      <c r="LHI176" s="3"/>
      <c r="LHJ176" s="3"/>
      <c r="LHK176" s="3"/>
      <c r="LHL176" s="3"/>
      <c r="LHM176" s="3"/>
      <c r="LHN176" s="3"/>
      <c r="LHO176" s="3"/>
      <c r="LHP176" s="3"/>
      <c r="LHQ176" s="3"/>
      <c r="LHR176" s="3"/>
      <c r="LHS176" s="3"/>
      <c r="LHT176" s="3"/>
      <c r="LHU176" s="3"/>
      <c r="LHV176" s="3"/>
      <c r="LHW176" s="3"/>
      <c r="LHX176" s="3"/>
      <c r="LHY176" s="3"/>
      <c r="LHZ176" s="3"/>
      <c r="LIA176" s="3"/>
      <c r="LIB176" s="3"/>
      <c r="LIC176" s="3"/>
      <c r="LID176" s="3"/>
      <c r="LIE176" s="3"/>
      <c r="LIF176" s="3"/>
      <c r="LIG176" s="3"/>
      <c r="LIH176" s="3"/>
      <c r="LII176" s="3"/>
      <c r="LIJ176" s="3"/>
      <c r="LIK176" s="3"/>
      <c r="LIL176" s="3"/>
      <c r="LIM176" s="3"/>
      <c r="LIN176" s="3"/>
      <c r="LIO176" s="3"/>
      <c r="LIP176" s="3"/>
      <c r="LIQ176" s="3"/>
      <c r="LIR176" s="3"/>
      <c r="LIS176" s="3"/>
      <c r="LIT176" s="3"/>
      <c r="LIU176" s="3"/>
      <c r="LIV176" s="3"/>
      <c r="LIW176" s="3"/>
      <c r="LIX176" s="3"/>
      <c r="LIY176" s="3"/>
      <c r="LIZ176" s="3"/>
      <c r="LJA176" s="3"/>
      <c r="LJB176" s="3"/>
      <c r="LJC176" s="3"/>
      <c r="LJD176" s="3"/>
      <c r="LJE176" s="3"/>
      <c r="LJF176" s="3"/>
      <c r="LJG176" s="3"/>
      <c r="LJH176" s="3"/>
      <c r="LJI176" s="3"/>
      <c r="LJJ176" s="3"/>
      <c r="LJK176" s="3"/>
      <c r="LJL176" s="3"/>
      <c r="LJM176" s="3"/>
      <c r="LJN176" s="3"/>
      <c r="LJO176" s="3"/>
      <c r="LJP176" s="3"/>
      <c r="LJQ176" s="3"/>
      <c r="LJR176" s="3"/>
      <c r="LJS176" s="3"/>
      <c r="LJT176" s="3"/>
      <c r="LJU176" s="3"/>
      <c r="LJV176" s="3"/>
      <c r="LJW176" s="3"/>
      <c r="LJX176" s="3"/>
      <c r="LJY176" s="3"/>
      <c r="LJZ176" s="3"/>
      <c r="LKA176" s="3"/>
      <c r="LKB176" s="3"/>
      <c r="LKC176" s="3"/>
      <c r="LKD176" s="3"/>
      <c r="LKE176" s="3"/>
      <c r="LKF176" s="3"/>
      <c r="LKG176" s="3"/>
      <c r="LKH176" s="3"/>
      <c r="LKI176" s="3"/>
      <c r="LKJ176" s="3"/>
      <c r="LKK176" s="3"/>
      <c r="LKL176" s="3"/>
      <c r="LKM176" s="3"/>
      <c r="LKN176" s="3"/>
      <c r="LKO176" s="3"/>
      <c r="LKP176" s="3"/>
      <c r="LKQ176" s="3"/>
      <c r="LKR176" s="3"/>
      <c r="LKS176" s="3"/>
      <c r="LKT176" s="3"/>
      <c r="LKU176" s="3"/>
      <c r="LKV176" s="3"/>
      <c r="LKW176" s="3"/>
      <c r="LKX176" s="3"/>
      <c r="LKY176" s="3"/>
      <c r="LKZ176" s="3"/>
      <c r="LLA176" s="3"/>
      <c r="LLB176" s="3"/>
      <c r="LLC176" s="3"/>
      <c r="LLD176" s="3"/>
      <c r="LLE176" s="3"/>
      <c r="LLF176" s="3"/>
      <c r="LLG176" s="3"/>
      <c r="LLH176" s="3"/>
      <c r="LLI176" s="3"/>
      <c r="LLJ176" s="3"/>
      <c r="LLK176" s="3"/>
      <c r="LLL176" s="3"/>
      <c r="LLM176" s="3"/>
      <c r="LLN176" s="3"/>
      <c r="LLO176" s="3"/>
      <c r="LLP176" s="3"/>
      <c r="LLQ176" s="3"/>
      <c r="LLR176" s="3"/>
      <c r="LLS176" s="3"/>
      <c r="LLT176" s="3"/>
      <c r="LLU176" s="3"/>
      <c r="LLV176" s="3"/>
      <c r="LLW176" s="3"/>
      <c r="LLX176" s="3"/>
      <c r="LLY176" s="3"/>
      <c r="LLZ176" s="3"/>
      <c r="LMA176" s="3"/>
      <c r="LMB176" s="3"/>
      <c r="LMC176" s="3"/>
      <c r="LMD176" s="3"/>
      <c r="LME176" s="3"/>
      <c r="LMF176" s="3"/>
      <c r="LMG176" s="3"/>
      <c r="LMH176" s="3"/>
      <c r="LMI176" s="3"/>
      <c r="LMJ176" s="3"/>
      <c r="LMK176" s="3"/>
      <c r="LML176" s="3"/>
      <c r="LMM176" s="3"/>
      <c r="LMN176" s="3"/>
      <c r="LMO176" s="3"/>
      <c r="LMP176" s="3"/>
      <c r="LMQ176" s="3"/>
      <c r="LMR176" s="3"/>
      <c r="LMS176" s="3"/>
      <c r="LMT176" s="3"/>
      <c r="LMU176" s="3"/>
      <c r="LMV176" s="3"/>
      <c r="LMW176" s="3"/>
      <c r="LMX176" s="3"/>
      <c r="LMY176" s="3"/>
      <c r="LMZ176" s="3"/>
      <c r="LNA176" s="3"/>
      <c r="LNB176" s="3"/>
      <c r="LNC176" s="3"/>
      <c r="LND176" s="3"/>
      <c r="LNE176" s="3"/>
      <c r="LNF176" s="3"/>
      <c r="LNG176" s="3"/>
      <c r="LNH176" s="3"/>
      <c r="LNI176" s="3"/>
      <c r="LNJ176" s="3"/>
      <c r="LNK176" s="3"/>
      <c r="LNL176" s="3"/>
      <c r="LNM176" s="3"/>
      <c r="LNN176" s="3"/>
      <c r="LNO176" s="3"/>
      <c r="LNP176" s="3"/>
      <c r="LNQ176" s="3"/>
      <c r="LNR176" s="3"/>
      <c r="LNS176" s="3"/>
      <c r="LNT176" s="3"/>
      <c r="LNU176" s="3"/>
      <c r="LNV176" s="3"/>
      <c r="LNW176" s="3"/>
      <c r="LNX176" s="3"/>
      <c r="LNY176" s="3"/>
      <c r="LNZ176" s="3"/>
      <c r="LOA176" s="3"/>
      <c r="LOB176" s="3"/>
      <c r="LOC176" s="3"/>
      <c r="LOD176" s="3"/>
      <c r="LOE176" s="3"/>
      <c r="LOF176" s="3"/>
      <c r="LOG176" s="3"/>
      <c r="LOH176" s="3"/>
      <c r="LOI176" s="3"/>
      <c r="LOJ176" s="3"/>
      <c r="LOK176" s="3"/>
      <c r="LOL176" s="3"/>
      <c r="LOM176" s="3"/>
      <c r="LON176" s="3"/>
      <c r="LOO176" s="3"/>
      <c r="LOP176" s="3"/>
      <c r="LOQ176" s="3"/>
      <c r="LOR176" s="3"/>
      <c r="LOS176" s="3"/>
      <c r="LOT176" s="3"/>
      <c r="LOU176" s="3"/>
      <c r="LOV176" s="3"/>
      <c r="LOW176" s="3"/>
      <c r="LOX176" s="3"/>
      <c r="LOY176" s="3"/>
      <c r="LOZ176" s="3"/>
      <c r="LPA176" s="3"/>
      <c r="LPB176" s="3"/>
      <c r="LPC176" s="3"/>
      <c r="LPD176" s="3"/>
      <c r="LPE176" s="3"/>
      <c r="LPF176" s="3"/>
      <c r="LPG176" s="3"/>
      <c r="LPH176" s="3"/>
      <c r="LPI176" s="3"/>
      <c r="LPJ176" s="3"/>
      <c r="LPK176" s="3"/>
      <c r="LPL176" s="3"/>
      <c r="LPM176" s="3"/>
      <c r="LPN176" s="3"/>
      <c r="LPO176" s="3"/>
      <c r="LPP176" s="3"/>
      <c r="LPQ176" s="3"/>
      <c r="LPR176" s="3"/>
      <c r="LPS176" s="3"/>
      <c r="LPT176" s="3"/>
      <c r="LPU176" s="3"/>
      <c r="LPV176" s="3"/>
      <c r="LPW176" s="3"/>
      <c r="LPX176" s="3"/>
      <c r="LPY176" s="3"/>
      <c r="LPZ176" s="3"/>
      <c r="LQA176" s="3"/>
      <c r="LQB176" s="3"/>
      <c r="LQC176" s="3"/>
      <c r="LQD176" s="3"/>
      <c r="LQE176" s="3"/>
      <c r="LQF176" s="3"/>
      <c r="LQG176" s="3"/>
      <c r="LQH176" s="3"/>
      <c r="LQI176" s="3"/>
      <c r="LQJ176" s="3"/>
      <c r="LQK176" s="3"/>
      <c r="LQL176" s="3"/>
      <c r="LQM176" s="3"/>
      <c r="LQN176" s="3"/>
      <c r="LQO176" s="3"/>
      <c r="LQP176" s="3"/>
      <c r="LQQ176" s="3"/>
      <c r="LQR176" s="3"/>
      <c r="LQS176" s="3"/>
      <c r="LQT176" s="3"/>
      <c r="LQU176" s="3"/>
      <c r="LQV176" s="3"/>
      <c r="LQW176" s="3"/>
      <c r="LQX176" s="3"/>
      <c r="LQY176" s="3"/>
      <c r="LQZ176" s="3"/>
      <c r="LRA176" s="3"/>
      <c r="LRB176" s="3"/>
      <c r="LRC176" s="3"/>
      <c r="LRD176" s="3"/>
      <c r="LRE176" s="3"/>
      <c r="LRF176" s="3"/>
      <c r="LRG176" s="3"/>
      <c r="LRH176" s="3"/>
      <c r="LRI176" s="3"/>
      <c r="LRJ176" s="3"/>
      <c r="LRK176" s="3"/>
      <c r="LRL176" s="3"/>
      <c r="LRM176" s="3"/>
      <c r="LRN176" s="3"/>
      <c r="LRO176" s="3"/>
      <c r="LRP176" s="3"/>
      <c r="LRQ176" s="3"/>
      <c r="LRR176" s="3"/>
      <c r="LRS176" s="3"/>
      <c r="LRT176" s="3"/>
      <c r="LRU176" s="3"/>
      <c r="LRV176" s="3"/>
      <c r="LRW176" s="3"/>
      <c r="LRX176" s="3"/>
      <c r="LRY176" s="3"/>
      <c r="LRZ176" s="3"/>
      <c r="LSA176" s="3"/>
      <c r="LSB176" s="3"/>
      <c r="LSC176" s="3"/>
      <c r="LSD176" s="3"/>
      <c r="LSE176" s="3"/>
      <c r="LSF176" s="3"/>
      <c r="LSG176" s="3"/>
      <c r="LSH176" s="3"/>
      <c r="LSI176" s="3"/>
      <c r="LSJ176" s="3"/>
      <c r="LSK176" s="3"/>
      <c r="LSL176" s="3"/>
      <c r="LSM176" s="3"/>
      <c r="LSN176" s="3"/>
      <c r="LSO176" s="3"/>
      <c r="LSP176" s="3"/>
      <c r="LSQ176" s="3"/>
      <c r="LSR176" s="3"/>
      <c r="LSS176" s="3"/>
      <c r="LST176" s="3"/>
      <c r="LSU176" s="3"/>
      <c r="LSV176" s="3"/>
      <c r="LSW176" s="3"/>
      <c r="LSX176" s="3"/>
      <c r="LSY176" s="3"/>
      <c r="LSZ176" s="3"/>
      <c r="LTA176" s="3"/>
      <c r="LTB176" s="3"/>
      <c r="LTC176" s="3"/>
      <c r="LTD176" s="3"/>
      <c r="LTE176" s="3"/>
      <c r="LTF176" s="3"/>
      <c r="LTG176" s="3"/>
      <c r="LTH176" s="3"/>
      <c r="LTI176" s="3"/>
      <c r="LTJ176" s="3"/>
      <c r="LTK176" s="3"/>
      <c r="LTL176" s="3"/>
      <c r="LTM176" s="3"/>
      <c r="LTN176" s="3"/>
      <c r="LTO176" s="3"/>
      <c r="LTP176" s="3"/>
      <c r="LTQ176" s="3"/>
      <c r="LTR176" s="3"/>
      <c r="LTS176" s="3"/>
      <c r="LTT176" s="3"/>
      <c r="LTU176" s="3"/>
      <c r="LTV176" s="3"/>
      <c r="LTW176" s="3"/>
      <c r="LTX176" s="3"/>
      <c r="LTY176" s="3"/>
      <c r="LTZ176" s="3"/>
      <c r="LUA176" s="3"/>
      <c r="LUB176" s="3"/>
      <c r="LUC176" s="3"/>
      <c r="LUD176" s="3"/>
      <c r="LUE176" s="3"/>
      <c r="LUF176" s="3"/>
      <c r="LUG176" s="3"/>
      <c r="LUH176" s="3"/>
      <c r="LUI176" s="3"/>
      <c r="LUJ176" s="3"/>
      <c r="LUK176" s="3"/>
      <c r="LUL176" s="3"/>
      <c r="LUM176" s="3"/>
      <c r="LUN176" s="3"/>
      <c r="LUO176" s="3"/>
      <c r="LUP176" s="3"/>
      <c r="LUQ176" s="3"/>
      <c r="LUR176" s="3"/>
      <c r="LUS176" s="3"/>
      <c r="LUT176" s="3"/>
      <c r="LUU176" s="3"/>
      <c r="LUV176" s="3"/>
      <c r="LUW176" s="3"/>
      <c r="LUX176" s="3"/>
      <c r="LUY176" s="3"/>
      <c r="LUZ176" s="3"/>
      <c r="LVA176" s="3"/>
      <c r="LVB176" s="3"/>
      <c r="LVC176" s="3"/>
      <c r="LVD176" s="3"/>
      <c r="LVE176" s="3"/>
      <c r="LVF176" s="3"/>
      <c r="LVG176" s="3"/>
      <c r="LVH176" s="3"/>
      <c r="LVI176" s="3"/>
      <c r="LVJ176" s="3"/>
      <c r="LVK176" s="3"/>
      <c r="LVL176" s="3"/>
      <c r="LVM176" s="3"/>
      <c r="LVN176" s="3"/>
      <c r="LVO176" s="3"/>
      <c r="LVP176" s="3"/>
      <c r="LVQ176" s="3"/>
      <c r="LVR176" s="3"/>
      <c r="LVS176" s="3"/>
      <c r="LVT176" s="3"/>
      <c r="LVU176" s="3"/>
      <c r="LVV176" s="3"/>
      <c r="LVW176" s="3"/>
      <c r="LVX176" s="3"/>
      <c r="LVY176" s="3"/>
      <c r="LVZ176" s="3"/>
      <c r="LWA176" s="3"/>
      <c r="LWB176" s="3"/>
      <c r="LWC176" s="3"/>
      <c r="LWD176" s="3"/>
      <c r="LWE176" s="3"/>
      <c r="LWF176" s="3"/>
      <c r="LWG176" s="3"/>
      <c r="LWH176" s="3"/>
      <c r="LWI176" s="3"/>
      <c r="LWJ176" s="3"/>
      <c r="LWK176" s="3"/>
      <c r="LWL176" s="3"/>
      <c r="LWM176" s="3"/>
      <c r="LWN176" s="3"/>
      <c r="LWO176" s="3"/>
      <c r="LWP176" s="3"/>
      <c r="LWQ176" s="3"/>
      <c r="LWR176" s="3"/>
      <c r="LWS176" s="3"/>
      <c r="LWT176" s="3"/>
      <c r="LWU176" s="3"/>
      <c r="LWV176" s="3"/>
      <c r="LWW176" s="3"/>
      <c r="LWX176" s="3"/>
      <c r="LWY176" s="3"/>
      <c r="LWZ176" s="3"/>
      <c r="LXA176" s="3"/>
      <c r="LXB176" s="3"/>
      <c r="LXC176" s="3"/>
      <c r="LXD176" s="3"/>
      <c r="LXE176" s="3"/>
      <c r="LXF176" s="3"/>
      <c r="LXG176" s="3"/>
      <c r="LXH176" s="3"/>
      <c r="LXI176" s="3"/>
      <c r="LXJ176" s="3"/>
      <c r="LXK176" s="3"/>
      <c r="LXL176" s="3"/>
      <c r="LXM176" s="3"/>
      <c r="LXN176" s="3"/>
      <c r="LXO176" s="3"/>
      <c r="LXP176" s="3"/>
      <c r="LXQ176" s="3"/>
      <c r="LXR176" s="3"/>
      <c r="LXS176" s="3"/>
      <c r="LXT176" s="3"/>
      <c r="LXU176" s="3"/>
      <c r="LXV176" s="3"/>
      <c r="LXW176" s="3"/>
      <c r="LXX176" s="3"/>
      <c r="LXY176" s="3"/>
      <c r="LXZ176" s="3"/>
      <c r="LYA176" s="3"/>
      <c r="LYB176" s="3"/>
      <c r="LYC176" s="3"/>
      <c r="LYD176" s="3"/>
      <c r="LYE176" s="3"/>
      <c r="LYF176" s="3"/>
      <c r="LYG176" s="3"/>
      <c r="LYH176" s="3"/>
      <c r="LYI176" s="3"/>
      <c r="LYJ176" s="3"/>
      <c r="LYK176" s="3"/>
      <c r="LYL176" s="3"/>
      <c r="LYM176" s="3"/>
      <c r="LYN176" s="3"/>
      <c r="LYO176" s="3"/>
      <c r="LYP176" s="3"/>
      <c r="LYQ176" s="3"/>
      <c r="LYR176" s="3"/>
      <c r="LYS176" s="3"/>
      <c r="LYT176" s="3"/>
      <c r="LYU176" s="3"/>
      <c r="LYV176" s="3"/>
      <c r="LYW176" s="3"/>
      <c r="LYX176" s="3"/>
      <c r="LYY176" s="3"/>
      <c r="LYZ176" s="3"/>
      <c r="LZA176" s="3"/>
      <c r="LZB176" s="3"/>
      <c r="LZC176" s="3"/>
      <c r="LZD176" s="3"/>
      <c r="LZE176" s="3"/>
      <c r="LZF176" s="3"/>
      <c r="LZG176" s="3"/>
      <c r="LZH176" s="3"/>
      <c r="LZI176" s="3"/>
      <c r="LZJ176" s="3"/>
      <c r="LZK176" s="3"/>
      <c r="LZL176" s="3"/>
      <c r="LZM176" s="3"/>
      <c r="LZN176" s="3"/>
      <c r="LZO176" s="3"/>
      <c r="LZP176" s="3"/>
      <c r="LZQ176" s="3"/>
      <c r="LZR176" s="3"/>
      <c r="LZS176" s="3"/>
      <c r="LZT176" s="3"/>
      <c r="LZU176" s="3"/>
      <c r="LZV176" s="3"/>
      <c r="LZW176" s="3"/>
      <c r="LZX176" s="3"/>
      <c r="LZY176" s="3"/>
      <c r="LZZ176" s="3"/>
      <c r="MAA176" s="3"/>
      <c r="MAB176" s="3"/>
      <c r="MAC176" s="3"/>
      <c r="MAD176" s="3"/>
      <c r="MAE176" s="3"/>
      <c r="MAF176" s="3"/>
      <c r="MAG176" s="3"/>
      <c r="MAH176" s="3"/>
      <c r="MAI176" s="3"/>
      <c r="MAJ176" s="3"/>
      <c r="MAK176" s="3"/>
      <c r="MAL176" s="3"/>
      <c r="MAM176" s="3"/>
      <c r="MAN176" s="3"/>
      <c r="MAO176" s="3"/>
      <c r="MAP176" s="3"/>
      <c r="MAQ176" s="3"/>
      <c r="MAR176" s="3"/>
      <c r="MAS176" s="3"/>
      <c r="MAT176" s="3"/>
      <c r="MAU176" s="3"/>
      <c r="MAV176" s="3"/>
      <c r="MAW176" s="3"/>
      <c r="MAX176" s="3"/>
      <c r="MAY176" s="3"/>
      <c r="MAZ176" s="3"/>
      <c r="MBA176" s="3"/>
      <c r="MBB176" s="3"/>
      <c r="MBC176" s="3"/>
      <c r="MBD176" s="3"/>
      <c r="MBE176" s="3"/>
      <c r="MBF176" s="3"/>
      <c r="MBG176" s="3"/>
      <c r="MBH176" s="3"/>
      <c r="MBI176" s="3"/>
      <c r="MBJ176" s="3"/>
      <c r="MBK176" s="3"/>
      <c r="MBL176" s="3"/>
      <c r="MBM176" s="3"/>
      <c r="MBN176" s="3"/>
      <c r="MBO176" s="3"/>
      <c r="MBP176" s="3"/>
      <c r="MBQ176" s="3"/>
      <c r="MBR176" s="3"/>
      <c r="MBS176" s="3"/>
      <c r="MBT176" s="3"/>
      <c r="MBU176" s="3"/>
      <c r="MBV176" s="3"/>
      <c r="MBW176" s="3"/>
      <c r="MBX176" s="3"/>
      <c r="MBY176" s="3"/>
      <c r="MBZ176" s="3"/>
      <c r="MCA176" s="3"/>
      <c r="MCB176" s="3"/>
      <c r="MCC176" s="3"/>
      <c r="MCD176" s="3"/>
      <c r="MCE176" s="3"/>
      <c r="MCF176" s="3"/>
      <c r="MCG176" s="3"/>
      <c r="MCH176" s="3"/>
      <c r="MCI176" s="3"/>
      <c r="MCJ176" s="3"/>
      <c r="MCK176" s="3"/>
      <c r="MCL176" s="3"/>
      <c r="MCM176" s="3"/>
      <c r="MCN176" s="3"/>
      <c r="MCO176" s="3"/>
      <c r="MCP176" s="3"/>
      <c r="MCQ176" s="3"/>
      <c r="MCR176" s="3"/>
      <c r="MCS176" s="3"/>
      <c r="MCT176" s="3"/>
      <c r="MCU176" s="3"/>
      <c r="MCV176" s="3"/>
      <c r="MCW176" s="3"/>
      <c r="MCX176" s="3"/>
      <c r="MCY176" s="3"/>
      <c r="MCZ176" s="3"/>
      <c r="MDA176" s="3"/>
      <c r="MDB176" s="3"/>
      <c r="MDC176" s="3"/>
      <c r="MDD176" s="3"/>
      <c r="MDE176" s="3"/>
      <c r="MDF176" s="3"/>
      <c r="MDG176" s="3"/>
      <c r="MDH176" s="3"/>
      <c r="MDI176" s="3"/>
      <c r="MDJ176" s="3"/>
      <c r="MDK176" s="3"/>
      <c r="MDL176" s="3"/>
      <c r="MDM176" s="3"/>
      <c r="MDN176" s="3"/>
      <c r="MDO176" s="3"/>
      <c r="MDP176" s="3"/>
      <c r="MDQ176" s="3"/>
      <c r="MDR176" s="3"/>
      <c r="MDS176" s="3"/>
      <c r="MDT176" s="3"/>
      <c r="MDU176" s="3"/>
      <c r="MDV176" s="3"/>
      <c r="MDW176" s="3"/>
      <c r="MDX176" s="3"/>
      <c r="MDY176" s="3"/>
      <c r="MDZ176" s="3"/>
      <c r="MEA176" s="3"/>
      <c r="MEB176" s="3"/>
      <c r="MEC176" s="3"/>
      <c r="MED176" s="3"/>
      <c r="MEE176" s="3"/>
      <c r="MEF176" s="3"/>
      <c r="MEG176" s="3"/>
      <c r="MEH176" s="3"/>
      <c r="MEI176" s="3"/>
      <c r="MEJ176" s="3"/>
      <c r="MEK176" s="3"/>
      <c r="MEL176" s="3"/>
      <c r="MEM176" s="3"/>
      <c r="MEN176" s="3"/>
      <c r="MEO176" s="3"/>
      <c r="MEP176" s="3"/>
      <c r="MEQ176" s="3"/>
      <c r="MER176" s="3"/>
      <c r="MES176" s="3"/>
      <c r="MET176" s="3"/>
      <c r="MEU176" s="3"/>
      <c r="MEV176" s="3"/>
      <c r="MEW176" s="3"/>
      <c r="MEX176" s="3"/>
      <c r="MEY176" s="3"/>
      <c r="MEZ176" s="3"/>
      <c r="MFA176" s="3"/>
      <c r="MFB176" s="3"/>
      <c r="MFC176" s="3"/>
      <c r="MFD176" s="3"/>
      <c r="MFE176" s="3"/>
      <c r="MFF176" s="3"/>
      <c r="MFG176" s="3"/>
      <c r="MFH176" s="3"/>
      <c r="MFI176" s="3"/>
      <c r="MFJ176" s="3"/>
      <c r="MFK176" s="3"/>
      <c r="MFL176" s="3"/>
      <c r="MFM176" s="3"/>
      <c r="MFN176" s="3"/>
      <c r="MFO176" s="3"/>
      <c r="MFP176" s="3"/>
      <c r="MFQ176" s="3"/>
      <c r="MFR176" s="3"/>
      <c r="MFS176" s="3"/>
      <c r="MFT176" s="3"/>
      <c r="MFU176" s="3"/>
      <c r="MFV176" s="3"/>
      <c r="MFW176" s="3"/>
      <c r="MFX176" s="3"/>
      <c r="MFY176" s="3"/>
      <c r="MFZ176" s="3"/>
      <c r="MGA176" s="3"/>
      <c r="MGB176" s="3"/>
      <c r="MGC176" s="3"/>
      <c r="MGD176" s="3"/>
      <c r="MGE176" s="3"/>
      <c r="MGF176" s="3"/>
      <c r="MGG176" s="3"/>
      <c r="MGH176" s="3"/>
      <c r="MGI176" s="3"/>
      <c r="MGJ176" s="3"/>
      <c r="MGK176" s="3"/>
      <c r="MGL176" s="3"/>
      <c r="MGM176" s="3"/>
      <c r="MGN176" s="3"/>
      <c r="MGO176" s="3"/>
      <c r="MGP176" s="3"/>
      <c r="MGQ176" s="3"/>
      <c r="MGR176" s="3"/>
      <c r="MGS176" s="3"/>
      <c r="MGT176" s="3"/>
      <c r="MGU176" s="3"/>
      <c r="MGV176" s="3"/>
      <c r="MGW176" s="3"/>
      <c r="MGX176" s="3"/>
      <c r="MGY176" s="3"/>
      <c r="MGZ176" s="3"/>
      <c r="MHA176" s="3"/>
      <c r="MHB176" s="3"/>
      <c r="MHC176" s="3"/>
      <c r="MHD176" s="3"/>
      <c r="MHE176" s="3"/>
      <c r="MHF176" s="3"/>
      <c r="MHG176" s="3"/>
      <c r="MHH176" s="3"/>
      <c r="MHI176" s="3"/>
      <c r="MHJ176" s="3"/>
      <c r="MHK176" s="3"/>
      <c r="MHL176" s="3"/>
      <c r="MHM176" s="3"/>
      <c r="MHN176" s="3"/>
      <c r="MHO176" s="3"/>
      <c r="MHP176" s="3"/>
      <c r="MHQ176" s="3"/>
      <c r="MHR176" s="3"/>
      <c r="MHS176" s="3"/>
      <c r="MHT176" s="3"/>
      <c r="MHU176" s="3"/>
      <c r="MHV176" s="3"/>
      <c r="MHW176" s="3"/>
      <c r="MHX176" s="3"/>
      <c r="MHY176" s="3"/>
      <c r="MHZ176" s="3"/>
      <c r="MIA176" s="3"/>
      <c r="MIB176" s="3"/>
      <c r="MIC176" s="3"/>
      <c r="MID176" s="3"/>
      <c r="MIE176" s="3"/>
      <c r="MIF176" s="3"/>
      <c r="MIG176" s="3"/>
      <c r="MIH176" s="3"/>
      <c r="MII176" s="3"/>
      <c r="MIJ176" s="3"/>
      <c r="MIK176" s="3"/>
      <c r="MIL176" s="3"/>
      <c r="MIM176" s="3"/>
      <c r="MIN176" s="3"/>
      <c r="MIO176" s="3"/>
      <c r="MIP176" s="3"/>
      <c r="MIQ176" s="3"/>
      <c r="MIR176" s="3"/>
      <c r="MIS176" s="3"/>
      <c r="MIT176" s="3"/>
      <c r="MIU176" s="3"/>
      <c r="MIV176" s="3"/>
      <c r="MIW176" s="3"/>
      <c r="MIX176" s="3"/>
      <c r="MIY176" s="3"/>
      <c r="MIZ176" s="3"/>
      <c r="MJA176" s="3"/>
      <c r="MJB176" s="3"/>
      <c r="MJC176" s="3"/>
      <c r="MJD176" s="3"/>
      <c r="MJE176" s="3"/>
      <c r="MJF176" s="3"/>
      <c r="MJG176" s="3"/>
      <c r="MJH176" s="3"/>
      <c r="MJI176" s="3"/>
      <c r="MJJ176" s="3"/>
      <c r="MJK176" s="3"/>
      <c r="MJL176" s="3"/>
      <c r="MJM176" s="3"/>
      <c r="MJN176" s="3"/>
      <c r="MJO176" s="3"/>
      <c r="MJP176" s="3"/>
      <c r="MJQ176" s="3"/>
      <c r="MJR176" s="3"/>
      <c r="MJS176" s="3"/>
      <c r="MJT176" s="3"/>
      <c r="MJU176" s="3"/>
      <c r="MJV176" s="3"/>
      <c r="MJW176" s="3"/>
      <c r="MJX176" s="3"/>
      <c r="MJY176" s="3"/>
      <c r="MJZ176" s="3"/>
      <c r="MKA176" s="3"/>
      <c r="MKB176" s="3"/>
      <c r="MKC176" s="3"/>
      <c r="MKD176" s="3"/>
      <c r="MKE176" s="3"/>
      <c r="MKF176" s="3"/>
      <c r="MKG176" s="3"/>
      <c r="MKH176" s="3"/>
      <c r="MKI176" s="3"/>
      <c r="MKJ176" s="3"/>
      <c r="MKK176" s="3"/>
      <c r="MKL176" s="3"/>
      <c r="MKM176" s="3"/>
      <c r="MKN176" s="3"/>
      <c r="MKO176" s="3"/>
      <c r="MKP176" s="3"/>
      <c r="MKQ176" s="3"/>
      <c r="MKR176" s="3"/>
      <c r="MKS176" s="3"/>
      <c r="MKT176" s="3"/>
      <c r="MKU176" s="3"/>
      <c r="MKV176" s="3"/>
      <c r="MKW176" s="3"/>
      <c r="MKX176" s="3"/>
      <c r="MKY176" s="3"/>
      <c r="MKZ176" s="3"/>
      <c r="MLA176" s="3"/>
      <c r="MLB176" s="3"/>
      <c r="MLC176" s="3"/>
      <c r="MLD176" s="3"/>
      <c r="MLE176" s="3"/>
      <c r="MLF176" s="3"/>
      <c r="MLG176" s="3"/>
      <c r="MLH176" s="3"/>
      <c r="MLI176" s="3"/>
      <c r="MLJ176" s="3"/>
      <c r="MLK176" s="3"/>
      <c r="MLL176" s="3"/>
      <c r="MLM176" s="3"/>
      <c r="MLN176" s="3"/>
      <c r="MLO176" s="3"/>
      <c r="MLP176" s="3"/>
      <c r="MLQ176" s="3"/>
      <c r="MLR176" s="3"/>
      <c r="MLS176" s="3"/>
      <c r="MLT176" s="3"/>
      <c r="MLU176" s="3"/>
      <c r="MLV176" s="3"/>
      <c r="MLW176" s="3"/>
      <c r="MLX176" s="3"/>
      <c r="MLY176" s="3"/>
      <c r="MLZ176" s="3"/>
      <c r="MMA176" s="3"/>
      <c r="MMB176" s="3"/>
      <c r="MMC176" s="3"/>
      <c r="MMD176" s="3"/>
      <c r="MME176" s="3"/>
      <c r="MMF176" s="3"/>
      <c r="MMG176" s="3"/>
      <c r="MMH176" s="3"/>
      <c r="MMI176" s="3"/>
      <c r="MMJ176" s="3"/>
      <c r="MMK176" s="3"/>
      <c r="MML176" s="3"/>
      <c r="MMM176" s="3"/>
      <c r="MMN176" s="3"/>
      <c r="MMO176" s="3"/>
      <c r="MMP176" s="3"/>
      <c r="MMQ176" s="3"/>
      <c r="MMR176" s="3"/>
      <c r="MMS176" s="3"/>
      <c r="MMT176" s="3"/>
      <c r="MMU176" s="3"/>
      <c r="MMV176" s="3"/>
      <c r="MMW176" s="3"/>
      <c r="MMX176" s="3"/>
      <c r="MMY176" s="3"/>
      <c r="MMZ176" s="3"/>
      <c r="MNA176" s="3"/>
      <c r="MNB176" s="3"/>
      <c r="MNC176" s="3"/>
      <c r="MND176" s="3"/>
      <c r="MNE176" s="3"/>
      <c r="MNF176" s="3"/>
      <c r="MNG176" s="3"/>
      <c r="MNH176" s="3"/>
      <c r="MNI176" s="3"/>
      <c r="MNJ176" s="3"/>
      <c r="MNK176" s="3"/>
      <c r="MNL176" s="3"/>
      <c r="MNM176" s="3"/>
      <c r="MNN176" s="3"/>
      <c r="MNO176" s="3"/>
      <c r="MNP176" s="3"/>
      <c r="MNQ176" s="3"/>
      <c r="MNR176" s="3"/>
      <c r="MNS176" s="3"/>
      <c r="MNT176" s="3"/>
      <c r="MNU176" s="3"/>
      <c r="MNV176" s="3"/>
      <c r="MNW176" s="3"/>
      <c r="MNX176" s="3"/>
      <c r="MNY176" s="3"/>
      <c r="MNZ176" s="3"/>
      <c r="MOA176" s="3"/>
      <c r="MOB176" s="3"/>
      <c r="MOC176" s="3"/>
      <c r="MOD176" s="3"/>
      <c r="MOE176" s="3"/>
      <c r="MOF176" s="3"/>
      <c r="MOG176" s="3"/>
      <c r="MOH176" s="3"/>
      <c r="MOI176" s="3"/>
      <c r="MOJ176" s="3"/>
      <c r="MOK176" s="3"/>
      <c r="MOL176" s="3"/>
      <c r="MOM176" s="3"/>
      <c r="MON176" s="3"/>
      <c r="MOO176" s="3"/>
      <c r="MOP176" s="3"/>
      <c r="MOQ176" s="3"/>
      <c r="MOR176" s="3"/>
      <c r="MOS176" s="3"/>
      <c r="MOT176" s="3"/>
      <c r="MOU176" s="3"/>
      <c r="MOV176" s="3"/>
      <c r="MOW176" s="3"/>
      <c r="MOX176" s="3"/>
      <c r="MOY176" s="3"/>
      <c r="MOZ176" s="3"/>
      <c r="MPA176" s="3"/>
      <c r="MPB176" s="3"/>
      <c r="MPC176" s="3"/>
      <c r="MPD176" s="3"/>
      <c r="MPE176" s="3"/>
      <c r="MPF176" s="3"/>
      <c r="MPG176" s="3"/>
      <c r="MPH176" s="3"/>
      <c r="MPI176" s="3"/>
      <c r="MPJ176" s="3"/>
      <c r="MPK176" s="3"/>
      <c r="MPL176" s="3"/>
      <c r="MPM176" s="3"/>
      <c r="MPN176" s="3"/>
      <c r="MPO176" s="3"/>
      <c r="MPP176" s="3"/>
      <c r="MPQ176" s="3"/>
      <c r="MPR176" s="3"/>
      <c r="MPS176" s="3"/>
      <c r="MPT176" s="3"/>
      <c r="MPU176" s="3"/>
      <c r="MPV176" s="3"/>
      <c r="MPW176" s="3"/>
      <c r="MPX176" s="3"/>
      <c r="MPY176" s="3"/>
      <c r="MPZ176" s="3"/>
      <c r="MQA176" s="3"/>
      <c r="MQB176" s="3"/>
      <c r="MQC176" s="3"/>
      <c r="MQD176" s="3"/>
      <c r="MQE176" s="3"/>
      <c r="MQF176" s="3"/>
      <c r="MQG176" s="3"/>
      <c r="MQH176" s="3"/>
      <c r="MQI176" s="3"/>
      <c r="MQJ176" s="3"/>
      <c r="MQK176" s="3"/>
      <c r="MQL176" s="3"/>
      <c r="MQM176" s="3"/>
      <c r="MQN176" s="3"/>
      <c r="MQO176" s="3"/>
      <c r="MQP176" s="3"/>
      <c r="MQQ176" s="3"/>
      <c r="MQR176" s="3"/>
      <c r="MQS176" s="3"/>
      <c r="MQT176" s="3"/>
      <c r="MQU176" s="3"/>
      <c r="MQV176" s="3"/>
      <c r="MQW176" s="3"/>
      <c r="MQX176" s="3"/>
      <c r="MQY176" s="3"/>
      <c r="MQZ176" s="3"/>
      <c r="MRA176" s="3"/>
      <c r="MRB176" s="3"/>
      <c r="MRC176" s="3"/>
      <c r="MRD176" s="3"/>
      <c r="MRE176" s="3"/>
      <c r="MRF176" s="3"/>
      <c r="MRG176" s="3"/>
      <c r="MRH176" s="3"/>
      <c r="MRI176" s="3"/>
      <c r="MRJ176" s="3"/>
      <c r="MRK176" s="3"/>
      <c r="MRL176" s="3"/>
      <c r="MRM176" s="3"/>
      <c r="MRN176" s="3"/>
      <c r="MRO176" s="3"/>
      <c r="MRP176" s="3"/>
      <c r="MRQ176" s="3"/>
      <c r="MRR176" s="3"/>
      <c r="MRS176" s="3"/>
      <c r="MRT176" s="3"/>
      <c r="MRU176" s="3"/>
      <c r="MRV176" s="3"/>
      <c r="MRW176" s="3"/>
      <c r="MRX176" s="3"/>
      <c r="MRY176" s="3"/>
      <c r="MRZ176" s="3"/>
      <c r="MSA176" s="3"/>
      <c r="MSB176" s="3"/>
      <c r="MSC176" s="3"/>
      <c r="MSD176" s="3"/>
      <c r="MSE176" s="3"/>
      <c r="MSF176" s="3"/>
      <c r="MSG176" s="3"/>
      <c r="MSH176" s="3"/>
      <c r="MSI176" s="3"/>
      <c r="MSJ176" s="3"/>
      <c r="MSK176" s="3"/>
      <c r="MSL176" s="3"/>
      <c r="MSM176" s="3"/>
      <c r="MSN176" s="3"/>
      <c r="MSO176" s="3"/>
      <c r="MSP176" s="3"/>
      <c r="MSQ176" s="3"/>
      <c r="MSR176" s="3"/>
      <c r="MSS176" s="3"/>
      <c r="MST176" s="3"/>
      <c r="MSU176" s="3"/>
      <c r="MSV176" s="3"/>
      <c r="MSW176" s="3"/>
      <c r="MSX176" s="3"/>
      <c r="MSY176" s="3"/>
      <c r="MSZ176" s="3"/>
      <c r="MTA176" s="3"/>
      <c r="MTB176" s="3"/>
      <c r="MTC176" s="3"/>
      <c r="MTD176" s="3"/>
      <c r="MTE176" s="3"/>
      <c r="MTF176" s="3"/>
      <c r="MTG176" s="3"/>
      <c r="MTH176" s="3"/>
      <c r="MTI176" s="3"/>
      <c r="MTJ176" s="3"/>
      <c r="MTK176" s="3"/>
      <c r="MTL176" s="3"/>
      <c r="MTM176" s="3"/>
      <c r="MTN176" s="3"/>
      <c r="MTO176" s="3"/>
      <c r="MTP176" s="3"/>
      <c r="MTQ176" s="3"/>
      <c r="MTR176" s="3"/>
      <c r="MTS176" s="3"/>
      <c r="MTT176" s="3"/>
      <c r="MTU176" s="3"/>
      <c r="MTV176" s="3"/>
      <c r="MTW176" s="3"/>
      <c r="MTX176" s="3"/>
      <c r="MTY176" s="3"/>
      <c r="MTZ176" s="3"/>
      <c r="MUA176" s="3"/>
      <c r="MUB176" s="3"/>
      <c r="MUC176" s="3"/>
      <c r="MUD176" s="3"/>
      <c r="MUE176" s="3"/>
      <c r="MUF176" s="3"/>
      <c r="MUG176" s="3"/>
      <c r="MUH176" s="3"/>
      <c r="MUI176" s="3"/>
      <c r="MUJ176" s="3"/>
      <c r="MUK176" s="3"/>
      <c r="MUL176" s="3"/>
      <c r="MUM176" s="3"/>
      <c r="MUN176" s="3"/>
      <c r="MUO176" s="3"/>
      <c r="MUP176" s="3"/>
      <c r="MUQ176" s="3"/>
      <c r="MUR176" s="3"/>
      <c r="MUS176" s="3"/>
      <c r="MUT176" s="3"/>
      <c r="MUU176" s="3"/>
      <c r="MUV176" s="3"/>
      <c r="MUW176" s="3"/>
      <c r="MUX176" s="3"/>
      <c r="MUY176" s="3"/>
      <c r="MUZ176" s="3"/>
      <c r="MVA176" s="3"/>
      <c r="MVB176" s="3"/>
      <c r="MVC176" s="3"/>
      <c r="MVD176" s="3"/>
      <c r="MVE176" s="3"/>
      <c r="MVF176" s="3"/>
      <c r="MVG176" s="3"/>
      <c r="MVH176" s="3"/>
      <c r="MVI176" s="3"/>
      <c r="MVJ176" s="3"/>
      <c r="MVK176" s="3"/>
      <c r="MVL176" s="3"/>
      <c r="MVM176" s="3"/>
      <c r="MVN176" s="3"/>
      <c r="MVO176" s="3"/>
      <c r="MVP176" s="3"/>
      <c r="MVQ176" s="3"/>
      <c r="MVR176" s="3"/>
      <c r="MVS176" s="3"/>
      <c r="MVT176" s="3"/>
      <c r="MVU176" s="3"/>
      <c r="MVV176" s="3"/>
      <c r="MVW176" s="3"/>
      <c r="MVX176" s="3"/>
      <c r="MVY176" s="3"/>
      <c r="MVZ176" s="3"/>
      <c r="MWA176" s="3"/>
      <c r="MWB176" s="3"/>
      <c r="MWC176" s="3"/>
      <c r="MWD176" s="3"/>
      <c r="MWE176" s="3"/>
      <c r="MWF176" s="3"/>
      <c r="MWG176" s="3"/>
      <c r="MWH176" s="3"/>
      <c r="MWI176" s="3"/>
      <c r="MWJ176" s="3"/>
      <c r="MWK176" s="3"/>
      <c r="MWL176" s="3"/>
      <c r="MWM176" s="3"/>
      <c r="MWN176" s="3"/>
      <c r="MWO176" s="3"/>
      <c r="MWP176" s="3"/>
      <c r="MWQ176" s="3"/>
      <c r="MWR176" s="3"/>
      <c r="MWS176" s="3"/>
      <c r="MWT176" s="3"/>
      <c r="MWU176" s="3"/>
      <c r="MWV176" s="3"/>
      <c r="MWW176" s="3"/>
      <c r="MWX176" s="3"/>
      <c r="MWY176" s="3"/>
      <c r="MWZ176" s="3"/>
      <c r="MXA176" s="3"/>
      <c r="MXB176" s="3"/>
      <c r="MXC176" s="3"/>
      <c r="MXD176" s="3"/>
      <c r="MXE176" s="3"/>
      <c r="MXF176" s="3"/>
      <c r="MXG176" s="3"/>
      <c r="MXH176" s="3"/>
      <c r="MXI176" s="3"/>
      <c r="MXJ176" s="3"/>
      <c r="MXK176" s="3"/>
      <c r="MXL176" s="3"/>
      <c r="MXM176" s="3"/>
      <c r="MXN176" s="3"/>
      <c r="MXO176" s="3"/>
      <c r="MXP176" s="3"/>
      <c r="MXQ176" s="3"/>
      <c r="MXR176" s="3"/>
      <c r="MXS176" s="3"/>
      <c r="MXT176" s="3"/>
      <c r="MXU176" s="3"/>
      <c r="MXV176" s="3"/>
      <c r="MXW176" s="3"/>
      <c r="MXX176" s="3"/>
      <c r="MXY176" s="3"/>
      <c r="MXZ176" s="3"/>
      <c r="MYA176" s="3"/>
      <c r="MYB176" s="3"/>
      <c r="MYC176" s="3"/>
      <c r="MYD176" s="3"/>
      <c r="MYE176" s="3"/>
      <c r="MYF176" s="3"/>
      <c r="MYG176" s="3"/>
      <c r="MYH176" s="3"/>
      <c r="MYI176" s="3"/>
      <c r="MYJ176" s="3"/>
      <c r="MYK176" s="3"/>
      <c r="MYL176" s="3"/>
      <c r="MYM176" s="3"/>
      <c r="MYN176" s="3"/>
      <c r="MYO176" s="3"/>
      <c r="MYP176" s="3"/>
      <c r="MYQ176" s="3"/>
      <c r="MYR176" s="3"/>
      <c r="MYS176" s="3"/>
      <c r="MYT176" s="3"/>
      <c r="MYU176" s="3"/>
      <c r="MYV176" s="3"/>
      <c r="MYW176" s="3"/>
      <c r="MYX176" s="3"/>
      <c r="MYY176" s="3"/>
      <c r="MYZ176" s="3"/>
      <c r="MZA176" s="3"/>
      <c r="MZB176" s="3"/>
      <c r="MZC176" s="3"/>
      <c r="MZD176" s="3"/>
      <c r="MZE176" s="3"/>
      <c r="MZF176" s="3"/>
      <c r="MZG176" s="3"/>
      <c r="MZH176" s="3"/>
      <c r="MZI176" s="3"/>
      <c r="MZJ176" s="3"/>
      <c r="MZK176" s="3"/>
      <c r="MZL176" s="3"/>
      <c r="MZM176" s="3"/>
      <c r="MZN176" s="3"/>
      <c r="MZO176" s="3"/>
      <c r="MZP176" s="3"/>
      <c r="MZQ176" s="3"/>
      <c r="MZR176" s="3"/>
      <c r="MZS176" s="3"/>
      <c r="MZT176" s="3"/>
      <c r="MZU176" s="3"/>
      <c r="MZV176" s="3"/>
      <c r="MZW176" s="3"/>
      <c r="MZX176" s="3"/>
      <c r="MZY176" s="3"/>
      <c r="MZZ176" s="3"/>
      <c r="NAA176" s="3"/>
      <c r="NAB176" s="3"/>
      <c r="NAC176" s="3"/>
      <c r="NAD176" s="3"/>
      <c r="NAE176" s="3"/>
      <c r="NAF176" s="3"/>
      <c r="NAG176" s="3"/>
      <c r="NAH176" s="3"/>
      <c r="NAI176" s="3"/>
      <c r="NAJ176" s="3"/>
      <c r="NAK176" s="3"/>
      <c r="NAL176" s="3"/>
      <c r="NAM176" s="3"/>
      <c r="NAN176" s="3"/>
      <c r="NAO176" s="3"/>
      <c r="NAP176" s="3"/>
      <c r="NAQ176" s="3"/>
      <c r="NAR176" s="3"/>
      <c r="NAS176" s="3"/>
      <c r="NAT176" s="3"/>
      <c r="NAU176" s="3"/>
      <c r="NAV176" s="3"/>
      <c r="NAW176" s="3"/>
      <c r="NAX176" s="3"/>
      <c r="NAY176" s="3"/>
      <c r="NAZ176" s="3"/>
      <c r="NBA176" s="3"/>
      <c r="NBB176" s="3"/>
      <c r="NBC176" s="3"/>
      <c r="NBD176" s="3"/>
      <c r="NBE176" s="3"/>
      <c r="NBF176" s="3"/>
      <c r="NBG176" s="3"/>
      <c r="NBH176" s="3"/>
      <c r="NBI176" s="3"/>
      <c r="NBJ176" s="3"/>
      <c r="NBK176" s="3"/>
      <c r="NBL176" s="3"/>
      <c r="NBM176" s="3"/>
      <c r="NBN176" s="3"/>
      <c r="NBO176" s="3"/>
      <c r="NBP176" s="3"/>
      <c r="NBQ176" s="3"/>
      <c r="NBR176" s="3"/>
      <c r="NBS176" s="3"/>
      <c r="NBT176" s="3"/>
      <c r="NBU176" s="3"/>
      <c r="NBV176" s="3"/>
      <c r="NBW176" s="3"/>
      <c r="NBX176" s="3"/>
      <c r="NBY176" s="3"/>
      <c r="NBZ176" s="3"/>
      <c r="NCA176" s="3"/>
      <c r="NCB176" s="3"/>
      <c r="NCC176" s="3"/>
      <c r="NCD176" s="3"/>
      <c r="NCE176" s="3"/>
      <c r="NCF176" s="3"/>
      <c r="NCG176" s="3"/>
      <c r="NCH176" s="3"/>
      <c r="NCI176" s="3"/>
      <c r="NCJ176" s="3"/>
      <c r="NCK176" s="3"/>
      <c r="NCL176" s="3"/>
      <c r="NCM176" s="3"/>
      <c r="NCN176" s="3"/>
      <c r="NCO176" s="3"/>
      <c r="NCP176" s="3"/>
      <c r="NCQ176" s="3"/>
      <c r="NCR176" s="3"/>
      <c r="NCS176" s="3"/>
      <c r="NCT176" s="3"/>
      <c r="NCU176" s="3"/>
      <c r="NCV176" s="3"/>
      <c r="NCW176" s="3"/>
      <c r="NCX176" s="3"/>
      <c r="NCY176" s="3"/>
      <c r="NCZ176" s="3"/>
      <c r="NDA176" s="3"/>
      <c r="NDB176" s="3"/>
      <c r="NDC176" s="3"/>
      <c r="NDD176" s="3"/>
      <c r="NDE176" s="3"/>
      <c r="NDF176" s="3"/>
      <c r="NDG176" s="3"/>
      <c r="NDH176" s="3"/>
      <c r="NDI176" s="3"/>
      <c r="NDJ176" s="3"/>
      <c r="NDK176" s="3"/>
      <c r="NDL176" s="3"/>
      <c r="NDM176" s="3"/>
      <c r="NDN176" s="3"/>
      <c r="NDO176" s="3"/>
      <c r="NDP176" s="3"/>
      <c r="NDQ176" s="3"/>
      <c r="NDR176" s="3"/>
      <c r="NDS176" s="3"/>
      <c r="NDT176" s="3"/>
      <c r="NDU176" s="3"/>
      <c r="NDV176" s="3"/>
      <c r="NDW176" s="3"/>
      <c r="NDX176" s="3"/>
      <c r="NDY176" s="3"/>
      <c r="NDZ176" s="3"/>
      <c r="NEA176" s="3"/>
      <c r="NEB176" s="3"/>
      <c r="NEC176" s="3"/>
      <c r="NED176" s="3"/>
      <c r="NEE176" s="3"/>
      <c r="NEF176" s="3"/>
      <c r="NEG176" s="3"/>
      <c r="NEH176" s="3"/>
      <c r="NEI176" s="3"/>
      <c r="NEJ176" s="3"/>
      <c r="NEK176" s="3"/>
      <c r="NEL176" s="3"/>
      <c r="NEM176" s="3"/>
      <c r="NEN176" s="3"/>
      <c r="NEO176" s="3"/>
      <c r="NEP176" s="3"/>
      <c r="NEQ176" s="3"/>
      <c r="NER176" s="3"/>
      <c r="NES176" s="3"/>
      <c r="NET176" s="3"/>
      <c r="NEU176" s="3"/>
      <c r="NEV176" s="3"/>
      <c r="NEW176" s="3"/>
      <c r="NEX176" s="3"/>
      <c r="NEY176" s="3"/>
      <c r="NEZ176" s="3"/>
      <c r="NFA176" s="3"/>
      <c r="NFB176" s="3"/>
      <c r="NFC176" s="3"/>
      <c r="NFD176" s="3"/>
      <c r="NFE176" s="3"/>
      <c r="NFF176" s="3"/>
      <c r="NFG176" s="3"/>
      <c r="NFH176" s="3"/>
      <c r="NFI176" s="3"/>
      <c r="NFJ176" s="3"/>
      <c r="NFK176" s="3"/>
      <c r="NFL176" s="3"/>
      <c r="NFM176" s="3"/>
      <c r="NFN176" s="3"/>
      <c r="NFO176" s="3"/>
      <c r="NFP176" s="3"/>
      <c r="NFQ176" s="3"/>
      <c r="NFR176" s="3"/>
      <c r="NFS176" s="3"/>
      <c r="NFT176" s="3"/>
      <c r="NFU176" s="3"/>
      <c r="NFV176" s="3"/>
      <c r="NFW176" s="3"/>
      <c r="NFX176" s="3"/>
      <c r="NFY176" s="3"/>
      <c r="NFZ176" s="3"/>
      <c r="NGA176" s="3"/>
      <c r="NGB176" s="3"/>
      <c r="NGC176" s="3"/>
      <c r="NGD176" s="3"/>
      <c r="NGE176" s="3"/>
      <c r="NGF176" s="3"/>
      <c r="NGG176" s="3"/>
      <c r="NGH176" s="3"/>
      <c r="NGI176" s="3"/>
      <c r="NGJ176" s="3"/>
      <c r="NGK176" s="3"/>
      <c r="NGL176" s="3"/>
      <c r="NGM176" s="3"/>
      <c r="NGN176" s="3"/>
      <c r="NGO176" s="3"/>
      <c r="NGP176" s="3"/>
      <c r="NGQ176" s="3"/>
      <c r="NGR176" s="3"/>
      <c r="NGS176" s="3"/>
      <c r="NGT176" s="3"/>
      <c r="NGU176" s="3"/>
      <c r="NGV176" s="3"/>
      <c r="NGW176" s="3"/>
      <c r="NGX176" s="3"/>
      <c r="NGY176" s="3"/>
      <c r="NGZ176" s="3"/>
      <c r="NHA176" s="3"/>
      <c r="NHB176" s="3"/>
      <c r="NHC176" s="3"/>
      <c r="NHD176" s="3"/>
      <c r="NHE176" s="3"/>
      <c r="NHF176" s="3"/>
      <c r="NHG176" s="3"/>
      <c r="NHH176" s="3"/>
      <c r="NHI176" s="3"/>
      <c r="NHJ176" s="3"/>
      <c r="NHK176" s="3"/>
      <c r="NHL176" s="3"/>
      <c r="NHM176" s="3"/>
      <c r="NHN176" s="3"/>
      <c r="NHO176" s="3"/>
      <c r="NHP176" s="3"/>
      <c r="NHQ176" s="3"/>
      <c r="NHR176" s="3"/>
      <c r="NHS176" s="3"/>
      <c r="NHT176" s="3"/>
      <c r="NHU176" s="3"/>
      <c r="NHV176" s="3"/>
      <c r="NHW176" s="3"/>
      <c r="NHX176" s="3"/>
      <c r="NHY176" s="3"/>
      <c r="NHZ176" s="3"/>
      <c r="NIA176" s="3"/>
      <c r="NIB176" s="3"/>
      <c r="NIC176" s="3"/>
      <c r="NID176" s="3"/>
      <c r="NIE176" s="3"/>
      <c r="NIF176" s="3"/>
      <c r="NIG176" s="3"/>
      <c r="NIH176" s="3"/>
      <c r="NII176" s="3"/>
      <c r="NIJ176" s="3"/>
      <c r="NIK176" s="3"/>
      <c r="NIL176" s="3"/>
      <c r="NIM176" s="3"/>
      <c r="NIN176" s="3"/>
      <c r="NIO176" s="3"/>
      <c r="NIP176" s="3"/>
      <c r="NIQ176" s="3"/>
      <c r="NIR176" s="3"/>
      <c r="NIS176" s="3"/>
      <c r="NIT176" s="3"/>
      <c r="NIU176" s="3"/>
      <c r="NIV176" s="3"/>
      <c r="NIW176" s="3"/>
      <c r="NIX176" s="3"/>
      <c r="NIY176" s="3"/>
      <c r="NIZ176" s="3"/>
      <c r="NJA176" s="3"/>
      <c r="NJB176" s="3"/>
      <c r="NJC176" s="3"/>
      <c r="NJD176" s="3"/>
      <c r="NJE176" s="3"/>
      <c r="NJF176" s="3"/>
      <c r="NJG176" s="3"/>
      <c r="NJH176" s="3"/>
      <c r="NJI176" s="3"/>
      <c r="NJJ176" s="3"/>
      <c r="NJK176" s="3"/>
      <c r="NJL176" s="3"/>
      <c r="NJM176" s="3"/>
      <c r="NJN176" s="3"/>
      <c r="NJO176" s="3"/>
      <c r="NJP176" s="3"/>
      <c r="NJQ176" s="3"/>
      <c r="NJR176" s="3"/>
      <c r="NJS176" s="3"/>
      <c r="NJT176" s="3"/>
      <c r="NJU176" s="3"/>
      <c r="NJV176" s="3"/>
      <c r="NJW176" s="3"/>
      <c r="NJX176" s="3"/>
      <c r="NJY176" s="3"/>
      <c r="NJZ176" s="3"/>
      <c r="NKA176" s="3"/>
      <c r="NKB176" s="3"/>
      <c r="NKC176" s="3"/>
      <c r="NKD176" s="3"/>
      <c r="NKE176" s="3"/>
      <c r="NKF176" s="3"/>
      <c r="NKG176" s="3"/>
      <c r="NKH176" s="3"/>
      <c r="NKI176" s="3"/>
      <c r="NKJ176" s="3"/>
      <c r="NKK176" s="3"/>
      <c r="NKL176" s="3"/>
      <c r="NKM176" s="3"/>
      <c r="NKN176" s="3"/>
      <c r="NKO176" s="3"/>
      <c r="NKP176" s="3"/>
      <c r="NKQ176" s="3"/>
      <c r="NKR176" s="3"/>
      <c r="NKS176" s="3"/>
      <c r="NKT176" s="3"/>
      <c r="NKU176" s="3"/>
      <c r="NKV176" s="3"/>
      <c r="NKW176" s="3"/>
      <c r="NKX176" s="3"/>
      <c r="NKY176" s="3"/>
      <c r="NKZ176" s="3"/>
      <c r="NLA176" s="3"/>
      <c r="NLB176" s="3"/>
      <c r="NLC176" s="3"/>
      <c r="NLD176" s="3"/>
      <c r="NLE176" s="3"/>
      <c r="NLF176" s="3"/>
      <c r="NLG176" s="3"/>
      <c r="NLH176" s="3"/>
      <c r="NLI176" s="3"/>
      <c r="NLJ176" s="3"/>
      <c r="NLK176" s="3"/>
      <c r="NLL176" s="3"/>
      <c r="NLM176" s="3"/>
      <c r="NLN176" s="3"/>
      <c r="NLO176" s="3"/>
      <c r="NLP176" s="3"/>
      <c r="NLQ176" s="3"/>
      <c r="NLR176" s="3"/>
      <c r="NLS176" s="3"/>
      <c r="NLT176" s="3"/>
      <c r="NLU176" s="3"/>
      <c r="NLV176" s="3"/>
      <c r="NLW176" s="3"/>
      <c r="NLX176" s="3"/>
      <c r="NLY176" s="3"/>
      <c r="NLZ176" s="3"/>
      <c r="NMA176" s="3"/>
      <c r="NMB176" s="3"/>
      <c r="NMC176" s="3"/>
      <c r="NMD176" s="3"/>
      <c r="NME176" s="3"/>
      <c r="NMF176" s="3"/>
      <c r="NMG176" s="3"/>
      <c r="NMH176" s="3"/>
      <c r="NMI176" s="3"/>
      <c r="NMJ176" s="3"/>
      <c r="NMK176" s="3"/>
      <c r="NML176" s="3"/>
      <c r="NMM176" s="3"/>
      <c r="NMN176" s="3"/>
      <c r="NMO176" s="3"/>
      <c r="NMP176" s="3"/>
      <c r="NMQ176" s="3"/>
      <c r="NMR176" s="3"/>
      <c r="NMS176" s="3"/>
      <c r="NMT176" s="3"/>
      <c r="NMU176" s="3"/>
      <c r="NMV176" s="3"/>
      <c r="NMW176" s="3"/>
      <c r="NMX176" s="3"/>
      <c r="NMY176" s="3"/>
      <c r="NMZ176" s="3"/>
      <c r="NNA176" s="3"/>
      <c r="NNB176" s="3"/>
      <c r="NNC176" s="3"/>
      <c r="NND176" s="3"/>
      <c r="NNE176" s="3"/>
      <c r="NNF176" s="3"/>
      <c r="NNG176" s="3"/>
      <c r="NNH176" s="3"/>
      <c r="NNI176" s="3"/>
      <c r="NNJ176" s="3"/>
      <c r="NNK176" s="3"/>
      <c r="NNL176" s="3"/>
      <c r="NNM176" s="3"/>
      <c r="NNN176" s="3"/>
      <c r="NNO176" s="3"/>
      <c r="NNP176" s="3"/>
      <c r="NNQ176" s="3"/>
      <c r="NNR176" s="3"/>
      <c r="NNS176" s="3"/>
      <c r="NNT176" s="3"/>
      <c r="NNU176" s="3"/>
      <c r="NNV176" s="3"/>
      <c r="NNW176" s="3"/>
      <c r="NNX176" s="3"/>
      <c r="NNY176" s="3"/>
      <c r="NNZ176" s="3"/>
      <c r="NOA176" s="3"/>
      <c r="NOB176" s="3"/>
      <c r="NOC176" s="3"/>
      <c r="NOD176" s="3"/>
      <c r="NOE176" s="3"/>
      <c r="NOF176" s="3"/>
      <c r="NOG176" s="3"/>
      <c r="NOH176" s="3"/>
      <c r="NOI176" s="3"/>
      <c r="NOJ176" s="3"/>
      <c r="NOK176" s="3"/>
      <c r="NOL176" s="3"/>
      <c r="NOM176" s="3"/>
      <c r="NON176" s="3"/>
      <c r="NOO176" s="3"/>
      <c r="NOP176" s="3"/>
      <c r="NOQ176" s="3"/>
      <c r="NOR176" s="3"/>
      <c r="NOS176" s="3"/>
      <c r="NOT176" s="3"/>
      <c r="NOU176" s="3"/>
      <c r="NOV176" s="3"/>
      <c r="NOW176" s="3"/>
      <c r="NOX176" s="3"/>
      <c r="NOY176" s="3"/>
      <c r="NOZ176" s="3"/>
      <c r="NPA176" s="3"/>
      <c r="NPB176" s="3"/>
      <c r="NPC176" s="3"/>
      <c r="NPD176" s="3"/>
      <c r="NPE176" s="3"/>
      <c r="NPF176" s="3"/>
      <c r="NPG176" s="3"/>
      <c r="NPH176" s="3"/>
      <c r="NPI176" s="3"/>
      <c r="NPJ176" s="3"/>
      <c r="NPK176" s="3"/>
      <c r="NPL176" s="3"/>
      <c r="NPM176" s="3"/>
      <c r="NPN176" s="3"/>
      <c r="NPO176" s="3"/>
      <c r="NPP176" s="3"/>
      <c r="NPQ176" s="3"/>
      <c r="NPR176" s="3"/>
      <c r="NPS176" s="3"/>
      <c r="NPT176" s="3"/>
      <c r="NPU176" s="3"/>
      <c r="NPV176" s="3"/>
      <c r="NPW176" s="3"/>
      <c r="NPX176" s="3"/>
      <c r="NPY176" s="3"/>
      <c r="NPZ176" s="3"/>
      <c r="NQA176" s="3"/>
      <c r="NQB176" s="3"/>
      <c r="NQC176" s="3"/>
      <c r="NQD176" s="3"/>
      <c r="NQE176" s="3"/>
      <c r="NQF176" s="3"/>
      <c r="NQG176" s="3"/>
      <c r="NQH176" s="3"/>
      <c r="NQI176" s="3"/>
      <c r="NQJ176" s="3"/>
      <c r="NQK176" s="3"/>
      <c r="NQL176" s="3"/>
      <c r="NQM176" s="3"/>
      <c r="NQN176" s="3"/>
      <c r="NQO176" s="3"/>
      <c r="NQP176" s="3"/>
      <c r="NQQ176" s="3"/>
      <c r="NQR176" s="3"/>
      <c r="NQS176" s="3"/>
      <c r="NQT176" s="3"/>
      <c r="NQU176" s="3"/>
      <c r="NQV176" s="3"/>
      <c r="NQW176" s="3"/>
      <c r="NQX176" s="3"/>
      <c r="NQY176" s="3"/>
      <c r="NQZ176" s="3"/>
      <c r="NRA176" s="3"/>
      <c r="NRB176" s="3"/>
      <c r="NRC176" s="3"/>
      <c r="NRD176" s="3"/>
      <c r="NRE176" s="3"/>
      <c r="NRF176" s="3"/>
      <c r="NRG176" s="3"/>
      <c r="NRH176" s="3"/>
      <c r="NRI176" s="3"/>
      <c r="NRJ176" s="3"/>
      <c r="NRK176" s="3"/>
      <c r="NRL176" s="3"/>
      <c r="NRM176" s="3"/>
      <c r="NRN176" s="3"/>
      <c r="NRO176" s="3"/>
      <c r="NRP176" s="3"/>
      <c r="NRQ176" s="3"/>
      <c r="NRR176" s="3"/>
      <c r="NRS176" s="3"/>
      <c r="NRT176" s="3"/>
      <c r="NRU176" s="3"/>
      <c r="NRV176" s="3"/>
      <c r="NRW176" s="3"/>
      <c r="NRX176" s="3"/>
      <c r="NRY176" s="3"/>
      <c r="NRZ176" s="3"/>
      <c r="NSA176" s="3"/>
      <c r="NSB176" s="3"/>
      <c r="NSC176" s="3"/>
      <c r="NSD176" s="3"/>
      <c r="NSE176" s="3"/>
      <c r="NSF176" s="3"/>
      <c r="NSG176" s="3"/>
      <c r="NSH176" s="3"/>
      <c r="NSI176" s="3"/>
      <c r="NSJ176" s="3"/>
      <c r="NSK176" s="3"/>
      <c r="NSL176" s="3"/>
      <c r="NSM176" s="3"/>
      <c r="NSN176" s="3"/>
      <c r="NSO176" s="3"/>
      <c r="NSP176" s="3"/>
      <c r="NSQ176" s="3"/>
      <c r="NSR176" s="3"/>
      <c r="NSS176" s="3"/>
      <c r="NST176" s="3"/>
      <c r="NSU176" s="3"/>
      <c r="NSV176" s="3"/>
      <c r="NSW176" s="3"/>
      <c r="NSX176" s="3"/>
      <c r="NSY176" s="3"/>
      <c r="NSZ176" s="3"/>
      <c r="NTA176" s="3"/>
      <c r="NTB176" s="3"/>
      <c r="NTC176" s="3"/>
      <c r="NTD176" s="3"/>
      <c r="NTE176" s="3"/>
      <c r="NTF176" s="3"/>
      <c r="NTG176" s="3"/>
      <c r="NTH176" s="3"/>
      <c r="NTI176" s="3"/>
      <c r="NTJ176" s="3"/>
      <c r="NTK176" s="3"/>
      <c r="NTL176" s="3"/>
      <c r="NTM176" s="3"/>
      <c r="NTN176" s="3"/>
      <c r="NTO176" s="3"/>
      <c r="NTP176" s="3"/>
      <c r="NTQ176" s="3"/>
      <c r="NTR176" s="3"/>
      <c r="NTS176" s="3"/>
      <c r="NTT176" s="3"/>
      <c r="NTU176" s="3"/>
      <c r="NTV176" s="3"/>
      <c r="NTW176" s="3"/>
      <c r="NTX176" s="3"/>
      <c r="NTY176" s="3"/>
      <c r="NTZ176" s="3"/>
      <c r="NUA176" s="3"/>
      <c r="NUB176" s="3"/>
      <c r="NUC176" s="3"/>
      <c r="NUD176" s="3"/>
      <c r="NUE176" s="3"/>
      <c r="NUF176" s="3"/>
      <c r="NUG176" s="3"/>
      <c r="NUH176" s="3"/>
      <c r="NUI176" s="3"/>
      <c r="NUJ176" s="3"/>
      <c r="NUK176" s="3"/>
      <c r="NUL176" s="3"/>
      <c r="NUM176" s="3"/>
      <c r="NUN176" s="3"/>
      <c r="NUO176" s="3"/>
      <c r="NUP176" s="3"/>
      <c r="NUQ176" s="3"/>
      <c r="NUR176" s="3"/>
      <c r="NUS176" s="3"/>
      <c r="NUT176" s="3"/>
      <c r="NUU176" s="3"/>
      <c r="NUV176" s="3"/>
      <c r="NUW176" s="3"/>
      <c r="NUX176" s="3"/>
      <c r="NUY176" s="3"/>
      <c r="NUZ176" s="3"/>
      <c r="NVA176" s="3"/>
      <c r="NVB176" s="3"/>
      <c r="NVC176" s="3"/>
      <c r="NVD176" s="3"/>
      <c r="NVE176" s="3"/>
      <c r="NVF176" s="3"/>
      <c r="NVG176" s="3"/>
      <c r="NVH176" s="3"/>
      <c r="NVI176" s="3"/>
      <c r="NVJ176" s="3"/>
      <c r="NVK176" s="3"/>
      <c r="NVL176" s="3"/>
      <c r="NVM176" s="3"/>
      <c r="NVN176" s="3"/>
      <c r="NVO176" s="3"/>
      <c r="NVP176" s="3"/>
      <c r="NVQ176" s="3"/>
      <c r="NVR176" s="3"/>
      <c r="NVS176" s="3"/>
      <c r="NVT176" s="3"/>
      <c r="NVU176" s="3"/>
      <c r="NVV176" s="3"/>
      <c r="NVW176" s="3"/>
      <c r="NVX176" s="3"/>
      <c r="NVY176" s="3"/>
      <c r="NVZ176" s="3"/>
      <c r="NWA176" s="3"/>
      <c r="NWB176" s="3"/>
      <c r="NWC176" s="3"/>
      <c r="NWD176" s="3"/>
      <c r="NWE176" s="3"/>
      <c r="NWF176" s="3"/>
      <c r="NWG176" s="3"/>
      <c r="NWH176" s="3"/>
      <c r="NWI176" s="3"/>
      <c r="NWJ176" s="3"/>
      <c r="NWK176" s="3"/>
      <c r="NWL176" s="3"/>
      <c r="NWM176" s="3"/>
      <c r="NWN176" s="3"/>
      <c r="NWO176" s="3"/>
      <c r="NWP176" s="3"/>
      <c r="NWQ176" s="3"/>
      <c r="NWR176" s="3"/>
      <c r="NWS176" s="3"/>
      <c r="NWT176" s="3"/>
      <c r="NWU176" s="3"/>
      <c r="NWV176" s="3"/>
      <c r="NWW176" s="3"/>
      <c r="NWX176" s="3"/>
      <c r="NWY176" s="3"/>
      <c r="NWZ176" s="3"/>
      <c r="NXA176" s="3"/>
      <c r="NXB176" s="3"/>
      <c r="NXC176" s="3"/>
      <c r="NXD176" s="3"/>
      <c r="NXE176" s="3"/>
      <c r="NXF176" s="3"/>
      <c r="NXG176" s="3"/>
      <c r="NXH176" s="3"/>
      <c r="NXI176" s="3"/>
      <c r="NXJ176" s="3"/>
      <c r="NXK176" s="3"/>
      <c r="NXL176" s="3"/>
      <c r="NXM176" s="3"/>
      <c r="NXN176" s="3"/>
      <c r="NXO176" s="3"/>
      <c r="NXP176" s="3"/>
      <c r="NXQ176" s="3"/>
      <c r="NXR176" s="3"/>
      <c r="NXS176" s="3"/>
      <c r="NXT176" s="3"/>
      <c r="NXU176" s="3"/>
      <c r="NXV176" s="3"/>
      <c r="NXW176" s="3"/>
      <c r="NXX176" s="3"/>
      <c r="NXY176" s="3"/>
      <c r="NXZ176" s="3"/>
      <c r="NYA176" s="3"/>
      <c r="NYB176" s="3"/>
      <c r="NYC176" s="3"/>
      <c r="NYD176" s="3"/>
      <c r="NYE176" s="3"/>
      <c r="NYF176" s="3"/>
      <c r="NYG176" s="3"/>
      <c r="NYH176" s="3"/>
      <c r="NYI176" s="3"/>
      <c r="NYJ176" s="3"/>
      <c r="NYK176" s="3"/>
      <c r="NYL176" s="3"/>
      <c r="NYM176" s="3"/>
      <c r="NYN176" s="3"/>
      <c r="NYO176" s="3"/>
      <c r="NYP176" s="3"/>
      <c r="NYQ176" s="3"/>
      <c r="NYR176" s="3"/>
      <c r="NYS176" s="3"/>
      <c r="NYT176" s="3"/>
      <c r="NYU176" s="3"/>
      <c r="NYV176" s="3"/>
      <c r="NYW176" s="3"/>
      <c r="NYX176" s="3"/>
      <c r="NYY176" s="3"/>
      <c r="NYZ176" s="3"/>
      <c r="NZA176" s="3"/>
      <c r="NZB176" s="3"/>
      <c r="NZC176" s="3"/>
      <c r="NZD176" s="3"/>
      <c r="NZE176" s="3"/>
      <c r="NZF176" s="3"/>
      <c r="NZG176" s="3"/>
      <c r="NZH176" s="3"/>
      <c r="NZI176" s="3"/>
      <c r="NZJ176" s="3"/>
      <c r="NZK176" s="3"/>
      <c r="NZL176" s="3"/>
      <c r="NZM176" s="3"/>
      <c r="NZN176" s="3"/>
      <c r="NZO176" s="3"/>
      <c r="NZP176" s="3"/>
      <c r="NZQ176" s="3"/>
      <c r="NZR176" s="3"/>
      <c r="NZS176" s="3"/>
      <c r="NZT176" s="3"/>
      <c r="NZU176" s="3"/>
      <c r="NZV176" s="3"/>
      <c r="NZW176" s="3"/>
      <c r="NZX176" s="3"/>
      <c r="NZY176" s="3"/>
      <c r="NZZ176" s="3"/>
      <c r="OAA176" s="3"/>
      <c r="OAB176" s="3"/>
      <c r="OAC176" s="3"/>
      <c r="OAD176" s="3"/>
      <c r="OAE176" s="3"/>
      <c r="OAF176" s="3"/>
      <c r="OAG176" s="3"/>
      <c r="OAH176" s="3"/>
      <c r="OAI176" s="3"/>
      <c r="OAJ176" s="3"/>
      <c r="OAK176" s="3"/>
      <c r="OAL176" s="3"/>
      <c r="OAM176" s="3"/>
      <c r="OAN176" s="3"/>
      <c r="OAO176" s="3"/>
      <c r="OAP176" s="3"/>
      <c r="OAQ176" s="3"/>
      <c r="OAR176" s="3"/>
      <c r="OAS176" s="3"/>
      <c r="OAT176" s="3"/>
      <c r="OAU176" s="3"/>
      <c r="OAV176" s="3"/>
      <c r="OAW176" s="3"/>
      <c r="OAX176" s="3"/>
      <c r="OAY176" s="3"/>
      <c r="OAZ176" s="3"/>
      <c r="OBA176" s="3"/>
      <c r="OBB176" s="3"/>
      <c r="OBC176" s="3"/>
      <c r="OBD176" s="3"/>
      <c r="OBE176" s="3"/>
      <c r="OBF176" s="3"/>
      <c r="OBG176" s="3"/>
      <c r="OBH176" s="3"/>
      <c r="OBI176" s="3"/>
      <c r="OBJ176" s="3"/>
      <c r="OBK176" s="3"/>
      <c r="OBL176" s="3"/>
      <c r="OBM176" s="3"/>
      <c r="OBN176" s="3"/>
      <c r="OBO176" s="3"/>
      <c r="OBP176" s="3"/>
      <c r="OBQ176" s="3"/>
      <c r="OBR176" s="3"/>
      <c r="OBS176" s="3"/>
      <c r="OBT176" s="3"/>
      <c r="OBU176" s="3"/>
      <c r="OBV176" s="3"/>
      <c r="OBW176" s="3"/>
      <c r="OBX176" s="3"/>
      <c r="OBY176" s="3"/>
      <c r="OBZ176" s="3"/>
      <c r="OCA176" s="3"/>
      <c r="OCB176" s="3"/>
      <c r="OCC176" s="3"/>
      <c r="OCD176" s="3"/>
      <c r="OCE176" s="3"/>
      <c r="OCF176" s="3"/>
      <c r="OCG176" s="3"/>
      <c r="OCH176" s="3"/>
      <c r="OCI176" s="3"/>
      <c r="OCJ176" s="3"/>
      <c r="OCK176" s="3"/>
      <c r="OCL176" s="3"/>
      <c r="OCM176" s="3"/>
      <c r="OCN176" s="3"/>
      <c r="OCO176" s="3"/>
      <c r="OCP176" s="3"/>
      <c r="OCQ176" s="3"/>
      <c r="OCR176" s="3"/>
      <c r="OCS176" s="3"/>
      <c r="OCT176" s="3"/>
      <c r="OCU176" s="3"/>
      <c r="OCV176" s="3"/>
      <c r="OCW176" s="3"/>
      <c r="OCX176" s="3"/>
      <c r="OCY176" s="3"/>
      <c r="OCZ176" s="3"/>
      <c r="ODA176" s="3"/>
      <c r="ODB176" s="3"/>
      <c r="ODC176" s="3"/>
      <c r="ODD176" s="3"/>
      <c r="ODE176" s="3"/>
      <c r="ODF176" s="3"/>
      <c r="ODG176" s="3"/>
      <c r="ODH176" s="3"/>
      <c r="ODI176" s="3"/>
      <c r="ODJ176" s="3"/>
      <c r="ODK176" s="3"/>
      <c r="ODL176" s="3"/>
      <c r="ODM176" s="3"/>
      <c r="ODN176" s="3"/>
      <c r="ODO176" s="3"/>
      <c r="ODP176" s="3"/>
      <c r="ODQ176" s="3"/>
      <c r="ODR176" s="3"/>
      <c r="ODS176" s="3"/>
      <c r="ODT176" s="3"/>
      <c r="ODU176" s="3"/>
      <c r="ODV176" s="3"/>
      <c r="ODW176" s="3"/>
      <c r="ODX176" s="3"/>
      <c r="ODY176" s="3"/>
      <c r="ODZ176" s="3"/>
      <c r="OEA176" s="3"/>
      <c r="OEB176" s="3"/>
      <c r="OEC176" s="3"/>
      <c r="OED176" s="3"/>
      <c r="OEE176" s="3"/>
      <c r="OEF176" s="3"/>
      <c r="OEG176" s="3"/>
      <c r="OEH176" s="3"/>
      <c r="OEI176" s="3"/>
      <c r="OEJ176" s="3"/>
      <c r="OEK176" s="3"/>
      <c r="OEL176" s="3"/>
      <c r="OEM176" s="3"/>
      <c r="OEN176" s="3"/>
      <c r="OEO176" s="3"/>
      <c r="OEP176" s="3"/>
      <c r="OEQ176" s="3"/>
      <c r="OER176" s="3"/>
      <c r="OES176" s="3"/>
      <c r="OET176" s="3"/>
      <c r="OEU176" s="3"/>
      <c r="OEV176" s="3"/>
      <c r="OEW176" s="3"/>
      <c r="OEX176" s="3"/>
      <c r="OEY176" s="3"/>
      <c r="OEZ176" s="3"/>
      <c r="OFA176" s="3"/>
      <c r="OFB176" s="3"/>
      <c r="OFC176" s="3"/>
      <c r="OFD176" s="3"/>
      <c r="OFE176" s="3"/>
      <c r="OFF176" s="3"/>
      <c r="OFG176" s="3"/>
      <c r="OFH176" s="3"/>
      <c r="OFI176" s="3"/>
      <c r="OFJ176" s="3"/>
      <c r="OFK176" s="3"/>
      <c r="OFL176" s="3"/>
      <c r="OFM176" s="3"/>
      <c r="OFN176" s="3"/>
      <c r="OFO176" s="3"/>
      <c r="OFP176" s="3"/>
      <c r="OFQ176" s="3"/>
      <c r="OFR176" s="3"/>
      <c r="OFS176" s="3"/>
      <c r="OFT176" s="3"/>
      <c r="OFU176" s="3"/>
      <c r="OFV176" s="3"/>
      <c r="OFW176" s="3"/>
      <c r="OFX176" s="3"/>
      <c r="OFY176" s="3"/>
      <c r="OFZ176" s="3"/>
      <c r="OGA176" s="3"/>
      <c r="OGB176" s="3"/>
      <c r="OGC176" s="3"/>
      <c r="OGD176" s="3"/>
      <c r="OGE176" s="3"/>
      <c r="OGF176" s="3"/>
      <c r="OGG176" s="3"/>
      <c r="OGH176" s="3"/>
      <c r="OGI176" s="3"/>
      <c r="OGJ176" s="3"/>
      <c r="OGK176" s="3"/>
      <c r="OGL176" s="3"/>
      <c r="OGM176" s="3"/>
      <c r="OGN176" s="3"/>
      <c r="OGO176" s="3"/>
      <c r="OGP176" s="3"/>
      <c r="OGQ176" s="3"/>
      <c r="OGR176" s="3"/>
      <c r="OGS176" s="3"/>
      <c r="OGT176" s="3"/>
      <c r="OGU176" s="3"/>
      <c r="OGV176" s="3"/>
      <c r="OGW176" s="3"/>
      <c r="OGX176" s="3"/>
      <c r="OGY176" s="3"/>
      <c r="OGZ176" s="3"/>
      <c r="OHA176" s="3"/>
      <c r="OHB176" s="3"/>
      <c r="OHC176" s="3"/>
      <c r="OHD176" s="3"/>
      <c r="OHE176" s="3"/>
      <c r="OHF176" s="3"/>
      <c r="OHG176" s="3"/>
      <c r="OHH176" s="3"/>
      <c r="OHI176" s="3"/>
      <c r="OHJ176" s="3"/>
      <c r="OHK176" s="3"/>
      <c r="OHL176" s="3"/>
      <c r="OHM176" s="3"/>
      <c r="OHN176" s="3"/>
      <c r="OHO176" s="3"/>
      <c r="OHP176" s="3"/>
      <c r="OHQ176" s="3"/>
      <c r="OHR176" s="3"/>
      <c r="OHS176" s="3"/>
      <c r="OHT176" s="3"/>
      <c r="OHU176" s="3"/>
      <c r="OHV176" s="3"/>
      <c r="OHW176" s="3"/>
      <c r="OHX176" s="3"/>
      <c r="OHY176" s="3"/>
      <c r="OHZ176" s="3"/>
      <c r="OIA176" s="3"/>
      <c r="OIB176" s="3"/>
      <c r="OIC176" s="3"/>
      <c r="OID176" s="3"/>
      <c r="OIE176" s="3"/>
      <c r="OIF176" s="3"/>
      <c r="OIG176" s="3"/>
      <c r="OIH176" s="3"/>
      <c r="OII176" s="3"/>
      <c r="OIJ176" s="3"/>
      <c r="OIK176" s="3"/>
      <c r="OIL176" s="3"/>
      <c r="OIM176" s="3"/>
      <c r="OIN176" s="3"/>
      <c r="OIO176" s="3"/>
      <c r="OIP176" s="3"/>
      <c r="OIQ176" s="3"/>
      <c r="OIR176" s="3"/>
      <c r="OIS176" s="3"/>
      <c r="OIT176" s="3"/>
      <c r="OIU176" s="3"/>
      <c r="OIV176" s="3"/>
      <c r="OIW176" s="3"/>
      <c r="OIX176" s="3"/>
      <c r="OIY176" s="3"/>
      <c r="OIZ176" s="3"/>
      <c r="OJA176" s="3"/>
      <c r="OJB176" s="3"/>
      <c r="OJC176" s="3"/>
      <c r="OJD176" s="3"/>
      <c r="OJE176" s="3"/>
      <c r="OJF176" s="3"/>
      <c r="OJG176" s="3"/>
      <c r="OJH176" s="3"/>
      <c r="OJI176" s="3"/>
      <c r="OJJ176" s="3"/>
      <c r="OJK176" s="3"/>
      <c r="OJL176" s="3"/>
      <c r="OJM176" s="3"/>
      <c r="OJN176" s="3"/>
      <c r="OJO176" s="3"/>
      <c r="OJP176" s="3"/>
      <c r="OJQ176" s="3"/>
      <c r="OJR176" s="3"/>
      <c r="OJS176" s="3"/>
      <c r="OJT176" s="3"/>
      <c r="OJU176" s="3"/>
      <c r="OJV176" s="3"/>
      <c r="OJW176" s="3"/>
      <c r="OJX176" s="3"/>
      <c r="OJY176" s="3"/>
      <c r="OJZ176" s="3"/>
      <c r="OKA176" s="3"/>
      <c r="OKB176" s="3"/>
      <c r="OKC176" s="3"/>
      <c r="OKD176" s="3"/>
      <c r="OKE176" s="3"/>
      <c r="OKF176" s="3"/>
      <c r="OKG176" s="3"/>
      <c r="OKH176" s="3"/>
      <c r="OKI176" s="3"/>
      <c r="OKJ176" s="3"/>
      <c r="OKK176" s="3"/>
      <c r="OKL176" s="3"/>
      <c r="OKM176" s="3"/>
      <c r="OKN176" s="3"/>
      <c r="OKO176" s="3"/>
      <c r="OKP176" s="3"/>
      <c r="OKQ176" s="3"/>
      <c r="OKR176" s="3"/>
      <c r="OKS176" s="3"/>
      <c r="OKT176" s="3"/>
      <c r="OKU176" s="3"/>
      <c r="OKV176" s="3"/>
      <c r="OKW176" s="3"/>
      <c r="OKX176" s="3"/>
      <c r="OKY176" s="3"/>
      <c r="OKZ176" s="3"/>
      <c r="OLA176" s="3"/>
      <c r="OLB176" s="3"/>
      <c r="OLC176" s="3"/>
      <c r="OLD176" s="3"/>
      <c r="OLE176" s="3"/>
      <c r="OLF176" s="3"/>
      <c r="OLG176" s="3"/>
      <c r="OLH176" s="3"/>
      <c r="OLI176" s="3"/>
      <c r="OLJ176" s="3"/>
      <c r="OLK176" s="3"/>
      <c r="OLL176" s="3"/>
      <c r="OLM176" s="3"/>
      <c r="OLN176" s="3"/>
      <c r="OLO176" s="3"/>
      <c r="OLP176" s="3"/>
      <c r="OLQ176" s="3"/>
      <c r="OLR176" s="3"/>
      <c r="OLS176" s="3"/>
      <c r="OLT176" s="3"/>
      <c r="OLU176" s="3"/>
      <c r="OLV176" s="3"/>
      <c r="OLW176" s="3"/>
      <c r="OLX176" s="3"/>
      <c r="OLY176" s="3"/>
      <c r="OLZ176" s="3"/>
      <c r="OMA176" s="3"/>
      <c r="OMB176" s="3"/>
      <c r="OMC176" s="3"/>
      <c r="OMD176" s="3"/>
      <c r="OME176" s="3"/>
      <c r="OMF176" s="3"/>
      <c r="OMG176" s="3"/>
      <c r="OMH176" s="3"/>
      <c r="OMI176" s="3"/>
      <c r="OMJ176" s="3"/>
      <c r="OMK176" s="3"/>
      <c r="OML176" s="3"/>
      <c r="OMM176" s="3"/>
      <c r="OMN176" s="3"/>
      <c r="OMO176" s="3"/>
      <c r="OMP176" s="3"/>
      <c r="OMQ176" s="3"/>
      <c r="OMR176" s="3"/>
      <c r="OMS176" s="3"/>
      <c r="OMT176" s="3"/>
      <c r="OMU176" s="3"/>
      <c r="OMV176" s="3"/>
      <c r="OMW176" s="3"/>
      <c r="OMX176" s="3"/>
      <c r="OMY176" s="3"/>
      <c r="OMZ176" s="3"/>
      <c r="ONA176" s="3"/>
      <c r="ONB176" s="3"/>
      <c r="ONC176" s="3"/>
      <c r="OND176" s="3"/>
      <c r="ONE176" s="3"/>
      <c r="ONF176" s="3"/>
      <c r="ONG176" s="3"/>
      <c r="ONH176" s="3"/>
      <c r="ONI176" s="3"/>
      <c r="ONJ176" s="3"/>
      <c r="ONK176" s="3"/>
      <c r="ONL176" s="3"/>
      <c r="ONM176" s="3"/>
      <c r="ONN176" s="3"/>
      <c r="ONO176" s="3"/>
      <c r="ONP176" s="3"/>
      <c r="ONQ176" s="3"/>
      <c r="ONR176" s="3"/>
      <c r="ONS176" s="3"/>
      <c r="ONT176" s="3"/>
      <c r="ONU176" s="3"/>
      <c r="ONV176" s="3"/>
      <c r="ONW176" s="3"/>
      <c r="ONX176" s="3"/>
      <c r="ONY176" s="3"/>
      <c r="ONZ176" s="3"/>
      <c r="OOA176" s="3"/>
      <c r="OOB176" s="3"/>
      <c r="OOC176" s="3"/>
      <c r="OOD176" s="3"/>
      <c r="OOE176" s="3"/>
      <c r="OOF176" s="3"/>
      <c r="OOG176" s="3"/>
      <c r="OOH176" s="3"/>
      <c r="OOI176" s="3"/>
      <c r="OOJ176" s="3"/>
      <c r="OOK176" s="3"/>
      <c r="OOL176" s="3"/>
      <c r="OOM176" s="3"/>
      <c r="OON176" s="3"/>
      <c r="OOO176" s="3"/>
      <c r="OOP176" s="3"/>
      <c r="OOQ176" s="3"/>
      <c r="OOR176" s="3"/>
      <c r="OOS176" s="3"/>
      <c r="OOT176" s="3"/>
      <c r="OOU176" s="3"/>
      <c r="OOV176" s="3"/>
      <c r="OOW176" s="3"/>
      <c r="OOX176" s="3"/>
      <c r="OOY176" s="3"/>
      <c r="OOZ176" s="3"/>
      <c r="OPA176" s="3"/>
      <c r="OPB176" s="3"/>
      <c r="OPC176" s="3"/>
      <c r="OPD176" s="3"/>
      <c r="OPE176" s="3"/>
      <c r="OPF176" s="3"/>
      <c r="OPG176" s="3"/>
      <c r="OPH176" s="3"/>
      <c r="OPI176" s="3"/>
      <c r="OPJ176" s="3"/>
      <c r="OPK176" s="3"/>
      <c r="OPL176" s="3"/>
      <c r="OPM176" s="3"/>
      <c r="OPN176" s="3"/>
      <c r="OPO176" s="3"/>
      <c r="OPP176" s="3"/>
      <c r="OPQ176" s="3"/>
      <c r="OPR176" s="3"/>
      <c r="OPS176" s="3"/>
      <c r="OPT176" s="3"/>
      <c r="OPU176" s="3"/>
      <c r="OPV176" s="3"/>
      <c r="OPW176" s="3"/>
      <c r="OPX176" s="3"/>
      <c r="OPY176" s="3"/>
      <c r="OPZ176" s="3"/>
      <c r="OQA176" s="3"/>
      <c r="OQB176" s="3"/>
      <c r="OQC176" s="3"/>
      <c r="OQD176" s="3"/>
      <c r="OQE176" s="3"/>
      <c r="OQF176" s="3"/>
      <c r="OQG176" s="3"/>
      <c r="OQH176" s="3"/>
      <c r="OQI176" s="3"/>
      <c r="OQJ176" s="3"/>
      <c r="OQK176" s="3"/>
      <c r="OQL176" s="3"/>
      <c r="OQM176" s="3"/>
      <c r="OQN176" s="3"/>
      <c r="OQO176" s="3"/>
      <c r="OQP176" s="3"/>
      <c r="OQQ176" s="3"/>
      <c r="OQR176" s="3"/>
      <c r="OQS176" s="3"/>
      <c r="OQT176" s="3"/>
      <c r="OQU176" s="3"/>
      <c r="OQV176" s="3"/>
      <c r="OQW176" s="3"/>
      <c r="OQX176" s="3"/>
      <c r="OQY176" s="3"/>
      <c r="OQZ176" s="3"/>
      <c r="ORA176" s="3"/>
      <c r="ORB176" s="3"/>
      <c r="ORC176" s="3"/>
      <c r="ORD176" s="3"/>
      <c r="ORE176" s="3"/>
      <c r="ORF176" s="3"/>
      <c r="ORG176" s="3"/>
      <c r="ORH176" s="3"/>
      <c r="ORI176" s="3"/>
      <c r="ORJ176" s="3"/>
      <c r="ORK176" s="3"/>
      <c r="ORL176" s="3"/>
      <c r="ORM176" s="3"/>
      <c r="ORN176" s="3"/>
      <c r="ORO176" s="3"/>
      <c r="ORP176" s="3"/>
      <c r="ORQ176" s="3"/>
      <c r="ORR176" s="3"/>
      <c r="ORS176" s="3"/>
      <c r="ORT176" s="3"/>
      <c r="ORU176" s="3"/>
      <c r="ORV176" s="3"/>
      <c r="ORW176" s="3"/>
      <c r="ORX176" s="3"/>
      <c r="ORY176" s="3"/>
      <c r="ORZ176" s="3"/>
      <c r="OSA176" s="3"/>
      <c r="OSB176" s="3"/>
      <c r="OSC176" s="3"/>
      <c r="OSD176" s="3"/>
      <c r="OSE176" s="3"/>
      <c r="OSF176" s="3"/>
      <c r="OSG176" s="3"/>
      <c r="OSH176" s="3"/>
      <c r="OSI176" s="3"/>
      <c r="OSJ176" s="3"/>
      <c r="OSK176" s="3"/>
      <c r="OSL176" s="3"/>
      <c r="OSM176" s="3"/>
      <c r="OSN176" s="3"/>
      <c r="OSO176" s="3"/>
      <c r="OSP176" s="3"/>
      <c r="OSQ176" s="3"/>
      <c r="OSR176" s="3"/>
      <c r="OSS176" s="3"/>
      <c r="OST176" s="3"/>
      <c r="OSU176" s="3"/>
      <c r="OSV176" s="3"/>
      <c r="OSW176" s="3"/>
      <c r="OSX176" s="3"/>
      <c r="OSY176" s="3"/>
      <c r="OSZ176" s="3"/>
      <c r="OTA176" s="3"/>
      <c r="OTB176" s="3"/>
      <c r="OTC176" s="3"/>
      <c r="OTD176" s="3"/>
      <c r="OTE176" s="3"/>
      <c r="OTF176" s="3"/>
      <c r="OTG176" s="3"/>
      <c r="OTH176" s="3"/>
      <c r="OTI176" s="3"/>
      <c r="OTJ176" s="3"/>
      <c r="OTK176" s="3"/>
      <c r="OTL176" s="3"/>
      <c r="OTM176" s="3"/>
      <c r="OTN176" s="3"/>
      <c r="OTO176" s="3"/>
      <c r="OTP176" s="3"/>
      <c r="OTQ176" s="3"/>
      <c r="OTR176" s="3"/>
      <c r="OTS176" s="3"/>
      <c r="OTT176" s="3"/>
      <c r="OTU176" s="3"/>
      <c r="OTV176" s="3"/>
      <c r="OTW176" s="3"/>
      <c r="OTX176" s="3"/>
      <c r="OTY176" s="3"/>
      <c r="OTZ176" s="3"/>
      <c r="OUA176" s="3"/>
      <c r="OUB176" s="3"/>
      <c r="OUC176" s="3"/>
      <c r="OUD176" s="3"/>
      <c r="OUE176" s="3"/>
      <c r="OUF176" s="3"/>
      <c r="OUG176" s="3"/>
      <c r="OUH176" s="3"/>
      <c r="OUI176" s="3"/>
      <c r="OUJ176" s="3"/>
      <c r="OUK176" s="3"/>
      <c r="OUL176" s="3"/>
      <c r="OUM176" s="3"/>
      <c r="OUN176" s="3"/>
      <c r="OUO176" s="3"/>
      <c r="OUP176" s="3"/>
      <c r="OUQ176" s="3"/>
      <c r="OUR176" s="3"/>
      <c r="OUS176" s="3"/>
      <c r="OUT176" s="3"/>
      <c r="OUU176" s="3"/>
      <c r="OUV176" s="3"/>
      <c r="OUW176" s="3"/>
      <c r="OUX176" s="3"/>
      <c r="OUY176" s="3"/>
      <c r="OUZ176" s="3"/>
      <c r="OVA176" s="3"/>
      <c r="OVB176" s="3"/>
      <c r="OVC176" s="3"/>
      <c r="OVD176" s="3"/>
      <c r="OVE176" s="3"/>
      <c r="OVF176" s="3"/>
      <c r="OVG176" s="3"/>
      <c r="OVH176" s="3"/>
      <c r="OVI176" s="3"/>
      <c r="OVJ176" s="3"/>
      <c r="OVK176" s="3"/>
      <c r="OVL176" s="3"/>
      <c r="OVM176" s="3"/>
      <c r="OVN176" s="3"/>
      <c r="OVO176" s="3"/>
      <c r="OVP176" s="3"/>
      <c r="OVQ176" s="3"/>
      <c r="OVR176" s="3"/>
      <c r="OVS176" s="3"/>
      <c r="OVT176" s="3"/>
      <c r="OVU176" s="3"/>
      <c r="OVV176" s="3"/>
      <c r="OVW176" s="3"/>
      <c r="OVX176" s="3"/>
      <c r="OVY176" s="3"/>
      <c r="OVZ176" s="3"/>
      <c r="OWA176" s="3"/>
      <c r="OWB176" s="3"/>
      <c r="OWC176" s="3"/>
      <c r="OWD176" s="3"/>
      <c r="OWE176" s="3"/>
      <c r="OWF176" s="3"/>
      <c r="OWG176" s="3"/>
      <c r="OWH176" s="3"/>
      <c r="OWI176" s="3"/>
      <c r="OWJ176" s="3"/>
      <c r="OWK176" s="3"/>
      <c r="OWL176" s="3"/>
      <c r="OWM176" s="3"/>
      <c r="OWN176" s="3"/>
      <c r="OWO176" s="3"/>
      <c r="OWP176" s="3"/>
      <c r="OWQ176" s="3"/>
      <c r="OWR176" s="3"/>
      <c r="OWS176" s="3"/>
      <c r="OWT176" s="3"/>
      <c r="OWU176" s="3"/>
      <c r="OWV176" s="3"/>
      <c r="OWW176" s="3"/>
      <c r="OWX176" s="3"/>
      <c r="OWY176" s="3"/>
      <c r="OWZ176" s="3"/>
      <c r="OXA176" s="3"/>
      <c r="OXB176" s="3"/>
      <c r="OXC176" s="3"/>
      <c r="OXD176" s="3"/>
      <c r="OXE176" s="3"/>
      <c r="OXF176" s="3"/>
      <c r="OXG176" s="3"/>
      <c r="OXH176" s="3"/>
      <c r="OXI176" s="3"/>
      <c r="OXJ176" s="3"/>
      <c r="OXK176" s="3"/>
      <c r="OXL176" s="3"/>
      <c r="OXM176" s="3"/>
      <c r="OXN176" s="3"/>
      <c r="OXO176" s="3"/>
      <c r="OXP176" s="3"/>
      <c r="OXQ176" s="3"/>
      <c r="OXR176" s="3"/>
      <c r="OXS176" s="3"/>
      <c r="OXT176" s="3"/>
      <c r="OXU176" s="3"/>
      <c r="OXV176" s="3"/>
      <c r="OXW176" s="3"/>
      <c r="OXX176" s="3"/>
      <c r="OXY176" s="3"/>
      <c r="OXZ176" s="3"/>
      <c r="OYA176" s="3"/>
      <c r="OYB176" s="3"/>
      <c r="OYC176" s="3"/>
      <c r="OYD176" s="3"/>
      <c r="OYE176" s="3"/>
      <c r="OYF176" s="3"/>
      <c r="OYG176" s="3"/>
      <c r="OYH176" s="3"/>
      <c r="OYI176" s="3"/>
      <c r="OYJ176" s="3"/>
      <c r="OYK176" s="3"/>
      <c r="OYL176" s="3"/>
      <c r="OYM176" s="3"/>
      <c r="OYN176" s="3"/>
      <c r="OYO176" s="3"/>
      <c r="OYP176" s="3"/>
      <c r="OYQ176" s="3"/>
      <c r="OYR176" s="3"/>
      <c r="OYS176" s="3"/>
      <c r="OYT176" s="3"/>
      <c r="OYU176" s="3"/>
      <c r="OYV176" s="3"/>
      <c r="OYW176" s="3"/>
      <c r="OYX176" s="3"/>
      <c r="OYY176" s="3"/>
      <c r="OYZ176" s="3"/>
      <c r="OZA176" s="3"/>
      <c r="OZB176" s="3"/>
      <c r="OZC176" s="3"/>
      <c r="OZD176" s="3"/>
      <c r="OZE176" s="3"/>
      <c r="OZF176" s="3"/>
      <c r="OZG176" s="3"/>
      <c r="OZH176" s="3"/>
      <c r="OZI176" s="3"/>
      <c r="OZJ176" s="3"/>
      <c r="OZK176" s="3"/>
      <c r="OZL176" s="3"/>
      <c r="OZM176" s="3"/>
      <c r="OZN176" s="3"/>
      <c r="OZO176" s="3"/>
      <c r="OZP176" s="3"/>
      <c r="OZQ176" s="3"/>
      <c r="OZR176" s="3"/>
      <c r="OZS176" s="3"/>
      <c r="OZT176" s="3"/>
      <c r="OZU176" s="3"/>
      <c r="OZV176" s="3"/>
      <c r="OZW176" s="3"/>
      <c r="OZX176" s="3"/>
      <c r="OZY176" s="3"/>
      <c r="OZZ176" s="3"/>
      <c r="PAA176" s="3"/>
      <c r="PAB176" s="3"/>
      <c r="PAC176" s="3"/>
      <c r="PAD176" s="3"/>
      <c r="PAE176" s="3"/>
      <c r="PAF176" s="3"/>
      <c r="PAG176" s="3"/>
      <c r="PAH176" s="3"/>
      <c r="PAI176" s="3"/>
      <c r="PAJ176" s="3"/>
      <c r="PAK176" s="3"/>
      <c r="PAL176" s="3"/>
      <c r="PAM176" s="3"/>
      <c r="PAN176" s="3"/>
      <c r="PAO176" s="3"/>
      <c r="PAP176" s="3"/>
      <c r="PAQ176" s="3"/>
      <c r="PAR176" s="3"/>
      <c r="PAS176" s="3"/>
      <c r="PAT176" s="3"/>
      <c r="PAU176" s="3"/>
      <c r="PAV176" s="3"/>
      <c r="PAW176" s="3"/>
      <c r="PAX176" s="3"/>
      <c r="PAY176" s="3"/>
      <c r="PAZ176" s="3"/>
      <c r="PBA176" s="3"/>
      <c r="PBB176" s="3"/>
      <c r="PBC176" s="3"/>
      <c r="PBD176" s="3"/>
      <c r="PBE176" s="3"/>
      <c r="PBF176" s="3"/>
      <c r="PBG176" s="3"/>
      <c r="PBH176" s="3"/>
      <c r="PBI176" s="3"/>
      <c r="PBJ176" s="3"/>
      <c r="PBK176" s="3"/>
      <c r="PBL176" s="3"/>
      <c r="PBM176" s="3"/>
      <c r="PBN176" s="3"/>
      <c r="PBO176" s="3"/>
      <c r="PBP176" s="3"/>
      <c r="PBQ176" s="3"/>
      <c r="PBR176" s="3"/>
      <c r="PBS176" s="3"/>
      <c r="PBT176" s="3"/>
      <c r="PBU176" s="3"/>
      <c r="PBV176" s="3"/>
      <c r="PBW176" s="3"/>
      <c r="PBX176" s="3"/>
      <c r="PBY176" s="3"/>
      <c r="PBZ176" s="3"/>
      <c r="PCA176" s="3"/>
      <c r="PCB176" s="3"/>
      <c r="PCC176" s="3"/>
      <c r="PCD176" s="3"/>
      <c r="PCE176" s="3"/>
      <c r="PCF176" s="3"/>
      <c r="PCG176" s="3"/>
      <c r="PCH176" s="3"/>
      <c r="PCI176" s="3"/>
      <c r="PCJ176" s="3"/>
      <c r="PCK176" s="3"/>
      <c r="PCL176" s="3"/>
      <c r="PCM176" s="3"/>
      <c r="PCN176" s="3"/>
      <c r="PCO176" s="3"/>
      <c r="PCP176" s="3"/>
      <c r="PCQ176" s="3"/>
      <c r="PCR176" s="3"/>
      <c r="PCS176" s="3"/>
      <c r="PCT176" s="3"/>
      <c r="PCU176" s="3"/>
      <c r="PCV176" s="3"/>
      <c r="PCW176" s="3"/>
      <c r="PCX176" s="3"/>
      <c r="PCY176" s="3"/>
      <c r="PCZ176" s="3"/>
      <c r="PDA176" s="3"/>
      <c r="PDB176" s="3"/>
      <c r="PDC176" s="3"/>
      <c r="PDD176" s="3"/>
      <c r="PDE176" s="3"/>
      <c r="PDF176" s="3"/>
      <c r="PDG176" s="3"/>
      <c r="PDH176" s="3"/>
      <c r="PDI176" s="3"/>
      <c r="PDJ176" s="3"/>
      <c r="PDK176" s="3"/>
      <c r="PDL176" s="3"/>
      <c r="PDM176" s="3"/>
      <c r="PDN176" s="3"/>
      <c r="PDO176" s="3"/>
      <c r="PDP176" s="3"/>
      <c r="PDQ176" s="3"/>
      <c r="PDR176" s="3"/>
      <c r="PDS176" s="3"/>
      <c r="PDT176" s="3"/>
      <c r="PDU176" s="3"/>
      <c r="PDV176" s="3"/>
      <c r="PDW176" s="3"/>
      <c r="PDX176" s="3"/>
      <c r="PDY176" s="3"/>
      <c r="PDZ176" s="3"/>
      <c r="PEA176" s="3"/>
      <c r="PEB176" s="3"/>
      <c r="PEC176" s="3"/>
      <c r="PED176" s="3"/>
      <c r="PEE176" s="3"/>
      <c r="PEF176" s="3"/>
      <c r="PEG176" s="3"/>
      <c r="PEH176" s="3"/>
      <c r="PEI176" s="3"/>
      <c r="PEJ176" s="3"/>
      <c r="PEK176" s="3"/>
      <c r="PEL176" s="3"/>
      <c r="PEM176" s="3"/>
      <c r="PEN176" s="3"/>
      <c r="PEO176" s="3"/>
      <c r="PEP176" s="3"/>
      <c r="PEQ176" s="3"/>
      <c r="PER176" s="3"/>
      <c r="PES176" s="3"/>
      <c r="PET176" s="3"/>
      <c r="PEU176" s="3"/>
      <c r="PEV176" s="3"/>
      <c r="PEW176" s="3"/>
      <c r="PEX176" s="3"/>
      <c r="PEY176" s="3"/>
      <c r="PEZ176" s="3"/>
      <c r="PFA176" s="3"/>
      <c r="PFB176" s="3"/>
      <c r="PFC176" s="3"/>
      <c r="PFD176" s="3"/>
      <c r="PFE176" s="3"/>
      <c r="PFF176" s="3"/>
      <c r="PFG176" s="3"/>
      <c r="PFH176" s="3"/>
      <c r="PFI176" s="3"/>
      <c r="PFJ176" s="3"/>
      <c r="PFK176" s="3"/>
      <c r="PFL176" s="3"/>
      <c r="PFM176" s="3"/>
      <c r="PFN176" s="3"/>
      <c r="PFO176" s="3"/>
      <c r="PFP176" s="3"/>
      <c r="PFQ176" s="3"/>
      <c r="PFR176" s="3"/>
      <c r="PFS176" s="3"/>
      <c r="PFT176" s="3"/>
      <c r="PFU176" s="3"/>
      <c r="PFV176" s="3"/>
      <c r="PFW176" s="3"/>
      <c r="PFX176" s="3"/>
      <c r="PFY176" s="3"/>
      <c r="PFZ176" s="3"/>
      <c r="PGA176" s="3"/>
      <c r="PGB176" s="3"/>
      <c r="PGC176" s="3"/>
      <c r="PGD176" s="3"/>
      <c r="PGE176" s="3"/>
      <c r="PGF176" s="3"/>
      <c r="PGG176" s="3"/>
      <c r="PGH176" s="3"/>
      <c r="PGI176" s="3"/>
      <c r="PGJ176" s="3"/>
      <c r="PGK176" s="3"/>
      <c r="PGL176" s="3"/>
      <c r="PGM176" s="3"/>
      <c r="PGN176" s="3"/>
      <c r="PGO176" s="3"/>
      <c r="PGP176" s="3"/>
      <c r="PGQ176" s="3"/>
      <c r="PGR176" s="3"/>
      <c r="PGS176" s="3"/>
      <c r="PGT176" s="3"/>
      <c r="PGU176" s="3"/>
      <c r="PGV176" s="3"/>
      <c r="PGW176" s="3"/>
      <c r="PGX176" s="3"/>
      <c r="PGY176" s="3"/>
      <c r="PGZ176" s="3"/>
      <c r="PHA176" s="3"/>
      <c r="PHB176" s="3"/>
      <c r="PHC176" s="3"/>
      <c r="PHD176" s="3"/>
      <c r="PHE176" s="3"/>
      <c r="PHF176" s="3"/>
      <c r="PHG176" s="3"/>
      <c r="PHH176" s="3"/>
      <c r="PHI176" s="3"/>
      <c r="PHJ176" s="3"/>
      <c r="PHK176" s="3"/>
      <c r="PHL176" s="3"/>
      <c r="PHM176" s="3"/>
      <c r="PHN176" s="3"/>
      <c r="PHO176" s="3"/>
      <c r="PHP176" s="3"/>
      <c r="PHQ176" s="3"/>
      <c r="PHR176" s="3"/>
      <c r="PHS176" s="3"/>
      <c r="PHT176" s="3"/>
      <c r="PHU176" s="3"/>
      <c r="PHV176" s="3"/>
      <c r="PHW176" s="3"/>
      <c r="PHX176" s="3"/>
      <c r="PHY176" s="3"/>
      <c r="PHZ176" s="3"/>
      <c r="PIA176" s="3"/>
      <c r="PIB176" s="3"/>
      <c r="PIC176" s="3"/>
      <c r="PID176" s="3"/>
      <c r="PIE176" s="3"/>
      <c r="PIF176" s="3"/>
      <c r="PIG176" s="3"/>
      <c r="PIH176" s="3"/>
      <c r="PII176" s="3"/>
      <c r="PIJ176" s="3"/>
      <c r="PIK176" s="3"/>
      <c r="PIL176" s="3"/>
      <c r="PIM176" s="3"/>
      <c r="PIN176" s="3"/>
      <c r="PIO176" s="3"/>
      <c r="PIP176" s="3"/>
      <c r="PIQ176" s="3"/>
      <c r="PIR176" s="3"/>
      <c r="PIS176" s="3"/>
      <c r="PIT176" s="3"/>
      <c r="PIU176" s="3"/>
      <c r="PIV176" s="3"/>
      <c r="PIW176" s="3"/>
      <c r="PIX176" s="3"/>
      <c r="PIY176" s="3"/>
      <c r="PIZ176" s="3"/>
      <c r="PJA176" s="3"/>
      <c r="PJB176" s="3"/>
      <c r="PJC176" s="3"/>
      <c r="PJD176" s="3"/>
      <c r="PJE176" s="3"/>
      <c r="PJF176" s="3"/>
      <c r="PJG176" s="3"/>
      <c r="PJH176" s="3"/>
      <c r="PJI176" s="3"/>
      <c r="PJJ176" s="3"/>
      <c r="PJK176" s="3"/>
      <c r="PJL176" s="3"/>
      <c r="PJM176" s="3"/>
      <c r="PJN176" s="3"/>
      <c r="PJO176" s="3"/>
      <c r="PJP176" s="3"/>
      <c r="PJQ176" s="3"/>
      <c r="PJR176" s="3"/>
      <c r="PJS176" s="3"/>
      <c r="PJT176" s="3"/>
      <c r="PJU176" s="3"/>
      <c r="PJV176" s="3"/>
      <c r="PJW176" s="3"/>
      <c r="PJX176" s="3"/>
      <c r="PJY176" s="3"/>
      <c r="PJZ176" s="3"/>
      <c r="PKA176" s="3"/>
      <c r="PKB176" s="3"/>
      <c r="PKC176" s="3"/>
      <c r="PKD176" s="3"/>
      <c r="PKE176" s="3"/>
      <c r="PKF176" s="3"/>
      <c r="PKG176" s="3"/>
      <c r="PKH176" s="3"/>
      <c r="PKI176" s="3"/>
      <c r="PKJ176" s="3"/>
      <c r="PKK176" s="3"/>
      <c r="PKL176" s="3"/>
      <c r="PKM176" s="3"/>
      <c r="PKN176" s="3"/>
      <c r="PKO176" s="3"/>
      <c r="PKP176" s="3"/>
      <c r="PKQ176" s="3"/>
      <c r="PKR176" s="3"/>
      <c r="PKS176" s="3"/>
      <c r="PKT176" s="3"/>
      <c r="PKU176" s="3"/>
      <c r="PKV176" s="3"/>
      <c r="PKW176" s="3"/>
      <c r="PKX176" s="3"/>
      <c r="PKY176" s="3"/>
      <c r="PKZ176" s="3"/>
      <c r="PLA176" s="3"/>
      <c r="PLB176" s="3"/>
      <c r="PLC176" s="3"/>
      <c r="PLD176" s="3"/>
      <c r="PLE176" s="3"/>
      <c r="PLF176" s="3"/>
      <c r="PLG176" s="3"/>
      <c r="PLH176" s="3"/>
      <c r="PLI176" s="3"/>
      <c r="PLJ176" s="3"/>
      <c r="PLK176" s="3"/>
      <c r="PLL176" s="3"/>
      <c r="PLM176" s="3"/>
      <c r="PLN176" s="3"/>
      <c r="PLO176" s="3"/>
      <c r="PLP176" s="3"/>
      <c r="PLQ176" s="3"/>
      <c r="PLR176" s="3"/>
      <c r="PLS176" s="3"/>
      <c r="PLT176" s="3"/>
      <c r="PLU176" s="3"/>
      <c r="PLV176" s="3"/>
      <c r="PLW176" s="3"/>
      <c r="PLX176" s="3"/>
      <c r="PLY176" s="3"/>
      <c r="PLZ176" s="3"/>
      <c r="PMA176" s="3"/>
      <c r="PMB176" s="3"/>
      <c r="PMC176" s="3"/>
      <c r="PMD176" s="3"/>
      <c r="PME176" s="3"/>
      <c r="PMF176" s="3"/>
      <c r="PMG176" s="3"/>
      <c r="PMH176" s="3"/>
      <c r="PMI176" s="3"/>
      <c r="PMJ176" s="3"/>
      <c r="PMK176" s="3"/>
      <c r="PML176" s="3"/>
      <c r="PMM176" s="3"/>
      <c r="PMN176" s="3"/>
      <c r="PMO176" s="3"/>
      <c r="PMP176" s="3"/>
      <c r="PMQ176" s="3"/>
      <c r="PMR176" s="3"/>
      <c r="PMS176" s="3"/>
      <c r="PMT176" s="3"/>
      <c r="PMU176" s="3"/>
      <c r="PMV176" s="3"/>
      <c r="PMW176" s="3"/>
      <c r="PMX176" s="3"/>
      <c r="PMY176" s="3"/>
      <c r="PMZ176" s="3"/>
      <c r="PNA176" s="3"/>
      <c r="PNB176" s="3"/>
      <c r="PNC176" s="3"/>
      <c r="PND176" s="3"/>
      <c r="PNE176" s="3"/>
      <c r="PNF176" s="3"/>
      <c r="PNG176" s="3"/>
      <c r="PNH176" s="3"/>
      <c r="PNI176" s="3"/>
      <c r="PNJ176" s="3"/>
      <c r="PNK176" s="3"/>
      <c r="PNL176" s="3"/>
      <c r="PNM176" s="3"/>
      <c r="PNN176" s="3"/>
      <c r="PNO176" s="3"/>
      <c r="PNP176" s="3"/>
      <c r="PNQ176" s="3"/>
      <c r="PNR176" s="3"/>
      <c r="PNS176" s="3"/>
      <c r="PNT176" s="3"/>
      <c r="PNU176" s="3"/>
      <c r="PNV176" s="3"/>
      <c r="PNW176" s="3"/>
      <c r="PNX176" s="3"/>
      <c r="PNY176" s="3"/>
      <c r="PNZ176" s="3"/>
      <c r="POA176" s="3"/>
      <c r="POB176" s="3"/>
      <c r="POC176" s="3"/>
      <c r="POD176" s="3"/>
      <c r="POE176" s="3"/>
      <c r="POF176" s="3"/>
      <c r="POG176" s="3"/>
      <c r="POH176" s="3"/>
      <c r="POI176" s="3"/>
      <c r="POJ176" s="3"/>
      <c r="POK176" s="3"/>
      <c r="POL176" s="3"/>
      <c r="POM176" s="3"/>
      <c r="PON176" s="3"/>
      <c r="POO176" s="3"/>
      <c r="POP176" s="3"/>
      <c r="POQ176" s="3"/>
      <c r="POR176" s="3"/>
      <c r="POS176" s="3"/>
      <c r="POT176" s="3"/>
      <c r="POU176" s="3"/>
      <c r="POV176" s="3"/>
      <c r="POW176" s="3"/>
      <c r="POX176" s="3"/>
      <c r="POY176" s="3"/>
      <c r="POZ176" s="3"/>
      <c r="PPA176" s="3"/>
      <c r="PPB176" s="3"/>
      <c r="PPC176" s="3"/>
      <c r="PPD176" s="3"/>
      <c r="PPE176" s="3"/>
      <c r="PPF176" s="3"/>
      <c r="PPG176" s="3"/>
      <c r="PPH176" s="3"/>
      <c r="PPI176" s="3"/>
      <c r="PPJ176" s="3"/>
      <c r="PPK176" s="3"/>
      <c r="PPL176" s="3"/>
      <c r="PPM176" s="3"/>
      <c r="PPN176" s="3"/>
      <c r="PPO176" s="3"/>
      <c r="PPP176" s="3"/>
      <c r="PPQ176" s="3"/>
      <c r="PPR176" s="3"/>
      <c r="PPS176" s="3"/>
      <c r="PPT176" s="3"/>
      <c r="PPU176" s="3"/>
      <c r="PPV176" s="3"/>
      <c r="PPW176" s="3"/>
      <c r="PPX176" s="3"/>
      <c r="PPY176" s="3"/>
      <c r="PPZ176" s="3"/>
      <c r="PQA176" s="3"/>
      <c r="PQB176" s="3"/>
      <c r="PQC176" s="3"/>
      <c r="PQD176" s="3"/>
      <c r="PQE176" s="3"/>
      <c r="PQF176" s="3"/>
      <c r="PQG176" s="3"/>
      <c r="PQH176" s="3"/>
      <c r="PQI176" s="3"/>
      <c r="PQJ176" s="3"/>
      <c r="PQK176" s="3"/>
      <c r="PQL176" s="3"/>
      <c r="PQM176" s="3"/>
      <c r="PQN176" s="3"/>
      <c r="PQO176" s="3"/>
      <c r="PQP176" s="3"/>
      <c r="PQQ176" s="3"/>
      <c r="PQR176" s="3"/>
      <c r="PQS176" s="3"/>
      <c r="PQT176" s="3"/>
      <c r="PQU176" s="3"/>
      <c r="PQV176" s="3"/>
      <c r="PQW176" s="3"/>
      <c r="PQX176" s="3"/>
      <c r="PQY176" s="3"/>
      <c r="PQZ176" s="3"/>
      <c r="PRA176" s="3"/>
      <c r="PRB176" s="3"/>
      <c r="PRC176" s="3"/>
      <c r="PRD176" s="3"/>
      <c r="PRE176" s="3"/>
      <c r="PRF176" s="3"/>
      <c r="PRG176" s="3"/>
      <c r="PRH176" s="3"/>
      <c r="PRI176" s="3"/>
      <c r="PRJ176" s="3"/>
      <c r="PRK176" s="3"/>
      <c r="PRL176" s="3"/>
      <c r="PRM176" s="3"/>
      <c r="PRN176" s="3"/>
      <c r="PRO176" s="3"/>
      <c r="PRP176" s="3"/>
      <c r="PRQ176" s="3"/>
      <c r="PRR176" s="3"/>
      <c r="PRS176" s="3"/>
      <c r="PRT176" s="3"/>
      <c r="PRU176" s="3"/>
      <c r="PRV176" s="3"/>
      <c r="PRW176" s="3"/>
      <c r="PRX176" s="3"/>
      <c r="PRY176" s="3"/>
      <c r="PRZ176" s="3"/>
      <c r="PSA176" s="3"/>
      <c r="PSB176" s="3"/>
      <c r="PSC176" s="3"/>
      <c r="PSD176" s="3"/>
      <c r="PSE176" s="3"/>
      <c r="PSF176" s="3"/>
      <c r="PSG176" s="3"/>
      <c r="PSH176" s="3"/>
      <c r="PSI176" s="3"/>
      <c r="PSJ176" s="3"/>
      <c r="PSK176" s="3"/>
      <c r="PSL176" s="3"/>
      <c r="PSM176" s="3"/>
      <c r="PSN176" s="3"/>
      <c r="PSO176" s="3"/>
      <c r="PSP176" s="3"/>
      <c r="PSQ176" s="3"/>
      <c r="PSR176" s="3"/>
      <c r="PSS176" s="3"/>
      <c r="PST176" s="3"/>
      <c r="PSU176" s="3"/>
      <c r="PSV176" s="3"/>
      <c r="PSW176" s="3"/>
      <c r="PSX176" s="3"/>
      <c r="PSY176" s="3"/>
      <c r="PSZ176" s="3"/>
      <c r="PTA176" s="3"/>
      <c r="PTB176" s="3"/>
      <c r="PTC176" s="3"/>
      <c r="PTD176" s="3"/>
      <c r="PTE176" s="3"/>
      <c r="PTF176" s="3"/>
      <c r="PTG176" s="3"/>
      <c r="PTH176" s="3"/>
      <c r="PTI176" s="3"/>
      <c r="PTJ176" s="3"/>
      <c r="PTK176" s="3"/>
      <c r="PTL176" s="3"/>
      <c r="PTM176" s="3"/>
      <c r="PTN176" s="3"/>
      <c r="PTO176" s="3"/>
      <c r="PTP176" s="3"/>
      <c r="PTQ176" s="3"/>
      <c r="PTR176" s="3"/>
      <c r="PTS176" s="3"/>
      <c r="PTT176" s="3"/>
      <c r="PTU176" s="3"/>
      <c r="PTV176" s="3"/>
      <c r="PTW176" s="3"/>
      <c r="PTX176" s="3"/>
      <c r="PTY176" s="3"/>
      <c r="PTZ176" s="3"/>
      <c r="PUA176" s="3"/>
      <c r="PUB176" s="3"/>
      <c r="PUC176" s="3"/>
      <c r="PUD176" s="3"/>
      <c r="PUE176" s="3"/>
      <c r="PUF176" s="3"/>
      <c r="PUG176" s="3"/>
      <c r="PUH176" s="3"/>
      <c r="PUI176" s="3"/>
      <c r="PUJ176" s="3"/>
      <c r="PUK176" s="3"/>
      <c r="PUL176" s="3"/>
      <c r="PUM176" s="3"/>
      <c r="PUN176" s="3"/>
      <c r="PUO176" s="3"/>
      <c r="PUP176" s="3"/>
      <c r="PUQ176" s="3"/>
      <c r="PUR176" s="3"/>
      <c r="PUS176" s="3"/>
      <c r="PUT176" s="3"/>
      <c r="PUU176" s="3"/>
      <c r="PUV176" s="3"/>
      <c r="PUW176" s="3"/>
      <c r="PUX176" s="3"/>
      <c r="PUY176" s="3"/>
      <c r="PUZ176" s="3"/>
      <c r="PVA176" s="3"/>
      <c r="PVB176" s="3"/>
      <c r="PVC176" s="3"/>
      <c r="PVD176" s="3"/>
      <c r="PVE176" s="3"/>
      <c r="PVF176" s="3"/>
      <c r="PVG176" s="3"/>
      <c r="PVH176" s="3"/>
      <c r="PVI176" s="3"/>
      <c r="PVJ176" s="3"/>
      <c r="PVK176" s="3"/>
      <c r="PVL176" s="3"/>
      <c r="PVM176" s="3"/>
      <c r="PVN176" s="3"/>
      <c r="PVO176" s="3"/>
      <c r="PVP176" s="3"/>
      <c r="PVQ176" s="3"/>
      <c r="PVR176" s="3"/>
      <c r="PVS176" s="3"/>
      <c r="PVT176" s="3"/>
      <c r="PVU176" s="3"/>
      <c r="PVV176" s="3"/>
      <c r="PVW176" s="3"/>
      <c r="PVX176" s="3"/>
      <c r="PVY176" s="3"/>
      <c r="PVZ176" s="3"/>
      <c r="PWA176" s="3"/>
      <c r="PWB176" s="3"/>
      <c r="PWC176" s="3"/>
      <c r="PWD176" s="3"/>
      <c r="PWE176" s="3"/>
      <c r="PWF176" s="3"/>
      <c r="PWG176" s="3"/>
      <c r="PWH176" s="3"/>
      <c r="PWI176" s="3"/>
      <c r="PWJ176" s="3"/>
      <c r="PWK176" s="3"/>
      <c r="PWL176" s="3"/>
      <c r="PWM176" s="3"/>
      <c r="PWN176" s="3"/>
      <c r="PWO176" s="3"/>
      <c r="PWP176" s="3"/>
      <c r="PWQ176" s="3"/>
      <c r="PWR176" s="3"/>
      <c r="PWS176" s="3"/>
      <c r="PWT176" s="3"/>
      <c r="PWU176" s="3"/>
      <c r="PWV176" s="3"/>
      <c r="PWW176" s="3"/>
      <c r="PWX176" s="3"/>
      <c r="PWY176" s="3"/>
      <c r="PWZ176" s="3"/>
      <c r="PXA176" s="3"/>
      <c r="PXB176" s="3"/>
      <c r="PXC176" s="3"/>
      <c r="PXD176" s="3"/>
      <c r="PXE176" s="3"/>
      <c r="PXF176" s="3"/>
      <c r="PXG176" s="3"/>
      <c r="PXH176" s="3"/>
      <c r="PXI176" s="3"/>
      <c r="PXJ176" s="3"/>
      <c r="PXK176" s="3"/>
      <c r="PXL176" s="3"/>
      <c r="PXM176" s="3"/>
      <c r="PXN176" s="3"/>
      <c r="PXO176" s="3"/>
      <c r="PXP176" s="3"/>
      <c r="PXQ176" s="3"/>
      <c r="PXR176" s="3"/>
      <c r="PXS176" s="3"/>
      <c r="PXT176" s="3"/>
      <c r="PXU176" s="3"/>
      <c r="PXV176" s="3"/>
      <c r="PXW176" s="3"/>
      <c r="PXX176" s="3"/>
      <c r="PXY176" s="3"/>
      <c r="PXZ176" s="3"/>
      <c r="PYA176" s="3"/>
      <c r="PYB176" s="3"/>
      <c r="PYC176" s="3"/>
      <c r="PYD176" s="3"/>
      <c r="PYE176" s="3"/>
      <c r="PYF176" s="3"/>
      <c r="PYG176" s="3"/>
      <c r="PYH176" s="3"/>
      <c r="PYI176" s="3"/>
      <c r="PYJ176" s="3"/>
      <c r="PYK176" s="3"/>
      <c r="PYL176" s="3"/>
      <c r="PYM176" s="3"/>
      <c r="PYN176" s="3"/>
      <c r="PYO176" s="3"/>
      <c r="PYP176" s="3"/>
      <c r="PYQ176" s="3"/>
      <c r="PYR176" s="3"/>
      <c r="PYS176" s="3"/>
      <c r="PYT176" s="3"/>
      <c r="PYU176" s="3"/>
      <c r="PYV176" s="3"/>
      <c r="PYW176" s="3"/>
      <c r="PYX176" s="3"/>
      <c r="PYY176" s="3"/>
      <c r="PYZ176" s="3"/>
      <c r="PZA176" s="3"/>
      <c r="PZB176" s="3"/>
      <c r="PZC176" s="3"/>
      <c r="PZD176" s="3"/>
      <c r="PZE176" s="3"/>
      <c r="PZF176" s="3"/>
      <c r="PZG176" s="3"/>
      <c r="PZH176" s="3"/>
      <c r="PZI176" s="3"/>
      <c r="PZJ176" s="3"/>
      <c r="PZK176" s="3"/>
      <c r="PZL176" s="3"/>
      <c r="PZM176" s="3"/>
      <c r="PZN176" s="3"/>
      <c r="PZO176" s="3"/>
      <c r="PZP176" s="3"/>
      <c r="PZQ176" s="3"/>
      <c r="PZR176" s="3"/>
      <c r="PZS176" s="3"/>
      <c r="PZT176" s="3"/>
      <c r="PZU176" s="3"/>
      <c r="PZV176" s="3"/>
      <c r="PZW176" s="3"/>
      <c r="PZX176" s="3"/>
      <c r="PZY176" s="3"/>
      <c r="PZZ176" s="3"/>
      <c r="QAA176" s="3"/>
      <c r="QAB176" s="3"/>
      <c r="QAC176" s="3"/>
      <c r="QAD176" s="3"/>
      <c r="QAE176" s="3"/>
      <c r="QAF176" s="3"/>
      <c r="QAG176" s="3"/>
      <c r="QAH176" s="3"/>
      <c r="QAI176" s="3"/>
      <c r="QAJ176" s="3"/>
      <c r="QAK176" s="3"/>
      <c r="QAL176" s="3"/>
      <c r="QAM176" s="3"/>
      <c r="QAN176" s="3"/>
      <c r="QAO176" s="3"/>
      <c r="QAP176" s="3"/>
      <c r="QAQ176" s="3"/>
      <c r="QAR176" s="3"/>
      <c r="QAS176" s="3"/>
      <c r="QAT176" s="3"/>
      <c r="QAU176" s="3"/>
      <c r="QAV176" s="3"/>
      <c r="QAW176" s="3"/>
      <c r="QAX176" s="3"/>
      <c r="QAY176" s="3"/>
      <c r="QAZ176" s="3"/>
      <c r="QBA176" s="3"/>
      <c r="QBB176" s="3"/>
      <c r="QBC176" s="3"/>
      <c r="QBD176" s="3"/>
      <c r="QBE176" s="3"/>
      <c r="QBF176" s="3"/>
      <c r="QBG176" s="3"/>
      <c r="QBH176" s="3"/>
      <c r="QBI176" s="3"/>
      <c r="QBJ176" s="3"/>
      <c r="QBK176" s="3"/>
      <c r="QBL176" s="3"/>
      <c r="QBM176" s="3"/>
      <c r="QBN176" s="3"/>
      <c r="QBO176" s="3"/>
      <c r="QBP176" s="3"/>
      <c r="QBQ176" s="3"/>
      <c r="QBR176" s="3"/>
      <c r="QBS176" s="3"/>
      <c r="QBT176" s="3"/>
      <c r="QBU176" s="3"/>
      <c r="QBV176" s="3"/>
      <c r="QBW176" s="3"/>
      <c r="QBX176" s="3"/>
      <c r="QBY176" s="3"/>
      <c r="QBZ176" s="3"/>
      <c r="QCA176" s="3"/>
      <c r="QCB176" s="3"/>
      <c r="QCC176" s="3"/>
      <c r="QCD176" s="3"/>
      <c r="QCE176" s="3"/>
      <c r="QCF176" s="3"/>
      <c r="QCG176" s="3"/>
      <c r="QCH176" s="3"/>
      <c r="QCI176" s="3"/>
      <c r="QCJ176" s="3"/>
      <c r="QCK176" s="3"/>
      <c r="QCL176" s="3"/>
      <c r="QCM176" s="3"/>
      <c r="QCN176" s="3"/>
      <c r="QCO176" s="3"/>
      <c r="QCP176" s="3"/>
      <c r="QCQ176" s="3"/>
      <c r="QCR176" s="3"/>
      <c r="QCS176" s="3"/>
      <c r="QCT176" s="3"/>
      <c r="QCU176" s="3"/>
      <c r="QCV176" s="3"/>
      <c r="QCW176" s="3"/>
      <c r="QCX176" s="3"/>
      <c r="QCY176" s="3"/>
      <c r="QCZ176" s="3"/>
      <c r="QDA176" s="3"/>
      <c r="QDB176" s="3"/>
      <c r="QDC176" s="3"/>
      <c r="QDD176" s="3"/>
      <c r="QDE176" s="3"/>
      <c r="QDF176" s="3"/>
      <c r="QDG176" s="3"/>
      <c r="QDH176" s="3"/>
      <c r="QDI176" s="3"/>
      <c r="QDJ176" s="3"/>
      <c r="QDK176" s="3"/>
      <c r="QDL176" s="3"/>
      <c r="QDM176" s="3"/>
      <c r="QDN176" s="3"/>
      <c r="QDO176" s="3"/>
      <c r="QDP176" s="3"/>
      <c r="QDQ176" s="3"/>
      <c r="QDR176" s="3"/>
      <c r="QDS176" s="3"/>
      <c r="QDT176" s="3"/>
      <c r="QDU176" s="3"/>
      <c r="QDV176" s="3"/>
      <c r="QDW176" s="3"/>
      <c r="QDX176" s="3"/>
      <c r="QDY176" s="3"/>
      <c r="QDZ176" s="3"/>
      <c r="QEA176" s="3"/>
      <c r="QEB176" s="3"/>
      <c r="QEC176" s="3"/>
      <c r="QED176" s="3"/>
      <c r="QEE176" s="3"/>
      <c r="QEF176" s="3"/>
      <c r="QEG176" s="3"/>
      <c r="QEH176" s="3"/>
      <c r="QEI176" s="3"/>
      <c r="QEJ176" s="3"/>
      <c r="QEK176" s="3"/>
      <c r="QEL176" s="3"/>
      <c r="QEM176" s="3"/>
      <c r="QEN176" s="3"/>
      <c r="QEO176" s="3"/>
      <c r="QEP176" s="3"/>
      <c r="QEQ176" s="3"/>
      <c r="QER176" s="3"/>
      <c r="QES176" s="3"/>
      <c r="QET176" s="3"/>
      <c r="QEU176" s="3"/>
      <c r="QEV176" s="3"/>
      <c r="QEW176" s="3"/>
      <c r="QEX176" s="3"/>
      <c r="QEY176" s="3"/>
      <c r="QEZ176" s="3"/>
      <c r="QFA176" s="3"/>
      <c r="QFB176" s="3"/>
      <c r="QFC176" s="3"/>
      <c r="QFD176" s="3"/>
      <c r="QFE176" s="3"/>
      <c r="QFF176" s="3"/>
      <c r="QFG176" s="3"/>
      <c r="QFH176" s="3"/>
      <c r="QFI176" s="3"/>
      <c r="QFJ176" s="3"/>
      <c r="QFK176" s="3"/>
      <c r="QFL176" s="3"/>
      <c r="QFM176" s="3"/>
      <c r="QFN176" s="3"/>
      <c r="QFO176" s="3"/>
      <c r="QFP176" s="3"/>
      <c r="QFQ176" s="3"/>
      <c r="QFR176" s="3"/>
      <c r="QFS176" s="3"/>
      <c r="QFT176" s="3"/>
      <c r="QFU176" s="3"/>
      <c r="QFV176" s="3"/>
      <c r="QFW176" s="3"/>
      <c r="QFX176" s="3"/>
      <c r="QFY176" s="3"/>
      <c r="QFZ176" s="3"/>
      <c r="QGA176" s="3"/>
      <c r="QGB176" s="3"/>
      <c r="QGC176" s="3"/>
      <c r="QGD176" s="3"/>
      <c r="QGE176" s="3"/>
      <c r="QGF176" s="3"/>
      <c r="QGG176" s="3"/>
      <c r="QGH176" s="3"/>
      <c r="QGI176" s="3"/>
      <c r="QGJ176" s="3"/>
      <c r="QGK176" s="3"/>
      <c r="QGL176" s="3"/>
      <c r="QGM176" s="3"/>
      <c r="QGN176" s="3"/>
      <c r="QGO176" s="3"/>
      <c r="QGP176" s="3"/>
      <c r="QGQ176" s="3"/>
      <c r="QGR176" s="3"/>
      <c r="QGS176" s="3"/>
      <c r="QGT176" s="3"/>
      <c r="QGU176" s="3"/>
      <c r="QGV176" s="3"/>
      <c r="QGW176" s="3"/>
      <c r="QGX176" s="3"/>
      <c r="QGY176" s="3"/>
      <c r="QGZ176" s="3"/>
      <c r="QHA176" s="3"/>
      <c r="QHB176" s="3"/>
      <c r="QHC176" s="3"/>
      <c r="QHD176" s="3"/>
      <c r="QHE176" s="3"/>
      <c r="QHF176" s="3"/>
      <c r="QHG176" s="3"/>
      <c r="QHH176" s="3"/>
      <c r="QHI176" s="3"/>
      <c r="QHJ176" s="3"/>
      <c r="QHK176" s="3"/>
      <c r="QHL176" s="3"/>
      <c r="QHM176" s="3"/>
      <c r="QHN176" s="3"/>
      <c r="QHO176" s="3"/>
      <c r="QHP176" s="3"/>
      <c r="QHQ176" s="3"/>
      <c r="QHR176" s="3"/>
      <c r="QHS176" s="3"/>
      <c r="QHT176" s="3"/>
      <c r="QHU176" s="3"/>
      <c r="QHV176" s="3"/>
      <c r="QHW176" s="3"/>
      <c r="QHX176" s="3"/>
      <c r="QHY176" s="3"/>
      <c r="QHZ176" s="3"/>
      <c r="QIA176" s="3"/>
      <c r="QIB176" s="3"/>
      <c r="QIC176" s="3"/>
      <c r="QID176" s="3"/>
      <c r="QIE176" s="3"/>
      <c r="QIF176" s="3"/>
      <c r="QIG176" s="3"/>
      <c r="QIH176" s="3"/>
      <c r="QII176" s="3"/>
      <c r="QIJ176" s="3"/>
      <c r="QIK176" s="3"/>
      <c r="QIL176" s="3"/>
      <c r="QIM176" s="3"/>
      <c r="QIN176" s="3"/>
      <c r="QIO176" s="3"/>
      <c r="QIP176" s="3"/>
      <c r="QIQ176" s="3"/>
      <c r="QIR176" s="3"/>
      <c r="QIS176" s="3"/>
      <c r="QIT176" s="3"/>
      <c r="QIU176" s="3"/>
      <c r="QIV176" s="3"/>
      <c r="QIW176" s="3"/>
      <c r="QIX176" s="3"/>
      <c r="QIY176" s="3"/>
      <c r="QIZ176" s="3"/>
      <c r="QJA176" s="3"/>
      <c r="QJB176" s="3"/>
      <c r="QJC176" s="3"/>
      <c r="QJD176" s="3"/>
      <c r="QJE176" s="3"/>
      <c r="QJF176" s="3"/>
      <c r="QJG176" s="3"/>
      <c r="QJH176" s="3"/>
      <c r="QJI176" s="3"/>
      <c r="QJJ176" s="3"/>
      <c r="QJK176" s="3"/>
      <c r="QJL176" s="3"/>
      <c r="QJM176" s="3"/>
      <c r="QJN176" s="3"/>
      <c r="QJO176" s="3"/>
      <c r="QJP176" s="3"/>
      <c r="QJQ176" s="3"/>
      <c r="QJR176" s="3"/>
      <c r="QJS176" s="3"/>
      <c r="QJT176" s="3"/>
      <c r="QJU176" s="3"/>
      <c r="QJV176" s="3"/>
      <c r="QJW176" s="3"/>
      <c r="QJX176" s="3"/>
      <c r="QJY176" s="3"/>
      <c r="QJZ176" s="3"/>
      <c r="QKA176" s="3"/>
      <c r="QKB176" s="3"/>
      <c r="QKC176" s="3"/>
      <c r="QKD176" s="3"/>
      <c r="QKE176" s="3"/>
      <c r="QKF176" s="3"/>
      <c r="QKG176" s="3"/>
      <c r="QKH176" s="3"/>
      <c r="QKI176" s="3"/>
      <c r="QKJ176" s="3"/>
      <c r="QKK176" s="3"/>
      <c r="QKL176" s="3"/>
      <c r="QKM176" s="3"/>
      <c r="QKN176" s="3"/>
      <c r="QKO176" s="3"/>
      <c r="QKP176" s="3"/>
      <c r="QKQ176" s="3"/>
      <c r="QKR176" s="3"/>
      <c r="QKS176" s="3"/>
      <c r="QKT176" s="3"/>
      <c r="QKU176" s="3"/>
      <c r="QKV176" s="3"/>
      <c r="QKW176" s="3"/>
      <c r="QKX176" s="3"/>
      <c r="QKY176" s="3"/>
      <c r="QKZ176" s="3"/>
      <c r="QLA176" s="3"/>
      <c r="QLB176" s="3"/>
      <c r="QLC176" s="3"/>
      <c r="QLD176" s="3"/>
      <c r="QLE176" s="3"/>
      <c r="QLF176" s="3"/>
      <c r="QLG176" s="3"/>
      <c r="QLH176" s="3"/>
      <c r="QLI176" s="3"/>
      <c r="QLJ176" s="3"/>
      <c r="QLK176" s="3"/>
      <c r="QLL176" s="3"/>
      <c r="QLM176" s="3"/>
      <c r="QLN176" s="3"/>
      <c r="QLO176" s="3"/>
      <c r="QLP176" s="3"/>
      <c r="QLQ176" s="3"/>
      <c r="QLR176" s="3"/>
      <c r="QLS176" s="3"/>
      <c r="QLT176" s="3"/>
      <c r="QLU176" s="3"/>
      <c r="QLV176" s="3"/>
      <c r="QLW176" s="3"/>
      <c r="QLX176" s="3"/>
      <c r="QLY176" s="3"/>
      <c r="QLZ176" s="3"/>
      <c r="QMA176" s="3"/>
      <c r="QMB176" s="3"/>
      <c r="QMC176" s="3"/>
      <c r="QMD176" s="3"/>
      <c r="QME176" s="3"/>
      <c r="QMF176" s="3"/>
      <c r="QMG176" s="3"/>
      <c r="QMH176" s="3"/>
      <c r="QMI176" s="3"/>
      <c r="QMJ176" s="3"/>
      <c r="QMK176" s="3"/>
      <c r="QML176" s="3"/>
      <c r="QMM176" s="3"/>
      <c r="QMN176" s="3"/>
      <c r="QMO176" s="3"/>
      <c r="QMP176" s="3"/>
      <c r="QMQ176" s="3"/>
      <c r="QMR176" s="3"/>
      <c r="QMS176" s="3"/>
      <c r="QMT176" s="3"/>
      <c r="QMU176" s="3"/>
      <c r="QMV176" s="3"/>
      <c r="QMW176" s="3"/>
      <c r="QMX176" s="3"/>
      <c r="QMY176" s="3"/>
      <c r="QMZ176" s="3"/>
      <c r="QNA176" s="3"/>
      <c r="QNB176" s="3"/>
      <c r="QNC176" s="3"/>
      <c r="QND176" s="3"/>
      <c r="QNE176" s="3"/>
      <c r="QNF176" s="3"/>
      <c r="QNG176" s="3"/>
      <c r="QNH176" s="3"/>
      <c r="QNI176" s="3"/>
      <c r="QNJ176" s="3"/>
      <c r="QNK176" s="3"/>
      <c r="QNL176" s="3"/>
      <c r="QNM176" s="3"/>
      <c r="QNN176" s="3"/>
      <c r="QNO176" s="3"/>
      <c r="QNP176" s="3"/>
      <c r="QNQ176" s="3"/>
      <c r="QNR176" s="3"/>
      <c r="QNS176" s="3"/>
      <c r="QNT176" s="3"/>
      <c r="QNU176" s="3"/>
      <c r="QNV176" s="3"/>
      <c r="QNW176" s="3"/>
      <c r="QNX176" s="3"/>
      <c r="QNY176" s="3"/>
      <c r="QNZ176" s="3"/>
      <c r="QOA176" s="3"/>
      <c r="QOB176" s="3"/>
      <c r="QOC176" s="3"/>
      <c r="QOD176" s="3"/>
      <c r="QOE176" s="3"/>
      <c r="QOF176" s="3"/>
      <c r="QOG176" s="3"/>
      <c r="QOH176" s="3"/>
      <c r="QOI176" s="3"/>
      <c r="QOJ176" s="3"/>
      <c r="QOK176" s="3"/>
      <c r="QOL176" s="3"/>
      <c r="QOM176" s="3"/>
      <c r="QON176" s="3"/>
      <c r="QOO176" s="3"/>
      <c r="QOP176" s="3"/>
      <c r="QOQ176" s="3"/>
      <c r="QOR176" s="3"/>
      <c r="QOS176" s="3"/>
      <c r="QOT176" s="3"/>
      <c r="QOU176" s="3"/>
      <c r="QOV176" s="3"/>
      <c r="QOW176" s="3"/>
      <c r="QOX176" s="3"/>
      <c r="QOY176" s="3"/>
      <c r="QOZ176" s="3"/>
      <c r="QPA176" s="3"/>
      <c r="QPB176" s="3"/>
      <c r="QPC176" s="3"/>
      <c r="QPD176" s="3"/>
      <c r="QPE176" s="3"/>
      <c r="QPF176" s="3"/>
      <c r="QPG176" s="3"/>
      <c r="QPH176" s="3"/>
      <c r="QPI176" s="3"/>
      <c r="QPJ176" s="3"/>
      <c r="QPK176" s="3"/>
      <c r="QPL176" s="3"/>
      <c r="QPM176" s="3"/>
      <c r="QPN176" s="3"/>
      <c r="QPO176" s="3"/>
      <c r="QPP176" s="3"/>
      <c r="QPQ176" s="3"/>
      <c r="QPR176" s="3"/>
      <c r="QPS176" s="3"/>
      <c r="QPT176" s="3"/>
      <c r="QPU176" s="3"/>
      <c r="QPV176" s="3"/>
      <c r="QPW176" s="3"/>
      <c r="QPX176" s="3"/>
      <c r="QPY176" s="3"/>
      <c r="QPZ176" s="3"/>
      <c r="QQA176" s="3"/>
      <c r="QQB176" s="3"/>
      <c r="QQC176" s="3"/>
      <c r="QQD176" s="3"/>
      <c r="QQE176" s="3"/>
      <c r="QQF176" s="3"/>
      <c r="QQG176" s="3"/>
      <c r="QQH176" s="3"/>
      <c r="QQI176" s="3"/>
      <c r="QQJ176" s="3"/>
      <c r="QQK176" s="3"/>
      <c r="QQL176" s="3"/>
      <c r="QQM176" s="3"/>
      <c r="QQN176" s="3"/>
      <c r="QQO176" s="3"/>
      <c r="QQP176" s="3"/>
      <c r="QQQ176" s="3"/>
      <c r="QQR176" s="3"/>
      <c r="QQS176" s="3"/>
      <c r="QQT176" s="3"/>
      <c r="QQU176" s="3"/>
      <c r="QQV176" s="3"/>
      <c r="QQW176" s="3"/>
      <c r="QQX176" s="3"/>
      <c r="QQY176" s="3"/>
      <c r="QQZ176" s="3"/>
      <c r="QRA176" s="3"/>
      <c r="QRB176" s="3"/>
      <c r="QRC176" s="3"/>
      <c r="QRD176" s="3"/>
      <c r="QRE176" s="3"/>
      <c r="QRF176" s="3"/>
      <c r="QRG176" s="3"/>
      <c r="QRH176" s="3"/>
      <c r="QRI176" s="3"/>
      <c r="QRJ176" s="3"/>
      <c r="QRK176" s="3"/>
      <c r="QRL176" s="3"/>
      <c r="QRM176" s="3"/>
      <c r="QRN176" s="3"/>
      <c r="QRO176" s="3"/>
      <c r="QRP176" s="3"/>
      <c r="QRQ176" s="3"/>
      <c r="QRR176" s="3"/>
      <c r="QRS176" s="3"/>
      <c r="QRT176" s="3"/>
      <c r="QRU176" s="3"/>
      <c r="QRV176" s="3"/>
      <c r="QRW176" s="3"/>
      <c r="QRX176" s="3"/>
      <c r="QRY176" s="3"/>
      <c r="QRZ176" s="3"/>
      <c r="QSA176" s="3"/>
      <c r="QSB176" s="3"/>
      <c r="QSC176" s="3"/>
      <c r="QSD176" s="3"/>
      <c r="QSE176" s="3"/>
      <c r="QSF176" s="3"/>
      <c r="QSG176" s="3"/>
      <c r="QSH176" s="3"/>
      <c r="QSI176" s="3"/>
      <c r="QSJ176" s="3"/>
      <c r="QSK176" s="3"/>
      <c r="QSL176" s="3"/>
      <c r="QSM176" s="3"/>
      <c r="QSN176" s="3"/>
      <c r="QSO176" s="3"/>
      <c r="QSP176" s="3"/>
      <c r="QSQ176" s="3"/>
      <c r="QSR176" s="3"/>
      <c r="QSS176" s="3"/>
      <c r="QST176" s="3"/>
      <c r="QSU176" s="3"/>
      <c r="QSV176" s="3"/>
      <c r="QSW176" s="3"/>
      <c r="QSX176" s="3"/>
      <c r="QSY176" s="3"/>
      <c r="QSZ176" s="3"/>
      <c r="QTA176" s="3"/>
      <c r="QTB176" s="3"/>
      <c r="QTC176" s="3"/>
      <c r="QTD176" s="3"/>
      <c r="QTE176" s="3"/>
      <c r="QTF176" s="3"/>
      <c r="QTG176" s="3"/>
      <c r="QTH176" s="3"/>
      <c r="QTI176" s="3"/>
      <c r="QTJ176" s="3"/>
      <c r="QTK176" s="3"/>
      <c r="QTL176" s="3"/>
      <c r="QTM176" s="3"/>
      <c r="QTN176" s="3"/>
      <c r="QTO176" s="3"/>
      <c r="QTP176" s="3"/>
      <c r="QTQ176" s="3"/>
      <c r="QTR176" s="3"/>
      <c r="QTS176" s="3"/>
      <c r="QTT176" s="3"/>
      <c r="QTU176" s="3"/>
      <c r="QTV176" s="3"/>
      <c r="QTW176" s="3"/>
      <c r="QTX176" s="3"/>
      <c r="QTY176" s="3"/>
      <c r="QTZ176" s="3"/>
      <c r="QUA176" s="3"/>
      <c r="QUB176" s="3"/>
      <c r="QUC176" s="3"/>
      <c r="QUD176" s="3"/>
      <c r="QUE176" s="3"/>
      <c r="QUF176" s="3"/>
      <c r="QUG176" s="3"/>
      <c r="QUH176" s="3"/>
      <c r="QUI176" s="3"/>
      <c r="QUJ176" s="3"/>
      <c r="QUK176" s="3"/>
      <c r="QUL176" s="3"/>
      <c r="QUM176" s="3"/>
      <c r="QUN176" s="3"/>
      <c r="QUO176" s="3"/>
      <c r="QUP176" s="3"/>
      <c r="QUQ176" s="3"/>
      <c r="QUR176" s="3"/>
      <c r="QUS176" s="3"/>
      <c r="QUT176" s="3"/>
      <c r="QUU176" s="3"/>
      <c r="QUV176" s="3"/>
      <c r="QUW176" s="3"/>
      <c r="QUX176" s="3"/>
      <c r="QUY176" s="3"/>
      <c r="QUZ176" s="3"/>
      <c r="QVA176" s="3"/>
      <c r="QVB176" s="3"/>
      <c r="QVC176" s="3"/>
      <c r="QVD176" s="3"/>
      <c r="QVE176" s="3"/>
      <c r="QVF176" s="3"/>
      <c r="QVG176" s="3"/>
      <c r="QVH176" s="3"/>
      <c r="QVI176" s="3"/>
      <c r="QVJ176" s="3"/>
      <c r="QVK176" s="3"/>
      <c r="QVL176" s="3"/>
      <c r="QVM176" s="3"/>
      <c r="QVN176" s="3"/>
      <c r="QVO176" s="3"/>
      <c r="QVP176" s="3"/>
      <c r="QVQ176" s="3"/>
      <c r="QVR176" s="3"/>
      <c r="QVS176" s="3"/>
      <c r="QVT176" s="3"/>
      <c r="QVU176" s="3"/>
      <c r="QVV176" s="3"/>
      <c r="QVW176" s="3"/>
      <c r="QVX176" s="3"/>
      <c r="QVY176" s="3"/>
      <c r="QVZ176" s="3"/>
      <c r="QWA176" s="3"/>
      <c r="QWB176" s="3"/>
      <c r="QWC176" s="3"/>
      <c r="QWD176" s="3"/>
      <c r="QWE176" s="3"/>
      <c r="QWF176" s="3"/>
      <c r="QWG176" s="3"/>
      <c r="QWH176" s="3"/>
      <c r="QWI176" s="3"/>
      <c r="QWJ176" s="3"/>
      <c r="QWK176" s="3"/>
      <c r="QWL176" s="3"/>
      <c r="QWM176" s="3"/>
      <c r="QWN176" s="3"/>
      <c r="QWO176" s="3"/>
      <c r="QWP176" s="3"/>
      <c r="QWQ176" s="3"/>
      <c r="QWR176" s="3"/>
      <c r="QWS176" s="3"/>
      <c r="QWT176" s="3"/>
      <c r="QWU176" s="3"/>
      <c r="QWV176" s="3"/>
      <c r="QWW176" s="3"/>
      <c r="QWX176" s="3"/>
      <c r="QWY176" s="3"/>
      <c r="QWZ176" s="3"/>
      <c r="QXA176" s="3"/>
      <c r="QXB176" s="3"/>
      <c r="QXC176" s="3"/>
      <c r="QXD176" s="3"/>
      <c r="QXE176" s="3"/>
      <c r="QXF176" s="3"/>
      <c r="QXG176" s="3"/>
      <c r="QXH176" s="3"/>
      <c r="QXI176" s="3"/>
      <c r="QXJ176" s="3"/>
      <c r="QXK176" s="3"/>
      <c r="QXL176" s="3"/>
      <c r="QXM176" s="3"/>
      <c r="QXN176" s="3"/>
      <c r="QXO176" s="3"/>
      <c r="QXP176" s="3"/>
      <c r="QXQ176" s="3"/>
      <c r="QXR176" s="3"/>
      <c r="QXS176" s="3"/>
      <c r="QXT176" s="3"/>
      <c r="QXU176" s="3"/>
      <c r="QXV176" s="3"/>
      <c r="QXW176" s="3"/>
      <c r="QXX176" s="3"/>
      <c r="QXY176" s="3"/>
      <c r="QXZ176" s="3"/>
      <c r="QYA176" s="3"/>
      <c r="QYB176" s="3"/>
      <c r="QYC176" s="3"/>
      <c r="QYD176" s="3"/>
      <c r="QYE176" s="3"/>
      <c r="QYF176" s="3"/>
      <c r="QYG176" s="3"/>
      <c r="QYH176" s="3"/>
      <c r="QYI176" s="3"/>
      <c r="QYJ176" s="3"/>
      <c r="QYK176" s="3"/>
      <c r="QYL176" s="3"/>
      <c r="QYM176" s="3"/>
      <c r="QYN176" s="3"/>
      <c r="QYO176" s="3"/>
      <c r="QYP176" s="3"/>
      <c r="QYQ176" s="3"/>
      <c r="QYR176" s="3"/>
      <c r="QYS176" s="3"/>
      <c r="QYT176" s="3"/>
      <c r="QYU176" s="3"/>
      <c r="QYV176" s="3"/>
      <c r="QYW176" s="3"/>
      <c r="QYX176" s="3"/>
      <c r="QYY176" s="3"/>
      <c r="QYZ176" s="3"/>
      <c r="QZA176" s="3"/>
      <c r="QZB176" s="3"/>
      <c r="QZC176" s="3"/>
      <c r="QZD176" s="3"/>
      <c r="QZE176" s="3"/>
      <c r="QZF176" s="3"/>
      <c r="QZG176" s="3"/>
      <c r="QZH176" s="3"/>
      <c r="QZI176" s="3"/>
      <c r="QZJ176" s="3"/>
      <c r="QZK176" s="3"/>
      <c r="QZL176" s="3"/>
      <c r="QZM176" s="3"/>
      <c r="QZN176" s="3"/>
      <c r="QZO176" s="3"/>
      <c r="QZP176" s="3"/>
      <c r="QZQ176" s="3"/>
      <c r="QZR176" s="3"/>
      <c r="QZS176" s="3"/>
      <c r="QZT176" s="3"/>
      <c r="QZU176" s="3"/>
      <c r="QZV176" s="3"/>
      <c r="QZW176" s="3"/>
      <c r="QZX176" s="3"/>
      <c r="QZY176" s="3"/>
      <c r="QZZ176" s="3"/>
      <c r="RAA176" s="3"/>
      <c r="RAB176" s="3"/>
      <c r="RAC176" s="3"/>
      <c r="RAD176" s="3"/>
      <c r="RAE176" s="3"/>
      <c r="RAF176" s="3"/>
      <c r="RAG176" s="3"/>
      <c r="RAH176" s="3"/>
      <c r="RAI176" s="3"/>
      <c r="RAJ176" s="3"/>
      <c r="RAK176" s="3"/>
      <c r="RAL176" s="3"/>
      <c r="RAM176" s="3"/>
      <c r="RAN176" s="3"/>
      <c r="RAO176" s="3"/>
      <c r="RAP176" s="3"/>
      <c r="RAQ176" s="3"/>
      <c r="RAR176" s="3"/>
      <c r="RAS176" s="3"/>
      <c r="RAT176" s="3"/>
      <c r="RAU176" s="3"/>
      <c r="RAV176" s="3"/>
      <c r="RAW176" s="3"/>
      <c r="RAX176" s="3"/>
      <c r="RAY176" s="3"/>
      <c r="RAZ176" s="3"/>
      <c r="RBA176" s="3"/>
      <c r="RBB176" s="3"/>
      <c r="RBC176" s="3"/>
      <c r="RBD176" s="3"/>
      <c r="RBE176" s="3"/>
      <c r="RBF176" s="3"/>
      <c r="RBG176" s="3"/>
      <c r="RBH176" s="3"/>
      <c r="RBI176" s="3"/>
      <c r="RBJ176" s="3"/>
      <c r="RBK176" s="3"/>
      <c r="RBL176" s="3"/>
      <c r="RBM176" s="3"/>
      <c r="RBN176" s="3"/>
      <c r="RBO176" s="3"/>
      <c r="RBP176" s="3"/>
      <c r="RBQ176" s="3"/>
      <c r="RBR176" s="3"/>
      <c r="RBS176" s="3"/>
      <c r="RBT176" s="3"/>
      <c r="RBU176" s="3"/>
      <c r="RBV176" s="3"/>
      <c r="RBW176" s="3"/>
      <c r="RBX176" s="3"/>
      <c r="RBY176" s="3"/>
      <c r="RBZ176" s="3"/>
      <c r="RCA176" s="3"/>
      <c r="RCB176" s="3"/>
      <c r="RCC176" s="3"/>
      <c r="RCD176" s="3"/>
      <c r="RCE176" s="3"/>
      <c r="RCF176" s="3"/>
      <c r="RCG176" s="3"/>
      <c r="RCH176" s="3"/>
      <c r="RCI176" s="3"/>
      <c r="RCJ176" s="3"/>
      <c r="RCK176" s="3"/>
      <c r="RCL176" s="3"/>
      <c r="RCM176" s="3"/>
      <c r="RCN176" s="3"/>
      <c r="RCO176" s="3"/>
      <c r="RCP176" s="3"/>
      <c r="RCQ176" s="3"/>
      <c r="RCR176" s="3"/>
      <c r="RCS176" s="3"/>
      <c r="RCT176" s="3"/>
      <c r="RCU176" s="3"/>
      <c r="RCV176" s="3"/>
      <c r="RCW176" s="3"/>
      <c r="RCX176" s="3"/>
      <c r="RCY176" s="3"/>
      <c r="RCZ176" s="3"/>
      <c r="RDA176" s="3"/>
      <c r="RDB176" s="3"/>
      <c r="RDC176" s="3"/>
      <c r="RDD176" s="3"/>
      <c r="RDE176" s="3"/>
      <c r="RDF176" s="3"/>
      <c r="RDG176" s="3"/>
      <c r="RDH176" s="3"/>
      <c r="RDI176" s="3"/>
      <c r="RDJ176" s="3"/>
      <c r="RDK176" s="3"/>
      <c r="RDL176" s="3"/>
      <c r="RDM176" s="3"/>
      <c r="RDN176" s="3"/>
      <c r="RDO176" s="3"/>
      <c r="RDP176" s="3"/>
      <c r="RDQ176" s="3"/>
      <c r="RDR176" s="3"/>
      <c r="RDS176" s="3"/>
      <c r="RDT176" s="3"/>
      <c r="RDU176" s="3"/>
      <c r="RDV176" s="3"/>
      <c r="RDW176" s="3"/>
      <c r="RDX176" s="3"/>
      <c r="RDY176" s="3"/>
      <c r="RDZ176" s="3"/>
      <c r="REA176" s="3"/>
      <c r="REB176" s="3"/>
      <c r="REC176" s="3"/>
      <c r="RED176" s="3"/>
      <c r="REE176" s="3"/>
      <c r="REF176" s="3"/>
      <c r="REG176" s="3"/>
      <c r="REH176" s="3"/>
      <c r="REI176" s="3"/>
      <c r="REJ176" s="3"/>
      <c r="REK176" s="3"/>
      <c r="REL176" s="3"/>
      <c r="REM176" s="3"/>
      <c r="REN176" s="3"/>
      <c r="REO176" s="3"/>
      <c r="REP176" s="3"/>
      <c r="REQ176" s="3"/>
      <c r="RER176" s="3"/>
      <c r="RES176" s="3"/>
      <c r="RET176" s="3"/>
      <c r="REU176" s="3"/>
      <c r="REV176" s="3"/>
      <c r="REW176" s="3"/>
      <c r="REX176" s="3"/>
      <c r="REY176" s="3"/>
      <c r="REZ176" s="3"/>
      <c r="RFA176" s="3"/>
      <c r="RFB176" s="3"/>
      <c r="RFC176" s="3"/>
      <c r="RFD176" s="3"/>
      <c r="RFE176" s="3"/>
      <c r="RFF176" s="3"/>
      <c r="RFG176" s="3"/>
      <c r="RFH176" s="3"/>
      <c r="RFI176" s="3"/>
      <c r="RFJ176" s="3"/>
      <c r="RFK176" s="3"/>
      <c r="RFL176" s="3"/>
      <c r="RFM176" s="3"/>
      <c r="RFN176" s="3"/>
      <c r="RFO176" s="3"/>
      <c r="RFP176" s="3"/>
      <c r="RFQ176" s="3"/>
      <c r="RFR176" s="3"/>
      <c r="RFS176" s="3"/>
      <c r="RFT176" s="3"/>
      <c r="RFU176" s="3"/>
      <c r="RFV176" s="3"/>
      <c r="RFW176" s="3"/>
      <c r="RFX176" s="3"/>
      <c r="RFY176" s="3"/>
      <c r="RFZ176" s="3"/>
      <c r="RGA176" s="3"/>
      <c r="RGB176" s="3"/>
      <c r="RGC176" s="3"/>
      <c r="RGD176" s="3"/>
      <c r="RGE176" s="3"/>
      <c r="RGF176" s="3"/>
      <c r="RGG176" s="3"/>
      <c r="RGH176" s="3"/>
      <c r="RGI176" s="3"/>
      <c r="RGJ176" s="3"/>
      <c r="RGK176" s="3"/>
      <c r="RGL176" s="3"/>
      <c r="RGM176" s="3"/>
      <c r="RGN176" s="3"/>
      <c r="RGO176" s="3"/>
      <c r="RGP176" s="3"/>
      <c r="RGQ176" s="3"/>
      <c r="RGR176" s="3"/>
      <c r="RGS176" s="3"/>
      <c r="RGT176" s="3"/>
      <c r="RGU176" s="3"/>
      <c r="RGV176" s="3"/>
      <c r="RGW176" s="3"/>
      <c r="RGX176" s="3"/>
      <c r="RGY176" s="3"/>
      <c r="RGZ176" s="3"/>
      <c r="RHA176" s="3"/>
      <c r="RHB176" s="3"/>
      <c r="RHC176" s="3"/>
      <c r="RHD176" s="3"/>
      <c r="RHE176" s="3"/>
      <c r="RHF176" s="3"/>
      <c r="RHG176" s="3"/>
      <c r="RHH176" s="3"/>
      <c r="RHI176" s="3"/>
      <c r="RHJ176" s="3"/>
      <c r="RHK176" s="3"/>
      <c r="RHL176" s="3"/>
      <c r="RHM176" s="3"/>
      <c r="RHN176" s="3"/>
      <c r="RHO176" s="3"/>
      <c r="RHP176" s="3"/>
      <c r="RHQ176" s="3"/>
      <c r="RHR176" s="3"/>
      <c r="RHS176" s="3"/>
      <c r="RHT176" s="3"/>
      <c r="RHU176" s="3"/>
      <c r="RHV176" s="3"/>
      <c r="RHW176" s="3"/>
      <c r="RHX176" s="3"/>
      <c r="RHY176" s="3"/>
      <c r="RHZ176" s="3"/>
      <c r="RIA176" s="3"/>
      <c r="RIB176" s="3"/>
      <c r="RIC176" s="3"/>
      <c r="RID176" s="3"/>
      <c r="RIE176" s="3"/>
      <c r="RIF176" s="3"/>
      <c r="RIG176" s="3"/>
      <c r="RIH176" s="3"/>
      <c r="RII176" s="3"/>
      <c r="RIJ176" s="3"/>
      <c r="RIK176" s="3"/>
      <c r="RIL176" s="3"/>
      <c r="RIM176" s="3"/>
      <c r="RIN176" s="3"/>
      <c r="RIO176" s="3"/>
      <c r="RIP176" s="3"/>
      <c r="RIQ176" s="3"/>
      <c r="RIR176" s="3"/>
      <c r="RIS176" s="3"/>
      <c r="RIT176" s="3"/>
      <c r="RIU176" s="3"/>
      <c r="RIV176" s="3"/>
      <c r="RIW176" s="3"/>
      <c r="RIX176" s="3"/>
      <c r="RIY176" s="3"/>
      <c r="RIZ176" s="3"/>
      <c r="RJA176" s="3"/>
      <c r="RJB176" s="3"/>
      <c r="RJC176" s="3"/>
      <c r="RJD176" s="3"/>
      <c r="RJE176" s="3"/>
      <c r="RJF176" s="3"/>
      <c r="RJG176" s="3"/>
      <c r="RJH176" s="3"/>
      <c r="RJI176" s="3"/>
      <c r="RJJ176" s="3"/>
      <c r="RJK176" s="3"/>
      <c r="RJL176" s="3"/>
      <c r="RJM176" s="3"/>
      <c r="RJN176" s="3"/>
      <c r="RJO176" s="3"/>
      <c r="RJP176" s="3"/>
      <c r="RJQ176" s="3"/>
      <c r="RJR176" s="3"/>
      <c r="RJS176" s="3"/>
      <c r="RJT176" s="3"/>
      <c r="RJU176" s="3"/>
      <c r="RJV176" s="3"/>
      <c r="RJW176" s="3"/>
      <c r="RJX176" s="3"/>
      <c r="RJY176" s="3"/>
      <c r="RJZ176" s="3"/>
      <c r="RKA176" s="3"/>
      <c r="RKB176" s="3"/>
      <c r="RKC176" s="3"/>
      <c r="RKD176" s="3"/>
      <c r="RKE176" s="3"/>
      <c r="RKF176" s="3"/>
      <c r="RKG176" s="3"/>
      <c r="RKH176" s="3"/>
      <c r="RKI176" s="3"/>
      <c r="RKJ176" s="3"/>
      <c r="RKK176" s="3"/>
      <c r="RKL176" s="3"/>
      <c r="RKM176" s="3"/>
      <c r="RKN176" s="3"/>
      <c r="RKO176" s="3"/>
      <c r="RKP176" s="3"/>
      <c r="RKQ176" s="3"/>
      <c r="RKR176" s="3"/>
      <c r="RKS176" s="3"/>
      <c r="RKT176" s="3"/>
      <c r="RKU176" s="3"/>
      <c r="RKV176" s="3"/>
      <c r="RKW176" s="3"/>
      <c r="RKX176" s="3"/>
      <c r="RKY176" s="3"/>
      <c r="RKZ176" s="3"/>
      <c r="RLA176" s="3"/>
      <c r="RLB176" s="3"/>
      <c r="RLC176" s="3"/>
      <c r="RLD176" s="3"/>
      <c r="RLE176" s="3"/>
      <c r="RLF176" s="3"/>
      <c r="RLG176" s="3"/>
      <c r="RLH176" s="3"/>
      <c r="RLI176" s="3"/>
      <c r="RLJ176" s="3"/>
      <c r="RLK176" s="3"/>
      <c r="RLL176" s="3"/>
      <c r="RLM176" s="3"/>
      <c r="RLN176" s="3"/>
      <c r="RLO176" s="3"/>
      <c r="RLP176" s="3"/>
      <c r="RLQ176" s="3"/>
      <c r="RLR176" s="3"/>
      <c r="RLS176" s="3"/>
      <c r="RLT176" s="3"/>
      <c r="RLU176" s="3"/>
      <c r="RLV176" s="3"/>
      <c r="RLW176" s="3"/>
      <c r="RLX176" s="3"/>
      <c r="RLY176" s="3"/>
      <c r="RLZ176" s="3"/>
      <c r="RMA176" s="3"/>
      <c r="RMB176" s="3"/>
      <c r="RMC176" s="3"/>
      <c r="RMD176" s="3"/>
      <c r="RME176" s="3"/>
      <c r="RMF176" s="3"/>
      <c r="RMG176" s="3"/>
      <c r="RMH176" s="3"/>
      <c r="RMI176" s="3"/>
      <c r="RMJ176" s="3"/>
      <c r="RMK176" s="3"/>
      <c r="RML176" s="3"/>
      <c r="RMM176" s="3"/>
      <c r="RMN176" s="3"/>
      <c r="RMO176" s="3"/>
      <c r="RMP176" s="3"/>
      <c r="RMQ176" s="3"/>
      <c r="RMR176" s="3"/>
      <c r="RMS176" s="3"/>
      <c r="RMT176" s="3"/>
      <c r="RMU176" s="3"/>
      <c r="RMV176" s="3"/>
      <c r="RMW176" s="3"/>
      <c r="RMX176" s="3"/>
      <c r="RMY176" s="3"/>
      <c r="RMZ176" s="3"/>
      <c r="RNA176" s="3"/>
      <c r="RNB176" s="3"/>
      <c r="RNC176" s="3"/>
      <c r="RND176" s="3"/>
      <c r="RNE176" s="3"/>
      <c r="RNF176" s="3"/>
      <c r="RNG176" s="3"/>
      <c r="RNH176" s="3"/>
      <c r="RNI176" s="3"/>
      <c r="RNJ176" s="3"/>
      <c r="RNK176" s="3"/>
      <c r="RNL176" s="3"/>
      <c r="RNM176" s="3"/>
      <c r="RNN176" s="3"/>
      <c r="RNO176" s="3"/>
      <c r="RNP176" s="3"/>
      <c r="RNQ176" s="3"/>
      <c r="RNR176" s="3"/>
      <c r="RNS176" s="3"/>
      <c r="RNT176" s="3"/>
      <c r="RNU176" s="3"/>
      <c r="RNV176" s="3"/>
      <c r="RNW176" s="3"/>
      <c r="RNX176" s="3"/>
      <c r="RNY176" s="3"/>
      <c r="RNZ176" s="3"/>
      <c r="ROA176" s="3"/>
      <c r="ROB176" s="3"/>
      <c r="ROC176" s="3"/>
      <c r="ROD176" s="3"/>
      <c r="ROE176" s="3"/>
      <c r="ROF176" s="3"/>
      <c r="ROG176" s="3"/>
      <c r="ROH176" s="3"/>
      <c r="ROI176" s="3"/>
      <c r="ROJ176" s="3"/>
      <c r="ROK176" s="3"/>
      <c r="ROL176" s="3"/>
      <c r="ROM176" s="3"/>
      <c r="RON176" s="3"/>
      <c r="ROO176" s="3"/>
      <c r="ROP176" s="3"/>
      <c r="ROQ176" s="3"/>
      <c r="ROR176" s="3"/>
      <c r="ROS176" s="3"/>
      <c r="ROT176" s="3"/>
      <c r="ROU176" s="3"/>
      <c r="ROV176" s="3"/>
      <c r="ROW176" s="3"/>
      <c r="ROX176" s="3"/>
      <c r="ROY176" s="3"/>
      <c r="ROZ176" s="3"/>
      <c r="RPA176" s="3"/>
      <c r="RPB176" s="3"/>
      <c r="RPC176" s="3"/>
      <c r="RPD176" s="3"/>
      <c r="RPE176" s="3"/>
      <c r="RPF176" s="3"/>
      <c r="RPG176" s="3"/>
      <c r="RPH176" s="3"/>
      <c r="RPI176" s="3"/>
      <c r="RPJ176" s="3"/>
      <c r="RPK176" s="3"/>
      <c r="RPL176" s="3"/>
      <c r="RPM176" s="3"/>
      <c r="RPN176" s="3"/>
      <c r="RPO176" s="3"/>
      <c r="RPP176" s="3"/>
      <c r="RPQ176" s="3"/>
      <c r="RPR176" s="3"/>
      <c r="RPS176" s="3"/>
      <c r="RPT176" s="3"/>
      <c r="RPU176" s="3"/>
      <c r="RPV176" s="3"/>
      <c r="RPW176" s="3"/>
      <c r="RPX176" s="3"/>
      <c r="RPY176" s="3"/>
      <c r="RPZ176" s="3"/>
      <c r="RQA176" s="3"/>
      <c r="RQB176" s="3"/>
      <c r="RQC176" s="3"/>
      <c r="RQD176" s="3"/>
      <c r="RQE176" s="3"/>
      <c r="RQF176" s="3"/>
      <c r="RQG176" s="3"/>
      <c r="RQH176" s="3"/>
      <c r="RQI176" s="3"/>
      <c r="RQJ176" s="3"/>
      <c r="RQK176" s="3"/>
      <c r="RQL176" s="3"/>
      <c r="RQM176" s="3"/>
      <c r="RQN176" s="3"/>
      <c r="RQO176" s="3"/>
      <c r="RQP176" s="3"/>
      <c r="RQQ176" s="3"/>
      <c r="RQR176" s="3"/>
      <c r="RQS176" s="3"/>
      <c r="RQT176" s="3"/>
      <c r="RQU176" s="3"/>
      <c r="RQV176" s="3"/>
      <c r="RQW176" s="3"/>
      <c r="RQX176" s="3"/>
      <c r="RQY176" s="3"/>
      <c r="RQZ176" s="3"/>
      <c r="RRA176" s="3"/>
      <c r="RRB176" s="3"/>
      <c r="RRC176" s="3"/>
      <c r="RRD176" s="3"/>
      <c r="RRE176" s="3"/>
      <c r="RRF176" s="3"/>
      <c r="RRG176" s="3"/>
      <c r="RRH176" s="3"/>
      <c r="RRI176" s="3"/>
      <c r="RRJ176" s="3"/>
      <c r="RRK176" s="3"/>
      <c r="RRL176" s="3"/>
      <c r="RRM176" s="3"/>
      <c r="RRN176" s="3"/>
      <c r="RRO176" s="3"/>
      <c r="RRP176" s="3"/>
      <c r="RRQ176" s="3"/>
      <c r="RRR176" s="3"/>
      <c r="RRS176" s="3"/>
      <c r="RRT176" s="3"/>
      <c r="RRU176" s="3"/>
      <c r="RRV176" s="3"/>
      <c r="RRW176" s="3"/>
      <c r="RRX176" s="3"/>
      <c r="RRY176" s="3"/>
      <c r="RRZ176" s="3"/>
      <c r="RSA176" s="3"/>
      <c r="RSB176" s="3"/>
      <c r="RSC176" s="3"/>
      <c r="RSD176" s="3"/>
      <c r="RSE176" s="3"/>
      <c r="RSF176" s="3"/>
      <c r="RSG176" s="3"/>
      <c r="RSH176" s="3"/>
      <c r="RSI176" s="3"/>
      <c r="RSJ176" s="3"/>
      <c r="RSK176" s="3"/>
      <c r="RSL176" s="3"/>
      <c r="RSM176" s="3"/>
      <c r="RSN176" s="3"/>
      <c r="RSO176" s="3"/>
      <c r="RSP176" s="3"/>
      <c r="RSQ176" s="3"/>
      <c r="RSR176" s="3"/>
      <c r="RSS176" s="3"/>
      <c r="RST176" s="3"/>
      <c r="RSU176" s="3"/>
      <c r="RSV176" s="3"/>
      <c r="RSW176" s="3"/>
      <c r="RSX176" s="3"/>
      <c r="RSY176" s="3"/>
      <c r="RSZ176" s="3"/>
      <c r="RTA176" s="3"/>
      <c r="RTB176" s="3"/>
      <c r="RTC176" s="3"/>
      <c r="RTD176" s="3"/>
      <c r="RTE176" s="3"/>
      <c r="RTF176" s="3"/>
      <c r="RTG176" s="3"/>
      <c r="RTH176" s="3"/>
      <c r="RTI176" s="3"/>
      <c r="RTJ176" s="3"/>
      <c r="RTK176" s="3"/>
      <c r="RTL176" s="3"/>
      <c r="RTM176" s="3"/>
      <c r="RTN176" s="3"/>
      <c r="RTO176" s="3"/>
      <c r="RTP176" s="3"/>
      <c r="RTQ176" s="3"/>
      <c r="RTR176" s="3"/>
      <c r="RTS176" s="3"/>
      <c r="RTT176" s="3"/>
      <c r="RTU176" s="3"/>
      <c r="RTV176" s="3"/>
      <c r="RTW176" s="3"/>
      <c r="RTX176" s="3"/>
      <c r="RTY176" s="3"/>
      <c r="RTZ176" s="3"/>
      <c r="RUA176" s="3"/>
      <c r="RUB176" s="3"/>
      <c r="RUC176" s="3"/>
      <c r="RUD176" s="3"/>
      <c r="RUE176" s="3"/>
      <c r="RUF176" s="3"/>
      <c r="RUG176" s="3"/>
      <c r="RUH176" s="3"/>
      <c r="RUI176" s="3"/>
      <c r="RUJ176" s="3"/>
      <c r="RUK176" s="3"/>
      <c r="RUL176" s="3"/>
      <c r="RUM176" s="3"/>
      <c r="RUN176" s="3"/>
      <c r="RUO176" s="3"/>
      <c r="RUP176" s="3"/>
      <c r="RUQ176" s="3"/>
      <c r="RUR176" s="3"/>
      <c r="RUS176" s="3"/>
      <c r="RUT176" s="3"/>
      <c r="RUU176" s="3"/>
      <c r="RUV176" s="3"/>
      <c r="RUW176" s="3"/>
      <c r="RUX176" s="3"/>
      <c r="RUY176" s="3"/>
      <c r="RUZ176" s="3"/>
      <c r="RVA176" s="3"/>
      <c r="RVB176" s="3"/>
      <c r="RVC176" s="3"/>
      <c r="RVD176" s="3"/>
      <c r="RVE176" s="3"/>
      <c r="RVF176" s="3"/>
      <c r="RVG176" s="3"/>
      <c r="RVH176" s="3"/>
      <c r="RVI176" s="3"/>
      <c r="RVJ176" s="3"/>
      <c r="RVK176" s="3"/>
      <c r="RVL176" s="3"/>
      <c r="RVM176" s="3"/>
      <c r="RVN176" s="3"/>
      <c r="RVO176" s="3"/>
      <c r="RVP176" s="3"/>
      <c r="RVQ176" s="3"/>
      <c r="RVR176" s="3"/>
      <c r="RVS176" s="3"/>
      <c r="RVT176" s="3"/>
      <c r="RVU176" s="3"/>
      <c r="RVV176" s="3"/>
      <c r="RVW176" s="3"/>
      <c r="RVX176" s="3"/>
      <c r="RVY176" s="3"/>
      <c r="RVZ176" s="3"/>
      <c r="RWA176" s="3"/>
      <c r="RWB176" s="3"/>
      <c r="RWC176" s="3"/>
      <c r="RWD176" s="3"/>
      <c r="RWE176" s="3"/>
      <c r="RWF176" s="3"/>
      <c r="RWG176" s="3"/>
      <c r="RWH176" s="3"/>
      <c r="RWI176" s="3"/>
      <c r="RWJ176" s="3"/>
      <c r="RWK176" s="3"/>
      <c r="RWL176" s="3"/>
      <c r="RWM176" s="3"/>
      <c r="RWN176" s="3"/>
      <c r="RWO176" s="3"/>
      <c r="RWP176" s="3"/>
      <c r="RWQ176" s="3"/>
      <c r="RWR176" s="3"/>
      <c r="RWS176" s="3"/>
      <c r="RWT176" s="3"/>
      <c r="RWU176" s="3"/>
      <c r="RWV176" s="3"/>
      <c r="RWW176" s="3"/>
      <c r="RWX176" s="3"/>
      <c r="RWY176" s="3"/>
      <c r="RWZ176" s="3"/>
      <c r="RXA176" s="3"/>
      <c r="RXB176" s="3"/>
      <c r="RXC176" s="3"/>
      <c r="RXD176" s="3"/>
      <c r="RXE176" s="3"/>
      <c r="RXF176" s="3"/>
      <c r="RXG176" s="3"/>
      <c r="RXH176" s="3"/>
      <c r="RXI176" s="3"/>
      <c r="RXJ176" s="3"/>
      <c r="RXK176" s="3"/>
      <c r="RXL176" s="3"/>
      <c r="RXM176" s="3"/>
      <c r="RXN176" s="3"/>
      <c r="RXO176" s="3"/>
      <c r="RXP176" s="3"/>
      <c r="RXQ176" s="3"/>
      <c r="RXR176" s="3"/>
      <c r="RXS176" s="3"/>
      <c r="RXT176" s="3"/>
      <c r="RXU176" s="3"/>
      <c r="RXV176" s="3"/>
      <c r="RXW176" s="3"/>
      <c r="RXX176" s="3"/>
      <c r="RXY176" s="3"/>
      <c r="RXZ176" s="3"/>
      <c r="RYA176" s="3"/>
      <c r="RYB176" s="3"/>
      <c r="RYC176" s="3"/>
      <c r="RYD176" s="3"/>
      <c r="RYE176" s="3"/>
      <c r="RYF176" s="3"/>
      <c r="RYG176" s="3"/>
      <c r="RYH176" s="3"/>
      <c r="RYI176" s="3"/>
      <c r="RYJ176" s="3"/>
      <c r="RYK176" s="3"/>
      <c r="RYL176" s="3"/>
      <c r="RYM176" s="3"/>
      <c r="RYN176" s="3"/>
      <c r="RYO176" s="3"/>
      <c r="RYP176" s="3"/>
      <c r="RYQ176" s="3"/>
      <c r="RYR176" s="3"/>
      <c r="RYS176" s="3"/>
      <c r="RYT176" s="3"/>
      <c r="RYU176" s="3"/>
      <c r="RYV176" s="3"/>
      <c r="RYW176" s="3"/>
      <c r="RYX176" s="3"/>
      <c r="RYY176" s="3"/>
      <c r="RYZ176" s="3"/>
      <c r="RZA176" s="3"/>
      <c r="RZB176" s="3"/>
      <c r="RZC176" s="3"/>
      <c r="RZD176" s="3"/>
      <c r="RZE176" s="3"/>
      <c r="RZF176" s="3"/>
      <c r="RZG176" s="3"/>
      <c r="RZH176" s="3"/>
      <c r="RZI176" s="3"/>
      <c r="RZJ176" s="3"/>
      <c r="RZK176" s="3"/>
      <c r="RZL176" s="3"/>
      <c r="RZM176" s="3"/>
      <c r="RZN176" s="3"/>
      <c r="RZO176" s="3"/>
      <c r="RZP176" s="3"/>
      <c r="RZQ176" s="3"/>
      <c r="RZR176" s="3"/>
      <c r="RZS176" s="3"/>
      <c r="RZT176" s="3"/>
      <c r="RZU176" s="3"/>
      <c r="RZV176" s="3"/>
      <c r="RZW176" s="3"/>
      <c r="RZX176" s="3"/>
      <c r="RZY176" s="3"/>
      <c r="RZZ176" s="3"/>
      <c r="SAA176" s="3"/>
      <c r="SAB176" s="3"/>
      <c r="SAC176" s="3"/>
      <c r="SAD176" s="3"/>
      <c r="SAE176" s="3"/>
      <c r="SAF176" s="3"/>
      <c r="SAG176" s="3"/>
      <c r="SAH176" s="3"/>
      <c r="SAI176" s="3"/>
      <c r="SAJ176" s="3"/>
      <c r="SAK176" s="3"/>
      <c r="SAL176" s="3"/>
      <c r="SAM176" s="3"/>
      <c r="SAN176" s="3"/>
      <c r="SAO176" s="3"/>
      <c r="SAP176" s="3"/>
      <c r="SAQ176" s="3"/>
      <c r="SAR176" s="3"/>
      <c r="SAS176" s="3"/>
      <c r="SAT176" s="3"/>
      <c r="SAU176" s="3"/>
      <c r="SAV176" s="3"/>
      <c r="SAW176" s="3"/>
      <c r="SAX176" s="3"/>
      <c r="SAY176" s="3"/>
      <c r="SAZ176" s="3"/>
      <c r="SBA176" s="3"/>
      <c r="SBB176" s="3"/>
      <c r="SBC176" s="3"/>
      <c r="SBD176" s="3"/>
      <c r="SBE176" s="3"/>
      <c r="SBF176" s="3"/>
      <c r="SBG176" s="3"/>
      <c r="SBH176" s="3"/>
      <c r="SBI176" s="3"/>
      <c r="SBJ176" s="3"/>
      <c r="SBK176" s="3"/>
      <c r="SBL176" s="3"/>
      <c r="SBM176" s="3"/>
      <c r="SBN176" s="3"/>
      <c r="SBO176" s="3"/>
      <c r="SBP176" s="3"/>
      <c r="SBQ176" s="3"/>
      <c r="SBR176" s="3"/>
      <c r="SBS176" s="3"/>
      <c r="SBT176" s="3"/>
      <c r="SBU176" s="3"/>
      <c r="SBV176" s="3"/>
      <c r="SBW176" s="3"/>
      <c r="SBX176" s="3"/>
      <c r="SBY176" s="3"/>
      <c r="SBZ176" s="3"/>
      <c r="SCA176" s="3"/>
      <c r="SCB176" s="3"/>
      <c r="SCC176" s="3"/>
      <c r="SCD176" s="3"/>
      <c r="SCE176" s="3"/>
      <c r="SCF176" s="3"/>
      <c r="SCG176" s="3"/>
      <c r="SCH176" s="3"/>
      <c r="SCI176" s="3"/>
      <c r="SCJ176" s="3"/>
      <c r="SCK176" s="3"/>
      <c r="SCL176" s="3"/>
      <c r="SCM176" s="3"/>
      <c r="SCN176" s="3"/>
      <c r="SCO176" s="3"/>
      <c r="SCP176" s="3"/>
      <c r="SCQ176" s="3"/>
      <c r="SCR176" s="3"/>
      <c r="SCS176" s="3"/>
      <c r="SCT176" s="3"/>
      <c r="SCU176" s="3"/>
      <c r="SCV176" s="3"/>
      <c r="SCW176" s="3"/>
      <c r="SCX176" s="3"/>
      <c r="SCY176" s="3"/>
      <c r="SCZ176" s="3"/>
      <c r="SDA176" s="3"/>
      <c r="SDB176" s="3"/>
      <c r="SDC176" s="3"/>
      <c r="SDD176" s="3"/>
      <c r="SDE176" s="3"/>
      <c r="SDF176" s="3"/>
      <c r="SDG176" s="3"/>
      <c r="SDH176" s="3"/>
      <c r="SDI176" s="3"/>
      <c r="SDJ176" s="3"/>
      <c r="SDK176" s="3"/>
      <c r="SDL176" s="3"/>
      <c r="SDM176" s="3"/>
      <c r="SDN176" s="3"/>
      <c r="SDO176" s="3"/>
      <c r="SDP176" s="3"/>
      <c r="SDQ176" s="3"/>
      <c r="SDR176" s="3"/>
      <c r="SDS176" s="3"/>
      <c r="SDT176" s="3"/>
      <c r="SDU176" s="3"/>
      <c r="SDV176" s="3"/>
      <c r="SDW176" s="3"/>
      <c r="SDX176" s="3"/>
      <c r="SDY176" s="3"/>
      <c r="SDZ176" s="3"/>
      <c r="SEA176" s="3"/>
      <c r="SEB176" s="3"/>
      <c r="SEC176" s="3"/>
      <c r="SED176" s="3"/>
      <c r="SEE176" s="3"/>
      <c r="SEF176" s="3"/>
      <c r="SEG176" s="3"/>
      <c r="SEH176" s="3"/>
      <c r="SEI176" s="3"/>
      <c r="SEJ176" s="3"/>
      <c r="SEK176" s="3"/>
      <c r="SEL176" s="3"/>
      <c r="SEM176" s="3"/>
      <c r="SEN176" s="3"/>
      <c r="SEO176" s="3"/>
      <c r="SEP176" s="3"/>
      <c r="SEQ176" s="3"/>
      <c r="SER176" s="3"/>
      <c r="SES176" s="3"/>
      <c r="SET176" s="3"/>
      <c r="SEU176" s="3"/>
      <c r="SEV176" s="3"/>
      <c r="SEW176" s="3"/>
      <c r="SEX176" s="3"/>
      <c r="SEY176" s="3"/>
      <c r="SEZ176" s="3"/>
      <c r="SFA176" s="3"/>
      <c r="SFB176" s="3"/>
      <c r="SFC176" s="3"/>
      <c r="SFD176" s="3"/>
      <c r="SFE176" s="3"/>
      <c r="SFF176" s="3"/>
      <c r="SFG176" s="3"/>
      <c r="SFH176" s="3"/>
      <c r="SFI176" s="3"/>
      <c r="SFJ176" s="3"/>
      <c r="SFK176" s="3"/>
      <c r="SFL176" s="3"/>
      <c r="SFM176" s="3"/>
      <c r="SFN176" s="3"/>
      <c r="SFO176" s="3"/>
      <c r="SFP176" s="3"/>
      <c r="SFQ176" s="3"/>
      <c r="SFR176" s="3"/>
      <c r="SFS176" s="3"/>
      <c r="SFT176" s="3"/>
      <c r="SFU176" s="3"/>
      <c r="SFV176" s="3"/>
      <c r="SFW176" s="3"/>
      <c r="SFX176" s="3"/>
      <c r="SFY176" s="3"/>
      <c r="SFZ176" s="3"/>
      <c r="SGA176" s="3"/>
      <c r="SGB176" s="3"/>
      <c r="SGC176" s="3"/>
      <c r="SGD176" s="3"/>
      <c r="SGE176" s="3"/>
      <c r="SGF176" s="3"/>
      <c r="SGG176" s="3"/>
      <c r="SGH176" s="3"/>
      <c r="SGI176" s="3"/>
      <c r="SGJ176" s="3"/>
      <c r="SGK176" s="3"/>
      <c r="SGL176" s="3"/>
      <c r="SGM176" s="3"/>
      <c r="SGN176" s="3"/>
      <c r="SGO176" s="3"/>
      <c r="SGP176" s="3"/>
      <c r="SGQ176" s="3"/>
      <c r="SGR176" s="3"/>
      <c r="SGS176" s="3"/>
      <c r="SGT176" s="3"/>
      <c r="SGU176" s="3"/>
      <c r="SGV176" s="3"/>
      <c r="SGW176" s="3"/>
      <c r="SGX176" s="3"/>
      <c r="SGY176" s="3"/>
      <c r="SGZ176" s="3"/>
      <c r="SHA176" s="3"/>
      <c r="SHB176" s="3"/>
      <c r="SHC176" s="3"/>
      <c r="SHD176" s="3"/>
      <c r="SHE176" s="3"/>
      <c r="SHF176" s="3"/>
      <c r="SHG176" s="3"/>
      <c r="SHH176" s="3"/>
      <c r="SHI176" s="3"/>
      <c r="SHJ176" s="3"/>
      <c r="SHK176" s="3"/>
      <c r="SHL176" s="3"/>
      <c r="SHM176" s="3"/>
      <c r="SHN176" s="3"/>
      <c r="SHO176" s="3"/>
      <c r="SHP176" s="3"/>
      <c r="SHQ176" s="3"/>
      <c r="SHR176" s="3"/>
      <c r="SHS176" s="3"/>
      <c r="SHT176" s="3"/>
      <c r="SHU176" s="3"/>
      <c r="SHV176" s="3"/>
      <c r="SHW176" s="3"/>
      <c r="SHX176" s="3"/>
      <c r="SHY176" s="3"/>
      <c r="SHZ176" s="3"/>
      <c r="SIA176" s="3"/>
      <c r="SIB176" s="3"/>
      <c r="SIC176" s="3"/>
      <c r="SID176" s="3"/>
      <c r="SIE176" s="3"/>
      <c r="SIF176" s="3"/>
      <c r="SIG176" s="3"/>
      <c r="SIH176" s="3"/>
      <c r="SII176" s="3"/>
      <c r="SIJ176" s="3"/>
      <c r="SIK176" s="3"/>
      <c r="SIL176" s="3"/>
      <c r="SIM176" s="3"/>
      <c r="SIN176" s="3"/>
      <c r="SIO176" s="3"/>
      <c r="SIP176" s="3"/>
      <c r="SIQ176" s="3"/>
      <c r="SIR176" s="3"/>
      <c r="SIS176" s="3"/>
      <c r="SIT176" s="3"/>
      <c r="SIU176" s="3"/>
      <c r="SIV176" s="3"/>
      <c r="SIW176" s="3"/>
      <c r="SIX176" s="3"/>
      <c r="SIY176" s="3"/>
      <c r="SIZ176" s="3"/>
      <c r="SJA176" s="3"/>
      <c r="SJB176" s="3"/>
      <c r="SJC176" s="3"/>
      <c r="SJD176" s="3"/>
      <c r="SJE176" s="3"/>
      <c r="SJF176" s="3"/>
      <c r="SJG176" s="3"/>
      <c r="SJH176" s="3"/>
      <c r="SJI176" s="3"/>
      <c r="SJJ176" s="3"/>
      <c r="SJK176" s="3"/>
      <c r="SJL176" s="3"/>
      <c r="SJM176" s="3"/>
      <c r="SJN176" s="3"/>
      <c r="SJO176" s="3"/>
      <c r="SJP176" s="3"/>
      <c r="SJQ176" s="3"/>
      <c r="SJR176" s="3"/>
      <c r="SJS176" s="3"/>
      <c r="SJT176" s="3"/>
      <c r="SJU176" s="3"/>
      <c r="SJV176" s="3"/>
      <c r="SJW176" s="3"/>
      <c r="SJX176" s="3"/>
      <c r="SJY176" s="3"/>
      <c r="SJZ176" s="3"/>
      <c r="SKA176" s="3"/>
      <c r="SKB176" s="3"/>
      <c r="SKC176" s="3"/>
      <c r="SKD176" s="3"/>
      <c r="SKE176" s="3"/>
      <c r="SKF176" s="3"/>
      <c r="SKG176" s="3"/>
      <c r="SKH176" s="3"/>
      <c r="SKI176" s="3"/>
      <c r="SKJ176" s="3"/>
      <c r="SKK176" s="3"/>
      <c r="SKL176" s="3"/>
      <c r="SKM176" s="3"/>
      <c r="SKN176" s="3"/>
      <c r="SKO176" s="3"/>
      <c r="SKP176" s="3"/>
      <c r="SKQ176" s="3"/>
      <c r="SKR176" s="3"/>
      <c r="SKS176" s="3"/>
      <c r="SKT176" s="3"/>
      <c r="SKU176" s="3"/>
      <c r="SKV176" s="3"/>
      <c r="SKW176" s="3"/>
      <c r="SKX176" s="3"/>
      <c r="SKY176" s="3"/>
      <c r="SKZ176" s="3"/>
      <c r="SLA176" s="3"/>
      <c r="SLB176" s="3"/>
      <c r="SLC176" s="3"/>
      <c r="SLD176" s="3"/>
      <c r="SLE176" s="3"/>
      <c r="SLF176" s="3"/>
      <c r="SLG176" s="3"/>
      <c r="SLH176" s="3"/>
      <c r="SLI176" s="3"/>
      <c r="SLJ176" s="3"/>
      <c r="SLK176" s="3"/>
      <c r="SLL176" s="3"/>
      <c r="SLM176" s="3"/>
      <c r="SLN176" s="3"/>
      <c r="SLO176" s="3"/>
      <c r="SLP176" s="3"/>
      <c r="SLQ176" s="3"/>
      <c r="SLR176" s="3"/>
      <c r="SLS176" s="3"/>
      <c r="SLT176" s="3"/>
      <c r="SLU176" s="3"/>
      <c r="SLV176" s="3"/>
      <c r="SLW176" s="3"/>
      <c r="SLX176" s="3"/>
      <c r="SLY176" s="3"/>
      <c r="SLZ176" s="3"/>
      <c r="SMA176" s="3"/>
      <c r="SMB176" s="3"/>
      <c r="SMC176" s="3"/>
      <c r="SMD176" s="3"/>
      <c r="SME176" s="3"/>
      <c r="SMF176" s="3"/>
      <c r="SMG176" s="3"/>
      <c r="SMH176" s="3"/>
      <c r="SMI176" s="3"/>
      <c r="SMJ176" s="3"/>
      <c r="SMK176" s="3"/>
      <c r="SML176" s="3"/>
      <c r="SMM176" s="3"/>
      <c r="SMN176" s="3"/>
      <c r="SMO176" s="3"/>
      <c r="SMP176" s="3"/>
      <c r="SMQ176" s="3"/>
      <c r="SMR176" s="3"/>
      <c r="SMS176" s="3"/>
      <c r="SMT176" s="3"/>
      <c r="SMU176" s="3"/>
      <c r="SMV176" s="3"/>
      <c r="SMW176" s="3"/>
      <c r="SMX176" s="3"/>
      <c r="SMY176" s="3"/>
      <c r="SMZ176" s="3"/>
      <c r="SNA176" s="3"/>
      <c r="SNB176" s="3"/>
      <c r="SNC176" s="3"/>
      <c r="SND176" s="3"/>
      <c r="SNE176" s="3"/>
      <c r="SNF176" s="3"/>
      <c r="SNG176" s="3"/>
      <c r="SNH176" s="3"/>
      <c r="SNI176" s="3"/>
      <c r="SNJ176" s="3"/>
      <c r="SNK176" s="3"/>
      <c r="SNL176" s="3"/>
      <c r="SNM176" s="3"/>
      <c r="SNN176" s="3"/>
      <c r="SNO176" s="3"/>
      <c r="SNP176" s="3"/>
      <c r="SNQ176" s="3"/>
      <c r="SNR176" s="3"/>
      <c r="SNS176" s="3"/>
      <c r="SNT176" s="3"/>
      <c r="SNU176" s="3"/>
      <c r="SNV176" s="3"/>
      <c r="SNW176" s="3"/>
      <c r="SNX176" s="3"/>
      <c r="SNY176" s="3"/>
      <c r="SNZ176" s="3"/>
      <c r="SOA176" s="3"/>
      <c r="SOB176" s="3"/>
      <c r="SOC176" s="3"/>
      <c r="SOD176" s="3"/>
      <c r="SOE176" s="3"/>
      <c r="SOF176" s="3"/>
      <c r="SOG176" s="3"/>
      <c r="SOH176" s="3"/>
      <c r="SOI176" s="3"/>
      <c r="SOJ176" s="3"/>
      <c r="SOK176" s="3"/>
      <c r="SOL176" s="3"/>
      <c r="SOM176" s="3"/>
      <c r="SON176" s="3"/>
      <c r="SOO176" s="3"/>
      <c r="SOP176" s="3"/>
      <c r="SOQ176" s="3"/>
      <c r="SOR176" s="3"/>
      <c r="SOS176" s="3"/>
      <c r="SOT176" s="3"/>
      <c r="SOU176" s="3"/>
      <c r="SOV176" s="3"/>
      <c r="SOW176" s="3"/>
      <c r="SOX176" s="3"/>
      <c r="SOY176" s="3"/>
      <c r="SOZ176" s="3"/>
      <c r="SPA176" s="3"/>
      <c r="SPB176" s="3"/>
      <c r="SPC176" s="3"/>
      <c r="SPD176" s="3"/>
      <c r="SPE176" s="3"/>
      <c r="SPF176" s="3"/>
      <c r="SPG176" s="3"/>
      <c r="SPH176" s="3"/>
      <c r="SPI176" s="3"/>
      <c r="SPJ176" s="3"/>
      <c r="SPK176" s="3"/>
      <c r="SPL176" s="3"/>
      <c r="SPM176" s="3"/>
      <c r="SPN176" s="3"/>
      <c r="SPO176" s="3"/>
      <c r="SPP176" s="3"/>
      <c r="SPQ176" s="3"/>
      <c r="SPR176" s="3"/>
      <c r="SPS176" s="3"/>
      <c r="SPT176" s="3"/>
      <c r="SPU176" s="3"/>
      <c r="SPV176" s="3"/>
      <c r="SPW176" s="3"/>
      <c r="SPX176" s="3"/>
      <c r="SPY176" s="3"/>
      <c r="SPZ176" s="3"/>
      <c r="SQA176" s="3"/>
      <c r="SQB176" s="3"/>
      <c r="SQC176" s="3"/>
      <c r="SQD176" s="3"/>
      <c r="SQE176" s="3"/>
      <c r="SQF176" s="3"/>
      <c r="SQG176" s="3"/>
      <c r="SQH176" s="3"/>
      <c r="SQI176" s="3"/>
      <c r="SQJ176" s="3"/>
      <c r="SQK176" s="3"/>
      <c r="SQL176" s="3"/>
      <c r="SQM176" s="3"/>
      <c r="SQN176" s="3"/>
      <c r="SQO176" s="3"/>
      <c r="SQP176" s="3"/>
      <c r="SQQ176" s="3"/>
      <c r="SQR176" s="3"/>
      <c r="SQS176" s="3"/>
      <c r="SQT176" s="3"/>
      <c r="SQU176" s="3"/>
      <c r="SQV176" s="3"/>
      <c r="SQW176" s="3"/>
      <c r="SQX176" s="3"/>
      <c r="SQY176" s="3"/>
      <c r="SQZ176" s="3"/>
      <c r="SRA176" s="3"/>
      <c r="SRB176" s="3"/>
      <c r="SRC176" s="3"/>
      <c r="SRD176" s="3"/>
      <c r="SRE176" s="3"/>
      <c r="SRF176" s="3"/>
      <c r="SRG176" s="3"/>
      <c r="SRH176" s="3"/>
      <c r="SRI176" s="3"/>
      <c r="SRJ176" s="3"/>
      <c r="SRK176" s="3"/>
      <c r="SRL176" s="3"/>
      <c r="SRM176" s="3"/>
      <c r="SRN176" s="3"/>
      <c r="SRO176" s="3"/>
      <c r="SRP176" s="3"/>
      <c r="SRQ176" s="3"/>
      <c r="SRR176" s="3"/>
      <c r="SRS176" s="3"/>
      <c r="SRT176" s="3"/>
      <c r="SRU176" s="3"/>
      <c r="SRV176" s="3"/>
      <c r="SRW176" s="3"/>
      <c r="SRX176" s="3"/>
      <c r="SRY176" s="3"/>
      <c r="SRZ176" s="3"/>
      <c r="SSA176" s="3"/>
      <c r="SSB176" s="3"/>
      <c r="SSC176" s="3"/>
      <c r="SSD176" s="3"/>
      <c r="SSE176" s="3"/>
      <c r="SSF176" s="3"/>
      <c r="SSG176" s="3"/>
      <c r="SSH176" s="3"/>
      <c r="SSI176" s="3"/>
      <c r="SSJ176" s="3"/>
      <c r="SSK176" s="3"/>
      <c r="SSL176" s="3"/>
      <c r="SSM176" s="3"/>
      <c r="SSN176" s="3"/>
      <c r="SSO176" s="3"/>
      <c r="SSP176" s="3"/>
      <c r="SSQ176" s="3"/>
      <c r="SSR176" s="3"/>
      <c r="SSS176" s="3"/>
      <c r="SST176" s="3"/>
      <c r="SSU176" s="3"/>
      <c r="SSV176" s="3"/>
      <c r="SSW176" s="3"/>
      <c r="SSX176" s="3"/>
      <c r="SSY176" s="3"/>
      <c r="SSZ176" s="3"/>
      <c r="STA176" s="3"/>
      <c r="STB176" s="3"/>
      <c r="STC176" s="3"/>
      <c r="STD176" s="3"/>
      <c r="STE176" s="3"/>
      <c r="STF176" s="3"/>
      <c r="STG176" s="3"/>
      <c r="STH176" s="3"/>
      <c r="STI176" s="3"/>
      <c r="STJ176" s="3"/>
      <c r="STK176" s="3"/>
      <c r="STL176" s="3"/>
      <c r="STM176" s="3"/>
      <c r="STN176" s="3"/>
      <c r="STO176" s="3"/>
      <c r="STP176" s="3"/>
      <c r="STQ176" s="3"/>
      <c r="STR176" s="3"/>
      <c r="STS176" s="3"/>
      <c r="STT176" s="3"/>
      <c r="STU176" s="3"/>
      <c r="STV176" s="3"/>
      <c r="STW176" s="3"/>
      <c r="STX176" s="3"/>
      <c r="STY176" s="3"/>
      <c r="STZ176" s="3"/>
      <c r="SUA176" s="3"/>
      <c r="SUB176" s="3"/>
      <c r="SUC176" s="3"/>
      <c r="SUD176" s="3"/>
      <c r="SUE176" s="3"/>
      <c r="SUF176" s="3"/>
      <c r="SUG176" s="3"/>
      <c r="SUH176" s="3"/>
      <c r="SUI176" s="3"/>
      <c r="SUJ176" s="3"/>
      <c r="SUK176" s="3"/>
      <c r="SUL176" s="3"/>
      <c r="SUM176" s="3"/>
      <c r="SUN176" s="3"/>
      <c r="SUO176" s="3"/>
      <c r="SUP176" s="3"/>
      <c r="SUQ176" s="3"/>
      <c r="SUR176" s="3"/>
      <c r="SUS176" s="3"/>
      <c r="SUT176" s="3"/>
      <c r="SUU176" s="3"/>
      <c r="SUV176" s="3"/>
      <c r="SUW176" s="3"/>
      <c r="SUX176" s="3"/>
      <c r="SUY176" s="3"/>
      <c r="SUZ176" s="3"/>
      <c r="SVA176" s="3"/>
      <c r="SVB176" s="3"/>
      <c r="SVC176" s="3"/>
      <c r="SVD176" s="3"/>
      <c r="SVE176" s="3"/>
      <c r="SVF176" s="3"/>
      <c r="SVG176" s="3"/>
      <c r="SVH176" s="3"/>
      <c r="SVI176" s="3"/>
      <c r="SVJ176" s="3"/>
      <c r="SVK176" s="3"/>
      <c r="SVL176" s="3"/>
      <c r="SVM176" s="3"/>
      <c r="SVN176" s="3"/>
      <c r="SVO176" s="3"/>
      <c r="SVP176" s="3"/>
      <c r="SVQ176" s="3"/>
      <c r="SVR176" s="3"/>
      <c r="SVS176" s="3"/>
      <c r="SVT176" s="3"/>
      <c r="SVU176" s="3"/>
      <c r="SVV176" s="3"/>
      <c r="SVW176" s="3"/>
      <c r="SVX176" s="3"/>
      <c r="SVY176" s="3"/>
      <c r="SVZ176" s="3"/>
      <c r="SWA176" s="3"/>
      <c r="SWB176" s="3"/>
      <c r="SWC176" s="3"/>
      <c r="SWD176" s="3"/>
      <c r="SWE176" s="3"/>
      <c r="SWF176" s="3"/>
      <c r="SWG176" s="3"/>
      <c r="SWH176" s="3"/>
      <c r="SWI176" s="3"/>
      <c r="SWJ176" s="3"/>
      <c r="SWK176" s="3"/>
      <c r="SWL176" s="3"/>
      <c r="SWM176" s="3"/>
      <c r="SWN176" s="3"/>
      <c r="SWO176" s="3"/>
      <c r="SWP176" s="3"/>
      <c r="SWQ176" s="3"/>
      <c r="SWR176" s="3"/>
      <c r="SWS176" s="3"/>
      <c r="SWT176" s="3"/>
      <c r="SWU176" s="3"/>
      <c r="SWV176" s="3"/>
      <c r="SWW176" s="3"/>
      <c r="SWX176" s="3"/>
      <c r="SWY176" s="3"/>
      <c r="SWZ176" s="3"/>
      <c r="SXA176" s="3"/>
      <c r="SXB176" s="3"/>
      <c r="SXC176" s="3"/>
      <c r="SXD176" s="3"/>
      <c r="SXE176" s="3"/>
      <c r="SXF176" s="3"/>
      <c r="SXG176" s="3"/>
      <c r="SXH176" s="3"/>
      <c r="SXI176" s="3"/>
      <c r="SXJ176" s="3"/>
      <c r="SXK176" s="3"/>
      <c r="SXL176" s="3"/>
      <c r="SXM176" s="3"/>
      <c r="SXN176" s="3"/>
      <c r="SXO176" s="3"/>
      <c r="SXP176" s="3"/>
      <c r="SXQ176" s="3"/>
      <c r="SXR176" s="3"/>
      <c r="SXS176" s="3"/>
      <c r="SXT176" s="3"/>
      <c r="SXU176" s="3"/>
      <c r="SXV176" s="3"/>
      <c r="SXW176" s="3"/>
      <c r="SXX176" s="3"/>
      <c r="SXY176" s="3"/>
      <c r="SXZ176" s="3"/>
      <c r="SYA176" s="3"/>
      <c r="SYB176" s="3"/>
      <c r="SYC176" s="3"/>
      <c r="SYD176" s="3"/>
      <c r="SYE176" s="3"/>
      <c r="SYF176" s="3"/>
      <c r="SYG176" s="3"/>
      <c r="SYH176" s="3"/>
      <c r="SYI176" s="3"/>
      <c r="SYJ176" s="3"/>
      <c r="SYK176" s="3"/>
      <c r="SYL176" s="3"/>
      <c r="SYM176" s="3"/>
      <c r="SYN176" s="3"/>
      <c r="SYO176" s="3"/>
      <c r="SYP176" s="3"/>
      <c r="SYQ176" s="3"/>
      <c r="SYR176" s="3"/>
      <c r="SYS176" s="3"/>
      <c r="SYT176" s="3"/>
      <c r="SYU176" s="3"/>
      <c r="SYV176" s="3"/>
      <c r="SYW176" s="3"/>
      <c r="SYX176" s="3"/>
      <c r="SYY176" s="3"/>
      <c r="SYZ176" s="3"/>
      <c r="SZA176" s="3"/>
      <c r="SZB176" s="3"/>
      <c r="SZC176" s="3"/>
      <c r="SZD176" s="3"/>
      <c r="SZE176" s="3"/>
      <c r="SZF176" s="3"/>
      <c r="SZG176" s="3"/>
      <c r="SZH176" s="3"/>
      <c r="SZI176" s="3"/>
      <c r="SZJ176" s="3"/>
      <c r="SZK176" s="3"/>
      <c r="SZL176" s="3"/>
      <c r="SZM176" s="3"/>
      <c r="SZN176" s="3"/>
      <c r="SZO176" s="3"/>
      <c r="SZP176" s="3"/>
      <c r="SZQ176" s="3"/>
      <c r="SZR176" s="3"/>
      <c r="SZS176" s="3"/>
      <c r="SZT176" s="3"/>
      <c r="SZU176" s="3"/>
      <c r="SZV176" s="3"/>
      <c r="SZW176" s="3"/>
      <c r="SZX176" s="3"/>
      <c r="SZY176" s="3"/>
      <c r="SZZ176" s="3"/>
      <c r="TAA176" s="3"/>
      <c r="TAB176" s="3"/>
      <c r="TAC176" s="3"/>
      <c r="TAD176" s="3"/>
      <c r="TAE176" s="3"/>
      <c r="TAF176" s="3"/>
      <c r="TAG176" s="3"/>
      <c r="TAH176" s="3"/>
      <c r="TAI176" s="3"/>
      <c r="TAJ176" s="3"/>
      <c r="TAK176" s="3"/>
      <c r="TAL176" s="3"/>
      <c r="TAM176" s="3"/>
      <c r="TAN176" s="3"/>
      <c r="TAO176" s="3"/>
      <c r="TAP176" s="3"/>
      <c r="TAQ176" s="3"/>
      <c r="TAR176" s="3"/>
      <c r="TAS176" s="3"/>
      <c r="TAT176" s="3"/>
      <c r="TAU176" s="3"/>
      <c r="TAV176" s="3"/>
      <c r="TAW176" s="3"/>
      <c r="TAX176" s="3"/>
      <c r="TAY176" s="3"/>
      <c r="TAZ176" s="3"/>
      <c r="TBA176" s="3"/>
      <c r="TBB176" s="3"/>
      <c r="TBC176" s="3"/>
      <c r="TBD176" s="3"/>
      <c r="TBE176" s="3"/>
      <c r="TBF176" s="3"/>
      <c r="TBG176" s="3"/>
      <c r="TBH176" s="3"/>
      <c r="TBI176" s="3"/>
      <c r="TBJ176" s="3"/>
      <c r="TBK176" s="3"/>
      <c r="TBL176" s="3"/>
      <c r="TBM176" s="3"/>
      <c r="TBN176" s="3"/>
      <c r="TBO176" s="3"/>
      <c r="TBP176" s="3"/>
      <c r="TBQ176" s="3"/>
      <c r="TBR176" s="3"/>
      <c r="TBS176" s="3"/>
      <c r="TBT176" s="3"/>
      <c r="TBU176" s="3"/>
      <c r="TBV176" s="3"/>
      <c r="TBW176" s="3"/>
      <c r="TBX176" s="3"/>
      <c r="TBY176" s="3"/>
      <c r="TBZ176" s="3"/>
      <c r="TCA176" s="3"/>
      <c r="TCB176" s="3"/>
      <c r="TCC176" s="3"/>
      <c r="TCD176" s="3"/>
      <c r="TCE176" s="3"/>
      <c r="TCF176" s="3"/>
      <c r="TCG176" s="3"/>
      <c r="TCH176" s="3"/>
      <c r="TCI176" s="3"/>
      <c r="TCJ176" s="3"/>
      <c r="TCK176" s="3"/>
      <c r="TCL176" s="3"/>
      <c r="TCM176" s="3"/>
      <c r="TCN176" s="3"/>
      <c r="TCO176" s="3"/>
      <c r="TCP176" s="3"/>
      <c r="TCQ176" s="3"/>
      <c r="TCR176" s="3"/>
      <c r="TCS176" s="3"/>
      <c r="TCT176" s="3"/>
      <c r="TCU176" s="3"/>
      <c r="TCV176" s="3"/>
      <c r="TCW176" s="3"/>
      <c r="TCX176" s="3"/>
      <c r="TCY176" s="3"/>
      <c r="TCZ176" s="3"/>
      <c r="TDA176" s="3"/>
      <c r="TDB176" s="3"/>
      <c r="TDC176" s="3"/>
      <c r="TDD176" s="3"/>
      <c r="TDE176" s="3"/>
      <c r="TDF176" s="3"/>
      <c r="TDG176" s="3"/>
      <c r="TDH176" s="3"/>
      <c r="TDI176" s="3"/>
      <c r="TDJ176" s="3"/>
      <c r="TDK176" s="3"/>
      <c r="TDL176" s="3"/>
      <c r="TDM176" s="3"/>
      <c r="TDN176" s="3"/>
      <c r="TDO176" s="3"/>
      <c r="TDP176" s="3"/>
      <c r="TDQ176" s="3"/>
      <c r="TDR176" s="3"/>
      <c r="TDS176" s="3"/>
      <c r="TDT176" s="3"/>
      <c r="TDU176" s="3"/>
      <c r="TDV176" s="3"/>
      <c r="TDW176" s="3"/>
      <c r="TDX176" s="3"/>
      <c r="TDY176" s="3"/>
      <c r="TDZ176" s="3"/>
      <c r="TEA176" s="3"/>
      <c r="TEB176" s="3"/>
      <c r="TEC176" s="3"/>
      <c r="TED176" s="3"/>
      <c r="TEE176" s="3"/>
      <c r="TEF176" s="3"/>
      <c r="TEG176" s="3"/>
      <c r="TEH176" s="3"/>
      <c r="TEI176" s="3"/>
      <c r="TEJ176" s="3"/>
      <c r="TEK176" s="3"/>
      <c r="TEL176" s="3"/>
      <c r="TEM176" s="3"/>
      <c r="TEN176" s="3"/>
      <c r="TEO176" s="3"/>
      <c r="TEP176" s="3"/>
      <c r="TEQ176" s="3"/>
      <c r="TER176" s="3"/>
      <c r="TES176" s="3"/>
      <c r="TET176" s="3"/>
      <c r="TEU176" s="3"/>
      <c r="TEV176" s="3"/>
      <c r="TEW176" s="3"/>
      <c r="TEX176" s="3"/>
      <c r="TEY176" s="3"/>
      <c r="TEZ176" s="3"/>
      <c r="TFA176" s="3"/>
      <c r="TFB176" s="3"/>
      <c r="TFC176" s="3"/>
      <c r="TFD176" s="3"/>
      <c r="TFE176" s="3"/>
      <c r="TFF176" s="3"/>
      <c r="TFG176" s="3"/>
      <c r="TFH176" s="3"/>
      <c r="TFI176" s="3"/>
      <c r="TFJ176" s="3"/>
      <c r="TFK176" s="3"/>
      <c r="TFL176" s="3"/>
      <c r="TFM176" s="3"/>
      <c r="TFN176" s="3"/>
      <c r="TFO176" s="3"/>
      <c r="TFP176" s="3"/>
      <c r="TFQ176" s="3"/>
      <c r="TFR176" s="3"/>
      <c r="TFS176" s="3"/>
      <c r="TFT176" s="3"/>
      <c r="TFU176" s="3"/>
      <c r="TFV176" s="3"/>
      <c r="TFW176" s="3"/>
      <c r="TFX176" s="3"/>
      <c r="TFY176" s="3"/>
      <c r="TFZ176" s="3"/>
      <c r="TGA176" s="3"/>
      <c r="TGB176" s="3"/>
      <c r="TGC176" s="3"/>
      <c r="TGD176" s="3"/>
      <c r="TGE176" s="3"/>
      <c r="TGF176" s="3"/>
      <c r="TGG176" s="3"/>
      <c r="TGH176" s="3"/>
      <c r="TGI176" s="3"/>
      <c r="TGJ176" s="3"/>
      <c r="TGK176" s="3"/>
      <c r="TGL176" s="3"/>
      <c r="TGM176" s="3"/>
      <c r="TGN176" s="3"/>
      <c r="TGO176" s="3"/>
      <c r="TGP176" s="3"/>
      <c r="TGQ176" s="3"/>
      <c r="TGR176" s="3"/>
      <c r="TGS176" s="3"/>
      <c r="TGT176" s="3"/>
      <c r="TGU176" s="3"/>
      <c r="TGV176" s="3"/>
      <c r="TGW176" s="3"/>
      <c r="TGX176" s="3"/>
      <c r="TGY176" s="3"/>
      <c r="TGZ176" s="3"/>
      <c r="THA176" s="3"/>
      <c r="THB176" s="3"/>
      <c r="THC176" s="3"/>
      <c r="THD176" s="3"/>
      <c r="THE176" s="3"/>
      <c r="THF176" s="3"/>
      <c r="THG176" s="3"/>
      <c r="THH176" s="3"/>
      <c r="THI176" s="3"/>
      <c r="THJ176" s="3"/>
      <c r="THK176" s="3"/>
      <c r="THL176" s="3"/>
      <c r="THM176" s="3"/>
      <c r="THN176" s="3"/>
      <c r="THO176" s="3"/>
      <c r="THP176" s="3"/>
      <c r="THQ176" s="3"/>
      <c r="THR176" s="3"/>
      <c r="THS176" s="3"/>
      <c r="THT176" s="3"/>
      <c r="THU176" s="3"/>
      <c r="THV176" s="3"/>
      <c r="THW176" s="3"/>
      <c r="THX176" s="3"/>
      <c r="THY176" s="3"/>
      <c r="THZ176" s="3"/>
      <c r="TIA176" s="3"/>
      <c r="TIB176" s="3"/>
      <c r="TIC176" s="3"/>
      <c r="TID176" s="3"/>
      <c r="TIE176" s="3"/>
      <c r="TIF176" s="3"/>
      <c r="TIG176" s="3"/>
      <c r="TIH176" s="3"/>
      <c r="TII176" s="3"/>
      <c r="TIJ176" s="3"/>
      <c r="TIK176" s="3"/>
      <c r="TIL176" s="3"/>
      <c r="TIM176" s="3"/>
      <c r="TIN176" s="3"/>
      <c r="TIO176" s="3"/>
      <c r="TIP176" s="3"/>
      <c r="TIQ176" s="3"/>
      <c r="TIR176" s="3"/>
      <c r="TIS176" s="3"/>
      <c r="TIT176" s="3"/>
      <c r="TIU176" s="3"/>
      <c r="TIV176" s="3"/>
      <c r="TIW176" s="3"/>
      <c r="TIX176" s="3"/>
      <c r="TIY176" s="3"/>
      <c r="TIZ176" s="3"/>
      <c r="TJA176" s="3"/>
      <c r="TJB176" s="3"/>
      <c r="TJC176" s="3"/>
      <c r="TJD176" s="3"/>
      <c r="TJE176" s="3"/>
      <c r="TJF176" s="3"/>
      <c r="TJG176" s="3"/>
      <c r="TJH176" s="3"/>
      <c r="TJI176" s="3"/>
      <c r="TJJ176" s="3"/>
      <c r="TJK176" s="3"/>
      <c r="TJL176" s="3"/>
      <c r="TJM176" s="3"/>
      <c r="TJN176" s="3"/>
      <c r="TJO176" s="3"/>
      <c r="TJP176" s="3"/>
      <c r="TJQ176" s="3"/>
      <c r="TJR176" s="3"/>
      <c r="TJS176" s="3"/>
      <c r="TJT176" s="3"/>
      <c r="TJU176" s="3"/>
      <c r="TJV176" s="3"/>
      <c r="TJW176" s="3"/>
      <c r="TJX176" s="3"/>
      <c r="TJY176" s="3"/>
      <c r="TJZ176" s="3"/>
      <c r="TKA176" s="3"/>
      <c r="TKB176" s="3"/>
      <c r="TKC176" s="3"/>
      <c r="TKD176" s="3"/>
      <c r="TKE176" s="3"/>
      <c r="TKF176" s="3"/>
      <c r="TKG176" s="3"/>
      <c r="TKH176" s="3"/>
      <c r="TKI176" s="3"/>
      <c r="TKJ176" s="3"/>
      <c r="TKK176" s="3"/>
      <c r="TKL176" s="3"/>
      <c r="TKM176" s="3"/>
      <c r="TKN176" s="3"/>
      <c r="TKO176" s="3"/>
      <c r="TKP176" s="3"/>
      <c r="TKQ176" s="3"/>
      <c r="TKR176" s="3"/>
      <c r="TKS176" s="3"/>
      <c r="TKT176" s="3"/>
      <c r="TKU176" s="3"/>
      <c r="TKV176" s="3"/>
      <c r="TKW176" s="3"/>
      <c r="TKX176" s="3"/>
      <c r="TKY176" s="3"/>
      <c r="TKZ176" s="3"/>
      <c r="TLA176" s="3"/>
      <c r="TLB176" s="3"/>
      <c r="TLC176" s="3"/>
      <c r="TLD176" s="3"/>
      <c r="TLE176" s="3"/>
      <c r="TLF176" s="3"/>
      <c r="TLG176" s="3"/>
      <c r="TLH176" s="3"/>
      <c r="TLI176" s="3"/>
      <c r="TLJ176" s="3"/>
      <c r="TLK176" s="3"/>
      <c r="TLL176" s="3"/>
      <c r="TLM176" s="3"/>
      <c r="TLN176" s="3"/>
      <c r="TLO176" s="3"/>
      <c r="TLP176" s="3"/>
      <c r="TLQ176" s="3"/>
      <c r="TLR176" s="3"/>
      <c r="TLS176" s="3"/>
      <c r="TLT176" s="3"/>
      <c r="TLU176" s="3"/>
      <c r="TLV176" s="3"/>
      <c r="TLW176" s="3"/>
      <c r="TLX176" s="3"/>
      <c r="TLY176" s="3"/>
      <c r="TLZ176" s="3"/>
      <c r="TMA176" s="3"/>
      <c r="TMB176" s="3"/>
      <c r="TMC176" s="3"/>
      <c r="TMD176" s="3"/>
      <c r="TME176" s="3"/>
      <c r="TMF176" s="3"/>
      <c r="TMG176" s="3"/>
      <c r="TMH176" s="3"/>
      <c r="TMI176" s="3"/>
      <c r="TMJ176" s="3"/>
      <c r="TMK176" s="3"/>
      <c r="TML176" s="3"/>
      <c r="TMM176" s="3"/>
      <c r="TMN176" s="3"/>
      <c r="TMO176" s="3"/>
      <c r="TMP176" s="3"/>
      <c r="TMQ176" s="3"/>
      <c r="TMR176" s="3"/>
      <c r="TMS176" s="3"/>
      <c r="TMT176" s="3"/>
      <c r="TMU176" s="3"/>
      <c r="TMV176" s="3"/>
      <c r="TMW176" s="3"/>
      <c r="TMX176" s="3"/>
      <c r="TMY176" s="3"/>
      <c r="TMZ176" s="3"/>
      <c r="TNA176" s="3"/>
      <c r="TNB176" s="3"/>
      <c r="TNC176" s="3"/>
      <c r="TND176" s="3"/>
      <c r="TNE176" s="3"/>
      <c r="TNF176" s="3"/>
      <c r="TNG176" s="3"/>
      <c r="TNH176" s="3"/>
      <c r="TNI176" s="3"/>
      <c r="TNJ176" s="3"/>
      <c r="TNK176" s="3"/>
      <c r="TNL176" s="3"/>
      <c r="TNM176" s="3"/>
      <c r="TNN176" s="3"/>
      <c r="TNO176" s="3"/>
      <c r="TNP176" s="3"/>
      <c r="TNQ176" s="3"/>
      <c r="TNR176" s="3"/>
      <c r="TNS176" s="3"/>
      <c r="TNT176" s="3"/>
      <c r="TNU176" s="3"/>
      <c r="TNV176" s="3"/>
      <c r="TNW176" s="3"/>
      <c r="TNX176" s="3"/>
      <c r="TNY176" s="3"/>
      <c r="TNZ176" s="3"/>
      <c r="TOA176" s="3"/>
      <c r="TOB176" s="3"/>
      <c r="TOC176" s="3"/>
      <c r="TOD176" s="3"/>
      <c r="TOE176" s="3"/>
      <c r="TOF176" s="3"/>
      <c r="TOG176" s="3"/>
      <c r="TOH176" s="3"/>
      <c r="TOI176" s="3"/>
      <c r="TOJ176" s="3"/>
      <c r="TOK176" s="3"/>
      <c r="TOL176" s="3"/>
      <c r="TOM176" s="3"/>
      <c r="TON176" s="3"/>
      <c r="TOO176" s="3"/>
      <c r="TOP176" s="3"/>
      <c r="TOQ176" s="3"/>
      <c r="TOR176" s="3"/>
      <c r="TOS176" s="3"/>
      <c r="TOT176" s="3"/>
      <c r="TOU176" s="3"/>
      <c r="TOV176" s="3"/>
      <c r="TOW176" s="3"/>
      <c r="TOX176" s="3"/>
      <c r="TOY176" s="3"/>
      <c r="TOZ176" s="3"/>
      <c r="TPA176" s="3"/>
      <c r="TPB176" s="3"/>
      <c r="TPC176" s="3"/>
      <c r="TPD176" s="3"/>
      <c r="TPE176" s="3"/>
      <c r="TPF176" s="3"/>
      <c r="TPG176" s="3"/>
      <c r="TPH176" s="3"/>
      <c r="TPI176" s="3"/>
      <c r="TPJ176" s="3"/>
      <c r="TPK176" s="3"/>
      <c r="TPL176" s="3"/>
      <c r="TPM176" s="3"/>
      <c r="TPN176" s="3"/>
      <c r="TPO176" s="3"/>
      <c r="TPP176" s="3"/>
      <c r="TPQ176" s="3"/>
      <c r="TPR176" s="3"/>
      <c r="TPS176" s="3"/>
      <c r="TPT176" s="3"/>
      <c r="TPU176" s="3"/>
      <c r="TPV176" s="3"/>
      <c r="TPW176" s="3"/>
      <c r="TPX176" s="3"/>
      <c r="TPY176" s="3"/>
      <c r="TPZ176" s="3"/>
      <c r="TQA176" s="3"/>
      <c r="TQB176" s="3"/>
      <c r="TQC176" s="3"/>
      <c r="TQD176" s="3"/>
      <c r="TQE176" s="3"/>
      <c r="TQF176" s="3"/>
      <c r="TQG176" s="3"/>
      <c r="TQH176" s="3"/>
      <c r="TQI176" s="3"/>
      <c r="TQJ176" s="3"/>
      <c r="TQK176" s="3"/>
      <c r="TQL176" s="3"/>
      <c r="TQM176" s="3"/>
      <c r="TQN176" s="3"/>
      <c r="TQO176" s="3"/>
      <c r="TQP176" s="3"/>
      <c r="TQQ176" s="3"/>
      <c r="TQR176" s="3"/>
      <c r="TQS176" s="3"/>
      <c r="TQT176" s="3"/>
      <c r="TQU176" s="3"/>
      <c r="TQV176" s="3"/>
      <c r="TQW176" s="3"/>
      <c r="TQX176" s="3"/>
      <c r="TQY176" s="3"/>
      <c r="TQZ176" s="3"/>
      <c r="TRA176" s="3"/>
      <c r="TRB176" s="3"/>
      <c r="TRC176" s="3"/>
      <c r="TRD176" s="3"/>
      <c r="TRE176" s="3"/>
      <c r="TRF176" s="3"/>
      <c r="TRG176" s="3"/>
      <c r="TRH176" s="3"/>
      <c r="TRI176" s="3"/>
      <c r="TRJ176" s="3"/>
      <c r="TRK176" s="3"/>
      <c r="TRL176" s="3"/>
      <c r="TRM176" s="3"/>
      <c r="TRN176" s="3"/>
      <c r="TRO176" s="3"/>
      <c r="TRP176" s="3"/>
      <c r="TRQ176" s="3"/>
      <c r="TRR176" s="3"/>
      <c r="TRS176" s="3"/>
      <c r="TRT176" s="3"/>
      <c r="TRU176" s="3"/>
      <c r="TRV176" s="3"/>
      <c r="TRW176" s="3"/>
      <c r="TRX176" s="3"/>
      <c r="TRY176" s="3"/>
      <c r="TRZ176" s="3"/>
      <c r="TSA176" s="3"/>
      <c r="TSB176" s="3"/>
      <c r="TSC176" s="3"/>
      <c r="TSD176" s="3"/>
      <c r="TSE176" s="3"/>
      <c r="TSF176" s="3"/>
      <c r="TSG176" s="3"/>
      <c r="TSH176" s="3"/>
      <c r="TSI176" s="3"/>
      <c r="TSJ176" s="3"/>
      <c r="TSK176" s="3"/>
      <c r="TSL176" s="3"/>
      <c r="TSM176" s="3"/>
      <c r="TSN176" s="3"/>
      <c r="TSO176" s="3"/>
      <c r="TSP176" s="3"/>
      <c r="TSQ176" s="3"/>
      <c r="TSR176" s="3"/>
      <c r="TSS176" s="3"/>
      <c r="TST176" s="3"/>
      <c r="TSU176" s="3"/>
      <c r="TSV176" s="3"/>
      <c r="TSW176" s="3"/>
      <c r="TSX176" s="3"/>
      <c r="TSY176" s="3"/>
      <c r="TSZ176" s="3"/>
      <c r="TTA176" s="3"/>
      <c r="TTB176" s="3"/>
      <c r="TTC176" s="3"/>
      <c r="TTD176" s="3"/>
      <c r="TTE176" s="3"/>
      <c r="TTF176" s="3"/>
      <c r="TTG176" s="3"/>
      <c r="TTH176" s="3"/>
      <c r="TTI176" s="3"/>
      <c r="TTJ176" s="3"/>
      <c r="TTK176" s="3"/>
      <c r="TTL176" s="3"/>
      <c r="TTM176" s="3"/>
      <c r="TTN176" s="3"/>
      <c r="TTO176" s="3"/>
      <c r="TTP176" s="3"/>
      <c r="TTQ176" s="3"/>
      <c r="TTR176" s="3"/>
      <c r="TTS176" s="3"/>
      <c r="TTT176" s="3"/>
      <c r="TTU176" s="3"/>
      <c r="TTV176" s="3"/>
      <c r="TTW176" s="3"/>
      <c r="TTX176" s="3"/>
      <c r="TTY176" s="3"/>
      <c r="TTZ176" s="3"/>
      <c r="TUA176" s="3"/>
      <c r="TUB176" s="3"/>
      <c r="TUC176" s="3"/>
      <c r="TUD176" s="3"/>
      <c r="TUE176" s="3"/>
      <c r="TUF176" s="3"/>
      <c r="TUG176" s="3"/>
      <c r="TUH176" s="3"/>
      <c r="TUI176" s="3"/>
      <c r="TUJ176" s="3"/>
      <c r="TUK176" s="3"/>
      <c r="TUL176" s="3"/>
      <c r="TUM176" s="3"/>
      <c r="TUN176" s="3"/>
      <c r="TUO176" s="3"/>
      <c r="TUP176" s="3"/>
      <c r="TUQ176" s="3"/>
      <c r="TUR176" s="3"/>
      <c r="TUS176" s="3"/>
      <c r="TUT176" s="3"/>
      <c r="TUU176" s="3"/>
      <c r="TUV176" s="3"/>
      <c r="TUW176" s="3"/>
      <c r="TUX176" s="3"/>
      <c r="TUY176" s="3"/>
      <c r="TUZ176" s="3"/>
      <c r="TVA176" s="3"/>
      <c r="TVB176" s="3"/>
      <c r="TVC176" s="3"/>
      <c r="TVD176" s="3"/>
      <c r="TVE176" s="3"/>
      <c r="TVF176" s="3"/>
      <c r="TVG176" s="3"/>
      <c r="TVH176" s="3"/>
      <c r="TVI176" s="3"/>
      <c r="TVJ176" s="3"/>
      <c r="TVK176" s="3"/>
      <c r="TVL176" s="3"/>
      <c r="TVM176" s="3"/>
      <c r="TVN176" s="3"/>
      <c r="TVO176" s="3"/>
      <c r="TVP176" s="3"/>
      <c r="TVQ176" s="3"/>
      <c r="TVR176" s="3"/>
      <c r="TVS176" s="3"/>
      <c r="TVT176" s="3"/>
      <c r="TVU176" s="3"/>
      <c r="TVV176" s="3"/>
      <c r="TVW176" s="3"/>
      <c r="TVX176" s="3"/>
      <c r="TVY176" s="3"/>
      <c r="TVZ176" s="3"/>
      <c r="TWA176" s="3"/>
      <c r="TWB176" s="3"/>
      <c r="TWC176" s="3"/>
      <c r="TWD176" s="3"/>
      <c r="TWE176" s="3"/>
      <c r="TWF176" s="3"/>
      <c r="TWG176" s="3"/>
      <c r="TWH176" s="3"/>
      <c r="TWI176" s="3"/>
      <c r="TWJ176" s="3"/>
      <c r="TWK176" s="3"/>
      <c r="TWL176" s="3"/>
      <c r="TWM176" s="3"/>
      <c r="TWN176" s="3"/>
      <c r="TWO176" s="3"/>
      <c r="TWP176" s="3"/>
      <c r="TWQ176" s="3"/>
      <c r="TWR176" s="3"/>
      <c r="TWS176" s="3"/>
      <c r="TWT176" s="3"/>
      <c r="TWU176" s="3"/>
      <c r="TWV176" s="3"/>
      <c r="TWW176" s="3"/>
      <c r="TWX176" s="3"/>
      <c r="TWY176" s="3"/>
      <c r="TWZ176" s="3"/>
      <c r="TXA176" s="3"/>
      <c r="TXB176" s="3"/>
      <c r="TXC176" s="3"/>
      <c r="TXD176" s="3"/>
      <c r="TXE176" s="3"/>
      <c r="TXF176" s="3"/>
      <c r="TXG176" s="3"/>
      <c r="TXH176" s="3"/>
      <c r="TXI176" s="3"/>
      <c r="TXJ176" s="3"/>
      <c r="TXK176" s="3"/>
      <c r="TXL176" s="3"/>
      <c r="TXM176" s="3"/>
      <c r="TXN176" s="3"/>
      <c r="TXO176" s="3"/>
      <c r="TXP176" s="3"/>
      <c r="TXQ176" s="3"/>
      <c r="TXR176" s="3"/>
      <c r="TXS176" s="3"/>
      <c r="TXT176" s="3"/>
      <c r="TXU176" s="3"/>
      <c r="TXV176" s="3"/>
      <c r="TXW176" s="3"/>
      <c r="TXX176" s="3"/>
      <c r="TXY176" s="3"/>
      <c r="TXZ176" s="3"/>
      <c r="TYA176" s="3"/>
      <c r="TYB176" s="3"/>
      <c r="TYC176" s="3"/>
      <c r="TYD176" s="3"/>
      <c r="TYE176" s="3"/>
      <c r="TYF176" s="3"/>
      <c r="TYG176" s="3"/>
      <c r="TYH176" s="3"/>
      <c r="TYI176" s="3"/>
      <c r="TYJ176" s="3"/>
      <c r="TYK176" s="3"/>
      <c r="TYL176" s="3"/>
      <c r="TYM176" s="3"/>
      <c r="TYN176" s="3"/>
      <c r="TYO176" s="3"/>
      <c r="TYP176" s="3"/>
      <c r="TYQ176" s="3"/>
      <c r="TYR176" s="3"/>
      <c r="TYS176" s="3"/>
      <c r="TYT176" s="3"/>
      <c r="TYU176" s="3"/>
      <c r="TYV176" s="3"/>
      <c r="TYW176" s="3"/>
      <c r="TYX176" s="3"/>
      <c r="TYY176" s="3"/>
      <c r="TYZ176" s="3"/>
      <c r="TZA176" s="3"/>
      <c r="TZB176" s="3"/>
      <c r="TZC176" s="3"/>
      <c r="TZD176" s="3"/>
      <c r="TZE176" s="3"/>
      <c r="TZF176" s="3"/>
      <c r="TZG176" s="3"/>
      <c r="TZH176" s="3"/>
      <c r="TZI176" s="3"/>
      <c r="TZJ176" s="3"/>
      <c r="TZK176" s="3"/>
      <c r="TZL176" s="3"/>
      <c r="TZM176" s="3"/>
      <c r="TZN176" s="3"/>
      <c r="TZO176" s="3"/>
      <c r="TZP176" s="3"/>
      <c r="TZQ176" s="3"/>
      <c r="TZR176" s="3"/>
      <c r="TZS176" s="3"/>
      <c r="TZT176" s="3"/>
      <c r="TZU176" s="3"/>
      <c r="TZV176" s="3"/>
      <c r="TZW176" s="3"/>
      <c r="TZX176" s="3"/>
      <c r="TZY176" s="3"/>
      <c r="TZZ176" s="3"/>
      <c r="UAA176" s="3"/>
      <c r="UAB176" s="3"/>
      <c r="UAC176" s="3"/>
      <c r="UAD176" s="3"/>
      <c r="UAE176" s="3"/>
      <c r="UAF176" s="3"/>
      <c r="UAG176" s="3"/>
      <c r="UAH176" s="3"/>
      <c r="UAI176" s="3"/>
      <c r="UAJ176" s="3"/>
      <c r="UAK176" s="3"/>
      <c r="UAL176" s="3"/>
      <c r="UAM176" s="3"/>
      <c r="UAN176" s="3"/>
      <c r="UAO176" s="3"/>
      <c r="UAP176" s="3"/>
      <c r="UAQ176" s="3"/>
      <c r="UAR176" s="3"/>
      <c r="UAS176" s="3"/>
      <c r="UAT176" s="3"/>
      <c r="UAU176" s="3"/>
      <c r="UAV176" s="3"/>
      <c r="UAW176" s="3"/>
      <c r="UAX176" s="3"/>
      <c r="UAY176" s="3"/>
      <c r="UAZ176" s="3"/>
      <c r="UBA176" s="3"/>
      <c r="UBB176" s="3"/>
      <c r="UBC176" s="3"/>
      <c r="UBD176" s="3"/>
      <c r="UBE176" s="3"/>
      <c r="UBF176" s="3"/>
      <c r="UBG176" s="3"/>
      <c r="UBH176" s="3"/>
      <c r="UBI176" s="3"/>
      <c r="UBJ176" s="3"/>
      <c r="UBK176" s="3"/>
      <c r="UBL176" s="3"/>
      <c r="UBM176" s="3"/>
      <c r="UBN176" s="3"/>
      <c r="UBO176" s="3"/>
      <c r="UBP176" s="3"/>
      <c r="UBQ176" s="3"/>
      <c r="UBR176" s="3"/>
      <c r="UBS176" s="3"/>
      <c r="UBT176" s="3"/>
      <c r="UBU176" s="3"/>
      <c r="UBV176" s="3"/>
      <c r="UBW176" s="3"/>
      <c r="UBX176" s="3"/>
      <c r="UBY176" s="3"/>
      <c r="UBZ176" s="3"/>
      <c r="UCA176" s="3"/>
      <c r="UCB176" s="3"/>
      <c r="UCC176" s="3"/>
      <c r="UCD176" s="3"/>
      <c r="UCE176" s="3"/>
      <c r="UCF176" s="3"/>
      <c r="UCG176" s="3"/>
      <c r="UCH176" s="3"/>
      <c r="UCI176" s="3"/>
      <c r="UCJ176" s="3"/>
      <c r="UCK176" s="3"/>
      <c r="UCL176" s="3"/>
      <c r="UCM176" s="3"/>
      <c r="UCN176" s="3"/>
      <c r="UCO176" s="3"/>
      <c r="UCP176" s="3"/>
      <c r="UCQ176" s="3"/>
      <c r="UCR176" s="3"/>
      <c r="UCS176" s="3"/>
      <c r="UCT176" s="3"/>
      <c r="UCU176" s="3"/>
      <c r="UCV176" s="3"/>
      <c r="UCW176" s="3"/>
      <c r="UCX176" s="3"/>
      <c r="UCY176" s="3"/>
      <c r="UCZ176" s="3"/>
      <c r="UDA176" s="3"/>
      <c r="UDB176" s="3"/>
      <c r="UDC176" s="3"/>
      <c r="UDD176" s="3"/>
      <c r="UDE176" s="3"/>
      <c r="UDF176" s="3"/>
      <c r="UDG176" s="3"/>
      <c r="UDH176" s="3"/>
      <c r="UDI176" s="3"/>
      <c r="UDJ176" s="3"/>
      <c r="UDK176" s="3"/>
      <c r="UDL176" s="3"/>
      <c r="UDM176" s="3"/>
      <c r="UDN176" s="3"/>
      <c r="UDO176" s="3"/>
      <c r="UDP176" s="3"/>
      <c r="UDQ176" s="3"/>
      <c r="UDR176" s="3"/>
      <c r="UDS176" s="3"/>
      <c r="UDT176" s="3"/>
      <c r="UDU176" s="3"/>
      <c r="UDV176" s="3"/>
      <c r="UDW176" s="3"/>
      <c r="UDX176" s="3"/>
      <c r="UDY176" s="3"/>
      <c r="UDZ176" s="3"/>
      <c r="UEA176" s="3"/>
      <c r="UEB176" s="3"/>
      <c r="UEC176" s="3"/>
      <c r="UED176" s="3"/>
      <c r="UEE176" s="3"/>
      <c r="UEF176" s="3"/>
      <c r="UEG176" s="3"/>
      <c r="UEH176" s="3"/>
      <c r="UEI176" s="3"/>
      <c r="UEJ176" s="3"/>
      <c r="UEK176" s="3"/>
      <c r="UEL176" s="3"/>
      <c r="UEM176" s="3"/>
      <c r="UEN176" s="3"/>
      <c r="UEO176" s="3"/>
      <c r="UEP176" s="3"/>
      <c r="UEQ176" s="3"/>
      <c r="UER176" s="3"/>
      <c r="UES176" s="3"/>
      <c r="UET176" s="3"/>
      <c r="UEU176" s="3"/>
      <c r="UEV176" s="3"/>
      <c r="UEW176" s="3"/>
      <c r="UEX176" s="3"/>
      <c r="UEY176" s="3"/>
      <c r="UEZ176" s="3"/>
      <c r="UFA176" s="3"/>
      <c r="UFB176" s="3"/>
      <c r="UFC176" s="3"/>
      <c r="UFD176" s="3"/>
      <c r="UFE176" s="3"/>
      <c r="UFF176" s="3"/>
      <c r="UFG176" s="3"/>
      <c r="UFH176" s="3"/>
      <c r="UFI176" s="3"/>
      <c r="UFJ176" s="3"/>
      <c r="UFK176" s="3"/>
      <c r="UFL176" s="3"/>
      <c r="UFM176" s="3"/>
      <c r="UFN176" s="3"/>
      <c r="UFO176" s="3"/>
      <c r="UFP176" s="3"/>
      <c r="UFQ176" s="3"/>
      <c r="UFR176" s="3"/>
      <c r="UFS176" s="3"/>
      <c r="UFT176" s="3"/>
      <c r="UFU176" s="3"/>
      <c r="UFV176" s="3"/>
      <c r="UFW176" s="3"/>
      <c r="UFX176" s="3"/>
      <c r="UFY176" s="3"/>
      <c r="UFZ176" s="3"/>
      <c r="UGA176" s="3"/>
      <c r="UGB176" s="3"/>
      <c r="UGC176" s="3"/>
      <c r="UGD176" s="3"/>
      <c r="UGE176" s="3"/>
      <c r="UGF176" s="3"/>
      <c r="UGG176" s="3"/>
      <c r="UGH176" s="3"/>
      <c r="UGI176" s="3"/>
      <c r="UGJ176" s="3"/>
      <c r="UGK176" s="3"/>
      <c r="UGL176" s="3"/>
      <c r="UGM176" s="3"/>
      <c r="UGN176" s="3"/>
      <c r="UGO176" s="3"/>
      <c r="UGP176" s="3"/>
      <c r="UGQ176" s="3"/>
      <c r="UGR176" s="3"/>
      <c r="UGS176" s="3"/>
      <c r="UGT176" s="3"/>
      <c r="UGU176" s="3"/>
      <c r="UGV176" s="3"/>
      <c r="UGW176" s="3"/>
      <c r="UGX176" s="3"/>
      <c r="UGY176" s="3"/>
      <c r="UGZ176" s="3"/>
      <c r="UHA176" s="3"/>
      <c r="UHB176" s="3"/>
      <c r="UHC176" s="3"/>
      <c r="UHD176" s="3"/>
      <c r="UHE176" s="3"/>
      <c r="UHF176" s="3"/>
      <c r="UHG176" s="3"/>
      <c r="UHH176" s="3"/>
      <c r="UHI176" s="3"/>
      <c r="UHJ176" s="3"/>
      <c r="UHK176" s="3"/>
      <c r="UHL176" s="3"/>
      <c r="UHM176" s="3"/>
      <c r="UHN176" s="3"/>
      <c r="UHO176" s="3"/>
      <c r="UHP176" s="3"/>
      <c r="UHQ176" s="3"/>
      <c r="UHR176" s="3"/>
      <c r="UHS176" s="3"/>
      <c r="UHT176" s="3"/>
      <c r="UHU176" s="3"/>
      <c r="UHV176" s="3"/>
      <c r="UHW176" s="3"/>
      <c r="UHX176" s="3"/>
      <c r="UHY176" s="3"/>
      <c r="UHZ176" s="3"/>
      <c r="UIA176" s="3"/>
      <c r="UIB176" s="3"/>
      <c r="UIC176" s="3"/>
      <c r="UID176" s="3"/>
      <c r="UIE176" s="3"/>
      <c r="UIF176" s="3"/>
      <c r="UIG176" s="3"/>
      <c r="UIH176" s="3"/>
      <c r="UII176" s="3"/>
      <c r="UIJ176" s="3"/>
      <c r="UIK176" s="3"/>
      <c r="UIL176" s="3"/>
      <c r="UIM176" s="3"/>
      <c r="UIN176" s="3"/>
      <c r="UIO176" s="3"/>
      <c r="UIP176" s="3"/>
      <c r="UIQ176" s="3"/>
      <c r="UIR176" s="3"/>
      <c r="UIS176" s="3"/>
      <c r="UIT176" s="3"/>
      <c r="UIU176" s="3"/>
      <c r="UIV176" s="3"/>
      <c r="UIW176" s="3"/>
      <c r="UIX176" s="3"/>
      <c r="UIY176" s="3"/>
      <c r="UIZ176" s="3"/>
      <c r="UJA176" s="3"/>
      <c r="UJB176" s="3"/>
      <c r="UJC176" s="3"/>
      <c r="UJD176" s="3"/>
      <c r="UJE176" s="3"/>
      <c r="UJF176" s="3"/>
      <c r="UJG176" s="3"/>
      <c r="UJH176" s="3"/>
      <c r="UJI176" s="3"/>
      <c r="UJJ176" s="3"/>
      <c r="UJK176" s="3"/>
      <c r="UJL176" s="3"/>
      <c r="UJM176" s="3"/>
      <c r="UJN176" s="3"/>
      <c r="UJO176" s="3"/>
      <c r="UJP176" s="3"/>
      <c r="UJQ176" s="3"/>
      <c r="UJR176" s="3"/>
      <c r="UJS176" s="3"/>
      <c r="UJT176" s="3"/>
      <c r="UJU176" s="3"/>
      <c r="UJV176" s="3"/>
      <c r="UJW176" s="3"/>
      <c r="UJX176" s="3"/>
      <c r="UJY176" s="3"/>
      <c r="UJZ176" s="3"/>
      <c r="UKA176" s="3"/>
      <c r="UKB176" s="3"/>
      <c r="UKC176" s="3"/>
      <c r="UKD176" s="3"/>
      <c r="UKE176" s="3"/>
      <c r="UKF176" s="3"/>
      <c r="UKG176" s="3"/>
      <c r="UKH176" s="3"/>
      <c r="UKI176" s="3"/>
      <c r="UKJ176" s="3"/>
      <c r="UKK176" s="3"/>
      <c r="UKL176" s="3"/>
      <c r="UKM176" s="3"/>
      <c r="UKN176" s="3"/>
      <c r="UKO176" s="3"/>
      <c r="UKP176" s="3"/>
      <c r="UKQ176" s="3"/>
      <c r="UKR176" s="3"/>
      <c r="UKS176" s="3"/>
      <c r="UKT176" s="3"/>
      <c r="UKU176" s="3"/>
      <c r="UKV176" s="3"/>
      <c r="UKW176" s="3"/>
      <c r="UKX176" s="3"/>
      <c r="UKY176" s="3"/>
      <c r="UKZ176" s="3"/>
      <c r="ULA176" s="3"/>
      <c r="ULB176" s="3"/>
      <c r="ULC176" s="3"/>
      <c r="ULD176" s="3"/>
      <c r="ULE176" s="3"/>
      <c r="ULF176" s="3"/>
      <c r="ULG176" s="3"/>
      <c r="ULH176" s="3"/>
      <c r="ULI176" s="3"/>
      <c r="ULJ176" s="3"/>
      <c r="ULK176" s="3"/>
      <c r="ULL176" s="3"/>
      <c r="ULM176" s="3"/>
      <c r="ULN176" s="3"/>
      <c r="ULO176" s="3"/>
      <c r="ULP176" s="3"/>
      <c r="ULQ176" s="3"/>
      <c r="ULR176" s="3"/>
      <c r="ULS176" s="3"/>
      <c r="ULT176" s="3"/>
      <c r="ULU176" s="3"/>
      <c r="ULV176" s="3"/>
      <c r="ULW176" s="3"/>
      <c r="ULX176" s="3"/>
      <c r="ULY176" s="3"/>
      <c r="ULZ176" s="3"/>
      <c r="UMA176" s="3"/>
      <c r="UMB176" s="3"/>
      <c r="UMC176" s="3"/>
      <c r="UMD176" s="3"/>
      <c r="UME176" s="3"/>
      <c r="UMF176" s="3"/>
      <c r="UMG176" s="3"/>
      <c r="UMH176" s="3"/>
      <c r="UMI176" s="3"/>
      <c r="UMJ176" s="3"/>
      <c r="UMK176" s="3"/>
      <c r="UML176" s="3"/>
      <c r="UMM176" s="3"/>
      <c r="UMN176" s="3"/>
      <c r="UMO176" s="3"/>
      <c r="UMP176" s="3"/>
      <c r="UMQ176" s="3"/>
      <c r="UMR176" s="3"/>
      <c r="UMS176" s="3"/>
      <c r="UMT176" s="3"/>
      <c r="UMU176" s="3"/>
      <c r="UMV176" s="3"/>
      <c r="UMW176" s="3"/>
      <c r="UMX176" s="3"/>
      <c r="UMY176" s="3"/>
      <c r="UMZ176" s="3"/>
      <c r="UNA176" s="3"/>
      <c r="UNB176" s="3"/>
      <c r="UNC176" s="3"/>
      <c r="UND176" s="3"/>
      <c r="UNE176" s="3"/>
      <c r="UNF176" s="3"/>
      <c r="UNG176" s="3"/>
      <c r="UNH176" s="3"/>
      <c r="UNI176" s="3"/>
      <c r="UNJ176" s="3"/>
      <c r="UNK176" s="3"/>
      <c r="UNL176" s="3"/>
      <c r="UNM176" s="3"/>
      <c r="UNN176" s="3"/>
      <c r="UNO176" s="3"/>
      <c r="UNP176" s="3"/>
      <c r="UNQ176" s="3"/>
      <c r="UNR176" s="3"/>
      <c r="UNS176" s="3"/>
      <c r="UNT176" s="3"/>
      <c r="UNU176" s="3"/>
      <c r="UNV176" s="3"/>
      <c r="UNW176" s="3"/>
      <c r="UNX176" s="3"/>
      <c r="UNY176" s="3"/>
      <c r="UNZ176" s="3"/>
      <c r="UOA176" s="3"/>
      <c r="UOB176" s="3"/>
      <c r="UOC176" s="3"/>
      <c r="UOD176" s="3"/>
      <c r="UOE176" s="3"/>
      <c r="UOF176" s="3"/>
      <c r="UOG176" s="3"/>
      <c r="UOH176" s="3"/>
      <c r="UOI176" s="3"/>
      <c r="UOJ176" s="3"/>
      <c r="UOK176" s="3"/>
      <c r="UOL176" s="3"/>
      <c r="UOM176" s="3"/>
      <c r="UON176" s="3"/>
      <c r="UOO176" s="3"/>
      <c r="UOP176" s="3"/>
      <c r="UOQ176" s="3"/>
      <c r="UOR176" s="3"/>
      <c r="UOS176" s="3"/>
      <c r="UOT176" s="3"/>
      <c r="UOU176" s="3"/>
      <c r="UOV176" s="3"/>
      <c r="UOW176" s="3"/>
      <c r="UOX176" s="3"/>
      <c r="UOY176" s="3"/>
      <c r="UOZ176" s="3"/>
      <c r="UPA176" s="3"/>
      <c r="UPB176" s="3"/>
      <c r="UPC176" s="3"/>
      <c r="UPD176" s="3"/>
      <c r="UPE176" s="3"/>
      <c r="UPF176" s="3"/>
      <c r="UPG176" s="3"/>
      <c r="UPH176" s="3"/>
      <c r="UPI176" s="3"/>
      <c r="UPJ176" s="3"/>
      <c r="UPK176" s="3"/>
      <c r="UPL176" s="3"/>
      <c r="UPM176" s="3"/>
      <c r="UPN176" s="3"/>
      <c r="UPO176" s="3"/>
      <c r="UPP176" s="3"/>
      <c r="UPQ176" s="3"/>
      <c r="UPR176" s="3"/>
      <c r="UPS176" s="3"/>
      <c r="UPT176" s="3"/>
      <c r="UPU176" s="3"/>
      <c r="UPV176" s="3"/>
      <c r="UPW176" s="3"/>
      <c r="UPX176" s="3"/>
      <c r="UPY176" s="3"/>
      <c r="UPZ176" s="3"/>
      <c r="UQA176" s="3"/>
      <c r="UQB176" s="3"/>
      <c r="UQC176" s="3"/>
      <c r="UQD176" s="3"/>
      <c r="UQE176" s="3"/>
      <c r="UQF176" s="3"/>
      <c r="UQG176" s="3"/>
      <c r="UQH176" s="3"/>
      <c r="UQI176" s="3"/>
      <c r="UQJ176" s="3"/>
      <c r="UQK176" s="3"/>
      <c r="UQL176" s="3"/>
      <c r="UQM176" s="3"/>
      <c r="UQN176" s="3"/>
      <c r="UQO176" s="3"/>
      <c r="UQP176" s="3"/>
      <c r="UQQ176" s="3"/>
      <c r="UQR176" s="3"/>
      <c r="UQS176" s="3"/>
      <c r="UQT176" s="3"/>
      <c r="UQU176" s="3"/>
      <c r="UQV176" s="3"/>
      <c r="UQW176" s="3"/>
      <c r="UQX176" s="3"/>
      <c r="UQY176" s="3"/>
      <c r="UQZ176" s="3"/>
      <c r="URA176" s="3"/>
      <c r="URB176" s="3"/>
      <c r="URC176" s="3"/>
      <c r="URD176" s="3"/>
      <c r="URE176" s="3"/>
      <c r="URF176" s="3"/>
      <c r="URG176" s="3"/>
      <c r="URH176" s="3"/>
      <c r="URI176" s="3"/>
      <c r="URJ176" s="3"/>
      <c r="URK176" s="3"/>
      <c r="URL176" s="3"/>
      <c r="URM176" s="3"/>
      <c r="URN176" s="3"/>
      <c r="URO176" s="3"/>
      <c r="URP176" s="3"/>
      <c r="URQ176" s="3"/>
      <c r="URR176" s="3"/>
      <c r="URS176" s="3"/>
      <c r="URT176" s="3"/>
      <c r="URU176" s="3"/>
      <c r="URV176" s="3"/>
      <c r="URW176" s="3"/>
      <c r="URX176" s="3"/>
      <c r="URY176" s="3"/>
      <c r="URZ176" s="3"/>
      <c r="USA176" s="3"/>
      <c r="USB176" s="3"/>
      <c r="USC176" s="3"/>
      <c r="USD176" s="3"/>
      <c r="USE176" s="3"/>
      <c r="USF176" s="3"/>
      <c r="USG176" s="3"/>
      <c r="USH176" s="3"/>
      <c r="USI176" s="3"/>
      <c r="USJ176" s="3"/>
      <c r="USK176" s="3"/>
      <c r="USL176" s="3"/>
      <c r="USM176" s="3"/>
      <c r="USN176" s="3"/>
      <c r="USO176" s="3"/>
      <c r="USP176" s="3"/>
      <c r="USQ176" s="3"/>
      <c r="USR176" s="3"/>
      <c r="USS176" s="3"/>
      <c r="UST176" s="3"/>
      <c r="USU176" s="3"/>
      <c r="USV176" s="3"/>
      <c r="USW176" s="3"/>
      <c r="USX176" s="3"/>
      <c r="USY176" s="3"/>
      <c r="USZ176" s="3"/>
      <c r="UTA176" s="3"/>
      <c r="UTB176" s="3"/>
      <c r="UTC176" s="3"/>
      <c r="UTD176" s="3"/>
      <c r="UTE176" s="3"/>
      <c r="UTF176" s="3"/>
      <c r="UTG176" s="3"/>
      <c r="UTH176" s="3"/>
      <c r="UTI176" s="3"/>
      <c r="UTJ176" s="3"/>
      <c r="UTK176" s="3"/>
      <c r="UTL176" s="3"/>
      <c r="UTM176" s="3"/>
      <c r="UTN176" s="3"/>
      <c r="UTO176" s="3"/>
      <c r="UTP176" s="3"/>
      <c r="UTQ176" s="3"/>
      <c r="UTR176" s="3"/>
      <c r="UTS176" s="3"/>
      <c r="UTT176" s="3"/>
      <c r="UTU176" s="3"/>
      <c r="UTV176" s="3"/>
      <c r="UTW176" s="3"/>
      <c r="UTX176" s="3"/>
      <c r="UTY176" s="3"/>
      <c r="UTZ176" s="3"/>
      <c r="UUA176" s="3"/>
      <c r="UUB176" s="3"/>
      <c r="UUC176" s="3"/>
      <c r="UUD176" s="3"/>
      <c r="UUE176" s="3"/>
      <c r="UUF176" s="3"/>
      <c r="UUG176" s="3"/>
      <c r="UUH176" s="3"/>
      <c r="UUI176" s="3"/>
      <c r="UUJ176" s="3"/>
      <c r="UUK176" s="3"/>
      <c r="UUL176" s="3"/>
      <c r="UUM176" s="3"/>
      <c r="UUN176" s="3"/>
      <c r="UUO176" s="3"/>
      <c r="UUP176" s="3"/>
      <c r="UUQ176" s="3"/>
      <c r="UUR176" s="3"/>
      <c r="UUS176" s="3"/>
      <c r="UUT176" s="3"/>
      <c r="UUU176" s="3"/>
      <c r="UUV176" s="3"/>
      <c r="UUW176" s="3"/>
      <c r="UUX176" s="3"/>
      <c r="UUY176" s="3"/>
      <c r="UUZ176" s="3"/>
      <c r="UVA176" s="3"/>
      <c r="UVB176" s="3"/>
      <c r="UVC176" s="3"/>
      <c r="UVD176" s="3"/>
      <c r="UVE176" s="3"/>
      <c r="UVF176" s="3"/>
      <c r="UVG176" s="3"/>
      <c r="UVH176" s="3"/>
      <c r="UVI176" s="3"/>
      <c r="UVJ176" s="3"/>
      <c r="UVK176" s="3"/>
      <c r="UVL176" s="3"/>
      <c r="UVM176" s="3"/>
      <c r="UVN176" s="3"/>
      <c r="UVO176" s="3"/>
      <c r="UVP176" s="3"/>
      <c r="UVQ176" s="3"/>
      <c r="UVR176" s="3"/>
      <c r="UVS176" s="3"/>
      <c r="UVT176" s="3"/>
      <c r="UVU176" s="3"/>
      <c r="UVV176" s="3"/>
      <c r="UVW176" s="3"/>
      <c r="UVX176" s="3"/>
      <c r="UVY176" s="3"/>
      <c r="UVZ176" s="3"/>
      <c r="UWA176" s="3"/>
      <c r="UWB176" s="3"/>
      <c r="UWC176" s="3"/>
      <c r="UWD176" s="3"/>
      <c r="UWE176" s="3"/>
      <c r="UWF176" s="3"/>
      <c r="UWG176" s="3"/>
      <c r="UWH176" s="3"/>
      <c r="UWI176" s="3"/>
      <c r="UWJ176" s="3"/>
      <c r="UWK176" s="3"/>
      <c r="UWL176" s="3"/>
      <c r="UWM176" s="3"/>
      <c r="UWN176" s="3"/>
      <c r="UWO176" s="3"/>
      <c r="UWP176" s="3"/>
      <c r="UWQ176" s="3"/>
      <c r="UWR176" s="3"/>
      <c r="UWS176" s="3"/>
      <c r="UWT176" s="3"/>
      <c r="UWU176" s="3"/>
      <c r="UWV176" s="3"/>
      <c r="UWW176" s="3"/>
      <c r="UWX176" s="3"/>
      <c r="UWY176" s="3"/>
      <c r="UWZ176" s="3"/>
      <c r="UXA176" s="3"/>
      <c r="UXB176" s="3"/>
      <c r="UXC176" s="3"/>
      <c r="UXD176" s="3"/>
      <c r="UXE176" s="3"/>
      <c r="UXF176" s="3"/>
      <c r="UXG176" s="3"/>
      <c r="UXH176" s="3"/>
      <c r="UXI176" s="3"/>
      <c r="UXJ176" s="3"/>
      <c r="UXK176" s="3"/>
      <c r="UXL176" s="3"/>
      <c r="UXM176" s="3"/>
      <c r="UXN176" s="3"/>
      <c r="UXO176" s="3"/>
      <c r="UXP176" s="3"/>
      <c r="UXQ176" s="3"/>
      <c r="UXR176" s="3"/>
      <c r="UXS176" s="3"/>
      <c r="UXT176" s="3"/>
      <c r="UXU176" s="3"/>
      <c r="UXV176" s="3"/>
      <c r="UXW176" s="3"/>
      <c r="UXX176" s="3"/>
      <c r="UXY176" s="3"/>
      <c r="UXZ176" s="3"/>
      <c r="UYA176" s="3"/>
      <c r="UYB176" s="3"/>
      <c r="UYC176" s="3"/>
      <c r="UYD176" s="3"/>
      <c r="UYE176" s="3"/>
      <c r="UYF176" s="3"/>
      <c r="UYG176" s="3"/>
      <c r="UYH176" s="3"/>
      <c r="UYI176" s="3"/>
      <c r="UYJ176" s="3"/>
      <c r="UYK176" s="3"/>
      <c r="UYL176" s="3"/>
      <c r="UYM176" s="3"/>
      <c r="UYN176" s="3"/>
      <c r="UYO176" s="3"/>
      <c r="UYP176" s="3"/>
      <c r="UYQ176" s="3"/>
      <c r="UYR176" s="3"/>
      <c r="UYS176" s="3"/>
      <c r="UYT176" s="3"/>
      <c r="UYU176" s="3"/>
      <c r="UYV176" s="3"/>
      <c r="UYW176" s="3"/>
      <c r="UYX176" s="3"/>
      <c r="UYY176" s="3"/>
      <c r="UYZ176" s="3"/>
      <c r="UZA176" s="3"/>
      <c r="UZB176" s="3"/>
      <c r="UZC176" s="3"/>
      <c r="UZD176" s="3"/>
      <c r="UZE176" s="3"/>
      <c r="UZF176" s="3"/>
      <c r="UZG176" s="3"/>
      <c r="UZH176" s="3"/>
      <c r="UZI176" s="3"/>
      <c r="UZJ176" s="3"/>
      <c r="UZK176" s="3"/>
      <c r="UZL176" s="3"/>
      <c r="UZM176" s="3"/>
      <c r="UZN176" s="3"/>
      <c r="UZO176" s="3"/>
      <c r="UZP176" s="3"/>
      <c r="UZQ176" s="3"/>
      <c r="UZR176" s="3"/>
      <c r="UZS176" s="3"/>
      <c r="UZT176" s="3"/>
      <c r="UZU176" s="3"/>
      <c r="UZV176" s="3"/>
      <c r="UZW176" s="3"/>
      <c r="UZX176" s="3"/>
      <c r="UZY176" s="3"/>
      <c r="UZZ176" s="3"/>
      <c r="VAA176" s="3"/>
      <c r="VAB176" s="3"/>
      <c r="VAC176" s="3"/>
      <c r="VAD176" s="3"/>
      <c r="VAE176" s="3"/>
      <c r="VAF176" s="3"/>
      <c r="VAG176" s="3"/>
      <c r="VAH176" s="3"/>
      <c r="VAI176" s="3"/>
      <c r="VAJ176" s="3"/>
      <c r="VAK176" s="3"/>
      <c r="VAL176" s="3"/>
      <c r="VAM176" s="3"/>
      <c r="VAN176" s="3"/>
      <c r="VAO176" s="3"/>
      <c r="VAP176" s="3"/>
      <c r="VAQ176" s="3"/>
      <c r="VAR176" s="3"/>
      <c r="VAS176" s="3"/>
      <c r="VAT176" s="3"/>
      <c r="VAU176" s="3"/>
      <c r="VAV176" s="3"/>
      <c r="VAW176" s="3"/>
      <c r="VAX176" s="3"/>
      <c r="VAY176" s="3"/>
      <c r="VAZ176" s="3"/>
      <c r="VBA176" s="3"/>
      <c r="VBB176" s="3"/>
      <c r="VBC176" s="3"/>
      <c r="VBD176" s="3"/>
      <c r="VBE176" s="3"/>
      <c r="VBF176" s="3"/>
      <c r="VBG176" s="3"/>
      <c r="VBH176" s="3"/>
      <c r="VBI176" s="3"/>
      <c r="VBJ176" s="3"/>
      <c r="VBK176" s="3"/>
      <c r="VBL176" s="3"/>
      <c r="VBM176" s="3"/>
      <c r="VBN176" s="3"/>
      <c r="VBO176" s="3"/>
      <c r="VBP176" s="3"/>
      <c r="VBQ176" s="3"/>
      <c r="VBR176" s="3"/>
      <c r="VBS176" s="3"/>
      <c r="VBT176" s="3"/>
      <c r="VBU176" s="3"/>
      <c r="VBV176" s="3"/>
      <c r="VBW176" s="3"/>
      <c r="VBX176" s="3"/>
      <c r="VBY176" s="3"/>
      <c r="VBZ176" s="3"/>
      <c r="VCA176" s="3"/>
      <c r="VCB176" s="3"/>
      <c r="VCC176" s="3"/>
      <c r="VCD176" s="3"/>
      <c r="VCE176" s="3"/>
      <c r="VCF176" s="3"/>
      <c r="VCG176" s="3"/>
      <c r="VCH176" s="3"/>
      <c r="VCI176" s="3"/>
      <c r="VCJ176" s="3"/>
      <c r="VCK176" s="3"/>
      <c r="VCL176" s="3"/>
      <c r="VCM176" s="3"/>
      <c r="VCN176" s="3"/>
      <c r="VCO176" s="3"/>
      <c r="VCP176" s="3"/>
      <c r="VCQ176" s="3"/>
      <c r="VCR176" s="3"/>
      <c r="VCS176" s="3"/>
      <c r="VCT176" s="3"/>
      <c r="VCU176" s="3"/>
      <c r="VCV176" s="3"/>
      <c r="VCW176" s="3"/>
      <c r="VCX176" s="3"/>
      <c r="VCY176" s="3"/>
      <c r="VCZ176" s="3"/>
      <c r="VDA176" s="3"/>
      <c r="VDB176" s="3"/>
      <c r="VDC176" s="3"/>
      <c r="VDD176" s="3"/>
      <c r="VDE176" s="3"/>
      <c r="VDF176" s="3"/>
      <c r="VDG176" s="3"/>
      <c r="VDH176" s="3"/>
      <c r="VDI176" s="3"/>
      <c r="VDJ176" s="3"/>
      <c r="VDK176" s="3"/>
      <c r="VDL176" s="3"/>
      <c r="VDM176" s="3"/>
      <c r="VDN176" s="3"/>
      <c r="VDO176" s="3"/>
      <c r="VDP176" s="3"/>
      <c r="VDQ176" s="3"/>
      <c r="VDR176" s="3"/>
      <c r="VDS176" s="3"/>
      <c r="VDT176" s="3"/>
      <c r="VDU176" s="3"/>
      <c r="VDV176" s="3"/>
      <c r="VDW176" s="3"/>
      <c r="VDX176" s="3"/>
      <c r="VDY176" s="3"/>
      <c r="VDZ176" s="3"/>
      <c r="VEA176" s="3"/>
      <c r="VEB176" s="3"/>
      <c r="VEC176" s="3"/>
      <c r="VED176" s="3"/>
      <c r="VEE176" s="3"/>
      <c r="VEF176" s="3"/>
      <c r="VEG176" s="3"/>
      <c r="VEH176" s="3"/>
      <c r="VEI176" s="3"/>
      <c r="VEJ176" s="3"/>
      <c r="VEK176" s="3"/>
      <c r="VEL176" s="3"/>
      <c r="VEM176" s="3"/>
      <c r="VEN176" s="3"/>
      <c r="VEO176" s="3"/>
      <c r="VEP176" s="3"/>
      <c r="VEQ176" s="3"/>
      <c r="VER176" s="3"/>
      <c r="VES176" s="3"/>
      <c r="VET176" s="3"/>
      <c r="VEU176" s="3"/>
      <c r="VEV176" s="3"/>
      <c r="VEW176" s="3"/>
      <c r="VEX176" s="3"/>
      <c r="VEY176" s="3"/>
      <c r="VEZ176" s="3"/>
      <c r="VFA176" s="3"/>
      <c r="VFB176" s="3"/>
      <c r="VFC176" s="3"/>
      <c r="VFD176" s="3"/>
      <c r="VFE176" s="3"/>
      <c r="VFF176" s="3"/>
      <c r="VFG176" s="3"/>
      <c r="VFH176" s="3"/>
      <c r="VFI176" s="3"/>
      <c r="VFJ176" s="3"/>
      <c r="VFK176" s="3"/>
      <c r="VFL176" s="3"/>
      <c r="VFM176" s="3"/>
      <c r="VFN176" s="3"/>
      <c r="VFO176" s="3"/>
      <c r="VFP176" s="3"/>
      <c r="VFQ176" s="3"/>
      <c r="VFR176" s="3"/>
      <c r="VFS176" s="3"/>
      <c r="VFT176" s="3"/>
      <c r="VFU176" s="3"/>
      <c r="VFV176" s="3"/>
      <c r="VFW176" s="3"/>
      <c r="VFX176" s="3"/>
      <c r="VFY176" s="3"/>
      <c r="VFZ176" s="3"/>
      <c r="VGA176" s="3"/>
      <c r="VGB176" s="3"/>
      <c r="VGC176" s="3"/>
      <c r="VGD176" s="3"/>
      <c r="VGE176" s="3"/>
      <c r="VGF176" s="3"/>
      <c r="VGG176" s="3"/>
      <c r="VGH176" s="3"/>
      <c r="VGI176" s="3"/>
      <c r="VGJ176" s="3"/>
      <c r="VGK176" s="3"/>
      <c r="VGL176" s="3"/>
      <c r="VGM176" s="3"/>
      <c r="VGN176" s="3"/>
      <c r="VGO176" s="3"/>
      <c r="VGP176" s="3"/>
      <c r="VGQ176" s="3"/>
      <c r="VGR176" s="3"/>
      <c r="VGS176" s="3"/>
      <c r="VGT176" s="3"/>
      <c r="VGU176" s="3"/>
      <c r="VGV176" s="3"/>
      <c r="VGW176" s="3"/>
      <c r="VGX176" s="3"/>
      <c r="VGY176" s="3"/>
      <c r="VGZ176" s="3"/>
      <c r="VHA176" s="3"/>
      <c r="VHB176" s="3"/>
      <c r="VHC176" s="3"/>
      <c r="VHD176" s="3"/>
      <c r="VHE176" s="3"/>
      <c r="VHF176" s="3"/>
      <c r="VHG176" s="3"/>
      <c r="VHH176" s="3"/>
      <c r="VHI176" s="3"/>
      <c r="VHJ176" s="3"/>
      <c r="VHK176" s="3"/>
      <c r="VHL176" s="3"/>
      <c r="VHM176" s="3"/>
      <c r="VHN176" s="3"/>
      <c r="VHO176" s="3"/>
      <c r="VHP176" s="3"/>
      <c r="VHQ176" s="3"/>
      <c r="VHR176" s="3"/>
      <c r="VHS176" s="3"/>
      <c r="VHT176" s="3"/>
      <c r="VHU176" s="3"/>
      <c r="VHV176" s="3"/>
      <c r="VHW176" s="3"/>
      <c r="VHX176" s="3"/>
      <c r="VHY176" s="3"/>
      <c r="VHZ176" s="3"/>
      <c r="VIA176" s="3"/>
      <c r="VIB176" s="3"/>
      <c r="VIC176" s="3"/>
      <c r="VID176" s="3"/>
      <c r="VIE176" s="3"/>
      <c r="VIF176" s="3"/>
      <c r="VIG176" s="3"/>
      <c r="VIH176" s="3"/>
      <c r="VII176" s="3"/>
      <c r="VIJ176" s="3"/>
      <c r="VIK176" s="3"/>
      <c r="VIL176" s="3"/>
      <c r="VIM176" s="3"/>
      <c r="VIN176" s="3"/>
      <c r="VIO176" s="3"/>
      <c r="VIP176" s="3"/>
      <c r="VIQ176" s="3"/>
      <c r="VIR176" s="3"/>
      <c r="VIS176" s="3"/>
      <c r="VIT176" s="3"/>
      <c r="VIU176" s="3"/>
      <c r="VIV176" s="3"/>
      <c r="VIW176" s="3"/>
      <c r="VIX176" s="3"/>
      <c r="VIY176" s="3"/>
      <c r="VIZ176" s="3"/>
      <c r="VJA176" s="3"/>
      <c r="VJB176" s="3"/>
      <c r="VJC176" s="3"/>
      <c r="VJD176" s="3"/>
      <c r="VJE176" s="3"/>
      <c r="VJF176" s="3"/>
      <c r="VJG176" s="3"/>
      <c r="VJH176" s="3"/>
      <c r="VJI176" s="3"/>
      <c r="VJJ176" s="3"/>
      <c r="VJK176" s="3"/>
      <c r="VJL176" s="3"/>
      <c r="VJM176" s="3"/>
      <c r="VJN176" s="3"/>
      <c r="VJO176" s="3"/>
      <c r="VJP176" s="3"/>
      <c r="VJQ176" s="3"/>
      <c r="VJR176" s="3"/>
      <c r="VJS176" s="3"/>
      <c r="VJT176" s="3"/>
      <c r="VJU176" s="3"/>
      <c r="VJV176" s="3"/>
      <c r="VJW176" s="3"/>
      <c r="VJX176" s="3"/>
      <c r="VJY176" s="3"/>
      <c r="VJZ176" s="3"/>
      <c r="VKA176" s="3"/>
      <c r="VKB176" s="3"/>
      <c r="VKC176" s="3"/>
      <c r="VKD176" s="3"/>
      <c r="VKE176" s="3"/>
      <c r="VKF176" s="3"/>
      <c r="VKG176" s="3"/>
      <c r="VKH176" s="3"/>
      <c r="VKI176" s="3"/>
      <c r="VKJ176" s="3"/>
      <c r="VKK176" s="3"/>
      <c r="VKL176" s="3"/>
      <c r="VKM176" s="3"/>
      <c r="VKN176" s="3"/>
      <c r="VKO176" s="3"/>
      <c r="VKP176" s="3"/>
      <c r="VKQ176" s="3"/>
      <c r="VKR176" s="3"/>
      <c r="VKS176" s="3"/>
      <c r="VKT176" s="3"/>
      <c r="VKU176" s="3"/>
      <c r="VKV176" s="3"/>
      <c r="VKW176" s="3"/>
      <c r="VKX176" s="3"/>
      <c r="VKY176" s="3"/>
      <c r="VKZ176" s="3"/>
      <c r="VLA176" s="3"/>
      <c r="VLB176" s="3"/>
      <c r="VLC176" s="3"/>
      <c r="VLD176" s="3"/>
      <c r="VLE176" s="3"/>
      <c r="VLF176" s="3"/>
      <c r="VLG176" s="3"/>
      <c r="VLH176" s="3"/>
      <c r="VLI176" s="3"/>
      <c r="VLJ176" s="3"/>
      <c r="VLK176" s="3"/>
      <c r="VLL176" s="3"/>
      <c r="VLM176" s="3"/>
      <c r="VLN176" s="3"/>
      <c r="VLO176" s="3"/>
      <c r="VLP176" s="3"/>
      <c r="VLQ176" s="3"/>
      <c r="VLR176" s="3"/>
      <c r="VLS176" s="3"/>
      <c r="VLT176" s="3"/>
      <c r="VLU176" s="3"/>
      <c r="VLV176" s="3"/>
      <c r="VLW176" s="3"/>
      <c r="VLX176" s="3"/>
      <c r="VLY176" s="3"/>
      <c r="VLZ176" s="3"/>
      <c r="VMA176" s="3"/>
      <c r="VMB176" s="3"/>
      <c r="VMC176" s="3"/>
      <c r="VMD176" s="3"/>
      <c r="VME176" s="3"/>
      <c r="VMF176" s="3"/>
      <c r="VMG176" s="3"/>
      <c r="VMH176" s="3"/>
      <c r="VMI176" s="3"/>
      <c r="VMJ176" s="3"/>
      <c r="VMK176" s="3"/>
      <c r="VML176" s="3"/>
      <c r="VMM176" s="3"/>
      <c r="VMN176" s="3"/>
      <c r="VMO176" s="3"/>
      <c r="VMP176" s="3"/>
      <c r="VMQ176" s="3"/>
      <c r="VMR176" s="3"/>
      <c r="VMS176" s="3"/>
      <c r="VMT176" s="3"/>
      <c r="VMU176" s="3"/>
      <c r="VMV176" s="3"/>
      <c r="VMW176" s="3"/>
      <c r="VMX176" s="3"/>
      <c r="VMY176" s="3"/>
      <c r="VMZ176" s="3"/>
      <c r="VNA176" s="3"/>
      <c r="VNB176" s="3"/>
      <c r="VNC176" s="3"/>
      <c r="VND176" s="3"/>
      <c r="VNE176" s="3"/>
      <c r="VNF176" s="3"/>
      <c r="VNG176" s="3"/>
      <c r="VNH176" s="3"/>
      <c r="VNI176" s="3"/>
      <c r="VNJ176" s="3"/>
      <c r="VNK176" s="3"/>
      <c r="VNL176" s="3"/>
      <c r="VNM176" s="3"/>
      <c r="VNN176" s="3"/>
      <c r="VNO176" s="3"/>
      <c r="VNP176" s="3"/>
      <c r="VNQ176" s="3"/>
      <c r="VNR176" s="3"/>
      <c r="VNS176" s="3"/>
      <c r="VNT176" s="3"/>
      <c r="VNU176" s="3"/>
      <c r="VNV176" s="3"/>
      <c r="VNW176" s="3"/>
      <c r="VNX176" s="3"/>
      <c r="VNY176" s="3"/>
      <c r="VNZ176" s="3"/>
      <c r="VOA176" s="3"/>
      <c r="VOB176" s="3"/>
      <c r="VOC176" s="3"/>
      <c r="VOD176" s="3"/>
      <c r="VOE176" s="3"/>
      <c r="VOF176" s="3"/>
      <c r="VOG176" s="3"/>
      <c r="VOH176" s="3"/>
      <c r="VOI176" s="3"/>
      <c r="VOJ176" s="3"/>
      <c r="VOK176" s="3"/>
      <c r="VOL176" s="3"/>
      <c r="VOM176" s="3"/>
      <c r="VON176" s="3"/>
      <c r="VOO176" s="3"/>
      <c r="VOP176" s="3"/>
      <c r="VOQ176" s="3"/>
      <c r="VOR176" s="3"/>
      <c r="VOS176" s="3"/>
      <c r="VOT176" s="3"/>
      <c r="VOU176" s="3"/>
      <c r="VOV176" s="3"/>
      <c r="VOW176" s="3"/>
      <c r="VOX176" s="3"/>
      <c r="VOY176" s="3"/>
      <c r="VOZ176" s="3"/>
      <c r="VPA176" s="3"/>
      <c r="VPB176" s="3"/>
      <c r="VPC176" s="3"/>
      <c r="VPD176" s="3"/>
      <c r="VPE176" s="3"/>
      <c r="VPF176" s="3"/>
      <c r="VPG176" s="3"/>
      <c r="VPH176" s="3"/>
      <c r="VPI176" s="3"/>
      <c r="VPJ176" s="3"/>
      <c r="VPK176" s="3"/>
      <c r="VPL176" s="3"/>
      <c r="VPM176" s="3"/>
      <c r="VPN176" s="3"/>
      <c r="VPO176" s="3"/>
      <c r="VPP176" s="3"/>
      <c r="VPQ176" s="3"/>
      <c r="VPR176" s="3"/>
      <c r="VPS176" s="3"/>
      <c r="VPT176" s="3"/>
      <c r="VPU176" s="3"/>
      <c r="VPV176" s="3"/>
      <c r="VPW176" s="3"/>
      <c r="VPX176" s="3"/>
      <c r="VPY176" s="3"/>
      <c r="VPZ176" s="3"/>
      <c r="VQA176" s="3"/>
      <c r="VQB176" s="3"/>
      <c r="VQC176" s="3"/>
      <c r="VQD176" s="3"/>
      <c r="VQE176" s="3"/>
      <c r="VQF176" s="3"/>
      <c r="VQG176" s="3"/>
      <c r="VQH176" s="3"/>
      <c r="VQI176" s="3"/>
      <c r="VQJ176" s="3"/>
      <c r="VQK176" s="3"/>
      <c r="VQL176" s="3"/>
      <c r="VQM176" s="3"/>
      <c r="VQN176" s="3"/>
      <c r="VQO176" s="3"/>
      <c r="VQP176" s="3"/>
      <c r="VQQ176" s="3"/>
      <c r="VQR176" s="3"/>
      <c r="VQS176" s="3"/>
      <c r="VQT176" s="3"/>
      <c r="VQU176" s="3"/>
      <c r="VQV176" s="3"/>
      <c r="VQW176" s="3"/>
      <c r="VQX176" s="3"/>
      <c r="VQY176" s="3"/>
      <c r="VQZ176" s="3"/>
      <c r="VRA176" s="3"/>
      <c r="VRB176" s="3"/>
      <c r="VRC176" s="3"/>
      <c r="VRD176" s="3"/>
      <c r="VRE176" s="3"/>
      <c r="VRF176" s="3"/>
      <c r="VRG176" s="3"/>
      <c r="VRH176" s="3"/>
      <c r="VRI176" s="3"/>
      <c r="VRJ176" s="3"/>
      <c r="VRK176" s="3"/>
      <c r="VRL176" s="3"/>
      <c r="VRM176" s="3"/>
      <c r="VRN176" s="3"/>
      <c r="VRO176" s="3"/>
      <c r="VRP176" s="3"/>
      <c r="VRQ176" s="3"/>
      <c r="VRR176" s="3"/>
      <c r="VRS176" s="3"/>
      <c r="VRT176" s="3"/>
      <c r="VRU176" s="3"/>
      <c r="VRV176" s="3"/>
      <c r="VRW176" s="3"/>
      <c r="VRX176" s="3"/>
      <c r="VRY176" s="3"/>
      <c r="VRZ176" s="3"/>
      <c r="VSA176" s="3"/>
      <c r="VSB176" s="3"/>
      <c r="VSC176" s="3"/>
      <c r="VSD176" s="3"/>
      <c r="VSE176" s="3"/>
      <c r="VSF176" s="3"/>
      <c r="VSG176" s="3"/>
      <c r="VSH176" s="3"/>
      <c r="VSI176" s="3"/>
      <c r="VSJ176" s="3"/>
      <c r="VSK176" s="3"/>
      <c r="VSL176" s="3"/>
      <c r="VSM176" s="3"/>
      <c r="VSN176" s="3"/>
      <c r="VSO176" s="3"/>
      <c r="VSP176" s="3"/>
      <c r="VSQ176" s="3"/>
      <c r="VSR176" s="3"/>
      <c r="VSS176" s="3"/>
      <c r="VST176" s="3"/>
      <c r="VSU176" s="3"/>
      <c r="VSV176" s="3"/>
      <c r="VSW176" s="3"/>
      <c r="VSX176" s="3"/>
      <c r="VSY176" s="3"/>
      <c r="VSZ176" s="3"/>
      <c r="VTA176" s="3"/>
      <c r="VTB176" s="3"/>
      <c r="VTC176" s="3"/>
      <c r="VTD176" s="3"/>
      <c r="VTE176" s="3"/>
      <c r="VTF176" s="3"/>
      <c r="VTG176" s="3"/>
      <c r="VTH176" s="3"/>
      <c r="VTI176" s="3"/>
      <c r="VTJ176" s="3"/>
      <c r="VTK176" s="3"/>
      <c r="VTL176" s="3"/>
      <c r="VTM176" s="3"/>
      <c r="VTN176" s="3"/>
      <c r="VTO176" s="3"/>
      <c r="VTP176" s="3"/>
      <c r="VTQ176" s="3"/>
      <c r="VTR176" s="3"/>
      <c r="VTS176" s="3"/>
      <c r="VTT176" s="3"/>
      <c r="VTU176" s="3"/>
      <c r="VTV176" s="3"/>
      <c r="VTW176" s="3"/>
      <c r="VTX176" s="3"/>
      <c r="VTY176" s="3"/>
      <c r="VTZ176" s="3"/>
      <c r="VUA176" s="3"/>
      <c r="VUB176" s="3"/>
      <c r="VUC176" s="3"/>
      <c r="VUD176" s="3"/>
      <c r="VUE176" s="3"/>
      <c r="VUF176" s="3"/>
      <c r="VUG176" s="3"/>
      <c r="VUH176" s="3"/>
      <c r="VUI176" s="3"/>
      <c r="VUJ176" s="3"/>
      <c r="VUK176" s="3"/>
      <c r="VUL176" s="3"/>
      <c r="VUM176" s="3"/>
      <c r="VUN176" s="3"/>
      <c r="VUO176" s="3"/>
      <c r="VUP176" s="3"/>
      <c r="VUQ176" s="3"/>
      <c r="VUR176" s="3"/>
      <c r="VUS176" s="3"/>
      <c r="VUT176" s="3"/>
      <c r="VUU176" s="3"/>
      <c r="VUV176" s="3"/>
      <c r="VUW176" s="3"/>
      <c r="VUX176" s="3"/>
      <c r="VUY176" s="3"/>
      <c r="VUZ176" s="3"/>
      <c r="VVA176" s="3"/>
      <c r="VVB176" s="3"/>
      <c r="VVC176" s="3"/>
      <c r="VVD176" s="3"/>
      <c r="VVE176" s="3"/>
      <c r="VVF176" s="3"/>
      <c r="VVG176" s="3"/>
      <c r="VVH176" s="3"/>
      <c r="VVI176" s="3"/>
      <c r="VVJ176" s="3"/>
      <c r="VVK176" s="3"/>
      <c r="VVL176" s="3"/>
      <c r="VVM176" s="3"/>
      <c r="VVN176" s="3"/>
      <c r="VVO176" s="3"/>
      <c r="VVP176" s="3"/>
      <c r="VVQ176" s="3"/>
      <c r="VVR176" s="3"/>
      <c r="VVS176" s="3"/>
      <c r="VVT176" s="3"/>
      <c r="VVU176" s="3"/>
      <c r="VVV176" s="3"/>
      <c r="VVW176" s="3"/>
      <c r="VVX176" s="3"/>
      <c r="VVY176" s="3"/>
      <c r="VVZ176" s="3"/>
      <c r="VWA176" s="3"/>
      <c r="VWB176" s="3"/>
      <c r="VWC176" s="3"/>
      <c r="VWD176" s="3"/>
      <c r="VWE176" s="3"/>
      <c r="VWF176" s="3"/>
      <c r="VWG176" s="3"/>
      <c r="VWH176" s="3"/>
      <c r="VWI176" s="3"/>
      <c r="VWJ176" s="3"/>
      <c r="VWK176" s="3"/>
      <c r="VWL176" s="3"/>
      <c r="VWM176" s="3"/>
      <c r="VWN176" s="3"/>
      <c r="VWO176" s="3"/>
      <c r="VWP176" s="3"/>
      <c r="VWQ176" s="3"/>
      <c r="VWR176" s="3"/>
      <c r="VWS176" s="3"/>
      <c r="VWT176" s="3"/>
      <c r="VWU176" s="3"/>
      <c r="VWV176" s="3"/>
      <c r="VWW176" s="3"/>
      <c r="VWX176" s="3"/>
      <c r="VWY176" s="3"/>
      <c r="VWZ176" s="3"/>
      <c r="VXA176" s="3"/>
      <c r="VXB176" s="3"/>
      <c r="VXC176" s="3"/>
      <c r="VXD176" s="3"/>
      <c r="VXE176" s="3"/>
      <c r="VXF176" s="3"/>
      <c r="VXG176" s="3"/>
      <c r="VXH176" s="3"/>
      <c r="VXI176" s="3"/>
      <c r="VXJ176" s="3"/>
      <c r="VXK176" s="3"/>
      <c r="VXL176" s="3"/>
      <c r="VXM176" s="3"/>
      <c r="VXN176" s="3"/>
      <c r="VXO176" s="3"/>
      <c r="VXP176" s="3"/>
      <c r="VXQ176" s="3"/>
      <c r="VXR176" s="3"/>
      <c r="VXS176" s="3"/>
      <c r="VXT176" s="3"/>
      <c r="VXU176" s="3"/>
      <c r="VXV176" s="3"/>
      <c r="VXW176" s="3"/>
      <c r="VXX176" s="3"/>
      <c r="VXY176" s="3"/>
      <c r="VXZ176" s="3"/>
      <c r="VYA176" s="3"/>
      <c r="VYB176" s="3"/>
      <c r="VYC176" s="3"/>
      <c r="VYD176" s="3"/>
      <c r="VYE176" s="3"/>
      <c r="VYF176" s="3"/>
      <c r="VYG176" s="3"/>
      <c r="VYH176" s="3"/>
      <c r="VYI176" s="3"/>
      <c r="VYJ176" s="3"/>
      <c r="VYK176" s="3"/>
      <c r="VYL176" s="3"/>
      <c r="VYM176" s="3"/>
      <c r="VYN176" s="3"/>
      <c r="VYO176" s="3"/>
      <c r="VYP176" s="3"/>
      <c r="VYQ176" s="3"/>
      <c r="VYR176" s="3"/>
      <c r="VYS176" s="3"/>
      <c r="VYT176" s="3"/>
      <c r="VYU176" s="3"/>
      <c r="VYV176" s="3"/>
      <c r="VYW176" s="3"/>
      <c r="VYX176" s="3"/>
      <c r="VYY176" s="3"/>
      <c r="VYZ176" s="3"/>
      <c r="VZA176" s="3"/>
      <c r="VZB176" s="3"/>
      <c r="VZC176" s="3"/>
      <c r="VZD176" s="3"/>
      <c r="VZE176" s="3"/>
      <c r="VZF176" s="3"/>
      <c r="VZG176" s="3"/>
      <c r="VZH176" s="3"/>
      <c r="VZI176" s="3"/>
      <c r="VZJ176" s="3"/>
      <c r="VZK176" s="3"/>
      <c r="VZL176" s="3"/>
      <c r="VZM176" s="3"/>
      <c r="VZN176" s="3"/>
      <c r="VZO176" s="3"/>
      <c r="VZP176" s="3"/>
      <c r="VZQ176" s="3"/>
      <c r="VZR176" s="3"/>
      <c r="VZS176" s="3"/>
      <c r="VZT176" s="3"/>
      <c r="VZU176" s="3"/>
      <c r="VZV176" s="3"/>
      <c r="VZW176" s="3"/>
      <c r="VZX176" s="3"/>
      <c r="VZY176" s="3"/>
      <c r="VZZ176" s="3"/>
      <c r="WAA176" s="3"/>
      <c r="WAB176" s="3"/>
      <c r="WAC176" s="3"/>
      <c r="WAD176" s="3"/>
      <c r="WAE176" s="3"/>
      <c r="WAF176" s="3"/>
      <c r="WAG176" s="3"/>
      <c r="WAH176" s="3"/>
      <c r="WAI176" s="3"/>
      <c r="WAJ176" s="3"/>
      <c r="WAK176" s="3"/>
      <c r="WAL176" s="3"/>
      <c r="WAM176" s="3"/>
      <c r="WAN176" s="3"/>
      <c r="WAO176" s="3"/>
      <c r="WAP176" s="3"/>
      <c r="WAQ176" s="3"/>
      <c r="WAR176" s="3"/>
      <c r="WAS176" s="3"/>
      <c r="WAT176" s="3"/>
      <c r="WAU176" s="3"/>
      <c r="WAV176" s="3"/>
      <c r="WAW176" s="3"/>
      <c r="WAX176" s="3"/>
      <c r="WAY176" s="3"/>
      <c r="WAZ176" s="3"/>
      <c r="WBA176" s="3"/>
      <c r="WBB176" s="3"/>
      <c r="WBC176" s="3"/>
      <c r="WBD176" s="3"/>
      <c r="WBE176" s="3"/>
      <c r="WBF176" s="3"/>
      <c r="WBG176" s="3"/>
      <c r="WBH176" s="3"/>
      <c r="WBI176" s="3"/>
      <c r="WBJ176" s="3"/>
      <c r="WBK176" s="3"/>
      <c r="WBL176" s="3"/>
      <c r="WBM176" s="3"/>
      <c r="WBN176" s="3"/>
      <c r="WBO176" s="3"/>
      <c r="WBP176" s="3"/>
      <c r="WBQ176" s="3"/>
      <c r="WBR176" s="3"/>
      <c r="WBS176" s="3"/>
      <c r="WBT176" s="3"/>
      <c r="WBU176" s="3"/>
      <c r="WBV176" s="3"/>
      <c r="WBW176" s="3"/>
      <c r="WBX176" s="3"/>
      <c r="WBY176" s="3"/>
      <c r="WBZ176" s="3"/>
      <c r="WCA176" s="3"/>
      <c r="WCB176" s="3"/>
      <c r="WCC176" s="3"/>
      <c r="WCD176" s="3"/>
      <c r="WCE176" s="3"/>
      <c r="WCF176" s="3"/>
      <c r="WCG176" s="3"/>
      <c r="WCH176" s="3"/>
      <c r="WCI176" s="3"/>
      <c r="WCJ176" s="3"/>
      <c r="WCK176" s="3"/>
      <c r="WCL176" s="3"/>
      <c r="WCM176" s="3"/>
      <c r="WCN176" s="3"/>
      <c r="WCO176" s="3"/>
      <c r="WCP176" s="3"/>
      <c r="WCQ176" s="3"/>
      <c r="WCR176" s="3"/>
      <c r="WCS176" s="3"/>
      <c r="WCT176" s="3"/>
      <c r="WCU176" s="3"/>
      <c r="WCV176" s="3"/>
      <c r="WCW176" s="3"/>
      <c r="WCX176" s="3"/>
      <c r="WCY176" s="3"/>
      <c r="WCZ176" s="3"/>
      <c r="WDA176" s="3"/>
      <c r="WDB176" s="3"/>
      <c r="WDC176" s="3"/>
      <c r="WDD176" s="3"/>
      <c r="WDE176" s="3"/>
      <c r="WDF176" s="3"/>
      <c r="WDG176" s="3"/>
      <c r="WDH176" s="3"/>
      <c r="WDI176" s="3"/>
      <c r="WDJ176" s="3"/>
      <c r="WDK176" s="3"/>
      <c r="WDL176" s="3"/>
      <c r="WDM176" s="3"/>
      <c r="WDN176" s="3"/>
      <c r="WDO176" s="3"/>
      <c r="WDP176" s="3"/>
      <c r="WDQ176" s="3"/>
      <c r="WDR176" s="3"/>
      <c r="WDS176" s="3"/>
      <c r="WDT176" s="3"/>
      <c r="WDU176" s="3"/>
      <c r="WDV176" s="3"/>
      <c r="WDW176" s="3"/>
      <c r="WDX176" s="3"/>
      <c r="WDY176" s="3"/>
      <c r="WDZ176" s="3"/>
      <c r="WEA176" s="3"/>
      <c r="WEB176" s="3"/>
      <c r="WEC176" s="3"/>
      <c r="WED176" s="3"/>
      <c r="WEE176" s="3"/>
      <c r="WEF176" s="3"/>
      <c r="WEG176" s="3"/>
      <c r="WEH176" s="3"/>
      <c r="WEI176" s="3"/>
      <c r="WEJ176" s="3"/>
      <c r="WEK176" s="3"/>
      <c r="WEL176" s="3"/>
      <c r="WEM176" s="3"/>
      <c r="WEN176" s="3"/>
      <c r="WEO176" s="3"/>
      <c r="WEP176" s="3"/>
      <c r="WEQ176" s="3"/>
      <c r="WER176" s="3"/>
      <c r="WES176" s="3"/>
      <c r="WET176" s="3"/>
      <c r="WEU176" s="3"/>
      <c r="WEV176" s="3"/>
      <c r="WEW176" s="3"/>
      <c r="WEX176" s="3"/>
      <c r="WEY176" s="3"/>
      <c r="WEZ176" s="3"/>
      <c r="WFA176" s="3"/>
      <c r="WFB176" s="3"/>
      <c r="WFC176" s="3"/>
      <c r="WFD176" s="3"/>
      <c r="WFE176" s="3"/>
      <c r="WFF176" s="3"/>
      <c r="WFG176" s="3"/>
      <c r="WFH176" s="3"/>
      <c r="WFI176" s="3"/>
      <c r="WFJ176" s="3"/>
      <c r="WFK176" s="3"/>
      <c r="WFL176" s="3"/>
      <c r="WFM176" s="3"/>
      <c r="WFN176" s="3"/>
      <c r="WFO176" s="3"/>
      <c r="WFP176" s="3"/>
      <c r="WFQ176" s="3"/>
      <c r="WFR176" s="3"/>
      <c r="WFS176" s="3"/>
      <c r="WFT176" s="3"/>
      <c r="WFU176" s="3"/>
      <c r="WFV176" s="3"/>
      <c r="WFW176" s="3"/>
      <c r="WFX176" s="3"/>
      <c r="WFY176" s="3"/>
      <c r="WFZ176" s="3"/>
      <c r="WGA176" s="3"/>
      <c r="WGB176" s="3"/>
      <c r="WGC176" s="3"/>
      <c r="WGD176" s="3"/>
      <c r="WGE176" s="3"/>
      <c r="WGF176" s="3"/>
      <c r="WGG176" s="3"/>
      <c r="WGH176" s="3"/>
      <c r="WGI176" s="3"/>
      <c r="WGJ176" s="3"/>
      <c r="WGK176" s="3"/>
      <c r="WGL176" s="3"/>
      <c r="WGM176" s="3"/>
      <c r="WGN176" s="3"/>
      <c r="WGO176" s="3"/>
      <c r="WGP176" s="3"/>
      <c r="WGQ176" s="3"/>
      <c r="WGR176" s="3"/>
      <c r="WGS176" s="3"/>
      <c r="WGT176" s="3"/>
      <c r="WGU176" s="3"/>
      <c r="WGV176" s="3"/>
      <c r="WGW176" s="3"/>
      <c r="WGX176" s="3"/>
      <c r="WGY176" s="3"/>
      <c r="WGZ176" s="3"/>
      <c r="WHA176" s="3"/>
      <c r="WHB176" s="3"/>
      <c r="WHC176" s="3"/>
      <c r="WHD176" s="3"/>
      <c r="WHE176" s="3"/>
      <c r="WHF176" s="3"/>
      <c r="WHG176" s="3"/>
      <c r="WHH176" s="3"/>
      <c r="WHI176" s="3"/>
      <c r="WHJ176" s="3"/>
      <c r="WHK176" s="3"/>
      <c r="WHL176" s="3"/>
      <c r="WHM176" s="3"/>
      <c r="WHN176" s="3"/>
      <c r="WHO176" s="3"/>
      <c r="WHP176" s="3"/>
      <c r="WHQ176" s="3"/>
      <c r="WHR176" s="3"/>
      <c r="WHS176" s="3"/>
      <c r="WHT176" s="3"/>
      <c r="WHU176" s="3"/>
      <c r="WHV176" s="3"/>
      <c r="WHW176" s="3"/>
      <c r="WHX176" s="3"/>
      <c r="WHY176" s="3"/>
      <c r="WHZ176" s="3"/>
      <c r="WIA176" s="3"/>
      <c r="WIB176" s="3"/>
      <c r="WIC176" s="3"/>
      <c r="WID176" s="3"/>
      <c r="WIE176" s="3"/>
      <c r="WIF176" s="3"/>
      <c r="WIG176" s="3"/>
      <c r="WIH176" s="3"/>
      <c r="WII176" s="3"/>
      <c r="WIJ176" s="3"/>
      <c r="WIK176" s="3"/>
      <c r="WIL176" s="3"/>
      <c r="WIM176" s="3"/>
      <c r="WIN176" s="3"/>
      <c r="WIO176" s="3"/>
      <c r="WIP176" s="3"/>
      <c r="WIQ176" s="3"/>
      <c r="WIR176" s="3"/>
      <c r="WIS176" s="3"/>
      <c r="WIT176" s="3"/>
      <c r="WIU176" s="3"/>
      <c r="WIV176" s="3"/>
      <c r="WIW176" s="3"/>
      <c r="WIX176" s="3"/>
      <c r="WIY176" s="3"/>
      <c r="WIZ176" s="3"/>
      <c r="WJA176" s="3"/>
      <c r="WJB176" s="3"/>
      <c r="WJC176" s="3"/>
      <c r="WJD176" s="3"/>
      <c r="WJE176" s="3"/>
      <c r="WJF176" s="3"/>
      <c r="WJG176" s="3"/>
      <c r="WJH176" s="3"/>
      <c r="WJI176" s="3"/>
      <c r="WJJ176" s="3"/>
      <c r="WJK176" s="3"/>
      <c r="WJL176" s="3"/>
      <c r="WJM176" s="3"/>
      <c r="WJN176" s="3"/>
      <c r="WJO176" s="3"/>
      <c r="WJP176" s="3"/>
      <c r="WJQ176" s="3"/>
      <c r="WJR176" s="3"/>
      <c r="WJS176" s="3"/>
      <c r="WJT176" s="3"/>
      <c r="WJU176" s="3"/>
      <c r="WJV176" s="3"/>
      <c r="WJW176" s="3"/>
      <c r="WJX176" s="3"/>
      <c r="WJY176" s="3"/>
      <c r="WJZ176" s="3"/>
      <c r="WKA176" s="3"/>
      <c r="WKB176" s="3"/>
      <c r="WKC176" s="3"/>
      <c r="WKD176" s="3"/>
      <c r="WKE176" s="3"/>
      <c r="WKF176" s="3"/>
      <c r="WKG176" s="3"/>
      <c r="WKH176" s="3"/>
      <c r="WKI176" s="3"/>
      <c r="WKJ176" s="3"/>
      <c r="WKK176" s="3"/>
      <c r="WKL176" s="3"/>
      <c r="WKM176" s="3"/>
      <c r="WKN176" s="3"/>
      <c r="WKO176" s="3"/>
      <c r="WKP176" s="3"/>
      <c r="WKQ176" s="3"/>
      <c r="WKR176" s="3"/>
      <c r="WKS176" s="3"/>
      <c r="WKT176" s="3"/>
      <c r="WKU176" s="3"/>
      <c r="WKV176" s="3"/>
      <c r="WKW176" s="3"/>
      <c r="WKX176" s="3"/>
      <c r="WKY176" s="3"/>
      <c r="WKZ176" s="3"/>
      <c r="WLA176" s="3"/>
      <c r="WLB176" s="3"/>
      <c r="WLC176" s="3"/>
      <c r="WLD176" s="3"/>
      <c r="WLE176" s="3"/>
      <c r="WLF176" s="3"/>
      <c r="WLG176" s="3"/>
      <c r="WLH176" s="3"/>
      <c r="WLI176" s="3"/>
      <c r="WLJ176" s="3"/>
      <c r="WLK176" s="3"/>
      <c r="WLL176" s="3"/>
      <c r="WLM176" s="3"/>
      <c r="WLN176" s="3"/>
      <c r="WLO176" s="3"/>
      <c r="WLP176" s="3"/>
      <c r="WLQ176" s="3"/>
      <c r="WLR176" s="3"/>
      <c r="WLS176" s="3"/>
      <c r="WLT176" s="3"/>
      <c r="WLU176" s="3"/>
      <c r="WLV176" s="3"/>
      <c r="WLW176" s="3"/>
      <c r="WLX176" s="3"/>
      <c r="WLY176" s="3"/>
      <c r="WLZ176" s="3"/>
      <c r="WMA176" s="3"/>
      <c r="WMB176" s="3"/>
      <c r="WMC176" s="3"/>
      <c r="WMD176" s="3"/>
      <c r="WME176" s="3"/>
      <c r="WMF176" s="3"/>
      <c r="WMG176" s="3"/>
      <c r="WMH176" s="3"/>
      <c r="WMI176" s="3"/>
      <c r="WMJ176" s="3"/>
      <c r="WMK176" s="3"/>
      <c r="WML176" s="3"/>
      <c r="WMM176" s="3"/>
      <c r="WMN176" s="3"/>
      <c r="WMO176" s="3"/>
      <c r="WMP176" s="3"/>
      <c r="WMQ176" s="3"/>
      <c r="WMR176" s="3"/>
      <c r="WMS176" s="3"/>
      <c r="WMT176" s="3"/>
      <c r="WMU176" s="3"/>
      <c r="WMV176" s="3"/>
      <c r="WMW176" s="3"/>
      <c r="WMX176" s="3"/>
      <c r="WMY176" s="3"/>
      <c r="WMZ176" s="3"/>
      <c r="WNA176" s="3"/>
      <c r="WNB176" s="3"/>
      <c r="WNC176" s="3"/>
      <c r="WND176" s="3"/>
      <c r="WNE176" s="3"/>
      <c r="WNF176" s="3"/>
      <c r="WNG176" s="3"/>
      <c r="WNH176" s="3"/>
      <c r="WNI176" s="3"/>
      <c r="WNJ176" s="3"/>
      <c r="WNK176" s="3"/>
      <c r="WNL176" s="3"/>
      <c r="WNM176" s="3"/>
      <c r="WNN176" s="3"/>
      <c r="WNO176" s="3"/>
      <c r="WNP176" s="3"/>
      <c r="WNQ176" s="3"/>
      <c r="WNR176" s="3"/>
      <c r="WNS176" s="3"/>
      <c r="WNT176" s="3"/>
      <c r="WNU176" s="3"/>
      <c r="WNV176" s="3"/>
      <c r="WNW176" s="3"/>
      <c r="WNX176" s="3"/>
      <c r="WNY176" s="3"/>
      <c r="WNZ176" s="3"/>
      <c r="WOA176" s="3"/>
      <c r="WOB176" s="3"/>
      <c r="WOC176" s="3"/>
      <c r="WOD176" s="3"/>
      <c r="WOE176" s="3"/>
      <c r="WOF176" s="3"/>
      <c r="WOG176" s="3"/>
      <c r="WOH176" s="3"/>
      <c r="WOI176" s="3"/>
      <c r="WOJ176" s="3"/>
      <c r="WOK176" s="3"/>
      <c r="WOL176" s="3"/>
      <c r="WOM176" s="3"/>
      <c r="WON176" s="3"/>
      <c r="WOO176" s="3"/>
      <c r="WOP176" s="3"/>
      <c r="WOQ176" s="3"/>
      <c r="WOR176" s="3"/>
      <c r="WOS176" s="3"/>
      <c r="WOT176" s="3"/>
      <c r="WOU176" s="3"/>
      <c r="WOV176" s="3"/>
      <c r="WOW176" s="3"/>
      <c r="WOX176" s="3"/>
      <c r="WOY176" s="3"/>
      <c r="WOZ176" s="3"/>
      <c r="WPA176" s="3"/>
      <c r="WPB176" s="3"/>
      <c r="WPC176" s="3"/>
      <c r="WPD176" s="3"/>
      <c r="WPE176" s="3"/>
      <c r="WPF176" s="3"/>
      <c r="WPG176" s="3"/>
      <c r="WPH176" s="3"/>
      <c r="WPI176" s="3"/>
      <c r="WPJ176" s="3"/>
      <c r="WPK176" s="3"/>
      <c r="WPL176" s="3"/>
      <c r="WPM176" s="3"/>
      <c r="WPN176" s="3"/>
      <c r="WPO176" s="3"/>
      <c r="WPP176" s="3"/>
      <c r="WPQ176" s="3"/>
      <c r="WPR176" s="3"/>
      <c r="WPS176" s="3"/>
      <c r="WPT176" s="3"/>
      <c r="WPU176" s="3"/>
      <c r="WPV176" s="3"/>
      <c r="WPW176" s="3"/>
      <c r="WPX176" s="3"/>
      <c r="WPY176" s="3"/>
      <c r="WPZ176" s="3"/>
      <c r="WQA176" s="3"/>
      <c r="WQB176" s="3"/>
      <c r="WQC176" s="3"/>
      <c r="WQD176" s="3"/>
      <c r="WQE176" s="3"/>
      <c r="WQF176" s="3"/>
      <c r="WQG176" s="3"/>
      <c r="WQH176" s="3"/>
      <c r="WQI176" s="3"/>
      <c r="WQJ176" s="3"/>
      <c r="WQK176" s="3"/>
      <c r="WQL176" s="3"/>
      <c r="WQM176" s="3"/>
      <c r="WQN176" s="3"/>
      <c r="WQO176" s="3"/>
      <c r="WQP176" s="3"/>
      <c r="WQQ176" s="3"/>
      <c r="WQR176" s="3"/>
      <c r="WQS176" s="3"/>
      <c r="WQT176" s="3"/>
      <c r="WQU176" s="3"/>
      <c r="WQV176" s="3"/>
      <c r="WQW176" s="3"/>
      <c r="WQX176" s="3"/>
      <c r="WQY176" s="3"/>
      <c r="WQZ176" s="3"/>
      <c r="WRA176" s="3"/>
      <c r="WRB176" s="3"/>
      <c r="WRC176" s="3"/>
      <c r="WRD176" s="3"/>
      <c r="WRE176" s="3"/>
      <c r="WRF176" s="3"/>
      <c r="WRG176" s="3"/>
      <c r="WRH176" s="3"/>
      <c r="WRI176" s="3"/>
      <c r="WRJ176" s="3"/>
      <c r="WRK176" s="3"/>
      <c r="WRL176" s="3"/>
      <c r="WRM176" s="3"/>
      <c r="WRN176" s="3"/>
      <c r="WRO176" s="3"/>
      <c r="WRP176" s="3"/>
      <c r="WRQ176" s="3"/>
      <c r="WRR176" s="3"/>
      <c r="WRS176" s="3"/>
      <c r="WRT176" s="3"/>
      <c r="WRU176" s="3"/>
      <c r="WRV176" s="3"/>
      <c r="WRW176" s="3"/>
      <c r="WRX176" s="3"/>
      <c r="WRY176" s="3"/>
      <c r="WRZ176" s="3"/>
      <c r="WSA176" s="3"/>
      <c r="WSB176" s="3"/>
      <c r="WSC176" s="3"/>
      <c r="WSD176" s="3"/>
      <c r="WSE176" s="3"/>
      <c r="WSF176" s="3"/>
      <c r="WSG176" s="3"/>
      <c r="WSH176" s="3"/>
      <c r="WSI176" s="3"/>
      <c r="WSJ176" s="3"/>
      <c r="WSK176" s="3"/>
      <c r="WSL176" s="3"/>
      <c r="WSM176" s="3"/>
      <c r="WSN176" s="3"/>
      <c r="WSO176" s="3"/>
      <c r="WSP176" s="3"/>
      <c r="WSQ176" s="3"/>
      <c r="WSR176" s="3"/>
      <c r="WSS176" s="3"/>
      <c r="WST176" s="3"/>
      <c r="WSU176" s="3"/>
      <c r="WSV176" s="3"/>
      <c r="WSW176" s="3"/>
      <c r="WSX176" s="3"/>
      <c r="WSY176" s="3"/>
      <c r="WSZ176" s="3"/>
      <c r="WTA176" s="3"/>
      <c r="WTB176" s="3"/>
      <c r="WTC176" s="3"/>
      <c r="WTD176" s="3"/>
      <c r="WTE176" s="3"/>
      <c r="WTF176" s="3"/>
      <c r="WTG176" s="3"/>
      <c r="WTH176" s="3"/>
      <c r="WTI176" s="3"/>
      <c r="WTJ176" s="3"/>
      <c r="WTK176" s="3"/>
      <c r="WTL176" s="3"/>
      <c r="WTM176" s="3"/>
      <c r="WTN176" s="3"/>
      <c r="WTO176" s="3"/>
      <c r="WTP176" s="3"/>
      <c r="WTQ176" s="3"/>
      <c r="WTR176" s="3"/>
      <c r="WTS176" s="3"/>
      <c r="WTT176" s="3"/>
      <c r="WTU176" s="3"/>
      <c r="WTV176" s="3"/>
      <c r="WTW176" s="3"/>
      <c r="WTX176" s="3"/>
      <c r="WTY176" s="3"/>
      <c r="WTZ176" s="3"/>
      <c r="WUA176" s="3"/>
      <c r="WUB176" s="3"/>
      <c r="WUC176" s="3"/>
      <c r="WUD176" s="3"/>
      <c r="WUE176" s="3"/>
      <c r="WUF176" s="3"/>
      <c r="WUG176" s="3"/>
      <c r="WUH176" s="3"/>
      <c r="WUI176" s="3"/>
      <c r="WUJ176" s="3"/>
      <c r="WUK176" s="3"/>
      <c r="WUL176" s="3"/>
      <c r="WUM176" s="3"/>
      <c r="WUN176" s="3"/>
      <c r="WUO176" s="3"/>
      <c r="WUP176" s="3"/>
      <c r="WUQ176" s="3"/>
      <c r="WUR176" s="3"/>
      <c r="WUS176" s="3"/>
      <c r="WUT176" s="3"/>
      <c r="WUU176" s="3"/>
      <c r="WUV176" s="3"/>
      <c r="WUW176" s="3"/>
      <c r="WUX176" s="3"/>
      <c r="WUY176" s="3"/>
      <c r="WUZ176" s="3"/>
      <c r="WVA176" s="3"/>
      <c r="WVB176" s="3"/>
      <c r="WVC176" s="3"/>
      <c r="WVD176" s="3"/>
      <c r="WVE176" s="3"/>
      <c r="WVF176" s="3"/>
      <c r="WVG176" s="3"/>
      <c r="WVH176" s="3"/>
      <c r="WVI176" s="3"/>
      <c r="WVJ176" s="3"/>
      <c r="WVK176" s="3"/>
      <c r="WVL176" s="3"/>
      <c r="WVM176" s="3"/>
      <c r="WVN176" s="3"/>
      <c r="WVO176" s="3"/>
      <c r="WVP176" s="3"/>
      <c r="WVQ176" s="3"/>
      <c r="WVR176" s="3"/>
      <c r="WVS176" s="3"/>
      <c r="WVT176" s="3"/>
      <c r="WVU176" s="3"/>
      <c r="WVV176" s="3"/>
      <c r="WVW176" s="3"/>
      <c r="WVX176" s="3"/>
      <c r="WVY176" s="3"/>
      <c r="WVZ176" s="3"/>
      <c r="WWA176" s="3"/>
      <c r="WWB176" s="3"/>
      <c r="WWC176" s="3"/>
      <c r="WWD176" s="3"/>
      <c r="WWE176" s="3"/>
      <c r="WWF176" s="3"/>
      <c r="WWG176" s="3"/>
      <c r="WWH176" s="3"/>
      <c r="WWI176" s="3"/>
      <c r="WWJ176" s="3"/>
      <c r="WWK176" s="3"/>
      <c r="WWL176" s="3"/>
      <c r="WWM176" s="3"/>
      <c r="WWN176" s="3"/>
      <c r="WWO176" s="3"/>
      <c r="WWP176" s="3"/>
      <c r="WWQ176" s="3"/>
      <c r="WWR176" s="3"/>
      <c r="WWS176" s="3"/>
      <c r="WWT176" s="3"/>
      <c r="WWU176" s="3"/>
      <c r="WWV176" s="3"/>
      <c r="WWW176" s="3"/>
      <c r="WWX176" s="3"/>
      <c r="WWY176" s="3"/>
      <c r="WWZ176" s="3"/>
      <c r="WXA176" s="3"/>
      <c r="WXB176" s="3"/>
      <c r="WXC176" s="3"/>
      <c r="WXD176" s="3"/>
      <c r="WXE176" s="3"/>
      <c r="WXF176" s="3"/>
      <c r="WXG176" s="3"/>
      <c r="WXH176" s="3"/>
      <c r="WXI176" s="3"/>
      <c r="WXJ176" s="3"/>
      <c r="WXK176" s="3"/>
      <c r="WXL176" s="3"/>
      <c r="WXM176" s="3"/>
      <c r="WXN176" s="3"/>
      <c r="WXO176" s="3"/>
      <c r="WXP176" s="3"/>
      <c r="WXQ176" s="3"/>
      <c r="WXR176" s="3"/>
      <c r="WXS176" s="3"/>
      <c r="WXT176" s="3"/>
      <c r="WXU176" s="3"/>
      <c r="WXV176" s="3"/>
      <c r="WXW176" s="3"/>
      <c r="WXX176" s="3"/>
      <c r="WXY176" s="3"/>
      <c r="WXZ176" s="3"/>
      <c r="WYA176" s="3"/>
      <c r="WYB176" s="3"/>
      <c r="WYC176" s="3"/>
      <c r="WYD176" s="3"/>
      <c r="WYE176" s="3"/>
      <c r="WYF176" s="3"/>
      <c r="WYG176" s="3"/>
      <c r="WYH176" s="3"/>
      <c r="WYI176" s="3"/>
      <c r="WYJ176" s="3"/>
      <c r="WYK176" s="3"/>
      <c r="WYL176" s="3"/>
      <c r="WYM176" s="3"/>
      <c r="WYN176" s="3"/>
      <c r="WYO176" s="3"/>
      <c r="WYP176" s="3"/>
      <c r="WYQ176" s="3"/>
      <c r="WYR176" s="3"/>
      <c r="WYS176" s="3"/>
      <c r="WYT176" s="3"/>
      <c r="WYU176" s="3"/>
      <c r="WYV176" s="3"/>
      <c r="WYW176" s="3"/>
      <c r="WYX176" s="3"/>
      <c r="WYY176" s="3"/>
      <c r="WYZ176" s="3"/>
      <c r="WZA176" s="3"/>
      <c r="WZB176" s="3"/>
      <c r="WZC176" s="3"/>
      <c r="WZD176" s="3"/>
      <c r="WZE176" s="3"/>
      <c r="WZF176" s="3"/>
      <c r="WZG176" s="3"/>
      <c r="WZH176" s="3"/>
      <c r="WZI176" s="3"/>
      <c r="WZJ176" s="3"/>
      <c r="WZK176" s="3"/>
      <c r="WZL176" s="3"/>
      <c r="WZM176" s="3"/>
      <c r="WZN176" s="3"/>
      <c r="WZO176" s="3"/>
      <c r="WZP176" s="3"/>
      <c r="WZQ176" s="3"/>
      <c r="WZR176" s="3"/>
      <c r="WZS176" s="3"/>
      <c r="WZT176" s="3"/>
      <c r="WZU176" s="3"/>
      <c r="WZV176" s="3"/>
      <c r="WZW176" s="3"/>
      <c r="WZX176" s="3"/>
      <c r="WZY176" s="3"/>
      <c r="WZZ176" s="3"/>
      <c r="XAA176" s="3"/>
      <c r="XAB176" s="3"/>
      <c r="XAC176" s="3"/>
      <c r="XAD176" s="3"/>
      <c r="XAE176" s="3"/>
      <c r="XAF176" s="3"/>
      <c r="XAG176" s="3"/>
      <c r="XAH176" s="3"/>
      <c r="XAI176" s="3"/>
      <c r="XAJ176" s="3"/>
      <c r="XAK176" s="3"/>
      <c r="XAL176" s="3"/>
      <c r="XAM176" s="3"/>
      <c r="XAN176" s="3"/>
      <c r="XAO176" s="3"/>
      <c r="XAP176" s="3"/>
      <c r="XAQ176" s="3"/>
      <c r="XAR176" s="3"/>
      <c r="XAS176" s="3"/>
      <c r="XAT176" s="3"/>
      <c r="XAU176" s="3"/>
      <c r="XAV176" s="3"/>
      <c r="XAW176" s="3"/>
      <c r="XAX176" s="3"/>
      <c r="XAY176" s="3"/>
      <c r="XAZ176" s="3"/>
      <c r="XBA176" s="3"/>
      <c r="XBB176" s="3"/>
      <c r="XBC176" s="3"/>
      <c r="XBD176" s="3"/>
      <c r="XBE176" s="3"/>
      <c r="XBF176" s="3"/>
      <c r="XBG176" s="3"/>
      <c r="XBH176" s="3"/>
      <c r="XBI176" s="3"/>
      <c r="XBJ176" s="3"/>
      <c r="XBK176" s="3"/>
      <c r="XBL176" s="3"/>
      <c r="XBM176" s="3"/>
      <c r="XBN176" s="3"/>
      <c r="XBO176" s="3"/>
      <c r="XBP176" s="3"/>
      <c r="XBQ176" s="3"/>
      <c r="XBR176" s="3"/>
      <c r="XBS176" s="3"/>
      <c r="XBT176" s="3"/>
      <c r="XBU176" s="3"/>
      <c r="XBV176" s="3"/>
      <c r="XBW176" s="3"/>
      <c r="XBX176" s="3"/>
      <c r="XBY176" s="3"/>
      <c r="XBZ176" s="3"/>
      <c r="XCA176" s="3"/>
      <c r="XCB176" s="3"/>
      <c r="XCC176" s="3"/>
      <c r="XCD176" s="3"/>
      <c r="XCE176" s="3"/>
      <c r="XCF176" s="3"/>
      <c r="XCG176" s="3"/>
      <c r="XCH176" s="3"/>
      <c r="XCI176" s="3"/>
      <c r="XCJ176" s="3"/>
      <c r="XCK176" s="3"/>
      <c r="XCL176" s="3"/>
      <c r="XCM176" s="3"/>
      <c r="XCN176" s="3"/>
      <c r="XCO176" s="3"/>
      <c r="XCP176" s="3"/>
      <c r="XCQ176" s="3"/>
      <c r="XCR176" s="3"/>
      <c r="XCS176" s="3"/>
      <c r="XCT176" s="3"/>
      <c r="XCU176" s="3"/>
      <c r="XCV176" s="3"/>
      <c r="XCW176" s="3"/>
      <c r="XCX176" s="3"/>
      <c r="XCY176" s="3"/>
      <c r="XCZ176" s="3"/>
      <c r="XDA176" s="3"/>
      <c r="XDB176" s="3"/>
      <c r="XDC176" s="3"/>
      <c r="XDD176" s="3"/>
      <c r="XDE176" s="3"/>
      <c r="XDF176" s="3"/>
      <c r="XDG176" s="3"/>
      <c r="XDH176" s="3"/>
      <c r="XDI176" s="3"/>
      <c r="XDJ176" s="3"/>
      <c r="XDK176" s="3"/>
      <c r="XDL176" s="3"/>
      <c r="XDM176" s="3"/>
      <c r="XDN176" s="3"/>
      <c r="XDO176" s="3"/>
      <c r="XDP176" s="3"/>
      <c r="XDQ176" s="3"/>
      <c r="XDR176" s="3"/>
      <c r="XDS176" s="3"/>
      <c r="XDT176" s="3"/>
      <c r="XDU176" s="3"/>
      <c r="XDV176" s="3"/>
      <c r="XDW176" s="3"/>
      <c r="XDX176" s="3"/>
      <c r="XDY176" s="3"/>
      <c r="XDZ176" s="3"/>
      <c r="XEA176" s="3"/>
      <c r="XEB176" s="3"/>
      <c r="XEC176" s="3"/>
      <c r="XED176" s="3"/>
      <c r="XEE176" s="3"/>
      <c r="XEF176" s="3"/>
      <c r="XEG176" s="3"/>
      <c r="XEH176" s="3"/>
      <c r="XEI176" s="3"/>
      <c r="XEJ176" s="3"/>
      <c r="XEK176" s="3"/>
      <c r="XEL176" s="3"/>
      <c r="XEM176" s="3"/>
      <c r="XEN176" s="3"/>
      <c r="XEO176" s="3"/>
      <c r="XEP176" s="3"/>
      <c r="XEQ176" s="3"/>
      <c r="XER176" s="3"/>
      <c r="XES176" s="3"/>
      <c r="XET176" s="3"/>
      <c r="XEU176" s="3"/>
      <c r="XEV176" s="3"/>
      <c r="XEW176" s="3"/>
      <c r="XEX176" s="3"/>
      <c r="XEY176" s="3"/>
      <c r="XEZ176" s="3"/>
      <c r="XFA176" s="3"/>
      <c r="XFB176" s="3"/>
      <c r="XFC176" s="3"/>
    </row>
    <row r="177" spans="1:1638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  <c r="XX177" s="3"/>
      <c r="XY177" s="3"/>
      <c r="XZ177" s="3"/>
      <c r="YA177" s="3"/>
      <c r="YB177" s="3"/>
      <c r="YC177" s="3"/>
      <c r="YD177" s="3"/>
      <c r="YE177" s="3"/>
      <c r="YF177" s="3"/>
      <c r="YG177" s="3"/>
      <c r="YH177" s="3"/>
      <c r="YI177" s="3"/>
      <c r="YJ177" s="3"/>
      <c r="YK177" s="3"/>
      <c r="YL177" s="3"/>
      <c r="YM177" s="3"/>
      <c r="YN177" s="3"/>
      <c r="YO177" s="3"/>
      <c r="YP177" s="3"/>
      <c r="YQ177" s="3"/>
      <c r="YR177" s="3"/>
      <c r="YS177" s="3"/>
      <c r="YT177" s="3"/>
      <c r="YU177" s="3"/>
      <c r="YV177" s="3"/>
      <c r="YW177" s="3"/>
      <c r="YX177" s="3"/>
      <c r="YY177" s="3"/>
      <c r="YZ177" s="3"/>
      <c r="ZA177" s="3"/>
      <c r="ZB177" s="3"/>
      <c r="ZC177" s="3"/>
      <c r="ZD177" s="3"/>
      <c r="ZE177" s="3"/>
      <c r="ZF177" s="3"/>
      <c r="ZG177" s="3"/>
      <c r="ZH177" s="3"/>
      <c r="ZI177" s="3"/>
      <c r="ZJ177" s="3"/>
      <c r="ZK177" s="3"/>
      <c r="ZL177" s="3"/>
      <c r="ZM177" s="3"/>
      <c r="ZN177" s="3"/>
      <c r="ZO177" s="3"/>
      <c r="ZP177" s="3"/>
      <c r="ZQ177" s="3"/>
      <c r="ZR177" s="3"/>
      <c r="ZS177" s="3"/>
      <c r="ZT177" s="3"/>
      <c r="ZU177" s="3"/>
      <c r="ZV177" s="3"/>
      <c r="ZW177" s="3"/>
      <c r="ZX177" s="3"/>
      <c r="ZY177" s="3"/>
      <c r="ZZ177" s="3"/>
      <c r="AAA177" s="3"/>
      <c r="AAB177" s="3"/>
      <c r="AAC177" s="3"/>
      <c r="AAD177" s="3"/>
      <c r="AAE177" s="3"/>
      <c r="AAF177" s="3"/>
      <c r="AAG177" s="3"/>
      <c r="AAH177" s="3"/>
      <c r="AAI177" s="3"/>
      <c r="AAJ177" s="3"/>
      <c r="AAK177" s="3"/>
      <c r="AAL177" s="3"/>
      <c r="AAM177" s="3"/>
      <c r="AAN177" s="3"/>
      <c r="AAO177" s="3"/>
      <c r="AAP177" s="3"/>
      <c r="AAQ177" s="3"/>
      <c r="AAR177" s="3"/>
      <c r="AAS177" s="3"/>
      <c r="AAT177" s="3"/>
      <c r="AAU177" s="3"/>
      <c r="AAV177" s="3"/>
      <c r="AAW177" s="3"/>
      <c r="AAX177" s="3"/>
      <c r="AAY177" s="3"/>
      <c r="AAZ177" s="3"/>
      <c r="ABA177" s="3"/>
      <c r="ABB177" s="3"/>
      <c r="ABC177" s="3"/>
      <c r="ABD177" s="3"/>
      <c r="ABE177" s="3"/>
      <c r="ABF177" s="3"/>
      <c r="ABG177" s="3"/>
      <c r="ABH177" s="3"/>
      <c r="ABI177" s="3"/>
      <c r="ABJ177" s="3"/>
      <c r="ABK177" s="3"/>
      <c r="ABL177" s="3"/>
      <c r="ABM177" s="3"/>
      <c r="ABN177" s="3"/>
      <c r="ABO177" s="3"/>
      <c r="ABP177" s="3"/>
      <c r="ABQ177" s="3"/>
      <c r="ABR177" s="3"/>
      <c r="ABS177" s="3"/>
      <c r="ABT177" s="3"/>
      <c r="ABU177" s="3"/>
      <c r="ABV177" s="3"/>
      <c r="ABW177" s="3"/>
      <c r="ABX177" s="3"/>
      <c r="ABY177" s="3"/>
      <c r="ABZ177" s="3"/>
      <c r="ACA177" s="3"/>
      <c r="ACB177" s="3"/>
      <c r="ACC177" s="3"/>
      <c r="ACD177" s="3"/>
      <c r="ACE177" s="3"/>
      <c r="ACF177" s="3"/>
      <c r="ACG177" s="3"/>
      <c r="ACH177" s="3"/>
      <c r="ACI177" s="3"/>
      <c r="ACJ177" s="3"/>
      <c r="ACK177" s="3"/>
      <c r="ACL177" s="3"/>
      <c r="ACM177" s="3"/>
      <c r="ACN177" s="3"/>
      <c r="ACO177" s="3"/>
      <c r="ACP177" s="3"/>
      <c r="ACQ177" s="3"/>
      <c r="ACR177" s="3"/>
      <c r="ACS177" s="3"/>
      <c r="ACT177" s="3"/>
      <c r="ACU177" s="3"/>
      <c r="ACV177" s="3"/>
      <c r="ACW177" s="3"/>
      <c r="ACX177" s="3"/>
      <c r="ACY177" s="3"/>
      <c r="ACZ177" s="3"/>
      <c r="ADA177" s="3"/>
      <c r="ADB177" s="3"/>
      <c r="ADC177" s="3"/>
      <c r="ADD177" s="3"/>
      <c r="ADE177" s="3"/>
      <c r="ADF177" s="3"/>
      <c r="ADG177" s="3"/>
      <c r="ADH177" s="3"/>
      <c r="ADI177" s="3"/>
      <c r="ADJ177" s="3"/>
      <c r="ADK177" s="3"/>
      <c r="ADL177" s="3"/>
      <c r="ADM177" s="3"/>
      <c r="ADN177" s="3"/>
      <c r="ADO177" s="3"/>
      <c r="ADP177" s="3"/>
      <c r="ADQ177" s="3"/>
      <c r="ADR177" s="3"/>
      <c r="ADS177" s="3"/>
      <c r="ADT177" s="3"/>
      <c r="ADU177" s="3"/>
      <c r="ADV177" s="3"/>
      <c r="ADW177" s="3"/>
      <c r="ADX177" s="3"/>
      <c r="ADY177" s="3"/>
      <c r="ADZ177" s="3"/>
      <c r="AEA177" s="3"/>
      <c r="AEB177" s="3"/>
      <c r="AEC177" s="3"/>
      <c r="AED177" s="3"/>
      <c r="AEE177" s="3"/>
      <c r="AEF177" s="3"/>
      <c r="AEG177" s="3"/>
      <c r="AEH177" s="3"/>
      <c r="AEI177" s="3"/>
      <c r="AEJ177" s="3"/>
      <c r="AEK177" s="3"/>
      <c r="AEL177" s="3"/>
      <c r="AEM177" s="3"/>
      <c r="AEN177" s="3"/>
      <c r="AEO177" s="3"/>
      <c r="AEP177" s="3"/>
      <c r="AEQ177" s="3"/>
      <c r="AER177" s="3"/>
      <c r="AES177" s="3"/>
      <c r="AET177" s="3"/>
      <c r="AEU177" s="3"/>
      <c r="AEV177" s="3"/>
      <c r="AEW177" s="3"/>
      <c r="AEX177" s="3"/>
      <c r="AEY177" s="3"/>
      <c r="AEZ177" s="3"/>
      <c r="AFA177" s="3"/>
      <c r="AFB177" s="3"/>
      <c r="AFC177" s="3"/>
      <c r="AFD177" s="3"/>
      <c r="AFE177" s="3"/>
      <c r="AFF177" s="3"/>
      <c r="AFG177" s="3"/>
      <c r="AFH177" s="3"/>
      <c r="AFI177" s="3"/>
      <c r="AFJ177" s="3"/>
      <c r="AFK177" s="3"/>
      <c r="AFL177" s="3"/>
      <c r="AFM177" s="3"/>
      <c r="AFN177" s="3"/>
      <c r="AFO177" s="3"/>
      <c r="AFP177" s="3"/>
      <c r="AFQ177" s="3"/>
      <c r="AFR177" s="3"/>
      <c r="AFS177" s="3"/>
      <c r="AFT177" s="3"/>
      <c r="AFU177" s="3"/>
      <c r="AFV177" s="3"/>
      <c r="AFW177" s="3"/>
      <c r="AFX177" s="3"/>
      <c r="AFY177" s="3"/>
      <c r="AFZ177" s="3"/>
      <c r="AGA177" s="3"/>
      <c r="AGB177" s="3"/>
      <c r="AGC177" s="3"/>
      <c r="AGD177" s="3"/>
      <c r="AGE177" s="3"/>
      <c r="AGF177" s="3"/>
      <c r="AGG177" s="3"/>
      <c r="AGH177" s="3"/>
      <c r="AGI177" s="3"/>
      <c r="AGJ177" s="3"/>
      <c r="AGK177" s="3"/>
      <c r="AGL177" s="3"/>
      <c r="AGM177" s="3"/>
      <c r="AGN177" s="3"/>
      <c r="AGO177" s="3"/>
      <c r="AGP177" s="3"/>
      <c r="AGQ177" s="3"/>
      <c r="AGR177" s="3"/>
      <c r="AGS177" s="3"/>
      <c r="AGT177" s="3"/>
      <c r="AGU177" s="3"/>
      <c r="AGV177" s="3"/>
      <c r="AGW177" s="3"/>
      <c r="AGX177" s="3"/>
      <c r="AGY177" s="3"/>
      <c r="AGZ177" s="3"/>
      <c r="AHA177" s="3"/>
      <c r="AHB177" s="3"/>
      <c r="AHC177" s="3"/>
      <c r="AHD177" s="3"/>
      <c r="AHE177" s="3"/>
      <c r="AHF177" s="3"/>
      <c r="AHG177" s="3"/>
      <c r="AHH177" s="3"/>
      <c r="AHI177" s="3"/>
      <c r="AHJ177" s="3"/>
      <c r="AHK177" s="3"/>
      <c r="AHL177" s="3"/>
      <c r="AHM177" s="3"/>
      <c r="AHN177" s="3"/>
      <c r="AHO177" s="3"/>
      <c r="AHP177" s="3"/>
      <c r="AHQ177" s="3"/>
      <c r="AHR177" s="3"/>
      <c r="AHS177" s="3"/>
      <c r="AHT177" s="3"/>
      <c r="AHU177" s="3"/>
      <c r="AHV177" s="3"/>
      <c r="AHW177" s="3"/>
      <c r="AHX177" s="3"/>
      <c r="AHY177" s="3"/>
      <c r="AHZ177" s="3"/>
      <c r="AIA177" s="3"/>
      <c r="AIB177" s="3"/>
      <c r="AIC177" s="3"/>
      <c r="AID177" s="3"/>
      <c r="AIE177" s="3"/>
      <c r="AIF177" s="3"/>
      <c r="AIG177" s="3"/>
      <c r="AIH177" s="3"/>
      <c r="AII177" s="3"/>
      <c r="AIJ177" s="3"/>
      <c r="AIK177" s="3"/>
      <c r="AIL177" s="3"/>
      <c r="AIM177" s="3"/>
      <c r="AIN177" s="3"/>
      <c r="AIO177" s="3"/>
      <c r="AIP177" s="3"/>
      <c r="AIQ177" s="3"/>
      <c r="AIR177" s="3"/>
      <c r="AIS177" s="3"/>
      <c r="AIT177" s="3"/>
      <c r="AIU177" s="3"/>
      <c r="AIV177" s="3"/>
      <c r="AIW177" s="3"/>
      <c r="AIX177" s="3"/>
      <c r="AIY177" s="3"/>
      <c r="AIZ177" s="3"/>
      <c r="AJA177" s="3"/>
      <c r="AJB177" s="3"/>
      <c r="AJC177" s="3"/>
      <c r="AJD177" s="3"/>
      <c r="AJE177" s="3"/>
      <c r="AJF177" s="3"/>
      <c r="AJG177" s="3"/>
      <c r="AJH177" s="3"/>
      <c r="AJI177" s="3"/>
      <c r="AJJ177" s="3"/>
      <c r="AJK177" s="3"/>
      <c r="AJL177" s="3"/>
      <c r="AJM177" s="3"/>
      <c r="AJN177" s="3"/>
      <c r="AJO177" s="3"/>
      <c r="AJP177" s="3"/>
      <c r="AJQ177" s="3"/>
      <c r="AJR177" s="3"/>
      <c r="AJS177" s="3"/>
      <c r="AJT177" s="3"/>
      <c r="AJU177" s="3"/>
      <c r="AJV177" s="3"/>
      <c r="AJW177" s="3"/>
      <c r="AJX177" s="3"/>
      <c r="AJY177" s="3"/>
      <c r="AJZ177" s="3"/>
      <c r="AKA177" s="3"/>
      <c r="AKB177" s="3"/>
      <c r="AKC177" s="3"/>
      <c r="AKD177" s="3"/>
      <c r="AKE177" s="3"/>
      <c r="AKF177" s="3"/>
      <c r="AKG177" s="3"/>
      <c r="AKH177" s="3"/>
      <c r="AKI177" s="3"/>
      <c r="AKJ177" s="3"/>
      <c r="AKK177" s="3"/>
      <c r="AKL177" s="3"/>
      <c r="AKM177" s="3"/>
      <c r="AKN177" s="3"/>
      <c r="AKO177" s="3"/>
      <c r="AKP177" s="3"/>
      <c r="AKQ177" s="3"/>
      <c r="AKR177" s="3"/>
      <c r="AKS177" s="3"/>
      <c r="AKT177" s="3"/>
      <c r="AKU177" s="3"/>
      <c r="AKV177" s="3"/>
      <c r="AKW177" s="3"/>
      <c r="AKX177" s="3"/>
      <c r="AKY177" s="3"/>
      <c r="AKZ177" s="3"/>
      <c r="ALA177" s="3"/>
      <c r="ALB177" s="3"/>
      <c r="ALC177" s="3"/>
      <c r="ALD177" s="3"/>
      <c r="ALE177" s="3"/>
      <c r="ALF177" s="3"/>
      <c r="ALG177" s="3"/>
      <c r="ALH177" s="3"/>
      <c r="ALI177" s="3"/>
      <c r="ALJ177" s="3"/>
      <c r="ALK177" s="3"/>
      <c r="ALL177" s="3"/>
      <c r="ALM177" s="3"/>
      <c r="ALN177" s="3"/>
      <c r="ALO177" s="3"/>
      <c r="ALP177" s="3"/>
      <c r="ALQ177" s="3"/>
      <c r="ALR177" s="3"/>
      <c r="ALS177" s="3"/>
      <c r="ALT177" s="3"/>
      <c r="ALU177" s="3"/>
      <c r="ALV177" s="3"/>
      <c r="ALW177" s="3"/>
      <c r="ALX177" s="3"/>
      <c r="ALY177" s="3"/>
      <c r="ALZ177" s="3"/>
      <c r="AMA177" s="3"/>
      <c r="AMB177" s="3"/>
      <c r="AMC177" s="3"/>
      <c r="AMD177" s="3"/>
      <c r="AME177" s="3"/>
      <c r="AMF177" s="3"/>
      <c r="AMG177" s="3"/>
      <c r="AMH177" s="3"/>
      <c r="AMI177" s="3"/>
      <c r="AMJ177" s="3"/>
      <c r="AMK177" s="3"/>
      <c r="AML177" s="3"/>
      <c r="AMM177" s="3"/>
      <c r="AMN177" s="3"/>
      <c r="AMO177" s="3"/>
      <c r="AMP177" s="3"/>
      <c r="AMQ177" s="3"/>
      <c r="AMR177" s="3"/>
      <c r="AMS177" s="3"/>
      <c r="AMT177" s="3"/>
      <c r="AMU177" s="3"/>
      <c r="AMV177" s="3"/>
      <c r="AMW177" s="3"/>
      <c r="AMX177" s="3"/>
      <c r="AMY177" s="3"/>
      <c r="AMZ177" s="3"/>
      <c r="ANA177" s="3"/>
      <c r="ANB177" s="3"/>
      <c r="ANC177" s="3"/>
      <c r="AND177" s="3"/>
      <c r="ANE177" s="3"/>
      <c r="ANF177" s="3"/>
      <c r="ANG177" s="3"/>
      <c r="ANH177" s="3"/>
      <c r="ANI177" s="3"/>
      <c r="ANJ177" s="3"/>
      <c r="ANK177" s="3"/>
      <c r="ANL177" s="3"/>
      <c r="ANM177" s="3"/>
      <c r="ANN177" s="3"/>
      <c r="ANO177" s="3"/>
      <c r="ANP177" s="3"/>
      <c r="ANQ177" s="3"/>
      <c r="ANR177" s="3"/>
      <c r="ANS177" s="3"/>
      <c r="ANT177" s="3"/>
      <c r="ANU177" s="3"/>
      <c r="ANV177" s="3"/>
      <c r="ANW177" s="3"/>
      <c r="ANX177" s="3"/>
      <c r="ANY177" s="3"/>
      <c r="ANZ177" s="3"/>
      <c r="AOA177" s="3"/>
      <c r="AOB177" s="3"/>
      <c r="AOC177" s="3"/>
      <c r="AOD177" s="3"/>
      <c r="AOE177" s="3"/>
      <c r="AOF177" s="3"/>
      <c r="AOG177" s="3"/>
      <c r="AOH177" s="3"/>
      <c r="AOI177" s="3"/>
      <c r="AOJ177" s="3"/>
      <c r="AOK177" s="3"/>
      <c r="AOL177" s="3"/>
      <c r="AOM177" s="3"/>
      <c r="AON177" s="3"/>
      <c r="AOO177" s="3"/>
      <c r="AOP177" s="3"/>
      <c r="AOQ177" s="3"/>
      <c r="AOR177" s="3"/>
      <c r="AOS177" s="3"/>
      <c r="AOT177" s="3"/>
      <c r="AOU177" s="3"/>
      <c r="AOV177" s="3"/>
      <c r="AOW177" s="3"/>
      <c r="AOX177" s="3"/>
      <c r="AOY177" s="3"/>
      <c r="AOZ177" s="3"/>
      <c r="APA177" s="3"/>
      <c r="APB177" s="3"/>
      <c r="APC177" s="3"/>
      <c r="APD177" s="3"/>
      <c r="APE177" s="3"/>
      <c r="APF177" s="3"/>
      <c r="APG177" s="3"/>
      <c r="APH177" s="3"/>
      <c r="API177" s="3"/>
      <c r="APJ177" s="3"/>
      <c r="APK177" s="3"/>
      <c r="APL177" s="3"/>
      <c r="APM177" s="3"/>
      <c r="APN177" s="3"/>
      <c r="APO177" s="3"/>
      <c r="APP177" s="3"/>
      <c r="APQ177" s="3"/>
      <c r="APR177" s="3"/>
      <c r="APS177" s="3"/>
      <c r="APT177" s="3"/>
      <c r="APU177" s="3"/>
      <c r="APV177" s="3"/>
      <c r="APW177" s="3"/>
      <c r="APX177" s="3"/>
      <c r="APY177" s="3"/>
      <c r="APZ177" s="3"/>
      <c r="AQA177" s="3"/>
      <c r="AQB177" s="3"/>
      <c r="AQC177" s="3"/>
      <c r="AQD177" s="3"/>
      <c r="AQE177" s="3"/>
      <c r="AQF177" s="3"/>
      <c r="AQG177" s="3"/>
      <c r="AQH177" s="3"/>
      <c r="AQI177" s="3"/>
      <c r="AQJ177" s="3"/>
      <c r="AQK177" s="3"/>
      <c r="AQL177" s="3"/>
      <c r="AQM177" s="3"/>
      <c r="AQN177" s="3"/>
      <c r="AQO177" s="3"/>
      <c r="AQP177" s="3"/>
      <c r="AQQ177" s="3"/>
      <c r="AQR177" s="3"/>
      <c r="AQS177" s="3"/>
      <c r="AQT177" s="3"/>
      <c r="AQU177" s="3"/>
      <c r="AQV177" s="3"/>
      <c r="AQW177" s="3"/>
      <c r="AQX177" s="3"/>
      <c r="AQY177" s="3"/>
      <c r="AQZ177" s="3"/>
      <c r="ARA177" s="3"/>
      <c r="ARB177" s="3"/>
      <c r="ARC177" s="3"/>
      <c r="ARD177" s="3"/>
      <c r="ARE177" s="3"/>
      <c r="ARF177" s="3"/>
      <c r="ARG177" s="3"/>
      <c r="ARH177" s="3"/>
      <c r="ARI177" s="3"/>
      <c r="ARJ177" s="3"/>
      <c r="ARK177" s="3"/>
      <c r="ARL177" s="3"/>
      <c r="ARM177" s="3"/>
      <c r="ARN177" s="3"/>
      <c r="ARO177" s="3"/>
      <c r="ARP177" s="3"/>
      <c r="ARQ177" s="3"/>
      <c r="ARR177" s="3"/>
      <c r="ARS177" s="3"/>
      <c r="ART177" s="3"/>
      <c r="ARU177" s="3"/>
      <c r="ARV177" s="3"/>
      <c r="ARW177" s="3"/>
      <c r="ARX177" s="3"/>
      <c r="ARY177" s="3"/>
      <c r="ARZ177" s="3"/>
      <c r="ASA177" s="3"/>
      <c r="ASB177" s="3"/>
      <c r="ASC177" s="3"/>
      <c r="ASD177" s="3"/>
      <c r="ASE177" s="3"/>
      <c r="ASF177" s="3"/>
      <c r="ASG177" s="3"/>
      <c r="ASH177" s="3"/>
      <c r="ASI177" s="3"/>
      <c r="ASJ177" s="3"/>
      <c r="ASK177" s="3"/>
      <c r="ASL177" s="3"/>
      <c r="ASM177" s="3"/>
      <c r="ASN177" s="3"/>
      <c r="ASO177" s="3"/>
      <c r="ASP177" s="3"/>
      <c r="ASQ177" s="3"/>
      <c r="ASR177" s="3"/>
      <c r="ASS177" s="3"/>
      <c r="AST177" s="3"/>
      <c r="ASU177" s="3"/>
      <c r="ASV177" s="3"/>
      <c r="ASW177" s="3"/>
      <c r="ASX177" s="3"/>
      <c r="ASY177" s="3"/>
      <c r="ASZ177" s="3"/>
      <c r="ATA177" s="3"/>
      <c r="ATB177" s="3"/>
      <c r="ATC177" s="3"/>
      <c r="ATD177" s="3"/>
      <c r="ATE177" s="3"/>
      <c r="ATF177" s="3"/>
      <c r="ATG177" s="3"/>
      <c r="ATH177" s="3"/>
      <c r="ATI177" s="3"/>
      <c r="ATJ177" s="3"/>
      <c r="ATK177" s="3"/>
      <c r="ATL177" s="3"/>
      <c r="ATM177" s="3"/>
      <c r="ATN177" s="3"/>
      <c r="ATO177" s="3"/>
      <c r="ATP177" s="3"/>
      <c r="ATQ177" s="3"/>
      <c r="ATR177" s="3"/>
      <c r="ATS177" s="3"/>
      <c r="ATT177" s="3"/>
      <c r="ATU177" s="3"/>
      <c r="ATV177" s="3"/>
      <c r="ATW177" s="3"/>
      <c r="ATX177" s="3"/>
      <c r="ATY177" s="3"/>
      <c r="ATZ177" s="3"/>
      <c r="AUA177" s="3"/>
      <c r="AUB177" s="3"/>
      <c r="AUC177" s="3"/>
      <c r="AUD177" s="3"/>
      <c r="AUE177" s="3"/>
      <c r="AUF177" s="3"/>
      <c r="AUG177" s="3"/>
      <c r="AUH177" s="3"/>
      <c r="AUI177" s="3"/>
      <c r="AUJ177" s="3"/>
      <c r="AUK177" s="3"/>
      <c r="AUL177" s="3"/>
      <c r="AUM177" s="3"/>
      <c r="AUN177" s="3"/>
      <c r="AUO177" s="3"/>
      <c r="AUP177" s="3"/>
      <c r="AUQ177" s="3"/>
      <c r="AUR177" s="3"/>
      <c r="AUS177" s="3"/>
      <c r="AUT177" s="3"/>
      <c r="AUU177" s="3"/>
      <c r="AUV177" s="3"/>
      <c r="AUW177" s="3"/>
      <c r="AUX177" s="3"/>
      <c r="AUY177" s="3"/>
      <c r="AUZ177" s="3"/>
      <c r="AVA177" s="3"/>
      <c r="AVB177" s="3"/>
      <c r="AVC177" s="3"/>
      <c r="AVD177" s="3"/>
      <c r="AVE177" s="3"/>
      <c r="AVF177" s="3"/>
      <c r="AVG177" s="3"/>
      <c r="AVH177" s="3"/>
      <c r="AVI177" s="3"/>
      <c r="AVJ177" s="3"/>
      <c r="AVK177" s="3"/>
      <c r="AVL177" s="3"/>
      <c r="AVM177" s="3"/>
      <c r="AVN177" s="3"/>
      <c r="AVO177" s="3"/>
      <c r="AVP177" s="3"/>
      <c r="AVQ177" s="3"/>
      <c r="AVR177" s="3"/>
      <c r="AVS177" s="3"/>
      <c r="AVT177" s="3"/>
      <c r="AVU177" s="3"/>
      <c r="AVV177" s="3"/>
      <c r="AVW177" s="3"/>
      <c r="AVX177" s="3"/>
      <c r="AVY177" s="3"/>
      <c r="AVZ177" s="3"/>
      <c r="AWA177" s="3"/>
      <c r="AWB177" s="3"/>
      <c r="AWC177" s="3"/>
      <c r="AWD177" s="3"/>
      <c r="AWE177" s="3"/>
      <c r="AWF177" s="3"/>
      <c r="AWG177" s="3"/>
      <c r="AWH177" s="3"/>
      <c r="AWI177" s="3"/>
      <c r="AWJ177" s="3"/>
      <c r="AWK177" s="3"/>
      <c r="AWL177" s="3"/>
      <c r="AWM177" s="3"/>
      <c r="AWN177" s="3"/>
      <c r="AWO177" s="3"/>
      <c r="AWP177" s="3"/>
      <c r="AWQ177" s="3"/>
      <c r="AWR177" s="3"/>
      <c r="AWS177" s="3"/>
      <c r="AWT177" s="3"/>
      <c r="AWU177" s="3"/>
      <c r="AWV177" s="3"/>
      <c r="AWW177" s="3"/>
      <c r="AWX177" s="3"/>
      <c r="AWY177" s="3"/>
      <c r="AWZ177" s="3"/>
      <c r="AXA177" s="3"/>
      <c r="AXB177" s="3"/>
      <c r="AXC177" s="3"/>
      <c r="AXD177" s="3"/>
      <c r="AXE177" s="3"/>
      <c r="AXF177" s="3"/>
      <c r="AXG177" s="3"/>
      <c r="AXH177" s="3"/>
      <c r="AXI177" s="3"/>
      <c r="AXJ177" s="3"/>
      <c r="AXK177" s="3"/>
      <c r="AXL177" s="3"/>
      <c r="AXM177" s="3"/>
      <c r="AXN177" s="3"/>
      <c r="AXO177" s="3"/>
      <c r="AXP177" s="3"/>
      <c r="AXQ177" s="3"/>
      <c r="AXR177" s="3"/>
      <c r="AXS177" s="3"/>
      <c r="AXT177" s="3"/>
      <c r="AXU177" s="3"/>
      <c r="AXV177" s="3"/>
      <c r="AXW177" s="3"/>
      <c r="AXX177" s="3"/>
      <c r="AXY177" s="3"/>
      <c r="AXZ177" s="3"/>
      <c r="AYA177" s="3"/>
      <c r="AYB177" s="3"/>
      <c r="AYC177" s="3"/>
      <c r="AYD177" s="3"/>
      <c r="AYE177" s="3"/>
      <c r="AYF177" s="3"/>
      <c r="AYG177" s="3"/>
      <c r="AYH177" s="3"/>
      <c r="AYI177" s="3"/>
      <c r="AYJ177" s="3"/>
      <c r="AYK177" s="3"/>
      <c r="AYL177" s="3"/>
      <c r="AYM177" s="3"/>
      <c r="AYN177" s="3"/>
      <c r="AYO177" s="3"/>
      <c r="AYP177" s="3"/>
      <c r="AYQ177" s="3"/>
      <c r="AYR177" s="3"/>
      <c r="AYS177" s="3"/>
      <c r="AYT177" s="3"/>
      <c r="AYU177" s="3"/>
      <c r="AYV177" s="3"/>
      <c r="AYW177" s="3"/>
      <c r="AYX177" s="3"/>
      <c r="AYY177" s="3"/>
      <c r="AYZ177" s="3"/>
      <c r="AZA177" s="3"/>
      <c r="AZB177" s="3"/>
      <c r="AZC177" s="3"/>
      <c r="AZD177" s="3"/>
      <c r="AZE177" s="3"/>
      <c r="AZF177" s="3"/>
      <c r="AZG177" s="3"/>
      <c r="AZH177" s="3"/>
      <c r="AZI177" s="3"/>
      <c r="AZJ177" s="3"/>
      <c r="AZK177" s="3"/>
      <c r="AZL177" s="3"/>
      <c r="AZM177" s="3"/>
      <c r="AZN177" s="3"/>
      <c r="AZO177" s="3"/>
      <c r="AZP177" s="3"/>
      <c r="AZQ177" s="3"/>
      <c r="AZR177" s="3"/>
      <c r="AZS177" s="3"/>
      <c r="AZT177" s="3"/>
      <c r="AZU177" s="3"/>
      <c r="AZV177" s="3"/>
      <c r="AZW177" s="3"/>
      <c r="AZX177" s="3"/>
      <c r="AZY177" s="3"/>
      <c r="AZZ177" s="3"/>
      <c r="BAA177" s="3"/>
      <c r="BAB177" s="3"/>
      <c r="BAC177" s="3"/>
      <c r="BAD177" s="3"/>
      <c r="BAE177" s="3"/>
      <c r="BAF177" s="3"/>
      <c r="BAG177" s="3"/>
      <c r="BAH177" s="3"/>
      <c r="BAI177" s="3"/>
      <c r="BAJ177" s="3"/>
      <c r="BAK177" s="3"/>
      <c r="BAL177" s="3"/>
      <c r="BAM177" s="3"/>
      <c r="BAN177" s="3"/>
      <c r="BAO177" s="3"/>
      <c r="BAP177" s="3"/>
      <c r="BAQ177" s="3"/>
      <c r="BAR177" s="3"/>
      <c r="BAS177" s="3"/>
      <c r="BAT177" s="3"/>
      <c r="BAU177" s="3"/>
      <c r="BAV177" s="3"/>
      <c r="BAW177" s="3"/>
      <c r="BAX177" s="3"/>
      <c r="BAY177" s="3"/>
      <c r="BAZ177" s="3"/>
      <c r="BBA177" s="3"/>
      <c r="BBB177" s="3"/>
      <c r="BBC177" s="3"/>
      <c r="BBD177" s="3"/>
      <c r="BBE177" s="3"/>
      <c r="BBF177" s="3"/>
      <c r="BBG177" s="3"/>
      <c r="BBH177" s="3"/>
      <c r="BBI177" s="3"/>
      <c r="BBJ177" s="3"/>
      <c r="BBK177" s="3"/>
      <c r="BBL177" s="3"/>
      <c r="BBM177" s="3"/>
      <c r="BBN177" s="3"/>
      <c r="BBO177" s="3"/>
      <c r="BBP177" s="3"/>
      <c r="BBQ177" s="3"/>
      <c r="BBR177" s="3"/>
      <c r="BBS177" s="3"/>
      <c r="BBT177" s="3"/>
      <c r="BBU177" s="3"/>
      <c r="BBV177" s="3"/>
      <c r="BBW177" s="3"/>
      <c r="BBX177" s="3"/>
      <c r="BBY177" s="3"/>
      <c r="BBZ177" s="3"/>
      <c r="BCA177" s="3"/>
      <c r="BCB177" s="3"/>
      <c r="BCC177" s="3"/>
      <c r="BCD177" s="3"/>
      <c r="BCE177" s="3"/>
      <c r="BCF177" s="3"/>
      <c r="BCG177" s="3"/>
      <c r="BCH177" s="3"/>
      <c r="BCI177" s="3"/>
      <c r="BCJ177" s="3"/>
      <c r="BCK177" s="3"/>
      <c r="BCL177" s="3"/>
      <c r="BCM177" s="3"/>
      <c r="BCN177" s="3"/>
      <c r="BCO177" s="3"/>
      <c r="BCP177" s="3"/>
      <c r="BCQ177" s="3"/>
      <c r="BCR177" s="3"/>
      <c r="BCS177" s="3"/>
      <c r="BCT177" s="3"/>
      <c r="BCU177" s="3"/>
      <c r="BCV177" s="3"/>
      <c r="BCW177" s="3"/>
      <c r="BCX177" s="3"/>
      <c r="BCY177" s="3"/>
      <c r="BCZ177" s="3"/>
      <c r="BDA177" s="3"/>
      <c r="BDB177" s="3"/>
      <c r="BDC177" s="3"/>
      <c r="BDD177" s="3"/>
      <c r="BDE177" s="3"/>
      <c r="BDF177" s="3"/>
      <c r="BDG177" s="3"/>
      <c r="BDH177" s="3"/>
      <c r="BDI177" s="3"/>
      <c r="BDJ177" s="3"/>
      <c r="BDK177" s="3"/>
      <c r="BDL177" s="3"/>
      <c r="BDM177" s="3"/>
      <c r="BDN177" s="3"/>
      <c r="BDO177" s="3"/>
      <c r="BDP177" s="3"/>
      <c r="BDQ177" s="3"/>
      <c r="BDR177" s="3"/>
      <c r="BDS177" s="3"/>
      <c r="BDT177" s="3"/>
      <c r="BDU177" s="3"/>
      <c r="BDV177" s="3"/>
      <c r="BDW177" s="3"/>
      <c r="BDX177" s="3"/>
      <c r="BDY177" s="3"/>
      <c r="BDZ177" s="3"/>
      <c r="BEA177" s="3"/>
      <c r="BEB177" s="3"/>
      <c r="BEC177" s="3"/>
      <c r="BED177" s="3"/>
      <c r="BEE177" s="3"/>
      <c r="BEF177" s="3"/>
      <c r="BEG177" s="3"/>
      <c r="BEH177" s="3"/>
      <c r="BEI177" s="3"/>
      <c r="BEJ177" s="3"/>
      <c r="BEK177" s="3"/>
      <c r="BEL177" s="3"/>
      <c r="BEM177" s="3"/>
      <c r="BEN177" s="3"/>
      <c r="BEO177" s="3"/>
      <c r="BEP177" s="3"/>
      <c r="BEQ177" s="3"/>
      <c r="BER177" s="3"/>
      <c r="BES177" s="3"/>
      <c r="BET177" s="3"/>
      <c r="BEU177" s="3"/>
      <c r="BEV177" s="3"/>
      <c r="BEW177" s="3"/>
      <c r="BEX177" s="3"/>
      <c r="BEY177" s="3"/>
      <c r="BEZ177" s="3"/>
      <c r="BFA177" s="3"/>
      <c r="BFB177" s="3"/>
      <c r="BFC177" s="3"/>
      <c r="BFD177" s="3"/>
      <c r="BFE177" s="3"/>
      <c r="BFF177" s="3"/>
      <c r="BFG177" s="3"/>
      <c r="BFH177" s="3"/>
      <c r="BFI177" s="3"/>
      <c r="BFJ177" s="3"/>
      <c r="BFK177" s="3"/>
      <c r="BFL177" s="3"/>
      <c r="BFM177" s="3"/>
      <c r="BFN177" s="3"/>
      <c r="BFO177" s="3"/>
      <c r="BFP177" s="3"/>
      <c r="BFQ177" s="3"/>
      <c r="BFR177" s="3"/>
      <c r="BFS177" s="3"/>
      <c r="BFT177" s="3"/>
      <c r="BFU177" s="3"/>
      <c r="BFV177" s="3"/>
      <c r="BFW177" s="3"/>
      <c r="BFX177" s="3"/>
      <c r="BFY177" s="3"/>
      <c r="BFZ177" s="3"/>
      <c r="BGA177" s="3"/>
      <c r="BGB177" s="3"/>
      <c r="BGC177" s="3"/>
      <c r="BGD177" s="3"/>
      <c r="BGE177" s="3"/>
      <c r="BGF177" s="3"/>
      <c r="BGG177" s="3"/>
      <c r="BGH177" s="3"/>
      <c r="BGI177" s="3"/>
      <c r="BGJ177" s="3"/>
      <c r="BGK177" s="3"/>
      <c r="BGL177" s="3"/>
      <c r="BGM177" s="3"/>
      <c r="BGN177" s="3"/>
      <c r="BGO177" s="3"/>
      <c r="BGP177" s="3"/>
      <c r="BGQ177" s="3"/>
      <c r="BGR177" s="3"/>
      <c r="BGS177" s="3"/>
      <c r="BGT177" s="3"/>
      <c r="BGU177" s="3"/>
      <c r="BGV177" s="3"/>
      <c r="BGW177" s="3"/>
      <c r="BGX177" s="3"/>
      <c r="BGY177" s="3"/>
      <c r="BGZ177" s="3"/>
      <c r="BHA177" s="3"/>
      <c r="BHB177" s="3"/>
      <c r="BHC177" s="3"/>
      <c r="BHD177" s="3"/>
      <c r="BHE177" s="3"/>
      <c r="BHF177" s="3"/>
      <c r="BHG177" s="3"/>
      <c r="BHH177" s="3"/>
      <c r="BHI177" s="3"/>
      <c r="BHJ177" s="3"/>
      <c r="BHK177" s="3"/>
      <c r="BHL177" s="3"/>
      <c r="BHM177" s="3"/>
      <c r="BHN177" s="3"/>
      <c r="BHO177" s="3"/>
      <c r="BHP177" s="3"/>
      <c r="BHQ177" s="3"/>
      <c r="BHR177" s="3"/>
      <c r="BHS177" s="3"/>
      <c r="BHT177" s="3"/>
      <c r="BHU177" s="3"/>
      <c r="BHV177" s="3"/>
      <c r="BHW177" s="3"/>
      <c r="BHX177" s="3"/>
      <c r="BHY177" s="3"/>
      <c r="BHZ177" s="3"/>
      <c r="BIA177" s="3"/>
      <c r="BIB177" s="3"/>
      <c r="BIC177" s="3"/>
      <c r="BID177" s="3"/>
      <c r="BIE177" s="3"/>
      <c r="BIF177" s="3"/>
      <c r="BIG177" s="3"/>
      <c r="BIH177" s="3"/>
      <c r="BII177" s="3"/>
      <c r="BIJ177" s="3"/>
      <c r="BIK177" s="3"/>
      <c r="BIL177" s="3"/>
      <c r="BIM177" s="3"/>
      <c r="BIN177" s="3"/>
      <c r="BIO177" s="3"/>
      <c r="BIP177" s="3"/>
      <c r="BIQ177" s="3"/>
      <c r="BIR177" s="3"/>
      <c r="BIS177" s="3"/>
      <c r="BIT177" s="3"/>
      <c r="BIU177" s="3"/>
      <c r="BIV177" s="3"/>
      <c r="BIW177" s="3"/>
      <c r="BIX177" s="3"/>
      <c r="BIY177" s="3"/>
      <c r="BIZ177" s="3"/>
      <c r="BJA177" s="3"/>
      <c r="BJB177" s="3"/>
      <c r="BJC177" s="3"/>
      <c r="BJD177" s="3"/>
      <c r="BJE177" s="3"/>
      <c r="BJF177" s="3"/>
      <c r="BJG177" s="3"/>
      <c r="BJH177" s="3"/>
      <c r="BJI177" s="3"/>
      <c r="BJJ177" s="3"/>
      <c r="BJK177" s="3"/>
      <c r="BJL177" s="3"/>
      <c r="BJM177" s="3"/>
      <c r="BJN177" s="3"/>
      <c r="BJO177" s="3"/>
      <c r="BJP177" s="3"/>
      <c r="BJQ177" s="3"/>
      <c r="BJR177" s="3"/>
      <c r="BJS177" s="3"/>
      <c r="BJT177" s="3"/>
      <c r="BJU177" s="3"/>
      <c r="BJV177" s="3"/>
      <c r="BJW177" s="3"/>
      <c r="BJX177" s="3"/>
      <c r="BJY177" s="3"/>
      <c r="BJZ177" s="3"/>
      <c r="BKA177" s="3"/>
      <c r="BKB177" s="3"/>
      <c r="BKC177" s="3"/>
      <c r="BKD177" s="3"/>
      <c r="BKE177" s="3"/>
      <c r="BKF177" s="3"/>
      <c r="BKG177" s="3"/>
      <c r="BKH177" s="3"/>
      <c r="BKI177" s="3"/>
      <c r="BKJ177" s="3"/>
      <c r="BKK177" s="3"/>
      <c r="BKL177" s="3"/>
      <c r="BKM177" s="3"/>
      <c r="BKN177" s="3"/>
      <c r="BKO177" s="3"/>
      <c r="BKP177" s="3"/>
      <c r="BKQ177" s="3"/>
      <c r="BKR177" s="3"/>
      <c r="BKS177" s="3"/>
      <c r="BKT177" s="3"/>
      <c r="BKU177" s="3"/>
      <c r="BKV177" s="3"/>
      <c r="BKW177" s="3"/>
      <c r="BKX177" s="3"/>
      <c r="BKY177" s="3"/>
      <c r="BKZ177" s="3"/>
      <c r="BLA177" s="3"/>
      <c r="BLB177" s="3"/>
      <c r="BLC177" s="3"/>
      <c r="BLD177" s="3"/>
      <c r="BLE177" s="3"/>
      <c r="BLF177" s="3"/>
      <c r="BLG177" s="3"/>
      <c r="BLH177" s="3"/>
      <c r="BLI177" s="3"/>
      <c r="BLJ177" s="3"/>
      <c r="BLK177" s="3"/>
      <c r="BLL177" s="3"/>
      <c r="BLM177" s="3"/>
      <c r="BLN177" s="3"/>
      <c r="BLO177" s="3"/>
      <c r="BLP177" s="3"/>
      <c r="BLQ177" s="3"/>
      <c r="BLR177" s="3"/>
      <c r="BLS177" s="3"/>
      <c r="BLT177" s="3"/>
      <c r="BLU177" s="3"/>
      <c r="BLV177" s="3"/>
      <c r="BLW177" s="3"/>
      <c r="BLX177" s="3"/>
      <c r="BLY177" s="3"/>
      <c r="BLZ177" s="3"/>
      <c r="BMA177" s="3"/>
      <c r="BMB177" s="3"/>
      <c r="BMC177" s="3"/>
      <c r="BMD177" s="3"/>
      <c r="BME177" s="3"/>
      <c r="BMF177" s="3"/>
      <c r="BMG177" s="3"/>
      <c r="BMH177" s="3"/>
      <c r="BMI177" s="3"/>
      <c r="BMJ177" s="3"/>
      <c r="BMK177" s="3"/>
      <c r="BML177" s="3"/>
      <c r="BMM177" s="3"/>
      <c r="BMN177" s="3"/>
      <c r="BMO177" s="3"/>
      <c r="BMP177" s="3"/>
      <c r="BMQ177" s="3"/>
      <c r="BMR177" s="3"/>
      <c r="BMS177" s="3"/>
      <c r="BMT177" s="3"/>
      <c r="BMU177" s="3"/>
      <c r="BMV177" s="3"/>
      <c r="BMW177" s="3"/>
      <c r="BMX177" s="3"/>
      <c r="BMY177" s="3"/>
      <c r="BMZ177" s="3"/>
      <c r="BNA177" s="3"/>
      <c r="BNB177" s="3"/>
      <c r="BNC177" s="3"/>
      <c r="BND177" s="3"/>
      <c r="BNE177" s="3"/>
      <c r="BNF177" s="3"/>
      <c r="BNG177" s="3"/>
      <c r="BNH177" s="3"/>
      <c r="BNI177" s="3"/>
      <c r="BNJ177" s="3"/>
      <c r="BNK177" s="3"/>
      <c r="BNL177" s="3"/>
      <c r="BNM177" s="3"/>
      <c r="BNN177" s="3"/>
      <c r="BNO177" s="3"/>
      <c r="BNP177" s="3"/>
      <c r="BNQ177" s="3"/>
      <c r="BNR177" s="3"/>
      <c r="BNS177" s="3"/>
      <c r="BNT177" s="3"/>
      <c r="BNU177" s="3"/>
      <c r="BNV177" s="3"/>
      <c r="BNW177" s="3"/>
      <c r="BNX177" s="3"/>
      <c r="BNY177" s="3"/>
      <c r="BNZ177" s="3"/>
      <c r="BOA177" s="3"/>
      <c r="BOB177" s="3"/>
      <c r="BOC177" s="3"/>
      <c r="BOD177" s="3"/>
      <c r="BOE177" s="3"/>
      <c r="BOF177" s="3"/>
      <c r="BOG177" s="3"/>
      <c r="BOH177" s="3"/>
      <c r="BOI177" s="3"/>
      <c r="BOJ177" s="3"/>
      <c r="BOK177" s="3"/>
      <c r="BOL177" s="3"/>
      <c r="BOM177" s="3"/>
      <c r="BON177" s="3"/>
      <c r="BOO177" s="3"/>
      <c r="BOP177" s="3"/>
      <c r="BOQ177" s="3"/>
      <c r="BOR177" s="3"/>
      <c r="BOS177" s="3"/>
      <c r="BOT177" s="3"/>
      <c r="BOU177" s="3"/>
      <c r="BOV177" s="3"/>
      <c r="BOW177" s="3"/>
      <c r="BOX177" s="3"/>
      <c r="BOY177" s="3"/>
      <c r="BOZ177" s="3"/>
      <c r="BPA177" s="3"/>
      <c r="BPB177" s="3"/>
      <c r="BPC177" s="3"/>
      <c r="BPD177" s="3"/>
      <c r="BPE177" s="3"/>
      <c r="BPF177" s="3"/>
      <c r="BPG177" s="3"/>
      <c r="BPH177" s="3"/>
      <c r="BPI177" s="3"/>
      <c r="BPJ177" s="3"/>
      <c r="BPK177" s="3"/>
      <c r="BPL177" s="3"/>
      <c r="BPM177" s="3"/>
      <c r="BPN177" s="3"/>
      <c r="BPO177" s="3"/>
      <c r="BPP177" s="3"/>
      <c r="BPQ177" s="3"/>
      <c r="BPR177" s="3"/>
      <c r="BPS177" s="3"/>
      <c r="BPT177" s="3"/>
      <c r="BPU177" s="3"/>
      <c r="BPV177" s="3"/>
      <c r="BPW177" s="3"/>
      <c r="BPX177" s="3"/>
      <c r="BPY177" s="3"/>
      <c r="BPZ177" s="3"/>
      <c r="BQA177" s="3"/>
      <c r="BQB177" s="3"/>
      <c r="BQC177" s="3"/>
      <c r="BQD177" s="3"/>
      <c r="BQE177" s="3"/>
      <c r="BQF177" s="3"/>
      <c r="BQG177" s="3"/>
      <c r="BQH177" s="3"/>
      <c r="BQI177" s="3"/>
      <c r="BQJ177" s="3"/>
      <c r="BQK177" s="3"/>
      <c r="BQL177" s="3"/>
      <c r="BQM177" s="3"/>
      <c r="BQN177" s="3"/>
      <c r="BQO177" s="3"/>
      <c r="BQP177" s="3"/>
      <c r="BQQ177" s="3"/>
      <c r="BQR177" s="3"/>
      <c r="BQS177" s="3"/>
      <c r="BQT177" s="3"/>
      <c r="BQU177" s="3"/>
      <c r="BQV177" s="3"/>
      <c r="BQW177" s="3"/>
      <c r="BQX177" s="3"/>
      <c r="BQY177" s="3"/>
      <c r="BQZ177" s="3"/>
      <c r="BRA177" s="3"/>
      <c r="BRB177" s="3"/>
      <c r="BRC177" s="3"/>
      <c r="BRD177" s="3"/>
      <c r="BRE177" s="3"/>
      <c r="BRF177" s="3"/>
      <c r="BRG177" s="3"/>
      <c r="BRH177" s="3"/>
      <c r="BRI177" s="3"/>
      <c r="BRJ177" s="3"/>
      <c r="BRK177" s="3"/>
      <c r="BRL177" s="3"/>
      <c r="BRM177" s="3"/>
      <c r="BRN177" s="3"/>
      <c r="BRO177" s="3"/>
      <c r="BRP177" s="3"/>
      <c r="BRQ177" s="3"/>
      <c r="BRR177" s="3"/>
      <c r="BRS177" s="3"/>
      <c r="BRT177" s="3"/>
      <c r="BRU177" s="3"/>
      <c r="BRV177" s="3"/>
      <c r="BRW177" s="3"/>
      <c r="BRX177" s="3"/>
      <c r="BRY177" s="3"/>
      <c r="BRZ177" s="3"/>
      <c r="BSA177" s="3"/>
      <c r="BSB177" s="3"/>
      <c r="BSC177" s="3"/>
      <c r="BSD177" s="3"/>
      <c r="BSE177" s="3"/>
      <c r="BSF177" s="3"/>
      <c r="BSG177" s="3"/>
      <c r="BSH177" s="3"/>
      <c r="BSI177" s="3"/>
      <c r="BSJ177" s="3"/>
      <c r="BSK177" s="3"/>
      <c r="BSL177" s="3"/>
      <c r="BSM177" s="3"/>
      <c r="BSN177" s="3"/>
      <c r="BSO177" s="3"/>
      <c r="BSP177" s="3"/>
      <c r="BSQ177" s="3"/>
      <c r="BSR177" s="3"/>
      <c r="BSS177" s="3"/>
      <c r="BST177" s="3"/>
      <c r="BSU177" s="3"/>
      <c r="BSV177" s="3"/>
      <c r="BSW177" s="3"/>
      <c r="BSX177" s="3"/>
      <c r="BSY177" s="3"/>
      <c r="BSZ177" s="3"/>
      <c r="BTA177" s="3"/>
      <c r="BTB177" s="3"/>
      <c r="BTC177" s="3"/>
      <c r="BTD177" s="3"/>
      <c r="BTE177" s="3"/>
      <c r="BTF177" s="3"/>
      <c r="BTG177" s="3"/>
      <c r="BTH177" s="3"/>
      <c r="BTI177" s="3"/>
      <c r="BTJ177" s="3"/>
      <c r="BTK177" s="3"/>
      <c r="BTL177" s="3"/>
      <c r="BTM177" s="3"/>
      <c r="BTN177" s="3"/>
      <c r="BTO177" s="3"/>
      <c r="BTP177" s="3"/>
      <c r="BTQ177" s="3"/>
      <c r="BTR177" s="3"/>
      <c r="BTS177" s="3"/>
      <c r="BTT177" s="3"/>
      <c r="BTU177" s="3"/>
      <c r="BTV177" s="3"/>
      <c r="BTW177" s="3"/>
      <c r="BTX177" s="3"/>
      <c r="BTY177" s="3"/>
      <c r="BTZ177" s="3"/>
      <c r="BUA177" s="3"/>
      <c r="BUB177" s="3"/>
      <c r="BUC177" s="3"/>
      <c r="BUD177" s="3"/>
      <c r="BUE177" s="3"/>
      <c r="BUF177" s="3"/>
      <c r="BUG177" s="3"/>
      <c r="BUH177" s="3"/>
      <c r="BUI177" s="3"/>
      <c r="BUJ177" s="3"/>
      <c r="BUK177" s="3"/>
      <c r="BUL177" s="3"/>
      <c r="BUM177" s="3"/>
      <c r="BUN177" s="3"/>
      <c r="BUO177" s="3"/>
      <c r="BUP177" s="3"/>
      <c r="BUQ177" s="3"/>
      <c r="BUR177" s="3"/>
      <c r="BUS177" s="3"/>
      <c r="BUT177" s="3"/>
      <c r="BUU177" s="3"/>
      <c r="BUV177" s="3"/>
      <c r="BUW177" s="3"/>
      <c r="BUX177" s="3"/>
      <c r="BUY177" s="3"/>
      <c r="BUZ177" s="3"/>
      <c r="BVA177" s="3"/>
      <c r="BVB177" s="3"/>
      <c r="BVC177" s="3"/>
      <c r="BVD177" s="3"/>
      <c r="BVE177" s="3"/>
      <c r="BVF177" s="3"/>
      <c r="BVG177" s="3"/>
      <c r="BVH177" s="3"/>
      <c r="BVI177" s="3"/>
      <c r="BVJ177" s="3"/>
      <c r="BVK177" s="3"/>
      <c r="BVL177" s="3"/>
      <c r="BVM177" s="3"/>
      <c r="BVN177" s="3"/>
      <c r="BVO177" s="3"/>
      <c r="BVP177" s="3"/>
      <c r="BVQ177" s="3"/>
      <c r="BVR177" s="3"/>
      <c r="BVS177" s="3"/>
      <c r="BVT177" s="3"/>
      <c r="BVU177" s="3"/>
      <c r="BVV177" s="3"/>
      <c r="BVW177" s="3"/>
      <c r="BVX177" s="3"/>
      <c r="BVY177" s="3"/>
      <c r="BVZ177" s="3"/>
      <c r="BWA177" s="3"/>
      <c r="BWB177" s="3"/>
      <c r="BWC177" s="3"/>
      <c r="BWD177" s="3"/>
      <c r="BWE177" s="3"/>
      <c r="BWF177" s="3"/>
      <c r="BWG177" s="3"/>
      <c r="BWH177" s="3"/>
      <c r="BWI177" s="3"/>
      <c r="BWJ177" s="3"/>
      <c r="BWK177" s="3"/>
      <c r="BWL177" s="3"/>
      <c r="BWM177" s="3"/>
      <c r="BWN177" s="3"/>
      <c r="BWO177" s="3"/>
      <c r="BWP177" s="3"/>
      <c r="BWQ177" s="3"/>
      <c r="BWR177" s="3"/>
      <c r="BWS177" s="3"/>
      <c r="BWT177" s="3"/>
      <c r="BWU177" s="3"/>
      <c r="BWV177" s="3"/>
      <c r="BWW177" s="3"/>
      <c r="BWX177" s="3"/>
      <c r="BWY177" s="3"/>
      <c r="BWZ177" s="3"/>
      <c r="BXA177" s="3"/>
      <c r="BXB177" s="3"/>
      <c r="BXC177" s="3"/>
      <c r="BXD177" s="3"/>
      <c r="BXE177" s="3"/>
      <c r="BXF177" s="3"/>
      <c r="BXG177" s="3"/>
      <c r="BXH177" s="3"/>
      <c r="BXI177" s="3"/>
      <c r="BXJ177" s="3"/>
      <c r="BXK177" s="3"/>
      <c r="BXL177" s="3"/>
      <c r="BXM177" s="3"/>
      <c r="BXN177" s="3"/>
      <c r="BXO177" s="3"/>
      <c r="BXP177" s="3"/>
      <c r="BXQ177" s="3"/>
      <c r="BXR177" s="3"/>
      <c r="BXS177" s="3"/>
      <c r="BXT177" s="3"/>
      <c r="BXU177" s="3"/>
      <c r="BXV177" s="3"/>
      <c r="BXW177" s="3"/>
      <c r="BXX177" s="3"/>
      <c r="BXY177" s="3"/>
      <c r="BXZ177" s="3"/>
      <c r="BYA177" s="3"/>
      <c r="BYB177" s="3"/>
      <c r="BYC177" s="3"/>
      <c r="BYD177" s="3"/>
      <c r="BYE177" s="3"/>
      <c r="BYF177" s="3"/>
      <c r="BYG177" s="3"/>
      <c r="BYH177" s="3"/>
      <c r="BYI177" s="3"/>
      <c r="BYJ177" s="3"/>
      <c r="BYK177" s="3"/>
      <c r="BYL177" s="3"/>
      <c r="BYM177" s="3"/>
      <c r="BYN177" s="3"/>
      <c r="BYO177" s="3"/>
      <c r="BYP177" s="3"/>
      <c r="BYQ177" s="3"/>
      <c r="BYR177" s="3"/>
      <c r="BYS177" s="3"/>
      <c r="BYT177" s="3"/>
      <c r="BYU177" s="3"/>
      <c r="BYV177" s="3"/>
      <c r="BYW177" s="3"/>
      <c r="BYX177" s="3"/>
      <c r="BYY177" s="3"/>
      <c r="BYZ177" s="3"/>
      <c r="BZA177" s="3"/>
      <c r="BZB177" s="3"/>
      <c r="BZC177" s="3"/>
      <c r="BZD177" s="3"/>
      <c r="BZE177" s="3"/>
      <c r="BZF177" s="3"/>
      <c r="BZG177" s="3"/>
      <c r="BZH177" s="3"/>
      <c r="BZI177" s="3"/>
      <c r="BZJ177" s="3"/>
      <c r="BZK177" s="3"/>
      <c r="BZL177" s="3"/>
      <c r="BZM177" s="3"/>
      <c r="BZN177" s="3"/>
      <c r="BZO177" s="3"/>
      <c r="BZP177" s="3"/>
      <c r="BZQ177" s="3"/>
      <c r="BZR177" s="3"/>
      <c r="BZS177" s="3"/>
      <c r="BZT177" s="3"/>
      <c r="BZU177" s="3"/>
      <c r="BZV177" s="3"/>
      <c r="BZW177" s="3"/>
      <c r="BZX177" s="3"/>
      <c r="BZY177" s="3"/>
      <c r="BZZ177" s="3"/>
      <c r="CAA177" s="3"/>
      <c r="CAB177" s="3"/>
      <c r="CAC177" s="3"/>
      <c r="CAD177" s="3"/>
      <c r="CAE177" s="3"/>
      <c r="CAF177" s="3"/>
      <c r="CAG177" s="3"/>
      <c r="CAH177" s="3"/>
      <c r="CAI177" s="3"/>
      <c r="CAJ177" s="3"/>
      <c r="CAK177" s="3"/>
      <c r="CAL177" s="3"/>
      <c r="CAM177" s="3"/>
      <c r="CAN177" s="3"/>
      <c r="CAO177" s="3"/>
      <c r="CAP177" s="3"/>
      <c r="CAQ177" s="3"/>
      <c r="CAR177" s="3"/>
      <c r="CAS177" s="3"/>
      <c r="CAT177" s="3"/>
      <c r="CAU177" s="3"/>
      <c r="CAV177" s="3"/>
      <c r="CAW177" s="3"/>
      <c r="CAX177" s="3"/>
      <c r="CAY177" s="3"/>
      <c r="CAZ177" s="3"/>
      <c r="CBA177" s="3"/>
      <c r="CBB177" s="3"/>
      <c r="CBC177" s="3"/>
      <c r="CBD177" s="3"/>
      <c r="CBE177" s="3"/>
      <c r="CBF177" s="3"/>
      <c r="CBG177" s="3"/>
      <c r="CBH177" s="3"/>
      <c r="CBI177" s="3"/>
      <c r="CBJ177" s="3"/>
      <c r="CBK177" s="3"/>
      <c r="CBL177" s="3"/>
      <c r="CBM177" s="3"/>
      <c r="CBN177" s="3"/>
      <c r="CBO177" s="3"/>
      <c r="CBP177" s="3"/>
      <c r="CBQ177" s="3"/>
      <c r="CBR177" s="3"/>
      <c r="CBS177" s="3"/>
      <c r="CBT177" s="3"/>
      <c r="CBU177" s="3"/>
      <c r="CBV177" s="3"/>
      <c r="CBW177" s="3"/>
      <c r="CBX177" s="3"/>
      <c r="CBY177" s="3"/>
      <c r="CBZ177" s="3"/>
      <c r="CCA177" s="3"/>
      <c r="CCB177" s="3"/>
      <c r="CCC177" s="3"/>
      <c r="CCD177" s="3"/>
      <c r="CCE177" s="3"/>
      <c r="CCF177" s="3"/>
      <c r="CCG177" s="3"/>
      <c r="CCH177" s="3"/>
      <c r="CCI177" s="3"/>
      <c r="CCJ177" s="3"/>
      <c r="CCK177" s="3"/>
      <c r="CCL177" s="3"/>
      <c r="CCM177" s="3"/>
      <c r="CCN177" s="3"/>
      <c r="CCO177" s="3"/>
      <c r="CCP177" s="3"/>
      <c r="CCQ177" s="3"/>
      <c r="CCR177" s="3"/>
      <c r="CCS177" s="3"/>
      <c r="CCT177" s="3"/>
      <c r="CCU177" s="3"/>
      <c r="CCV177" s="3"/>
      <c r="CCW177" s="3"/>
      <c r="CCX177" s="3"/>
      <c r="CCY177" s="3"/>
      <c r="CCZ177" s="3"/>
      <c r="CDA177" s="3"/>
      <c r="CDB177" s="3"/>
      <c r="CDC177" s="3"/>
      <c r="CDD177" s="3"/>
      <c r="CDE177" s="3"/>
      <c r="CDF177" s="3"/>
      <c r="CDG177" s="3"/>
      <c r="CDH177" s="3"/>
      <c r="CDI177" s="3"/>
      <c r="CDJ177" s="3"/>
      <c r="CDK177" s="3"/>
      <c r="CDL177" s="3"/>
      <c r="CDM177" s="3"/>
      <c r="CDN177" s="3"/>
      <c r="CDO177" s="3"/>
      <c r="CDP177" s="3"/>
      <c r="CDQ177" s="3"/>
      <c r="CDR177" s="3"/>
      <c r="CDS177" s="3"/>
      <c r="CDT177" s="3"/>
      <c r="CDU177" s="3"/>
      <c r="CDV177" s="3"/>
      <c r="CDW177" s="3"/>
      <c r="CDX177" s="3"/>
      <c r="CDY177" s="3"/>
      <c r="CDZ177" s="3"/>
      <c r="CEA177" s="3"/>
      <c r="CEB177" s="3"/>
      <c r="CEC177" s="3"/>
      <c r="CED177" s="3"/>
      <c r="CEE177" s="3"/>
      <c r="CEF177" s="3"/>
      <c r="CEG177" s="3"/>
      <c r="CEH177" s="3"/>
      <c r="CEI177" s="3"/>
      <c r="CEJ177" s="3"/>
      <c r="CEK177" s="3"/>
      <c r="CEL177" s="3"/>
      <c r="CEM177" s="3"/>
      <c r="CEN177" s="3"/>
      <c r="CEO177" s="3"/>
      <c r="CEP177" s="3"/>
      <c r="CEQ177" s="3"/>
      <c r="CER177" s="3"/>
      <c r="CES177" s="3"/>
      <c r="CET177" s="3"/>
      <c r="CEU177" s="3"/>
      <c r="CEV177" s="3"/>
      <c r="CEW177" s="3"/>
      <c r="CEX177" s="3"/>
      <c r="CEY177" s="3"/>
      <c r="CEZ177" s="3"/>
      <c r="CFA177" s="3"/>
      <c r="CFB177" s="3"/>
      <c r="CFC177" s="3"/>
      <c r="CFD177" s="3"/>
      <c r="CFE177" s="3"/>
      <c r="CFF177" s="3"/>
      <c r="CFG177" s="3"/>
      <c r="CFH177" s="3"/>
      <c r="CFI177" s="3"/>
      <c r="CFJ177" s="3"/>
      <c r="CFK177" s="3"/>
      <c r="CFL177" s="3"/>
      <c r="CFM177" s="3"/>
      <c r="CFN177" s="3"/>
      <c r="CFO177" s="3"/>
      <c r="CFP177" s="3"/>
      <c r="CFQ177" s="3"/>
      <c r="CFR177" s="3"/>
      <c r="CFS177" s="3"/>
      <c r="CFT177" s="3"/>
      <c r="CFU177" s="3"/>
      <c r="CFV177" s="3"/>
      <c r="CFW177" s="3"/>
      <c r="CFX177" s="3"/>
      <c r="CFY177" s="3"/>
      <c r="CFZ177" s="3"/>
      <c r="CGA177" s="3"/>
      <c r="CGB177" s="3"/>
      <c r="CGC177" s="3"/>
      <c r="CGD177" s="3"/>
      <c r="CGE177" s="3"/>
      <c r="CGF177" s="3"/>
      <c r="CGG177" s="3"/>
      <c r="CGH177" s="3"/>
      <c r="CGI177" s="3"/>
      <c r="CGJ177" s="3"/>
      <c r="CGK177" s="3"/>
      <c r="CGL177" s="3"/>
      <c r="CGM177" s="3"/>
      <c r="CGN177" s="3"/>
      <c r="CGO177" s="3"/>
      <c r="CGP177" s="3"/>
      <c r="CGQ177" s="3"/>
      <c r="CGR177" s="3"/>
      <c r="CGS177" s="3"/>
      <c r="CGT177" s="3"/>
      <c r="CGU177" s="3"/>
      <c r="CGV177" s="3"/>
      <c r="CGW177" s="3"/>
      <c r="CGX177" s="3"/>
      <c r="CGY177" s="3"/>
      <c r="CGZ177" s="3"/>
      <c r="CHA177" s="3"/>
      <c r="CHB177" s="3"/>
      <c r="CHC177" s="3"/>
      <c r="CHD177" s="3"/>
      <c r="CHE177" s="3"/>
      <c r="CHF177" s="3"/>
      <c r="CHG177" s="3"/>
      <c r="CHH177" s="3"/>
      <c r="CHI177" s="3"/>
      <c r="CHJ177" s="3"/>
      <c r="CHK177" s="3"/>
      <c r="CHL177" s="3"/>
      <c r="CHM177" s="3"/>
      <c r="CHN177" s="3"/>
      <c r="CHO177" s="3"/>
      <c r="CHP177" s="3"/>
      <c r="CHQ177" s="3"/>
      <c r="CHR177" s="3"/>
      <c r="CHS177" s="3"/>
      <c r="CHT177" s="3"/>
      <c r="CHU177" s="3"/>
      <c r="CHV177" s="3"/>
      <c r="CHW177" s="3"/>
      <c r="CHX177" s="3"/>
      <c r="CHY177" s="3"/>
      <c r="CHZ177" s="3"/>
      <c r="CIA177" s="3"/>
      <c r="CIB177" s="3"/>
      <c r="CIC177" s="3"/>
      <c r="CID177" s="3"/>
      <c r="CIE177" s="3"/>
      <c r="CIF177" s="3"/>
      <c r="CIG177" s="3"/>
      <c r="CIH177" s="3"/>
      <c r="CII177" s="3"/>
      <c r="CIJ177" s="3"/>
      <c r="CIK177" s="3"/>
      <c r="CIL177" s="3"/>
      <c r="CIM177" s="3"/>
      <c r="CIN177" s="3"/>
      <c r="CIO177" s="3"/>
      <c r="CIP177" s="3"/>
      <c r="CIQ177" s="3"/>
      <c r="CIR177" s="3"/>
      <c r="CIS177" s="3"/>
      <c r="CIT177" s="3"/>
      <c r="CIU177" s="3"/>
      <c r="CIV177" s="3"/>
      <c r="CIW177" s="3"/>
      <c r="CIX177" s="3"/>
      <c r="CIY177" s="3"/>
      <c r="CIZ177" s="3"/>
      <c r="CJA177" s="3"/>
      <c r="CJB177" s="3"/>
      <c r="CJC177" s="3"/>
      <c r="CJD177" s="3"/>
      <c r="CJE177" s="3"/>
      <c r="CJF177" s="3"/>
      <c r="CJG177" s="3"/>
      <c r="CJH177" s="3"/>
      <c r="CJI177" s="3"/>
      <c r="CJJ177" s="3"/>
      <c r="CJK177" s="3"/>
      <c r="CJL177" s="3"/>
      <c r="CJM177" s="3"/>
      <c r="CJN177" s="3"/>
      <c r="CJO177" s="3"/>
      <c r="CJP177" s="3"/>
      <c r="CJQ177" s="3"/>
      <c r="CJR177" s="3"/>
      <c r="CJS177" s="3"/>
      <c r="CJT177" s="3"/>
      <c r="CJU177" s="3"/>
      <c r="CJV177" s="3"/>
      <c r="CJW177" s="3"/>
      <c r="CJX177" s="3"/>
      <c r="CJY177" s="3"/>
      <c r="CJZ177" s="3"/>
      <c r="CKA177" s="3"/>
      <c r="CKB177" s="3"/>
      <c r="CKC177" s="3"/>
      <c r="CKD177" s="3"/>
      <c r="CKE177" s="3"/>
      <c r="CKF177" s="3"/>
      <c r="CKG177" s="3"/>
      <c r="CKH177" s="3"/>
      <c r="CKI177" s="3"/>
      <c r="CKJ177" s="3"/>
      <c r="CKK177" s="3"/>
      <c r="CKL177" s="3"/>
      <c r="CKM177" s="3"/>
      <c r="CKN177" s="3"/>
      <c r="CKO177" s="3"/>
      <c r="CKP177" s="3"/>
      <c r="CKQ177" s="3"/>
      <c r="CKR177" s="3"/>
      <c r="CKS177" s="3"/>
      <c r="CKT177" s="3"/>
      <c r="CKU177" s="3"/>
      <c r="CKV177" s="3"/>
      <c r="CKW177" s="3"/>
      <c r="CKX177" s="3"/>
      <c r="CKY177" s="3"/>
      <c r="CKZ177" s="3"/>
      <c r="CLA177" s="3"/>
      <c r="CLB177" s="3"/>
      <c r="CLC177" s="3"/>
      <c r="CLD177" s="3"/>
      <c r="CLE177" s="3"/>
      <c r="CLF177" s="3"/>
      <c r="CLG177" s="3"/>
      <c r="CLH177" s="3"/>
      <c r="CLI177" s="3"/>
      <c r="CLJ177" s="3"/>
      <c r="CLK177" s="3"/>
      <c r="CLL177" s="3"/>
      <c r="CLM177" s="3"/>
      <c r="CLN177" s="3"/>
      <c r="CLO177" s="3"/>
      <c r="CLP177" s="3"/>
      <c r="CLQ177" s="3"/>
      <c r="CLR177" s="3"/>
      <c r="CLS177" s="3"/>
      <c r="CLT177" s="3"/>
      <c r="CLU177" s="3"/>
      <c r="CLV177" s="3"/>
      <c r="CLW177" s="3"/>
      <c r="CLX177" s="3"/>
      <c r="CLY177" s="3"/>
      <c r="CLZ177" s="3"/>
      <c r="CMA177" s="3"/>
      <c r="CMB177" s="3"/>
      <c r="CMC177" s="3"/>
      <c r="CMD177" s="3"/>
      <c r="CME177" s="3"/>
      <c r="CMF177" s="3"/>
      <c r="CMG177" s="3"/>
      <c r="CMH177" s="3"/>
      <c r="CMI177" s="3"/>
      <c r="CMJ177" s="3"/>
      <c r="CMK177" s="3"/>
      <c r="CML177" s="3"/>
      <c r="CMM177" s="3"/>
      <c r="CMN177" s="3"/>
      <c r="CMO177" s="3"/>
      <c r="CMP177" s="3"/>
      <c r="CMQ177" s="3"/>
      <c r="CMR177" s="3"/>
      <c r="CMS177" s="3"/>
      <c r="CMT177" s="3"/>
      <c r="CMU177" s="3"/>
      <c r="CMV177" s="3"/>
      <c r="CMW177" s="3"/>
      <c r="CMX177" s="3"/>
      <c r="CMY177" s="3"/>
      <c r="CMZ177" s="3"/>
      <c r="CNA177" s="3"/>
      <c r="CNB177" s="3"/>
      <c r="CNC177" s="3"/>
      <c r="CND177" s="3"/>
      <c r="CNE177" s="3"/>
      <c r="CNF177" s="3"/>
      <c r="CNG177" s="3"/>
      <c r="CNH177" s="3"/>
      <c r="CNI177" s="3"/>
      <c r="CNJ177" s="3"/>
      <c r="CNK177" s="3"/>
      <c r="CNL177" s="3"/>
      <c r="CNM177" s="3"/>
      <c r="CNN177" s="3"/>
      <c r="CNO177" s="3"/>
      <c r="CNP177" s="3"/>
      <c r="CNQ177" s="3"/>
      <c r="CNR177" s="3"/>
      <c r="CNS177" s="3"/>
      <c r="CNT177" s="3"/>
      <c r="CNU177" s="3"/>
      <c r="CNV177" s="3"/>
      <c r="CNW177" s="3"/>
      <c r="CNX177" s="3"/>
      <c r="CNY177" s="3"/>
      <c r="CNZ177" s="3"/>
      <c r="COA177" s="3"/>
      <c r="COB177" s="3"/>
      <c r="COC177" s="3"/>
      <c r="COD177" s="3"/>
      <c r="COE177" s="3"/>
      <c r="COF177" s="3"/>
      <c r="COG177" s="3"/>
      <c r="COH177" s="3"/>
      <c r="COI177" s="3"/>
      <c r="COJ177" s="3"/>
      <c r="COK177" s="3"/>
      <c r="COL177" s="3"/>
      <c r="COM177" s="3"/>
      <c r="CON177" s="3"/>
      <c r="COO177" s="3"/>
      <c r="COP177" s="3"/>
      <c r="COQ177" s="3"/>
      <c r="COR177" s="3"/>
      <c r="COS177" s="3"/>
      <c r="COT177" s="3"/>
      <c r="COU177" s="3"/>
      <c r="COV177" s="3"/>
      <c r="COW177" s="3"/>
      <c r="COX177" s="3"/>
      <c r="COY177" s="3"/>
      <c r="COZ177" s="3"/>
      <c r="CPA177" s="3"/>
      <c r="CPB177" s="3"/>
      <c r="CPC177" s="3"/>
      <c r="CPD177" s="3"/>
      <c r="CPE177" s="3"/>
      <c r="CPF177" s="3"/>
      <c r="CPG177" s="3"/>
      <c r="CPH177" s="3"/>
      <c r="CPI177" s="3"/>
      <c r="CPJ177" s="3"/>
      <c r="CPK177" s="3"/>
      <c r="CPL177" s="3"/>
      <c r="CPM177" s="3"/>
      <c r="CPN177" s="3"/>
      <c r="CPO177" s="3"/>
      <c r="CPP177" s="3"/>
      <c r="CPQ177" s="3"/>
      <c r="CPR177" s="3"/>
      <c r="CPS177" s="3"/>
      <c r="CPT177" s="3"/>
      <c r="CPU177" s="3"/>
      <c r="CPV177" s="3"/>
      <c r="CPW177" s="3"/>
      <c r="CPX177" s="3"/>
      <c r="CPY177" s="3"/>
      <c r="CPZ177" s="3"/>
      <c r="CQA177" s="3"/>
      <c r="CQB177" s="3"/>
      <c r="CQC177" s="3"/>
      <c r="CQD177" s="3"/>
      <c r="CQE177" s="3"/>
      <c r="CQF177" s="3"/>
      <c r="CQG177" s="3"/>
      <c r="CQH177" s="3"/>
      <c r="CQI177" s="3"/>
      <c r="CQJ177" s="3"/>
      <c r="CQK177" s="3"/>
      <c r="CQL177" s="3"/>
      <c r="CQM177" s="3"/>
      <c r="CQN177" s="3"/>
      <c r="CQO177" s="3"/>
      <c r="CQP177" s="3"/>
      <c r="CQQ177" s="3"/>
      <c r="CQR177" s="3"/>
      <c r="CQS177" s="3"/>
      <c r="CQT177" s="3"/>
      <c r="CQU177" s="3"/>
      <c r="CQV177" s="3"/>
      <c r="CQW177" s="3"/>
      <c r="CQX177" s="3"/>
      <c r="CQY177" s="3"/>
      <c r="CQZ177" s="3"/>
      <c r="CRA177" s="3"/>
      <c r="CRB177" s="3"/>
      <c r="CRC177" s="3"/>
      <c r="CRD177" s="3"/>
      <c r="CRE177" s="3"/>
      <c r="CRF177" s="3"/>
      <c r="CRG177" s="3"/>
      <c r="CRH177" s="3"/>
      <c r="CRI177" s="3"/>
      <c r="CRJ177" s="3"/>
      <c r="CRK177" s="3"/>
      <c r="CRL177" s="3"/>
      <c r="CRM177" s="3"/>
      <c r="CRN177" s="3"/>
      <c r="CRO177" s="3"/>
      <c r="CRP177" s="3"/>
      <c r="CRQ177" s="3"/>
      <c r="CRR177" s="3"/>
      <c r="CRS177" s="3"/>
      <c r="CRT177" s="3"/>
      <c r="CRU177" s="3"/>
      <c r="CRV177" s="3"/>
      <c r="CRW177" s="3"/>
      <c r="CRX177" s="3"/>
      <c r="CRY177" s="3"/>
      <c r="CRZ177" s="3"/>
      <c r="CSA177" s="3"/>
      <c r="CSB177" s="3"/>
      <c r="CSC177" s="3"/>
      <c r="CSD177" s="3"/>
      <c r="CSE177" s="3"/>
      <c r="CSF177" s="3"/>
      <c r="CSG177" s="3"/>
      <c r="CSH177" s="3"/>
      <c r="CSI177" s="3"/>
      <c r="CSJ177" s="3"/>
      <c r="CSK177" s="3"/>
      <c r="CSL177" s="3"/>
      <c r="CSM177" s="3"/>
      <c r="CSN177" s="3"/>
      <c r="CSO177" s="3"/>
      <c r="CSP177" s="3"/>
      <c r="CSQ177" s="3"/>
      <c r="CSR177" s="3"/>
      <c r="CSS177" s="3"/>
      <c r="CST177" s="3"/>
      <c r="CSU177" s="3"/>
      <c r="CSV177" s="3"/>
      <c r="CSW177" s="3"/>
      <c r="CSX177" s="3"/>
      <c r="CSY177" s="3"/>
      <c r="CSZ177" s="3"/>
      <c r="CTA177" s="3"/>
      <c r="CTB177" s="3"/>
      <c r="CTC177" s="3"/>
      <c r="CTD177" s="3"/>
      <c r="CTE177" s="3"/>
      <c r="CTF177" s="3"/>
      <c r="CTG177" s="3"/>
      <c r="CTH177" s="3"/>
      <c r="CTI177" s="3"/>
      <c r="CTJ177" s="3"/>
      <c r="CTK177" s="3"/>
      <c r="CTL177" s="3"/>
      <c r="CTM177" s="3"/>
      <c r="CTN177" s="3"/>
      <c r="CTO177" s="3"/>
      <c r="CTP177" s="3"/>
      <c r="CTQ177" s="3"/>
      <c r="CTR177" s="3"/>
      <c r="CTS177" s="3"/>
      <c r="CTT177" s="3"/>
      <c r="CTU177" s="3"/>
      <c r="CTV177" s="3"/>
      <c r="CTW177" s="3"/>
      <c r="CTX177" s="3"/>
      <c r="CTY177" s="3"/>
      <c r="CTZ177" s="3"/>
      <c r="CUA177" s="3"/>
      <c r="CUB177" s="3"/>
      <c r="CUC177" s="3"/>
      <c r="CUD177" s="3"/>
      <c r="CUE177" s="3"/>
      <c r="CUF177" s="3"/>
      <c r="CUG177" s="3"/>
      <c r="CUH177" s="3"/>
      <c r="CUI177" s="3"/>
      <c r="CUJ177" s="3"/>
      <c r="CUK177" s="3"/>
      <c r="CUL177" s="3"/>
      <c r="CUM177" s="3"/>
      <c r="CUN177" s="3"/>
      <c r="CUO177" s="3"/>
      <c r="CUP177" s="3"/>
      <c r="CUQ177" s="3"/>
      <c r="CUR177" s="3"/>
      <c r="CUS177" s="3"/>
      <c r="CUT177" s="3"/>
      <c r="CUU177" s="3"/>
      <c r="CUV177" s="3"/>
      <c r="CUW177" s="3"/>
      <c r="CUX177" s="3"/>
      <c r="CUY177" s="3"/>
      <c r="CUZ177" s="3"/>
      <c r="CVA177" s="3"/>
      <c r="CVB177" s="3"/>
      <c r="CVC177" s="3"/>
      <c r="CVD177" s="3"/>
      <c r="CVE177" s="3"/>
      <c r="CVF177" s="3"/>
      <c r="CVG177" s="3"/>
      <c r="CVH177" s="3"/>
      <c r="CVI177" s="3"/>
      <c r="CVJ177" s="3"/>
      <c r="CVK177" s="3"/>
      <c r="CVL177" s="3"/>
      <c r="CVM177" s="3"/>
      <c r="CVN177" s="3"/>
      <c r="CVO177" s="3"/>
      <c r="CVP177" s="3"/>
      <c r="CVQ177" s="3"/>
      <c r="CVR177" s="3"/>
      <c r="CVS177" s="3"/>
      <c r="CVT177" s="3"/>
      <c r="CVU177" s="3"/>
      <c r="CVV177" s="3"/>
      <c r="CVW177" s="3"/>
      <c r="CVX177" s="3"/>
      <c r="CVY177" s="3"/>
      <c r="CVZ177" s="3"/>
      <c r="CWA177" s="3"/>
      <c r="CWB177" s="3"/>
      <c r="CWC177" s="3"/>
      <c r="CWD177" s="3"/>
      <c r="CWE177" s="3"/>
      <c r="CWF177" s="3"/>
      <c r="CWG177" s="3"/>
      <c r="CWH177" s="3"/>
      <c r="CWI177" s="3"/>
      <c r="CWJ177" s="3"/>
      <c r="CWK177" s="3"/>
      <c r="CWL177" s="3"/>
      <c r="CWM177" s="3"/>
      <c r="CWN177" s="3"/>
      <c r="CWO177" s="3"/>
      <c r="CWP177" s="3"/>
      <c r="CWQ177" s="3"/>
      <c r="CWR177" s="3"/>
      <c r="CWS177" s="3"/>
      <c r="CWT177" s="3"/>
      <c r="CWU177" s="3"/>
      <c r="CWV177" s="3"/>
      <c r="CWW177" s="3"/>
      <c r="CWX177" s="3"/>
      <c r="CWY177" s="3"/>
      <c r="CWZ177" s="3"/>
      <c r="CXA177" s="3"/>
      <c r="CXB177" s="3"/>
      <c r="CXC177" s="3"/>
      <c r="CXD177" s="3"/>
      <c r="CXE177" s="3"/>
      <c r="CXF177" s="3"/>
      <c r="CXG177" s="3"/>
      <c r="CXH177" s="3"/>
      <c r="CXI177" s="3"/>
      <c r="CXJ177" s="3"/>
      <c r="CXK177" s="3"/>
      <c r="CXL177" s="3"/>
      <c r="CXM177" s="3"/>
      <c r="CXN177" s="3"/>
      <c r="CXO177" s="3"/>
      <c r="CXP177" s="3"/>
      <c r="CXQ177" s="3"/>
      <c r="CXR177" s="3"/>
      <c r="CXS177" s="3"/>
      <c r="CXT177" s="3"/>
      <c r="CXU177" s="3"/>
      <c r="CXV177" s="3"/>
      <c r="CXW177" s="3"/>
      <c r="CXX177" s="3"/>
      <c r="CXY177" s="3"/>
      <c r="CXZ177" s="3"/>
      <c r="CYA177" s="3"/>
      <c r="CYB177" s="3"/>
      <c r="CYC177" s="3"/>
      <c r="CYD177" s="3"/>
      <c r="CYE177" s="3"/>
      <c r="CYF177" s="3"/>
      <c r="CYG177" s="3"/>
      <c r="CYH177" s="3"/>
      <c r="CYI177" s="3"/>
      <c r="CYJ177" s="3"/>
      <c r="CYK177" s="3"/>
      <c r="CYL177" s="3"/>
      <c r="CYM177" s="3"/>
      <c r="CYN177" s="3"/>
      <c r="CYO177" s="3"/>
      <c r="CYP177" s="3"/>
      <c r="CYQ177" s="3"/>
      <c r="CYR177" s="3"/>
      <c r="CYS177" s="3"/>
      <c r="CYT177" s="3"/>
      <c r="CYU177" s="3"/>
      <c r="CYV177" s="3"/>
      <c r="CYW177" s="3"/>
      <c r="CYX177" s="3"/>
      <c r="CYY177" s="3"/>
      <c r="CYZ177" s="3"/>
      <c r="CZA177" s="3"/>
      <c r="CZB177" s="3"/>
      <c r="CZC177" s="3"/>
      <c r="CZD177" s="3"/>
      <c r="CZE177" s="3"/>
      <c r="CZF177" s="3"/>
      <c r="CZG177" s="3"/>
      <c r="CZH177" s="3"/>
      <c r="CZI177" s="3"/>
      <c r="CZJ177" s="3"/>
      <c r="CZK177" s="3"/>
      <c r="CZL177" s="3"/>
      <c r="CZM177" s="3"/>
      <c r="CZN177" s="3"/>
      <c r="CZO177" s="3"/>
      <c r="CZP177" s="3"/>
      <c r="CZQ177" s="3"/>
      <c r="CZR177" s="3"/>
      <c r="CZS177" s="3"/>
      <c r="CZT177" s="3"/>
      <c r="CZU177" s="3"/>
      <c r="CZV177" s="3"/>
      <c r="CZW177" s="3"/>
      <c r="CZX177" s="3"/>
      <c r="CZY177" s="3"/>
      <c r="CZZ177" s="3"/>
      <c r="DAA177" s="3"/>
      <c r="DAB177" s="3"/>
      <c r="DAC177" s="3"/>
      <c r="DAD177" s="3"/>
      <c r="DAE177" s="3"/>
      <c r="DAF177" s="3"/>
      <c r="DAG177" s="3"/>
      <c r="DAH177" s="3"/>
      <c r="DAI177" s="3"/>
      <c r="DAJ177" s="3"/>
      <c r="DAK177" s="3"/>
      <c r="DAL177" s="3"/>
      <c r="DAM177" s="3"/>
      <c r="DAN177" s="3"/>
      <c r="DAO177" s="3"/>
      <c r="DAP177" s="3"/>
      <c r="DAQ177" s="3"/>
      <c r="DAR177" s="3"/>
      <c r="DAS177" s="3"/>
      <c r="DAT177" s="3"/>
      <c r="DAU177" s="3"/>
      <c r="DAV177" s="3"/>
      <c r="DAW177" s="3"/>
      <c r="DAX177" s="3"/>
      <c r="DAY177" s="3"/>
      <c r="DAZ177" s="3"/>
      <c r="DBA177" s="3"/>
      <c r="DBB177" s="3"/>
      <c r="DBC177" s="3"/>
      <c r="DBD177" s="3"/>
      <c r="DBE177" s="3"/>
      <c r="DBF177" s="3"/>
      <c r="DBG177" s="3"/>
      <c r="DBH177" s="3"/>
      <c r="DBI177" s="3"/>
      <c r="DBJ177" s="3"/>
      <c r="DBK177" s="3"/>
      <c r="DBL177" s="3"/>
      <c r="DBM177" s="3"/>
      <c r="DBN177" s="3"/>
      <c r="DBO177" s="3"/>
      <c r="DBP177" s="3"/>
      <c r="DBQ177" s="3"/>
      <c r="DBR177" s="3"/>
      <c r="DBS177" s="3"/>
      <c r="DBT177" s="3"/>
      <c r="DBU177" s="3"/>
      <c r="DBV177" s="3"/>
      <c r="DBW177" s="3"/>
      <c r="DBX177" s="3"/>
      <c r="DBY177" s="3"/>
      <c r="DBZ177" s="3"/>
      <c r="DCA177" s="3"/>
      <c r="DCB177" s="3"/>
      <c r="DCC177" s="3"/>
      <c r="DCD177" s="3"/>
      <c r="DCE177" s="3"/>
      <c r="DCF177" s="3"/>
      <c r="DCG177" s="3"/>
      <c r="DCH177" s="3"/>
      <c r="DCI177" s="3"/>
      <c r="DCJ177" s="3"/>
      <c r="DCK177" s="3"/>
      <c r="DCL177" s="3"/>
      <c r="DCM177" s="3"/>
      <c r="DCN177" s="3"/>
      <c r="DCO177" s="3"/>
      <c r="DCP177" s="3"/>
      <c r="DCQ177" s="3"/>
      <c r="DCR177" s="3"/>
      <c r="DCS177" s="3"/>
      <c r="DCT177" s="3"/>
      <c r="DCU177" s="3"/>
      <c r="DCV177" s="3"/>
      <c r="DCW177" s="3"/>
      <c r="DCX177" s="3"/>
      <c r="DCY177" s="3"/>
      <c r="DCZ177" s="3"/>
      <c r="DDA177" s="3"/>
      <c r="DDB177" s="3"/>
      <c r="DDC177" s="3"/>
      <c r="DDD177" s="3"/>
      <c r="DDE177" s="3"/>
      <c r="DDF177" s="3"/>
      <c r="DDG177" s="3"/>
      <c r="DDH177" s="3"/>
      <c r="DDI177" s="3"/>
      <c r="DDJ177" s="3"/>
      <c r="DDK177" s="3"/>
      <c r="DDL177" s="3"/>
      <c r="DDM177" s="3"/>
      <c r="DDN177" s="3"/>
      <c r="DDO177" s="3"/>
      <c r="DDP177" s="3"/>
      <c r="DDQ177" s="3"/>
      <c r="DDR177" s="3"/>
      <c r="DDS177" s="3"/>
      <c r="DDT177" s="3"/>
      <c r="DDU177" s="3"/>
      <c r="DDV177" s="3"/>
      <c r="DDW177" s="3"/>
      <c r="DDX177" s="3"/>
      <c r="DDY177" s="3"/>
      <c r="DDZ177" s="3"/>
      <c r="DEA177" s="3"/>
      <c r="DEB177" s="3"/>
      <c r="DEC177" s="3"/>
      <c r="DED177" s="3"/>
      <c r="DEE177" s="3"/>
      <c r="DEF177" s="3"/>
      <c r="DEG177" s="3"/>
      <c r="DEH177" s="3"/>
      <c r="DEI177" s="3"/>
      <c r="DEJ177" s="3"/>
      <c r="DEK177" s="3"/>
      <c r="DEL177" s="3"/>
      <c r="DEM177" s="3"/>
      <c r="DEN177" s="3"/>
      <c r="DEO177" s="3"/>
      <c r="DEP177" s="3"/>
      <c r="DEQ177" s="3"/>
      <c r="DER177" s="3"/>
      <c r="DES177" s="3"/>
      <c r="DET177" s="3"/>
      <c r="DEU177" s="3"/>
      <c r="DEV177" s="3"/>
      <c r="DEW177" s="3"/>
      <c r="DEX177" s="3"/>
      <c r="DEY177" s="3"/>
      <c r="DEZ177" s="3"/>
      <c r="DFA177" s="3"/>
      <c r="DFB177" s="3"/>
      <c r="DFC177" s="3"/>
      <c r="DFD177" s="3"/>
      <c r="DFE177" s="3"/>
      <c r="DFF177" s="3"/>
      <c r="DFG177" s="3"/>
      <c r="DFH177" s="3"/>
      <c r="DFI177" s="3"/>
      <c r="DFJ177" s="3"/>
      <c r="DFK177" s="3"/>
      <c r="DFL177" s="3"/>
      <c r="DFM177" s="3"/>
      <c r="DFN177" s="3"/>
      <c r="DFO177" s="3"/>
      <c r="DFP177" s="3"/>
      <c r="DFQ177" s="3"/>
      <c r="DFR177" s="3"/>
      <c r="DFS177" s="3"/>
      <c r="DFT177" s="3"/>
      <c r="DFU177" s="3"/>
      <c r="DFV177" s="3"/>
      <c r="DFW177" s="3"/>
      <c r="DFX177" s="3"/>
      <c r="DFY177" s="3"/>
      <c r="DFZ177" s="3"/>
      <c r="DGA177" s="3"/>
      <c r="DGB177" s="3"/>
      <c r="DGC177" s="3"/>
      <c r="DGD177" s="3"/>
      <c r="DGE177" s="3"/>
      <c r="DGF177" s="3"/>
      <c r="DGG177" s="3"/>
      <c r="DGH177" s="3"/>
      <c r="DGI177" s="3"/>
      <c r="DGJ177" s="3"/>
      <c r="DGK177" s="3"/>
      <c r="DGL177" s="3"/>
      <c r="DGM177" s="3"/>
      <c r="DGN177" s="3"/>
      <c r="DGO177" s="3"/>
      <c r="DGP177" s="3"/>
      <c r="DGQ177" s="3"/>
      <c r="DGR177" s="3"/>
      <c r="DGS177" s="3"/>
      <c r="DGT177" s="3"/>
      <c r="DGU177" s="3"/>
      <c r="DGV177" s="3"/>
      <c r="DGW177" s="3"/>
      <c r="DGX177" s="3"/>
      <c r="DGY177" s="3"/>
      <c r="DGZ177" s="3"/>
      <c r="DHA177" s="3"/>
      <c r="DHB177" s="3"/>
      <c r="DHC177" s="3"/>
      <c r="DHD177" s="3"/>
      <c r="DHE177" s="3"/>
      <c r="DHF177" s="3"/>
      <c r="DHG177" s="3"/>
      <c r="DHH177" s="3"/>
      <c r="DHI177" s="3"/>
      <c r="DHJ177" s="3"/>
      <c r="DHK177" s="3"/>
      <c r="DHL177" s="3"/>
      <c r="DHM177" s="3"/>
      <c r="DHN177" s="3"/>
      <c r="DHO177" s="3"/>
      <c r="DHP177" s="3"/>
      <c r="DHQ177" s="3"/>
      <c r="DHR177" s="3"/>
      <c r="DHS177" s="3"/>
      <c r="DHT177" s="3"/>
      <c r="DHU177" s="3"/>
      <c r="DHV177" s="3"/>
      <c r="DHW177" s="3"/>
      <c r="DHX177" s="3"/>
      <c r="DHY177" s="3"/>
      <c r="DHZ177" s="3"/>
      <c r="DIA177" s="3"/>
      <c r="DIB177" s="3"/>
      <c r="DIC177" s="3"/>
      <c r="DID177" s="3"/>
      <c r="DIE177" s="3"/>
      <c r="DIF177" s="3"/>
      <c r="DIG177" s="3"/>
      <c r="DIH177" s="3"/>
      <c r="DII177" s="3"/>
      <c r="DIJ177" s="3"/>
      <c r="DIK177" s="3"/>
      <c r="DIL177" s="3"/>
      <c r="DIM177" s="3"/>
      <c r="DIN177" s="3"/>
      <c r="DIO177" s="3"/>
      <c r="DIP177" s="3"/>
      <c r="DIQ177" s="3"/>
      <c r="DIR177" s="3"/>
      <c r="DIS177" s="3"/>
      <c r="DIT177" s="3"/>
      <c r="DIU177" s="3"/>
      <c r="DIV177" s="3"/>
      <c r="DIW177" s="3"/>
      <c r="DIX177" s="3"/>
      <c r="DIY177" s="3"/>
      <c r="DIZ177" s="3"/>
      <c r="DJA177" s="3"/>
      <c r="DJB177" s="3"/>
      <c r="DJC177" s="3"/>
      <c r="DJD177" s="3"/>
      <c r="DJE177" s="3"/>
      <c r="DJF177" s="3"/>
      <c r="DJG177" s="3"/>
      <c r="DJH177" s="3"/>
      <c r="DJI177" s="3"/>
      <c r="DJJ177" s="3"/>
      <c r="DJK177" s="3"/>
      <c r="DJL177" s="3"/>
      <c r="DJM177" s="3"/>
      <c r="DJN177" s="3"/>
      <c r="DJO177" s="3"/>
      <c r="DJP177" s="3"/>
      <c r="DJQ177" s="3"/>
      <c r="DJR177" s="3"/>
      <c r="DJS177" s="3"/>
      <c r="DJT177" s="3"/>
      <c r="DJU177" s="3"/>
      <c r="DJV177" s="3"/>
      <c r="DJW177" s="3"/>
      <c r="DJX177" s="3"/>
      <c r="DJY177" s="3"/>
      <c r="DJZ177" s="3"/>
      <c r="DKA177" s="3"/>
      <c r="DKB177" s="3"/>
      <c r="DKC177" s="3"/>
      <c r="DKD177" s="3"/>
      <c r="DKE177" s="3"/>
      <c r="DKF177" s="3"/>
      <c r="DKG177" s="3"/>
      <c r="DKH177" s="3"/>
      <c r="DKI177" s="3"/>
      <c r="DKJ177" s="3"/>
      <c r="DKK177" s="3"/>
      <c r="DKL177" s="3"/>
      <c r="DKM177" s="3"/>
      <c r="DKN177" s="3"/>
      <c r="DKO177" s="3"/>
      <c r="DKP177" s="3"/>
      <c r="DKQ177" s="3"/>
      <c r="DKR177" s="3"/>
      <c r="DKS177" s="3"/>
      <c r="DKT177" s="3"/>
      <c r="DKU177" s="3"/>
      <c r="DKV177" s="3"/>
      <c r="DKW177" s="3"/>
      <c r="DKX177" s="3"/>
      <c r="DKY177" s="3"/>
      <c r="DKZ177" s="3"/>
      <c r="DLA177" s="3"/>
      <c r="DLB177" s="3"/>
      <c r="DLC177" s="3"/>
      <c r="DLD177" s="3"/>
      <c r="DLE177" s="3"/>
      <c r="DLF177" s="3"/>
      <c r="DLG177" s="3"/>
      <c r="DLH177" s="3"/>
      <c r="DLI177" s="3"/>
      <c r="DLJ177" s="3"/>
      <c r="DLK177" s="3"/>
      <c r="DLL177" s="3"/>
      <c r="DLM177" s="3"/>
      <c r="DLN177" s="3"/>
      <c r="DLO177" s="3"/>
      <c r="DLP177" s="3"/>
      <c r="DLQ177" s="3"/>
      <c r="DLR177" s="3"/>
      <c r="DLS177" s="3"/>
      <c r="DLT177" s="3"/>
      <c r="DLU177" s="3"/>
      <c r="DLV177" s="3"/>
      <c r="DLW177" s="3"/>
      <c r="DLX177" s="3"/>
      <c r="DLY177" s="3"/>
      <c r="DLZ177" s="3"/>
      <c r="DMA177" s="3"/>
      <c r="DMB177" s="3"/>
      <c r="DMC177" s="3"/>
      <c r="DMD177" s="3"/>
      <c r="DME177" s="3"/>
      <c r="DMF177" s="3"/>
      <c r="DMG177" s="3"/>
      <c r="DMH177" s="3"/>
      <c r="DMI177" s="3"/>
      <c r="DMJ177" s="3"/>
      <c r="DMK177" s="3"/>
      <c r="DML177" s="3"/>
      <c r="DMM177" s="3"/>
      <c r="DMN177" s="3"/>
      <c r="DMO177" s="3"/>
      <c r="DMP177" s="3"/>
      <c r="DMQ177" s="3"/>
      <c r="DMR177" s="3"/>
      <c r="DMS177" s="3"/>
      <c r="DMT177" s="3"/>
      <c r="DMU177" s="3"/>
      <c r="DMV177" s="3"/>
      <c r="DMW177" s="3"/>
      <c r="DMX177" s="3"/>
      <c r="DMY177" s="3"/>
      <c r="DMZ177" s="3"/>
      <c r="DNA177" s="3"/>
      <c r="DNB177" s="3"/>
      <c r="DNC177" s="3"/>
      <c r="DND177" s="3"/>
      <c r="DNE177" s="3"/>
      <c r="DNF177" s="3"/>
      <c r="DNG177" s="3"/>
      <c r="DNH177" s="3"/>
      <c r="DNI177" s="3"/>
      <c r="DNJ177" s="3"/>
      <c r="DNK177" s="3"/>
      <c r="DNL177" s="3"/>
      <c r="DNM177" s="3"/>
      <c r="DNN177" s="3"/>
      <c r="DNO177" s="3"/>
      <c r="DNP177" s="3"/>
      <c r="DNQ177" s="3"/>
      <c r="DNR177" s="3"/>
      <c r="DNS177" s="3"/>
      <c r="DNT177" s="3"/>
      <c r="DNU177" s="3"/>
      <c r="DNV177" s="3"/>
      <c r="DNW177" s="3"/>
      <c r="DNX177" s="3"/>
      <c r="DNY177" s="3"/>
      <c r="DNZ177" s="3"/>
      <c r="DOA177" s="3"/>
      <c r="DOB177" s="3"/>
      <c r="DOC177" s="3"/>
      <c r="DOD177" s="3"/>
      <c r="DOE177" s="3"/>
      <c r="DOF177" s="3"/>
      <c r="DOG177" s="3"/>
      <c r="DOH177" s="3"/>
      <c r="DOI177" s="3"/>
      <c r="DOJ177" s="3"/>
      <c r="DOK177" s="3"/>
      <c r="DOL177" s="3"/>
      <c r="DOM177" s="3"/>
      <c r="DON177" s="3"/>
      <c r="DOO177" s="3"/>
      <c r="DOP177" s="3"/>
      <c r="DOQ177" s="3"/>
      <c r="DOR177" s="3"/>
      <c r="DOS177" s="3"/>
      <c r="DOT177" s="3"/>
      <c r="DOU177" s="3"/>
      <c r="DOV177" s="3"/>
      <c r="DOW177" s="3"/>
      <c r="DOX177" s="3"/>
      <c r="DOY177" s="3"/>
      <c r="DOZ177" s="3"/>
      <c r="DPA177" s="3"/>
      <c r="DPB177" s="3"/>
      <c r="DPC177" s="3"/>
      <c r="DPD177" s="3"/>
      <c r="DPE177" s="3"/>
      <c r="DPF177" s="3"/>
      <c r="DPG177" s="3"/>
      <c r="DPH177" s="3"/>
      <c r="DPI177" s="3"/>
      <c r="DPJ177" s="3"/>
      <c r="DPK177" s="3"/>
      <c r="DPL177" s="3"/>
      <c r="DPM177" s="3"/>
      <c r="DPN177" s="3"/>
      <c r="DPO177" s="3"/>
      <c r="DPP177" s="3"/>
      <c r="DPQ177" s="3"/>
      <c r="DPR177" s="3"/>
      <c r="DPS177" s="3"/>
      <c r="DPT177" s="3"/>
      <c r="DPU177" s="3"/>
      <c r="DPV177" s="3"/>
      <c r="DPW177" s="3"/>
      <c r="DPX177" s="3"/>
      <c r="DPY177" s="3"/>
      <c r="DPZ177" s="3"/>
      <c r="DQA177" s="3"/>
      <c r="DQB177" s="3"/>
      <c r="DQC177" s="3"/>
      <c r="DQD177" s="3"/>
      <c r="DQE177" s="3"/>
      <c r="DQF177" s="3"/>
      <c r="DQG177" s="3"/>
      <c r="DQH177" s="3"/>
      <c r="DQI177" s="3"/>
      <c r="DQJ177" s="3"/>
      <c r="DQK177" s="3"/>
      <c r="DQL177" s="3"/>
      <c r="DQM177" s="3"/>
      <c r="DQN177" s="3"/>
      <c r="DQO177" s="3"/>
      <c r="DQP177" s="3"/>
      <c r="DQQ177" s="3"/>
      <c r="DQR177" s="3"/>
      <c r="DQS177" s="3"/>
      <c r="DQT177" s="3"/>
      <c r="DQU177" s="3"/>
      <c r="DQV177" s="3"/>
      <c r="DQW177" s="3"/>
      <c r="DQX177" s="3"/>
      <c r="DQY177" s="3"/>
      <c r="DQZ177" s="3"/>
      <c r="DRA177" s="3"/>
      <c r="DRB177" s="3"/>
      <c r="DRC177" s="3"/>
      <c r="DRD177" s="3"/>
      <c r="DRE177" s="3"/>
      <c r="DRF177" s="3"/>
      <c r="DRG177" s="3"/>
      <c r="DRH177" s="3"/>
      <c r="DRI177" s="3"/>
      <c r="DRJ177" s="3"/>
      <c r="DRK177" s="3"/>
      <c r="DRL177" s="3"/>
      <c r="DRM177" s="3"/>
      <c r="DRN177" s="3"/>
      <c r="DRO177" s="3"/>
      <c r="DRP177" s="3"/>
      <c r="DRQ177" s="3"/>
      <c r="DRR177" s="3"/>
      <c r="DRS177" s="3"/>
      <c r="DRT177" s="3"/>
      <c r="DRU177" s="3"/>
      <c r="DRV177" s="3"/>
      <c r="DRW177" s="3"/>
      <c r="DRX177" s="3"/>
      <c r="DRY177" s="3"/>
      <c r="DRZ177" s="3"/>
      <c r="DSA177" s="3"/>
      <c r="DSB177" s="3"/>
      <c r="DSC177" s="3"/>
      <c r="DSD177" s="3"/>
      <c r="DSE177" s="3"/>
      <c r="DSF177" s="3"/>
      <c r="DSG177" s="3"/>
      <c r="DSH177" s="3"/>
      <c r="DSI177" s="3"/>
      <c r="DSJ177" s="3"/>
      <c r="DSK177" s="3"/>
      <c r="DSL177" s="3"/>
      <c r="DSM177" s="3"/>
      <c r="DSN177" s="3"/>
      <c r="DSO177" s="3"/>
      <c r="DSP177" s="3"/>
      <c r="DSQ177" s="3"/>
      <c r="DSR177" s="3"/>
      <c r="DSS177" s="3"/>
      <c r="DST177" s="3"/>
      <c r="DSU177" s="3"/>
      <c r="DSV177" s="3"/>
      <c r="DSW177" s="3"/>
      <c r="DSX177" s="3"/>
      <c r="DSY177" s="3"/>
      <c r="DSZ177" s="3"/>
      <c r="DTA177" s="3"/>
      <c r="DTB177" s="3"/>
      <c r="DTC177" s="3"/>
      <c r="DTD177" s="3"/>
      <c r="DTE177" s="3"/>
      <c r="DTF177" s="3"/>
      <c r="DTG177" s="3"/>
      <c r="DTH177" s="3"/>
      <c r="DTI177" s="3"/>
      <c r="DTJ177" s="3"/>
      <c r="DTK177" s="3"/>
      <c r="DTL177" s="3"/>
      <c r="DTM177" s="3"/>
      <c r="DTN177" s="3"/>
      <c r="DTO177" s="3"/>
      <c r="DTP177" s="3"/>
      <c r="DTQ177" s="3"/>
      <c r="DTR177" s="3"/>
      <c r="DTS177" s="3"/>
      <c r="DTT177" s="3"/>
      <c r="DTU177" s="3"/>
      <c r="DTV177" s="3"/>
      <c r="DTW177" s="3"/>
      <c r="DTX177" s="3"/>
      <c r="DTY177" s="3"/>
      <c r="DTZ177" s="3"/>
      <c r="DUA177" s="3"/>
      <c r="DUB177" s="3"/>
      <c r="DUC177" s="3"/>
      <c r="DUD177" s="3"/>
      <c r="DUE177" s="3"/>
      <c r="DUF177" s="3"/>
      <c r="DUG177" s="3"/>
      <c r="DUH177" s="3"/>
      <c r="DUI177" s="3"/>
      <c r="DUJ177" s="3"/>
      <c r="DUK177" s="3"/>
      <c r="DUL177" s="3"/>
      <c r="DUM177" s="3"/>
      <c r="DUN177" s="3"/>
      <c r="DUO177" s="3"/>
      <c r="DUP177" s="3"/>
      <c r="DUQ177" s="3"/>
      <c r="DUR177" s="3"/>
      <c r="DUS177" s="3"/>
      <c r="DUT177" s="3"/>
      <c r="DUU177" s="3"/>
      <c r="DUV177" s="3"/>
      <c r="DUW177" s="3"/>
      <c r="DUX177" s="3"/>
      <c r="DUY177" s="3"/>
      <c r="DUZ177" s="3"/>
      <c r="DVA177" s="3"/>
      <c r="DVB177" s="3"/>
      <c r="DVC177" s="3"/>
      <c r="DVD177" s="3"/>
      <c r="DVE177" s="3"/>
      <c r="DVF177" s="3"/>
      <c r="DVG177" s="3"/>
      <c r="DVH177" s="3"/>
      <c r="DVI177" s="3"/>
      <c r="DVJ177" s="3"/>
      <c r="DVK177" s="3"/>
      <c r="DVL177" s="3"/>
      <c r="DVM177" s="3"/>
      <c r="DVN177" s="3"/>
      <c r="DVO177" s="3"/>
      <c r="DVP177" s="3"/>
      <c r="DVQ177" s="3"/>
      <c r="DVR177" s="3"/>
      <c r="DVS177" s="3"/>
      <c r="DVT177" s="3"/>
      <c r="DVU177" s="3"/>
      <c r="DVV177" s="3"/>
      <c r="DVW177" s="3"/>
      <c r="DVX177" s="3"/>
      <c r="DVY177" s="3"/>
      <c r="DVZ177" s="3"/>
      <c r="DWA177" s="3"/>
      <c r="DWB177" s="3"/>
      <c r="DWC177" s="3"/>
      <c r="DWD177" s="3"/>
      <c r="DWE177" s="3"/>
      <c r="DWF177" s="3"/>
      <c r="DWG177" s="3"/>
      <c r="DWH177" s="3"/>
      <c r="DWI177" s="3"/>
      <c r="DWJ177" s="3"/>
      <c r="DWK177" s="3"/>
      <c r="DWL177" s="3"/>
      <c r="DWM177" s="3"/>
      <c r="DWN177" s="3"/>
      <c r="DWO177" s="3"/>
      <c r="DWP177" s="3"/>
      <c r="DWQ177" s="3"/>
      <c r="DWR177" s="3"/>
      <c r="DWS177" s="3"/>
      <c r="DWT177" s="3"/>
      <c r="DWU177" s="3"/>
      <c r="DWV177" s="3"/>
      <c r="DWW177" s="3"/>
      <c r="DWX177" s="3"/>
      <c r="DWY177" s="3"/>
      <c r="DWZ177" s="3"/>
      <c r="DXA177" s="3"/>
      <c r="DXB177" s="3"/>
      <c r="DXC177" s="3"/>
      <c r="DXD177" s="3"/>
      <c r="DXE177" s="3"/>
      <c r="DXF177" s="3"/>
      <c r="DXG177" s="3"/>
      <c r="DXH177" s="3"/>
      <c r="DXI177" s="3"/>
      <c r="DXJ177" s="3"/>
      <c r="DXK177" s="3"/>
      <c r="DXL177" s="3"/>
      <c r="DXM177" s="3"/>
      <c r="DXN177" s="3"/>
      <c r="DXO177" s="3"/>
      <c r="DXP177" s="3"/>
      <c r="DXQ177" s="3"/>
      <c r="DXR177" s="3"/>
      <c r="DXS177" s="3"/>
      <c r="DXT177" s="3"/>
      <c r="DXU177" s="3"/>
      <c r="DXV177" s="3"/>
      <c r="DXW177" s="3"/>
      <c r="DXX177" s="3"/>
      <c r="DXY177" s="3"/>
      <c r="DXZ177" s="3"/>
      <c r="DYA177" s="3"/>
      <c r="DYB177" s="3"/>
      <c r="DYC177" s="3"/>
      <c r="DYD177" s="3"/>
      <c r="DYE177" s="3"/>
      <c r="DYF177" s="3"/>
      <c r="DYG177" s="3"/>
      <c r="DYH177" s="3"/>
      <c r="DYI177" s="3"/>
      <c r="DYJ177" s="3"/>
      <c r="DYK177" s="3"/>
      <c r="DYL177" s="3"/>
      <c r="DYM177" s="3"/>
      <c r="DYN177" s="3"/>
      <c r="DYO177" s="3"/>
      <c r="DYP177" s="3"/>
      <c r="DYQ177" s="3"/>
      <c r="DYR177" s="3"/>
      <c r="DYS177" s="3"/>
      <c r="DYT177" s="3"/>
      <c r="DYU177" s="3"/>
      <c r="DYV177" s="3"/>
      <c r="DYW177" s="3"/>
      <c r="DYX177" s="3"/>
      <c r="DYY177" s="3"/>
      <c r="DYZ177" s="3"/>
      <c r="DZA177" s="3"/>
      <c r="DZB177" s="3"/>
      <c r="DZC177" s="3"/>
      <c r="DZD177" s="3"/>
      <c r="DZE177" s="3"/>
      <c r="DZF177" s="3"/>
      <c r="DZG177" s="3"/>
      <c r="DZH177" s="3"/>
      <c r="DZI177" s="3"/>
      <c r="DZJ177" s="3"/>
      <c r="DZK177" s="3"/>
      <c r="DZL177" s="3"/>
      <c r="DZM177" s="3"/>
      <c r="DZN177" s="3"/>
      <c r="DZO177" s="3"/>
      <c r="DZP177" s="3"/>
      <c r="DZQ177" s="3"/>
      <c r="DZR177" s="3"/>
      <c r="DZS177" s="3"/>
      <c r="DZT177" s="3"/>
      <c r="DZU177" s="3"/>
      <c r="DZV177" s="3"/>
      <c r="DZW177" s="3"/>
      <c r="DZX177" s="3"/>
      <c r="DZY177" s="3"/>
      <c r="DZZ177" s="3"/>
      <c r="EAA177" s="3"/>
      <c r="EAB177" s="3"/>
      <c r="EAC177" s="3"/>
      <c r="EAD177" s="3"/>
      <c r="EAE177" s="3"/>
      <c r="EAF177" s="3"/>
      <c r="EAG177" s="3"/>
      <c r="EAH177" s="3"/>
      <c r="EAI177" s="3"/>
      <c r="EAJ177" s="3"/>
      <c r="EAK177" s="3"/>
      <c r="EAL177" s="3"/>
      <c r="EAM177" s="3"/>
      <c r="EAN177" s="3"/>
      <c r="EAO177" s="3"/>
      <c r="EAP177" s="3"/>
      <c r="EAQ177" s="3"/>
      <c r="EAR177" s="3"/>
      <c r="EAS177" s="3"/>
      <c r="EAT177" s="3"/>
      <c r="EAU177" s="3"/>
      <c r="EAV177" s="3"/>
      <c r="EAW177" s="3"/>
      <c r="EAX177" s="3"/>
      <c r="EAY177" s="3"/>
      <c r="EAZ177" s="3"/>
      <c r="EBA177" s="3"/>
      <c r="EBB177" s="3"/>
      <c r="EBC177" s="3"/>
      <c r="EBD177" s="3"/>
      <c r="EBE177" s="3"/>
      <c r="EBF177" s="3"/>
      <c r="EBG177" s="3"/>
      <c r="EBH177" s="3"/>
      <c r="EBI177" s="3"/>
      <c r="EBJ177" s="3"/>
      <c r="EBK177" s="3"/>
      <c r="EBL177" s="3"/>
      <c r="EBM177" s="3"/>
      <c r="EBN177" s="3"/>
      <c r="EBO177" s="3"/>
      <c r="EBP177" s="3"/>
      <c r="EBQ177" s="3"/>
      <c r="EBR177" s="3"/>
      <c r="EBS177" s="3"/>
      <c r="EBT177" s="3"/>
      <c r="EBU177" s="3"/>
      <c r="EBV177" s="3"/>
      <c r="EBW177" s="3"/>
      <c r="EBX177" s="3"/>
      <c r="EBY177" s="3"/>
      <c r="EBZ177" s="3"/>
      <c r="ECA177" s="3"/>
      <c r="ECB177" s="3"/>
      <c r="ECC177" s="3"/>
      <c r="ECD177" s="3"/>
      <c r="ECE177" s="3"/>
      <c r="ECF177" s="3"/>
      <c r="ECG177" s="3"/>
      <c r="ECH177" s="3"/>
      <c r="ECI177" s="3"/>
      <c r="ECJ177" s="3"/>
      <c r="ECK177" s="3"/>
      <c r="ECL177" s="3"/>
      <c r="ECM177" s="3"/>
      <c r="ECN177" s="3"/>
      <c r="ECO177" s="3"/>
      <c r="ECP177" s="3"/>
      <c r="ECQ177" s="3"/>
      <c r="ECR177" s="3"/>
      <c r="ECS177" s="3"/>
      <c r="ECT177" s="3"/>
      <c r="ECU177" s="3"/>
      <c r="ECV177" s="3"/>
      <c r="ECW177" s="3"/>
      <c r="ECX177" s="3"/>
      <c r="ECY177" s="3"/>
      <c r="ECZ177" s="3"/>
      <c r="EDA177" s="3"/>
      <c r="EDB177" s="3"/>
      <c r="EDC177" s="3"/>
      <c r="EDD177" s="3"/>
      <c r="EDE177" s="3"/>
      <c r="EDF177" s="3"/>
      <c r="EDG177" s="3"/>
      <c r="EDH177" s="3"/>
      <c r="EDI177" s="3"/>
      <c r="EDJ177" s="3"/>
      <c r="EDK177" s="3"/>
      <c r="EDL177" s="3"/>
      <c r="EDM177" s="3"/>
      <c r="EDN177" s="3"/>
      <c r="EDO177" s="3"/>
      <c r="EDP177" s="3"/>
      <c r="EDQ177" s="3"/>
      <c r="EDR177" s="3"/>
      <c r="EDS177" s="3"/>
      <c r="EDT177" s="3"/>
      <c r="EDU177" s="3"/>
      <c r="EDV177" s="3"/>
      <c r="EDW177" s="3"/>
      <c r="EDX177" s="3"/>
      <c r="EDY177" s="3"/>
      <c r="EDZ177" s="3"/>
      <c r="EEA177" s="3"/>
      <c r="EEB177" s="3"/>
      <c r="EEC177" s="3"/>
      <c r="EED177" s="3"/>
      <c r="EEE177" s="3"/>
      <c r="EEF177" s="3"/>
      <c r="EEG177" s="3"/>
      <c r="EEH177" s="3"/>
      <c r="EEI177" s="3"/>
      <c r="EEJ177" s="3"/>
      <c r="EEK177" s="3"/>
      <c r="EEL177" s="3"/>
      <c r="EEM177" s="3"/>
      <c r="EEN177" s="3"/>
      <c r="EEO177" s="3"/>
      <c r="EEP177" s="3"/>
      <c r="EEQ177" s="3"/>
      <c r="EER177" s="3"/>
      <c r="EES177" s="3"/>
      <c r="EET177" s="3"/>
      <c r="EEU177" s="3"/>
      <c r="EEV177" s="3"/>
      <c r="EEW177" s="3"/>
      <c r="EEX177" s="3"/>
      <c r="EEY177" s="3"/>
      <c r="EEZ177" s="3"/>
      <c r="EFA177" s="3"/>
      <c r="EFB177" s="3"/>
      <c r="EFC177" s="3"/>
      <c r="EFD177" s="3"/>
      <c r="EFE177" s="3"/>
      <c r="EFF177" s="3"/>
      <c r="EFG177" s="3"/>
      <c r="EFH177" s="3"/>
      <c r="EFI177" s="3"/>
      <c r="EFJ177" s="3"/>
      <c r="EFK177" s="3"/>
      <c r="EFL177" s="3"/>
      <c r="EFM177" s="3"/>
      <c r="EFN177" s="3"/>
      <c r="EFO177" s="3"/>
      <c r="EFP177" s="3"/>
      <c r="EFQ177" s="3"/>
      <c r="EFR177" s="3"/>
      <c r="EFS177" s="3"/>
      <c r="EFT177" s="3"/>
      <c r="EFU177" s="3"/>
      <c r="EFV177" s="3"/>
      <c r="EFW177" s="3"/>
      <c r="EFX177" s="3"/>
      <c r="EFY177" s="3"/>
      <c r="EFZ177" s="3"/>
      <c r="EGA177" s="3"/>
      <c r="EGB177" s="3"/>
      <c r="EGC177" s="3"/>
      <c r="EGD177" s="3"/>
      <c r="EGE177" s="3"/>
      <c r="EGF177" s="3"/>
      <c r="EGG177" s="3"/>
      <c r="EGH177" s="3"/>
      <c r="EGI177" s="3"/>
      <c r="EGJ177" s="3"/>
      <c r="EGK177" s="3"/>
      <c r="EGL177" s="3"/>
      <c r="EGM177" s="3"/>
      <c r="EGN177" s="3"/>
      <c r="EGO177" s="3"/>
      <c r="EGP177" s="3"/>
      <c r="EGQ177" s="3"/>
      <c r="EGR177" s="3"/>
      <c r="EGS177" s="3"/>
      <c r="EGT177" s="3"/>
      <c r="EGU177" s="3"/>
      <c r="EGV177" s="3"/>
      <c r="EGW177" s="3"/>
      <c r="EGX177" s="3"/>
      <c r="EGY177" s="3"/>
      <c r="EGZ177" s="3"/>
      <c r="EHA177" s="3"/>
      <c r="EHB177" s="3"/>
      <c r="EHC177" s="3"/>
      <c r="EHD177" s="3"/>
      <c r="EHE177" s="3"/>
      <c r="EHF177" s="3"/>
      <c r="EHG177" s="3"/>
      <c r="EHH177" s="3"/>
      <c r="EHI177" s="3"/>
      <c r="EHJ177" s="3"/>
      <c r="EHK177" s="3"/>
      <c r="EHL177" s="3"/>
      <c r="EHM177" s="3"/>
      <c r="EHN177" s="3"/>
      <c r="EHO177" s="3"/>
      <c r="EHP177" s="3"/>
      <c r="EHQ177" s="3"/>
      <c r="EHR177" s="3"/>
      <c r="EHS177" s="3"/>
      <c r="EHT177" s="3"/>
      <c r="EHU177" s="3"/>
      <c r="EHV177" s="3"/>
      <c r="EHW177" s="3"/>
      <c r="EHX177" s="3"/>
      <c r="EHY177" s="3"/>
      <c r="EHZ177" s="3"/>
      <c r="EIA177" s="3"/>
      <c r="EIB177" s="3"/>
      <c r="EIC177" s="3"/>
      <c r="EID177" s="3"/>
      <c r="EIE177" s="3"/>
      <c r="EIF177" s="3"/>
      <c r="EIG177" s="3"/>
      <c r="EIH177" s="3"/>
      <c r="EII177" s="3"/>
      <c r="EIJ177" s="3"/>
      <c r="EIK177" s="3"/>
      <c r="EIL177" s="3"/>
      <c r="EIM177" s="3"/>
      <c r="EIN177" s="3"/>
      <c r="EIO177" s="3"/>
      <c r="EIP177" s="3"/>
      <c r="EIQ177" s="3"/>
      <c r="EIR177" s="3"/>
      <c r="EIS177" s="3"/>
      <c r="EIT177" s="3"/>
      <c r="EIU177" s="3"/>
      <c r="EIV177" s="3"/>
      <c r="EIW177" s="3"/>
      <c r="EIX177" s="3"/>
      <c r="EIY177" s="3"/>
      <c r="EIZ177" s="3"/>
      <c r="EJA177" s="3"/>
      <c r="EJB177" s="3"/>
      <c r="EJC177" s="3"/>
      <c r="EJD177" s="3"/>
      <c r="EJE177" s="3"/>
      <c r="EJF177" s="3"/>
      <c r="EJG177" s="3"/>
      <c r="EJH177" s="3"/>
      <c r="EJI177" s="3"/>
      <c r="EJJ177" s="3"/>
      <c r="EJK177" s="3"/>
      <c r="EJL177" s="3"/>
      <c r="EJM177" s="3"/>
      <c r="EJN177" s="3"/>
      <c r="EJO177" s="3"/>
      <c r="EJP177" s="3"/>
      <c r="EJQ177" s="3"/>
      <c r="EJR177" s="3"/>
      <c r="EJS177" s="3"/>
      <c r="EJT177" s="3"/>
      <c r="EJU177" s="3"/>
      <c r="EJV177" s="3"/>
      <c r="EJW177" s="3"/>
      <c r="EJX177" s="3"/>
      <c r="EJY177" s="3"/>
      <c r="EJZ177" s="3"/>
      <c r="EKA177" s="3"/>
      <c r="EKB177" s="3"/>
      <c r="EKC177" s="3"/>
      <c r="EKD177" s="3"/>
      <c r="EKE177" s="3"/>
      <c r="EKF177" s="3"/>
      <c r="EKG177" s="3"/>
      <c r="EKH177" s="3"/>
      <c r="EKI177" s="3"/>
      <c r="EKJ177" s="3"/>
      <c r="EKK177" s="3"/>
      <c r="EKL177" s="3"/>
      <c r="EKM177" s="3"/>
      <c r="EKN177" s="3"/>
      <c r="EKO177" s="3"/>
      <c r="EKP177" s="3"/>
      <c r="EKQ177" s="3"/>
      <c r="EKR177" s="3"/>
      <c r="EKS177" s="3"/>
      <c r="EKT177" s="3"/>
      <c r="EKU177" s="3"/>
      <c r="EKV177" s="3"/>
      <c r="EKW177" s="3"/>
      <c r="EKX177" s="3"/>
      <c r="EKY177" s="3"/>
      <c r="EKZ177" s="3"/>
      <c r="ELA177" s="3"/>
      <c r="ELB177" s="3"/>
      <c r="ELC177" s="3"/>
      <c r="ELD177" s="3"/>
      <c r="ELE177" s="3"/>
      <c r="ELF177" s="3"/>
      <c r="ELG177" s="3"/>
      <c r="ELH177" s="3"/>
      <c r="ELI177" s="3"/>
      <c r="ELJ177" s="3"/>
      <c r="ELK177" s="3"/>
      <c r="ELL177" s="3"/>
      <c r="ELM177" s="3"/>
      <c r="ELN177" s="3"/>
      <c r="ELO177" s="3"/>
      <c r="ELP177" s="3"/>
      <c r="ELQ177" s="3"/>
      <c r="ELR177" s="3"/>
      <c r="ELS177" s="3"/>
      <c r="ELT177" s="3"/>
      <c r="ELU177" s="3"/>
      <c r="ELV177" s="3"/>
      <c r="ELW177" s="3"/>
      <c r="ELX177" s="3"/>
      <c r="ELY177" s="3"/>
      <c r="ELZ177" s="3"/>
      <c r="EMA177" s="3"/>
      <c r="EMB177" s="3"/>
      <c r="EMC177" s="3"/>
      <c r="EMD177" s="3"/>
      <c r="EME177" s="3"/>
      <c r="EMF177" s="3"/>
      <c r="EMG177" s="3"/>
      <c r="EMH177" s="3"/>
      <c r="EMI177" s="3"/>
      <c r="EMJ177" s="3"/>
      <c r="EMK177" s="3"/>
      <c r="EML177" s="3"/>
      <c r="EMM177" s="3"/>
      <c r="EMN177" s="3"/>
      <c r="EMO177" s="3"/>
      <c r="EMP177" s="3"/>
      <c r="EMQ177" s="3"/>
      <c r="EMR177" s="3"/>
      <c r="EMS177" s="3"/>
      <c r="EMT177" s="3"/>
      <c r="EMU177" s="3"/>
      <c r="EMV177" s="3"/>
      <c r="EMW177" s="3"/>
      <c r="EMX177" s="3"/>
      <c r="EMY177" s="3"/>
      <c r="EMZ177" s="3"/>
      <c r="ENA177" s="3"/>
      <c r="ENB177" s="3"/>
      <c r="ENC177" s="3"/>
      <c r="END177" s="3"/>
      <c r="ENE177" s="3"/>
      <c r="ENF177" s="3"/>
      <c r="ENG177" s="3"/>
      <c r="ENH177" s="3"/>
      <c r="ENI177" s="3"/>
      <c r="ENJ177" s="3"/>
      <c r="ENK177" s="3"/>
      <c r="ENL177" s="3"/>
      <c r="ENM177" s="3"/>
      <c r="ENN177" s="3"/>
      <c r="ENO177" s="3"/>
      <c r="ENP177" s="3"/>
      <c r="ENQ177" s="3"/>
      <c r="ENR177" s="3"/>
      <c r="ENS177" s="3"/>
      <c r="ENT177" s="3"/>
      <c r="ENU177" s="3"/>
      <c r="ENV177" s="3"/>
      <c r="ENW177" s="3"/>
      <c r="ENX177" s="3"/>
      <c r="ENY177" s="3"/>
      <c r="ENZ177" s="3"/>
      <c r="EOA177" s="3"/>
      <c r="EOB177" s="3"/>
      <c r="EOC177" s="3"/>
      <c r="EOD177" s="3"/>
      <c r="EOE177" s="3"/>
      <c r="EOF177" s="3"/>
      <c r="EOG177" s="3"/>
      <c r="EOH177" s="3"/>
      <c r="EOI177" s="3"/>
      <c r="EOJ177" s="3"/>
      <c r="EOK177" s="3"/>
      <c r="EOL177" s="3"/>
      <c r="EOM177" s="3"/>
      <c r="EON177" s="3"/>
      <c r="EOO177" s="3"/>
      <c r="EOP177" s="3"/>
      <c r="EOQ177" s="3"/>
      <c r="EOR177" s="3"/>
      <c r="EOS177" s="3"/>
      <c r="EOT177" s="3"/>
      <c r="EOU177" s="3"/>
      <c r="EOV177" s="3"/>
      <c r="EOW177" s="3"/>
      <c r="EOX177" s="3"/>
      <c r="EOY177" s="3"/>
      <c r="EOZ177" s="3"/>
      <c r="EPA177" s="3"/>
      <c r="EPB177" s="3"/>
      <c r="EPC177" s="3"/>
      <c r="EPD177" s="3"/>
      <c r="EPE177" s="3"/>
      <c r="EPF177" s="3"/>
      <c r="EPG177" s="3"/>
      <c r="EPH177" s="3"/>
      <c r="EPI177" s="3"/>
      <c r="EPJ177" s="3"/>
      <c r="EPK177" s="3"/>
      <c r="EPL177" s="3"/>
      <c r="EPM177" s="3"/>
      <c r="EPN177" s="3"/>
      <c r="EPO177" s="3"/>
      <c r="EPP177" s="3"/>
      <c r="EPQ177" s="3"/>
      <c r="EPR177" s="3"/>
      <c r="EPS177" s="3"/>
      <c r="EPT177" s="3"/>
      <c r="EPU177" s="3"/>
      <c r="EPV177" s="3"/>
      <c r="EPW177" s="3"/>
      <c r="EPX177" s="3"/>
      <c r="EPY177" s="3"/>
      <c r="EPZ177" s="3"/>
      <c r="EQA177" s="3"/>
      <c r="EQB177" s="3"/>
      <c r="EQC177" s="3"/>
      <c r="EQD177" s="3"/>
      <c r="EQE177" s="3"/>
      <c r="EQF177" s="3"/>
      <c r="EQG177" s="3"/>
      <c r="EQH177" s="3"/>
      <c r="EQI177" s="3"/>
      <c r="EQJ177" s="3"/>
      <c r="EQK177" s="3"/>
      <c r="EQL177" s="3"/>
      <c r="EQM177" s="3"/>
      <c r="EQN177" s="3"/>
      <c r="EQO177" s="3"/>
      <c r="EQP177" s="3"/>
      <c r="EQQ177" s="3"/>
      <c r="EQR177" s="3"/>
      <c r="EQS177" s="3"/>
      <c r="EQT177" s="3"/>
      <c r="EQU177" s="3"/>
      <c r="EQV177" s="3"/>
      <c r="EQW177" s="3"/>
      <c r="EQX177" s="3"/>
      <c r="EQY177" s="3"/>
      <c r="EQZ177" s="3"/>
      <c r="ERA177" s="3"/>
      <c r="ERB177" s="3"/>
      <c r="ERC177" s="3"/>
      <c r="ERD177" s="3"/>
      <c r="ERE177" s="3"/>
      <c r="ERF177" s="3"/>
      <c r="ERG177" s="3"/>
      <c r="ERH177" s="3"/>
      <c r="ERI177" s="3"/>
      <c r="ERJ177" s="3"/>
      <c r="ERK177" s="3"/>
      <c r="ERL177" s="3"/>
      <c r="ERM177" s="3"/>
      <c r="ERN177" s="3"/>
      <c r="ERO177" s="3"/>
      <c r="ERP177" s="3"/>
      <c r="ERQ177" s="3"/>
      <c r="ERR177" s="3"/>
      <c r="ERS177" s="3"/>
      <c r="ERT177" s="3"/>
      <c r="ERU177" s="3"/>
      <c r="ERV177" s="3"/>
      <c r="ERW177" s="3"/>
      <c r="ERX177" s="3"/>
      <c r="ERY177" s="3"/>
      <c r="ERZ177" s="3"/>
      <c r="ESA177" s="3"/>
      <c r="ESB177" s="3"/>
      <c r="ESC177" s="3"/>
      <c r="ESD177" s="3"/>
      <c r="ESE177" s="3"/>
      <c r="ESF177" s="3"/>
      <c r="ESG177" s="3"/>
      <c r="ESH177" s="3"/>
      <c r="ESI177" s="3"/>
      <c r="ESJ177" s="3"/>
      <c r="ESK177" s="3"/>
      <c r="ESL177" s="3"/>
      <c r="ESM177" s="3"/>
      <c r="ESN177" s="3"/>
      <c r="ESO177" s="3"/>
      <c r="ESP177" s="3"/>
      <c r="ESQ177" s="3"/>
      <c r="ESR177" s="3"/>
      <c r="ESS177" s="3"/>
      <c r="EST177" s="3"/>
      <c r="ESU177" s="3"/>
      <c r="ESV177" s="3"/>
      <c r="ESW177" s="3"/>
      <c r="ESX177" s="3"/>
      <c r="ESY177" s="3"/>
      <c r="ESZ177" s="3"/>
      <c r="ETA177" s="3"/>
      <c r="ETB177" s="3"/>
      <c r="ETC177" s="3"/>
      <c r="ETD177" s="3"/>
      <c r="ETE177" s="3"/>
      <c r="ETF177" s="3"/>
      <c r="ETG177" s="3"/>
      <c r="ETH177" s="3"/>
      <c r="ETI177" s="3"/>
      <c r="ETJ177" s="3"/>
      <c r="ETK177" s="3"/>
      <c r="ETL177" s="3"/>
      <c r="ETM177" s="3"/>
      <c r="ETN177" s="3"/>
      <c r="ETO177" s="3"/>
      <c r="ETP177" s="3"/>
      <c r="ETQ177" s="3"/>
      <c r="ETR177" s="3"/>
      <c r="ETS177" s="3"/>
      <c r="ETT177" s="3"/>
      <c r="ETU177" s="3"/>
      <c r="ETV177" s="3"/>
      <c r="ETW177" s="3"/>
      <c r="ETX177" s="3"/>
      <c r="ETY177" s="3"/>
      <c r="ETZ177" s="3"/>
      <c r="EUA177" s="3"/>
      <c r="EUB177" s="3"/>
      <c r="EUC177" s="3"/>
      <c r="EUD177" s="3"/>
      <c r="EUE177" s="3"/>
      <c r="EUF177" s="3"/>
      <c r="EUG177" s="3"/>
      <c r="EUH177" s="3"/>
      <c r="EUI177" s="3"/>
      <c r="EUJ177" s="3"/>
      <c r="EUK177" s="3"/>
      <c r="EUL177" s="3"/>
      <c r="EUM177" s="3"/>
      <c r="EUN177" s="3"/>
      <c r="EUO177" s="3"/>
      <c r="EUP177" s="3"/>
      <c r="EUQ177" s="3"/>
      <c r="EUR177" s="3"/>
      <c r="EUS177" s="3"/>
      <c r="EUT177" s="3"/>
      <c r="EUU177" s="3"/>
      <c r="EUV177" s="3"/>
      <c r="EUW177" s="3"/>
      <c r="EUX177" s="3"/>
      <c r="EUY177" s="3"/>
      <c r="EUZ177" s="3"/>
      <c r="EVA177" s="3"/>
      <c r="EVB177" s="3"/>
      <c r="EVC177" s="3"/>
      <c r="EVD177" s="3"/>
      <c r="EVE177" s="3"/>
      <c r="EVF177" s="3"/>
      <c r="EVG177" s="3"/>
      <c r="EVH177" s="3"/>
      <c r="EVI177" s="3"/>
      <c r="EVJ177" s="3"/>
      <c r="EVK177" s="3"/>
      <c r="EVL177" s="3"/>
      <c r="EVM177" s="3"/>
      <c r="EVN177" s="3"/>
      <c r="EVO177" s="3"/>
      <c r="EVP177" s="3"/>
      <c r="EVQ177" s="3"/>
      <c r="EVR177" s="3"/>
      <c r="EVS177" s="3"/>
      <c r="EVT177" s="3"/>
      <c r="EVU177" s="3"/>
      <c r="EVV177" s="3"/>
      <c r="EVW177" s="3"/>
      <c r="EVX177" s="3"/>
      <c r="EVY177" s="3"/>
      <c r="EVZ177" s="3"/>
      <c r="EWA177" s="3"/>
      <c r="EWB177" s="3"/>
      <c r="EWC177" s="3"/>
      <c r="EWD177" s="3"/>
      <c r="EWE177" s="3"/>
      <c r="EWF177" s="3"/>
      <c r="EWG177" s="3"/>
      <c r="EWH177" s="3"/>
      <c r="EWI177" s="3"/>
      <c r="EWJ177" s="3"/>
      <c r="EWK177" s="3"/>
      <c r="EWL177" s="3"/>
      <c r="EWM177" s="3"/>
      <c r="EWN177" s="3"/>
      <c r="EWO177" s="3"/>
      <c r="EWP177" s="3"/>
      <c r="EWQ177" s="3"/>
      <c r="EWR177" s="3"/>
      <c r="EWS177" s="3"/>
      <c r="EWT177" s="3"/>
      <c r="EWU177" s="3"/>
      <c r="EWV177" s="3"/>
      <c r="EWW177" s="3"/>
      <c r="EWX177" s="3"/>
      <c r="EWY177" s="3"/>
      <c r="EWZ177" s="3"/>
      <c r="EXA177" s="3"/>
      <c r="EXB177" s="3"/>
      <c r="EXC177" s="3"/>
      <c r="EXD177" s="3"/>
      <c r="EXE177" s="3"/>
      <c r="EXF177" s="3"/>
      <c r="EXG177" s="3"/>
      <c r="EXH177" s="3"/>
      <c r="EXI177" s="3"/>
      <c r="EXJ177" s="3"/>
      <c r="EXK177" s="3"/>
      <c r="EXL177" s="3"/>
      <c r="EXM177" s="3"/>
      <c r="EXN177" s="3"/>
      <c r="EXO177" s="3"/>
      <c r="EXP177" s="3"/>
      <c r="EXQ177" s="3"/>
      <c r="EXR177" s="3"/>
      <c r="EXS177" s="3"/>
      <c r="EXT177" s="3"/>
      <c r="EXU177" s="3"/>
      <c r="EXV177" s="3"/>
      <c r="EXW177" s="3"/>
      <c r="EXX177" s="3"/>
      <c r="EXY177" s="3"/>
      <c r="EXZ177" s="3"/>
      <c r="EYA177" s="3"/>
      <c r="EYB177" s="3"/>
      <c r="EYC177" s="3"/>
      <c r="EYD177" s="3"/>
      <c r="EYE177" s="3"/>
      <c r="EYF177" s="3"/>
      <c r="EYG177" s="3"/>
      <c r="EYH177" s="3"/>
      <c r="EYI177" s="3"/>
      <c r="EYJ177" s="3"/>
      <c r="EYK177" s="3"/>
      <c r="EYL177" s="3"/>
      <c r="EYM177" s="3"/>
      <c r="EYN177" s="3"/>
      <c r="EYO177" s="3"/>
      <c r="EYP177" s="3"/>
      <c r="EYQ177" s="3"/>
      <c r="EYR177" s="3"/>
      <c r="EYS177" s="3"/>
      <c r="EYT177" s="3"/>
      <c r="EYU177" s="3"/>
      <c r="EYV177" s="3"/>
      <c r="EYW177" s="3"/>
      <c r="EYX177" s="3"/>
      <c r="EYY177" s="3"/>
      <c r="EYZ177" s="3"/>
      <c r="EZA177" s="3"/>
      <c r="EZB177" s="3"/>
      <c r="EZC177" s="3"/>
      <c r="EZD177" s="3"/>
      <c r="EZE177" s="3"/>
      <c r="EZF177" s="3"/>
      <c r="EZG177" s="3"/>
      <c r="EZH177" s="3"/>
      <c r="EZI177" s="3"/>
      <c r="EZJ177" s="3"/>
      <c r="EZK177" s="3"/>
      <c r="EZL177" s="3"/>
      <c r="EZM177" s="3"/>
      <c r="EZN177" s="3"/>
      <c r="EZO177" s="3"/>
      <c r="EZP177" s="3"/>
      <c r="EZQ177" s="3"/>
      <c r="EZR177" s="3"/>
      <c r="EZS177" s="3"/>
      <c r="EZT177" s="3"/>
      <c r="EZU177" s="3"/>
      <c r="EZV177" s="3"/>
      <c r="EZW177" s="3"/>
      <c r="EZX177" s="3"/>
      <c r="EZY177" s="3"/>
      <c r="EZZ177" s="3"/>
      <c r="FAA177" s="3"/>
      <c r="FAB177" s="3"/>
      <c r="FAC177" s="3"/>
      <c r="FAD177" s="3"/>
      <c r="FAE177" s="3"/>
      <c r="FAF177" s="3"/>
      <c r="FAG177" s="3"/>
      <c r="FAH177" s="3"/>
      <c r="FAI177" s="3"/>
      <c r="FAJ177" s="3"/>
      <c r="FAK177" s="3"/>
      <c r="FAL177" s="3"/>
      <c r="FAM177" s="3"/>
      <c r="FAN177" s="3"/>
      <c r="FAO177" s="3"/>
      <c r="FAP177" s="3"/>
      <c r="FAQ177" s="3"/>
      <c r="FAR177" s="3"/>
      <c r="FAS177" s="3"/>
      <c r="FAT177" s="3"/>
      <c r="FAU177" s="3"/>
      <c r="FAV177" s="3"/>
      <c r="FAW177" s="3"/>
      <c r="FAX177" s="3"/>
      <c r="FAY177" s="3"/>
      <c r="FAZ177" s="3"/>
      <c r="FBA177" s="3"/>
      <c r="FBB177" s="3"/>
      <c r="FBC177" s="3"/>
      <c r="FBD177" s="3"/>
      <c r="FBE177" s="3"/>
      <c r="FBF177" s="3"/>
      <c r="FBG177" s="3"/>
      <c r="FBH177" s="3"/>
      <c r="FBI177" s="3"/>
      <c r="FBJ177" s="3"/>
      <c r="FBK177" s="3"/>
      <c r="FBL177" s="3"/>
      <c r="FBM177" s="3"/>
      <c r="FBN177" s="3"/>
      <c r="FBO177" s="3"/>
      <c r="FBP177" s="3"/>
      <c r="FBQ177" s="3"/>
      <c r="FBR177" s="3"/>
      <c r="FBS177" s="3"/>
      <c r="FBT177" s="3"/>
      <c r="FBU177" s="3"/>
      <c r="FBV177" s="3"/>
      <c r="FBW177" s="3"/>
      <c r="FBX177" s="3"/>
      <c r="FBY177" s="3"/>
      <c r="FBZ177" s="3"/>
      <c r="FCA177" s="3"/>
      <c r="FCB177" s="3"/>
      <c r="FCC177" s="3"/>
      <c r="FCD177" s="3"/>
      <c r="FCE177" s="3"/>
      <c r="FCF177" s="3"/>
      <c r="FCG177" s="3"/>
      <c r="FCH177" s="3"/>
      <c r="FCI177" s="3"/>
      <c r="FCJ177" s="3"/>
      <c r="FCK177" s="3"/>
      <c r="FCL177" s="3"/>
      <c r="FCM177" s="3"/>
      <c r="FCN177" s="3"/>
      <c r="FCO177" s="3"/>
      <c r="FCP177" s="3"/>
      <c r="FCQ177" s="3"/>
      <c r="FCR177" s="3"/>
      <c r="FCS177" s="3"/>
      <c r="FCT177" s="3"/>
      <c r="FCU177" s="3"/>
      <c r="FCV177" s="3"/>
      <c r="FCW177" s="3"/>
      <c r="FCX177" s="3"/>
      <c r="FCY177" s="3"/>
      <c r="FCZ177" s="3"/>
      <c r="FDA177" s="3"/>
      <c r="FDB177" s="3"/>
      <c r="FDC177" s="3"/>
      <c r="FDD177" s="3"/>
      <c r="FDE177" s="3"/>
      <c r="FDF177" s="3"/>
      <c r="FDG177" s="3"/>
      <c r="FDH177" s="3"/>
      <c r="FDI177" s="3"/>
      <c r="FDJ177" s="3"/>
      <c r="FDK177" s="3"/>
      <c r="FDL177" s="3"/>
      <c r="FDM177" s="3"/>
      <c r="FDN177" s="3"/>
      <c r="FDO177" s="3"/>
      <c r="FDP177" s="3"/>
      <c r="FDQ177" s="3"/>
      <c r="FDR177" s="3"/>
      <c r="FDS177" s="3"/>
      <c r="FDT177" s="3"/>
      <c r="FDU177" s="3"/>
      <c r="FDV177" s="3"/>
      <c r="FDW177" s="3"/>
      <c r="FDX177" s="3"/>
      <c r="FDY177" s="3"/>
      <c r="FDZ177" s="3"/>
      <c r="FEA177" s="3"/>
      <c r="FEB177" s="3"/>
      <c r="FEC177" s="3"/>
      <c r="FED177" s="3"/>
      <c r="FEE177" s="3"/>
      <c r="FEF177" s="3"/>
      <c r="FEG177" s="3"/>
      <c r="FEH177" s="3"/>
      <c r="FEI177" s="3"/>
      <c r="FEJ177" s="3"/>
      <c r="FEK177" s="3"/>
      <c r="FEL177" s="3"/>
      <c r="FEM177" s="3"/>
      <c r="FEN177" s="3"/>
      <c r="FEO177" s="3"/>
      <c r="FEP177" s="3"/>
      <c r="FEQ177" s="3"/>
      <c r="FER177" s="3"/>
      <c r="FES177" s="3"/>
      <c r="FET177" s="3"/>
      <c r="FEU177" s="3"/>
      <c r="FEV177" s="3"/>
      <c r="FEW177" s="3"/>
      <c r="FEX177" s="3"/>
      <c r="FEY177" s="3"/>
      <c r="FEZ177" s="3"/>
      <c r="FFA177" s="3"/>
      <c r="FFB177" s="3"/>
      <c r="FFC177" s="3"/>
      <c r="FFD177" s="3"/>
      <c r="FFE177" s="3"/>
      <c r="FFF177" s="3"/>
      <c r="FFG177" s="3"/>
      <c r="FFH177" s="3"/>
      <c r="FFI177" s="3"/>
      <c r="FFJ177" s="3"/>
      <c r="FFK177" s="3"/>
      <c r="FFL177" s="3"/>
      <c r="FFM177" s="3"/>
      <c r="FFN177" s="3"/>
      <c r="FFO177" s="3"/>
      <c r="FFP177" s="3"/>
      <c r="FFQ177" s="3"/>
      <c r="FFR177" s="3"/>
      <c r="FFS177" s="3"/>
      <c r="FFT177" s="3"/>
      <c r="FFU177" s="3"/>
      <c r="FFV177" s="3"/>
      <c r="FFW177" s="3"/>
      <c r="FFX177" s="3"/>
      <c r="FFY177" s="3"/>
      <c r="FFZ177" s="3"/>
      <c r="FGA177" s="3"/>
      <c r="FGB177" s="3"/>
      <c r="FGC177" s="3"/>
      <c r="FGD177" s="3"/>
      <c r="FGE177" s="3"/>
      <c r="FGF177" s="3"/>
      <c r="FGG177" s="3"/>
      <c r="FGH177" s="3"/>
      <c r="FGI177" s="3"/>
      <c r="FGJ177" s="3"/>
      <c r="FGK177" s="3"/>
      <c r="FGL177" s="3"/>
      <c r="FGM177" s="3"/>
      <c r="FGN177" s="3"/>
      <c r="FGO177" s="3"/>
      <c r="FGP177" s="3"/>
      <c r="FGQ177" s="3"/>
      <c r="FGR177" s="3"/>
      <c r="FGS177" s="3"/>
      <c r="FGT177" s="3"/>
      <c r="FGU177" s="3"/>
      <c r="FGV177" s="3"/>
      <c r="FGW177" s="3"/>
      <c r="FGX177" s="3"/>
      <c r="FGY177" s="3"/>
      <c r="FGZ177" s="3"/>
      <c r="FHA177" s="3"/>
      <c r="FHB177" s="3"/>
      <c r="FHC177" s="3"/>
      <c r="FHD177" s="3"/>
      <c r="FHE177" s="3"/>
      <c r="FHF177" s="3"/>
      <c r="FHG177" s="3"/>
      <c r="FHH177" s="3"/>
      <c r="FHI177" s="3"/>
      <c r="FHJ177" s="3"/>
      <c r="FHK177" s="3"/>
      <c r="FHL177" s="3"/>
      <c r="FHM177" s="3"/>
      <c r="FHN177" s="3"/>
      <c r="FHO177" s="3"/>
      <c r="FHP177" s="3"/>
      <c r="FHQ177" s="3"/>
      <c r="FHR177" s="3"/>
      <c r="FHS177" s="3"/>
      <c r="FHT177" s="3"/>
      <c r="FHU177" s="3"/>
      <c r="FHV177" s="3"/>
      <c r="FHW177" s="3"/>
      <c r="FHX177" s="3"/>
      <c r="FHY177" s="3"/>
      <c r="FHZ177" s="3"/>
      <c r="FIA177" s="3"/>
      <c r="FIB177" s="3"/>
      <c r="FIC177" s="3"/>
      <c r="FID177" s="3"/>
      <c r="FIE177" s="3"/>
      <c r="FIF177" s="3"/>
      <c r="FIG177" s="3"/>
      <c r="FIH177" s="3"/>
      <c r="FII177" s="3"/>
      <c r="FIJ177" s="3"/>
      <c r="FIK177" s="3"/>
      <c r="FIL177" s="3"/>
      <c r="FIM177" s="3"/>
      <c r="FIN177" s="3"/>
      <c r="FIO177" s="3"/>
      <c r="FIP177" s="3"/>
      <c r="FIQ177" s="3"/>
      <c r="FIR177" s="3"/>
      <c r="FIS177" s="3"/>
      <c r="FIT177" s="3"/>
      <c r="FIU177" s="3"/>
      <c r="FIV177" s="3"/>
      <c r="FIW177" s="3"/>
      <c r="FIX177" s="3"/>
      <c r="FIY177" s="3"/>
      <c r="FIZ177" s="3"/>
      <c r="FJA177" s="3"/>
      <c r="FJB177" s="3"/>
      <c r="FJC177" s="3"/>
      <c r="FJD177" s="3"/>
      <c r="FJE177" s="3"/>
      <c r="FJF177" s="3"/>
      <c r="FJG177" s="3"/>
      <c r="FJH177" s="3"/>
      <c r="FJI177" s="3"/>
      <c r="FJJ177" s="3"/>
      <c r="FJK177" s="3"/>
      <c r="FJL177" s="3"/>
      <c r="FJM177" s="3"/>
      <c r="FJN177" s="3"/>
      <c r="FJO177" s="3"/>
      <c r="FJP177" s="3"/>
      <c r="FJQ177" s="3"/>
      <c r="FJR177" s="3"/>
      <c r="FJS177" s="3"/>
      <c r="FJT177" s="3"/>
      <c r="FJU177" s="3"/>
      <c r="FJV177" s="3"/>
      <c r="FJW177" s="3"/>
      <c r="FJX177" s="3"/>
      <c r="FJY177" s="3"/>
      <c r="FJZ177" s="3"/>
      <c r="FKA177" s="3"/>
      <c r="FKB177" s="3"/>
      <c r="FKC177" s="3"/>
      <c r="FKD177" s="3"/>
      <c r="FKE177" s="3"/>
      <c r="FKF177" s="3"/>
      <c r="FKG177" s="3"/>
      <c r="FKH177" s="3"/>
      <c r="FKI177" s="3"/>
      <c r="FKJ177" s="3"/>
      <c r="FKK177" s="3"/>
      <c r="FKL177" s="3"/>
      <c r="FKM177" s="3"/>
      <c r="FKN177" s="3"/>
      <c r="FKO177" s="3"/>
      <c r="FKP177" s="3"/>
      <c r="FKQ177" s="3"/>
      <c r="FKR177" s="3"/>
      <c r="FKS177" s="3"/>
      <c r="FKT177" s="3"/>
      <c r="FKU177" s="3"/>
      <c r="FKV177" s="3"/>
      <c r="FKW177" s="3"/>
      <c r="FKX177" s="3"/>
      <c r="FKY177" s="3"/>
      <c r="FKZ177" s="3"/>
      <c r="FLA177" s="3"/>
      <c r="FLB177" s="3"/>
      <c r="FLC177" s="3"/>
      <c r="FLD177" s="3"/>
      <c r="FLE177" s="3"/>
      <c r="FLF177" s="3"/>
      <c r="FLG177" s="3"/>
      <c r="FLH177" s="3"/>
      <c r="FLI177" s="3"/>
      <c r="FLJ177" s="3"/>
      <c r="FLK177" s="3"/>
      <c r="FLL177" s="3"/>
      <c r="FLM177" s="3"/>
      <c r="FLN177" s="3"/>
      <c r="FLO177" s="3"/>
      <c r="FLP177" s="3"/>
      <c r="FLQ177" s="3"/>
      <c r="FLR177" s="3"/>
      <c r="FLS177" s="3"/>
      <c r="FLT177" s="3"/>
      <c r="FLU177" s="3"/>
      <c r="FLV177" s="3"/>
      <c r="FLW177" s="3"/>
      <c r="FLX177" s="3"/>
      <c r="FLY177" s="3"/>
      <c r="FLZ177" s="3"/>
      <c r="FMA177" s="3"/>
      <c r="FMB177" s="3"/>
      <c r="FMC177" s="3"/>
      <c r="FMD177" s="3"/>
      <c r="FME177" s="3"/>
      <c r="FMF177" s="3"/>
      <c r="FMG177" s="3"/>
      <c r="FMH177" s="3"/>
      <c r="FMI177" s="3"/>
      <c r="FMJ177" s="3"/>
      <c r="FMK177" s="3"/>
      <c r="FML177" s="3"/>
      <c r="FMM177" s="3"/>
      <c r="FMN177" s="3"/>
      <c r="FMO177" s="3"/>
      <c r="FMP177" s="3"/>
      <c r="FMQ177" s="3"/>
      <c r="FMR177" s="3"/>
      <c r="FMS177" s="3"/>
      <c r="FMT177" s="3"/>
      <c r="FMU177" s="3"/>
      <c r="FMV177" s="3"/>
      <c r="FMW177" s="3"/>
      <c r="FMX177" s="3"/>
      <c r="FMY177" s="3"/>
      <c r="FMZ177" s="3"/>
      <c r="FNA177" s="3"/>
      <c r="FNB177" s="3"/>
      <c r="FNC177" s="3"/>
      <c r="FND177" s="3"/>
      <c r="FNE177" s="3"/>
      <c r="FNF177" s="3"/>
      <c r="FNG177" s="3"/>
      <c r="FNH177" s="3"/>
      <c r="FNI177" s="3"/>
      <c r="FNJ177" s="3"/>
      <c r="FNK177" s="3"/>
      <c r="FNL177" s="3"/>
      <c r="FNM177" s="3"/>
      <c r="FNN177" s="3"/>
      <c r="FNO177" s="3"/>
      <c r="FNP177" s="3"/>
      <c r="FNQ177" s="3"/>
      <c r="FNR177" s="3"/>
      <c r="FNS177" s="3"/>
      <c r="FNT177" s="3"/>
      <c r="FNU177" s="3"/>
      <c r="FNV177" s="3"/>
      <c r="FNW177" s="3"/>
      <c r="FNX177" s="3"/>
      <c r="FNY177" s="3"/>
      <c r="FNZ177" s="3"/>
      <c r="FOA177" s="3"/>
      <c r="FOB177" s="3"/>
      <c r="FOC177" s="3"/>
      <c r="FOD177" s="3"/>
      <c r="FOE177" s="3"/>
      <c r="FOF177" s="3"/>
      <c r="FOG177" s="3"/>
      <c r="FOH177" s="3"/>
      <c r="FOI177" s="3"/>
      <c r="FOJ177" s="3"/>
      <c r="FOK177" s="3"/>
      <c r="FOL177" s="3"/>
      <c r="FOM177" s="3"/>
      <c r="FON177" s="3"/>
      <c r="FOO177" s="3"/>
      <c r="FOP177" s="3"/>
      <c r="FOQ177" s="3"/>
      <c r="FOR177" s="3"/>
      <c r="FOS177" s="3"/>
      <c r="FOT177" s="3"/>
      <c r="FOU177" s="3"/>
      <c r="FOV177" s="3"/>
      <c r="FOW177" s="3"/>
      <c r="FOX177" s="3"/>
      <c r="FOY177" s="3"/>
      <c r="FOZ177" s="3"/>
      <c r="FPA177" s="3"/>
      <c r="FPB177" s="3"/>
      <c r="FPC177" s="3"/>
      <c r="FPD177" s="3"/>
      <c r="FPE177" s="3"/>
      <c r="FPF177" s="3"/>
      <c r="FPG177" s="3"/>
      <c r="FPH177" s="3"/>
      <c r="FPI177" s="3"/>
      <c r="FPJ177" s="3"/>
      <c r="FPK177" s="3"/>
      <c r="FPL177" s="3"/>
      <c r="FPM177" s="3"/>
      <c r="FPN177" s="3"/>
      <c r="FPO177" s="3"/>
      <c r="FPP177" s="3"/>
      <c r="FPQ177" s="3"/>
      <c r="FPR177" s="3"/>
      <c r="FPS177" s="3"/>
      <c r="FPT177" s="3"/>
      <c r="FPU177" s="3"/>
      <c r="FPV177" s="3"/>
      <c r="FPW177" s="3"/>
      <c r="FPX177" s="3"/>
      <c r="FPY177" s="3"/>
      <c r="FPZ177" s="3"/>
      <c r="FQA177" s="3"/>
      <c r="FQB177" s="3"/>
      <c r="FQC177" s="3"/>
      <c r="FQD177" s="3"/>
      <c r="FQE177" s="3"/>
      <c r="FQF177" s="3"/>
      <c r="FQG177" s="3"/>
      <c r="FQH177" s="3"/>
      <c r="FQI177" s="3"/>
      <c r="FQJ177" s="3"/>
      <c r="FQK177" s="3"/>
      <c r="FQL177" s="3"/>
      <c r="FQM177" s="3"/>
      <c r="FQN177" s="3"/>
      <c r="FQO177" s="3"/>
      <c r="FQP177" s="3"/>
      <c r="FQQ177" s="3"/>
      <c r="FQR177" s="3"/>
      <c r="FQS177" s="3"/>
      <c r="FQT177" s="3"/>
      <c r="FQU177" s="3"/>
      <c r="FQV177" s="3"/>
      <c r="FQW177" s="3"/>
      <c r="FQX177" s="3"/>
      <c r="FQY177" s="3"/>
      <c r="FQZ177" s="3"/>
      <c r="FRA177" s="3"/>
      <c r="FRB177" s="3"/>
      <c r="FRC177" s="3"/>
      <c r="FRD177" s="3"/>
      <c r="FRE177" s="3"/>
      <c r="FRF177" s="3"/>
      <c r="FRG177" s="3"/>
      <c r="FRH177" s="3"/>
      <c r="FRI177" s="3"/>
      <c r="FRJ177" s="3"/>
      <c r="FRK177" s="3"/>
      <c r="FRL177" s="3"/>
      <c r="FRM177" s="3"/>
      <c r="FRN177" s="3"/>
      <c r="FRO177" s="3"/>
      <c r="FRP177" s="3"/>
      <c r="FRQ177" s="3"/>
      <c r="FRR177" s="3"/>
      <c r="FRS177" s="3"/>
      <c r="FRT177" s="3"/>
      <c r="FRU177" s="3"/>
      <c r="FRV177" s="3"/>
      <c r="FRW177" s="3"/>
      <c r="FRX177" s="3"/>
      <c r="FRY177" s="3"/>
      <c r="FRZ177" s="3"/>
      <c r="FSA177" s="3"/>
      <c r="FSB177" s="3"/>
      <c r="FSC177" s="3"/>
      <c r="FSD177" s="3"/>
      <c r="FSE177" s="3"/>
      <c r="FSF177" s="3"/>
      <c r="FSG177" s="3"/>
      <c r="FSH177" s="3"/>
      <c r="FSI177" s="3"/>
      <c r="FSJ177" s="3"/>
      <c r="FSK177" s="3"/>
      <c r="FSL177" s="3"/>
      <c r="FSM177" s="3"/>
      <c r="FSN177" s="3"/>
      <c r="FSO177" s="3"/>
      <c r="FSP177" s="3"/>
      <c r="FSQ177" s="3"/>
      <c r="FSR177" s="3"/>
      <c r="FSS177" s="3"/>
      <c r="FST177" s="3"/>
      <c r="FSU177" s="3"/>
      <c r="FSV177" s="3"/>
      <c r="FSW177" s="3"/>
      <c r="FSX177" s="3"/>
      <c r="FSY177" s="3"/>
      <c r="FSZ177" s="3"/>
      <c r="FTA177" s="3"/>
      <c r="FTB177" s="3"/>
      <c r="FTC177" s="3"/>
      <c r="FTD177" s="3"/>
      <c r="FTE177" s="3"/>
      <c r="FTF177" s="3"/>
      <c r="FTG177" s="3"/>
      <c r="FTH177" s="3"/>
      <c r="FTI177" s="3"/>
      <c r="FTJ177" s="3"/>
      <c r="FTK177" s="3"/>
      <c r="FTL177" s="3"/>
      <c r="FTM177" s="3"/>
      <c r="FTN177" s="3"/>
      <c r="FTO177" s="3"/>
      <c r="FTP177" s="3"/>
      <c r="FTQ177" s="3"/>
      <c r="FTR177" s="3"/>
      <c r="FTS177" s="3"/>
      <c r="FTT177" s="3"/>
      <c r="FTU177" s="3"/>
      <c r="FTV177" s="3"/>
      <c r="FTW177" s="3"/>
      <c r="FTX177" s="3"/>
      <c r="FTY177" s="3"/>
      <c r="FTZ177" s="3"/>
      <c r="FUA177" s="3"/>
      <c r="FUB177" s="3"/>
      <c r="FUC177" s="3"/>
      <c r="FUD177" s="3"/>
      <c r="FUE177" s="3"/>
      <c r="FUF177" s="3"/>
      <c r="FUG177" s="3"/>
      <c r="FUH177" s="3"/>
      <c r="FUI177" s="3"/>
      <c r="FUJ177" s="3"/>
      <c r="FUK177" s="3"/>
      <c r="FUL177" s="3"/>
      <c r="FUM177" s="3"/>
      <c r="FUN177" s="3"/>
      <c r="FUO177" s="3"/>
      <c r="FUP177" s="3"/>
      <c r="FUQ177" s="3"/>
      <c r="FUR177" s="3"/>
      <c r="FUS177" s="3"/>
      <c r="FUT177" s="3"/>
      <c r="FUU177" s="3"/>
      <c r="FUV177" s="3"/>
      <c r="FUW177" s="3"/>
      <c r="FUX177" s="3"/>
      <c r="FUY177" s="3"/>
      <c r="FUZ177" s="3"/>
      <c r="FVA177" s="3"/>
      <c r="FVB177" s="3"/>
      <c r="FVC177" s="3"/>
      <c r="FVD177" s="3"/>
      <c r="FVE177" s="3"/>
      <c r="FVF177" s="3"/>
      <c r="FVG177" s="3"/>
      <c r="FVH177" s="3"/>
      <c r="FVI177" s="3"/>
      <c r="FVJ177" s="3"/>
      <c r="FVK177" s="3"/>
      <c r="FVL177" s="3"/>
      <c r="FVM177" s="3"/>
      <c r="FVN177" s="3"/>
      <c r="FVO177" s="3"/>
      <c r="FVP177" s="3"/>
      <c r="FVQ177" s="3"/>
      <c r="FVR177" s="3"/>
      <c r="FVS177" s="3"/>
      <c r="FVT177" s="3"/>
      <c r="FVU177" s="3"/>
      <c r="FVV177" s="3"/>
      <c r="FVW177" s="3"/>
      <c r="FVX177" s="3"/>
      <c r="FVY177" s="3"/>
      <c r="FVZ177" s="3"/>
      <c r="FWA177" s="3"/>
      <c r="FWB177" s="3"/>
      <c r="FWC177" s="3"/>
      <c r="FWD177" s="3"/>
      <c r="FWE177" s="3"/>
      <c r="FWF177" s="3"/>
      <c r="FWG177" s="3"/>
      <c r="FWH177" s="3"/>
      <c r="FWI177" s="3"/>
      <c r="FWJ177" s="3"/>
      <c r="FWK177" s="3"/>
      <c r="FWL177" s="3"/>
      <c r="FWM177" s="3"/>
      <c r="FWN177" s="3"/>
      <c r="FWO177" s="3"/>
      <c r="FWP177" s="3"/>
      <c r="FWQ177" s="3"/>
      <c r="FWR177" s="3"/>
      <c r="FWS177" s="3"/>
      <c r="FWT177" s="3"/>
      <c r="FWU177" s="3"/>
      <c r="FWV177" s="3"/>
      <c r="FWW177" s="3"/>
      <c r="FWX177" s="3"/>
      <c r="FWY177" s="3"/>
      <c r="FWZ177" s="3"/>
      <c r="FXA177" s="3"/>
      <c r="FXB177" s="3"/>
      <c r="FXC177" s="3"/>
      <c r="FXD177" s="3"/>
      <c r="FXE177" s="3"/>
      <c r="FXF177" s="3"/>
      <c r="FXG177" s="3"/>
      <c r="FXH177" s="3"/>
      <c r="FXI177" s="3"/>
      <c r="FXJ177" s="3"/>
      <c r="FXK177" s="3"/>
      <c r="FXL177" s="3"/>
      <c r="FXM177" s="3"/>
      <c r="FXN177" s="3"/>
      <c r="FXO177" s="3"/>
      <c r="FXP177" s="3"/>
      <c r="FXQ177" s="3"/>
      <c r="FXR177" s="3"/>
      <c r="FXS177" s="3"/>
      <c r="FXT177" s="3"/>
      <c r="FXU177" s="3"/>
      <c r="FXV177" s="3"/>
      <c r="FXW177" s="3"/>
      <c r="FXX177" s="3"/>
      <c r="FXY177" s="3"/>
      <c r="FXZ177" s="3"/>
      <c r="FYA177" s="3"/>
      <c r="FYB177" s="3"/>
      <c r="FYC177" s="3"/>
      <c r="FYD177" s="3"/>
      <c r="FYE177" s="3"/>
      <c r="FYF177" s="3"/>
      <c r="FYG177" s="3"/>
      <c r="FYH177" s="3"/>
      <c r="FYI177" s="3"/>
      <c r="FYJ177" s="3"/>
      <c r="FYK177" s="3"/>
      <c r="FYL177" s="3"/>
      <c r="FYM177" s="3"/>
      <c r="FYN177" s="3"/>
      <c r="FYO177" s="3"/>
      <c r="FYP177" s="3"/>
      <c r="FYQ177" s="3"/>
      <c r="FYR177" s="3"/>
      <c r="FYS177" s="3"/>
      <c r="FYT177" s="3"/>
      <c r="FYU177" s="3"/>
      <c r="FYV177" s="3"/>
      <c r="FYW177" s="3"/>
      <c r="FYX177" s="3"/>
      <c r="FYY177" s="3"/>
      <c r="FYZ177" s="3"/>
      <c r="FZA177" s="3"/>
      <c r="FZB177" s="3"/>
      <c r="FZC177" s="3"/>
      <c r="FZD177" s="3"/>
      <c r="FZE177" s="3"/>
      <c r="FZF177" s="3"/>
      <c r="FZG177" s="3"/>
      <c r="FZH177" s="3"/>
      <c r="FZI177" s="3"/>
      <c r="FZJ177" s="3"/>
      <c r="FZK177" s="3"/>
      <c r="FZL177" s="3"/>
      <c r="FZM177" s="3"/>
      <c r="FZN177" s="3"/>
      <c r="FZO177" s="3"/>
      <c r="FZP177" s="3"/>
      <c r="FZQ177" s="3"/>
      <c r="FZR177" s="3"/>
      <c r="FZS177" s="3"/>
      <c r="FZT177" s="3"/>
      <c r="FZU177" s="3"/>
      <c r="FZV177" s="3"/>
      <c r="FZW177" s="3"/>
      <c r="FZX177" s="3"/>
      <c r="FZY177" s="3"/>
      <c r="FZZ177" s="3"/>
      <c r="GAA177" s="3"/>
      <c r="GAB177" s="3"/>
      <c r="GAC177" s="3"/>
      <c r="GAD177" s="3"/>
      <c r="GAE177" s="3"/>
      <c r="GAF177" s="3"/>
      <c r="GAG177" s="3"/>
      <c r="GAH177" s="3"/>
      <c r="GAI177" s="3"/>
      <c r="GAJ177" s="3"/>
      <c r="GAK177" s="3"/>
      <c r="GAL177" s="3"/>
      <c r="GAM177" s="3"/>
      <c r="GAN177" s="3"/>
      <c r="GAO177" s="3"/>
      <c r="GAP177" s="3"/>
      <c r="GAQ177" s="3"/>
      <c r="GAR177" s="3"/>
      <c r="GAS177" s="3"/>
      <c r="GAT177" s="3"/>
      <c r="GAU177" s="3"/>
      <c r="GAV177" s="3"/>
      <c r="GAW177" s="3"/>
      <c r="GAX177" s="3"/>
      <c r="GAY177" s="3"/>
      <c r="GAZ177" s="3"/>
      <c r="GBA177" s="3"/>
      <c r="GBB177" s="3"/>
      <c r="GBC177" s="3"/>
      <c r="GBD177" s="3"/>
      <c r="GBE177" s="3"/>
      <c r="GBF177" s="3"/>
      <c r="GBG177" s="3"/>
      <c r="GBH177" s="3"/>
      <c r="GBI177" s="3"/>
      <c r="GBJ177" s="3"/>
      <c r="GBK177" s="3"/>
      <c r="GBL177" s="3"/>
      <c r="GBM177" s="3"/>
      <c r="GBN177" s="3"/>
      <c r="GBO177" s="3"/>
      <c r="GBP177" s="3"/>
      <c r="GBQ177" s="3"/>
      <c r="GBR177" s="3"/>
      <c r="GBS177" s="3"/>
      <c r="GBT177" s="3"/>
      <c r="GBU177" s="3"/>
      <c r="GBV177" s="3"/>
      <c r="GBW177" s="3"/>
      <c r="GBX177" s="3"/>
      <c r="GBY177" s="3"/>
      <c r="GBZ177" s="3"/>
      <c r="GCA177" s="3"/>
      <c r="GCB177" s="3"/>
      <c r="GCC177" s="3"/>
      <c r="GCD177" s="3"/>
      <c r="GCE177" s="3"/>
      <c r="GCF177" s="3"/>
      <c r="GCG177" s="3"/>
      <c r="GCH177" s="3"/>
      <c r="GCI177" s="3"/>
      <c r="GCJ177" s="3"/>
      <c r="GCK177" s="3"/>
      <c r="GCL177" s="3"/>
      <c r="GCM177" s="3"/>
      <c r="GCN177" s="3"/>
      <c r="GCO177" s="3"/>
      <c r="GCP177" s="3"/>
      <c r="GCQ177" s="3"/>
      <c r="GCR177" s="3"/>
      <c r="GCS177" s="3"/>
      <c r="GCT177" s="3"/>
      <c r="GCU177" s="3"/>
      <c r="GCV177" s="3"/>
      <c r="GCW177" s="3"/>
      <c r="GCX177" s="3"/>
      <c r="GCY177" s="3"/>
      <c r="GCZ177" s="3"/>
      <c r="GDA177" s="3"/>
      <c r="GDB177" s="3"/>
      <c r="GDC177" s="3"/>
      <c r="GDD177" s="3"/>
      <c r="GDE177" s="3"/>
      <c r="GDF177" s="3"/>
      <c r="GDG177" s="3"/>
      <c r="GDH177" s="3"/>
      <c r="GDI177" s="3"/>
      <c r="GDJ177" s="3"/>
      <c r="GDK177" s="3"/>
      <c r="GDL177" s="3"/>
      <c r="GDM177" s="3"/>
      <c r="GDN177" s="3"/>
      <c r="GDO177" s="3"/>
      <c r="GDP177" s="3"/>
      <c r="GDQ177" s="3"/>
      <c r="GDR177" s="3"/>
      <c r="GDS177" s="3"/>
      <c r="GDT177" s="3"/>
      <c r="GDU177" s="3"/>
      <c r="GDV177" s="3"/>
      <c r="GDW177" s="3"/>
      <c r="GDX177" s="3"/>
      <c r="GDY177" s="3"/>
      <c r="GDZ177" s="3"/>
      <c r="GEA177" s="3"/>
      <c r="GEB177" s="3"/>
      <c r="GEC177" s="3"/>
      <c r="GED177" s="3"/>
      <c r="GEE177" s="3"/>
      <c r="GEF177" s="3"/>
      <c r="GEG177" s="3"/>
      <c r="GEH177" s="3"/>
      <c r="GEI177" s="3"/>
      <c r="GEJ177" s="3"/>
      <c r="GEK177" s="3"/>
      <c r="GEL177" s="3"/>
      <c r="GEM177" s="3"/>
      <c r="GEN177" s="3"/>
      <c r="GEO177" s="3"/>
      <c r="GEP177" s="3"/>
      <c r="GEQ177" s="3"/>
      <c r="GER177" s="3"/>
      <c r="GES177" s="3"/>
      <c r="GET177" s="3"/>
      <c r="GEU177" s="3"/>
      <c r="GEV177" s="3"/>
      <c r="GEW177" s="3"/>
      <c r="GEX177" s="3"/>
      <c r="GEY177" s="3"/>
      <c r="GEZ177" s="3"/>
      <c r="GFA177" s="3"/>
      <c r="GFB177" s="3"/>
      <c r="GFC177" s="3"/>
      <c r="GFD177" s="3"/>
      <c r="GFE177" s="3"/>
      <c r="GFF177" s="3"/>
      <c r="GFG177" s="3"/>
      <c r="GFH177" s="3"/>
      <c r="GFI177" s="3"/>
      <c r="GFJ177" s="3"/>
      <c r="GFK177" s="3"/>
      <c r="GFL177" s="3"/>
      <c r="GFM177" s="3"/>
      <c r="GFN177" s="3"/>
      <c r="GFO177" s="3"/>
      <c r="GFP177" s="3"/>
      <c r="GFQ177" s="3"/>
      <c r="GFR177" s="3"/>
      <c r="GFS177" s="3"/>
      <c r="GFT177" s="3"/>
      <c r="GFU177" s="3"/>
      <c r="GFV177" s="3"/>
      <c r="GFW177" s="3"/>
      <c r="GFX177" s="3"/>
      <c r="GFY177" s="3"/>
      <c r="GFZ177" s="3"/>
      <c r="GGA177" s="3"/>
      <c r="GGB177" s="3"/>
      <c r="GGC177" s="3"/>
      <c r="GGD177" s="3"/>
      <c r="GGE177" s="3"/>
      <c r="GGF177" s="3"/>
      <c r="GGG177" s="3"/>
      <c r="GGH177" s="3"/>
      <c r="GGI177" s="3"/>
      <c r="GGJ177" s="3"/>
      <c r="GGK177" s="3"/>
      <c r="GGL177" s="3"/>
      <c r="GGM177" s="3"/>
      <c r="GGN177" s="3"/>
      <c r="GGO177" s="3"/>
      <c r="GGP177" s="3"/>
      <c r="GGQ177" s="3"/>
      <c r="GGR177" s="3"/>
      <c r="GGS177" s="3"/>
      <c r="GGT177" s="3"/>
      <c r="GGU177" s="3"/>
      <c r="GGV177" s="3"/>
      <c r="GGW177" s="3"/>
      <c r="GGX177" s="3"/>
      <c r="GGY177" s="3"/>
      <c r="GGZ177" s="3"/>
      <c r="GHA177" s="3"/>
      <c r="GHB177" s="3"/>
      <c r="GHC177" s="3"/>
      <c r="GHD177" s="3"/>
      <c r="GHE177" s="3"/>
      <c r="GHF177" s="3"/>
      <c r="GHG177" s="3"/>
      <c r="GHH177" s="3"/>
      <c r="GHI177" s="3"/>
      <c r="GHJ177" s="3"/>
      <c r="GHK177" s="3"/>
      <c r="GHL177" s="3"/>
      <c r="GHM177" s="3"/>
      <c r="GHN177" s="3"/>
      <c r="GHO177" s="3"/>
      <c r="GHP177" s="3"/>
      <c r="GHQ177" s="3"/>
      <c r="GHR177" s="3"/>
      <c r="GHS177" s="3"/>
      <c r="GHT177" s="3"/>
      <c r="GHU177" s="3"/>
      <c r="GHV177" s="3"/>
      <c r="GHW177" s="3"/>
      <c r="GHX177" s="3"/>
      <c r="GHY177" s="3"/>
      <c r="GHZ177" s="3"/>
      <c r="GIA177" s="3"/>
      <c r="GIB177" s="3"/>
      <c r="GIC177" s="3"/>
      <c r="GID177" s="3"/>
      <c r="GIE177" s="3"/>
      <c r="GIF177" s="3"/>
      <c r="GIG177" s="3"/>
      <c r="GIH177" s="3"/>
      <c r="GII177" s="3"/>
      <c r="GIJ177" s="3"/>
      <c r="GIK177" s="3"/>
      <c r="GIL177" s="3"/>
      <c r="GIM177" s="3"/>
      <c r="GIN177" s="3"/>
      <c r="GIO177" s="3"/>
      <c r="GIP177" s="3"/>
      <c r="GIQ177" s="3"/>
      <c r="GIR177" s="3"/>
      <c r="GIS177" s="3"/>
      <c r="GIT177" s="3"/>
      <c r="GIU177" s="3"/>
      <c r="GIV177" s="3"/>
      <c r="GIW177" s="3"/>
      <c r="GIX177" s="3"/>
      <c r="GIY177" s="3"/>
      <c r="GIZ177" s="3"/>
      <c r="GJA177" s="3"/>
      <c r="GJB177" s="3"/>
      <c r="GJC177" s="3"/>
      <c r="GJD177" s="3"/>
      <c r="GJE177" s="3"/>
      <c r="GJF177" s="3"/>
      <c r="GJG177" s="3"/>
      <c r="GJH177" s="3"/>
      <c r="GJI177" s="3"/>
      <c r="GJJ177" s="3"/>
      <c r="GJK177" s="3"/>
      <c r="GJL177" s="3"/>
      <c r="GJM177" s="3"/>
      <c r="GJN177" s="3"/>
      <c r="GJO177" s="3"/>
      <c r="GJP177" s="3"/>
      <c r="GJQ177" s="3"/>
      <c r="GJR177" s="3"/>
      <c r="GJS177" s="3"/>
      <c r="GJT177" s="3"/>
      <c r="GJU177" s="3"/>
      <c r="GJV177" s="3"/>
      <c r="GJW177" s="3"/>
      <c r="GJX177" s="3"/>
      <c r="GJY177" s="3"/>
      <c r="GJZ177" s="3"/>
      <c r="GKA177" s="3"/>
      <c r="GKB177" s="3"/>
      <c r="GKC177" s="3"/>
      <c r="GKD177" s="3"/>
      <c r="GKE177" s="3"/>
      <c r="GKF177" s="3"/>
      <c r="GKG177" s="3"/>
      <c r="GKH177" s="3"/>
      <c r="GKI177" s="3"/>
      <c r="GKJ177" s="3"/>
      <c r="GKK177" s="3"/>
      <c r="GKL177" s="3"/>
      <c r="GKM177" s="3"/>
      <c r="GKN177" s="3"/>
      <c r="GKO177" s="3"/>
      <c r="GKP177" s="3"/>
      <c r="GKQ177" s="3"/>
      <c r="GKR177" s="3"/>
      <c r="GKS177" s="3"/>
      <c r="GKT177" s="3"/>
      <c r="GKU177" s="3"/>
      <c r="GKV177" s="3"/>
      <c r="GKW177" s="3"/>
      <c r="GKX177" s="3"/>
      <c r="GKY177" s="3"/>
      <c r="GKZ177" s="3"/>
      <c r="GLA177" s="3"/>
      <c r="GLB177" s="3"/>
      <c r="GLC177" s="3"/>
      <c r="GLD177" s="3"/>
      <c r="GLE177" s="3"/>
      <c r="GLF177" s="3"/>
      <c r="GLG177" s="3"/>
      <c r="GLH177" s="3"/>
      <c r="GLI177" s="3"/>
      <c r="GLJ177" s="3"/>
      <c r="GLK177" s="3"/>
      <c r="GLL177" s="3"/>
      <c r="GLM177" s="3"/>
      <c r="GLN177" s="3"/>
      <c r="GLO177" s="3"/>
      <c r="GLP177" s="3"/>
      <c r="GLQ177" s="3"/>
      <c r="GLR177" s="3"/>
      <c r="GLS177" s="3"/>
      <c r="GLT177" s="3"/>
      <c r="GLU177" s="3"/>
      <c r="GLV177" s="3"/>
      <c r="GLW177" s="3"/>
      <c r="GLX177" s="3"/>
      <c r="GLY177" s="3"/>
      <c r="GLZ177" s="3"/>
      <c r="GMA177" s="3"/>
      <c r="GMB177" s="3"/>
      <c r="GMC177" s="3"/>
      <c r="GMD177" s="3"/>
      <c r="GME177" s="3"/>
      <c r="GMF177" s="3"/>
      <c r="GMG177" s="3"/>
      <c r="GMH177" s="3"/>
      <c r="GMI177" s="3"/>
      <c r="GMJ177" s="3"/>
      <c r="GMK177" s="3"/>
      <c r="GML177" s="3"/>
      <c r="GMM177" s="3"/>
      <c r="GMN177" s="3"/>
      <c r="GMO177" s="3"/>
      <c r="GMP177" s="3"/>
      <c r="GMQ177" s="3"/>
      <c r="GMR177" s="3"/>
      <c r="GMS177" s="3"/>
      <c r="GMT177" s="3"/>
      <c r="GMU177" s="3"/>
      <c r="GMV177" s="3"/>
      <c r="GMW177" s="3"/>
      <c r="GMX177" s="3"/>
      <c r="GMY177" s="3"/>
      <c r="GMZ177" s="3"/>
      <c r="GNA177" s="3"/>
      <c r="GNB177" s="3"/>
      <c r="GNC177" s="3"/>
      <c r="GND177" s="3"/>
      <c r="GNE177" s="3"/>
      <c r="GNF177" s="3"/>
      <c r="GNG177" s="3"/>
      <c r="GNH177" s="3"/>
      <c r="GNI177" s="3"/>
      <c r="GNJ177" s="3"/>
      <c r="GNK177" s="3"/>
      <c r="GNL177" s="3"/>
      <c r="GNM177" s="3"/>
      <c r="GNN177" s="3"/>
      <c r="GNO177" s="3"/>
      <c r="GNP177" s="3"/>
      <c r="GNQ177" s="3"/>
      <c r="GNR177" s="3"/>
      <c r="GNS177" s="3"/>
      <c r="GNT177" s="3"/>
      <c r="GNU177" s="3"/>
      <c r="GNV177" s="3"/>
      <c r="GNW177" s="3"/>
      <c r="GNX177" s="3"/>
      <c r="GNY177" s="3"/>
      <c r="GNZ177" s="3"/>
      <c r="GOA177" s="3"/>
      <c r="GOB177" s="3"/>
      <c r="GOC177" s="3"/>
      <c r="GOD177" s="3"/>
      <c r="GOE177" s="3"/>
      <c r="GOF177" s="3"/>
      <c r="GOG177" s="3"/>
      <c r="GOH177" s="3"/>
      <c r="GOI177" s="3"/>
      <c r="GOJ177" s="3"/>
      <c r="GOK177" s="3"/>
      <c r="GOL177" s="3"/>
      <c r="GOM177" s="3"/>
      <c r="GON177" s="3"/>
      <c r="GOO177" s="3"/>
      <c r="GOP177" s="3"/>
      <c r="GOQ177" s="3"/>
      <c r="GOR177" s="3"/>
      <c r="GOS177" s="3"/>
      <c r="GOT177" s="3"/>
      <c r="GOU177" s="3"/>
      <c r="GOV177" s="3"/>
      <c r="GOW177" s="3"/>
      <c r="GOX177" s="3"/>
      <c r="GOY177" s="3"/>
      <c r="GOZ177" s="3"/>
      <c r="GPA177" s="3"/>
      <c r="GPB177" s="3"/>
      <c r="GPC177" s="3"/>
      <c r="GPD177" s="3"/>
      <c r="GPE177" s="3"/>
      <c r="GPF177" s="3"/>
      <c r="GPG177" s="3"/>
      <c r="GPH177" s="3"/>
      <c r="GPI177" s="3"/>
      <c r="GPJ177" s="3"/>
      <c r="GPK177" s="3"/>
      <c r="GPL177" s="3"/>
      <c r="GPM177" s="3"/>
      <c r="GPN177" s="3"/>
      <c r="GPO177" s="3"/>
      <c r="GPP177" s="3"/>
      <c r="GPQ177" s="3"/>
      <c r="GPR177" s="3"/>
      <c r="GPS177" s="3"/>
      <c r="GPT177" s="3"/>
      <c r="GPU177" s="3"/>
      <c r="GPV177" s="3"/>
      <c r="GPW177" s="3"/>
      <c r="GPX177" s="3"/>
      <c r="GPY177" s="3"/>
      <c r="GPZ177" s="3"/>
      <c r="GQA177" s="3"/>
      <c r="GQB177" s="3"/>
      <c r="GQC177" s="3"/>
      <c r="GQD177" s="3"/>
      <c r="GQE177" s="3"/>
      <c r="GQF177" s="3"/>
      <c r="GQG177" s="3"/>
      <c r="GQH177" s="3"/>
      <c r="GQI177" s="3"/>
      <c r="GQJ177" s="3"/>
      <c r="GQK177" s="3"/>
      <c r="GQL177" s="3"/>
      <c r="GQM177" s="3"/>
      <c r="GQN177" s="3"/>
      <c r="GQO177" s="3"/>
      <c r="GQP177" s="3"/>
      <c r="GQQ177" s="3"/>
      <c r="GQR177" s="3"/>
      <c r="GQS177" s="3"/>
      <c r="GQT177" s="3"/>
      <c r="GQU177" s="3"/>
      <c r="GQV177" s="3"/>
      <c r="GQW177" s="3"/>
      <c r="GQX177" s="3"/>
      <c r="GQY177" s="3"/>
      <c r="GQZ177" s="3"/>
      <c r="GRA177" s="3"/>
      <c r="GRB177" s="3"/>
      <c r="GRC177" s="3"/>
      <c r="GRD177" s="3"/>
      <c r="GRE177" s="3"/>
      <c r="GRF177" s="3"/>
      <c r="GRG177" s="3"/>
      <c r="GRH177" s="3"/>
      <c r="GRI177" s="3"/>
      <c r="GRJ177" s="3"/>
      <c r="GRK177" s="3"/>
      <c r="GRL177" s="3"/>
      <c r="GRM177" s="3"/>
      <c r="GRN177" s="3"/>
      <c r="GRO177" s="3"/>
      <c r="GRP177" s="3"/>
      <c r="GRQ177" s="3"/>
      <c r="GRR177" s="3"/>
      <c r="GRS177" s="3"/>
      <c r="GRT177" s="3"/>
      <c r="GRU177" s="3"/>
      <c r="GRV177" s="3"/>
      <c r="GRW177" s="3"/>
      <c r="GRX177" s="3"/>
      <c r="GRY177" s="3"/>
      <c r="GRZ177" s="3"/>
      <c r="GSA177" s="3"/>
      <c r="GSB177" s="3"/>
      <c r="GSC177" s="3"/>
      <c r="GSD177" s="3"/>
      <c r="GSE177" s="3"/>
      <c r="GSF177" s="3"/>
      <c r="GSG177" s="3"/>
      <c r="GSH177" s="3"/>
      <c r="GSI177" s="3"/>
      <c r="GSJ177" s="3"/>
      <c r="GSK177" s="3"/>
      <c r="GSL177" s="3"/>
      <c r="GSM177" s="3"/>
      <c r="GSN177" s="3"/>
      <c r="GSO177" s="3"/>
      <c r="GSP177" s="3"/>
      <c r="GSQ177" s="3"/>
      <c r="GSR177" s="3"/>
      <c r="GSS177" s="3"/>
      <c r="GST177" s="3"/>
      <c r="GSU177" s="3"/>
      <c r="GSV177" s="3"/>
      <c r="GSW177" s="3"/>
      <c r="GSX177" s="3"/>
      <c r="GSY177" s="3"/>
      <c r="GSZ177" s="3"/>
      <c r="GTA177" s="3"/>
      <c r="GTB177" s="3"/>
      <c r="GTC177" s="3"/>
      <c r="GTD177" s="3"/>
      <c r="GTE177" s="3"/>
      <c r="GTF177" s="3"/>
      <c r="GTG177" s="3"/>
      <c r="GTH177" s="3"/>
      <c r="GTI177" s="3"/>
      <c r="GTJ177" s="3"/>
      <c r="GTK177" s="3"/>
      <c r="GTL177" s="3"/>
      <c r="GTM177" s="3"/>
      <c r="GTN177" s="3"/>
      <c r="GTO177" s="3"/>
      <c r="GTP177" s="3"/>
      <c r="GTQ177" s="3"/>
      <c r="GTR177" s="3"/>
      <c r="GTS177" s="3"/>
      <c r="GTT177" s="3"/>
      <c r="GTU177" s="3"/>
      <c r="GTV177" s="3"/>
      <c r="GTW177" s="3"/>
      <c r="GTX177" s="3"/>
      <c r="GTY177" s="3"/>
      <c r="GTZ177" s="3"/>
      <c r="GUA177" s="3"/>
      <c r="GUB177" s="3"/>
      <c r="GUC177" s="3"/>
      <c r="GUD177" s="3"/>
      <c r="GUE177" s="3"/>
      <c r="GUF177" s="3"/>
      <c r="GUG177" s="3"/>
      <c r="GUH177" s="3"/>
      <c r="GUI177" s="3"/>
      <c r="GUJ177" s="3"/>
      <c r="GUK177" s="3"/>
      <c r="GUL177" s="3"/>
      <c r="GUM177" s="3"/>
      <c r="GUN177" s="3"/>
      <c r="GUO177" s="3"/>
      <c r="GUP177" s="3"/>
      <c r="GUQ177" s="3"/>
      <c r="GUR177" s="3"/>
      <c r="GUS177" s="3"/>
      <c r="GUT177" s="3"/>
      <c r="GUU177" s="3"/>
      <c r="GUV177" s="3"/>
      <c r="GUW177" s="3"/>
      <c r="GUX177" s="3"/>
      <c r="GUY177" s="3"/>
      <c r="GUZ177" s="3"/>
      <c r="GVA177" s="3"/>
      <c r="GVB177" s="3"/>
      <c r="GVC177" s="3"/>
      <c r="GVD177" s="3"/>
      <c r="GVE177" s="3"/>
      <c r="GVF177" s="3"/>
      <c r="GVG177" s="3"/>
      <c r="GVH177" s="3"/>
      <c r="GVI177" s="3"/>
      <c r="GVJ177" s="3"/>
      <c r="GVK177" s="3"/>
      <c r="GVL177" s="3"/>
      <c r="GVM177" s="3"/>
      <c r="GVN177" s="3"/>
      <c r="GVO177" s="3"/>
      <c r="GVP177" s="3"/>
      <c r="GVQ177" s="3"/>
      <c r="GVR177" s="3"/>
      <c r="GVS177" s="3"/>
      <c r="GVT177" s="3"/>
      <c r="GVU177" s="3"/>
      <c r="GVV177" s="3"/>
      <c r="GVW177" s="3"/>
      <c r="GVX177" s="3"/>
      <c r="GVY177" s="3"/>
      <c r="GVZ177" s="3"/>
      <c r="GWA177" s="3"/>
      <c r="GWB177" s="3"/>
      <c r="GWC177" s="3"/>
      <c r="GWD177" s="3"/>
      <c r="GWE177" s="3"/>
      <c r="GWF177" s="3"/>
      <c r="GWG177" s="3"/>
      <c r="GWH177" s="3"/>
      <c r="GWI177" s="3"/>
      <c r="GWJ177" s="3"/>
      <c r="GWK177" s="3"/>
      <c r="GWL177" s="3"/>
      <c r="GWM177" s="3"/>
      <c r="GWN177" s="3"/>
      <c r="GWO177" s="3"/>
      <c r="GWP177" s="3"/>
      <c r="GWQ177" s="3"/>
      <c r="GWR177" s="3"/>
      <c r="GWS177" s="3"/>
      <c r="GWT177" s="3"/>
      <c r="GWU177" s="3"/>
      <c r="GWV177" s="3"/>
      <c r="GWW177" s="3"/>
      <c r="GWX177" s="3"/>
      <c r="GWY177" s="3"/>
      <c r="GWZ177" s="3"/>
      <c r="GXA177" s="3"/>
      <c r="GXB177" s="3"/>
      <c r="GXC177" s="3"/>
      <c r="GXD177" s="3"/>
      <c r="GXE177" s="3"/>
      <c r="GXF177" s="3"/>
      <c r="GXG177" s="3"/>
      <c r="GXH177" s="3"/>
      <c r="GXI177" s="3"/>
      <c r="GXJ177" s="3"/>
      <c r="GXK177" s="3"/>
      <c r="GXL177" s="3"/>
      <c r="GXM177" s="3"/>
      <c r="GXN177" s="3"/>
      <c r="GXO177" s="3"/>
      <c r="GXP177" s="3"/>
      <c r="GXQ177" s="3"/>
      <c r="GXR177" s="3"/>
      <c r="GXS177" s="3"/>
      <c r="GXT177" s="3"/>
      <c r="GXU177" s="3"/>
      <c r="GXV177" s="3"/>
      <c r="GXW177" s="3"/>
      <c r="GXX177" s="3"/>
      <c r="GXY177" s="3"/>
      <c r="GXZ177" s="3"/>
      <c r="GYA177" s="3"/>
      <c r="GYB177" s="3"/>
      <c r="GYC177" s="3"/>
      <c r="GYD177" s="3"/>
      <c r="GYE177" s="3"/>
      <c r="GYF177" s="3"/>
      <c r="GYG177" s="3"/>
      <c r="GYH177" s="3"/>
      <c r="GYI177" s="3"/>
      <c r="GYJ177" s="3"/>
      <c r="GYK177" s="3"/>
      <c r="GYL177" s="3"/>
      <c r="GYM177" s="3"/>
      <c r="GYN177" s="3"/>
      <c r="GYO177" s="3"/>
      <c r="GYP177" s="3"/>
      <c r="GYQ177" s="3"/>
      <c r="GYR177" s="3"/>
      <c r="GYS177" s="3"/>
      <c r="GYT177" s="3"/>
      <c r="GYU177" s="3"/>
      <c r="GYV177" s="3"/>
      <c r="GYW177" s="3"/>
      <c r="GYX177" s="3"/>
      <c r="GYY177" s="3"/>
      <c r="GYZ177" s="3"/>
      <c r="GZA177" s="3"/>
      <c r="GZB177" s="3"/>
      <c r="GZC177" s="3"/>
      <c r="GZD177" s="3"/>
      <c r="GZE177" s="3"/>
      <c r="GZF177" s="3"/>
      <c r="GZG177" s="3"/>
      <c r="GZH177" s="3"/>
      <c r="GZI177" s="3"/>
      <c r="GZJ177" s="3"/>
      <c r="GZK177" s="3"/>
      <c r="GZL177" s="3"/>
      <c r="GZM177" s="3"/>
      <c r="GZN177" s="3"/>
      <c r="GZO177" s="3"/>
      <c r="GZP177" s="3"/>
      <c r="GZQ177" s="3"/>
      <c r="GZR177" s="3"/>
      <c r="GZS177" s="3"/>
      <c r="GZT177" s="3"/>
      <c r="GZU177" s="3"/>
      <c r="GZV177" s="3"/>
      <c r="GZW177" s="3"/>
      <c r="GZX177" s="3"/>
      <c r="GZY177" s="3"/>
      <c r="GZZ177" s="3"/>
      <c r="HAA177" s="3"/>
      <c r="HAB177" s="3"/>
      <c r="HAC177" s="3"/>
      <c r="HAD177" s="3"/>
      <c r="HAE177" s="3"/>
      <c r="HAF177" s="3"/>
      <c r="HAG177" s="3"/>
      <c r="HAH177" s="3"/>
      <c r="HAI177" s="3"/>
      <c r="HAJ177" s="3"/>
      <c r="HAK177" s="3"/>
      <c r="HAL177" s="3"/>
      <c r="HAM177" s="3"/>
      <c r="HAN177" s="3"/>
      <c r="HAO177" s="3"/>
      <c r="HAP177" s="3"/>
      <c r="HAQ177" s="3"/>
      <c r="HAR177" s="3"/>
      <c r="HAS177" s="3"/>
      <c r="HAT177" s="3"/>
      <c r="HAU177" s="3"/>
      <c r="HAV177" s="3"/>
      <c r="HAW177" s="3"/>
      <c r="HAX177" s="3"/>
      <c r="HAY177" s="3"/>
      <c r="HAZ177" s="3"/>
      <c r="HBA177" s="3"/>
      <c r="HBB177" s="3"/>
      <c r="HBC177" s="3"/>
      <c r="HBD177" s="3"/>
      <c r="HBE177" s="3"/>
      <c r="HBF177" s="3"/>
      <c r="HBG177" s="3"/>
      <c r="HBH177" s="3"/>
      <c r="HBI177" s="3"/>
      <c r="HBJ177" s="3"/>
      <c r="HBK177" s="3"/>
      <c r="HBL177" s="3"/>
      <c r="HBM177" s="3"/>
      <c r="HBN177" s="3"/>
      <c r="HBO177" s="3"/>
      <c r="HBP177" s="3"/>
      <c r="HBQ177" s="3"/>
      <c r="HBR177" s="3"/>
      <c r="HBS177" s="3"/>
      <c r="HBT177" s="3"/>
      <c r="HBU177" s="3"/>
      <c r="HBV177" s="3"/>
      <c r="HBW177" s="3"/>
      <c r="HBX177" s="3"/>
      <c r="HBY177" s="3"/>
      <c r="HBZ177" s="3"/>
      <c r="HCA177" s="3"/>
      <c r="HCB177" s="3"/>
      <c r="HCC177" s="3"/>
      <c r="HCD177" s="3"/>
      <c r="HCE177" s="3"/>
      <c r="HCF177" s="3"/>
      <c r="HCG177" s="3"/>
      <c r="HCH177" s="3"/>
      <c r="HCI177" s="3"/>
      <c r="HCJ177" s="3"/>
      <c r="HCK177" s="3"/>
      <c r="HCL177" s="3"/>
      <c r="HCM177" s="3"/>
      <c r="HCN177" s="3"/>
      <c r="HCO177" s="3"/>
      <c r="HCP177" s="3"/>
      <c r="HCQ177" s="3"/>
      <c r="HCR177" s="3"/>
      <c r="HCS177" s="3"/>
      <c r="HCT177" s="3"/>
      <c r="HCU177" s="3"/>
      <c r="HCV177" s="3"/>
      <c r="HCW177" s="3"/>
      <c r="HCX177" s="3"/>
      <c r="HCY177" s="3"/>
      <c r="HCZ177" s="3"/>
      <c r="HDA177" s="3"/>
      <c r="HDB177" s="3"/>
      <c r="HDC177" s="3"/>
      <c r="HDD177" s="3"/>
      <c r="HDE177" s="3"/>
      <c r="HDF177" s="3"/>
      <c r="HDG177" s="3"/>
      <c r="HDH177" s="3"/>
      <c r="HDI177" s="3"/>
      <c r="HDJ177" s="3"/>
      <c r="HDK177" s="3"/>
      <c r="HDL177" s="3"/>
      <c r="HDM177" s="3"/>
      <c r="HDN177" s="3"/>
      <c r="HDO177" s="3"/>
      <c r="HDP177" s="3"/>
      <c r="HDQ177" s="3"/>
      <c r="HDR177" s="3"/>
      <c r="HDS177" s="3"/>
      <c r="HDT177" s="3"/>
      <c r="HDU177" s="3"/>
      <c r="HDV177" s="3"/>
      <c r="HDW177" s="3"/>
      <c r="HDX177" s="3"/>
      <c r="HDY177" s="3"/>
      <c r="HDZ177" s="3"/>
      <c r="HEA177" s="3"/>
      <c r="HEB177" s="3"/>
      <c r="HEC177" s="3"/>
      <c r="HED177" s="3"/>
      <c r="HEE177" s="3"/>
      <c r="HEF177" s="3"/>
      <c r="HEG177" s="3"/>
      <c r="HEH177" s="3"/>
      <c r="HEI177" s="3"/>
      <c r="HEJ177" s="3"/>
      <c r="HEK177" s="3"/>
      <c r="HEL177" s="3"/>
      <c r="HEM177" s="3"/>
      <c r="HEN177" s="3"/>
      <c r="HEO177" s="3"/>
      <c r="HEP177" s="3"/>
      <c r="HEQ177" s="3"/>
      <c r="HER177" s="3"/>
      <c r="HES177" s="3"/>
      <c r="HET177" s="3"/>
      <c r="HEU177" s="3"/>
      <c r="HEV177" s="3"/>
      <c r="HEW177" s="3"/>
      <c r="HEX177" s="3"/>
      <c r="HEY177" s="3"/>
      <c r="HEZ177" s="3"/>
      <c r="HFA177" s="3"/>
      <c r="HFB177" s="3"/>
      <c r="HFC177" s="3"/>
      <c r="HFD177" s="3"/>
      <c r="HFE177" s="3"/>
      <c r="HFF177" s="3"/>
      <c r="HFG177" s="3"/>
      <c r="HFH177" s="3"/>
      <c r="HFI177" s="3"/>
      <c r="HFJ177" s="3"/>
      <c r="HFK177" s="3"/>
      <c r="HFL177" s="3"/>
      <c r="HFM177" s="3"/>
      <c r="HFN177" s="3"/>
      <c r="HFO177" s="3"/>
      <c r="HFP177" s="3"/>
      <c r="HFQ177" s="3"/>
      <c r="HFR177" s="3"/>
      <c r="HFS177" s="3"/>
      <c r="HFT177" s="3"/>
      <c r="HFU177" s="3"/>
      <c r="HFV177" s="3"/>
      <c r="HFW177" s="3"/>
      <c r="HFX177" s="3"/>
      <c r="HFY177" s="3"/>
      <c r="HFZ177" s="3"/>
      <c r="HGA177" s="3"/>
      <c r="HGB177" s="3"/>
      <c r="HGC177" s="3"/>
      <c r="HGD177" s="3"/>
      <c r="HGE177" s="3"/>
      <c r="HGF177" s="3"/>
      <c r="HGG177" s="3"/>
      <c r="HGH177" s="3"/>
      <c r="HGI177" s="3"/>
      <c r="HGJ177" s="3"/>
      <c r="HGK177" s="3"/>
      <c r="HGL177" s="3"/>
      <c r="HGM177" s="3"/>
      <c r="HGN177" s="3"/>
      <c r="HGO177" s="3"/>
      <c r="HGP177" s="3"/>
      <c r="HGQ177" s="3"/>
      <c r="HGR177" s="3"/>
      <c r="HGS177" s="3"/>
      <c r="HGT177" s="3"/>
      <c r="HGU177" s="3"/>
      <c r="HGV177" s="3"/>
      <c r="HGW177" s="3"/>
      <c r="HGX177" s="3"/>
      <c r="HGY177" s="3"/>
      <c r="HGZ177" s="3"/>
      <c r="HHA177" s="3"/>
      <c r="HHB177" s="3"/>
      <c r="HHC177" s="3"/>
      <c r="HHD177" s="3"/>
      <c r="HHE177" s="3"/>
      <c r="HHF177" s="3"/>
      <c r="HHG177" s="3"/>
      <c r="HHH177" s="3"/>
      <c r="HHI177" s="3"/>
      <c r="HHJ177" s="3"/>
      <c r="HHK177" s="3"/>
      <c r="HHL177" s="3"/>
      <c r="HHM177" s="3"/>
      <c r="HHN177" s="3"/>
      <c r="HHO177" s="3"/>
      <c r="HHP177" s="3"/>
      <c r="HHQ177" s="3"/>
      <c r="HHR177" s="3"/>
      <c r="HHS177" s="3"/>
      <c r="HHT177" s="3"/>
      <c r="HHU177" s="3"/>
      <c r="HHV177" s="3"/>
      <c r="HHW177" s="3"/>
      <c r="HHX177" s="3"/>
      <c r="HHY177" s="3"/>
      <c r="HHZ177" s="3"/>
      <c r="HIA177" s="3"/>
      <c r="HIB177" s="3"/>
      <c r="HIC177" s="3"/>
      <c r="HID177" s="3"/>
      <c r="HIE177" s="3"/>
      <c r="HIF177" s="3"/>
      <c r="HIG177" s="3"/>
      <c r="HIH177" s="3"/>
      <c r="HII177" s="3"/>
      <c r="HIJ177" s="3"/>
      <c r="HIK177" s="3"/>
      <c r="HIL177" s="3"/>
      <c r="HIM177" s="3"/>
      <c r="HIN177" s="3"/>
      <c r="HIO177" s="3"/>
      <c r="HIP177" s="3"/>
      <c r="HIQ177" s="3"/>
      <c r="HIR177" s="3"/>
      <c r="HIS177" s="3"/>
      <c r="HIT177" s="3"/>
      <c r="HIU177" s="3"/>
      <c r="HIV177" s="3"/>
      <c r="HIW177" s="3"/>
      <c r="HIX177" s="3"/>
      <c r="HIY177" s="3"/>
      <c r="HIZ177" s="3"/>
      <c r="HJA177" s="3"/>
      <c r="HJB177" s="3"/>
      <c r="HJC177" s="3"/>
      <c r="HJD177" s="3"/>
      <c r="HJE177" s="3"/>
      <c r="HJF177" s="3"/>
      <c r="HJG177" s="3"/>
      <c r="HJH177" s="3"/>
      <c r="HJI177" s="3"/>
      <c r="HJJ177" s="3"/>
      <c r="HJK177" s="3"/>
      <c r="HJL177" s="3"/>
      <c r="HJM177" s="3"/>
      <c r="HJN177" s="3"/>
      <c r="HJO177" s="3"/>
      <c r="HJP177" s="3"/>
      <c r="HJQ177" s="3"/>
      <c r="HJR177" s="3"/>
      <c r="HJS177" s="3"/>
      <c r="HJT177" s="3"/>
      <c r="HJU177" s="3"/>
      <c r="HJV177" s="3"/>
      <c r="HJW177" s="3"/>
      <c r="HJX177" s="3"/>
      <c r="HJY177" s="3"/>
      <c r="HJZ177" s="3"/>
      <c r="HKA177" s="3"/>
      <c r="HKB177" s="3"/>
      <c r="HKC177" s="3"/>
      <c r="HKD177" s="3"/>
      <c r="HKE177" s="3"/>
      <c r="HKF177" s="3"/>
      <c r="HKG177" s="3"/>
      <c r="HKH177" s="3"/>
      <c r="HKI177" s="3"/>
      <c r="HKJ177" s="3"/>
      <c r="HKK177" s="3"/>
      <c r="HKL177" s="3"/>
      <c r="HKM177" s="3"/>
      <c r="HKN177" s="3"/>
      <c r="HKO177" s="3"/>
      <c r="HKP177" s="3"/>
      <c r="HKQ177" s="3"/>
      <c r="HKR177" s="3"/>
      <c r="HKS177" s="3"/>
      <c r="HKT177" s="3"/>
      <c r="HKU177" s="3"/>
      <c r="HKV177" s="3"/>
      <c r="HKW177" s="3"/>
      <c r="HKX177" s="3"/>
      <c r="HKY177" s="3"/>
      <c r="HKZ177" s="3"/>
      <c r="HLA177" s="3"/>
      <c r="HLB177" s="3"/>
      <c r="HLC177" s="3"/>
      <c r="HLD177" s="3"/>
      <c r="HLE177" s="3"/>
      <c r="HLF177" s="3"/>
      <c r="HLG177" s="3"/>
      <c r="HLH177" s="3"/>
      <c r="HLI177" s="3"/>
      <c r="HLJ177" s="3"/>
      <c r="HLK177" s="3"/>
      <c r="HLL177" s="3"/>
      <c r="HLM177" s="3"/>
      <c r="HLN177" s="3"/>
      <c r="HLO177" s="3"/>
      <c r="HLP177" s="3"/>
      <c r="HLQ177" s="3"/>
      <c r="HLR177" s="3"/>
      <c r="HLS177" s="3"/>
      <c r="HLT177" s="3"/>
      <c r="HLU177" s="3"/>
      <c r="HLV177" s="3"/>
      <c r="HLW177" s="3"/>
      <c r="HLX177" s="3"/>
      <c r="HLY177" s="3"/>
      <c r="HLZ177" s="3"/>
      <c r="HMA177" s="3"/>
      <c r="HMB177" s="3"/>
      <c r="HMC177" s="3"/>
      <c r="HMD177" s="3"/>
      <c r="HME177" s="3"/>
      <c r="HMF177" s="3"/>
      <c r="HMG177" s="3"/>
      <c r="HMH177" s="3"/>
      <c r="HMI177" s="3"/>
      <c r="HMJ177" s="3"/>
      <c r="HMK177" s="3"/>
      <c r="HML177" s="3"/>
      <c r="HMM177" s="3"/>
      <c r="HMN177" s="3"/>
      <c r="HMO177" s="3"/>
      <c r="HMP177" s="3"/>
      <c r="HMQ177" s="3"/>
      <c r="HMR177" s="3"/>
      <c r="HMS177" s="3"/>
      <c r="HMT177" s="3"/>
      <c r="HMU177" s="3"/>
      <c r="HMV177" s="3"/>
      <c r="HMW177" s="3"/>
      <c r="HMX177" s="3"/>
      <c r="HMY177" s="3"/>
      <c r="HMZ177" s="3"/>
      <c r="HNA177" s="3"/>
      <c r="HNB177" s="3"/>
      <c r="HNC177" s="3"/>
      <c r="HND177" s="3"/>
      <c r="HNE177" s="3"/>
      <c r="HNF177" s="3"/>
      <c r="HNG177" s="3"/>
      <c r="HNH177" s="3"/>
      <c r="HNI177" s="3"/>
      <c r="HNJ177" s="3"/>
      <c r="HNK177" s="3"/>
      <c r="HNL177" s="3"/>
      <c r="HNM177" s="3"/>
      <c r="HNN177" s="3"/>
      <c r="HNO177" s="3"/>
      <c r="HNP177" s="3"/>
      <c r="HNQ177" s="3"/>
      <c r="HNR177" s="3"/>
      <c r="HNS177" s="3"/>
      <c r="HNT177" s="3"/>
      <c r="HNU177" s="3"/>
      <c r="HNV177" s="3"/>
      <c r="HNW177" s="3"/>
      <c r="HNX177" s="3"/>
      <c r="HNY177" s="3"/>
      <c r="HNZ177" s="3"/>
      <c r="HOA177" s="3"/>
      <c r="HOB177" s="3"/>
      <c r="HOC177" s="3"/>
      <c r="HOD177" s="3"/>
      <c r="HOE177" s="3"/>
      <c r="HOF177" s="3"/>
      <c r="HOG177" s="3"/>
      <c r="HOH177" s="3"/>
      <c r="HOI177" s="3"/>
      <c r="HOJ177" s="3"/>
      <c r="HOK177" s="3"/>
      <c r="HOL177" s="3"/>
      <c r="HOM177" s="3"/>
      <c r="HON177" s="3"/>
      <c r="HOO177" s="3"/>
      <c r="HOP177" s="3"/>
      <c r="HOQ177" s="3"/>
      <c r="HOR177" s="3"/>
      <c r="HOS177" s="3"/>
      <c r="HOT177" s="3"/>
      <c r="HOU177" s="3"/>
      <c r="HOV177" s="3"/>
      <c r="HOW177" s="3"/>
      <c r="HOX177" s="3"/>
      <c r="HOY177" s="3"/>
      <c r="HOZ177" s="3"/>
      <c r="HPA177" s="3"/>
      <c r="HPB177" s="3"/>
      <c r="HPC177" s="3"/>
      <c r="HPD177" s="3"/>
      <c r="HPE177" s="3"/>
      <c r="HPF177" s="3"/>
      <c r="HPG177" s="3"/>
      <c r="HPH177" s="3"/>
      <c r="HPI177" s="3"/>
      <c r="HPJ177" s="3"/>
      <c r="HPK177" s="3"/>
      <c r="HPL177" s="3"/>
      <c r="HPM177" s="3"/>
      <c r="HPN177" s="3"/>
      <c r="HPO177" s="3"/>
      <c r="HPP177" s="3"/>
      <c r="HPQ177" s="3"/>
      <c r="HPR177" s="3"/>
      <c r="HPS177" s="3"/>
      <c r="HPT177" s="3"/>
      <c r="HPU177" s="3"/>
      <c r="HPV177" s="3"/>
      <c r="HPW177" s="3"/>
      <c r="HPX177" s="3"/>
      <c r="HPY177" s="3"/>
      <c r="HPZ177" s="3"/>
      <c r="HQA177" s="3"/>
      <c r="HQB177" s="3"/>
      <c r="HQC177" s="3"/>
      <c r="HQD177" s="3"/>
      <c r="HQE177" s="3"/>
      <c r="HQF177" s="3"/>
      <c r="HQG177" s="3"/>
      <c r="HQH177" s="3"/>
      <c r="HQI177" s="3"/>
      <c r="HQJ177" s="3"/>
      <c r="HQK177" s="3"/>
      <c r="HQL177" s="3"/>
      <c r="HQM177" s="3"/>
      <c r="HQN177" s="3"/>
      <c r="HQO177" s="3"/>
      <c r="HQP177" s="3"/>
      <c r="HQQ177" s="3"/>
      <c r="HQR177" s="3"/>
      <c r="HQS177" s="3"/>
      <c r="HQT177" s="3"/>
      <c r="HQU177" s="3"/>
      <c r="HQV177" s="3"/>
      <c r="HQW177" s="3"/>
      <c r="HQX177" s="3"/>
      <c r="HQY177" s="3"/>
      <c r="HQZ177" s="3"/>
      <c r="HRA177" s="3"/>
      <c r="HRB177" s="3"/>
      <c r="HRC177" s="3"/>
      <c r="HRD177" s="3"/>
      <c r="HRE177" s="3"/>
      <c r="HRF177" s="3"/>
      <c r="HRG177" s="3"/>
      <c r="HRH177" s="3"/>
      <c r="HRI177" s="3"/>
      <c r="HRJ177" s="3"/>
      <c r="HRK177" s="3"/>
      <c r="HRL177" s="3"/>
      <c r="HRM177" s="3"/>
      <c r="HRN177" s="3"/>
      <c r="HRO177" s="3"/>
      <c r="HRP177" s="3"/>
      <c r="HRQ177" s="3"/>
      <c r="HRR177" s="3"/>
      <c r="HRS177" s="3"/>
      <c r="HRT177" s="3"/>
      <c r="HRU177" s="3"/>
      <c r="HRV177" s="3"/>
      <c r="HRW177" s="3"/>
      <c r="HRX177" s="3"/>
      <c r="HRY177" s="3"/>
      <c r="HRZ177" s="3"/>
      <c r="HSA177" s="3"/>
      <c r="HSB177" s="3"/>
      <c r="HSC177" s="3"/>
      <c r="HSD177" s="3"/>
      <c r="HSE177" s="3"/>
      <c r="HSF177" s="3"/>
      <c r="HSG177" s="3"/>
      <c r="HSH177" s="3"/>
      <c r="HSI177" s="3"/>
      <c r="HSJ177" s="3"/>
      <c r="HSK177" s="3"/>
      <c r="HSL177" s="3"/>
      <c r="HSM177" s="3"/>
      <c r="HSN177" s="3"/>
      <c r="HSO177" s="3"/>
      <c r="HSP177" s="3"/>
      <c r="HSQ177" s="3"/>
      <c r="HSR177" s="3"/>
      <c r="HSS177" s="3"/>
      <c r="HST177" s="3"/>
      <c r="HSU177" s="3"/>
      <c r="HSV177" s="3"/>
      <c r="HSW177" s="3"/>
      <c r="HSX177" s="3"/>
      <c r="HSY177" s="3"/>
      <c r="HSZ177" s="3"/>
      <c r="HTA177" s="3"/>
      <c r="HTB177" s="3"/>
      <c r="HTC177" s="3"/>
      <c r="HTD177" s="3"/>
      <c r="HTE177" s="3"/>
      <c r="HTF177" s="3"/>
      <c r="HTG177" s="3"/>
      <c r="HTH177" s="3"/>
      <c r="HTI177" s="3"/>
      <c r="HTJ177" s="3"/>
      <c r="HTK177" s="3"/>
      <c r="HTL177" s="3"/>
      <c r="HTM177" s="3"/>
      <c r="HTN177" s="3"/>
      <c r="HTO177" s="3"/>
      <c r="HTP177" s="3"/>
      <c r="HTQ177" s="3"/>
      <c r="HTR177" s="3"/>
      <c r="HTS177" s="3"/>
      <c r="HTT177" s="3"/>
      <c r="HTU177" s="3"/>
      <c r="HTV177" s="3"/>
      <c r="HTW177" s="3"/>
      <c r="HTX177" s="3"/>
      <c r="HTY177" s="3"/>
      <c r="HTZ177" s="3"/>
      <c r="HUA177" s="3"/>
      <c r="HUB177" s="3"/>
      <c r="HUC177" s="3"/>
      <c r="HUD177" s="3"/>
      <c r="HUE177" s="3"/>
      <c r="HUF177" s="3"/>
      <c r="HUG177" s="3"/>
      <c r="HUH177" s="3"/>
      <c r="HUI177" s="3"/>
      <c r="HUJ177" s="3"/>
      <c r="HUK177" s="3"/>
      <c r="HUL177" s="3"/>
      <c r="HUM177" s="3"/>
      <c r="HUN177" s="3"/>
      <c r="HUO177" s="3"/>
      <c r="HUP177" s="3"/>
      <c r="HUQ177" s="3"/>
      <c r="HUR177" s="3"/>
      <c r="HUS177" s="3"/>
      <c r="HUT177" s="3"/>
      <c r="HUU177" s="3"/>
      <c r="HUV177" s="3"/>
      <c r="HUW177" s="3"/>
      <c r="HUX177" s="3"/>
      <c r="HUY177" s="3"/>
      <c r="HUZ177" s="3"/>
      <c r="HVA177" s="3"/>
      <c r="HVB177" s="3"/>
      <c r="HVC177" s="3"/>
      <c r="HVD177" s="3"/>
      <c r="HVE177" s="3"/>
      <c r="HVF177" s="3"/>
      <c r="HVG177" s="3"/>
      <c r="HVH177" s="3"/>
      <c r="HVI177" s="3"/>
      <c r="HVJ177" s="3"/>
      <c r="HVK177" s="3"/>
      <c r="HVL177" s="3"/>
      <c r="HVM177" s="3"/>
      <c r="HVN177" s="3"/>
      <c r="HVO177" s="3"/>
      <c r="HVP177" s="3"/>
      <c r="HVQ177" s="3"/>
      <c r="HVR177" s="3"/>
      <c r="HVS177" s="3"/>
      <c r="HVT177" s="3"/>
      <c r="HVU177" s="3"/>
      <c r="HVV177" s="3"/>
      <c r="HVW177" s="3"/>
      <c r="HVX177" s="3"/>
      <c r="HVY177" s="3"/>
      <c r="HVZ177" s="3"/>
      <c r="HWA177" s="3"/>
      <c r="HWB177" s="3"/>
      <c r="HWC177" s="3"/>
      <c r="HWD177" s="3"/>
      <c r="HWE177" s="3"/>
      <c r="HWF177" s="3"/>
      <c r="HWG177" s="3"/>
      <c r="HWH177" s="3"/>
      <c r="HWI177" s="3"/>
      <c r="HWJ177" s="3"/>
      <c r="HWK177" s="3"/>
      <c r="HWL177" s="3"/>
      <c r="HWM177" s="3"/>
      <c r="HWN177" s="3"/>
      <c r="HWO177" s="3"/>
      <c r="HWP177" s="3"/>
      <c r="HWQ177" s="3"/>
      <c r="HWR177" s="3"/>
      <c r="HWS177" s="3"/>
      <c r="HWT177" s="3"/>
      <c r="HWU177" s="3"/>
      <c r="HWV177" s="3"/>
      <c r="HWW177" s="3"/>
      <c r="HWX177" s="3"/>
      <c r="HWY177" s="3"/>
      <c r="HWZ177" s="3"/>
      <c r="HXA177" s="3"/>
      <c r="HXB177" s="3"/>
      <c r="HXC177" s="3"/>
      <c r="HXD177" s="3"/>
      <c r="HXE177" s="3"/>
      <c r="HXF177" s="3"/>
      <c r="HXG177" s="3"/>
      <c r="HXH177" s="3"/>
      <c r="HXI177" s="3"/>
      <c r="HXJ177" s="3"/>
      <c r="HXK177" s="3"/>
      <c r="HXL177" s="3"/>
      <c r="HXM177" s="3"/>
      <c r="HXN177" s="3"/>
      <c r="HXO177" s="3"/>
      <c r="HXP177" s="3"/>
      <c r="HXQ177" s="3"/>
      <c r="HXR177" s="3"/>
      <c r="HXS177" s="3"/>
      <c r="HXT177" s="3"/>
      <c r="HXU177" s="3"/>
      <c r="HXV177" s="3"/>
      <c r="HXW177" s="3"/>
      <c r="HXX177" s="3"/>
      <c r="HXY177" s="3"/>
      <c r="HXZ177" s="3"/>
      <c r="HYA177" s="3"/>
      <c r="HYB177" s="3"/>
      <c r="HYC177" s="3"/>
      <c r="HYD177" s="3"/>
      <c r="HYE177" s="3"/>
      <c r="HYF177" s="3"/>
      <c r="HYG177" s="3"/>
      <c r="HYH177" s="3"/>
      <c r="HYI177" s="3"/>
      <c r="HYJ177" s="3"/>
      <c r="HYK177" s="3"/>
      <c r="HYL177" s="3"/>
      <c r="HYM177" s="3"/>
      <c r="HYN177" s="3"/>
      <c r="HYO177" s="3"/>
      <c r="HYP177" s="3"/>
      <c r="HYQ177" s="3"/>
      <c r="HYR177" s="3"/>
      <c r="HYS177" s="3"/>
      <c r="HYT177" s="3"/>
      <c r="HYU177" s="3"/>
      <c r="HYV177" s="3"/>
      <c r="HYW177" s="3"/>
      <c r="HYX177" s="3"/>
      <c r="HYY177" s="3"/>
      <c r="HYZ177" s="3"/>
      <c r="HZA177" s="3"/>
      <c r="HZB177" s="3"/>
      <c r="HZC177" s="3"/>
      <c r="HZD177" s="3"/>
      <c r="HZE177" s="3"/>
      <c r="HZF177" s="3"/>
      <c r="HZG177" s="3"/>
      <c r="HZH177" s="3"/>
      <c r="HZI177" s="3"/>
      <c r="HZJ177" s="3"/>
      <c r="HZK177" s="3"/>
      <c r="HZL177" s="3"/>
      <c r="HZM177" s="3"/>
      <c r="HZN177" s="3"/>
      <c r="HZO177" s="3"/>
      <c r="HZP177" s="3"/>
      <c r="HZQ177" s="3"/>
      <c r="HZR177" s="3"/>
      <c r="HZS177" s="3"/>
      <c r="HZT177" s="3"/>
      <c r="HZU177" s="3"/>
      <c r="HZV177" s="3"/>
      <c r="HZW177" s="3"/>
      <c r="HZX177" s="3"/>
      <c r="HZY177" s="3"/>
      <c r="HZZ177" s="3"/>
      <c r="IAA177" s="3"/>
      <c r="IAB177" s="3"/>
      <c r="IAC177" s="3"/>
      <c r="IAD177" s="3"/>
      <c r="IAE177" s="3"/>
      <c r="IAF177" s="3"/>
      <c r="IAG177" s="3"/>
      <c r="IAH177" s="3"/>
      <c r="IAI177" s="3"/>
      <c r="IAJ177" s="3"/>
      <c r="IAK177" s="3"/>
      <c r="IAL177" s="3"/>
      <c r="IAM177" s="3"/>
      <c r="IAN177" s="3"/>
      <c r="IAO177" s="3"/>
      <c r="IAP177" s="3"/>
      <c r="IAQ177" s="3"/>
      <c r="IAR177" s="3"/>
      <c r="IAS177" s="3"/>
      <c r="IAT177" s="3"/>
      <c r="IAU177" s="3"/>
      <c r="IAV177" s="3"/>
      <c r="IAW177" s="3"/>
      <c r="IAX177" s="3"/>
      <c r="IAY177" s="3"/>
      <c r="IAZ177" s="3"/>
      <c r="IBA177" s="3"/>
      <c r="IBB177" s="3"/>
      <c r="IBC177" s="3"/>
      <c r="IBD177" s="3"/>
      <c r="IBE177" s="3"/>
      <c r="IBF177" s="3"/>
      <c r="IBG177" s="3"/>
      <c r="IBH177" s="3"/>
      <c r="IBI177" s="3"/>
      <c r="IBJ177" s="3"/>
      <c r="IBK177" s="3"/>
      <c r="IBL177" s="3"/>
      <c r="IBM177" s="3"/>
      <c r="IBN177" s="3"/>
      <c r="IBO177" s="3"/>
      <c r="IBP177" s="3"/>
      <c r="IBQ177" s="3"/>
      <c r="IBR177" s="3"/>
      <c r="IBS177" s="3"/>
      <c r="IBT177" s="3"/>
      <c r="IBU177" s="3"/>
      <c r="IBV177" s="3"/>
      <c r="IBW177" s="3"/>
      <c r="IBX177" s="3"/>
      <c r="IBY177" s="3"/>
      <c r="IBZ177" s="3"/>
      <c r="ICA177" s="3"/>
      <c r="ICB177" s="3"/>
      <c r="ICC177" s="3"/>
      <c r="ICD177" s="3"/>
      <c r="ICE177" s="3"/>
      <c r="ICF177" s="3"/>
      <c r="ICG177" s="3"/>
      <c r="ICH177" s="3"/>
      <c r="ICI177" s="3"/>
      <c r="ICJ177" s="3"/>
      <c r="ICK177" s="3"/>
      <c r="ICL177" s="3"/>
      <c r="ICM177" s="3"/>
      <c r="ICN177" s="3"/>
      <c r="ICO177" s="3"/>
      <c r="ICP177" s="3"/>
      <c r="ICQ177" s="3"/>
      <c r="ICR177" s="3"/>
      <c r="ICS177" s="3"/>
      <c r="ICT177" s="3"/>
      <c r="ICU177" s="3"/>
      <c r="ICV177" s="3"/>
      <c r="ICW177" s="3"/>
      <c r="ICX177" s="3"/>
      <c r="ICY177" s="3"/>
      <c r="ICZ177" s="3"/>
      <c r="IDA177" s="3"/>
      <c r="IDB177" s="3"/>
      <c r="IDC177" s="3"/>
      <c r="IDD177" s="3"/>
      <c r="IDE177" s="3"/>
      <c r="IDF177" s="3"/>
      <c r="IDG177" s="3"/>
      <c r="IDH177" s="3"/>
      <c r="IDI177" s="3"/>
      <c r="IDJ177" s="3"/>
      <c r="IDK177" s="3"/>
      <c r="IDL177" s="3"/>
      <c r="IDM177" s="3"/>
      <c r="IDN177" s="3"/>
      <c r="IDO177" s="3"/>
      <c r="IDP177" s="3"/>
      <c r="IDQ177" s="3"/>
      <c r="IDR177" s="3"/>
      <c r="IDS177" s="3"/>
      <c r="IDT177" s="3"/>
      <c r="IDU177" s="3"/>
      <c r="IDV177" s="3"/>
      <c r="IDW177" s="3"/>
      <c r="IDX177" s="3"/>
      <c r="IDY177" s="3"/>
      <c r="IDZ177" s="3"/>
      <c r="IEA177" s="3"/>
      <c r="IEB177" s="3"/>
      <c r="IEC177" s="3"/>
      <c r="IED177" s="3"/>
      <c r="IEE177" s="3"/>
      <c r="IEF177" s="3"/>
      <c r="IEG177" s="3"/>
      <c r="IEH177" s="3"/>
      <c r="IEI177" s="3"/>
      <c r="IEJ177" s="3"/>
      <c r="IEK177" s="3"/>
      <c r="IEL177" s="3"/>
      <c r="IEM177" s="3"/>
      <c r="IEN177" s="3"/>
      <c r="IEO177" s="3"/>
      <c r="IEP177" s="3"/>
      <c r="IEQ177" s="3"/>
      <c r="IER177" s="3"/>
      <c r="IES177" s="3"/>
      <c r="IET177" s="3"/>
      <c r="IEU177" s="3"/>
      <c r="IEV177" s="3"/>
      <c r="IEW177" s="3"/>
      <c r="IEX177" s="3"/>
      <c r="IEY177" s="3"/>
      <c r="IEZ177" s="3"/>
      <c r="IFA177" s="3"/>
      <c r="IFB177" s="3"/>
      <c r="IFC177" s="3"/>
      <c r="IFD177" s="3"/>
      <c r="IFE177" s="3"/>
      <c r="IFF177" s="3"/>
      <c r="IFG177" s="3"/>
      <c r="IFH177" s="3"/>
      <c r="IFI177" s="3"/>
      <c r="IFJ177" s="3"/>
      <c r="IFK177" s="3"/>
      <c r="IFL177" s="3"/>
      <c r="IFM177" s="3"/>
      <c r="IFN177" s="3"/>
      <c r="IFO177" s="3"/>
      <c r="IFP177" s="3"/>
      <c r="IFQ177" s="3"/>
      <c r="IFR177" s="3"/>
      <c r="IFS177" s="3"/>
      <c r="IFT177" s="3"/>
      <c r="IFU177" s="3"/>
      <c r="IFV177" s="3"/>
      <c r="IFW177" s="3"/>
      <c r="IFX177" s="3"/>
      <c r="IFY177" s="3"/>
      <c r="IFZ177" s="3"/>
      <c r="IGA177" s="3"/>
      <c r="IGB177" s="3"/>
      <c r="IGC177" s="3"/>
      <c r="IGD177" s="3"/>
      <c r="IGE177" s="3"/>
      <c r="IGF177" s="3"/>
      <c r="IGG177" s="3"/>
      <c r="IGH177" s="3"/>
      <c r="IGI177" s="3"/>
      <c r="IGJ177" s="3"/>
      <c r="IGK177" s="3"/>
      <c r="IGL177" s="3"/>
      <c r="IGM177" s="3"/>
      <c r="IGN177" s="3"/>
      <c r="IGO177" s="3"/>
      <c r="IGP177" s="3"/>
      <c r="IGQ177" s="3"/>
      <c r="IGR177" s="3"/>
      <c r="IGS177" s="3"/>
      <c r="IGT177" s="3"/>
      <c r="IGU177" s="3"/>
      <c r="IGV177" s="3"/>
      <c r="IGW177" s="3"/>
      <c r="IGX177" s="3"/>
      <c r="IGY177" s="3"/>
      <c r="IGZ177" s="3"/>
      <c r="IHA177" s="3"/>
      <c r="IHB177" s="3"/>
      <c r="IHC177" s="3"/>
      <c r="IHD177" s="3"/>
      <c r="IHE177" s="3"/>
      <c r="IHF177" s="3"/>
      <c r="IHG177" s="3"/>
      <c r="IHH177" s="3"/>
      <c r="IHI177" s="3"/>
      <c r="IHJ177" s="3"/>
      <c r="IHK177" s="3"/>
      <c r="IHL177" s="3"/>
      <c r="IHM177" s="3"/>
      <c r="IHN177" s="3"/>
      <c r="IHO177" s="3"/>
      <c r="IHP177" s="3"/>
      <c r="IHQ177" s="3"/>
      <c r="IHR177" s="3"/>
      <c r="IHS177" s="3"/>
      <c r="IHT177" s="3"/>
      <c r="IHU177" s="3"/>
      <c r="IHV177" s="3"/>
      <c r="IHW177" s="3"/>
      <c r="IHX177" s="3"/>
      <c r="IHY177" s="3"/>
      <c r="IHZ177" s="3"/>
      <c r="IIA177" s="3"/>
      <c r="IIB177" s="3"/>
      <c r="IIC177" s="3"/>
      <c r="IID177" s="3"/>
      <c r="IIE177" s="3"/>
      <c r="IIF177" s="3"/>
      <c r="IIG177" s="3"/>
      <c r="IIH177" s="3"/>
      <c r="III177" s="3"/>
      <c r="IIJ177" s="3"/>
      <c r="IIK177" s="3"/>
      <c r="IIL177" s="3"/>
      <c r="IIM177" s="3"/>
      <c r="IIN177" s="3"/>
      <c r="IIO177" s="3"/>
      <c r="IIP177" s="3"/>
      <c r="IIQ177" s="3"/>
      <c r="IIR177" s="3"/>
      <c r="IIS177" s="3"/>
      <c r="IIT177" s="3"/>
      <c r="IIU177" s="3"/>
      <c r="IIV177" s="3"/>
      <c r="IIW177" s="3"/>
      <c r="IIX177" s="3"/>
      <c r="IIY177" s="3"/>
      <c r="IIZ177" s="3"/>
      <c r="IJA177" s="3"/>
      <c r="IJB177" s="3"/>
      <c r="IJC177" s="3"/>
      <c r="IJD177" s="3"/>
      <c r="IJE177" s="3"/>
      <c r="IJF177" s="3"/>
      <c r="IJG177" s="3"/>
      <c r="IJH177" s="3"/>
      <c r="IJI177" s="3"/>
      <c r="IJJ177" s="3"/>
      <c r="IJK177" s="3"/>
      <c r="IJL177" s="3"/>
      <c r="IJM177" s="3"/>
      <c r="IJN177" s="3"/>
      <c r="IJO177" s="3"/>
      <c r="IJP177" s="3"/>
      <c r="IJQ177" s="3"/>
      <c r="IJR177" s="3"/>
      <c r="IJS177" s="3"/>
      <c r="IJT177" s="3"/>
      <c r="IJU177" s="3"/>
      <c r="IJV177" s="3"/>
      <c r="IJW177" s="3"/>
      <c r="IJX177" s="3"/>
      <c r="IJY177" s="3"/>
      <c r="IJZ177" s="3"/>
      <c r="IKA177" s="3"/>
      <c r="IKB177" s="3"/>
      <c r="IKC177" s="3"/>
      <c r="IKD177" s="3"/>
      <c r="IKE177" s="3"/>
      <c r="IKF177" s="3"/>
      <c r="IKG177" s="3"/>
      <c r="IKH177" s="3"/>
      <c r="IKI177" s="3"/>
      <c r="IKJ177" s="3"/>
      <c r="IKK177" s="3"/>
      <c r="IKL177" s="3"/>
      <c r="IKM177" s="3"/>
      <c r="IKN177" s="3"/>
      <c r="IKO177" s="3"/>
      <c r="IKP177" s="3"/>
      <c r="IKQ177" s="3"/>
      <c r="IKR177" s="3"/>
      <c r="IKS177" s="3"/>
      <c r="IKT177" s="3"/>
      <c r="IKU177" s="3"/>
      <c r="IKV177" s="3"/>
      <c r="IKW177" s="3"/>
      <c r="IKX177" s="3"/>
      <c r="IKY177" s="3"/>
      <c r="IKZ177" s="3"/>
      <c r="ILA177" s="3"/>
      <c r="ILB177" s="3"/>
      <c r="ILC177" s="3"/>
      <c r="ILD177" s="3"/>
      <c r="ILE177" s="3"/>
      <c r="ILF177" s="3"/>
      <c r="ILG177" s="3"/>
      <c r="ILH177" s="3"/>
      <c r="ILI177" s="3"/>
      <c r="ILJ177" s="3"/>
      <c r="ILK177" s="3"/>
      <c r="ILL177" s="3"/>
      <c r="ILM177" s="3"/>
      <c r="ILN177" s="3"/>
      <c r="ILO177" s="3"/>
      <c r="ILP177" s="3"/>
      <c r="ILQ177" s="3"/>
      <c r="ILR177" s="3"/>
      <c r="ILS177" s="3"/>
      <c r="ILT177" s="3"/>
      <c r="ILU177" s="3"/>
      <c r="ILV177" s="3"/>
      <c r="ILW177" s="3"/>
      <c r="ILX177" s="3"/>
      <c r="ILY177" s="3"/>
      <c r="ILZ177" s="3"/>
      <c r="IMA177" s="3"/>
      <c r="IMB177" s="3"/>
      <c r="IMC177" s="3"/>
      <c r="IMD177" s="3"/>
      <c r="IME177" s="3"/>
      <c r="IMF177" s="3"/>
      <c r="IMG177" s="3"/>
      <c r="IMH177" s="3"/>
      <c r="IMI177" s="3"/>
      <c r="IMJ177" s="3"/>
      <c r="IMK177" s="3"/>
      <c r="IML177" s="3"/>
      <c r="IMM177" s="3"/>
      <c r="IMN177" s="3"/>
      <c r="IMO177" s="3"/>
      <c r="IMP177" s="3"/>
      <c r="IMQ177" s="3"/>
      <c r="IMR177" s="3"/>
      <c r="IMS177" s="3"/>
      <c r="IMT177" s="3"/>
      <c r="IMU177" s="3"/>
      <c r="IMV177" s="3"/>
      <c r="IMW177" s="3"/>
      <c r="IMX177" s="3"/>
      <c r="IMY177" s="3"/>
      <c r="IMZ177" s="3"/>
      <c r="INA177" s="3"/>
      <c r="INB177" s="3"/>
      <c r="INC177" s="3"/>
      <c r="IND177" s="3"/>
      <c r="INE177" s="3"/>
      <c r="INF177" s="3"/>
      <c r="ING177" s="3"/>
      <c r="INH177" s="3"/>
      <c r="INI177" s="3"/>
      <c r="INJ177" s="3"/>
      <c r="INK177" s="3"/>
      <c r="INL177" s="3"/>
      <c r="INM177" s="3"/>
      <c r="INN177" s="3"/>
      <c r="INO177" s="3"/>
      <c r="INP177" s="3"/>
      <c r="INQ177" s="3"/>
      <c r="INR177" s="3"/>
      <c r="INS177" s="3"/>
      <c r="INT177" s="3"/>
      <c r="INU177" s="3"/>
      <c r="INV177" s="3"/>
      <c r="INW177" s="3"/>
      <c r="INX177" s="3"/>
      <c r="INY177" s="3"/>
      <c r="INZ177" s="3"/>
      <c r="IOA177" s="3"/>
      <c r="IOB177" s="3"/>
      <c r="IOC177" s="3"/>
      <c r="IOD177" s="3"/>
      <c r="IOE177" s="3"/>
      <c r="IOF177" s="3"/>
      <c r="IOG177" s="3"/>
      <c r="IOH177" s="3"/>
      <c r="IOI177" s="3"/>
      <c r="IOJ177" s="3"/>
      <c r="IOK177" s="3"/>
      <c r="IOL177" s="3"/>
      <c r="IOM177" s="3"/>
      <c r="ION177" s="3"/>
      <c r="IOO177" s="3"/>
      <c r="IOP177" s="3"/>
      <c r="IOQ177" s="3"/>
      <c r="IOR177" s="3"/>
      <c r="IOS177" s="3"/>
      <c r="IOT177" s="3"/>
      <c r="IOU177" s="3"/>
      <c r="IOV177" s="3"/>
      <c r="IOW177" s="3"/>
      <c r="IOX177" s="3"/>
      <c r="IOY177" s="3"/>
      <c r="IOZ177" s="3"/>
      <c r="IPA177" s="3"/>
      <c r="IPB177" s="3"/>
      <c r="IPC177" s="3"/>
      <c r="IPD177" s="3"/>
      <c r="IPE177" s="3"/>
      <c r="IPF177" s="3"/>
      <c r="IPG177" s="3"/>
      <c r="IPH177" s="3"/>
      <c r="IPI177" s="3"/>
      <c r="IPJ177" s="3"/>
      <c r="IPK177" s="3"/>
      <c r="IPL177" s="3"/>
      <c r="IPM177" s="3"/>
      <c r="IPN177" s="3"/>
      <c r="IPO177" s="3"/>
      <c r="IPP177" s="3"/>
      <c r="IPQ177" s="3"/>
      <c r="IPR177" s="3"/>
      <c r="IPS177" s="3"/>
      <c r="IPT177" s="3"/>
      <c r="IPU177" s="3"/>
      <c r="IPV177" s="3"/>
      <c r="IPW177" s="3"/>
      <c r="IPX177" s="3"/>
      <c r="IPY177" s="3"/>
      <c r="IPZ177" s="3"/>
      <c r="IQA177" s="3"/>
      <c r="IQB177" s="3"/>
      <c r="IQC177" s="3"/>
      <c r="IQD177" s="3"/>
      <c r="IQE177" s="3"/>
      <c r="IQF177" s="3"/>
      <c r="IQG177" s="3"/>
      <c r="IQH177" s="3"/>
      <c r="IQI177" s="3"/>
      <c r="IQJ177" s="3"/>
      <c r="IQK177" s="3"/>
      <c r="IQL177" s="3"/>
      <c r="IQM177" s="3"/>
      <c r="IQN177" s="3"/>
      <c r="IQO177" s="3"/>
      <c r="IQP177" s="3"/>
      <c r="IQQ177" s="3"/>
      <c r="IQR177" s="3"/>
      <c r="IQS177" s="3"/>
      <c r="IQT177" s="3"/>
      <c r="IQU177" s="3"/>
      <c r="IQV177" s="3"/>
      <c r="IQW177" s="3"/>
      <c r="IQX177" s="3"/>
      <c r="IQY177" s="3"/>
      <c r="IQZ177" s="3"/>
      <c r="IRA177" s="3"/>
      <c r="IRB177" s="3"/>
      <c r="IRC177" s="3"/>
      <c r="IRD177" s="3"/>
      <c r="IRE177" s="3"/>
      <c r="IRF177" s="3"/>
      <c r="IRG177" s="3"/>
      <c r="IRH177" s="3"/>
      <c r="IRI177" s="3"/>
      <c r="IRJ177" s="3"/>
      <c r="IRK177" s="3"/>
      <c r="IRL177" s="3"/>
      <c r="IRM177" s="3"/>
      <c r="IRN177" s="3"/>
      <c r="IRO177" s="3"/>
      <c r="IRP177" s="3"/>
      <c r="IRQ177" s="3"/>
      <c r="IRR177" s="3"/>
      <c r="IRS177" s="3"/>
      <c r="IRT177" s="3"/>
      <c r="IRU177" s="3"/>
      <c r="IRV177" s="3"/>
      <c r="IRW177" s="3"/>
      <c r="IRX177" s="3"/>
      <c r="IRY177" s="3"/>
      <c r="IRZ177" s="3"/>
      <c r="ISA177" s="3"/>
      <c r="ISB177" s="3"/>
      <c r="ISC177" s="3"/>
      <c r="ISD177" s="3"/>
      <c r="ISE177" s="3"/>
      <c r="ISF177" s="3"/>
      <c r="ISG177" s="3"/>
      <c r="ISH177" s="3"/>
      <c r="ISI177" s="3"/>
      <c r="ISJ177" s="3"/>
      <c r="ISK177" s="3"/>
      <c r="ISL177" s="3"/>
      <c r="ISM177" s="3"/>
      <c r="ISN177" s="3"/>
      <c r="ISO177" s="3"/>
      <c r="ISP177" s="3"/>
      <c r="ISQ177" s="3"/>
      <c r="ISR177" s="3"/>
      <c r="ISS177" s="3"/>
      <c r="IST177" s="3"/>
      <c r="ISU177" s="3"/>
      <c r="ISV177" s="3"/>
      <c r="ISW177" s="3"/>
      <c r="ISX177" s="3"/>
      <c r="ISY177" s="3"/>
      <c r="ISZ177" s="3"/>
      <c r="ITA177" s="3"/>
      <c r="ITB177" s="3"/>
      <c r="ITC177" s="3"/>
      <c r="ITD177" s="3"/>
      <c r="ITE177" s="3"/>
      <c r="ITF177" s="3"/>
      <c r="ITG177" s="3"/>
      <c r="ITH177" s="3"/>
      <c r="ITI177" s="3"/>
      <c r="ITJ177" s="3"/>
      <c r="ITK177" s="3"/>
      <c r="ITL177" s="3"/>
      <c r="ITM177" s="3"/>
      <c r="ITN177" s="3"/>
      <c r="ITO177" s="3"/>
      <c r="ITP177" s="3"/>
      <c r="ITQ177" s="3"/>
      <c r="ITR177" s="3"/>
      <c r="ITS177" s="3"/>
      <c r="ITT177" s="3"/>
      <c r="ITU177" s="3"/>
      <c r="ITV177" s="3"/>
      <c r="ITW177" s="3"/>
      <c r="ITX177" s="3"/>
      <c r="ITY177" s="3"/>
      <c r="ITZ177" s="3"/>
      <c r="IUA177" s="3"/>
      <c r="IUB177" s="3"/>
      <c r="IUC177" s="3"/>
      <c r="IUD177" s="3"/>
      <c r="IUE177" s="3"/>
      <c r="IUF177" s="3"/>
      <c r="IUG177" s="3"/>
      <c r="IUH177" s="3"/>
      <c r="IUI177" s="3"/>
      <c r="IUJ177" s="3"/>
      <c r="IUK177" s="3"/>
      <c r="IUL177" s="3"/>
      <c r="IUM177" s="3"/>
      <c r="IUN177" s="3"/>
      <c r="IUO177" s="3"/>
      <c r="IUP177" s="3"/>
      <c r="IUQ177" s="3"/>
      <c r="IUR177" s="3"/>
      <c r="IUS177" s="3"/>
      <c r="IUT177" s="3"/>
      <c r="IUU177" s="3"/>
      <c r="IUV177" s="3"/>
      <c r="IUW177" s="3"/>
      <c r="IUX177" s="3"/>
      <c r="IUY177" s="3"/>
      <c r="IUZ177" s="3"/>
      <c r="IVA177" s="3"/>
      <c r="IVB177" s="3"/>
      <c r="IVC177" s="3"/>
      <c r="IVD177" s="3"/>
      <c r="IVE177" s="3"/>
      <c r="IVF177" s="3"/>
      <c r="IVG177" s="3"/>
      <c r="IVH177" s="3"/>
      <c r="IVI177" s="3"/>
      <c r="IVJ177" s="3"/>
      <c r="IVK177" s="3"/>
      <c r="IVL177" s="3"/>
      <c r="IVM177" s="3"/>
      <c r="IVN177" s="3"/>
      <c r="IVO177" s="3"/>
      <c r="IVP177" s="3"/>
      <c r="IVQ177" s="3"/>
      <c r="IVR177" s="3"/>
      <c r="IVS177" s="3"/>
      <c r="IVT177" s="3"/>
      <c r="IVU177" s="3"/>
      <c r="IVV177" s="3"/>
      <c r="IVW177" s="3"/>
      <c r="IVX177" s="3"/>
      <c r="IVY177" s="3"/>
      <c r="IVZ177" s="3"/>
      <c r="IWA177" s="3"/>
      <c r="IWB177" s="3"/>
      <c r="IWC177" s="3"/>
      <c r="IWD177" s="3"/>
      <c r="IWE177" s="3"/>
      <c r="IWF177" s="3"/>
      <c r="IWG177" s="3"/>
      <c r="IWH177" s="3"/>
      <c r="IWI177" s="3"/>
      <c r="IWJ177" s="3"/>
      <c r="IWK177" s="3"/>
      <c r="IWL177" s="3"/>
      <c r="IWM177" s="3"/>
      <c r="IWN177" s="3"/>
      <c r="IWO177" s="3"/>
      <c r="IWP177" s="3"/>
      <c r="IWQ177" s="3"/>
      <c r="IWR177" s="3"/>
      <c r="IWS177" s="3"/>
      <c r="IWT177" s="3"/>
      <c r="IWU177" s="3"/>
      <c r="IWV177" s="3"/>
      <c r="IWW177" s="3"/>
      <c r="IWX177" s="3"/>
      <c r="IWY177" s="3"/>
      <c r="IWZ177" s="3"/>
      <c r="IXA177" s="3"/>
      <c r="IXB177" s="3"/>
      <c r="IXC177" s="3"/>
      <c r="IXD177" s="3"/>
      <c r="IXE177" s="3"/>
      <c r="IXF177" s="3"/>
      <c r="IXG177" s="3"/>
      <c r="IXH177" s="3"/>
      <c r="IXI177" s="3"/>
      <c r="IXJ177" s="3"/>
      <c r="IXK177" s="3"/>
      <c r="IXL177" s="3"/>
      <c r="IXM177" s="3"/>
      <c r="IXN177" s="3"/>
      <c r="IXO177" s="3"/>
      <c r="IXP177" s="3"/>
      <c r="IXQ177" s="3"/>
      <c r="IXR177" s="3"/>
      <c r="IXS177" s="3"/>
      <c r="IXT177" s="3"/>
      <c r="IXU177" s="3"/>
      <c r="IXV177" s="3"/>
      <c r="IXW177" s="3"/>
      <c r="IXX177" s="3"/>
      <c r="IXY177" s="3"/>
      <c r="IXZ177" s="3"/>
      <c r="IYA177" s="3"/>
      <c r="IYB177" s="3"/>
      <c r="IYC177" s="3"/>
      <c r="IYD177" s="3"/>
      <c r="IYE177" s="3"/>
      <c r="IYF177" s="3"/>
      <c r="IYG177" s="3"/>
      <c r="IYH177" s="3"/>
      <c r="IYI177" s="3"/>
      <c r="IYJ177" s="3"/>
      <c r="IYK177" s="3"/>
      <c r="IYL177" s="3"/>
      <c r="IYM177" s="3"/>
      <c r="IYN177" s="3"/>
      <c r="IYO177" s="3"/>
      <c r="IYP177" s="3"/>
      <c r="IYQ177" s="3"/>
      <c r="IYR177" s="3"/>
      <c r="IYS177" s="3"/>
      <c r="IYT177" s="3"/>
      <c r="IYU177" s="3"/>
      <c r="IYV177" s="3"/>
      <c r="IYW177" s="3"/>
      <c r="IYX177" s="3"/>
      <c r="IYY177" s="3"/>
      <c r="IYZ177" s="3"/>
      <c r="IZA177" s="3"/>
      <c r="IZB177" s="3"/>
      <c r="IZC177" s="3"/>
      <c r="IZD177" s="3"/>
      <c r="IZE177" s="3"/>
      <c r="IZF177" s="3"/>
      <c r="IZG177" s="3"/>
      <c r="IZH177" s="3"/>
      <c r="IZI177" s="3"/>
      <c r="IZJ177" s="3"/>
      <c r="IZK177" s="3"/>
      <c r="IZL177" s="3"/>
      <c r="IZM177" s="3"/>
      <c r="IZN177" s="3"/>
      <c r="IZO177" s="3"/>
      <c r="IZP177" s="3"/>
      <c r="IZQ177" s="3"/>
      <c r="IZR177" s="3"/>
      <c r="IZS177" s="3"/>
      <c r="IZT177" s="3"/>
      <c r="IZU177" s="3"/>
      <c r="IZV177" s="3"/>
      <c r="IZW177" s="3"/>
      <c r="IZX177" s="3"/>
      <c r="IZY177" s="3"/>
      <c r="IZZ177" s="3"/>
      <c r="JAA177" s="3"/>
      <c r="JAB177" s="3"/>
      <c r="JAC177" s="3"/>
      <c r="JAD177" s="3"/>
      <c r="JAE177" s="3"/>
      <c r="JAF177" s="3"/>
      <c r="JAG177" s="3"/>
      <c r="JAH177" s="3"/>
      <c r="JAI177" s="3"/>
      <c r="JAJ177" s="3"/>
      <c r="JAK177" s="3"/>
      <c r="JAL177" s="3"/>
      <c r="JAM177" s="3"/>
      <c r="JAN177" s="3"/>
      <c r="JAO177" s="3"/>
      <c r="JAP177" s="3"/>
      <c r="JAQ177" s="3"/>
      <c r="JAR177" s="3"/>
      <c r="JAS177" s="3"/>
      <c r="JAT177" s="3"/>
      <c r="JAU177" s="3"/>
      <c r="JAV177" s="3"/>
      <c r="JAW177" s="3"/>
      <c r="JAX177" s="3"/>
      <c r="JAY177" s="3"/>
      <c r="JAZ177" s="3"/>
      <c r="JBA177" s="3"/>
      <c r="JBB177" s="3"/>
      <c r="JBC177" s="3"/>
      <c r="JBD177" s="3"/>
      <c r="JBE177" s="3"/>
      <c r="JBF177" s="3"/>
      <c r="JBG177" s="3"/>
      <c r="JBH177" s="3"/>
      <c r="JBI177" s="3"/>
      <c r="JBJ177" s="3"/>
      <c r="JBK177" s="3"/>
      <c r="JBL177" s="3"/>
      <c r="JBM177" s="3"/>
      <c r="JBN177" s="3"/>
      <c r="JBO177" s="3"/>
      <c r="JBP177" s="3"/>
      <c r="JBQ177" s="3"/>
      <c r="JBR177" s="3"/>
      <c r="JBS177" s="3"/>
      <c r="JBT177" s="3"/>
      <c r="JBU177" s="3"/>
      <c r="JBV177" s="3"/>
      <c r="JBW177" s="3"/>
      <c r="JBX177" s="3"/>
      <c r="JBY177" s="3"/>
      <c r="JBZ177" s="3"/>
      <c r="JCA177" s="3"/>
      <c r="JCB177" s="3"/>
      <c r="JCC177" s="3"/>
      <c r="JCD177" s="3"/>
      <c r="JCE177" s="3"/>
      <c r="JCF177" s="3"/>
      <c r="JCG177" s="3"/>
      <c r="JCH177" s="3"/>
      <c r="JCI177" s="3"/>
      <c r="JCJ177" s="3"/>
      <c r="JCK177" s="3"/>
      <c r="JCL177" s="3"/>
      <c r="JCM177" s="3"/>
      <c r="JCN177" s="3"/>
      <c r="JCO177" s="3"/>
      <c r="JCP177" s="3"/>
      <c r="JCQ177" s="3"/>
      <c r="JCR177" s="3"/>
      <c r="JCS177" s="3"/>
      <c r="JCT177" s="3"/>
      <c r="JCU177" s="3"/>
      <c r="JCV177" s="3"/>
      <c r="JCW177" s="3"/>
      <c r="JCX177" s="3"/>
      <c r="JCY177" s="3"/>
      <c r="JCZ177" s="3"/>
      <c r="JDA177" s="3"/>
      <c r="JDB177" s="3"/>
      <c r="JDC177" s="3"/>
      <c r="JDD177" s="3"/>
      <c r="JDE177" s="3"/>
      <c r="JDF177" s="3"/>
      <c r="JDG177" s="3"/>
      <c r="JDH177" s="3"/>
      <c r="JDI177" s="3"/>
      <c r="JDJ177" s="3"/>
      <c r="JDK177" s="3"/>
      <c r="JDL177" s="3"/>
      <c r="JDM177" s="3"/>
      <c r="JDN177" s="3"/>
      <c r="JDO177" s="3"/>
      <c r="JDP177" s="3"/>
      <c r="JDQ177" s="3"/>
      <c r="JDR177" s="3"/>
      <c r="JDS177" s="3"/>
      <c r="JDT177" s="3"/>
      <c r="JDU177" s="3"/>
      <c r="JDV177" s="3"/>
      <c r="JDW177" s="3"/>
      <c r="JDX177" s="3"/>
      <c r="JDY177" s="3"/>
      <c r="JDZ177" s="3"/>
      <c r="JEA177" s="3"/>
      <c r="JEB177" s="3"/>
      <c r="JEC177" s="3"/>
      <c r="JED177" s="3"/>
      <c r="JEE177" s="3"/>
      <c r="JEF177" s="3"/>
      <c r="JEG177" s="3"/>
      <c r="JEH177" s="3"/>
      <c r="JEI177" s="3"/>
      <c r="JEJ177" s="3"/>
      <c r="JEK177" s="3"/>
      <c r="JEL177" s="3"/>
      <c r="JEM177" s="3"/>
      <c r="JEN177" s="3"/>
      <c r="JEO177" s="3"/>
      <c r="JEP177" s="3"/>
      <c r="JEQ177" s="3"/>
      <c r="JER177" s="3"/>
      <c r="JES177" s="3"/>
      <c r="JET177" s="3"/>
      <c r="JEU177" s="3"/>
      <c r="JEV177" s="3"/>
      <c r="JEW177" s="3"/>
      <c r="JEX177" s="3"/>
      <c r="JEY177" s="3"/>
      <c r="JEZ177" s="3"/>
      <c r="JFA177" s="3"/>
      <c r="JFB177" s="3"/>
      <c r="JFC177" s="3"/>
      <c r="JFD177" s="3"/>
      <c r="JFE177" s="3"/>
      <c r="JFF177" s="3"/>
      <c r="JFG177" s="3"/>
      <c r="JFH177" s="3"/>
      <c r="JFI177" s="3"/>
      <c r="JFJ177" s="3"/>
      <c r="JFK177" s="3"/>
      <c r="JFL177" s="3"/>
      <c r="JFM177" s="3"/>
      <c r="JFN177" s="3"/>
      <c r="JFO177" s="3"/>
      <c r="JFP177" s="3"/>
      <c r="JFQ177" s="3"/>
      <c r="JFR177" s="3"/>
      <c r="JFS177" s="3"/>
      <c r="JFT177" s="3"/>
      <c r="JFU177" s="3"/>
      <c r="JFV177" s="3"/>
      <c r="JFW177" s="3"/>
      <c r="JFX177" s="3"/>
      <c r="JFY177" s="3"/>
      <c r="JFZ177" s="3"/>
      <c r="JGA177" s="3"/>
      <c r="JGB177" s="3"/>
      <c r="JGC177" s="3"/>
      <c r="JGD177" s="3"/>
      <c r="JGE177" s="3"/>
      <c r="JGF177" s="3"/>
      <c r="JGG177" s="3"/>
      <c r="JGH177" s="3"/>
      <c r="JGI177" s="3"/>
      <c r="JGJ177" s="3"/>
      <c r="JGK177" s="3"/>
      <c r="JGL177" s="3"/>
      <c r="JGM177" s="3"/>
      <c r="JGN177" s="3"/>
      <c r="JGO177" s="3"/>
      <c r="JGP177" s="3"/>
      <c r="JGQ177" s="3"/>
      <c r="JGR177" s="3"/>
      <c r="JGS177" s="3"/>
      <c r="JGT177" s="3"/>
      <c r="JGU177" s="3"/>
      <c r="JGV177" s="3"/>
      <c r="JGW177" s="3"/>
      <c r="JGX177" s="3"/>
      <c r="JGY177" s="3"/>
      <c r="JGZ177" s="3"/>
      <c r="JHA177" s="3"/>
      <c r="JHB177" s="3"/>
      <c r="JHC177" s="3"/>
      <c r="JHD177" s="3"/>
      <c r="JHE177" s="3"/>
      <c r="JHF177" s="3"/>
      <c r="JHG177" s="3"/>
      <c r="JHH177" s="3"/>
      <c r="JHI177" s="3"/>
      <c r="JHJ177" s="3"/>
      <c r="JHK177" s="3"/>
      <c r="JHL177" s="3"/>
      <c r="JHM177" s="3"/>
      <c r="JHN177" s="3"/>
      <c r="JHO177" s="3"/>
      <c r="JHP177" s="3"/>
      <c r="JHQ177" s="3"/>
      <c r="JHR177" s="3"/>
      <c r="JHS177" s="3"/>
      <c r="JHT177" s="3"/>
      <c r="JHU177" s="3"/>
      <c r="JHV177" s="3"/>
      <c r="JHW177" s="3"/>
      <c r="JHX177" s="3"/>
      <c r="JHY177" s="3"/>
      <c r="JHZ177" s="3"/>
      <c r="JIA177" s="3"/>
      <c r="JIB177" s="3"/>
      <c r="JIC177" s="3"/>
      <c r="JID177" s="3"/>
      <c r="JIE177" s="3"/>
      <c r="JIF177" s="3"/>
      <c r="JIG177" s="3"/>
      <c r="JIH177" s="3"/>
      <c r="JII177" s="3"/>
      <c r="JIJ177" s="3"/>
      <c r="JIK177" s="3"/>
      <c r="JIL177" s="3"/>
      <c r="JIM177" s="3"/>
      <c r="JIN177" s="3"/>
      <c r="JIO177" s="3"/>
      <c r="JIP177" s="3"/>
      <c r="JIQ177" s="3"/>
      <c r="JIR177" s="3"/>
      <c r="JIS177" s="3"/>
      <c r="JIT177" s="3"/>
      <c r="JIU177" s="3"/>
      <c r="JIV177" s="3"/>
      <c r="JIW177" s="3"/>
      <c r="JIX177" s="3"/>
      <c r="JIY177" s="3"/>
      <c r="JIZ177" s="3"/>
      <c r="JJA177" s="3"/>
      <c r="JJB177" s="3"/>
      <c r="JJC177" s="3"/>
      <c r="JJD177" s="3"/>
      <c r="JJE177" s="3"/>
      <c r="JJF177" s="3"/>
      <c r="JJG177" s="3"/>
      <c r="JJH177" s="3"/>
      <c r="JJI177" s="3"/>
      <c r="JJJ177" s="3"/>
      <c r="JJK177" s="3"/>
      <c r="JJL177" s="3"/>
      <c r="JJM177" s="3"/>
      <c r="JJN177" s="3"/>
      <c r="JJO177" s="3"/>
      <c r="JJP177" s="3"/>
      <c r="JJQ177" s="3"/>
      <c r="JJR177" s="3"/>
      <c r="JJS177" s="3"/>
      <c r="JJT177" s="3"/>
      <c r="JJU177" s="3"/>
      <c r="JJV177" s="3"/>
      <c r="JJW177" s="3"/>
      <c r="JJX177" s="3"/>
      <c r="JJY177" s="3"/>
      <c r="JJZ177" s="3"/>
      <c r="JKA177" s="3"/>
      <c r="JKB177" s="3"/>
      <c r="JKC177" s="3"/>
      <c r="JKD177" s="3"/>
      <c r="JKE177" s="3"/>
      <c r="JKF177" s="3"/>
      <c r="JKG177" s="3"/>
      <c r="JKH177" s="3"/>
      <c r="JKI177" s="3"/>
      <c r="JKJ177" s="3"/>
      <c r="JKK177" s="3"/>
      <c r="JKL177" s="3"/>
      <c r="JKM177" s="3"/>
      <c r="JKN177" s="3"/>
      <c r="JKO177" s="3"/>
      <c r="JKP177" s="3"/>
      <c r="JKQ177" s="3"/>
      <c r="JKR177" s="3"/>
      <c r="JKS177" s="3"/>
      <c r="JKT177" s="3"/>
      <c r="JKU177" s="3"/>
      <c r="JKV177" s="3"/>
      <c r="JKW177" s="3"/>
      <c r="JKX177" s="3"/>
      <c r="JKY177" s="3"/>
      <c r="JKZ177" s="3"/>
      <c r="JLA177" s="3"/>
      <c r="JLB177" s="3"/>
      <c r="JLC177" s="3"/>
      <c r="JLD177" s="3"/>
      <c r="JLE177" s="3"/>
      <c r="JLF177" s="3"/>
      <c r="JLG177" s="3"/>
      <c r="JLH177" s="3"/>
      <c r="JLI177" s="3"/>
      <c r="JLJ177" s="3"/>
      <c r="JLK177" s="3"/>
      <c r="JLL177" s="3"/>
      <c r="JLM177" s="3"/>
      <c r="JLN177" s="3"/>
      <c r="JLO177" s="3"/>
      <c r="JLP177" s="3"/>
      <c r="JLQ177" s="3"/>
      <c r="JLR177" s="3"/>
      <c r="JLS177" s="3"/>
      <c r="JLT177" s="3"/>
      <c r="JLU177" s="3"/>
      <c r="JLV177" s="3"/>
      <c r="JLW177" s="3"/>
      <c r="JLX177" s="3"/>
      <c r="JLY177" s="3"/>
      <c r="JLZ177" s="3"/>
      <c r="JMA177" s="3"/>
      <c r="JMB177" s="3"/>
      <c r="JMC177" s="3"/>
      <c r="JMD177" s="3"/>
      <c r="JME177" s="3"/>
      <c r="JMF177" s="3"/>
      <c r="JMG177" s="3"/>
      <c r="JMH177" s="3"/>
      <c r="JMI177" s="3"/>
      <c r="JMJ177" s="3"/>
      <c r="JMK177" s="3"/>
      <c r="JML177" s="3"/>
      <c r="JMM177" s="3"/>
      <c r="JMN177" s="3"/>
      <c r="JMO177" s="3"/>
      <c r="JMP177" s="3"/>
      <c r="JMQ177" s="3"/>
      <c r="JMR177" s="3"/>
      <c r="JMS177" s="3"/>
      <c r="JMT177" s="3"/>
      <c r="JMU177" s="3"/>
      <c r="JMV177" s="3"/>
      <c r="JMW177" s="3"/>
      <c r="JMX177" s="3"/>
      <c r="JMY177" s="3"/>
      <c r="JMZ177" s="3"/>
      <c r="JNA177" s="3"/>
      <c r="JNB177" s="3"/>
      <c r="JNC177" s="3"/>
      <c r="JND177" s="3"/>
      <c r="JNE177" s="3"/>
      <c r="JNF177" s="3"/>
      <c r="JNG177" s="3"/>
      <c r="JNH177" s="3"/>
      <c r="JNI177" s="3"/>
      <c r="JNJ177" s="3"/>
      <c r="JNK177" s="3"/>
      <c r="JNL177" s="3"/>
      <c r="JNM177" s="3"/>
      <c r="JNN177" s="3"/>
      <c r="JNO177" s="3"/>
      <c r="JNP177" s="3"/>
      <c r="JNQ177" s="3"/>
      <c r="JNR177" s="3"/>
      <c r="JNS177" s="3"/>
      <c r="JNT177" s="3"/>
      <c r="JNU177" s="3"/>
      <c r="JNV177" s="3"/>
      <c r="JNW177" s="3"/>
      <c r="JNX177" s="3"/>
      <c r="JNY177" s="3"/>
      <c r="JNZ177" s="3"/>
      <c r="JOA177" s="3"/>
      <c r="JOB177" s="3"/>
      <c r="JOC177" s="3"/>
      <c r="JOD177" s="3"/>
      <c r="JOE177" s="3"/>
      <c r="JOF177" s="3"/>
      <c r="JOG177" s="3"/>
      <c r="JOH177" s="3"/>
      <c r="JOI177" s="3"/>
      <c r="JOJ177" s="3"/>
      <c r="JOK177" s="3"/>
      <c r="JOL177" s="3"/>
      <c r="JOM177" s="3"/>
      <c r="JON177" s="3"/>
      <c r="JOO177" s="3"/>
      <c r="JOP177" s="3"/>
      <c r="JOQ177" s="3"/>
      <c r="JOR177" s="3"/>
      <c r="JOS177" s="3"/>
      <c r="JOT177" s="3"/>
      <c r="JOU177" s="3"/>
      <c r="JOV177" s="3"/>
      <c r="JOW177" s="3"/>
      <c r="JOX177" s="3"/>
      <c r="JOY177" s="3"/>
      <c r="JOZ177" s="3"/>
      <c r="JPA177" s="3"/>
      <c r="JPB177" s="3"/>
      <c r="JPC177" s="3"/>
      <c r="JPD177" s="3"/>
      <c r="JPE177" s="3"/>
      <c r="JPF177" s="3"/>
      <c r="JPG177" s="3"/>
      <c r="JPH177" s="3"/>
      <c r="JPI177" s="3"/>
      <c r="JPJ177" s="3"/>
      <c r="JPK177" s="3"/>
      <c r="JPL177" s="3"/>
      <c r="JPM177" s="3"/>
      <c r="JPN177" s="3"/>
      <c r="JPO177" s="3"/>
      <c r="JPP177" s="3"/>
      <c r="JPQ177" s="3"/>
      <c r="JPR177" s="3"/>
      <c r="JPS177" s="3"/>
      <c r="JPT177" s="3"/>
      <c r="JPU177" s="3"/>
      <c r="JPV177" s="3"/>
      <c r="JPW177" s="3"/>
      <c r="JPX177" s="3"/>
      <c r="JPY177" s="3"/>
      <c r="JPZ177" s="3"/>
      <c r="JQA177" s="3"/>
      <c r="JQB177" s="3"/>
      <c r="JQC177" s="3"/>
      <c r="JQD177" s="3"/>
      <c r="JQE177" s="3"/>
      <c r="JQF177" s="3"/>
      <c r="JQG177" s="3"/>
      <c r="JQH177" s="3"/>
      <c r="JQI177" s="3"/>
      <c r="JQJ177" s="3"/>
      <c r="JQK177" s="3"/>
      <c r="JQL177" s="3"/>
      <c r="JQM177" s="3"/>
      <c r="JQN177" s="3"/>
      <c r="JQO177" s="3"/>
      <c r="JQP177" s="3"/>
      <c r="JQQ177" s="3"/>
      <c r="JQR177" s="3"/>
      <c r="JQS177" s="3"/>
      <c r="JQT177" s="3"/>
      <c r="JQU177" s="3"/>
      <c r="JQV177" s="3"/>
      <c r="JQW177" s="3"/>
      <c r="JQX177" s="3"/>
      <c r="JQY177" s="3"/>
      <c r="JQZ177" s="3"/>
      <c r="JRA177" s="3"/>
      <c r="JRB177" s="3"/>
      <c r="JRC177" s="3"/>
      <c r="JRD177" s="3"/>
      <c r="JRE177" s="3"/>
      <c r="JRF177" s="3"/>
      <c r="JRG177" s="3"/>
      <c r="JRH177" s="3"/>
      <c r="JRI177" s="3"/>
      <c r="JRJ177" s="3"/>
      <c r="JRK177" s="3"/>
      <c r="JRL177" s="3"/>
      <c r="JRM177" s="3"/>
      <c r="JRN177" s="3"/>
      <c r="JRO177" s="3"/>
      <c r="JRP177" s="3"/>
      <c r="JRQ177" s="3"/>
      <c r="JRR177" s="3"/>
      <c r="JRS177" s="3"/>
      <c r="JRT177" s="3"/>
      <c r="JRU177" s="3"/>
      <c r="JRV177" s="3"/>
      <c r="JRW177" s="3"/>
      <c r="JRX177" s="3"/>
      <c r="JRY177" s="3"/>
      <c r="JRZ177" s="3"/>
      <c r="JSA177" s="3"/>
      <c r="JSB177" s="3"/>
      <c r="JSC177" s="3"/>
      <c r="JSD177" s="3"/>
      <c r="JSE177" s="3"/>
      <c r="JSF177" s="3"/>
      <c r="JSG177" s="3"/>
      <c r="JSH177" s="3"/>
      <c r="JSI177" s="3"/>
      <c r="JSJ177" s="3"/>
      <c r="JSK177" s="3"/>
      <c r="JSL177" s="3"/>
      <c r="JSM177" s="3"/>
      <c r="JSN177" s="3"/>
      <c r="JSO177" s="3"/>
      <c r="JSP177" s="3"/>
      <c r="JSQ177" s="3"/>
      <c r="JSR177" s="3"/>
      <c r="JSS177" s="3"/>
      <c r="JST177" s="3"/>
      <c r="JSU177" s="3"/>
      <c r="JSV177" s="3"/>
      <c r="JSW177" s="3"/>
      <c r="JSX177" s="3"/>
      <c r="JSY177" s="3"/>
      <c r="JSZ177" s="3"/>
      <c r="JTA177" s="3"/>
      <c r="JTB177" s="3"/>
      <c r="JTC177" s="3"/>
      <c r="JTD177" s="3"/>
      <c r="JTE177" s="3"/>
      <c r="JTF177" s="3"/>
      <c r="JTG177" s="3"/>
      <c r="JTH177" s="3"/>
      <c r="JTI177" s="3"/>
      <c r="JTJ177" s="3"/>
      <c r="JTK177" s="3"/>
      <c r="JTL177" s="3"/>
      <c r="JTM177" s="3"/>
      <c r="JTN177" s="3"/>
      <c r="JTO177" s="3"/>
      <c r="JTP177" s="3"/>
      <c r="JTQ177" s="3"/>
      <c r="JTR177" s="3"/>
      <c r="JTS177" s="3"/>
      <c r="JTT177" s="3"/>
      <c r="JTU177" s="3"/>
      <c r="JTV177" s="3"/>
      <c r="JTW177" s="3"/>
      <c r="JTX177" s="3"/>
      <c r="JTY177" s="3"/>
      <c r="JTZ177" s="3"/>
      <c r="JUA177" s="3"/>
      <c r="JUB177" s="3"/>
      <c r="JUC177" s="3"/>
      <c r="JUD177" s="3"/>
      <c r="JUE177" s="3"/>
      <c r="JUF177" s="3"/>
      <c r="JUG177" s="3"/>
      <c r="JUH177" s="3"/>
      <c r="JUI177" s="3"/>
      <c r="JUJ177" s="3"/>
      <c r="JUK177" s="3"/>
      <c r="JUL177" s="3"/>
      <c r="JUM177" s="3"/>
      <c r="JUN177" s="3"/>
      <c r="JUO177" s="3"/>
      <c r="JUP177" s="3"/>
      <c r="JUQ177" s="3"/>
      <c r="JUR177" s="3"/>
      <c r="JUS177" s="3"/>
      <c r="JUT177" s="3"/>
      <c r="JUU177" s="3"/>
      <c r="JUV177" s="3"/>
      <c r="JUW177" s="3"/>
      <c r="JUX177" s="3"/>
      <c r="JUY177" s="3"/>
      <c r="JUZ177" s="3"/>
      <c r="JVA177" s="3"/>
      <c r="JVB177" s="3"/>
      <c r="JVC177" s="3"/>
      <c r="JVD177" s="3"/>
      <c r="JVE177" s="3"/>
      <c r="JVF177" s="3"/>
      <c r="JVG177" s="3"/>
      <c r="JVH177" s="3"/>
      <c r="JVI177" s="3"/>
      <c r="JVJ177" s="3"/>
      <c r="JVK177" s="3"/>
      <c r="JVL177" s="3"/>
      <c r="JVM177" s="3"/>
      <c r="JVN177" s="3"/>
      <c r="JVO177" s="3"/>
      <c r="JVP177" s="3"/>
      <c r="JVQ177" s="3"/>
      <c r="JVR177" s="3"/>
      <c r="JVS177" s="3"/>
      <c r="JVT177" s="3"/>
      <c r="JVU177" s="3"/>
      <c r="JVV177" s="3"/>
      <c r="JVW177" s="3"/>
      <c r="JVX177" s="3"/>
      <c r="JVY177" s="3"/>
      <c r="JVZ177" s="3"/>
      <c r="JWA177" s="3"/>
      <c r="JWB177" s="3"/>
      <c r="JWC177" s="3"/>
      <c r="JWD177" s="3"/>
      <c r="JWE177" s="3"/>
      <c r="JWF177" s="3"/>
      <c r="JWG177" s="3"/>
      <c r="JWH177" s="3"/>
      <c r="JWI177" s="3"/>
      <c r="JWJ177" s="3"/>
      <c r="JWK177" s="3"/>
      <c r="JWL177" s="3"/>
      <c r="JWM177" s="3"/>
      <c r="JWN177" s="3"/>
      <c r="JWO177" s="3"/>
      <c r="JWP177" s="3"/>
      <c r="JWQ177" s="3"/>
      <c r="JWR177" s="3"/>
      <c r="JWS177" s="3"/>
      <c r="JWT177" s="3"/>
      <c r="JWU177" s="3"/>
      <c r="JWV177" s="3"/>
      <c r="JWW177" s="3"/>
      <c r="JWX177" s="3"/>
      <c r="JWY177" s="3"/>
      <c r="JWZ177" s="3"/>
      <c r="JXA177" s="3"/>
      <c r="JXB177" s="3"/>
      <c r="JXC177" s="3"/>
      <c r="JXD177" s="3"/>
      <c r="JXE177" s="3"/>
      <c r="JXF177" s="3"/>
      <c r="JXG177" s="3"/>
      <c r="JXH177" s="3"/>
      <c r="JXI177" s="3"/>
      <c r="JXJ177" s="3"/>
      <c r="JXK177" s="3"/>
      <c r="JXL177" s="3"/>
      <c r="JXM177" s="3"/>
      <c r="JXN177" s="3"/>
      <c r="JXO177" s="3"/>
      <c r="JXP177" s="3"/>
      <c r="JXQ177" s="3"/>
      <c r="JXR177" s="3"/>
      <c r="JXS177" s="3"/>
      <c r="JXT177" s="3"/>
      <c r="JXU177" s="3"/>
      <c r="JXV177" s="3"/>
      <c r="JXW177" s="3"/>
      <c r="JXX177" s="3"/>
      <c r="JXY177" s="3"/>
      <c r="JXZ177" s="3"/>
      <c r="JYA177" s="3"/>
      <c r="JYB177" s="3"/>
      <c r="JYC177" s="3"/>
      <c r="JYD177" s="3"/>
      <c r="JYE177" s="3"/>
      <c r="JYF177" s="3"/>
      <c r="JYG177" s="3"/>
      <c r="JYH177" s="3"/>
      <c r="JYI177" s="3"/>
      <c r="JYJ177" s="3"/>
      <c r="JYK177" s="3"/>
      <c r="JYL177" s="3"/>
      <c r="JYM177" s="3"/>
      <c r="JYN177" s="3"/>
      <c r="JYO177" s="3"/>
      <c r="JYP177" s="3"/>
      <c r="JYQ177" s="3"/>
      <c r="JYR177" s="3"/>
      <c r="JYS177" s="3"/>
      <c r="JYT177" s="3"/>
      <c r="JYU177" s="3"/>
      <c r="JYV177" s="3"/>
      <c r="JYW177" s="3"/>
      <c r="JYX177" s="3"/>
      <c r="JYY177" s="3"/>
      <c r="JYZ177" s="3"/>
      <c r="JZA177" s="3"/>
      <c r="JZB177" s="3"/>
      <c r="JZC177" s="3"/>
      <c r="JZD177" s="3"/>
      <c r="JZE177" s="3"/>
      <c r="JZF177" s="3"/>
      <c r="JZG177" s="3"/>
      <c r="JZH177" s="3"/>
      <c r="JZI177" s="3"/>
      <c r="JZJ177" s="3"/>
      <c r="JZK177" s="3"/>
      <c r="JZL177" s="3"/>
      <c r="JZM177" s="3"/>
      <c r="JZN177" s="3"/>
      <c r="JZO177" s="3"/>
      <c r="JZP177" s="3"/>
      <c r="JZQ177" s="3"/>
      <c r="JZR177" s="3"/>
      <c r="JZS177" s="3"/>
      <c r="JZT177" s="3"/>
      <c r="JZU177" s="3"/>
      <c r="JZV177" s="3"/>
      <c r="JZW177" s="3"/>
      <c r="JZX177" s="3"/>
      <c r="JZY177" s="3"/>
      <c r="JZZ177" s="3"/>
      <c r="KAA177" s="3"/>
      <c r="KAB177" s="3"/>
      <c r="KAC177" s="3"/>
      <c r="KAD177" s="3"/>
      <c r="KAE177" s="3"/>
      <c r="KAF177" s="3"/>
      <c r="KAG177" s="3"/>
      <c r="KAH177" s="3"/>
      <c r="KAI177" s="3"/>
      <c r="KAJ177" s="3"/>
      <c r="KAK177" s="3"/>
      <c r="KAL177" s="3"/>
      <c r="KAM177" s="3"/>
      <c r="KAN177" s="3"/>
      <c r="KAO177" s="3"/>
      <c r="KAP177" s="3"/>
      <c r="KAQ177" s="3"/>
      <c r="KAR177" s="3"/>
      <c r="KAS177" s="3"/>
      <c r="KAT177" s="3"/>
      <c r="KAU177" s="3"/>
      <c r="KAV177" s="3"/>
      <c r="KAW177" s="3"/>
      <c r="KAX177" s="3"/>
      <c r="KAY177" s="3"/>
      <c r="KAZ177" s="3"/>
      <c r="KBA177" s="3"/>
      <c r="KBB177" s="3"/>
      <c r="KBC177" s="3"/>
      <c r="KBD177" s="3"/>
      <c r="KBE177" s="3"/>
      <c r="KBF177" s="3"/>
      <c r="KBG177" s="3"/>
      <c r="KBH177" s="3"/>
      <c r="KBI177" s="3"/>
      <c r="KBJ177" s="3"/>
      <c r="KBK177" s="3"/>
      <c r="KBL177" s="3"/>
      <c r="KBM177" s="3"/>
      <c r="KBN177" s="3"/>
      <c r="KBO177" s="3"/>
      <c r="KBP177" s="3"/>
      <c r="KBQ177" s="3"/>
      <c r="KBR177" s="3"/>
      <c r="KBS177" s="3"/>
      <c r="KBT177" s="3"/>
      <c r="KBU177" s="3"/>
      <c r="KBV177" s="3"/>
      <c r="KBW177" s="3"/>
      <c r="KBX177" s="3"/>
      <c r="KBY177" s="3"/>
      <c r="KBZ177" s="3"/>
      <c r="KCA177" s="3"/>
      <c r="KCB177" s="3"/>
      <c r="KCC177" s="3"/>
      <c r="KCD177" s="3"/>
      <c r="KCE177" s="3"/>
      <c r="KCF177" s="3"/>
      <c r="KCG177" s="3"/>
      <c r="KCH177" s="3"/>
      <c r="KCI177" s="3"/>
      <c r="KCJ177" s="3"/>
      <c r="KCK177" s="3"/>
      <c r="KCL177" s="3"/>
      <c r="KCM177" s="3"/>
      <c r="KCN177" s="3"/>
      <c r="KCO177" s="3"/>
      <c r="KCP177" s="3"/>
      <c r="KCQ177" s="3"/>
      <c r="KCR177" s="3"/>
      <c r="KCS177" s="3"/>
      <c r="KCT177" s="3"/>
      <c r="KCU177" s="3"/>
      <c r="KCV177" s="3"/>
      <c r="KCW177" s="3"/>
      <c r="KCX177" s="3"/>
      <c r="KCY177" s="3"/>
      <c r="KCZ177" s="3"/>
      <c r="KDA177" s="3"/>
      <c r="KDB177" s="3"/>
      <c r="KDC177" s="3"/>
      <c r="KDD177" s="3"/>
      <c r="KDE177" s="3"/>
      <c r="KDF177" s="3"/>
      <c r="KDG177" s="3"/>
      <c r="KDH177" s="3"/>
      <c r="KDI177" s="3"/>
      <c r="KDJ177" s="3"/>
      <c r="KDK177" s="3"/>
      <c r="KDL177" s="3"/>
      <c r="KDM177" s="3"/>
      <c r="KDN177" s="3"/>
      <c r="KDO177" s="3"/>
      <c r="KDP177" s="3"/>
      <c r="KDQ177" s="3"/>
      <c r="KDR177" s="3"/>
      <c r="KDS177" s="3"/>
      <c r="KDT177" s="3"/>
      <c r="KDU177" s="3"/>
      <c r="KDV177" s="3"/>
      <c r="KDW177" s="3"/>
      <c r="KDX177" s="3"/>
      <c r="KDY177" s="3"/>
      <c r="KDZ177" s="3"/>
      <c r="KEA177" s="3"/>
      <c r="KEB177" s="3"/>
      <c r="KEC177" s="3"/>
      <c r="KED177" s="3"/>
      <c r="KEE177" s="3"/>
      <c r="KEF177" s="3"/>
      <c r="KEG177" s="3"/>
      <c r="KEH177" s="3"/>
      <c r="KEI177" s="3"/>
      <c r="KEJ177" s="3"/>
      <c r="KEK177" s="3"/>
      <c r="KEL177" s="3"/>
      <c r="KEM177" s="3"/>
      <c r="KEN177" s="3"/>
      <c r="KEO177" s="3"/>
      <c r="KEP177" s="3"/>
      <c r="KEQ177" s="3"/>
      <c r="KER177" s="3"/>
      <c r="KES177" s="3"/>
      <c r="KET177" s="3"/>
      <c r="KEU177" s="3"/>
      <c r="KEV177" s="3"/>
      <c r="KEW177" s="3"/>
      <c r="KEX177" s="3"/>
      <c r="KEY177" s="3"/>
      <c r="KEZ177" s="3"/>
      <c r="KFA177" s="3"/>
      <c r="KFB177" s="3"/>
      <c r="KFC177" s="3"/>
      <c r="KFD177" s="3"/>
      <c r="KFE177" s="3"/>
      <c r="KFF177" s="3"/>
      <c r="KFG177" s="3"/>
      <c r="KFH177" s="3"/>
      <c r="KFI177" s="3"/>
      <c r="KFJ177" s="3"/>
      <c r="KFK177" s="3"/>
      <c r="KFL177" s="3"/>
      <c r="KFM177" s="3"/>
      <c r="KFN177" s="3"/>
      <c r="KFO177" s="3"/>
      <c r="KFP177" s="3"/>
      <c r="KFQ177" s="3"/>
      <c r="KFR177" s="3"/>
      <c r="KFS177" s="3"/>
      <c r="KFT177" s="3"/>
      <c r="KFU177" s="3"/>
      <c r="KFV177" s="3"/>
      <c r="KFW177" s="3"/>
      <c r="KFX177" s="3"/>
      <c r="KFY177" s="3"/>
      <c r="KFZ177" s="3"/>
      <c r="KGA177" s="3"/>
      <c r="KGB177" s="3"/>
      <c r="KGC177" s="3"/>
      <c r="KGD177" s="3"/>
      <c r="KGE177" s="3"/>
      <c r="KGF177" s="3"/>
      <c r="KGG177" s="3"/>
      <c r="KGH177" s="3"/>
      <c r="KGI177" s="3"/>
      <c r="KGJ177" s="3"/>
      <c r="KGK177" s="3"/>
      <c r="KGL177" s="3"/>
      <c r="KGM177" s="3"/>
      <c r="KGN177" s="3"/>
      <c r="KGO177" s="3"/>
      <c r="KGP177" s="3"/>
      <c r="KGQ177" s="3"/>
      <c r="KGR177" s="3"/>
      <c r="KGS177" s="3"/>
      <c r="KGT177" s="3"/>
      <c r="KGU177" s="3"/>
      <c r="KGV177" s="3"/>
      <c r="KGW177" s="3"/>
      <c r="KGX177" s="3"/>
      <c r="KGY177" s="3"/>
      <c r="KGZ177" s="3"/>
      <c r="KHA177" s="3"/>
      <c r="KHB177" s="3"/>
      <c r="KHC177" s="3"/>
      <c r="KHD177" s="3"/>
      <c r="KHE177" s="3"/>
      <c r="KHF177" s="3"/>
      <c r="KHG177" s="3"/>
      <c r="KHH177" s="3"/>
      <c r="KHI177" s="3"/>
      <c r="KHJ177" s="3"/>
      <c r="KHK177" s="3"/>
      <c r="KHL177" s="3"/>
      <c r="KHM177" s="3"/>
      <c r="KHN177" s="3"/>
      <c r="KHO177" s="3"/>
      <c r="KHP177" s="3"/>
      <c r="KHQ177" s="3"/>
      <c r="KHR177" s="3"/>
      <c r="KHS177" s="3"/>
      <c r="KHT177" s="3"/>
      <c r="KHU177" s="3"/>
      <c r="KHV177" s="3"/>
      <c r="KHW177" s="3"/>
      <c r="KHX177" s="3"/>
      <c r="KHY177" s="3"/>
      <c r="KHZ177" s="3"/>
      <c r="KIA177" s="3"/>
      <c r="KIB177" s="3"/>
      <c r="KIC177" s="3"/>
      <c r="KID177" s="3"/>
      <c r="KIE177" s="3"/>
      <c r="KIF177" s="3"/>
      <c r="KIG177" s="3"/>
      <c r="KIH177" s="3"/>
      <c r="KII177" s="3"/>
      <c r="KIJ177" s="3"/>
      <c r="KIK177" s="3"/>
      <c r="KIL177" s="3"/>
      <c r="KIM177" s="3"/>
      <c r="KIN177" s="3"/>
      <c r="KIO177" s="3"/>
      <c r="KIP177" s="3"/>
      <c r="KIQ177" s="3"/>
      <c r="KIR177" s="3"/>
      <c r="KIS177" s="3"/>
      <c r="KIT177" s="3"/>
      <c r="KIU177" s="3"/>
      <c r="KIV177" s="3"/>
      <c r="KIW177" s="3"/>
      <c r="KIX177" s="3"/>
      <c r="KIY177" s="3"/>
      <c r="KIZ177" s="3"/>
      <c r="KJA177" s="3"/>
      <c r="KJB177" s="3"/>
      <c r="KJC177" s="3"/>
      <c r="KJD177" s="3"/>
      <c r="KJE177" s="3"/>
      <c r="KJF177" s="3"/>
      <c r="KJG177" s="3"/>
      <c r="KJH177" s="3"/>
      <c r="KJI177" s="3"/>
      <c r="KJJ177" s="3"/>
      <c r="KJK177" s="3"/>
      <c r="KJL177" s="3"/>
      <c r="KJM177" s="3"/>
      <c r="KJN177" s="3"/>
      <c r="KJO177" s="3"/>
      <c r="KJP177" s="3"/>
      <c r="KJQ177" s="3"/>
      <c r="KJR177" s="3"/>
      <c r="KJS177" s="3"/>
      <c r="KJT177" s="3"/>
      <c r="KJU177" s="3"/>
      <c r="KJV177" s="3"/>
      <c r="KJW177" s="3"/>
      <c r="KJX177" s="3"/>
      <c r="KJY177" s="3"/>
      <c r="KJZ177" s="3"/>
      <c r="KKA177" s="3"/>
      <c r="KKB177" s="3"/>
      <c r="KKC177" s="3"/>
      <c r="KKD177" s="3"/>
      <c r="KKE177" s="3"/>
      <c r="KKF177" s="3"/>
      <c r="KKG177" s="3"/>
      <c r="KKH177" s="3"/>
      <c r="KKI177" s="3"/>
      <c r="KKJ177" s="3"/>
      <c r="KKK177" s="3"/>
      <c r="KKL177" s="3"/>
      <c r="KKM177" s="3"/>
      <c r="KKN177" s="3"/>
      <c r="KKO177" s="3"/>
      <c r="KKP177" s="3"/>
      <c r="KKQ177" s="3"/>
      <c r="KKR177" s="3"/>
      <c r="KKS177" s="3"/>
      <c r="KKT177" s="3"/>
      <c r="KKU177" s="3"/>
      <c r="KKV177" s="3"/>
      <c r="KKW177" s="3"/>
      <c r="KKX177" s="3"/>
      <c r="KKY177" s="3"/>
      <c r="KKZ177" s="3"/>
      <c r="KLA177" s="3"/>
      <c r="KLB177" s="3"/>
      <c r="KLC177" s="3"/>
      <c r="KLD177" s="3"/>
      <c r="KLE177" s="3"/>
      <c r="KLF177" s="3"/>
      <c r="KLG177" s="3"/>
      <c r="KLH177" s="3"/>
      <c r="KLI177" s="3"/>
      <c r="KLJ177" s="3"/>
      <c r="KLK177" s="3"/>
      <c r="KLL177" s="3"/>
      <c r="KLM177" s="3"/>
      <c r="KLN177" s="3"/>
      <c r="KLO177" s="3"/>
      <c r="KLP177" s="3"/>
      <c r="KLQ177" s="3"/>
      <c r="KLR177" s="3"/>
      <c r="KLS177" s="3"/>
      <c r="KLT177" s="3"/>
      <c r="KLU177" s="3"/>
      <c r="KLV177" s="3"/>
      <c r="KLW177" s="3"/>
      <c r="KLX177" s="3"/>
      <c r="KLY177" s="3"/>
      <c r="KLZ177" s="3"/>
      <c r="KMA177" s="3"/>
      <c r="KMB177" s="3"/>
      <c r="KMC177" s="3"/>
      <c r="KMD177" s="3"/>
      <c r="KME177" s="3"/>
      <c r="KMF177" s="3"/>
      <c r="KMG177" s="3"/>
      <c r="KMH177" s="3"/>
      <c r="KMI177" s="3"/>
      <c r="KMJ177" s="3"/>
      <c r="KMK177" s="3"/>
      <c r="KML177" s="3"/>
      <c r="KMM177" s="3"/>
      <c r="KMN177" s="3"/>
      <c r="KMO177" s="3"/>
      <c r="KMP177" s="3"/>
      <c r="KMQ177" s="3"/>
      <c r="KMR177" s="3"/>
      <c r="KMS177" s="3"/>
      <c r="KMT177" s="3"/>
      <c r="KMU177" s="3"/>
      <c r="KMV177" s="3"/>
      <c r="KMW177" s="3"/>
      <c r="KMX177" s="3"/>
      <c r="KMY177" s="3"/>
      <c r="KMZ177" s="3"/>
      <c r="KNA177" s="3"/>
      <c r="KNB177" s="3"/>
      <c r="KNC177" s="3"/>
      <c r="KND177" s="3"/>
      <c r="KNE177" s="3"/>
      <c r="KNF177" s="3"/>
      <c r="KNG177" s="3"/>
      <c r="KNH177" s="3"/>
      <c r="KNI177" s="3"/>
      <c r="KNJ177" s="3"/>
      <c r="KNK177" s="3"/>
      <c r="KNL177" s="3"/>
      <c r="KNM177" s="3"/>
      <c r="KNN177" s="3"/>
      <c r="KNO177" s="3"/>
      <c r="KNP177" s="3"/>
      <c r="KNQ177" s="3"/>
      <c r="KNR177" s="3"/>
      <c r="KNS177" s="3"/>
      <c r="KNT177" s="3"/>
      <c r="KNU177" s="3"/>
      <c r="KNV177" s="3"/>
      <c r="KNW177" s="3"/>
      <c r="KNX177" s="3"/>
      <c r="KNY177" s="3"/>
      <c r="KNZ177" s="3"/>
      <c r="KOA177" s="3"/>
      <c r="KOB177" s="3"/>
      <c r="KOC177" s="3"/>
      <c r="KOD177" s="3"/>
      <c r="KOE177" s="3"/>
      <c r="KOF177" s="3"/>
      <c r="KOG177" s="3"/>
      <c r="KOH177" s="3"/>
      <c r="KOI177" s="3"/>
      <c r="KOJ177" s="3"/>
      <c r="KOK177" s="3"/>
      <c r="KOL177" s="3"/>
      <c r="KOM177" s="3"/>
      <c r="KON177" s="3"/>
      <c r="KOO177" s="3"/>
      <c r="KOP177" s="3"/>
      <c r="KOQ177" s="3"/>
      <c r="KOR177" s="3"/>
      <c r="KOS177" s="3"/>
      <c r="KOT177" s="3"/>
      <c r="KOU177" s="3"/>
      <c r="KOV177" s="3"/>
      <c r="KOW177" s="3"/>
      <c r="KOX177" s="3"/>
      <c r="KOY177" s="3"/>
      <c r="KOZ177" s="3"/>
      <c r="KPA177" s="3"/>
      <c r="KPB177" s="3"/>
      <c r="KPC177" s="3"/>
      <c r="KPD177" s="3"/>
      <c r="KPE177" s="3"/>
      <c r="KPF177" s="3"/>
      <c r="KPG177" s="3"/>
      <c r="KPH177" s="3"/>
      <c r="KPI177" s="3"/>
      <c r="KPJ177" s="3"/>
      <c r="KPK177" s="3"/>
      <c r="KPL177" s="3"/>
      <c r="KPM177" s="3"/>
      <c r="KPN177" s="3"/>
      <c r="KPO177" s="3"/>
      <c r="KPP177" s="3"/>
      <c r="KPQ177" s="3"/>
      <c r="KPR177" s="3"/>
      <c r="KPS177" s="3"/>
      <c r="KPT177" s="3"/>
      <c r="KPU177" s="3"/>
      <c r="KPV177" s="3"/>
      <c r="KPW177" s="3"/>
      <c r="KPX177" s="3"/>
      <c r="KPY177" s="3"/>
      <c r="KPZ177" s="3"/>
      <c r="KQA177" s="3"/>
      <c r="KQB177" s="3"/>
      <c r="KQC177" s="3"/>
      <c r="KQD177" s="3"/>
      <c r="KQE177" s="3"/>
      <c r="KQF177" s="3"/>
      <c r="KQG177" s="3"/>
      <c r="KQH177" s="3"/>
      <c r="KQI177" s="3"/>
      <c r="KQJ177" s="3"/>
      <c r="KQK177" s="3"/>
      <c r="KQL177" s="3"/>
      <c r="KQM177" s="3"/>
      <c r="KQN177" s="3"/>
      <c r="KQO177" s="3"/>
      <c r="KQP177" s="3"/>
      <c r="KQQ177" s="3"/>
      <c r="KQR177" s="3"/>
      <c r="KQS177" s="3"/>
      <c r="KQT177" s="3"/>
      <c r="KQU177" s="3"/>
      <c r="KQV177" s="3"/>
      <c r="KQW177" s="3"/>
      <c r="KQX177" s="3"/>
      <c r="KQY177" s="3"/>
      <c r="KQZ177" s="3"/>
      <c r="KRA177" s="3"/>
      <c r="KRB177" s="3"/>
      <c r="KRC177" s="3"/>
      <c r="KRD177" s="3"/>
      <c r="KRE177" s="3"/>
      <c r="KRF177" s="3"/>
      <c r="KRG177" s="3"/>
      <c r="KRH177" s="3"/>
      <c r="KRI177" s="3"/>
      <c r="KRJ177" s="3"/>
      <c r="KRK177" s="3"/>
      <c r="KRL177" s="3"/>
      <c r="KRM177" s="3"/>
      <c r="KRN177" s="3"/>
      <c r="KRO177" s="3"/>
      <c r="KRP177" s="3"/>
      <c r="KRQ177" s="3"/>
      <c r="KRR177" s="3"/>
      <c r="KRS177" s="3"/>
      <c r="KRT177" s="3"/>
      <c r="KRU177" s="3"/>
      <c r="KRV177" s="3"/>
      <c r="KRW177" s="3"/>
      <c r="KRX177" s="3"/>
      <c r="KRY177" s="3"/>
      <c r="KRZ177" s="3"/>
      <c r="KSA177" s="3"/>
      <c r="KSB177" s="3"/>
      <c r="KSC177" s="3"/>
      <c r="KSD177" s="3"/>
      <c r="KSE177" s="3"/>
      <c r="KSF177" s="3"/>
      <c r="KSG177" s="3"/>
      <c r="KSH177" s="3"/>
      <c r="KSI177" s="3"/>
      <c r="KSJ177" s="3"/>
      <c r="KSK177" s="3"/>
      <c r="KSL177" s="3"/>
      <c r="KSM177" s="3"/>
      <c r="KSN177" s="3"/>
      <c r="KSO177" s="3"/>
      <c r="KSP177" s="3"/>
      <c r="KSQ177" s="3"/>
      <c r="KSR177" s="3"/>
      <c r="KSS177" s="3"/>
      <c r="KST177" s="3"/>
      <c r="KSU177" s="3"/>
      <c r="KSV177" s="3"/>
      <c r="KSW177" s="3"/>
      <c r="KSX177" s="3"/>
      <c r="KSY177" s="3"/>
      <c r="KSZ177" s="3"/>
      <c r="KTA177" s="3"/>
      <c r="KTB177" s="3"/>
      <c r="KTC177" s="3"/>
      <c r="KTD177" s="3"/>
      <c r="KTE177" s="3"/>
      <c r="KTF177" s="3"/>
      <c r="KTG177" s="3"/>
      <c r="KTH177" s="3"/>
      <c r="KTI177" s="3"/>
      <c r="KTJ177" s="3"/>
      <c r="KTK177" s="3"/>
      <c r="KTL177" s="3"/>
      <c r="KTM177" s="3"/>
      <c r="KTN177" s="3"/>
      <c r="KTO177" s="3"/>
      <c r="KTP177" s="3"/>
      <c r="KTQ177" s="3"/>
      <c r="KTR177" s="3"/>
      <c r="KTS177" s="3"/>
      <c r="KTT177" s="3"/>
      <c r="KTU177" s="3"/>
      <c r="KTV177" s="3"/>
      <c r="KTW177" s="3"/>
      <c r="KTX177" s="3"/>
      <c r="KTY177" s="3"/>
      <c r="KTZ177" s="3"/>
      <c r="KUA177" s="3"/>
      <c r="KUB177" s="3"/>
      <c r="KUC177" s="3"/>
      <c r="KUD177" s="3"/>
      <c r="KUE177" s="3"/>
      <c r="KUF177" s="3"/>
      <c r="KUG177" s="3"/>
      <c r="KUH177" s="3"/>
      <c r="KUI177" s="3"/>
      <c r="KUJ177" s="3"/>
      <c r="KUK177" s="3"/>
      <c r="KUL177" s="3"/>
      <c r="KUM177" s="3"/>
      <c r="KUN177" s="3"/>
      <c r="KUO177" s="3"/>
      <c r="KUP177" s="3"/>
      <c r="KUQ177" s="3"/>
      <c r="KUR177" s="3"/>
      <c r="KUS177" s="3"/>
      <c r="KUT177" s="3"/>
      <c r="KUU177" s="3"/>
      <c r="KUV177" s="3"/>
      <c r="KUW177" s="3"/>
      <c r="KUX177" s="3"/>
      <c r="KUY177" s="3"/>
      <c r="KUZ177" s="3"/>
      <c r="KVA177" s="3"/>
      <c r="KVB177" s="3"/>
      <c r="KVC177" s="3"/>
      <c r="KVD177" s="3"/>
      <c r="KVE177" s="3"/>
      <c r="KVF177" s="3"/>
      <c r="KVG177" s="3"/>
      <c r="KVH177" s="3"/>
      <c r="KVI177" s="3"/>
      <c r="KVJ177" s="3"/>
      <c r="KVK177" s="3"/>
      <c r="KVL177" s="3"/>
      <c r="KVM177" s="3"/>
      <c r="KVN177" s="3"/>
      <c r="KVO177" s="3"/>
      <c r="KVP177" s="3"/>
      <c r="KVQ177" s="3"/>
      <c r="KVR177" s="3"/>
      <c r="KVS177" s="3"/>
      <c r="KVT177" s="3"/>
      <c r="KVU177" s="3"/>
      <c r="KVV177" s="3"/>
      <c r="KVW177" s="3"/>
      <c r="KVX177" s="3"/>
      <c r="KVY177" s="3"/>
      <c r="KVZ177" s="3"/>
      <c r="KWA177" s="3"/>
      <c r="KWB177" s="3"/>
      <c r="KWC177" s="3"/>
      <c r="KWD177" s="3"/>
      <c r="KWE177" s="3"/>
      <c r="KWF177" s="3"/>
      <c r="KWG177" s="3"/>
      <c r="KWH177" s="3"/>
      <c r="KWI177" s="3"/>
      <c r="KWJ177" s="3"/>
      <c r="KWK177" s="3"/>
      <c r="KWL177" s="3"/>
      <c r="KWM177" s="3"/>
      <c r="KWN177" s="3"/>
      <c r="KWO177" s="3"/>
      <c r="KWP177" s="3"/>
      <c r="KWQ177" s="3"/>
      <c r="KWR177" s="3"/>
      <c r="KWS177" s="3"/>
      <c r="KWT177" s="3"/>
      <c r="KWU177" s="3"/>
      <c r="KWV177" s="3"/>
      <c r="KWW177" s="3"/>
      <c r="KWX177" s="3"/>
      <c r="KWY177" s="3"/>
      <c r="KWZ177" s="3"/>
      <c r="KXA177" s="3"/>
      <c r="KXB177" s="3"/>
      <c r="KXC177" s="3"/>
      <c r="KXD177" s="3"/>
      <c r="KXE177" s="3"/>
      <c r="KXF177" s="3"/>
      <c r="KXG177" s="3"/>
      <c r="KXH177" s="3"/>
      <c r="KXI177" s="3"/>
      <c r="KXJ177" s="3"/>
      <c r="KXK177" s="3"/>
      <c r="KXL177" s="3"/>
      <c r="KXM177" s="3"/>
      <c r="KXN177" s="3"/>
      <c r="KXO177" s="3"/>
      <c r="KXP177" s="3"/>
      <c r="KXQ177" s="3"/>
      <c r="KXR177" s="3"/>
      <c r="KXS177" s="3"/>
      <c r="KXT177" s="3"/>
      <c r="KXU177" s="3"/>
      <c r="KXV177" s="3"/>
      <c r="KXW177" s="3"/>
      <c r="KXX177" s="3"/>
      <c r="KXY177" s="3"/>
      <c r="KXZ177" s="3"/>
      <c r="KYA177" s="3"/>
      <c r="KYB177" s="3"/>
      <c r="KYC177" s="3"/>
      <c r="KYD177" s="3"/>
      <c r="KYE177" s="3"/>
      <c r="KYF177" s="3"/>
      <c r="KYG177" s="3"/>
      <c r="KYH177" s="3"/>
      <c r="KYI177" s="3"/>
      <c r="KYJ177" s="3"/>
      <c r="KYK177" s="3"/>
      <c r="KYL177" s="3"/>
      <c r="KYM177" s="3"/>
      <c r="KYN177" s="3"/>
      <c r="KYO177" s="3"/>
      <c r="KYP177" s="3"/>
      <c r="KYQ177" s="3"/>
      <c r="KYR177" s="3"/>
      <c r="KYS177" s="3"/>
      <c r="KYT177" s="3"/>
      <c r="KYU177" s="3"/>
      <c r="KYV177" s="3"/>
      <c r="KYW177" s="3"/>
      <c r="KYX177" s="3"/>
      <c r="KYY177" s="3"/>
      <c r="KYZ177" s="3"/>
      <c r="KZA177" s="3"/>
      <c r="KZB177" s="3"/>
      <c r="KZC177" s="3"/>
      <c r="KZD177" s="3"/>
      <c r="KZE177" s="3"/>
      <c r="KZF177" s="3"/>
      <c r="KZG177" s="3"/>
      <c r="KZH177" s="3"/>
      <c r="KZI177" s="3"/>
      <c r="KZJ177" s="3"/>
      <c r="KZK177" s="3"/>
      <c r="KZL177" s="3"/>
      <c r="KZM177" s="3"/>
      <c r="KZN177" s="3"/>
      <c r="KZO177" s="3"/>
      <c r="KZP177" s="3"/>
      <c r="KZQ177" s="3"/>
      <c r="KZR177" s="3"/>
      <c r="KZS177" s="3"/>
      <c r="KZT177" s="3"/>
      <c r="KZU177" s="3"/>
      <c r="KZV177" s="3"/>
      <c r="KZW177" s="3"/>
      <c r="KZX177" s="3"/>
      <c r="KZY177" s="3"/>
      <c r="KZZ177" s="3"/>
      <c r="LAA177" s="3"/>
      <c r="LAB177" s="3"/>
      <c r="LAC177" s="3"/>
      <c r="LAD177" s="3"/>
      <c r="LAE177" s="3"/>
      <c r="LAF177" s="3"/>
      <c r="LAG177" s="3"/>
      <c r="LAH177" s="3"/>
      <c r="LAI177" s="3"/>
      <c r="LAJ177" s="3"/>
      <c r="LAK177" s="3"/>
      <c r="LAL177" s="3"/>
      <c r="LAM177" s="3"/>
      <c r="LAN177" s="3"/>
      <c r="LAO177" s="3"/>
      <c r="LAP177" s="3"/>
      <c r="LAQ177" s="3"/>
      <c r="LAR177" s="3"/>
      <c r="LAS177" s="3"/>
      <c r="LAT177" s="3"/>
      <c r="LAU177" s="3"/>
      <c r="LAV177" s="3"/>
      <c r="LAW177" s="3"/>
      <c r="LAX177" s="3"/>
      <c r="LAY177" s="3"/>
      <c r="LAZ177" s="3"/>
      <c r="LBA177" s="3"/>
      <c r="LBB177" s="3"/>
      <c r="LBC177" s="3"/>
      <c r="LBD177" s="3"/>
      <c r="LBE177" s="3"/>
      <c r="LBF177" s="3"/>
      <c r="LBG177" s="3"/>
      <c r="LBH177" s="3"/>
      <c r="LBI177" s="3"/>
      <c r="LBJ177" s="3"/>
      <c r="LBK177" s="3"/>
      <c r="LBL177" s="3"/>
      <c r="LBM177" s="3"/>
      <c r="LBN177" s="3"/>
      <c r="LBO177" s="3"/>
      <c r="LBP177" s="3"/>
      <c r="LBQ177" s="3"/>
      <c r="LBR177" s="3"/>
      <c r="LBS177" s="3"/>
      <c r="LBT177" s="3"/>
      <c r="LBU177" s="3"/>
      <c r="LBV177" s="3"/>
      <c r="LBW177" s="3"/>
      <c r="LBX177" s="3"/>
      <c r="LBY177" s="3"/>
      <c r="LBZ177" s="3"/>
      <c r="LCA177" s="3"/>
      <c r="LCB177" s="3"/>
      <c r="LCC177" s="3"/>
      <c r="LCD177" s="3"/>
      <c r="LCE177" s="3"/>
      <c r="LCF177" s="3"/>
      <c r="LCG177" s="3"/>
      <c r="LCH177" s="3"/>
      <c r="LCI177" s="3"/>
      <c r="LCJ177" s="3"/>
      <c r="LCK177" s="3"/>
      <c r="LCL177" s="3"/>
      <c r="LCM177" s="3"/>
      <c r="LCN177" s="3"/>
      <c r="LCO177" s="3"/>
      <c r="LCP177" s="3"/>
      <c r="LCQ177" s="3"/>
      <c r="LCR177" s="3"/>
      <c r="LCS177" s="3"/>
      <c r="LCT177" s="3"/>
      <c r="LCU177" s="3"/>
      <c r="LCV177" s="3"/>
      <c r="LCW177" s="3"/>
      <c r="LCX177" s="3"/>
      <c r="LCY177" s="3"/>
      <c r="LCZ177" s="3"/>
      <c r="LDA177" s="3"/>
      <c r="LDB177" s="3"/>
      <c r="LDC177" s="3"/>
      <c r="LDD177" s="3"/>
      <c r="LDE177" s="3"/>
      <c r="LDF177" s="3"/>
      <c r="LDG177" s="3"/>
      <c r="LDH177" s="3"/>
      <c r="LDI177" s="3"/>
      <c r="LDJ177" s="3"/>
      <c r="LDK177" s="3"/>
      <c r="LDL177" s="3"/>
      <c r="LDM177" s="3"/>
      <c r="LDN177" s="3"/>
      <c r="LDO177" s="3"/>
      <c r="LDP177" s="3"/>
      <c r="LDQ177" s="3"/>
      <c r="LDR177" s="3"/>
      <c r="LDS177" s="3"/>
      <c r="LDT177" s="3"/>
      <c r="LDU177" s="3"/>
      <c r="LDV177" s="3"/>
      <c r="LDW177" s="3"/>
      <c r="LDX177" s="3"/>
      <c r="LDY177" s="3"/>
      <c r="LDZ177" s="3"/>
      <c r="LEA177" s="3"/>
      <c r="LEB177" s="3"/>
      <c r="LEC177" s="3"/>
      <c r="LED177" s="3"/>
      <c r="LEE177" s="3"/>
      <c r="LEF177" s="3"/>
      <c r="LEG177" s="3"/>
      <c r="LEH177" s="3"/>
      <c r="LEI177" s="3"/>
      <c r="LEJ177" s="3"/>
      <c r="LEK177" s="3"/>
      <c r="LEL177" s="3"/>
      <c r="LEM177" s="3"/>
      <c r="LEN177" s="3"/>
      <c r="LEO177" s="3"/>
      <c r="LEP177" s="3"/>
      <c r="LEQ177" s="3"/>
      <c r="LER177" s="3"/>
      <c r="LES177" s="3"/>
      <c r="LET177" s="3"/>
      <c r="LEU177" s="3"/>
      <c r="LEV177" s="3"/>
      <c r="LEW177" s="3"/>
      <c r="LEX177" s="3"/>
      <c r="LEY177" s="3"/>
      <c r="LEZ177" s="3"/>
      <c r="LFA177" s="3"/>
      <c r="LFB177" s="3"/>
      <c r="LFC177" s="3"/>
      <c r="LFD177" s="3"/>
      <c r="LFE177" s="3"/>
      <c r="LFF177" s="3"/>
      <c r="LFG177" s="3"/>
      <c r="LFH177" s="3"/>
      <c r="LFI177" s="3"/>
      <c r="LFJ177" s="3"/>
      <c r="LFK177" s="3"/>
      <c r="LFL177" s="3"/>
      <c r="LFM177" s="3"/>
      <c r="LFN177" s="3"/>
      <c r="LFO177" s="3"/>
      <c r="LFP177" s="3"/>
      <c r="LFQ177" s="3"/>
      <c r="LFR177" s="3"/>
      <c r="LFS177" s="3"/>
      <c r="LFT177" s="3"/>
      <c r="LFU177" s="3"/>
      <c r="LFV177" s="3"/>
      <c r="LFW177" s="3"/>
      <c r="LFX177" s="3"/>
      <c r="LFY177" s="3"/>
      <c r="LFZ177" s="3"/>
      <c r="LGA177" s="3"/>
      <c r="LGB177" s="3"/>
      <c r="LGC177" s="3"/>
      <c r="LGD177" s="3"/>
      <c r="LGE177" s="3"/>
      <c r="LGF177" s="3"/>
      <c r="LGG177" s="3"/>
      <c r="LGH177" s="3"/>
      <c r="LGI177" s="3"/>
      <c r="LGJ177" s="3"/>
      <c r="LGK177" s="3"/>
      <c r="LGL177" s="3"/>
      <c r="LGM177" s="3"/>
      <c r="LGN177" s="3"/>
      <c r="LGO177" s="3"/>
      <c r="LGP177" s="3"/>
      <c r="LGQ177" s="3"/>
      <c r="LGR177" s="3"/>
      <c r="LGS177" s="3"/>
      <c r="LGT177" s="3"/>
      <c r="LGU177" s="3"/>
      <c r="LGV177" s="3"/>
      <c r="LGW177" s="3"/>
      <c r="LGX177" s="3"/>
      <c r="LGY177" s="3"/>
      <c r="LGZ177" s="3"/>
      <c r="LHA177" s="3"/>
      <c r="LHB177" s="3"/>
      <c r="LHC177" s="3"/>
      <c r="LHD177" s="3"/>
      <c r="LHE177" s="3"/>
      <c r="LHF177" s="3"/>
      <c r="LHG177" s="3"/>
      <c r="LHH177" s="3"/>
      <c r="LHI177" s="3"/>
      <c r="LHJ177" s="3"/>
      <c r="LHK177" s="3"/>
      <c r="LHL177" s="3"/>
      <c r="LHM177" s="3"/>
      <c r="LHN177" s="3"/>
      <c r="LHO177" s="3"/>
      <c r="LHP177" s="3"/>
      <c r="LHQ177" s="3"/>
      <c r="LHR177" s="3"/>
      <c r="LHS177" s="3"/>
      <c r="LHT177" s="3"/>
      <c r="LHU177" s="3"/>
      <c r="LHV177" s="3"/>
      <c r="LHW177" s="3"/>
      <c r="LHX177" s="3"/>
      <c r="LHY177" s="3"/>
      <c r="LHZ177" s="3"/>
      <c r="LIA177" s="3"/>
      <c r="LIB177" s="3"/>
      <c r="LIC177" s="3"/>
      <c r="LID177" s="3"/>
      <c r="LIE177" s="3"/>
      <c r="LIF177" s="3"/>
      <c r="LIG177" s="3"/>
      <c r="LIH177" s="3"/>
      <c r="LII177" s="3"/>
      <c r="LIJ177" s="3"/>
      <c r="LIK177" s="3"/>
      <c r="LIL177" s="3"/>
      <c r="LIM177" s="3"/>
      <c r="LIN177" s="3"/>
      <c r="LIO177" s="3"/>
      <c r="LIP177" s="3"/>
      <c r="LIQ177" s="3"/>
      <c r="LIR177" s="3"/>
      <c r="LIS177" s="3"/>
      <c r="LIT177" s="3"/>
      <c r="LIU177" s="3"/>
      <c r="LIV177" s="3"/>
      <c r="LIW177" s="3"/>
      <c r="LIX177" s="3"/>
      <c r="LIY177" s="3"/>
      <c r="LIZ177" s="3"/>
      <c r="LJA177" s="3"/>
      <c r="LJB177" s="3"/>
      <c r="LJC177" s="3"/>
      <c r="LJD177" s="3"/>
      <c r="LJE177" s="3"/>
      <c r="LJF177" s="3"/>
      <c r="LJG177" s="3"/>
      <c r="LJH177" s="3"/>
      <c r="LJI177" s="3"/>
      <c r="LJJ177" s="3"/>
      <c r="LJK177" s="3"/>
      <c r="LJL177" s="3"/>
      <c r="LJM177" s="3"/>
      <c r="LJN177" s="3"/>
      <c r="LJO177" s="3"/>
      <c r="LJP177" s="3"/>
      <c r="LJQ177" s="3"/>
      <c r="LJR177" s="3"/>
      <c r="LJS177" s="3"/>
      <c r="LJT177" s="3"/>
      <c r="LJU177" s="3"/>
      <c r="LJV177" s="3"/>
      <c r="LJW177" s="3"/>
      <c r="LJX177" s="3"/>
      <c r="LJY177" s="3"/>
      <c r="LJZ177" s="3"/>
      <c r="LKA177" s="3"/>
      <c r="LKB177" s="3"/>
      <c r="LKC177" s="3"/>
      <c r="LKD177" s="3"/>
      <c r="LKE177" s="3"/>
      <c r="LKF177" s="3"/>
      <c r="LKG177" s="3"/>
      <c r="LKH177" s="3"/>
      <c r="LKI177" s="3"/>
      <c r="LKJ177" s="3"/>
      <c r="LKK177" s="3"/>
      <c r="LKL177" s="3"/>
      <c r="LKM177" s="3"/>
      <c r="LKN177" s="3"/>
      <c r="LKO177" s="3"/>
      <c r="LKP177" s="3"/>
      <c r="LKQ177" s="3"/>
      <c r="LKR177" s="3"/>
      <c r="LKS177" s="3"/>
      <c r="LKT177" s="3"/>
      <c r="LKU177" s="3"/>
      <c r="LKV177" s="3"/>
      <c r="LKW177" s="3"/>
      <c r="LKX177" s="3"/>
      <c r="LKY177" s="3"/>
      <c r="LKZ177" s="3"/>
      <c r="LLA177" s="3"/>
      <c r="LLB177" s="3"/>
      <c r="LLC177" s="3"/>
      <c r="LLD177" s="3"/>
      <c r="LLE177" s="3"/>
      <c r="LLF177" s="3"/>
      <c r="LLG177" s="3"/>
      <c r="LLH177" s="3"/>
      <c r="LLI177" s="3"/>
      <c r="LLJ177" s="3"/>
      <c r="LLK177" s="3"/>
      <c r="LLL177" s="3"/>
      <c r="LLM177" s="3"/>
      <c r="LLN177" s="3"/>
      <c r="LLO177" s="3"/>
      <c r="LLP177" s="3"/>
      <c r="LLQ177" s="3"/>
      <c r="LLR177" s="3"/>
      <c r="LLS177" s="3"/>
      <c r="LLT177" s="3"/>
      <c r="LLU177" s="3"/>
      <c r="LLV177" s="3"/>
      <c r="LLW177" s="3"/>
      <c r="LLX177" s="3"/>
      <c r="LLY177" s="3"/>
      <c r="LLZ177" s="3"/>
      <c r="LMA177" s="3"/>
      <c r="LMB177" s="3"/>
      <c r="LMC177" s="3"/>
      <c r="LMD177" s="3"/>
      <c r="LME177" s="3"/>
      <c r="LMF177" s="3"/>
      <c r="LMG177" s="3"/>
      <c r="LMH177" s="3"/>
      <c r="LMI177" s="3"/>
      <c r="LMJ177" s="3"/>
      <c r="LMK177" s="3"/>
      <c r="LML177" s="3"/>
      <c r="LMM177" s="3"/>
      <c r="LMN177" s="3"/>
      <c r="LMO177" s="3"/>
      <c r="LMP177" s="3"/>
      <c r="LMQ177" s="3"/>
      <c r="LMR177" s="3"/>
      <c r="LMS177" s="3"/>
      <c r="LMT177" s="3"/>
      <c r="LMU177" s="3"/>
      <c r="LMV177" s="3"/>
      <c r="LMW177" s="3"/>
      <c r="LMX177" s="3"/>
      <c r="LMY177" s="3"/>
      <c r="LMZ177" s="3"/>
      <c r="LNA177" s="3"/>
      <c r="LNB177" s="3"/>
      <c r="LNC177" s="3"/>
      <c r="LND177" s="3"/>
      <c r="LNE177" s="3"/>
      <c r="LNF177" s="3"/>
      <c r="LNG177" s="3"/>
      <c r="LNH177" s="3"/>
      <c r="LNI177" s="3"/>
      <c r="LNJ177" s="3"/>
      <c r="LNK177" s="3"/>
      <c r="LNL177" s="3"/>
      <c r="LNM177" s="3"/>
      <c r="LNN177" s="3"/>
      <c r="LNO177" s="3"/>
      <c r="LNP177" s="3"/>
      <c r="LNQ177" s="3"/>
      <c r="LNR177" s="3"/>
      <c r="LNS177" s="3"/>
      <c r="LNT177" s="3"/>
      <c r="LNU177" s="3"/>
      <c r="LNV177" s="3"/>
      <c r="LNW177" s="3"/>
      <c r="LNX177" s="3"/>
      <c r="LNY177" s="3"/>
      <c r="LNZ177" s="3"/>
      <c r="LOA177" s="3"/>
      <c r="LOB177" s="3"/>
      <c r="LOC177" s="3"/>
      <c r="LOD177" s="3"/>
      <c r="LOE177" s="3"/>
      <c r="LOF177" s="3"/>
      <c r="LOG177" s="3"/>
      <c r="LOH177" s="3"/>
      <c r="LOI177" s="3"/>
      <c r="LOJ177" s="3"/>
      <c r="LOK177" s="3"/>
      <c r="LOL177" s="3"/>
      <c r="LOM177" s="3"/>
      <c r="LON177" s="3"/>
      <c r="LOO177" s="3"/>
      <c r="LOP177" s="3"/>
      <c r="LOQ177" s="3"/>
      <c r="LOR177" s="3"/>
      <c r="LOS177" s="3"/>
      <c r="LOT177" s="3"/>
      <c r="LOU177" s="3"/>
      <c r="LOV177" s="3"/>
      <c r="LOW177" s="3"/>
      <c r="LOX177" s="3"/>
      <c r="LOY177" s="3"/>
      <c r="LOZ177" s="3"/>
      <c r="LPA177" s="3"/>
      <c r="LPB177" s="3"/>
      <c r="LPC177" s="3"/>
      <c r="LPD177" s="3"/>
      <c r="LPE177" s="3"/>
      <c r="LPF177" s="3"/>
      <c r="LPG177" s="3"/>
      <c r="LPH177" s="3"/>
      <c r="LPI177" s="3"/>
      <c r="LPJ177" s="3"/>
      <c r="LPK177" s="3"/>
      <c r="LPL177" s="3"/>
      <c r="LPM177" s="3"/>
      <c r="LPN177" s="3"/>
      <c r="LPO177" s="3"/>
      <c r="LPP177" s="3"/>
      <c r="LPQ177" s="3"/>
      <c r="LPR177" s="3"/>
      <c r="LPS177" s="3"/>
      <c r="LPT177" s="3"/>
      <c r="LPU177" s="3"/>
      <c r="LPV177" s="3"/>
      <c r="LPW177" s="3"/>
      <c r="LPX177" s="3"/>
      <c r="LPY177" s="3"/>
      <c r="LPZ177" s="3"/>
      <c r="LQA177" s="3"/>
      <c r="LQB177" s="3"/>
      <c r="LQC177" s="3"/>
      <c r="LQD177" s="3"/>
      <c r="LQE177" s="3"/>
      <c r="LQF177" s="3"/>
      <c r="LQG177" s="3"/>
      <c r="LQH177" s="3"/>
      <c r="LQI177" s="3"/>
      <c r="LQJ177" s="3"/>
      <c r="LQK177" s="3"/>
      <c r="LQL177" s="3"/>
      <c r="LQM177" s="3"/>
      <c r="LQN177" s="3"/>
      <c r="LQO177" s="3"/>
      <c r="LQP177" s="3"/>
      <c r="LQQ177" s="3"/>
      <c r="LQR177" s="3"/>
      <c r="LQS177" s="3"/>
      <c r="LQT177" s="3"/>
      <c r="LQU177" s="3"/>
      <c r="LQV177" s="3"/>
      <c r="LQW177" s="3"/>
      <c r="LQX177" s="3"/>
      <c r="LQY177" s="3"/>
      <c r="LQZ177" s="3"/>
      <c r="LRA177" s="3"/>
      <c r="LRB177" s="3"/>
      <c r="LRC177" s="3"/>
      <c r="LRD177" s="3"/>
      <c r="LRE177" s="3"/>
      <c r="LRF177" s="3"/>
      <c r="LRG177" s="3"/>
      <c r="LRH177" s="3"/>
      <c r="LRI177" s="3"/>
      <c r="LRJ177" s="3"/>
      <c r="LRK177" s="3"/>
      <c r="LRL177" s="3"/>
      <c r="LRM177" s="3"/>
      <c r="LRN177" s="3"/>
      <c r="LRO177" s="3"/>
      <c r="LRP177" s="3"/>
      <c r="LRQ177" s="3"/>
      <c r="LRR177" s="3"/>
      <c r="LRS177" s="3"/>
      <c r="LRT177" s="3"/>
      <c r="LRU177" s="3"/>
      <c r="LRV177" s="3"/>
      <c r="LRW177" s="3"/>
      <c r="LRX177" s="3"/>
      <c r="LRY177" s="3"/>
      <c r="LRZ177" s="3"/>
      <c r="LSA177" s="3"/>
      <c r="LSB177" s="3"/>
      <c r="LSC177" s="3"/>
      <c r="LSD177" s="3"/>
      <c r="LSE177" s="3"/>
      <c r="LSF177" s="3"/>
      <c r="LSG177" s="3"/>
      <c r="LSH177" s="3"/>
      <c r="LSI177" s="3"/>
      <c r="LSJ177" s="3"/>
      <c r="LSK177" s="3"/>
      <c r="LSL177" s="3"/>
      <c r="LSM177" s="3"/>
      <c r="LSN177" s="3"/>
      <c r="LSO177" s="3"/>
      <c r="LSP177" s="3"/>
      <c r="LSQ177" s="3"/>
      <c r="LSR177" s="3"/>
      <c r="LSS177" s="3"/>
      <c r="LST177" s="3"/>
      <c r="LSU177" s="3"/>
      <c r="LSV177" s="3"/>
      <c r="LSW177" s="3"/>
      <c r="LSX177" s="3"/>
      <c r="LSY177" s="3"/>
      <c r="LSZ177" s="3"/>
      <c r="LTA177" s="3"/>
      <c r="LTB177" s="3"/>
      <c r="LTC177" s="3"/>
      <c r="LTD177" s="3"/>
      <c r="LTE177" s="3"/>
      <c r="LTF177" s="3"/>
      <c r="LTG177" s="3"/>
      <c r="LTH177" s="3"/>
      <c r="LTI177" s="3"/>
      <c r="LTJ177" s="3"/>
      <c r="LTK177" s="3"/>
      <c r="LTL177" s="3"/>
      <c r="LTM177" s="3"/>
      <c r="LTN177" s="3"/>
      <c r="LTO177" s="3"/>
      <c r="LTP177" s="3"/>
      <c r="LTQ177" s="3"/>
      <c r="LTR177" s="3"/>
      <c r="LTS177" s="3"/>
      <c r="LTT177" s="3"/>
      <c r="LTU177" s="3"/>
      <c r="LTV177" s="3"/>
      <c r="LTW177" s="3"/>
      <c r="LTX177" s="3"/>
      <c r="LTY177" s="3"/>
      <c r="LTZ177" s="3"/>
      <c r="LUA177" s="3"/>
      <c r="LUB177" s="3"/>
      <c r="LUC177" s="3"/>
      <c r="LUD177" s="3"/>
      <c r="LUE177" s="3"/>
      <c r="LUF177" s="3"/>
      <c r="LUG177" s="3"/>
      <c r="LUH177" s="3"/>
      <c r="LUI177" s="3"/>
      <c r="LUJ177" s="3"/>
      <c r="LUK177" s="3"/>
      <c r="LUL177" s="3"/>
      <c r="LUM177" s="3"/>
      <c r="LUN177" s="3"/>
      <c r="LUO177" s="3"/>
      <c r="LUP177" s="3"/>
      <c r="LUQ177" s="3"/>
      <c r="LUR177" s="3"/>
      <c r="LUS177" s="3"/>
      <c r="LUT177" s="3"/>
      <c r="LUU177" s="3"/>
      <c r="LUV177" s="3"/>
      <c r="LUW177" s="3"/>
      <c r="LUX177" s="3"/>
      <c r="LUY177" s="3"/>
      <c r="LUZ177" s="3"/>
      <c r="LVA177" s="3"/>
      <c r="LVB177" s="3"/>
      <c r="LVC177" s="3"/>
      <c r="LVD177" s="3"/>
      <c r="LVE177" s="3"/>
      <c r="LVF177" s="3"/>
      <c r="LVG177" s="3"/>
      <c r="LVH177" s="3"/>
      <c r="LVI177" s="3"/>
      <c r="LVJ177" s="3"/>
      <c r="LVK177" s="3"/>
      <c r="LVL177" s="3"/>
      <c r="LVM177" s="3"/>
      <c r="LVN177" s="3"/>
      <c r="LVO177" s="3"/>
      <c r="LVP177" s="3"/>
      <c r="LVQ177" s="3"/>
      <c r="LVR177" s="3"/>
      <c r="LVS177" s="3"/>
      <c r="LVT177" s="3"/>
      <c r="LVU177" s="3"/>
      <c r="LVV177" s="3"/>
      <c r="LVW177" s="3"/>
      <c r="LVX177" s="3"/>
      <c r="LVY177" s="3"/>
      <c r="LVZ177" s="3"/>
      <c r="LWA177" s="3"/>
      <c r="LWB177" s="3"/>
      <c r="LWC177" s="3"/>
      <c r="LWD177" s="3"/>
      <c r="LWE177" s="3"/>
      <c r="LWF177" s="3"/>
      <c r="LWG177" s="3"/>
      <c r="LWH177" s="3"/>
      <c r="LWI177" s="3"/>
      <c r="LWJ177" s="3"/>
      <c r="LWK177" s="3"/>
      <c r="LWL177" s="3"/>
      <c r="LWM177" s="3"/>
      <c r="LWN177" s="3"/>
      <c r="LWO177" s="3"/>
      <c r="LWP177" s="3"/>
      <c r="LWQ177" s="3"/>
      <c r="LWR177" s="3"/>
      <c r="LWS177" s="3"/>
      <c r="LWT177" s="3"/>
      <c r="LWU177" s="3"/>
      <c r="LWV177" s="3"/>
      <c r="LWW177" s="3"/>
      <c r="LWX177" s="3"/>
      <c r="LWY177" s="3"/>
      <c r="LWZ177" s="3"/>
      <c r="LXA177" s="3"/>
      <c r="LXB177" s="3"/>
      <c r="LXC177" s="3"/>
      <c r="LXD177" s="3"/>
      <c r="LXE177" s="3"/>
      <c r="LXF177" s="3"/>
      <c r="LXG177" s="3"/>
      <c r="LXH177" s="3"/>
      <c r="LXI177" s="3"/>
      <c r="LXJ177" s="3"/>
      <c r="LXK177" s="3"/>
      <c r="LXL177" s="3"/>
      <c r="LXM177" s="3"/>
      <c r="LXN177" s="3"/>
      <c r="LXO177" s="3"/>
      <c r="LXP177" s="3"/>
      <c r="LXQ177" s="3"/>
      <c r="LXR177" s="3"/>
      <c r="LXS177" s="3"/>
      <c r="LXT177" s="3"/>
      <c r="LXU177" s="3"/>
      <c r="LXV177" s="3"/>
      <c r="LXW177" s="3"/>
      <c r="LXX177" s="3"/>
      <c r="LXY177" s="3"/>
      <c r="LXZ177" s="3"/>
      <c r="LYA177" s="3"/>
      <c r="LYB177" s="3"/>
      <c r="LYC177" s="3"/>
      <c r="LYD177" s="3"/>
      <c r="LYE177" s="3"/>
      <c r="LYF177" s="3"/>
      <c r="LYG177" s="3"/>
      <c r="LYH177" s="3"/>
      <c r="LYI177" s="3"/>
      <c r="LYJ177" s="3"/>
      <c r="LYK177" s="3"/>
      <c r="LYL177" s="3"/>
      <c r="LYM177" s="3"/>
      <c r="LYN177" s="3"/>
      <c r="LYO177" s="3"/>
      <c r="LYP177" s="3"/>
      <c r="LYQ177" s="3"/>
      <c r="LYR177" s="3"/>
      <c r="LYS177" s="3"/>
      <c r="LYT177" s="3"/>
      <c r="LYU177" s="3"/>
      <c r="LYV177" s="3"/>
      <c r="LYW177" s="3"/>
      <c r="LYX177" s="3"/>
      <c r="LYY177" s="3"/>
      <c r="LYZ177" s="3"/>
      <c r="LZA177" s="3"/>
      <c r="LZB177" s="3"/>
      <c r="LZC177" s="3"/>
      <c r="LZD177" s="3"/>
      <c r="LZE177" s="3"/>
      <c r="LZF177" s="3"/>
      <c r="LZG177" s="3"/>
      <c r="LZH177" s="3"/>
      <c r="LZI177" s="3"/>
      <c r="LZJ177" s="3"/>
      <c r="LZK177" s="3"/>
      <c r="LZL177" s="3"/>
      <c r="LZM177" s="3"/>
      <c r="LZN177" s="3"/>
      <c r="LZO177" s="3"/>
      <c r="LZP177" s="3"/>
      <c r="LZQ177" s="3"/>
      <c r="LZR177" s="3"/>
      <c r="LZS177" s="3"/>
      <c r="LZT177" s="3"/>
      <c r="LZU177" s="3"/>
      <c r="LZV177" s="3"/>
      <c r="LZW177" s="3"/>
      <c r="LZX177" s="3"/>
      <c r="LZY177" s="3"/>
      <c r="LZZ177" s="3"/>
      <c r="MAA177" s="3"/>
      <c r="MAB177" s="3"/>
      <c r="MAC177" s="3"/>
      <c r="MAD177" s="3"/>
      <c r="MAE177" s="3"/>
      <c r="MAF177" s="3"/>
      <c r="MAG177" s="3"/>
      <c r="MAH177" s="3"/>
      <c r="MAI177" s="3"/>
      <c r="MAJ177" s="3"/>
      <c r="MAK177" s="3"/>
      <c r="MAL177" s="3"/>
      <c r="MAM177" s="3"/>
      <c r="MAN177" s="3"/>
      <c r="MAO177" s="3"/>
      <c r="MAP177" s="3"/>
      <c r="MAQ177" s="3"/>
      <c r="MAR177" s="3"/>
      <c r="MAS177" s="3"/>
      <c r="MAT177" s="3"/>
      <c r="MAU177" s="3"/>
      <c r="MAV177" s="3"/>
      <c r="MAW177" s="3"/>
      <c r="MAX177" s="3"/>
      <c r="MAY177" s="3"/>
      <c r="MAZ177" s="3"/>
      <c r="MBA177" s="3"/>
      <c r="MBB177" s="3"/>
      <c r="MBC177" s="3"/>
      <c r="MBD177" s="3"/>
      <c r="MBE177" s="3"/>
      <c r="MBF177" s="3"/>
      <c r="MBG177" s="3"/>
      <c r="MBH177" s="3"/>
      <c r="MBI177" s="3"/>
      <c r="MBJ177" s="3"/>
      <c r="MBK177" s="3"/>
      <c r="MBL177" s="3"/>
      <c r="MBM177" s="3"/>
      <c r="MBN177" s="3"/>
      <c r="MBO177" s="3"/>
      <c r="MBP177" s="3"/>
      <c r="MBQ177" s="3"/>
      <c r="MBR177" s="3"/>
      <c r="MBS177" s="3"/>
      <c r="MBT177" s="3"/>
      <c r="MBU177" s="3"/>
      <c r="MBV177" s="3"/>
      <c r="MBW177" s="3"/>
      <c r="MBX177" s="3"/>
      <c r="MBY177" s="3"/>
      <c r="MBZ177" s="3"/>
      <c r="MCA177" s="3"/>
      <c r="MCB177" s="3"/>
      <c r="MCC177" s="3"/>
      <c r="MCD177" s="3"/>
      <c r="MCE177" s="3"/>
      <c r="MCF177" s="3"/>
      <c r="MCG177" s="3"/>
      <c r="MCH177" s="3"/>
      <c r="MCI177" s="3"/>
      <c r="MCJ177" s="3"/>
      <c r="MCK177" s="3"/>
      <c r="MCL177" s="3"/>
      <c r="MCM177" s="3"/>
      <c r="MCN177" s="3"/>
      <c r="MCO177" s="3"/>
      <c r="MCP177" s="3"/>
      <c r="MCQ177" s="3"/>
      <c r="MCR177" s="3"/>
      <c r="MCS177" s="3"/>
      <c r="MCT177" s="3"/>
      <c r="MCU177" s="3"/>
      <c r="MCV177" s="3"/>
      <c r="MCW177" s="3"/>
      <c r="MCX177" s="3"/>
      <c r="MCY177" s="3"/>
      <c r="MCZ177" s="3"/>
      <c r="MDA177" s="3"/>
      <c r="MDB177" s="3"/>
      <c r="MDC177" s="3"/>
      <c r="MDD177" s="3"/>
      <c r="MDE177" s="3"/>
      <c r="MDF177" s="3"/>
      <c r="MDG177" s="3"/>
      <c r="MDH177" s="3"/>
      <c r="MDI177" s="3"/>
      <c r="MDJ177" s="3"/>
      <c r="MDK177" s="3"/>
      <c r="MDL177" s="3"/>
      <c r="MDM177" s="3"/>
      <c r="MDN177" s="3"/>
      <c r="MDO177" s="3"/>
      <c r="MDP177" s="3"/>
      <c r="MDQ177" s="3"/>
      <c r="MDR177" s="3"/>
      <c r="MDS177" s="3"/>
      <c r="MDT177" s="3"/>
      <c r="MDU177" s="3"/>
      <c r="MDV177" s="3"/>
      <c r="MDW177" s="3"/>
      <c r="MDX177" s="3"/>
      <c r="MDY177" s="3"/>
      <c r="MDZ177" s="3"/>
      <c r="MEA177" s="3"/>
      <c r="MEB177" s="3"/>
      <c r="MEC177" s="3"/>
      <c r="MED177" s="3"/>
      <c r="MEE177" s="3"/>
      <c r="MEF177" s="3"/>
      <c r="MEG177" s="3"/>
      <c r="MEH177" s="3"/>
      <c r="MEI177" s="3"/>
      <c r="MEJ177" s="3"/>
      <c r="MEK177" s="3"/>
      <c r="MEL177" s="3"/>
      <c r="MEM177" s="3"/>
      <c r="MEN177" s="3"/>
      <c r="MEO177" s="3"/>
      <c r="MEP177" s="3"/>
      <c r="MEQ177" s="3"/>
      <c r="MER177" s="3"/>
      <c r="MES177" s="3"/>
      <c r="MET177" s="3"/>
      <c r="MEU177" s="3"/>
      <c r="MEV177" s="3"/>
      <c r="MEW177" s="3"/>
      <c r="MEX177" s="3"/>
      <c r="MEY177" s="3"/>
      <c r="MEZ177" s="3"/>
      <c r="MFA177" s="3"/>
      <c r="MFB177" s="3"/>
      <c r="MFC177" s="3"/>
      <c r="MFD177" s="3"/>
      <c r="MFE177" s="3"/>
      <c r="MFF177" s="3"/>
      <c r="MFG177" s="3"/>
      <c r="MFH177" s="3"/>
      <c r="MFI177" s="3"/>
      <c r="MFJ177" s="3"/>
      <c r="MFK177" s="3"/>
      <c r="MFL177" s="3"/>
      <c r="MFM177" s="3"/>
      <c r="MFN177" s="3"/>
      <c r="MFO177" s="3"/>
      <c r="MFP177" s="3"/>
      <c r="MFQ177" s="3"/>
      <c r="MFR177" s="3"/>
      <c r="MFS177" s="3"/>
      <c r="MFT177" s="3"/>
      <c r="MFU177" s="3"/>
      <c r="MFV177" s="3"/>
      <c r="MFW177" s="3"/>
      <c r="MFX177" s="3"/>
      <c r="MFY177" s="3"/>
      <c r="MFZ177" s="3"/>
      <c r="MGA177" s="3"/>
      <c r="MGB177" s="3"/>
      <c r="MGC177" s="3"/>
      <c r="MGD177" s="3"/>
      <c r="MGE177" s="3"/>
      <c r="MGF177" s="3"/>
      <c r="MGG177" s="3"/>
      <c r="MGH177" s="3"/>
      <c r="MGI177" s="3"/>
      <c r="MGJ177" s="3"/>
      <c r="MGK177" s="3"/>
      <c r="MGL177" s="3"/>
      <c r="MGM177" s="3"/>
      <c r="MGN177" s="3"/>
      <c r="MGO177" s="3"/>
      <c r="MGP177" s="3"/>
      <c r="MGQ177" s="3"/>
      <c r="MGR177" s="3"/>
      <c r="MGS177" s="3"/>
      <c r="MGT177" s="3"/>
      <c r="MGU177" s="3"/>
      <c r="MGV177" s="3"/>
      <c r="MGW177" s="3"/>
      <c r="MGX177" s="3"/>
      <c r="MGY177" s="3"/>
      <c r="MGZ177" s="3"/>
      <c r="MHA177" s="3"/>
      <c r="MHB177" s="3"/>
      <c r="MHC177" s="3"/>
      <c r="MHD177" s="3"/>
      <c r="MHE177" s="3"/>
      <c r="MHF177" s="3"/>
      <c r="MHG177" s="3"/>
      <c r="MHH177" s="3"/>
      <c r="MHI177" s="3"/>
      <c r="MHJ177" s="3"/>
      <c r="MHK177" s="3"/>
      <c r="MHL177" s="3"/>
      <c r="MHM177" s="3"/>
      <c r="MHN177" s="3"/>
      <c r="MHO177" s="3"/>
      <c r="MHP177" s="3"/>
      <c r="MHQ177" s="3"/>
      <c r="MHR177" s="3"/>
      <c r="MHS177" s="3"/>
      <c r="MHT177" s="3"/>
      <c r="MHU177" s="3"/>
      <c r="MHV177" s="3"/>
      <c r="MHW177" s="3"/>
      <c r="MHX177" s="3"/>
      <c r="MHY177" s="3"/>
      <c r="MHZ177" s="3"/>
      <c r="MIA177" s="3"/>
      <c r="MIB177" s="3"/>
      <c r="MIC177" s="3"/>
      <c r="MID177" s="3"/>
      <c r="MIE177" s="3"/>
      <c r="MIF177" s="3"/>
      <c r="MIG177" s="3"/>
      <c r="MIH177" s="3"/>
      <c r="MII177" s="3"/>
      <c r="MIJ177" s="3"/>
      <c r="MIK177" s="3"/>
      <c r="MIL177" s="3"/>
      <c r="MIM177" s="3"/>
      <c r="MIN177" s="3"/>
      <c r="MIO177" s="3"/>
      <c r="MIP177" s="3"/>
      <c r="MIQ177" s="3"/>
      <c r="MIR177" s="3"/>
      <c r="MIS177" s="3"/>
      <c r="MIT177" s="3"/>
      <c r="MIU177" s="3"/>
      <c r="MIV177" s="3"/>
      <c r="MIW177" s="3"/>
      <c r="MIX177" s="3"/>
      <c r="MIY177" s="3"/>
      <c r="MIZ177" s="3"/>
      <c r="MJA177" s="3"/>
      <c r="MJB177" s="3"/>
      <c r="MJC177" s="3"/>
      <c r="MJD177" s="3"/>
      <c r="MJE177" s="3"/>
      <c r="MJF177" s="3"/>
      <c r="MJG177" s="3"/>
      <c r="MJH177" s="3"/>
      <c r="MJI177" s="3"/>
      <c r="MJJ177" s="3"/>
      <c r="MJK177" s="3"/>
      <c r="MJL177" s="3"/>
      <c r="MJM177" s="3"/>
      <c r="MJN177" s="3"/>
      <c r="MJO177" s="3"/>
      <c r="MJP177" s="3"/>
      <c r="MJQ177" s="3"/>
      <c r="MJR177" s="3"/>
      <c r="MJS177" s="3"/>
      <c r="MJT177" s="3"/>
      <c r="MJU177" s="3"/>
      <c r="MJV177" s="3"/>
      <c r="MJW177" s="3"/>
      <c r="MJX177" s="3"/>
      <c r="MJY177" s="3"/>
      <c r="MJZ177" s="3"/>
      <c r="MKA177" s="3"/>
      <c r="MKB177" s="3"/>
      <c r="MKC177" s="3"/>
      <c r="MKD177" s="3"/>
      <c r="MKE177" s="3"/>
      <c r="MKF177" s="3"/>
      <c r="MKG177" s="3"/>
      <c r="MKH177" s="3"/>
      <c r="MKI177" s="3"/>
      <c r="MKJ177" s="3"/>
      <c r="MKK177" s="3"/>
      <c r="MKL177" s="3"/>
      <c r="MKM177" s="3"/>
      <c r="MKN177" s="3"/>
      <c r="MKO177" s="3"/>
      <c r="MKP177" s="3"/>
      <c r="MKQ177" s="3"/>
      <c r="MKR177" s="3"/>
      <c r="MKS177" s="3"/>
      <c r="MKT177" s="3"/>
      <c r="MKU177" s="3"/>
      <c r="MKV177" s="3"/>
      <c r="MKW177" s="3"/>
      <c r="MKX177" s="3"/>
      <c r="MKY177" s="3"/>
      <c r="MKZ177" s="3"/>
      <c r="MLA177" s="3"/>
      <c r="MLB177" s="3"/>
      <c r="MLC177" s="3"/>
      <c r="MLD177" s="3"/>
      <c r="MLE177" s="3"/>
      <c r="MLF177" s="3"/>
      <c r="MLG177" s="3"/>
      <c r="MLH177" s="3"/>
      <c r="MLI177" s="3"/>
      <c r="MLJ177" s="3"/>
      <c r="MLK177" s="3"/>
      <c r="MLL177" s="3"/>
      <c r="MLM177" s="3"/>
      <c r="MLN177" s="3"/>
      <c r="MLO177" s="3"/>
      <c r="MLP177" s="3"/>
      <c r="MLQ177" s="3"/>
      <c r="MLR177" s="3"/>
      <c r="MLS177" s="3"/>
      <c r="MLT177" s="3"/>
      <c r="MLU177" s="3"/>
      <c r="MLV177" s="3"/>
      <c r="MLW177" s="3"/>
      <c r="MLX177" s="3"/>
      <c r="MLY177" s="3"/>
      <c r="MLZ177" s="3"/>
      <c r="MMA177" s="3"/>
      <c r="MMB177" s="3"/>
      <c r="MMC177" s="3"/>
      <c r="MMD177" s="3"/>
      <c r="MME177" s="3"/>
      <c r="MMF177" s="3"/>
      <c r="MMG177" s="3"/>
      <c r="MMH177" s="3"/>
      <c r="MMI177" s="3"/>
      <c r="MMJ177" s="3"/>
      <c r="MMK177" s="3"/>
      <c r="MML177" s="3"/>
      <c r="MMM177" s="3"/>
      <c r="MMN177" s="3"/>
      <c r="MMO177" s="3"/>
      <c r="MMP177" s="3"/>
      <c r="MMQ177" s="3"/>
      <c r="MMR177" s="3"/>
      <c r="MMS177" s="3"/>
      <c r="MMT177" s="3"/>
      <c r="MMU177" s="3"/>
      <c r="MMV177" s="3"/>
      <c r="MMW177" s="3"/>
      <c r="MMX177" s="3"/>
      <c r="MMY177" s="3"/>
      <c r="MMZ177" s="3"/>
      <c r="MNA177" s="3"/>
      <c r="MNB177" s="3"/>
      <c r="MNC177" s="3"/>
      <c r="MND177" s="3"/>
      <c r="MNE177" s="3"/>
      <c r="MNF177" s="3"/>
      <c r="MNG177" s="3"/>
      <c r="MNH177" s="3"/>
      <c r="MNI177" s="3"/>
      <c r="MNJ177" s="3"/>
      <c r="MNK177" s="3"/>
      <c r="MNL177" s="3"/>
      <c r="MNM177" s="3"/>
      <c r="MNN177" s="3"/>
      <c r="MNO177" s="3"/>
      <c r="MNP177" s="3"/>
      <c r="MNQ177" s="3"/>
      <c r="MNR177" s="3"/>
      <c r="MNS177" s="3"/>
      <c r="MNT177" s="3"/>
      <c r="MNU177" s="3"/>
      <c r="MNV177" s="3"/>
      <c r="MNW177" s="3"/>
      <c r="MNX177" s="3"/>
      <c r="MNY177" s="3"/>
      <c r="MNZ177" s="3"/>
      <c r="MOA177" s="3"/>
      <c r="MOB177" s="3"/>
      <c r="MOC177" s="3"/>
      <c r="MOD177" s="3"/>
      <c r="MOE177" s="3"/>
      <c r="MOF177" s="3"/>
      <c r="MOG177" s="3"/>
      <c r="MOH177" s="3"/>
      <c r="MOI177" s="3"/>
      <c r="MOJ177" s="3"/>
      <c r="MOK177" s="3"/>
      <c r="MOL177" s="3"/>
      <c r="MOM177" s="3"/>
      <c r="MON177" s="3"/>
      <c r="MOO177" s="3"/>
      <c r="MOP177" s="3"/>
      <c r="MOQ177" s="3"/>
      <c r="MOR177" s="3"/>
      <c r="MOS177" s="3"/>
      <c r="MOT177" s="3"/>
      <c r="MOU177" s="3"/>
      <c r="MOV177" s="3"/>
      <c r="MOW177" s="3"/>
      <c r="MOX177" s="3"/>
      <c r="MOY177" s="3"/>
      <c r="MOZ177" s="3"/>
      <c r="MPA177" s="3"/>
      <c r="MPB177" s="3"/>
      <c r="MPC177" s="3"/>
      <c r="MPD177" s="3"/>
      <c r="MPE177" s="3"/>
      <c r="MPF177" s="3"/>
      <c r="MPG177" s="3"/>
      <c r="MPH177" s="3"/>
      <c r="MPI177" s="3"/>
      <c r="MPJ177" s="3"/>
      <c r="MPK177" s="3"/>
      <c r="MPL177" s="3"/>
      <c r="MPM177" s="3"/>
      <c r="MPN177" s="3"/>
      <c r="MPO177" s="3"/>
      <c r="MPP177" s="3"/>
      <c r="MPQ177" s="3"/>
      <c r="MPR177" s="3"/>
      <c r="MPS177" s="3"/>
      <c r="MPT177" s="3"/>
      <c r="MPU177" s="3"/>
      <c r="MPV177" s="3"/>
      <c r="MPW177" s="3"/>
      <c r="MPX177" s="3"/>
      <c r="MPY177" s="3"/>
      <c r="MPZ177" s="3"/>
      <c r="MQA177" s="3"/>
      <c r="MQB177" s="3"/>
      <c r="MQC177" s="3"/>
      <c r="MQD177" s="3"/>
      <c r="MQE177" s="3"/>
      <c r="MQF177" s="3"/>
      <c r="MQG177" s="3"/>
      <c r="MQH177" s="3"/>
      <c r="MQI177" s="3"/>
      <c r="MQJ177" s="3"/>
      <c r="MQK177" s="3"/>
      <c r="MQL177" s="3"/>
      <c r="MQM177" s="3"/>
      <c r="MQN177" s="3"/>
      <c r="MQO177" s="3"/>
      <c r="MQP177" s="3"/>
      <c r="MQQ177" s="3"/>
      <c r="MQR177" s="3"/>
      <c r="MQS177" s="3"/>
      <c r="MQT177" s="3"/>
      <c r="MQU177" s="3"/>
      <c r="MQV177" s="3"/>
      <c r="MQW177" s="3"/>
      <c r="MQX177" s="3"/>
      <c r="MQY177" s="3"/>
      <c r="MQZ177" s="3"/>
      <c r="MRA177" s="3"/>
      <c r="MRB177" s="3"/>
      <c r="MRC177" s="3"/>
      <c r="MRD177" s="3"/>
      <c r="MRE177" s="3"/>
      <c r="MRF177" s="3"/>
      <c r="MRG177" s="3"/>
      <c r="MRH177" s="3"/>
      <c r="MRI177" s="3"/>
      <c r="MRJ177" s="3"/>
      <c r="MRK177" s="3"/>
      <c r="MRL177" s="3"/>
      <c r="MRM177" s="3"/>
      <c r="MRN177" s="3"/>
      <c r="MRO177" s="3"/>
      <c r="MRP177" s="3"/>
      <c r="MRQ177" s="3"/>
      <c r="MRR177" s="3"/>
      <c r="MRS177" s="3"/>
      <c r="MRT177" s="3"/>
      <c r="MRU177" s="3"/>
      <c r="MRV177" s="3"/>
      <c r="MRW177" s="3"/>
      <c r="MRX177" s="3"/>
      <c r="MRY177" s="3"/>
      <c r="MRZ177" s="3"/>
      <c r="MSA177" s="3"/>
      <c r="MSB177" s="3"/>
      <c r="MSC177" s="3"/>
      <c r="MSD177" s="3"/>
      <c r="MSE177" s="3"/>
      <c r="MSF177" s="3"/>
      <c r="MSG177" s="3"/>
      <c r="MSH177" s="3"/>
      <c r="MSI177" s="3"/>
      <c r="MSJ177" s="3"/>
      <c r="MSK177" s="3"/>
      <c r="MSL177" s="3"/>
      <c r="MSM177" s="3"/>
      <c r="MSN177" s="3"/>
      <c r="MSO177" s="3"/>
      <c r="MSP177" s="3"/>
      <c r="MSQ177" s="3"/>
      <c r="MSR177" s="3"/>
      <c r="MSS177" s="3"/>
      <c r="MST177" s="3"/>
      <c r="MSU177" s="3"/>
      <c r="MSV177" s="3"/>
      <c r="MSW177" s="3"/>
      <c r="MSX177" s="3"/>
      <c r="MSY177" s="3"/>
      <c r="MSZ177" s="3"/>
      <c r="MTA177" s="3"/>
      <c r="MTB177" s="3"/>
      <c r="MTC177" s="3"/>
      <c r="MTD177" s="3"/>
      <c r="MTE177" s="3"/>
      <c r="MTF177" s="3"/>
      <c r="MTG177" s="3"/>
      <c r="MTH177" s="3"/>
      <c r="MTI177" s="3"/>
      <c r="MTJ177" s="3"/>
      <c r="MTK177" s="3"/>
      <c r="MTL177" s="3"/>
      <c r="MTM177" s="3"/>
      <c r="MTN177" s="3"/>
      <c r="MTO177" s="3"/>
      <c r="MTP177" s="3"/>
      <c r="MTQ177" s="3"/>
      <c r="MTR177" s="3"/>
      <c r="MTS177" s="3"/>
      <c r="MTT177" s="3"/>
      <c r="MTU177" s="3"/>
      <c r="MTV177" s="3"/>
      <c r="MTW177" s="3"/>
      <c r="MTX177" s="3"/>
      <c r="MTY177" s="3"/>
      <c r="MTZ177" s="3"/>
      <c r="MUA177" s="3"/>
      <c r="MUB177" s="3"/>
      <c r="MUC177" s="3"/>
      <c r="MUD177" s="3"/>
      <c r="MUE177" s="3"/>
      <c r="MUF177" s="3"/>
      <c r="MUG177" s="3"/>
      <c r="MUH177" s="3"/>
      <c r="MUI177" s="3"/>
      <c r="MUJ177" s="3"/>
      <c r="MUK177" s="3"/>
      <c r="MUL177" s="3"/>
      <c r="MUM177" s="3"/>
      <c r="MUN177" s="3"/>
      <c r="MUO177" s="3"/>
      <c r="MUP177" s="3"/>
      <c r="MUQ177" s="3"/>
      <c r="MUR177" s="3"/>
      <c r="MUS177" s="3"/>
      <c r="MUT177" s="3"/>
      <c r="MUU177" s="3"/>
      <c r="MUV177" s="3"/>
      <c r="MUW177" s="3"/>
      <c r="MUX177" s="3"/>
      <c r="MUY177" s="3"/>
      <c r="MUZ177" s="3"/>
      <c r="MVA177" s="3"/>
      <c r="MVB177" s="3"/>
      <c r="MVC177" s="3"/>
      <c r="MVD177" s="3"/>
      <c r="MVE177" s="3"/>
      <c r="MVF177" s="3"/>
      <c r="MVG177" s="3"/>
      <c r="MVH177" s="3"/>
      <c r="MVI177" s="3"/>
      <c r="MVJ177" s="3"/>
      <c r="MVK177" s="3"/>
      <c r="MVL177" s="3"/>
      <c r="MVM177" s="3"/>
      <c r="MVN177" s="3"/>
      <c r="MVO177" s="3"/>
      <c r="MVP177" s="3"/>
      <c r="MVQ177" s="3"/>
      <c r="MVR177" s="3"/>
      <c r="MVS177" s="3"/>
      <c r="MVT177" s="3"/>
      <c r="MVU177" s="3"/>
      <c r="MVV177" s="3"/>
      <c r="MVW177" s="3"/>
      <c r="MVX177" s="3"/>
      <c r="MVY177" s="3"/>
      <c r="MVZ177" s="3"/>
      <c r="MWA177" s="3"/>
      <c r="MWB177" s="3"/>
      <c r="MWC177" s="3"/>
      <c r="MWD177" s="3"/>
      <c r="MWE177" s="3"/>
      <c r="MWF177" s="3"/>
      <c r="MWG177" s="3"/>
      <c r="MWH177" s="3"/>
      <c r="MWI177" s="3"/>
      <c r="MWJ177" s="3"/>
      <c r="MWK177" s="3"/>
      <c r="MWL177" s="3"/>
      <c r="MWM177" s="3"/>
      <c r="MWN177" s="3"/>
      <c r="MWO177" s="3"/>
      <c r="MWP177" s="3"/>
      <c r="MWQ177" s="3"/>
      <c r="MWR177" s="3"/>
      <c r="MWS177" s="3"/>
      <c r="MWT177" s="3"/>
      <c r="MWU177" s="3"/>
      <c r="MWV177" s="3"/>
      <c r="MWW177" s="3"/>
      <c r="MWX177" s="3"/>
      <c r="MWY177" s="3"/>
      <c r="MWZ177" s="3"/>
      <c r="MXA177" s="3"/>
      <c r="MXB177" s="3"/>
      <c r="MXC177" s="3"/>
      <c r="MXD177" s="3"/>
      <c r="MXE177" s="3"/>
      <c r="MXF177" s="3"/>
      <c r="MXG177" s="3"/>
      <c r="MXH177" s="3"/>
      <c r="MXI177" s="3"/>
      <c r="MXJ177" s="3"/>
      <c r="MXK177" s="3"/>
      <c r="MXL177" s="3"/>
      <c r="MXM177" s="3"/>
      <c r="MXN177" s="3"/>
      <c r="MXO177" s="3"/>
      <c r="MXP177" s="3"/>
      <c r="MXQ177" s="3"/>
      <c r="MXR177" s="3"/>
      <c r="MXS177" s="3"/>
      <c r="MXT177" s="3"/>
      <c r="MXU177" s="3"/>
      <c r="MXV177" s="3"/>
      <c r="MXW177" s="3"/>
      <c r="MXX177" s="3"/>
      <c r="MXY177" s="3"/>
      <c r="MXZ177" s="3"/>
      <c r="MYA177" s="3"/>
      <c r="MYB177" s="3"/>
      <c r="MYC177" s="3"/>
      <c r="MYD177" s="3"/>
      <c r="MYE177" s="3"/>
      <c r="MYF177" s="3"/>
      <c r="MYG177" s="3"/>
      <c r="MYH177" s="3"/>
      <c r="MYI177" s="3"/>
      <c r="MYJ177" s="3"/>
      <c r="MYK177" s="3"/>
      <c r="MYL177" s="3"/>
      <c r="MYM177" s="3"/>
      <c r="MYN177" s="3"/>
      <c r="MYO177" s="3"/>
      <c r="MYP177" s="3"/>
      <c r="MYQ177" s="3"/>
      <c r="MYR177" s="3"/>
      <c r="MYS177" s="3"/>
      <c r="MYT177" s="3"/>
      <c r="MYU177" s="3"/>
      <c r="MYV177" s="3"/>
      <c r="MYW177" s="3"/>
      <c r="MYX177" s="3"/>
      <c r="MYY177" s="3"/>
      <c r="MYZ177" s="3"/>
      <c r="MZA177" s="3"/>
      <c r="MZB177" s="3"/>
      <c r="MZC177" s="3"/>
      <c r="MZD177" s="3"/>
      <c r="MZE177" s="3"/>
      <c r="MZF177" s="3"/>
      <c r="MZG177" s="3"/>
      <c r="MZH177" s="3"/>
      <c r="MZI177" s="3"/>
      <c r="MZJ177" s="3"/>
      <c r="MZK177" s="3"/>
      <c r="MZL177" s="3"/>
      <c r="MZM177" s="3"/>
      <c r="MZN177" s="3"/>
      <c r="MZO177" s="3"/>
      <c r="MZP177" s="3"/>
      <c r="MZQ177" s="3"/>
      <c r="MZR177" s="3"/>
      <c r="MZS177" s="3"/>
      <c r="MZT177" s="3"/>
      <c r="MZU177" s="3"/>
      <c r="MZV177" s="3"/>
      <c r="MZW177" s="3"/>
      <c r="MZX177" s="3"/>
      <c r="MZY177" s="3"/>
      <c r="MZZ177" s="3"/>
      <c r="NAA177" s="3"/>
      <c r="NAB177" s="3"/>
      <c r="NAC177" s="3"/>
      <c r="NAD177" s="3"/>
      <c r="NAE177" s="3"/>
      <c r="NAF177" s="3"/>
      <c r="NAG177" s="3"/>
      <c r="NAH177" s="3"/>
      <c r="NAI177" s="3"/>
      <c r="NAJ177" s="3"/>
      <c r="NAK177" s="3"/>
      <c r="NAL177" s="3"/>
      <c r="NAM177" s="3"/>
      <c r="NAN177" s="3"/>
      <c r="NAO177" s="3"/>
      <c r="NAP177" s="3"/>
      <c r="NAQ177" s="3"/>
      <c r="NAR177" s="3"/>
      <c r="NAS177" s="3"/>
      <c r="NAT177" s="3"/>
      <c r="NAU177" s="3"/>
      <c r="NAV177" s="3"/>
      <c r="NAW177" s="3"/>
      <c r="NAX177" s="3"/>
      <c r="NAY177" s="3"/>
      <c r="NAZ177" s="3"/>
      <c r="NBA177" s="3"/>
      <c r="NBB177" s="3"/>
      <c r="NBC177" s="3"/>
      <c r="NBD177" s="3"/>
      <c r="NBE177" s="3"/>
      <c r="NBF177" s="3"/>
      <c r="NBG177" s="3"/>
      <c r="NBH177" s="3"/>
      <c r="NBI177" s="3"/>
      <c r="NBJ177" s="3"/>
      <c r="NBK177" s="3"/>
      <c r="NBL177" s="3"/>
      <c r="NBM177" s="3"/>
      <c r="NBN177" s="3"/>
      <c r="NBO177" s="3"/>
      <c r="NBP177" s="3"/>
      <c r="NBQ177" s="3"/>
      <c r="NBR177" s="3"/>
      <c r="NBS177" s="3"/>
      <c r="NBT177" s="3"/>
      <c r="NBU177" s="3"/>
      <c r="NBV177" s="3"/>
      <c r="NBW177" s="3"/>
      <c r="NBX177" s="3"/>
      <c r="NBY177" s="3"/>
      <c r="NBZ177" s="3"/>
      <c r="NCA177" s="3"/>
      <c r="NCB177" s="3"/>
      <c r="NCC177" s="3"/>
      <c r="NCD177" s="3"/>
      <c r="NCE177" s="3"/>
      <c r="NCF177" s="3"/>
      <c r="NCG177" s="3"/>
      <c r="NCH177" s="3"/>
      <c r="NCI177" s="3"/>
      <c r="NCJ177" s="3"/>
      <c r="NCK177" s="3"/>
      <c r="NCL177" s="3"/>
      <c r="NCM177" s="3"/>
      <c r="NCN177" s="3"/>
      <c r="NCO177" s="3"/>
      <c r="NCP177" s="3"/>
      <c r="NCQ177" s="3"/>
      <c r="NCR177" s="3"/>
      <c r="NCS177" s="3"/>
      <c r="NCT177" s="3"/>
      <c r="NCU177" s="3"/>
      <c r="NCV177" s="3"/>
      <c r="NCW177" s="3"/>
      <c r="NCX177" s="3"/>
      <c r="NCY177" s="3"/>
      <c r="NCZ177" s="3"/>
      <c r="NDA177" s="3"/>
      <c r="NDB177" s="3"/>
      <c r="NDC177" s="3"/>
      <c r="NDD177" s="3"/>
      <c r="NDE177" s="3"/>
      <c r="NDF177" s="3"/>
      <c r="NDG177" s="3"/>
      <c r="NDH177" s="3"/>
      <c r="NDI177" s="3"/>
      <c r="NDJ177" s="3"/>
      <c r="NDK177" s="3"/>
      <c r="NDL177" s="3"/>
      <c r="NDM177" s="3"/>
      <c r="NDN177" s="3"/>
      <c r="NDO177" s="3"/>
      <c r="NDP177" s="3"/>
      <c r="NDQ177" s="3"/>
      <c r="NDR177" s="3"/>
      <c r="NDS177" s="3"/>
      <c r="NDT177" s="3"/>
      <c r="NDU177" s="3"/>
      <c r="NDV177" s="3"/>
      <c r="NDW177" s="3"/>
      <c r="NDX177" s="3"/>
      <c r="NDY177" s="3"/>
      <c r="NDZ177" s="3"/>
      <c r="NEA177" s="3"/>
      <c r="NEB177" s="3"/>
      <c r="NEC177" s="3"/>
      <c r="NED177" s="3"/>
      <c r="NEE177" s="3"/>
      <c r="NEF177" s="3"/>
      <c r="NEG177" s="3"/>
      <c r="NEH177" s="3"/>
      <c r="NEI177" s="3"/>
      <c r="NEJ177" s="3"/>
      <c r="NEK177" s="3"/>
      <c r="NEL177" s="3"/>
      <c r="NEM177" s="3"/>
      <c r="NEN177" s="3"/>
      <c r="NEO177" s="3"/>
      <c r="NEP177" s="3"/>
      <c r="NEQ177" s="3"/>
      <c r="NER177" s="3"/>
      <c r="NES177" s="3"/>
      <c r="NET177" s="3"/>
      <c r="NEU177" s="3"/>
      <c r="NEV177" s="3"/>
      <c r="NEW177" s="3"/>
      <c r="NEX177" s="3"/>
      <c r="NEY177" s="3"/>
      <c r="NEZ177" s="3"/>
      <c r="NFA177" s="3"/>
      <c r="NFB177" s="3"/>
      <c r="NFC177" s="3"/>
      <c r="NFD177" s="3"/>
      <c r="NFE177" s="3"/>
      <c r="NFF177" s="3"/>
      <c r="NFG177" s="3"/>
      <c r="NFH177" s="3"/>
      <c r="NFI177" s="3"/>
      <c r="NFJ177" s="3"/>
      <c r="NFK177" s="3"/>
      <c r="NFL177" s="3"/>
      <c r="NFM177" s="3"/>
      <c r="NFN177" s="3"/>
      <c r="NFO177" s="3"/>
      <c r="NFP177" s="3"/>
      <c r="NFQ177" s="3"/>
      <c r="NFR177" s="3"/>
      <c r="NFS177" s="3"/>
      <c r="NFT177" s="3"/>
      <c r="NFU177" s="3"/>
      <c r="NFV177" s="3"/>
      <c r="NFW177" s="3"/>
      <c r="NFX177" s="3"/>
      <c r="NFY177" s="3"/>
      <c r="NFZ177" s="3"/>
      <c r="NGA177" s="3"/>
      <c r="NGB177" s="3"/>
      <c r="NGC177" s="3"/>
      <c r="NGD177" s="3"/>
      <c r="NGE177" s="3"/>
      <c r="NGF177" s="3"/>
      <c r="NGG177" s="3"/>
      <c r="NGH177" s="3"/>
      <c r="NGI177" s="3"/>
      <c r="NGJ177" s="3"/>
      <c r="NGK177" s="3"/>
      <c r="NGL177" s="3"/>
      <c r="NGM177" s="3"/>
      <c r="NGN177" s="3"/>
      <c r="NGO177" s="3"/>
      <c r="NGP177" s="3"/>
      <c r="NGQ177" s="3"/>
      <c r="NGR177" s="3"/>
      <c r="NGS177" s="3"/>
      <c r="NGT177" s="3"/>
      <c r="NGU177" s="3"/>
      <c r="NGV177" s="3"/>
      <c r="NGW177" s="3"/>
      <c r="NGX177" s="3"/>
      <c r="NGY177" s="3"/>
      <c r="NGZ177" s="3"/>
      <c r="NHA177" s="3"/>
      <c r="NHB177" s="3"/>
      <c r="NHC177" s="3"/>
      <c r="NHD177" s="3"/>
      <c r="NHE177" s="3"/>
      <c r="NHF177" s="3"/>
      <c r="NHG177" s="3"/>
      <c r="NHH177" s="3"/>
      <c r="NHI177" s="3"/>
      <c r="NHJ177" s="3"/>
      <c r="NHK177" s="3"/>
      <c r="NHL177" s="3"/>
      <c r="NHM177" s="3"/>
      <c r="NHN177" s="3"/>
      <c r="NHO177" s="3"/>
      <c r="NHP177" s="3"/>
      <c r="NHQ177" s="3"/>
      <c r="NHR177" s="3"/>
      <c r="NHS177" s="3"/>
      <c r="NHT177" s="3"/>
      <c r="NHU177" s="3"/>
      <c r="NHV177" s="3"/>
      <c r="NHW177" s="3"/>
      <c r="NHX177" s="3"/>
      <c r="NHY177" s="3"/>
      <c r="NHZ177" s="3"/>
      <c r="NIA177" s="3"/>
      <c r="NIB177" s="3"/>
      <c r="NIC177" s="3"/>
      <c r="NID177" s="3"/>
      <c r="NIE177" s="3"/>
      <c r="NIF177" s="3"/>
      <c r="NIG177" s="3"/>
      <c r="NIH177" s="3"/>
      <c r="NII177" s="3"/>
      <c r="NIJ177" s="3"/>
      <c r="NIK177" s="3"/>
      <c r="NIL177" s="3"/>
      <c r="NIM177" s="3"/>
      <c r="NIN177" s="3"/>
      <c r="NIO177" s="3"/>
      <c r="NIP177" s="3"/>
      <c r="NIQ177" s="3"/>
      <c r="NIR177" s="3"/>
      <c r="NIS177" s="3"/>
      <c r="NIT177" s="3"/>
      <c r="NIU177" s="3"/>
      <c r="NIV177" s="3"/>
      <c r="NIW177" s="3"/>
      <c r="NIX177" s="3"/>
      <c r="NIY177" s="3"/>
      <c r="NIZ177" s="3"/>
      <c r="NJA177" s="3"/>
      <c r="NJB177" s="3"/>
      <c r="NJC177" s="3"/>
      <c r="NJD177" s="3"/>
      <c r="NJE177" s="3"/>
      <c r="NJF177" s="3"/>
      <c r="NJG177" s="3"/>
      <c r="NJH177" s="3"/>
      <c r="NJI177" s="3"/>
      <c r="NJJ177" s="3"/>
      <c r="NJK177" s="3"/>
      <c r="NJL177" s="3"/>
      <c r="NJM177" s="3"/>
      <c r="NJN177" s="3"/>
      <c r="NJO177" s="3"/>
      <c r="NJP177" s="3"/>
      <c r="NJQ177" s="3"/>
      <c r="NJR177" s="3"/>
      <c r="NJS177" s="3"/>
      <c r="NJT177" s="3"/>
      <c r="NJU177" s="3"/>
      <c r="NJV177" s="3"/>
      <c r="NJW177" s="3"/>
      <c r="NJX177" s="3"/>
      <c r="NJY177" s="3"/>
      <c r="NJZ177" s="3"/>
      <c r="NKA177" s="3"/>
      <c r="NKB177" s="3"/>
      <c r="NKC177" s="3"/>
      <c r="NKD177" s="3"/>
      <c r="NKE177" s="3"/>
      <c r="NKF177" s="3"/>
      <c r="NKG177" s="3"/>
      <c r="NKH177" s="3"/>
      <c r="NKI177" s="3"/>
      <c r="NKJ177" s="3"/>
      <c r="NKK177" s="3"/>
      <c r="NKL177" s="3"/>
      <c r="NKM177" s="3"/>
      <c r="NKN177" s="3"/>
      <c r="NKO177" s="3"/>
      <c r="NKP177" s="3"/>
      <c r="NKQ177" s="3"/>
      <c r="NKR177" s="3"/>
      <c r="NKS177" s="3"/>
      <c r="NKT177" s="3"/>
      <c r="NKU177" s="3"/>
      <c r="NKV177" s="3"/>
      <c r="NKW177" s="3"/>
      <c r="NKX177" s="3"/>
      <c r="NKY177" s="3"/>
      <c r="NKZ177" s="3"/>
      <c r="NLA177" s="3"/>
      <c r="NLB177" s="3"/>
      <c r="NLC177" s="3"/>
      <c r="NLD177" s="3"/>
      <c r="NLE177" s="3"/>
      <c r="NLF177" s="3"/>
      <c r="NLG177" s="3"/>
      <c r="NLH177" s="3"/>
      <c r="NLI177" s="3"/>
      <c r="NLJ177" s="3"/>
      <c r="NLK177" s="3"/>
      <c r="NLL177" s="3"/>
      <c r="NLM177" s="3"/>
      <c r="NLN177" s="3"/>
      <c r="NLO177" s="3"/>
      <c r="NLP177" s="3"/>
      <c r="NLQ177" s="3"/>
      <c r="NLR177" s="3"/>
      <c r="NLS177" s="3"/>
      <c r="NLT177" s="3"/>
      <c r="NLU177" s="3"/>
      <c r="NLV177" s="3"/>
      <c r="NLW177" s="3"/>
      <c r="NLX177" s="3"/>
      <c r="NLY177" s="3"/>
      <c r="NLZ177" s="3"/>
      <c r="NMA177" s="3"/>
      <c r="NMB177" s="3"/>
      <c r="NMC177" s="3"/>
      <c r="NMD177" s="3"/>
      <c r="NME177" s="3"/>
      <c r="NMF177" s="3"/>
      <c r="NMG177" s="3"/>
      <c r="NMH177" s="3"/>
      <c r="NMI177" s="3"/>
      <c r="NMJ177" s="3"/>
      <c r="NMK177" s="3"/>
      <c r="NML177" s="3"/>
      <c r="NMM177" s="3"/>
      <c r="NMN177" s="3"/>
      <c r="NMO177" s="3"/>
      <c r="NMP177" s="3"/>
      <c r="NMQ177" s="3"/>
      <c r="NMR177" s="3"/>
      <c r="NMS177" s="3"/>
      <c r="NMT177" s="3"/>
      <c r="NMU177" s="3"/>
      <c r="NMV177" s="3"/>
      <c r="NMW177" s="3"/>
      <c r="NMX177" s="3"/>
      <c r="NMY177" s="3"/>
      <c r="NMZ177" s="3"/>
      <c r="NNA177" s="3"/>
      <c r="NNB177" s="3"/>
      <c r="NNC177" s="3"/>
      <c r="NND177" s="3"/>
      <c r="NNE177" s="3"/>
      <c r="NNF177" s="3"/>
      <c r="NNG177" s="3"/>
      <c r="NNH177" s="3"/>
      <c r="NNI177" s="3"/>
      <c r="NNJ177" s="3"/>
      <c r="NNK177" s="3"/>
      <c r="NNL177" s="3"/>
      <c r="NNM177" s="3"/>
      <c r="NNN177" s="3"/>
      <c r="NNO177" s="3"/>
      <c r="NNP177" s="3"/>
      <c r="NNQ177" s="3"/>
      <c r="NNR177" s="3"/>
      <c r="NNS177" s="3"/>
      <c r="NNT177" s="3"/>
      <c r="NNU177" s="3"/>
      <c r="NNV177" s="3"/>
      <c r="NNW177" s="3"/>
      <c r="NNX177" s="3"/>
      <c r="NNY177" s="3"/>
      <c r="NNZ177" s="3"/>
      <c r="NOA177" s="3"/>
      <c r="NOB177" s="3"/>
      <c r="NOC177" s="3"/>
      <c r="NOD177" s="3"/>
      <c r="NOE177" s="3"/>
      <c r="NOF177" s="3"/>
      <c r="NOG177" s="3"/>
      <c r="NOH177" s="3"/>
      <c r="NOI177" s="3"/>
      <c r="NOJ177" s="3"/>
      <c r="NOK177" s="3"/>
      <c r="NOL177" s="3"/>
      <c r="NOM177" s="3"/>
      <c r="NON177" s="3"/>
      <c r="NOO177" s="3"/>
      <c r="NOP177" s="3"/>
      <c r="NOQ177" s="3"/>
      <c r="NOR177" s="3"/>
      <c r="NOS177" s="3"/>
      <c r="NOT177" s="3"/>
      <c r="NOU177" s="3"/>
      <c r="NOV177" s="3"/>
      <c r="NOW177" s="3"/>
      <c r="NOX177" s="3"/>
      <c r="NOY177" s="3"/>
      <c r="NOZ177" s="3"/>
      <c r="NPA177" s="3"/>
      <c r="NPB177" s="3"/>
      <c r="NPC177" s="3"/>
      <c r="NPD177" s="3"/>
      <c r="NPE177" s="3"/>
      <c r="NPF177" s="3"/>
      <c r="NPG177" s="3"/>
      <c r="NPH177" s="3"/>
      <c r="NPI177" s="3"/>
      <c r="NPJ177" s="3"/>
      <c r="NPK177" s="3"/>
      <c r="NPL177" s="3"/>
      <c r="NPM177" s="3"/>
      <c r="NPN177" s="3"/>
      <c r="NPO177" s="3"/>
      <c r="NPP177" s="3"/>
      <c r="NPQ177" s="3"/>
      <c r="NPR177" s="3"/>
      <c r="NPS177" s="3"/>
      <c r="NPT177" s="3"/>
      <c r="NPU177" s="3"/>
      <c r="NPV177" s="3"/>
      <c r="NPW177" s="3"/>
      <c r="NPX177" s="3"/>
      <c r="NPY177" s="3"/>
      <c r="NPZ177" s="3"/>
      <c r="NQA177" s="3"/>
      <c r="NQB177" s="3"/>
      <c r="NQC177" s="3"/>
      <c r="NQD177" s="3"/>
      <c r="NQE177" s="3"/>
      <c r="NQF177" s="3"/>
      <c r="NQG177" s="3"/>
      <c r="NQH177" s="3"/>
      <c r="NQI177" s="3"/>
      <c r="NQJ177" s="3"/>
      <c r="NQK177" s="3"/>
      <c r="NQL177" s="3"/>
      <c r="NQM177" s="3"/>
      <c r="NQN177" s="3"/>
      <c r="NQO177" s="3"/>
      <c r="NQP177" s="3"/>
      <c r="NQQ177" s="3"/>
      <c r="NQR177" s="3"/>
      <c r="NQS177" s="3"/>
      <c r="NQT177" s="3"/>
      <c r="NQU177" s="3"/>
      <c r="NQV177" s="3"/>
      <c r="NQW177" s="3"/>
      <c r="NQX177" s="3"/>
      <c r="NQY177" s="3"/>
      <c r="NQZ177" s="3"/>
      <c r="NRA177" s="3"/>
      <c r="NRB177" s="3"/>
      <c r="NRC177" s="3"/>
      <c r="NRD177" s="3"/>
      <c r="NRE177" s="3"/>
      <c r="NRF177" s="3"/>
      <c r="NRG177" s="3"/>
      <c r="NRH177" s="3"/>
      <c r="NRI177" s="3"/>
      <c r="NRJ177" s="3"/>
      <c r="NRK177" s="3"/>
      <c r="NRL177" s="3"/>
      <c r="NRM177" s="3"/>
      <c r="NRN177" s="3"/>
      <c r="NRO177" s="3"/>
      <c r="NRP177" s="3"/>
      <c r="NRQ177" s="3"/>
      <c r="NRR177" s="3"/>
      <c r="NRS177" s="3"/>
      <c r="NRT177" s="3"/>
      <c r="NRU177" s="3"/>
      <c r="NRV177" s="3"/>
      <c r="NRW177" s="3"/>
      <c r="NRX177" s="3"/>
      <c r="NRY177" s="3"/>
      <c r="NRZ177" s="3"/>
      <c r="NSA177" s="3"/>
      <c r="NSB177" s="3"/>
      <c r="NSC177" s="3"/>
      <c r="NSD177" s="3"/>
      <c r="NSE177" s="3"/>
      <c r="NSF177" s="3"/>
      <c r="NSG177" s="3"/>
      <c r="NSH177" s="3"/>
      <c r="NSI177" s="3"/>
      <c r="NSJ177" s="3"/>
      <c r="NSK177" s="3"/>
      <c r="NSL177" s="3"/>
      <c r="NSM177" s="3"/>
      <c r="NSN177" s="3"/>
      <c r="NSO177" s="3"/>
      <c r="NSP177" s="3"/>
      <c r="NSQ177" s="3"/>
      <c r="NSR177" s="3"/>
      <c r="NSS177" s="3"/>
      <c r="NST177" s="3"/>
      <c r="NSU177" s="3"/>
      <c r="NSV177" s="3"/>
      <c r="NSW177" s="3"/>
      <c r="NSX177" s="3"/>
      <c r="NSY177" s="3"/>
      <c r="NSZ177" s="3"/>
      <c r="NTA177" s="3"/>
      <c r="NTB177" s="3"/>
      <c r="NTC177" s="3"/>
      <c r="NTD177" s="3"/>
      <c r="NTE177" s="3"/>
      <c r="NTF177" s="3"/>
      <c r="NTG177" s="3"/>
      <c r="NTH177" s="3"/>
      <c r="NTI177" s="3"/>
      <c r="NTJ177" s="3"/>
      <c r="NTK177" s="3"/>
      <c r="NTL177" s="3"/>
      <c r="NTM177" s="3"/>
      <c r="NTN177" s="3"/>
      <c r="NTO177" s="3"/>
      <c r="NTP177" s="3"/>
      <c r="NTQ177" s="3"/>
      <c r="NTR177" s="3"/>
      <c r="NTS177" s="3"/>
      <c r="NTT177" s="3"/>
      <c r="NTU177" s="3"/>
      <c r="NTV177" s="3"/>
      <c r="NTW177" s="3"/>
      <c r="NTX177" s="3"/>
      <c r="NTY177" s="3"/>
      <c r="NTZ177" s="3"/>
      <c r="NUA177" s="3"/>
      <c r="NUB177" s="3"/>
      <c r="NUC177" s="3"/>
      <c r="NUD177" s="3"/>
      <c r="NUE177" s="3"/>
      <c r="NUF177" s="3"/>
      <c r="NUG177" s="3"/>
      <c r="NUH177" s="3"/>
      <c r="NUI177" s="3"/>
      <c r="NUJ177" s="3"/>
      <c r="NUK177" s="3"/>
      <c r="NUL177" s="3"/>
      <c r="NUM177" s="3"/>
      <c r="NUN177" s="3"/>
      <c r="NUO177" s="3"/>
      <c r="NUP177" s="3"/>
      <c r="NUQ177" s="3"/>
      <c r="NUR177" s="3"/>
      <c r="NUS177" s="3"/>
      <c r="NUT177" s="3"/>
      <c r="NUU177" s="3"/>
      <c r="NUV177" s="3"/>
      <c r="NUW177" s="3"/>
      <c r="NUX177" s="3"/>
      <c r="NUY177" s="3"/>
      <c r="NUZ177" s="3"/>
      <c r="NVA177" s="3"/>
      <c r="NVB177" s="3"/>
      <c r="NVC177" s="3"/>
      <c r="NVD177" s="3"/>
      <c r="NVE177" s="3"/>
      <c r="NVF177" s="3"/>
      <c r="NVG177" s="3"/>
      <c r="NVH177" s="3"/>
      <c r="NVI177" s="3"/>
      <c r="NVJ177" s="3"/>
      <c r="NVK177" s="3"/>
      <c r="NVL177" s="3"/>
      <c r="NVM177" s="3"/>
      <c r="NVN177" s="3"/>
      <c r="NVO177" s="3"/>
      <c r="NVP177" s="3"/>
      <c r="NVQ177" s="3"/>
      <c r="NVR177" s="3"/>
      <c r="NVS177" s="3"/>
      <c r="NVT177" s="3"/>
      <c r="NVU177" s="3"/>
      <c r="NVV177" s="3"/>
      <c r="NVW177" s="3"/>
      <c r="NVX177" s="3"/>
      <c r="NVY177" s="3"/>
      <c r="NVZ177" s="3"/>
      <c r="NWA177" s="3"/>
      <c r="NWB177" s="3"/>
      <c r="NWC177" s="3"/>
      <c r="NWD177" s="3"/>
      <c r="NWE177" s="3"/>
      <c r="NWF177" s="3"/>
      <c r="NWG177" s="3"/>
      <c r="NWH177" s="3"/>
      <c r="NWI177" s="3"/>
      <c r="NWJ177" s="3"/>
      <c r="NWK177" s="3"/>
      <c r="NWL177" s="3"/>
      <c r="NWM177" s="3"/>
      <c r="NWN177" s="3"/>
      <c r="NWO177" s="3"/>
      <c r="NWP177" s="3"/>
      <c r="NWQ177" s="3"/>
      <c r="NWR177" s="3"/>
      <c r="NWS177" s="3"/>
      <c r="NWT177" s="3"/>
      <c r="NWU177" s="3"/>
      <c r="NWV177" s="3"/>
      <c r="NWW177" s="3"/>
      <c r="NWX177" s="3"/>
      <c r="NWY177" s="3"/>
      <c r="NWZ177" s="3"/>
      <c r="NXA177" s="3"/>
      <c r="NXB177" s="3"/>
      <c r="NXC177" s="3"/>
      <c r="NXD177" s="3"/>
      <c r="NXE177" s="3"/>
      <c r="NXF177" s="3"/>
      <c r="NXG177" s="3"/>
      <c r="NXH177" s="3"/>
      <c r="NXI177" s="3"/>
      <c r="NXJ177" s="3"/>
      <c r="NXK177" s="3"/>
      <c r="NXL177" s="3"/>
      <c r="NXM177" s="3"/>
      <c r="NXN177" s="3"/>
      <c r="NXO177" s="3"/>
      <c r="NXP177" s="3"/>
      <c r="NXQ177" s="3"/>
      <c r="NXR177" s="3"/>
      <c r="NXS177" s="3"/>
      <c r="NXT177" s="3"/>
      <c r="NXU177" s="3"/>
      <c r="NXV177" s="3"/>
      <c r="NXW177" s="3"/>
      <c r="NXX177" s="3"/>
      <c r="NXY177" s="3"/>
      <c r="NXZ177" s="3"/>
      <c r="NYA177" s="3"/>
      <c r="NYB177" s="3"/>
      <c r="NYC177" s="3"/>
      <c r="NYD177" s="3"/>
      <c r="NYE177" s="3"/>
      <c r="NYF177" s="3"/>
      <c r="NYG177" s="3"/>
      <c r="NYH177" s="3"/>
      <c r="NYI177" s="3"/>
      <c r="NYJ177" s="3"/>
      <c r="NYK177" s="3"/>
      <c r="NYL177" s="3"/>
      <c r="NYM177" s="3"/>
      <c r="NYN177" s="3"/>
      <c r="NYO177" s="3"/>
      <c r="NYP177" s="3"/>
      <c r="NYQ177" s="3"/>
      <c r="NYR177" s="3"/>
      <c r="NYS177" s="3"/>
      <c r="NYT177" s="3"/>
      <c r="NYU177" s="3"/>
      <c r="NYV177" s="3"/>
      <c r="NYW177" s="3"/>
      <c r="NYX177" s="3"/>
      <c r="NYY177" s="3"/>
      <c r="NYZ177" s="3"/>
      <c r="NZA177" s="3"/>
      <c r="NZB177" s="3"/>
      <c r="NZC177" s="3"/>
      <c r="NZD177" s="3"/>
      <c r="NZE177" s="3"/>
      <c r="NZF177" s="3"/>
      <c r="NZG177" s="3"/>
      <c r="NZH177" s="3"/>
      <c r="NZI177" s="3"/>
      <c r="NZJ177" s="3"/>
      <c r="NZK177" s="3"/>
      <c r="NZL177" s="3"/>
      <c r="NZM177" s="3"/>
      <c r="NZN177" s="3"/>
      <c r="NZO177" s="3"/>
      <c r="NZP177" s="3"/>
      <c r="NZQ177" s="3"/>
      <c r="NZR177" s="3"/>
      <c r="NZS177" s="3"/>
      <c r="NZT177" s="3"/>
      <c r="NZU177" s="3"/>
      <c r="NZV177" s="3"/>
      <c r="NZW177" s="3"/>
      <c r="NZX177" s="3"/>
      <c r="NZY177" s="3"/>
      <c r="NZZ177" s="3"/>
      <c r="OAA177" s="3"/>
      <c r="OAB177" s="3"/>
      <c r="OAC177" s="3"/>
      <c r="OAD177" s="3"/>
      <c r="OAE177" s="3"/>
      <c r="OAF177" s="3"/>
      <c r="OAG177" s="3"/>
      <c r="OAH177" s="3"/>
      <c r="OAI177" s="3"/>
      <c r="OAJ177" s="3"/>
      <c r="OAK177" s="3"/>
      <c r="OAL177" s="3"/>
      <c r="OAM177" s="3"/>
      <c r="OAN177" s="3"/>
      <c r="OAO177" s="3"/>
      <c r="OAP177" s="3"/>
      <c r="OAQ177" s="3"/>
      <c r="OAR177" s="3"/>
      <c r="OAS177" s="3"/>
      <c r="OAT177" s="3"/>
      <c r="OAU177" s="3"/>
      <c r="OAV177" s="3"/>
      <c r="OAW177" s="3"/>
      <c r="OAX177" s="3"/>
      <c r="OAY177" s="3"/>
      <c r="OAZ177" s="3"/>
      <c r="OBA177" s="3"/>
      <c r="OBB177" s="3"/>
      <c r="OBC177" s="3"/>
      <c r="OBD177" s="3"/>
      <c r="OBE177" s="3"/>
      <c r="OBF177" s="3"/>
      <c r="OBG177" s="3"/>
      <c r="OBH177" s="3"/>
      <c r="OBI177" s="3"/>
      <c r="OBJ177" s="3"/>
      <c r="OBK177" s="3"/>
      <c r="OBL177" s="3"/>
      <c r="OBM177" s="3"/>
      <c r="OBN177" s="3"/>
      <c r="OBO177" s="3"/>
      <c r="OBP177" s="3"/>
      <c r="OBQ177" s="3"/>
      <c r="OBR177" s="3"/>
      <c r="OBS177" s="3"/>
      <c r="OBT177" s="3"/>
      <c r="OBU177" s="3"/>
      <c r="OBV177" s="3"/>
      <c r="OBW177" s="3"/>
      <c r="OBX177" s="3"/>
      <c r="OBY177" s="3"/>
      <c r="OBZ177" s="3"/>
      <c r="OCA177" s="3"/>
      <c r="OCB177" s="3"/>
      <c r="OCC177" s="3"/>
      <c r="OCD177" s="3"/>
      <c r="OCE177" s="3"/>
      <c r="OCF177" s="3"/>
      <c r="OCG177" s="3"/>
      <c r="OCH177" s="3"/>
      <c r="OCI177" s="3"/>
      <c r="OCJ177" s="3"/>
      <c r="OCK177" s="3"/>
      <c r="OCL177" s="3"/>
      <c r="OCM177" s="3"/>
      <c r="OCN177" s="3"/>
      <c r="OCO177" s="3"/>
      <c r="OCP177" s="3"/>
      <c r="OCQ177" s="3"/>
      <c r="OCR177" s="3"/>
      <c r="OCS177" s="3"/>
      <c r="OCT177" s="3"/>
      <c r="OCU177" s="3"/>
      <c r="OCV177" s="3"/>
      <c r="OCW177" s="3"/>
      <c r="OCX177" s="3"/>
      <c r="OCY177" s="3"/>
      <c r="OCZ177" s="3"/>
      <c r="ODA177" s="3"/>
      <c r="ODB177" s="3"/>
      <c r="ODC177" s="3"/>
      <c r="ODD177" s="3"/>
      <c r="ODE177" s="3"/>
      <c r="ODF177" s="3"/>
      <c r="ODG177" s="3"/>
      <c r="ODH177" s="3"/>
      <c r="ODI177" s="3"/>
      <c r="ODJ177" s="3"/>
      <c r="ODK177" s="3"/>
      <c r="ODL177" s="3"/>
      <c r="ODM177" s="3"/>
      <c r="ODN177" s="3"/>
      <c r="ODO177" s="3"/>
      <c r="ODP177" s="3"/>
      <c r="ODQ177" s="3"/>
      <c r="ODR177" s="3"/>
      <c r="ODS177" s="3"/>
      <c r="ODT177" s="3"/>
      <c r="ODU177" s="3"/>
      <c r="ODV177" s="3"/>
      <c r="ODW177" s="3"/>
      <c r="ODX177" s="3"/>
      <c r="ODY177" s="3"/>
      <c r="ODZ177" s="3"/>
      <c r="OEA177" s="3"/>
      <c r="OEB177" s="3"/>
      <c r="OEC177" s="3"/>
      <c r="OED177" s="3"/>
      <c r="OEE177" s="3"/>
      <c r="OEF177" s="3"/>
      <c r="OEG177" s="3"/>
      <c r="OEH177" s="3"/>
      <c r="OEI177" s="3"/>
      <c r="OEJ177" s="3"/>
      <c r="OEK177" s="3"/>
      <c r="OEL177" s="3"/>
      <c r="OEM177" s="3"/>
      <c r="OEN177" s="3"/>
      <c r="OEO177" s="3"/>
      <c r="OEP177" s="3"/>
      <c r="OEQ177" s="3"/>
      <c r="OER177" s="3"/>
      <c r="OES177" s="3"/>
      <c r="OET177" s="3"/>
      <c r="OEU177" s="3"/>
      <c r="OEV177" s="3"/>
      <c r="OEW177" s="3"/>
      <c r="OEX177" s="3"/>
      <c r="OEY177" s="3"/>
      <c r="OEZ177" s="3"/>
      <c r="OFA177" s="3"/>
      <c r="OFB177" s="3"/>
      <c r="OFC177" s="3"/>
      <c r="OFD177" s="3"/>
      <c r="OFE177" s="3"/>
      <c r="OFF177" s="3"/>
      <c r="OFG177" s="3"/>
      <c r="OFH177" s="3"/>
      <c r="OFI177" s="3"/>
      <c r="OFJ177" s="3"/>
      <c r="OFK177" s="3"/>
      <c r="OFL177" s="3"/>
      <c r="OFM177" s="3"/>
      <c r="OFN177" s="3"/>
      <c r="OFO177" s="3"/>
      <c r="OFP177" s="3"/>
      <c r="OFQ177" s="3"/>
      <c r="OFR177" s="3"/>
      <c r="OFS177" s="3"/>
      <c r="OFT177" s="3"/>
      <c r="OFU177" s="3"/>
      <c r="OFV177" s="3"/>
      <c r="OFW177" s="3"/>
      <c r="OFX177" s="3"/>
      <c r="OFY177" s="3"/>
      <c r="OFZ177" s="3"/>
      <c r="OGA177" s="3"/>
      <c r="OGB177" s="3"/>
      <c r="OGC177" s="3"/>
      <c r="OGD177" s="3"/>
      <c r="OGE177" s="3"/>
      <c r="OGF177" s="3"/>
      <c r="OGG177" s="3"/>
      <c r="OGH177" s="3"/>
      <c r="OGI177" s="3"/>
      <c r="OGJ177" s="3"/>
      <c r="OGK177" s="3"/>
      <c r="OGL177" s="3"/>
      <c r="OGM177" s="3"/>
      <c r="OGN177" s="3"/>
      <c r="OGO177" s="3"/>
      <c r="OGP177" s="3"/>
      <c r="OGQ177" s="3"/>
      <c r="OGR177" s="3"/>
      <c r="OGS177" s="3"/>
      <c r="OGT177" s="3"/>
      <c r="OGU177" s="3"/>
      <c r="OGV177" s="3"/>
      <c r="OGW177" s="3"/>
      <c r="OGX177" s="3"/>
      <c r="OGY177" s="3"/>
      <c r="OGZ177" s="3"/>
      <c r="OHA177" s="3"/>
      <c r="OHB177" s="3"/>
      <c r="OHC177" s="3"/>
      <c r="OHD177" s="3"/>
      <c r="OHE177" s="3"/>
      <c r="OHF177" s="3"/>
      <c r="OHG177" s="3"/>
      <c r="OHH177" s="3"/>
      <c r="OHI177" s="3"/>
      <c r="OHJ177" s="3"/>
      <c r="OHK177" s="3"/>
      <c r="OHL177" s="3"/>
      <c r="OHM177" s="3"/>
      <c r="OHN177" s="3"/>
      <c r="OHO177" s="3"/>
      <c r="OHP177" s="3"/>
      <c r="OHQ177" s="3"/>
      <c r="OHR177" s="3"/>
      <c r="OHS177" s="3"/>
      <c r="OHT177" s="3"/>
      <c r="OHU177" s="3"/>
      <c r="OHV177" s="3"/>
      <c r="OHW177" s="3"/>
      <c r="OHX177" s="3"/>
      <c r="OHY177" s="3"/>
      <c r="OHZ177" s="3"/>
      <c r="OIA177" s="3"/>
      <c r="OIB177" s="3"/>
      <c r="OIC177" s="3"/>
      <c r="OID177" s="3"/>
      <c r="OIE177" s="3"/>
      <c r="OIF177" s="3"/>
      <c r="OIG177" s="3"/>
      <c r="OIH177" s="3"/>
      <c r="OII177" s="3"/>
      <c r="OIJ177" s="3"/>
      <c r="OIK177" s="3"/>
      <c r="OIL177" s="3"/>
      <c r="OIM177" s="3"/>
      <c r="OIN177" s="3"/>
      <c r="OIO177" s="3"/>
      <c r="OIP177" s="3"/>
      <c r="OIQ177" s="3"/>
      <c r="OIR177" s="3"/>
      <c r="OIS177" s="3"/>
      <c r="OIT177" s="3"/>
      <c r="OIU177" s="3"/>
      <c r="OIV177" s="3"/>
      <c r="OIW177" s="3"/>
      <c r="OIX177" s="3"/>
      <c r="OIY177" s="3"/>
      <c r="OIZ177" s="3"/>
      <c r="OJA177" s="3"/>
      <c r="OJB177" s="3"/>
      <c r="OJC177" s="3"/>
      <c r="OJD177" s="3"/>
      <c r="OJE177" s="3"/>
      <c r="OJF177" s="3"/>
      <c r="OJG177" s="3"/>
      <c r="OJH177" s="3"/>
      <c r="OJI177" s="3"/>
      <c r="OJJ177" s="3"/>
      <c r="OJK177" s="3"/>
      <c r="OJL177" s="3"/>
      <c r="OJM177" s="3"/>
      <c r="OJN177" s="3"/>
      <c r="OJO177" s="3"/>
      <c r="OJP177" s="3"/>
      <c r="OJQ177" s="3"/>
      <c r="OJR177" s="3"/>
      <c r="OJS177" s="3"/>
      <c r="OJT177" s="3"/>
      <c r="OJU177" s="3"/>
      <c r="OJV177" s="3"/>
      <c r="OJW177" s="3"/>
      <c r="OJX177" s="3"/>
      <c r="OJY177" s="3"/>
      <c r="OJZ177" s="3"/>
      <c r="OKA177" s="3"/>
      <c r="OKB177" s="3"/>
      <c r="OKC177" s="3"/>
      <c r="OKD177" s="3"/>
      <c r="OKE177" s="3"/>
      <c r="OKF177" s="3"/>
      <c r="OKG177" s="3"/>
      <c r="OKH177" s="3"/>
      <c r="OKI177" s="3"/>
      <c r="OKJ177" s="3"/>
      <c r="OKK177" s="3"/>
      <c r="OKL177" s="3"/>
      <c r="OKM177" s="3"/>
      <c r="OKN177" s="3"/>
      <c r="OKO177" s="3"/>
      <c r="OKP177" s="3"/>
      <c r="OKQ177" s="3"/>
      <c r="OKR177" s="3"/>
      <c r="OKS177" s="3"/>
      <c r="OKT177" s="3"/>
      <c r="OKU177" s="3"/>
      <c r="OKV177" s="3"/>
      <c r="OKW177" s="3"/>
      <c r="OKX177" s="3"/>
      <c r="OKY177" s="3"/>
      <c r="OKZ177" s="3"/>
      <c r="OLA177" s="3"/>
      <c r="OLB177" s="3"/>
      <c r="OLC177" s="3"/>
      <c r="OLD177" s="3"/>
      <c r="OLE177" s="3"/>
      <c r="OLF177" s="3"/>
      <c r="OLG177" s="3"/>
      <c r="OLH177" s="3"/>
      <c r="OLI177" s="3"/>
      <c r="OLJ177" s="3"/>
      <c r="OLK177" s="3"/>
      <c r="OLL177" s="3"/>
      <c r="OLM177" s="3"/>
      <c r="OLN177" s="3"/>
      <c r="OLO177" s="3"/>
      <c r="OLP177" s="3"/>
      <c r="OLQ177" s="3"/>
      <c r="OLR177" s="3"/>
      <c r="OLS177" s="3"/>
      <c r="OLT177" s="3"/>
      <c r="OLU177" s="3"/>
      <c r="OLV177" s="3"/>
      <c r="OLW177" s="3"/>
      <c r="OLX177" s="3"/>
      <c r="OLY177" s="3"/>
      <c r="OLZ177" s="3"/>
      <c r="OMA177" s="3"/>
      <c r="OMB177" s="3"/>
      <c r="OMC177" s="3"/>
      <c r="OMD177" s="3"/>
      <c r="OME177" s="3"/>
      <c r="OMF177" s="3"/>
      <c r="OMG177" s="3"/>
      <c r="OMH177" s="3"/>
      <c r="OMI177" s="3"/>
      <c r="OMJ177" s="3"/>
      <c r="OMK177" s="3"/>
      <c r="OML177" s="3"/>
      <c r="OMM177" s="3"/>
      <c r="OMN177" s="3"/>
      <c r="OMO177" s="3"/>
      <c r="OMP177" s="3"/>
      <c r="OMQ177" s="3"/>
      <c r="OMR177" s="3"/>
      <c r="OMS177" s="3"/>
      <c r="OMT177" s="3"/>
      <c r="OMU177" s="3"/>
      <c r="OMV177" s="3"/>
      <c r="OMW177" s="3"/>
      <c r="OMX177" s="3"/>
      <c r="OMY177" s="3"/>
      <c r="OMZ177" s="3"/>
      <c r="ONA177" s="3"/>
      <c r="ONB177" s="3"/>
      <c r="ONC177" s="3"/>
      <c r="OND177" s="3"/>
      <c r="ONE177" s="3"/>
      <c r="ONF177" s="3"/>
      <c r="ONG177" s="3"/>
      <c r="ONH177" s="3"/>
      <c r="ONI177" s="3"/>
      <c r="ONJ177" s="3"/>
      <c r="ONK177" s="3"/>
      <c r="ONL177" s="3"/>
      <c r="ONM177" s="3"/>
      <c r="ONN177" s="3"/>
      <c r="ONO177" s="3"/>
      <c r="ONP177" s="3"/>
      <c r="ONQ177" s="3"/>
      <c r="ONR177" s="3"/>
      <c r="ONS177" s="3"/>
      <c r="ONT177" s="3"/>
      <c r="ONU177" s="3"/>
      <c r="ONV177" s="3"/>
      <c r="ONW177" s="3"/>
      <c r="ONX177" s="3"/>
      <c r="ONY177" s="3"/>
      <c r="ONZ177" s="3"/>
      <c r="OOA177" s="3"/>
      <c r="OOB177" s="3"/>
      <c r="OOC177" s="3"/>
      <c r="OOD177" s="3"/>
      <c r="OOE177" s="3"/>
      <c r="OOF177" s="3"/>
      <c r="OOG177" s="3"/>
      <c r="OOH177" s="3"/>
      <c r="OOI177" s="3"/>
      <c r="OOJ177" s="3"/>
      <c r="OOK177" s="3"/>
      <c r="OOL177" s="3"/>
      <c r="OOM177" s="3"/>
      <c r="OON177" s="3"/>
      <c r="OOO177" s="3"/>
      <c r="OOP177" s="3"/>
      <c r="OOQ177" s="3"/>
      <c r="OOR177" s="3"/>
      <c r="OOS177" s="3"/>
      <c r="OOT177" s="3"/>
      <c r="OOU177" s="3"/>
      <c r="OOV177" s="3"/>
      <c r="OOW177" s="3"/>
      <c r="OOX177" s="3"/>
      <c r="OOY177" s="3"/>
      <c r="OOZ177" s="3"/>
      <c r="OPA177" s="3"/>
      <c r="OPB177" s="3"/>
      <c r="OPC177" s="3"/>
      <c r="OPD177" s="3"/>
      <c r="OPE177" s="3"/>
      <c r="OPF177" s="3"/>
      <c r="OPG177" s="3"/>
      <c r="OPH177" s="3"/>
      <c r="OPI177" s="3"/>
      <c r="OPJ177" s="3"/>
      <c r="OPK177" s="3"/>
      <c r="OPL177" s="3"/>
      <c r="OPM177" s="3"/>
      <c r="OPN177" s="3"/>
      <c r="OPO177" s="3"/>
      <c r="OPP177" s="3"/>
      <c r="OPQ177" s="3"/>
      <c r="OPR177" s="3"/>
      <c r="OPS177" s="3"/>
      <c r="OPT177" s="3"/>
      <c r="OPU177" s="3"/>
      <c r="OPV177" s="3"/>
      <c r="OPW177" s="3"/>
      <c r="OPX177" s="3"/>
      <c r="OPY177" s="3"/>
      <c r="OPZ177" s="3"/>
      <c r="OQA177" s="3"/>
      <c r="OQB177" s="3"/>
      <c r="OQC177" s="3"/>
      <c r="OQD177" s="3"/>
      <c r="OQE177" s="3"/>
      <c r="OQF177" s="3"/>
      <c r="OQG177" s="3"/>
      <c r="OQH177" s="3"/>
      <c r="OQI177" s="3"/>
      <c r="OQJ177" s="3"/>
      <c r="OQK177" s="3"/>
      <c r="OQL177" s="3"/>
      <c r="OQM177" s="3"/>
      <c r="OQN177" s="3"/>
      <c r="OQO177" s="3"/>
      <c r="OQP177" s="3"/>
      <c r="OQQ177" s="3"/>
      <c r="OQR177" s="3"/>
      <c r="OQS177" s="3"/>
      <c r="OQT177" s="3"/>
      <c r="OQU177" s="3"/>
      <c r="OQV177" s="3"/>
      <c r="OQW177" s="3"/>
      <c r="OQX177" s="3"/>
      <c r="OQY177" s="3"/>
      <c r="OQZ177" s="3"/>
      <c r="ORA177" s="3"/>
      <c r="ORB177" s="3"/>
      <c r="ORC177" s="3"/>
      <c r="ORD177" s="3"/>
      <c r="ORE177" s="3"/>
      <c r="ORF177" s="3"/>
      <c r="ORG177" s="3"/>
      <c r="ORH177" s="3"/>
      <c r="ORI177" s="3"/>
      <c r="ORJ177" s="3"/>
      <c r="ORK177" s="3"/>
      <c r="ORL177" s="3"/>
      <c r="ORM177" s="3"/>
      <c r="ORN177" s="3"/>
      <c r="ORO177" s="3"/>
      <c r="ORP177" s="3"/>
      <c r="ORQ177" s="3"/>
      <c r="ORR177" s="3"/>
      <c r="ORS177" s="3"/>
      <c r="ORT177" s="3"/>
      <c r="ORU177" s="3"/>
      <c r="ORV177" s="3"/>
      <c r="ORW177" s="3"/>
      <c r="ORX177" s="3"/>
      <c r="ORY177" s="3"/>
      <c r="ORZ177" s="3"/>
      <c r="OSA177" s="3"/>
      <c r="OSB177" s="3"/>
      <c r="OSC177" s="3"/>
      <c r="OSD177" s="3"/>
      <c r="OSE177" s="3"/>
      <c r="OSF177" s="3"/>
      <c r="OSG177" s="3"/>
      <c r="OSH177" s="3"/>
      <c r="OSI177" s="3"/>
      <c r="OSJ177" s="3"/>
      <c r="OSK177" s="3"/>
      <c r="OSL177" s="3"/>
      <c r="OSM177" s="3"/>
      <c r="OSN177" s="3"/>
      <c r="OSO177" s="3"/>
      <c r="OSP177" s="3"/>
      <c r="OSQ177" s="3"/>
      <c r="OSR177" s="3"/>
      <c r="OSS177" s="3"/>
      <c r="OST177" s="3"/>
      <c r="OSU177" s="3"/>
      <c r="OSV177" s="3"/>
      <c r="OSW177" s="3"/>
      <c r="OSX177" s="3"/>
      <c r="OSY177" s="3"/>
      <c r="OSZ177" s="3"/>
      <c r="OTA177" s="3"/>
      <c r="OTB177" s="3"/>
      <c r="OTC177" s="3"/>
      <c r="OTD177" s="3"/>
      <c r="OTE177" s="3"/>
      <c r="OTF177" s="3"/>
      <c r="OTG177" s="3"/>
      <c r="OTH177" s="3"/>
      <c r="OTI177" s="3"/>
      <c r="OTJ177" s="3"/>
      <c r="OTK177" s="3"/>
      <c r="OTL177" s="3"/>
      <c r="OTM177" s="3"/>
      <c r="OTN177" s="3"/>
      <c r="OTO177" s="3"/>
      <c r="OTP177" s="3"/>
      <c r="OTQ177" s="3"/>
      <c r="OTR177" s="3"/>
      <c r="OTS177" s="3"/>
      <c r="OTT177" s="3"/>
      <c r="OTU177" s="3"/>
      <c r="OTV177" s="3"/>
      <c r="OTW177" s="3"/>
      <c r="OTX177" s="3"/>
      <c r="OTY177" s="3"/>
      <c r="OTZ177" s="3"/>
      <c r="OUA177" s="3"/>
      <c r="OUB177" s="3"/>
      <c r="OUC177" s="3"/>
      <c r="OUD177" s="3"/>
      <c r="OUE177" s="3"/>
      <c r="OUF177" s="3"/>
      <c r="OUG177" s="3"/>
      <c r="OUH177" s="3"/>
      <c r="OUI177" s="3"/>
      <c r="OUJ177" s="3"/>
      <c r="OUK177" s="3"/>
      <c r="OUL177" s="3"/>
      <c r="OUM177" s="3"/>
      <c r="OUN177" s="3"/>
      <c r="OUO177" s="3"/>
      <c r="OUP177" s="3"/>
      <c r="OUQ177" s="3"/>
      <c r="OUR177" s="3"/>
      <c r="OUS177" s="3"/>
      <c r="OUT177" s="3"/>
      <c r="OUU177" s="3"/>
      <c r="OUV177" s="3"/>
      <c r="OUW177" s="3"/>
      <c r="OUX177" s="3"/>
      <c r="OUY177" s="3"/>
      <c r="OUZ177" s="3"/>
      <c r="OVA177" s="3"/>
      <c r="OVB177" s="3"/>
      <c r="OVC177" s="3"/>
      <c r="OVD177" s="3"/>
      <c r="OVE177" s="3"/>
      <c r="OVF177" s="3"/>
      <c r="OVG177" s="3"/>
      <c r="OVH177" s="3"/>
      <c r="OVI177" s="3"/>
      <c r="OVJ177" s="3"/>
      <c r="OVK177" s="3"/>
      <c r="OVL177" s="3"/>
      <c r="OVM177" s="3"/>
      <c r="OVN177" s="3"/>
      <c r="OVO177" s="3"/>
      <c r="OVP177" s="3"/>
      <c r="OVQ177" s="3"/>
      <c r="OVR177" s="3"/>
      <c r="OVS177" s="3"/>
      <c r="OVT177" s="3"/>
      <c r="OVU177" s="3"/>
      <c r="OVV177" s="3"/>
      <c r="OVW177" s="3"/>
      <c r="OVX177" s="3"/>
      <c r="OVY177" s="3"/>
      <c r="OVZ177" s="3"/>
      <c r="OWA177" s="3"/>
      <c r="OWB177" s="3"/>
      <c r="OWC177" s="3"/>
      <c r="OWD177" s="3"/>
      <c r="OWE177" s="3"/>
      <c r="OWF177" s="3"/>
      <c r="OWG177" s="3"/>
      <c r="OWH177" s="3"/>
      <c r="OWI177" s="3"/>
      <c r="OWJ177" s="3"/>
      <c r="OWK177" s="3"/>
      <c r="OWL177" s="3"/>
      <c r="OWM177" s="3"/>
      <c r="OWN177" s="3"/>
      <c r="OWO177" s="3"/>
      <c r="OWP177" s="3"/>
      <c r="OWQ177" s="3"/>
      <c r="OWR177" s="3"/>
      <c r="OWS177" s="3"/>
      <c r="OWT177" s="3"/>
      <c r="OWU177" s="3"/>
      <c r="OWV177" s="3"/>
      <c r="OWW177" s="3"/>
      <c r="OWX177" s="3"/>
      <c r="OWY177" s="3"/>
      <c r="OWZ177" s="3"/>
      <c r="OXA177" s="3"/>
      <c r="OXB177" s="3"/>
      <c r="OXC177" s="3"/>
      <c r="OXD177" s="3"/>
      <c r="OXE177" s="3"/>
      <c r="OXF177" s="3"/>
      <c r="OXG177" s="3"/>
      <c r="OXH177" s="3"/>
      <c r="OXI177" s="3"/>
      <c r="OXJ177" s="3"/>
      <c r="OXK177" s="3"/>
      <c r="OXL177" s="3"/>
      <c r="OXM177" s="3"/>
      <c r="OXN177" s="3"/>
      <c r="OXO177" s="3"/>
      <c r="OXP177" s="3"/>
      <c r="OXQ177" s="3"/>
      <c r="OXR177" s="3"/>
      <c r="OXS177" s="3"/>
      <c r="OXT177" s="3"/>
      <c r="OXU177" s="3"/>
      <c r="OXV177" s="3"/>
      <c r="OXW177" s="3"/>
      <c r="OXX177" s="3"/>
      <c r="OXY177" s="3"/>
      <c r="OXZ177" s="3"/>
      <c r="OYA177" s="3"/>
      <c r="OYB177" s="3"/>
      <c r="OYC177" s="3"/>
      <c r="OYD177" s="3"/>
      <c r="OYE177" s="3"/>
      <c r="OYF177" s="3"/>
      <c r="OYG177" s="3"/>
      <c r="OYH177" s="3"/>
      <c r="OYI177" s="3"/>
      <c r="OYJ177" s="3"/>
      <c r="OYK177" s="3"/>
      <c r="OYL177" s="3"/>
      <c r="OYM177" s="3"/>
      <c r="OYN177" s="3"/>
      <c r="OYO177" s="3"/>
      <c r="OYP177" s="3"/>
      <c r="OYQ177" s="3"/>
      <c r="OYR177" s="3"/>
      <c r="OYS177" s="3"/>
      <c r="OYT177" s="3"/>
      <c r="OYU177" s="3"/>
      <c r="OYV177" s="3"/>
      <c r="OYW177" s="3"/>
      <c r="OYX177" s="3"/>
      <c r="OYY177" s="3"/>
      <c r="OYZ177" s="3"/>
      <c r="OZA177" s="3"/>
      <c r="OZB177" s="3"/>
      <c r="OZC177" s="3"/>
      <c r="OZD177" s="3"/>
      <c r="OZE177" s="3"/>
      <c r="OZF177" s="3"/>
      <c r="OZG177" s="3"/>
      <c r="OZH177" s="3"/>
      <c r="OZI177" s="3"/>
      <c r="OZJ177" s="3"/>
      <c r="OZK177" s="3"/>
      <c r="OZL177" s="3"/>
      <c r="OZM177" s="3"/>
      <c r="OZN177" s="3"/>
      <c r="OZO177" s="3"/>
      <c r="OZP177" s="3"/>
      <c r="OZQ177" s="3"/>
      <c r="OZR177" s="3"/>
      <c r="OZS177" s="3"/>
      <c r="OZT177" s="3"/>
      <c r="OZU177" s="3"/>
      <c r="OZV177" s="3"/>
      <c r="OZW177" s="3"/>
      <c r="OZX177" s="3"/>
      <c r="OZY177" s="3"/>
      <c r="OZZ177" s="3"/>
      <c r="PAA177" s="3"/>
      <c r="PAB177" s="3"/>
      <c r="PAC177" s="3"/>
      <c r="PAD177" s="3"/>
      <c r="PAE177" s="3"/>
      <c r="PAF177" s="3"/>
      <c r="PAG177" s="3"/>
      <c r="PAH177" s="3"/>
      <c r="PAI177" s="3"/>
      <c r="PAJ177" s="3"/>
      <c r="PAK177" s="3"/>
      <c r="PAL177" s="3"/>
      <c r="PAM177" s="3"/>
      <c r="PAN177" s="3"/>
      <c r="PAO177" s="3"/>
      <c r="PAP177" s="3"/>
      <c r="PAQ177" s="3"/>
      <c r="PAR177" s="3"/>
      <c r="PAS177" s="3"/>
      <c r="PAT177" s="3"/>
      <c r="PAU177" s="3"/>
      <c r="PAV177" s="3"/>
      <c r="PAW177" s="3"/>
      <c r="PAX177" s="3"/>
      <c r="PAY177" s="3"/>
      <c r="PAZ177" s="3"/>
      <c r="PBA177" s="3"/>
      <c r="PBB177" s="3"/>
      <c r="PBC177" s="3"/>
      <c r="PBD177" s="3"/>
      <c r="PBE177" s="3"/>
      <c r="PBF177" s="3"/>
      <c r="PBG177" s="3"/>
      <c r="PBH177" s="3"/>
      <c r="PBI177" s="3"/>
      <c r="PBJ177" s="3"/>
      <c r="PBK177" s="3"/>
      <c r="PBL177" s="3"/>
      <c r="PBM177" s="3"/>
      <c r="PBN177" s="3"/>
      <c r="PBO177" s="3"/>
      <c r="PBP177" s="3"/>
      <c r="PBQ177" s="3"/>
      <c r="PBR177" s="3"/>
      <c r="PBS177" s="3"/>
      <c r="PBT177" s="3"/>
      <c r="PBU177" s="3"/>
      <c r="PBV177" s="3"/>
      <c r="PBW177" s="3"/>
      <c r="PBX177" s="3"/>
      <c r="PBY177" s="3"/>
      <c r="PBZ177" s="3"/>
      <c r="PCA177" s="3"/>
      <c r="PCB177" s="3"/>
      <c r="PCC177" s="3"/>
      <c r="PCD177" s="3"/>
      <c r="PCE177" s="3"/>
      <c r="PCF177" s="3"/>
      <c r="PCG177" s="3"/>
      <c r="PCH177" s="3"/>
      <c r="PCI177" s="3"/>
      <c r="PCJ177" s="3"/>
      <c r="PCK177" s="3"/>
      <c r="PCL177" s="3"/>
      <c r="PCM177" s="3"/>
      <c r="PCN177" s="3"/>
      <c r="PCO177" s="3"/>
      <c r="PCP177" s="3"/>
      <c r="PCQ177" s="3"/>
      <c r="PCR177" s="3"/>
      <c r="PCS177" s="3"/>
      <c r="PCT177" s="3"/>
      <c r="PCU177" s="3"/>
      <c r="PCV177" s="3"/>
      <c r="PCW177" s="3"/>
      <c r="PCX177" s="3"/>
      <c r="PCY177" s="3"/>
      <c r="PCZ177" s="3"/>
      <c r="PDA177" s="3"/>
      <c r="PDB177" s="3"/>
      <c r="PDC177" s="3"/>
      <c r="PDD177" s="3"/>
      <c r="PDE177" s="3"/>
      <c r="PDF177" s="3"/>
      <c r="PDG177" s="3"/>
      <c r="PDH177" s="3"/>
      <c r="PDI177" s="3"/>
      <c r="PDJ177" s="3"/>
      <c r="PDK177" s="3"/>
      <c r="PDL177" s="3"/>
      <c r="PDM177" s="3"/>
      <c r="PDN177" s="3"/>
      <c r="PDO177" s="3"/>
      <c r="PDP177" s="3"/>
      <c r="PDQ177" s="3"/>
      <c r="PDR177" s="3"/>
      <c r="PDS177" s="3"/>
      <c r="PDT177" s="3"/>
      <c r="PDU177" s="3"/>
      <c r="PDV177" s="3"/>
      <c r="PDW177" s="3"/>
      <c r="PDX177" s="3"/>
      <c r="PDY177" s="3"/>
      <c r="PDZ177" s="3"/>
      <c r="PEA177" s="3"/>
      <c r="PEB177" s="3"/>
      <c r="PEC177" s="3"/>
      <c r="PED177" s="3"/>
      <c r="PEE177" s="3"/>
      <c r="PEF177" s="3"/>
      <c r="PEG177" s="3"/>
      <c r="PEH177" s="3"/>
      <c r="PEI177" s="3"/>
      <c r="PEJ177" s="3"/>
      <c r="PEK177" s="3"/>
      <c r="PEL177" s="3"/>
      <c r="PEM177" s="3"/>
      <c r="PEN177" s="3"/>
      <c r="PEO177" s="3"/>
      <c r="PEP177" s="3"/>
      <c r="PEQ177" s="3"/>
      <c r="PER177" s="3"/>
      <c r="PES177" s="3"/>
      <c r="PET177" s="3"/>
      <c r="PEU177" s="3"/>
      <c r="PEV177" s="3"/>
      <c r="PEW177" s="3"/>
      <c r="PEX177" s="3"/>
      <c r="PEY177" s="3"/>
      <c r="PEZ177" s="3"/>
      <c r="PFA177" s="3"/>
      <c r="PFB177" s="3"/>
      <c r="PFC177" s="3"/>
      <c r="PFD177" s="3"/>
      <c r="PFE177" s="3"/>
      <c r="PFF177" s="3"/>
      <c r="PFG177" s="3"/>
      <c r="PFH177" s="3"/>
      <c r="PFI177" s="3"/>
      <c r="PFJ177" s="3"/>
      <c r="PFK177" s="3"/>
      <c r="PFL177" s="3"/>
      <c r="PFM177" s="3"/>
      <c r="PFN177" s="3"/>
      <c r="PFO177" s="3"/>
      <c r="PFP177" s="3"/>
      <c r="PFQ177" s="3"/>
      <c r="PFR177" s="3"/>
      <c r="PFS177" s="3"/>
      <c r="PFT177" s="3"/>
      <c r="PFU177" s="3"/>
      <c r="PFV177" s="3"/>
      <c r="PFW177" s="3"/>
      <c r="PFX177" s="3"/>
      <c r="PFY177" s="3"/>
      <c r="PFZ177" s="3"/>
      <c r="PGA177" s="3"/>
      <c r="PGB177" s="3"/>
      <c r="PGC177" s="3"/>
      <c r="PGD177" s="3"/>
      <c r="PGE177" s="3"/>
      <c r="PGF177" s="3"/>
      <c r="PGG177" s="3"/>
      <c r="PGH177" s="3"/>
      <c r="PGI177" s="3"/>
      <c r="PGJ177" s="3"/>
      <c r="PGK177" s="3"/>
      <c r="PGL177" s="3"/>
      <c r="PGM177" s="3"/>
      <c r="PGN177" s="3"/>
      <c r="PGO177" s="3"/>
      <c r="PGP177" s="3"/>
      <c r="PGQ177" s="3"/>
      <c r="PGR177" s="3"/>
      <c r="PGS177" s="3"/>
      <c r="PGT177" s="3"/>
      <c r="PGU177" s="3"/>
      <c r="PGV177" s="3"/>
      <c r="PGW177" s="3"/>
      <c r="PGX177" s="3"/>
      <c r="PGY177" s="3"/>
      <c r="PGZ177" s="3"/>
      <c r="PHA177" s="3"/>
      <c r="PHB177" s="3"/>
      <c r="PHC177" s="3"/>
      <c r="PHD177" s="3"/>
      <c r="PHE177" s="3"/>
      <c r="PHF177" s="3"/>
      <c r="PHG177" s="3"/>
      <c r="PHH177" s="3"/>
      <c r="PHI177" s="3"/>
      <c r="PHJ177" s="3"/>
      <c r="PHK177" s="3"/>
      <c r="PHL177" s="3"/>
      <c r="PHM177" s="3"/>
      <c r="PHN177" s="3"/>
      <c r="PHO177" s="3"/>
      <c r="PHP177" s="3"/>
      <c r="PHQ177" s="3"/>
      <c r="PHR177" s="3"/>
      <c r="PHS177" s="3"/>
      <c r="PHT177" s="3"/>
      <c r="PHU177" s="3"/>
      <c r="PHV177" s="3"/>
      <c r="PHW177" s="3"/>
      <c r="PHX177" s="3"/>
      <c r="PHY177" s="3"/>
      <c r="PHZ177" s="3"/>
      <c r="PIA177" s="3"/>
      <c r="PIB177" s="3"/>
      <c r="PIC177" s="3"/>
      <c r="PID177" s="3"/>
      <c r="PIE177" s="3"/>
      <c r="PIF177" s="3"/>
      <c r="PIG177" s="3"/>
      <c r="PIH177" s="3"/>
      <c r="PII177" s="3"/>
      <c r="PIJ177" s="3"/>
      <c r="PIK177" s="3"/>
      <c r="PIL177" s="3"/>
      <c r="PIM177" s="3"/>
      <c r="PIN177" s="3"/>
      <c r="PIO177" s="3"/>
      <c r="PIP177" s="3"/>
      <c r="PIQ177" s="3"/>
      <c r="PIR177" s="3"/>
      <c r="PIS177" s="3"/>
      <c r="PIT177" s="3"/>
      <c r="PIU177" s="3"/>
      <c r="PIV177" s="3"/>
      <c r="PIW177" s="3"/>
      <c r="PIX177" s="3"/>
      <c r="PIY177" s="3"/>
      <c r="PIZ177" s="3"/>
      <c r="PJA177" s="3"/>
      <c r="PJB177" s="3"/>
      <c r="PJC177" s="3"/>
      <c r="PJD177" s="3"/>
      <c r="PJE177" s="3"/>
      <c r="PJF177" s="3"/>
      <c r="PJG177" s="3"/>
      <c r="PJH177" s="3"/>
      <c r="PJI177" s="3"/>
      <c r="PJJ177" s="3"/>
      <c r="PJK177" s="3"/>
      <c r="PJL177" s="3"/>
      <c r="PJM177" s="3"/>
      <c r="PJN177" s="3"/>
      <c r="PJO177" s="3"/>
      <c r="PJP177" s="3"/>
      <c r="PJQ177" s="3"/>
      <c r="PJR177" s="3"/>
      <c r="PJS177" s="3"/>
      <c r="PJT177" s="3"/>
      <c r="PJU177" s="3"/>
      <c r="PJV177" s="3"/>
      <c r="PJW177" s="3"/>
      <c r="PJX177" s="3"/>
      <c r="PJY177" s="3"/>
      <c r="PJZ177" s="3"/>
      <c r="PKA177" s="3"/>
      <c r="PKB177" s="3"/>
      <c r="PKC177" s="3"/>
      <c r="PKD177" s="3"/>
      <c r="PKE177" s="3"/>
      <c r="PKF177" s="3"/>
      <c r="PKG177" s="3"/>
      <c r="PKH177" s="3"/>
      <c r="PKI177" s="3"/>
      <c r="PKJ177" s="3"/>
      <c r="PKK177" s="3"/>
      <c r="PKL177" s="3"/>
      <c r="PKM177" s="3"/>
      <c r="PKN177" s="3"/>
      <c r="PKO177" s="3"/>
      <c r="PKP177" s="3"/>
      <c r="PKQ177" s="3"/>
      <c r="PKR177" s="3"/>
      <c r="PKS177" s="3"/>
      <c r="PKT177" s="3"/>
      <c r="PKU177" s="3"/>
      <c r="PKV177" s="3"/>
      <c r="PKW177" s="3"/>
      <c r="PKX177" s="3"/>
      <c r="PKY177" s="3"/>
      <c r="PKZ177" s="3"/>
      <c r="PLA177" s="3"/>
      <c r="PLB177" s="3"/>
      <c r="PLC177" s="3"/>
      <c r="PLD177" s="3"/>
      <c r="PLE177" s="3"/>
      <c r="PLF177" s="3"/>
      <c r="PLG177" s="3"/>
      <c r="PLH177" s="3"/>
      <c r="PLI177" s="3"/>
      <c r="PLJ177" s="3"/>
      <c r="PLK177" s="3"/>
      <c r="PLL177" s="3"/>
      <c r="PLM177" s="3"/>
      <c r="PLN177" s="3"/>
      <c r="PLO177" s="3"/>
      <c r="PLP177" s="3"/>
      <c r="PLQ177" s="3"/>
      <c r="PLR177" s="3"/>
      <c r="PLS177" s="3"/>
      <c r="PLT177" s="3"/>
      <c r="PLU177" s="3"/>
      <c r="PLV177" s="3"/>
      <c r="PLW177" s="3"/>
      <c r="PLX177" s="3"/>
      <c r="PLY177" s="3"/>
      <c r="PLZ177" s="3"/>
      <c r="PMA177" s="3"/>
      <c r="PMB177" s="3"/>
      <c r="PMC177" s="3"/>
      <c r="PMD177" s="3"/>
      <c r="PME177" s="3"/>
      <c r="PMF177" s="3"/>
      <c r="PMG177" s="3"/>
      <c r="PMH177" s="3"/>
      <c r="PMI177" s="3"/>
      <c r="PMJ177" s="3"/>
      <c r="PMK177" s="3"/>
      <c r="PML177" s="3"/>
      <c r="PMM177" s="3"/>
      <c r="PMN177" s="3"/>
      <c r="PMO177" s="3"/>
      <c r="PMP177" s="3"/>
      <c r="PMQ177" s="3"/>
      <c r="PMR177" s="3"/>
      <c r="PMS177" s="3"/>
      <c r="PMT177" s="3"/>
      <c r="PMU177" s="3"/>
      <c r="PMV177" s="3"/>
      <c r="PMW177" s="3"/>
      <c r="PMX177" s="3"/>
      <c r="PMY177" s="3"/>
      <c r="PMZ177" s="3"/>
      <c r="PNA177" s="3"/>
      <c r="PNB177" s="3"/>
      <c r="PNC177" s="3"/>
      <c r="PND177" s="3"/>
      <c r="PNE177" s="3"/>
      <c r="PNF177" s="3"/>
      <c r="PNG177" s="3"/>
      <c r="PNH177" s="3"/>
      <c r="PNI177" s="3"/>
      <c r="PNJ177" s="3"/>
      <c r="PNK177" s="3"/>
      <c r="PNL177" s="3"/>
      <c r="PNM177" s="3"/>
      <c r="PNN177" s="3"/>
      <c r="PNO177" s="3"/>
      <c r="PNP177" s="3"/>
      <c r="PNQ177" s="3"/>
      <c r="PNR177" s="3"/>
      <c r="PNS177" s="3"/>
      <c r="PNT177" s="3"/>
      <c r="PNU177" s="3"/>
      <c r="PNV177" s="3"/>
      <c r="PNW177" s="3"/>
      <c r="PNX177" s="3"/>
      <c r="PNY177" s="3"/>
      <c r="PNZ177" s="3"/>
      <c r="POA177" s="3"/>
      <c r="POB177" s="3"/>
      <c r="POC177" s="3"/>
      <c r="POD177" s="3"/>
      <c r="POE177" s="3"/>
      <c r="POF177" s="3"/>
      <c r="POG177" s="3"/>
      <c r="POH177" s="3"/>
      <c r="POI177" s="3"/>
      <c r="POJ177" s="3"/>
      <c r="POK177" s="3"/>
      <c r="POL177" s="3"/>
      <c r="POM177" s="3"/>
      <c r="PON177" s="3"/>
      <c r="POO177" s="3"/>
      <c r="POP177" s="3"/>
      <c r="POQ177" s="3"/>
      <c r="POR177" s="3"/>
      <c r="POS177" s="3"/>
      <c r="POT177" s="3"/>
      <c r="POU177" s="3"/>
      <c r="POV177" s="3"/>
      <c r="POW177" s="3"/>
      <c r="POX177" s="3"/>
      <c r="POY177" s="3"/>
      <c r="POZ177" s="3"/>
      <c r="PPA177" s="3"/>
      <c r="PPB177" s="3"/>
      <c r="PPC177" s="3"/>
      <c r="PPD177" s="3"/>
      <c r="PPE177" s="3"/>
      <c r="PPF177" s="3"/>
      <c r="PPG177" s="3"/>
      <c r="PPH177" s="3"/>
      <c r="PPI177" s="3"/>
      <c r="PPJ177" s="3"/>
      <c r="PPK177" s="3"/>
      <c r="PPL177" s="3"/>
      <c r="PPM177" s="3"/>
      <c r="PPN177" s="3"/>
      <c r="PPO177" s="3"/>
      <c r="PPP177" s="3"/>
      <c r="PPQ177" s="3"/>
      <c r="PPR177" s="3"/>
      <c r="PPS177" s="3"/>
      <c r="PPT177" s="3"/>
      <c r="PPU177" s="3"/>
      <c r="PPV177" s="3"/>
      <c r="PPW177" s="3"/>
      <c r="PPX177" s="3"/>
      <c r="PPY177" s="3"/>
      <c r="PPZ177" s="3"/>
      <c r="PQA177" s="3"/>
      <c r="PQB177" s="3"/>
      <c r="PQC177" s="3"/>
      <c r="PQD177" s="3"/>
      <c r="PQE177" s="3"/>
      <c r="PQF177" s="3"/>
      <c r="PQG177" s="3"/>
      <c r="PQH177" s="3"/>
      <c r="PQI177" s="3"/>
      <c r="PQJ177" s="3"/>
      <c r="PQK177" s="3"/>
      <c r="PQL177" s="3"/>
      <c r="PQM177" s="3"/>
      <c r="PQN177" s="3"/>
      <c r="PQO177" s="3"/>
      <c r="PQP177" s="3"/>
      <c r="PQQ177" s="3"/>
      <c r="PQR177" s="3"/>
      <c r="PQS177" s="3"/>
      <c r="PQT177" s="3"/>
      <c r="PQU177" s="3"/>
      <c r="PQV177" s="3"/>
      <c r="PQW177" s="3"/>
      <c r="PQX177" s="3"/>
      <c r="PQY177" s="3"/>
      <c r="PQZ177" s="3"/>
      <c r="PRA177" s="3"/>
      <c r="PRB177" s="3"/>
      <c r="PRC177" s="3"/>
      <c r="PRD177" s="3"/>
      <c r="PRE177" s="3"/>
      <c r="PRF177" s="3"/>
      <c r="PRG177" s="3"/>
      <c r="PRH177" s="3"/>
      <c r="PRI177" s="3"/>
      <c r="PRJ177" s="3"/>
      <c r="PRK177" s="3"/>
      <c r="PRL177" s="3"/>
      <c r="PRM177" s="3"/>
      <c r="PRN177" s="3"/>
      <c r="PRO177" s="3"/>
      <c r="PRP177" s="3"/>
      <c r="PRQ177" s="3"/>
      <c r="PRR177" s="3"/>
      <c r="PRS177" s="3"/>
      <c r="PRT177" s="3"/>
      <c r="PRU177" s="3"/>
      <c r="PRV177" s="3"/>
      <c r="PRW177" s="3"/>
      <c r="PRX177" s="3"/>
      <c r="PRY177" s="3"/>
      <c r="PRZ177" s="3"/>
      <c r="PSA177" s="3"/>
      <c r="PSB177" s="3"/>
      <c r="PSC177" s="3"/>
      <c r="PSD177" s="3"/>
      <c r="PSE177" s="3"/>
      <c r="PSF177" s="3"/>
      <c r="PSG177" s="3"/>
      <c r="PSH177" s="3"/>
      <c r="PSI177" s="3"/>
      <c r="PSJ177" s="3"/>
      <c r="PSK177" s="3"/>
      <c r="PSL177" s="3"/>
      <c r="PSM177" s="3"/>
      <c r="PSN177" s="3"/>
      <c r="PSO177" s="3"/>
      <c r="PSP177" s="3"/>
      <c r="PSQ177" s="3"/>
      <c r="PSR177" s="3"/>
      <c r="PSS177" s="3"/>
      <c r="PST177" s="3"/>
      <c r="PSU177" s="3"/>
      <c r="PSV177" s="3"/>
      <c r="PSW177" s="3"/>
      <c r="PSX177" s="3"/>
      <c r="PSY177" s="3"/>
      <c r="PSZ177" s="3"/>
      <c r="PTA177" s="3"/>
      <c r="PTB177" s="3"/>
      <c r="PTC177" s="3"/>
      <c r="PTD177" s="3"/>
      <c r="PTE177" s="3"/>
      <c r="PTF177" s="3"/>
      <c r="PTG177" s="3"/>
      <c r="PTH177" s="3"/>
      <c r="PTI177" s="3"/>
      <c r="PTJ177" s="3"/>
      <c r="PTK177" s="3"/>
      <c r="PTL177" s="3"/>
      <c r="PTM177" s="3"/>
      <c r="PTN177" s="3"/>
      <c r="PTO177" s="3"/>
      <c r="PTP177" s="3"/>
      <c r="PTQ177" s="3"/>
      <c r="PTR177" s="3"/>
      <c r="PTS177" s="3"/>
      <c r="PTT177" s="3"/>
      <c r="PTU177" s="3"/>
      <c r="PTV177" s="3"/>
      <c r="PTW177" s="3"/>
      <c r="PTX177" s="3"/>
      <c r="PTY177" s="3"/>
      <c r="PTZ177" s="3"/>
      <c r="PUA177" s="3"/>
      <c r="PUB177" s="3"/>
      <c r="PUC177" s="3"/>
      <c r="PUD177" s="3"/>
      <c r="PUE177" s="3"/>
      <c r="PUF177" s="3"/>
      <c r="PUG177" s="3"/>
      <c r="PUH177" s="3"/>
      <c r="PUI177" s="3"/>
      <c r="PUJ177" s="3"/>
      <c r="PUK177" s="3"/>
      <c r="PUL177" s="3"/>
      <c r="PUM177" s="3"/>
      <c r="PUN177" s="3"/>
      <c r="PUO177" s="3"/>
      <c r="PUP177" s="3"/>
      <c r="PUQ177" s="3"/>
      <c r="PUR177" s="3"/>
      <c r="PUS177" s="3"/>
      <c r="PUT177" s="3"/>
      <c r="PUU177" s="3"/>
      <c r="PUV177" s="3"/>
      <c r="PUW177" s="3"/>
      <c r="PUX177" s="3"/>
      <c r="PUY177" s="3"/>
      <c r="PUZ177" s="3"/>
      <c r="PVA177" s="3"/>
      <c r="PVB177" s="3"/>
      <c r="PVC177" s="3"/>
      <c r="PVD177" s="3"/>
      <c r="PVE177" s="3"/>
      <c r="PVF177" s="3"/>
      <c r="PVG177" s="3"/>
      <c r="PVH177" s="3"/>
      <c r="PVI177" s="3"/>
      <c r="PVJ177" s="3"/>
      <c r="PVK177" s="3"/>
      <c r="PVL177" s="3"/>
      <c r="PVM177" s="3"/>
      <c r="PVN177" s="3"/>
      <c r="PVO177" s="3"/>
      <c r="PVP177" s="3"/>
      <c r="PVQ177" s="3"/>
      <c r="PVR177" s="3"/>
      <c r="PVS177" s="3"/>
      <c r="PVT177" s="3"/>
      <c r="PVU177" s="3"/>
      <c r="PVV177" s="3"/>
      <c r="PVW177" s="3"/>
      <c r="PVX177" s="3"/>
      <c r="PVY177" s="3"/>
      <c r="PVZ177" s="3"/>
      <c r="PWA177" s="3"/>
      <c r="PWB177" s="3"/>
      <c r="PWC177" s="3"/>
      <c r="PWD177" s="3"/>
      <c r="PWE177" s="3"/>
      <c r="PWF177" s="3"/>
      <c r="PWG177" s="3"/>
      <c r="PWH177" s="3"/>
      <c r="PWI177" s="3"/>
      <c r="PWJ177" s="3"/>
      <c r="PWK177" s="3"/>
      <c r="PWL177" s="3"/>
      <c r="PWM177" s="3"/>
      <c r="PWN177" s="3"/>
      <c r="PWO177" s="3"/>
      <c r="PWP177" s="3"/>
      <c r="PWQ177" s="3"/>
      <c r="PWR177" s="3"/>
      <c r="PWS177" s="3"/>
      <c r="PWT177" s="3"/>
      <c r="PWU177" s="3"/>
      <c r="PWV177" s="3"/>
      <c r="PWW177" s="3"/>
      <c r="PWX177" s="3"/>
      <c r="PWY177" s="3"/>
      <c r="PWZ177" s="3"/>
      <c r="PXA177" s="3"/>
      <c r="PXB177" s="3"/>
      <c r="PXC177" s="3"/>
      <c r="PXD177" s="3"/>
      <c r="PXE177" s="3"/>
      <c r="PXF177" s="3"/>
      <c r="PXG177" s="3"/>
      <c r="PXH177" s="3"/>
      <c r="PXI177" s="3"/>
      <c r="PXJ177" s="3"/>
      <c r="PXK177" s="3"/>
      <c r="PXL177" s="3"/>
      <c r="PXM177" s="3"/>
      <c r="PXN177" s="3"/>
      <c r="PXO177" s="3"/>
      <c r="PXP177" s="3"/>
      <c r="PXQ177" s="3"/>
      <c r="PXR177" s="3"/>
      <c r="PXS177" s="3"/>
      <c r="PXT177" s="3"/>
      <c r="PXU177" s="3"/>
      <c r="PXV177" s="3"/>
      <c r="PXW177" s="3"/>
      <c r="PXX177" s="3"/>
      <c r="PXY177" s="3"/>
      <c r="PXZ177" s="3"/>
      <c r="PYA177" s="3"/>
      <c r="PYB177" s="3"/>
      <c r="PYC177" s="3"/>
      <c r="PYD177" s="3"/>
      <c r="PYE177" s="3"/>
      <c r="PYF177" s="3"/>
      <c r="PYG177" s="3"/>
      <c r="PYH177" s="3"/>
      <c r="PYI177" s="3"/>
      <c r="PYJ177" s="3"/>
      <c r="PYK177" s="3"/>
      <c r="PYL177" s="3"/>
      <c r="PYM177" s="3"/>
      <c r="PYN177" s="3"/>
      <c r="PYO177" s="3"/>
      <c r="PYP177" s="3"/>
      <c r="PYQ177" s="3"/>
      <c r="PYR177" s="3"/>
      <c r="PYS177" s="3"/>
      <c r="PYT177" s="3"/>
      <c r="PYU177" s="3"/>
      <c r="PYV177" s="3"/>
      <c r="PYW177" s="3"/>
      <c r="PYX177" s="3"/>
      <c r="PYY177" s="3"/>
      <c r="PYZ177" s="3"/>
      <c r="PZA177" s="3"/>
      <c r="PZB177" s="3"/>
      <c r="PZC177" s="3"/>
      <c r="PZD177" s="3"/>
      <c r="PZE177" s="3"/>
      <c r="PZF177" s="3"/>
      <c r="PZG177" s="3"/>
      <c r="PZH177" s="3"/>
      <c r="PZI177" s="3"/>
      <c r="PZJ177" s="3"/>
      <c r="PZK177" s="3"/>
      <c r="PZL177" s="3"/>
      <c r="PZM177" s="3"/>
      <c r="PZN177" s="3"/>
      <c r="PZO177" s="3"/>
      <c r="PZP177" s="3"/>
      <c r="PZQ177" s="3"/>
      <c r="PZR177" s="3"/>
      <c r="PZS177" s="3"/>
      <c r="PZT177" s="3"/>
      <c r="PZU177" s="3"/>
      <c r="PZV177" s="3"/>
      <c r="PZW177" s="3"/>
      <c r="PZX177" s="3"/>
      <c r="PZY177" s="3"/>
      <c r="PZZ177" s="3"/>
      <c r="QAA177" s="3"/>
      <c r="QAB177" s="3"/>
      <c r="QAC177" s="3"/>
      <c r="QAD177" s="3"/>
      <c r="QAE177" s="3"/>
      <c r="QAF177" s="3"/>
      <c r="QAG177" s="3"/>
      <c r="QAH177" s="3"/>
      <c r="QAI177" s="3"/>
      <c r="QAJ177" s="3"/>
      <c r="QAK177" s="3"/>
      <c r="QAL177" s="3"/>
      <c r="QAM177" s="3"/>
      <c r="QAN177" s="3"/>
      <c r="QAO177" s="3"/>
      <c r="QAP177" s="3"/>
      <c r="QAQ177" s="3"/>
      <c r="QAR177" s="3"/>
      <c r="QAS177" s="3"/>
      <c r="QAT177" s="3"/>
      <c r="QAU177" s="3"/>
      <c r="QAV177" s="3"/>
      <c r="QAW177" s="3"/>
      <c r="QAX177" s="3"/>
      <c r="QAY177" s="3"/>
      <c r="QAZ177" s="3"/>
      <c r="QBA177" s="3"/>
      <c r="QBB177" s="3"/>
      <c r="QBC177" s="3"/>
      <c r="QBD177" s="3"/>
      <c r="QBE177" s="3"/>
      <c r="QBF177" s="3"/>
      <c r="QBG177" s="3"/>
      <c r="QBH177" s="3"/>
      <c r="QBI177" s="3"/>
      <c r="QBJ177" s="3"/>
      <c r="QBK177" s="3"/>
      <c r="QBL177" s="3"/>
      <c r="QBM177" s="3"/>
      <c r="QBN177" s="3"/>
      <c r="QBO177" s="3"/>
      <c r="QBP177" s="3"/>
      <c r="QBQ177" s="3"/>
      <c r="QBR177" s="3"/>
      <c r="QBS177" s="3"/>
      <c r="QBT177" s="3"/>
      <c r="QBU177" s="3"/>
      <c r="QBV177" s="3"/>
      <c r="QBW177" s="3"/>
      <c r="QBX177" s="3"/>
      <c r="QBY177" s="3"/>
      <c r="QBZ177" s="3"/>
      <c r="QCA177" s="3"/>
      <c r="QCB177" s="3"/>
      <c r="QCC177" s="3"/>
      <c r="QCD177" s="3"/>
      <c r="QCE177" s="3"/>
      <c r="QCF177" s="3"/>
      <c r="QCG177" s="3"/>
      <c r="QCH177" s="3"/>
      <c r="QCI177" s="3"/>
      <c r="QCJ177" s="3"/>
      <c r="QCK177" s="3"/>
      <c r="QCL177" s="3"/>
      <c r="QCM177" s="3"/>
      <c r="QCN177" s="3"/>
      <c r="QCO177" s="3"/>
      <c r="QCP177" s="3"/>
      <c r="QCQ177" s="3"/>
      <c r="QCR177" s="3"/>
      <c r="QCS177" s="3"/>
      <c r="QCT177" s="3"/>
      <c r="QCU177" s="3"/>
      <c r="QCV177" s="3"/>
      <c r="QCW177" s="3"/>
      <c r="QCX177" s="3"/>
      <c r="QCY177" s="3"/>
      <c r="QCZ177" s="3"/>
      <c r="QDA177" s="3"/>
      <c r="QDB177" s="3"/>
      <c r="QDC177" s="3"/>
      <c r="QDD177" s="3"/>
      <c r="QDE177" s="3"/>
      <c r="QDF177" s="3"/>
      <c r="QDG177" s="3"/>
      <c r="QDH177" s="3"/>
      <c r="QDI177" s="3"/>
      <c r="QDJ177" s="3"/>
      <c r="QDK177" s="3"/>
      <c r="QDL177" s="3"/>
      <c r="QDM177" s="3"/>
      <c r="QDN177" s="3"/>
      <c r="QDO177" s="3"/>
      <c r="QDP177" s="3"/>
      <c r="QDQ177" s="3"/>
      <c r="QDR177" s="3"/>
      <c r="QDS177" s="3"/>
      <c r="QDT177" s="3"/>
      <c r="QDU177" s="3"/>
      <c r="QDV177" s="3"/>
      <c r="QDW177" s="3"/>
      <c r="QDX177" s="3"/>
      <c r="QDY177" s="3"/>
      <c r="QDZ177" s="3"/>
      <c r="QEA177" s="3"/>
      <c r="QEB177" s="3"/>
      <c r="QEC177" s="3"/>
      <c r="QED177" s="3"/>
      <c r="QEE177" s="3"/>
      <c r="QEF177" s="3"/>
      <c r="QEG177" s="3"/>
      <c r="QEH177" s="3"/>
      <c r="QEI177" s="3"/>
      <c r="QEJ177" s="3"/>
      <c r="QEK177" s="3"/>
      <c r="QEL177" s="3"/>
      <c r="QEM177" s="3"/>
      <c r="QEN177" s="3"/>
      <c r="QEO177" s="3"/>
      <c r="QEP177" s="3"/>
      <c r="QEQ177" s="3"/>
      <c r="QER177" s="3"/>
      <c r="QES177" s="3"/>
      <c r="QET177" s="3"/>
      <c r="QEU177" s="3"/>
      <c r="QEV177" s="3"/>
      <c r="QEW177" s="3"/>
      <c r="QEX177" s="3"/>
      <c r="QEY177" s="3"/>
      <c r="QEZ177" s="3"/>
      <c r="QFA177" s="3"/>
      <c r="QFB177" s="3"/>
      <c r="QFC177" s="3"/>
      <c r="QFD177" s="3"/>
      <c r="QFE177" s="3"/>
      <c r="QFF177" s="3"/>
      <c r="QFG177" s="3"/>
      <c r="QFH177" s="3"/>
      <c r="QFI177" s="3"/>
      <c r="QFJ177" s="3"/>
      <c r="QFK177" s="3"/>
      <c r="QFL177" s="3"/>
      <c r="QFM177" s="3"/>
      <c r="QFN177" s="3"/>
      <c r="QFO177" s="3"/>
      <c r="QFP177" s="3"/>
      <c r="QFQ177" s="3"/>
      <c r="QFR177" s="3"/>
      <c r="QFS177" s="3"/>
      <c r="QFT177" s="3"/>
      <c r="QFU177" s="3"/>
      <c r="QFV177" s="3"/>
      <c r="QFW177" s="3"/>
      <c r="QFX177" s="3"/>
      <c r="QFY177" s="3"/>
      <c r="QFZ177" s="3"/>
      <c r="QGA177" s="3"/>
      <c r="QGB177" s="3"/>
      <c r="QGC177" s="3"/>
      <c r="QGD177" s="3"/>
      <c r="QGE177" s="3"/>
      <c r="QGF177" s="3"/>
      <c r="QGG177" s="3"/>
      <c r="QGH177" s="3"/>
      <c r="QGI177" s="3"/>
      <c r="QGJ177" s="3"/>
      <c r="QGK177" s="3"/>
      <c r="QGL177" s="3"/>
      <c r="QGM177" s="3"/>
      <c r="QGN177" s="3"/>
      <c r="QGO177" s="3"/>
      <c r="QGP177" s="3"/>
      <c r="QGQ177" s="3"/>
      <c r="QGR177" s="3"/>
      <c r="QGS177" s="3"/>
      <c r="QGT177" s="3"/>
      <c r="QGU177" s="3"/>
      <c r="QGV177" s="3"/>
      <c r="QGW177" s="3"/>
      <c r="QGX177" s="3"/>
      <c r="QGY177" s="3"/>
      <c r="QGZ177" s="3"/>
      <c r="QHA177" s="3"/>
      <c r="QHB177" s="3"/>
      <c r="QHC177" s="3"/>
      <c r="QHD177" s="3"/>
      <c r="QHE177" s="3"/>
      <c r="QHF177" s="3"/>
      <c r="QHG177" s="3"/>
      <c r="QHH177" s="3"/>
      <c r="QHI177" s="3"/>
      <c r="QHJ177" s="3"/>
      <c r="QHK177" s="3"/>
      <c r="QHL177" s="3"/>
      <c r="QHM177" s="3"/>
      <c r="QHN177" s="3"/>
      <c r="QHO177" s="3"/>
      <c r="QHP177" s="3"/>
      <c r="QHQ177" s="3"/>
      <c r="QHR177" s="3"/>
      <c r="QHS177" s="3"/>
      <c r="QHT177" s="3"/>
      <c r="QHU177" s="3"/>
      <c r="QHV177" s="3"/>
      <c r="QHW177" s="3"/>
      <c r="QHX177" s="3"/>
      <c r="QHY177" s="3"/>
      <c r="QHZ177" s="3"/>
      <c r="QIA177" s="3"/>
      <c r="QIB177" s="3"/>
      <c r="QIC177" s="3"/>
      <c r="QID177" s="3"/>
      <c r="QIE177" s="3"/>
      <c r="QIF177" s="3"/>
      <c r="QIG177" s="3"/>
      <c r="QIH177" s="3"/>
      <c r="QII177" s="3"/>
      <c r="QIJ177" s="3"/>
      <c r="QIK177" s="3"/>
      <c r="QIL177" s="3"/>
      <c r="QIM177" s="3"/>
      <c r="QIN177" s="3"/>
      <c r="QIO177" s="3"/>
      <c r="QIP177" s="3"/>
      <c r="QIQ177" s="3"/>
      <c r="QIR177" s="3"/>
      <c r="QIS177" s="3"/>
      <c r="QIT177" s="3"/>
      <c r="QIU177" s="3"/>
      <c r="QIV177" s="3"/>
      <c r="QIW177" s="3"/>
      <c r="QIX177" s="3"/>
      <c r="QIY177" s="3"/>
      <c r="QIZ177" s="3"/>
      <c r="QJA177" s="3"/>
      <c r="QJB177" s="3"/>
      <c r="QJC177" s="3"/>
      <c r="QJD177" s="3"/>
      <c r="QJE177" s="3"/>
      <c r="QJF177" s="3"/>
      <c r="QJG177" s="3"/>
      <c r="QJH177" s="3"/>
      <c r="QJI177" s="3"/>
      <c r="QJJ177" s="3"/>
      <c r="QJK177" s="3"/>
      <c r="QJL177" s="3"/>
      <c r="QJM177" s="3"/>
      <c r="QJN177" s="3"/>
      <c r="QJO177" s="3"/>
      <c r="QJP177" s="3"/>
      <c r="QJQ177" s="3"/>
      <c r="QJR177" s="3"/>
      <c r="QJS177" s="3"/>
      <c r="QJT177" s="3"/>
      <c r="QJU177" s="3"/>
      <c r="QJV177" s="3"/>
      <c r="QJW177" s="3"/>
      <c r="QJX177" s="3"/>
      <c r="QJY177" s="3"/>
      <c r="QJZ177" s="3"/>
      <c r="QKA177" s="3"/>
      <c r="QKB177" s="3"/>
      <c r="QKC177" s="3"/>
      <c r="QKD177" s="3"/>
      <c r="QKE177" s="3"/>
      <c r="QKF177" s="3"/>
      <c r="QKG177" s="3"/>
      <c r="QKH177" s="3"/>
      <c r="QKI177" s="3"/>
      <c r="QKJ177" s="3"/>
      <c r="QKK177" s="3"/>
      <c r="QKL177" s="3"/>
      <c r="QKM177" s="3"/>
      <c r="QKN177" s="3"/>
      <c r="QKO177" s="3"/>
      <c r="QKP177" s="3"/>
      <c r="QKQ177" s="3"/>
      <c r="QKR177" s="3"/>
      <c r="QKS177" s="3"/>
      <c r="QKT177" s="3"/>
      <c r="QKU177" s="3"/>
      <c r="QKV177" s="3"/>
      <c r="QKW177" s="3"/>
      <c r="QKX177" s="3"/>
      <c r="QKY177" s="3"/>
      <c r="QKZ177" s="3"/>
      <c r="QLA177" s="3"/>
      <c r="QLB177" s="3"/>
      <c r="QLC177" s="3"/>
      <c r="QLD177" s="3"/>
      <c r="QLE177" s="3"/>
      <c r="QLF177" s="3"/>
      <c r="QLG177" s="3"/>
      <c r="QLH177" s="3"/>
      <c r="QLI177" s="3"/>
      <c r="QLJ177" s="3"/>
      <c r="QLK177" s="3"/>
      <c r="QLL177" s="3"/>
      <c r="QLM177" s="3"/>
      <c r="QLN177" s="3"/>
      <c r="QLO177" s="3"/>
      <c r="QLP177" s="3"/>
      <c r="QLQ177" s="3"/>
      <c r="QLR177" s="3"/>
      <c r="QLS177" s="3"/>
      <c r="QLT177" s="3"/>
      <c r="QLU177" s="3"/>
      <c r="QLV177" s="3"/>
      <c r="QLW177" s="3"/>
      <c r="QLX177" s="3"/>
      <c r="QLY177" s="3"/>
      <c r="QLZ177" s="3"/>
      <c r="QMA177" s="3"/>
      <c r="QMB177" s="3"/>
      <c r="QMC177" s="3"/>
      <c r="QMD177" s="3"/>
      <c r="QME177" s="3"/>
      <c r="QMF177" s="3"/>
      <c r="QMG177" s="3"/>
      <c r="QMH177" s="3"/>
      <c r="QMI177" s="3"/>
      <c r="QMJ177" s="3"/>
      <c r="QMK177" s="3"/>
      <c r="QML177" s="3"/>
      <c r="QMM177" s="3"/>
      <c r="QMN177" s="3"/>
      <c r="QMO177" s="3"/>
      <c r="QMP177" s="3"/>
      <c r="QMQ177" s="3"/>
      <c r="QMR177" s="3"/>
      <c r="QMS177" s="3"/>
      <c r="QMT177" s="3"/>
      <c r="QMU177" s="3"/>
      <c r="QMV177" s="3"/>
      <c r="QMW177" s="3"/>
      <c r="QMX177" s="3"/>
      <c r="QMY177" s="3"/>
      <c r="QMZ177" s="3"/>
      <c r="QNA177" s="3"/>
      <c r="QNB177" s="3"/>
      <c r="QNC177" s="3"/>
      <c r="QND177" s="3"/>
      <c r="QNE177" s="3"/>
      <c r="QNF177" s="3"/>
      <c r="QNG177" s="3"/>
      <c r="QNH177" s="3"/>
      <c r="QNI177" s="3"/>
      <c r="QNJ177" s="3"/>
      <c r="QNK177" s="3"/>
      <c r="QNL177" s="3"/>
      <c r="QNM177" s="3"/>
      <c r="QNN177" s="3"/>
      <c r="QNO177" s="3"/>
      <c r="QNP177" s="3"/>
      <c r="QNQ177" s="3"/>
      <c r="QNR177" s="3"/>
      <c r="QNS177" s="3"/>
      <c r="QNT177" s="3"/>
      <c r="QNU177" s="3"/>
      <c r="QNV177" s="3"/>
      <c r="QNW177" s="3"/>
      <c r="QNX177" s="3"/>
      <c r="QNY177" s="3"/>
      <c r="QNZ177" s="3"/>
      <c r="QOA177" s="3"/>
      <c r="QOB177" s="3"/>
      <c r="QOC177" s="3"/>
      <c r="QOD177" s="3"/>
      <c r="QOE177" s="3"/>
      <c r="QOF177" s="3"/>
      <c r="QOG177" s="3"/>
      <c r="QOH177" s="3"/>
      <c r="QOI177" s="3"/>
      <c r="QOJ177" s="3"/>
      <c r="QOK177" s="3"/>
      <c r="QOL177" s="3"/>
      <c r="QOM177" s="3"/>
      <c r="QON177" s="3"/>
      <c r="QOO177" s="3"/>
      <c r="QOP177" s="3"/>
      <c r="QOQ177" s="3"/>
      <c r="QOR177" s="3"/>
      <c r="QOS177" s="3"/>
      <c r="QOT177" s="3"/>
      <c r="QOU177" s="3"/>
      <c r="QOV177" s="3"/>
      <c r="QOW177" s="3"/>
      <c r="QOX177" s="3"/>
      <c r="QOY177" s="3"/>
      <c r="QOZ177" s="3"/>
      <c r="QPA177" s="3"/>
      <c r="QPB177" s="3"/>
      <c r="QPC177" s="3"/>
      <c r="QPD177" s="3"/>
      <c r="QPE177" s="3"/>
      <c r="QPF177" s="3"/>
      <c r="QPG177" s="3"/>
      <c r="QPH177" s="3"/>
      <c r="QPI177" s="3"/>
      <c r="QPJ177" s="3"/>
      <c r="QPK177" s="3"/>
      <c r="QPL177" s="3"/>
      <c r="QPM177" s="3"/>
      <c r="QPN177" s="3"/>
      <c r="QPO177" s="3"/>
      <c r="QPP177" s="3"/>
      <c r="QPQ177" s="3"/>
      <c r="QPR177" s="3"/>
      <c r="QPS177" s="3"/>
      <c r="QPT177" s="3"/>
      <c r="QPU177" s="3"/>
      <c r="QPV177" s="3"/>
      <c r="QPW177" s="3"/>
      <c r="QPX177" s="3"/>
      <c r="QPY177" s="3"/>
      <c r="QPZ177" s="3"/>
      <c r="QQA177" s="3"/>
      <c r="QQB177" s="3"/>
      <c r="QQC177" s="3"/>
      <c r="QQD177" s="3"/>
      <c r="QQE177" s="3"/>
      <c r="QQF177" s="3"/>
      <c r="QQG177" s="3"/>
      <c r="QQH177" s="3"/>
      <c r="QQI177" s="3"/>
      <c r="QQJ177" s="3"/>
      <c r="QQK177" s="3"/>
      <c r="QQL177" s="3"/>
      <c r="QQM177" s="3"/>
      <c r="QQN177" s="3"/>
      <c r="QQO177" s="3"/>
      <c r="QQP177" s="3"/>
      <c r="QQQ177" s="3"/>
      <c r="QQR177" s="3"/>
      <c r="QQS177" s="3"/>
      <c r="QQT177" s="3"/>
      <c r="QQU177" s="3"/>
      <c r="QQV177" s="3"/>
      <c r="QQW177" s="3"/>
      <c r="QQX177" s="3"/>
      <c r="QQY177" s="3"/>
      <c r="QQZ177" s="3"/>
      <c r="QRA177" s="3"/>
      <c r="QRB177" s="3"/>
      <c r="QRC177" s="3"/>
      <c r="QRD177" s="3"/>
      <c r="QRE177" s="3"/>
      <c r="QRF177" s="3"/>
      <c r="QRG177" s="3"/>
      <c r="QRH177" s="3"/>
      <c r="QRI177" s="3"/>
      <c r="QRJ177" s="3"/>
      <c r="QRK177" s="3"/>
      <c r="QRL177" s="3"/>
      <c r="QRM177" s="3"/>
      <c r="QRN177" s="3"/>
      <c r="QRO177" s="3"/>
      <c r="QRP177" s="3"/>
      <c r="QRQ177" s="3"/>
      <c r="QRR177" s="3"/>
      <c r="QRS177" s="3"/>
      <c r="QRT177" s="3"/>
      <c r="QRU177" s="3"/>
      <c r="QRV177" s="3"/>
      <c r="QRW177" s="3"/>
      <c r="QRX177" s="3"/>
      <c r="QRY177" s="3"/>
      <c r="QRZ177" s="3"/>
      <c r="QSA177" s="3"/>
      <c r="QSB177" s="3"/>
      <c r="QSC177" s="3"/>
      <c r="QSD177" s="3"/>
      <c r="QSE177" s="3"/>
      <c r="QSF177" s="3"/>
      <c r="QSG177" s="3"/>
      <c r="QSH177" s="3"/>
      <c r="QSI177" s="3"/>
      <c r="QSJ177" s="3"/>
      <c r="QSK177" s="3"/>
      <c r="QSL177" s="3"/>
      <c r="QSM177" s="3"/>
      <c r="QSN177" s="3"/>
      <c r="QSO177" s="3"/>
      <c r="QSP177" s="3"/>
      <c r="QSQ177" s="3"/>
      <c r="QSR177" s="3"/>
      <c r="QSS177" s="3"/>
      <c r="QST177" s="3"/>
      <c r="QSU177" s="3"/>
      <c r="QSV177" s="3"/>
      <c r="QSW177" s="3"/>
      <c r="QSX177" s="3"/>
      <c r="QSY177" s="3"/>
      <c r="QSZ177" s="3"/>
      <c r="QTA177" s="3"/>
      <c r="QTB177" s="3"/>
      <c r="QTC177" s="3"/>
      <c r="QTD177" s="3"/>
      <c r="QTE177" s="3"/>
      <c r="QTF177" s="3"/>
      <c r="QTG177" s="3"/>
      <c r="QTH177" s="3"/>
      <c r="QTI177" s="3"/>
      <c r="QTJ177" s="3"/>
      <c r="QTK177" s="3"/>
      <c r="QTL177" s="3"/>
      <c r="QTM177" s="3"/>
      <c r="QTN177" s="3"/>
      <c r="QTO177" s="3"/>
      <c r="QTP177" s="3"/>
      <c r="QTQ177" s="3"/>
      <c r="QTR177" s="3"/>
      <c r="QTS177" s="3"/>
      <c r="QTT177" s="3"/>
      <c r="QTU177" s="3"/>
      <c r="QTV177" s="3"/>
      <c r="QTW177" s="3"/>
      <c r="QTX177" s="3"/>
      <c r="QTY177" s="3"/>
      <c r="QTZ177" s="3"/>
      <c r="QUA177" s="3"/>
      <c r="QUB177" s="3"/>
      <c r="QUC177" s="3"/>
      <c r="QUD177" s="3"/>
      <c r="QUE177" s="3"/>
      <c r="QUF177" s="3"/>
      <c r="QUG177" s="3"/>
      <c r="QUH177" s="3"/>
      <c r="QUI177" s="3"/>
      <c r="QUJ177" s="3"/>
      <c r="QUK177" s="3"/>
      <c r="QUL177" s="3"/>
      <c r="QUM177" s="3"/>
      <c r="QUN177" s="3"/>
      <c r="QUO177" s="3"/>
      <c r="QUP177" s="3"/>
      <c r="QUQ177" s="3"/>
      <c r="QUR177" s="3"/>
      <c r="QUS177" s="3"/>
      <c r="QUT177" s="3"/>
      <c r="QUU177" s="3"/>
      <c r="QUV177" s="3"/>
      <c r="QUW177" s="3"/>
      <c r="QUX177" s="3"/>
      <c r="QUY177" s="3"/>
      <c r="QUZ177" s="3"/>
      <c r="QVA177" s="3"/>
      <c r="QVB177" s="3"/>
      <c r="QVC177" s="3"/>
      <c r="QVD177" s="3"/>
      <c r="QVE177" s="3"/>
      <c r="QVF177" s="3"/>
      <c r="QVG177" s="3"/>
      <c r="QVH177" s="3"/>
      <c r="QVI177" s="3"/>
      <c r="QVJ177" s="3"/>
      <c r="QVK177" s="3"/>
      <c r="QVL177" s="3"/>
      <c r="QVM177" s="3"/>
      <c r="QVN177" s="3"/>
      <c r="QVO177" s="3"/>
      <c r="QVP177" s="3"/>
      <c r="QVQ177" s="3"/>
      <c r="QVR177" s="3"/>
      <c r="QVS177" s="3"/>
      <c r="QVT177" s="3"/>
      <c r="QVU177" s="3"/>
      <c r="QVV177" s="3"/>
      <c r="QVW177" s="3"/>
      <c r="QVX177" s="3"/>
      <c r="QVY177" s="3"/>
      <c r="QVZ177" s="3"/>
      <c r="QWA177" s="3"/>
      <c r="QWB177" s="3"/>
      <c r="QWC177" s="3"/>
      <c r="QWD177" s="3"/>
      <c r="QWE177" s="3"/>
      <c r="QWF177" s="3"/>
      <c r="QWG177" s="3"/>
      <c r="QWH177" s="3"/>
      <c r="QWI177" s="3"/>
      <c r="QWJ177" s="3"/>
      <c r="QWK177" s="3"/>
      <c r="QWL177" s="3"/>
      <c r="QWM177" s="3"/>
      <c r="QWN177" s="3"/>
      <c r="QWO177" s="3"/>
      <c r="QWP177" s="3"/>
      <c r="QWQ177" s="3"/>
      <c r="QWR177" s="3"/>
      <c r="QWS177" s="3"/>
      <c r="QWT177" s="3"/>
      <c r="QWU177" s="3"/>
      <c r="QWV177" s="3"/>
      <c r="QWW177" s="3"/>
      <c r="QWX177" s="3"/>
      <c r="QWY177" s="3"/>
      <c r="QWZ177" s="3"/>
      <c r="QXA177" s="3"/>
      <c r="QXB177" s="3"/>
      <c r="QXC177" s="3"/>
      <c r="QXD177" s="3"/>
      <c r="QXE177" s="3"/>
      <c r="QXF177" s="3"/>
      <c r="QXG177" s="3"/>
      <c r="QXH177" s="3"/>
      <c r="QXI177" s="3"/>
      <c r="QXJ177" s="3"/>
      <c r="QXK177" s="3"/>
      <c r="QXL177" s="3"/>
      <c r="QXM177" s="3"/>
      <c r="QXN177" s="3"/>
      <c r="QXO177" s="3"/>
      <c r="QXP177" s="3"/>
      <c r="QXQ177" s="3"/>
      <c r="QXR177" s="3"/>
      <c r="QXS177" s="3"/>
      <c r="QXT177" s="3"/>
      <c r="QXU177" s="3"/>
      <c r="QXV177" s="3"/>
      <c r="QXW177" s="3"/>
      <c r="QXX177" s="3"/>
      <c r="QXY177" s="3"/>
      <c r="QXZ177" s="3"/>
      <c r="QYA177" s="3"/>
      <c r="QYB177" s="3"/>
      <c r="QYC177" s="3"/>
      <c r="QYD177" s="3"/>
      <c r="QYE177" s="3"/>
      <c r="QYF177" s="3"/>
      <c r="QYG177" s="3"/>
      <c r="QYH177" s="3"/>
      <c r="QYI177" s="3"/>
      <c r="QYJ177" s="3"/>
      <c r="QYK177" s="3"/>
      <c r="QYL177" s="3"/>
      <c r="QYM177" s="3"/>
      <c r="QYN177" s="3"/>
      <c r="QYO177" s="3"/>
      <c r="QYP177" s="3"/>
      <c r="QYQ177" s="3"/>
      <c r="QYR177" s="3"/>
      <c r="QYS177" s="3"/>
      <c r="QYT177" s="3"/>
      <c r="QYU177" s="3"/>
      <c r="QYV177" s="3"/>
      <c r="QYW177" s="3"/>
      <c r="QYX177" s="3"/>
      <c r="QYY177" s="3"/>
      <c r="QYZ177" s="3"/>
      <c r="QZA177" s="3"/>
      <c r="QZB177" s="3"/>
      <c r="QZC177" s="3"/>
      <c r="QZD177" s="3"/>
      <c r="QZE177" s="3"/>
      <c r="QZF177" s="3"/>
      <c r="QZG177" s="3"/>
      <c r="QZH177" s="3"/>
      <c r="QZI177" s="3"/>
      <c r="QZJ177" s="3"/>
      <c r="QZK177" s="3"/>
      <c r="QZL177" s="3"/>
      <c r="QZM177" s="3"/>
      <c r="QZN177" s="3"/>
      <c r="QZO177" s="3"/>
      <c r="QZP177" s="3"/>
      <c r="QZQ177" s="3"/>
      <c r="QZR177" s="3"/>
      <c r="QZS177" s="3"/>
      <c r="QZT177" s="3"/>
      <c r="QZU177" s="3"/>
      <c r="QZV177" s="3"/>
      <c r="QZW177" s="3"/>
      <c r="QZX177" s="3"/>
      <c r="QZY177" s="3"/>
      <c r="QZZ177" s="3"/>
      <c r="RAA177" s="3"/>
      <c r="RAB177" s="3"/>
      <c r="RAC177" s="3"/>
      <c r="RAD177" s="3"/>
      <c r="RAE177" s="3"/>
      <c r="RAF177" s="3"/>
      <c r="RAG177" s="3"/>
      <c r="RAH177" s="3"/>
      <c r="RAI177" s="3"/>
      <c r="RAJ177" s="3"/>
      <c r="RAK177" s="3"/>
      <c r="RAL177" s="3"/>
      <c r="RAM177" s="3"/>
      <c r="RAN177" s="3"/>
      <c r="RAO177" s="3"/>
      <c r="RAP177" s="3"/>
      <c r="RAQ177" s="3"/>
      <c r="RAR177" s="3"/>
      <c r="RAS177" s="3"/>
      <c r="RAT177" s="3"/>
      <c r="RAU177" s="3"/>
      <c r="RAV177" s="3"/>
      <c r="RAW177" s="3"/>
      <c r="RAX177" s="3"/>
      <c r="RAY177" s="3"/>
      <c r="RAZ177" s="3"/>
      <c r="RBA177" s="3"/>
      <c r="RBB177" s="3"/>
      <c r="RBC177" s="3"/>
      <c r="RBD177" s="3"/>
      <c r="RBE177" s="3"/>
      <c r="RBF177" s="3"/>
      <c r="RBG177" s="3"/>
      <c r="RBH177" s="3"/>
      <c r="RBI177" s="3"/>
      <c r="RBJ177" s="3"/>
      <c r="RBK177" s="3"/>
      <c r="RBL177" s="3"/>
      <c r="RBM177" s="3"/>
      <c r="RBN177" s="3"/>
      <c r="RBO177" s="3"/>
      <c r="RBP177" s="3"/>
      <c r="RBQ177" s="3"/>
      <c r="RBR177" s="3"/>
      <c r="RBS177" s="3"/>
      <c r="RBT177" s="3"/>
      <c r="RBU177" s="3"/>
      <c r="RBV177" s="3"/>
      <c r="RBW177" s="3"/>
      <c r="RBX177" s="3"/>
      <c r="RBY177" s="3"/>
      <c r="RBZ177" s="3"/>
      <c r="RCA177" s="3"/>
      <c r="RCB177" s="3"/>
      <c r="RCC177" s="3"/>
      <c r="RCD177" s="3"/>
      <c r="RCE177" s="3"/>
      <c r="RCF177" s="3"/>
      <c r="RCG177" s="3"/>
      <c r="RCH177" s="3"/>
      <c r="RCI177" s="3"/>
      <c r="RCJ177" s="3"/>
      <c r="RCK177" s="3"/>
      <c r="RCL177" s="3"/>
      <c r="RCM177" s="3"/>
      <c r="RCN177" s="3"/>
      <c r="RCO177" s="3"/>
      <c r="RCP177" s="3"/>
      <c r="RCQ177" s="3"/>
      <c r="RCR177" s="3"/>
      <c r="RCS177" s="3"/>
      <c r="RCT177" s="3"/>
      <c r="RCU177" s="3"/>
      <c r="RCV177" s="3"/>
      <c r="RCW177" s="3"/>
      <c r="RCX177" s="3"/>
      <c r="RCY177" s="3"/>
      <c r="RCZ177" s="3"/>
      <c r="RDA177" s="3"/>
      <c r="RDB177" s="3"/>
      <c r="RDC177" s="3"/>
      <c r="RDD177" s="3"/>
      <c r="RDE177" s="3"/>
      <c r="RDF177" s="3"/>
      <c r="RDG177" s="3"/>
      <c r="RDH177" s="3"/>
      <c r="RDI177" s="3"/>
      <c r="RDJ177" s="3"/>
      <c r="RDK177" s="3"/>
      <c r="RDL177" s="3"/>
      <c r="RDM177" s="3"/>
      <c r="RDN177" s="3"/>
      <c r="RDO177" s="3"/>
      <c r="RDP177" s="3"/>
      <c r="RDQ177" s="3"/>
      <c r="RDR177" s="3"/>
      <c r="RDS177" s="3"/>
      <c r="RDT177" s="3"/>
      <c r="RDU177" s="3"/>
      <c r="RDV177" s="3"/>
      <c r="RDW177" s="3"/>
      <c r="RDX177" s="3"/>
      <c r="RDY177" s="3"/>
      <c r="RDZ177" s="3"/>
      <c r="REA177" s="3"/>
      <c r="REB177" s="3"/>
      <c r="REC177" s="3"/>
      <c r="RED177" s="3"/>
      <c r="REE177" s="3"/>
      <c r="REF177" s="3"/>
      <c r="REG177" s="3"/>
      <c r="REH177" s="3"/>
      <c r="REI177" s="3"/>
      <c r="REJ177" s="3"/>
      <c r="REK177" s="3"/>
      <c r="REL177" s="3"/>
      <c r="REM177" s="3"/>
      <c r="REN177" s="3"/>
      <c r="REO177" s="3"/>
      <c r="REP177" s="3"/>
      <c r="REQ177" s="3"/>
      <c r="RER177" s="3"/>
      <c r="RES177" s="3"/>
      <c r="RET177" s="3"/>
      <c r="REU177" s="3"/>
      <c r="REV177" s="3"/>
      <c r="REW177" s="3"/>
      <c r="REX177" s="3"/>
      <c r="REY177" s="3"/>
      <c r="REZ177" s="3"/>
      <c r="RFA177" s="3"/>
      <c r="RFB177" s="3"/>
      <c r="RFC177" s="3"/>
      <c r="RFD177" s="3"/>
      <c r="RFE177" s="3"/>
      <c r="RFF177" s="3"/>
      <c r="RFG177" s="3"/>
      <c r="RFH177" s="3"/>
      <c r="RFI177" s="3"/>
      <c r="RFJ177" s="3"/>
      <c r="RFK177" s="3"/>
      <c r="RFL177" s="3"/>
      <c r="RFM177" s="3"/>
      <c r="RFN177" s="3"/>
      <c r="RFO177" s="3"/>
      <c r="RFP177" s="3"/>
      <c r="RFQ177" s="3"/>
      <c r="RFR177" s="3"/>
      <c r="RFS177" s="3"/>
      <c r="RFT177" s="3"/>
      <c r="RFU177" s="3"/>
      <c r="RFV177" s="3"/>
      <c r="RFW177" s="3"/>
      <c r="RFX177" s="3"/>
      <c r="RFY177" s="3"/>
      <c r="RFZ177" s="3"/>
      <c r="RGA177" s="3"/>
      <c r="RGB177" s="3"/>
      <c r="RGC177" s="3"/>
      <c r="RGD177" s="3"/>
      <c r="RGE177" s="3"/>
      <c r="RGF177" s="3"/>
      <c r="RGG177" s="3"/>
      <c r="RGH177" s="3"/>
      <c r="RGI177" s="3"/>
      <c r="RGJ177" s="3"/>
      <c r="RGK177" s="3"/>
      <c r="RGL177" s="3"/>
      <c r="RGM177" s="3"/>
      <c r="RGN177" s="3"/>
      <c r="RGO177" s="3"/>
      <c r="RGP177" s="3"/>
      <c r="RGQ177" s="3"/>
      <c r="RGR177" s="3"/>
      <c r="RGS177" s="3"/>
      <c r="RGT177" s="3"/>
      <c r="RGU177" s="3"/>
      <c r="RGV177" s="3"/>
      <c r="RGW177" s="3"/>
      <c r="RGX177" s="3"/>
      <c r="RGY177" s="3"/>
      <c r="RGZ177" s="3"/>
      <c r="RHA177" s="3"/>
      <c r="RHB177" s="3"/>
      <c r="RHC177" s="3"/>
      <c r="RHD177" s="3"/>
      <c r="RHE177" s="3"/>
      <c r="RHF177" s="3"/>
      <c r="RHG177" s="3"/>
      <c r="RHH177" s="3"/>
      <c r="RHI177" s="3"/>
      <c r="RHJ177" s="3"/>
      <c r="RHK177" s="3"/>
      <c r="RHL177" s="3"/>
      <c r="RHM177" s="3"/>
      <c r="RHN177" s="3"/>
      <c r="RHO177" s="3"/>
      <c r="RHP177" s="3"/>
      <c r="RHQ177" s="3"/>
      <c r="RHR177" s="3"/>
      <c r="RHS177" s="3"/>
      <c r="RHT177" s="3"/>
      <c r="RHU177" s="3"/>
      <c r="RHV177" s="3"/>
      <c r="RHW177" s="3"/>
      <c r="RHX177" s="3"/>
      <c r="RHY177" s="3"/>
      <c r="RHZ177" s="3"/>
      <c r="RIA177" s="3"/>
      <c r="RIB177" s="3"/>
      <c r="RIC177" s="3"/>
      <c r="RID177" s="3"/>
      <c r="RIE177" s="3"/>
      <c r="RIF177" s="3"/>
      <c r="RIG177" s="3"/>
      <c r="RIH177" s="3"/>
      <c r="RII177" s="3"/>
      <c r="RIJ177" s="3"/>
      <c r="RIK177" s="3"/>
      <c r="RIL177" s="3"/>
      <c r="RIM177" s="3"/>
      <c r="RIN177" s="3"/>
      <c r="RIO177" s="3"/>
      <c r="RIP177" s="3"/>
      <c r="RIQ177" s="3"/>
      <c r="RIR177" s="3"/>
      <c r="RIS177" s="3"/>
      <c r="RIT177" s="3"/>
      <c r="RIU177" s="3"/>
      <c r="RIV177" s="3"/>
      <c r="RIW177" s="3"/>
      <c r="RIX177" s="3"/>
      <c r="RIY177" s="3"/>
      <c r="RIZ177" s="3"/>
      <c r="RJA177" s="3"/>
      <c r="RJB177" s="3"/>
      <c r="RJC177" s="3"/>
      <c r="RJD177" s="3"/>
      <c r="RJE177" s="3"/>
      <c r="RJF177" s="3"/>
      <c r="RJG177" s="3"/>
      <c r="RJH177" s="3"/>
      <c r="RJI177" s="3"/>
      <c r="RJJ177" s="3"/>
      <c r="RJK177" s="3"/>
      <c r="RJL177" s="3"/>
      <c r="RJM177" s="3"/>
      <c r="RJN177" s="3"/>
      <c r="RJO177" s="3"/>
      <c r="RJP177" s="3"/>
      <c r="RJQ177" s="3"/>
      <c r="RJR177" s="3"/>
      <c r="RJS177" s="3"/>
      <c r="RJT177" s="3"/>
      <c r="RJU177" s="3"/>
      <c r="RJV177" s="3"/>
      <c r="RJW177" s="3"/>
      <c r="RJX177" s="3"/>
      <c r="RJY177" s="3"/>
      <c r="RJZ177" s="3"/>
      <c r="RKA177" s="3"/>
      <c r="RKB177" s="3"/>
      <c r="RKC177" s="3"/>
      <c r="RKD177" s="3"/>
      <c r="RKE177" s="3"/>
      <c r="RKF177" s="3"/>
      <c r="RKG177" s="3"/>
      <c r="RKH177" s="3"/>
      <c r="RKI177" s="3"/>
      <c r="RKJ177" s="3"/>
      <c r="RKK177" s="3"/>
      <c r="RKL177" s="3"/>
      <c r="RKM177" s="3"/>
      <c r="RKN177" s="3"/>
      <c r="RKO177" s="3"/>
      <c r="RKP177" s="3"/>
      <c r="RKQ177" s="3"/>
      <c r="RKR177" s="3"/>
      <c r="RKS177" s="3"/>
      <c r="RKT177" s="3"/>
      <c r="RKU177" s="3"/>
      <c r="RKV177" s="3"/>
      <c r="RKW177" s="3"/>
      <c r="RKX177" s="3"/>
      <c r="RKY177" s="3"/>
      <c r="RKZ177" s="3"/>
      <c r="RLA177" s="3"/>
      <c r="RLB177" s="3"/>
      <c r="RLC177" s="3"/>
      <c r="RLD177" s="3"/>
      <c r="RLE177" s="3"/>
      <c r="RLF177" s="3"/>
      <c r="RLG177" s="3"/>
      <c r="RLH177" s="3"/>
      <c r="RLI177" s="3"/>
      <c r="RLJ177" s="3"/>
      <c r="RLK177" s="3"/>
      <c r="RLL177" s="3"/>
      <c r="RLM177" s="3"/>
      <c r="RLN177" s="3"/>
      <c r="RLO177" s="3"/>
      <c r="RLP177" s="3"/>
      <c r="RLQ177" s="3"/>
      <c r="RLR177" s="3"/>
      <c r="RLS177" s="3"/>
      <c r="RLT177" s="3"/>
      <c r="RLU177" s="3"/>
      <c r="RLV177" s="3"/>
      <c r="RLW177" s="3"/>
      <c r="RLX177" s="3"/>
      <c r="RLY177" s="3"/>
      <c r="RLZ177" s="3"/>
      <c r="RMA177" s="3"/>
      <c r="RMB177" s="3"/>
      <c r="RMC177" s="3"/>
      <c r="RMD177" s="3"/>
      <c r="RME177" s="3"/>
      <c r="RMF177" s="3"/>
      <c r="RMG177" s="3"/>
      <c r="RMH177" s="3"/>
      <c r="RMI177" s="3"/>
      <c r="RMJ177" s="3"/>
      <c r="RMK177" s="3"/>
      <c r="RML177" s="3"/>
      <c r="RMM177" s="3"/>
      <c r="RMN177" s="3"/>
      <c r="RMO177" s="3"/>
      <c r="RMP177" s="3"/>
      <c r="RMQ177" s="3"/>
      <c r="RMR177" s="3"/>
      <c r="RMS177" s="3"/>
      <c r="RMT177" s="3"/>
      <c r="RMU177" s="3"/>
      <c r="RMV177" s="3"/>
      <c r="RMW177" s="3"/>
      <c r="RMX177" s="3"/>
      <c r="RMY177" s="3"/>
      <c r="RMZ177" s="3"/>
      <c r="RNA177" s="3"/>
      <c r="RNB177" s="3"/>
      <c r="RNC177" s="3"/>
      <c r="RND177" s="3"/>
      <c r="RNE177" s="3"/>
      <c r="RNF177" s="3"/>
      <c r="RNG177" s="3"/>
      <c r="RNH177" s="3"/>
      <c r="RNI177" s="3"/>
      <c r="RNJ177" s="3"/>
      <c r="RNK177" s="3"/>
      <c r="RNL177" s="3"/>
      <c r="RNM177" s="3"/>
      <c r="RNN177" s="3"/>
      <c r="RNO177" s="3"/>
      <c r="RNP177" s="3"/>
      <c r="RNQ177" s="3"/>
      <c r="RNR177" s="3"/>
      <c r="RNS177" s="3"/>
      <c r="RNT177" s="3"/>
      <c r="RNU177" s="3"/>
      <c r="RNV177" s="3"/>
      <c r="RNW177" s="3"/>
      <c r="RNX177" s="3"/>
      <c r="RNY177" s="3"/>
      <c r="RNZ177" s="3"/>
      <c r="ROA177" s="3"/>
      <c r="ROB177" s="3"/>
      <c r="ROC177" s="3"/>
      <c r="ROD177" s="3"/>
      <c r="ROE177" s="3"/>
      <c r="ROF177" s="3"/>
      <c r="ROG177" s="3"/>
      <c r="ROH177" s="3"/>
      <c r="ROI177" s="3"/>
      <c r="ROJ177" s="3"/>
      <c r="ROK177" s="3"/>
      <c r="ROL177" s="3"/>
      <c r="ROM177" s="3"/>
      <c r="RON177" s="3"/>
      <c r="ROO177" s="3"/>
      <c r="ROP177" s="3"/>
      <c r="ROQ177" s="3"/>
      <c r="ROR177" s="3"/>
      <c r="ROS177" s="3"/>
      <c r="ROT177" s="3"/>
      <c r="ROU177" s="3"/>
      <c r="ROV177" s="3"/>
      <c r="ROW177" s="3"/>
      <c r="ROX177" s="3"/>
      <c r="ROY177" s="3"/>
      <c r="ROZ177" s="3"/>
      <c r="RPA177" s="3"/>
      <c r="RPB177" s="3"/>
      <c r="RPC177" s="3"/>
      <c r="RPD177" s="3"/>
      <c r="RPE177" s="3"/>
      <c r="RPF177" s="3"/>
      <c r="RPG177" s="3"/>
      <c r="RPH177" s="3"/>
      <c r="RPI177" s="3"/>
      <c r="RPJ177" s="3"/>
      <c r="RPK177" s="3"/>
      <c r="RPL177" s="3"/>
      <c r="RPM177" s="3"/>
      <c r="RPN177" s="3"/>
      <c r="RPO177" s="3"/>
      <c r="RPP177" s="3"/>
      <c r="RPQ177" s="3"/>
      <c r="RPR177" s="3"/>
      <c r="RPS177" s="3"/>
      <c r="RPT177" s="3"/>
      <c r="RPU177" s="3"/>
      <c r="RPV177" s="3"/>
      <c r="RPW177" s="3"/>
      <c r="RPX177" s="3"/>
      <c r="RPY177" s="3"/>
      <c r="RPZ177" s="3"/>
      <c r="RQA177" s="3"/>
      <c r="RQB177" s="3"/>
      <c r="RQC177" s="3"/>
      <c r="RQD177" s="3"/>
      <c r="RQE177" s="3"/>
      <c r="RQF177" s="3"/>
      <c r="RQG177" s="3"/>
      <c r="RQH177" s="3"/>
      <c r="RQI177" s="3"/>
      <c r="RQJ177" s="3"/>
      <c r="RQK177" s="3"/>
      <c r="RQL177" s="3"/>
      <c r="RQM177" s="3"/>
      <c r="RQN177" s="3"/>
      <c r="RQO177" s="3"/>
      <c r="RQP177" s="3"/>
      <c r="RQQ177" s="3"/>
      <c r="RQR177" s="3"/>
      <c r="RQS177" s="3"/>
      <c r="RQT177" s="3"/>
      <c r="RQU177" s="3"/>
      <c r="RQV177" s="3"/>
      <c r="RQW177" s="3"/>
      <c r="RQX177" s="3"/>
      <c r="RQY177" s="3"/>
      <c r="RQZ177" s="3"/>
      <c r="RRA177" s="3"/>
      <c r="RRB177" s="3"/>
      <c r="RRC177" s="3"/>
      <c r="RRD177" s="3"/>
      <c r="RRE177" s="3"/>
      <c r="RRF177" s="3"/>
      <c r="RRG177" s="3"/>
      <c r="RRH177" s="3"/>
      <c r="RRI177" s="3"/>
      <c r="RRJ177" s="3"/>
      <c r="RRK177" s="3"/>
      <c r="RRL177" s="3"/>
      <c r="RRM177" s="3"/>
      <c r="RRN177" s="3"/>
      <c r="RRO177" s="3"/>
      <c r="RRP177" s="3"/>
      <c r="RRQ177" s="3"/>
      <c r="RRR177" s="3"/>
      <c r="RRS177" s="3"/>
      <c r="RRT177" s="3"/>
      <c r="RRU177" s="3"/>
      <c r="RRV177" s="3"/>
      <c r="RRW177" s="3"/>
      <c r="RRX177" s="3"/>
      <c r="RRY177" s="3"/>
      <c r="RRZ177" s="3"/>
      <c r="RSA177" s="3"/>
      <c r="RSB177" s="3"/>
      <c r="RSC177" s="3"/>
      <c r="RSD177" s="3"/>
      <c r="RSE177" s="3"/>
      <c r="RSF177" s="3"/>
      <c r="RSG177" s="3"/>
      <c r="RSH177" s="3"/>
      <c r="RSI177" s="3"/>
      <c r="RSJ177" s="3"/>
      <c r="RSK177" s="3"/>
      <c r="RSL177" s="3"/>
      <c r="RSM177" s="3"/>
      <c r="RSN177" s="3"/>
      <c r="RSO177" s="3"/>
      <c r="RSP177" s="3"/>
      <c r="RSQ177" s="3"/>
      <c r="RSR177" s="3"/>
      <c r="RSS177" s="3"/>
      <c r="RST177" s="3"/>
      <c r="RSU177" s="3"/>
      <c r="RSV177" s="3"/>
      <c r="RSW177" s="3"/>
      <c r="RSX177" s="3"/>
      <c r="RSY177" s="3"/>
      <c r="RSZ177" s="3"/>
      <c r="RTA177" s="3"/>
      <c r="RTB177" s="3"/>
      <c r="RTC177" s="3"/>
      <c r="RTD177" s="3"/>
      <c r="RTE177" s="3"/>
      <c r="RTF177" s="3"/>
      <c r="RTG177" s="3"/>
      <c r="RTH177" s="3"/>
      <c r="RTI177" s="3"/>
      <c r="RTJ177" s="3"/>
      <c r="RTK177" s="3"/>
      <c r="RTL177" s="3"/>
      <c r="RTM177" s="3"/>
      <c r="RTN177" s="3"/>
      <c r="RTO177" s="3"/>
      <c r="RTP177" s="3"/>
      <c r="RTQ177" s="3"/>
      <c r="RTR177" s="3"/>
      <c r="RTS177" s="3"/>
      <c r="RTT177" s="3"/>
      <c r="RTU177" s="3"/>
      <c r="RTV177" s="3"/>
      <c r="RTW177" s="3"/>
      <c r="RTX177" s="3"/>
      <c r="RTY177" s="3"/>
      <c r="RTZ177" s="3"/>
      <c r="RUA177" s="3"/>
      <c r="RUB177" s="3"/>
      <c r="RUC177" s="3"/>
      <c r="RUD177" s="3"/>
      <c r="RUE177" s="3"/>
      <c r="RUF177" s="3"/>
      <c r="RUG177" s="3"/>
      <c r="RUH177" s="3"/>
      <c r="RUI177" s="3"/>
      <c r="RUJ177" s="3"/>
      <c r="RUK177" s="3"/>
      <c r="RUL177" s="3"/>
      <c r="RUM177" s="3"/>
      <c r="RUN177" s="3"/>
      <c r="RUO177" s="3"/>
      <c r="RUP177" s="3"/>
      <c r="RUQ177" s="3"/>
      <c r="RUR177" s="3"/>
      <c r="RUS177" s="3"/>
      <c r="RUT177" s="3"/>
      <c r="RUU177" s="3"/>
      <c r="RUV177" s="3"/>
      <c r="RUW177" s="3"/>
      <c r="RUX177" s="3"/>
      <c r="RUY177" s="3"/>
      <c r="RUZ177" s="3"/>
      <c r="RVA177" s="3"/>
      <c r="RVB177" s="3"/>
      <c r="RVC177" s="3"/>
      <c r="RVD177" s="3"/>
      <c r="RVE177" s="3"/>
      <c r="RVF177" s="3"/>
      <c r="RVG177" s="3"/>
      <c r="RVH177" s="3"/>
      <c r="RVI177" s="3"/>
      <c r="RVJ177" s="3"/>
      <c r="RVK177" s="3"/>
      <c r="RVL177" s="3"/>
      <c r="RVM177" s="3"/>
      <c r="RVN177" s="3"/>
      <c r="RVO177" s="3"/>
      <c r="RVP177" s="3"/>
      <c r="RVQ177" s="3"/>
      <c r="RVR177" s="3"/>
      <c r="RVS177" s="3"/>
      <c r="RVT177" s="3"/>
      <c r="RVU177" s="3"/>
      <c r="RVV177" s="3"/>
      <c r="RVW177" s="3"/>
      <c r="RVX177" s="3"/>
      <c r="RVY177" s="3"/>
      <c r="RVZ177" s="3"/>
      <c r="RWA177" s="3"/>
      <c r="RWB177" s="3"/>
      <c r="RWC177" s="3"/>
      <c r="RWD177" s="3"/>
      <c r="RWE177" s="3"/>
      <c r="RWF177" s="3"/>
      <c r="RWG177" s="3"/>
      <c r="RWH177" s="3"/>
      <c r="RWI177" s="3"/>
      <c r="RWJ177" s="3"/>
      <c r="RWK177" s="3"/>
      <c r="RWL177" s="3"/>
      <c r="RWM177" s="3"/>
      <c r="RWN177" s="3"/>
      <c r="RWO177" s="3"/>
      <c r="RWP177" s="3"/>
      <c r="RWQ177" s="3"/>
      <c r="RWR177" s="3"/>
      <c r="RWS177" s="3"/>
      <c r="RWT177" s="3"/>
      <c r="RWU177" s="3"/>
      <c r="RWV177" s="3"/>
      <c r="RWW177" s="3"/>
      <c r="RWX177" s="3"/>
      <c r="RWY177" s="3"/>
      <c r="RWZ177" s="3"/>
      <c r="RXA177" s="3"/>
      <c r="RXB177" s="3"/>
      <c r="RXC177" s="3"/>
      <c r="RXD177" s="3"/>
      <c r="RXE177" s="3"/>
      <c r="RXF177" s="3"/>
      <c r="RXG177" s="3"/>
      <c r="RXH177" s="3"/>
      <c r="RXI177" s="3"/>
      <c r="RXJ177" s="3"/>
      <c r="RXK177" s="3"/>
      <c r="RXL177" s="3"/>
      <c r="RXM177" s="3"/>
      <c r="RXN177" s="3"/>
      <c r="RXO177" s="3"/>
      <c r="RXP177" s="3"/>
      <c r="RXQ177" s="3"/>
      <c r="RXR177" s="3"/>
      <c r="RXS177" s="3"/>
      <c r="RXT177" s="3"/>
      <c r="RXU177" s="3"/>
      <c r="RXV177" s="3"/>
      <c r="RXW177" s="3"/>
      <c r="RXX177" s="3"/>
      <c r="RXY177" s="3"/>
      <c r="RXZ177" s="3"/>
      <c r="RYA177" s="3"/>
      <c r="RYB177" s="3"/>
      <c r="RYC177" s="3"/>
      <c r="RYD177" s="3"/>
      <c r="RYE177" s="3"/>
      <c r="RYF177" s="3"/>
      <c r="RYG177" s="3"/>
      <c r="RYH177" s="3"/>
      <c r="RYI177" s="3"/>
      <c r="RYJ177" s="3"/>
      <c r="RYK177" s="3"/>
      <c r="RYL177" s="3"/>
      <c r="RYM177" s="3"/>
      <c r="RYN177" s="3"/>
      <c r="RYO177" s="3"/>
      <c r="RYP177" s="3"/>
      <c r="RYQ177" s="3"/>
      <c r="RYR177" s="3"/>
      <c r="RYS177" s="3"/>
      <c r="RYT177" s="3"/>
      <c r="RYU177" s="3"/>
      <c r="RYV177" s="3"/>
      <c r="RYW177" s="3"/>
      <c r="RYX177" s="3"/>
      <c r="RYY177" s="3"/>
      <c r="RYZ177" s="3"/>
      <c r="RZA177" s="3"/>
      <c r="RZB177" s="3"/>
      <c r="RZC177" s="3"/>
      <c r="RZD177" s="3"/>
      <c r="RZE177" s="3"/>
      <c r="RZF177" s="3"/>
      <c r="RZG177" s="3"/>
      <c r="RZH177" s="3"/>
      <c r="RZI177" s="3"/>
      <c r="RZJ177" s="3"/>
      <c r="RZK177" s="3"/>
      <c r="RZL177" s="3"/>
      <c r="RZM177" s="3"/>
      <c r="RZN177" s="3"/>
      <c r="RZO177" s="3"/>
      <c r="RZP177" s="3"/>
      <c r="RZQ177" s="3"/>
      <c r="RZR177" s="3"/>
      <c r="RZS177" s="3"/>
      <c r="RZT177" s="3"/>
      <c r="RZU177" s="3"/>
      <c r="RZV177" s="3"/>
      <c r="RZW177" s="3"/>
      <c r="RZX177" s="3"/>
      <c r="RZY177" s="3"/>
      <c r="RZZ177" s="3"/>
      <c r="SAA177" s="3"/>
      <c r="SAB177" s="3"/>
      <c r="SAC177" s="3"/>
      <c r="SAD177" s="3"/>
      <c r="SAE177" s="3"/>
      <c r="SAF177" s="3"/>
      <c r="SAG177" s="3"/>
      <c r="SAH177" s="3"/>
      <c r="SAI177" s="3"/>
      <c r="SAJ177" s="3"/>
      <c r="SAK177" s="3"/>
      <c r="SAL177" s="3"/>
      <c r="SAM177" s="3"/>
      <c r="SAN177" s="3"/>
      <c r="SAO177" s="3"/>
      <c r="SAP177" s="3"/>
      <c r="SAQ177" s="3"/>
      <c r="SAR177" s="3"/>
      <c r="SAS177" s="3"/>
      <c r="SAT177" s="3"/>
      <c r="SAU177" s="3"/>
      <c r="SAV177" s="3"/>
      <c r="SAW177" s="3"/>
      <c r="SAX177" s="3"/>
      <c r="SAY177" s="3"/>
      <c r="SAZ177" s="3"/>
      <c r="SBA177" s="3"/>
      <c r="SBB177" s="3"/>
      <c r="SBC177" s="3"/>
      <c r="SBD177" s="3"/>
      <c r="SBE177" s="3"/>
      <c r="SBF177" s="3"/>
      <c r="SBG177" s="3"/>
      <c r="SBH177" s="3"/>
      <c r="SBI177" s="3"/>
      <c r="SBJ177" s="3"/>
      <c r="SBK177" s="3"/>
      <c r="SBL177" s="3"/>
      <c r="SBM177" s="3"/>
      <c r="SBN177" s="3"/>
      <c r="SBO177" s="3"/>
      <c r="SBP177" s="3"/>
      <c r="SBQ177" s="3"/>
      <c r="SBR177" s="3"/>
      <c r="SBS177" s="3"/>
      <c r="SBT177" s="3"/>
      <c r="SBU177" s="3"/>
      <c r="SBV177" s="3"/>
      <c r="SBW177" s="3"/>
      <c r="SBX177" s="3"/>
      <c r="SBY177" s="3"/>
      <c r="SBZ177" s="3"/>
      <c r="SCA177" s="3"/>
      <c r="SCB177" s="3"/>
      <c r="SCC177" s="3"/>
      <c r="SCD177" s="3"/>
      <c r="SCE177" s="3"/>
      <c r="SCF177" s="3"/>
      <c r="SCG177" s="3"/>
      <c r="SCH177" s="3"/>
      <c r="SCI177" s="3"/>
      <c r="SCJ177" s="3"/>
      <c r="SCK177" s="3"/>
      <c r="SCL177" s="3"/>
      <c r="SCM177" s="3"/>
      <c r="SCN177" s="3"/>
      <c r="SCO177" s="3"/>
      <c r="SCP177" s="3"/>
      <c r="SCQ177" s="3"/>
      <c r="SCR177" s="3"/>
      <c r="SCS177" s="3"/>
      <c r="SCT177" s="3"/>
      <c r="SCU177" s="3"/>
      <c r="SCV177" s="3"/>
      <c r="SCW177" s="3"/>
      <c r="SCX177" s="3"/>
      <c r="SCY177" s="3"/>
      <c r="SCZ177" s="3"/>
      <c r="SDA177" s="3"/>
      <c r="SDB177" s="3"/>
      <c r="SDC177" s="3"/>
      <c r="SDD177" s="3"/>
      <c r="SDE177" s="3"/>
      <c r="SDF177" s="3"/>
      <c r="SDG177" s="3"/>
      <c r="SDH177" s="3"/>
      <c r="SDI177" s="3"/>
      <c r="SDJ177" s="3"/>
      <c r="SDK177" s="3"/>
      <c r="SDL177" s="3"/>
      <c r="SDM177" s="3"/>
      <c r="SDN177" s="3"/>
      <c r="SDO177" s="3"/>
      <c r="SDP177" s="3"/>
      <c r="SDQ177" s="3"/>
      <c r="SDR177" s="3"/>
      <c r="SDS177" s="3"/>
      <c r="SDT177" s="3"/>
      <c r="SDU177" s="3"/>
      <c r="SDV177" s="3"/>
      <c r="SDW177" s="3"/>
      <c r="SDX177" s="3"/>
      <c r="SDY177" s="3"/>
      <c r="SDZ177" s="3"/>
      <c r="SEA177" s="3"/>
      <c r="SEB177" s="3"/>
      <c r="SEC177" s="3"/>
      <c r="SED177" s="3"/>
      <c r="SEE177" s="3"/>
      <c r="SEF177" s="3"/>
      <c r="SEG177" s="3"/>
      <c r="SEH177" s="3"/>
      <c r="SEI177" s="3"/>
      <c r="SEJ177" s="3"/>
      <c r="SEK177" s="3"/>
      <c r="SEL177" s="3"/>
      <c r="SEM177" s="3"/>
      <c r="SEN177" s="3"/>
      <c r="SEO177" s="3"/>
      <c r="SEP177" s="3"/>
      <c r="SEQ177" s="3"/>
      <c r="SER177" s="3"/>
      <c r="SES177" s="3"/>
      <c r="SET177" s="3"/>
      <c r="SEU177" s="3"/>
      <c r="SEV177" s="3"/>
      <c r="SEW177" s="3"/>
      <c r="SEX177" s="3"/>
      <c r="SEY177" s="3"/>
      <c r="SEZ177" s="3"/>
      <c r="SFA177" s="3"/>
      <c r="SFB177" s="3"/>
      <c r="SFC177" s="3"/>
      <c r="SFD177" s="3"/>
      <c r="SFE177" s="3"/>
      <c r="SFF177" s="3"/>
      <c r="SFG177" s="3"/>
      <c r="SFH177" s="3"/>
      <c r="SFI177" s="3"/>
      <c r="SFJ177" s="3"/>
      <c r="SFK177" s="3"/>
      <c r="SFL177" s="3"/>
      <c r="SFM177" s="3"/>
      <c r="SFN177" s="3"/>
      <c r="SFO177" s="3"/>
      <c r="SFP177" s="3"/>
      <c r="SFQ177" s="3"/>
      <c r="SFR177" s="3"/>
      <c r="SFS177" s="3"/>
      <c r="SFT177" s="3"/>
      <c r="SFU177" s="3"/>
      <c r="SFV177" s="3"/>
      <c r="SFW177" s="3"/>
      <c r="SFX177" s="3"/>
      <c r="SFY177" s="3"/>
      <c r="SFZ177" s="3"/>
      <c r="SGA177" s="3"/>
      <c r="SGB177" s="3"/>
      <c r="SGC177" s="3"/>
      <c r="SGD177" s="3"/>
      <c r="SGE177" s="3"/>
      <c r="SGF177" s="3"/>
      <c r="SGG177" s="3"/>
      <c r="SGH177" s="3"/>
      <c r="SGI177" s="3"/>
      <c r="SGJ177" s="3"/>
      <c r="SGK177" s="3"/>
      <c r="SGL177" s="3"/>
      <c r="SGM177" s="3"/>
      <c r="SGN177" s="3"/>
      <c r="SGO177" s="3"/>
      <c r="SGP177" s="3"/>
      <c r="SGQ177" s="3"/>
      <c r="SGR177" s="3"/>
      <c r="SGS177" s="3"/>
      <c r="SGT177" s="3"/>
      <c r="SGU177" s="3"/>
      <c r="SGV177" s="3"/>
      <c r="SGW177" s="3"/>
      <c r="SGX177" s="3"/>
      <c r="SGY177" s="3"/>
      <c r="SGZ177" s="3"/>
      <c r="SHA177" s="3"/>
      <c r="SHB177" s="3"/>
      <c r="SHC177" s="3"/>
      <c r="SHD177" s="3"/>
      <c r="SHE177" s="3"/>
      <c r="SHF177" s="3"/>
      <c r="SHG177" s="3"/>
      <c r="SHH177" s="3"/>
      <c r="SHI177" s="3"/>
      <c r="SHJ177" s="3"/>
      <c r="SHK177" s="3"/>
      <c r="SHL177" s="3"/>
      <c r="SHM177" s="3"/>
      <c r="SHN177" s="3"/>
      <c r="SHO177" s="3"/>
      <c r="SHP177" s="3"/>
      <c r="SHQ177" s="3"/>
      <c r="SHR177" s="3"/>
      <c r="SHS177" s="3"/>
      <c r="SHT177" s="3"/>
      <c r="SHU177" s="3"/>
      <c r="SHV177" s="3"/>
      <c r="SHW177" s="3"/>
      <c r="SHX177" s="3"/>
      <c r="SHY177" s="3"/>
      <c r="SHZ177" s="3"/>
      <c r="SIA177" s="3"/>
      <c r="SIB177" s="3"/>
      <c r="SIC177" s="3"/>
      <c r="SID177" s="3"/>
      <c r="SIE177" s="3"/>
      <c r="SIF177" s="3"/>
      <c r="SIG177" s="3"/>
      <c r="SIH177" s="3"/>
      <c r="SII177" s="3"/>
      <c r="SIJ177" s="3"/>
      <c r="SIK177" s="3"/>
      <c r="SIL177" s="3"/>
      <c r="SIM177" s="3"/>
      <c r="SIN177" s="3"/>
      <c r="SIO177" s="3"/>
      <c r="SIP177" s="3"/>
      <c r="SIQ177" s="3"/>
      <c r="SIR177" s="3"/>
      <c r="SIS177" s="3"/>
      <c r="SIT177" s="3"/>
      <c r="SIU177" s="3"/>
      <c r="SIV177" s="3"/>
      <c r="SIW177" s="3"/>
      <c r="SIX177" s="3"/>
      <c r="SIY177" s="3"/>
      <c r="SIZ177" s="3"/>
      <c r="SJA177" s="3"/>
      <c r="SJB177" s="3"/>
      <c r="SJC177" s="3"/>
      <c r="SJD177" s="3"/>
      <c r="SJE177" s="3"/>
      <c r="SJF177" s="3"/>
      <c r="SJG177" s="3"/>
      <c r="SJH177" s="3"/>
      <c r="SJI177" s="3"/>
      <c r="SJJ177" s="3"/>
      <c r="SJK177" s="3"/>
      <c r="SJL177" s="3"/>
      <c r="SJM177" s="3"/>
      <c r="SJN177" s="3"/>
      <c r="SJO177" s="3"/>
      <c r="SJP177" s="3"/>
      <c r="SJQ177" s="3"/>
      <c r="SJR177" s="3"/>
      <c r="SJS177" s="3"/>
      <c r="SJT177" s="3"/>
      <c r="SJU177" s="3"/>
      <c r="SJV177" s="3"/>
      <c r="SJW177" s="3"/>
      <c r="SJX177" s="3"/>
      <c r="SJY177" s="3"/>
      <c r="SJZ177" s="3"/>
      <c r="SKA177" s="3"/>
      <c r="SKB177" s="3"/>
      <c r="SKC177" s="3"/>
      <c r="SKD177" s="3"/>
      <c r="SKE177" s="3"/>
      <c r="SKF177" s="3"/>
      <c r="SKG177" s="3"/>
      <c r="SKH177" s="3"/>
      <c r="SKI177" s="3"/>
      <c r="SKJ177" s="3"/>
      <c r="SKK177" s="3"/>
      <c r="SKL177" s="3"/>
      <c r="SKM177" s="3"/>
      <c r="SKN177" s="3"/>
      <c r="SKO177" s="3"/>
      <c r="SKP177" s="3"/>
      <c r="SKQ177" s="3"/>
      <c r="SKR177" s="3"/>
      <c r="SKS177" s="3"/>
      <c r="SKT177" s="3"/>
      <c r="SKU177" s="3"/>
      <c r="SKV177" s="3"/>
      <c r="SKW177" s="3"/>
      <c r="SKX177" s="3"/>
      <c r="SKY177" s="3"/>
      <c r="SKZ177" s="3"/>
      <c r="SLA177" s="3"/>
      <c r="SLB177" s="3"/>
      <c r="SLC177" s="3"/>
      <c r="SLD177" s="3"/>
      <c r="SLE177" s="3"/>
      <c r="SLF177" s="3"/>
      <c r="SLG177" s="3"/>
      <c r="SLH177" s="3"/>
      <c r="SLI177" s="3"/>
      <c r="SLJ177" s="3"/>
      <c r="SLK177" s="3"/>
      <c r="SLL177" s="3"/>
      <c r="SLM177" s="3"/>
      <c r="SLN177" s="3"/>
      <c r="SLO177" s="3"/>
      <c r="SLP177" s="3"/>
      <c r="SLQ177" s="3"/>
      <c r="SLR177" s="3"/>
      <c r="SLS177" s="3"/>
      <c r="SLT177" s="3"/>
      <c r="SLU177" s="3"/>
      <c r="SLV177" s="3"/>
      <c r="SLW177" s="3"/>
      <c r="SLX177" s="3"/>
      <c r="SLY177" s="3"/>
      <c r="SLZ177" s="3"/>
      <c r="SMA177" s="3"/>
      <c r="SMB177" s="3"/>
      <c r="SMC177" s="3"/>
      <c r="SMD177" s="3"/>
      <c r="SME177" s="3"/>
      <c r="SMF177" s="3"/>
      <c r="SMG177" s="3"/>
      <c r="SMH177" s="3"/>
      <c r="SMI177" s="3"/>
      <c r="SMJ177" s="3"/>
      <c r="SMK177" s="3"/>
      <c r="SML177" s="3"/>
      <c r="SMM177" s="3"/>
      <c r="SMN177" s="3"/>
      <c r="SMO177" s="3"/>
      <c r="SMP177" s="3"/>
      <c r="SMQ177" s="3"/>
      <c r="SMR177" s="3"/>
      <c r="SMS177" s="3"/>
      <c r="SMT177" s="3"/>
      <c r="SMU177" s="3"/>
      <c r="SMV177" s="3"/>
      <c r="SMW177" s="3"/>
      <c r="SMX177" s="3"/>
      <c r="SMY177" s="3"/>
      <c r="SMZ177" s="3"/>
      <c r="SNA177" s="3"/>
      <c r="SNB177" s="3"/>
      <c r="SNC177" s="3"/>
      <c r="SND177" s="3"/>
      <c r="SNE177" s="3"/>
      <c r="SNF177" s="3"/>
      <c r="SNG177" s="3"/>
      <c r="SNH177" s="3"/>
      <c r="SNI177" s="3"/>
      <c r="SNJ177" s="3"/>
      <c r="SNK177" s="3"/>
      <c r="SNL177" s="3"/>
      <c r="SNM177" s="3"/>
      <c r="SNN177" s="3"/>
      <c r="SNO177" s="3"/>
      <c r="SNP177" s="3"/>
      <c r="SNQ177" s="3"/>
      <c r="SNR177" s="3"/>
      <c r="SNS177" s="3"/>
      <c r="SNT177" s="3"/>
      <c r="SNU177" s="3"/>
      <c r="SNV177" s="3"/>
      <c r="SNW177" s="3"/>
      <c r="SNX177" s="3"/>
      <c r="SNY177" s="3"/>
      <c r="SNZ177" s="3"/>
      <c r="SOA177" s="3"/>
      <c r="SOB177" s="3"/>
      <c r="SOC177" s="3"/>
      <c r="SOD177" s="3"/>
      <c r="SOE177" s="3"/>
      <c r="SOF177" s="3"/>
      <c r="SOG177" s="3"/>
      <c r="SOH177" s="3"/>
      <c r="SOI177" s="3"/>
      <c r="SOJ177" s="3"/>
      <c r="SOK177" s="3"/>
      <c r="SOL177" s="3"/>
      <c r="SOM177" s="3"/>
      <c r="SON177" s="3"/>
      <c r="SOO177" s="3"/>
      <c r="SOP177" s="3"/>
      <c r="SOQ177" s="3"/>
      <c r="SOR177" s="3"/>
      <c r="SOS177" s="3"/>
      <c r="SOT177" s="3"/>
      <c r="SOU177" s="3"/>
      <c r="SOV177" s="3"/>
      <c r="SOW177" s="3"/>
      <c r="SOX177" s="3"/>
      <c r="SOY177" s="3"/>
      <c r="SOZ177" s="3"/>
      <c r="SPA177" s="3"/>
      <c r="SPB177" s="3"/>
      <c r="SPC177" s="3"/>
      <c r="SPD177" s="3"/>
      <c r="SPE177" s="3"/>
      <c r="SPF177" s="3"/>
      <c r="SPG177" s="3"/>
      <c r="SPH177" s="3"/>
      <c r="SPI177" s="3"/>
      <c r="SPJ177" s="3"/>
      <c r="SPK177" s="3"/>
      <c r="SPL177" s="3"/>
      <c r="SPM177" s="3"/>
      <c r="SPN177" s="3"/>
      <c r="SPO177" s="3"/>
      <c r="SPP177" s="3"/>
      <c r="SPQ177" s="3"/>
      <c r="SPR177" s="3"/>
      <c r="SPS177" s="3"/>
      <c r="SPT177" s="3"/>
      <c r="SPU177" s="3"/>
      <c r="SPV177" s="3"/>
      <c r="SPW177" s="3"/>
      <c r="SPX177" s="3"/>
      <c r="SPY177" s="3"/>
      <c r="SPZ177" s="3"/>
      <c r="SQA177" s="3"/>
      <c r="SQB177" s="3"/>
      <c r="SQC177" s="3"/>
      <c r="SQD177" s="3"/>
      <c r="SQE177" s="3"/>
      <c r="SQF177" s="3"/>
      <c r="SQG177" s="3"/>
      <c r="SQH177" s="3"/>
      <c r="SQI177" s="3"/>
      <c r="SQJ177" s="3"/>
      <c r="SQK177" s="3"/>
      <c r="SQL177" s="3"/>
      <c r="SQM177" s="3"/>
      <c r="SQN177" s="3"/>
      <c r="SQO177" s="3"/>
      <c r="SQP177" s="3"/>
      <c r="SQQ177" s="3"/>
      <c r="SQR177" s="3"/>
      <c r="SQS177" s="3"/>
      <c r="SQT177" s="3"/>
      <c r="SQU177" s="3"/>
      <c r="SQV177" s="3"/>
      <c r="SQW177" s="3"/>
      <c r="SQX177" s="3"/>
      <c r="SQY177" s="3"/>
      <c r="SQZ177" s="3"/>
      <c r="SRA177" s="3"/>
      <c r="SRB177" s="3"/>
      <c r="SRC177" s="3"/>
      <c r="SRD177" s="3"/>
      <c r="SRE177" s="3"/>
      <c r="SRF177" s="3"/>
      <c r="SRG177" s="3"/>
      <c r="SRH177" s="3"/>
      <c r="SRI177" s="3"/>
      <c r="SRJ177" s="3"/>
      <c r="SRK177" s="3"/>
      <c r="SRL177" s="3"/>
      <c r="SRM177" s="3"/>
      <c r="SRN177" s="3"/>
      <c r="SRO177" s="3"/>
      <c r="SRP177" s="3"/>
      <c r="SRQ177" s="3"/>
      <c r="SRR177" s="3"/>
      <c r="SRS177" s="3"/>
      <c r="SRT177" s="3"/>
      <c r="SRU177" s="3"/>
      <c r="SRV177" s="3"/>
      <c r="SRW177" s="3"/>
      <c r="SRX177" s="3"/>
      <c r="SRY177" s="3"/>
      <c r="SRZ177" s="3"/>
      <c r="SSA177" s="3"/>
      <c r="SSB177" s="3"/>
      <c r="SSC177" s="3"/>
      <c r="SSD177" s="3"/>
      <c r="SSE177" s="3"/>
      <c r="SSF177" s="3"/>
      <c r="SSG177" s="3"/>
      <c r="SSH177" s="3"/>
      <c r="SSI177" s="3"/>
      <c r="SSJ177" s="3"/>
      <c r="SSK177" s="3"/>
      <c r="SSL177" s="3"/>
      <c r="SSM177" s="3"/>
      <c r="SSN177" s="3"/>
      <c r="SSO177" s="3"/>
      <c r="SSP177" s="3"/>
      <c r="SSQ177" s="3"/>
      <c r="SSR177" s="3"/>
      <c r="SSS177" s="3"/>
      <c r="SST177" s="3"/>
      <c r="SSU177" s="3"/>
      <c r="SSV177" s="3"/>
      <c r="SSW177" s="3"/>
      <c r="SSX177" s="3"/>
      <c r="SSY177" s="3"/>
      <c r="SSZ177" s="3"/>
      <c r="STA177" s="3"/>
      <c r="STB177" s="3"/>
      <c r="STC177" s="3"/>
      <c r="STD177" s="3"/>
      <c r="STE177" s="3"/>
      <c r="STF177" s="3"/>
      <c r="STG177" s="3"/>
      <c r="STH177" s="3"/>
      <c r="STI177" s="3"/>
      <c r="STJ177" s="3"/>
      <c r="STK177" s="3"/>
      <c r="STL177" s="3"/>
      <c r="STM177" s="3"/>
      <c r="STN177" s="3"/>
      <c r="STO177" s="3"/>
      <c r="STP177" s="3"/>
      <c r="STQ177" s="3"/>
      <c r="STR177" s="3"/>
      <c r="STS177" s="3"/>
      <c r="STT177" s="3"/>
      <c r="STU177" s="3"/>
      <c r="STV177" s="3"/>
      <c r="STW177" s="3"/>
      <c r="STX177" s="3"/>
      <c r="STY177" s="3"/>
      <c r="STZ177" s="3"/>
      <c r="SUA177" s="3"/>
      <c r="SUB177" s="3"/>
      <c r="SUC177" s="3"/>
      <c r="SUD177" s="3"/>
      <c r="SUE177" s="3"/>
      <c r="SUF177" s="3"/>
      <c r="SUG177" s="3"/>
      <c r="SUH177" s="3"/>
      <c r="SUI177" s="3"/>
      <c r="SUJ177" s="3"/>
      <c r="SUK177" s="3"/>
      <c r="SUL177" s="3"/>
      <c r="SUM177" s="3"/>
      <c r="SUN177" s="3"/>
      <c r="SUO177" s="3"/>
      <c r="SUP177" s="3"/>
      <c r="SUQ177" s="3"/>
      <c r="SUR177" s="3"/>
      <c r="SUS177" s="3"/>
      <c r="SUT177" s="3"/>
      <c r="SUU177" s="3"/>
      <c r="SUV177" s="3"/>
      <c r="SUW177" s="3"/>
      <c r="SUX177" s="3"/>
      <c r="SUY177" s="3"/>
      <c r="SUZ177" s="3"/>
      <c r="SVA177" s="3"/>
      <c r="SVB177" s="3"/>
      <c r="SVC177" s="3"/>
      <c r="SVD177" s="3"/>
      <c r="SVE177" s="3"/>
      <c r="SVF177" s="3"/>
      <c r="SVG177" s="3"/>
      <c r="SVH177" s="3"/>
      <c r="SVI177" s="3"/>
      <c r="SVJ177" s="3"/>
      <c r="SVK177" s="3"/>
      <c r="SVL177" s="3"/>
      <c r="SVM177" s="3"/>
      <c r="SVN177" s="3"/>
      <c r="SVO177" s="3"/>
      <c r="SVP177" s="3"/>
      <c r="SVQ177" s="3"/>
      <c r="SVR177" s="3"/>
      <c r="SVS177" s="3"/>
      <c r="SVT177" s="3"/>
      <c r="SVU177" s="3"/>
      <c r="SVV177" s="3"/>
      <c r="SVW177" s="3"/>
      <c r="SVX177" s="3"/>
      <c r="SVY177" s="3"/>
      <c r="SVZ177" s="3"/>
      <c r="SWA177" s="3"/>
      <c r="SWB177" s="3"/>
      <c r="SWC177" s="3"/>
      <c r="SWD177" s="3"/>
      <c r="SWE177" s="3"/>
      <c r="SWF177" s="3"/>
      <c r="SWG177" s="3"/>
      <c r="SWH177" s="3"/>
      <c r="SWI177" s="3"/>
      <c r="SWJ177" s="3"/>
      <c r="SWK177" s="3"/>
      <c r="SWL177" s="3"/>
      <c r="SWM177" s="3"/>
      <c r="SWN177" s="3"/>
      <c r="SWO177" s="3"/>
      <c r="SWP177" s="3"/>
      <c r="SWQ177" s="3"/>
      <c r="SWR177" s="3"/>
      <c r="SWS177" s="3"/>
      <c r="SWT177" s="3"/>
      <c r="SWU177" s="3"/>
      <c r="SWV177" s="3"/>
      <c r="SWW177" s="3"/>
      <c r="SWX177" s="3"/>
      <c r="SWY177" s="3"/>
      <c r="SWZ177" s="3"/>
      <c r="SXA177" s="3"/>
      <c r="SXB177" s="3"/>
      <c r="SXC177" s="3"/>
      <c r="SXD177" s="3"/>
      <c r="SXE177" s="3"/>
      <c r="SXF177" s="3"/>
      <c r="SXG177" s="3"/>
      <c r="SXH177" s="3"/>
      <c r="SXI177" s="3"/>
      <c r="SXJ177" s="3"/>
      <c r="SXK177" s="3"/>
      <c r="SXL177" s="3"/>
      <c r="SXM177" s="3"/>
      <c r="SXN177" s="3"/>
      <c r="SXO177" s="3"/>
      <c r="SXP177" s="3"/>
      <c r="SXQ177" s="3"/>
      <c r="SXR177" s="3"/>
      <c r="SXS177" s="3"/>
      <c r="SXT177" s="3"/>
      <c r="SXU177" s="3"/>
      <c r="SXV177" s="3"/>
      <c r="SXW177" s="3"/>
      <c r="SXX177" s="3"/>
      <c r="SXY177" s="3"/>
      <c r="SXZ177" s="3"/>
      <c r="SYA177" s="3"/>
      <c r="SYB177" s="3"/>
      <c r="SYC177" s="3"/>
      <c r="SYD177" s="3"/>
      <c r="SYE177" s="3"/>
      <c r="SYF177" s="3"/>
      <c r="SYG177" s="3"/>
      <c r="SYH177" s="3"/>
      <c r="SYI177" s="3"/>
      <c r="SYJ177" s="3"/>
      <c r="SYK177" s="3"/>
      <c r="SYL177" s="3"/>
      <c r="SYM177" s="3"/>
      <c r="SYN177" s="3"/>
      <c r="SYO177" s="3"/>
      <c r="SYP177" s="3"/>
      <c r="SYQ177" s="3"/>
      <c r="SYR177" s="3"/>
      <c r="SYS177" s="3"/>
      <c r="SYT177" s="3"/>
      <c r="SYU177" s="3"/>
      <c r="SYV177" s="3"/>
      <c r="SYW177" s="3"/>
      <c r="SYX177" s="3"/>
      <c r="SYY177" s="3"/>
      <c r="SYZ177" s="3"/>
      <c r="SZA177" s="3"/>
      <c r="SZB177" s="3"/>
      <c r="SZC177" s="3"/>
      <c r="SZD177" s="3"/>
      <c r="SZE177" s="3"/>
      <c r="SZF177" s="3"/>
      <c r="SZG177" s="3"/>
      <c r="SZH177" s="3"/>
      <c r="SZI177" s="3"/>
      <c r="SZJ177" s="3"/>
      <c r="SZK177" s="3"/>
      <c r="SZL177" s="3"/>
      <c r="SZM177" s="3"/>
      <c r="SZN177" s="3"/>
      <c r="SZO177" s="3"/>
      <c r="SZP177" s="3"/>
      <c r="SZQ177" s="3"/>
      <c r="SZR177" s="3"/>
      <c r="SZS177" s="3"/>
      <c r="SZT177" s="3"/>
      <c r="SZU177" s="3"/>
      <c r="SZV177" s="3"/>
      <c r="SZW177" s="3"/>
      <c r="SZX177" s="3"/>
      <c r="SZY177" s="3"/>
      <c r="SZZ177" s="3"/>
      <c r="TAA177" s="3"/>
      <c r="TAB177" s="3"/>
      <c r="TAC177" s="3"/>
      <c r="TAD177" s="3"/>
      <c r="TAE177" s="3"/>
      <c r="TAF177" s="3"/>
      <c r="TAG177" s="3"/>
      <c r="TAH177" s="3"/>
      <c r="TAI177" s="3"/>
      <c r="TAJ177" s="3"/>
      <c r="TAK177" s="3"/>
      <c r="TAL177" s="3"/>
      <c r="TAM177" s="3"/>
      <c r="TAN177" s="3"/>
      <c r="TAO177" s="3"/>
      <c r="TAP177" s="3"/>
      <c r="TAQ177" s="3"/>
      <c r="TAR177" s="3"/>
      <c r="TAS177" s="3"/>
      <c r="TAT177" s="3"/>
      <c r="TAU177" s="3"/>
      <c r="TAV177" s="3"/>
      <c r="TAW177" s="3"/>
      <c r="TAX177" s="3"/>
      <c r="TAY177" s="3"/>
      <c r="TAZ177" s="3"/>
      <c r="TBA177" s="3"/>
      <c r="TBB177" s="3"/>
      <c r="TBC177" s="3"/>
      <c r="TBD177" s="3"/>
      <c r="TBE177" s="3"/>
      <c r="TBF177" s="3"/>
      <c r="TBG177" s="3"/>
      <c r="TBH177" s="3"/>
      <c r="TBI177" s="3"/>
      <c r="TBJ177" s="3"/>
      <c r="TBK177" s="3"/>
      <c r="TBL177" s="3"/>
      <c r="TBM177" s="3"/>
      <c r="TBN177" s="3"/>
      <c r="TBO177" s="3"/>
      <c r="TBP177" s="3"/>
      <c r="TBQ177" s="3"/>
      <c r="TBR177" s="3"/>
      <c r="TBS177" s="3"/>
      <c r="TBT177" s="3"/>
      <c r="TBU177" s="3"/>
      <c r="TBV177" s="3"/>
      <c r="TBW177" s="3"/>
      <c r="TBX177" s="3"/>
      <c r="TBY177" s="3"/>
      <c r="TBZ177" s="3"/>
      <c r="TCA177" s="3"/>
      <c r="TCB177" s="3"/>
      <c r="TCC177" s="3"/>
      <c r="TCD177" s="3"/>
      <c r="TCE177" s="3"/>
      <c r="TCF177" s="3"/>
      <c r="TCG177" s="3"/>
      <c r="TCH177" s="3"/>
      <c r="TCI177" s="3"/>
      <c r="TCJ177" s="3"/>
      <c r="TCK177" s="3"/>
      <c r="TCL177" s="3"/>
      <c r="TCM177" s="3"/>
      <c r="TCN177" s="3"/>
      <c r="TCO177" s="3"/>
      <c r="TCP177" s="3"/>
      <c r="TCQ177" s="3"/>
      <c r="TCR177" s="3"/>
      <c r="TCS177" s="3"/>
      <c r="TCT177" s="3"/>
      <c r="TCU177" s="3"/>
      <c r="TCV177" s="3"/>
      <c r="TCW177" s="3"/>
      <c r="TCX177" s="3"/>
      <c r="TCY177" s="3"/>
      <c r="TCZ177" s="3"/>
      <c r="TDA177" s="3"/>
      <c r="TDB177" s="3"/>
      <c r="TDC177" s="3"/>
      <c r="TDD177" s="3"/>
      <c r="TDE177" s="3"/>
      <c r="TDF177" s="3"/>
      <c r="TDG177" s="3"/>
      <c r="TDH177" s="3"/>
      <c r="TDI177" s="3"/>
      <c r="TDJ177" s="3"/>
      <c r="TDK177" s="3"/>
      <c r="TDL177" s="3"/>
      <c r="TDM177" s="3"/>
      <c r="TDN177" s="3"/>
      <c r="TDO177" s="3"/>
      <c r="TDP177" s="3"/>
      <c r="TDQ177" s="3"/>
      <c r="TDR177" s="3"/>
      <c r="TDS177" s="3"/>
      <c r="TDT177" s="3"/>
      <c r="TDU177" s="3"/>
      <c r="TDV177" s="3"/>
      <c r="TDW177" s="3"/>
      <c r="TDX177" s="3"/>
      <c r="TDY177" s="3"/>
      <c r="TDZ177" s="3"/>
      <c r="TEA177" s="3"/>
      <c r="TEB177" s="3"/>
      <c r="TEC177" s="3"/>
      <c r="TED177" s="3"/>
      <c r="TEE177" s="3"/>
      <c r="TEF177" s="3"/>
      <c r="TEG177" s="3"/>
      <c r="TEH177" s="3"/>
      <c r="TEI177" s="3"/>
      <c r="TEJ177" s="3"/>
      <c r="TEK177" s="3"/>
      <c r="TEL177" s="3"/>
      <c r="TEM177" s="3"/>
      <c r="TEN177" s="3"/>
      <c r="TEO177" s="3"/>
      <c r="TEP177" s="3"/>
      <c r="TEQ177" s="3"/>
      <c r="TER177" s="3"/>
      <c r="TES177" s="3"/>
      <c r="TET177" s="3"/>
      <c r="TEU177" s="3"/>
      <c r="TEV177" s="3"/>
      <c r="TEW177" s="3"/>
      <c r="TEX177" s="3"/>
      <c r="TEY177" s="3"/>
      <c r="TEZ177" s="3"/>
      <c r="TFA177" s="3"/>
      <c r="TFB177" s="3"/>
      <c r="TFC177" s="3"/>
      <c r="TFD177" s="3"/>
      <c r="TFE177" s="3"/>
      <c r="TFF177" s="3"/>
      <c r="TFG177" s="3"/>
      <c r="TFH177" s="3"/>
      <c r="TFI177" s="3"/>
      <c r="TFJ177" s="3"/>
      <c r="TFK177" s="3"/>
      <c r="TFL177" s="3"/>
      <c r="TFM177" s="3"/>
      <c r="TFN177" s="3"/>
      <c r="TFO177" s="3"/>
      <c r="TFP177" s="3"/>
      <c r="TFQ177" s="3"/>
      <c r="TFR177" s="3"/>
      <c r="TFS177" s="3"/>
      <c r="TFT177" s="3"/>
      <c r="TFU177" s="3"/>
      <c r="TFV177" s="3"/>
      <c r="TFW177" s="3"/>
      <c r="TFX177" s="3"/>
      <c r="TFY177" s="3"/>
      <c r="TFZ177" s="3"/>
      <c r="TGA177" s="3"/>
      <c r="TGB177" s="3"/>
      <c r="TGC177" s="3"/>
      <c r="TGD177" s="3"/>
      <c r="TGE177" s="3"/>
      <c r="TGF177" s="3"/>
      <c r="TGG177" s="3"/>
      <c r="TGH177" s="3"/>
      <c r="TGI177" s="3"/>
      <c r="TGJ177" s="3"/>
      <c r="TGK177" s="3"/>
      <c r="TGL177" s="3"/>
      <c r="TGM177" s="3"/>
      <c r="TGN177" s="3"/>
      <c r="TGO177" s="3"/>
      <c r="TGP177" s="3"/>
      <c r="TGQ177" s="3"/>
      <c r="TGR177" s="3"/>
      <c r="TGS177" s="3"/>
      <c r="TGT177" s="3"/>
      <c r="TGU177" s="3"/>
      <c r="TGV177" s="3"/>
      <c r="TGW177" s="3"/>
      <c r="TGX177" s="3"/>
      <c r="TGY177" s="3"/>
      <c r="TGZ177" s="3"/>
      <c r="THA177" s="3"/>
      <c r="THB177" s="3"/>
      <c r="THC177" s="3"/>
      <c r="THD177" s="3"/>
      <c r="THE177" s="3"/>
      <c r="THF177" s="3"/>
      <c r="THG177" s="3"/>
      <c r="THH177" s="3"/>
      <c r="THI177" s="3"/>
      <c r="THJ177" s="3"/>
      <c r="THK177" s="3"/>
      <c r="THL177" s="3"/>
      <c r="THM177" s="3"/>
      <c r="THN177" s="3"/>
      <c r="THO177" s="3"/>
      <c r="THP177" s="3"/>
      <c r="THQ177" s="3"/>
      <c r="THR177" s="3"/>
      <c r="THS177" s="3"/>
      <c r="THT177" s="3"/>
      <c r="THU177" s="3"/>
      <c r="THV177" s="3"/>
      <c r="THW177" s="3"/>
      <c r="THX177" s="3"/>
      <c r="THY177" s="3"/>
      <c r="THZ177" s="3"/>
      <c r="TIA177" s="3"/>
      <c r="TIB177" s="3"/>
      <c r="TIC177" s="3"/>
      <c r="TID177" s="3"/>
      <c r="TIE177" s="3"/>
      <c r="TIF177" s="3"/>
      <c r="TIG177" s="3"/>
      <c r="TIH177" s="3"/>
      <c r="TII177" s="3"/>
      <c r="TIJ177" s="3"/>
      <c r="TIK177" s="3"/>
      <c r="TIL177" s="3"/>
      <c r="TIM177" s="3"/>
      <c r="TIN177" s="3"/>
      <c r="TIO177" s="3"/>
      <c r="TIP177" s="3"/>
      <c r="TIQ177" s="3"/>
      <c r="TIR177" s="3"/>
      <c r="TIS177" s="3"/>
      <c r="TIT177" s="3"/>
      <c r="TIU177" s="3"/>
      <c r="TIV177" s="3"/>
      <c r="TIW177" s="3"/>
      <c r="TIX177" s="3"/>
      <c r="TIY177" s="3"/>
      <c r="TIZ177" s="3"/>
      <c r="TJA177" s="3"/>
      <c r="TJB177" s="3"/>
      <c r="TJC177" s="3"/>
      <c r="TJD177" s="3"/>
      <c r="TJE177" s="3"/>
      <c r="TJF177" s="3"/>
      <c r="TJG177" s="3"/>
      <c r="TJH177" s="3"/>
      <c r="TJI177" s="3"/>
      <c r="TJJ177" s="3"/>
      <c r="TJK177" s="3"/>
      <c r="TJL177" s="3"/>
      <c r="TJM177" s="3"/>
      <c r="TJN177" s="3"/>
      <c r="TJO177" s="3"/>
      <c r="TJP177" s="3"/>
      <c r="TJQ177" s="3"/>
      <c r="TJR177" s="3"/>
      <c r="TJS177" s="3"/>
      <c r="TJT177" s="3"/>
      <c r="TJU177" s="3"/>
      <c r="TJV177" s="3"/>
      <c r="TJW177" s="3"/>
      <c r="TJX177" s="3"/>
      <c r="TJY177" s="3"/>
      <c r="TJZ177" s="3"/>
      <c r="TKA177" s="3"/>
      <c r="TKB177" s="3"/>
      <c r="TKC177" s="3"/>
      <c r="TKD177" s="3"/>
      <c r="TKE177" s="3"/>
      <c r="TKF177" s="3"/>
      <c r="TKG177" s="3"/>
      <c r="TKH177" s="3"/>
      <c r="TKI177" s="3"/>
      <c r="TKJ177" s="3"/>
      <c r="TKK177" s="3"/>
      <c r="TKL177" s="3"/>
      <c r="TKM177" s="3"/>
      <c r="TKN177" s="3"/>
      <c r="TKO177" s="3"/>
      <c r="TKP177" s="3"/>
      <c r="TKQ177" s="3"/>
      <c r="TKR177" s="3"/>
      <c r="TKS177" s="3"/>
      <c r="TKT177" s="3"/>
      <c r="TKU177" s="3"/>
      <c r="TKV177" s="3"/>
      <c r="TKW177" s="3"/>
      <c r="TKX177" s="3"/>
      <c r="TKY177" s="3"/>
      <c r="TKZ177" s="3"/>
      <c r="TLA177" s="3"/>
      <c r="TLB177" s="3"/>
      <c r="TLC177" s="3"/>
      <c r="TLD177" s="3"/>
      <c r="TLE177" s="3"/>
      <c r="TLF177" s="3"/>
      <c r="TLG177" s="3"/>
      <c r="TLH177" s="3"/>
      <c r="TLI177" s="3"/>
      <c r="TLJ177" s="3"/>
      <c r="TLK177" s="3"/>
      <c r="TLL177" s="3"/>
      <c r="TLM177" s="3"/>
      <c r="TLN177" s="3"/>
      <c r="TLO177" s="3"/>
      <c r="TLP177" s="3"/>
      <c r="TLQ177" s="3"/>
      <c r="TLR177" s="3"/>
      <c r="TLS177" s="3"/>
      <c r="TLT177" s="3"/>
      <c r="TLU177" s="3"/>
      <c r="TLV177" s="3"/>
      <c r="TLW177" s="3"/>
      <c r="TLX177" s="3"/>
      <c r="TLY177" s="3"/>
      <c r="TLZ177" s="3"/>
      <c r="TMA177" s="3"/>
      <c r="TMB177" s="3"/>
      <c r="TMC177" s="3"/>
      <c r="TMD177" s="3"/>
      <c r="TME177" s="3"/>
      <c r="TMF177" s="3"/>
      <c r="TMG177" s="3"/>
      <c r="TMH177" s="3"/>
      <c r="TMI177" s="3"/>
      <c r="TMJ177" s="3"/>
      <c r="TMK177" s="3"/>
      <c r="TML177" s="3"/>
      <c r="TMM177" s="3"/>
      <c r="TMN177" s="3"/>
      <c r="TMO177" s="3"/>
      <c r="TMP177" s="3"/>
      <c r="TMQ177" s="3"/>
      <c r="TMR177" s="3"/>
      <c r="TMS177" s="3"/>
      <c r="TMT177" s="3"/>
      <c r="TMU177" s="3"/>
      <c r="TMV177" s="3"/>
      <c r="TMW177" s="3"/>
      <c r="TMX177" s="3"/>
      <c r="TMY177" s="3"/>
      <c r="TMZ177" s="3"/>
      <c r="TNA177" s="3"/>
      <c r="TNB177" s="3"/>
      <c r="TNC177" s="3"/>
      <c r="TND177" s="3"/>
      <c r="TNE177" s="3"/>
      <c r="TNF177" s="3"/>
      <c r="TNG177" s="3"/>
      <c r="TNH177" s="3"/>
      <c r="TNI177" s="3"/>
      <c r="TNJ177" s="3"/>
      <c r="TNK177" s="3"/>
      <c r="TNL177" s="3"/>
      <c r="TNM177" s="3"/>
      <c r="TNN177" s="3"/>
      <c r="TNO177" s="3"/>
      <c r="TNP177" s="3"/>
      <c r="TNQ177" s="3"/>
      <c r="TNR177" s="3"/>
      <c r="TNS177" s="3"/>
      <c r="TNT177" s="3"/>
      <c r="TNU177" s="3"/>
      <c r="TNV177" s="3"/>
      <c r="TNW177" s="3"/>
      <c r="TNX177" s="3"/>
      <c r="TNY177" s="3"/>
      <c r="TNZ177" s="3"/>
      <c r="TOA177" s="3"/>
      <c r="TOB177" s="3"/>
      <c r="TOC177" s="3"/>
      <c r="TOD177" s="3"/>
      <c r="TOE177" s="3"/>
      <c r="TOF177" s="3"/>
      <c r="TOG177" s="3"/>
      <c r="TOH177" s="3"/>
      <c r="TOI177" s="3"/>
      <c r="TOJ177" s="3"/>
      <c r="TOK177" s="3"/>
      <c r="TOL177" s="3"/>
      <c r="TOM177" s="3"/>
      <c r="TON177" s="3"/>
      <c r="TOO177" s="3"/>
      <c r="TOP177" s="3"/>
      <c r="TOQ177" s="3"/>
      <c r="TOR177" s="3"/>
      <c r="TOS177" s="3"/>
      <c r="TOT177" s="3"/>
      <c r="TOU177" s="3"/>
      <c r="TOV177" s="3"/>
      <c r="TOW177" s="3"/>
      <c r="TOX177" s="3"/>
      <c r="TOY177" s="3"/>
      <c r="TOZ177" s="3"/>
      <c r="TPA177" s="3"/>
      <c r="TPB177" s="3"/>
      <c r="TPC177" s="3"/>
      <c r="TPD177" s="3"/>
      <c r="TPE177" s="3"/>
      <c r="TPF177" s="3"/>
      <c r="TPG177" s="3"/>
      <c r="TPH177" s="3"/>
      <c r="TPI177" s="3"/>
      <c r="TPJ177" s="3"/>
      <c r="TPK177" s="3"/>
      <c r="TPL177" s="3"/>
      <c r="TPM177" s="3"/>
      <c r="TPN177" s="3"/>
      <c r="TPO177" s="3"/>
      <c r="TPP177" s="3"/>
      <c r="TPQ177" s="3"/>
      <c r="TPR177" s="3"/>
      <c r="TPS177" s="3"/>
      <c r="TPT177" s="3"/>
      <c r="TPU177" s="3"/>
      <c r="TPV177" s="3"/>
      <c r="TPW177" s="3"/>
      <c r="TPX177" s="3"/>
      <c r="TPY177" s="3"/>
      <c r="TPZ177" s="3"/>
      <c r="TQA177" s="3"/>
      <c r="TQB177" s="3"/>
      <c r="TQC177" s="3"/>
      <c r="TQD177" s="3"/>
      <c r="TQE177" s="3"/>
      <c r="TQF177" s="3"/>
      <c r="TQG177" s="3"/>
      <c r="TQH177" s="3"/>
      <c r="TQI177" s="3"/>
      <c r="TQJ177" s="3"/>
      <c r="TQK177" s="3"/>
      <c r="TQL177" s="3"/>
      <c r="TQM177" s="3"/>
      <c r="TQN177" s="3"/>
      <c r="TQO177" s="3"/>
      <c r="TQP177" s="3"/>
      <c r="TQQ177" s="3"/>
      <c r="TQR177" s="3"/>
      <c r="TQS177" s="3"/>
      <c r="TQT177" s="3"/>
      <c r="TQU177" s="3"/>
      <c r="TQV177" s="3"/>
      <c r="TQW177" s="3"/>
      <c r="TQX177" s="3"/>
      <c r="TQY177" s="3"/>
      <c r="TQZ177" s="3"/>
      <c r="TRA177" s="3"/>
      <c r="TRB177" s="3"/>
      <c r="TRC177" s="3"/>
      <c r="TRD177" s="3"/>
      <c r="TRE177" s="3"/>
      <c r="TRF177" s="3"/>
      <c r="TRG177" s="3"/>
      <c r="TRH177" s="3"/>
      <c r="TRI177" s="3"/>
      <c r="TRJ177" s="3"/>
      <c r="TRK177" s="3"/>
      <c r="TRL177" s="3"/>
      <c r="TRM177" s="3"/>
      <c r="TRN177" s="3"/>
      <c r="TRO177" s="3"/>
      <c r="TRP177" s="3"/>
      <c r="TRQ177" s="3"/>
      <c r="TRR177" s="3"/>
      <c r="TRS177" s="3"/>
      <c r="TRT177" s="3"/>
      <c r="TRU177" s="3"/>
      <c r="TRV177" s="3"/>
      <c r="TRW177" s="3"/>
      <c r="TRX177" s="3"/>
      <c r="TRY177" s="3"/>
      <c r="TRZ177" s="3"/>
      <c r="TSA177" s="3"/>
      <c r="TSB177" s="3"/>
      <c r="TSC177" s="3"/>
      <c r="TSD177" s="3"/>
      <c r="TSE177" s="3"/>
      <c r="TSF177" s="3"/>
      <c r="TSG177" s="3"/>
      <c r="TSH177" s="3"/>
      <c r="TSI177" s="3"/>
      <c r="TSJ177" s="3"/>
      <c r="TSK177" s="3"/>
      <c r="TSL177" s="3"/>
      <c r="TSM177" s="3"/>
      <c r="TSN177" s="3"/>
      <c r="TSO177" s="3"/>
      <c r="TSP177" s="3"/>
      <c r="TSQ177" s="3"/>
      <c r="TSR177" s="3"/>
      <c r="TSS177" s="3"/>
      <c r="TST177" s="3"/>
      <c r="TSU177" s="3"/>
      <c r="TSV177" s="3"/>
      <c r="TSW177" s="3"/>
      <c r="TSX177" s="3"/>
      <c r="TSY177" s="3"/>
      <c r="TSZ177" s="3"/>
      <c r="TTA177" s="3"/>
      <c r="TTB177" s="3"/>
      <c r="TTC177" s="3"/>
      <c r="TTD177" s="3"/>
      <c r="TTE177" s="3"/>
      <c r="TTF177" s="3"/>
      <c r="TTG177" s="3"/>
      <c r="TTH177" s="3"/>
      <c r="TTI177" s="3"/>
      <c r="TTJ177" s="3"/>
      <c r="TTK177" s="3"/>
      <c r="TTL177" s="3"/>
      <c r="TTM177" s="3"/>
      <c r="TTN177" s="3"/>
      <c r="TTO177" s="3"/>
      <c r="TTP177" s="3"/>
      <c r="TTQ177" s="3"/>
      <c r="TTR177" s="3"/>
      <c r="TTS177" s="3"/>
      <c r="TTT177" s="3"/>
      <c r="TTU177" s="3"/>
      <c r="TTV177" s="3"/>
      <c r="TTW177" s="3"/>
      <c r="TTX177" s="3"/>
      <c r="TTY177" s="3"/>
      <c r="TTZ177" s="3"/>
      <c r="TUA177" s="3"/>
      <c r="TUB177" s="3"/>
      <c r="TUC177" s="3"/>
      <c r="TUD177" s="3"/>
      <c r="TUE177" s="3"/>
      <c r="TUF177" s="3"/>
      <c r="TUG177" s="3"/>
      <c r="TUH177" s="3"/>
      <c r="TUI177" s="3"/>
      <c r="TUJ177" s="3"/>
      <c r="TUK177" s="3"/>
      <c r="TUL177" s="3"/>
      <c r="TUM177" s="3"/>
      <c r="TUN177" s="3"/>
      <c r="TUO177" s="3"/>
      <c r="TUP177" s="3"/>
      <c r="TUQ177" s="3"/>
      <c r="TUR177" s="3"/>
      <c r="TUS177" s="3"/>
      <c r="TUT177" s="3"/>
      <c r="TUU177" s="3"/>
      <c r="TUV177" s="3"/>
      <c r="TUW177" s="3"/>
      <c r="TUX177" s="3"/>
      <c r="TUY177" s="3"/>
      <c r="TUZ177" s="3"/>
      <c r="TVA177" s="3"/>
      <c r="TVB177" s="3"/>
      <c r="TVC177" s="3"/>
      <c r="TVD177" s="3"/>
      <c r="TVE177" s="3"/>
      <c r="TVF177" s="3"/>
      <c r="TVG177" s="3"/>
      <c r="TVH177" s="3"/>
      <c r="TVI177" s="3"/>
      <c r="TVJ177" s="3"/>
      <c r="TVK177" s="3"/>
      <c r="TVL177" s="3"/>
      <c r="TVM177" s="3"/>
      <c r="TVN177" s="3"/>
      <c r="TVO177" s="3"/>
      <c r="TVP177" s="3"/>
      <c r="TVQ177" s="3"/>
      <c r="TVR177" s="3"/>
      <c r="TVS177" s="3"/>
      <c r="TVT177" s="3"/>
      <c r="TVU177" s="3"/>
      <c r="TVV177" s="3"/>
      <c r="TVW177" s="3"/>
      <c r="TVX177" s="3"/>
      <c r="TVY177" s="3"/>
      <c r="TVZ177" s="3"/>
      <c r="TWA177" s="3"/>
      <c r="TWB177" s="3"/>
      <c r="TWC177" s="3"/>
      <c r="TWD177" s="3"/>
      <c r="TWE177" s="3"/>
      <c r="TWF177" s="3"/>
      <c r="TWG177" s="3"/>
      <c r="TWH177" s="3"/>
      <c r="TWI177" s="3"/>
      <c r="TWJ177" s="3"/>
      <c r="TWK177" s="3"/>
      <c r="TWL177" s="3"/>
      <c r="TWM177" s="3"/>
      <c r="TWN177" s="3"/>
      <c r="TWO177" s="3"/>
      <c r="TWP177" s="3"/>
      <c r="TWQ177" s="3"/>
      <c r="TWR177" s="3"/>
      <c r="TWS177" s="3"/>
      <c r="TWT177" s="3"/>
      <c r="TWU177" s="3"/>
      <c r="TWV177" s="3"/>
      <c r="TWW177" s="3"/>
      <c r="TWX177" s="3"/>
      <c r="TWY177" s="3"/>
      <c r="TWZ177" s="3"/>
      <c r="TXA177" s="3"/>
      <c r="TXB177" s="3"/>
      <c r="TXC177" s="3"/>
      <c r="TXD177" s="3"/>
      <c r="TXE177" s="3"/>
      <c r="TXF177" s="3"/>
      <c r="TXG177" s="3"/>
      <c r="TXH177" s="3"/>
      <c r="TXI177" s="3"/>
      <c r="TXJ177" s="3"/>
      <c r="TXK177" s="3"/>
      <c r="TXL177" s="3"/>
      <c r="TXM177" s="3"/>
      <c r="TXN177" s="3"/>
      <c r="TXO177" s="3"/>
      <c r="TXP177" s="3"/>
      <c r="TXQ177" s="3"/>
      <c r="TXR177" s="3"/>
      <c r="TXS177" s="3"/>
      <c r="TXT177" s="3"/>
      <c r="TXU177" s="3"/>
      <c r="TXV177" s="3"/>
      <c r="TXW177" s="3"/>
      <c r="TXX177" s="3"/>
      <c r="TXY177" s="3"/>
      <c r="TXZ177" s="3"/>
      <c r="TYA177" s="3"/>
      <c r="TYB177" s="3"/>
      <c r="TYC177" s="3"/>
      <c r="TYD177" s="3"/>
      <c r="TYE177" s="3"/>
      <c r="TYF177" s="3"/>
      <c r="TYG177" s="3"/>
      <c r="TYH177" s="3"/>
      <c r="TYI177" s="3"/>
      <c r="TYJ177" s="3"/>
      <c r="TYK177" s="3"/>
      <c r="TYL177" s="3"/>
      <c r="TYM177" s="3"/>
      <c r="TYN177" s="3"/>
      <c r="TYO177" s="3"/>
      <c r="TYP177" s="3"/>
      <c r="TYQ177" s="3"/>
      <c r="TYR177" s="3"/>
      <c r="TYS177" s="3"/>
      <c r="TYT177" s="3"/>
      <c r="TYU177" s="3"/>
      <c r="TYV177" s="3"/>
      <c r="TYW177" s="3"/>
      <c r="TYX177" s="3"/>
      <c r="TYY177" s="3"/>
      <c r="TYZ177" s="3"/>
      <c r="TZA177" s="3"/>
      <c r="TZB177" s="3"/>
      <c r="TZC177" s="3"/>
      <c r="TZD177" s="3"/>
      <c r="TZE177" s="3"/>
      <c r="TZF177" s="3"/>
      <c r="TZG177" s="3"/>
      <c r="TZH177" s="3"/>
      <c r="TZI177" s="3"/>
      <c r="TZJ177" s="3"/>
      <c r="TZK177" s="3"/>
      <c r="TZL177" s="3"/>
      <c r="TZM177" s="3"/>
      <c r="TZN177" s="3"/>
      <c r="TZO177" s="3"/>
      <c r="TZP177" s="3"/>
      <c r="TZQ177" s="3"/>
      <c r="TZR177" s="3"/>
      <c r="TZS177" s="3"/>
      <c r="TZT177" s="3"/>
      <c r="TZU177" s="3"/>
      <c r="TZV177" s="3"/>
      <c r="TZW177" s="3"/>
      <c r="TZX177" s="3"/>
      <c r="TZY177" s="3"/>
      <c r="TZZ177" s="3"/>
      <c r="UAA177" s="3"/>
      <c r="UAB177" s="3"/>
      <c r="UAC177" s="3"/>
      <c r="UAD177" s="3"/>
      <c r="UAE177" s="3"/>
      <c r="UAF177" s="3"/>
      <c r="UAG177" s="3"/>
      <c r="UAH177" s="3"/>
      <c r="UAI177" s="3"/>
      <c r="UAJ177" s="3"/>
      <c r="UAK177" s="3"/>
      <c r="UAL177" s="3"/>
      <c r="UAM177" s="3"/>
      <c r="UAN177" s="3"/>
      <c r="UAO177" s="3"/>
      <c r="UAP177" s="3"/>
      <c r="UAQ177" s="3"/>
      <c r="UAR177" s="3"/>
      <c r="UAS177" s="3"/>
      <c r="UAT177" s="3"/>
      <c r="UAU177" s="3"/>
      <c r="UAV177" s="3"/>
      <c r="UAW177" s="3"/>
      <c r="UAX177" s="3"/>
      <c r="UAY177" s="3"/>
      <c r="UAZ177" s="3"/>
      <c r="UBA177" s="3"/>
      <c r="UBB177" s="3"/>
      <c r="UBC177" s="3"/>
      <c r="UBD177" s="3"/>
      <c r="UBE177" s="3"/>
      <c r="UBF177" s="3"/>
      <c r="UBG177" s="3"/>
      <c r="UBH177" s="3"/>
      <c r="UBI177" s="3"/>
      <c r="UBJ177" s="3"/>
      <c r="UBK177" s="3"/>
      <c r="UBL177" s="3"/>
      <c r="UBM177" s="3"/>
      <c r="UBN177" s="3"/>
      <c r="UBO177" s="3"/>
      <c r="UBP177" s="3"/>
      <c r="UBQ177" s="3"/>
      <c r="UBR177" s="3"/>
      <c r="UBS177" s="3"/>
      <c r="UBT177" s="3"/>
      <c r="UBU177" s="3"/>
      <c r="UBV177" s="3"/>
      <c r="UBW177" s="3"/>
      <c r="UBX177" s="3"/>
      <c r="UBY177" s="3"/>
      <c r="UBZ177" s="3"/>
      <c r="UCA177" s="3"/>
      <c r="UCB177" s="3"/>
      <c r="UCC177" s="3"/>
      <c r="UCD177" s="3"/>
      <c r="UCE177" s="3"/>
      <c r="UCF177" s="3"/>
      <c r="UCG177" s="3"/>
      <c r="UCH177" s="3"/>
      <c r="UCI177" s="3"/>
      <c r="UCJ177" s="3"/>
      <c r="UCK177" s="3"/>
      <c r="UCL177" s="3"/>
      <c r="UCM177" s="3"/>
      <c r="UCN177" s="3"/>
      <c r="UCO177" s="3"/>
      <c r="UCP177" s="3"/>
      <c r="UCQ177" s="3"/>
      <c r="UCR177" s="3"/>
      <c r="UCS177" s="3"/>
      <c r="UCT177" s="3"/>
      <c r="UCU177" s="3"/>
      <c r="UCV177" s="3"/>
      <c r="UCW177" s="3"/>
      <c r="UCX177" s="3"/>
      <c r="UCY177" s="3"/>
      <c r="UCZ177" s="3"/>
      <c r="UDA177" s="3"/>
      <c r="UDB177" s="3"/>
      <c r="UDC177" s="3"/>
      <c r="UDD177" s="3"/>
      <c r="UDE177" s="3"/>
      <c r="UDF177" s="3"/>
      <c r="UDG177" s="3"/>
      <c r="UDH177" s="3"/>
      <c r="UDI177" s="3"/>
      <c r="UDJ177" s="3"/>
      <c r="UDK177" s="3"/>
      <c r="UDL177" s="3"/>
      <c r="UDM177" s="3"/>
      <c r="UDN177" s="3"/>
      <c r="UDO177" s="3"/>
      <c r="UDP177" s="3"/>
      <c r="UDQ177" s="3"/>
      <c r="UDR177" s="3"/>
      <c r="UDS177" s="3"/>
      <c r="UDT177" s="3"/>
      <c r="UDU177" s="3"/>
      <c r="UDV177" s="3"/>
      <c r="UDW177" s="3"/>
      <c r="UDX177" s="3"/>
      <c r="UDY177" s="3"/>
      <c r="UDZ177" s="3"/>
      <c r="UEA177" s="3"/>
      <c r="UEB177" s="3"/>
      <c r="UEC177" s="3"/>
      <c r="UED177" s="3"/>
      <c r="UEE177" s="3"/>
      <c r="UEF177" s="3"/>
      <c r="UEG177" s="3"/>
      <c r="UEH177" s="3"/>
      <c r="UEI177" s="3"/>
      <c r="UEJ177" s="3"/>
      <c r="UEK177" s="3"/>
      <c r="UEL177" s="3"/>
      <c r="UEM177" s="3"/>
      <c r="UEN177" s="3"/>
      <c r="UEO177" s="3"/>
      <c r="UEP177" s="3"/>
      <c r="UEQ177" s="3"/>
      <c r="UER177" s="3"/>
      <c r="UES177" s="3"/>
      <c r="UET177" s="3"/>
      <c r="UEU177" s="3"/>
      <c r="UEV177" s="3"/>
      <c r="UEW177" s="3"/>
      <c r="UEX177" s="3"/>
      <c r="UEY177" s="3"/>
      <c r="UEZ177" s="3"/>
      <c r="UFA177" s="3"/>
      <c r="UFB177" s="3"/>
      <c r="UFC177" s="3"/>
      <c r="UFD177" s="3"/>
      <c r="UFE177" s="3"/>
      <c r="UFF177" s="3"/>
      <c r="UFG177" s="3"/>
      <c r="UFH177" s="3"/>
      <c r="UFI177" s="3"/>
      <c r="UFJ177" s="3"/>
      <c r="UFK177" s="3"/>
      <c r="UFL177" s="3"/>
      <c r="UFM177" s="3"/>
      <c r="UFN177" s="3"/>
      <c r="UFO177" s="3"/>
      <c r="UFP177" s="3"/>
      <c r="UFQ177" s="3"/>
      <c r="UFR177" s="3"/>
      <c r="UFS177" s="3"/>
      <c r="UFT177" s="3"/>
      <c r="UFU177" s="3"/>
      <c r="UFV177" s="3"/>
      <c r="UFW177" s="3"/>
      <c r="UFX177" s="3"/>
      <c r="UFY177" s="3"/>
      <c r="UFZ177" s="3"/>
      <c r="UGA177" s="3"/>
      <c r="UGB177" s="3"/>
      <c r="UGC177" s="3"/>
      <c r="UGD177" s="3"/>
      <c r="UGE177" s="3"/>
      <c r="UGF177" s="3"/>
      <c r="UGG177" s="3"/>
      <c r="UGH177" s="3"/>
      <c r="UGI177" s="3"/>
      <c r="UGJ177" s="3"/>
      <c r="UGK177" s="3"/>
      <c r="UGL177" s="3"/>
      <c r="UGM177" s="3"/>
      <c r="UGN177" s="3"/>
      <c r="UGO177" s="3"/>
      <c r="UGP177" s="3"/>
      <c r="UGQ177" s="3"/>
      <c r="UGR177" s="3"/>
      <c r="UGS177" s="3"/>
      <c r="UGT177" s="3"/>
      <c r="UGU177" s="3"/>
      <c r="UGV177" s="3"/>
      <c r="UGW177" s="3"/>
      <c r="UGX177" s="3"/>
      <c r="UGY177" s="3"/>
      <c r="UGZ177" s="3"/>
      <c r="UHA177" s="3"/>
      <c r="UHB177" s="3"/>
      <c r="UHC177" s="3"/>
      <c r="UHD177" s="3"/>
      <c r="UHE177" s="3"/>
      <c r="UHF177" s="3"/>
      <c r="UHG177" s="3"/>
      <c r="UHH177" s="3"/>
      <c r="UHI177" s="3"/>
      <c r="UHJ177" s="3"/>
      <c r="UHK177" s="3"/>
      <c r="UHL177" s="3"/>
      <c r="UHM177" s="3"/>
      <c r="UHN177" s="3"/>
      <c r="UHO177" s="3"/>
      <c r="UHP177" s="3"/>
      <c r="UHQ177" s="3"/>
      <c r="UHR177" s="3"/>
      <c r="UHS177" s="3"/>
      <c r="UHT177" s="3"/>
      <c r="UHU177" s="3"/>
      <c r="UHV177" s="3"/>
      <c r="UHW177" s="3"/>
      <c r="UHX177" s="3"/>
      <c r="UHY177" s="3"/>
      <c r="UHZ177" s="3"/>
      <c r="UIA177" s="3"/>
      <c r="UIB177" s="3"/>
      <c r="UIC177" s="3"/>
      <c r="UID177" s="3"/>
      <c r="UIE177" s="3"/>
      <c r="UIF177" s="3"/>
      <c r="UIG177" s="3"/>
      <c r="UIH177" s="3"/>
      <c r="UII177" s="3"/>
      <c r="UIJ177" s="3"/>
      <c r="UIK177" s="3"/>
      <c r="UIL177" s="3"/>
      <c r="UIM177" s="3"/>
      <c r="UIN177" s="3"/>
      <c r="UIO177" s="3"/>
      <c r="UIP177" s="3"/>
      <c r="UIQ177" s="3"/>
      <c r="UIR177" s="3"/>
      <c r="UIS177" s="3"/>
      <c r="UIT177" s="3"/>
      <c r="UIU177" s="3"/>
      <c r="UIV177" s="3"/>
      <c r="UIW177" s="3"/>
      <c r="UIX177" s="3"/>
      <c r="UIY177" s="3"/>
      <c r="UIZ177" s="3"/>
      <c r="UJA177" s="3"/>
      <c r="UJB177" s="3"/>
      <c r="UJC177" s="3"/>
      <c r="UJD177" s="3"/>
      <c r="UJE177" s="3"/>
      <c r="UJF177" s="3"/>
      <c r="UJG177" s="3"/>
      <c r="UJH177" s="3"/>
      <c r="UJI177" s="3"/>
      <c r="UJJ177" s="3"/>
      <c r="UJK177" s="3"/>
      <c r="UJL177" s="3"/>
      <c r="UJM177" s="3"/>
      <c r="UJN177" s="3"/>
      <c r="UJO177" s="3"/>
      <c r="UJP177" s="3"/>
      <c r="UJQ177" s="3"/>
      <c r="UJR177" s="3"/>
      <c r="UJS177" s="3"/>
      <c r="UJT177" s="3"/>
      <c r="UJU177" s="3"/>
      <c r="UJV177" s="3"/>
      <c r="UJW177" s="3"/>
      <c r="UJX177" s="3"/>
      <c r="UJY177" s="3"/>
      <c r="UJZ177" s="3"/>
      <c r="UKA177" s="3"/>
      <c r="UKB177" s="3"/>
      <c r="UKC177" s="3"/>
      <c r="UKD177" s="3"/>
      <c r="UKE177" s="3"/>
      <c r="UKF177" s="3"/>
      <c r="UKG177" s="3"/>
      <c r="UKH177" s="3"/>
      <c r="UKI177" s="3"/>
      <c r="UKJ177" s="3"/>
      <c r="UKK177" s="3"/>
      <c r="UKL177" s="3"/>
      <c r="UKM177" s="3"/>
      <c r="UKN177" s="3"/>
      <c r="UKO177" s="3"/>
      <c r="UKP177" s="3"/>
      <c r="UKQ177" s="3"/>
      <c r="UKR177" s="3"/>
      <c r="UKS177" s="3"/>
      <c r="UKT177" s="3"/>
      <c r="UKU177" s="3"/>
      <c r="UKV177" s="3"/>
      <c r="UKW177" s="3"/>
      <c r="UKX177" s="3"/>
      <c r="UKY177" s="3"/>
      <c r="UKZ177" s="3"/>
      <c r="ULA177" s="3"/>
      <c r="ULB177" s="3"/>
      <c r="ULC177" s="3"/>
      <c r="ULD177" s="3"/>
      <c r="ULE177" s="3"/>
      <c r="ULF177" s="3"/>
      <c r="ULG177" s="3"/>
      <c r="ULH177" s="3"/>
      <c r="ULI177" s="3"/>
      <c r="ULJ177" s="3"/>
      <c r="ULK177" s="3"/>
      <c r="ULL177" s="3"/>
      <c r="ULM177" s="3"/>
      <c r="ULN177" s="3"/>
      <c r="ULO177" s="3"/>
      <c r="ULP177" s="3"/>
      <c r="ULQ177" s="3"/>
      <c r="ULR177" s="3"/>
      <c r="ULS177" s="3"/>
      <c r="ULT177" s="3"/>
      <c r="ULU177" s="3"/>
      <c r="ULV177" s="3"/>
      <c r="ULW177" s="3"/>
      <c r="ULX177" s="3"/>
      <c r="ULY177" s="3"/>
      <c r="ULZ177" s="3"/>
      <c r="UMA177" s="3"/>
      <c r="UMB177" s="3"/>
      <c r="UMC177" s="3"/>
      <c r="UMD177" s="3"/>
      <c r="UME177" s="3"/>
      <c r="UMF177" s="3"/>
      <c r="UMG177" s="3"/>
      <c r="UMH177" s="3"/>
      <c r="UMI177" s="3"/>
      <c r="UMJ177" s="3"/>
      <c r="UMK177" s="3"/>
      <c r="UML177" s="3"/>
      <c r="UMM177" s="3"/>
      <c r="UMN177" s="3"/>
      <c r="UMO177" s="3"/>
      <c r="UMP177" s="3"/>
      <c r="UMQ177" s="3"/>
      <c r="UMR177" s="3"/>
      <c r="UMS177" s="3"/>
      <c r="UMT177" s="3"/>
      <c r="UMU177" s="3"/>
      <c r="UMV177" s="3"/>
      <c r="UMW177" s="3"/>
      <c r="UMX177" s="3"/>
      <c r="UMY177" s="3"/>
      <c r="UMZ177" s="3"/>
      <c r="UNA177" s="3"/>
      <c r="UNB177" s="3"/>
      <c r="UNC177" s="3"/>
      <c r="UND177" s="3"/>
      <c r="UNE177" s="3"/>
      <c r="UNF177" s="3"/>
      <c r="UNG177" s="3"/>
      <c r="UNH177" s="3"/>
      <c r="UNI177" s="3"/>
      <c r="UNJ177" s="3"/>
      <c r="UNK177" s="3"/>
      <c r="UNL177" s="3"/>
      <c r="UNM177" s="3"/>
      <c r="UNN177" s="3"/>
      <c r="UNO177" s="3"/>
      <c r="UNP177" s="3"/>
      <c r="UNQ177" s="3"/>
      <c r="UNR177" s="3"/>
      <c r="UNS177" s="3"/>
      <c r="UNT177" s="3"/>
      <c r="UNU177" s="3"/>
      <c r="UNV177" s="3"/>
      <c r="UNW177" s="3"/>
      <c r="UNX177" s="3"/>
      <c r="UNY177" s="3"/>
      <c r="UNZ177" s="3"/>
      <c r="UOA177" s="3"/>
      <c r="UOB177" s="3"/>
      <c r="UOC177" s="3"/>
      <c r="UOD177" s="3"/>
      <c r="UOE177" s="3"/>
      <c r="UOF177" s="3"/>
      <c r="UOG177" s="3"/>
      <c r="UOH177" s="3"/>
      <c r="UOI177" s="3"/>
      <c r="UOJ177" s="3"/>
      <c r="UOK177" s="3"/>
      <c r="UOL177" s="3"/>
      <c r="UOM177" s="3"/>
      <c r="UON177" s="3"/>
      <c r="UOO177" s="3"/>
      <c r="UOP177" s="3"/>
      <c r="UOQ177" s="3"/>
      <c r="UOR177" s="3"/>
      <c r="UOS177" s="3"/>
      <c r="UOT177" s="3"/>
      <c r="UOU177" s="3"/>
      <c r="UOV177" s="3"/>
      <c r="UOW177" s="3"/>
      <c r="UOX177" s="3"/>
      <c r="UOY177" s="3"/>
      <c r="UOZ177" s="3"/>
      <c r="UPA177" s="3"/>
      <c r="UPB177" s="3"/>
      <c r="UPC177" s="3"/>
      <c r="UPD177" s="3"/>
      <c r="UPE177" s="3"/>
      <c r="UPF177" s="3"/>
      <c r="UPG177" s="3"/>
      <c r="UPH177" s="3"/>
      <c r="UPI177" s="3"/>
      <c r="UPJ177" s="3"/>
      <c r="UPK177" s="3"/>
      <c r="UPL177" s="3"/>
      <c r="UPM177" s="3"/>
      <c r="UPN177" s="3"/>
      <c r="UPO177" s="3"/>
      <c r="UPP177" s="3"/>
      <c r="UPQ177" s="3"/>
      <c r="UPR177" s="3"/>
      <c r="UPS177" s="3"/>
      <c r="UPT177" s="3"/>
      <c r="UPU177" s="3"/>
      <c r="UPV177" s="3"/>
      <c r="UPW177" s="3"/>
      <c r="UPX177" s="3"/>
      <c r="UPY177" s="3"/>
      <c r="UPZ177" s="3"/>
      <c r="UQA177" s="3"/>
      <c r="UQB177" s="3"/>
      <c r="UQC177" s="3"/>
      <c r="UQD177" s="3"/>
      <c r="UQE177" s="3"/>
      <c r="UQF177" s="3"/>
      <c r="UQG177" s="3"/>
      <c r="UQH177" s="3"/>
      <c r="UQI177" s="3"/>
      <c r="UQJ177" s="3"/>
      <c r="UQK177" s="3"/>
      <c r="UQL177" s="3"/>
      <c r="UQM177" s="3"/>
      <c r="UQN177" s="3"/>
      <c r="UQO177" s="3"/>
      <c r="UQP177" s="3"/>
      <c r="UQQ177" s="3"/>
      <c r="UQR177" s="3"/>
      <c r="UQS177" s="3"/>
      <c r="UQT177" s="3"/>
      <c r="UQU177" s="3"/>
      <c r="UQV177" s="3"/>
      <c r="UQW177" s="3"/>
      <c r="UQX177" s="3"/>
      <c r="UQY177" s="3"/>
      <c r="UQZ177" s="3"/>
      <c r="URA177" s="3"/>
      <c r="URB177" s="3"/>
      <c r="URC177" s="3"/>
      <c r="URD177" s="3"/>
      <c r="URE177" s="3"/>
      <c r="URF177" s="3"/>
      <c r="URG177" s="3"/>
      <c r="URH177" s="3"/>
      <c r="URI177" s="3"/>
      <c r="URJ177" s="3"/>
      <c r="URK177" s="3"/>
      <c r="URL177" s="3"/>
      <c r="URM177" s="3"/>
      <c r="URN177" s="3"/>
      <c r="URO177" s="3"/>
      <c r="URP177" s="3"/>
      <c r="URQ177" s="3"/>
      <c r="URR177" s="3"/>
      <c r="URS177" s="3"/>
      <c r="URT177" s="3"/>
      <c r="URU177" s="3"/>
      <c r="URV177" s="3"/>
      <c r="URW177" s="3"/>
      <c r="URX177" s="3"/>
      <c r="URY177" s="3"/>
      <c r="URZ177" s="3"/>
      <c r="USA177" s="3"/>
      <c r="USB177" s="3"/>
      <c r="USC177" s="3"/>
      <c r="USD177" s="3"/>
      <c r="USE177" s="3"/>
      <c r="USF177" s="3"/>
      <c r="USG177" s="3"/>
      <c r="USH177" s="3"/>
      <c r="USI177" s="3"/>
      <c r="USJ177" s="3"/>
      <c r="USK177" s="3"/>
      <c r="USL177" s="3"/>
      <c r="USM177" s="3"/>
      <c r="USN177" s="3"/>
      <c r="USO177" s="3"/>
      <c r="USP177" s="3"/>
      <c r="USQ177" s="3"/>
      <c r="USR177" s="3"/>
      <c r="USS177" s="3"/>
      <c r="UST177" s="3"/>
      <c r="USU177" s="3"/>
      <c r="USV177" s="3"/>
      <c r="USW177" s="3"/>
      <c r="USX177" s="3"/>
      <c r="USY177" s="3"/>
      <c r="USZ177" s="3"/>
      <c r="UTA177" s="3"/>
      <c r="UTB177" s="3"/>
      <c r="UTC177" s="3"/>
      <c r="UTD177" s="3"/>
      <c r="UTE177" s="3"/>
      <c r="UTF177" s="3"/>
      <c r="UTG177" s="3"/>
      <c r="UTH177" s="3"/>
      <c r="UTI177" s="3"/>
      <c r="UTJ177" s="3"/>
      <c r="UTK177" s="3"/>
      <c r="UTL177" s="3"/>
      <c r="UTM177" s="3"/>
      <c r="UTN177" s="3"/>
      <c r="UTO177" s="3"/>
      <c r="UTP177" s="3"/>
      <c r="UTQ177" s="3"/>
      <c r="UTR177" s="3"/>
      <c r="UTS177" s="3"/>
      <c r="UTT177" s="3"/>
      <c r="UTU177" s="3"/>
      <c r="UTV177" s="3"/>
      <c r="UTW177" s="3"/>
      <c r="UTX177" s="3"/>
      <c r="UTY177" s="3"/>
      <c r="UTZ177" s="3"/>
      <c r="UUA177" s="3"/>
      <c r="UUB177" s="3"/>
      <c r="UUC177" s="3"/>
      <c r="UUD177" s="3"/>
      <c r="UUE177" s="3"/>
      <c r="UUF177" s="3"/>
      <c r="UUG177" s="3"/>
      <c r="UUH177" s="3"/>
      <c r="UUI177" s="3"/>
      <c r="UUJ177" s="3"/>
      <c r="UUK177" s="3"/>
      <c r="UUL177" s="3"/>
      <c r="UUM177" s="3"/>
      <c r="UUN177" s="3"/>
      <c r="UUO177" s="3"/>
      <c r="UUP177" s="3"/>
      <c r="UUQ177" s="3"/>
      <c r="UUR177" s="3"/>
      <c r="UUS177" s="3"/>
      <c r="UUT177" s="3"/>
      <c r="UUU177" s="3"/>
      <c r="UUV177" s="3"/>
      <c r="UUW177" s="3"/>
      <c r="UUX177" s="3"/>
      <c r="UUY177" s="3"/>
      <c r="UUZ177" s="3"/>
      <c r="UVA177" s="3"/>
      <c r="UVB177" s="3"/>
      <c r="UVC177" s="3"/>
      <c r="UVD177" s="3"/>
      <c r="UVE177" s="3"/>
      <c r="UVF177" s="3"/>
      <c r="UVG177" s="3"/>
      <c r="UVH177" s="3"/>
      <c r="UVI177" s="3"/>
      <c r="UVJ177" s="3"/>
      <c r="UVK177" s="3"/>
      <c r="UVL177" s="3"/>
      <c r="UVM177" s="3"/>
      <c r="UVN177" s="3"/>
      <c r="UVO177" s="3"/>
      <c r="UVP177" s="3"/>
      <c r="UVQ177" s="3"/>
      <c r="UVR177" s="3"/>
      <c r="UVS177" s="3"/>
      <c r="UVT177" s="3"/>
      <c r="UVU177" s="3"/>
      <c r="UVV177" s="3"/>
      <c r="UVW177" s="3"/>
      <c r="UVX177" s="3"/>
      <c r="UVY177" s="3"/>
      <c r="UVZ177" s="3"/>
      <c r="UWA177" s="3"/>
      <c r="UWB177" s="3"/>
      <c r="UWC177" s="3"/>
      <c r="UWD177" s="3"/>
      <c r="UWE177" s="3"/>
      <c r="UWF177" s="3"/>
      <c r="UWG177" s="3"/>
      <c r="UWH177" s="3"/>
      <c r="UWI177" s="3"/>
      <c r="UWJ177" s="3"/>
      <c r="UWK177" s="3"/>
      <c r="UWL177" s="3"/>
      <c r="UWM177" s="3"/>
      <c r="UWN177" s="3"/>
      <c r="UWO177" s="3"/>
      <c r="UWP177" s="3"/>
      <c r="UWQ177" s="3"/>
      <c r="UWR177" s="3"/>
      <c r="UWS177" s="3"/>
      <c r="UWT177" s="3"/>
      <c r="UWU177" s="3"/>
      <c r="UWV177" s="3"/>
      <c r="UWW177" s="3"/>
      <c r="UWX177" s="3"/>
      <c r="UWY177" s="3"/>
      <c r="UWZ177" s="3"/>
      <c r="UXA177" s="3"/>
      <c r="UXB177" s="3"/>
      <c r="UXC177" s="3"/>
      <c r="UXD177" s="3"/>
      <c r="UXE177" s="3"/>
      <c r="UXF177" s="3"/>
      <c r="UXG177" s="3"/>
      <c r="UXH177" s="3"/>
      <c r="UXI177" s="3"/>
      <c r="UXJ177" s="3"/>
      <c r="UXK177" s="3"/>
      <c r="UXL177" s="3"/>
      <c r="UXM177" s="3"/>
      <c r="UXN177" s="3"/>
      <c r="UXO177" s="3"/>
      <c r="UXP177" s="3"/>
      <c r="UXQ177" s="3"/>
      <c r="UXR177" s="3"/>
      <c r="UXS177" s="3"/>
      <c r="UXT177" s="3"/>
      <c r="UXU177" s="3"/>
      <c r="UXV177" s="3"/>
      <c r="UXW177" s="3"/>
      <c r="UXX177" s="3"/>
      <c r="UXY177" s="3"/>
      <c r="UXZ177" s="3"/>
      <c r="UYA177" s="3"/>
      <c r="UYB177" s="3"/>
      <c r="UYC177" s="3"/>
      <c r="UYD177" s="3"/>
      <c r="UYE177" s="3"/>
      <c r="UYF177" s="3"/>
      <c r="UYG177" s="3"/>
      <c r="UYH177" s="3"/>
      <c r="UYI177" s="3"/>
      <c r="UYJ177" s="3"/>
      <c r="UYK177" s="3"/>
      <c r="UYL177" s="3"/>
      <c r="UYM177" s="3"/>
      <c r="UYN177" s="3"/>
      <c r="UYO177" s="3"/>
      <c r="UYP177" s="3"/>
      <c r="UYQ177" s="3"/>
      <c r="UYR177" s="3"/>
      <c r="UYS177" s="3"/>
      <c r="UYT177" s="3"/>
      <c r="UYU177" s="3"/>
      <c r="UYV177" s="3"/>
      <c r="UYW177" s="3"/>
      <c r="UYX177" s="3"/>
      <c r="UYY177" s="3"/>
      <c r="UYZ177" s="3"/>
      <c r="UZA177" s="3"/>
      <c r="UZB177" s="3"/>
      <c r="UZC177" s="3"/>
      <c r="UZD177" s="3"/>
      <c r="UZE177" s="3"/>
      <c r="UZF177" s="3"/>
      <c r="UZG177" s="3"/>
      <c r="UZH177" s="3"/>
      <c r="UZI177" s="3"/>
      <c r="UZJ177" s="3"/>
      <c r="UZK177" s="3"/>
      <c r="UZL177" s="3"/>
      <c r="UZM177" s="3"/>
      <c r="UZN177" s="3"/>
      <c r="UZO177" s="3"/>
      <c r="UZP177" s="3"/>
      <c r="UZQ177" s="3"/>
      <c r="UZR177" s="3"/>
      <c r="UZS177" s="3"/>
      <c r="UZT177" s="3"/>
      <c r="UZU177" s="3"/>
      <c r="UZV177" s="3"/>
      <c r="UZW177" s="3"/>
      <c r="UZX177" s="3"/>
      <c r="UZY177" s="3"/>
      <c r="UZZ177" s="3"/>
      <c r="VAA177" s="3"/>
      <c r="VAB177" s="3"/>
      <c r="VAC177" s="3"/>
      <c r="VAD177" s="3"/>
      <c r="VAE177" s="3"/>
      <c r="VAF177" s="3"/>
      <c r="VAG177" s="3"/>
      <c r="VAH177" s="3"/>
      <c r="VAI177" s="3"/>
      <c r="VAJ177" s="3"/>
      <c r="VAK177" s="3"/>
      <c r="VAL177" s="3"/>
      <c r="VAM177" s="3"/>
      <c r="VAN177" s="3"/>
      <c r="VAO177" s="3"/>
      <c r="VAP177" s="3"/>
      <c r="VAQ177" s="3"/>
      <c r="VAR177" s="3"/>
      <c r="VAS177" s="3"/>
      <c r="VAT177" s="3"/>
      <c r="VAU177" s="3"/>
      <c r="VAV177" s="3"/>
      <c r="VAW177" s="3"/>
      <c r="VAX177" s="3"/>
      <c r="VAY177" s="3"/>
      <c r="VAZ177" s="3"/>
      <c r="VBA177" s="3"/>
      <c r="VBB177" s="3"/>
      <c r="VBC177" s="3"/>
      <c r="VBD177" s="3"/>
      <c r="VBE177" s="3"/>
      <c r="VBF177" s="3"/>
      <c r="VBG177" s="3"/>
      <c r="VBH177" s="3"/>
      <c r="VBI177" s="3"/>
      <c r="VBJ177" s="3"/>
      <c r="VBK177" s="3"/>
      <c r="VBL177" s="3"/>
      <c r="VBM177" s="3"/>
      <c r="VBN177" s="3"/>
      <c r="VBO177" s="3"/>
      <c r="VBP177" s="3"/>
      <c r="VBQ177" s="3"/>
      <c r="VBR177" s="3"/>
      <c r="VBS177" s="3"/>
      <c r="VBT177" s="3"/>
      <c r="VBU177" s="3"/>
      <c r="VBV177" s="3"/>
      <c r="VBW177" s="3"/>
      <c r="VBX177" s="3"/>
      <c r="VBY177" s="3"/>
      <c r="VBZ177" s="3"/>
      <c r="VCA177" s="3"/>
      <c r="VCB177" s="3"/>
      <c r="VCC177" s="3"/>
      <c r="VCD177" s="3"/>
      <c r="VCE177" s="3"/>
      <c r="VCF177" s="3"/>
      <c r="VCG177" s="3"/>
      <c r="VCH177" s="3"/>
      <c r="VCI177" s="3"/>
      <c r="VCJ177" s="3"/>
      <c r="VCK177" s="3"/>
      <c r="VCL177" s="3"/>
      <c r="VCM177" s="3"/>
      <c r="VCN177" s="3"/>
      <c r="VCO177" s="3"/>
      <c r="VCP177" s="3"/>
      <c r="VCQ177" s="3"/>
      <c r="VCR177" s="3"/>
      <c r="VCS177" s="3"/>
      <c r="VCT177" s="3"/>
      <c r="VCU177" s="3"/>
      <c r="VCV177" s="3"/>
      <c r="VCW177" s="3"/>
      <c r="VCX177" s="3"/>
      <c r="VCY177" s="3"/>
      <c r="VCZ177" s="3"/>
      <c r="VDA177" s="3"/>
      <c r="VDB177" s="3"/>
      <c r="VDC177" s="3"/>
      <c r="VDD177" s="3"/>
      <c r="VDE177" s="3"/>
      <c r="VDF177" s="3"/>
      <c r="VDG177" s="3"/>
      <c r="VDH177" s="3"/>
      <c r="VDI177" s="3"/>
      <c r="VDJ177" s="3"/>
      <c r="VDK177" s="3"/>
      <c r="VDL177" s="3"/>
      <c r="VDM177" s="3"/>
      <c r="VDN177" s="3"/>
      <c r="VDO177" s="3"/>
      <c r="VDP177" s="3"/>
      <c r="VDQ177" s="3"/>
      <c r="VDR177" s="3"/>
      <c r="VDS177" s="3"/>
      <c r="VDT177" s="3"/>
      <c r="VDU177" s="3"/>
      <c r="VDV177" s="3"/>
      <c r="VDW177" s="3"/>
      <c r="VDX177" s="3"/>
      <c r="VDY177" s="3"/>
      <c r="VDZ177" s="3"/>
      <c r="VEA177" s="3"/>
      <c r="VEB177" s="3"/>
      <c r="VEC177" s="3"/>
      <c r="VED177" s="3"/>
      <c r="VEE177" s="3"/>
      <c r="VEF177" s="3"/>
      <c r="VEG177" s="3"/>
      <c r="VEH177" s="3"/>
      <c r="VEI177" s="3"/>
      <c r="VEJ177" s="3"/>
      <c r="VEK177" s="3"/>
      <c r="VEL177" s="3"/>
      <c r="VEM177" s="3"/>
      <c r="VEN177" s="3"/>
      <c r="VEO177" s="3"/>
      <c r="VEP177" s="3"/>
      <c r="VEQ177" s="3"/>
      <c r="VER177" s="3"/>
      <c r="VES177" s="3"/>
      <c r="VET177" s="3"/>
      <c r="VEU177" s="3"/>
      <c r="VEV177" s="3"/>
      <c r="VEW177" s="3"/>
      <c r="VEX177" s="3"/>
      <c r="VEY177" s="3"/>
      <c r="VEZ177" s="3"/>
      <c r="VFA177" s="3"/>
      <c r="VFB177" s="3"/>
      <c r="VFC177" s="3"/>
      <c r="VFD177" s="3"/>
      <c r="VFE177" s="3"/>
      <c r="VFF177" s="3"/>
      <c r="VFG177" s="3"/>
      <c r="VFH177" s="3"/>
      <c r="VFI177" s="3"/>
      <c r="VFJ177" s="3"/>
      <c r="VFK177" s="3"/>
      <c r="VFL177" s="3"/>
      <c r="VFM177" s="3"/>
      <c r="VFN177" s="3"/>
      <c r="VFO177" s="3"/>
      <c r="VFP177" s="3"/>
      <c r="VFQ177" s="3"/>
      <c r="VFR177" s="3"/>
      <c r="VFS177" s="3"/>
      <c r="VFT177" s="3"/>
      <c r="VFU177" s="3"/>
      <c r="VFV177" s="3"/>
      <c r="VFW177" s="3"/>
      <c r="VFX177" s="3"/>
      <c r="VFY177" s="3"/>
      <c r="VFZ177" s="3"/>
      <c r="VGA177" s="3"/>
      <c r="VGB177" s="3"/>
      <c r="VGC177" s="3"/>
      <c r="VGD177" s="3"/>
      <c r="VGE177" s="3"/>
      <c r="VGF177" s="3"/>
      <c r="VGG177" s="3"/>
      <c r="VGH177" s="3"/>
      <c r="VGI177" s="3"/>
      <c r="VGJ177" s="3"/>
      <c r="VGK177" s="3"/>
      <c r="VGL177" s="3"/>
      <c r="VGM177" s="3"/>
      <c r="VGN177" s="3"/>
      <c r="VGO177" s="3"/>
      <c r="VGP177" s="3"/>
      <c r="VGQ177" s="3"/>
      <c r="VGR177" s="3"/>
      <c r="VGS177" s="3"/>
      <c r="VGT177" s="3"/>
      <c r="VGU177" s="3"/>
      <c r="VGV177" s="3"/>
      <c r="VGW177" s="3"/>
      <c r="VGX177" s="3"/>
      <c r="VGY177" s="3"/>
      <c r="VGZ177" s="3"/>
      <c r="VHA177" s="3"/>
      <c r="VHB177" s="3"/>
      <c r="VHC177" s="3"/>
      <c r="VHD177" s="3"/>
      <c r="VHE177" s="3"/>
      <c r="VHF177" s="3"/>
      <c r="VHG177" s="3"/>
      <c r="VHH177" s="3"/>
      <c r="VHI177" s="3"/>
      <c r="VHJ177" s="3"/>
      <c r="VHK177" s="3"/>
      <c r="VHL177" s="3"/>
      <c r="VHM177" s="3"/>
      <c r="VHN177" s="3"/>
      <c r="VHO177" s="3"/>
      <c r="VHP177" s="3"/>
      <c r="VHQ177" s="3"/>
      <c r="VHR177" s="3"/>
      <c r="VHS177" s="3"/>
      <c r="VHT177" s="3"/>
      <c r="VHU177" s="3"/>
      <c r="VHV177" s="3"/>
      <c r="VHW177" s="3"/>
      <c r="VHX177" s="3"/>
      <c r="VHY177" s="3"/>
      <c r="VHZ177" s="3"/>
      <c r="VIA177" s="3"/>
      <c r="VIB177" s="3"/>
      <c r="VIC177" s="3"/>
      <c r="VID177" s="3"/>
      <c r="VIE177" s="3"/>
      <c r="VIF177" s="3"/>
      <c r="VIG177" s="3"/>
      <c r="VIH177" s="3"/>
      <c r="VII177" s="3"/>
      <c r="VIJ177" s="3"/>
      <c r="VIK177" s="3"/>
      <c r="VIL177" s="3"/>
      <c r="VIM177" s="3"/>
      <c r="VIN177" s="3"/>
      <c r="VIO177" s="3"/>
      <c r="VIP177" s="3"/>
      <c r="VIQ177" s="3"/>
      <c r="VIR177" s="3"/>
      <c r="VIS177" s="3"/>
      <c r="VIT177" s="3"/>
      <c r="VIU177" s="3"/>
      <c r="VIV177" s="3"/>
      <c r="VIW177" s="3"/>
      <c r="VIX177" s="3"/>
      <c r="VIY177" s="3"/>
      <c r="VIZ177" s="3"/>
      <c r="VJA177" s="3"/>
      <c r="VJB177" s="3"/>
      <c r="VJC177" s="3"/>
      <c r="VJD177" s="3"/>
      <c r="VJE177" s="3"/>
      <c r="VJF177" s="3"/>
      <c r="VJG177" s="3"/>
      <c r="VJH177" s="3"/>
      <c r="VJI177" s="3"/>
      <c r="VJJ177" s="3"/>
      <c r="VJK177" s="3"/>
      <c r="VJL177" s="3"/>
      <c r="VJM177" s="3"/>
      <c r="VJN177" s="3"/>
      <c r="VJO177" s="3"/>
      <c r="VJP177" s="3"/>
      <c r="VJQ177" s="3"/>
      <c r="VJR177" s="3"/>
      <c r="VJS177" s="3"/>
      <c r="VJT177" s="3"/>
      <c r="VJU177" s="3"/>
      <c r="VJV177" s="3"/>
      <c r="VJW177" s="3"/>
      <c r="VJX177" s="3"/>
      <c r="VJY177" s="3"/>
      <c r="VJZ177" s="3"/>
      <c r="VKA177" s="3"/>
      <c r="VKB177" s="3"/>
      <c r="VKC177" s="3"/>
      <c r="VKD177" s="3"/>
      <c r="VKE177" s="3"/>
      <c r="VKF177" s="3"/>
      <c r="VKG177" s="3"/>
      <c r="VKH177" s="3"/>
      <c r="VKI177" s="3"/>
      <c r="VKJ177" s="3"/>
      <c r="VKK177" s="3"/>
      <c r="VKL177" s="3"/>
      <c r="VKM177" s="3"/>
      <c r="VKN177" s="3"/>
      <c r="VKO177" s="3"/>
      <c r="VKP177" s="3"/>
      <c r="VKQ177" s="3"/>
      <c r="VKR177" s="3"/>
      <c r="VKS177" s="3"/>
      <c r="VKT177" s="3"/>
      <c r="VKU177" s="3"/>
      <c r="VKV177" s="3"/>
      <c r="VKW177" s="3"/>
      <c r="VKX177" s="3"/>
      <c r="VKY177" s="3"/>
      <c r="VKZ177" s="3"/>
      <c r="VLA177" s="3"/>
      <c r="VLB177" s="3"/>
      <c r="VLC177" s="3"/>
      <c r="VLD177" s="3"/>
      <c r="VLE177" s="3"/>
      <c r="VLF177" s="3"/>
      <c r="VLG177" s="3"/>
      <c r="VLH177" s="3"/>
      <c r="VLI177" s="3"/>
      <c r="VLJ177" s="3"/>
      <c r="VLK177" s="3"/>
      <c r="VLL177" s="3"/>
      <c r="VLM177" s="3"/>
      <c r="VLN177" s="3"/>
      <c r="VLO177" s="3"/>
      <c r="VLP177" s="3"/>
      <c r="VLQ177" s="3"/>
      <c r="VLR177" s="3"/>
      <c r="VLS177" s="3"/>
      <c r="VLT177" s="3"/>
      <c r="VLU177" s="3"/>
      <c r="VLV177" s="3"/>
      <c r="VLW177" s="3"/>
      <c r="VLX177" s="3"/>
      <c r="VLY177" s="3"/>
      <c r="VLZ177" s="3"/>
      <c r="VMA177" s="3"/>
      <c r="VMB177" s="3"/>
      <c r="VMC177" s="3"/>
      <c r="VMD177" s="3"/>
      <c r="VME177" s="3"/>
      <c r="VMF177" s="3"/>
      <c r="VMG177" s="3"/>
      <c r="VMH177" s="3"/>
      <c r="VMI177" s="3"/>
      <c r="VMJ177" s="3"/>
      <c r="VMK177" s="3"/>
      <c r="VML177" s="3"/>
      <c r="VMM177" s="3"/>
      <c r="VMN177" s="3"/>
      <c r="VMO177" s="3"/>
      <c r="VMP177" s="3"/>
      <c r="VMQ177" s="3"/>
      <c r="VMR177" s="3"/>
      <c r="VMS177" s="3"/>
      <c r="VMT177" s="3"/>
      <c r="VMU177" s="3"/>
      <c r="VMV177" s="3"/>
      <c r="VMW177" s="3"/>
      <c r="VMX177" s="3"/>
      <c r="VMY177" s="3"/>
      <c r="VMZ177" s="3"/>
      <c r="VNA177" s="3"/>
      <c r="VNB177" s="3"/>
      <c r="VNC177" s="3"/>
      <c r="VND177" s="3"/>
      <c r="VNE177" s="3"/>
      <c r="VNF177" s="3"/>
      <c r="VNG177" s="3"/>
      <c r="VNH177" s="3"/>
      <c r="VNI177" s="3"/>
      <c r="VNJ177" s="3"/>
      <c r="VNK177" s="3"/>
      <c r="VNL177" s="3"/>
      <c r="VNM177" s="3"/>
      <c r="VNN177" s="3"/>
      <c r="VNO177" s="3"/>
      <c r="VNP177" s="3"/>
      <c r="VNQ177" s="3"/>
      <c r="VNR177" s="3"/>
      <c r="VNS177" s="3"/>
      <c r="VNT177" s="3"/>
      <c r="VNU177" s="3"/>
      <c r="VNV177" s="3"/>
      <c r="VNW177" s="3"/>
      <c r="VNX177" s="3"/>
      <c r="VNY177" s="3"/>
      <c r="VNZ177" s="3"/>
      <c r="VOA177" s="3"/>
      <c r="VOB177" s="3"/>
      <c r="VOC177" s="3"/>
      <c r="VOD177" s="3"/>
      <c r="VOE177" s="3"/>
      <c r="VOF177" s="3"/>
      <c r="VOG177" s="3"/>
      <c r="VOH177" s="3"/>
      <c r="VOI177" s="3"/>
      <c r="VOJ177" s="3"/>
      <c r="VOK177" s="3"/>
      <c r="VOL177" s="3"/>
      <c r="VOM177" s="3"/>
      <c r="VON177" s="3"/>
      <c r="VOO177" s="3"/>
      <c r="VOP177" s="3"/>
      <c r="VOQ177" s="3"/>
      <c r="VOR177" s="3"/>
      <c r="VOS177" s="3"/>
      <c r="VOT177" s="3"/>
      <c r="VOU177" s="3"/>
      <c r="VOV177" s="3"/>
      <c r="VOW177" s="3"/>
      <c r="VOX177" s="3"/>
      <c r="VOY177" s="3"/>
      <c r="VOZ177" s="3"/>
      <c r="VPA177" s="3"/>
      <c r="VPB177" s="3"/>
      <c r="VPC177" s="3"/>
      <c r="VPD177" s="3"/>
      <c r="VPE177" s="3"/>
      <c r="VPF177" s="3"/>
      <c r="VPG177" s="3"/>
      <c r="VPH177" s="3"/>
      <c r="VPI177" s="3"/>
      <c r="VPJ177" s="3"/>
      <c r="VPK177" s="3"/>
      <c r="VPL177" s="3"/>
      <c r="VPM177" s="3"/>
      <c r="VPN177" s="3"/>
      <c r="VPO177" s="3"/>
      <c r="VPP177" s="3"/>
      <c r="VPQ177" s="3"/>
      <c r="VPR177" s="3"/>
      <c r="VPS177" s="3"/>
      <c r="VPT177" s="3"/>
      <c r="VPU177" s="3"/>
      <c r="VPV177" s="3"/>
      <c r="VPW177" s="3"/>
      <c r="VPX177" s="3"/>
      <c r="VPY177" s="3"/>
      <c r="VPZ177" s="3"/>
      <c r="VQA177" s="3"/>
      <c r="VQB177" s="3"/>
      <c r="VQC177" s="3"/>
      <c r="VQD177" s="3"/>
      <c r="VQE177" s="3"/>
      <c r="VQF177" s="3"/>
      <c r="VQG177" s="3"/>
      <c r="VQH177" s="3"/>
      <c r="VQI177" s="3"/>
      <c r="VQJ177" s="3"/>
      <c r="VQK177" s="3"/>
      <c r="VQL177" s="3"/>
      <c r="VQM177" s="3"/>
      <c r="VQN177" s="3"/>
      <c r="VQO177" s="3"/>
      <c r="VQP177" s="3"/>
      <c r="VQQ177" s="3"/>
      <c r="VQR177" s="3"/>
      <c r="VQS177" s="3"/>
      <c r="VQT177" s="3"/>
      <c r="VQU177" s="3"/>
      <c r="VQV177" s="3"/>
      <c r="VQW177" s="3"/>
      <c r="VQX177" s="3"/>
      <c r="VQY177" s="3"/>
      <c r="VQZ177" s="3"/>
      <c r="VRA177" s="3"/>
      <c r="VRB177" s="3"/>
      <c r="VRC177" s="3"/>
      <c r="VRD177" s="3"/>
      <c r="VRE177" s="3"/>
      <c r="VRF177" s="3"/>
      <c r="VRG177" s="3"/>
      <c r="VRH177" s="3"/>
      <c r="VRI177" s="3"/>
      <c r="VRJ177" s="3"/>
      <c r="VRK177" s="3"/>
      <c r="VRL177" s="3"/>
      <c r="VRM177" s="3"/>
      <c r="VRN177" s="3"/>
      <c r="VRO177" s="3"/>
      <c r="VRP177" s="3"/>
      <c r="VRQ177" s="3"/>
      <c r="VRR177" s="3"/>
      <c r="VRS177" s="3"/>
      <c r="VRT177" s="3"/>
      <c r="VRU177" s="3"/>
      <c r="VRV177" s="3"/>
      <c r="VRW177" s="3"/>
      <c r="VRX177" s="3"/>
      <c r="VRY177" s="3"/>
      <c r="VRZ177" s="3"/>
      <c r="VSA177" s="3"/>
      <c r="VSB177" s="3"/>
      <c r="VSC177" s="3"/>
      <c r="VSD177" s="3"/>
      <c r="VSE177" s="3"/>
      <c r="VSF177" s="3"/>
      <c r="VSG177" s="3"/>
      <c r="VSH177" s="3"/>
      <c r="VSI177" s="3"/>
      <c r="VSJ177" s="3"/>
      <c r="VSK177" s="3"/>
      <c r="VSL177" s="3"/>
      <c r="VSM177" s="3"/>
      <c r="VSN177" s="3"/>
      <c r="VSO177" s="3"/>
      <c r="VSP177" s="3"/>
      <c r="VSQ177" s="3"/>
      <c r="VSR177" s="3"/>
      <c r="VSS177" s="3"/>
      <c r="VST177" s="3"/>
      <c r="VSU177" s="3"/>
      <c r="VSV177" s="3"/>
      <c r="VSW177" s="3"/>
      <c r="VSX177" s="3"/>
      <c r="VSY177" s="3"/>
      <c r="VSZ177" s="3"/>
      <c r="VTA177" s="3"/>
      <c r="VTB177" s="3"/>
      <c r="VTC177" s="3"/>
      <c r="VTD177" s="3"/>
      <c r="VTE177" s="3"/>
      <c r="VTF177" s="3"/>
      <c r="VTG177" s="3"/>
      <c r="VTH177" s="3"/>
      <c r="VTI177" s="3"/>
      <c r="VTJ177" s="3"/>
      <c r="VTK177" s="3"/>
      <c r="VTL177" s="3"/>
      <c r="VTM177" s="3"/>
      <c r="VTN177" s="3"/>
      <c r="VTO177" s="3"/>
      <c r="VTP177" s="3"/>
      <c r="VTQ177" s="3"/>
      <c r="VTR177" s="3"/>
      <c r="VTS177" s="3"/>
      <c r="VTT177" s="3"/>
      <c r="VTU177" s="3"/>
      <c r="VTV177" s="3"/>
      <c r="VTW177" s="3"/>
      <c r="VTX177" s="3"/>
      <c r="VTY177" s="3"/>
      <c r="VTZ177" s="3"/>
      <c r="VUA177" s="3"/>
      <c r="VUB177" s="3"/>
      <c r="VUC177" s="3"/>
      <c r="VUD177" s="3"/>
      <c r="VUE177" s="3"/>
      <c r="VUF177" s="3"/>
      <c r="VUG177" s="3"/>
      <c r="VUH177" s="3"/>
      <c r="VUI177" s="3"/>
      <c r="VUJ177" s="3"/>
      <c r="VUK177" s="3"/>
      <c r="VUL177" s="3"/>
      <c r="VUM177" s="3"/>
      <c r="VUN177" s="3"/>
      <c r="VUO177" s="3"/>
      <c r="VUP177" s="3"/>
      <c r="VUQ177" s="3"/>
      <c r="VUR177" s="3"/>
      <c r="VUS177" s="3"/>
      <c r="VUT177" s="3"/>
      <c r="VUU177" s="3"/>
      <c r="VUV177" s="3"/>
      <c r="VUW177" s="3"/>
      <c r="VUX177" s="3"/>
      <c r="VUY177" s="3"/>
      <c r="VUZ177" s="3"/>
      <c r="VVA177" s="3"/>
      <c r="VVB177" s="3"/>
      <c r="VVC177" s="3"/>
      <c r="VVD177" s="3"/>
      <c r="VVE177" s="3"/>
      <c r="VVF177" s="3"/>
      <c r="VVG177" s="3"/>
      <c r="VVH177" s="3"/>
      <c r="VVI177" s="3"/>
      <c r="VVJ177" s="3"/>
      <c r="VVK177" s="3"/>
      <c r="VVL177" s="3"/>
      <c r="VVM177" s="3"/>
      <c r="VVN177" s="3"/>
      <c r="VVO177" s="3"/>
      <c r="VVP177" s="3"/>
      <c r="VVQ177" s="3"/>
      <c r="VVR177" s="3"/>
      <c r="VVS177" s="3"/>
      <c r="VVT177" s="3"/>
      <c r="VVU177" s="3"/>
      <c r="VVV177" s="3"/>
      <c r="VVW177" s="3"/>
      <c r="VVX177" s="3"/>
      <c r="VVY177" s="3"/>
      <c r="VVZ177" s="3"/>
      <c r="VWA177" s="3"/>
      <c r="VWB177" s="3"/>
      <c r="VWC177" s="3"/>
      <c r="VWD177" s="3"/>
      <c r="VWE177" s="3"/>
      <c r="VWF177" s="3"/>
      <c r="VWG177" s="3"/>
      <c r="VWH177" s="3"/>
      <c r="VWI177" s="3"/>
      <c r="VWJ177" s="3"/>
      <c r="VWK177" s="3"/>
      <c r="VWL177" s="3"/>
      <c r="VWM177" s="3"/>
      <c r="VWN177" s="3"/>
      <c r="VWO177" s="3"/>
      <c r="VWP177" s="3"/>
      <c r="VWQ177" s="3"/>
      <c r="VWR177" s="3"/>
      <c r="VWS177" s="3"/>
      <c r="VWT177" s="3"/>
      <c r="VWU177" s="3"/>
      <c r="VWV177" s="3"/>
      <c r="VWW177" s="3"/>
      <c r="VWX177" s="3"/>
      <c r="VWY177" s="3"/>
      <c r="VWZ177" s="3"/>
      <c r="VXA177" s="3"/>
      <c r="VXB177" s="3"/>
      <c r="VXC177" s="3"/>
      <c r="VXD177" s="3"/>
      <c r="VXE177" s="3"/>
      <c r="VXF177" s="3"/>
      <c r="VXG177" s="3"/>
      <c r="VXH177" s="3"/>
      <c r="VXI177" s="3"/>
      <c r="VXJ177" s="3"/>
      <c r="VXK177" s="3"/>
      <c r="VXL177" s="3"/>
      <c r="VXM177" s="3"/>
      <c r="VXN177" s="3"/>
      <c r="VXO177" s="3"/>
      <c r="VXP177" s="3"/>
      <c r="VXQ177" s="3"/>
      <c r="VXR177" s="3"/>
      <c r="VXS177" s="3"/>
      <c r="VXT177" s="3"/>
      <c r="VXU177" s="3"/>
      <c r="VXV177" s="3"/>
      <c r="VXW177" s="3"/>
      <c r="VXX177" s="3"/>
      <c r="VXY177" s="3"/>
      <c r="VXZ177" s="3"/>
      <c r="VYA177" s="3"/>
      <c r="VYB177" s="3"/>
      <c r="VYC177" s="3"/>
      <c r="VYD177" s="3"/>
      <c r="VYE177" s="3"/>
      <c r="VYF177" s="3"/>
      <c r="VYG177" s="3"/>
      <c r="VYH177" s="3"/>
      <c r="VYI177" s="3"/>
      <c r="VYJ177" s="3"/>
      <c r="VYK177" s="3"/>
      <c r="VYL177" s="3"/>
      <c r="VYM177" s="3"/>
      <c r="VYN177" s="3"/>
      <c r="VYO177" s="3"/>
      <c r="VYP177" s="3"/>
      <c r="VYQ177" s="3"/>
      <c r="VYR177" s="3"/>
      <c r="VYS177" s="3"/>
      <c r="VYT177" s="3"/>
      <c r="VYU177" s="3"/>
      <c r="VYV177" s="3"/>
      <c r="VYW177" s="3"/>
      <c r="VYX177" s="3"/>
      <c r="VYY177" s="3"/>
      <c r="VYZ177" s="3"/>
      <c r="VZA177" s="3"/>
      <c r="VZB177" s="3"/>
      <c r="VZC177" s="3"/>
      <c r="VZD177" s="3"/>
      <c r="VZE177" s="3"/>
      <c r="VZF177" s="3"/>
      <c r="VZG177" s="3"/>
      <c r="VZH177" s="3"/>
      <c r="VZI177" s="3"/>
      <c r="VZJ177" s="3"/>
      <c r="VZK177" s="3"/>
      <c r="VZL177" s="3"/>
      <c r="VZM177" s="3"/>
      <c r="VZN177" s="3"/>
      <c r="VZO177" s="3"/>
      <c r="VZP177" s="3"/>
      <c r="VZQ177" s="3"/>
      <c r="VZR177" s="3"/>
      <c r="VZS177" s="3"/>
      <c r="VZT177" s="3"/>
      <c r="VZU177" s="3"/>
      <c r="VZV177" s="3"/>
      <c r="VZW177" s="3"/>
      <c r="VZX177" s="3"/>
      <c r="VZY177" s="3"/>
      <c r="VZZ177" s="3"/>
      <c r="WAA177" s="3"/>
      <c r="WAB177" s="3"/>
      <c r="WAC177" s="3"/>
      <c r="WAD177" s="3"/>
      <c r="WAE177" s="3"/>
      <c r="WAF177" s="3"/>
      <c r="WAG177" s="3"/>
      <c r="WAH177" s="3"/>
      <c r="WAI177" s="3"/>
      <c r="WAJ177" s="3"/>
      <c r="WAK177" s="3"/>
      <c r="WAL177" s="3"/>
      <c r="WAM177" s="3"/>
      <c r="WAN177" s="3"/>
      <c r="WAO177" s="3"/>
      <c r="WAP177" s="3"/>
      <c r="WAQ177" s="3"/>
      <c r="WAR177" s="3"/>
      <c r="WAS177" s="3"/>
      <c r="WAT177" s="3"/>
      <c r="WAU177" s="3"/>
      <c r="WAV177" s="3"/>
      <c r="WAW177" s="3"/>
      <c r="WAX177" s="3"/>
      <c r="WAY177" s="3"/>
      <c r="WAZ177" s="3"/>
      <c r="WBA177" s="3"/>
      <c r="WBB177" s="3"/>
      <c r="WBC177" s="3"/>
      <c r="WBD177" s="3"/>
      <c r="WBE177" s="3"/>
      <c r="WBF177" s="3"/>
      <c r="WBG177" s="3"/>
      <c r="WBH177" s="3"/>
      <c r="WBI177" s="3"/>
      <c r="WBJ177" s="3"/>
      <c r="WBK177" s="3"/>
      <c r="WBL177" s="3"/>
      <c r="WBM177" s="3"/>
      <c r="WBN177" s="3"/>
      <c r="WBO177" s="3"/>
      <c r="WBP177" s="3"/>
      <c r="WBQ177" s="3"/>
      <c r="WBR177" s="3"/>
      <c r="WBS177" s="3"/>
      <c r="WBT177" s="3"/>
      <c r="WBU177" s="3"/>
      <c r="WBV177" s="3"/>
      <c r="WBW177" s="3"/>
      <c r="WBX177" s="3"/>
      <c r="WBY177" s="3"/>
      <c r="WBZ177" s="3"/>
      <c r="WCA177" s="3"/>
      <c r="WCB177" s="3"/>
      <c r="WCC177" s="3"/>
      <c r="WCD177" s="3"/>
      <c r="WCE177" s="3"/>
      <c r="WCF177" s="3"/>
      <c r="WCG177" s="3"/>
      <c r="WCH177" s="3"/>
      <c r="WCI177" s="3"/>
      <c r="WCJ177" s="3"/>
      <c r="WCK177" s="3"/>
      <c r="WCL177" s="3"/>
      <c r="WCM177" s="3"/>
      <c r="WCN177" s="3"/>
      <c r="WCO177" s="3"/>
      <c r="WCP177" s="3"/>
      <c r="WCQ177" s="3"/>
      <c r="WCR177" s="3"/>
      <c r="WCS177" s="3"/>
      <c r="WCT177" s="3"/>
      <c r="WCU177" s="3"/>
      <c r="WCV177" s="3"/>
      <c r="WCW177" s="3"/>
      <c r="WCX177" s="3"/>
      <c r="WCY177" s="3"/>
      <c r="WCZ177" s="3"/>
      <c r="WDA177" s="3"/>
      <c r="WDB177" s="3"/>
      <c r="WDC177" s="3"/>
      <c r="WDD177" s="3"/>
      <c r="WDE177" s="3"/>
      <c r="WDF177" s="3"/>
      <c r="WDG177" s="3"/>
      <c r="WDH177" s="3"/>
      <c r="WDI177" s="3"/>
      <c r="WDJ177" s="3"/>
      <c r="WDK177" s="3"/>
      <c r="WDL177" s="3"/>
      <c r="WDM177" s="3"/>
      <c r="WDN177" s="3"/>
      <c r="WDO177" s="3"/>
      <c r="WDP177" s="3"/>
      <c r="WDQ177" s="3"/>
      <c r="WDR177" s="3"/>
      <c r="WDS177" s="3"/>
      <c r="WDT177" s="3"/>
      <c r="WDU177" s="3"/>
      <c r="WDV177" s="3"/>
      <c r="WDW177" s="3"/>
      <c r="WDX177" s="3"/>
      <c r="WDY177" s="3"/>
      <c r="WDZ177" s="3"/>
      <c r="WEA177" s="3"/>
      <c r="WEB177" s="3"/>
      <c r="WEC177" s="3"/>
      <c r="WED177" s="3"/>
      <c r="WEE177" s="3"/>
      <c r="WEF177" s="3"/>
      <c r="WEG177" s="3"/>
      <c r="WEH177" s="3"/>
      <c r="WEI177" s="3"/>
      <c r="WEJ177" s="3"/>
      <c r="WEK177" s="3"/>
      <c r="WEL177" s="3"/>
      <c r="WEM177" s="3"/>
      <c r="WEN177" s="3"/>
      <c r="WEO177" s="3"/>
      <c r="WEP177" s="3"/>
      <c r="WEQ177" s="3"/>
      <c r="WER177" s="3"/>
      <c r="WES177" s="3"/>
      <c r="WET177" s="3"/>
      <c r="WEU177" s="3"/>
      <c r="WEV177" s="3"/>
      <c r="WEW177" s="3"/>
      <c r="WEX177" s="3"/>
      <c r="WEY177" s="3"/>
      <c r="WEZ177" s="3"/>
      <c r="WFA177" s="3"/>
      <c r="WFB177" s="3"/>
      <c r="WFC177" s="3"/>
      <c r="WFD177" s="3"/>
      <c r="WFE177" s="3"/>
      <c r="WFF177" s="3"/>
      <c r="WFG177" s="3"/>
      <c r="WFH177" s="3"/>
      <c r="WFI177" s="3"/>
      <c r="WFJ177" s="3"/>
      <c r="WFK177" s="3"/>
      <c r="WFL177" s="3"/>
      <c r="WFM177" s="3"/>
      <c r="WFN177" s="3"/>
      <c r="WFO177" s="3"/>
      <c r="WFP177" s="3"/>
      <c r="WFQ177" s="3"/>
      <c r="WFR177" s="3"/>
      <c r="WFS177" s="3"/>
      <c r="WFT177" s="3"/>
      <c r="WFU177" s="3"/>
      <c r="WFV177" s="3"/>
      <c r="WFW177" s="3"/>
      <c r="WFX177" s="3"/>
      <c r="WFY177" s="3"/>
      <c r="WFZ177" s="3"/>
      <c r="WGA177" s="3"/>
      <c r="WGB177" s="3"/>
      <c r="WGC177" s="3"/>
      <c r="WGD177" s="3"/>
      <c r="WGE177" s="3"/>
      <c r="WGF177" s="3"/>
      <c r="WGG177" s="3"/>
      <c r="WGH177" s="3"/>
      <c r="WGI177" s="3"/>
      <c r="WGJ177" s="3"/>
      <c r="WGK177" s="3"/>
      <c r="WGL177" s="3"/>
      <c r="WGM177" s="3"/>
      <c r="WGN177" s="3"/>
      <c r="WGO177" s="3"/>
      <c r="WGP177" s="3"/>
      <c r="WGQ177" s="3"/>
      <c r="WGR177" s="3"/>
      <c r="WGS177" s="3"/>
      <c r="WGT177" s="3"/>
      <c r="WGU177" s="3"/>
      <c r="WGV177" s="3"/>
      <c r="WGW177" s="3"/>
      <c r="WGX177" s="3"/>
      <c r="WGY177" s="3"/>
      <c r="WGZ177" s="3"/>
      <c r="WHA177" s="3"/>
      <c r="WHB177" s="3"/>
      <c r="WHC177" s="3"/>
      <c r="WHD177" s="3"/>
      <c r="WHE177" s="3"/>
      <c r="WHF177" s="3"/>
      <c r="WHG177" s="3"/>
      <c r="WHH177" s="3"/>
      <c r="WHI177" s="3"/>
      <c r="WHJ177" s="3"/>
      <c r="WHK177" s="3"/>
      <c r="WHL177" s="3"/>
      <c r="WHM177" s="3"/>
      <c r="WHN177" s="3"/>
      <c r="WHO177" s="3"/>
      <c r="WHP177" s="3"/>
      <c r="WHQ177" s="3"/>
      <c r="WHR177" s="3"/>
      <c r="WHS177" s="3"/>
      <c r="WHT177" s="3"/>
      <c r="WHU177" s="3"/>
      <c r="WHV177" s="3"/>
      <c r="WHW177" s="3"/>
      <c r="WHX177" s="3"/>
      <c r="WHY177" s="3"/>
      <c r="WHZ177" s="3"/>
      <c r="WIA177" s="3"/>
      <c r="WIB177" s="3"/>
      <c r="WIC177" s="3"/>
      <c r="WID177" s="3"/>
      <c r="WIE177" s="3"/>
      <c r="WIF177" s="3"/>
      <c r="WIG177" s="3"/>
      <c r="WIH177" s="3"/>
      <c r="WII177" s="3"/>
      <c r="WIJ177" s="3"/>
      <c r="WIK177" s="3"/>
      <c r="WIL177" s="3"/>
      <c r="WIM177" s="3"/>
      <c r="WIN177" s="3"/>
      <c r="WIO177" s="3"/>
      <c r="WIP177" s="3"/>
      <c r="WIQ177" s="3"/>
      <c r="WIR177" s="3"/>
      <c r="WIS177" s="3"/>
      <c r="WIT177" s="3"/>
      <c r="WIU177" s="3"/>
      <c r="WIV177" s="3"/>
      <c r="WIW177" s="3"/>
      <c r="WIX177" s="3"/>
      <c r="WIY177" s="3"/>
      <c r="WIZ177" s="3"/>
      <c r="WJA177" s="3"/>
      <c r="WJB177" s="3"/>
      <c r="WJC177" s="3"/>
      <c r="WJD177" s="3"/>
      <c r="WJE177" s="3"/>
      <c r="WJF177" s="3"/>
      <c r="WJG177" s="3"/>
      <c r="WJH177" s="3"/>
      <c r="WJI177" s="3"/>
      <c r="WJJ177" s="3"/>
      <c r="WJK177" s="3"/>
      <c r="WJL177" s="3"/>
      <c r="WJM177" s="3"/>
      <c r="WJN177" s="3"/>
      <c r="WJO177" s="3"/>
      <c r="WJP177" s="3"/>
      <c r="WJQ177" s="3"/>
      <c r="WJR177" s="3"/>
      <c r="WJS177" s="3"/>
      <c r="WJT177" s="3"/>
      <c r="WJU177" s="3"/>
      <c r="WJV177" s="3"/>
      <c r="WJW177" s="3"/>
      <c r="WJX177" s="3"/>
      <c r="WJY177" s="3"/>
      <c r="WJZ177" s="3"/>
      <c r="WKA177" s="3"/>
      <c r="WKB177" s="3"/>
      <c r="WKC177" s="3"/>
      <c r="WKD177" s="3"/>
      <c r="WKE177" s="3"/>
      <c r="WKF177" s="3"/>
      <c r="WKG177" s="3"/>
      <c r="WKH177" s="3"/>
      <c r="WKI177" s="3"/>
      <c r="WKJ177" s="3"/>
      <c r="WKK177" s="3"/>
      <c r="WKL177" s="3"/>
      <c r="WKM177" s="3"/>
      <c r="WKN177" s="3"/>
      <c r="WKO177" s="3"/>
      <c r="WKP177" s="3"/>
      <c r="WKQ177" s="3"/>
      <c r="WKR177" s="3"/>
      <c r="WKS177" s="3"/>
      <c r="WKT177" s="3"/>
      <c r="WKU177" s="3"/>
      <c r="WKV177" s="3"/>
      <c r="WKW177" s="3"/>
      <c r="WKX177" s="3"/>
      <c r="WKY177" s="3"/>
      <c r="WKZ177" s="3"/>
      <c r="WLA177" s="3"/>
      <c r="WLB177" s="3"/>
      <c r="WLC177" s="3"/>
      <c r="WLD177" s="3"/>
      <c r="WLE177" s="3"/>
      <c r="WLF177" s="3"/>
      <c r="WLG177" s="3"/>
      <c r="WLH177" s="3"/>
      <c r="WLI177" s="3"/>
      <c r="WLJ177" s="3"/>
      <c r="WLK177" s="3"/>
      <c r="WLL177" s="3"/>
      <c r="WLM177" s="3"/>
      <c r="WLN177" s="3"/>
      <c r="WLO177" s="3"/>
      <c r="WLP177" s="3"/>
      <c r="WLQ177" s="3"/>
      <c r="WLR177" s="3"/>
      <c r="WLS177" s="3"/>
      <c r="WLT177" s="3"/>
      <c r="WLU177" s="3"/>
      <c r="WLV177" s="3"/>
      <c r="WLW177" s="3"/>
      <c r="WLX177" s="3"/>
      <c r="WLY177" s="3"/>
      <c r="WLZ177" s="3"/>
      <c r="WMA177" s="3"/>
      <c r="WMB177" s="3"/>
      <c r="WMC177" s="3"/>
      <c r="WMD177" s="3"/>
      <c r="WME177" s="3"/>
      <c r="WMF177" s="3"/>
      <c r="WMG177" s="3"/>
      <c r="WMH177" s="3"/>
      <c r="WMI177" s="3"/>
      <c r="WMJ177" s="3"/>
      <c r="WMK177" s="3"/>
      <c r="WML177" s="3"/>
      <c r="WMM177" s="3"/>
      <c r="WMN177" s="3"/>
      <c r="WMO177" s="3"/>
      <c r="WMP177" s="3"/>
      <c r="WMQ177" s="3"/>
      <c r="WMR177" s="3"/>
      <c r="WMS177" s="3"/>
      <c r="WMT177" s="3"/>
      <c r="WMU177" s="3"/>
      <c r="WMV177" s="3"/>
      <c r="WMW177" s="3"/>
      <c r="WMX177" s="3"/>
      <c r="WMY177" s="3"/>
      <c r="WMZ177" s="3"/>
      <c r="WNA177" s="3"/>
      <c r="WNB177" s="3"/>
      <c r="WNC177" s="3"/>
      <c r="WND177" s="3"/>
      <c r="WNE177" s="3"/>
      <c r="WNF177" s="3"/>
      <c r="WNG177" s="3"/>
      <c r="WNH177" s="3"/>
      <c r="WNI177" s="3"/>
      <c r="WNJ177" s="3"/>
      <c r="WNK177" s="3"/>
      <c r="WNL177" s="3"/>
      <c r="WNM177" s="3"/>
      <c r="WNN177" s="3"/>
      <c r="WNO177" s="3"/>
      <c r="WNP177" s="3"/>
      <c r="WNQ177" s="3"/>
      <c r="WNR177" s="3"/>
      <c r="WNS177" s="3"/>
      <c r="WNT177" s="3"/>
      <c r="WNU177" s="3"/>
      <c r="WNV177" s="3"/>
      <c r="WNW177" s="3"/>
      <c r="WNX177" s="3"/>
      <c r="WNY177" s="3"/>
      <c r="WNZ177" s="3"/>
      <c r="WOA177" s="3"/>
      <c r="WOB177" s="3"/>
      <c r="WOC177" s="3"/>
      <c r="WOD177" s="3"/>
      <c r="WOE177" s="3"/>
      <c r="WOF177" s="3"/>
      <c r="WOG177" s="3"/>
      <c r="WOH177" s="3"/>
      <c r="WOI177" s="3"/>
      <c r="WOJ177" s="3"/>
      <c r="WOK177" s="3"/>
      <c r="WOL177" s="3"/>
      <c r="WOM177" s="3"/>
      <c r="WON177" s="3"/>
      <c r="WOO177" s="3"/>
      <c r="WOP177" s="3"/>
      <c r="WOQ177" s="3"/>
      <c r="WOR177" s="3"/>
      <c r="WOS177" s="3"/>
      <c r="WOT177" s="3"/>
      <c r="WOU177" s="3"/>
      <c r="WOV177" s="3"/>
      <c r="WOW177" s="3"/>
      <c r="WOX177" s="3"/>
      <c r="WOY177" s="3"/>
      <c r="WOZ177" s="3"/>
      <c r="WPA177" s="3"/>
      <c r="WPB177" s="3"/>
      <c r="WPC177" s="3"/>
      <c r="WPD177" s="3"/>
      <c r="WPE177" s="3"/>
      <c r="WPF177" s="3"/>
      <c r="WPG177" s="3"/>
      <c r="WPH177" s="3"/>
      <c r="WPI177" s="3"/>
      <c r="WPJ177" s="3"/>
      <c r="WPK177" s="3"/>
      <c r="WPL177" s="3"/>
      <c r="WPM177" s="3"/>
      <c r="WPN177" s="3"/>
      <c r="WPO177" s="3"/>
      <c r="WPP177" s="3"/>
      <c r="WPQ177" s="3"/>
      <c r="WPR177" s="3"/>
      <c r="WPS177" s="3"/>
      <c r="WPT177" s="3"/>
      <c r="WPU177" s="3"/>
      <c r="WPV177" s="3"/>
      <c r="WPW177" s="3"/>
      <c r="WPX177" s="3"/>
      <c r="WPY177" s="3"/>
      <c r="WPZ177" s="3"/>
      <c r="WQA177" s="3"/>
      <c r="WQB177" s="3"/>
      <c r="WQC177" s="3"/>
      <c r="WQD177" s="3"/>
      <c r="WQE177" s="3"/>
      <c r="WQF177" s="3"/>
      <c r="WQG177" s="3"/>
      <c r="WQH177" s="3"/>
      <c r="WQI177" s="3"/>
      <c r="WQJ177" s="3"/>
      <c r="WQK177" s="3"/>
      <c r="WQL177" s="3"/>
      <c r="WQM177" s="3"/>
      <c r="WQN177" s="3"/>
      <c r="WQO177" s="3"/>
      <c r="WQP177" s="3"/>
      <c r="WQQ177" s="3"/>
      <c r="WQR177" s="3"/>
      <c r="WQS177" s="3"/>
      <c r="WQT177" s="3"/>
      <c r="WQU177" s="3"/>
      <c r="WQV177" s="3"/>
      <c r="WQW177" s="3"/>
      <c r="WQX177" s="3"/>
      <c r="WQY177" s="3"/>
      <c r="WQZ177" s="3"/>
      <c r="WRA177" s="3"/>
      <c r="WRB177" s="3"/>
      <c r="WRC177" s="3"/>
      <c r="WRD177" s="3"/>
      <c r="WRE177" s="3"/>
      <c r="WRF177" s="3"/>
      <c r="WRG177" s="3"/>
      <c r="WRH177" s="3"/>
      <c r="WRI177" s="3"/>
      <c r="WRJ177" s="3"/>
      <c r="WRK177" s="3"/>
      <c r="WRL177" s="3"/>
      <c r="WRM177" s="3"/>
      <c r="WRN177" s="3"/>
      <c r="WRO177" s="3"/>
      <c r="WRP177" s="3"/>
      <c r="WRQ177" s="3"/>
      <c r="WRR177" s="3"/>
      <c r="WRS177" s="3"/>
      <c r="WRT177" s="3"/>
      <c r="WRU177" s="3"/>
      <c r="WRV177" s="3"/>
      <c r="WRW177" s="3"/>
      <c r="WRX177" s="3"/>
      <c r="WRY177" s="3"/>
      <c r="WRZ177" s="3"/>
      <c r="WSA177" s="3"/>
      <c r="WSB177" s="3"/>
      <c r="WSC177" s="3"/>
      <c r="WSD177" s="3"/>
      <c r="WSE177" s="3"/>
      <c r="WSF177" s="3"/>
      <c r="WSG177" s="3"/>
      <c r="WSH177" s="3"/>
      <c r="WSI177" s="3"/>
      <c r="WSJ177" s="3"/>
      <c r="WSK177" s="3"/>
      <c r="WSL177" s="3"/>
      <c r="WSM177" s="3"/>
      <c r="WSN177" s="3"/>
      <c r="WSO177" s="3"/>
      <c r="WSP177" s="3"/>
      <c r="WSQ177" s="3"/>
      <c r="WSR177" s="3"/>
      <c r="WSS177" s="3"/>
      <c r="WST177" s="3"/>
      <c r="WSU177" s="3"/>
      <c r="WSV177" s="3"/>
      <c r="WSW177" s="3"/>
      <c r="WSX177" s="3"/>
      <c r="WSY177" s="3"/>
      <c r="WSZ177" s="3"/>
      <c r="WTA177" s="3"/>
      <c r="WTB177" s="3"/>
      <c r="WTC177" s="3"/>
      <c r="WTD177" s="3"/>
      <c r="WTE177" s="3"/>
      <c r="WTF177" s="3"/>
      <c r="WTG177" s="3"/>
      <c r="WTH177" s="3"/>
      <c r="WTI177" s="3"/>
      <c r="WTJ177" s="3"/>
      <c r="WTK177" s="3"/>
      <c r="WTL177" s="3"/>
      <c r="WTM177" s="3"/>
      <c r="WTN177" s="3"/>
      <c r="WTO177" s="3"/>
      <c r="WTP177" s="3"/>
      <c r="WTQ177" s="3"/>
      <c r="WTR177" s="3"/>
      <c r="WTS177" s="3"/>
      <c r="WTT177" s="3"/>
      <c r="WTU177" s="3"/>
      <c r="WTV177" s="3"/>
      <c r="WTW177" s="3"/>
      <c r="WTX177" s="3"/>
      <c r="WTY177" s="3"/>
      <c r="WTZ177" s="3"/>
      <c r="WUA177" s="3"/>
      <c r="WUB177" s="3"/>
      <c r="WUC177" s="3"/>
      <c r="WUD177" s="3"/>
      <c r="WUE177" s="3"/>
      <c r="WUF177" s="3"/>
      <c r="WUG177" s="3"/>
      <c r="WUH177" s="3"/>
      <c r="WUI177" s="3"/>
      <c r="WUJ177" s="3"/>
      <c r="WUK177" s="3"/>
      <c r="WUL177" s="3"/>
      <c r="WUM177" s="3"/>
      <c r="WUN177" s="3"/>
      <c r="WUO177" s="3"/>
      <c r="WUP177" s="3"/>
      <c r="WUQ177" s="3"/>
      <c r="WUR177" s="3"/>
      <c r="WUS177" s="3"/>
      <c r="WUT177" s="3"/>
      <c r="WUU177" s="3"/>
      <c r="WUV177" s="3"/>
      <c r="WUW177" s="3"/>
      <c r="WUX177" s="3"/>
      <c r="WUY177" s="3"/>
      <c r="WUZ177" s="3"/>
      <c r="WVA177" s="3"/>
      <c r="WVB177" s="3"/>
      <c r="WVC177" s="3"/>
      <c r="WVD177" s="3"/>
      <c r="WVE177" s="3"/>
      <c r="WVF177" s="3"/>
      <c r="WVG177" s="3"/>
      <c r="WVH177" s="3"/>
      <c r="WVI177" s="3"/>
      <c r="WVJ177" s="3"/>
      <c r="WVK177" s="3"/>
      <c r="WVL177" s="3"/>
      <c r="WVM177" s="3"/>
      <c r="WVN177" s="3"/>
      <c r="WVO177" s="3"/>
      <c r="WVP177" s="3"/>
      <c r="WVQ177" s="3"/>
      <c r="WVR177" s="3"/>
      <c r="WVS177" s="3"/>
      <c r="WVT177" s="3"/>
      <c r="WVU177" s="3"/>
      <c r="WVV177" s="3"/>
      <c r="WVW177" s="3"/>
      <c r="WVX177" s="3"/>
      <c r="WVY177" s="3"/>
      <c r="WVZ177" s="3"/>
      <c r="WWA177" s="3"/>
      <c r="WWB177" s="3"/>
      <c r="WWC177" s="3"/>
      <c r="WWD177" s="3"/>
      <c r="WWE177" s="3"/>
      <c r="WWF177" s="3"/>
      <c r="WWG177" s="3"/>
      <c r="WWH177" s="3"/>
      <c r="WWI177" s="3"/>
      <c r="WWJ177" s="3"/>
      <c r="WWK177" s="3"/>
      <c r="WWL177" s="3"/>
      <c r="WWM177" s="3"/>
      <c r="WWN177" s="3"/>
      <c r="WWO177" s="3"/>
      <c r="WWP177" s="3"/>
      <c r="WWQ177" s="3"/>
      <c r="WWR177" s="3"/>
      <c r="WWS177" s="3"/>
      <c r="WWT177" s="3"/>
      <c r="WWU177" s="3"/>
      <c r="WWV177" s="3"/>
      <c r="WWW177" s="3"/>
      <c r="WWX177" s="3"/>
      <c r="WWY177" s="3"/>
      <c r="WWZ177" s="3"/>
      <c r="WXA177" s="3"/>
      <c r="WXB177" s="3"/>
      <c r="WXC177" s="3"/>
      <c r="WXD177" s="3"/>
      <c r="WXE177" s="3"/>
      <c r="WXF177" s="3"/>
      <c r="WXG177" s="3"/>
      <c r="WXH177" s="3"/>
      <c r="WXI177" s="3"/>
      <c r="WXJ177" s="3"/>
      <c r="WXK177" s="3"/>
      <c r="WXL177" s="3"/>
      <c r="WXM177" s="3"/>
      <c r="WXN177" s="3"/>
      <c r="WXO177" s="3"/>
      <c r="WXP177" s="3"/>
      <c r="WXQ177" s="3"/>
      <c r="WXR177" s="3"/>
      <c r="WXS177" s="3"/>
      <c r="WXT177" s="3"/>
      <c r="WXU177" s="3"/>
      <c r="WXV177" s="3"/>
      <c r="WXW177" s="3"/>
      <c r="WXX177" s="3"/>
      <c r="WXY177" s="3"/>
      <c r="WXZ177" s="3"/>
      <c r="WYA177" s="3"/>
      <c r="WYB177" s="3"/>
      <c r="WYC177" s="3"/>
      <c r="WYD177" s="3"/>
      <c r="WYE177" s="3"/>
      <c r="WYF177" s="3"/>
      <c r="WYG177" s="3"/>
      <c r="WYH177" s="3"/>
      <c r="WYI177" s="3"/>
      <c r="WYJ177" s="3"/>
      <c r="WYK177" s="3"/>
      <c r="WYL177" s="3"/>
      <c r="WYM177" s="3"/>
      <c r="WYN177" s="3"/>
      <c r="WYO177" s="3"/>
      <c r="WYP177" s="3"/>
      <c r="WYQ177" s="3"/>
      <c r="WYR177" s="3"/>
      <c r="WYS177" s="3"/>
      <c r="WYT177" s="3"/>
      <c r="WYU177" s="3"/>
      <c r="WYV177" s="3"/>
      <c r="WYW177" s="3"/>
      <c r="WYX177" s="3"/>
      <c r="WYY177" s="3"/>
      <c r="WYZ177" s="3"/>
      <c r="WZA177" s="3"/>
      <c r="WZB177" s="3"/>
      <c r="WZC177" s="3"/>
      <c r="WZD177" s="3"/>
      <c r="WZE177" s="3"/>
      <c r="WZF177" s="3"/>
      <c r="WZG177" s="3"/>
      <c r="WZH177" s="3"/>
      <c r="WZI177" s="3"/>
      <c r="WZJ177" s="3"/>
      <c r="WZK177" s="3"/>
      <c r="WZL177" s="3"/>
      <c r="WZM177" s="3"/>
      <c r="WZN177" s="3"/>
      <c r="WZO177" s="3"/>
      <c r="WZP177" s="3"/>
      <c r="WZQ177" s="3"/>
      <c r="WZR177" s="3"/>
      <c r="WZS177" s="3"/>
      <c r="WZT177" s="3"/>
      <c r="WZU177" s="3"/>
      <c r="WZV177" s="3"/>
      <c r="WZW177" s="3"/>
      <c r="WZX177" s="3"/>
      <c r="WZY177" s="3"/>
      <c r="WZZ177" s="3"/>
      <c r="XAA177" s="3"/>
      <c r="XAB177" s="3"/>
      <c r="XAC177" s="3"/>
      <c r="XAD177" s="3"/>
      <c r="XAE177" s="3"/>
      <c r="XAF177" s="3"/>
      <c r="XAG177" s="3"/>
      <c r="XAH177" s="3"/>
      <c r="XAI177" s="3"/>
      <c r="XAJ177" s="3"/>
      <c r="XAK177" s="3"/>
      <c r="XAL177" s="3"/>
      <c r="XAM177" s="3"/>
      <c r="XAN177" s="3"/>
      <c r="XAO177" s="3"/>
      <c r="XAP177" s="3"/>
      <c r="XAQ177" s="3"/>
      <c r="XAR177" s="3"/>
      <c r="XAS177" s="3"/>
      <c r="XAT177" s="3"/>
      <c r="XAU177" s="3"/>
      <c r="XAV177" s="3"/>
      <c r="XAW177" s="3"/>
      <c r="XAX177" s="3"/>
      <c r="XAY177" s="3"/>
      <c r="XAZ177" s="3"/>
      <c r="XBA177" s="3"/>
      <c r="XBB177" s="3"/>
      <c r="XBC177" s="3"/>
      <c r="XBD177" s="3"/>
      <c r="XBE177" s="3"/>
      <c r="XBF177" s="3"/>
      <c r="XBG177" s="3"/>
      <c r="XBH177" s="3"/>
      <c r="XBI177" s="3"/>
      <c r="XBJ177" s="3"/>
      <c r="XBK177" s="3"/>
      <c r="XBL177" s="3"/>
      <c r="XBM177" s="3"/>
      <c r="XBN177" s="3"/>
      <c r="XBO177" s="3"/>
      <c r="XBP177" s="3"/>
      <c r="XBQ177" s="3"/>
      <c r="XBR177" s="3"/>
      <c r="XBS177" s="3"/>
      <c r="XBT177" s="3"/>
      <c r="XBU177" s="3"/>
      <c r="XBV177" s="3"/>
      <c r="XBW177" s="3"/>
      <c r="XBX177" s="3"/>
      <c r="XBY177" s="3"/>
      <c r="XBZ177" s="3"/>
      <c r="XCA177" s="3"/>
      <c r="XCB177" s="3"/>
      <c r="XCC177" s="3"/>
      <c r="XCD177" s="3"/>
      <c r="XCE177" s="3"/>
      <c r="XCF177" s="3"/>
      <c r="XCG177" s="3"/>
      <c r="XCH177" s="3"/>
      <c r="XCI177" s="3"/>
      <c r="XCJ177" s="3"/>
      <c r="XCK177" s="3"/>
      <c r="XCL177" s="3"/>
      <c r="XCM177" s="3"/>
      <c r="XCN177" s="3"/>
      <c r="XCO177" s="3"/>
      <c r="XCP177" s="3"/>
      <c r="XCQ177" s="3"/>
      <c r="XCR177" s="3"/>
      <c r="XCS177" s="3"/>
      <c r="XCT177" s="3"/>
      <c r="XCU177" s="3"/>
      <c r="XCV177" s="3"/>
      <c r="XCW177" s="3"/>
      <c r="XCX177" s="3"/>
      <c r="XCY177" s="3"/>
      <c r="XCZ177" s="3"/>
      <c r="XDA177" s="3"/>
      <c r="XDB177" s="3"/>
      <c r="XDC177" s="3"/>
      <c r="XDD177" s="3"/>
      <c r="XDE177" s="3"/>
      <c r="XDF177" s="3"/>
      <c r="XDG177" s="3"/>
      <c r="XDH177" s="3"/>
      <c r="XDI177" s="3"/>
      <c r="XDJ177" s="3"/>
      <c r="XDK177" s="3"/>
      <c r="XDL177" s="3"/>
      <c r="XDM177" s="3"/>
      <c r="XDN177" s="3"/>
      <c r="XDO177" s="3"/>
      <c r="XDP177" s="3"/>
      <c r="XDQ177" s="3"/>
      <c r="XDR177" s="3"/>
      <c r="XDS177" s="3"/>
      <c r="XDT177" s="3"/>
      <c r="XDU177" s="3"/>
      <c r="XDV177" s="3"/>
      <c r="XDW177" s="3"/>
      <c r="XDX177" s="3"/>
      <c r="XDY177" s="3"/>
      <c r="XDZ177" s="3"/>
      <c r="XEA177" s="3"/>
      <c r="XEB177" s="3"/>
      <c r="XEC177" s="3"/>
      <c r="XED177" s="3"/>
      <c r="XEE177" s="3"/>
      <c r="XEF177" s="3"/>
      <c r="XEG177" s="3"/>
      <c r="XEH177" s="3"/>
      <c r="XEI177" s="3"/>
      <c r="XEJ177" s="3"/>
      <c r="XEK177" s="3"/>
      <c r="XEL177" s="3"/>
      <c r="XEM177" s="3"/>
      <c r="XEN177" s="3"/>
      <c r="XEO177" s="3"/>
      <c r="XEP177" s="3"/>
      <c r="XEQ177" s="3"/>
      <c r="XER177" s="3"/>
      <c r="XES177" s="3"/>
      <c r="XET177" s="3"/>
      <c r="XEU177" s="3"/>
      <c r="XEV177" s="3"/>
      <c r="XEW177" s="3"/>
      <c r="XEX177" s="3"/>
      <c r="XEY177" s="3"/>
      <c r="XEZ177" s="3"/>
      <c r="XFA177" s="3"/>
      <c r="XFB177" s="3"/>
      <c r="XFC177" s="3"/>
    </row>
    <row r="178" spans="1:1638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  <c r="AAA178" s="3"/>
      <c r="AAB178" s="3"/>
      <c r="AAC178" s="3"/>
      <c r="AAD178" s="3"/>
      <c r="AAE178" s="3"/>
      <c r="AAF178" s="3"/>
      <c r="AAG178" s="3"/>
      <c r="AAH178" s="3"/>
      <c r="AAI178" s="3"/>
      <c r="AAJ178" s="3"/>
      <c r="AAK178" s="3"/>
      <c r="AAL178" s="3"/>
      <c r="AAM178" s="3"/>
      <c r="AAN178" s="3"/>
      <c r="AAO178" s="3"/>
      <c r="AAP178" s="3"/>
      <c r="AAQ178" s="3"/>
      <c r="AAR178" s="3"/>
      <c r="AAS178" s="3"/>
      <c r="AAT178" s="3"/>
      <c r="AAU178" s="3"/>
      <c r="AAV178" s="3"/>
      <c r="AAW178" s="3"/>
      <c r="AAX178" s="3"/>
      <c r="AAY178" s="3"/>
      <c r="AAZ178" s="3"/>
      <c r="ABA178" s="3"/>
      <c r="ABB178" s="3"/>
      <c r="ABC178" s="3"/>
      <c r="ABD178" s="3"/>
      <c r="ABE178" s="3"/>
      <c r="ABF178" s="3"/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/>
      <c r="ACV178" s="3"/>
      <c r="ACW178" s="3"/>
      <c r="ACX178" s="3"/>
      <c r="ACY178" s="3"/>
      <c r="ACZ178" s="3"/>
      <c r="ADA178" s="3"/>
      <c r="ADB178" s="3"/>
      <c r="ADC178" s="3"/>
      <c r="ADD178" s="3"/>
      <c r="ADE178" s="3"/>
      <c r="ADF178" s="3"/>
      <c r="ADG178" s="3"/>
      <c r="ADH178" s="3"/>
      <c r="ADI178" s="3"/>
      <c r="ADJ178" s="3"/>
      <c r="ADK178" s="3"/>
      <c r="ADL178" s="3"/>
      <c r="ADM178" s="3"/>
      <c r="ADN178" s="3"/>
      <c r="ADO178" s="3"/>
      <c r="ADP178" s="3"/>
      <c r="ADQ178" s="3"/>
      <c r="ADR178" s="3"/>
      <c r="ADS178" s="3"/>
      <c r="ADT178" s="3"/>
      <c r="ADU178" s="3"/>
      <c r="ADV178" s="3"/>
      <c r="ADW178" s="3"/>
      <c r="ADX178" s="3"/>
      <c r="ADY178" s="3"/>
      <c r="ADZ178" s="3"/>
      <c r="AEA178" s="3"/>
      <c r="AEB178" s="3"/>
      <c r="AEC178" s="3"/>
      <c r="AED178" s="3"/>
      <c r="AEE178" s="3"/>
      <c r="AEF178" s="3"/>
      <c r="AEG178" s="3"/>
      <c r="AEH178" s="3"/>
      <c r="AEI178" s="3"/>
      <c r="AEJ178" s="3"/>
      <c r="AEK178" s="3"/>
      <c r="AEL178" s="3"/>
      <c r="AEM178" s="3"/>
      <c r="AEN178" s="3"/>
      <c r="AEO178" s="3"/>
      <c r="AEP178" s="3"/>
      <c r="AEQ178" s="3"/>
      <c r="AER178" s="3"/>
      <c r="AES178" s="3"/>
      <c r="AET178" s="3"/>
      <c r="AEU178" s="3"/>
      <c r="AEV178" s="3"/>
      <c r="AEW178" s="3"/>
      <c r="AEX178" s="3"/>
      <c r="AEY178" s="3"/>
      <c r="AEZ178" s="3"/>
      <c r="AFA178" s="3"/>
      <c r="AFB178" s="3"/>
      <c r="AFC178" s="3"/>
      <c r="AFD178" s="3"/>
      <c r="AFE178" s="3"/>
      <c r="AFF178" s="3"/>
      <c r="AFG178" s="3"/>
      <c r="AFH178" s="3"/>
      <c r="AFI178" s="3"/>
      <c r="AFJ178" s="3"/>
      <c r="AFK178" s="3"/>
      <c r="AFL178" s="3"/>
      <c r="AFM178" s="3"/>
      <c r="AFN178" s="3"/>
      <c r="AFO178" s="3"/>
      <c r="AFP178" s="3"/>
      <c r="AFQ178" s="3"/>
      <c r="AFR178" s="3"/>
      <c r="AFS178" s="3"/>
      <c r="AFT178" s="3"/>
      <c r="AFU178" s="3"/>
      <c r="AFV178" s="3"/>
      <c r="AFW178" s="3"/>
      <c r="AFX178" s="3"/>
      <c r="AFY178" s="3"/>
      <c r="AFZ178" s="3"/>
      <c r="AGA178" s="3"/>
      <c r="AGB178" s="3"/>
      <c r="AGC178" s="3"/>
      <c r="AGD178" s="3"/>
      <c r="AGE178" s="3"/>
      <c r="AGF178" s="3"/>
      <c r="AGG178" s="3"/>
      <c r="AGH178" s="3"/>
      <c r="AGI178" s="3"/>
      <c r="AGJ178" s="3"/>
      <c r="AGK178" s="3"/>
      <c r="AGL178" s="3"/>
      <c r="AGM178" s="3"/>
      <c r="AGN178" s="3"/>
      <c r="AGO178" s="3"/>
      <c r="AGP178" s="3"/>
      <c r="AGQ178" s="3"/>
      <c r="AGR178" s="3"/>
      <c r="AGS178" s="3"/>
      <c r="AGT178" s="3"/>
      <c r="AGU178" s="3"/>
      <c r="AGV178" s="3"/>
      <c r="AGW178" s="3"/>
      <c r="AGX178" s="3"/>
      <c r="AGY178" s="3"/>
      <c r="AGZ178" s="3"/>
      <c r="AHA178" s="3"/>
      <c r="AHB178" s="3"/>
      <c r="AHC178" s="3"/>
      <c r="AHD178" s="3"/>
      <c r="AHE178" s="3"/>
      <c r="AHF178" s="3"/>
      <c r="AHG178" s="3"/>
      <c r="AHH178" s="3"/>
      <c r="AHI178" s="3"/>
      <c r="AHJ178" s="3"/>
      <c r="AHK178" s="3"/>
      <c r="AHL178" s="3"/>
      <c r="AHM178" s="3"/>
      <c r="AHN178" s="3"/>
      <c r="AHO178" s="3"/>
      <c r="AHP178" s="3"/>
      <c r="AHQ178" s="3"/>
      <c r="AHR178" s="3"/>
      <c r="AHS178" s="3"/>
      <c r="AHT178" s="3"/>
      <c r="AHU178" s="3"/>
      <c r="AHV178" s="3"/>
      <c r="AHW178" s="3"/>
      <c r="AHX178" s="3"/>
      <c r="AHY178" s="3"/>
      <c r="AHZ178" s="3"/>
      <c r="AIA178" s="3"/>
      <c r="AIB178" s="3"/>
      <c r="AIC178" s="3"/>
      <c r="AID178" s="3"/>
      <c r="AIE178" s="3"/>
      <c r="AIF178" s="3"/>
      <c r="AIG178" s="3"/>
      <c r="AIH178" s="3"/>
      <c r="AII178" s="3"/>
      <c r="AIJ178" s="3"/>
      <c r="AIK178" s="3"/>
      <c r="AIL178" s="3"/>
      <c r="AIM178" s="3"/>
      <c r="AIN178" s="3"/>
      <c r="AIO178" s="3"/>
      <c r="AIP178" s="3"/>
      <c r="AIQ178" s="3"/>
      <c r="AIR178" s="3"/>
      <c r="AIS178" s="3"/>
      <c r="AIT178" s="3"/>
      <c r="AIU178" s="3"/>
      <c r="AIV178" s="3"/>
      <c r="AIW178" s="3"/>
      <c r="AIX178" s="3"/>
      <c r="AIY178" s="3"/>
      <c r="AIZ178" s="3"/>
      <c r="AJA178" s="3"/>
      <c r="AJB178" s="3"/>
      <c r="AJC178" s="3"/>
      <c r="AJD178" s="3"/>
      <c r="AJE178" s="3"/>
      <c r="AJF178" s="3"/>
      <c r="AJG178" s="3"/>
      <c r="AJH178" s="3"/>
      <c r="AJI178" s="3"/>
      <c r="AJJ178" s="3"/>
      <c r="AJK178" s="3"/>
      <c r="AJL178" s="3"/>
      <c r="AJM178" s="3"/>
      <c r="AJN178" s="3"/>
      <c r="AJO178" s="3"/>
      <c r="AJP178" s="3"/>
      <c r="AJQ178" s="3"/>
      <c r="AJR178" s="3"/>
      <c r="AJS178" s="3"/>
      <c r="AJT178" s="3"/>
      <c r="AJU178" s="3"/>
      <c r="AJV178" s="3"/>
      <c r="AJW178" s="3"/>
      <c r="AJX178" s="3"/>
      <c r="AJY178" s="3"/>
      <c r="AJZ178" s="3"/>
      <c r="AKA178" s="3"/>
      <c r="AKB178" s="3"/>
      <c r="AKC178" s="3"/>
      <c r="AKD178" s="3"/>
      <c r="AKE178" s="3"/>
      <c r="AKF178" s="3"/>
      <c r="AKG178" s="3"/>
      <c r="AKH178" s="3"/>
      <c r="AKI178" s="3"/>
      <c r="AKJ178" s="3"/>
      <c r="AKK178" s="3"/>
      <c r="AKL178" s="3"/>
      <c r="AKM178" s="3"/>
      <c r="AKN178" s="3"/>
      <c r="AKO178" s="3"/>
      <c r="AKP178" s="3"/>
      <c r="AKQ178" s="3"/>
      <c r="AKR178" s="3"/>
      <c r="AKS178" s="3"/>
      <c r="AKT178" s="3"/>
      <c r="AKU178" s="3"/>
      <c r="AKV178" s="3"/>
      <c r="AKW178" s="3"/>
      <c r="AKX178" s="3"/>
      <c r="AKY178" s="3"/>
      <c r="AKZ178" s="3"/>
      <c r="ALA178" s="3"/>
      <c r="ALB178" s="3"/>
      <c r="ALC178" s="3"/>
      <c r="ALD178" s="3"/>
      <c r="ALE178" s="3"/>
      <c r="ALF178" s="3"/>
      <c r="ALG178" s="3"/>
      <c r="ALH178" s="3"/>
      <c r="ALI178" s="3"/>
      <c r="ALJ178" s="3"/>
      <c r="ALK178" s="3"/>
      <c r="ALL178" s="3"/>
      <c r="ALM178" s="3"/>
      <c r="ALN178" s="3"/>
      <c r="ALO178" s="3"/>
      <c r="ALP178" s="3"/>
      <c r="ALQ178" s="3"/>
      <c r="ALR178" s="3"/>
      <c r="ALS178" s="3"/>
      <c r="ALT178" s="3"/>
      <c r="ALU178" s="3"/>
      <c r="ALV178" s="3"/>
      <c r="ALW178" s="3"/>
      <c r="ALX178" s="3"/>
      <c r="ALY178" s="3"/>
      <c r="ALZ178" s="3"/>
      <c r="AMA178" s="3"/>
      <c r="AMB178" s="3"/>
      <c r="AMC178" s="3"/>
      <c r="AMD178" s="3"/>
      <c r="AME178" s="3"/>
      <c r="AMF178" s="3"/>
      <c r="AMG178" s="3"/>
      <c r="AMH178" s="3"/>
      <c r="AMI178" s="3"/>
      <c r="AMJ178" s="3"/>
      <c r="AMK178" s="3"/>
      <c r="AML178" s="3"/>
      <c r="AMM178" s="3"/>
      <c r="AMN178" s="3"/>
      <c r="AMO178" s="3"/>
      <c r="AMP178" s="3"/>
      <c r="AMQ178" s="3"/>
      <c r="AMR178" s="3"/>
      <c r="AMS178" s="3"/>
      <c r="AMT178" s="3"/>
      <c r="AMU178" s="3"/>
      <c r="AMV178" s="3"/>
      <c r="AMW178" s="3"/>
      <c r="AMX178" s="3"/>
      <c r="AMY178" s="3"/>
      <c r="AMZ178" s="3"/>
      <c r="ANA178" s="3"/>
      <c r="ANB178" s="3"/>
      <c r="ANC178" s="3"/>
      <c r="AND178" s="3"/>
      <c r="ANE178" s="3"/>
      <c r="ANF178" s="3"/>
      <c r="ANG178" s="3"/>
      <c r="ANH178" s="3"/>
      <c r="ANI178" s="3"/>
      <c r="ANJ178" s="3"/>
      <c r="ANK178" s="3"/>
      <c r="ANL178" s="3"/>
      <c r="ANM178" s="3"/>
      <c r="ANN178" s="3"/>
      <c r="ANO178" s="3"/>
      <c r="ANP178" s="3"/>
      <c r="ANQ178" s="3"/>
      <c r="ANR178" s="3"/>
      <c r="ANS178" s="3"/>
      <c r="ANT178" s="3"/>
      <c r="ANU178" s="3"/>
      <c r="ANV178" s="3"/>
      <c r="ANW178" s="3"/>
      <c r="ANX178" s="3"/>
      <c r="ANY178" s="3"/>
      <c r="ANZ178" s="3"/>
      <c r="AOA178" s="3"/>
      <c r="AOB178" s="3"/>
      <c r="AOC178" s="3"/>
      <c r="AOD178" s="3"/>
      <c r="AOE178" s="3"/>
      <c r="AOF178" s="3"/>
      <c r="AOG178" s="3"/>
      <c r="AOH178" s="3"/>
      <c r="AOI178" s="3"/>
      <c r="AOJ178" s="3"/>
      <c r="AOK178" s="3"/>
      <c r="AOL178" s="3"/>
      <c r="AOM178" s="3"/>
      <c r="AON178" s="3"/>
      <c r="AOO178" s="3"/>
      <c r="AOP178" s="3"/>
      <c r="AOQ178" s="3"/>
      <c r="AOR178" s="3"/>
      <c r="AOS178" s="3"/>
      <c r="AOT178" s="3"/>
      <c r="AOU178" s="3"/>
      <c r="AOV178" s="3"/>
      <c r="AOW178" s="3"/>
      <c r="AOX178" s="3"/>
      <c r="AOY178" s="3"/>
      <c r="AOZ178" s="3"/>
      <c r="APA178" s="3"/>
      <c r="APB178" s="3"/>
      <c r="APC178" s="3"/>
      <c r="APD178" s="3"/>
      <c r="APE178" s="3"/>
      <c r="APF178" s="3"/>
      <c r="APG178" s="3"/>
      <c r="APH178" s="3"/>
      <c r="API178" s="3"/>
      <c r="APJ178" s="3"/>
      <c r="APK178" s="3"/>
      <c r="APL178" s="3"/>
      <c r="APM178" s="3"/>
      <c r="APN178" s="3"/>
      <c r="APO178" s="3"/>
      <c r="APP178" s="3"/>
      <c r="APQ178" s="3"/>
      <c r="APR178" s="3"/>
      <c r="APS178" s="3"/>
      <c r="APT178" s="3"/>
      <c r="APU178" s="3"/>
      <c r="APV178" s="3"/>
      <c r="APW178" s="3"/>
      <c r="APX178" s="3"/>
      <c r="APY178" s="3"/>
      <c r="APZ178" s="3"/>
      <c r="AQA178" s="3"/>
      <c r="AQB178" s="3"/>
      <c r="AQC178" s="3"/>
      <c r="AQD178" s="3"/>
      <c r="AQE178" s="3"/>
      <c r="AQF178" s="3"/>
      <c r="AQG178" s="3"/>
      <c r="AQH178" s="3"/>
      <c r="AQI178" s="3"/>
      <c r="AQJ178" s="3"/>
      <c r="AQK178" s="3"/>
      <c r="AQL178" s="3"/>
      <c r="AQM178" s="3"/>
      <c r="AQN178" s="3"/>
      <c r="AQO178" s="3"/>
      <c r="AQP178" s="3"/>
      <c r="AQQ178" s="3"/>
      <c r="AQR178" s="3"/>
      <c r="AQS178" s="3"/>
      <c r="AQT178" s="3"/>
      <c r="AQU178" s="3"/>
      <c r="AQV178" s="3"/>
      <c r="AQW178" s="3"/>
      <c r="AQX178" s="3"/>
      <c r="AQY178" s="3"/>
      <c r="AQZ178" s="3"/>
      <c r="ARA178" s="3"/>
      <c r="ARB178" s="3"/>
      <c r="ARC178" s="3"/>
      <c r="ARD178" s="3"/>
      <c r="ARE178" s="3"/>
      <c r="ARF178" s="3"/>
      <c r="ARG178" s="3"/>
      <c r="ARH178" s="3"/>
      <c r="ARI178" s="3"/>
      <c r="ARJ178" s="3"/>
      <c r="ARK178" s="3"/>
      <c r="ARL178" s="3"/>
      <c r="ARM178" s="3"/>
      <c r="ARN178" s="3"/>
      <c r="ARO178" s="3"/>
      <c r="ARP178" s="3"/>
      <c r="ARQ178" s="3"/>
      <c r="ARR178" s="3"/>
      <c r="ARS178" s="3"/>
      <c r="ART178" s="3"/>
      <c r="ARU178" s="3"/>
      <c r="ARV178" s="3"/>
      <c r="ARW178" s="3"/>
      <c r="ARX178" s="3"/>
      <c r="ARY178" s="3"/>
      <c r="ARZ178" s="3"/>
      <c r="ASA178" s="3"/>
      <c r="ASB178" s="3"/>
      <c r="ASC178" s="3"/>
      <c r="ASD178" s="3"/>
      <c r="ASE178" s="3"/>
      <c r="ASF178" s="3"/>
      <c r="ASG178" s="3"/>
      <c r="ASH178" s="3"/>
      <c r="ASI178" s="3"/>
      <c r="ASJ178" s="3"/>
      <c r="ASK178" s="3"/>
      <c r="ASL178" s="3"/>
      <c r="ASM178" s="3"/>
      <c r="ASN178" s="3"/>
      <c r="ASO178" s="3"/>
      <c r="ASP178" s="3"/>
      <c r="ASQ178" s="3"/>
      <c r="ASR178" s="3"/>
      <c r="ASS178" s="3"/>
      <c r="AST178" s="3"/>
      <c r="ASU178" s="3"/>
      <c r="ASV178" s="3"/>
      <c r="ASW178" s="3"/>
      <c r="ASX178" s="3"/>
      <c r="ASY178" s="3"/>
      <c r="ASZ178" s="3"/>
      <c r="ATA178" s="3"/>
      <c r="ATB178" s="3"/>
      <c r="ATC178" s="3"/>
      <c r="ATD178" s="3"/>
      <c r="ATE178" s="3"/>
      <c r="ATF178" s="3"/>
      <c r="ATG178" s="3"/>
      <c r="ATH178" s="3"/>
      <c r="ATI178" s="3"/>
      <c r="ATJ178" s="3"/>
      <c r="ATK178" s="3"/>
      <c r="ATL178" s="3"/>
      <c r="ATM178" s="3"/>
      <c r="ATN178" s="3"/>
      <c r="ATO178" s="3"/>
      <c r="ATP178" s="3"/>
      <c r="ATQ178" s="3"/>
      <c r="ATR178" s="3"/>
      <c r="ATS178" s="3"/>
      <c r="ATT178" s="3"/>
      <c r="ATU178" s="3"/>
      <c r="ATV178" s="3"/>
      <c r="ATW178" s="3"/>
      <c r="ATX178" s="3"/>
      <c r="ATY178" s="3"/>
      <c r="ATZ178" s="3"/>
      <c r="AUA178" s="3"/>
      <c r="AUB178" s="3"/>
      <c r="AUC178" s="3"/>
      <c r="AUD178" s="3"/>
      <c r="AUE178" s="3"/>
      <c r="AUF178" s="3"/>
      <c r="AUG178" s="3"/>
      <c r="AUH178" s="3"/>
      <c r="AUI178" s="3"/>
      <c r="AUJ178" s="3"/>
      <c r="AUK178" s="3"/>
      <c r="AUL178" s="3"/>
      <c r="AUM178" s="3"/>
      <c r="AUN178" s="3"/>
      <c r="AUO178" s="3"/>
      <c r="AUP178" s="3"/>
      <c r="AUQ178" s="3"/>
      <c r="AUR178" s="3"/>
      <c r="AUS178" s="3"/>
      <c r="AUT178" s="3"/>
      <c r="AUU178" s="3"/>
      <c r="AUV178" s="3"/>
      <c r="AUW178" s="3"/>
      <c r="AUX178" s="3"/>
      <c r="AUY178" s="3"/>
      <c r="AUZ178" s="3"/>
      <c r="AVA178" s="3"/>
      <c r="AVB178" s="3"/>
      <c r="AVC178" s="3"/>
      <c r="AVD178" s="3"/>
      <c r="AVE178" s="3"/>
      <c r="AVF178" s="3"/>
      <c r="AVG178" s="3"/>
      <c r="AVH178" s="3"/>
      <c r="AVI178" s="3"/>
      <c r="AVJ178" s="3"/>
      <c r="AVK178" s="3"/>
      <c r="AVL178" s="3"/>
      <c r="AVM178" s="3"/>
      <c r="AVN178" s="3"/>
      <c r="AVO178" s="3"/>
      <c r="AVP178" s="3"/>
      <c r="AVQ178" s="3"/>
      <c r="AVR178" s="3"/>
      <c r="AVS178" s="3"/>
      <c r="AVT178" s="3"/>
      <c r="AVU178" s="3"/>
      <c r="AVV178" s="3"/>
      <c r="AVW178" s="3"/>
      <c r="AVX178" s="3"/>
      <c r="AVY178" s="3"/>
      <c r="AVZ178" s="3"/>
      <c r="AWA178" s="3"/>
      <c r="AWB178" s="3"/>
      <c r="AWC178" s="3"/>
      <c r="AWD178" s="3"/>
      <c r="AWE178" s="3"/>
      <c r="AWF178" s="3"/>
      <c r="AWG178" s="3"/>
      <c r="AWH178" s="3"/>
      <c r="AWI178" s="3"/>
      <c r="AWJ178" s="3"/>
      <c r="AWK178" s="3"/>
      <c r="AWL178" s="3"/>
      <c r="AWM178" s="3"/>
      <c r="AWN178" s="3"/>
      <c r="AWO178" s="3"/>
      <c r="AWP178" s="3"/>
      <c r="AWQ178" s="3"/>
      <c r="AWR178" s="3"/>
      <c r="AWS178" s="3"/>
      <c r="AWT178" s="3"/>
      <c r="AWU178" s="3"/>
      <c r="AWV178" s="3"/>
      <c r="AWW178" s="3"/>
      <c r="AWX178" s="3"/>
      <c r="AWY178" s="3"/>
      <c r="AWZ178" s="3"/>
      <c r="AXA178" s="3"/>
      <c r="AXB178" s="3"/>
      <c r="AXC178" s="3"/>
      <c r="AXD178" s="3"/>
      <c r="AXE178" s="3"/>
      <c r="AXF178" s="3"/>
      <c r="AXG178" s="3"/>
      <c r="AXH178" s="3"/>
      <c r="AXI178" s="3"/>
      <c r="AXJ178" s="3"/>
      <c r="AXK178" s="3"/>
      <c r="AXL178" s="3"/>
      <c r="AXM178" s="3"/>
      <c r="AXN178" s="3"/>
      <c r="AXO178" s="3"/>
      <c r="AXP178" s="3"/>
      <c r="AXQ178" s="3"/>
      <c r="AXR178" s="3"/>
      <c r="AXS178" s="3"/>
      <c r="AXT178" s="3"/>
      <c r="AXU178" s="3"/>
      <c r="AXV178" s="3"/>
      <c r="AXW178" s="3"/>
      <c r="AXX178" s="3"/>
      <c r="AXY178" s="3"/>
      <c r="AXZ178" s="3"/>
      <c r="AYA178" s="3"/>
      <c r="AYB178" s="3"/>
      <c r="AYC178" s="3"/>
      <c r="AYD178" s="3"/>
      <c r="AYE178" s="3"/>
      <c r="AYF178" s="3"/>
      <c r="AYG178" s="3"/>
      <c r="AYH178" s="3"/>
      <c r="AYI178" s="3"/>
      <c r="AYJ178" s="3"/>
      <c r="AYK178" s="3"/>
      <c r="AYL178" s="3"/>
      <c r="AYM178" s="3"/>
      <c r="AYN178" s="3"/>
      <c r="AYO178" s="3"/>
      <c r="AYP178" s="3"/>
      <c r="AYQ178" s="3"/>
      <c r="AYR178" s="3"/>
      <c r="AYS178" s="3"/>
      <c r="AYT178" s="3"/>
      <c r="AYU178" s="3"/>
      <c r="AYV178" s="3"/>
      <c r="AYW178" s="3"/>
      <c r="AYX178" s="3"/>
      <c r="AYY178" s="3"/>
      <c r="AYZ178" s="3"/>
      <c r="AZA178" s="3"/>
      <c r="AZB178" s="3"/>
      <c r="AZC178" s="3"/>
      <c r="AZD178" s="3"/>
      <c r="AZE178" s="3"/>
      <c r="AZF178" s="3"/>
      <c r="AZG178" s="3"/>
      <c r="AZH178" s="3"/>
      <c r="AZI178" s="3"/>
      <c r="AZJ178" s="3"/>
      <c r="AZK178" s="3"/>
      <c r="AZL178" s="3"/>
      <c r="AZM178" s="3"/>
      <c r="AZN178" s="3"/>
      <c r="AZO178" s="3"/>
      <c r="AZP178" s="3"/>
      <c r="AZQ178" s="3"/>
      <c r="AZR178" s="3"/>
      <c r="AZS178" s="3"/>
      <c r="AZT178" s="3"/>
      <c r="AZU178" s="3"/>
      <c r="AZV178" s="3"/>
      <c r="AZW178" s="3"/>
      <c r="AZX178" s="3"/>
      <c r="AZY178" s="3"/>
      <c r="AZZ178" s="3"/>
      <c r="BAA178" s="3"/>
      <c r="BAB178" s="3"/>
      <c r="BAC178" s="3"/>
      <c r="BAD178" s="3"/>
      <c r="BAE178" s="3"/>
      <c r="BAF178" s="3"/>
      <c r="BAG178" s="3"/>
      <c r="BAH178" s="3"/>
      <c r="BAI178" s="3"/>
      <c r="BAJ178" s="3"/>
      <c r="BAK178" s="3"/>
      <c r="BAL178" s="3"/>
      <c r="BAM178" s="3"/>
      <c r="BAN178" s="3"/>
      <c r="BAO178" s="3"/>
      <c r="BAP178" s="3"/>
      <c r="BAQ178" s="3"/>
      <c r="BAR178" s="3"/>
      <c r="BAS178" s="3"/>
      <c r="BAT178" s="3"/>
      <c r="BAU178" s="3"/>
      <c r="BAV178" s="3"/>
      <c r="BAW178" s="3"/>
      <c r="BAX178" s="3"/>
      <c r="BAY178" s="3"/>
      <c r="BAZ178" s="3"/>
      <c r="BBA178" s="3"/>
      <c r="BBB178" s="3"/>
      <c r="BBC178" s="3"/>
      <c r="BBD178" s="3"/>
      <c r="BBE178" s="3"/>
      <c r="BBF178" s="3"/>
      <c r="BBG178" s="3"/>
      <c r="BBH178" s="3"/>
      <c r="BBI178" s="3"/>
      <c r="BBJ178" s="3"/>
      <c r="BBK178" s="3"/>
      <c r="BBL178" s="3"/>
      <c r="BBM178" s="3"/>
      <c r="BBN178" s="3"/>
      <c r="BBO178" s="3"/>
      <c r="BBP178" s="3"/>
      <c r="BBQ178" s="3"/>
      <c r="BBR178" s="3"/>
      <c r="BBS178" s="3"/>
      <c r="BBT178" s="3"/>
      <c r="BBU178" s="3"/>
      <c r="BBV178" s="3"/>
      <c r="BBW178" s="3"/>
      <c r="BBX178" s="3"/>
      <c r="BBY178" s="3"/>
      <c r="BBZ178" s="3"/>
      <c r="BCA178" s="3"/>
      <c r="BCB178" s="3"/>
      <c r="BCC178" s="3"/>
      <c r="BCD178" s="3"/>
      <c r="BCE178" s="3"/>
      <c r="BCF178" s="3"/>
      <c r="BCG178" s="3"/>
      <c r="BCH178" s="3"/>
      <c r="BCI178" s="3"/>
      <c r="BCJ178" s="3"/>
      <c r="BCK178" s="3"/>
      <c r="BCL178" s="3"/>
      <c r="BCM178" s="3"/>
      <c r="BCN178" s="3"/>
      <c r="BCO178" s="3"/>
      <c r="BCP178" s="3"/>
      <c r="BCQ178" s="3"/>
      <c r="BCR178" s="3"/>
      <c r="BCS178" s="3"/>
      <c r="BCT178" s="3"/>
      <c r="BCU178" s="3"/>
      <c r="BCV178" s="3"/>
      <c r="BCW178" s="3"/>
      <c r="BCX178" s="3"/>
      <c r="BCY178" s="3"/>
      <c r="BCZ178" s="3"/>
      <c r="BDA178" s="3"/>
      <c r="BDB178" s="3"/>
      <c r="BDC178" s="3"/>
      <c r="BDD178" s="3"/>
      <c r="BDE178" s="3"/>
      <c r="BDF178" s="3"/>
      <c r="BDG178" s="3"/>
      <c r="BDH178" s="3"/>
      <c r="BDI178" s="3"/>
      <c r="BDJ178" s="3"/>
      <c r="BDK178" s="3"/>
      <c r="BDL178" s="3"/>
      <c r="BDM178" s="3"/>
      <c r="BDN178" s="3"/>
      <c r="BDO178" s="3"/>
      <c r="BDP178" s="3"/>
      <c r="BDQ178" s="3"/>
      <c r="BDR178" s="3"/>
      <c r="BDS178" s="3"/>
      <c r="BDT178" s="3"/>
      <c r="BDU178" s="3"/>
      <c r="BDV178" s="3"/>
      <c r="BDW178" s="3"/>
      <c r="BDX178" s="3"/>
      <c r="BDY178" s="3"/>
      <c r="BDZ178" s="3"/>
      <c r="BEA178" s="3"/>
      <c r="BEB178" s="3"/>
      <c r="BEC178" s="3"/>
      <c r="BED178" s="3"/>
      <c r="BEE178" s="3"/>
      <c r="BEF178" s="3"/>
      <c r="BEG178" s="3"/>
      <c r="BEH178" s="3"/>
      <c r="BEI178" s="3"/>
      <c r="BEJ178" s="3"/>
      <c r="BEK178" s="3"/>
      <c r="BEL178" s="3"/>
      <c r="BEM178" s="3"/>
      <c r="BEN178" s="3"/>
      <c r="BEO178" s="3"/>
      <c r="BEP178" s="3"/>
      <c r="BEQ178" s="3"/>
      <c r="BER178" s="3"/>
      <c r="BES178" s="3"/>
      <c r="BET178" s="3"/>
      <c r="BEU178" s="3"/>
      <c r="BEV178" s="3"/>
      <c r="BEW178" s="3"/>
      <c r="BEX178" s="3"/>
      <c r="BEY178" s="3"/>
      <c r="BEZ178" s="3"/>
      <c r="BFA178" s="3"/>
      <c r="BFB178" s="3"/>
      <c r="BFC178" s="3"/>
      <c r="BFD178" s="3"/>
      <c r="BFE178" s="3"/>
      <c r="BFF178" s="3"/>
      <c r="BFG178" s="3"/>
      <c r="BFH178" s="3"/>
      <c r="BFI178" s="3"/>
      <c r="BFJ178" s="3"/>
      <c r="BFK178" s="3"/>
      <c r="BFL178" s="3"/>
      <c r="BFM178" s="3"/>
      <c r="BFN178" s="3"/>
      <c r="BFO178" s="3"/>
      <c r="BFP178" s="3"/>
      <c r="BFQ178" s="3"/>
      <c r="BFR178" s="3"/>
      <c r="BFS178" s="3"/>
      <c r="BFT178" s="3"/>
      <c r="BFU178" s="3"/>
      <c r="BFV178" s="3"/>
      <c r="BFW178" s="3"/>
      <c r="BFX178" s="3"/>
      <c r="BFY178" s="3"/>
      <c r="BFZ178" s="3"/>
      <c r="BGA178" s="3"/>
      <c r="BGB178" s="3"/>
      <c r="BGC178" s="3"/>
      <c r="BGD178" s="3"/>
      <c r="BGE178" s="3"/>
      <c r="BGF178" s="3"/>
      <c r="BGG178" s="3"/>
      <c r="BGH178" s="3"/>
      <c r="BGI178" s="3"/>
      <c r="BGJ178" s="3"/>
      <c r="BGK178" s="3"/>
      <c r="BGL178" s="3"/>
      <c r="BGM178" s="3"/>
      <c r="BGN178" s="3"/>
      <c r="BGO178" s="3"/>
      <c r="BGP178" s="3"/>
      <c r="BGQ178" s="3"/>
      <c r="BGR178" s="3"/>
      <c r="BGS178" s="3"/>
      <c r="BGT178" s="3"/>
      <c r="BGU178" s="3"/>
      <c r="BGV178" s="3"/>
      <c r="BGW178" s="3"/>
      <c r="BGX178" s="3"/>
      <c r="BGY178" s="3"/>
      <c r="BGZ178" s="3"/>
      <c r="BHA178" s="3"/>
      <c r="BHB178" s="3"/>
      <c r="BHC178" s="3"/>
      <c r="BHD178" s="3"/>
      <c r="BHE178" s="3"/>
      <c r="BHF178" s="3"/>
      <c r="BHG178" s="3"/>
      <c r="BHH178" s="3"/>
      <c r="BHI178" s="3"/>
      <c r="BHJ178" s="3"/>
      <c r="BHK178" s="3"/>
      <c r="BHL178" s="3"/>
      <c r="BHM178" s="3"/>
      <c r="BHN178" s="3"/>
      <c r="BHO178" s="3"/>
      <c r="BHP178" s="3"/>
      <c r="BHQ178" s="3"/>
      <c r="BHR178" s="3"/>
      <c r="BHS178" s="3"/>
      <c r="BHT178" s="3"/>
      <c r="BHU178" s="3"/>
      <c r="BHV178" s="3"/>
      <c r="BHW178" s="3"/>
      <c r="BHX178" s="3"/>
      <c r="BHY178" s="3"/>
      <c r="BHZ178" s="3"/>
      <c r="BIA178" s="3"/>
      <c r="BIB178" s="3"/>
      <c r="BIC178" s="3"/>
      <c r="BID178" s="3"/>
      <c r="BIE178" s="3"/>
      <c r="BIF178" s="3"/>
      <c r="BIG178" s="3"/>
      <c r="BIH178" s="3"/>
      <c r="BII178" s="3"/>
      <c r="BIJ178" s="3"/>
      <c r="BIK178" s="3"/>
      <c r="BIL178" s="3"/>
      <c r="BIM178" s="3"/>
      <c r="BIN178" s="3"/>
      <c r="BIO178" s="3"/>
      <c r="BIP178" s="3"/>
      <c r="BIQ178" s="3"/>
      <c r="BIR178" s="3"/>
      <c r="BIS178" s="3"/>
      <c r="BIT178" s="3"/>
      <c r="BIU178" s="3"/>
      <c r="BIV178" s="3"/>
      <c r="BIW178" s="3"/>
      <c r="BIX178" s="3"/>
      <c r="BIY178" s="3"/>
      <c r="BIZ178" s="3"/>
      <c r="BJA178" s="3"/>
      <c r="BJB178" s="3"/>
      <c r="BJC178" s="3"/>
      <c r="BJD178" s="3"/>
      <c r="BJE178" s="3"/>
      <c r="BJF178" s="3"/>
      <c r="BJG178" s="3"/>
      <c r="BJH178" s="3"/>
      <c r="BJI178" s="3"/>
      <c r="BJJ178" s="3"/>
      <c r="BJK178" s="3"/>
      <c r="BJL178" s="3"/>
      <c r="BJM178" s="3"/>
      <c r="BJN178" s="3"/>
      <c r="BJO178" s="3"/>
      <c r="BJP178" s="3"/>
      <c r="BJQ178" s="3"/>
      <c r="BJR178" s="3"/>
      <c r="BJS178" s="3"/>
      <c r="BJT178" s="3"/>
      <c r="BJU178" s="3"/>
      <c r="BJV178" s="3"/>
      <c r="BJW178" s="3"/>
      <c r="BJX178" s="3"/>
      <c r="BJY178" s="3"/>
      <c r="BJZ178" s="3"/>
      <c r="BKA178" s="3"/>
      <c r="BKB178" s="3"/>
      <c r="BKC178" s="3"/>
      <c r="BKD178" s="3"/>
      <c r="BKE178" s="3"/>
      <c r="BKF178" s="3"/>
      <c r="BKG178" s="3"/>
      <c r="BKH178" s="3"/>
      <c r="BKI178" s="3"/>
      <c r="BKJ178" s="3"/>
      <c r="BKK178" s="3"/>
      <c r="BKL178" s="3"/>
      <c r="BKM178" s="3"/>
      <c r="BKN178" s="3"/>
      <c r="BKO178" s="3"/>
      <c r="BKP178" s="3"/>
      <c r="BKQ178" s="3"/>
      <c r="BKR178" s="3"/>
      <c r="BKS178" s="3"/>
      <c r="BKT178" s="3"/>
      <c r="BKU178" s="3"/>
      <c r="BKV178" s="3"/>
      <c r="BKW178" s="3"/>
      <c r="BKX178" s="3"/>
      <c r="BKY178" s="3"/>
      <c r="BKZ178" s="3"/>
      <c r="BLA178" s="3"/>
      <c r="BLB178" s="3"/>
      <c r="BLC178" s="3"/>
      <c r="BLD178" s="3"/>
      <c r="BLE178" s="3"/>
      <c r="BLF178" s="3"/>
      <c r="BLG178" s="3"/>
      <c r="BLH178" s="3"/>
      <c r="BLI178" s="3"/>
      <c r="BLJ178" s="3"/>
      <c r="BLK178" s="3"/>
      <c r="BLL178" s="3"/>
      <c r="BLM178" s="3"/>
      <c r="BLN178" s="3"/>
      <c r="BLO178" s="3"/>
      <c r="BLP178" s="3"/>
      <c r="BLQ178" s="3"/>
      <c r="BLR178" s="3"/>
      <c r="BLS178" s="3"/>
      <c r="BLT178" s="3"/>
      <c r="BLU178" s="3"/>
      <c r="BLV178" s="3"/>
      <c r="BLW178" s="3"/>
      <c r="BLX178" s="3"/>
      <c r="BLY178" s="3"/>
      <c r="BLZ178" s="3"/>
      <c r="BMA178" s="3"/>
      <c r="BMB178" s="3"/>
      <c r="BMC178" s="3"/>
      <c r="BMD178" s="3"/>
      <c r="BME178" s="3"/>
      <c r="BMF178" s="3"/>
      <c r="BMG178" s="3"/>
      <c r="BMH178" s="3"/>
      <c r="BMI178" s="3"/>
      <c r="BMJ178" s="3"/>
      <c r="BMK178" s="3"/>
      <c r="BML178" s="3"/>
      <c r="BMM178" s="3"/>
      <c r="BMN178" s="3"/>
      <c r="BMO178" s="3"/>
      <c r="BMP178" s="3"/>
      <c r="BMQ178" s="3"/>
      <c r="BMR178" s="3"/>
      <c r="BMS178" s="3"/>
      <c r="BMT178" s="3"/>
      <c r="BMU178" s="3"/>
      <c r="BMV178" s="3"/>
      <c r="BMW178" s="3"/>
      <c r="BMX178" s="3"/>
      <c r="BMY178" s="3"/>
      <c r="BMZ178" s="3"/>
      <c r="BNA178" s="3"/>
      <c r="BNB178" s="3"/>
      <c r="BNC178" s="3"/>
      <c r="BND178" s="3"/>
      <c r="BNE178" s="3"/>
      <c r="BNF178" s="3"/>
      <c r="BNG178" s="3"/>
      <c r="BNH178" s="3"/>
      <c r="BNI178" s="3"/>
      <c r="BNJ178" s="3"/>
      <c r="BNK178" s="3"/>
      <c r="BNL178" s="3"/>
      <c r="BNM178" s="3"/>
      <c r="BNN178" s="3"/>
      <c r="BNO178" s="3"/>
      <c r="BNP178" s="3"/>
      <c r="BNQ178" s="3"/>
      <c r="BNR178" s="3"/>
      <c r="BNS178" s="3"/>
      <c r="BNT178" s="3"/>
      <c r="BNU178" s="3"/>
      <c r="BNV178" s="3"/>
      <c r="BNW178" s="3"/>
      <c r="BNX178" s="3"/>
      <c r="BNY178" s="3"/>
      <c r="BNZ178" s="3"/>
      <c r="BOA178" s="3"/>
      <c r="BOB178" s="3"/>
      <c r="BOC178" s="3"/>
      <c r="BOD178" s="3"/>
      <c r="BOE178" s="3"/>
      <c r="BOF178" s="3"/>
      <c r="BOG178" s="3"/>
      <c r="BOH178" s="3"/>
      <c r="BOI178" s="3"/>
      <c r="BOJ178" s="3"/>
      <c r="BOK178" s="3"/>
      <c r="BOL178" s="3"/>
      <c r="BOM178" s="3"/>
      <c r="BON178" s="3"/>
      <c r="BOO178" s="3"/>
      <c r="BOP178" s="3"/>
      <c r="BOQ178" s="3"/>
      <c r="BOR178" s="3"/>
      <c r="BOS178" s="3"/>
      <c r="BOT178" s="3"/>
      <c r="BOU178" s="3"/>
      <c r="BOV178" s="3"/>
      <c r="BOW178" s="3"/>
      <c r="BOX178" s="3"/>
      <c r="BOY178" s="3"/>
      <c r="BOZ178" s="3"/>
      <c r="BPA178" s="3"/>
      <c r="BPB178" s="3"/>
      <c r="BPC178" s="3"/>
      <c r="BPD178" s="3"/>
      <c r="BPE178" s="3"/>
      <c r="BPF178" s="3"/>
      <c r="BPG178" s="3"/>
      <c r="BPH178" s="3"/>
      <c r="BPI178" s="3"/>
      <c r="BPJ178" s="3"/>
      <c r="BPK178" s="3"/>
      <c r="BPL178" s="3"/>
      <c r="BPM178" s="3"/>
      <c r="BPN178" s="3"/>
      <c r="BPO178" s="3"/>
      <c r="BPP178" s="3"/>
      <c r="BPQ178" s="3"/>
      <c r="BPR178" s="3"/>
      <c r="BPS178" s="3"/>
      <c r="BPT178" s="3"/>
      <c r="BPU178" s="3"/>
      <c r="BPV178" s="3"/>
      <c r="BPW178" s="3"/>
      <c r="BPX178" s="3"/>
      <c r="BPY178" s="3"/>
      <c r="BPZ178" s="3"/>
      <c r="BQA178" s="3"/>
      <c r="BQB178" s="3"/>
      <c r="BQC178" s="3"/>
      <c r="BQD178" s="3"/>
      <c r="BQE178" s="3"/>
      <c r="BQF178" s="3"/>
      <c r="BQG178" s="3"/>
      <c r="BQH178" s="3"/>
      <c r="BQI178" s="3"/>
      <c r="BQJ178" s="3"/>
      <c r="BQK178" s="3"/>
      <c r="BQL178" s="3"/>
      <c r="BQM178" s="3"/>
      <c r="BQN178" s="3"/>
      <c r="BQO178" s="3"/>
      <c r="BQP178" s="3"/>
      <c r="BQQ178" s="3"/>
      <c r="BQR178" s="3"/>
      <c r="BQS178" s="3"/>
      <c r="BQT178" s="3"/>
      <c r="BQU178" s="3"/>
      <c r="BQV178" s="3"/>
      <c r="BQW178" s="3"/>
      <c r="BQX178" s="3"/>
      <c r="BQY178" s="3"/>
      <c r="BQZ178" s="3"/>
      <c r="BRA178" s="3"/>
      <c r="BRB178" s="3"/>
      <c r="BRC178" s="3"/>
      <c r="BRD178" s="3"/>
      <c r="BRE178" s="3"/>
      <c r="BRF178" s="3"/>
      <c r="BRG178" s="3"/>
      <c r="BRH178" s="3"/>
      <c r="BRI178" s="3"/>
      <c r="BRJ178" s="3"/>
      <c r="BRK178" s="3"/>
      <c r="BRL178" s="3"/>
      <c r="BRM178" s="3"/>
      <c r="BRN178" s="3"/>
      <c r="BRO178" s="3"/>
      <c r="BRP178" s="3"/>
      <c r="BRQ178" s="3"/>
      <c r="BRR178" s="3"/>
      <c r="BRS178" s="3"/>
      <c r="BRT178" s="3"/>
      <c r="BRU178" s="3"/>
      <c r="BRV178" s="3"/>
      <c r="BRW178" s="3"/>
      <c r="BRX178" s="3"/>
      <c r="BRY178" s="3"/>
      <c r="BRZ178" s="3"/>
      <c r="BSA178" s="3"/>
      <c r="BSB178" s="3"/>
      <c r="BSC178" s="3"/>
      <c r="BSD178" s="3"/>
      <c r="BSE178" s="3"/>
      <c r="BSF178" s="3"/>
      <c r="BSG178" s="3"/>
      <c r="BSH178" s="3"/>
      <c r="BSI178" s="3"/>
      <c r="BSJ178" s="3"/>
      <c r="BSK178" s="3"/>
      <c r="BSL178" s="3"/>
      <c r="BSM178" s="3"/>
      <c r="BSN178" s="3"/>
      <c r="BSO178" s="3"/>
      <c r="BSP178" s="3"/>
      <c r="BSQ178" s="3"/>
      <c r="BSR178" s="3"/>
      <c r="BSS178" s="3"/>
      <c r="BST178" s="3"/>
      <c r="BSU178" s="3"/>
      <c r="BSV178" s="3"/>
      <c r="BSW178" s="3"/>
      <c r="BSX178" s="3"/>
      <c r="BSY178" s="3"/>
      <c r="BSZ178" s="3"/>
      <c r="BTA178" s="3"/>
      <c r="BTB178" s="3"/>
      <c r="BTC178" s="3"/>
      <c r="BTD178" s="3"/>
      <c r="BTE178" s="3"/>
      <c r="BTF178" s="3"/>
      <c r="BTG178" s="3"/>
      <c r="BTH178" s="3"/>
      <c r="BTI178" s="3"/>
      <c r="BTJ178" s="3"/>
      <c r="BTK178" s="3"/>
      <c r="BTL178" s="3"/>
      <c r="BTM178" s="3"/>
      <c r="BTN178" s="3"/>
      <c r="BTO178" s="3"/>
      <c r="BTP178" s="3"/>
      <c r="BTQ178" s="3"/>
      <c r="BTR178" s="3"/>
      <c r="BTS178" s="3"/>
      <c r="BTT178" s="3"/>
      <c r="BTU178" s="3"/>
      <c r="BTV178" s="3"/>
      <c r="BTW178" s="3"/>
      <c r="BTX178" s="3"/>
      <c r="BTY178" s="3"/>
      <c r="BTZ178" s="3"/>
      <c r="BUA178" s="3"/>
      <c r="BUB178" s="3"/>
      <c r="BUC178" s="3"/>
      <c r="BUD178" s="3"/>
      <c r="BUE178" s="3"/>
      <c r="BUF178" s="3"/>
      <c r="BUG178" s="3"/>
      <c r="BUH178" s="3"/>
      <c r="BUI178" s="3"/>
      <c r="BUJ178" s="3"/>
      <c r="BUK178" s="3"/>
      <c r="BUL178" s="3"/>
      <c r="BUM178" s="3"/>
      <c r="BUN178" s="3"/>
      <c r="BUO178" s="3"/>
      <c r="BUP178" s="3"/>
      <c r="BUQ178" s="3"/>
      <c r="BUR178" s="3"/>
      <c r="BUS178" s="3"/>
      <c r="BUT178" s="3"/>
      <c r="BUU178" s="3"/>
      <c r="BUV178" s="3"/>
      <c r="BUW178" s="3"/>
      <c r="BUX178" s="3"/>
      <c r="BUY178" s="3"/>
      <c r="BUZ178" s="3"/>
      <c r="BVA178" s="3"/>
      <c r="BVB178" s="3"/>
      <c r="BVC178" s="3"/>
      <c r="BVD178" s="3"/>
      <c r="BVE178" s="3"/>
      <c r="BVF178" s="3"/>
      <c r="BVG178" s="3"/>
      <c r="BVH178" s="3"/>
      <c r="BVI178" s="3"/>
      <c r="BVJ178" s="3"/>
      <c r="BVK178" s="3"/>
      <c r="BVL178" s="3"/>
      <c r="BVM178" s="3"/>
      <c r="BVN178" s="3"/>
      <c r="BVO178" s="3"/>
      <c r="BVP178" s="3"/>
      <c r="BVQ178" s="3"/>
      <c r="BVR178" s="3"/>
      <c r="BVS178" s="3"/>
      <c r="BVT178" s="3"/>
      <c r="BVU178" s="3"/>
      <c r="BVV178" s="3"/>
      <c r="BVW178" s="3"/>
      <c r="BVX178" s="3"/>
      <c r="BVY178" s="3"/>
      <c r="BVZ178" s="3"/>
      <c r="BWA178" s="3"/>
      <c r="BWB178" s="3"/>
      <c r="BWC178" s="3"/>
      <c r="BWD178" s="3"/>
      <c r="BWE178" s="3"/>
      <c r="BWF178" s="3"/>
      <c r="BWG178" s="3"/>
      <c r="BWH178" s="3"/>
      <c r="BWI178" s="3"/>
      <c r="BWJ178" s="3"/>
      <c r="BWK178" s="3"/>
      <c r="BWL178" s="3"/>
      <c r="BWM178" s="3"/>
      <c r="BWN178" s="3"/>
      <c r="BWO178" s="3"/>
      <c r="BWP178" s="3"/>
      <c r="BWQ178" s="3"/>
      <c r="BWR178" s="3"/>
      <c r="BWS178" s="3"/>
      <c r="BWT178" s="3"/>
      <c r="BWU178" s="3"/>
      <c r="BWV178" s="3"/>
      <c r="BWW178" s="3"/>
      <c r="BWX178" s="3"/>
      <c r="BWY178" s="3"/>
      <c r="BWZ178" s="3"/>
      <c r="BXA178" s="3"/>
      <c r="BXB178" s="3"/>
      <c r="BXC178" s="3"/>
      <c r="BXD178" s="3"/>
      <c r="BXE178" s="3"/>
      <c r="BXF178" s="3"/>
      <c r="BXG178" s="3"/>
      <c r="BXH178" s="3"/>
      <c r="BXI178" s="3"/>
      <c r="BXJ178" s="3"/>
      <c r="BXK178" s="3"/>
      <c r="BXL178" s="3"/>
      <c r="BXM178" s="3"/>
      <c r="BXN178" s="3"/>
      <c r="BXO178" s="3"/>
      <c r="BXP178" s="3"/>
      <c r="BXQ178" s="3"/>
      <c r="BXR178" s="3"/>
      <c r="BXS178" s="3"/>
      <c r="BXT178" s="3"/>
      <c r="BXU178" s="3"/>
      <c r="BXV178" s="3"/>
      <c r="BXW178" s="3"/>
      <c r="BXX178" s="3"/>
      <c r="BXY178" s="3"/>
      <c r="BXZ178" s="3"/>
      <c r="BYA178" s="3"/>
      <c r="BYB178" s="3"/>
      <c r="BYC178" s="3"/>
      <c r="BYD178" s="3"/>
      <c r="BYE178" s="3"/>
      <c r="BYF178" s="3"/>
      <c r="BYG178" s="3"/>
      <c r="BYH178" s="3"/>
      <c r="BYI178" s="3"/>
      <c r="BYJ178" s="3"/>
      <c r="BYK178" s="3"/>
      <c r="BYL178" s="3"/>
      <c r="BYM178" s="3"/>
      <c r="BYN178" s="3"/>
      <c r="BYO178" s="3"/>
      <c r="BYP178" s="3"/>
      <c r="BYQ178" s="3"/>
      <c r="BYR178" s="3"/>
      <c r="BYS178" s="3"/>
      <c r="BYT178" s="3"/>
      <c r="BYU178" s="3"/>
      <c r="BYV178" s="3"/>
      <c r="BYW178" s="3"/>
      <c r="BYX178" s="3"/>
      <c r="BYY178" s="3"/>
      <c r="BYZ178" s="3"/>
      <c r="BZA178" s="3"/>
      <c r="BZB178" s="3"/>
      <c r="BZC178" s="3"/>
      <c r="BZD178" s="3"/>
      <c r="BZE178" s="3"/>
      <c r="BZF178" s="3"/>
      <c r="BZG178" s="3"/>
      <c r="BZH178" s="3"/>
      <c r="BZI178" s="3"/>
      <c r="BZJ178" s="3"/>
      <c r="BZK178" s="3"/>
      <c r="BZL178" s="3"/>
      <c r="BZM178" s="3"/>
      <c r="BZN178" s="3"/>
      <c r="BZO178" s="3"/>
      <c r="BZP178" s="3"/>
      <c r="BZQ178" s="3"/>
      <c r="BZR178" s="3"/>
      <c r="BZS178" s="3"/>
      <c r="BZT178" s="3"/>
      <c r="BZU178" s="3"/>
      <c r="BZV178" s="3"/>
      <c r="BZW178" s="3"/>
      <c r="BZX178" s="3"/>
      <c r="BZY178" s="3"/>
      <c r="BZZ178" s="3"/>
      <c r="CAA178" s="3"/>
      <c r="CAB178" s="3"/>
      <c r="CAC178" s="3"/>
      <c r="CAD178" s="3"/>
      <c r="CAE178" s="3"/>
      <c r="CAF178" s="3"/>
      <c r="CAG178" s="3"/>
      <c r="CAH178" s="3"/>
      <c r="CAI178" s="3"/>
      <c r="CAJ178" s="3"/>
      <c r="CAK178" s="3"/>
      <c r="CAL178" s="3"/>
      <c r="CAM178" s="3"/>
      <c r="CAN178" s="3"/>
      <c r="CAO178" s="3"/>
      <c r="CAP178" s="3"/>
      <c r="CAQ178" s="3"/>
      <c r="CAR178" s="3"/>
      <c r="CAS178" s="3"/>
      <c r="CAT178" s="3"/>
      <c r="CAU178" s="3"/>
      <c r="CAV178" s="3"/>
      <c r="CAW178" s="3"/>
      <c r="CAX178" s="3"/>
      <c r="CAY178" s="3"/>
      <c r="CAZ178" s="3"/>
      <c r="CBA178" s="3"/>
      <c r="CBB178" s="3"/>
      <c r="CBC178" s="3"/>
      <c r="CBD178" s="3"/>
      <c r="CBE178" s="3"/>
      <c r="CBF178" s="3"/>
      <c r="CBG178" s="3"/>
      <c r="CBH178" s="3"/>
      <c r="CBI178" s="3"/>
      <c r="CBJ178" s="3"/>
      <c r="CBK178" s="3"/>
      <c r="CBL178" s="3"/>
      <c r="CBM178" s="3"/>
      <c r="CBN178" s="3"/>
      <c r="CBO178" s="3"/>
      <c r="CBP178" s="3"/>
      <c r="CBQ178" s="3"/>
      <c r="CBR178" s="3"/>
      <c r="CBS178" s="3"/>
      <c r="CBT178" s="3"/>
      <c r="CBU178" s="3"/>
      <c r="CBV178" s="3"/>
      <c r="CBW178" s="3"/>
      <c r="CBX178" s="3"/>
      <c r="CBY178" s="3"/>
      <c r="CBZ178" s="3"/>
      <c r="CCA178" s="3"/>
      <c r="CCB178" s="3"/>
      <c r="CCC178" s="3"/>
      <c r="CCD178" s="3"/>
      <c r="CCE178" s="3"/>
      <c r="CCF178" s="3"/>
      <c r="CCG178" s="3"/>
      <c r="CCH178" s="3"/>
      <c r="CCI178" s="3"/>
      <c r="CCJ178" s="3"/>
      <c r="CCK178" s="3"/>
      <c r="CCL178" s="3"/>
      <c r="CCM178" s="3"/>
      <c r="CCN178" s="3"/>
      <c r="CCO178" s="3"/>
      <c r="CCP178" s="3"/>
      <c r="CCQ178" s="3"/>
      <c r="CCR178" s="3"/>
      <c r="CCS178" s="3"/>
      <c r="CCT178" s="3"/>
      <c r="CCU178" s="3"/>
      <c r="CCV178" s="3"/>
      <c r="CCW178" s="3"/>
      <c r="CCX178" s="3"/>
      <c r="CCY178" s="3"/>
      <c r="CCZ178" s="3"/>
      <c r="CDA178" s="3"/>
      <c r="CDB178" s="3"/>
      <c r="CDC178" s="3"/>
      <c r="CDD178" s="3"/>
      <c r="CDE178" s="3"/>
      <c r="CDF178" s="3"/>
      <c r="CDG178" s="3"/>
      <c r="CDH178" s="3"/>
      <c r="CDI178" s="3"/>
      <c r="CDJ178" s="3"/>
      <c r="CDK178" s="3"/>
      <c r="CDL178" s="3"/>
      <c r="CDM178" s="3"/>
      <c r="CDN178" s="3"/>
      <c r="CDO178" s="3"/>
      <c r="CDP178" s="3"/>
      <c r="CDQ178" s="3"/>
      <c r="CDR178" s="3"/>
      <c r="CDS178" s="3"/>
      <c r="CDT178" s="3"/>
      <c r="CDU178" s="3"/>
      <c r="CDV178" s="3"/>
      <c r="CDW178" s="3"/>
      <c r="CDX178" s="3"/>
      <c r="CDY178" s="3"/>
      <c r="CDZ178" s="3"/>
      <c r="CEA178" s="3"/>
      <c r="CEB178" s="3"/>
      <c r="CEC178" s="3"/>
      <c r="CED178" s="3"/>
      <c r="CEE178" s="3"/>
      <c r="CEF178" s="3"/>
      <c r="CEG178" s="3"/>
      <c r="CEH178" s="3"/>
      <c r="CEI178" s="3"/>
      <c r="CEJ178" s="3"/>
      <c r="CEK178" s="3"/>
      <c r="CEL178" s="3"/>
      <c r="CEM178" s="3"/>
      <c r="CEN178" s="3"/>
      <c r="CEO178" s="3"/>
      <c r="CEP178" s="3"/>
      <c r="CEQ178" s="3"/>
      <c r="CER178" s="3"/>
      <c r="CES178" s="3"/>
      <c r="CET178" s="3"/>
      <c r="CEU178" s="3"/>
      <c r="CEV178" s="3"/>
      <c r="CEW178" s="3"/>
      <c r="CEX178" s="3"/>
      <c r="CEY178" s="3"/>
      <c r="CEZ178" s="3"/>
      <c r="CFA178" s="3"/>
      <c r="CFB178" s="3"/>
      <c r="CFC178" s="3"/>
      <c r="CFD178" s="3"/>
      <c r="CFE178" s="3"/>
      <c r="CFF178" s="3"/>
      <c r="CFG178" s="3"/>
      <c r="CFH178" s="3"/>
      <c r="CFI178" s="3"/>
      <c r="CFJ178" s="3"/>
      <c r="CFK178" s="3"/>
      <c r="CFL178" s="3"/>
      <c r="CFM178" s="3"/>
      <c r="CFN178" s="3"/>
      <c r="CFO178" s="3"/>
      <c r="CFP178" s="3"/>
      <c r="CFQ178" s="3"/>
      <c r="CFR178" s="3"/>
      <c r="CFS178" s="3"/>
      <c r="CFT178" s="3"/>
      <c r="CFU178" s="3"/>
      <c r="CFV178" s="3"/>
      <c r="CFW178" s="3"/>
      <c r="CFX178" s="3"/>
      <c r="CFY178" s="3"/>
      <c r="CFZ178" s="3"/>
      <c r="CGA178" s="3"/>
      <c r="CGB178" s="3"/>
      <c r="CGC178" s="3"/>
      <c r="CGD178" s="3"/>
      <c r="CGE178" s="3"/>
      <c r="CGF178" s="3"/>
      <c r="CGG178" s="3"/>
      <c r="CGH178" s="3"/>
      <c r="CGI178" s="3"/>
      <c r="CGJ178" s="3"/>
      <c r="CGK178" s="3"/>
      <c r="CGL178" s="3"/>
      <c r="CGM178" s="3"/>
      <c r="CGN178" s="3"/>
      <c r="CGO178" s="3"/>
      <c r="CGP178" s="3"/>
      <c r="CGQ178" s="3"/>
      <c r="CGR178" s="3"/>
      <c r="CGS178" s="3"/>
      <c r="CGT178" s="3"/>
      <c r="CGU178" s="3"/>
      <c r="CGV178" s="3"/>
      <c r="CGW178" s="3"/>
      <c r="CGX178" s="3"/>
      <c r="CGY178" s="3"/>
      <c r="CGZ178" s="3"/>
      <c r="CHA178" s="3"/>
      <c r="CHB178" s="3"/>
      <c r="CHC178" s="3"/>
      <c r="CHD178" s="3"/>
      <c r="CHE178" s="3"/>
      <c r="CHF178" s="3"/>
      <c r="CHG178" s="3"/>
      <c r="CHH178" s="3"/>
      <c r="CHI178" s="3"/>
      <c r="CHJ178" s="3"/>
      <c r="CHK178" s="3"/>
      <c r="CHL178" s="3"/>
      <c r="CHM178" s="3"/>
      <c r="CHN178" s="3"/>
      <c r="CHO178" s="3"/>
      <c r="CHP178" s="3"/>
      <c r="CHQ178" s="3"/>
      <c r="CHR178" s="3"/>
      <c r="CHS178" s="3"/>
      <c r="CHT178" s="3"/>
      <c r="CHU178" s="3"/>
      <c r="CHV178" s="3"/>
      <c r="CHW178" s="3"/>
      <c r="CHX178" s="3"/>
      <c r="CHY178" s="3"/>
      <c r="CHZ178" s="3"/>
      <c r="CIA178" s="3"/>
      <c r="CIB178" s="3"/>
      <c r="CIC178" s="3"/>
      <c r="CID178" s="3"/>
      <c r="CIE178" s="3"/>
      <c r="CIF178" s="3"/>
      <c r="CIG178" s="3"/>
      <c r="CIH178" s="3"/>
      <c r="CII178" s="3"/>
      <c r="CIJ178" s="3"/>
      <c r="CIK178" s="3"/>
      <c r="CIL178" s="3"/>
      <c r="CIM178" s="3"/>
      <c r="CIN178" s="3"/>
      <c r="CIO178" s="3"/>
      <c r="CIP178" s="3"/>
      <c r="CIQ178" s="3"/>
      <c r="CIR178" s="3"/>
      <c r="CIS178" s="3"/>
      <c r="CIT178" s="3"/>
      <c r="CIU178" s="3"/>
      <c r="CIV178" s="3"/>
      <c r="CIW178" s="3"/>
      <c r="CIX178" s="3"/>
      <c r="CIY178" s="3"/>
      <c r="CIZ178" s="3"/>
      <c r="CJA178" s="3"/>
      <c r="CJB178" s="3"/>
      <c r="CJC178" s="3"/>
      <c r="CJD178" s="3"/>
      <c r="CJE178" s="3"/>
      <c r="CJF178" s="3"/>
      <c r="CJG178" s="3"/>
      <c r="CJH178" s="3"/>
      <c r="CJI178" s="3"/>
      <c r="CJJ178" s="3"/>
      <c r="CJK178" s="3"/>
      <c r="CJL178" s="3"/>
      <c r="CJM178" s="3"/>
      <c r="CJN178" s="3"/>
      <c r="CJO178" s="3"/>
      <c r="CJP178" s="3"/>
      <c r="CJQ178" s="3"/>
      <c r="CJR178" s="3"/>
      <c r="CJS178" s="3"/>
      <c r="CJT178" s="3"/>
      <c r="CJU178" s="3"/>
      <c r="CJV178" s="3"/>
      <c r="CJW178" s="3"/>
      <c r="CJX178" s="3"/>
      <c r="CJY178" s="3"/>
      <c r="CJZ178" s="3"/>
      <c r="CKA178" s="3"/>
      <c r="CKB178" s="3"/>
      <c r="CKC178" s="3"/>
      <c r="CKD178" s="3"/>
      <c r="CKE178" s="3"/>
      <c r="CKF178" s="3"/>
      <c r="CKG178" s="3"/>
      <c r="CKH178" s="3"/>
      <c r="CKI178" s="3"/>
      <c r="CKJ178" s="3"/>
      <c r="CKK178" s="3"/>
      <c r="CKL178" s="3"/>
      <c r="CKM178" s="3"/>
      <c r="CKN178" s="3"/>
      <c r="CKO178" s="3"/>
      <c r="CKP178" s="3"/>
      <c r="CKQ178" s="3"/>
      <c r="CKR178" s="3"/>
      <c r="CKS178" s="3"/>
      <c r="CKT178" s="3"/>
      <c r="CKU178" s="3"/>
      <c r="CKV178" s="3"/>
      <c r="CKW178" s="3"/>
      <c r="CKX178" s="3"/>
      <c r="CKY178" s="3"/>
      <c r="CKZ178" s="3"/>
      <c r="CLA178" s="3"/>
      <c r="CLB178" s="3"/>
      <c r="CLC178" s="3"/>
      <c r="CLD178" s="3"/>
      <c r="CLE178" s="3"/>
      <c r="CLF178" s="3"/>
      <c r="CLG178" s="3"/>
      <c r="CLH178" s="3"/>
      <c r="CLI178" s="3"/>
      <c r="CLJ178" s="3"/>
      <c r="CLK178" s="3"/>
      <c r="CLL178" s="3"/>
      <c r="CLM178" s="3"/>
      <c r="CLN178" s="3"/>
      <c r="CLO178" s="3"/>
      <c r="CLP178" s="3"/>
      <c r="CLQ178" s="3"/>
      <c r="CLR178" s="3"/>
      <c r="CLS178" s="3"/>
      <c r="CLT178" s="3"/>
      <c r="CLU178" s="3"/>
      <c r="CLV178" s="3"/>
      <c r="CLW178" s="3"/>
      <c r="CLX178" s="3"/>
      <c r="CLY178" s="3"/>
      <c r="CLZ178" s="3"/>
      <c r="CMA178" s="3"/>
      <c r="CMB178" s="3"/>
      <c r="CMC178" s="3"/>
      <c r="CMD178" s="3"/>
      <c r="CME178" s="3"/>
      <c r="CMF178" s="3"/>
      <c r="CMG178" s="3"/>
      <c r="CMH178" s="3"/>
      <c r="CMI178" s="3"/>
      <c r="CMJ178" s="3"/>
      <c r="CMK178" s="3"/>
      <c r="CML178" s="3"/>
      <c r="CMM178" s="3"/>
      <c r="CMN178" s="3"/>
      <c r="CMO178" s="3"/>
      <c r="CMP178" s="3"/>
      <c r="CMQ178" s="3"/>
      <c r="CMR178" s="3"/>
      <c r="CMS178" s="3"/>
      <c r="CMT178" s="3"/>
      <c r="CMU178" s="3"/>
      <c r="CMV178" s="3"/>
      <c r="CMW178" s="3"/>
      <c r="CMX178" s="3"/>
      <c r="CMY178" s="3"/>
      <c r="CMZ178" s="3"/>
      <c r="CNA178" s="3"/>
      <c r="CNB178" s="3"/>
      <c r="CNC178" s="3"/>
      <c r="CND178" s="3"/>
      <c r="CNE178" s="3"/>
      <c r="CNF178" s="3"/>
      <c r="CNG178" s="3"/>
      <c r="CNH178" s="3"/>
      <c r="CNI178" s="3"/>
      <c r="CNJ178" s="3"/>
      <c r="CNK178" s="3"/>
      <c r="CNL178" s="3"/>
      <c r="CNM178" s="3"/>
      <c r="CNN178" s="3"/>
      <c r="CNO178" s="3"/>
      <c r="CNP178" s="3"/>
      <c r="CNQ178" s="3"/>
      <c r="CNR178" s="3"/>
      <c r="CNS178" s="3"/>
      <c r="CNT178" s="3"/>
      <c r="CNU178" s="3"/>
      <c r="CNV178" s="3"/>
      <c r="CNW178" s="3"/>
      <c r="CNX178" s="3"/>
      <c r="CNY178" s="3"/>
      <c r="CNZ178" s="3"/>
      <c r="COA178" s="3"/>
      <c r="COB178" s="3"/>
      <c r="COC178" s="3"/>
      <c r="COD178" s="3"/>
      <c r="COE178" s="3"/>
      <c r="COF178" s="3"/>
      <c r="COG178" s="3"/>
      <c r="COH178" s="3"/>
      <c r="COI178" s="3"/>
      <c r="COJ178" s="3"/>
      <c r="COK178" s="3"/>
      <c r="COL178" s="3"/>
      <c r="COM178" s="3"/>
      <c r="CON178" s="3"/>
      <c r="COO178" s="3"/>
      <c r="COP178" s="3"/>
      <c r="COQ178" s="3"/>
      <c r="COR178" s="3"/>
      <c r="COS178" s="3"/>
      <c r="COT178" s="3"/>
      <c r="COU178" s="3"/>
      <c r="COV178" s="3"/>
      <c r="COW178" s="3"/>
      <c r="COX178" s="3"/>
      <c r="COY178" s="3"/>
      <c r="COZ178" s="3"/>
      <c r="CPA178" s="3"/>
      <c r="CPB178" s="3"/>
      <c r="CPC178" s="3"/>
      <c r="CPD178" s="3"/>
      <c r="CPE178" s="3"/>
      <c r="CPF178" s="3"/>
      <c r="CPG178" s="3"/>
      <c r="CPH178" s="3"/>
      <c r="CPI178" s="3"/>
      <c r="CPJ178" s="3"/>
      <c r="CPK178" s="3"/>
      <c r="CPL178" s="3"/>
      <c r="CPM178" s="3"/>
      <c r="CPN178" s="3"/>
      <c r="CPO178" s="3"/>
      <c r="CPP178" s="3"/>
      <c r="CPQ178" s="3"/>
      <c r="CPR178" s="3"/>
      <c r="CPS178" s="3"/>
      <c r="CPT178" s="3"/>
      <c r="CPU178" s="3"/>
      <c r="CPV178" s="3"/>
      <c r="CPW178" s="3"/>
      <c r="CPX178" s="3"/>
      <c r="CPY178" s="3"/>
      <c r="CPZ178" s="3"/>
      <c r="CQA178" s="3"/>
      <c r="CQB178" s="3"/>
      <c r="CQC178" s="3"/>
      <c r="CQD178" s="3"/>
      <c r="CQE178" s="3"/>
      <c r="CQF178" s="3"/>
      <c r="CQG178" s="3"/>
      <c r="CQH178" s="3"/>
      <c r="CQI178" s="3"/>
      <c r="CQJ178" s="3"/>
      <c r="CQK178" s="3"/>
      <c r="CQL178" s="3"/>
      <c r="CQM178" s="3"/>
      <c r="CQN178" s="3"/>
      <c r="CQO178" s="3"/>
      <c r="CQP178" s="3"/>
      <c r="CQQ178" s="3"/>
      <c r="CQR178" s="3"/>
      <c r="CQS178" s="3"/>
      <c r="CQT178" s="3"/>
      <c r="CQU178" s="3"/>
      <c r="CQV178" s="3"/>
      <c r="CQW178" s="3"/>
      <c r="CQX178" s="3"/>
      <c r="CQY178" s="3"/>
      <c r="CQZ178" s="3"/>
      <c r="CRA178" s="3"/>
      <c r="CRB178" s="3"/>
      <c r="CRC178" s="3"/>
      <c r="CRD178" s="3"/>
      <c r="CRE178" s="3"/>
      <c r="CRF178" s="3"/>
      <c r="CRG178" s="3"/>
      <c r="CRH178" s="3"/>
      <c r="CRI178" s="3"/>
      <c r="CRJ178" s="3"/>
      <c r="CRK178" s="3"/>
      <c r="CRL178" s="3"/>
      <c r="CRM178" s="3"/>
      <c r="CRN178" s="3"/>
      <c r="CRO178" s="3"/>
      <c r="CRP178" s="3"/>
      <c r="CRQ178" s="3"/>
      <c r="CRR178" s="3"/>
      <c r="CRS178" s="3"/>
      <c r="CRT178" s="3"/>
      <c r="CRU178" s="3"/>
      <c r="CRV178" s="3"/>
      <c r="CRW178" s="3"/>
      <c r="CRX178" s="3"/>
      <c r="CRY178" s="3"/>
      <c r="CRZ178" s="3"/>
      <c r="CSA178" s="3"/>
      <c r="CSB178" s="3"/>
      <c r="CSC178" s="3"/>
      <c r="CSD178" s="3"/>
      <c r="CSE178" s="3"/>
      <c r="CSF178" s="3"/>
      <c r="CSG178" s="3"/>
      <c r="CSH178" s="3"/>
      <c r="CSI178" s="3"/>
      <c r="CSJ178" s="3"/>
      <c r="CSK178" s="3"/>
      <c r="CSL178" s="3"/>
      <c r="CSM178" s="3"/>
      <c r="CSN178" s="3"/>
      <c r="CSO178" s="3"/>
      <c r="CSP178" s="3"/>
      <c r="CSQ178" s="3"/>
      <c r="CSR178" s="3"/>
      <c r="CSS178" s="3"/>
      <c r="CST178" s="3"/>
      <c r="CSU178" s="3"/>
      <c r="CSV178" s="3"/>
      <c r="CSW178" s="3"/>
      <c r="CSX178" s="3"/>
      <c r="CSY178" s="3"/>
      <c r="CSZ178" s="3"/>
      <c r="CTA178" s="3"/>
      <c r="CTB178" s="3"/>
      <c r="CTC178" s="3"/>
      <c r="CTD178" s="3"/>
      <c r="CTE178" s="3"/>
      <c r="CTF178" s="3"/>
      <c r="CTG178" s="3"/>
      <c r="CTH178" s="3"/>
      <c r="CTI178" s="3"/>
      <c r="CTJ178" s="3"/>
      <c r="CTK178" s="3"/>
      <c r="CTL178" s="3"/>
      <c r="CTM178" s="3"/>
      <c r="CTN178" s="3"/>
      <c r="CTO178" s="3"/>
      <c r="CTP178" s="3"/>
      <c r="CTQ178" s="3"/>
      <c r="CTR178" s="3"/>
      <c r="CTS178" s="3"/>
      <c r="CTT178" s="3"/>
      <c r="CTU178" s="3"/>
      <c r="CTV178" s="3"/>
      <c r="CTW178" s="3"/>
      <c r="CTX178" s="3"/>
      <c r="CTY178" s="3"/>
      <c r="CTZ178" s="3"/>
      <c r="CUA178" s="3"/>
      <c r="CUB178" s="3"/>
      <c r="CUC178" s="3"/>
      <c r="CUD178" s="3"/>
      <c r="CUE178" s="3"/>
      <c r="CUF178" s="3"/>
      <c r="CUG178" s="3"/>
      <c r="CUH178" s="3"/>
      <c r="CUI178" s="3"/>
      <c r="CUJ178" s="3"/>
      <c r="CUK178" s="3"/>
      <c r="CUL178" s="3"/>
      <c r="CUM178" s="3"/>
      <c r="CUN178" s="3"/>
      <c r="CUO178" s="3"/>
      <c r="CUP178" s="3"/>
      <c r="CUQ178" s="3"/>
      <c r="CUR178" s="3"/>
      <c r="CUS178" s="3"/>
      <c r="CUT178" s="3"/>
      <c r="CUU178" s="3"/>
      <c r="CUV178" s="3"/>
      <c r="CUW178" s="3"/>
      <c r="CUX178" s="3"/>
      <c r="CUY178" s="3"/>
      <c r="CUZ178" s="3"/>
      <c r="CVA178" s="3"/>
      <c r="CVB178" s="3"/>
      <c r="CVC178" s="3"/>
      <c r="CVD178" s="3"/>
      <c r="CVE178" s="3"/>
      <c r="CVF178" s="3"/>
      <c r="CVG178" s="3"/>
      <c r="CVH178" s="3"/>
      <c r="CVI178" s="3"/>
      <c r="CVJ178" s="3"/>
      <c r="CVK178" s="3"/>
      <c r="CVL178" s="3"/>
      <c r="CVM178" s="3"/>
      <c r="CVN178" s="3"/>
      <c r="CVO178" s="3"/>
      <c r="CVP178" s="3"/>
      <c r="CVQ178" s="3"/>
      <c r="CVR178" s="3"/>
      <c r="CVS178" s="3"/>
      <c r="CVT178" s="3"/>
      <c r="CVU178" s="3"/>
      <c r="CVV178" s="3"/>
      <c r="CVW178" s="3"/>
      <c r="CVX178" s="3"/>
      <c r="CVY178" s="3"/>
      <c r="CVZ178" s="3"/>
      <c r="CWA178" s="3"/>
      <c r="CWB178" s="3"/>
      <c r="CWC178" s="3"/>
      <c r="CWD178" s="3"/>
      <c r="CWE178" s="3"/>
      <c r="CWF178" s="3"/>
      <c r="CWG178" s="3"/>
      <c r="CWH178" s="3"/>
      <c r="CWI178" s="3"/>
      <c r="CWJ178" s="3"/>
      <c r="CWK178" s="3"/>
      <c r="CWL178" s="3"/>
      <c r="CWM178" s="3"/>
      <c r="CWN178" s="3"/>
      <c r="CWO178" s="3"/>
      <c r="CWP178" s="3"/>
      <c r="CWQ178" s="3"/>
      <c r="CWR178" s="3"/>
      <c r="CWS178" s="3"/>
      <c r="CWT178" s="3"/>
      <c r="CWU178" s="3"/>
      <c r="CWV178" s="3"/>
      <c r="CWW178" s="3"/>
      <c r="CWX178" s="3"/>
      <c r="CWY178" s="3"/>
      <c r="CWZ178" s="3"/>
      <c r="CXA178" s="3"/>
      <c r="CXB178" s="3"/>
      <c r="CXC178" s="3"/>
      <c r="CXD178" s="3"/>
      <c r="CXE178" s="3"/>
      <c r="CXF178" s="3"/>
      <c r="CXG178" s="3"/>
      <c r="CXH178" s="3"/>
      <c r="CXI178" s="3"/>
      <c r="CXJ178" s="3"/>
      <c r="CXK178" s="3"/>
      <c r="CXL178" s="3"/>
      <c r="CXM178" s="3"/>
      <c r="CXN178" s="3"/>
      <c r="CXO178" s="3"/>
      <c r="CXP178" s="3"/>
      <c r="CXQ178" s="3"/>
      <c r="CXR178" s="3"/>
      <c r="CXS178" s="3"/>
      <c r="CXT178" s="3"/>
      <c r="CXU178" s="3"/>
      <c r="CXV178" s="3"/>
      <c r="CXW178" s="3"/>
      <c r="CXX178" s="3"/>
      <c r="CXY178" s="3"/>
      <c r="CXZ178" s="3"/>
      <c r="CYA178" s="3"/>
      <c r="CYB178" s="3"/>
      <c r="CYC178" s="3"/>
      <c r="CYD178" s="3"/>
      <c r="CYE178" s="3"/>
      <c r="CYF178" s="3"/>
      <c r="CYG178" s="3"/>
      <c r="CYH178" s="3"/>
      <c r="CYI178" s="3"/>
      <c r="CYJ178" s="3"/>
      <c r="CYK178" s="3"/>
      <c r="CYL178" s="3"/>
      <c r="CYM178" s="3"/>
      <c r="CYN178" s="3"/>
      <c r="CYO178" s="3"/>
      <c r="CYP178" s="3"/>
      <c r="CYQ178" s="3"/>
      <c r="CYR178" s="3"/>
      <c r="CYS178" s="3"/>
      <c r="CYT178" s="3"/>
      <c r="CYU178" s="3"/>
      <c r="CYV178" s="3"/>
      <c r="CYW178" s="3"/>
      <c r="CYX178" s="3"/>
      <c r="CYY178" s="3"/>
      <c r="CYZ178" s="3"/>
      <c r="CZA178" s="3"/>
      <c r="CZB178" s="3"/>
      <c r="CZC178" s="3"/>
      <c r="CZD178" s="3"/>
      <c r="CZE178" s="3"/>
      <c r="CZF178" s="3"/>
      <c r="CZG178" s="3"/>
      <c r="CZH178" s="3"/>
      <c r="CZI178" s="3"/>
      <c r="CZJ178" s="3"/>
      <c r="CZK178" s="3"/>
      <c r="CZL178" s="3"/>
      <c r="CZM178" s="3"/>
      <c r="CZN178" s="3"/>
      <c r="CZO178" s="3"/>
      <c r="CZP178" s="3"/>
      <c r="CZQ178" s="3"/>
      <c r="CZR178" s="3"/>
      <c r="CZS178" s="3"/>
      <c r="CZT178" s="3"/>
      <c r="CZU178" s="3"/>
      <c r="CZV178" s="3"/>
      <c r="CZW178" s="3"/>
      <c r="CZX178" s="3"/>
      <c r="CZY178" s="3"/>
      <c r="CZZ178" s="3"/>
      <c r="DAA178" s="3"/>
      <c r="DAB178" s="3"/>
      <c r="DAC178" s="3"/>
      <c r="DAD178" s="3"/>
      <c r="DAE178" s="3"/>
      <c r="DAF178" s="3"/>
      <c r="DAG178" s="3"/>
      <c r="DAH178" s="3"/>
      <c r="DAI178" s="3"/>
      <c r="DAJ178" s="3"/>
      <c r="DAK178" s="3"/>
      <c r="DAL178" s="3"/>
      <c r="DAM178" s="3"/>
      <c r="DAN178" s="3"/>
      <c r="DAO178" s="3"/>
      <c r="DAP178" s="3"/>
      <c r="DAQ178" s="3"/>
      <c r="DAR178" s="3"/>
      <c r="DAS178" s="3"/>
      <c r="DAT178" s="3"/>
      <c r="DAU178" s="3"/>
      <c r="DAV178" s="3"/>
      <c r="DAW178" s="3"/>
      <c r="DAX178" s="3"/>
      <c r="DAY178" s="3"/>
      <c r="DAZ178" s="3"/>
      <c r="DBA178" s="3"/>
      <c r="DBB178" s="3"/>
      <c r="DBC178" s="3"/>
      <c r="DBD178" s="3"/>
      <c r="DBE178" s="3"/>
      <c r="DBF178" s="3"/>
      <c r="DBG178" s="3"/>
      <c r="DBH178" s="3"/>
      <c r="DBI178" s="3"/>
      <c r="DBJ178" s="3"/>
      <c r="DBK178" s="3"/>
      <c r="DBL178" s="3"/>
      <c r="DBM178" s="3"/>
      <c r="DBN178" s="3"/>
      <c r="DBO178" s="3"/>
      <c r="DBP178" s="3"/>
      <c r="DBQ178" s="3"/>
      <c r="DBR178" s="3"/>
      <c r="DBS178" s="3"/>
      <c r="DBT178" s="3"/>
      <c r="DBU178" s="3"/>
      <c r="DBV178" s="3"/>
      <c r="DBW178" s="3"/>
      <c r="DBX178" s="3"/>
      <c r="DBY178" s="3"/>
      <c r="DBZ178" s="3"/>
      <c r="DCA178" s="3"/>
      <c r="DCB178" s="3"/>
      <c r="DCC178" s="3"/>
      <c r="DCD178" s="3"/>
      <c r="DCE178" s="3"/>
      <c r="DCF178" s="3"/>
      <c r="DCG178" s="3"/>
      <c r="DCH178" s="3"/>
      <c r="DCI178" s="3"/>
      <c r="DCJ178" s="3"/>
      <c r="DCK178" s="3"/>
      <c r="DCL178" s="3"/>
      <c r="DCM178" s="3"/>
      <c r="DCN178" s="3"/>
      <c r="DCO178" s="3"/>
      <c r="DCP178" s="3"/>
      <c r="DCQ178" s="3"/>
      <c r="DCR178" s="3"/>
      <c r="DCS178" s="3"/>
      <c r="DCT178" s="3"/>
      <c r="DCU178" s="3"/>
      <c r="DCV178" s="3"/>
      <c r="DCW178" s="3"/>
      <c r="DCX178" s="3"/>
      <c r="DCY178" s="3"/>
      <c r="DCZ178" s="3"/>
      <c r="DDA178" s="3"/>
      <c r="DDB178" s="3"/>
      <c r="DDC178" s="3"/>
      <c r="DDD178" s="3"/>
      <c r="DDE178" s="3"/>
      <c r="DDF178" s="3"/>
      <c r="DDG178" s="3"/>
      <c r="DDH178" s="3"/>
      <c r="DDI178" s="3"/>
      <c r="DDJ178" s="3"/>
      <c r="DDK178" s="3"/>
      <c r="DDL178" s="3"/>
      <c r="DDM178" s="3"/>
      <c r="DDN178" s="3"/>
      <c r="DDO178" s="3"/>
      <c r="DDP178" s="3"/>
      <c r="DDQ178" s="3"/>
      <c r="DDR178" s="3"/>
      <c r="DDS178" s="3"/>
      <c r="DDT178" s="3"/>
      <c r="DDU178" s="3"/>
      <c r="DDV178" s="3"/>
      <c r="DDW178" s="3"/>
      <c r="DDX178" s="3"/>
      <c r="DDY178" s="3"/>
      <c r="DDZ178" s="3"/>
      <c r="DEA178" s="3"/>
      <c r="DEB178" s="3"/>
      <c r="DEC178" s="3"/>
      <c r="DED178" s="3"/>
      <c r="DEE178" s="3"/>
      <c r="DEF178" s="3"/>
      <c r="DEG178" s="3"/>
      <c r="DEH178" s="3"/>
      <c r="DEI178" s="3"/>
      <c r="DEJ178" s="3"/>
      <c r="DEK178" s="3"/>
      <c r="DEL178" s="3"/>
      <c r="DEM178" s="3"/>
      <c r="DEN178" s="3"/>
      <c r="DEO178" s="3"/>
      <c r="DEP178" s="3"/>
      <c r="DEQ178" s="3"/>
      <c r="DER178" s="3"/>
      <c r="DES178" s="3"/>
      <c r="DET178" s="3"/>
      <c r="DEU178" s="3"/>
      <c r="DEV178" s="3"/>
      <c r="DEW178" s="3"/>
      <c r="DEX178" s="3"/>
      <c r="DEY178" s="3"/>
      <c r="DEZ178" s="3"/>
      <c r="DFA178" s="3"/>
      <c r="DFB178" s="3"/>
      <c r="DFC178" s="3"/>
      <c r="DFD178" s="3"/>
      <c r="DFE178" s="3"/>
      <c r="DFF178" s="3"/>
      <c r="DFG178" s="3"/>
      <c r="DFH178" s="3"/>
      <c r="DFI178" s="3"/>
      <c r="DFJ178" s="3"/>
      <c r="DFK178" s="3"/>
      <c r="DFL178" s="3"/>
      <c r="DFM178" s="3"/>
      <c r="DFN178" s="3"/>
      <c r="DFO178" s="3"/>
      <c r="DFP178" s="3"/>
      <c r="DFQ178" s="3"/>
      <c r="DFR178" s="3"/>
      <c r="DFS178" s="3"/>
      <c r="DFT178" s="3"/>
      <c r="DFU178" s="3"/>
      <c r="DFV178" s="3"/>
      <c r="DFW178" s="3"/>
      <c r="DFX178" s="3"/>
      <c r="DFY178" s="3"/>
      <c r="DFZ178" s="3"/>
      <c r="DGA178" s="3"/>
      <c r="DGB178" s="3"/>
      <c r="DGC178" s="3"/>
      <c r="DGD178" s="3"/>
      <c r="DGE178" s="3"/>
      <c r="DGF178" s="3"/>
      <c r="DGG178" s="3"/>
      <c r="DGH178" s="3"/>
      <c r="DGI178" s="3"/>
      <c r="DGJ178" s="3"/>
      <c r="DGK178" s="3"/>
      <c r="DGL178" s="3"/>
      <c r="DGM178" s="3"/>
      <c r="DGN178" s="3"/>
      <c r="DGO178" s="3"/>
      <c r="DGP178" s="3"/>
      <c r="DGQ178" s="3"/>
      <c r="DGR178" s="3"/>
      <c r="DGS178" s="3"/>
      <c r="DGT178" s="3"/>
      <c r="DGU178" s="3"/>
      <c r="DGV178" s="3"/>
      <c r="DGW178" s="3"/>
      <c r="DGX178" s="3"/>
      <c r="DGY178" s="3"/>
      <c r="DGZ178" s="3"/>
      <c r="DHA178" s="3"/>
      <c r="DHB178" s="3"/>
      <c r="DHC178" s="3"/>
      <c r="DHD178" s="3"/>
      <c r="DHE178" s="3"/>
      <c r="DHF178" s="3"/>
      <c r="DHG178" s="3"/>
      <c r="DHH178" s="3"/>
      <c r="DHI178" s="3"/>
      <c r="DHJ178" s="3"/>
      <c r="DHK178" s="3"/>
      <c r="DHL178" s="3"/>
      <c r="DHM178" s="3"/>
      <c r="DHN178" s="3"/>
      <c r="DHO178" s="3"/>
      <c r="DHP178" s="3"/>
      <c r="DHQ178" s="3"/>
      <c r="DHR178" s="3"/>
      <c r="DHS178" s="3"/>
      <c r="DHT178" s="3"/>
      <c r="DHU178" s="3"/>
      <c r="DHV178" s="3"/>
      <c r="DHW178" s="3"/>
      <c r="DHX178" s="3"/>
      <c r="DHY178" s="3"/>
      <c r="DHZ178" s="3"/>
      <c r="DIA178" s="3"/>
      <c r="DIB178" s="3"/>
      <c r="DIC178" s="3"/>
      <c r="DID178" s="3"/>
      <c r="DIE178" s="3"/>
      <c r="DIF178" s="3"/>
      <c r="DIG178" s="3"/>
      <c r="DIH178" s="3"/>
      <c r="DII178" s="3"/>
      <c r="DIJ178" s="3"/>
      <c r="DIK178" s="3"/>
      <c r="DIL178" s="3"/>
      <c r="DIM178" s="3"/>
      <c r="DIN178" s="3"/>
      <c r="DIO178" s="3"/>
      <c r="DIP178" s="3"/>
      <c r="DIQ178" s="3"/>
      <c r="DIR178" s="3"/>
      <c r="DIS178" s="3"/>
      <c r="DIT178" s="3"/>
      <c r="DIU178" s="3"/>
      <c r="DIV178" s="3"/>
      <c r="DIW178" s="3"/>
      <c r="DIX178" s="3"/>
      <c r="DIY178" s="3"/>
      <c r="DIZ178" s="3"/>
      <c r="DJA178" s="3"/>
      <c r="DJB178" s="3"/>
      <c r="DJC178" s="3"/>
      <c r="DJD178" s="3"/>
      <c r="DJE178" s="3"/>
      <c r="DJF178" s="3"/>
      <c r="DJG178" s="3"/>
      <c r="DJH178" s="3"/>
      <c r="DJI178" s="3"/>
      <c r="DJJ178" s="3"/>
      <c r="DJK178" s="3"/>
      <c r="DJL178" s="3"/>
      <c r="DJM178" s="3"/>
      <c r="DJN178" s="3"/>
      <c r="DJO178" s="3"/>
      <c r="DJP178" s="3"/>
      <c r="DJQ178" s="3"/>
      <c r="DJR178" s="3"/>
      <c r="DJS178" s="3"/>
      <c r="DJT178" s="3"/>
      <c r="DJU178" s="3"/>
      <c r="DJV178" s="3"/>
      <c r="DJW178" s="3"/>
      <c r="DJX178" s="3"/>
      <c r="DJY178" s="3"/>
      <c r="DJZ178" s="3"/>
      <c r="DKA178" s="3"/>
      <c r="DKB178" s="3"/>
      <c r="DKC178" s="3"/>
      <c r="DKD178" s="3"/>
      <c r="DKE178" s="3"/>
      <c r="DKF178" s="3"/>
      <c r="DKG178" s="3"/>
      <c r="DKH178" s="3"/>
      <c r="DKI178" s="3"/>
      <c r="DKJ178" s="3"/>
      <c r="DKK178" s="3"/>
      <c r="DKL178" s="3"/>
      <c r="DKM178" s="3"/>
      <c r="DKN178" s="3"/>
      <c r="DKO178" s="3"/>
      <c r="DKP178" s="3"/>
      <c r="DKQ178" s="3"/>
      <c r="DKR178" s="3"/>
      <c r="DKS178" s="3"/>
      <c r="DKT178" s="3"/>
      <c r="DKU178" s="3"/>
      <c r="DKV178" s="3"/>
      <c r="DKW178" s="3"/>
      <c r="DKX178" s="3"/>
      <c r="DKY178" s="3"/>
      <c r="DKZ178" s="3"/>
      <c r="DLA178" s="3"/>
      <c r="DLB178" s="3"/>
      <c r="DLC178" s="3"/>
      <c r="DLD178" s="3"/>
      <c r="DLE178" s="3"/>
      <c r="DLF178" s="3"/>
      <c r="DLG178" s="3"/>
      <c r="DLH178" s="3"/>
      <c r="DLI178" s="3"/>
      <c r="DLJ178" s="3"/>
      <c r="DLK178" s="3"/>
      <c r="DLL178" s="3"/>
      <c r="DLM178" s="3"/>
      <c r="DLN178" s="3"/>
      <c r="DLO178" s="3"/>
      <c r="DLP178" s="3"/>
      <c r="DLQ178" s="3"/>
      <c r="DLR178" s="3"/>
      <c r="DLS178" s="3"/>
      <c r="DLT178" s="3"/>
      <c r="DLU178" s="3"/>
      <c r="DLV178" s="3"/>
      <c r="DLW178" s="3"/>
      <c r="DLX178" s="3"/>
      <c r="DLY178" s="3"/>
      <c r="DLZ178" s="3"/>
      <c r="DMA178" s="3"/>
      <c r="DMB178" s="3"/>
      <c r="DMC178" s="3"/>
      <c r="DMD178" s="3"/>
      <c r="DME178" s="3"/>
      <c r="DMF178" s="3"/>
      <c r="DMG178" s="3"/>
      <c r="DMH178" s="3"/>
      <c r="DMI178" s="3"/>
      <c r="DMJ178" s="3"/>
      <c r="DMK178" s="3"/>
      <c r="DML178" s="3"/>
      <c r="DMM178" s="3"/>
      <c r="DMN178" s="3"/>
      <c r="DMO178" s="3"/>
      <c r="DMP178" s="3"/>
      <c r="DMQ178" s="3"/>
      <c r="DMR178" s="3"/>
      <c r="DMS178" s="3"/>
      <c r="DMT178" s="3"/>
      <c r="DMU178" s="3"/>
      <c r="DMV178" s="3"/>
      <c r="DMW178" s="3"/>
      <c r="DMX178" s="3"/>
      <c r="DMY178" s="3"/>
      <c r="DMZ178" s="3"/>
      <c r="DNA178" s="3"/>
      <c r="DNB178" s="3"/>
      <c r="DNC178" s="3"/>
      <c r="DND178" s="3"/>
      <c r="DNE178" s="3"/>
      <c r="DNF178" s="3"/>
      <c r="DNG178" s="3"/>
      <c r="DNH178" s="3"/>
      <c r="DNI178" s="3"/>
      <c r="DNJ178" s="3"/>
      <c r="DNK178" s="3"/>
      <c r="DNL178" s="3"/>
      <c r="DNM178" s="3"/>
      <c r="DNN178" s="3"/>
      <c r="DNO178" s="3"/>
      <c r="DNP178" s="3"/>
      <c r="DNQ178" s="3"/>
      <c r="DNR178" s="3"/>
      <c r="DNS178" s="3"/>
      <c r="DNT178" s="3"/>
      <c r="DNU178" s="3"/>
      <c r="DNV178" s="3"/>
      <c r="DNW178" s="3"/>
      <c r="DNX178" s="3"/>
      <c r="DNY178" s="3"/>
      <c r="DNZ178" s="3"/>
      <c r="DOA178" s="3"/>
      <c r="DOB178" s="3"/>
      <c r="DOC178" s="3"/>
      <c r="DOD178" s="3"/>
      <c r="DOE178" s="3"/>
      <c r="DOF178" s="3"/>
      <c r="DOG178" s="3"/>
      <c r="DOH178" s="3"/>
      <c r="DOI178" s="3"/>
      <c r="DOJ178" s="3"/>
      <c r="DOK178" s="3"/>
      <c r="DOL178" s="3"/>
      <c r="DOM178" s="3"/>
      <c r="DON178" s="3"/>
      <c r="DOO178" s="3"/>
      <c r="DOP178" s="3"/>
      <c r="DOQ178" s="3"/>
      <c r="DOR178" s="3"/>
      <c r="DOS178" s="3"/>
      <c r="DOT178" s="3"/>
      <c r="DOU178" s="3"/>
      <c r="DOV178" s="3"/>
      <c r="DOW178" s="3"/>
      <c r="DOX178" s="3"/>
      <c r="DOY178" s="3"/>
      <c r="DOZ178" s="3"/>
      <c r="DPA178" s="3"/>
      <c r="DPB178" s="3"/>
      <c r="DPC178" s="3"/>
      <c r="DPD178" s="3"/>
      <c r="DPE178" s="3"/>
      <c r="DPF178" s="3"/>
      <c r="DPG178" s="3"/>
      <c r="DPH178" s="3"/>
      <c r="DPI178" s="3"/>
      <c r="DPJ178" s="3"/>
      <c r="DPK178" s="3"/>
      <c r="DPL178" s="3"/>
      <c r="DPM178" s="3"/>
      <c r="DPN178" s="3"/>
      <c r="DPO178" s="3"/>
      <c r="DPP178" s="3"/>
      <c r="DPQ178" s="3"/>
      <c r="DPR178" s="3"/>
      <c r="DPS178" s="3"/>
      <c r="DPT178" s="3"/>
      <c r="DPU178" s="3"/>
      <c r="DPV178" s="3"/>
      <c r="DPW178" s="3"/>
      <c r="DPX178" s="3"/>
      <c r="DPY178" s="3"/>
      <c r="DPZ178" s="3"/>
      <c r="DQA178" s="3"/>
      <c r="DQB178" s="3"/>
      <c r="DQC178" s="3"/>
      <c r="DQD178" s="3"/>
      <c r="DQE178" s="3"/>
      <c r="DQF178" s="3"/>
      <c r="DQG178" s="3"/>
      <c r="DQH178" s="3"/>
      <c r="DQI178" s="3"/>
      <c r="DQJ178" s="3"/>
      <c r="DQK178" s="3"/>
      <c r="DQL178" s="3"/>
      <c r="DQM178" s="3"/>
      <c r="DQN178" s="3"/>
      <c r="DQO178" s="3"/>
      <c r="DQP178" s="3"/>
      <c r="DQQ178" s="3"/>
      <c r="DQR178" s="3"/>
      <c r="DQS178" s="3"/>
      <c r="DQT178" s="3"/>
      <c r="DQU178" s="3"/>
      <c r="DQV178" s="3"/>
      <c r="DQW178" s="3"/>
      <c r="DQX178" s="3"/>
      <c r="DQY178" s="3"/>
      <c r="DQZ178" s="3"/>
      <c r="DRA178" s="3"/>
      <c r="DRB178" s="3"/>
      <c r="DRC178" s="3"/>
      <c r="DRD178" s="3"/>
      <c r="DRE178" s="3"/>
      <c r="DRF178" s="3"/>
      <c r="DRG178" s="3"/>
      <c r="DRH178" s="3"/>
      <c r="DRI178" s="3"/>
      <c r="DRJ178" s="3"/>
      <c r="DRK178" s="3"/>
      <c r="DRL178" s="3"/>
      <c r="DRM178" s="3"/>
      <c r="DRN178" s="3"/>
      <c r="DRO178" s="3"/>
      <c r="DRP178" s="3"/>
      <c r="DRQ178" s="3"/>
      <c r="DRR178" s="3"/>
      <c r="DRS178" s="3"/>
      <c r="DRT178" s="3"/>
      <c r="DRU178" s="3"/>
      <c r="DRV178" s="3"/>
      <c r="DRW178" s="3"/>
      <c r="DRX178" s="3"/>
      <c r="DRY178" s="3"/>
      <c r="DRZ178" s="3"/>
      <c r="DSA178" s="3"/>
      <c r="DSB178" s="3"/>
      <c r="DSC178" s="3"/>
      <c r="DSD178" s="3"/>
      <c r="DSE178" s="3"/>
      <c r="DSF178" s="3"/>
      <c r="DSG178" s="3"/>
      <c r="DSH178" s="3"/>
      <c r="DSI178" s="3"/>
      <c r="DSJ178" s="3"/>
      <c r="DSK178" s="3"/>
      <c r="DSL178" s="3"/>
      <c r="DSM178" s="3"/>
      <c r="DSN178" s="3"/>
      <c r="DSO178" s="3"/>
      <c r="DSP178" s="3"/>
      <c r="DSQ178" s="3"/>
      <c r="DSR178" s="3"/>
      <c r="DSS178" s="3"/>
      <c r="DST178" s="3"/>
      <c r="DSU178" s="3"/>
      <c r="DSV178" s="3"/>
      <c r="DSW178" s="3"/>
      <c r="DSX178" s="3"/>
      <c r="DSY178" s="3"/>
      <c r="DSZ178" s="3"/>
      <c r="DTA178" s="3"/>
      <c r="DTB178" s="3"/>
      <c r="DTC178" s="3"/>
      <c r="DTD178" s="3"/>
      <c r="DTE178" s="3"/>
      <c r="DTF178" s="3"/>
      <c r="DTG178" s="3"/>
      <c r="DTH178" s="3"/>
      <c r="DTI178" s="3"/>
      <c r="DTJ178" s="3"/>
      <c r="DTK178" s="3"/>
      <c r="DTL178" s="3"/>
      <c r="DTM178" s="3"/>
      <c r="DTN178" s="3"/>
      <c r="DTO178" s="3"/>
      <c r="DTP178" s="3"/>
      <c r="DTQ178" s="3"/>
      <c r="DTR178" s="3"/>
      <c r="DTS178" s="3"/>
      <c r="DTT178" s="3"/>
      <c r="DTU178" s="3"/>
      <c r="DTV178" s="3"/>
      <c r="DTW178" s="3"/>
      <c r="DTX178" s="3"/>
      <c r="DTY178" s="3"/>
      <c r="DTZ178" s="3"/>
      <c r="DUA178" s="3"/>
      <c r="DUB178" s="3"/>
      <c r="DUC178" s="3"/>
      <c r="DUD178" s="3"/>
      <c r="DUE178" s="3"/>
      <c r="DUF178" s="3"/>
      <c r="DUG178" s="3"/>
      <c r="DUH178" s="3"/>
      <c r="DUI178" s="3"/>
      <c r="DUJ178" s="3"/>
      <c r="DUK178" s="3"/>
      <c r="DUL178" s="3"/>
      <c r="DUM178" s="3"/>
      <c r="DUN178" s="3"/>
      <c r="DUO178" s="3"/>
      <c r="DUP178" s="3"/>
      <c r="DUQ178" s="3"/>
      <c r="DUR178" s="3"/>
      <c r="DUS178" s="3"/>
      <c r="DUT178" s="3"/>
      <c r="DUU178" s="3"/>
      <c r="DUV178" s="3"/>
      <c r="DUW178" s="3"/>
      <c r="DUX178" s="3"/>
      <c r="DUY178" s="3"/>
      <c r="DUZ178" s="3"/>
      <c r="DVA178" s="3"/>
      <c r="DVB178" s="3"/>
      <c r="DVC178" s="3"/>
      <c r="DVD178" s="3"/>
      <c r="DVE178" s="3"/>
      <c r="DVF178" s="3"/>
      <c r="DVG178" s="3"/>
      <c r="DVH178" s="3"/>
      <c r="DVI178" s="3"/>
      <c r="DVJ178" s="3"/>
      <c r="DVK178" s="3"/>
      <c r="DVL178" s="3"/>
      <c r="DVM178" s="3"/>
      <c r="DVN178" s="3"/>
      <c r="DVO178" s="3"/>
      <c r="DVP178" s="3"/>
      <c r="DVQ178" s="3"/>
      <c r="DVR178" s="3"/>
      <c r="DVS178" s="3"/>
      <c r="DVT178" s="3"/>
      <c r="DVU178" s="3"/>
      <c r="DVV178" s="3"/>
      <c r="DVW178" s="3"/>
      <c r="DVX178" s="3"/>
      <c r="DVY178" s="3"/>
      <c r="DVZ178" s="3"/>
      <c r="DWA178" s="3"/>
      <c r="DWB178" s="3"/>
      <c r="DWC178" s="3"/>
      <c r="DWD178" s="3"/>
      <c r="DWE178" s="3"/>
      <c r="DWF178" s="3"/>
      <c r="DWG178" s="3"/>
      <c r="DWH178" s="3"/>
      <c r="DWI178" s="3"/>
      <c r="DWJ178" s="3"/>
      <c r="DWK178" s="3"/>
      <c r="DWL178" s="3"/>
      <c r="DWM178" s="3"/>
      <c r="DWN178" s="3"/>
      <c r="DWO178" s="3"/>
      <c r="DWP178" s="3"/>
      <c r="DWQ178" s="3"/>
      <c r="DWR178" s="3"/>
      <c r="DWS178" s="3"/>
      <c r="DWT178" s="3"/>
      <c r="DWU178" s="3"/>
      <c r="DWV178" s="3"/>
      <c r="DWW178" s="3"/>
      <c r="DWX178" s="3"/>
      <c r="DWY178" s="3"/>
      <c r="DWZ178" s="3"/>
      <c r="DXA178" s="3"/>
      <c r="DXB178" s="3"/>
      <c r="DXC178" s="3"/>
      <c r="DXD178" s="3"/>
      <c r="DXE178" s="3"/>
      <c r="DXF178" s="3"/>
      <c r="DXG178" s="3"/>
      <c r="DXH178" s="3"/>
      <c r="DXI178" s="3"/>
      <c r="DXJ178" s="3"/>
      <c r="DXK178" s="3"/>
      <c r="DXL178" s="3"/>
      <c r="DXM178" s="3"/>
      <c r="DXN178" s="3"/>
      <c r="DXO178" s="3"/>
      <c r="DXP178" s="3"/>
      <c r="DXQ178" s="3"/>
      <c r="DXR178" s="3"/>
      <c r="DXS178" s="3"/>
      <c r="DXT178" s="3"/>
      <c r="DXU178" s="3"/>
      <c r="DXV178" s="3"/>
      <c r="DXW178" s="3"/>
      <c r="DXX178" s="3"/>
      <c r="DXY178" s="3"/>
      <c r="DXZ178" s="3"/>
      <c r="DYA178" s="3"/>
      <c r="DYB178" s="3"/>
      <c r="DYC178" s="3"/>
      <c r="DYD178" s="3"/>
      <c r="DYE178" s="3"/>
      <c r="DYF178" s="3"/>
      <c r="DYG178" s="3"/>
      <c r="DYH178" s="3"/>
      <c r="DYI178" s="3"/>
      <c r="DYJ178" s="3"/>
      <c r="DYK178" s="3"/>
      <c r="DYL178" s="3"/>
      <c r="DYM178" s="3"/>
      <c r="DYN178" s="3"/>
      <c r="DYO178" s="3"/>
      <c r="DYP178" s="3"/>
      <c r="DYQ178" s="3"/>
      <c r="DYR178" s="3"/>
      <c r="DYS178" s="3"/>
      <c r="DYT178" s="3"/>
      <c r="DYU178" s="3"/>
      <c r="DYV178" s="3"/>
      <c r="DYW178" s="3"/>
      <c r="DYX178" s="3"/>
      <c r="DYY178" s="3"/>
      <c r="DYZ178" s="3"/>
      <c r="DZA178" s="3"/>
      <c r="DZB178" s="3"/>
      <c r="DZC178" s="3"/>
      <c r="DZD178" s="3"/>
      <c r="DZE178" s="3"/>
      <c r="DZF178" s="3"/>
      <c r="DZG178" s="3"/>
      <c r="DZH178" s="3"/>
      <c r="DZI178" s="3"/>
      <c r="DZJ178" s="3"/>
      <c r="DZK178" s="3"/>
      <c r="DZL178" s="3"/>
      <c r="DZM178" s="3"/>
      <c r="DZN178" s="3"/>
      <c r="DZO178" s="3"/>
      <c r="DZP178" s="3"/>
      <c r="DZQ178" s="3"/>
      <c r="DZR178" s="3"/>
      <c r="DZS178" s="3"/>
      <c r="DZT178" s="3"/>
      <c r="DZU178" s="3"/>
      <c r="DZV178" s="3"/>
      <c r="DZW178" s="3"/>
      <c r="DZX178" s="3"/>
      <c r="DZY178" s="3"/>
      <c r="DZZ178" s="3"/>
      <c r="EAA178" s="3"/>
      <c r="EAB178" s="3"/>
      <c r="EAC178" s="3"/>
      <c r="EAD178" s="3"/>
      <c r="EAE178" s="3"/>
      <c r="EAF178" s="3"/>
      <c r="EAG178" s="3"/>
      <c r="EAH178" s="3"/>
      <c r="EAI178" s="3"/>
      <c r="EAJ178" s="3"/>
      <c r="EAK178" s="3"/>
      <c r="EAL178" s="3"/>
      <c r="EAM178" s="3"/>
      <c r="EAN178" s="3"/>
      <c r="EAO178" s="3"/>
      <c r="EAP178" s="3"/>
      <c r="EAQ178" s="3"/>
      <c r="EAR178" s="3"/>
      <c r="EAS178" s="3"/>
      <c r="EAT178" s="3"/>
      <c r="EAU178" s="3"/>
      <c r="EAV178" s="3"/>
      <c r="EAW178" s="3"/>
      <c r="EAX178" s="3"/>
      <c r="EAY178" s="3"/>
      <c r="EAZ178" s="3"/>
      <c r="EBA178" s="3"/>
      <c r="EBB178" s="3"/>
      <c r="EBC178" s="3"/>
      <c r="EBD178" s="3"/>
      <c r="EBE178" s="3"/>
      <c r="EBF178" s="3"/>
      <c r="EBG178" s="3"/>
      <c r="EBH178" s="3"/>
      <c r="EBI178" s="3"/>
      <c r="EBJ178" s="3"/>
      <c r="EBK178" s="3"/>
      <c r="EBL178" s="3"/>
      <c r="EBM178" s="3"/>
      <c r="EBN178" s="3"/>
      <c r="EBO178" s="3"/>
      <c r="EBP178" s="3"/>
      <c r="EBQ178" s="3"/>
      <c r="EBR178" s="3"/>
      <c r="EBS178" s="3"/>
      <c r="EBT178" s="3"/>
      <c r="EBU178" s="3"/>
      <c r="EBV178" s="3"/>
      <c r="EBW178" s="3"/>
      <c r="EBX178" s="3"/>
      <c r="EBY178" s="3"/>
      <c r="EBZ178" s="3"/>
      <c r="ECA178" s="3"/>
      <c r="ECB178" s="3"/>
      <c r="ECC178" s="3"/>
      <c r="ECD178" s="3"/>
      <c r="ECE178" s="3"/>
      <c r="ECF178" s="3"/>
      <c r="ECG178" s="3"/>
      <c r="ECH178" s="3"/>
      <c r="ECI178" s="3"/>
      <c r="ECJ178" s="3"/>
      <c r="ECK178" s="3"/>
      <c r="ECL178" s="3"/>
      <c r="ECM178" s="3"/>
      <c r="ECN178" s="3"/>
      <c r="ECO178" s="3"/>
      <c r="ECP178" s="3"/>
      <c r="ECQ178" s="3"/>
      <c r="ECR178" s="3"/>
      <c r="ECS178" s="3"/>
      <c r="ECT178" s="3"/>
      <c r="ECU178" s="3"/>
      <c r="ECV178" s="3"/>
      <c r="ECW178" s="3"/>
      <c r="ECX178" s="3"/>
      <c r="ECY178" s="3"/>
      <c r="ECZ178" s="3"/>
      <c r="EDA178" s="3"/>
      <c r="EDB178" s="3"/>
      <c r="EDC178" s="3"/>
      <c r="EDD178" s="3"/>
      <c r="EDE178" s="3"/>
      <c r="EDF178" s="3"/>
      <c r="EDG178" s="3"/>
      <c r="EDH178" s="3"/>
      <c r="EDI178" s="3"/>
      <c r="EDJ178" s="3"/>
      <c r="EDK178" s="3"/>
      <c r="EDL178" s="3"/>
      <c r="EDM178" s="3"/>
      <c r="EDN178" s="3"/>
      <c r="EDO178" s="3"/>
      <c r="EDP178" s="3"/>
      <c r="EDQ178" s="3"/>
      <c r="EDR178" s="3"/>
      <c r="EDS178" s="3"/>
      <c r="EDT178" s="3"/>
      <c r="EDU178" s="3"/>
      <c r="EDV178" s="3"/>
      <c r="EDW178" s="3"/>
      <c r="EDX178" s="3"/>
      <c r="EDY178" s="3"/>
      <c r="EDZ178" s="3"/>
      <c r="EEA178" s="3"/>
      <c r="EEB178" s="3"/>
      <c r="EEC178" s="3"/>
      <c r="EED178" s="3"/>
      <c r="EEE178" s="3"/>
      <c r="EEF178" s="3"/>
      <c r="EEG178" s="3"/>
      <c r="EEH178" s="3"/>
      <c r="EEI178" s="3"/>
      <c r="EEJ178" s="3"/>
      <c r="EEK178" s="3"/>
      <c r="EEL178" s="3"/>
      <c r="EEM178" s="3"/>
      <c r="EEN178" s="3"/>
      <c r="EEO178" s="3"/>
      <c r="EEP178" s="3"/>
      <c r="EEQ178" s="3"/>
      <c r="EER178" s="3"/>
      <c r="EES178" s="3"/>
      <c r="EET178" s="3"/>
      <c r="EEU178" s="3"/>
      <c r="EEV178" s="3"/>
      <c r="EEW178" s="3"/>
      <c r="EEX178" s="3"/>
      <c r="EEY178" s="3"/>
      <c r="EEZ178" s="3"/>
      <c r="EFA178" s="3"/>
      <c r="EFB178" s="3"/>
      <c r="EFC178" s="3"/>
      <c r="EFD178" s="3"/>
      <c r="EFE178" s="3"/>
      <c r="EFF178" s="3"/>
      <c r="EFG178" s="3"/>
      <c r="EFH178" s="3"/>
      <c r="EFI178" s="3"/>
      <c r="EFJ178" s="3"/>
      <c r="EFK178" s="3"/>
      <c r="EFL178" s="3"/>
      <c r="EFM178" s="3"/>
      <c r="EFN178" s="3"/>
      <c r="EFO178" s="3"/>
      <c r="EFP178" s="3"/>
      <c r="EFQ178" s="3"/>
      <c r="EFR178" s="3"/>
      <c r="EFS178" s="3"/>
      <c r="EFT178" s="3"/>
      <c r="EFU178" s="3"/>
      <c r="EFV178" s="3"/>
      <c r="EFW178" s="3"/>
      <c r="EFX178" s="3"/>
      <c r="EFY178" s="3"/>
      <c r="EFZ178" s="3"/>
      <c r="EGA178" s="3"/>
      <c r="EGB178" s="3"/>
      <c r="EGC178" s="3"/>
      <c r="EGD178" s="3"/>
      <c r="EGE178" s="3"/>
      <c r="EGF178" s="3"/>
      <c r="EGG178" s="3"/>
      <c r="EGH178" s="3"/>
      <c r="EGI178" s="3"/>
      <c r="EGJ178" s="3"/>
      <c r="EGK178" s="3"/>
      <c r="EGL178" s="3"/>
      <c r="EGM178" s="3"/>
      <c r="EGN178" s="3"/>
      <c r="EGO178" s="3"/>
      <c r="EGP178" s="3"/>
      <c r="EGQ178" s="3"/>
      <c r="EGR178" s="3"/>
      <c r="EGS178" s="3"/>
      <c r="EGT178" s="3"/>
      <c r="EGU178" s="3"/>
      <c r="EGV178" s="3"/>
      <c r="EGW178" s="3"/>
      <c r="EGX178" s="3"/>
      <c r="EGY178" s="3"/>
      <c r="EGZ178" s="3"/>
      <c r="EHA178" s="3"/>
      <c r="EHB178" s="3"/>
      <c r="EHC178" s="3"/>
      <c r="EHD178" s="3"/>
      <c r="EHE178" s="3"/>
      <c r="EHF178" s="3"/>
      <c r="EHG178" s="3"/>
      <c r="EHH178" s="3"/>
      <c r="EHI178" s="3"/>
      <c r="EHJ178" s="3"/>
      <c r="EHK178" s="3"/>
      <c r="EHL178" s="3"/>
      <c r="EHM178" s="3"/>
      <c r="EHN178" s="3"/>
      <c r="EHO178" s="3"/>
      <c r="EHP178" s="3"/>
      <c r="EHQ178" s="3"/>
      <c r="EHR178" s="3"/>
      <c r="EHS178" s="3"/>
      <c r="EHT178" s="3"/>
      <c r="EHU178" s="3"/>
      <c r="EHV178" s="3"/>
      <c r="EHW178" s="3"/>
      <c r="EHX178" s="3"/>
      <c r="EHY178" s="3"/>
      <c r="EHZ178" s="3"/>
      <c r="EIA178" s="3"/>
      <c r="EIB178" s="3"/>
      <c r="EIC178" s="3"/>
      <c r="EID178" s="3"/>
      <c r="EIE178" s="3"/>
      <c r="EIF178" s="3"/>
      <c r="EIG178" s="3"/>
      <c r="EIH178" s="3"/>
      <c r="EII178" s="3"/>
      <c r="EIJ178" s="3"/>
      <c r="EIK178" s="3"/>
      <c r="EIL178" s="3"/>
      <c r="EIM178" s="3"/>
      <c r="EIN178" s="3"/>
      <c r="EIO178" s="3"/>
      <c r="EIP178" s="3"/>
      <c r="EIQ178" s="3"/>
      <c r="EIR178" s="3"/>
      <c r="EIS178" s="3"/>
      <c r="EIT178" s="3"/>
      <c r="EIU178" s="3"/>
      <c r="EIV178" s="3"/>
      <c r="EIW178" s="3"/>
      <c r="EIX178" s="3"/>
      <c r="EIY178" s="3"/>
      <c r="EIZ178" s="3"/>
      <c r="EJA178" s="3"/>
      <c r="EJB178" s="3"/>
      <c r="EJC178" s="3"/>
      <c r="EJD178" s="3"/>
      <c r="EJE178" s="3"/>
      <c r="EJF178" s="3"/>
      <c r="EJG178" s="3"/>
      <c r="EJH178" s="3"/>
      <c r="EJI178" s="3"/>
      <c r="EJJ178" s="3"/>
      <c r="EJK178" s="3"/>
      <c r="EJL178" s="3"/>
      <c r="EJM178" s="3"/>
      <c r="EJN178" s="3"/>
      <c r="EJO178" s="3"/>
      <c r="EJP178" s="3"/>
      <c r="EJQ178" s="3"/>
      <c r="EJR178" s="3"/>
      <c r="EJS178" s="3"/>
      <c r="EJT178" s="3"/>
      <c r="EJU178" s="3"/>
      <c r="EJV178" s="3"/>
      <c r="EJW178" s="3"/>
      <c r="EJX178" s="3"/>
      <c r="EJY178" s="3"/>
      <c r="EJZ178" s="3"/>
      <c r="EKA178" s="3"/>
      <c r="EKB178" s="3"/>
      <c r="EKC178" s="3"/>
      <c r="EKD178" s="3"/>
      <c r="EKE178" s="3"/>
      <c r="EKF178" s="3"/>
      <c r="EKG178" s="3"/>
      <c r="EKH178" s="3"/>
      <c r="EKI178" s="3"/>
      <c r="EKJ178" s="3"/>
      <c r="EKK178" s="3"/>
      <c r="EKL178" s="3"/>
      <c r="EKM178" s="3"/>
      <c r="EKN178" s="3"/>
      <c r="EKO178" s="3"/>
      <c r="EKP178" s="3"/>
      <c r="EKQ178" s="3"/>
      <c r="EKR178" s="3"/>
      <c r="EKS178" s="3"/>
      <c r="EKT178" s="3"/>
      <c r="EKU178" s="3"/>
      <c r="EKV178" s="3"/>
      <c r="EKW178" s="3"/>
      <c r="EKX178" s="3"/>
      <c r="EKY178" s="3"/>
      <c r="EKZ178" s="3"/>
      <c r="ELA178" s="3"/>
      <c r="ELB178" s="3"/>
      <c r="ELC178" s="3"/>
      <c r="ELD178" s="3"/>
      <c r="ELE178" s="3"/>
      <c r="ELF178" s="3"/>
      <c r="ELG178" s="3"/>
      <c r="ELH178" s="3"/>
      <c r="ELI178" s="3"/>
      <c r="ELJ178" s="3"/>
      <c r="ELK178" s="3"/>
      <c r="ELL178" s="3"/>
      <c r="ELM178" s="3"/>
      <c r="ELN178" s="3"/>
      <c r="ELO178" s="3"/>
      <c r="ELP178" s="3"/>
      <c r="ELQ178" s="3"/>
      <c r="ELR178" s="3"/>
      <c r="ELS178" s="3"/>
      <c r="ELT178" s="3"/>
      <c r="ELU178" s="3"/>
      <c r="ELV178" s="3"/>
      <c r="ELW178" s="3"/>
      <c r="ELX178" s="3"/>
      <c r="ELY178" s="3"/>
      <c r="ELZ178" s="3"/>
      <c r="EMA178" s="3"/>
      <c r="EMB178" s="3"/>
      <c r="EMC178" s="3"/>
      <c r="EMD178" s="3"/>
      <c r="EME178" s="3"/>
      <c r="EMF178" s="3"/>
      <c r="EMG178" s="3"/>
      <c r="EMH178" s="3"/>
      <c r="EMI178" s="3"/>
      <c r="EMJ178" s="3"/>
      <c r="EMK178" s="3"/>
      <c r="EML178" s="3"/>
      <c r="EMM178" s="3"/>
      <c r="EMN178" s="3"/>
      <c r="EMO178" s="3"/>
      <c r="EMP178" s="3"/>
      <c r="EMQ178" s="3"/>
      <c r="EMR178" s="3"/>
      <c r="EMS178" s="3"/>
      <c r="EMT178" s="3"/>
      <c r="EMU178" s="3"/>
      <c r="EMV178" s="3"/>
      <c r="EMW178" s="3"/>
      <c r="EMX178" s="3"/>
      <c r="EMY178" s="3"/>
      <c r="EMZ178" s="3"/>
      <c r="ENA178" s="3"/>
      <c r="ENB178" s="3"/>
      <c r="ENC178" s="3"/>
      <c r="END178" s="3"/>
      <c r="ENE178" s="3"/>
      <c r="ENF178" s="3"/>
      <c r="ENG178" s="3"/>
      <c r="ENH178" s="3"/>
      <c r="ENI178" s="3"/>
      <c r="ENJ178" s="3"/>
      <c r="ENK178" s="3"/>
      <c r="ENL178" s="3"/>
      <c r="ENM178" s="3"/>
      <c r="ENN178" s="3"/>
      <c r="ENO178" s="3"/>
      <c r="ENP178" s="3"/>
      <c r="ENQ178" s="3"/>
      <c r="ENR178" s="3"/>
      <c r="ENS178" s="3"/>
      <c r="ENT178" s="3"/>
      <c r="ENU178" s="3"/>
      <c r="ENV178" s="3"/>
      <c r="ENW178" s="3"/>
      <c r="ENX178" s="3"/>
      <c r="ENY178" s="3"/>
      <c r="ENZ178" s="3"/>
      <c r="EOA178" s="3"/>
      <c r="EOB178" s="3"/>
      <c r="EOC178" s="3"/>
      <c r="EOD178" s="3"/>
      <c r="EOE178" s="3"/>
      <c r="EOF178" s="3"/>
      <c r="EOG178" s="3"/>
      <c r="EOH178" s="3"/>
      <c r="EOI178" s="3"/>
      <c r="EOJ178" s="3"/>
      <c r="EOK178" s="3"/>
      <c r="EOL178" s="3"/>
      <c r="EOM178" s="3"/>
      <c r="EON178" s="3"/>
      <c r="EOO178" s="3"/>
      <c r="EOP178" s="3"/>
      <c r="EOQ178" s="3"/>
      <c r="EOR178" s="3"/>
      <c r="EOS178" s="3"/>
      <c r="EOT178" s="3"/>
      <c r="EOU178" s="3"/>
      <c r="EOV178" s="3"/>
      <c r="EOW178" s="3"/>
      <c r="EOX178" s="3"/>
      <c r="EOY178" s="3"/>
      <c r="EOZ178" s="3"/>
      <c r="EPA178" s="3"/>
      <c r="EPB178" s="3"/>
      <c r="EPC178" s="3"/>
      <c r="EPD178" s="3"/>
      <c r="EPE178" s="3"/>
      <c r="EPF178" s="3"/>
      <c r="EPG178" s="3"/>
      <c r="EPH178" s="3"/>
      <c r="EPI178" s="3"/>
      <c r="EPJ178" s="3"/>
      <c r="EPK178" s="3"/>
      <c r="EPL178" s="3"/>
      <c r="EPM178" s="3"/>
      <c r="EPN178" s="3"/>
      <c r="EPO178" s="3"/>
      <c r="EPP178" s="3"/>
      <c r="EPQ178" s="3"/>
      <c r="EPR178" s="3"/>
      <c r="EPS178" s="3"/>
      <c r="EPT178" s="3"/>
      <c r="EPU178" s="3"/>
      <c r="EPV178" s="3"/>
      <c r="EPW178" s="3"/>
      <c r="EPX178" s="3"/>
      <c r="EPY178" s="3"/>
      <c r="EPZ178" s="3"/>
      <c r="EQA178" s="3"/>
      <c r="EQB178" s="3"/>
      <c r="EQC178" s="3"/>
      <c r="EQD178" s="3"/>
      <c r="EQE178" s="3"/>
      <c r="EQF178" s="3"/>
      <c r="EQG178" s="3"/>
      <c r="EQH178" s="3"/>
      <c r="EQI178" s="3"/>
      <c r="EQJ178" s="3"/>
      <c r="EQK178" s="3"/>
      <c r="EQL178" s="3"/>
      <c r="EQM178" s="3"/>
      <c r="EQN178" s="3"/>
      <c r="EQO178" s="3"/>
      <c r="EQP178" s="3"/>
      <c r="EQQ178" s="3"/>
      <c r="EQR178" s="3"/>
      <c r="EQS178" s="3"/>
      <c r="EQT178" s="3"/>
      <c r="EQU178" s="3"/>
      <c r="EQV178" s="3"/>
      <c r="EQW178" s="3"/>
      <c r="EQX178" s="3"/>
      <c r="EQY178" s="3"/>
      <c r="EQZ178" s="3"/>
      <c r="ERA178" s="3"/>
      <c r="ERB178" s="3"/>
      <c r="ERC178" s="3"/>
      <c r="ERD178" s="3"/>
      <c r="ERE178" s="3"/>
      <c r="ERF178" s="3"/>
      <c r="ERG178" s="3"/>
      <c r="ERH178" s="3"/>
      <c r="ERI178" s="3"/>
      <c r="ERJ178" s="3"/>
      <c r="ERK178" s="3"/>
      <c r="ERL178" s="3"/>
      <c r="ERM178" s="3"/>
      <c r="ERN178" s="3"/>
      <c r="ERO178" s="3"/>
      <c r="ERP178" s="3"/>
      <c r="ERQ178" s="3"/>
      <c r="ERR178" s="3"/>
      <c r="ERS178" s="3"/>
      <c r="ERT178" s="3"/>
      <c r="ERU178" s="3"/>
      <c r="ERV178" s="3"/>
      <c r="ERW178" s="3"/>
      <c r="ERX178" s="3"/>
      <c r="ERY178" s="3"/>
      <c r="ERZ178" s="3"/>
      <c r="ESA178" s="3"/>
      <c r="ESB178" s="3"/>
      <c r="ESC178" s="3"/>
      <c r="ESD178" s="3"/>
      <c r="ESE178" s="3"/>
      <c r="ESF178" s="3"/>
      <c r="ESG178" s="3"/>
      <c r="ESH178" s="3"/>
      <c r="ESI178" s="3"/>
      <c r="ESJ178" s="3"/>
      <c r="ESK178" s="3"/>
      <c r="ESL178" s="3"/>
      <c r="ESM178" s="3"/>
      <c r="ESN178" s="3"/>
      <c r="ESO178" s="3"/>
      <c r="ESP178" s="3"/>
      <c r="ESQ178" s="3"/>
      <c r="ESR178" s="3"/>
      <c r="ESS178" s="3"/>
      <c r="EST178" s="3"/>
      <c r="ESU178" s="3"/>
      <c r="ESV178" s="3"/>
      <c r="ESW178" s="3"/>
      <c r="ESX178" s="3"/>
      <c r="ESY178" s="3"/>
      <c r="ESZ178" s="3"/>
      <c r="ETA178" s="3"/>
      <c r="ETB178" s="3"/>
      <c r="ETC178" s="3"/>
      <c r="ETD178" s="3"/>
      <c r="ETE178" s="3"/>
      <c r="ETF178" s="3"/>
      <c r="ETG178" s="3"/>
      <c r="ETH178" s="3"/>
      <c r="ETI178" s="3"/>
      <c r="ETJ178" s="3"/>
      <c r="ETK178" s="3"/>
      <c r="ETL178" s="3"/>
      <c r="ETM178" s="3"/>
      <c r="ETN178" s="3"/>
      <c r="ETO178" s="3"/>
      <c r="ETP178" s="3"/>
      <c r="ETQ178" s="3"/>
      <c r="ETR178" s="3"/>
      <c r="ETS178" s="3"/>
      <c r="ETT178" s="3"/>
      <c r="ETU178" s="3"/>
      <c r="ETV178" s="3"/>
      <c r="ETW178" s="3"/>
      <c r="ETX178" s="3"/>
      <c r="ETY178" s="3"/>
      <c r="ETZ178" s="3"/>
      <c r="EUA178" s="3"/>
      <c r="EUB178" s="3"/>
      <c r="EUC178" s="3"/>
      <c r="EUD178" s="3"/>
      <c r="EUE178" s="3"/>
      <c r="EUF178" s="3"/>
      <c r="EUG178" s="3"/>
      <c r="EUH178" s="3"/>
      <c r="EUI178" s="3"/>
      <c r="EUJ178" s="3"/>
      <c r="EUK178" s="3"/>
      <c r="EUL178" s="3"/>
      <c r="EUM178" s="3"/>
      <c r="EUN178" s="3"/>
      <c r="EUO178" s="3"/>
      <c r="EUP178" s="3"/>
      <c r="EUQ178" s="3"/>
      <c r="EUR178" s="3"/>
      <c r="EUS178" s="3"/>
      <c r="EUT178" s="3"/>
      <c r="EUU178" s="3"/>
      <c r="EUV178" s="3"/>
      <c r="EUW178" s="3"/>
      <c r="EUX178" s="3"/>
      <c r="EUY178" s="3"/>
      <c r="EUZ178" s="3"/>
      <c r="EVA178" s="3"/>
      <c r="EVB178" s="3"/>
      <c r="EVC178" s="3"/>
      <c r="EVD178" s="3"/>
      <c r="EVE178" s="3"/>
      <c r="EVF178" s="3"/>
      <c r="EVG178" s="3"/>
      <c r="EVH178" s="3"/>
      <c r="EVI178" s="3"/>
      <c r="EVJ178" s="3"/>
      <c r="EVK178" s="3"/>
      <c r="EVL178" s="3"/>
      <c r="EVM178" s="3"/>
      <c r="EVN178" s="3"/>
      <c r="EVO178" s="3"/>
      <c r="EVP178" s="3"/>
      <c r="EVQ178" s="3"/>
      <c r="EVR178" s="3"/>
      <c r="EVS178" s="3"/>
      <c r="EVT178" s="3"/>
      <c r="EVU178" s="3"/>
      <c r="EVV178" s="3"/>
      <c r="EVW178" s="3"/>
      <c r="EVX178" s="3"/>
      <c r="EVY178" s="3"/>
      <c r="EVZ178" s="3"/>
      <c r="EWA178" s="3"/>
      <c r="EWB178" s="3"/>
      <c r="EWC178" s="3"/>
      <c r="EWD178" s="3"/>
      <c r="EWE178" s="3"/>
      <c r="EWF178" s="3"/>
      <c r="EWG178" s="3"/>
      <c r="EWH178" s="3"/>
      <c r="EWI178" s="3"/>
      <c r="EWJ178" s="3"/>
      <c r="EWK178" s="3"/>
      <c r="EWL178" s="3"/>
      <c r="EWM178" s="3"/>
      <c r="EWN178" s="3"/>
      <c r="EWO178" s="3"/>
      <c r="EWP178" s="3"/>
      <c r="EWQ178" s="3"/>
      <c r="EWR178" s="3"/>
      <c r="EWS178" s="3"/>
      <c r="EWT178" s="3"/>
      <c r="EWU178" s="3"/>
      <c r="EWV178" s="3"/>
      <c r="EWW178" s="3"/>
      <c r="EWX178" s="3"/>
      <c r="EWY178" s="3"/>
      <c r="EWZ178" s="3"/>
      <c r="EXA178" s="3"/>
      <c r="EXB178" s="3"/>
      <c r="EXC178" s="3"/>
      <c r="EXD178" s="3"/>
      <c r="EXE178" s="3"/>
      <c r="EXF178" s="3"/>
      <c r="EXG178" s="3"/>
      <c r="EXH178" s="3"/>
      <c r="EXI178" s="3"/>
      <c r="EXJ178" s="3"/>
      <c r="EXK178" s="3"/>
      <c r="EXL178" s="3"/>
      <c r="EXM178" s="3"/>
      <c r="EXN178" s="3"/>
      <c r="EXO178" s="3"/>
      <c r="EXP178" s="3"/>
      <c r="EXQ178" s="3"/>
      <c r="EXR178" s="3"/>
      <c r="EXS178" s="3"/>
      <c r="EXT178" s="3"/>
      <c r="EXU178" s="3"/>
      <c r="EXV178" s="3"/>
      <c r="EXW178" s="3"/>
      <c r="EXX178" s="3"/>
      <c r="EXY178" s="3"/>
      <c r="EXZ178" s="3"/>
      <c r="EYA178" s="3"/>
      <c r="EYB178" s="3"/>
      <c r="EYC178" s="3"/>
      <c r="EYD178" s="3"/>
      <c r="EYE178" s="3"/>
      <c r="EYF178" s="3"/>
      <c r="EYG178" s="3"/>
      <c r="EYH178" s="3"/>
      <c r="EYI178" s="3"/>
      <c r="EYJ178" s="3"/>
      <c r="EYK178" s="3"/>
      <c r="EYL178" s="3"/>
      <c r="EYM178" s="3"/>
      <c r="EYN178" s="3"/>
      <c r="EYO178" s="3"/>
      <c r="EYP178" s="3"/>
      <c r="EYQ178" s="3"/>
      <c r="EYR178" s="3"/>
      <c r="EYS178" s="3"/>
      <c r="EYT178" s="3"/>
      <c r="EYU178" s="3"/>
      <c r="EYV178" s="3"/>
      <c r="EYW178" s="3"/>
      <c r="EYX178" s="3"/>
      <c r="EYY178" s="3"/>
      <c r="EYZ178" s="3"/>
      <c r="EZA178" s="3"/>
      <c r="EZB178" s="3"/>
      <c r="EZC178" s="3"/>
      <c r="EZD178" s="3"/>
      <c r="EZE178" s="3"/>
      <c r="EZF178" s="3"/>
      <c r="EZG178" s="3"/>
      <c r="EZH178" s="3"/>
      <c r="EZI178" s="3"/>
      <c r="EZJ178" s="3"/>
      <c r="EZK178" s="3"/>
      <c r="EZL178" s="3"/>
      <c r="EZM178" s="3"/>
      <c r="EZN178" s="3"/>
      <c r="EZO178" s="3"/>
      <c r="EZP178" s="3"/>
      <c r="EZQ178" s="3"/>
      <c r="EZR178" s="3"/>
      <c r="EZS178" s="3"/>
      <c r="EZT178" s="3"/>
      <c r="EZU178" s="3"/>
      <c r="EZV178" s="3"/>
      <c r="EZW178" s="3"/>
      <c r="EZX178" s="3"/>
      <c r="EZY178" s="3"/>
      <c r="EZZ178" s="3"/>
      <c r="FAA178" s="3"/>
      <c r="FAB178" s="3"/>
      <c r="FAC178" s="3"/>
      <c r="FAD178" s="3"/>
      <c r="FAE178" s="3"/>
      <c r="FAF178" s="3"/>
      <c r="FAG178" s="3"/>
      <c r="FAH178" s="3"/>
      <c r="FAI178" s="3"/>
      <c r="FAJ178" s="3"/>
      <c r="FAK178" s="3"/>
      <c r="FAL178" s="3"/>
      <c r="FAM178" s="3"/>
      <c r="FAN178" s="3"/>
      <c r="FAO178" s="3"/>
      <c r="FAP178" s="3"/>
      <c r="FAQ178" s="3"/>
      <c r="FAR178" s="3"/>
      <c r="FAS178" s="3"/>
      <c r="FAT178" s="3"/>
      <c r="FAU178" s="3"/>
      <c r="FAV178" s="3"/>
      <c r="FAW178" s="3"/>
      <c r="FAX178" s="3"/>
      <c r="FAY178" s="3"/>
      <c r="FAZ178" s="3"/>
      <c r="FBA178" s="3"/>
      <c r="FBB178" s="3"/>
      <c r="FBC178" s="3"/>
      <c r="FBD178" s="3"/>
      <c r="FBE178" s="3"/>
      <c r="FBF178" s="3"/>
      <c r="FBG178" s="3"/>
      <c r="FBH178" s="3"/>
      <c r="FBI178" s="3"/>
      <c r="FBJ178" s="3"/>
      <c r="FBK178" s="3"/>
      <c r="FBL178" s="3"/>
      <c r="FBM178" s="3"/>
      <c r="FBN178" s="3"/>
      <c r="FBO178" s="3"/>
      <c r="FBP178" s="3"/>
      <c r="FBQ178" s="3"/>
      <c r="FBR178" s="3"/>
      <c r="FBS178" s="3"/>
      <c r="FBT178" s="3"/>
      <c r="FBU178" s="3"/>
      <c r="FBV178" s="3"/>
      <c r="FBW178" s="3"/>
      <c r="FBX178" s="3"/>
      <c r="FBY178" s="3"/>
      <c r="FBZ178" s="3"/>
      <c r="FCA178" s="3"/>
      <c r="FCB178" s="3"/>
      <c r="FCC178" s="3"/>
      <c r="FCD178" s="3"/>
      <c r="FCE178" s="3"/>
      <c r="FCF178" s="3"/>
      <c r="FCG178" s="3"/>
      <c r="FCH178" s="3"/>
      <c r="FCI178" s="3"/>
      <c r="FCJ178" s="3"/>
      <c r="FCK178" s="3"/>
      <c r="FCL178" s="3"/>
      <c r="FCM178" s="3"/>
      <c r="FCN178" s="3"/>
      <c r="FCO178" s="3"/>
      <c r="FCP178" s="3"/>
      <c r="FCQ178" s="3"/>
      <c r="FCR178" s="3"/>
      <c r="FCS178" s="3"/>
      <c r="FCT178" s="3"/>
      <c r="FCU178" s="3"/>
      <c r="FCV178" s="3"/>
      <c r="FCW178" s="3"/>
      <c r="FCX178" s="3"/>
      <c r="FCY178" s="3"/>
      <c r="FCZ178" s="3"/>
      <c r="FDA178" s="3"/>
      <c r="FDB178" s="3"/>
      <c r="FDC178" s="3"/>
      <c r="FDD178" s="3"/>
      <c r="FDE178" s="3"/>
      <c r="FDF178" s="3"/>
      <c r="FDG178" s="3"/>
      <c r="FDH178" s="3"/>
      <c r="FDI178" s="3"/>
      <c r="FDJ178" s="3"/>
      <c r="FDK178" s="3"/>
      <c r="FDL178" s="3"/>
      <c r="FDM178" s="3"/>
      <c r="FDN178" s="3"/>
      <c r="FDO178" s="3"/>
      <c r="FDP178" s="3"/>
      <c r="FDQ178" s="3"/>
      <c r="FDR178" s="3"/>
      <c r="FDS178" s="3"/>
      <c r="FDT178" s="3"/>
      <c r="FDU178" s="3"/>
      <c r="FDV178" s="3"/>
      <c r="FDW178" s="3"/>
      <c r="FDX178" s="3"/>
      <c r="FDY178" s="3"/>
      <c r="FDZ178" s="3"/>
      <c r="FEA178" s="3"/>
      <c r="FEB178" s="3"/>
      <c r="FEC178" s="3"/>
      <c r="FED178" s="3"/>
      <c r="FEE178" s="3"/>
      <c r="FEF178" s="3"/>
      <c r="FEG178" s="3"/>
      <c r="FEH178" s="3"/>
      <c r="FEI178" s="3"/>
      <c r="FEJ178" s="3"/>
      <c r="FEK178" s="3"/>
      <c r="FEL178" s="3"/>
      <c r="FEM178" s="3"/>
      <c r="FEN178" s="3"/>
      <c r="FEO178" s="3"/>
      <c r="FEP178" s="3"/>
      <c r="FEQ178" s="3"/>
      <c r="FER178" s="3"/>
      <c r="FES178" s="3"/>
      <c r="FET178" s="3"/>
      <c r="FEU178" s="3"/>
      <c r="FEV178" s="3"/>
      <c r="FEW178" s="3"/>
      <c r="FEX178" s="3"/>
      <c r="FEY178" s="3"/>
      <c r="FEZ178" s="3"/>
      <c r="FFA178" s="3"/>
      <c r="FFB178" s="3"/>
      <c r="FFC178" s="3"/>
      <c r="FFD178" s="3"/>
      <c r="FFE178" s="3"/>
      <c r="FFF178" s="3"/>
      <c r="FFG178" s="3"/>
      <c r="FFH178" s="3"/>
      <c r="FFI178" s="3"/>
      <c r="FFJ178" s="3"/>
      <c r="FFK178" s="3"/>
      <c r="FFL178" s="3"/>
      <c r="FFM178" s="3"/>
      <c r="FFN178" s="3"/>
      <c r="FFO178" s="3"/>
      <c r="FFP178" s="3"/>
      <c r="FFQ178" s="3"/>
      <c r="FFR178" s="3"/>
      <c r="FFS178" s="3"/>
      <c r="FFT178" s="3"/>
      <c r="FFU178" s="3"/>
      <c r="FFV178" s="3"/>
      <c r="FFW178" s="3"/>
      <c r="FFX178" s="3"/>
      <c r="FFY178" s="3"/>
      <c r="FFZ178" s="3"/>
      <c r="FGA178" s="3"/>
      <c r="FGB178" s="3"/>
      <c r="FGC178" s="3"/>
      <c r="FGD178" s="3"/>
      <c r="FGE178" s="3"/>
      <c r="FGF178" s="3"/>
      <c r="FGG178" s="3"/>
      <c r="FGH178" s="3"/>
      <c r="FGI178" s="3"/>
      <c r="FGJ178" s="3"/>
      <c r="FGK178" s="3"/>
      <c r="FGL178" s="3"/>
      <c r="FGM178" s="3"/>
      <c r="FGN178" s="3"/>
      <c r="FGO178" s="3"/>
      <c r="FGP178" s="3"/>
      <c r="FGQ178" s="3"/>
      <c r="FGR178" s="3"/>
      <c r="FGS178" s="3"/>
      <c r="FGT178" s="3"/>
      <c r="FGU178" s="3"/>
      <c r="FGV178" s="3"/>
      <c r="FGW178" s="3"/>
      <c r="FGX178" s="3"/>
      <c r="FGY178" s="3"/>
      <c r="FGZ178" s="3"/>
      <c r="FHA178" s="3"/>
      <c r="FHB178" s="3"/>
      <c r="FHC178" s="3"/>
      <c r="FHD178" s="3"/>
      <c r="FHE178" s="3"/>
      <c r="FHF178" s="3"/>
      <c r="FHG178" s="3"/>
      <c r="FHH178" s="3"/>
      <c r="FHI178" s="3"/>
      <c r="FHJ178" s="3"/>
      <c r="FHK178" s="3"/>
      <c r="FHL178" s="3"/>
      <c r="FHM178" s="3"/>
      <c r="FHN178" s="3"/>
      <c r="FHO178" s="3"/>
      <c r="FHP178" s="3"/>
      <c r="FHQ178" s="3"/>
      <c r="FHR178" s="3"/>
      <c r="FHS178" s="3"/>
      <c r="FHT178" s="3"/>
      <c r="FHU178" s="3"/>
      <c r="FHV178" s="3"/>
      <c r="FHW178" s="3"/>
      <c r="FHX178" s="3"/>
      <c r="FHY178" s="3"/>
      <c r="FHZ178" s="3"/>
      <c r="FIA178" s="3"/>
      <c r="FIB178" s="3"/>
      <c r="FIC178" s="3"/>
      <c r="FID178" s="3"/>
      <c r="FIE178" s="3"/>
      <c r="FIF178" s="3"/>
      <c r="FIG178" s="3"/>
      <c r="FIH178" s="3"/>
      <c r="FII178" s="3"/>
      <c r="FIJ178" s="3"/>
      <c r="FIK178" s="3"/>
      <c r="FIL178" s="3"/>
      <c r="FIM178" s="3"/>
      <c r="FIN178" s="3"/>
      <c r="FIO178" s="3"/>
      <c r="FIP178" s="3"/>
      <c r="FIQ178" s="3"/>
      <c r="FIR178" s="3"/>
      <c r="FIS178" s="3"/>
      <c r="FIT178" s="3"/>
      <c r="FIU178" s="3"/>
      <c r="FIV178" s="3"/>
      <c r="FIW178" s="3"/>
      <c r="FIX178" s="3"/>
      <c r="FIY178" s="3"/>
      <c r="FIZ178" s="3"/>
      <c r="FJA178" s="3"/>
      <c r="FJB178" s="3"/>
      <c r="FJC178" s="3"/>
      <c r="FJD178" s="3"/>
      <c r="FJE178" s="3"/>
      <c r="FJF178" s="3"/>
      <c r="FJG178" s="3"/>
      <c r="FJH178" s="3"/>
      <c r="FJI178" s="3"/>
      <c r="FJJ178" s="3"/>
      <c r="FJK178" s="3"/>
      <c r="FJL178" s="3"/>
      <c r="FJM178" s="3"/>
      <c r="FJN178" s="3"/>
      <c r="FJO178" s="3"/>
      <c r="FJP178" s="3"/>
      <c r="FJQ178" s="3"/>
      <c r="FJR178" s="3"/>
      <c r="FJS178" s="3"/>
      <c r="FJT178" s="3"/>
      <c r="FJU178" s="3"/>
      <c r="FJV178" s="3"/>
      <c r="FJW178" s="3"/>
      <c r="FJX178" s="3"/>
      <c r="FJY178" s="3"/>
      <c r="FJZ178" s="3"/>
      <c r="FKA178" s="3"/>
      <c r="FKB178" s="3"/>
      <c r="FKC178" s="3"/>
      <c r="FKD178" s="3"/>
      <c r="FKE178" s="3"/>
      <c r="FKF178" s="3"/>
      <c r="FKG178" s="3"/>
      <c r="FKH178" s="3"/>
      <c r="FKI178" s="3"/>
      <c r="FKJ178" s="3"/>
      <c r="FKK178" s="3"/>
      <c r="FKL178" s="3"/>
      <c r="FKM178" s="3"/>
      <c r="FKN178" s="3"/>
      <c r="FKO178" s="3"/>
      <c r="FKP178" s="3"/>
      <c r="FKQ178" s="3"/>
      <c r="FKR178" s="3"/>
      <c r="FKS178" s="3"/>
      <c r="FKT178" s="3"/>
      <c r="FKU178" s="3"/>
      <c r="FKV178" s="3"/>
      <c r="FKW178" s="3"/>
      <c r="FKX178" s="3"/>
      <c r="FKY178" s="3"/>
      <c r="FKZ178" s="3"/>
      <c r="FLA178" s="3"/>
      <c r="FLB178" s="3"/>
      <c r="FLC178" s="3"/>
      <c r="FLD178" s="3"/>
      <c r="FLE178" s="3"/>
      <c r="FLF178" s="3"/>
      <c r="FLG178" s="3"/>
      <c r="FLH178" s="3"/>
      <c r="FLI178" s="3"/>
      <c r="FLJ178" s="3"/>
      <c r="FLK178" s="3"/>
      <c r="FLL178" s="3"/>
      <c r="FLM178" s="3"/>
      <c r="FLN178" s="3"/>
      <c r="FLO178" s="3"/>
      <c r="FLP178" s="3"/>
      <c r="FLQ178" s="3"/>
      <c r="FLR178" s="3"/>
      <c r="FLS178" s="3"/>
      <c r="FLT178" s="3"/>
      <c r="FLU178" s="3"/>
      <c r="FLV178" s="3"/>
      <c r="FLW178" s="3"/>
      <c r="FLX178" s="3"/>
      <c r="FLY178" s="3"/>
      <c r="FLZ178" s="3"/>
      <c r="FMA178" s="3"/>
      <c r="FMB178" s="3"/>
      <c r="FMC178" s="3"/>
      <c r="FMD178" s="3"/>
      <c r="FME178" s="3"/>
      <c r="FMF178" s="3"/>
      <c r="FMG178" s="3"/>
      <c r="FMH178" s="3"/>
      <c r="FMI178" s="3"/>
      <c r="FMJ178" s="3"/>
      <c r="FMK178" s="3"/>
      <c r="FML178" s="3"/>
      <c r="FMM178" s="3"/>
      <c r="FMN178" s="3"/>
      <c r="FMO178" s="3"/>
      <c r="FMP178" s="3"/>
      <c r="FMQ178" s="3"/>
      <c r="FMR178" s="3"/>
      <c r="FMS178" s="3"/>
      <c r="FMT178" s="3"/>
      <c r="FMU178" s="3"/>
      <c r="FMV178" s="3"/>
      <c r="FMW178" s="3"/>
      <c r="FMX178" s="3"/>
      <c r="FMY178" s="3"/>
      <c r="FMZ178" s="3"/>
      <c r="FNA178" s="3"/>
      <c r="FNB178" s="3"/>
      <c r="FNC178" s="3"/>
      <c r="FND178" s="3"/>
      <c r="FNE178" s="3"/>
      <c r="FNF178" s="3"/>
      <c r="FNG178" s="3"/>
      <c r="FNH178" s="3"/>
      <c r="FNI178" s="3"/>
      <c r="FNJ178" s="3"/>
      <c r="FNK178" s="3"/>
      <c r="FNL178" s="3"/>
      <c r="FNM178" s="3"/>
      <c r="FNN178" s="3"/>
      <c r="FNO178" s="3"/>
      <c r="FNP178" s="3"/>
      <c r="FNQ178" s="3"/>
      <c r="FNR178" s="3"/>
      <c r="FNS178" s="3"/>
      <c r="FNT178" s="3"/>
      <c r="FNU178" s="3"/>
      <c r="FNV178" s="3"/>
      <c r="FNW178" s="3"/>
      <c r="FNX178" s="3"/>
      <c r="FNY178" s="3"/>
      <c r="FNZ178" s="3"/>
      <c r="FOA178" s="3"/>
      <c r="FOB178" s="3"/>
      <c r="FOC178" s="3"/>
      <c r="FOD178" s="3"/>
      <c r="FOE178" s="3"/>
      <c r="FOF178" s="3"/>
      <c r="FOG178" s="3"/>
      <c r="FOH178" s="3"/>
      <c r="FOI178" s="3"/>
      <c r="FOJ178" s="3"/>
      <c r="FOK178" s="3"/>
      <c r="FOL178" s="3"/>
      <c r="FOM178" s="3"/>
      <c r="FON178" s="3"/>
      <c r="FOO178" s="3"/>
      <c r="FOP178" s="3"/>
      <c r="FOQ178" s="3"/>
      <c r="FOR178" s="3"/>
      <c r="FOS178" s="3"/>
      <c r="FOT178" s="3"/>
      <c r="FOU178" s="3"/>
      <c r="FOV178" s="3"/>
      <c r="FOW178" s="3"/>
      <c r="FOX178" s="3"/>
      <c r="FOY178" s="3"/>
      <c r="FOZ178" s="3"/>
      <c r="FPA178" s="3"/>
      <c r="FPB178" s="3"/>
      <c r="FPC178" s="3"/>
      <c r="FPD178" s="3"/>
      <c r="FPE178" s="3"/>
      <c r="FPF178" s="3"/>
      <c r="FPG178" s="3"/>
      <c r="FPH178" s="3"/>
      <c r="FPI178" s="3"/>
      <c r="FPJ178" s="3"/>
      <c r="FPK178" s="3"/>
      <c r="FPL178" s="3"/>
      <c r="FPM178" s="3"/>
      <c r="FPN178" s="3"/>
      <c r="FPO178" s="3"/>
      <c r="FPP178" s="3"/>
      <c r="FPQ178" s="3"/>
      <c r="FPR178" s="3"/>
      <c r="FPS178" s="3"/>
      <c r="FPT178" s="3"/>
      <c r="FPU178" s="3"/>
      <c r="FPV178" s="3"/>
      <c r="FPW178" s="3"/>
      <c r="FPX178" s="3"/>
      <c r="FPY178" s="3"/>
      <c r="FPZ178" s="3"/>
      <c r="FQA178" s="3"/>
      <c r="FQB178" s="3"/>
      <c r="FQC178" s="3"/>
      <c r="FQD178" s="3"/>
      <c r="FQE178" s="3"/>
      <c r="FQF178" s="3"/>
      <c r="FQG178" s="3"/>
      <c r="FQH178" s="3"/>
      <c r="FQI178" s="3"/>
      <c r="FQJ178" s="3"/>
      <c r="FQK178" s="3"/>
      <c r="FQL178" s="3"/>
      <c r="FQM178" s="3"/>
      <c r="FQN178" s="3"/>
      <c r="FQO178" s="3"/>
      <c r="FQP178" s="3"/>
      <c r="FQQ178" s="3"/>
      <c r="FQR178" s="3"/>
      <c r="FQS178" s="3"/>
      <c r="FQT178" s="3"/>
      <c r="FQU178" s="3"/>
      <c r="FQV178" s="3"/>
      <c r="FQW178" s="3"/>
      <c r="FQX178" s="3"/>
      <c r="FQY178" s="3"/>
      <c r="FQZ178" s="3"/>
      <c r="FRA178" s="3"/>
      <c r="FRB178" s="3"/>
      <c r="FRC178" s="3"/>
      <c r="FRD178" s="3"/>
      <c r="FRE178" s="3"/>
      <c r="FRF178" s="3"/>
      <c r="FRG178" s="3"/>
      <c r="FRH178" s="3"/>
      <c r="FRI178" s="3"/>
      <c r="FRJ178" s="3"/>
      <c r="FRK178" s="3"/>
      <c r="FRL178" s="3"/>
      <c r="FRM178" s="3"/>
      <c r="FRN178" s="3"/>
      <c r="FRO178" s="3"/>
      <c r="FRP178" s="3"/>
      <c r="FRQ178" s="3"/>
      <c r="FRR178" s="3"/>
      <c r="FRS178" s="3"/>
      <c r="FRT178" s="3"/>
      <c r="FRU178" s="3"/>
      <c r="FRV178" s="3"/>
      <c r="FRW178" s="3"/>
      <c r="FRX178" s="3"/>
      <c r="FRY178" s="3"/>
      <c r="FRZ178" s="3"/>
      <c r="FSA178" s="3"/>
      <c r="FSB178" s="3"/>
      <c r="FSC178" s="3"/>
      <c r="FSD178" s="3"/>
      <c r="FSE178" s="3"/>
      <c r="FSF178" s="3"/>
      <c r="FSG178" s="3"/>
      <c r="FSH178" s="3"/>
      <c r="FSI178" s="3"/>
      <c r="FSJ178" s="3"/>
      <c r="FSK178" s="3"/>
      <c r="FSL178" s="3"/>
      <c r="FSM178" s="3"/>
      <c r="FSN178" s="3"/>
      <c r="FSO178" s="3"/>
      <c r="FSP178" s="3"/>
      <c r="FSQ178" s="3"/>
      <c r="FSR178" s="3"/>
      <c r="FSS178" s="3"/>
      <c r="FST178" s="3"/>
      <c r="FSU178" s="3"/>
      <c r="FSV178" s="3"/>
      <c r="FSW178" s="3"/>
      <c r="FSX178" s="3"/>
      <c r="FSY178" s="3"/>
      <c r="FSZ178" s="3"/>
      <c r="FTA178" s="3"/>
      <c r="FTB178" s="3"/>
      <c r="FTC178" s="3"/>
      <c r="FTD178" s="3"/>
      <c r="FTE178" s="3"/>
      <c r="FTF178" s="3"/>
      <c r="FTG178" s="3"/>
      <c r="FTH178" s="3"/>
      <c r="FTI178" s="3"/>
      <c r="FTJ178" s="3"/>
      <c r="FTK178" s="3"/>
      <c r="FTL178" s="3"/>
      <c r="FTM178" s="3"/>
      <c r="FTN178" s="3"/>
      <c r="FTO178" s="3"/>
      <c r="FTP178" s="3"/>
      <c r="FTQ178" s="3"/>
      <c r="FTR178" s="3"/>
      <c r="FTS178" s="3"/>
      <c r="FTT178" s="3"/>
      <c r="FTU178" s="3"/>
      <c r="FTV178" s="3"/>
      <c r="FTW178" s="3"/>
      <c r="FTX178" s="3"/>
      <c r="FTY178" s="3"/>
      <c r="FTZ178" s="3"/>
      <c r="FUA178" s="3"/>
      <c r="FUB178" s="3"/>
      <c r="FUC178" s="3"/>
      <c r="FUD178" s="3"/>
      <c r="FUE178" s="3"/>
      <c r="FUF178" s="3"/>
      <c r="FUG178" s="3"/>
      <c r="FUH178" s="3"/>
      <c r="FUI178" s="3"/>
      <c r="FUJ178" s="3"/>
      <c r="FUK178" s="3"/>
      <c r="FUL178" s="3"/>
      <c r="FUM178" s="3"/>
      <c r="FUN178" s="3"/>
      <c r="FUO178" s="3"/>
      <c r="FUP178" s="3"/>
      <c r="FUQ178" s="3"/>
      <c r="FUR178" s="3"/>
      <c r="FUS178" s="3"/>
      <c r="FUT178" s="3"/>
      <c r="FUU178" s="3"/>
      <c r="FUV178" s="3"/>
      <c r="FUW178" s="3"/>
      <c r="FUX178" s="3"/>
      <c r="FUY178" s="3"/>
      <c r="FUZ178" s="3"/>
      <c r="FVA178" s="3"/>
      <c r="FVB178" s="3"/>
      <c r="FVC178" s="3"/>
      <c r="FVD178" s="3"/>
      <c r="FVE178" s="3"/>
      <c r="FVF178" s="3"/>
      <c r="FVG178" s="3"/>
      <c r="FVH178" s="3"/>
      <c r="FVI178" s="3"/>
      <c r="FVJ178" s="3"/>
      <c r="FVK178" s="3"/>
      <c r="FVL178" s="3"/>
      <c r="FVM178" s="3"/>
      <c r="FVN178" s="3"/>
      <c r="FVO178" s="3"/>
      <c r="FVP178" s="3"/>
      <c r="FVQ178" s="3"/>
      <c r="FVR178" s="3"/>
      <c r="FVS178" s="3"/>
      <c r="FVT178" s="3"/>
      <c r="FVU178" s="3"/>
      <c r="FVV178" s="3"/>
      <c r="FVW178" s="3"/>
      <c r="FVX178" s="3"/>
      <c r="FVY178" s="3"/>
      <c r="FVZ178" s="3"/>
      <c r="FWA178" s="3"/>
      <c r="FWB178" s="3"/>
      <c r="FWC178" s="3"/>
      <c r="FWD178" s="3"/>
      <c r="FWE178" s="3"/>
      <c r="FWF178" s="3"/>
      <c r="FWG178" s="3"/>
      <c r="FWH178" s="3"/>
      <c r="FWI178" s="3"/>
      <c r="FWJ178" s="3"/>
      <c r="FWK178" s="3"/>
      <c r="FWL178" s="3"/>
      <c r="FWM178" s="3"/>
      <c r="FWN178" s="3"/>
      <c r="FWO178" s="3"/>
      <c r="FWP178" s="3"/>
      <c r="FWQ178" s="3"/>
      <c r="FWR178" s="3"/>
      <c r="FWS178" s="3"/>
      <c r="FWT178" s="3"/>
      <c r="FWU178" s="3"/>
      <c r="FWV178" s="3"/>
      <c r="FWW178" s="3"/>
      <c r="FWX178" s="3"/>
      <c r="FWY178" s="3"/>
      <c r="FWZ178" s="3"/>
      <c r="FXA178" s="3"/>
      <c r="FXB178" s="3"/>
      <c r="FXC178" s="3"/>
      <c r="FXD178" s="3"/>
      <c r="FXE178" s="3"/>
      <c r="FXF178" s="3"/>
      <c r="FXG178" s="3"/>
      <c r="FXH178" s="3"/>
      <c r="FXI178" s="3"/>
      <c r="FXJ178" s="3"/>
      <c r="FXK178" s="3"/>
      <c r="FXL178" s="3"/>
      <c r="FXM178" s="3"/>
      <c r="FXN178" s="3"/>
      <c r="FXO178" s="3"/>
      <c r="FXP178" s="3"/>
      <c r="FXQ178" s="3"/>
      <c r="FXR178" s="3"/>
      <c r="FXS178" s="3"/>
      <c r="FXT178" s="3"/>
      <c r="FXU178" s="3"/>
      <c r="FXV178" s="3"/>
      <c r="FXW178" s="3"/>
      <c r="FXX178" s="3"/>
      <c r="FXY178" s="3"/>
      <c r="FXZ178" s="3"/>
      <c r="FYA178" s="3"/>
      <c r="FYB178" s="3"/>
      <c r="FYC178" s="3"/>
      <c r="FYD178" s="3"/>
      <c r="FYE178" s="3"/>
      <c r="FYF178" s="3"/>
      <c r="FYG178" s="3"/>
      <c r="FYH178" s="3"/>
      <c r="FYI178" s="3"/>
      <c r="FYJ178" s="3"/>
      <c r="FYK178" s="3"/>
      <c r="FYL178" s="3"/>
      <c r="FYM178" s="3"/>
      <c r="FYN178" s="3"/>
      <c r="FYO178" s="3"/>
      <c r="FYP178" s="3"/>
      <c r="FYQ178" s="3"/>
      <c r="FYR178" s="3"/>
      <c r="FYS178" s="3"/>
      <c r="FYT178" s="3"/>
      <c r="FYU178" s="3"/>
      <c r="FYV178" s="3"/>
      <c r="FYW178" s="3"/>
      <c r="FYX178" s="3"/>
      <c r="FYY178" s="3"/>
      <c r="FYZ178" s="3"/>
      <c r="FZA178" s="3"/>
      <c r="FZB178" s="3"/>
      <c r="FZC178" s="3"/>
      <c r="FZD178" s="3"/>
      <c r="FZE178" s="3"/>
      <c r="FZF178" s="3"/>
      <c r="FZG178" s="3"/>
      <c r="FZH178" s="3"/>
      <c r="FZI178" s="3"/>
      <c r="FZJ178" s="3"/>
      <c r="FZK178" s="3"/>
      <c r="FZL178" s="3"/>
      <c r="FZM178" s="3"/>
      <c r="FZN178" s="3"/>
      <c r="FZO178" s="3"/>
      <c r="FZP178" s="3"/>
      <c r="FZQ178" s="3"/>
      <c r="FZR178" s="3"/>
      <c r="FZS178" s="3"/>
      <c r="FZT178" s="3"/>
      <c r="FZU178" s="3"/>
      <c r="FZV178" s="3"/>
      <c r="FZW178" s="3"/>
      <c r="FZX178" s="3"/>
      <c r="FZY178" s="3"/>
      <c r="FZZ178" s="3"/>
      <c r="GAA178" s="3"/>
      <c r="GAB178" s="3"/>
      <c r="GAC178" s="3"/>
      <c r="GAD178" s="3"/>
      <c r="GAE178" s="3"/>
      <c r="GAF178" s="3"/>
      <c r="GAG178" s="3"/>
      <c r="GAH178" s="3"/>
      <c r="GAI178" s="3"/>
      <c r="GAJ178" s="3"/>
      <c r="GAK178" s="3"/>
      <c r="GAL178" s="3"/>
      <c r="GAM178" s="3"/>
      <c r="GAN178" s="3"/>
      <c r="GAO178" s="3"/>
      <c r="GAP178" s="3"/>
      <c r="GAQ178" s="3"/>
      <c r="GAR178" s="3"/>
      <c r="GAS178" s="3"/>
      <c r="GAT178" s="3"/>
      <c r="GAU178" s="3"/>
      <c r="GAV178" s="3"/>
      <c r="GAW178" s="3"/>
      <c r="GAX178" s="3"/>
      <c r="GAY178" s="3"/>
      <c r="GAZ178" s="3"/>
      <c r="GBA178" s="3"/>
      <c r="GBB178" s="3"/>
      <c r="GBC178" s="3"/>
      <c r="GBD178" s="3"/>
      <c r="GBE178" s="3"/>
      <c r="GBF178" s="3"/>
      <c r="GBG178" s="3"/>
      <c r="GBH178" s="3"/>
      <c r="GBI178" s="3"/>
      <c r="GBJ178" s="3"/>
      <c r="GBK178" s="3"/>
      <c r="GBL178" s="3"/>
      <c r="GBM178" s="3"/>
      <c r="GBN178" s="3"/>
      <c r="GBO178" s="3"/>
      <c r="GBP178" s="3"/>
      <c r="GBQ178" s="3"/>
      <c r="GBR178" s="3"/>
      <c r="GBS178" s="3"/>
      <c r="GBT178" s="3"/>
      <c r="GBU178" s="3"/>
      <c r="GBV178" s="3"/>
      <c r="GBW178" s="3"/>
      <c r="GBX178" s="3"/>
      <c r="GBY178" s="3"/>
      <c r="GBZ178" s="3"/>
      <c r="GCA178" s="3"/>
      <c r="GCB178" s="3"/>
      <c r="GCC178" s="3"/>
      <c r="GCD178" s="3"/>
      <c r="GCE178" s="3"/>
      <c r="GCF178" s="3"/>
      <c r="GCG178" s="3"/>
      <c r="GCH178" s="3"/>
      <c r="GCI178" s="3"/>
      <c r="GCJ178" s="3"/>
      <c r="GCK178" s="3"/>
      <c r="GCL178" s="3"/>
      <c r="GCM178" s="3"/>
      <c r="GCN178" s="3"/>
      <c r="GCO178" s="3"/>
      <c r="GCP178" s="3"/>
      <c r="GCQ178" s="3"/>
      <c r="GCR178" s="3"/>
      <c r="GCS178" s="3"/>
      <c r="GCT178" s="3"/>
      <c r="GCU178" s="3"/>
      <c r="GCV178" s="3"/>
      <c r="GCW178" s="3"/>
      <c r="GCX178" s="3"/>
      <c r="GCY178" s="3"/>
      <c r="GCZ178" s="3"/>
      <c r="GDA178" s="3"/>
      <c r="GDB178" s="3"/>
      <c r="GDC178" s="3"/>
      <c r="GDD178" s="3"/>
      <c r="GDE178" s="3"/>
      <c r="GDF178" s="3"/>
      <c r="GDG178" s="3"/>
      <c r="GDH178" s="3"/>
      <c r="GDI178" s="3"/>
      <c r="GDJ178" s="3"/>
      <c r="GDK178" s="3"/>
      <c r="GDL178" s="3"/>
      <c r="GDM178" s="3"/>
      <c r="GDN178" s="3"/>
      <c r="GDO178" s="3"/>
      <c r="GDP178" s="3"/>
      <c r="GDQ178" s="3"/>
      <c r="GDR178" s="3"/>
      <c r="GDS178" s="3"/>
      <c r="GDT178" s="3"/>
      <c r="GDU178" s="3"/>
      <c r="GDV178" s="3"/>
      <c r="GDW178" s="3"/>
      <c r="GDX178" s="3"/>
      <c r="GDY178" s="3"/>
      <c r="GDZ178" s="3"/>
      <c r="GEA178" s="3"/>
      <c r="GEB178" s="3"/>
      <c r="GEC178" s="3"/>
      <c r="GED178" s="3"/>
      <c r="GEE178" s="3"/>
      <c r="GEF178" s="3"/>
      <c r="GEG178" s="3"/>
      <c r="GEH178" s="3"/>
      <c r="GEI178" s="3"/>
      <c r="GEJ178" s="3"/>
      <c r="GEK178" s="3"/>
      <c r="GEL178" s="3"/>
      <c r="GEM178" s="3"/>
      <c r="GEN178" s="3"/>
      <c r="GEO178" s="3"/>
      <c r="GEP178" s="3"/>
      <c r="GEQ178" s="3"/>
      <c r="GER178" s="3"/>
      <c r="GES178" s="3"/>
      <c r="GET178" s="3"/>
      <c r="GEU178" s="3"/>
      <c r="GEV178" s="3"/>
      <c r="GEW178" s="3"/>
      <c r="GEX178" s="3"/>
      <c r="GEY178" s="3"/>
      <c r="GEZ178" s="3"/>
      <c r="GFA178" s="3"/>
      <c r="GFB178" s="3"/>
      <c r="GFC178" s="3"/>
      <c r="GFD178" s="3"/>
      <c r="GFE178" s="3"/>
      <c r="GFF178" s="3"/>
      <c r="GFG178" s="3"/>
      <c r="GFH178" s="3"/>
      <c r="GFI178" s="3"/>
      <c r="GFJ178" s="3"/>
      <c r="GFK178" s="3"/>
      <c r="GFL178" s="3"/>
      <c r="GFM178" s="3"/>
      <c r="GFN178" s="3"/>
      <c r="GFO178" s="3"/>
      <c r="GFP178" s="3"/>
      <c r="GFQ178" s="3"/>
      <c r="GFR178" s="3"/>
      <c r="GFS178" s="3"/>
      <c r="GFT178" s="3"/>
      <c r="GFU178" s="3"/>
      <c r="GFV178" s="3"/>
      <c r="GFW178" s="3"/>
      <c r="GFX178" s="3"/>
      <c r="GFY178" s="3"/>
      <c r="GFZ178" s="3"/>
      <c r="GGA178" s="3"/>
      <c r="GGB178" s="3"/>
      <c r="GGC178" s="3"/>
      <c r="GGD178" s="3"/>
      <c r="GGE178" s="3"/>
      <c r="GGF178" s="3"/>
      <c r="GGG178" s="3"/>
      <c r="GGH178" s="3"/>
      <c r="GGI178" s="3"/>
      <c r="GGJ178" s="3"/>
      <c r="GGK178" s="3"/>
      <c r="GGL178" s="3"/>
      <c r="GGM178" s="3"/>
      <c r="GGN178" s="3"/>
      <c r="GGO178" s="3"/>
      <c r="GGP178" s="3"/>
      <c r="GGQ178" s="3"/>
      <c r="GGR178" s="3"/>
      <c r="GGS178" s="3"/>
      <c r="GGT178" s="3"/>
      <c r="GGU178" s="3"/>
      <c r="GGV178" s="3"/>
      <c r="GGW178" s="3"/>
      <c r="GGX178" s="3"/>
      <c r="GGY178" s="3"/>
      <c r="GGZ178" s="3"/>
      <c r="GHA178" s="3"/>
      <c r="GHB178" s="3"/>
      <c r="GHC178" s="3"/>
      <c r="GHD178" s="3"/>
      <c r="GHE178" s="3"/>
      <c r="GHF178" s="3"/>
      <c r="GHG178" s="3"/>
      <c r="GHH178" s="3"/>
      <c r="GHI178" s="3"/>
      <c r="GHJ178" s="3"/>
      <c r="GHK178" s="3"/>
      <c r="GHL178" s="3"/>
      <c r="GHM178" s="3"/>
      <c r="GHN178" s="3"/>
      <c r="GHO178" s="3"/>
      <c r="GHP178" s="3"/>
      <c r="GHQ178" s="3"/>
      <c r="GHR178" s="3"/>
      <c r="GHS178" s="3"/>
      <c r="GHT178" s="3"/>
      <c r="GHU178" s="3"/>
      <c r="GHV178" s="3"/>
      <c r="GHW178" s="3"/>
      <c r="GHX178" s="3"/>
      <c r="GHY178" s="3"/>
      <c r="GHZ178" s="3"/>
      <c r="GIA178" s="3"/>
      <c r="GIB178" s="3"/>
      <c r="GIC178" s="3"/>
      <c r="GID178" s="3"/>
      <c r="GIE178" s="3"/>
      <c r="GIF178" s="3"/>
      <c r="GIG178" s="3"/>
      <c r="GIH178" s="3"/>
      <c r="GII178" s="3"/>
      <c r="GIJ178" s="3"/>
      <c r="GIK178" s="3"/>
      <c r="GIL178" s="3"/>
      <c r="GIM178" s="3"/>
      <c r="GIN178" s="3"/>
      <c r="GIO178" s="3"/>
      <c r="GIP178" s="3"/>
      <c r="GIQ178" s="3"/>
      <c r="GIR178" s="3"/>
      <c r="GIS178" s="3"/>
      <c r="GIT178" s="3"/>
      <c r="GIU178" s="3"/>
      <c r="GIV178" s="3"/>
      <c r="GIW178" s="3"/>
      <c r="GIX178" s="3"/>
      <c r="GIY178" s="3"/>
      <c r="GIZ178" s="3"/>
      <c r="GJA178" s="3"/>
      <c r="GJB178" s="3"/>
      <c r="GJC178" s="3"/>
      <c r="GJD178" s="3"/>
      <c r="GJE178" s="3"/>
      <c r="GJF178" s="3"/>
      <c r="GJG178" s="3"/>
      <c r="GJH178" s="3"/>
      <c r="GJI178" s="3"/>
      <c r="GJJ178" s="3"/>
      <c r="GJK178" s="3"/>
      <c r="GJL178" s="3"/>
      <c r="GJM178" s="3"/>
      <c r="GJN178" s="3"/>
      <c r="GJO178" s="3"/>
      <c r="GJP178" s="3"/>
      <c r="GJQ178" s="3"/>
      <c r="GJR178" s="3"/>
      <c r="GJS178" s="3"/>
      <c r="GJT178" s="3"/>
      <c r="GJU178" s="3"/>
      <c r="GJV178" s="3"/>
      <c r="GJW178" s="3"/>
      <c r="GJX178" s="3"/>
      <c r="GJY178" s="3"/>
      <c r="GJZ178" s="3"/>
      <c r="GKA178" s="3"/>
      <c r="GKB178" s="3"/>
      <c r="GKC178" s="3"/>
      <c r="GKD178" s="3"/>
      <c r="GKE178" s="3"/>
      <c r="GKF178" s="3"/>
      <c r="GKG178" s="3"/>
      <c r="GKH178" s="3"/>
      <c r="GKI178" s="3"/>
      <c r="GKJ178" s="3"/>
      <c r="GKK178" s="3"/>
      <c r="GKL178" s="3"/>
      <c r="GKM178" s="3"/>
      <c r="GKN178" s="3"/>
      <c r="GKO178" s="3"/>
      <c r="GKP178" s="3"/>
      <c r="GKQ178" s="3"/>
      <c r="GKR178" s="3"/>
      <c r="GKS178" s="3"/>
      <c r="GKT178" s="3"/>
      <c r="GKU178" s="3"/>
      <c r="GKV178" s="3"/>
      <c r="GKW178" s="3"/>
      <c r="GKX178" s="3"/>
      <c r="GKY178" s="3"/>
      <c r="GKZ178" s="3"/>
      <c r="GLA178" s="3"/>
      <c r="GLB178" s="3"/>
      <c r="GLC178" s="3"/>
      <c r="GLD178" s="3"/>
      <c r="GLE178" s="3"/>
      <c r="GLF178" s="3"/>
      <c r="GLG178" s="3"/>
      <c r="GLH178" s="3"/>
      <c r="GLI178" s="3"/>
      <c r="GLJ178" s="3"/>
      <c r="GLK178" s="3"/>
      <c r="GLL178" s="3"/>
      <c r="GLM178" s="3"/>
      <c r="GLN178" s="3"/>
      <c r="GLO178" s="3"/>
      <c r="GLP178" s="3"/>
      <c r="GLQ178" s="3"/>
      <c r="GLR178" s="3"/>
      <c r="GLS178" s="3"/>
      <c r="GLT178" s="3"/>
      <c r="GLU178" s="3"/>
      <c r="GLV178" s="3"/>
      <c r="GLW178" s="3"/>
      <c r="GLX178" s="3"/>
      <c r="GLY178" s="3"/>
      <c r="GLZ178" s="3"/>
      <c r="GMA178" s="3"/>
      <c r="GMB178" s="3"/>
      <c r="GMC178" s="3"/>
      <c r="GMD178" s="3"/>
      <c r="GME178" s="3"/>
      <c r="GMF178" s="3"/>
      <c r="GMG178" s="3"/>
      <c r="GMH178" s="3"/>
      <c r="GMI178" s="3"/>
      <c r="GMJ178" s="3"/>
      <c r="GMK178" s="3"/>
      <c r="GML178" s="3"/>
      <c r="GMM178" s="3"/>
      <c r="GMN178" s="3"/>
      <c r="GMO178" s="3"/>
      <c r="GMP178" s="3"/>
      <c r="GMQ178" s="3"/>
      <c r="GMR178" s="3"/>
      <c r="GMS178" s="3"/>
      <c r="GMT178" s="3"/>
      <c r="GMU178" s="3"/>
      <c r="GMV178" s="3"/>
      <c r="GMW178" s="3"/>
      <c r="GMX178" s="3"/>
      <c r="GMY178" s="3"/>
      <c r="GMZ178" s="3"/>
      <c r="GNA178" s="3"/>
      <c r="GNB178" s="3"/>
      <c r="GNC178" s="3"/>
      <c r="GND178" s="3"/>
      <c r="GNE178" s="3"/>
      <c r="GNF178" s="3"/>
      <c r="GNG178" s="3"/>
      <c r="GNH178" s="3"/>
      <c r="GNI178" s="3"/>
      <c r="GNJ178" s="3"/>
      <c r="GNK178" s="3"/>
      <c r="GNL178" s="3"/>
      <c r="GNM178" s="3"/>
      <c r="GNN178" s="3"/>
      <c r="GNO178" s="3"/>
      <c r="GNP178" s="3"/>
      <c r="GNQ178" s="3"/>
      <c r="GNR178" s="3"/>
      <c r="GNS178" s="3"/>
      <c r="GNT178" s="3"/>
      <c r="GNU178" s="3"/>
      <c r="GNV178" s="3"/>
      <c r="GNW178" s="3"/>
      <c r="GNX178" s="3"/>
      <c r="GNY178" s="3"/>
      <c r="GNZ178" s="3"/>
      <c r="GOA178" s="3"/>
      <c r="GOB178" s="3"/>
      <c r="GOC178" s="3"/>
      <c r="GOD178" s="3"/>
      <c r="GOE178" s="3"/>
      <c r="GOF178" s="3"/>
      <c r="GOG178" s="3"/>
      <c r="GOH178" s="3"/>
      <c r="GOI178" s="3"/>
      <c r="GOJ178" s="3"/>
      <c r="GOK178" s="3"/>
      <c r="GOL178" s="3"/>
      <c r="GOM178" s="3"/>
      <c r="GON178" s="3"/>
      <c r="GOO178" s="3"/>
      <c r="GOP178" s="3"/>
      <c r="GOQ178" s="3"/>
      <c r="GOR178" s="3"/>
      <c r="GOS178" s="3"/>
      <c r="GOT178" s="3"/>
      <c r="GOU178" s="3"/>
      <c r="GOV178" s="3"/>
      <c r="GOW178" s="3"/>
      <c r="GOX178" s="3"/>
      <c r="GOY178" s="3"/>
      <c r="GOZ178" s="3"/>
      <c r="GPA178" s="3"/>
      <c r="GPB178" s="3"/>
      <c r="GPC178" s="3"/>
      <c r="GPD178" s="3"/>
      <c r="GPE178" s="3"/>
      <c r="GPF178" s="3"/>
      <c r="GPG178" s="3"/>
      <c r="GPH178" s="3"/>
      <c r="GPI178" s="3"/>
      <c r="GPJ178" s="3"/>
      <c r="GPK178" s="3"/>
      <c r="GPL178" s="3"/>
      <c r="GPM178" s="3"/>
      <c r="GPN178" s="3"/>
      <c r="GPO178" s="3"/>
      <c r="GPP178" s="3"/>
      <c r="GPQ178" s="3"/>
      <c r="GPR178" s="3"/>
      <c r="GPS178" s="3"/>
      <c r="GPT178" s="3"/>
      <c r="GPU178" s="3"/>
      <c r="GPV178" s="3"/>
      <c r="GPW178" s="3"/>
      <c r="GPX178" s="3"/>
      <c r="GPY178" s="3"/>
      <c r="GPZ178" s="3"/>
      <c r="GQA178" s="3"/>
      <c r="GQB178" s="3"/>
      <c r="GQC178" s="3"/>
      <c r="GQD178" s="3"/>
      <c r="GQE178" s="3"/>
      <c r="GQF178" s="3"/>
      <c r="GQG178" s="3"/>
      <c r="GQH178" s="3"/>
      <c r="GQI178" s="3"/>
      <c r="GQJ178" s="3"/>
      <c r="GQK178" s="3"/>
      <c r="GQL178" s="3"/>
      <c r="GQM178" s="3"/>
      <c r="GQN178" s="3"/>
      <c r="GQO178" s="3"/>
      <c r="GQP178" s="3"/>
      <c r="GQQ178" s="3"/>
      <c r="GQR178" s="3"/>
      <c r="GQS178" s="3"/>
      <c r="GQT178" s="3"/>
      <c r="GQU178" s="3"/>
      <c r="GQV178" s="3"/>
      <c r="GQW178" s="3"/>
      <c r="GQX178" s="3"/>
      <c r="GQY178" s="3"/>
      <c r="GQZ178" s="3"/>
      <c r="GRA178" s="3"/>
      <c r="GRB178" s="3"/>
      <c r="GRC178" s="3"/>
      <c r="GRD178" s="3"/>
      <c r="GRE178" s="3"/>
      <c r="GRF178" s="3"/>
      <c r="GRG178" s="3"/>
      <c r="GRH178" s="3"/>
      <c r="GRI178" s="3"/>
      <c r="GRJ178" s="3"/>
      <c r="GRK178" s="3"/>
      <c r="GRL178" s="3"/>
      <c r="GRM178" s="3"/>
      <c r="GRN178" s="3"/>
      <c r="GRO178" s="3"/>
      <c r="GRP178" s="3"/>
      <c r="GRQ178" s="3"/>
      <c r="GRR178" s="3"/>
      <c r="GRS178" s="3"/>
      <c r="GRT178" s="3"/>
      <c r="GRU178" s="3"/>
      <c r="GRV178" s="3"/>
      <c r="GRW178" s="3"/>
      <c r="GRX178" s="3"/>
      <c r="GRY178" s="3"/>
      <c r="GRZ178" s="3"/>
      <c r="GSA178" s="3"/>
      <c r="GSB178" s="3"/>
      <c r="GSC178" s="3"/>
      <c r="GSD178" s="3"/>
      <c r="GSE178" s="3"/>
      <c r="GSF178" s="3"/>
      <c r="GSG178" s="3"/>
      <c r="GSH178" s="3"/>
      <c r="GSI178" s="3"/>
      <c r="GSJ178" s="3"/>
      <c r="GSK178" s="3"/>
      <c r="GSL178" s="3"/>
      <c r="GSM178" s="3"/>
      <c r="GSN178" s="3"/>
      <c r="GSO178" s="3"/>
      <c r="GSP178" s="3"/>
      <c r="GSQ178" s="3"/>
      <c r="GSR178" s="3"/>
      <c r="GSS178" s="3"/>
      <c r="GST178" s="3"/>
      <c r="GSU178" s="3"/>
      <c r="GSV178" s="3"/>
      <c r="GSW178" s="3"/>
      <c r="GSX178" s="3"/>
      <c r="GSY178" s="3"/>
      <c r="GSZ178" s="3"/>
      <c r="GTA178" s="3"/>
      <c r="GTB178" s="3"/>
      <c r="GTC178" s="3"/>
      <c r="GTD178" s="3"/>
      <c r="GTE178" s="3"/>
      <c r="GTF178" s="3"/>
      <c r="GTG178" s="3"/>
      <c r="GTH178" s="3"/>
      <c r="GTI178" s="3"/>
      <c r="GTJ178" s="3"/>
      <c r="GTK178" s="3"/>
      <c r="GTL178" s="3"/>
      <c r="GTM178" s="3"/>
      <c r="GTN178" s="3"/>
      <c r="GTO178" s="3"/>
      <c r="GTP178" s="3"/>
      <c r="GTQ178" s="3"/>
      <c r="GTR178" s="3"/>
      <c r="GTS178" s="3"/>
      <c r="GTT178" s="3"/>
      <c r="GTU178" s="3"/>
      <c r="GTV178" s="3"/>
      <c r="GTW178" s="3"/>
      <c r="GTX178" s="3"/>
      <c r="GTY178" s="3"/>
      <c r="GTZ178" s="3"/>
      <c r="GUA178" s="3"/>
      <c r="GUB178" s="3"/>
      <c r="GUC178" s="3"/>
      <c r="GUD178" s="3"/>
      <c r="GUE178" s="3"/>
      <c r="GUF178" s="3"/>
      <c r="GUG178" s="3"/>
      <c r="GUH178" s="3"/>
      <c r="GUI178" s="3"/>
      <c r="GUJ178" s="3"/>
      <c r="GUK178" s="3"/>
      <c r="GUL178" s="3"/>
      <c r="GUM178" s="3"/>
      <c r="GUN178" s="3"/>
      <c r="GUO178" s="3"/>
      <c r="GUP178" s="3"/>
      <c r="GUQ178" s="3"/>
      <c r="GUR178" s="3"/>
      <c r="GUS178" s="3"/>
      <c r="GUT178" s="3"/>
      <c r="GUU178" s="3"/>
      <c r="GUV178" s="3"/>
      <c r="GUW178" s="3"/>
      <c r="GUX178" s="3"/>
      <c r="GUY178" s="3"/>
      <c r="GUZ178" s="3"/>
      <c r="GVA178" s="3"/>
      <c r="GVB178" s="3"/>
      <c r="GVC178" s="3"/>
      <c r="GVD178" s="3"/>
      <c r="GVE178" s="3"/>
      <c r="GVF178" s="3"/>
      <c r="GVG178" s="3"/>
      <c r="GVH178" s="3"/>
      <c r="GVI178" s="3"/>
      <c r="GVJ178" s="3"/>
      <c r="GVK178" s="3"/>
      <c r="GVL178" s="3"/>
      <c r="GVM178" s="3"/>
      <c r="GVN178" s="3"/>
      <c r="GVO178" s="3"/>
      <c r="GVP178" s="3"/>
      <c r="GVQ178" s="3"/>
      <c r="GVR178" s="3"/>
      <c r="GVS178" s="3"/>
      <c r="GVT178" s="3"/>
      <c r="GVU178" s="3"/>
      <c r="GVV178" s="3"/>
      <c r="GVW178" s="3"/>
      <c r="GVX178" s="3"/>
      <c r="GVY178" s="3"/>
      <c r="GVZ178" s="3"/>
      <c r="GWA178" s="3"/>
      <c r="GWB178" s="3"/>
      <c r="GWC178" s="3"/>
      <c r="GWD178" s="3"/>
      <c r="GWE178" s="3"/>
      <c r="GWF178" s="3"/>
      <c r="GWG178" s="3"/>
      <c r="GWH178" s="3"/>
      <c r="GWI178" s="3"/>
      <c r="GWJ178" s="3"/>
      <c r="GWK178" s="3"/>
      <c r="GWL178" s="3"/>
      <c r="GWM178" s="3"/>
      <c r="GWN178" s="3"/>
      <c r="GWO178" s="3"/>
      <c r="GWP178" s="3"/>
      <c r="GWQ178" s="3"/>
      <c r="GWR178" s="3"/>
      <c r="GWS178" s="3"/>
      <c r="GWT178" s="3"/>
      <c r="GWU178" s="3"/>
      <c r="GWV178" s="3"/>
      <c r="GWW178" s="3"/>
      <c r="GWX178" s="3"/>
      <c r="GWY178" s="3"/>
      <c r="GWZ178" s="3"/>
      <c r="GXA178" s="3"/>
      <c r="GXB178" s="3"/>
      <c r="GXC178" s="3"/>
      <c r="GXD178" s="3"/>
      <c r="GXE178" s="3"/>
      <c r="GXF178" s="3"/>
      <c r="GXG178" s="3"/>
      <c r="GXH178" s="3"/>
      <c r="GXI178" s="3"/>
      <c r="GXJ178" s="3"/>
      <c r="GXK178" s="3"/>
      <c r="GXL178" s="3"/>
      <c r="GXM178" s="3"/>
      <c r="GXN178" s="3"/>
      <c r="GXO178" s="3"/>
      <c r="GXP178" s="3"/>
      <c r="GXQ178" s="3"/>
      <c r="GXR178" s="3"/>
      <c r="GXS178" s="3"/>
      <c r="GXT178" s="3"/>
      <c r="GXU178" s="3"/>
      <c r="GXV178" s="3"/>
      <c r="GXW178" s="3"/>
      <c r="GXX178" s="3"/>
      <c r="GXY178" s="3"/>
      <c r="GXZ178" s="3"/>
      <c r="GYA178" s="3"/>
      <c r="GYB178" s="3"/>
      <c r="GYC178" s="3"/>
      <c r="GYD178" s="3"/>
      <c r="GYE178" s="3"/>
      <c r="GYF178" s="3"/>
      <c r="GYG178" s="3"/>
      <c r="GYH178" s="3"/>
      <c r="GYI178" s="3"/>
      <c r="GYJ178" s="3"/>
      <c r="GYK178" s="3"/>
      <c r="GYL178" s="3"/>
      <c r="GYM178" s="3"/>
      <c r="GYN178" s="3"/>
      <c r="GYO178" s="3"/>
      <c r="GYP178" s="3"/>
      <c r="GYQ178" s="3"/>
      <c r="GYR178" s="3"/>
      <c r="GYS178" s="3"/>
      <c r="GYT178" s="3"/>
      <c r="GYU178" s="3"/>
      <c r="GYV178" s="3"/>
      <c r="GYW178" s="3"/>
      <c r="GYX178" s="3"/>
      <c r="GYY178" s="3"/>
      <c r="GYZ178" s="3"/>
      <c r="GZA178" s="3"/>
      <c r="GZB178" s="3"/>
      <c r="GZC178" s="3"/>
      <c r="GZD178" s="3"/>
      <c r="GZE178" s="3"/>
      <c r="GZF178" s="3"/>
      <c r="GZG178" s="3"/>
      <c r="GZH178" s="3"/>
      <c r="GZI178" s="3"/>
      <c r="GZJ178" s="3"/>
      <c r="GZK178" s="3"/>
      <c r="GZL178" s="3"/>
      <c r="GZM178" s="3"/>
      <c r="GZN178" s="3"/>
      <c r="GZO178" s="3"/>
      <c r="GZP178" s="3"/>
      <c r="GZQ178" s="3"/>
      <c r="GZR178" s="3"/>
      <c r="GZS178" s="3"/>
      <c r="GZT178" s="3"/>
      <c r="GZU178" s="3"/>
      <c r="GZV178" s="3"/>
      <c r="GZW178" s="3"/>
      <c r="GZX178" s="3"/>
      <c r="GZY178" s="3"/>
      <c r="GZZ178" s="3"/>
      <c r="HAA178" s="3"/>
      <c r="HAB178" s="3"/>
      <c r="HAC178" s="3"/>
      <c r="HAD178" s="3"/>
      <c r="HAE178" s="3"/>
      <c r="HAF178" s="3"/>
      <c r="HAG178" s="3"/>
      <c r="HAH178" s="3"/>
      <c r="HAI178" s="3"/>
      <c r="HAJ178" s="3"/>
      <c r="HAK178" s="3"/>
      <c r="HAL178" s="3"/>
      <c r="HAM178" s="3"/>
      <c r="HAN178" s="3"/>
      <c r="HAO178" s="3"/>
      <c r="HAP178" s="3"/>
      <c r="HAQ178" s="3"/>
      <c r="HAR178" s="3"/>
      <c r="HAS178" s="3"/>
      <c r="HAT178" s="3"/>
      <c r="HAU178" s="3"/>
      <c r="HAV178" s="3"/>
      <c r="HAW178" s="3"/>
      <c r="HAX178" s="3"/>
      <c r="HAY178" s="3"/>
      <c r="HAZ178" s="3"/>
      <c r="HBA178" s="3"/>
      <c r="HBB178" s="3"/>
      <c r="HBC178" s="3"/>
      <c r="HBD178" s="3"/>
      <c r="HBE178" s="3"/>
      <c r="HBF178" s="3"/>
      <c r="HBG178" s="3"/>
      <c r="HBH178" s="3"/>
      <c r="HBI178" s="3"/>
      <c r="HBJ178" s="3"/>
      <c r="HBK178" s="3"/>
      <c r="HBL178" s="3"/>
      <c r="HBM178" s="3"/>
      <c r="HBN178" s="3"/>
      <c r="HBO178" s="3"/>
      <c r="HBP178" s="3"/>
      <c r="HBQ178" s="3"/>
      <c r="HBR178" s="3"/>
      <c r="HBS178" s="3"/>
      <c r="HBT178" s="3"/>
      <c r="HBU178" s="3"/>
      <c r="HBV178" s="3"/>
      <c r="HBW178" s="3"/>
      <c r="HBX178" s="3"/>
      <c r="HBY178" s="3"/>
      <c r="HBZ178" s="3"/>
      <c r="HCA178" s="3"/>
      <c r="HCB178" s="3"/>
      <c r="HCC178" s="3"/>
      <c r="HCD178" s="3"/>
      <c r="HCE178" s="3"/>
      <c r="HCF178" s="3"/>
      <c r="HCG178" s="3"/>
      <c r="HCH178" s="3"/>
      <c r="HCI178" s="3"/>
      <c r="HCJ178" s="3"/>
      <c r="HCK178" s="3"/>
      <c r="HCL178" s="3"/>
      <c r="HCM178" s="3"/>
      <c r="HCN178" s="3"/>
      <c r="HCO178" s="3"/>
      <c r="HCP178" s="3"/>
      <c r="HCQ178" s="3"/>
      <c r="HCR178" s="3"/>
      <c r="HCS178" s="3"/>
      <c r="HCT178" s="3"/>
      <c r="HCU178" s="3"/>
      <c r="HCV178" s="3"/>
      <c r="HCW178" s="3"/>
      <c r="HCX178" s="3"/>
      <c r="HCY178" s="3"/>
      <c r="HCZ178" s="3"/>
      <c r="HDA178" s="3"/>
      <c r="HDB178" s="3"/>
      <c r="HDC178" s="3"/>
      <c r="HDD178" s="3"/>
      <c r="HDE178" s="3"/>
      <c r="HDF178" s="3"/>
      <c r="HDG178" s="3"/>
      <c r="HDH178" s="3"/>
      <c r="HDI178" s="3"/>
      <c r="HDJ178" s="3"/>
      <c r="HDK178" s="3"/>
      <c r="HDL178" s="3"/>
      <c r="HDM178" s="3"/>
      <c r="HDN178" s="3"/>
      <c r="HDO178" s="3"/>
      <c r="HDP178" s="3"/>
      <c r="HDQ178" s="3"/>
      <c r="HDR178" s="3"/>
      <c r="HDS178" s="3"/>
      <c r="HDT178" s="3"/>
      <c r="HDU178" s="3"/>
      <c r="HDV178" s="3"/>
      <c r="HDW178" s="3"/>
      <c r="HDX178" s="3"/>
      <c r="HDY178" s="3"/>
      <c r="HDZ178" s="3"/>
      <c r="HEA178" s="3"/>
      <c r="HEB178" s="3"/>
      <c r="HEC178" s="3"/>
      <c r="HED178" s="3"/>
      <c r="HEE178" s="3"/>
      <c r="HEF178" s="3"/>
      <c r="HEG178" s="3"/>
      <c r="HEH178" s="3"/>
      <c r="HEI178" s="3"/>
      <c r="HEJ178" s="3"/>
      <c r="HEK178" s="3"/>
      <c r="HEL178" s="3"/>
      <c r="HEM178" s="3"/>
      <c r="HEN178" s="3"/>
      <c r="HEO178" s="3"/>
      <c r="HEP178" s="3"/>
      <c r="HEQ178" s="3"/>
      <c r="HER178" s="3"/>
      <c r="HES178" s="3"/>
      <c r="HET178" s="3"/>
      <c r="HEU178" s="3"/>
      <c r="HEV178" s="3"/>
      <c r="HEW178" s="3"/>
      <c r="HEX178" s="3"/>
      <c r="HEY178" s="3"/>
      <c r="HEZ178" s="3"/>
      <c r="HFA178" s="3"/>
      <c r="HFB178" s="3"/>
      <c r="HFC178" s="3"/>
      <c r="HFD178" s="3"/>
      <c r="HFE178" s="3"/>
      <c r="HFF178" s="3"/>
      <c r="HFG178" s="3"/>
      <c r="HFH178" s="3"/>
      <c r="HFI178" s="3"/>
      <c r="HFJ178" s="3"/>
      <c r="HFK178" s="3"/>
      <c r="HFL178" s="3"/>
      <c r="HFM178" s="3"/>
      <c r="HFN178" s="3"/>
      <c r="HFO178" s="3"/>
      <c r="HFP178" s="3"/>
      <c r="HFQ178" s="3"/>
      <c r="HFR178" s="3"/>
      <c r="HFS178" s="3"/>
      <c r="HFT178" s="3"/>
      <c r="HFU178" s="3"/>
      <c r="HFV178" s="3"/>
      <c r="HFW178" s="3"/>
      <c r="HFX178" s="3"/>
      <c r="HFY178" s="3"/>
      <c r="HFZ178" s="3"/>
      <c r="HGA178" s="3"/>
      <c r="HGB178" s="3"/>
      <c r="HGC178" s="3"/>
      <c r="HGD178" s="3"/>
      <c r="HGE178" s="3"/>
      <c r="HGF178" s="3"/>
      <c r="HGG178" s="3"/>
      <c r="HGH178" s="3"/>
      <c r="HGI178" s="3"/>
      <c r="HGJ178" s="3"/>
      <c r="HGK178" s="3"/>
      <c r="HGL178" s="3"/>
      <c r="HGM178" s="3"/>
      <c r="HGN178" s="3"/>
      <c r="HGO178" s="3"/>
      <c r="HGP178" s="3"/>
      <c r="HGQ178" s="3"/>
      <c r="HGR178" s="3"/>
      <c r="HGS178" s="3"/>
      <c r="HGT178" s="3"/>
      <c r="HGU178" s="3"/>
      <c r="HGV178" s="3"/>
      <c r="HGW178" s="3"/>
      <c r="HGX178" s="3"/>
      <c r="HGY178" s="3"/>
      <c r="HGZ178" s="3"/>
      <c r="HHA178" s="3"/>
      <c r="HHB178" s="3"/>
      <c r="HHC178" s="3"/>
      <c r="HHD178" s="3"/>
      <c r="HHE178" s="3"/>
      <c r="HHF178" s="3"/>
      <c r="HHG178" s="3"/>
      <c r="HHH178" s="3"/>
      <c r="HHI178" s="3"/>
      <c r="HHJ178" s="3"/>
      <c r="HHK178" s="3"/>
      <c r="HHL178" s="3"/>
      <c r="HHM178" s="3"/>
      <c r="HHN178" s="3"/>
      <c r="HHO178" s="3"/>
      <c r="HHP178" s="3"/>
      <c r="HHQ178" s="3"/>
      <c r="HHR178" s="3"/>
      <c r="HHS178" s="3"/>
      <c r="HHT178" s="3"/>
      <c r="HHU178" s="3"/>
      <c r="HHV178" s="3"/>
      <c r="HHW178" s="3"/>
      <c r="HHX178" s="3"/>
      <c r="HHY178" s="3"/>
      <c r="HHZ178" s="3"/>
      <c r="HIA178" s="3"/>
      <c r="HIB178" s="3"/>
      <c r="HIC178" s="3"/>
      <c r="HID178" s="3"/>
      <c r="HIE178" s="3"/>
      <c r="HIF178" s="3"/>
      <c r="HIG178" s="3"/>
      <c r="HIH178" s="3"/>
      <c r="HII178" s="3"/>
      <c r="HIJ178" s="3"/>
      <c r="HIK178" s="3"/>
      <c r="HIL178" s="3"/>
      <c r="HIM178" s="3"/>
      <c r="HIN178" s="3"/>
      <c r="HIO178" s="3"/>
      <c r="HIP178" s="3"/>
      <c r="HIQ178" s="3"/>
      <c r="HIR178" s="3"/>
      <c r="HIS178" s="3"/>
      <c r="HIT178" s="3"/>
      <c r="HIU178" s="3"/>
      <c r="HIV178" s="3"/>
      <c r="HIW178" s="3"/>
      <c r="HIX178" s="3"/>
      <c r="HIY178" s="3"/>
      <c r="HIZ178" s="3"/>
      <c r="HJA178" s="3"/>
      <c r="HJB178" s="3"/>
      <c r="HJC178" s="3"/>
      <c r="HJD178" s="3"/>
      <c r="HJE178" s="3"/>
      <c r="HJF178" s="3"/>
      <c r="HJG178" s="3"/>
      <c r="HJH178" s="3"/>
      <c r="HJI178" s="3"/>
      <c r="HJJ178" s="3"/>
      <c r="HJK178" s="3"/>
      <c r="HJL178" s="3"/>
      <c r="HJM178" s="3"/>
      <c r="HJN178" s="3"/>
      <c r="HJO178" s="3"/>
      <c r="HJP178" s="3"/>
      <c r="HJQ178" s="3"/>
      <c r="HJR178" s="3"/>
      <c r="HJS178" s="3"/>
      <c r="HJT178" s="3"/>
      <c r="HJU178" s="3"/>
      <c r="HJV178" s="3"/>
      <c r="HJW178" s="3"/>
      <c r="HJX178" s="3"/>
      <c r="HJY178" s="3"/>
      <c r="HJZ178" s="3"/>
      <c r="HKA178" s="3"/>
      <c r="HKB178" s="3"/>
      <c r="HKC178" s="3"/>
      <c r="HKD178" s="3"/>
      <c r="HKE178" s="3"/>
      <c r="HKF178" s="3"/>
      <c r="HKG178" s="3"/>
      <c r="HKH178" s="3"/>
      <c r="HKI178" s="3"/>
      <c r="HKJ178" s="3"/>
      <c r="HKK178" s="3"/>
      <c r="HKL178" s="3"/>
      <c r="HKM178" s="3"/>
      <c r="HKN178" s="3"/>
      <c r="HKO178" s="3"/>
      <c r="HKP178" s="3"/>
      <c r="HKQ178" s="3"/>
      <c r="HKR178" s="3"/>
      <c r="HKS178" s="3"/>
      <c r="HKT178" s="3"/>
      <c r="HKU178" s="3"/>
      <c r="HKV178" s="3"/>
      <c r="HKW178" s="3"/>
      <c r="HKX178" s="3"/>
      <c r="HKY178" s="3"/>
      <c r="HKZ178" s="3"/>
      <c r="HLA178" s="3"/>
      <c r="HLB178" s="3"/>
      <c r="HLC178" s="3"/>
      <c r="HLD178" s="3"/>
      <c r="HLE178" s="3"/>
      <c r="HLF178" s="3"/>
      <c r="HLG178" s="3"/>
      <c r="HLH178" s="3"/>
      <c r="HLI178" s="3"/>
      <c r="HLJ178" s="3"/>
      <c r="HLK178" s="3"/>
      <c r="HLL178" s="3"/>
      <c r="HLM178" s="3"/>
      <c r="HLN178" s="3"/>
      <c r="HLO178" s="3"/>
      <c r="HLP178" s="3"/>
      <c r="HLQ178" s="3"/>
      <c r="HLR178" s="3"/>
      <c r="HLS178" s="3"/>
      <c r="HLT178" s="3"/>
      <c r="HLU178" s="3"/>
      <c r="HLV178" s="3"/>
      <c r="HLW178" s="3"/>
      <c r="HLX178" s="3"/>
      <c r="HLY178" s="3"/>
      <c r="HLZ178" s="3"/>
      <c r="HMA178" s="3"/>
      <c r="HMB178" s="3"/>
      <c r="HMC178" s="3"/>
      <c r="HMD178" s="3"/>
      <c r="HME178" s="3"/>
      <c r="HMF178" s="3"/>
      <c r="HMG178" s="3"/>
      <c r="HMH178" s="3"/>
      <c r="HMI178" s="3"/>
      <c r="HMJ178" s="3"/>
      <c r="HMK178" s="3"/>
      <c r="HML178" s="3"/>
      <c r="HMM178" s="3"/>
      <c r="HMN178" s="3"/>
      <c r="HMO178" s="3"/>
      <c r="HMP178" s="3"/>
      <c r="HMQ178" s="3"/>
      <c r="HMR178" s="3"/>
      <c r="HMS178" s="3"/>
      <c r="HMT178" s="3"/>
      <c r="HMU178" s="3"/>
      <c r="HMV178" s="3"/>
      <c r="HMW178" s="3"/>
      <c r="HMX178" s="3"/>
      <c r="HMY178" s="3"/>
      <c r="HMZ178" s="3"/>
      <c r="HNA178" s="3"/>
      <c r="HNB178" s="3"/>
      <c r="HNC178" s="3"/>
      <c r="HND178" s="3"/>
      <c r="HNE178" s="3"/>
      <c r="HNF178" s="3"/>
      <c r="HNG178" s="3"/>
      <c r="HNH178" s="3"/>
      <c r="HNI178" s="3"/>
      <c r="HNJ178" s="3"/>
      <c r="HNK178" s="3"/>
      <c r="HNL178" s="3"/>
      <c r="HNM178" s="3"/>
      <c r="HNN178" s="3"/>
      <c r="HNO178" s="3"/>
      <c r="HNP178" s="3"/>
      <c r="HNQ178" s="3"/>
      <c r="HNR178" s="3"/>
      <c r="HNS178" s="3"/>
      <c r="HNT178" s="3"/>
      <c r="HNU178" s="3"/>
      <c r="HNV178" s="3"/>
      <c r="HNW178" s="3"/>
      <c r="HNX178" s="3"/>
      <c r="HNY178" s="3"/>
      <c r="HNZ178" s="3"/>
      <c r="HOA178" s="3"/>
      <c r="HOB178" s="3"/>
      <c r="HOC178" s="3"/>
      <c r="HOD178" s="3"/>
      <c r="HOE178" s="3"/>
      <c r="HOF178" s="3"/>
      <c r="HOG178" s="3"/>
      <c r="HOH178" s="3"/>
      <c r="HOI178" s="3"/>
      <c r="HOJ178" s="3"/>
      <c r="HOK178" s="3"/>
      <c r="HOL178" s="3"/>
      <c r="HOM178" s="3"/>
      <c r="HON178" s="3"/>
      <c r="HOO178" s="3"/>
      <c r="HOP178" s="3"/>
      <c r="HOQ178" s="3"/>
      <c r="HOR178" s="3"/>
      <c r="HOS178" s="3"/>
      <c r="HOT178" s="3"/>
      <c r="HOU178" s="3"/>
      <c r="HOV178" s="3"/>
      <c r="HOW178" s="3"/>
      <c r="HOX178" s="3"/>
      <c r="HOY178" s="3"/>
      <c r="HOZ178" s="3"/>
      <c r="HPA178" s="3"/>
      <c r="HPB178" s="3"/>
      <c r="HPC178" s="3"/>
      <c r="HPD178" s="3"/>
      <c r="HPE178" s="3"/>
      <c r="HPF178" s="3"/>
      <c r="HPG178" s="3"/>
      <c r="HPH178" s="3"/>
      <c r="HPI178" s="3"/>
      <c r="HPJ178" s="3"/>
      <c r="HPK178" s="3"/>
      <c r="HPL178" s="3"/>
      <c r="HPM178" s="3"/>
      <c r="HPN178" s="3"/>
      <c r="HPO178" s="3"/>
      <c r="HPP178" s="3"/>
      <c r="HPQ178" s="3"/>
      <c r="HPR178" s="3"/>
      <c r="HPS178" s="3"/>
      <c r="HPT178" s="3"/>
      <c r="HPU178" s="3"/>
      <c r="HPV178" s="3"/>
      <c r="HPW178" s="3"/>
      <c r="HPX178" s="3"/>
      <c r="HPY178" s="3"/>
      <c r="HPZ178" s="3"/>
      <c r="HQA178" s="3"/>
      <c r="HQB178" s="3"/>
      <c r="HQC178" s="3"/>
      <c r="HQD178" s="3"/>
      <c r="HQE178" s="3"/>
      <c r="HQF178" s="3"/>
      <c r="HQG178" s="3"/>
      <c r="HQH178" s="3"/>
      <c r="HQI178" s="3"/>
      <c r="HQJ178" s="3"/>
      <c r="HQK178" s="3"/>
      <c r="HQL178" s="3"/>
      <c r="HQM178" s="3"/>
      <c r="HQN178" s="3"/>
      <c r="HQO178" s="3"/>
      <c r="HQP178" s="3"/>
      <c r="HQQ178" s="3"/>
      <c r="HQR178" s="3"/>
      <c r="HQS178" s="3"/>
      <c r="HQT178" s="3"/>
      <c r="HQU178" s="3"/>
      <c r="HQV178" s="3"/>
      <c r="HQW178" s="3"/>
      <c r="HQX178" s="3"/>
      <c r="HQY178" s="3"/>
      <c r="HQZ178" s="3"/>
      <c r="HRA178" s="3"/>
      <c r="HRB178" s="3"/>
      <c r="HRC178" s="3"/>
      <c r="HRD178" s="3"/>
      <c r="HRE178" s="3"/>
      <c r="HRF178" s="3"/>
      <c r="HRG178" s="3"/>
      <c r="HRH178" s="3"/>
      <c r="HRI178" s="3"/>
      <c r="HRJ178" s="3"/>
      <c r="HRK178" s="3"/>
      <c r="HRL178" s="3"/>
      <c r="HRM178" s="3"/>
      <c r="HRN178" s="3"/>
      <c r="HRO178" s="3"/>
      <c r="HRP178" s="3"/>
      <c r="HRQ178" s="3"/>
      <c r="HRR178" s="3"/>
      <c r="HRS178" s="3"/>
      <c r="HRT178" s="3"/>
      <c r="HRU178" s="3"/>
      <c r="HRV178" s="3"/>
      <c r="HRW178" s="3"/>
      <c r="HRX178" s="3"/>
      <c r="HRY178" s="3"/>
      <c r="HRZ178" s="3"/>
      <c r="HSA178" s="3"/>
      <c r="HSB178" s="3"/>
      <c r="HSC178" s="3"/>
      <c r="HSD178" s="3"/>
      <c r="HSE178" s="3"/>
      <c r="HSF178" s="3"/>
      <c r="HSG178" s="3"/>
      <c r="HSH178" s="3"/>
      <c r="HSI178" s="3"/>
      <c r="HSJ178" s="3"/>
      <c r="HSK178" s="3"/>
      <c r="HSL178" s="3"/>
      <c r="HSM178" s="3"/>
      <c r="HSN178" s="3"/>
      <c r="HSO178" s="3"/>
      <c r="HSP178" s="3"/>
      <c r="HSQ178" s="3"/>
      <c r="HSR178" s="3"/>
      <c r="HSS178" s="3"/>
      <c r="HST178" s="3"/>
      <c r="HSU178" s="3"/>
      <c r="HSV178" s="3"/>
      <c r="HSW178" s="3"/>
      <c r="HSX178" s="3"/>
      <c r="HSY178" s="3"/>
      <c r="HSZ178" s="3"/>
      <c r="HTA178" s="3"/>
      <c r="HTB178" s="3"/>
      <c r="HTC178" s="3"/>
      <c r="HTD178" s="3"/>
      <c r="HTE178" s="3"/>
      <c r="HTF178" s="3"/>
      <c r="HTG178" s="3"/>
      <c r="HTH178" s="3"/>
      <c r="HTI178" s="3"/>
      <c r="HTJ178" s="3"/>
      <c r="HTK178" s="3"/>
      <c r="HTL178" s="3"/>
      <c r="HTM178" s="3"/>
      <c r="HTN178" s="3"/>
      <c r="HTO178" s="3"/>
      <c r="HTP178" s="3"/>
      <c r="HTQ178" s="3"/>
      <c r="HTR178" s="3"/>
      <c r="HTS178" s="3"/>
      <c r="HTT178" s="3"/>
      <c r="HTU178" s="3"/>
      <c r="HTV178" s="3"/>
      <c r="HTW178" s="3"/>
      <c r="HTX178" s="3"/>
      <c r="HTY178" s="3"/>
      <c r="HTZ178" s="3"/>
      <c r="HUA178" s="3"/>
      <c r="HUB178" s="3"/>
      <c r="HUC178" s="3"/>
      <c r="HUD178" s="3"/>
      <c r="HUE178" s="3"/>
      <c r="HUF178" s="3"/>
      <c r="HUG178" s="3"/>
      <c r="HUH178" s="3"/>
      <c r="HUI178" s="3"/>
      <c r="HUJ178" s="3"/>
      <c r="HUK178" s="3"/>
      <c r="HUL178" s="3"/>
      <c r="HUM178" s="3"/>
      <c r="HUN178" s="3"/>
      <c r="HUO178" s="3"/>
      <c r="HUP178" s="3"/>
      <c r="HUQ178" s="3"/>
      <c r="HUR178" s="3"/>
      <c r="HUS178" s="3"/>
      <c r="HUT178" s="3"/>
      <c r="HUU178" s="3"/>
      <c r="HUV178" s="3"/>
      <c r="HUW178" s="3"/>
      <c r="HUX178" s="3"/>
      <c r="HUY178" s="3"/>
      <c r="HUZ178" s="3"/>
      <c r="HVA178" s="3"/>
      <c r="HVB178" s="3"/>
      <c r="HVC178" s="3"/>
      <c r="HVD178" s="3"/>
      <c r="HVE178" s="3"/>
      <c r="HVF178" s="3"/>
      <c r="HVG178" s="3"/>
      <c r="HVH178" s="3"/>
      <c r="HVI178" s="3"/>
      <c r="HVJ178" s="3"/>
      <c r="HVK178" s="3"/>
      <c r="HVL178" s="3"/>
      <c r="HVM178" s="3"/>
      <c r="HVN178" s="3"/>
      <c r="HVO178" s="3"/>
      <c r="HVP178" s="3"/>
      <c r="HVQ178" s="3"/>
      <c r="HVR178" s="3"/>
      <c r="HVS178" s="3"/>
      <c r="HVT178" s="3"/>
      <c r="HVU178" s="3"/>
      <c r="HVV178" s="3"/>
      <c r="HVW178" s="3"/>
      <c r="HVX178" s="3"/>
      <c r="HVY178" s="3"/>
      <c r="HVZ178" s="3"/>
      <c r="HWA178" s="3"/>
      <c r="HWB178" s="3"/>
      <c r="HWC178" s="3"/>
      <c r="HWD178" s="3"/>
      <c r="HWE178" s="3"/>
      <c r="HWF178" s="3"/>
      <c r="HWG178" s="3"/>
      <c r="HWH178" s="3"/>
      <c r="HWI178" s="3"/>
      <c r="HWJ178" s="3"/>
      <c r="HWK178" s="3"/>
      <c r="HWL178" s="3"/>
      <c r="HWM178" s="3"/>
      <c r="HWN178" s="3"/>
      <c r="HWO178" s="3"/>
      <c r="HWP178" s="3"/>
      <c r="HWQ178" s="3"/>
      <c r="HWR178" s="3"/>
      <c r="HWS178" s="3"/>
      <c r="HWT178" s="3"/>
      <c r="HWU178" s="3"/>
      <c r="HWV178" s="3"/>
      <c r="HWW178" s="3"/>
      <c r="HWX178" s="3"/>
      <c r="HWY178" s="3"/>
      <c r="HWZ178" s="3"/>
      <c r="HXA178" s="3"/>
      <c r="HXB178" s="3"/>
      <c r="HXC178" s="3"/>
      <c r="HXD178" s="3"/>
      <c r="HXE178" s="3"/>
      <c r="HXF178" s="3"/>
      <c r="HXG178" s="3"/>
      <c r="HXH178" s="3"/>
      <c r="HXI178" s="3"/>
      <c r="HXJ178" s="3"/>
      <c r="HXK178" s="3"/>
      <c r="HXL178" s="3"/>
      <c r="HXM178" s="3"/>
      <c r="HXN178" s="3"/>
      <c r="HXO178" s="3"/>
      <c r="HXP178" s="3"/>
      <c r="HXQ178" s="3"/>
      <c r="HXR178" s="3"/>
      <c r="HXS178" s="3"/>
      <c r="HXT178" s="3"/>
      <c r="HXU178" s="3"/>
      <c r="HXV178" s="3"/>
      <c r="HXW178" s="3"/>
      <c r="HXX178" s="3"/>
      <c r="HXY178" s="3"/>
      <c r="HXZ178" s="3"/>
      <c r="HYA178" s="3"/>
      <c r="HYB178" s="3"/>
      <c r="HYC178" s="3"/>
      <c r="HYD178" s="3"/>
      <c r="HYE178" s="3"/>
      <c r="HYF178" s="3"/>
      <c r="HYG178" s="3"/>
      <c r="HYH178" s="3"/>
      <c r="HYI178" s="3"/>
      <c r="HYJ178" s="3"/>
      <c r="HYK178" s="3"/>
      <c r="HYL178" s="3"/>
      <c r="HYM178" s="3"/>
      <c r="HYN178" s="3"/>
      <c r="HYO178" s="3"/>
      <c r="HYP178" s="3"/>
      <c r="HYQ178" s="3"/>
      <c r="HYR178" s="3"/>
      <c r="HYS178" s="3"/>
      <c r="HYT178" s="3"/>
      <c r="HYU178" s="3"/>
      <c r="HYV178" s="3"/>
      <c r="HYW178" s="3"/>
      <c r="HYX178" s="3"/>
      <c r="HYY178" s="3"/>
      <c r="HYZ178" s="3"/>
      <c r="HZA178" s="3"/>
      <c r="HZB178" s="3"/>
      <c r="HZC178" s="3"/>
      <c r="HZD178" s="3"/>
      <c r="HZE178" s="3"/>
      <c r="HZF178" s="3"/>
      <c r="HZG178" s="3"/>
      <c r="HZH178" s="3"/>
      <c r="HZI178" s="3"/>
      <c r="HZJ178" s="3"/>
      <c r="HZK178" s="3"/>
      <c r="HZL178" s="3"/>
      <c r="HZM178" s="3"/>
      <c r="HZN178" s="3"/>
      <c r="HZO178" s="3"/>
      <c r="HZP178" s="3"/>
      <c r="HZQ178" s="3"/>
      <c r="HZR178" s="3"/>
      <c r="HZS178" s="3"/>
      <c r="HZT178" s="3"/>
      <c r="HZU178" s="3"/>
      <c r="HZV178" s="3"/>
      <c r="HZW178" s="3"/>
      <c r="HZX178" s="3"/>
      <c r="HZY178" s="3"/>
      <c r="HZZ178" s="3"/>
      <c r="IAA178" s="3"/>
      <c r="IAB178" s="3"/>
      <c r="IAC178" s="3"/>
      <c r="IAD178" s="3"/>
      <c r="IAE178" s="3"/>
      <c r="IAF178" s="3"/>
      <c r="IAG178" s="3"/>
      <c r="IAH178" s="3"/>
      <c r="IAI178" s="3"/>
      <c r="IAJ178" s="3"/>
      <c r="IAK178" s="3"/>
      <c r="IAL178" s="3"/>
      <c r="IAM178" s="3"/>
      <c r="IAN178" s="3"/>
      <c r="IAO178" s="3"/>
      <c r="IAP178" s="3"/>
      <c r="IAQ178" s="3"/>
      <c r="IAR178" s="3"/>
      <c r="IAS178" s="3"/>
      <c r="IAT178" s="3"/>
      <c r="IAU178" s="3"/>
      <c r="IAV178" s="3"/>
      <c r="IAW178" s="3"/>
      <c r="IAX178" s="3"/>
      <c r="IAY178" s="3"/>
      <c r="IAZ178" s="3"/>
      <c r="IBA178" s="3"/>
      <c r="IBB178" s="3"/>
      <c r="IBC178" s="3"/>
      <c r="IBD178" s="3"/>
      <c r="IBE178" s="3"/>
      <c r="IBF178" s="3"/>
      <c r="IBG178" s="3"/>
      <c r="IBH178" s="3"/>
      <c r="IBI178" s="3"/>
      <c r="IBJ178" s="3"/>
      <c r="IBK178" s="3"/>
      <c r="IBL178" s="3"/>
      <c r="IBM178" s="3"/>
      <c r="IBN178" s="3"/>
      <c r="IBO178" s="3"/>
      <c r="IBP178" s="3"/>
      <c r="IBQ178" s="3"/>
      <c r="IBR178" s="3"/>
      <c r="IBS178" s="3"/>
      <c r="IBT178" s="3"/>
      <c r="IBU178" s="3"/>
      <c r="IBV178" s="3"/>
      <c r="IBW178" s="3"/>
      <c r="IBX178" s="3"/>
      <c r="IBY178" s="3"/>
      <c r="IBZ178" s="3"/>
      <c r="ICA178" s="3"/>
      <c r="ICB178" s="3"/>
      <c r="ICC178" s="3"/>
      <c r="ICD178" s="3"/>
      <c r="ICE178" s="3"/>
      <c r="ICF178" s="3"/>
      <c r="ICG178" s="3"/>
      <c r="ICH178" s="3"/>
      <c r="ICI178" s="3"/>
      <c r="ICJ178" s="3"/>
      <c r="ICK178" s="3"/>
      <c r="ICL178" s="3"/>
      <c r="ICM178" s="3"/>
      <c r="ICN178" s="3"/>
      <c r="ICO178" s="3"/>
      <c r="ICP178" s="3"/>
      <c r="ICQ178" s="3"/>
      <c r="ICR178" s="3"/>
      <c r="ICS178" s="3"/>
      <c r="ICT178" s="3"/>
      <c r="ICU178" s="3"/>
      <c r="ICV178" s="3"/>
      <c r="ICW178" s="3"/>
      <c r="ICX178" s="3"/>
      <c r="ICY178" s="3"/>
      <c r="ICZ178" s="3"/>
      <c r="IDA178" s="3"/>
      <c r="IDB178" s="3"/>
      <c r="IDC178" s="3"/>
      <c r="IDD178" s="3"/>
      <c r="IDE178" s="3"/>
      <c r="IDF178" s="3"/>
      <c r="IDG178" s="3"/>
      <c r="IDH178" s="3"/>
      <c r="IDI178" s="3"/>
      <c r="IDJ178" s="3"/>
      <c r="IDK178" s="3"/>
      <c r="IDL178" s="3"/>
      <c r="IDM178" s="3"/>
      <c r="IDN178" s="3"/>
      <c r="IDO178" s="3"/>
      <c r="IDP178" s="3"/>
      <c r="IDQ178" s="3"/>
      <c r="IDR178" s="3"/>
      <c r="IDS178" s="3"/>
      <c r="IDT178" s="3"/>
      <c r="IDU178" s="3"/>
      <c r="IDV178" s="3"/>
      <c r="IDW178" s="3"/>
      <c r="IDX178" s="3"/>
      <c r="IDY178" s="3"/>
      <c r="IDZ178" s="3"/>
      <c r="IEA178" s="3"/>
      <c r="IEB178" s="3"/>
      <c r="IEC178" s="3"/>
      <c r="IED178" s="3"/>
      <c r="IEE178" s="3"/>
      <c r="IEF178" s="3"/>
      <c r="IEG178" s="3"/>
      <c r="IEH178" s="3"/>
      <c r="IEI178" s="3"/>
      <c r="IEJ178" s="3"/>
      <c r="IEK178" s="3"/>
      <c r="IEL178" s="3"/>
      <c r="IEM178" s="3"/>
      <c r="IEN178" s="3"/>
      <c r="IEO178" s="3"/>
      <c r="IEP178" s="3"/>
      <c r="IEQ178" s="3"/>
      <c r="IER178" s="3"/>
      <c r="IES178" s="3"/>
      <c r="IET178" s="3"/>
      <c r="IEU178" s="3"/>
      <c r="IEV178" s="3"/>
      <c r="IEW178" s="3"/>
      <c r="IEX178" s="3"/>
      <c r="IEY178" s="3"/>
      <c r="IEZ178" s="3"/>
      <c r="IFA178" s="3"/>
      <c r="IFB178" s="3"/>
      <c r="IFC178" s="3"/>
      <c r="IFD178" s="3"/>
      <c r="IFE178" s="3"/>
      <c r="IFF178" s="3"/>
      <c r="IFG178" s="3"/>
      <c r="IFH178" s="3"/>
      <c r="IFI178" s="3"/>
      <c r="IFJ178" s="3"/>
      <c r="IFK178" s="3"/>
      <c r="IFL178" s="3"/>
      <c r="IFM178" s="3"/>
      <c r="IFN178" s="3"/>
      <c r="IFO178" s="3"/>
      <c r="IFP178" s="3"/>
      <c r="IFQ178" s="3"/>
      <c r="IFR178" s="3"/>
      <c r="IFS178" s="3"/>
      <c r="IFT178" s="3"/>
      <c r="IFU178" s="3"/>
      <c r="IFV178" s="3"/>
      <c r="IFW178" s="3"/>
      <c r="IFX178" s="3"/>
      <c r="IFY178" s="3"/>
      <c r="IFZ178" s="3"/>
      <c r="IGA178" s="3"/>
      <c r="IGB178" s="3"/>
      <c r="IGC178" s="3"/>
      <c r="IGD178" s="3"/>
      <c r="IGE178" s="3"/>
      <c r="IGF178" s="3"/>
      <c r="IGG178" s="3"/>
      <c r="IGH178" s="3"/>
      <c r="IGI178" s="3"/>
      <c r="IGJ178" s="3"/>
      <c r="IGK178" s="3"/>
      <c r="IGL178" s="3"/>
      <c r="IGM178" s="3"/>
      <c r="IGN178" s="3"/>
      <c r="IGO178" s="3"/>
      <c r="IGP178" s="3"/>
      <c r="IGQ178" s="3"/>
      <c r="IGR178" s="3"/>
      <c r="IGS178" s="3"/>
      <c r="IGT178" s="3"/>
      <c r="IGU178" s="3"/>
      <c r="IGV178" s="3"/>
      <c r="IGW178" s="3"/>
      <c r="IGX178" s="3"/>
      <c r="IGY178" s="3"/>
      <c r="IGZ178" s="3"/>
      <c r="IHA178" s="3"/>
      <c r="IHB178" s="3"/>
      <c r="IHC178" s="3"/>
      <c r="IHD178" s="3"/>
      <c r="IHE178" s="3"/>
      <c r="IHF178" s="3"/>
      <c r="IHG178" s="3"/>
      <c r="IHH178" s="3"/>
      <c r="IHI178" s="3"/>
      <c r="IHJ178" s="3"/>
      <c r="IHK178" s="3"/>
      <c r="IHL178" s="3"/>
      <c r="IHM178" s="3"/>
      <c r="IHN178" s="3"/>
      <c r="IHO178" s="3"/>
      <c r="IHP178" s="3"/>
      <c r="IHQ178" s="3"/>
      <c r="IHR178" s="3"/>
      <c r="IHS178" s="3"/>
      <c r="IHT178" s="3"/>
      <c r="IHU178" s="3"/>
      <c r="IHV178" s="3"/>
      <c r="IHW178" s="3"/>
      <c r="IHX178" s="3"/>
      <c r="IHY178" s="3"/>
      <c r="IHZ178" s="3"/>
      <c r="IIA178" s="3"/>
      <c r="IIB178" s="3"/>
      <c r="IIC178" s="3"/>
      <c r="IID178" s="3"/>
      <c r="IIE178" s="3"/>
      <c r="IIF178" s="3"/>
      <c r="IIG178" s="3"/>
      <c r="IIH178" s="3"/>
      <c r="III178" s="3"/>
      <c r="IIJ178" s="3"/>
      <c r="IIK178" s="3"/>
      <c r="IIL178" s="3"/>
      <c r="IIM178" s="3"/>
      <c r="IIN178" s="3"/>
      <c r="IIO178" s="3"/>
      <c r="IIP178" s="3"/>
      <c r="IIQ178" s="3"/>
      <c r="IIR178" s="3"/>
      <c r="IIS178" s="3"/>
      <c r="IIT178" s="3"/>
      <c r="IIU178" s="3"/>
      <c r="IIV178" s="3"/>
      <c r="IIW178" s="3"/>
      <c r="IIX178" s="3"/>
      <c r="IIY178" s="3"/>
      <c r="IIZ178" s="3"/>
      <c r="IJA178" s="3"/>
      <c r="IJB178" s="3"/>
      <c r="IJC178" s="3"/>
      <c r="IJD178" s="3"/>
      <c r="IJE178" s="3"/>
      <c r="IJF178" s="3"/>
      <c r="IJG178" s="3"/>
      <c r="IJH178" s="3"/>
      <c r="IJI178" s="3"/>
      <c r="IJJ178" s="3"/>
      <c r="IJK178" s="3"/>
      <c r="IJL178" s="3"/>
      <c r="IJM178" s="3"/>
      <c r="IJN178" s="3"/>
      <c r="IJO178" s="3"/>
      <c r="IJP178" s="3"/>
      <c r="IJQ178" s="3"/>
      <c r="IJR178" s="3"/>
      <c r="IJS178" s="3"/>
      <c r="IJT178" s="3"/>
      <c r="IJU178" s="3"/>
      <c r="IJV178" s="3"/>
      <c r="IJW178" s="3"/>
      <c r="IJX178" s="3"/>
      <c r="IJY178" s="3"/>
      <c r="IJZ178" s="3"/>
      <c r="IKA178" s="3"/>
      <c r="IKB178" s="3"/>
      <c r="IKC178" s="3"/>
      <c r="IKD178" s="3"/>
      <c r="IKE178" s="3"/>
      <c r="IKF178" s="3"/>
      <c r="IKG178" s="3"/>
      <c r="IKH178" s="3"/>
      <c r="IKI178" s="3"/>
      <c r="IKJ178" s="3"/>
      <c r="IKK178" s="3"/>
      <c r="IKL178" s="3"/>
      <c r="IKM178" s="3"/>
      <c r="IKN178" s="3"/>
      <c r="IKO178" s="3"/>
      <c r="IKP178" s="3"/>
      <c r="IKQ178" s="3"/>
      <c r="IKR178" s="3"/>
      <c r="IKS178" s="3"/>
      <c r="IKT178" s="3"/>
      <c r="IKU178" s="3"/>
      <c r="IKV178" s="3"/>
      <c r="IKW178" s="3"/>
      <c r="IKX178" s="3"/>
      <c r="IKY178" s="3"/>
      <c r="IKZ178" s="3"/>
      <c r="ILA178" s="3"/>
      <c r="ILB178" s="3"/>
      <c r="ILC178" s="3"/>
      <c r="ILD178" s="3"/>
      <c r="ILE178" s="3"/>
      <c r="ILF178" s="3"/>
      <c r="ILG178" s="3"/>
      <c r="ILH178" s="3"/>
      <c r="ILI178" s="3"/>
      <c r="ILJ178" s="3"/>
      <c r="ILK178" s="3"/>
      <c r="ILL178" s="3"/>
      <c r="ILM178" s="3"/>
      <c r="ILN178" s="3"/>
      <c r="ILO178" s="3"/>
      <c r="ILP178" s="3"/>
      <c r="ILQ178" s="3"/>
      <c r="ILR178" s="3"/>
      <c r="ILS178" s="3"/>
      <c r="ILT178" s="3"/>
      <c r="ILU178" s="3"/>
      <c r="ILV178" s="3"/>
      <c r="ILW178" s="3"/>
      <c r="ILX178" s="3"/>
      <c r="ILY178" s="3"/>
      <c r="ILZ178" s="3"/>
      <c r="IMA178" s="3"/>
      <c r="IMB178" s="3"/>
      <c r="IMC178" s="3"/>
      <c r="IMD178" s="3"/>
      <c r="IME178" s="3"/>
      <c r="IMF178" s="3"/>
      <c r="IMG178" s="3"/>
      <c r="IMH178" s="3"/>
      <c r="IMI178" s="3"/>
      <c r="IMJ178" s="3"/>
      <c r="IMK178" s="3"/>
      <c r="IML178" s="3"/>
      <c r="IMM178" s="3"/>
      <c r="IMN178" s="3"/>
      <c r="IMO178" s="3"/>
      <c r="IMP178" s="3"/>
      <c r="IMQ178" s="3"/>
      <c r="IMR178" s="3"/>
      <c r="IMS178" s="3"/>
      <c r="IMT178" s="3"/>
      <c r="IMU178" s="3"/>
      <c r="IMV178" s="3"/>
      <c r="IMW178" s="3"/>
      <c r="IMX178" s="3"/>
      <c r="IMY178" s="3"/>
      <c r="IMZ178" s="3"/>
      <c r="INA178" s="3"/>
      <c r="INB178" s="3"/>
      <c r="INC178" s="3"/>
      <c r="IND178" s="3"/>
      <c r="INE178" s="3"/>
      <c r="INF178" s="3"/>
      <c r="ING178" s="3"/>
      <c r="INH178" s="3"/>
      <c r="INI178" s="3"/>
      <c r="INJ178" s="3"/>
      <c r="INK178" s="3"/>
      <c r="INL178" s="3"/>
      <c r="INM178" s="3"/>
      <c r="INN178" s="3"/>
      <c r="INO178" s="3"/>
      <c r="INP178" s="3"/>
      <c r="INQ178" s="3"/>
      <c r="INR178" s="3"/>
      <c r="INS178" s="3"/>
      <c r="INT178" s="3"/>
      <c r="INU178" s="3"/>
      <c r="INV178" s="3"/>
      <c r="INW178" s="3"/>
      <c r="INX178" s="3"/>
      <c r="INY178" s="3"/>
      <c r="INZ178" s="3"/>
      <c r="IOA178" s="3"/>
      <c r="IOB178" s="3"/>
      <c r="IOC178" s="3"/>
      <c r="IOD178" s="3"/>
      <c r="IOE178" s="3"/>
      <c r="IOF178" s="3"/>
      <c r="IOG178" s="3"/>
      <c r="IOH178" s="3"/>
      <c r="IOI178" s="3"/>
      <c r="IOJ178" s="3"/>
      <c r="IOK178" s="3"/>
      <c r="IOL178" s="3"/>
      <c r="IOM178" s="3"/>
      <c r="ION178" s="3"/>
      <c r="IOO178" s="3"/>
      <c r="IOP178" s="3"/>
      <c r="IOQ178" s="3"/>
      <c r="IOR178" s="3"/>
      <c r="IOS178" s="3"/>
      <c r="IOT178" s="3"/>
      <c r="IOU178" s="3"/>
      <c r="IOV178" s="3"/>
      <c r="IOW178" s="3"/>
      <c r="IOX178" s="3"/>
      <c r="IOY178" s="3"/>
      <c r="IOZ178" s="3"/>
      <c r="IPA178" s="3"/>
      <c r="IPB178" s="3"/>
      <c r="IPC178" s="3"/>
      <c r="IPD178" s="3"/>
      <c r="IPE178" s="3"/>
      <c r="IPF178" s="3"/>
      <c r="IPG178" s="3"/>
      <c r="IPH178" s="3"/>
      <c r="IPI178" s="3"/>
      <c r="IPJ178" s="3"/>
      <c r="IPK178" s="3"/>
      <c r="IPL178" s="3"/>
      <c r="IPM178" s="3"/>
      <c r="IPN178" s="3"/>
      <c r="IPO178" s="3"/>
      <c r="IPP178" s="3"/>
      <c r="IPQ178" s="3"/>
      <c r="IPR178" s="3"/>
      <c r="IPS178" s="3"/>
      <c r="IPT178" s="3"/>
      <c r="IPU178" s="3"/>
      <c r="IPV178" s="3"/>
      <c r="IPW178" s="3"/>
      <c r="IPX178" s="3"/>
      <c r="IPY178" s="3"/>
      <c r="IPZ178" s="3"/>
      <c r="IQA178" s="3"/>
      <c r="IQB178" s="3"/>
      <c r="IQC178" s="3"/>
      <c r="IQD178" s="3"/>
      <c r="IQE178" s="3"/>
      <c r="IQF178" s="3"/>
      <c r="IQG178" s="3"/>
      <c r="IQH178" s="3"/>
      <c r="IQI178" s="3"/>
      <c r="IQJ178" s="3"/>
      <c r="IQK178" s="3"/>
      <c r="IQL178" s="3"/>
      <c r="IQM178" s="3"/>
      <c r="IQN178" s="3"/>
      <c r="IQO178" s="3"/>
      <c r="IQP178" s="3"/>
      <c r="IQQ178" s="3"/>
      <c r="IQR178" s="3"/>
      <c r="IQS178" s="3"/>
      <c r="IQT178" s="3"/>
      <c r="IQU178" s="3"/>
      <c r="IQV178" s="3"/>
      <c r="IQW178" s="3"/>
      <c r="IQX178" s="3"/>
      <c r="IQY178" s="3"/>
      <c r="IQZ178" s="3"/>
      <c r="IRA178" s="3"/>
      <c r="IRB178" s="3"/>
      <c r="IRC178" s="3"/>
      <c r="IRD178" s="3"/>
      <c r="IRE178" s="3"/>
      <c r="IRF178" s="3"/>
      <c r="IRG178" s="3"/>
      <c r="IRH178" s="3"/>
      <c r="IRI178" s="3"/>
      <c r="IRJ178" s="3"/>
      <c r="IRK178" s="3"/>
      <c r="IRL178" s="3"/>
      <c r="IRM178" s="3"/>
      <c r="IRN178" s="3"/>
      <c r="IRO178" s="3"/>
      <c r="IRP178" s="3"/>
      <c r="IRQ178" s="3"/>
      <c r="IRR178" s="3"/>
      <c r="IRS178" s="3"/>
      <c r="IRT178" s="3"/>
      <c r="IRU178" s="3"/>
      <c r="IRV178" s="3"/>
      <c r="IRW178" s="3"/>
      <c r="IRX178" s="3"/>
      <c r="IRY178" s="3"/>
      <c r="IRZ178" s="3"/>
      <c r="ISA178" s="3"/>
      <c r="ISB178" s="3"/>
      <c r="ISC178" s="3"/>
      <c r="ISD178" s="3"/>
      <c r="ISE178" s="3"/>
      <c r="ISF178" s="3"/>
      <c r="ISG178" s="3"/>
      <c r="ISH178" s="3"/>
      <c r="ISI178" s="3"/>
      <c r="ISJ178" s="3"/>
      <c r="ISK178" s="3"/>
      <c r="ISL178" s="3"/>
      <c r="ISM178" s="3"/>
      <c r="ISN178" s="3"/>
      <c r="ISO178" s="3"/>
      <c r="ISP178" s="3"/>
      <c r="ISQ178" s="3"/>
      <c r="ISR178" s="3"/>
      <c r="ISS178" s="3"/>
      <c r="IST178" s="3"/>
      <c r="ISU178" s="3"/>
      <c r="ISV178" s="3"/>
      <c r="ISW178" s="3"/>
      <c r="ISX178" s="3"/>
      <c r="ISY178" s="3"/>
      <c r="ISZ178" s="3"/>
      <c r="ITA178" s="3"/>
      <c r="ITB178" s="3"/>
      <c r="ITC178" s="3"/>
      <c r="ITD178" s="3"/>
      <c r="ITE178" s="3"/>
      <c r="ITF178" s="3"/>
      <c r="ITG178" s="3"/>
      <c r="ITH178" s="3"/>
      <c r="ITI178" s="3"/>
      <c r="ITJ178" s="3"/>
      <c r="ITK178" s="3"/>
      <c r="ITL178" s="3"/>
      <c r="ITM178" s="3"/>
      <c r="ITN178" s="3"/>
      <c r="ITO178" s="3"/>
      <c r="ITP178" s="3"/>
      <c r="ITQ178" s="3"/>
      <c r="ITR178" s="3"/>
      <c r="ITS178" s="3"/>
      <c r="ITT178" s="3"/>
      <c r="ITU178" s="3"/>
      <c r="ITV178" s="3"/>
      <c r="ITW178" s="3"/>
      <c r="ITX178" s="3"/>
      <c r="ITY178" s="3"/>
      <c r="ITZ178" s="3"/>
      <c r="IUA178" s="3"/>
      <c r="IUB178" s="3"/>
      <c r="IUC178" s="3"/>
      <c r="IUD178" s="3"/>
      <c r="IUE178" s="3"/>
      <c r="IUF178" s="3"/>
      <c r="IUG178" s="3"/>
      <c r="IUH178" s="3"/>
      <c r="IUI178" s="3"/>
      <c r="IUJ178" s="3"/>
      <c r="IUK178" s="3"/>
      <c r="IUL178" s="3"/>
      <c r="IUM178" s="3"/>
      <c r="IUN178" s="3"/>
      <c r="IUO178" s="3"/>
      <c r="IUP178" s="3"/>
      <c r="IUQ178" s="3"/>
      <c r="IUR178" s="3"/>
      <c r="IUS178" s="3"/>
      <c r="IUT178" s="3"/>
      <c r="IUU178" s="3"/>
      <c r="IUV178" s="3"/>
      <c r="IUW178" s="3"/>
      <c r="IUX178" s="3"/>
      <c r="IUY178" s="3"/>
      <c r="IUZ178" s="3"/>
      <c r="IVA178" s="3"/>
      <c r="IVB178" s="3"/>
      <c r="IVC178" s="3"/>
      <c r="IVD178" s="3"/>
      <c r="IVE178" s="3"/>
      <c r="IVF178" s="3"/>
      <c r="IVG178" s="3"/>
      <c r="IVH178" s="3"/>
      <c r="IVI178" s="3"/>
      <c r="IVJ178" s="3"/>
      <c r="IVK178" s="3"/>
      <c r="IVL178" s="3"/>
      <c r="IVM178" s="3"/>
      <c r="IVN178" s="3"/>
      <c r="IVO178" s="3"/>
      <c r="IVP178" s="3"/>
      <c r="IVQ178" s="3"/>
      <c r="IVR178" s="3"/>
      <c r="IVS178" s="3"/>
      <c r="IVT178" s="3"/>
      <c r="IVU178" s="3"/>
      <c r="IVV178" s="3"/>
      <c r="IVW178" s="3"/>
      <c r="IVX178" s="3"/>
      <c r="IVY178" s="3"/>
      <c r="IVZ178" s="3"/>
      <c r="IWA178" s="3"/>
      <c r="IWB178" s="3"/>
      <c r="IWC178" s="3"/>
      <c r="IWD178" s="3"/>
      <c r="IWE178" s="3"/>
      <c r="IWF178" s="3"/>
      <c r="IWG178" s="3"/>
      <c r="IWH178" s="3"/>
      <c r="IWI178" s="3"/>
      <c r="IWJ178" s="3"/>
      <c r="IWK178" s="3"/>
      <c r="IWL178" s="3"/>
      <c r="IWM178" s="3"/>
      <c r="IWN178" s="3"/>
      <c r="IWO178" s="3"/>
      <c r="IWP178" s="3"/>
      <c r="IWQ178" s="3"/>
      <c r="IWR178" s="3"/>
      <c r="IWS178" s="3"/>
      <c r="IWT178" s="3"/>
      <c r="IWU178" s="3"/>
      <c r="IWV178" s="3"/>
      <c r="IWW178" s="3"/>
      <c r="IWX178" s="3"/>
      <c r="IWY178" s="3"/>
      <c r="IWZ178" s="3"/>
      <c r="IXA178" s="3"/>
      <c r="IXB178" s="3"/>
      <c r="IXC178" s="3"/>
      <c r="IXD178" s="3"/>
      <c r="IXE178" s="3"/>
      <c r="IXF178" s="3"/>
      <c r="IXG178" s="3"/>
      <c r="IXH178" s="3"/>
      <c r="IXI178" s="3"/>
      <c r="IXJ178" s="3"/>
      <c r="IXK178" s="3"/>
      <c r="IXL178" s="3"/>
      <c r="IXM178" s="3"/>
      <c r="IXN178" s="3"/>
      <c r="IXO178" s="3"/>
      <c r="IXP178" s="3"/>
      <c r="IXQ178" s="3"/>
      <c r="IXR178" s="3"/>
      <c r="IXS178" s="3"/>
      <c r="IXT178" s="3"/>
      <c r="IXU178" s="3"/>
      <c r="IXV178" s="3"/>
      <c r="IXW178" s="3"/>
      <c r="IXX178" s="3"/>
      <c r="IXY178" s="3"/>
      <c r="IXZ178" s="3"/>
      <c r="IYA178" s="3"/>
      <c r="IYB178" s="3"/>
      <c r="IYC178" s="3"/>
      <c r="IYD178" s="3"/>
      <c r="IYE178" s="3"/>
      <c r="IYF178" s="3"/>
      <c r="IYG178" s="3"/>
      <c r="IYH178" s="3"/>
      <c r="IYI178" s="3"/>
      <c r="IYJ178" s="3"/>
      <c r="IYK178" s="3"/>
      <c r="IYL178" s="3"/>
      <c r="IYM178" s="3"/>
      <c r="IYN178" s="3"/>
      <c r="IYO178" s="3"/>
      <c r="IYP178" s="3"/>
      <c r="IYQ178" s="3"/>
      <c r="IYR178" s="3"/>
      <c r="IYS178" s="3"/>
      <c r="IYT178" s="3"/>
      <c r="IYU178" s="3"/>
      <c r="IYV178" s="3"/>
      <c r="IYW178" s="3"/>
      <c r="IYX178" s="3"/>
      <c r="IYY178" s="3"/>
      <c r="IYZ178" s="3"/>
      <c r="IZA178" s="3"/>
      <c r="IZB178" s="3"/>
      <c r="IZC178" s="3"/>
      <c r="IZD178" s="3"/>
      <c r="IZE178" s="3"/>
      <c r="IZF178" s="3"/>
      <c r="IZG178" s="3"/>
      <c r="IZH178" s="3"/>
      <c r="IZI178" s="3"/>
      <c r="IZJ178" s="3"/>
      <c r="IZK178" s="3"/>
      <c r="IZL178" s="3"/>
      <c r="IZM178" s="3"/>
      <c r="IZN178" s="3"/>
      <c r="IZO178" s="3"/>
      <c r="IZP178" s="3"/>
      <c r="IZQ178" s="3"/>
      <c r="IZR178" s="3"/>
      <c r="IZS178" s="3"/>
      <c r="IZT178" s="3"/>
      <c r="IZU178" s="3"/>
      <c r="IZV178" s="3"/>
      <c r="IZW178" s="3"/>
      <c r="IZX178" s="3"/>
      <c r="IZY178" s="3"/>
      <c r="IZZ178" s="3"/>
      <c r="JAA178" s="3"/>
      <c r="JAB178" s="3"/>
      <c r="JAC178" s="3"/>
      <c r="JAD178" s="3"/>
      <c r="JAE178" s="3"/>
      <c r="JAF178" s="3"/>
      <c r="JAG178" s="3"/>
      <c r="JAH178" s="3"/>
      <c r="JAI178" s="3"/>
      <c r="JAJ178" s="3"/>
      <c r="JAK178" s="3"/>
      <c r="JAL178" s="3"/>
      <c r="JAM178" s="3"/>
      <c r="JAN178" s="3"/>
      <c r="JAO178" s="3"/>
      <c r="JAP178" s="3"/>
      <c r="JAQ178" s="3"/>
      <c r="JAR178" s="3"/>
      <c r="JAS178" s="3"/>
      <c r="JAT178" s="3"/>
      <c r="JAU178" s="3"/>
      <c r="JAV178" s="3"/>
      <c r="JAW178" s="3"/>
      <c r="JAX178" s="3"/>
      <c r="JAY178" s="3"/>
      <c r="JAZ178" s="3"/>
      <c r="JBA178" s="3"/>
      <c r="JBB178" s="3"/>
      <c r="JBC178" s="3"/>
      <c r="JBD178" s="3"/>
      <c r="JBE178" s="3"/>
      <c r="JBF178" s="3"/>
      <c r="JBG178" s="3"/>
      <c r="JBH178" s="3"/>
      <c r="JBI178" s="3"/>
      <c r="JBJ178" s="3"/>
      <c r="JBK178" s="3"/>
      <c r="JBL178" s="3"/>
      <c r="JBM178" s="3"/>
      <c r="JBN178" s="3"/>
      <c r="JBO178" s="3"/>
      <c r="JBP178" s="3"/>
      <c r="JBQ178" s="3"/>
      <c r="JBR178" s="3"/>
      <c r="JBS178" s="3"/>
      <c r="JBT178" s="3"/>
      <c r="JBU178" s="3"/>
      <c r="JBV178" s="3"/>
      <c r="JBW178" s="3"/>
      <c r="JBX178" s="3"/>
      <c r="JBY178" s="3"/>
      <c r="JBZ178" s="3"/>
      <c r="JCA178" s="3"/>
      <c r="JCB178" s="3"/>
      <c r="JCC178" s="3"/>
      <c r="JCD178" s="3"/>
      <c r="JCE178" s="3"/>
      <c r="JCF178" s="3"/>
      <c r="JCG178" s="3"/>
      <c r="JCH178" s="3"/>
      <c r="JCI178" s="3"/>
      <c r="JCJ178" s="3"/>
      <c r="JCK178" s="3"/>
      <c r="JCL178" s="3"/>
      <c r="JCM178" s="3"/>
      <c r="JCN178" s="3"/>
      <c r="JCO178" s="3"/>
      <c r="JCP178" s="3"/>
      <c r="JCQ178" s="3"/>
      <c r="JCR178" s="3"/>
      <c r="JCS178" s="3"/>
      <c r="JCT178" s="3"/>
      <c r="JCU178" s="3"/>
      <c r="JCV178" s="3"/>
      <c r="JCW178" s="3"/>
      <c r="JCX178" s="3"/>
      <c r="JCY178" s="3"/>
      <c r="JCZ178" s="3"/>
      <c r="JDA178" s="3"/>
      <c r="JDB178" s="3"/>
      <c r="JDC178" s="3"/>
      <c r="JDD178" s="3"/>
      <c r="JDE178" s="3"/>
      <c r="JDF178" s="3"/>
      <c r="JDG178" s="3"/>
      <c r="JDH178" s="3"/>
      <c r="JDI178" s="3"/>
      <c r="JDJ178" s="3"/>
      <c r="JDK178" s="3"/>
      <c r="JDL178" s="3"/>
      <c r="JDM178" s="3"/>
      <c r="JDN178" s="3"/>
      <c r="JDO178" s="3"/>
      <c r="JDP178" s="3"/>
      <c r="JDQ178" s="3"/>
      <c r="JDR178" s="3"/>
      <c r="JDS178" s="3"/>
      <c r="JDT178" s="3"/>
      <c r="JDU178" s="3"/>
      <c r="JDV178" s="3"/>
      <c r="JDW178" s="3"/>
      <c r="JDX178" s="3"/>
      <c r="JDY178" s="3"/>
      <c r="JDZ178" s="3"/>
      <c r="JEA178" s="3"/>
      <c r="JEB178" s="3"/>
      <c r="JEC178" s="3"/>
      <c r="JED178" s="3"/>
      <c r="JEE178" s="3"/>
      <c r="JEF178" s="3"/>
      <c r="JEG178" s="3"/>
      <c r="JEH178" s="3"/>
      <c r="JEI178" s="3"/>
      <c r="JEJ178" s="3"/>
      <c r="JEK178" s="3"/>
      <c r="JEL178" s="3"/>
      <c r="JEM178" s="3"/>
      <c r="JEN178" s="3"/>
      <c r="JEO178" s="3"/>
      <c r="JEP178" s="3"/>
      <c r="JEQ178" s="3"/>
      <c r="JER178" s="3"/>
      <c r="JES178" s="3"/>
      <c r="JET178" s="3"/>
      <c r="JEU178" s="3"/>
      <c r="JEV178" s="3"/>
      <c r="JEW178" s="3"/>
      <c r="JEX178" s="3"/>
      <c r="JEY178" s="3"/>
      <c r="JEZ178" s="3"/>
      <c r="JFA178" s="3"/>
      <c r="JFB178" s="3"/>
      <c r="JFC178" s="3"/>
      <c r="JFD178" s="3"/>
      <c r="JFE178" s="3"/>
      <c r="JFF178" s="3"/>
      <c r="JFG178" s="3"/>
      <c r="JFH178" s="3"/>
      <c r="JFI178" s="3"/>
      <c r="JFJ178" s="3"/>
      <c r="JFK178" s="3"/>
      <c r="JFL178" s="3"/>
      <c r="JFM178" s="3"/>
      <c r="JFN178" s="3"/>
      <c r="JFO178" s="3"/>
      <c r="JFP178" s="3"/>
      <c r="JFQ178" s="3"/>
      <c r="JFR178" s="3"/>
      <c r="JFS178" s="3"/>
      <c r="JFT178" s="3"/>
      <c r="JFU178" s="3"/>
      <c r="JFV178" s="3"/>
      <c r="JFW178" s="3"/>
      <c r="JFX178" s="3"/>
      <c r="JFY178" s="3"/>
      <c r="JFZ178" s="3"/>
      <c r="JGA178" s="3"/>
      <c r="JGB178" s="3"/>
      <c r="JGC178" s="3"/>
      <c r="JGD178" s="3"/>
      <c r="JGE178" s="3"/>
      <c r="JGF178" s="3"/>
      <c r="JGG178" s="3"/>
      <c r="JGH178" s="3"/>
      <c r="JGI178" s="3"/>
      <c r="JGJ178" s="3"/>
      <c r="JGK178" s="3"/>
      <c r="JGL178" s="3"/>
      <c r="JGM178" s="3"/>
      <c r="JGN178" s="3"/>
      <c r="JGO178" s="3"/>
      <c r="JGP178" s="3"/>
      <c r="JGQ178" s="3"/>
      <c r="JGR178" s="3"/>
      <c r="JGS178" s="3"/>
      <c r="JGT178" s="3"/>
      <c r="JGU178" s="3"/>
      <c r="JGV178" s="3"/>
      <c r="JGW178" s="3"/>
      <c r="JGX178" s="3"/>
      <c r="JGY178" s="3"/>
      <c r="JGZ178" s="3"/>
      <c r="JHA178" s="3"/>
      <c r="JHB178" s="3"/>
      <c r="JHC178" s="3"/>
      <c r="JHD178" s="3"/>
      <c r="JHE178" s="3"/>
      <c r="JHF178" s="3"/>
      <c r="JHG178" s="3"/>
      <c r="JHH178" s="3"/>
      <c r="JHI178" s="3"/>
      <c r="JHJ178" s="3"/>
      <c r="JHK178" s="3"/>
      <c r="JHL178" s="3"/>
      <c r="JHM178" s="3"/>
      <c r="JHN178" s="3"/>
      <c r="JHO178" s="3"/>
      <c r="JHP178" s="3"/>
      <c r="JHQ178" s="3"/>
      <c r="JHR178" s="3"/>
      <c r="JHS178" s="3"/>
      <c r="JHT178" s="3"/>
      <c r="JHU178" s="3"/>
      <c r="JHV178" s="3"/>
      <c r="JHW178" s="3"/>
      <c r="JHX178" s="3"/>
      <c r="JHY178" s="3"/>
      <c r="JHZ178" s="3"/>
      <c r="JIA178" s="3"/>
      <c r="JIB178" s="3"/>
      <c r="JIC178" s="3"/>
      <c r="JID178" s="3"/>
      <c r="JIE178" s="3"/>
      <c r="JIF178" s="3"/>
      <c r="JIG178" s="3"/>
      <c r="JIH178" s="3"/>
      <c r="JII178" s="3"/>
      <c r="JIJ178" s="3"/>
      <c r="JIK178" s="3"/>
      <c r="JIL178" s="3"/>
      <c r="JIM178" s="3"/>
      <c r="JIN178" s="3"/>
      <c r="JIO178" s="3"/>
      <c r="JIP178" s="3"/>
      <c r="JIQ178" s="3"/>
      <c r="JIR178" s="3"/>
      <c r="JIS178" s="3"/>
      <c r="JIT178" s="3"/>
      <c r="JIU178" s="3"/>
      <c r="JIV178" s="3"/>
      <c r="JIW178" s="3"/>
      <c r="JIX178" s="3"/>
      <c r="JIY178" s="3"/>
      <c r="JIZ178" s="3"/>
      <c r="JJA178" s="3"/>
      <c r="JJB178" s="3"/>
      <c r="JJC178" s="3"/>
      <c r="JJD178" s="3"/>
      <c r="JJE178" s="3"/>
      <c r="JJF178" s="3"/>
      <c r="JJG178" s="3"/>
      <c r="JJH178" s="3"/>
      <c r="JJI178" s="3"/>
      <c r="JJJ178" s="3"/>
      <c r="JJK178" s="3"/>
      <c r="JJL178" s="3"/>
      <c r="JJM178" s="3"/>
      <c r="JJN178" s="3"/>
      <c r="JJO178" s="3"/>
      <c r="JJP178" s="3"/>
      <c r="JJQ178" s="3"/>
      <c r="JJR178" s="3"/>
      <c r="JJS178" s="3"/>
      <c r="JJT178" s="3"/>
      <c r="JJU178" s="3"/>
      <c r="JJV178" s="3"/>
      <c r="JJW178" s="3"/>
      <c r="JJX178" s="3"/>
      <c r="JJY178" s="3"/>
      <c r="JJZ178" s="3"/>
      <c r="JKA178" s="3"/>
      <c r="JKB178" s="3"/>
      <c r="JKC178" s="3"/>
      <c r="JKD178" s="3"/>
      <c r="JKE178" s="3"/>
      <c r="JKF178" s="3"/>
      <c r="JKG178" s="3"/>
      <c r="JKH178" s="3"/>
      <c r="JKI178" s="3"/>
      <c r="JKJ178" s="3"/>
      <c r="JKK178" s="3"/>
      <c r="JKL178" s="3"/>
      <c r="JKM178" s="3"/>
      <c r="JKN178" s="3"/>
      <c r="JKO178" s="3"/>
      <c r="JKP178" s="3"/>
      <c r="JKQ178" s="3"/>
      <c r="JKR178" s="3"/>
      <c r="JKS178" s="3"/>
      <c r="JKT178" s="3"/>
      <c r="JKU178" s="3"/>
      <c r="JKV178" s="3"/>
      <c r="JKW178" s="3"/>
      <c r="JKX178" s="3"/>
      <c r="JKY178" s="3"/>
      <c r="JKZ178" s="3"/>
      <c r="JLA178" s="3"/>
      <c r="JLB178" s="3"/>
      <c r="JLC178" s="3"/>
      <c r="JLD178" s="3"/>
      <c r="JLE178" s="3"/>
      <c r="JLF178" s="3"/>
      <c r="JLG178" s="3"/>
      <c r="JLH178" s="3"/>
      <c r="JLI178" s="3"/>
      <c r="JLJ178" s="3"/>
      <c r="JLK178" s="3"/>
      <c r="JLL178" s="3"/>
      <c r="JLM178" s="3"/>
      <c r="JLN178" s="3"/>
      <c r="JLO178" s="3"/>
      <c r="JLP178" s="3"/>
      <c r="JLQ178" s="3"/>
      <c r="JLR178" s="3"/>
      <c r="JLS178" s="3"/>
      <c r="JLT178" s="3"/>
      <c r="JLU178" s="3"/>
      <c r="JLV178" s="3"/>
      <c r="JLW178" s="3"/>
      <c r="JLX178" s="3"/>
      <c r="JLY178" s="3"/>
      <c r="JLZ178" s="3"/>
      <c r="JMA178" s="3"/>
      <c r="JMB178" s="3"/>
      <c r="JMC178" s="3"/>
      <c r="JMD178" s="3"/>
      <c r="JME178" s="3"/>
      <c r="JMF178" s="3"/>
      <c r="JMG178" s="3"/>
      <c r="JMH178" s="3"/>
      <c r="JMI178" s="3"/>
      <c r="JMJ178" s="3"/>
      <c r="JMK178" s="3"/>
      <c r="JML178" s="3"/>
      <c r="JMM178" s="3"/>
      <c r="JMN178" s="3"/>
      <c r="JMO178" s="3"/>
      <c r="JMP178" s="3"/>
      <c r="JMQ178" s="3"/>
      <c r="JMR178" s="3"/>
      <c r="JMS178" s="3"/>
      <c r="JMT178" s="3"/>
      <c r="JMU178" s="3"/>
      <c r="JMV178" s="3"/>
      <c r="JMW178" s="3"/>
      <c r="JMX178" s="3"/>
      <c r="JMY178" s="3"/>
      <c r="JMZ178" s="3"/>
      <c r="JNA178" s="3"/>
      <c r="JNB178" s="3"/>
      <c r="JNC178" s="3"/>
      <c r="JND178" s="3"/>
      <c r="JNE178" s="3"/>
      <c r="JNF178" s="3"/>
      <c r="JNG178" s="3"/>
      <c r="JNH178" s="3"/>
      <c r="JNI178" s="3"/>
      <c r="JNJ178" s="3"/>
      <c r="JNK178" s="3"/>
      <c r="JNL178" s="3"/>
      <c r="JNM178" s="3"/>
      <c r="JNN178" s="3"/>
      <c r="JNO178" s="3"/>
      <c r="JNP178" s="3"/>
      <c r="JNQ178" s="3"/>
      <c r="JNR178" s="3"/>
      <c r="JNS178" s="3"/>
      <c r="JNT178" s="3"/>
      <c r="JNU178" s="3"/>
      <c r="JNV178" s="3"/>
      <c r="JNW178" s="3"/>
      <c r="JNX178" s="3"/>
      <c r="JNY178" s="3"/>
      <c r="JNZ178" s="3"/>
      <c r="JOA178" s="3"/>
      <c r="JOB178" s="3"/>
      <c r="JOC178" s="3"/>
      <c r="JOD178" s="3"/>
      <c r="JOE178" s="3"/>
      <c r="JOF178" s="3"/>
      <c r="JOG178" s="3"/>
      <c r="JOH178" s="3"/>
      <c r="JOI178" s="3"/>
      <c r="JOJ178" s="3"/>
      <c r="JOK178" s="3"/>
      <c r="JOL178" s="3"/>
      <c r="JOM178" s="3"/>
      <c r="JON178" s="3"/>
      <c r="JOO178" s="3"/>
      <c r="JOP178" s="3"/>
      <c r="JOQ178" s="3"/>
      <c r="JOR178" s="3"/>
      <c r="JOS178" s="3"/>
      <c r="JOT178" s="3"/>
      <c r="JOU178" s="3"/>
      <c r="JOV178" s="3"/>
      <c r="JOW178" s="3"/>
      <c r="JOX178" s="3"/>
      <c r="JOY178" s="3"/>
      <c r="JOZ178" s="3"/>
      <c r="JPA178" s="3"/>
      <c r="JPB178" s="3"/>
      <c r="JPC178" s="3"/>
      <c r="JPD178" s="3"/>
      <c r="JPE178" s="3"/>
      <c r="JPF178" s="3"/>
      <c r="JPG178" s="3"/>
      <c r="JPH178" s="3"/>
      <c r="JPI178" s="3"/>
      <c r="JPJ178" s="3"/>
      <c r="JPK178" s="3"/>
      <c r="JPL178" s="3"/>
      <c r="JPM178" s="3"/>
      <c r="JPN178" s="3"/>
      <c r="JPO178" s="3"/>
      <c r="JPP178" s="3"/>
      <c r="JPQ178" s="3"/>
      <c r="JPR178" s="3"/>
      <c r="JPS178" s="3"/>
      <c r="JPT178" s="3"/>
      <c r="JPU178" s="3"/>
      <c r="JPV178" s="3"/>
      <c r="JPW178" s="3"/>
      <c r="JPX178" s="3"/>
      <c r="JPY178" s="3"/>
      <c r="JPZ178" s="3"/>
      <c r="JQA178" s="3"/>
      <c r="JQB178" s="3"/>
      <c r="JQC178" s="3"/>
      <c r="JQD178" s="3"/>
      <c r="JQE178" s="3"/>
      <c r="JQF178" s="3"/>
      <c r="JQG178" s="3"/>
      <c r="JQH178" s="3"/>
      <c r="JQI178" s="3"/>
      <c r="JQJ178" s="3"/>
      <c r="JQK178" s="3"/>
      <c r="JQL178" s="3"/>
      <c r="JQM178" s="3"/>
      <c r="JQN178" s="3"/>
      <c r="JQO178" s="3"/>
      <c r="JQP178" s="3"/>
      <c r="JQQ178" s="3"/>
      <c r="JQR178" s="3"/>
      <c r="JQS178" s="3"/>
      <c r="JQT178" s="3"/>
      <c r="JQU178" s="3"/>
      <c r="JQV178" s="3"/>
      <c r="JQW178" s="3"/>
      <c r="JQX178" s="3"/>
      <c r="JQY178" s="3"/>
      <c r="JQZ178" s="3"/>
      <c r="JRA178" s="3"/>
      <c r="JRB178" s="3"/>
      <c r="JRC178" s="3"/>
      <c r="JRD178" s="3"/>
      <c r="JRE178" s="3"/>
      <c r="JRF178" s="3"/>
      <c r="JRG178" s="3"/>
      <c r="JRH178" s="3"/>
      <c r="JRI178" s="3"/>
      <c r="JRJ178" s="3"/>
      <c r="JRK178" s="3"/>
      <c r="JRL178" s="3"/>
      <c r="JRM178" s="3"/>
      <c r="JRN178" s="3"/>
      <c r="JRO178" s="3"/>
      <c r="JRP178" s="3"/>
      <c r="JRQ178" s="3"/>
      <c r="JRR178" s="3"/>
      <c r="JRS178" s="3"/>
      <c r="JRT178" s="3"/>
      <c r="JRU178" s="3"/>
      <c r="JRV178" s="3"/>
      <c r="JRW178" s="3"/>
      <c r="JRX178" s="3"/>
      <c r="JRY178" s="3"/>
      <c r="JRZ178" s="3"/>
      <c r="JSA178" s="3"/>
      <c r="JSB178" s="3"/>
      <c r="JSC178" s="3"/>
      <c r="JSD178" s="3"/>
      <c r="JSE178" s="3"/>
      <c r="JSF178" s="3"/>
      <c r="JSG178" s="3"/>
      <c r="JSH178" s="3"/>
      <c r="JSI178" s="3"/>
      <c r="JSJ178" s="3"/>
      <c r="JSK178" s="3"/>
      <c r="JSL178" s="3"/>
      <c r="JSM178" s="3"/>
      <c r="JSN178" s="3"/>
      <c r="JSO178" s="3"/>
      <c r="JSP178" s="3"/>
      <c r="JSQ178" s="3"/>
      <c r="JSR178" s="3"/>
      <c r="JSS178" s="3"/>
      <c r="JST178" s="3"/>
      <c r="JSU178" s="3"/>
      <c r="JSV178" s="3"/>
      <c r="JSW178" s="3"/>
      <c r="JSX178" s="3"/>
      <c r="JSY178" s="3"/>
      <c r="JSZ178" s="3"/>
      <c r="JTA178" s="3"/>
      <c r="JTB178" s="3"/>
      <c r="JTC178" s="3"/>
      <c r="JTD178" s="3"/>
      <c r="JTE178" s="3"/>
      <c r="JTF178" s="3"/>
      <c r="JTG178" s="3"/>
      <c r="JTH178" s="3"/>
      <c r="JTI178" s="3"/>
      <c r="JTJ178" s="3"/>
      <c r="JTK178" s="3"/>
      <c r="JTL178" s="3"/>
      <c r="JTM178" s="3"/>
      <c r="JTN178" s="3"/>
      <c r="JTO178" s="3"/>
      <c r="JTP178" s="3"/>
      <c r="JTQ178" s="3"/>
      <c r="JTR178" s="3"/>
      <c r="JTS178" s="3"/>
      <c r="JTT178" s="3"/>
      <c r="JTU178" s="3"/>
      <c r="JTV178" s="3"/>
      <c r="JTW178" s="3"/>
      <c r="JTX178" s="3"/>
      <c r="JTY178" s="3"/>
      <c r="JTZ178" s="3"/>
      <c r="JUA178" s="3"/>
      <c r="JUB178" s="3"/>
      <c r="JUC178" s="3"/>
      <c r="JUD178" s="3"/>
      <c r="JUE178" s="3"/>
      <c r="JUF178" s="3"/>
      <c r="JUG178" s="3"/>
      <c r="JUH178" s="3"/>
      <c r="JUI178" s="3"/>
      <c r="JUJ178" s="3"/>
      <c r="JUK178" s="3"/>
      <c r="JUL178" s="3"/>
      <c r="JUM178" s="3"/>
      <c r="JUN178" s="3"/>
      <c r="JUO178" s="3"/>
      <c r="JUP178" s="3"/>
      <c r="JUQ178" s="3"/>
      <c r="JUR178" s="3"/>
      <c r="JUS178" s="3"/>
      <c r="JUT178" s="3"/>
      <c r="JUU178" s="3"/>
      <c r="JUV178" s="3"/>
      <c r="JUW178" s="3"/>
      <c r="JUX178" s="3"/>
      <c r="JUY178" s="3"/>
      <c r="JUZ178" s="3"/>
      <c r="JVA178" s="3"/>
      <c r="JVB178" s="3"/>
      <c r="JVC178" s="3"/>
      <c r="JVD178" s="3"/>
      <c r="JVE178" s="3"/>
      <c r="JVF178" s="3"/>
      <c r="JVG178" s="3"/>
      <c r="JVH178" s="3"/>
      <c r="JVI178" s="3"/>
      <c r="JVJ178" s="3"/>
      <c r="JVK178" s="3"/>
      <c r="JVL178" s="3"/>
      <c r="JVM178" s="3"/>
      <c r="JVN178" s="3"/>
      <c r="JVO178" s="3"/>
      <c r="JVP178" s="3"/>
      <c r="JVQ178" s="3"/>
      <c r="JVR178" s="3"/>
      <c r="JVS178" s="3"/>
      <c r="JVT178" s="3"/>
      <c r="JVU178" s="3"/>
      <c r="JVV178" s="3"/>
      <c r="JVW178" s="3"/>
      <c r="JVX178" s="3"/>
      <c r="JVY178" s="3"/>
      <c r="JVZ178" s="3"/>
      <c r="JWA178" s="3"/>
      <c r="JWB178" s="3"/>
      <c r="JWC178" s="3"/>
      <c r="JWD178" s="3"/>
      <c r="JWE178" s="3"/>
      <c r="JWF178" s="3"/>
      <c r="JWG178" s="3"/>
      <c r="JWH178" s="3"/>
      <c r="JWI178" s="3"/>
      <c r="JWJ178" s="3"/>
      <c r="JWK178" s="3"/>
      <c r="JWL178" s="3"/>
      <c r="JWM178" s="3"/>
      <c r="JWN178" s="3"/>
      <c r="JWO178" s="3"/>
      <c r="JWP178" s="3"/>
      <c r="JWQ178" s="3"/>
      <c r="JWR178" s="3"/>
      <c r="JWS178" s="3"/>
      <c r="JWT178" s="3"/>
      <c r="JWU178" s="3"/>
      <c r="JWV178" s="3"/>
      <c r="JWW178" s="3"/>
      <c r="JWX178" s="3"/>
      <c r="JWY178" s="3"/>
      <c r="JWZ178" s="3"/>
      <c r="JXA178" s="3"/>
      <c r="JXB178" s="3"/>
      <c r="JXC178" s="3"/>
      <c r="JXD178" s="3"/>
      <c r="JXE178" s="3"/>
      <c r="JXF178" s="3"/>
      <c r="JXG178" s="3"/>
      <c r="JXH178" s="3"/>
      <c r="JXI178" s="3"/>
      <c r="JXJ178" s="3"/>
      <c r="JXK178" s="3"/>
      <c r="JXL178" s="3"/>
      <c r="JXM178" s="3"/>
      <c r="JXN178" s="3"/>
      <c r="JXO178" s="3"/>
      <c r="JXP178" s="3"/>
      <c r="JXQ178" s="3"/>
      <c r="JXR178" s="3"/>
      <c r="JXS178" s="3"/>
      <c r="JXT178" s="3"/>
      <c r="JXU178" s="3"/>
      <c r="JXV178" s="3"/>
      <c r="JXW178" s="3"/>
      <c r="JXX178" s="3"/>
      <c r="JXY178" s="3"/>
      <c r="JXZ178" s="3"/>
      <c r="JYA178" s="3"/>
      <c r="JYB178" s="3"/>
      <c r="JYC178" s="3"/>
      <c r="JYD178" s="3"/>
      <c r="JYE178" s="3"/>
      <c r="JYF178" s="3"/>
      <c r="JYG178" s="3"/>
      <c r="JYH178" s="3"/>
      <c r="JYI178" s="3"/>
      <c r="JYJ178" s="3"/>
      <c r="JYK178" s="3"/>
      <c r="JYL178" s="3"/>
      <c r="JYM178" s="3"/>
      <c r="JYN178" s="3"/>
      <c r="JYO178" s="3"/>
      <c r="JYP178" s="3"/>
      <c r="JYQ178" s="3"/>
      <c r="JYR178" s="3"/>
      <c r="JYS178" s="3"/>
      <c r="JYT178" s="3"/>
      <c r="JYU178" s="3"/>
      <c r="JYV178" s="3"/>
      <c r="JYW178" s="3"/>
      <c r="JYX178" s="3"/>
      <c r="JYY178" s="3"/>
      <c r="JYZ178" s="3"/>
      <c r="JZA178" s="3"/>
      <c r="JZB178" s="3"/>
      <c r="JZC178" s="3"/>
      <c r="JZD178" s="3"/>
      <c r="JZE178" s="3"/>
      <c r="JZF178" s="3"/>
      <c r="JZG178" s="3"/>
      <c r="JZH178" s="3"/>
      <c r="JZI178" s="3"/>
      <c r="JZJ178" s="3"/>
      <c r="JZK178" s="3"/>
      <c r="JZL178" s="3"/>
      <c r="JZM178" s="3"/>
      <c r="JZN178" s="3"/>
      <c r="JZO178" s="3"/>
      <c r="JZP178" s="3"/>
      <c r="JZQ178" s="3"/>
      <c r="JZR178" s="3"/>
      <c r="JZS178" s="3"/>
      <c r="JZT178" s="3"/>
      <c r="JZU178" s="3"/>
      <c r="JZV178" s="3"/>
      <c r="JZW178" s="3"/>
      <c r="JZX178" s="3"/>
      <c r="JZY178" s="3"/>
      <c r="JZZ178" s="3"/>
      <c r="KAA178" s="3"/>
      <c r="KAB178" s="3"/>
      <c r="KAC178" s="3"/>
      <c r="KAD178" s="3"/>
      <c r="KAE178" s="3"/>
      <c r="KAF178" s="3"/>
      <c r="KAG178" s="3"/>
      <c r="KAH178" s="3"/>
      <c r="KAI178" s="3"/>
      <c r="KAJ178" s="3"/>
      <c r="KAK178" s="3"/>
      <c r="KAL178" s="3"/>
      <c r="KAM178" s="3"/>
      <c r="KAN178" s="3"/>
      <c r="KAO178" s="3"/>
      <c r="KAP178" s="3"/>
      <c r="KAQ178" s="3"/>
      <c r="KAR178" s="3"/>
      <c r="KAS178" s="3"/>
      <c r="KAT178" s="3"/>
      <c r="KAU178" s="3"/>
      <c r="KAV178" s="3"/>
      <c r="KAW178" s="3"/>
      <c r="KAX178" s="3"/>
      <c r="KAY178" s="3"/>
      <c r="KAZ178" s="3"/>
      <c r="KBA178" s="3"/>
      <c r="KBB178" s="3"/>
      <c r="KBC178" s="3"/>
      <c r="KBD178" s="3"/>
      <c r="KBE178" s="3"/>
      <c r="KBF178" s="3"/>
      <c r="KBG178" s="3"/>
      <c r="KBH178" s="3"/>
      <c r="KBI178" s="3"/>
      <c r="KBJ178" s="3"/>
      <c r="KBK178" s="3"/>
      <c r="KBL178" s="3"/>
      <c r="KBM178" s="3"/>
      <c r="KBN178" s="3"/>
      <c r="KBO178" s="3"/>
      <c r="KBP178" s="3"/>
      <c r="KBQ178" s="3"/>
      <c r="KBR178" s="3"/>
      <c r="KBS178" s="3"/>
      <c r="KBT178" s="3"/>
      <c r="KBU178" s="3"/>
      <c r="KBV178" s="3"/>
      <c r="KBW178" s="3"/>
      <c r="KBX178" s="3"/>
      <c r="KBY178" s="3"/>
      <c r="KBZ178" s="3"/>
      <c r="KCA178" s="3"/>
      <c r="KCB178" s="3"/>
      <c r="KCC178" s="3"/>
      <c r="KCD178" s="3"/>
      <c r="KCE178" s="3"/>
      <c r="KCF178" s="3"/>
      <c r="KCG178" s="3"/>
      <c r="KCH178" s="3"/>
      <c r="KCI178" s="3"/>
      <c r="KCJ178" s="3"/>
      <c r="KCK178" s="3"/>
      <c r="KCL178" s="3"/>
      <c r="KCM178" s="3"/>
      <c r="KCN178" s="3"/>
      <c r="KCO178" s="3"/>
      <c r="KCP178" s="3"/>
      <c r="KCQ178" s="3"/>
      <c r="KCR178" s="3"/>
      <c r="KCS178" s="3"/>
      <c r="KCT178" s="3"/>
      <c r="KCU178" s="3"/>
      <c r="KCV178" s="3"/>
      <c r="KCW178" s="3"/>
      <c r="KCX178" s="3"/>
      <c r="KCY178" s="3"/>
      <c r="KCZ178" s="3"/>
      <c r="KDA178" s="3"/>
      <c r="KDB178" s="3"/>
      <c r="KDC178" s="3"/>
      <c r="KDD178" s="3"/>
      <c r="KDE178" s="3"/>
      <c r="KDF178" s="3"/>
      <c r="KDG178" s="3"/>
      <c r="KDH178" s="3"/>
      <c r="KDI178" s="3"/>
      <c r="KDJ178" s="3"/>
      <c r="KDK178" s="3"/>
      <c r="KDL178" s="3"/>
      <c r="KDM178" s="3"/>
      <c r="KDN178" s="3"/>
      <c r="KDO178" s="3"/>
      <c r="KDP178" s="3"/>
      <c r="KDQ178" s="3"/>
      <c r="KDR178" s="3"/>
      <c r="KDS178" s="3"/>
      <c r="KDT178" s="3"/>
      <c r="KDU178" s="3"/>
      <c r="KDV178" s="3"/>
      <c r="KDW178" s="3"/>
      <c r="KDX178" s="3"/>
      <c r="KDY178" s="3"/>
      <c r="KDZ178" s="3"/>
      <c r="KEA178" s="3"/>
      <c r="KEB178" s="3"/>
      <c r="KEC178" s="3"/>
      <c r="KED178" s="3"/>
      <c r="KEE178" s="3"/>
      <c r="KEF178" s="3"/>
      <c r="KEG178" s="3"/>
      <c r="KEH178" s="3"/>
      <c r="KEI178" s="3"/>
      <c r="KEJ178" s="3"/>
      <c r="KEK178" s="3"/>
      <c r="KEL178" s="3"/>
      <c r="KEM178" s="3"/>
      <c r="KEN178" s="3"/>
      <c r="KEO178" s="3"/>
      <c r="KEP178" s="3"/>
      <c r="KEQ178" s="3"/>
      <c r="KER178" s="3"/>
      <c r="KES178" s="3"/>
      <c r="KET178" s="3"/>
      <c r="KEU178" s="3"/>
      <c r="KEV178" s="3"/>
      <c r="KEW178" s="3"/>
      <c r="KEX178" s="3"/>
      <c r="KEY178" s="3"/>
      <c r="KEZ178" s="3"/>
      <c r="KFA178" s="3"/>
      <c r="KFB178" s="3"/>
      <c r="KFC178" s="3"/>
      <c r="KFD178" s="3"/>
      <c r="KFE178" s="3"/>
      <c r="KFF178" s="3"/>
      <c r="KFG178" s="3"/>
      <c r="KFH178" s="3"/>
      <c r="KFI178" s="3"/>
      <c r="KFJ178" s="3"/>
      <c r="KFK178" s="3"/>
      <c r="KFL178" s="3"/>
      <c r="KFM178" s="3"/>
      <c r="KFN178" s="3"/>
      <c r="KFO178" s="3"/>
      <c r="KFP178" s="3"/>
      <c r="KFQ178" s="3"/>
      <c r="KFR178" s="3"/>
      <c r="KFS178" s="3"/>
      <c r="KFT178" s="3"/>
      <c r="KFU178" s="3"/>
      <c r="KFV178" s="3"/>
      <c r="KFW178" s="3"/>
      <c r="KFX178" s="3"/>
      <c r="KFY178" s="3"/>
      <c r="KFZ178" s="3"/>
      <c r="KGA178" s="3"/>
      <c r="KGB178" s="3"/>
      <c r="KGC178" s="3"/>
      <c r="KGD178" s="3"/>
      <c r="KGE178" s="3"/>
      <c r="KGF178" s="3"/>
      <c r="KGG178" s="3"/>
      <c r="KGH178" s="3"/>
      <c r="KGI178" s="3"/>
      <c r="KGJ178" s="3"/>
      <c r="KGK178" s="3"/>
      <c r="KGL178" s="3"/>
      <c r="KGM178" s="3"/>
      <c r="KGN178" s="3"/>
      <c r="KGO178" s="3"/>
      <c r="KGP178" s="3"/>
      <c r="KGQ178" s="3"/>
      <c r="KGR178" s="3"/>
      <c r="KGS178" s="3"/>
      <c r="KGT178" s="3"/>
      <c r="KGU178" s="3"/>
      <c r="KGV178" s="3"/>
      <c r="KGW178" s="3"/>
      <c r="KGX178" s="3"/>
      <c r="KGY178" s="3"/>
      <c r="KGZ178" s="3"/>
      <c r="KHA178" s="3"/>
      <c r="KHB178" s="3"/>
      <c r="KHC178" s="3"/>
      <c r="KHD178" s="3"/>
      <c r="KHE178" s="3"/>
      <c r="KHF178" s="3"/>
      <c r="KHG178" s="3"/>
      <c r="KHH178" s="3"/>
      <c r="KHI178" s="3"/>
      <c r="KHJ178" s="3"/>
      <c r="KHK178" s="3"/>
      <c r="KHL178" s="3"/>
      <c r="KHM178" s="3"/>
      <c r="KHN178" s="3"/>
      <c r="KHO178" s="3"/>
      <c r="KHP178" s="3"/>
      <c r="KHQ178" s="3"/>
      <c r="KHR178" s="3"/>
      <c r="KHS178" s="3"/>
      <c r="KHT178" s="3"/>
      <c r="KHU178" s="3"/>
      <c r="KHV178" s="3"/>
      <c r="KHW178" s="3"/>
      <c r="KHX178" s="3"/>
      <c r="KHY178" s="3"/>
      <c r="KHZ178" s="3"/>
      <c r="KIA178" s="3"/>
      <c r="KIB178" s="3"/>
      <c r="KIC178" s="3"/>
      <c r="KID178" s="3"/>
      <c r="KIE178" s="3"/>
      <c r="KIF178" s="3"/>
      <c r="KIG178" s="3"/>
      <c r="KIH178" s="3"/>
      <c r="KII178" s="3"/>
      <c r="KIJ178" s="3"/>
      <c r="KIK178" s="3"/>
      <c r="KIL178" s="3"/>
      <c r="KIM178" s="3"/>
      <c r="KIN178" s="3"/>
      <c r="KIO178" s="3"/>
      <c r="KIP178" s="3"/>
      <c r="KIQ178" s="3"/>
      <c r="KIR178" s="3"/>
      <c r="KIS178" s="3"/>
      <c r="KIT178" s="3"/>
      <c r="KIU178" s="3"/>
      <c r="KIV178" s="3"/>
      <c r="KIW178" s="3"/>
      <c r="KIX178" s="3"/>
      <c r="KIY178" s="3"/>
      <c r="KIZ178" s="3"/>
      <c r="KJA178" s="3"/>
      <c r="KJB178" s="3"/>
      <c r="KJC178" s="3"/>
      <c r="KJD178" s="3"/>
      <c r="KJE178" s="3"/>
      <c r="KJF178" s="3"/>
      <c r="KJG178" s="3"/>
      <c r="KJH178" s="3"/>
      <c r="KJI178" s="3"/>
      <c r="KJJ178" s="3"/>
      <c r="KJK178" s="3"/>
      <c r="KJL178" s="3"/>
      <c r="KJM178" s="3"/>
      <c r="KJN178" s="3"/>
      <c r="KJO178" s="3"/>
      <c r="KJP178" s="3"/>
      <c r="KJQ178" s="3"/>
      <c r="KJR178" s="3"/>
      <c r="KJS178" s="3"/>
      <c r="KJT178" s="3"/>
      <c r="KJU178" s="3"/>
      <c r="KJV178" s="3"/>
      <c r="KJW178" s="3"/>
      <c r="KJX178" s="3"/>
      <c r="KJY178" s="3"/>
      <c r="KJZ178" s="3"/>
      <c r="KKA178" s="3"/>
      <c r="KKB178" s="3"/>
      <c r="KKC178" s="3"/>
      <c r="KKD178" s="3"/>
      <c r="KKE178" s="3"/>
      <c r="KKF178" s="3"/>
      <c r="KKG178" s="3"/>
      <c r="KKH178" s="3"/>
      <c r="KKI178" s="3"/>
      <c r="KKJ178" s="3"/>
      <c r="KKK178" s="3"/>
      <c r="KKL178" s="3"/>
      <c r="KKM178" s="3"/>
      <c r="KKN178" s="3"/>
      <c r="KKO178" s="3"/>
      <c r="KKP178" s="3"/>
      <c r="KKQ178" s="3"/>
      <c r="KKR178" s="3"/>
      <c r="KKS178" s="3"/>
      <c r="KKT178" s="3"/>
      <c r="KKU178" s="3"/>
      <c r="KKV178" s="3"/>
      <c r="KKW178" s="3"/>
      <c r="KKX178" s="3"/>
      <c r="KKY178" s="3"/>
      <c r="KKZ178" s="3"/>
      <c r="KLA178" s="3"/>
      <c r="KLB178" s="3"/>
      <c r="KLC178" s="3"/>
      <c r="KLD178" s="3"/>
      <c r="KLE178" s="3"/>
      <c r="KLF178" s="3"/>
      <c r="KLG178" s="3"/>
      <c r="KLH178" s="3"/>
      <c r="KLI178" s="3"/>
      <c r="KLJ178" s="3"/>
      <c r="KLK178" s="3"/>
      <c r="KLL178" s="3"/>
      <c r="KLM178" s="3"/>
      <c r="KLN178" s="3"/>
      <c r="KLO178" s="3"/>
      <c r="KLP178" s="3"/>
      <c r="KLQ178" s="3"/>
      <c r="KLR178" s="3"/>
      <c r="KLS178" s="3"/>
      <c r="KLT178" s="3"/>
      <c r="KLU178" s="3"/>
      <c r="KLV178" s="3"/>
      <c r="KLW178" s="3"/>
      <c r="KLX178" s="3"/>
      <c r="KLY178" s="3"/>
      <c r="KLZ178" s="3"/>
      <c r="KMA178" s="3"/>
      <c r="KMB178" s="3"/>
      <c r="KMC178" s="3"/>
      <c r="KMD178" s="3"/>
      <c r="KME178" s="3"/>
      <c r="KMF178" s="3"/>
      <c r="KMG178" s="3"/>
      <c r="KMH178" s="3"/>
      <c r="KMI178" s="3"/>
      <c r="KMJ178" s="3"/>
      <c r="KMK178" s="3"/>
      <c r="KML178" s="3"/>
      <c r="KMM178" s="3"/>
      <c r="KMN178" s="3"/>
      <c r="KMO178" s="3"/>
      <c r="KMP178" s="3"/>
      <c r="KMQ178" s="3"/>
      <c r="KMR178" s="3"/>
      <c r="KMS178" s="3"/>
      <c r="KMT178" s="3"/>
      <c r="KMU178" s="3"/>
      <c r="KMV178" s="3"/>
      <c r="KMW178" s="3"/>
      <c r="KMX178" s="3"/>
      <c r="KMY178" s="3"/>
      <c r="KMZ178" s="3"/>
      <c r="KNA178" s="3"/>
      <c r="KNB178" s="3"/>
      <c r="KNC178" s="3"/>
      <c r="KND178" s="3"/>
      <c r="KNE178" s="3"/>
      <c r="KNF178" s="3"/>
      <c r="KNG178" s="3"/>
      <c r="KNH178" s="3"/>
      <c r="KNI178" s="3"/>
      <c r="KNJ178" s="3"/>
      <c r="KNK178" s="3"/>
      <c r="KNL178" s="3"/>
      <c r="KNM178" s="3"/>
      <c r="KNN178" s="3"/>
      <c r="KNO178" s="3"/>
      <c r="KNP178" s="3"/>
      <c r="KNQ178" s="3"/>
      <c r="KNR178" s="3"/>
      <c r="KNS178" s="3"/>
      <c r="KNT178" s="3"/>
      <c r="KNU178" s="3"/>
      <c r="KNV178" s="3"/>
      <c r="KNW178" s="3"/>
      <c r="KNX178" s="3"/>
      <c r="KNY178" s="3"/>
      <c r="KNZ178" s="3"/>
      <c r="KOA178" s="3"/>
      <c r="KOB178" s="3"/>
      <c r="KOC178" s="3"/>
      <c r="KOD178" s="3"/>
      <c r="KOE178" s="3"/>
      <c r="KOF178" s="3"/>
      <c r="KOG178" s="3"/>
      <c r="KOH178" s="3"/>
      <c r="KOI178" s="3"/>
      <c r="KOJ178" s="3"/>
      <c r="KOK178" s="3"/>
      <c r="KOL178" s="3"/>
      <c r="KOM178" s="3"/>
      <c r="KON178" s="3"/>
      <c r="KOO178" s="3"/>
      <c r="KOP178" s="3"/>
      <c r="KOQ178" s="3"/>
      <c r="KOR178" s="3"/>
      <c r="KOS178" s="3"/>
      <c r="KOT178" s="3"/>
      <c r="KOU178" s="3"/>
      <c r="KOV178" s="3"/>
      <c r="KOW178" s="3"/>
      <c r="KOX178" s="3"/>
      <c r="KOY178" s="3"/>
      <c r="KOZ178" s="3"/>
      <c r="KPA178" s="3"/>
      <c r="KPB178" s="3"/>
      <c r="KPC178" s="3"/>
      <c r="KPD178" s="3"/>
      <c r="KPE178" s="3"/>
      <c r="KPF178" s="3"/>
      <c r="KPG178" s="3"/>
      <c r="KPH178" s="3"/>
      <c r="KPI178" s="3"/>
      <c r="KPJ178" s="3"/>
      <c r="KPK178" s="3"/>
      <c r="KPL178" s="3"/>
      <c r="KPM178" s="3"/>
      <c r="KPN178" s="3"/>
      <c r="KPO178" s="3"/>
      <c r="KPP178" s="3"/>
      <c r="KPQ178" s="3"/>
      <c r="KPR178" s="3"/>
      <c r="KPS178" s="3"/>
      <c r="KPT178" s="3"/>
      <c r="KPU178" s="3"/>
      <c r="KPV178" s="3"/>
      <c r="KPW178" s="3"/>
      <c r="KPX178" s="3"/>
      <c r="KPY178" s="3"/>
      <c r="KPZ178" s="3"/>
      <c r="KQA178" s="3"/>
      <c r="KQB178" s="3"/>
      <c r="KQC178" s="3"/>
      <c r="KQD178" s="3"/>
      <c r="KQE178" s="3"/>
      <c r="KQF178" s="3"/>
      <c r="KQG178" s="3"/>
      <c r="KQH178" s="3"/>
      <c r="KQI178" s="3"/>
      <c r="KQJ178" s="3"/>
      <c r="KQK178" s="3"/>
      <c r="KQL178" s="3"/>
      <c r="KQM178" s="3"/>
      <c r="KQN178" s="3"/>
      <c r="KQO178" s="3"/>
      <c r="KQP178" s="3"/>
      <c r="KQQ178" s="3"/>
      <c r="KQR178" s="3"/>
      <c r="KQS178" s="3"/>
      <c r="KQT178" s="3"/>
      <c r="KQU178" s="3"/>
      <c r="KQV178" s="3"/>
      <c r="KQW178" s="3"/>
      <c r="KQX178" s="3"/>
      <c r="KQY178" s="3"/>
      <c r="KQZ178" s="3"/>
      <c r="KRA178" s="3"/>
      <c r="KRB178" s="3"/>
      <c r="KRC178" s="3"/>
      <c r="KRD178" s="3"/>
      <c r="KRE178" s="3"/>
      <c r="KRF178" s="3"/>
      <c r="KRG178" s="3"/>
      <c r="KRH178" s="3"/>
      <c r="KRI178" s="3"/>
      <c r="KRJ178" s="3"/>
      <c r="KRK178" s="3"/>
      <c r="KRL178" s="3"/>
      <c r="KRM178" s="3"/>
      <c r="KRN178" s="3"/>
      <c r="KRO178" s="3"/>
      <c r="KRP178" s="3"/>
      <c r="KRQ178" s="3"/>
      <c r="KRR178" s="3"/>
      <c r="KRS178" s="3"/>
      <c r="KRT178" s="3"/>
      <c r="KRU178" s="3"/>
      <c r="KRV178" s="3"/>
      <c r="KRW178" s="3"/>
      <c r="KRX178" s="3"/>
      <c r="KRY178" s="3"/>
      <c r="KRZ178" s="3"/>
      <c r="KSA178" s="3"/>
      <c r="KSB178" s="3"/>
      <c r="KSC178" s="3"/>
      <c r="KSD178" s="3"/>
      <c r="KSE178" s="3"/>
      <c r="KSF178" s="3"/>
      <c r="KSG178" s="3"/>
      <c r="KSH178" s="3"/>
      <c r="KSI178" s="3"/>
      <c r="KSJ178" s="3"/>
      <c r="KSK178" s="3"/>
      <c r="KSL178" s="3"/>
      <c r="KSM178" s="3"/>
      <c r="KSN178" s="3"/>
      <c r="KSO178" s="3"/>
      <c r="KSP178" s="3"/>
      <c r="KSQ178" s="3"/>
      <c r="KSR178" s="3"/>
      <c r="KSS178" s="3"/>
      <c r="KST178" s="3"/>
      <c r="KSU178" s="3"/>
      <c r="KSV178" s="3"/>
      <c r="KSW178" s="3"/>
      <c r="KSX178" s="3"/>
      <c r="KSY178" s="3"/>
      <c r="KSZ178" s="3"/>
      <c r="KTA178" s="3"/>
      <c r="KTB178" s="3"/>
      <c r="KTC178" s="3"/>
      <c r="KTD178" s="3"/>
      <c r="KTE178" s="3"/>
      <c r="KTF178" s="3"/>
      <c r="KTG178" s="3"/>
      <c r="KTH178" s="3"/>
      <c r="KTI178" s="3"/>
      <c r="KTJ178" s="3"/>
      <c r="KTK178" s="3"/>
      <c r="KTL178" s="3"/>
      <c r="KTM178" s="3"/>
      <c r="KTN178" s="3"/>
      <c r="KTO178" s="3"/>
      <c r="KTP178" s="3"/>
      <c r="KTQ178" s="3"/>
      <c r="KTR178" s="3"/>
      <c r="KTS178" s="3"/>
      <c r="KTT178" s="3"/>
      <c r="KTU178" s="3"/>
      <c r="KTV178" s="3"/>
      <c r="KTW178" s="3"/>
      <c r="KTX178" s="3"/>
      <c r="KTY178" s="3"/>
      <c r="KTZ178" s="3"/>
      <c r="KUA178" s="3"/>
      <c r="KUB178" s="3"/>
      <c r="KUC178" s="3"/>
      <c r="KUD178" s="3"/>
      <c r="KUE178" s="3"/>
      <c r="KUF178" s="3"/>
      <c r="KUG178" s="3"/>
      <c r="KUH178" s="3"/>
      <c r="KUI178" s="3"/>
      <c r="KUJ178" s="3"/>
      <c r="KUK178" s="3"/>
      <c r="KUL178" s="3"/>
      <c r="KUM178" s="3"/>
      <c r="KUN178" s="3"/>
      <c r="KUO178" s="3"/>
      <c r="KUP178" s="3"/>
      <c r="KUQ178" s="3"/>
      <c r="KUR178" s="3"/>
      <c r="KUS178" s="3"/>
      <c r="KUT178" s="3"/>
      <c r="KUU178" s="3"/>
      <c r="KUV178" s="3"/>
      <c r="KUW178" s="3"/>
      <c r="KUX178" s="3"/>
      <c r="KUY178" s="3"/>
      <c r="KUZ178" s="3"/>
      <c r="KVA178" s="3"/>
      <c r="KVB178" s="3"/>
      <c r="KVC178" s="3"/>
      <c r="KVD178" s="3"/>
      <c r="KVE178" s="3"/>
      <c r="KVF178" s="3"/>
      <c r="KVG178" s="3"/>
      <c r="KVH178" s="3"/>
      <c r="KVI178" s="3"/>
      <c r="KVJ178" s="3"/>
      <c r="KVK178" s="3"/>
      <c r="KVL178" s="3"/>
      <c r="KVM178" s="3"/>
      <c r="KVN178" s="3"/>
      <c r="KVO178" s="3"/>
      <c r="KVP178" s="3"/>
      <c r="KVQ178" s="3"/>
      <c r="KVR178" s="3"/>
      <c r="KVS178" s="3"/>
      <c r="KVT178" s="3"/>
      <c r="KVU178" s="3"/>
      <c r="KVV178" s="3"/>
      <c r="KVW178" s="3"/>
      <c r="KVX178" s="3"/>
      <c r="KVY178" s="3"/>
      <c r="KVZ178" s="3"/>
      <c r="KWA178" s="3"/>
      <c r="KWB178" s="3"/>
      <c r="KWC178" s="3"/>
      <c r="KWD178" s="3"/>
      <c r="KWE178" s="3"/>
      <c r="KWF178" s="3"/>
      <c r="KWG178" s="3"/>
      <c r="KWH178" s="3"/>
      <c r="KWI178" s="3"/>
      <c r="KWJ178" s="3"/>
      <c r="KWK178" s="3"/>
      <c r="KWL178" s="3"/>
      <c r="KWM178" s="3"/>
      <c r="KWN178" s="3"/>
      <c r="KWO178" s="3"/>
      <c r="KWP178" s="3"/>
      <c r="KWQ178" s="3"/>
      <c r="KWR178" s="3"/>
      <c r="KWS178" s="3"/>
      <c r="KWT178" s="3"/>
      <c r="KWU178" s="3"/>
      <c r="KWV178" s="3"/>
      <c r="KWW178" s="3"/>
      <c r="KWX178" s="3"/>
      <c r="KWY178" s="3"/>
      <c r="KWZ178" s="3"/>
      <c r="KXA178" s="3"/>
      <c r="KXB178" s="3"/>
      <c r="KXC178" s="3"/>
      <c r="KXD178" s="3"/>
      <c r="KXE178" s="3"/>
      <c r="KXF178" s="3"/>
      <c r="KXG178" s="3"/>
      <c r="KXH178" s="3"/>
      <c r="KXI178" s="3"/>
      <c r="KXJ178" s="3"/>
      <c r="KXK178" s="3"/>
      <c r="KXL178" s="3"/>
      <c r="KXM178" s="3"/>
      <c r="KXN178" s="3"/>
      <c r="KXO178" s="3"/>
      <c r="KXP178" s="3"/>
      <c r="KXQ178" s="3"/>
      <c r="KXR178" s="3"/>
      <c r="KXS178" s="3"/>
      <c r="KXT178" s="3"/>
      <c r="KXU178" s="3"/>
      <c r="KXV178" s="3"/>
      <c r="KXW178" s="3"/>
      <c r="KXX178" s="3"/>
      <c r="KXY178" s="3"/>
      <c r="KXZ178" s="3"/>
      <c r="KYA178" s="3"/>
      <c r="KYB178" s="3"/>
      <c r="KYC178" s="3"/>
      <c r="KYD178" s="3"/>
      <c r="KYE178" s="3"/>
      <c r="KYF178" s="3"/>
      <c r="KYG178" s="3"/>
      <c r="KYH178" s="3"/>
      <c r="KYI178" s="3"/>
      <c r="KYJ178" s="3"/>
      <c r="KYK178" s="3"/>
      <c r="KYL178" s="3"/>
      <c r="KYM178" s="3"/>
      <c r="KYN178" s="3"/>
      <c r="KYO178" s="3"/>
      <c r="KYP178" s="3"/>
      <c r="KYQ178" s="3"/>
      <c r="KYR178" s="3"/>
      <c r="KYS178" s="3"/>
      <c r="KYT178" s="3"/>
      <c r="KYU178" s="3"/>
      <c r="KYV178" s="3"/>
      <c r="KYW178" s="3"/>
      <c r="KYX178" s="3"/>
      <c r="KYY178" s="3"/>
      <c r="KYZ178" s="3"/>
      <c r="KZA178" s="3"/>
      <c r="KZB178" s="3"/>
      <c r="KZC178" s="3"/>
      <c r="KZD178" s="3"/>
      <c r="KZE178" s="3"/>
      <c r="KZF178" s="3"/>
      <c r="KZG178" s="3"/>
      <c r="KZH178" s="3"/>
      <c r="KZI178" s="3"/>
      <c r="KZJ178" s="3"/>
      <c r="KZK178" s="3"/>
      <c r="KZL178" s="3"/>
      <c r="KZM178" s="3"/>
      <c r="KZN178" s="3"/>
      <c r="KZO178" s="3"/>
      <c r="KZP178" s="3"/>
      <c r="KZQ178" s="3"/>
      <c r="KZR178" s="3"/>
      <c r="KZS178" s="3"/>
      <c r="KZT178" s="3"/>
      <c r="KZU178" s="3"/>
      <c r="KZV178" s="3"/>
      <c r="KZW178" s="3"/>
      <c r="KZX178" s="3"/>
      <c r="KZY178" s="3"/>
      <c r="KZZ178" s="3"/>
      <c r="LAA178" s="3"/>
      <c r="LAB178" s="3"/>
      <c r="LAC178" s="3"/>
      <c r="LAD178" s="3"/>
      <c r="LAE178" s="3"/>
      <c r="LAF178" s="3"/>
      <c r="LAG178" s="3"/>
      <c r="LAH178" s="3"/>
      <c r="LAI178" s="3"/>
      <c r="LAJ178" s="3"/>
      <c r="LAK178" s="3"/>
      <c r="LAL178" s="3"/>
      <c r="LAM178" s="3"/>
      <c r="LAN178" s="3"/>
      <c r="LAO178" s="3"/>
      <c r="LAP178" s="3"/>
      <c r="LAQ178" s="3"/>
      <c r="LAR178" s="3"/>
      <c r="LAS178" s="3"/>
      <c r="LAT178" s="3"/>
      <c r="LAU178" s="3"/>
      <c r="LAV178" s="3"/>
      <c r="LAW178" s="3"/>
      <c r="LAX178" s="3"/>
      <c r="LAY178" s="3"/>
      <c r="LAZ178" s="3"/>
      <c r="LBA178" s="3"/>
      <c r="LBB178" s="3"/>
      <c r="LBC178" s="3"/>
      <c r="LBD178" s="3"/>
      <c r="LBE178" s="3"/>
      <c r="LBF178" s="3"/>
      <c r="LBG178" s="3"/>
      <c r="LBH178" s="3"/>
      <c r="LBI178" s="3"/>
      <c r="LBJ178" s="3"/>
      <c r="LBK178" s="3"/>
      <c r="LBL178" s="3"/>
      <c r="LBM178" s="3"/>
      <c r="LBN178" s="3"/>
      <c r="LBO178" s="3"/>
      <c r="LBP178" s="3"/>
      <c r="LBQ178" s="3"/>
      <c r="LBR178" s="3"/>
      <c r="LBS178" s="3"/>
      <c r="LBT178" s="3"/>
      <c r="LBU178" s="3"/>
      <c r="LBV178" s="3"/>
      <c r="LBW178" s="3"/>
      <c r="LBX178" s="3"/>
      <c r="LBY178" s="3"/>
      <c r="LBZ178" s="3"/>
      <c r="LCA178" s="3"/>
      <c r="LCB178" s="3"/>
      <c r="LCC178" s="3"/>
      <c r="LCD178" s="3"/>
      <c r="LCE178" s="3"/>
      <c r="LCF178" s="3"/>
      <c r="LCG178" s="3"/>
      <c r="LCH178" s="3"/>
      <c r="LCI178" s="3"/>
      <c r="LCJ178" s="3"/>
      <c r="LCK178" s="3"/>
      <c r="LCL178" s="3"/>
      <c r="LCM178" s="3"/>
      <c r="LCN178" s="3"/>
      <c r="LCO178" s="3"/>
      <c r="LCP178" s="3"/>
      <c r="LCQ178" s="3"/>
      <c r="LCR178" s="3"/>
      <c r="LCS178" s="3"/>
      <c r="LCT178" s="3"/>
      <c r="LCU178" s="3"/>
      <c r="LCV178" s="3"/>
      <c r="LCW178" s="3"/>
      <c r="LCX178" s="3"/>
      <c r="LCY178" s="3"/>
      <c r="LCZ178" s="3"/>
      <c r="LDA178" s="3"/>
      <c r="LDB178" s="3"/>
      <c r="LDC178" s="3"/>
      <c r="LDD178" s="3"/>
      <c r="LDE178" s="3"/>
      <c r="LDF178" s="3"/>
      <c r="LDG178" s="3"/>
      <c r="LDH178" s="3"/>
      <c r="LDI178" s="3"/>
      <c r="LDJ178" s="3"/>
      <c r="LDK178" s="3"/>
      <c r="LDL178" s="3"/>
      <c r="LDM178" s="3"/>
      <c r="LDN178" s="3"/>
      <c r="LDO178" s="3"/>
      <c r="LDP178" s="3"/>
      <c r="LDQ178" s="3"/>
      <c r="LDR178" s="3"/>
      <c r="LDS178" s="3"/>
      <c r="LDT178" s="3"/>
      <c r="LDU178" s="3"/>
      <c r="LDV178" s="3"/>
      <c r="LDW178" s="3"/>
      <c r="LDX178" s="3"/>
      <c r="LDY178" s="3"/>
      <c r="LDZ178" s="3"/>
      <c r="LEA178" s="3"/>
      <c r="LEB178" s="3"/>
      <c r="LEC178" s="3"/>
      <c r="LED178" s="3"/>
      <c r="LEE178" s="3"/>
      <c r="LEF178" s="3"/>
      <c r="LEG178" s="3"/>
      <c r="LEH178" s="3"/>
      <c r="LEI178" s="3"/>
      <c r="LEJ178" s="3"/>
      <c r="LEK178" s="3"/>
      <c r="LEL178" s="3"/>
      <c r="LEM178" s="3"/>
      <c r="LEN178" s="3"/>
      <c r="LEO178" s="3"/>
      <c r="LEP178" s="3"/>
      <c r="LEQ178" s="3"/>
      <c r="LER178" s="3"/>
      <c r="LES178" s="3"/>
      <c r="LET178" s="3"/>
      <c r="LEU178" s="3"/>
      <c r="LEV178" s="3"/>
      <c r="LEW178" s="3"/>
      <c r="LEX178" s="3"/>
      <c r="LEY178" s="3"/>
      <c r="LEZ178" s="3"/>
      <c r="LFA178" s="3"/>
      <c r="LFB178" s="3"/>
      <c r="LFC178" s="3"/>
      <c r="LFD178" s="3"/>
      <c r="LFE178" s="3"/>
      <c r="LFF178" s="3"/>
      <c r="LFG178" s="3"/>
      <c r="LFH178" s="3"/>
      <c r="LFI178" s="3"/>
      <c r="LFJ178" s="3"/>
      <c r="LFK178" s="3"/>
      <c r="LFL178" s="3"/>
      <c r="LFM178" s="3"/>
      <c r="LFN178" s="3"/>
      <c r="LFO178" s="3"/>
      <c r="LFP178" s="3"/>
      <c r="LFQ178" s="3"/>
      <c r="LFR178" s="3"/>
      <c r="LFS178" s="3"/>
      <c r="LFT178" s="3"/>
      <c r="LFU178" s="3"/>
      <c r="LFV178" s="3"/>
      <c r="LFW178" s="3"/>
      <c r="LFX178" s="3"/>
      <c r="LFY178" s="3"/>
      <c r="LFZ178" s="3"/>
      <c r="LGA178" s="3"/>
      <c r="LGB178" s="3"/>
      <c r="LGC178" s="3"/>
      <c r="LGD178" s="3"/>
      <c r="LGE178" s="3"/>
      <c r="LGF178" s="3"/>
      <c r="LGG178" s="3"/>
      <c r="LGH178" s="3"/>
      <c r="LGI178" s="3"/>
      <c r="LGJ178" s="3"/>
      <c r="LGK178" s="3"/>
      <c r="LGL178" s="3"/>
      <c r="LGM178" s="3"/>
      <c r="LGN178" s="3"/>
      <c r="LGO178" s="3"/>
      <c r="LGP178" s="3"/>
      <c r="LGQ178" s="3"/>
      <c r="LGR178" s="3"/>
      <c r="LGS178" s="3"/>
      <c r="LGT178" s="3"/>
      <c r="LGU178" s="3"/>
      <c r="LGV178" s="3"/>
      <c r="LGW178" s="3"/>
      <c r="LGX178" s="3"/>
      <c r="LGY178" s="3"/>
      <c r="LGZ178" s="3"/>
      <c r="LHA178" s="3"/>
      <c r="LHB178" s="3"/>
      <c r="LHC178" s="3"/>
      <c r="LHD178" s="3"/>
      <c r="LHE178" s="3"/>
      <c r="LHF178" s="3"/>
      <c r="LHG178" s="3"/>
      <c r="LHH178" s="3"/>
      <c r="LHI178" s="3"/>
      <c r="LHJ178" s="3"/>
      <c r="LHK178" s="3"/>
      <c r="LHL178" s="3"/>
      <c r="LHM178" s="3"/>
      <c r="LHN178" s="3"/>
      <c r="LHO178" s="3"/>
      <c r="LHP178" s="3"/>
      <c r="LHQ178" s="3"/>
      <c r="LHR178" s="3"/>
      <c r="LHS178" s="3"/>
      <c r="LHT178" s="3"/>
      <c r="LHU178" s="3"/>
      <c r="LHV178" s="3"/>
      <c r="LHW178" s="3"/>
      <c r="LHX178" s="3"/>
      <c r="LHY178" s="3"/>
      <c r="LHZ178" s="3"/>
      <c r="LIA178" s="3"/>
      <c r="LIB178" s="3"/>
      <c r="LIC178" s="3"/>
      <c r="LID178" s="3"/>
      <c r="LIE178" s="3"/>
      <c r="LIF178" s="3"/>
      <c r="LIG178" s="3"/>
      <c r="LIH178" s="3"/>
      <c r="LII178" s="3"/>
      <c r="LIJ178" s="3"/>
      <c r="LIK178" s="3"/>
      <c r="LIL178" s="3"/>
      <c r="LIM178" s="3"/>
      <c r="LIN178" s="3"/>
      <c r="LIO178" s="3"/>
      <c r="LIP178" s="3"/>
      <c r="LIQ178" s="3"/>
      <c r="LIR178" s="3"/>
      <c r="LIS178" s="3"/>
      <c r="LIT178" s="3"/>
      <c r="LIU178" s="3"/>
      <c r="LIV178" s="3"/>
      <c r="LIW178" s="3"/>
      <c r="LIX178" s="3"/>
      <c r="LIY178" s="3"/>
      <c r="LIZ178" s="3"/>
      <c r="LJA178" s="3"/>
      <c r="LJB178" s="3"/>
      <c r="LJC178" s="3"/>
      <c r="LJD178" s="3"/>
      <c r="LJE178" s="3"/>
      <c r="LJF178" s="3"/>
      <c r="LJG178" s="3"/>
      <c r="LJH178" s="3"/>
      <c r="LJI178" s="3"/>
      <c r="LJJ178" s="3"/>
      <c r="LJK178" s="3"/>
      <c r="LJL178" s="3"/>
      <c r="LJM178" s="3"/>
      <c r="LJN178" s="3"/>
      <c r="LJO178" s="3"/>
      <c r="LJP178" s="3"/>
      <c r="LJQ178" s="3"/>
      <c r="LJR178" s="3"/>
      <c r="LJS178" s="3"/>
      <c r="LJT178" s="3"/>
      <c r="LJU178" s="3"/>
      <c r="LJV178" s="3"/>
      <c r="LJW178" s="3"/>
      <c r="LJX178" s="3"/>
      <c r="LJY178" s="3"/>
      <c r="LJZ178" s="3"/>
      <c r="LKA178" s="3"/>
      <c r="LKB178" s="3"/>
      <c r="LKC178" s="3"/>
      <c r="LKD178" s="3"/>
      <c r="LKE178" s="3"/>
      <c r="LKF178" s="3"/>
      <c r="LKG178" s="3"/>
      <c r="LKH178" s="3"/>
      <c r="LKI178" s="3"/>
      <c r="LKJ178" s="3"/>
      <c r="LKK178" s="3"/>
      <c r="LKL178" s="3"/>
      <c r="LKM178" s="3"/>
      <c r="LKN178" s="3"/>
      <c r="LKO178" s="3"/>
      <c r="LKP178" s="3"/>
      <c r="LKQ178" s="3"/>
      <c r="LKR178" s="3"/>
      <c r="LKS178" s="3"/>
      <c r="LKT178" s="3"/>
      <c r="LKU178" s="3"/>
      <c r="LKV178" s="3"/>
      <c r="LKW178" s="3"/>
      <c r="LKX178" s="3"/>
      <c r="LKY178" s="3"/>
      <c r="LKZ178" s="3"/>
      <c r="LLA178" s="3"/>
      <c r="LLB178" s="3"/>
      <c r="LLC178" s="3"/>
      <c r="LLD178" s="3"/>
      <c r="LLE178" s="3"/>
      <c r="LLF178" s="3"/>
      <c r="LLG178" s="3"/>
      <c r="LLH178" s="3"/>
      <c r="LLI178" s="3"/>
      <c r="LLJ178" s="3"/>
      <c r="LLK178" s="3"/>
      <c r="LLL178" s="3"/>
      <c r="LLM178" s="3"/>
      <c r="LLN178" s="3"/>
      <c r="LLO178" s="3"/>
      <c r="LLP178" s="3"/>
      <c r="LLQ178" s="3"/>
      <c r="LLR178" s="3"/>
      <c r="LLS178" s="3"/>
      <c r="LLT178" s="3"/>
      <c r="LLU178" s="3"/>
      <c r="LLV178" s="3"/>
      <c r="LLW178" s="3"/>
      <c r="LLX178" s="3"/>
      <c r="LLY178" s="3"/>
      <c r="LLZ178" s="3"/>
      <c r="LMA178" s="3"/>
      <c r="LMB178" s="3"/>
      <c r="LMC178" s="3"/>
      <c r="LMD178" s="3"/>
      <c r="LME178" s="3"/>
      <c r="LMF178" s="3"/>
      <c r="LMG178" s="3"/>
      <c r="LMH178" s="3"/>
      <c r="LMI178" s="3"/>
      <c r="LMJ178" s="3"/>
      <c r="LMK178" s="3"/>
      <c r="LML178" s="3"/>
      <c r="LMM178" s="3"/>
      <c r="LMN178" s="3"/>
      <c r="LMO178" s="3"/>
      <c r="LMP178" s="3"/>
      <c r="LMQ178" s="3"/>
      <c r="LMR178" s="3"/>
      <c r="LMS178" s="3"/>
      <c r="LMT178" s="3"/>
      <c r="LMU178" s="3"/>
      <c r="LMV178" s="3"/>
      <c r="LMW178" s="3"/>
      <c r="LMX178" s="3"/>
      <c r="LMY178" s="3"/>
      <c r="LMZ178" s="3"/>
      <c r="LNA178" s="3"/>
      <c r="LNB178" s="3"/>
      <c r="LNC178" s="3"/>
      <c r="LND178" s="3"/>
      <c r="LNE178" s="3"/>
      <c r="LNF178" s="3"/>
      <c r="LNG178" s="3"/>
      <c r="LNH178" s="3"/>
      <c r="LNI178" s="3"/>
      <c r="LNJ178" s="3"/>
      <c r="LNK178" s="3"/>
      <c r="LNL178" s="3"/>
      <c r="LNM178" s="3"/>
      <c r="LNN178" s="3"/>
      <c r="LNO178" s="3"/>
      <c r="LNP178" s="3"/>
      <c r="LNQ178" s="3"/>
      <c r="LNR178" s="3"/>
      <c r="LNS178" s="3"/>
      <c r="LNT178" s="3"/>
      <c r="LNU178" s="3"/>
      <c r="LNV178" s="3"/>
      <c r="LNW178" s="3"/>
      <c r="LNX178" s="3"/>
      <c r="LNY178" s="3"/>
      <c r="LNZ178" s="3"/>
      <c r="LOA178" s="3"/>
      <c r="LOB178" s="3"/>
      <c r="LOC178" s="3"/>
      <c r="LOD178" s="3"/>
      <c r="LOE178" s="3"/>
      <c r="LOF178" s="3"/>
      <c r="LOG178" s="3"/>
      <c r="LOH178" s="3"/>
      <c r="LOI178" s="3"/>
      <c r="LOJ178" s="3"/>
      <c r="LOK178" s="3"/>
      <c r="LOL178" s="3"/>
      <c r="LOM178" s="3"/>
      <c r="LON178" s="3"/>
      <c r="LOO178" s="3"/>
      <c r="LOP178" s="3"/>
      <c r="LOQ178" s="3"/>
      <c r="LOR178" s="3"/>
      <c r="LOS178" s="3"/>
      <c r="LOT178" s="3"/>
      <c r="LOU178" s="3"/>
      <c r="LOV178" s="3"/>
      <c r="LOW178" s="3"/>
      <c r="LOX178" s="3"/>
      <c r="LOY178" s="3"/>
      <c r="LOZ178" s="3"/>
      <c r="LPA178" s="3"/>
      <c r="LPB178" s="3"/>
      <c r="LPC178" s="3"/>
      <c r="LPD178" s="3"/>
      <c r="LPE178" s="3"/>
      <c r="LPF178" s="3"/>
      <c r="LPG178" s="3"/>
      <c r="LPH178" s="3"/>
      <c r="LPI178" s="3"/>
      <c r="LPJ178" s="3"/>
      <c r="LPK178" s="3"/>
      <c r="LPL178" s="3"/>
      <c r="LPM178" s="3"/>
      <c r="LPN178" s="3"/>
      <c r="LPO178" s="3"/>
      <c r="LPP178" s="3"/>
      <c r="LPQ178" s="3"/>
      <c r="LPR178" s="3"/>
      <c r="LPS178" s="3"/>
      <c r="LPT178" s="3"/>
      <c r="LPU178" s="3"/>
      <c r="LPV178" s="3"/>
      <c r="LPW178" s="3"/>
      <c r="LPX178" s="3"/>
      <c r="LPY178" s="3"/>
      <c r="LPZ178" s="3"/>
      <c r="LQA178" s="3"/>
      <c r="LQB178" s="3"/>
      <c r="LQC178" s="3"/>
      <c r="LQD178" s="3"/>
      <c r="LQE178" s="3"/>
      <c r="LQF178" s="3"/>
      <c r="LQG178" s="3"/>
      <c r="LQH178" s="3"/>
      <c r="LQI178" s="3"/>
      <c r="LQJ178" s="3"/>
      <c r="LQK178" s="3"/>
      <c r="LQL178" s="3"/>
      <c r="LQM178" s="3"/>
      <c r="LQN178" s="3"/>
      <c r="LQO178" s="3"/>
      <c r="LQP178" s="3"/>
      <c r="LQQ178" s="3"/>
      <c r="LQR178" s="3"/>
      <c r="LQS178" s="3"/>
      <c r="LQT178" s="3"/>
      <c r="LQU178" s="3"/>
      <c r="LQV178" s="3"/>
      <c r="LQW178" s="3"/>
      <c r="LQX178" s="3"/>
      <c r="LQY178" s="3"/>
      <c r="LQZ178" s="3"/>
      <c r="LRA178" s="3"/>
      <c r="LRB178" s="3"/>
      <c r="LRC178" s="3"/>
      <c r="LRD178" s="3"/>
      <c r="LRE178" s="3"/>
      <c r="LRF178" s="3"/>
      <c r="LRG178" s="3"/>
      <c r="LRH178" s="3"/>
      <c r="LRI178" s="3"/>
      <c r="LRJ178" s="3"/>
      <c r="LRK178" s="3"/>
      <c r="LRL178" s="3"/>
      <c r="LRM178" s="3"/>
      <c r="LRN178" s="3"/>
      <c r="LRO178" s="3"/>
      <c r="LRP178" s="3"/>
      <c r="LRQ178" s="3"/>
      <c r="LRR178" s="3"/>
      <c r="LRS178" s="3"/>
      <c r="LRT178" s="3"/>
      <c r="LRU178" s="3"/>
      <c r="LRV178" s="3"/>
      <c r="LRW178" s="3"/>
      <c r="LRX178" s="3"/>
      <c r="LRY178" s="3"/>
      <c r="LRZ178" s="3"/>
      <c r="LSA178" s="3"/>
      <c r="LSB178" s="3"/>
      <c r="LSC178" s="3"/>
      <c r="LSD178" s="3"/>
      <c r="LSE178" s="3"/>
      <c r="LSF178" s="3"/>
      <c r="LSG178" s="3"/>
      <c r="LSH178" s="3"/>
      <c r="LSI178" s="3"/>
      <c r="LSJ178" s="3"/>
      <c r="LSK178" s="3"/>
      <c r="LSL178" s="3"/>
      <c r="LSM178" s="3"/>
      <c r="LSN178" s="3"/>
      <c r="LSO178" s="3"/>
      <c r="LSP178" s="3"/>
      <c r="LSQ178" s="3"/>
      <c r="LSR178" s="3"/>
      <c r="LSS178" s="3"/>
      <c r="LST178" s="3"/>
      <c r="LSU178" s="3"/>
      <c r="LSV178" s="3"/>
      <c r="LSW178" s="3"/>
      <c r="LSX178" s="3"/>
      <c r="LSY178" s="3"/>
      <c r="LSZ178" s="3"/>
      <c r="LTA178" s="3"/>
      <c r="LTB178" s="3"/>
      <c r="LTC178" s="3"/>
      <c r="LTD178" s="3"/>
      <c r="LTE178" s="3"/>
      <c r="LTF178" s="3"/>
      <c r="LTG178" s="3"/>
      <c r="LTH178" s="3"/>
      <c r="LTI178" s="3"/>
      <c r="LTJ178" s="3"/>
      <c r="LTK178" s="3"/>
      <c r="LTL178" s="3"/>
      <c r="LTM178" s="3"/>
      <c r="LTN178" s="3"/>
      <c r="LTO178" s="3"/>
      <c r="LTP178" s="3"/>
      <c r="LTQ178" s="3"/>
      <c r="LTR178" s="3"/>
      <c r="LTS178" s="3"/>
      <c r="LTT178" s="3"/>
      <c r="LTU178" s="3"/>
      <c r="LTV178" s="3"/>
      <c r="LTW178" s="3"/>
      <c r="LTX178" s="3"/>
      <c r="LTY178" s="3"/>
      <c r="LTZ178" s="3"/>
      <c r="LUA178" s="3"/>
      <c r="LUB178" s="3"/>
      <c r="LUC178" s="3"/>
      <c r="LUD178" s="3"/>
      <c r="LUE178" s="3"/>
      <c r="LUF178" s="3"/>
      <c r="LUG178" s="3"/>
      <c r="LUH178" s="3"/>
      <c r="LUI178" s="3"/>
      <c r="LUJ178" s="3"/>
      <c r="LUK178" s="3"/>
      <c r="LUL178" s="3"/>
      <c r="LUM178" s="3"/>
      <c r="LUN178" s="3"/>
      <c r="LUO178" s="3"/>
      <c r="LUP178" s="3"/>
      <c r="LUQ178" s="3"/>
      <c r="LUR178" s="3"/>
      <c r="LUS178" s="3"/>
      <c r="LUT178" s="3"/>
      <c r="LUU178" s="3"/>
      <c r="LUV178" s="3"/>
      <c r="LUW178" s="3"/>
      <c r="LUX178" s="3"/>
      <c r="LUY178" s="3"/>
      <c r="LUZ178" s="3"/>
      <c r="LVA178" s="3"/>
      <c r="LVB178" s="3"/>
      <c r="LVC178" s="3"/>
      <c r="LVD178" s="3"/>
      <c r="LVE178" s="3"/>
      <c r="LVF178" s="3"/>
      <c r="LVG178" s="3"/>
      <c r="LVH178" s="3"/>
      <c r="LVI178" s="3"/>
      <c r="LVJ178" s="3"/>
      <c r="LVK178" s="3"/>
      <c r="LVL178" s="3"/>
      <c r="LVM178" s="3"/>
      <c r="LVN178" s="3"/>
      <c r="LVO178" s="3"/>
      <c r="LVP178" s="3"/>
      <c r="LVQ178" s="3"/>
      <c r="LVR178" s="3"/>
      <c r="LVS178" s="3"/>
      <c r="LVT178" s="3"/>
      <c r="LVU178" s="3"/>
      <c r="LVV178" s="3"/>
      <c r="LVW178" s="3"/>
      <c r="LVX178" s="3"/>
      <c r="LVY178" s="3"/>
      <c r="LVZ178" s="3"/>
      <c r="LWA178" s="3"/>
      <c r="LWB178" s="3"/>
      <c r="LWC178" s="3"/>
      <c r="LWD178" s="3"/>
      <c r="LWE178" s="3"/>
      <c r="LWF178" s="3"/>
      <c r="LWG178" s="3"/>
      <c r="LWH178" s="3"/>
      <c r="LWI178" s="3"/>
      <c r="LWJ178" s="3"/>
      <c r="LWK178" s="3"/>
      <c r="LWL178" s="3"/>
      <c r="LWM178" s="3"/>
      <c r="LWN178" s="3"/>
      <c r="LWO178" s="3"/>
      <c r="LWP178" s="3"/>
      <c r="LWQ178" s="3"/>
      <c r="LWR178" s="3"/>
      <c r="LWS178" s="3"/>
      <c r="LWT178" s="3"/>
      <c r="LWU178" s="3"/>
      <c r="LWV178" s="3"/>
      <c r="LWW178" s="3"/>
      <c r="LWX178" s="3"/>
      <c r="LWY178" s="3"/>
      <c r="LWZ178" s="3"/>
      <c r="LXA178" s="3"/>
      <c r="LXB178" s="3"/>
      <c r="LXC178" s="3"/>
      <c r="LXD178" s="3"/>
      <c r="LXE178" s="3"/>
      <c r="LXF178" s="3"/>
      <c r="LXG178" s="3"/>
      <c r="LXH178" s="3"/>
      <c r="LXI178" s="3"/>
      <c r="LXJ178" s="3"/>
      <c r="LXK178" s="3"/>
      <c r="LXL178" s="3"/>
      <c r="LXM178" s="3"/>
      <c r="LXN178" s="3"/>
      <c r="LXO178" s="3"/>
      <c r="LXP178" s="3"/>
      <c r="LXQ178" s="3"/>
      <c r="LXR178" s="3"/>
      <c r="LXS178" s="3"/>
      <c r="LXT178" s="3"/>
      <c r="LXU178" s="3"/>
      <c r="LXV178" s="3"/>
      <c r="LXW178" s="3"/>
      <c r="LXX178" s="3"/>
      <c r="LXY178" s="3"/>
      <c r="LXZ178" s="3"/>
      <c r="LYA178" s="3"/>
      <c r="LYB178" s="3"/>
      <c r="LYC178" s="3"/>
      <c r="LYD178" s="3"/>
      <c r="LYE178" s="3"/>
      <c r="LYF178" s="3"/>
      <c r="LYG178" s="3"/>
      <c r="LYH178" s="3"/>
      <c r="LYI178" s="3"/>
      <c r="LYJ178" s="3"/>
      <c r="LYK178" s="3"/>
      <c r="LYL178" s="3"/>
      <c r="LYM178" s="3"/>
      <c r="LYN178" s="3"/>
      <c r="LYO178" s="3"/>
      <c r="LYP178" s="3"/>
      <c r="LYQ178" s="3"/>
      <c r="LYR178" s="3"/>
      <c r="LYS178" s="3"/>
      <c r="LYT178" s="3"/>
      <c r="LYU178" s="3"/>
      <c r="LYV178" s="3"/>
      <c r="LYW178" s="3"/>
      <c r="LYX178" s="3"/>
      <c r="LYY178" s="3"/>
      <c r="LYZ178" s="3"/>
      <c r="LZA178" s="3"/>
      <c r="LZB178" s="3"/>
      <c r="LZC178" s="3"/>
      <c r="LZD178" s="3"/>
      <c r="LZE178" s="3"/>
      <c r="LZF178" s="3"/>
      <c r="LZG178" s="3"/>
      <c r="LZH178" s="3"/>
      <c r="LZI178" s="3"/>
      <c r="LZJ178" s="3"/>
      <c r="LZK178" s="3"/>
      <c r="LZL178" s="3"/>
      <c r="LZM178" s="3"/>
      <c r="LZN178" s="3"/>
      <c r="LZO178" s="3"/>
      <c r="LZP178" s="3"/>
      <c r="LZQ178" s="3"/>
      <c r="LZR178" s="3"/>
      <c r="LZS178" s="3"/>
      <c r="LZT178" s="3"/>
      <c r="LZU178" s="3"/>
      <c r="LZV178" s="3"/>
      <c r="LZW178" s="3"/>
      <c r="LZX178" s="3"/>
      <c r="LZY178" s="3"/>
      <c r="LZZ178" s="3"/>
      <c r="MAA178" s="3"/>
      <c r="MAB178" s="3"/>
      <c r="MAC178" s="3"/>
      <c r="MAD178" s="3"/>
      <c r="MAE178" s="3"/>
      <c r="MAF178" s="3"/>
      <c r="MAG178" s="3"/>
      <c r="MAH178" s="3"/>
      <c r="MAI178" s="3"/>
      <c r="MAJ178" s="3"/>
      <c r="MAK178" s="3"/>
      <c r="MAL178" s="3"/>
      <c r="MAM178" s="3"/>
      <c r="MAN178" s="3"/>
      <c r="MAO178" s="3"/>
      <c r="MAP178" s="3"/>
      <c r="MAQ178" s="3"/>
      <c r="MAR178" s="3"/>
      <c r="MAS178" s="3"/>
      <c r="MAT178" s="3"/>
      <c r="MAU178" s="3"/>
      <c r="MAV178" s="3"/>
      <c r="MAW178" s="3"/>
      <c r="MAX178" s="3"/>
      <c r="MAY178" s="3"/>
      <c r="MAZ178" s="3"/>
      <c r="MBA178" s="3"/>
      <c r="MBB178" s="3"/>
      <c r="MBC178" s="3"/>
      <c r="MBD178" s="3"/>
      <c r="MBE178" s="3"/>
      <c r="MBF178" s="3"/>
      <c r="MBG178" s="3"/>
      <c r="MBH178" s="3"/>
      <c r="MBI178" s="3"/>
      <c r="MBJ178" s="3"/>
      <c r="MBK178" s="3"/>
      <c r="MBL178" s="3"/>
      <c r="MBM178" s="3"/>
      <c r="MBN178" s="3"/>
      <c r="MBO178" s="3"/>
      <c r="MBP178" s="3"/>
      <c r="MBQ178" s="3"/>
      <c r="MBR178" s="3"/>
      <c r="MBS178" s="3"/>
      <c r="MBT178" s="3"/>
      <c r="MBU178" s="3"/>
      <c r="MBV178" s="3"/>
      <c r="MBW178" s="3"/>
      <c r="MBX178" s="3"/>
      <c r="MBY178" s="3"/>
      <c r="MBZ178" s="3"/>
      <c r="MCA178" s="3"/>
      <c r="MCB178" s="3"/>
      <c r="MCC178" s="3"/>
      <c r="MCD178" s="3"/>
      <c r="MCE178" s="3"/>
      <c r="MCF178" s="3"/>
      <c r="MCG178" s="3"/>
      <c r="MCH178" s="3"/>
      <c r="MCI178" s="3"/>
      <c r="MCJ178" s="3"/>
      <c r="MCK178" s="3"/>
      <c r="MCL178" s="3"/>
      <c r="MCM178" s="3"/>
      <c r="MCN178" s="3"/>
      <c r="MCO178" s="3"/>
      <c r="MCP178" s="3"/>
      <c r="MCQ178" s="3"/>
      <c r="MCR178" s="3"/>
      <c r="MCS178" s="3"/>
      <c r="MCT178" s="3"/>
      <c r="MCU178" s="3"/>
      <c r="MCV178" s="3"/>
      <c r="MCW178" s="3"/>
      <c r="MCX178" s="3"/>
      <c r="MCY178" s="3"/>
      <c r="MCZ178" s="3"/>
      <c r="MDA178" s="3"/>
      <c r="MDB178" s="3"/>
      <c r="MDC178" s="3"/>
      <c r="MDD178" s="3"/>
      <c r="MDE178" s="3"/>
      <c r="MDF178" s="3"/>
      <c r="MDG178" s="3"/>
      <c r="MDH178" s="3"/>
      <c r="MDI178" s="3"/>
      <c r="MDJ178" s="3"/>
      <c r="MDK178" s="3"/>
      <c r="MDL178" s="3"/>
      <c r="MDM178" s="3"/>
      <c r="MDN178" s="3"/>
      <c r="MDO178" s="3"/>
      <c r="MDP178" s="3"/>
      <c r="MDQ178" s="3"/>
      <c r="MDR178" s="3"/>
      <c r="MDS178" s="3"/>
      <c r="MDT178" s="3"/>
      <c r="MDU178" s="3"/>
      <c r="MDV178" s="3"/>
      <c r="MDW178" s="3"/>
      <c r="MDX178" s="3"/>
      <c r="MDY178" s="3"/>
      <c r="MDZ178" s="3"/>
      <c r="MEA178" s="3"/>
      <c r="MEB178" s="3"/>
      <c r="MEC178" s="3"/>
      <c r="MED178" s="3"/>
      <c r="MEE178" s="3"/>
      <c r="MEF178" s="3"/>
      <c r="MEG178" s="3"/>
      <c r="MEH178" s="3"/>
      <c r="MEI178" s="3"/>
      <c r="MEJ178" s="3"/>
      <c r="MEK178" s="3"/>
      <c r="MEL178" s="3"/>
      <c r="MEM178" s="3"/>
      <c r="MEN178" s="3"/>
      <c r="MEO178" s="3"/>
      <c r="MEP178" s="3"/>
      <c r="MEQ178" s="3"/>
      <c r="MER178" s="3"/>
      <c r="MES178" s="3"/>
      <c r="MET178" s="3"/>
      <c r="MEU178" s="3"/>
      <c r="MEV178" s="3"/>
      <c r="MEW178" s="3"/>
      <c r="MEX178" s="3"/>
      <c r="MEY178" s="3"/>
      <c r="MEZ178" s="3"/>
      <c r="MFA178" s="3"/>
      <c r="MFB178" s="3"/>
      <c r="MFC178" s="3"/>
      <c r="MFD178" s="3"/>
      <c r="MFE178" s="3"/>
      <c r="MFF178" s="3"/>
      <c r="MFG178" s="3"/>
      <c r="MFH178" s="3"/>
      <c r="MFI178" s="3"/>
      <c r="MFJ178" s="3"/>
      <c r="MFK178" s="3"/>
      <c r="MFL178" s="3"/>
      <c r="MFM178" s="3"/>
      <c r="MFN178" s="3"/>
      <c r="MFO178" s="3"/>
      <c r="MFP178" s="3"/>
      <c r="MFQ178" s="3"/>
      <c r="MFR178" s="3"/>
      <c r="MFS178" s="3"/>
      <c r="MFT178" s="3"/>
      <c r="MFU178" s="3"/>
      <c r="MFV178" s="3"/>
      <c r="MFW178" s="3"/>
      <c r="MFX178" s="3"/>
      <c r="MFY178" s="3"/>
      <c r="MFZ178" s="3"/>
      <c r="MGA178" s="3"/>
      <c r="MGB178" s="3"/>
      <c r="MGC178" s="3"/>
      <c r="MGD178" s="3"/>
      <c r="MGE178" s="3"/>
      <c r="MGF178" s="3"/>
      <c r="MGG178" s="3"/>
      <c r="MGH178" s="3"/>
      <c r="MGI178" s="3"/>
      <c r="MGJ178" s="3"/>
      <c r="MGK178" s="3"/>
      <c r="MGL178" s="3"/>
      <c r="MGM178" s="3"/>
      <c r="MGN178" s="3"/>
      <c r="MGO178" s="3"/>
      <c r="MGP178" s="3"/>
      <c r="MGQ178" s="3"/>
      <c r="MGR178" s="3"/>
      <c r="MGS178" s="3"/>
      <c r="MGT178" s="3"/>
      <c r="MGU178" s="3"/>
      <c r="MGV178" s="3"/>
      <c r="MGW178" s="3"/>
      <c r="MGX178" s="3"/>
      <c r="MGY178" s="3"/>
      <c r="MGZ178" s="3"/>
      <c r="MHA178" s="3"/>
      <c r="MHB178" s="3"/>
      <c r="MHC178" s="3"/>
      <c r="MHD178" s="3"/>
      <c r="MHE178" s="3"/>
      <c r="MHF178" s="3"/>
      <c r="MHG178" s="3"/>
      <c r="MHH178" s="3"/>
      <c r="MHI178" s="3"/>
      <c r="MHJ178" s="3"/>
      <c r="MHK178" s="3"/>
      <c r="MHL178" s="3"/>
      <c r="MHM178" s="3"/>
      <c r="MHN178" s="3"/>
      <c r="MHO178" s="3"/>
      <c r="MHP178" s="3"/>
      <c r="MHQ178" s="3"/>
      <c r="MHR178" s="3"/>
      <c r="MHS178" s="3"/>
      <c r="MHT178" s="3"/>
      <c r="MHU178" s="3"/>
      <c r="MHV178" s="3"/>
      <c r="MHW178" s="3"/>
      <c r="MHX178" s="3"/>
      <c r="MHY178" s="3"/>
      <c r="MHZ178" s="3"/>
      <c r="MIA178" s="3"/>
      <c r="MIB178" s="3"/>
      <c r="MIC178" s="3"/>
      <c r="MID178" s="3"/>
      <c r="MIE178" s="3"/>
      <c r="MIF178" s="3"/>
      <c r="MIG178" s="3"/>
      <c r="MIH178" s="3"/>
      <c r="MII178" s="3"/>
      <c r="MIJ178" s="3"/>
      <c r="MIK178" s="3"/>
      <c r="MIL178" s="3"/>
      <c r="MIM178" s="3"/>
      <c r="MIN178" s="3"/>
      <c r="MIO178" s="3"/>
      <c r="MIP178" s="3"/>
      <c r="MIQ178" s="3"/>
      <c r="MIR178" s="3"/>
      <c r="MIS178" s="3"/>
      <c r="MIT178" s="3"/>
      <c r="MIU178" s="3"/>
      <c r="MIV178" s="3"/>
      <c r="MIW178" s="3"/>
      <c r="MIX178" s="3"/>
      <c r="MIY178" s="3"/>
      <c r="MIZ178" s="3"/>
      <c r="MJA178" s="3"/>
      <c r="MJB178" s="3"/>
      <c r="MJC178" s="3"/>
      <c r="MJD178" s="3"/>
      <c r="MJE178" s="3"/>
      <c r="MJF178" s="3"/>
      <c r="MJG178" s="3"/>
      <c r="MJH178" s="3"/>
      <c r="MJI178" s="3"/>
      <c r="MJJ178" s="3"/>
      <c r="MJK178" s="3"/>
      <c r="MJL178" s="3"/>
      <c r="MJM178" s="3"/>
      <c r="MJN178" s="3"/>
      <c r="MJO178" s="3"/>
      <c r="MJP178" s="3"/>
      <c r="MJQ178" s="3"/>
      <c r="MJR178" s="3"/>
      <c r="MJS178" s="3"/>
      <c r="MJT178" s="3"/>
      <c r="MJU178" s="3"/>
      <c r="MJV178" s="3"/>
      <c r="MJW178" s="3"/>
      <c r="MJX178" s="3"/>
      <c r="MJY178" s="3"/>
      <c r="MJZ178" s="3"/>
      <c r="MKA178" s="3"/>
      <c r="MKB178" s="3"/>
      <c r="MKC178" s="3"/>
      <c r="MKD178" s="3"/>
      <c r="MKE178" s="3"/>
      <c r="MKF178" s="3"/>
      <c r="MKG178" s="3"/>
      <c r="MKH178" s="3"/>
      <c r="MKI178" s="3"/>
      <c r="MKJ178" s="3"/>
      <c r="MKK178" s="3"/>
      <c r="MKL178" s="3"/>
      <c r="MKM178" s="3"/>
      <c r="MKN178" s="3"/>
      <c r="MKO178" s="3"/>
      <c r="MKP178" s="3"/>
      <c r="MKQ178" s="3"/>
      <c r="MKR178" s="3"/>
      <c r="MKS178" s="3"/>
      <c r="MKT178" s="3"/>
      <c r="MKU178" s="3"/>
      <c r="MKV178" s="3"/>
      <c r="MKW178" s="3"/>
      <c r="MKX178" s="3"/>
      <c r="MKY178" s="3"/>
      <c r="MKZ178" s="3"/>
      <c r="MLA178" s="3"/>
      <c r="MLB178" s="3"/>
      <c r="MLC178" s="3"/>
      <c r="MLD178" s="3"/>
      <c r="MLE178" s="3"/>
      <c r="MLF178" s="3"/>
      <c r="MLG178" s="3"/>
      <c r="MLH178" s="3"/>
      <c r="MLI178" s="3"/>
      <c r="MLJ178" s="3"/>
      <c r="MLK178" s="3"/>
      <c r="MLL178" s="3"/>
      <c r="MLM178" s="3"/>
      <c r="MLN178" s="3"/>
      <c r="MLO178" s="3"/>
      <c r="MLP178" s="3"/>
      <c r="MLQ178" s="3"/>
      <c r="MLR178" s="3"/>
      <c r="MLS178" s="3"/>
      <c r="MLT178" s="3"/>
      <c r="MLU178" s="3"/>
      <c r="MLV178" s="3"/>
      <c r="MLW178" s="3"/>
      <c r="MLX178" s="3"/>
      <c r="MLY178" s="3"/>
      <c r="MLZ178" s="3"/>
      <c r="MMA178" s="3"/>
      <c r="MMB178" s="3"/>
      <c r="MMC178" s="3"/>
      <c r="MMD178" s="3"/>
      <c r="MME178" s="3"/>
      <c r="MMF178" s="3"/>
      <c r="MMG178" s="3"/>
      <c r="MMH178" s="3"/>
      <c r="MMI178" s="3"/>
      <c r="MMJ178" s="3"/>
      <c r="MMK178" s="3"/>
      <c r="MML178" s="3"/>
      <c r="MMM178" s="3"/>
      <c r="MMN178" s="3"/>
      <c r="MMO178" s="3"/>
      <c r="MMP178" s="3"/>
      <c r="MMQ178" s="3"/>
      <c r="MMR178" s="3"/>
      <c r="MMS178" s="3"/>
      <c r="MMT178" s="3"/>
      <c r="MMU178" s="3"/>
      <c r="MMV178" s="3"/>
      <c r="MMW178" s="3"/>
      <c r="MMX178" s="3"/>
      <c r="MMY178" s="3"/>
      <c r="MMZ178" s="3"/>
      <c r="MNA178" s="3"/>
      <c r="MNB178" s="3"/>
      <c r="MNC178" s="3"/>
      <c r="MND178" s="3"/>
      <c r="MNE178" s="3"/>
      <c r="MNF178" s="3"/>
      <c r="MNG178" s="3"/>
      <c r="MNH178" s="3"/>
      <c r="MNI178" s="3"/>
      <c r="MNJ178" s="3"/>
      <c r="MNK178" s="3"/>
      <c r="MNL178" s="3"/>
      <c r="MNM178" s="3"/>
      <c r="MNN178" s="3"/>
      <c r="MNO178" s="3"/>
      <c r="MNP178" s="3"/>
      <c r="MNQ178" s="3"/>
      <c r="MNR178" s="3"/>
      <c r="MNS178" s="3"/>
      <c r="MNT178" s="3"/>
      <c r="MNU178" s="3"/>
      <c r="MNV178" s="3"/>
      <c r="MNW178" s="3"/>
      <c r="MNX178" s="3"/>
      <c r="MNY178" s="3"/>
      <c r="MNZ178" s="3"/>
      <c r="MOA178" s="3"/>
      <c r="MOB178" s="3"/>
      <c r="MOC178" s="3"/>
      <c r="MOD178" s="3"/>
      <c r="MOE178" s="3"/>
      <c r="MOF178" s="3"/>
      <c r="MOG178" s="3"/>
      <c r="MOH178" s="3"/>
      <c r="MOI178" s="3"/>
      <c r="MOJ178" s="3"/>
      <c r="MOK178" s="3"/>
      <c r="MOL178" s="3"/>
      <c r="MOM178" s="3"/>
      <c r="MON178" s="3"/>
      <c r="MOO178" s="3"/>
      <c r="MOP178" s="3"/>
      <c r="MOQ178" s="3"/>
      <c r="MOR178" s="3"/>
      <c r="MOS178" s="3"/>
      <c r="MOT178" s="3"/>
      <c r="MOU178" s="3"/>
      <c r="MOV178" s="3"/>
      <c r="MOW178" s="3"/>
      <c r="MOX178" s="3"/>
      <c r="MOY178" s="3"/>
      <c r="MOZ178" s="3"/>
      <c r="MPA178" s="3"/>
      <c r="MPB178" s="3"/>
      <c r="MPC178" s="3"/>
      <c r="MPD178" s="3"/>
      <c r="MPE178" s="3"/>
      <c r="MPF178" s="3"/>
      <c r="MPG178" s="3"/>
      <c r="MPH178" s="3"/>
      <c r="MPI178" s="3"/>
      <c r="MPJ178" s="3"/>
      <c r="MPK178" s="3"/>
      <c r="MPL178" s="3"/>
      <c r="MPM178" s="3"/>
      <c r="MPN178" s="3"/>
      <c r="MPO178" s="3"/>
      <c r="MPP178" s="3"/>
      <c r="MPQ178" s="3"/>
      <c r="MPR178" s="3"/>
      <c r="MPS178" s="3"/>
      <c r="MPT178" s="3"/>
      <c r="MPU178" s="3"/>
      <c r="MPV178" s="3"/>
      <c r="MPW178" s="3"/>
      <c r="MPX178" s="3"/>
      <c r="MPY178" s="3"/>
      <c r="MPZ178" s="3"/>
      <c r="MQA178" s="3"/>
      <c r="MQB178" s="3"/>
      <c r="MQC178" s="3"/>
      <c r="MQD178" s="3"/>
      <c r="MQE178" s="3"/>
      <c r="MQF178" s="3"/>
      <c r="MQG178" s="3"/>
      <c r="MQH178" s="3"/>
      <c r="MQI178" s="3"/>
      <c r="MQJ178" s="3"/>
      <c r="MQK178" s="3"/>
      <c r="MQL178" s="3"/>
      <c r="MQM178" s="3"/>
      <c r="MQN178" s="3"/>
      <c r="MQO178" s="3"/>
      <c r="MQP178" s="3"/>
      <c r="MQQ178" s="3"/>
      <c r="MQR178" s="3"/>
      <c r="MQS178" s="3"/>
      <c r="MQT178" s="3"/>
      <c r="MQU178" s="3"/>
      <c r="MQV178" s="3"/>
      <c r="MQW178" s="3"/>
      <c r="MQX178" s="3"/>
      <c r="MQY178" s="3"/>
      <c r="MQZ178" s="3"/>
      <c r="MRA178" s="3"/>
      <c r="MRB178" s="3"/>
      <c r="MRC178" s="3"/>
      <c r="MRD178" s="3"/>
      <c r="MRE178" s="3"/>
      <c r="MRF178" s="3"/>
      <c r="MRG178" s="3"/>
      <c r="MRH178" s="3"/>
      <c r="MRI178" s="3"/>
      <c r="MRJ178" s="3"/>
      <c r="MRK178" s="3"/>
      <c r="MRL178" s="3"/>
      <c r="MRM178" s="3"/>
      <c r="MRN178" s="3"/>
      <c r="MRO178" s="3"/>
      <c r="MRP178" s="3"/>
      <c r="MRQ178" s="3"/>
      <c r="MRR178" s="3"/>
      <c r="MRS178" s="3"/>
      <c r="MRT178" s="3"/>
      <c r="MRU178" s="3"/>
      <c r="MRV178" s="3"/>
      <c r="MRW178" s="3"/>
      <c r="MRX178" s="3"/>
      <c r="MRY178" s="3"/>
      <c r="MRZ178" s="3"/>
      <c r="MSA178" s="3"/>
      <c r="MSB178" s="3"/>
      <c r="MSC178" s="3"/>
      <c r="MSD178" s="3"/>
      <c r="MSE178" s="3"/>
      <c r="MSF178" s="3"/>
      <c r="MSG178" s="3"/>
      <c r="MSH178" s="3"/>
      <c r="MSI178" s="3"/>
      <c r="MSJ178" s="3"/>
      <c r="MSK178" s="3"/>
      <c r="MSL178" s="3"/>
      <c r="MSM178" s="3"/>
      <c r="MSN178" s="3"/>
      <c r="MSO178" s="3"/>
      <c r="MSP178" s="3"/>
      <c r="MSQ178" s="3"/>
      <c r="MSR178" s="3"/>
      <c r="MSS178" s="3"/>
      <c r="MST178" s="3"/>
      <c r="MSU178" s="3"/>
      <c r="MSV178" s="3"/>
      <c r="MSW178" s="3"/>
      <c r="MSX178" s="3"/>
      <c r="MSY178" s="3"/>
      <c r="MSZ178" s="3"/>
      <c r="MTA178" s="3"/>
      <c r="MTB178" s="3"/>
      <c r="MTC178" s="3"/>
      <c r="MTD178" s="3"/>
      <c r="MTE178" s="3"/>
      <c r="MTF178" s="3"/>
      <c r="MTG178" s="3"/>
      <c r="MTH178" s="3"/>
      <c r="MTI178" s="3"/>
      <c r="MTJ178" s="3"/>
      <c r="MTK178" s="3"/>
      <c r="MTL178" s="3"/>
      <c r="MTM178" s="3"/>
      <c r="MTN178" s="3"/>
      <c r="MTO178" s="3"/>
      <c r="MTP178" s="3"/>
      <c r="MTQ178" s="3"/>
      <c r="MTR178" s="3"/>
      <c r="MTS178" s="3"/>
      <c r="MTT178" s="3"/>
      <c r="MTU178" s="3"/>
      <c r="MTV178" s="3"/>
      <c r="MTW178" s="3"/>
      <c r="MTX178" s="3"/>
      <c r="MTY178" s="3"/>
      <c r="MTZ178" s="3"/>
      <c r="MUA178" s="3"/>
      <c r="MUB178" s="3"/>
      <c r="MUC178" s="3"/>
      <c r="MUD178" s="3"/>
      <c r="MUE178" s="3"/>
      <c r="MUF178" s="3"/>
      <c r="MUG178" s="3"/>
      <c r="MUH178" s="3"/>
      <c r="MUI178" s="3"/>
      <c r="MUJ178" s="3"/>
      <c r="MUK178" s="3"/>
      <c r="MUL178" s="3"/>
      <c r="MUM178" s="3"/>
      <c r="MUN178" s="3"/>
      <c r="MUO178" s="3"/>
      <c r="MUP178" s="3"/>
      <c r="MUQ178" s="3"/>
      <c r="MUR178" s="3"/>
      <c r="MUS178" s="3"/>
      <c r="MUT178" s="3"/>
      <c r="MUU178" s="3"/>
      <c r="MUV178" s="3"/>
      <c r="MUW178" s="3"/>
      <c r="MUX178" s="3"/>
      <c r="MUY178" s="3"/>
      <c r="MUZ178" s="3"/>
      <c r="MVA178" s="3"/>
      <c r="MVB178" s="3"/>
      <c r="MVC178" s="3"/>
      <c r="MVD178" s="3"/>
      <c r="MVE178" s="3"/>
      <c r="MVF178" s="3"/>
      <c r="MVG178" s="3"/>
      <c r="MVH178" s="3"/>
      <c r="MVI178" s="3"/>
      <c r="MVJ178" s="3"/>
      <c r="MVK178" s="3"/>
      <c r="MVL178" s="3"/>
      <c r="MVM178" s="3"/>
      <c r="MVN178" s="3"/>
      <c r="MVO178" s="3"/>
      <c r="MVP178" s="3"/>
      <c r="MVQ178" s="3"/>
      <c r="MVR178" s="3"/>
      <c r="MVS178" s="3"/>
      <c r="MVT178" s="3"/>
      <c r="MVU178" s="3"/>
      <c r="MVV178" s="3"/>
      <c r="MVW178" s="3"/>
      <c r="MVX178" s="3"/>
      <c r="MVY178" s="3"/>
      <c r="MVZ178" s="3"/>
      <c r="MWA178" s="3"/>
      <c r="MWB178" s="3"/>
      <c r="MWC178" s="3"/>
      <c r="MWD178" s="3"/>
      <c r="MWE178" s="3"/>
      <c r="MWF178" s="3"/>
      <c r="MWG178" s="3"/>
      <c r="MWH178" s="3"/>
      <c r="MWI178" s="3"/>
      <c r="MWJ178" s="3"/>
      <c r="MWK178" s="3"/>
      <c r="MWL178" s="3"/>
      <c r="MWM178" s="3"/>
      <c r="MWN178" s="3"/>
      <c r="MWO178" s="3"/>
      <c r="MWP178" s="3"/>
      <c r="MWQ178" s="3"/>
      <c r="MWR178" s="3"/>
      <c r="MWS178" s="3"/>
      <c r="MWT178" s="3"/>
      <c r="MWU178" s="3"/>
      <c r="MWV178" s="3"/>
      <c r="MWW178" s="3"/>
      <c r="MWX178" s="3"/>
      <c r="MWY178" s="3"/>
      <c r="MWZ178" s="3"/>
      <c r="MXA178" s="3"/>
      <c r="MXB178" s="3"/>
      <c r="MXC178" s="3"/>
      <c r="MXD178" s="3"/>
      <c r="MXE178" s="3"/>
      <c r="MXF178" s="3"/>
      <c r="MXG178" s="3"/>
      <c r="MXH178" s="3"/>
      <c r="MXI178" s="3"/>
      <c r="MXJ178" s="3"/>
      <c r="MXK178" s="3"/>
      <c r="MXL178" s="3"/>
      <c r="MXM178" s="3"/>
      <c r="MXN178" s="3"/>
      <c r="MXO178" s="3"/>
      <c r="MXP178" s="3"/>
      <c r="MXQ178" s="3"/>
      <c r="MXR178" s="3"/>
      <c r="MXS178" s="3"/>
      <c r="MXT178" s="3"/>
      <c r="MXU178" s="3"/>
      <c r="MXV178" s="3"/>
      <c r="MXW178" s="3"/>
      <c r="MXX178" s="3"/>
      <c r="MXY178" s="3"/>
      <c r="MXZ178" s="3"/>
      <c r="MYA178" s="3"/>
      <c r="MYB178" s="3"/>
      <c r="MYC178" s="3"/>
      <c r="MYD178" s="3"/>
      <c r="MYE178" s="3"/>
      <c r="MYF178" s="3"/>
      <c r="MYG178" s="3"/>
      <c r="MYH178" s="3"/>
      <c r="MYI178" s="3"/>
      <c r="MYJ178" s="3"/>
      <c r="MYK178" s="3"/>
      <c r="MYL178" s="3"/>
      <c r="MYM178" s="3"/>
      <c r="MYN178" s="3"/>
      <c r="MYO178" s="3"/>
      <c r="MYP178" s="3"/>
      <c r="MYQ178" s="3"/>
      <c r="MYR178" s="3"/>
      <c r="MYS178" s="3"/>
      <c r="MYT178" s="3"/>
      <c r="MYU178" s="3"/>
      <c r="MYV178" s="3"/>
      <c r="MYW178" s="3"/>
      <c r="MYX178" s="3"/>
      <c r="MYY178" s="3"/>
      <c r="MYZ178" s="3"/>
      <c r="MZA178" s="3"/>
      <c r="MZB178" s="3"/>
      <c r="MZC178" s="3"/>
      <c r="MZD178" s="3"/>
      <c r="MZE178" s="3"/>
      <c r="MZF178" s="3"/>
      <c r="MZG178" s="3"/>
      <c r="MZH178" s="3"/>
      <c r="MZI178" s="3"/>
      <c r="MZJ178" s="3"/>
      <c r="MZK178" s="3"/>
      <c r="MZL178" s="3"/>
      <c r="MZM178" s="3"/>
      <c r="MZN178" s="3"/>
      <c r="MZO178" s="3"/>
      <c r="MZP178" s="3"/>
      <c r="MZQ178" s="3"/>
      <c r="MZR178" s="3"/>
      <c r="MZS178" s="3"/>
      <c r="MZT178" s="3"/>
      <c r="MZU178" s="3"/>
      <c r="MZV178" s="3"/>
      <c r="MZW178" s="3"/>
      <c r="MZX178" s="3"/>
      <c r="MZY178" s="3"/>
      <c r="MZZ178" s="3"/>
      <c r="NAA178" s="3"/>
      <c r="NAB178" s="3"/>
      <c r="NAC178" s="3"/>
      <c r="NAD178" s="3"/>
      <c r="NAE178" s="3"/>
      <c r="NAF178" s="3"/>
      <c r="NAG178" s="3"/>
      <c r="NAH178" s="3"/>
      <c r="NAI178" s="3"/>
      <c r="NAJ178" s="3"/>
      <c r="NAK178" s="3"/>
      <c r="NAL178" s="3"/>
      <c r="NAM178" s="3"/>
      <c r="NAN178" s="3"/>
      <c r="NAO178" s="3"/>
      <c r="NAP178" s="3"/>
      <c r="NAQ178" s="3"/>
      <c r="NAR178" s="3"/>
      <c r="NAS178" s="3"/>
      <c r="NAT178" s="3"/>
      <c r="NAU178" s="3"/>
      <c r="NAV178" s="3"/>
      <c r="NAW178" s="3"/>
      <c r="NAX178" s="3"/>
      <c r="NAY178" s="3"/>
      <c r="NAZ178" s="3"/>
      <c r="NBA178" s="3"/>
      <c r="NBB178" s="3"/>
      <c r="NBC178" s="3"/>
      <c r="NBD178" s="3"/>
      <c r="NBE178" s="3"/>
      <c r="NBF178" s="3"/>
      <c r="NBG178" s="3"/>
      <c r="NBH178" s="3"/>
      <c r="NBI178" s="3"/>
      <c r="NBJ178" s="3"/>
      <c r="NBK178" s="3"/>
      <c r="NBL178" s="3"/>
      <c r="NBM178" s="3"/>
      <c r="NBN178" s="3"/>
      <c r="NBO178" s="3"/>
      <c r="NBP178" s="3"/>
      <c r="NBQ178" s="3"/>
      <c r="NBR178" s="3"/>
      <c r="NBS178" s="3"/>
      <c r="NBT178" s="3"/>
      <c r="NBU178" s="3"/>
      <c r="NBV178" s="3"/>
      <c r="NBW178" s="3"/>
      <c r="NBX178" s="3"/>
      <c r="NBY178" s="3"/>
      <c r="NBZ178" s="3"/>
      <c r="NCA178" s="3"/>
      <c r="NCB178" s="3"/>
      <c r="NCC178" s="3"/>
      <c r="NCD178" s="3"/>
      <c r="NCE178" s="3"/>
      <c r="NCF178" s="3"/>
      <c r="NCG178" s="3"/>
      <c r="NCH178" s="3"/>
      <c r="NCI178" s="3"/>
      <c r="NCJ178" s="3"/>
      <c r="NCK178" s="3"/>
      <c r="NCL178" s="3"/>
      <c r="NCM178" s="3"/>
      <c r="NCN178" s="3"/>
      <c r="NCO178" s="3"/>
      <c r="NCP178" s="3"/>
      <c r="NCQ178" s="3"/>
      <c r="NCR178" s="3"/>
      <c r="NCS178" s="3"/>
      <c r="NCT178" s="3"/>
      <c r="NCU178" s="3"/>
      <c r="NCV178" s="3"/>
      <c r="NCW178" s="3"/>
      <c r="NCX178" s="3"/>
      <c r="NCY178" s="3"/>
      <c r="NCZ178" s="3"/>
      <c r="NDA178" s="3"/>
      <c r="NDB178" s="3"/>
      <c r="NDC178" s="3"/>
      <c r="NDD178" s="3"/>
      <c r="NDE178" s="3"/>
      <c r="NDF178" s="3"/>
      <c r="NDG178" s="3"/>
      <c r="NDH178" s="3"/>
      <c r="NDI178" s="3"/>
      <c r="NDJ178" s="3"/>
      <c r="NDK178" s="3"/>
      <c r="NDL178" s="3"/>
      <c r="NDM178" s="3"/>
      <c r="NDN178" s="3"/>
      <c r="NDO178" s="3"/>
      <c r="NDP178" s="3"/>
      <c r="NDQ178" s="3"/>
      <c r="NDR178" s="3"/>
      <c r="NDS178" s="3"/>
      <c r="NDT178" s="3"/>
      <c r="NDU178" s="3"/>
      <c r="NDV178" s="3"/>
      <c r="NDW178" s="3"/>
      <c r="NDX178" s="3"/>
      <c r="NDY178" s="3"/>
      <c r="NDZ178" s="3"/>
      <c r="NEA178" s="3"/>
      <c r="NEB178" s="3"/>
      <c r="NEC178" s="3"/>
      <c r="NED178" s="3"/>
      <c r="NEE178" s="3"/>
      <c r="NEF178" s="3"/>
      <c r="NEG178" s="3"/>
      <c r="NEH178" s="3"/>
      <c r="NEI178" s="3"/>
      <c r="NEJ178" s="3"/>
      <c r="NEK178" s="3"/>
      <c r="NEL178" s="3"/>
      <c r="NEM178" s="3"/>
      <c r="NEN178" s="3"/>
      <c r="NEO178" s="3"/>
      <c r="NEP178" s="3"/>
      <c r="NEQ178" s="3"/>
      <c r="NER178" s="3"/>
      <c r="NES178" s="3"/>
      <c r="NET178" s="3"/>
      <c r="NEU178" s="3"/>
      <c r="NEV178" s="3"/>
      <c r="NEW178" s="3"/>
      <c r="NEX178" s="3"/>
      <c r="NEY178" s="3"/>
      <c r="NEZ178" s="3"/>
      <c r="NFA178" s="3"/>
      <c r="NFB178" s="3"/>
      <c r="NFC178" s="3"/>
      <c r="NFD178" s="3"/>
      <c r="NFE178" s="3"/>
      <c r="NFF178" s="3"/>
      <c r="NFG178" s="3"/>
      <c r="NFH178" s="3"/>
      <c r="NFI178" s="3"/>
      <c r="NFJ178" s="3"/>
      <c r="NFK178" s="3"/>
      <c r="NFL178" s="3"/>
      <c r="NFM178" s="3"/>
      <c r="NFN178" s="3"/>
      <c r="NFO178" s="3"/>
      <c r="NFP178" s="3"/>
      <c r="NFQ178" s="3"/>
      <c r="NFR178" s="3"/>
      <c r="NFS178" s="3"/>
      <c r="NFT178" s="3"/>
      <c r="NFU178" s="3"/>
      <c r="NFV178" s="3"/>
      <c r="NFW178" s="3"/>
      <c r="NFX178" s="3"/>
      <c r="NFY178" s="3"/>
      <c r="NFZ178" s="3"/>
      <c r="NGA178" s="3"/>
      <c r="NGB178" s="3"/>
      <c r="NGC178" s="3"/>
      <c r="NGD178" s="3"/>
      <c r="NGE178" s="3"/>
      <c r="NGF178" s="3"/>
      <c r="NGG178" s="3"/>
      <c r="NGH178" s="3"/>
      <c r="NGI178" s="3"/>
      <c r="NGJ178" s="3"/>
      <c r="NGK178" s="3"/>
      <c r="NGL178" s="3"/>
      <c r="NGM178" s="3"/>
      <c r="NGN178" s="3"/>
      <c r="NGO178" s="3"/>
      <c r="NGP178" s="3"/>
      <c r="NGQ178" s="3"/>
      <c r="NGR178" s="3"/>
      <c r="NGS178" s="3"/>
      <c r="NGT178" s="3"/>
      <c r="NGU178" s="3"/>
      <c r="NGV178" s="3"/>
      <c r="NGW178" s="3"/>
      <c r="NGX178" s="3"/>
      <c r="NGY178" s="3"/>
      <c r="NGZ178" s="3"/>
      <c r="NHA178" s="3"/>
      <c r="NHB178" s="3"/>
      <c r="NHC178" s="3"/>
      <c r="NHD178" s="3"/>
      <c r="NHE178" s="3"/>
      <c r="NHF178" s="3"/>
      <c r="NHG178" s="3"/>
      <c r="NHH178" s="3"/>
      <c r="NHI178" s="3"/>
      <c r="NHJ178" s="3"/>
      <c r="NHK178" s="3"/>
      <c r="NHL178" s="3"/>
      <c r="NHM178" s="3"/>
      <c r="NHN178" s="3"/>
      <c r="NHO178" s="3"/>
      <c r="NHP178" s="3"/>
      <c r="NHQ178" s="3"/>
      <c r="NHR178" s="3"/>
      <c r="NHS178" s="3"/>
      <c r="NHT178" s="3"/>
      <c r="NHU178" s="3"/>
      <c r="NHV178" s="3"/>
      <c r="NHW178" s="3"/>
      <c r="NHX178" s="3"/>
      <c r="NHY178" s="3"/>
      <c r="NHZ178" s="3"/>
      <c r="NIA178" s="3"/>
      <c r="NIB178" s="3"/>
      <c r="NIC178" s="3"/>
      <c r="NID178" s="3"/>
      <c r="NIE178" s="3"/>
      <c r="NIF178" s="3"/>
      <c r="NIG178" s="3"/>
      <c r="NIH178" s="3"/>
      <c r="NII178" s="3"/>
      <c r="NIJ178" s="3"/>
      <c r="NIK178" s="3"/>
      <c r="NIL178" s="3"/>
      <c r="NIM178" s="3"/>
      <c r="NIN178" s="3"/>
      <c r="NIO178" s="3"/>
      <c r="NIP178" s="3"/>
      <c r="NIQ178" s="3"/>
      <c r="NIR178" s="3"/>
      <c r="NIS178" s="3"/>
      <c r="NIT178" s="3"/>
      <c r="NIU178" s="3"/>
      <c r="NIV178" s="3"/>
      <c r="NIW178" s="3"/>
      <c r="NIX178" s="3"/>
      <c r="NIY178" s="3"/>
      <c r="NIZ178" s="3"/>
      <c r="NJA178" s="3"/>
      <c r="NJB178" s="3"/>
      <c r="NJC178" s="3"/>
      <c r="NJD178" s="3"/>
      <c r="NJE178" s="3"/>
      <c r="NJF178" s="3"/>
      <c r="NJG178" s="3"/>
      <c r="NJH178" s="3"/>
      <c r="NJI178" s="3"/>
      <c r="NJJ178" s="3"/>
      <c r="NJK178" s="3"/>
      <c r="NJL178" s="3"/>
      <c r="NJM178" s="3"/>
      <c r="NJN178" s="3"/>
      <c r="NJO178" s="3"/>
      <c r="NJP178" s="3"/>
      <c r="NJQ178" s="3"/>
      <c r="NJR178" s="3"/>
      <c r="NJS178" s="3"/>
      <c r="NJT178" s="3"/>
      <c r="NJU178" s="3"/>
      <c r="NJV178" s="3"/>
      <c r="NJW178" s="3"/>
      <c r="NJX178" s="3"/>
      <c r="NJY178" s="3"/>
      <c r="NJZ178" s="3"/>
      <c r="NKA178" s="3"/>
      <c r="NKB178" s="3"/>
      <c r="NKC178" s="3"/>
      <c r="NKD178" s="3"/>
      <c r="NKE178" s="3"/>
      <c r="NKF178" s="3"/>
      <c r="NKG178" s="3"/>
      <c r="NKH178" s="3"/>
      <c r="NKI178" s="3"/>
      <c r="NKJ178" s="3"/>
      <c r="NKK178" s="3"/>
      <c r="NKL178" s="3"/>
      <c r="NKM178" s="3"/>
      <c r="NKN178" s="3"/>
      <c r="NKO178" s="3"/>
      <c r="NKP178" s="3"/>
      <c r="NKQ178" s="3"/>
      <c r="NKR178" s="3"/>
      <c r="NKS178" s="3"/>
      <c r="NKT178" s="3"/>
      <c r="NKU178" s="3"/>
      <c r="NKV178" s="3"/>
      <c r="NKW178" s="3"/>
      <c r="NKX178" s="3"/>
      <c r="NKY178" s="3"/>
      <c r="NKZ178" s="3"/>
      <c r="NLA178" s="3"/>
      <c r="NLB178" s="3"/>
      <c r="NLC178" s="3"/>
      <c r="NLD178" s="3"/>
      <c r="NLE178" s="3"/>
      <c r="NLF178" s="3"/>
      <c r="NLG178" s="3"/>
      <c r="NLH178" s="3"/>
      <c r="NLI178" s="3"/>
      <c r="NLJ178" s="3"/>
      <c r="NLK178" s="3"/>
      <c r="NLL178" s="3"/>
      <c r="NLM178" s="3"/>
      <c r="NLN178" s="3"/>
      <c r="NLO178" s="3"/>
      <c r="NLP178" s="3"/>
      <c r="NLQ178" s="3"/>
      <c r="NLR178" s="3"/>
      <c r="NLS178" s="3"/>
      <c r="NLT178" s="3"/>
      <c r="NLU178" s="3"/>
      <c r="NLV178" s="3"/>
      <c r="NLW178" s="3"/>
      <c r="NLX178" s="3"/>
      <c r="NLY178" s="3"/>
      <c r="NLZ178" s="3"/>
      <c r="NMA178" s="3"/>
      <c r="NMB178" s="3"/>
      <c r="NMC178" s="3"/>
      <c r="NMD178" s="3"/>
      <c r="NME178" s="3"/>
      <c r="NMF178" s="3"/>
      <c r="NMG178" s="3"/>
      <c r="NMH178" s="3"/>
      <c r="NMI178" s="3"/>
      <c r="NMJ178" s="3"/>
      <c r="NMK178" s="3"/>
      <c r="NML178" s="3"/>
      <c r="NMM178" s="3"/>
      <c r="NMN178" s="3"/>
      <c r="NMO178" s="3"/>
      <c r="NMP178" s="3"/>
      <c r="NMQ178" s="3"/>
      <c r="NMR178" s="3"/>
      <c r="NMS178" s="3"/>
      <c r="NMT178" s="3"/>
      <c r="NMU178" s="3"/>
      <c r="NMV178" s="3"/>
      <c r="NMW178" s="3"/>
      <c r="NMX178" s="3"/>
      <c r="NMY178" s="3"/>
      <c r="NMZ178" s="3"/>
      <c r="NNA178" s="3"/>
      <c r="NNB178" s="3"/>
      <c r="NNC178" s="3"/>
      <c r="NND178" s="3"/>
      <c r="NNE178" s="3"/>
      <c r="NNF178" s="3"/>
      <c r="NNG178" s="3"/>
      <c r="NNH178" s="3"/>
      <c r="NNI178" s="3"/>
      <c r="NNJ178" s="3"/>
      <c r="NNK178" s="3"/>
      <c r="NNL178" s="3"/>
      <c r="NNM178" s="3"/>
      <c r="NNN178" s="3"/>
      <c r="NNO178" s="3"/>
      <c r="NNP178" s="3"/>
      <c r="NNQ178" s="3"/>
      <c r="NNR178" s="3"/>
      <c r="NNS178" s="3"/>
      <c r="NNT178" s="3"/>
      <c r="NNU178" s="3"/>
      <c r="NNV178" s="3"/>
      <c r="NNW178" s="3"/>
      <c r="NNX178" s="3"/>
      <c r="NNY178" s="3"/>
      <c r="NNZ178" s="3"/>
      <c r="NOA178" s="3"/>
      <c r="NOB178" s="3"/>
      <c r="NOC178" s="3"/>
      <c r="NOD178" s="3"/>
      <c r="NOE178" s="3"/>
      <c r="NOF178" s="3"/>
      <c r="NOG178" s="3"/>
      <c r="NOH178" s="3"/>
      <c r="NOI178" s="3"/>
      <c r="NOJ178" s="3"/>
      <c r="NOK178" s="3"/>
      <c r="NOL178" s="3"/>
      <c r="NOM178" s="3"/>
      <c r="NON178" s="3"/>
      <c r="NOO178" s="3"/>
      <c r="NOP178" s="3"/>
      <c r="NOQ178" s="3"/>
      <c r="NOR178" s="3"/>
      <c r="NOS178" s="3"/>
      <c r="NOT178" s="3"/>
      <c r="NOU178" s="3"/>
      <c r="NOV178" s="3"/>
      <c r="NOW178" s="3"/>
      <c r="NOX178" s="3"/>
      <c r="NOY178" s="3"/>
      <c r="NOZ178" s="3"/>
      <c r="NPA178" s="3"/>
      <c r="NPB178" s="3"/>
      <c r="NPC178" s="3"/>
      <c r="NPD178" s="3"/>
      <c r="NPE178" s="3"/>
      <c r="NPF178" s="3"/>
      <c r="NPG178" s="3"/>
      <c r="NPH178" s="3"/>
      <c r="NPI178" s="3"/>
      <c r="NPJ178" s="3"/>
      <c r="NPK178" s="3"/>
      <c r="NPL178" s="3"/>
      <c r="NPM178" s="3"/>
      <c r="NPN178" s="3"/>
      <c r="NPO178" s="3"/>
      <c r="NPP178" s="3"/>
      <c r="NPQ178" s="3"/>
      <c r="NPR178" s="3"/>
      <c r="NPS178" s="3"/>
      <c r="NPT178" s="3"/>
      <c r="NPU178" s="3"/>
      <c r="NPV178" s="3"/>
      <c r="NPW178" s="3"/>
      <c r="NPX178" s="3"/>
      <c r="NPY178" s="3"/>
      <c r="NPZ178" s="3"/>
      <c r="NQA178" s="3"/>
      <c r="NQB178" s="3"/>
      <c r="NQC178" s="3"/>
      <c r="NQD178" s="3"/>
      <c r="NQE178" s="3"/>
      <c r="NQF178" s="3"/>
      <c r="NQG178" s="3"/>
      <c r="NQH178" s="3"/>
      <c r="NQI178" s="3"/>
      <c r="NQJ178" s="3"/>
      <c r="NQK178" s="3"/>
      <c r="NQL178" s="3"/>
      <c r="NQM178" s="3"/>
      <c r="NQN178" s="3"/>
      <c r="NQO178" s="3"/>
      <c r="NQP178" s="3"/>
      <c r="NQQ178" s="3"/>
      <c r="NQR178" s="3"/>
      <c r="NQS178" s="3"/>
      <c r="NQT178" s="3"/>
      <c r="NQU178" s="3"/>
      <c r="NQV178" s="3"/>
      <c r="NQW178" s="3"/>
      <c r="NQX178" s="3"/>
      <c r="NQY178" s="3"/>
      <c r="NQZ178" s="3"/>
      <c r="NRA178" s="3"/>
      <c r="NRB178" s="3"/>
      <c r="NRC178" s="3"/>
      <c r="NRD178" s="3"/>
      <c r="NRE178" s="3"/>
      <c r="NRF178" s="3"/>
      <c r="NRG178" s="3"/>
      <c r="NRH178" s="3"/>
      <c r="NRI178" s="3"/>
      <c r="NRJ178" s="3"/>
      <c r="NRK178" s="3"/>
      <c r="NRL178" s="3"/>
      <c r="NRM178" s="3"/>
      <c r="NRN178" s="3"/>
      <c r="NRO178" s="3"/>
      <c r="NRP178" s="3"/>
      <c r="NRQ178" s="3"/>
      <c r="NRR178" s="3"/>
      <c r="NRS178" s="3"/>
      <c r="NRT178" s="3"/>
      <c r="NRU178" s="3"/>
      <c r="NRV178" s="3"/>
      <c r="NRW178" s="3"/>
      <c r="NRX178" s="3"/>
      <c r="NRY178" s="3"/>
      <c r="NRZ178" s="3"/>
      <c r="NSA178" s="3"/>
      <c r="NSB178" s="3"/>
      <c r="NSC178" s="3"/>
      <c r="NSD178" s="3"/>
      <c r="NSE178" s="3"/>
      <c r="NSF178" s="3"/>
      <c r="NSG178" s="3"/>
      <c r="NSH178" s="3"/>
      <c r="NSI178" s="3"/>
      <c r="NSJ178" s="3"/>
      <c r="NSK178" s="3"/>
      <c r="NSL178" s="3"/>
      <c r="NSM178" s="3"/>
      <c r="NSN178" s="3"/>
      <c r="NSO178" s="3"/>
      <c r="NSP178" s="3"/>
      <c r="NSQ178" s="3"/>
      <c r="NSR178" s="3"/>
      <c r="NSS178" s="3"/>
      <c r="NST178" s="3"/>
      <c r="NSU178" s="3"/>
      <c r="NSV178" s="3"/>
      <c r="NSW178" s="3"/>
      <c r="NSX178" s="3"/>
      <c r="NSY178" s="3"/>
      <c r="NSZ178" s="3"/>
      <c r="NTA178" s="3"/>
      <c r="NTB178" s="3"/>
      <c r="NTC178" s="3"/>
      <c r="NTD178" s="3"/>
      <c r="NTE178" s="3"/>
      <c r="NTF178" s="3"/>
      <c r="NTG178" s="3"/>
      <c r="NTH178" s="3"/>
      <c r="NTI178" s="3"/>
      <c r="NTJ178" s="3"/>
      <c r="NTK178" s="3"/>
      <c r="NTL178" s="3"/>
      <c r="NTM178" s="3"/>
      <c r="NTN178" s="3"/>
      <c r="NTO178" s="3"/>
      <c r="NTP178" s="3"/>
      <c r="NTQ178" s="3"/>
      <c r="NTR178" s="3"/>
      <c r="NTS178" s="3"/>
      <c r="NTT178" s="3"/>
      <c r="NTU178" s="3"/>
      <c r="NTV178" s="3"/>
      <c r="NTW178" s="3"/>
      <c r="NTX178" s="3"/>
      <c r="NTY178" s="3"/>
      <c r="NTZ178" s="3"/>
      <c r="NUA178" s="3"/>
      <c r="NUB178" s="3"/>
      <c r="NUC178" s="3"/>
      <c r="NUD178" s="3"/>
      <c r="NUE178" s="3"/>
      <c r="NUF178" s="3"/>
      <c r="NUG178" s="3"/>
      <c r="NUH178" s="3"/>
      <c r="NUI178" s="3"/>
      <c r="NUJ178" s="3"/>
      <c r="NUK178" s="3"/>
      <c r="NUL178" s="3"/>
      <c r="NUM178" s="3"/>
      <c r="NUN178" s="3"/>
      <c r="NUO178" s="3"/>
      <c r="NUP178" s="3"/>
      <c r="NUQ178" s="3"/>
      <c r="NUR178" s="3"/>
      <c r="NUS178" s="3"/>
      <c r="NUT178" s="3"/>
      <c r="NUU178" s="3"/>
      <c r="NUV178" s="3"/>
      <c r="NUW178" s="3"/>
      <c r="NUX178" s="3"/>
      <c r="NUY178" s="3"/>
      <c r="NUZ178" s="3"/>
      <c r="NVA178" s="3"/>
      <c r="NVB178" s="3"/>
      <c r="NVC178" s="3"/>
      <c r="NVD178" s="3"/>
      <c r="NVE178" s="3"/>
      <c r="NVF178" s="3"/>
      <c r="NVG178" s="3"/>
      <c r="NVH178" s="3"/>
      <c r="NVI178" s="3"/>
      <c r="NVJ178" s="3"/>
      <c r="NVK178" s="3"/>
      <c r="NVL178" s="3"/>
      <c r="NVM178" s="3"/>
      <c r="NVN178" s="3"/>
      <c r="NVO178" s="3"/>
      <c r="NVP178" s="3"/>
      <c r="NVQ178" s="3"/>
      <c r="NVR178" s="3"/>
      <c r="NVS178" s="3"/>
      <c r="NVT178" s="3"/>
      <c r="NVU178" s="3"/>
      <c r="NVV178" s="3"/>
      <c r="NVW178" s="3"/>
      <c r="NVX178" s="3"/>
      <c r="NVY178" s="3"/>
      <c r="NVZ178" s="3"/>
      <c r="NWA178" s="3"/>
      <c r="NWB178" s="3"/>
      <c r="NWC178" s="3"/>
      <c r="NWD178" s="3"/>
      <c r="NWE178" s="3"/>
      <c r="NWF178" s="3"/>
      <c r="NWG178" s="3"/>
      <c r="NWH178" s="3"/>
      <c r="NWI178" s="3"/>
      <c r="NWJ178" s="3"/>
      <c r="NWK178" s="3"/>
      <c r="NWL178" s="3"/>
      <c r="NWM178" s="3"/>
      <c r="NWN178" s="3"/>
      <c r="NWO178" s="3"/>
      <c r="NWP178" s="3"/>
      <c r="NWQ178" s="3"/>
      <c r="NWR178" s="3"/>
      <c r="NWS178" s="3"/>
      <c r="NWT178" s="3"/>
      <c r="NWU178" s="3"/>
      <c r="NWV178" s="3"/>
      <c r="NWW178" s="3"/>
      <c r="NWX178" s="3"/>
      <c r="NWY178" s="3"/>
      <c r="NWZ178" s="3"/>
      <c r="NXA178" s="3"/>
      <c r="NXB178" s="3"/>
      <c r="NXC178" s="3"/>
      <c r="NXD178" s="3"/>
      <c r="NXE178" s="3"/>
      <c r="NXF178" s="3"/>
      <c r="NXG178" s="3"/>
      <c r="NXH178" s="3"/>
      <c r="NXI178" s="3"/>
      <c r="NXJ178" s="3"/>
      <c r="NXK178" s="3"/>
      <c r="NXL178" s="3"/>
      <c r="NXM178" s="3"/>
      <c r="NXN178" s="3"/>
      <c r="NXO178" s="3"/>
      <c r="NXP178" s="3"/>
      <c r="NXQ178" s="3"/>
      <c r="NXR178" s="3"/>
      <c r="NXS178" s="3"/>
      <c r="NXT178" s="3"/>
      <c r="NXU178" s="3"/>
      <c r="NXV178" s="3"/>
      <c r="NXW178" s="3"/>
      <c r="NXX178" s="3"/>
      <c r="NXY178" s="3"/>
      <c r="NXZ178" s="3"/>
      <c r="NYA178" s="3"/>
      <c r="NYB178" s="3"/>
      <c r="NYC178" s="3"/>
      <c r="NYD178" s="3"/>
      <c r="NYE178" s="3"/>
      <c r="NYF178" s="3"/>
      <c r="NYG178" s="3"/>
      <c r="NYH178" s="3"/>
      <c r="NYI178" s="3"/>
      <c r="NYJ178" s="3"/>
      <c r="NYK178" s="3"/>
      <c r="NYL178" s="3"/>
      <c r="NYM178" s="3"/>
      <c r="NYN178" s="3"/>
      <c r="NYO178" s="3"/>
      <c r="NYP178" s="3"/>
      <c r="NYQ178" s="3"/>
      <c r="NYR178" s="3"/>
      <c r="NYS178" s="3"/>
      <c r="NYT178" s="3"/>
      <c r="NYU178" s="3"/>
      <c r="NYV178" s="3"/>
      <c r="NYW178" s="3"/>
      <c r="NYX178" s="3"/>
      <c r="NYY178" s="3"/>
      <c r="NYZ178" s="3"/>
      <c r="NZA178" s="3"/>
      <c r="NZB178" s="3"/>
      <c r="NZC178" s="3"/>
      <c r="NZD178" s="3"/>
      <c r="NZE178" s="3"/>
      <c r="NZF178" s="3"/>
      <c r="NZG178" s="3"/>
      <c r="NZH178" s="3"/>
      <c r="NZI178" s="3"/>
      <c r="NZJ178" s="3"/>
      <c r="NZK178" s="3"/>
      <c r="NZL178" s="3"/>
      <c r="NZM178" s="3"/>
      <c r="NZN178" s="3"/>
      <c r="NZO178" s="3"/>
      <c r="NZP178" s="3"/>
      <c r="NZQ178" s="3"/>
      <c r="NZR178" s="3"/>
      <c r="NZS178" s="3"/>
      <c r="NZT178" s="3"/>
      <c r="NZU178" s="3"/>
      <c r="NZV178" s="3"/>
      <c r="NZW178" s="3"/>
      <c r="NZX178" s="3"/>
      <c r="NZY178" s="3"/>
      <c r="NZZ178" s="3"/>
      <c r="OAA178" s="3"/>
      <c r="OAB178" s="3"/>
      <c r="OAC178" s="3"/>
      <c r="OAD178" s="3"/>
      <c r="OAE178" s="3"/>
      <c r="OAF178" s="3"/>
      <c r="OAG178" s="3"/>
      <c r="OAH178" s="3"/>
      <c r="OAI178" s="3"/>
      <c r="OAJ178" s="3"/>
      <c r="OAK178" s="3"/>
      <c r="OAL178" s="3"/>
      <c r="OAM178" s="3"/>
      <c r="OAN178" s="3"/>
      <c r="OAO178" s="3"/>
      <c r="OAP178" s="3"/>
      <c r="OAQ178" s="3"/>
      <c r="OAR178" s="3"/>
      <c r="OAS178" s="3"/>
      <c r="OAT178" s="3"/>
      <c r="OAU178" s="3"/>
      <c r="OAV178" s="3"/>
      <c r="OAW178" s="3"/>
      <c r="OAX178" s="3"/>
      <c r="OAY178" s="3"/>
      <c r="OAZ178" s="3"/>
      <c r="OBA178" s="3"/>
      <c r="OBB178" s="3"/>
      <c r="OBC178" s="3"/>
      <c r="OBD178" s="3"/>
      <c r="OBE178" s="3"/>
      <c r="OBF178" s="3"/>
      <c r="OBG178" s="3"/>
      <c r="OBH178" s="3"/>
      <c r="OBI178" s="3"/>
      <c r="OBJ178" s="3"/>
      <c r="OBK178" s="3"/>
      <c r="OBL178" s="3"/>
      <c r="OBM178" s="3"/>
      <c r="OBN178" s="3"/>
      <c r="OBO178" s="3"/>
      <c r="OBP178" s="3"/>
      <c r="OBQ178" s="3"/>
      <c r="OBR178" s="3"/>
      <c r="OBS178" s="3"/>
      <c r="OBT178" s="3"/>
      <c r="OBU178" s="3"/>
      <c r="OBV178" s="3"/>
      <c r="OBW178" s="3"/>
      <c r="OBX178" s="3"/>
      <c r="OBY178" s="3"/>
      <c r="OBZ178" s="3"/>
      <c r="OCA178" s="3"/>
      <c r="OCB178" s="3"/>
      <c r="OCC178" s="3"/>
      <c r="OCD178" s="3"/>
      <c r="OCE178" s="3"/>
      <c r="OCF178" s="3"/>
      <c r="OCG178" s="3"/>
      <c r="OCH178" s="3"/>
      <c r="OCI178" s="3"/>
      <c r="OCJ178" s="3"/>
      <c r="OCK178" s="3"/>
      <c r="OCL178" s="3"/>
      <c r="OCM178" s="3"/>
      <c r="OCN178" s="3"/>
      <c r="OCO178" s="3"/>
      <c r="OCP178" s="3"/>
      <c r="OCQ178" s="3"/>
      <c r="OCR178" s="3"/>
      <c r="OCS178" s="3"/>
      <c r="OCT178" s="3"/>
      <c r="OCU178" s="3"/>
      <c r="OCV178" s="3"/>
      <c r="OCW178" s="3"/>
      <c r="OCX178" s="3"/>
      <c r="OCY178" s="3"/>
      <c r="OCZ178" s="3"/>
      <c r="ODA178" s="3"/>
      <c r="ODB178" s="3"/>
      <c r="ODC178" s="3"/>
      <c r="ODD178" s="3"/>
      <c r="ODE178" s="3"/>
      <c r="ODF178" s="3"/>
      <c r="ODG178" s="3"/>
      <c r="ODH178" s="3"/>
      <c r="ODI178" s="3"/>
      <c r="ODJ178" s="3"/>
      <c r="ODK178" s="3"/>
      <c r="ODL178" s="3"/>
      <c r="ODM178" s="3"/>
      <c r="ODN178" s="3"/>
      <c r="ODO178" s="3"/>
      <c r="ODP178" s="3"/>
      <c r="ODQ178" s="3"/>
      <c r="ODR178" s="3"/>
      <c r="ODS178" s="3"/>
      <c r="ODT178" s="3"/>
      <c r="ODU178" s="3"/>
      <c r="ODV178" s="3"/>
      <c r="ODW178" s="3"/>
      <c r="ODX178" s="3"/>
      <c r="ODY178" s="3"/>
      <c r="ODZ178" s="3"/>
      <c r="OEA178" s="3"/>
      <c r="OEB178" s="3"/>
      <c r="OEC178" s="3"/>
      <c r="OED178" s="3"/>
      <c r="OEE178" s="3"/>
      <c r="OEF178" s="3"/>
      <c r="OEG178" s="3"/>
      <c r="OEH178" s="3"/>
      <c r="OEI178" s="3"/>
      <c r="OEJ178" s="3"/>
      <c r="OEK178" s="3"/>
      <c r="OEL178" s="3"/>
      <c r="OEM178" s="3"/>
      <c r="OEN178" s="3"/>
      <c r="OEO178" s="3"/>
      <c r="OEP178" s="3"/>
      <c r="OEQ178" s="3"/>
      <c r="OER178" s="3"/>
      <c r="OES178" s="3"/>
      <c r="OET178" s="3"/>
      <c r="OEU178" s="3"/>
      <c r="OEV178" s="3"/>
      <c r="OEW178" s="3"/>
      <c r="OEX178" s="3"/>
      <c r="OEY178" s="3"/>
      <c r="OEZ178" s="3"/>
      <c r="OFA178" s="3"/>
      <c r="OFB178" s="3"/>
      <c r="OFC178" s="3"/>
      <c r="OFD178" s="3"/>
      <c r="OFE178" s="3"/>
      <c r="OFF178" s="3"/>
      <c r="OFG178" s="3"/>
      <c r="OFH178" s="3"/>
      <c r="OFI178" s="3"/>
      <c r="OFJ178" s="3"/>
      <c r="OFK178" s="3"/>
      <c r="OFL178" s="3"/>
      <c r="OFM178" s="3"/>
      <c r="OFN178" s="3"/>
      <c r="OFO178" s="3"/>
      <c r="OFP178" s="3"/>
      <c r="OFQ178" s="3"/>
      <c r="OFR178" s="3"/>
      <c r="OFS178" s="3"/>
      <c r="OFT178" s="3"/>
      <c r="OFU178" s="3"/>
      <c r="OFV178" s="3"/>
      <c r="OFW178" s="3"/>
      <c r="OFX178" s="3"/>
      <c r="OFY178" s="3"/>
      <c r="OFZ178" s="3"/>
      <c r="OGA178" s="3"/>
      <c r="OGB178" s="3"/>
      <c r="OGC178" s="3"/>
      <c r="OGD178" s="3"/>
      <c r="OGE178" s="3"/>
      <c r="OGF178" s="3"/>
      <c r="OGG178" s="3"/>
      <c r="OGH178" s="3"/>
      <c r="OGI178" s="3"/>
      <c r="OGJ178" s="3"/>
      <c r="OGK178" s="3"/>
      <c r="OGL178" s="3"/>
      <c r="OGM178" s="3"/>
      <c r="OGN178" s="3"/>
      <c r="OGO178" s="3"/>
      <c r="OGP178" s="3"/>
      <c r="OGQ178" s="3"/>
      <c r="OGR178" s="3"/>
      <c r="OGS178" s="3"/>
      <c r="OGT178" s="3"/>
      <c r="OGU178" s="3"/>
      <c r="OGV178" s="3"/>
      <c r="OGW178" s="3"/>
      <c r="OGX178" s="3"/>
      <c r="OGY178" s="3"/>
      <c r="OGZ178" s="3"/>
      <c r="OHA178" s="3"/>
      <c r="OHB178" s="3"/>
      <c r="OHC178" s="3"/>
      <c r="OHD178" s="3"/>
      <c r="OHE178" s="3"/>
      <c r="OHF178" s="3"/>
      <c r="OHG178" s="3"/>
      <c r="OHH178" s="3"/>
      <c r="OHI178" s="3"/>
      <c r="OHJ178" s="3"/>
      <c r="OHK178" s="3"/>
      <c r="OHL178" s="3"/>
      <c r="OHM178" s="3"/>
      <c r="OHN178" s="3"/>
      <c r="OHO178" s="3"/>
      <c r="OHP178" s="3"/>
      <c r="OHQ178" s="3"/>
      <c r="OHR178" s="3"/>
      <c r="OHS178" s="3"/>
      <c r="OHT178" s="3"/>
      <c r="OHU178" s="3"/>
      <c r="OHV178" s="3"/>
      <c r="OHW178" s="3"/>
      <c r="OHX178" s="3"/>
      <c r="OHY178" s="3"/>
      <c r="OHZ178" s="3"/>
      <c r="OIA178" s="3"/>
      <c r="OIB178" s="3"/>
      <c r="OIC178" s="3"/>
      <c r="OID178" s="3"/>
      <c r="OIE178" s="3"/>
      <c r="OIF178" s="3"/>
      <c r="OIG178" s="3"/>
      <c r="OIH178" s="3"/>
      <c r="OII178" s="3"/>
      <c r="OIJ178" s="3"/>
      <c r="OIK178" s="3"/>
      <c r="OIL178" s="3"/>
      <c r="OIM178" s="3"/>
      <c r="OIN178" s="3"/>
      <c r="OIO178" s="3"/>
      <c r="OIP178" s="3"/>
      <c r="OIQ178" s="3"/>
      <c r="OIR178" s="3"/>
      <c r="OIS178" s="3"/>
      <c r="OIT178" s="3"/>
      <c r="OIU178" s="3"/>
      <c r="OIV178" s="3"/>
      <c r="OIW178" s="3"/>
      <c r="OIX178" s="3"/>
      <c r="OIY178" s="3"/>
      <c r="OIZ178" s="3"/>
      <c r="OJA178" s="3"/>
      <c r="OJB178" s="3"/>
      <c r="OJC178" s="3"/>
      <c r="OJD178" s="3"/>
      <c r="OJE178" s="3"/>
      <c r="OJF178" s="3"/>
      <c r="OJG178" s="3"/>
      <c r="OJH178" s="3"/>
      <c r="OJI178" s="3"/>
      <c r="OJJ178" s="3"/>
      <c r="OJK178" s="3"/>
      <c r="OJL178" s="3"/>
      <c r="OJM178" s="3"/>
      <c r="OJN178" s="3"/>
      <c r="OJO178" s="3"/>
      <c r="OJP178" s="3"/>
      <c r="OJQ178" s="3"/>
      <c r="OJR178" s="3"/>
      <c r="OJS178" s="3"/>
      <c r="OJT178" s="3"/>
      <c r="OJU178" s="3"/>
      <c r="OJV178" s="3"/>
      <c r="OJW178" s="3"/>
      <c r="OJX178" s="3"/>
      <c r="OJY178" s="3"/>
      <c r="OJZ178" s="3"/>
      <c r="OKA178" s="3"/>
      <c r="OKB178" s="3"/>
      <c r="OKC178" s="3"/>
      <c r="OKD178" s="3"/>
      <c r="OKE178" s="3"/>
      <c r="OKF178" s="3"/>
      <c r="OKG178" s="3"/>
      <c r="OKH178" s="3"/>
      <c r="OKI178" s="3"/>
      <c r="OKJ178" s="3"/>
      <c r="OKK178" s="3"/>
      <c r="OKL178" s="3"/>
      <c r="OKM178" s="3"/>
      <c r="OKN178" s="3"/>
      <c r="OKO178" s="3"/>
      <c r="OKP178" s="3"/>
      <c r="OKQ178" s="3"/>
      <c r="OKR178" s="3"/>
      <c r="OKS178" s="3"/>
      <c r="OKT178" s="3"/>
      <c r="OKU178" s="3"/>
      <c r="OKV178" s="3"/>
      <c r="OKW178" s="3"/>
      <c r="OKX178" s="3"/>
      <c r="OKY178" s="3"/>
      <c r="OKZ178" s="3"/>
      <c r="OLA178" s="3"/>
      <c r="OLB178" s="3"/>
      <c r="OLC178" s="3"/>
      <c r="OLD178" s="3"/>
      <c r="OLE178" s="3"/>
      <c r="OLF178" s="3"/>
      <c r="OLG178" s="3"/>
      <c r="OLH178" s="3"/>
      <c r="OLI178" s="3"/>
      <c r="OLJ178" s="3"/>
      <c r="OLK178" s="3"/>
      <c r="OLL178" s="3"/>
      <c r="OLM178" s="3"/>
      <c r="OLN178" s="3"/>
      <c r="OLO178" s="3"/>
      <c r="OLP178" s="3"/>
      <c r="OLQ178" s="3"/>
      <c r="OLR178" s="3"/>
      <c r="OLS178" s="3"/>
      <c r="OLT178" s="3"/>
      <c r="OLU178" s="3"/>
      <c r="OLV178" s="3"/>
      <c r="OLW178" s="3"/>
      <c r="OLX178" s="3"/>
      <c r="OLY178" s="3"/>
      <c r="OLZ178" s="3"/>
      <c r="OMA178" s="3"/>
      <c r="OMB178" s="3"/>
      <c r="OMC178" s="3"/>
      <c r="OMD178" s="3"/>
      <c r="OME178" s="3"/>
      <c r="OMF178" s="3"/>
      <c r="OMG178" s="3"/>
      <c r="OMH178" s="3"/>
      <c r="OMI178" s="3"/>
      <c r="OMJ178" s="3"/>
      <c r="OMK178" s="3"/>
      <c r="OML178" s="3"/>
      <c r="OMM178" s="3"/>
      <c r="OMN178" s="3"/>
      <c r="OMO178" s="3"/>
      <c r="OMP178" s="3"/>
      <c r="OMQ178" s="3"/>
      <c r="OMR178" s="3"/>
      <c r="OMS178" s="3"/>
      <c r="OMT178" s="3"/>
      <c r="OMU178" s="3"/>
      <c r="OMV178" s="3"/>
      <c r="OMW178" s="3"/>
      <c r="OMX178" s="3"/>
      <c r="OMY178" s="3"/>
      <c r="OMZ178" s="3"/>
      <c r="ONA178" s="3"/>
      <c r="ONB178" s="3"/>
      <c r="ONC178" s="3"/>
      <c r="OND178" s="3"/>
      <c r="ONE178" s="3"/>
      <c r="ONF178" s="3"/>
      <c r="ONG178" s="3"/>
      <c r="ONH178" s="3"/>
      <c r="ONI178" s="3"/>
      <c r="ONJ178" s="3"/>
      <c r="ONK178" s="3"/>
      <c r="ONL178" s="3"/>
      <c r="ONM178" s="3"/>
      <c r="ONN178" s="3"/>
      <c r="ONO178" s="3"/>
      <c r="ONP178" s="3"/>
      <c r="ONQ178" s="3"/>
      <c r="ONR178" s="3"/>
      <c r="ONS178" s="3"/>
      <c r="ONT178" s="3"/>
      <c r="ONU178" s="3"/>
      <c r="ONV178" s="3"/>
      <c r="ONW178" s="3"/>
      <c r="ONX178" s="3"/>
      <c r="ONY178" s="3"/>
      <c r="ONZ178" s="3"/>
      <c r="OOA178" s="3"/>
      <c r="OOB178" s="3"/>
      <c r="OOC178" s="3"/>
      <c r="OOD178" s="3"/>
      <c r="OOE178" s="3"/>
      <c r="OOF178" s="3"/>
      <c r="OOG178" s="3"/>
      <c r="OOH178" s="3"/>
      <c r="OOI178" s="3"/>
      <c r="OOJ178" s="3"/>
      <c r="OOK178" s="3"/>
      <c r="OOL178" s="3"/>
      <c r="OOM178" s="3"/>
      <c r="OON178" s="3"/>
      <c r="OOO178" s="3"/>
      <c r="OOP178" s="3"/>
      <c r="OOQ178" s="3"/>
      <c r="OOR178" s="3"/>
      <c r="OOS178" s="3"/>
      <c r="OOT178" s="3"/>
      <c r="OOU178" s="3"/>
      <c r="OOV178" s="3"/>
      <c r="OOW178" s="3"/>
      <c r="OOX178" s="3"/>
      <c r="OOY178" s="3"/>
      <c r="OOZ178" s="3"/>
      <c r="OPA178" s="3"/>
      <c r="OPB178" s="3"/>
      <c r="OPC178" s="3"/>
      <c r="OPD178" s="3"/>
      <c r="OPE178" s="3"/>
      <c r="OPF178" s="3"/>
      <c r="OPG178" s="3"/>
      <c r="OPH178" s="3"/>
      <c r="OPI178" s="3"/>
      <c r="OPJ178" s="3"/>
      <c r="OPK178" s="3"/>
      <c r="OPL178" s="3"/>
      <c r="OPM178" s="3"/>
      <c r="OPN178" s="3"/>
      <c r="OPO178" s="3"/>
      <c r="OPP178" s="3"/>
      <c r="OPQ178" s="3"/>
      <c r="OPR178" s="3"/>
      <c r="OPS178" s="3"/>
      <c r="OPT178" s="3"/>
      <c r="OPU178" s="3"/>
      <c r="OPV178" s="3"/>
      <c r="OPW178" s="3"/>
      <c r="OPX178" s="3"/>
      <c r="OPY178" s="3"/>
      <c r="OPZ178" s="3"/>
      <c r="OQA178" s="3"/>
      <c r="OQB178" s="3"/>
      <c r="OQC178" s="3"/>
      <c r="OQD178" s="3"/>
      <c r="OQE178" s="3"/>
      <c r="OQF178" s="3"/>
      <c r="OQG178" s="3"/>
      <c r="OQH178" s="3"/>
      <c r="OQI178" s="3"/>
      <c r="OQJ178" s="3"/>
      <c r="OQK178" s="3"/>
      <c r="OQL178" s="3"/>
      <c r="OQM178" s="3"/>
      <c r="OQN178" s="3"/>
      <c r="OQO178" s="3"/>
      <c r="OQP178" s="3"/>
      <c r="OQQ178" s="3"/>
      <c r="OQR178" s="3"/>
      <c r="OQS178" s="3"/>
      <c r="OQT178" s="3"/>
      <c r="OQU178" s="3"/>
      <c r="OQV178" s="3"/>
      <c r="OQW178" s="3"/>
      <c r="OQX178" s="3"/>
      <c r="OQY178" s="3"/>
      <c r="OQZ178" s="3"/>
      <c r="ORA178" s="3"/>
      <c r="ORB178" s="3"/>
      <c r="ORC178" s="3"/>
      <c r="ORD178" s="3"/>
      <c r="ORE178" s="3"/>
      <c r="ORF178" s="3"/>
      <c r="ORG178" s="3"/>
      <c r="ORH178" s="3"/>
      <c r="ORI178" s="3"/>
      <c r="ORJ178" s="3"/>
      <c r="ORK178" s="3"/>
      <c r="ORL178" s="3"/>
      <c r="ORM178" s="3"/>
      <c r="ORN178" s="3"/>
      <c r="ORO178" s="3"/>
      <c r="ORP178" s="3"/>
      <c r="ORQ178" s="3"/>
      <c r="ORR178" s="3"/>
      <c r="ORS178" s="3"/>
      <c r="ORT178" s="3"/>
      <c r="ORU178" s="3"/>
      <c r="ORV178" s="3"/>
      <c r="ORW178" s="3"/>
      <c r="ORX178" s="3"/>
      <c r="ORY178" s="3"/>
      <c r="ORZ178" s="3"/>
      <c r="OSA178" s="3"/>
      <c r="OSB178" s="3"/>
      <c r="OSC178" s="3"/>
      <c r="OSD178" s="3"/>
      <c r="OSE178" s="3"/>
      <c r="OSF178" s="3"/>
      <c r="OSG178" s="3"/>
      <c r="OSH178" s="3"/>
      <c r="OSI178" s="3"/>
      <c r="OSJ178" s="3"/>
      <c r="OSK178" s="3"/>
      <c r="OSL178" s="3"/>
      <c r="OSM178" s="3"/>
      <c r="OSN178" s="3"/>
      <c r="OSO178" s="3"/>
      <c r="OSP178" s="3"/>
      <c r="OSQ178" s="3"/>
      <c r="OSR178" s="3"/>
      <c r="OSS178" s="3"/>
      <c r="OST178" s="3"/>
      <c r="OSU178" s="3"/>
      <c r="OSV178" s="3"/>
      <c r="OSW178" s="3"/>
      <c r="OSX178" s="3"/>
      <c r="OSY178" s="3"/>
      <c r="OSZ178" s="3"/>
      <c r="OTA178" s="3"/>
      <c r="OTB178" s="3"/>
      <c r="OTC178" s="3"/>
      <c r="OTD178" s="3"/>
      <c r="OTE178" s="3"/>
      <c r="OTF178" s="3"/>
      <c r="OTG178" s="3"/>
      <c r="OTH178" s="3"/>
      <c r="OTI178" s="3"/>
      <c r="OTJ178" s="3"/>
      <c r="OTK178" s="3"/>
      <c r="OTL178" s="3"/>
      <c r="OTM178" s="3"/>
      <c r="OTN178" s="3"/>
      <c r="OTO178" s="3"/>
      <c r="OTP178" s="3"/>
      <c r="OTQ178" s="3"/>
      <c r="OTR178" s="3"/>
      <c r="OTS178" s="3"/>
      <c r="OTT178" s="3"/>
      <c r="OTU178" s="3"/>
      <c r="OTV178" s="3"/>
      <c r="OTW178" s="3"/>
      <c r="OTX178" s="3"/>
      <c r="OTY178" s="3"/>
      <c r="OTZ178" s="3"/>
      <c r="OUA178" s="3"/>
      <c r="OUB178" s="3"/>
      <c r="OUC178" s="3"/>
      <c r="OUD178" s="3"/>
      <c r="OUE178" s="3"/>
      <c r="OUF178" s="3"/>
      <c r="OUG178" s="3"/>
      <c r="OUH178" s="3"/>
      <c r="OUI178" s="3"/>
      <c r="OUJ178" s="3"/>
      <c r="OUK178" s="3"/>
      <c r="OUL178" s="3"/>
      <c r="OUM178" s="3"/>
      <c r="OUN178" s="3"/>
      <c r="OUO178" s="3"/>
      <c r="OUP178" s="3"/>
      <c r="OUQ178" s="3"/>
      <c r="OUR178" s="3"/>
      <c r="OUS178" s="3"/>
      <c r="OUT178" s="3"/>
      <c r="OUU178" s="3"/>
      <c r="OUV178" s="3"/>
      <c r="OUW178" s="3"/>
      <c r="OUX178" s="3"/>
      <c r="OUY178" s="3"/>
      <c r="OUZ178" s="3"/>
      <c r="OVA178" s="3"/>
      <c r="OVB178" s="3"/>
      <c r="OVC178" s="3"/>
      <c r="OVD178" s="3"/>
      <c r="OVE178" s="3"/>
      <c r="OVF178" s="3"/>
      <c r="OVG178" s="3"/>
      <c r="OVH178" s="3"/>
      <c r="OVI178" s="3"/>
      <c r="OVJ178" s="3"/>
      <c r="OVK178" s="3"/>
      <c r="OVL178" s="3"/>
      <c r="OVM178" s="3"/>
      <c r="OVN178" s="3"/>
      <c r="OVO178" s="3"/>
      <c r="OVP178" s="3"/>
      <c r="OVQ178" s="3"/>
      <c r="OVR178" s="3"/>
      <c r="OVS178" s="3"/>
      <c r="OVT178" s="3"/>
      <c r="OVU178" s="3"/>
      <c r="OVV178" s="3"/>
      <c r="OVW178" s="3"/>
      <c r="OVX178" s="3"/>
      <c r="OVY178" s="3"/>
      <c r="OVZ178" s="3"/>
      <c r="OWA178" s="3"/>
      <c r="OWB178" s="3"/>
      <c r="OWC178" s="3"/>
      <c r="OWD178" s="3"/>
      <c r="OWE178" s="3"/>
      <c r="OWF178" s="3"/>
      <c r="OWG178" s="3"/>
      <c r="OWH178" s="3"/>
      <c r="OWI178" s="3"/>
      <c r="OWJ178" s="3"/>
      <c r="OWK178" s="3"/>
      <c r="OWL178" s="3"/>
      <c r="OWM178" s="3"/>
      <c r="OWN178" s="3"/>
      <c r="OWO178" s="3"/>
      <c r="OWP178" s="3"/>
      <c r="OWQ178" s="3"/>
      <c r="OWR178" s="3"/>
      <c r="OWS178" s="3"/>
      <c r="OWT178" s="3"/>
      <c r="OWU178" s="3"/>
      <c r="OWV178" s="3"/>
      <c r="OWW178" s="3"/>
      <c r="OWX178" s="3"/>
      <c r="OWY178" s="3"/>
      <c r="OWZ178" s="3"/>
      <c r="OXA178" s="3"/>
      <c r="OXB178" s="3"/>
      <c r="OXC178" s="3"/>
      <c r="OXD178" s="3"/>
      <c r="OXE178" s="3"/>
      <c r="OXF178" s="3"/>
      <c r="OXG178" s="3"/>
      <c r="OXH178" s="3"/>
      <c r="OXI178" s="3"/>
      <c r="OXJ178" s="3"/>
      <c r="OXK178" s="3"/>
      <c r="OXL178" s="3"/>
      <c r="OXM178" s="3"/>
      <c r="OXN178" s="3"/>
      <c r="OXO178" s="3"/>
      <c r="OXP178" s="3"/>
      <c r="OXQ178" s="3"/>
      <c r="OXR178" s="3"/>
      <c r="OXS178" s="3"/>
      <c r="OXT178" s="3"/>
      <c r="OXU178" s="3"/>
      <c r="OXV178" s="3"/>
      <c r="OXW178" s="3"/>
      <c r="OXX178" s="3"/>
      <c r="OXY178" s="3"/>
      <c r="OXZ178" s="3"/>
      <c r="OYA178" s="3"/>
      <c r="OYB178" s="3"/>
      <c r="OYC178" s="3"/>
      <c r="OYD178" s="3"/>
      <c r="OYE178" s="3"/>
      <c r="OYF178" s="3"/>
      <c r="OYG178" s="3"/>
      <c r="OYH178" s="3"/>
      <c r="OYI178" s="3"/>
      <c r="OYJ178" s="3"/>
      <c r="OYK178" s="3"/>
      <c r="OYL178" s="3"/>
      <c r="OYM178" s="3"/>
      <c r="OYN178" s="3"/>
      <c r="OYO178" s="3"/>
      <c r="OYP178" s="3"/>
      <c r="OYQ178" s="3"/>
      <c r="OYR178" s="3"/>
      <c r="OYS178" s="3"/>
      <c r="OYT178" s="3"/>
      <c r="OYU178" s="3"/>
      <c r="OYV178" s="3"/>
      <c r="OYW178" s="3"/>
      <c r="OYX178" s="3"/>
      <c r="OYY178" s="3"/>
      <c r="OYZ178" s="3"/>
      <c r="OZA178" s="3"/>
      <c r="OZB178" s="3"/>
      <c r="OZC178" s="3"/>
      <c r="OZD178" s="3"/>
      <c r="OZE178" s="3"/>
      <c r="OZF178" s="3"/>
      <c r="OZG178" s="3"/>
      <c r="OZH178" s="3"/>
      <c r="OZI178" s="3"/>
      <c r="OZJ178" s="3"/>
      <c r="OZK178" s="3"/>
      <c r="OZL178" s="3"/>
      <c r="OZM178" s="3"/>
      <c r="OZN178" s="3"/>
      <c r="OZO178" s="3"/>
      <c r="OZP178" s="3"/>
      <c r="OZQ178" s="3"/>
      <c r="OZR178" s="3"/>
      <c r="OZS178" s="3"/>
      <c r="OZT178" s="3"/>
      <c r="OZU178" s="3"/>
      <c r="OZV178" s="3"/>
      <c r="OZW178" s="3"/>
      <c r="OZX178" s="3"/>
      <c r="OZY178" s="3"/>
      <c r="OZZ178" s="3"/>
      <c r="PAA178" s="3"/>
      <c r="PAB178" s="3"/>
      <c r="PAC178" s="3"/>
      <c r="PAD178" s="3"/>
      <c r="PAE178" s="3"/>
      <c r="PAF178" s="3"/>
      <c r="PAG178" s="3"/>
      <c r="PAH178" s="3"/>
      <c r="PAI178" s="3"/>
      <c r="PAJ178" s="3"/>
      <c r="PAK178" s="3"/>
      <c r="PAL178" s="3"/>
      <c r="PAM178" s="3"/>
      <c r="PAN178" s="3"/>
      <c r="PAO178" s="3"/>
      <c r="PAP178" s="3"/>
      <c r="PAQ178" s="3"/>
      <c r="PAR178" s="3"/>
      <c r="PAS178" s="3"/>
      <c r="PAT178" s="3"/>
      <c r="PAU178" s="3"/>
      <c r="PAV178" s="3"/>
      <c r="PAW178" s="3"/>
      <c r="PAX178" s="3"/>
      <c r="PAY178" s="3"/>
      <c r="PAZ178" s="3"/>
      <c r="PBA178" s="3"/>
      <c r="PBB178" s="3"/>
      <c r="PBC178" s="3"/>
      <c r="PBD178" s="3"/>
      <c r="PBE178" s="3"/>
      <c r="PBF178" s="3"/>
      <c r="PBG178" s="3"/>
      <c r="PBH178" s="3"/>
      <c r="PBI178" s="3"/>
      <c r="PBJ178" s="3"/>
      <c r="PBK178" s="3"/>
      <c r="PBL178" s="3"/>
      <c r="PBM178" s="3"/>
      <c r="PBN178" s="3"/>
      <c r="PBO178" s="3"/>
      <c r="PBP178" s="3"/>
      <c r="PBQ178" s="3"/>
      <c r="PBR178" s="3"/>
      <c r="PBS178" s="3"/>
      <c r="PBT178" s="3"/>
      <c r="PBU178" s="3"/>
      <c r="PBV178" s="3"/>
      <c r="PBW178" s="3"/>
      <c r="PBX178" s="3"/>
      <c r="PBY178" s="3"/>
      <c r="PBZ178" s="3"/>
      <c r="PCA178" s="3"/>
      <c r="PCB178" s="3"/>
      <c r="PCC178" s="3"/>
      <c r="PCD178" s="3"/>
      <c r="PCE178" s="3"/>
      <c r="PCF178" s="3"/>
      <c r="PCG178" s="3"/>
      <c r="PCH178" s="3"/>
      <c r="PCI178" s="3"/>
      <c r="PCJ178" s="3"/>
      <c r="PCK178" s="3"/>
      <c r="PCL178" s="3"/>
      <c r="PCM178" s="3"/>
      <c r="PCN178" s="3"/>
      <c r="PCO178" s="3"/>
      <c r="PCP178" s="3"/>
      <c r="PCQ178" s="3"/>
      <c r="PCR178" s="3"/>
      <c r="PCS178" s="3"/>
      <c r="PCT178" s="3"/>
      <c r="PCU178" s="3"/>
      <c r="PCV178" s="3"/>
      <c r="PCW178" s="3"/>
      <c r="PCX178" s="3"/>
      <c r="PCY178" s="3"/>
      <c r="PCZ178" s="3"/>
      <c r="PDA178" s="3"/>
      <c r="PDB178" s="3"/>
      <c r="PDC178" s="3"/>
      <c r="PDD178" s="3"/>
      <c r="PDE178" s="3"/>
      <c r="PDF178" s="3"/>
      <c r="PDG178" s="3"/>
      <c r="PDH178" s="3"/>
      <c r="PDI178" s="3"/>
      <c r="PDJ178" s="3"/>
      <c r="PDK178" s="3"/>
      <c r="PDL178" s="3"/>
      <c r="PDM178" s="3"/>
      <c r="PDN178" s="3"/>
      <c r="PDO178" s="3"/>
      <c r="PDP178" s="3"/>
      <c r="PDQ178" s="3"/>
      <c r="PDR178" s="3"/>
      <c r="PDS178" s="3"/>
      <c r="PDT178" s="3"/>
      <c r="PDU178" s="3"/>
      <c r="PDV178" s="3"/>
      <c r="PDW178" s="3"/>
      <c r="PDX178" s="3"/>
      <c r="PDY178" s="3"/>
      <c r="PDZ178" s="3"/>
      <c r="PEA178" s="3"/>
      <c r="PEB178" s="3"/>
      <c r="PEC178" s="3"/>
      <c r="PED178" s="3"/>
      <c r="PEE178" s="3"/>
      <c r="PEF178" s="3"/>
      <c r="PEG178" s="3"/>
      <c r="PEH178" s="3"/>
      <c r="PEI178" s="3"/>
      <c r="PEJ178" s="3"/>
      <c r="PEK178" s="3"/>
      <c r="PEL178" s="3"/>
      <c r="PEM178" s="3"/>
      <c r="PEN178" s="3"/>
      <c r="PEO178" s="3"/>
      <c r="PEP178" s="3"/>
      <c r="PEQ178" s="3"/>
      <c r="PER178" s="3"/>
      <c r="PES178" s="3"/>
      <c r="PET178" s="3"/>
      <c r="PEU178" s="3"/>
      <c r="PEV178" s="3"/>
      <c r="PEW178" s="3"/>
      <c r="PEX178" s="3"/>
      <c r="PEY178" s="3"/>
      <c r="PEZ178" s="3"/>
      <c r="PFA178" s="3"/>
      <c r="PFB178" s="3"/>
      <c r="PFC178" s="3"/>
      <c r="PFD178" s="3"/>
      <c r="PFE178" s="3"/>
      <c r="PFF178" s="3"/>
      <c r="PFG178" s="3"/>
      <c r="PFH178" s="3"/>
      <c r="PFI178" s="3"/>
      <c r="PFJ178" s="3"/>
      <c r="PFK178" s="3"/>
      <c r="PFL178" s="3"/>
      <c r="PFM178" s="3"/>
      <c r="PFN178" s="3"/>
      <c r="PFO178" s="3"/>
      <c r="PFP178" s="3"/>
      <c r="PFQ178" s="3"/>
      <c r="PFR178" s="3"/>
      <c r="PFS178" s="3"/>
      <c r="PFT178" s="3"/>
      <c r="PFU178" s="3"/>
      <c r="PFV178" s="3"/>
      <c r="PFW178" s="3"/>
      <c r="PFX178" s="3"/>
      <c r="PFY178" s="3"/>
      <c r="PFZ178" s="3"/>
      <c r="PGA178" s="3"/>
      <c r="PGB178" s="3"/>
      <c r="PGC178" s="3"/>
      <c r="PGD178" s="3"/>
      <c r="PGE178" s="3"/>
      <c r="PGF178" s="3"/>
      <c r="PGG178" s="3"/>
      <c r="PGH178" s="3"/>
      <c r="PGI178" s="3"/>
      <c r="PGJ178" s="3"/>
      <c r="PGK178" s="3"/>
      <c r="PGL178" s="3"/>
      <c r="PGM178" s="3"/>
      <c r="PGN178" s="3"/>
      <c r="PGO178" s="3"/>
      <c r="PGP178" s="3"/>
      <c r="PGQ178" s="3"/>
      <c r="PGR178" s="3"/>
      <c r="PGS178" s="3"/>
      <c r="PGT178" s="3"/>
      <c r="PGU178" s="3"/>
      <c r="PGV178" s="3"/>
      <c r="PGW178" s="3"/>
      <c r="PGX178" s="3"/>
      <c r="PGY178" s="3"/>
      <c r="PGZ178" s="3"/>
      <c r="PHA178" s="3"/>
      <c r="PHB178" s="3"/>
      <c r="PHC178" s="3"/>
      <c r="PHD178" s="3"/>
      <c r="PHE178" s="3"/>
      <c r="PHF178" s="3"/>
      <c r="PHG178" s="3"/>
      <c r="PHH178" s="3"/>
      <c r="PHI178" s="3"/>
      <c r="PHJ178" s="3"/>
      <c r="PHK178" s="3"/>
      <c r="PHL178" s="3"/>
      <c r="PHM178" s="3"/>
      <c r="PHN178" s="3"/>
      <c r="PHO178" s="3"/>
      <c r="PHP178" s="3"/>
      <c r="PHQ178" s="3"/>
      <c r="PHR178" s="3"/>
      <c r="PHS178" s="3"/>
      <c r="PHT178" s="3"/>
      <c r="PHU178" s="3"/>
      <c r="PHV178" s="3"/>
      <c r="PHW178" s="3"/>
      <c r="PHX178" s="3"/>
      <c r="PHY178" s="3"/>
      <c r="PHZ178" s="3"/>
      <c r="PIA178" s="3"/>
      <c r="PIB178" s="3"/>
      <c r="PIC178" s="3"/>
      <c r="PID178" s="3"/>
      <c r="PIE178" s="3"/>
      <c r="PIF178" s="3"/>
      <c r="PIG178" s="3"/>
      <c r="PIH178" s="3"/>
      <c r="PII178" s="3"/>
      <c r="PIJ178" s="3"/>
      <c r="PIK178" s="3"/>
      <c r="PIL178" s="3"/>
      <c r="PIM178" s="3"/>
      <c r="PIN178" s="3"/>
      <c r="PIO178" s="3"/>
      <c r="PIP178" s="3"/>
      <c r="PIQ178" s="3"/>
      <c r="PIR178" s="3"/>
      <c r="PIS178" s="3"/>
      <c r="PIT178" s="3"/>
      <c r="PIU178" s="3"/>
      <c r="PIV178" s="3"/>
      <c r="PIW178" s="3"/>
      <c r="PIX178" s="3"/>
      <c r="PIY178" s="3"/>
      <c r="PIZ178" s="3"/>
      <c r="PJA178" s="3"/>
      <c r="PJB178" s="3"/>
      <c r="PJC178" s="3"/>
      <c r="PJD178" s="3"/>
      <c r="PJE178" s="3"/>
      <c r="PJF178" s="3"/>
      <c r="PJG178" s="3"/>
      <c r="PJH178" s="3"/>
      <c r="PJI178" s="3"/>
      <c r="PJJ178" s="3"/>
      <c r="PJK178" s="3"/>
      <c r="PJL178" s="3"/>
      <c r="PJM178" s="3"/>
      <c r="PJN178" s="3"/>
      <c r="PJO178" s="3"/>
      <c r="PJP178" s="3"/>
      <c r="PJQ178" s="3"/>
      <c r="PJR178" s="3"/>
      <c r="PJS178" s="3"/>
      <c r="PJT178" s="3"/>
      <c r="PJU178" s="3"/>
      <c r="PJV178" s="3"/>
      <c r="PJW178" s="3"/>
      <c r="PJX178" s="3"/>
      <c r="PJY178" s="3"/>
      <c r="PJZ178" s="3"/>
      <c r="PKA178" s="3"/>
      <c r="PKB178" s="3"/>
      <c r="PKC178" s="3"/>
      <c r="PKD178" s="3"/>
      <c r="PKE178" s="3"/>
      <c r="PKF178" s="3"/>
      <c r="PKG178" s="3"/>
      <c r="PKH178" s="3"/>
      <c r="PKI178" s="3"/>
      <c r="PKJ178" s="3"/>
      <c r="PKK178" s="3"/>
      <c r="PKL178" s="3"/>
      <c r="PKM178" s="3"/>
      <c r="PKN178" s="3"/>
      <c r="PKO178" s="3"/>
      <c r="PKP178" s="3"/>
      <c r="PKQ178" s="3"/>
      <c r="PKR178" s="3"/>
      <c r="PKS178" s="3"/>
      <c r="PKT178" s="3"/>
      <c r="PKU178" s="3"/>
      <c r="PKV178" s="3"/>
      <c r="PKW178" s="3"/>
      <c r="PKX178" s="3"/>
      <c r="PKY178" s="3"/>
      <c r="PKZ178" s="3"/>
      <c r="PLA178" s="3"/>
      <c r="PLB178" s="3"/>
      <c r="PLC178" s="3"/>
      <c r="PLD178" s="3"/>
      <c r="PLE178" s="3"/>
      <c r="PLF178" s="3"/>
      <c r="PLG178" s="3"/>
      <c r="PLH178" s="3"/>
      <c r="PLI178" s="3"/>
      <c r="PLJ178" s="3"/>
      <c r="PLK178" s="3"/>
      <c r="PLL178" s="3"/>
      <c r="PLM178" s="3"/>
      <c r="PLN178" s="3"/>
      <c r="PLO178" s="3"/>
      <c r="PLP178" s="3"/>
      <c r="PLQ178" s="3"/>
      <c r="PLR178" s="3"/>
      <c r="PLS178" s="3"/>
      <c r="PLT178" s="3"/>
      <c r="PLU178" s="3"/>
      <c r="PLV178" s="3"/>
      <c r="PLW178" s="3"/>
      <c r="PLX178" s="3"/>
      <c r="PLY178" s="3"/>
      <c r="PLZ178" s="3"/>
      <c r="PMA178" s="3"/>
      <c r="PMB178" s="3"/>
      <c r="PMC178" s="3"/>
      <c r="PMD178" s="3"/>
      <c r="PME178" s="3"/>
      <c r="PMF178" s="3"/>
      <c r="PMG178" s="3"/>
      <c r="PMH178" s="3"/>
      <c r="PMI178" s="3"/>
      <c r="PMJ178" s="3"/>
      <c r="PMK178" s="3"/>
      <c r="PML178" s="3"/>
      <c r="PMM178" s="3"/>
      <c r="PMN178" s="3"/>
      <c r="PMO178" s="3"/>
      <c r="PMP178" s="3"/>
      <c r="PMQ178" s="3"/>
      <c r="PMR178" s="3"/>
      <c r="PMS178" s="3"/>
      <c r="PMT178" s="3"/>
      <c r="PMU178" s="3"/>
      <c r="PMV178" s="3"/>
      <c r="PMW178" s="3"/>
      <c r="PMX178" s="3"/>
      <c r="PMY178" s="3"/>
      <c r="PMZ178" s="3"/>
      <c r="PNA178" s="3"/>
      <c r="PNB178" s="3"/>
      <c r="PNC178" s="3"/>
      <c r="PND178" s="3"/>
      <c r="PNE178" s="3"/>
      <c r="PNF178" s="3"/>
      <c r="PNG178" s="3"/>
      <c r="PNH178" s="3"/>
      <c r="PNI178" s="3"/>
      <c r="PNJ178" s="3"/>
      <c r="PNK178" s="3"/>
      <c r="PNL178" s="3"/>
      <c r="PNM178" s="3"/>
      <c r="PNN178" s="3"/>
      <c r="PNO178" s="3"/>
      <c r="PNP178" s="3"/>
      <c r="PNQ178" s="3"/>
      <c r="PNR178" s="3"/>
      <c r="PNS178" s="3"/>
      <c r="PNT178" s="3"/>
      <c r="PNU178" s="3"/>
      <c r="PNV178" s="3"/>
      <c r="PNW178" s="3"/>
      <c r="PNX178" s="3"/>
      <c r="PNY178" s="3"/>
      <c r="PNZ178" s="3"/>
      <c r="POA178" s="3"/>
      <c r="POB178" s="3"/>
      <c r="POC178" s="3"/>
      <c r="POD178" s="3"/>
      <c r="POE178" s="3"/>
      <c r="POF178" s="3"/>
      <c r="POG178" s="3"/>
      <c r="POH178" s="3"/>
      <c r="POI178" s="3"/>
      <c r="POJ178" s="3"/>
      <c r="POK178" s="3"/>
      <c r="POL178" s="3"/>
      <c r="POM178" s="3"/>
      <c r="PON178" s="3"/>
      <c r="POO178" s="3"/>
      <c r="POP178" s="3"/>
      <c r="POQ178" s="3"/>
      <c r="POR178" s="3"/>
      <c r="POS178" s="3"/>
      <c r="POT178" s="3"/>
      <c r="POU178" s="3"/>
      <c r="POV178" s="3"/>
      <c r="POW178" s="3"/>
      <c r="POX178" s="3"/>
      <c r="POY178" s="3"/>
      <c r="POZ178" s="3"/>
      <c r="PPA178" s="3"/>
      <c r="PPB178" s="3"/>
      <c r="PPC178" s="3"/>
      <c r="PPD178" s="3"/>
      <c r="PPE178" s="3"/>
      <c r="PPF178" s="3"/>
      <c r="PPG178" s="3"/>
      <c r="PPH178" s="3"/>
      <c r="PPI178" s="3"/>
      <c r="PPJ178" s="3"/>
      <c r="PPK178" s="3"/>
      <c r="PPL178" s="3"/>
      <c r="PPM178" s="3"/>
      <c r="PPN178" s="3"/>
      <c r="PPO178" s="3"/>
      <c r="PPP178" s="3"/>
      <c r="PPQ178" s="3"/>
      <c r="PPR178" s="3"/>
      <c r="PPS178" s="3"/>
      <c r="PPT178" s="3"/>
      <c r="PPU178" s="3"/>
      <c r="PPV178" s="3"/>
      <c r="PPW178" s="3"/>
      <c r="PPX178" s="3"/>
      <c r="PPY178" s="3"/>
      <c r="PPZ178" s="3"/>
      <c r="PQA178" s="3"/>
      <c r="PQB178" s="3"/>
      <c r="PQC178" s="3"/>
      <c r="PQD178" s="3"/>
      <c r="PQE178" s="3"/>
      <c r="PQF178" s="3"/>
      <c r="PQG178" s="3"/>
      <c r="PQH178" s="3"/>
      <c r="PQI178" s="3"/>
      <c r="PQJ178" s="3"/>
      <c r="PQK178" s="3"/>
      <c r="PQL178" s="3"/>
      <c r="PQM178" s="3"/>
      <c r="PQN178" s="3"/>
      <c r="PQO178" s="3"/>
      <c r="PQP178" s="3"/>
      <c r="PQQ178" s="3"/>
      <c r="PQR178" s="3"/>
      <c r="PQS178" s="3"/>
      <c r="PQT178" s="3"/>
      <c r="PQU178" s="3"/>
      <c r="PQV178" s="3"/>
      <c r="PQW178" s="3"/>
      <c r="PQX178" s="3"/>
      <c r="PQY178" s="3"/>
      <c r="PQZ178" s="3"/>
      <c r="PRA178" s="3"/>
      <c r="PRB178" s="3"/>
      <c r="PRC178" s="3"/>
      <c r="PRD178" s="3"/>
      <c r="PRE178" s="3"/>
      <c r="PRF178" s="3"/>
      <c r="PRG178" s="3"/>
      <c r="PRH178" s="3"/>
      <c r="PRI178" s="3"/>
      <c r="PRJ178" s="3"/>
      <c r="PRK178" s="3"/>
      <c r="PRL178" s="3"/>
      <c r="PRM178" s="3"/>
      <c r="PRN178" s="3"/>
      <c r="PRO178" s="3"/>
      <c r="PRP178" s="3"/>
      <c r="PRQ178" s="3"/>
      <c r="PRR178" s="3"/>
      <c r="PRS178" s="3"/>
      <c r="PRT178" s="3"/>
      <c r="PRU178" s="3"/>
      <c r="PRV178" s="3"/>
      <c r="PRW178" s="3"/>
      <c r="PRX178" s="3"/>
      <c r="PRY178" s="3"/>
      <c r="PRZ178" s="3"/>
      <c r="PSA178" s="3"/>
      <c r="PSB178" s="3"/>
      <c r="PSC178" s="3"/>
      <c r="PSD178" s="3"/>
      <c r="PSE178" s="3"/>
      <c r="PSF178" s="3"/>
      <c r="PSG178" s="3"/>
      <c r="PSH178" s="3"/>
      <c r="PSI178" s="3"/>
      <c r="PSJ178" s="3"/>
      <c r="PSK178" s="3"/>
      <c r="PSL178" s="3"/>
      <c r="PSM178" s="3"/>
      <c r="PSN178" s="3"/>
      <c r="PSO178" s="3"/>
      <c r="PSP178" s="3"/>
      <c r="PSQ178" s="3"/>
      <c r="PSR178" s="3"/>
      <c r="PSS178" s="3"/>
      <c r="PST178" s="3"/>
      <c r="PSU178" s="3"/>
      <c r="PSV178" s="3"/>
      <c r="PSW178" s="3"/>
      <c r="PSX178" s="3"/>
      <c r="PSY178" s="3"/>
      <c r="PSZ178" s="3"/>
      <c r="PTA178" s="3"/>
      <c r="PTB178" s="3"/>
      <c r="PTC178" s="3"/>
      <c r="PTD178" s="3"/>
      <c r="PTE178" s="3"/>
      <c r="PTF178" s="3"/>
      <c r="PTG178" s="3"/>
      <c r="PTH178" s="3"/>
      <c r="PTI178" s="3"/>
      <c r="PTJ178" s="3"/>
      <c r="PTK178" s="3"/>
      <c r="PTL178" s="3"/>
      <c r="PTM178" s="3"/>
      <c r="PTN178" s="3"/>
      <c r="PTO178" s="3"/>
      <c r="PTP178" s="3"/>
      <c r="PTQ178" s="3"/>
      <c r="PTR178" s="3"/>
      <c r="PTS178" s="3"/>
      <c r="PTT178" s="3"/>
      <c r="PTU178" s="3"/>
      <c r="PTV178" s="3"/>
      <c r="PTW178" s="3"/>
      <c r="PTX178" s="3"/>
      <c r="PTY178" s="3"/>
      <c r="PTZ178" s="3"/>
      <c r="PUA178" s="3"/>
      <c r="PUB178" s="3"/>
      <c r="PUC178" s="3"/>
      <c r="PUD178" s="3"/>
      <c r="PUE178" s="3"/>
      <c r="PUF178" s="3"/>
      <c r="PUG178" s="3"/>
      <c r="PUH178" s="3"/>
      <c r="PUI178" s="3"/>
      <c r="PUJ178" s="3"/>
      <c r="PUK178" s="3"/>
      <c r="PUL178" s="3"/>
      <c r="PUM178" s="3"/>
      <c r="PUN178" s="3"/>
      <c r="PUO178" s="3"/>
      <c r="PUP178" s="3"/>
      <c r="PUQ178" s="3"/>
      <c r="PUR178" s="3"/>
      <c r="PUS178" s="3"/>
      <c r="PUT178" s="3"/>
      <c r="PUU178" s="3"/>
      <c r="PUV178" s="3"/>
      <c r="PUW178" s="3"/>
      <c r="PUX178" s="3"/>
      <c r="PUY178" s="3"/>
      <c r="PUZ178" s="3"/>
      <c r="PVA178" s="3"/>
      <c r="PVB178" s="3"/>
      <c r="PVC178" s="3"/>
      <c r="PVD178" s="3"/>
      <c r="PVE178" s="3"/>
      <c r="PVF178" s="3"/>
      <c r="PVG178" s="3"/>
      <c r="PVH178" s="3"/>
      <c r="PVI178" s="3"/>
      <c r="PVJ178" s="3"/>
      <c r="PVK178" s="3"/>
      <c r="PVL178" s="3"/>
      <c r="PVM178" s="3"/>
      <c r="PVN178" s="3"/>
      <c r="PVO178" s="3"/>
      <c r="PVP178" s="3"/>
      <c r="PVQ178" s="3"/>
      <c r="PVR178" s="3"/>
      <c r="PVS178" s="3"/>
      <c r="PVT178" s="3"/>
      <c r="PVU178" s="3"/>
      <c r="PVV178" s="3"/>
      <c r="PVW178" s="3"/>
      <c r="PVX178" s="3"/>
      <c r="PVY178" s="3"/>
      <c r="PVZ178" s="3"/>
      <c r="PWA178" s="3"/>
      <c r="PWB178" s="3"/>
      <c r="PWC178" s="3"/>
      <c r="PWD178" s="3"/>
      <c r="PWE178" s="3"/>
      <c r="PWF178" s="3"/>
      <c r="PWG178" s="3"/>
      <c r="PWH178" s="3"/>
      <c r="PWI178" s="3"/>
      <c r="PWJ178" s="3"/>
      <c r="PWK178" s="3"/>
      <c r="PWL178" s="3"/>
      <c r="PWM178" s="3"/>
      <c r="PWN178" s="3"/>
      <c r="PWO178" s="3"/>
      <c r="PWP178" s="3"/>
      <c r="PWQ178" s="3"/>
      <c r="PWR178" s="3"/>
      <c r="PWS178" s="3"/>
      <c r="PWT178" s="3"/>
      <c r="PWU178" s="3"/>
      <c r="PWV178" s="3"/>
      <c r="PWW178" s="3"/>
      <c r="PWX178" s="3"/>
      <c r="PWY178" s="3"/>
      <c r="PWZ178" s="3"/>
      <c r="PXA178" s="3"/>
      <c r="PXB178" s="3"/>
      <c r="PXC178" s="3"/>
      <c r="PXD178" s="3"/>
      <c r="PXE178" s="3"/>
      <c r="PXF178" s="3"/>
      <c r="PXG178" s="3"/>
      <c r="PXH178" s="3"/>
      <c r="PXI178" s="3"/>
      <c r="PXJ178" s="3"/>
      <c r="PXK178" s="3"/>
      <c r="PXL178" s="3"/>
      <c r="PXM178" s="3"/>
      <c r="PXN178" s="3"/>
      <c r="PXO178" s="3"/>
      <c r="PXP178" s="3"/>
      <c r="PXQ178" s="3"/>
      <c r="PXR178" s="3"/>
      <c r="PXS178" s="3"/>
      <c r="PXT178" s="3"/>
      <c r="PXU178" s="3"/>
      <c r="PXV178" s="3"/>
      <c r="PXW178" s="3"/>
      <c r="PXX178" s="3"/>
      <c r="PXY178" s="3"/>
      <c r="PXZ178" s="3"/>
      <c r="PYA178" s="3"/>
      <c r="PYB178" s="3"/>
      <c r="PYC178" s="3"/>
      <c r="PYD178" s="3"/>
      <c r="PYE178" s="3"/>
      <c r="PYF178" s="3"/>
      <c r="PYG178" s="3"/>
      <c r="PYH178" s="3"/>
      <c r="PYI178" s="3"/>
      <c r="PYJ178" s="3"/>
      <c r="PYK178" s="3"/>
      <c r="PYL178" s="3"/>
      <c r="PYM178" s="3"/>
      <c r="PYN178" s="3"/>
      <c r="PYO178" s="3"/>
      <c r="PYP178" s="3"/>
      <c r="PYQ178" s="3"/>
      <c r="PYR178" s="3"/>
      <c r="PYS178" s="3"/>
      <c r="PYT178" s="3"/>
      <c r="PYU178" s="3"/>
      <c r="PYV178" s="3"/>
      <c r="PYW178" s="3"/>
      <c r="PYX178" s="3"/>
      <c r="PYY178" s="3"/>
      <c r="PYZ178" s="3"/>
      <c r="PZA178" s="3"/>
      <c r="PZB178" s="3"/>
      <c r="PZC178" s="3"/>
      <c r="PZD178" s="3"/>
      <c r="PZE178" s="3"/>
      <c r="PZF178" s="3"/>
      <c r="PZG178" s="3"/>
      <c r="PZH178" s="3"/>
      <c r="PZI178" s="3"/>
      <c r="PZJ178" s="3"/>
      <c r="PZK178" s="3"/>
      <c r="PZL178" s="3"/>
      <c r="PZM178" s="3"/>
      <c r="PZN178" s="3"/>
      <c r="PZO178" s="3"/>
      <c r="PZP178" s="3"/>
      <c r="PZQ178" s="3"/>
      <c r="PZR178" s="3"/>
      <c r="PZS178" s="3"/>
      <c r="PZT178" s="3"/>
      <c r="PZU178" s="3"/>
      <c r="PZV178" s="3"/>
      <c r="PZW178" s="3"/>
      <c r="PZX178" s="3"/>
      <c r="PZY178" s="3"/>
      <c r="PZZ178" s="3"/>
      <c r="QAA178" s="3"/>
      <c r="QAB178" s="3"/>
      <c r="QAC178" s="3"/>
      <c r="QAD178" s="3"/>
      <c r="QAE178" s="3"/>
      <c r="QAF178" s="3"/>
      <c r="QAG178" s="3"/>
      <c r="QAH178" s="3"/>
      <c r="QAI178" s="3"/>
      <c r="QAJ178" s="3"/>
      <c r="QAK178" s="3"/>
      <c r="QAL178" s="3"/>
      <c r="QAM178" s="3"/>
      <c r="QAN178" s="3"/>
      <c r="QAO178" s="3"/>
      <c r="QAP178" s="3"/>
      <c r="QAQ178" s="3"/>
      <c r="QAR178" s="3"/>
      <c r="QAS178" s="3"/>
      <c r="QAT178" s="3"/>
      <c r="QAU178" s="3"/>
      <c r="QAV178" s="3"/>
      <c r="QAW178" s="3"/>
      <c r="QAX178" s="3"/>
      <c r="QAY178" s="3"/>
      <c r="QAZ178" s="3"/>
      <c r="QBA178" s="3"/>
      <c r="QBB178" s="3"/>
      <c r="QBC178" s="3"/>
      <c r="QBD178" s="3"/>
      <c r="QBE178" s="3"/>
      <c r="QBF178" s="3"/>
      <c r="QBG178" s="3"/>
      <c r="QBH178" s="3"/>
      <c r="QBI178" s="3"/>
      <c r="QBJ178" s="3"/>
      <c r="QBK178" s="3"/>
      <c r="QBL178" s="3"/>
      <c r="QBM178" s="3"/>
      <c r="QBN178" s="3"/>
      <c r="QBO178" s="3"/>
      <c r="QBP178" s="3"/>
      <c r="QBQ178" s="3"/>
      <c r="QBR178" s="3"/>
      <c r="QBS178" s="3"/>
      <c r="QBT178" s="3"/>
      <c r="QBU178" s="3"/>
      <c r="QBV178" s="3"/>
      <c r="QBW178" s="3"/>
      <c r="QBX178" s="3"/>
      <c r="QBY178" s="3"/>
      <c r="QBZ178" s="3"/>
      <c r="QCA178" s="3"/>
      <c r="QCB178" s="3"/>
      <c r="QCC178" s="3"/>
      <c r="QCD178" s="3"/>
      <c r="QCE178" s="3"/>
      <c r="QCF178" s="3"/>
      <c r="QCG178" s="3"/>
      <c r="QCH178" s="3"/>
      <c r="QCI178" s="3"/>
      <c r="QCJ178" s="3"/>
      <c r="QCK178" s="3"/>
      <c r="QCL178" s="3"/>
      <c r="QCM178" s="3"/>
      <c r="QCN178" s="3"/>
      <c r="QCO178" s="3"/>
      <c r="QCP178" s="3"/>
      <c r="QCQ178" s="3"/>
      <c r="QCR178" s="3"/>
      <c r="QCS178" s="3"/>
      <c r="QCT178" s="3"/>
      <c r="QCU178" s="3"/>
      <c r="QCV178" s="3"/>
      <c r="QCW178" s="3"/>
      <c r="QCX178" s="3"/>
      <c r="QCY178" s="3"/>
      <c r="QCZ178" s="3"/>
      <c r="QDA178" s="3"/>
      <c r="QDB178" s="3"/>
      <c r="QDC178" s="3"/>
      <c r="QDD178" s="3"/>
      <c r="QDE178" s="3"/>
      <c r="QDF178" s="3"/>
      <c r="QDG178" s="3"/>
      <c r="QDH178" s="3"/>
      <c r="QDI178" s="3"/>
      <c r="QDJ178" s="3"/>
      <c r="QDK178" s="3"/>
      <c r="QDL178" s="3"/>
      <c r="QDM178" s="3"/>
      <c r="QDN178" s="3"/>
      <c r="QDO178" s="3"/>
      <c r="QDP178" s="3"/>
      <c r="QDQ178" s="3"/>
      <c r="QDR178" s="3"/>
      <c r="QDS178" s="3"/>
      <c r="QDT178" s="3"/>
      <c r="QDU178" s="3"/>
      <c r="QDV178" s="3"/>
      <c r="QDW178" s="3"/>
      <c r="QDX178" s="3"/>
      <c r="QDY178" s="3"/>
      <c r="QDZ178" s="3"/>
      <c r="QEA178" s="3"/>
      <c r="QEB178" s="3"/>
      <c r="QEC178" s="3"/>
      <c r="QED178" s="3"/>
      <c r="QEE178" s="3"/>
      <c r="QEF178" s="3"/>
      <c r="QEG178" s="3"/>
      <c r="QEH178" s="3"/>
      <c r="QEI178" s="3"/>
      <c r="QEJ178" s="3"/>
      <c r="QEK178" s="3"/>
      <c r="QEL178" s="3"/>
      <c r="QEM178" s="3"/>
      <c r="QEN178" s="3"/>
      <c r="QEO178" s="3"/>
      <c r="QEP178" s="3"/>
      <c r="QEQ178" s="3"/>
      <c r="QER178" s="3"/>
      <c r="QES178" s="3"/>
      <c r="QET178" s="3"/>
      <c r="QEU178" s="3"/>
      <c r="QEV178" s="3"/>
      <c r="QEW178" s="3"/>
      <c r="QEX178" s="3"/>
      <c r="QEY178" s="3"/>
      <c r="QEZ178" s="3"/>
      <c r="QFA178" s="3"/>
      <c r="QFB178" s="3"/>
      <c r="QFC178" s="3"/>
      <c r="QFD178" s="3"/>
      <c r="QFE178" s="3"/>
      <c r="QFF178" s="3"/>
      <c r="QFG178" s="3"/>
      <c r="QFH178" s="3"/>
      <c r="QFI178" s="3"/>
      <c r="QFJ178" s="3"/>
      <c r="QFK178" s="3"/>
      <c r="QFL178" s="3"/>
      <c r="QFM178" s="3"/>
      <c r="QFN178" s="3"/>
      <c r="QFO178" s="3"/>
      <c r="QFP178" s="3"/>
      <c r="QFQ178" s="3"/>
      <c r="QFR178" s="3"/>
      <c r="QFS178" s="3"/>
      <c r="QFT178" s="3"/>
      <c r="QFU178" s="3"/>
      <c r="QFV178" s="3"/>
      <c r="QFW178" s="3"/>
      <c r="QFX178" s="3"/>
      <c r="QFY178" s="3"/>
      <c r="QFZ178" s="3"/>
      <c r="QGA178" s="3"/>
      <c r="QGB178" s="3"/>
      <c r="QGC178" s="3"/>
      <c r="QGD178" s="3"/>
      <c r="QGE178" s="3"/>
      <c r="QGF178" s="3"/>
      <c r="QGG178" s="3"/>
      <c r="QGH178" s="3"/>
      <c r="QGI178" s="3"/>
      <c r="QGJ178" s="3"/>
      <c r="QGK178" s="3"/>
      <c r="QGL178" s="3"/>
      <c r="QGM178" s="3"/>
      <c r="QGN178" s="3"/>
      <c r="QGO178" s="3"/>
      <c r="QGP178" s="3"/>
      <c r="QGQ178" s="3"/>
      <c r="QGR178" s="3"/>
      <c r="QGS178" s="3"/>
      <c r="QGT178" s="3"/>
      <c r="QGU178" s="3"/>
      <c r="QGV178" s="3"/>
      <c r="QGW178" s="3"/>
      <c r="QGX178" s="3"/>
      <c r="QGY178" s="3"/>
      <c r="QGZ178" s="3"/>
      <c r="QHA178" s="3"/>
      <c r="QHB178" s="3"/>
      <c r="QHC178" s="3"/>
      <c r="QHD178" s="3"/>
      <c r="QHE178" s="3"/>
      <c r="QHF178" s="3"/>
      <c r="QHG178" s="3"/>
      <c r="QHH178" s="3"/>
      <c r="QHI178" s="3"/>
      <c r="QHJ178" s="3"/>
      <c r="QHK178" s="3"/>
      <c r="QHL178" s="3"/>
      <c r="QHM178" s="3"/>
      <c r="QHN178" s="3"/>
      <c r="QHO178" s="3"/>
      <c r="QHP178" s="3"/>
      <c r="QHQ178" s="3"/>
      <c r="QHR178" s="3"/>
      <c r="QHS178" s="3"/>
      <c r="QHT178" s="3"/>
      <c r="QHU178" s="3"/>
      <c r="QHV178" s="3"/>
      <c r="QHW178" s="3"/>
      <c r="QHX178" s="3"/>
      <c r="QHY178" s="3"/>
      <c r="QHZ178" s="3"/>
      <c r="QIA178" s="3"/>
      <c r="QIB178" s="3"/>
      <c r="QIC178" s="3"/>
      <c r="QID178" s="3"/>
      <c r="QIE178" s="3"/>
      <c r="QIF178" s="3"/>
      <c r="QIG178" s="3"/>
      <c r="QIH178" s="3"/>
      <c r="QII178" s="3"/>
      <c r="QIJ178" s="3"/>
      <c r="QIK178" s="3"/>
      <c r="QIL178" s="3"/>
      <c r="QIM178" s="3"/>
      <c r="QIN178" s="3"/>
      <c r="QIO178" s="3"/>
      <c r="QIP178" s="3"/>
      <c r="QIQ178" s="3"/>
      <c r="QIR178" s="3"/>
      <c r="QIS178" s="3"/>
      <c r="QIT178" s="3"/>
      <c r="QIU178" s="3"/>
      <c r="QIV178" s="3"/>
      <c r="QIW178" s="3"/>
      <c r="QIX178" s="3"/>
      <c r="QIY178" s="3"/>
      <c r="QIZ178" s="3"/>
      <c r="QJA178" s="3"/>
      <c r="QJB178" s="3"/>
      <c r="QJC178" s="3"/>
      <c r="QJD178" s="3"/>
      <c r="QJE178" s="3"/>
      <c r="QJF178" s="3"/>
      <c r="QJG178" s="3"/>
      <c r="QJH178" s="3"/>
      <c r="QJI178" s="3"/>
      <c r="QJJ178" s="3"/>
      <c r="QJK178" s="3"/>
      <c r="QJL178" s="3"/>
      <c r="QJM178" s="3"/>
      <c r="QJN178" s="3"/>
      <c r="QJO178" s="3"/>
      <c r="QJP178" s="3"/>
      <c r="QJQ178" s="3"/>
      <c r="QJR178" s="3"/>
      <c r="QJS178" s="3"/>
      <c r="QJT178" s="3"/>
      <c r="QJU178" s="3"/>
      <c r="QJV178" s="3"/>
      <c r="QJW178" s="3"/>
      <c r="QJX178" s="3"/>
      <c r="QJY178" s="3"/>
      <c r="QJZ178" s="3"/>
      <c r="QKA178" s="3"/>
      <c r="QKB178" s="3"/>
      <c r="QKC178" s="3"/>
      <c r="QKD178" s="3"/>
      <c r="QKE178" s="3"/>
      <c r="QKF178" s="3"/>
      <c r="QKG178" s="3"/>
      <c r="QKH178" s="3"/>
      <c r="QKI178" s="3"/>
      <c r="QKJ178" s="3"/>
      <c r="QKK178" s="3"/>
      <c r="QKL178" s="3"/>
      <c r="QKM178" s="3"/>
      <c r="QKN178" s="3"/>
      <c r="QKO178" s="3"/>
      <c r="QKP178" s="3"/>
      <c r="QKQ178" s="3"/>
      <c r="QKR178" s="3"/>
      <c r="QKS178" s="3"/>
      <c r="QKT178" s="3"/>
      <c r="QKU178" s="3"/>
      <c r="QKV178" s="3"/>
      <c r="QKW178" s="3"/>
      <c r="QKX178" s="3"/>
      <c r="QKY178" s="3"/>
      <c r="QKZ178" s="3"/>
      <c r="QLA178" s="3"/>
      <c r="QLB178" s="3"/>
      <c r="QLC178" s="3"/>
      <c r="QLD178" s="3"/>
      <c r="QLE178" s="3"/>
      <c r="QLF178" s="3"/>
      <c r="QLG178" s="3"/>
      <c r="QLH178" s="3"/>
      <c r="QLI178" s="3"/>
      <c r="QLJ178" s="3"/>
      <c r="QLK178" s="3"/>
      <c r="QLL178" s="3"/>
      <c r="QLM178" s="3"/>
      <c r="QLN178" s="3"/>
      <c r="QLO178" s="3"/>
      <c r="QLP178" s="3"/>
      <c r="QLQ178" s="3"/>
      <c r="QLR178" s="3"/>
      <c r="QLS178" s="3"/>
      <c r="QLT178" s="3"/>
      <c r="QLU178" s="3"/>
      <c r="QLV178" s="3"/>
      <c r="QLW178" s="3"/>
      <c r="QLX178" s="3"/>
      <c r="QLY178" s="3"/>
      <c r="QLZ178" s="3"/>
      <c r="QMA178" s="3"/>
      <c r="QMB178" s="3"/>
      <c r="QMC178" s="3"/>
      <c r="QMD178" s="3"/>
      <c r="QME178" s="3"/>
      <c r="QMF178" s="3"/>
      <c r="QMG178" s="3"/>
      <c r="QMH178" s="3"/>
      <c r="QMI178" s="3"/>
      <c r="QMJ178" s="3"/>
      <c r="QMK178" s="3"/>
      <c r="QML178" s="3"/>
      <c r="QMM178" s="3"/>
      <c r="QMN178" s="3"/>
      <c r="QMO178" s="3"/>
      <c r="QMP178" s="3"/>
      <c r="QMQ178" s="3"/>
      <c r="QMR178" s="3"/>
      <c r="QMS178" s="3"/>
      <c r="QMT178" s="3"/>
      <c r="QMU178" s="3"/>
      <c r="QMV178" s="3"/>
      <c r="QMW178" s="3"/>
      <c r="QMX178" s="3"/>
      <c r="QMY178" s="3"/>
      <c r="QMZ178" s="3"/>
      <c r="QNA178" s="3"/>
      <c r="QNB178" s="3"/>
      <c r="QNC178" s="3"/>
      <c r="QND178" s="3"/>
      <c r="QNE178" s="3"/>
      <c r="QNF178" s="3"/>
      <c r="QNG178" s="3"/>
      <c r="QNH178" s="3"/>
      <c r="QNI178" s="3"/>
      <c r="QNJ178" s="3"/>
      <c r="QNK178" s="3"/>
      <c r="QNL178" s="3"/>
      <c r="QNM178" s="3"/>
      <c r="QNN178" s="3"/>
      <c r="QNO178" s="3"/>
      <c r="QNP178" s="3"/>
      <c r="QNQ178" s="3"/>
      <c r="QNR178" s="3"/>
      <c r="QNS178" s="3"/>
      <c r="QNT178" s="3"/>
      <c r="QNU178" s="3"/>
      <c r="QNV178" s="3"/>
      <c r="QNW178" s="3"/>
      <c r="QNX178" s="3"/>
      <c r="QNY178" s="3"/>
      <c r="QNZ178" s="3"/>
      <c r="QOA178" s="3"/>
      <c r="QOB178" s="3"/>
      <c r="QOC178" s="3"/>
      <c r="QOD178" s="3"/>
      <c r="QOE178" s="3"/>
      <c r="QOF178" s="3"/>
      <c r="QOG178" s="3"/>
      <c r="QOH178" s="3"/>
      <c r="QOI178" s="3"/>
      <c r="QOJ178" s="3"/>
      <c r="QOK178" s="3"/>
      <c r="QOL178" s="3"/>
      <c r="QOM178" s="3"/>
      <c r="QON178" s="3"/>
      <c r="QOO178" s="3"/>
      <c r="QOP178" s="3"/>
      <c r="QOQ178" s="3"/>
      <c r="QOR178" s="3"/>
      <c r="QOS178" s="3"/>
      <c r="QOT178" s="3"/>
      <c r="QOU178" s="3"/>
      <c r="QOV178" s="3"/>
      <c r="QOW178" s="3"/>
      <c r="QOX178" s="3"/>
      <c r="QOY178" s="3"/>
      <c r="QOZ178" s="3"/>
      <c r="QPA178" s="3"/>
      <c r="QPB178" s="3"/>
      <c r="QPC178" s="3"/>
      <c r="QPD178" s="3"/>
      <c r="QPE178" s="3"/>
      <c r="QPF178" s="3"/>
      <c r="QPG178" s="3"/>
      <c r="QPH178" s="3"/>
      <c r="QPI178" s="3"/>
      <c r="QPJ178" s="3"/>
      <c r="QPK178" s="3"/>
      <c r="QPL178" s="3"/>
      <c r="QPM178" s="3"/>
      <c r="QPN178" s="3"/>
      <c r="QPO178" s="3"/>
      <c r="QPP178" s="3"/>
      <c r="QPQ178" s="3"/>
      <c r="QPR178" s="3"/>
      <c r="QPS178" s="3"/>
      <c r="QPT178" s="3"/>
      <c r="QPU178" s="3"/>
      <c r="QPV178" s="3"/>
      <c r="QPW178" s="3"/>
      <c r="QPX178" s="3"/>
      <c r="QPY178" s="3"/>
      <c r="QPZ178" s="3"/>
      <c r="QQA178" s="3"/>
      <c r="QQB178" s="3"/>
      <c r="QQC178" s="3"/>
      <c r="QQD178" s="3"/>
      <c r="QQE178" s="3"/>
      <c r="QQF178" s="3"/>
      <c r="QQG178" s="3"/>
      <c r="QQH178" s="3"/>
      <c r="QQI178" s="3"/>
      <c r="QQJ178" s="3"/>
      <c r="QQK178" s="3"/>
      <c r="QQL178" s="3"/>
      <c r="QQM178" s="3"/>
      <c r="QQN178" s="3"/>
      <c r="QQO178" s="3"/>
      <c r="QQP178" s="3"/>
      <c r="QQQ178" s="3"/>
      <c r="QQR178" s="3"/>
      <c r="QQS178" s="3"/>
      <c r="QQT178" s="3"/>
      <c r="QQU178" s="3"/>
      <c r="QQV178" s="3"/>
      <c r="QQW178" s="3"/>
      <c r="QQX178" s="3"/>
      <c r="QQY178" s="3"/>
      <c r="QQZ178" s="3"/>
      <c r="QRA178" s="3"/>
      <c r="QRB178" s="3"/>
      <c r="QRC178" s="3"/>
      <c r="QRD178" s="3"/>
      <c r="QRE178" s="3"/>
      <c r="QRF178" s="3"/>
      <c r="QRG178" s="3"/>
      <c r="QRH178" s="3"/>
      <c r="QRI178" s="3"/>
      <c r="QRJ178" s="3"/>
      <c r="QRK178" s="3"/>
      <c r="QRL178" s="3"/>
      <c r="QRM178" s="3"/>
      <c r="QRN178" s="3"/>
      <c r="QRO178" s="3"/>
      <c r="QRP178" s="3"/>
      <c r="QRQ178" s="3"/>
      <c r="QRR178" s="3"/>
      <c r="QRS178" s="3"/>
      <c r="QRT178" s="3"/>
      <c r="QRU178" s="3"/>
      <c r="QRV178" s="3"/>
      <c r="QRW178" s="3"/>
      <c r="QRX178" s="3"/>
      <c r="QRY178" s="3"/>
      <c r="QRZ178" s="3"/>
      <c r="QSA178" s="3"/>
      <c r="QSB178" s="3"/>
      <c r="QSC178" s="3"/>
      <c r="QSD178" s="3"/>
      <c r="QSE178" s="3"/>
      <c r="QSF178" s="3"/>
      <c r="QSG178" s="3"/>
      <c r="QSH178" s="3"/>
      <c r="QSI178" s="3"/>
      <c r="QSJ178" s="3"/>
      <c r="QSK178" s="3"/>
      <c r="QSL178" s="3"/>
      <c r="QSM178" s="3"/>
      <c r="QSN178" s="3"/>
      <c r="QSO178" s="3"/>
      <c r="QSP178" s="3"/>
      <c r="QSQ178" s="3"/>
      <c r="QSR178" s="3"/>
      <c r="QSS178" s="3"/>
      <c r="QST178" s="3"/>
      <c r="QSU178" s="3"/>
      <c r="QSV178" s="3"/>
      <c r="QSW178" s="3"/>
      <c r="QSX178" s="3"/>
      <c r="QSY178" s="3"/>
      <c r="QSZ178" s="3"/>
      <c r="QTA178" s="3"/>
      <c r="QTB178" s="3"/>
      <c r="QTC178" s="3"/>
      <c r="QTD178" s="3"/>
      <c r="QTE178" s="3"/>
      <c r="QTF178" s="3"/>
      <c r="QTG178" s="3"/>
      <c r="QTH178" s="3"/>
      <c r="QTI178" s="3"/>
      <c r="QTJ178" s="3"/>
      <c r="QTK178" s="3"/>
      <c r="QTL178" s="3"/>
      <c r="QTM178" s="3"/>
      <c r="QTN178" s="3"/>
      <c r="QTO178" s="3"/>
      <c r="QTP178" s="3"/>
      <c r="QTQ178" s="3"/>
      <c r="QTR178" s="3"/>
      <c r="QTS178" s="3"/>
      <c r="QTT178" s="3"/>
      <c r="QTU178" s="3"/>
      <c r="QTV178" s="3"/>
      <c r="QTW178" s="3"/>
      <c r="QTX178" s="3"/>
      <c r="QTY178" s="3"/>
      <c r="QTZ178" s="3"/>
      <c r="QUA178" s="3"/>
      <c r="QUB178" s="3"/>
      <c r="QUC178" s="3"/>
      <c r="QUD178" s="3"/>
      <c r="QUE178" s="3"/>
      <c r="QUF178" s="3"/>
      <c r="QUG178" s="3"/>
      <c r="QUH178" s="3"/>
      <c r="QUI178" s="3"/>
      <c r="QUJ178" s="3"/>
      <c r="QUK178" s="3"/>
      <c r="QUL178" s="3"/>
      <c r="QUM178" s="3"/>
      <c r="QUN178" s="3"/>
      <c r="QUO178" s="3"/>
      <c r="QUP178" s="3"/>
      <c r="QUQ178" s="3"/>
      <c r="QUR178" s="3"/>
      <c r="QUS178" s="3"/>
      <c r="QUT178" s="3"/>
      <c r="QUU178" s="3"/>
      <c r="QUV178" s="3"/>
      <c r="QUW178" s="3"/>
      <c r="QUX178" s="3"/>
      <c r="QUY178" s="3"/>
      <c r="QUZ178" s="3"/>
      <c r="QVA178" s="3"/>
      <c r="QVB178" s="3"/>
      <c r="QVC178" s="3"/>
      <c r="QVD178" s="3"/>
      <c r="QVE178" s="3"/>
      <c r="QVF178" s="3"/>
      <c r="QVG178" s="3"/>
      <c r="QVH178" s="3"/>
      <c r="QVI178" s="3"/>
      <c r="QVJ178" s="3"/>
      <c r="QVK178" s="3"/>
      <c r="QVL178" s="3"/>
      <c r="QVM178" s="3"/>
      <c r="QVN178" s="3"/>
      <c r="QVO178" s="3"/>
      <c r="QVP178" s="3"/>
      <c r="QVQ178" s="3"/>
      <c r="QVR178" s="3"/>
      <c r="QVS178" s="3"/>
      <c r="QVT178" s="3"/>
      <c r="QVU178" s="3"/>
      <c r="QVV178" s="3"/>
      <c r="QVW178" s="3"/>
      <c r="QVX178" s="3"/>
      <c r="QVY178" s="3"/>
      <c r="QVZ178" s="3"/>
      <c r="QWA178" s="3"/>
      <c r="QWB178" s="3"/>
      <c r="QWC178" s="3"/>
      <c r="QWD178" s="3"/>
      <c r="QWE178" s="3"/>
      <c r="QWF178" s="3"/>
      <c r="QWG178" s="3"/>
      <c r="QWH178" s="3"/>
      <c r="QWI178" s="3"/>
      <c r="QWJ178" s="3"/>
      <c r="QWK178" s="3"/>
      <c r="QWL178" s="3"/>
      <c r="QWM178" s="3"/>
      <c r="QWN178" s="3"/>
      <c r="QWO178" s="3"/>
      <c r="QWP178" s="3"/>
      <c r="QWQ178" s="3"/>
      <c r="QWR178" s="3"/>
      <c r="QWS178" s="3"/>
      <c r="QWT178" s="3"/>
      <c r="QWU178" s="3"/>
      <c r="QWV178" s="3"/>
      <c r="QWW178" s="3"/>
      <c r="QWX178" s="3"/>
      <c r="QWY178" s="3"/>
      <c r="QWZ178" s="3"/>
      <c r="QXA178" s="3"/>
      <c r="QXB178" s="3"/>
      <c r="QXC178" s="3"/>
      <c r="QXD178" s="3"/>
      <c r="QXE178" s="3"/>
      <c r="QXF178" s="3"/>
      <c r="QXG178" s="3"/>
      <c r="QXH178" s="3"/>
      <c r="QXI178" s="3"/>
      <c r="QXJ178" s="3"/>
      <c r="QXK178" s="3"/>
      <c r="QXL178" s="3"/>
      <c r="QXM178" s="3"/>
      <c r="QXN178" s="3"/>
      <c r="QXO178" s="3"/>
      <c r="QXP178" s="3"/>
      <c r="QXQ178" s="3"/>
      <c r="QXR178" s="3"/>
      <c r="QXS178" s="3"/>
      <c r="QXT178" s="3"/>
      <c r="QXU178" s="3"/>
      <c r="QXV178" s="3"/>
      <c r="QXW178" s="3"/>
      <c r="QXX178" s="3"/>
      <c r="QXY178" s="3"/>
      <c r="QXZ178" s="3"/>
      <c r="QYA178" s="3"/>
      <c r="QYB178" s="3"/>
      <c r="QYC178" s="3"/>
      <c r="QYD178" s="3"/>
      <c r="QYE178" s="3"/>
      <c r="QYF178" s="3"/>
      <c r="QYG178" s="3"/>
      <c r="QYH178" s="3"/>
      <c r="QYI178" s="3"/>
      <c r="QYJ178" s="3"/>
      <c r="QYK178" s="3"/>
      <c r="QYL178" s="3"/>
      <c r="QYM178" s="3"/>
      <c r="QYN178" s="3"/>
      <c r="QYO178" s="3"/>
      <c r="QYP178" s="3"/>
      <c r="QYQ178" s="3"/>
      <c r="QYR178" s="3"/>
      <c r="QYS178" s="3"/>
      <c r="QYT178" s="3"/>
      <c r="QYU178" s="3"/>
      <c r="QYV178" s="3"/>
      <c r="QYW178" s="3"/>
      <c r="QYX178" s="3"/>
      <c r="QYY178" s="3"/>
      <c r="QYZ178" s="3"/>
      <c r="QZA178" s="3"/>
      <c r="QZB178" s="3"/>
      <c r="QZC178" s="3"/>
      <c r="QZD178" s="3"/>
      <c r="QZE178" s="3"/>
      <c r="QZF178" s="3"/>
      <c r="QZG178" s="3"/>
      <c r="QZH178" s="3"/>
      <c r="QZI178" s="3"/>
      <c r="QZJ178" s="3"/>
      <c r="QZK178" s="3"/>
      <c r="QZL178" s="3"/>
      <c r="QZM178" s="3"/>
      <c r="QZN178" s="3"/>
      <c r="QZO178" s="3"/>
      <c r="QZP178" s="3"/>
      <c r="QZQ178" s="3"/>
      <c r="QZR178" s="3"/>
      <c r="QZS178" s="3"/>
      <c r="QZT178" s="3"/>
      <c r="QZU178" s="3"/>
      <c r="QZV178" s="3"/>
      <c r="QZW178" s="3"/>
      <c r="QZX178" s="3"/>
      <c r="QZY178" s="3"/>
      <c r="QZZ178" s="3"/>
      <c r="RAA178" s="3"/>
      <c r="RAB178" s="3"/>
      <c r="RAC178" s="3"/>
      <c r="RAD178" s="3"/>
      <c r="RAE178" s="3"/>
      <c r="RAF178" s="3"/>
      <c r="RAG178" s="3"/>
      <c r="RAH178" s="3"/>
      <c r="RAI178" s="3"/>
      <c r="RAJ178" s="3"/>
      <c r="RAK178" s="3"/>
      <c r="RAL178" s="3"/>
      <c r="RAM178" s="3"/>
      <c r="RAN178" s="3"/>
      <c r="RAO178" s="3"/>
      <c r="RAP178" s="3"/>
      <c r="RAQ178" s="3"/>
      <c r="RAR178" s="3"/>
      <c r="RAS178" s="3"/>
      <c r="RAT178" s="3"/>
      <c r="RAU178" s="3"/>
      <c r="RAV178" s="3"/>
      <c r="RAW178" s="3"/>
      <c r="RAX178" s="3"/>
      <c r="RAY178" s="3"/>
      <c r="RAZ178" s="3"/>
      <c r="RBA178" s="3"/>
      <c r="RBB178" s="3"/>
      <c r="RBC178" s="3"/>
      <c r="RBD178" s="3"/>
      <c r="RBE178" s="3"/>
      <c r="RBF178" s="3"/>
      <c r="RBG178" s="3"/>
      <c r="RBH178" s="3"/>
      <c r="RBI178" s="3"/>
      <c r="RBJ178" s="3"/>
      <c r="RBK178" s="3"/>
      <c r="RBL178" s="3"/>
      <c r="RBM178" s="3"/>
      <c r="RBN178" s="3"/>
      <c r="RBO178" s="3"/>
      <c r="RBP178" s="3"/>
      <c r="RBQ178" s="3"/>
      <c r="RBR178" s="3"/>
      <c r="RBS178" s="3"/>
      <c r="RBT178" s="3"/>
      <c r="RBU178" s="3"/>
      <c r="RBV178" s="3"/>
      <c r="RBW178" s="3"/>
      <c r="RBX178" s="3"/>
      <c r="RBY178" s="3"/>
      <c r="RBZ178" s="3"/>
      <c r="RCA178" s="3"/>
      <c r="RCB178" s="3"/>
      <c r="RCC178" s="3"/>
      <c r="RCD178" s="3"/>
      <c r="RCE178" s="3"/>
      <c r="RCF178" s="3"/>
      <c r="RCG178" s="3"/>
      <c r="RCH178" s="3"/>
      <c r="RCI178" s="3"/>
      <c r="RCJ178" s="3"/>
      <c r="RCK178" s="3"/>
      <c r="RCL178" s="3"/>
      <c r="RCM178" s="3"/>
      <c r="RCN178" s="3"/>
      <c r="RCO178" s="3"/>
      <c r="RCP178" s="3"/>
      <c r="RCQ178" s="3"/>
      <c r="RCR178" s="3"/>
      <c r="RCS178" s="3"/>
      <c r="RCT178" s="3"/>
      <c r="RCU178" s="3"/>
      <c r="RCV178" s="3"/>
      <c r="RCW178" s="3"/>
      <c r="RCX178" s="3"/>
      <c r="RCY178" s="3"/>
      <c r="RCZ178" s="3"/>
      <c r="RDA178" s="3"/>
      <c r="RDB178" s="3"/>
      <c r="RDC178" s="3"/>
      <c r="RDD178" s="3"/>
      <c r="RDE178" s="3"/>
      <c r="RDF178" s="3"/>
      <c r="RDG178" s="3"/>
      <c r="RDH178" s="3"/>
      <c r="RDI178" s="3"/>
      <c r="RDJ178" s="3"/>
      <c r="RDK178" s="3"/>
      <c r="RDL178" s="3"/>
      <c r="RDM178" s="3"/>
      <c r="RDN178" s="3"/>
      <c r="RDO178" s="3"/>
      <c r="RDP178" s="3"/>
      <c r="RDQ178" s="3"/>
      <c r="RDR178" s="3"/>
      <c r="RDS178" s="3"/>
      <c r="RDT178" s="3"/>
      <c r="RDU178" s="3"/>
      <c r="RDV178" s="3"/>
      <c r="RDW178" s="3"/>
      <c r="RDX178" s="3"/>
      <c r="RDY178" s="3"/>
      <c r="RDZ178" s="3"/>
      <c r="REA178" s="3"/>
      <c r="REB178" s="3"/>
      <c r="REC178" s="3"/>
      <c r="RED178" s="3"/>
      <c r="REE178" s="3"/>
      <c r="REF178" s="3"/>
      <c r="REG178" s="3"/>
      <c r="REH178" s="3"/>
      <c r="REI178" s="3"/>
      <c r="REJ178" s="3"/>
      <c r="REK178" s="3"/>
      <c r="REL178" s="3"/>
      <c r="REM178" s="3"/>
      <c r="REN178" s="3"/>
      <c r="REO178" s="3"/>
      <c r="REP178" s="3"/>
      <c r="REQ178" s="3"/>
      <c r="RER178" s="3"/>
      <c r="RES178" s="3"/>
      <c r="RET178" s="3"/>
      <c r="REU178" s="3"/>
      <c r="REV178" s="3"/>
      <c r="REW178" s="3"/>
      <c r="REX178" s="3"/>
      <c r="REY178" s="3"/>
      <c r="REZ178" s="3"/>
      <c r="RFA178" s="3"/>
      <c r="RFB178" s="3"/>
      <c r="RFC178" s="3"/>
      <c r="RFD178" s="3"/>
      <c r="RFE178" s="3"/>
      <c r="RFF178" s="3"/>
      <c r="RFG178" s="3"/>
      <c r="RFH178" s="3"/>
      <c r="RFI178" s="3"/>
      <c r="RFJ178" s="3"/>
      <c r="RFK178" s="3"/>
      <c r="RFL178" s="3"/>
      <c r="RFM178" s="3"/>
      <c r="RFN178" s="3"/>
      <c r="RFO178" s="3"/>
      <c r="RFP178" s="3"/>
      <c r="RFQ178" s="3"/>
      <c r="RFR178" s="3"/>
      <c r="RFS178" s="3"/>
      <c r="RFT178" s="3"/>
      <c r="RFU178" s="3"/>
      <c r="RFV178" s="3"/>
      <c r="RFW178" s="3"/>
      <c r="RFX178" s="3"/>
      <c r="RFY178" s="3"/>
      <c r="RFZ178" s="3"/>
      <c r="RGA178" s="3"/>
      <c r="RGB178" s="3"/>
      <c r="RGC178" s="3"/>
      <c r="RGD178" s="3"/>
      <c r="RGE178" s="3"/>
      <c r="RGF178" s="3"/>
      <c r="RGG178" s="3"/>
      <c r="RGH178" s="3"/>
      <c r="RGI178" s="3"/>
      <c r="RGJ178" s="3"/>
      <c r="RGK178" s="3"/>
      <c r="RGL178" s="3"/>
      <c r="RGM178" s="3"/>
      <c r="RGN178" s="3"/>
      <c r="RGO178" s="3"/>
      <c r="RGP178" s="3"/>
      <c r="RGQ178" s="3"/>
      <c r="RGR178" s="3"/>
      <c r="RGS178" s="3"/>
      <c r="RGT178" s="3"/>
      <c r="RGU178" s="3"/>
      <c r="RGV178" s="3"/>
      <c r="RGW178" s="3"/>
      <c r="RGX178" s="3"/>
      <c r="RGY178" s="3"/>
      <c r="RGZ178" s="3"/>
      <c r="RHA178" s="3"/>
      <c r="RHB178" s="3"/>
      <c r="RHC178" s="3"/>
      <c r="RHD178" s="3"/>
      <c r="RHE178" s="3"/>
      <c r="RHF178" s="3"/>
      <c r="RHG178" s="3"/>
      <c r="RHH178" s="3"/>
      <c r="RHI178" s="3"/>
      <c r="RHJ178" s="3"/>
      <c r="RHK178" s="3"/>
      <c r="RHL178" s="3"/>
      <c r="RHM178" s="3"/>
      <c r="RHN178" s="3"/>
      <c r="RHO178" s="3"/>
      <c r="RHP178" s="3"/>
      <c r="RHQ178" s="3"/>
      <c r="RHR178" s="3"/>
      <c r="RHS178" s="3"/>
      <c r="RHT178" s="3"/>
      <c r="RHU178" s="3"/>
      <c r="RHV178" s="3"/>
      <c r="RHW178" s="3"/>
      <c r="RHX178" s="3"/>
      <c r="RHY178" s="3"/>
      <c r="RHZ178" s="3"/>
      <c r="RIA178" s="3"/>
      <c r="RIB178" s="3"/>
      <c r="RIC178" s="3"/>
      <c r="RID178" s="3"/>
      <c r="RIE178" s="3"/>
      <c r="RIF178" s="3"/>
      <c r="RIG178" s="3"/>
      <c r="RIH178" s="3"/>
      <c r="RII178" s="3"/>
      <c r="RIJ178" s="3"/>
      <c r="RIK178" s="3"/>
      <c r="RIL178" s="3"/>
      <c r="RIM178" s="3"/>
      <c r="RIN178" s="3"/>
      <c r="RIO178" s="3"/>
      <c r="RIP178" s="3"/>
      <c r="RIQ178" s="3"/>
      <c r="RIR178" s="3"/>
      <c r="RIS178" s="3"/>
      <c r="RIT178" s="3"/>
      <c r="RIU178" s="3"/>
      <c r="RIV178" s="3"/>
      <c r="RIW178" s="3"/>
      <c r="RIX178" s="3"/>
      <c r="RIY178" s="3"/>
      <c r="RIZ178" s="3"/>
      <c r="RJA178" s="3"/>
      <c r="RJB178" s="3"/>
      <c r="RJC178" s="3"/>
      <c r="RJD178" s="3"/>
      <c r="RJE178" s="3"/>
      <c r="RJF178" s="3"/>
      <c r="RJG178" s="3"/>
      <c r="RJH178" s="3"/>
      <c r="RJI178" s="3"/>
      <c r="RJJ178" s="3"/>
      <c r="RJK178" s="3"/>
      <c r="RJL178" s="3"/>
      <c r="RJM178" s="3"/>
      <c r="RJN178" s="3"/>
      <c r="RJO178" s="3"/>
      <c r="RJP178" s="3"/>
      <c r="RJQ178" s="3"/>
      <c r="RJR178" s="3"/>
      <c r="RJS178" s="3"/>
      <c r="RJT178" s="3"/>
      <c r="RJU178" s="3"/>
      <c r="RJV178" s="3"/>
      <c r="RJW178" s="3"/>
      <c r="RJX178" s="3"/>
      <c r="RJY178" s="3"/>
      <c r="RJZ178" s="3"/>
      <c r="RKA178" s="3"/>
      <c r="RKB178" s="3"/>
      <c r="RKC178" s="3"/>
      <c r="RKD178" s="3"/>
      <c r="RKE178" s="3"/>
      <c r="RKF178" s="3"/>
      <c r="RKG178" s="3"/>
      <c r="RKH178" s="3"/>
      <c r="RKI178" s="3"/>
      <c r="RKJ178" s="3"/>
      <c r="RKK178" s="3"/>
      <c r="RKL178" s="3"/>
      <c r="RKM178" s="3"/>
      <c r="RKN178" s="3"/>
      <c r="RKO178" s="3"/>
      <c r="RKP178" s="3"/>
      <c r="RKQ178" s="3"/>
      <c r="RKR178" s="3"/>
      <c r="RKS178" s="3"/>
      <c r="RKT178" s="3"/>
      <c r="RKU178" s="3"/>
      <c r="RKV178" s="3"/>
      <c r="RKW178" s="3"/>
      <c r="RKX178" s="3"/>
      <c r="RKY178" s="3"/>
      <c r="RKZ178" s="3"/>
      <c r="RLA178" s="3"/>
      <c r="RLB178" s="3"/>
      <c r="RLC178" s="3"/>
      <c r="RLD178" s="3"/>
      <c r="RLE178" s="3"/>
      <c r="RLF178" s="3"/>
      <c r="RLG178" s="3"/>
      <c r="RLH178" s="3"/>
      <c r="RLI178" s="3"/>
      <c r="RLJ178" s="3"/>
      <c r="RLK178" s="3"/>
      <c r="RLL178" s="3"/>
      <c r="RLM178" s="3"/>
      <c r="RLN178" s="3"/>
      <c r="RLO178" s="3"/>
      <c r="RLP178" s="3"/>
      <c r="RLQ178" s="3"/>
      <c r="RLR178" s="3"/>
      <c r="RLS178" s="3"/>
      <c r="RLT178" s="3"/>
      <c r="RLU178" s="3"/>
      <c r="RLV178" s="3"/>
      <c r="RLW178" s="3"/>
      <c r="RLX178" s="3"/>
      <c r="RLY178" s="3"/>
      <c r="RLZ178" s="3"/>
      <c r="RMA178" s="3"/>
      <c r="RMB178" s="3"/>
      <c r="RMC178" s="3"/>
      <c r="RMD178" s="3"/>
      <c r="RME178" s="3"/>
      <c r="RMF178" s="3"/>
      <c r="RMG178" s="3"/>
      <c r="RMH178" s="3"/>
      <c r="RMI178" s="3"/>
      <c r="RMJ178" s="3"/>
      <c r="RMK178" s="3"/>
      <c r="RML178" s="3"/>
      <c r="RMM178" s="3"/>
      <c r="RMN178" s="3"/>
      <c r="RMO178" s="3"/>
      <c r="RMP178" s="3"/>
      <c r="RMQ178" s="3"/>
      <c r="RMR178" s="3"/>
      <c r="RMS178" s="3"/>
      <c r="RMT178" s="3"/>
      <c r="RMU178" s="3"/>
      <c r="RMV178" s="3"/>
      <c r="RMW178" s="3"/>
      <c r="RMX178" s="3"/>
      <c r="RMY178" s="3"/>
      <c r="RMZ178" s="3"/>
      <c r="RNA178" s="3"/>
      <c r="RNB178" s="3"/>
      <c r="RNC178" s="3"/>
      <c r="RND178" s="3"/>
      <c r="RNE178" s="3"/>
      <c r="RNF178" s="3"/>
      <c r="RNG178" s="3"/>
      <c r="RNH178" s="3"/>
      <c r="RNI178" s="3"/>
      <c r="RNJ178" s="3"/>
      <c r="RNK178" s="3"/>
      <c r="RNL178" s="3"/>
      <c r="RNM178" s="3"/>
      <c r="RNN178" s="3"/>
      <c r="RNO178" s="3"/>
      <c r="RNP178" s="3"/>
      <c r="RNQ178" s="3"/>
      <c r="RNR178" s="3"/>
      <c r="RNS178" s="3"/>
      <c r="RNT178" s="3"/>
      <c r="RNU178" s="3"/>
      <c r="RNV178" s="3"/>
      <c r="RNW178" s="3"/>
      <c r="RNX178" s="3"/>
      <c r="RNY178" s="3"/>
      <c r="RNZ178" s="3"/>
      <c r="ROA178" s="3"/>
      <c r="ROB178" s="3"/>
      <c r="ROC178" s="3"/>
      <c r="ROD178" s="3"/>
      <c r="ROE178" s="3"/>
      <c r="ROF178" s="3"/>
      <c r="ROG178" s="3"/>
      <c r="ROH178" s="3"/>
      <c r="ROI178" s="3"/>
      <c r="ROJ178" s="3"/>
      <c r="ROK178" s="3"/>
      <c r="ROL178" s="3"/>
      <c r="ROM178" s="3"/>
      <c r="RON178" s="3"/>
      <c r="ROO178" s="3"/>
      <c r="ROP178" s="3"/>
      <c r="ROQ178" s="3"/>
      <c r="ROR178" s="3"/>
      <c r="ROS178" s="3"/>
      <c r="ROT178" s="3"/>
      <c r="ROU178" s="3"/>
      <c r="ROV178" s="3"/>
      <c r="ROW178" s="3"/>
      <c r="ROX178" s="3"/>
      <c r="ROY178" s="3"/>
      <c r="ROZ178" s="3"/>
      <c r="RPA178" s="3"/>
      <c r="RPB178" s="3"/>
      <c r="RPC178" s="3"/>
      <c r="RPD178" s="3"/>
      <c r="RPE178" s="3"/>
      <c r="RPF178" s="3"/>
      <c r="RPG178" s="3"/>
      <c r="RPH178" s="3"/>
      <c r="RPI178" s="3"/>
      <c r="RPJ178" s="3"/>
      <c r="RPK178" s="3"/>
      <c r="RPL178" s="3"/>
      <c r="RPM178" s="3"/>
      <c r="RPN178" s="3"/>
      <c r="RPO178" s="3"/>
      <c r="RPP178" s="3"/>
      <c r="RPQ178" s="3"/>
      <c r="RPR178" s="3"/>
      <c r="RPS178" s="3"/>
      <c r="RPT178" s="3"/>
      <c r="RPU178" s="3"/>
      <c r="RPV178" s="3"/>
      <c r="RPW178" s="3"/>
      <c r="RPX178" s="3"/>
      <c r="RPY178" s="3"/>
      <c r="RPZ178" s="3"/>
      <c r="RQA178" s="3"/>
      <c r="RQB178" s="3"/>
      <c r="RQC178" s="3"/>
      <c r="RQD178" s="3"/>
      <c r="RQE178" s="3"/>
      <c r="RQF178" s="3"/>
      <c r="RQG178" s="3"/>
      <c r="RQH178" s="3"/>
      <c r="RQI178" s="3"/>
      <c r="RQJ178" s="3"/>
      <c r="RQK178" s="3"/>
      <c r="RQL178" s="3"/>
      <c r="RQM178" s="3"/>
      <c r="RQN178" s="3"/>
      <c r="RQO178" s="3"/>
      <c r="RQP178" s="3"/>
      <c r="RQQ178" s="3"/>
      <c r="RQR178" s="3"/>
      <c r="RQS178" s="3"/>
      <c r="RQT178" s="3"/>
      <c r="RQU178" s="3"/>
      <c r="RQV178" s="3"/>
      <c r="RQW178" s="3"/>
      <c r="RQX178" s="3"/>
      <c r="RQY178" s="3"/>
      <c r="RQZ178" s="3"/>
      <c r="RRA178" s="3"/>
      <c r="RRB178" s="3"/>
      <c r="RRC178" s="3"/>
      <c r="RRD178" s="3"/>
      <c r="RRE178" s="3"/>
      <c r="RRF178" s="3"/>
      <c r="RRG178" s="3"/>
      <c r="RRH178" s="3"/>
      <c r="RRI178" s="3"/>
      <c r="RRJ178" s="3"/>
      <c r="RRK178" s="3"/>
      <c r="RRL178" s="3"/>
      <c r="RRM178" s="3"/>
      <c r="RRN178" s="3"/>
      <c r="RRO178" s="3"/>
      <c r="RRP178" s="3"/>
      <c r="RRQ178" s="3"/>
      <c r="RRR178" s="3"/>
      <c r="RRS178" s="3"/>
      <c r="RRT178" s="3"/>
      <c r="RRU178" s="3"/>
      <c r="RRV178" s="3"/>
      <c r="RRW178" s="3"/>
      <c r="RRX178" s="3"/>
      <c r="RRY178" s="3"/>
      <c r="RRZ178" s="3"/>
      <c r="RSA178" s="3"/>
      <c r="RSB178" s="3"/>
      <c r="RSC178" s="3"/>
      <c r="RSD178" s="3"/>
      <c r="RSE178" s="3"/>
      <c r="RSF178" s="3"/>
      <c r="RSG178" s="3"/>
      <c r="RSH178" s="3"/>
      <c r="RSI178" s="3"/>
      <c r="RSJ178" s="3"/>
      <c r="RSK178" s="3"/>
      <c r="RSL178" s="3"/>
      <c r="RSM178" s="3"/>
      <c r="RSN178" s="3"/>
      <c r="RSO178" s="3"/>
      <c r="RSP178" s="3"/>
      <c r="RSQ178" s="3"/>
      <c r="RSR178" s="3"/>
      <c r="RSS178" s="3"/>
      <c r="RST178" s="3"/>
      <c r="RSU178" s="3"/>
      <c r="RSV178" s="3"/>
      <c r="RSW178" s="3"/>
      <c r="RSX178" s="3"/>
      <c r="RSY178" s="3"/>
      <c r="RSZ178" s="3"/>
      <c r="RTA178" s="3"/>
      <c r="RTB178" s="3"/>
      <c r="RTC178" s="3"/>
      <c r="RTD178" s="3"/>
      <c r="RTE178" s="3"/>
      <c r="RTF178" s="3"/>
      <c r="RTG178" s="3"/>
      <c r="RTH178" s="3"/>
      <c r="RTI178" s="3"/>
      <c r="RTJ178" s="3"/>
      <c r="RTK178" s="3"/>
      <c r="RTL178" s="3"/>
      <c r="RTM178" s="3"/>
      <c r="RTN178" s="3"/>
      <c r="RTO178" s="3"/>
      <c r="RTP178" s="3"/>
      <c r="RTQ178" s="3"/>
      <c r="RTR178" s="3"/>
      <c r="RTS178" s="3"/>
      <c r="RTT178" s="3"/>
      <c r="RTU178" s="3"/>
      <c r="RTV178" s="3"/>
      <c r="RTW178" s="3"/>
      <c r="RTX178" s="3"/>
      <c r="RTY178" s="3"/>
      <c r="RTZ178" s="3"/>
      <c r="RUA178" s="3"/>
      <c r="RUB178" s="3"/>
      <c r="RUC178" s="3"/>
      <c r="RUD178" s="3"/>
      <c r="RUE178" s="3"/>
      <c r="RUF178" s="3"/>
      <c r="RUG178" s="3"/>
      <c r="RUH178" s="3"/>
      <c r="RUI178" s="3"/>
      <c r="RUJ178" s="3"/>
      <c r="RUK178" s="3"/>
      <c r="RUL178" s="3"/>
      <c r="RUM178" s="3"/>
      <c r="RUN178" s="3"/>
      <c r="RUO178" s="3"/>
      <c r="RUP178" s="3"/>
      <c r="RUQ178" s="3"/>
      <c r="RUR178" s="3"/>
      <c r="RUS178" s="3"/>
      <c r="RUT178" s="3"/>
      <c r="RUU178" s="3"/>
      <c r="RUV178" s="3"/>
      <c r="RUW178" s="3"/>
      <c r="RUX178" s="3"/>
      <c r="RUY178" s="3"/>
      <c r="RUZ178" s="3"/>
      <c r="RVA178" s="3"/>
      <c r="RVB178" s="3"/>
      <c r="RVC178" s="3"/>
      <c r="RVD178" s="3"/>
      <c r="RVE178" s="3"/>
      <c r="RVF178" s="3"/>
      <c r="RVG178" s="3"/>
      <c r="RVH178" s="3"/>
      <c r="RVI178" s="3"/>
      <c r="RVJ178" s="3"/>
      <c r="RVK178" s="3"/>
      <c r="RVL178" s="3"/>
      <c r="RVM178" s="3"/>
      <c r="RVN178" s="3"/>
      <c r="RVO178" s="3"/>
      <c r="RVP178" s="3"/>
      <c r="RVQ178" s="3"/>
      <c r="RVR178" s="3"/>
      <c r="RVS178" s="3"/>
      <c r="RVT178" s="3"/>
      <c r="RVU178" s="3"/>
      <c r="RVV178" s="3"/>
      <c r="RVW178" s="3"/>
      <c r="RVX178" s="3"/>
      <c r="RVY178" s="3"/>
      <c r="RVZ178" s="3"/>
      <c r="RWA178" s="3"/>
      <c r="RWB178" s="3"/>
      <c r="RWC178" s="3"/>
      <c r="RWD178" s="3"/>
      <c r="RWE178" s="3"/>
      <c r="RWF178" s="3"/>
      <c r="RWG178" s="3"/>
      <c r="RWH178" s="3"/>
      <c r="RWI178" s="3"/>
      <c r="RWJ178" s="3"/>
      <c r="RWK178" s="3"/>
      <c r="RWL178" s="3"/>
      <c r="RWM178" s="3"/>
      <c r="RWN178" s="3"/>
      <c r="RWO178" s="3"/>
      <c r="RWP178" s="3"/>
      <c r="RWQ178" s="3"/>
      <c r="RWR178" s="3"/>
      <c r="RWS178" s="3"/>
      <c r="RWT178" s="3"/>
      <c r="RWU178" s="3"/>
      <c r="RWV178" s="3"/>
      <c r="RWW178" s="3"/>
      <c r="RWX178" s="3"/>
      <c r="RWY178" s="3"/>
      <c r="RWZ178" s="3"/>
      <c r="RXA178" s="3"/>
      <c r="RXB178" s="3"/>
      <c r="RXC178" s="3"/>
      <c r="RXD178" s="3"/>
      <c r="RXE178" s="3"/>
      <c r="RXF178" s="3"/>
      <c r="RXG178" s="3"/>
      <c r="RXH178" s="3"/>
      <c r="RXI178" s="3"/>
      <c r="RXJ178" s="3"/>
      <c r="RXK178" s="3"/>
      <c r="RXL178" s="3"/>
      <c r="RXM178" s="3"/>
      <c r="RXN178" s="3"/>
      <c r="RXO178" s="3"/>
      <c r="RXP178" s="3"/>
      <c r="RXQ178" s="3"/>
      <c r="RXR178" s="3"/>
      <c r="RXS178" s="3"/>
      <c r="RXT178" s="3"/>
      <c r="RXU178" s="3"/>
      <c r="RXV178" s="3"/>
      <c r="RXW178" s="3"/>
      <c r="RXX178" s="3"/>
      <c r="RXY178" s="3"/>
      <c r="RXZ178" s="3"/>
      <c r="RYA178" s="3"/>
      <c r="RYB178" s="3"/>
      <c r="RYC178" s="3"/>
      <c r="RYD178" s="3"/>
      <c r="RYE178" s="3"/>
      <c r="RYF178" s="3"/>
      <c r="RYG178" s="3"/>
      <c r="RYH178" s="3"/>
      <c r="RYI178" s="3"/>
      <c r="RYJ178" s="3"/>
      <c r="RYK178" s="3"/>
      <c r="RYL178" s="3"/>
      <c r="RYM178" s="3"/>
      <c r="RYN178" s="3"/>
      <c r="RYO178" s="3"/>
      <c r="RYP178" s="3"/>
      <c r="RYQ178" s="3"/>
      <c r="RYR178" s="3"/>
      <c r="RYS178" s="3"/>
      <c r="RYT178" s="3"/>
      <c r="RYU178" s="3"/>
      <c r="RYV178" s="3"/>
      <c r="RYW178" s="3"/>
      <c r="RYX178" s="3"/>
      <c r="RYY178" s="3"/>
      <c r="RYZ178" s="3"/>
      <c r="RZA178" s="3"/>
      <c r="RZB178" s="3"/>
      <c r="RZC178" s="3"/>
      <c r="RZD178" s="3"/>
      <c r="RZE178" s="3"/>
      <c r="RZF178" s="3"/>
      <c r="RZG178" s="3"/>
      <c r="RZH178" s="3"/>
      <c r="RZI178" s="3"/>
      <c r="RZJ178" s="3"/>
      <c r="RZK178" s="3"/>
      <c r="RZL178" s="3"/>
      <c r="RZM178" s="3"/>
      <c r="RZN178" s="3"/>
      <c r="RZO178" s="3"/>
      <c r="RZP178" s="3"/>
      <c r="RZQ178" s="3"/>
      <c r="RZR178" s="3"/>
      <c r="RZS178" s="3"/>
      <c r="RZT178" s="3"/>
      <c r="RZU178" s="3"/>
      <c r="RZV178" s="3"/>
      <c r="RZW178" s="3"/>
      <c r="RZX178" s="3"/>
      <c r="RZY178" s="3"/>
      <c r="RZZ178" s="3"/>
      <c r="SAA178" s="3"/>
      <c r="SAB178" s="3"/>
      <c r="SAC178" s="3"/>
      <c r="SAD178" s="3"/>
      <c r="SAE178" s="3"/>
      <c r="SAF178" s="3"/>
      <c r="SAG178" s="3"/>
      <c r="SAH178" s="3"/>
      <c r="SAI178" s="3"/>
      <c r="SAJ178" s="3"/>
      <c r="SAK178" s="3"/>
      <c r="SAL178" s="3"/>
      <c r="SAM178" s="3"/>
      <c r="SAN178" s="3"/>
      <c r="SAO178" s="3"/>
      <c r="SAP178" s="3"/>
      <c r="SAQ178" s="3"/>
      <c r="SAR178" s="3"/>
      <c r="SAS178" s="3"/>
      <c r="SAT178" s="3"/>
      <c r="SAU178" s="3"/>
      <c r="SAV178" s="3"/>
      <c r="SAW178" s="3"/>
      <c r="SAX178" s="3"/>
      <c r="SAY178" s="3"/>
      <c r="SAZ178" s="3"/>
      <c r="SBA178" s="3"/>
      <c r="SBB178" s="3"/>
      <c r="SBC178" s="3"/>
      <c r="SBD178" s="3"/>
      <c r="SBE178" s="3"/>
      <c r="SBF178" s="3"/>
      <c r="SBG178" s="3"/>
      <c r="SBH178" s="3"/>
      <c r="SBI178" s="3"/>
      <c r="SBJ178" s="3"/>
      <c r="SBK178" s="3"/>
      <c r="SBL178" s="3"/>
      <c r="SBM178" s="3"/>
      <c r="SBN178" s="3"/>
      <c r="SBO178" s="3"/>
      <c r="SBP178" s="3"/>
      <c r="SBQ178" s="3"/>
      <c r="SBR178" s="3"/>
      <c r="SBS178" s="3"/>
      <c r="SBT178" s="3"/>
      <c r="SBU178" s="3"/>
      <c r="SBV178" s="3"/>
      <c r="SBW178" s="3"/>
      <c r="SBX178" s="3"/>
      <c r="SBY178" s="3"/>
      <c r="SBZ178" s="3"/>
      <c r="SCA178" s="3"/>
      <c r="SCB178" s="3"/>
      <c r="SCC178" s="3"/>
      <c r="SCD178" s="3"/>
      <c r="SCE178" s="3"/>
      <c r="SCF178" s="3"/>
      <c r="SCG178" s="3"/>
      <c r="SCH178" s="3"/>
      <c r="SCI178" s="3"/>
      <c r="SCJ178" s="3"/>
      <c r="SCK178" s="3"/>
      <c r="SCL178" s="3"/>
      <c r="SCM178" s="3"/>
      <c r="SCN178" s="3"/>
      <c r="SCO178" s="3"/>
      <c r="SCP178" s="3"/>
      <c r="SCQ178" s="3"/>
      <c r="SCR178" s="3"/>
      <c r="SCS178" s="3"/>
      <c r="SCT178" s="3"/>
      <c r="SCU178" s="3"/>
      <c r="SCV178" s="3"/>
      <c r="SCW178" s="3"/>
      <c r="SCX178" s="3"/>
      <c r="SCY178" s="3"/>
      <c r="SCZ178" s="3"/>
      <c r="SDA178" s="3"/>
      <c r="SDB178" s="3"/>
      <c r="SDC178" s="3"/>
      <c r="SDD178" s="3"/>
      <c r="SDE178" s="3"/>
      <c r="SDF178" s="3"/>
      <c r="SDG178" s="3"/>
      <c r="SDH178" s="3"/>
      <c r="SDI178" s="3"/>
      <c r="SDJ178" s="3"/>
      <c r="SDK178" s="3"/>
      <c r="SDL178" s="3"/>
      <c r="SDM178" s="3"/>
      <c r="SDN178" s="3"/>
      <c r="SDO178" s="3"/>
      <c r="SDP178" s="3"/>
      <c r="SDQ178" s="3"/>
      <c r="SDR178" s="3"/>
      <c r="SDS178" s="3"/>
      <c r="SDT178" s="3"/>
      <c r="SDU178" s="3"/>
      <c r="SDV178" s="3"/>
      <c r="SDW178" s="3"/>
      <c r="SDX178" s="3"/>
      <c r="SDY178" s="3"/>
      <c r="SDZ178" s="3"/>
      <c r="SEA178" s="3"/>
      <c r="SEB178" s="3"/>
      <c r="SEC178" s="3"/>
      <c r="SED178" s="3"/>
      <c r="SEE178" s="3"/>
      <c r="SEF178" s="3"/>
      <c r="SEG178" s="3"/>
      <c r="SEH178" s="3"/>
      <c r="SEI178" s="3"/>
      <c r="SEJ178" s="3"/>
      <c r="SEK178" s="3"/>
      <c r="SEL178" s="3"/>
      <c r="SEM178" s="3"/>
      <c r="SEN178" s="3"/>
      <c r="SEO178" s="3"/>
      <c r="SEP178" s="3"/>
      <c r="SEQ178" s="3"/>
      <c r="SER178" s="3"/>
      <c r="SES178" s="3"/>
      <c r="SET178" s="3"/>
      <c r="SEU178" s="3"/>
      <c r="SEV178" s="3"/>
      <c r="SEW178" s="3"/>
      <c r="SEX178" s="3"/>
      <c r="SEY178" s="3"/>
      <c r="SEZ178" s="3"/>
      <c r="SFA178" s="3"/>
      <c r="SFB178" s="3"/>
      <c r="SFC178" s="3"/>
      <c r="SFD178" s="3"/>
      <c r="SFE178" s="3"/>
      <c r="SFF178" s="3"/>
      <c r="SFG178" s="3"/>
      <c r="SFH178" s="3"/>
      <c r="SFI178" s="3"/>
      <c r="SFJ178" s="3"/>
      <c r="SFK178" s="3"/>
      <c r="SFL178" s="3"/>
      <c r="SFM178" s="3"/>
      <c r="SFN178" s="3"/>
      <c r="SFO178" s="3"/>
      <c r="SFP178" s="3"/>
      <c r="SFQ178" s="3"/>
      <c r="SFR178" s="3"/>
      <c r="SFS178" s="3"/>
      <c r="SFT178" s="3"/>
      <c r="SFU178" s="3"/>
      <c r="SFV178" s="3"/>
      <c r="SFW178" s="3"/>
      <c r="SFX178" s="3"/>
      <c r="SFY178" s="3"/>
      <c r="SFZ178" s="3"/>
      <c r="SGA178" s="3"/>
      <c r="SGB178" s="3"/>
      <c r="SGC178" s="3"/>
      <c r="SGD178" s="3"/>
      <c r="SGE178" s="3"/>
      <c r="SGF178" s="3"/>
      <c r="SGG178" s="3"/>
      <c r="SGH178" s="3"/>
      <c r="SGI178" s="3"/>
      <c r="SGJ178" s="3"/>
      <c r="SGK178" s="3"/>
      <c r="SGL178" s="3"/>
      <c r="SGM178" s="3"/>
      <c r="SGN178" s="3"/>
      <c r="SGO178" s="3"/>
      <c r="SGP178" s="3"/>
      <c r="SGQ178" s="3"/>
      <c r="SGR178" s="3"/>
      <c r="SGS178" s="3"/>
      <c r="SGT178" s="3"/>
      <c r="SGU178" s="3"/>
      <c r="SGV178" s="3"/>
      <c r="SGW178" s="3"/>
      <c r="SGX178" s="3"/>
      <c r="SGY178" s="3"/>
      <c r="SGZ178" s="3"/>
      <c r="SHA178" s="3"/>
      <c r="SHB178" s="3"/>
      <c r="SHC178" s="3"/>
      <c r="SHD178" s="3"/>
      <c r="SHE178" s="3"/>
      <c r="SHF178" s="3"/>
      <c r="SHG178" s="3"/>
      <c r="SHH178" s="3"/>
      <c r="SHI178" s="3"/>
      <c r="SHJ178" s="3"/>
      <c r="SHK178" s="3"/>
      <c r="SHL178" s="3"/>
      <c r="SHM178" s="3"/>
      <c r="SHN178" s="3"/>
      <c r="SHO178" s="3"/>
      <c r="SHP178" s="3"/>
      <c r="SHQ178" s="3"/>
      <c r="SHR178" s="3"/>
      <c r="SHS178" s="3"/>
      <c r="SHT178" s="3"/>
      <c r="SHU178" s="3"/>
      <c r="SHV178" s="3"/>
      <c r="SHW178" s="3"/>
      <c r="SHX178" s="3"/>
      <c r="SHY178" s="3"/>
      <c r="SHZ178" s="3"/>
      <c r="SIA178" s="3"/>
      <c r="SIB178" s="3"/>
      <c r="SIC178" s="3"/>
      <c r="SID178" s="3"/>
      <c r="SIE178" s="3"/>
      <c r="SIF178" s="3"/>
      <c r="SIG178" s="3"/>
      <c r="SIH178" s="3"/>
      <c r="SII178" s="3"/>
      <c r="SIJ178" s="3"/>
      <c r="SIK178" s="3"/>
      <c r="SIL178" s="3"/>
      <c r="SIM178" s="3"/>
      <c r="SIN178" s="3"/>
      <c r="SIO178" s="3"/>
      <c r="SIP178" s="3"/>
      <c r="SIQ178" s="3"/>
      <c r="SIR178" s="3"/>
      <c r="SIS178" s="3"/>
      <c r="SIT178" s="3"/>
      <c r="SIU178" s="3"/>
      <c r="SIV178" s="3"/>
      <c r="SIW178" s="3"/>
      <c r="SIX178" s="3"/>
      <c r="SIY178" s="3"/>
      <c r="SIZ178" s="3"/>
      <c r="SJA178" s="3"/>
      <c r="SJB178" s="3"/>
      <c r="SJC178" s="3"/>
      <c r="SJD178" s="3"/>
      <c r="SJE178" s="3"/>
      <c r="SJF178" s="3"/>
      <c r="SJG178" s="3"/>
      <c r="SJH178" s="3"/>
      <c r="SJI178" s="3"/>
      <c r="SJJ178" s="3"/>
      <c r="SJK178" s="3"/>
      <c r="SJL178" s="3"/>
      <c r="SJM178" s="3"/>
      <c r="SJN178" s="3"/>
      <c r="SJO178" s="3"/>
      <c r="SJP178" s="3"/>
      <c r="SJQ178" s="3"/>
      <c r="SJR178" s="3"/>
      <c r="SJS178" s="3"/>
      <c r="SJT178" s="3"/>
      <c r="SJU178" s="3"/>
      <c r="SJV178" s="3"/>
      <c r="SJW178" s="3"/>
      <c r="SJX178" s="3"/>
      <c r="SJY178" s="3"/>
      <c r="SJZ178" s="3"/>
      <c r="SKA178" s="3"/>
      <c r="SKB178" s="3"/>
      <c r="SKC178" s="3"/>
      <c r="SKD178" s="3"/>
      <c r="SKE178" s="3"/>
      <c r="SKF178" s="3"/>
      <c r="SKG178" s="3"/>
      <c r="SKH178" s="3"/>
      <c r="SKI178" s="3"/>
      <c r="SKJ178" s="3"/>
      <c r="SKK178" s="3"/>
      <c r="SKL178" s="3"/>
      <c r="SKM178" s="3"/>
      <c r="SKN178" s="3"/>
      <c r="SKO178" s="3"/>
      <c r="SKP178" s="3"/>
      <c r="SKQ178" s="3"/>
      <c r="SKR178" s="3"/>
      <c r="SKS178" s="3"/>
      <c r="SKT178" s="3"/>
      <c r="SKU178" s="3"/>
      <c r="SKV178" s="3"/>
      <c r="SKW178" s="3"/>
      <c r="SKX178" s="3"/>
      <c r="SKY178" s="3"/>
      <c r="SKZ178" s="3"/>
      <c r="SLA178" s="3"/>
      <c r="SLB178" s="3"/>
      <c r="SLC178" s="3"/>
      <c r="SLD178" s="3"/>
      <c r="SLE178" s="3"/>
      <c r="SLF178" s="3"/>
      <c r="SLG178" s="3"/>
      <c r="SLH178" s="3"/>
      <c r="SLI178" s="3"/>
      <c r="SLJ178" s="3"/>
      <c r="SLK178" s="3"/>
      <c r="SLL178" s="3"/>
      <c r="SLM178" s="3"/>
      <c r="SLN178" s="3"/>
      <c r="SLO178" s="3"/>
      <c r="SLP178" s="3"/>
      <c r="SLQ178" s="3"/>
      <c r="SLR178" s="3"/>
      <c r="SLS178" s="3"/>
      <c r="SLT178" s="3"/>
      <c r="SLU178" s="3"/>
      <c r="SLV178" s="3"/>
      <c r="SLW178" s="3"/>
      <c r="SLX178" s="3"/>
      <c r="SLY178" s="3"/>
      <c r="SLZ178" s="3"/>
      <c r="SMA178" s="3"/>
      <c r="SMB178" s="3"/>
      <c r="SMC178" s="3"/>
      <c r="SMD178" s="3"/>
      <c r="SME178" s="3"/>
      <c r="SMF178" s="3"/>
      <c r="SMG178" s="3"/>
      <c r="SMH178" s="3"/>
      <c r="SMI178" s="3"/>
      <c r="SMJ178" s="3"/>
      <c r="SMK178" s="3"/>
      <c r="SML178" s="3"/>
      <c r="SMM178" s="3"/>
      <c r="SMN178" s="3"/>
      <c r="SMO178" s="3"/>
      <c r="SMP178" s="3"/>
      <c r="SMQ178" s="3"/>
      <c r="SMR178" s="3"/>
      <c r="SMS178" s="3"/>
      <c r="SMT178" s="3"/>
      <c r="SMU178" s="3"/>
      <c r="SMV178" s="3"/>
      <c r="SMW178" s="3"/>
      <c r="SMX178" s="3"/>
      <c r="SMY178" s="3"/>
      <c r="SMZ178" s="3"/>
      <c r="SNA178" s="3"/>
      <c r="SNB178" s="3"/>
      <c r="SNC178" s="3"/>
      <c r="SND178" s="3"/>
      <c r="SNE178" s="3"/>
      <c r="SNF178" s="3"/>
      <c r="SNG178" s="3"/>
      <c r="SNH178" s="3"/>
      <c r="SNI178" s="3"/>
      <c r="SNJ178" s="3"/>
      <c r="SNK178" s="3"/>
      <c r="SNL178" s="3"/>
      <c r="SNM178" s="3"/>
      <c r="SNN178" s="3"/>
      <c r="SNO178" s="3"/>
      <c r="SNP178" s="3"/>
      <c r="SNQ178" s="3"/>
      <c r="SNR178" s="3"/>
      <c r="SNS178" s="3"/>
      <c r="SNT178" s="3"/>
      <c r="SNU178" s="3"/>
      <c r="SNV178" s="3"/>
      <c r="SNW178" s="3"/>
      <c r="SNX178" s="3"/>
      <c r="SNY178" s="3"/>
      <c r="SNZ178" s="3"/>
      <c r="SOA178" s="3"/>
      <c r="SOB178" s="3"/>
      <c r="SOC178" s="3"/>
      <c r="SOD178" s="3"/>
      <c r="SOE178" s="3"/>
      <c r="SOF178" s="3"/>
      <c r="SOG178" s="3"/>
      <c r="SOH178" s="3"/>
      <c r="SOI178" s="3"/>
      <c r="SOJ178" s="3"/>
      <c r="SOK178" s="3"/>
      <c r="SOL178" s="3"/>
      <c r="SOM178" s="3"/>
      <c r="SON178" s="3"/>
      <c r="SOO178" s="3"/>
      <c r="SOP178" s="3"/>
      <c r="SOQ178" s="3"/>
      <c r="SOR178" s="3"/>
      <c r="SOS178" s="3"/>
      <c r="SOT178" s="3"/>
      <c r="SOU178" s="3"/>
      <c r="SOV178" s="3"/>
      <c r="SOW178" s="3"/>
      <c r="SOX178" s="3"/>
      <c r="SOY178" s="3"/>
      <c r="SOZ178" s="3"/>
      <c r="SPA178" s="3"/>
      <c r="SPB178" s="3"/>
      <c r="SPC178" s="3"/>
      <c r="SPD178" s="3"/>
      <c r="SPE178" s="3"/>
      <c r="SPF178" s="3"/>
      <c r="SPG178" s="3"/>
      <c r="SPH178" s="3"/>
      <c r="SPI178" s="3"/>
      <c r="SPJ178" s="3"/>
      <c r="SPK178" s="3"/>
      <c r="SPL178" s="3"/>
      <c r="SPM178" s="3"/>
      <c r="SPN178" s="3"/>
      <c r="SPO178" s="3"/>
      <c r="SPP178" s="3"/>
      <c r="SPQ178" s="3"/>
      <c r="SPR178" s="3"/>
      <c r="SPS178" s="3"/>
      <c r="SPT178" s="3"/>
      <c r="SPU178" s="3"/>
      <c r="SPV178" s="3"/>
      <c r="SPW178" s="3"/>
      <c r="SPX178" s="3"/>
      <c r="SPY178" s="3"/>
      <c r="SPZ178" s="3"/>
      <c r="SQA178" s="3"/>
      <c r="SQB178" s="3"/>
      <c r="SQC178" s="3"/>
      <c r="SQD178" s="3"/>
      <c r="SQE178" s="3"/>
      <c r="SQF178" s="3"/>
      <c r="SQG178" s="3"/>
      <c r="SQH178" s="3"/>
      <c r="SQI178" s="3"/>
      <c r="SQJ178" s="3"/>
      <c r="SQK178" s="3"/>
      <c r="SQL178" s="3"/>
      <c r="SQM178" s="3"/>
      <c r="SQN178" s="3"/>
      <c r="SQO178" s="3"/>
      <c r="SQP178" s="3"/>
      <c r="SQQ178" s="3"/>
      <c r="SQR178" s="3"/>
      <c r="SQS178" s="3"/>
      <c r="SQT178" s="3"/>
      <c r="SQU178" s="3"/>
      <c r="SQV178" s="3"/>
      <c r="SQW178" s="3"/>
      <c r="SQX178" s="3"/>
      <c r="SQY178" s="3"/>
      <c r="SQZ178" s="3"/>
      <c r="SRA178" s="3"/>
      <c r="SRB178" s="3"/>
      <c r="SRC178" s="3"/>
      <c r="SRD178" s="3"/>
      <c r="SRE178" s="3"/>
      <c r="SRF178" s="3"/>
      <c r="SRG178" s="3"/>
      <c r="SRH178" s="3"/>
      <c r="SRI178" s="3"/>
      <c r="SRJ178" s="3"/>
      <c r="SRK178" s="3"/>
      <c r="SRL178" s="3"/>
      <c r="SRM178" s="3"/>
      <c r="SRN178" s="3"/>
      <c r="SRO178" s="3"/>
      <c r="SRP178" s="3"/>
      <c r="SRQ178" s="3"/>
      <c r="SRR178" s="3"/>
      <c r="SRS178" s="3"/>
      <c r="SRT178" s="3"/>
      <c r="SRU178" s="3"/>
      <c r="SRV178" s="3"/>
      <c r="SRW178" s="3"/>
      <c r="SRX178" s="3"/>
      <c r="SRY178" s="3"/>
      <c r="SRZ178" s="3"/>
      <c r="SSA178" s="3"/>
      <c r="SSB178" s="3"/>
      <c r="SSC178" s="3"/>
      <c r="SSD178" s="3"/>
      <c r="SSE178" s="3"/>
      <c r="SSF178" s="3"/>
      <c r="SSG178" s="3"/>
      <c r="SSH178" s="3"/>
      <c r="SSI178" s="3"/>
      <c r="SSJ178" s="3"/>
      <c r="SSK178" s="3"/>
      <c r="SSL178" s="3"/>
      <c r="SSM178" s="3"/>
      <c r="SSN178" s="3"/>
      <c r="SSO178" s="3"/>
      <c r="SSP178" s="3"/>
      <c r="SSQ178" s="3"/>
      <c r="SSR178" s="3"/>
      <c r="SSS178" s="3"/>
      <c r="SST178" s="3"/>
      <c r="SSU178" s="3"/>
      <c r="SSV178" s="3"/>
      <c r="SSW178" s="3"/>
      <c r="SSX178" s="3"/>
      <c r="SSY178" s="3"/>
      <c r="SSZ178" s="3"/>
      <c r="STA178" s="3"/>
      <c r="STB178" s="3"/>
      <c r="STC178" s="3"/>
      <c r="STD178" s="3"/>
      <c r="STE178" s="3"/>
      <c r="STF178" s="3"/>
      <c r="STG178" s="3"/>
      <c r="STH178" s="3"/>
      <c r="STI178" s="3"/>
      <c r="STJ178" s="3"/>
      <c r="STK178" s="3"/>
      <c r="STL178" s="3"/>
      <c r="STM178" s="3"/>
      <c r="STN178" s="3"/>
      <c r="STO178" s="3"/>
      <c r="STP178" s="3"/>
      <c r="STQ178" s="3"/>
      <c r="STR178" s="3"/>
      <c r="STS178" s="3"/>
      <c r="STT178" s="3"/>
      <c r="STU178" s="3"/>
      <c r="STV178" s="3"/>
      <c r="STW178" s="3"/>
      <c r="STX178" s="3"/>
      <c r="STY178" s="3"/>
      <c r="STZ178" s="3"/>
      <c r="SUA178" s="3"/>
      <c r="SUB178" s="3"/>
      <c r="SUC178" s="3"/>
      <c r="SUD178" s="3"/>
      <c r="SUE178" s="3"/>
      <c r="SUF178" s="3"/>
      <c r="SUG178" s="3"/>
      <c r="SUH178" s="3"/>
      <c r="SUI178" s="3"/>
      <c r="SUJ178" s="3"/>
      <c r="SUK178" s="3"/>
      <c r="SUL178" s="3"/>
      <c r="SUM178" s="3"/>
      <c r="SUN178" s="3"/>
      <c r="SUO178" s="3"/>
      <c r="SUP178" s="3"/>
      <c r="SUQ178" s="3"/>
      <c r="SUR178" s="3"/>
      <c r="SUS178" s="3"/>
      <c r="SUT178" s="3"/>
      <c r="SUU178" s="3"/>
      <c r="SUV178" s="3"/>
      <c r="SUW178" s="3"/>
      <c r="SUX178" s="3"/>
      <c r="SUY178" s="3"/>
      <c r="SUZ178" s="3"/>
      <c r="SVA178" s="3"/>
      <c r="SVB178" s="3"/>
      <c r="SVC178" s="3"/>
      <c r="SVD178" s="3"/>
      <c r="SVE178" s="3"/>
      <c r="SVF178" s="3"/>
      <c r="SVG178" s="3"/>
      <c r="SVH178" s="3"/>
      <c r="SVI178" s="3"/>
      <c r="SVJ178" s="3"/>
      <c r="SVK178" s="3"/>
      <c r="SVL178" s="3"/>
      <c r="SVM178" s="3"/>
      <c r="SVN178" s="3"/>
      <c r="SVO178" s="3"/>
      <c r="SVP178" s="3"/>
      <c r="SVQ178" s="3"/>
      <c r="SVR178" s="3"/>
      <c r="SVS178" s="3"/>
      <c r="SVT178" s="3"/>
      <c r="SVU178" s="3"/>
      <c r="SVV178" s="3"/>
      <c r="SVW178" s="3"/>
      <c r="SVX178" s="3"/>
      <c r="SVY178" s="3"/>
      <c r="SVZ178" s="3"/>
      <c r="SWA178" s="3"/>
      <c r="SWB178" s="3"/>
      <c r="SWC178" s="3"/>
      <c r="SWD178" s="3"/>
      <c r="SWE178" s="3"/>
      <c r="SWF178" s="3"/>
      <c r="SWG178" s="3"/>
      <c r="SWH178" s="3"/>
      <c r="SWI178" s="3"/>
      <c r="SWJ178" s="3"/>
      <c r="SWK178" s="3"/>
      <c r="SWL178" s="3"/>
      <c r="SWM178" s="3"/>
      <c r="SWN178" s="3"/>
      <c r="SWO178" s="3"/>
      <c r="SWP178" s="3"/>
      <c r="SWQ178" s="3"/>
      <c r="SWR178" s="3"/>
      <c r="SWS178" s="3"/>
      <c r="SWT178" s="3"/>
      <c r="SWU178" s="3"/>
      <c r="SWV178" s="3"/>
      <c r="SWW178" s="3"/>
      <c r="SWX178" s="3"/>
      <c r="SWY178" s="3"/>
      <c r="SWZ178" s="3"/>
      <c r="SXA178" s="3"/>
      <c r="SXB178" s="3"/>
      <c r="SXC178" s="3"/>
      <c r="SXD178" s="3"/>
      <c r="SXE178" s="3"/>
      <c r="SXF178" s="3"/>
      <c r="SXG178" s="3"/>
      <c r="SXH178" s="3"/>
      <c r="SXI178" s="3"/>
      <c r="SXJ178" s="3"/>
      <c r="SXK178" s="3"/>
      <c r="SXL178" s="3"/>
      <c r="SXM178" s="3"/>
      <c r="SXN178" s="3"/>
      <c r="SXO178" s="3"/>
      <c r="SXP178" s="3"/>
      <c r="SXQ178" s="3"/>
      <c r="SXR178" s="3"/>
      <c r="SXS178" s="3"/>
      <c r="SXT178" s="3"/>
      <c r="SXU178" s="3"/>
      <c r="SXV178" s="3"/>
      <c r="SXW178" s="3"/>
      <c r="SXX178" s="3"/>
      <c r="SXY178" s="3"/>
      <c r="SXZ178" s="3"/>
      <c r="SYA178" s="3"/>
      <c r="SYB178" s="3"/>
      <c r="SYC178" s="3"/>
      <c r="SYD178" s="3"/>
      <c r="SYE178" s="3"/>
      <c r="SYF178" s="3"/>
      <c r="SYG178" s="3"/>
      <c r="SYH178" s="3"/>
      <c r="SYI178" s="3"/>
      <c r="SYJ178" s="3"/>
      <c r="SYK178" s="3"/>
      <c r="SYL178" s="3"/>
      <c r="SYM178" s="3"/>
      <c r="SYN178" s="3"/>
      <c r="SYO178" s="3"/>
      <c r="SYP178" s="3"/>
      <c r="SYQ178" s="3"/>
      <c r="SYR178" s="3"/>
      <c r="SYS178" s="3"/>
      <c r="SYT178" s="3"/>
      <c r="SYU178" s="3"/>
      <c r="SYV178" s="3"/>
      <c r="SYW178" s="3"/>
      <c r="SYX178" s="3"/>
      <c r="SYY178" s="3"/>
      <c r="SYZ178" s="3"/>
      <c r="SZA178" s="3"/>
      <c r="SZB178" s="3"/>
      <c r="SZC178" s="3"/>
      <c r="SZD178" s="3"/>
      <c r="SZE178" s="3"/>
      <c r="SZF178" s="3"/>
      <c r="SZG178" s="3"/>
      <c r="SZH178" s="3"/>
      <c r="SZI178" s="3"/>
      <c r="SZJ178" s="3"/>
      <c r="SZK178" s="3"/>
      <c r="SZL178" s="3"/>
      <c r="SZM178" s="3"/>
      <c r="SZN178" s="3"/>
      <c r="SZO178" s="3"/>
      <c r="SZP178" s="3"/>
      <c r="SZQ178" s="3"/>
      <c r="SZR178" s="3"/>
      <c r="SZS178" s="3"/>
      <c r="SZT178" s="3"/>
      <c r="SZU178" s="3"/>
      <c r="SZV178" s="3"/>
      <c r="SZW178" s="3"/>
      <c r="SZX178" s="3"/>
      <c r="SZY178" s="3"/>
      <c r="SZZ178" s="3"/>
      <c r="TAA178" s="3"/>
      <c r="TAB178" s="3"/>
      <c r="TAC178" s="3"/>
      <c r="TAD178" s="3"/>
      <c r="TAE178" s="3"/>
      <c r="TAF178" s="3"/>
      <c r="TAG178" s="3"/>
      <c r="TAH178" s="3"/>
      <c r="TAI178" s="3"/>
      <c r="TAJ178" s="3"/>
      <c r="TAK178" s="3"/>
      <c r="TAL178" s="3"/>
      <c r="TAM178" s="3"/>
      <c r="TAN178" s="3"/>
      <c r="TAO178" s="3"/>
      <c r="TAP178" s="3"/>
      <c r="TAQ178" s="3"/>
      <c r="TAR178" s="3"/>
      <c r="TAS178" s="3"/>
      <c r="TAT178" s="3"/>
      <c r="TAU178" s="3"/>
      <c r="TAV178" s="3"/>
      <c r="TAW178" s="3"/>
      <c r="TAX178" s="3"/>
      <c r="TAY178" s="3"/>
      <c r="TAZ178" s="3"/>
      <c r="TBA178" s="3"/>
      <c r="TBB178" s="3"/>
      <c r="TBC178" s="3"/>
      <c r="TBD178" s="3"/>
      <c r="TBE178" s="3"/>
      <c r="TBF178" s="3"/>
      <c r="TBG178" s="3"/>
      <c r="TBH178" s="3"/>
      <c r="TBI178" s="3"/>
      <c r="TBJ178" s="3"/>
      <c r="TBK178" s="3"/>
      <c r="TBL178" s="3"/>
      <c r="TBM178" s="3"/>
      <c r="TBN178" s="3"/>
      <c r="TBO178" s="3"/>
      <c r="TBP178" s="3"/>
      <c r="TBQ178" s="3"/>
      <c r="TBR178" s="3"/>
      <c r="TBS178" s="3"/>
      <c r="TBT178" s="3"/>
      <c r="TBU178" s="3"/>
      <c r="TBV178" s="3"/>
      <c r="TBW178" s="3"/>
      <c r="TBX178" s="3"/>
      <c r="TBY178" s="3"/>
      <c r="TBZ178" s="3"/>
      <c r="TCA178" s="3"/>
      <c r="TCB178" s="3"/>
      <c r="TCC178" s="3"/>
      <c r="TCD178" s="3"/>
      <c r="TCE178" s="3"/>
      <c r="TCF178" s="3"/>
      <c r="TCG178" s="3"/>
      <c r="TCH178" s="3"/>
      <c r="TCI178" s="3"/>
      <c r="TCJ178" s="3"/>
      <c r="TCK178" s="3"/>
      <c r="TCL178" s="3"/>
      <c r="TCM178" s="3"/>
      <c r="TCN178" s="3"/>
      <c r="TCO178" s="3"/>
      <c r="TCP178" s="3"/>
      <c r="TCQ178" s="3"/>
      <c r="TCR178" s="3"/>
      <c r="TCS178" s="3"/>
      <c r="TCT178" s="3"/>
      <c r="TCU178" s="3"/>
      <c r="TCV178" s="3"/>
      <c r="TCW178" s="3"/>
      <c r="TCX178" s="3"/>
      <c r="TCY178" s="3"/>
      <c r="TCZ178" s="3"/>
      <c r="TDA178" s="3"/>
      <c r="TDB178" s="3"/>
      <c r="TDC178" s="3"/>
      <c r="TDD178" s="3"/>
      <c r="TDE178" s="3"/>
      <c r="TDF178" s="3"/>
      <c r="TDG178" s="3"/>
      <c r="TDH178" s="3"/>
      <c r="TDI178" s="3"/>
      <c r="TDJ178" s="3"/>
      <c r="TDK178" s="3"/>
      <c r="TDL178" s="3"/>
      <c r="TDM178" s="3"/>
      <c r="TDN178" s="3"/>
      <c r="TDO178" s="3"/>
      <c r="TDP178" s="3"/>
      <c r="TDQ178" s="3"/>
      <c r="TDR178" s="3"/>
      <c r="TDS178" s="3"/>
      <c r="TDT178" s="3"/>
      <c r="TDU178" s="3"/>
      <c r="TDV178" s="3"/>
      <c r="TDW178" s="3"/>
      <c r="TDX178" s="3"/>
      <c r="TDY178" s="3"/>
      <c r="TDZ178" s="3"/>
      <c r="TEA178" s="3"/>
      <c r="TEB178" s="3"/>
      <c r="TEC178" s="3"/>
      <c r="TED178" s="3"/>
      <c r="TEE178" s="3"/>
      <c r="TEF178" s="3"/>
      <c r="TEG178" s="3"/>
      <c r="TEH178" s="3"/>
      <c r="TEI178" s="3"/>
      <c r="TEJ178" s="3"/>
      <c r="TEK178" s="3"/>
      <c r="TEL178" s="3"/>
      <c r="TEM178" s="3"/>
      <c r="TEN178" s="3"/>
      <c r="TEO178" s="3"/>
      <c r="TEP178" s="3"/>
      <c r="TEQ178" s="3"/>
      <c r="TER178" s="3"/>
      <c r="TES178" s="3"/>
      <c r="TET178" s="3"/>
      <c r="TEU178" s="3"/>
      <c r="TEV178" s="3"/>
      <c r="TEW178" s="3"/>
      <c r="TEX178" s="3"/>
      <c r="TEY178" s="3"/>
      <c r="TEZ178" s="3"/>
      <c r="TFA178" s="3"/>
      <c r="TFB178" s="3"/>
      <c r="TFC178" s="3"/>
      <c r="TFD178" s="3"/>
      <c r="TFE178" s="3"/>
      <c r="TFF178" s="3"/>
      <c r="TFG178" s="3"/>
      <c r="TFH178" s="3"/>
      <c r="TFI178" s="3"/>
      <c r="TFJ178" s="3"/>
      <c r="TFK178" s="3"/>
      <c r="TFL178" s="3"/>
      <c r="TFM178" s="3"/>
      <c r="TFN178" s="3"/>
      <c r="TFO178" s="3"/>
      <c r="TFP178" s="3"/>
      <c r="TFQ178" s="3"/>
      <c r="TFR178" s="3"/>
      <c r="TFS178" s="3"/>
      <c r="TFT178" s="3"/>
      <c r="TFU178" s="3"/>
      <c r="TFV178" s="3"/>
      <c r="TFW178" s="3"/>
      <c r="TFX178" s="3"/>
      <c r="TFY178" s="3"/>
      <c r="TFZ178" s="3"/>
      <c r="TGA178" s="3"/>
      <c r="TGB178" s="3"/>
      <c r="TGC178" s="3"/>
      <c r="TGD178" s="3"/>
      <c r="TGE178" s="3"/>
      <c r="TGF178" s="3"/>
      <c r="TGG178" s="3"/>
      <c r="TGH178" s="3"/>
      <c r="TGI178" s="3"/>
      <c r="TGJ178" s="3"/>
      <c r="TGK178" s="3"/>
      <c r="TGL178" s="3"/>
      <c r="TGM178" s="3"/>
      <c r="TGN178" s="3"/>
      <c r="TGO178" s="3"/>
      <c r="TGP178" s="3"/>
      <c r="TGQ178" s="3"/>
      <c r="TGR178" s="3"/>
      <c r="TGS178" s="3"/>
      <c r="TGT178" s="3"/>
      <c r="TGU178" s="3"/>
      <c r="TGV178" s="3"/>
      <c r="TGW178" s="3"/>
      <c r="TGX178" s="3"/>
      <c r="TGY178" s="3"/>
      <c r="TGZ178" s="3"/>
      <c r="THA178" s="3"/>
      <c r="THB178" s="3"/>
      <c r="THC178" s="3"/>
      <c r="THD178" s="3"/>
      <c r="THE178" s="3"/>
      <c r="THF178" s="3"/>
      <c r="THG178" s="3"/>
      <c r="THH178" s="3"/>
      <c r="THI178" s="3"/>
      <c r="THJ178" s="3"/>
      <c r="THK178" s="3"/>
      <c r="THL178" s="3"/>
      <c r="THM178" s="3"/>
      <c r="THN178" s="3"/>
      <c r="THO178" s="3"/>
      <c r="THP178" s="3"/>
      <c r="THQ178" s="3"/>
      <c r="THR178" s="3"/>
      <c r="THS178" s="3"/>
      <c r="THT178" s="3"/>
      <c r="THU178" s="3"/>
      <c r="THV178" s="3"/>
      <c r="THW178" s="3"/>
      <c r="THX178" s="3"/>
      <c r="THY178" s="3"/>
      <c r="THZ178" s="3"/>
      <c r="TIA178" s="3"/>
      <c r="TIB178" s="3"/>
      <c r="TIC178" s="3"/>
      <c r="TID178" s="3"/>
      <c r="TIE178" s="3"/>
      <c r="TIF178" s="3"/>
      <c r="TIG178" s="3"/>
      <c r="TIH178" s="3"/>
      <c r="TII178" s="3"/>
      <c r="TIJ178" s="3"/>
      <c r="TIK178" s="3"/>
      <c r="TIL178" s="3"/>
      <c r="TIM178" s="3"/>
      <c r="TIN178" s="3"/>
      <c r="TIO178" s="3"/>
      <c r="TIP178" s="3"/>
      <c r="TIQ178" s="3"/>
      <c r="TIR178" s="3"/>
      <c r="TIS178" s="3"/>
      <c r="TIT178" s="3"/>
      <c r="TIU178" s="3"/>
      <c r="TIV178" s="3"/>
      <c r="TIW178" s="3"/>
      <c r="TIX178" s="3"/>
      <c r="TIY178" s="3"/>
      <c r="TIZ178" s="3"/>
      <c r="TJA178" s="3"/>
      <c r="TJB178" s="3"/>
      <c r="TJC178" s="3"/>
      <c r="TJD178" s="3"/>
      <c r="TJE178" s="3"/>
      <c r="TJF178" s="3"/>
      <c r="TJG178" s="3"/>
      <c r="TJH178" s="3"/>
      <c r="TJI178" s="3"/>
      <c r="TJJ178" s="3"/>
      <c r="TJK178" s="3"/>
      <c r="TJL178" s="3"/>
      <c r="TJM178" s="3"/>
      <c r="TJN178" s="3"/>
      <c r="TJO178" s="3"/>
      <c r="TJP178" s="3"/>
      <c r="TJQ178" s="3"/>
      <c r="TJR178" s="3"/>
      <c r="TJS178" s="3"/>
      <c r="TJT178" s="3"/>
      <c r="TJU178" s="3"/>
      <c r="TJV178" s="3"/>
      <c r="TJW178" s="3"/>
      <c r="TJX178" s="3"/>
      <c r="TJY178" s="3"/>
      <c r="TJZ178" s="3"/>
      <c r="TKA178" s="3"/>
      <c r="TKB178" s="3"/>
      <c r="TKC178" s="3"/>
      <c r="TKD178" s="3"/>
      <c r="TKE178" s="3"/>
      <c r="TKF178" s="3"/>
      <c r="TKG178" s="3"/>
      <c r="TKH178" s="3"/>
      <c r="TKI178" s="3"/>
      <c r="TKJ178" s="3"/>
      <c r="TKK178" s="3"/>
      <c r="TKL178" s="3"/>
      <c r="TKM178" s="3"/>
      <c r="TKN178" s="3"/>
      <c r="TKO178" s="3"/>
      <c r="TKP178" s="3"/>
      <c r="TKQ178" s="3"/>
      <c r="TKR178" s="3"/>
      <c r="TKS178" s="3"/>
      <c r="TKT178" s="3"/>
      <c r="TKU178" s="3"/>
      <c r="TKV178" s="3"/>
      <c r="TKW178" s="3"/>
      <c r="TKX178" s="3"/>
      <c r="TKY178" s="3"/>
      <c r="TKZ178" s="3"/>
      <c r="TLA178" s="3"/>
      <c r="TLB178" s="3"/>
      <c r="TLC178" s="3"/>
      <c r="TLD178" s="3"/>
      <c r="TLE178" s="3"/>
      <c r="TLF178" s="3"/>
      <c r="TLG178" s="3"/>
      <c r="TLH178" s="3"/>
      <c r="TLI178" s="3"/>
      <c r="TLJ178" s="3"/>
      <c r="TLK178" s="3"/>
      <c r="TLL178" s="3"/>
      <c r="TLM178" s="3"/>
      <c r="TLN178" s="3"/>
      <c r="TLO178" s="3"/>
      <c r="TLP178" s="3"/>
      <c r="TLQ178" s="3"/>
      <c r="TLR178" s="3"/>
      <c r="TLS178" s="3"/>
      <c r="TLT178" s="3"/>
      <c r="TLU178" s="3"/>
      <c r="TLV178" s="3"/>
      <c r="TLW178" s="3"/>
      <c r="TLX178" s="3"/>
      <c r="TLY178" s="3"/>
      <c r="TLZ178" s="3"/>
      <c r="TMA178" s="3"/>
      <c r="TMB178" s="3"/>
      <c r="TMC178" s="3"/>
      <c r="TMD178" s="3"/>
      <c r="TME178" s="3"/>
      <c r="TMF178" s="3"/>
      <c r="TMG178" s="3"/>
      <c r="TMH178" s="3"/>
      <c r="TMI178" s="3"/>
      <c r="TMJ178" s="3"/>
      <c r="TMK178" s="3"/>
      <c r="TML178" s="3"/>
      <c r="TMM178" s="3"/>
      <c r="TMN178" s="3"/>
      <c r="TMO178" s="3"/>
      <c r="TMP178" s="3"/>
      <c r="TMQ178" s="3"/>
      <c r="TMR178" s="3"/>
      <c r="TMS178" s="3"/>
      <c r="TMT178" s="3"/>
      <c r="TMU178" s="3"/>
      <c r="TMV178" s="3"/>
      <c r="TMW178" s="3"/>
      <c r="TMX178" s="3"/>
      <c r="TMY178" s="3"/>
      <c r="TMZ178" s="3"/>
      <c r="TNA178" s="3"/>
      <c r="TNB178" s="3"/>
      <c r="TNC178" s="3"/>
      <c r="TND178" s="3"/>
      <c r="TNE178" s="3"/>
      <c r="TNF178" s="3"/>
      <c r="TNG178" s="3"/>
      <c r="TNH178" s="3"/>
      <c r="TNI178" s="3"/>
      <c r="TNJ178" s="3"/>
      <c r="TNK178" s="3"/>
      <c r="TNL178" s="3"/>
      <c r="TNM178" s="3"/>
      <c r="TNN178" s="3"/>
      <c r="TNO178" s="3"/>
      <c r="TNP178" s="3"/>
      <c r="TNQ178" s="3"/>
      <c r="TNR178" s="3"/>
      <c r="TNS178" s="3"/>
      <c r="TNT178" s="3"/>
      <c r="TNU178" s="3"/>
      <c r="TNV178" s="3"/>
      <c r="TNW178" s="3"/>
      <c r="TNX178" s="3"/>
      <c r="TNY178" s="3"/>
      <c r="TNZ178" s="3"/>
      <c r="TOA178" s="3"/>
      <c r="TOB178" s="3"/>
      <c r="TOC178" s="3"/>
      <c r="TOD178" s="3"/>
      <c r="TOE178" s="3"/>
      <c r="TOF178" s="3"/>
      <c r="TOG178" s="3"/>
      <c r="TOH178" s="3"/>
      <c r="TOI178" s="3"/>
      <c r="TOJ178" s="3"/>
      <c r="TOK178" s="3"/>
      <c r="TOL178" s="3"/>
      <c r="TOM178" s="3"/>
      <c r="TON178" s="3"/>
      <c r="TOO178" s="3"/>
      <c r="TOP178" s="3"/>
      <c r="TOQ178" s="3"/>
      <c r="TOR178" s="3"/>
      <c r="TOS178" s="3"/>
      <c r="TOT178" s="3"/>
      <c r="TOU178" s="3"/>
      <c r="TOV178" s="3"/>
      <c r="TOW178" s="3"/>
      <c r="TOX178" s="3"/>
      <c r="TOY178" s="3"/>
      <c r="TOZ178" s="3"/>
      <c r="TPA178" s="3"/>
      <c r="TPB178" s="3"/>
      <c r="TPC178" s="3"/>
      <c r="TPD178" s="3"/>
      <c r="TPE178" s="3"/>
      <c r="TPF178" s="3"/>
      <c r="TPG178" s="3"/>
      <c r="TPH178" s="3"/>
      <c r="TPI178" s="3"/>
      <c r="TPJ178" s="3"/>
      <c r="TPK178" s="3"/>
      <c r="TPL178" s="3"/>
      <c r="TPM178" s="3"/>
      <c r="TPN178" s="3"/>
      <c r="TPO178" s="3"/>
      <c r="TPP178" s="3"/>
      <c r="TPQ178" s="3"/>
      <c r="TPR178" s="3"/>
      <c r="TPS178" s="3"/>
      <c r="TPT178" s="3"/>
      <c r="TPU178" s="3"/>
      <c r="TPV178" s="3"/>
      <c r="TPW178" s="3"/>
      <c r="TPX178" s="3"/>
      <c r="TPY178" s="3"/>
      <c r="TPZ178" s="3"/>
      <c r="TQA178" s="3"/>
      <c r="TQB178" s="3"/>
      <c r="TQC178" s="3"/>
      <c r="TQD178" s="3"/>
      <c r="TQE178" s="3"/>
      <c r="TQF178" s="3"/>
      <c r="TQG178" s="3"/>
      <c r="TQH178" s="3"/>
      <c r="TQI178" s="3"/>
      <c r="TQJ178" s="3"/>
      <c r="TQK178" s="3"/>
      <c r="TQL178" s="3"/>
      <c r="TQM178" s="3"/>
      <c r="TQN178" s="3"/>
      <c r="TQO178" s="3"/>
      <c r="TQP178" s="3"/>
      <c r="TQQ178" s="3"/>
      <c r="TQR178" s="3"/>
      <c r="TQS178" s="3"/>
      <c r="TQT178" s="3"/>
      <c r="TQU178" s="3"/>
      <c r="TQV178" s="3"/>
      <c r="TQW178" s="3"/>
      <c r="TQX178" s="3"/>
      <c r="TQY178" s="3"/>
      <c r="TQZ178" s="3"/>
      <c r="TRA178" s="3"/>
      <c r="TRB178" s="3"/>
      <c r="TRC178" s="3"/>
      <c r="TRD178" s="3"/>
      <c r="TRE178" s="3"/>
      <c r="TRF178" s="3"/>
      <c r="TRG178" s="3"/>
      <c r="TRH178" s="3"/>
      <c r="TRI178" s="3"/>
      <c r="TRJ178" s="3"/>
      <c r="TRK178" s="3"/>
      <c r="TRL178" s="3"/>
      <c r="TRM178" s="3"/>
      <c r="TRN178" s="3"/>
      <c r="TRO178" s="3"/>
      <c r="TRP178" s="3"/>
      <c r="TRQ178" s="3"/>
      <c r="TRR178" s="3"/>
      <c r="TRS178" s="3"/>
      <c r="TRT178" s="3"/>
      <c r="TRU178" s="3"/>
      <c r="TRV178" s="3"/>
      <c r="TRW178" s="3"/>
      <c r="TRX178" s="3"/>
      <c r="TRY178" s="3"/>
      <c r="TRZ178" s="3"/>
      <c r="TSA178" s="3"/>
      <c r="TSB178" s="3"/>
      <c r="TSC178" s="3"/>
      <c r="TSD178" s="3"/>
      <c r="TSE178" s="3"/>
      <c r="TSF178" s="3"/>
      <c r="TSG178" s="3"/>
      <c r="TSH178" s="3"/>
      <c r="TSI178" s="3"/>
      <c r="TSJ178" s="3"/>
      <c r="TSK178" s="3"/>
      <c r="TSL178" s="3"/>
      <c r="TSM178" s="3"/>
      <c r="TSN178" s="3"/>
      <c r="TSO178" s="3"/>
      <c r="TSP178" s="3"/>
      <c r="TSQ178" s="3"/>
      <c r="TSR178" s="3"/>
      <c r="TSS178" s="3"/>
      <c r="TST178" s="3"/>
      <c r="TSU178" s="3"/>
      <c r="TSV178" s="3"/>
      <c r="TSW178" s="3"/>
      <c r="TSX178" s="3"/>
      <c r="TSY178" s="3"/>
      <c r="TSZ178" s="3"/>
      <c r="TTA178" s="3"/>
      <c r="TTB178" s="3"/>
      <c r="TTC178" s="3"/>
      <c r="TTD178" s="3"/>
      <c r="TTE178" s="3"/>
      <c r="TTF178" s="3"/>
      <c r="TTG178" s="3"/>
      <c r="TTH178" s="3"/>
      <c r="TTI178" s="3"/>
      <c r="TTJ178" s="3"/>
      <c r="TTK178" s="3"/>
      <c r="TTL178" s="3"/>
      <c r="TTM178" s="3"/>
      <c r="TTN178" s="3"/>
      <c r="TTO178" s="3"/>
      <c r="TTP178" s="3"/>
      <c r="TTQ178" s="3"/>
      <c r="TTR178" s="3"/>
      <c r="TTS178" s="3"/>
      <c r="TTT178" s="3"/>
      <c r="TTU178" s="3"/>
      <c r="TTV178" s="3"/>
      <c r="TTW178" s="3"/>
      <c r="TTX178" s="3"/>
      <c r="TTY178" s="3"/>
      <c r="TTZ178" s="3"/>
      <c r="TUA178" s="3"/>
      <c r="TUB178" s="3"/>
      <c r="TUC178" s="3"/>
      <c r="TUD178" s="3"/>
      <c r="TUE178" s="3"/>
      <c r="TUF178" s="3"/>
      <c r="TUG178" s="3"/>
      <c r="TUH178" s="3"/>
      <c r="TUI178" s="3"/>
      <c r="TUJ178" s="3"/>
      <c r="TUK178" s="3"/>
      <c r="TUL178" s="3"/>
      <c r="TUM178" s="3"/>
      <c r="TUN178" s="3"/>
      <c r="TUO178" s="3"/>
      <c r="TUP178" s="3"/>
      <c r="TUQ178" s="3"/>
      <c r="TUR178" s="3"/>
      <c r="TUS178" s="3"/>
      <c r="TUT178" s="3"/>
      <c r="TUU178" s="3"/>
      <c r="TUV178" s="3"/>
      <c r="TUW178" s="3"/>
      <c r="TUX178" s="3"/>
      <c r="TUY178" s="3"/>
      <c r="TUZ178" s="3"/>
      <c r="TVA178" s="3"/>
      <c r="TVB178" s="3"/>
      <c r="TVC178" s="3"/>
      <c r="TVD178" s="3"/>
      <c r="TVE178" s="3"/>
      <c r="TVF178" s="3"/>
      <c r="TVG178" s="3"/>
      <c r="TVH178" s="3"/>
      <c r="TVI178" s="3"/>
      <c r="TVJ178" s="3"/>
      <c r="TVK178" s="3"/>
      <c r="TVL178" s="3"/>
      <c r="TVM178" s="3"/>
      <c r="TVN178" s="3"/>
      <c r="TVO178" s="3"/>
      <c r="TVP178" s="3"/>
      <c r="TVQ178" s="3"/>
      <c r="TVR178" s="3"/>
      <c r="TVS178" s="3"/>
      <c r="TVT178" s="3"/>
      <c r="TVU178" s="3"/>
      <c r="TVV178" s="3"/>
      <c r="TVW178" s="3"/>
      <c r="TVX178" s="3"/>
      <c r="TVY178" s="3"/>
      <c r="TVZ178" s="3"/>
      <c r="TWA178" s="3"/>
      <c r="TWB178" s="3"/>
      <c r="TWC178" s="3"/>
      <c r="TWD178" s="3"/>
      <c r="TWE178" s="3"/>
      <c r="TWF178" s="3"/>
      <c r="TWG178" s="3"/>
      <c r="TWH178" s="3"/>
      <c r="TWI178" s="3"/>
      <c r="TWJ178" s="3"/>
      <c r="TWK178" s="3"/>
      <c r="TWL178" s="3"/>
      <c r="TWM178" s="3"/>
      <c r="TWN178" s="3"/>
      <c r="TWO178" s="3"/>
      <c r="TWP178" s="3"/>
      <c r="TWQ178" s="3"/>
      <c r="TWR178" s="3"/>
      <c r="TWS178" s="3"/>
      <c r="TWT178" s="3"/>
      <c r="TWU178" s="3"/>
      <c r="TWV178" s="3"/>
      <c r="TWW178" s="3"/>
      <c r="TWX178" s="3"/>
      <c r="TWY178" s="3"/>
      <c r="TWZ178" s="3"/>
      <c r="TXA178" s="3"/>
      <c r="TXB178" s="3"/>
      <c r="TXC178" s="3"/>
      <c r="TXD178" s="3"/>
      <c r="TXE178" s="3"/>
      <c r="TXF178" s="3"/>
      <c r="TXG178" s="3"/>
      <c r="TXH178" s="3"/>
      <c r="TXI178" s="3"/>
      <c r="TXJ178" s="3"/>
      <c r="TXK178" s="3"/>
      <c r="TXL178" s="3"/>
      <c r="TXM178" s="3"/>
      <c r="TXN178" s="3"/>
      <c r="TXO178" s="3"/>
      <c r="TXP178" s="3"/>
      <c r="TXQ178" s="3"/>
      <c r="TXR178" s="3"/>
      <c r="TXS178" s="3"/>
      <c r="TXT178" s="3"/>
      <c r="TXU178" s="3"/>
      <c r="TXV178" s="3"/>
      <c r="TXW178" s="3"/>
      <c r="TXX178" s="3"/>
      <c r="TXY178" s="3"/>
      <c r="TXZ178" s="3"/>
      <c r="TYA178" s="3"/>
      <c r="TYB178" s="3"/>
      <c r="TYC178" s="3"/>
      <c r="TYD178" s="3"/>
      <c r="TYE178" s="3"/>
      <c r="TYF178" s="3"/>
      <c r="TYG178" s="3"/>
      <c r="TYH178" s="3"/>
      <c r="TYI178" s="3"/>
      <c r="TYJ178" s="3"/>
      <c r="TYK178" s="3"/>
      <c r="TYL178" s="3"/>
      <c r="TYM178" s="3"/>
      <c r="TYN178" s="3"/>
      <c r="TYO178" s="3"/>
      <c r="TYP178" s="3"/>
      <c r="TYQ178" s="3"/>
      <c r="TYR178" s="3"/>
      <c r="TYS178" s="3"/>
      <c r="TYT178" s="3"/>
      <c r="TYU178" s="3"/>
      <c r="TYV178" s="3"/>
      <c r="TYW178" s="3"/>
      <c r="TYX178" s="3"/>
      <c r="TYY178" s="3"/>
      <c r="TYZ178" s="3"/>
      <c r="TZA178" s="3"/>
      <c r="TZB178" s="3"/>
      <c r="TZC178" s="3"/>
      <c r="TZD178" s="3"/>
      <c r="TZE178" s="3"/>
      <c r="TZF178" s="3"/>
      <c r="TZG178" s="3"/>
      <c r="TZH178" s="3"/>
      <c r="TZI178" s="3"/>
      <c r="TZJ178" s="3"/>
      <c r="TZK178" s="3"/>
      <c r="TZL178" s="3"/>
      <c r="TZM178" s="3"/>
      <c r="TZN178" s="3"/>
      <c r="TZO178" s="3"/>
      <c r="TZP178" s="3"/>
      <c r="TZQ178" s="3"/>
      <c r="TZR178" s="3"/>
      <c r="TZS178" s="3"/>
      <c r="TZT178" s="3"/>
      <c r="TZU178" s="3"/>
      <c r="TZV178" s="3"/>
      <c r="TZW178" s="3"/>
      <c r="TZX178" s="3"/>
      <c r="TZY178" s="3"/>
      <c r="TZZ178" s="3"/>
      <c r="UAA178" s="3"/>
      <c r="UAB178" s="3"/>
      <c r="UAC178" s="3"/>
      <c r="UAD178" s="3"/>
      <c r="UAE178" s="3"/>
      <c r="UAF178" s="3"/>
      <c r="UAG178" s="3"/>
      <c r="UAH178" s="3"/>
      <c r="UAI178" s="3"/>
      <c r="UAJ178" s="3"/>
      <c r="UAK178" s="3"/>
      <c r="UAL178" s="3"/>
      <c r="UAM178" s="3"/>
      <c r="UAN178" s="3"/>
      <c r="UAO178" s="3"/>
      <c r="UAP178" s="3"/>
      <c r="UAQ178" s="3"/>
      <c r="UAR178" s="3"/>
      <c r="UAS178" s="3"/>
      <c r="UAT178" s="3"/>
      <c r="UAU178" s="3"/>
      <c r="UAV178" s="3"/>
      <c r="UAW178" s="3"/>
      <c r="UAX178" s="3"/>
      <c r="UAY178" s="3"/>
      <c r="UAZ178" s="3"/>
      <c r="UBA178" s="3"/>
      <c r="UBB178" s="3"/>
      <c r="UBC178" s="3"/>
      <c r="UBD178" s="3"/>
      <c r="UBE178" s="3"/>
      <c r="UBF178" s="3"/>
      <c r="UBG178" s="3"/>
      <c r="UBH178" s="3"/>
      <c r="UBI178" s="3"/>
      <c r="UBJ178" s="3"/>
      <c r="UBK178" s="3"/>
      <c r="UBL178" s="3"/>
      <c r="UBM178" s="3"/>
      <c r="UBN178" s="3"/>
      <c r="UBO178" s="3"/>
      <c r="UBP178" s="3"/>
      <c r="UBQ178" s="3"/>
      <c r="UBR178" s="3"/>
      <c r="UBS178" s="3"/>
      <c r="UBT178" s="3"/>
      <c r="UBU178" s="3"/>
      <c r="UBV178" s="3"/>
      <c r="UBW178" s="3"/>
      <c r="UBX178" s="3"/>
      <c r="UBY178" s="3"/>
      <c r="UBZ178" s="3"/>
      <c r="UCA178" s="3"/>
      <c r="UCB178" s="3"/>
      <c r="UCC178" s="3"/>
      <c r="UCD178" s="3"/>
      <c r="UCE178" s="3"/>
      <c r="UCF178" s="3"/>
      <c r="UCG178" s="3"/>
      <c r="UCH178" s="3"/>
      <c r="UCI178" s="3"/>
      <c r="UCJ178" s="3"/>
      <c r="UCK178" s="3"/>
      <c r="UCL178" s="3"/>
      <c r="UCM178" s="3"/>
      <c r="UCN178" s="3"/>
      <c r="UCO178" s="3"/>
      <c r="UCP178" s="3"/>
      <c r="UCQ178" s="3"/>
      <c r="UCR178" s="3"/>
      <c r="UCS178" s="3"/>
      <c r="UCT178" s="3"/>
      <c r="UCU178" s="3"/>
      <c r="UCV178" s="3"/>
      <c r="UCW178" s="3"/>
      <c r="UCX178" s="3"/>
      <c r="UCY178" s="3"/>
      <c r="UCZ178" s="3"/>
      <c r="UDA178" s="3"/>
      <c r="UDB178" s="3"/>
      <c r="UDC178" s="3"/>
      <c r="UDD178" s="3"/>
      <c r="UDE178" s="3"/>
      <c r="UDF178" s="3"/>
      <c r="UDG178" s="3"/>
      <c r="UDH178" s="3"/>
      <c r="UDI178" s="3"/>
      <c r="UDJ178" s="3"/>
      <c r="UDK178" s="3"/>
      <c r="UDL178" s="3"/>
      <c r="UDM178" s="3"/>
      <c r="UDN178" s="3"/>
      <c r="UDO178" s="3"/>
      <c r="UDP178" s="3"/>
      <c r="UDQ178" s="3"/>
      <c r="UDR178" s="3"/>
      <c r="UDS178" s="3"/>
      <c r="UDT178" s="3"/>
      <c r="UDU178" s="3"/>
      <c r="UDV178" s="3"/>
      <c r="UDW178" s="3"/>
      <c r="UDX178" s="3"/>
      <c r="UDY178" s="3"/>
      <c r="UDZ178" s="3"/>
      <c r="UEA178" s="3"/>
      <c r="UEB178" s="3"/>
      <c r="UEC178" s="3"/>
      <c r="UED178" s="3"/>
      <c r="UEE178" s="3"/>
      <c r="UEF178" s="3"/>
      <c r="UEG178" s="3"/>
      <c r="UEH178" s="3"/>
      <c r="UEI178" s="3"/>
      <c r="UEJ178" s="3"/>
      <c r="UEK178" s="3"/>
      <c r="UEL178" s="3"/>
      <c r="UEM178" s="3"/>
      <c r="UEN178" s="3"/>
      <c r="UEO178" s="3"/>
      <c r="UEP178" s="3"/>
      <c r="UEQ178" s="3"/>
      <c r="UER178" s="3"/>
      <c r="UES178" s="3"/>
      <c r="UET178" s="3"/>
      <c r="UEU178" s="3"/>
      <c r="UEV178" s="3"/>
      <c r="UEW178" s="3"/>
      <c r="UEX178" s="3"/>
      <c r="UEY178" s="3"/>
      <c r="UEZ178" s="3"/>
      <c r="UFA178" s="3"/>
      <c r="UFB178" s="3"/>
      <c r="UFC178" s="3"/>
      <c r="UFD178" s="3"/>
      <c r="UFE178" s="3"/>
      <c r="UFF178" s="3"/>
      <c r="UFG178" s="3"/>
      <c r="UFH178" s="3"/>
      <c r="UFI178" s="3"/>
      <c r="UFJ178" s="3"/>
      <c r="UFK178" s="3"/>
      <c r="UFL178" s="3"/>
      <c r="UFM178" s="3"/>
      <c r="UFN178" s="3"/>
      <c r="UFO178" s="3"/>
      <c r="UFP178" s="3"/>
      <c r="UFQ178" s="3"/>
      <c r="UFR178" s="3"/>
      <c r="UFS178" s="3"/>
      <c r="UFT178" s="3"/>
      <c r="UFU178" s="3"/>
      <c r="UFV178" s="3"/>
      <c r="UFW178" s="3"/>
      <c r="UFX178" s="3"/>
      <c r="UFY178" s="3"/>
      <c r="UFZ178" s="3"/>
      <c r="UGA178" s="3"/>
      <c r="UGB178" s="3"/>
      <c r="UGC178" s="3"/>
      <c r="UGD178" s="3"/>
      <c r="UGE178" s="3"/>
      <c r="UGF178" s="3"/>
      <c r="UGG178" s="3"/>
      <c r="UGH178" s="3"/>
      <c r="UGI178" s="3"/>
      <c r="UGJ178" s="3"/>
      <c r="UGK178" s="3"/>
      <c r="UGL178" s="3"/>
      <c r="UGM178" s="3"/>
      <c r="UGN178" s="3"/>
      <c r="UGO178" s="3"/>
      <c r="UGP178" s="3"/>
      <c r="UGQ178" s="3"/>
      <c r="UGR178" s="3"/>
      <c r="UGS178" s="3"/>
      <c r="UGT178" s="3"/>
      <c r="UGU178" s="3"/>
      <c r="UGV178" s="3"/>
      <c r="UGW178" s="3"/>
      <c r="UGX178" s="3"/>
      <c r="UGY178" s="3"/>
      <c r="UGZ178" s="3"/>
      <c r="UHA178" s="3"/>
      <c r="UHB178" s="3"/>
      <c r="UHC178" s="3"/>
      <c r="UHD178" s="3"/>
      <c r="UHE178" s="3"/>
      <c r="UHF178" s="3"/>
      <c r="UHG178" s="3"/>
      <c r="UHH178" s="3"/>
      <c r="UHI178" s="3"/>
      <c r="UHJ178" s="3"/>
      <c r="UHK178" s="3"/>
      <c r="UHL178" s="3"/>
      <c r="UHM178" s="3"/>
      <c r="UHN178" s="3"/>
      <c r="UHO178" s="3"/>
      <c r="UHP178" s="3"/>
      <c r="UHQ178" s="3"/>
      <c r="UHR178" s="3"/>
      <c r="UHS178" s="3"/>
      <c r="UHT178" s="3"/>
      <c r="UHU178" s="3"/>
      <c r="UHV178" s="3"/>
      <c r="UHW178" s="3"/>
      <c r="UHX178" s="3"/>
      <c r="UHY178" s="3"/>
      <c r="UHZ178" s="3"/>
      <c r="UIA178" s="3"/>
      <c r="UIB178" s="3"/>
      <c r="UIC178" s="3"/>
      <c r="UID178" s="3"/>
      <c r="UIE178" s="3"/>
      <c r="UIF178" s="3"/>
      <c r="UIG178" s="3"/>
      <c r="UIH178" s="3"/>
      <c r="UII178" s="3"/>
      <c r="UIJ178" s="3"/>
      <c r="UIK178" s="3"/>
      <c r="UIL178" s="3"/>
      <c r="UIM178" s="3"/>
      <c r="UIN178" s="3"/>
      <c r="UIO178" s="3"/>
      <c r="UIP178" s="3"/>
      <c r="UIQ178" s="3"/>
      <c r="UIR178" s="3"/>
      <c r="UIS178" s="3"/>
      <c r="UIT178" s="3"/>
      <c r="UIU178" s="3"/>
      <c r="UIV178" s="3"/>
      <c r="UIW178" s="3"/>
      <c r="UIX178" s="3"/>
      <c r="UIY178" s="3"/>
      <c r="UIZ178" s="3"/>
      <c r="UJA178" s="3"/>
      <c r="UJB178" s="3"/>
      <c r="UJC178" s="3"/>
      <c r="UJD178" s="3"/>
      <c r="UJE178" s="3"/>
      <c r="UJF178" s="3"/>
      <c r="UJG178" s="3"/>
      <c r="UJH178" s="3"/>
      <c r="UJI178" s="3"/>
      <c r="UJJ178" s="3"/>
      <c r="UJK178" s="3"/>
      <c r="UJL178" s="3"/>
      <c r="UJM178" s="3"/>
      <c r="UJN178" s="3"/>
      <c r="UJO178" s="3"/>
      <c r="UJP178" s="3"/>
      <c r="UJQ178" s="3"/>
      <c r="UJR178" s="3"/>
      <c r="UJS178" s="3"/>
      <c r="UJT178" s="3"/>
      <c r="UJU178" s="3"/>
      <c r="UJV178" s="3"/>
      <c r="UJW178" s="3"/>
      <c r="UJX178" s="3"/>
      <c r="UJY178" s="3"/>
      <c r="UJZ178" s="3"/>
      <c r="UKA178" s="3"/>
      <c r="UKB178" s="3"/>
      <c r="UKC178" s="3"/>
      <c r="UKD178" s="3"/>
      <c r="UKE178" s="3"/>
      <c r="UKF178" s="3"/>
      <c r="UKG178" s="3"/>
      <c r="UKH178" s="3"/>
      <c r="UKI178" s="3"/>
      <c r="UKJ178" s="3"/>
      <c r="UKK178" s="3"/>
      <c r="UKL178" s="3"/>
      <c r="UKM178" s="3"/>
      <c r="UKN178" s="3"/>
      <c r="UKO178" s="3"/>
      <c r="UKP178" s="3"/>
      <c r="UKQ178" s="3"/>
      <c r="UKR178" s="3"/>
      <c r="UKS178" s="3"/>
      <c r="UKT178" s="3"/>
      <c r="UKU178" s="3"/>
      <c r="UKV178" s="3"/>
      <c r="UKW178" s="3"/>
      <c r="UKX178" s="3"/>
      <c r="UKY178" s="3"/>
      <c r="UKZ178" s="3"/>
      <c r="ULA178" s="3"/>
      <c r="ULB178" s="3"/>
      <c r="ULC178" s="3"/>
      <c r="ULD178" s="3"/>
      <c r="ULE178" s="3"/>
      <c r="ULF178" s="3"/>
      <c r="ULG178" s="3"/>
      <c r="ULH178" s="3"/>
      <c r="ULI178" s="3"/>
      <c r="ULJ178" s="3"/>
      <c r="ULK178" s="3"/>
      <c r="ULL178" s="3"/>
      <c r="ULM178" s="3"/>
      <c r="ULN178" s="3"/>
      <c r="ULO178" s="3"/>
      <c r="ULP178" s="3"/>
      <c r="ULQ178" s="3"/>
      <c r="ULR178" s="3"/>
      <c r="ULS178" s="3"/>
      <c r="ULT178" s="3"/>
      <c r="ULU178" s="3"/>
      <c r="ULV178" s="3"/>
      <c r="ULW178" s="3"/>
      <c r="ULX178" s="3"/>
      <c r="ULY178" s="3"/>
      <c r="ULZ178" s="3"/>
      <c r="UMA178" s="3"/>
      <c r="UMB178" s="3"/>
      <c r="UMC178" s="3"/>
      <c r="UMD178" s="3"/>
      <c r="UME178" s="3"/>
      <c r="UMF178" s="3"/>
      <c r="UMG178" s="3"/>
      <c r="UMH178" s="3"/>
      <c r="UMI178" s="3"/>
      <c r="UMJ178" s="3"/>
      <c r="UMK178" s="3"/>
      <c r="UML178" s="3"/>
      <c r="UMM178" s="3"/>
      <c r="UMN178" s="3"/>
      <c r="UMO178" s="3"/>
      <c r="UMP178" s="3"/>
      <c r="UMQ178" s="3"/>
      <c r="UMR178" s="3"/>
      <c r="UMS178" s="3"/>
      <c r="UMT178" s="3"/>
      <c r="UMU178" s="3"/>
      <c r="UMV178" s="3"/>
      <c r="UMW178" s="3"/>
      <c r="UMX178" s="3"/>
      <c r="UMY178" s="3"/>
      <c r="UMZ178" s="3"/>
      <c r="UNA178" s="3"/>
      <c r="UNB178" s="3"/>
      <c r="UNC178" s="3"/>
      <c r="UND178" s="3"/>
      <c r="UNE178" s="3"/>
      <c r="UNF178" s="3"/>
      <c r="UNG178" s="3"/>
      <c r="UNH178" s="3"/>
      <c r="UNI178" s="3"/>
      <c r="UNJ178" s="3"/>
      <c r="UNK178" s="3"/>
      <c r="UNL178" s="3"/>
      <c r="UNM178" s="3"/>
      <c r="UNN178" s="3"/>
      <c r="UNO178" s="3"/>
      <c r="UNP178" s="3"/>
      <c r="UNQ178" s="3"/>
      <c r="UNR178" s="3"/>
      <c r="UNS178" s="3"/>
      <c r="UNT178" s="3"/>
      <c r="UNU178" s="3"/>
      <c r="UNV178" s="3"/>
      <c r="UNW178" s="3"/>
      <c r="UNX178" s="3"/>
      <c r="UNY178" s="3"/>
      <c r="UNZ178" s="3"/>
      <c r="UOA178" s="3"/>
      <c r="UOB178" s="3"/>
      <c r="UOC178" s="3"/>
      <c r="UOD178" s="3"/>
      <c r="UOE178" s="3"/>
      <c r="UOF178" s="3"/>
      <c r="UOG178" s="3"/>
      <c r="UOH178" s="3"/>
      <c r="UOI178" s="3"/>
      <c r="UOJ178" s="3"/>
      <c r="UOK178" s="3"/>
      <c r="UOL178" s="3"/>
      <c r="UOM178" s="3"/>
      <c r="UON178" s="3"/>
      <c r="UOO178" s="3"/>
      <c r="UOP178" s="3"/>
      <c r="UOQ178" s="3"/>
      <c r="UOR178" s="3"/>
      <c r="UOS178" s="3"/>
      <c r="UOT178" s="3"/>
      <c r="UOU178" s="3"/>
      <c r="UOV178" s="3"/>
      <c r="UOW178" s="3"/>
      <c r="UOX178" s="3"/>
      <c r="UOY178" s="3"/>
      <c r="UOZ178" s="3"/>
      <c r="UPA178" s="3"/>
      <c r="UPB178" s="3"/>
      <c r="UPC178" s="3"/>
      <c r="UPD178" s="3"/>
      <c r="UPE178" s="3"/>
      <c r="UPF178" s="3"/>
      <c r="UPG178" s="3"/>
      <c r="UPH178" s="3"/>
      <c r="UPI178" s="3"/>
      <c r="UPJ178" s="3"/>
      <c r="UPK178" s="3"/>
      <c r="UPL178" s="3"/>
      <c r="UPM178" s="3"/>
      <c r="UPN178" s="3"/>
      <c r="UPO178" s="3"/>
      <c r="UPP178" s="3"/>
      <c r="UPQ178" s="3"/>
      <c r="UPR178" s="3"/>
      <c r="UPS178" s="3"/>
      <c r="UPT178" s="3"/>
      <c r="UPU178" s="3"/>
      <c r="UPV178" s="3"/>
      <c r="UPW178" s="3"/>
      <c r="UPX178" s="3"/>
      <c r="UPY178" s="3"/>
      <c r="UPZ178" s="3"/>
      <c r="UQA178" s="3"/>
      <c r="UQB178" s="3"/>
      <c r="UQC178" s="3"/>
      <c r="UQD178" s="3"/>
      <c r="UQE178" s="3"/>
      <c r="UQF178" s="3"/>
      <c r="UQG178" s="3"/>
      <c r="UQH178" s="3"/>
      <c r="UQI178" s="3"/>
      <c r="UQJ178" s="3"/>
      <c r="UQK178" s="3"/>
      <c r="UQL178" s="3"/>
      <c r="UQM178" s="3"/>
      <c r="UQN178" s="3"/>
      <c r="UQO178" s="3"/>
      <c r="UQP178" s="3"/>
      <c r="UQQ178" s="3"/>
      <c r="UQR178" s="3"/>
      <c r="UQS178" s="3"/>
      <c r="UQT178" s="3"/>
      <c r="UQU178" s="3"/>
      <c r="UQV178" s="3"/>
      <c r="UQW178" s="3"/>
      <c r="UQX178" s="3"/>
      <c r="UQY178" s="3"/>
      <c r="UQZ178" s="3"/>
      <c r="URA178" s="3"/>
      <c r="URB178" s="3"/>
      <c r="URC178" s="3"/>
      <c r="URD178" s="3"/>
      <c r="URE178" s="3"/>
      <c r="URF178" s="3"/>
      <c r="URG178" s="3"/>
      <c r="URH178" s="3"/>
      <c r="URI178" s="3"/>
      <c r="URJ178" s="3"/>
      <c r="URK178" s="3"/>
      <c r="URL178" s="3"/>
      <c r="URM178" s="3"/>
      <c r="URN178" s="3"/>
      <c r="URO178" s="3"/>
      <c r="URP178" s="3"/>
      <c r="URQ178" s="3"/>
      <c r="URR178" s="3"/>
      <c r="URS178" s="3"/>
      <c r="URT178" s="3"/>
      <c r="URU178" s="3"/>
      <c r="URV178" s="3"/>
      <c r="URW178" s="3"/>
      <c r="URX178" s="3"/>
      <c r="URY178" s="3"/>
      <c r="URZ178" s="3"/>
      <c r="USA178" s="3"/>
      <c r="USB178" s="3"/>
      <c r="USC178" s="3"/>
      <c r="USD178" s="3"/>
      <c r="USE178" s="3"/>
      <c r="USF178" s="3"/>
      <c r="USG178" s="3"/>
      <c r="USH178" s="3"/>
      <c r="USI178" s="3"/>
      <c r="USJ178" s="3"/>
      <c r="USK178" s="3"/>
      <c r="USL178" s="3"/>
      <c r="USM178" s="3"/>
      <c r="USN178" s="3"/>
      <c r="USO178" s="3"/>
      <c r="USP178" s="3"/>
      <c r="USQ178" s="3"/>
      <c r="USR178" s="3"/>
      <c r="USS178" s="3"/>
      <c r="UST178" s="3"/>
      <c r="USU178" s="3"/>
      <c r="USV178" s="3"/>
      <c r="USW178" s="3"/>
      <c r="USX178" s="3"/>
      <c r="USY178" s="3"/>
      <c r="USZ178" s="3"/>
      <c r="UTA178" s="3"/>
      <c r="UTB178" s="3"/>
      <c r="UTC178" s="3"/>
      <c r="UTD178" s="3"/>
      <c r="UTE178" s="3"/>
      <c r="UTF178" s="3"/>
      <c r="UTG178" s="3"/>
      <c r="UTH178" s="3"/>
      <c r="UTI178" s="3"/>
      <c r="UTJ178" s="3"/>
      <c r="UTK178" s="3"/>
      <c r="UTL178" s="3"/>
      <c r="UTM178" s="3"/>
      <c r="UTN178" s="3"/>
      <c r="UTO178" s="3"/>
      <c r="UTP178" s="3"/>
      <c r="UTQ178" s="3"/>
      <c r="UTR178" s="3"/>
      <c r="UTS178" s="3"/>
      <c r="UTT178" s="3"/>
      <c r="UTU178" s="3"/>
      <c r="UTV178" s="3"/>
      <c r="UTW178" s="3"/>
      <c r="UTX178" s="3"/>
      <c r="UTY178" s="3"/>
      <c r="UTZ178" s="3"/>
      <c r="UUA178" s="3"/>
      <c r="UUB178" s="3"/>
      <c r="UUC178" s="3"/>
      <c r="UUD178" s="3"/>
      <c r="UUE178" s="3"/>
      <c r="UUF178" s="3"/>
      <c r="UUG178" s="3"/>
      <c r="UUH178" s="3"/>
      <c r="UUI178" s="3"/>
      <c r="UUJ178" s="3"/>
      <c r="UUK178" s="3"/>
      <c r="UUL178" s="3"/>
      <c r="UUM178" s="3"/>
      <c r="UUN178" s="3"/>
      <c r="UUO178" s="3"/>
      <c r="UUP178" s="3"/>
      <c r="UUQ178" s="3"/>
      <c r="UUR178" s="3"/>
      <c r="UUS178" s="3"/>
      <c r="UUT178" s="3"/>
      <c r="UUU178" s="3"/>
      <c r="UUV178" s="3"/>
      <c r="UUW178" s="3"/>
      <c r="UUX178" s="3"/>
      <c r="UUY178" s="3"/>
      <c r="UUZ178" s="3"/>
      <c r="UVA178" s="3"/>
      <c r="UVB178" s="3"/>
      <c r="UVC178" s="3"/>
      <c r="UVD178" s="3"/>
      <c r="UVE178" s="3"/>
      <c r="UVF178" s="3"/>
      <c r="UVG178" s="3"/>
      <c r="UVH178" s="3"/>
      <c r="UVI178" s="3"/>
      <c r="UVJ178" s="3"/>
      <c r="UVK178" s="3"/>
      <c r="UVL178" s="3"/>
      <c r="UVM178" s="3"/>
      <c r="UVN178" s="3"/>
      <c r="UVO178" s="3"/>
      <c r="UVP178" s="3"/>
      <c r="UVQ178" s="3"/>
      <c r="UVR178" s="3"/>
      <c r="UVS178" s="3"/>
      <c r="UVT178" s="3"/>
      <c r="UVU178" s="3"/>
      <c r="UVV178" s="3"/>
      <c r="UVW178" s="3"/>
      <c r="UVX178" s="3"/>
      <c r="UVY178" s="3"/>
      <c r="UVZ178" s="3"/>
      <c r="UWA178" s="3"/>
      <c r="UWB178" s="3"/>
      <c r="UWC178" s="3"/>
      <c r="UWD178" s="3"/>
      <c r="UWE178" s="3"/>
      <c r="UWF178" s="3"/>
      <c r="UWG178" s="3"/>
      <c r="UWH178" s="3"/>
      <c r="UWI178" s="3"/>
      <c r="UWJ178" s="3"/>
      <c r="UWK178" s="3"/>
      <c r="UWL178" s="3"/>
      <c r="UWM178" s="3"/>
      <c r="UWN178" s="3"/>
      <c r="UWO178" s="3"/>
      <c r="UWP178" s="3"/>
      <c r="UWQ178" s="3"/>
      <c r="UWR178" s="3"/>
      <c r="UWS178" s="3"/>
      <c r="UWT178" s="3"/>
      <c r="UWU178" s="3"/>
      <c r="UWV178" s="3"/>
      <c r="UWW178" s="3"/>
      <c r="UWX178" s="3"/>
      <c r="UWY178" s="3"/>
      <c r="UWZ178" s="3"/>
      <c r="UXA178" s="3"/>
      <c r="UXB178" s="3"/>
      <c r="UXC178" s="3"/>
      <c r="UXD178" s="3"/>
      <c r="UXE178" s="3"/>
      <c r="UXF178" s="3"/>
      <c r="UXG178" s="3"/>
      <c r="UXH178" s="3"/>
      <c r="UXI178" s="3"/>
      <c r="UXJ178" s="3"/>
      <c r="UXK178" s="3"/>
      <c r="UXL178" s="3"/>
      <c r="UXM178" s="3"/>
      <c r="UXN178" s="3"/>
      <c r="UXO178" s="3"/>
      <c r="UXP178" s="3"/>
      <c r="UXQ178" s="3"/>
      <c r="UXR178" s="3"/>
      <c r="UXS178" s="3"/>
      <c r="UXT178" s="3"/>
      <c r="UXU178" s="3"/>
      <c r="UXV178" s="3"/>
      <c r="UXW178" s="3"/>
      <c r="UXX178" s="3"/>
      <c r="UXY178" s="3"/>
      <c r="UXZ178" s="3"/>
      <c r="UYA178" s="3"/>
      <c r="UYB178" s="3"/>
      <c r="UYC178" s="3"/>
      <c r="UYD178" s="3"/>
      <c r="UYE178" s="3"/>
      <c r="UYF178" s="3"/>
      <c r="UYG178" s="3"/>
      <c r="UYH178" s="3"/>
      <c r="UYI178" s="3"/>
      <c r="UYJ178" s="3"/>
      <c r="UYK178" s="3"/>
      <c r="UYL178" s="3"/>
      <c r="UYM178" s="3"/>
      <c r="UYN178" s="3"/>
      <c r="UYO178" s="3"/>
      <c r="UYP178" s="3"/>
      <c r="UYQ178" s="3"/>
      <c r="UYR178" s="3"/>
      <c r="UYS178" s="3"/>
      <c r="UYT178" s="3"/>
      <c r="UYU178" s="3"/>
      <c r="UYV178" s="3"/>
      <c r="UYW178" s="3"/>
      <c r="UYX178" s="3"/>
      <c r="UYY178" s="3"/>
      <c r="UYZ178" s="3"/>
      <c r="UZA178" s="3"/>
      <c r="UZB178" s="3"/>
      <c r="UZC178" s="3"/>
      <c r="UZD178" s="3"/>
      <c r="UZE178" s="3"/>
      <c r="UZF178" s="3"/>
      <c r="UZG178" s="3"/>
      <c r="UZH178" s="3"/>
      <c r="UZI178" s="3"/>
      <c r="UZJ178" s="3"/>
      <c r="UZK178" s="3"/>
      <c r="UZL178" s="3"/>
      <c r="UZM178" s="3"/>
      <c r="UZN178" s="3"/>
      <c r="UZO178" s="3"/>
      <c r="UZP178" s="3"/>
      <c r="UZQ178" s="3"/>
      <c r="UZR178" s="3"/>
      <c r="UZS178" s="3"/>
      <c r="UZT178" s="3"/>
      <c r="UZU178" s="3"/>
      <c r="UZV178" s="3"/>
      <c r="UZW178" s="3"/>
      <c r="UZX178" s="3"/>
      <c r="UZY178" s="3"/>
      <c r="UZZ178" s="3"/>
      <c r="VAA178" s="3"/>
      <c r="VAB178" s="3"/>
      <c r="VAC178" s="3"/>
      <c r="VAD178" s="3"/>
      <c r="VAE178" s="3"/>
      <c r="VAF178" s="3"/>
      <c r="VAG178" s="3"/>
      <c r="VAH178" s="3"/>
      <c r="VAI178" s="3"/>
      <c r="VAJ178" s="3"/>
      <c r="VAK178" s="3"/>
      <c r="VAL178" s="3"/>
      <c r="VAM178" s="3"/>
      <c r="VAN178" s="3"/>
      <c r="VAO178" s="3"/>
      <c r="VAP178" s="3"/>
      <c r="VAQ178" s="3"/>
      <c r="VAR178" s="3"/>
      <c r="VAS178" s="3"/>
      <c r="VAT178" s="3"/>
      <c r="VAU178" s="3"/>
      <c r="VAV178" s="3"/>
      <c r="VAW178" s="3"/>
      <c r="VAX178" s="3"/>
      <c r="VAY178" s="3"/>
      <c r="VAZ178" s="3"/>
      <c r="VBA178" s="3"/>
      <c r="VBB178" s="3"/>
      <c r="VBC178" s="3"/>
      <c r="VBD178" s="3"/>
      <c r="VBE178" s="3"/>
      <c r="VBF178" s="3"/>
      <c r="VBG178" s="3"/>
      <c r="VBH178" s="3"/>
      <c r="VBI178" s="3"/>
      <c r="VBJ178" s="3"/>
      <c r="VBK178" s="3"/>
      <c r="VBL178" s="3"/>
      <c r="VBM178" s="3"/>
      <c r="VBN178" s="3"/>
      <c r="VBO178" s="3"/>
      <c r="VBP178" s="3"/>
      <c r="VBQ178" s="3"/>
      <c r="VBR178" s="3"/>
      <c r="VBS178" s="3"/>
      <c r="VBT178" s="3"/>
      <c r="VBU178" s="3"/>
      <c r="VBV178" s="3"/>
      <c r="VBW178" s="3"/>
      <c r="VBX178" s="3"/>
      <c r="VBY178" s="3"/>
      <c r="VBZ178" s="3"/>
      <c r="VCA178" s="3"/>
      <c r="VCB178" s="3"/>
      <c r="VCC178" s="3"/>
      <c r="VCD178" s="3"/>
      <c r="VCE178" s="3"/>
      <c r="VCF178" s="3"/>
      <c r="VCG178" s="3"/>
      <c r="VCH178" s="3"/>
      <c r="VCI178" s="3"/>
      <c r="VCJ178" s="3"/>
      <c r="VCK178" s="3"/>
      <c r="VCL178" s="3"/>
      <c r="VCM178" s="3"/>
      <c r="VCN178" s="3"/>
      <c r="VCO178" s="3"/>
      <c r="VCP178" s="3"/>
      <c r="VCQ178" s="3"/>
      <c r="VCR178" s="3"/>
      <c r="VCS178" s="3"/>
      <c r="VCT178" s="3"/>
      <c r="VCU178" s="3"/>
      <c r="VCV178" s="3"/>
      <c r="VCW178" s="3"/>
      <c r="VCX178" s="3"/>
      <c r="VCY178" s="3"/>
      <c r="VCZ178" s="3"/>
      <c r="VDA178" s="3"/>
      <c r="VDB178" s="3"/>
      <c r="VDC178" s="3"/>
      <c r="VDD178" s="3"/>
      <c r="VDE178" s="3"/>
      <c r="VDF178" s="3"/>
      <c r="VDG178" s="3"/>
      <c r="VDH178" s="3"/>
      <c r="VDI178" s="3"/>
      <c r="VDJ178" s="3"/>
      <c r="VDK178" s="3"/>
      <c r="VDL178" s="3"/>
      <c r="VDM178" s="3"/>
      <c r="VDN178" s="3"/>
      <c r="VDO178" s="3"/>
      <c r="VDP178" s="3"/>
      <c r="VDQ178" s="3"/>
      <c r="VDR178" s="3"/>
      <c r="VDS178" s="3"/>
      <c r="VDT178" s="3"/>
      <c r="VDU178" s="3"/>
      <c r="VDV178" s="3"/>
      <c r="VDW178" s="3"/>
      <c r="VDX178" s="3"/>
      <c r="VDY178" s="3"/>
      <c r="VDZ178" s="3"/>
      <c r="VEA178" s="3"/>
      <c r="VEB178" s="3"/>
      <c r="VEC178" s="3"/>
      <c r="VED178" s="3"/>
      <c r="VEE178" s="3"/>
      <c r="VEF178" s="3"/>
      <c r="VEG178" s="3"/>
      <c r="VEH178" s="3"/>
      <c r="VEI178" s="3"/>
      <c r="VEJ178" s="3"/>
      <c r="VEK178" s="3"/>
      <c r="VEL178" s="3"/>
      <c r="VEM178" s="3"/>
      <c r="VEN178" s="3"/>
      <c r="VEO178" s="3"/>
      <c r="VEP178" s="3"/>
      <c r="VEQ178" s="3"/>
      <c r="VER178" s="3"/>
      <c r="VES178" s="3"/>
      <c r="VET178" s="3"/>
      <c r="VEU178" s="3"/>
      <c r="VEV178" s="3"/>
      <c r="VEW178" s="3"/>
      <c r="VEX178" s="3"/>
      <c r="VEY178" s="3"/>
      <c r="VEZ178" s="3"/>
      <c r="VFA178" s="3"/>
      <c r="VFB178" s="3"/>
      <c r="VFC178" s="3"/>
      <c r="VFD178" s="3"/>
      <c r="VFE178" s="3"/>
      <c r="VFF178" s="3"/>
      <c r="VFG178" s="3"/>
      <c r="VFH178" s="3"/>
      <c r="VFI178" s="3"/>
      <c r="VFJ178" s="3"/>
      <c r="VFK178" s="3"/>
      <c r="VFL178" s="3"/>
      <c r="VFM178" s="3"/>
      <c r="VFN178" s="3"/>
      <c r="VFO178" s="3"/>
      <c r="VFP178" s="3"/>
      <c r="VFQ178" s="3"/>
      <c r="VFR178" s="3"/>
      <c r="VFS178" s="3"/>
      <c r="VFT178" s="3"/>
      <c r="VFU178" s="3"/>
      <c r="VFV178" s="3"/>
      <c r="VFW178" s="3"/>
      <c r="VFX178" s="3"/>
      <c r="VFY178" s="3"/>
      <c r="VFZ178" s="3"/>
      <c r="VGA178" s="3"/>
      <c r="VGB178" s="3"/>
      <c r="VGC178" s="3"/>
      <c r="VGD178" s="3"/>
      <c r="VGE178" s="3"/>
      <c r="VGF178" s="3"/>
      <c r="VGG178" s="3"/>
      <c r="VGH178" s="3"/>
      <c r="VGI178" s="3"/>
      <c r="VGJ178" s="3"/>
      <c r="VGK178" s="3"/>
      <c r="VGL178" s="3"/>
      <c r="VGM178" s="3"/>
      <c r="VGN178" s="3"/>
      <c r="VGO178" s="3"/>
      <c r="VGP178" s="3"/>
      <c r="VGQ178" s="3"/>
      <c r="VGR178" s="3"/>
      <c r="VGS178" s="3"/>
      <c r="VGT178" s="3"/>
      <c r="VGU178" s="3"/>
      <c r="VGV178" s="3"/>
      <c r="VGW178" s="3"/>
      <c r="VGX178" s="3"/>
      <c r="VGY178" s="3"/>
      <c r="VGZ178" s="3"/>
      <c r="VHA178" s="3"/>
      <c r="VHB178" s="3"/>
      <c r="VHC178" s="3"/>
      <c r="VHD178" s="3"/>
      <c r="VHE178" s="3"/>
      <c r="VHF178" s="3"/>
      <c r="VHG178" s="3"/>
      <c r="VHH178" s="3"/>
      <c r="VHI178" s="3"/>
      <c r="VHJ178" s="3"/>
      <c r="VHK178" s="3"/>
      <c r="VHL178" s="3"/>
      <c r="VHM178" s="3"/>
      <c r="VHN178" s="3"/>
      <c r="VHO178" s="3"/>
      <c r="VHP178" s="3"/>
      <c r="VHQ178" s="3"/>
      <c r="VHR178" s="3"/>
      <c r="VHS178" s="3"/>
      <c r="VHT178" s="3"/>
      <c r="VHU178" s="3"/>
      <c r="VHV178" s="3"/>
      <c r="VHW178" s="3"/>
      <c r="VHX178" s="3"/>
      <c r="VHY178" s="3"/>
      <c r="VHZ178" s="3"/>
      <c r="VIA178" s="3"/>
      <c r="VIB178" s="3"/>
      <c r="VIC178" s="3"/>
      <c r="VID178" s="3"/>
      <c r="VIE178" s="3"/>
      <c r="VIF178" s="3"/>
      <c r="VIG178" s="3"/>
      <c r="VIH178" s="3"/>
      <c r="VII178" s="3"/>
      <c r="VIJ178" s="3"/>
      <c r="VIK178" s="3"/>
      <c r="VIL178" s="3"/>
      <c r="VIM178" s="3"/>
      <c r="VIN178" s="3"/>
      <c r="VIO178" s="3"/>
      <c r="VIP178" s="3"/>
      <c r="VIQ178" s="3"/>
      <c r="VIR178" s="3"/>
      <c r="VIS178" s="3"/>
      <c r="VIT178" s="3"/>
      <c r="VIU178" s="3"/>
      <c r="VIV178" s="3"/>
      <c r="VIW178" s="3"/>
      <c r="VIX178" s="3"/>
      <c r="VIY178" s="3"/>
      <c r="VIZ178" s="3"/>
      <c r="VJA178" s="3"/>
      <c r="VJB178" s="3"/>
      <c r="VJC178" s="3"/>
      <c r="VJD178" s="3"/>
      <c r="VJE178" s="3"/>
      <c r="VJF178" s="3"/>
      <c r="VJG178" s="3"/>
      <c r="VJH178" s="3"/>
      <c r="VJI178" s="3"/>
      <c r="VJJ178" s="3"/>
      <c r="VJK178" s="3"/>
      <c r="VJL178" s="3"/>
      <c r="VJM178" s="3"/>
      <c r="VJN178" s="3"/>
      <c r="VJO178" s="3"/>
      <c r="VJP178" s="3"/>
      <c r="VJQ178" s="3"/>
      <c r="VJR178" s="3"/>
      <c r="VJS178" s="3"/>
      <c r="VJT178" s="3"/>
      <c r="VJU178" s="3"/>
      <c r="VJV178" s="3"/>
      <c r="VJW178" s="3"/>
      <c r="VJX178" s="3"/>
      <c r="VJY178" s="3"/>
      <c r="VJZ178" s="3"/>
      <c r="VKA178" s="3"/>
      <c r="VKB178" s="3"/>
      <c r="VKC178" s="3"/>
      <c r="VKD178" s="3"/>
      <c r="VKE178" s="3"/>
      <c r="VKF178" s="3"/>
      <c r="VKG178" s="3"/>
      <c r="VKH178" s="3"/>
      <c r="VKI178" s="3"/>
      <c r="VKJ178" s="3"/>
      <c r="VKK178" s="3"/>
      <c r="VKL178" s="3"/>
      <c r="VKM178" s="3"/>
      <c r="VKN178" s="3"/>
      <c r="VKO178" s="3"/>
      <c r="VKP178" s="3"/>
      <c r="VKQ178" s="3"/>
      <c r="VKR178" s="3"/>
      <c r="VKS178" s="3"/>
      <c r="VKT178" s="3"/>
      <c r="VKU178" s="3"/>
      <c r="VKV178" s="3"/>
      <c r="VKW178" s="3"/>
      <c r="VKX178" s="3"/>
      <c r="VKY178" s="3"/>
      <c r="VKZ178" s="3"/>
      <c r="VLA178" s="3"/>
      <c r="VLB178" s="3"/>
      <c r="VLC178" s="3"/>
      <c r="VLD178" s="3"/>
      <c r="VLE178" s="3"/>
      <c r="VLF178" s="3"/>
      <c r="VLG178" s="3"/>
      <c r="VLH178" s="3"/>
      <c r="VLI178" s="3"/>
      <c r="VLJ178" s="3"/>
      <c r="VLK178" s="3"/>
      <c r="VLL178" s="3"/>
      <c r="VLM178" s="3"/>
      <c r="VLN178" s="3"/>
      <c r="VLO178" s="3"/>
      <c r="VLP178" s="3"/>
      <c r="VLQ178" s="3"/>
      <c r="VLR178" s="3"/>
      <c r="VLS178" s="3"/>
      <c r="VLT178" s="3"/>
      <c r="VLU178" s="3"/>
      <c r="VLV178" s="3"/>
      <c r="VLW178" s="3"/>
      <c r="VLX178" s="3"/>
      <c r="VLY178" s="3"/>
      <c r="VLZ178" s="3"/>
      <c r="VMA178" s="3"/>
      <c r="VMB178" s="3"/>
      <c r="VMC178" s="3"/>
      <c r="VMD178" s="3"/>
      <c r="VME178" s="3"/>
      <c r="VMF178" s="3"/>
      <c r="VMG178" s="3"/>
      <c r="VMH178" s="3"/>
      <c r="VMI178" s="3"/>
      <c r="VMJ178" s="3"/>
      <c r="VMK178" s="3"/>
      <c r="VML178" s="3"/>
      <c r="VMM178" s="3"/>
      <c r="VMN178" s="3"/>
      <c r="VMO178" s="3"/>
      <c r="VMP178" s="3"/>
      <c r="VMQ178" s="3"/>
      <c r="VMR178" s="3"/>
      <c r="VMS178" s="3"/>
      <c r="VMT178" s="3"/>
      <c r="VMU178" s="3"/>
      <c r="VMV178" s="3"/>
      <c r="VMW178" s="3"/>
      <c r="VMX178" s="3"/>
      <c r="VMY178" s="3"/>
      <c r="VMZ178" s="3"/>
      <c r="VNA178" s="3"/>
      <c r="VNB178" s="3"/>
      <c r="VNC178" s="3"/>
      <c r="VND178" s="3"/>
      <c r="VNE178" s="3"/>
      <c r="VNF178" s="3"/>
      <c r="VNG178" s="3"/>
      <c r="VNH178" s="3"/>
      <c r="VNI178" s="3"/>
      <c r="VNJ178" s="3"/>
      <c r="VNK178" s="3"/>
      <c r="VNL178" s="3"/>
      <c r="VNM178" s="3"/>
      <c r="VNN178" s="3"/>
      <c r="VNO178" s="3"/>
      <c r="VNP178" s="3"/>
      <c r="VNQ178" s="3"/>
      <c r="VNR178" s="3"/>
      <c r="VNS178" s="3"/>
      <c r="VNT178" s="3"/>
      <c r="VNU178" s="3"/>
      <c r="VNV178" s="3"/>
      <c r="VNW178" s="3"/>
      <c r="VNX178" s="3"/>
      <c r="VNY178" s="3"/>
      <c r="VNZ178" s="3"/>
      <c r="VOA178" s="3"/>
      <c r="VOB178" s="3"/>
      <c r="VOC178" s="3"/>
      <c r="VOD178" s="3"/>
      <c r="VOE178" s="3"/>
      <c r="VOF178" s="3"/>
      <c r="VOG178" s="3"/>
      <c r="VOH178" s="3"/>
      <c r="VOI178" s="3"/>
      <c r="VOJ178" s="3"/>
      <c r="VOK178" s="3"/>
      <c r="VOL178" s="3"/>
      <c r="VOM178" s="3"/>
      <c r="VON178" s="3"/>
      <c r="VOO178" s="3"/>
      <c r="VOP178" s="3"/>
      <c r="VOQ178" s="3"/>
      <c r="VOR178" s="3"/>
      <c r="VOS178" s="3"/>
      <c r="VOT178" s="3"/>
      <c r="VOU178" s="3"/>
      <c r="VOV178" s="3"/>
      <c r="VOW178" s="3"/>
      <c r="VOX178" s="3"/>
      <c r="VOY178" s="3"/>
      <c r="VOZ178" s="3"/>
      <c r="VPA178" s="3"/>
      <c r="VPB178" s="3"/>
      <c r="VPC178" s="3"/>
      <c r="VPD178" s="3"/>
      <c r="VPE178" s="3"/>
      <c r="VPF178" s="3"/>
      <c r="VPG178" s="3"/>
      <c r="VPH178" s="3"/>
      <c r="VPI178" s="3"/>
      <c r="VPJ178" s="3"/>
      <c r="VPK178" s="3"/>
      <c r="VPL178" s="3"/>
      <c r="VPM178" s="3"/>
      <c r="VPN178" s="3"/>
      <c r="VPO178" s="3"/>
      <c r="VPP178" s="3"/>
      <c r="VPQ178" s="3"/>
      <c r="VPR178" s="3"/>
      <c r="VPS178" s="3"/>
      <c r="VPT178" s="3"/>
      <c r="VPU178" s="3"/>
      <c r="VPV178" s="3"/>
      <c r="VPW178" s="3"/>
      <c r="VPX178" s="3"/>
      <c r="VPY178" s="3"/>
      <c r="VPZ178" s="3"/>
      <c r="VQA178" s="3"/>
      <c r="VQB178" s="3"/>
      <c r="VQC178" s="3"/>
      <c r="VQD178" s="3"/>
      <c r="VQE178" s="3"/>
      <c r="VQF178" s="3"/>
      <c r="VQG178" s="3"/>
      <c r="VQH178" s="3"/>
      <c r="VQI178" s="3"/>
      <c r="VQJ178" s="3"/>
      <c r="VQK178" s="3"/>
      <c r="VQL178" s="3"/>
      <c r="VQM178" s="3"/>
      <c r="VQN178" s="3"/>
      <c r="VQO178" s="3"/>
      <c r="VQP178" s="3"/>
      <c r="VQQ178" s="3"/>
      <c r="VQR178" s="3"/>
      <c r="VQS178" s="3"/>
      <c r="VQT178" s="3"/>
      <c r="VQU178" s="3"/>
      <c r="VQV178" s="3"/>
      <c r="VQW178" s="3"/>
      <c r="VQX178" s="3"/>
      <c r="VQY178" s="3"/>
      <c r="VQZ178" s="3"/>
      <c r="VRA178" s="3"/>
      <c r="VRB178" s="3"/>
      <c r="VRC178" s="3"/>
      <c r="VRD178" s="3"/>
      <c r="VRE178" s="3"/>
      <c r="VRF178" s="3"/>
      <c r="VRG178" s="3"/>
      <c r="VRH178" s="3"/>
      <c r="VRI178" s="3"/>
      <c r="VRJ178" s="3"/>
      <c r="VRK178" s="3"/>
      <c r="VRL178" s="3"/>
      <c r="VRM178" s="3"/>
      <c r="VRN178" s="3"/>
      <c r="VRO178" s="3"/>
      <c r="VRP178" s="3"/>
      <c r="VRQ178" s="3"/>
      <c r="VRR178" s="3"/>
      <c r="VRS178" s="3"/>
      <c r="VRT178" s="3"/>
      <c r="VRU178" s="3"/>
      <c r="VRV178" s="3"/>
      <c r="VRW178" s="3"/>
      <c r="VRX178" s="3"/>
      <c r="VRY178" s="3"/>
      <c r="VRZ178" s="3"/>
      <c r="VSA178" s="3"/>
      <c r="VSB178" s="3"/>
      <c r="VSC178" s="3"/>
      <c r="VSD178" s="3"/>
      <c r="VSE178" s="3"/>
      <c r="VSF178" s="3"/>
      <c r="VSG178" s="3"/>
      <c r="VSH178" s="3"/>
      <c r="VSI178" s="3"/>
      <c r="VSJ178" s="3"/>
      <c r="VSK178" s="3"/>
      <c r="VSL178" s="3"/>
      <c r="VSM178" s="3"/>
      <c r="VSN178" s="3"/>
      <c r="VSO178" s="3"/>
      <c r="VSP178" s="3"/>
      <c r="VSQ178" s="3"/>
      <c r="VSR178" s="3"/>
      <c r="VSS178" s="3"/>
      <c r="VST178" s="3"/>
      <c r="VSU178" s="3"/>
      <c r="VSV178" s="3"/>
      <c r="VSW178" s="3"/>
      <c r="VSX178" s="3"/>
      <c r="VSY178" s="3"/>
      <c r="VSZ178" s="3"/>
      <c r="VTA178" s="3"/>
      <c r="VTB178" s="3"/>
      <c r="VTC178" s="3"/>
      <c r="VTD178" s="3"/>
      <c r="VTE178" s="3"/>
      <c r="VTF178" s="3"/>
      <c r="VTG178" s="3"/>
      <c r="VTH178" s="3"/>
      <c r="VTI178" s="3"/>
      <c r="VTJ178" s="3"/>
      <c r="VTK178" s="3"/>
      <c r="VTL178" s="3"/>
      <c r="VTM178" s="3"/>
      <c r="VTN178" s="3"/>
      <c r="VTO178" s="3"/>
      <c r="VTP178" s="3"/>
      <c r="VTQ178" s="3"/>
      <c r="VTR178" s="3"/>
      <c r="VTS178" s="3"/>
      <c r="VTT178" s="3"/>
      <c r="VTU178" s="3"/>
      <c r="VTV178" s="3"/>
      <c r="VTW178" s="3"/>
      <c r="VTX178" s="3"/>
      <c r="VTY178" s="3"/>
      <c r="VTZ178" s="3"/>
      <c r="VUA178" s="3"/>
      <c r="VUB178" s="3"/>
      <c r="VUC178" s="3"/>
      <c r="VUD178" s="3"/>
      <c r="VUE178" s="3"/>
      <c r="VUF178" s="3"/>
      <c r="VUG178" s="3"/>
      <c r="VUH178" s="3"/>
      <c r="VUI178" s="3"/>
      <c r="VUJ178" s="3"/>
      <c r="VUK178" s="3"/>
      <c r="VUL178" s="3"/>
      <c r="VUM178" s="3"/>
      <c r="VUN178" s="3"/>
      <c r="VUO178" s="3"/>
      <c r="VUP178" s="3"/>
      <c r="VUQ178" s="3"/>
      <c r="VUR178" s="3"/>
      <c r="VUS178" s="3"/>
      <c r="VUT178" s="3"/>
      <c r="VUU178" s="3"/>
      <c r="VUV178" s="3"/>
      <c r="VUW178" s="3"/>
      <c r="VUX178" s="3"/>
      <c r="VUY178" s="3"/>
      <c r="VUZ178" s="3"/>
      <c r="VVA178" s="3"/>
      <c r="VVB178" s="3"/>
      <c r="VVC178" s="3"/>
      <c r="VVD178" s="3"/>
      <c r="VVE178" s="3"/>
      <c r="VVF178" s="3"/>
      <c r="VVG178" s="3"/>
      <c r="VVH178" s="3"/>
      <c r="VVI178" s="3"/>
      <c r="VVJ178" s="3"/>
      <c r="VVK178" s="3"/>
      <c r="VVL178" s="3"/>
      <c r="VVM178" s="3"/>
      <c r="VVN178" s="3"/>
      <c r="VVO178" s="3"/>
      <c r="VVP178" s="3"/>
      <c r="VVQ178" s="3"/>
      <c r="VVR178" s="3"/>
      <c r="VVS178" s="3"/>
      <c r="VVT178" s="3"/>
      <c r="VVU178" s="3"/>
      <c r="VVV178" s="3"/>
      <c r="VVW178" s="3"/>
      <c r="VVX178" s="3"/>
      <c r="VVY178" s="3"/>
      <c r="VVZ178" s="3"/>
      <c r="VWA178" s="3"/>
      <c r="VWB178" s="3"/>
      <c r="VWC178" s="3"/>
      <c r="VWD178" s="3"/>
      <c r="VWE178" s="3"/>
      <c r="VWF178" s="3"/>
      <c r="VWG178" s="3"/>
      <c r="VWH178" s="3"/>
      <c r="VWI178" s="3"/>
      <c r="VWJ178" s="3"/>
      <c r="VWK178" s="3"/>
      <c r="VWL178" s="3"/>
      <c r="VWM178" s="3"/>
      <c r="VWN178" s="3"/>
      <c r="VWO178" s="3"/>
      <c r="VWP178" s="3"/>
      <c r="VWQ178" s="3"/>
      <c r="VWR178" s="3"/>
      <c r="VWS178" s="3"/>
      <c r="VWT178" s="3"/>
      <c r="VWU178" s="3"/>
      <c r="VWV178" s="3"/>
      <c r="VWW178" s="3"/>
      <c r="VWX178" s="3"/>
      <c r="VWY178" s="3"/>
      <c r="VWZ178" s="3"/>
      <c r="VXA178" s="3"/>
      <c r="VXB178" s="3"/>
      <c r="VXC178" s="3"/>
      <c r="VXD178" s="3"/>
      <c r="VXE178" s="3"/>
      <c r="VXF178" s="3"/>
      <c r="VXG178" s="3"/>
      <c r="VXH178" s="3"/>
      <c r="VXI178" s="3"/>
      <c r="VXJ178" s="3"/>
      <c r="VXK178" s="3"/>
      <c r="VXL178" s="3"/>
      <c r="VXM178" s="3"/>
      <c r="VXN178" s="3"/>
      <c r="VXO178" s="3"/>
      <c r="VXP178" s="3"/>
      <c r="VXQ178" s="3"/>
      <c r="VXR178" s="3"/>
      <c r="VXS178" s="3"/>
      <c r="VXT178" s="3"/>
      <c r="VXU178" s="3"/>
      <c r="VXV178" s="3"/>
      <c r="VXW178" s="3"/>
      <c r="VXX178" s="3"/>
      <c r="VXY178" s="3"/>
      <c r="VXZ178" s="3"/>
      <c r="VYA178" s="3"/>
      <c r="VYB178" s="3"/>
      <c r="VYC178" s="3"/>
      <c r="VYD178" s="3"/>
      <c r="VYE178" s="3"/>
      <c r="VYF178" s="3"/>
      <c r="VYG178" s="3"/>
      <c r="VYH178" s="3"/>
      <c r="VYI178" s="3"/>
      <c r="VYJ178" s="3"/>
      <c r="VYK178" s="3"/>
      <c r="VYL178" s="3"/>
      <c r="VYM178" s="3"/>
      <c r="VYN178" s="3"/>
      <c r="VYO178" s="3"/>
      <c r="VYP178" s="3"/>
      <c r="VYQ178" s="3"/>
      <c r="VYR178" s="3"/>
      <c r="VYS178" s="3"/>
      <c r="VYT178" s="3"/>
      <c r="VYU178" s="3"/>
      <c r="VYV178" s="3"/>
      <c r="VYW178" s="3"/>
      <c r="VYX178" s="3"/>
      <c r="VYY178" s="3"/>
      <c r="VYZ178" s="3"/>
      <c r="VZA178" s="3"/>
      <c r="VZB178" s="3"/>
      <c r="VZC178" s="3"/>
      <c r="VZD178" s="3"/>
      <c r="VZE178" s="3"/>
      <c r="VZF178" s="3"/>
      <c r="VZG178" s="3"/>
      <c r="VZH178" s="3"/>
      <c r="VZI178" s="3"/>
      <c r="VZJ178" s="3"/>
      <c r="VZK178" s="3"/>
      <c r="VZL178" s="3"/>
      <c r="VZM178" s="3"/>
      <c r="VZN178" s="3"/>
      <c r="VZO178" s="3"/>
      <c r="VZP178" s="3"/>
      <c r="VZQ178" s="3"/>
      <c r="VZR178" s="3"/>
      <c r="VZS178" s="3"/>
      <c r="VZT178" s="3"/>
      <c r="VZU178" s="3"/>
      <c r="VZV178" s="3"/>
      <c r="VZW178" s="3"/>
      <c r="VZX178" s="3"/>
      <c r="VZY178" s="3"/>
      <c r="VZZ178" s="3"/>
      <c r="WAA178" s="3"/>
      <c r="WAB178" s="3"/>
      <c r="WAC178" s="3"/>
      <c r="WAD178" s="3"/>
      <c r="WAE178" s="3"/>
      <c r="WAF178" s="3"/>
      <c r="WAG178" s="3"/>
      <c r="WAH178" s="3"/>
      <c r="WAI178" s="3"/>
      <c r="WAJ178" s="3"/>
      <c r="WAK178" s="3"/>
      <c r="WAL178" s="3"/>
      <c r="WAM178" s="3"/>
      <c r="WAN178" s="3"/>
      <c r="WAO178" s="3"/>
      <c r="WAP178" s="3"/>
      <c r="WAQ178" s="3"/>
      <c r="WAR178" s="3"/>
      <c r="WAS178" s="3"/>
      <c r="WAT178" s="3"/>
      <c r="WAU178" s="3"/>
      <c r="WAV178" s="3"/>
      <c r="WAW178" s="3"/>
      <c r="WAX178" s="3"/>
      <c r="WAY178" s="3"/>
      <c r="WAZ178" s="3"/>
      <c r="WBA178" s="3"/>
      <c r="WBB178" s="3"/>
      <c r="WBC178" s="3"/>
      <c r="WBD178" s="3"/>
      <c r="WBE178" s="3"/>
      <c r="WBF178" s="3"/>
      <c r="WBG178" s="3"/>
      <c r="WBH178" s="3"/>
      <c r="WBI178" s="3"/>
      <c r="WBJ178" s="3"/>
      <c r="WBK178" s="3"/>
      <c r="WBL178" s="3"/>
      <c r="WBM178" s="3"/>
      <c r="WBN178" s="3"/>
      <c r="WBO178" s="3"/>
      <c r="WBP178" s="3"/>
      <c r="WBQ178" s="3"/>
      <c r="WBR178" s="3"/>
      <c r="WBS178" s="3"/>
      <c r="WBT178" s="3"/>
      <c r="WBU178" s="3"/>
      <c r="WBV178" s="3"/>
      <c r="WBW178" s="3"/>
      <c r="WBX178" s="3"/>
      <c r="WBY178" s="3"/>
      <c r="WBZ178" s="3"/>
      <c r="WCA178" s="3"/>
      <c r="WCB178" s="3"/>
      <c r="WCC178" s="3"/>
      <c r="WCD178" s="3"/>
      <c r="WCE178" s="3"/>
      <c r="WCF178" s="3"/>
      <c r="WCG178" s="3"/>
      <c r="WCH178" s="3"/>
      <c r="WCI178" s="3"/>
      <c r="WCJ178" s="3"/>
      <c r="WCK178" s="3"/>
      <c r="WCL178" s="3"/>
      <c r="WCM178" s="3"/>
      <c r="WCN178" s="3"/>
      <c r="WCO178" s="3"/>
      <c r="WCP178" s="3"/>
      <c r="WCQ178" s="3"/>
      <c r="WCR178" s="3"/>
      <c r="WCS178" s="3"/>
      <c r="WCT178" s="3"/>
      <c r="WCU178" s="3"/>
      <c r="WCV178" s="3"/>
      <c r="WCW178" s="3"/>
      <c r="WCX178" s="3"/>
      <c r="WCY178" s="3"/>
      <c r="WCZ178" s="3"/>
      <c r="WDA178" s="3"/>
      <c r="WDB178" s="3"/>
      <c r="WDC178" s="3"/>
      <c r="WDD178" s="3"/>
      <c r="WDE178" s="3"/>
      <c r="WDF178" s="3"/>
      <c r="WDG178" s="3"/>
      <c r="WDH178" s="3"/>
      <c r="WDI178" s="3"/>
      <c r="WDJ178" s="3"/>
      <c r="WDK178" s="3"/>
      <c r="WDL178" s="3"/>
      <c r="WDM178" s="3"/>
      <c r="WDN178" s="3"/>
      <c r="WDO178" s="3"/>
      <c r="WDP178" s="3"/>
      <c r="WDQ178" s="3"/>
      <c r="WDR178" s="3"/>
      <c r="WDS178" s="3"/>
      <c r="WDT178" s="3"/>
      <c r="WDU178" s="3"/>
      <c r="WDV178" s="3"/>
      <c r="WDW178" s="3"/>
      <c r="WDX178" s="3"/>
      <c r="WDY178" s="3"/>
      <c r="WDZ178" s="3"/>
      <c r="WEA178" s="3"/>
      <c r="WEB178" s="3"/>
      <c r="WEC178" s="3"/>
      <c r="WED178" s="3"/>
      <c r="WEE178" s="3"/>
      <c r="WEF178" s="3"/>
      <c r="WEG178" s="3"/>
      <c r="WEH178" s="3"/>
      <c r="WEI178" s="3"/>
      <c r="WEJ178" s="3"/>
      <c r="WEK178" s="3"/>
      <c r="WEL178" s="3"/>
      <c r="WEM178" s="3"/>
      <c r="WEN178" s="3"/>
      <c r="WEO178" s="3"/>
      <c r="WEP178" s="3"/>
      <c r="WEQ178" s="3"/>
      <c r="WER178" s="3"/>
      <c r="WES178" s="3"/>
      <c r="WET178" s="3"/>
      <c r="WEU178" s="3"/>
      <c r="WEV178" s="3"/>
      <c r="WEW178" s="3"/>
      <c r="WEX178" s="3"/>
      <c r="WEY178" s="3"/>
      <c r="WEZ178" s="3"/>
      <c r="WFA178" s="3"/>
      <c r="WFB178" s="3"/>
      <c r="WFC178" s="3"/>
      <c r="WFD178" s="3"/>
      <c r="WFE178" s="3"/>
      <c r="WFF178" s="3"/>
      <c r="WFG178" s="3"/>
      <c r="WFH178" s="3"/>
      <c r="WFI178" s="3"/>
      <c r="WFJ178" s="3"/>
      <c r="WFK178" s="3"/>
      <c r="WFL178" s="3"/>
      <c r="WFM178" s="3"/>
      <c r="WFN178" s="3"/>
      <c r="WFO178" s="3"/>
      <c r="WFP178" s="3"/>
      <c r="WFQ178" s="3"/>
      <c r="WFR178" s="3"/>
      <c r="WFS178" s="3"/>
      <c r="WFT178" s="3"/>
      <c r="WFU178" s="3"/>
      <c r="WFV178" s="3"/>
      <c r="WFW178" s="3"/>
      <c r="WFX178" s="3"/>
      <c r="WFY178" s="3"/>
      <c r="WFZ178" s="3"/>
      <c r="WGA178" s="3"/>
      <c r="WGB178" s="3"/>
      <c r="WGC178" s="3"/>
      <c r="WGD178" s="3"/>
      <c r="WGE178" s="3"/>
      <c r="WGF178" s="3"/>
      <c r="WGG178" s="3"/>
      <c r="WGH178" s="3"/>
      <c r="WGI178" s="3"/>
      <c r="WGJ178" s="3"/>
      <c r="WGK178" s="3"/>
      <c r="WGL178" s="3"/>
      <c r="WGM178" s="3"/>
      <c r="WGN178" s="3"/>
      <c r="WGO178" s="3"/>
      <c r="WGP178" s="3"/>
      <c r="WGQ178" s="3"/>
      <c r="WGR178" s="3"/>
      <c r="WGS178" s="3"/>
      <c r="WGT178" s="3"/>
      <c r="WGU178" s="3"/>
      <c r="WGV178" s="3"/>
      <c r="WGW178" s="3"/>
      <c r="WGX178" s="3"/>
      <c r="WGY178" s="3"/>
      <c r="WGZ178" s="3"/>
      <c r="WHA178" s="3"/>
      <c r="WHB178" s="3"/>
      <c r="WHC178" s="3"/>
      <c r="WHD178" s="3"/>
      <c r="WHE178" s="3"/>
      <c r="WHF178" s="3"/>
      <c r="WHG178" s="3"/>
      <c r="WHH178" s="3"/>
      <c r="WHI178" s="3"/>
      <c r="WHJ178" s="3"/>
      <c r="WHK178" s="3"/>
      <c r="WHL178" s="3"/>
      <c r="WHM178" s="3"/>
      <c r="WHN178" s="3"/>
      <c r="WHO178" s="3"/>
      <c r="WHP178" s="3"/>
      <c r="WHQ178" s="3"/>
      <c r="WHR178" s="3"/>
      <c r="WHS178" s="3"/>
      <c r="WHT178" s="3"/>
      <c r="WHU178" s="3"/>
      <c r="WHV178" s="3"/>
      <c r="WHW178" s="3"/>
      <c r="WHX178" s="3"/>
      <c r="WHY178" s="3"/>
      <c r="WHZ178" s="3"/>
      <c r="WIA178" s="3"/>
      <c r="WIB178" s="3"/>
      <c r="WIC178" s="3"/>
      <c r="WID178" s="3"/>
      <c r="WIE178" s="3"/>
      <c r="WIF178" s="3"/>
      <c r="WIG178" s="3"/>
      <c r="WIH178" s="3"/>
      <c r="WII178" s="3"/>
      <c r="WIJ178" s="3"/>
      <c r="WIK178" s="3"/>
      <c r="WIL178" s="3"/>
      <c r="WIM178" s="3"/>
      <c r="WIN178" s="3"/>
      <c r="WIO178" s="3"/>
      <c r="WIP178" s="3"/>
      <c r="WIQ178" s="3"/>
      <c r="WIR178" s="3"/>
      <c r="WIS178" s="3"/>
      <c r="WIT178" s="3"/>
      <c r="WIU178" s="3"/>
      <c r="WIV178" s="3"/>
      <c r="WIW178" s="3"/>
      <c r="WIX178" s="3"/>
      <c r="WIY178" s="3"/>
      <c r="WIZ178" s="3"/>
      <c r="WJA178" s="3"/>
      <c r="WJB178" s="3"/>
      <c r="WJC178" s="3"/>
      <c r="WJD178" s="3"/>
      <c r="WJE178" s="3"/>
      <c r="WJF178" s="3"/>
      <c r="WJG178" s="3"/>
      <c r="WJH178" s="3"/>
      <c r="WJI178" s="3"/>
      <c r="WJJ178" s="3"/>
      <c r="WJK178" s="3"/>
      <c r="WJL178" s="3"/>
      <c r="WJM178" s="3"/>
      <c r="WJN178" s="3"/>
      <c r="WJO178" s="3"/>
      <c r="WJP178" s="3"/>
      <c r="WJQ178" s="3"/>
      <c r="WJR178" s="3"/>
      <c r="WJS178" s="3"/>
      <c r="WJT178" s="3"/>
      <c r="WJU178" s="3"/>
      <c r="WJV178" s="3"/>
      <c r="WJW178" s="3"/>
      <c r="WJX178" s="3"/>
      <c r="WJY178" s="3"/>
      <c r="WJZ178" s="3"/>
      <c r="WKA178" s="3"/>
      <c r="WKB178" s="3"/>
      <c r="WKC178" s="3"/>
      <c r="WKD178" s="3"/>
      <c r="WKE178" s="3"/>
      <c r="WKF178" s="3"/>
      <c r="WKG178" s="3"/>
      <c r="WKH178" s="3"/>
      <c r="WKI178" s="3"/>
      <c r="WKJ178" s="3"/>
      <c r="WKK178" s="3"/>
      <c r="WKL178" s="3"/>
      <c r="WKM178" s="3"/>
      <c r="WKN178" s="3"/>
      <c r="WKO178" s="3"/>
      <c r="WKP178" s="3"/>
      <c r="WKQ178" s="3"/>
      <c r="WKR178" s="3"/>
      <c r="WKS178" s="3"/>
      <c r="WKT178" s="3"/>
      <c r="WKU178" s="3"/>
      <c r="WKV178" s="3"/>
      <c r="WKW178" s="3"/>
      <c r="WKX178" s="3"/>
      <c r="WKY178" s="3"/>
      <c r="WKZ178" s="3"/>
      <c r="WLA178" s="3"/>
      <c r="WLB178" s="3"/>
      <c r="WLC178" s="3"/>
      <c r="WLD178" s="3"/>
      <c r="WLE178" s="3"/>
      <c r="WLF178" s="3"/>
      <c r="WLG178" s="3"/>
      <c r="WLH178" s="3"/>
      <c r="WLI178" s="3"/>
      <c r="WLJ178" s="3"/>
      <c r="WLK178" s="3"/>
      <c r="WLL178" s="3"/>
      <c r="WLM178" s="3"/>
      <c r="WLN178" s="3"/>
      <c r="WLO178" s="3"/>
      <c r="WLP178" s="3"/>
      <c r="WLQ178" s="3"/>
      <c r="WLR178" s="3"/>
      <c r="WLS178" s="3"/>
      <c r="WLT178" s="3"/>
      <c r="WLU178" s="3"/>
      <c r="WLV178" s="3"/>
      <c r="WLW178" s="3"/>
      <c r="WLX178" s="3"/>
      <c r="WLY178" s="3"/>
      <c r="WLZ178" s="3"/>
      <c r="WMA178" s="3"/>
      <c r="WMB178" s="3"/>
      <c r="WMC178" s="3"/>
      <c r="WMD178" s="3"/>
      <c r="WME178" s="3"/>
      <c r="WMF178" s="3"/>
      <c r="WMG178" s="3"/>
      <c r="WMH178" s="3"/>
      <c r="WMI178" s="3"/>
      <c r="WMJ178" s="3"/>
      <c r="WMK178" s="3"/>
      <c r="WML178" s="3"/>
      <c r="WMM178" s="3"/>
      <c r="WMN178" s="3"/>
      <c r="WMO178" s="3"/>
      <c r="WMP178" s="3"/>
      <c r="WMQ178" s="3"/>
      <c r="WMR178" s="3"/>
      <c r="WMS178" s="3"/>
      <c r="WMT178" s="3"/>
      <c r="WMU178" s="3"/>
      <c r="WMV178" s="3"/>
      <c r="WMW178" s="3"/>
      <c r="WMX178" s="3"/>
      <c r="WMY178" s="3"/>
      <c r="WMZ178" s="3"/>
      <c r="WNA178" s="3"/>
      <c r="WNB178" s="3"/>
      <c r="WNC178" s="3"/>
      <c r="WND178" s="3"/>
      <c r="WNE178" s="3"/>
      <c r="WNF178" s="3"/>
      <c r="WNG178" s="3"/>
      <c r="WNH178" s="3"/>
      <c r="WNI178" s="3"/>
      <c r="WNJ178" s="3"/>
      <c r="WNK178" s="3"/>
      <c r="WNL178" s="3"/>
      <c r="WNM178" s="3"/>
      <c r="WNN178" s="3"/>
      <c r="WNO178" s="3"/>
      <c r="WNP178" s="3"/>
      <c r="WNQ178" s="3"/>
      <c r="WNR178" s="3"/>
      <c r="WNS178" s="3"/>
      <c r="WNT178" s="3"/>
      <c r="WNU178" s="3"/>
      <c r="WNV178" s="3"/>
      <c r="WNW178" s="3"/>
      <c r="WNX178" s="3"/>
      <c r="WNY178" s="3"/>
      <c r="WNZ178" s="3"/>
      <c r="WOA178" s="3"/>
      <c r="WOB178" s="3"/>
      <c r="WOC178" s="3"/>
      <c r="WOD178" s="3"/>
      <c r="WOE178" s="3"/>
      <c r="WOF178" s="3"/>
      <c r="WOG178" s="3"/>
      <c r="WOH178" s="3"/>
      <c r="WOI178" s="3"/>
      <c r="WOJ178" s="3"/>
      <c r="WOK178" s="3"/>
      <c r="WOL178" s="3"/>
      <c r="WOM178" s="3"/>
      <c r="WON178" s="3"/>
      <c r="WOO178" s="3"/>
      <c r="WOP178" s="3"/>
      <c r="WOQ178" s="3"/>
      <c r="WOR178" s="3"/>
      <c r="WOS178" s="3"/>
      <c r="WOT178" s="3"/>
      <c r="WOU178" s="3"/>
      <c r="WOV178" s="3"/>
      <c r="WOW178" s="3"/>
      <c r="WOX178" s="3"/>
      <c r="WOY178" s="3"/>
      <c r="WOZ178" s="3"/>
      <c r="WPA178" s="3"/>
      <c r="WPB178" s="3"/>
      <c r="WPC178" s="3"/>
      <c r="WPD178" s="3"/>
      <c r="WPE178" s="3"/>
      <c r="WPF178" s="3"/>
      <c r="WPG178" s="3"/>
      <c r="WPH178" s="3"/>
      <c r="WPI178" s="3"/>
      <c r="WPJ178" s="3"/>
      <c r="WPK178" s="3"/>
      <c r="WPL178" s="3"/>
      <c r="WPM178" s="3"/>
      <c r="WPN178" s="3"/>
      <c r="WPO178" s="3"/>
      <c r="WPP178" s="3"/>
      <c r="WPQ178" s="3"/>
      <c r="WPR178" s="3"/>
      <c r="WPS178" s="3"/>
      <c r="WPT178" s="3"/>
      <c r="WPU178" s="3"/>
      <c r="WPV178" s="3"/>
      <c r="WPW178" s="3"/>
      <c r="WPX178" s="3"/>
      <c r="WPY178" s="3"/>
      <c r="WPZ178" s="3"/>
      <c r="WQA178" s="3"/>
      <c r="WQB178" s="3"/>
      <c r="WQC178" s="3"/>
      <c r="WQD178" s="3"/>
      <c r="WQE178" s="3"/>
      <c r="WQF178" s="3"/>
      <c r="WQG178" s="3"/>
      <c r="WQH178" s="3"/>
      <c r="WQI178" s="3"/>
      <c r="WQJ178" s="3"/>
      <c r="WQK178" s="3"/>
      <c r="WQL178" s="3"/>
      <c r="WQM178" s="3"/>
      <c r="WQN178" s="3"/>
      <c r="WQO178" s="3"/>
      <c r="WQP178" s="3"/>
      <c r="WQQ178" s="3"/>
      <c r="WQR178" s="3"/>
      <c r="WQS178" s="3"/>
      <c r="WQT178" s="3"/>
      <c r="WQU178" s="3"/>
      <c r="WQV178" s="3"/>
      <c r="WQW178" s="3"/>
      <c r="WQX178" s="3"/>
      <c r="WQY178" s="3"/>
      <c r="WQZ178" s="3"/>
      <c r="WRA178" s="3"/>
      <c r="WRB178" s="3"/>
      <c r="WRC178" s="3"/>
      <c r="WRD178" s="3"/>
      <c r="WRE178" s="3"/>
      <c r="WRF178" s="3"/>
      <c r="WRG178" s="3"/>
      <c r="WRH178" s="3"/>
      <c r="WRI178" s="3"/>
      <c r="WRJ178" s="3"/>
      <c r="WRK178" s="3"/>
      <c r="WRL178" s="3"/>
      <c r="WRM178" s="3"/>
      <c r="WRN178" s="3"/>
      <c r="WRO178" s="3"/>
      <c r="WRP178" s="3"/>
      <c r="WRQ178" s="3"/>
      <c r="WRR178" s="3"/>
      <c r="WRS178" s="3"/>
      <c r="WRT178" s="3"/>
      <c r="WRU178" s="3"/>
      <c r="WRV178" s="3"/>
      <c r="WRW178" s="3"/>
      <c r="WRX178" s="3"/>
      <c r="WRY178" s="3"/>
      <c r="WRZ178" s="3"/>
      <c r="WSA178" s="3"/>
      <c r="WSB178" s="3"/>
      <c r="WSC178" s="3"/>
      <c r="WSD178" s="3"/>
      <c r="WSE178" s="3"/>
      <c r="WSF178" s="3"/>
      <c r="WSG178" s="3"/>
      <c r="WSH178" s="3"/>
      <c r="WSI178" s="3"/>
      <c r="WSJ178" s="3"/>
      <c r="WSK178" s="3"/>
      <c r="WSL178" s="3"/>
      <c r="WSM178" s="3"/>
      <c r="WSN178" s="3"/>
      <c r="WSO178" s="3"/>
      <c r="WSP178" s="3"/>
      <c r="WSQ178" s="3"/>
      <c r="WSR178" s="3"/>
      <c r="WSS178" s="3"/>
      <c r="WST178" s="3"/>
      <c r="WSU178" s="3"/>
      <c r="WSV178" s="3"/>
      <c r="WSW178" s="3"/>
      <c r="WSX178" s="3"/>
      <c r="WSY178" s="3"/>
      <c r="WSZ178" s="3"/>
      <c r="WTA178" s="3"/>
      <c r="WTB178" s="3"/>
      <c r="WTC178" s="3"/>
      <c r="WTD178" s="3"/>
      <c r="WTE178" s="3"/>
      <c r="WTF178" s="3"/>
      <c r="WTG178" s="3"/>
      <c r="WTH178" s="3"/>
      <c r="WTI178" s="3"/>
      <c r="WTJ178" s="3"/>
      <c r="WTK178" s="3"/>
      <c r="WTL178" s="3"/>
      <c r="WTM178" s="3"/>
      <c r="WTN178" s="3"/>
      <c r="WTO178" s="3"/>
      <c r="WTP178" s="3"/>
      <c r="WTQ178" s="3"/>
      <c r="WTR178" s="3"/>
      <c r="WTS178" s="3"/>
      <c r="WTT178" s="3"/>
      <c r="WTU178" s="3"/>
      <c r="WTV178" s="3"/>
      <c r="WTW178" s="3"/>
      <c r="WTX178" s="3"/>
      <c r="WTY178" s="3"/>
      <c r="WTZ178" s="3"/>
      <c r="WUA178" s="3"/>
      <c r="WUB178" s="3"/>
      <c r="WUC178" s="3"/>
      <c r="WUD178" s="3"/>
      <c r="WUE178" s="3"/>
      <c r="WUF178" s="3"/>
      <c r="WUG178" s="3"/>
      <c r="WUH178" s="3"/>
      <c r="WUI178" s="3"/>
      <c r="WUJ178" s="3"/>
      <c r="WUK178" s="3"/>
      <c r="WUL178" s="3"/>
      <c r="WUM178" s="3"/>
      <c r="WUN178" s="3"/>
      <c r="WUO178" s="3"/>
      <c r="WUP178" s="3"/>
      <c r="WUQ178" s="3"/>
      <c r="WUR178" s="3"/>
      <c r="WUS178" s="3"/>
      <c r="WUT178" s="3"/>
      <c r="WUU178" s="3"/>
      <c r="WUV178" s="3"/>
      <c r="WUW178" s="3"/>
      <c r="WUX178" s="3"/>
      <c r="WUY178" s="3"/>
      <c r="WUZ178" s="3"/>
      <c r="WVA178" s="3"/>
      <c r="WVB178" s="3"/>
      <c r="WVC178" s="3"/>
      <c r="WVD178" s="3"/>
      <c r="WVE178" s="3"/>
      <c r="WVF178" s="3"/>
      <c r="WVG178" s="3"/>
      <c r="WVH178" s="3"/>
      <c r="WVI178" s="3"/>
      <c r="WVJ178" s="3"/>
      <c r="WVK178" s="3"/>
      <c r="WVL178" s="3"/>
      <c r="WVM178" s="3"/>
      <c r="WVN178" s="3"/>
      <c r="WVO178" s="3"/>
      <c r="WVP178" s="3"/>
      <c r="WVQ178" s="3"/>
      <c r="WVR178" s="3"/>
      <c r="WVS178" s="3"/>
      <c r="WVT178" s="3"/>
      <c r="WVU178" s="3"/>
      <c r="WVV178" s="3"/>
      <c r="WVW178" s="3"/>
      <c r="WVX178" s="3"/>
      <c r="WVY178" s="3"/>
      <c r="WVZ178" s="3"/>
      <c r="WWA178" s="3"/>
      <c r="WWB178" s="3"/>
      <c r="WWC178" s="3"/>
      <c r="WWD178" s="3"/>
      <c r="WWE178" s="3"/>
      <c r="WWF178" s="3"/>
      <c r="WWG178" s="3"/>
      <c r="WWH178" s="3"/>
      <c r="WWI178" s="3"/>
      <c r="WWJ178" s="3"/>
      <c r="WWK178" s="3"/>
      <c r="WWL178" s="3"/>
      <c r="WWM178" s="3"/>
      <c r="WWN178" s="3"/>
      <c r="WWO178" s="3"/>
      <c r="WWP178" s="3"/>
      <c r="WWQ178" s="3"/>
      <c r="WWR178" s="3"/>
      <c r="WWS178" s="3"/>
      <c r="WWT178" s="3"/>
      <c r="WWU178" s="3"/>
      <c r="WWV178" s="3"/>
      <c r="WWW178" s="3"/>
      <c r="WWX178" s="3"/>
      <c r="WWY178" s="3"/>
      <c r="WWZ178" s="3"/>
      <c r="WXA178" s="3"/>
      <c r="WXB178" s="3"/>
      <c r="WXC178" s="3"/>
      <c r="WXD178" s="3"/>
      <c r="WXE178" s="3"/>
      <c r="WXF178" s="3"/>
      <c r="WXG178" s="3"/>
      <c r="WXH178" s="3"/>
      <c r="WXI178" s="3"/>
      <c r="WXJ178" s="3"/>
      <c r="WXK178" s="3"/>
      <c r="WXL178" s="3"/>
      <c r="WXM178" s="3"/>
      <c r="WXN178" s="3"/>
      <c r="WXO178" s="3"/>
      <c r="WXP178" s="3"/>
      <c r="WXQ178" s="3"/>
      <c r="WXR178" s="3"/>
      <c r="WXS178" s="3"/>
      <c r="WXT178" s="3"/>
      <c r="WXU178" s="3"/>
      <c r="WXV178" s="3"/>
      <c r="WXW178" s="3"/>
      <c r="WXX178" s="3"/>
      <c r="WXY178" s="3"/>
      <c r="WXZ178" s="3"/>
      <c r="WYA178" s="3"/>
      <c r="WYB178" s="3"/>
      <c r="WYC178" s="3"/>
      <c r="WYD178" s="3"/>
      <c r="WYE178" s="3"/>
      <c r="WYF178" s="3"/>
      <c r="WYG178" s="3"/>
      <c r="WYH178" s="3"/>
      <c r="WYI178" s="3"/>
      <c r="WYJ178" s="3"/>
      <c r="WYK178" s="3"/>
      <c r="WYL178" s="3"/>
      <c r="WYM178" s="3"/>
      <c r="WYN178" s="3"/>
      <c r="WYO178" s="3"/>
      <c r="WYP178" s="3"/>
      <c r="WYQ178" s="3"/>
      <c r="WYR178" s="3"/>
      <c r="WYS178" s="3"/>
      <c r="WYT178" s="3"/>
      <c r="WYU178" s="3"/>
      <c r="WYV178" s="3"/>
      <c r="WYW178" s="3"/>
      <c r="WYX178" s="3"/>
      <c r="WYY178" s="3"/>
      <c r="WYZ178" s="3"/>
      <c r="WZA178" s="3"/>
      <c r="WZB178" s="3"/>
      <c r="WZC178" s="3"/>
      <c r="WZD178" s="3"/>
      <c r="WZE178" s="3"/>
      <c r="WZF178" s="3"/>
      <c r="WZG178" s="3"/>
      <c r="WZH178" s="3"/>
      <c r="WZI178" s="3"/>
      <c r="WZJ178" s="3"/>
      <c r="WZK178" s="3"/>
      <c r="WZL178" s="3"/>
      <c r="WZM178" s="3"/>
      <c r="WZN178" s="3"/>
      <c r="WZO178" s="3"/>
      <c r="WZP178" s="3"/>
      <c r="WZQ178" s="3"/>
      <c r="WZR178" s="3"/>
      <c r="WZS178" s="3"/>
      <c r="WZT178" s="3"/>
      <c r="WZU178" s="3"/>
      <c r="WZV178" s="3"/>
      <c r="WZW178" s="3"/>
      <c r="WZX178" s="3"/>
      <c r="WZY178" s="3"/>
      <c r="WZZ178" s="3"/>
      <c r="XAA178" s="3"/>
      <c r="XAB178" s="3"/>
      <c r="XAC178" s="3"/>
      <c r="XAD178" s="3"/>
      <c r="XAE178" s="3"/>
      <c r="XAF178" s="3"/>
      <c r="XAG178" s="3"/>
      <c r="XAH178" s="3"/>
      <c r="XAI178" s="3"/>
      <c r="XAJ178" s="3"/>
      <c r="XAK178" s="3"/>
      <c r="XAL178" s="3"/>
      <c r="XAM178" s="3"/>
      <c r="XAN178" s="3"/>
      <c r="XAO178" s="3"/>
      <c r="XAP178" s="3"/>
      <c r="XAQ178" s="3"/>
      <c r="XAR178" s="3"/>
      <c r="XAS178" s="3"/>
      <c r="XAT178" s="3"/>
      <c r="XAU178" s="3"/>
      <c r="XAV178" s="3"/>
      <c r="XAW178" s="3"/>
      <c r="XAX178" s="3"/>
      <c r="XAY178" s="3"/>
      <c r="XAZ178" s="3"/>
      <c r="XBA178" s="3"/>
      <c r="XBB178" s="3"/>
      <c r="XBC178" s="3"/>
      <c r="XBD178" s="3"/>
      <c r="XBE178" s="3"/>
      <c r="XBF178" s="3"/>
      <c r="XBG178" s="3"/>
      <c r="XBH178" s="3"/>
      <c r="XBI178" s="3"/>
      <c r="XBJ178" s="3"/>
      <c r="XBK178" s="3"/>
      <c r="XBL178" s="3"/>
      <c r="XBM178" s="3"/>
      <c r="XBN178" s="3"/>
      <c r="XBO178" s="3"/>
      <c r="XBP178" s="3"/>
      <c r="XBQ178" s="3"/>
      <c r="XBR178" s="3"/>
      <c r="XBS178" s="3"/>
      <c r="XBT178" s="3"/>
      <c r="XBU178" s="3"/>
      <c r="XBV178" s="3"/>
      <c r="XBW178" s="3"/>
      <c r="XBX178" s="3"/>
      <c r="XBY178" s="3"/>
      <c r="XBZ178" s="3"/>
      <c r="XCA178" s="3"/>
      <c r="XCB178" s="3"/>
      <c r="XCC178" s="3"/>
      <c r="XCD178" s="3"/>
      <c r="XCE178" s="3"/>
      <c r="XCF178" s="3"/>
      <c r="XCG178" s="3"/>
      <c r="XCH178" s="3"/>
      <c r="XCI178" s="3"/>
      <c r="XCJ178" s="3"/>
      <c r="XCK178" s="3"/>
      <c r="XCL178" s="3"/>
      <c r="XCM178" s="3"/>
      <c r="XCN178" s="3"/>
      <c r="XCO178" s="3"/>
      <c r="XCP178" s="3"/>
      <c r="XCQ178" s="3"/>
      <c r="XCR178" s="3"/>
      <c r="XCS178" s="3"/>
      <c r="XCT178" s="3"/>
      <c r="XCU178" s="3"/>
      <c r="XCV178" s="3"/>
      <c r="XCW178" s="3"/>
      <c r="XCX178" s="3"/>
      <c r="XCY178" s="3"/>
      <c r="XCZ178" s="3"/>
      <c r="XDA178" s="3"/>
      <c r="XDB178" s="3"/>
      <c r="XDC178" s="3"/>
      <c r="XDD178" s="3"/>
      <c r="XDE178" s="3"/>
      <c r="XDF178" s="3"/>
      <c r="XDG178" s="3"/>
      <c r="XDH178" s="3"/>
      <c r="XDI178" s="3"/>
      <c r="XDJ178" s="3"/>
      <c r="XDK178" s="3"/>
      <c r="XDL178" s="3"/>
      <c r="XDM178" s="3"/>
      <c r="XDN178" s="3"/>
      <c r="XDO178" s="3"/>
      <c r="XDP178" s="3"/>
      <c r="XDQ178" s="3"/>
      <c r="XDR178" s="3"/>
      <c r="XDS178" s="3"/>
      <c r="XDT178" s="3"/>
      <c r="XDU178" s="3"/>
      <c r="XDV178" s="3"/>
      <c r="XDW178" s="3"/>
      <c r="XDX178" s="3"/>
      <c r="XDY178" s="3"/>
      <c r="XDZ178" s="3"/>
      <c r="XEA178" s="3"/>
      <c r="XEB178" s="3"/>
      <c r="XEC178" s="3"/>
      <c r="XED178" s="3"/>
      <c r="XEE178" s="3"/>
      <c r="XEF178" s="3"/>
      <c r="XEG178" s="3"/>
      <c r="XEH178" s="3"/>
      <c r="XEI178" s="3"/>
      <c r="XEJ178" s="3"/>
      <c r="XEK178" s="3"/>
      <c r="XEL178" s="3"/>
      <c r="XEM178" s="3"/>
      <c r="XEN178" s="3"/>
      <c r="XEO178" s="3"/>
      <c r="XEP178" s="3"/>
      <c r="XEQ178" s="3"/>
      <c r="XER178" s="3"/>
      <c r="XES178" s="3"/>
      <c r="XET178" s="3"/>
      <c r="XEU178" s="3"/>
      <c r="XEV178" s="3"/>
      <c r="XEW178" s="3"/>
      <c r="XEX178" s="3"/>
      <c r="XEY178" s="3"/>
      <c r="XEZ178" s="3"/>
      <c r="XFA178" s="3"/>
      <c r="XFB178" s="3"/>
      <c r="XFC178" s="3"/>
    </row>
    <row r="179" spans="1:1638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  <c r="AAA179" s="3"/>
      <c r="AAB179" s="3"/>
      <c r="AAC179" s="3"/>
      <c r="AAD179" s="3"/>
      <c r="AAE179" s="3"/>
      <c r="AAF179" s="3"/>
      <c r="AAG179" s="3"/>
      <c r="AAH179" s="3"/>
      <c r="AAI179" s="3"/>
      <c r="AAJ179" s="3"/>
      <c r="AAK179" s="3"/>
      <c r="AAL179" s="3"/>
      <c r="AAM179" s="3"/>
      <c r="AAN179" s="3"/>
      <c r="AAO179" s="3"/>
      <c r="AAP179" s="3"/>
      <c r="AAQ179" s="3"/>
      <c r="AAR179" s="3"/>
      <c r="AAS179" s="3"/>
      <c r="AAT179" s="3"/>
      <c r="AAU179" s="3"/>
      <c r="AAV179" s="3"/>
      <c r="AAW179" s="3"/>
      <c r="AAX179" s="3"/>
      <c r="AAY179" s="3"/>
      <c r="AAZ179" s="3"/>
      <c r="ABA179" s="3"/>
      <c r="ABB179" s="3"/>
      <c r="ABC179" s="3"/>
      <c r="ABD179" s="3"/>
      <c r="ABE179" s="3"/>
      <c r="ABF179" s="3"/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/>
      <c r="ACV179" s="3"/>
      <c r="ACW179" s="3"/>
      <c r="ACX179" s="3"/>
      <c r="ACY179" s="3"/>
      <c r="ACZ179" s="3"/>
      <c r="ADA179" s="3"/>
      <c r="ADB179" s="3"/>
      <c r="ADC179" s="3"/>
      <c r="ADD179" s="3"/>
      <c r="ADE179" s="3"/>
      <c r="ADF179" s="3"/>
      <c r="ADG179" s="3"/>
      <c r="ADH179" s="3"/>
      <c r="ADI179" s="3"/>
      <c r="ADJ179" s="3"/>
      <c r="ADK179" s="3"/>
      <c r="ADL179" s="3"/>
      <c r="ADM179" s="3"/>
      <c r="ADN179" s="3"/>
      <c r="ADO179" s="3"/>
      <c r="ADP179" s="3"/>
      <c r="ADQ179" s="3"/>
      <c r="ADR179" s="3"/>
      <c r="ADS179" s="3"/>
      <c r="ADT179" s="3"/>
      <c r="ADU179" s="3"/>
      <c r="ADV179" s="3"/>
      <c r="ADW179" s="3"/>
      <c r="ADX179" s="3"/>
      <c r="ADY179" s="3"/>
      <c r="ADZ179" s="3"/>
      <c r="AEA179" s="3"/>
      <c r="AEB179" s="3"/>
      <c r="AEC179" s="3"/>
      <c r="AED179" s="3"/>
      <c r="AEE179" s="3"/>
      <c r="AEF179" s="3"/>
      <c r="AEG179" s="3"/>
      <c r="AEH179" s="3"/>
      <c r="AEI179" s="3"/>
      <c r="AEJ179" s="3"/>
      <c r="AEK179" s="3"/>
      <c r="AEL179" s="3"/>
      <c r="AEM179" s="3"/>
      <c r="AEN179" s="3"/>
      <c r="AEO179" s="3"/>
      <c r="AEP179" s="3"/>
      <c r="AEQ179" s="3"/>
      <c r="AER179" s="3"/>
      <c r="AES179" s="3"/>
      <c r="AET179" s="3"/>
      <c r="AEU179" s="3"/>
      <c r="AEV179" s="3"/>
      <c r="AEW179" s="3"/>
      <c r="AEX179" s="3"/>
      <c r="AEY179" s="3"/>
      <c r="AEZ179" s="3"/>
      <c r="AFA179" s="3"/>
      <c r="AFB179" s="3"/>
      <c r="AFC179" s="3"/>
      <c r="AFD179" s="3"/>
      <c r="AFE179" s="3"/>
      <c r="AFF179" s="3"/>
      <c r="AFG179" s="3"/>
      <c r="AFH179" s="3"/>
      <c r="AFI179" s="3"/>
      <c r="AFJ179" s="3"/>
      <c r="AFK179" s="3"/>
      <c r="AFL179" s="3"/>
      <c r="AFM179" s="3"/>
      <c r="AFN179" s="3"/>
      <c r="AFO179" s="3"/>
      <c r="AFP179" s="3"/>
      <c r="AFQ179" s="3"/>
      <c r="AFR179" s="3"/>
      <c r="AFS179" s="3"/>
      <c r="AFT179" s="3"/>
      <c r="AFU179" s="3"/>
      <c r="AFV179" s="3"/>
      <c r="AFW179" s="3"/>
      <c r="AFX179" s="3"/>
      <c r="AFY179" s="3"/>
      <c r="AFZ179" s="3"/>
      <c r="AGA179" s="3"/>
      <c r="AGB179" s="3"/>
      <c r="AGC179" s="3"/>
      <c r="AGD179" s="3"/>
      <c r="AGE179" s="3"/>
      <c r="AGF179" s="3"/>
      <c r="AGG179" s="3"/>
      <c r="AGH179" s="3"/>
      <c r="AGI179" s="3"/>
      <c r="AGJ179" s="3"/>
      <c r="AGK179" s="3"/>
      <c r="AGL179" s="3"/>
      <c r="AGM179" s="3"/>
      <c r="AGN179" s="3"/>
      <c r="AGO179" s="3"/>
      <c r="AGP179" s="3"/>
      <c r="AGQ179" s="3"/>
      <c r="AGR179" s="3"/>
      <c r="AGS179" s="3"/>
      <c r="AGT179" s="3"/>
      <c r="AGU179" s="3"/>
      <c r="AGV179" s="3"/>
      <c r="AGW179" s="3"/>
      <c r="AGX179" s="3"/>
      <c r="AGY179" s="3"/>
      <c r="AGZ179" s="3"/>
      <c r="AHA179" s="3"/>
      <c r="AHB179" s="3"/>
      <c r="AHC179" s="3"/>
      <c r="AHD179" s="3"/>
      <c r="AHE179" s="3"/>
      <c r="AHF179" s="3"/>
      <c r="AHG179" s="3"/>
      <c r="AHH179" s="3"/>
      <c r="AHI179" s="3"/>
      <c r="AHJ179" s="3"/>
      <c r="AHK179" s="3"/>
      <c r="AHL179" s="3"/>
      <c r="AHM179" s="3"/>
      <c r="AHN179" s="3"/>
      <c r="AHO179" s="3"/>
      <c r="AHP179" s="3"/>
      <c r="AHQ179" s="3"/>
      <c r="AHR179" s="3"/>
      <c r="AHS179" s="3"/>
      <c r="AHT179" s="3"/>
      <c r="AHU179" s="3"/>
      <c r="AHV179" s="3"/>
      <c r="AHW179" s="3"/>
      <c r="AHX179" s="3"/>
      <c r="AHY179" s="3"/>
      <c r="AHZ179" s="3"/>
      <c r="AIA179" s="3"/>
      <c r="AIB179" s="3"/>
      <c r="AIC179" s="3"/>
      <c r="AID179" s="3"/>
      <c r="AIE179" s="3"/>
      <c r="AIF179" s="3"/>
      <c r="AIG179" s="3"/>
      <c r="AIH179" s="3"/>
      <c r="AII179" s="3"/>
      <c r="AIJ179" s="3"/>
      <c r="AIK179" s="3"/>
      <c r="AIL179" s="3"/>
      <c r="AIM179" s="3"/>
      <c r="AIN179" s="3"/>
      <c r="AIO179" s="3"/>
      <c r="AIP179" s="3"/>
      <c r="AIQ179" s="3"/>
      <c r="AIR179" s="3"/>
      <c r="AIS179" s="3"/>
      <c r="AIT179" s="3"/>
      <c r="AIU179" s="3"/>
      <c r="AIV179" s="3"/>
      <c r="AIW179" s="3"/>
      <c r="AIX179" s="3"/>
      <c r="AIY179" s="3"/>
      <c r="AIZ179" s="3"/>
      <c r="AJA179" s="3"/>
      <c r="AJB179" s="3"/>
      <c r="AJC179" s="3"/>
      <c r="AJD179" s="3"/>
      <c r="AJE179" s="3"/>
      <c r="AJF179" s="3"/>
      <c r="AJG179" s="3"/>
      <c r="AJH179" s="3"/>
      <c r="AJI179" s="3"/>
      <c r="AJJ179" s="3"/>
      <c r="AJK179" s="3"/>
      <c r="AJL179" s="3"/>
      <c r="AJM179" s="3"/>
      <c r="AJN179" s="3"/>
      <c r="AJO179" s="3"/>
      <c r="AJP179" s="3"/>
      <c r="AJQ179" s="3"/>
      <c r="AJR179" s="3"/>
      <c r="AJS179" s="3"/>
      <c r="AJT179" s="3"/>
      <c r="AJU179" s="3"/>
      <c r="AJV179" s="3"/>
      <c r="AJW179" s="3"/>
      <c r="AJX179" s="3"/>
      <c r="AJY179" s="3"/>
      <c r="AJZ179" s="3"/>
      <c r="AKA179" s="3"/>
      <c r="AKB179" s="3"/>
      <c r="AKC179" s="3"/>
      <c r="AKD179" s="3"/>
      <c r="AKE179" s="3"/>
      <c r="AKF179" s="3"/>
      <c r="AKG179" s="3"/>
      <c r="AKH179" s="3"/>
      <c r="AKI179" s="3"/>
      <c r="AKJ179" s="3"/>
      <c r="AKK179" s="3"/>
      <c r="AKL179" s="3"/>
      <c r="AKM179" s="3"/>
      <c r="AKN179" s="3"/>
      <c r="AKO179" s="3"/>
      <c r="AKP179" s="3"/>
      <c r="AKQ179" s="3"/>
      <c r="AKR179" s="3"/>
      <c r="AKS179" s="3"/>
      <c r="AKT179" s="3"/>
      <c r="AKU179" s="3"/>
      <c r="AKV179" s="3"/>
      <c r="AKW179" s="3"/>
      <c r="AKX179" s="3"/>
      <c r="AKY179" s="3"/>
      <c r="AKZ179" s="3"/>
      <c r="ALA179" s="3"/>
      <c r="ALB179" s="3"/>
      <c r="ALC179" s="3"/>
      <c r="ALD179" s="3"/>
      <c r="ALE179" s="3"/>
      <c r="ALF179" s="3"/>
      <c r="ALG179" s="3"/>
      <c r="ALH179" s="3"/>
      <c r="ALI179" s="3"/>
      <c r="ALJ179" s="3"/>
      <c r="ALK179" s="3"/>
      <c r="ALL179" s="3"/>
      <c r="ALM179" s="3"/>
      <c r="ALN179" s="3"/>
      <c r="ALO179" s="3"/>
      <c r="ALP179" s="3"/>
      <c r="ALQ179" s="3"/>
      <c r="ALR179" s="3"/>
      <c r="ALS179" s="3"/>
      <c r="ALT179" s="3"/>
      <c r="ALU179" s="3"/>
      <c r="ALV179" s="3"/>
      <c r="ALW179" s="3"/>
      <c r="ALX179" s="3"/>
      <c r="ALY179" s="3"/>
      <c r="ALZ179" s="3"/>
      <c r="AMA179" s="3"/>
      <c r="AMB179" s="3"/>
      <c r="AMC179" s="3"/>
      <c r="AMD179" s="3"/>
      <c r="AME179" s="3"/>
      <c r="AMF179" s="3"/>
      <c r="AMG179" s="3"/>
      <c r="AMH179" s="3"/>
      <c r="AMI179" s="3"/>
      <c r="AMJ179" s="3"/>
      <c r="AMK179" s="3"/>
      <c r="AML179" s="3"/>
      <c r="AMM179" s="3"/>
      <c r="AMN179" s="3"/>
      <c r="AMO179" s="3"/>
      <c r="AMP179" s="3"/>
      <c r="AMQ179" s="3"/>
      <c r="AMR179" s="3"/>
      <c r="AMS179" s="3"/>
      <c r="AMT179" s="3"/>
      <c r="AMU179" s="3"/>
      <c r="AMV179" s="3"/>
      <c r="AMW179" s="3"/>
      <c r="AMX179" s="3"/>
      <c r="AMY179" s="3"/>
      <c r="AMZ179" s="3"/>
      <c r="ANA179" s="3"/>
      <c r="ANB179" s="3"/>
      <c r="ANC179" s="3"/>
      <c r="AND179" s="3"/>
      <c r="ANE179" s="3"/>
      <c r="ANF179" s="3"/>
      <c r="ANG179" s="3"/>
      <c r="ANH179" s="3"/>
      <c r="ANI179" s="3"/>
      <c r="ANJ179" s="3"/>
      <c r="ANK179" s="3"/>
      <c r="ANL179" s="3"/>
      <c r="ANM179" s="3"/>
      <c r="ANN179" s="3"/>
      <c r="ANO179" s="3"/>
      <c r="ANP179" s="3"/>
      <c r="ANQ179" s="3"/>
      <c r="ANR179" s="3"/>
      <c r="ANS179" s="3"/>
      <c r="ANT179" s="3"/>
      <c r="ANU179" s="3"/>
      <c r="ANV179" s="3"/>
      <c r="ANW179" s="3"/>
      <c r="ANX179" s="3"/>
      <c r="ANY179" s="3"/>
      <c r="ANZ179" s="3"/>
      <c r="AOA179" s="3"/>
      <c r="AOB179" s="3"/>
      <c r="AOC179" s="3"/>
      <c r="AOD179" s="3"/>
      <c r="AOE179" s="3"/>
      <c r="AOF179" s="3"/>
      <c r="AOG179" s="3"/>
      <c r="AOH179" s="3"/>
      <c r="AOI179" s="3"/>
      <c r="AOJ179" s="3"/>
      <c r="AOK179" s="3"/>
      <c r="AOL179" s="3"/>
      <c r="AOM179" s="3"/>
      <c r="AON179" s="3"/>
      <c r="AOO179" s="3"/>
      <c r="AOP179" s="3"/>
      <c r="AOQ179" s="3"/>
      <c r="AOR179" s="3"/>
      <c r="AOS179" s="3"/>
      <c r="AOT179" s="3"/>
      <c r="AOU179" s="3"/>
      <c r="AOV179" s="3"/>
      <c r="AOW179" s="3"/>
      <c r="AOX179" s="3"/>
      <c r="AOY179" s="3"/>
      <c r="AOZ179" s="3"/>
      <c r="APA179" s="3"/>
      <c r="APB179" s="3"/>
      <c r="APC179" s="3"/>
      <c r="APD179" s="3"/>
      <c r="APE179" s="3"/>
      <c r="APF179" s="3"/>
      <c r="APG179" s="3"/>
      <c r="APH179" s="3"/>
      <c r="API179" s="3"/>
      <c r="APJ179" s="3"/>
      <c r="APK179" s="3"/>
      <c r="APL179" s="3"/>
      <c r="APM179" s="3"/>
      <c r="APN179" s="3"/>
      <c r="APO179" s="3"/>
      <c r="APP179" s="3"/>
      <c r="APQ179" s="3"/>
      <c r="APR179" s="3"/>
      <c r="APS179" s="3"/>
      <c r="APT179" s="3"/>
      <c r="APU179" s="3"/>
      <c r="APV179" s="3"/>
      <c r="APW179" s="3"/>
      <c r="APX179" s="3"/>
      <c r="APY179" s="3"/>
      <c r="APZ179" s="3"/>
      <c r="AQA179" s="3"/>
      <c r="AQB179" s="3"/>
      <c r="AQC179" s="3"/>
      <c r="AQD179" s="3"/>
      <c r="AQE179" s="3"/>
      <c r="AQF179" s="3"/>
      <c r="AQG179" s="3"/>
      <c r="AQH179" s="3"/>
      <c r="AQI179" s="3"/>
      <c r="AQJ179" s="3"/>
      <c r="AQK179" s="3"/>
      <c r="AQL179" s="3"/>
      <c r="AQM179" s="3"/>
      <c r="AQN179" s="3"/>
      <c r="AQO179" s="3"/>
      <c r="AQP179" s="3"/>
      <c r="AQQ179" s="3"/>
      <c r="AQR179" s="3"/>
      <c r="AQS179" s="3"/>
      <c r="AQT179" s="3"/>
      <c r="AQU179" s="3"/>
      <c r="AQV179" s="3"/>
      <c r="AQW179" s="3"/>
      <c r="AQX179" s="3"/>
      <c r="AQY179" s="3"/>
      <c r="AQZ179" s="3"/>
      <c r="ARA179" s="3"/>
      <c r="ARB179" s="3"/>
      <c r="ARC179" s="3"/>
      <c r="ARD179" s="3"/>
      <c r="ARE179" s="3"/>
      <c r="ARF179" s="3"/>
      <c r="ARG179" s="3"/>
      <c r="ARH179" s="3"/>
      <c r="ARI179" s="3"/>
      <c r="ARJ179" s="3"/>
      <c r="ARK179" s="3"/>
      <c r="ARL179" s="3"/>
      <c r="ARM179" s="3"/>
      <c r="ARN179" s="3"/>
      <c r="ARO179" s="3"/>
      <c r="ARP179" s="3"/>
      <c r="ARQ179" s="3"/>
      <c r="ARR179" s="3"/>
      <c r="ARS179" s="3"/>
      <c r="ART179" s="3"/>
      <c r="ARU179" s="3"/>
      <c r="ARV179" s="3"/>
      <c r="ARW179" s="3"/>
      <c r="ARX179" s="3"/>
      <c r="ARY179" s="3"/>
      <c r="ARZ179" s="3"/>
      <c r="ASA179" s="3"/>
      <c r="ASB179" s="3"/>
      <c r="ASC179" s="3"/>
      <c r="ASD179" s="3"/>
      <c r="ASE179" s="3"/>
      <c r="ASF179" s="3"/>
      <c r="ASG179" s="3"/>
      <c r="ASH179" s="3"/>
      <c r="ASI179" s="3"/>
      <c r="ASJ179" s="3"/>
      <c r="ASK179" s="3"/>
      <c r="ASL179" s="3"/>
      <c r="ASM179" s="3"/>
      <c r="ASN179" s="3"/>
      <c r="ASO179" s="3"/>
      <c r="ASP179" s="3"/>
      <c r="ASQ179" s="3"/>
      <c r="ASR179" s="3"/>
      <c r="ASS179" s="3"/>
      <c r="AST179" s="3"/>
      <c r="ASU179" s="3"/>
      <c r="ASV179" s="3"/>
      <c r="ASW179" s="3"/>
      <c r="ASX179" s="3"/>
      <c r="ASY179" s="3"/>
      <c r="ASZ179" s="3"/>
      <c r="ATA179" s="3"/>
      <c r="ATB179" s="3"/>
      <c r="ATC179" s="3"/>
      <c r="ATD179" s="3"/>
      <c r="ATE179" s="3"/>
      <c r="ATF179" s="3"/>
      <c r="ATG179" s="3"/>
      <c r="ATH179" s="3"/>
      <c r="ATI179" s="3"/>
      <c r="ATJ179" s="3"/>
      <c r="ATK179" s="3"/>
      <c r="ATL179" s="3"/>
      <c r="ATM179" s="3"/>
      <c r="ATN179" s="3"/>
      <c r="ATO179" s="3"/>
      <c r="ATP179" s="3"/>
      <c r="ATQ179" s="3"/>
      <c r="ATR179" s="3"/>
      <c r="ATS179" s="3"/>
      <c r="ATT179" s="3"/>
      <c r="ATU179" s="3"/>
      <c r="ATV179" s="3"/>
      <c r="ATW179" s="3"/>
      <c r="ATX179" s="3"/>
      <c r="ATY179" s="3"/>
      <c r="ATZ179" s="3"/>
      <c r="AUA179" s="3"/>
      <c r="AUB179" s="3"/>
      <c r="AUC179" s="3"/>
      <c r="AUD179" s="3"/>
      <c r="AUE179" s="3"/>
      <c r="AUF179" s="3"/>
      <c r="AUG179" s="3"/>
      <c r="AUH179" s="3"/>
      <c r="AUI179" s="3"/>
      <c r="AUJ179" s="3"/>
      <c r="AUK179" s="3"/>
      <c r="AUL179" s="3"/>
      <c r="AUM179" s="3"/>
      <c r="AUN179" s="3"/>
      <c r="AUO179" s="3"/>
      <c r="AUP179" s="3"/>
      <c r="AUQ179" s="3"/>
      <c r="AUR179" s="3"/>
      <c r="AUS179" s="3"/>
      <c r="AUT179" s="3"/>
      <c r="AUU179" s="3"/>
      <c r="AUV179" s="3"/>
      <c r="AUW179" s="3"/>
      <c r="AUX179" s="3"/>
      <c r="AUY179" s="3"/>
      <c r="AUZ179" s="3"/>
      <c r="AVA179" s="3"/>
      <c r="AVB179" s="3"/>
      <c r="AVC179" s="3"/>
      <c r="AVD179" s="3"/>
      <c r="AVE179" s="3"/>
      <c r="AVF179" s="3"/>
      <c r="AVG179" s="3"/>
      <c r="AVH179" s="3"/>
      <c r="AVI179" s="3"/>
      <c r="AVJ179" s="3"/>
      <c r="AVK179" s="3"/>
      <c r="AVL179" s="3"/>
      <c r="AVM179" s="3"/>
      <c r="AVN179" s="3"/>
      <c r="AVO179" s="3"/>
      <c r="AVP179" s="3"/>
      <c r="AVQ179" s="3"/>
      <c r="AVR179" s="3"/>
      <c r="AVS179" s="3"/>
      <c r="AVT179" s="3"/>
      <c r="AVU179" s="3"/>
      <c r="AVV179" s="3"/>
      <c r="AVW179" s="3"/>
      <c r="AVX179" s="3"/>
      <c r="AVY179" s="3"/>
      <c r="AVZ179" s="3"/>
      <c r="AWA179" s="3"/>
      <c r="AWB179" s="3"/>
      <c r="AWC179" s="3"/>
      <c r="AWD179" s="3"/>
      <c r="AWE179" s="3"/>
      <c r="AWF179" s="3"/>
      <c r="AWG179" s="3"/>
      <c r="AWH179" s="3"/>
      <c r="AWI179" s="3"/>
      <c r="AWJ179" s="3"/>
      <c r="AWK179" s="3"/>
      <c r="AWL179" s="3"/>
      <c r="AWM179" s="3"/>
      <c r="AWN179" s="3"/>
      <c r="AWO179" s="3"/>
      <c r="AWP179" s="3"/>
      <c r="AWQ179" s="3"/>
      <c r="AWR179" s="3"/>
      <c r="AWS179" s="3"/>
      <c r="AWT179" s="3"/>
      <c r="AWU179" s="3"/>
      <c r="AWV179" s="3"/>
      <c r="AWW179" s="3"/>
      <c r="AWX179" s="3"/>
      <c r="AWY179" s="3"/>
      <c r="AWZ179" s="3"/>
      <c r="AXA179" s="3"/>
      <c r="AXB179" s="3"/>
      <c r="AXC179" s="3"/>
      <c r="AXD179" s="3"/>
      <c r="AXE179" s="3"/>
      <c r="AXF179" s="3"/>
      <c r="AXG179" s="3"/>
      <c r="AXH179" s="3"/>
      <c r="AXI179" s="3"/>
      <c r="AXJ179" s="3"/>
      <c r="AXK179" s="3"/>
      <c r="AXL179" s="3"/>
      <c r="AXM179" s="3"/>
      <c r="AXN179" s="3"/>
      <c r="AXO179" s="3"/>
      <c r="AXP179" s="3"/>
      <c r="AXQ179" s="3"/>
      <c r="AXR179" s="3"/>
      <c r="AXS179" s="3"/>
      <c r="AXT179" s="3"/>
      <c r="AXU179" s="3"/>
      <c r="AXV179" s="3"/>
      <c r="AXW179" s="3"/>
      <c r="AXX179" s="3"/>
      <c r="AXY179" s="3"/>
      <c r="AXZ179" s="3"/>
      <c r="AYA179" s="3"/>
      <c r="AYB179" s="3"/>
      <c r="AYC179" s="3"/>
      <c r="AYD179" s="3"/>
      <c r="AYE179" s="3"/>
      <c r="AYF179" s="3"/>
      <c r="AYG179" s="3"/>
      <c r="AYH179" s="3"/>
      <c r="AYI179" s="3"/>
      <c r="AYJ179" s="3"/>
      <c r="AYK179" s="3"/>
      <c r="AYL179" s="3"/>
      <c r="AYM179" s="3"/>
      <c r="AYN179" s="3"/>
      <c r="AYO179" s="3"/>
      <c r="AYP179" s="3"/>
      <c r="AYQ179" s="3"/>
      <c r="AYR179" s="3"/>
      <c r="AYS179" s="3"/>
      <c r="AYT179" s="3"/>
      <c r="AYU179" s="3"/>
      <c r="AYV179" s="3"/>
      <c r="AYW179" s="3"/>
      <c r="AYX179" s="3"/>
      <c r="AYY179" s="3"/>
      <c r="AYZ179" s="3"/>
      <c r="AZA179" s="3"/>
      <c r="AZB179" s="3"/>
      <c r="AZC179" s="3"/>
      <c r="AZD179" s="3"/>
      <c r="AZE179" s="3"/>
      <c r="AZF179" s="3"/>
      <c r="AZG179" s="3"/>
      <c r="AZH179" s="3"/>
      <c r="AZI179" s="3"/>
      <c r="AZJ179" s="3"/>
      <c r="AZK179" s="3"/>
      <c r="AZL179" s="3"/>
      <c r="AZM179" s="3"/>
      <c r="AZN179" s="3"/>
      <c r="AZO179" s="3"/>
      <c r="AZP179" s="3"/>
      <c r="AZQ179" s="3"/>
      <c r="AZR179" s="3"/>
      <c r="AZS179" s="3"/>
      <c r="AZT179" s="3"/>
      <c r="AZU179" s="3"/>
      <c r="AZV179" s="3"/>
      <c r="AZW179" s="3"/>
      <c r="AZX179" s="3"/>
      <c r="AZY179" s="3"/>
      <c r="AZZ179" s="3"/>
      <c r="BAA179" s="3"/>
      <c r="BAB179" s="3"/>
      <c r="BAC179" s="3"/>
      <c r="BAD179" s="3"/>
      <c r="BAE179" s="3"/>
      <c r="BAF179" s="3"/>
      <c r="BAG179" s="3"/>
      <c r="BAH179" s="3"/>
      <c r="BAI179" s="3"/>
      <c r="BAJ179" s="3"/>
      <c r="BAK179" s="3"/>
      <c r="BAL179" s="3"/>
      <c r="BAM179" s="3"/>
      <c r="BAN179" s="3"/>
      <c r="BAO179" s="3"/>
      <c r="BAP179" s="3"/>
      <c r="BAQ179" s="3"/>
      <c r="BAR179" s="3"/>
      <c r="BAS179" s="3"/>
      <c r="BAT179" s="3"/>
      <c r="BAU179" s="3"/>
      <c r="BAV179" s="3"/>
      <c r="BAW179" s="3"/>
      <c r="BAX179" s="3"/>
      <c r="BAY179" s="3"/>
      <c r="BAZ179" s="3"/>
      <c r="BBA179" s="3"/>
      <c r="BBB179" s="3"/>
      <c r="BBC179" s="3"/>
      <c r="BBD179" s="3"/>
      <c r="BBE179" s="3"/>
      <c r="BBF179" s="3"/>
      <c r="BBG179" s="3"/>
      <c r="BBH179" s="3"/>
      <c r="BBI179" s="3"/>
      <c r="BBJ179" s="3"/>
      <c r="BBK179" s="3"/>
      <c r="BBL179" s="3"/>
      <c r="BBM179" s="3"/>
      <c r="BBN179" s="3"/>
      <c r="BBO179" s="3"/>
      <c r="BBP179" s="3"/>
      <c r="BBQ179" s="3"/>
      <c r="BBR179" s="3"/>
      <c r="BBS179" s="3"/>
      <c r="BBT179" s="3"/>
      <c r="BBU179" s="3"/>
      <c r="BBV179" s="3"/>
      <c r="BBW179" s="3"/>
      <c r="BBX179" s="3"/>
      <c r="BBY179" s="3"/>
      <c r="BBZ179" s="3"/>
      <c r="BCA179" s="3"/>
      <c r="BCB179" s="3"/>
      <c r="BCC179" s="3"/>
      <c r="BCD179" s="3"/>
      <c r="BCE179" s="3"/>
      <c r="BCF179" s="3"/>
      <c r="BCG179" s="3"/>
      <c r="BCH179" s="3"/>
      <c r="BCI179" s="3"/>
      <c r="BCJ179" s="3"/>
      <c r="BCK179" s="3"/>
      <c r="BCL179" s="3"/>
      <c r="BCM179" s="3"/>
      <c r="BCN179" s="3"/>
      <c r="BCO179" s="3"/>
      <c r="BCP179" s="3"/>
      <c r="BCQ179" s="3"/>
      <c r="BCR179" s="3"/>
      <c r="BCS179" s="3"/>
      <c r="BCT179" s="3"/>
      <c r="BCU179" s="3"/>
      <c r="BCV179" s="3"/>
      <c r="BCW179" s="3"/>
      <c r="BCX179" s="3"/>
      <c r="BCY179" s="3"/>
      <c r="BCZ179" s="3"/>
      <c r="BDA179" s="3"/>
      <c r="BDB179" s="3"/>
      <c r="BDC179" s="3"/>
      <c r="BDD179" s="3"/>
      <c r="BDE179" s="3"/>
      <c r="BDF179" s="3"/>
      <c r="BDG179" s="3"/>
      <c r="BDH179" s="3"/>
      <c r="BDI179" s="3"/>
      <c r="BDJ179" s="3"/>
      <c r="BDK179" s="3"/>
      <c r="BDL179" s="3"/>
      <c r="BDM179" s="3"/>
      <c r="BDN179" s="3"/>
      <c r="BDO179" s="3"/>
      <c r="BDP179" s="3"/>
      <c r="BDQ179" s="3"/>
      <c r="BDR179" s="3"/>
      <c r="BDS179" s="3"/>
      <c r="BDT179" s="3"/>
      <c r="BDU179" s="3"/>
      <c r="BDV179" s="3"/>
      <c r="BDW179" s="3"/>
      <c r="BDX179" s="3"/>
      <c r="BDY179" s="3"/>
      <c r="BDZ179" s="3"/>
      <c r="BEA179" s="3"/>
      <c r="BEB179" s="3"/>
      <c r="BEC179" s="3"/>
      <c r="BED179" s="3"/>
      <c r="BEE179" s="3"/>
      <c r="BEF179" s="3"/>
      <c r="BEG179" s="3"/>
      <c r="BEH179" s="3"/>
      <c r="BEI179" s="3"/>
      <c r="BEJ179" s="3"/>
      <c r="BEK179" s="3"/>
      <c r="BEL179" s="3"/>
      <c r="BEM179" s="3"/>
      <c r="BEN179" s="3"/>
      <c r="BEO179" s="3"/>
      <c r="BEP179" s="3"/>
      <c r="BEQ179" s="3"/>
      <c r="BER179" s="3"/>
      <c r="BES179" s="3"/>
      <c r="BET179" s="3"/>
      <c r="BEU179" s="3"/>
      <c r="BEV179" s="3"/>
      <c r="BEW179" s="3"/>
      <c r="BEX179" s="3"/>
      <c r="BEY179" s="3"/>
      <c r="BEZ179" s="3"/>
      <c r="BFA179" s="3"/>
      <c r="BFB179" s="3"/>
      <c r="BFC179" s="3"/>
      <c r="BFD179" s="3"/>
      <c r="BFE179" s="3"/>
      <c r="BFF179" s="3"/>
      <c r="BFG179" s="3"/>
      <c r="BFH179" s="3"/>
      <c r="BFI179" s="3"/>
      <c r="BFJ179" s="3"/>
      <c r="BFK179" s="3"/>
      <c r="BFL179" s="3"/>
      <c r="BFM179" s="3"/>
      <c r="BFN179" s="3"/>
      <c r="BFO179" s="3"/>
      <c r="BFP179" s="3"/>
      <c r="BFQ179" s="3"/>
      <c r="BFR179" s="3"/>
      <c r="BFS179" s="3"/>
      <c r="BFT179" s="3"/>
      <c r="BFU179" s="3"/>
      <c r="BFV179" s="3"/>
      <c r="BFW179" s="3"/>
      <c r="BFX179" s="3"/>
      <c r="BFY179" s="3"/>
      <c r="BFZ179" s="3"/>
      <c r="BGA179" s="3"/>
      <c r="BGB179" s="3"/>
      <c r="BGC179" s="3"/>
      <c r="BGD179" s="3"/>
      <c r="BGE179" s="3"/>
      <c r="BGF179" s="3"/>
      <c r="BGG179" s="3"/>
      <c r="BGH179" s="3"/>
      <c r="BGI179" s="3"/>
      <c r="BGJ179" s="3"/>
      <c r="BGK179" s="3"/>
      <c r="BGL179" s="3"/>
      <c r="BGM179" s="3"/>
      <c r="BGN179" s="3"/>
      <c r="BGO179" s="3"/>
      <c r="BGP179" s="3"/>
      <c r="BGQ179" s="3"/>
      <c r="BGR179" s="3"/>
      <c r="BGS179" s="3"/>
      <c r="BGT179" s="3"/>
      <c r="BGU179" s="3"/>
      <c r="BGV179" s="3"/>
      <c r="BGW179" s="3"/>
      <c r="BGX179" s="3"/>
      <c r="BGY179" s="3"/>
      <c r="BGZ179" s="3"/>
      <c r="BHA179" s="3"/>
      <c r="BHB179" s="3"/>
      <c r="BHC179" s="3"/>
      <c r="BHD179" s="3"/>
      <c r="BHE179" s="3"/>
      <c r="BHF179" s="3"/>
      <c r="BHG179" s="3"/>
      <c r="BHH179" s="3"/>
      <c r="BHI179" s="3"/>
      <c r="BHJ179" s="3"/>
      <c r="BHK179" s="3"/>
      <c r="BHL179" s="3"/>
      <c r="BHM179" s="3"/>
      <c r="BHN179" s="3"/>
      <c r="BHO179" s="3"/>
      <c r="BHP179" s="3"/>
      <c r="BHQ179" s="3"/>
      <c r="BHR179" s="3"/>
      <c r="BHS179" s="3"/>
      <c r="BHT179" s="3"/>
      <c r="BHU179" s="3"/>
      <c r="BHV179" s="3"/>
      <c r="BHW179" s="3"/>
      <c r="BHX179" s="3"/>
      <c r="BHY179" s="3"/>
      <c r="BHZ179" s="3"/>
      <c r="BIA179" s="3"/>
      <c r="BIB179" s="3"/>
      <c r="BIC179" s="3"/>
      <c r="BID179" s="3"/>
      <c r="BIE179" s="3"/>
      <c r="BIF179" s="3"/>
      <c r="BIG179" s="3"/>
      <c r="BIH179" s="3"/>
      <c r="BII179" s="3"/>
      <c r="BIJ179" s="3"/>
      <c r="BIK179" s="3"/>
      <c r="BIL179" s="3"/>
      <c r="BIM179" s="3"/>
      <c r="BIN179" s="3"/>
      <c r="BIO179" s="3"/>
      <c r="BIP179" s="3"/>
      <c r="BIQ179" s="3"/>
      <c r="BIR179" s="3"/>
      <c r="BIS179" s="3"/>
      <c r="BIT179" s="3"/>
      <c r="BIU179" s="3"/>
      <c r="BIV179" s="3"/>
      <c r="BIW179" s="3"/>
      <c r="BIX179" s="3"/>
      <c r="BIY179" s="3"/>
      <c r="BIZ179" s="3"/>
      <c r="BJA179" s="3"/>
      <c r="BJB179" s="3"/>
      <c r="BJC179" s="3"/>
      <c r="BJD179" s="3"/>
      <c r="BJE179" s="3"/>
      <c r="BJF179" s="3"/>
      <c r="BJG179" s="3"/>
      <c r="BJH179" s="3"/>
      <c r="BJI179" s="3"/>
      <c r="BJJ179" s="3"/>
      <c r="BJK179" s="3"/>
      <c r="BJL179" s="3"/>
      <c r="BJM179" s="3"/>
      <c r="BJN179" s="3"/>
      <c r="BJO179" s="3"/>
      <c r="BJP179" s="3"/>
      <c r="BJQ179" s="3"/>
      <c r="BJR179" s="3"/>
      <c r="BJS179" s="3"/>
      <c r="BJT179" s="3"/>
      <c r="BJU179" s="3"/>
      <c r="BJV179" s="3"/>
      <c r="BJW179" s="3"/>
      <c r="BJX179" s="3"/>
      <c r="BJY179" s="3"/>
      <c r="BJZ179" s="3"/>
      <c r="BKA179" s="3"/>
      <c r="BKB179" s="3"/>
      <c r="BKC179" s="3"/>
      <c r="BKD179" s="3"/>
      <c r="BKE179" s="3"/>
      <c r="BKF179" s="3"/>
      <c r="BKG179" s="3"/>
      <c r="BKH179" s="3"/>
      <c r="BKI179" s="3"/>
      <c r="BKJ179" s="3"/>
      <c r="BKK179" s="3"/>
      <c r="BKL179" s="3"/>
      <c r="BKM179" s="3"/>
      <c r="BKN179" s="3"/>
      <c r="BKO179" s="3"/>
      <c r="BKP179" s="3"/>
      <c r="BKQ179" s="3"/>
      <c r="BKR179" s="3"/>
      <c r="BKS179" s="3"/>
      <c r="BKT179" s="3"/>
      <c r="BKU179" s="3"/>
      <c r="BKV179" s="3"/>
      <c r="BKW179" s="3"/>
      <c r="BKX179" s="3"/>
      <c r="BKY179" s="3"/>
      <c r="BKZ179" s="3"/>
      <c r="BLA179" s="3"/>
      <c r="BLB179" s="3"/>
      <c r="BLC179" s="3"/>
      <c r="BLD179" s="3"/>
      <c r="BLE179" s="3"/>
      <c r="BLF179" s="3"/>
      <c r="BLG179" s="3"/>
      <c r="BLH179" s="3"/>
      <c r="BLI179" s="3"/>
      <c r="BLJ179" s="3"/>
      <c r="BLK179" s="3"/>
      <c r="BLL179" s="3"/>
      <c r="BLM179" s="3"/>
      <c r="BLN179" s="3"/>
      <c r="BLO179" s="3"/>
      <c r="BLP179" s="3"/>
      <c r="BLQ179" s="3"/>
      <c r="BLR179" s="3"/>
      <c r="BLS179" s="3"/>
      <c r="BLT179" s="3"/>
      <c r="BLU179" s="3"/>
      <c r="BLV179" s="3"/>
      <c r="BLW179" s="3"/>
      <c r="BLX179" s="3"/>
      <c r="BLY179" s="3"/>
      <c r="BLZ179" s="3"/>
      <c r="BMA179" s="3"/>
      <c r="BMB179" s="3"/>
      <c r="BMC179" s="3"/>
      <c r="BMD179" s="3"/>
      <c r="BME179" s="3"/>
      <c r="BMF179" s="3"/>
      <c r="BMG179" s="3"/>
      <c r="BMH179" s="3"/>
      <c r="BMI179" s="3"/>
      <c r="BMJ179" s="3"/>
      <c r="BMK179" s="3"/>
      <c r="BML179" s="3"/>
      <c r="BMM179" s="3"/>
      <c r="BMN179" s="3"/>
      <c r="BMO179" s="3"/>
      <c r="BMP179" s="3"/>
      <c r="BMQ179" s="3"/>
      <c r="BMR179" s="3"/>
      <c r="BMS179" s="3"/>
      <c r="BMT179" s="3"/>
      <c r="BMU179" s="3"/>
      <c r="BMV179" s="3"/>
      <c r="BMW179" s="3"/>
      <c r="BMX179" s="3"/>
      <c r="BMY179" s="3"/>
      <c r="BMZ179" s="3"/>
      <c r="BNA179" s="3"/>
      <c r="BNB179" s="3"/>
      <c r="BNC179" s="3"/>
      <c r="BND179" s="3"/>
      <c r="BNE179" s="3"/>
      <c r="BNF179" s="3"/>
      <c r="BNG179" s="3"/>
      <c r="BNH179" s="3"/>
      <c r="BNI179" s="3"/>
      <c r="BNJ179" s="3"/>
      <c r="BNK179" s="3"/>
      <c r="BNL179" s="3"/>
      <c r="BNM179" s="3"/>
      <c r="BNN179" s="3"/>
      <c r="BNO179" s="3"/>
      <c r="BNP179" s="3"/>
      <c r="BNQ179" s="3"/>
      <c r="BNR179" s="3"/>
      <c r="BNS179" s="3"/>
      <c r="BNT179" s="3"/>
      <c r="BNU179" s="3"/>
      <c r="BNV179" s="3"/>
      <c r="BNW179" s="3"/>
      <c r="BNX179" s="3"/>
      <c r="BNY179" s="3"/>
      <c r="BNZ179" s="3"/>
      <c r="BOA179" s="3"/>
      <c r="BOB179" s="3"/>
      <c r="BOC179" s="3"/>
      <c r="BOD179" s="3"/>
      <c r="BOE179" s="3"/>
      <c r="BOF179" s="3"/>
      <c r="BOG179" s="3"/>
      <c r="BOH179" s="3"/>
      <c r="BOI179" s="3"/>
      <c r="BOJ179" s="3"/>
      <c r="BOK179" s="3"/>
      <c r="BOL179" s="3"/>
      <c r="BOM179" s="3"/>
      <c r="BON179" s="3"/>
      <c r="BOO179" s="3"/>
      <c r="BOP179" s="3"/>
      <c r="BOQ179" s="3"/>
      <c r="BOR179" s="3"/>
      <c r="BOS179" s="3"/>
      <c r="BOT179" s="3"/>
      <c r="BOU179" s="3"/>
      <c r="BOV179" s="3"/>
      <c r="BOW179" s="3"/>
      <c r="BOX179" s="3"/>
      <c r="BOY179" s="3"/>
      <c r="BOZ179" s="3"/>
      <c r="BPA179" s="3"/>
      <c r="BPB179" s="3"/>
      <c r="BPC179" s="3"/>
      <c r="BPD179" s="3"/>
      <c r="BPE179" s="3"/>
      <c r="BPF179" s="3"/>
      <c r="BPG179" s="3"/>
      <c r="BPH179" s="3"/>
      <c r="BPI179" s="3"/>
      <c r="BPJ179" s="3"/>
      <c r="BPK179" s="3"/>
      <c r="BPL179" s="3"/>
      <c r="BPM179" s="3"/>
      <c r="BPN179" s="3"/>
      <c r="BPO179" s="3"/>
      <c r="BPP179" s="3"/>
      <c r="BPQ179" s="3"/>
      <c r="BPR179" s="3"/>
      <c r="BPS179" s="3"/>
      <c r="BPT179" s="3"/>
      <c r="BPU179" s="3"/>
      <c r="BPV179" s="3"/>
      <c r="BPW179" s="3"/>
      <c r="BPX179" s="3"/>
      <c r="BPY179" s="3"/>
      <c r="BPZ179" s="3"/>
      <c r="BQA179" s="3"/>
      <c r="BQB179" s="3"/>
      <c r="BQC179" s="3"/>
      <c r="BQD179" s="3"/>
      <c r="BQE179" s="3"/>
      <c r="BQF179" s="3"/>
      <c r="BQG179" s="3"/>
      <c r="BQH179" s="3"/>
      <c r="BQI179" s="3"/>
      <c r="BQJ179" s="3"/>
      <c r="BQK179" s="3"/>
      <c r="BQL179" s="3"/>
      <c r="BQM179" s="3"/>
      <c r="BQN179" s="3"/>
      <c r="BQO179" s="3"/>
      <c r="BQP179" s="3"/>
      <c r="BQQ179" s="3"/>
      <c r="BQR179" s="3"/>
      <c r="BQS179" s="3"/>
      <c r="BQT179" s="3"/>
      <c r="BQU179" s="3"/>
      <c r="BQV179" s="3"/>
      <c r="BQW179" s="3"/>
      <c r="BQX179" s="3"/>
      <c r="BQY179" s="3"/>
      <c r="BQZ179" s="3"/>
      <c r="BRA179" s="3"/>
      <c r="BRB179" s="3"/>
      <c r="BRC179" s="3"/>
      <c r="BRD179" s="3"/>
      <c r="BRE179" s="3"/>
      <c r="BRF179" s="3"/>
      <c r="BRG179" s="3"/>
      <c r="BRH179" s="3"/>
      <c r="BRI179" s="3"/>
      <c r="BRJ179" s="3"/>
      <c r="BRK179" s="3"/>
      <c r="BRL179" s="3"/>
      <c r="BRM179" s="3"/>
      <c r="BRN179" s="3"/>
      <c r="BRO179" s="3"/>
      <c r="BRP179" s="3"/>
      <c r="BRQ179" s="3"/>
      <c r="BRR179" s="3"/>
      <c r="BRS179" s="3"/>
      <c r="BRT179" s="3"/>
      <c r="BRU179" s="3"/>
      <c r="BRV179" s="3"/>
      <c r="BRW179" s="3"/>
      <c r="BRX179" s="3"/>
      <c r="BRY179" s="3"/>
      <c r="BRZ179" s="3"/>
      <c r="BSA179" s="3"/>
      <c r="BSB179" s="3"/>
      <c r="BSC179" s="3"/>
      <c r="BSD179" s="3"/>
      <c r="BSE179" s="3"/>
      <c r="BSF179" s="3"/>
      <c r="BSG179" s="3"/>
      <c r="BSH179" s="3"/>
      <c r="BSI179" s="3"/>
      <c r="BSJ179" s="3"/>
      <c r="BSK179" s="3"/>
      <c r="BSL179" s="3"/>
      <c r="BSM179" s="3"/>
      <c r="BSN179" s="3"/>
      <c r="BSO179" s="3"/>
      <c r="BSP179" s="3"/>
      <c r="BSQ179" s="3"/>
      <c r="BSR179" s="3"/>
      <c r="BSS179" s="3"/>
      <c r="BST179" s="3"/>
      <c r="BSU179" s="3"/>
      <c r="BSV179" s="3"/>
      <c r="BSW179" s="3"/>
      <c r="BSX179" s="3"/>
      <c r="BSY179" s="3"/>
      <c r="BSZ179" s="3"/>
      <c r="BTA179" s="3"/>
      <c r="BTB179" s="3"/>
      <c r="BTC179" s="3"/>
      <c r="BTD179" s="3"/>
      <c r="BTE179" s="3"/>
      <c r="BTF179" s="3"/>
      <c r="BTG179" s="3"/>
      <c r="BTH179" s="3"/>
      <c r="BTI179" s="3"/>
      <c r="BTJ179" s="3"/>
      <c r="BTK179" s="3"/>
      <c r="BTL179" s="3"/>
      <c r="BTM179" s="3"/>
      <c r="BTN179" s="3"/>
      <c r="BTO179" s="3"/>
      <c r="BTP179" s="3"/>
      <c r="BTQ179" s="3"/>
      <c r="BTR179" s="3"/>
      <c r="BTS179" s="3"/>
      <c r="BTT179" s="3"/>
      <c r="BTU179" s="3"/>
      <c r="BTV179" s="3"/>
      <c r="BTW179" s="3"/>
      <c r="BTX179" s="3"/>
      <c r="BTY179" s="3"/>
      <c r="BTZ179" s="3"/>
      <c r="BUA179" s="3"/>
      <c r="BUB179" s="3"/>
      <c r="BUC179" s="3"/>
      <c r="BUD179" s="3"/>
      <c r="BUE179" s="3"/>
      <c r="BUF179" s="3"/>
      <c r="BUG179" s="3"/>
      <c r="BUH179" s="3"/>
      <c r="BUI179" s="3"/>
      <c r="BUJ179" s="3"/>
      <c r="BUK179" s="3"/>
      <c r="BUL179" s="3"/>
      <c r="BUM179" s="3"/>
      <c r="BUN179" s="3"/>
      <c r="BUO179" s="3"/>
      <c r="BUP179" s="3"/>
      <c r="BUQ179" s="3"/>
      <c r="BUR179" s="3"/>
      <c r="BUS179" s="3"/>
      <c r="BUT179" s="3"/>
      <c r="BUU179" s="3"/>
      <c r="BUV179" s="3"/>
      <c r="BUW179" s="3"/>
      <c r="BUX179" s="3"/>
      <c r="BUY179" s="3"/>
      <c r="BUZ179" s="3"/>
      <c r="BVA179" s="3"/>
      <c r="BVB179" s="3"/>
      <c r="BVC179" s="3"/>
      <c r="BVD179" s="3"/>
      <c r="BVE179" s="3"/>
      <c r="BVF179" s="3"/>
      <c r="BVG179" s="3"/>
      <c r="BVH179" s="3"/>
      <c r="BVI179" s="3"/>
      <c r="BVJ179" s="3"/>
      <c r="BVK179" s="3"/>
      <c r="BVL179" s="3"/>
      <c r="BVM179" s="3"/>
      <c r="BVN179" s="3"/>
      <c r="BVO179" s="3"/>
      <c r="BVP179" s="3"/>
      <c r="BVQ179" s="3"/>
      <c r="BVR179" s="3"/>
      <c r="BVS179" s="3"/>
      <c r="BVT179" s="3"/>
      <c r="BVU179" s="3"/>
      <c r="BVV179" s="3"/>
      <c r="BVW179" s="3"/>
      <c r="BVX179" s="3"/>
      <c r="BVY179" s="3"/>
      <c r="BVZ179" s="3"/>
      <c r="BWA179" s="3"/>
      <c r="BWB179" s="3"/>
      <c r="BWC179" s="3"/>
      <c r="BWD179" s="3"/>
      <c r="BWE179" s="3"/>
      <c r="BWF179" s="3"/>
      <c r="BWG179" s="3"/>
      <c r="BWH179" s="3"/>
      <c r="BWI179" s="3"/>
      <c r="BWJ179" s="3"/>
      <c r="BWK179" s="3"/>
      <c r="BWL179" s="3"/>
      <c r="BWM179" s="3"/>
      <c r="BWN179" s="3"/>
      <c r="BWO179" s="3"/>
      <c r="BWP179" s="3"/>
      <c r="BWQ179" s="3"/>
      <c r="BWR179" s="3"/>
      <c r="BWS179" s="3"/>
      <c r="BWT179" s="3"/>
      <c r="BWU179" s="3"/>
      <c r="BWV179" s="3"/>
      <c r="BWW179" s="3"/>
      <c r="BWX179" s="3"/>
      <c r="BWY179" s="3"/>
      <c r="BWZ179" s="3"/>
      <c r="BXA179" s="3"/>
      <c r="BXB179" s="3"/>
      <c r="BXC179" s="3"/>
      <c r="BXD179" s="3"/>
      <c r="BXE179" s="3"/>
      <c r="BXF179" s="3"/>
      <c r="BXG179" s="3"/>
      <c r="BXH179" s="3"/>
      <c r="BXI179" s="3"/>
      <c r="BXJ179" s="3"/>
      <c r="BXK179" s="3"/>
      <c r="BXL179" s="3"/>
      <c r="BXM179" s="3"/>
      <c r="BXN179" s="3"/>
      <c r="BXO179" s="3"/>
      <c r="BXP179" s="3"/>
      <c r="BXQ179" s="3"/>
      <c r="BXR179" s="3"/>
      <c r="BXS179" s="3"/>
      <c r="BXT179" s="3"/>
      <c r="BXU179" s="3"/>
      <c r="BXV179" s="3"/>
      <c r="BXW179" s="3"/>
      <c r="BXX179" s="3"/>
      <c r="BXY179" s="3"/>
      <c r="BXZ179" s="3"/>
      <c r="BYA179" s="3"/>
      <c r="BYB179" s="3"/>
      <c r="BYC179" s="3"/>
      <c r="BYD179" s="3"/>
      <c r="BYE179" s="3"/>
      <c r="BYF179" s="3"/>
      <c r="BYG179" s="3"/>
      <c r="BYH179" s="3"/>
      <c r="BYI179" s="3"/>
      <c r="BYJ179" s="3"/>
      <c r="BYK179" s="3"/>
      <c r="BYL179" s="3"/>
      <c r="BYM179" s="3"/>
      <c r="BYN179" s="3"/>
      <c r="BYO179" s="3"/>
      <c r="BYP179" s="3"/>
      <c r="BYQ179" s="3"/>
      <c r="BYR179" s="3"/>
      <c r="BYS179" s="3"/>
      <c r="BYT179" s="3"/>
      <c r="BYU179" s="3"/>
      <c r="BYV179" s="3"/>
      <c r="BYW179" s="3"/>
      <c r="BYX179" s="3"/>
      <c r="BYY179" s="3"/>
      <c r="BYZ179" s="3"/>
      <c r="BZA179" s="3"/>
      <c r="BZB179" s="3"/>
      <c r="BZC179" s="3"/>
      <c r="BZD179" s="3"/>
      <c r="BZE179" s="3"/>
      <c r="BZF179" s="3"/>
      <c r="BZG179" s="3"/>
      <c r="BZH179" s="3"/>
      <c r="BZI179" s="3"/>
      <c r="BZJ179" s="3"/>
      <c r="BZK179" s="3"/>
      <c r="BZL179" s="3"/>
      <c r="BZM179" s="3"/>
      <c r="BZN179" s="3"/>
      <c r="BZO179" s="3"/>
      <c r="BZP179" s="3"/>
      <c r="BZQ179" s="3"/>
      <c r="BZR179" s="3"/>
      <c r="BZS179" s="3"/>
      <c r="BZT179" s="3"/>
      <c r="BZU179" s="3"/>
      <c r="BZV179" s="3"/>
      <c r="BZW179" s="3"/>
      <c r="BZX179" s="3"/>
      <c r="BZY179" s="3"/>
      <c r="BZZ179" s="3"/>
      <c r="CAA179" s="3"/>
      <c r="CAB179" s="3"/>
      <c r="CAC179" s="3"/>
      <c r="CAD179" s="3"/>
      <c r="CAE179" s="3"/>
      <c r="CAF179" s="3"/>
      <c r="CAG179" s="3"/>
      <c r="CAH179" s="3"/>
      <c r="CAI179" s="3"/>
      <c r="CAJ179" s="3"/>
      <c r="CAK179" s="3"/>
      <c r="CAL179" s="3"/>
      <c r="CAM179" s="3"/>
      <c r="CAN179" s="3"/>
      <c r="CAO179" s="3"/>
      <c r="CAP179" s="3"/>
      <c r="CAQ179" s="3"/>
      <c r="CAR179" s="3"/>
      <c r="CAS179" s="3"/>
      <c r="CAT179" s="3"/>
      <c r="CAU179" s="3"/>
      <c r="CAV179" s="3"/>
      <c r="CAW179" s="3"/>
      <c r="CAX179" s="3"/>
      <c r="CAY179" s="3"/>
      <c r="CAZ179" s="3"/>
      <c r="CBA179" s="3"/>
      <c r="CBB179" s="3"/>
      <c r="CBC179" s="3"/>
      <c r="CBD179" s="3"/>
      <c r="CBE179" s="3"/>
      <c r="CBF179" s="3"/>
      <c r="CBG179" s="3"/>
      <c r="CBH179" s="3"/>
      <c r="CBI179" s="3"/>
      <c r="CBJ179" s="3"/>
      <c r="CBK179" s="3"/>
      <c r="CBL179" s="3"/>
      <c r="CBM179" s="3"/>
      <c r="CBN179" s="3"/>
      <c r="CBO179" s="3"/>
      <c r="CBP179" s="3"/>
      <c r="CBQ179" s="3"/>
      <c r="CBR179" s="3"/>
      <c r="CBS179" s="3"/>
      <c r="CBT179" s="3"/>
      <c r="CBU179" s="3"/>
      <c r="CBV179" s="3"/>
      <c r="CBW179" s="3"/>
      <c r="CBX179" s="3"/>
      <c r="CBY179" s="3"/>
      <c r="CBZ179" s="3"/>
      <c r="CCA179" s="3"/>
      <c r="CCB179" s="3"/>
      <c r="CCC179" s="3"/>
      <c r="CCD179" s="3"/>
      <c r="CCE179" s="3"/>
      <c r="CCF179" s="3"/>
      <c r="CCG179" s="3"/>
      <c r="CCH179" s="3"/>
      <c r="CCI179" s="3"/>
      <c r="CCJ179" s="3"/>
      <c r="CCK179" s="3"/>
      <c r="CCL179" s="3"/>
      <c r="CCM179" s="3"/>
      <c r="CCN179" s="3"/>
      <c r="CCO179" s="3"/>
      <c r="CCP179" s="3"/>
      <c r="CCQ179" s="3"/>
      <c r="CCR179" s="3"/>
      <c r="CCS179" s="3"/>
      <c r="CCT179" s="3"/>
      <c r="CCU179" s="3"/>
      <c r="CCV179" s="3"/>
      <c r="CCW179" s="3"/>
      <c r="CCX179" s="3"/>
      <c r="CCY179" s="3"/>
      <c r="CCZ179" s="3"/>
      <c r="CDA179" s="3"/>
      <c r="CDB179" s="3"/>
      <c r="CDC179" s="3"/>
      <c r="CDD179" s="3"/>
      <c r="CDE179" s="3"/>
      <c r="CDF179" s="3"/>
      <c r="CDG179" s="3"/>
      <c r="CDH179" s="3"/>
      <c r="CDI179" s="3"/>
      <c r="CDJ179" s="3"/>
      <c r="CDK179" s="3"/>
      <c r="CDL179" s="3"/>
      <c r="CDM179" s="3"/>
      <c r="CDN179" s="3"/>
      <c r="CDO179" s="3"/>
      <c r="CDP179" s="3"/>
      <c r="CDQ179" s="3"/>
      <c r="CDR179" s="3"/>
      <c r="CDS179" s="3"/>
      <c r="CDT179" s="3"/>
      <c r="CDU179" s="3"/>
      <c r="CDV179" s="3"/>
      <c r="CDW179" s="3"/>
      <c r="CDX179" s="3"/>
      <c r="CDY179" s="3"/>
      <c r="CDZ179" s="3"/>
      <c r="CEA179" s="3"/>
      <c r="CEB179" s="3"/>
      <c r="CEC179" s="3"/>
      <c r="CED179" s="3"/>
      <c r="CEE179" s="3"/>
      <c r="CEF179" s="3"/>
      <c r="CEG179" s="3"/>
      <c r="CEH179" s="3"/>
      <c r="CEI179" s="3"/>
      <c r="CEJ179" s="3"/>
      <c r="CEK179" s="3"/>
      <c r="CEL179" s="3"/>
      <c r="CEM179" s="3"/>
      <c r="CEN179" s="3"/>
      <c r="CEO179" s="3"/>
      <c r="CEP179" s="3"/>
      <c r="CEQ179" s="3"/>
      <c r="CER179" s="3"/>
      <c r="CES179" s="3"/>
      <c r="CET179" s="3"/>
      <c r="CEU179" s="3"/>
      <c r="CEV179" s="3"/>
      <c r="CEW179" s="3"/>
      <c r="CEX179" s="3"/>
      <c r="CEY179" s="3"/>
      <c r="CEZ179" s="3"/>
      <c r="CFA179" s="3"/>
      <c r="CFB179" s="3"/>
      <c r="CFC179" s="3"/>
      <c r="CFD179" s="3"/>
      <c r="CFE179" s="3"/>
      <c r="CFF179" s="3"/>
      <c r="CFG179" s="3"/>
      <c r="CFH179" s="3"/>
      <c r="CFI179" s="3"/>
      <c r="CFJ179" s="3"/>
      <c r="CFK179" s="3"/>
      <c r="CFL179" s="3"/>
      <c r="CFM179" s="3"/>
      <c r="CFN179" s="3"/>
      <c r="CFO179" s="3"/>
      <c r="CFP179" s="3"/>
      <c r="CFQ179" s="3"/>
      <c r="CFR179" s="3"/>
      <c r="CFS179" s="3"/>
      <c r="CFT179" s="3"/>
      <c r="CFU179" s="3"/>
      <c r="CFV179" s="3"/>
      <c r="CFW179" s="3"/>
      <c r="CFX179" s="3"/>
      <c r="CFY179" s="3"/>
      <c r="CFZ179" s="3"/>
      <c r="CGA179" s="3"/>
      <c r="CGB179" s="3"/>
      <c r="CGC179" s="3"/>
      <c r="CGD179" s="3"/>
      <c r="CGE179" s="3"/>
      <c r="CGF179" s="3"/>
      <c r="CGG179" s="3"/>
      <c r="CGH179" s="3"/>
      <c r="CGI179" s="3"/>
      <c r="CGJ179" s="3"/>
      <c r="CGK179" s="3"/>
      <c r="CGL179" s="3"/>
      <c r="CGM179" s="3"/>
      <c r="CGN179" s="3"/>
      <c r="CGO179" s="3"/>
      <c r="CGP179" s="3"/>
      <c r="CGQ179" s="3"/>
      <c r="CGR179" s="3"/>
      <c r="CGS179" s="3"/>
      <c r="CGT179" s="3"/>
      <c r="CGU179" s="3"/>
      <c r="CGV179" s="3"/>
      <c r="CGW179" s="3"/>
      <c r="CGX179" s="3"/>
      <c r="CGY179" s="3"/>
      <c r="CGZ179" s="3"/>
      <c r="CHA179" s="3"/>
      <c r="CHB179" s="3"/>
      <c r="CHC179" s="3"/>
      <c r="CHD179" s="3"/>
      <c r="CHE179" s="3"/>
      <c r="CHF179" s="3"/>
      <c r="CHG179" s="3"/>
      <c r="CHH179" s="3"/>
      <c r="CHI179" s="3"/>
      <c r="CHJ179" s="3"/>
      <c r="CHK179" s="3"/>
      <c r="CHL179" s="3"/>
      <c r="CHM179" s="3"/>
      <c r="CHN179" s="3"/>
      <c r="CHO179" s="3"/>
      <c r="CHP179" s="3"/>
      <c r="CHQ179" s="3"/>
      <c r="CHR179" s="3"/>
      <c r="CHS179" s="3"/>
      <c r="CHT179" s="3"/>
      <c r="CHU179" s="3"/>
      <c r="CHV179" s="3"/>
      <c r="CHW179" s="3"/>
      <c r="CHX179" s="3"/>
      <c r="CHY179" s="3"/>
      <c r="CHZ179" s="3"/>
      <c r="CIA179" s="3"/>
      <c r="CIB179" s="3"/>
      <c r="CIC179" s="3"/>
      <c r="CID179" s="3"/>
      <c r="CIE179" s="3"/>
      <c r="CIF179" s="3"/>
      <c r="CIG179" s="3"/>
      <c r="CIH179" s="3"/>
      <c r="CII179" s="3"/>
      <c r="CIJ179" s="3"/>
      <c r="CIK179" s="3"/>
      <c r="CIL179" s="3"/>
      <c r="CIM179" s="3"/>
      <c r="CIN179" s="3"/>
      <c r="CIO179" s="3"/>
      <c r="CIP179" s="3"/>
      <c r="CIQ179" s="3"/>
      <c r="CIR179" s="3"/>
      <c r="CIS179" s="3"/>
      <c r="CIT179" s="3"/>
      <c r="CIU179" s="3"/>
      <c r="CIV179" s="3"/>
      <c r="CIW179" s="3"/>
      <c r="CIX179" s="3"/>
      <c r="CIY179" s="3"/>
      <c r="CIZ179" s="3"/>
      <c r="CJA179" s="3"/>
      <c r="CJB179" s="3"/>
      <c r="CJC179" s="3"/>
      <c r="CJD179" s="3"/>
      <c r="CJE179" s="3"/>
      <c r="CJF179" s="3"/>
      <c r="CJG179" s="3"/>
      <c r="CJH179" s="3"/>
      <c r="CJI179" s="3"/>
      <c r="CJJ179" s="3"/>
      <c r="CJK179" s="3"/>
      <c r="CJL179" s="3"/>
      <c r="CJM179" s="3"/>
      <c r="CJN179" s="3"/>
      <c r="CJO179" s="3"/>
      <c r="CJP179" s="3"/>
      <c r="CJQ179" s="3"/>
      <c r="CJR179" s="3"/>
      <c r="CJS179" s="3"/>
      <c r="CJT179" s="3"/>
      <c r="CJU179" s="3"/>
      <c r="CJV179" s="3"/>
      <c r="CJW179" s="3"/>
      <c r="CJX179" s="3"/>
      <c r="CJY179" s="3"/>
      <c r="CJZ179" s="3"/>
      <c r="CKA179" s="3"/>
      <c r="CKB179" s="3"/>
      <c r="CKC179" s="3"/>
      <c r="CKD179" s="3"/>
      <c r="CKE179" s="3"/>
      <c r="CKF179" s="3"/>
      <c r="CKG179" s="3"/>
      <c r="CKH179" s="3"/>
      <c r="CKI179" s="3"/>
      <c r="CKJ179" s="3"/>
      <c r="CKK179" s="3"/>
      <c r="CKL179" s="3"/>
      <c r="CKM179" s="3"/>
      <c r="CKN179" s="3"/>
      <c r="CKO179" s="3"/>
      <c r="CKP179" s="3"/>
      <c r="CKQ179" s="3"/>
      <c r="CKR179" s="3"/>
      <c r="CKS179" s="3"/>
      <c r="CKT179" s="3"/>
      <c r="CKU179" s="3"/>
      <c r="CKV179" s="3"/>
      <c r="CKW179" s="3"/>
      <c r="CKX179" s="3"/>
      <c r="CKY179" s="3"/>
      <c r="CKZ179" s="3"/>
      <c r="CLA179" s="3"/>
      <c r="CLB179" s="3"/>
      <c r="CLC179" s="3"/>
      <c r="CLD179" s="3"/>
      <c r="CLE179" s="3"/>
      <c r="CLF179" s="3"/>
      <c r="CLG179" s="3"/>
      <c r="CLH179" s="3"/>
      <c r="CLI179" s="3"/>
      <c r="CLJ179" s="3"/>
      <c r="CLK179" s="3"/>
      <c r="CLL179" s="3"/>
      <c r="CLM179" s="3"/>
      <c r="CLN179" s="3"/>
      <c r="CLO179" s="3"/>
      <c r="CLP179" s="3"/>
      <c r="CLQ179" s="3"/>
      <c r="CLR179" s="3"/>
      <c r="CLS179" s="3"/>
      <c r="CLT179" s="3"/>
      <c r="CLU179" s="3"/>
      <c r="CLV179" s="3"/>
      <c r="CLW179" s="3"/>
      <c r="CLX179" s="3"/>
      <c r="CLY179" s="3"/>
      <c r="CLZ179" s="3"/>
      <c r="CMA179" s="3"/>
      <c r="CMB179" s="3"/>
      <c r="CMC179" s="3"/>
      <c r="CMD179" s="3"/>
      <c r="CME179" s="3"/>
      <c r="CMF179" s="3"/>
      <c r="CMG179" s="3"/>
      <c r="CMH179" s="3"/>
      <c r="CMI179" s="3"/>
      <c r="CMJ179" s="3"/>
      <c r="CMK179" s="3"/>
      <c r="CML179" s="3"/>
      <c r="CMM179" s="3"/>
      <c r="CMN179" s="3"/>
      <c r="CMO179" s="3"/>
      <c r="CMP179" s="3"/>
      <c r="CMQ179" s="3"/>
      <c r="CMR179" s="3"/>
      <c r="CMS179" s="3"/>
      <c r="CMT179" s="3"/>
      <c r="CMU179" s="3"/>
      <c r="CMV179" s="3"/>
      <c r="CMW179" s="3"/>
      <c r="CMX179" s="3"/>
      <c r="CMY179" s="3"/>
      <c r="CMZ179" s="3"/>
      <c r="CNA179" s="3"/>
      <c r="CNB179" s="3"/>
      <c r="CNC179" s="3"/>
      <c r="CND179" s="3"/>
      <c r="CNE179" s="3"/>
      <c r="CNF179" s="3"/>
      <c r="CNG179" s="3"/>
      <c r="CNH179" s="3"/>
      <c r="CNI179" s="3"/>
      <c r="CNJ179" s="3"/>
      <c r="CNK179" s="3"/>
      <c r="CNL179" s="3"/>
      <c r="CNM179" s="3"/>
      <c r="CNN179" s="3"/>
      <c r="CNO179" s="3"/>
      <c r="CNP179" s="3"/>
      <c r="CNQ179" s="3"/>
      <c r="CNR179" s="3"/>
      <c r="CNS179" s="3"/>
      <c r="CNT179" s="3"/>
      <c r="CNU179" s="3"/>
      <c r="CNV179" s="3"/>
      <c r="CNW179" s="3"/>
      <c r="CNX179" s="3"/>
      <c r="CNY179" s="3"/>
      <c r="CNZ179" s="3"/>
      <c r="COA179" s="3"/>
      <c r="COB179" s="3"/>
      <c r="COC179" s="3"/>
      <c r="COD179" s="3"/>
      <c r="COE179" s="3"/>
      <c r="COF179" s="3"/>
      <c r="COG179" s="3"/>
      <c r="COH179" s="3"/>
      <c r="COI179" s="3"/>
      <c r="COJ179" s="3"/>
      <c r="COK179" s="3"/>
      <c r="COL179" s="3"/>
      <c r="COM179" s="3"/>
      <c r="CON179" s="3"/>
      <c r="COO179" s="3"/>
      <c r="COP179" s="3"/>
      <c r="COQ179" s="3"/>
      <c r="COR179" s="3"/>
      <c r="COS179" s="3"/>
      <c r="COT179" s="3"/>
      <c r="COU179" s="3"/>
      <c r="COV179" s="3"/>
      <c r="COW179" s="3"/>
      <c r="COX179" s="3"/>
      <c r="COY179" s="3"/>
      <c r="COZ179" s="3"/>
      <c r="CPA179" s="3"/>
      <c r="CPB179" s="3"/>
      <c r="CPC179" s="3"/>
      <c r="CPD179" s="3"/>
      <c r="CPE179" s="3"/>
      <c r="CPF179" s="3"/>
      <c r="CPG179" s="3"/>
      <c r="CPH179" s="3"/>
      <c r="CPI179" s="3"/>
      <c r="CPJ179" s="3"/>
      <c r="CPK179" s="3"/>
      <c r="CPL179" s="3"/>
      <c r="CPM179" s="3"/>
      <c r="CPN179" s="3"/>
      <c r="CPO179" s="3"/>
      <c r="CPP179" s="3"/>
      <c r="CPQ179" s="3"/>
      <c r="CPR179" s="3"/>
      <c r="CPS179" s="3"/>
      <c r="CPT179" s="3"/>
      <c r="CPU179" s="3"/>
      <c r="CPV179" s="3"/>
      <c r="CPW179" s="3"/>
      <c r="CPX179" s="3"/>
      <c r="CPY179" s="3"/>
      <c r="CPZ179" s="3"/>
      <c r="CQA179" s="3"/>
      <c r="CQB179" s="3"/>
      <c r="CQC179" s="3"/>
      <c r="CQD179" s="3"/>
      <c r="CQE179" s="3"/>
      <c r="CQF179" s="3"/>
      <c r="CQG179" s="3"/>
      <c r="CQH179" s="3"/>
      <c r="CQI179" s="3"/>
      <c r="CQJ179" s="3"/>
      <c r="CQK179" s="3"/>
      <c r="CQL179" s="3"/>
      <c r="CQM179" s="3"/>
      <c r="CQN179" s="3"/>
      <c r="CQO179" s="3"/>
      <c r="CQP179" s="3"/>
      <c r="CQQ179" s="3"/>
      <c r="CQR179" s="3"/>
      <c r="CQS179" s="3"/>
      <c r="CQT179" s="3"/>
      <c r="CQU179" s="3"/>
      <c r="CQV179" s="3"/>
      <c r="CQW179" s="3"/>
      <c r="CQX179" s="3"/>
      <c r="CQY179" s="3"/>
      <c r="CQZ179" s="3"/>
      <c r="CRA179" s="3"/>
      <c r="CRB179" s="3"/>
      <c r="CRC179" s="3"/>
      <c r="CRD179" s="3"/>
      <c r="CRE179" s="3"/>
      <c r="CRF179" s="3"/>
      <c r="CRG179" s="3"/>
      <c r="CRH179" s="3"/>
      <c r="CRI179" s="3"/>
      <c r="CRJ179" s="3"/>
      <c r="CRK179" s="3"/>
      <c r="CRL179" s="3"/>
      <c r="CRM179" s="3"/>
      <c r="CRN179" s="3"/>
      <c r="CRO179" s="3"/>
      <c r="CRP179" s="3"/>
      <c r="CRQ179" s="3"/>
      <c r="CRR179" s="3"/>
      <c r="CRS179" s="3"/>
      <c r="CRT179" s="3"/>
      <c r="CRU179" s="3"/>
      <c r="CRV179" s="3"/>
      <c r="CRW179" s="3"/>
      <c r="CRX179" s="3"/>
      <c r="CRY179" s="3"/>
      <c r="CRZ179" s="3"/>
      <c r="CSA179" s="3"/>
      <c r="CSB179" s="3"/>
      <c r="CSC179" s="3"/>
      <c r="CSD179" s="3"/>
      <c r="CSE179" s="3"/>
      <c r="CSF179" s="3"/>
      <c r="CSG179" s="3"/>
      <c r="CSH179" s="3"/>
      <c r="CSI179" s="3"/>
      <c r="CSJ179" s="3"/>
      <c r="CSK179" s="3"/>
      <c r="CSL179" s="3"/>
      <c r="CSM179" s="3"/>
      <c r="CSN179" s="3"/>
      <c r="CSO179" s="3"/>
      <c r="CSP179" s="3"/>
      <c r="CSQ179" s="3"/>
      <c r="CSR179" s="3"/>
      <c r="CSS179" s="3"/>
      <c r="CST179" s="3"/>
      <c r="CSU179" s="3"/>
      <c r="CSV179" s="3"/>
      <c r="CSW179" s="3"/>
      <c r="CSX179" s="3"/>
      <c r="CSY179" s="3"/>
      <c r="CSZ179" s="3"/>
      <c r="CTA179" s="3"/>
      <c r="CTB179" s="3"/>
      <c r="CTC179" s="3"/>
      <c r="CTD179" s="3"/>
      <c r="CTE179" s="3"/>
      <c r="CTF179" s="3"/>
      <c r="CTG179" s="3"/>
      <c r="CTH179" s="3"/>
      <c r="CTI179" s="3"/>
      <c r="CTJ179" s="3"/>
      <c r="CTK179" s="3"/>
      <c r="CTL179" s="3"/>
      <c r="CTM179" s="3"/>
      <c r="CTN179" s="3"/>
      <c r="CTO179" s="3"/>
      <c r="CTP179" s="3"/>
      <c r="CTQ179" s="3"/>
      <c r="CTR179" s="3"/>
      <c r="CTS179" s="3"/>
      <c r="CTT179" s="3"/>
      <c r="CTU179" s="3"/>
      <c r="CTV179" s="3"/>
      <c r="CTW179" s="3"/>
      <c r="CTX179" s="3"/>
      <c r="CTY179" s="3"/>
      <c r="CTZ179" s="3"/>
      <c r="CUA179" s="3"/>
      <c r="CUB179" s="3"/>
      <c r="CUC179" s="3"/>
      <c r="CUD179" s="3"/>
      <c r="CUE179" s="3"/>
      <c r="CUF179" s="3"/>
      <c r="CUG179" s="3"/>
      <c r="CUH179" s="3"/>
      <c r="CUI179" s="3"/>
      <c r="CUJ179" s="3"/>
      <c r="CUK179" s="3"/>
      <c r="CUL179" s="3"/>
      <c r="CUM179" s="3"/>
      <c r="CUN179" s="3"/>
      <c r="CUO179" s="3"/>
      <c r="CUP179" s="3"/>
      <c r="CUQ179" s="3"/>
      <c r="CUR179" s="3"/>
      <c r="CUS179" s="3"/>
      <c r="CUT179" s="3"/>
      <c r="CUU179" s="3"/>
      <c r="CUV179" s="3"/>
      <c r="CUW179" s="3"/>
      <c r="CUX179" s="3"/>
      <c r="CUY179" s="3"/>
      <c r="CUZ179" s="3"/>
      <c r="CVA179" s="3"/>
      <c r="CVB179" s="3"/>
      <c r="CVC179" s="3"/>
      <c r="CVD179" s="3"/>
      <c r="CVE179" s="3"/>
      <c r="CVF179" s="3"/>
      <c r="CVG179" s="3"/>
      <c r="CVH179" s="3"/>
      <c r="CVI179" s="3"/>
      <c r="CVJ179" s="3"/>
      <c r="CVK179" s="3"/>
      <c r="CVL179" s="3"/>
      <c r="CVM179" s="3"/>
      <c r="CVN179" s="3"/>
      <c r="CVO179" s="3"/>
      <c r="CVP179" s="3"/>
      <c r="CVQ179" s="3"/>
      <c r="CVR179" s="3"/>
      <c r="CVS179" s="3"/>
      <c r="CVT179" s="3"/>
      <c r="CVU179" s="3"/>
      <c r="CVV179" s="3"/>
      <c r="CVW179" s="3"/>
      <c r="CVX179" s="3"/>
      <c r="CVY179" s="3"/>
      <c r="CVZ179" s="3"/>
      <c r="CWA179" s="3"/>
      <c r="CWB179" s="3"/>
      <c r="CWC179" s="3"/>
      <c r="CWD179" s="3"/>
      <c r="CWE179" s="3"/>
      <c r="CWF179" s="3"/>
      <c r="CWG179" s="3"/>
      <c r="CWH179" s="3"/>
      <c r="CWI179" s="3"/>
      <c r="CWJ179" s="3"/>
      <c r="CWK179" s="3"/>
      <c r="CWL179" s="3"/>
      <c r="CWM179" s="3"/>
      <c r="CWN179" s="3"/>
      <c r="CWO179" s="3"/>
      <c r="CWP179" s="3"/>
      <c r="CWQ179" s="3"/>
      <c r="CWR179" s="3"/>
      <c r="CWS179" s="3"/>
      <c r="CWT179" s="3"/>
      <c r="CWU179" s="3"/>
      <c r="CWV179" s="3"/>
      <c r="CWW179" s="3"/>
      <c r="CWX179" s="3"/>
      <c r="CWY179" s="3"/>
      <c r="CWZ179" s="3"/>
      <c r="CXA179" s="3"/>
      <c r="CXB179" s="3"/>
      <c r="CXC179" s="3"/>
      <c r="CXD179" s="3"/>
      <c r="CXE179" s="3"/>
      <c r="CXF179" s="3"/>
      <c r="CXG179" s="3"/>
      <c r="CXH179" s="3"/>
      <c r="CXI179" s="3"/>
      <c r="CXJ179" s="3"/>
      <c r="CXK179" s="3"/>
      <c r="CXL179" s="3"/>
      <c r="CXM179" s="3"/>
      <c r="CXN179" s="3"/>
      <c r="CXO179" s="3"/>
      <c r="CXP179" s="3"/>
      <c r="CXQ179" s="3"/>
      <c r="CXR179" s="3"/>
      <c r="CXS179" s="3"/>
      <c r="CXT179" s="3"/>
      <c r="CXU179" s="3"/>
      <c r="CXV179" s="3"/>
      <c r="CXW179" s="3"/>
      <c r="CXX179" s="3"/>
      <c r="CXY179" s="3"/>
      <c r="CXZ179" s="3"/>
      <c r="CYA179" s="3"/>
      <c r="CYB179" s="3"/>
      <c r="CYC179" s="3"/>
      <c r="CYD179" s="3"/>
      <c r="CYE179" s="3"/>
      <c r="CYF179" s="3"/>
      <c r="CYG179" s="3"/>
      <c r="CYH179" s="3"/>
      <c r="CYI179" s="3"/>
      <c r="CYJ179" s="3"/>
      <c r="CYK179" s="3"/>
      <c r="CYL179" s="3"/>
      <c r="CYM179" s="3"/>
      <c r="CYN179" s="3"/>
      <c r="CYO179" s="3"/>
      <c r="CYP179" s="3"/>
      <c r="CYQ179" s="3"/>
      <c r="CYR179" s="3"/>
      <c r="CYS179" s="3"/>
      <c r="CYT179" s="3"/>
      <c r="CYU179" s="3"/>
      <c r="CYV179" s="3"/>
      <c r="CYW179" s="3"/>
      <c r="CYX179" s="3"/>
      <c r="CYY179" s="3"/>
      <c r="CYZ179" s="3"/>
      <c r="CZA179" s="3"/>
      <c r="CZB179" s="3"/>
      <c r="CZC179" s="3"/>
      <c r="CZD179" s="3"/>
      <c r="CZE179" s="3"/>
      <c r="CZF179" s="3"/>
      <c r="CZG179" s="3"/>
      <c r="CZH179" s="3"/>
      <c r="CZI179" s="3"/>
      <c r="CZJ179" s="3"/>
      <c r="CZK179" s="3"/>
      <c r="CZL179" s="3"/>
      <c r="CZM179" s="3"/>
      <c r="CZN179" s="3"/>
      <c r="CZO179" s="3"/>
      <c r="CZP179" s="3"/>
      <c r="CZQ179" s="3"/>
      <c r="CZR179" s="3"/>
      <c r="CZS179" s="3"/>
      <c r="CZT179" s="3"/>
      <c r="CZU179" s="3"/>
      <c r="CZV179" s="3"/>
      <c r="CZW179" s="3"/>
      <c r="CZX179" s="3"/>
      <c r="CZY179" s="3"/>
      <c r="CZZ179" s="3"/>
      <c r="DAA179" s="3"/>
      <c r="DAB179" s="3"/>
      <c r="DAC179" s="3"/>
      <c r="DAD179" s="3"/>
      <c r="DAE179" s="3"/>
      <c r="DAF179" s="3"/>
      <c r="DAG179" s="3"/>
      <c r="DAH179" s="3"/>
      <c r="DAI179" s="3"/>
      <c r="DAJ179" s="3"/>
      <c r="DAK179" s="3"/>
      <c r="DAL179" s="3"/>
      <c r="DAM179" s="3"/>
      <c r="DAN179" s="3"/>
      <c r="DAO179" s="3"/>
      <c r="DAP179" s="3"/>
      <c r="DAQ179" s="3"/>
      <c r="DAR179" s="3"/>
      <c r="DAS179" s="3"/>
      <c r="DAT179" s="3"/>
      <c r="DAU179" s="3"/>
      <c r="DAV179" s="3"/>
      <c r="DAW179" s="3"/>
      <c r="DAX179" s="3"/>
      <c r="DAY179" s="3"/>
      <c r="DAZ179" s="3"/>
      <c r="DBA179" s="3"/>
      <c r="DBB179" s="3"/>
      <c r="DBC179" s="3"/>
      <c r="DBD179" s="3"/>
      <c r="DBE179" s="3"/>
      <c r="DBF179" s="3"/>
      <c r="DBG179" s="3"/>
      <c r="DBH179" s="3"/>
      <c r="DBI179" s="3"/>
      <c r="DBJ179" s="3"/>
      <c r="DBK179" s="3"/>
      <c r="DBL179" s="3"/>
      <c r="DBM179" s="3"/>
      <c r="DBN179" s="3"/>
      <c r="DBO179" s="3"/>
      <c r="DBP179" s="3"/>
      <c r="DBQ179" s="3"/>
      <c r="DBR179" s="3"/>
      <c r="DBS179" s="3"/>
      <c r="DBT179" s="3"/>
      <c r="DBU179" s="3"/>
      <c r="DBV179" s="3"/>
      <c r="DBW179" s="3"/>
      <c r="DBX179" s="3"/>
      <c r="DBY179" s="3"/>
      <c r="DBZ179" s="3"/>
      <c r="DCA179" s="3"/>
      <c r="DCB179" s="3"/>
      <c r="DCC179" s="3"/>
      <c r="DCD179" s="3"/>
      <c r="DCE179" s="3"/>
      <c r="DCF179" s="3"/>
      <c r="DCG179" s="3"/>
      <c r="DCH179" s="3"/>
      <c r="DCI179" s="3"/>
      <c r="DCJ179" s="3"/>
      <c r="DCK179" s="3"/>
      <c r="DCL179" s="3"/>
      <c r="DCM179" s="3"/>
      <c r="DCN179" s="3"/>
      <c r="DCO179" s="3"/>
      <c r="DCP179" s="3"/>
      <c r="DCQ179" s="3"/>
      <c r="DCR179" s="3"/>
      <c r="DCS179" s="3"/>
      <c r="DCT179" s="3"/>
      <c r="DCU179" s="3"/>
      <c r="DCV179" s="3"/>
      <c r="DCW179" s="3"/>
      <c r="DCX179" s="3"/>
      <c r="DCY179" s="3"/>
      <c r="DCZ179" s="3"/>
      <c r="DDA179" s="3"/>
      <c r="DDB179" s="3"/>
      <c r="DDC179" s="3"/>
      <c r="DDD179" s="3"/>
      <c r="DDE179" s="3"/>
      <c r="DDF179" s="3"/>
      <c r="DDG179" s="3"/>
      <c r="DDH179" s="3"/>
      <c r="DDI179" s="3"/>
      <c r="DDJ179" s="3"/>
      <c r="DDK179" s="3"/>
      <c r="DDL179" s="3"/>
      <c r="DDM179" s="3"/>
      <c r="DDN179" s="3"/>
      <c r="DDO179" s="3"/>
      <c r="DDP179" s="3"/>
      <c r="DDQ179" s="3"/>
      <c r="DDR179" s="3"/>
      <c r="DDS179" s="3"/>
      <c r="DDT179" s="3"/>
      <c r="DDU179" s="3"/>
      <c r="DDV179" s="3"/>
      <c r="DDW179" s="3"/>
      <c r="DDX179" s="3"/>
      <c r="DDY179" s="3"/>
      <c r="DDZ179" s="3"/>
      <c r="DEA179" s="3"/>
      <c r="DEB179" s="3"/>
      <c r="DEC179" s="3"/>
      <c r="DED179" s="3"/>
      <c r="DEE179" s="3"/>
      <c r="DEF179" s="3"/>
      <c r="DEG179" s="3"/>
      <c r="DEH179" s="3"/>
      <c r="DEI179" s="3"/>
      <c r="DEJ179" s="3"/>
      <c r="DEK179" s="3"/>
      <c r="DEL179" s="3"/>
      <c r="DEM179" s="3"/>
      <c r="DEN179" s="3"/>
      <c r="DEO179" s="3"/>
      <c r="DEP179" s="3"/>
      <c r="DEQ179" s="3"/>
      <c r="DER179" s="3"/>
      <c r="DES179" s="3"/>
      <c r="DET179" s="3"/>
      <c r="DEU179" s="3"/>
      <c r="DEV179" s="3"/>
      <c r="DEW179" s="3"/>
      <c r="DEX179" s="3"/>
      <c r="DEY179" s="3"/>
      <c r="DEZ179" s="3"/>
      <c r="DFA179" s="3"/>
      <c r="DFB179" s="3"/>
      <c r="DFC179" s="3"/>
      <c r="DFD179" s="3"/>
      <c r="DFE179" s="3"/>
      <c r="DFF179" s="3"/>
      <c r="DFG179" s="3"/>
      <c r="DFH179" s="3"/>
      <c r="DFI179" s="3"/>
      <c r="DFJ179" s="3"/>
      <c r="DFK179" s="3"/>
      <c r="DFL179" s="3"/>
      <c r="DFM179" s="3"/>
      <c r="DFN179" s="3"/>
      <c r="DFO179" s="3"/>
      <c r="DFP179" s="3"/>
      <c r="DFQ179" s="3"/>
      <c r="DFR179" s="3"/>
      <c r="DFS179" s="3"/>
      <c r="DFT179" s="3"/>
      <c r="DFU179" s="3"/>
      <c r="DFV179" s="3"/>
      <c r="DFW179" s="3"/>
      <c r="DFX179" s="3"/>
      <c r="DFY179" s="3"/>
      <c r="DFZ179" s="3"/>
      <c r="DGA179" s="3"/>
      <c r="DGB179" s="3"/>
      <c r="DGC179" s="3"/>
      <c r="DGD179" s="3"/>
      <c r="DGE179" s="3"/>
      <c r="DGF179" s="3"/>
      <c r="DGG179" s="3"/>
      <c r="DGH179" s="3"/>
      <c r="DGI179" s="3"/>
      <c r="DGJ179" s="3"/>
      <c r="DGK179" s="3"/>
      <c r="DGL179" s="3"/>
      <c r="DGM179" s="3"/>
      <c r="DGN179" s="3"/>
      <c r="DGO179" s="3"/>
      <c r="DGP179" s="3"/>
      <c r="DGQ179" s="3"/>
      <c r="DGR179" s="3"/>
      <c r="DGS179" s="3"/>
      <c r="DGT179" s="3"/>
      <c r="DGU179" s="3"/>
      <c r="DGV179" s="3"/>
      <c r="DGW179" s="3"/>
      <c r="DGX179" s="3"/>
      <c r="DGY179" s="3"/>
      <c r="DGZ179" s="3"/>
      <c r="DHA179" s="3"/>
      <c r="DHB179" s="3"/>
      <c r="DHC179" s="3"/>
      <c r="DHD179" s="3"/>
      <c r="DHE179" s="3"/>
      <c r="DHF179" s="3"/>
      <c r="DHG179" s="3"/>
      <c r="DHH179" s="3"/>
      <c r="DHI179" s="3"/>
      <c r="DHJ179" s="3"/>
      <c r="DHK179" s="3"/>
      <c r="DHL179" s="3"/>
      <c r="DHM179" s="3"/>
      <c r="DHN179" s="3"/>
      <c r="DHO179" s="3"/>
      <c r="DHP179" s="3"/>
      <c r="DHQ179" s="3"/>
      <c r="DHR179" s="3"/>
      <c r="DHS179" s="3"/>
      <c r="DHT179" s="3"/>
      <c r="DHU179" s="3"/>
      <c r="DHV179" s="3"/>
      <c r="DHW179" s="3"/>
      <c r="DHX179" s="3"/>
      <c r="DHY179" s="3"/>
      <c r="DHZ179" s="3"/>
      <c r="DIA179" s="3"/>
      <c r="DIB179" s="3"/>
      <c r="DIC179" s="3"/>
      <c r="DID179" s="3"/>
      <c r="DIE179" s="3"/>
      <c r="DIF179" s="3"/>
      <c r="DIG179" s="3"/>
      <c r="DIH179" s="3"/>
      <c r="DII179" s="3"/>
      <c r="DIJ179" s="3"/>
      <c r="DIK179" s="3"/>
      <c r="DIL179" s="3"/>
      <c r="DIM179" s="3"/>
      <c r="DIN179" s="3"/>
      <c r="DIO179" s="3"/>
      <c r="DIP179" s="3"/>
      <c r="DIQ179" s="3"/>
      <c r="DIR179" s="3"/>
      <c r="DIS179" s="3"/>
      <c r="DIT179" s="3"/>
      <c r="DIU179" s="3"/>
      <c r="DIV179" s="3"/>
      <c r="DIW179" s="3"/>
      <c r="DIX179" s="3"/>
      <c r="DIY179" s="3"/>
      <c r="DIZ179" s="3"/>
      <c r="DJA179" s="3"/>
      <c r="DJB179" s="3"/>
      <c r="DJC179" s="3"/>
      <c r="DJD179" s="3"/>
      <c r="DJE179" s="3"/>
      <c r="DJF179" s="3"/>
      <c r="DJG179" s="3"/>
      <c r="DJH179" s="3"/>
      <c r="DJI179" s="3"/>
      <c r="DJJ179" s="3"/>
      <c r="DJK179" s="3"/>
      <c r="DJL179" s="3"/>
      <c r="DJM179" s="3"/>
      <c r="DJN179" s="3"/>
      <c r="DJO179" s="3"/>
      <c r="DJP179" s="3"/>
      <c r="DJQ179" s="3"/>
      <c r="DJR179" s="3"/>
      <c r="DJS179" s="3"/>
      <c r="DJT179" s="3"/>
      <c r="DJU179" s="3"/>
      <c r="DJV179" s="3"/>
      <c r="DJW179" s="3"/>
      <c r="DJX179" s="3"/>
      <c r="DJY179" s="3"/>
      <c r="DJZ179" s="3"/>
      <c r="DKA179" s="3"/>
      <c r="DKB179" s="3"/>
      <c r="DKC179" s="3"/>
      <c r="DKD179" s="3"/>
      <c r="DKE179" s="3"/>
      <c r="DKF179" s="3"/>
      <c r="DKG179" s="3"/>
      <c r="DKH179" s="3"/>
      <c r="DKI179" s="3"/>
      <c r="DKJ179" s="3"/>
      <c r="DKK179" s="3"/>
      <c r="DKL179" s="3"/>
      <c r="DKM179" s="3"/>
      <c r="DKN179" s="3"/>
      <c r="DKO179" s="3"/>
      <c r="DKP179" s="3"/>
      <c r="DKQ179" s="3"/>
      <c r="DKR179" s="3"/>
      <c r="DKS179" s="3"/>
      <c r="DKT179" s="3"/>
      <c r="DKU179" s="3"/>
      <c r="DKV179" s="3"/>
      <c r="DKW179" s="3"/>
      <c r="DKX179" s="3"/>
      <c r="DKY179" s="3"/>
      <c r="DKZ179" s="3"/>
      <c r="DLA179" s="3"/>
      <c r="DLB179" s="3"/>
      <c r="DLC179" s="3"/>
      <c r="DLD179" s="3"/>
      <c r="DLE179" s="3"/>
      <c r="DLF179" s="3"/>
      <c r="DLG179" s="3"/>
      <c r="DLH179" s="3"/>
      <c r="DLI179" s="3"/>
      <c r="DLJ179" s="3"/>
      <c r="DLK179" s="3"/>
      <c r="DLL179" s="3"/>
      <c r="DLM179" s="3"/>
      <c r="DLN179" s="3"/>
      <c r="DLO179" s="3"/>
      <c r="DLP179" s="3"/>
      <c r="DLQ179" s="3"/>
      <c r="DLR179" s="3"/>
      <c r="DLS179" s="3"/>
      <c r="DLT179" s="3"/>
      <c r="DLU179" s="3"/>
      <c r="DLV179" s="3"/>
      <c r="DLW179" s="3"/>
      <c r="DLX179" s="3"/>
      <c r="DLY179" s="3"/>
      <c r="DLZ179" s="3"/>
      <c r="DMA179" s="3"/>
      <c r="DMB179" s="3"/>
      <c r="DMC179" s="3"/>
      <c r="DMD179" s="3"/>
      <c r="DME179" s="3"/>
      <c r="DMF179" s="3"/>
      <c r="DMG179" s="3"/>
      <c r="DMH179" s="3"/>
      <c r="DMI179" s="3"/>
      <c r="DMJ179" s="3"/>
      <c r="DMK179" s="3"/>
      <c r="DML179" s="3"/>
      <c r="DMM179" s="3"/>
      <c r="DMN179" s="3"/>
      <c r="DMO179" s="3"/>
      <c r="DMP179" s="3"/>
      <c r="DMQ179" s="3"/>
      <c r="DMR179" s="3"/>
      <c r="DMS179" s="3"/>
      <c r="DMT179" s="3"/>
      <c r="DMU179" s="3"/>
      <c r="DMV179" s="3"/>
      <c r="DMW179" s="3"/>
      <c r="DMX179" s="3"/>
      <c r="DMY179" s="3"/>
      <c r="DMZ179" s="3"/>
      <c r="DNA179" s="3"/>
      <c r="DNB179" s="3"/>
      <c r="DNC179" s="3"/>
      <c r="DND179" s="3"/>
      <c r="DNE179" s="3"/>
      <c r="DNF179" s="3"/>
      <c r="DNG179" s="3"/>
      <c r="DNH179" s="3"/>
      <c r="DNI179" s="3"/>
      <c r="DNJ179" s="3"/>
      <c r="DNK179" s="3"/>
      <c r="DNL179" s="3"/>
      <c r="DNM179" s="3"/>
      <c r="DNN179" s="3"/>
      <c r="DNO179" s="3"/>
      <c r="DNP179" s="3"/>
      <c r="DNQ179" s="3"/>
      <c r="DNR179" s="3"/>
      <c r="DNS179" s="3"/>
      <c r="DNT179" s="3"/>
      <c r="DNU179" s="3"/>
      <c r="DNV179" s="3"/>
      <c r="DNW179" s="3"/>
      <c r="DNX179" s="3"/>
      <c r="DNY179" s="3"/>
      <c r="DNZ179" s="3"/>
      <c r="DOA179" s="3"/>
      <c r="DOB179" s="3"/>
      <c r="DOC179" s="3"/>
      <c r="DOD179" s="3"/>
      <c r="DOE179" s="3"/>
      <c r="DOF179" s="3"/>
      <c r="DOG179" s="3"/>
      <c r="DOH179" s="3"/>
      <c r="DOI179" s="3"/>
      <c r="DOJ179" s="3"/>
      <c r="DOK179" s="3"/>
      <c r="DOL179" s="3"/>
      <c r="DOM179" s="3"/>
      <c r="DON179" s="3"/>
      <c r="DOO179" s="3"/>
      <c r="DOP179" s="3"/>
      <c r="DOQ179" s="3"/>
      <c r="DOR179" s="3"/>
      <c r="DOS179" s="3"/>
      <c r="DOT179" s="3"/>
      <c r="DOU179" s="3"/>
      <c r="DOV179" s="3"/>
      <c r="DOW179" s="3"/>
      <c r="DOX179" s="3"/>
      <c r="DOY179" s="3"/>
      <c r="DOZ179" s="3"/>
      <c r="DPA179" s="3"/>
      <c r="DPB179" s="3"/>
      <c r="DPC179" s="3"/>
      <c r="DPD179" s="3"/>
      <c r="DPE179" s="3"/>
      <c r="DPF179" s="3"/>
      <c r="DPG179" s="3"/>
      <c r="DPH179" s="3"/>
      <c r="DPI179" s="3"/>
      <c r="DPJ179" s="3"/>
      <c r="DPK179" s="3"/>
      <c r="DPL179" s="3"/>
      <c r="DPM179" s="3"/>
      <c r="DPN179" s="3"/>
      <c r="DPO179" s="3"/>
      <c r="DPP179" s="3"/>
      <c r="DPQ179" s="3"/>
      <c r="DPR179" s="3"/>
      <c r="DPS179" s="3"/>
      <c r="DPT179" s="3"/>
      <c r="DPU179" s="3"/>
      <c r="DPV179" s="3"/>
      <c r="DPW179" s="3"/>
      <c r="DPX179" s="3"/>
      <c r="DPY179" s="3"/>
      <c r="DPZ179" s="3"/>
      <c r="DQA179" s="3"/>
      <c r="DQB179" s="3"/>
      <c r="DQC179" s="3"/>
      <c r="DQD179" s="3"/>
      <c r="DQE179" s="3"/>
      <c r="DQF179" s="3"/>
      <c r="DQG179" s="3"/>
      <c r="DQH179" s="3"/>
      <c r="DQI179" s="3"/>
      <c r="DQJ179" s="3"/>
      <c r="DQK179" s="3"/>
      <c r="DQL179" s="3"/>
      <c r="DQM179" s="3"/>
      <c r="DQN179" s="3"/>
      <c r="DQO179" s="3"/>
      <c r="DQP179" s="3"/>
      <c r="DQQ179" s="3"/>
      <c r="DQR179" s="3"/>
      <c r="DQS179" s="3"/>
      <c r="DQT179" s="3"/>
      <c r="DQU179" s="3"/>
      <c r="DQV179" s="3"/>
      <c r="DQW179" s="3"/>
      <c r="DQX179" s="3"/>
      <c r="DQY179" s="3"/>
      <c r="DQZ179" s="3"/>
      <c r="DRA179" s="3"/>
      <c r="DRB179" s="3"/>
      <c r="DRC179" s="3"/>
      <c r="DRD179" s="3"/>
      <c r="DRE179" s="3"/>
      <c r="DRF179" s="3"/>
      <c r="DRG179" s="3"/>
      <c r="DRH179" s="3"/>
      <c r="DRI179" s="3"/>
      <c r="DRJ179" s="3"/>
      <c r="DRK179" s="3"/>
      <c r="DRL179" s="3"/>
      <c r="DRM179" s="3"/>
      <c r="DRN179" s="3"/>
      <c r="DRO179" s="3"/>
      <c r="DRP179" s="3"/>
      <c r="DRQ179" s="3"/>
      <c r="DRR179" s="3"/>
      <c r="DRS179" s="3"/>
      <c r="DRT179" s="3"/>
      <c r="DRU179" s="3"/>
      <c r="DRV179" s="3"/>
      <c r="DRW179" s="3"/>
      <c r="DRX179" s="3"/>
      <c r="DRY179" s="3"/>
      <c r="DRZ179" s="3"/>
      <c r="DSA179" s="3"/>
      <c r="DSB179" s="3"/>
      <c r="DSC179" s="3"/>
      <c r="DSD179" s="3"/>
      <c r="DSE179" s="3"/>
      <c r="DSF179" s="3"/>
      <c r="DSG179" s="3"/>
      <c r="DSH179" s="3"/>
      <c r="DSI179" s="3"/>
      <c r="DSJ179" s="3"/>
      <c r="DSK179" s="3"/>
      <c r="DSL179" s="3"/>
      <c r="DSM179" s="3"/>
      <c r="DSN179" s="3"/>
      <c r="DSO179" s="3"/>
      <c r="DSP179" s="3"/>
      <c r="DSQ179" s="3"/>
      <c r="DSR179" s="3"/>
      <c r="DSS179" s="3"/>
      <c r="DST179" s="3"/>
      <c r="DSU179" s="3"/>
      <c r="DSV179" s="3"/>
      <c r="DSW179" s="3"/>
      <c r="DSX179" s="3"/>
      <c r="DSY179" s="3"/>
      <c r="DSZ179" s="3"/>
      <c r="DTA179" s="3"/>
      <c r="DTB179" s="3"/>
      <c r="DTC179" s="3"/>
      <c r="DTD179" s="3"/>
      <c r="DTE179" s="3"/>
      <c r="DTF179" s="3"/>
      <c r="DTG179" s="3"/>
      <c r="DTH179" s="3"/>
      <c r="DTI179" s="3"/>
      <c r="DTJ179" s="3"/>
      <c r="DTK179" s="3"/>
      <c r="DTL179" s="3"/>
      <c r="DTM179" s="3"/>
      <c r="DTN179" s="3"/>
      <c r="DTO179" s="3"/>
      <c r="DTP179" s="3"/>
      <c r="DTQ179" s="3"/>
      <c r="DTR179" s="3"/>
      <c r="DTS179" s="3"/>
      <c r="DTT179" s="3"/>
      <c r="DTU179" s="3"/>
      <c r="DTV179" s="3"/>
      <c r="DTW179" s="3"/>
      <c r="DTX179" s="3"/>
      <c r="DTY179" s="3"/>
      <c r="DTZ179" s="3"/>
      <c r="DUA179" s="3"/>
      <c r="DUB179" s="3"/>
      <c r="DUC179" s="3"/>
      <c r="DUD179" s="3"/>
      <c r="DUE179" s="3"/>
      <c r="DUF179" s="3"/>
      <c r="DUG179" s="3"/>
      <c r="DUH179" s="3"/>
      <c r="DUI179" s="3"/>
      <c r="DUJ179" s="3"/>
      <c r="DUK179" s="3"/>
      <c r="DUL179" s="3"/>
      <c r="DUM179" s="3"/>
      <c r="DUN179" s="3"/>
      <c r="DUO179" s="3"/>
      <c r="DUP179" s="3"/>
      <c r="DUQ179" s="3"/>
      <c r="DUR179" s="3"/>
      <c r="DUS179" s="3"/>
      <c r="DUT179" s="3"/>
      <c r="DUU179" s="3"/>
      <c r="DUV179" s="3"/>
      <c r="DUW179" s="3"/>
      <c r="DUX179" s="3"/>
      <c r="DUY179" s="3"/>
      <c r="DUZ179" s="3"/>
      <c r="DVA179" s="3"/>
      <c r="DVB179" s="3"/>
      <c r="DVC179" s="3"/>
      <c r="DVD179" s="3"/>
      <c r="DVE179" s="3"/>
      <c r="DVF179" s="3"/>
      <c r="DVG179" s="3"/>
      <c r="DVH179" s="3"/>
      <c r="DVI179" s="3"/>
      <c r="DVJ179" s="3"/>
      <c r="DVK179" s="3"/>
      <c r="DVL179" s="3"/>
      <c r="DVM179" s="3"/>
      <c r="DVN179" s="3"/>
      <c r="DVO179" s="3"/>
      <c r="DVP179" s="3"/>
      <c r="DVQ179" s="3"/>
      <c r="DVR179" s="3"/>
      <c r="DVS179" s="3"/>
      <c r="DVT179" s="3"/>
      <c r="DVU179" s="3"/>
      <c r="DVV179" s="3"/>
      <c r="DVW179" s="3"/>
      <c r="DVX179" s="3"/>
      <c r="DVY179" s="3"/>
      <c r="DVZ179" s="3"/>
      <c r="DWA179" s="3"/>
      <c r="DWB179" s="3"/>
      <c r="DWC179" s="3"/>
      <c r="DWD179" s="3"/>
      <c r="DWE179" s="3"/>
      <c r="DWF179" s="3"/>
      <c r="DWG179" s="3"/>
      <c r="DWH179" s="3"/>
      <c r="DWI179" s="3"/>
      <c r="DWJ179" s="3"/>
      <c r="DWK179" s="3"/>
      <c r="DWL179" s="3"/>
      <c r="DWM179" s="3"/>
      <c r="DWN179" s="3"/>
      <c r="DWO179" s="3"/>
      <c r="DWP179" s="3"/>
      <c r="DWQ179" s="3"/>
      <c r="DWR179" s="3"/>
      <c r="DWS179" s="3"/>
      <c r="DWT179" s="3"/>
      <c r="DWU179" s="3"/>
      <c r="DWV179" s="3"/>
      <c r="DWW179" s="3"/>
      <c r="DWX179" s="3"/>
      <c r="DWY179" s="3"/>
      <c r="DWZ179" s="3"/>
      <c r="DXA179" s="3"/>
      <c r="DXB179" s="3"/>
      <c r="DXC179" s="3"/>
      <c r="DXD179" s="3"/>
      <c r="DXE179" s="3"/>
      <c r="DXF179" s="3"/>
      <c r="DXG179" s="3"/>
      <c r="DXH179" s="3"/>
      <c r="DXI179" s="3"/>
      <c r="DXJ179" s="3"/>
      <c r="DXK179" s="3"/>
      <c r="DXL179" s="3"/>
      <c r="DXM179" s="3"/>
      <c r="DXN179" s="3"/>
      <c r="DXO179" s="3"/>
      <c r="DXP179" s="3"/>
      <c r="DXQ179" s="3"/>
      <c r="DXR179" s="3"/>
      <c r="DXS179" s="3"/>
      <c r="DXT179" s="3"/>
      <c r="DXU179" s="3"/>
      <c r="DXV179" s="3"/>
      <c r="DXW179" s="3"/>
      <c r="DXX179" s="3"/>
      <c r="DXY179" s="3"/>
      <c r="DXZ179" s="3"/>
      <c r="DYA179" s="3"/>
      <c r="DYB179" s="3"/>
      <c r="DYC179" s="3"/>
      <c r="DYD179" s="3"/>
      <c r="DYE179" s="3"/>
      <c r="DYF179" s="3"/>
      <c r="DYG179" s="3"/>
      <c r="DYH179" s="3"/>
      <c r="DYI179" s="3"/>
      <c r="DYJ179" s="3"/>
      <c r="DYK179" s="3"/>
      <c r="DYL179" s="3"/>
      <c r="DYM179" s="3"/>
      <c r="DYN179" s="3"/>
      <c r="DYO179" s="3"/>
      <c r="DYP179" s="3"/>
      <c r="DYQ179" s="3"/>
      <c r="DYR179" s="3"/>
      <c r="DYS179" s="3"/>
      <c r="DYT179" s="3"/>
      <c r="DYU179" s="3"/>
      <c r="DYV179" s="3"/>
      <c r="DYW179" s="3"/>
      <c r="DYX179" s="3"/>
      <c r="DYY179" s="3"/>
      <c r="DYZ179" s="3"/>
      <c r="DZA179" s="3"/>
      <c r="DZB179" s="3"/>
      <c r="DZC179" s="3"/>
      <c r="DZD179" s="3"/>
      <c r="DZE179" s="3"/>
      <c r="DZF179" s="3"/>
      <c r="DZG179" s="3"/>
      <c r="DZH179" s="3"/>
      <c r="DZI179" s="3"/>
      <c r="DZJ179" s="3"/>
      <c r="DZK179" s="3"/>
      <c r="DZL179" s="3"/>
      <c r="DZM179" s="3"/>
      <c r="DZN179" s="3"/>
      <c r="DZO179" s="3"/>
      <c r="DZP179" s="3"/>
      <c r="DZQ179" s="3"/>
      <c r="DZR179" s="3"/>
      <c r="DZS179" s="3"/>
      <c r="DZT179" s="3"/>
      <c r="DZU179" s="3"/>
      <c r="DZV179" s="3"/>
      <c r="DZW179" s="3"/>
      <c r="DZX179" s="3"/>
      <c r="DZY179" s="3"/>
      <c r="DZZ179" s="3"/>
      <c r="EAA179" s="3"/>
      <c r="EAB179" s="3"/>
      <c r="EAC179" s="3"/>
      <c r="EAD179" s="3"/>
      <c r="EAE179" s="3"/>
      <c r="EAF179" s="3"/>
      <c r="EAG179" s="3"/>
      <c r="EAH179" s="3"/>
      <c r="EAI179" s="3"/>
      <c r="EAJ179" s="3"/>
      <c r="EAK179" s="3"/>
      <c r="EAL179" s="3"/>
      <c r="EAM179" s="3"/>
      <c r="EAN179" s="3"/>
      <c r="EAO179" s="3"/>
      <c r="EAP179" s="3"/>
      <c r="EAQ179" s="3"/>
      <c r="EAR179" s="3"/>
      <c r="EAS179" s="3"/>
      <c r="EAT179" s="3"/>
      <c r="EAU179" s="3"/>
      <c r="EAV179" s="3"/>
      <c r="EAW179" s="3"/>
      <c r="EAX179" s="3"/>
      <c r="EAY179" s="3"/>
      <c r="EAZ179" s="3"/>
      <c r="EBA179" s="3"/>
      <c r="EBB179" s="3"/>
      <c r="EBC179" s="3"/>
      <c r="EBD179" s="3"/>
      <c r="EBE179" s="3"/>
      <c r="EBF179" s="3"/>
      <c r="EBG179" s="3"/>
      <c r="EBH179" s="3"/>
      <c r="EBI179" s="3"/>
      <c r="EBJ179" s="3"/>
      <c r="EBK179" s="3"/>
      <c r="EBL179" s="3"/>
      <c r="EBM179" s="3"/>
      <c r="EBN179" s="3"/>
      <c r="EBO179" s="3"/>
      <c r="EBP179" s="3"/>
      <c r="EBQ179" s="3"/>
      <c r="EBR179" s="3"/>
      <c r="EBS179" s="3"/>
      <c r="EBT179" s="3"/>
      <c r="EBU179" s="3"/>
      <c r="EBV179" s="3"/>
      <c r="EBW179" s="3"/>
      <c r="EBX179" s="3"/>
      <c r="EBY179" s="3"/>
      <c r="EBZ179" s="3"/>
      <c r="ECA179" s="3"/>
      <c r="ECB179" s="3"/>
      <c r="ECC179" s="3"/>
      <c r="ECD179" s="3"/>
      <c r="ECE179" s="3"/>
      <c r="ECF179" s="3"/>
      <c r="ECG179" s="3"/>
      <c r="ECH179" s="3"/>
      <c r="ECI179" s="3"/>
      <c r="ECJ179" s="3"/>
      <c r="ECK179" s="3"/>
      <c r="ECL179" s="3"/>
      <c r="ECM179" s="3"/>
      <c r="ECN179" s="3"/>
      <c r="ECO179" s="3"/>
      <c r="ECP179" s="3"/>
      <c r="ECQ179" s="3"/>
      <c r="ECR179" s="3"/>
      <c r="ECS179" s="3"/>
      <c r="ECT179" s="3"/>
      <c r="ECU179" s="3"/>
      <c r="ECV179" s="3"/>
      <c r="ECW179" s="3"/>
      <c r="ECX179" s="3"/>
      <c r="ECY179" s="3"/>
      <c r="ECZ179" s="3"/>
      <c r="EDA179" s="3"/>
      <c r="EDB179" s="3"/>
      <c r="EDC179" s="3"/>
      <c r="EDD179" s="3"/>
      <c r="EDE179" s="3"/>
      <c r="EDF179" s="3"/>
      <c r="EDG179" s="3"/>
      <c r="EDH179" s="3"/>
      <c r="EDI179" s="3"/>
      <c r="EDJ179" s="3"/>
      <c r="EDK179" s="3"/>
      <c r="EDL179" s="3"/>
      <c r="EDM179" s="3"/>
      <c r="EDN179" s="3"/>
      <c r="EDO179" s="3"/>
      <c r="EDP179" s="3"/>
      <c r="EDQ179" s="3"/>
      <c r="EDR179" s="3"/>
      <c r="EDS179" s="3"/>
      <c r="EDT179" s="3"/>
      <c r="EDU179" s="3"/>
      <c r="EDV179" s="3"/>
      <c r="EDW179" s="3"/>
      <c r="EDX179" s="3"/>
      <c r="EDY179" s="3"/>
      <c r="EDZ179" s="3"/>
      <c r="EEA179" s="3"/>
      <c r="EEB179" s="3"/>
      <c r="EEC179" s="3"/>
      <c r="EED179" s="3"/>
      <c r="EEE179" s="3"/>
      <c r="EEF179" s="3"/>
      <c r="EEG179" s="3"/>
      <c r="EEH179" s="3"/>
      <c r="EEI179" s="3"/>
      <c r="EEJ179" s="3"/>
      <c r="EEK179" s="3"/>
      <c r="EEL179" s="3"/>
      <c r="EEM179" s="3"/>
      <c r="EEN179" s="3"/>
      <c r="EEO179" s="3"/>
      <c r="EEP179" s="3"/>
      <c r="EEQ179" s="3"/>
      <c r="EER179" s="3"/>
      <c r="EES179" s="3"/>
      <c r="EET179" s="3"/>
      <c r="EEU179" s="3"/>
      <c r="EEV179" s="3"/>
      <c r="EEW179" s="3"/>
      <c r="EEX179" s="3"/>
      <c r="EEY179" s="3"/>
      <c r="EEZ179" s="3"/>
      <c r="EFA179" s="3"/>
      <c r="EFB179" s="3"/>
      <c r="EFC179" s="3"/>
      <c r="EFD179" s="3"/>
      <c r="EFE179" s="3"/>
      <c r="EFF179" s="3"/>
      <c r="EFG179" s="3"/>
      <c r="EFH179" s="3"/>
      <c r="EFI179" s="3"/>
      <c r="EFJ179" s="3"/>
      <c r="EFK179" s="3"/>
      <c r="EFL179" s="3"/>
      <c r="EFM179" s="3"/>
      <c r="EFN179" s="3"/>
      <c r="EFO179" s="3"/>
      <c r="EFP179" s="3"/>
      <c r="EFQ179" s="3"/>
      <c r="EFR179" s="3"/>
      <c r="EFS179" s="3"/>
      <c r="EFT179" s="3"/>
      <c r="EFU179" s="3"/>
      <c r="EFV179" s="3"/>
      <c r="EFW179" s="3"/>
      <c r="EFX179" s="3"/>
      <c r="EFY179" s="3"/>
      <c r="EFZ179" s="3"/>
      <c r="EGA179" s="3"/>
      <c r="EGB179" s="3"/>
      <c r="EGC179" s="3"/>
      <c r="EGD179" s="3"/>
      <c r="EGE179" s="3"/>
      <c r="EGF179" s="3"/>
      <c r="EGG179" s="3"/>
      <c r="EGH179" s="3"/>
      <c r="EGI179" s="3"/>
      <c r="EGJ179" s="3"/>
      <c r="EGK179" s="3"/>
      <c r="EGL179" s="3"/>
      <c r="EGM179" s="3"/>
      <c r="EGN179" s="3"/>
      <c r="EGO179" s="3"/>
      <c r="EGP179" s="3"/>
      <c r="EGQ179" s="3"/>
      <c r="EGR179" s="3"/>
      <c r="EGS179" s="3"/>
      <c r="EGT179" s="3"/>
      <c r="EGU179" s="3"/>
      <c r="EGV179" s="3"/>
      <c r="EGW179" s="3"/>
      <c r="EGX179" s="3"/>
      <c r="EGY179" s="3"/>
      <c r="EGZ179" s="3"/>
      <c r="EHA179" s="3"/>
      <c r="EHB179" s="3"/>
      <c r="EHC179" s="3"/>
      <c r="EHD179" s="3"/>
      <c r="EHE179" s="3"/>
      <c r="EHF179" s="3"/>
      <c r="EHG179" s="3"/>
      <c r="EHH179" s="3"/>
      <c r="EHI179" s="3"/>
      <c r="EHJ179" s="3"/>
      <c r="EHK179" s="3"/>
      <c r="EHL179" s="3"/>
      <c r="EHM179" s="3"/>
      <c r="EHN179" s="3"/>
      <c r="EHO179" s="3"/>
      <c r="EHP179" s="3"/>
      <c r="EHQ179" s="3"/>
      <c r="EHR179" s="3"/>
      <c r="EHS179" s="3"/>
      <c r="EHT179" s="3"/>
      <c r="EHU179" s="3"/>
      <c r="EHV179" s="3"/>
      <c r="EHW179" s="3"/>
      <c r="EHX179" s="3"/>
      <c r="EHY179" s="3"/>
      <c r="EHZ179" s="3"/>
      <c r="EIA179" s="3"/>
      <c r="EIB179" s="3"/>
      <c r="EIC179" s="3"/>
      <c r="EID179" s="3"/>
      <c r="EIE179" s="3"/>
      <c r="EIF179" s="3"/>
      <c r="EIG179" s="3"/>
      <c r="EIH179" s="3"/>
      <c r="EII179" s="3"/>
      <c r="EIJ179" s="3"/>
      <c r="EIK179" s="3"/>
      <c r="EIL179" s="3"/>
      <c r="EIM179" s="3"/>
      <c r="EIN179" s="3"/>
      <c r="EIO179" s="3"/>
      <c r="EIP179" s="3"/>
      <c r="EIQ179" s="3"/>
      <c r="EIR179" s="3"/>
      <c r="EIS179" s="3"/>
      <c r="EIT179" s="3"/>
      <c r="EIU179" s="3"/>
      <c r="EIV179" s="3"/>
      <c r="EIW179" s="3"/>
      <c r="EIX179" s="3"/>
      <c r="EIY179" s="3"/>
      <c r="EIZ179" s="3"/>
      <c r="EJA179" s="3"/>
      <c r="EJB179" s="3"/>
      <c r="EJC179" s="3"/>
      <c r="EJD179" s="3"/>
      <c r="EJE179" s="3"/>
      <c r="EJF179" s="3"/>
      <c r="EJG179" s="3"/>
      <c r="EJH179" s="3"/>
      <c r="EJI179" s="3"/>
      <c r="EJJ179" s="3"/>
      <c r="EJK179" s="3"/>
      <c r="EJL179" s="3"/>
      <c r="EJM179" s="3"/>
      <c r="EJN179" s="3"/>
      <c r="EJO179" s="3"/>
      <c r="EJP179" s="3"/>
      <c r="EJQ179" s="3"/>
      <c r="EJR179" s="3"/>
      <c r="EJS179" s="3"/>
      <c r="EJT179" s="3"/>
      <c r="EJU179" s="3"/>
      <c r="EJV179" s="3"/>
      <c r="EJW179" s="3"/>
      <c r="EJX179" s="3"/>
      <c r="EJY179" s="3"/>
      <c r="EJZ179" s="3"/>
      <c r="EKA179" s="3"/>
      <c r="EKB179" s="3"/>
      <c r="EKC179" s="3"/>
      <c r="EKD179" s="3"/>
      <c r="EKE179" s="3"/>
      <c r="EKF179" s="3"/>
      <c r="EKG179" s="3"/>
      <c r="EKH179" s="3"/>
      <c r="EKI179" s="3"/>
      <c r="EKJ179" s="3"/>
      <c r="EKK179" s="3"/>
      <c r="EKL179" s="3"/>
      <c r="EKM179" s="3"/>
      <c r="EKN179" s="3"/>
      <c r="EKO179" s="3"/>
      <c r="EKP179" s="3"/>
      <c r="EKQ179" s="3"/>
      <c r="EKR179" s="3"/>
      <c r="EKS179" s="3"/>
      <c r="EKT179" s="3"/>
      <c r="EKU179" s="3"/>
      <c r="EKV179" s="3"/>
      <c r="EKW179" s="3"/>
      <c r="EKX179" s="3"/>
      <c r="EKY179" s="3"/>
      <c r="EKZ179" s="3"/>
      <c r="ELA179" s="3"/>
      <c r="ELB179" s="3"/>
      <c r="ELC179" s="3"/>
      <c r="ELD179" s="3"/>
      <c r="ELE179" s="3"/>
      <c r="ELF179" s="3"/>
      <c r="ELG179" s="3"/>
      <c r="ELH179" s="3"/>
      <c r="ELI179" s="3"/>
      <c r="ELJ179" s="3"/>
      <c r="ELK179" s="3"/>
      <c r="ELL179" s="3"/>
      <c r="ELM179" s="3"/>
      <c r="ELN179" s="3"/>
      <c r="ELO179" s="3"/>
      <c r="ELP179" s="3"/>
      <c r="ELQ179" s="3"/>
      <c r="ELR179" s="3"/>
      <c r="ELS179" s="3"/>
      <c r="ELT179" s="3"/>
      <c r="ELU179" s="3"/>
      <c r="ELV179" s="3"/>
      <c r="ELW179" s="3"/>
      <c r="ELX179" s="3"/>
      <c r="ELY179" s="3"/>
      <c r="ELZ179" s="3"/>
      <c r="EMA179" s="3"/>
      <c r="EMB179" s="3"/>
      <c r="EMC179" s="3"/>
      <c r="EMD179" s="3"/>
      <c r="EME179" s="3"/>
      <c r="EMF179" s="3"/>
      <c r="EMG179" s="3"/>
      <c r="EMH179" s="3"/>
      <c r="EMI179" s="3"/>
      <c r="EMJ179" s="3"/>
      <c r="EMK179" s="3"/>
      <c r="EML179" s="3"/>
      <c r="EMM179" s="3"/>
      <c r="EMN179" s="3"/>
      <c r="EMO179" s="3"/>
      <c r="EMP179" s="3"/>
      <c r="EMQ179" s="3"/>
      <c r="EMR179" s="3"/>
      <c r="EMS179" s="3"/>
      <c r="EMT179" s="3"/>
      <c r="EMU179" s="3"/>
      <c r="EMV179" s="3"/>
      <c r="EMW179" s="3"/>
      <c r="EMX179" s="3"/>
      <c r="EMY179" s="3"/>
      <c r="EMZ179" s="3"/>
      <c r="ENA179" s="3"/>
      <c r="ENB179" s="3"/>
      <c r="ENC179" s="3"/>
      <c r="END179" s="3"/>
      <c r="ENE179" s="3"/>
      <c r="ENF179" s="3"/>
      <c r="ENG179" s="3"/>
      <c r="ENH179" s="3"/>
      <c r="ENI179" s="3"/>
      <c r="ENJ179" s="3"/>
      <c r="ENK179" s="3"/>
      <c r="ENL179" s="3"/>
      <c r="ENM179" s="3"/>
      <c r="ENN179" s="3"/>
      <c r="ENO179" s="3"/>
      <c r="ENP179" s="3"/>
      <c r="ENQ179" s="3"/>
      <c r="ENR179" s="3"/>
      <c r="ENS179" s="3"/>
      <c r="ENT179" s="3"/>
      <c r="ENU179" s="3"/>
      <c r="ENV179" s="3"/>
      <c r="ENW179" s="3"/>
      <c r="ENX179" s="3"/>
      <c r="ENY179" s="3"/>
      <c r="ENZ179" s="3"/>
      <c r="EOA179" s="3"/>
      <c r="EOB179" s="3"/>
      <c r="EOC179" s="3"/>
      <c r="EOD179" s="3"/>
      <c r="EOE179" s="3"/>
      <c r="EOF179" s="3"/>
      <c r="EOG179" s="3"/>
      <c r="EOH179" s="3"/>
      <c r="EOI179" s="3"/>
      <c r="EOJ179" s="3"/>
      <c r="EOK179" s="3"/>
      <c r="EOL179" s="3"/>
      <c r="EOM179" s="3"/>
      <c r="EON179" s="3"/>
      <c r="EOO179" s="3"/>
      <c r="EOP179" s="3"/>
      <c r="EOQ179" s="3"/>
      <c r="EOR179" s="3"/>
      <c r="EOS179" s="3"/>
      <c r="EOT179" s="3"/>
      <c r="EOU179" s="3"/>
      <c r="EOV179" s="3"/>
      <c r="EOW179" s="3"/>
      <c r="EOX179" s="3"/>
      <c r="EOY179" s="3"/>
      <c r="EOZ179" s="3"/>
      <c r="EPA179" s="3"/>
      <c r="EPB179" s="3"/>
      <c r="EPC179" s="3"/>
      <c r="EPD179" s="3"/>
      <c r="EPE179" s="3"/>
      <c r="EPF179" s="3"/>
      <c r="EPG179" s="3"/>
      <c r="EPH179" s="3"/>
      <c r="EPI179" s="3"/>
      <c r="EPJ179" s="3"/>
      <c r="EPK179" s="3"/>
      <c r="EPL179" s="3"/>
      <c r="EPM179" s="3"/>
      <c r="EPN179" s="3"/>
      <c r="EPO179" s="3"/>
      <c r="EPP179" s="3"/>
      <c r="EPQ179" s="3"/>
      <c r="EPR179" s="3"/>
      <c r="EPS179" s="3"/>
      <c r="EPT179" s="3"/>
      <c r="EPU179" s="3"/>
      <c r="EPV179" s="3"/>
      <c r="EPW179" s="3"/>
      <c r="EPX179" s="3"/>
      <c r="EPY179" s="3"/>
      <c r="EPZ179" s="3"/>
      <c r="EQA179" s="3"/>
      <c r="EQB179" s="3"/>
      <c r="EQC179" s="3"/>
      <c r="EQD179" s="3"/>
      <c r="EQE179" s="3"/>
      <c r="EQF179" s="3"/>
      <c r="EQG179" s="3"/>
      <c r="EQH179" s="3"/>
      <c r="EQI179" s="3"/>
      <c r="EQJ179" s="3"/>
      <c r="EQK179" s="3"/>
      <c r="EQL179" s="3"/>
      <c r="EQM179" s="3"/>
      <c r="EQN179" s="3"/>
      <c r="EQO179" s="3"/>
      <c r="EQP179" s="3"/>
      <c r="EQQ179" s="3"/>
      <c r="EQR179" s="3"/>
      <c r="EQS179" s="3"/>
      <c r="EQT179" s="3"/>
      <c r="EQU179" s="3"/>
      <c r="EQV179" s="3"/>
      <c r="EQW179" s="3"/>
      <c r="EQX179" s="3"/>
      <c r="EQY179" s="3"/>
      <c r="EQZ179" s="3"/>
      <c r="ERA179" s="3"/>
      <c r="ERB179" s="3"/>
      <c r="ERC179" s="3"/>
      <c r="ERD179" s="3"/>
      <c r="ERE179" s="3"/>
      <c r="ERF179" s="3"/>
      <c r="ERG179" s="3"/>
      <c r="ERH179" s="3"/>
      <c r="ERI179" s="3"/>
      <c r="ERJ179" s="3"/>
      <c r="ERK179" s="3"/>
      <c r="ERL179" s="3"/>
      <c r="ERM179" s="3"/>
      <c r="ERN179" s="3"/>
      <c r="ERO179" s="3"/>
      <c r="ERP179" s="3"/>
      <c r="ERQ179" s="3"/>
      <c r="ERR179" s="3"/>
      <c r="ERS179" s="3"/>
      <c r="ERT179" s="3"/>
      <c r="ERU179" s="3"/>
      <c r="ERV179" s="3"/>
      <c r="ERW179" s="3"/>
      <c r="ERX179" s="3"/>
      <c r="ERY179" s="3"/>
      <c r="ERZ179" s="3"/>
      <c r="ESA179" s="3"/>
      <c r="ESB179" s="3"/>
      <c r="ESC179" s="3"/>
      <c r="ESD179" s="3"/>
      <c r="ESE179" s="3"/>
      <c r="ESF179" s="3"/>
      <c r="ESG179" s="3"/>
      <c r="ESH179" s="3"/>
      <c r="ESI179" s="3"/>
      <c r="ESJ179" s="3"/>
      <c r="ESK179" s="3"/>
      <c r="ESL179" s="3"/>
      <c r="ESM179" s="3"/>
      <c r="ESN179" s="3"/>
      <c r="ESO179" s="3"/>
      <c r="ESP179" s="3"/>
      <c r="ESQ179" s="3"/>
      <c r="ESR179" s="3"/>
      <c r="ESS179" s="3"/>
      <c r="EST179" s="3"/>
      <c r="ESU179" s="3"/>
      <c r="ESV179" s="3"/>
      <c r="ESW179" s="3"/>
      <c r="ESX179" s="3"/>
      <c r="ESY179" s="3"/>
      <c r="ESZ179" s="3"/>
      <c r="ETA179" s="3"/>
      <c r="ETB179" s="3"/>
      <c r="ETC179" s="3"/>
      <c r="ETD179" s="3"/>
      <c r="ETE179" s="3"/>
      <c r="ETF179" s="3"/>
      <c r="ETG179" s="3"/>
      <c r="ETH179" s="3"/>
      <c r="ETI179" s="3"/>
      <c r="ETJ179" s="3"/>
      <c r="ETK179" s="3"/>
      <c r="ETL179" s="3"/>
      <c r="ETM179" s="3"/>
      <c r="ETN179" s="3"/>
      <c r="ETO179" s="3"/>
      <c r="ETP179" s="3"/>
      <c r="ETQ179" s="3"/>
      <c r="ETR179" s="3"/>
      <c r="ETS179" s="3"/>
      <c r="ETT179" s="3"/>
      <c r="ETU179" s="3"/>
      <c r="ETV179" s="3"/>
      <c r="ETW179" s="3"/>
      <c r="ETX179" s="3"/>
      <c r="ETY179" s="3"/>
      <c r="ETZ179" s="3"/>
      <c r="EUA179" s="3"/>
      <c r="EUB179" s="3"/>
      <c r="EUC179" s="3"/>
      <c r="EUD179" s="3"/>
      <c r="EUE179" s="3"/>
      <c r="EUF179" s="3"/>
      <c r="EUG179" s="3"/>
      <c r="EUH179" s="3"/>
      <c r="EUI179" s="3"/>
      <c r="EUJ179" s="3"/>
      <c r="EUK179" s="3"/>
      <c r="EUL179" s="3"/>
      <c r="EUM179" s="3"/>
      <c r="EUN179" s="3"/>
      <c r="EUO179" s="3"/>
      <c r="EUP179" s="3"/>
      <c r="EUQ179" s="3"/>
      <c r="EUR179" s="3"/>
      <c r="EUS179" s="3"/>
      <c r="EUT179" s="3"/>
      <c r="EUU179" s="3"/>
      <c r="EUV179" s="3"/>
      <c r="EUW179" s="3"/>
      <c r="EUX179" s="3"/>
      <c r="EUY179" s="3"/>
      <c r="EUZ179" s="3"/>
      <c r="EVA179" s="3"/>
      <c r="EVB179" s="3"/>
      <c r="EVC179" s="3"/>
      <c r="EVD179" s="3"/>
      <c r="EVE179" s="3"/>
      <c r="EVF179" s="3"/>
      <c r="EVG179" s="3"/>
      <c r="EVH179" s="3"/>
      <c r="EVI179" s="3"/>
      <c r="EVJ179" s="3"/>
      <c r="EVK179" s="3"/>
      <c r="EVL179" s="3"/>
      <c r="EVM179" s="3"/>
      <c r="EVN179" s="3"/>
      <c r="EVO179" s="3"/>
      <c r="EVP179" s="3"/>
      <c r="EVQ179" s="3"/>
      <c r="EVR179" s="3"/>
      <c r="EVS179" s="3"/>
      <c r="EVT179" s="3"/>
      <c r="EVU179" s="3"/>
      <c r="EVV179" s="3"/>
      <c r="EVW179" s="3"/>
      <c r="EVX179" s="3"/>
      <c r="EVY179" s="3"/>
      <c r="EVZ179" s="3"/>
      <c r="EWA179" s="3"/>
      <c r="EWB179" s="3"/>
      <c r="EWC179" s="3"/>
      <c r="EWD179" s="3"/>
      <c r="EWE179" s="3"/>
      <c r="EWF179" s="3"/>
      <c r="EWG179" s="3"/>
      <c r="EWH179" s="3"/>
      <c r="EWI179" s="3"/>
      <c r="EWJ179" s="3"/>
      <c r="EWK179" s="3"/>
      <c r="EWL179" s="3"/>
      <c r="EWM179" s="3"/>
      <c r="EWN179" s="3"/>
      <c r="EWO179" s="3"/>
      <c r="EWP179" s="3"/>
      <c r="EWQ179" s="3"/>
      <c r="EWR179" s="3"/>
      <c r="EWS179" s="3"/>
      <c r="EWT179" s="3"/>
      <c r="EWU179" s="3"/>
      <c r="EWV179" s="3"/>
      <c r="EWW179" s="3"/>
      <c r="EWX179" s="3"/>
      <c r="EWY179" s="3"/>
      <c r="EWZ179" s="3"/>
      <c r="EXA179" s="3"/>
      <c r="EXB179" s="3"/>
      <c r="EXC179" s="3"/>
      <c r="EXD179" s="3"/>
      <c r="EXE179" s="3"/>
      <c r="EXF179" s="3"/>
      <c r="EXG179" s="3"/>
      <c r="EXH179" s="3"/>
      <c r="EXI179" s="3"/>
      <c r="EXJ179" s="3"/>
      <c r="EXK179" s="3"/>
      <c r="EXL179" s="3"/>
      <c r="EXM179" s="3"/>
      <c r="EXN179" s="3"/>
      <c r="EXO179" s="3"/>
      <c r="EXP179" s="3"/>
      <c r="EXQ179" s="3"/>
      <c r="EXR179" s="3"/>
      <c r="EXS179" s="3"/>
      <c r="EXT179" s="3"/>
      <c r="EXU179" s="3"/>
      <c r="EXV179" s="3"/>
      <c r="EXW179" s="3"/>
      <c r="EXX179" s="3"/>
      <c r="EXY179" s="3"/>
      <c r="EXZ179" s="3"/>
      <c r="EYA179" s="3"/>
      <c r="EYB179" s="3"/>
      <c r="EYC179" s="3"/>
      <c r="EYD179" s="3"/>
      <c r="EYE179" s="3"/>
      <c r="EYF179" s="3"/>
      <c r="EYG179" s="3"/>
      <c r="EYH179" s="3"/>
      <c r="EYI179" s="3"/>
      <c r="EYJ179" s="3"/>
      <c r="EYK179" s="3"/>
      <c r="EYL179" s="3"/>
      <c r="EYM179" s="3"/>
      <c r="EYN179" s="3"/>
      <c r="EYO179" s="3"/>
      <c r="EYP179" s="3"/>
      <c r="EYQ179" s="3"/>
      <c r="EYR179" s="3"/>
      <c r="EYS179" s="3"/>
      <c r="EYT179" s="3"/>
      <c r="EYU179" s="3"/>
      <c r="EYV179" s="3"/>
      <c r="EYW179" s="3"/>
      <c r="EYX179" s="3"/>
      <c r="EYY179" s="3"/>
      <c r="EYZ179" s="3"/>
      <c r="EZA179" s="3"/>
      <c r="EZB179" s="3"/>
      <c r="EZC179" s="3"/>
      <c r="EZD179" s="3"/>
      <c r="EZE179" s="3"/>
      <c r="EZF179" s="3"/>
      <c r="EZG179" s="3"/>
      <c r="EZH179" s="3"/>
      <c r="EZI179" s="3"/>
      <c r="EZJ179" s="3"/>
      <c r="EZK179" s="3"/>
      <c r="EZL179" s="3"/>
      <c r="EZM179" s="3"/>
      <c r="EZN179" s="3"/>
      <c r="EZO179" s="3"/>
      <c r="EZP179" s="3"/>
      <c r="EZQ179" s="3"/>
      <c r="EZR179" s="3"/>
      <c r="EZS179" s="3"/>
      <c r="EZT179" s="3"/>
      <c r="EZU179" s="3"/>
      <c r="EZV179" s="3"/>
      <c r="EZW179" s="3"/>
      <c r="EZX179" s="3"/>
      <c r="EZY179" s="3"/>
      <c r="EZZ179" s="3"/>
      <c r="FAA179" s="3"/>
      <c r="FAB179" s="3"/>
      <c r="FAC179" s="3"/>
      <c r="FAD179" s="3"/>
      <c r="FAE179" s="3"/>
      <c r="FAF179" s="3"/>
      <c r="FAG179" s="3"/>
      <c r="FAH179" s="3"/>
      <c r="FAI179" s="3"/>
      <c r="FAJ179" s="3"/>
      <c r="FAK179" s="3"/>
      <c r="FAL179" s="3"/>
      <c r="FAM179" s="3"/>
      <c r="FAN179" s="3"/>
      <c r="FAO179" s="3"/>
      <c r="FAP179" s="3"/>
      <c r="FAQ179" s="3"/>
      <c r="FAR179" s="3"/>
      <c r="FAS179" s="3"/>
      <c r="FAT179" s="3"/>
      <c r="FAU179" s="3"/>
      <c r="FAV179" s="3"/>
      <c r="FAW179" s="3"/>
      <c r="FAX179" s="3"/>
      <c r="FAY179" s="3"/>
      <c r="FAZ179" s="3"/>
      <c r="FBA179" s="3"/>
      <c r="FBB179" s="3"/>
      <c r="FBC179" s="3"/>
      <c r="FBD179" s="3"/>
      <c r="FBE179" s="3"/>
      <c r="FBF179" s="3"/>
      <c r="FBG179" s="3"/>
      <c r="FBH179" s="3"/>
      <c r="FBI179" s="3"/>
      <c r="FBJ179" s="3"/>
      <c r="FBK179" s="3"/>
      <c r="FBL179" s="3"/>
      <c r="FBM179" s="3"/>
      <c r="FBN179" s="3"/>
      <c r="FBO179" s="3"/>
      <c r="FBP179" s="3"/>
      <c r="FBQ179" s="3"/>
      <c r="FBR179" s="3"/>
      <c r="FBS179" s="3"/>
      <c r="FBT179" s="3"/>
      <c r="FBU179" s="3"/>
      <c r="FBV179" s="3"/>
      <c r="FBW179" s="3"/>
      <c r="FBX179" s="3"/>
      <c r="FBY179" s="3"/>
      <c r="FBZ179" s="3"/>
      <c r="FCA179" s="3"/>
      <c r="FCB179" s="3"/>
      <c r="FCC179" s="3"/>
      <c r="FCD179" s="3"/>
      <c r="FCE179" s="3"/>
      <c r="FCF179" s="3"/>
      <c r="FCG179" s="3"/>
      <c r="FCH179" s="3"/>
      <c r="FCI179" s="3"/>
      <c r="FCJ179" s="3"/>
      <c r="FCK179" s="3"/>
      <c r="FCL179" s="3"/>
      <c r="FCM179" s="3"/>
      <c r="FCN179" s="3"/>
      <c r="FCO179" s="3"/>
      <c r="FCP179" s="3"/>
      <c r="FCQ179" s="3"/>
      <c r="FCR179" s="3"/>
      <c r="FCS179" s="3"/>
      <c r="FCT179" s="3"/>
      <c r="FCU179" s="3"/>
      <c r="FCV179" s="3"/>
      <c r="FCW179" s="3"/>
      <c r="FCX179" s="3"/>
      <c r="FCY179" s="3"/>
      <c r="FCZ179" s="3"/>
      <c r="FDA179" s="3"/>
      <c r="FDB179" s="3"/>
      <c r="FDC179" s="3"/>
      <c r="FDD179" s="3"/>
      <c r="FDE179" s="3"/>
      <c r="FDF179" s="3"/>
      <c r="FDG179" s="3"/>
      <c r="FDH179" s="3"/>
      <c r="FDI179" s="3"/>
      <c r="FDJ179" s="3"/>
      <c r="FDK179" s="3"/>
      <c r="FDL179" s="3"/>
      <c r="FDM179" s="3"/>
      <c r="FDN179" s="3"/>
      <c r="FDO179" s="3"/>
      <c r="FDP179" s="3"/>
      <c r="FDQ179" s="3"/>
      <c r="FDR179" s="3"/>
      <c r="FDS179" s="3"/>
      <c r="FDT179" s="3"/>
      <c r="FDU179" s="3"/>
      <c r="FDV179" s="3"/>
      <c r="FDW179" s="3"/>
      <c r="FDX179" s="3"/>
      <c r="FDY179" s="3"/>
      <c r="FDZ179" s="3"/>
      <c r="FEA179" s="3"/>
      <c r="FEB179" s="3"/>
      <c r="FEC179" s="3"/>
      <c r="FED179" s="3"/>
      <c r="FEE179" s="3"/>
      <c r="FEF179" s="3"/>
      <c r="FEG179" s="3"/>
      <c r="FEH179" s="3"/>
      <c r="FEI179" s="3"/>
      <c r="FEJ179" s="3"/>
      <c r="FEK179" s="3"/>
      <c r="FEL179" s="3"/>
      <c r="FEM179" s="3"/>
      <c r="FEN179" s="3"/>
      <c r="FEO179" s="3"/>
      <c r="FEP179" s="3"/>
      <c r="FEQ179" s="3"/>
      <c r="FER179" s="3"/>
      <c r="FES179" s="3"/>
      <c r="FET179" s="3"/>
      <c r="FEU179" s="3"/>
      <c r="FEV179" s="3"/>
      <c r="FEW179" s="3"/>
      <c r="FEX179" s="3"/>
      <c r="FEY179" s="3"/>
      <c r="FEZ179" s="3"/>
      <c r="FFA179" s="3"/>
      <c r="FFB179" s="3"/>
      <c r="FFC179" s="3"/>
      <c r="FFD179" s="3"/>
      <c r="FFE179" s="3"/>
      <c r="FFF179" s="3"/>
      <c r="FFG179" s="3"/>
      <c r="FFH179" s="3"/>
      <c r="FFI179" s="3"/>
      <c r="FFJ179" s="3"/>
      <c r="FFK179" s="3"/>
      <c r="FFL179" s="3"/>
      <c r="FFM179" s="3"/>
      <c r="FFN179" s="3"/>
      <c r="FFO179" s="3"/>
      <c r="FFP179" s="3"/>
      <c r="FFQ179" s="3"/>
      <c r="FFR179" s="3"/>
      <c r="FFS179" s="3"/>
      <c r="FFT179" s="3"/>
      <c r="FFU179" s="3"/>
      <c r="FFV179" s="3"/>
      <c r="FFW179" s="3"/>
      <c r="FFX179" s="3"/>
      <c r="FFY179" s="3"/>
      <c r="FFZ179" s="3"/>
      <c r="FGA179" s="3"/>
      <c r="FGB179" s="3"/>
      <c r="FGC179" s="3"/>
      <c r="FGD179" s="3"/>
      <c r="FGE179" s="3"/>
      <c r="FGF179" s="3"/>
      <c r="FGG179" s="3"/>
      <c r="FGH179" s="3"/>
      <c r="FGI179" s="3"/>
      <c r="FGJ179" s="3"/>
      <c r="FGK179" s="3"/>
      <c r="FGL179" s="3"/>
      <c r="FGM179" s="3"/>
      <c r="FGN179" s="3"/>
      <c r="FGO179" s="3"/>
      <c r="FGP179" s="3"/>
      <c r="FGQ179" s="3"/>
      <c r="FGR179" s="3"/>
      <c r="FGS179" s="3"/>
      <c r="FGT179" s="3"/>
      <c r="FGU179" s="3"/>
      <c r="FGV179" s="3"/>
      <c r="FGW179" s="3"/>
      <c r="FGX179" s="3"/>
      <c r="FGY179" s="3"/>
      <c r="FGZ179" s="3"/>
      <c r="FHA179" s="3"/>
      <c r="FHB179" s="3"/>
      <c r="FHC179" s="3"/>
      <c r="FHD179" s="3"/>
      <c r="FHE179" s="3"/>
      <c r="FHF179" s="3"/>
      <c r="FHG179" s="3"/>
      <c r="FHH179" s="3"/>
      <c r="FHI179" s="3"/>
      <c r="FHJ179" s="3"/>
      <c r="FHK179" s="3"/>
      <c r="FHL179" s="3"/>
      <c r="FHM179" s="3"/>
      <c r="FHN179" s="3"/>
      <c r="FHO179" s="3"/>
      <c r="FHP179" s="3"/>
      <c r="FHQ179" s="3"/>
      <c r="FHR179" s="3"/>
      <c r="FHS179" s="3"/>
      <c r="FHT179" s="3"/>
      <c r="FHU179" s="3"/>
      <c r="FHV179" s="3"/>
      <c r="FHW179" s="3"/>
      <c r="FHX179" s="3"/>
      <c r="FHY179" s="3"/>
      <c r="FHZ179" s="3"/>
      <c r="FIA179" s="3"/>
      <c r="FIB179" s="3"/>
      <c r="FIC179" s="3"/>
      <c r="FID179" s="3"/>
      <c r="FIE179" s="3"/>
      <c r="FIF179" s="3"/>
      <c r="FIG179" s="3"/>
      <c r="FIH179" s="3"/>
      <c r="FII179" s="3"/>
      <c r="FIJ179" s="3"/>
      <c r="FIK179" s="3"/>
      <c r="FIL179" s="3"/>
      <c r="FIM179" s="3"/>
      <c r="FIN179" s="3"/>
      <c r="FIO179" s="3"/>
      <c r="FIP179" s="3"/>
      <c r="FIQ179" s="3"/>
      <c r="FIR179" s="3"/>
      <c r="FIS179" s="3"/>
      <c r="FIT179" s="3"/>
      <c r="FIU179" s="3"/>
      <c r="FIV179" s="3"/>
      <c r="FIW179" s="3"/>
      <c r="FIX179" s="3"/>
      <c r="FIY179" s="3"/>
      <c r="FIZ179" s="3"/>
      <c r="FJA179" s="3"/>
      <c r="FJB179" s="3"/>
      <c r="FJC179" s="3"/>
      <c r="FJD179" s="3"/>
      <c r="FJE179" s="3"/>
      <c r="FJF179" s="3"/>
      <c r="FJG179" s="3"/>
      <c r="FJH179" s="3"/>
      <c r="FJI179" s="3"/>
      <c r="FJJ179" s="3"/>
      <c r="FJK179" s="3"/>
      <c r="FJL179" s="3"/>
      <c r="FJM179" s="3"/>
      <c r="FJN179" s="3"/>
      <c r="FJO179" s="3"/>
      <c r="FJP179" s="3"/>
      <c r="FJQ179" s="3"/>
      <c r="FJR179" s="3"/>
      <c r="FJS179" s="3"/>
      <c r="FJT179" s="3"/>
      <c r="FJU179" s="3"/>
      <c r="FJV179" s="3"/>
      <c r="FJW179" s="3"/>
      <c r="FJX179" s="3"/>
      <c r="FJY179" s="3"/>
      <c r="FJZ179" s="3"/>
      <c r="FKA179" s="3"/>
      <c r="FKB179" s="3"/>
      <c r="FKC179" s="3"/>
      <c r="FKD179" s="3"/>
      <c r="FKE179" s="3"/>
      <c r="FKF179" s="3"/>
      <c r="FKG179" s="3"/>
      <c r="FKH179" s="3"/>
      <c r="FKI179" s="3"/>
      <c r="FKJ179" s="3"/>
      <c r="FKK179" s="3"/>
      <c r="FKL179" s="3"/>
      <c r="FKM179" s="3"/>
      <c r="FKN179" s="3"/>
      <c r="FKO179" s="3"/>
      <c r="FKP179" s="3"/>
      <c r="FKQ179" s="3"/>
      <c r="FKR179" s="3"/>
      <c r="FKS179" s="3"/>
      <c r="FKT179" s="3"/>
      <c r="FKU179" s="3"/>
      <c r="FKV179" s="3"/>
      <c r="FKW179" s="3"/>
      <c r="FKX179" s="3"/>
      <c r="FKY179" s="3"/>
      <c r="FKZ179" s="3"/>
      <c r="FLA179" s="3"/>
      <c r="FLB179" s="3"/>
      <c r="FLC179" s="3"/>
      <c r="FLD179" s="3"/>
      <c r="FLE179" s="3"/>
      <c r="FLF179" s="3"/>
      <c r="FLG179" s="3"/>
      <c r="FLH179" s="3"/>
      <c r="FLI179" s="3"/>
      <c r="FLJ179" s="3"/>
      <c r="FLK179" s="3"/>
      <c r="FLL179" s="3"/>
      <c r="FLM179" s="3"/>
      <c r="FLN179" s="3"/>
      <c r="FLO179" s="3"/>
      <c r="FLP179" s="3"/>
      <c r="FLQ179" s="3"/>
      <c r="FLR179" s="3"/>
      <c r="FLS179" s="3"/>
      <c r="FLT179" s="3"/>
      <c r="FLU179" s="3"/>
      <c r="FLV179" s="3"/>
      <c r="FLW179" s="3"/>
      <c r="FLX179" s="3"/>
      <c r="FLY179" s="3"/>
      <c r="FLZ179" s="3"/>
      <c r="FMA179" s="3"/>
      <c r="FMB179" s="3"/>
      <c r="FMC179" s="3"/>
      <c r="FMD179" s="3"/>
      <c r="FME179" s="3"/>
      <c r="FMF179" s="3"/>
      <c r="FMG179" s="3"/>
      <c r="FMH179" s="3"/>
      <c r="FMI179" s="3"/>
      <c r="FMJ179" s="3"/>
      <c r="FMK179" s="3"/>
      <c r="FML179" s="3"/>
      <c r="FMM179" s="3"/>
      <c r="FMN179" s="3"/>
      <c r="FMO179" s="3"/>
      <c r="FMP179" s="3"/>
      <c r="FMQ179" s="3"/>
      <c r="FMR179" s="3"/>
      <c r="FMS179" s="3"/>
      <c r="FMT179" s="3"/>
      <c r="FMU179" s="3"/>
      <c r="FMV179" s="3"/>
      <c r="FMW179" s="3"/>
      <c r="FMX179" s="3"/>
      <c r="FMY179" s="3"/>
      <c r="FMZ179" s="3"/>
      <c r="FNA179" s="3"/>
      <c r="FNB179" s="3"/>
      <c r="FNC179" s="3"/>
      <c r="FND179" s="3"/>
      <c r="FNE179" s="3"/>
      <c r="FNF179" s="3"/>
      <c r="FNG179" s="3"/>
      <c r="FNH179" s="3"/>
      <c r="FNI179" s="3"/>
      <c r="FNJ179" s="3"/>
      <c r="FNK179" s="3"/>
      <c r="FNL179" s="3"/>
      <c r="FNM179" s="3"/>
      <c r="FNN179" s="3"/>
      <c r="FNO179" s="3"/>
      <c r="FNP179" s="3"/>
      <c r="FNQ179" s="3"/>
      <c r="FNR179" s="3"/>
      <c r="FNS179" s="3"/>
      <c r="FNT179" s="3"/>
      <c r="FNU179" s="3"/>
      <c r="FNV179" s="3"/>
      <c r="FNW179" s="3"/>
      <c r="FNX179" s="3"/>
      <c r="FNY179" s="3"/>
      <c r="FNZ179" s="3"/>
      <c r="FOA179" s="3"/>
      <c r="FOB179" s="3"/>
      <c r="FOC179" s="3"/>
      <c r="FOD179" s="3"/>
      <c r="FOE179" s="3"/>
      <c r="FOF179" s="3"/>
      <c r="FOG179" s="3"/>
      <c r="FOH179" s="3"/>
      <c r="FOI179" s="3"/>
      <c r="FOJ179" s="3"/>
      <c r="FOK179" s="3"/>
      <c r="FOL179" s="3"/>
      <c r="FOM179" s="3"/>
      <c r="FON179" s="3"/>
      <c r="FOO179" s="3"/>
      <c r="FOP179" s="3"/>
      <c r="FOQ179" s="3"/>
      <c r="FOR179" s="3"/>
      <c r="FOS179" s="3"/>
      <c r="FOT179" s="3"/>
      <c r="FOU179" s="3"/>
      <c r="FOV179" s="3"/>
      <c r="FOW179" s="3"/>
      <c r="FOX179" s="3"/>
      <c r="FOY179" s="3"/>
      <c r="FOZ179" s="3"/>
      <c r="FPA179" s="3"/>
      <c r="FPB179" s="3"/>
      <c r="FPC179" s="3"/>
      <c r="FPD179" s="3"/>
      <c r="FPE179" s="3"/>
      <c r="FPF179" s="3"/>
      <c r="FPG179" s="3"/>
      <c r="FPH179" s="3"/>
      <c r="FPI179" s="3"/>
      <c r="FPJ179" s="3"/>
      <c r="FPK179" s="3"/>
      <c r="FPL179" s="3"/>
      <c r="FPM179" s="3"/>
      <c r="FPN179" s="3"/>
      <c r="FPO179" s="3"/>
      <c r="FPP179" s="3"/>
      <c r="FPQ179" s="3"/>
      <c r="FPR179" s="3"/>
      <c r="FPS179" s="3"/>
      <c r="FPT179" s="3"/>
      <c r="FPU179" s="3"/>
      <c r="FPV179" s="3"/>
      <c r="FPW179" s="3"/>
      <c r="FPX179" s="3"/>
      <c r="FPY179" s="3"/>
      <c r="FPZ179" s="3"/>
      <c r="FQA179" s="3"/>
      <c r="FQB179" s="3"/>
      <c r="FQC179" s="3"/>
      <c r="FQD179" s="3"/>
      <c r="FQE179" s="3"/>
      <c r="FQF179" s="3"/>
      <c r="FQG179" s="3"/>
      <c r="FQH179" s="3"/>
      <c r="FQI179" s="3"/>
      <c r="FQJ179" s="3"/>
      <c r="FQK179" s="3"/>
      <c r="FQL179" s="3"/>
      <c r="FQM179" s="3"/>
      <c r="FQN179" s="3"/>
      <c r="FQO179" s="3"/>
      <c r="FQP179" s="3"/>
      <c r="FQQ179" s="3"/>
      <c r="FQR179" s="3"/>
      <c r="FQS179" s="3"/>
      <c r="FQT179" s="3"/>
      <c r="FQU179" s="3"/>
      <c r="FQV179" s="3"/>
      <c r="FQW179" s="3"/>
      <c r="FQX179" s="3"/>
      <c r="FQY179" s="3"/>
      <c r="FQZ179" s="3"/>
      <c r="FRA179" s="3"/>
      <c r="FRB179" s="3"/>
      <c r="FRC179" s="3"/>
      <c r="FRD179" s="3"/>
      <c r="FRE179" s="3"/>
      <c r="FRF179" s="3"/>
      <c r="FRG179" s="3"/>
      <c r="FRH179" s="3"/>
      <c r="FRI179" s="3"/>
      <c r="FRJ179" s="3"/>
      <c r="FRK179" s="3"/>
      <c r="FRL179" s="3"/>
      <c r="FRM179" s="3"/>
      <c r="FRN179" s="3"/>
      <c r="FRO179" s="3"/>
      <c r="FRP179" s="3"/>
      <c r="FRQ179" s="3"/>
      <c r="FRR179" s="3"/>
      <c r="FRS179" s="3"/>
      <c r="FRT179" s="3"/>
      <c r="FRU179" s="3"/>
      <c r="FRV179" s="3"/>
      <c r="FRW179" s="3"/>
      <c r="FRX179" s="3"/>
      <c r="FRY179" s="3"/>
      <c r="FRZ179" s="3"/>
      <c r="FSA179" s="3"/>
      <c r="FSB179" s="3"/>
      <c r="FSC179" s="3"/>
      <c r="FSD179" s="3"/>
      <c r="FSE179" s="3"/>
      <c r="FSF179" s="3"/>
      <c r="FSG179" s="3"/>
      <c r="FSH179" s="3"/>
      <c r="FSI179" s="3"/>
      <c r="FSJ179" s="3"/>
      <c r="FSK179" s="3"/>
      <c r="FSL179" s="3"/>
      <c r="FSM179" s="3"/>
      <c r="FSN179" s="3"/>
      <c r="FSO179" s="3"/>
      <c r="FSP179" s="3"/>
      <c r="FSQ179" s="3"/>
      <c r="FSR179" s="3"/>
      <c r="FSS179" s="3"/>
      <c r="FST179" s="3"/>
      <c r="FSU179" s="3"/>
      <c r="FSV179" s="3"/>
      <c r="FSW179" s="3"/>
      <c r="FSX179" s="3"/>
      <c r="FSY179" s="3"/>
      <c r="FSZ179" s="3"/>
      <c r="FTA179" s="3"/>
      <c r="FTB179" s="3"/>
      <c r="FTC179" s="3"/>
      <c r="FTD179" s="3"/>
      <c r="FTE179" s="3"/>
      <c r="FTF179" s="3"/>
      <c r="FTG179" s="3"/>
      <c r="FTH179" s="3"/>
      <c r="FTI179" s="3"/>
      <c r="FTJ179" s="3"/>
      <c r="FTK179" s="3"/>
      <c r="FTL179" s="3"/>
      <c r="FTM179" s="3"/>
      <c r="FTN179" s="3"/>
      <c r="FTO179" s="3"/>
      <c r="FTP179" s="3"/>
      <c r="FTQ179" s="3"/>
      <c r="FTR179" s="3"/>
      <c r="FTS179" s="3"/>
      <c r="FTT179" s="3"/>
      <c r="FTU179" s="3"/>
      <c r="FTV179" s="3"/>
      <c r="FTW179" s="3"/>
      <c r="FTX179" s="3"/>
      <c r="FTY179" s="3"/>
      <c r="FTZ179" s="3"/>
      <c r="FUA179" s="3"/>
      <c r="FUB179" s="3"/>
      <c r="FUC179" s="3"/>
      <c r="FUD179" s="3"/>
      <c r="FUE179" s="3"/>
      <c r="FUF179" s="3"/>
      <c r="FUG179" s="3"/>
      <c r="FUH179" s="3"/>
      <c r="FUI179" s="3"/>
      <c r="FUJ179" s="3"/>
      <c r="FUK179" s="3"/>
      <c r="FUL179" s="3"/>
      <c r="FUM179" s="3"/>
      <c r="FUN179" s="3"/>
      <c r="FUO179" s="3"/>
      <c r="FUP179" s="3"/>
      <c r="FUQ179" s="3"/>
      <c r="FUR179" s="3"/>
      <c r="FUS179" s="3"/>
      <c r="FUT179" s="3"/>
      <c r="FUU179" s="3"/>
      <c r="FUV179" s="3"/>
      <c r="FUW179" s="3"/>
      <c r="FUX179" s="3"/>
      <c r="FUY179" s="3"/>
      <c r="FUZ179" s="3"/>
      <c r="FVA179" s="3"/>
      <c r="FVB179" s="3"/>
      <c r="FVC179" s="3"/>
      <c r="FVD179" s="3"/>
      <c r="FVE179" s="3"/>
      <c r="FVF179" s="3"/>
      <c r="FVG179" s="3"/>
      <c r="FVH179" s="3"/>
      <c r="FVI179" s="3"/>
      <c r="FVJ179" s="3"/>
      <c r="FVK179" s="3"/>
      <c r="FVL179" s="3"/>
      <c r="FVM179" s="3"/>
      <c r="FVN179" s="3"/>
      <c r="FVO179" s="3"/>
      <c r="FVP179" s="3"/>
      <c r="FVQ179" s="3"/>
      <c r="FVR179" s="3"/>
      <c r="FVS179" s="3"/>
      <c r="FVT179" s="3"/>
      <c r="FVU179" s="3"/>
      <c r="FVV179" s="3"/>
      <c r="FVW179" s="3"/>
      <c r="FVX179" s="3"/>
      <c r="FVY179" s="3"/>
      <c r="FVZ179" s="3"/>
      <c r="FWA179" s="3"/>
      <c r="FWB179" s="3"/>
      <c r="FWC179" s="3"/>
      <c r="FWD179" s="3"/>
      <c r="FWE179" s="3"/>
      <c r="FWF179" s="3"/>
      <c r="FWG179" s="3"/>
      <c r="FWH179" s="3"/>
      <c r="FWI179" s="3"/>
      <c r="FWJ179" s="3"/>
      <c r="FWK179" s="3"/>
      <c r="FWL179" s="3"/>
      <c r="FWM179" s="3"/>
      <c r="FWN179" s="3"/>
      <c r="FWO179" s="3"/>
      <c r="FWP179" s="3"/>
      <c r="FWQ179" s="3"/>
      <c r="FWR179" s="3"/>
      <c r="FWS179" s="3"/>
      <c r="FWT179" s="3"/>
      <c r="FWU179" s="3"/>
      <c r="FWV179" s="3"/>
      <c r="FWW179" s="3"/>
      <c r="FWX179" s="3"/>
      <c r="FWY179" s="3"/>
      <c r="FWZ179" s="3"/>
      <c r="FXA179" s="3"/>
      <c r="FXB179" s="3"/>
      <c r="FXC179" s="3"/>
      <c r="FXD179" s="3"/>
      <c r="FXE179" s="3"/>
      <c r="FXF179" s="3"/>
      <c r="FXG179" s="3"/>
      <c r="FXH179" s="3"/>
      <c r="FXI179" s="3"/>
      <c r="FXJ179" s="3"/>
      <c r="FXK179" s="3"/>
      <c r="FXL179" s="3"/>
      <c r="FXM179" s="3"/>
      <c r="FXN179" s="3"/>
      <c r="FXO179" s="3"/>
      <c r="FXP179" s="3"/>
      <c r="FXQ179" s="3"/>
      <c r="FXR179" s="3"/>
      <c r="FXS179" s="3"/>
      <c r="FXT179" s="3"/>
      <c r="FXU179" s="3"/>
      <c r="FXV179" s="3"/>
      <c r="FXW179" s="3"/>
      <c r="FXX179" s="3"/>
      <c r="FXY179" s="3"/>
      <c r="FXZ179" s="3"/>
      <c r="FYA179" s="3"/>
      <c r="FYB179" s="3"/>
      <c r="FYC179" s="3"/>
      <c r="FYD179" s="3"/>
      <c r="FYE179" s="3"/>
      <c r="FYF179" s="3"/>
      <c r="FYG179" s="3"/>
      <c r="FYH179" s="3"/>
      <c r="FYI179" s="3"/>
      <c r="FYJ179" s="3"/>
      <c r="FYK179" s="3"/>
      <c r="FYL179" s="3"/>
      <c r="FYM179" s="3"/>
      <c r="FYN179" s="3"/>
      <c r="FYO179" s="3"/>
      <c r="FYP179" s="3"/>
      <c r="FYQ179" s="3"/>
      <c r="FYR179" s="3"/>
      <c r="FYS179" s="3"/>
      <c r="FYT179" s="3"/>
      <c r="FYU179" s="3"/>
      <c r="FYV179" s="3"/>
      <c r="FYW179" s="3"/>
      <c r="FYX179" s="3"/>
      <c r="FYY179" s="3"/>
      <c r="FYZ179" s="3"/>
      <c r="FZA179" s="3"/>
      <c r="FZB179" s="3"/>
      <c r="FZC179" s="3"/>
      <c r="FZD179" s="3"/>
      <c r="FZE179" s="3"/>
      <c r="FZF179" s="3"/>
      <c r="FZG179" s="3"/>
      <c r="FZH179" s="3"/>
      <c r="FZI179" s="3"/>
      <c r="FZJ179" s="3"/>
      <c r="FZK179" s="3"/>
      <c r="FZL179" s="3"/>
      <c r="FZM179" s="3"/>
      <c r="FZN179" s="3"/>
      <c r="FZO179" s="3"/>
      <c r="FZP179" s="3"/>
      <c r="FZQ179" s="3"/>
      <c r="FZR179" s="3"/>
      <c r="FZS179" s="3"/>
      <c r="FZT179" s="3"/>
      <c r="FZU179" s="3"/>
      <c r="FZV179" s="3"/>
      <c r="FZW179" s="3"/>
      <c r="FZX179" s="3"/>
      <c r="FZY179" s="3"/>
      <c r="FZZ179" s="3"/>
      <c r="GAA179" s="3"/>
      <c r="GAB179" s="3"/>
      <c r="GAC179" s="3"/>
      <c r="GAD179" s="3"/>
      <c r="GAE179" s="3"/>
      <c r="GAF179" s="3"/>
      <c r="GAG179" s="3"/>
      <c r="GAH179" s="3"/>
      <c r="GAI179" s="3"/>
      <c r="GAJ179" s="3"/>
      <c r="GAK179" s="3"/>
      <c r="GAL179" s="3"/>
      <c r="GAM179" s="3"/>
      <c r="GAN179" s="3"/>
      <c r="GAO179" s="3"/>
      <c r="GAP179" s="3"/>
      <c r="GAQ179" s="3"/>
      <c r="GAR179" s="3"/>
      <c r="GAS179" s="3"/>
      <c r="GAT179" s="3"/>
      <c r="GAU179" s="3"/>
      <c r="GAV179" s="3"/>
      <c r="GAW179" s="3"/>
      <c r="GAX179" s="3"/>
      <c r="GAY179" s="3"/>
      <c r="GAZ179" s="3"/>
      <c r="GBA179" s="3"/>
      <c r="GBB179" s="3"/>
      <c r="GBC179" s="3"/>
      <c r="GBD179" s="3"/>
      <c r="GBE179" s="3"/>
      <c r="GBF179" s="3"/>
      <c r="GBG179" s="3"/>
      <c r="GBH179" s="3"/>
      <c r="GBI179" s="3"/>
      <c r="GBJ179" s="3"/>
      <c r="GBK179" s="3"/>
      <c r="GBL179" s="3"/>
      <c r="GBM179" s="3"/>
      <c r="GBN179" s="3"/>
      <c r="GBO179" s="3"/>
      <c r="GBP179" s="3"/>
      <c r="GBQ179" s="3"/>
      <c r="GBR179" s="3"/>
      <c r="GBS179" s="3"/>
      <c r="GBT179" s="3"/>
      <c r="GBU179" s="3"/>
      <c r="GBV179" s="3"/>
      <c r="GBW179" s="3"/>
      <c r="GBX179" s="3"/>
      <c r="GBY179" s="3"/>
      <c r="GBZ179" s="3"/>
      <c r="GCA179" s="3"/>
      <c r="GCB179" s="3"/>
      <c r="GCC179" s="3"/>
      <c r="GCD179" s="3"/>
      <c r="GCE179" s="3"/>
      <c r="GCF179" s="3"/>
      <c r="GCG179" s="3"/>
      <c r="GCH179" s="3"/>
      <c r="GCI179" s="3"/>
      <c r="GCJ179" s="3"/>
      <c r="GCK179" s="3"/>
      <c r="GCL179" s="3"/>
      <c r="GCM179" s="3"/>
      <c r="GCN179" s="3"/>
      <c r="GCO179" s="3"/>
      <c r="GCP179" s="3"/>
      <c r="GCQ179" s="3"/>
      <c r="GCR179" s="3"/>
      <c r="GCS179" s="3"/>
      <c r="GCT179" s="3"/>
      <c r="GCU179" s="3"/>
      <c r="GCV179" s="3"/>
      <c r="GCW179" s="3"/>
      <c r="GCX179" s="3"/>
      <c r="GCY179" s="3"/>
      <c r="GCZ179" s="3"/>
      <c r="GDA179" s="3"/>
      <c r="GDB179" s="3"/>
      <c r="GDC179" s="3"/>
      <c r="GDD179" s="3"/>
      <c r="GDE179" s="3"/>
      <c r="GDF179" s="3"/>
      <c r="GDG179" s="3"/>
      <c r="GDH179" s="3"/>
      <c r="GDI179" s="3"/>
      <c r="GDJ179" s="3"/>
      <c r="GDK179" s="3"/>
      <c r="GDL179" s="3"/>
      <c r="GDM179" s="3"/>
      <c r="GDN179" s="3"/>
      <c r="GDO179" s="3"/>
      <c r="GDP179" s="3"/>
      <c r="GDQ179" s="3"/>
      <c r="GDR179" s="3"/>
      <c r="GDS179" s="3"/>
      <c r="GDT179" s="3"/>
      <c r="GDU179" s="3"/>
      <c r="GDV179" s="3"/>
      <c r="GDW179" s="3"/>
      <c r="GDX179" s="3"/>
      <c r="GDY179" s="3"/>
      <c r="GDZ179" s="3"/>
      <c r="GEA179" s="3"/>
      <c r="GEB179" s="3"/>
      <c r="GEC179" s="3"/>
      <c r="GED179" s="3"/>
      <c r="GEE179" s="3"/>
      <c r="GEF179" s="3"/>
      <c r="GEG179" s="3"/>
      <c r="GEH179" s="3"/>
      <c r="GEI179" s="3"/>
      <c r="GEJ179" s="3"/>
      <c r="GEK179" s="3"/>
      <c r="GEL179" s="3"/>
      <c r="GEM179" s="3"/>
      <c r="GEN179" s="3"/>
      <c r="GEO179" s="3"/>
      <c r="GEP179" s="3"/>
      <c r="GEQ179" s="3"/>
      <c r="GER179" s="3"/>
      <c r="GES179" s="3"/>
      <c r="GET179" s="3"/>
      <c r="GEU179" s="3"/>
      <c r="GEV179" s="3"/>
      <c r="GEW179" s="3"/>
      <c r="GEX179" s="3"/>
      <c r="GEY179" s="3"/>
      <c r="GEZ179" s="3"/>
      <c r="GFA179" s="3"/>
      <c r="GFB179" s="3"/>
      <c r="GFC179" s="3"/>
      <c r="GFD179" s="3"/>
      <c r="GFE179" s="3"/>
      <c r="GFF179" s="3"/>
      <c r="GFG179" s="3"/>
      <c r="GFH179" s="3"/>
      <c r="GFI179" s="3"/>
      <c r="GFJ179" s="3"/>
      <c r="GFK179" s="3"/>
      <c r="GFL179" s="3"/>
      <c r="GFM179" s="3"/>
      <c r="GFN179" s="3"/>
      <c r="GFO179" s="3"/>
      <c r="GFP179" s="3"/>
      <c r="GFQ179" s="3"/>
      <c r="GFR179" s="3"/>
      <c r="GFS179" s="3"/>
      <c r="GFT179" s="3"/>
      <c r="GFU179" s="3"/>
      <c r="GFV179" s="3"/>
      <c r="GFW179" s="3"/>
      <c r="GFX179" s="3"/>
      <c r="GFY179" s="3"/>
      <c r="GFZ179" s="3"/>
      <c r="GGA179" s="3"/>
      <c r="GGB179" s="3"/>
      <c r="GGC179" s="3"/>
      <c r="GGD179" s="3"/>
      <c r="GGE179" s="3"/>
      <c r="GGF179" s="3"/>
      <c r="GGG179" s="3"/>
      <c r="GGH179" s="3"/>
      <c r="GGI179" s="3"/>
      <c r="GGJ179" s="3"/>
      <c r="GGK179" s="3"/>
      <c r="GGL179" s="3"/>
      <c r="GGM179" s="3"/>
      <c r="GGN179" s="3"/>
      <c r="GGO179" s="3"/>
      <c r="GGP179" s="3"/>
      <c r="GGQ179" s="3"/>
      <c r="GGR179" s="3"/>
      <c r="GGS179" s="3"/>
      <c r="GGT179" s="3"/>
      <c r="GGU179" s="3"/>
      <c r="GGV179" s="3"/>
      <c r="GGW179" s="3"/>
      <c r="GGX179" s="3"/>
      <c r="GGY179" s="3"/>
      <c r="GGZ179" s="3"/>
      <c r="GHA179" s="3"/>
      <c r="GHB179" s="3"/>
      <c r="GHC179" s="3"/>
      <c r="GHD179" s="3"/>
      <c r="GHE179" s="3"/>
      <c r="GHF179" s="3"/>
      <c r="GHG179" s="3"/>
      <c r="GHH179" s="3"/>
      <c r="GHI179" s="3"/>
      <c r="GHJ179" s="3"/>
      <c r="GHK179" s="3"/>
      <c r="GHL179" s="3"/>
      <c r="GHM179" s="3"/>
      <c r="GHN179" s="3"/>
      <c r="GHO179" s="3"/>
      <c r="GHP179" s="3"/>
      <c r="GHQ179" s="3"/>
      <c r="GHR179" s="3"/>
      <c r="GHS179" s="3"/>
      <c r="GHT179" s="3"/>
      <c r="GHU179" s="3"/>
      <c r="GHV179" s="3"/>
      <c r="GHW179" s="3"/>
      <c r="GHX179" s="3"/>
      <c r="GHY179" s="3"/>
      <c r="GHZ179" s="3"/>
      <c r="GIA179" s="3"/>
      <c r="GIB179" s="3"/>
      <c r="GIC179" s="3"/>
      <c r="GID179" s="3"/>
      <c r="GIE179" s="3"/>
      <c r="GIF179" s="3"/>
      <c r="GIG179" s="3"/>
      <c r="GIH179" s="3"/>
      <c r="GII179" s="3"/>
      <c r="GIJ179" s="3"/>
      <c r="GIK179" s="3"/>
      <c r="GIL179" s="3"/>
      <c r="GIM179" s="3"/>
      <c r="GIN179" s="3"/>
      <c r="GIO179" s="3"/>
      <c r="GIP179" s="3"/>
      <c r="GIQ179" s="3"/>
      <c r="GIR179" s="3"/>
      <c r="GIS179" s="3"/>
      <c r="GIT179" s="3"/>
      <c r="GIU179" s="3"/>
      <c r="GIV179" s="3"/>
      <c r="GIW179" s="3"/>
      <c r="GIX179" s="3"/>
      <c r="GIY179" s="3"/>
      <c r="GIZ179" s="3"/>
      <c r="GJA179" s="3"/>
      <c r="GJB179" s="3"/>
      <c r="GJC179" s="3"/>
      <c r="GJD179" s="3"/>
      <c r="GJE179" s="3"/>
      <c r="GJF179" s="3"/>
      <c r="GJG179" s="3"/>
      <c r="GJH179" s="3"/>
      <c r="GJI179" s="3"/>
      <c r="GJJ179" s="3"/>
      <c r="GJK179" s="3"/>
      <c r="GJL179" s="3"/>
      <c r="GJM179" s="3"/>
      <c r="GJN179" s="3"/>
      <c r="GJO179" s="3"/>
      <c r="GJP179" s="3"/>
      <c r="GJQ179" s="3"/>
      <c r="GJR179" s="3"/>
      <c r="GJS179" s="3"/>
      <c r="GJT179" s="3"/>
      <c r="GJU179" s="3"/>
      <c r="GJV179" s="3"/>
      <c r="GJW179" s="3"/>
      <c r="GJX179" s="3"/>
      <c r="GJY179" s="3"/>
      <c r="GJZ179" s="3"/>
      <c r="GKA179" s="3"/>
      <c r="GKB179" s="3"/>
      <c r="GKC179" s="3"/>
      <c r="GKD179" s="3"/>
      <c r="GKE179" s="3"/>
      <c r="GKF179" s="3"/>
      <c r="GKG179" s="3"/>
      <c r="GKH179" s="3"/>
      <c r="GKI179" s="3"/>
      <c r="GKJ179" s="3"/>
      <c r="GKK179" s="3"/>
      <c r="GKL179" s="3"/>
      <c r="GKM179" s="3"/>
      <c r="GKN179" s="3"/>
      <c r="GKO179" s="3"/>
      <c r="GKP179" s="3"/>
      <c r="GKQ179" s="3"/>
      <c r="GKR179" s="3"/>
      <c r="GKS179" s="3"/>
      <c r="GKT179" s="3"/>
      <c r="GKU179" s="3"/>
      <c r="GKV179" s="3"/>
      <c r="GKW179" s="3"/>
      <c r="GKX179" s="3"/>
      <c r="GKY179" s="3"/>
      <c r="GKZ179" s="3"/>
      <c r="GLA179" s="3"/>
      <c r="GLB179" s="3"/>
      <c r="GLC179" s="3"/>
      <c r="GLD179" s="3"/>
      <c r="GLE179" s="3"/>
      <c r="GLF179" s="3"/>
      <c r="GLG179" s="3"/>
      <c r="GLH179" s="3"/>
      <c r="GLI179" s="3"/>
      <c r="GLJ179" s="3"/>
      <c r="GLK179" s="3"/>
      <c r="GLL179" s="3"/>
      <c r="GLM179" s="3"/>
      <c r="GLN179" s="3"/>
      <c r="GLO179" s="3"/>
      <c r="GLP179" s="3"/>
      <c r="GLQ179" s="3"/>
      <c r="GLR179" s="3"/>
      <c r="GLS179" s="3"/>
      <c r="GLT179" s="3"/>
      <c r="GLU179" s="3"/>
      <c r="GLV179" s="3"/>
      <c r="GLW179" s="3"/>
      <c r="GLX179" s="3"/>
      <c r="GLY179" s="3"/>
      <c r="GLZ179" s="3"/>
      <c r="GMA179" s="3"/>
      <c r="GMB179" s="3"/>
      <c r="GMC179" s="3"/>
      <c r="GMD179" s="3"/>
      <c r="GME179" s="3"/>
      <c r="GMF179" s="3"/>
      <c r="GMG179" s="3"/>
      <c r="GMH179" s="3"/>
      <c r="GMI179" s="3"/>
      <c r="GMJ179" s="3"/>
      <c r="GMK179" s="3"/>
      <c r="GML179" s="3"/>
      <c r="GMM179" s="3"/>
      <c r="GMN179" s="3"/>
      <c r="GMO179" s="3"/>
      <c r="GMP179" s="3"/>
      <c r="GMQ179" s="3"/>
      <c r="GMR179" s="3"/>
      <c r="GMS179" s="3"/>
      <c r="GMT179" s="3"/>
      <c r="GMU179" s="3"/>
      <c r="GMV179" s="3"/>
      <c r="GMW179" s="3"/>
      <c r="GMX179" s="3"/>
      <c r="GMY179" s="3"/>
      <c r="GMZ179" s="3"/>
      <c r="GNA179" s="3"/>
      <c r="GNB179" s="3"/>
      <c r="GNC179" s="3"/>
      <c r="GND179" s="3"/>
      <c r="GNE179" s="3"/>
      <c r="GNF179" s="3"/>
      <c r="GNG179" s="3"/>
      <c r="GNH179" s="3"/>
      <c r="GNI179" s="3"/>
      <c r="GNJ179" s="3"/>
      <c r="GNK179" s="3"/>
      <c r="GNL179" s="3"/>
      <c r="GNM179" s="3"/>
      <c r="GNN179" s="3"/>
      <c r="GNO179" s="3"/>
      <c r="GNP179" s="3"/>
      <c r="GNQ179" s="3"/>
      <c r="GNR179" s="3"/>
      <c r="GNS179" s="3"/>
      <c r="GNT179" s="3"/>
      <c r="GNU179" s="3"/>
      <c r="GNV179" s="3"/>
      <c r="GNW179" s="3"/>
      <c r="GNX179" s="3"/>
      <c r="GNY179" s="3"/>
      <c r="GNZ179" s="3"/>
      <c r="GOA179" s="3"/>
      <c r="GOB179" s="3"/>
      <c r="GOC179" s="3"/>
      <c r="GOD179" s="3"/>
      <c r="GOE179" s="3"/>
      <c r="GOF179" s="3"/>
      <c r="GOG179" s="3"/>
      <c r="GOH179" s="3"/>
      <c r="GOI179" s="3"/>
      <c r="GOJ179" s="3"/>
      <c r="GOK179" s="3"/>
      <c r="GOL179" s="3"/>
      <c r="GOM179" s="3"/>
      <c r="GON179" s="3"/>
      <c r="GOO179" s="3"/>
      <c r="GOP179" s="3"/>
      <c r="GOQ179" s="3"/>
      <c r="GOR179" s="3"/>
      <c r="GOS179" s="3"/>
      <c r="GOT179" s="3"/>
      <c r="GOU179" s="3"/>
      <c r="GOV179" s="3"/>
      <c r="GOW179" s="3"/>
      <c r="GOX179" s="3"/>
      <c r="GOY179" s="3"/>
      <c r="GOZ179" s="3"/>
      <c r="GPA179" s="3"/>
      <c r="GPB179" s="3"/>
      <c r="GPC179" s="3"/>
      <c r="GPD179" s="3"/>
      <c r="GPE179" s="3"/>
      <c r="GPF179" s="3"/>
      <c r="GPG179" s="3"/>
      <c r="GPH179" s="3"/>
      <c r="GPI179" s="3"/>
      <c r="GPJ179" s="3"/>
      <c r="GPK179" s="3"/>
      <c r="GPL179" s="3"/>
      <c r="GPM179" s="3"/>
      <c r="GPN179" s="3"/>
      <c r="GPO179" s="3"/>
      <c r="GPP179" s="3"/>
      <c r="GPQ179" s="3"/>
      <c r="GPR179" s="3"/>
      <c r="GPS179" s="3"/>
      <c r="GPT179" s="3"/>
      <c r="GPU179" s="3"/>
      <c r="GPV179" s="3"/>
      <c r="GPW179" s="3"/>
      <c r="GPX179" s="3"/>
      <c r="GPY179" s="3"/>
      <c r="GPZ179" s="3"/>
      <c r="GQA179" s="3"/>
      <c r="GQB179" s="3"/>
      <c r="GQC179" s="3"/>
      <c r="GQD179" s="3"/>
      <c r="GQE179" s="3"/>
      <c r="GQF179" s="3"/>
      <c r="GQG179" s="3"/>
      <c r="GQH179" s="3"/>
      <c r="GQI179" s="3"/>
      <c r="GQJ179" s="3"/>
      <c r="GQK179" s="3"/>
      <c r="GQL179" s="3"/>
      <c r="GQM179" s="3"/>
      <c r="GQN179" s="3"/>
      <c r="GQO179" s="3"/>
      <c r="GQP179" s="3"/>
      <c r="GQQ179" s="3"/>
      <c r="GQR179" s="3"/>
      <c r="GQS179" s="3"/>
      <c r="GQT179" s="3"/>
      <c r="GQU179" s="3"/>
      <c r="GQV179" s="3"/>
      <c r="GQW179" s="3"/>
      <c r="GQX179" s="3"/>
      <c r="GQY179" s="3"/>
      <c r="GQZ179" s="3"/>
      <c r="GRA179" s="3"/>
      <c r="GRB179" s="3"/>
      <c r="GRC179" s="3"/>
      <c r="GRD179" s="3"/>
      <c r="GRE179" s="3"/>
      <c r="GRF179" s="3"/>
      <c r="GRG179" s="3"/>
      <c r="GRH179" s="3"/>
      <c r="GRI179" s="3"/>
      <c r="GRJ179" s="3"/>
      <c r="GRK179" s="3"/>
      <c r="GRL179" s="3"/>
      <c r="GRM179" s="3"/>
      <c r="GRN179" s="3"/>
      <c r="GRO179" s="3"/>
      <c r="GRP179" s="3"/>
      <c r="GRQ179" s="3"/>
      <c r="GRR179" s="3"/>
      <c r="GRS179" s="3"/>
      <c r="GRT179" s="3"/>
      <c r="GRU179" s="3"/>
      <c r="GRV179" s="3"/>
      <c r="GRW179" s="3"/>
      <c r="GRX179" s="3"/>
      <c r="GRY179" s="3"/>
      <c r="GRZ179" s="3"/>
      <c r="GSA179" s="3"/>
      <c r="GSB179" s="3"/>
      <c r="GSC179" s="3"/>
      <c r="GSD179" s="3"/>
      <c r="GSE179" s="3"/>
      <c r="GSF179" s="3"/>
      <c r="GSG179" s="3"/>
      <c r="GSH179" s="3"/>
      <c r="GSI179" s="3"/>
      <c r="GSJ179" s="3"/>
      <c r="GSK179" s="3"/>
      <c r="GSL179" s="3"/>
      <c r="GSM179" s="3"/>
      <c r="GSN179" s="3"/>
      <c r="GSO179" s="3"/>
      <c r="GSP179" s="3"/>
      <c r="GSQ179" s="3"/>
      <c r="GSR179" s="3"/>
      <c r="GSS179" s="3"/>
      <c r="GST179" s="3"/>
      <c r="GSU179" s="3"/>
      <c r="GSV179" s="3"/>
      <c r="GSW179" s="3"/>
      <c r="GSX179" s="3"/>
      <c r="GSY179" s="3"/>
      <c r="GSZ179" s="3"/>
      <c r="GTA179" s="3"/>
      <c r="GTB179" s="3"/>
      <c r="GTC179" s="3"/>
      <c r="GTD179" s="3"/>
      <c r="GTE179" s="3"/>
      <c r="GTF179" s="3"/>
      <c r="GTG179" s="3"/>
      <c r="GTH179" s="3"/>
      <c r="GTI179" s="3"/>
      <c r="GTJ179" s="3"/>
      <c r="GTK179" s="3"/>
      <c r="GTL179" s="3"/>
      <c r="GTM179" s="3"/>
      <c r="GTN179" s="3"/>
      <c r="GTO179" s="3"/>
      <c r="GTP179" s="3"/>
      <c r="GTQ179" s="3"/>
      <c r="GTR179" s="3"/>
      <c r="GTS179" s="3"/>
      <c r="GTT179" s="3"/>
      <c r="GTU179" s="3"/>
      <c r="GTV179" s="3"/>
      <c r="GTW179" s="3"/>
      <c r="GTX179" s="3"/>
      <c r="GTY179" s="3"/>
      <c r="GTZ179" s="3"/>
      <c r="GUA179" s="3"/>
      <c r="GUB179" s="3"/>
      <c r="GUC179" s="3"/>
      <c r="GUD179" s="3"/>
      <c r="GUE179" s="3"/>
      <c r="GUF179" s="3"/>
      <c r="GUG179" s="3"/>
      <c r="GUH179" s="3"/>
      <c r="GUI179" s="3"/>
      <c r="GUJ179" s="3"/>
      <c r="GUK179" s="3"/>
      <c r="GUL179" s="3"/>
      <c r="GUM179" s="3"/>
      <c r="GUN179" s="3"/>
      <c r="GUO179" s="3"/>
      <c r="GUP179" s="3"/>
      <c r="GUQ179" s="3"/>
      <c r="GUR179" s="3"/>
      <c r="GUS179" s="3"/>
      <c r="GUT179" s="3"/>
      <c r="GUU179" s="3"/>
      <c r="GUV179" s="3"/>
      <c r="GUW179" s="3"/>
      <c r="GUX179" s="3"/>
      <c r="GUY179" s="3"/>
      <c r="GUZ179" s="3"/>
      <c r="GVA179" s="3"/>
      <c r="GVB179" s="3"/>
      <c r="GVC179" s="3"/>
      <c r="GVD179" s="3"/>
      <c r="GVE179" s="3"/>
      <c r="GVF179" s="3"/>
      <c r="GVG179" s="3"/>
      <c r="GVH179" s="3"/>
      <c r="GVI179" s="3"/>
      <c r="GVJ179" s="3"/>
      <c r="GVK179" s="3"/>
      <c r="GVL179" s="3"/>
      <c r="GVM179" s="3"/>
      <c r="GVN179" s="3"/>
      <c r="GVO179" s="3"/>
      <c r="GVP179" s="3"/>
      <c r="GVQ179" s="3"/>
      <c r="GVR179" s="3"/>
      <c r="GVS179" s="3"/>
      <c r="GVT179" s="3"/>
      <c r="GVU179" s="3"/>
      <c r="GVV179" s="3"/>
      <c r="GVW179" s="3"/>
      <c r="GVX179" s="3"/>
      <c r="GVY179" s="3"/>
      <c r="GVZ179" s="3"/>
      <c r="GWA179" s="3"/>
      <c r="GWB179" s="3"/>
      <c r="GWC179" s="3"/>
      <c r="GWD179" s="3"/>
      <c r="GWE179" s="3"/>
      <c r="GWF179" s="3"/>
      <c r="GWG179" s="3"/>
      <c r="GWH179" s="3"/>
      <c r="GWI179" s="3"/>
      <c r="GWJ179" s="3"/>
      <c r="GWK179" s="3"/>
      <c r="GWL179" s="3"/>
      <c r="GWM179" s="3"/>
      <c r="GWN179" s="3"/>
      <c r="GWO179" s="3"/>
      <c r="GWP179" s="3"/>
      <c r="GWQ179" s="3"/>
      <c r="GWR179" s="3"/>
      <c r="GWS179" s="3"/>
      <c r="GWT179" s="3"/>
      <c r="GWU179" s="3"/>
      <c r="GWV179" s="3"/>
      <c r="GWW179" s="3"/>
      <c r="GWX179" s="3"/>
      <c r="GWY179" s="3"/>
      <c r="GWZ179" s="3"/>
      <c r="GXA179" s="3"/>
      <c r="GXB179" s="3"/>
      <c r="GXC179" s="3"/>
      <c r="GXD179" s="3"/>
      <c r="GXE179" s="3"/>
      <c r="GXF179" s="3"/>
      <c r="GXG179" s="3"/>
      <c r="GXH179" s="3"/>
      <c r="GXI179" s="3"/>
      <c r="GXJ179" s="3"/>
      <c r="GXK179" s="3"/>
      <c r="GXL179" s="3"/>
      <c r="GXM179" s="3"/>
      <c r="GXN179" s="3"/>
      <c r="GXO179" s="3"/>
      <c r="GXP179" s="3"/>
      <c r="GXQ179" s="3"/>
      <c r="GXR179" s="3"/>
      <c r="GXS179" s="3"/>
      <c r="GXT179" s="3"/>
      <c r="GXU179" s="3"/>
      <c r="GXV179" s="3"/>
      <c r="GXW179" s="3"/>
      <c r="GXX179" s="3"/>
      <c r="GXY179" s="3"/>
      <c r="GXZ179" s="3"/>
      <c r="GYA179" s="3"/>
      <c r="GYB179" s="3"/>
      <c r="GYC179" s="3"/>
      <c r="GYD179" s="3"/>
      <c r="GYE179" s="3"/>
      <c r="GYF179" s="3"/>
      <c r="GYG179" s="3"/>
      <c r="GYH179" s="3"/>
      <c r="GYI179" s="3"/>
      <c r="GYJ179" s="3"/>
      <c r="GYK179" s="3"/>
      <c r="GYL179" s="3"/>
      <c r="GYM179" s="3"/>
      <c r="GYN179" s="3"/>
      <c r="GYO179" s="3"/>
      <c r="GYP179" s="3"/>
      <c r="GYQ179" s="3"/>
      <c r="GYR179" s="3"/>
      <c r="GYS179" s="3"/>
      <c r="GYT179" s="3"/>
      <c r="GYU179" s="3"/>
      <c r="GYV179" s="3"/>
      <c r="GYW179" s="3"/>
      <c r="GYX179" s="3"/>
      <c r="GYY179" s="3"/>
      <c r="GYZ179" s="3"/>
      <c r="GZA179" s="3"/>
      <c r="GZB179" s="3"/>
      <c r="GZC179" s="3"/>
      <c r="GZD179" s="3"/>
      <c r="GZE179" s="3"/>
      <c r="GZF179" s="3"/>
      <c r="GZG179" s="3"/>
      <c r="GZH179" s="3"/>
      <c r="GZI179" s="3"/>
      <c r="GZJ179" s="3"/>
      <c r="GZK179" s="3"/>
      <c r="GZL179" s="3"/>
      <c r="GZM179" s="3"/>
      <c r="GZN179" s="3"/>
      <c r="GZO179" s="3"/>
      <c r="GZP179" s="3"/>
      <c r="GZQ179" s="3"/>
      <c r="GZR179" s="3"/>
      <c r="GZS179" s="3"/>
      <c r="GZT179" s="3"/>
      <c r="GZU179" s="3"/>
      <c r="GZV179" s="3"/>
      <c r="GZW179" s="3"/>
      <c r="GZX179" s="3"/>
      <c r="GZY179" s="3"/>
      <c r="GZZ179" s="3"/>
      <c r="HAA179" s="3"/>
      <c r="HAB179" s="3"/>
      <c r="HAC179" s="3"/>
      <c r="HAD179" s="3"/>
      <c r="HAE179" s="3"/>
      <c r="HAF179" s="3"/>
      <c r="HAG179" s="3"/>
      <c r="HAH179" s="3"/>
      <c r="HAI179" s="3"/>
      <c r="HAJ179" s="3"/>
      <c r="HAK179" s="3"/>
      <c r="HAL179" s="3"/>
      <c r="HAM179" s="3"/>
      <c r="HAN179" s="3"/>
      <c r="HAO179" s="3"/>
      <c r="HAP179" s="3"/>
      <c r="HAQ179" s="3"/>
      <c r="HAR179" s="3"/>
      <c r="HAS179" s="3"/>
      <c r="HAT179" s="3"/>
      <c r="HAU179" s="3"/>
      <c r="HAV179" s="3"/>
      <c r="HAW179" s="3"/>
      <c r="HAX179" s="3"/>
      <c r="HAY179" s="3"/>
      <c r="HAZ179" s="3"/>
      <c r="HBA179" s="3"/>
      <c r="HBB179" s="3"/>
      <c r="HBC179" s="3"/>
      <c r="HBD179" s="3"/>
      <c r="HBE179" s="3"/>
      <c r="HBF179" s="3"/>
      <c r="HBG179" s="3"/>
      <c r="HBH179" s="3"/>
      <c r="HBI179" s="3"/>
      <c r="HBJ179" s="3"/>
      <c r="HBK179" s="3"/>
      <c r="HBL179" s="3"/>
      <c r="HBM179" s="3"/>
      <c r="HBN179" s="3"/>
      <c r="HBO179" s="3"/>
      <c r="HBP179" s="3"/>
      <c r="HBQ179" s="3"/>
      <c r="HBR179" s="3"/>
      <c r="HBS179" s="3"/>
      <c r="HBT179" s="3"/>
      <c r="HBU179" s="3"/>
      <c r="HBV179" s="3"/>
      <c r="HBW179" s="3"/>
      <c r="HBX179" s="3"/>
      <c r="HBY179" s="3"/>
      <c r="HBZ179" s="3"/>
      <c r="HCA179" s="3"/>
      <c r="HCB179" s="3"/>
      <c r="HCC179" s="3"/>
      <c r="HCD179" s="3"/>
      <c r="HCE179" s="3"/>
      <c r="HCF179" s="3"/>
      <c r="HCG179" s="3"/>
      <c r="HCH179" s="3"/>
      <c r="HCI179" s="3"/>
      <c r="HCJ179" s="3"/>
      <c r="HCK179" s="3"/>
      <c r="HCL179" s="3"/>
      <c r="HCM179" s="3"/>
      <c r="HCN179" s="3"/>
      <c r="HCO179" s="3"/>
      <c r="HCP179" s="3"/>
      <c r="HCQ179" s="3"/>
      <c r="HCR179" s="3"/>
      <c r="HCS179" s="3"/>
      <c r="HCT179" s="3"/>
      <c r="HCU179" s="3"/>
      <c r="HCV179" s="3"/>
      <c r="HCW179" s="3"/>
      <c r="HCX179" s="3"/>
      <c r="HCY179" s="3"/>
      <c r="HCZ179" s="3"/>
      <c r="HDA179" s="3"/>
      <c r="HDB179" s="3"/>
      <c r="HDC179" s="3"/>
      <c r="HDD179" s="3"/>
      <c r="HDE179" s="3"/>
      <c r="HDF179" s="3"/>
      <c r="HDG179" s="3"/>
      <c r="HDH179" s="3"/>
      <c r="HDI179" s="3"/>
      <c r="HDJ179" s="3"/>
      <c r="HDK179" s="3"/>
      <c r="HDL179" s="3"/>
      <c r="HDM179" s="3"/>
      <c r="HDN179" s="3"/>
      <c r="HDO179" s="3"/>
      <c r="HDP179" s="3"/>
      <c r="HDQ179" s="3"/>
      <c r="HDR179" s="3"/>
      <c r="HDS179" s="3"/>
      <c r="HDT179" s="3"/>
      <c r="HDU179" s="3"/>
      <c r="HDV179" s="3"/>
      <c r="HDW179" s="3"/>
      <c r="HDX179" s="3"/>
      <c r="HDY179" s="3"/>
      <c r="HDZ179" s="3"/>
      <c r="HEA179" s="3"/>
      <c r="HEB179" s="3"/>
      <c r="HEC179" s="3"/>
      <c r="HED179" s="3"/>
      <c r="HEE179" s="3"/>
      <c r="HEF179" s="3"/>
      <c r="HEG179" s="3"/>
      <c r="HEH179" s="3"/>
      <c r="HEI179" s="3"/>
      <c r="HEJ179" s="3"/>
      <c r="HEK179" s="3"/>
      <c r="HEL179" s="3"/>
      <c r="HEM179" s="3"/>
      <c r="HEN179" s="3"/>
      <c r="HEO179" s="3"/>
      <c r="HEP179" s="3"/>
      <c r="HEQ179" s="3"/>
      <c r="HER179" s="3"/>
      <c r="HES179" s="3"/>
      <c r="HET179" s="3"/>
      <c r="HEU179" s="3"/>
      <c r="HEV179" s="3"/>
      <c r="HEW179" s="3"/>
      <c r="HEX179" s="3"/>
      <c r="HEY179" s="3"/>
      <c r="HEZ179" s="3"/>
      <c r="HFA179" s="3"/>
      <c r="HFB179" s="3"/>
      <c r="HFC179" s="3"/>
      <c r="HFD179" s="3"/>
      <c r="HFE179" s="3"/>
      <c r="HFF179" s="3"/>
      <c r="HFG179" s="3"/>
      <c r="HFH179" s="3"/>
      <c r="HFI179" s="3"/>
      <c r="HFJ179" s="3"/>
      <c r="HFK179" s="3"/>
      <c r="HFL179" s="3"/>
      <c r="HFM179" s="3"/>
      <c r="HFN179" s="3"/>
      <c r="HFO179" s="3"/>
      <c r="HFP179" s="3"/>
      <c r="HFQ179" s="3"/>
      <c r="HFR179" s="3"/>
      <c r="HFS179" s="3"/>
      <c r="HFT179" s="3"/>
      <c r="HFU179" s="3"/>
      <c r="HFV179" s="3"/>
      <c r="HFW179" s="3"/>
      <c r="HFX179" s="3"/>
      <c r="HFY179" s="3"/>
      <c r="HFZ179" s="3"/>
      <c r="HGA179" s="3"/>
      <c r="HGB179" s="3"/>
      <c r="HGC179" s="3"/>
      <c r="HGD179" s="3"/>
      <c r="HGE179" s="3"/>
      <c r="HGF179" s="3"/>
      <c r="HGG179" s="3"/>
      <c r="HGH179" s="3"/>
      <c r="HGI179" s="3"/>
      <c r="HGJ179" s="3"/>
      <c r="HGK179" s="3"/>
      <c r="HGL179" s="3"/>
      <c r="HGM179" s="3"/>
      <c r="HGN179" s="3"/>
      <c r="HGO179" s="3"/>
      <c r="HGP179" s="3"/>
      <c r="HGQ179" s="3"/>
      <c r="HGR179" s="3"/>
      <c r="HGS179" s="3"/>
      <c r="HGT179" s="3"/>
      <c r="HGU179" s="3"/>
      <c r="HGV179" s="3"/>
      <c r="HGW179" s="3"/>
      <c r="HGX179" s="3"/>
      <c r="HGY179" s="3"/>
      <c r="HGZ179" s="3"/>
      <c r="HHA179" s="3"/>
      <c r="HHB179" s="3"/>
      <c r="HHC179" s="3"/>
      <c r="HHD179" s="3"/>
      <c r="HHE179" s="3"/>
      <c r="HHF179" s="3"/>
      <c r="HHG179" s="3"/>
      <c r="HHH179" s="3"/>
      <c r="HHI179" s="3"/>
      <c r="HHJ179" s="3"/>
      <c r="HHK179" s="3"/>
      <c r="HHL179" s="3"/>
      <c r="HHM179" s="3"/>
      <c r="HHN179" s="3"/>
      <c r="HHO179" s="3"/>
      <c r="HHP179" s="3"/>
      <c r="HHQ179" s="3"/>
      <c r="HHR179" s="3"/>
      <c r="HHS179" s="3"/>
      <c r="HHT179" s="3"/>
      <c r="HHU179" s="3"/>
      <c r="HHV179" s="3"/>
      <c r="HHW179" s="3"/>
      <c r="HHX179" s="3"/>
      <c r="HHY179" s="3"/>
      <c r="HHZ179" s="3"/>
      <c r="HIA179" s="3"/>
      <c r="HIB179" s="3"/>
      <c r="HIC179" s="3"/>
      <c r="HID179" s="3"/>
      <c r="HIE179" s="3"/>
      <c r="HIF179" s="3"/>
      <c r="HIG179" s="3"/>
      <c r="HIH179" s="3"/>
      <c r="HII179" s="3"/>
      <c r="HIJ179" s="3"/>
      <c r="HIK179" s="3"/>
      <c r="HIL179" s="3"/>
      <c r="HIM179" s="3"/>
      <c r="HIN179" s="3"/>
      <c r="HIO179" s="3"/>
      <c r="HIP179" s="3"/>
      <c r="HIQ179" s="3"/>
      <c r="HIR179" s="3"/>
      <c r="HIS179" s="3"/>
      <c r="HIT179" s="3"/>
      <c r="HIU179" s="3"/>
      <c r="HIV179" s="3"/>
      <c r="HIW179" s="3"/>
      <c r="HIX179" s="3"/>
      <c r="HIY179" s="3"/>
      <c r="HIZ179" s="3"/>
      <c r="HJA179" s="3"/>
      <c r="HJB179" s="3"/>
      <c r="HJC179" s="3"/>
      <c r="HJD179" s="3"/>
      <c r="HJE179" s="3"/>
      <c r="HJF179" s="3"/>
      <c r="HJG179" s="3"/>
      <c r="HJH179" s="3"/>
      <c r="HJI179" s="3"/>
      <c r="HJJ179" s="3"/>
      <c r="HJK179" s="3"/>
      <c r="HJL179" s="3"/>
      <c r="HJM179" s="3"/>
      <c r="HJN179" s="3"/>
      <c r="HJO179" s="3"/>
      <c r="HJP179" s="3"/>
      <c r="HJQ179" s="3"/>
      <c r="HJR179" s="3"/>
      <c r="HJS179" s="3"/>
      <c r="HJT179" s="3"/>
      <c r="HJU179" s="3"/>
      <c r="HJV179" s="3"/>
      <c r="HJW179" s="3"/>
      <c r="HJX179" s="3"/>
      <c r="HJY179" s="3"/>
      <c r="HJZ179" s="3"/>
      <c r="HKA179" s="3"/>
      <c r="HKB179" s="3"/>
      <c r="HKC179" s="3"/>
      <c r="HKD179" s="3"/>
      <c r="HKE179" s="3"/>
      <c r="HKF179" s="3"/>
      <c r="HKG179" s="3"/>
      <c r="HKH179" s="3"/>
      <c r="HKI179" s="3"/>
      <c r="HKJ179" s="3"/>
      <c r="HKK179" s="3"/>
      <c r="HKL179" s="3"/>
      <c r="HKM179" s="3"/>
      <c r="HKN179" s="3"/>
      <c r="HKO179" s="3"/>
      <c r="HKP179" s="3"/>
      <c r="HKQ179" s="3"/>
      <c r="HKR179" s="3"/>
      <c r="HKS179" s="3"/>
      <c r="HKT179" s="3"/>
      <c r="HKU179" s="3"/>
      <c r="HKV179" s="3"/>
      <c r="HKW179" s="3"/>
      <c r="HKX179" s="3"/>
      <c r="HKY179" s="3"/>
      <c r="HKZ179" s="3"/>
      <c r="HLA179" s="3"/>
      <c r="HLB179" s="3"/>
      <c r="HLC179" s="3"/>
      <c r="HLD179" s="3"/>
      <c r="HLE179" s="3"/>
      <c r="HLF179" s="3"/>
      <c r="HLG179" s="3"/>
      <c r="HLH179" s="3"/>
      <c r="HLI179" s="3"/>
      <c r="HLJ179" s="3"/>
      <c r="HLK179" s="3"/>
      <c r="HLL179" s="3"/>
      <c r="HLM179" s="3"/>
      <c r="HLN179" s="3"/>
      <c r="HLO179" s="3"/>
      <c r="HLP179" s="3"/>
      <c r="HLQ179" s="3"/>
      <c r="HLR179" s="3"/>
      <c r="HLS179" s="3"/>
      <c r="HLT179" s="3"/>
      <c r="HLU179" s="3"/>
      <c r="HLV179" s="3"/>
      <c r="HLW179" s="3"/>
      <c r="HLX179" s="3"/>
      <c r="HLY179" s="3"/>
      <c r="HLZ179" s="3"/>
      <c r="HMA179" s="3"/>
      <c r="HMB179" s="3"/>
      <c r="HMC179" s="3"/>
      <c r="HMD179" s="3"/>
      <c r="HME179" s="3"/>
      <c r="HMF179" s="3"/>
      <c r="HMG179" s="3"/>
      <c r="HMH179" s="3"/>
      <c r="HMI179" s="3"/>
      <c r="HMJ179" s="3"/>
      <c r="HMK179" s="3"/>
      <c r="HML179" s="3"/>
      <c r="HMM179" s="3"/>
      <c r="HMN179" s="3"/>
      <c r="HMO179" s="3"/>
      <c r="HMP179" s="3"/>
      <c r="HMQ179" s="3"/>
      <c r="HMR179" s="3"/>
      <c r="HMS179" s="3"/>
      <c r="HMT179" s="3"/>
      <c r="HMU179" s="3"/>
      <c r="HMV179" s="3"/>
      <c r="HMW179" s="3"/>
      <c r="HMX179" s="3"/>
      <c r="HMY179" s="3"/>
      <c r="HMZ179" s="3"/>
      <c r="HNA179" s="3"/>
      <c r="HNB179" s="3"/>
      <c r="HNC179" s="3"/>
      <c r="HND179" s="3"/>
      <c r="HNE179" s="3"/>
      <c r="HNF179" s="3"/>
      <c r="HNG179" s="3"/>
      <c r="HNH179" s="3"/>
      <c r="HNI179" s="3"/>
      <c r="HNJ179" s="3"/>
      <c r="HNK179" s="3"/>
      <c r="HNL179" s="3"/>
      <c r="HNM179" s="3"/>
      <c r="HNN179" s="3"/>
      <c r="HNO179" s="3"/>
      <c r="HNP179" s="3"/>
      <c r="HNQ179" s="3"/>
      <c r="HNR179" s="3"/>
      <c r="HNS179" s="3"/>
      <c r="HNT179" s="3"/>
      <c r="HNU179" s="3"/>
      <c r="HNV179" s="3"/>
      <c r="HNW179" s="3"/>
      <c r="HNX179" s="3"/>
      <c r="HNY179" s="3"/>
      <c r="HNZ179" s="3"/>
      <c r="HOA179" s="3"/>
      <c r="HOB179" s="3"/>
      <c r="HOC179" s="3"/>
      <c r="HOD179" s="3"/>
      <c r="HOE179" s="3"/>
      <c r="HOF179" s="3"/>
      <c r="HOG179" s="3"/>
      <c r="HOH179" s="3"/>
      <c r="HOI179" s="3"/>
      <c r="HOJ179" s="3"/>
      <c r="HOK179" s="3"/>
      <c r="HOL179" s="3"/>
      <c r="HOM179" s="3"/>
      <c r="HON179" s="3"/>
      <c r="HOO179" s="3"/>
      <c r="HOP179" s="3"/>
      <c r="HOQ179" s="3"/>
      <c r="HOR179" s="3"/>
      <c r="HOS179" s="3"/>
      <c r="HOT179" s="3"/>
      <c r="HOU179" s="3"/>
      <c r="HOV179" s="3"/>
      <c r="HOW179" s="3"/>
      <c r="HOX179" s="3"/>
      <c r="HOY179" s="3"/>
      <c r="HOZ179" s="3"/>
      <c r="HPA179" s="3"/>
      <c r="HPB179" s="3"/>
      <c r="HPC179" s="3"/>
      <c r="HPD179" s="3"/>
      <c r="HPE179" s="3"/>
      <c r="HPF179" s="3"/>
      <c r="HPG179" s="3"/>
      <c r="HPH179" s="3"/>
      <c r="HPI179" s="3"/>
      <c r="HPJ179" s="3"/>
      <c r="HPK179" s="3"/>
      <c r="HPL179" s="3"/>
      <c r="HPM179" s="3"/>
      <c r="HPN179" s="3"/>
      <c r="HPO179" s="3"/>
      <c r="HPP179" s="3"/>
      <c r="HPQ179" s="3"/>
      <c r="HPR179" s="3"/>
      <c r="HPS179" s="3"/>
      <c r="HPT179" s="3"/>
      <c r="HPU179" s="3"/>
      <c r="HPV179" s="3"/>
      <c r="HPW179" s="3"/>
      <c r="HPX179" s="3"/>
      <c r="HPY179" s="3"/>
      <c r="HPZ179" s="3"/>
      <c r="HQA179" s="3"/>
      <c r="HQB179" s="3"/>
      <c r="HQC179" s="3"/>
      <c r="HQD179" s="3"/>
      <c r="HQE179" s="3"/>
      <c r="HQF179" s="3"/>
      <c r="HQG179" s="3"/>
      <c r="HQH179" s="3"/>
      <c r="HQI179" s="3"/>
      <c r="HQJ179" s="3"/>
      <c r="HQK179" s="3"/>
      <c r="HQL179" s="3"/>
      <c r="HQM179" s="3"/>
      <c r="HQN179" s="3"/>
      <c r="HQO179" s="3"/>
      <c r="HQP179" s="3"/>
      <c r="HQQ179" s="3"/>
      <c r="HQR179" s="3"/>
      <c r="HQS179" s="3"/>
      <c r="HQT179" s="3"/>
      <c r="HQU179" s="3"/>
      <c r="HQV179" s="3"/>
      <c r="HQW179" s="3"/>
      <c r="HQX179" s="3"/>
      <c r="HQY179" s="3"/>
      <c r="HQZ179" s="3"/>
      <c r="HRA179" s="3"/>
      <c r="HRB179" s="3"/>
      <c r="HRC179" s="3"/>
      <c r="HRD179" s="3"/>
      <c r="HRE179" s="3"/>
      <c r="HRF179" s="3"/>
      <c r="HRG179" s="3"/>
      <c r="HRH179" s="3"/>
      <c r="HRI179" s="3"/>
      <c r="HRJ179" s="3"/>
      <c r="HRK179" s="3"/>
      <c r="HRL179" s="3"/>
      <c r="HRM179" s="3"/>
      <c r="HRN179" s="3"/>
      <c r="HRO179" s="3"/>
      <c r="HRP179" s="3"/>
      <c r="HRQ179" s="3"/>
      <c r="HRR179" s="3"/>
      <c r="HRS179" s="3"/>
      <c r="HRT179" s="3"/>
      <c r="HRU179" s="3"/>
      <c r="HRV179" s="3"/>
      <c r="HRW179" s="3"/>
      <c r="HRX179" s="3"/>
      <c r="HRY179" s="3"/>
      <c r="HRZ179" s="3"/>
      <c r="HSA179" s="3"/>
      <c r="HSB179" s="3"/>
      <c r="HSC179" s="3"/>
      <c r="HSD179" s="3"/>
      <c r="HSE179" s="3"/>
      <c r="HSF179" s="3"/>
      <c r="HSG179" s="3"/>
      <c r="HSH179" s="3"/>
      <c r="HSI179" s="3"/>
      <c r="HSJ179" s="3"/>
      <c r="HSK179" s="3"/>
      <c r="HSL179" s="3"/>
      <c r="HSM179" s="3"/>
      <c r="HSN179" s="3"/>
      <c r="HSO179" s="3"/>
      <c r="HSP179" s="3"/>
      <c r="HSQ179" s="3"/>
      <c r="HSR179" s="3"/>
      <c r="HSS179" s="3"/>
      <c r="HST179" s="3"/>
      <c r="HSU179" s="3"/>
      <c r="HSV179" s="3"/>
      <c r="HSW179" s="3"/>
      <c r="HSX179" s="3"/>
      <c r="HSY179" s="3"/>
      <c r="HSZ179" s="3"/>
      <c r="HTA179" s="3"/>
      <c r="HTB179" s="3"/>
      <c r="HTC179" s="3"/>
      <c r="HTD179" s="3"/>
      <c r="HTE179" s="3"/>
      <c r="HTF179" s="3"/>
      <c r="HTG179" s="3"/>
      <c r="HTH179" s="3"/>
      <c r="HTI179" s="3"/>
      <c r="HTJ179" s="3"/>
      <c r="HTK179" s="3"/>
      <c r="HTL179" s="3"/>
      <c r="HTM179" s="3"/>
      <c r="HTN179" s="3"/>
      <c r="HTO179" s="3"/>
      <c r="HTP179" s="3"/>
      <c r="HTQ179" s="3"/>
      <c r="HTR179" s="3"/>
      <c r="HTS179" s="3"/>
      <c r="HTT179" s="3"/>
      <c r="HTU179" s="3"/>
      <c r="HTV179" s="3"/>
      <c r="HTW179" s="3"/>
      <c r="HTX179" s="3"/>
      <c r="HTY179" s="3"/>
      <c r="HTZ179" s="3"/>
      <c r="HUA179" s="3"/>
      <c r="HUB179" s="3"/>
      <c r="HUC179" s="3"/>
      <c r="HUD179" s="3"/>
      <c r="HUE179" s="3"/>
      <c r="HUF179" s="3"/>
      <c r="HUG179" s="3"/>
      <c r="HUH179" s="3"/>
      <c r="HUI179" s="3"/>
      <c r="HUJ179" s="3"/>
      <c r="HUK179" s="3"/>
      <c r="HUL179" s="3"/>
      <c r="HUM179" s="3"/>
      <c r="HUN179" s="3"/>
      <c r="HUO179" s="3"/>
      <c r="HUP179" s="3"/>
      <c r="HUQ179" s="3"/>
      <c r="HUR179" s="3"/>
      <c r="HUS179" s="3"/>
      <c r="HUT179" s="3"/>
      <c r="HUU179" s="3"/>
      <c r="HUV179" s="3"/>
      <c r="HUW179" s="3"/>
      <c r="HUX179" s="3"/>
      <c r="HUY179" s="3"/>
      <c r="HUZ179" s="3"/>
      <c r="HVA179" s="3"/>
      <c r="HVB179" s="3"/>
      <c r="HVC179" s="3"/>
      <c r="HVD179" s="3"/>
      <c r="HVE179" s="3"/>
      <c r="HVF179" s="3"/>
      <c r="HVG179" s="3"/>
      <c r="HVH179" s="3"/>
      <c r="HVI179" s="3"/>
      <c r="HVJ179" s="3"/>
      <c r="HVK179" s="3"/>
      <c r="HVL179" s="3"/>
      <c r="HVM179" s="3"/>
      <c r="HVN179" s="3"/>
      <c r="HVO179" s="3"/>
      <c r="HVP179" s="3"/>
      <c r="HVQ179" s="3"/>
      <c r="HVR179" s="3"/>
      <c r="HVS179" s="3"/>
      <c r="HVT179" s="3"/>
      <c r="HVU179" s="3"/>
      <c r="HVV179" s="3"/>
      <c r="HVW179" s="3"/>
      <c r="HVX179" s="3"/>
      <c r="HVY179" s="3"/>
      <c r="HVZ179" s="3"/>
      <c r="HWA179" s="3"/>
      <c r="HWB179" s="3"/>
      <c r="HWC179" s="3"/>
      <c r="HWD179" s="3"/>
      <c r="HWE179" s="3"/>
      <c r="HWF179" s="3"/>
      <c r="HWG179" s="3"/>
      <c r="HWH179" s="3"/>
      <c r="HWI179" s="3"/>
      <c r="HWJ179" s="3"/>
      <c r="HWK179" s="3"/>
      <c r="HWL179" s="3"/>
      <c r="HWM179" s="3"/>
      <c r="HWN179" s="3"/>
      <c r="HWO179" s="3"/>
      <c r="HWP179" s="3"/>
      <c r="HWQ179" s="3"/>
      <c r="HWR179" s="3"/>
      <c r="HWS179" s="3"/>
      <c r="HWT179" s="3"/>
      <c r="HWU179" s="3"/>
      <c r="HWV179" s="3"/>
      <c r="HWW179" s="3"/>
      <c r="HWX179" s="3"/>
      <c r="HWY179" s="3"/>
      <c r="HWZ179" s="3"/>
      <c r="HXA179" s="3"/>
      <c r="HXB179" s="3"/>
      <c r="HXC179" s="3"/>
      <c r="HXD179" s="3"/>
      <c r="HXE179" s="3"/>
      <c r="HXF179" s="3"/>
      <c r="HXG179" s="3"/>
      <c r="HXH179" s="3"/>
      <c r="HXI179" s="3"/>
      <c r="HXJ179" s="3"/>
      <c r="HXK179" s="3"/>
      <c r="HXL179" s="3"/>
      <c r="HXM179" s="3"/>
      <c r="HXN179" s="3"/>
      <c r="HXO179" s="3"/>
      <c r="HXP179" s="3"/>
      <c r="HXQ179" s="3"/>
      <c r="HXR179" s="3"/>
      <c r="HXS179" s="3"/>
      <c r="HXT179" s="3"/>
      <c r="HXU179" s="3"/>
      <c r="HXV179" s="3"/>
      <c r="HXW179" s="3"/>
      <c r="HXX179" s="3"/>
      <c r="HXY179" s="3"/>
      <c r="HXZ179" s="3"/>
      <c r="HYA179" s="3"/>
      <c r="HYB179" s="3"/>
      <c r="HYC179" s="3"/>
      <c r="HYD179" s="3"/>
      <c r="HYE179" s="3"/>
      <c r="HYF179" s="3"/>
      <c r="HYG179" s="3"/>
      <c r="HYH179" s="3"/>
      <c r="HYI179" s="3"/>
      <c r="HYJ179" s="3"/>
      <c r="HYK179" s="3"/>
      <c r="HYL179" s="3"/>
      <c r="HYM179" s="3"/>
      <c r="HYN179" s="3"/>
      <c r="HYO179" s="3"/>
      <c r="HYP179" s="3"/>
      <c r="HYQ179" s="3"/>
      <c r="HYR179" s="3"/>
      <c r="HYS179" s="3"/>
      <c r="HYT179" s="3"/>
      <c r="HYU179" s="3"/>
      <c r="HYV179" s="3"/>
      <c r="HYW179" s="3"/>
      <c r="HYX179" s="3"/>
      <c r="HYY179" s="3"/>
      <c r="HYZ179" s="3"/>
      <c r="HZA179" s="3"/>
      <c r="HZB179" s="3"/>
      <c r="HZC179" s="3"/>
      <c r="HZD179" s="3"/>
      <c r="HZE179" s="3"/>
      <c r="HZF179" s="3"/>
      <c r="HZG179" s="3"/>
      <c r="HZH179" s="3"/>
      <c r="HZI179" s="3"/>
      <c r="HZJ179" s="3"/>
      <c r="HZK179" s="3"/>
      <c r="HZL179" s="3"/>
      <c r="HZM179" s="3"/>
      <c r="HZN179" s="3"/>
      <c r="HZO179" s="3"/>
      <c r="HZP179" s="3"/>
      <c r="HZQ179" s="3"/>
      <c r="HZR179" s="3"/>
      <c r="HZS179" s="3"/>
      <c r="HZT179" s="3"/>
      <c r="HZU179" s="3"/>
      <c r="HZV179" s="3"/>
      <c r="HZW179" s="3"/>
      <c r="HZX179" s="3"/>
      <c r="HZY179" s="3"/>
      <c r="HZZ179" s="3"/>
      <c r="IAA179" s="3"/>
      <c r="IAB179" s="3"/>
      <c r="IAC179" s="3"/>
      <c r="IAD179" s="3"/>
      <c r="IAE179" s="3"/>
      <c r="IAF179" s="3"/>
      <c r="IAG179" s="3"/>
      <c r="IAH179" s="3"/>
      <c r="IAI179" s="3"/>
      <c r="IAJ179" s="3"/>
      <c r="IAK179" s="3"/>
      <c r="IAL179" s="3"/>
      <c r="IAM179" s="3"/>
      <c r="IAN179" s="3"/>
      <c r="IAO179" s="3"/>
      <c r="IAP179" s="3"/>
      <c r="IAQ179" s="3"/>
      <c r="IAR179" s="3"/>
      <c r="IAS179" s="3"/>
      <c r="IAT179" s="3"/>
      <c r="IAU179" s="3"/>
      <c r="IAV179" s="3"/>
      <c r="IAW179" s="3"/>
      <c r="IAX179" s="3"/>
      <c r="IAY179" s="3"/>
      <c r="IAZ179" s="3"/>
      <c r="IBA179" s="3"/>
      <c r="IBB179" s="3"/>
      <c r="IBC179" s="3"/>
      <c r="IBD179" s="3"/>
      <c r="IBE179" s="3"/>
      <c r="IBF179" s="3"/>
      <c r="IBG179" s="3"/>
      <c r="IBH179" s="3"/>
      <c r="IBI179" s="3"/>
      <c r="IBJ179" s="3"/>
      <c r="IBK179" s="3"/>
      <c r="IBL179" s="3"/>
      <c r="IBM179" s="3"/>
      <c r="IBN179" s="3"/>
      <c r="IBO179" s="3"/>
      <c r="IBP179" s="3"/>
      <c r="IBQ179" s="3"/>
      <c r="IBR179" s="3"/>
      <c r="IBS179" s="3"/>
      <c r="IBT179" s="3"/>
      <c r="IBU179" s="3"/>
      <c r="IBV179" s="3"/>
      <c r="IBW179" s="3"/>
      <c r="IBX179" s="3"/>
      <c r="IBY179" s="3"/>
      <c r="IBZ179" s="3"/>
      <c r="ICA179" s="3"/>
      <c r="ICB179" s="3"/>
      <c r="ICC179" s="3"/>
      <c r="ICD179" s="3"/>
      <c r="ICE179" s="3"/>
      <c r="ICF179" s="3"/>
      <c r="ICG179" s="3"/>
      <c r="ICH179" s="3"/>
      <c r="ICI179" s="3"/>
      <c r="ICJ179" s="3"/>
      <c r="ICK179" s="3"/>
      <c r="ICL179" s="3"/>
      <c r="ICM179" s="3"/>
      <c r="ICN179" s="3"/>
      <c r="ICO179" s="3"/>
      <c r="ICP179" s="3"/>
      <c r="ICQ179" s="3"/>
      <c r="ICR179" s="3"/>
      <c r="ICS179" s="3"/>
      <c r="ICT179" s="3"/>
      <c r="ICU179" s="3"/>
      <c r="ICV179" s="3"/>
      <c r="ICW179" s="3"/>
      <c r="ICX179" s="3"/>
      <c r="ICY179" s="3"/>
      <c r="ICZ179" s="3"/>
      <c r="IDA179" s="3"/>
      <c r="IDB179" s="3"/>
      <c r="IDC179" s="3"/>
      <c r="IDD179" s="3"/>
      <c r="IDE179" s="3"/>
      <c r="IDF179" s="3"/>
      <c r="IDG179" s="3"/>
      <c r="IDH179" s="3"/>
      <c r="IDI179" s="3"/>
      <c r="IDJ179" s="3"/>
      <c r="IDK179" s="3"/>
      <c r="IDL179" s="3"/>
      <c r="IDM179" s="3"/>
      <c r="IDN179" s="3"/>
      <c r="IDO179" s="3"/>
      <c r="IDP179" s="3"/>
      <c r="IDQ179" s="3"/>
      <c r="IDR179" s="3"/>
      <c r="IDS179" s="3"/>
      <c r="IDT179" s="3"/>
      <c r="IDU179" s="3"/>
      <c r="IDV179" s="3"/>
      <c r="IDW179" s="3"/>
      <c r="IDX179" s="3"/>
      <c r="IDY179" s="3"/>
      <c r="IDZ179" s="3"/>
      <c r="IEA179" s="3"/>
      <c r="IEB179" s="3"/>
      <c r="IEC179" s="3"/>
      <c r="IED179" s="3"/>
      <c r="IEE179" s="3"/>
      <c r="IEF179" s="3"/>
      <c r="IEG179" s="3"/>
      <c r="IEH179" s="3"/>
      <c r="IEI179" s="3"/>
      <c r="IEJ179" s="3"/>
      <c r="IEK179" s="3"/>
      <c r="IEL179" s="3"/>
      <c r="IEM179" s="3"/>
      <c r="IEN179" s="3"/>
      <c r="IEO179" s="3"/>
      <c r="IEP179" s="3"/>
      <c r="IEQ179" s="3"/>
      <c r="IER179" s="3"/>
      <c r="IES179" s="3"/>
      <c r="IET179" s="3"/>
      <c r="IEU179" s="3"/>
      <c r="IEV179" s="3"/>
      <c r="IEW179" s="3"/>
      <c r="IEX179" s="3"/>
      <c r="IEY179" s="3"/>
      <c r="IEZ179" s="3"/>
      <c r="IFA179" s="3"/>
      <c r="IFB179" s="3"/>
      <c r="IFC179" s="3"/>
      <c r="IFD179" s="3"/>
      <c r="IFE179" s="3"/>
      <c r="IFF179" s="3"/>
      <c r="IFG179" s="3"/>
      <c r="IFH179" s="3"/>
      <c r="IFI179" s="3"/>
      <c r="IFJ179" s="3"/>
      <c r="IFK179" s="3"/>
      <c r="IFL179" s="3"/>
      <c r="IFM179" s="3"/>
      <c r="IFN179" s="3"/>
      <c r="IFO179" s="3"/>
      <c r="IFP179" s="3"/>
      <c r="IFQ179" s="3"/>
      <c r="IFR179" s="3"/>
      <c r="IFS179" s="3"/>
      <c r="IFT179" s="3"/>
      <c r="IFU179" s="3"/>
      <c r="IFV179" s="3"/>
      <c r="IFW179" s="3"/>
      <c r="IFX179" s="3"/>
      <c r="IFY179" s="3"/>
      <c r="IFZ179" s="3"/>
      <c r="IGA179" s="3"/>
      <c r="IGB179" s="3"/>
      <c r="IGC179" s="3"/>
      <c r="IGD179" s="3"/>
      <c r="IGE179" s="3"/>
      <c r="IGF179" s="3"/>
      <c r="IGG179" s="3"/>
      <c r="IGH179" s="3"/>
      <c r="IGI179" s="3"/>
      <c r="IGJ179" s="3"/>
      <c r="IGK179" s="3"/>
      <c r="IGL179" s="3"/>
      <c r="IGM179" s="3"/>
      <c r="IGN179" s="3"/>
      <c r="IGO179" s="3"/>
      <c r="IGP179" s="3"/>
      <c r="IGQ179" s="3"/>
      <c r="IGR179" s="3"/>
      <c r="IGS179" s="3"/>
      <c r="IGT179" s="3"/>
      <c r="IGU179" s="3"/>
      <c r="IGV179" s="3"/>
      <c r="IGW179" s="3"/>
      <c r="IGX179" s="3"/>
      <c r="IGY179" s="3"/>
      <c r="IGZ179" s="3"/>
      <c r="IHA179" s="3"/>
      <c r="IHB179" s="3"/>
      <c r="IHC179" s="3"/>
      <c r="IHD179" s="3"/>
      <c r="IHE179" s="3"/>
      <c r="IHF179" s="3"/>
      <c r="IHG179" s="3"/>
      <c r="IHH179" s="3"/>
      <c r="IHI179" s="3"/>
      <c r="IHJ179" s="3"/>
      <c r="IHK179" s="3"/>
      <c r="IHL179" s="3"/>
      <c r="IHM179" s="3"/>
      <c r="IHN179" s="3"/>
      <c r="IHO179" s="3"/>
      <c r="IHP179" s="3"/>
      <c r="IHQ179" s="3"/>
      <c r="IHR179" s="3"/>
      <c r="IHS179" s="3"/>
      <c r="IHT179" s="3"/>
      <c r="IHU179" s="3"/>
      <c r="IHV179" s="3"/>
      <c r="IHW179" s="3"/>
      <c r="IHX179" s="3"/>
      <c r="IHY179" s="3"/>
      <c r="IHZ179" s="3"/>
      <c r="IIA179" s="3"/>
      <c r="IIB179" s="3"/>
      <c r="IIC179" s="3"/>
      <c r="IID179" s="3"/>
      <c r="IIE179" s="3"/>
      <c r="IIF179" s="3"/>
      <c r="IIG179" s="3"/>
      <c r="IIH179" s="3"/>
      <c r="III179" s="3"/>
      <c r="IIJ179" s="3"/>
      <c r="IIK179" s="3"/>
      <c r="IIL179" s="3"/>
      <c r="IIM179" s="3"/>
      <c r="IIN179" s="3"/>
      <c r="IIO179" s="3"/>
      <c r="IIP179" s="3"/>
      <c r="IIQ179" s="3"/>
      <c r="IIR179" s="3"/>
      <c r="IIS179" s="3"/>
      <c r="IIT179" s="3"/>
      <c r="IIU179" s="3"/>
      <c r="IIV179" s="3"/>
      <c r="IIW179" s="3"/>
      <c r="IIX179" s="3"/>
      <c r="IIY179" s="3"/>
      <c r="IIZ179" s="3"/>
      <c r="IJA179" s="3"/>
      <c r="IJB179" s="3"/>
      <c r="IJC179" s="3"/>
      <c r="IJD179" s="3"/>
      <c r="IJE179" s="3"/>
      <c r="IJF179" s="3"/>
      <c r="IJG179" s="3"/>
      <c r="IJH179" s="3"/>
      <c r="IJI179" s="3"/>
      <c r="IJJ179" s="3"/>
      <c r="IJK179" s="3"/>
      <c r="IJL179" s="3"/>
      <c r="IJM179" s="3"/>
      <c r="IJN179" s="3"/>
      <c r="IJO179" s="3"/>
      <c r="IJP179" s="3"/>
      <c r="IJQ179" s="3"/>
      <c r="IJR179" s="3"/>
      <c r="IJS179" s="3"/>
      <c r="IJT179" s="3"/>
      <c r="IJU179" s="3"/>
      <c r="IJV179" s="3"/>
      <c r="IJW179" s="3"/>
      <c r="IJX179" s="3"/>
      <c r="IJY179" s="3"/>
      <c r="IJZ179" s="3"/>
      <c r="IKA179" s="3"/>
      <c r="IKB179" s="3"/>
      <c r="IKC179" s="3"/>
      <c r="IKD179" s="3"/>
      <c r="IKE179" s="3"/>
      <c r="IKF179" s="3"/>
      <c r="IKG179" s="3"/>
      <c r="IKH179" s="3"/>
      <c r="IKI179" s="3"/>
      <c r="IKJ179" s="3"/>
      <c r="IKK179" s="3"/>
      <c r="IKL179" s="3"/>
      <c r="IKM179" s="3"/>
      <c r="IKN179" s="3"/>
      <c r="IKO179" s="3"/>
      <c r="IKP179" s="3"/>
      <c r="IKQ179" s="3"/>
      <c r="IKR179" s="3"/>
      <c r="IKS179" s="3"/>
      <c r="IKT179" s="3"/>
      <c r="IKU179" s="3"/>
      <c r="IKV179" s="3"/>
      <c r="IKW179" s="3"/>
      <c r="IKX179" s="3"/>
      <c r="IKY179" s="3"/>
      <c r="IKZ179" s="3"/>
      <c r="ILA179" s="3"/>
      <c r="ILB179" s="3"/>
      <c r="ILC179" s="3"/>
      <c r="ILD179" s="3"/>
      <c r="ILE179" s="3"/>
      <c r="ILF179" s="3"/>
      <c r="ILG179" s="3"/>
      <c r="ILH179" s="3"/>
      <c r="ILI179" s="3"/>
      <c r="ILJ179" s="3"/>
      <c r="ILK179" s="3"/>
      <c r="ILL179" s="3"/>
      <c r="ILM179" s="3"/>
      <c r="ILN179" s="3"/>
      <c r="ILO179" s="3"/>
      <c r="ILP179" s="3"/>
      <c r="ILQ179" s="3"/>
      <c r="ILR179" s="3"/>
      <c r="ILS179" s="3"/>
      <c r="ILT179" s="3"/>
      <c r="ILU179" s="3"/>
      <c r="ILV179" s="3"/>
      <c r="ILW179" s="3"/>
      <c r="ILX179" s="3"/>
      <c r="ILY179" s="3"/>
      <c r="ILZ179" s="3"/>
      <c r="IMA179" s="3"/>
      <c r="IMB179" s="3"/>
      <c r="IMC179" s="3"/>
      <c r="IMD179" s="3"/>
      <c r="IME179" s="3"/>
      <c r="IMF179" s="3"/>
      <c r="IMG179" s="3"/>
      <c r="IMH179" s="3"/>
      <c r="IMI179" s="3"/>
      <c r="IMJ179" s="3"/>
      <c r="IMK179" s="3"/>
      <c r="IML179" s="3"/>
      <c r="IMM179" s="3"/>
      <c r="IMN179" s="3"/>
      <c r="IMO179" s="3"/>
      <c r="IMP179" s="3"/>
      <c r="IMQ179" s="3"/>
      <c r="IMR179" s="3"/>
      <c r="IMS179" s="3"/>
      <c r="IMT179" s="3"/>
      <c r="IMU179" s="3"/>
      <c r="IMV179" s="3"/>
      <c r="IMW179" s="3"/>
      <c r="IMX179" s="3"/>
      <c r="IMY179" s="3"/>
      <c r="IMZ179" s="3"/>
      <c r="INA179" s="3"/>
      <c r="INB179" s="3"/>
      <c r="INC179" s="3"/>
      <c r="IND179" s="3"/>
      <c r="INE179" s="3"/>
      <c r="INF179" s="3"/>
      <c r="ING179" s="3"/>
      <c r="INH179" s="3"/>
      <c r="INI179" s="3"/>
      <c r="INJ179" s="3"/>
      <c r="INK179" s="3"/>
      <c r="INL179" s="3"/>
      <c r="INM179" s="3"/>
      <c r="INN179" s="3"/>
      <c r="INO179" s="3"/>
      <c r="INP179" s="3"/>
      <c r="INQ179" s="3"/>
      <c r="INR179" s="3"/>
      <c r="INS179" s="3"/>
      <c r="INT179" s="3"/>
      <c r="INU179" s="3"/>
      <c r="INV179" s="3"/>
      <c r="INW179" s="3"/>
      <c r="INX179" s="3"/>
      <c r="INY179" s="3"/>
      <c r="INZ179" s="3"/>
      <c r="IOA179" s="3"/>
      <c r="IOB179" s="3"/>
      <c r="IOC179" s="3"/>
      <c r="IOD179" s="3"/>
      <c r="IOE179" s="3"/>
      <c r="IOF179" s="3"/>
      <c r="IOG179" s="3"/>
      <c r="IOH179" s="3"/>
      <c r="IOI179" s="3"/>
      <c r="IOJ179" s="3"/>
      <c r="IOK179" s="3"/>
      <c r="IOL179" s="3"/>
      <c r="IOM179" s="3"/>
      <c r="ION179" s="3"/>
      <c r="IOO179" s="3"/>
      <c r="IOP179" s="3"/>
      <c r="IOQ179" s="3"/>
      <c r="IOR179" s="3"/>
      <c r="IOS179" s="3"/>
      <c r="IOT179" s="3"/>
      <c r="IOU179" s="3"/>
      <c r="IOV179" s="3"/>
      <c r="IOW179" s="3"/>
      <c r="IOX179" s="3"/>
      <c r="IOY179" s="3"/>
      <c r="IOZ179" s="3"/>
      <c r="IPA179" s="3"/>
      <c r="IPB179" s="3"/>
      <c r="IPC179" s="3"/>
      <c r="IPD179" s="3"/>
      <c r="IPE179" s="3"/>
      <c r="IPF179" s="3"/>
      <c r="IPG179" s="3"/>
      <c r="IPH179" s="3"/>
      <c r="IPI179" s="3"/>
      <c r="IPJ179" s="3"/>
      <c r="IPK179" s="3"/>
      <c r="IPL179" s="3"/>
      <c r="IPM179" s="3"/>
      <c r="IPN179" s="3"/>
      <c r="IPO179" s="3"/>
      <c r="IPP179" s="3"/>
      <c r="IPQ179" s="3"/>
      <c r="IPR179" s="3"/>
      <c r="IPS179" s="3"/>
      <c r="IPT179" s="3"/>
      <c r="IPU179" s="3"/>
      <c r="IPV179" s="3"/>
      <c r="IPW179" s="3"/>
      <c r="IPX179" s="3"/>
      <c r="IPY179" s="3"/>
      <c r="IPZ179" s="3"/>
      <c r="IQA179" s="3"/>
      <c r="IQB179" s="3"/>
      <c r="IQC179" s="3"/>
      <c r="IQD179" s="3"/>
      <c r="IQE179" s="3"/>
      <c r="IQF179" s="3"/>
      <c r="IQG179" s="3"/>
      <c r="IQH179" s="3"/>
      <c r="IQI179" s="3"/>
      <c r="IQJ179" s="3"/>
      <c r="IQK179" s="3"/>
      <c r="IQL179" s="3"/>
      <c r="IQM179" s="3"/>
      <c r="IQN179" s="3"/>
      <c r="IQO179" s="3"/>
      <c r="IQP179" s="3"/>
      <c r="IQQ179" s="3"/>
      <c r="IQR179" s="3"/>
      <c r="IQS179" s="3"/>
      <c r="IQT179" s="3"/>
      <c r="IQU179" s="3"/>
      <c r="IQV179" s="3"/>
      <c r="IQW179" s="3"/>
      <c r="IQX179" s="3"/>
      <c r="IQY179" s="3"/>
      <c r="IQZ179" s="3"/>
      <c r="IRA179" s="3"/>
      <c r="IRB179" s="3"/>
      <c r="IRC179" s="3"/>
      <c r="IRD179" s="3"/>
      <c r="IRE179" s="3"/>
      <c r="IRF179" s="3"/>
      <c r="IRG179" s="3"/>
      <c r="IRH179" s="3"/>
      <c r="IRI179" s="3"/>
      <c r="IRJ179" s="3"/>
      <c r="IRK179" s="3"/>
      <c r="IRL179" s="3"/>
      <c r="IRM179" s="3"/>
      <c r="IRN179" s="3"/>
      <c r="IRO179" s="3"/>
      <c r="IRP179" s="3"/>
      <c r="IRQ179" s="3"/>
      <c r="IRR179" s="3"/>
      <c r="IRS179" s="3"/>
      <c r="IRT179" s="3"/>
      <c r="IRU179" s="3"/>
      <c r="IRV179" s="3"/>
      <c r="IRW179" s="3"/>
      <c r="IRX179" s="3"/>
      <c r="IRY179" s="3"/>
      <c r="IRZ179" s="3"/>
      <c r="ISA179" s="3"/>
      <c r="ISB179" s="3"/>
      <c r="ISC179" s="3"/>
      <c r="ISD179" s="3"/>
      <c r="ISE179" s="3"/>
      <c r="ISF179" s="3"/>
      <c r="ISG179" s="3"/>
      <c r="ISH179" s="3"/>
      <c r="ISI179" s="3"/>
      <c r="ISJ179" s="3"/>
      <c r="ISK179" s="3"/>
      <c r="ISL179" s="3"/>
      <c r="ISM179" s="3"/>
      <c r="ISN179" s="3"/>
      <c r="ISO179" s="3"/>
      <c r="ISP179" s="3"/>
      <c r="ISQ179" s="3"/>
      <c r="ISR179" s="3"/>
      <c r="ISS179" s="3"/>
      <c r="IST179" s="3"/>
      <c r="ISU179" s="3"/>
      <c r="ISV179" s="3"/>
      <c r="ISW179" s="3"/>
      <c r="ISX179" s="3"/>
      <c r="ISY179" s="3"/>
      <c r="ISZ179" s="3"/>
      <c r="ITA179" s="3"/>
      <c r="ITB179" s="3"/>
      <c r="ITC179" s="3"/>
      <c r="ITD179" s="3"/>
      <c r="ITE179" s="3"/>
      <c r="ITF179" s="3"/>
      <c r="ITG179" s="3"/>
      <c r="ITH179" s="3"/>
      <c r="ITI179" s="3"/>
      <c r="ITJ179" s="3"/>
      <c r="ITK179" s="3"/>
      <c r="ITL179" s="3"/>
      <c r="ITM179" s="3"/>
      <c r="ITN179" s="3"/>
      <c r="ITO179" s="3"/>
      <c r="ITP179" s="3"/>
      <c r="ITQ179" s="3"/>
      <c r="ITR179" s="3"/>
      <c r="ITS179" s="3"/>
      <c r="ITT179" s="3"/>
      <c r="ITU179" s="3"/>
      <c r="ITV179" s="3"/>
      <c r="ITW179" s="3"/>
      <c r="ITX179" s="3"/>
      <c r="ITY179" s="3"/>
      <c r="ITZ179" s="3"/>
      <c r="IUA179" s="3"/>
      <c r="IUB179" s="3"/>
      <c r="IUC179" s="3"/>
      <c r="IUD179" s="3"/>
      <c r="IUE179" s="3"/>
      <c r="IUF179" s="3"/>
      <c r="IUG179" s="3"/>
      <c r="IUH179" s="3"/>
      <c r="IUI179" s="3"/>
      <c r="IUJ179" s="3"/>
      <c r="IUK179" s="3"/>
      <c r="IUL179" s="3"/>
      <c r="IUM179" s="3"/>
      <c r="IUN179" s="3"/>
      <c r="IUO179" s="3"/>
      <c r="IUP179" s="3"/>
      <c r="IUQ179" s="3"/>
      <c r="IUR179" s="3"/>
      <c r="IUS179" s="3"/>
      <c r="IUT179" s="3"/>
      <c r="IUU179" s="3"/>
      <c r="IUV179" s="3"/>
      <c r="IUW179" s="3"/>
      <c r="IUX179" s="3"/>
      <c r="IUY179" s="3"/>
      <c r="IUZ179" s="3"/>
      <c r="IVA179" s="3"/>
      <c r="IVB179" s="3"/>
      <c r="IVC179" s="3"/>
      <c r="IVD179" s="3"/>
      <c r="IVE179" s="3"/>
      <c r="IVF179" s="3"/>
      <c r="IVG179" s="3"/>
      <c r="IVH179" s="3"/>
      <c r="IVI179" s="3"/>
      <c r="IVJ179" s="3"/>
      <c r="IVK179" s="3"/>
      <c r="IVL179" s="3"/>
      <c r="IVM179" s="3"/>
      <c r="IVN179" s="3"/>
      <c r="IVO179" s="3"/>
      <c r="IVP179" s="3"/>
      <c r="IVQ179" s="3"/>
      <c r="IVR179" s="3"/>
      <c r="IVS179" s="3"/>
      <c r="IVT179" s="3"/>
      <c r="IVU179" s="3"/>
      <c r="IVV179" s="3"/>
      <c r="IVW179" s="3"/>
      <c r="IVX179" s="3"/>
      <c r="IVY179" s="3"/>
      <c r="IVZ179" s="3"/>
      <c r="IWA179" s="3"/>
      <c r="IWB179" s="3"/>
      <c r="IWC179" s="3"/>
      <c r="IWD179" s="3"/>
      <c r="IWE179" s="3"/>
      <c r="IWF179" s="3"/>
      <c r="IWG179" s="3"/>
      <c r="IWH179" s="3"/>
      <c r="IWI179" s="3"/>
      <c r="IWJ179" s="3"/>
      <c r="IWK179" s="3"/>
      <c r="IWL179" s="3"/>
      <c r="IWM179" s="3"/>
      <c r="IWN179" s="3"/>
      <c r="IWO179" s="3"/>
      <c r="IWP179" s="3"/>
      <c r="IWQ179" s="3"/>
      <c r="IWR179" s="3"/>
      <c r="IWS179" s="3"/>
      <c r="IWT179" s="3"/>
      <c r="IWU179" s="3"/>
      <c r="IWV179" s="3"/>
      <c r="IWW179" s="3"/>
      <c r="IWX179" s="3"/>
      <c r="IWY179" s="3"/>
      <c r="IWZ179" s="3"/>
      <c r="IXA179" s="3"/>
      <c r="IXB179" s="3"/>
      <c r="IXC179" s="3"/>
      <c r="IXD179" s="3"/>
      <c r="IXE179" s="3"/>
      <c r="IXF179" s="3"/>
      <c r="IXG179" s="3"/>
      <c r="IXH179" s="3"/>
      <c r="IXI179" s="3"/>
      <c r="IXJ179" s="3"/>
      <c r="IXK179" s="3"/>
      <c r="IXL179" s="3"/>
      <c r="IXM179" s="3"/>
      <c r="IXN179" s="3"/>
      <c r="IXO179" s="3"/>
      <c r="IXP179" s="3"/>
      <c r="IXQ179" s="3"/>
      <c r="IXR179" s="3"/>
      <c r="IXS179" s="3"/>
      <c r="IXT179" s="3"/>
      <c r="IXU179" s="3"/>
      <c r="IXV179" s="3"/>
      <c r="IXW179" s="3"/>
      <c r="IXX179" s="3"/>
      <c r="IXY179" s="3"/>
      <c r="IXZ179" s="3"/>
      <c r="IYA179" s="3"/>
      <c r="IYB179" s="3"/>
      <c r="IYC179" s="3"/>
      <c r="IYD179" s="3"/>
      <c r="IYE179" s="3"/>
      <c r="IYF179" s="3"/>
      <c r="IYG179" s="3"/>
      <c r="IYH179" s="3"/>
      <c r="IYI179" s="3"/>
      <c r="IYJ179" s="3"/>
      <c r="IYK179" s="3"/>
      <c r="IYL179" s="3"/>
      <c r="IYM179" s="3"/>
      <c r="IYN179" s="3"/>
      <c r="IYO179" s="3"/>
      <c r="IYP179" s="3"/>
      <c r="IYQ179" s="3"/>
      <c r="IYR179" s="3"/>
      <c r="IYS179" s="3"/>
      <c r="IYT179" s="3"/>
      <c r="IYU179" s="3"/>
      <c r="IYV179" s="3"/>
      <c r="IYW179" s="3"/>
      <c r="IYX179" s="3"/>
      <c r="IYY179" s="3"/>
      <c r="IYZ179" s="3"/>
      <c r="IZA179" s="3"/>
      <c r="IZB179" s="3"/>
      <c r="IZC179" s="3"/>
      <c r="IZD179" s="3"/>
      <c r="IZE179" s="3"/>
      <c r="IZF179" s="3"/>
      <c r="IZG179" s="3"/>
      <c r="IZH179" s="3"/>
      <c r="IZI179" s="3"/>
      <c r="IZJ179" s="3"/>
      <c r="IZK179" s="3"/>
      <c r="IZL179" s="3"/>
      <c r="IZM179" s="3"/>
      <c r="IZN179" s="3"/>
      <c r="IZO179" s="3"/>
      <c r="IZP179" s="3"/>
      <c r="IZQ179" s="3"/>
      <c r="IZR179" s="3"/>
      <c r="IZS179" s="3"/>
      <c r="IZT179" s="3"/>
      <c r="IZU179" s="3"/>
      <c r="IZV179" s="3"/>
      <c r="IZW179" s="3"/>
      <c r="IZX179" s="3"/>
      <c r="IZY179" s="3"/>
      <c r="IZZ179" s="3"/>
      <c r="JAA179" s="3"/>
      <c r="JAB179" s="3"/>
      <c r="JAC179" s="3"/>
      <c r="JAD179" s="3"/>
      <c r="JAE179" s="3"/>
      <c r="JAF179" s="3"/>
      <c r="JAG179" s="3"/>
      <c r="JAH179" s="3"/>
      <c r="JAI179" s="3"/>
      <c r="JAJ179" s="3"/>
      <c r="JAK179" s="3"/>
      <c r="JAL179" s="3"/>
      <c r="JAM179" s="3"/>
      <c r="JAN179" s="3"/>
      <c r="JAO179" s="3"/>
      <c r="JAP179" s="3"/>
      <c r="JAQ179" s="3"/>
      <c r="JAR179" s="3"/>
      <c r="JAS179" s="3"/>
      <c r="JAT179" s="3"/>
      <c r="JAU179" s="3"/>
      <c r="JAV179" s="3"/>
      <c r="JAW179" s="3"/>
      <c r="JAX179" s="3"/>
      <c r="JAY179" s="3"/>
      <c r="JAZ179" s="3"/>
      <c r="JBA179" s="3"/>
      <c r="JBB179" s="3"/>
      <c r="JBC179" s="3"/>
      <c r="JBD179" s="3"/>
      <c r="JBE179" s="3"/>
      <c r="JBF179" s="3"/>
      <c r="JBG179" s="3"/>
      <c r="JBH179" s="3"/>
      <c r="JBI179" s="3"/>
      <c r="JBJ179" s="3"/>
      <c r="JBK179" s="3"/>
      <c r="JBL179" s="3"/>
      <c r="JBM179" s="3"/>
      <c r="JBN179" s="3"/>
      <c r="JBO179" s="3"/>
      <c r="JBP179" s="3"/>
      <c r="JBQ179" s="3"/>
      <c r="JBR179" s="3"/>
      <c r="JBS179" s="3"/>
      <c r="JBT179" s="3"/>
      <c r="JBU179" s="3"/>
      <c r="JBV179" s="3"/>
      <c r="JBW179" s="3"/>
      <c r="JBX179" s="3"/>
      <c r="JBY179" s="3"/>
      <c r="JBZ179" s="3"/>
      <c r="JCA179" s="3"/>
      <c r="JCB179" s="3"/>
      <c r="JCC179" s="3"/>
      <c r="JCD179" s="3"/>
      <c r="JCE179" s="3"/>
      <c r="JCF179" s="3"/>
      <c r="JCG179" s="3"/>
      <c r="JCH179" s="3"/>
      <c r="JCI179" s="3"/>
      <c r="JCJ179" s="3"/>
      <c r="JCK179" s="3"/>
      <c r="JCL179" s="3"/>
      <c r="JCM179" s="3"/>
      <c r="JCN179" s="3"/>
      <c r="JCO179" s="3"/>
      <c r="JCP179" s="3"/>
      <c r="JCQ179" s="3"/>
      <c r="JCR179" s="3"/>
      <c r="JCS179" s="3"/>
      <c r="JCT179" s="3"/>
      <c r="JCU179" s="3"/>
      <c r="JCV179" s="3"/>
      <c r="JCW179" s="3"/>
      <c r="JCX179" s="3"/>
      <c r="JCY179" s="3"/>
      <c r="JCZ179" s="3"/>
      <c r="JDA179" s="3"/>
      <c r="JDB179" s="3"/>
      <c r="JDC179" s="3"/>
      <c r="JDD179" s="3"/>
      <c r="JDE179" s="3"/>
      <c r="JDF179" s="3"/>
      <c r="JDG179" s="3"/>
      <c r="JDH179" s="3"/>
      <c r="JDI179" s="3"/>
      <c r="JDJ179" s="3"/>
      <c r="JDK179" s="3"/>
      <c r="JDL179" s="3"/>
      <c r="JDM179" s="3"/>
      <c r="JDN179" s="3"/>
      <c r="JDO179" s="3"/>
      <c r="JDP179" s="3"/>
      <c r="JDQ179" s="3"/>
      <c r="JDR179" s="3"/>
      <c r="JDS179" s="3"/>
      <c r="JDT179" s="3"/>
      <c r="JDU179" s="3"/>
      <c r="JDV179" s="3"/>
      <c r="JDW179" s="3"/>
      <c r="JDX179" s="3"/>
      <c r="JDY179" s="3"/>
      <c r="JDZ179" s="3"/>
      <c r="JEA179" s="3"/>
      <c r="JEB179" s="3"/>
      <c r="JEC179" s="3"/>
      <c r="JED179" s="3"/>
      <c r="JEE179" s="3"/>
      <c r="JEF179" s="3"/>
      <c r="JEG179" s="3"/>
      <c r="JEH179" s="3"/>
      <c r="JEI179" s="3"/>
      <c r="JEJ179" s="3"/>
      <c r="JEK179" s="3"/>
      <c r="JEL179" s="3"/>
      <c r="JEM179" s="3"/>
      <c r="JEN179" s="3"/>
      <c r="JEO179" s="3"/>
      <c r="JEP179" s="3"/>
      <c r="JEQ179" s="3"/>
      <c r="JER179" s="3"/>
      <c r="JES179" s="3"/>
      <c r="JET179" s="3"/>
      <c r="JEU179" s="3"/>
      <c r="JEV179" s="3"/>
      <c r="JEW179" s="3"/>
      <c r="JEX179" s="3"/>
      <c r="JEY179" s="3"/>
      <c r="JEZ179" s="3"/>
      <c r="JFA179" s="3"/>
      <c r="JFB179" s="3"/>
      <c r="JFC179" s="3"/>
      <c r="JFD179" s="3"/>
      <c r="JFE179" s="3"/>
      <c r="JFF179" s="3"/>
      <c r="JFG179" s="3"/>
      <c r="JFH179" s="3"/>
      <c r="JFI179" s="3"/>
      <c r="JFJ179" s="3"/>
      <c r="JFK179" s="3"/>
      <c r="JFL179" s="3"/>
      <c r="JFM179" s="3"/>
      <c r="JFN179" s="3"/>
      <c r="JFO179" s="3"/>
      <c r="JFP179" s="3"/>
      <c r="JFQ179" s="3"/>
      <c r="JFR179" s="3"/>
      <c r="JFS179" s="3"/>
      <c r="JFT179" s="3"/>
      <c r="JFU179" s="3"/>
      <c r="JFV179" s="3"/>
      <c r="JFW179" s="3"/>
      <c r="JFX179" s="3"/>
      <c r="JFY179" s="3"/>
      <c r="JFZ179" s="3"/>
      <c r="JGA179" s="3"/>
      <c r="JGB179" s="3"/>
      <c r="JGC179" s="3"/>
      <c r="JGD179" s="3"/>
      <c r="JGE179" s="3"/>
      <c r="JGF179" s="3"/>
      <c r="JGG179" s="3"/>
      <c r="JGH179" s="3"/>
      <c r="JGI179" s="3"/>
      <c r="JGJ179" s="3"/>
      <c r="JGK179" s="3"/>
      <c r="JGL179" s="3"/>
      <c r="JGM179" s="3"/>
      <c r="JGN179" s="3"/>
      <c r="JGO179" s="3"/>
      <c r="JGP179" s="3"/>
      <c r="JGQ179" s="3"/>
      <c r="JGR179" s="3"/>
      <c r="JGS179" s="3"/>
      <c r="JGT179" s="3"/>
      <c r="JGU179" s="3"/>
      <c r="JGV179" s="3"/>
      <c r="JGW179" s="3"/>
      <c r="JGX179" s="3"/>
      <c r="JGY179" s="3"/>
      <c r="JGZ179" s="3"/>
      <c r="JHA179" s="3"/>
      <c r="JHB179" s="3"/>
      <c r="JHC179" s="3"/>
      <c r="JHD179" s="3"/>
      <c r="JHE179" s="3"/>
      <c r="JHF179" s="3"/>
      <c r="JHG179" s="3"/>
      <c r="JHH179" s="3"/>
      <c r="JHI179" s="3"/>
      <c r="JHJ179" s="3"/>
      <c r="JHK179" s="3"/>
      <c r="JHL179" s="3"/>
      <c r="JHM179" s="3"/>
      <c r="JHN179" s="3"/>
      <c r="JHO179" s="3"/>
      <c r="JHP179" s="3"/>
      <c r="JHQ179" s="3"/>
      <c r="JHR179" s="3"/>
      <c r="JHS179" s="3"/>
      <c r="JHT179" s="3"/>
      <c r="JHU179" s="3"/>
      <c r="JHV179" s="3"/>
      <c r="JHW179" s="3"/>
      <c r="JHX179" s="3"/>
      <c r="JHY179" s="3"/>
      <c r="JHZ179" s="3"/>
      <c r="JIA179" s="3"/>
      <c r="JIB179" s="3"/>
      <c r="JIC179" s="3"/>
      <c r="JID179" s="3"/>
      <c r="JIE179" s="3"/>
      <c r="JIF179" s="3"/>
      <c r="JIG179" s="3"/>
      <c r="JIH179" s="3"/>
      <c r="JII179" s="3"/>
      <c r="JIJ179" s="3"/>
      <c r="JIK179" s="3"/>
      <c r="JIL179" s="3"/>
      <c r="JIM179" s="3"/>
      <c r="JIN179" s="3"/>
      <c r="JIO179" s="3"/>
      <c r="JIP179" s="3"/>
      <c r="JIQ179" s="3"/>
      <c r="JIR179" s="3"/>
      <c r="JIS179" s="3"/>
      <c r="JIT179" s="3"/>
      <c r="JIU179" s="3"/>
      <c r="JIV179" s="3"/>
      <c r="JIW179" s="3"/>
      <c r="JIX179" s="3"/>
      <c r="JIY179" s="3"/>
      <c r="JIZ179" s="3"/>
      <c r="JJA179" s="3"/>
      <c r="JJB179" s="3"/>
      <c r="JJC179" s="3"/>
      <c r="JJD179" s="3"/>
      <c r="JJE179" s="3"/>
      <c r="JJF179" s="3"/>
      <c r="JJG179" s="3"/>
      <c r="JJH179" s="3"/>
      <c r="JJI179" s="3"/>
      <c r="JJJ179" s="3"/>
      <c r="JJK179" s="3"/>
      <c r="JJL179" s="3"/>
      <c r="JJM179" s="3"/>
      <c r="JJN179" s="3"/>
      <c r="JJO179" s="3"/>
      <c r="JJP179" s="3"/>
      <c r="JJQ179" s="3"/>
      <c r="JJR179" s="3"/>
      <c r="JJS179" s="3"/>
      <c r="JJT179" s="3"/>
      <c r="JJU179" s="3"/>
      <c r="JJV179" s="3"/>
      <c r="JJW179" s="3"/>
      <c r="JJX179" s="3"/>
      <c r="JJY179" s="3"/>
      <c r="JJZ179" s="3"/>
      <c r="JKA179" s="3"/>
      <c r="JKB179" s="3"/>
      <c r="JKC179" s="3"/>
      <c r="JKD179" s="3"/>
      <c r="JKE179" s="3"/>
      <c r="JKF179" s="3"/>
      <c r="JKG179" s="3"/>
      <c r="JKH179" s="3"/>
      <c r="JKI179" s="3"/>
      <c r="JKJ179" s="3"/>
      <c r="JKK179" s="3"/>
      <c r="JKL179" s="3"/>
      <c r="JKM179" s="3"/>
      <c r="JKN179" s="3"/>
      <c r="JKO179" s="3"/>
      <c r="JKP179" s="3"/>
      <c r="JKQ179" s="3"/>
      <c r="JKR179" s="3"/>
      <c r="JKS179" s="3"/>
      <c r="JKT179" s="3"/>
      <c r="JKU179" s="3"/>
      <c r="JKV179" s="3"/>
      <c r="JKW179" s="3"/>
      <c r="JKX179" s="3"/>
      <c r="JKY179" s="3"/>
      <c r="JKZ179" s="3"/>
      <c r="JLA179" s="3"/>
      <c r="JLB179" s="3"/>
      <c r="JLC179" s="3"/>
      <c r="JLD179" s="3"/>
      <c r="JLE179" s="3"/>
      <c r="JLF179" s="3"/>
      <c r="JLG179" s="3"/>
      <c r="JLH179" s="3"/>
      <c r="JLI179" s="3"/>
      <c r="JLJ179" s="3"/>
      <c r="JLK179" s="3"/>
      <c r="JLL179" s="3"/>
      <c r="JLM179" s="3"/>
      <c r="JLN179" s="3"/>
      <c r="JLO179" s="3"/>
      <c r="JLP179" s="3"/>
      <c r="JLQ179" s="3"/>
      <c r="JLR179" s="3"/>
      <c r="JLS179" s="3"/>
      <c r="JLT179" s="3"/>
      <c r="JLU179" s="3"/>
      <c r="JLV179" s="3"/>
      <c r="JLW179" s="3"/>
      <c r="JLX179" s="3"/>
      <c r="JLY179" s="3"/>
      <c r="JLZ179" s="3"/>
      <c r="JMA179" s="3"/>
      <c r="JMB179" s="3"/>
      <c r="JMC179" s="3"/>
      <c r="JMD179" s="3"/>
      <c r="JME179" s="3"/>
      <c r="JMF179" s="3"/>
      <c r="JMG179" s="3"/>
      <c r="JMH179" s="3"/>
      <c r="JMI179" s="3"/>
      <c r="JMJ179" s="3"/>
      <c r="JMK179" s="3"/>
      <c r="JML179" s="3"/>
      <c r="JMM179" s="3"/>
      <c r="JMN179" s="3"/>
      <c r="JMO179" s="3"/>
      <c r="JMP179" s="3"/>
      <c r="JMQ179" s="3"/>
      <c r="JMR179" s="3"/>
      <c r="JMS179" s="3"/>
      <c r="JMT179" s="3"/>
      <c r="JMU179" s="3"/>
      <c r="JMV179" s="3"/>
      <c r="JMW179" s="3"/>
      <c r="JMX179" s="3"/>
      <c r="JMY179" s="3"/>
      <c r="JMZ179" s="3"/>
      <c r="JNA179" s="3"/>
      <c r="JNB179" s="3"/>
      <c r="JNC179" s="3"/>
      <c r="JND179" s="3"/>
      <c r="JNE179" s="3"/>
      <c r="JNF179" s="3"/>
      <c r="JNG179" s="3"/>
      <c r="JNH179" s="3"/>
      <c r="JNI179" s="3"/>
      <c r="JNJ179" s="3"/>
      <c r="JNK179" s="3"/>
      <c r="JNL179" s="3"/>
      <c r="JNM179" s="3"/>
      <c r="JNN179" s="3"/>
      <c r="JNO179" s="3"/>
      <c r="JNP179" s="3"/>
      <c r="JNQ179" s="3"/>
      <c r="JNR179" s="3"/>
      <c r="JNS179" s="3"/>
      <c r="JNT179" s="3"/>
      <c r="JNU179" s="3"/>
      <c r="JNV179" s="3"/>
      <c r="JNW179" s="3"/>
      <c r="JNX179" s="3"/>
      <c r="JNY179" s="3"/>
      <c r="JNZ179" s="3"/>
      <c r="JOA179" s="3"/>
      <c r="JOB179" s="3"/>
      <c r="JOC179" s="3"/>
      <c r="JOD179" s="3"/>
      <c r="JOE179" s="3"/>
      <c r="JOF179" s="3"/>
      <c r="JOG179" s="3"/>
      <c r="JOH179" s="3"/>
      <c r="JOI179" s="3"/>
      <c r="JOJ179" s="3"/>
      <c r="JOK179" s="3"/>
      <c r="JOL179" s="3"/>
      <c r="JOM179" s="3"/>
      <c r="JON179" s="3"/>
      <c r="JOO179" s="3"/>
      <c r="JOP179" s="3"/>
      <c r="JOQ179" s="3"/>
      <c r="JOR179" s="3"/>
      <c r="JOS179" s="3"/>
      <c r="JOT179" s="3"/>
      <c r="JOU179" s="3"/>
      <c r="JOV179" s="3"/>
      <c r="JOW179" s="3"/>
      <c r="JOX179" s="3"/>
      <c r="JOY179" s="3"/>
      <c r="JOZ179" s="3"/>
      <c r="JPA179" s="3"/>
      <c r="JPB179" s="3"/>
      <c r="JPC179" s="3"/>
      <c r="JPD179" s="3"/>
      <c r="JPE179" s="3"/>
      <c r="JPF179" s="3"/>
      <c r="JPG179" s="3"/>
      <c r="JPH179" s="3"/>
      <c r="JPI179" s="3"/>
      <c r="JPJ179" s="3"/>
      <c r="JPK179" s="3"/>
      <c r="JPL179" s="3"/>
      <c r="JPM179" s="3"/>
      <c r="JPN179" s="3"/>
      <c r="JPO179" s="3"/>
      <c r="JPP179" s="3"/>
      <c r="JPQ179" s="3"/>
      <c r="JPR179" s="3"/>
      <c r="JPS179" s="3"/>
      <c r="JPT179" s="3"/>
      <c r="JPU179" s="3"/>
      <c r="JPV179" s="3"/>
      <c r="JPW179" s="3"/>
      <c r="JPX179" s="3"/>
      <c r="JPY179" s="3"/>
      <c r="JPZ179" s="3"/>
      <c r="JQA179" s="3"/>
      <c r="JQB179" s="3"/>
      <c r="JQC179" s="3"/>
      <c r="JQD179" s="3"/>
      <c r="JQE179" s="3"/>
      <c r="JQF179" s="3"/>
      <c r="JQG179" s="3"/>
      <c r="JQH179" s="3"/>
      <c r="JQI179" s="3"/>
      <c r="JQJ179" s="3"/>
      <c r="JQK179" s="3"/>
      <c r="JQL179" s="3"/>
      <c r="JQM179" s="3"/>
      <c r="JQN179" s="3"/>
      <c r="JQO179" s="3"/>
      <c r="JQP179" s="3"/>
      <c r="JQQ179" s="3"/>
      <c r="JQR179" s="3"/>
      <c r="JQS179" s="3"/>
      <c r="JQT179" s="3"/>
      <c r="JQU179" s="3"/>
      <c r="JQV179" s="3"/>
      <c r="JQW179" s="3"/>
      <c r="JQX179" s="3"/>
      <c r="JQY179" s="3"/>
      <c r="JQZ179" s="3"/>
      <c r="JRA179" s="3"/>
      <c r="JRB179" s="3"/>
      <c r="JRC179" s="3"/>
      <c r="JRD179" s="3"/>
      <c r="JRE179" s="3"/>
      <c r="JRF179" s="3"/>
      <c r="JRG179" s="3"/>
      <c r="JRH179" s="3"/>
      <c r="JRI179" s="3"/>
      <c r="JRJ179" s="3"/>
      <c r="JRK179" s="3"/>
      <c r="JRL179" s="3"/>
      <c r="JRM179" s="3"/>
      <c r="JRN179" s="3"/>
      <c r="JRO179" s="3"/>
      <c r="JRP179" s="3"/>
      <c r="JRQ179" s="3"/>
      <c r="JRR179" s="3"/>
      <c r="JRS179" s="3"/>
      <c r="JRT179" s="3"/>
      <c r="JRU179" s="3"/>
      <c r="JRV179" s="3"/>
      <c r="JRW179" s="3"/>
      <c r="JRX179" s="3"/>
      <c r="JRY179" s="3"/>
      <c r="JRZ179" s="3"/>
      <c r="JSA179" s="3"/>
      <c r="JSB179" s="3"/>
      <c r="JSC179" s="3"/>
      <c r="JSD179" s="3"/>
      <c r="JSE179" s="3"/>
      <c r="JSF179" s="3"/>
      <c r="JSG179" s="3"/>
      <c r="JSH179" s="3"/>
      <c r="JSI179" s="3"/>
      <c r="JSJ179" s="3"/>
      <c r="JSK179" s="3"/>
      <c r="JSL179" s="3"/>
      <c r="JSM179" s="3"/>
      <c r="JSN179" s="3"/>
      <c r="JSO179" s="3"/>
      <c r="JSP179" s="3"/>
      <c r="JSQ179" s="3"/>
      <c r="JSR179" s="3"/>
      <c r="JSS179" s="3"/>
      <c r="JST179" s="3"/>
      <c r="JSU179" s="3"/>
      <c r="JSV179" s="3"/>
      <c r="JSW179" s="3"/>
      <c r="JSX179" s="3"/>
      <c r="JSY179" s="3"/>
      <c r="JSZ179" s="3"/>
      <c r="JTA179" s="3"/>
      <c r="JTB179" s="3"/>
      <c r="JTC179" s="3"/>
      <c r="JTD179" s="3"/>
      <c r="JTE179" s="3"/>
      <c r="JTF179" s="3"/>
      <c r="JTG179" s="3"/>
      <c r="JTH179" s="3"/>
      <c r="JTI179" s="3"/>
      <c r="JTJ179" s="3"/>
      <c r="JTK179" s="3"/>
      <c r="JTL179" s="3"/>
      <c r="JTM179" s="3"/>
      <c r="JTN179" s="3"/>
      <c r="JTO179" s="3"/>
      <c r="JTP179" s="3"/>
      <c r="JTQ179" s="3"/>
      <c r="JTR179" s="3"/>
      <c r="JTS179" s="3"/>
      <c r="JTT179" s="3"/>
      <c r="JTU179" s="3"/>
      <c r="JTV179" s="3"/>
      <c r="JTW179" s="3"/>
      <c r="JTX179" s="3"/>
      <c r="JTY179" s="3"/>
      <c r="JTZ179" s="3"/>
      <c r="JUA179" s="3"/>
      <c r="JUB179" s="3"/>
      <c r="JUC179" s="3"/>
      <c r="JUD179" s="3"/>
      <c r="JUE179" s="3"/>
      <c r="JUF179" s="3"/>
      <c r="JUG179" s="3"/>
      <c r="JUH179" s="3"/>
      <c r="JUI179" s="3"/>
      <c r="JUJ179" s="3"/>
      <c r="JUK179" s="3"/>
      <c r="JUL179" s="3"/>
      <c r="JUM179" s="3"/>
      <c r="JUN179" s="3"/>
      <c r="JUO179" s="3"/>
      <c r="JUP179" s="3"/>
      <c r="JUQ179" s="3"/>
      <c r="JUR179" s="3"/>
      <c r="JUS179" s="3"/>
      <c r="JUT179" s="3"/>
      <c r="JUU179" s="3"/>
      <c r="JUV179" s="3"/>
      <c r="JUW179" s="3"/>
      <c r="JUX179" s="3"/>
      <c r="JUY179" s="3"/>
      <c r="JUZ179" s="3"/>
      <c r="JVA179" s="3"/>
      <c r="JVB179" s="3"/>
      <c r="JVC179" s="3"/>
      <c r="JVD179" s="3"/>
      <c r="JVE179" s="3"/>
      <c r="JVF179" s="3"/>
      <c r="JVG179" s="3"/>
      <c r="JVH179" s="3"/>
      <c r="JVI179" s="3"/>
      <c r="JVJ179" s="3"/>
      <c r="JVK179" s="3"/>
      <c r="JVL179" s="3"/>
      <c r="JVM179" s="3"/>
      <c r="JVN179" s="3"/>
      <c r="JVO179" s="3"/>
      <c r="JVP179" s="3"/>
      <c r="JVQ179" s="3"/>
      <c r="JVR179" s="3"/>
      <c r="JVS179" s="3"/>
      <c r="JVT179" s="3"/>
      <c r="JVU179" s="3"/>
      <c r="JVV179" s="3"/>
      <c r="JVW179" s="3"/>
      <c r="JVX179" s="3"/>
      <c r="JVY179" s="3"/>
      <c r="JVZ179" s="3"/>
      <c r="JWA179" s="3"/>
      <c r="JWB179" s="3"/>
      <c r="JWC179" s="3"/>
      <c r="JWD179" s="3"/>
      <c r="JWE179" s="3"/>
      <c r="JWF179" s="3"/>
      <c r="JWG179" s="3"/>
      <c r="JWH179" s="3"/>
      <c r="JWI179" s="3"/>
      <c r="JWJ179" s="3"/>
      <c r="JWK179" s="3"/>
      <c r="JWL179" s="3"/>
      <c r="JWM179" s="3"/>
      <c r="JWN179" s="3"/>
      <c r="JWO179" s="3"/>
      <c r="JWP179" s="3"/>
      <c r="JWQ179" s="3"/>
      <c r="JWR179" s="3"/>
      <c r="JWS179" s="3"/>
      <c r="JWT179" s="3"/>
      <c r="JWU179" s="3"/>
      <c r="JWV179" s="3"/>
      <c r="JWW179" s="3"/>
      <c r="JWX179" s="3"/>
      <c r="JWY179" s="3"/>
      <c r="JWZ179" s="3"/>
      <c r="JXA179" s="3"/>
      <c r="JXB179" s="3"/>
      <c r="JXC179" s="3"/>
      <c r="JXD179" s="3"/>
      <c r="JXE179" s="3"/>
      <c r="JXF179" s="3"/>
      <c r="JXG179" s="3"/>
      <c r="JXH179" s="3"/>
      <c r="JXI179" s="3"/>
      <c r="JXJ179" s="3"/>
      <c r="JXK179" s="3"/>
      <c r="JXL179" s="3"/>
      <c r="JXM179" s="3"/>
      <c r="JXN179" s="3"/>
      <c r="JXO179" s="3"/>
      <c r="JXP179" s="3"/>
      <c r="JXQ179" s="3"/>
      <c r="JXR179" s="3"/>
      <c r="JXS179" s="3"/>
      <c r="JXT179" s="3"/>
      <c r="JXU179" s="3"/>
      <c r="JXV179" s="3"/>
      <c r="JXW179" s="3"/>
      <c r="JXX179" s="3"/>
      <c r="JXY179" s="3"/>
      <c r="JXZ179" s="3"/>
      <c r="JYA179" s="3"/>
      <c r="JYB179" s="3"/>
      <c r="JYC179" s="3"/>
      <c r="JYD179" s="3"/>
      <c r="JYE179" s="3"/>
      <c r="JYF179" s="3"/>
      <c r="JYG179" s="3"/>
      <c r="JYH179" s="3"/>
      <c r="JYI179" s="3"/>
      <c r="JYJ179" s="3"/>
      <c r="JYK179" s="3"/>
      <c r="JYL179" s="3"/>
      <c r="JYM179" s="3"/>
      <c r="JYN179" s="3"/>
      <c r="JYO179" s="3"/>
      <c r="JYP179" s="3"/>
      <c r="JYQ179" s="3"/>
      <c r="JYR179" s="3"/>
      <c r="JYS179" s="3"/>
      <c r="JYT179" s="3"/>
      <c r="JYU179" s="3"/>
      <c r="JYV179" s="3"/>
      <c r="JYW179" s="3"/>
      <c r="JYX179" s="3"/>
      <c r="JYY179" s="3"/>
      <c r="JYZ179" s="3"/>
      <c r="JZA179" s="3"/>
      <c r="JZB179" s="3"/>
      <c r="JZC179" s="3"/>
      <c r="JZD179" s="3"/>
      <c r="JZE179" s="3"/>
      <c r="JZF179" s="3"/>
      <c r="JZG179" s="3"/>
      <c r="JZH179" s="3"/>
      <c r="JZI179" s="3"/>
      <c r="JZJ179" s="3"/>
      <c r="JZK179" s="3"/>
      <c r="JZL179" s="3"/>
      <c r="JZM179" s="3"/>
      <c r="JZN179" s="3"/>
      <c r="JZO179" s="3"/>
      <c r="JZP179" s="3"/>
      <c r="JZQ179" s="3"/>
      <c r="JZR179" s="3"/>
      <c r="JZS179" s="3"/>
      <c r="JZT179" s="3"/>
      <c r="JZU179" s="3"/>
      <c r="JZV179" s="3"/>
      <c r="JZW179" s="3"/>
      <c r="JZX179" s="3"/>
      <c r="JZY179" s="3"/>
      <c r="JZZ179" s="3"/>
      <c r="KAA179" s="3"/>
      <c r="KAB179" s="3"/>
      <c r="KAC179" s="3"/>
      <c r="KAD179" s="3"/>
      <c r="KAE179" s="3"/>
      <c r="KAF179" s="3"/>
      <c r="KAG179" s="3"/>
      <c r="KAH179" s="3"/>
      <c r="KAI179" s="3"/>
      <c r="KAJ179" s="3"/>
      <c r="KAK179" s="3"/>
      <c r="KAL179" s="3"/>
      <c r="KAM179" s="3"/>
      <c r="KAN179" s="3"/>
      <c r="KAO179" s="3"/>
      <c r="KAP179" s="3"/>
      <c r="KAQ179" s="3"/>
      <c r="KAR179" s="3"/>
      <c r="KAS179" s="3"/>
      <c r="KAT179" s="3"/>
      <c r="KAU179" s="3"/>
      <c r="KAV179" s="3"/>
      <c r="KAW179" s="3"/>
      <c r="KAX179" s="3"/>
      <c r="KAY179" s="3"/>
      <c r="KAZ179" s="3"/>
      <c r="KBA179" s="3"/>
      <c r="KBB179" s="3"/>
      <c r="KBC179" s="3"/>
      <c r="KBD179" s="3"/>
      <c r="KBE179" s="3"/>
      <c r="KBF179" s="3"/>
      <c r="KBG179" s="3"/>
      <c r="KBH179" s="3"/>
      <c r="KBI179" s="3"/>
      <c r="KBJ179" s="3"/>
      <c r="KBK179" s="3"/>
      <c r="KBL179" s="3"/>
      <c r="KBM179" s="3"/>
      <c r="KBN179" s="3"/>
      <c r="KBO179" s="3"/>
      <c r="KBP179" s="3"/>
      <c r="KBQ179" s="3"/>
      <c r="KBR179" s="3"/>
      <c r="KBS179" s="3"/>
      <c r="KBT179" s="3"/>
      <c r="KBU179" s="3"/>
      <c r="KBV179" s="3"/>
      <c r="KBW179" s="3"/>
      <c r="KBX179" s="3"/>
      <c r="KBY179" s="3"/>
      <c r="KBZ179" s="3"/>
      <c r="KCA179" s="3"/>
      <c r="KCB179" s="3"/>
      <c r="KCC179" s="3"/>
      <c r="KCD179" s="3"/>
      <c r="KCE179" s="3"/>
      <c r="KCF179" s="3"/>
      <c r="KCG179" s="3"/>
      <c r="KCH179" s="3"/>
      <c r="KCI179" s="3"/>
      <c r="KCJ179" s="3"/>
      <c r="KCK179" s="3"/>
      <c r="KCL179" s="3"/>
      <c r="KCM179" s="3"/>
      <c r="KCN179" s="3"/>
      <c r="KCO179" s="3"/>
      <c r="KCP179" s="3"/>
      <c r="KCQ179" s="3"/>
      <c r="KCR179" s="3"/>
      <c r="KCS179" s="3"/>
      <c r="KCT179" s="3"/>
      <c r="KCU179" s="3"/>
      <c r="KCV179" s="3"/>
      <c r="KCW179" s="3"/>
      <c r="KCX179" s="3"/>
      <c r="KCY179" s="3"/>
      <c r="KCZ179" s="3"/>
      <c r="KDA179" s="3"/>
      <c r="KDB179" s="3"/>
      <c r="KDC179" s="3"/>
      <c r="KDD179" s="3"/>
      <c r="KDE179" s="3"/>
      <c r="KDF179" s="3"/>
      <c r="KDG179" s="3"/>
      <c r="KDH179" s="3"/>
      <c r="KDI179" s="3"/>
      <c r="KDJ179" s="3"/>
      <c r="KDK179" s="3"/>
      <c r="KDL179" s="3"/>
      <c r="KDM179" s="3"/>
      <c r="KDN179" s="3"/>
      <c r="KDO179" s="3"/>
      <c r="KDP179" s="3"/>
      <c r="KDQ179" s="3"/>
      <c r="KDR179" s="3"/>
      <c r="KDS179" s="3"/>
      <c r="KDT179" s="3"/>
      <c r="KDU179" s="3"/>
      <c r="KDV179" s="3"/>
      <c r="KDW179" s="3"/>
      <c r="KDX179" s="3"/>
      <c r="KDY179" s="3"/>
      <c r="KDZ179" s="3"/>
      <c r="KEA179" s="3"/>
      <c r="KEB179" s="3"/>
      <c r="KEC179" s="3"/>
      <c r="KED179" s="3"/>
      <c r="KEE179" s="3"/>
      <c r="KEF179" s="3"/>
      <c r="KEG179" s="3"/>
      <c r="KEH179" s="3"/>
      <c r="KEI179" s="3"/>
      <c r="KEJ179" s="3"/>
      <c r="KEK179" s="3"/>
      <c r="KEL179" s="3"/>
      <c r="KEM179" s="3"/>
      <c r="KEN179" s="3"/>
      <c r="KEO179" s="3"/>
      <c r="KEP179" s="3"/>
      <c r="KEQ179" s="3"/>
      <c r="KER179" s="3"/>
      <c r="KES179" s="3"/>
      <c r="KET179" s="3"/>
      <c r="KEU179" s="3"/>
      <c r="KEV179" s="3"/>
      <c r="KEW179" s="3"/>
      <c r="KEX179" s="3"/>
      <c r="KEY179" s="3"/>
      <c r="KEZ179" s="3"/>
      <c r="KFA179" s="3"/>
      <c r="KFB179" s="3"/>
      <c r="KFC179" s="3"/>
      <c r="KFD179" s="3"/>
      <c r="KFE179" s="3"/>
      <c r="KFF179" s="3"/>
      <c r="KFG179" s="3"/>
      <c r="KFH179" s="3"/>
      <c r="KFI179" s="3"/>
      <c r="KFJ179" s="3"/>
      <c r="KFK179" s="3"/>
      <c r="KFL179" s="3"/>
      <c r="KFM179" s="3"/>
      <c r="KFN179" s="3"/>
      <c r="KFO179" s="3"/>
      <c r="KFP179" s="3"/>
      <c r="KFQ179" s="3"/>
      <c r="KFR179" s="3"/>
      <c r="KFS179" s="3"/>
      <c r="KFT179" s="3"/>
      <c r="KFU179" s="3"/>
      <c r="KFV179" s="3"/>
      <c r="KFW179" s="3"/>
      <c r="KFX179" s="3"/>
      <c r="KFY179" s="3"/>
      <c r="KFZ179" s="3"/>
      <c r="KGA179" s="3"/>
      <c r="KGB179" s="3"/>
      <c r="KGC179" s="3"/>
      <c r="KGD179" s="3"/>
      <c r="KGE179" s="3"/>
      <c r="KGF179" s="3"/>
      <c r="KGG179" s="3"/>
      <c r="KGH179" s="3"/>
      <c r="KGI179" s="3"/>
      <c r="KGJ179" s="3"/>
      <c r="KGK179" s="3"/>
      <c r="KGL179" s="3"/>
      <c r="KGM179" s="3"/>
      <c r="KGN179" s="3"/>
      <c r="KGO179" s="3"/>
      <c r="KGP179" s="3"/>
      <c r="KGQ179" s="3"/>
      <c r="KGR179" s="3"/>
      <c r="KGS179" s="3"/>
      <c r="KGT179" s="3"/>
      <c r="KGU179" s="3"/>
      <c r="KGV179" s="3"/>
      <c r="KGW179" s="3"/>
      <c r="KGX179" s="3"/>
      <c r="KGY179" s="3"/>
      <c r="KGZ179" s="3"/>
      <c r="KHA179" s="3"/>
      <c r="KHB179" s="3"/>
      <c r="KHC179" s="3"/>
      <c r="KHD179" s="3"/>
      <c r="KHE179" s="3"/>
      <c r="KHF179" s="3"/>
      <c r="KHG179" s="3"/>
      <c r="KHH179" s="3"/>
      <c r="KHI179" s="3"/>
      <c r="KHJ179" s="3"/>
      <c r="KHK179" s="3"/>
      <c r="KHL179" s="3"/>
      <c r="KHM179" s="3"/>
      <c r="KHN179" s="3"/>
      <c r="KHO179" s="3"/>
      <c r="KHP179" s="3"/>
      <c r="KHQ179" s="3"/>
      <c r="KHR179" s="3"/>
      <c r="KHS179" s="3"/>
      <c r="KHT179" s="3"/>
      <c r="KHU179" s="3"/>
      <c r="KHV179" s="3"/>
      <c r="KHW179" s="3"/>
      <c r="KHX179" s="3"/>
      <c r="KHY179" s="3"/>
      <c r="KHZ179" s="3"/>
      <c r="KIA179" s="3"/>
      <c r="KIB179" s="3"/>
      <c r="KIC179" s="3"/>
      <c r="KID179" s="3"/>
      <c r="KIE179" s="3"/>
      <c r="KIF179" s="3"/>
      <c r="KIG179" s="3"/>
      <c r="KIH179" s="3"/>
      <c r="KII179" s="3"/>
      <c r="KIJ179" s="3"/>
      <c r="KIK179" s="3"/>
      <c r="KIL179" s="3"/>
      <c r="KIM179" s="3"/>
      <c r="KIN179" s="3"/>
      <c r="KIO179" s="3"/>
      <c r="KIP179" s="3"/>
      <c r="KIQ179" s="3"/>
      <c r="KIR179" s="3"/>
      <c r="KIS179" s="3"/>
      <c r="KIT179" s="3"/>
      <c r="KIU179" s="3"/>
      <c r="KIV179" s="3"/>
      <c r="KIW179" s="3"/>
      <c r="KIX179" s="3"/>
      <c r="KIY179" s="3"/>
      <c r="KIZ179" s="3"/>
      <c r="KJA179" s="3"/>
      <c r="KJB179" s="3"/>
      <c r="KJC179" s="3"/>
      <c r="KJD179" s="3"/>
      <c r="KJE179" s="3"/>
      <c r="KJF179" s="3"/>
      <c r="KJG179" s="3"/>
      <c r="KJH179" s="3"/>
      <c r="KJI179" s="3"/>
      <c r="KJJ179" s="3"/>
      <c r="KJK179" s="3"/>
      <c r="KJL179" s="3"/>
      <c r="KJM179" s="3"/>
      <c r="KJN179" s="3"/>
      <c r="KJO179" s="3"/>
      <c r="KJP179" s="3"/>
      <c r="KJQ179" s="3"/>
      <c r="KJR179" s="3"/>
      <c r="KJS179" s="3"/>
      <c r="KJT179" s="3"/>
      <c r="KJU179" s="3"/>
      <c r="KJV179" s="3"/>
      <c r="KJW179" s="3"/>
      <c r="KJX179" s="3"/>
      <c r="KJY179" s="3"/>
      <c r="KJZ179" s="3"/>
      <c r="KKA179" s="3"/>
      <c r="KKB179" s="3"/>
      <c r="KKC179" s="3"/>
      <c r="KKD179" s="3"/>
      <c r="KKE179" s="3"/>
      <c r="KKF179" s="3"/>
      <c r="KKG179" s="3"/>
      <c r="KKH179" s="3"/>
      <c r="KKI179" s="3"/>
      <c r="KKJ179" s="3"/>
      <c r="KKK179" s="3"/>
      <c r="KKL179" s="3"/>
      <c r="KKM179" s="3"/>
      <c r="KKN179" s="3"/>
      <c r="KKO179" s="3"/>
      <c r="KKP179" s="3"/>
      <c r="KKQ179" s="3"/>
      <c r="KKR179" s="3"/>
      <c r="KKS179" s="3"/>
      <c r="KKT179" s="3"/>
      <c r="KKU179" s="3"/>
      <c r="KKV179" s="3"/>
      <c r="KKW179" s="3"/>
      <c r="KKX179" s="3"/>
      <c r="KKY179" s="3"/>
      <c r="KKZ179" s="3"/>
      <c r="KLA179" s="3"/>
      <c r="KLB179" s="3"/>
      <c r="KLC179" s="3"/>
      <c r="KLD179" s="3"/>
      <c r="KLE179" s="3"/>
      <c r="KLF179" s="3"/>
      <c r="KLG179" s="3"/>
      <c r="KLH179" s="3"/>
      <c r="KLI179" s="3"/>
      <c r="KLJ179" s="3"/>
      <c r="KLK179" s="3"/>
      <c r="KLL179" s="3"/>
      <c r="KLM179" s="3"/>
      <c r="KLN179" s="3"/>
      <c r="KLO179" s="3"/>
      <c r="KLP179" s="3"/>
      <c r="KLQ179" s="3"/>
      <c r="KLR179" s="3"/>
      <c r="KLS179" s="3"/>
      <c r="KLT179" s="3"/>
      <c r="KLU179" s="3"/>
      <c r="KLV179" s="3"/>
      <c r="KLW179" s="3"/>
      <c r="KLX179" s="3"/>
      <c r="KLY179" s="3"/>
      <c r="KLZ179" s="3"/>
      <c r="KMA179" s="3"/>
      <c r="KMB179" s="3"/>
      <c r="KMC179" s="3"/>
      <c r="KMD179" s="3"/>
      <c r="KME179" s="3"/>
      <c r="KMF179" s="3"/>
      <c r="KMG179" s="3"/>
      <c r="KMH179" s="3"/>
      <c r="KMI179" s="3"/>
      <c r="KMJ179" s="3"/>
      <c r="KMK179" s="3"/>
      <c r="KML179" s="3"/>
      <c r="KMM179" s="3"/>
      <c r="KMN179" s="3"/>
      <c r="KMO179" s="3"/>
      <c r="KMP179" s="3"/>
      <c r="KMQ179" s="3"/>
      <c r="KMR179" s="3"/>
      <c r="KMS179" s="3"/>
      <c r="KMT179" s="3"/>
      <c r="KMU179" s="3"/>
      <c r="KMV179" s="3"/>
      <c r="KMW179" s="3"/>
      <c r="KMX179" s="3"/>
      <c r="KMY179" s="3"/>
      <c r="KMZ179" s="3"/>
      <c r="KNA179" s="3"/>
      <c r="KNB179" s="3"/>
      <c r="KNC179" s="3"/>
      <c r="KND179" s="3"/>
      <c r="KNE179" s="3"/>
      <c r="KNF179" s="3"/>
      <c r="KNG179" s="3"/>
      <c r="KNH179" s="3"/>
      <c r="KNI179" s="3"/>
      <c r="KNJ179" s="3"/>
      <c r="KNK179" s="3"/>
      <c r="KNL179" s="3"/>
      <c r="KNM179" s="3"/>
      <c r="KNN179" s="3"/>
      <c r="KNO179" s="3"/>
      <c r="KNP179" s="3"/>
      <c r="KNQ179" s="3"/>
      <c r="KNR179" s="3"/>
      <c r="KNS179" s="3"/>
      <c r="KNT179" s="3"/>
      <c r="KNU179" s="3"/>
      <c r="KNV179" s="3"/>
      <c r="KNW179" s="3"/>
      <c r="KNX179" s="3"/>
      <c r="KNY179" s="3"/>
      <c r="KNZ179" s="3"/>
      <c r="KOA179" s="3"/>
      <c r="KOB179" s="3"/>
      <c r="KOC179" s="3"/>
      <c r="KOD179" s="3"/>
      <c r="KOE179" s="3"/>
      <c r="KOF179" s="3"/>
      <c r="KOG179" s="3"/>
      <c r="KOH179" s="3"/>
      <c r="KOI179" s="3"/>
      <c r="KOJ179" s="3"/>
      <c r="KOK179" s="3"/>
      <c r="KOL179" s="3"/>
      <c r="KOM179" s="3"/>
      <c r="KON179" s="3"/>
      <c r="KOO179" s="3"/>
      <c r="KOP179" s="3"/>
      <c r="KOQ179" s="3"/>
      <c r="KOR179" s="3"/>
      <c r="KOS179" s="3"/>
      <c r="KOT179" s="3"/>
      <c r="KOU179" s="3"/>
      <c r="KOV179" s="3"/>
      <c r="KOW179" s="3"/>
      <c r="KOX179" s="3"/>
      <c r="KOY179" s="3"/>
      <c r="KOZ179" s="3"/>
      <c r="KPA179" s="3"/>
      <c r="KPB179" s="3"/>
      <c r="KPC179" s="3"/>
      <c r="KPD179" s="3"/>
      <c r="KPE179" s="3"/>
      <c r="KPF179" s="3"/>
      <c r="KPG179" s="3"/>
      <c r="KPH179" s="3"/>
      <c r="KPI179" s="3"/>
      <c r="KPJ179" s="3"/>
      <c r="KPK179" s="3"/>
      <c r="KPL179" s="3"/>
      <c r="KPM179" s="3"/>
      <c r="KPN179" s="3"/>
      <c r="KPO179" s="3"/>
      <c r="KPP179" s="3"/>
      <c r="KPQ179" s="3"/>
      <c r="KPR179" s="3"/>
      <c r="KPS179" s="3"/>
      <c r="KPT179" s="3"/>
      <c r="KPU179" s="3"/>
      <c r="KPV179" s="3"/>
      <c r="KPW179" s="3"/>
      <c r="KPX179" s="3"/>
      <c r="KPY179" s="3"/>
      <c r="KPZ179" s="3"/>
      <c r="KQA179" s="3"/>
      <c r="KQB179" s="3"/>
      <c r="KQC179" s="3"/>
      <c r="KQD179" s="3"/>
      <c r="KQE179" s="3"/>
      <c r="KQF179" s="3"/>
      <c r="KQG179" s="3"/>
      <c r="KQH179" s="3"/>
      <c r="KQI179" s="3"/>
      <c r="KQJ179" s="3"/>
      <c r="KQK179" s="3"/>
      <c r="KQL179" s="3"/>
      <c r="KQM179" s="3"/>
      <c r="KQN179" s="3"/>
      <c r="KQO179" s="3"/>
      <c r="KQP179" s="3"/>
      <c r="KQQ179" s="3"/>
      <c r="KQR179" s="3"/>
      <c r="KQS179" s="3"/>
      <c r="KQT179" s="3"/>
      <c r="KQU179" s="3"/>
      <c r="KQV179" s="3"/>
      <c r="KQW179" s="3"/>
      <c r="KQX179" s="3"/>
      <c r="KQY179" s="3"/>
      <c r="KQZ179" s="3"/>
      <c r="KRA179" s="3"/>
      <c r="KRB179" s="3"/>
      <c r="KRC179" s="3"/>
      <c r="KRD179" s="3"/>
      <c r="KRE179" s="3"/>
      <c r="KRF179" s="3"/>
      <c r="KRG179" s="3"/>
      <c r="KRH179" s="3"/>
      <c r="KRI179" s="3"/>
      <c r="KRJ179" s="3"/>
      <c r="KRK179" s="3"/>
      <c r="KRL179" s="3"/>
      <c r="KRM179" s="3"/>
      <c r="KRN179" s="3"/>
      <c r="KRO179" s="3"/>
      <c r="KRP179" s="3"/>
      <c r="KRQ179" s="3"/>
      <c r="KRR179" s="3"/>
      <c r="KRS179" s="3"/>
      <c r="KRT179" s="3"/>
      <c r="KRU179" s="3"/>
      <c r="KRV179" s="3"/>
      <c r="KRW179" s="3"/>
      <c r="KRX179" s="3"/>
      <c r="KRY179" s="3"/>
      <c r="KRZ179" s="3"/>
      <c r="KSA179" s="3"/>
      <c r="KSB179" s="3"/>
      <c r="KSC179" s="3"/>
      <c r="KSD179" s="3"/>
      <c r="KSE179" s="3"/>
      <c r="KSF179" s="3"/>
      <c r="KSG179" s="3"/>
      <c r="KSH179" s="3"/>
      <c r="KSI179" s="3"/>
      <c r="KSJ179" s="3"/>
      <c r="KSK179" s="3"/>
      <c r="KSL179" s="3"/>
      <c r="KSM179" s="3"/>
      <c r="KSN179" s="3"/>
      <c r="KSO179" s="3"/>
      <c r="KSP179" s="3"/>
      <c r="KSQ179" s="3"/>
      <c r="KSR179" s="3"/>
      <c r="KSS179" s="3"/>
      <c r="KST179" s="3"/>
      <c r="KSU179" s="3"/>
      <c r="KSV179" s="3"/>
      <c r="KSW179" s="3"/>
      <c r="KSX179" s="3"/>
      <c r="KSY179" s="3"/>
      <c r="KSZ179" s="3"/>
      <c r="KTA179" s="3"/>
      <c r="KTB179" s="3"/>
      <c r="KTC179" s="3"/>
      <c r="KTD179" s="3"/>
      <c r="KTE179" s="3"/>
      <c r="KTF179" s="3"/>
      <c r="KTG179" s="3"/>
      <c r="KTH179" s="3"/>
      <c r="KTI179" s="3"/>
      <c r="KTJ179" s="3"/>
      <c r="KTK179" s="3"/>
      <c r="KTL179" s="3"/>
      <c r="KTM179" s="3"/>
      <c r="KTN179" s="3"/>
      <c r="KTO179" s="3"/>
      <c r="KTP179" s="3"/>
      <c r="KTQ179" s="3"/>
      <c r="KTR179" s="3"/>
      <c r="KTS179" s="3"/>
      <c r="KTT179" s="3"/>
      <c r="KTU179" s="3"/>
      <c r="KTV179" s="3"/>
      <c r="KTW179" s="3"/>
      <c r="KTX179" s="3"/>
      <c r="KTY179" s="3"/>
      <c r="KTZ179" s="3"/>
      <c r="KUA179" s="3"/>
      <c r="KUB179" s="3"/>
      <c r="KUC179" s="3"/>
      <c r="KUD179" s="3"/>
      <c r="KUE179" s="3"/>
      <c r="KUF179" s="3"/>
      <c r="KUG179" s="3"/>
      <c r="KUH179" s="3"/>
      <c r="KUI179" s="3"/>
      <c r="KUJ179" s="3"/>
      <c r="KUK179" s="3"/>
      <c r="KUL179" s="3"/>
      <c r="KUM179" s="3"/>
      <c r="KUN179" s="3"/>
      <c r="KUO179" s="3"/>
      <c r="KUP179" s="3"/>
      <c r="KUQ179" s="3"/>
      <c r="KUR179" s="3"/>
      <c r="KUS179" s="3"/>
      <c r="KUT179" s="3"/>
      <c r="KUU179" s="3"/>
      <c r="KUV179" s="3"/>
      <c r="KUW179" s="3"/>
      <c r="KUX179" s="3"/>
      <c r="KUY179" s="3"/>
      <c r="KUZ179" s="3"/>
      <c r="KVA179" s="3"/>
      <c r="KVB179" s="3"/>
      <c r="KVC179" s="3"/>
      <c r="KVD179" s="3"/>
      <c r="KVE179" s="3"/>
      <c r="KVF179" s="3"/>
      <c r="KVG179" s="3"/>
      <c r="KVH179" s="3"/>
      <c r="KVI179" s="3"/>
      <c r="KVJ179" s="3"/>
      <c r="KVK179" s="3"/>
      <c r="KVL179" s="3"/>
      <c r="KVM179" s="3"/>
      <c r="KVN179" s="3"/>
      <c r="KVO179" s="3"/>
      <c r="KVP179" s="3"/>
      <c r="KVQ179" s="3"/>
      <c r="KVR179" s="3"/>
      <c r="KVS179" s="3"/>
      <c r="KVT179" s="3"/>
      <c r="KVU179" s="3"/>
      <c r="KVV179" s="3"/>
      <c r="KVW179" s="3"/>
      <c r="KVX179" s="3"/>
      <c r="KVY179" s="3"/>
      <c r="KVZ179" s="3"/>
      <c r="KWA179" s="3"/>
      <c r="KWB179" s="3"/>
      <c r="KWC179" s="3"/>
      <c r="KWD179" s="3"/>
      <c r="KWE179" s="3"/>
      <c r="KWF179" s="3"/>
      <c r="KWG179" s="3"/>
      <c r="KWH179" s="3"/>
      <c r="KWI179" s="3"/>
      <c r="KWJ179" s="3"/>
      <c r="KWK179" s="3"/>
      <c r="KWL179" s="3"/>
      <c r="KWM179" s="3"/>
      <c r="KWN179" s="3"/>
      <c r="KWO179" s="3"/>
      <c r="KWP179" s="3"/>
      <c r="KWQ179" s="3"/>
      <c r="KWR179" s="3"/>
      <c r="KWS179" s="3"/>
      <c r="KWT179" s="3"/>
      <c r="KWU179" s="3"/>
      <c r="KWV179" s="3"/>
      <c r="KWW179" s="3"/>
      <c r="KWX179" s="3"/>
      <c r="KWY179" s="3"/>
      <c r="KWZ179" s="3"/>
      <c r="KXA179" s="3"/>
      <c r="KXB179" s="3"/>
      <c r="KXC179" s="3"/>
      <c r="KXD179" s="3"/>
      <c r="KXE179" s="3"/>
      <c r="KXF179" s="3"/>
      <c r="KXG179" s="3"/>
      <c r="KXH179" s="3"/>
      <c r="KXI179" s="3"/>
      <c r="KXJ179" s="3"/>
      <c r="KXK179" s="3"/>
      <c r="KXL179" s="3"/>
      <c r="KXM179" s="3"/>
      <c r="KXN179" s="3"/>
      <c r="KXO179" s="3"/>
      <c r="KXP179" s="3"/>
      <c r="KXQ179" s="3"/>
      <c r="KXR179" s="3"/>
      <c r="KXS179" s="3"/>
      <c r="KXT179" s="3"/>
      <c r="KXU179" s="3"/>
      <c r="KXV179" s="3"/>
      <c r="KXW179" s="3"/>
      <c r="KXX179" s="3"/>
      <c r="KXY179" s="3"/>
      <c r="KXZ179" s="3"/>
      <c r="KYA179" s="3"/>
      <c r="KYB179" s="3"/>
      <c r="KYC179" s="3"/>
      <c r="KYD179" s="3"/>
      <c r="KYE179" s="3"/>
      <c r="KYF179" s="3"/>
      <c r="KYG179" s="3"/>
      <c r="KYH179" s="3"/>
      <c r="KYI179" s="3"/>
      <c r="KYJ179" s="3"/>
      <c r="KYK179" s="3"/>
      <c r="KYL179" s="3"/>
      <c r="KYM179" s="3"/>
      <c r="KYN179" s="3"/>
      <c r="KYO179" s="3"/>
      <c r="KYP179" s="3"/>
      <c r="KYQ179" s="3"/>
      <c r="KYR179" s="3"/>
      <c r="KYS179" s="3"/>
      <c r="KYT179" s="3"/>
      <c r="KYU179" s="3"/>
      <c r="KYV179" s="3"/>
      <c r="KYW179" s="3"/>
      <c r="KYX179" s="3"/>
      <c r="KYY179" s="3"/>
      <c r="KYZ179" s="3"/>
      <c r="KZA179" s="3"/>
      <c r="KZB179" s="3"/>
      <c r="KZC179" s="3"/>
      <c r="KZD179" s="3"/>
      <c r="KZE179" s="3"/>
      <c r="KZF179" s="3"/>
      <c r="KZG179" s="3"/>
      <c r="KZH179" s="3"/>
      <c r="KZI179" s="3"/>
      <c r="KZJ179" s="3"/>
      <c r="KZK179" s="3"/>
      <c r="KZL179" s="3"/>
      <c r="KZM179" s="3"/>
      <c r="KZN179" s="3"/>
      <c r="KZO179" s="3"/>
      <c r="KZP179" s="3"/>
      <c r="KZQ179" s="3"/>
      <c r="KZR179" s="3"/>
      <c r="KZS179" s="3"/>
      <c r="KZT179" s="3"/>
      <c r="KZU179" s="3"/>
      <c r="KZV179" s="3"/>
      <c r="KZW179" s="3"/>
      <c r="KZX179" s="3"/>
      <c r="KZY179" s="3"/>
      <c r="KZZ179" s="3"/>
      <c r="LAA179" s="3"/>
      <c r="LAB179" s="3"/>
      <c r="LAC179" s="3"/>
      <c r="LAD179" s="3"/>
      <c r="LAE179" s="3"/>
      <c r="LAF179" s="3"/>
      <c r="LAG179" s="3"/>
      <c r="LAH179" s="3"/>
      <c r="LAI179" s="3"/>
      <c r="LAJ179" s="3"/>
      <c r="LAK179" s="3"/>
      <c r="LAL179" s="3"/>
      <c r="LAM179" s="3"/>
      <c r="LAN179" s="3"/>
      <c r="LAO179" s="3"/>
      <c r="LAP179" s="3"/>
      <c r="LAQ179" s="3"/>
      <c r="LAR179" s="3"/>
      <c r="LAS179" s="3"/>
      <c r="LAT179" s="3"/>
      <c r="LAU179" s="3"/>
      <c r="LAV179" s="3"/>
      <c r="LAW179" s="3"/>
      <c r="LAX179" s="3"/>
      <c r="LAY179" s="3"/>
      <c r="LAZ179" s="3"/>
      <c r="LBA179" s="3"/>
      <c r="LBB179" s="3"/>
      <c r="LBC179" s="3"/>
      <c r="LBD179" s="3"/>
      <c r="LBE179" s="3"/>
      <c r="LBF179" s="3"/>
      <c r="LBG179" s="3"/>
      <c r="LBH179" s="3"/>
      <c r="LBI179" s="3"/>
      <c r="LBJ179" s="3"/>
      <c r="LBK179" s="3"/>
      <c r="LBL179" s="3"/>
      <c r="LBM179" s="3"/>
      <c r="LBN179" s="3"/>
      <c r="LBO179" s="3"/>
      <c r="LBP179" s="3"/>
      <c r="LBQ179" s="3"/>
      <c r="LBR179" s="3"/>
      <c r="LBS179" s="3"/>
      <c r="LBT179" s="3"/>
      <c r="LBU179" s="3"/>
      <c r="LBV179" s="3"/>
      <c r="LBW179" s="3"/>
      <c r="LBX179" s="3"/>
      <c r="LBY179" s="3"/>
      <c r="LBZ179" s="3"/>
      <c r="LCA179" s="3"/>
      <c r="LCB179" s="3"/>
      <c r="LCC179" s="3"/>
      <c r="LCD179" s="3"/>
      <c r="LCE179" s="3"/>
      <c r="LCF179" s="3"/>
      <c r="LCG179" s="3"/>
      <c r="LCH179" s="3"/>
      <c r="LCI179" s="3"/>
      <c r="LCJ179" s="3"/>
      <c r="LCK179" s="3"/>
      <c r="LCL179" s="3"/>
      <c r="LCM179" s="3"/>
      <c r="LCN179" s="3"/>
      <c r="LCO179" s="3"/>
      <c r="LCP179" s="3"/>
      <c r="LCQ179" s="3"/>
      <c r="LCR179" s="3"/>
      <c r="LCS179" s="3"/>
      <c r="LCT179" s="3"/>
      <c r="LCU179" s="3"/>
      <c r="LCV179" s="3"/>
      <c r="LCW179" s="3"/>
      <c r="LCX179" s="3"/>
      <c r="LCY179" s="3"/>
      <c r="LCZ179" s="3"/>
      <c r="LDA179" s="3"/>
      <c r="LDB179" s="3"/>
      <c r="LDC179" s="3"/>
      <c r="LDD179" s="3"/>
      <c r="LDE179" s="3"/>
      <c r="LDF179" s="3"/>
      <c r="LDG179" s="3"/>
      <c r="LDH179" s="3"/>
      <c r="LDI179" s="3"/>
      <c r="LDJ179" s="3"/>
      <c r="LDK179" s="3"/>
      <c r="LDL179" s="3"/>
      <c r="LDM179" s="3"/>
      <c r="LDN179" s="3"/>
      <c r="LDO179" s="3"/>
      <c r="LDP179" s="3"/>
      <c r="LDQ179" s="3"/>
      <c r="LDR179" s="3"/>
      <c r="LDS179" s="3"/>
      <c r="LDT179" s="3"/>
      <c r="LDU179" s="3"/>
      <c r="LDV179" s="3"/>
      <c r="LDW179" s="3"/>
      <c r="LDX179" s="3"/>
      <c r="LDY179" s="3"/>
      <c r="LDZ179" s="3"/>
      <c r="LEA179" s="3"/>
      <c r="LEB179" s="3"/>
      <c r="LEC179" s="3"/>
      <c r="LED179" s="3"/>
      <c r="LEE179" s="3"/>
      <c r="LEF179" s="3"/>
      <c r="LEG179" s="3"/>
      <c r="LEH179" s="3"/>
      <c r="LEI179" s="3"/>
      <c r="LEJ179" s="3"/>
      <c r="LEK179" s="3"/>
      <c r="LEL179" s="3"/>
      <c r="LEM179" s="3"/>
      <c r="LEN179" s="3"/>
      <c r="LEO179" s="3"/>
      <c r="LEP179" s="3"/>
      <c r="LEQ179" s="3"/>
      <c r="LER179" s="3"/>
      <c r="LES179" s="3"/>
      <c r="LET179" s="3"/>
      <c r="LEU179" s="3"/>
      <c r="LEV179" s="3"/>
      <c r="LEW179" s="3"/>
      <c r="LEX179" s="3"/>
      <c r="LEY179" s="3"/>
      <c r="LEZ179" s="3"/>
      <c r="LFA179" s="3"/>
      <c r="LFB179" s="3"/>
      <c r="LFC179" s="3"/>
      <c r="LFD179" s="3"/>
      <c r="LFE179" s="3"/>
      <c r="LFF179" s="3"/>
      <c r="LFG179" s="3"/>
      <c r="LFH179" s="3"/>
      <c r="LFI179" s="3"/>
      <c r="LFJ179" s="3"/>
      <c r="LFK179" s="3"/>
      <c r="LFL179" s="3"/>
      <c r="LFM179" s="3"/>
      <c r="LFN179" s="3"/>
      <c r="LFO179" s="3"/>
      <c r="LFP179" s="3"/>
      <c r="LFQ179" s="3"/>
      <c r="LFR179" s="3"/>
      <c r="LFS179" s="3"/>
      <c r="LFT179" s="3"/>
      <c r="LFU179" s="3"/>
      <c r="LFV179" s="3"/>
      <c r="LFW179" s="3"/>
      <c r="LFX179" s="3"/>
      <c r="LFY179" s="3"/>
      <c r="LFZ179" s="3"/>
      <c r="LGA179" s="3"/>
      <c r="LGB179" s="3"/>
      <c r="LGC179" s="3"/>
      <c r="LGD179" s="3"/>
      <c r="LGE179" s="3"/>
      <c r="LGF179" s="3"/>
      <c r="LGG179" s="3"/>
      <c r="LGH179" s="3"/>
      <c r="LGI179" s="3"/>
      <c r="LGJ179" s="3"/>
      <c r="LGK179" s="3"/>
      <c r="LGL179" s="3"/>
      <c r="LGM179" s="3"/>
      <c r="LGN179" s="3"/>
      <c r="LGO179" s="3"/>
      <c r="LGP179" s="3"/>
      <c r="LGQ179" s="3"/>
      <c r="LGR179" s="3"/>
      <c r="LGS179" s="3"/>
      <c r="LGT179" s="3"/>
      <c r="LGU179" s="3"/>
      <c r="LGV179" s="3"/>
      <c r="LGW179" s="3"/>
      <c r="LGX179" s="3"/>
      <c r="LGY179" s="3"/>
      <c r="LGZ179" s="3"/>
      <c r="LHA179" s="3"/>
      <c r="LHB179" s="3"/>
      <c r="LHC179" s="3"/>
      <c r="LHD179" s="3"/>
      <c r="LHE179" s="3"/>
      <c r="LHF179" s="3"/>
      <c r="LHG179" s="3"/>
      <c r="LHH179" s="3"/>
      <c r="LHI179" s="3"/>
      <c r="LHJ179" s="3"/>
      <c r="LHK179" s="3"/>
      <c r="LHL179" s="3"/>
      <c r="LHM179" s="3"/>
      <c r="LHN179" s="3"/>
      <c r="LHO179" s="3"/>
      <c r="LHP179" s="3"/>
      <c r="LHQ179" s="3"/>
      <c r="LHR179" s="3"/>
      <c r="LHS179" s="3"/>
      <c r="LHT179" s="3"/>
      <c r="LHU179" s="3"/>
      <c r="LHV179" s="3"/>
      <c r="LHW179" s="3"/>
      <c r="LHX179" s="3"/>
      <c r="LHY179" s="3"/>
      <c r="LHZ179" s="3"/>
      <c r="LIA179" s="3"/>
      <c r="LIB179" s="3"/>
      <c r="LIC179" s="3"/>
      <c r="LID179" s="3"/>
      <c r="LIE179" s="3"/>
      <c r="LIF179" s="3"/>
      <c r="LIG179" s="3"/>
      <c r="LIH179" s="3"/>
      <c r="LII179" s="3"/>
      <c r="LIJ179" s="3"/>
      <c r="LIK179" s="3"/>
      <c r="LIL179" s="3"/>
      <c r="LIM179" s="3"/>
      <c r="LIN179" s="3"/>
      <c r="LIO179" s="3"/>
      <c r="LIP179" s="3"/>
      <c r="LIQ179" s="3"/>
      <c r="LIR179" s="3"/>
      <c r="LIS179" s="3"/>
      <c r="LIT179" s="3"/>
      <c r="LIU179" s="3"/>
      <c r="LIV179" s="3"/>
      <c r="LIW179" s="3"/>
      <c r="LIX179" s="3"/>
      <c r="LIY179" s="3"/>
      <c r="LIZ179" s="3"/>
      <c r="LJA179" s="3"/>
      <c r="LJB179" s="3"/>
      <c r="LJC179" s="3"/>
      <c r="LJD179" s="3"/>
      <c r="LJE179" s="3"/>
      <c r="LJF179" s="3"/>
      <c r="LJG179" s="3"/>
      <c r="LJH179" s="3"/>
      <c r="LJI179" s="3"/>
      <c r="LJJ179" s="3"/>
      <c r="LJK179" s="3"/>
      <c r="LJL179" s="3"/>
      <c r="LJM179" s="3"/>
      <c r="LJN179" s="3"/>
      <c r="LJO179" s="3"/>
      <c r="LJP179" s="3"/>
      <c r="LJQ179" s="3"/>
      <c r="LJR179" s="3"/>
      <c r="LJS179" s="3"/>
      <c r="LJT179" s="3"/>
      <c r="LJU179" s="3"/>
      <c r="LJV179" s="3"/>
      <c r="LJW179" s="3"/>
      <c r="LJX179" s="3"/>
      <c r="LJY179" s="3"/>
      <c r="LJZ179" s="3"/>
      <c r="LKA179" s="3"/>
      <c r="LKB179" s="3"/>
      <c r="LKC179" s="3"/>
      <c r="LKD179" s="3"/>
      <c r="LKE179" s="3"/>
      <c r="LKF179" s="3"/>
      <c r="LKG179" s="3"/>
      <c r="LKH179" s="3"/>
      <c r="LKI179" s="3"/>
      <c r="LKJ179" s="3"/>
      <c r="LKK179" s="3"/>
      <c r="LKL179" s="3"/>
      <c r="LKM179" s="3"/>
      <c r="LKN179" s="3"/>
      <c r="LKO179" s="3"/>
      <c r="LKP179" s="3"/>
      <c r="LKQ179" s="3"/>
      <c r="LKR179" s="3"/>
      <c r="LKS179" s="3"/>
      <c r="LKT179" s="3"/>
      <c r="LKU179" s="3"/>
      <c r="LKV179" s="3"/>
      <c r="LKW179" s="3"/>
      <c r="LKX179" s="3"/>
      <c r="LKY179" s="3"/>
      <c r="LKZ179" s="3"/>
      <c r="LLA179" s="3"/>
      <c r="LLB179" s="3"/>
      <c r="LLC179" s="3"/>
      <c r="LLD179" s="3"/>
      <c r="LLE179" s="3"/>
      <c r="LLF179" s="3"/>
      <c r="LLG179" s="3"/>
      <c r="LLH179" s="3"/>
      <c r="LLI179" s="3"/>
      <c r="LLJ179" s="3"/>
      <c r="LLK179" s="3"/>
      <c r="LLL179" s="3"/>
      <c r="LLM179" s="3"/>
      <c r="LLN179" s="3"/>
      <c r="LLO179" s="3"/>
      <c r="LLP179" s="3"/>
      <c r="LLQ179" s="3"/>
      <c r="LLR179" s="3"/>
      <c r="LLS179" s="3"/>
      <c r="LLT179" s="3"/>
      <c r="LLU179" s="3"/>
      <c r="LLV179" s="3"/>
      <c r="LLW179" s="3"/>
      <c r="LLX179" s="3"/>
      <c r="LLY179" s="3"/>
      <c r="LLZ179" s="3"/>
      <c r="LMA179" s="3"/>
      <c r="LMB179" s="3"/>
      <c r="LMC179" s="3"/>
      <c r="LMD179" s="3"/>
      <c r="LME179" s="3"/>
      <c r="LMF179" s="3"/>
      <c r="LMG179" s="3"/>
      <c r="LMH179" s="3"/>
      <c r="LMI179" s="3"/>
      <c r="LMJ179" s="3"/>
      <c r="LMK179" s="3"/>
      <c r="LML179" s="3"/>
      <c r="LMM179" s="3"/>
      <c r="LMN179" s="3"/>
      <c r="LMO179" s="3"/>
      <c r="LMP179" s="3"/>
      <c r="LMQ179" s="3"/>
      <c r="LMR179" s="3"/>
      <c r="LMS179" s="3"/>
      <c r="LMT179" s="3"/>
      <c r="LMU179" s="3"/>
      <c r="LMV179" s="3"/>
      <c r="LMW179" s="3"/>
      <c r="LMX179" s="3"/>
      <c r="LMY179" s="3"/>
      <c r="LMZ179" s="3"/>
      <c r="LNA179" s="3"/>
      <c r="LNB179" s="3"/>
      <c r="LNC179" s="3"/>
      <c r="LND179" s="3"/>
      <c r="LNE179" s="3"/>
      <c r="LNF179" s="3"/>
      <c r="LNG179" s="3"/>
      <c r="LNH179" s="3"/>
      <c r="LNI179" s="3"/>
      <c r="LNJ179" s="3"/>
      <c r="LNK179" s="3"/>
      <c r="LNL179" s="3"/>
      <c r="LNM179" s="3"/>
      <c r="LNN179" s="3"/>
      <c r="LNO179" s="3"/>
      <c r="LNP179" s="3"/>
      <c r="LNQ179" s="3"/>
      <c r="LNR179" s="3"/>
      <c r="LNS179" s="3"/>
      <c r="LNT179" s="3"/>
      <c r="LNU179" s="3"/>
      <c r="LNV179" s="3"/>
      <c r="LNW179" s="3"/>
      <c r="LNX179" s="3"/>
      <c r="LNY179" s="3"/>
      <c r="LNZ179" s="3"/>
      <c r="LOA179" s="3"/>
      <c r="LOB179" s="3"/>
      <c r="LOC179" s="3"/>
      <c r="LOD179" s="3"/>
      <c r="LOE179" s="3"/>
      <c r="LOF179" s="3"/>
      <c r="LOG179" s="3"/>
      <c r="LOH179" s="3"/>
      <c r="LOI179" s="3"/>
      <c r="LOJ179" s="3"/>
      <c r="LOK179" s="3"/>
      <c r="LOL179" s="3"/>
      <c r="LOM179" s="3"/>
      <c r="LON179" s="3"/>
      <c r="LOO179" s="3"/>
      <c r="LOP179" s="3"/>
      <c r="LOQ179" s="3"/>
      <c r="LOR179" s="3"/>
      <c r="LOS179" s="3"/>
      <c r="LOT179" s="3"/>
      <c r="LOU179" s="3"/>
      <c r="LOV179" s="3"/>
      <c r="LOW179" s="3"/>
      <c r="LOX179" s="3"/>
      <c r="LOY179" s="3"/>
      <c r="LOZ179" s="3"/>
      <c r="LPA179" s="3"/>
      <c r="LPB179" s="3"/>
      <c r="LPC179" s="3"/>
      <c r="LPD179" s="3"/>
      <c r="LPE179" s="3"/>
      <c r="LPF179" s="3"/>
      <c r="LPG179" s="3"/>
      <c r="LPH179" s="3"/>
      <c r="LPI179" s="3"/>
      <c r="LPJ179" s="3"/>
      <c r="LPK179" s="3"/>
      <c r="LPL179" s="3"/>
      <c r="LPM179" s="3"/>
      <c r="LPN179" s="3"/>
      <c r="LPO179" s="3"/>
      <c r="LPP179" s="3"/>
      <c r="LPQ179" s="3"/>
      <c r="LPR179" s="3"/>
      <c r="LPS179" s="3"/>
      <c r="LPT179" s="3"/>
      <c r="LPU179" s="3"/>
      <c r="LPV179" s="3"/>
      <c r="LPW179" s="3"/>
      <c r="LPX179" s="3"/>
      <c r="LPY179" s="3"/>
      <c r="LPZ179" s="3"/>
      <c r="LQA179" s="3"/>
      <c r="LQB179" s="3"/>
      <c r="LQC179" s="3"/>
      <c r="LQD179" s="3"/>
      <c r="LQE179" s="3"/>
      <c r="LQF179" s="3"/>
      <c r="LQG179" s="3"/>
      <c r="LQH179" s="3"/>
      <c r="LQI179" s="3"/>
      <c r="LQJ179" s="3"/>
      <c r="LQK179" s="3"/>
      <c r="LQL179" s="3"/>
      <c r="LQM179" s="3"/>
      <c r="LQN179" s="3"/>
      <c r="LQO179" s="3"/>
      <c r="LQP179" s="3"/>
      <c r="LQQ179" s="3"/>
      <c r="LQR179" s="3"/>
      <c r="LQS179" s="3"/>
      <c r="LQT179" s="3"/>
      <c r="LQU179" s="3"/>
      <c r="LQV179" s="3"/>
      <c r="LQW179" s="3"/>
      <c r="LQX179" s="3"/>
      <c r="LQY179" s="3"/>
      <c r="LQZ179" s="3"/>
      <c r="LRA179" s="3"/>
      <c r="LRB179" s="3"/>
      <c r="LRC179" s="3"/>
      <c r="LRD179" s="3"/>
      <c r="LRE179" s="3"/>
      <c r="LRF179" s="3"/>
      <c r="LRG179" s="3"/>
      <c r="LRH179" s="3"/>
      <c r="LRI179" s="3"/>
      <c r="LRJ179" s="3"/>
      <c r="LRK179" s="3"/>
      <c r="LRL179" s="3"/>
      <c r="LRM179" s="3"/>
      <c r="LRN179" s="3"/>
      <c r="LRO179" s="3"/>
      <c r="LRP179" s="3"/>
      <c r="LRQ179" s="3"/>
      <c r="LRR179" s="3"/>
      <c r="LRS179" s="3"/>
      <c r="LRT179" s="3"/>
      <c r="LRU179" s="3"/>
      <c r="LRV179" s="3"/>
      <c r="LRW179" s="3"/>
      <c r="LRX179" s="3"/>
      <c r="LRY179" s="3"/>
      <c r="LRZ179" s="3"/>
      <c r="LSA179" s="3"/>
      <c r="LSB179" s="3"/>
      <c r="LSC179" s="3"/>
      <c r="LSD179" s="3"/>
      <c r="LSE179" s="3"/>
      <c r="LSF179" s="3"/>
      <c r="LSG179" s="3"/>
      <c r="LSH179" s="3"/>
      <c r="LSI179" s="3"/>
      <c r="LSJ179" s="3"/>
      <c r="LSK179" s="3"/>
      <c r="LSL179" s="3"/>
      <c r="LSM179" s="3"/>
      <c r="LSN179" s="3"/>
      <c r="LSO179" s="3"/>
      <c r="LSP179" s="3"/>
      <c r="LSQ179" s="3"/>
      <c r="LSR179" s="3"/>
      <c r="LSS179" s="3"/>
      <c r="LST179" s="3"/>
      <c r="LSU179" s="3"/>
      <c r="LSV179" s="3"/>
      <c r="LSW179" s="3"/>
      <c r="LSX179" s="3"/>
      <c r="LSY179" s="3"/>
      <c r="LSZ179" s="3"/>
      <c r="LTA179" s="3"/>
      <c r="LTB179" s="3"/>
      <c r="LTC179" s="3"/>
      <c r="LTD179" s="3"/>
      <c r="LTE179" s="3"/>
      <c r="LTF179" s="3"/>
      <c r="LTG179" s="3"/>
      <c r="LTH179" s="3"/>
      <c r="LTI179" s="3"/>
      <c r="LTJ179" s="3"/>
      <c r="LTK179" s="3"/>
      <c r="LTL179" s="3"/>
      <c r="LTM179" s="3"/>
      <c r="LTN179" s="3"/>
      <c r="LTO179" s="3"/>
      <c r="LTP179" s="3"/>
      <c r="LTQ179" s="3"/>
      <c r="LTR179" s="3"/>
      <c r="LTS179" s="3"/>
      <c r="LTT179" s="3"/>
      <c r="LTU179" s="3"/>
      <c r="LTV179" s="3"/>
      <c r="LTW179" s="3"/>
      <c r="LTX179" s="3"/>
      <c r="LTY179" s="3"/>
      <c r="LTZ179" s="3"/>
      <c r="LUA179" s="3"/>
      <c r="LUB179" s="3"/>
      <c r="LUC179" s="3"/>
      <c r="LUD179" s="3"/>
      <c r="LUE179" s="3"/>
      <c r="LUF179" s="3"/>
      <c r="LUG179" s="3"/>
      <c r="LUH179" s="3"/>
      <c r="LUI179" s="3"/>
      <c r="LUJ179" s="3"/>
      <c r="LUK179" s="3"/>
      <c r="LUL179" s="3"/>
      <c r="LUM179" s="3"/>
      <c r="LUN179" s="3"/>
      <c r="LUO179" s="3"/>
      <c r="LUP179" s="3"/>
      <c r="LUQ179" s="3"/>
      <c r="LUR179" s="3"/>
      <c r="LUS179" s="3"/>
      <c r="LUT179" s="3"/>
      <c r="LUU179" s="3"/>
      <c r="LUV179" s="3"/>
      <c r="LUW179" s="3"/>
      <c r="LUX179" s="3"/>
      <c r="LUY179" s="3"/>
      <c r="LUZ179" s="3"/>
      <c r="LVA179" s="3"/>
      <c r="LVB179" s="3"/>
      <c r="LVC179" s="3"/>
      <c r="LVD179" s="3"/>
      <c r="LVE179" s="3"/>
      <c r="LVF179" s="3"/>
      <c r="LVG179" s="3"/>
      <c r="LVH179" s="3"/>
      <c r="LVI179" s="3"/>
      <c r="LVJ179" s="3"/>
      <c r="LVK179" s="3"/>
      <c r="LVL179" s="3"/>
      <c r="LVM179" s="3"/>
      <c r="LVN179" s="3"/>
      <c r="LVO179" s="3"/>
      <c r="LVP179" s="3"/>
      <c r="LVQ179" s="3"/>
      <c r="LVR179" s="3"/>
      <c r="LVS179" s="3"/>
      <c r="LVT179" s="3"/>
      <c r="LVU179" s="3"/>
      <c r="LVV179" s="3"/>
      <c r="LVW179" s="3"/>
      <c r="LVX179" s="3"/>
      <c r="LVY179" s="3"/>
      <c r="LVZ179" s="3"/>
      <c r="LWA179" s="3"/>
      <c r="LWB179" s="3"/>
      <c r="LWC179" s="3"/>
      <c r="LWD179" s="3"/>
      <c r="LWE179" s="3"/>
      <c r="LWF179" s="3"/>
      <c r="LWG179" s="3"/>
      <c r="LWH179" s="3"/>
      <c r="LWI179" s="3"/>
      <c r="LWJ179" s="3"/>
      <c r="LWK179" s="3"/>
      <c r="LWL179" s="3"/>
      <c r="LWM179" s="3"/>
      <c r="LWN179" s="3"/>
      <c r="LWO179" s="3"/>
      <c r="LWP179" s="3"/>
      <c r="LWQ179" s="3"/>
      <c r="LWR179" s="3"/>
      <c r="LWS179" s="3"/>
      <c r="LWT179" s="3"/>
      <c r="LWU179" s="3"/>
      <c r="LWV179" s="3"/>
      <c r="LWW179" s="3"/>
      <c r="LWX179" s="3"/>
      <c r="LWY179" s="3"/>
      <c r="LWZ179" s="3"/>
      <c r="LXA179" s="3"/>
      <c r="LXB179" s="3"/>
      <c r="LXC179" s="3"/>
      <c r="LXD179" s="3"/>
      <c r="LXE179" s="3"/>
      <c r="LXF179" s="3"/>
      <c r="LXG179" s="3"/>
      <c r="LXH179" s="3"/>
      <c r="LXI179" s="3"/>
      <c r="LXJ179" s="3"/>
      <c r="LXK179" s="3"/>
      <c r="LXL179" s="3"/>
      <c r="LXM179" s="3"/>
      <c r="LXN179" s="3"/>
      <c r="LXO179" s="3"/>
      <c r="LXP179" s="3"/>
      <c r="LXQ179" s="3"/>
      <c r="LXR179" s="3"/>
      <c r="LXS179" s="3"/>
      <c r="LXT179" s="3"/>
      <c r="LXU179" s="3"/>
      <c r="LXV179" s="3"/>
      <c r="LXW179" s="3"/>
      <c r="LXX179" s="3"/>
      <c r="LXY179" s="3"/>
      <c r="LXZ179" s="3"/>
      <c r="LYA179" s="3"/>
      <c r="LYB179" s="3"/>
      <c r="LYC179" s="3"/>
      <c r="LYD179" s="3"/>
      <c r="LYE179" s="3"/>
      <c r="LYF179" s="3"/>
      <c r="LYG179" s="3"/>
      <c r="LYH179" s="3"/>
      <c r="LYI179" s="3"/>
      <c r="LYJ179" s="3"/>
      <c r="LYK179" s="3"/>
      <c r="LYL179" s="3"/>
      <c r="LYM179" s="3"/>
      <c r="LYN179" s="3"/>
      <c r="LYO179" s="3"/>
      <c r="LYP179" s="3"/>
      <c r="LYQ179" s="3"/>
      <c r="LYR179" s="3"/>
      <c r="LYS179" s="3"/>
      <c r="LYT179" s="3"/>
      <c r="LYU179" s="3"/>
      <c r="LYV179" s="3"/>
      <c r="LYW179" s="3"/>
      <c r="LYX179" s="3"/>
      <c r="LYY179" s="3"/>
      <c r="LYZ179" s="3"/>
      <c r="LZA179" s="3"/>
      <c r="LZB179" s="3"/>
      <c r="LZC179" s="3"/>
      <c r="LZD179" s="3"/>
      <c r="LZE179" s="3"/>
      <c r="LZF179" s="3"/>
      <c r="LZG179" s="3"/>
      <c r="LZH179" s="3"/>
      <c r="LZI179" s="3"/>
      <c r="LZJ179" s="3"/>
      <c r="LZK179" s="3"/>
      <c r="LZL179" s="3"/>
      <c r="LZM179" s="3"/>
      <c r="LZN179" s="3"/>
      <c r="LZO179" s="3"/>
      <c r="LZP179" s="3"/>
      <c r="LZQ179" s="3"/>
      <c r="LZR179" s="3"/>
      <c r="LZS179" s="3"/>
      <c r="LZT179" s="3"/>
      <c r="LZU179" s="3"/>
      <c r="LZV179" s="3"/>
      <c r="LZW179" s="3"/>
      <c r="LZX179" s="3"/>
      <c r="LZY179" s="3"/>
      <c r="LZZ179" s="3"/>
      <c r="MAA179" s="3"/>
      <c r="MAB179" s="3"/>
      <c r="MAC179" s="3"/>
      <c r="MAD179" s="3"/>
      <c r="MAE179" s="3"/>
      <c r="MAF179" s="3"/>
      <c r="MAG179" s="3"/>
      <c r="MAH179" s="3"/>
      <c r="MAI179" s="3"/>
      <c r="MAJ179" s="3"/>
      <c r="MAK179" s="3"/>
      <c r="MAL179" s="3"/>
      <c r="MAM179" s="3"/>
      <c r="MAN179" s="3"/>
      <c r="MAO179" s="3"/>
      <c r="MAP179" s="3"/>
      <c r="MAQ179" s="3"/>
      <c r="MAR179" s="3"/>
      <c r="MAS179" s="3"/>
      <c r="MAT179" s="3"/>
      <c r="MAU179" s="3"/>
      <c r="MAV179" s="3"/>
      <c r="MAW179" s="3"/>
      <c r="MAX179" s="3"/>
      <c r="MAY179" s="3"/>
      <c r="MAZ179" s="3"/>
      <c r="MBA179" s="3"/>
      <c r="MBB179" s="3"/>
      <c r="MBC179" s="3"/>
      <c r="MBD179" s="3"/>
      <c r="MBE179" s="3"/>
      <c r="MBF179" s="3"/>
      <c r="MBG179" s="3"/>
      <c r="MBH179" s="3"/>
      <c r="MBI179" s="3"/>
      <c r="MBJ179" s="3"/>
      <c r="MBK179" s="3"/>
      <c r="MBL179" s="3"/>
      <c r="MBM179" s="3"/>
      <c r="MBN179" s="3"/>
      <c r="MBO179" s="3"/>
      <c r="MBP179" s="3"/>
      <c r="MBQ179" s="3"/>
      <c r="MBR179" s="3"/>
      <c r="MBS179" s="3"/>
      <c r="MBT179" s="3"/>
      <c r="MBU179" s="3"/>
      <c r="MBV179" s="3"/>
      <c r="MBW179" s="3"/>
      <c r="MBX179" s="3"/>
      <c r="MBY179" s="3"/>
      <c r="MBZ179" s="3"/>
      <c r="MCA179" s="3"/>
      <c r="MCB179" s="3"/>
      <c r="MCC179" s="3"/>
      <c r="MCD179" s="3"/>
      <c r="MCE179" s="3"/>
      <c r="MCF179" s="3"/>
      <c r="MCG179" s="3"/>
      <c r="MCH179" s="3"/>
      <c r="MCI179" s="3"/>
      <c r="MCJ179" s="3"/>
      <c r="MCK179" s="3"/>
      <c r="MCL179" s="3"/>
      <c r="MCM179" s="3"/>
      <c r="MCN179" s="3"/>
      <c r="MCO179" s="3"/>
      <c r="MCP179" s="3"/>
      <c r="MCQ179" s="3"/>
      <c r="MCR179" s="3"/>
      <c r="MCS179" s="3"/>
      <c r="MCT179" s="3"/>
      <c r="MCU179" s="3"/>
      <c r="MCV179" s="3"/>
      <c r="MCW179" s="3"/>
      <c r="MCX179" s="3"/>
      <c r="MCY179" s="3"/>
      <c r="MCZ179" s="3"/>
      <c r="MDA179" s="3"/>
      <c r="MDB179" s="3"/>
      <c r="MDC179" s="3"/>
      <c r="MDD179" s="3"/>
      <c r="MDE179" s="3"/>
      <c r="MDF179" s="3"/>
      <c r="MDG179" s="3"/>
      <c r="MDH179" s="3"/>
      <c r="MDI179" s="3"/>
      <c r="MDJ179" s="3"/>
      <c r="MDK179" s="3"/>
      <c r="MDL179" s="3"/>
      <c r="MDM179" s="3"/>
      <c r="MDN179" s="3"/>
      <c r="MDO179" s="3"/>
      <c r="MDP179" s="3"/>
      <c r="MDQ179" s="3"/>
      <c r="MDR179" s="3"/>
      <c r="MDS179" s="3"/>
      <c r="MDT179" s="3"/>
      <c r="MDU179" s="3"/>
      <c r="MDV179" s="3"/>
      <c r="MDW179" s="3"/>
      <c r="MDX179" s="3"/>
      <c r="MDY179" s="3"/>
      <c r="MDZ179" s="3"/>
      <c r="MEA179" s="3"/>
      <c r="MEB179" s="3"/>
      <c r="MEC179" s="3"/>
      <c r="MED179" s="3"/>
      <c r="MEE179" s="3"/>
      <c r="MEF179" s="3"/>
      <c r="MEG179" s="3"/>
      <c r="MEH179" s="3"/>
      <c r="MEI179" s="3"/>
      <c r="MEJ179" s="3"/>
      <c r="MEK179" s="3"/>
      <c r="MEL179" s="3"/>
      <c r="MEM179" s="3"/>
      <c r="MEN179" s="3"/>
      <c r="MEO179" s="3"/>
      <c r="MEP179" s="3"/>
      <c r="MEQ179" s="3"/>
      <c r="MER179" s="3"/>
      <c r="MES179" s="3"/>
      <c r="MET179" s="3"/>
      <c r="MEU179" s="3"/>
      <c r="MEV179" s="3"/>
      <c r="MEW179" s="3"/>
      <c r="MEX179" s="3"/>
      <c r="MEY179" s="3"/>
      <c r="MEZ179" s="3"/>
      <c r="MFA179" s="3"/>
      <c r="MFB179" s="3"/>
      <c r="MFC179" s="3"/>
      <c r="MFD179" s="3"/>
      <c r="MFE179" s="3"/>
      <c r="MFF179" s="3"/>
      <c r="MFG179" s="3"/>
      <c r="MFH179" s="3"/>
      <c r="MFI179" s="3"/>
      <c r="MFJ179" s="3"/>
      <c r="MFK179" s="3"/>
      <c r="MFL179" s="3"/>
      <c r="MFM179" s="3"/>
      <c r="MFN179" s="3"/>
      <c r="MFO179" s="3"/>
      <c r="MFP179" s="3"/>
      <c r="MFQ179" s="3"/>
      <c r="MFR179" s="3"/>
      <c r="MFS179" s="3"/>
      <c r="MFT179" s="3"/>
      <c r="MFU179" s="3"/>
      <c r="MFV179" s="3"/>
      <c r="MFW179" s="3"/>
      <c r="MFX179" s="3"/>
      <c r="MFY179" s="3"/>
      <c r="MFZ179" s="3"/>
      <c r="MGA179" s="3"/>
      <c r="MGB179" s="3"/>
      <c r="MGC179" s="3"/>
      <c r="MGD179" s="3"/>
      <c r="MGE179" s="3"/>
      <c r="MGF179" s="3"/>
      <c r="MGG179" s="3"/>
      <c r="MGH179" s="3"/>
      <c r="MGI179" s="3"/>
      <c r="MGJ179" s="3"/>
      <c r="MGK179" s="3"/>
      <c r="MGL179" s="3"/>
      <c r="MGM179" s="3"/>
      <c r="MGN179" s="3"/>
      <c r="MGO179" s="3"/>
      <c r="MGP179" s="3"/>
      <c r="MGQ179" s="3"/>
      <c r="MGR179" s="3"/>
      <c r="MGS179" s="3"/>
      <c r="MGT179" s="3"/>
      <c r="MGU179" s="3"/>
      <c r="MGV179" s="3"/>
      <c r="MGW179" s="3"/>
      <c r="MGX179" s="3"/>
      <c r="MGY179" s="3"/>
      <c r="MGZ179" s="3"/>
      <c r="MHA179" s="3"/>
      <c r="MHB179" s="3"/>
      <c r="MHC179" s="3"/>
      <c r="MHD179" s="3"/>
      <c r="MHE179" s="3"/>
      <c r="MHF179" s="3"/>
      <c r="MHG179" s="3"/>
      <c r="MHH179" s="3"/>
      <c r="MHI179" s="3"/>
      <c r="MHJ179" s="3"/>
      <c r="MHK179" s="3"/>
      <c r="MHL179" s="3"/>
      <c r="MHM179" s="3"/>
      <c r="MHN179" s="3"/>
      <c r="MHO179" s="3"/>
      <c r="MHP179" s="3"/>
      <c r="MHQ179" s="3"/>
      <c r="MHR179" s="3"/>
      <c r="MHS179" s="3"/>
      <c r="MHT179" s="3"/>
      <c r="MHU179" s="3"/>
      <c r="MHV179" s="3"/>
      <c r="MHW179" s="3"/>
      <c r="MHX179" s="3"/>
      <c r="MHY179" s="3"/>
      <c r="MHZ179" s="3"/>
      <c r="MIA179" s="3"/>
      <c r="MIB179" s="3"/>
      <c r="MIC179" s="3"/>
      <c r="MID179" s="3"/>
      <c r="MIE179" s="3"/>
      <c r="MIF179" s="3"/>
      <c r="MIG179" s="3"/>
      <c r="MIH179" s="3"/>
      <c r="MII179" s="3"/>
      <c r="MIJ179" s="3"/>
      <c r="MIK179" s="3"/>
      <c r="MIL179" s="3"/>
      <c r="MIM179" s="3"/>
      <c r="MIN179" s="3"/>
      <c r="MIO179" s="3"/>
      <c r="MIP179" s="3"/>
      <c r="MIQ179" s="3"/>
      <c r="MIR179" s="3"/>
      <c r="MIS179" s="3"/>
      <c r="MIT179" s="3"/>
      <c r="MIU179" s="3"/>
      <c r="MIV179" s="3"/>
      <c r="MIW179" s="3"/>
      <c r="MIX179" s="3"/>
      <c r="MIY179" s="3"/>
      <c r="MIZ179" s="3"/>
      <c r="MJA179" s="3"/>
      <c r="MJB179" s="3"/>
      <c r="MJC179" s="3"/>
      <c r="MJD179" s="3"/>
      <c r="MJE179" s="3"/>
      <c r="MJF179" s="3"/>
      <c r="MJG179" s="3"/>
      <c r="MJH179" s="3"/>
      <c r="MJI179" s="3"/>
      <c r="MJJ179" s="3"/>
      <c r="MJK179" s="3"/>
      <c r="MJL179" s="3"/>
      <c r="MJM179" s="3"/>
      <c r="MJN179" s="3"/>
      <c r="MJO179" s="3"/>
      <c r="MJP179" s="3"/>
      <c r="MJQ179" s="3"/>
      <c r="MJR179" s="3"/>
      <c r="MJS179" s="3"/>
      <c r="MJT179" s="3"/>
      <c r="MJU179" s="3"/>
      <c r="MJV179" s="3"/>
      <c r="MJW179" s="3"/>
      <c r="MJX179" s="3"/>
      <c r="MJY179" s="3"/>
      <c r="MJZ179" s="3"/>
      <c r="MKA179" s="3"/>
      <c r="MKB179" s="3"/>
      <c r="MKC179" s="3"/>
      <c r="MKD179" s="3"/>
      <c r="MKE179" s="3"/>
      <c r="MKF179" s="3"/>
      <c r="MKG179" s="3"/>
      <c r="MKH179" s="3"/>
      <c r="MKI179" s="3"/>
      <c r="MKJ179" s="3"/>
      <c r="MKK179" s="3"/>
      <c r="MKL179" s="3"/>
      <c r="MKM179" s="3"/>
      <c r="MKN179" s="3"/>
      <c r="MKO179" s="3"/>
      <c r="MKP179" s="3"/>
      <c r="MKQ179" s="3"/>
      <c r="MKR179" s="3"/>
      <c r="MKS179" s="3"/>
      <c r="MKT179" s="3"/>
      <c r="MKU179" s="3"/>
      <c r="MKV179" s="3"/>
      <c r="MKW179" s="3"/>
      <c r="MKX179" s="3"/>
      <c r="MKY179" s="3"/>
      <c r="MKZ179" s="3"/>
      <c r="MLA179" s="3"/>
      <c r="MLB179" s="3"/>
      <c r="MLC179" s="3"/>
      <c r="MLD179" s="3"/>
      <c r="MLE179" s="3"/>
      <c r="MLF179" s="3"/>
      <c r="MLG179" s="3"/>
      <c r="MLH179" s="3"/>
      <c r="MLI179" s="3"/>
      <c r="MLJ179" s="3"/>
      <c r="MLK179" s="3"/>
      <c r="MLL179" s="3"/>
      <c r="MLM179" s="3"/>
      <c r="MLN179" s="3"/>
      <c r="MLO179" s="3"/>
      <c r="MLP179" s="3"/>
      <c r="MLQ179" s="3"/>
      <c r="MLR179" s="3"/>
      <c r="MLS179" s="3"/>
      <c r="MLT179" s="3"/>
      <c r="MLU179" s="3"/>
      <c r="MLV179" s="3"/>
      <c r="MLW179" s="3"/>
      <c r="MLX179" s="3"/>
      <c r="MLY179" s="3"/>
      <c r="MLZ179" s="3"/>
      <c r="MMA179" s="3"/>
      <c r="MMB179" s="3"/>
      <c r="MMC179" s="3"/>
      <c r="MMD179" s="3"/>
      <c r="MME179" s="3"/>
      <c r="MMF179" s="3"/>
      <c r="MMG179" s="3"/>
      <c r="MMH179" s="3"/>
      <c r="MMI179" s="3"/>
      <c r="MMJ179" s="3"/>
      <c r="MMK179" s="3"/>
      <c r="MML179" s="3"/>
      <c r="MMM179" s="3"/>
      <c r="MMN179" s="3"/>
      <c r="MMO179" s="3"/>
      <c r="MMP179" s="3"/>
      <c r="MMQ179" s="3"/>
      <c r="MMR179" s="3"/>
      <c r="MMS179" s="3"/>
      <c r="MMT179" s="3"/>
      <c r="MMU179" s="3"/>
      <c r="MMV179" s="3"/>
      <c r="MMW179" s="3"/>
      <c r="MMX179" s="3"/>
      <c r="MMY179" s="3"/>
      <c r="MMZ179" s="3"/>
      <c r="MNA179" s="3"/>
      <c r="MNB179" s="3"/>
      <c r="MNC179" s="3"/>
      <c r="MND179" s="3"/>
      <c r="MNE179" s="3"/>
      <c r="MNF179" s="3"/>
      <c r="MNG179" s="3"/>
      <c r="MNH179" s="3"/>
      <c r="MNI179" s="3"/>
      <c r="MNJ179" s="3"/>
      <c r="MNK179" s="3"/>
      <c r="MNL179" s="3"/>
      <c r="MNM179" s="3"/>
      <c r="MNN179" s="3"/>
      <c r="MNO179" s="3"/>
      <c r="MNP179" s="3"/>
      <c r="MNQ179" s="3"/>
      <c r="MNR179" s="3"/>
      <c r="MNS179" s="3"/>
      <c r="MNT179" s="3"/>
      <c r="MNU179" s="3"/>
      <c r="MNV179" s="3"/>
      <c r="MNW179" s="3"/>
      <c r="MNX179" s="3"/>
      <c r="MNY179" s="3"/>
      <c r="MNZ179" s="3"/>
      <c r="MOA179" s="3"/>
      <c r="MOB179" s="3"/>
      <c r="MOC179" s="3"/>
      <c r="MOD179" s="3"/>
      <c r="MOE179" s="3"/>
      <c r="MOF179" s="3"/>
      <c r="MOG179" s="3"/>
      <c r="MOH179" s="3"/>
      <c r="MOI179" s="3"/>
      <c r="MOJ179" s="3"/>
      <c r="MOK179" s="3"/>
      <c r="MOL179" s="3"/>
      <c r="MOM179" s="3"/>
      <c r="MON179" s="3"/>
      <c r="MOO179" s="3"/>
      <c r="MOP179" s="3"/>
      <c r="MOQ179" s="3"/>
      <c r="MOR179" s="3"/>
      <c r="MOS179" s="3"/>
      <c r="MOT179" s="3"/>
      <c r="MOU179" s="3"/>
      <c r="MOV179" s="3"/>
      <c r="MOW179" s="3"/>
      <c r="MOX179" s="3"/>
      <c r="MOY179" s="3"/>
      <c r="MOZ179" s="3"/>
      <c r="MPA179" s="3"/>
      <c r="MPB179" s="3"/>
      <c r="MPC179" s="3"/>
      <c r="MPD179" s="3"/>
      <c r="MPE179" s="3"/>
      <c r="MPF179" s="3"/>
      <c r="MPG179" s="3"/>
      <c r="MPH179" s="3"/>
      <c r="MPI179" s="3"/>
      <c r="MPJ179" s="3"/>
      <c r="MPK179" s="3"/>
      <c r="MPL179" s="3"/>
      <c r="MPM179" s="3"/>
      <c r="MPN179" s="3"/>
      <c r="MPO179" s="3"/>
      <c r="MPP179" s="3"/>
      <c r="MPQ179" s="3"/>
      <c r="MPR179" s="3"/>
      <c r="MPS179" s="3"/>
      <c r="MPT179" s="3"/>
      <c r="MPU179" s="3"/>
      <c r="MPV179" s="3"/>
      <c r="MPW179" s="3"/>
      <c r="MPX179" s="3"/>
      <c r="MPY179" s="3"/>
      <c r="MPZ179" s="3"/>
      <c r="MQA179" s="3"/>
      <c r="MQB179" s="3"/>
      <c r="MQC179" s="3"/>
      <c r="MQD179" s="3"/>
      <c r="MQE179" s="3"/>
      <c r="MQF179" s="3"/>
      <c r="MQG179" s="3"/>
      <c r="MQH179" s="3"/>
      <c r="MQI179" s="3"/>
      <c r="MQJ179" s="3"/>
      <c r="MQK179" s="3"/>
      <c r="MQL179" s="3"/>
      <c r="MQM179" s="3"/>
      <c r="MQN179" s="3"/>
      <c r="MQO179" s="3"/>
      <c r="MQP179" s="3"/>
      <c r="MQQ179" s="3"/>
      <c r="MQR179" s="3"/>
      <c r="MQS179" s="3"/>
      <c r="MQT179" s="3"/>
      <c r="MQU179" s="3"/>
      <c r="MQV179" s="3"/>
      <c r="MQW179" s="3"/>
      <c r="MQX179" s="3"/>
      <c r="MQY179" s="3"/>
      <c r="MQZ179" s="3"/>
      <c r="MRA179" s="3"/>
      <c r="MRB179" s="3"/>
      <c r="MRC179" s="3"/>
      <c r="MRD179" s="3"/>
      <c r="MRE179" s="3"/>
      <c r="MRF179" s="3"/>
      <c r="MRG179" s="3"/>
      <c r="MRH179" s="3"/>
      <c r="MRI179" s="3"/>
      <c r="MRJ179" s="3"/>
      <c r="MRK179" s="3"/>
      <c r="MRL179" s="3"/>
      <c r="MRM179" s="3"/>
      <c r="MRN179" s="3"/>
      <c r="MRO179" s="3"/>
      <c r="MRP179" s="3"/>
      <c r="MRQ179" s="3"/>
      <c r="MRR179" s="3"/>
      <c r="MRS179" s="3"/>
      <c r="MRT179" s="3"/>
      <c r="MRU179" s="3"/>
      <c r="MRV179" s="3"/>
      <c r="MRW179" s="3"/>
      <c r="MRX179" s="3"/>
      <c r="MRY179" s="3"/>
      <c r="MRZ179" s="3"/>
      <c r="MSA179" s="3"/>
      <c r="MSB179" s="3"/>
      <c r="MSC179" s="3"/>
      <c r="MSD179" s="3"/>
      <c r="MSE179" s="3"/>
      <c r="MSF179" s="3"/>
      <c r="MSG179" s="3"/>
      <c r="MSH179" s="3"/>
      <c r="MSI179" s="3"/>
      <c r="MSJ179" s="3"/>
      <c r="MSK179" s="3"/>
      <c r="MSL179" s="3"/>
      <c r="MSM179" s="3"/>
      <c r="MSN179" s="3"/>
      <c r="MSO179" s="3"/>
      <c r="MSP179" s="3"/>
      <c r="MSQ179" s="3"/>
      <c r="MSR179" s="3"/>
      <c r="MSS179" s="3"/>
      <c r="MST179" s="3"/>
      <c r="MSU179" s="3"/>
      <c r="MSV179" s="3"/>
      <c r="MSW179" s="3"/>
      <c r="MSX179" s="3"/>
      <c r="MSY179" s="3"/>
      <c r="MSZ179" s="3"/>
      <c r="MTA179" s="3"/>
      <c r="MTB179" s="3"/>
      <c r="MTC179" s="3"/>
      <c r="MTD179" s="3"/>
      <c r="MTE179" s="3"/>
      <c r="MTF179" s="3"/>
      <c r="MTG179" s="3"/>
      <c r="MTH179" s="3"/>
      <c r="MTI179" s="3"/>
      <c r="MTJ179" s="3"/>
      <c r="MTK179" s="3"/>
      <c r="MTL179" s="3"/>
      <c r="MTM179" s="3"/>
      <c r="MTN179" s="3"/>
      <c r="MTO179" s="3"/>
      <c r="MTP179" s="3"/>
      <c r="MTQ179" s="3"/>
      <c r="MTR179" s="3"/>
      <c r="MTS179" s="3"/>
      <c r="MTT179" s="3"/>
      <c r="MTU179" s="3"/>
      <c r="MTV179" s="3"/>
      <c r="MTW179" s="3"/>
      <c r="MTX179" s="3"/>
      <c r="MTY179" s="3"/>
      <c r="MTZ179" s="3"/>
      <c r="MUA179" s="3"/>
      <c r="MUB179" s="3"/>
      <c r="MUC179" s="3"/>
      <c r="MUD179" s="3"/>
      <c r="MUE179" s="3"/>
      <c r="MUF179" s="3"/>
      <c r="MUG179" s="3"/>
      <c r="MUH179" s="3"/>
      <c r="MUI179" s="3"/>
      <c r="MUJ179" s="3"/>
      <c r="MUK179" s="3"/>
      <c r="MUL179" s="3"/>
      <c r="MUM179" s="3"/>
      <c r="MUN179" s="3"/>
      <c r="MUO179" s="3"/>
      <c r="MUP179" s="3"/>
      <c r="MUQ179" s="3"/>
      <c r="MUR179" s="3"/>
      <c r="MUS179" s="3"/>
      <c r="MUT179" s="3"/>
      <c r="MUU179" s="3"/>
      <c r="MUV179" s="3"/>
      <c r="MUW179" s="3"/>
      <c r="MUX179" s="3"/>
      <c r="MUY179" s="3"/>
      <c r="MUZ179" s="3"/>
      <c r="MVA179" s="3"/>
      <c r="MVB179" s="3"/>
      <c r="MVC179" s="3"/>
      <c r="MVD179" s="3"/>
      <c r="MVE179" s="3"/>
      <c r="MVF179" s="3"/>
      <c r="MVG179" s="3"/>
      <c r="MVH179" s="3"/>
      <c r="MVI179" s="3"/>
      <c r="MVJ179" s="3"/>
      <c r="MVK179" s="3"/>
      <c r="MVL179" s="3"/>
      <c r="MVM179" s="3"/>
      <c r="MVN179" s="3"/>
      <c r="MVO179" s="3"/>
      <c r="MVP179" s="3"/>
      <c r="MVQ179" s="3"/>
      <c r="MVR179" s="3"/>
      <c r="MVS179" s="3"/>
      <c r="MVT179" s="3"/>
      <c r="MVU179" s="3"/>
      <c r="MVV179" s="3"/>
      <c r="MVW179" s="3"/>
      <c r="MVX179" s="3"/>
      <c r="MVY179" s="3"/>
      <c r="MVZ179" s="3"/>
      <c r="MWA179" s="3"/>
      <c r="MWB179" s="3"/>
      <c r="MWC179" s="3"/>
      <c r="MWD179" s="3"/>
      <c r="MWE179" s="3"/>
      <c r="MWF179" s="3"/>
      <c r="MWG179" s="3"/>
      <c r="MWH179" s="3"/>
      <c r="MWI179" s="3"/>
      <c r="MWJ179" s="3"/>
      <c r="MWK179" s="3"/>
      <c r="MWL179" s="3"/>
      <c r="MWM179" s="3"/>
      <c r="MWN179" s="3"/>
      <c r="MWO179" s="3"/>
      <c r="MWP179" s="3"/>
      <c r="MWQ179" s="3"/>
      <c r="MWR179" s="3"/>
      <c r="MWS179" s="3"/>
      <c r="MWT179" s="3"/>
      <c r="MWU179" s="3"/>
      <c r="MWV179" s="3"/>
      <c r="MWW179" s="3"/>
      <c r="MWX179" s="3"/>
      <c r="MWY179" s="3"/>
      <c r="MWZ179" s="3"/>
      <c r="MXA179" s="3"/>
      <c r="MXB179" s="3"/>
      <c r="MXC179" s="3"/>
      <c r="MXD179" s="3"/>
      <c r="MXE179" s="3"/>
      <c r="MXF179" s="3"/>
      <c r="MXG179" s="3"/>
      <c r="MXH179" s="3"/>
      <c r="MXI179" s="3"/>
      <c r="MXJ179" s="3"/>
      <c r="MXK179" s="3"/>
      <c r="MXL179" s="3"/>
      <c r="MXM179" s="3"/>
      <c r="MXN179" s="3"/>
      <c r="MXO179" s="3"/>
      <c r="MXP179" s="3"/>
      <c r="MXQ179" s="3"/>
      <c r="MXR179" s="3"/>
      <c r="MXS179" s="3"/>
      <c r="MXT179" s="3"/>
      <c r="MXU179" s="3"/>
      <c r="MXV179" s="3"/>
      <c r="MXW179" s="3"/>
      <c r="MXX179" s="3"/>
      <c r="MXY179" s="3"/>
      <c r="MXZ179" s="3"/>
      <c r="MYA179" s="3"/>
      <c r="MYB179" s="3"/>
      <c r="MYC179" s="3"/>
      <c r="MYD179" s="3"/>
      <c r="MYE179" s="3"/>
      <c r="MYF179" s="3"/>
      <c r="MYG179" s="3"/>
      <c r="MYH179" s="3"/>
      <c r="MYI179" s="3"/>
      <c r="MYJ179" s="3"/>
      <c r="MYK179" s="3"/>
      <c r="MYL179" s="3"/>
      <c r="MYM179" s="3"/>
      <c r="MYN179" s="3"/>
      <c r="MYO179" s="3"/>
      <c r="MYP179" s="3"/>
      <c r="MYQ179" s="3"/>
      <c r="MYR179" s="3"/>
      <c r="MYS179" s="3"/>
      <c r="MYT179" s="3"/>
      <c r="MYU179" s="3"/>
      <c r="MYV179" s="3"/>
      <c r="MYW179" s="3"/>
      <c r="MYX179" s="3"/>
      <c r="MYY179" s="3"/>
      <c r="MYZ179" s="3"/>
      <c r="MZA179" s="3"/>
      <c r="MZB179" s="3"/>
      <c r="MZC179" s="3"/>
      <c r="MZD179" s="3"/>
      <c r="MZE179" s="3"/>
      <c r="MZF179" s="3"/>
      <c r="MZG179" s="3"/>
      <c r="MZH179" s="3"/>
      <c r="MZI179" s="3"/>
      <c r="MZJ179" s="3"/>
      <c r="MZK179" s="3"/>
      <c r="MZL179" s="3"/>
      <c r="MZM179" s="3"/>
      <c r="MZN179" s="3"/>
      <c r="MZO179" s="3"/>
      <c r="MZP179" s="3"/>
      <c r="MZQ179" s="3"/>
      <c r="MZR179" s="3"/>
      <c r="MZS179" s="3"/>
      <c r="MZT179" s="3"/>
      <c r="MZU179" s="3"/>
      <c r="MZV179" s="3"/>
      <c r="MZW179" s="3"/>
      <c r="MZX179" s="3"/>
      <c r="MZY179" s="3"/>
      <c r="MZZ179" s="3"/>
      <c r="NAA179" s="3"/>
      <c r="NAB179" s="3"/>
      <c r="NAC179" s="3"/>
      <c r="NAD179" s="3"/>
      <c r="NAE179" s="3"/>
      <c r="NAF179" s="3"/>
      <c r="NAG179" s="3"/>
      <c r="NAH179" s="3"/>
      <c r="NAI179" s="3"/>
      <c r="NAJ179" s="3"/>
      <c r="NAK179" s="3"/>
      <c r="NAL179" s="3"/>
      <c r="NAM179" s="3"/>
      <c r="NAN179" s="3"/>
      <c r="NAO179" s="3"/>
      <c r="NAP179" s="3"/>
      <c r="NAQ179" s="3"/>
      <c r="NAR179" s="3"/>
      <c r="NAS179" s="3"/>
      <c r="NAT179" s="3"/>
      <c r="NAU179" s="3"/>
      <c r="NAV179" s="3"/>
      <c r="NAW179" s="3"/>
      <c r="NAX179" s="3"/>
      <c r="NAY179" s="3"/>
      <c r="NAZ179" s="3"/>
      <c r="NBA179" s="3"/>
      <c r="NBB179" s="3"/>
      <c r="NBC179" s="3"/>
      <c r="NBD179" s="3"/>
      <c r="NBE179" s="3"/>
      <c r="NBF179" s="3"/>
      <c r="NBG179" s="3"/>
      <c r="NBH179" s="3"/>
      <c r="NBI179" s="3"/>
      <c r="NBJ179" s="3"/>
      <c r="NBK179" s="3"/>
      <c r="NBL179" s="3"/>
      <c r="NBM179" s="3"/>
      <c r="NBN179" s="3"/>
      <c r="NBO179" s="3"/>
      <c r="NBP179" s="3"/>
      <c r="NBQ179" s="3"/>
      <c r="NBR179" s="3"/>
      <c r="NBS179" s="3"/>
      <c r="NBT179" s="3"/>
      <c r="NBU179" s="3"/>
      <c r="NBV179" s="3"/>
      <c r="NBW179" s="3"/>
      <c r="NBX179" s="3"/>
      <c r="NBY179" s="3"/>
      <c r="NBZ179" s="3"/>
      <c r="NCA179" s="3"/>
      <c r="NCB179" s="3"/>
      <c r="NCC179" s="3"/>
      <c r="NCD179" s="3"/>
      <c r="NCE179" s="3"/>
      <c r="NCF179" s="3"/>
      <c r="NCG179" s="3"/>
      <c r="NCH179" s="3"/>
      <c r="NCI179" s="3"/>
      <c r="NCJ179" s="3"/>
      <c r="NCK179" s="3"/>
      <c r="NCL179" s="3"/>
      <c r="NCM179" s="3"/>
      <c r="NCN179" s="3"/>
      <c r="NCO179" s="3"/>
      <c r="NCP179" s="3"/>
      <c r="NCQ179" s="3"/>
      <c r="NCR179" s="3"/>
      <c r="NCS179" s="3"/>
      <c r="NCT179" s="3"/>
      <c r="NCU179" s="3"/>
      <c r="NCV179" s="3"/>
      <c r="NCW179" s="3"/>
      <c r="NCX179" s="3"/>
      <c r="NCY179" s="3"/>
      <c r="NCZ179" s="3"/>
      <c r="NDA179" s="3"/>
      <c r="NDB179" s="3"/>
      <c r="NDC179" s="3"/>
      <c r="NDD179" s="3"/>
      <c r="NDE179" s="3"/>
      <c r="NDF179" s="3"/>
      <c r="NDG179" s="3"/>
      <c r="NDH179" s="3"/>
      <c r="NDI179" s="3"/>
      <c r="NDJ179" s="3"/>
      <c r="NDK179" s="3"/>
      <c r="NDL179" s="3"/>
      <c r="NDM179" s="3"/>
      <c r="NDN179" s="3"/>
      <c r="NDO179" s="3"/>
      <c r="NDP179" s="3"/>
      <c r="NDQ179" s="3"/>
      <c r="NDR179" s="3"/>
      <c r="NDS179" s="3"/>
      <c r="NDT179" s="3"/>
      <c r="NDU179" s="3"/>
      <c r="NDV179" s="3"/>
      <c r="NDW179" s="3"/>
      <c r="NDX179" s="3"/>
      <c r="NDY179" s="3"/>
      <c r="NDZ179" s="3"/>
      <c r="NEA179" s="3"/>
      <c r="NEB179" s="3"/>
      <c r="NEC179" s="3"/>
      <c r="NED179" s="3"/>
      <c r="NEE179" s="3"/>
      <c r="NEF179" s="3"/>
      <c r="NEG179" s="3"/>
      <c r="NEH179" s="3"/>
      <c r="NEI179" s="3"/>
      <c r="NEJ179" s="3"/>
      <c r="NEK179" s="3"/>
      <c r="NEL179" s="3"/>
      <c r="NEM179" s="3"/>
      <c r="NEN179" s="3"/>
      <c r="NEO179" s="3"/>
      <c r="NEP179" s="3"/>
      <c r="NEQ179" s="3"/>
      <c r="NER179" s="3"/>
      <c r="NES179" s="3"/>
      <c r="NET179" s="3"/>
      <c r="NEU179" s="3"/>
      <c r="NEV179" s="3"/>
      <c r="NEW179" s="3"/>
      <c r="NEX179" s="3"/>
      <c r="NEY179" s="3"/>
      <c r="NEZ179" s="3"/>
      <c r="NFA179" s="3"/>
      <c r="NFB179" s="3"/>
      <c r="NFC179" s="3"/>
      <c r="NFD179" s="3"/>
      <c r="NFE179" s="3"/>
      <c r="NFF179" s="3"/>
      <c r="NFG179" s="3"/>
      <c r="NFH179" s="3"/>
      <c r="NFI179" s="3"/>
      <c r="NFJ179" s="3"/>
      <c r="NFK179" s="3"/>
      <c r="NFL179" s="3"/>
      <c r="NFM179" s="3"/>
      <c r="NFN179" s="3"/>
      <c r="NFO179" s="3"/>
      <c r="NFP179" s="3"/>
      <c r="NFQ179" s="3"/>
      <c r="NFR179" s="3"/>
      <c r="NFS179" s="3"/>
      <c r="NFT179" s="3"/>
      <c r="NFU179" s="3"/>
      <c r="NFV179" s="3"/>
      <c r="NFW179" s="3"/>
      <c r="NFX179" s="3"/>
      <c r="NFY179" s="3"/>
      <c r="NFZ179" s="3"/>
      <c r="NGA179" s="3"/>
      <c r="NGB179" s="3"/>
      <c r="NGC179" s="3"/>
      <c r="NGD179" s="3"/>
      <c r="NGE179" s="3"/>
      <c r="NGF179" s="3"/>
      <c r="NGG179" s="3"/>
      <c r="NGH179" s="3"/>
      <c r="NGI179" s="3"/>
      <c r="NGJ179" s="3"/>
      <c r="NGK179" s="3"/>
      <c r="NGL179" s="3"/>
      <c r="NGM179" s="3"/>
      <c r="NGN179" s="3"/>
      <c r="NGO179" s="3"/>
      <c r="NGP179" s="3"/>
      <c r="NGQ179" s="3"/>
      <c r="NGR179" s="3"/>
      <c r="NGS179" s="3"/>
      <c r="NGT179" s="3"/>
      <c r="NGU179" s="3"/>
      <c r="NGV179" s="3"/>
      <c r="NGW179" s="3"/>
      <c r="NGX179" s="3"/>
      <c r="NGY179" s="3"/>
      <c r="NGZ179" s="3"/>
      <c r="NHA179" s="3"/>
      <c r="NHB179" s="3"/>
      <c r="NHC179" s="3"/>
      <c r="NHD179" s="3"/>
      <c r="NHE179" s="3"/>
      <c r="NHF179" s="3"/>
      <c r="NHG179" s="3"/>
      <c r="NHH179" s="3"/>
      <c r="NHI179" s="3"/>
      <c r="NHJ179" s="3"/>
      <c r="NHK179" s="3"/>
      <c r="NHL179" s="3"/>
      <c r="NHM179" s="3"/>
      <c r="NHN179" s="3"/>
      <c r="NHO179" s="3"/>
      <c r="NHP179" s="3"/>
      <c r="NHQ179" s="3"/>
      <c r="NHR179" s="3"/>
      <c r="NHS179" s="3"/>
      <c r="NHT179" s="3"/>
      <c r="NHU179" s="3"/>
      <c r="NHV179" s="3"/>
      <c r="NHW179" s="3"/>
      <c r="NHX179" s="3"/>
      <c r="NHY179" s="3"/>
      <c r="NHZ179" s="3"/>
      <c r="NIA179" s="3"/>
      <c r="NIB179" s="3"/>
      <c r="NIC179" s="3"/>
      <c r="NID179" s="3"/>
      <c r="NIE179" s="3"/>
      <c r="NIF179" s="3"/>
      <c r="NIG179" s="3"/>
      <c r="NIH179" s="3"/>
      <c r="NII179" s="3"/>
      <c r="NIJ179" s="3"/>
      <c r="NIK179" s="3"/>
      <c r="NIL179" s="3"/>
      <c r="NIM179" s="3"/>
      <c r="NIN179" s="3"/>
      <c r="NIO179" s="3"/>
      <c r="NIP179" s="3"/>
      <c r="NIQ179" s="3"/>
      <c r="NIR179" s="3"/>
      <c r="NIS179" s="3"/>
      <c r="NIT179" s="3"/>
      <c r="NIU179" s="3"/>
      <c r="NIV179" s="3"/>
      <c r="NIW179" s="3"/>
      <c r="NIX179" s="3"/>
      <c r="NIY179" s="3"/>
      <c r="NIZ179" s="3"/>
      <c r="NJA179" s="3"/>
      <c r="NJB179" s="3"/>
      <c r="NJC179" s="3"/>
      <c r="NJD179" s="3"/>
      <c r="NJE179" s="3"/>
      <c r="NJF179" s="3"/>
      <c r="NJG179" s="3"/>
      <c r="NJH179" s="3"/>
      <c r="NJI179" s="3"/>
      <c r="NJJ179" s="3"/>
      <c r="NJK179" s="3"/>
      <c r="NJL179" s="3"/>
      <c r="NJM179" s="3"/>
      <c r="NJN179" s="3"/>
      <c r="NJO179" s="3"/>
      <c r="NJP179" s="3"/>
      <c r="NJQ179" s="3"/>
      <c r="NJR179" s="3"/>
      <c r="NJS179" s="3"/>
      <c r="NJT179" s="3"/>
      <c r="NJU179" s="3"/>
      <c r="NJV179" s="3"/>
      <c r="NJW179" s="3"/>
      <c r="NJX179" s="3"/>
      <c r="NJY179" s="3"/>
      <c r="NJZ179" s="3"/>
      <c r="NKA179" s="3"/>
      <c r="NKB179" s="3"/>
      <c r="NKC179" s="3"/>
      <c r="NKD179" s="3"/>
      <c r="NKE179" s="3"/>
      <c r="NKF179" s="3"/>
      <c r="NKG179" s="3"/>
      <c r="NKH179" s="3"/>
      <c r="NKI179" s="3"/>
      <c r="NKJ179" s="3"/>
      <c r="NKK179" s="3"/>
      <c r="NKL179" s="3"/>
      <c r="NKM179" s="3"/>
      <c r="NKN179" s="3"/>
      <c r="NKO179" s="3"/>
      <c r="NKP179" s="3"/>
      <c r="NKQ179" s="3"/>
      <c r="NKR179" s="3"/>
      <c r="NKS179" s="3"/>
      <c r="NKT179" s="3"/>
      <c r="NKU179" s="3"/>
      <c r="NKV179" s="3"/>
      <c r="NKW179" s="3"/>
      <c r="NKX179" s="3"/>
      <c r="NKY179" s="3"/>
      <c r="NKZ179" s="3"/>
      <c r="NLA179" s="3"/>
      <c r="NLB179" s="3"/>
      <c r="NLC179" s="3"/>
      <c r="NLD179" s="3"/>
      <c r="NLE179" s="3"/>
      <c r="NLF179" s="3"/>
      <c r="NLG179" s="3"/>
      <c r="NLH179" s="3"/>
      <c r="NLI179" s="3"/>
      <c r="NLJ179" s="3"/>
      <c r="NLK179" s="3"/>
      <c r="NLL179" s="3"/>
      <c r="NLM179" s="3"/>
      <c r="NLN179" s="3"/>
      <c r="NLO179" s="3"/>
      <c r="NLP179" s="3"/>
      <c r="NLQ179" s="3"/>
      <c r="NLR179" s="3"/>
      <c r="NLS179" s="3"/>
      <c r="NLT179" s="3"/>
      <c r="NLU179" s="3"/>
      <c r="NLV179" s="3"/>
      <c r="NLW179" s="3"/>
      <c r="NLX179" s="3"/>
      <c r="NLY179" s="3"/>
      <c r="NLZ179" s="3"/>
      <c r="NMA179" s="3"/>
      <c r="NMB179" s="3"/>
      <c r="NMC179" s="3"/>
      <c r="NMD179" s="3"/>
      <c r="NME179" s="3"/>
      <c r="NMF179" s="3"/>
      <c r="NMG179" s="3"/>
      <c r="NMH179" s="3"/>
      <c r="NMI179" s="3"/>
      <c r="NMJ179" s="3"/>
      <c r="NMK179" s="3"/>
      <c r="NML179" s="3"/>
      <c r="NMM179" s="3"/>
      <c r="NMN179" s="3"/>
      <c r="NMO179" s="3"/>
      <c r="NMP179" s="3"/>
      <c r="NMQ179" s="3"/>
      <c r="NMR179" s="3"/>
      <c r="NMS179" s="3"/>
      <c r="NMT179" s="3"/>
      <c r="NMU179" s="3"/>
      <c r="NMV179" s="3"/>
      <c r="NMW179" s="3"/>
      <c r="NMX179" s="3"/>
      <c r="NMY179" s="3"/>
      <c r="NMZ179" s="3"/>
      <c r="NNA179" s="3"/>
      <c r="NNB179" s="3"/>
      <c r="NNC179" s="3"/>
      <c r="NND179" s="3"/>
      <c r="NNE179" s="3"/>
      <c r="NNF179" s="3"/>
      <c r="NNG179" s="3"/>
      <c r="NNH179" s="3"/>
      <c r="NNI179" s="3"/>
      <c r="NNJ179" s="3"/>
      <c r="NNK179" s="3"/>
      <c r="NNL179" s="3"/>
      <c r="NNM179" s="3"/>
      <c r="NNN179" s="3"/>
      <c r="NNO179" s="3"/>
      <c r="NNP179" s="3"/>
      <c r="NNQ179" s="3"/>
      <c r="NNR179" s="3"/>
      <c r="NNS179" s="3"/>
      <c r="NNT179" s="3"/>
      <c r="NNU179" s="3"/>
      <c r="NNV179" s="3"/>
      <c r="NNW179" s="3"/>
      <c r="NNX179" s="3"/>
      <c r="NNY179" s="3"/>
      <c r="NNZ179" s="3"/>
      <c r="NOA179" s="3"/>
      <c r="NOB179" s="3"/>
      <c r="NOC179" s="3"/>
      <c r="NOD179" s="3"/>
      <c r="NOE179" s="3"/>
      <c r="NOF179" s="3"/>
      <c r="NOG179" s="3"/>
      <c r="NOH179" s="3"/>
      <c r="NOI179" s="3"/>
      <c r="NOJ179" s="3"/>
      <c r="NOK179" s="3"/>
      <c r="NOL179" s="3"/>
      <c r="NOM179" s="3"/>
      <c r="NON179" s="3"/>
      <c r="NOO179" s="3"/>
      <c r="NOP179" s="3"/>
      <c r="NOQ179" s="3"/>
      <c r="NOR179" s="3"/>
      <c r="NOS179" s="3"/>
      <c r="NOT179" s="3"/>
      <c r="NOU179" s="3"/>
      <c r="NOV179" s="3"/>
      <c r="NOW179" s="3"/>
      <c r="NOX179" s="3"/>
      <c r="NOY179" s="3"/>
      <c r="NOZ179" s="3"/>
      <c r="NPA179" s="3"/>
      <c r="NPB179" s="3"/>
      <c r="NPC179" s="3"/>
      <c r="NPD179" s="3"/>
      <c r="NPE179" s="3"/>
      <c r="NPF179" s="3"/>
      <c r="NPG179" s="3"/>
      <c r="NPH179" s="3"/>
      <c r="NPI179" s="3"/>
      <c r="NPJ179" s="3"/>
      <c r="NPK179" s="3"/>
      <c r="NPL179" s="3"/>
      <c r="NPM179" s="3"/>
      <c r="NPN179" s="3"/>
      <c r="NPO179" s="3"/>
      <c r="NPP179" s="3"/>
      <c r="NPQ179" s="3"/>
      <c r="NPR179" s="3"/>
      <c r="NPS179" s="3"/>
      <c r="NPT179" s="3"/>
      <c r="NPU179" s="3"/>
      <c r="NPV179" s="3"/>
      <c r="NPW179" s="3"/>
      <c r="NPX179" s="3"/>
      <c r="NPY179" s="3"/>
      <c r="NPZ179" s="3"/>
      <c r="NQA179" s="3"/>
      <c r="NQB179" s="3"/>
      <c r="NQC179" s="3"/>
      <c r="NQD179" s="3"/>
      <c r="NQE179" s="3"/>
      <c r="NQF179" s="3"/>
      <c r="NQG179" s="3"/>
      <c r="NQH179" s="3"/>
      <c r="NQI179" s="3"/>
      <c r="NQJ179" s="3"/>
      <c r="NQK179" s="3"/>
      <c r="NQL179" s="3"/>
      <c r="NQM179" s="3"/>
      <c r="NQN179" s="3"/>
      <c r="NQO179" s="3"/>
      <c r="NQP179" s="3"/>
      <c r="NQQ179" s="3"/>
      <c r="NQR179" s="3"/>
      <c r="NQS179" s="3"/>
      <c r="NQT179" s="3"/>
      <c r="NQU179" s="3"/>
      <c r="NQV179" s="3"/>
      <c r="NQW179" s="3"/>
      <c r="NQX179" s="3"/>
      <c r="NQY179" s="3"/>
      <c r="NQZ179" s="3"/>
      <c r="NRA179" s="3"/>
      <c r="NRB179" s="3"/>
      <c r="NRC179" s="3"/>
      <c r="NRD179" s="3"/>
      <c r="NRE179" s="3"/>
      <c r="NRF179" s="3"/>
      <c r="NRG179" s="3"/>
      <c r="NRH179" s="3"/>
      <c r="NRI179" s="3"/>
      <c r="NRJ179" s="3"/>
      <c r="NRK179" s="3"/>
      <c r="NRL179" s="3"/>
      <c r="NRM179" s="3"/>
      <c r="NRN179" s="3"/>
      <c r="NRO179" s="3"/>
      <c r="NRP179" s="3"/>
      <c r="NRQ179" s="3"/>
      <c r="NRR179" s="3"/>
      <c r="NRS179" s="3"/>
      <c r="NRT179" s="3"/>
      <c r="NRU179" s="3"/>
      <c r="NRV179" s="3"/>
      <c r="NRW179" s="3"/>
      <c r="NRX179" s="3"/>
      <c r="NRY179" s="3"/>
      <c r="NRZ179" s="3"/>
      <c r="NSA179" s="3"/>
      <c r="NSB179" s="3"/>
      <c r="NSC179" s="3"/>
      <c r="NSD179" s="3"/>
      <c r="NSE179" s="3"/>
      <c r="NSF179" s="3"/>
      <c r="NSG179" s="3"/>
      <c r="NSH179" s="3"/>
      <c r="NSI179" s="3"/>
      <c r="NSJ179" s="3"/>
      <c r="NSK179" s="3"/>
      <c r="NSL179" s="3"/>
      <c r="NSM179" s="3"/>
      <c r="NSN179" s="3"/>
      <c r="NSO179" s="3"/>
      <c r="NSP179" s="3"/>
      <c r="NSQ179" s="3"/>
      <c r="NSR179" s="3"/>
      <c r="NSS179" s="3"/>
      <c r="NST179" s="3"/>
      <c r="NSU179" s="3"/>
      <c r="NSV179" s="3"/>
      <c r="NSW179" s="3"/>
      <c r="NSX179" s="3"/>
      <c r="NSY179" s="3"/>
      <c r="NSZ179" s="3"/>
      <c r="NTA179" s="3"/>
      <c r="NTB179" s="3"/>
      <c r="NTC179" s="3"/>
      <c r="NTD179" s="3"/>
      <c r="NTE179" s="3"/>
      <c r="NTF179" s="3"/>
      <c r="NTG179" s="3"/>
      <c r="NTH179" s="3"/>
      <c r="NTI179" s="3"/>
      <c r="NTJ179" s="3"/>
      <c r="NTK179" s="3"/>
      <c r="NTL179" s="3"/>
      <c r="NTM179" s="3"/>
      <c r="NTN179" s="3"/>
      <c r="NTO179" s="3"/>
      <c r="NTP179" s="3"/>
      <c r="NTQ179" s="3"/>
      <c r="NTR179" s="3"/>
      <c r="NTS179" s="3"/>
      <c r="NTT179" s="3"/>
      <c r="NTU179" s="3"/>
      <c r="NTV179" s="3"/>
      <c r="NTW179" s="3"/>
      <c r="NTX179" s="3"/>
      <c r="NTY179" s="3"/>
      <c r="NTZ179" s="3"/>
      <c r="NUA179" s="3"/>
      <c r="NUB179" s="3"/>
      <c r="NUC179" s="3"/>
      <c r="NUD179" s="3"/>
      <c r="NUE179" s="3"/>
      <c r="NUF179" s="3"/>
      <c r="NUG179" s="3"/>
      <c r="NUH179" s="3"/>
      <c r="NUI179" s="3"/>
      <c r="NUJ179" s="3"/>
      <c r="NUK179" s="3"/>
      <c r="NUL179" s="3"/>
      <c r="NUM179" s="3"/>
      <c r="NUN179" s="3"/>
      <c r="NUO179" s="3"/>
      <c r="NUP179" s="3"/>
      <c r="NUQ179" s="3"/>
      <c r="NUR179" s="3"/>
      <c r="NUS179" s="3"/>
      <c r="NUT179" s="3"/>
      <c r="NUU179" s="3"/>
      <c r="NUV179" s="3"/>
      <c r="NUW179" s="3"/>
      <c r="NUX179" s="3"/>
      <c r="NUY179" s="3"/>
      <c r="NUZ179" s="3"/>
      <c r="NVA179" s="3"/>
      <c r="NVB179" s="3"/>
      <c r="NVC179" s="3"/>
      <c r="NVD179" s="3"/>
      <c r="NVE179" s="3"/>
      <c r="NVF179" s="3"/>
      <c r="NVG179" s="3"/>
      <c r="NVH179" s="3"/>
      <c r="NVI179" s="3"/>
      <c r="NVJ179" s="3"/>
      <c r="NVK179" s="3"/>
      <c r="NVL179" s="3"/>
      <c r="NVM179" s="3"/>
      <c r="NVN179" s="3"/>
      <c r="NVO179" s="3"/>
      <c r="NVP179" s="3"/>
      <c r="NVQ179" s="3"/>
      <c r="NVR179" s="3"/>
      <c r="NVS179" s="3"/>
      <c r="NVT179" s="3"/>
      <c r="NVU179" s="3"/>
      <c r="NVV179" s="3"/>
      <c r="NVW179" s="3"/>
      <c r="NVX179" s="3"/>
      <c r="NVY179" s="3"/>
      <c r="NVZ179" s="3"/>
      <c r="NWA179" s="3"/>
      <c r="NWB179" s="3"/>
      <c r="NWC179" s="3"/>
      <c r="NWD179" s="3"/>
      <c r="NWE179" s="3"/>
      <c r="NWF179" s="3"/>
      <c r="NWG179" s="3"/>
      <c r="NWH179" s="3"/>
      <c r="NWI179" s="3"/>
      <c r="NWJ179" s="3"/>
      <c r="NWK179" s="3"/>
      <c r="NWL179" s="3"/>
      <c r="NWM179" s="3"/>
      <c r="NWN179" s="3"/>
      <c r="NWO179" s="3"/>
      <c r="NWP179" s="3"/>
      <c r="NWQ179" s="3"/>
      <c r="NWR179" s="3"/>
      <c r="NWS179" s="3"/>
      <c r="NWT179" s="3"/>
      <c r="NWU179" s="3"/>
      <c r="NWV179" s="3"/>
      <c r="NWW179" s="3"/>
      <c r="NWX179" s="3"/>
      <c r="NWY179" s="3"/>
      <c r="NWZ179" s="3"/>
      <c r="NXA179" s="3"/>
      <c r="NXB179" s="3"/>
      <c r="NXC179" s="3"/>
      <c r="NXD179" s="3"/>
      <c r="NXE179" s="3"/>
      <c r="NXF179" s="3"/>
      <c r="NXG179" s="3"/>
      <c r="NXH179" s="3"/>
      <c r="NXI179" s="3"/>
      <c r="NXJ179" s="3"/>
      <c r="NXK179" s="3"/>
      <c r="NXL179" s="3"/>
      <c r="NXM179" s="3"/>
      <c r="NXN179" s="3"/>
      <c r="NXO179" s="3"/>
      <c r="NXP179" s="3"/>
      <c r="NXQ179" s="3"/>
      <c r="NXR179" s="3"/>
      <c r="NXS179" s="3"/>
      <c r="NXT179" s="3"/>
      <c r="NXU179" s="3"/>
      <c r="NXV179" s="3"/>
      <c r="NXW179" s="3"/>
      <c r="NXX179" s="3"/>
      <c r="NXY179" s="3"/>
      <c r="NXZ179" s="3"/>
      <c r="NYA179" s="3"/>
      <c r="NYB179" s="3"/>
      <c r="NYC179" s="3"/>
      <c r="NYD179" s="3"/>
      <c r="NYE179" s="3"/>
      <c r="NYF179" s="3"/>
      <c r="NYG179" s="3"/>
      <c r="NYH179" s="3"/>
      <c r="NYI179" s="3"/>
      <c r="NYJ179" s="3"/>
      <c r="NYK179" s="3"/>
      <c r="NYL179" s="3"/>
      <c r="NYM179" s="3"/>
      <c r="NYN179" s="3"/>
      <c r="NYO179" s="3"/>
      <c r="NYP179" s="3"/>
      <c r="NYQ179" s="3"/>
      <c r="NYR179" s="3"/>
      <c r="NYS179" s="3"/>
      <c r="NYT179" s="3"/>
      <c r="NYU179" s="3"/>
      <c r="NYV179" s="3"/>
      <c r="NYW179" s="3"/>
      <c r="NYX179" s="3"/>
      <c r="NYY179" s="3"/>
      <c r="NYZ179" s="3"/>
      <c r="NZA179" s="3"/>
      <c r="NZB179" s="3"/>
      <c r="NZC179" s="3"/>
      <c r="NZD179" s="3"/>
      <c r="NZE179" s="3"/>
      <c r="NZF179" s="3"/>
      <c r="NZG179" s="3"/>
      <c r="NZH179" s="3"/>
      <c r="NZI179" s="3"/>
      <c r="NZJ179" s="3"/>
      <c r="NZK179" s="3"/>
      <c r="NZL179" s="3"/>
      <c r="NZM179" s="3"/>
      <c r="NZN179" s="3"/>
      <c r="NZO179" s="3"/>
      <c r="NZP179" s="3"/>
      <c r="NZQ179" s="3"/>
      <c r="NZR179" s="3"/>
      <c r="NZS179" s="3"/>
      <c r="NZT179" s="3"/>
      <c r="NZU179" s="3"/>
      <c r="NZV179" s="3"/>
      <c r="NZW179" s="3"/>
      <c r="NZX179" s="3"/>
      <c r="NZY179" s="3"/>
      <c r="NZZ179" s="3"/>
      <c r="OAA179" s="3"/>
      <c r="OAB179" s="3"/>
      <c r="OAC179" s="3"/>
      <c r="OAD179" s="3"/>
      <c r="OAE179" s="3"/>
      <c r="OAF179" s="3"/>
      <c r="OAG179" s="3"/>
      <c r="OAH179" s="3"/>
      <c r="OAI179" s="3"/>
      <c r="OAJ179" s="3"/>
      <c r="OAK179" s="3"/>
      <c r="OAL179" s="3"/>
      <c r="OAM179" s="3"/>
      <c r="OAN179" s="3"/>
      <c r="OAO179" s="3"/>
      <c r="OAP179" s="3"/>
      <c r="OAQ179" s="3"/>
      <c r="OAR179" s="3"/>
      <c r="OAS179" s="3"/>
      <c r="OAT179" s="3"/>
      <c r="OAU179" s="3"/>
      <c r="OAV179" s="3"/>
      <c r="OAW179" s="3"/>
      <c r="OAX179" s="3"/>
      <c r="OAY179" s="3"/>
      <c r="OAZ179" s="3"/>
      <c r="OBA179" s="3"/>
      <c r="OBB179" s="3"/>
      <c r="OBC179" s="3"/>
      <c r="OBD179" s="3"/>
      <c r="OBE179" s="3"/>
      <c r="OBF179" s="3"/>
      <c r="OBG179" s="3"/>
      <c r="OBH179" s="3"/>
      <c r="OBI179" s="3"/>
      <c r="OBJ179" s="3"/>
      <c r="OBK179" s="3"/>
      <c r="OBL179" s="3"/>
      <c r="OBM179" s="3"/>
      <c r="OBN179" s="3"/>
      <c r="OBO179" s="3"/>
      <c r="OBP179" s="3"/>
      <c r="OBQ179" s="3"/>
      <c r="OBR179" s="3"/>
      <c r="OBS179" s="3"/>
      <c r="OBT179" s="3"/>
      <c r="OBU179" s="3"/>
      <c r="OBV179" s="3"/>
      <c r="OBW179" s="3"/>
      <c r="OBX179" s="3"/>
      <c r="OBY179" s="3"/>
      <c r="OBZ179" s="3"/>
      <c r="OCA179" s="3"/>
      <c r="OCB179" s="3"/>
      <c r="OCC179" s="3"/>
      <c r="OCD179" s="3"/>
      <c r="OCE179" s="3"/>
      <c r="OCF179" s="3"/>
      <c r="OCG179" s="3"/>
      <c r="OCH179" s="3"/>
      <c r="OCI179" s="3"/>
      <c r="OCJ179" s="3"/>
      <c r="OCK179" s="3"/>
      <c r="OCL179" s="3"/>
      <c r="OCM179" s="3"/>
      <c r="OCN179" s="3"/>
      <c r="OCO179" s="3"/>
      <c r="OCP179" s="3"/>
      <c r="OCQ179" s="3"/>
      <c r="OCR179" s="3"/>
      <c r="OCS179" s="3"/>
      <c r="OCT179" s="3"/>
      <c r="OCU179" s="3"/>
      <c r="OCV179" s="3"/>
      <c r="OCW179" s="3"/>
      <c r="OCX179" s="3"/>
      <c r="OCY179" s="3"/>
      <c r="OCZ179" s="3"/>
      <c r="ODA179" s="3"/>
      <c r="ODB179" s="3"/>
      <c r="ODC179" s="3"/>
      <c r="ODD179" s="3"/>
      <c r="ODE179" s="3"/>
      <c r="ODF179" s="3"/>
      <c r="ODG179" s="3"/>
      <c r="ODH179" s="3"/>
      <c r="ODI179" s="3"/>
      <c r="ODJ179" s="3"/>
      <c r="ODK179" s="3"/>
      <c r="ODL179" s="3"/>
      <c r="ODM179" s="3"/>
      <c r="ODN179" s="3"/>
      <c r="ODO179" s="3"/>
      <c r="ODP179" s="3"/>
      <c r="ODQ179" s="3"/>
      <c r="ODR179" s="3"/>
      <c r="ODS179" s="3"/>
      <c r="ODT179" s="3"/>
      <c r="ODU179" s="3"/>
      <c r="ODV179" s="3"/>
      <c r="ODW179" s="3"/>
      <c r="ODX179" s="3"/>
      <c r="ODY179" s="3"/>
      <c r="ODZ179" s="3"/>
      <c r="OEA179" s="3"/>
      <c r="OEB179" s="3"/>
      <c r="OEC179" s="3"/>
      <c r="OED179" s="3"/>
      <c r="OEE179" s="3"/>
      <c r="OEF179" s="3"/>
      <c r="OEG179" s="3"/>
      <c r="OEH179" s="3"/>
      <c r="OEI179" s="3"/>
      <c r="OEJ179" s="3"/>
      <c r="OEK179" s="3"/>
      <c r="OEL179" s="3"/>
      <c r="OEM179" s="3"/>
      <c r="OEN179" s="3"/>
      <c r="OEO179" s="3"/>
      <c r="OEP179" s="3"/>
      <c r="OEQ179" s="3"/>
      <c r="OER179" s="3"/>
      <c r="OES179" s="3"/>
      <c r="OET179" s="3"/>
      <c r="OEU179" s="3"/>
      <c r="OEV179" s="3"/>
      <c r="OEW179" s="3"/>
      <c r="OEX179" s="3"/>
      <c r="OEY179" s="3"/>
      <c r="OEZ179" s="3"/>
      <c r="OFA179" s="3"/>
      <c r="OFB179" s="3"/>
      <c r="OFC179" s="3"/>
      <c r="OFD179" s="3"/>
      <c r="OFE179" s="3"/>
      <c r="OFF179" s="3"/>
      <c r="OFG179" s="3"/>
      <c r="OFH179" s="3"/>
      <c r="OFI179" s="3"/>
      <c r="OFJ179" s="3"/>
      <c r="OFK179" s="3"/>
      <c r="OFL179" s="3"/>
      <c r="OFM179" s="3"/>
      <c r="OFN179" s="3"/>
      <c r="OFO179" s="3"/>
      <c r="OFP179" s="3"/>
      <c r="OFQ179" s="3"/>
      <c r="OFR179" s="3"/>
      <c r="OFS179" s="3"/>
      <c r="OFT179" s="3"/>
      <c r="OFU179" s="3"/>
      <c r="OFV179" s="3"/>
      <c r="OFW179" s="3"/>
      <c r="OFX179" s="3"/>
      <c r="OFY179" s="3"/>
      <c r="OFZ179" s="3"/>
      <c r="OGA179" s="3"/>
      <c r="OGB179" s="3"/>
      <c r="OGC179" s="3"/>
      <c r="OGD179" s="3"/>
      <c r="OGE179" s="3"/>
      <c r="OGF179" s="3"/>
      <c r="OGG179" s="3"/>
      <c r="OGH179" s="3"/>
      <c r="OGI179" s="3"/>
      <c r="OGJ179" s="3"/>
      <c r="OGK179" s="3"/>
      <c r="OGL179" s="3"/>
      <c r="OGM179" s="3"/>
      <c r="OGN179" s="3"/>
      <c r="OGO179" s="3"/>
      <c r="OGP179" s="3"/>
      <c r="OGQ179" s="3"/>
      <c r="OGR179" s="3"/>
      <c r="OGS179" s="3"/>
      <c r="OGT179" s="3"/>
      <c r="OGU179" s="3"/>
      <c r="OGV179" s="3"/>
      <c r="OGW179" s="3"/>
      <c r="OGX179" s="3"/>
      <c r="OGY179" s="3"/>
      <c r="OGZ179" s="3"/>
      <c r="OHA179" s="3"/>
      <c r="OHB179" s="3"/>
      <c r="OHC179" s="3"/>
      <c r="OHD179" s="3"/>
      <c r="OHE179" s="3"/>
      <c r="OHF179" s="3"/>
      <c r="OHG179" s="3"/>
      <c r="OHH179" s="3"/>
      <c r="OHI179" s="3"/>
      <c r="OHJ179" s="3"/>
      <c r="OHK179" s="3"/>
      <c r="OHL179" s="3"/>
      <c r="OHM179" s="3"/>
      <c r="OHN179" s="3"/>
      <c r="OHO179" s="3"/>
      <c r="OHP179" s="3"/>
      <c r="OHQ179" s="3"/>
      <c r="OHR179" s="3"/>
      <c r="OHS179" s="3"/>
      <c r="OHT179" s="3"/>
      <c r="OHU179" s="3"/>
      <c r="OHV179" s="3"/>
      <c r="OHW179" s="3"/>
      <c r="OHX179" s="3"/>
      <c r="OHY179" s="3"/>
      <c r="OHZ179" s="3"/>
      <c r="OIA179" s="3"/>
      <c r="OIB179" s="3"/>
      <c r="OIC179" s="3"/>
      <c r="OID179" s="3"/>
      <c r="OIE179" s="3"/>
      <c r="OIF179" s="3"/>
      <c r="OIG179" s="3"/>
      <c r="OIH179" s="3"/>
      <c r="OII179" s="3"/>
      <c r="OIJ179" s="3"/>
      <c r="OIK179" s="3"/>
      <c r="OIL179" s="3"/>
      <c r="OIM179" s="3"/>
      <c r="OIN179" s="3"/>
      <c r="OIO179" s="3"/>
      <c r="OIP179" s="3"/>
      <c r="OIQ179" s="3"/>
      <c r="OIR179" s="3"/>
      <c r="OIS179" s="3"/>
      <c r="OIT179" s="3"/>
      <c r="OIU179" s="3"/>
      <c r="OIV179" s="3"/>
      <c r="OIW179" s="3"/>
      <c r="OIX179" s="3"/>
      <c r="OIY179" s="3"/>
      <c r="OIZ179" s="3"/>
      <c r="OJA179" s="3"/>
      <c r="OJB179" s="3"/>
      <c r="OJC179" s="3"/>
      <c r="OJD179" s="3"/>
      <c r="OJE179" s="3"/>
      <c r="OJF179" s="3"/>
      <c r="OJG179" s="3"/>
      <c r="OJH179" s="3"/>
      <c r="OJI179" s="3"/>
      <c r="OJJ179" s="3"/>
      <c r="OJK179" s="3"/>
      <c r="OJL179" s="3"/>
      <c r="OJM179" s="3"/>
      <c r="OJN179" s="3"/>
      <c r="OJO179" s="3"/>
      <c r="OJP179" s="3"/>
      <c r="OJQ179" s="3"/>
      <c r="OJR179" s="3"/>
      <c r="OJS179" s="3"/>
      <c r="OJT179" s="3"/>
      <c r="OJU179" s="3"/>
      <c r="OJV179" s="3"/>
      <c r="OJW179" s="3"/>
      <c r="OJX179" s="3"/>
      <c r="OJY179" s="3"/>
      <c r="OJZ179" s="3"/>
      <c r="OKA179" s="3"/>
      <c r="OKB179" s="3"/>
      <c r="OKC179" s="3"/>
      <c r="OKD179" s="3"/>
      <c r="OKE179" s="3"/>
      <c r="OKF179" s="3"/>
      <c r="OKG179" s="3"/>
      <c r="OKH179" s="3"/>
      <c r="OKI179" s="3"/>
      <c r="OKJ179" s="3"/>
      <c r="OKK179" s="3"/>
      <c r="OKL179" s="3"/>
      <c r="OKM179" s="3"/>
      <c r="OKN179" s="3"/>
      <c r="OKO179" s="3"/>
      <c r="OKP179" s="3"/>
      <c r="OKQ179" s="3"/>
      <c r="OKR179" s="3"/>
      <c r="OKS179" s="3"/>
      <c r="OKT179" s="3"/>
      <c r="OKU179" s="3"/>
      <c r="OKV179" s="3"/>
      <c r="OKW179" s="3"/>
      <c r="OKX179" s="3"/>
      <c r="OKY179" s="3"/>
      <c r="OKZ179" s="3"/>
      <c r="OLA179" s="3"/>
      <c r="OLB179" s="3"/>
      <c r="OLC179" s="3"/>
      <c r="OLD179" s="3"/>
      <c r="OLE179" s="3"/>
      <c r="OLF179" s="3"/>
      <c r="OLG179" s="3"/>
      <c r="OLH179" s="3"/>
      <c r="OLI179" s="3"/>
      <c r="OLJ179" s="3"/>
      <c r="OLK179" s="3"/>
      <c r="OLL179" s="3"/>
      <c r="OLM179" s="3"/>
      <c r="OLN179" s="3"/>
      <c r="OLO179" s="3"/>
      <c r="OLP179" s="3"/>
      <c r="OLQ179" s="3"/>
      <c r="OLR179" s="3"/>
      <c r="OLS179" s="3"/>
      <c r="OLT179" s="3"/>
      <c r="OLU179" s="3"/>
      <c r="OLV179" s="3"/>
      <c r="OLW179" s="3"/>
      <c r="OLX179" s="3"/>
      <c r="OLY179" s="3"/>
      <c r="OLZ179" s="3"/>
      <c r="OMA179" s="3"/>
      <c r="OMB179" s="3"/>
      <c r="OMC179" s="3"/>
      <c r="OMD179" s="3"/>
      <c r="OME179" s="3"/>
      <c r="OMF179" s="3"/>
      <c r="OMG179" s="3"/>
      <c r="OMH179" s="3"/>
      <c r="OMI179" s="3"/>
      <c r="OMJ179" s="3"/>
      <c r="OMK179" s="3"/>
      <c r="OML179" s="3"/>
      <c r="OMM179" s="3"/>
      <c r="OMN179" s="3"/>
      <c r="OMO179" s="3"/>
      <c r="OMP179" s="3"/>
      <c r="OMQ179" s="3"/>
      <c r="OMR179" s="3"/>
      <c r="OMS179" s="3"/>
      <c r="OMT179" s="3"/>
      <c r="OMU179" s="3"/>
      <c r="OMV179" s="3"/>
      <c r="OMW179" s="3"/>
      <c r="OMX179" s="3"/>
      <c r="OMY179" s="3"/>
      <c r="OMZ179" s="3"/>
      <c r="ONA179" s="3"/>
      <c r="ONB179" s="3"/>
      <c r="ONC179" s="3"/>
      <c r="OND179" s="3"/>
      <c r="ONE179" s="3"/>
      <c r="ONF179" s="3"/>
      <c r="ONG179" s="3"/>
      <c r="ONH179" s="3"/>
      <c r="ONI179" s="3"/>
      <c r="ONJ179" s="3"/>
      <c r="ONK179" s="3"/>
      <c r="ONL179" s="3"/>
      <c r="ONM179" s="3"/>
      <c r="ONN179" s="3"/>
      <c r="ONO179" s="3"/>
      <c r="ONP179" s="3"/>
      <c r="ONQ179" s="3"/>
      <c r="ONR179" s="3"/>
      <c r="ONS179" s="3"/>
      <c r="ONT179" s="3"/>
      <c r="ONU179" s="3"/>
      <c r="ONV179" s="3"/>
      <c r="ONW179" s="3"/>
      <c r="ONX179" s="3"/>
      <c r="ONY179" s="3"/>
      <c r="ONZ179" s="3"/>
      <c r="OOA179" s="3"/>
      <c r="OOB179" s="3"/>
      <c r="OOC179" s="3"/>
      <c r="OOD179" s="3"/>
      <c r="OOE179" s="3"/>
      <c r="OOF179" s="3"/>
      <c r="OOG179" s="3"/>
      <c r="OOH179" s="3"/>
      <c r="OOI179" s="3"/>
      <c r="OOJ179" s="3"/>
      <c r="OOK179" s="3"/>
      <c r="OOL179" s="3"/>
      <c r="OOM179" s="3"/>
      <c r="OON179" s="3"/>
      <c r="OOO179" s="3"/>
      <c r="OOP179" s="3"/>
      <c r="OOQ179" s="3"/>
      <c r="OOR179" s="3"/>
      <c r="OOS179" s="3"/>
      <c r="OOT179" s="3"/>
      <c r="OOU179" s="3"/>
      <c r="OOV179" s="3"/>
      <c r="OOW179" s="3"/>
      <c r="OOX179" s="3"/>
      <c r="OOY179" s="3"/>
      <c r="OOZ179" s="3"/>
      <c r="OPA179" s="3"/>
      <c r="OPB179" s="3"/>
      <c r="OPC179" s="3"/>
      <c r="OPD179" s="3"/>
      <c r="OPE179" s="3"/>
      <c r="OPF179" s="3"/>
      <c r="OPG179" s="3"/>
      <c r="OPH179" s="3"/>
      <c r="OPI179" s="3"/>
      <c r="OPJ179" s="3"/>
      <c r="OPK179" s="3"/>
      <c r="OPL179" s="3"/>
      <c r="OPM179" s="3"/>
      <c r="OPN179" s="3"/>
      <c r="OPO179" s="3"/>
      <c r="OPP179" s="3"/>
      <c r="OPQ179" s="3"/>
      <c r="OPR179" s="3"/>
      <c r="OPS179" s="3"/>
      <c r="OPT179" s="3"/>
      <c r="OPU179" s="3"/>
      <c r="OPV179" s="3"/>
      <c r="OPW179" s="3"/>
      <c r="OPX179" s="3"/>
      <c r="OPY179" s="3"/>
      <c r="OPZ179" s="3"/>
      <c r="OQA179" s="3"/>
      <c r="OQB179" s="3"/>
      <c r="OQC179" s="3"/>
      <c r="OQD179" s="3"/>
      <c r="OQE179" s="3"/>
      <c r="OQF179" s="3"/>
      <c r="OQG179" s="3"/>
      <c r="OQH179" s="3"/>
      <c r="OQI179" s="3"/>
      <c r="OQJ179" s="3"/>
      <c r="OQK179" s="3"/>
      <c r="OQL179" s="3"/>
      <c r="OQM179" s="3"/>
      <c r="OQN179" s="3"/>
      <c r="OQO179" s="3"/>
      <c r="OQP179" s="3"/>
      <c r="OQQ179" s="3"/>
      <c r="OQR179" s="3"/>
      <c r="OQS179" s="3"/>
      <c r="OQT179" s="3"/>
      <c r="OQU179" s="3"/>
      <c r="OQV179" s="3"/>
      <c r="OQW179" s="3"/>
      <c r="OQX179" s="3"/>
      <c r="OQY179" s="3"/>
      <c r="OQZ179" s="3"/>
      <c r="ORA179" s="3"/>
      <c r="ORB179" s="3"/>
      <c r="ORC179" s="3"/>
      <c r="ORD179" s="3"/>
      <c r="ORE179" s="3"/>
      <c r="ORF179" s="3"/>
      <c r="ORG179" s="3"/>
      <c r="ORH179" s="3"/>
      <c r="ORI179" s="3"/>
      <c r="ORJ179" s="3"/>
      <c r="ORK179" s="3"/>
      <c r="ORL179" s="3"/>
      <c r="ORM179" s="3"/>
      <c r="ORN179" s="3"/>
      <c r="ORO179" s="3"/>
      <c r="ORP179" s="3"/>
      <c r="ORQ179" s="3"/>
      <c r="ORR179" s="3"/>
      <c r="ORS179" s="3"/>
      <c r="ORT179" s="3"/>
      <c r="ORU179" s="3"/>
      <c r="ORV179" s="3"/>
      <c r="ORW179" s="3"/>
      <c r="ORX179" s="3"/>
      <c r="ORY179" s="3"/>
      <c r="ORZ179" s="3"/>
      <c r="OSA179" s="3"/>
      <c r="OSB179" s="3"/>
      <c r="OSC179" s="3"/>
      <c r="OSD179" s="3"/>
      <c r="OSE179" s="3"/>
      <c r="OSF179" s="3"/>
      <c r="OSG179" s="3"/>
      <c r="OSH179" s="3"/>
      <c r="OSI179" s="3"/>
      <c r="OSJ179" s="3"/>
      <c r="OSK179" s="3"/>
      <c r="OSL179" s="3"/>
      <c r="OSM179" s="3"/>
      <c r="OSN179" s="3"/>
      <c r="OSO179" s="3"/>
      <c r="OSP179" s="3"/>
      <c r="OSQ179" s="3"/>
      <c r="OSR179" s="3"/>
      <c r="OSS179" s="3"/>
      <c r="OST179" s="3"/>
      <c r="OSU179" s="3"/>
      <c r="OSV179" s="3"/>
      <c r="OSW179" s="3"/>
      <c r="OSX179" s="3"/>
      <c r="OSY179" s="3"/>
      <c r="OSZ179" s="3"/>
      <c r="OTA179" s="3"/>
      <c r="OTB179" s="3"/>
      <c r="OTC179" s="3"/>
      <c r="OTD179" s="3"/>
      <c r="OTE179" s="3"/>
      <c r="OTF179" s="3"/>
      <c r="OTG179" s="3"/>
      <c r="OTH179" s="3"/>
      <c r="OTI179" s="3"/>
      <c r="OTJ179" s="3"/>
      <c r="OTK179" s="3"/>
      <c r="OTL179" s="3"/>
      <c r="OTM179" s="3"/>
      <c r="OTN179" s="3"/>
      <c r="OTO179" s="3"/>
      <c r="OTP179" s="3"/>
      <c r="OTQ179" s="3"/>
      <c r="OTR179" s="3"/>
      <c r="OTS179" s="3"/>
      <c r="OTT179" s="3"/>
      <c r="OTU179" s="3"/>
      <c r="OTV179" s="3"/>
      <c r="OTW179" s="3"/>
      <c r="OTX179" s="3"/>
      <c r="OTY179" s="3"/>
      <c r="OTZ179" s="3"/>
      <c r="OUA179" s="3"/>
      <c r="OUB179" s="3"/>
      <c r="OUC179" s="3"/>
      <c r="OUD179" s="3"/>
      <c r="OUE179" s="3"/>
      <c r="OUF179" s="3"/>
      <c r="OUG179" s="3"/>
      <c r="OUH179" s="3"/>
      <c r="OUI179" s="3"/>
      <c r="OUJ179" s="3"/>
      <c r="OUK179" s="3"/>
      <c r="OUL179" s="3"/>
      <c r="OUM179" s="3"/>
      <c r="OUN179" s="3"/>
      <c r="OUO179" s="3"/>
      <c r="OUP179" s="3"/>
      <c r="OUQ179" s="3"/>
      <c r="OUR179" s="3"/>
      <c r="OUS179" s="3"/>
      <c r="OUT179" s="3"/>
      <c r="OUU179" s="3"/>
      <c r="OUV179" s="3"/>
      <c r="OUW179" s="3"/>
      <c r="OUX179" s="3"/>
      <c r="OUY179" s="3"/>
      <c r="OUZ179" s="3"/>
      <c r="OVA179" s="3"/>
      <c r="OVB179" s="3"/>
      <c r="OVC179" s="3"/>
      <c r="OVD179" s="3"/>
      <c r="OVE179" s="3"/>
      <c r="OVF179" s="3"/>
      <c r="OVG179" s="3"/>
      <c r="OVH179" s="3"/>
      <c r="OVI179" s="3"/>
      <c r="OVJ179" s="3"/>
      <c r="OVK179" s="3"/>
      <c r="OVL179" s="3"/>
      <c r="OVM179" s="3"/>
      <c r="OVN179" s="3"/>
      <c r="OVO179" s="3"/>
      <c r="OVP179" s="3"/>
      <c r="OVQ179" s="3"/>
      <c r="OVR179" s="3"/>
      <c r="OVS179" s="3"/>
      <c r="OVT179" s="3"/>
      <c r="OVU179" s="3"/>
      <c r="OVV179" s="3"/>
      <c r="OVW179" s="3"/>
      <c r="OVX179" s="3"/>
      <c r="OVY179" s="3"/>
      <c r="OVZ179" s="3"/>
      <c r="OWA179" s="3"/>
      <c r="OWB179" s="3"/>
      <c r="OWC179" s="3"/>
      <c r="OWD179" s="3"/>
      <c r="OWE179" s="3"/>
      <c r="OWF179" s="3"/>
      <c r="OWG179" s="3"/>
      <c r="OWH179" s="3"/>
      <c r="OWI179" s="3"/>
      <c r="OWJ179" s="3"/>
      <c r="OWK179" s="3"/>
      <c r="OWL179" s="3"/>
      <c r="OWM179" s="3"/>
      <c r="OWN179" s="3"/>
      <c r="OWO179" s="3"/>
      <c r="OWP179" s="3"/>
      <c r="OWQ179" s="3"/>
      <c r="OWR179" s="3"/>
      <c r="OWS179" s="3"/>
      <c r="OWT179" s="3"/>
      <c r="OWU179" s="3"/>
      <c r="OWV179" s="3"/>
      <c r="OWW179" s="3"/>
      <c r="OWX179" s="3"/>
      <c r="OWY179" s="3"/>
      <c r="OWZ179" s="3"/>
      <c r="OXA179" s="3"/>
      <c r="OXB179" s="3"/>
      <c r="OXC179" s="3"/>
      <c r="OXD179" s="3"/>
      <c r="OXE179" s="3"/>
      <c r="OXF179" s="3"/>
      <c r="OXG179" s="3"/>
      <c r="OXH179" s="3"/>
      <c r="OXI179" s="3"/>
      <c r="OXJ179" s="3"/>
      <c r="OXK179" s="3"/>
      <c r="OXL179" s="3"/>
      <c r="OXM179" s="3"/>
      <c r="OXN179" s="3"/>
      <c r="OXO179" s="3"/>
      <c r="OXP179" s="3"/>
      <c r="OXQ179" s="3"/>
      <c r="OXR179" s="3"/>
      <c r="OXS179" s="3"/>
      <c r="OXT179" s="3"/>
      <c r="OXU179" s="3"/>
      <c r="OXV179" s="3"/>
      <c r="OXW179" s="3"/>
      <c r="OXX179" s="3"/>
      <c r="OXY179" s="3"/>
      <c r="OXZ179" s="3"/>
      <c r="OYA179" s="3"/>
      <c r="OYB179" s="3"/>
      <c r="OYC179" s="3"/>
      <c r="OYD179" s="3"/>
      <c r="OYE179" s="3"/>
      <c r="OYF179" s="3"/>
      <c r="OYG179" s="3"/>
      <c r="OYH179" s="3"/>
      <c r="OYI179" s="3"/>
      <c r="OYJ179" s="3"/>
      <c r="OYK179" s="3"/>
      <c r="OYL179" s="3"/>
      <c r="OYM179" s="3"/>
      <c r="OYN179" s="3"/>
      <c r="OYO179" s="3"/>
      <c r="OYP179" s="3"/>
      <c r="OYQ179" s="3"/>
      <c r="OYR179" s="3"/>
      <c r="OYS179" s="3"/>
      <c r="OYT179" s="3"/>
      <c r="OYU179" s="3"/>
      <c r="OYV179" s="3"/>
      <c r="OYW179" s="3"/>
      <c r="OYX179" s="3"/>
      <c r="OYY179" s="3"/>
      <c r="OYZ179" s="3"/>
      <c r="OZA179" s="3"/>
      <c r="OZB179" s="3"/>
      <c r="OZC179" s="3"/>
      <c r="OZD179" s="3"/>
      <c r="OZE179" s="3"/>
      <c r="OZF179" s="3"/>
      <c r="OZG179" s="3"/>
      <c r="OZH179" s="3"/>
      <c r="OZI179" s="3"/>
      <c r="OZJ179" s="3"/>
      <c r="OZK179" s="3"/>
      <c r="OZL179" s="3"/>
      <c r="OZM179" s="3"/>
      <c r="OZN179" s="3"/>
      <c r="OZO179" s="3"/>
      <c r="OZP179" s="3"/>
      <c r="OZQ179" s="3"/>
      <c r="OZR179" s="3"/>
      <c r="OZS179" s="3"/>
      <c r="OZT179" s="3"/>
      <c r="OZU179" s="3"/>
      <c r="OZV179" s="3"/>
      <c r="OZW179" s="3"/>
      <c r="OZX179" s="3"/>
      <c r="OZY179" s="3"/>
      <c r="OZZ179" s="3"/>
      <c r="PAA179" s="3"/>
      <c r="PAB179" s="3"/>
      <c r="PAC179" s="3"/>
      <c r="PAD179" s="3"/>
      <c r="PAE179" s="3"/>
      <c r="PAF179" s="3"/>
      <c r="PAG179" s="3"/>
      <c r="PAH179" s="3"/>
      <c r="PAI179" s="3"/>
      <c r="PAJ179" s="3"/>
      <c r="PAK179" s="3"/>
      <c r="PAL179" s="3"/>
      <c r="PAM179" s="3"/>
      <c r="PAN179" s="3"/>
      <c r="PAO179" s="3"/>
      <c r="PAP179" s="3"/>
      <c r="PAQ179" s="3"/>
      <c r="PAR179" s="3"/>
      <c r="PAS179" s="3"/>
      <c r="PAT179" s="3"/>
      <c r="PAU179" s="3"/>
      <c r="PAV179" s="3"/>
      <c r="PAW179" s="3"/>
      <c r="PAX179" s="3"/>
      <c r="PAY179" s="3"/>
      <c r="PAZ179" s="3"/>
      <c r="PBA179" s="3"/>
      <c r="PBB179" s="3"/>
      <c r="PBC179" s="3"/>
      <c r="PBD179" s="3"/>
      <c r="PBE179" s="3"/>
      <c r="PBF179" s="3"/>
      <c r="PBG179" s="3"/>
      <c r="PBH179" s="3"/>
      <c r="PBI179" s="3"/>
      <c r="PBJ179" s="3"/>
      <c r="PBK179" s="3"/>
      <c r="PBL179" s="3"/>
      <c r="PBM179" s="3"/>
      <c r="PBN179" s="3"/>
      <c r="PBO179" s="3"/>
      <c r="PBP179" s="3"/>
      <c r="PBQ179" s="3"/>
      <c r="PBR179" s="3"/>
      <c r="PBS179" s="3"/>
      <c r="PBT179" s="3"/>
      <c r="PBU179" s="3"/>
      <c r="PBV179" s="3"/>
      <c r="PBW179" s="3"/>
      <c r="PBX179" s="3"/>
      <c r="PBY179" s="3"/>
      <c r="PBZ179" s="3"/>
      <c r="PCA179" s="3"/>
      <c r="PCB179" s="3"/>
      <c r="PCC179" s="3"/>
      <c r="PCD179" s="3"/>
      <c r="PCE179" s="3"/>
      <c r="PCF179" s="3"/>
      <c r="PCG179" s="3"/>
      <c r="PCH179" s="3"/>
      <c r="PCI179" s="3"/>
      <c r="PCJ179" s="3"/>
      <c r="PCK179" s="3"/>
      <c r="PCL179" s="3"/>
      <c r="PCM179" s="3"/>
      <c r="PCN179" s="3"/>
      <c r="PCO179" s="3"/>
      <c r="PCP179" s="3"/>
      <c r="PCQ179" s="3"/>
      <c r="PCR179" s="3"/>
      <c r="PCS179" s="3"/>
      <c r="PCT179" s="3"/>
      <c r="PCU179" s="3"/>
      <c r="PCV179" s="3"/>
      <c r="PCW179" s="3"/>
      <c r="PCX179" s="3"/>
      <c r="PCY179" s="3"/>
      <c r="PCZ179" s="3"/>
      <c r="PDA179" s="3"/>
      <c r="PDB179" s="3"/>
      <c r="PDC179" s="3"/>
      <c r="PDD179" s="3"/>
      <c r="PDE179" s="3"/>
      <c r="PDF179" s="3"/>
      <c r="PDG179" s="3"/>
      <c r="PDH179" s="3"/>
      <c r="PDI179" s="3"/>
      <c r="PDJ179" s="3"/>
      <c r="PDK179" s="3"/>
      <c r="PDL179" s="3"/>
      <c r="PDM179" s="3"/>
      <c r="PDN179" s="3"/>
      <c r="PDO179" s="3"/>
      <c r="PDP179" s="3"/>
      <c r="PDQ179" s="3"/>
      <c r="PDR179" s="3"/>
      <c r="PDS179" s="3"/>
      <c r="PDT179" s="3"/>
      <c r="PDU179" s="3"/>
      <c r="PDV179" s="3"/>
      <c r="PDW179" s="3"/>
      <c r="PDX179" s="3"/>
      <c r="PDY179" s="3"/>
      <c r="PDZ179" s="3"/>
      <c r="PEA179" s="3"/>
      <c r="PEB179" s="3"/>
      <c r="PEC179" s="3"/>
      <c r="PED179" s="3"/>
      <c r="PEE179" s="3"/>
      <c r="PEF179" s="3"/>
      <c r="PEG179" s="3"/>
      <c r="PEH179" s="3"/>
      <c r="PEI179" s="3"/>
      <c r="PEJ179" s="3"/>
      <c r="PEK179" s="3"/>
      <c r="PEL179" s="3"/>
      <c r="PEM179" s="3"/>
      <c r="PEN179" s="3"/>
      <c r="PEO179" s="3"/>
      <c r="PEP179" s="3"/>
      <c r="PEQ179" s="3"/>
      <c r="PER179" s="3"/>
      <c r="PES179" s="3"/>
      <c r="PET179" s="3"/>
      <c r="PEU179" s="3"/>
      <c r="PEV179" s="3"/>
      <c r="PEW179" s="3"/>
      <c r="PEX179" s="3"/>
      <c r="PEY179" s="3"/>
      <c r="PEZ179" s="3"/>
      <c r="PFA179" s="3"/>
      <c r="PFB179" s="3"/>
      <c r="PFC179" s="3"/>
      <c r="PFD179" s="3"/>
      <c r="PFE179" s="3"/>
      <c r="PFF179" s="3"/>
      <c r="PFG179" s="3"/>
      <c r="PFH179" s="3"/>
      <c r="PFI179" s="3"/>
      <c r="PFJ179" s="3"/>
      <c r="PFK179" s="3"/>
      <c r="PFL179" s="3"/>
      <c r="PFM179" s="3"/>
      <c r="PFN179" s="3"/>
      <c r="PFO179" s="3"/>
      <c r="PFP179" s="3"/>
      <c r="PFQ179" s="3"/>
      <c r="PFR179" s="3"/>
      <c r="PFS179" s="3"/>
      <c r="PFT179" s="3"/>
      <c r="PFU179" s="3"/>
      <c r="PFV179" s="3"/>
      <c r="PFW179" s="3"/>
      <c r="PFX179" s="3"/>
      <c r="PFY179" s="3"/>
      <c r="PFZ179" s="3"/>
      <c r="PGA179" s="3"/>
      <c r="PGB179" s="3"/>
      <c r="PGC179" s="3"/>
      <c r="PGD179" s="3"/>
      <c r="PGE179" s="3"/>
      <c r="PGF179" s="3"/>
      <c r="PGG179" s="3"/>
      <c r="PGH179" s="3"/>
      <c r="PGI179" s="3"/>
      <c r="PGJ179" s="3"/>
      <c r="PGK179" s="3"/>
      <c r="PGL179" s="3"/>
      <c r="PGM179" s="3"/>
      <c r="PGN179" s="3"/>
      <c r="PGO179" s="3"/>
      <c r="PGP179" s="3"/>
      <c r="PGQ179" s="3"/>
      <c r="PGR179" s="3"/>
      <c r="PGS179" s="3"/>
      <c r="PGT179" s="3"/>
      <c r="PGU179" s="3"/>
      <c r="PGV179" s="3"/>
      <c r="PGW179" s="3"/>
      <c r="PGX179" s="3"/>
      <c r="PGY179" s="3"/>
      <c r="PGZ179" s="3"/>
      <c r="PHA179" s="3"/>
      <c r="PHB179" s="3"/>
      <c r="PHC179" s="3"/>
      <c r="PHD179" s="3"/>
      <c r="PHE179" s="3"/>
      <c r="PHF179" s="3"/>
      <c r="PHG179" s="3"/>
      <c r="PHH179" s="3"/>
      <c r="PHI179" s="3"/>
      <c r="PHJ179" s="3"/>
      <c r="PHK179" s="3"/>
      <c r="PHL179" s="3"/>
      <c r="PHM179" s="3"/>
      <c r="PHN179" s="3"/>
      <c r="PHO179" s="3"/>
      <c r="PHP179" s="3"/>
      <c r="PHQ179" s="3"/>
      <c r="PHR179" s="3"/>
      <c r="PHS179" s="3"/>
      <c r="PHT179" s="3"/>
      <c r="PHU179" s="3"/>
      <c r="PHV179" s="3"/>
      <c r="PHW179" s="3"/>
      <c r="PHX179" s="3"/>
      <c r="PHY179" s="3"/>
      <c r="PHZ179" s="3"/>
      <c r="PIA179" s="3"/>
      <c r="PIB179" s="3"/>
      <c r="PIC179" s="3"/>
      <c r="PID179" s="3"/>
      <c r="PIE179" s="3"/>
      <c r="PIF179" s="3"/>
      <c r="PIG179" s="3"/>
      <c r="PIH179" s="3"/>
      <c r="PII179" s="3"/>
      <c r="PIJ179" s="3"/>
      <c r="PIK179" s="3"/>
      <c r="PIL179" s="3"/>
      <c r="PIM179" s="3"/>
      <c r="PIN179" s="3"/>
      <c r="PIO179" s="3"/>
      <c r="PIP179" s="3"/>
      <c r="PIQ179" s="3"/>
      <c r="PIR179" s="3"/>
      <c r="PIS179" s="3"/>
      <c r="PIT179" s="3"/>
      <c r="PIU179" s="3"/>
      <c r="PIV179" s="3"/>
      <c r="PIW179" s="3"/>
      <c r="PIX179" s="3"/>
      <c r="PIY179" s="3"/>
      <c r="PIZ179" s="3"/>
      <c r="PJA179" s="3"/>
      <c r="PJB179" s="3"/>
      <c r="PJC179" s="3"/>
      <c r="PJD179" s="3"/>
      <c r="PJE179" s="3"/>
      <c r="PJF179" s="3"/>
      <c r="PJG179" s="3"/>
      <c r="PJH179" s="3"/>
      <c r="PJI179" s="3"/>
      <c r="PJJ179" s="3"/>
      <c r="PJK179" s="3"/>
      <c r="PJL179" s="3"/>
      <c r="PJM179" s="3"/>
      <c r="PJN179" s="3"/>
      <c r="PJO179" s="3"/>
      <c r="PJP179" s="3"/>
      <c r="PJQ179" s="3"/>
      <c r="PJR179" s="3"/>
      <c r="PJS179" s="3"/>
      <c r="PJT179" s="3"/>
      <c r="PJU179" s="3"/>
      <c r="PJV179" s="3"/>
      <c r="PJW179" s="3"/>
      <c r="PJX179" s="3"/>
      <c r="PJY179" s="3"/>
      <c r="PJZ179" s="3"/>
      <c r="PKA179" s="3"/>
      <c r="PKB179" s="3"/>
      <c r="PKC179" s="3"/>
      <c r="PKD179" s="3"/>
      <c r="PKE179" s="3"/>
      <c r="PKF179" s="3"/>
      <c r="PKG179" s="3"/>
      <c r="PKH179" s="3"/>
      <c r="PKI179" s="3"/>
      <c r="PKJ179" s="3"/>
      <c r="PKK179" s="3"/>
      <c r="PKL179" s="3"/>
      <c r="PKM179" s="3"/>
      <c r="PKN179" s="3"/>
      <c r="PKO179" s="3"/>
      <c r="PKP179" s="3"/>
      <c r="PKQ179" s="3"/>
      <c r="PKR179" s="3"/>
      <c r="PKS179" s="3"/>
      <c r="PKT179" s="3"/>
      <c r="PKU179" s="3"/>
      <c r="PKV179" s="3"/>
      <c r="PKW179" s="3"/>
      <c r="PKX179" s="3"/>
      <c r="PKY179" s="3"/>
      <c r="PKZ179" s="3"/>
      <c r="PLA179" s="3"/>
      <c r="PLB179" s="3"/>
      <c r="PLC179" s="3"/>
      <c r="PLD179" s="3"/>
      <c r="PLE179" s="3"/>
      <c r="PLF179" s="3"/>
      <c r="PLG179" s="3"/>
      <c r="PLH179" s="3"/>
      <c r="PLI179" s="3"/>
      <c r="PLJ179" s="3"/>
      <c r="PLK179" s="3"/>
      <c r="PLL179" s="3"/>
      <c r="PLM179" s="3"/>
      <c r="PLN179" s="3"/>
      <c r="PLO179" s="3"/>
      <c r="PLP179" s="3"/>
      <c r="PLQ179" s="3"/>
      <c r="PLR179" s="3"/>
      <c r="PLS179" s="3"/>
      <c r="PLT179" s="3"/>
      <c r="PLU179" s="3"/>
      <c r="PLV179" s="3"/>
      <c r="PLW179" s="3"/>
      <c r="PLX179" s="3"/>
      <c r="PLY179" s="3"/>
      <c r="PLZ179" s="3"/>
      <c r="PMA179" s="3"/>
      <c r="PMB179" s="3"/>
      <c r="PMC179" s="3"/>
      <c r="PMD179" s="3"/>
      <c r="PME179" s="3"/>
      <c r="PMF179" s="3"/>
      <c r="PMG179" s="3"/>
      <c r="PMH179" s="3"/>
      <c r="PMI179" s="3"/>
      <c r="PMJ179" s="3"/>
      <c r="PMK179" s="3"/>
      <c r="PML179" s="3"/>
      <c r="PMM179" s="3"/>
      <c r="PMN179" s="3"/>
      <c r="PMO179" s="3"/>
      <c r="PMP179" s="3"/>
      <c r="PMQ179" s="3"/>
      <c r="PMR179" s="3"/>
      <c r="PMS179" s="3"/>
      <c r="PMT179" s="3"/>
      <c r="PMU179" s="3"/>
      <c r="PMV179" s="3"/>
      <c r="PMW179" s="3"/>
      <c r="PMX179" s="3"/>
      <c r="PMY179" s="3"/>
      <c r="PMZ179" s="3"/>
      <c r="PNA179" s="3"/>
      <c r="PNB179" s="3"/>
      <c r="PNC179" s="3"/>
      <c r="PND179" s="3"/>
      <c r="PNE179" s="3"/>
      <c r="PNF179" s="3"/>
      <c r="PNG179" s="3"/>
      <c r="PNH179" s="3"/>
      <c r="PNI179" s="3"/>
      <c r="PNJ179" s="3"/>
      <c r="PNK179" s="3"/>
      <c r="PNL179" s="3"/>
      <c r="PNM179" s="3"/>
      <c r="PNN179" s="3"/>
      <c r="PNO179" s="3"/>
      <c r="PNP179" s="3"/>
      <c r="PNQ179" s="3"/>
      <c r="PNR179" s="3"/>
      <c r="PNS179" s="3"/>
      <c r="PNT179" s="3"/>
      <c r="PNU179" s="3"/>
      <c r="PNV179" s="3"/>
      <c r="PNW179" s="3"/>
      <c r="PNX179" s="3"/>
      <c r="PNY179" s="3"/>
      <c r="PNZ179" s="3"/>
      <c r="POA179" s="3"/>
      <c r="POB179" s="3"/>
      <c r="POC179" s="3"/>
      <c r="POD179" s="3"/>
      <c r="POE179" s="3"/>
      <c r="POF179" s="3"/>
      <c r="POG179" s="3"/>
      <c r="POH179" s="3"/>
      <c r="POI179" s="3"/>
      <c r="POJ179" s="3"/>
      <c r="POK179" s="3"/>
      <c r="POL179" s="3"/>
      <c r="POM179" s="3"/>
      <c r="PON179" s="3"/>
      <c r="POO179" s="3"/>
      <c r="POP179" s="3"/>
      <c r="POQ179" s="3"/>
      <c r="POR179" s="3"/>
      <c r="POS179" s="3"/>
      <c r="POT179" s="3"/>
      <c r="POU179" s="3"/>
      <c r="POV179" s="3"/>
      <c r="POW179" s="3"/>
      <c r="POX179" s="3"/>
      <c r="POY179" s="3"/>
      <c r="POZ179" s="3"/>
      <c r="PPA179" s="3"/>
      <c r="PPB179" s="3"/>
      <c r="PPC179" s="3"/>
      <c r="PPD179" s="3"/>
      <c r="PPE179" s="3"/>
      <c r="PPF179" s="3"/>
      <c r="PPG179" s="3"/>
      <c r="PPH179" s="3"/>
      <c r="PPI179" s="3"/>
      <c r="PPJ179" s="3"/>
      <c r="PPK179" s="3"/>
      <c r="PPL179" s="3"/>
      <c r="PPM179" s="3"/>
      <c r="PPN179" s="3"/>
      <c r="PPO179" s="3"/>
      <c r="PPP179" s="3"/>
      <c r="PPQ179" s="3"/>
      <c r="PPR179" s="3"/>
      <c r="PPS179" s="3"/>
      <c r="PPT179" s="3"/>
      <c r="PPU179" s="3"/>
      <c r="PPV179" s="3"/>
      <c r="PPW179" s="3"/>
      <c r="PPX179" s="3"/>
      <c r="PPY179" s="3"/>
      <c r="PPZ179" s="3"/>
      <c r="PQA179" s="3"/>
      <c r="PQB179" s="3"/>
      <c r="PQC179" s="3"/>
      <c r="PQD179" s="3"/>
      <c r="PQE179" s="3"/>
      <c r="PQF179" s="3"/>
      <c r="PQG179" s="3"/>
      <c r="PQH179" s="3"/>
      <c r="PQI179" s="3"/>
      <c r="PQJ179" s="3"/>
      <c r="PQK179" s="3"/>
      <c r="PQL179" s="3"/>
      <c r="PQM179" s="3"/>
      <c r="PQN179" s="3"/>
      <c r="PQO179" s="3"/>
      <c r="PQP179" s="3"/>
      <c r="PQQ179" s="3"/>
      <c r="PQR179" s="3"/>
      <c r="PQS179" s="3"/>
      <c r="PQT179" s="3"/>
      <c r="PQU179" s="3"/>
      <c r="PQV179" s="3"/>
      <c r="PQW179" s="3"/>
      <c r="PQX179" s="3"/>
      <c r="PQY179" s="3"/>
      <c r="PQZ179" s="3"/>
      <c r="PRA179" s="3"/>
      <c r="PRB179" s="3"/>
      <c r="PRC179" s="3"/>
      <c r="PRD179" s="3"/>
      <c r="PRE179" s="3"/>
      <c r="PRF179" s="3"/>
      <c r="PRG179" s="3"/>
      <c r="PRH179" s="3"/>
      <c r="PRI179" s="3"/>
      <c r="PRJ179" s="3"/>
      <c r="PRK179" s="3"/>
      <c r="PRL179" s="3"/>
      <c r="PRM179" s="3"/>
      <c r="PRN179" s="3"/>
      <c r="PRO179" s="3"/>
      <c r="PRP179" s="3"/>
      <c r="PRQ179" s="3"/>
      <c r="PRR179" s="3"/>
      <c r="PRS179" s="3"/>
      <c r="PRT179" s="3"/>
      <c r="PRU179" s="3"/>
      <c r="PRV179" s="3"/>
      <c r="PRW179" s="3"/>
      <c r="PRX179" s="3"/>
      <c r="PRY179" s="3"/>
      <c r="PRZ179" s="3"/>
      <c r="PSA179" s="3"/>
      <c r="PSB179" s="3"/>
      <c r="PSC179" s="3"/>
      <c r="PSD179" s="3"/>
      <c r="PSE179" s="3"/>
      <c r="PSF179" s="3"/>
      <c r="PSG179" s="3"/>
      <c r="PSH179" s="3"/>
      <c r="PSI179" s="3"/>
      <c r="PSJ179" s="3"/>
      <c r="PSK179" s="3"/>
      <c r="PSL179" s="3"/>
      <c r="PSM179" s="3"/>
      <c r="PSN179" s="3"/>
      <c r="PSO179" s="3"/>
      <c r="PSP179" s="3"/>
      <c r="PSQ179" s="3"/>
      <c r="PSR179" s="3"/>
      <c r="PSS179" s="3"/>
      <c r="PST179" s="3"/>
      <c r="PSU179" s="3"/>
      <c r="PSV179" s="3"/>
      <c r="PSW179" s="3"/>
      <c r="PSX179" s="3"/>
      <c r="PSY179" s="3"/>
      <c r="PSZ179" s="3"/>
      <c r="PTA179" s="3"/>
      <c r="PTB179" s="3"/>
      <c r="PTC179" s="3"/>
      <c r="PTD179" s="3"/>
      <c r="PTE179" s="3"/>
      <c r="PTF179" s="3"/>
      <c r="PTG179" s="3"/>
      <c r="PTH179" s="3"/>
      <c r="PTI179" s="3"/>
      <c r="PTJ179" s="3"/>
      <c r="PTK179" s="3"/>
      <c r="PTL179" s="3"/>
      <c r="PTM179" s="3"/>
      <c r="PTN179" s="3"/>
      <c r="PTO179" s="3"/>
      <c r="PTP179" s="3"/>
      <c r="PTQ179" s="3"/>
      <c r="PTR179" s="3"/>
      <c r="PTS179" s="3"/>
      <c r="PTT179" s="3"/>
      <c r="PTU179" s="3"/>
      <c r="PTV179" s="3"/>
      <c r="PTW179" s="3"/>
      <c r="PTX179" s="3"/>
      <c r="PTY179" s="3"/>
      <c r="PTZ179" s="3"/>
      <c r="PUA179" s="3"/>
      <c r="PUB179" s="3"/>
      <c r="PUC179" s="3"/>
      <c r="PUD179" s="3"/>
      <c r="PUE179" s="3"/>
      <c r="PUF179" s="3"/>
      <c r="PUG179" s="3"/>
      <c r="PUH179" s="3"/>
      <c r="PUI179" s="3"/>
      <c r="PUJ179" s="3"/>
      <c r="PUK179" s="3"/>
      <c r="PUL179" s="3"/>
      <c r="PUM179" s="3"/>
      <c r="PUN179" s="3"/>
      <c r="PUO179" s="3"/>
      <c r="PUP179" s="3"/>
      <c r="PUQ179" s="3"/>
      <c r="PUR179" s="3"/>
      <c r="PUS179" s="3"/>
      <c r="PUT179" s="3"/>
      <c r="PUU179" s="3"/>
      <c r="PUV179" s="3"/>
      <c r="PUW179" s="3"/>
      <c r="PUX179" s="3"/>
      <c r="PUY179" s="3"/>
      <c r="PUZ179" s="3"/>
      <c r="PVA179" s="3"/>
      <c r="PVB179" s="3"/>
      <c r="PVC179" s="3"/>
      <c r="PVD179" s="3"/>
      <c r="PVE179" s="3"/>
      <c r="PVF179" s="3"/>
      <c r="PVG179" s="3"/>
      <c r="PVH179" s="3"/>
      <c r="PVI179" s="3"/>
      <c r="PVJ179" s="3"/>
      <c r="PVK179" s="3"/>
      <c r="PVL179" s="3"/>
      <c r="PVM179" s="3"/>
      <c r="PVN179" s="3"/>
      <c r="PVO179" s="3"/>
      <c r="PVP179" s="3"/>
      <c r="PVQ179" s="3"/>
      <c r="PVR179" s="3"/>
      <c r="PVS179" s="3"/>
      <c r="PVT179" s="3"/>
      <c r="PVU179" s="3"/>
      <c r="PVV179" s="3"/>
      <c r="PVW179" s="3"/>
      <c r="PVX179" s="3"/>
      <c r="PVY179" s="3"/>
      <c r="PVZ179" s="3"/>
      <c r="PWA179" s="3"/>
      <c r="PWB179" s="3"/>
      <c r="PWC179" s="3"/>
      <c r="PWD179" s="3"/>
      <c r="PWE179" s="3"/>
      <c r="PWF179" s="3"/>
      <c r="PWG179" s="3"/>
      <c r="PWH179" s="3"/>
      <c r="PWI179" s="3"/>
      <c r="PWJ179" s="3"/>
      <c r="PWK179" s="3"/>
      <c r="PWL179" s="3"/>
      <c r="PWM179" s="3"/>
      <c r="PWN179" s="3"/>
      <c r="PWO179" s="3"/>
      <c r="PWP179" s="3"/>
      <c r="PWQ179" s="3"/>
      <c r="PWR179" s="3"/>
      <c r="PWS179" s="3"/>
      <c r="PWT179" s="3"/>
      <c r="PWU179" s="3"/>
      <c r="PWV179" s="3"/>
      <c r="PWW179" s="3"/>
      <c r="PWX179" s="3"/>
      <c r="PWY179" s="3"/>
      <c r="PWZ179" s="3"/>
      <c r="PXA179" s="3"/>
      <c r="PXB179" s="3"/>
      <c r="PXC179" s="3"/>
      <c r="PXD179" s="3"/>
      <c r="PXE179" s="3"/>
      <c r="PXF179" s="3"/>
      <c r="PXG179" s="3"/>
      <c r="PXH179" s="3"/>
      <c r="PXI179" s="3"/>
      <c r="PXJ179" s="3"/>
      <c r="PXK179" s="3"/>
      <c r="PXL179" s="3"/>
      <c r="PXM179" s="3"/>
      <c r="PXN179" s="3"/>
      <c r="PXO179" s="3"/>
      <c r="PXP179" s="3"/>
      <c r="PXQ179" s="3"/>
      <c r="PXR179" s="3"/>
      <c r="PXS179" s="3"/>
      <c r="PXT179" s="3"/>
      <c r="PXU179" s="3"/>
      <c r="PXV179" s="3"/>
      <c r="PXW179" s="3"/>
      <c r="PXX179" s="3"/>
      <c r="PXY179" s="3"/>
      <c r="PXZ179" s="3"/>
      <c r="PYA179" s="3"/>
      <c r="PYB179" s="3"/>
      <c r="PYC179" s="3"/>
      <c r="PYD179" s="3"/>
      <c r="PYE179" s="3"/>
      <c r="PYF179" s="3"/>
      <c r="PYG179" s="3"/>
      <c r="PYH179" s="3"/>
      <c r="PYI179" s="3"/>
      <c r="PYJ179" s="3"/>
      <c r="PYK179" s="3"/>
      <c r="PYL179" s="3"/>
      <c r="PYM179" s="3"/>
      <c r="PYN179" s="3"/>
      <c r="PYO179" s="3"/>
      <c r="PYP179" s="3"/>
      <c r="PYQ179" s="3"/>
      <c r="PYR179" s="3"/>
      <c r="PYS179" s="3"/>
      <c r="PYT179" s="3"/>
      <c r="PYU179" s="3"/>
      <c r="PYV179" s="3"/>
      <c r="PYW179" s="3"/>
      <c r="PYX179" s="3"/>
      <c r="PYY179" s="3"/>
      <c r="PYZ179" s="3"/>
      <c r="PZA179" s="3"/>
      <c r="PZB179" s="3"/>
      <c r="PZC179" s="3"/>
      <c r="PZD179" s="3"/>
      <c r="PZE179" s="3"/>
      <c r="PZF179" s="3"/>
      <c r="PZG179" s="3"/>
      <c r="PZH179" s="3"/>
      <c r="PZI179" s="3"/>
      <c r="PZJ179" s="3"/>
      <c r="PZK179" s="3"/>
      <c r="PZL179" s="3"/>
      <c r="PZM179" s="3"/>
      <c r="PZN179" s="3"/>
      <c r="PZO179" s="3"/>
      <c r="PZP179" s="3"/>
      <c r="PZQ179" s="3"/>
      <c r="PZR179" s="3"/>
      <c r="PZS179" s="3"/>
      <c r="PZT179" s="3"/>
      <c r="PZU179" s="3"/>
      <c r="PZV179" s="3"/>
      <c r="PZW179" s="3"/>
      <c r="PZX179" s="3"/>
      <c r="PZY179" s="3"/>
      <c r="PZZ179" s="3"/>
      <c r="QAA179" s="3"/>
      <c r="QAB179" s="3"/>
      <c r="QAC179" s="3"/>
      <c r="QAD179" s="3"/>
      <c r="QAE179" s="3"/>
      <c r="QAF179" s="3"/>
      <c r="QAG179" s="3"/>
      <c r="QAH179" s="3"/>
      <c r="QAI179" s="3"/>
      <c r="QAJ179" s="3"/>
      <c r="QAK179" s="3"/>
      <c r="QAL179" s="3"/>
      <c r="QAM179" s="3"/>
      <c r="QAN179" s="3"/>
      <c r="QAO179" s="3"/>
      <c r="QAP179" s="3"/>
      <c r="QAQ179" s="3"/>
      <c r="QAR179" s="3"/>
      <c r="QAS179" s="3"/>
      <c r="QAT179" s="3"/>
      <c r="QAU179" s="3"/>
      <c r="QAV179" s="3"/>
      <c r="QAW179" s="3"/>
      <c r="QAX179" s="3"/>
      <c r="QAY179" s="3"/>
      <c r="QAZ179" s="3"/>
      <c r="QBA179" s="3"/>
      <c r="QBB179" s="3"/>
      <c r="QBC179" s="3"/>
      <c r="QBD179" s="3"/>
      <c r="QBE179" s="3"/>
      <c r="QBF179" s="3"/>
      <c r="QBG179" s="3"/>
      <c r="QBH179" s="3"/>
      <c r="QBI179" s="3"/>
      <c r="QBJ179" s="3"/>
      <c r="QBK179" s="3"/>
      <c r="QBL179" s="3"/>
      <c r="QBM179" s="3"/>
      <c r="QBN179" s="3"/>
      <c r="QBO179" s="3"/>
      <c r="QBP179" s="3"/>
      <c r="QBQ179" s="3"/>
      <c r="QBR179" s="3"/>
      <c r="QBS179" s="3"/>
      <c r="QBT179" s="3"/>
      <c r="QBU179" s="3"/>
      <c r="QBV179" s="3"/>
      <c r="QBW179" s="3"/>
      <c r="QBX179" s="3"/>
      <c r="QBY179" s="3"/>
      <c r="QBZ179" s="3"/>
      <c r="QCA179" s="3"/>
      <c r="QCB179" s="3"/>
      <c r="QCC179" s="3"/>
      <c r="QCD179" s="3"/>
      <c r="QCE179" s="3"/>
      <c r="QCF179" s="3"/>
      <c r="QCG179" s="3"/>
      <c r="QCH179" s="3"/>
      <c r="QCI179" s="3"/>
      <c r="QCJ179" s="3"/>
      <c r="QCK179" s="3"/>
      <c r="QCL179" s="3"/>
      <c r="QCM179" s="3"/>
      <c r="QCN179" s="3"/>
      <c r="QCO179" s="3"/>
      <c r="QCP179" s="3"/>
      <c r="QCQ179" s="3"/>
      <c r="QCR179" s="3"/>
      <c r="QCS179" s="3"/>
      <c r="QCT179" s="3"/>
      <c r="QCU179" s="3"/>
      <c r="QCV179" s="3"/>
      <c r="QCW179" s="3"/>
      <c r="QCX179" s="3"/>
      <c r="QCY179" s="3"/>
      <c r="QCZ179" s="3"/>
      <c r="QDA179" s="3"/>
      <c r="QDB179" s="3"/>
      <c r="QDC179" s="3"/>
      <c r="QDD179" s="3"/>
      <c r="QDE179" s="3"/>
      <c r="QDF179" s="3"/>
      <c r="QDG179" s="3"/>
      <c r="QDH179" s="3"/>
      <c r="QDI179" s="3"/>
      <c r="QDJ179" s="3"/>
      <c r="QDK179" s="3"/>
      <c r="QDL179" s="3"/>
      <c r="QDM179" s="3"/>
      <c r="QDN179" s="3"/>
      <c r="QDO179" s="3"/>
      <c r="QDP179" s="3"/>
      <c r="QDQ179" s="3"/>
      <c r="QDR179" s="3"/>
      <c r="QDS179" s="3"/>
      <c r="QDT179" s="3"/>
      <c r="QDU179" s="3"/>
      <c r="QDV179" s="3"/>
      <c r="QDW179" s="3"/>
      <c r="QDX179" s="3"/>
      <c r="QDY179" s="3"/>
      <c r="QDZ179" s="3"/>
      <c r="QEA179" s="3"/>
      <c r="QEB179" s="3"/>
      <c r="QEC179" s="3"/>
      <c r="QED179" s="3"/>
      <c r="QEE179" s="3"/>
      <c r="QEF179" s="3"/>
      <c r="QEG179" s="3"/>
      <c r="QEH179" s="3"/>
      <c r="QEI179" s="3"/>
      <c r="QEJ179" s="3"/>
      <c r="QEK179" s="3"/>
      <c r="QEL179" s="3"/>
      <c r="QEM179" s="3"/>
      <c r="QEN179" s="3"/>
      <c r="QEO179" s="3"/>
      <c r="QEP179" s="3"/>
      <c r="QEQ179" s="3"/>
      <c r="QER179" s="3"/>
      <c r="QES179" s="3"/>
      <c r="QET179" s="3"/>
      <c r="QEU179" s="3"/>
      <c r="QEV179" s="3"/>
      <c r="QEW179" s="3"/>
      <c r="QEX179" s="3"/>
      <c r="QEY179" s="3"/>
      <c r="QEZ179" s="3"/>
      <c r="QFA179" s="3"/>
      <c r="QFB179" s="3"/>
      <c r="QFC179" s="3"/>
      <c r="QFD179" s="3"/>
      <c r="QFE179" s="3"/>
      <c r="QFF179" s="3"/>
      <c r="QFG179" s="3"/>
      <c r="QFH179" s="3"/>
      <c r="QFI179" s="3"/>
      <c r="QFJ179" s="3"/>
      <c r="QFK179" s="3"/>
      <c r="QFL179" s="3"/>
      <c r="QFM179" s="3"/>
      <c r="QFN179" s="3"/>
      <c r="QFO179" s="3"/>
      <c r="QFP179" s="3"/>
      <c r="QFQ179" s="3"/>
      <c r="QFR179" s="3"/>
      <c r="QFS179" s="3"/>
      <c r="QFT179" s="3"/>
      <c r="QFU179" s="3"/>
      <c r="QFV179" s="3"/>
      <c r="QFW179" s="3"/>
      <c r="QFX179" s="3"/>
      <c r="QFY179" s="3"/>
      <c r="QFZ179" s="3"/>
      <c r="QGA179" s="3"/>
      <c r="QGB179" s="3"/>
      <c r="QGC179" s="3"/>
      <c r="QGD179" s="3"/>
      <c r="QGE179" s="3"/>
      <c r="QGF179" s="3"/>
      <c r="QGG179" s="3"/>
      <c r="QGH179" s="3"/>
      <c r="QGI179" s="3"/>
      <c r="QGJ179" s="3"/>
      <c r="QGK179" s="3"/>
      <c r="QGL179" s="3"/>
      <c r="QGM179" s="3"/>
      <c r="QGN179" s="3"/>
      <c r="QGO179" s="3"/>
      <c r="QGP179" s="3"/>
      <c r="QGQ179" s="3"/>
      <c r="QGR179" s="3"/>
      <c r="QGS179" s="3"/>
      <c r="QGT179" s="3"/>
      <c r="QGU179" s="3"/>
      <c r="QGV179" s="3"/>
      <c r="QGW179" s="3"/>
      <c r="QGX179" s="3"/>
      <c r="QGY179" s="3"/>
      <c r="QGZ179" s="3"/>
      <c r="QHA179" s="3"/>
      <c r="QHB179" s="3"/>
      <c r="QHC179" s="3"/>
      <c r="QHD179" s="3"/>
      <c r="QHE179" s="3"/>
      <c r="QHF179" s="3"/>
      <c r="QHG179" s="3"/>
      <c r="QHH179" s="3"/>
      <c r="QHI179" s="3"/>
      <c r="QHJ179" s="3"/>
      <c r="QHK179" s="3"/>
      <c r="QHL179" s="3"/>
      <c r="QHM179" s="3"/>
      <c r="QHN179" s="3"/>
      <c r="QHO179" s="3"/>
      <c r="QHP179" s="3"/>
      <c r="QHQ179" s="3"/>
      <c r="QHR179" s="3"/>
      <c r="QHS179" s="3"/>
      <c r="QHT179" s="3"/>
      <c r="QHU179" s="3"/>
      <c r="QHV179" s="3"/>
      <c r="QHW179" s="3"/>
      <c r="QHX179" s="3"/>
      <c r="QHY179" s="3"/>
      <c r="QHZ179" s="3"/>
      <c r="QIA179" s="3"/>
      <c r="QIB179" s="3"/>
      <c r="QIC179" s="3"/>
      <c r="QID179" s="3"/>
      <c r="QIE179" s="3"/>
      <c r="QIF179" s="3"/>
      <c r="QIG179" s="3"/>
      <c r="QIH179" s="3"/>
      <c r="QII179" s="3"/>
      <c r="QIJ179" s="3"/>
      <c r="QIK179" s="3"/>
      <c r="QIL179" s="3"/>
      <c r="QIM179" s="3"/>
      <c r="QIN179" s="3"/>
      <c r="QIO179" s="3"/>
      <c r="QIP179" s="3"/>
      <c r="QIQ179" s="3"/>
      <c r="QIR179" s="3"/>
      <c r="QIS179" s="3"/>
      <c r="QIT179" s="3"/>
      <c r="QIU179" s="3"/>
      <c r="QIV179" s="3"/>
      <c r="QIW179" s="3"/>
      <c r="QIX179" s="3"/>
      <c r="QIY179" s="3"/>
      <c r="QIZ179" s="3"/>
      <c r="QJA179" s="3"/>
      <c r="QJB179" s="3"/>
      <c r="QJC179" s="3"/>
      <c r="QJD179" s="3"/>
      <c r="QJE179" s="3"/>
      <c r="QJF179" s="3"/>
      <c r="QJG179" s="3"/>
      <c r="QJH179" s="3"/>
      <c r="QJI179" s="3"/>
      <c r="QJJ179" s="3"/>
      <c r="QJK179" s="3"/>
      <c r="QJL179" s="3"/>
      <c r="QJM179" s="3"/>
      <c r="QJN179" s="3"/>
      <c r="QJO179" s="3"/>
      <c r="QJP179" s="3"/>
      <c r="QJQ179" s="3"/>
      <c r="QJR179" s="3"/>
      <c r="QJS179" s="3"/>
      <c r="QJT179" s="3"/>
      <c r="QJU179" s="3"/>
      <c r="QJV179" s="3"/>
      <c r="QJW179" s="3"/>
      <c r="QJX179" s="3"/>
      <c r="QJY179" s="3"/>
      <c r="QJZ179" s="3"/>
      <c r="QKA179" s="3"/>
      <c r="QKB179" s="3"/>
      <c r="QKC179" s="3"/>
      <c r="QKD179" s="3"/>
      <c r="QKE179" s="3"/>
      <c r="QKF179" s="3"/>
      <c r="QKG179" s="3"/>
      <c r="QKH179" s="3"/>
      <c r="QKI179" s="3"/>
      <c r="QKJ179" s="3"/>
      <c r="QKK179" s="3"/>
      <c r="QKL179" s="3"/>
      <c r="QKM179" s="3"/>
      <c r="QKN179" s="3"/>
      <c r="QKO179" s="3"/>
      <c r="QKP179" s="3"/>
      <c r="QKQ179" s="3"/>
      <c r="QKR179" s="3"/>
      <c r="QKS179" s="3"/>
      <c r="QKT179" s="3"/>
      <c r="QKU179" s="3"/>
      <c r="QKV179" s="3"/>
      <c r="QKW179" s="3"/>
      <c r="QKX179" s="3"/>
      <c r="QKY179" s="3"/>
      <c r="QKZ179" s="3"/>
      <c r="QLA179" s="3"/>
      <c r="QLB179" s="3"/>
      <c r="QLC179" s="3"/>
      <c r="QLD179" s="3"/>
      <c r="QLE179" s="3"/>
      <c r="QLF179" s="3"/>
      <c r="QLG179" s="3"/>
      <c r="QLH179" s="3"/>
      <c r="QLI179" s="3"/>
      <c r="QLJ179" s="3"/>
      <c r="QLK179" s="3"/>
      <c r="QLL179" s="3"/>
      <c r="QLM179" s="3"/>
      <c r="QLN179" s="3"/>
      <c r="QLO179" s="3"/>
      <c r="QLP179" s="3"/>
      <c r="QLQ179" s="3"/>
      <c r="QLR179" s="3"/>
      <c r="QLS179" s="3"/>
      <c r="QLT179" s="3"/>
      <c r="QLU179" s="3"/>
      <c r="QLV179" s="3"/>
      <c r="QLW179" s="3"/>
      <c r="QLX179" s="3"/>
      <c r="QLY179" s="3"/>
      <c r="QLZ179" s="3"/>
      <c r="QMA179" s="3"/>
      <c r="QMB179" s="3"/>
      <c r="QMC179" s="3"/>
      <c r="QMD179" s="3"/>
      <c r="QME179" s="3"/>
      <c r="QMF179" s="3"/>
      <c r="QMG179" s="3"/>
      <c r="QMH179" s="3"/>
      <c r="QMI179" s="3"/>
      <c r="QMJ179" s="3"/>
      <c r="QMK179" s="3"/>
      <c r="QML179" s="3"/>
      <c r="QMM179" s="3"/>
      <c r="QMN179" s="3"/>
      <c r="QMO179" s="3"/>
      <c r="QMP179" s="3"/>
      <c r="QMQ179" s="3"/>
      <c r="QMR179" s="3"/>
      <c r="QMS179" s="3"/>
      <c r="QMT179" s="3"/>
      <c r="QMU179" s="3"/>
      <c r="QMV179" s="3"/>
      <c r="QMW179" s="3"/>
      <c r="QMX179" s="3"/>
      <c r="QMY179" s="3"/>
      <c r="QMZ179" s="3"/>
      <c r="QNA179" s="3"/>
      <c r="QNB179" s="3"/>
      <c r="QNC179" s="3"/>
      <c r="QND179" s="3"/>
      <c r="QNE179" s="3"/>
      <c r="QNF179" s="3"/>
      <c r="QNG179" s="3"/>
      <c r="QNH179" s="3"/>
      <c r="QNI179" s="3"/>
      <c r="QNJ179" s="3"/>
      <c r="QNK179" s="3"/>
      <c r="QNL179" s="3"/>
      <c r="QNM179" s="3"/>
      <c r="QNN179" s="3"/>
      <c r="QNO179" s="3"/>
      <c r="QNP179" s="3"/>
      <c r="QNQ179" s="3"/>
      <c r="QNR179" s="3"/>
      <c r="QNS179" s="3"/>
      <c r="QNT179" s="3"/>
      <c r="QNU179" s="3"/>
      <c r="QNV179" s="3"/>
      <c r="QNW179" s="3"/>
      <c r="QNX179" s="3"/>
      <c r="QNY179" s="3"/>
      <c r="QNZ179" s="3"/>
      <c r="QOA179" s="3"/>
      <c r="QOB179" s="3"/>
      <c r="QOC179" s="3"/>
      <c r="QOD179" s="3"/>
      <c r="QOE179" s="3"/>
      <c r="QOF179" s="3"/>
      <c r="QOG179" s="3"/>
      <c r="QOH179" s="3"/>
      <c r="QOI179" s="3"/>
      <c r="QOJ179" s="3"/>
      <c r="QOK179" s="3"/>
      <c r="QOL179" s="3"/>
      <c r="QOM179" s="3"/>
      <c r="QON179" s="3"/>
      <c r="QOO179" s="3"/>
      <c r="QOP179" s="3"/>
      <c r="QOQ179" s="3"/>
      <c r="QOR179" s="3"/>
      <c r="QOS179" s="3"/>
      <c r="QOT179" s="3"/>
      <c r="QOU179" s="3"/>
      <c r="QOV179" s="3"/>
      <c r="QOW179" s="3"/>
      <c r="QOX179" s="3"/>
      <c r="QOY179" s="3"/>
      <c r="QOZ179" s="3"/>
      <c r="QPA179" s="3"/>
      <c r="QPB179" s="3"/>
      <c r="QPC179" s="3"/>
      <c r="QPD179" s="3"/>
      <c r="QPE179" s="3"/>
      <c r="QPF179" s="3"/>
      <c r="QPG179" s="3"/>
      <c r="QPH179" s="3"/>
      <c r="QPI179" s="3"/>
      <c r="QPJ179" s="3"/>
      <c r="QPK179" s="3"/>
      <c r="QPL179" s="3"/>
      <c r="QPM179" s="3"/>
      <c r="QPN179" s="3"/>
      <c r="QPO179" s="3"/>
      <c r="QPP179" s="3"/>
      <c r="QPQ179" s="3"/>
      <c r="QPR179" s="3"/>
      <c r="QPS179" s="3"/>
      <c r="QPT179" s="3"/>
      <c r="QPU179" s="3"/>
      <c r="QPV179" s="3"/>
      <c r="QPW179" s="3"/>
      <c r="QPX179" s="3"/>
      <c r="QPY179" s="3"/>
      <c r="QPZ179" s="3"/>
      <c r="QQA179" s="3"/>
      <c r="QQB179" s="3"/>
      <c r="QQC179" s="3"/>
      <c r="QQD179" s="3"/>
      <c r="QQE179" s="3"/>
      <c r="QQF179" s="3"/>
      <c r="QQG179" s="3"/>
      <c r="QQH179" s="3"/>
      <c r="QQI179" s="3"/>
      <c r="QQJ179" s="3"/>
      <c r="QQK179" s="3"/>
      <c r="QQL179" s="3"/>
      <c r="QQM179" s="3"/>
      <c r="QQN179" s="3"/>
      <c r="QQO179" s="3"/>
      <c r="QQP179" s="3"/>
      <c r="QQQ179" s="3"/>
      <c r="QQR179" s="3"/>
      <c r="QQS179" s="3"/>
      <c r="QQT179" s="3"/>
      <c r="QQU179" s="3"/>
      <c r="QQV179" s="3"/>
      <c r="QQW179" s="3"/>
      <c r="QQX179" s="3"/>
      <c r="QQY179" s="3"/>
      <c r="QQZ179" s="3"/>
      <c r="QRA179" s="3"/>
      <c r="QRB179" s="3"/>
      <c r="QRC179" s="3"/>
      <c r="QRD179" s="3"/>
      <c r="QRE179" s="3"/>
      <c r="QRF179" s="3"/>
      <c r="QRG179" s="3"/>
      <c r="QRH179" s="3"/>
      <c r="QRI179" s="3"/>
      <c r="QRJ179" s="3"/>
      <c r="QRK179" s="3"/>
      <c r="QRL179" s="3"/>
      <c r="QRM179" s="3"/>
      <c r="QRN179" s="3"/>
      <c r="QRO179" s="3"/>
      <c r="QRP179" s="3"/>
      <c r="QRQ179" s="3"/>
      <c r="QRR179" s="3"/>
      <c r="QRS179" s="3"/>
      <c r="QRT179" s="3"/>
      <c r="QRU179" s="3"/>
      <c r="QRV179" s="3"/>
      <c r="QRW179" s="3"/>
      <c r="QRX179" s="3"/>
      <c r="QRY179" s="3"/>
      <c r="QRZ179" s="3"/>
      <c r="QSA179" s="3"/>
      <c r="QSB179" s="3"/>
      <c r="QSC179" s="3"/>
      <c r="QSD179" s="3"/>
      <c r="QSE179" s="3"/>
      <c r="QSF179" s="3"/>
      <c r="QSG179" s="3"/>
      <c r="QSH179" s="3"/>
      <c r="QSI179" s="3"/>
      <c r="QSJ179" s="3"/>
      <c r="QSK179" s="3"/>
      <c r="QSL179" s="3"/>
      <c r="QSM179" s="3"/>
      <c r="QSN179" s="3"/>
      <c r="QSO179" s="3"/>
      <c r="QSP179" s="3"/>
      <c r="QSQ179" s="3"/>
      <c r="QSR179" s="3"/>
      <c r="QSS179" s="3"/>
      <c r="QST179" s="3"/>
      <c r="QSU179" s="3"/>
      <c r="QSV179" s="3"/>
      <c r="QSW179" s="3"/>
      <c r="QSX179" s="3"/>
      <c r="QSY179" s="3"/>
      <c r="QSZ179" s="3"/>
      <c r="QTA179" s="3"/>
      <c r="QTB179" s="3"/>
      <c r="QTC179" s="3"/>
      <c r="QTD179" s="3"/>
      <c r="QTE179" s="3"/>
      <c r="QTF179" s="3"/>
      <c r="QTG179" s="3"/>
      <c r="QTH179" s="3"/>
      <c r="QTI179" s="3"/>
      <c r="QTJ179" s="3"/>
      <c r="QTK179" s="3"/>
      <c r="QTL179" s="3"/>
      <c r="QTM179" s="3"/>
      <c r="QTN179" s="3"/>
      <c r="QTO179" s="3"/>
      <c r="QTP179" s="3"/>
      <c r="QTQ179" s="3"/>
      <c r="QTR179" s="3"/>
      <c r="QTS179" s="3"/>
      <c r="QTT179" s="3"/>
      <c r="QTU179" s="3"/>
      <c r="QTV179" s="3"/>
      <c r="QTW179" s="3"/>
      <c r="QTX179" s="3"/>
      <c r="QTY179" s="3"/>
      <c r="QTZ179" s="3"/>
      <c r="QUA179" s="3"/>
      <c r="QUB179" s="3"/>
      <c r="QUC179" s="3"/>
      <c r="QUD179" s="3"/>
      <c r="QUE179" s="3"/>
      <c r="QUF179" s="3"/>
      <c r="QUG179" s="3"/>
      <c r="QUH179" s="3"/>
      <c r="QUI179" s="3"/>
      <c r="QUJ179" s="3"/>
      <c r="QUK179" s="3"/>
      <c r="QUL179" s="3"/>
      <c r="QUM179" s="3"/>
      <c r="QUN179" s="3"/>
      <c r="QUO179" s="3"/>
      <c r="QUP179" s="3"/>
      <c r="QUQ179" s="3"/>
      <c r="QUR179" s="3"/>
      <c r="QUS179" s="3"/>
      <c r="QUT179" s="3"/>
      <c r="QUU179" s="3"/>
      <c r="QUV179" s="3"/>
      <c r="QUW179" s="3"/>
      <c r="QUX179" s="3"/>
      <c r="QUY179" s="3"/>
      <c r="QUZ179" s="3"/>
      <c r="QVA179" s="3"/>
      <c r="QVB179" s="3"/>
      <c r="QVC179" s="3"/>
      <c r="QVD179" s="3"/>
      <c r="QVE179" s="3"/>
      <c r="QVF179" s="3"/>
      <c r="QVG179" s="3"/>
      <c r="QVH179" s="3"/>
      <c r="QVI179" s="3"/>
      <c r="QVJ179" s="3"/>
      <c r="QVK179" s="3"/>
      <c r="QVL179" s="3"/>
      <c r="QVM179" s="3"/>
      <c r="QVN179" s="3"/>
      <c r="QVO179" s="3"/>
      <c r="QVP179" s="3"/>
      <c r="QVQ179" s="3"/>
      <c r="QVR179" s="3"/>
      <c r="QVS179" s="3"/>
      <c r="QVT179" s="3"/>
      <c r="QVU179" s="3"/>
      <c r="QVV179" s="3"/>
      <c r="QVW179" s="3"/>
      <c r="QVX179" s="3"/>
      <c r="QVY179" s="3"/>
      <c r="QVZ179" s="3"/>
      <c r="QWA179" s="3"/>
      <c r="QWB179" s="3"/>
      <c r="QWC179" s="3"/>
      <c r="QWD179" s="3"/>
      <c r="QWE179" s="3"/>
      <c r="QWF179" s="3"/>
      <c r="QWG179" s="3"/>
      <c r="QWH179" s="3"/>
      <c r="QWI179" s="3"/>
      <c r="QWJ179" s="3"/>
      <c r="QWK179" s="3"/>
      <c r="QWL179" s="3"/>
      <c r="QWM179" s="3"/>
      <c r="QWN179" s="3"/>
      <c r="QWO179" s="3"/>
      <c r="QWP179" s="3"/>
      <c r="QWQ179" s="3"/>
      <c r="QWR179" s="3"/>
      <c r="QWS179" s="3"/>
      <c r="QWT179" s="3"/>
      <c r="QWU179" s="3"/>
      <c r="QWV179" s="3"/>
      <c r="QWW179" s="3"/>
      <c r="QWX179" s="3"/>
      <c r="QWY179" s="3"/>
      <c r="QWZ179" s="3"/>
      <c r="QXA179" s="3"/>
      <c r="QXB179" s="3"/>
      <c r="QXC179" s="3"/>
      <c r="QXD179" s="3"/>
      <c r="QXE179" s="3"/>
      <c r="QXF179" s="3"/>
      <c r="QXG179" s="3"/>
      <c r="QXH179" s="3"/>
      <c r="QXI179" s="3"/>
      <c r="QXJ179" s="3"/>
      <c r="QXK179" s="3"/>
      <c r="QXL179" s="3"/>
      <c r="QXM179" s="3"/>
      <c r="QXN179" s="3"/>
      <c r="QXO179" s="3"/>
      <c r="QXP179" s="3"/>
      <c r="QXQ179" s="3"/>
      <c r="QXR179" s="3"/>
      <c r="QXS179" s="3"/>
      <c r="QXT179" s="3"/>
      <c r="QXU179" s="3"/>
      <c r="QXV179" s="3"/>
      <c r="QXW179" s="3"/>
      <c r="QXX179" s="3"/>
      <c r="QXY179" s="3"/>
      <c r="QXZ179" s="3"/>
      <c r="QYA179" s="3"/>
      <c r="QYB179" s="3"/>
      <c r="QYC179" s="3"/>
      <c r="QYD179" s="3"/>
      <c r="QYE179" s="3"/>
      <c r="QYF179" s="3"/>
      <c r="QYG179" s="3"/>
      <c r="QYH179" s="3"/>
      <c r="QYI179" s="3"/>
      <c r="QYJ179" s="3"/>
      <c r="QYK179" s="3"/>
      <c r="QYL179" s="3"/>
      <c r="QYM179" s="3"/>
      <c r="QYN179" s="3"/>
      <c r="QYO179" s="3"/>
      <c r="QYP179" s="3"/>
      <c r="QYQ179" s="3"/>
      <c r="QYR179" s="3"/>
      <c r="QYS179" s="3"/>
      <c r="QYT179" s="3"/>
      <c r="QYU179" s="3"/>
      <c r="QYV179" s="3"/>
      <c r="QYW179" s="3"/>
      <c r="QYX179" s="3"/>
      <c r="QYY179" s="3"/>
      <c r="QYZ179" s="3"/>
      <c r="QZA179" s="3"/>
      <c r="QZB179" s="3"/>
      <c r="QZC179" s="3"/>
      <c r="QZD179" s="3"/>
      <c r="QZE179" s="3"/>
      <c r="QZF179" s="3"/>
      <c r="QZG179" s="3"/>
      <c r="QZH179" s="3"/>
      <c r="QZI179" s="3"/>
      <c r="QZJ179" s="3"/>
      <c r="QZK179" s="3"/>
      <c r="QZL179" s="3"/>
      <c r="QZM179" s="3"/>
      <c r="QZN179" s="3"/>
      <c r="QZO179" s="3"/>
      <c r="QZP179" s="3"/>
      <c r="QZQ179" s="3"/>
      <c r="QZR179" s="3"/>
      <c r="QZS179" s="3"/>
      <c r="QZT179" s="3"/>
      <c r="QZU179" s="3"/>
      <c r="QZV179" s="3"/>
      <c r="QZW179" s="3"/>
      <c r="QZX179" s="3"/>
      <c r="QZY179" s="3"/>
      <c r="QZZ179" s="3"/>
      <c r="RAA179" s="3"/>
      <c r="RAB179" s="3"/>
      <c r="RAC179" s="3"/>
      <c r="RAD179" s="3"/>
      <c r="RAE179" s="3"/>
      <c r="RAF179" s="3"/>
      <c r="RAG179" s="3"/>
      <c r="RAH179" s="3"/>
      <c r="RAI179" s="3"/>
      <c r="RAJ179" s="3"/>
      <c r="RAK179" s="3"/>
      <c r="RAL179" s="3"/>
      <c r="RAM179" s="3"/>
      <c r="RAN179" s="3"/>
      <c r="RAO179" s="3"/>
      <c r="RAP179" s="3"/>
      <c r="RAQ179" s="3"/>
      <c r="RAR179" s="3"/>
      <c r="RAS179" s="3"/>
      <c r="RAT179" s="3"/>
      <c r="RAU179" s="3"/>
      <c r="RAV179" s="3"/>
      <c r="RAW179" s="3"/>
      <c r="RAX179" s="3"/>
      <c r="RAY179" s="3"/>
      <c r="RAZ179" s="3"/>
      <c r="RBA179" s="3"/>
      <c r="RBB179" s="3"/>
      <c r="RBC179" s="3"/>
      <c r="RBD179" s="3"/>
      <c r="RBE179" s="3"/>
      <c r="RBF179" s="3"/>
      <c r="RBG179" s="3"/>
      <c r="RBH179" s="3"/>
      <c r="RBI179" s="3"/>
      <c r="RBJ179" s="3"/>
      <c r="RBK179" s="3"/>
      <c r="RBL179" s="3"/>
      <c r="RBM179" s="3"/>
      <c r="RBN179" s="3"/>
      <c r="RBO179" s="3"/>
      <c r="RBP179" s="3"/>
      <c r="RBQ179" s="3"/>
      <c r="RBR179" s="3"/>
      <c r="RBS179" s="3"/>
      <c r="RBT179" s="3"/>
      <c r="RBU179" s="3"/>
      <c r="RBV179" s="3"/>
      <c r="RBW179" s="3"/>
      <c r="RBX179" s="3"/>
      <c r="RBY179" s="3"/>
      <c r="RBZ179" s="3"/>
      <c r="RCA179" s="3"/>
      <c r="RCB179" s="3"/>
      <c r="RCC179" s="3"/>
      <c r="RCD179" s="3"/>
      <c r="RCE179" s="3"/>
      <c r="RCF179" s="3"/>
      <c r="RCG179" s="3"/>
      <c r="RCH179" s="3"/>
      <c r="RCI179" s="3"/>
      <c r="RCJ179" s="3"/>
      <c r="RCK179" s="3"/>
      <c r="RCL179" s="3"/>
      <c r="RCM179" s="3"/>
      <c r="RCN179" s="3"/>
      <c r="RCO179" s="3"/>
      <c r="RCP179" s="3"/>
      <c r="RCQ179" s="3"/>
      <c r="RCR179" s="3"/>
      <c r="RCS179" s="3"/>
      <c r="RCT179" s="3"/>
      <c r="RCU179" s="3"/>
      <c r="RCV179" s="3"/>
      <c r="RCW179" s="3"/>
      <c r="RCX179" s="3"/>
      <c r="RCY179" s="3"/>
      <c r="RCZ179" s="3"/>
      <c r="RDA179" s="3"/>
      <c r="RDB179" s="3"/>
      <c r="RDC179" s="3"/>
      <c r="RDD179" s="3"/>
      <c r="RDE179" s="3"/>
      <c r="RDF179" s="3"/>
      <c r="RDG179" s="3"/>
      <c r="RDH179" s="3"/>
      <c r="RDI179" s="3"/>
      <c r="RDJ179" s="3"/>
      <c r="RDK179" s="3"/>
      <c r="RDL179" s="3"/>
      <c r="RDM179" s="3"/>
      <c r="RDN179" s="3"/>
      <c r="RDO179" s="3"/>
      <c r="RDP179" s="3"/>
      <c r="RDQ179" s="3"/>
      <c r="RDR179" s="3"/>
      <c r="RDS179" s="3"/>
      <c r="RDT179" s="3"/>
      <c r="RDU179" s="3"/>
      <c r="RDV179" s="3"/>
      <c r="RDW179" s="3"/>
      <c r="RDX179" s="3"/>
      <c r="RDY179" s="3"/>
      <c r="RDZ179" s="3"/>
      <c r="REA179" s="3"/>
      <c r="REB179" s="3"/>
      <c r="REC179" s="3"/>
      <c r="RED179" s="3"/>
      <c r="REE179" s="3"/>
      <c r="REF179" s="3"/>
      <c r="REG179" s="3"/>
      <c r="REH179" s="3"/>
      <c r="REI179" s="3"/>
      <c r="REJ179" s="3"/>
      <c r="REK179" s="3"/>
      <c r="REL179" s="3"/>
      <c r="REM179" s="3"/>
      <c r="REN179" s="3"/>
      <c r="REO179" s="3"/>
      <c r="REP179" s="3"/>
      <c r="REQ179" s="3"/>
      <c r="RER179" s="3"/>
      <c r="RES179" s="3"/>
      <c r="RET179" s="3"/>
      <c r="REU179" s="3"/>
      <c r="REV179" s="3"/>
      <c r="REW179" s="3"/>
      <c r="REX179" s="3"/>
      <c r="REY179" s="3"/>
      <c r="REZ179" s="3"/>
      <c r="RFA179" s="3"/>
      <c r="RFB179" s="3"/>
      <c r="RFC179" s="3"/>
      <c r="RFD179" s="3"/>
      <c r="RFE179" s="3"/>
      <c r="RFF179" s="3"/>
      <c r="RFG179" s="3"/>
      <c r="RFH179" s="3"/>
      <c r="RFI179" s="3"/>
      <c r="RFJ179" s="3"/>
      <c r="RFK179" s="3"/>
      <c r="RFL179" s="3"/>
      <c r="RFM179" s="3"/>
      <c r="RFN179" s="3"/>
      <c r="RFO179" s="3"/>
      <c r="RFP179" s="3"/>
      <c r="RFQ179" s="3"/>
      <c r="RFR179" s="3"/>
      <c r="RFS179" s="3"/>
      <c r="RFT179" s="3"/>
      <c r="RFU179" s="3"/>
      <c r="RFV179" s="3"/>
      <c r="RFW179" s="3"/>
      <c r="RFX179" s="3"/>
      <c r="RFY179" s="3"/>
      <c r="RFZ179" s="3"/>
      <c r="RGA179" s="3"/>
      <c r="RGB179" s="3"/>
      <c r="RGC179" s="3"/>
      <c r="RGD179" s="3"/>
      <c r="RGE179" s="3"/>
      <c r="RGF179" s="3"/>
      <c r="RGG179" s="3"/>
      <c r="RGH179" s="3"/>
      <c r="RGI179" s="3"/>
      <c r="RGJ179" s="3"/>
      <c r="RGK179" s="3"/>
      <c r="RGL179" s="3"/>
      <c r="RGM179" s="3"/>
      <c r="RGN179" s="3"/>
      <c r="RGO179" s="3"/>
      <c r="RGP179" s="3"/>
      <c r="RGQ179" s="3"/>
      <c r="RGR179" s="3"/>
      <c r="RGS179" s="3"/>
      <c r="RGT179" s="3"/>
      <c r="RGU179" s="3"/>
      <c r="RGV179" s="3"/>
      <c r="RGW179" s="3"/>
      <c r="RGX179" s="3"/>
      <c r="RGY179" s="3"/>
      <c r="RGZ179" s="3"/>
      <c r="RHA179" s="3"/>
      <c r="RHB179" s="3"/>
      <c r="RHC179" s="3"/>
      <c r="RHD179" s="3"/>
      <c r="RHE179" s="3"/>
      <c r="RHF179" s="3"/>
      <c r="RHG179" s="3"/>
      <c r="RHH179" s="3"/>
      <c r="RHI179" s="3"/>
      <c r="RHJ179" s="3"/>
      <c r="RHK179" s="3"/>
      <c r="RHL179" s="3"/>
      <c r="RHM179" s="3"/>
      <c r="RHN179" s="3"/>
      <c r="RHO179" s="3"/>
      <c r="RHP179" s="3"/>
      <c r="RHQ179" s="3"/>
      <c r="RHR179" s="3"/>
      <c r="RHS179" s="3"/>
      <c r="RHT179" s="3"/>
      <c r="RHU179" s="3"/>
      <c r="RHV179" s="3"/>
      <c r="RHW179" s="3"/>
      <c r="RHX179" s="3"/>
      <c r="RHY179" s="3"/>
      <c r="RHZ179" s="3"/>
      <c r="RIA179" s="3"/>
      <c r="RIB179" s="3"/>
      <c r="RIC179" s="3"/>
      <c r="RID179" s="3"/>
      <c r="RIE179" s="3"/>
      <c r="RIF179" s="3"/>
      <c r="RIG179" s="3"/>
      <c r="RIH179" s="3"/>
      <c r="RII179" s="3"/>
      <c r="RIJ179" s="3"/>
      <c r="RIK179" s="3"/>
      <c r="RIL179" s="3"/>
      <c r="RIM179" s="3"/>
      <c r="RIN179" s="3"/>
      <c r="RIO179" s="3"/>
      <c r="RIP179" s="3"/>
      <c r="RIQ179" s="3"/>
      <c r="RIR179" s="3"/>
      <c r="RIS179" s="3"/>
      <c r="RIT179" s="3"/>
      <c r="RIU179" s="3"/>
      <c r="RIV179" s="3"/>
      <c r="RIW179" s="3"/>
      <c r="RIX179" s="3"/>
      <c r="RIY179" s="3"/>
      <c r="RIZ179" s="3"/>
      <c r="RJA179" s="3"/>
      <c r="RJB179" s="3"/>
      <c r="RJC179" s="3"/>
      <c r="RJD179" s="3"/>
      <c r="RJE179" s="3"/>
      <c r="RJF179" s="3"/>
      <c r="RJG179" s="3"/>
      <c r="RJH179" s="3"/>
      <c r="RJI179" s="3"/>
      <c r="RJJ179" s="3"/>
      <c r="RJK179" s="3"/>
      <c r="RJL179" s="3"/>
      <c r="RJM179" s="3"/>
      <c r="RJN179" s="3"/>
      <c r="RJO179" s="3"/>
      <c r="RJP179" s="3"/>
      <c r="RJQ179" s="3"/>
      <c r="RJR179" s="3"/>
      <c r="RJS179" s="3"/>
      <c r="RJT179" s="3"/>
      <c r="RJU179" s="3"/>
      <c r="RJV179" s="3"/>
      <c r="RJW179" s="3"/>
      <c r="RJX179" s="3"/>
      <c r="RJY179" s="3"/>
      <c r="RJZ179" s="3"/>
      <c r="RKA179" s="3"/>
      <c r="RKB179" s="3"/>
      <c r="RKC179" s="3"/>
      <c r="RKD179" s="3"/>
      <c r="RKE179" s="3"/>
      <c r="RKF179" s="3"/>
      <c r="RKG179" s="3"/>
      <c r="RKH179" s="3"/>
      <c r="RKI179" s="3"/>
      <c r="RKJ179" s="3"/>
      <c r="RKK179" s="3"/>
      <c r="RKL179" s="3"/>
      <c r="RKM179" s="3"/>
      <c r="RKN179" s="3"/>
      <c r="RKO179" s="3"/>
      <c r="RKP179" s="3"/>
      <c r="RKQ179" s="3"/>
      <c r="RKR179" s="3"/>
      <c r="RKS179" s="3"/>
      <c r="RKT179" s="3"/>
      <c r="RKU179" s="3"/>
      <c r="RKV179" s="3"/>
      <c r="RKW179" s="3"/>
      <c r="RKX179" s="3"/>
      <c r="RKY179" s="3"/>
      <c r="RKZ179" s="3"/>
      <c r="RLA179" s="3"/>
      <c r="RLB179" s="3"/>
      <c r="RLC179" s="3"/>
      <c r="RLD179" s="3"/>
      <c r="RLE179" s="3"/>
      <c r="RLF179" s="3"/>
      <c r="RLG179" s="3"/>
      <c r="RLH179" s="3"/>
      <c r="RLI179" s="3"/>
      <c r="RLJ179" s="3"/>
      <c r="RLK179" s="3"/>
      <c r="RLL179" s="3"/>
      <c r="RLM179" s="3"/>
      <c r="RLN179" s="3"/>
      <c r="RLO179" s="3"/>
      <c r="RLP179" s="3"/>
      <c r="RLQ179" s="3"/>
      <c r="RLR179" s="3"/>
      <c r="RLS179" s="3"/>
      <c r="RLT179" s="3"/>
      <c r="RLU179" s="3"/>
      <c r="RLV179" s="3"/>
      <c r="RLW179" s="3"/>
      <c r="RLX179" s="3"/>
      <c r="RLY179" s="3"/>
      <c r="RLZ179" s="3"/>
      <c r="RMA179" s="3"/>
      <c r="RMB179" s="3"/>
      <c r="RMC179" s="3"/>
      <c r="RMD179" s="3"/>
      <c r="RME179" s="3"/>
      <c r="RMF179" s="3"/>
      <c r="RMG179" s="3"/>
      <c r="RMH179" s="3"/>
      <c r="RMI179" s="3"/>
      <c r="RMJ179" s="3"/>
      <c r="RMK179" s="3"/>
      <c r="RML179" s="3"/>
      <c r="RMM179" s="3"/>
      <c r="RMN179" s="3"/>
      <c r="RMO179" s="3"/>
      <c r="RMP179" s="3"/>
      <c r="RMQ179" s="3"/>
      <c r="RMR179" s="3"/>
      <c r="RMS179" s="3"/>
      <c r="RMT179" s="3"/>
      <c r="RMU179" s="3"/>
      <c r="RMV179" s="3"/>
      <c r="RMW179" s="3"/>
      <c r="RMX179" s="3"/>
      <c r="RMY179" s="3"/>
      <c r="RMZ179" s="3"/>
      <c r="RNA179" s="3"/>
      <c r="RNB179" s="3"/>
      <c r="RNC179" s="3"/>
      <c r="RND179" s="3"/>
      <c r="RNE179" s="3"/>
      <c r="RNF179" s="3"/>
      <c r="RNG179" s="3"/>
      <c r="RNH179" s="3"/>
      <c r="RNI179" s="3"/>
      <c r="RNJ179" s="3"/>
      <c r="RNK179" s="3"/>
      <c r="RNL179" s="3"/>
      <c r="RNM179" s="3"/>
      <c r="RNN179" s="3"/>
      <c r="RNO179" s="3"/>
      <c r="RNP179" s="3"/>
      <c r="RNQ179" s="3"/>
      <c r="RNR179" s="3"/>
      <c r="RNS179" s="3"/>
      <c r="RNT179" s="3"/>
      <c r="RNU179" s="3"/>
      <c r="RNV179" s="3"/>
      <c r="RNW179" s="3"/>
      <c r="RNX179" s="3"/>
      <c r="RNY179" s="3"/>
      <c r="RNZ179" s="3"/>
      <c r="ROA179" s="3"/>
      <c r="ROB179" s="3"/>
      <c r="ROC179" s="3"/>
      <c r="ROD179" s="3"/>
      <c r="ROE179" s="3"/>
      <c r="ROF179" s="3"/>
      <c r="ROG179" s="3"/>
      <c r="ROH179" s="3"/>
      <c r="ROI179" s="3"/>
      <c r="ROJ179" s="3"/>
      <c r="ROK179" s="3"/>
      <c r="ROL179" s="3"/>
      <c r="ROM179" s="3"/>
      <c r="RON179" s="3"/>
      <c r="ROO179" s="3"/>
      <c r="ROP179" s="3"/>
      <c r="ROQ179" s="3"/>
      <c r="ROR179" s="3"/>
      <c r="ROS179" s="3"/>
      <c r="ROT179" s="3"/>
      <c r="ROU179" s="3"/>
      <c r="ROV179" s="3"/>
      <c r="ROW179" s="3"/>
      <c r="ROX179" s="3"/>
      <c r="ROY179" s="3"/>
      <c r="ROZ179" s="3"/>
      <c r="RPA179" s="3"/>
      <c r="RPB179" s="3"/>
      <c r="RPC179" s="3"/>
      <c r="RPD179" s="3"/>
      <c r="RPE179" s="3"/>
      <c r="RPF179" s="3"/>
      <c r="RPG179" s="3"/>
      <c r="RPH179" s="3"/>
      <c r="RPI179" s="3"/>
      <c r="RPJ179" s="3"/>
      <c r="RPK179" s="3"/>
      <c r="RPL179" s="3"/>
      <c r="RPM179" s="3"/>
      <c r="RPN179" s="3"/>
      <c r="RPO179" s="3"/>
      <c r="RPP179" s="3"/>
      <c r="RPQ179" s="3"/>
      <c r="RPR179" s="3"/>
      <c r="RPS179" s="3"/>
      <c r="RPT179" s="3"/>
      <c r="RPU179" s="3"/>
      <c r="RPV179" s="3"/>
      <c r="RPW179" s="3"/>
      <c r="RPX179" s="3"/>
      <c r="RPY179" s="3"/>
      <c r="RPZ179" s="3"/>
      <c r="RQA179" s="3"/>
      <c r="RQB179" s="3"/>
      <c r="RQC179" s="3"/>
      <c r="RQD179" s="3"/>
      <c r="RQE179" s="3"/>
      <c r="RQF179" s="3"/>
      <c r="RQG179" s="3"/>
      <c r="RQH179" s="3"/>
      <c r="RQI179" s="3"/>
      <c r="RQJ179" s="3"/>
      <c r="RQK179" s="3"/>
      <c r="RQL179" s="3"/>
      <c r="RQM179" s="3"/>
      <c r="RQN179" s="3"/>
      <c r="RQO179" s="3"/>
      <c r="RQP179" s="3"/>
      <c r="RQQ179" s="3"/>
      <c r="RQR179" s="3"/>
      <c r="RQS179" s="3"/>
      <c r="RQT179" s="3"/>
      <c r="RQU179" s="3"/>
      <c r="RQV179" s="3"/>
      <c r="RQW179" s="3"/>
      <c r="RQX179" s="3"/>
      <c r="RQY179" s="3"/>
      <c r="RQZ179" s="3"/>
      <c r="RRA179" s="3"/>
      <c r="RRB179" s="3"/>
      <c r="RRC179" s="3"/>
      <c r="RRD179" s="3"/>
      <c r="RRE179" s="3"/>
      <c r="RRF179" s="3"/>
      <c r="RRG179" s="3"/>
      <c r="RRH179" s="3"/>
      <c r="RRI179" s="3"/>
      <c r="RRJ179" s="3"/>
      <c r="RRK179" s="3"/>
      <c r="RRL179" s="3"/>
      <c r="RRM179" s="3"/>
      <c r="RRN179" s="3"/>
      <c r="RRO179" s="3"/>
      <c r="RRP179" s="3"/>
      <c r="RRQ179" s="3"/>
      <c r="RRR179" s="3"/>
      <c r="RRS179" s="3"/>
      <c r="RRT179" s="3"/>
      <c r="RRU179" s="3"/>
      <c r="RRV179" s="3"/>
      <c r="RRW179" s="3"/>
      <c r="RRX179" s="3"/>
      <c r="RRY179" s="3"/>
      <c r="RRZ179" s="3"/>
      <c r="RSA179" s="3"/>
      <c r="RSB179" s="3"/>
      <c r="RSC179" s="3"/>
      <c r="RSD179" s="3"/>
      <c r="RSE179" s="3"/>
      <c r="RSF179" s="3"/>
      <c r="RSG179" s="3"/>
      <c r="RSH179" s="3"/>
      <c r="RSI179" s="3"/>
      <c r="RSJ179" s="3"/>
      <c r="RSK179" s="3"/>
      <c r="RSL179" s="3"/>
      <c r="RSM179" s="3"/>
      <c r="RSN179" s="3"/>
      <c r="RSO179" s="3"/>
      <c r="RSP179" s="3"/>
      <c r="RSQ179" s="3"/>
      <c r="RSR179" s="3"/>
      <c r="RSS179" s="3"/>
      <c r="RST179" s="3"/>
      <c r="RSU179" s="3"/>
      <c r="RSV179" s="3"/>
      <c r="RSW179" s="3"/>
      <c r="RSX179" s="3"/>
      <c r="RSY179" s="3"/>
      <c r="RSZ179" s="3"/>
      <c r="RTA179" s="3"/>
      <c r="RTB179" s="3"/>
      <c r="RTC179" s="3"/>
      <c r="RTD179" s="3"/>
      <c r="RTE179" s="3"/>
      <c r="RTF179" s="3"/>
      <c r="RTG179" s="3"/>
      <c r="RTH179" s="3"/>
      <c r="RTI179" s="3"/>
      <c r="RTJ179" s="3"/>
      <c r="RTK179" s="3"/>
      <c r="RTL179" s="3"/>
      <c r="RTM179" s="3"/>
      <c r="RTN179" s="3"/>
      <c r="RTO179" s="3"/>
      <c r="RTP179" s="3"/>
      <c r="RTQ179" s="3"/>
      <c r="RTR179" s="3"/>
      <c r="RTS179" s="3"/>
      <c r="RTT179" s="3"/>
      <c r="RTU179" s="3"/>
      <c r="RTV179" s="3"/>
      <c r="RTW179" s="3"/>
      <c r="RTX179" s="3"/>
      <c r="RTY179" s="3"/>
      <c r="RTZ179" s="3"/>
      <c r="RUA179" s="3"/>
      <c r="RUB179" s="3"/>
      <c r="RUC179" s="3"/>
      <c r="RUD179" s="3"/>
      <c r="RUE179" s="3"/>
      <c r="RUF179" s="3"/>
      <c r="RUG179" s="3"/>
      <c r="RUH179" s="3"/>
      <c r="RUI179" s="3"/>
      <c r="RUJ179" s="3"/>
      <c r="RUK179" s="3"/>
      <c r="RUL179" s="3"/>
      <c r="RUM179" s="3"/>
      <c r="RUN179" s="3"/>
      <c r="RUO179" s="3"/>
      <c r="RUP179" s="3"/>
      <c r="RUQ179" s="3"/>
      <c r="RUR179" s="3"/>
      <c r="RUS179" s="3"/>
      <c r="RUT179" s="3"/>
      <c r="RUU179" s="3"/>
      <c r="RUV179" s="3"/>
      <c r="RUW179" s="3"/>
      <c r="RUX179" s="3"/>
      <c r="RUY179" s="3"/>
      <c r="RUZ179" s="3"/>
      <c r="RVA179" s="3"/>
      <c r="RVB179" s="3"/>
      <c r="RVC179" s="3"/>
      <c r="RVD179" s="3"/>
      <c r="RVE179" s="3"/>
      <c r="RVF179" s="3"/>
      <c r="RVG179" s="3"/>
      <c r="RVH179" s="3"/>
      <c r="RVI179" s="3"/>
      <c r="RVJ179" s="3"/>
      <c r="RVK179" s="3"/>
      <c r="RVL179" s="3"/>
      <c r="RVM179" s="3"/>
      <c r="RVN179" s="3"/>
      <c r="RVO179" s="3"/>
      <c r="RVP179" s="3"/>
      <c r="RVQ179" s="3"/>
      <c r="RVR179" s="3"/>
      <c r="RVS179" s="3"/>
      <c r="RVT179" s="3"/>
      <c r="RVU179" s="3"/>
      <c r="RVV179" s="3"/>
      <c r="RVW179" s="3"/>
      <c r="RVX179" s="3"/>
      <c r="RVY179" s="3"/>
      <c r="RVZ179" s="3"/>
      <c r="RWA179" s="3"/>
      <c r="RWB179" s="3"/>
      <c r="RWC179" s="3"/>
      <c r="RWD179" s="3"/>
      <c r="RWE179" s="3"/>
      <c r="RWF179" s="3"/>
      <c r="RWG179" s="3"/>
      <c r="RWH179" s="3"/>
      <c r="RWI179" s="3"/>
      <c r="RWJ179" s="3"/>
      <c r="RWK179" s="3"/>
      <c r="RWL179" s="3"/>
      <c r="RWM179" s="3"/>
      <c r="RWN179" s="3"/>
      <c r="RWO179" s="3"/>
      <c r="RWP179" s="3"/>
      <c r="RWQ179" s="3"/>
      <c r="RWR179" s="3"/>
      <c r="RWS179" s="3"/>
      <c r="RWT179" s="3"/>
      <c r="RWU179" s="3"/>
      <c r="RWV179" s="3"/>
      <c r="RWW179" s="3"/>
      <c r="RWX179" s="3"/>
      <c r="RWY179" s="3"/>
      <c r="RWZ179" s="3"/>
      <c r="RXA179" s="3"/>
      <c r="RXB179" s="3"/>
      <c r="RXC179" s="3"/>
      <c r="RXD179" s="3"/>
      <c r="RXE179" s="3"/>
      <c r="RXF179" s="3"/>
      <c r="RXG179" s="3"/>
      <c r="RXH179" s="3"/>
      <c r="RXI179" s="3"/>
      <c r="RXJ179" s="3"/>
      <c r="RXK179" s="3"/>
      <c r="RXL179" s="3"/>
      <c r="RXM179" s="3"/>
      <c r="RXN179" s="3"/>
      <c r="RXO179" s="3"/>
      <c r="RXP179" s="3"/>
      <c r="RXQ179" s="3"/>
      <c r="RXR179" s="3"/>
      <c r="RXS179" s="3"/>
      <c r="RXT179" s="3"/>
      <c r="RXU179" s="3"/>
      <c r="RXV179" s="3"/>
      <c r="RXW179" s="3"/>
      <c r="RXX179" s="3"/>
      <c r="RXY179" s="3"/>
      <c r="RXZ179" s="3"/>
      <c r="RYA179" s="3"/>
      <c r="RYB179" s="3"/>
      <c r="RYC179" s="3"/>
      <c r="RYD179" s="3"/>
      <c r="RYE179" s="3"/>
      <c r="RYF179" s="3"/>
      <c r="RYG179" s="3"/>
      <c r="RYH179" s="3"/>
      <c r="RYI179" s="3"/>
      <c r="RYJ179" s="3"/>
      <c r="RYK179" s="3"/>
      <c r="RYL179" s="3"/>
      <c r="RYM179" s="3"/>
      <c r="RYN179" s="3"/>
      <c r="RYO179" s="3"/>
      <c r="RYP179" s="3"/>
      <c r="RYQ179" s="3"/>
      <c r="RYR179" s="3"/>
      <c r="RYS179" s="3"/>
      <c r="RYT179" s="3"/>
      <c r="RYU179" s="3"/>
      <c r="RYV179" s="3"/>
      <c r="RYW179" s="3"/>
      <c r="RYX179" s="3"/>
      <c r="RYY179" s="3"/>
      <c r="RYZ179" s="3"/>
      <c r="RZA179" s="3"/>
      <c r="RZB179" s="3"/>
      <c r="RZC179" s="3"/>
      <c r="RZD179" s="3"/>
      <c r="RZE179" s="3"/>
      <c r="RZF179" s="3"/>
      <c r="RZG179" s="3"/>
      <c r="RZH179" s="3"/>
      <c r="RZI179" s="3"/>
      <c r="RZJ179" s="3"/>
      <c r="RZK179" s="3"/>
      <c r="RZL179" s="3"/>
      <c r="RZM179" s="3"/>
      <c r="RZN179" s="3"/>
      <c r="RZO179" s="3"/>
      <c r="RZP179" s="3"/>
      <c r="RZQ179" s="3"/>
      <c r="RZR179" s="3"/>
      <c r="RZS179" s="3"/>
      <c r="RZT179" s="3"/>
      <c r="RZU179" s="3"/>
      <c r="RZV179" s="3"/>
      <c r="RZW179" s="3"/>
      <c r="RZX179" s="3"/>
      <c r="RZY179" s="3"/>
      <c r="RZZ179" s="3"/>
      <c r="SAA179" s="3"/>
      <c r="SAB179" s="3"/>
      <c r="SAC179" s="3"/>
      <c r="SAD179" s="3"/>
      <c r="SAE179" s="3"/>
      <c r="SAF179" s="3"/>
      <c r="SAG179" s="3"/>
      <c r="SAH179" s="3"/>
      <c r="SAI179" s="3"/>
      <c r="SAJ179" s="3"/>
      <c r="SAK179" s="3"/>
      <c r="SAL179" s="3"/>
      <c r="SAM179" s="3"/>
      <c r="SAN179" s="3"/>
      <c r="SAO179" s="3"/>
      <c r="SAP179" s="3"/>
      <c r="SAQ179" s="3"/>
      <c r="SAR179" s="3"/>
      <c r="SAS179" s="3"/>
      <c r="SAT179" s="3"/>
      <c r="SAU179" s="3"/>
      <c r="SAV179" s="3"/>
      <c r="SAW179" s="3"/>
      <c r="SAX179" s="3"/>
      <c r="SAY179" s="3"/>
      <c r="SAZ179" s="3"/>
      <c r="SBA179" s="3"/>
      <c r="SBB179" s="3"/>
      <c r="SBC179" s="3"/>
      <c r="SBD179" s="3"/>
      <c r="SBE179" s="3"/>
      <c r="SBF179" s="3"/>
      <c r="SBG179" s="3"/>
      <c r="SBH179" s="3"/>
      <c r="SBI179" s="3"/>
      <c r="SBJ179" s="3"/>
      <c r="SBK179" s="3"/>
      <c r="SBL179" s="3"/>
      <c r="SBM179" s="3"/>
      <c r="SBN179" s="3"/>
      <c r="SBO179" s="3"/>
      <c r="SBP179" s="3"/>
      <c r="SBQ179" s="3"/>
      <c r="SBR179" s="3"/>
      <c r="SBS179" s="3"/>
      <c r="SBT179" s="3"/>
      <c r="SBU179" s="3"/>
      <c r="SBV179" s="3"/>
      <c r="SBW179" s="3"/>
      <c r="SBX179" s="3"/>
      <c r="SBY179" s="3"/>
      <c r="SBZ179" s="3"/>
      <c r="SCA179" s="3"/>
      <c r="SCB179" s="3"/>
      <c r="SCC179" s="3"/>
      <c r="SCD179" s="3"/>
      <c r="SCE179" s="3"/>
      <c r="SCF179" s="3"/>
      <c r="SCG179" s="3"/>
      <c r="SCH179" s="3"/>
      <c r="SCI179" s="3"/>
      <c r="SCJ179" s="3"/>
      <c r="SCK179" s="3"/>
      <c r="SCL179" s="3"/>
      <c r="SCM179" s="3"/>
      <c r="SCN179" s="3"/>
      <c r="SCO179" s="3"/>
      <c r="SCP179" s="3"/>
      <c r="SCQ179" s="3"/>
      <c r="SCR179" s="3"/>
      <c r="SCS179" s="3"/>
      <c r="SCT179" s="3"/>
      <c r="SCU179" s="3"/>
      <c r="SCV179" s="3"/>
      <c r="SCW179" s="3"/>
      <c r="SCX179" s="3"/>
      <c r="SCY179" s="3"/>
      <c r="SCZ179" s="3"/>
      <c r="SDA179" s="3"/>
      <c r="SDB179" s="3"/>
      <c r="SDC179" s="3"/>
      <c r="SDD179" s="3"/>
      <c r="SDE179" s="3"/>
      <c r="SDF179" s="3"/>
      <c r="SDG179" s="3"/>
      <c r="SDH179" s="3"/>
      <c r="SDI179" s="3"/>
      <c r="SDJ179" s="3"/>
      <c r="SDK179" s="3"/>
      <c r="SDL179" s="3"/>
      <c r="SDM179" s="3"/>
      <c r="SDN179" s="3"/>
      <c r="SDO179" s="3"/>
      <c r="SDP179" s="3"/>
      <c r="SDQ179" s="3"/>
      <c r="SDR179" s="3"/>
      <c r="SDS179" s="3"/>
      <c r="SDT179" s="3"/>
      <c r="SDU179" s="3"/>
      <c r="SDV179" s="3"/>
      <c r="SDW179" s="3"/>
      <c r="SDX179" s="3"/>
      <c r="SDY179" s="3"/>
      <c r="SDZ179" s="3"/>
      <c r="SEA179" s="3"/>
      <c r="SEB179" s="3"/>
      <c r="SEC179" s="3"/>
      <c r="SED179" s="3"/>
      <c r="SEE179" s="3"/>
      <c r="SEF179" s="3"/>
      <c r="SEG179" s="3"/>
      <c r="SEH179" s="3"/>
      <c r="SEI179" s="3"/>
      <c r="SEJ179" s="3"/>
      <c r="SEK179" s="3"/>
      <c r="SEL179" s="3"/>
      <c r="SEM179" s="3"/>
      <c r="SEN179" s="3"/>
      <c r="SEO179" s="3"/>
      <c r="SEP179" s="3"/>
      <c r="SEQ179" s="3"/>
      <c r="SER179" s="3"/>
      <c r="SES179" s="3"/>
      <c r="SET179" s="3"/>
      <c r="SEU179" s="3"/>
      <c r="SEV179" s="3"/>
      <c r="SEW179" s="3"/>
      <c r="SEX179" s="3"/>
      <c r="SEY179" s="3"/>
      <c r="SEZ179" s="3"/>
      <c r="SFA179" s="3"/>
      <c r="SFB179" s="3"/>
      <c r="SFC179" s="3"/>
      <c r="SFD179" s="3"/>
      <c r="SFE179" s="3"/>
      <c r="SFF179" s="3"/>
      <c r="SFG179" s="3"/>
      <c r="SFH179" s="3"/>
      <c r="SFI179" s="3"/>
      <c r="SFJ179" s="3"/>
      <c r="SFK179" s="3"/>
      <c r="SFL179" s="3"/>
      <c r="SFM179" s="3"/>
      <c r="SFN179" s="3"/>
      <c r="SFO179" s="3"/>
      <c r="SFP179" s="3"/>
      <c r="SFQ179" s="3"/>
      <c r="SFR179" s="3"/>
      <c r="SFS179" s="3"/>
      <c r="SFT179" s="3"/>
      <c r="SFU179" s="3"/>
      <c r="SFV179" s="3"/>
      <c r="SFW179" s="3"/>
      <c r="SFX179" s="3"/>
      <c r="SFY179" s="3"/>
      <c r="SFZ179" s="3"/>
      <c r="SGA179" s="3"/>
      <c r="SGB179" s="3"/>
      <c r="SGC179" s="3"/>
      <c r="SGD179" s="3"/>
      <c r="SGE179" s="3"/>
      <c r="SGF179" s="3"/>
      <c r="SGG179" s="3"/>
      <c r="SGH179" s="3"/>
      <c r="SGI179" s="3"/>
      <c r="SGJ179" s="3"/>
      <c r="SGK179" s="3"/>
      <c r="SGL179" s="3"/>
      <c r="SGM179" s="3"/>
      <c r="SGN179" s="3"/>
      <c r="SGO179" s="3"/>
      <c r="SGP179" s="3"/>
      <c r="SGQ179" s="3"/>
      <c r="SGR179" s="3"/>
      <c r="SGS179" s="3"/>
      <c r="SGT179" s="3"/>
      <c r="SGU179" s="3"/>
      <c r="SGV179" s="3"/>
      <c r="SGW179" s="3"/>
      <c r="SGX179" s="3"/>
      <c r="SGY179" s="3"/>
      <c r="SGZ179" s="3"/>
      <c r="SHA179" s="3"/>
      <c r="SHB179" s="3"/>
      <c r="SHC179" s="3"/>
      <c r="SHD179" s="3"/>
      <c r="SHE179" s="3"/>
      <c r="SHF179" s="3"/>
      <c r="SHG179" s="3"/>
      <c r="SHH179" s="3"/>
      <c r="SHI179" s="3"/>
      <c r="SHJ179" s="3"/>
      <c r="SHK179" s="3"/>
      <c r="SHL179" s="3"/>
      <c r="SHM179" s="3"/>
      <c r="SHN179" s="3"/>
      <c r="SHO179" s="3"/>
      <c r="SHP179" s="3"/>
      <c r="SHQ179" s="3"/>
      <c r="SHR179" s="3"/>
      <c r="SHS179" s="3"/>
      <c r="SHT179" s="3"/>
      <c r="SHU179" s="3"/>
      <c r="SHV179" s="3"/>
      <c r="SHW179" s="3"/>
      <c r="SHX179" s="3"/>
      <c r="SHY179" s="3"/>
      <c r="SHZ179" s="3"/>
      <c r="SIA179" s="3"/>
      <c r="SIB179" s="3"/>
      <c r="SIC179" s="3"/>
      <c r="SID179" s="3"/>
      <c r="SIE179" s="3"/>
      <c r="SIF179" s="3"/>
      <c r="SIG179" s="3"/>
      <c r="SIH179" s="3"/>
      <c r="SII179" s="3"/>
      <c r="SIJ179" s="3"/>
      <c r="SIK179" s="3"/>
      <c r="SIL179" s="3"/>
      <c r="SIM179" s="3"/>
      <c r="SIN179" s="3"/>
      <c r="SIO179" s="3"/>
      <c r="SIP179" s="3"/>
      <c r="SIQ179" s="3"/>
      <c r="SIR179" s="3"/>
      <c r="SIS179" s="3"/>
      <c r="SIT179" s="3"/>
      <c r="SIU179" s="3"/>
      <c r="SIV179" s="3"/>
      <c r="SIW179" s="3"/>
      <c r="SIX179" s="3"/>
      <c r="SIY179" s="3"/>
      <c r="SIZ179" s="3"/>
      <c r="SJA179" s="3"/>
      <c r="SJB179" s="3"/>
      <c r="SJC179" s="3"/>
      <c r="SJD179" s="3"/>
      <c r="SJE179" s="3"/>
      <c r="SJF179" s="3"/>
      <c r="SJG179" s="3"/>
      <c r="SJH179" s="3"/>
      <c r="SJI179" s="3"/>
      <c r="SJJ179" s="3"/>
      <c r="SJK179" s="3"/>
      <c r="SJL179" s="3"/>
      <c r="SJM179" s="3"/>
      <c r="SJN179" s="3"/>
      <c r="SJO179" s="3"/>
      <c r="SJP179" s="3"/>
      <c r="SJQ179" s="3"/>
      <c r="SJR179" s="3"/>
      <c r="SJS179" s="3"/>
      <c r="SJT179" s="3"/>
      <c r="SJU179" s="3"/>
      <c r="SJV179" s="3"/>
      <c r="SJW179" s="3"/>
      <c r="SJX179" s="3"/>
      <c r="SJY179" s="3"/>
      <c r="SJZ179" s="3"/>
      <c r="SKA179" s="3"/>
      <c r="SKB179" s="3"/>
      <c r="SKC179" s="3"/>
      <c r="SKD179" s="3"/>
      <c r="SKE179" s="3"/>
      <c r="SKF179" s="3"/>
      <c r="SKG179" s="3"/>
      <c r="SKH179" s="3"/>
      <c r="SKI179" s="3"/>
      <c r="SKJ179" s="3"/>
      <c r="SKK179" s="3"/>
      <c r="SKL179" s="3"/>
      <c r="SKM179" s="3"/>
      <c r="SKN179" s="3"/>
      <c r="SKO179" s="3"/>
      <c r="SKP179" s="3"/>
      <c r="SKQ179" s="3"/>
      <c r="SKR179" s="3"/>
      <c r="SKS179" s="3"/>
      <c r="SKT179" s="3"/>
      <c r="SKU179" s="3"/>
      <c r="SKV179" s="3"/>
      <c r="SKW179" s="3"/>
      <c r="SKX179" s="3"/>
      <c r="SKY179" s="3"/>
      <c r="SKZ179" s="3"/>
      <c r="SLA179" s="3"/>
      <c r="SLB179" s="3"/>
      <c r="SLC179" s="3"/>
      <c r="SLD179" s="3"/>
      <c r="SLE179" s="3"/>
      <c r="SLF179" s="3"/>
      <c r="SLG179" s="3"/>
      <c r="SLH179" s="3"/>
      <c r="SLI179" s="3"/>
      <c r="SLJ179" s="3"/>
      <c r="SLK179" s="3"/>
      <c r="SLL179" s="3"/>
      <c r="SLM179" s="3"/>
      <c r="SLN179" s="3"/>
      <c r="SLO179" s="3"/>
      <c r="SLP179" s="3"/>
      <c r="SLQ179" s="3"/>
      <c r="SLR179" s="3"/>
      <c r="SLS179" s="3"/>
      <c r="SLT179" s="3"/>
      <c r="SLU179" s="3"/>
      <c r="SLV179" s="3"/>
      <c r="SLW179" s="3"/>
      <c r="SLX179" s="3"/>
      <c r="SLY179" s="3"/>
      <c r="SLZ179" s="3"/>
      <c r="SMA179" s="3"/>
      <c r="SMB179" s="3"/>
      <c r="SMC179" s="3"/>
      <c r="SMD179" s="3"/>
      <c r="SME179" s="3"/>
      <c r="SMF179" s="3"/>
      <c r="SMG179" s="3"/>
      <c r="SMH179" s="3"/>
      <c r="SMI179" s="3"/>
      <c r="SMJ179" s="3"/>
      <c r="SMK179" s="3"/>
      <c r="SML179" s="3"/>
      <c r="SMM179" s="3"/>
      <c r="SMN179" s="3"/>
      <c r="SMO179" s="3"/>
      <c r="SMP179" s="3"/>
      <c r="SMQ179" s="3"/>
      <c r="SMR179" s="3"/>
      <c r="SMS179" s="3"/>
      <c r="SMT179" s="3"/>
      <c r="SMU179" s="3"/>
      <c r="SMV179" s="3"/>
      <c r="SMW179" s="3"/>
      <c r="SMX179" s="3"/>
      <c r="SMY179" s="3"/>
      <c r="SMZ179" s="3"/>
      <c r="SNA179" s="3"/>
      <c r="SNB179" s="3"/>
      <c r="SNC179" s="3"/>
      <c r="SND179" s="3"/>
      <c r="SNE179" s="3"/>
      <c r="SNF179" s="3"/>
      <c r="SNG179" s="3"/>
      <c r="SNH179" s="3"/>
      <c r="SNI179" s="3"/>
      <c r="SNJ179" s="3"/>
      <c r="SNK179" s="3"/>
      <c r="SNL179" s="3"/>
      <c r="SNM179" s="3"/>
      <c r="SNN179" s="3"/>
      <c r="SNO179" s="3"/>
      <c r="SNP179" s="3"/>
      <c r="SNQ179" s="3"/>
      <c r="SNR179" s="3"/>
      <c r="SNS179" s="3"/>
      <c r="SNT179" s="3"/>
      <c r="SNU179" s="3"/>
      <c r="SNV179" s="3"/>
      <c r="SNW179" s="3"/>
      <c r="SNX179" s="3"/>
      <c r="SNY179" s="3"/>
      <c r="SNZ179" s="3"/>
      <c r="SOA179" s="3"/>
      <c r="SOB179" s="3"/>
      <c r="SOC179" s="3"/>
      <c r="SOD179" s="3"/>
      <c r="SOE179" s="3"/>
      <c r="SOF179" s="3"/>
      <c r="SOG179" s="3"/>
      <c r="SOH179" s="3"/>
      <c r="SOI179" s="3"/>
      <c r="SOJ179" s="3"/>
      <c r="SOK179" s="3"/>
      <c r="SOL179" s="3"/>
      <c r="SOM179" s="3"/>
      <c r="SON179" s="3"/>
      <c r="SOO179" s="3"/>
      <c r="SOP179" s="3"/>
      <c r="SOQ179" s="3"/>
      <c r="SOR179" s="3"/>
      <c r="SOS179" s="3"/>
      <c r="SOT179" s="3"/>
      <c r="SOU179" s="3"/>
      <c r="SOV179" s="3"/>
      <c r="SOW179" s="3"/>
      <c r="SOX179" s="3"/>
      <c r="SOY179" s="3"/>
      <c r="SOZ179" s="3"/>
      <c r="SPA179" s="3"/>
      <c r="SPB179" s="3"/>
      <c r="SPC179" s="3"/>
      <c r="SPD179" s="3"/>
      <c r="SPE179" s="3"/>
      <c r="SPF179" s="3"/>
      <c r="SPG179" s="3"/>
      <c r="SPH179" s="3"/>
      <c r="SPI179" s="3"/>
      <c r="SPJ179" s="3"/>
      <c r="SPK179" s="3"/>
      <c r="SPL179" s="3"/>
      <c r="SPM179" s="3"/>
      <c r="SPN179" s="3"/>
      <c r="SPO179" s="3"/>
      <c r="SPP179" s="3"/>
      <c r="SPQ179" s="3"/>
      <c r="SPR179" s="3"/>
      <c r="SPS179" s="3"/>
      <c r="SPT179" s="3"/>
      <c r="SPU179" s="3"/>
      <c r="SPV179" s="3"/>
      <c r="SPW179" s="3"/>
      <c r="SPX179" s="3"/>
      <c r="SPY179" s="3"/>
      <c r="SPZ179" s="3"/>
      <c r="SQA179" s="3"/>
      <c r="SQB179" s="3"/>
      <c r="SQC179" s="3"/>
      <c r="SQD179" s="3"/>
      <c r="SQE179" s="3"/>
      <c r="SQF179" s="3"/>
      <c r="SQG179" s="3"/>
      <c r="SQH179" s="3"/>
      <c r="SQI179" s="3"/>
      <c r="SQJ179" s="3"/>
      <c r="SQK179" s="3"/>
      <c r="SQL179" s="3"/>
      <c r="SQM179" s="3"/>
      <c r="SQN179" s="3"/>
      <c r="SQO179" s="3"/>
      <c r="SQP179" s="3"/>
      <c r="SQQ179" s="3"/>
      <c r="SQR179" s="3"/>
      <c r="SQS179" s="3"/>
      <c r="SQT179" s="3"/>
      <c r="SQU179" s="3"/>
      <c r="SQV179" s="3"/>
      <c r="SQW179" s="3"/>
      <c r="SQX179" s="3"/>
      <c r="SQY179" s="3"/>
      <c r="SQZ179" s="3"/>
      <c r="SRA179" s="3"/>
      <c r="SRB179" s="3"/>
      <c r="SRC179" s="3"/>
      <c r="SRD179" s="3"/>
      <c r="SRE179" s="3"/>
      <c r="SRF179" s="3"/>
      <c r="SRG179" s="3"/>
      <c r="SRH179" s="3"/>
      <c r="SRI179" s="3"/>
      <c r="SRJ179" s="3"/>
      <c r="SRK179" s="3"/>
      <c r="SRL179" s="3"/>
      <c r="SRM179" s="3"/>
      <c r="SRN179" s="3"/>
      <c r="SRO179" s="3"/>
      <c r="SRP179" s="3"/>
      <c r="SRQ179" s="3"/>
      <c r="SRR179" s="3"/>
      <c r="SRS179" s="3"/>
      <c r="SRT179" s="3"/>
      <c r="SRU179" s="3"/>
      <c r="SRV179" s="3"/>
      <c r="SRW179" s="3"/>
      <c r="SRX179" s="3"/>
      <c r="SRY179" s="3"/>
      <c r="SRZ179" s="3"/>
      <c r="SSA179" s="3"/>
      <c r="SSB179" s="3"/>
      <c r="SSC179" s="3"/>
      <c r="SSD179" s="3"/>
      <c r="SSE179" s="3"/>
      <c r="SSF179" s="3"/>
      <c r="SSG179" s="3"/>
      <c r="SSH179" s="3"/>
      <c r="SSI179" s="3"/>
      <c r="SSJ179" s="3"/>
      <c r="SSK179" s="3"/>
      <c r="SSL179" s="3"/>
      <c r="SSM179" s="3"/>
      <c r="SSN179" s="3"/>
      <c r="SSO179" s="3"/>
      <c r="SSP179" s="3"/>
      <c r="SSQ179" s="3"/>
      <c r="SSR179" s="3"/>
      <c r="SSS179" s="3"/>
      <c r="SST179" s="3"/>
      <c r="SSU179" s="3"/>
      <c r="SSV179" s="3"/>
      <c r="SSW179" s="3"/>
      <c r="SSX179" s="3"/>
      <c r="SSY179" s="3"/>
      <c r="SSZ179" s="3"/>
      <c r="STA179" s="3"/>
      <c r="STB179" s="3"/>
      <c r="STC179" s="3"/>
      <c r="STD179" s="3"/>
      <c r="STE179" s="3"/>
      <c r="STF179" s="3"/>
      <c r="STG179" s="3"/>
      <c r="STH179" s="3"/>
      <c r="STI179" s="3"/>
      <c r="STJ179" s="3"/>
      <c r="STK179" s="3"/>
      <c r="STL179" s="3"/>
      <c r="STM179" s="3"/>
      <c r="STN179" s="3"/>
      <c r="STO179" s="3"/>
      <c r="STP179" s="3"/>
      <c r="STQ179" s="3"/>
      <c r="STR179" s="3"/>
      <c r="STS179" s="3"/>
      <c r="STT179" s="3"/>
      <c r="STU179" s="3"/>
      <c r="STV179" s="3"/>
      <c r="STW179" s="3"/>
      <c r="STX179" s="3"/>
      <c r="STY179" s="3"/>
      <c r="STZ179" s="3"/>
      <c r="SUA179" s="3"/>
      <c r="SUB179" s="3"/>
      <c r="SUC179" s="3"/>
      <c r="SUD179" s="3"/>
      <c r="SUE179" s="3"/>
      <c r="SUF179" s="3"/>
      <c r="SUG179" s="3"/>
      <c r="SUH179" s="3"/>
      <c r="SUI179" s="3"/>
      <c r="SUJ179" s="3"/>
      <c r="SUK179" s="3"/>
      <c r="SUL179" s="3"/>
      <c r="SUM179" s="3"/>
      <c r="SUN179" s="3"/>
      <c r="SUO179" s="3"/>
      <c r="SUP179" s="3"/>
      <c r="SUQ179" s="3"/>
      <c r="SUR179" s="3"/>
      <c r="SUS179" s="3"/>
      <c r="SUT179" s="3"/>
      <c r="SUU179" s="3"/>
      <c r="SUV179" s="3"/>
      <c r="SUW179" s="3"/>
      <c r="SUX179" s="3"/>
      <c r="SUY179" s="3"/>
      <c r="SUZ179" s="3"/>
      <c r="SVA179" s="3"/>
      <c r="SVB179" s="3"/>
      <c r="SVC179" s="3"/>
      <c r="SVD179" s="3"/>
      <c r="SVE179" s="3"/>
      <c r="SVF179" s="3"/>
      <c r="SVG179" s="3"/>
      <c r="SVH179" s="3"/>
      <c r="SVI179" s="3"/>
      <c r="SVJ179" s="3"/>
      <c r="SVK179" s="3"/>
      <c r="SVL179" s="3"/>
      <c r="SVM179" s="3"/>
      <c r="SVN179" s="3"/>
      <c r="SVO179" s="3"/>
      <c r="SVP179" s="3"/>
      <c r="SVQ179" s="3"/>
      <c r="SVR179" s="3"/>
      <c r="SVS179" s="3"/>
      <c r="SVT179" s="3"/>
      <c r="SVU179" s="3"/>
      <c r="SVV179" s="3"/>
      <c r="SVW179" s="3"/>
      <c r="SVX179" s="3"/>
      <c r="SVY179" s="3"/>
      <c r="SVZ179" s="3"/>
      <c r="SWA179" s="3"/>
      <c r="SWB179" s="3"/>
      <c r="SWC179" s="3"/>
      <c r="SWD179" s="3"/>
      <c r="SWE179" s="3"/>
      <c r="SWF179" s="3"/>
      <c r="SWG179" s="3"/>
      <c r="SWH179" s="3"/>
      <c r="SWI179" s="3"/>
      <c r="SWJ179" s="3"/>
      <c r="SWK179" s="3"/>
      <c r="SWL179" s="3"/>
      <c r="SWM179" s="3"/>
      <c r="SWN179" s="3"/>
      <c r="SWO179" s="3"/>
      <c r="SWP179" s="3"/>
      <c r="SWQ179" s="3"/>
      <c r="SWR179" s="3"/>
      <c r="SWS179" s="3"/>
      <c r="SWT179" s="3"/>
      <c r="SWU179" s="3"/>
      <c r="SWV179" s="3"/>
      <c r="SWW179" s="3"/>
      <c r="SWX179" s="3"/>
      <c r="SWY179" s="3"/>
      <c r="SWZ179" s="3"/>
      <c r="SXA179" s="3"/>
      <c r="SXB179" s="3"/>
      <c r="SXC179" s="3"/>
      <c r="SXD179" s="3"/>
      <c r="SXE179" s="3"/>
      <c r="SXF179" s="3"/>
      <c r="SXG179" s="3"/>
      <c r="SXH179" s="3"/>
      <c r="SXI179" s="3"/>
      <c r="SXJ179" s="3"/>
      <c r="SXK179" s="3"/>
      <c r="SXL179" s="3"/>
      <c r="SXM179" s="3"/>
      <c r="SXN179" s="3"/>
      <c r="SXO179" s="3"/>
      <c r="SXP179" s="3"/>
      <c r="SXQ179" s="3"/>
      <c r="SXR179" s="3"/>
      <c r="SXS179" s="3"/>
      <c r="SXT179" s="3"/>
      <c r="SXU179" s="3"/>
      <c r="SXV179" s="3"/>
      <c r="SXW179" s="3"/>
      <c r="SXX179" s="3"/>
      <c r="SXY179" s="3"/>
      <c r="SXZ179" s="3"/>
      <c r="SYA179" s="3"/>
      <c r="SYB179" s="3"/>
      <c r="SYC179" s="3"/>
      <c r="SYD179" s="3"/>
      <c r="SYE179" s="3"/>
      <c r="SYF179" s="3"/>
      <c r="SYG179" s="3"/>
      <c r="SYH179" s="3"/>
      <c r="SYI179" s="3"/>
      <c r="SYJ179" s="3"/>
      <c r="SYK179" s="3"/>
      <c r="SYL179" s="3"/>
      <c r="SYM179" s="3"/>
      <c r="SYN179" s="3"/>
      <c r="SYO179" s="3"/>
      <c r="SYP179" s="3"/>
      <c r="SYQ179" s="3"/>
      <c r="SYR179" s="3"/>
      <c r="SYS179" s="3"/>
      <c r="SYT179" s="3"/>
      <c r="SYU179" s="3"/>
      <c r="SYV179" s="3"/>
      <c r="SYW179" s="3"/>
      <c r="SYX179" s="3"/>
      <c r="SYY179" s="3"/>
      <c r="SYZ179" s="3"/>
      <c r="SZA179" s="3"/>
      <c r="SZB179" s="3"/>
      <c r="SZC179" s="3"/>
      <c r="SZD179" s="3"/>
      <c r="SZE179" s="3"/>
      <c r="SZF179" s="3"/>
      <c r="SZG179" s="3"/>
      <c r="SZH179" s="3"/>
      <c r="SZI179" s="3"/>
      <c r="SZJ179" s="3"/>
      <c r="SZK179" s="3"/>
      <c r="SZL179" s="3"/>
      <c r="SZM179" s="3"/>
      <c r="SZN179" s="3"/>
      <c r="SZO179" s="3"/>
      <c r="SZP179" s="3"/>
      <c r="SZQ179" s="3"/>
      <c r="SZR179" s="3"/>
      <c r="SZS179" s="3"/>
      <c r="SZT179" s="3"/>
      <c r="SZU179" s="3"/>
      <c r="SZV179" s="3"/>
      <c r="SZW179" s="3"/>
      <c r="SZX179" s="3"/>
      <c r="SZY179" s="3"/>
      <c r="SZZ179" s="3"/>
      <c r="TAA179" s="3"/>
      <c r="TAB179" s="3"/>
      <c r="TAC179" s="3"/>
      <c r="TAD179" s="3"/>
      <c r="TAE179" s="3"/>
      <c r="TAF179" s="3"/>
      <c r="TAG179" s="3"/>
      <c r="TAH179" s="3"/>
      <c r="TAI179" s="3"/>
      <c r="TAJ179" s="3"/>
      <c r="TAK179" s="3"/>
      <c r="TAL179" s="3"/>
      <c r="TAM179" s="3"/>
      <c r="TAN179" s="3"/>
      <c r="TAO179" s="3"/>
      <c r="TAP179" s="3"/>
      <c r="TAQ179" s="3"/>
      <c r="TAR179" s="3"/>
      <c r="TAS179" s="3"/>
      <c r="TAT179" s="3"/>
      <c r="TAU179" s="3"/>
      <c r="TAV179" s="3"/>
      <c r="TAW179" s="3"/>
      <c r="TAX179" s="3"/>
      <c r="TAY179" s="3"/>
      <c r="TAZ179" s="3"/>
      <c r="TBA179" s="3"/>
      <c r="TBB179" s="3"/>
      <c r="TBC179" s="3"/>
      <c r="TBD179" s="3"/>
      <c r="TBE179" s="3"/>
      <c r="TBF179" s="3"/>
      <c r="TBG179" s="3"/>
      <c r="TBH179" s="3"/>
      <c r="TBI179" s="3"/>
      <c r="TBJ179" s="3"/>
      <c r="TBK179" s="3"/>
      <c r="TBL179" s="3"/>
      <c r="TBM179" s="3"/>
      <c r="TBN179" s="3"/>
      <c r="TBO179" s="3"/>
      <c r="TBP179" s="3"/>
      <c r="TBQ179" s="3"/>
      <c r="TBR179" s="3"/>
      <c r="TBS179" s="3"/>
      <c r="TBT179" s="3"/>
      <c r="TBU179" s="3"/>
      <c r="TBV179" s="3"/>
      <c r="TBW179" s="3"/>
      <c r="TBX179" s="3"/>
      <c r="TBY179" s="3"/>
      <c r="TBZ179" s="3"/>
      <c r="TCA179" s="3"/>
      <c r="TCB179" s="3"/>
      <c r="TCC179" s="3"/>
      <c r="TCD179" s="3"/>
      <c r="TCE179" s="3"/>
      <c r="TCF179" s="3"/>
      <c r="TCG179" s="3"/>
      <c r="TCH179" s="3"/>
      <c r="TCI179" s="3"/>
      <c r="TCJ179" s="3"/>
      <c r="TCK179" s="3"/>
      <c r="TCL179" s="3"/>
      <c r="TCM179" s="3"/>
      <c r="TCN179" s="3"/>
      <c r="TCO179" s="3"/>
      <c r="TCP179" s="3"/>
      <c r="TCQ179" s="3"/>
      <c r="TCR179" s="3"/>
      <c r="TCS179" s="3"/>
      <c r="TCT179" s="3"/>
      <c r="TCU179" s="3"/>
      <c r="TCV179" s="3"/>
      <c r="TCW179" s="3"/>
      <c r="TCX179" s="3"/>
      <c r="TCY179" s="3"/>
      <c r="TCZ179" s="3"/>
      <c r="TDA179" s="3"/>
      <c r="TDB179" s="3"/>
      <c r="TDC179" s="3"/>
      <c r="TDD179" s="3"/>
      <c r="TDE179" s="3"/>
      <c r="TDF179" s="3"/>
      <c r="TDG179" s="3"/>
      <c r="TDH179" s="3"/>
      <c r="TDI179" s="3"/>
      <c r="TDJ179" s="3"/>
      <c r="TDK179" s="3"/>
      <c r="TDL179" s="3"/>
      <c r="TDM179" s="3"/>
      <c r="TDN179" s="3"/>
      <c r="TDO179" s="3"/>
      <c r="TDP179" s="3"/>
      <c r="TDQ179" s="3"/>
      <c r="TDR179" s="3"/>
      <c r="TDS179" s="3"/>
      <c r="TDT179" s="3"/>
      <c r="TDU179" s="3"/>
      <c r="TDV179" s="3"/>
      <c r="TDW179" s="3"/>
      <c r="TDX179" s="3"/>
      <c r="TDY179" s="3"/>
      <c r="TDZ179" s="3"/>
      <c r="TEA179" s="3"/>
      <c r="TEB179" s="3"/>
      <c r="TEC179" s="3"/>
      <c r="TED179" s="3"/>
      <c r="TEE179" s="3"/>
      <c r="TEF179" s="3"/>
      <c r="TEG179" s="3"/>
      <c r="TEH179" s="3"/>
      <c r="TEI179" s="3"/>
      <c r="TEJ179" s="3"/>
      <c r="TEK179" s="3"/>
      <c r="TEL179" s="3"/>
      <c r="TEM179" s="3"/>
      <c r="TEN179" s="3"/>
      <c r="TEO179" s="3"/>
      <c r="TEP179" s="3"/>
      <c r="TEQ179" s="3"/>
      <c r="TER179" s="3"/>
      <c r="TES179" s="3"/>
      <c r="TET179" s="3"/>
      <c r="TEU179" s="3"/>
      <c r="TEV179" s="3"/>
      <c r="TEW179" s="3"/>
      <c r="TEX179" s="3"/>
      <c r="TEY179" s="3"/>
      <c r="TEZ179" s="3"/>
      <c r="TFA179" s="3"/>
      <c r="TFB179" s="3"/>
      <c r="TFC179" s="3"/>
      <c r="TFD179" s="3"/>
      <c r="TFE179" s="3"/>
      <c r="TFF179" s="3"/>
      <c r="TFG179" s="3"/>
      <c r="TFH179" s="3"/>
      <c r="TFI179" s="3"/>
      <c r="TFJ179" s="3"/>
      <c r="TFK179" s="3"/>
      <c r="TFL179" s="3"/>
      <c r="TFM179" s="3"/>
      <c r="TFN179" s="3"/>
      <c r="TFO179" s="3"/>
      <c r="TFP179" s="3"/>
      <c r="TFQ179" s="3"/>
      <c r="TFR179" s="3"/>
      <c r="TFS179" s="3"/>
      <c r="TFT179" s="3"/>
      <c r="TFU179" s="3"/>
      <c r="TFV179" s="3"/>
      <c r="TFW179" s="3"/>
      <c r="TFX179" s="3"/>
      <c r="TFY179" s="3"/>
      <c r="TFZ179" s="3"/>
      <c r="TGA179" s="3"/>
      <c r="TGB179" s="3"/>
      <c r="TGC179" s="3"/>
      <c r="TGD179" s="3"/>
      <c r="TGE179" s="3"/>
      <c r="TGF179" s="3"/>
      <c r="TGG179" s="3"/>
      <c r="TGH179" s="3"/>
      <c r="TGI179" s="3"/>
      <c r="TGJ179" s="3"/>
      <c r="TGK179" s="3"/>
      <c r="TGL179" s="3"/>
      <c r="TGM179" s="3"/>
      <c r="TGN179" s="3"/>
      <c r="TGO179" s="3"/>
      <c r="TGP179" s="3"/>
      <c r="TGQ179" s="3"/>
      <c r="TGR179" s="3"/>
      <c r="TGS179" s="3"/>
      <c r="TGT179" s="3"/>
      <c r="TGU179" s="3"/>
      <c r="TGV179" s="3"/>
      <c r="TGW179" s="3"/>
      <c r="TGX179" s="3"/>
      <c r="TGY179" s="3"/>
      <c r="TGZ179" s="3"/>
      <c r="THA179" s="3"/>
      <c r="THB179" s="3"/>
      <c r="THC179" s="3"/>
      <c r="THD179" s="3"/>
      <c r="THE179" s="3"/>
      <c r="THF179" s="3"/>
      <c r="THG179" s="3"/>
      <c r="THH179" s="3"/>
      <c r="THI179" s="3"/>
      <c r="THJ179" s="3"/>
      <c r="THK179" s="3"/>
      <c r="THL179" s="3"/>
      <c r="THM179" s="3"/>
      <c r="THN179" s="3"/>
      <c r="THO179" s="3"/>
      <c r="THP179" s="3"/>
      <c r="THQ179" s="3"/>
      <c r="THR179" s="3"/>
      <c r="THS179" s="3"/>
      <c r="THT179" s="3"/>
      <c r="THU179" s="3"/>
      <c r="THV179" s="3"/>
      <c r="THW179" s="3"/>
      <c r="THX179" s="3"/>
      <c r="THY179" s="3"/>
      <c r="THZ179" s="3"/>
      <c r="TIA179" s="3"/>
      <c r="TIB179" s="3"/>
      <c r="TIC179" s="3"/>
      <c r="TID179" s="3"/>
      <c r="TIE179" s="3"/>
      <c r="TIF179" s="3"/>
      <c r="TIG179" s="3"/>
      <c r="TIH179" s="3"/>
      <c r="TII179" s="3"/>
      <c r="TIJ179" s="3"/>
      <c r="TIK179" s="3"/>
      <c r="TIL179" s="3"/>
      <c r="TIM179" s="3"/>
      <c r="TIN179" s="3"/>
      <c r="TIO179" s="3"/>
      <c r="TIP179" s="3"/>
      <c r="TIQ179" s="3"/>
      <c r="TIR179" s="3"/>
      <c r="TIS179" s="3"/>
      <c r="TIT179" s="3"/>
      <c r="TIU179" s="3"/>
      <c r="TIV179" s="3"/>
      <c r="TIW179" s="3"/>
      <c r="TIX179" s="3"/>
      <c r="TIY179" s="3"/>
      <c r="TIZ179" s="3"/>
      <c r="TJA179" s="3"/>
      <c r="TJB179" s="3"/>
      <c r="TJC179" s="3"/>
      <c r="TJD179" s="3"/>
      <c r="TJE179" s="3"/>
      <c r="TJF179" s="3"/>
      <c r="TJG179" s="3"/>
      <c r="TJH179" s="3"/>
      <c r="TJI179" s="3"/>
      <c r="TJJ179" s="3"/>
      <c r="TJK179" s="3"/>
      <c r="TJL179" s="3"/>
      <c r="TJM179" s="3"/>
      <c r="TJN179" s="3"/>
      <c r="TJO179" s="3"/>
      <c r="TJP179" s="3"/>
      <c r="TJQ179" s="3"/>
      <c r="TJR179" s="3"/>
      <c r="TJS179" s="3"/>
      <c r="TJT179" s="3"/>
      <c r="TJU179" s="3"/>
      <c r="TJV179" s="3"/>
      <c r="TJW179" s="3"/>
      <c r="TJX179" s="3"/>
      <c r="TJY179" s="3"/>
      <c r="TJZ179" s="3"/>
      <c r="TKA179" s="3"/>
      <c r="TKB179" s="3"/>
      <c r="TKC179" s="3"/>
      <c r="TKD179" s="3"/>
      <c r="TKE179" s="3"/>
      <c r="TKF179" s="3"/>
      <c r="TKG179" s="3"/>
      <c r="TKH179" s="3"/>
      <c r="TKI179" s="3"/>
      <c r="TKJ179" s="3"/>
      <c r="TKK179" s="3"/>
      <c r="TKL179" s="3"/>
      <c r="TKM179" s="3"/>
      <c r="TKN179" s="3"/>
      <c r="TKO179" s="3"/>
      <c r="TKP179" s="3"/>
      <c r="TKQ179" s="3"/>
      <c r="TKR179" s="3"/>
      <c r="TKS179" s="3"/>
      <c r="TKT179" s="3"/>
      <c r="TKU179" s="3"/>
      <c r="TKV179" s="3"/>
      <c r="TKW179" s="3"/>
      <c r="TKX179" s="3"/>
      <c r="TKY179" s="3"/>
      <c r="TKZ179" s="3"/>
      <c r="TLA179" s="3"/>
      <c r="TLB179" s="3"/>
      <c r="TLC179" s="3"/>
      <c r="TLD179" s="3"/>
      <c r="TLE179" s="3"/>
      <c r="TLF179" s="3"/>
      <c r="TLG179" s="3"/>
      <c r="TLH179" s="3"/>
      <c r="TLI179" s="3"/>
      <c r="TLJ179" s="3"/>
      <c r="TLK179" s="3"/>
      <c r="TLL179" s="3"/>
      <c r="TLM179" s="3"/>
      <c r="TLN179" s="3"/>
      <c r="TLO179" s="3"/>
      <c r="TLP179" s="3"/>
      <c r="TLQ179" s="3"/>
      <c r="TLR179" s="3"/>
      <c r="TLS179" s="3"/>
      <c r="TLT179" s="3"/>
      <c r="TLU179" s="3"/>
      <c r="TLV179" s="3"/>
      <c r="TLW179" s="3"/>
      <c r="TLX179" s="3"/>
      <c r="TLY179" s="3"/>
      <c r="TLZ179" s="3"/>
      <c r="TMA179" s="3"/>
      <c r="TMB179" s="3"/>
      <c r="TMC179" s="3"/>
      <c r="TMD179" s="3"/>
      <c r="TME179" s="3"/>
      <c r="TMF179" s="3"/>
      <c r="TMG179" s="3"/>
      <c r="TMH179" s="3"/>
      <c r="TMI179" s="3"/>
      <c r="TMJ179" s="3"/>
      <c r="TMK179" s="3"/>
      <c r="TML179" s="3"/>
      <c r="TMM179" s="3"/>
      <c r="TMN179" s="3"/>
      <c r="TMO179" s="3"/>
      <c r="TMP179" s="3"/>
      <c r="TMQ179" s="3"/>
      <c r="TMR179" s="3"/>
      <c r="TMS179" s="3"/>
      <c r="TMT179" s="3"/>
      <c r="TMU179" s="3"/>
      <c r="TMV179" s="3"/>
      <c r="TMW179" s="3"/>
      <c r="TMX179" s="3"/>
      <c r="TMY179" s="3"/>
      <c r="TMZ179" s="3"/>
      <c r="TNA179" s="3"/>
      <c r="TNB179" s="3"/>
      <c r="TNC179" s="3"/>
      <c r="TND179" s="3"/>
      <c r="TNE179" s="3"/>
      <c r="TNF179" s="3"/>
      <c r="TNG179" s="3"/>
      <c r="TNH179" s="3"/>
      <c r="TNI179" s="3"/>
      <c r="TNJ179" s="3"/>
      <c r="TNK179" s="3"/>
      <c r="TNL179" s="3"/>
      <c r="TNM179" s="3"/>
      <c r="TNN179" s="3"/>
      <c r="TNO179" s="3"/>
      <c r="TNP179" s="3"/>
      <c r="TNQ179" s="3"/>
      <c r="TNR179" s="3"/>
      <c r="TNS179" s="3"/>
      <c r="TNT179" s="3"/>
      <c r="TNU179" s="3"/>
      <c r="TNV179" s="3"/>
      <c r="TNW179" s="3"/>
      <c r="TNX179" s="3"/>
      <c r="TNY179" s="3"/>
      <c r="TNZ179" s="3"/>
      <c r="TOA179" s="3"/>
      <c r="TOB179" s="3"/>
      <c r="TOC179" s="3"/>
      <c r="TOD179" s="3"/>
      <c r="TOE179" s="3"/>
      <c r="TOF179" s="3"/>
      <c r="TOG179" s="3"/>
      <c r="TOH179" s="3"/>
      <c r="TOI179" s="3"/>
      <c r="TOJ179" s="3"/>
      <c r="TOK179" s="3"/>
      <c r="TOL179" s="3"/>
      <c r="TOM179" s="3"/>
      <c r="TON179" s="3"/>
      <c r="TOO179" s="3"/>
      <c r="TOP179" s="3"/>
      <c r="TOQ179" s="3"/>
      <c r="TOR179" s="3"/>
      <c r="TOS179" s="3"/>
      <c r="TOT179" s="3"/>
      <c r="TOU179" s="3"/>
      <c r="TOV179" s="3"/>
      <c r="TOW179" s="3"/>
      <c r="TOX179" s="3"/>
      <c r="TOY179" s="3"/>
      <c r="TOZ179" s="3"/>
      <c r="TPA179" s="3"/>
      <c r="TPB179" s="3"/>
      <c r="TPC179" s="3"/>
      <c r="TPD179" s="3"/>
      <c r="TPE179" s="3"/>
      <c r="TPF179" s="3"/>
      <c r="TPG179" s="3"/>
      <c r="TPH179" s="3"/>
      <c r="TPI179" s="3"/>
      <c r="TPJ179" s="3"/>
      <c r="TPK179" s="3"/>
      <c r="TPL179" s="3"/>
      <c r="TPM179" s="3"/>
      <c r="TPN179" s="3"/>
      <c r="TPO179" s="3"/>
      <c r="TPP179" s="3"/>
      <c r="TPQ179" s="3"/>
      <c r="TPR179" s="3"/>
      <c r="TPS179" s="3"/>
      <c r="TPT179" s="3"/>
      <c r="TPU179" s="3"/>
      <c r="TPV179" s="3"/>
      <c r="TPW179" s="3"/>
      <c r="TPX179" s="3"/>
      <c r="TPY179" s="3"/>
      <c r="TPZ179" s="3"/>
      <c r="TQA179" s="3"/>
      <c r="TQB179" s="3"/>
      <c r="TQC179" s="3"/>
      <c r="TQD179" s="3"/>
      <c r="TQE179" s="3"/>
      <c r="TQF179" s="3"/>
      <c r="TQG179" s="3"/>
      <c r="TQH179" s="3"/>
      <c r="TQI179" s="3"/>
      <c r="TQJ179" s="3"/>
      <c r="TQK179" s="3"/>
      <c r="TQL179" s="3"/>
      <c r="TQM179" s="3"/>
      <c r="TQN179" s="3"/>
      <c r="TQO179" s="3"/>
      <c r="TQP179" s="3"/>
      <c r="TQQ179" s="3"/>
      <c r="TQR179" s="3"/>
      <c r="TQS179" s="3"/>
      <c r="TQT179" s="3"/>
      <c r="TQU179" s="3"/>
      <c r="TQV179" s="3"/>
      <c r="TQW179" s="3"/>
      <c r="TQX179" s="3"/>
      <c r="TQY179" s="3"/>
      <c r="TQZ179" s="3"/>
      <c r="TRA179" s="3"/>
      <c r="TRB179" s="3"/>
      <c r="TRC179" s="3"/>
      <c r="TRD179" s="3"/>
      <c r="TRE179" s="3"/>
      <c r="TRF179" s="3"/>
      <c r="TRG179" s="3"/>
      <c r="TRH179" s="3"/>
      <c r="TRI179" s="3"/>
      <c r="TRJ179" s="3"/>
      <c r="TRK179" s="3"/>
      <c r="TRL179" s="3"/>
      <c r="TRM179" s="3"/>
      <c r="TRN179" s="3"/>
      <c r="TRO179" s="3"/>
      <c r="TRP179" s="3"/>
      <c r="TRQ179" s="3"/>
      <c r="TRR179" s="3"/>
      <c r="TRS179" s="3"/>
      <c r="TRT179" s="3"/>
      <c r="TRU179" s="3"/>
      <c r="TRV179" s="3"/>
      <c r="TRW179" s="3"/>
      <c r="TRX179" s="3"/>
      <c r="TRY179" s="3"/>
      <c r="TRZ179" s="3"/>
      <c r="TSA179" s="3"/>
      <c r="TSB179" s="3"/>
      <c r="TSC179" s="3"/>
      <c r="TSD179" s="3"/>
      <c r="TSE179" s="3"/>
      <c r="TSF179" s="3"/>
      <c r="TSG179" s="3"/>
      <c r="TSH179" s="3"/>
      <c r="TSI179" s="3"/>
      <c r="TSJ179" s="3"/>
      <c r="TSK179" s="3"/>
      <c r="TSL179" s="3"/>
      <c r="TSM179" s="3"/>
      <c r="TSN179" s="3"/>
      <c r="TSO179" s="3"/>
      <c r="TSP179" s="3"/>
      <c r="TSQ179" s="3"/>
      <c r="TSR179" s="3"/>
      <c r="TSS179" s="3"/>
      <c r="TST179" s="3"/>
      <c r="TSU179" s="3"/>
      <c r="TSV179" s="3"/>
      <c r="TSW179" s="3"/>
      <c r="TSX179" s="3"/>
      <c r="TSY179" s="3"/>
      <c r="TSZ179" s="3"/>
      <c r="TTA179" s="3"/>
      <c r="TTB179" s="3"/>
      <c r="TTC179" s="3"/>
      <c r="TTD179" s="3"/>
      <c r="TTE179" s="3"/>
      <c r="TTF179" s="3"/>
      <c r="TTG179" s="3"/>
      <c r="TTH179" s="3"/>
      <c r="TTI179" s="3"/>
      <c r="TTJ179" s="3"/>
      <c r="TTK179" s="3"/>
      <c r="TTL179" s="3"/>
      <c r="TTM179" s="3"/>
      <c r="TTN179" s="3"/>
      <c r="TTO179" s="3"/>
      <c r="TTP179" s="3"/>
      <c r="TTQ179" s="3"/>
      <c r="TTR179" s="3"/>
      <c r="TTS179" s="3"/>
      <c r="TTT179" s="3"/>
      <c r="TTU179" s="3"/>
      <c r="TTV179" s="3"/>
      <c r="TTW179" s="3"/>
      <c r="TTX179" s="3"/>
      <c r="TTY179" s="3"/>
      <c r="TTZ179" s="3"/>
      <c r="TUA179" s="3"/>
      <c r="TUB179" s="3"/>
      <c r="TUC179" s="3"/>
      <c r="TUD179" s="3"/>
      <c r="TUE179" s="3"/>
      <c r="TUF179" s="3"/>
      <c r="TUG179" s="3"/>
      <c r="TUH179" s="3"/>
      <c r="TUI179" s="3"/>
      <c r="TUJ179" s="3"/>
      <c r="TUK179" s="3"/>
      <c r="TUL179" s="3"/>
      <c r="TUM179" s="3"/>
      <c r="TUN179" s="3"/>
      <c r="TUO179" s="3"/>
      <c r="TUP179" s="3"/>
      <c r="TUQ179" s="3"/>
      <c r="TUR179" s="3"/>
      <c r="TUS179" s="3"/>
      <c r="TUT179" s="3"/>
      <c r="TUU179" s="3"/>
      <c r="TUV179" s="3"/>
      <c r="TUW179" s="3"/>
      <c r="TUX179" s="3"/>
      <c r="TUY179" s="3"/>
      <c r="TUZ179" s="3"/>
      <c r="TVA179" s="3"/>
      <c r="TVB179" s="3"/>
      <c r="TVC179" s="3"/>
      <c r="TVD179" s="3"/>
      <c r="TVE179" s="3"/>
      <c r="TVF179" s="3"/>
      <c r="TVG179" s="3"/>
      <c r="TVH179" s="3"/>
      <c r="TVI179" s="3"/>
      <c r="TVJ179" s="3"/>
      <c r="TVK179" s="3"/>
      <c r="TVL179" s="3"/>
      <c r="TVM179" s="3"/>
      <c r="TVN179" s="3"/>
      <c r="TVO179" s="3"/>
      <c r="TVP179" s="3"/>
      <c r="TVQ179" s="3"/>
      <c r="TVR179" s="3"/>
      <c r="TVS179" s="3"/>
      <c r="TVT179" s="3"/>
      <c r="TVU179" s="3"/>
      <c r="TVV179" s="3"/>
      <c r="TVW179" s="3"/>
      <c r="TVX179" s="3"/>
      <c r="TVY179" s="3"/>
      <c r="TVZ179" s="3"/>
      <c r="TWA179" s="3"/>
      <c r="TWB179" s="3"/>
      <c r="TWC179" s="3"/>
      <c r="TWD179" s="3"/>
      <c r="TWE179" s="3"/>
      <c r="TWF179" s="3"/>
      <c r="TWG179" s="3"/>
      <c r="TWH179" s="3"/>
      <c r="TWI179" s="3"/>
      <c r="TWJ179" s="3"/>
      <c r="TWK179" s="3"/>
      <c r="TWL179" s="3"/>
      <c r="TWM179" s="3"/>
      <c r="TWN179" s="3"/>
      <c r="TWO179" s="3"/>
      <c r="TWP179" s="3"/>
      <c r="TWQ179" s="3"/>
      <c r="TWR179" s="3"/>
      <c r="TWS179" s="3"/>
      <c r="TWT179" s="3"/>
      <c r="TWU179" s="3"/>
      <c r="TWV179" s="3"/>
      <c r="TWW179" s="3"/>
      <c r="TWX179" s="3"/>
      <c r="TWY179" s="3"/>
      <c r="TWZ179" s="3"/>
      <c r="TXA179" s="3"/>
      <c r="TXB179" s="3"/>
      <c r="TXC179" s="3"/>
      <c r="TXD179" s="3"/>
      <c r="TXE179" s="3"/>
      <c r="TXF179" s="3"/>
      <c r="TXG179" s="3"/>
      <c r="TXH179" s="3"/>
      <c r="TXI179" s="3"/>
      <c r="TXJ179" s="3"/>
      <c r="TXK179" s="3"/>
      <c r="TXL179" s="3"/>
      <c r="TXM179" s="3"/>
      <c r="TXN179" s="3"/>
      <c r="TXO179" s="3"/>
      <c r="TXP179" s="3"/>
      <c r="TXQ179" s="3"/>
      <c r="TXR179" s="3"/>
      <c r="TXS179" s="3"/>
      <c r="TXT179" s="3"/>
      <c r="TXU179" s="3"/>
      <c r="TXV179" s="3"/>
      <c r="TXW179" s="3"/>
      <c r="TXX179" s="3"/>
      <c r="TXY179" s="3"/>
      <c r="TXZ179" s="3"/>
      <c r="TYA179" s="3"/>
      <c r="TYB179" s="3"/>
      <c r="TYC179" s="3"/>
      <c r="TYD179" s="3"/>
      <c r="TYE179" s="3"/>
      <c r="TYF179" s="3"/>
      <c r="TYG179" s="3"/>
      <c r="TYH179" s="3"/>
      <c r="TYI179" s="3"/>
      <c r="TYJ179" s="3"/>
      <c r="TYK179" s="3"/>
      <c r="TYL179" s="3"/>
      <c r="TYM179" s="3"/>
      <c r="TYN179" s="3"/>
      <c r="TYO179" s="3"/>
      <c r="TYP179" s="3"/>
      <c r="TYQ179" s="3"/>
      <c r="TYR179" s="3"/>
      <c r="TYS179" s="3"/>
      <c r="TYT179" s="3"/>
      <c r="TYU179" s="3"/>
      <c r="TYV179" s="3"/>
      <c r="TYW179" s="3"/>
      <c r="TYX179" s="3"/>
      <c r="TYY179" s="3"/>
      <c r="TYZ179" s="3"/>
      <c r="TZA179" s="3"/>
      <c r="TZB179" s="3"/>
      <c r="TZC179" s="3"/>
      <c r="TZD179" s="3"/>
      <c r="TZE179" s="3"/>
      <c r="TZF179" s="3"/>
      <c r="TZG179" s="3"/>
      <c r="TZH179" s="3"/>
      <c r="TZI179" s="3"/>
      <c r="TZJ179" s="3"/>
      <c r="TZK179" s="3"/>
      <c r="TZL179" s="3"/>
      <c r="TZM179" s="3"/>
      <c r="TZN179" s="3"/>
      <c r="TZO179" s="3"/>
      <c r="TZP179" s="3"/>
      <c r="TZQ179" s="3"/>
      <c r="TZR179" s="3"/>
      <c r="TZS179" s="3"/>
      <c r="TZT179" s="3"/>
      <c r="TZU179" s="3"/>
      <c r="TZV179" s="3"/>
      <c r="TZW179" s="3"/>
      <c r="TZX179" s="3"/>
      <c r="TZY179" s="3"/>
      <c r="TZZ179" s="3"/>
      <c r="UAA179" s="3"/>
      <c r="UAB179" s="3"/>
      <c r="UAC179" s="3"/>
      <c r="UAD179" s="3"/>
      <c r="UAE179" s="3"/>
      <c r="UAF179" s="3"/>
      <c r="UAG179" s="3"/>
      <c r="UAH179" s="3"/>
      <c r="UAI179" s="3"/>
      <c r="UAJ179" s="3"/>
      <c r="UAK179" s="3"/>
      <c r="UAL179" s="3"/>
      <c r="UAM179" s="3"/>
      <c r="UAN179" s="3"/>
      <c r="UAO179" s="3"/>
      <c r="UAP179" s="3"/>
      <c r="UAQ179" s="3"/>
      <c r="UAR179" s="3"/>
      <c r="UAS179" s="3"/>
      <c r="UAT179" s="3"/>
      <c r="UAU179" s="3"/>
      <c r="UAV179" s="3"/>
      <c r="UAW179" s="3"/>
      <c r="UAX179" s="3"/>
      <c r="UAY179" s="3"/>
      <c r="UAZ179" s="3"/>
      <c r="UBA179" s="3"/>
      <c r="UBB179" s="3"/>
      <c r="UBC179" s="3"/>
      <c r="UBD179" s="3"/>
      <c r="UBE179" s="3"/>
      <c r="UBF179" s="3"/>
      <c r="UBG179" s="3"/>
      <c r="UBH179" s="3"/>
      <c r="UBI179" s="3"/>
      <c r="UBJ179" s="3"/>
      <c r="UBK179" s="3"/>
      <c r="UBL179" s="3"/>
      <c r="UBM179" s="3"/>
      <c r="UBN179" s="3"/>
      <c r="UBO179" s="3"/>
      <c r="UBP179" s="3"/>
      <c r="UBQ179" s="3"/>
      <c r="UBR179" s="3"/>
      <c r="UBS179" s="3"/>
      <c r="UBT179" s="3"/>
      <c r="UBU179" s="3"/>
      <c r="UBV179" s="3"/>
      <c r="UBW179" s="3"/>
      <c r="UBX179" s="3"/>
      <c r="UBY179" s="3"/>
      <c r="UBZ179" s="3"/>
      <c r="UCA179" s="3"/>
      <c r="UCB179" s="3"/>
      <c r="UCC179" s="3"/>
      <c r="UCD179" s="3"/>
      <c r="UCE179" s="3"/>
      <c r="UCF179" s="3"/>
      <c r="UCG179" s="3"/>
      <c r="UCH179" s="3"/>
      <c r="UCI179" s="3"/>
      <c r="UCJ179" s="3"/>
      <c r="UCK179" s="3"/>
      <c r="UCL179" s="3"/>
      <c r="UCM179" s="3"/>
      <c r="UCN179" s="3"/>
      <c r="UCO179" s="3"/>
      <c r="UCP179" s="3"/>
      <c r="UCQ179" s="3"/>
      <c r="UCR179" s="3"/>
      <c r="UCS179" s="3"/>
      <c r="UCT179" s="3"/>
      <c r="UCU179" s="3"/>
      <c r="UCV179" s="3"/>
      <c r="UCW179" s="3"/>
      <c r="UCX179" s="3"/>
      <c r="UCY179" s="3"/>
      <c r="UCZ179" s="3"/>
      <c r="UDA179" s="3"/>
      <c r="UDB179" s="3"/>
      <c r="UDC179" s="3"/>
      <c r="UDD179" s="3"/>
      <c r="UDE179" s="3"/>
      <c r="UDF179" s="3"/>
      <c r="UDG179" s="3"/>
      <c r="UDH179" s="3"/>
      <c r="UDI179" s="3"/>
      <c r="UDJ179" s="3"/>
      <c r="UDK179" s="3"/>
      <c r="UDL179" s="3"/>
      <c r="UDM179" s="3"/>
      <c r="UDN179" s="3"/>
      <c r="UDO179" s="3"/>
      <c r="UDP179" s="3"/>
      <c r="UDQ179" s="3"/>
      <c r="UDR179" s="3"/>
      <c r="UDS179" s="3"/>
      <c r="UDT179" s="3"/>
      <c r="UDU179" s="3"/>
      <c r="UDV179" s="3"/>
      <c r="UDW179" s="3"/>
      <c r="UDX179" s="3"/>
      <c r="UDY179" s="3"/>
      <c r="UDZ179" s="3"/>
      <c r="UEA179" s="3"/>
      <c r="UEB179" s="3"/>
      <c r="UEC179" s="3"/>
      <c r="UED179" s="3"/>
      <c r="UEE179" s="3"/>
      <c r="UEF179" s="3"/>
      <c r="UEG179" s="3"/>
      <c r="UEH179" s="3"/>
      <c r="UEI179" s="3"/>
      <c r="UEJ179" s="3"/>
      <c r="UEK179" s="3"/>
      <c r="UEL179" s="3"/>
      <c r="UEM179" s="3"/>
      <c r="UEN179" s="3"/>
      <c r="UEO179" s="3"/>
      <c r="UEP179" s="3"/>
      <c r="UEQ179" s="3"/>
      <c r="UER179" s="3"/>
      <c r="UES179" s="3"/>
      <c r="UET179" s="3"/>
      <c r="UEU179" s="3"/>
      <c r="UEV179" s="3"/>
      <c r="UEW179" s="3"/>
      <c r="UEX179" s="3"/>
      <c r="UEY179" s="3"/>
      <c r="UEZ179" s="3"/>
      <c r="UFA179" s="3"/>
      <c r="UFB179" s="3"/>
      <c r="UFC179" s="3"/>
      <c r="UFD179" s="3"/>
      <c r="UFE179" s="3"/>
      <c r="UFF179" s="3"/>
      <c r="UFG179" s="3"/>
      <c r="UFH179" s="3"/>
      <c r="UFI179" s="3"/>
      <c r="UFJ179" s="3"/>
      <c r="UFK179" s="3"/>
      <c r="UFL179" s="3"/>
      <c r="UFM179" s="3"/>
      <c r="UFN179" s="3"/>
      <c r="UFO179" s="3"/>
      <c r="UFP179" s="3"/>
      <c r="UFQ179" s="3"/>
      <c r="UFR179" s="3"/>
      <c r="UFS179" s="3"/>
      <c r="UFT179" s="3"/>
      <c r="UFU179" s="3"/>
      <c r="UFV179" s="3"/>
      <c r="UFW179" s="3"/>
      <c r="UFX179" s="3"/>
      <c r="UFY179" s="3"/>
      <c r="UFZ179" s="3"/>
      <c r="UGA179" s="3"/>
      <c r="UGB179" s="3"/>
      <c r="UGC179" s="3"/>
      <c r="UGD179" s="3"/>
      <c r="UGE179" s="3"/>
      <c r="UGF179" s="3"/>
      <c r="UGG179" s="3"/>
      <c r="UGH179" s="3"/>
      <c r="UGI179" s="3"/>
      <c r="UGJ179" s="3"/>
      <c r="UGK179" s="3"/>
      <c r="UGL179" s="3"/>
      <c r="UGM179" s="3"/>
      <c r="UGN179" s="3"/>
      <c r="UGO179" s="3"/>
      <c r="UGP179" s="3"/>
      <c r="UGQ179" s="3"/>
      <c r="UGR179" s="3"/>
      <c r="UGS179" s="3"/>
      <c r="UGT179" s="3"/>
      <c r="UGU179" s="3"/>
      <c r="UGV179" s="3"/>
      <c r="UGW179" s="3"/>
      <c r="UGX179" s="3"/>
      <c r="UGY179" s="3"/>
      <c r="UGZ179" s="3"/>
      <c r="UHA179" s="3"/>
      <c r="UHB179" s="3"/>
      <c r="UHC179" s="3"/>
      <c r="UHD179" s="3"/>
      <c r="UHE179" s="3"/>
      <c r="UHF179" s="3"/>
      <c r="UHG179" s="3"/>
      <c r="UHH179" s="3"/>
      <c r="UHI179" s="3"/>
      <c r="UHJ179" s="3"/>
      <c r="UHK179" s="3"/>
      <c r="UHL179" s="3"/>
      <c r="UHM179" s="3"/>
      <c r="UHN179" s="3"/>
      <c r="UHO179" s="3"/>
      <c r="UHP179" s="3"/>
      <c r="UHQ179" s="3"/>
      <c r="UHR179" s="3"/>
      <c r="UHS179" s="3"/>
      <c r="UHT179" s="3"/>
      <c r="UHU179" s="3"/>
      <c r="UHV179" s="3"/>
      <c r="UHW179" s="3"/>
      <c r="UHX179" s="3"/>
      <c r="UHY179" s="3"/>
      <c r="UHZ179" s="3"/>
      <c r="UIA179" s="3"/>
      <c r="UIB179" s="3"/>
      <c r="UIC179" s="3"/>
      <c r="UID179" s="3"/>
      <c r="UIE179" s="3"/>
      <c r="UIF179" s="3"/>
      <c r="UIG179" s="3"/>
      <c r="UIH179" s="3"/>
      <c r="UII179" s="3"/>
      <c r="UIJ179" s="3"/>
      <c r="UIK179" s="3"/>
      <c r="UIL179" s="3"/>
      <c r="UIM179" s="3"/>
      <c r="UIN179" s="3"/>
      <c r="UIO179" s="3"/>
      <c r="UIP179" s="3"/>
      <c r="UIQ179" s="3"/>
      <c r="UIR179" s="3"/>
      <c r="UIS179" s="3"/>
      <c r="UIT179" s="3"/>
      <c r="UIU179" s="3"/>
      <c r="UIV179" s="3"/>
      <c r="UIW179" s="3"/>
      <c r="UIX179" s="3"/>
      <c r="UIY179" s="3"/>
      <c r="UIZ179" s="3"/>
      <c r="UJA179" s="3"/>
      <c r="UJB179" s="3"/>
      <c r="UJC179" s="3"/>
      <c r="UJD179" s="3"/>
      <c r="UJE179" s="3"/>
      <c r="UJF179" s="3"/>
      <c r="UJG179" s="3"/>
      <c r="UJH179" s="3"/>
      <c r="UJI179" s="3"/>
      <c r="UJJ179" s="3"/>
      <c r="UJK179" s="3"/>
      <c r="UJL179" s="3"/>
      <c r="UJM179" s="3"/>
      <c r="UJN179" s="3"/>
      <c r="UJO179" s="3"/>
      <c r="UJP179" s="3"/>
      <c r="UJQ179" s="3"/>
      <c r="UJR179" s="3"/>
      <c r="UJS179" s="3"/>
      <c r="UJT179" s="3"/>
      <c r="UJU179" s="3"/>
      <c r="UJV179" s="3"/>
      <c r="UJW179" s="3"/>
      <c r="UJX179" s="3"/>
      <c r="UJY179" s="3"/>
      <c r="UJZ179" s="3"/>
      <c r="UKA179" s="3"/>
      <c r="UKB179" s="3"/>
      <c r="UKC179" s="3"/>
      <c r="UKD179" s="3"/>
      <c r="UKE179" s="3"/>
      <c r="UKF179" s="3"/>
      <c r="UKG179" s="3"/>
      <c r="UKH179" s="3"/>
      <c r="UKI179" s="3"/>
      <c r="UKJ179" s="3"/>
      <c r="UKK179" s="3"/>
      <c r="UKL179" s="3"/>
      <c r="UKM179" s="3"/>
      <c r="UKN179" s="3"/>
      <c r="UKO179" s="3"/>
      <c r="UKP179" s="3"/>
      <c r="UKQ179" s="3"/>
      <c r="UKR179" s="3"/>
      <c r="UKS179" s="3"/>
      <c r="UKT179" s="3"/>
      <c r="UKU179" s="3"/>
      <c r="UKV179" s="3"/>
      <c r="UKW179" s="3"/>
      <c r="UKX179" s="3"/>
      <c r="UKY179" s="3"/>
      <c r="UKZ179" s="3"/>
      <c r="ULA179" s="3"/>
      <c r="ULB179" s="3"/>
      <c r="ULC179" s="3"/>
      <c r="ULD179" s="3"/>
      <c r="ULE179" s="3"/>
      <c r="ULF179" s="3"/>
      <c r="ULG179" s="3"/>
      <c r="ULH179" s="3"/>
      <c r="ULI179" s="3"/>
      <c r="ULJ179" s="3"/>
      <c r="ULK179" s="3"/>
      <c r="ULL179" s="3"/>
      <c r="ULM179" s="3"/>
      <c r="ULN179" s="3"/>
      <c r="ULO179" s="3"/>
      <c r="ULP179" s="3"/>
      <c r="ULQ179" s="3"/>
      <c r="ULR179" s="3"/>
      <c r="ULS179" s="3"/>
      <c r="ULT179" s="3"/>
      <c r="ULU179" s="3"/>
      <c r="ULV179" s="3"/>
      <c r="ULW179" s="3"/>
      <c r="ULX179" s="3"/>
      <c r="ULY179" s="3"/>
      <c r="ULZ179" s="3"/>
      <c r="UMA179" s="3"/>
      <c r="UMB179" s="3"/>
      <c r="UMC179" s="3"/>
      <c r="UMD179" s="3"/>
      <c r="UME179" s="3"/>
      <c r="UMF179" s="3"/>
      <c r="UMG179" s="3"/>
      <c r="UMH179" s="3"/>
      <c r="UMI179" s="3"/>
      <c r="UMJ179" s="3"/>
      <c r="UMK179" s="3"/>
      <c r="UML179" s="3"/>
      <c r="UMM179" s="3"/>
      <c r="UMN179" s="3"/>
      <c r="UMO179" s="3"/>
      <c r="UMP179" s="3"/>
      <c r="UMQ179" s="3"/>
      <c r="UMR179" s="3"/>
      <c r="UMS179" s="3"/>
      <c r="UMT179" s="3"/>
      <c r="UMU179" s="3"/>
      <c r="UMV179" s="3"/>
      <c r="UMW179" s="3"/>
      <c r="UMX179" s="3"/>
      <c r="UMY179" s="3"/>
      <c r="UMZ179" s="3"/>
      <c r="UNA179" s="3"/>
      <c r="UNB179" s="3"/>
      <c r="UNC179" s="3"/>
      <c r="UND179" s="3"/>
      <c r="UNE179" s="3"/>
      <c r="UNF179" s="3"/>
      <c r="UNG179" s="3"/>
      <c r="UNH179" s="3"/>
      <c r="UNI179" s="3"/>
      <c r="UNJ179" s="3"/>
      <c r="UNK179" s="3"/>
      <c r="UNL179" s="3"/>
      <c r="UNM179" s="3"/>
      <c r="UNN179" s="3"/>
      <c r="UNO179" s="3"/>
      <c r="UNP179" s="3"/>
      <c r="UNQ179" s="3"/>
      <c r="UNR179" s="3"/>
      <c r="UNS179" s="3"/>
      <c r="UNT179" s="3"/>
      <c r="UNU179" s="3"/>
      <c r="UNV179" s="3"/>
      <c r="UNW179" s="3"/>
      <c r="UNX179" s="3"/>
      <c r="UNY179" s="3"/>
      <c r="UNZ179" s="3"/>
      <c r="UOA179" s="3"/>
      <c r="UOB179" s="3"/>
      <c r="UOC179" s="3"/>
      <c r="UOD179" s="3"/>
      <c r="UOE179" s="3"/>
      <c r="UOF179" s="3"/>
      <c r="UOG179" s="3"/>
      <c r="UOH179" s="3"/>
      <c r="UOI179" s="3"/>
      <c r="UOJ179" s="3"/>
      <c r="UOK179" s="3"/>
      <c r="UOL179" s="3"/>
      <c r="UOM179" s="3"/>
      <c r="UON179" s="3"/>
      <c r="UOO179" s="3"/>
      <c r="UOP179" s="3"/>
      <c r="UOQ179" s="3"/>
      <c r="UOR179" s="3"/>
      <c r="UOS179" s="3"/>
      <c r="UOT179" s="3"/>
      <c r="UOU179" s="3"/>
      <c r="UOV179" s="3"/>
      <c r="UOW179" s="3"/>
      <c r="UOX179" s="3"/>
      <c r="UOY179" s="3"/>
      <c r="UOZ179" s="3"/>
      <c r="UPA179" s="3"/>
      <c r="UPB179" s="3"/>
      <c r="UPC179" s="3"/>
      <c r="UPD179" s="3"/>
      <c r="UPE179" s="3"/>
      <c r="UPF179" s="3"/>
      <c r="UPG179" s="3"/>
      <c r="UPH179" s="3"/>
      <c r="UPI179" s="3"/>
      <c r="UPJ179" s="3"/>
      <c r="UPK179" s="3"/>
      <c r="UPL179" s="3"/>
      <c r="UPM179" s="3"/>
      <c r="UPN179" s="3"/>
      <c r="UPO179" s="3"/>
      <c r="UPP179" s="3"/>
      <c r="UPQ179" s="3"/>
      <c r="UPR179" s="3"/>
      <c r="UPS179" s="3"/>
      <c r="UPT179" s="3"/>
      <c r="UPU179" s="3"/>
      <c r="UPV179" s="3"/>
      <c r="UPW179" s="3"/>
      <c r="UPX179" s="3"/>
      <c r="UPY179" s="3"/>
      <c r="UPZ179" s="3"/>
      <c r="UQA179" s="3"/>
      <c r="UQB179" s="3"/>
      <c r="UQC179" s="3"/>
      <c r="UQD179" s="3"/>
      <c r="UQE179" s="3"/>
      <c r="UQF179" s="3"/>
      <c r="UQG179" s="3"/>
      <c r="UQH179" s="3"/>
      <c r="UQI179" s="3"/>
      <c r="UQJ179" s="3"/>
      <c r="UQK179" s="3"/>
      <c r="UQL179" s="3"/>
      <c r="UQM179" s="3"/>
      <c r="UQN179" s="3"/>
      <c r="UQO179" s="3"/>
      <c r="UQP179" s="3"/>
      <c r="UQQ179" s="3"/>
      <c r="UQR179" s="3"/>
      <c r="UQS179" s="3"/>
      <c r="UQT179" s="3"/>
      <c r="UQU179" s="3"/>
      <c r="UQV179" s="3"/>
      <c r="UQW179" s="3"/>
      <c r="UQX179" s="3"/>
      <c r="UQY179" s="3"/>
      <c r="UQZ179" s="3"/>
      <c r="URA179" s="3"/>
      <c r="URB179" s="3"/>
      <c r="URC179" s="3"/>
      <c r="URD179" s="3"/>
      <c r="URE179" s="3"/>
      <c r="URF179" s="3"/>
      <c r="URG179" s="3"/>
      <c r="URH179" s="3"/>
      <c r="URI179" s="3"/>
      <c r="URJ179" s="3"/>
      <c r="URK179" s="3"/>
      <c r="URL179" s="3"/>
      <c r="URM179" s="3"/>
      <c r="URN179" s="3"/>
      <c r="URO179" s="3"/>
      <c r="URP179" s="3"/>
      <c r="URQ179" s="3"/>
      <c r="URR179" s="3"/>
      <c r="URS179" s="3"/>
      <c r="URT179" s="3"/>
      <c r="URU179" s="3"/>
      <c r="URV179" s="3"/>
      <c r="URW179" s="3"/>
      <c r="URX179" s="3"/>
      <c r="URY179" s="3"/>
      <c r="URZ179" s="3"/>
      <c r="USA179" s="3"/>
      <c r="USB179" s="3"/>
      <c r="USC179" s="3"/>
      <c r="USD179" s="3"/>
      <c r="USE179" s="3"/>
      <c r="USF179" s="3"/>
      <c r="USG179" s="3"/>
      <c r="USH179" s="3"/>
      <c r="USI179" s="3"/>
      <c r="USJ179" s="3"/>
      <c r="USK179" s="3"/>
      <c r="USL179" s="3"/>
      <c r="USM179" s="3"/>
      <c r="USN179" s="3"/>
      <c r="USO179" s="3"/>
      <c r="USP179" s="3"/>
      <c r="USQ179" s="3"/>
      <c r="USR179" s="3"/>
      <c r="USS179" s="3"/>
      <c r="UST179" s="3"/>
      <c r="USU179" s="3"/>
      <c r="USV179" s="3"/>
      <c r="USW179" s="3"/>
      <c r="USX179" s="3"/>
      <c r="USY179" s="3"/>
      <c r="USZ179" s="3"/>
      <c r="UTA179" s="3"/>
      <c r="UTB179" s="3"/>
      <c r="UTC179" s="3"/>
      <c r="UTD179" s="3"/>
      <c r="UTE179" s="3"/>
      <c r="UTF179" s="3"/>
      <c r="UTG179" s="3"/>
      <c r="UTH179" s="3"/>
      <c r="UTI179" s="3"/>
      <c r="UTJ179" s="3"/>
      <c r="UTK179" s="3"/>
      <c r="UTL179" s="3"/>
      <c r="UTM179" s="3"/>
      <c r="UTN179" s="3"/>
      <c r="UTO179" s="3"/>
      <c r="UTP179" s="3"/>
      <c r="UTQ179" s="3"/>
      <c r="UTR179" s="3"/>
      <c r="UTS179" s="3"/>
      <c r="UTT179" s="3"/>
      <c r="UTU179" s="3"/>
      <c r="UTV179" s="3"/>
      <c r="UTW179" s="3"/>
      <c r="UTX179" s="3"/>
      <c r="UTY179" s="3"/>
      <c r="UTZ179" s="3"/>
      <c r="UUA179" s="3"/>
      <c r="UUB179" s="3"/>
      <c r="UUC179" s="3"/>
      <c r="UUD179" s="3"/>
      <c r="UUE179" s="3"/>
      <c r="UUF179" s="3"/>
      <c r="UUG179" s="3"/>
      <c r="UUH179" s="3"/>
      <c r="UUI179" s="3"/>
      <c r="UUJ179" s="3"/>
      <c r="UUK179" s="3"/>
      <c r="UUL179" s="3"/>
      <c r="UUM179" s="3"/>
      <c r="UUN179" s="3"/>
      <c r="UUO179" s="3"/>
      <c r="UUP179" s="3"/>
      <c r="UUQ179" s="3"/>
      <c r="UUR179" s="3"/>
      <c r="UUS179" s="3"/>
      <c r="UUT179" s="3"/>
      <c r="UUU179" s="3"/>
      <c r="UUV179" s="3"/>
      <c r="UUW179" s="3"/>
      <c r="UUX179" s="3"/>
      <c r="UUY179" s="3"/>
      <c r="UUZ179" s="3"/>
      <c r="UVA179" s="3"/>
      <c r="UVB179" s="3"/>
      <c r="UVC179" s="3"/>
      <c r="UVD179" s="3"/>
      <c r="UVE179" s="3"/>
      <c r="UVF179" s="3"/>
      <c r="UVG179" s="3"/>
      <c r="UVH179" s="3"/>
      <c r="UVI179" s="3"/>
      <c r="UVJ179" s="3"/>
      <c r="UVK179" s="3"/>
      <c r="UVL179" s="3"/>
      <c r="UVM179" s="3"/>
      <c r="UVN179" s="3"/>
      <c r="UVO179" s="3"/>
      <c r="UVP179" s="3"/>
      <c r="UVQ179" s="3"/>
      <c r="UVR179" s="3"/>
      <c r="UVS179" s="3"/>
      <c r="UVT179" s="3"/>
      <c r="UVU179" s="3"/>
      <c r="UVV179" s="3"/>
      <c r="UVW179" s="3"/>
      <c r="UVX179" s="3"/>
      <c r="UVY179" s="3"/>
      <c r="UVZ179" s="3"/>
      <c r="UWA179" s="3"/>
      <c r="UWB179" s="3"/>
      <c r="UWC179" s="3"/>
      <c r="UWD179" s="3"/>
      <c r="UWE179" s="3"/>
      <c r="UWF179" s="3"/>
      <c r="UWG179" s="3"/>
      <c r="UWH179" s="3"/>
      <c r="UWI179" s="3"/>
      <c r="UWJ179" s="3"/>
      <c r="UWK179" s="3"/>
      <c r="UWL179" s="3"/>
      <c r="UWM179" s="3"/>
      <c r="UWN179" s="3"/>
      <c r="UWO179" s="3"/>
      <c r="UWP179" s="3"/>
      <c r="UWQ179" s="3"/>
      <c r="UWR179" s="3"/>
      <c r="UWS179" s="3"/>
      <c r="UWT179" s="3"/>
      <c r="UWU179" s="3"/>
      <c r="UWV179" s="3"/>
      <c r="UWW179" s="3"/>
      <c r="UWX179" s="3"/>
      <c r="UWY179" s="3"/>
      <c r="UWZ179" s="3"/>
      <c r="UXA179" s="3"/>
      <c r="UXB179" s="3"/>
      <c r="UXC179" s="3"/>
      <c r="UXD179" s="3"/>
      <c r="UXE179" s="3"/>
      <c r="UXF179" s="3"/>
      <c r="UXG179" s="3"/>
      <c r="UXH179" s="3"/>
      <c r="UXI179" s="3"/>
      <c r="UXJ179" s="3"/>
      <c r="UXK179" s="3"/>
      <c r="UXL179" s="3"/>
      <c r="UXM179" s="3"/>
      <c r="UXN179" s="3"/>
      <c r="UXO179" s="3"/>
      <c r="UXP179" s="3"/>
      <c r="UXQ179" s="3"/>
      <c r="UXR179" s="3"/>
      <c r="UXS179" s="3"/>
      <c r="UXT179" s="3"/>
      <c r="UXU179" s="3"/>
      <c r="UXV179" s="3"/>
      <c r="UXW179" s="3"/>
      <c r="UXX179" s="3"/>
      <c r="UXY179" s="3"/>
      <c r="UXZ179" s="3"/>
      <c r="UYA179" s="3"/>
      <c r="UYB179" s="3"/>
      <c r="UYC179" s="3"/>
      <c r="UYD179" s="3"/>
      <c r="UYE179" s="3"/>
      <c r="UYF179" s="3"/>
      <c r="UYG179" s="3"/>
      <c r="UYH179" s="3"/>
      <c r="UYI179" s="3"/>
      <c r="UYJ179" s="3"/>
      <c r="UYK179" s="3"/>
      <c r="UYL179" s="3"/>
      <c r="UYM179" s="3"/>
      <c r="UYN179" s="3"/>
      <c r="UYO179" s="3"/>
      <c r="UYP179" s="3"/>
      <c r="UYQ179" s="3"/>
      <c r="UYR179" s="3"/>
      <c r="UYS179" s="3"/>
      <c r="UYT179" s="3"/>
      <c r="UYU179" s="3"/>
      <c r="UYV179" s="3"/>
      <c r="UYW179" s="3"/>
      <c r="UYX179" s="3"/>
      <c r="UYY179" s="3"/>
      <c r="UYZ179" s="3"/>
      <c r="UZA179" s="3"/>
      <c r="UZB179" s="3"/>
      <c r="UZC179" s="3"/>
      <c r="UZD179" s="3"/>
      <c r="UZE179" s="3"/>
      <c r="UZF179" s="3"/>
      <c r="UZG179" s="3"/>
      <c r="UZH179" s="3"/>
      <c r="UZI179" s="3"/>
      <c r="UZJ179" s="3"/>
      <c r="UZK179" s="3"/>
      <c r="UZL179" s="3"/>
      <c r="UZM179" s="3"/>
      <c r="UZN179" s="3"/>
      <c r="UZO179" s="3"/>
      <c r="UZP179" s="3"/>
      <c r="UZQ179" s="3"/>
      <c r="UZR179" s="3"/>
      <c r="UZS179" s="3"/>
      <c r="UZT179" s="3"/>
      <c r="UZU179" s="3"/>
      <c r="UZV179" s="3"/>
      <c r="UZW179" s="3"/>
      <c r="UZX179" s="3"/>
      <c r="UZY179" s="3"/>
      <c r="UZZ179" s="3"/>
      <c r="VAA179" s="3"/>
      <c r="VAB179" s="3"/>
      <c r="VAC179" s="3"/>
      <c r="VAD179" s="3"/>
      <c r="VAE179" s="3"/>
      <c r="VAF179" s="3"/>
      <c r="VAG179" s="3"/>
      <c r="VAH179" s="3"/>
      <c r="VAI179" s="3"/>
      <c r="VAJ179" s="3"/>
      <c r="VAK179" s="3"/>
      <c r="VAL179" s="3"/>
      <c r="VAM179" s="3"/>
      <c r="VAN179" s="3"/>
      <c r="VAO179" s="3"/>
      <c r="VAP179" s="3"/>
      <c r="VAQ179" s="3"/>
      <c r="VAR179" s="3"/>
      <c r="VAS179" s="3"/>
      <c r="VAT179" s="3"/>
      <c r="VAU179" s="3"/>
      <c r="VAV179" s="3"/>
      <c r="VAW179" s="3"/>
      <c r="VAX179" s="3"/>
      <c r="VAY179" s="3"/>
      <c r="VAZ179" s="3"/>
      <c r="VBA179" s="3"/>
      <c r="VBB179" s="3"/>
      <c r="VBC179" s="3"/>
      <c r="VBD179" s="3"/>
      <c r="VBE179" s="3"/>
      <c r="VBF179" s="3"/>
      <c r="VBG179" s="3"/>
      <c r="VBH179" s="3"/>
      <c r="VBI179" s="3"/>
      <c r="VBJ179" s="3"/>
      <c r="VBK179" s="3"/>
      <c r="VBL179" s="3"/>
      <c r="VBM179" s="3"/>
      <c r="VBN179" s="3"/>
      <c r="VBO179" s="3"/>
      <c r="VBP179" s="3"/>
      <c r="VBQ179" s="3"/>
      <c r="VBR179" s="3"/>
      <c r="VBS179" s="3"/>
      <c r="VBT179" s="3"/>
      <c r="VBU179" s="3"/>
      <c r="VBV179" s="3"/>
      <c r="VBW179" s="3"/>
      <c r="VBX179" s="3"/>
      <c r="VBY179" s="3"/>
      <c r="VBZ179" s="3"/>
      <c r="VCA179" s="3"/>
      <c r="VCB179" s="3"/>
      <c r="VCC179" s="3"/>
      <c r="VCD179" s="3"/>
      <c r="VCE179" s="3"/>
      <c r="VCF179" s="3"/>
      <c r="VCG179" s="3"/>
      <c r="VCH179" s="3"/>
      <c r="VCI179" s="3"/>
      <c r="VCJ179" s="3"/>
      <c r="VCK179" s="3"/>
      <c r="VCL179" s="3"/>
      <c r="VCM179" s="3"/>
      <c r="VCN179" s="3"/>
      <c r="VCO179" s="3"/>
      <c r="VCP179" s="3"/>
      <c r="VCQ179" s="3"/>
      <c r="VCR179" s="3"/>
      <c r="VCS179" s="3"/>
      <c r="VCT179" s="3"/>
      <c r="VCU179" s="3"/>
      <c r="VCV179" s="3"/>
      <c r="VCW179" s="3"/>
      <c r="VCX179" s="3"/>
      <c r="VCY179" s="3"/>
      <c r="VCZ179" s="3"/>
      <c r="VDA179" s="3"/>
      <c r="VDB179" s="3"/>
      <c r="VDC179" s="3"/>
      <c r="VDD179" s="3"/>
      <c r="VDE179" s="3"/>
      <c r="VDF179" s="3"/>
      <c r="VDG179" s="3"/>
      <c r="VDH179" s="3"/>
      <c r="VDI179" s="3"/>
      <c r="VDJ179" s="3"/>
      <c r="VDK179" s="3"/>
      <c r="VDL179" s="3"/>
      <c r="VDM179" s="3"/>
      <c r="VDN179" s="3"/>
      <c r="VDO179" s="3"/>
      <c r="VDP179" s="3"/>
      <c r="VDQ179" s="3"/>
      <c r="VDR179" s="3"/>
      <c r="VDS179" s="3"/>
      <c r="VDT179" s="3"/>
      <c r="VDU179" s="3"/>
      <c r="VDV179" s="3"/>
      <c r="VDW179" s="3"/>
      <c r="VDX179" s="3"/>
      <c r="VDY179" s="3"/>
      <c r="VDZ179" s="3"/>
      <c r="VEA179" s="3"/>
      <c r="VEB179" s="3"/>
      <c r="VEC179" s="3"/>
      <c r="VED179" s="3"/>
      <c r="VEE179" s="3"/>
      <c r="VEF179" s="3"/>
      <c r="VEG179" s="3"/>
      <c r="VEH179" s="3"/>
      <c r="VEI179" s="3"/>
      <c r="VEJ179" s="3"/>
      <c r="VEK179" s="3"/>
      <c r="VEL179" s="3"/>
      <c r="VEM179" s="3"/>
      <c r="VEN179" s="3"/>
      <c r="VEO179" s="3"/>
      <c r="VEP179" s="3"/>
      <c r="VEQ179" s="3"/>
      <c r="VER179" s="3"/>
      <c r="VES179" s="3"/>
      <c r="VET179" s="3"/>
      <c r="VEU179" s="3"/>
      <c r="VEV179" s="3"/>
      <c r="VEW179" s="3"/>
      <c r="VEX179" s="3"/>
      <c r="VEY179" s="3"/>
      <c r="VEZ179" s="3"/>
      <c r="VFA179" s="3"/>
      <c r="VFB179" s="3"/>
      <c r="VFC179" s="3"/>
      <c r="VFD179" s="3"/>
      <c r="VFE179" s="3"/>
      <c r="VFF179" s="3"/>
      <c r="VFG179" s="3"/>
      <c r="VFH179" s="3"/>
      <c r="VFI179" s="3"/>
      <c r="VFJ179" s="3"/>
      <c r="VFK179" s="3"/>
      <c r="VFL179" s="3"/>
      <c r="VFM179" s="3"/>
      <c r="VFN179" s="3"/>
      <c r="VFO179" s="3"/>
      <c r="VFP179" s="3"/>
      <c r="VFQ179" s="3"/>
      <c r="VFR179" s="3"/>
      <c r="VFS179" s="3"/>
      <c r="VFT179" s="3"/>
      <c r="VFU179" s="3"/>
      <c r="VFV179" s="3"/>
      <c r="VFW179" s="3"/>
      <c r="VFX179" s="3"/>
      <c r="VFY179" s="3"/>
      <c r="VFZ179" s="3"/>
      <c r="VGA179" s="3"/>
      <c r="VGB179" s="3"/>
      <c r="VGC179" s="3"/>
      <c r="VGD179" s="3"/>
      <c r="VGE179" s="3"/>
      <c r="VGF179" s="3"/>
      <c r="VGG179" s="3"/>
      <c r="VGH179" s="3"/>
      <c r="VGI179" s="3"/>
      <c r="VGJ179" s="3"/>
      <c r="VGK179" s="3"/>
      <c r="VGL179" s="3"/>
      <c r="VGM179" s="3"/>
      <c r="VGN179" s="3"/>
      <c r="VGO179" s="3"/>
      <c r="VGP179" s="3"/>
      <c r="VGQ179" s="3"/>
      <c r="VGR179" s="3"/>
      <c r="VGS179" s="3"/>
      <c r="VGT179" s="3"/>
      <c r="VGU179" s="3"/>
      <c r="VGV179" s="3"/>
      <c r="VGW179" s="3"/>
      <c r="VGX179" s="3"/>
      <c r="VGY179" s="3"/>
      <c r="VGZ179" s="3"/>
      <c r="VHA179" s="3"/>
      <c r="VHB179" s="3"/>
      <c r="VHC179" s="3"/>
      <c r="VHD179" s="3"/>
      <c r="VHE179" s="3"/>
      <c r="VHF179" s="3"/>
      <c r="VHG179" s="3"/>
      <c r="VHH179" s="3"/>
      <c r="VHI179" s="3"/>
      <c r="VHJ179" s="3"/>
      <c r="VHK179" s="3"/>
      <c r="VHL179" s="3"/>
      <c r="VHM179" s="3"/>
      <c r="VHN179" s="3"/>
      <c r="VHO179" s="3"/>
      <c r="VHP179" s="3"/>
      <c r="VHQ179" s="3"/>
      <c r="VHR179" s="3"/>
      <c r="VHS179" s="3"/>
      <c r="VHT179" s="3"/>
      <c r="VHU179" s="3"/>
      <c r="VHV179" s="3"/>
      <c r="VHW179" s="3"/>
      <c r="VHX179" s="3"/>
      <c r="VHY179" s="3"/>
      <c r="VHZ179" s="3"/>
      <c r="VIA179" s="3"/>
      <c r="VIB179" s="3"/>
      <c r="VIC179" s="3"/>
      <c r="VID179" s="3"/>
      <c r="VIE179" s="3"/>
      <c r="VIF179" s="3"/>
      <c r="VIG179" s="3"/>
      <c r="VIH179" s="3"/>
      <c r="VII179" s="3"/>
      <c r="VIJ179" s="3"/>
      <c r="VIK179" s="3"/>
      <c r="VIL179" s="3"/>
      <c r="VIM179" s="3"/>
      <c r="VIN179" s="3"/>
      <c r="VIO179" s="3"/>
      <c r="VIP179" s="3"/>
      <c r="VIQ179" s="3"/>
      <c r="VIR179" s="3"/>
      <c r="VIS179" s="3"/>
      <c r="VIT179" s="3"/>
      <c r="VIU179" s="3"/>
      <c r="VIV179" s="3"/>
      <c r="VIW179" s="3"/>
      <c r="VIX179" s="3"/>
      <c r="VIY179" s="3"/>
      <c r="VIZ179" s="3"/>
      <c r="VJA179" s="3"/>
      <c r="VJB179" s="3"/>
      <c r="VJC179" s="3"/>
      <c r="VJD179" s="3"/>
      <c r="VJE179" s="3"/>
      <c r="VJF179" s="3"/>
      <c r="VJG179" s="3"/>
      <c r="VJH179" s="3"/>
      <c r="VJI179" s="3"/>
      <c r="VJJ179" s="3"/>
      <c r="VJK179" s="3"/>
      <c r="VJL179" s="3"/>
      <c r="VJM179" s="3"/>
      <c r="VJN179" s="3"/>
      <c r="VJO179" s="3"/>
      <c r="VJP179" s="3"/>
      <c r="VJQ179" s="3"/>
      <c r="VJR179" s="3"/>
      <c r="VJS179" s="3"/>
      <c r="VJT179" s="3"/>
      <c r="VJU179" s="3"/>
      <c r="VJV179" s="3"/>
      <c r="VJW179" s="3"/>
      <c r="VJX179" s="3"/>
      <c r="VJY179" s="3"/>
      <c r="VJZ179" s="3"/>
      <c r="VKA179" s="3"/>
      <c r="VKB179" s="3"/>
      <c r="VKC179" s="3"/>
      <c r="VKD179" s="3"/>
      <c r="VKE179" s="3"/>
      <c r="VKF179" s="3"/>
      <c r="VKG179" s="3"/>
      <c r="VKH179" s="3"/>
      <c r="VKI179" s="3"/>
      <c r="VKJ179" s="3"/>
      <c r="VKK179" s="3"/>
      <c r="VKL179" s="3"/>
      <c r="VKM179" s="3"/>
      <c r="VKN179" s="3"/>
      <c r="VKO179" s="3"/>
      <c r="VKP179" s="3"/>
      <c r="VKQ179" s="3"/>
      <c r="VKR179" s="3"/>
      <c r="VKS179" s="3"/>
      <c r="VKT179" s="3"/>
      <c r="VKU179" s="3"/>
      <c r="VKV179" s="3"/>
      <c r="VKW179" s="3"/>
      <c r="VKX179" s="3"/>
      <c r="VKY179" s="3"/>
      <c r="VKZ179" s="3"/>
      <c r="VLA179" s="3"/>
      <c r="VLB179" s="3"/>
      <c r="VLC179" s="3"/>
      <c r="VLD179" s="3"/>
      <c r="VLE179" s="3"/>
      <c r="VLF179" s="3"/>
      <c r="VLG179" s="3"/>
      <c r="VLH179" s="3"/>
      <c r="VLI179" s="3"/>
      <c r="VLJ179" s="3"/>
      <c r="VLK179" s="3"/>
      <c r="VLL179" s="3"/>
      <c r="VLM179" s="3"/>
      <c r="VLN179" s="3"/>
      <c r="VLO179" s="3"/>
      <c r="VLP179" s="3"/>
      <c r="VLQ179" s="3"/>
      <c r="VLR179" s="3"/>
      <c r="VLS179" s="3"/>
      <c r="VLT179" s="3"/>
      <c r="VLU179" s="3"/>
      <c r="VLV179" s="3"/>
      <c r="VLW179" s="3"/>
      <c r="VLX179" s="3"/>
      <c r="VLY179" s="3"/>
      <c r="VLZ179" s="3"/>
      <c r="VMA179" s="3"/>
      <c r="VMB179" s="3"/>
      <c r="VMC179" s="3"/>
      <c r="VMD179" s="3"/>
      <c r="VME179" s="3"/>
      <c r="VMF179" s="3"/>
      <c r="VMG179" s="3"/>
      <c r="VMH179" s="3"/>
      <c r="VMI179" s="3"/>
      <c r="VMJ179" s="3"/>
      <c r="VMK179" s="3"/>
      <c r="VML179" s="3"/>
      <c r="VMM179" s="3"/>
      <c r="VMN179" s="3"/>
      <c r="VMO179" s="3"/>
      <c r="VMP179" s="3"/>
      <c r="VMQ179" s="3"/>
      <c r="VMR179" s="3"/>
      <c r="VMS179" s="3"/>
      <c r="VMT179" s="3"/>
      <c r="VMU179" s="3"/>
      <c r="VMV179" s="3"/>
      <c r="VMW179" s="3"/>
      <c r="VMX179" s="3"/>
      <c r="VMY179" s="3"/>
      <c r="VMZ179" s="3"/>
      <c r="VNA179" s="3"/>
      <c r="VNB179" s="3"/>
      <c r="VNC179" s="3"/>
      <c r="VND179" s="3"/>
      <c r="VNE179" s="3"/>
      <c r="VNF179" s="3"/>
      <c r="VNG179" s="3"/>
      <c r="VNH179" s="3"/>
      <c r="VNI179" s="3"/>
      <c r="VNJ179" s="3"/>
      <c r="VNK179" s="3"/>
      <c r="VNL179" s="3"/>
      <c r="VNM179" s="3"/>
      <c r="VNN179" s="3"/>
      <c r="VNO179" s="3"/>
      <c r="VNP179" s="3"/>
      <c r="VNQ179" s="3"/>
      <c r="VNR179" s="3"/>
      <c r="VNS179" s="3"/>
      <c r="VNT179" s="3"/>
      <c r="VNU179" s="3"/>
      <c r="VNV179" s="3"/>
      <c r="VNW179" s="3"/>
      <c r="VNX179" s="3"/>
      <c r="VNY179" s="3"/>
      <c r="VNZ179" s="3"/>
      <c r="VOA179" s="3"/>
      <c r="VOB179" s="3"/>
      <c r="VOC179" s="3"/>
      <c r="VOD179" s="3"/>
      <c r="VOE179" s="3"/>
      <c r="VOF179" s="3"/>
      <c r="VOG179" s="3"/>
      <c r="VOH179" s="3"/>
      <c r="VOI179" s="3"/>
      <c r="VOJ179" s="3"/>
      <c r="VOK179" s="3"/>
      <c r="VOL179" s="3"/>
      <c r="VOM179" s="3"/>
      <c r="VON179" s="3"/>
      <c r="VOO179" s="3"/>
      <c r="VOP179" s="3"/>
      <c r="VOQ179" s="3"/>
      <c r="VOR179" s="3"/>
      <c r="VOS179" s="3"/>
      <c r="VOT179" s="3"/>
      <c r="VOU179" s="3"/>
      <c r="VOV179" s="3"/>
      <c r="VOW179" s="3"/>
      <c r="VOX179" s="3"/>
      <c r="VOY179" s="3"/>
      <c r="VOZ179" s="3"/>
      <c r="VPA179" s="3"/>
      <c r="VPB179" s="3"/>
      <c r="VPC179" s="3"/>
      <c r="VPD179" s="3"/>
      <c r="VPE179" s="3"/>
      <c r="VPF179" s="3"/>
      <c r="VPG179" s="3"/>
      <c r="VPH179" s="3"/>
      <c r="VPI179" s="3"/>
      <c r="VPJ179" s="3"/>
      <c r="VPK179" s="3"/>
      <c r="VPL179" s="3"/>
      <c r="VPM179" s="3"/>
      <c r="VPN179" s="3"/>
      <c r="VPO179" s="3"/>
      <c r="VPP179" s="3"/>
      <c r="VPQ179" s="3"/>
      <c r="VPR179" s="3"/>
      <c r="VPS179" s="3"/>
      <c r="VPT179" s="3"/>
      <c r="VPU179" s="3"/>
      <c r="VPV179" s="3"/>
      <c r="VPW179" s="3"/>
      <c r="VPX179" s="3"/>
      <c r="VPY179" s="3"/>
      <c r="VPZ179" s="3"/>
      <c r="VQA179" s="3"/>
      <c r="VQB179" s="3"/>
      <c r="VQC179" s="3"/>
      <c r="VQD179" s="3"/>
      <c r="VQE179" s="3"/>
      <c r="VQF179" s="3"/>
      <c r="VQG179" s="3"/>
      <c r="VQH179" s="3"/>
      <c r="VQI179" s="3"/>
      <c r="VQJ179" s="3"/>
      <c r="VQK179" s="3"/>
      <c r="VQL179" s="3"/>
      <c r="VQM179" s="3"/>
      <c r="VQN179" s="3"/>
      <c r="VQO179" s="3"/>
      <c r="VQP179" s="3"/>
      <c r="VQQ179" s="3"/>
      <c r="VQR179" s="3"/>
      <c r="VQS179" s="3"/>
      <c r="VQT179" s="3"/>
      <c r="VQU179" s="3"/>
      <c r="VQV179" s="3"/>
      <c r="VQW179" s="3"/>
      <c r="VQX179" s="3"/>
      <c r="VQY179" s="3"/>
      <c r="VQZ179" s="3"/>
      <c r="VRA179" s="3"/>
      <c r="VRB179" s="3"/>
      <c r="VRC179" s="3"/>
      <c r="VRD179" s="3"/>
      <c r="VRE179" s="3"/>
      <c r="VRF179" s="3"/>
      <c r="VRG179" s="3"/>
      <c r="VRH179" s="3"/>
      <c r="VRI179" s="3"/>
      <c r="VRJ179" s="3"/>
      <c r="VRK179" s="3"/>
      <c r="VRL179" s="3"/>
      <c r="VRM179" s="3"/>
      <c r="VRN179" s="3"/>
      <c r="VRO179" s="3"/>
      <c r="VRP179" s="3"/>
      <c r="VRQ179" s="3"/>
      <c r="VRR179" s="3"/>
      <c r="VRS179" s="3"/>
      <c r="VRT179" s="3"/>
      <c r="VRU179" s="3"/>
      <c r="VRV179" s="3"/>
      <c r="VRW179" s="3"/>
      <c r="VRX179" s="3"/>
      <c r="VRY179" s="3"/>
      <c r="VRZ179" s="3"/>
      <c r="VSA179" s="3"/>
      <c r="VSB179" s="3"/>
      <c r="VSC179" s="3"/>
      <c r="VSD179" s="3"/>
      <c r="VSE179" s="3"/>
      <c r="VSF179" s="3"/>
      <c r="VSG179" s="3"/>
      <c r="VSH179" s="3"/>
      <c r="VSI179" s="3"/>
      <c r="VSJ179" s="3"/>
      <c r="VSK179" s="3"/>
      <c r="VSL179" s="3"/>
      <c r="VSM179" s="3"/>
      <c r="VSN179" s="3"/>
      <c r="VSO179" s="3"/>
      <c r="VSP179" s="3"/>
      <c r="VSQ179" s="3"/>
      <c r="VSR179" s="3"/>
      <c r="VSS179" s="3"/>
      <c r="VST179" s="3"/>
      <c r="VSU179" s="3"/>
      <c r="VSV179" s="3"/>
      <c r="VSW179" s="3"/>
      <c r="VSX179" s="3"/>
      <c r="VSY179" s="3"/>
      <c r="VSZ179" s="3"/>
      <c r="VTA179" s="3"/>
      <c r="VTB179" s="3"/>
      <c r="VTC179" s="3"/>
      <c r="VTD179" s="3"/>
      <c r="VTE179" s="3"/>
      <c r="VTF179" s="3"/>
      <c r="VTG179" s="3"/>
      <c r="VTH179" s="3"/>
      <c r="VTI179" s="3"/>
      <c r="VTJ179" s="3"/>
      <c r="VTK179" s="3"/>
      <c r="VTL179" s="3"/>
      <c r="VTM179" s="3"/>
      <c r="VTN179" s="3"/>
      <c r="VTO179" s="3"/>
      <c r="VTP179" s="3"/>
      <c r="VTQ179" s="3"/>
      <c r="VTR179" s="3"/>
      <c r="VTS179" s="3"/>
      <c r="VTT179" s="3"/>
      <c r="VTU179" s="3"/>
      <c r="VTV179" s="3"/>
      <c r="VTW179" s="3"/>
      <c r="VTX179" s="3"/>
      <c r="VTY179" s="3"/>
      <c r="VTZ179" s="3"/>
      <c r="VUA179" s="3"/>
      <c r="VUB179" s="3"/>
      <c r="VUC179" s="3"/>
      <c r="VUD179" s="3"/>
      <c r="VUE179" s="3"/>
      <c r="VUF179" s="3"/>
      <c r="VUG179" s="3"/>
      <c r="VUH179" s="3"/>
      <c r="VUI179" s="3"/>
      <c r="VUJ179" s="3"/>
      <c r="VUK179" s="3"/>
      <c r="VUL179" s="3"/>
      <c r="VUM179" s="3"/>
      <c r="VUN179" s="3"/>
      <c r="VUO179" s="3"/>
      <c r="VUP179" s="3"/>
      <c r="VUQ179" s="3"/>
      <c r="VUR179" s="3"/>
      <c r="VUS179" s="3"/>
      <c r="VUT179" s="3"/>
      <c r="VUU179" s="3"/>
      <c r="VUV179" s="3"/>
      <c r="VUW179" s="3"/>
      <c r="VUX179" s="3"/>
      <c r="VUY179" s="3"/>
      <c r="VUZ179" s="3"/>
      <c r="VVA179" s="3"/>
      <c r="VVB179" s="3"/>
      <c r="VVC179" s="3"/>
      <c r="VVD179" s="3"/>
      <c r="VVE179" s="3"/>
      <c r="VVF179" s="3"/>
      <c r="VVG179" s="3"/>
      <c r="VVH179" s="3"/>
      <c r="VVI179" s="3"/>
      <c r="VVJ179" s="3"/>
      <c r="VVK179" s="3"/>
      <c r="VVL179" s="3"/>
      <c r="VVM179" s="3"/>
      <c r="VVN179" s="3"/>
      <c r="VVO179" s="3"/>
      <c r="VVP179" s="3"/>
      <c r="VVQ179" s="3"/>
      <c r="VVR179" s="3"/>
      <c r="VVS179" s="3"/>
      <c r="VVT179" s="3"/>
      <c r="VVU179" s="3"/>
      <c r="VVV179" s="3"/>
      <c r="VVW179" s="3"/>
      <c r="VVX179" s="3"/>
      <c r="VVY179" s="3"/>
      <c r="VVZ179" s="3"/>
      <c r="VWA179" s="3"/>
      <c r="VWB179" s="3"/>
      <c r="VWC179" s="3"/>
      <c r="VWD179" s="3"/>
      <c r="VWE179" s="3"/>
      <c r="VWF179" s="3"/>
      <c r="VWG179" s="3"/>
      <c r="VWH179" s="3"/>
      <c r="VWI179" s="3"/>
      <c r="VWJ179" s="3"/>
      <c r="VWK179" s="3"/>
      <c r="VWL179" s="3"/>
      <c r="VWM179" s="3"/>
      <c r="VWN179" s="3"/>
      <c r="VWO179" s="3"/>
      <c r="VWP179" s="3"/>
      <c r="VWQ179" s="3"/>
      <c r="VWR179" s="3"/>
      <c r="VWS179" s="3"/>
      <c r="VWT179" s="3"/>
      <c r="VWU179" s="3"/>
      <c r="VWV179" s="3"/>
      <c r="VWW179" s="3"/>
      <c r="VWX179" s="3"/>
      <c r="VWY179" s="3"/>
      <c r="VWZ179" s="3"/>
      <c r="VXA179" s="3"/>
      <c r="VXB179" s="3"/>
      <c r="VXC179" s="3"/>
      <c r="VXD179" s="3"/>
      <c r="VXE179" s="3"/>
      <c r="VXF179" s="3"/>
      <c r="VXG179" s="3"/>
      <c r="VXH179" s="3"/>
      <c r="VXI179" s="3"/>
      <c r="VXJ179" s="3"/>
      <c r="VXK179" s="3"/>
      <c r="VXL179" s="3"/>
      <c r="VXM179" s="3"/>
      <c r="VXN179" s="3"/>
      <c r="VXO179" s="3"/>
      <c r="VXP179" s="3"/>
      <c r="VXQ179" s="3"/>
      <c r="VXR179" s="3"/>
      <c r="VXS179" s="3"/>
      <c r="VXT179" s="3"/>
      <c r="VXU179" s="3"/>
      <c r="VXV179" s="3"/>
      <c r="VXW179" s="3"/>
      <c r="VXX179" s="3"/>
      <c r="VXY179" s="3"/>
      <c r="VXZ179" s="3"/>
      <c r="VYA179" s="3"/>
      <c r="VYB179" s="3"/>
      <c r="VYC179" s="3"/>
      <c r="VYD179" s="3"/>
      <c r="VYE179" s="3"/>
      <c r="VYF179" s="3"/>
      <c r="VYG179" s="3"/>
      <c r="VYH179" s="3"/>
      <c r="VYI179" s="3"/>
      <c r="VYJ179" s="3"/>
      <c r="VYK179" s="3"/>
      <c r="VYL179" s="3"/>
      <c r="VYM179" s="3"/>
      <c r="VYN179" s="3"/>
      <c r="VYO179" s="3"/>
      <c r="VYP179" s="3"/>
      <c r="VYQ179" s="3"/>
      <c r="VYR179" s="3"/>
      <c r="VYS179" s="3"/>
      <c r="VYT179" s="3"/>
      <c r="VYU179" s="3"/>
      <c r="VYV179" s="3"/>
      <c r="VYW179" s="3"/>
      <c r="VYX179" s="3"/>
      <c r="VYY179" s="3"/>
      <c r="VYZ179" s="3"/>
      <c r="VZA179" s="3"/>
      <c r="VZB179" s="3"/>
      <c r="VZC179" s="3"/>
      <c r="VZD179" s="3"/>
      <c r="VZE179" s="3"/>
      <c r="VZF179" s="3"/>
      <c r="VZG179" s="3"/>
      <c r="VZH179" s="3"/>
      <c r="VZI179" s="3"/>
      <c r="VZJ179" s="3"/>
      <c r="VZK179" s="3"/>
      <c r="VZL179" s="3"/>
      <c r="VZM179" s="3"/>
      <c r="VZN179" s="3"/>
      <c r="VZO179" s="3"/>
      <c r="VZP179" s="3"/>
      <c r="VZQ179" s="3"/>
      <c r="VZR179" s="3"/>
      <c r="VZS179" s="3"/>
      <c r="VZT179" s="3"/>
      <c r="VZU179" s="3"/>
      <c r="VZV179" s="3"/>
      <c r="VZW179" s="3"/>
      <c r="VZX179" s="3"/>
      <c r="VZY179" s="3"/>
      <c r="VZZ179" s="3"/>
      <c r="WAA179" s="3"/>
      <c r="WAB179" s="3"/>
      <c r="WAC179" s="3"/>
      <c r="WAD179" s="3"/>
      <c r="WAE179" s="3"/>
      <c r="WAF179" s="3"/>
      <c r="WAG179" s="3"/>
      <c r="WAH179" s="3"/>
      <c r="WAI179" s="3"/>
      <c r="WAJ179" s="3"/>
      <c r="WAK179" s="3"/>
      <c r="WAL179" s="3"/>
      <c r="WAM179" s="3"/>
      <c r="WAN179" s="3"/>
      <c r="WAO179" s="3"/>
      <c r="WAP179" s="3"/>
      <c r="WAQ179" s="3"/>
      <c r="WAR179" s="3"/>
      <c r="WAS179" s="3"/>
      <c r="WAT179" s="3"/>
      <c r="WAU179" s="3"/>
      <c r="WAV179" s="3"/>
      <c r="WAW179" s="3"/>
      <c r="WAX179" s="3"/>
      <c r="WAY179" s="3"/>
      <c r="WAZ179" s="3"/>
      <c r="WBA179" s="3"/>
      <c r="WBB179" s="3"/>
      <c r="WBC179" s="3"/>
      <c r="WBD179" s="3"/>
      <c r="WBE179" s="3"/>
      <c r="WBF179" s="3"/>
      <c r="WBG179" s="3"/>
      <c r="WBH179" s="3"/>
      <c r="WBI179" s="3"/>
      <c r="WBJ179" s="3"/>
      <c r="WBK179" s="3"/>
      <c r="WBL179" s="3"/>
      <c r="WBM179" s="3"/>
      <c r="WBN179" s="3"/>
      <c r="WBO179" s="3"/>
      <c r="WBP179" s="3"/>
      <c r="WBQ179" s="3"/>
      <c r="WBR179" s="3"/>
      <c r="WBS179" s="3"/>
      <c r="WBT179" s="3"/>
      <c r="WBU179" s="3"/>
      <c r="WBV179" s="3"/>
      <c r="WBW179" s="3"/>
      <c r="WBX179" s="3"/>
      <c r="WBY179" s="3"/>
      <c r="WBZ179" s="3"/>
      <c r="WCA179" s="3"/>
      <c r="WCB179" s="3"/>
      <c r="WCC179" s="3"/>
      <c r="WCD179" s="3"/>
      <c r="WCE179" s="3"/>
      <c r="WCF179" s="3"/>
      <c r="WCG179" s="3"/>
      <c r="WCH179" s="3"/>
      <c r="WCI179" s="3"/>
      <c r="WCJ179" s="3"/>
      <c r="WCK179" s="3"/>
      <c r="WCL179" s="3"/>
      <c r="WCM179" s="3"/>
      <c r="WCN179" s="3"/>
      <c r="WCO179" s="3"/>
      <c r="WCP179" s="3"/>
      <c r="WCQ179" s="3"/>
      <c r="WCR179" s="3"/>
      <c r="WCS179" s="3"/>
      <c r="WCT179" s="3"/>
      <c r="WCU179" s="3"/>
      <c r="WCV179" s="3"/>
      <c r="WCW179" s="3"/>
      <c r="WCX179" s="3"/>
      <c r="WCY179" s="3"/>
      <c r="WCZ179" s="3"/>
      <c r="WDA179" s="3"/>
      <c r="WDB179" s="3"/>
      <c r="WDC179" s="3"/>
      <c r="WDD179" s="3"/>
      <c r="WDE179" s="3"/>
      <c r="WDF179" s="3"/>
      <c r="WDG179" s="3"/>
      <c r="WDH179" s="3"/>
      <c r="WDI179" s="3"/>
      <c r="WDJ179" s="3"/>
      <c r="WDK179" s="3"/>
      <c r="WDL179" s="3"/>
      <c r="WDM179" s="3"/>
      <c r="WDN179" s="3"/>
      <c r="WDO179" s="3"/>
      <c r="WDP179" s="3"/>
      <c r="WDQ179" s="3"/>
      <c r="WDR179" s="3"/>
      <c r="WDS179" s="3"/>
      <c r="WDT179" s="3"/>
      <c r="WDU179" s="3"/>
      <c r="WDV179" s="3"/>
      <c r="WDW179" s="3"/>
      <c r="WDX179" s="3"/>
      <c r="WDY179" s="3"/>
      <c r="WDZ179" s="3"/>
      <c r="WEA179" s="3"/>
      <c r="WEB179" s="3"/>
      <c r="WEC179" s="3"/>
      <c r="WED179" s="3"/>
      <c r="WEE179" s="3"/>
      <c r="WEF179" s="3"/>
      <c r="WEG179" s="3"/>
      <c r="WEH179" s="3"/>
      <c r="WEI179" s="3"/>
      <c r="WEJ179" s="3"/>
      <c r="WEK179" s="3"/>
      <c r="WEL179" s="3"/>
      <c r="WEM179" s="3"/>
      <c r="WEN179" s="3"/>
      <c r="WEO179" s="3"/>
      <c r="WEP179" s="3"/>
      <c r="WEQ179" s="3"/>
      <c r="WER179" s="3"/>
      <c r="WES179" s="3"/>
      <c r="WET179" s="3"/>
      <c r="WEU179" s="3"/>
      <c r="WEV179" s="3"/>
      <c r="WEW179" s="3"/>
      <c r="WEX179" s="3"/>
      <c r="WEY179" s="3"/>
      <c r="WEZ179" s="3"/>
      <c r="WFA179" s="3"/>
      <c r="WFB179" s="3"/>
      <c r="WFC179" s="3"/>
      <c r="WFD179" s="3"/>
      <c r="WFE179" s="3"/>
      <c r="WFF179" s="3"/>
      <c r="WFG179" s="3"/>
      <c r="WFH179" s="3"/>
      <c r="WFI179" s="3"/>
      <c r="WFJ179" s="3"/>
      <c r="WFK179" s="3"/>
      <c r="WFL179" s="3"/>
      <c r="WFM179" s="3"/>
      <c r="WFN179" s="3"/>
      <c r="WFO179" s="3"/>
      <c r="WFP179" s="3"/>
      <c r="WFQ179" s="3"/>
      <c r="WFR179" s="3"/>
      <c r="WFS179" s="3"/>
      <c r="WFT179" s="3"/>
      <c r="WFU179" s="3"/>
      <c r="WFV179" s="3"/>
      <c r="WFW179" s="3"/>
      <c r="WFX179" s="3"/>
      <c r="WFY179" s="3"/>
      <c r="WFZ179" s="3"/>
      <c r="WGA179" s="3"/>
      <c r="WGB179" s="3"/>
      <c r="WGC179" s="3"/>
      <c r="WGD179" s="3"/>
      <c r="WGE179" s="3"/>
      <c r="WGF179" s="3"/>
      <c r="WGG179" s="3"/>
      <c r="WGH179" s="3"/>
      <c r="WGI179" s="3"/>
      <c r="WGJ179" s="3"/>
      <c r="WGK179" s="3"/>
      <c r="WGL179" s="3"/>
      <c r="WGM179" s="3"/>
      <c r="WGN179" s="3"/>
      <c r="WGO179" s="3"/>
      <c r="WGP179" s="3"/>
      <c r="WGQ179" s="3"/>
      <c r="WGR179" s="3"/>
      <c r="WGS179" s="3"/>
      <c r="WGT179" s="3"/>
      <c r="WGU179" s="3"/>
      <c r="WGV179" s="3"/>
      <c r="WGW179" s="3"/>
      <c r="WGX179" s="3"/>
      <c r="WGY179" s="3"/>
      <c r="WGZ179" s="3"/>
      <c r="WHA179" s="3"/>
      <c r="WHB179" s="3"/>
      <c r="WHC179" s="3"/>
      <c r="WHD179" s="3"/>
      <c r="WHE179" s="3"/>
      <c r="WHF179" s="3"/>
      <c r="WHG179" s="3"/>
      <c r="WHH179" s="3"/>
      <c r="WHI179" s="3"/>
      <c r="WHJ179" s="3"/>
      <c r="WHK179" s="3"/>
      <c r="WHL179" s="3"/>
      <c r="WHM179" s="3"/>
      <c r="WHN179" s="3"/>
      <c r="WHO179" s="3"/>
      <c r="WHP179" s="3"/>
      <c r="WHQ179" s="3"/>
      <c r="WHR179" s="3"/>
      <c r="WHS179" s="3"/>
      <c r="WHT179" s="3"/>
      <c r="WHU179" s="3"/>
      <c r="WHV179" s="3"/>
      <c r="WHW179" s="3"/>
      <c r="WHX179" s="3"/>
      <c r="WHY179" s="3"/>
      <c r="WHZ179" s="3"/>
      <c r="WIA179" s="3"/>
      <c r="WIB179" s="3"/>
      <c r="WIC179" s="3"/>
      <c r="WID179" s="3"/>
      <c r="WIE179" s="3"/>
      <c r="WIF179" s="3"/>
      <c r="WIG179" s="3"/>
      <c r="WIH179" s="3"/>
      <c r="WII179" s="3"/>
      <c r="WIJ179" s="3"/>
      <c r="WIK179" s="3"/>
      <c r="WIL179" s="3"/>
      <c r="WIM179" s="3"/>
      <c r="WIN179" s="3"/>
      <c r="WIO179" s="3"/>
      <c r="WIP179" s="3"/>
      <c r="WIQ179" s="3"/>
      <c r="WIR179" s="3"/>
      <c r="WIS179" s="3"/>
      <c r="WIT179" s="3"/>
      <c r="WIU179" s="3"/>
      <c r="WIV179" s="3"/>
      <c r="WIW179" s="3"/>
      <c r="WIX179" s="3"/>
      <c r="WIY179" s="3"/>
      <c r="WIZ179" s="3"/>
      <c r="WJA179" s="3"/>
      <c r="WJB179" s="3"/>
      <c r="WJC179" s="3"/>
      <c r="WJD179" s="3"/>
      <c r="WJE179" s="3"/>
      <c r="WJF179" s="3"/>
      <c r="WJG179" s="3"/>
      <c r="WJH179" s="3"/>
      <c r="WJI179" s="3"/>
      <c r="WJJ179" s="3"/>
      <c r="WJK179" s="3"/>
      <c r="WJL179" s="3"/>
      <c r="WJM179" s="3"/>
      <c r="WJN179" s="3"/>
      <c r="WJO179" s="3"/>
      <c r="WJP179" s="3"/>
      <c r="WJQ179" s="3"/>
      <c r="WJR179" s="3"/>
      <c r="WJS179" s="3"/>
      <c r="WJT179" s="3"/>
      <c r="WJU179" s="3"/>
      <c r="WJV179" s="3"/>
      <c r="WJW179" s="3"/>
      <c r="WJX179" s="3"/>
      <c r="WJY179" s="3"/>
      <c r="WJZ179" s="3"/>
      <c r="WKA179" s="3"/>
      <c r="WKB179" s="3"/>
      <c r="WKC179" s="3"/>
      <c r="WKD179" s="3"/>
      <c r="WKE179" s="3"/>
      <c r="WKF179" s="3"/>
      <c r="WKG179" s="3"/>
      <c r="WKH179" s="3"/>
      <c r="WKI179" s="3"/>
      <c r="WKJ179" s="3"/>
      <c r="WKK179" s="3"/>
      <c r="WKL179" s="3"/>
      <c r="WKM179" s="3"/>
      <c r="WKN179" s="3"/>
      <c r="WKO179" s="3"/>
      <c r="WKP179" s="3"/>
      <c r="WKQ179" s="3"/>
      <c r="WKR179" s="3"/>
      <c r="WKS179" s="3"/>
      <c r="WKT179" s="3"/>
      <c r="WKU179" s="3"/>
      <c r="WKV179" s="3"/>
      <c r="WKW179" s="3"/>
      <c r="WKX179" s="3"/>
      <c r="WKY179" s="3"/>
      <c r="WKZ179" s="3"/>
      <c r="WLA179" s="3"/>
      <c r="WLB179" s="3"/>
      <c r="WLC179" s="3"/>
      <c r="WLD179" s="3"/>
      <c r="WLE179" s="3"/>
      <c r="WLF179" s="3"/>
      <c r="WLG179" s="3"/>
      <c r="WLH179" s="3"/>
      <c r="WLI179" s="3"/>
      <c r="WLJ179" s="3"/>
      <c r="WLK179" s="3"/>
      <c r="WLL179" s="3"/>
      <c r="WLM179" s="3"/>
      <c r="WLN179" s="3"/>
      <c r="WLO179" s="3"/>
      <c r="WLP179" s="3"/>
      <c r="WLQ179" s="3"/>
      <c r="WLR179" s="3"/>
      <c r="WLS179" s="3"/>
      <c r="WLT179" s="3"/>
      <c r="WLU179" s="3"/>
      <c r="WLV179" s="3"/>
      <c r="WLW179" s="3"/>
      <c r="WLX179" s="3"/>
      <c r="WLY179" s="3"/>
      <c r="WLZ179" s="3"/>
      <c r="WMA179" s="3"/>
      <c r="WMB179" s="3"/>
      <c r="WMC179" s="3"/>
      <c r="WMD179" s="3"/>
      <c r="WME179" s="3"/>
      <c r="WMF179" s="3"/>
      <c r="WMG179" s="3"/>
      <c r="WMH179" s="3"/>
      <c r="WMI179" s="3"/>
      <c r="WMJ179" s="3"/>
      <c r="WMK179" s="3"/>
      <c r="WML179" s="3"/>
      <c r="WMM179" s="3"/>
      <c r="WMN179" s="3"/>
      <c r="WMO179" s="3"/>
      <c r="WMP179" s="3"/>
      <c r="WMQ179" s="3"/>
      <c r="WMR179" s="3"/>
      <c r="WMS179" s="3"/>
      <c r="WMT179" s="3"/>
      <c r="WMU179" s="3"/>
      <c r="WMV179" s="3"/>
      <c r="WMW179" s="3"/>
      <c r="WMX179" s="3"/>
      <c r="WMY179" s="3"/>
      <c r="WMZ179" s="3"/>
      <c r="WNA179" s="3"/>
      <c r="WNB179" s="3"/>
      <c r="WNC179" s="3"/>
      <c r="WND179" s="3"/>
      <c r="WNE179" s="3"/>
      <c r="WNF179" s="3"/>
      <c r="WNG179" s="3"/>
      <c r="WNH179" s="3"/>
      <c r="WNI179" s="3"/>
      <c r="WNJ179" s="3"/>
      <c r="WNK179" s="3"/>
      <c r="WNL179" s="3"/>
      <c r="WNM179" s="3"/>
      <c r="WNN179" s="3"/>
      <c r="WNO179" s="3"/>
      <c r="WNP179" s="3"/>
      <c r="WNQ179" s="3"/>
      <c r="WNR179" s="3"/>
      <c r="WNS179" s="3"/>
      <c r="WNT179" s="3"/>
      <c r="WNU179" s="3"/>
      <c r="WNV179" s="3"/>
      <c r="WNW179" s="3"/>
      <c r="WNX179" s="3"/>
      <c r="WNY179" s="3"/>
      <c r="WNZ179" s="3"/>
      <c r="WOA179" s="3"/>
      <c r="WOB179" s="3"/>
      <c r="WOC179" s="3"/>
      <c r="WOD179" s="3"/>
      <c r="WOE179" s="3"/>
      <c r="WOF179" s="3"/>
      <c r="WOG179" s="3"/>
      <c r="WOH179" s="3"/>
      <c r="WOI179" s="3"/>
      <c r="WOJ179" s="3"/>
      <c r="WOK179" s="3"/>
      <c r="WOL179" s="3"/>
      <c r="WOM179" s="3"/>
      <c r="WON179" s="3"/>
      <c r="WOO179" s="3"/>
      <c r="WOP179" s="3"/>
      <c r="WOQ179" s="3"/>
      <c r="WOR179" s="3"/>
      <c r="WOS179" s="3"/>
      <c r="WOT179" s="3"/>
      <c r="WOU179" s="3"/>
      <c r="WOV179" s="3"/>
      <c r="WOW179" s="3"/>
      <c r="WOX179" s="3"/>
      <c r="WOY179" s="3"/>
      <c r="WOZ179" s="3"/>
      <c r="WPA179" s="3"/>
      <c r="WPB179" s="3"/>
      <c r="WPC179" s="3"/>
      <c r="WPD179" s="3"/>
      <c r="WPE179" s="3"/>
      <c r="WPF179" s="3"/>
      <c r="WPG179" s="3"/>
      <c r="WPH179" s="3"/>
      <c r="WPI179" s="3"/>
      <c r="WPJ179" s="3"/>
      <c r="WPK179" s="3"/>
      <c r="WPL179" s="3"/>
      <c r="WPM179" s="3"/>
      <c r="WPN179" s="3"/>
      <c r="WPO179" s="3"/>
      <c r="WPP179" s="3"/>
      <c r="WPQ179" s="3"/>
      <c r="WPR179" s="3"/>
      <c r="WPS179" s="3"/>
      <c r="WPT179" s="3"/>
      <c r="WPU179" s="3"/>
      <c r="WPV179" s="3"/>
      <c r="WPW179" s="3"/>
      <c r="WPX179" s="3"/>
      <c r="WPY179" s="3"/>
      <c r="WPZ179" s="3"/>
      <c r="WQA179" s="3"/>
      <c r="WQB179" s="3"/>
      <c r="WQC179" s="3"/>
      <c r="WQD179" s="3"/>
      <c r="WQE179" s="3"/>
      <c r="WQF179" s="3"/>
      <c r="WQG179" s="3"/>
      <c r="WQH179" s="3"/>
      <c r="WQI179" s="3"/>
      <c r="WQJ179" s="3"/>
      <c r="WQK179" s="3"/>
      <c r="WQL179" s="3"/>
      <c r="WQM179" s="3"/>
      <c r="WQN179" s="3"/>
      <c r="WQO179" s="3"/>
      <c r="WQP179" s="3"/>
      <c r="WQQ179" s="3"/>
      <c r="WQR179" s="3"/>
      <c r="WQS179" s="3"/>
      <c r="WQT179" s="3"/>
      <c r="WQU179" s="3"/>
      <c r="WQV179" s="3"/>
      <c r="WQW179" s="3"/>
      <c r="WQX179" s="3"/>
      <c r="WQY179" s="3"/>
      <c r="WQZ179" s="3"/>
      <c r="WRA179" s="3"/>
      <c r="WRB179" s="3"/>
      <c r="WRC179" s="3"/>
      <c r="WRD179" s="3"/>
      <c r="WRE179" s="3"/>
      <c r="WRF179" s="3"/>
      <c r="WRG179" s="3"/>
      <c r="WRH179" s="3"/>
      <c r="WRI179" s="3"/>
      <c r="WRJ179" s="3"/>
      <c r="WRK179" s="3"/>
      <c r="WRL179" s="3"/>
      <c r="WRM179" s="3"/>
      <c r="WRN179" s="3"/>
      <c r="WRO179" s="3"/>
      <c r="WRP179" s="3"/>
      <c r="WRQ179" s="3"/>
      <c r="WRR179" s="3"/>
      <c r="WRS179" s="3"/>
      <c r="WRT179" s="3"/>
      <c r="WRU179" s="3"/>
      <c r="WRV179" s="3"/>
      <c r="WRW179" s="3"/>
      <c r="WRX179" s="3"/>
      <c r="WRY179" s="3"/>
      <c r="WRZ179" s="3"/>
      <c r="WSA179" s="3"/>
      <c r="WSB179" s="3"/>
      <c r="WSC179" s="3"/>
      <c r="WSD179" s="3"/>
      <c r="WSE179" s="3"/>
      <c r="WSF179" s="3"/>
      <c r="WSG179" s="3"/>
      <c r="WSH179" s="3"/>
      <c r="WSI179" s="3"/>
      <c r="WSJ179" s="3"/>
      <c r="WSK179" s="3"/>
      <c r="WSL179" s="3"/>
      <c r="WSM179" s="3"/>
      <c r="WSN179" s="3"/>
      <c r="WSO179" s="3"/>
      <c r="WSP179" s="3"/>
      <c r="WSQ179" s="3"/>
      <c r="WSR179" s="3"/>
      <c r="WSS179" s="3"/>
      <c r="WST179" s="3"/>
      <c r="WSU179" s="3"/>
      <c r="WSV179" s="3"/>
      <c r="WSW179" s="3"/>
      <c r="WSX179" s="3"/>
      <c r="WSY179" s="3"/>
      <c r="WSZ179" s="3"/>
      <c r="WTA179" s="3"/>
      <c r="WTB179" s="3"/>
      <c r="WTC179" s="3"/>
      <c r="WTD179" s="3"/>
      <c r="WTE179" s="3"/>
      <c r="WTF179" s="3"/>
      <c r="WTG179" s="3"/>
      <c r="WTH179" s="3"/>
      <c r="WTI179" s="3"/>
      <c r="WTJ179" s="3"/>
      <c r="WTK179" s="3"/>
      <c r="WTL179" s="3"/>
      <c r="WTM179" s="3"/>
      <c r="WTN179" s="3"/>
      <c r="WTO179" s="3"/>
      <c r="WTP179" s="3"/>
      <c r="WTQ179" s="3"/>
      <c r="WTR179" s="3"/>
      <c r="WTS179" s="3"/>
      <c r="WTT179" s="3"/>
      <c r="WTU179" s="3"/>
      <c r="WTV179" s="3"/>
      <c r="WTW179" s="3"/>
      <c r="WTX179" s="3"/>
      <c r="WTY179" s="3"/>
      <c r="WTZ179" s="3"/>
      <c r="WUA179" s="3"/>
      <c r="WUB179" s="3"/>
      <c r="WUC179" s="3"/>
      <c r="WUD179" s="3"/>
      <c r="WUE179" s="3"/>
      <c r="WUF179" s="3"/>
      <c r="WUG179" s="3"/>
      <c r="WUH179" s="3"/>
      <c r="WUI179" s="3"/>
      <c r="WUJ179" s="3"/>
      <c r="WUK179" s="3"/>
      <c r="WUL179" s="3"/>
      <c r="WUM179" s="3"/>
      <c r="WUN179" s="3"/>
      <c r="WUO179" s="3"/>
      <c r="WUP179" s="3"/>
      <c r="WUQ179" s="3"/>
      <c r="WUR179" s="3"/>
      <c r="WUS179" s="3"/>
      <c r="WUT179" s="3"/>
      <c r="WUU179" s="3"/>
      <c r="WUV179" s="3"/>
      <c r="WUW179" s="3"/>
      <c r="WUX179" s="3"/>
      <c r="WUY179" s="3"/>
      <c r="WUZ179" s="3"/>
      <c r="WVA179" s="3"/>
      <c r="WVB179" s="3"/>
      <c r="WVC179" s="3"/>
      <c r="WVD179" s="3"/>
      <c r="WVE179" s="3"/>
      <c r="WVF179" s="3"/>
      <c r="WVG179" s="3"/>
      <c r="WVH179" s="3"/>
      <c r="WVI179" s="3"/>
      <c r="WVJ179" s="3"/>
      <c r="WVK179" s="3"/>
      <c r="WVL179" s="3"/>
      <c r="WVM179" s="3"/>
      <c r="WVN179" s="3"/>
      <c r="WVO179" s="3"/>
      <c r="WVP179" s="3"/>
      <c r="WVQ179" s="3"/>
      <c r="WVR179" s="3"/>
      <c r="WVS179" s="3"/>
      <c r="WVT179" s="3"/>
      <c r="WVU179" s="3"/>
      <c r="WVV179" s="3"/>
      <c r="WVW179" s="3"/>
      <c r="WVX179" s="3"/>
      <c r="WVY179" s="3"/>
      <c r="WVZ179" s="3"/>
      <c r="WWA179" s="3"/>
      <c r="WWB179" s="3"/>
      <c r="WWC179" s="3"/>
      <c r="WWD179" s="3"/>
      <c r="WWE179" s="3"/>
      <c r="WWF179" s="3"/>
      <c r="WWG179" s="3"/>
      <c r="WWH179" s="3"/>
      <c r="WWI179" s="3"/>
      <c r="WWJ179" s="3"/>
      <c r="WWK179" s="3"/>
      <c r="WWL179" s="3"/>
      <c r="WWM179" s="3"/>
      <c r="WWN179" s="3"/>
      <c r="WWO179" s="3"/>
      <c r="WWP179" s="3"/>
      <c r="WWQ179" s="3"/>
      <c r="WWR179" s="3"/>
      <c r="WWS179" s="3"/>
      <c r="WWT179" s="3"/>
      <c r="WWU179" s="3"/>
      <c r="WWV179" s="3"/>
      <c r="WWW179" s="3"/>
      <c r="WWX179" s="3"/>
      <c r="WWY179" s="3"/>
      <c r="WWZ179" s="3"/>
      <c r="WXA179" s="3"/>
      <c r="WXB179" s="3"/>
      <c r="WXC179" s="3"/>
      <c r="WXD179" s="3"/>
      <c r="WXE179" s="3"/>
      <c r="WXF179" s="3"/>
      <c r="WXG179" s="3"/>
      <c r="WXH179" s="3"/>
      <c r="WXI179" s="3"/>
      <c r="WXJ179" s="3"/>
      <c r="WXK179" s="3"/>
      <c r="WXL179" s="3"/>
      <c r="WXM179" s="3"/>
      <c r="WXN179" s="3"/>
      <c r="WXO179" s="3"/>
      <c r="WXP179" s="3"/>
      <c r="WXQ179" s="3"/>
      <c r="WXR179" s="3"/>
      <c r="WXS179" s="3"/>
      <c r="WXT179" s="3"/>
      <c r="WXU179" s="3"/>
      <c r="WXV179" s="3"/>
      <c r="WXW179" s="3"/>
      <c r="WXX179" s="3"/>
      <c r="WXY179" s="3"/>
      <c r="WXZ179" s="3"/>
      <c r="WYA179" s="3"/>
      <c r="WYB179" s="3"/>
      <c r="WYC179" s="3"/>
      <c r="WYD179" s="3"/>
      <c r="WYE179" s="3"/>
      <c r="WYF179" s="3"/>
      <c r="WYG179" s="3"/>
      <c r="WYH179" s="3"/>
      <c r="WYI179" s="3"/>
      <c r="WYJ179" s="3"/>
      <c r="WYK179" s="3"/>
      <c r="WYL179" s="3"/>
      <c r="WYM179" s="3"/>
      <c r="WYN179" s="3"/>
      <c r="WYO179" s="3"/>
      <c r="WYP179" s="3"/>
      <c r="WYQ179" s="3"/>
      <c r="WYR179" s="3"/>
      <c r="WYS179" s="3"/>
      <c r="WYT179" s="3"/>
      <c r="WYU179" s="3"/>
      <c r="WYV179" s="3"/>
      <c r="WYW179" s="3"/>
      <c r="WYX179" s="3"/>
      <c r="WYY179" s="3"/>
      <c r="WYZ179" s="3"/>
      <c r="WZA179" s="3"/>
      <c r="WZB179" s="3"/>
      <c r="WZC179" s="3"/>
      <c r="WZD179" s="3"/>
      <c r="WZE179" s="3"/>
      <c r="WZF179" s="3"/>
      <c r="WZG179" s="3"/>
      <c r="WZH179" s="3"/>
      <c r="WZI179" s="3"/>
      <c r="WZJ179" s="3"/>
      <c r="WZK179" s="3"/>
      <c r="WZL179" s="3"/>
      <c r="WZM179" s="3"/>
      <c r="WZN179" s="3"/>
      <c r="WZO179" s="3"/>
      <c r="WZP179" s="3"/>
      <c r="WZQ179" s="3"/>
      <c r="WZR179" s="3"/>
      <c r="WZS179" s="3"/>
      <c r="WZT179" s="3"/>
      <c r="WZU179" s="3"/>
      <c r="WZV179" s="3"/>
      <c r="WZW179" s="3"/>
      <c r="WZX179" s="3"/>
      <c r="WZY179" s="3"/>
      <c r="WZZ179" s="3"/>
      <c r="XAA179" s="3"/>
      <c r="XAB179" s="3"/>
      <c r="XAC179" s="3"/>
      <c r="XAD179" s="3"/>
      <c r="XAE179" s="3"/>
      <c r="XAF179" s="3"/>
      <c r="XAG179" s="3"/>
      <c r="XAH179" s="3"/>
      <c r="XAI179" s="3"/>
      <c r="XAJ179" s="3"/>
      <c r="XAK179" s="3"/>
      <c r="XAL179" s="3"/>
      <c r="XAM179" s="3"/>
      <c r="XAN179" s="3"/>
      <c r="XAO179" s="3"/>
      <c r="XAP179" s="3"/>
      <c r="XAQ179" s="3"/>
      <c r="XAR179" s="3"/>
      <c r="XAS179" s="3"/>
      <c r="XAT179" s="3"/>
      <c r="XAU179" s="3"/>
      <c r="XAV179" s="3"/>
      <c r="XAW179" s="3"/>
      <c r="XAX179" s="3"/>
      <c r="XAY179" s="3"/>
      <c r="XAZ179" s="3"/>
      <c r="XBA179" s="3"/>
      <c r="XBB179" s="3"/>
      <c r="XBC179" s="3"/>
      <c r="XBD179" s="3"/>
      <c r="XBE179" s="3"/>
      <c r="XBF179" s="3"/>
      <c r="XBG179" s="3"/>
      <c r="XBH179" s="3"/>
      <c r="XBI179" s="3"/>
      <c r="XBJ179" s="3"/>
      <c r="XBK179" s="3"/>
      <c r="XBL179" s="3"/>
      <c r="XBM179" s="3"/>
      <c r="XBN179" s="3"/>
      <c r="XBO179" s="3"/>
      <c r="XBP179" s="3"/>
      <c r="XBQ179" s="3"/>
      <c r="XBR179" s="3"/>
      <c r="XBS179" s="3"/>
      <c r="XBT179" s="3"/>
      <c r="XBU179" s="3"/>
      <c r="XBV179" s="3"/>
      <c r="XBW179" s="3"/>
      <c r="XBX179" s="3"/>
      <c r="XBY179" s="3"/>
      <c r="XBZ179" s="3"/>
      <c r="XCA179" s="3"/>
      <c r="XCB179" s="3"/>
      <c r="XCC179" s="3"/>
      <c r="XCD179" s="3"/>
      <c r="XCE179" s="3"/>
      <c r="XCF179" s="3"/>
      <c r="XCG179" s="3"/>
      <c r="XCH179" s="3"/>
      <c r="XCI179" s="3"/>
      <c r="XCJ179" s="3"/>
      <c r="XCK179" s="3"/>
      <c r="XCL179" s="3"/>
      <c r="XCM179" s="3"/>
      <c r="XCN179" s="3"/>
      <c r="XCO179" s="3"/>
      <c r="XCP179" s="3"/>
      <c r="XCQ179" s="3"/>
      <c r="XCR179" s="3"/>
      <c r="XCS179" s="3"/>
      <c r="XCT179" s="3"/>
      <c r="XCU179" s="3"/>
      <c r="XCV179" s="3"/>
      <c r="XCW179" s="3"/>
      <c r="XCX179" s="3"/>
      <c r="XCY179" s="3"/>
      <c r="XCZ179" s="3"/>
      <c r="XDA179" s="3"/>
      <c r="XDB179" s="3"/>
      <c r="XDC179" s="3"/>
      <c r="XDD179" s="3"/>
      <c r="XDE179" s="3"/>
      <c r="XDF179" s="3"/>
      <c r="XDG179" s="3"/>
      <c r="XDH179" s="3"/>
      <c r="XDI179" s="3"/>
      <c r="XDJ179" s="3"/>
      <c r="XDK179" s="3"/>
      <c r="XDL179" s="3"/>
      <c r="XDM179" s="3"/>
      <c r="XDN179" s="3"/>
      <c r="XDO179" s="3"/>
      <c r="XDP179" s="3"/>
      <c r="XDQ179" s="3"/>
      <c r="XDR179" s="3"/>
      <c r="XDS179" s="3"/>
      <c r="XDT179" s="3"/>
      <c r="XDU179" s="3"/>
      <c r="XDV179" s="3"/>
      <c r="XDW179" s="3"/>
      <c r="XDX179" s="3"/>
      <c r="XDY179" s="3"/>
      <c r="XDZ179" s="3"/>
      <c r="XEA179" s="3"/>
      <c r="XEB179" s="3"/>
      <c r="XEC179" s="3"/>
      <c r="XED179" s="3"/>
      <c r="XEE179" s="3"/>
      <c r="XEF179" s="3"/>
      <c r="XEG179" s="3"/>
      <c r="XEH179" s="3"/>
      <c r="XEI179" s="3"/>
      <c r="XEJ179" s="3"/>
      <c r="XEK179" s="3"/>
      <c r="XEL179" s="3"/>
      <c r="XEM179" s="3"/>
      <c r="XEN179" s="3"/>
      <c r="XEO179" s="3"/>
      <c r="XEP179" s="3"/>
      <c r="XEQ179" s="3"/>
      <c r="XER179" s="3"/>
      <c r="XES179" s="3"/>
      <c r="XET179" s="3"/>
      <c r="XEU179" s="3"/>
      <c r="XEV179" s="3"/>
      <c r="XEW179" s="3"/>
      <c r="XEX179" s="3"/>
      <c r="XEY179" s="3"/>
      <c r="XEZ179" s="3"/>
      <c r="XFA179" s="3"/>
      <c r="XFB179" s="3"/>
      <c r="XFC179" s="3"/>
    </row>
    <row r="180" spans="1:1638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  <c r="AAA180" s="3"/>
      <c r="AAB180" s="3"/>
      <c r="AAC180" s="3"/>
      <c r="AAD180" s="3"/>
      <c r="AAE180" s="3"/>
      <c r="AAF180" s="3"/>
      <c r="AAG180" s="3"/>
      <c r="AAH180" s="3"/>
      <c r="AAI180" s="3"/>
      <c r="AAJ180" s="3"/>
      <c r="AAK180" s="3"/>
      <c r="AAL180" s="3"/>
      <c r="AAM180" s="3"/>
      <c r="AAN180" s="3"/>
      <c r="AAO180" s="3"/>
      <c r="AAP180" s="3"/>
      <c r="AAQ180" s="3"/>
      <c r="AAR180" s="3"/>
      <c r="AAS180" s="3"/>
      <c r="AAT180" s="3"/>
      <c r="AAU180" s="3"/>
      <c r="AAV180" s="3"/>
      <c r="AAW180" s="3"/>
      <c r="AAX180" s="3"/>
      <c r="AAY180" s="3"/>
      <c r="AAZ180" s="3"/>
      <c r="ABA180" s="3"/>
      <c r="ABB180" s="3"/>
      <c r="ABC180" s="3"/>
      <c r="ABD180" s="3"/>
      <c r="ABE180" s="3"/>
      <c r="ABF180" s="3"/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/>
      <c r="ACV180" s="3"/>
      <c r="ACW180" s="3"/>
      <c r="ACX180" s="3"/>
      <c r="ACY180" s="3"/>
      <c r="ACZ180" s="3"/>
      <c r="ADA180" s="3"/>
      <c r="ADB180" s="3"/>
      <c r="ADC180" s="3"/>
      <c r="ADD180" s="3"/>
      <c r="ADE180" s="3"/>
      <c r="ADF180" s="3"/>
      <c r="ADG180" s="3"/>
      <c r="ADH180" s="3"/>
      <c r="ADI180" s="3"/>
      <c r="ADJ180" s="3"/>
      <c r="ADK180" s="3"/>
      <c r="ADL180" s="3"/>
      <c r="ADM180" s="3"/>
      <c r="ADN180" s="3"/>
      <c r="ADO180" s="3"/>
      <c r="ADP180" s="3"/>
      <c r="ADQ180" s="3"/>
      <c r="ADR180" s="3"/>
      <c r="ADS180" s="3"/>
      <c r="ADT180" s="3"/>
      <c r="ADU180" s="3"/>
      <c r="ADV180" s="3"/>
      <c r="ADW180" s="3"/>
      <c r="ADX180" s="3"/>
      <c r="ADY180" s="3"/>
      <c r="ADZ180" s="3"/>
      <c r="AEA180" s="3"/>
      <c r="AEB180" s="3"/>
      <c r="AEC180" s="3"/>
      <c r="AED180" s="3"/>
      <c r="AEE180" s="3"/>
      <c r="AEF180" s="3"/>
      <c r="AEG180" s="3"/>
      <c r="AEH180" s="3"/>
      <c r="AEI180" s="3"/>
      <c r="AEJ180" s="3"/>
      <c r="AEK180" s="3"/>
      <c r="AEL180" s="3"/>
      <c r="AEM180" s="3"/>
      <c r="AEN180" s="3"/>
      <c r="AEO180" s="3"/>
      <c r="AEP180" s="3"/>
      <c r="AEQ180" s="3"/>
      <c r="AER180" s="3"/>
      <c r="AES180" s="3"/>
      <c r="AET180" s="3"/>
      <c r="AEU180" s="3"/>
      <c r="AEV180" s="3"/>
      <c r="AEW180" s="3"/>
      <c r="AEX180" s="3"/>
      <c r="AEY180" s="3"/>
      <c r="AEZ180" s="3"/>
      <c r="AFA180" s="3"/>
      <c r="AFB180" s="3"/>
      <c r="AFC180" s="3"/>
      <c r="AFD180" s="3"/>
      <c r="AFE180" s="3"/>
      <c r="AFF180" s="3"/>
      <c r="AFG180" s="3"/>
      <c r="AFH180" s="3"/>
      <c r="AFI180" s="3"/>
      <c r="AFJ180" s="3"/>
      <c r="AFK180" s="3"/>
      <c r="AFL180" s="3"/>
      <c r="AFM180" s="3"/>
      <c r="AFN180" s="3"/>
      <c r="AFO180" s="3"/>
      <c r="AFP180" s="3"/>
      <c r="AFQ180" s="3"/>
      <c r="AFR180" s="3"/>
      <c r="AFS180" s="3"/>
      <c r="AFT180" s="3"/>
      <c r="AFU180" s="3"/>
      <c r="AFV180" s="3"/>
      <c r="AFW180" s="3"/>
      <c r="AFX180" s="3"/>
      <c r="AFY180" s="3"/>
      <c r="AFZ180" s="3"/>
      <c r="AGA180" s="3"/>
      <c r="AGB180" s="3"/>
      <c r="AGC180" s="3"/>
      <c r="AGD180" s="3"/>
      <c r="AGE180" s="3"/>
      <c r="AGF180" s="3"/>
      <c r="AGG180" s="3"/>
      <c r="AGH180" s="3"/>
      <c r="AGI180" s="3"/>
      <c r="AGJ180" s="3"/>
      <c r="AGK180" s="3"/>
      <c r="AGL180" s="3"/>
      <c r="AGM180" s="3"/>
      <c r="AGN180" s="3"/>
      <c r="AGO180" s="3"/>
      <c r="AGP180" s="3"/>
      <c r="AGQ180" s="3"/>
      <c r="AGR180" s="3"/>
      <c r="AGS180" s="3"/>
      <c r="AGT180" s="3"/>
      <c r="AGU180" s="3"/>
      <c r="AGV180" s="3"/>
      <c r="AGW180" s="3"/>
      <c r="AGX180" s="3"/>
      <c r="AGY180" s="3"/>
      <c r="AGZ180" s="3"/>
      <c r="AHA180" s="3"/>
      <c r="AHB180" s="3"/>
      <c r="AHC180" s="3"/>
      <c r="AHD180" s="3"/>
      <c r="AHE180" s="3"/>
      <c r="AHF180" s="3"/>
      <c r="AHG180" s="3"/>
      <c r="AHH180" s="3"/>
      <c r="AHI180" s="3"/>
      <c r="AHJ180" s="3"/>
      <c r="AHK180" s="3"/>
      <c r="AHL180" s="3"/>
      <c r="AHM180" s="3"/>
      <c r="AHN180" s="3"/>
      <c r="AHO180" s="3"/>
      <c r="AHP180" s="3"/>
      <c r="AHQ180" s="3"/>
      <c r="AHR180" s="3"/>
      <c r="AHS180" s="3"/>
      <c r="AHT180" s="3"/>
      <c r="AHU180" s="3"/>
      <c r="AHV180" s="3"/>
      <c r="AHW180" s="3"/>
      <c r="AHX180" s="3"/>
      <c r="AHY180" s="3"/>
      <c r="AHZ180" s="3"/>
      <c r="AIA180" s="3"/>
      <c r="AIB180" s="3"/>
      <c r="AIC180" s="3"/>
      <c r="AID180" s="3"/>
      <c r="AIE180" s="3"/>
      <c r="AIF180" s="3"/>
      <c r="AIG180" s="3"/>
      <c r="AIH180" s="3"/>
      <c r="AII180" s="3"/>
      <c r="AIJ180" s="3"/>
      <c r="AIK180" s="3"/>
      <c r="AIL180" s="3"/>
      <c r="AIM180" s="3"/>
      <c r="AIN180" s="3"/>
      <c r="AIO180" s="3"/>
      <c r="AIP180" s="3"/>
      <c r="AIQ180" s="3"/>
      <c r="AIR180" s="3"/>
      <c r="AIS180" s="3"/>
      <c r="AIT180" s="3"/>
      <c r="AIU180" s="3"/>
      <c r="AIV180" s="3"/>
      <c r="AIW180" s="3"/>
      <c r="AIX180" s="3"/>
      <c r="AIY180" s="3"/>
      <c r="AIZ180" s="3"/>
      <c r="AJA180" s="3"/>
      <c r="AJB180" s="3"/>
      <c r="AJC180" s="3"/>
      <c r="AJD180" s="3"/>
      <c r="AJE180" s="3"/>
      <c r="AJF180" s="3"/>
      <c r="AJG180" s="3"/>
      <c r="AJH180" s="3"/>
      <c r="AJI180" s="3"/>
      <c r="AJJ180" s="3"/>
      <c r="AJK180" s="3"/>
      <c r="AJL180" s="3"/>
      <c r="AJM180" s="3"/>
      <c r="AJN180" s="3"/>
      <c r="AJO180" s="3"/>
      <c r="AJP180" s="3"/>
      <c r="AJQ180" s="3"/>
      <c r="AJR180" s="3"/>
      <c r="AJS180" s="3"/>
      <c r="AJT180" s="3"/>
      <c r="AJU180" s="3"/>
      <c r="AJV180" s="3"/>
      <c r="AJW180" s="3"/>
      <c r="AJX180" s="3"/>
      <c r="AJY180" s="3"/>
      <c r="AJZ180" s="3"/>
      <c r="AKA180" s="3"/>
      <c r="AKB180" s="3"/>
      <c r="AKC180" s="3"/>
      <c r="AKD180" s="3"/>
      <c r="AKE180" s="3"/>
      <c r="AKF180" s="3"/>
      <c r="AKG180" s="3"/>
      <c r="AKH180" s="3"/>
      <c r="AKI180" s="3"/>
      <c r="AKJ180" s="3"/>
      <c r="AKK180" s="3"/>
      <c r="AKL180" s="3"/>
      <c r="AKM180" s="3"/>
      <c r="AKN180" s="3"/>
      <c r="AKO180" s="3"/>
      <c r="AKP180" s="3"/>
      <c r="AKQ180" s="3"/>
      <c r="AKR180" s="3"/>
      <c r="AKS180" s="3"/>
      <c r="AKT180" s="3"/>
      <c r="AKU180" s="3"/>
      <c r="AKV180" s="3"/>
      <c r="AKW180" s="3"/>
      <c r="AKX180" s="3"/>
      <c r="AKY180" s="3"/>
      <c r="AKZ180" s="3"/>
      <c r="ALA180" s="3"/>
      <c r="ALB180" s="3"/>
      <c r="ALC180" s="3"/>
      <c r="ALD180" s="3"/>
      <c r="ALE180" s="3"/>
      <c r="ALF180" s="3"/>
      <c r="ALG180" s="3"/>
      <c r="ALH180" s="3"/>
      <c r="ALI180" s="3"/>
      <c r="ALJ180" s="3"/>
      <c r="ALK180" s="3"/>
      <c r="ALL180" s="3"/>
      <c r="ALM180" s="3"/>
      <c r="ALN180" s="3"/>
      <c r="ALO180" s="3"/>
      <c r="ALP180" s="3"/>
      <c r="ALQ180" s="3"/>
      <c r="ALR180" s="3"/>
      <c r="ALS180" s="3"/>
      <c r="ALT180" s="3"/>
      <c r="ALU180" s="3"/>
      <c r="ALV180" s="3"/>
      <c r="ALW180" s="3"/>
      <c r="ALX180" s="3"/>
      <c r="ALY180" s="3"/>
      <c r="ALZ180" s="3"/>
      <c r="AMA180" s="3"/>
      <c r="AMB180" s="3"/>
      <c r="AMC180" s="3"/>
      <c r="AMD180" s="3"/>
      <c r="AME180" s="3"/>
      <c r="AMF180" s="3"/>
      <c r="AMG180" s="3"/>
      <c r="AMH180" s="3"/>
      <c r="AMI180" s="3"/>
      <c r="AMJ180" s="3"/>
      <c r="AMK180" s="3"/>
      <c r="AML180" s="3"/>
      <c r="AMM180" s="3"/>
      <c r="AMN180" s="3"/>
      <c r="AMO180" s="3"/>
      <c r="AMP180" s="3"/>
      <c r="AMQ180" s="3"/>
      <c r="AMR180" s="3"/>
      <c r="AMS180" s="3"/>
      <c r="AMT180" s="3"/>
      <c r="AMU180" s="3"/>
      <c r="AMV180" s="3"/>
      <c r="AMW180" s="3"/>
      <c r="AMX180" s="3"/>
      <c r="AMY180" s="3"/>
      <c r="AMZ180" s="3"/>
      <c r="ANA180" s="3"/>
      <c r="ANB180" s="3"/>
      <c r="ANC180" s="3"/>
      <c r="AND180" s="3"/>
      <c r="ANE180" s="3"/>
      <c r="ANF180" s="3"/>
      <c r="ANG180" s="3"/>
      <c r="ANH180" s="3"/>
      <c r="ANI180" s="3"/>
      <c r="ANJ180" s="3"/>
      <c r="ANK180" s="3"/>
      <c r="ANL180" s="3"/>
      <c r="ANM180" s="3"/>
      <c r="ANN180" s="3"/>
      <c r="ANO180" s="3"/>
      <c r="ANP180" s="3"/>
      <c r="ANQ180" s="3"/>
      <c r="ANR180" s="3"/>
      <c r="ANS180" s="3"/>
      <c r="ANT180" s="3"/>
      <c r="ANU180" s="3"/>
      <c r="ANV180" s="3"/>
      <c r="ANW180" s="3"/>
      <c r="ANX180" s="3"/>
      <c r="ANY180" s="3"/>
      <c r="ANZ180" s="3"/>
      <c r="AOA180" s="3"/>
      <c r="AOB180" s="3"/>
      <c r="AOC180" s="3"/>
      <c r="AOD180" s="3"/>
      <c r="AOE180" s="3"/>
      <c r="AOF180" s="3"/>
      <c r="AOG180" s="3"/>
      <c r="AOH180" s="3"/>
      <c r="AOI180" s="3"/>
      <c r="AOJ180" s="3"/>
      <c r="AOK180" s="3"/>
      <c r="AOL180" s="3"/>
      <c r="AOM180" s="3"/>
      <c r="AON180" s="3"/>
      <c r="AOO180" s="3"/>
      <c r="AOP180" s="3"/>
      <c r="AOQ180" s="3"/>
      <c r="AOR180" s="3"/>
      <c r="AOS180" s="3"/>
      <c r="AOT180" s="3"/>
      <c r="AOU180" s="3"/>
      <c r="AOV180" s="3"/>
      <c r="AOW180" s="3"/>
      <c r="AOX180" s="3"/>
      <c r="AOY180" s="3"/>
      <c r="AOZ180" s="3"/>
      <c r="APA180" s="3"/>
      <c r="APB180" s="3"/>
      <c r="APC180" s="3"/>
      <c r="APD180" s="3"/>
      <c r="APE180" s="3"/>
      <c r="APF180" s="3"/>
      <c r="APG180" s="3"/>
      <c r="APH180" s="3"/>
      <c r="API180" s="3"/>
      <c r="APJ180" s="3"/>
      <c r="APK180" s="3"/>
      <c r="APL180" s="3"/>
      <c r="APM180" s="3"/>
      <c r="APN180" s="3"/>
      <c r="APO180" s="3"/>
      <c r="APP180" s="3"/>
      <c r="APQ180" s="3"/>
      <c r="APR180" s="3"/>
      <c r="APS180" s="3"/>
      <c r="APT180" s="3"/>
      <c r="APU180" s="3"/>
      <c r="APV180" s="3"/>
      <c r="APW180" s="3"/>
      <c r="APX180" s="3"/>
      <c r="APY180" s="3"/>
      <c r="APZ180" s="3"/>
      <c r="AQA180" s="3"/>
      <c r="AQB180" s="3"/>
      <c r="AQC180" s="3"/>
      <c r="AQD180" s="3"/>
      <c r="AQE180" s="3"/>
      <c r="AQF180" s="3"/>
      <c r="AQG180" s="3"/>
      <c r="AQH180" s="3"/>
      <c r="AQI180" s="3"/>
      <c r="AQJ180" s="3"/>
      <c r="AQK180" s="3"/>
      <c r="AQL180" s="3"/>
      <c r="AQM180" s="3"/>
      <c r="AQN180" s="3"/>
      <c r="AQO180" s="3"/>
      <c r="AQP180" s="3"/>
      <c r="AQQ180" s="3"/>
      <c r="AQR180" s="3"/>
      <c r="AQS180" s="3"/>
      <c r="AQT180" s="3"/>
      <c r="AQU180" s="3"/>
      <c r="AQV180" s="3"/>
      <c r="AQW180" s="3"/>
      <c r="AQX180" s="3"/>
      <c r="AQY180" s="3"/>
      <c r="AQZ180" s="3"/>
      <c r="ARA180" s="3"/>
      <c r="ARB180" s="3"/>
      <c r="ARC180" s="3"/>
      <c r="ARD180" s="3"/>
      <c r="ARE180" s="3"/>
      <c r="ARF180" s="3"/>
      <c r="ARG180" s="3"/>
      <c r="ARH180" s="3"/>
      <c r="ARI180" s="3"/>
      <c r="ARJ180" s="3"/>
      <c r="ARK180" s="3"/>
      <c r="ARL180" s="3"/>
      <c r="ARM180" s="3"/>
      <c r="ARN180" s="3"/>
      <c r="ARO180" s="3"/>
      <c r="ARP180" s="3"/>
      <c r="ARQ180" s="3"/>
      <c r="ARR180" s="3"/>
      <c r="ARS180" s="3"/>
      <c r="ART180" s="3"/>
      <c r="ARU180" s="3"/>
      <c r="ARV180" s="3"/>
      <c r="ARW180" s="3"/>
      <c r="ARX180" s="3"/>
      <c r="ARY180" s="3"/>
      <c r="ARZ180" s="3"/>
      <c r="ASA180" s="3"/>
      <c r="ASB180" s="3"/>
      <c r="ASC180" s="3"/>
      <c r="ASD180" s="3"/>
      <c r="ASE180" s="3"/>
      <c r="ASF180" s="3"/>
      <c r="ASG180" s="3"/>
      <c r="ASH180" s="3"/>
      <c r="ASI180" s="3"/>
      <c r="ASJ180" s="3"/>
      <c r="ASK180" s="3"/>
      <c r="ASL180" s="3"/>
      <c r="ASM180" s="3"/>
      <c r="ASN180" s="3"/>
      <c r="ASO180" s="3"/>
      <c r="ASP180" s="3"/>
      <c r="ASQ180" s="3"/>
      <c r="ASR180" s="3"/>
      <c r="ASS180" s="3"/>
      <c r="AST180" s="3"/>
      <c r="ASU180" s="3"/>
      <c r="ASV180" s="3"/>
      <c r="ASW180" s="3"/>
      <c r="ASX180" s="3"/>
      <c r="ASY180" s="3"/>
      <c r="ASZ180" s="3"/>
      <c r="ATA180" s="3"/>
      <c r="ATB180" s="3"/>
      <c r="ATC180" s="3"/>
      <c r="ATD180" s="3"/>
      <c r="ATE180" s="3"/>
      <c r="ATF180" s="3"/>
      <c r="ATG180" s="3"/>
      <c r="ATH180" s="3"/>
      <c r="ATI180" s="3"/>
      <c r="ATJ180" s="3"/>
      <c r="ATK180" s="3"/>
      <c r="ATL180" s="3"/>
      <c r="ATM180" s="3"/>
      <c r="ATN180" s="3"/>
      <c r="ATO180" s="3"/>
      <c r="ATP180" s="3"/>
      <c r="ATQ180" s="3"/>
      <c r="ATR180" s="3"/>
      <c r="ATS180" s="3"/>
      <c r="ATT180" s="3"/>
      <c r="ATU180" s="3"/>
      <c r="ATV180" s="3"/>
      <c r="ATW180" s="3"/>
      <c r="ATX180" s="3"/>
      <c r="ATY180" s="3"/>
      <c r="ATZ180" s="3"/>
      <c r="AUA180" s="3"/>
      <c r="AUB180" s="3"/>
      <c r="AUC180" s="3"/>
      <c r="AUD180" s="3"/>
      <c r="AUE180" s="3"/>
      <c r="AUF180" s="3"/>
      <c r="AUG180" s="3"/>
      <c r="AUH180" s="3"/>
      <c r="AUI180" s="3"/>
      <c r="AUJ180" s="3"/>
      <c r="AUK180" s="3"/>
      <c r="AUL180" s="3"/>
      <c r="AUM180" s="3"/>
      <c r="AUN180" s="3"/>
      <c r="AUO180" s="3"/>
      <c r="AUP180" s="3"/>
      <c r="AUQ180" s="3"/>
      <c r="AUR180" s="3"/>
      <c r="AUS180" s="3"/>
      <c r="AUT180" s="3"/>
      <c r="AUU180" s="3"/>
      <c r="AUV180" s="3"/>
      <c r="AUW180" s="3"/>
      <c r="AUX180" s="3"/>
      <c r="AUY180" s="3"/>
      <c r="AUZ180" s="3"/>
      <c r="AVA180" s="3"/>
      <c r="AVB180" s="3"/>
      <c r="AVC180" s="3"/>
      <c r="AVD180" s="3"/>
      <c r="AVE180" s="3"/>
      <c r="AVF180" s="3"/>
      <c r="AVG180" s="3"/>
      <c r="AVH180" s="3"/>
      <c r="AVI180" s="3"/>
      <c r="AVJ180" s="3"/>
      <c r="AVK180" s="3"/>
      <c r="AVL180" s="3"/>
      <c r="AVM180" s="3"/>
      <c r="AVN180" s="3"/>
      <c r="AVO180" s="3"/>
      <c r="AVP180" s="3"/>
      <c r="AVQ180" s="3"/>
      <c r="AVR180" s="3"/>
      <c r="AVS180" s="3"/>
      <c r="AVT180" s="3"/>
      <c r="AVU180" s="3"/>
      <c r="AVV180" s="3"/>
      <c r="AVW180" s="3"/>
      <c r="AVX180" s="3"/>
      <c r="AVY180" s="3"/>
      <c r="AVZ180" s="3"/>
      <c r="AWA180" s="3"/>
      <c r="AWB180" s="3"/>
      <c r="AWC180" s="3"/>
      <c r="AWD180" s="3"/>
      <c r="AWE180" s="3"/>
      <c r="AWF180" s="3"/>
      <c r="AWG180" s="3"/>
      <c r="AWH180" s="3"/>
      <c r="AWI180" s="3"/>
      <c r="AWJ180" s="3"/>
      <c r="AWK180" s="3"/>
      <c r="AWL180" s="3"/>
      <c r="AWM180" s="3"/>
      <c r="AWN180" s="3"/>
      <c r="AWO180" s="3"/>
      <c r="AWP180" s="3"/>
      <c r="AWQ180" s="3"/>
      <c r="AWR180" s="3"/>
      <c r="AWS180" s="3"/>
      <c r="AWT180" s="3"/>
      <c r="AWU180" s="3"/>
      <c r="AWV180" s="3"/>
      <c r="AWW180" s="3"/>
      <c r="AWX180" s="3"/>
      <c r="AWY180" s="3"/>
      <c r="AWZ180" s="3"/>
      <c r="AXA180" s="3"/>
      <c r="AXB180" s="3"/>
      <c r="AXC180" s="3"/>
      <c r="AXD180" s="3"/>
      <c r="AXE180" s="3"/>
      <c r="AXF180" s="3"/>
      <c r="AXG180" s="3"/>
      <c r="AXH180" s="3"/>
      <c r="AXI180" s="3"/>
      <c r="AXJ180" s="3"/>
      <c r="AXK180" s="3"/>
      <c r="AXL180" s="3"/>
      <c r="AXM180" s="3"/>
      <c r="AXN180" s="3"/>
      <c r="AXO180" s="3"/>
      <c r="AXP180" s="3"/>
      <c r="AXQ180" s="3"/>
      <c r="AXR180" s="3"/>
      <c r="AXS180" s="3"/>
      <c r="AXT180" s="3"/>
      <c r="AXU180" s="3"/>
      <c r="AXV180" s="3"/>
      <c r="AXW180" s="3"/>
      <c r="AXX180" s="3"/>
      <c r="AXY180" s="3"/>
      <c r="AXZ180" s="3"/>
      <c r="AYA180" s="3"/>
      <c r="AYB180" s="3"/>
      <c r="AYC180" s="3"/>
      <c r="AYD180" s="3"/>
      <c r="AYE180" s="3"/>
      <c r="AYF180" s="3"/>
      <c r="AYG180" s="3"/>
      <c r="AYH180" s="3"/>
      <c r="AYI180" s="3"/>
      <c r="AYJ180" s="3"/>
      <c r="AYK180" s="3"/>
      <c r="AYL180" s="3"/>
      <c r="AYM180" s="3"/>
      <c r="AYN180" s="3"/>
      <c r="AYO180" s="3"/>
      <c r="AYP180" s="3"/>
      <c r="AYQ180" s="3"/>
      <c r="AYR180" s="3"/>
      <c r="AYS180" s="3"/>
      <c r="AYT180" s="3"/>
      <c r="AYU180" s="3"/>
      <c r="AYV180" s="3"/>
      <c r="AYW180" s="3"/>
      <c r="AYX180" s="3"/>
      <c r="AYY180" s="3"/>
      <c r="AYZ180" s="3"/>
      <c r="AZA180" s="3"/>
      <c r="AZB180" s="3"/>
      <c r="AZC180" s="3"/>
      <c r="AZD180" s="3"/>
      <c r="AZE180" s="3"/>
      <c r="AZF180" s="3"/>
      <c r="AZG180" s="3"/>
      <c r="AZH180" s="3"/>
      <c r="AZI180" s="3"/>
      <c r="AZJ180" s="3"/>
      <c r="AZK180" s="3"/>
      <c r="AZL180" s="3"/>
      <c r="AZM180" s="3"/>
      <c r="AZN180" s="3"/>
      <c r="AZO180" s="3"/>
      <c r="AZP180" s="3"/>
      <c r="AZQ180" s="3"/>
      <c r="AZR180" s="3"/>
      <c r="AZS180" s="3"/>
      <c r="AZT180" s="3"/>
      <c r="AZU180" s="3"/>
      <c r="AZV180" s="3"/>
      <c r="AZW180" s="3"/>
      <c r="AZX180" s="3"/>
      <c r="AZY180" s="3"/>
      <c r="AZZ180" s="3"/>
      <c r="BAA180" s="3"/>
      <c r="BAB180" s="3"/>
      <c r="BAC180" s="3"/>
      <c r="BAD180" s="3"/>
      <c r="BAE180" s="3"/>
      <c r="BAF180" s="3"/>
      <c r="BAG180" s="3"/>
      <c r="BAH180" s="3"/>
      <c r="BAI180" s="3"/>
      <c r="BAJ180" s="3"/>
      <c r="BAK180" s="3"/>
      <c r="BAL180" s="3"/>
      <c r="BAM180" s="3"/>
      <c r="BAN180" s="3"/>
      <c r="BAO180" s="3"/>
      <c r="BAP180" s="3"/>
      <c r="BAQ180" s="3"/>
      <c r="BAR180" s="3"/>
      <c r="BAS180" s="3"/>
      <c r="BAT180" s="3"/>
      <c r="BAU180" s="3"/>
      <c r="BAV180" s="3"/>
      <c r="BAW180" s="3"/>
      <c r="BAX180" s="3"/>
      <c r="BAY180" s="3"/>
      <c r="BAZ180" s="3"/>
      <c r="BBA180" s="3"/>
      <c r="BBB180" s="3"/>
      <c r="BBC180" s="3"/>
      <c r="BBD180" s="3"/>
      <c r="BBE180" s="3"/>
      <c r="BBF180" s="3"/>
      <c r="BBG180" s="3"/>
      <c r="BBH180" s="3"/>
      <c r="BBI180" s="3"/>
      <c r="BBJ180" s="3"/>
      <c r="BBK180" s="3"/>
      <c r="BBL180" s="3"/>
      <c r="BBM180" s="3"/>
      <c r="BBN180" s="3"/>
      <c r="BBO180" s="3"/>
      <c r="BBP180" s="3"/>
      <c r="BBQ180" s="3"/>
      <c r="BBR180" s="3"/>
      <c r="BBS180" s="3"/>
      <c r="BBT180" s="3"/>
      <c r="BBU180" s="3"/>
      <c r="BBV180" s="3"/>
      <c r="BBW180" s="3"/>
      <c r="BBX180" s="3"/>
      <c r="BBY180" s="3"/>
      <c r="BBZ180" s="3"/>
      <c r="BCA180" s="3"/>
      <c r="BCB180" s="3"/>
      <c r="BCC180" s="3"/>
      <c r="BCD180" s="3"/>
      <c r="BCE180" s="3"/>
      <c r="BCF180" s="3"/>
      <c r="BCG180" s="3"/>
      <c r="BCH180" s="3"/>
      <c r="BCI180" s="3"/>
      <c r="BCJ180" s="3"/>
      <c r="BCK180" s="3"/>
      <c r="BCL180" s="3"/>
      <c r="BCM180" s="3"/>
      <c r="BCN180" s="3"/>
      <c r="BCO180" s="3"/>
      <c r="BCP180" s="3"/>
      <c r="BCQ180" s="3"/>
      <c r="BCR180" s="3"/>
      <c r="BCS180" s="3"/>
      <c r="BCT180" s="3"/>
      <c r="BCU180" s="3"/>
      <c r="BCV180" s="3"/>
      <c r="BCW180" s="3"/>
      <c r="BCX180" s="3"/>
      <c r="BCY180" s="3"/>
      <c r="BCZ180" s="3"/>
      <c r="BDA180" s="3"/>
      <c r="BDB180" s="3"/>
      <c r="BDC180" s="3"/>
      <c r="BDD180" s="3"/>
      <c r="BDE180" s="3"/>
      <c r="BDF180" s="3"/>
      <c r="BDG180" s="3"/>
      <c r="BDH180" s="3"/>
      <c r="BDI180" s="3"/>
      <c r="BDJ180" s="3"/>
      <c r="BDK180" s="3"/>
      <c r="BDL180" s="3"/>
      <c r="BDM180" s="3"/>
      <c r="BDN180" s="3"/>
      <c r="BDO180" s="3"/>
      <c r="BDP180" s="3"/>
      <c r="BDQ180" s="3"/>
      <c r="BDR180" s="3"/>
      <c r="BDS180" s="3"/>
      <c r="BDT180" s="3"/>
      <c r="BDU180" s="3"/>
      <c r="BDV180" s="3"/>
      <c r="BDW180" s="3"/>
      <c r="BDX180" s="3"/>
      <c r="BDY180" s="3"/>
      <c r="BDZ180" s="3"/>
      <c r="BEA180" s="3"/>
      <c r="BEB180" s="3"/>
      <c r="BEC180" s="3"/>
      <c r="BED180" s="3"/>
      <c r="BEE180" s="3"/>
      <c r="BEF180" s="3"/>
      <c r="BEG180" s="3"/>
      <c r="BEH180" s="3"/>
      <c r="BEI180" s="3"/>
      <c r="BEJ180" s="3"/>
      <c r="BEK180" s="3"/>
      <c r="BEL180" s="3"/>
      <c r="BEM180" s="3"/>
      <c r="BEN180" s="3"/>
      <c r="BEO180" s="3"/>
      <c r="BEP180" s="3"/>
      <c r="BEQ180" s="3"/>
      <c r="BER180" s="3"/>
      <c r="BES180" s="3"/>
      <c r="BET180" s="3"/>
      <c r="BEU180" s="3"/>
      <c r="BEV180" s="3"/>
      <c r="BEW180" s="3"/>
      <c r="BEX180" s="3"/>
      <c r="BEY180" s="3"/>
      <c r="BEZ180" s="3"/>
      <c r="BFA180" s="3"/>
      <c r="BFB180" s="3"/>
      <c r="BFC180" s="3"/>
      <c r="BFD180" s="3"/>
      <c r="BFE180" s="3"/>
      <c r="BFF180" s="3"/>
      <c r="BFG180" s="3"/>
      <c r="BFH180" s="3"/>
      <c r="BFI180" s="3"/>
      <c r="BFJ180" s="3"/>
      <c r="BFK180" s="3"/>
      <c r="BFL180" s="3"/>
      <c r="BFM180" s="3"/>
      <c r="BFN180" s="3"/>
      <c r="BFO180" s="3"/>
      <c r="BFP180" s="3"/>
      <c r="BFQ180" s="3"/>
      <c r="BFR180" s="3"/>
      <c r="BFS180" s="3"/>
      <c r="BFT180" s="3"/>
      <c r="BFU180" s="3"/>
      <c r="BFV180" s="3"/>
      <c r="BFW180" s="3"/>
      <c r="BFX180" s="3"/>
      <c r="BFY180" s="3"/>
      <c r="BFZ180" s="3"/>
      <c r="BGA180" s="3"/>
      <c r="BGB180" s="3"/>
      <c r="BGC180" s="3"/>
      <c r="BGD180" s="3"/>
      <c r="BGE180" s="3"/>
      <c r="BGF180" s="3"/>
      <c r="BGG180" s="3"/>
      <c r="BGH180" s="3"/>
      <c r="BGI180" s="3"/>
      <c r="BGJ180" s="3"/>
      <c r="BGK180" s="3"/>
      <c r="BGL180" s="3"/>
      <c r="BGM180" s="3"/>
      <c r="BGN180" s="3"/>
      <c r="BGO180" s="3"/>
      <c r="BGP180" s="3"/>
      <c r="BGQ180" s="3"/>
      <c r="BGR180" s="3"/>
      <c r="BGS180" s="3"/>
      <c r="BGT180" s="3"/>
      <c r="BGU180" s="3"/>
      <c r="BGV180" s="3"/>
      <c r="BGW180" s="3"/>
      <c r="BGX180" s="3"/>
      <c r="BGY180" s="3"/>
      <c r="BGZ180" s="3"/>
      <c r="BHA180" s="3"/>
      <c r="BHB180" s="3"/>
      <c r="BHC180" s="3"/>
      <c r="BHD180" s="3"/>
      <c r="BHE180" s="3"/>
      <c r="BHF180" s="3"/>
      <c r="BHG180" s="3"/>
      <c r="BHH180" s="3"/>
      <c r="BHI180" s="3"/>
      <c r="BHJ180" s="3"/>
      <c r="BHK180" s="3"/>
      <c r="BHL180" s="3"/>
      <c r="BHM180" s="3"/>
      <c r="BHN180" s="3"/>
      <c r="BHO180" s="3"/>
      <c r="BHP180" s="3"/>
      <c r="BHQ180" s="3"/>
      <c r="BHR180" s="3"/>
      <c r="BHS180" s="3"/>
      <c r="BHT180" s="3"/>
      <c r="BHU180" s="3"/>
      <c r="BHV180" s="3"/>
      <c r="BHW180" s="3"/>
      <c r="BHX180" s="3"/>
      <c r="BHY180" s="3"/>
      <c r="BHZ180" s="3"/>
      <c r="BIA180" s="3"/>
      <c r="BIB180" s="3"/>
      <c r="BIC180" s="3"/>
      <c r="BID180" s="3"/>
      <c r="BIE180" s="3"/>
      <c r="BIF180" s="3"/>
      <c r="BIG180" s="3"/>
      <c r="BIH180" s="3"/>
      <c r="BII180" s="3"/>
      <c r="BIJ180" s="3"/>
      <c r="BIK180" s="3"/>
      <c r="BIL180" s="3"/>
      <c r="BIM180" s="3"/>
      <c r="BIN180" s="3"/>
      <c r="BIO180" s="3"/>
      <c r="BIP180" s="3"/>
      <c r="BIQ180" s="3"/>
      <c r="BIR180" s="3"/>
      <c r="BIS180" s="3"/>
      <c r="BIT180" s="3"/>
      <c r="BIU180" s="3"/>
      <c r="BIV180" s="3"/>
      <c r="BIW180" s="3"/>
      <c r="BIX180" s="3"/>
      <c r="BIY180" s="3"/>
      <c r="BIZ180" s="3"/>
      <c r="BJA180" s="3"/>
      <c r="BJB180" s="3"/>
      <c r="BJC180" s="3"/>
      <c r="BJD180" s="3"/>
      <c r="BJE180" s="3"/>
      <c r="BJF180" s="3"/>
      <c r="BJG180" s="3"/>
      <c r="BJH180" s="3"/>
      <c r="BJI180" s="3"/>
      <c r="BJJ180" s="3"/>
      <c r="BJK180" s="3"/>
      <c r="BJL180" s="3"/>
      <c r="BJM180" s="3"/>
      <c r="BJN180" s="3"/>
      <c r="BJO180" s="3"/>
      <c r="BJP180" s="3"/>
      <c r="BJQ180" s="3"/>
      <c r="BJR180" s="3"/>
      <c r="BJS180" s="3"/>
      <c r="BJT180" s="3"/>
      <c r="BJU180" s="3"/>
      <c r="BJV180" s="3"/>
      <c r="BJW180" s="3"/>
      <c r="BJX180" s="3"/>
      <c r="BJY180" s="3"/>
      <c r="BJZ180" s="3"/>
      <c r="BKA180" s="3"/>
      <c r="BKB180" s="3"/>
      <c r="BKC180" s="3"/>
      <c r="BKD180" s="3"/>
      <c r="BKE180" s="3"/>
      <c r="BKF180" s="3"/>
      <c r="BKG180" s="3"/>
      <c r="BKH180" s="3"/>
      <c r="BKI180" s="3"/>
      <c r="BKJ180" s="3"/>
      <c r="BKK180" s="3"/>
      <c r="BKL180" s="3"/>
      <c r="BKM180" s="3"/>
      <c r="BKN180" s="3"/>
      <c r="BKO180" s="3"/>
      <c r="BKP180" s="3"/>
      <c r="BKQ180" s="3"/>
      <c r="BKR180" s="3"/>
      <c r="BKS180" s="3"/>
      <c r="BKT180" s="3"/>
      <c r="BKU180" s="3"/>
      <c r="BKV180" s="3"/>
      <c r="BKW180" s="3"/>
      <c r="BKX180" s="3"/>
      <c r="BKY180" s="3"/>
      <c r="BKZ180" s="3"/>
      <c r="BLA180" s="3"/>
      <c r="BLB180" s="3"/>
      <c r="BLC180" s="3"/>
      <c r="BLD180" s="3"/>
      <c r="BLE180" s="3"/>
      <c r="BLF180" s="3"/>
      <c r="BLG180" s="3"/>
      <c r="BLH180" s="3"/>
      <c r="BLI180" s="3"/>
      <c r="BLJ180" s="3"/>
      <c r="BLK180" s="3"/>
      <c r="BLL180" s="3"/>
      <c r="BLM180" s="3"/>
      <c r="BLN180" s="3"/>
      <c r="BLO180" s="3"/>
      <c r="BLP180" s="3"/>
      <c r="BLQ180" s="3"/>
      <c r="BLR180" s="3"/>
      <c r="BLS180" s="3"/>
      <c r="BLT180" s="3"/>
      <c r="BLU180" s="3"/>
      <c r="BLV180" s="3"/>
      <c r="BLW180" s="3"/>
      <c r="BLX180" s="3"/>
      <c r="BLY180" s="3"/>
      <c r="BLZ180" s="3"/>
      <c r="BMA180" s="3"/>
      <c r="BMB180" s="3"/>
      <c r="BMC180" s="3"/>
      <c r="BMD180" s="3"/>
      <c r="BME180" s="3"/>
      <c r="BMF180" s="3"/>
      <c r="BMG180" s="3"/>
      <c r="BMH180" s="3"/>
      <c r="BMI180" s="3"/>
      <c r="BMJ180" s="3"/>
      <c r="BMK180" s="3"/>
      <c r="BML180" s="3"/>
      <c r="BMM180" s="3"/>
      <c r="BMN180" s="3"/>
      <c r="BMO180" s="3"/>
      <c r="BMP180" s="3"/>
      <c r="BMQ180" s="3"/>
      <c r="BMR180" s="3"/>
      <c r="BMS180" s="3"/>
      <c r="BMT180" s="3"/>
      <c r="BMU180" s="3"/>
      <c r="BMV180" s="3"/>
      <c r="BMW180" s="3"/>
      <c r="BMX180" s="3"/>
      <c r="BMY180" s="3"/>
      <c r="BMZ180" s="3"/>
      <c r="BNA180" s="3"/>
      <c r="BNB180" s="3"/>
      <c r="BNC180" s="3"/>
      <c r="BND180" s="3"/>
      <c r="BNE180" s="3"/>
      <c r="BNF180" s="3"/>
      <c r="BNG180" s="3"/>
      <c r="BNH180" s="3"/>
      <c r="BNI180" s="3"/>
      <c r="BNJ180" s="3"/>
      <c r="BNK180" s="3"/>
      <c r="BNL180" s="3"/>
      <c r="BNM180" s="3"/>
      <c r="BNN180" s="3"/>
      <c r="BNO180" s="3"/>
      <c r="BNP180" s="3"/>
      <c r="BNQ180" s="3"/>
      <c r="BNR180" s="3"/>
      <c r="BNS180" s="3"/>
      <c r="BNT180" s="3"/>
      <c r="BNU180" s="3"/>
      <c r="BNV180" s="3"/>
      <c r="BNW180" s="3"/>
      <c r="BNX180" s="3"/>
      <c r="BNY180" s="3"/>
      <c r="BNZ180" s="3"/>
      <c r="BOA180" s="3"/>
      <c r="BOB180" s="3"/>
      <c r="BOC180" s="3"/>
      <c r="BOD180" s="3"/>
      <c r="BOE180" s="3"/>
      <c r="BOF180" s="3"/>
      <c r="BOG180" s="3"/>
      <c r="BOH180" s="3"/>
      <c r="BOI180" s="3"/>
      <c r="BOJ180" s="3"/>
      <c r="BOK180" s="3"/>
      <c r="BOL180" s="3"/>
      <c r="BOM180" s="3"/>
      <c r="BON180" s="3"/>
      <c r="BOO180" s="3"/>
      <c r="BOP180" s="3"/>
      <c r="BOQ180" s="3"/>
      <c r="BOR180" s="3"/>
      <c r="BOS180" s="3"/>
      <c r="BOT180" s="3"/>
      <c r="BOU180" s="3"/>
      <c r="BOV180" s="3"/>
      <c r="BOW180" s="3"/>
      <c r="BOX180" s="3"/>
      <c r="BOY180" s="3"/>
      <c r="BOZ180" s="3"/>
      <c r="BPA180" s="3"/>
      <c r="BPB180" s="3"/>
      <c r="BPC180" s="3"/>
      <c r="BPD180" s="3"/>
      <c r="BPE180" s="3"/>
      <c r="BPF180" s="3"/>
      <c r="BPG180" s="3"/>
      <c r="BPH180" s="3"/>
      <c r="BPI180" s="3"/>
      <c r="BPJ180" s="3"/>
      <c r="BPK180" s="3"/>
      <c r="BPL180" s="3"/>
      <c r="BPM180" s="3"/>
      <c r="BPN180" s="3"/>
      <c r="BPO180" s="3"/>
      <c r="BPP180" s="3"/>
      <c r="BPQ180" s="3"/>
      <c r="BPR180" s="3"/>
      <c r="BPS180" s="3"/>
      <c r="BPT180" s="3"/>
      <c r="BPU180" s="3"/>
      <c r="BPV180" s="3"/>
      <c r="BPW180" s="3"/>
      <c r="BPX180" s="3"/>
      <c r="BPY180" s="3"/>
      <c r="BPZ180" s="3"/>
      <c r="BQA180" s="3"/>
      <c r="BQB180" s="3"/>
      <c r="BQC180" s="3"/>
      <c r="BQD180" s="3"/>
      <c r="BQE180" s="3"/>
      <c r="BQF180" s="3"/>
      <c r="BQG180" s="3"/>
      <c r="BQH180" s="3"/>
      <c r="BQI180" s="3"/>
      <c r="BQJ180" s="3"/>
      <c r="BQK180" s="3"/>
      <c r="BQL180" s="3"/>
      <c r="BQM180" s="3"/>
      <c r="BQN180" s="3"/>
      <c r="BQO180" s="3"/>
      <c r="BQP180" s="3"/>
      <c r="BQQ180" s="3"/>
      <c r="BQR180" s="3"/>
      <c r="BQS180" s="3"/>
      <c r="BQT180" s="3"/>
      <c r="BQU180" s="3"/>
      <c r="BQV180" s="3"/>
      <c r="BQW180" s="3"/>
      <c r="BQX180" s="3"/>
      <c r="BQY180" s="3"/>
      <c r="BQZ180" s="3"/>
      <c r="BRA180" s="3"/>
      <c r="BRB180" s="3"/>
      <c r="BRC180" s="3"/>
      <c r="BRD180" s="3"/>
      <c r="BRE180" s="3"/>
      <c r="BRF180" s="3"/>
      <c r="BRG180" s="3"/>
      <c r="BRH180" s="3"/>
      <c r="BRI180" s="3"/>
      <c r="BRJ180" s="3"/>
      <c r="BRK180" s="3"/>
      <c r="BRL180" s="3"/>
      <c r="BRM180" s="3"/>
      <c r="BRN180" s="3"/>
      <c r="BRO180" s="3"/>
      <c r="BRP180" s="3"/>
      <c r="BRQ180" s="3"/>
      <c r="BRR180" s="3"/>
      <c r="BRS180" s="3"/>
      <c r="BRT180" s="3"/>
      <c r="BRU180" s="3"/>
      <c r="BRV180" s="3"/>
      <c r="BRW180" s="3"/>
      <c r="BRX180" s="3"/>
      <c r="BRY180" s="3"/>
      <c r="BRZ180" s="3"/>
      <c r="BSA180" s="3"/>
      <c r="BSB180" s="3"/>
      <c r="BSC180" s="3"/>
      <c r="BSD180" s="3"/>
      <c r="BSE180" s="3"/>
      <c r="BSF180" s="3"/>
      <c r="BSG180" s="3"/>
      <c r="BSH180" s="3"/>
      <c r="BSI180" s="3"/>
      <c r="BSJ180" s="3"/>
      <c r="BSK180" s="3"/>
      <c r="BSL180" s="3"/>
      <c r="BSM180" s="3"/>
      <c r="BSN180" s="3"/>
      <c r="BSO180" s="3"/>
      <c r="BSP180" s="3"/>
      <c r="BSQ180" s="3"/>
      <c r="BSR180" s="3"/>
      <c r="BSS180" s="3"/>
      <c r="BST180" s="3"/>
      <c r="BSU180" s="3"/>
      <c r="BSV180" s="3"/>
      <c r="BSW180" s="3"/>
      <c r="BSX180" s="3"/>
      <c r="BSY180" s="3"/>
      <c r="BSZ180" s="3"/>
      <c r="BTA180" s="3"/>
      <c r="BTB180" s="3"/>
      <c r="BTC180" s="3"/>
      <c r="BTD180" s="3"/>
      <c r="BTE180" s="3"/>
      <c r="BTF180" s="3"/>
      <c r="BTG180" s="3"/>
      <c r="BTH180" s="3"/>
      <c r="BTI180" s="3"/>
      <c r="BTJ180" s="3"/>
      <c r="BTK180" s="3"/>
      <c r="BTL180" s="3"/>
      <c r="BTM180" s="3"/>
      <c r="BTN180" s="3"/>
      <c r="BTO180" s="3"/>
      <c r="BTP180" s="3"/>
      <c r="BTQ180" s="3"/>
      <c r="BTR180" s="3"/>
      <c r="BTS180" s="3"/>
      <c r="BTT180" s="3"/>
      <c r="BTU180" s="3"/>
      <c r="BTV180" s="3"/>
      <c r="BTW180" s="3"/>
      <c r="BTX180" s="3"/>
      <c r="BTY180" s="3"/>
      <c r="BTZ180" s="3"/>
      <c r="BUA180" s="3"/>
      <c r="BUB180" s="3"/>
      <c r="BUC180" s="3"/>
      <c r="BUD180" s="3"/>
      <c r="BUE180" s="3"/>
      <c r="BUF180" s="3"/>
      <c r="BUG180" s="3"/>
      <c r="BUH180" s="3"/>
      <c r="BUI180" s="3"/>
      <c r="BUJ180" s="3"/>
      <c r="BUK180" s="3"/>
      <c r="BUL180" s="3"/>
      <c r="BUM180" s="3"/>
      <c r="BUN180" s="3"/>
      <c r="BUO180" s="3"/>
      <c r="BUP180" s="3"/>
      <c r="BUQ180" s="3"/>
      <c r="BUR180" s="3"/>
      <c r="BUS180" s="3"/>
      <c r="BUT180" s="3"/>
      <c r="BUU180" s="3"/>
      <c r="BUV180" s="3"/>
      <c r="BUW180" s="3"/>
      <c r="BUX180" s="3"/>
      <c r="BUY180" s="3"/>
      <c r="BUZ180" s="3"/>
      <c r="BVA180" s="3"/>
      <c r="BVB180" s="3"/>
      <c r="BVC180" s="3"/>
      <c r="BVD180" s="3"/>
      <c r="BVE180" s="3"/>
      <c r="BVF180" s="3"/>
      <c r="BVG180" s="3"/>
      <c r="BVH180" s="3"/>
      <c r="BVI180" s="3"/>
      <c r="BVJ180" s="3"/>
      <c r="BVK180" s="3"/>
      <c r="BVL180" s="3"/>
      <c r="BVM180" s="3"/>
      <c r="BVN180" s="3"/>
      <c r="BVO180" s="3"/>
      <c r="BVP180" s="3"/>
      <c r="BVQ180" s="3"/>
      <c r="BVR180" s="3"/>
      <c r="BVS180" s="3"/>
      <c r="BVT180" s="3"/>
      <c r="BVU180" s="3"/>
      <c r="BVV180" s="3"/>
      <c r="BVW180" s="3"/>
      <c r="BVX180" s="3"/>
      <c r="BVY180" s="3"/>
      <c r="BVZ180" s="3"/>
      <c r="BWA180" s="3"/>
      <c r="BWB180" s="3"/>
      <c r="BWC180" s="3"/>
      <c r="BWD180" s="3"/>
      <c r="BWE180" s="3"/>
      <c r="BWF180" s="3"/>
      <c r="BWG180" s="3"/>
      <c r="BWH180" s="3"/>
      <c r="BWI180" s="3"/>
      <c r="BWJ180" s="3"/>
      <c r="BWK180" s="3"/>
      <c r="BWL180" s="3"/>
      <c r="BWM180" s="3"/>
      <c r="BWN180" s="3"/>
      <c r="BWO180" s="3"/>
      <c r="BWP180" s="3"/>
      <c r="BWQ180" s="3"/>
      <c r="BWR180" s="3"/>
      <c r="BWS180" s="3"/>
      <c r="BWT180" s="3"/>
      <c r="BWU180" s="3"/>
      <c r="BWV180" s="3"/>
      <c r="BWW180" s="3"/>
      <c r="BWX180" s="3"/>
      <c r="BWY180" s="3"/>
      <c r="BWZ180" s="3"/>
      <c r="BXA180" s="3"/>
      <c r="BXB180" s="3"/>
      <c r="BXC180" s="3"/>
      <c r="BXD180" s="3"/>
      <c r="BXE180" s="3"/>
      <c r="BXF180" s="3"/>
      <c r="BXG180" s="3"/>
      <c r="BXH180" s="3"/>
      <c r="BXI180" s="3"/>
      <c r="BXJ180" s="3"/>
      <c r="BXK180" s="3"/>
      <c r="BXL180" s="3"/>
      <c r="BXM180" s="3"/>
      <c r="BXN180" s="3"/>
      <c r="BXO180" s="3"/>
      <c r="BXP180" s="3"/>
      <c r="BXQ180" s="3"/>
      <c r="BXR180" s="3"/>
      <c r="BXS180" s="3"/>
      <c r="BXT180" s="3"/>
      <c r="BXU180" s="3"/>
      <c r="BXV180" s="3"/>
      <c r="BXW180" s="3"/>
      <c r="BXX180" s="3"/>
      <c r="BXY180" s="3"/>
      <c r="BXZ180" s="3"/>
      <c r="BYA180" s="3"/>
      <c r="BYB180" s="3"/>
      <c r="BYC180" s="3"/>
      <c r="BYD180" s="3"/>
      <c r="BYE180" s="3"/>
      <c r="BYF180" s="3"/>
      <c r="BYG180" s="3"/>
      <c r="BYH180" s="3"/>
      <c r="BYI180" s="3"/>
      <c r="BYJ180" s="3"/>
      <c r="BYK180" s="3"/>
      <c r="BYL180" s="3"/>
      <c r="BYM180" s="3"/>
      <c r="BYN180" s="3"/>
      <c r="BYO180" s="3"/>
      <c r="BYP180" s="3"/>
      <c r="BYQ180" s="3"/>
      <c r="BYR180" s="3"/>
      <c r="BYS180" s="3"/>
      <c r="BYT180" s="3"/>
      <c r="BYU180" s="3"/>
      <c r="BYV180" s="3"/>
      <c r="BYW180" s="3"/>
      <c r="BYX180" s="3"/>
      <c r="BYY180" s="3"/>
      <c r="BYZ180" s="3"/>
      <c r="BZA180" s="3"/>
      <c r="BZB180" s="3"/>
      <c r="BZC180" s="3"/>
      <c r="BZD180" s="3"/>
      <c r="BZE180" s="3"/>
      <c r="BZF180" s="3"/>
      <c r="BZG180" s="3"/>
      <c r="BZH180" s="3"/>
      <c r="BZI180" s="3"/>
      <c r="BZJ180" s="3"/>
      <c r="BZK180" s="3"/>
      <c r="BZL180" s="3"/>
      <c r="BZM180" s="3"/>
      <c r="BZN180" s="3"/>
      <c r="BZO180" s="3"/>
      <c r="BZP180" s="3"/>
      <c r="BZQ180" s="3"/>
      <c r="BZR180" s="3"/>
      <c r="BZS180" s="3"/>
      <c r="BZT180" s="3"/>
      <c r="BZU180" s="3"/>
      <c r="BZV180" s="3"/>
      <c r="BZW180" s="3"/>
      <c r="BZX180" s="3"/>
      <c r="BZY180" s="3"/>
      <c r="BZZ180" s="3"/>
      <c r="CAA180" s="3"/>
      <c r="CAB180" s="3"/>
      <c r="CAC180" s="3"/>
      <c r="CAD180" s="3"/>
      <c r="CAE180" s="3"/>
      <c r="CAF180" s="3"/>
      <c r="CAG180" s="3"/>
      <c r="CAH180" s="3"/>
      <c r="CAI180" s="3"/>
      <c r="CAJ180" s="3"/>
      <c r="CAK180" s="3"/>
      <c r="CAL180" s="3"/>
      <c r="CAM180" s="3"/>
      <c r="CAN180" s="3"/>
      <c r="CAO180" s="3"/>
      <c r="CAP180" s="3"/>
      <c r="CAQ180" s="3"/>
      <c r="CAR180" s="3"/>
      <c r="CAS180" s="3"/>
      <c r="CAT180" s="3"/>
      <c r="CAU180" s="3"/>
      <c r="CAV180" s="3"/>
      <c r="CAW180" s="3"/>
      <c r="CAX180" s="3"/>
      <c r="CAY180" s="3"/>
      <c r="CAZ180" s="3"/>
      <c r="CBA180" s="3"/>
      <c r="CBB180" s="3"/>
      <c r="CBC180" s="3"/>
      <c r="CBD180" s="3"/>
      <c r="CBE180" s="3"/>
      <c r="CBF180" s="3"/>
      <c r="CBG180" s="3"/>
      <c r="CBH180" s="3"/>
      <c r="CBI180" s="3"/>
      <c r="CBJ180" s="3"/>
      <c r="CBK180" s="3"/>
      <c r="CBL180" s="3"/>
      <c r="CBM180" s="3"/>
      <c r="CBN180" s="3"/>
      <c r="CBO180" s="3"/>
      <c r="CBP180" s="3"/>
      <c r="CBQ180" s="3"/>
      <c r="CBR180" s="3"/>
      <c r="CBS180" s="3"/>
      <c r="CBT180" s="3"/>
      <c r="CBU180" s="3"/>
      <c r="CBV180" s="3"/>
      <c r="CBW180" s="3"/>
      <c r="CBX180" s="3"/>
      <c r="CBY180" s="3"/>
      <c r="CBZ180" s="3"/>
      <c r="CCA180" s="3"/>
      <c r="CCB180" s="3"/>
      <c r="CCC180" s="3"/>
      <c r="CCD180" s="3"/>
      <c r="CCE180" s="3"/>
      <c r="CCF180" s="3"/>
      <c r="CCG180" s="3"/>
      <c r="CCH180" s="3"/>
      <c r="CCI180" s="3"/>
      <c r="CCJ180" s="3"/>
      <c r="CCK180" s="3"/>
      <c r="CCL180" s="3"/>
      <c r="CCM180" s="3"/>
      <c r="CCN180" s="3"/>
      <c r="CCO180" s="3"/>
      <c r="CCP180" s="3"/>
      <c r="CCQ180" s="3"/>
      <c r="CCR180" s="3"/>
      <c r="CCS180" s="3"/>
      <c r="CCT180" s="3"/>
      <c r="CCU180" s="3"/>
      <c r="CCV180" s="3"/>
      <c r="CCW180" s="3"/>
      <c r="CCX180" s="3"/>
      <c r="CCY180" s="3"/>
      <c r="CCZ180" s="3"/>
      <c r="CDA180" s="3"/>
      <c r="CDB180" s="3"/>
      <c r="CDC180" s="3"/>
      <c r="CDD180" s="3"/>
      <c r="CDE180" s="3"/>
      <c r="CDF180" s="3"/>
      <c r="CDG180" s="3"/>
      <c r="CDH180" s="3"/>
      <c r="CDI180" s="3"/>
      <c r="CDJ180" s="3"/>
      <c r="CDK180" s="3"/>
      <c r="CDL180" s="3"/>
      <c r="CDM180" s="3"/>
      <c r="CDN180" s="3"/>
      <c r="CDO180" s="3"/>
      <c r="CDP180" s="3"/>
      <c r="CDQ180" s="3"/>
      <c r="CDR180" s="3"/>
      <c r="CDS180" s="3"/>
      <c r="CDT180" s="3"/>
      <c r="CDU180" s="3"/>
      <c r="CDV180" s="3"/>
      <c r="CDW180" s="3"/>
      <c r="CDX180" s="3"/>
      <c r="CDY180" s="3"/>
      <c r="CDZ180" s="3"/>
      <c r="CEA180" s="3"/>
      <c r="CEB180" s="3"/>
      <c r="CEC180" s="3"/>
      <c r="CED180" s="3"/>
      <c r="CEE180" s="3"/>
      <c r="CEF180" s="3"/>
      <c r="CEG180" s="3"/>
      <c r="CEH180" s="3"/>
      <c r="CEI180" s="3"/>
      <c r="CEJ180" s="3"/>
      <c r="CEK180" s="3"/>
      <c r="CEL180" s="3"/>
      <c r="CEM180" s="3"/>
      <c r="CEN180" s="3"/>
      <c r="CEO180" s="3"/>
      <c r="CEP180" s="3"/>
      <c r="CEQ180" s="3"/>
      <c r="CER180" s="3"/>
      <c r="CES180" s="3"/>
      <c r="CET180" s="3"/>
      <c r="CEU180" s="3"/>
      <c r="CEV180" s="3"/>
      <c r="CEW180" s="3"/>
      <c r="CEX180" s="3"/>
      <c r="CEY180" s="3"/>
      <c r="CEZ180" s="3"/>
      <c r="CFA180" s="3"/>
      <c r="CFB180" s="3"/>
      <c r="CFC180" s="3"/>
      <c r="CFD180" s="3"/>
      <c r="CFE180" s="3"/>
      <c r="CFF180" s="3"/>
      <c r="CFG180" s="3"/>
      <c r="CFH180" s="3"/>
      <c r="CFI180" s="3"/>
      <c r="CFJ180" s="3"/>
      <c r="CFK180" s="3"/>
      <c r="CFL180" s="3"/>
      <c r="CFM180" s="3"/>
      <c r="CFN180" s="3"/>
      <c r="CFO180" s="3"/>
      <c r="CFP180" s="3"/>
      <c r="CFQ180" s="3"/>
      <c r="CFR180" s="3"/>
      <c r="CFS180" s="3"/>
      <c r="CFT180" s="3"/>
      <c r="CFU180" s="3"/>
      <c r="CFV180" s="3"/>
      <c r="CFW180" s="3"/>
      <c r="CFX180" s="3"/>
      <c r="CFY180" s="3"/>
      <c r="CFZ180" s="3"/>
      <c r="CGA180" s="3"/>
      <c r="CGB180" s="3"/>
      <c r="CGC180" s="3"/>
      <c r="CGD180" s="3"/>
      <c r="CGE180" s="3"/>
      <c r="CGF180" s="3"/>
      <c r="CGG180" s="3"/>
      <c r="CGH180" s="3"/>
      <c r="CGI180" s="3"/>
      <c r="CGJ180" s="3"/>
      <c r="CGK180" s="3"/>
      <c r="CGL180" s="3"/>
      <c r="CGM180" s="3"/>
      <c r="CGN180" s="3"/>
      <c r="CGO180" s="3"/>
      <c r="CGP180" s="3"/>
      <c r="CGQ180" s="3"/>
      <c r="CGR180" s="3"/>
      <c r="CGS180" s="3"/>
      <c r="CGT180" s="3"/>
      <c r="CGU180" s="3"/>
      <c r="CGV180" s="3"/>
      <c r="CGW180" s="3"/>
      <c r="CGX180" s="3"/>
      <c r="CGY180" s="3"/>
      <c r="CGZ180" s="3"/>
      <c r="CHA180" s="3"/>
      <c r="CHB180" s="3"/>
      <c r="CHC180" s="3"/>
      <c r="CHD180" s="3"/>
      <c r="CHE180" s="3"/>
      <c r="CHF180" s="3"/>
      <c r="CHG180" s="3"/>
      <c r="CHH180" s="3"/>
      <c r="CHI180" s="3"/>
      <c r="CHJ180" s="3"/>
      <c r="CHK180" s="3"/>
      <c r="CHL180" s="3"/>
      <c r="CHM180" s="3"/>
      <c r="CHN180" s="3"/>
      <c r="CHO180" s="3"/>
      <c r="CHP180" s="3"/>
      <c r="CHQ180" s="3"/>
      <c r="CHR180" s="3"/>
      <c r="CHS180" s="3"/>
      <c r="CHT180" s="3"/>
      <c r="CHU180" s="3"/>
      <c r="CHV180" s="3"/>
      <c r="CHW180" s="3"/>
      <c r="CHX180" s="3"/>
      <c r="CHY180" s="3"/>
      <c r="CHZ180" s="3"/>
      <c r="CIA180" s="3"/>
      <c r="CIB180" s="3"/>
      <c r="CIC180" s="3"/>
      <c r="CID180" s="3"/>
      <c r="CIE180" s="3"/>
      <c r="CIF180" s="3"/>
      <c r="CIG180" s="3"/>
      <c r="CIH180" s="3"/>
      <c r="CII180" s="3"/>
      <c r="CIJ180" s="3"/>
      <c r="CIK180" s="3"/>
      <c r="CIL180" s="3"/>
      <c r="CIM180" s="3"/>
      <c r="CIN180" s="3"/>
      <c r="CIO180" s="3"/>
      <c r="CIP180" s="3"/>
      <c r="CIQ180" s="3"/>
      <c r="CIR180" s="3"/>
      <c r="CIS180" s="3"/>
      <c r="CIT180" s="3"/>
      <c r="CIU180" s="3"/>
      <c r="CIV180" s="3"/>
      <c r="CIW180" s="3"/>
      <c r="CIX180" s="3"/>
      <c r="CIY180" s="3"/>
      <c r="CIZ180" s="3"/>
      <c r="CJA180" s="3"/>
      <c r="CJB180" s="3"/>
      <c r="CJC180" s="3"/>
      <c r="CJD180" s="3"/>
      <c r="CJE180" s="3"/>
      <c r="CJF180" s="3"/>
      <c r="CJG180" s="3"/>
      <c r="CJH180" s="3"/>
      <c r="CJI180" s="3"/>
      <c r="CJJ180" s="3"/>
      <c r="CJK180" s="3"/>
      <c r="CJL180" s="3"/>
      <c r="CJM180" s="3"/>
      <c r="CJN180" s="3"/>
      <c r="CJO180" s="3"/>
      <c r="CJP180" s="3"/>
      <c r="CJQ180" s="3"/>
      <c r="CJR180" s="3"/>
      <c r="CJS180" s="3"/>
      <c r="CJT180" s="3"/>
      <c r="CJU180" s="3"/>
      <c r="CJV180" s="3"/>
      <c r="CJW180" s="3"/>
      <c r="CJX180" s="3"/>
      <c r="CJY180" s="3"/>
      <c r="CJZ180" s="3"/>
      <c r="CKA180" s="3"/>
      <c r="CKB180" s="3"/>
      <c r="CKC180" s="3"/>
      <c r="CKD180" s="3"/>
      <c r="CKE180" s="3"/>
      <c r="CKF180" s="3"/>
      <c r="CKG180" s="3"/>
      <c r="CKH180" s="3"/>
      <c r="CKI180" s="3"/>
      <c r="CKJ180" s="3"/>
      <c r="CKK180" s="3"/>
      <c r="CKL180" s="3"/>
      <c r="CKM180" s="3"/>
      <c r="CKN180" s="3"/>
      <c r="CKO180" s="3"/>
      <c r="CKP180" s="3"/>
      <c r="CKQ180" s="3"/>
      <c r="CKR180" s="3"/>
      <c r="CKS180" s="3"/>
      <c r="CKT180" s="3"/>
      <c r="CKU180" s="3"/>
      <c r="CKV180" s="3"/>
      <c r="CKW180" s="3"/>
      <c r="CKX180" s="3"/>
      <c r="CKY180" s="3"/>
      <c r="CKZ180" s="3"/>
      <c r="CLA180" s="3"/>
      <c r="CLB180" s="3"/>
      <c r="CLC180" s="3"/>
      <c r="CLD180" s="3"/>
      <c r="CLE180" s="3"/>
      <c r="CLF180" s="3"/>
      <c r="CLG180" s="3"/>
      <c r="CLH180" s="3"/>
      <c r="CLI180" s="3"/>
      <c r="CLJ180" s="3"/>
      <c r="CLK180" s="3"/>
      <c r="CLL180" s="3"/>
      <c r="CLM180" s="3"/>
      <c r="CLN180" s="3"/>
      <c r="CLO180" s="3"/>
      <c r="CLP180" s="3"/>
      <c r="CLQ180" s="3"/>
      <c r="CLR180" s="3"/>
      <c r="CLS180" s="3"/>
      <c r="CLT180" s="3"/>
      <c r="CLU180" s="3"/>
      <c r="CLV180" s="3"/>
      <c r="CLW180" s="3"/>
      <c r="CLX180" s="3"/>
      <c r="CLY180" s="3"/>
      <c r="CLZ180" s="3"/>
      <c r="CMA180" s="3"/>
      <c r="CMB180" s="3"/>
      <c r="CMC180" s="3"/>
      <c r="CMD180" s="3"/>
      <c r="CME180" s="3"/>
      <c r="CMF180" s="3"/>
      <c r="CMG180" s="3"/>
      <c r="CMH180" s="3"/>
      <c r="CMI180" s="3"/>
      <c r="CMJ180" s="3"/>
      <c r="CMK180" s="3"/>
      <c r="CML180" s="3"/>
      <c r="CMM180" s="3"/>
      <c r="CMN180" s="3"/>
      <c r="CMO180" s="3"/>
      <c r="CMP180" s="3"/>
      <c r="CMQ180" s="3"/>
      <c r="CMR180" s="3"/>
      <c r="CMS180" s="3"/>
      <c r="CMT180" s="3"/>
      <c r="CMU180" s="3"/>
      <c r="CMV180" s="3"/>
      <c r="CMW180" s="3"/>
      <c r="CMX180" s="3"/>
      <c r="CMY180" s="3"/>
      <c r="CMZ180" s="3"/>
      <c r="CNA180" s="3"/>
      <c r="CNB180" s="3"/>
      <c r="CNC180" s="3"/>
      <c r="CND180" s="3"/>
      <c r="CNE180" s="3"/>
      <c r="CNF180" s="3"/>
      <c r="CNG180" s="3"/>
      <c r="CNH180" s="3"/>
      <c r="CNI180" s="3"/>
      <c r="CNJ180" s="3"/>
      <c r="CNK180" s="3"/>
      <c r="CNL180" s="3"/>
      <c r="CNM180" s="3"/>
      <c r="CNN180" s="3"/>
      <c r="CNO180" s="3"/>
      <c r="CNP180" s="3"/>
      <c r="CNQ180" s="3"/>
      <c r="CNR180" s="3"/>
      <c r="CNS180" s="3"/>
      <c r="CNT180" s="3"/>
      <c r="CNU180" s="3"/>
      <c r="CNV180" s="3"/>
      <c r="CNW180" s="3"/>
      <c r="CNX180" s="3"/>
      <c r="CNY180" s="3"/>
      <c r="CNZ180" s="3"/>
      <c r="COA180" s="3"/>
      <c r="COB180" s="3"/>
      <c r="COC180" s="3"/>
      <c r="COD180" s="3"/>
      <c r="COE180" s="3"/>
      <c r="COF180" s="3"/>
      <c r="COG180" s="3"/>
      <c r="COH180" s="3"/>
      <c r="COI180" s="3"/>
      <c r="COJ180" s="3"/>
      <c r="COK180" s="3"/>
      <c r="COL180" s="3"/>
      <c r="COM180" s="3"/>
      <c r="CON180" s="3"/>
      <c r="COO180" s="3"/>
      <c r="COP180" s="3"/>
      <c r="COQ180" s="3"/>
      <c r="COR180" s="3"/>
      <c r="COS180" s="3"/>
      <c r="COT180" s="3"/>
      <c r="COU180" s="3"/>
      <c r="COV180" s="3"/>
      <c r="COW180" s="3"/>
      <c r="COX180" s="3"/>
      <c r="COY180" s="3"/>
      <c r="COZ180" s="3"/>
      <c r="CPA180" s="3"/>
      <c r="CPB180" s="3"/>
      <c r="CPC180" s="3"/>
      <c r="CPD180" s="3"/>
      <c r="CPE180" s="3"/>
      <c r="CPF180" s="3"/>
      <c r="CPG180" s="3"/>
      <c r="CPH180" s="3"/>
      <c r="CPI180" s="3"/>
      <c r="CPJ180" s="3"/>
      <c r="CPK180" s="3"/>
      <c r="CPL180" s="3"/>
      <c r="CPM180" s="3"/>
      <c r="CPN180" s="3"/>
      <c r="CPO180" s="3"/>
      <c r="CPP180" s="3"/>
      <c r="CPQ180" s="3"/>
      <c r="CPR180" s="3"/>
      <c r="CPS180" s="3"/>
      <c r="CPT180" s="3"/>
      <c r="CPU180" s="3"/>
      <c r="CPV180" s="3"/>
      <c r="CPW180" s="3"/>
      <c r="CPX180" s="3"/>
      <c r="CPY180" s="3"/>
      <c r="CPZ180" s="3"/>
      <c r="CQA180" s="3"/>
      <c r="CQB180" s="3"/>
      <c r="CQC180" s="3"/>
      <c r="CQD180" s="3"/>
      <c r="CQE180" s="3"/>
      <c r="CQF180" s="3"/>
      <c r="CQG180" s="3"/>
      <c r="CQH180" s="3"/>
      <c r="CQI180" s="3"/>
      <c r="CQJ180" s="3"/>
      <c r="CQK180" s="3"/>
      <c r="CQL180" s="3"/>
      <c r="CQM180" s="3"/>
      <c r="CQN180" s="3"/>
      <c r="CQO180" s="3"/>
      <c r="CQP180" s="3"/>
      <c r="CQQ180" s="3"/>
      <c r="CQR180" s="3"/>
      <c r="CQS180" s="3"/>
      <c r="CQT180" s="3"/>
      <c r="CQU180" s="3"/>
      <c r="CQV180" s="3"/>
      <c r="CQW180" s="3"/>
      <c r="CQX180" s="3"/>
      <c r="CQY180" s="3"/>
      <c r="CQZ180" s="3"/>
      <c r="CRA180" s="3"/>
      <c r="CRB180" s="3"/>
      <c r="CRC180" s="3"/>
      <c r="CRD180" s="3"/>
      <c r="CRE180" s="3"/>
      <c r="CRF180" s="3"/>
      <c r="CRG180" s="3"/>
      <c r="CRH180" s="3"/>
      <c r="CRI180" s="3"/>
      <c r="CRJ180" s="3"/>
      <c r="CRK180" s="3"/>
      <c r="CRL180" s="3"/>
      <c r="CRM180" s="3"/>
      <c r="CRN180" s="3"/>
      <c r="CRO180" s="3"/>
      <c r="CRP180" s="3"/>
      <c r="CRQ180" s="3"/>
      <c r="CRR180" s="3"/>
      <c r="CRS180" s="3"/>
      <c r="CRT180" s="3"/>
      <c r="CRU180" s="3"/>
      <c r="CRV180" s="3"/>
      <c r="CRW180" s="3"/>
      <c r="CRX180" s="3"/>
      <c r="CRY180" s="3"/>
      <c r="CRZ180" s="3"/>
      <c r="CSA180" s="3"/>
      <c r="CSB180" s="3"/>
      <c r="CSC180" s="3"/>
      <c r="CSD180" s="3"/>
      <c r="CSE180" s="3"/>
      <c r="CSF180" s="3"/>
      <c r="CSG180" s="3"/>
      <c r="CSH180" s="3"/>
      <c r="CSI180" s="3"/>
      <c r="CSJ180" s="3"/>
      <c r="CSK180" s="3"/>
      <c r="CSL180" s="3"/>
      <c r="CSM180" s="3"/>
      <c r="CSN180" s="3"/>
      <c r="CSO180" s="3"/>
      <c r="CSP180" s="3"/>
      <c r="CSQ180" s="3"/>
      <c r="CSR180" s="3"/>
      <c r="CSS180" s="3"/>
      <c r="CST180" s="3"/>
      <c r="CSU180" s="3"/>
      <c r="CSV180" s="3"/>
      <c r="CSW180" s="3"/>
      <c r="CSX180" s="3"/>
      <c r="CSY180" s="3"/>
      <c r="CSZ180" s="3"/>
      <c r="CTA180" s="3"/>
      <c r="CTB180" s="3"/>
      <c r="CTC180" s="3"/>
      <c r="CTD180" s="3"/>
      <c r="CTE180" s="3"/>
      <c r="CTF180" s="3"/>
      <c r="CTG180" s="3"/>
      <c r="CTH180" s="3"/>
      <c r="CTI180" s="3"/>
      <c r="CTJ180" s="3"/>
      <c r="CTK180" s="3"/>
      <c r="CTL180" s="3"/>
      <c r="CTM180" s="3"/>
      <c r="CTN180" s="3"/>
      <c r="CTO180" s="3"/>
      <c r="CTP180" s="3"/>
      <c r="CTQ180" s="3"/>
      <c r="CTR180" s="3"/>
      <c r="CTS180" s="3"/>
      <c r="CTT180" s="3"/>
      <c r="CTU180" s="3"/>
      <c r="CTV180" s="3"/>
      <c r="CTW180" s="3"/>
      <c r="CTX180" s="3"/>
      <c r="CTY180" s="3"/>
      <c r="CTZ180" s="3"/>
      <c r="CUA180" s="3"/>
      <c r="CUB180" s="3"/>
      <c r="CUC180" s="3"/>
      <c r="CUD180" s="3"/>
      <c r="CUE180" s="3"/>
      <c r="CUF180" s="3"/>
      <c r="CUG180" s="3"/>
      <c r="CUH180" s="3"/>
      <c r="CUI180" s="3"/>
      <c r="CUJ180" s="3"/>
      <c r="CUK180" s="3"/>
      <c r="CUL180" s="3"/>
      <c r="CUM180" s="3"/>
      <c r="CUN180" s="3"/>
      <c r="CUO180" s="3"/>
      <c r="CUP180" s="3"/>
      <c r="CUQ180" s="3"/>
      <c r="CUR180" s="3"/>
      <c r="CUS180" s="3"/>
      <c r="CUT180" s="3"/>
      <c r="CUU180" s="3"/>
      <c r="CUV180" s="3"/>
      <c r="CUW180" s="3"/>
      <c r="CUX180" s="3"/>
      <c r="CUY180" s="3"/>
      <c r="CUZ180" s="3"/>
      <c r="CVA180" s="3"/>
      <c r="CVB180" s="3"/>
      <c r="CVC180" s="3"/>
      <c r="CVD180" s="3"/>
      <c r="CVE180" s="3"/>
      <c r="CVF180" s="3"/>
      <c r="CVG180" s="3"/>
      <c r="CVH180" s="3"/>
      <c r="CVI180" s="3"/>
      <c r="CVJ180" s="3"/>
      <c r="CVK180" s="3"/>
      <c r="CVL180" s="3"/>
      <c r="CVM180" s="3"/>
      <c r="CVN180" s="3"/>
      <c r="CVO180" s="3"/>
      <c r="CVP180" s="3"/>
      <c r="CVQ180" s="3"/>
      <c r="CVR180" s="3"/>
      <c r="CVS180" s="3"/>
      <c r="CVT180" s="3"/>
      <c r="CVU180" s="3"/>
      <c r="CVV180" s="3"/>
      <c r="CVW180" s="3"/>
      <c r="CVX180" s="3"/>
      <c r="CVY180" s="3"/>
      <c r="CVZ180" s="3"/>
      <c r="CWA180" s="3"/>
      <c r="CWB180" s="3"/>
      <c r="CWC180" s="3"/>
      <c r="CWD180" s="3"/>
      <c r="CWE180" s="3"/>
      <c r="CWF180" s="3"/>
      <c r="CWG180" s="3"/>
      <c r="CWH180" s="3"/>
      <c r="CWI180" s="3"/>
      <c r="CWJ180" s="3"/>
      <c r="CWK180" s="3"/>
      <c r="CWL180" s="3"/>
      <c r="CWM180" s="3"/>
      <c r="CWN180" s="3"/>
      <c r="CWO180" s="3"/>
      <c r="CWP180" s="3"/>
      <c r="CWQ180" s="3"/>
      <c r="CWR180" s="3"/>
      <c r="CWS180" s="3"/>
      <c r="CWT180" s="3"/>
      <c r="CWU180" s="3"/>
      <c r="CWV180" s="3"/>
      <c r="CWW180" s="3"/>
      <c r="CWX180" s="3"/>
      <c r="CWY180" s="3"/>
      <c r="CWZ180" s="3"/>
      <c r="CXA180" s="3"/>
      <c r="CXB180" s="3"/>
      <c r="CXC180" s="3"/>
      <c r="CXD180" s="3"/>
      <c r="CXE180" s="3"/>
      <c r="CXF180" s="3"/>
      <c r="CXG180" s="3"/>
      <c r="CXH180" s="3"/>
      <c r="CXI180" s="3"/>
      <c r="CXJ180" s="3"/>
      <c r="CXK180" s="3"/>
      <c r="CXL180" s="3"/>
      <c r="CXM180" s="3"/>
      <c r="CXN180" s="3"/>
      <c r="CXO180" s="3"/>
      <c r="CXP180" s="3"/>
      <c r="CXQ180" s="3"/>
      <c r="CXR180" s="3"/>
      <c r="CXS180" s="3"/>
      <c r="CXT180" s="3"/>
      <c r="CXU180" s="3"/>
      <c r="CXV180" s="3"/>
      <c r="CXW180" s="3"/>
      <c r="CXX180" s="3"/>
      <c r="CXY180" s="3"/>
      <c r="CXZ180" s="3"/>
      <c r="CYA180" s="3"/>
      <c r="CYB180" s="3"/>
      <c r="CYC180" s="3"/>
      <c r="CYD180" s="3"/>
      <c r="CYE180" s="3"/>
      <c r="CYF180" s="3"/>
      <c r="CYG180" s="3"/>
      <c r="CYH180" s="3"/>
      <c r="CYI180" s="3"/>
      <c r="CYJ180" s="3"/>
      <c r="CYK180" s="3"/>
      <c r="CYL180" s="3"/>
      <c r="CYM180" s="3"/>
      <c r="CYN180" s="3"/>
      <c r="CYO180" s="3"/>
      <c r="CYP180" s="3"/>
      <c r="CYQ180" s="3"/>
      <c r="CYR180" s="3"/>
      <c r="CYS180" s="3"/>
      <c r="CYT180" s="3"/>
      <c r="CYU180" s="3"/>
      <c r="CYV180" s="3"/>
      <c r="CYW180" s="3"/>
      <c r="CYX180" s="3"/>
      <c r="CYY180" s="3"/>
      <c r="CYZ180" s="3"/>
      <c r="CZA180" s="3"/>
      <c r="CZB180" s="3"/>
      <c r="CZC180" s="3"/>
      <c r="CZD180" s="3"/>
      <c r="CZE180" s="3"/>
      <c r="CZF180" s="3"/>
      <c r="CZG180" s="3"/>
      <c r="CZH180" s="3"/>
      <c r="CZI180" s="3"/>
      <c r="CZJ180" s="3"/>
      <c r="CZK180" s="3"/>
      <c r="CZL180" s="3"/>
      <c r="CZM180" s="3"/>
      <c r="CZN180" s="3"/>
      <c r="CZO180" s="3"/>
      <c r="CZP180" s="3"/>
      <c r="CZQ180" s="3"/>
      <c r="CZR180" s="3"/>
      <c r="CZS180" s="3"/>
      <c r="CZT180" s="3"/>
      <c r="CZU180" s="3"/>
      <c r="CZV180" s="3"/>
      <c r="CZW180" s="3"/>
      <c r="CZX180" s="3"/>
      <c r="CZY180" s="3"/>
      <c r="CZZ180" s="3"/>
      <c r="DAA180" s="3"/>
      <c r="DAB180" s="3"/>
      <c r="DAC180" s="3"/>
      <c r="DAD180" s="3"/>
      <c r="DAE180" s="3"/>
      <c r="DAF180" s="3"/>
      <c r="DAG180" s="3"/>
      <c r="DAH180" s="3"/>
      <c r="DAI180" s="3"/>
      <c r="DAJ180" s="3"/>
      <c r="DAK180" s="3"/>
      <c r="DAL180" s="3"/>
      <c r="DAM180" s="3"/>
      <c r="DAN180" s="3"/>
      <c r="DAO180" s="3"/>
      <c r="DAP180" s="3"/>
      <c r="DAQ180" s="3"/>
      <c r="DAR180" s="3"/>
      <c r="DAS180" s="3"/>
      <c r="DAT180" s="3"/>
      <c r="DAU180" s="3"/>
      <c r="DAV180" s="3"/>
      <c r="DAW180" s="3"/>
      <c r="DAX180" s="3"/>
      <c r="DAY180" s="3"/>
      <c r="DAZ180" s="3"/>
      <c r="DBA180" s="3"/>
      <c r="DBB180" s="3"/>
      <c r="DBC180" s="3"/>
      <c r="DBD180" s="3"/>
      <c r="DBE180" s="3"/>
      <c r="DBF180" s="3"/>
      <c r="DBG180" s="3"/>
      <c r="DBH180" s="3"/>
      <c r="DBI180" s="3"/>
      <c r="DBJ180" s="3"/>
      <c r="DBK180" s="3"/>
      <c r="DBL180" s="3"/>
      <c r="DBM180" s="3"/>
      <c r="DBN180" s="3"/>
      <c r="DBO180" s="3"/>
      <c r="DBP180" s="3"/>
      <c r="DBQ180" s="3"/>
      <c r="DBR180" s="3"/>
      <c r="DBS180" s="3"/>
      <c r="DBT180" s="3"/>
      <c r="DBU180" s="3"/>
      <c r="DBV180" s="3"/>
      <c r="DBW180" s="3"/>
      <c r="DBX180" s="3"/>
      <c r="DBY180" s="3"/>
      <c r="DBZ180" s="3"/>
      <c r="DCA180" s="3"/>
      <c r="DCB180" s="3"/>
      <c r="DCC180" s="3"/>
      <c r="DCD180" s="3"/>
      <c r="DCE180" s="3"/>
      <c r="DCF180" s="3"/>
      <c r="DCG180" s="3"/>
      <c r="DCH180" s="3"/>
      <c r="DCI180" s="3"/>
      <c r="DCJ180" s="3"/>
      <c r="DCK180" s="3"/>
      <c r="DCL180" s="3"/>
      <c r="DCM180" s="3"/>
      <c r="DCN180" s="3"/>
      <c r="DCO180" s="3"/>
      <c r="DCP180" s="3"/>
      <c r="DCQ180" s="3"/>
      <c r="DCR180" s="3"/>
      <c r="DCS180" s="3"/>
      <c r="DCT180" s="3"/>
      <c r="DCU180" s="3"/>
      <c r="DCV180" s="3"/>
      <c r="DCW180" s="3"/>
      <c r="DCX180" s="3"/>
      <c r="DCY180" s="3"/>
      <c r="DCZ180" s="3"/>
      <c r="DDA180" s="3"/>
      <c r="DDB180" s="3"/>
      <c r="DDC180" s="3"/>
      <c r="DDD180" s="3"/>
      <c r="DDE180" s="3"/>
      <c r="DDF180" s="3"/>
      <c r="DDG180" s="3"/>
      <c r="DDH180" s="3"/>
      <c r="DDI180" s="3"/>
      <c r="DDJ180" s="3"/>
      <c r="DDK180" s="3"/>
      <c r="DDL180" s="3"/>
      <c r="DDM180" s="3"/>
      <c r="DDN180" s="3"/>
      <c r="DDO180" s="3"/>
      <c r="DDP180" s="3"/>
      <c r="DDQ180" s="3"/>
      <c r="DDR180" s="3"/>
      <c r="DDS180" s="3"/>
      <c r="DDT180" s="3"/>
      <c r="DDU180" s="3"/>
      <c r="DDV180" s="3"/>
      <c r="DDW180" s="3"/>
      <c r="DDX180" s="3"/>
      <c r="DDY180" s="3"/>
      <c r="DDZ180" s="3"/>
      <c r="DEA180" s="3"/>
      <c r="DEB180" s="3"/>
      <c r="DEC180" s="3"/>
      <c r="DED180" s="3"/>
      <c r="DEE180" s="3"/>
      <c r="DEF180" s="3"/>
      <c r="DEG180" s="3"/>
      <c r="DEH180" s="3"/>
      <c r="DEI180" s="3"/>
      <c r="DEJ180" s="3"/>
      <c r="DEK180" s="3"/>
      <c r="DEL180" s="3"/>
      <c r="DEM180" s="3"/>
      <c r="DEN180" s="3"/>
      <c r="DEO180" s="3"/>
      <c r="DEP180" s="3"/>
      <c r="DEQ180" s="3"/>
      <c r="DER180" s="3"/>
      <c r="DES180" s="3"/>
      <c r="DET180" s="3"/>
      <c r="DEU180" s="3"/>
      <c r="DEV180" s="3"/>
      <c r="DEW180" s="3"/>
      <c r="DEX180" s="3"/>
      <c r="DEY180" s="3"/>
      <c r="DEZ180" s="3"/>
      <c r="DFA180" s="3"/>
      <c r="DFB180" s="3"/>
      <c r="DFC180" s="3"/>
      <c r="DFD180" s="3"/>
      <c r="DFE180" s="3"/>
      <c r="DFF180" s="3"/>
      <c r="DFG180" s="3"/>
      <c r="DFH180" s="3"/>
      <c r="DFI180" s="3"/>
      <c r="DFJ180" s="3"/>
      <c r="DFK180" s="3"/>
      <c r="DFL180" s="3"/>
      <c r="DFM180" s="3"/>
      <c r="DFN180" s="3"/>
      <c r="DFO180" s="3"/>
      <c r="DFP180" s="3"/>
      <c r="DFQ180" s="3"/>
      <c r="DFR180" s="3"/>
      <c r="DFS180" s="3"/>
      <c r="DFT180" s="3"/>
      <c r="DFU180" s="3"/>
      <c r="DFV180" s="3"/>
      <c r="DFW180" s="3"/>
      <c r="DFX180" s="3"/>
      <c r="DFY180" s="3"/>
      <c r="DFZ180" s="3"/>
      <c r="DGA180" s="3"/>
      <c r="DGB180" s="3"/>
      <c r="DGC180" s="3"/>
      <c r="DGD180" s="3"/>
      <c r="DGE180" s="3"/>
      <c r="DGF180" s="3"/>
      <c r="DGG180" s="3"/>
      <c r="DGH180" s="3"/>
      <c r="DGI180" s="3"/>
      <c r="DGJ180" s="3"/>
      <c r="DGK180" s="3"/>
      <c r="DGL180" s="3"/>
      <c r="DGM180" s="3"/>
      <c r="DGN180" s="3"/>
      <c r="DGO180" s="3"/>
      <c r="DGP180" s="3"/>
      <c r="DGQ180" s="3"/>
      <c r="DGR180" s="3"/>
      <c r="DGS180" s="3"/>
      <c r="DGT180" s="3"/>
      <c r="DGU180" s="3"/>
      <c r="DGV180" s="3"/>
      <c r="DGW180" s="3"/>
      <c r="DGX180" s="3"/>
      <c r="DGY180" s="3"/>
      <c r="DGZ180" s="3"/>
      <c r="DHA180" s="3"/>
      <c r="DHB180" s="3"/>
      <c r="DHC180" s="3"/>
      <c r="DHD180" s="3"/>
      <c r="DHE180" s="3"/>
      <c r="DHF180" s="3"/>
      <c r="DHG180" s="3"/>
      <c r="DHH180" s="3"/>
      <c r="DHI180" s="3"/>
      <c r="DHJ180" s="3"/>
      <c r="DHK180" s="3"/>
      <c r="DHL180" s="3"/>
      <c r="DHM180" s="3"/>
      <c r="DHN180" s="3"/>
      <c r="DHO180" s="3"/>
      <c r="DHP180" s="3"/>
      <c r="DHQ180" s="3"/>
      <c r="DHR180" s="3"/>
      <c r="DHS180" s="3"/>
      <c r="DHT180" s="3"/>
      <c r="DHU180" s="3"/>
      <c r="DHV180" s="3"/>
      <c r="DHW180" s="3"/>
      <c r="DHX180" s="3"/>
      <c r="DHY180" s="3"/>
      <c r="DHZ180" s="3"/>
      <c r="DIA180" s="3"/>
      <c r="DIB180" s="3"/>
      <c r="DIC180" s="3"/>
      <c r="DID180" s="3"/>
      <c r="DIE180" s="3"/>
      <c r="DIF180" s="3"/>
      <c r="DIG180" s="3"/>
      <c r="DIH180" s="3"/>
      <c r="DII180" s="3"/>
      <c r="DIJ180" s="3"/>
      <c r="DIK180" s="3"/>
      <c r="DIL180" s="3"/>
      <c r="DIM180" s="3"/>
      <c r="DIN180" s="3"/>
      <c r="DIO180" s="3"/>
      <c r="DIP180" s="3"/>
      <c r="DIQ180" s="3"/>
      <c r="DIR180" s="3"/>
      <c r="DIS180" s="3"/>
      <c r="DIT180" s="3"/>
      <c r="DIU180" s="3"/>
      <c r="DIV180" s="3"/>
      <c r="DIW180" s="3"/>
      <c r="DIX180" s="3"/>
      <c r="DIY180" s="3"/>
      <c r="DIZ180" s="3"/>
      <c r="DJA180" s="3"/>
      <c r="DJB180" s="3"/>
      <c r="DJC180" s="3"/>
      <c r="DJD180" s="3"/>
      <c r="DJE180" s="3"/>
      <c r="DJF180" s="3"/>
      <c r="DJG180" s="3"/>
      <c r="DJH180" s="3"/>
      <c r="DJI180" s="3"/>
      <c r="DJJ180" s="3"/>
      <c r="DJK180" s="3"/>
      <c r="DJL180" s="3"/>
      <c r="DJM180" s="3"/>
      <c r="DJN180" s="3"/>
      <c r="DJO180" s="3"/>
      <c r="DJP180" s="3"/>
      <c r="DJQ180" s="3"/>
      <c r="DJR180" s="3"/>
      <c r="DJS180" s="3"/>
      <c r="DJT180" s="3"/>
      <c r="DJU180" s="3"/>
      <c r="DJV180" s="3"/>
      <c r="DJW180" s="3"/>
      <c r="DJX180" s="3"/>
      <c r="DJY180" s="3"/>
      <c r="DJZ180" s="3"/>
      <c r="DKA180" s="3"/>
      <c r="DKB180" s="3"/>
      <c r="DKC180" s="3"/>
      <c r="DKD180" s="3"/>
      <c r="DKE180" s="3"/>
      <c r="DKF180" s="3"/>
      <c r="DKG180" s="3"/>
      <c r="DKH180" s="3"/>
      <c r="DKI180" s="3"/>
      <c r="DKJ180" s="3"/>
      <c r="DKK180" s="3"/>
      <c r="DKL180" s="3"/>
      <c r="DKM180" s="3"/>
      <c r="DKN180" s="3"/>
      <c r="DKO180" s="3"/>
      <c r="DKP180" s="3"/>
      <c r="DKQ180" s="3"/>
      <c r="DKR180" s="3"/>
      <c r="DKS180" s="3"/>
      <c r="DKT180" s="3"/>
      <c r="DKU180" s="3"/>
      <c r="DKV180" s="3"/>
      <c r="DKW180" s="3"/>
      <c r="DKX180" s="3"/>
      <c r="DKY180" s="3"/>
      <c r="DKZ180" s="3"/>
      <c r="DLA180" s="3"/>
      <c r="DLB180" s="3"/>
      <c r="DLC180" s="3"/>
      <c r="DLD180" s="3"/>
      <c r="DLE180" s="3"/>
      <c r="DLF180" s="3"/>
      <c r="DLG180" s="3"/>
      <c r="DLH180" s="3"/>
      <c r="DLI180" s="3"/>
      <c r="DLJ180" s="3"/>
      <c r="DLK180" s="3"/>
      <c r="DLL180" s="3"/>
      <c r="DLM180" s="3"/>
      <c r="DLN180" s="3"/>
      <c r="DLO180" s="3"/>
      <c r="DLP180" s="3"/>
      <c r="DLQ180" s="3"/>
      <c r="DLR180" s="3"/>
      <c r="DLS180" s="3"/>
      <c r="DLT180" s="3"/>
      <c r="DLU180" s="3"/>
      <c r="DLV180" s="3"/>
      <c r="DLW180" s="3"/>
      <c r="DLX180" s="3"/>
      <c r="DLY180" s="3"/>
      <c r="DLZ180" s="3"/>
      <c r="DMA180" s="3"/>
      <c r="DMB180" s="3"/>
      <c r="DMC180" s="3"/>
      <c r="DMD180" s="3"/>
      <c r="DME180" s="3"/>
      <c r="DMF180" s="3"/>
      <c r="DMG180" s="3"/>
      <c r="DMH180" s="3"/>
      <c r="DMI180" s="3"/>
      <c r="DMJ180" s="3"/>
      <c r="DMK180" s="3"/>
      <c r="DML180" s="3"/>
      <c r="DMM180" s="3"/>
      <c r="DMN180" s="3"/>
      <c r="DMO180" s="3"/>
      <c r="DMP180" s="3"/>
      <c r="DMQ180" s="3"/>
      <c r="DMR180" s="3"/>
      <c r="DMS180" s="3"/>
      <c r="DMT180" s="3"/>
      <c r="DMU180" s="3"/>
      <c r="DMV180" s="3"/>
      <c r="DMW180" s="3"/>
      <c r="DMX180" s="3"/>
      <c r="DMY180" s="3"/>
      <c r="DMZ180" s="3"/>
      <c r="DNA180" s="3"/>
      <c r="DNB180" s="3"/>
      <c r="DNC180" s="3"/>
      <c r="DND180" s="3"/>
      <c r="DNE180" s="3"/>
      <c r="DNF180" s="3"/>
      <c r="DNG180" s="3"/>
      <c r="DNH180" s="3"/>
      <c r="DNI180" s="3"/>
      <c r="DNJ180" s="3"/>
      <c r="DNK180" s="3"/>
      <c r="DNL180" s="3"/>
      <c r="DNM180" s="3"/>
      <c r="DNN180" s="3"/>
      <c r="DNO180" s="3"/>
      <c r="DNP180" s="3"/>
      <c r="DNQ180" s="3"/>
      <c r="DNR180" s="3"/>
      <c r="DNS180" s="3"/>
      <c r="DNT180" s="3"/>
      <c r="DNU180" s="3"/>
      <c r="DNV180" s="3"/>
      <c r="DNW180" s="3"/>
      <c r="DNX180" s="3"/>
      <c r="DNY180" s="3"/>
      <c r="DNZ180" s="3"/>
      <c r="DOA180" s="3"/>
      <c r="DOB180" s="3"/>
      <c r="DOC180" s="3"/>
      <c r="DOD180" s="3"/>
      <c r="DOE180" s="3"/>
      <c r="DOF180" s="3"/>
      <c r="DOG180" s="3"/>
      <c r="DOH180" s="3"/>
      <c r="DOI180" s="3"/>
      <c r="DOJ180" s="3"/>
      <c r="DOK180" s="3"/>
      <c r="DOL180" s="3"/>
      <c r="DOM180" s="3"/>
      <c r="DON180" s="3"/>
      <c r="DOO180" s="3"/>
      <c r="DOP180" s="3"/>
      <c r="DOQ180" s="3"/>
      <c r="DOR180" s="3"/>
      <c r="DOS180" s="3"/>
      <c r="DOT180" s="3"/>
      <c r="DOU180" s="3"/>
      <c r="DOV180" s="3"/>
      <c r="DOW180" s="3"/>
      <c r="DOX180" s="3"/>
      <c r="DOY180" s="3"/>
      <c r="DOZ180" s="3"/>
      <c r="DPA180" s="3"/>
      <c r="DPB180" s="3"/>
      <c r="DPC180" s="3"/>
      <c r="DPD180" s="3"/>
      <c r="DPE180" s="3"/>
      <c r="DPF180" s="3"/>
      <c r="DPG180" s="3"/>
      <c r="DPH180" s="3"/>
      <c r="DPI180" s="3"/>
      <c r="DPJ180" s="3"/>
      <c r="DPK180" s="3"/>
      <c r="DPL180" s="3"/>
      <c r="DPM180" s="3"/>
      <c r="DPN180" s="3"/>
      <c r="DPO180" s="3"/>
      <c r="DPP180" s="3"/>
      <c r="DPQ180" s="3"/>
      <c r="DPR180" s="3"/>
      <c r="DPS180" s="3"/>
      <c r="DPT180" s="3"/>
      <c r="DPU180" s="3"/>
      <c r="DPV180" s="3"/>
      <c r="DPW180" s="3"/>
      <c r="DPX180" s="3"/>
      <c r="DPY180" s="3"/>
      <c r="DPZ180" s="3"/>
      <c r="DQA180" s="3"/>
      <c r="DQB180" s="3"/>
      <c r="DQC180" s="3"/>
      <c r="DQD180" s="3"/>
      <c r="DQE180" s="3"/>
      <c r="DQF180" s="3"/>
      <c r="DQG180" s="3"/>
      <c r="DQH180" s="3"/>
      <c r="DQI180" s="3"/>
      <c r="DQJ180" s="3"/>
      <c r="DQK180" s="3"/>
      <c r="DQL180" s="3"/>
      <c r="DQM180" s="3"/>
      <c r="DQN180" s="3"/>
      <c r="DQO180" s="3"/>
      <c r="DQP180" s="3"/>
      <c r="DQQ180" s="3"/>
      <c r="DQR180" s="3"/>
      <c r="DQS180" s="3"/>
      <c r="DQT180" s="3"/>
      <c r="DQU180" s="3"/>
      <c r="DQV180" s="3"/>
      <c r="DQW180" s="3"/>
      <c r="DQX180" s="3"/>
      <c r="DQY180" s="3"/>
      <c r="DQZ180" s="3"/>
      <c r="DRA180" s="3"/>
      <c r="DRB180" s="3"/>
      <c r="DRC180" s="3"/>
      <c r="DRD180" s="3"/>
      <c r="DRE180" s="3"/>
      <c r="DRF180" s="3"/>
      <c r="DRG180" s="3"/>
      <c r="DRH180" s="3"/>
      <c r="DRI180" s="3"/>
      <c r="DRJ180" s="3"/>
      <c r="DRK180" s="3"/>
      <c r="DRL180" s="3"/>
      <c r="DRM180" s="3"/>
      <c r="DRN180" s="3"/>
      <c r="DRO180" s="3"/>
      <c r="DRP180" s="3"/>
      <c r="DRQ180" s="3"/>
      <c r="DRR180" s="3"/>
      <c r="DRS180" s="3"/>
      <c r="DRT180" s="3"/>
      <c r="DRU180" s="3"/>
      <c r="DRV180" s="3"/>
      <c r="DRW180" s="3"/>
      <c r="DRX180" s="3"/>
      <c r="DRY180" s="3"/>
      <c r="DRZ180" s="3"/>
      <c r="DSA180" s="3"/>
      <c r="DSB180" s="3"/>
      <c r="DSC180" s="3"/>
      <c r="DSD180" s="3"/>
      <c r="DSE180" s="3"/>
      <c r="DSF180" s="3"/>
      <c r="DSG180" s="3"/>
      <c r="DSH180" s="3"/>
      <c r="DSI180" s="3"/>
      <c r="DSJ180" s="3"/>
      <c r="DSK180" s="3"/>
      <c r="DSL180" s="3"/>
      <c r="DSM180" s="3"/>
      <c r="DSN180" s="3"/>
      <c r="DSO180" s="3"/>
      <c r="DSP180" s="3"/>
      <c r="DSQ180" s="3"/>
      <c r="DSR180" s="3"/>
      <c r="DSS180" s="3"/>
      <c r="DST180" s="3"/>
      <c r="DSU180" s="3"/>
      <c r="DSV180" s="3"/>
      <c r="DSW180" s="3"/>
      <c r="DSX180" s="3"/>
      <c r="DSY180" s="3"/>
      <c r="DSZ180" s="3"/>
      <c r="DTA180" s="3"/>
      <c r="DTB180" s="3"/>
      <c r="DTC180" s="3"/>
      <c r="DTD180" s="3"/>
      <c r="DTE180" s="3"/>
      <c r="DTF180" s="3"/>
      <c r="DTG180" s="3"/>
      <c r="DTH180" s="3"/>
      <c r="DTI180" s="3"/>
      <c r="DTJ180" s="3"/>
      <c r="DTK180" s="3"/>
      <c r="DTL180" s="3"/>
      <c r="DTM180" s="3"/>
      <c r="DTN180" s="3"/>
      <c r="DTO180" s="3"/>
      <c r="DTP180" s="3"/>
      <c r="DTQ180" s="3"/>
      <c r="DTR180" s="3"/>
      <c r="DTS180" s="3"/>
      <c r="DTT180" s="3"/>
      <c r="DTU180" s="3"/>
      <c r="DTV180" s="3"/>
      <c r="DTW180" s="3"/>
      <c r="DTX180" s="3"/>
      <c r="DTY180" s="3"/>
      <c r="DTZ180" s="3"/>
      <c r="DUA180" s="3"/>
      <c r="DUB180" s="3"/>
      <c r="DUC180" s="3"/>
      <c r="DUD180" s="3"/>
      <c r="DUE180" s="3"/>
      <c r="DUF180" s="3"/>
      <c r="DUG180" s="3"/>
      <c r="DUH180" s="3"/>
      <c r="DUI180" s="3"/>
      <c r="DUJ180" s="3"/>
      <c r="DUK180" s="3"/>
      <c r="DUL180" s="3"/>
      <c r="DUM180" s="3"/>
      <c r="DUN180" s="3"/>
      <c r="DUO180" s="3"/>
      <c r="DUP180" s="3"/>
      <c r="DUQ180" s="3"/>
      <c r="DUR180" s="3"/>
      <c r="DUS180" s="3"/>
      <c r="DUT180" s="3"/>
      <c r="DUU180" s="3"/>
      <c r="DUV180" s="3"/>
      <c r="DUW180" s="3"/>
      <c r="DUX180" s="3"/>
      <c r="DUY180" s="3"/>
      <c r="DUZ180" s="3"/>
      <c r="DVA180" s="3"/>
      <c r="DVB180" s="3"/>
      <c r="DVC180" s="3"/>
      <c r="DVD180" s="3"/>
      <c r="DVE180" s="3"/>
      <c r="DVF180" s="3"/>
      <c r="DVG180" s="3"/>
      <c r="DVH180" s="3"/>
      <c r="DVI180" s="3"/>
      <c r="DVJ180" s="3"/>
      <c r="DVK180" s="3"/>
      <c r="DVL180" s="3"/>
      <c r="DVM180" s="3"/>
      <c r="DVN180" s="3"/>
      <c r="DVO180" s="3"/>
      <c r="DVP180" s="3"/>
      <c r="DVQ180" s="3"/>
      <c r="DVR180" s="3"/>
      <c r="DVS180" s="3"/>
      <c r="DVT180" s="3"/>
      <c r="DVU180" s="3"/>
      <c r="DVV180" s="3"/>
      <c r="DVW180" s="3"/>
      <c r="DVX180" s="3"/>
      <c r="DVY180" s="3"/>
      <c r="DVZ180" s="3"/>
      <c r="DWA180" s="3"/>
      <c r="DWB180" s="3"/>
      <c r="DWC180" s="3"/>
      <c r="DWD180" s="3"/>
      <c r="DWE180" s="3"/>
      <c r="DWF180" s="3"/>
      <c r="DWG180" s="3"/>
      <c r="DWH180" s="3"/>
      <c r="DWI180" s="3"/>
      <c r="DWJ180" s="3"/>
      <c r="DWK180" s="3"/>
      <c r="DWL180" s="3"/>
      <c r="DWM180" s="3"/>
      <c r="DWN180" s="3"/>
      <c r="DWO180" s="3"/>
      <c r="DWP180" s="3"/>
      <c r="DWQ180" s="3"/>
      <c r="DWR180" s="3"/>
      <c r="DWS180" s="3"/>
      <c r="DWT180" s="3"/>
      <c r="DWU180" s="3"/>
      <c r="DWV180" s="3"/>
      <c r="DWW180" s="3"/>
      <c r="DWX180" s="3"/>
      <c r="DWY180" s="3"/>
      <c r="DWZ180" s="3"/>
      <c r="DXA180" s="3"/>
      <c r="DXB180" s="3"/>
      <c r="DXC180" s="3"/>
      <c r="DXD180" s="3"/>
      <c r="DXE180" s="3"/>
      <c r="DXF180" s="3"/>
      <c r="DXG180" s="3"/>
      <c r="DXH180" s="3"/>
      <c r="DXI180" s="3"/>
      <c r="DXJ180" s="3"/>
      <c r="DXK180" s="3"/>
      <c r="DXL180" s="3"/>
      <c r="DXM180" s="3"/>
      <c r="DXN180" s="3"/>
      <c r="DXO180" s="3"/>
      <c r="DXP180" s="3"/>
      <c r="DXQ180" s="3"/>
      <c r="DXR180" s="3"/>
      <c r="DXS180" s="3"/>
      <c r="DXT180" s="3"/>
      <c r="DXU180" s="3"/>
      <c r="DXV180" s="3"/>
      <c r="DXW180" s="3"/>
      <c r="DXX180" s="3"/>
      <c r="DXY180" s="3"/>
      <c r="DXZ180" s="3"/>
      <c r="DYA180" s="3"/>
      <c r="DYB180" s="3"/>
      <c r="DYC180" s="3"/>
      <c r="DYD180" s="3"/>
      <c r="DYE180" s="3"/>
      <c r="DYF180" s="3"/>
      <c r="DYG180" s="3"/>
      <c r="DYH180" s="3"/>
      <c r="DYI180" s="3"/>
      <c r="DYJ180" s="3"/>
      <c r="DYK180" s="3"/>
      <c r="DYL180" s="3"/>
      <c r="DYM180" s="3"/>
      <c r="DYN180" s="3"/>
      <c r="DYO180" s="3"/>
      <c r="DYP180" s="3"/>
      <c r="DYQ180" s="3"/>
      <c r="DYR180" s="3"/>
      <c r="DYS180" s="3"/>
      <c r="DYT180" s="3"/>
      <c r="DYU180" s="3"/>
      <c r="DYV180" s="3"/>
      <c r="DYW180" s="3"/>
      <c r="DYX180" s="3"/>
      <c r="DYY180" s="3"/>
      <c r="DYZ180" s="3"/>
      <c r="DZA180" s="3"/>
      <c r="DZB180" s="3"/>
      <c r="DZC180" s="3"/>
      <c r="DZD180" s="3"/>
      <c r="DZE180" s="3"/>
      <c r="DZF180" s="3"/>
      <c r="DZG180" s="3"/>
      <c r="DZH180" s="3"/>
      <c r="DZI180" s="3"/>
      <c r="DZJ180" s="3"/>
      <c r="DZK180" s="3"/>
      <c r="DZL180" s="3"/>
      <c r="DZM180" s="3"/>
      <c r="DZN180" s="3"/>
      <c r="DZO180" s="3"/>
      <c r="DZP180" s="3"/>
      <c r="DZQ180" s="3"/>
      <c r="DZR180" s="3"/>
      <c r="DZS180" s="3"/>
      <c r="DZT180" s="3"/>
      <c r="DZU180" s="3"/>
      <c r="DZV180" s="3"/>
      <c r="DZW180" s="3"/>
      <c r="DZX180" s="3"/>
      <c r="DZY180" s="3"/>
      <c r="DZZ180" s="3"/>
      <c r="EAA180" s="3"/>
      <c r="EAB180" s="3"/>
      <c r="EAC180" s="3"/>
      <c r="EAD180" s="3"/>
      <c r="EAE180" s="3"/>
      <c r="EAF180" s="3"/>
      <c r="EAG180" s="3"/>
      <c r="EAH180" s="3"/>
      <c r="EAI180" s="3"/>
      <c r="EAJ180" s="3"/>
      <c r="EAK180" s="3"/>
      <c r="EAL180" s="3"/>
      <c r="EAM180" s="3"/>
      <c r="EAN180" s="3"/>
      <c r="EAO180" s="3"/>
      <c r="EAP180" s="3"/>
      <c r="EAQ180" s="3"/>
      <c r="EAR180" s="3"/>
      <c r="EAS180" s="3"/>
      <c r="EAT180" s="3"/>
      <c r="EAU180" s="3"/>
      <c r="EAV180" s="3"/>
      <c r="EAW180" s="3"/>
      <c r="EAX180" s="3"/>
      <c r="EAY180" s="3"/>
      <c r="EAZ180" s="3"/>
      <c r="EBA180" s="3"/>
      <c r="EBB180" s="3"/>
      <c r="EBC180" s="3"/>
      <c r="EBD180" s="3"/>
      <c r="EBE180" s="3"/>
      <c r="EBF180" s="3"/>
      <c r="EBG180" s="3"/>
      <c r="EBH180" s="3"/>
      <c r="EBI180" s="3"/>
      <c r="EBJ180" s="3"/>
      <c r="EBK180" s="3"/>
      <c r="EBL180" s="3"/>
      <c r="EBM180" s="3"/>
      <c r="EBN180" s="3"/>
      <c r="EBO180" s="3"/>
      <c r="EBP180" s="3"/>
      <c r="EBQ180" s="3"/>
      <c r="EBR180" s="3"/>
      <c r="EBS180" s="3"/>
      <c r="EBT180" s="3"/>
      <c r="EBU180" s="3"/>
      <c r="EBV180" s="3"/>
      <c r="EBW180" s="3"/>
      <c r="EBX180" s="3"/>
      <c r="EBY180" s="3"/>
      <c r="EBZ180" s="3"/>
      <c r="ECA180" s="3"/>
      <c r="ECB180" s="3"/>
      <c r="ECC180" s="3"/>
      <c r="ECD180" s="3"/>
      <c r="ECE180" s="3"/>
      <c r="ECF180" s="3"/>
      <c r="ECG180" s="3"/>
      <c r="ECH180" s="3"/>
      <c r="ECI180" s="3"/>
      <c r="ECJ180" s="3"/>
      <c r="ECK180" s="3"/>
      <c r="ECL180" s="3"/>
      <c r="ECM180" s="3"/>
      <c r="ECN180" s="3"/>
      <c r="ECO180" s="3"/>
      <c r="ECP180" s="3"/>
      <c r="ECQ180" s="3"/>
      <c r="ECR180" s="3"/>
      <c r="ECS180" s="3"/>
      <c r="ECT180" s="3"/>
      <c r="ECU180" s="3"/>
      <c r="ECV180" s="3"/>
      <c r="ECW180" s="3"/>
      <c r="ECX180" s="3"/>
      <c r="ECY180" s="3"/>
      <c r="ECZ180" s="3"/>
      <c r="EDA180" s="3"/>
      <c r="EDB180" s="3"/>
      <c r="EDC180" s="3"/>
      <c r="EDD180" s="3"/>
      <c r="EDE180" s="3"/>
      <c r="EDF180" s="3"/>
      <c r="EDG180" s="3"/>
      <c r="EDH180" s="3"/>
      <c r="EDI180" s="3"/>
      <c r="EDJ180" s="3"/>
      <c r="EDK180" s="3"/>
      <c r="EDL180" s="3"/>
      <c r="EDM180" s="3"/>
      <c r="EDN180" s="3"/>
      <c r="EDO180" s="3"/>
      <c r="EDP180" s="3"/>
      <c r="EDQ180" s="3"/>
      <c r="EDR180" s="3"/>
      <c r="EDS180" s="3"/>
      <c r="EDT180" s="3"/>
      <c r="EDU180" s="3"/>
      <c r="EDV180" s="3"/>
      <c r="EDW180" s="3"/>
      <c r="EDX180" s="3"/>
      <c r="EDY180" s="3"/>
      <c r="EDZ180" s="3"/>
      <c r="EEA180" s="3"/>
      <c r="EEB180" s="3"/>
      <c r="EEC180" s="3"/>
      <c r="EED180" s="3"/>
      <c r="EEE180" s="3"/>
      <c r="EEF180" s="3"/>
      <c r="EEG180" s="3"/>
      <c r="EEH180" s="3"/>
      <c r="EEI180" s="3"/>
      <c r="EEJ180" s="3"/>
      <c r="EEK180" s="3"/>
      <c r="EEL180" s="3"/>
      <c r="EEM180" s="3"/>
      <c r="EEN180" s="3"/>
      <c r="EEO180" s="3"/>
      <c r="EEP180" s="3"/>
      <c r="EEQ180" s="3"/>
      <c r="EER180" s="3"/>
      <c r="EES180" s="3"/>
      <c r="EET180" s="3"/>
      <c r="EEU180" s="3"/>
      <c r="EEV180" s="3"/>
      <c r="EEW180" s="3"/>
      <c r="EEX180" s="3"/>
      <c r="EEY180" s="3"/>
      <c r="EEZ180" s="3"/>
      <c r="EFA180" s="3"/>
      <c r="EFB180" s="3"/>
      <c r="EFC180" s="3"/>
      <c r="EFD180" s="3"/>
      <c r="EFE180" s="3"/>
      <c r="EFF180" s="3"/>
      <c r="EFG180" s="3"/>
      <c r="EFH180" s="3"/>
      <c r="EFI180" s="3"/>
      <c r="EFJ180" s="3"/>
      <c r="EFK180" s="3"/>
      <c r="EFL180" s="3"/>
      <c r="EFM180" s="3"/>
      <c r="EFN180" s="3"/>
      <c r="EFO180" s="3"/>
      <c r="EFP180" s="3"/>
      <c r="EFQ180" s="3"/>
      <c r="EFR180" s="3"/>
      <c r="EFS180" s="3"/>
      <c r="EFT180" s="3"/>
      <c r="EFU180" s="3"/>
      <c r="EFV180" s="3"/>
      <c r="EFW180" s="3"/>
      <c r="EFX180" s="3"/>
      <c r="EFY180" s="3"/>
      <c r="EFZ180" s="3"/>
      <c r="EGA180" s="3"/>
      <c r="EGB180" s="3"/>
      <c r="EGC180" s="3"/>
      <c r="EGD180" s="3"/>
      <c r="EGE180" s="3"/>
      <c r="EGF180" s="3"/>
      <c r="EGG180" s="3"/>
      <c r="EGH180" s="3"/>
      <c r="EGI180" s="3"/>
      <c r="EGJ180" s="3"/>
      <c r="EGK180" s="3"/>
      <c r="EGL180" s="3"/>
      <c r="EGM180" s="3"/>
      <c r="EGN180" s="3"/>
      <c r="EGO180" s="3"/>
      <c r="EGP180" s="3"/>
      <c r="EGQ180" s="3"/>
      <c r="EGR180" s="3"/>
      <c r="EGS180" s="3"/>
      <c r="EGT180" s="3"/>
      <c r="EGU180" s="3"/>
      <c r="EGV180" s="3"/>
      <c r="EGW180" s="3"/>
      <c r="EGX180" s="3"/>
      <c r="EGY180" s="3"/>
      <c r="EGZ180" s="3"/>
      <c r="EHA180" s="3"/>
      <c r="EHB180" s="3"/>
      <c r="EHC180" s="3"/>
      <c r="EHD180" s="3"/>
      <c r="EHE180" s="3"/>
      <c r="EHF180" s="3"/>
      <c r="EHG180" s="3"/>
      <c r="EHH180" s="3"/>
      <c r="EHI180" s="3"/>
      <c r="EHJ180" s="3"/>
      <c r="EHK180" s="3"/>
      <c r="EHL180" s="3"/>
      <c r="EHM180" s="3"/>
      <c r="EHN180" s="3"/>
      <c r="EHO180" s="3"/>
      <c r="EHP180" s="3"/>
      <c r="EHQ180" s="3"/>
      <c r="EHR180" s="3"/>
      <c r="EHS180" s="3"/>
      <c r="EHT180" s="3"/>
      <c r="EHU180" s="3"/>
      <c r="EHV180" s="3"/>
      <c r="EHW180" s="3"/>
      <c r="EHX180" s="3"/>
      <c r="EHY180" s="3"/>
      <c r="EHZ180" s="3"/>
      <c r="EIA180" s="3"/>
      <c r="EIB180" s="3"/>
      <c r="EIC180" s="3"/>
      <c r="EID180" s="3"/>
      <c r="EIE180" s="3"/>
      <c r="EIF180" s="3"/>
      <c r="EIG180" s="3"/>
      <c r="EIH180" s="3"/>
      <c r="EII180" s="3"/>
      <c r="EIJ180" s="3"/>
      <c r="EIK180" s="3"/>
      <c r="EIL180" s="3"/>
      <c r="EIM180" s="3"/>
      <c r="EIN180" s="3"/>
      <c r="EIO180" s="3"/>
      <c r="EIP180" s="3"/>
      <c r="EIQ180" s="3"/>
      <c r="EIR180" s="3"/>
      <c r="EIS180" s="3"/>
      <c r="EIT180" s="3"/>
      <c r="EIU180" s="3"/>
      <c r="EIV180" s="3"/>
      <c r="EIW180" s="3"/>
      <c r="EIX180" s="3"/>
      <c r="EIY180" s="3"/>
      <c r="EIZ180" s="3"/>
      <c r="EJA180" s="3"/>
      <c r="EJB180" s="3"/>
      <c r="EJC180" s="3"/>
      <c r="EJD180" s="3"/>
      <c r="EJE180" s="3"/>
      <c r="EJF180" s="3"/>
      <c r="EJG180" s="3"/>
      <c r="EJH180" s="3"/>
      <c r="EJI180" s="3"/>
      <c r="EJJ180" s="3"/>
      <c r="EJK180" s="3"/>
      <c r="EJL180" s="3"/>
      <c r="EJM180" s="3"/>
      <c r="EJN180" s="3"/>
      <c r="EJO180" s="3"/>
      <c r="EJP180" s="3"/>
      <c r="EJQ180" s="3"/>
      <c r="EJR180" s="3"/>
      <c r="EJS180" s="3"/>
      <c r="EJT180" s="3"/>
      <c r="EJU180" s="3"/>
      <c r="EJV180" s="3"/>
      <c r="EJW180" s="3"/>
      <c r="EJX180" s="3"/>
      <c r="EJY180" s="3"/>
      <c r="EJZ180" s="3"/>
      <c r="EKA180" s="3"/>
      <c r="EKB180" s="3"/>
      <c r="EKC180" s="3"/>
      <c r="EKD180" s="3"/>
      <c r="EKE180" s="3"/>
      <c r="EKF180" s="3"/>
      <c r="EKG180" s="3"/>
      <c r="EKH180" s="3"/>
      <c r="EKI180" s="3"/>
      <c r="EKJ180" s="3"/>
      <c r="EKK180" s="3"/>
      <c r="EKL180" s="3"/>
      <c r="EKM180" s="3"/>
      <c r="EKN180" s="3"/>
      <c r="EKO180" s="3"/>
      <c r="EKP180" s="3"/>
      <c r="EKQ180" s="3"/>
      <c r="EKR180" s="3"/>
      <c r="EKS180" s="3"/>
      <c r="EKT180" s="3"/>
      <c r="EKU180" s="3"/>
      <c r="EKV180" s="3"/>
      <c r="EKW180" s="3"/>
      <c r="EKX180" s="3"/>
      <c r="EKY180" s="3"/>
      <c r="EKZ180" s="3"/>
      <c r="ELA180" s="3"/>
      <c r="ELB180" s="3"/>
      <c r="ELC180" s="3"/>
      <c r="ELD180" s="3"/>
      <c r="ELE180" s="3"/>
      <c r="ELF180" s="3"/>
      <c r="ELG180" s="3"/>
      <c r="ELH180" s="3"/>
      <c r="ELI180" s="3"/>
      <c r="ELJ180" s="3"/>
      <c r="ELK180" s="3"/>
      <c r="ELL180" s="3"/>
      <c r="ELM180" s="3"/>
      <c r="ELN180" s="3"/>
      <c r="ELO180" s="3"/>
      <c r="ELP180" s="3"/>
      <c r="ELQ180" s="3"/>
      <c r="ELR180" s="3"/>
      <c r="ELS180" s="3"/>
      <c r="ELT180" s="3"/>
      <c r="ELU180" s="3"/>
      <c r="ELV180" s="3"/>
      <c r="ELW180" s="3"/>
      <c r="ELX180" s="3"/>
      <c r="ELY180" s="3"/>
      <c r="ELZ180" s="3"/>
      <c r="EMA180" s="3"/>
      <c r="EMB180" s="3"/>
      <c r="EMC180" s="3"/>
      <c r="EMD180" s="3"/>
      <c r="EME180" s="3"/>
      <c r="EMF180" s="3"/>
      <c r="EMG180" s="3"/>
      <c r="EMH180" s="3"/>
      <c r="EMI180" s="3"/>
      <c r="EMJ180" s="3"/>
      <c r="EMK180" s="3"/>
      <c r="EML180" s="3"/>
      <c r="EMM180" s="3"/>
      <c r="EMN180" s="3"/>
      <c r="EMO180" s="3"/>
      <c r="EMP180" s="3"/>
      <c r="EMQ180" s="3"/>
      <c r="EMR180" s="3"/>
      <c r="EMS180" s="3"/>
      <c r="EMT180" s="3"/>
      <c r="EMU180" s="3"/>
      <c r="EMV180" s="3"/>
      <c r="EMW180" s="3"/>
      <c r="EMX180" s="3"/>
      <c r="EMY180" s="3"/>
      <c r="EMZ180" s="3"/>
      <c r="ENA180" s="3"/>
      <c r="ENB180" s="3"/>
      <c r="ENC180" s="3"/>
      <c r="END180" s="3"/>
      <c r="ENE180" s="3"/>
      <c r="ENF180" s="3"/>
      <c r="ENG180" s="3"/>
      <c r="ENH180" s="3"/>
      <c r="ENI180" s="3"/>
      <c r="ENJ180" s="3"/>
      <c r="ENK180" s="3"/>
      <c r="ENL180" s="3"/>
      <c r="ENM180" s="3"/>
      <c r="ENN180" s="3"/>
      <c r="ENO180" s="3"/>
      <c r="ENP180" s="3"/>
      <c r="ENQ180" s="3"/>
      <c r="ENR180" s="3"/>
      <c r="ENS180" s="3"/>
      <c r="ENT180" s="3"/>
      <c r="ENU180" s="3"/>
      <c r="ENV180" s="3"/>
      <c r="ENW180" s="3"/>
      <c r="ENX180" s="3"/>
      <c r="ENY180" s="3"/>
      <c r="ENZ180" s="3"/>
      <c r="EOA180" s="3"/>
      <c r="EOB180" s="3"/>
      <c r="EOC180" s="3"/>
      <c r="EOD180" s="3"/>
      <c r="EOE180" s="3"/>
      <c r="EOF180" s="3"/>
      <c r="EOG180" s="3"/>
      <c r="EOH180" s="3"/>
      <c r="EOI180" s="3"/>
      <c r="EOJ180" s="3"/>
      <c r="EOK180" s="3"/>
      <c r="EOL180" s="3"/>
      <c r="EOM180" s="3"/>
      <c r="EON180" s="3"/>
      <c r="EOO180" s="3"/>
      <c r="EOP180" s="3"/>
      <c r="EOQ180" s="3"/>
      <c r="EOR180" s="3"/>
      <c r="EOS180" s="3"/>
      <c r="EOT180" s="3"/>
      <c r="EOU180" s="3"/>
      <c r="EOV180" s="3"/>
      <c r="EOW180" s="3"/>
      <c r="EOX180" s="3"/>
      <c r="EOY180" s="3"/>
      <c r="EOZ180" s="3"/>
      <c r="EPA180" s="3"/>
      <c r="EPB180" s="3"/>
      <c r="EPC180" s="3"/>
      <c r="EPD180" s="3"/>
      <c r="EPE180" s="3"/>
      <c r="EPF180" s="3"/>
      <c r="EPG180" s="3"/>
      <c r="EPH180" s="3"/>
      <c r="EPI180" s="3"/>
      <c r="EPJ180" s="3"/>
      <c r="EPK180" s="3"/>
      <c r="EPL180" s="3"/>
      <c r="EPM180" s="3"/>
      <c r="EPN180" s="3"/>
      <c r="EPO180" s="3"/>
      <c r="EPP180" s="3"/>
      <c r="EPQ180" s="3"/>
      <c r="EPR180" s="3"/>
      <c r="EPS180" s="3"/>
      <c r="EPT180" s="3"/>
      <c r="EPU180" s="3"/>
      <c r="EPV180" s="3"/>
      <c r="EPW180" s="3"/>
      <c r="EPX180" s="3"/>
      <c r="EPY180" s="3"/>
      <c r="EPZ180" s="3"/>
      <c r="EQA180" s="3"/>
      <c r="EQB180" s="3"/>
      <c r="EQC180" s="3"/>
      <c r="EQD180" s="3"/>
      <c r="EQE180" s="3"/>
      <c r="EQF180" s="3"/>
      <c r="EQG180" s="3"/>
      <c r="EQH180" s="3"/>
      <c r="EQI180" s="3"/>
      <c r="EQJ180" s="3"/>
      <c r="EQK180" s="3"/>
      <c r="EQL180" s="3"/>
      <c r="EQM180" s="3"/>
      <c r="EQN180" s="3"/>
      <c r="EQO180" s="3"/>
      <c r="EQP180" s="3"/>
      <c r="EQQ180" s="3"/>
      <c r="EQR180" s="3"/>
      <c r="EQS180" s="3"/>
      <c r="EQT180" s="3"/>
      <c r="EQU180" s="3"/>
      <c r="EQV180" s="3"/>
      <c r="EQW180" s="3"/>
      <c r="EQX180" s="3"/>
      <c r="EQY180" s="3"/>
      <c r="EQZ180" s="3"/>
      <c r="ERA180" s="3"/>
      <c r="ERB180" s="3"/>
      <c r="ERC180" s="3"/>
      <c r="ERD180" s="3"/>
      <c r="ERE180" s="3"/>
      <c r="ERF180" s="3"/>
      <c r="ERG180" s="3"/>
      <c r="ERH180" s="3"/>
      <c r="ERI180" s="3"/>
      <c r="ERJ180" s="3"/>
      <c r="ERK180" s="3"/>
      <c r="ERL180" s="3"/>
      <c r="ERM180" s="3"/>
      <c r="ERN180" s="3"/>
      <c r="ERO180" s="3"/>
      <c r="ERP180" s="3"/>
      <c r="ERQ180" s="3"/>
      <c r="ERR180" s="3"/>
      <c r="ERS180" s="3"/>
      <c r="ERT180" s="3"/>
      <c r="ERU180" s="3"/>
      <c r="ERV180" s="3"/>
      <c r="ERW180" s="3"/>
      <c r="ERX180" s="3"/>
      <c r="ERY180" s="3"/>
      <c r="ERZ180" s="3"/>
      <c r="ESA180" s="3"/>
      <c r="ESB180" s="3"/>
      <c r="ESC180" s="3"/>
      <c r="ESD180" s="3"/>
      <c r="ESE180" s="3"/>
      <c r="ESF180" s="3"/>
      <c r="ESG180" s="3"/>
      <c r="ESH180" s="3"/>
      <c r="ESI180" s="3"/>
      <c r="ESJ180" s="3"/>
      <c r="ESK180" s="3"/>
      <c r="ESL180" s="3"/>
      <c r="ESM180" s="3"/>
      <c r="ESN180" s="3"/>
      <c r="ESO180" s="3"/>
      <c r="ESP180" s="3"/>
      <c r="ESQ180" s="3"/>
      <c r="ESR180" s="3"/>
      <c r="ESS180" s="3"/>
      <c r="EST180" s="3"/>
      <c r="ESU180" s="3"/>
      <c r="ESV180" s="3"/>
      <c r="ESW180" s="3"/>
      <c r="ESX180" s="3"/>
      <c r="ESY180" s="3"/>
      <c r="ESZ180" s="3"/>
      <c r="ETA180" s="3"/>
      <c r="ETB180" s="3"/>
      <c r="ETC180" s="3"/>
      <c r="ETD180" s="3"/>
      <c r="ETE180" s="3"/>
      <c r="ETF180" s="3"/>
      <c r="ETG180" s="3"/>
      <c r="ETH180" s="3"/>
      <c r="ETI180" s="3"/>
      <c r="ETJ180" s="3"/>
      <c r="ETK180" s="3"/>
      <c r="ETL180" s="3"/>
      <c r="ETM180" s="3"/>
      <c r="ETN180" s="3"/>
      <c r="ETO180" s="3"/>
      <c r="ETP180" s="3"/>
      <c r="ETQ180" s="3"/>
      <c r="ETR180" s="3"/>
      <c r="ETS180" s="3"/>
      <c r="ETT180" s="3"/>
      <c r="ETU180" s="3"/>
      <c r="ETV180" s="3"/>
      <c r="ETW180" s="3"/>
      <c r="ETX180" s="3"/>
      <c r="ETY180" s="3"/>
      <c r="ETZ180" s="3"/>
      <c r="EUA180" s="3"/>
      <c r="EUB180" s="3"/>
      <c r="EUC180" s="3"/>
      <c r="EUD180" s="3"/>
      <c r="EUE180" s="3"/>
      <c r="EUF180" s="3"/>
      <c r="EUG180" s="3"/>
      <c r="EUH180" s="3"/>
      <c r="EUI180" s="3"/>
      <c r="EUJ180" s="3"/>
      <c r="EUK180" s="3"/>
      <c r="EUL180" s="3"/>
      <c r="EUM180" s="3"/>
      <c r="EUN180" s="3"/>
      <c r="EUO180" s="3"/>
      <c r="EUP180" s="3"/>
      <c r="EUQ180" s="3"/>
      <c r="EUR180" s="3"/>
      <c r="EUS180" s="3"/>
      <c r="EUT180" s="3"/>
      <c r="EUU180" s="3"/>
      <c r="EUV180" s="3"/>
      <c r="EUW180" s="3"/>
      <c r="EUX180" s="3"/>
      <c r="EUY180" s="3"/>
      <c r="EUZ180" s="3"/>
      <c r="EVA180" s="3"/>
      <c r="EVB180" s="3"/>
      <c r="EVC180" s="3"/>
      <c r="EVD180" s="3"/>
      <c r="EVE180" s="3"/>
      <c r="EVF180" s="3"/>
      <c r="EVG180" s="3"/>
      <c r="EVH180" s="3"/>
      <c r="EVI180" s="3"/>
      <c r="EVJ180" s="3"/>
      <c r="EVK180" s="3"/>
      <c r="EVL180" s="3"/>
      <c r="EVM180" s="3"/>
      <c r="EVN180" s="3"/>
      <c r="EVO180" s="3"/>
      <c r="EVP180" s="3"/>
      <c r="EVQ180" s="3"/>
      <c r="EVR180" s="3"/>
      <c r="EVS180" s="3"/>
      <c r="EVT180" s="3"/>
      <c r="EVU180" s="3"/>
      <c r="EVV180" s="3"/>
      <c r="EVW180" s="3"/>
      <c r="EVX180" s="3"/>
      <c r="EVY180" s="3"/>
      <c r="EVZ180" s="3"/>
      <c r="EWA180" s="3"/>
      <c r="EWB180" s="3"/>
      <c r="EWC180" s="3"/>
      <c r="EWD180" s="3"/>
      <c r="EWE180" s="3"/>
      <c r="EWF180" s="3"/>
      <c r="EWG180" s="3"/>
      <c r="EWH180" s="3"/>
      <c r="EWI180" s="3"/>
      <c r="EWJ180" s="3"/>
      <c r="EWK180" s="3"/>
      <c r="EWL180" s="3"/>
      <c r="EWM180" s="3"/>
      <c r="EWN180" s="3"/>
      <c r="EWO180" s="3"/>
      <c r="EWP180" s="3"/>
      <c r="EWQ180" s="3"/>
      <c r="EWR180" s="3"/>
      <c r="EWS180" s="3"/>
      <c r="EWT180" s="3"/>
      <c r="EWU180" s="3"/>
      <c r="EWV180" s="3"/>
      <c r="EWW180" s="3"/>
      <c r="EWX180" s="3"/>
      <c r="EWY180" s="3"/>
      <c r="EWZ180" s="3"/>
      <c r="EXA180" s="3"/>
      <c r="EXB180" s="3"/>
      <c r="EXC180" s="3"/>
      <c r="EXD180" s="3"/>
      <c r="EXE180" s="3"/>
      <c r="EXF180" s="3"/>
      <c r="EXG180" s="3"/>
      <c r="EXH180" s="3"/>
      <c r="EXI180" s="3"/>
      <c r="EXJ180" s="3"/>
      <c r="EXK180" s="3"/>
      <c r="EXL180" s="3"/>
      <c r="EXM180" s="3"/>
      <c r="EXN180" s="3"/>
      <c r="EXO180" s="3"/>
      <c r="EXP180" s="3"/>
      <c r="EXQ180" s="3"/>
      <c r="EXR180" s="3"/>
      <c r="EXS180" s="3"/>
      <c r="EXT180" s="3"/>
      <c r="EXU180" s="3"/>
      <c r="EXV180" s="3"/>
      <c r="EXW180" s="3"/>
      <c r="EXX180" s="3"/>
      <c r="EXY180" s="3"/>
      <c r="EXZ180" s="3"/>
      <c r="EYA180" s="3"/>
      <c r="EYB180" s="3"/>
      <c r="EYC180" s="3"/>
      <c r="EYD180" s="3"/>
      <c r="EYE180" s="3"/>
      <c r="EYF180" s="3"/>
      <c r="EYG180" s="3"/>
      <c r="EYH180" s="3"/>
      <c r="EYI180" s="3"/>
      <c r="EYJ180" s="3"/>
      <c r="EYK180" s="3"/>
      <c r="EYL180" s="3"/>
      <c r="EYM180" s="3"/>
      <c r="EYN180" s="3"/>
      <c r="EYO180" s="3"/>
      <c r="EYP180" s="3"/>
      <c r="EYQ180" s="3"/>
      <c r="EYR180" s="3"/>
      <c r="EYS180" s="3"/>
      <c r="EYT180" s="3"/>
      <c r="EYU180" s="3"/>
      <c r="EYV180" s="3"/>
      <c r="EYW180" s="3"/>
      <c r="EYX180" s="3"/>
      <c r="EYY180" s="3"/>
      <c r="EYZ180" s="3"/>
      <c r="EZA180" s="3"/>
      <c r="EZB180" s="3"/>
      <c r="EZC180" s="3"/>
      <c r="EZD180" s="3"/>
      <c r="EZE180" s="3"/>
      <c r="EZF180" s="3"/>
      <c r="EZG180" s="3"/>
      <c r="EZH180" s="3"/>
      <c r="EZI180" s="3"/>
      <c r="EZJ180" s="3"/>
      <c r="EZK180" s="3"/>
      <c r="EZL180" s="3"/>
      <c r="EZM180" s="3"/>
      <c r="EZN180" s="3"/>
      <c r="EZO180" s="3"/>
      <c r="EZP180" s="3"/>
      <c r="EZQ180" s="3"/>
      <c r="EZR180" s="3"/>
      <c r="EZS180" s="3"/>
      <c r="EZT180" s="3"/>
      <c r="EZU180" s="3"/>
      <c r="EZV180" s="3"/>
      <c r="EZW180" s="3"/>
      <c r="EZX180" s="3"/>
      <c r="EZY180" s="3"/>
      <c r="EZZ180" s="3"/>
      <c r="FAA180" s="3"/>
      <c r="FAB180" s="3"/>
      <c r="FAC180" s="3"/>
      <c r="FAD180" s="3"/>
      <c r="FAE180" s="3"/>
      <c r="FAF180" s="3"/>
      <c r="FAG180" s="3"/>
      <c r="FAH180" s="3"/>
      <c r="FAI180" s="3"/>
      <c r="FAJ180" s="3"/>
      <c r="FAK180" s="3"/>
      <c r="FAL180" s="3"/>
      <c r="FAM180" s="3"/>
      <c r="FAN180" s="3"/>
      <c r="FAO180" s="3"/>
      <c r="FAP180" s="3"/>
      <c r="FAQ180" s="3"/>
      <c r="FAR180" s="3"/>
      <c r="FAS180" s="3"/>
      <c r="FAT180" s="3"/>
      <c r="FAU180" s="3"/>
      <c r="FAV180" s="3"/>
      <c r="FAW180" s="3"/>
      <c r="FAX180" s="3"/>
      <c r="FAY180" s="3"/>
      <c r="FAZ180" s="3"/>
      <c r="FBA180" s="3"/>
      <c r="FBB180" s="3"/>
      <c r="FBC180" s="3"/>
      <c r="FBD180" s="3"/>
      <c r="FBE180" s="3"/>
      <c r="FBF180" s="3"/>
      <c r="FBG180" s="3"/>
      <c r="FBH180" s="3"/>
      <c r="FBI180" s="3"/>
      <c r="FBJ180" s="3"/>
      <c r="FBK180" s="3"/>
      <c r="FBL180" s="3"/>
      <c r="FBM180" s="3"/>
      <c r="FBN180" s="3"/>
      <c r="FBO180" s="3"/>
      <c r="FBP180" s="3"/>
      <c r="FBQ180" s="3"/>
      <c r="FBR180" s="3"/>
      <c r="FBS180" s="3"/>
      <c r="FBT180" s="3"/>
      <c r="FBU180" s="3"/>
      <c r="FBV180" s="3"/>
      <c r="FBW180" s="3"/>
      <c r="FBX180" s="3"/>
      <c r="FBY180" s="3"/>
      <c r="FBZ180" s="3"/>
      <c r="FCA180" s="3"/>
      <c r="FCB180" s="3"/>
      <c r="FCC180" s="3"/>
      <c r="FCD180" s="3"/>
      <c r="FCE180" s="3"/>
      <c r="FCF180" s="3"/>
      <c r="FCG180" s="3"/>
      <c r="FCH180" s="3"/>
      <c r="FCI180" s="3"/>
      <c r="FCJ180" s="3"/>
      <c r="FCK180" s="3"/>
      <c r="FCL180" s="3"/>
      <c r="FCM180" s="3"/>
      <c r="FCN180" s="3"/>
      <c r="FCO180" s="3"/>
      <c r="FCP180" s="3"/>
      <c r="FCQ180" s="3"/>
      <c r="FCR180" s="3"/>
      <c r="FCS180" s="3"/>
      <c r="FCT180" s="3"/>
      <c r="FCU180" s="3"/>
      <c r="FCV180" s="3"/>
      <c r="FCW180" s="3"/>
      <c r="FCX180" s="3"/>
      <c r="FCY180" s="3"/>
      <c r="FCZ180" s="3"/>
      <c r="FDA180" s="3"/>
      <c r="FDB180" s="3"/>
      <c r="FDC180" s="3"/>
      <c r="FDD180" s="3"/>
      <c r="FDE180" s="3"/>
      <c r="FDF180" s="3"/>
      <c r="FDG180" s="3"/>
      <c r="FDH180" s="3"/>
      <c r="FDI180" s="3"/>
      <c r="FDJ180" s="3"/>
      <c r="FDK180" s="3"/>
      <c r="FDL180" s="3"/>
      <c r="FDM180" s="3"/>
      <c r="FDN180" s="3"/>
      <c r="FDO180" s="3"/>
      <c r="FDP180" s="3"/>
      <c r="FDQ180" s="3"/>
      <c r="FDR180" s="3"/>
      <c r="FDS180" s="3"/>
      <c r="FDT180" s="3"/>
      <c r="FDU180" s="3"/>
      <c r="FDV180" s="3"/>
      <c r="FDW180" s="3"/>
      <c r="FDX180" s="3"/>
      <c r="FDY180" s="3"/>
      <c r="FDZ180" s="3"/>
      <c r="FEA180" s="3"/>
      <c r="FEB180" s="3"/>
      <c r="FEC180" s="3"/>
      <c r="FED180" s="3"/>
      <c r="FEE180" s="3"/>
      <c r="FEF180" s="3"/>
      <c r="FEG180" s="3"/>
      <c r="FEH180" s="3"/>
      <c r="FEI180" s="3"/>
      <c r="FEJ180" s="3"/>
      <c r="FEK180" s="3"/>
      <c r="FEL180" s="3"/>
      <c r="FEM180" s="3"/>
      <c r="FEN180" s="3"/>
      <c r="FEO180" s="3"/>
      <c r="FEP180" s="3"/>
      <c r="FEQ180" s="3"/>
      <c r="FER180" s="3"/>
      <c r="FES180" s="3"/>
      <c r="FET180" s="3"/>
      <c r="FEU180" s="3"/>
      <c r="FEV180" s="3"/>
      <c r="FEW180" s="3"/>
      <c r="FEX180" s="3"/>
      <c r="FEY180" s="3"/>
      <c r="FEZ180" s="3"/>
      <c r="FFA180" s="3"/>
      <c r="FFB180" s="3"/>
      <c r="FFC180" s="3"/>
      <c r="FFD180" s="3"/>
      <c r="FFE180" s="3"/>
      <c r="FFF180" s="3"/>
      <c r="FFG180" s="3"/>
      <c r="FFH180" s="3"/>
      <c r="FFI180" s="3"/>
      <c r="FFJ180" s="3"/>
      <c r="FFK180" s="3"/>
      <c r="FFL180" s="3"/>
      <c r="FFM180" s="3"/>
      <c r="FFN180" s="3"/>
      <c r="FFO180" s="3"/>
      <c r="FFP180" s="3"/>
      <c r="FFQ180" s="3"/>
      <c r="FFR180" s="3"/>
      <c r="FFS180" s="3"/>
      <c r="FFT180" s="3"/>
      <c r="FFU180" s="3"/>
      <c r="FFV180" s="3"/>
      <c r="FFW180" s="3"/>
      <c r="FFX180" s="3"/>
      <c r="FFY180" s="3"/>
      <c r="FFZ180" s="3"/>
      <c r="FGA180" s="3"/>
      <c r="FGB180" s="3"/>
      <c r="FGC180" s="3"/>
      <c r="FGD180" s="3"/>
      <c r="FGE180" s="3"/>
      <c r="FGF180" s="3"/>
      <c r="FGG180" s="3"/>
      <c r="FGH180" s="3"/>
      <c r="FGI180" s="3"/>
      <c r="FGJ180" s="3"/>
      <c r="FGK180" s="3"/>
      <c r="FGL180" s="3"/>
      <c r="FGM180" s="3"/>
      <c r="FGN180" s="3"/>
      <c r="FGO180" s="3"/>
      <c r="FGP180" s="3"/>
      <c r="FGQ180" s="3"/>
      <c r="FGR180" s="3"/>
      <c r="FGS180" s="3"/>
      <c r="FGT180" s="3"/>
      <c r="FGU180" s="3"/>
      <c r="FGV180" s="3"/>
      <c r="FGW180" s="3"/>
      <c r="FGX180" s="3"/>
      <c r="FGY180" s="3"/>
      <c r="FGZ180" s="3"/>
      <c r="FHA180" s="3"/>
      <c r="FHB180" s="3"/>
      <c r="FHC180" s="3"/>
      <c r="FHD180" s="3"/>
      <c r="FHE180" s="3"/>
      <c r="FHF180" s="3"/>
      <c r="FHG180" s="3"/>
      <c r="FHH180" s="3"/>
      <c r="FHI180" s="3"/>
      <c r="FHJ180" s="3"/>
      <c r="FHK180" s="3"/>
      <c r="FHL180" s="3"/>
      <c r="FHM180" s="3"/>
      <c r="FHN180" s="3"/>
      <c r="FHO180" s="3"/>
      <c r="FHP180" s="3"/>
      <c r="FHQ180" s="3"/>
      <c r="FHR180" s="3"/>
      <c r="FHS180" s="3"/>
      <c r="FHT180" s="3"/>
      <c r="FHU180" s="3"/>
      <c r="FHV180" s="3"/>
      <c r="FHW180" s="3"/>
      <c r="FHX180" s="3"/>
      <c r="FHY180" s="3"/>
      <c r="FHZ180" s="3"/>
      <c r="FIA180" s="3"/>
      <c r="FIB180" s="3"/>
      <c r="FIC180" s="3"/>
      <c r="FID180" s="3"/>
      <c r="FIE180" s="3"/>
      <c r="FIF180" s="3"/>
      <c r="FIG180" s="3"/>
      <c r="FIH180" s="3"/>
      <c r="FII180" s="3"/>
      <c r="FIJ180" s="3"/>
      <c r="FIK180" s="3"/>
      <c r="FIL180" s="3"/>
      <c r="FIM180" s="3"/>
      <c r="FIN180" s="3"/>
      <c r="FIO180" s="3"/>
      <c r="FIP180" s="3"/>
      <c r="FIQ180" s="3"/>
      <c r="FIR180" s="3"/>
      <c r="FIS180" s="3"/>
      <c r="FIT180" s="3"/>
      <c r="FIU180" s="3"/>
      <c r="FIV180" s="3"/>
      <c r="FIW180" s="3"/>
      <c r="FIX180" s="3"/>
      <c r="FIY180" s="3"/>
      <c r="FIZ180" s="3"/>
      <c r="FJA180" s="3"/>
      <c r="FJB180" s="3"/>
      <c r="FJC180" s="3"/>
      <c r="FJD180" s="3"/>
      <c r="FJE180" s="3"/>
      <c r="FJF180" s="3"/>
      <c r="FJG180" s="3"/>
      <c r="FJH180" s="3"/>
      <c r="FJI180" s="3"/>
      <c r="FJJ180" s="3"/>
      <c r="FJK180" s="3"/>
      <c r="FJL180" s="3"/>
      <c r="FJM180" s="3"/>
      <c r="FJN180" s="3"/>
      <c r="FJO180" s="3"/>
      <c r="FJP180" s="3"/>
      <c r="FJQ180" s="3"/>
      <c r="FJR180" s="3"/>
      <c r="FJS180" s="3"/>
      <c r="FJT180" s="3"/>
      <c r="FJU180" s="3"/>
      <c r="FJV180" s="3"/>
      <c r="FJW180" s="3"/>
      <c r="FJX180" s="3"/>
      <c r="FJY180" s="3"/>
      <c r="FJZ180" s="3"/>
      <c r="FKA180" s="3"/>
      <c r="FKB180" s="3"/>
      <c r="FKC180" s="3"/>
      <c r="FKD180" s="3"/>
      <c r="FKE180" s="3"/>
      <c r="FKF180" s="3"/>
      <c r="FKG180" s="3"/>
      <c r="FKH180" s="3"/>
      <c r="FKI180" s="3"/>
      <c r="FKJ180" s="3"/>
      <c r="FKK180" s="3"/>
      <c r="FKL180" s="3"/>
      <c r="FKM180" s="3"/>
      <c r="FKN180" s="3"/>
      <c r="FKO180" s="3"/>
      <c r="FKP180" s="3"/>
      <c r="FKQ180" s="3"/>
      <c r="FKR180" s="3"/>
      <c r="FKS180" s="3"/>
      <c r="FKT180" s="3"/>
      <c r="FKU180" s="3"/>
      <c r="FKV180" s="3"/>
      <c r="FKW180" s="3"/>
      <c r="FKX180" s="3"/>
      <c r="FKY180" s="3"/>
      <c r="FKZ180" s="3"/>
      <c r="FLA180" s="3"/>
      <c r="FLB180" s="3"/>
      <c r="FLC180" s="3"/>
      <c r="FLD180" s="3"/>
      <c r="FLE180" s="3"/>
      <c r="FLF180" s="3"/>
      <c r="FLG180" s="3"/>
      <c r="FLH180" s="3"/>
      <c r="FLI180" s="3"/>
      <c r="FLJ180" s="3"/>
      <c r="FLK180" s="3"/>
      <c r="FLL180" s="3"/>
      <c r="FLM180" s="3"/>
      <c r="FLN180" s="3"/>
      <c r="FLO180" s="3"/>
      <c r="FLP180" s="3"/>
      <c r="FLQ180" s="3"/>
      <c r="FLR180" s="3"/>
      <c r="FLS180" s="3"/>
      <c r="FLT180" s="3"/>
      <c r="FLU180" s="3"/>
      <c r="FLV180" s="3"/>
      <c r="FLW180" s="3"/>
      <c r="FLX180" s="3"/>
      <c r="FLY180" s="3"/>
      <c r="FLZ180" s="3"/>
      <c r="FMA180" s="3"/>
      <c r="FMB180" s="3"/>
      <c r="FMC180" s="3"/>
      <c r="FMD180" s="3"/>
      <c r="FME180" s="3"/>
      <c r="FMF180" s="3"/>
      <c r="FMG180" s="3"/>
      <c r="FMH180" s="3"/>
      <c r="FMI180" s="3"/>
      <c r="FMJ180" s="3"/>
      <c r="FMK180" s="3"/>
      <c r="FML180" s="3"/>
      <c r="FMM180" s="3"/>
      <c r="FMN180" s="3"/>
      <c r="FMO180" s="3"/>
      <c r="FMP180" s="3"/>
      <c r="FMQ180" s="3"/>
      <c r="FMR180" s="3"/>
      <c r="FMS180" s="3"/>
      <c r="FMT180" s="3"/>
      <c r="FMU180" s="3"/>
      <c r="FMV180" s="3"/>
      <c r="FMW180" s="3"/>
      <c r="FMX180" s="3"/>
      <c r="FMY180" s="3"/>
      <c r="FMZ180" s="3"/>
      <c r="FNA180" s="3"/>
      <c r="FNB180" s="3"/>
      <c r="FNC180" s="3"/>
      <c r="FND180" s="3"/>
      <c r="FNE180" s="3"/>
      <c r="FNF180" s="3"/>
      <c r="FNG180" s="3"/>
      <c r="FNH180" s="3"/>
      <c r="FNI180" s="3"/>
      <c r="FNJ180" s="3"/>
      <c r="FNK180" s="3"/>
      <c r="FNL180" s="3"/>
      <c r="FNM180" s="3"/>
      <c r="FNN180" s="3"/>
      <c r="FNO180" s="3"/>
      <c r="FNP180" s="3"/>
      <c r="FNQ180" s="3"/>
      <c r="FNR180" s="3"/>
      <c r="FNS180" s="3"/>
      <c r="FNT180" s="3"/>
      <c r="FNU180" s="3"/>
      <c r="FNV180" s="3"/>
      <c r="FNW180" s="3"/>
      <c r="FNX180" s="3"/>
      <c r="FNY180" s="3"/>
      <c r="FNZ180" s="3"/>
      <c r="FOA180" s="3"/>
      <c r="FOB180" s="3"/>
      <c r="FOC180" s="3"/>
      <c r="FOD180" s="3"/>
      <c r="FOE180" s="3"/>
      <c r="FOF180" s="3"/>
      <c r="FOG180" s="3"/>
      <c r="FOH180" s="3"/>
      <c r="FOI180" s="3"/>
      <c r="FOJ180" s="3"/>
      <c r="FOK180" s="3"/>
      <c r="FOL180" s="3"/>
      <c r="FOM180" s="3"/>
      <c r="FON180" s="3"/>
      <c r="FOO180" s="3"/>
      <c r="FOP180" s="3"/>
      <c r="FOQ180" s="3"/>
      <c r="FOR180" s="3"/>
      <c r="FOS180" s="3"/>
      <c r="FOT180" s="3"/>
      <c r="FOU180" s="3"/>
      <c r="FOV180" s="3"/>
      <c r="FOW180" s="3"/>
      <c r="FOX180" s="3"/>
      <c r="FOY180" s="3"/>
      <c r="FOZ180" s="3"/>
      <c r="FPA180" s="3"/>
      <c r="FPB180" s="3"/>
      <c r="FPC180" s="3"/>
      <c r="FPD180" s="3"/>
      <c r="FPE180" s="3"/>
      <c r="FPF180" s="3"/>
      <c r="FPG180" s="3"/>
      <c r="FPH180" s="3"/>
      <c r="FPI180" s="3"/>
      <c r="FPJ180" s="3"/>
      <c r="FPK180" s="3"/>
      <c r="FPL180" s="3"/>
      <c r="FPM180" s="3"/>
      <c r="FPN180" s="3"/>
      <c r="FPO180" s="3"/>
      <c r="FPP180" s="3"/>
      <c r="FPQ180" s="3"/>
      <c r="FPR180" s="3"/>
      <c r="FPS180" s="3"/>
      <c r="FPT180" s="3"/>
      <c r="FPU180" s="3"/>
      <c r="FPV180" s="3"/>
      <c r="FPW180" s="3"/>
      <c r="FPX180" s="3"/>
      <c r="FPY180" s="3"/>
      <c r="FPZ180" s="3"/>
      <c r="FQA180" s="3"/>
      <c r="FQB180" s="3"/>
      <c r="FQC180" s="3"/>
      <c r="FQD180" s="3"/>
      <c r="FQE180" s="3"/>
      <c r="FQF180" s="3"/>
      <c r="FQG180" s="3"/>
      <c r="FQH180" s="3"/>
      <c r="FQI180" s="3"/>
      <c r="FQJ180" s="3"/>
      <c r="FQK180" s="3"/>
      <c r="FQL180" s="3"/>
      <c r="FQM180" s="3"/>
      <c r="FQN180" s="3"/>
      <c r="FQO180" s="3"/>
      <c r="FQP180" s="3"/>
      <c r="FQQ180" s="3"/>
      <c r="FQR180" s="3"/>
      <c r="FQS180" s="3"/>
      <c r="FQT180" s="3"/>
      <c r="FQU180" s="3"/>
      <c r="FQV180" s="3"/>
      <c r="FQW180" s="3"/>
      <c r="FQX180" s="3"/>
      <c r="FQY180" s="3"/>
      <c r="FQZ180" s="3"/>
      <c r="FRA180" s="3"/>
      <c r="FRB180" s="3"/>
      <c r="FRC180" s="3"/>
      <c r="FRD180" s="3"/>
      <c r="FRE180" s="3"/>
      <c r="FRF180" s="3"/>
      <c r="FRG180" s="3"/>
      <c r="FRH180" s="3"/>
      <c r="FRI180" s="3"/>
      <c r="FRJ180" s="3"/>
      <c r="FRK180" s="3"/>
      <c r="FRL180" s="3"/>
      <c r="FRM180" s="3"/>
      <c r="FRN180" s="3"/>
      <c r="FRO180" s="3"/>
      <c r="FRP180" s="3"/>
      <c r="FRQ180" s="3"/>
      <c r="FRR180" s="3"/>
      <c r="FRS180" s="3"/>
      <c r="FRT180" s="3"/>
      <c r="FRU180" s="3"/>
      <c r="FRV180" s="3"/>
      <c r="FRW180" s="3"/>
      <c r="FRX180" s="3"/>
      <c r="FRY180" s="3"/>
      <c r="FRZ180" s="3"/>
      <c r="FSA180" s="3"/>
      <c r="FSB180" s="3"/>
      <c r="FSC180" s="3"/>
      <c r="FSD180" s="3"/>
      <c r="FSE180" s="3"/>
      <c r="FSF180" s="3"/>
      <c r="FSG180" s="3"/>
      <c r="FSH180" s="3"/>
      <c r="FSI180" s="3"/>
      <c r="FSJ180" s="3"/>
      <c r="FSK180" s="3"/>
      <c r="FSL180" s="3"/>
      <c r="FSM180" s="3"/>
      <c r="FSN180" s="3"/>
      <c r="FSO180" s="3"/>
      <c r="FSP180" s="3"/>
      <c r="FSQ180" s="3"/>
      <c r="FSR180" s="3"/>
      <c r="FSS180" s="3"/>
      <c r="FST180" s="3"/>
      <c r="FSU180" s="3"/>
      <c r="FSV180" s="3"/>
      <c r="FSW180" s="3"/>
      <c r="FSX180" s="3"/>
      <c r="FSY180" s="3"/>
      <c r="FSZ180" s="3"/>
      <c r="FTA180" s="3"/>
      <c r="FTB180" s="3"/>
      <c r="FTC180" s="3"/>
      <c r="FTD180" s="3"/>
      <c r="FTE180" s="3"/>
      <c r="FTF180" s="3"/>
      <c r="FTG180" s="3"/>
      <c r="FTH180" s="3"/>
      <c r="FTI180" s="3"/>
      <c r="FTJ180" s="3"/>
      <c r="FTK180" s="3"/>
      <c r="FTL180" s="3"/>
      <c r="FTM180" s="3"/>
      <c r="FTN180" s="3"/>
      <c r="FTO180" s="3"/>
      <c r="FTP180" s="3"/>
      <c r="FTQ180" s="3"/>
      <c r="FTR180" s="3"/>
      <c r="FTS180" s="3"/>
      <c r="FTT180" s="3"/>
      <c r="FTU180" s="3"/>
      <c r="FTV180" s="3"/>
      <c r="FTW180" s="3"/>
      <c r="FTX180" s="3"/>
      <c r="FTY180" s="3"/>
      <c r="FTZ180" s="3"/>
      <c r="FUA180" s="3"/>
      <c r="FUB180" s="3"/>
      <c r="FUC180" s="3"/>
      <c r="FUD180" s="3"/>
      <c r="FUE180" s="3"/>
      <c r="FUF180" s="3"/>
      <c r="FUG180" s="3"/>
      <c r="FUH180" s="3"/>
      <c r="FUI180" s="3"/>
      <c r="FUJ180" s="3"/>
      <c r="FUK180" s="3"/>
      <c r="FUL180" s="3"/>
      <c r="FUM180" s="3"/>
      <c r="FUN180" s="3"/>
      <c r="FUO180" s="3"/>
      <c r="FUP180" s="3"/>
      <c r="FUQ180" s="3"/>
      <c r="FUR180" s="3"/>
      <c r="FUS180" s="3"/>
      <c r="FUT180" s="3"/>
      <c r="FUU180" s="3"/>
      <c r="FUV180" s="3"/>
      <c r="FUW180" s="3"/>
      <c r="FUX180" s="3"/>
      <c r="FUY180" s="3"/>
      <c r="FUZ180" s="3"/>
      <c r="FVA180" s="3"/>
      <c r="FVB180" s="3"/>
      <c r="FVC180" s="3"/>
      <c r="FVD180" s="3"/>
      <c r="FVE180" s="3"/>
      <c r="FVF180" s="3"/>
      <c r="FVG180" s="3"/>
      <c r="FVH180" s="3"/>
      <c r="FVI180" s="3"/>
      <c r="FVJ180" s="3"/>
      <c r="FVK180" s="3"/>
      <c r="FVL180" s="3"/>
      <c r="FVM180" s="3"/>
      <c r="FVN180" s="3"/>
      <c r="FVO180" s="3"/>
      <c r="FVP180" s="3"/>
      <c r="FVQ180" s="3"/>
      <c r="FVR180" s="3"/>
      <c r="FVS180" s="3"/>
      <c r="FVT180" s="3"/>
      <c r="FVU180" s="3"/>
      <c r="FVV180" s="3"/>
      <c r="FVW180" s="3"/>
      <c r="FVX180" s="3"/>
      <c r="FVY180" s="3"/>
      <c r="FVZ180" s="3"/>
      <c r="FWA180" s="3"/>
      <c r="FWB180" s="3"/>
      <c r="FWC180" s="3"/>
      <c r="FWD180" s="3"/>
      <c r="FWE180" s="3"/>
      <c r="FWF180" s="3"/>
      <c r="FWG180" s="3"/>
      <c r="FWH180" s="3"/>
      <c r="FWI180" s="3"/>
      <c r="FWJ180" s="3"/>
      <c r="FWK180" s="3"/>
      <c r="FWL180" s="3"/>
      <c r="FWM180" s="3"/>
      <c r="FWN180" s="3"/>
      <c r="FWO180" s="3"/>
      <c r="FWP180" s="3"/>
      <c r="FWQ180" s="3"/>
      <c r="FWR180" s="3"/>
      <c r="FWS180" s="3"/>
      <c r="FWT180" s="3"/>
      <c r="FWU180" s="3"/>
      <c r="FWV180" s="3"/>
      <c r="FWW180" s="3"/>
      <c r="FWX180" s="3"/>
      <c r="FWY180" s="3"/>
      <c r="FWZ180" s="3"/>
      <c r="FXA180" s="3"/>
      <c r="FXB180" s="3"/>
      <c r="FXC180" s="3"/>
      <c r="FXD180" s="3"/>
      <c r="FXE180" s="3"/>
      <c r="FXF180" s="3"/>
      <c r="FXG180" s="3"/>
      <c r="FXH180" s="3"/>
      <c r="FXI180" s="3"/>
      <c r="FXJ180" s="3"/>
      <c r="FXK180" s="3"/>
      <c r="FXL180" s="3"/>
      <c r="FXM180" s="3"/>
      <c r="FXN180" s="3"/>
      <c r="FXO180" s="3"/>
      <c r="FXP180" s="3"/>
      <c r="FXQ180" s="3"/>
      <c r="FXR180" s="3"/>
      <c r="FXS180" s="3"/>
      <c r="FXT180" s="3"/>
      <c r="FXU180" s="3"/>
      <c r="FXV180" s="3"/>
      <c r="FXW180" s="3"/>
      <c r="FXX180" s="3"/>
      <c r="FXY180" s="3"/>
      <c r="FXZ180" s="3"/>
      <c r="FYA180" s="3"/>
      <c r="FYB180" s="3"/>
      <c r="FYC180" s="3"/>
      <c r="FYD180" s="3"/>
      <c r="FYE180" s="3"/>
      <c r="FYF180" s="3"/>
      <c r="FYG180" s="3"/>
      <c r="FYH180" s="3"/>
      <c r="FYI180" s="3"/>
      <c r="FYJ180" s="3"/>
      <c r="FYK180" s="3"/>
      <c r="FYL180" s="3"/>
      <c r="FYM180" s="3"/>
      <c r="FYN180" s="3"/>
      <c r="FYO180" s="3"/>
      <c r="FYP180" s="3"/>
      <c r="FYQ180" s="3"/>
      <c r="FYR180" s="3"/>
      <c r="FYS180" s="3"/>
      <c r="FYT180" s="3"/>
      <c r="FYU180" s="3"/>
      <c r="FYV180" s="3"/>
      <c r="FYW180" s="3"/>
      <c r="FYX180" s="3"/>
      <c r="FYY180" s="3"/>
      <c r="FYZ180" s="3"/>
      <c r="FZA180" s="3"/>
      <c r="FZB180" s="3"/>
      <c r="FZC180" s="3"/>
      <c r="FZD180" s="3"/>
      <c r="FZE180" s="3"/>
      <c r="FZF180" s="3"/>
      <c r="FZG180" s="3"/>
      <c r="FZH180" s="3"/>
      <c r="FZI180" s="3"/>
      <c r="FZJ180" s="3"/>
      <c r="FZK180" s="3"/>
      <c r="FZL180" s="3"/>
      <c r="FZM180" s="3"/>
      <c r="FZN180" s="3"/>
      <c r="FZO180" s="3"/>
      <c r="FZP180" s="3"/>
      <c r="FZQ180" s="3"/>
      <c r="FZR180" s="3"/>
      <c r="FZS180" s="3"/>
      <c r="FZT180" s="3"/>
      <c r="FZU180" s="3"/>
      <c r="FZV180" s="3"/>
      <c r="FZW180" s="3"/>
      <c r="FZX180" s="3"/>
      <c r="FZY180" s="3"/>
      <c r="FZZ180" s="3"/>
      <c r="GAA180" s="3"/>
      <c r="GAB180" s="3"/>
      <c r="GAC180" s="3"/>
      <c r="GAD180" s="3"/>
      <c r="GAE180" s="3"/>
      <c r="GAF180" s="3"/>
      <c r="GAG180" s="3"/>
      <c r="GAH180" s="3"/>
      <c r="GAI180" s="3"/>
      <c r="GAJ180" s="3"/>
      <c r="GAK180" s="3"/>
      <c r="GAL180" s="3"/>
      <c r="GAM180" s="3"/>
      <c r="GAN180" s="3"/>
      <c r="GAO180" s="3"/>
      <c r="GAP180" s="3"/>
      <c r="GAQ180" s="3"/>
      <c r="GAR180" s="3"/>
      <c r="GAS180" s="3"/>
      <c r="GAT180" s="3"/>
      <c r="GAU180" s="3"/>
      <c r="GAV180" s="3"/>
      <c r="GAW180" s="3"/>
      <c r="GAX180" s="3"/>
      <c r="GAY180" s="3"/>
      <c r="GAZ180" s="3"/>
      <c r="GBA180" s="3"/>
      <c r="GBB180" s="3"/>
      <c r="GBC180" s="3"/>
      <c r="GBD180" s="3"/>
      <c r="GBE180" s="3"/>
      <c r="GBF180" s="3"/>
      <c r="GBG180" s="3"/>
      <c r="GBH180" s="3"/>
      <c r="GBI180" s="3"/>
      <c r="GBJ180" s="3"/>
      <c r="GBK180" s="3"/>
      <c r="GBL180" s="3"/>
      <c r="GBM180" s="3"/>
      <c r="GBN180" s="3"/>
      <c r="GBO180" s="3"/>
      <c r="GBP180" s="3"/>
      <c r="GBQ180" s="3"/>
      <c r="GBR180" s="3"/>
      <c r="GBS180" s="3"/>
      <c r="GBT180" s="3"/>
      <c r="GBU180" s="3"/>
      <c r="GBV180" s="3"/>
      <c r="GBW180" s="3"/>
      <c r="GBX180" s="3"/>
      <c r="GBY180" s="3"/>
      <c r="GBZ180" s="3"/>
      <c r="GCA180" s="3"/>
      <c r="GCB180" s="3"/>
      <c r="GCC180" s="3"/>
      <c r="GCD180" s="3"/>
      <c r="GCE180" s="3"/>
      <c r="GCF180" s="3"/>
      <c r="GCG180" s="3"/>
      <c r="GCH180" s="3"/>
      <c r="GCI180" s="3"/>
      <c r="GCJ180" s="3"/>
      <c r="GCK180" s="3"/>
      <c r="GCL180" s="3"/>
      <c r="GCM180" s="3"/>
      <c r="GCN180" s="3"/>
      <c r="GCO180" s="3"/>
      <c r="GCP180" s="3"/>
      <c r="GCQ180" s="3"/>
      <c r="GCR180" s="3"/>
      <c r="GCS180" s="3"/>
      <c r="GCT180" s="3"/>
      <c r="GCU180" s="3"/>
      <c r="GCV180" s="3"/>
      <c r="GCW180" s="3"/>
      <c r="GCX180" s="3"/>
      <c r="GCY180" s="3"/>
      <c r="GCZ180" s="3"/>
      <c r="GDA180" s="3"/>
      <c r="GDB180" s="3"/>
      <c r="GDC180" s="3"/>
      <c r="GDD180" s="3"/>
      <c r="GDE180" s="3"/>
      <c r="GDF180" s="3"/>
      <c r="GDG180" s="3"/>
      <c r="GDH180" s="3"/>
      <c r="GDI180" s="3"/>
      <c r="GDJ180" s="3"/>
      <c r="GDK180" s="3"/>
      <c r="GDL180" s="3"/>
      <c r="GDM180" s="3"/>
      <c r="GDN180" s="3"/>
      <c r="GDO180" s="3"/>
      <c r="GDP180" s="3"/>
      <c r="GDQ180" s="3"/>
      <c r="GDR180" s="3"/>
      <c r="GDS180" s="3"/>
      <c r="GDT180" s="3"/>
      <c r="GDU180" s="3"/>
      <c r="GDV180" s="3"/>
      <c r="GDW180" s="3"/>
      <c r="GDX180" s="3"/>
      <c r="GDY180" s="3"/>
      <c r="GDZ180" s="3"/>
      <c r="GEA180" s="3"/>
      <c r="GEB180" s="3"/>
      <c r="GEC180" s="3"/>
      <c r="GED180" s="3"/>
      <c r="GEE180" s="3"/>
      <c r="GEF180" s="3"/>
      <c r="GEG180" s="3"/>
      <c r="GEH180" s="3"/>
      <c r="GEI180" s="3"/>
      <c r="GEJ180" s="3"/>
      <c r="GEK180" s="3"/>
      <c r="GEL180" s="3"/>
      <c r="GEM180" s="3"/>
      <c r="GEN180" s="3"/>
      <c r="GEO180" s="3"/>
      <c r="GEP180" s="3"/>
      <c r="GEQ180" s="3"/>
      <c r="GER180" s="3"/>
      <c r="GES180" s="3"/>
      <c r="GET180" s="3"/>
      <c r="GEU180" s="3"/>
      <c r="GEV180" s="3"/>
      <c r="GEW180" s="3"/>
      <c r="GEX180" s="3"/>
      <c r="GEY180" s="3"/>
      <c r="GEZ180" s="3"/>
      <c r="GFA180" s="3"/>
      <c r="GFB180" s="3"/>
      <c r="GFC180" s="3"/>
      <c r="GFD180" s="3"/>
      <c r="GFE180" s="3"/>
      <c r="GFF180" s="3"/>
      <c r="GFG180" s="3"/>
      <c r="GFH180" s="3"/>
      <c r="GFI180" s="3"/>
      <c r="GFJ180" s="3"/>
      <c r="GFK180" s="3"/>
      <c r="GFL180" s="3"/>
      <c r="GFM180" s="3"/>
      <c r="GFN180" s="3"/>
      <c r="GFO180" s="3"/>
      <c r="GFP180" s="3"/>
      <c r="GFQ180" s="3"/>
      <c r="GFR180" s="3"/>
      <c r="GFS180" s="3"/>
      <c r="GFT180" s="3"/>
      <c r="GFU180" s="3"/>
      <c r="GFV180" s="3"/>
      <c r="GFW180" s="3"/>
      <c r="GFX180" s="3"/>
      <c r="GFY180" s="3"/>
      <c r="GFZ180" s="3"/>
      <c r="GGA180" s="3"/>
      <c r="GGB180" s="3"/>
      <c r="GGC180" s="3"/>
      <c r="GGD180" s="3"/>
      <c r="GGE180" s="3"/>
      <c r="GGF180" s="3"/>
      <c r="GGG180" s="3"/>
      <c r="GGH180" s="3"/>
      <c r="GGI180" s="3"/>
      <c r="GGJ180" s="3"/>
      <c r="GGK180" s="3"/>
      <c r="GGL180" s="3"/>
      <c r="GGM180" s="3"/>
      <c r="GGN180" s="3"/>
      <c r="GGO180" s="3"/>
      <c r="GGP180" s="3"/>
      <c r="GGQ180" s="3"/>
      <c r="GGR180" s="3"/>
      <c r="GGS180" s="3"/>
      <c r="GGT180" s="3"/>
      <c r="GGU180" s="3"/>
      <c r="GGV180" s="3"/>
      <c r="GGW180" s="3"/>
      <c r="GGX180" s="3"/>
      <c r="GGY180" s="3"/>
      <c r="GGZ180" s="3"/>
      <c r="GHA180" s="3"/>
      <c r="GHB180" s="3"/>
      <c r="GHC180" s="3"/>
      <c r="GHD180" s="3"/>
      <c r="GHE180" s="3"/>
      <c r="GHF180" s="3"/>
      <c r="GHG180" s="3"/>
      <c r="GHH180" s="3"/>
      <c r="GHI180" s="3"/>
      <c r="GHJ180" s="3"/>
      <c r="GHK180" s="3"/>
      <c r="GHL180" s="3"/>
      <c r="GHM180" s="3"/>
      <c r="GHN180" s="3"/>
      <c r="GHO180" s="3"/>
      <c r="GHP180" s="3"/>
      <c r="GHQ180" s="3"/>
      <c r="GHR180" s="3"/>
      <c r="GHS180" s="3"/>
      <c r="GHT180" s="3"/>
      <c r="GHU180" s="3"/>
      <c r="GHV180" s="3"/>
      <c r="GHW180" s="3"/>
      <c r="GHX180" s="3"/>
      <c r="GHY180" s="3"/>
      <c r="GHZ180" s="3"/>
      <c r="GIA180" s="3"/>
      <c r="GIB180" s="3"/>
      <c r="GIC180" s="3"/>
      <c r="GID180" s="3"/>
      <c r="GIE180" s="3"/>
      <c r="GIF180" s="3"/>
      <c r="GIG180" s="3"/>
      <c r="GIH180" s="3"/>
      <c r="GII180" s="3"/>
      <c r="GIJ180" s="3"/>
      <c r="GIK180" s="3"/>
      <c r="GIL180" s="3"/>
      <c r="GIM180" s="3"/>
      <c r="GIN180" s="3"/>
      <c r="GIO180" s="3"/>
      <c r="GIP180" s="3"/>
      <c r="GIQ180" s="3"/>
      <c r="GIR180" s="3"/>
      <c r="GIS180" s="3"/>
      <c r="GIT180" s="3"/>
      <c r="GIU180" s="3"/>
      <c r="GIV180" s="3"/>
      <c r="GIW180" s="3"/>
      <c r="GIX180" s="3"/>
      <c r="GIY180" s="3"/>
      <c r="GIZ180" s="3"/>
      <c r="GJA180" s="3"/>
      <c r="GJB180" s="3"/>
      <c r="GJC180" s="3"/>
      <c r="GJD180" s="3"/>
      <c r="GJE180" s="3"/>
      <c r="GJF180" s="3"/>
      <c r="GJG180" s="3"/>
      <c r="GJH180" s="3"/>
      <c r="GJI180" s="3"/>
      <c r="GJJ180" s="3"/>
      <c r="GJK180" s="3"/>
      <c r="GJL180" s="3"/>
      <c r="GJM180" s="3"/>
      <c r="GJN180" s="3"/>
      <c r="GJO180" s="3"/>
      <c r="GJP180" s="3"/>
      <c r="GJQ180" s="3"/>
      <c r="GJR180" s="3"/>
      <c r="GJS180" s="3"/>
      <c r="GJT180" s="3"/>
      <c r="GJU180" s="3"/>
      <c r="GJV180" s="3"/>
      <c r="GJW180" s="3"/>
      <c r="GJX180" s="3"/>
      <c r="GJY180" s="3"/>
      <c r="GJZ180" s="3"/>
      <c r="GKA180" s="3"/>
      <c r="GKB180" s="3"/>
      <c r="GKC180" s="3"/>
      <c r="GKD180" s="3"/>
      <c r="GKE180" s="3"/>
      <c r="GKF180" s="3"/>
      <c r="GKG180" s="3"/>
      <c r="GKH180" s="3"/>
      <c r="GKI180" s="3"/>
      <c r="GKJ180" s="3"/>
      <c r="GKK180" s="3"/>
      <c r="GKL180" s="3"/>
      <c r="GKM180" s="3"/>
      <c r="GKN180" s="3"/>
      <c r="GKO180" s="3"/>
      <c r="GKP180" s="3"/>
      <c r="GKQ180" s="3"/>
      <c r="GKR180" s="3"/>
      <c r="GKS180" s="3"/>
      <c r="GKT180" s="3"/>
      <c r="GKU180" s="3"/>
      <c r="GKV180" s="3"/>
      <c r="GKW180" s="3"/>
      <c r="GKX180" s="3"/>
      <c r="GKY180" s="3"/>
      <c r="GKZ180" s="3"/>
      <c r="GLA180" s="3"/>
      <c r="GLB180" s="3"/>
      <c r="GLC180" s="3"/>
      <c r="GLD180" s="3"/>
      <c r="GLE180" s="3"/>
      <c r="GLF180" s="3"/>
      <c r="GLG180" s="3"/>
      <c r="GLH180" s="3"/>
      <c r="GLI180" s="3"/>
      <c r="GLJ180" s="3"/>
      <c r="GLK180" s="3"/>
      <c r="GLL180" s="3"/>
      <c r="GLM180" s="3"/>
      <c r="GLN180" s="3"/>
      <c r="GLO180" s="3"/>
      <c r="GLP180" s="3"/>
      <c r="GLQ180" s="3"/>
      <c r="GLR180" s="3"/>
      <c r="GLS180" s="3"/>
      <c r="GLT180" s="3"/>
      <c r="GLU180" s="3"/>
      <c r="GLV180" s="3"/>
      <c r="GLW180" s="3"/>
      <c r="GLX180" s="3"/>
      <c r="GLY180" s="3"/>
      <c r="GLZ180" s="3"/>
      <c r="GMA180" s="3"/>
      <c r="GMB180" s="3"/>
      <c r="GMC180" s="3"/>
      <c r="GMD180" s="3"/>
      <c r="GME180" s="3"/>
      <c r="GMF180" s="3"/>
      <c r="GMG180" s="3"/>
      <c r="GMH180" s="3"/>
      <c r="GMI180" s="3"/>
      <c r="GMJ180" s="3"/>
      <c r="GMK180" s="3"/>
      <c r="GML180" s="3"/>
      <c r="GMM180" s="3"/>
      <c r="GMN180" s="3"/>
      <c r="GMO180" s="3"/>
      <c r="GMP180" s="3"/>
      <c r="GMQ180" s="3"/>
      <c r="GMR180" s="3"/>
      <c r="GMS180" s="3"/>
      <c r="GMT180" s="3"/>
      <c r="GMU180" s="3"/>
      <c r="GMV180" s="3"/>
      <c r="GMW180" s="3"/>
      <c r="GMX180" s="3"/>
      <c r="GMY180" s="3"/>
      <c r="GMZ180" s="3"/>
      <c r="GNA180" s="3"/>
      <c r="GNB180" s="3"/>
      <c r="GNC180" s="3"/>
      <c r="GND180" s="3"/>
      <c r="GNE180" s="3"/>
      <c r="GNF180" s="3"/>
      <c r="GNG180" s="3"/>
      <c r="GNH180" s="3"/>
      <c r="GNI180" s="3"/>
      <c r="GNJ180" s="3"/>
      <c r="GNK180" s="3"/>
      <c r="GNL180" s="3"/>
      <c r="GNM180" s="3"/>
      <c r="GNN180" s="3"/>
      <c r="GNO180" s="3"/>
      <c r="GNP180" s="3"/>
      <c r="GNQ180" s="3"/>
      <c r="GNR180" s="3"/>
      <c r="GNS180" s="3"/>
      <c r="GNT180" s="3"/>
      <c r="GNU180" s="3"/>
      <c r="GNV180" s="3"/>
      <c r="GNW180" s="3"/>
      <c r="GNX180" s="3"/>
      <c r="GNY180" s="3"/>
      <c r="GNZ180" s="3"/>
      <c r="GOA180" s="3"/>
      <c r="GOB180" s="3"/>
      <c r="GOC180" s="3"/>
      <c r="GOD180" s="3"/>
      <c r="GOE180" s="3"/>
      <c r="GOF180" s="3"/>
      <c r="GOG180" s="3"/>
      <c r="GOH180" s="3"/>
      <c r="GOI180" s="3"/>
      <c r="GOJ180" s="3"/>
      <c r="GOK180" s="3"/>
      <c r="GOL180" s="3"/>
      <c r="GOM180" s="3"/>
      <c r="GON180" s="3"/>
      <c r="GOO180" s="3"/>
      <c r="GOP180" s="3"/>
      <c r="GOQ180" s="3"/>
      <c r="GOR180" s="3"/>
      <c r="GOS180" s="3"/>
      <c r="GOT180" s="3"/>
      <c r="GOU180" s="3"/>
      <c r="GOV180" s="3"/>
      <c r="GOW180" s="3"/>
      <c r="GOX180" s="3"/>
      <c r="GOY180" s="3"/>
      <c r="GOZ180" s="3"/>
      <c r="GPA180" s="3"/>
      <c r="GPB180" s="3"/>
      <c r="GPC180" s="3"/>
      <c r="GPD180" s="3"/>
      <c r="GPE180" s="3"/>
      <c r="GPF180" s="3"/>
      <c r="GPG180" s="3"/>
      <c r="GPH180" s="3"/>
      <c r="GPI180" s="3"/>
      <c r="GPJ180" s="3"/>
      <c r="GPK180" s="3"/>
      <c r="GPL180" s="3"/>
      <c r="GPM180" s="3"/>
      <c r="GPN180" s="3"/>
      <c r="GPO180" s="3"/>
      <c r="GPP180" s="3"/>
      <c r="GPQ180" s="3"/>
      <c r="GPR180" s="3"/>
      <c r="GPS180" s="3"/>
      <c r="GPT180" s="3"/>
      <c r="GPU180" s="3"/>
      <c r="GPV180" s="3"/>
      <c r="GPW180" s="3"/>
      <c r="GPX180" s="3"/>
      <c r="GPY180" s="3"/>
      <c r="GPZ180" s="3"/>
      <c r="GQA180" s="3"/>
      <c r="GQB180" s="3"/>
      <c r="GQC180" s="3"/>
      <c r="GQD180" s="3"/>
      <c r="GQE180" s="3"/>
      <c r="GQF180" s="3"/>
      <c r="GQG180" s="3"/>
      <c r="GQH180" s="3"/>
      <c r="GQI180" s="3"/>
      <c r="GQJ180" s="3"/>
      <c r="GQK180" s="3"/>
      <c r="GQL180" s="3"/>
      <c r="GQM180" s="3"/>
      <c r="GQN180" s="3"/>
      <c r="GQO180" s="3"/>
      <c r="GQP180" s="3"/>
      <c r="GQQ180" s="3"/>
      <c r="GQR180" s="3"/>
      <c r="GQS180" s="3"/>
      <c r="GQT180" s="3"/>
      <c r="GQU180" s="3"/>
      <c r="GQV180" s="3"/>
      <c r="GQW180" s="3"/>
      <c r="GQX180" s="3"/>
      <c r="GQY180" s="3"/>
      <c r="GQZ180" s="3"/>
      <c r="GRA180" s="3"/>
      <c r="GRB180" s="3"/>
      <c r="GRC180" s="3"/>
      <c r="GRD180" s="3"/>
      <c r="GRE180" s="3"/>
      <c r="GRF180" s="3"/>
      <c r="GRG180" s="3"/>
      <c r="GRH180" s="3"/>
      <c r="GRI180" s="3"/>
      <c r="GRJ180" s="3"/>
      <c r="GRK180" s="3"/>
      <c r="GRL180" s="3"/>
      <c r="GRM180" s="3"/>
      <c r="GRN180" s="3"/>
      <c r="GRO180" s="3"/>
      <c r="GRP180" s="3"/>
      <c r="GRQ180" s="3"/>
      <c r="GRR180" s="3"/>
      <c r="GRS180" s="3"/>
      <c r="GRT180" s="3"/>
      <c r="GRU180" s="3"/>
      <c r="GRV180" s="3"/>
      <c r="GRW180" s="3"/>
      <c r="GRX180" s="3"/>
      <c r="GRY180" s="3"/>
      <c r="GRZ180" s="3"/>
      <c r="GSA180" s="3"/>
      <c r="GSB180" s="3"/>
      <c r="GSC180" s="3"/>
      <c r="GSD180" s="3"/>
      <c r="GSE180" s="3"/>
      <c r="GSF180" s="3"/>
      <c r="GSG180" s="3"/>
      <c r="GSH180" s="3"/>
      <c r="GSI180" s="3"/>
      <c r="GSJ180" s="3"/>
      <c r="GSK180" s="3"/>
      <c r="GSL180" s="3"/>
      <c r="GSM180" s="3"/>
      <c r="GSN180" s="3"/>
      <c r="GSO180" s="3"/>
      <c r="GSP180" s="3"/>
      <c r="GSQ180" s="3"/>
      <c r="GSR180" s="3"/>
      <c r="GSS180" s="3"/>
      <c r="GST180" s="3"/>
      <c r="GSU180" s="3"/>
      <c r="GSV180" s="3"/>
      <c r="GSW180" s="3"/>
      <c r="GSX180" s="3"/>
      <c r="GSY180" s="3"/>
      <c r="GSZ180" s="3"/>
      <c r="GTA180" s="3"/>
      <c r="GTB180" s="3"/>
      <c r="GTC180" s="3"/>
      <c r="GTD180" s="3"/>
      <c r="GTE180" s="3"/>
      <c r="GTF180" s="3"/>
      <c r="GTG180" s="3"/>
      <c r="GTH180" s="3"/>
      <c r="GTI180" s="3"/>
      <c r="GTJ180" s="3"/>
      <c r="GTK180" s="3"/>
      <c r="GTL180" s="3"/>
      <c r="GTM180" s="3"/>
      <c r="GTN180" s="3"/>
      <c r="GTO180" s="3"/>
      <c r="GTP180" s="3"/>
      <c r="GTQ180" s="3"/>
      <c r="GTR180" s="3"/>
      <c r="GTS180" s="3"/>
      <c r="GTT180" s="3"/>
      <c r="GTU180" s="3"/>
      <c r="GTV180" s="3"/>
      <c r="GTW180" s="3"/>
      <c r="GTX180" s="3"/>
      <c r="GTY180" s="3"/>
      <c r="GTZ180" s="3"/>
      <c r="GUA180" s="3"/>
      <c r="GUB180" s="3"/>
      <c r="GUC180" s="3"/>
      <c r="GUD180" s="3"/>
      <c r="GUE180" s="3"/>
      <c r="GUF180" s="3"/>
      <c r="GUG180" s="3"/>
      <c r="GUH180" s="3"/>
      <c r="GUI180" s="3"/>
      <c r="GUJ180" s="3"/>
      <c r="GUK180" s="3"/>
      <c r="GUL180" s="3"/>
      <c r="GUM180" s="3"/>
      <c r="GUN180" s="3"/>
      <c r="GUO180" s="3"/>
      <c r="GUP180" s="3"/>
      <c r="GUQ180" s="3"/>
      <c r="GUR180" s="3"/>
      <c r="GUS180" s="3"/>
      <c r="GUT180" s="3"/>
      <c r="GUU180" s="3"/>
      <c r="GUV180" s="3"/>
      <c r="GUW180" s="3"/>
      <c r="GUX180" s="3"/>
      <c r="GUY180" s="3"/>
      <c r="GUZ180" s="3"/>
      <c r="GVA180" s="3"/>
      <c r="GVB180" s="3"/>
      <c r="GVC180" s="3"/>
      <c r="GVD180" s="3"/>
      <c r="GVE180" s="3"/>
      <c r="GVF180" s="3"/>
      <c r="GVG180" s="3"/>
      <c r="GVH180" s="3"/>
      <c r="GVI180" s="3"/>
      <c r="GVJ180" s="3"/>
      <c r="GVK180" s="3"/>
      <c r="GVL180" s="3"/>
      <c r="GVM180" s="3"/>
      <c r="GVN180" s="3"/>
      <c r="GVO180" s="3"/>
      <c r="GVP180" s="3"/>
      <c r="GVQ180" s="3"/>
      <c r="GVR180" s="3"/>
      <c r="GVS180" s="3"/>
      <c r="GVT180" s="3"/>
      <c r="GVU180" s="3"/>
      <c r="GVV180" s="3"/>
      <c r="GVW180" s="3"/>
      <c r="GVX180" s="3"/>
      <c r="GVY180" s="3"/>
      <c r="GVZ180" s="3"/>
      <c r="GWA180" s="3"/>
      <c r="GWB180" s="3"/>
      <c r="GWC180" s="3"/>
      <c r="GWD180" s="3"/>
      <c r="GWE180" s="3"/>
      <c r="GWF180" s="3"/>
      <c r="GWG180" s="3"/>
      <c r="GWH180" s="3"/>
      <c r="GWI180" s="3"/>
      <c r="GWJ180" s="3"/>
      <c r="GWK180" s="3"/>
      <c r="GWL180" s="3"/>
      <c r="GWM180" s="3"/>
      <c r="GWN180" s="3"/>
      <c r="GWO180" s="3"/>
      <c r="GWP180" s="3"/>
      <c r="GWQ180" s="3"/>
      <c r="GWR180" s="3"/>
      <c r="GWS180" s="3"/>
      <c r="GWT180" s="3"/>
      <c r="GWU180" s="3"/>
      <c r="GWV180" s="3"/>
      <c r="GWW180" s="3"/>
      <c r="GWX180" s="3"/>
      <c r="GWY180" s="3"/>
      <c r="GWZ180" s="3"/>
      <c r="GXA180" s="3"/>
      <c r="GXB180" s="3"/>
      <c r="GXC180" s="3"/>
      <c r="GXD180" s="3"/>
      <c r="GXE180" s="3"/>
      <c r="GXF180" s="3"/>
      <c r="GXG180" s="3"/>
      <c r="GXH180" s="3"/>
      <c r="GXI180" s="3"/>
      <c r="GXJ180" s="3"/>
      <c r="GXK180" s="3"/>
      <c r="GXL180" s="3"/>
      <c r="GXM180" s="3"/>
      <c r="GXN180" s="3"/>
      <c r="GXO180" s="3"/>
      <c r="GXP180" s="3"/>
      <c r="GXQ180" s="3"/>
      <c r="GXR180" s="3"/>
      <c r="GXS180" s="3"/>
      <c r="GXT180" s="3"/>
      <c r="GXU180" s="3"/>
      <c r="GXV180" s="3"/>
      <c r="GXW180" s="3"/>
      <c r="GXX180" s="3"/>
      <c r="GXY180" s="3"/>
      <c r="GXZ180" s="3"/>
      <c r="GYA180" s="3"/>
      <c r="GYB180" s="3"/>
      <c r="GYC180" s="3"/>
      <c r="GYD180" s="3"/>
      <c r="GYE180" s="3"/>
      <c r="GYF180" s="3"/>
      <c r="GYG180" s="3"/>
      <c r="GYH180" s="3"/>
      <c r="GYI180" s="3"/>
      <c r="GYJ180" s="3"/>
      <c r="GYK180" s="3"/>
      <c r="GYL180" s="3"/>
      <c r="GYM180" s="3"/>
      <c r="GYN180" s="3"/>
      <c r="GYO180" s="3"/>
      <c r="GYP180" s="3"/>
      <c r="GYQ180" s="3"/>
      <c r="GYR180" s="3"/>
      <c r="GYS180" s="3"/>
      <c r="GYT180" s="3"/>
      <c r="GYU180" s="3"/>
      <c r="GYV180" s="3"/>
      <c r="GYW180" s="3"/>
      <c r="GYX180" s="3"/>
      <c r="GYY180" s="3"/>
      <c r="GYZ180" s="3"/>
      <c r="GZA180" s="3"/>
      <c r="GZB180" s="3"/>
      <c r="GZC180" s="3"/>
      <c r="GZD180" s="3"/>
      <c r="GZE180" s="3"/>
      <c r="GZF180" s="3"/>
      <c r="GZG180" s="3"/>
      <c r="GZH180" s="3"/>
      <c r="GZI180" s="3"/>
      <c r="GZJ180" s="3"/>
      <c r="GZK180" s="3"/>
      <c r="GZL180" s="3"/>
      <c r="GZM180" s="3"/>
      <c r="GZN180" s="3"/>
      <c r="GZO180" s="3"/>
      <c r="GZP180" s="3"/>
      <c r="GZQ180" s="3"/>
      <c r="GZR180" s="3"/>
      <c r="GZS180" s="3"/>
      <c r="GZT180" s="3"/>
      <c r="GZU180" s="3"/>
      <c r="GZV180" s="3"/>
      <c r="GZW180" s="3"/>
      <c r="GZX180" s="3"/>
      <c r="GZY180" s="3"/>
      <c r="GZZ180" s="3"/>
      <c r="HAA180" s="3"/>
      <c r="HAB180" s="3"/>
      <c r="HAC180" s="3"/>
      <c r="HAD180" s="3"/>
      <c r="HAE180" s="3"/>
      <c r="HAF180" s="3"/>
      <c r="HAG180" s="3"/>
      <c r="HAH180" s="3"/>
      <c r="HAI180" s="3"/>
      <c r="HAJ180" s="3"/>
      <c r="HAK180" s="3"/>
      <c r="HAL180" s="3"/>
      <c r="HAM180" s="3"/>
      <c r="HAN180" s="3"/>
      <c r="HAO180" s="3"/>
      <c r="HAP180" s="3"/>
      <c r="HAQ180" s="3"/>
      <c r="HAR180" s="3"/>
      <c r="HAS180" s="3"/>
      <c r="HAT180" s="3"/>
      <c r="HAU180" s="3"/>
      <c r="HAV180" s="3"/>
      <c r="HAW180" s="3"/>
      <c r="HAX180" s="3"/>
      <c r="HAY180" s="3"/>
      <c r="HAZ180" s="3"/>
      <c r="HBA180" s="3"/>
      <c r="HBB180" s="3"/>
      <c r="HBC180" s="3"/>
      <c r="HBD180" s="3"/>
      <c r="HBE180" s="3"/>
      <c r="HBF180" s="3"/>
      <c r="HBG180" s="3"/>
      <c r="HBH180" s="3"/>
      <c r="HBI180" s="3"/>
      <c r="HBJ180" s="3"/>
      <c r="HBK180" s="3"/>
      <c r="HBL180" s="3"/>
      <c r="HBM180" s="3"/>
      <c r="HBN180" s="3"/>
      <c r="HBO180" s="3"/>
      <c r="HBP180" s="3"/>
      <c r="HBQ180" s="3"/>
      <c r="HBR180" s="3"/>
      <c r="HBS180" s="3"/>
      <c r="HBT180" s="3"/>
      <c r="HBU180" s="3"/>
      <c r="HBV180" s="3"/>
      <c r="HBW180" s="3"/>
      <c r="HBX180" s="3"/>
      <c r="HBY180" s="3"/>
      <c r="HBZ180" s="3"/>
      <c r="HCA180" s="3"/>
      <c r="HCB180" s="3"/>
      <c r="HCC180" s="3"/>
      <c r="HCD180" s="3"/>
      <c r="HCE180" s="3"/>
      <c r="HCF180" s="3"/>
      <c r="HCG180" s="3"/>
      <c r="HCH180" s="3"/>
      <c r="HCI180" s="3"/>
      <c r="HCJ180" s="3"/>
      <c r="HCK180" s="3"/>
      <c r="HCL180" s="3"/>
      <c r="HCM180" s="3"/>
      <c r="HCN180" s="3"/>
      <c r="HCO180" s="3"/>
      <c r="HCP180" s="3"/>
      <c r="HCQ180" s="3"/>
      <c r="HCR180" s="3"/>
      <c r="HCS180" s="3"/>
      <c r="HCT180" s="3"/>
      <c r="HCU180" s="3"/>
      <c r="HCV180" s="3"/>
      <c r="HCW180" s="3"/>
      <c r="HCX180" s="3"/>
      <c r="HCY180" s="3"/>
      <c r="HCZ180" s="3"/>
      <c r="HDA180" s="3"/>
      <c r="HDB180" s="3"/>
      <c r="HDC180" s="3"/>
      <c r="HDD180" s="3"/>
      <c r="HDE180" s="3"/>
      <c r="HDF180" s="3"/>
      <c r="HDG180" s="3"/>
      <c r="HDH180" s="3"/>
      <c r="HDI180" s="3"/>
      <c r="HDJ180" s="3"/>
      <c r="HDK180" s="3"/>
      <c r="HDL180" s="3"/>
      <c r="HDM180" s="3"/>
      <c r="HDN180" s="3"/>
      <c r="HDO180" s="3"/>
      <c r="HDP180" s="3"/>
      <c r="HDQ180" s="3"/>
      <c r="HDR180" s="3"/>
      <c r="HDS180" s="3"/>
      <c r="HDT180" s="3"/>
      <c r="HDU180" s="3"/>
      <c r="HDV180" s="3"/>
      <c r="HDW180" s="3"/>
      <c r="HDX180" s="3"/>
      <c r="HDY180" s="3"/>
      <c r="HDZ180" s="3"/>
      <c r="HEA180" s="3"/>
      <c r="HEB180" s="3"/>
      <c r="HEC180" s="3"/>
      <c r="HED180" s="3"/>
      <c r="HEE180" s="3"/>
      <c r="HEF180" s="3"/>
      <c r="HEG180" s="3"/>
      <c r="HEH180" s="3"/>
      <c r="HEI180" s="3"/>
      <c r="HEJ180" s="3"/>
      <c r="HEK180" s="3"/>
      <c r="HEL180" s="3"/>
      <c r="HEM180" s="3"/>
      <c r="HEN180" s="3"/>
      <c r="HEO180" s="3"/>
      <c r="HEP180" s="3"/>
      <c r="HEQ180" s="3"/>
      <c r="HER180" s="3"/>
      <c r="HES180" s="3"/>
      <c r="HET180" s="3"/>
      <c r="HEU180" s="3"/>
      <c r="HEV180" s="3"/>
      <c r="HEW180" s="3"/>
      <c r="HEX180" s="3"/>
      <c r="HEY180" s="3"/>
      <c r="HEZ180" s="3"/>
      <c r="HFA180" s="3"/>
      <c r="HFB180" s="3"/>
      <c r="HFC180" s="3"/>
      <c r="HFD180" s="3"/>
      <c r="HFE180" s="3"/>
      <c r="HFF180" s="3"/>
      <c r="HFG180" s="3"/>
      <c r="HFH180" s="3"/>
      <c r="HFI180" s="3"/>
      <c r="HFJ180" s="3"/>
      <c r="HFK180" s="3"/>
      <c r="HFL180" s="3"/>
      <c r="HFM180" s="3"/>
      <c r="HFN180" s="3"/>
      <c r="HFO180" s="3"/>
      <c r="HFP180" s="3"/>
      <c r="HFQ180" s="3"/>
      <c r="HFR180" s="3"/>
      <c r="HFS180" s="3"/>
      <c r="HFT180" s="3"/>
      <c r="HFU180" s="3"/>
      <c r="HFV180" s="3"/>
      <c r="HFW180" s="3"/>
      <c r="HFX180" s="3"/>
      <c r="HFY180" s="3"/>
      <c r="HFZ180" s="3"/>
      <c r="HGA180" s="3"/>
      <c r="HGB180" s="3"/>
      <c r="HGC180" s="3"/>
      <c r="HGD180" s="3"/>
      <c r="HGE180" s="3"/>
      <c r="HGF180" s="3"/>
      <c r="HGG180" s="3"/>
      <c r="HGH180" s="3"/>
      <c r="HGI180" s="3"/>
      <c r="HGJ180" s="3"/>
      <c r="HGK180" s="3"/>
      <c r="HGL180" s="3"/>
      <c r="HGM180" s="3"/>
      <c r="HGN180" s="3"/>
      <c r="HGO180" s="3"/>
      <c r="HGP180" s="3"/>
      <c r="HGQ180" s="3"/>
      <c r="HGR180" s="3"/>
      <c r="HGS180" s="3"/>
      <c r="HGT180" s="3"/>
      <c r="HGU180" s="3"/>
      <c r="HGV180" s="3"/>
      <c r="HGW180" s="3"/>
      <c r="HGX180" s="3"/>
      <c r="HGY180" s="3"/>
      <c r="HGZ180" s="3"/>
      <c r="HHA180" s="3"/>
      <c r="HHB180" s="3"/>
      <c r="HHC180" s="3"/>
      <c r="HHD180" s="3"/>
      <c r="HHE180" s="3"/>
      <c r="HHF180" s="3"/>
      <c r="HHG180" s="3"/>
      <c r="HHH180" s="3"/>
      <c r="HHI180" s="3"/>
      <c r="HHJ180" s="3"/>
      <c r="HHK180" s="3"/>
      <c r="HHL180" s="3"/>
      <c r="HHM180" s="3"/>
      <c r="HHN180" s="3"/>
      <c r="HHO180" s="3"/>
      <c r="HHP180" s="3"/>
      <c r="HHQ180" s="3"/>
      <c r="HHR180" s="3"/>
      <c r="HHS180" s="3"/>
      <c r="HHT180" s="3"/>
      <c r="HHU180" s="3"/>
      <c r="HHV180" s="3"/>
      <c r="HHW180" s="3"/>
      <c r="HHX180" s="3"/>
      <c r="HHY180" s="3"/>
      <c r="HHZ180" s="3"/>
      <c r="HIA180" s="3"/>
      <c r="HIB180" s="3"/>
      <c r="HIC180" s="3"/>
      <c r="HID180" s="3"/>
      <c r="HIE180" s="3"/>
      <c r="HIF180" s="3"/>
      <c r="HIG180" s="3"/>
      <c r="HIH180" s="3"/>
      <c r="HII180" s="3"/>
      <c r="HIJ180" s="3"/>
      <c r="HIK180" s="3"/>
      <c r="HIL180" s="3"/>
      <c r="HIM180" s="3"/>
      <c r="HIN180" s="3"/>
      <c r="HIO180" s="3"/>
      <c r="HIP180" s="3"/>
      <c r="HIQ180" s="3"/>
      <c r="HIR180" s="3"/>
      <c r="HIS180" s="3"/>
      <c r="HIT180" s="3"/>
      <c r="HIU180" s="3"/>
      <c r="HIV180" s="3"/>
      <c r="HIW180" s="3"/>
      <c r="HIX180" s="3"/>
      <c r="HIY180" s="3"/>
      <c r="HIZ180" s="3"/>
      <c r="HJA180" s="3"/>
      <c r="HJB180" s="3"/>
      <c r="HJC180" s="3"/>
      <c r="HJD180" s="3"/>
      <c r="HJE180" s="3"/>
      <c r="HJF180" s="3"/>
      <c r="HJG180" s="3"/>
      <c r="HJH180" s="3"/>
      <c r="HJI180" s="3"/>
      <c r="HJJ180" s="3"/>
      <c r="HJK180" s="3"/>
      <c r="HJL180" s="3"/>
      <c r="HJM180" s="3"/>
      <c r="HJN180" s="3"/>
      <c r="HJO180" s="3"/>
      <c r="HJP180" s="3"/>
      <c r="HJQ180" s="3"/>
      <c r="HJR180" s="3"/>
      <c r="HJS180" s="3"/>
      <c r="HJT180" s="3"/>
      <c r="HJU180" s="3"/>
      <c r="HJV180" s="3"/>
      <c r="HJW180" s="3"/>
      <c r="HJX180" s="3"/>
      <c r="HJY180" s="3"/>
      <c r="HJZ180" s="3"/>
      <c r="HKA180" s="3"/>
      <c r="HKB180" s="3"/>
      <c r="HKC180" s="3"/>
      <c r="HKD180" s="3"/>
      <c r="HKE180" s="3"/>
      <c r="HKF180" s="3"/>
      <c r="HKG180" s="3"/>
      <c r="HKH180" s="3"/>
      <c r="HKI180" s="3"/>
      <c r="HKJ180" s="3"/>
      <c r="HKK180" s="3"/>
      <c r="HKL180" s="3"/>
      <c r="HKM180" s="3"/>
      <c r="HKN180" s="3"/>
      <c r="HKO180" s="3"/>
      <c r="HKP180" s="3"/>
      <c r="HKQ180" s="3"/>
      <c r="HKR180" s="3"/>
      <c r="HKS180" s="3"/>
      <c r="HKT180" s="3"/>
      <c r="HKU180" s="3"/>
      <c r="HKV180" s="3"/>
      <c r="HKW180" s="3"/>
      <c r="HKX180" s="3"/>
      <c r="HKY180" s="3"/>
      <c r="HKZ180" s="3"/>
      <c r="HLA180" s="3"/>
      <c r="HLB180" s="3"/>
      <c r="HLC180" s="3"/>
      <c r="HLD180" s="3"/>
      <c r="HLE180" s="3"/>
      <c r="HLF180" s="3"/>
      <c r="HLG180" s="3"/>
      <c r="HLH180" s="3"/>
      <c r="HLI180" s="3"/>
      <c r="HLJ180" s="3"/>
      <c r="HLK180" s="3"/>
      <c r="HLL180" s="3"/>
      <c r="HLM180" s="3"/>
      <c r="HLN180" s="3"/>
      <c r="HLO180" s="3"/>
      <c r="HLP180" s="3"/>
      <c r="HLQ180" s="3"/>
      <c r="HLR180" s="3"/>
      <c r="HLS180" s="3"/>
      <c r="HLT180" s="3"/>
      <c r="HLU180" s="3"/>
      <c r="HLV180" s="3"/>
      <c r="HLW180" s="3"/>
      <c r="HLX180" s="3"/>
      <c r="HLY180" s="3"/>
      <c r="HLZ180" s="3"/>
      <c r="HMA180" s="3"/>
      <c r="HMB180" s="3"/>
      <c r="HMC180" s="3"/>
      <c r="HMD180" s="3"/>
      <c r="HME180" s="3"/>
      <c r="HMF180" s="3"/>
      <c r="HMG180" s="3"/>
      <c r="HMH180" s="3"/>
      <c r="HMI180" s="3"/>
      <c r="HMJ180" s="3"/>
      <c r="HMK180" s="3"/>
      <c r="HML180" s="3"/>
      <c r="HMM180" s="3"/>
      <c r="HMN180" s="3"/>
      <c r="HMO180" s="3"/>
      <c r="HMP180" s="3"/>
      <c r="HMQ180" s="3"/>
      <c r="HMR180" s="3"/>
      <c r="HMS180" s="3"/>
      <c r="HMT180" s="3"/>
      <c r="HMU180" s="3"/>
      <c r="HMV180" s="3"/>
      <c r="HMW180" s="3"/>
      <c r="HMX180" s="3"/>
      <c r="HMY180" s="3"/>
      <c r="HMZ180" s="3"/>
      <c r="HNA180" s="3"/>
      <c r="HNB180" s="3"/>
      <c r="HNC180" s="3"/>
      <c r="HND180" s="3"/>
      <c r="HNE180" s="3"/>
      <c r="HNF180" s="3"/>
      <c r="HNG180" s="3"/>
      <c r="HNH180" s="3"/>
      <c r="HNI180" s="3"/>
      <c r="HNJ180" s="3"/>
      <c r="HNK180" s="3"/>
      <c r="HNL180" s="3"/>
      <c r="HNM180" s="3"/>
      <c r="HNN180" s="3"/>
      <c r="HNO180" s="3"/>
      <c r="HNP180" s="3"/>
      <c r="HNQ180" s="3"/>
      <c r="HNR180" s="3"/>
      <c r="HNS180" s="3"/>
      <c r="HNT180" s="3"/>
      <c r="HNU180" s="3"/>
      <c r="HNV180" s="3"/>
      <c r="HNW180" s="3"/>
      <c r="HNX180" s="3"/>
      <c r="HNY180" s="3"/>
      <c r="HNZ180" s="3"/>
      <c r="HOA180" s="3"/>
      <c r="HOB180" s="3"/>
      <c r="HOC180" s="3"/>
      <c r="HOD180" s="3"/>
      <c r="HOE180" s="3"/>
      <c r="HOF180" s="3"/>
      <c r="HOG180" s="3"/>
      <c r="HOH180" s="3"/>
      <c r="HOI180" s="3"/>
      <c r="HOJ180" s="3"/>
      <c r="HOK180" s="3"/>
      <c r="HOL180" s="3"/>
      <c r="HOM180" s="3"/>
      <c r="HON180" s="3"/>
      <c r="HOO180" s="3"/>
      <c r="HOP180" s="3"/>
      <c r="HOQ180" s="3"/>
      <c r="HOR180" s="3"/>
      <c r="HOS180" s="3"/>
      <c r="HOT180" s="3"/>
      <c r="HOU180" s="3"/>
      <c r="HOV180" s="3"/>
      <c r="HOW180" s="3"/>
      <c r="HOX180" s="3"/>
      <c r="HOY180" s="3"/>
      <c r="HOZ180" s="3"/>
      <c r="HPA180" s="3"/>
      <c r="HPB180" s="3"/>
      <c r="HPC180" s="3"/>
      <c r="HPD180" s="3"/>
      <c r="HPE180" s="3"/>
      <c r="HPF180" s="3"/>
      <c r="HPG180" s="3"/>
      <c r="HPH180" s="3"/>
      <c r="HPI180" s="3"/>
      <c r="HPJ180" s="3"/>
      <c r="HPK180" s="3"/>
      <c r="HPL180" s="3"/>
      <c r="HPM180" s="3"/>
      <c r="HPN180" s="3"/>
      <c r="HPO180" s="3"/>
      <c r="HPP180" s="3"/>
      <c r="HPQ180" s="3"/>
      <c r="HPR180" s="3"/>
      <c r="HPS180" s="3"/>
      <c r="HPT180" s="3"/>
      <c r="HPU180" s="3"/>
      <c r="HPV180" s="3"/>
      <c r="HPW180" s="3"/>
      <c r="HPX180" s="3"/>
      <c r="HPY180" s="3"/>
      <c r="HPZ180" s="3"/>
      <c r="HQA180" s="3"/>
      <c r="HQB180" s="3"/>
      <c r="HQC180" s="3"/>
      <c r="HQD180" s="3"/>
      <c r="HQE180" s="3"/>
      <c r="HQF180" s="3"/>
      <c r="HQG180" s="3"/>
      <c r="HQH180" s="3"/>
      <c r="HQI180" s="3"/>
      <c r="HQJ180" s="3"/>
      <c r="HQK180" s="3"/>
      <c r="HQL180" s="3"/>
      <c r="HQM180" s="3"/>
      <c r="HQN180" s="3"/>
      <c r="HQO180" s="3"/>
      <c r="HQP180" s="3"/>
      <c r="HQQ180" s="3"/>
      <c r="HQR180" s="3"/>
      <c r="HQS180" s="3"/>
      <c r="HQT180" s="3"/>
      <c r="HQU180" s="3"/>
      <c r="HQV180" s="3"/>
      <c r="HQW180" s="3"/>
      <c r="HQX180" s="3"/>
      <c r="HQY180" s="3"/>
      <c r="HQZ180" s="3"/>
      <c r="HRA180" s="3"/>
      <c r="HRB180" s="3"/>
      <c r="HRC180" s="3"/>
      <c r="HRD180" s="3"/>
      <c r="HRE180" s="3"/>
      <c r="HRF180" s="3"/>
      <c r="HRG180" s="3"/>
      <c r="HRH180" s="3"/>
      <c r="HRI180" s="3"/>
      <c r="HRJ180" s="3"/>
      <c r="HRK180" s="3"/>
      <c r="HRL180" s="3"/>
      <c r="HRM180" s="3"/>
      <c r="HRN180" s="3"/>
      <c r="HRO180" s="3"/>
      <c r="HRP180" s="3"/>
      <c r="HRQ180" s="3"/>
      <c r="HRR180" s="3"/>
      <c r="HRS180" s="3"/>
      <c r="HRT180" s="3"/>
      <c r="HRU180" s="3"/>
      <c r="HRV180" s="3"/>
      <c r="HRW180" s="3"/>
      <c r="HRX180" s="3"/>
      <c r="HRY180" s="3"/>
      <c r="HRZ180" s="3"/>
      <c r="HSA180" s="3"/>
      <c r="HSB180" s="3"/>
      <c r="HSC180" s="3"/>
      <c r="HSD180" s="3"/>
      <c r="HSE180" s="3"/>
      <c r="HSF180" s="3"/>
      <c r="HSG180" s="3"/>
      <c r="HSH180" s="3"/>
      <c r="HSI180" s="3"/>
      <c r="HSJ180" s="3"/>
      <c r="HSK180" s="3"/>
      <c r="HSL180" s="3"/>
      <c r="HSM180" s="3"/>
      <c r="HSN180" s="3"/>
      <c r="HSO180" s="3"/>
      <c r="HSP180" s="3"/>
      <c r="HSQ180" s="3"/>
      <c r="HSR180" s="3"/>
      <c r="HSS180" s="3"/>
      <c r="HST180" s="3"/>
      <c r="HSU180" s="3"/>
      <c r="HSV180" s="3"/>
      <c r="HSW180" s="3"/>
      <c r="HSX180" s="3"/>
      <c r="HSY180" s="3"/>
      <c r="HSZ180" s="3"/>
      <c r="HTA180" s="3"/>
      <c r="HTB180" s="3"/>
      <c r="HTC180" s="3"/>
      <c r="HTD180" s="3"/>
      <c r="HTE180" s="3"/>
      <c r="HTF180" s="3"/>
      <c r="HTG180" s="3"/>
      <c r="HTH180" s="3"/>
      <c r="HTI180" s="3"/>
      <c r="HTJ180" s="3"/>
      <c r="HTK180" s="3"/>
      <c r="HTL180" s="3"/>
      <c r="HTM180" s="3"/>
      <c r="HTN180" s="3"/>
      <c r="HTO180" s="3"/>
      <c r="HTP180" s="3"/>
      <c r="HTQ180" s="3"/>
      <c r="HTR180" s="3"/>
      <c r="HTS180" s="3"/>
      <c r="HTT180" s="3"/>
      <c r="HTU180" s="3"/>
      <c r="HTV180" s="3"/>
      <c r="HTW180" s="3"/>
      <c r="HTX180" s="3"/>
      <c r="HTY180" s="3"/>
      <c r="HTZ180" s="3"/>
      <c r="HUA180" s="3"/>
      <c r="HUB180" s="3"/>
      <c r="HUC180" s="3"/>
      <c r="HUD180" s="3"/>
      <c r="HUE180" s="3"/>
      <c r="HUF180" s="3"/>
      <c r="HUG180" s="3"/>
      <c r="HUH180" s="3"/>
      <c r="HUI180" s="3"/>
      <c r="HUJ180" s="3"/>
      <c r="HUK180" s="3"/>
      <c r="HUL180" s="3"/>
      <c r="HUM180" s="3"/>
      <c r="HUN180" s="3"/>
      <c r="HUO180" s="3"/>
      <c r="HUP180" s="3"/>
      <c r="HUQ180" s="3"/>
      <c r="HUR180" s="3"/>
      <c r="HUS180" s="3"/>
      <c r="HUT180" s="3"/>
      <c r="HUU180" s="3"/>
      <c r="HUV180" s="3"/>
      <c r="HUW180" s="3"/>
      <c r="HUX180" s="3"/>
      <c r="HUY180" s="3"/>
      <c r="HUZ180" s="3"/>
      <c r="HVA180" s="3"/>
      <c r="HVB180" s="3"/>
      <c r="HVC180" s="3"/>
      <c r="HVD180" s="3"/>
      <c r="HVE180" s="3"/>
      <c r="HVF180" s="3"/>
      <c r="HVG180" s="3"/>
      <c r="HVH180" s="3"/>
      <c r="HVI180" s="3"/>
      <c r="HVJ180" s="3"/>
      <c r="HVK180" s="3"/>
      <c r="HVL180" s="3"/>
      <c r="HVM180" s="3"/>
      <c r="HVN180" s="3"/>
      <c r="HVO180" s="3"/>
      <c r="HVP180" s="3"/>
      <c r="HVQ180" s="3"/>
      <c r="HVR180" s="3"/>
      <c r="HVS180" s="3"/>
      <c r="HVT180" s="3"/>
      <c r="HVU180" s="3"/>
      <c r="HVV180" s="3"/>
      <c r="HVW180" s="3"/>
      <c r="HVX180" s="3"/>
      <c r="HVY180" s="3"/>
      <c r="HVZ180" s="3"/>
      <c r="HWA180" s="3"/>
      <c r="HWB180" s="3"/>
      <c r="HWC180" s="3"/>
      <c r="HWD180" s="3"/>
      <c r="HWE180" s="3"/>
      <c r="HWF180" s="3"/>
      <c r="HWG180" s="3"/>
      <c r="HWH180" s="3"/>
      <c r="HWI180" s="3"/>
      <c r="HWJ180" s="3"/>
      <c r="HWK180" s="3"/>
      <c r="HWL180" s="3"/>
      <c r="HWM180" s="3"/>
      <c r="HWN180" s="3"/>
      <c r="HWO180" s="3"/>
      <c r="HWP180" s="3"/>
      <c r="HWQ180" s="3"/>
      <c r="HWR180" s="3"/>
      <c r="HWS180" s="3"/>
      <c r="HWT180" s="3"/>
      <c r="HWU180" s="3"/>
      <c r="HWV180" s="3"/>
      <c r="HWW180" s="3"/>
      <c r="HWX180" s="3"/>
      <c r="HWY180" s="3"/>
      <c r="HWZ180" s="3"/>
      <c r="HXA180" s="3"/>
      <c r="HXB180" s="3"/>
      <c r="HXC180" s="3"/>
      <c r="HXD180" s="3"/>
      <c r="HXE180" s="3"/>
      <c r="HXF180" s="3"/>
      <c r="HXG180" s="3"/>
      <c r="HXH180" s="3"/>
      <c r="HXI180" s="3"/>
      <c r="HXJ180" s="3"/>
      <c r="HXK180" s="3"/>
      <c r="HXL180" s="3"/>
      <c r="HXM180" s="3"/>
      <c r="HXN180" s="3"/>
      <c r="HXO180" s="3"/>
      <c r="HXP180" s="3"/>
      <c r="HXQ180" s="3"/>
      <c r="HXR180" s="3"/>
      <c r="HXS180" s="3"/>
      <c r="HXT180" s="3"/>
      <c r="HXU180" s="3"/>
      <c r="HXV180" s="3"/>
      <c r="HXW180" s="3"/>
      <c r="HXX180" s="3"/>
      <c r="HXY180" s="3"/>
      <c r="HXZ180" s="3"/>
      <c r="HYA180" s="3"/>
      <c r="HYB180" s="3"/>
      <c r="HYC180" s="3"/>
      <c r="HYD180" s="3"/>
      <c r="HYE180" s="3"/>
      <c r="HYF180" s="3"/>
      <c r="HYG180" s="3"/>
      <c r="HYH180" s="3"/>
      <c r="HYI180" s="3"/>
      <c r="HYJ180" s="3"/>
      <c r="HYK180" s="3"/>
      <c r="HYL180" s="3"/>
      <c r="HYM180" s="3"/>
      <c r="HYN180" s="3"/>
      <c r="HYO180" s="3"/>
      <c r="HYP180" s="3"/>
      <c r="HYQ180" s="3"/>
      <c r="HYR180" s="3"/>
      <c r="HYS180" s="3"/>
      <c r="HYT180" s="3"/>
      <c r="HYU180" s="3"/>
      <c r="HYV180" s="3"/>
      <c r="HYW180" s="3"/>
      <c r="HYX180" s="3"/>
      <c r="HYY180" s="3"/>
      <c r="HYZ180" s="3"/>
      <c r="HZA180" s="3"/>
      <c r="HZB180" s="3"/>
      <c r="HZC180" s="3"/>
      <c r="HZD180" s="3"/>
      <c r="HZE180" s="3"/>
      <c r="HZF180" s="3"/>
      <c r="HZG180" s="3"/>
      <c r="HZH180" s="3"/>
      <c r="HZI180" s="3"/>
      <c r="HZJ180" s="3"/>
      <c r="HZK180" s="3"/>
      <c r="HZL180" s="3"/>
      <c r="HZM180" s="3"/>
      <c r="HZN180" s="3"/>
      <c r="HZO180" s="3"/>
      <c r="HZP180" s="3"/>
      <c r="HZQ180" s="3"/>
      <c r="HZR180" s="3"/>
      <c r="HZS180" s="3"/>
      <c r="HZT180" s="3"/>
      <c r="HZU180" s="3"/>
      <c r="HZV180" s="3"/>
      <c r="HZW180" s="3"/>
      <c r="HZX180" s="3"/>
      <c r="HZY180" s="3"/>
      <c r="HZZ180" s="3"/>
      <c r="IAA180" s="3"/>
      <c r="IAB180" s="3"/>
      <c r="IAC180" s="3"/>
      <c r="IAD180" s="3"/>
      <c r="IAE180" s="3"/>
      <c r="IAF180" s="3"/>
      <c r="IAG180" s="3"/>
      <c r="IAH180" s="3"/>
      <c r="IAI180" s="3"/>
      <c r="IAJ180" s="3"/>
      <c r="IAK180" s="3"/>
      <c r="IAL180" s="3"/>
      <c r="IAM180" s="3"/>
      <c r="IAN180" s="3"/>
      <c r="IAO180" s="3"/>
      <c r="IAP180" s="3"/>
      <c r="IAQ180" s="3"/>
      <c r="IAR180" s="3"/>
      <c r="IAS180" s="3"/>
      <c r="IAT180" s="3"/>
      <c r="IAU180" s="3"/>
      <c r="IAV180" s="3"/>
      <c r="IAW180" s="3"/>
      <c r="IAX180" s="3"/>
      <c r="IAY180" s="3"/>
      <c r="IAZ180" s="3"/>
      <c r="IBA180" s="3"/>
      <c r="IBB180" s="3"/>
      <c r="IBC180" s="3"/>
      <c r="IBD180" s="3"/>
      <c r="IBE180" s="3"/>
      <c r="IBF180" s="3"/>
      <c r="IBG180" s="3"/>
      <c r="IBH180" s="3"/>
      <c r="IBI180" s="3"/>
      <c r="IBJ180" s="3"/>
      <c r="IBK180" s="3"/>
      <c r="IBL180" s="3"/>
      <c r="IBM180" s="3"/>
      <c r="IBN180" s="3"/>
      <c r="IBO180" s="3"/>
      <c r="IBP180" s="3"/>
      <c r="IBQ180" s="3"/>
      <c r="IBR180" s="3"/>
      <c r="IBS180" s="3"/>
      <c r="IBT180" s="3"/>
      <c r="IBU180" s="3"/>
      <c r="IBV180" s="3"/>
      <c r="IBW180" s="3"/>
      <c r="IBX180" s="3"/>
      <c r="IBY180" s="3"/>
      <c r="IBZ180" s="3"/>
      <c r="ICA180" s="3"/>
      <c r="ICB180" s="3"/>
      <c r="ICC180" s="3"/>
      <c r="ICD180" s="3"/>
      <c r="ICE180" s="3"/>
      <c r="ICF180" s="3"/>
      <c r="ICG180" s="3"/>
      <c r="ICH180" s="3"/>
      <c r="ICI180" s="3"/>
      <c r="ICJ180" s="3"/>
      <c r="ICK180" s="3"/>
      <c r="ICL180" s="3"/>
      <c r="ICM180" s="3"/>
      <c r="ICN180" s="3"/>
      <c r="ICO180" s="3"/>
      <c r="ICP180" s="3"/>
      <c r="ICQ180" s="3"/>
      <c r="ICR180" s="3"/>
      <c r="ICS180" s="3"/>
      <c r="ICT180" s="3"/>
      <c r="ICU180" s="3"/>
      <c r="ICV180" s="3"/>
      <c r="ICW180" s="3"/>
      <c r="ICX180" s="3"/>
      <c r="ICY180" s="3"/>
      <c r="ICZ180" s="3"/>
      <c r="IDA180" s="3"/>
      <c r="IDB180" s="3"/>
      <c r="IDC180" s="3"/>
      <c r="IDD180" s="3"/>
      <c r="IDE180" s="3"/>
      <c r="IDF180" s="3"/>
      <c r="IDG180" s="3"/>
      <c r="IDH180" s="3"/>
      <c r="IDI180" s="3"/>
      <c r="IDJ180" s="3"/>
      <c r="IDK180" s="3"/>
      <c r="IDL180" s="3"/>
      <c r="IDM180" s="3"/>
      <c r="IDN180" s="3"/>
      <c r="IDO180" s="3"/>
      <c r="IDP180" s="3"/>
      <c r="IDQ180" s="3"/>
      <c r="IDR180" s="3"/>
      <c r="IDS180" s="3"/>
      <c r="IDT180" s="3"/>
      <c r="IDU180" s="3"/>
      <c r="IDV180" s="3"/>
      <c r="IDW180" s="3"/>
      <c r="IDX180" s="3"/>
      <c r="IDY180" s="3"/>
      <c r="IDZ180" s="3"/>
      <c r="IEA180" s="3"/>
      <c r="IEB180" s="3"/>
      <c r="IEC180" s="3"/>
      <c r="IED180" s="3"/>
      <c r="IEE180" s="3"/>
      <c r="IEF180" s="3"/>
      <c r="IEG180" s="3"/>
      <c r="IEH180" s="3"/>
      <c r="IEI180" s="3"/>
      <c r="IEJ180" s="3"/>
      <c r="IEK180" s="3"/>
      <c r="IEL180" s="3"/>
      <c r="IEM180" s="3"/>
      <c r="IEN180" s="3"/>
      <c r="IEO180" s="3"/>
      <c r="IEP180" s="3"/>
      <c r="IEQ180" s="3"/>
      <c r="IER180" s="3"/>
      <c r="IES180" s="3"/>
      <c r="IET180" s="3"/>
      <c r="IEU180" s="3"/>
      <c r="IEV180" s="3"/>
      <c r="IEW180" s="3"/>
      <c r="IEX180" s="3"/>
      <c r="IEY180" s="3"/>
      <c r="IEZ180" s="3"/>
      <c r="IFA180" s="3"/>
      <c r="IFB180" s="3"/>
      <c r="IFC180" s="3"/>
      <c r="IFD180" s="3"/>
      <c r="IFE180" s="3"/>
      <c r="IFF180" s="3"/>
      <c r="IFG180" s="3"/>
      <c r="IFH180" s="3"/>
      <c r="IFI180" s="3"/>
      <c r="IFJ180" s="3"/>
      <c r="IFK180" s="3"/>
      <c r="IFL180" s="3"/>
      <c r="IFM180" s="3"/>
      <c r="IFN180" s="3"/>
      <c r="IFO180" s="3"/>
      <c r="IFP180" s="3"/>
      <c r="IFQ180" s="3"/>
      <c r="IFR180" s="3"/>
      <c r="IFS180" s="3"/>
      <c r="IFT180" s="3"/>
      <c r="IFU180" s="3"/>
      <c r="IFV180" s="3"/>
      <c r="IFW180" s="3"/>
      <c r="IFX180" s="3"/>
      <c r="IFY180" s="3"/>
      <c r="IFZ180" s="3"/>
      <c r="IGA180" s="3"/>
      <c r="IGB180" s="3"/>
      <c r="IGC180" s="3"/>
      <c r="IGD180" s="3"/>
      <c r="IGE180" s="3"/>
      <c r="IGF180" s="3"/>
      <c r="IGG180" s="3"/>
      <c r="IGH180" s="3"/>
      <c r="IGI180" s="3"/>
      <c r="IGJ180" s="3"/>
      <c r="IGK180" s="3"/>
      <c r="IGL180" s="3"/>
      <c r="IGM180" s="3"/>
      <c r="IGN180" s="3"/>
      <c r="IGO180" s="3"/>
      <c r="IGP180" s="3"/>
      <c r="IGQ180" s="3"/>
      <c r="IGR180" s="3"/>
      <c r="IGS180" s="3"/>
      <c r="IGT180" s="3"/>
      <c r="IGU180" s="3"/>
      <c r="IGV180" s="3"/>
      <c r="IGW180" s="3"/>
      <c r="IGX180" s="3"/>
      <c r="IGY180" s="3"/>
      <c r="IGZ180" s="3"/>
      <c r="IHA180" s="3"/>
      <c r="IHB180" s="3"/>
      <c r="IHC180" s="3"/>
      <c r="IHD180" s="3"/>
      <c r="IHE180" s="3"/>
      <c r="IHF180" s="3"/>
      <c r="IHG180" s="3"/>
      <c r="IHH180" s="3"/>
      <c r="IHI180" s="3"/>
      <c r="IHJ180" s="3"/>
      <c r="IHK180" s="3"/>
      <c r="IHL180" s="3"/>
      <c r="IHM180" s="3"/>
      <c r="IHN180" s="3"/>
      <c r="IHO180" s="3"/>
      <c r="IHP180" s="3"/>
      <c r="IHQ180" s="3"/>
      <c r="IHR180" s="3"/>
      <c r="IHS180" s="3"/>
      <c r="IHT180" s="3"/>
      <c r="IHU180" s="3"/>
      <c r="IHV180" s="3"/>
      <c r="IHW180" s="3"/>
      <c r="IHX180" s="3"/>
      <c r="IHY180" s="3"/>
      <c r="IHZ180" s="3"/>
      <c r="IIA180" s="3"/>
      <c r="IIB180" s="3"/>
      <c r="IIC180" s="3"/>
      <c r="IID180" s="3"/>
      <c r="IIE180" s="3"/>
      <c r="IIF180" s="3"/>
      <c r="IIG180" s="3"/>
      <c r="IIH180" s="3"/>
      <c r="III180" s="3"/>
      <c r="IIJ180" s="3"/>
      <c r="IIK180" s="3"/>
      <c r="IIL180" s="3"/>
      <c r="IIM180" s="3"/>
      <c r="IIN180" s="3"/>
      <c r="IIO180" s="3"/>
      <c r="IIP180" s="3"/>
      <c r="IIQ180" s="3"/>
      <c r="IIR180" s="3"/>
      <c r="IIS180" s="3"/>
      <c r="IIT180" s="3"/>
      <c r="IIU180" s="3"/>
      <c r="IIV180" s="3"/>
      <c r="IIW180" s="3"/>
      <c r="IIX180" s="3"/>
      <c r="IIY180" s="3"/>
      <c r="IIZ180" s="3"/>
      <c r="IJA180" s="3"/>
      <c r="IJB180" s="3"/>
      <c r="IJC180" s="3"/>
      <c r="IJD180" s="3"/>
      <c r="IJE180" s="3"/>
      <c r="IJF180" s="3"/>
      <c r="IJG180" s="3"/>
      <c r="IJH180" s="3"/>
      <c r="IJI180" s="3"/>
      <c r="IJJ180" s="3"/>
      <c r="IJK180" s="3"/>
      <c r="IJL180" s="3"/>
      <c r="IJM180" s="3"/>
      <c r="IJN180" s="3"/>
      <c r="IJO180" s="3"/>
      <c r="IJP180" s="3"/>
      <c r="IJQ180" s="3"/>
      <c r="IJR180" s="3"/>
      <c r="IJS180" s="3"/>
      <c r="IJT180" s="3"/>
      <c r="IJU180" s="3"/>
      <c r="IJV180" s="3"/>
      <c r="IJW180" s="3"/>
      <c r="IJX180" s="3"/>
      <c r="IJY180" s="3"/>
      <c r="IJZ180" s="3"/>
      <c r="IKA180" s="3"/>
      <c r="IKB180" s="3"/>
      <c r="IKC180" s="3"/>
      <c r="IKD180" s="3"/>
      <c r="IKE180" s="3"/>
      <c r="IKF180" s="3"/>
      <c r="IKG180" s="3"/>
      <c r="IKH180" s="3"/>
      <c r="IKI180" s="3"/>
      <c r="IKJ180" s="3"/>
      <c r="IKK180" s="3"/>
      <c r="IKL180" s="3"/>
      <c r="IKM180" s="3"/>
      <c r="IKN180" s="3"/>
      <c r="IKO180" s="3"/>
      <c r="IKP180" s="3"/>
      <c r="IKQ180" s="3"/>
      <c r="IKR180" s="3"/>
      <c r="IKS180" s="3"/>
      <c r="IKT180" s="3"/>
      <c r="IKU180" s="3"/>
      <c r="IKV180" s="3"/>
      <c r="IKW180" s="3"/>
      <c r="IKX180" s="3"/>
      <c r="IKY180" s="3"/>
      <c r="IKZ180" s="3"/>
      <c r="ILA180" s="3"/>
      <c r="ILB180" s="3"/>
      <c r="ILC180" s="3"/>
      <c r="ILD180" s="3"/>
      <c r="ILE180" s="3"/>
      <c r="ILF180" s="3"/>
      <c r="ILG180" s="3"/>
      <c r="ILH180" s="3"/>
      <c r="ILI180" s="3"/>
      <c r="ILJ180" s="3"/>
      <c r="ILK180" s="3"/>
      <c r="ILL180" s="3"/>
      <c r="ILM180" s="3"/>
      <c r="ILN180" s="3"/>
      <c r="ILO180" s="3"/>
      <c r="ILP180" s="3"/>
      <c r="ILQ180" s="3"/>
      <c r="ILR180" s="3"/>
      <c r="ILS180" s="3"/>
      <c r="ILT180" s="3"/>
      <c r="ILU180" s="3"/>
      <c r="ILV180" s="3"/>
      <c r="ILW180" s="3"/>
      <c r="ILX180" s="3"/>
      <c r="ILY180" s="3"/>
      <c r="ILZ180" s="3"/>
      <c r="IMA180" s="3"/>
      <c r="IMB180" s="3"/>
      <c r="IMC180" s="3"/>
      <c r="IMD180" s="3"/>
      <c r="IME180" s="3"/>
      <c r="IMF180" s="3"/>
      <c r="IMG180" s="3"/>
      <c r="IMH180" s="3"/>
      <c r="IMI180" s="3"/>
      <c r="IMJ180" s="3"/>
      <c r="IMK180" s="3"/>
      <c r="IML180" s="3"/>
      <c r="IMM180" s="3"/>
      <c r="IMN180" s="3"/>
      <c r="IMO180" s="3"/>
      <c r="IMP180" s="3"/>
      <c r="IMQ180" s="3"/>
      <c r="IMR180" s="3"/>
      <c r="IMS180" s="3"/>
      <c r="IMT180" s="3"/>
      <c r="IMU180" s="3"/>
      <c r="IMV180" s="3"/>
      <c r="IMW180" s="3"/>
      <c r="IMX180" s="3"/>
      <c r="IMY180" s="3"/>
      <c r="IMZ180" s="3"/>
      <c r="INA180" s="3"/>
      <c r="INB180" s="3"/>
      <c r="INC180" s="3"/>
      <c r="IND180" s="3"/>
      <c r="INE180" s="3"/>
      <c r="INF180" s="3"/>
      <c r="ING180" s="3"/>
      <c r="INH180" s="3"/>
      <c r="INI180" s="3"/>
      <c r="INJ180" s="3"/>
      <c r="INK180" s="3"/>
      <c r="INL180" s="3"/>
      <c r="INM180" s="3"/>
      <c r="INN180" s="3"/>
      <c r="INO180" s="3"/>
      <c r="INP180" s="3"/>
      <c r="INQ180" s="3"/>
      <c r="INR180" s="3"/>
      <c r="INS180" s="3"/>
      <c r="INT180" s="3"/>
      <c r="INU180" s="3"/>
      <c r="INV180" s="3"/>
      <c r="INW180" s="3"/>
      <c r="INX180" s="3"/>
      <c r="INY180" s="3"/>
      <c r="INZ180" s="3"/>
      <c r="IOA180" s="3"/>
      <c r="IOB180" s="3"/>
      <c r="IOC180" s="3"/>
      <c r="IOD180" s="3"/>
      <c r="IOE180" s="3"/>
      <c r="IOF180" s="3"/>
      <c r="IOG180" s="3"/>
      <c r="IOH180" s="3"/>
      <c r="IOI180" s="3"/>
      <c r="IOJ180" s="3"/>
      <c r="IOK180" s="3"/>
      <c r="IOL180" s="3"/>
      <c r="IOM180" s="3"/>
      <c r="ION180" s="3"/>
      <c r="IOO180" s="3"/>
      <c r="IOP180" s="3"/>
      <c r="IOQ180" s="3"/>
      <c r="IOR180" s="3"/>
      <c r="IOS180" s="3"/>
      <c r="IOT180" s="3"/>
      <c r="IOU180" s="3"/>
      <c r="IOV180" s="3"/>
      <c r="IOW180" s="3"/>
      <c r="IOX180" s="3"/>
      <c r="IOY180" s="3"/>
      <c r="IOZ180" s="3"/>
      <c r="IPA180" s="3"/>
      <c r="IPB180" s="3"/>
      <c r="IPC180" s="3"/>
      <c r="IPD180" s="3"/>
      <c r="IPE180" s="3"/>
      <c r="IPF180" s="3"/>
      <c r="IPG180" s="3"/>
      <c r="IPH180" s="3"/>
      <c r="IPI180" s="3"/>
      <c r="IPJ180" s="3"/>
      <c r="IPK180" s="3"/>
      <c r="IPL180" s="3"/>
      <c r="IPM180" s="3"/>
      <c r="IPN180" s="3"/>
      <c r="IPO180" s="3"/>
      <c r="IPP180" s="3"/>
      <c r="IPQ180" s="3"/>
      <c r="IPR180" s="3"/>
      <c r="IPS180" s="3"/>
      <c r="IPT180" s="3"/>
      <c r="IPU180" s="3"/>
      <c r="IPV180" s="3"/>
      <c r="IPW180" s="3"/>
      <c r="IPX180" s="3"/>
      <c r="IPY180" s="3"/>
      <c r="IPZ180" s="3"/>
      <c r="IQA180" s="3"/>
      <c r="IQB180" s="3"/>
      <c r="IQC180" s="3"/>
      <c r="IQD180" s="3"/>
      <c r="IQE180" s="3"/>
      <c r="IQF180" s="3"/>
      <c r="IQG180" s="3"/>
      <c r="IQH180" s="3"/>
      <c r="IQI180" s="3"/>
      <c r="IQJ180" s="3"/>
      <c r="IQK180" s="3"/>
      <c r="IQL180" s="3"/>
      <c r="IQM180" s="3"/>
      <c r="IQN180" s="3"/>
      <c r="IQO180" s="3"/>
      <c r="IQP180" s="3"/>
      <c r="IQQ180" s="3"/>
      <c r="IQR180" s="3"/>
      <c r="IQS180" s="3"/>
      <c r="IQT180" s="3"/>
      <c r="IQU180" s="3"/>
      <c r="IQV180" s="3"/>
      <c r="IQW180" s="3"/>
      <c r="IQX180" s="3"/>
      <c r="IQY180" s="3"/>
      <c r="IQZ180" s="3"/>
      <c r="IRA180" s="3"/>
      <c r="IRB180" s="3"/>
      <c r="IRC180" s="3"/>
      <c r="IRD180" s="3"/>
      <c r="IRE180" s="3"/>
      <c r="IRF180" s="3"/>
      <c r="IRG180" s="3"/>
      <c r="IRH180" s="3"/>
      <c r="IRI180" s="3"/>
      <c r="IRJ180" s="3"/>
      <c r="IRK180" s="3"/>
      <c r="IRL180" s="3"/>
      <c r="IRM180" s="3"/>
      <c r="IRN180" s="3"/>
      <c r="IRO180" s="3"/>
      <c r="IRP180" s="3"/>
      <c r="IRQ180" s="3"/>
      <c r="IRR180" s="3"/>
      <c r="IRS180" s="3"/>
      <c r="IRT180" s="3"/>
      <c r="IRU180" s="3"/>
      <c r="IRV180" s="3"/>
      <c r="IRW180" s="3"/>
      <c r="IRX180" s="3"/>
      <c r="IRY180" s="3"/>
      <c r="IRZ180" s="3"/>
      <c r="ISA180" s="3"/>
      <c r="ISB180" s="3"/>
      <c r="ISC180" s="3"/>
      <c r="ISD180" s="3"/>
      <c r="ISE180" s="3"/>
      <c r="ISF180" s="3"/>
      <c r="ISG180" s="3"/>
      <c r="ISH180" s="3"/>
      <c r="ISI180" s="3"/>
      <c r="ISJ180" s="3"/>
      <c r="ISK180" s="3"/>
      <c r="ISL180" s="3"/>
      <c r="ISM180" s="3"/>
      <c r="ISN180" s="3"/>
      <c r="ISO180" s="3"/>
      <c r="ISP180" s="3"/>
      <c r="ISQ180" s="3"/>
      <c r="ISR180" s="3"/>
      <c r="ISS180" s="3"/>
      <c r="IST180" s="3"/>
      <c r="ISU180" s="3"/>
      <c r="ISV180" s="3"/>
      <c r="ISW180" s="3"/>
      <c r="ISX180" s="3"/>
      <c r="ISY180" s="3"/>
      <c r="ISZ180" s="3"/>
      <c r="ITA180" s="3"/>
      <c r="ITB180" s="3"/>
      <c r="ITC180" s="3"/>
      <c r="ITD180" s="3"/>
      <c r="ITE180" s="3"/>
      <c r="ITF180" s="3"/>
      <c r="ITG180" s="3"/>
      <c r="ITH180" s="3"/>
      <c r="ITI180" s="3"/>
      <c r="ITJ180" s="3"/>
      <c r="ITK180" s="3"/>
      <c r="ITL180" s="3"/>
      <c r="ITM180" s="3"/>
      <c r="ITN180" s="3"/>
      <c r="ITO180" s="3"/>
      <c r="ITP180" s="3"/>
      <c r="ITQ180" s="3"/>
      <c r="ITR180" s="3"/>
      <c r="ITS180" s="3"/>
      <c r="ITT180" s="3"/>
      <c r="ITU180" s="3"/>
      <c r="ITV180" s="3"/>
      <c r="ITW180" s="3"/>
      <c r="ITX180" s="3"/>
      <c r="ITY180" s="3"/>
      <c r="ITZ180" s="3"/>
      <c r="IUA180" s="3"/>
      <c r="IUB180" s="3"/>
      <c r="IUC180" s="3"/>
      <c r="IUD180" s="3"/>
      <c r="IUE180" s="3"/>
      <c r="IUF180" s="3"/>
      <c r="IUG180" s="3"/>
      <c r="IUH180" s="3"/>
      <c r="IUI180" s="3"/>
      <c r="IUJ180" s="3"/>
      <c r="IUK180" s="3"/>
      <c r="IUL180" s="3"/>
      <c r="IUM180" s="3"/>
      <c r="IUN180" s="3"/>
      <c r="IUO180" s="3"/>
      <c r="IUP180" s="3"/>
      <c r="IUQ180" s="3"/>
      <c r="IUR180" s="3"/>
      <c r="IUS180" s="3"/>
      <c r="IUT180" s="3"/>
      <c r="IUU180" s="3"/>
      <c r="IUV180" s="3"/>
      <c r="IUW180" s="3"/>
      <c r="IUX180" s="3"/>
      <c r="IUY180" s="3"/>
      <c r="IUZ180" s="3"/>
      <c r="IVA180" s="3"/>
      <c r="IVB180" s="3"/>
      <c r="IVC180" s="3"/>
      <c r="IVD180" s="3"/>
      <c r="IVE180" s="3"/>
      <c r="IVF180" s="3"/>
      <c r="IVG180" s="3"/>
      <c r="IVH180" s="3"/>
      <c r="IVI180" s="3"/>
      <c r="IVJ180" s="3"/>
      <c r="IVK180" s="3"/>
      <c r="IVL180" s="3"/>
      <c r="IVM180" s="3"/>
      <c r="IVN180" s="3"/>
      <c r="IVO180" s="3"/>
      <c r="IVP180" s="3"/>
      <c r="IVQ180" s="3"/>
      <c r="IVR180" s="3"/>
      <c r="IVS180" s="3"/>
      <c r="IVT180" s="3"/>
      <c r="IVU180" s="3"/>
      <c r="IVV180" s="3"/>
      <c r="IVW180" s="3"/>
      <c r="IVX180" s="3"/>
      <c r="IVY180" s="3"/>
      <c r="IVZ180" s="3"/>
      <c r="IWA180" s="3"/>
      <c r="IWB180" s="3"/>
      <c r="IWC180" s="3"/>
      <c r="IWD180" s="3"/>
      <c r="IWE180" s="3"/>
      <c r="IWF180" s="3"/>
      <c r="IWG180" s="3"/>
      <c r="IWH180" s="3"/>
      <c r="IWI180" s="3"/>
      <c r="IWJ180" s="3"/>
      <c r="IWK180" s="3"/>
      <c r="IWL180" s="3"/>
      <c r="IWM180" s="3"/>
      <c r="IWN180" s="3"/>
      <c r="IWO180" s="3"/>
      <c r="IWP180" s="3"/>
      <c r="IWQ180" s="3"/>
      <c r="IWR180" s="3"/>
      <c r="IWS180" s="3"/>
      <c r="IWT180" s="3"/>
      <c r="IWU180" s="3"/>
      <c r="IWV180" s="3"/>
      <c r="IWW180" s="3"/>
      <c r="IWX180" s="3"/>
      <c r="IWY180" s="3"/>
      <c r="IWZ180" s="3"/>
      <c r="IXA180" s="3"/>
      <c r="IXB180" s="3"/>
      <c r="IXC180" s="3"/>
      <c r="IXD180" s="3"/>
      <c r="IXE180" s="3"/>
      <c r="IXF180" s="3"/>
      <c r="IXG180" s="3"/>
      <c r="IXH180" s="3"/>
      <c r="IXI180" s="3"/>
      <c r="IXJ180" s="3"/>
      <c r="IXK180" s="3"/>
      <c r="IXL180" s="3"/>
      <c r="IXM180" s="3"/>
      <c r="IXN180" s="3"/>
      <c r="IXO180" s="3"/>
      <c r="IXP180" s="3"/>
      <c r="IXQ180" s="3"/>
      <c r="IXR180" s="3"/>
      <c r="IXS180" s="3"/>
      <c r="IXT180" s="3"/>
      <c r="IXU180" s="3"/>
      <c r="IXV180" s="3"/>
      <c r="IXW180" s="3"/>
      <c r="IXX180" s="3"/>
      <c r="IXY180" s="3"/>
      <c r="IXZ180" s="3"/>
      <c r="IYA180" s="3"/>
      <c r="IYB180" s="3"/>
      <c r="IYC180" s="3"/>
      <c r="IYD180" s="3"/>
      <c r="IYE180" s="3"/>
      <c r="IYF180" s="3"/>
      <c r="IYG180" s="3"/>
      <c r="IYH180" s="3"/>
      <c r="IYI180" s="3"/>
      <c r="IYJ180" s="3"/>
      <c r="IYK180" s="3"/>
      <c r="IYL180" s="3"/>
      <c r="IYM180" s="3"/>
      <c r="IYN180" s="3"/>
      <c r="IYO180" s="3"/>
      <c r="IYP180" s="3"/>
      <c r="IYQ180" s="3"/>
      <c r="IYR180" s="3"/>
      <c r="IYS180" s="3"/>
      <c r="IYT180" s="3"/>
      <c r="IYU180" s="3"/>
      <c r="IYV180" s="3"/>
      <c r="IYW180" s="3"/>
      <c r="IYX180" s="3"/>
      <c r="IYY180" s="3"/>
      <c r="IYZ180" s="3"/>
      <c r="IZA180" s="3"/>
      <c r="IZB180" s="3"/>
      <c r="IZC180" s="3"/>
      <c r="IZD180" s="3"/>
      <c r="IZE180" s="3"/>
      <c r="IZF180" s="3"/>
      <c r="IZG180" s="3"/>
      <c r="IZH180" s="3"/>
      <c r="IZI180" s="3"/>
      <c r="IZJ180" s="3"/>
      <c r="IZK180" s="3"/>
      <c r="IZL180" s="3"/>
      <c r="IZM180" s="3"/>
      <c r="IZN180" s="3"/>
      <c r="IZO180" s="3"/>
      <c r="IZP180" s="3"/>
      <c r="IZQ180" s="3"/>
      <c r="IZR180" s="3"/>
      <c r="IZS180" s="3"/>
      <c r="IZT180" s="3"/>
      <c r="IZU180" s="3"/>
      <c r="IZV180" s="3"/>
      <c r="IZW180" s="3"/>
      <c r="IZX180" s="3"/>
      <c r="IZY180" s="3"/>
      <c r="IZZ180" s="3"/>
      <c r="JAA180" s="3"/>
      <c r="JAB180" s="3"/>
      <c r="JAC180" s="3"/>
      <c r="JAD180" s="3"/>
      <c r="JAE180" s="3"/>
      <c r="JAF180" s="3"/>
      <c r="JAG180" s="3"/>
      <c r="JAH180" s="3"/>
      <c r="JAI180" s="3"/>
      <c r="JAJ180" s="3"/>
      <c r="JAK180" s="3"/>
      <c r="JAL180" s="3"/>
      <c r="JAM180" s="3"/>
      <c r="JAN180" s="3"/>
      <c r="JAO180" s="3"/>
      <c r="JAP180" s="3"/>
      <c r="JAQ180" s="3"/>
      <c r="JAR180" s="3"/>
      <c r="JAS180" s="3"/>
      <c r="JAT180" s="3"/>
      <c r="JAU180" s="3"/>
      <c r="JAV180" s="3"/>
      <c r="JAW180" s="3"/>
      <c r="JAX180" s="3"/>
      <c r="JAY180" s="3"/>
      <c r="JAZ180" s="3"/>
      <c r="JBA180" s="3"/>
      <c r="JBB180" s="3"/>
      <c r="JBC180" s="3"/>
      <c r="JBD180" s="3"/>
      <c r="JBE180" s="3"/>
      <c r="JBF180" s="3"/>
      <c r="JBG180" s="3"/>
      <c r="JBH180" s="3"/>
      <c r="JBI180" s="3"/>
      <c r="JBJ180" s="3"/>
      <c r="JBK180" s="3"/>
      <c r="JBL180" s="3"/>
      <c r="JBM180" s="3"/>
      <c r="JBN180" s="3"/>
      <c r="JBO180" s="3"/>
      <c r="JBP180" s="3"/>
      <c r="JBQ180" s="3"/>
      <c r="JBR180" s="3"/>
      <c r="JBS180" s="3"/>
      <c r="JBT180" s="3"/>
      <c r="JBU180" s="3"/>
      <c r="JBV180" s="3"/>
      <c r="JBW180" s="3"/>
      <c r="JBX180" s="3"/>
      <c r="JBY180" s="3"/>
      <c r="JBZ180" s="3"/>
      <c r="JCA180" s="3"/>
      <c r="JCB180" s="3"/>
      <c r="JCC180" s="3"/>
      <c r="JCD180" s="3"/>
      <c r="JCE180" s="3"/>
      <c r="JCF180" s="3"/>
      <c r="JCG180" s="3"/>
      <c r="JCH180" s="3"/>
      <c r="JCI180" s="3"/>
      <c r="JCJ180" s="3"/>
      <c r="JCK180" s="3"/>
      <c r="JCL180" s="3"/>
      <c r="JCM180" s="3"/>
      <c r="JCN180" s="3"/>
      <c r="JCO180" s="3"/>
      <c r="JCP180" s="3"/>
      <c r="JCQ180" s="3"/>
      <c r="JCR180" s="3"/>
      <c r="JCS180" s="3"/>
      <c r="JCT180" s="3"/>
      <c r="JCU180" s="3"/>
      <c r="JCV180" s="3"/>
      <c r="JCW180" s="3"/>
      <c r="JCX180" s="3"/>
      <c r="JCY180" s="3"/>
      <c r="JCZ180" s="3"/>
      <c r="JDA180" s="3"/>
      <c r="JDB180" s="3"/>
      <c r="JDC180" s="3"/>
      <c r="JDD180" s="3"/>
      <c r="JDE180" s="3"/>
      <c r="JDF180" s="3"/>
      <c r="JDG180" s="3"/>
      <c r="JDH180" s="3"/>
      <c r="JDI180" s="3"/>
      <c r="JDJ180" s="3"/>
      <c r="JDK180" s="3"/>
      <c r="JDL180" s="3"/>
      <c r="JDM180" s="3"/>
      <c r="JDN180" s="3"/>
      <c r="JDO180" s="3"/>
      <c r="JDP180" s="3"/>
      <c r="JDQ180" s="3"/>
      <c r="JDR180" s="3"/>
      <c r="JDS180" s="3"/>
      <c r="JDT180" s="3"/>
      <c r="JDU180" s="3"/>
      <c r="JDV180" s="3"/>
      <c r="JDW180" s="3"/>
      <c r="JDX180" s="3"/>
      <c r="JDY180" s="3"/>
      <c r="JDZ180" s="3"/>
      <c r="JEA180" s="3"/>
      <c r="JEB180" s="3"/>
      <c r="JEC180" s="3"/>
      <c r="JED180" s="3"/>
      <c r="JEE180" s="3"/>
      <c r="JEF180" s="3"/>
      <c r="JEG180" s="3"/>
      <c r="JEH180" s="3"/>
      <c r="JEI180" s="3"/>
      <c r="JEJ180" s="3"/>
      <c r="JEK180" s="3"/>
      <c r="JEL180" s="3"/>
      <c r="JEM180" s="3"/>
      <c r="JEN180" s="3"/>
      <c r="JEO180" s="3"/>
      <c r="JEP180" s="3"/>
      <c r="JEQ180" s="3"/>
      <c r="JER180" s="3"/>
      <c r="JES180" s="3"/>
      <c r="JET180" s="3"/>
      <c r="JEU180" s="3"/>
      <c r="JEV180" s="3"/>
      <c r="JEW180" s="3"/>
      <c r="JEX180" s="3"/>
      <c r="JEY180" s="3"/>
      <c r="JEZ180" s="3"/>
      <c r="JFA180" s="3"/>
      <c r="JFB180" s="3"/>
      <c r="JFC180" s="3"/>
      <c r="JFD180" s="3"/>
      <c r="JFE180" s="3"/>
      <c r="JFF180" s="3"/>
      <c r="JFG180" s="3"/>
      <c r="JFH180" s="3"/>
      <c r="JFI180" s="3"/>
      <c r="JFJ180" s="3"/>
      <c r="JFK180" s="3"/>
      <c r="JFL180" s="3"/>
      <c r="JFM180" s="3"/>
      <c r="JFN180" s="3"/>
      <c r="JFO180" s="3"/>
      <c r="JFP180" s="3"/>
      <c r="JFQ180" s="3"/>
      <c r="JFR180" s="3"/>
      <c r="JFS180" s="3"/>
      <c r="JFT180" s="3"/>
      <c r="JFU180" s="3"/>
      <c r="JFV180" s="3"/>
      <c r="JFW180" s="3"/>
      <c r="JFX180" s="3"/>
      <c r="JFY180" s="3"/>
      <c r="JFZ180" s="3"/>
      <c r="JGA180" s="3"/>
      <c r="JGB180" s="3"/>
      <c r="JGC180" s="3"/>
      <c r="JGD180" s="3"/>
      <c r="JGE180" s="3"/>
      <c r="JGF180" s="3"/>
      <c r="JGG180" s="3"/>
      <c r="JGH180" s="3"/>
      <c r="JGI180" s="3"/>
      <c r="JGJ180" s="3"/>
      <c r="JGK180" s="3"/>
      <c r="JGL180" s="3"/>
      <c r="JGM180" s="3"/>
      <c r="JGN180" s="3"/>
      <c r="JGO180" s="3"/>
      <c r="JGP180" s="3"/>
      <c r="JGQ180" s="3"/>
      <c r="JGR180" s="3"/>
      <c r="JGS180" s="3"/>
      <c r="JGT180" s="3"/>
      <c r="JGU180" s="3"/>
      <c r="JGV180" s="3"/>
      <c r="JGW180" s="3"/>
      <c r="JGX180" s="3"/>
      <c r="JGY180" s="3"/>
      <c r="JGZ180" s="3"/>
      <c r="JHA180" s="3"/>
      <c r="JHB180" s="3"/>
      <c r="JHC180" s="3"/>
      <c r="JHD180" s="3"/>
      <c r="JHE180" s="3"/>
      <c r="JHF180" s="3"/>
      <c r="JHG180" s="3"/>
      <c r="JHH180" s="3"/>
      <c r="JHI180" s="3"/>
      <c r="JHJ180" s="3"/>
      <c r="JHK180" s="3"/>
      <c r="JHL180" s="3"/>
      <c r="JHM180" s="3"/>
      <c r="JHN180" s="3"/>
      <c r="JHO180" s="3"/>
      <c r="JHP180" s="3"/>
      <c r="JHQ180" s="3"/>
      <c r="JHR180" s="3"/>
      <c r="JHS180" s="3"/>
      <c r="JHT180" s="3"/>
      <c r="JHU180" s="3"/>
      <c r="JHV180" s="3"/>
      <c r="JHW180" s="3"/>
      <c r="JHX180" s="3"/>
      <c r="JHY180" s="3"/>
      <c r="JHZ180" s="3"/>
      <c r="JIA180" s="3"/>
      <c r="JIB180" s="3"/>
      <c r="JIC180" s="3"/>
      <c r="JID180" s="3"/>
      <c r="JIE180" s="3"/>
      <c r="JIF180" s="3"/>
      <c r="JIG180" s="3"/>
      <c r="JIH180" s="3"/>
      <c r="JII180" s="3"/>
      <c r="JIJ180" s="3"/>
      <c r="JIK180" s="3"/>
      <c r="JIL180" s="3"/>
      <c r="JIM180" s="3"/>
      <c r="JIN180" s="3"/>
      <c r="JIO180" s="3"/>
      <c r="JIP180" s="3"/>
      <c r="JIQ180" s="3"/>
      <c r="JIR180" s="3"/>
      <c r="JIS180" s="3"/>
      <c r="JIT180" s="3"/>
      <c r="JIU180" s="3"/>
      <c r="JIV180" s="3"/>
      <c r="JIW180" s="3"/>
      <c r="JIX180" s="3"/>
      <c r="JIY180" s="3"/>
      <c r="JIZ180" s="3"/>
      <c r="JJA180" s="3"/>
      <c r="JJB180" s="3"/>
      <c r="JJC180" s="3"/>
      <c r="JJD180" s="3"/>
      <c r="JJE180" s="3"/>
      <c r="JJF180" s="3"/>
      <c r="JJG180" s="3"/>
      <c r="JJH180" s="3"/>
      <c r="JJI180" s="3"/>
      <c r="JJJ180" s="3"/>
      <c r="JJK180" s="3"/>
      <c r="JJL180" s="3"/>
      <c r="JJM180" s="3"/>
      <c r="JJN180" s="3"/>
      <c r="JJO180" s="3"/>
      <c r="JJP180" s="3"/>
      <c r="JJQ180" s="3"/>
      <c r="JJR180" s="3"/>
      <c r="JJS180" s="3"/>
      <c r="JJT180" s="3"/>
      <c r="JJU180" s="3"/>
      <c r="JJV180" s="3"/>
      <c r="JJW180" s="3"/>
      <c r="JJX180" s="3"/>
      <c r="JJY180" s="3"/>
      <c r="JJZ180" s="3"/>
      <c r="JKA180" s="3"/>
      <c r="JKB180" s="3"/>
      <c r="JKC180" s="3"/>
      <c r="JKD180" s="3"/>
      <c r="JKE180" s="3"/>
      <c r="JKF180" s="3"/>
      <c r="JKG180" s="3"/>
      <c r="JKH180" s="3"/>
      <c r="JKI180" s="3"/>
      <c r="JKJ180" s="3"/>
      <c r="JKK180" s="3"/>
      <c r="JKL180" s="3"/>
      <c r="JKM180" s="3"/>
      <c r="JKN180" s="3"/>
      <c r="JKO180" s="3"/>
      <c r="JKP180" s="3"/>
      <c r="JKQ180" s="3"/>
      <c r="JKR180" s="3"/>
      <c r="JKS180" s="3"/>
      <c r="JKT180" s="3"/>
      <c r="JKU180" s="3"/>
      <c r="JKV180" s="3"/>
      <c r="JKW180" s="3"/>
      <c r="JKX180" s="3"/>
      <c r="JKY180" s="3"/>
      <c r="JKZ180" s="3"/>
      <c r="JLA180" s="3"/>
      <c r="JLB180" s="3"/>
      <c r="JLC180" s="3"/>
      <c r="JLD180" s="3"/>
      <c r="JLE180" s="3"/>
      <c r="JLF180" s="3"/>
      <c r="JLG180" s="3"/>
      <c r="JLH180" s="3"/>
      <c r="JLI180" s="3"/>
      <c r="JLJ180" s="3"/>
      <c r="JLK180" s="3"/>
      <c r="JLL180" s="3"/>
      <c r="JLM180" s="3"/>
      <c r="JLN180" s="3"/>
      <c r="JLO180" s="3"/>
      <c r="JLP180" s="3"/>
      <c r="JLQ180" s="3"/>
      <c r="JLR180" s="3"/>
      <c r="JLS180" s="3"/>
      <c r="JLT180" s="3"/>
      <c r="JLU180" s="3"/>
      <c r="JLV180" s="3"/>
      <c r="JLW180" s="3"/>
      <c r="JLX180" s="3"/>
      <c r="JLY180" s="3"/>
      <c r="JLZ180" s="3"/>
      <c r="JMA180" s="3"/>
      <c r="JMB180" s="3"/>
      <c r="JMC180" s="3"/>
      <c r="JMD180" s="3"/>
      <c r="JME180" s="3"/>
      <c r="JMF180" s="3"/>
      <c r="JMG180" s="3"/>
      <c r="JMH180" s="3"/>
      <c r="JMI180" s="3"/>
      <c r="JMJ180" s="3"/>
      <c r="JMK180" s="3"/>
      <c r="JML180" s="3"/>
      <c r="JMM180" s="3"/>
      <c r="JMN180" s="3"/>
      <c r="JMO180" s="3"/>
      <c r="JMP180" s="3"/>
      <c r="JMQ180" s="3"/>
      <c r="JMR180" s="3"/>
      <c r="JMS180" s="3"/>
      <c r="JMT180" s="3"/>
      <c r="JMU180" s="3"/>
      <c r="JMV180" s="3"/>
      <c r="JMW180" s="3"/>
      <c r="JMX180" s="3"/>
      <c r="JMY180" s="3"/>
      <c r="JMZ180" s="3"/>
      <c r="JNA180" s="3"/>
      <c r="JNB180" s="3"/>
      <c r="JNC180" s="3"/>
      <c r="JND180" s="3"/>
      <c r="JNE180" s="3"/>
      <c r="JNF180" s="3"/>
      <c r="JNG180" s="3"/>
      <c r="JNH180" s="3"/>
      <c r="JNI180" s="3"/>
      <c r="JNJ180" s="3"/>
      <c r="JNK180" s="3"/>
      <c r="JNL180" s="3"/>
      <c r="JNM180" s="3"/>
      <c r="JNN180" s="3"/>
      <c r="JNO180" s="3"/>
      <c r="JNP180" s="3"/>
      <c r="JNQ180" s="3"/>
      <c r="JNR180" s="3"/>
      <c r="JNS180" s="3"/>
      <c r="JNT180" s="3"/>
      <c r="JNU180" s="3"/>
      <c r="JNV180" s="3"/>
      <c r="JNW180" s="3"/>
      <c r="JNX180" s="3"/>
      <c r="JNY180" s="3"/>
      <c r="JNZ180" s="3"/>
      <c r="JOA180" s="3"/>
      <c r="JOB180" s="3"/>
      <c r="JOC180" s="3"/>
      <c r="JOD180" s="3"/>
      <c r="JOE180" s="3"/>
      <c r="JOF180" s="3"/>
      <c r="JOG180" s="3"/>
      <c r="JOH180" s="3"/>
      <c r="JOI180" s="3"/>
      <c r="JOJ180" s="3"/>
      <c r="JOK180" s="3"/>
      <c r="JOL180" s="3"/>
      <c r="JOM180" s="3"/>
      <c r="JON180" s="3"/>
      <c r="JOO180" s="3"/>
      <c r="JOP180" s="3"/>
      <c r="JOQ180" s="3"/>
      <c r="JOR180" s="3"/>
      <c r="JOS180" s="3"/>
      <c r="JOT180" s="3"/>
      <c r="JOU180" s="3"/>
      <c r="JOV180" s="3"/>
      <c r="JOW180" s="3"/>
      <c r="JOX180" s="3"/>
      <c r="JOY180" s="3"/>
      <c r="JOZ180" s="3"/>
      <c r="JPA180" s="3"/>
      <c r="JPB180" s="3"/>
      <c r="JPC180" s="3"/>
      <c r="JPD180" s="3"/>
      <c r="JPE180" s="3"/>
      <c r="JPF180" s="3"/>
      <c r="JPG180" s="3"/>
      <c r="JPH180" s="3"/>
      <c r="JPI180" s="3"/>
      <c r="JPJ180" s="3"/>
      <c r="JPK180" s="3"/>
      <c r="JPL180" s="3"/>
      <c r="JPM180" s="3"/>
      <c r="JPN180" s="3"/>
      <c r="JPO180" s="3"/>
      <c r="JPP180" s="3"/>
      <c r="JPQ180" s="3"/>
      <c r="JPR180" s="3"/>
      <c r="JPS180" s="3"/>
      <c r="JPT180" s="3"/>
      <c r="JPU180" s="3"/>
      <c r="JPV180" s="3"/>
      <c r="JPW180" s="3"/>
      <c r="JPX180" s="3"/>
      <c r="JPY180" s="3"/>
      <c r="JPZ180" s="3"/>
      <c r="JQA180" s="3"/>
      <c r="JQB180" s="3"/>
      <c r="JQC180" s="3"/>
      <c r="JQD180" s="3"/>
      <c r="JQE180" s="3"/>
      <c r="JQF180" s="3"/>
      <c r="JQG180" s="3"/>
      <c r="JQH180" s="3"/>
      <c r="JQI180" s="3"/>
      <c r="JQJ180" s="3"/>
      <c r="JQK180" s="3"/>
      <c r="JQL180" s="3"/>
      <c r="JQM180" s="3"/>
      <c r="JQN180" s="3"/>
      <c r="JQO180" s="3"/>
      <c r="JQP180" s="3"/>
      <c r="JQQ180" s="3"/>
      <c r="JQR180" s="3"/>
      <c r="JQS180" s="3"/>
      <c r="JQT180" s="3"/>
      <c r="JQU180" s="3"/>
      <c r="JQV180" s="3"/>
      <c r="JQW180" s="3"/>
      <c r="JQX180" s="3"/>
      <c r="JQY180" s="3"/>
      <c r="JQZ180" s="3"/>
      <c r="JRA180" s="3"/>
      <c r="JRB180" s="3"/>
      <c r="JRC180" s="3"/>
      <c r="JRD180" s="3"/>
      <c r="JRE180" s="3"/>
      <c r="JRF180" s="3"/>
      <c r="JRG180" s="3"/>
      <c r="JRH180" s="3"/>
      <c r="JRI180" s="3"/>
      <c r="JRJ180" s="3"/>
      <c r="JRK180" s="3"/>
      <c r="JRL180" s="3"/>
      <c r="JRM180" s="3"/>
      <c r="JRN180" s="3"/>
      <c r="JRO180" s="3"/>
      <c r="JRP180" s="3"/>
      <c r="JRQ180" s="3"/>
      <c r="JRR180" s="3"/>
      <c r="JRS180" s="3"/>
      <c r="JRT180" s="3"/>
      <c r="JRU180" s="3"/>
      <c r="JRV180" s="3"/>
      <c r="JRW180" s="3"/>
      <c r="JRX180" s="3"/>
      <c r="JRY180" s="3"/>
      <c r="JRZ180" s="3"/>
      <c r="JSA180" s="3"/>
      <c r="JSB180" s="3"/>
      <c r="JSC180" s="3"/>
      <c r="JSD180" s="3"/>
      <c r="JSE180" s="3"/>
      <c r="JSF180" s="3"/>
      <c r="JSG180" s="3"/>
      <c r="JSH180" s="3"/>
      <c r="JSI180" s="3"/>
      <c r="JSJ180" s="3"/>
      <c r="JSK180" s="3"/>
      <c r="JSL180" s="3"/>
      <c r="JSM180" s="3"/>
      <c r="JSN180" s="3"/>
      <c r="JSO180" s="3"/>
      <c r="JSP180" s="3"/>
      <c r="JSQ180" s="3"/>
      <c r="JSR180" s="3"/>
      <c r="JSS180" s="3"/>
      <c r="JST180" s="3"/>
      <c r="JSU180" s="3"/>
      <c r="JSV180" s="3"/>
      <c r="JSW180" s="3"/>
      <c r="JSX180" s="3"/>
      <c r="JSY180" s="3"/>
      <c r="JSZ180" s="3"/>
      <c r="JTA180" s="3"/>
      <c r="JTB180" s="3"/>
      <c r="JTC180" s="3"/>
      <c r="JTD180" s="3"/>
      <c r="JTE180" s="3"/>
      <c r="JTF180" s="3"/>
      <c r="JTG180" s="3"/>
      <c r="JTH180" s="3"/>
      <c r="JTI180" s="3"/>
      <c r="JTJ180" s="3"/>
      <c r="JTK180" s="3"/>
      <c r="JTL180" s="3"/>
      <c r="JTM180" s="3"/>
      <c r="JTN180" s="3"/>
      <c r="JTO180" s="3"/>
      <c r="JTP180" s="3"/>
      <c r="JTQ180" s="3"/>
      <c r="JTR180" s="3"/>
      <c r="JTS180" s="3"/>
      <c r="JTT180" s="3"/>
      <c r="JTU180" s="3"/>
      <c r="JTV180" s="3"/>
      <c r="JTW180" s="3"/>
      <c r="JTX180" s="3"/>
      <c r="JTY180" s="3"/>
      <c r="JTZ180" s="3"/>
      <c r="JUA180" s="3"/>
      <c r="JUB180" s="3"/>
      <c r="JUC180" s="3"/>
      <c r="JUD180" s="3"/>
      <c r="JUE180" s="3"/>
      <c r="JUF180" s="3"/>
      <c r="JUG180" s="3"/>
      <c r="JUH180" s="3"/>
      <c r="JUI180" s="3"/>
      <c r="JUJ180" s="3"/>
      <c r="JUK180" s="3"/>
      <c r="JUL180" s="3"/>
      <c r="JUM180" s="3"/>
      <c r="JUN180" s="3"/>
      <c r="JUO180" s="3"/>
      <c r="JUP180" s="3"/>
      <c r="JUQ180" s="3"/>
      <c r="JUR180" s="3"/>
      <c r="JUS180" s="3"/>
      <c r="JUT180" s="3"/>
      <c r="JUU180" s="3"/>
      <c r="JUV180" s="3"/>
      <c r="JUW180" s="3"/>
      <c r="JUX180" s="3"/>
      <c r="JUY180" s="3"/>
      <c r="JUZ180" s="3"/>
      <c r="JVA180" s="3"/>
      <c r="JVB180" s="3"/>
      <c r="JVC180" s="3"/>
      <c r="JVD180" s="3"/>
      <c r="JVE180" s="3"/>
      <c r="JVF180" s="3"/>
      <c r="JVG180" s="3"/>
      <c r="JVH180" s="3"/>
      <c r="JVI180" s="3"/>
      <c r="JVJ180" s="3"/>
      <c r="JVK180" s="3"/>
      <c r="JVL180" s="3"/>
      <c r="JVM180" s="3"/>
      <c r="JVN180" s="3"/>
      <c r="JVO180" s="3"/>
      <c r="JVP180" s="3"/>
      <c r="JVQ180" s="3"/>
      <c r="JVR180" s="3"/>
      <c r="JVS180" s="3"/>
      <c r="JVT180" s="3"/>
      <c r="JVU180" s="3"/>
      <c r="JVV180" s="3"/>
      <c r="JVW180" s="3"/>
      <c r="JVX180" s="3"/>
      <c r="JVY180" s="3"/>
      <c r="JVZ180" s="3"/>
      <c r="JWA180" s="3"/>
      <c r="JWB180" s="3"/>
      <c r="JWC180" s="3"/>
      <c r="JWD180" s="3"/>
      <c r="JWE180" s="3"/>
      <c r="JWF180" s="3"/>
      <c r="JWG180" s="3"/>
      <c r="JWH180" s="3"/>
      <c r="JWI180" s="3"/>
      <c r="JWJ180" s="3"/>
      <c r="JWK180" s="3"/>
      <c r="JWL180" s="3"/>
      <c r="JWM180" s="3"/>
      <c r="JWN180" s="3"/>
      <c r="JWO180" s="3"/>
      <c r="JWP180" s="3"/>
      <c r="JWQ180" s="3"/>
      <c r="JWR180" s="3"/>
      <c r="JWS180" s="3"/>
      <c r="JWT180" s="3"/>
      <c r="JWU180" s="3"/>
      <c r="JWV180" s="3"/>
      <c r="JWW180" s="3"/>
      <c r="JWX180" s="3"/>
      <c r="JWY180" s="3"/>
      <c r="JWZ180" s="3"/>
      <c r="JXA180" s="3"/>
      <c r="JXB180" s="3"/>
      <c r="JXC180" s="3"/>
      <c r="JXD180" s="3"/>
      <c r="JXE180" s="3"/>
      <c r="JXF180" s="3"/>
      <c r="JXG180" s="3"/>
      <c r="JXH180" s="3"/>
      <c r="JXI180" s="3"/>
      <c r="JXJ180" s="3"/>
      <c r="JXK180" s="3"/>
      <c r="JXL180" s="3"/>
      <c r="JXM180" s="3"/>
      <c r="JXN180" s="3"/>
      <c r="JXO180" s="3"/>
      <c r="JXP180" s="3"/>
      <c r="JXQ180" s="3"/>
      <c r="JXR180" s="3"/>
      <c r="JXS180" s="3"/>
      <c r="JXT180" s="3"/>
      <c r="JXU180" s="3"/>
      <c r="JXV180" s="3"/>
      <c r="JXW180" s="3"/>
      <c r="JXX180" s="3"/>
      <c r="JXY180" s="3"/>
      <c r="JXZ180" s="3"/>
      <c r="JYA180" s="3"/>
      <c r="JYB180" s="3"/>
      <c r="JYC180" s="3"/>
      <c r="JYD180" s="3"/>
      <c r="JYE180" s="3"/>
      <c r="JYF180" s="3"/>
      <c r="JYG180" s="3"/>
      <c r="JYH180" s="3"/>
      <c r="JYI180" s="3"/>
      <c r="JYJ180" s="3"/>
      <c r="JYK180" s="3"/>
      <c r="JYL180" s="3"/>
      <c r="JYM180" s="3"/>
      <c r="JYN180" s="3"/>
      <c r="JYO180" s="3"/>
      <c r="JYP180" s="3"/>
      <c r="JYQ180" s="3"/>
      <c r="JYR180" s="3"/>
      <c r="JYS180" s="3"/>
      <c r="JYT180" s="3"/>
      <c r="JYU180" s="3"/>
      <c r="JYV180" s="3"/>
      <c r="JYW180" s="3"/>
      <c r="JYX180" s="3"/>
      <c r="JYY180" s="3"/>
      <c r="JYZ180" s="3"/>
      <c r="JZA180" s="3"/>
      <c r="JZB180" s="3"/>
      <c r="JZC180" s="3"/>
      <c r="JZD180" s="3"/>
      <c r="JZE180" s="3"/>
      <c r="JZF180" s="3"/>
      <c r="JZG180" s="3"/>
      <c r="JZH180" s="3"/>
      <c r="JZI180" s="3"/>
      <c r="JZJ180" s="3"/>
      <c r="JZK180" s="3"/>
      <c r="JZL180" s="3"/>
      <c r="JZM180" s="3"/>
      <c r="JZN180" s="3"/>
      <c r="JZO180" s="3"/>
      <c r="JZP180" s="3"/>
      <c r="JZQ180" s="3"/>
      <c r="JZR180" s="3"/>
      <c r="JZS180" s="3"/>
      <c r="JZT180" s="3"/>
      <c r="JZU180" s="3"/>
      <c r="JZV180" s="3"/>
      <c r="JZW180" s="3"/>
      <c r="JZX180" s="3"/>
      <c r="JZY180" s="3"/>
      <c r="JZZ180" s="3"/>
      <c r="KAA180" s="3"/>
      <c r="KAB180" s="3"/>
      <c r="KAC180" s="3"/>
      <c r="KAD180" s="3"/>
      <c r="KAE180" s="3"/>
      <c r="KAF180" s="3"/>
      <c r="KAG180" s="3"/>
      <c r="KAH180" s="3"/>
      <c r="KAI180" s="3"/>
      <c r="KAJ180" s="3"/>
      <c r="KAK180" s="3"/>
      <c r="KAL180" s="3"/>
      <c r="KAM180" s="3"/>
      <c r="KAN180" s="3"/>
      <c r="KAO180" s="3"/>
      <c r="KAP180" s="3"/>
      <c r="KAQ180" s="3"/>
      <c r="KAR180" s="3"/>
      <c r="KAS180" s="3"/>
      <c r="KAT180" s="3"/>
      <c r="KAU180" s="3"/>
      <c r="KAV180" s="3"/>
      <c r="KAW180" s="3"/>
      <c r="KAX180" s="3"/>
      <c r="KAY180" s="3"/>
      <c r="KAZ180" s="3"/>
      <c r="KBA180" s="3"/>
      <c r="KBB180" s="3"/>
      <c r="KBC180" s="3"/>
      <c r="KBD180" s="3"/>
      <c r="KBE180" s="3"/>
      <c r="KBF180" s="3"/>
      <c r="KBG180" s="3"/>
      <c r="KBH180" s="3"/>
      <c r="KBI180" s="3"/>
      <c r="KBJ180" s="3"/>
      <c r="KBK180" s="3"/>
      <c r="KBL180" s="3"/>
      <c r="KBM180" s="3"/>
      <c r="KBN180" s="3"/>
      <c r="KBO180" s="3"/>
      <c r="KBP180" s="3"/>
      <c r="KBQ180" s="3"/>
      <c r="KBR180" s="3"/>
      <c r="KBS180" s="3"/>
      <c r="KBT180" s="3"/>
      <c r="KBU180" s="3"/>
      <c r="KBV180" s="3"/>
      <c r="KBW180" s="3"/>
      <c r="KBX180" s="3"/>
      <c r="KBY180" s="3"/>
      <c r="KBZ180" s="3"/>
      <c r="KCA180" s="3"/>
      <c r="KCB180" s="3"/>
      <c r="KCC180" s="3"/>
      <c r="KCD180" s="3"/>
      <c r="KCE180" s="3"/>
      <c r="KCF180" s="3"/>
      <c r="KCG180" s="3"/>
      <c r="KCH180" s="3"/>
      <c r="KCI180" s="3"/>
      <c r="KCJ180" s="3"/>
      <c r="KCK180" s="3"/>
      <c r="KCL180" s="3"/>
      <c r="KCM180" s="3"/>
      <c r="KCN180" s="3"/>
      <c r="KCO180" s="3"/>
      <c r="KCP180" s="3"/>
      <c r="KCQ180" s="3"/>
      <c r="KCR180" s="3"/>
      <c r="KCS180" s="3"/>
      <c r="KCT180" s="3"/>
      <c r="KCU180" s="3"/>
      <c r="KCV180" s="3"/>
      <c r="KCW180" s="3"/>
      <c r="KCX180" s="3"/>
      <c r="KCY180" s="3"/>
      <c r="KCZ180" s="3"/>
      <c r="KDA180" s="3"/>
      <c r="KDB180" s="3"/>
      <c r="KDC180" s="3"/>
      <c r="KDD180" s="3"/>
      <c r="KDE180" s="3"/>
      <c r="KDF180" s="3"/>
      <c r="KDG180" s="3"/>
      <c r="KDH180" s="3"/>
      <c r="KDI180" s="3"/>
      <c r="KDJ180" s="3"/>
      <c r="KDK180" s="3"/>
      <c r="KDL180" s="3"/>
      <c r="KDM180" s="3"/>
      <c r="KDN180" s="3"/>
      <c r="KDO180" s="3"/>
      <c r="KDP180" s="3"/>
      <c r="KDQ180" s="3"/>
      <c r="KDR180" s="3"/>
      <c r="KDS180" s="3"/>
      <c r="KDT180" s="3"/>
      <c r="KDU180" s="3"/>
      <c r="KDV180" s="3"/>
      <c r="KDW180" s="3"/>
      <c r="KDX180" s="3"/>
      <c r="KDY180" s="3"/>
      <c r="KDZ180" s="3"/>
      <c r="KEA180" s="3"/>
      <c r="KEB180" s="3"/>
      <c r="KEC180" s="3"/>
      <c r="KED180" s="3"/>
      <c r="KEE180" s="3"/>
      <c r="KEF180" s="3"/>
      <c r="KEG180" s="3"/>
      <c r="KEH180" s="3"/>
      <c r="KEI180" s="3"/>
      <c r="KEJ180" s="3"/>
      <c r="KEK180" s="3"/>
      <c r="KEL180" s="3"/>
      <c r="KEM180" s="3"/>
      <c r="KEN180" s="3"/>
      <c r="KEO180" s="3"/>
      <c r="KEP180" s="3"/>
      <c r="KEQ180" s="3"/>
      <c r="KER180" s="3"/>
      <c r="KES180" s="3"/>
      <c r="KET180" s="3"/>
      <c r="KEU180" s="3"/>
      <c r="KEV180" s="3"/>
      <c r="KEW180" s="3"/>
      <c r="KEX180" s="3"/>
      <c r="KEY180" s="3"/>
      <c r="KEZ180" s="3"/>
      <c r="KFA180" s="3"/>
      <c r="KFB180" s="3"/>
      <c r="KFC180" s="3"/>
      <c r="KFD180" s="3"/>
      <c r="KFE180" s="3"/>
      <c r="KFF180" s="3"/>
      <c r="KFG180" s="3"/>
      <c r="KFH180" s="3"/>
      <c r="KFI180" s="3"/>
      <c r="KFJ180" s="3"/>
      <c r="KFK180" s="3"/>
      <c r="KFL180" s="3"/>
      <c r="KFM180" s="3"/>
      <c r="KFN180" s="3"/>
      <c r="KFO180" s="3"/>
      <c r="KFP180" s="3"/>
      <c r="KFQ180" s="3"/>
      <c r="KFR180" s="3"/>
      <c r="KFS180" s="3"/>
      <c r="KFT180" s="3"/>
      <c r="KFU180" s="3"/>
      <c r="KFV180" s="3"/>
      <c r="KFW180" s="3"/>
      <c r="KFX180" s="3"/>
      <c r="KFY180" s="3"/>
      <c r="KFZ180" s="3"/>
      <c r="KGA180" s="3"/>
      <c r="KGB180" s="3"/>
      <c r="KGC180" s="3"/>
      <c r="KGD180" s="3"/>
      <c r="KGE180" s="3"/>
      <c r="KGF180" s="3"/>
      <c r="KGG180" s="3"/>
      <c r="KGH180" s="3"/>
      <c r="KGI180" s="3"/>
      <c r="KGJ180" s="3"/>
      <c r="KGK180" s="3"/>
      <c r="KGL180" s="3"/>
      <c r="KGM180" s="3"/>
      <c r="KGN180" s="3"/>
      <c r="KGO180" s="3"/>
      <c r="KGP180" s="3"/>
      <c r="KGQ180" s="3"/>
      <c r="KGR180" s="3"/>
      <c r="KGS180" s="3"/>
      <c r="KGT180" s="3"/>
      <c r="KGU180" s="3"/>
      <c r="KGV180" s="3"/>
      <c r="KGW180" s="3"/>
      <c r="KGX180" s="3"/>
      <c r="KGY180" s="3"/>
      <c r="KGZ180" s="3"/>
      <c r="KHA180" s="3"/>
      <c r="KHB180" s="3"/>
      <c r="KHC180" s="3"/>
      <c r="KHD180" s="3"/>
      <c r="KHE180" s="3"/>
      <c r="KHF180" s="3"/>
      <c r="KHG180" s="3"/>
      <c r="KHH180" s="3"/>
      <c r="KHI180" s="3"/>
      <c r="KHJ180" s="3"/>
      <c r="KHK180" s="3"/>
      <c r="KHL180" s="3"/>
      <c r="KHM180" s="3"/>
      <c r="KHN180" s="3"/>
      <c r="KHO180" s="3"/>
      <c r="KHP180" s="3"/>
      <c r="KHQ180" s="3"/>
      <c r="KHR180" s="3"/>
      <c r="KHS180" s="3"/>
      <c r="KHT180" s="3"/>
      <c r="KHU180" s="3"/>
      <c r="KHV180" s="3"/>
      <c r="KHW180" s="3"/>
      <c r="KHX180" s="3"/>
      <c r="KHY180" s="3"/>
      <c r="KHZ180" s="3"/>
      <c r="KIA180" s="3"/>
      <c r="KIB180" s="3"/>
      <c r="KIC180" s="3"/>
      <c r="KID180" s="3"/>
      <c r="KIE180" s="3"/>
      <c r="KIF180" s="3"/>
      <c r="KIG180" s="3"/>
      <c r="KIH180" s="3"/>
      <c r="KII180" s="3"/>
      <c r="KIJ180" s="3"/>
      <c r="KIK180" s="3"/>
      <c r="KIL180" s="3"/>
      <c r="KIM180" s="3"/>
      <c r="KIN180" s="3"/>
      <c r="KIO180" s="3"/>
      <c r="KIP180" s="3"/>
      <c r="KIQ180" s="3"/>
      <c r="KIR180" s="3"/>
      <c r="KIS180" s="3"/>
      <c r="KIT180" s="3"/>
      <c r="KIU180" s="3"/>
      <c r="KIV180" s="3"/>
      <c r="KIW180" s="3"/>
      <c r="KIX180" s="3"/>
      <c r="KIY180" s="3"/>
      <c r="KIZ180" s="3"/>
      <c r="KJA180" s="3"/>
      <c r="KJB180" s="3"/>
      <c r="KJC180" s="3"/>
      <c r="KJD180" s="3"/>
      <c r="KJE180" s="3"/>
      <c r="KJF180" s="3"/>
      <c r="KJG180" s="3"/>
      <c r="KJH180" s="3"/>
      <c r="KJI180" s="3"/>
      <c r="KJJ180" s="3"/>
      <c r="KJK180" s="3"/>
      <c r="KJL180" s="3"/>
      <c r="KJM180" s="3"/>
      <c r="KJN180" s="3"/>
      <c r="KJO180" s="3"/>
      <c r="KJP180" s="3"/>
      <c r="KJQ180" s="3"/>
      <c r="KJR180" s="3"/>
      <c r="KJS180" s="3"/>
      <c r="KJT180" s="3"/>
      <c r="KJU180" s="3"/>
      <c r="KJV180" s="3"/>
      <c r="KJW180" s="3"/>
      <c r="KJX180" s="3"/>
      <c r="KJY180" s="3"/>
      <c r="KJZ180" s="3"/>
      <c r="KKA180" s="3"/>
      <c r="KKB180" s="3"/>
      <c r="KKC180" s="3"/>
      <c r="KKD180" s="3"/>
      <c r="KKE180" s="3"/>
      <c r="KKF180" s="3"/>
      <c r="KKG180" s="3"/>
      <c r="KKH180" s="3"/>
      <c r="KKI180" s="3"/>
      <c r="KKJ180" s="3"/>
      <c r="KKK180" s="3"/>
      <c r="KKL180" s="3"/>
      <c r="KKM180" s="3"/>
      <c r="KKN180" s="3"/>
      <c r="KKO180" s="3"/>
      <c r="KKP180" s="3"/>
      <c r="KKQ180" s="3"/>
      <c r="KKR180" s="3"/>
      <c r="KKS180" s="3"/>
      <c r="KKT180" s="3"/>
      <c r="KKU180" s="3"/>
      <c r="KKV180" s="3"/>
      <c r="KKW180" s="3"/>
      <c r="KKX180" s="3"/>
      <c r="KKY180" s="3"/>
      <c r="KKZ180" s="3"/>
      <c r="KLA180" s="3"/>
      <c r="KLB180" s="3"/>
      <c r="KLC180" s="3"/>
      <c r="KLD180" s="3"/>
      <c r="KLE180" s="3"/>
      <c r="KLF180" s="3"/>
      <c r="KLG180" s="3"/>
      <c r="KLH180" s="3"/>
      <c r="KLI180" s="3"/>
      <c r="KLJ180" s="3"/>
      <c r="KLK180" s="3"/>
      <c r="KLL180" s="3"/>
      <c r="KLM180" s="3"/>
      <c r="KLN180" s="3"/>
      <c r="KLO180" s="3"/>
      <c r="KLP180" s="3"/>
      <c r="KLQ180" s="3"/>
      <c r="KLR180" s="3"/>
      <c r="KLS180" s="3"/>
      <c r="KLT180" s="3"/>
      <c r="KLU180" s="3"/>
      <c r="KLV180" s="3"/>
      <c r="KLW180" s="3"/>
      <c r="KLX180" s="3"/>
      <c r="KLY180" s="3"/>
      <c r="KLZ180" s="3"/>
      <c r="KMA180" s="3"/>
      <c r="KMB180" s="3"/>
      <c r="KMC180" s="3"/>
      <c r="KMD180" s="3"/>
      <c r="KME180" s="3"/>
      <c r="KMF180" s="3"/>
      <c r="KMG180" s="3"/>
      <c r="KMH180" s="3"/>
      <c r="KMI180" s="3"/>
      <c r="KMJ180" s="3"/>
      <c r="KMK180" s="3"/>
      <c r="KML180" s="3"/>
      <c r="KMM180" s="3"/>
      <c r="KMN180" s="3"/>
      <c r="KMO180" s="3"/>
      <c r="KMP180" s="3"/>
      <c r="KMQ180" s="3"/>
      <c r="KMR180" s="3"/>
      <c r="KMS180" s="3"/>
      <c r="KMT180" s="3"/>
      <c r="KMU180" s="3"/>
      <c r="KMV180" s="3"/>
      <c r="KMW180" s="3"/>
      <c r="KMX180" s="3"/>
      <c r="KMY180" s="3"/>
      <c r="KMZ180" s="3"/>
      <c r="KNA180" s="3"/>
      <c r="KNB180" s="3"/>
      <c r="KNC180" s="3"/>
      <c r="KND180" s="3"/>
      <c r="KNE180" s="3"/>
      <c r="KNF180" s="3"/>
      <c r="KNG180" s="3"/>
      <c r="KNH180" s="3"/>
      <c r="KNI180" s="3"/>
      <c r="KNJ180" s="3"/>
      <c r="KNK180" s="3"/>
      <c r="KNL180" s="3"/>
      <c r="KNM180" s="3"/>
      <c r="KNN180" s="3"/>
      <c r="KNO180" s="3"/>
      <c r="KNP180" s="3"/>
      <c r="KNQ180" s="3"/>
      <c r="KNR180" s="3"/>
      <c r="KNS180" s="3"/>
      <c r="KNT180" s="3"/>
      <c r="KNU180" s="3"/>
      <c r="KNV180" s="3"/>
      <c r="KNW180" s="3"/>
      <c r="KNX180" s="3"/>
      <c r="KNY180" s="3"/>
      <c r="KNZ180" s="3"/>
      <c r="KOA180" s="3"/>
      <c r="KOB180" s="3"/>
      <c r="KOC180" s="3"/>
      <c r="KOD180" s="3"/>
      <c r="KOE180" s="3"/>
      <c r="KOF180" s="3"/>
      <c r="KOG180" s="3"/>
      <c r="KOH180" s="3"/>
      <c r="KOI180" s="3"/>
      <c r="KOJ180" s="3"/>
      <c r="KOK180" s="3"/>
      <c r="KOL180" s="3"/>
      <c r="KOM180" s="3"/>
      <c r="KON180" s="3"/>
      <c r="KOO180" s="3"/>
      <c r="KOP180" s="3"/>
      <c r="KOQ180" s="3"/>
      <c r="KOR180" s="3"/>
      <c r="KOS180" s="3"/>
      <c r="KOT180" s="3"/>
      <c r="KOU180" s="3"/>
      <c r="KOV180" s="3"/>
      <c r="KOW180" s="3"/>
      <c r="KOX180" s="3"/>
      <c r="KOY180" s="3"/>
      <c r="KOZ180" s="3"/>
      <c r="KPA180" s="3"/>
      <c r="KPB180" s="3"/>
      <c r="KPC180" s="3"/>
      <c r="KPD180" s="3"/>
      <c r="KPE180" s="3"/>
      <c r="KPF180" s="3"/>
      <c r="KPG180" s="3"/>
      <c r="KPH180" s="3"/>
      <c r="KPI180" s="3"/>
      <c r="KPJ180" s="3"/>
      <c r="KPK180" s="3"/>
      <c r="KPL180" s="3"/>
      <c r="KPM180" s="3"/>
      <c r="KPN180" s="3"/>
      <c r="KPO180" s="3"/>
      <c r="KPP180" s="3"/>
      <c r="KPQ180" s="3"/>
      <c r="KPR180" s="3"/>
      <c r="KPS180" s="3"/>
      <c r="KPT180" s="3"/>
      <c r="KPU180" s="3"/>
      <c r="KPV180" s="3"/>
      <c r="KPW180" s="3"/>
      <c r="KPX180" s="3"/>
      <c r="KPY180" s="3"/>
      <c r="KPZ180" s="3"/>
      <c r="KQA180" s="3"/>
      <c r="KQB180" s="3"/>
      <c r="KQC180" s="3"/>
      <c r="KQD180" s="3"/>
      <c r="KQE180" s="3"/>
      <c r="KQF180" s="3"/>
      <c r="KQG180" s="3"/>
      <c r="KQH180" s="3"/>
      <c r="KQI180" s="3"/>
      <c r="KQJ180" s="3"/>
      <c r="KQK180" s="3"/>
      <c r="KQL180" s="3"/>
      <c r="KQM180" s="3"/>
      <c r="KQN180" s="3"/>
      <c r="KQO180" s="3"/>
      <c r="KQP180" s="3"/>
      <c r="KQQ180" s="3"/>
      <c r="KQR180" s="3"/>
      <c r="KQS180" s="3"/>
      <c r="KQT180" s="3"/>
      <c r="KQU180" s="3"/>
      <c r="KQV180" s="3"/>
      <c r="KQW180" s="3"/>
      <c r="KQX180" s="3"/>
      <c r="KQY180" s="3"/>
      <c r="KQZ180" s="3"/>
      <c r="KRA180" s="3"/>
      <c r="KRB180" s="3"/>
      <c r="KRC180" s="3"/>
      <c r="KRD180" s="3"/>
      <c r="KRE180" s="3"/>
      <c r="KRF180" s="3"/>
      <c r="KRG180" s="3"/>
      <c r="KRH180" s="3"/>
      <c r="KRI180" s="3"/>
      <c r="KRJ180" s="3"/>
      <c r="KRK180" s="3"/>
      <c r="KRL180" s="3"/>
      <c r="KRM180" s="3"/>
      <c r="KRN180" s="3"/>
      <c r="KRO180" s="3"/>
      <c r="KRP180" s="3"/>
      <c r="KRQ180" s="3"/>
      <c r="KRR180" s="3"/>
      <c r="KRS180" s="3"/>
      <c r="KRT180" s="3"/>
      <c r="KRU180" s="3"/>
      <c r="KRV180" s="3"/>
      <c r="KRW180" s="3"/>
      <c r="KRX180" s="3"/>
      <c r="KRY180" s="3"/>
      <c r="KRZ180" s="3"/>
      <c r="KSA180" s="3"/>
      <c r="KSB180" s="3"/>
      <c r="KSC180" s="3"/>
      <c r="KSD180" s="3"/>
      <c r="KSE180" s="3"/>
      <c r="KSF180" s="3"/>
      <c r="KSG180" s="3"/>
      <c r="KSH180" s="3"/>
      <c r="KSI180" s="3"/>
      <c r="KSJ180" s="3"/>
      <c r="KSK180" s="3"/>
      <c r="KSL180" s="3"/>
      <c r="KSM180" s="3"/>
      <c r="KSN180" s="3"/>
      <c r="KSO180" s="3"/>
      <c r="KSP180" s="3"/>
      <c r="KSQ180" s="3"/>
      <c r="KSR180" s="3"/>
      <c r="KSS180" s="3"/>
      <c r="KST180" s="3"/>
      <c r="KSU180" s="3"/>
      <c r="KSV180" s="3"/>
      <c r="KSW180" s="3"/>
      <c r="KSX180" s="3"/>
      <c r="KSY180" s="3"/>
      <c r="KSZ180" s="3"/>
      <c r="KTA180" s="3"/>
      <c r="KTB180" s="3"/>
      <c r="KTC180" s="3"/>
      <c r="KTD180" s="3"/>
      <c r="KTE180" s="3"/>
      <c r="KTF180" s="3"/>
      <c r="KTG180" s="3"/>
      <c r="KTH180" s="3"/>
      <c r="KTI180" s="3"/>
      <c r="KTJ180" s="3"/>
      <c r="KTK180" s="3"/>
      <c r="KTL180" s="3"/>
      <c r="KTM180" s="3"/>
      <c r="KTN180" s="3"/>
      <c r="KTO180" s="3"/>
      <c r="KTP180" s="3"/>
      <c r="KTQ180" s="3"/>
      <c r="KTR180" s="3"/>
      <c r="KTS180" s="3"/>
      <c r="KTT180" s="3"/>
      <c r="KTU180" s="3"/>
      <c r="KTV180" s="3"/>
      <c r="KTW180" s="3"/>
      <c r="KTX180" s="3"/>
      <c r="KTY180" s="3"/>
      <c r="KTZ180" s="3"/>
      <c r="KUA180" s="3"/>
      <c r="KUB180" s="3"/>
      <c r="KUC180" s="3"/>
      <c r="KUD180" s="3"/>
      <c r="KUE180" s="3"/>
      <c r="KUF180" s="3"/>
      <c r="KUG180" s="3"/>
      <c r="KUH180" s="3"/>
      <c r="KUI180" s="3"/>
      <c r="KUJ180" s="3"/>
      <c r="KUK180" s="3"/>
      <c r="KUL180" s="3"/>
      <c r="KUM180" s="3"/>
      <c r="KUN180" s="3"/>
      <c r="KUO180" s="3"/>
      <c r="KUP180" s="3"/>
      <c r="KUQ180" s="3"/>
      <c r="KUR180" s="3"/>
      <c r="KUS180" s="3"/>
      <c r="KUT180" s="3"/>
      <c r="KUU180" s="3"/>
      <c r="KUV180" s="3"/>
      <c r="KUW180" s="3"/>
      <c r="KUX180" s="3"/>
      <c r="KUY180" s="3"/>
      <c r="KUZ180" s="3"/>
      <c r="KVA180" s="3"/>
      <c r="KVB180" s="3"/>
      <c r="KVC180" s="3"/>
      <c r="KVD180" s="3"/>
      <c r="KVE180" s="3"/>
      <c r="KVF180" s="3"/>
      <c r="KVG180" s="3"/>
      <c r="KVH180" s="3"/>
      <c r="KVI180" s="3"/>
      <c r="KVJ180" s="3"/>
      <c r="KVK180" s="3"/>
      <c r="KVL180" s="3"/>
      <c r="KVM180" s="3"/>
      <c r="KVN180" s="3"/>
      <c r="KVO180" s="3"/>
      <c r="KVP180" s="3"/>
      <c r="KVQ180" s="3"/>
      <c r="KVR180" s="3"/>
      <c r="KVS180" s="3"/>
      <c r="KVT180" s="3"/>
      <c r="KVU180" s="3"/>
      <c r="KVV180" s="3"/>
      <c r="KVW180" s="3"/>
      <c r="KVX180" s="3"/>
      <c r="KVY180" s="3"/>
      <c r="KVZ180" s="3"/>
      <c r="KWA180" s="3"/>
      <c r="KWB180" s="3"/>
      <c r="KWC180" s="3"/>
      <c r="KWD180" s="3"/>
      <c r="KWE180" s="3"/>
      <c r="KWF180" s="3"/>
      <c r="KWG180" s="3"/>
      <c r="KWH180" s="3"/>
      <c r="KWI180" s="3"/>
      <c r="KWJ180" s="3"/>
      <c r="KWK180" s="3"/>
      <c r="KWL180" s="3"/>
      <c r="KWM180" s="3"/>
      <c r="KWN180" s="3"/>
      <c r="KWO180" s="3"/>
      <c r="KWP180" s="3"/>
      <c r="KWQ180" s="3"/>
      <c r="KWR180" s="3"/>
      <c r="KWS180" s="3"/>
      <c r="KWT180" s="3"/>
      <c r="KWU180" s="3"/>
      <c r="KWV180" s="3"/>
      <c r="KWW180" s="3"/>
      <c r="KWX180" s="3"/>
      <c r="KWY180" s="3"/>
      <c r="KWZ180" s="3"/>
      <c r="KXA180" s="3"/>
      <c r="KXB180" s="3"/>
      <c r="KXC180" s="3"/>
      <c r="KXD180" s="3"/>
      <c r="KXE180" s="3"/>
      <c r="KXF180" s="3"/>
      <c r="KXG180" s="3"/>
      <c r="KXH180" s="3"/>
      <c r="KXI180" s="3"/>
      <c r="KXJ180" s="3"/>
      <c r="KXK180" s="3"/>
      <c r="KXL180" s="3"/>
      <c r="KXM180" s="3"/>
      <c r="KXN180" s="3"/>
      <c r="KXO180" s="3"/>
      <c r="KXP180" s="3"/>
      <c r="KXQ180" s="3"/>
      <c r="KXR180" s="3"/>
      <c r="KXS180" s="3"/>
      <c r="KXT180" s="3"/>
      <c r="KXU180" s="3"/>
      <c r="KXV180" s="3"/>
      <c r="KXW180" s="3"/>
      <c r="KXX180" s="3"/>
      <c r="KXY180" s="3"/>
      <c r="KXZ180" s="3"/>
      <c r="KYA180" s="3"/>
      <c r="KYB180" s="3"/>
      <c r="KYC180" s="3"/>
      <c r="KYD180" s="3"/>
      <c r="KYE180" s="3"/>
      <c r="KYF180" s="3"/>
      <c r="KYG180" s="3"/>
      <c r="KYH180" s="3"/>
      <c r="KYI180" s="3"/>
      <c r="KYJ180" s="3"/>
      <c r="KYK180" s="3"/>
      <c r="KYL180" s="3"/>
      <c r="KYM180" s="3"/>
      <c r="KYN180" s="3"/>
      <c r="KYO180" s="3"/>
      <c r="KYP180" s="3"/>
      <c r="KYQ180" s="3"/>
      <c r="KYR180" s="3"/>
      <c r="KYS180" s="3"/>
      <c r="KYT180" s="3"/>
      <c r="KYU180" s="3"/>
      <c r="KYV180" s="3"/>
      <c r="KYW180" s="3"/>
      <c r="KYX180" s="3"/>
      <c r="KYY180" s="3"/>
      <c r="KYZ180" s="3"/>
      <c r="KZA180" s="3"/>
      <c r="KZB180" s="3"/>
      <c r="KZC180" s="3"/>
      <c r="KZD180" s="3"/>
      <c r="KZE180" s="3"/>
      <c r="KZF180" s="3"/>
      <c r="KZG180" s="3"/>
      <c r="KZH180" s="3"/>
      <c r="KZI180" s="3"/>
      <c r="KZJ180" s="3"/>
      <c r="KZK180" s="3"/>
      <c r="KZL180" s="3"/>
      <c r="KZM180" s="3"/>
      <c r="KZN180" s="3"/>
      <c r="KZO180" s="3"/>
      <c r="KZP180" s="3"/>
      <c r="KZQ180" s="3"/>
      <c r="KZR180" s="3"/>
      <c r="KZS180" s="3"/>
      <c r="KZT180" s="3"/>
      <c r="KZU180" s="3"/>
      <c r="KZV180" s="3"/>
      <c r="KZW180" s="3"/>
      <c r="KZX180" s="3"/>
      <c r="KZY180" s="3"/>
      <c r="KZZ180" s="3"/>
      <c r="LAA180" s="3"/>
      <c r="LAB180" s="3"/>
      <c r="LAC180" s="3"/>
      <c r="LAD180" s="3"/>
      <c r="LAE180" s="3"/>
      <c r="LAF180" s="3"/>
      <c r="LAG180" s="3"/>
      <c r="LAH180" s="3"/>
      <c r="LAI180" s="3"/>
      <c r="LAJ180" s="3"/>
      <c r="LAK180" s="3"/>
      <c r="LAL180" s="3"/>
      <c r="LAM180" s="3"/>
      <c r="LAN180" s="3"/>
      <c r="LAO180" s="3"/>
      <c r="LAP180" s="3"/>
      <c r="LAQ180" s="3"/>
      <c r="LAR180" s="3"/>
      <c r="LAS180" s="3"/>
      <c r="LAT180" s="3"/>
      <c r="LAU180" s="3"/>
      <c r="LAV180" s="3"/>
      <c r="LAW180" s="3"/>
      <c r="LAX180" s="3"/>
      <c r="LAY180" s="3"/>
      <c r="LAZ180" s="3"/>
      <c r="LBA180" s="3"/>
      <c r="LBB180" s="3"/>
      <c r="LBC180" s="3"/>
      <c r="LBD180" s="3"/>
      <c r="LBE180" s="3"/>
      <c r="LBF180" s="3"/>
      <c r="LBG180" s="3"/>
      <c r="LBH180" s="3"/>
      <c r="LBI180" s="3"/>
      <c r="LBJ180" s="3"/>
      <c r="LBK180" s="3"/>
      <c r="LBL180" s="3"/>
      <c r="LBM180" s="3"/>
      <c r="LBN180" s="3"/>
      <c r="LBO180" s="3"/>
      <c r="LBP180" s="3"/>
      <c r="LBQ180" s="3"/>
      <c r="LBR180" s="3"/>
      <c r="LBS180" s="3"/>
      <c r="LBT180" s="3"/>
      <c r="LBU180" s="3"/>
      <c r="LBV180" s="3"/>
      <c r="LBW180" s="3"/>
      <c r="LBX180" s="3"/>
      <c r="LBY180" s="3"/>
      <c r="LBZ180" s="3"/>
      <c r="LCA180" s="3"/>
      <c r="LCB180" s="3"/>
      <c r="LCC180" s="3"/>
      <c r="LCD180" s="3"/>
      <c r="LCE180" s="3"/>
      <c r="LCF180" s="3"/>
      <c r="LCG180" s="3"/>
      <c r="LCH180" s="3"/>
      <c r="LCI180" s="3"/>
      <c r="LCJ180" s="3"/>
      <c r="LCK180" s="3"/>
      <c r="LCL180" s="3"/>
      <c r="LCM180" s="3"/>
      <c r="LCN180" s="3"/>
      <c r="LCO180" s="3"/>
      <c r="LCP180" s="3"/>
      <c r="LCQ180" s="3"/>
      <c r="LCR180" s="3"/>
      <c r="LCS180" s="3"/>
      <c r="LCT180" s="3"/>
      <c r="LCU180" s="3"/>
      <c r="LCV180" s="3"/>
      <c r="LCW180" s="3"/>
      <c r="LCX180" s="3"/>
      <c r="LCY180" s="3"/>
      <c r="LCZ180" s="3"/>
      <c r="LDA180" s="3"/>
      <c r="LDB180" s="3"/>
      <c r="LDC180" s="3"/>
      <c r="LDD180" s="3"/>
      <c r="LDE180" s="3"/>
      <c r="LDF180" s="3"/>
      <c r="LDG180" s="3"/>
      <c r="LDH180" s="3"/>
      <c r="LDI180" s="3"/>
      <c r="LDJ180" s="3"/>
      <c r="LDK180" s="3"/>
      <c r="LDL180" s="3"/>
      <c r="LDM180" s="3"/>
      <c r="LDN180" s="3"/>
      <c r="LDO180" s="3"/>
      <c r="LDP180" s="3"/>
      <c r="LDQ180" s="3"/>
      <c r="LDR180" s="3"/>
      <c r="LDS180" s="3"/>
      <c r="LDT180" s="3"/>
      <c r="LDU180" s="3"/>
      <c r="LDV180" s="3"/>
      <c r="LDW180" s="3"/>
      <c r="LDX180" s="3"/>
      <c r="LDY180" s="3"/>
      <c r="LDZ180" s="3"/>
      <c r="LEA180" s="3"/>
      <c r="LEB180" s="3"/>
      <c r="LEC180" s="3"/>
      <c r="LED180" s="3"/>
      <c r="LEE180" s="3"/>
      <c r="LEF180" s="3"/>
      <c r="LEG180" s="3"/>
      <c r="LEH180" s="3"/>
      <c r="LEI180" s="3"/>
      <c r="LEJ180" s="3"/>
      <c r="LEK180" s="3"/>
      <c r="LEL180" s="3"/>
      <c r="LEM180" s="3"/>
      <c r="LEN180" s="3"/>
      <c r="LEO180" s="3"/>
      <c r="LEP180" s="3"/>
      <c r="LEQ180" s="3"/>
      <c r="LER180" s="3"/>
      <c r="LES180" s="3"/>
      <c r="LET180" s="3"/>
      <c r="LEU180" s="3"/>
      <c r="LEV180" s="3"/>
      <c r="LEW180" s="3"/>
      <c r="LEX180" s="3"/>
      <c r="LEY180" s="3"/>
      <c r="LEZ180" s="3"/>
      <c r="LFA180" s="3"/>
      <c r="LFB180" s="3"/>
      <c r="LFC180" s="3"/>
      <c r="LFD180" s="3"/>
      <c r="LFE180" s="3"/>
      <c r="LFF180" s="3"/>
      <c r="LFG180" s="3"/>
      <c r="LFH180" s="3"/>
      <c r="LFI180" s="3"/>
      <c r="LFJ180" s="3"/>
      <c r="LFK180" s="3"/>
      <c r="LFL180" s="3"/>
      <c r="LFM180" s="3"/>
      <c r="LFN180" s="3"/>
      <c r="LFO180" s="3"/>
      <c r="LFP180" s="3"/>
      <c r="LFQ180" s="3"/>
      <c r="LFR180" s="3"/>
      <c r="LFS180" s="3"/>
      <c r="LFT180" s="3"/>
      <c r="LFU180" s="3"/>
      <c r="LFV180" s="3"/>
      <c r="LFW180" s="3"/>
      <c r="LFX180" s="3"/>
      <c r="LFY180" s="3"/>
      <c r="LFZ180" s="3"/>
      <c r="LGA180" s="3"/>
      <c r="LGB180" s="3"/>
      <c r="LGC180" s="3"/>
      <c r="LGD180" s="3"/>
      <c r="LGE180" s="3"/>
      <c r="LGF180" s="3"/>
      <c r="LGG180" s="3"/>
      <c r="LGH180" s="3"/>
      <c r="LGI180" s="3"/>
      <c r="LGJ180" s="3"/>
      <c r="LGK180" s="3"/>
      <c r="LGL180" s="3"/>
      <c r="LGM180" s="3"/>
      <c r="LGN180" s="3"/>
      <c r="LGO180" s="3"/>
      <c r="LGP180" s="3"/>
      <c r="LGQ180" s="3"/>
      <c r="LGR180" s="3"/>
      <c r="LGS180" s="3"/>
      <c r="LGT180" s="3"/>
      <c r="LGU180" s="3"/>
      <c r="LGV180" s="3"/>
      <c r="LGW180" s="3"/>
      <c r="LGX180" s="3"/>
      <c r="LGY180" s="3"/>
      <c r="LGZ180" s="3"/>
      <c r="LHA180" s="3"/>
      <c r="LHB180" s="3"/>
      <c r="LHC180" s="3"/>
      <c r="LHD180" s="3"/>
      <c r="LHE180" s="3"/>
      <c r="LHF180" s="3"/>
      <c r="LHG180" s="3"/>
      <c r="LHH180" s="3"/>
      <c r="LHI180" s="3"/>
      <c r="LHJ180" s="3"/>
      <c r="LHK180" s="3"/>
      <c r="LHL180" s="3"/>
      <c r="LHM180" s="3"/>
      <c r="LHN180" s="3"/>
      <c r="LHO180" s="3"/>
      <c r="LHP180" s="3"/>
      <c r="LHQ180" s="3"/>
      <c r="LHR180" s="3"/>
      <c r="LHS180" s="3"/>
      <c r="LHT180" s="3"/>
      <c r="LHU180" s="3"/>
      <c r="LHV180" s="3"/>
      <c r="LHW180" s="3"/>
      <c r="LHX180" s="3"/>
      <c r="LHY180" s="3"/>
      <c r="LHZ180" s="3"/>
      <c r="LIA180" s="3"/>
      <c r="LIB180" s="3"/>
      <c r="LIC180" s="3"/>
      <c r="LID180" s="3"/>
      <c r="LIE180" s="3"/>
      <c r="LIF180" s="3"/>
      <c r="LIG180" s="3"/>
      <c r="LIH180" s="3"/>
      <c r="LII180" s="3"/>
      <c r="LIJ180" s="3"/>
      <c r="LIK180" s="3"/>
      <c r="LIL180" s="3"/>
      <c r="LIM180" s="3"/>
      <c r="LIN180" s="3"/>
      <c r="LIO180" s="3"/>
      <c r="LIP180" s="3"/>
      <c r="LIQ180" s="3"/>
      <c r="LIR180" s="3"/>
      <c r="LIS180" s="3"/>
      <c r="LIT180" s="3"/>
      <c r="LIU180" s="3"/>
      <c r="LIV180" s="3"/>
      <c r="LIW180" s="3"/>
      <c r="LIX180" s="3"/>
      <c r="LIY180" s="3"/>
      <c r="LIZ180" s="3"/>
      <c r="LJA180" s="3"/>
      <c r="LJB180" s="3"/>
      <c r="LJC180" s="3"/>
      <c r="LJD180" s="3"/>
      <c r="LJE180" s="3"/>
      <c r="LJF180" s="3"/>
      <c r="LJG180" s="3"/>
      <c r="LJH180" s="3"/>
      <c r="LJI180" s="3"/>
      <c r="LJJ180" s="3"/>
      <c r="LJK180" s="3"/>
      <c r="LJL180" s="3"/>
      <c r="LJM180" s="3"/>
      <c r="LJN180" s="3"/>
      <c r="LJO180" s="3"/>
      <c r="LJP180" s="3"/>
      <c r="LJQ180" s="3"/>
      <c r="LJR180" s="3"/>
      <c r="LJS180" s="3"/>
      <c r="LJT180" s="3"/>
      <c r="LJU180" s="3"/>
      <c r="LJV180" s="3"/>
      <c r="LJW180" s="3"/>
      <c r="LJX180" s="3"/>
      <c r="LJY180" s="3"/>
      <c r="LJZ180" s="3"/>
      <c r="LKA180" s="3"/>
      <c r="LKB180" s="3"/>
      <c r="LKC180" s="3"/>
      <c r="LKD180" s="3"/>
      <c r="LKE180" s="3"/>
      <c r="LKF180" s="3"/>
      <c r="LKG180" s="3"/>
      <c r="LKH180" s="3"/>
      <c r="LKI180" s="3"/>
      <c r="LKJ180" s="3"/>
      <c r="LKK180" s="3"/>
      <c r="LKL180" s="3"/>
      <c r="LKM180" s="3"/>
      <c r="LKN180" s="3"/>
      <c r="LKO180" s="3"/>
      <c r="LKP180" s="3"/>
      <c r="LKQ180" s="3"/>
      <c r="LKR180" s="3"/>
      <c r="LKS180" s="3"/>
      <c r="LKT180" s="3"/>
      <c r="LKU180" s="3"/>
      <c r="LKV180" s="3"/>
      <c r="LKW180" s="3"/>
      <c r="LKX180" s="3"/>
      <c r="LKY180" s="3"/>
      <c r="LKZ180" s="3"/>
      <c r="LLA180" s="3"/>
      <c r="LLB180" s="3"/>
      <c r="LLC180" s="3"/>
      <c r="LLD180" s="3"/>
      <c r="LLE180" s="3"/>
      <c r="LLF180" s="3"/>
      <c r="LLG180" s="3"/>
      <c r="LLH180" s="3"/>
      <c r="LLI180" s="3"/>
      <c r="LLJ180" s="3"/>
      <c r="LLK180" s="3"/>
      <c r="LLL180" s="3"/>
      <c r="LLM180" s="3"/>
      <c r="LLN180" s="3"/>
      <c r="LLO180" s="3"/>
      <c r="LLP180" s="3"/>
      <c r="LLQ180" s="3"/>
      <c r="LLR180" s="3"/>
      <c r="LLS180" s="3"/>
      <c r="LLT180" s="3"/>
      <c r="LLU180" s="3"/>
      <c r="LLV180" s="3"/>
      <c r="LLW180" s="3"/>
      <c r="LLX180" s="3"/>
      <c r="LLY180" s="3"/>
      <c r="LLZ180" s="3"/>
      <c r="LMA180" s="3"/>
      <c r="LMB180" s="3"/>
      <c r="LMC180" s="3"/>
      <c r="LMD180" s="3"/>
      <c r="LME180" s="3"/>
      <c r="LMF180" s="3"/>
      <c r="LMG180" s="3"/>
      <c r="LMH180" s="3"/>
      <c r="LMI180" s="3"/>
      <c r="LMJ180" s="3"/>
      <c r="LMK180" s="3"/>
      <c r="LML180" s="3"/>
      <c r="LMM180" s="3"/>
      <c r="LMN180" s="3"/>
      <c r="LMO180" s="3"/>
      <c r="LMP180" s="3"/>
      <c r="LMQ180" s="3"/>
      <c r="LMR180" s="3"/>
      <c r="LMS180" s="3"/>
      <c r="LMT180" s="3"/>
      <c r="LMU180" s="3"/>
      <c r="LMV180" s="3"/>
      <c r="LMW180" s="3"/>
      <c r="LMX180" s="3"/>
      <c r="LMY180" s="3"/>
      <c r="LMZ180" s="3"/>
      <c r="LNA180" s="3"/>
      <c r="LNB180" s="3"/>
      <c r="LNC180" s="3"/>
      <c r="LND180" s="3"/>
      <c r="LNE180" s="3"/>
      <c r="LNF180" s="3"/>
      <c r="LNG180" s="3"/>
      <c r="LNH180" s="3"/>
      <c r="LNI180" s="3"/>
      <c r="LNJ180" s="3"/>
      <c r="LNK180" s="3"/>
      <c r="LNL180" s="3"/>
      <c r="LNM180" s="3"/>
      <c r="LNN180" s="3"/>
      <c r="LNO180" s="3"/>
      <c r="LNP180" s="3"/>
      <c r="LNQ180" s="3"/>
      <c r="LNR180" s="3"/>
      <c r="LNS180" s="3"/>
      <c r="LNT180" s="3"/>
      <c r="LNU180" s="3"/>
      <c r="LNV180" s="3"/>
      <c r="LNW180" s="3"/>
      <c r="LNX180" s="3"/>
      <c r="LNY180" s="3"/>
      <c r="LNZ180" s="3"/>
      <c r="LOA180" s="3"/>
      <c r="LOB180" s="3"/>
      <c r="LOC180" s="3"/>
      <c r="LOD180" s="3"/>
      <c r="LOE180" s="3"/>
      <c r="LOF180" s="3"/>
      <c r="LOG180" s="3"/>
      <c r="LOH180" s="3"/>
      <c r="LOI180" s="3"/>
      <c r="LOJ180" s="3"/>
      <c r="LOK180" s="3"/>
      <c r="LOL180" s="3"/>
      <c r="LOM180" s="3"/>
      <c r="LON180" s="3"/>
      <c r="LOO180" s="3"/>
      <c r="LOP180" s="3"/>
      <c r="LOQ180" s="3"/>
      <c r="LOR180" s="3"/>
      <c r="LOS180" s="3"/>
      <c r="LOT180" s="3"/>
      <c r="LOU180" s="3"/>
      <c r="LOV180" s="3"/>
      <c r="LOW180" s="3"/>
      <c r="LOX180" s="3"/>
      <c r="LOY180" s="3"/>
      <c r="LOZ180" s="3"/>
      <c r="LPA180" s="3"/>
      <c r="LPB180" s="3"/>
      <c r="LPC180" s="3"/>
      <c r="LPD180" s="3"/>
      <c r="LPE180" s="3"/>
      <c r="LPF180" s="3"/>
      <c r="LPG180" s="3"/>
      <c r="LPH180" s="3"/>
      <c r="LPI180" s="3"/>
      <c r="LPJ180" s="3"/>
      <c r="LPK180" s="3"/>
      <c r="LPL180" s="3"/>
      <c r="LPM180" s="3"/>
      <c r="LPN180" s="3"/>
      <c r="LPO180" s="3"/>
      <c r="LPP180" s="3"/>
      <c r="LPQ180" s="3"/>
      <c r="LPR180" s="3"/>
      <c r="LPS180" s="3"/>
      <c r="LPT180" s="3"/>
      <c r="LPU180" s="3"/>
      <c r="LPV180" s="3"/>
      <c r="LPW180" s="3"/>
      <c r="LPX180" s="3"/>
      <c r="LPY180" s="3"/>
      <c r="LPZ180" s="3"/>
      <c r="LQA180" s="3"/>
      <c r="LQB180" s="3"/>
      <c r="LQC180" s="3"/>
      <c r="LQD180" s="3"/>
      <c r="LQE180" s="3"/>
      <c r="LQF180" s="3"/>
      <c r="LQG180" s="3"/>
      <c r="LQH180" s="3"/>
      <c r="LQI180" s="3"/>
      <c r="LQJ180" s="3"/>
      <c r="LQK180" s="3"/>
      <c r="LQL180" s="3"/>
      <c r="LQM180" s="3"/>
      <c r="LQN180" s="3"/>
      <c r="LQO180" s="3"/>
      <c r="LQP180" s="3"/>
      <c r="LQQ180" s="3"/>
      <c r="LQR180" s="3"/>
      <c r="LQS180" s="3"/>
      <c r="LQT180" s="3"/>
      <c r="LQU180" s="3"/>
      <c r="LQV180" s="3"/>
      <c r="LQW180" s="3"/>
      <c r="LQX180" s="3"/>
      <c r="LQY180" s="3"/>
      <c r="LQZ180" s="3"/>
      <c r="LRA180" s="3"/>
      <c r="LRB180" s="3"/>
      <c r="LRC180" s="3"/>
      <c r="LRD180" s="3"/>
      <c r="LRE180" s="3"/>
      <c r="LRF180" s="3"/>
      <c r="LRG180" s="3"/>
      <c r="LRH180" s="3"/>
      <c r="LRI180" s="3"/>
      <c r="LRJ180" s="3"/>
      <c r="LRK180" s="3"/>
      <c r="LRL180" s="3"/>
      <c r="LRM180" s="3"/>
      <c r="LRN180" s="3"/>
      <c r="LRO180" s="3"/>
      <c r="LRP180" s="3"/>
      <c r="LRQ180" s="3"/>
      <c r="LRR180" s="3"/>
      <c r="LRS180" s="3"/>
      <c r="LRT180" s="3"/>
      <c r="LRU180" s="3"/>
      <c r="LRV180" s="3"/>
      <c r="LRW180" s="3"/>
      <c r="LRX180" s="3"/>
      <c r="LRY180" s="3"/>
      <c r="LRZ180" s="3"/>
      <c r="LSA180" s="3"/>
      <c r="LSB180" s="3"/>
      <c r="LSC180" s="3"/>
      <c r="LSD180" s="3"/>
      <c r="LSE180" s="3"/>
      <c r="LSF180" s="3"/>
      <c r="LSG180" s="3"/>
      <c r="LSH180" s="3"/>
      <c r="LSI180" s="3"/>
      <c r="LSJ180" s="3"/>
      <c r="LSK180" s="3"/>
      <c r="LSL180" s="3"/>
      <c r="LSM180" s="3"/>
      <c r="LSN180" s="3"/>
      <c r="LSO180" s="3"/>
      <c r="LSP180" s="3"/>
      <c r="LSQ180" s="3"/>
      <c r="LSR180" s="3"/>
      <c r="LSS180" s="3"/>
      <c r="LST180" s="3"/>
      <c r="LSU180" s="3"/>
      <c r="LSV180" s="3"/>
      <c r="LSW180" s="3"/>
      <c r="LSX180" s="3"/>
      <c r="LSY180" s="3"/>
      <c r="LSZ180" s="3"/>
      <c r="LTA180" s="3"/>
      <c r="LTB180" s="3"/>
      <c r="LTC180" s="3"/>
      <c r="LTD180" s="3"/>
      <c r="LTE180" s="3"/>
      <c r="LTF180" s="3"/>
      <c r="LTG180" s="3"/>
      <c r="LTH180" s="3"/>
      <c r="LTI180" s="3"/>
      <c r="LTJ180" s="3"/>
      <c r="LTK180" s="3"/>
      <c r="LTL180" s="3"/>
      <c r="LTM180" s="3"/>
      <c r="LTN180" s="3"/>
      <c r="LTO180" s="3"/>
      <c r="LTP180" s="3"/>
      <c r="LTQ180" s="3"/>
      <c r="LTR180" s="3"/>
      <c r="LTS180" s="3"/>
      <c r="LTT180" s="3"/>
      <c r="LTU180" s="3"/>
      <c r="LTV180" s="3"/>
      <c r="LTW180" s="3"/>
      <c r="LTX180" s="3"/>
      <c r="LTY180" s="3"/>
      <c r="LTZ180" s="3"/>
      <c r="LUA180" s="3"/>
      <c r="LUB180" s="3"/>
      <c r="LUC180" s="3"/>
      <c r="LUD180" s="3"/>
      <c r="LUE180" s="3"/>
      <c r="LUF180" s="3"/>
      <c r="LUG180" s="3"/>
      <c r="LUH180" s="3"/>
      <c r="LUI180" s="3"/>
      <c r="LUJ180" s="3"/>
      <c r="LUK180" s="3"/>
      <c r="LUL180" s="3"/>
      <c r="LUM180" s="3"/>
      <c r="LUN180" s="3"/>
      <c r="LUO180" s="3"/>
      <c r="LUP180" s="3"/>
      <c r="LUQ180" s="3"/>
      <c r="LUR180" s="3"/>
      <c r="LUS180" s="3"/>
      <c r="LUT180" s="3"/>
      <c r="LUU180" s="3"/>
      <c r="LUV180" s="3"/>
      <c r="LUW180" s="3"/>
      <c r="LUX180" s="3"/>
      <c r="LUY180" s="3"/>
      <c r="LUZ180" s="3"/>
      <c r="LVA180" s="3"/>
      <c r="LVB180" s="3"/>
      <c r="LVC180" s="3"/>
      <c r="LVD180" s="3"/>
      <c r="LVE180" s="3"/>
      <c r="LVF180" s="3"/>
      <c r="LVG180" s="3"/>
      <c r="LVH180" s="3"/>
      <c r="LVI180" s="3"/>
      <c r="LVJ180" s="3"/>
      <c r="LVK180" s="3"/>
      <c r="LVL180" s="3"/>
      <c r="LVM180" s="3"/>
      <c r="LVN180" s="3"/>
      <c r="LVO180" s="3"/>
      <c r="LVP180" s="3"/>
      <c r="LVQ180" s="3"/>
      <c r="LVR180" s="3"/>
      <c r="LVS180" s="3"/>
      <c r="LVT180" s="3"/>
      <c r="LVU180" s="3"/>
      <c r="LVV180" s="3"/>
      <c r="LVW180" s="3"/>
      <c r="LVX180" s="3"/>
      <c r="LVY180" s="3"/>
      <c r="LVZ180" s="3"/>
      <c r="LWA180" s="3"/>
      <c r="LWB180" s="3"/>
      <c r="LWC180" s="3"/>
      <c r="LWD180" s="3"/>
      <c r="LWE180" s="3"/>
      <c r="LWF180" s="3"/>
      <c r="LWG180" s="3"/>
      <c r="LWH180" s="3"/>
      <c r="LWI180" s="3"/>
      <c r="LWJ180" s="3"/>
      <c r="LWK180" s="3"/>
      <c r="LWL180" s="3"/>
      <c r="LWM180" s="3"/>
      <c r="LWN180" s="3"/>
      <c r="LWO180" s="3"/>
      <c r="LWP180" s="3"/>
      <c r="LWQ180" s="3"/>
      <c r="LWR180" s="3"/>
      <c r="LWS180" s="3"/>
      <c r="LWT180" s="3"/>
      <c r="LWU180" s="3"/>
      <c r="LWV180" s="3"/>
      <c r="LWW180" s="3"/>
      <c r="LWX180" s="3"/>
      <c r="LWY180" s="3"/>
      <c r="LWZ180" s="3"/>
      <c r="LXA180" s="3"/>
      <c r="LXB180" s="3"/>
      <c r="LXC180" s="3"/>
      <c r="LXD180" s="3"/>
      <c r="LXE180" s="3"/>
      <c r="LXF180" s="3"/>
      <c r="LXG180" s="3"/>
      <c r="LXH180" s="3"/>
      <c r="LXI180" s="3"/>
      <c r="LXJ180" s="3"/>
      <c r="LXK180" s="3"/>
      <c r="LXL180" s="3"/>
      <c r="LXM180" s="3"/>
      <c r="LXN180" s="3"/>
      <c r="LXO180" s="3"/>
      <c r="LXP180" s="3"/>
      <c r="LXQ180" s="3"/>
      <c r="LXR180" s="3"/>
      <c r="LXS180" s="3"/>
      <c r="LXT180" s="3"/>
      <c r="LXU180" s="3"/>
      <c r="LXV180" s="3"/>
      <c r="LXW180" s="3"/>
      <c r="LXX180" s="3"/>
      <c r="LXY180" s="3"/>
      <c r="LXZ180" s="3"/>
      <c r="LYA180" s="3"/>
      <c r="LYB180" s="3"/>
      <c r="LYC180" s="3"/>
      <c r="LYD180" s="3"/>
      <c r="LYE180" s="3"/>
      <c r="LYF180" s="3"/>
      <c r="LYG180" s="3"/>
      <c r="LYH180" s="3"/>
      <c r="LYI180" s="3"/>
      <c r="LYJ180" s="3"/>
      <c r="LYK180" s="3"/>
      <c r="LYL180" s="3"/>
      <c r="LYM180" s="3"/>
      <c r="LYN180" s="3"/>
      <c r="LYO180" s="3"/>
      <c r="LYP180" s="3"/>
      <c r="LYQ180" s="3"/>
      <c r="LYR180" s="3"/>
      <c r="LYS180" s="3"/>
      <c r="LYT180" s="3"/>
      <c r="LYU180" s="3"/>
      <c r="LYV180" s="3"/>
      <c r="LYW180" s="3"/>
      <c r="LYX180" s="3"/>
      <c r="LYY180" s="3"/>
      <c r="LYZ180" s="3"/>
      <c r="LZA180" s="3"/>
      <c r="LZB180" s="3"/>
      <c r="LZC180" s="3"/>
      <c r="LZD180" s="3"/>
      <c r="LZE180" s="3"/>
      <c r="LZF180" s="3"/>
      <c r="LZG180" s="3"/>
      <c r="LZH180" s="3"/>
      <c r="LZI180" s="3"/>
      <c r="LZJ180" s="3"/>
      <c r="LZK180" s="3"/>
      <c r="LZL180" s="3"/>
      <c r="LZM180" s="3"/>
      <c r="LZN180" s="3"/>
      <c r="LZO180" s="3"/>
      <c r="LZP180" s="3"/>
      <c r="LZQ180" s="3"/>
      <c r="LZR180" s="3"/>
      <c r="LZS180" s="3"/>
      <c r="LZT180" s="3"/>
      <c r="LZU180" s="3"/>
      <c r="LZV180" s="3"/>
      <c r="LZW180" s="3"/>
      <c r="LZX180" s="3"/>
      <c r="LZY180" s="3"/>
      <c r="LZZ180" s="3"/>
      <c r="MAA180" s="3"/>
      <c r="MAB180" s="3"/>
      <c r="MAC180" s="3"/>
      <c r="MAD180" s="3"/>
      <c r="MAE180" s="3"/>
      <c r="MAF180" s="3"/>
      <c r="MAG180" s="3"/>
      <c r="MAH180" s="3"/>
      <c r="MAI180" s="3"/>
      <c r="MAJ180" s="3"/>
      <c r="MAK180" s="3"/>
      <c r="MAL180" s="3"/>
      <c r="MAM180" s="3"/>
      <c r="MAN180" s="3"/>
      <c r="MAO180" s="3"/>
      <c r="MAP180" s="3"/>
      <c r="MAQ180" s="3"/>
      <c r="MAR180" s="3"/>
      <c r="MAS180" s="3"/>
      <c r="MAT180" s="3"/>
      <c r="MAU180" s="3"/>
      <c r="MAV180" s="3"/>
      <c r="MAW180" s="3"/>
      <c r="MAX180" s="3"/>
      <c r="MAY180" s="3"/>
      <c r="MAZ180" s="3"/>
      <c r="MBA180" s="3"/>
      <c r="MBB180" s="3"/>
      <c r="MBC180" s="3"/>
      <c r="MBD180" s="3"/>
      <c r="MBE180" s="3"/>
      <c r="MBF180" s="3"/>
      <c r="MBG180" s="3"/>
      <c r="MBH180" s="3"/>
      <c r="MBI180" s="3"/>
      <c r="MBJ180" s="3"/>
      <c r="MBK180" s="3"/>
      <c r="MBL180" s="3"/>
      <c r="MBM180" s="3"/>
      <c r="MBN180" s="3"/>
      <c r="MBO180" s="3"/>
      <c r="MBP180" s="3"/>
      <c r="MBQ180" s="3"/>
      <c r="MBR180" s="3"/>
      <c r="MBS180" s="3"/>
      <c r="MBT180" s="3"/>
      <c r="MBU180" s="3"/>
      <c r="MBV180" s="3"/>
      <c r="MBW180" s="3"/>
      <c r="MBX180" s="3"/>
      <c r="MBY180" s="3"/>
      <c r="MBZ180" s="3"/>
      <c r="MCA180" s="3"/>
      <c r="MCB180" s="3"/>
      <c r="MCC180" s="3"/>
      <c r="MCD180" s="3"/>
      <c r="MCE180" s="3"/>
      <c r="MCF180" s="3"/>
      <c r="MCG180" s="3"/>
      <c r="MCH180" s="3"/>
      <c r="MCI180" s="3"/>
      <c r="MCJ180" s="3"/>
      <c r="MCK180" s="3"/>
      <c r="MCL180" s="3"/>
      <c r="MCM180" s="3"/>
      <c r="MCN180" s="3"/>
      <c r="MCO180" s="3"/>
      <c r="MCP180" s="3"/>
      <c r="MCQ180" s="3"/>
      <c r="MCR180" s="3"/>
      <c r="MCS180" s="3"/>
      <c r="MCT180" s="3"/>
      <c r="MCU180" s="3"/>
      <c r="MCV180" s="3"/>
      <c r="MCW180" s="3"/>
      <c r="MCX180" s="3"/>
      <c r="MCY180" s="3"/>
      <c r="MCZ180" s="3"/>
      <c r="MDA180" s="3"/>
      <c r="MDB180" s="3"/>
      <c r="MDC180" s="3"/>
      <c r="MDD180" s="3"/>
      <c r="MDE180" s="3"/>
      <c r="MDF180" s="3"/>
      <c r="MDG180" s="3"/>
      <c r="MDH180" s="3"/>
      <c r="MDI180" s="3"/>
      <c r="MDJ180" s="3"/>
      <c r="MDK180" s="3"/>
      <c r="MDL180" s="3"/>
      <c r="MDM180" s="3"/>
      <c r="MDN180" s="3"/>
      <c r="MDO180" s="3"/>
      <c r="MDP180" s="3"/>
      <c r="MDQ180" s="3"/>
      <c r="MDR180" s="3"/>
      <c r="MDS180" s="3"/>
      <c r="MDT180" s="3"/>
      <c r="MDU180" s="3"/>
      <c r="MDV180" s="3"/>
      <c r="MDW180" s="3"/>
      <c r="MDX180" s="3"/>
      <c r="MDY180" s="3"/>
      <c r="MDZ180" s="3"/>
      <c r="MEA180" s="3"/>
      <c r="MEB180" s="3"/>
      <c r="MEC180" s="3"/>
      <c r="MED180" s="3"/>
      <c r="MEE180" s="3"/>
      <c r="MEF180" s="3"/>
      <c r="MEG180" s="3"/>
      <c r="MEH180" s="3"/>
      <c r="MEI180" s="3"/>
      <c r="MEJ180" s="3"/>
      <c r="MEK180" s="3"/>
      <c r="MEL180" s="3"/>
      <c r="MEM180" s="3"/>
      <c r="MEN180" s="3"/>
      <c r="MEO180" s="3"/>
      <c r="MEP180" s="3"/>
      <c r="MEQ180" s="3"/>
      <c r="MER180" s="3"/>
      <c r="MES180" s="3"/>
      <c r="MET180" s="3"/>
      <c r="MEU180" s="3"/>
      <c r="MEV180" s="3"/>
      <c r="MEW180" s="3"/>
      <c r="MEX180" s="3"/>
      <c r="MEY180" s="3"/>
      <c r="MEZ180" s="3"/>
      <c r="MFA180" s="3"/>
      <c r="MFB180" s="3"/>
      <c r="MFC180" s="3"/>
      <c r="MFD180" s="3"/>
      <c r="MFE180" s="3"/>
      <c r="MFF180" s="3"/>
      <c r="MFG180" s="3"/>
      <c r="MFH180" s="3"/>
      <c r="MFI180" s="3"/>
      <c r="MFJ180" s="3"/>
      <c r="MFK180" s="3"/>
      <c r="MFL180" s="3"/>
      <c r="MFM180" s="3"/>
      <c r="MFN180" s="3"/>
      <c r="MFO180" s="3"/>
      <c r="MFP180" s="3"/>
      <c r="MFQ180" s="3"/>
      <c r="MFR180" s="3"/>
      <c r="MFS180" s="3"/>
      <c r="MFT180" s="3"/>
      <c r="MFU180" s="3"/>
      <c r="MFV180" s="3"/>
      <c r="MFW180" s="3"/>
      <c r="MFX180" s="3"/>
      <c r="MFY180" s="3"/>
      <c r="MFZ180" s="3"/>
      <c r="MGA180" s="3"/>
      <c r="MGB180" s="3"/>
      <c r="MGC180" s="3"/>
      <c r="MGD180" s="3"/>
      <c r="MGE180" s="3"/>
      <c r="MGF180" s="3"/>
      <c r="MGG180" s="3"/>
      <c r="MGH180" s="3"/>
      <c r="MGI180" s="3"/>
      <c r="MGJ180" s="3"/>
      <c r="MGK180" s="3"/>
      <c r="MGL180" s="3"/>
      <c r="MGM180" s="3"/>
      <c r="MGN180" s="3"/>
      <c r="MGO180" s="3"/>
      <c r="MGP180" s="3"/>
      <c r="MGQ180" s="3"/>
      <c r="MGR180" s="3"/>
      <c r="MGS180" s="3"/>
      <c r="MGT180" s="3"/>
      <c r="MGU180" s="3"/>
      <c r="MGV180" s="3"/>
      <c r="MGW180" s="3"/>
      <c r="MGX180" s="3"/>
      <c r="MGY180" s="3"/>
      <c r="MGZ180" s="3"/>
      <c r="MHA180" s="3"/>
      <c r="MHB180" s="3"/>
      <c r="MHC180" s="3"/>
      <c r="MHD180" s="3"/>
      <c r="MHE180" s="3"/>
      <c r="MHF180" s="3"/>
      <c r="MHG180" s="3"/>
      <c r="MHH180" s="3"/>
      <c r="MHI180" s="3"/>
      <c r="MHJ180" s="3"/>
      <c r="MHK180" s="3"/>
      <c r="MHL180" s="3"/>
      <c r="MHM180" s="3"/>
      <c r="MHN180" s="3"/>
      <c r="MHO180" s="3"/>
      <c r="MHP180" s="3"/>
      <c r="MHQ180" s="3"/>
      <c r="MHR180" s="3"/>
      <c r="MHS180" s="3"/>
      <c r="MHT180" s="3"/>
      <c r="MHU180" s="3"/>
      <c r="MHV180" s="3"/>
      <c r="MHW180" s="3"/>
      <c r="MHX180" s="3"/>
      <c r="MHY180" s="3"/>
      <c r="MHZ180" s="3"/>
      <c r="MIA180" s="3"/>
      <c r="MIB180" s="3"/>
      <c r="MIC180" s="3"/>
      <c r="MID180" s="3"/>
      <c r="MIE180" s="3"/>
      <c r="MIF180" s="3"/>
      <c r="MIG180" s="3"/>
      <c r="MIH180" s="3"/>
      <c r="MII180" s="3"/>
      <c r="MIJ180" s="3"/>
      <c r="MIK180" s="3"/>
      <c r="MIL180" s="3"/>
      <c r="MIM180" s="3"/>
      <c r="MIN180" s="3"/>
      <c r="MIO180" s="3"/>
      <c r="MIP180" s="3"/>
      <c r="MIQ180" s="3"/>
      <c r="MIR180" s="3"/>
      <c r="MIS180" s="3"/>
      <c r="MIT180" s="3"/>
      <c r="MIU180" s="3"/>
      <c r="MIV180" s="3"/>
      <c r="MIW180" s="3"/>
      <c r="MIX180" s="3"/>
      <c r="MIY180" s="3"/>
      <c r="MIZ180" s="3"/>
      <c r="MJA180" s="3"/>
      <c r="MJB180" s="3"/>
      <c r="MJC180" s="3"/>
      <c r="MJD180" s="3"/>
      <c r="MJE180" s="3"/>
      <c r="MJF180" s="3"/>
      <c r="MJG180" s="3"/>
      <c r="MJH180" s="3"/>
      <c r="MJI180" s="3"/>
      <c r="MJJ180" s="3"/>
      <c r="MJK180" s="3"/>
      <c r="MJL180" s="3"/>
      <c r="MJM180" s="3"/>
      <c r="MJN180" s="3"/>
      <c r="MJO180" s="3"/>
      <c r="MJP180" s="3"/>
      <c r="MJQ180" s="3"/>
      <c r="MJR180" s="3"/>
      <c r="MJS180" s="3"/>
      <c r="MJT180" s="3"/>
      <c r="MJU180" s="3"/>
      <c r="MJV180" s="3"/>
      <c r="MJW180" s="3"/>
      <c r="MJX180" s="3"/>
      <c r="MJY180" s="3"/>
      <c r="MJZ180" s="3"/>
      <c r="MKA180" s="3"/>
      <c r="MKB180" s="3"/>
      <c r="MKC180" s="3"/>
      <c r="MKD180" s="3"/>
      <c r="MKE180" s="3"/>
      <c r="MKF180" s="3"/>
      <c r="MKG180" s="3"/>
      <c r="MKH180" s="3"/>
      <c r="MKI180" s="3"/>
      <c r="MKJ180" s="3"/>
      <c r="MKK180" s="3"/>
      <c r="MKL180" s="3"/>
      <c r="MKM180" s="3"/>
      <c r="MKN180" s="3"/>
      <c r="MKO180" s="3"/>
      <c r="MKP180" s="3"/>
      <c r="MKQ180" s="3"/>
      <c r="MKR180" s="3"/>
      <c r="MKS180" s="3"/>
      <c r="MKT180" s="3"/>
      <c r="MKU180" s="3"/>
      <c r="MKV180" s="3"/>
      <c r="MKW180" s="3"/>
      <c r="MKX180" s="3"/>
      <c r="MKY180" s="3"/>
      <c r="MKZ180" s="3"/>
      <c r="MLA180" s="3"/>
      <c r="MLB180" s="3"/>
      <c r="MLC180" s="3"/>
      <c r="MLD180" s="3"/>
      <c r="MLE180" s="3"/>
      <c r="MLF180" s="3"/>
      <c r="MLG180" s="3"/>
      <c r="MLH180" s="3"/>
      <c r="MLI180" s="3"/>
      <c r="MLJ180" s="3"/>
      <c r="MLK180" s="3"/>
      <c r="MLL180" s="3"/>
      <c r="MLM180" s="3"/>
      <c r="MLN180" s="3"/>
      <c r="MLO180" s="3"/>
      <c r="MLP180" s="3"/>
      <c r="MLQ180" s="3"/>
      <c r="MLR180" s="3"/>
      <c r="MLS180" s="3"/>
      <c r="MLT180" s="3"/>
      <c r="MLU180" s="3"/>
      <c r="MLV180" s="3"/>
      <c r="MLW180" s="3"/>
      <c r="MLX180" s="3"/>
      <c r="MLY180" s="3"/>
      <c r="MLZ180" s="3"/>
      <c r="MMA180" s="3"/>
      <c r="MMB180" s="3"/>
      <c r="MMC180" s="3"/>
      <c r="MMD180" s="3"/>
      <c r="MME180" s="3"/>
      <c r="MMF180" s="3"/>
      <c r="MMG180" s="3"/>
      <c r="MMH180" s="3"/>
      <c r="MMI180" s="3"/>
      <c r="MMJ180" s="3"/>
      <c r="MMK180" s="3"/>
      <c r="MML180" s="3"/>
      <c r="MMM180" s="3"/>
      <c r="MMN180" s="3"/>
      <c r="MMO180" s="3"/>
      <c r="MMP180" s="3"/>
      <c r="MMQ180" s="3"/>
      <c r="MMR180" s="3"/>
      <c r="MMS180" s="3"/>
      <c r="MMT180" s="3"/>
      <c r="MMU180" s="3"/>
      <c r="MMV180" s="3"/>
      <c r="MMW180" s="3"/>
      <c r="MMX180" s="3"/>
      <c r="MMY180" s="3"/>
      <c r="MMZ180" s="3"/>
      <c r="MNA180" s="3"/>
      <c r="MNB180" s="3"/>
      <c r="MNC180" s="3"/>
      <c r="MND180" s="3"/>
      <c r="MNE180" s="3"/>
      <c r="MNF180" s="3"/>
      <c r="MNG180" s="3"/>
      <c r="MNH180" s="3"/>
      <c r="MNI180" s="3"/>
      <c r="MNJ180" s="3"/>
      <c r="MNK180" s="3"/>
      <c r="MNL180" s="3"/>
      <c r="MNM180" s="3"/>
      <c r="MNN180" s="3"/>
      <c r="MNO180" s="3"/>
      <c r="MNP180" s="3"/>
      <c r="MNQ180" s="3"/>
      <c r="MNR180" s="3"/>
      <c r="MNS180" s="3"/>
      <c r="MNT180" s="3"/>
      <c r="MNU180" s="3"/>
      <c r="MNV180" s="3"/>
      <c r="MNW180" s="3"/>
      <c r="MNX180" s="3"/>
      <c r="MNY180" s="3"/>
      <c r="MNZ180" s="3"/>
      <c r="MOA180" s="3"/>
      <c r="MOB180" s="3"/>
      <c r="MOC180" s="3"/>
      <c r="MOD180" s="3"/>
      <c r="MOE180" s="3"/>
      <c r="MOF180" s="3"/>
      <c r="MOG180" s="3"/>
      <c r="MOH180" s="3"/>
      <c r="MOI180" s="3"/>
      <c r="MOJ180" s="3"/>
      <c r="MOK180" s="3"/>
      <c r="MOL180" s="3"/>
      <c r="MOM180" s="3"/>
      <c r="MON180" s="3"/>
      <c r="MOO180" s="3"/>
      <c r="MOP180" s="3"/>
      <c r="MOQ180" s="3"/>
      <c r="MOR180" s="3"/>
      <c r="MOS180" s="3"/>
      <c r="MOT180" s="3"/>
      <c r="MOU180" s="3"/>
      <c r="MOV180" s="3"/>
      <c r="MOW180" s="3"/>
      <c r="MOX180" s="3"/>
      <c r="MOY180" s="3"/>
      <c r="MOZ180" s="3"/>
      <c r="MPA180" s="3"/>
      <c r="MPB180" s="3"/>
      <c r="MPC180" s="3"/>
      <c r="MPD180" s="3"/>
      <c r="MPE180" s="3"/>
      <c r="MPF180" s="3"/>
      <c r="MPG180" s="3"/>
      <c r="MPH180" s="3"/>
      <c r="MPI180" s="3"/>
      <c r="MPJ180" s="3"/>
      <c r="MPK180" s="3"/>
      <c r="MPL180" s="3"/>
      <c r="MPM180" s="3"/>
      <c r="MPN180" s="3"/>
      <c r="MPO180" s="3"/>
      <c r="MPP180" s="3"/>
      <c r="MPQ180" s="3"/>
      <c r="MPR180" s="3"/>
      <c r="MPS180" s="3"/>
      <c r="MPT180" s="3"/>
      <c r="MPU180" s="3"/>
      <c r="MPV180" s="3"/>
      <c r="MPW180" s="3"/>
      <c r="MPX180" s="3"/>
      <c r="MPY180" s="3"/>
      <c r="MPZ180" s="3"/>
      <c r="MQA180" s="3"/>
      <c r="MQB180" s="3"/>
      <c r="MQC180" s="3"/>
      <c r="MQD180" s="3"/>
      <c r="MQE180" s="3"/>
      <c r="MQF180" s="3"/>
      <c r="MQG180" s="3"/>
      <c r="MQH180" s="3"/>
      <c r="MQI180" s="3"/>
      <c r="MQJ180" s="3"/>
      <c r="MQK180" s="3"/>
      <c r="MQL180" s="3"/>
      <c r="MQM180" s="3"/>
      <c r="MQN180" s="3"/>
      <c r="MQO180" s="3"/>
      <c r="MQP180" s="3"/>
      <c r="MQQ180" s="3"/>
      <c r="MQR180" s="3"/>
      <c r="MQS180" s="3"/>
      <c r="MQT180" s="3"/>
      <c r="MQU180" s="3"/>
      <c r="MQV180" s="3"/>
      <c r="MQW180" s="3"/>
      <c r="MQX180" s="3"/>
      <c r="MQY180" s="3"/>
      <c r="MQZ180" s="3"/>
      <c r="MRA180" s="3"/>
      <c r="MRB180" s="3"/>
      <c r="MRC180" s="3"/>
      <c r="MRD180" s="3"/>
      <c r="MRE180" s="3"/>
      <c r="MRF180" s="3"/>
      <c r="MRG180" s="3"/>
      <c r="MRH180" s="3"/>
      <c r="MRI180" s="3"/>
      <c r="MRJ180" s="3"/>
      <c r="MRK180" s="3"/>
      <c r="MRL180" s="3"/>
      <c r="MRM180" s="3"/>
      <c r="MRN180" s="3"/>
      <c r="MRO180" s="3"/>
      <c r="MRP180" s="3"/>
      <c r="MRQ180" s="3"/>
      <c r="MRR180" s="3"/>
      <c r="MRS180" s="3"/>
      <c r="MRT180" s="3"/>
      <c r="MRU180" s="3"/>
      <c r="MRV180" s="3"/>
      <c r="MRW180" s="3"/>
      <c r="MRX180" s="3"/>
      <c r="MRY180" s="3"/>
      <c r="MRZ180" s="3"/>
      <c r="MSA180" s="3"/>
      <c r="MSB180" s="3"/>
      <c r="MSC180" s="3"/>
      <c r="MSD180" s="3"/>
      <c r="MSE180" s="3"/>
      <c r="MSF180" s="3"/>
      <c r="MSG180" s="3"/>
      <c r="MSH180" s="3"/>
      <c r="MSI180" s="3"/>
      <c r="MSJ180" s="3"/>
      <c r="MSK180" s="3"/>
      <c r="MSL180" s="3"/>
      <c r="MSM180" s="3"/>
      <c r="MSN180" s="3"/>
      <c r="MSO180" s="3"/>
      <c r="MSP180" s="3"/>
      <c r="MSQ180" s="3"/>
      <c r="MSR180" s="3"/>
      <c r="MSS180" s="3"/>
      <c r="MST180" s="3"/>
      <c r="MSU180" s="3"/>
      <c r="MSV180" s="3"/>
      <c r="MSW180" s="3"/>
      <c r="MSX180" s="3"/>
      <c r="MSY180" s="3"/>
      <c r="MSZ180" s="3"/>
      <c r="MTA180" s="3"/>
      <c r="MTB180" s="3"/>
      <c r="MTC180" s="3"/>
      <c r="MTD180" s="3"/>
      <c r="MTE180" s="3"/>
      <c r="MTF180" s="3"/>
      <c r="MTG180" s="3"/>
      <c r="MTH180" s="3"/>
      <c r="MTI180" s="3"/>
      <c r="MTJ180" s="3"/>
      <c r="MTK180" s="3"/>
      <c r="MTL180" s="3"/>
      <c r="MTM180" s="3"/>
      <c r="MTN180" s="3"/>
      <c r="MTO180" s="3"/>
      <c r="MTP180" s="3"/>
      <c r="MTQ180" s="3"/>
      <c r="MTR180" s="3"/>
      <c r="MTS180" s="3"/>
      <c r="MTT180" s="3"/>
      <c r="MTU180" s="3"/>
      <c r="MTV180" s="3"/>
      <c r="MTW180" s="3"/>
      <c r="MTX180" s="3"/>
      <c r="MTY180" s="3"/>
      <c r="MTZ180" s="3"/>
      <c r="MUA180" s="3"/>
      <c r="MUB180" s="3"/>
      <c r="MUC180" s="3"/>
      <c r="MUD180" s="3"/>
      <c r="MUE180" s="3"/>
      <c r="MUF180" s="3"/>
      <c r="MUG180" s="3"/>
      <c r="MUH180" s="3"/>
      <c r="MUI180" s="3"/>
      <c r="MUJ180" s="3"/>
      <c r="MUK180" s="3"/>
      <c r="MUL180" s="3"/>
      <c r="MUM180" s="3"/>
      <c r="MUN180" s="3"/>
      <c r="MUO180" s="3"/>
      <c r="MUP180" s="3"/>
      <c r="MUQ180" s="3"/>
      <c r="MUR180" s="3"/>
      <c r="MUS180" s="3"/>
      <c r="MUT180" s="3"/>
      <c r="MUU180" s="3"/>
      <c r="MUV180" s="3"/>
      <c r="MUW180" s="3"/>
      <c r="MUX180" s="3"/>
      <c r="MUY180" s="3"/>
      <c r="MUZ180" s="3"/>
      <c r="MVA180" s="3"/>
      <c r="MVB180" s="3"/>
      <c r="MVC180" s="3"/>
      <c r="MVD180" s="3"/>
      <c r="MVE180" s="3"/>
      <c r="MVF180" s="3"/>
      <c r="MVG180" s="3"/>
      <c r="MVH180" s="3"/>
      <c r="MVI180" s="3"/>
      <c r="MVJ180" s="3"/>
      <c r="MVK180" s="3"/>
      <c r="MVL180" s="3"/>
      <c r="MVM180" s="3"/>
      <c r="MVN180" s="3"/>
      <c r="MVO180" s="3"/>
      <c r="MVP180" s="3"/>
      <c r="MVQ180" s="3"/>
      <c r="MVR180" s="3"/>
      <c r="MVS180" s="3"/>
      <c r="MVT180" s="3"/>
      <c r="MVU180" s="3"/>
      <c r="MVV180" s="3"/>
      <c r="MVW180" s="3"/>
      <c r="MVX180" s="3"/>
      <c r="MVY180" s="3"/>
      <c r="MVZ180" s="3"/>
      <c r="MWA180" s="3"/>
      <c r="MWB180" s="3"/>
      <c r="MWC180" s="3"/>
      <c r="MWD180" s="3"/>
      <c r="MWE180" s="3"/>
      <c r="MWF180" s="3"/>
      <c r="MWG180" s="3"/>
      <c r="MWH180" s="3"/>
      <c r="MWI180" s="3"/>
      <c r="MWJ180" s="3"/>
      <c r="MWK180" s="3"/>
      <c r="MWL180" s="3"/>
      <c r="MWM180" s="3"/>
      <c r="MWN180" s="3"/>
      <c r="MWO180" s="3"/>
      <c r="MWP180" s="3"/>
      <c r="MWQ180" s="3"/>
      <c r="MWR180" s="3"/>
      <c r="MWS180" s="3"/>
      <c r="MWT180" s="3"/>
      <c r="MWU180" s="3"/>
      <c r="MWV180" s="3"/>
      <c r="MWW180" s="3"/>
      <c r="MWX180" s="3"/>
      <c r="MWY180" s="3"/>
      <c r="MWZ180" s="3"/>
      <c r="MXA180" s="3"/>
      <c r="MXB180" s="3"/>
      <c r="MXC180" s="3"/>
      <c r="MXD180" s="3"/>
      <c r="MXE180" s="3"/>
      <c r="MXF180" s="3"/>
      <c r="MXG180" s="3"/>
      <c r="MXH180" s="3"/>
      <c r="MXI180" s="3"/>
      <c r="MXJ180" s="3"/>
      <c r="MXK180" s="3"/>
      <c r="MXL180" s="3"/>
      <c r="MXM180" s="3"/>
      <c r="MXN180" s="3"/>
      <c r="MXO180" s="3"/>
      <c r="MXP180" s="3"/>
      <c r="MXQ180" s="3"/>
      <c r="MXR180" s="3"/>
      <c r="MXS180" s="3"/>
      <c r="MXT180" s="3"/>
      <c r="MXU180" s="3"/>
      <c r="MXV180" s="3"/>
      <c r="MXW180" s="3"/>
      <c r="MXX180" s="3"/>
      <c r="MXY180" s="3"/>
      <c r="MXZ180" s="3"/>
      <c r="MYA180" s="3"/>
      <c r="MYB180" s="3"/>
      <c r="MYC180" s="3"/>
      <c r="MYD180" s="3"/>
      <c r="MYE180" s="3"/>
      <c r="MYF180" s="3"/>
      <c r="MYG180" s="3"/>
      <c r="MYH180" s="3"/>
      <c r="MYI180" s="3"/>
      <c r="MYJ180" s="3"/>
      <c r="MYK180" s="3"/>
      <c r="MYL180" s="3"/>
      <c r="MYM180" s="3"/>
      <c r="MYN180" s="3"/>
      <c r="MYO180" s="3"/>
      <c r="MYP180" s="3"/>
      <c r="MYQ180" s="3"/>
      <c r="MYR180" s="3"/>
      <c r="MYS180" s="3"/>
      <c r="MYT180" s="3"/>
      <c r="MYU180" s="3"/>
      <c r="MYV180" s="3"/>
      <c r="MYW180" s="3"/>
      <c r="MYX180" s="3"/>
      <c r="MYY180" s="3"/>
      <c r="MYZ180" s="3"/>
      <c r="MZA180" s="3"/>
      <c r="MZB180" s="3"/>
      <c r="MZC180" s="3"/>
      <c r="MZD180" s="3"/>
      <c r="MZE180" s="3"/>
      <c r="MZF180" s="3"/>
      <c r="MZG180" s="3"/>
      <c r="MZH180" s="3"/>
      <c r="MZI180" s="3"/>
      <c r="MZJ180" s="3"/>
      <c r="MZK180" s="3"/>
      <c r="MZL180" s="3"/>
      <c r="MZM180" s="3"/>
      <c r="MZN180" s="3"/>
      <c r="MZO180" s="3"/>
      <c r="MZP180" s="3"/>
      <c r="MZQ180" s="3"/>
      <c r="MZR180" s="3"/>
      <c r="MZS180" s="3"/>
      <c r="MZT180" s="3"/>
      <c r="MZU180" s="3"/>
      <c r="MZV180" s="3"/>
      <c r="MZW180" s="3"/>
      <c r="MZX180" s="3"/>
      <c r="MZY180" s="3"/>
      <c r="MZZ180" s="3"/>
      <c r="NAA180" s="3"/>
      <c r="NAB180" s="3"/>
      <c r="NAC180" s="3"/>
      <c r="NAD180" s="3"/>
      <c r="NAE180" s="3"/>
      <c r="NAF180" s="3"/>
      <c r="NAG180" s="3"/>
      <c r="NAH180" s="3"/>
      <c r="NAI180" s="3"/>
      <c r="NAJ180" s="3"/>
      <c r="NAK180" s="3"/>
      <c r="NAL180" s="3"/>
      <c r="NAM180" s="3"/>
      <c r="NAN180" s="3"/>
      <c r="NAO180" s="3"/>
      <c r="NAP180" s="3"/>
      <c r="NAQ180" s="3"/>
      <c r="NAR180" s="3"/>
      <c r="NAS180" s="3"/>
      <c r="NAT180" s="3"/>
      <c r="NAU180" s="3"/>
      <c r="NAV180" s="3"/>
      <c r="NAW180" s="3"/>
      <c r="NAX180" s="3"/>
      <c r="NAY180" s="3"/>
      <c r="NAZ180" s="3"/>
      <c r="NBA180" s="3"/>
      <c r="NBB180" s="3"/>
      <c r="NBC180" s="3"/>
      <c r="NBD180" s="3"/>
      <c r="NBE180" s="3"/>
      <c r="NBF180" s="3"/>
      <c r="NBG180" s="3"/>
      <c r="NBH180" s="3"/>
      <c r="NBI180" s="3"/>
      <c r="NBJ180" s="3"/>
      <c r="NBK180" s="3"/>
      <c r="NBL180" s="3"/>
      <c r="NBM180" s="3"/>
      <c r="NBN180" s="3"/>
      <c r="NBO180" s="3"/>
      <c r="NBP180" s="3"/>
      <c r="NBQ180" s="3"/>
      <c r="NBR180" s="3"/>
      <c r="NBS180" s="3"/>
      <c r="NBT180" s="3"/>
      <c r="NBU180" s="3"/>
      <c r="NBV180" s="3"/>
      <c r="NBW180" s="3"/>
      <c r="NBX180" s="3"/>
      <c r="NBY180" s="3"/>
      <c r="NBZ180" s="3"/>
      <c r="NCA180" s="3"/>
      <c r="NCB180" s="3"/>
      <c r="NCC180" s="3"/>
      <c r="NCD180" s="3"/>
      <c r="NCE180" s="3"/>
      <c r="NCF180" s="3"/>
      <c r="NCG180" s="3"/>
      <c r="NCH180" s="3"/>
      <c r="NCI180" s="3"/>
      <c r="NCJ180" s="3"/>
      <c r="NCK180" s="3"/>
      <c r="NCL180" s="3"/>
      <c r="NCM180" s="3"/>
      <c r="NCN180" s="3"/>
      <c r="NCO180" s="3"/>
      <c r="NCP180" s="3"/>
      <c r="NCQ180" s="3"/>
      <c r="NCR180" s="3"/>
      <c r="NCS180" s="3"/>
      <c r="NCT180" s="3"/>
      <c r="NCU180" s="3"/>
      <c r="NCV180" s="3"/>
      <c r="NCW180" s="3"/>
      <c r="NCX180" s="3"/>
      <c r="NCY180" s="3"/>
      <c r="NCZ180" s="3"/>
      <c r="NDA180" s="3"/>
      <c r="NDB180" s="3"/>
      <c r="NDC180" s="3"/>
      <c r="NDD180" s="3"/>
      <c r="NDE180" s="3"/>
      <c r="NDF180" s="3"/>
      <c r="NDG180" s="3"/>
      <c r="NDH180" s="3"/>
      <c r="NDI180" s="3"/>
      <c r="NDJ180" s="3"/>
      <c r="NDK180" s="3"/>
      <c r="NDL180" s="3"/>
      <c r="NDM180" s="3"/>
      <c r="NDN180" s="3"/>
      <c r="NDO180" s="3"/>
      <c r="NDP180" s="3"/>
      <c r="NDQ180" s="3"/>
      <c r="NDR180" s="3"/>
      <c r="NDS180" s="3"/>
      <c r="NDT180" s="3"/>
      <c r="NDU180" s="3"/>
      <c r="NDV180" s="3"/>
      <c r="NDW180" s="3"/>
      <c r="NDX180" s="3"/>
      <c r="NDY180" s="3"/>
      <c r="NDZ180" s="3"/>
      <c r="NEA180" s="3"/>
      <c r="NEB180" s="3"/>
      <c r="NEC180" s="3"/>
      <c r="NED180" s="3"/>
      <c r="NEE180" s="3"/>
      <c r="NEF180" s="3"/>
      <c r="NEG180" s="3"/>
      <c r="NEH180" s="3"/>
      <c r="NEI180" s="3"/>
      <c r="NEJ180" s="3"/>
      <c r="NEK180" s="3"/>
      <c r="NEL180" s="3"/>
      <c r="NEM180" s="3"/>
      <c r="NEN180" s="3"/>
      <c r="NEO180" s="3"/>
      <c r="NEP180" s="3"/>
      <c r="NEQ180" s="3"/>
      <c r="NER180" s="3"/>
      <c r="NES180" s="3"/>
      <c r="NET180" s="3"/>
      <c r="NEU180" s="3"/>
      <c r="NEV180" s="3"/>
      <c r="NEW180" s="3"/>
      <c r="NEX180" s="3"/>
      <c r="NEY180" s="3"/>
      <c r="NEZ180" s="3"/>
      <c r="NFA180" s="3"/>
      <c r="NFB180" s="3"/>
      <c r="NFC180" s="3"/>
      <c r="NFD180" s="3"/>
      <c r="NFE180" s="3"/>
      <c r="NFF180" s="3"/>
      <c r="NFG180" s="3"/>
      <c r="NFH180" s="3"/>
      <c r="NFI180" s="3"/>
      <c r="NFJ180" s="3"/>
      <c r="NFK180" s="3"/>
      <c r="NFL180" s="3"/>
      <c r="NFM180" s="3"/>
      <c r="NFN180" s="3"/>
      <c r="NFO180" s="3"/>
      <c r="NFP180" s="3"/>
      <c r="NFQ180" s="3"/>
      <c r="NFR180" s="3"/>
      <c r="NFS180" s="3"/>
      <c r="NFT180" s="3"/>
      <c r="NFU180" s="3"/>
      <c r="NFV180" s="3"/>
      <c r="NFW180" s="3"/>
      <c r="NFX180" s="3"/>
      <c r="NFY180" s="3"/>
      <c r="NFZ180" s="3"/>
      <c r="NGA180" s="3"/>
      <c r="NGB180" s="3"/>
      <c r="NGC180" s="3"/>
      <c r="NGD180" s="3"/>
      <c r="NGE180" s="3"/>
      <c r="NGF180" s="3"/>
      <c r="NGG180" s="3"/>
      <c r="NGH180" s="3"/>
      <c r="NGI180" s="3"/>
      <c r="NGJ180" s="3"/>
      <c r="NGK180" s="3"/>
      <c r="NGL180" s="3"/>
      <c r="NGM180" s="3"/>
      <c r="NGN180" s="3"/>
      <c r="NGO180" s="3"/>
      <c r="NGP180" s="3"/>
      <c r="NGQ180" s="3"/>
      <c r="NGR180" s="3"/>
      <c r="NGS180" s="3"/>
      <c r="NGT180" s="3"/>
      <c r="NGU180" s="3"/>
      <c r="NGV180" s="3"/>
      <c r="NGW180" s="3"/>
      <c r="NGX180" s="3"/>
      <c r="NGY180" s="3"/>
      <c r="NGZ180" s="3"/>
      <c r="NHA180" s="3"/>
      <c r="NHB180" s="3"/>
      <c r="NHC180" s="3"/>
      <c r="NHD180" s="3"/>
      <c r="NHE180" s="3"/>
      <c r="NHF180" s="3"/>
      <c r="NHG180" s="3"/>
      <c r="NHH180" s="3"/>
      <c r="NHI180" s="3"/>
      <c r="NHJ180" s="3"/>
      <c r="NHK180" s="3"/>
      <c r="NHL180" s="3"/>
      <c r="NHM180" s="3"/>
      <c r="NHN180" s="3"/>
      <c r="NHO180" s="3"/>
      <c r="NHP180" s="3"/>
      <c r="NHQ180" s="3"/>
      <c r="NHR180" s="3"/>
      <c r="NHS180" s="3"/>
      <c r="NHT180" s="3"/>
      <c r="NHU180" s="3"/>
      <c r="NHV180" s="3"/>
      <c r="NHW180" s="3"/>
      <c r="NHX180" s="3"/>
      <c r="NHY180" s="3"/>
      <c r="NHZ180" s="3"/>
      <c r="NIA180" s="3"/>
      <c r="NIB180" s="3"/>
      <c r="NIC180" s="3"/>
      <c r="NID180" s="3"/>
      <c r="NIE180" s="3"/>
      <c r="NIF180" s="3"/>
      <c r="NIG180" s="3"/>
      <c r="NIH180" s="3"/>
      <c r="NII180" s="3"/>
      <c r="NIJ180" s="3"/>
      <c r="NIK180" s="3"/>
      <c r="NIL180" s="3"/>
      <c r="NIM180" s="3"/>
      <c r="NIN180" s="3"/>
      <c r="NIO180" s="3"/>
      <c r="NIP180" s="3"/>
      <c r="NIQ180" s="3"/>
      <c r="NIR180" s="3"/>
      <c r="NIS180" s="3"/>
      <c r="NIT180" s="3"/>
      <c r="NIU180" s="3"/>
      <c r="NIV180" s="3"/>
      <c r="NIW180" s="3"/>
      <c r="NIX180" s="3"/>
      <c r="NIY180" s="3"/>
      <c r="NIZ180" s="3"/>
      <c r="NJA180" s="3"/>
      <c r="NJB180" s="3"/>
      <c r="NJC180" s="3"/>
      <c r="NJD180" s="3"/>
      <c r="NJE180" s="3"/>
      <c r="NJF180" s="3"/>
      <c r="NJG180" s="3"/>
      <c r="NJH180" s="3"/>
      <c r="NJI180" s="3"/>
      <c r="NJJ180" s="3"/>
      <c r="NJK180" s="3"/>
      <c r="NJL180" s="3"/>
      <c r="NJM180" s="3"/>
      <c r="NJN180" s="3"/>
      <c r="NJO180" s="3"/>
      <c r="NJP180" s="3"/>
      <c r="NJQ180" s="3"/>
      <c r="NJR180" s="3"/>
      <c r="NJS180" s="3"/>
      <c r="NJT180" s="3"/>
      <c r="NJU180" s="3"/>
      <c r="NJV180" s="3"/>
      <c r="NJW180" s="3"/>
      <c r="NJX180" s="3"/>
      <c r="NJY180" s="3"/>
      <c r="NJZ180" s="3"/>
      <c r="NKA180" s="3"/>
      <c r="NKB180" s="3"/>
      <c r="NKC180" s="3"/>
      <c r="NKD180" s="3"/>
      <c r="NKE180" s="3"/>
      <c r="NKF180" s="3"/>
      <c r="NKG180" s="3"/>
      <c r="NKH180" s="3"/>
      <c r="NKI180" s="3"/>
      <c r="NKJ180" s="3"/>
      <c r="NKK180" s="3"/>
      <c r="NKL180" s="3"/>
      <c r="NKM180" s="3"/>
      <c r="NKN180" s="3"/>
      <c r="NKO180" s="3"/>
      <c r="NKP180" s="3"/>
      <c r="NKQ180" s="3"/>
      <c r="NKR180" s="3"/>
      <c r="NKS180" s="3"/>
      <c r="NKT180" s="3"/>
      <c r="NKU180" s="3"/>
      <c r="NKV180" s="3"/>
      <c r="NKW180" s="3"/>
      <c r="NKX180" s="3"/>
      <c r="NKY180" s="3"/>
      <c r="NKZ180" s="3"/>
      <c r="NLA180" s="3"/>
      <c r="NLB180" s="3"/>
      <c r="NLC180" s="3"/>
      <c r="NLD180" s="3"/>
      <c r="NLE180" s="3"/>
      <c r="NLF180" s="3"/>
      <c r="NLG180" s="3"/>
      <c r="NLH180" s="3"/>
      <c r="NLI180" s="3"/>
      <c r="NLJ180" s="3"/>
      <c r="NLK180" s="3"/>
      <c r="NLL180" s="3"/>
      <c r="NLM180" s="3"/>
      <c r="NLN180" s="3"/>
      <c r="NLO180" s="3"/>
      <c r="NLP180" s="3"/>
      <c r="NLQ180" s="3"/>
      <c r="NLR180" s="3"/>
      <c r="NLS180" s="3"/>
      <c r="NLT180" s="3"/>
      <c r="NLU180" s="3"/>
      <c r="NLV180" s="3"/>
      <c r="NLW180" s="3"/>
      <c r="NLX180" s="3"/>
      <c r="NLY180" s="3"/>
      <c r="NLZ180" s="3"/>
      <c r="NMA180" s="3"/>
      <c r="NMB180" s="3"/>
      <c r="NMC180" s="3"/>
      <c r="NMD180" s="3"/>
      <c r="NME180" s="3"/>
      <c r="NMF180" s="3"/>
      <c r="NMG180" s="3"/>
      <c r="NMH180" s="3"/>
      <c r="NMI180" s="3"/>
      <c r="NMJ180" s="3"/>
      <c r="NMK180" s="3"/>
      <c r="NML180" s="3"/>
      <c r="NMM180" s="3"/>
      <c r="NMN180" s="3"/>
      <c r="NMO180" s="3"/>
      <c r="NMP180" s="3"/>
      <c r="NMQ180" s="3"/>
      <c r="NMR180" s="3"/>
      <c r="NMS180" s="3"/>
      <c r="NMT180" s="3"/>
      <c r="NMU180" s="3"/>
      <c r="NMV180" s="3"/>
      <c r="NMW180" s="3"/>
      <c r="NMX180" s="3"/>
      <c r="NMY180" s="3"/>
      <c r="NMZ180" s="3"/>
      <c r="NNA180" s="3"/>
      <c r="NNB180" s="3"/>
      <c r="NNC180" s="3"/>
      <c r="NND180" s="3"/>
      <c r="NNE180" s="3"/>
      <c r="NNF180" s="3"/>
      <c r="NNG180" s="3"/>
      <c r="NNH180" s="3"/>
      <c r="NNI180" s="3"/>
      <c r="NNJ180" s="3"/>
      <c r="NNK180" s="3"/>
      <c r="NNL180" s="3"/>
      <c r="NNM180" s="3"/>
      <c r="NNN180" s="3"/>
      <c r="NNO180" s="3"/>
      <c r="NNP180" s="3"/>
      <c r="NNQ180" s="3"/>
      <c r="NNR180" s="3"/>
      <c r="NNS180" s="3"/>
      <c r="NNT180" s="3"/>
      <c r="NNU180" s="3"/>
      <c r="NNV180" s="3"/>
      <c r="NNW180" s="3"/>
      <c r="NNX180" s="3"/>
      <c r="NNY180" s="3"/>
      <c r="NNZ180" s="3"/>
      <c r="NOA180" s="3"/>
      <c r="NOB180" s="3"/>
      <c r="NOC180" s="3"/>
      <c r="NOD180" s="3"/>
      <c r="NOE180" s="3"/>
      <c r="NOF180" s="3"/>
      <c r="NOG180" s="3"/>
      <c r="NOH180" s="3"/>
      <c r="NOI180" s="3"/>
      <c r="NOJ180" s="3"/>
      <c r="NOK180" s="3"/>
      <c r="NOL180" s="3"/>
      <c r="NOM180" s="3"/>
      <c r="NON180" s="3"/>
      <c r="NOO180" s="3"/>
      <c r="NOP180" s="3"/>
      <c r="NOQ180" s="3"/>
      <c r="NOR180" s="3"/>
      <c r="NOS180" s="3"/>
      <c r="NOT180" s="3"/>
      <c r="NOU180" s="3"/>
      <c r="NOV180" s="3"/>
      <c r="NOW180" s="3"/>
      <c r="NOX180" s="3"/>
      <c r="NOY180" s="3"/>
      <c r="NOZ180" s="3"/>
      <c r="NPA180" s="3"/>
      <c r="NPB180" s="3"/>
      <c r="NPC180" s="3"/>
      <c r="NPD180" s="3"/>
      <c r="NPE180" s="3"/>
      <c r="NPF180" s="3"/>
      <c r="NPG180" s="3"/>
      <c r="NPH180" s="3"/>
      <c r="NPI180" s="3"/>
      <c r="NPJ180" s="3"/>
      <c r="NPK180" s="3"/>
      <c r="NPL180" s="3"/>
      <c r="NPM180" s="3"/>
      <c r="NPN180" s="3"/>
      <c r="NPO180" s="3"/>
      <c r="NPP180" s="3"/>
      <c r="NPQ180" s="3"/>
      <c r="NPR180" s="3"/>
      <c r="NPS180" s="3"/>
      <c r="NPT180" s="3"/>
      <c r="NPU180" s="3"/>
      <c r="NPV180" s="3"/>
      <c r="NPW180" s="3"/>
      <c r="NPX180" s="3"/>
      <c r="NPY180" s="3"/>
      <c r="NPZ180" s="3"/>
      <c r="NQA180" s="3"/>
      <c r="NQB180" s="3"/>
      <c r="NQC180" s="3"/>
      <c r="NQD180" s="3"/>
      <c r="NQE180" s="3"/>
      <c r="NQF180" s="3"/>
      <c r="NQG180" s="3"/>
      <c r="NQH180" s="3"/>
      <c r="NQI180" s="3"/>
      <c r="NQJ180" s="3"/>
      <c r="NQK180" s="3"/>
      <c r="NQL180" s="3"/>
      <c r="NQM180" s="3"/>
      <c r="NQN180" s="3"/>
      <c r="NQO180" s="3"/>
      <c r="NQP180" s="3"/>
      <c r="NQQ180" s="3"/>
      <c r="NQR180" s="3"/>
      <c r="NQS180" s="3"/>
      <c r="NQT180" s="3"/>
      <c r="NQU180" s="3"/>
      <c r="NQV180" s="3"/>
      <c r="NQW180" s="3"/>
      <c r="NQX180" s="3"/>
      <c r="NQY180" s="3"/>
      <c r="NQZ180" s="3"/>
      <c r="NRA180" s="3"/>
      <c r="NRB180" s="3"/>
      <c r="NRC180" s="3"/>
      <c r="NRD180" s="3"/>
      <c r="NRE180" s="3"/>
      <c r="NRF180" s="3"/>
      <c r="NRG180" s="3"/>
      <c r="NRH180" s="3"/>
      <c r="NRI180" s="3"/>
      <c r="NRJ180" s="3"/>
      <c r="NRK180" s="3"/>
      <c r="NRL180" s="3"/>
      <c r="NRM180" s="3"/>
      <c r="NRN180" s="3"/>
      <c r="NRO180" s="3"/>
      <c r="NRP180" s="3"/>
      <c r="NRQ180" s="3"/>
      <c r="NRR180" s="3"/>
      <c r="NRS180" s="3"/>
      <c r="NRT180" s="3"/>
      <c r="NRU180" s="3"/>
      <c r="NRV180" s="3"/>
      <c r="NRW180" s="3"/>
      <c r="NRX180" s="3"/>
      <c r="NRY180" s="3"/>
      <c r="NRZ180" s="3"/>
      <c r="NSA180" s="3"/>
      <c r="NSB180" s="3"/>
      <c r="NSC180" s="3"/>
      <c r="NSD180" s="3"/>
      <c r="NSE180" s="3"/>
      <c r="NSF180" s="3"/>
      <c r="NSG180" s="3"/>
      <c r="NSH180" s="3"/>
      <c r="NSI180" s="3"/>
      <c r="NSJ180" s="3"/>
      <c r="NSK180" s="3"/>
      <c r="NSL180" s="3"/>
      <c r="NSM180" s="3"/>
      <c r="NSN180" s="3"/>
      <c r="NSO180" s="3"/>
      <c r="NSP180" s="3"/>
      <c r="NSQ180" s="3"/>
      <c r="NSR180" s="3"/>
      <c r="NSS180" s="3"/>
      <c r="NST180" s="3"/>
      <c r="NSU180" s="3"/>
      <c r="NSV180" s="3"/>
      <c r="NSW180" s="3"/>
      <c r="NSX180" s="3"/>
      <c r="NSY180" s="3"/>
      <c r="NSZ180" s="3"/>
      <c r="NTA180" s="3"/>
      <c r="NTB180" s="3"/>
      <c r="NTC180" s="3"/>
      <c r="NTD180" s="3"/>
      <c r="NTE180" s="3"/>
      <c r="NTF180" s="3"/>
      <c r="NTG180" s="3"/>
      <c r="NTH180" s="3"/>
      <c r="NTI180" s="3"/>
      <c r="NTJ180" s="3"/>
      <c r="NTK180" s="3"/>
      <c r="NTL180" s="3"/>
      <c r="NTM180" s="3"/>
      <c r="NTN180" s="3"/>
      <c r="NTO180" s="3"/>
      <c r="NTP180" s="3"/>
      <c r="NTQ180" s="3"/>
      <c r="NTR180" s="3"/>
      <c r="NTS180" s="3"/>
      <c r="NTT180" s="3"/>
      <c r="NTU180" s="3"/>
      <c r="NTV180" s="3"/>
      <c r="NTW180" s="3"/>
      <c r="NTX180" s="3"/>
      <c r="NTY180" s="3"/>
      <c r="NTZ180" s="3"/>
      <c r="NUA180" s="3"/>
      <c r="NUB180" s="3"/>
      <c r="NUC180" s="3"/>
      <c r="NUD180" s="3"/>
      <c r="NUE180" s="3"/>
      <c r="NUF180" s="3"/>
      <c r="NUG180" s="3"/>
      <c r="NUH180" s="3"/>
      <c r="NUI180" s="3"/>
      <c r="NUJ180" s="3"/>
      <c r="NUK180" s="3"/>
      <c r="NUL180" s="3"/>
      <c r="NUM180" s="3"/>
      <c r="NUN180" s="3"/>
      <c r="NUO180" s="3"/>
      <c r="NUP180" s="3"/>
      <c r="NUQ180" s="3"/>
      <c r="NUR180" s="3"/>
      <c r="NUS180" s="3"/>
      <c r="NUT180" s="3"/>
      <c r="NUU180" s="3"/>
      <c r="NUV180" s="3"/>
      <c r="NUW180" s="3"/>
      <c r="NUX180" s="3"/>
      <c r="NUY180" s="3"/>
      <c r="NUZ180" s="3"/>
      <c r="NVA180" s="3"/>
      <c r="NVB180" s="3"/>
      <c r="NVC180" s="3"/>
      <c r="NVD180" s="3"/>
      <c r="NVE180" s="3"/>
      <c r="NVF180" s="3"/>
      <c r="NVG180" s="3"/>
      <c r="NVH180" s="3"/>
      <c r="NVI180" s="3"/>
      <c r="NVJ180" s="3"/>
      <c r="NVK180" s="3"/>
      <c r="NVL180" s="3"/>
      <c r="NVM180" s="3"/>
      <c r="NVN180" s="3"/>
      <c r="NVO180" s="3"/>
      <c r="NVP180" s="3"/>
      <c r="NVQ180" s="3"/>
      <c r="NVR180" s="3"/>
      <c r="NVS180" s="3"/>
      <c r="NVT180" s="3"/>
      <c r="NVU180" s="3"/>
      <c r="NVV180" s="3"/>
      <c r="NVW180" s="3"/>
      <c r="NVX180" s="3"/>
      <c r="NVY180" s="3"/>
      <c r="NVZ180" s="3"/>
      <c r="NWA180" s="3"/>
      <c r="NWB180" s="3"/>
      <c r="NWC180" s="3"/>
      <c r="NWD180" s="3"/>
      <c r="NWE180" s="3"/>
      <c r="NWF180" s="3"/>
      <c r="NWG180" s="3"/>
      <c r="NWH180" s="3"/>
      <c r="NWI180" s="3"/>
      <c r="NWJ180" s="3"/>
      <c r="NWK180" s="3"/>
      <c r="NWL180" s="3"/>
      <c r="NWM180" s="3"/>
      <c r="NWN180" s="3"/>
      <c r="NWO180" s="3"/>
      <c r="NWP180" s="3"/>
      <c r="NWQ180" s="3"/>
      <c r="NWR180" s="3"/>
      <c r="NWS180" s="3"/>
      <c r="NWT180" s="3"/>
      <c r="NWU180" s="3"/>
      <c r="NWV180" s="3"/>
      <c r="NWW180" s="3"/>
      <c r="NWX180" s="3"/>
      <c r="NWY180" s="3"/>
      <c r="NWZ180" s="3"/>
      <c r="NXA180" s="3"/>
      <c r="NXB180" s="3"/>
      <c r="NXC180" s="3"/>
      <c r="NXD180" s="3"/>
      <c r="NXE180" s="3"/>
      <c r="NXF180" s="3"/>
      <c r="NXG180" s="3"/>
      <c r="NXH180" s="3"/>
      <c r="NXI180" s="3"/>
      <c r="NXJ180" s="3"/>
      <c r="NXK180" s="3"/>
      <c r="NXL180" s="3"/>
      <c r="NXM180" s="3"/>
      <c r="NXN180" s="3"/>
      <c r="NXO180" s="3"/>
      <c r="NXP180" s="3"/>
      <c r="NXQ180" s="3"/>
      <c r="NXR180" s="3"/>
      <c r="NXS180" s="3"/>
      <c r="NXT180" s="3"/>
      <c r="NXU180" s="3"/>
      <c r="NXV180" s="3"/>
      <c r="NXW180" s="3"/>
      <c r="NXX180" s="3"/>
      <c r="NXY180" s="3"/>
      <c r="NXZ180" s="3"/>
      <c r="NYA180" s="3"/>
      <c r="NYB180" s="3"/>
      <c r="NYC180" s="3"/>
      <c r="NYD180" s="3"/>
      <c r="NYE180" s="3"/>
      <c r="NYF180" s="3"/>
      <c r="NYG180" s="3"/>
      <c r="NYH180" s="3"/>
      <c r="NYI180" s="3"/>
      <c r="NYJ180" s="3"/>
      <c r="NYK180" s="3"/>
      <c r="NYL180" s="3"/>
      <c r="NYM180" s="3"/>
      <c r="NYN180" s="3"/>
      <c r="NYO180" s="3"/>
      <c r="NYP180" s="3"/>
      <c r="NYQ180" s="3"/>
      <c r="NYR180" s="3"/>
      <c r="NYS180" s="3"/>
      <c r="NYT180" s="3"/>
      <c r="NYU180" s="3"/>
      <c r="NYV180" s="3"/>
      <c r="NYW180" s="3"/>
      <c r="NYX180" s="3"/>
      <c r="NYY180" s="3"/>
      <c r="NYZ180" s="3"/>
      <c r="NZA180" s="3"/>
      <c r="NZB180" s="3"/>
      <c r="NZC180" s="3"/>
      <c r="NZD180" s="3"/>
      <c r="NZE180" s="3"/>
      <c r="NZF180" s="3"/>
      <c r="NZG180" s="3"/>
      <c r="NZH180" s="3"/>
      <c r="NZI180" s="3"/>
      <c r="NZJ180" s="3"/>
      <c r="NZK180" s="3"/>
      <c r="NZL180" s="3"/>
      <c r="NZM180" s="3"/>
      <c r="NZN180" s="3"/>
      <c r="NZO180" s="3"/>
      <c r="NZP180" s="3"/>
      <c r="NZQ180" s="3"/>
      <c r="NZR180" s="3"/>
      <c r="NZS180" s="3"/>
      <c r="NZT180" s="3"/>
      <c r="NZU180" s="3"/>
      <c r="NZV180" s="3"/>
      <c r="NZW180" s="3"/>
      <c r="NZX180" s="3"/>
      <c r="NZY180" s="3"/>
      <c r="NZZ180" s="3"/>
      <c r="OAA180" s="3"/>
      <c r="OAB180" s="3"/>
      <c r="OAC180" s="3"/>
      <c r="OAD180" s="3"/>
      <c r="OAE180" s="3"/>
      <c r="OAF180" s="3"/>
      <c r="OAG180" s="3"/>
      <c r="OAH180" s="3"/>
      <c r="OAI180" s="3"/>
      <c r="OAJ180" s="3"/>
      <c r="OAK180" s="3"/>
      <c r="OAL180" s="3"/>
      <c r="OAM180" s="3"/>
      <c r="OAN180" s="3"/>
      <c r="OAO180" s="3"/>
      <c r="OAP180" s="3"/>
      <c r="OAQ180" s="3"/>
      <c r="OAR180" s="3"/>
      <c r="OAS180" s="3"/>
      <c r="OAT180" s="3"/>
      <c r="OAU180" s="3"/>
      <c r="OAV180" s="3"/>
      <c r="OAW180" s="3"/>
      <c r="OAX180" s="3"/>
      <c r="OAY180" s="3"/>
      <c r="OAZ180" s="3"/>
      <c r="OBA180" s="3"/>
      <c r="OBB180" s="3"/>
      <c r="OBC180" s="3"/>
      <c r="OBD180" s="3"/>
      <c r="OBE180" s="3"/>
      <c r="OBF180" s="3"/>
      <c r="OBG180" s="3"/>
      <c r="OBH180" s="3"/>
      <c r="OBI180" s="3"/>
      <c r="OBJ180" s="3"/>
      <c r="OBK180" s="3"/>
      <c r="OBL180" s="3"/>
      <c r="OBM180" s="3"/>
      <c r="OBN180" s="3"/>
      <c r="OBO180" s="3"/>
      <c r="OBP180" s="3"/>
      <c r="OBQ180" s="3"/>
      <c r="OBR180" s="3"/>
      <c r="OBS180" s="3"/>
      <c r="OBT180" s="3"/>
      <c r="OBU180" s="3"/>
      <c r="OBV180" s="3"/>
      <c r="OBW180" s="3"/>
      <c r="OBX180" s="3"/>
      <c r="OBY180" s="3"/>
      <c r="OBZ180" s="3"/>
      <c r="OCA180" s="3"/>
      <c r="OCB180" s="3"/>
      <c r="OCC180" s="3"/>
      <c r="OCD180" s="3"/>
      <c r="OCE180" s="3"/>
      <c r="OCF180" s="3"/>
      <c r="OCG180" s="3"/>
      <c r="OCH180" s="3"/>
      <c r="OCI180" s="3"/>
      <c r="OCJ180" s="3"/>
      <c r="OCK180" s="3"/>
      <c r="OCL180" s="3"/>
      <c r="OCM180" s="3"/>
      <c r="OCN180" s="3"/>
      <c r="OCO180" s="3"/>
      <c r="OCP180" s="3"/>
      <c r="OCQ180" s="3"/>
      <c r="OCR180" s="3"/>
      <c r="OCS180" s="3"/>
      <c r="OCT180" s="3"/>
      <c r="OCU180" s="3"/>
      <c r="OCV180" s="3"/>
      <c r="OCW180" s="3"/>
      <c r="OCX180" s="3"/>
      <c r="OCY180" s="3"/>
      <c r="OCZ180" s="3"/>
      <c r="ODA180" s="3"/>
      <c r="ODB180" s="3"/>
      <c r="ODC180" s="3"/>
      <c r="ODD180" s="3"/>
      <c r="ODE180" s="3"/>
      <c r="ODF180" s="3"/>
      <c r="ODG180" s="3"/>
      <c r="ODH180" s="3"/>
      <c r="ODI180" s="3"/>
      <c r="ODJ180" s="3"/>
      <c r="ODK180" s="3"/>
      <c r="ODL180" s="3"/>
      <c r="ODM180" s="3"/>
      <c r="ODN180" s="3"/>
      <c r="ODO180" s="3"/>
      <c r="ODP180" s="3"/>
      <c r="ODQ180" s="3"/>
      <c r="ODR180" s="3"/>
      <c r="ODS180" s="3"/>
      <c r="ODT180" s="3"/>
      <c r="ODU180" s="3"/>
      <c r="ODV180" s="3"/>
      <c r="ODW180" s="3"/>
      <c r="ODX180" s="3"/>
      <c r="ODY180" s="3"/>
      <c r="ODZ180" s="3"/>
      <c r="OEA180" s="3"/>
      <c r="OEB180" s="3"/>
      <c r="OEC180" s="3"/>
      <c r="OED180" s="3"/>
      <c r="OEE180" s="3"/>
      <c r="OEF180" s="3"/>
      <c r="OEG180" s="3"/>
      <c r="OEH180" s="3"/>
      <c r="OEI180" s="3"/>
      <c r="OEJ180" s="3"/>
      <c r="OEK180" s="3"/>
      <c r="OEL180" s="3"/>
      <c r="OEM180" s="3"/>
      <c r="OEN180" s="3"/>
      <c r="OEO180" s="3"/>
      <c r="OEP180" s="3"/>
      <c r="OEQ180" s="3"/>
      <c r="OER180" s="3"/>
      <c r="OES180" s="3"/>
      <c r="OET180" s="3"/>
      <c r="OEU180" s="3"/>
      <c r="OEV180" s="3"/>
      <c r="OEW180" s="3"/>
      <c r="OEX180" s="3"/>
      <c r="OEY180" s="3"/>
      <c r="OEZ180" s="3"/>
      <c r="OFA180" s="3"/>
      <c r="OFB180" s="3"/>
      <c r="OFC180" s="3"/>
      <c r="OFD180" s="3"/>
      <c r="OFE180" s="3"/>
      <c r="OFF180" s="3"/>
      <c r="OFG180" s="3"/>
      <c r="OFH180" s="3"/>
      <c r="OFI180" s="3"/>
      <c r="OFJ180" s="3"/>
      <c r="OFK180" s="3"/>
      <c r="OFL180" s="3"/>
      <c r="OFM180" s="3"/>
      <c r="OFN180" s="3"/>
      <c r="OFO180" s="3"/>
      <c r="OFP180" s="3"/>
      <c r="OFQ180" s="3"/>
      <c r="OFR180" s="3"/>
      <c r="OFS180" s="3"/>
      <c r="OFT180" s="3"/>
      <c r="OFU180" s="3"/>
      <c r="OFV180" s="3"/>
      <c r="OFW180" s="3"/>
      <c r="OFX180" s="3"/>
      <c r="OFY180" s="3"/>
      <c r="OFZ180" s="3"/>
      <c r="OGA180" s="3"/>
      <c r="OGB180" s="3"/>
      <c r="OGC180" s="3"/>
      <c r="OGD180" s="3"/>
      <c r="OGE180" s="3"/>
      <c r="OGF180" s="3"/>
      <c r="OGG180" s="3"/>
      <c r="OGH180" s="3"/>
      <c r="OGI180" s="3"/>
      <c r="OGJ180" s="3"/>
      <c r="OGK180" s="3"/>
      <c r="OGL180" s="3"/>
      <c r="OGM180" s="3"/>
      <c r="OGN180" s="3"/>
      <c r="OGO180" s="3"/>
      <c r="OGP180" s="3"/>
      <c r="OGQ180" s="3"/>
      <c r="OGR180" s="3"/>
      <c r="OGS180" s="3"/>
      <c r="OGT180" s="3"/>
      <c r="OGU180" s="3"/>
      <c r="OGV180" s="3"/>
      <c r="OGW180" s="3"/>
      <c r="OGX180" s="3"/>
      <c r="OGY180" s="3"/>
      <c r="OGZ180" s="3"/>
      <c r="OHA180" s="3"/>
      <c r="OHB180" s="3"/>
      <c r="OHC180" s="3"/>
      <c r="OHD180" s="3"/>
      <c r="OHE180" s="3"/>
      <c r="OHF180" s="3"/>
      <c r="OHG180" s="3"/>
      <c r="OHH180" s="3"/>
      <c r="OHI180" s="3"/>
      <c r="OHJ180" s="3"/>
      <c r="OHK180" s="3"/>
      <c r="OHL180" s="3"/>
      <c r="OHM180" s="3"/>
      <c r="OHN180" s="3"/>
      <c r="OHO180" s="3"/>
      <c r="OHP180" s="3"/>
      <c r="OHQ180" s="3"/>
      <c r="OHR180" s="3"/>
      <c r="OHS180" s="3"/>
      <c r="OHT180" s="3"/>
      <c r="OHU180" s="3"/>
      <c r="OHV180" s="3"/>
      <c r="OHW180" s="3"/>
      <c r="OHX180" s="3"/>
      <c r="OHY180" s="3"/>
      <c r="OHZ180" s="3"/>
      <c r="OIA180" s="3"/>
      <c r="OIB180" s="3"/>
      <c r="OIC180" s="3"/>
      <c r="OID180" s="3"/>
      <c r="OIE180" s="3"/>
      <c r="OIF180" s="3"/>
      <c r="OIG180" s="3"/>
      <c r="OIH180" s="3"/>
      <c r="OII180" s="3"/>
      <c r="OIJ180" s="3"/>
      <c r="OIK180" s="3"/>
      <c r="OIL180" s="3"/>
      <c r="OIM180" s="3"/>
      <c r="OIN180" s="3"/>
      <c r="OIO180" s="3"/>
      <c r="OIP180" s="3"/>
      <c r="OIQ180" s="3"/>
      <c r="OIR180" s="3"/>
      <c r="OIS180" s="3"/>
      <c r="OIT180" s="3"/>
      <c r="OIU180" s="3"/>
      <c r="OIV180" s="3"/>
      <c r="OIW180" s="3"/>
      <c r="OIX180" s="3"/>
      <c r="OIY180" s="3"/>
      <c r="OIZ180" s="3"/>
      <c r="OJA180" s="3"/>
      <c r="OJB180" s="3"/>
      <c r="OJC180" s="3"/>
      <c r="OJD180" s="3"/>
      <c r="OJE180" s="3"/>
      <c r="OJF180" s="3"/>
      <c r="OJG180" s="3"/>
      <c r="OJH180" s="3"/>
      <c r="OJI180" s="3"/>
      <c r="OJJ180" s="3"/>
      <c r="OJK180" s="3"/>
      <c r="OJL180" s="3"/>
      <c r="OJM180" s="3"/>
      <c r="OJN180" s="3"/>
      <c r="OJO180" s="3"/>
      <c r="OJP180" s="3"/>
      <c r="OJQ180" s="3"/>
      <c r="OJR180" s="3"/>
      <c r="OJS180" s="3"/>
      <c r="OJT180" s="3"/>
      <c r="OJU180" s="3"/>
      <c r="OJV180" s="3"/>
      <c r="OJW180" s="3"/>
      <c r="OJX180" s="3"/>
      <c r="OJY180" s="3"/>
      <c r="OJZ180" s="3"/>
      <c r="OKA180" s="3"/>
      <c r="OKB180" s="3"/>
      <c r="OKC180" s="3"/>
      <c r="OKD180" s="3"/>
      <c r="OKE180" s="3"/>
      <c r="OKF180" s="3"/>
      <c r="OKG180" s="3"/>
      <c r="OKH180" s="3"/>
      <c r="OKI180" s="3"/>
      <c r="OKJ180" s="3"/>
      <c r="OKK180" s="3"/>
      <c r="OKL180" s="3"/>
      <c r="OKM180" s="3"/>
      <c r="OKN180" s="3"/>
      <c r="OKO180" s="3"/>
      <c r="OKP180" s="3"/>
      <c r="OKQ180" s="3"/>
      <c r="OKR180" s="3"/>
      <c r="OKS180" s="3"/>
      <c r="OKT180" s="3"/>
      <c r="OKU180" s="3"/>
      <c r="OKV180" s="3"/>
      <c r="OKW180" s="3"/>
      <c r="OKX180" s="3"/>
      <c r="OKY180" s="3"/>
      <c r="OKZ180" s="3"/>
      <c r="OLA180" s="3"/>
      <c r="OLB180" s="3"/>
      <c r="OLC180" s="3"/>
      <c r="OLD180" s="3"/>
      <c r="OLE180" s="3"/>
      <c r="OLF180" s="3"/>
      <c r="OLG180" s="3"/>
      <c r="OLH180" s="3"/>
      <c r="OLI180" s="3"/>
      <c r="OLJ180" s="3"/>
      <c r="OLK180" s="3"/>
      <c r="OLL180" s="3"/>
      <c r="OLM180" s="3"/>
      <c r="OLN180" s="3"/>
      <c r="OLO180" s="3"/>
      <c r="OLP180" s="3"/>
      <c r="OLQ180" s="3"/>
      <c r="OLR180" s="3"/>
      <c r="OLS180" s="3"/>
      <c r="OLT180" s="3"/>
      <c r="OLU180" s="3"/>
      <c r="OLV180" s="3"/>
      <c r="OLW180" s="3"/>
      <c r="OLX180" s="3"/>
      <c r="OLY180" s="3"/>
      <c r="OLZ180" s="3"/>
      <c r="OMA180" s="3"/>
      <c r="OMB180" s="3"/>
      <c r="OMC180" s="3"/>
      <c r="OMD180" s="3"/>
      <c r="OME180" s="3"/>
      <c r="OMF180" s="3"/>
      <c r="OMG180" s="3"/>
      <c r="OMH180" s="3"/>
      <c r="OMI180" s="3"/>
      <c r="OMJ180" s="3"/>
      <c r="OMK180" s="3"/>
      <c r="OML180" s="3"/>
      <c r="OMM180" s="3"/>
      <c r="OMN180" s="3"/>
      <c r="OMO180" s="3"/>
      <c r="OMP180" s="3"/>
      <c r="OMQ180" s="3"/>
      <c r="OMR180" s="3"/>
      <c r="OMS180" s="3"/>
      <c r="OMT180" s="3"/>
      <c r="OMU180" s="3"/>
      <c r="OMV180" s="3"/>
      <c r="OMW180" s="3"/>
      <c r="OMX180" s="3"/>
      <c r="OMY180" s="3"/>
      <c r="OMZ180" s="3"/>
      <c r="ONA180" s="3"/>
      <c r="ONB180" s="3"/>
      <c r="ONC180" s="3"/>
      <c r="OND180" s="3"/>
      <c r="ONE180" s="3"/>
      <c r="ONF180" s="3"/>
      <c r="ONG180" s="3"/>
      <c r="ONH180" s="3"/>
      <c r="ONI180" s="3"/>
      <c r="ONJ180" s="3"/>
      <c r="ONK180" s="3"/>
      <c r="ONL180" s="3"/>
      <c r="ONM180" s="3"/>
      <c r="ONN180" s="3"/>
      <c r="ONO180" s="3"/>
      <c r="ONP180" s="3"/>
      <c r="ONQ180" s="3"/>
      <c r="ONR180" s="3"/>
      <c r="ONS180" s="3"/>
      <c r="ONT180" s="3"/>
      <c r="ONU180" s="3"/>
      <c r="ONV180" s="3"/>
      <c r="ONW180" s="3"/>
      <c r="ONX180" s="3"/>
      <c r="ONY180" s="3"/>
      <c r="ONZ180" s="3"/>
      <c r="OOA180" s="3"/>
      <c r="OOB180" s="3"/>
      <c r="OOC180" s="3"/>
      <c r="OOD180" s="3"/>
      <c r="OOE180" s="3"/>
      <c r="OOF180" s="3"/>
      <c r="OOG180" s="3"/>
      <c r="OOH180" s="3"/>
      <c r="OOI180" s="3"/>
      <c r="OOJ180" s="3"/>
      <c r="OOK180" s="3"/>
      <c r="OOL180" s="3"/>
      <c r="OOM180" s="3"/>
      <c r="OON180" s="3"/>
      <c r="OOO180" s="3"/>
      <c r="OOP180" s="3"/>
      <c r="OOQ180" s="3"/>
      <c r="OOR180" s="3"/>
      <c r="OOS180" s="3"/>
      <c r="OOT180" s="3"/>
      <c r="OOU180" s="3"/>
      <c r="OOV180" s="3"/>
      <c r="OOW180" s="3"/>
      <c r="OOX180" s="3"/>
      <c r="OOY180" s="3"/>
      <c r="OOZ180" s="3"/>
      <c r="OPA180" s="3"/>
      <c r="OPB180" s="3"/>
      <c r="OPC180" s="3"/>
      <c r="OPD180" s="3"/>
      <c r="OPE180" s="3"/>
      <c r="OPF180" s="3"/>
      <c r="OPG180" s="3"/>
      <c r="OPH180" s="3"/>
      <c r="OPI180" s="3"/>
      <c r="OPJ180" s="3"/>
      <c r="OPK180" s="3"/>
      <c r="OPL180" s="3"/>
      <c r="OPM180" s="3"/>
      <c r="OPN180" s="3"/>
      <c r="OPO180" s="3"/>
      <c r="OPP180" s="3"/>
      <c r="OPQ180" s="3"/>
      <c r="OPR180" s="3"/>
      <c r="OPS180" s="3"/>
      <c r="OPT180" s="3"/>
      <c r="OPU180" s="3"/>
      <c r="OPV180" s="3"/>
      <c r="OPW180" s="3"/>
      <c r="OPX180" s="3"/>
      <c r="OPY180" s="3"/>
      <c r="OPZ180" s="3"/>
      <c r="OQA180" s="3"/>
      <c r="OQB180" s="3"/>
      <c r="OQC180" s="3"/>
      <c r="OQD180" s="3"/>
      <c r="OQE180" s="3"/>
      <c r="OQF180" s="3"/>
      <c r="OQG180" s="3"/>
      <c r="OQH180" s="3"/>
      <c r="OQI180" s="3"/>
      <c r="OQJ180" s="3"/>
      <c r="OQK180" s="3"/>
      <c r="OQL180" s="3"/>
      <c r="OQM180" s="3"/>
      <c r="OQN180" s="3"/>
      <c r="OQO180" s="3"/>
      <c r="OQP180" s="3"/>
      <c r="OQQ180" s="3"/>
      <c r="OQR180" s="3"/>
      <c r="OQS180" s="3"/>
      <c r="OQT180" s="3"/>
      <c r="OQU180" s="3"/>
      <c r="OQV180" s="3"/>
      <c r="OQW180" s="3"/>
      <c r="OQX180" s="3"/>
      <c r="OQY180" s="3"/>
      <c r="OQZ180" s="3"/>
      <c r="ORA180" s="3"/>
      <c r="ORB180" s="3"/>
      <c r="ORC180" s="3"/>
      <c r="ORD180" s="3"/>
      <c r="ORE180" s="3"/>
      <c r="ORF180" s="3"/>
      <c r="ORG180" s="3"/>
      <c r="ORH180" s="3"/>
      <c r="ORI180" s="3"/>
      <c r="ORJ180" s="3"/>
      <c r="ORK180" s="3"/>
      <c r="ORL180" s="3"/>
      <c r="ORM180" s="3"/>
      <c r="ORN180" s="3"/>
      <c r="ORO180" s="3"/>
      <c r="ORP180" s="3"/>
      <c r="ORQ180" s="3"/>
      <c r="ORR180" s="3"/>
      <c r="ORS180" s="3"/>
      <c r="ORT180" s="3"/>
      <c r="ORU180" s="3"/>
      <c r="ORV180" s="3"/>
      <c r="ORW180" s="3"/>
      <c r="ORX180" s="3"/>
      <c r="ORY180" s="3"/>
      <c r="ORZ180" s="3"/>
      <c r="OSA180" s="3"/>
      <c r="OSB180" s="3"/>
      <c r="OSC180" s="3"/>
      <c r="OSD180" s="3"/>
      <c r="OSE180" s="3"/>
      <c r="OSF180" s="3"/>
      <c r="OSG180" s="3"/>
      <c r="OSH180" s="3"/>
      <c r="OSI180" s="3"/>
      <c r="OSJ180" s="3"/>
      <c r="OSK180" s="3"/>
      <c r="OSL180" s="3"/>
      <c r="OSM180" s="3"/>
      <c r="OSN180" s="3"/>
      <c r="OSO180" s="3"/>
      <c r="OSP180" s="3"/>
      <c r="OSQ180" s="3"/>
      <c r="OSR180" s="3"/>
      <c r="OSS180" s="3"/>
      <c r="OST180" s="3"/>
      <c r="OSU180" s="3"/>
      <c r="OSV180" s="3"/>
      <c r="OSW180" s="3"/>
      <c r="OSX180" s="3"/>
      <c r="OSY180" s="3"/>
      <c r="OSZ180" s="3"/>
      <c r="OTA180" s="3"/>
      <c r="OTB180" s="3"/>
      <c r="OTC180" s="3"/>
      <c r="OTD180" s="3"/>
      <c r="OTE180" s="3"/>
      <c r="OTF180" s="3"/>
      <c r="OTG180" s="3"/>
      <c r="OTH180" s="3"/>
      <c r="OTI180" s="3"/>
      <c r="OTJ180" s="3"/>
      <c r="OTK180" s="3"/>
      <c r="OTL180" s="3"/>
      <c r="OTM180" s="3"/>
      <c r="OTN180" s="3"/>
      <c r="OTO180" s="3"/>
      <c r="OTP180" s="3"/>
      <c r="OTQ180" s="3"/>
      <c r="OTR180" s="3"/>
      <c r="OTS180" s="3"/>
      <c r="OTT180" s="3"/>
      <c r="OTU180" s="3"/>
      <c r="OTV180" s="3"/>
      <c r="OTW180" s="3"/>
      <c r="OTX180" s="3"/>
      <c r="OTY180" s="3"/>
      <c r="OTZ180" s="3"/>
      <c r="OUA180" s="3"/>
      <c r="OUB180" s="3"/>
      <c r="OUC180" s="3"/>
      <c r="OUD180" s="3"/>
      <c r="OUE180" s="3"/>
      <c r="OUF180" s="3"/>
      <c r="OUG180" s="3"/>
      <c r="OUH180" s="3"/>
      <c r="OUI180" s="3"/>
      <c r="OUJ180" s="3"/>
      <c r="OUK180" s="3"/>
      <c r="OUL180" s="3"/>
      <c r="OUM180" s="3"/>
      <c r="OUN180" s="3"/>
      <c r="OUO180" s="3"/>
      <c r="OUP180" s="3"/>
      <c r="OUQ180" s="3"/>
      <c r="OUR180" s="3"/>
      <c r="OUS180" s="3"/>
      <c r="OUT180" s="3"/>
      <c r="OUU180" s="3"/>
      <c r="OUV180" s="3"/>
      <c r="OUW180" s="3"/>
      <c r="OUX180" s="3"/>
      <c r="OUY180" s="3"/>
      <c r="OUZ180" s="3"/>
      <c r="OVA180" s="3"/>
      <c r="OVB180" s="3"/>
      <c r="OVC180" s="3"/>
      <c r="OVD180" s="3"/>
      <c r="OVE180" s="3"/>
      <c r="OVF180" s="3"/>
      <c r="OVG180" s="3"/>
      <c r="OVH180" s="3"/>
      <c r="OVI180" s="3"/>
      <c r="OVJ180" s="3"/>
      <c r="OVK180" s="3"/>
      <c r="OVL180" s="3"/>
      <c r="OVM180" s="3"/>
      <c r="OVN180" s="3"/>
      <c r="OVO180" s="3"/>
      <c r="OVP180" s="3"/>
      <c r="OVQ180" s="3"/>
      <c r="OVR180" s="3"/>
      <c r="OVS180" s="3"/>
      <c r="OVT180" s="3"/>
      <c r="OVU180" s="3"/>
      <c r="OVV180" s="3"/>
      <c r="OVW180" s="3"/>
      <c r="OVX180" s="3"/>
      <c r="OVY180" s="3"/>
      <c r="OVZ180" s="3"/>
      <c r="OWA180" s="3"/>
      <c r="OWB180" s="3"/>
      <c r="OWC180" s="3"/>
      <c r="OWD180" s="3"/>
      <c r="OWE180" s="3"/>
      <c r="OWF180" s="3"/>
      <c r="OWG180" s="3"/>
      <c r="OWH180" s="3"/>
      <c r="OWI180" s="3"/>
      <c r="OWJ180" s="3"/>
      <c r="OWK180" s="3"/>
      <c r="OWL180" s="3"/>
      <c r="OWM180" s="3"/>
      <c r="OWN180" s="3"/>
      <c r="OWO180" s="3"/>
      <c r="OWP180" s="3"/>
      <c r="OWQ180" s="3"/>
      <c r="OWR180" s="3"/>
      <c r="OWS180" s="3"/>
      <c r="OWT180" s="3"/>
      <c r="OWU180" s="3"/>
      <c r="OWV180" s="3"/>
      <c r="OWW180" s="3"/>
      <c r="OWX180" s="3"/>
      <c r="OWY180" s="3"/>
      <c r="OWZ180" s="3"/>
      <c r="OXA180" s="3"/>
      <c r="OXB180" s="3"/>
      <c r="OXC180" s="3"/>
      <c r="OXD180" s="3"/>
      <c r="OXE180" s="3"/>
      <c r="OXF180" s="3"/>
      <c r="OXG180" s="3"/>
      <c r="OXH180" s="3"/>
      <c r="OXI180" s="3"/>
      <c r="OXJ180" s="3"/>
      <c r="OXK180" s="3"/>
      <c r="OXL180" s="3"/>
      <c r="OXM180" s="3"/>
      <c r="OXN180" s="3"/>
      <c r="OXO180" s="3"/>
      <c r="OXP180" s="3"/>
      <c r="OXQ180" s="3"/>
      <c r="OXR180" s="3"/>
      <c r="OXS180" s="3"/>
      <c r="OXT180" s="3"/>
      <c r="OXU180" s="3"/>
      <c r="OXV180" s="3"/>
      <c r="OXW180" s="3"/>
      <c r="OXX180" s="3"/>
      <c r="OXY180" s="3"/>
      <c r="OXZ180" s="3"/>
      <c r="OYA180" s="3"/>
      <c r="OYB180" s="3"/>
      <c r="OYC180" s="3"/>
      <c r="OYD180" s="3"/>
      <c r="OYE180" s="3"/>
      <c r="OYF180" s="3"/>
      <c r="OYG180" s="3"/>
      <c r="OYH180" s="3"/>
      <c r="OYI180" s="3"/>
      <c r="OYJ180" s="3"/>
      <c r="OYK180" s="3"/>
      <c r="OYL180" s="3"/>
      <c r="OYM180" s="3"/>
      <c r="OYN180" s="3"/>
      <c r="OYO180" s="3"/>
      <c r="OYP180" s="3"/>
      <c r="OYQ180" s="3"/>
      <c r="OYR180" s="3"/>
      <c r="OYS180" s="3"/>
      <c r="OYT180" s="3"/>
      <c r="OYU180" s="3"/>
      <c r="OYV180" s="3"/>
      <c r="OYW180" s="3"/>
      <c r="OYX180" s="3"/>
      <c r="OYY180" s="3"/>
      <c r="OYZ180" s="3"/>
      <c r="OZA180" s="3"/>
      <c r="OZB180" s="3"/>
      <c r="OZC180" s="3"/>
      <c r="OZD180" s="3"/>
      <c r="OZE180" s="3"/>
      <c r="OZF180" s="3"/>
      <c r="OZG180" s="3"/>
      <c r="OZH180" s="3"/>
      <c r="OZI180" s="3"/>
      <c r="OZJ180" s="3"/>
      <c r="OZK180" s="3"/>
      <c r="OZL180" s="3"/>
      <c r="OZM180" s="3"/>
      <c r="OZN180" s="3"/>
      <c r="OZO180" s="3"/>
      <c r="OZP180" s="3"/>
      <c r="OZQ180" s="3"/>
      <c r="OZR180" s="3"/>
      <c r="OZS180" s="3"/>
      <c r="OZT180" s="3"/>
      <c r="OZU180" s="3"/>
      <c r="OZV180" s="3"/>
      <c r="OZW180" s="3"/>
      <c r="OZX180" s="3"/>
      <c r="OZY180" s="3"/>
      <c r="OZZ180" s="3"/>
      <c r="PAA180" s="3"/>
      <c r="PAB180" s="3"/>
      <c r="PAC180" s="3"/>
      <c r="PAD180" s="3"/>
      <c r="PAE180" s="3"/>
      <c r="PAF180" s="3"/>
      <c r="PAG180" s="3"/>
      <c r="PAH180" s="3"/>
      <c r="PAI180" s="3"/>
      <c r="PAJ180" s="3"/>
      <c r="PAK180" s="3"/>
      <c r="PAL180" s="3"/>
      <c r="PAM180" s="3"/>
      <c r="PAN180" s="3"/>
      <c r="PAO180" s="3"/>
      <c r="PAP180" s="3"/>
      <c r="PAQ180" s="3"/>
      <c r="PAR180" s="3"/>
      <c r="PAS180" s="3"/>
      <c r="PAT180" s="3"/>
      <c r="PAU180" s="3"/>
      <c r="PAV180" s="3"/>
      <c r="PAW180" s="3"/>
      <c r="PAX180" s="3"/>
      <c r="PAY180" s="3"/>
      <c r="PAZ180" s="3"/>
      <c r="PBA180" s="3"/>
      <c r="PBB180" s="3"/>
      <c r="PBC180" s="3"/>
      <c r="PBD180" s="3"/>
      <c r="PBE180" s="3"/>
      <c r="PBF180" s="3"/>
      <c r="PBG180" s="3"/>
      <c r="PBH180" s="3"/>
      <c r="PBI180" s="3"/>
      <c r="PBJ180" s="3"/>
      <c r="PBK180" s="3"/>
      <c r="PBL180" s="3"/>
      <c r="PBM180" s="3"/>
      <c r="PBN180" s="3"/>
      <c r="PBO180" s="3"/>
      <c r="PBP180" s="3"/>
      <c r="PBQ180" s="3"/>
      <c r="PBR180" s="3"/>
      <c r="PBS180" s="3"/>
      <c r="PBT180" s="3"/>
      <c r="PBU180" s="3"/>
      <c r="PBV180" s="3"/>
      <c r="PBW180" s="3"/>
      <c r="PBX180" s="3"/>
      <c r="PBY180" s="3"/>
      <c r="PBZ180" s="3"/>
      <c r="PCA180" s="3"/>
      <c r="PCB180" s="3"/>
      <c r="PCC180" s="3"/>
      <c r="PCD180" s="3"/>
      <c r="PCE180" s="3"/>
      <c r="PCF180" s="3"/>
      <c r="PCG180" s="3"/>
      <c r="PCH180" s="3"/>
      <c r="PCI180" s="3"/>
      <c r="PCJ180" s="3"/>
      <c r="PCK180" s="3"/>
      <c r="PCL180" s="3"/>
      <c r="PCM180" s="3"/>
      <c r="PCN180" s="3"/>
      <c r="PCO180" s="3"/>
      <c r="PCP180" s="3"/>
      <c r="PCQ180" s="3"/>
      <c r="PCR180" s="3"/>
      <c r="PCS180" s="3"/>
      <c r="PCT180" s="3"/>
      <c r="PCU180" s="3"/>
      <c r="PCV180" s="3"/>
      <c r="PCW180" s="3"/>
      <c r="PCX180" s="3"/>
      <c r="PCY180" s="3"/>
      <c r="PCZ180" s="3"/>
      <c r="PDA180" s="3"/>
      <c r="PDB180" s="3"/>
      <c r="PDC180" s="3"/>
      <c r="PDD180" s="3"/>
      <c r="PDE180" s="3"/>
      <c r="PDF180" s="3"/>
      <c r="PDG180" s="3"/>
      <c r="PDH180" s="3"/>
      <c r="PDI180" s="3"/>
      <c r="PDJ180" s="3"/>
      <c r="PDK180" s="3"/>
      <c r="PDL180" s="3"/>
      <c r="PDM180" s="3"/>
      <c r="PDN180" s="3"/>
      <c r="PDO180" s="3"/>
      <c r="PDP180" s="3"/>
      <c r="PDQ180" s="3"/>
      <c r="PDR180" s="3"/>
      <c r="PDS180" s="3"/>
      <c r="PDT180" s="3"/>
      <c r="PDU180" s="3"/>
      <c r="PDV180" s="3"/>
      <c r="PDW180" s="3"/>
      <c r="PDX180" s="3"/>
      <c r="PDY180" s="3"/>
      <c r="PDZ180" s="3"/>
      <c r="PEA180" s="3"/>
      <c r="PEB180" s="3"/>
      <c r="PEC180" s="3"/>
      <c r="PED180" s="3"/>
      <c r="PEE180" s="3"/>
      <c r="PEF180" s="3"/>
      <c r="PEG180" s="3"/>
      <c r="PEH180" s="3"/>
      <c r="PEI180" s="3"/>
      <c r="PEJ180" s="3"/>
      <c r="PEK180" s="3"/>
      <c r="PEL180" s="3"/>
      <c r="PEM180" s="3"/>
      <c r="PEN180" s="3"/>
      <c r="PEO180" s="3"/>
      <c r="PEP180" s="3"/>
      <c r="PEQ180" s="3"/>
      <c r="PER180" s="3"/>
      <c r="PES180" s="3"/>
      <c r="PET180" s="3"/>
      <c r="PEU180" s="3"/>
      <c r="PEV180" s="3"/>
      <c r="PEW180" s="3"/>
      <c r="PEX180" s="3"/>
      <c r="PEY180" s="3"/>
      <c r="PEZ180" s="3"/>
      <c r="PFA180" s="3"/>
      <c r="PFB180" s="3"/>
      <c r="PFC180" s="3"/>
      <c r="PFD180" s="3"/>
      <c r="PFE180" s="3"/>
      <c r="PFF180" s="3"/>
      <c r="PFG180" s="3"/>
      <c r="PFH180" s="3"/>
      <c r="PFI180" s="3"/>
      <c r="PFJ180" s="3"/>
      <c r="PFK180" s="3"/>
      <c r="PFL180" s="3"/>
      <c r="PFM180" s="3"/>
      <c r="PFN180" s="3"/>
      <c r="PFO180" s="3"/>
      <c r="PFP180" s="3"/>
      <c r="PFQ180" s="3"/>
      <c r="PFR180" s="3"/>
      <c r="PFS180" s="3"/>
      <c r="PFT180" s="3"/>
      <c r="PFU180" s="3"/>
      <c r="PFV180" s="3"/>
      <c r="PFW180" s="3"/>
      <c r="PFX180" s="3"/>
      <c r="PFY180" s="3"/>
      <c r="PFZ180" s="3"/>
      <c r="PGA180" s="3"/>
      <c r="PGB180" s="3"/>
      <c r="PGC180" s="3"/>
      <c r="PGD180" s="3"/>
      <c r="PGE180" s="3"/>
      <c r="PGF180" s="3"/>
      <c r="PGG180" s="3"/>
      <c r="PGH180" s="3"/>
      <c r="PGI180" s="3"/>
      <c r="PGJ180" s="3"/>
      <c r="PGK180" s="3"/>
      <c r="PGL180" s="3"/>
      <c r="PGM180" s="3"/>
      <c r="PGN180" s="3"/>
      <c r="PGO180" s="3"/>
      <c r="PGP180" s="3"/>
      <c r="PGQ180" s="3"/>
      <c r="PGR180" s="3"/>
      <c r="PGS180" s="3"/>
      <c r="PGT180" s="3"/>
      <c r="PGU180" s="3"/>
      <c r="PGV180" s="3"/>
      <c r="PGW180" s="3"/>
      <c r="PGX180" s="3"/>
      <c r="PGY180" s="3"/>
      <c r="PGZ180" s="3"/>
      <c r="PHA180" s="3"/>
      <c r="PHB180" s="3"/>
      <c r="PHC180" s="3"/>
      <c r="PHD180" s="3"/>
      <c r="PHE180" s="3"/>
      <c r="PHF180" s="3"/>
      <c r="PHG180" s="3"/>
      <c r="PHH180" s="3"/>
      <c r="PHI180" s="3"/>
      <c r="PHJ180" s="3"/>
      <c r="PHK180" s="3"/>
      <c r="PHL180" s="3"/>
      <c r="PHM180" s="3"/>
      <c r="PHN180" s="3"/>
      <c r="PHO180" s="3"/>
      <c r="PHP180" s="3"/>
      <c r="PHQ180" s="3"/>
      <c r="PHR180" s="3"/>
      <c r="PHS180" s="3"/>
      <c r="PHT180" s="3"/>
      <c r="PHU180" s="3"/>
      <c r="PHV180" s="3"/>
      <c r="PHW180" s="3"/>
      <c r="PHX180" s="3"/>
      <c r="PHY180" s="3"/>
      <c r="PHZ180" s="3"/>
      <c r="PIA180" s="3"/>
      <c r="PIB180" s="3"/>
      <c r="PIC180" s="3"/>
      <c r="PID180" s="3"/>
      <c r="PIE180" s="3"/>
      <c r="PIF180" s="3"/>
      <c r="PIG180" s="3"/>
      <c r="PIH180" s="3"/>
      <c r="PII180" s="3"/>
      <c r="PIJ180" s="3"/>
      <c r="PIK180" s="3"/>
      <c r="PIL180" s="3"/>
      <c r="PIM180" s="3"/>
      <c r="PIN180" s="3"/>
      <c r="PIO180" s="3"/>
      <c r="PIP180" s="3"/>
      <c r="PIQ180" s="3"/>
      <c r="PIR180" s="3"/>
      <c r="PIS180" s="3"/>
      <c r="PIT180" s="3"/>
      <c r="PIU180" s="3"/>
      <c r="PIV180" s="3"/>
      <c r="PIW180" s="3"/>
      <c r="PIX180" s="3"/>
      <c r="PIY180" s="3"/>
      <c r="PIZ180" s="3"/>
      <c r="PJA180" s="3"/>
      <c r="PJB180" s="3"/>
      <c r="PJC180" s="3"/>
      <c r="PJD180" s="3"/>
      <c r="PJE180" s="3"/>
      <c r="PJF180" s="3"/>
      <c r="PJG180" s="3"/>
      <c r="PJH180" s="3"/>
      <c r="PJI180" s="3"/>
      <c r="PJJ180" s="3"/>
      <c r="PJK180" s="3"/>
      <c r="PJL180" s="3"/>
      <c r="PJM180" s="3"/>
      <c r="PJN180" s="3"/>
      <c r="PJO180" s="3"/>
      <c r="PJP180" s="3"/>
      <c r="PJQ180" s="3"/>
      <c r="PJR180" s="3"/>
      <c r="PJS180" s="3"/>
      <c r="PJT180" s="3"/>
      <c r="PJU180" s="3"/>
      <c r="PJV180" s="3"/>
      <c r="PJW180" s="3"/>
      <c r="PJX180" s="3"/>
      <c r="PJY180" s="3"/>
      <c r="PJZ180" s="3"/>
      <c r="PKA180" s="3"/>
      <c r="PKB180" s="3"/>
      <c r="PKC180" s="3"/>
      <c r="PKD180" s="3"/>
      <c r="PKE180" s="3"/>
      <c r="PKF180" s="3"/>
      <c r="PKG180" s="3"/>
      <c r="PKH180" s="3"/>
      <c r="PKI180" s="3"/>
      <c r="PKJ180" s="3"/>
      <c r="PKK180" s="3"/>
      <c r="PKL180" s="3"/>
      <c r="PKM180" s="3"/>
      <c r="PKN180" s="3"/>
      <c r="PKO180" s="3"/>
      <c r="PKP180" s="3"/>
      <c r="PKQ180" s="3"/>
      <c r="PKR180" s="3"/>
      <c r="PKS180" s="3"/>
      <c r="PKT180" s="3"/>
      <c r="PKU180" s="3"/>
      <c r="PKV180" s="3"/>
      <c r="PKW180" s="3"/>
      <c r="PKX180" s="3"/>
      <c r="PKY180" s="3"/>
      <c r="PKZ180" s="3"/>
      <c r="PLA180" s="3"/>
      <c r="PLB180" s="3"/>
      <c r="PLC180" s="3"/>
      <c r="PLD180" s="3"/>
      <c r="PLE180" s="3"/>
      <c r="PLF180" s="3"/>
      <c r="PLG180" s="3"/>
      <c r="PLH180" s="3"/>
      <c r="PLI180" s="3"/>
      <c r="PLJ180" s="3"/>
      <c r="PLK180" s="3"/>
      <c r="PLL180" s="3"/>
      <c r="PLM180" s="3"/>
      <c r="PLN180" s="3"/>
      <c r="PLO180" s="3"/>
      <c r="PLP180" s="3"/>
      <c r="PLQ180" s="3"/>
      <c r="PLR180" s="3"/>
      <c r="PLS180" s="3"/>
      <c r="PLT180" s="3"/>
      <c r="PLU180" s="3"/>
      <c r="PLV180" s="3"/>
      <c r="PLW180" s="3"/>
      <c r="PLX180" s="3"/>
      <c r="PLY180" s="3"/>
      <c r="PLZ180" s="3"/>
      <c r="PMA180" s="3"/>
      <c r="PMB180" s="3"/>
      <c r="PMC180" s="3"/>
      <c r="PMD180" s="3"/>
      <c r="PME180" s="3"/>
      <c r="PMF180" s="3"/>
      <c r="PMG180" s="3"/>
      <c r="PMH180" s="3"/>
      <c r="PMI180" s="3"/>
      <c r="PMJ180" s="3"/>
      <c r="PMK180" s="3"/>
      <c r="PML180" s="3"/>
      <c r="PMM180" s="3"/>
      <c r="PMN180" s="3"/>
      <c r="PMO180" s="3"/>
      <c r="PMP180" s="3"/>
      <c r="PMQ180" s="3"/>
      <c r="PMR180" s="3"/>
      <c r="PMS180" s="3"/>
      <c r="PMT180" s="3"/>
      <c r="PMU180" s="3"/>
      <c r="PMV180" s="3"/>
      <c r="PMW180" s="3"/>
      <c r="PMX180" s="3"/>
      <c r="PMY180" s="3"/>
      <c r="PMZ180" s="3"/>
      <c r="PNA180" s="3"/>
      <c r="PNB180" s="3"/>
      <c r="PNC180" s="3"/>
      <c r="PND180" s="3"/>
      <c r="PNE180" s="3"/>
      <c r="PNF180" s="3"/>
      <c r="PNG180" s="3"/>
      <c r="PNH180" s="3"/>
      <c r="PNI180" s="3"/>
      <c r="PNJ180" s="3"/>
      <c r="PNK180" s="3"/>
      <c r="PNL180" s="3"/>
      <c r="PNM180" s="3"/>
      <c r="PNN180" s="3"/>
      <c r="PNO180" s="3"/>
      <c r="PNP180" s="3"/>
      <c r="PNQ180" s="3"/>
      <c r="PNR180" s="3"/>
      <c r="PNS180" s="3"/>
      <c r="PNT180" s="3"/>
      <c r="PNU180" s="3"/>
      <c r="PNV180" s="3"/>
      <c r="PNW180" s="3"/>
      <c r="PNX180" s="3"/>
      <c r="PNY180" s="3"/>
      <c r="PNZ180" s="3"/>
      <c r="POA180" s="3"/>
      <c r="POB180" s="3"/>
      <c r="POC180" s="3"/>
      <c r="POD180" s="3"/>
      <c r="POE180" s="3"/>
      <c r="POF180" s="3"/>
      <c r="POG180" s="3"/>
      <c r="POH180" s="3"/>
      <c r="POI180" s="3"/>
      <c r="POJ180" s="3"/>
      <c r="POK180" s="3"/>
      <c r="POL180" s="3"/>
      <c r="POM180" s="3"/>
      <c r="PON180" s="3"/>
      <c r="POO180" s="3"/>
      <c r="POP180" s="3"/>
      <c r="POQ180" s="3"/>
      <c r="POR180" s="3"/>
      <c r="POS180" s="3"/>
      <c r="POT180" s="3"/>
      <c r="POU180" s="3"/>
      <c r="POV180" s="3"/>
      <c r="POW180" s="3"/>
      <c r="POX180" s="3"/>
      <c r="POY180" s="3"/>
      <c r="POZ180" s="3"/>
      <c r="PPA180" s="3"/>
      <c r="PPB180" s="3"/>
      <c r="PPC180" s="3"/>
      <c r="PPD180" s="3"/>
      <c r="PPE180" s="3"/>
      <c r="PPF180" s="3"/>
      <c r="PPG180" s="3"/>
      <c r="PPH180" s="3"/>
      <c r="PPI180" s="3"/>
      <c r="PPJ180" s="3"/>
      <c r="PPK180" s="3"/>
      <c r="PPL180" s="3"/>
      <c r="PPM180" s="3"/>
      <c r="PPN180" s="3"/>
      <c r="PPO180" s="3"/>
      <c r="PPP180" s="3"/>
      <c r="PPQ180" s="3"/>
      <c r="PPR180" s="3"/>
      <c r="PPS180" s="3"/>
      <c r="PPT180" s="3"/>
      <c r="PPU180" s="3"/>
      <c r="PPV180" s="3"/>
      <c r="PPW180" s="3"/>
      <c r="PPX180" s="3"/>
      <c r="PPY180" s="3"/>
      <c r="PPZ180" s="3"/>
      <c r="PQA180" s="3"/>
      <c r="PQB180" s="3"/>
      <c r="PQC180" s="3"/>
      <c r="PQD180" s="3"/>
      <c r="PQE180" s="3"/>
      <c r="PQF180" s="3"/>
      <c r="PQG180" s="3"/>
      <c r="PQH180" s="3"/>
      <c r="PQI180" s="3"/>
      <c r="PQJ180" s="3"/>
      <c r="PQK180" s="3"/>
      <c r="PQL180" s="3"/>
      <c r="PQM180" s="3"/>
      <c r="PQN180" s="3"/>
      <c r="PQO180" s="3"/>
      <c r="PQP180" s="3"/>
      <c r="PQQ180" s="3"/>
      <c r="PQR180" s="3"/>
      <c r="PQS180" s="3"/>
      <c r="PQT180" s="3"/>
      <c r="PQU180" s="3"/>
      <c r="PQV180" s="3"/>
      <c r="PQW180" s="3"/>
      <c r="PQX180" s="3"/>
      <c r="PQY180" s="3"/>
      <c r="PQZ180" s="3"/>
      <c r="PRA180" s="3"/>
      <c r="PRB180" s="3"/>
      <c r="PRC180" s="3"/>
      <c r="PRD180" s="3"/>
      <c r="PRE180" s="3"/>
      <c r="PRF180" s="3"/>
      <c r="PRG180" s="3"/>
      <c r="PRH180" s="3"/>
      <c r="PRI180" s="3"/>
      <c r="PRJ180" s="3"/>
      <c r="PRK180" s="3"/>
      <c r="PRL180" s="3"/>
      <c r="PRM180" s="3"/>
      <c r="PRN180" s="3"/>
      <c r="PRO180" s="3"/>
      <c r="PRP180" s="3"/>
      <c r="PRQ180" s="3"/>
      <c r="PRR180" s="3"/>
      <c r="PRS180" s="3"/>
      <c r="PRT180" s="3"/>
      <c r="PRU180" s="3"/>
      <c r="PRV180" s="3"/>
      <c r="PRW180" s="3"/>
      <c r="PRX180" s="3"/>
      <c r="PRY180" s="3"/>
      <c r="PRZ180" s="3"/>
      <c r="PSA180" s="3"/>
      <c r="PSB180" s="3"/>
      <c r="PSC180" s="3"/>
      <c r="PSD180" s="3"/>
      <c r="PSE180" s="3"/>
      <c r="PSF180" s="3"/>
      <c r="PSG180" s="3"/>
      <c r="PSH180" s="3"/>
      <c r="PSI180" s="3"/>
      <c r="PSJ180" s="3"/>
      <c r="PSK180" s="3"/>
      <c r="PSL180" s="3"/>
      <c r="PSM180" s="3"/>
      <c r="PSN180" s="3"/>
      <c r="PSO180" s="3"/>
      <c r="PSP180" s="3"/>
      <c r="PSQ180" s="3"/>
      <c r="PSR180" s="3"/>
      <c r="PSS180" s="3"/>
      <c r="PST180" s="3"/>
      <c r="PSU180" s="3"/>
      <c r="PSV180" s="3"/>
      <c r="PSW180" s="3"/>
      <c r="PSX180" s="3"/>
      <c r="PSY180" s="3"/>
      <c r="PSZ180" s="3"/>
      <c r="PTA180" s="3"/>
      <c r="PTB180" s="3"/>
      <c r="PTC180" s="3"/>
      <c r="PTD180" s="3"/>
      <c r="PTE180" s="3"/>
      <c r="PTF180" s="3"/>
      <c r="PTG180" s="3"/>
      <c r="PTH180" s="3"/>
      <c r="PTI180" s="3"/>
      <c r="PTJ180" s="3"/>
      <c r="PTK180" s="3"/>
      <c r="PTL180" s="3"/>
      <c r="PTM180" s="3"/>
      <c r="PTN180" s="3"/>
      <c r="PTO180" s="3"/>
      <c r="PTP180" s="3"/>
      <c r="PTQ180" s="3"/>
      <c r="PTR180" s="3"/>
      <c r="PTS180" s="3"/>
      <c r="PTT180" s="3"/>
      <c r="PTU180" s="3"/>
      <c r="PTV180" s="3"/>
      <c r="PTW180" s="3"/>
      <c r="PTX180" s="3"/>
      <c r="PTY180" s="3"/>
      <c r="PTZ180" s="3"/>
      <c r="PUA180" s="3"/>
      <c r="PUB180" s="3"/>
      <c r="PUC180" s="3"/>
      <c r="PUD180" s="3"/>
      <c r="PUE180" s="3"/>
      <c r="PUF180" s="3"/>
      <c r="PUG180" s="3"/>
      <c r="PUH180" s="3"/>
      <c r="PUI180" s="3"/>
      <c r="PUJ180" s="3"/>
      <c r="PUK180" s="3"/>
      <c r="PUL180" s="3"/>
      <c r="PUM180" s="3"/>
      <c r="PUN180" s="3"/>
      <c r="PUO180" s="3"/>
      <c r="PUP180" s="3"/>
      <c r="PUQ180" s="3"/>
      <c r="PUR180" s="3"/>
      <c r="PUS180" s="3"/>
      <c r="PUT180" s="3"/>
      <c r="PUU180" s="3"/>
      <c r="PUV180" s="3"/>
      <c r="PUW180" s="3"/>
      <c r="PUX180" s="3"/>
      <c r="PUY180" s="3"/>
      <c r="PUZ180" s="3"/>
      <c r="PVA180" s="3"/>
      <c r="PVB180" s="3"/>
      <c r="PVC180" s="3"/>
      <c r="PVD180" s="3"/>
      <c r="PVE180" s="3"/>
      <c r="PVF180" s="3"/>
      <c r="PVG180" s="3"/>
      <c r="PVH180" s="3"/>
      <c r="PVI180" s="3"/>
      <c r="PVJ180" s="3"/>
      <c r="PVK180" s="3"/>
      <c r="PVL180" s="3"/>
      <c r="PVM180" s="3"/>
      <c r="PVN180" s="3"/>
      <c r="PVO180" s="3"/>
      <c r="PVP180" s="3"/>
      <c r="PVQ180" s="3"/>
      <c r="PVR180" s="3"/>
      <c r="PVS180" s="3"/>
      <c r="PVT180" s="3"/>
      <c r="PVU180" s="3"/>
      <c r="PVV180" s="3"/>
      <c r="PVW180" s="3"/>
      <c r="PVX180" s="3"/>
      <c r="PVY180" s="3"/>
      <c r="PVZ180" s="3"/>
      <c r="PWA180" s="3"/>
      <c r="PWB180" s="3"/>
      <c r="PWC180" s="3"/>
      <c r="PWD180" s="3"/>
      <c r="PWE180" s="3"/>
      <c r="PWF180" s="3"/>
      <c r="PWG180" s="3"/>
      <c r="PWH180" s="3"/>
      <c r="PWI180" s="3"/>
      <c r="PWJ180" s="3"/>
      <c r="PWK180" s="3"/>
      <c r="PWL180" s="3"/>
      <c r="PWM180" s="3"/>
      <c r="PWN180" s="3"/>
      <c r="PWO180" s="3"/>
      <c r="PWP180" s="3"/>
      <c r="PWQ180" s="3"/>
      <c r="PWR180" s="3"/>
      <c r="PWS180" s="3"/>
      <c r="PWT180" s="3"/>
      <c r="PWU180" s="3"/>
      <c r="PWV180" s="3"/>
      <c r="PWW180" s="3"/>
      <c r="PWX180" s="3"/>
      <c r="PWY180" s="3"/>
      <c r="PWZ180" s="3"/>
      <c r="PXA180" s="3"/>
      <c r="PXB180" s="3"/>
      <c r="PXC180" s="3"/>
      <c r="PXD180" s="3"/>
      <c r="PXE180" s="3"/>
      <c r="PXF180" s="3"/>
      <c r="PXG180" s="3"/>
      <c r="PXH180" s="3"/>
      <c r="PXI180" s="3"/>
      <c r="PXJ180" s="3"/>
      <c r="PXK180" s="3"/>
      <c r="PXL180" s="3"/>
      <c r="PXM180" s="3"/>
      <c r="PXN180" s="3"/>
      <c r="PXO180" s="3"/>
      <c r="PXP180" s="3"/>
      <c r="PXQ180" s="3"/>
      <c r="PXR180" s="3"/>
      <c r="PXS180" s="3"/>
      <c r="PXT180" s="3"/>
      <c r="PXU180" s="3"/>
      <c r="PXV180" s="3"/>
      <c r="PXW180" s="3"/>
      <c r="PXX180" s="3"/>
      <c r="PXY180" s="3"/>
      <c r="PXZ180" s="3"/>
      <c r="PYA180" s="3"/>
      <c r="PYB180" s="3"/>
      <c r="PYC180" s="3"/>
      <c r="PYD180" s="3"/>
      <c r="PYE180" s="3"/>
      <c r="PYF180" s="3"/>
      <c r="PYG180" s="3"/>
      <c r="PYH180" s="3"/>
      <c r="PYI180" s="3"/>
      <c r="PYJ180" s="3"/>
      <c r="PYK180" s="3"/>
      <c r="PYL180" s="3"/>
      <c r="PYM180" s="3"/>
      <c r="PYN180" s="3"/>
      <c r="PYO180" s="3"/>
      <c r="PYP180" s="3"/>
      <c r="PYQ180" s="3"/>
      <c r="PYR180" s="3"/>
      <c r="PYS180" s="3"/>
      <c r="PYT180" s="3"/>
      <c r="PYU180" s="3"/>
      <c r="PYV180" s="3"/>
      <c r="PYW180" s="3"/>
      <c r="PYX180" s="3"/>
      <c r="PYY180" s="3"/>
      <c r="PYZ180" s="3"/>
      <c r="PZA180" s="3"/>
      <c r="PZB180" s="3"/>
      <c r="PZC180" s="3"/>
      <c r="PZD180" s="3"/>
      <c r="PZE180" s="3"/>
      <c r="PZF180" s="3"/>
      <c r="PZG180" s="3"/>
      <c r="PZH180" s="3"/>
      <c r="PZI180" s="3"/>
      <c r="PZJ180" s="3"/>
      <c r="PZK180" s="3"/>
      <c r="PZL180" s="3"/>
      <c r="PZM180" s="3"/>
      <c r="PZN180" s="3"/>
      <c r="PZO180" s="3"/>
      <c r="PZP180" s="3"/>
      <c r="PZQ180" s="3"/>
      <c r="PZR180" s="3"/>
      <c r="PZS180" s="3"/>
      <c r="PZT180" s="3"/>
      <c r="PZU180" s="3"/>
      <c r="PZV180" s="3"/>
      <c r="PZW180" s="3"/>
      <c r="PZX180" s="3"/>
      <c r="PZY180" s="3"/>
      <c r="PZZ180" s="3"/>
      <c r="QAA180" s="3"/>
      <c r="QAB180" s="3"/>
      <c r="QAC180" s="3"/>
      <c r="QAD180" s="3"/>
      <c r="QAE180" s="3"/>
      <c r="QAF180" s="3"/>
      <c r="QAG180" s="3"/>
      <c r="QAH180" s="3"/>
      <c r="QAI180" s="3"/>
      <c r="QAJ180" s="3"/>
      <c r="QAK180" s="3"/>
      <c r="QAL180" s="3"/>
      <c r="QAM180" s="3"/>
      <c r="QAN180" s="3"/>
      <c r="QAO180" s="3"/>
      <c r="QAP180" s="3"/>
      <c r="QAQ180" s="3"/>
      <c r="QAR180" s="3"/>
      <c r="QAS180" s="3"/>
      <c r="QAT180" s="3"/>
      <c r="QAU180" s="3"/>
      <c r="QAV180" s="3"/>
      <c r="QAW180" s="3"/>
      <c r="QAX180" s="3"/>
      <c r="QAY180" s="3"/>
      <c r="QAZ180" s="3"/>
      <c r="QBA180" s="3"/>
      <c r="QBB180" s="3"/>
      <c r="QBC180" s="3"/>
      <c r="QBD180" s="3"/>
      <c r="QBE180" s="3"/>
      <c r="QBF180" s="3"/>
      <c r="QBG180" s="3"/>
      <c r="QBH180" s="3"/>
      <c r="QBI180" s="3"/>
      <c r="QBJ180" s="3"/>
      <c r="QBK180" s="3"/>
      <c r="QBL180" s="3"/>
      <c r="QBM180" s="3"/>
      <c r="QBN180" s="3"/>
      <c r="QBO180" s="3"/>
      <c r="QBP180" s="3"/>
      <c r="QBQ180" s="3"/>
      <c r="QBR180" s="3"/>
      <c r="QBS180" s="3"/>
      <c r="QBT180" s="3"/>
      <c r="QBU180" s="3"/>
      <c r="QBV180" s="3"/>
      <c r="QBW180" s="3"/>
      <c r="QBX180" s="3"/>
      <c r="QBY180" s="3"/>
      <c r="QBZ180" s="3"/>
      <c r="QCA180" s="3"/>
      <c r="QCB180" s="3"/>
      <c r="QCC180" s="3"/>
      <c r="QCD180" s="3"/>
      <c r="QCE180" s="3"/>
      <c r="QCF180" s="3"/>
      <c r="QCG180" s="3"/>
      <c r="QCH180" s="3"/>
      <c r="QCI180" s="3"/>
      <c r="QCJ180" s="3"/>
      <c r="QCK180" s="3"/>
      <c r="QCL180" s="3"/>
      <c r="QCM180" s="3"/>
      <c r="QCN180" s="3"/>
      <c r="QCO180" s="3"/>
      <c r="QCP180" s="3"/>
      <c r="QCQ180" s="3"/>
      <c r="QCR180" s="3"/>
      <c r="QCS180" s="3"/>
      <c r="QCT180" s="3"/>
      <c r="QCU180" s="3"/>
      <c r="QCV180" s="3"/>
      <c r="QCW180" s="3"/>
      <c r="QCX180" s="3"/>
      <c r="QCY180" s="3"/>
      <c r="QCZ180" s="3"/>
      <c r="QDA180" s="3"/>
      <c r="QDB180" s="3"/>
      <c r="QDC180" s="3"/>
      <c r="QDD180" s="3"/>
      <c r="QDE180" s="3"/>
      <c r="QDF180" s="3"/>
      <c r="QDG180" s="3"/>
      <c r="QDH180" s="3"/>
      <c r="QDI180" s="3"/>
      <c r="QDJ180" s="3"/>
      <c r="QDK180" s="3"/>
      <c r="QDL180" s="3"/>
      <c r="QDM180" s="3"/>
      <c r="QDN180" s="3"/>
      <c r="QDO180" s="3"/>
      <c r="QDP180" s="3"/>
      <c r="QDQ180" s="3"/>
      <c r="QDR180" s="3"/>
      <c r="QDS180" s="3"/>
      <c r="QDT180" s="3"/>
      <c r="QDU180" s="3"/>
      <c r="QDV180" s="3"/>
      <c r="QDW180" s="3"/>
      <c r="QDX180" s="3"/>
      <c r="QDY180" s="3"/>
      <c r="QDZ180" s="3"/>
      <c r="QEA180" s="3"/>
      <c r="QEB180" s="3"/>
      <c r="QEC180" s="3"/>
      <c r="QED180" s="3"/>
      <c r="QEE180" s="3"/>
      <c r="QEF180" s="3"/>
      <c r="QEG180" s="3"/>
      <c r="QEH180" s="3"/>
      <c r="QEI180" s="3"/>
      <c r="QEJ180" s="3"/>
      <c r="QEK180" s="3"/>
      <c r="QEL180" s="3"/>
      <c r="QEM180" s="3"/>
      <c r="QEN180" s="3"/>
      <c r="QEO180" s="3"/>
      <c r="QEP180" s="3"/>
      <c r="QEQ180" s="3"/>
      <c r="QER180" s="3"/>
      <c r="QES180" s="3"/>
      <c r="QET180" s="3"/>
      <c r="QEU180" s="3"/>
      <c r="QEV180" s="3"/>
      <c r="QEW180" s="3"/>
      <c r="QEX180" s="3"/>
      <c r="QEY180" s="3"/>
      <c r="QEZ180" s="3"/>
      <c r="QFA180" s="3"/>
      <c r="QFB180" s="3"/>
      <c r="QFC180" s="3"/>
      <c r="QFD180" s="3"/>
      <c r="QFE180" s="3"/>
      <c r="QFF180" s="3"/>
      <c r="QFG180" s="3"/>
      <c r="QFH180" s="3"/>
      <c r="QFI180" s="3"/>
      <c r="QFJ180" s="3"/>
      <c r="QFK180" s="3"/>
      <c r="QFL180" s="3"/>
      <c r="QFM180" s="3"/>
      <c r="QFN180" s="3"/>
      <c r="QFO180" s="3"/>
      <c r="QFP180" s="3"/>
      <c r="QFQ180" s="3"/>
      <c r="QFR180" s="3"/>
      <c r="QFS180" s="3"/>
      <c r="QFT180" s="3"/>
      <c r="QFU180" s="3"/>
      <c r="QFV180" s="3"/>
      <c r="QFW180" s="3"/>
      <c r="QFX180" s="3"/>
      <c r="QFY180" s="3"/>
      <c r="QFZ180" s="3"/>
      <c r="QGA180" s="3"/>
      <c r="QGB180" s="3"/>
      <c r="QGC180" s="3"/>
      <c r="QGD180" s="3"/>
      <c r="QGE180" s="3"/>
      <c r="QGF180" s="3"/>
      <c r="QGG180" s="3"/>
      <c r="QGH180" s="3"/>
      <c r="QGI180" s="3"/>
      <c r="QGJ180" s="3"/>
      <c r="QGK180" s="3"/>
      <c r="QGL180" s="3"/>
      <c r="QGM180" s="3"/>
      <c r="QGN180" s="3"/>
      <c r="QGO180" s="3"/>
      <c r="QGP180" s="3"/>
      <c r="QGQ180" s="3"/>
      <c r="QGR180" s="3"/>
      <c r="QGS180" s="3"/>
      <c r="QGT180" s="3"/>
      <c r="QGU180" s="3"/>
      <c r="QGV180" s="3"/>
      <c r="QGW180" s="3"/>
      <c r="QGX180" s="3"/>
      <c r="QGY180" s="3"/>
      <c r="QGZ180" s="3"/>
      <c r="QHA180" s="3"/>
      <c r="QHB180" s="3"/>
      <c r="QHC180" s="3"/>
      <c r="QHD180" s="3"/>
      <c r="QHE180" s="3"/>
      <c r="QHF180" s="3"/>
      <c r="QHG180" s="3"/>
      <c r="QHH180" s="3"/>
      <c r="QHI180" s="3"/>
      <c r="QHJ180" s="3"/>
      <c r="QHK180" s="3"/>
      <c r="QHL180" s="3"/>
      <c r="QHM180" s="3"/>
      <c r="QHN180" s="3"/>
      <c r="QHO180" s="3"/>
      <c r="QHP180" s="3"/>
      <c r="QHQ180" s="3"/>
      <c r="QHR180" s="3"/>
      <c r="QHS180" s="3"/>
      <c r="QHT180" s="3"/>
      <c r="QHU180" s="3"/>
      <c r="QHV180" s="3"/>
      <c r="QHW180" s="3"/>
      <c r="QHX180" s="3"/>
      <c r="QHY180" s="3"/>
      <c r="QHZ180" s="3"/>
      <c r="QIA180" s="3"/>
      <c r="QIB180" s="3"/>
      <c r="QIC180" s="3"/>
      <c r="QID180" s="3"/>
      <c r="QIE180" s="3"/>
      <c r="QIF180" s="3"/>
      <c r="QIG180" s="3"/>
      <c r="QIH180" s="3"/>
      <c r="QII180" s="3"/>
      <c r="QIJ180" s="3"/>
      <c r="QIK180" s="3"/>
      <c r="QIL180" s="3"/>
      <c r="QIM180" s="3"/>
      <c r="QIN180" s="3"/>
      <c r="QIO180" s="3"/>
      <c r="QIP180" s="3"/>
      <c r="QIQ180" s="3"/>
      <c r="QIR180" s="3"/>
      <c r="QIS180" s="3"/>
      <c r="QIT180" s="3"/>
      <c r="QIU180" s="3"/>
      <c r="QIV180" s="3"/>
      <c r="QIW180" s="3"/>
      <c r="QIX180" s="3"/>
      <c r="QIY180" s="3"/>
      <c r="QIZ180" s="3"/>
      <c r="QJA180" s="3"/>
      <c r="QJB180" s="3"/>
      <c r="QJC180" s="3"/>
      <c r="QJD180" s="3"/>
      <c r="QJE180" s="3"/>
      <c r="QJF180" s="3"/>
      <c r="QJG180" s="3"/>
      <c r="QJH180" s="3"/>
      <c r="QJI180" s="3"/>
      <c r="QJJ180" s="3"/>
      <c r="QJK180" s="3"/>
      <c r="QJL180" s="3"/>
      <c r="QJM180" s="3"/>
      <c r="QJN180" s="3"/>
      <c r="QJO180" s="3"/>
      <c r="QJP180" s="3"/>
      <c r="QJQ180" s="3"/>
      <c r="QJR180" s="3"/>
      <c r="QJS180" s="3"/>
      <c r="QJT180" s="3"/>
      <c r="QJU180" s="3"/>
      <c r="QJV180" s="3"/>
      <c r="QJW180" s="3"/>
      <c r="QJX180" s="3"/>
      <c r="QJY180" s="3"/>
      <c r="QJZ180" s="3"/>
      <c r="QKA180" s="3"/>
      <c r="QKB180" s="3"/>
      <c r="QKC180" s="3"/>
      <c r="QKD180" s="3"/>
      <c r="QKE180" s="3"/>
      <c r="QKF180" s="3"/>
      <c r="QKG180" s="3"/>
      <c r="QKH180" s="3"/>
      <c r="QKI180" s="3"/>
      <c r="QKJ180" s="3"/>
      <c r="QKK180" s="3"/>
      <c r="QKL180" s="3"/>
      <c r="QKM180" s="3"/>
      <c r="QKN180" s="3"/>
      <c r="QKO180" s="3"/>
      <c r="QKP180" s="3"/>
      <c r="QKQ180" s="3"/>
      <c r="QKR180" s="3"/>
      <c r="QKS180" s="3"/>
      <c r="QKT180" s="3"/>
      <c r="QKU180" s="3"/>
      <c r="QKV180" s="3"/>
      <c r="QKW180" s="3"/>
      <c r="QKX180" s="3"/>
      <c r="QKY180" s="3"/>
      <c r="QKZ180" s="3"/>
      <c r="QLA180" s="3"/>
      <c r="QLB180" s="3"/>
      <c r="QLC180" s="3"/>
      <c r="QLD180" s="3"/>
      <c r="QLE180" s="3"/>
      <c r="QLF180" s="3"/>
      <c r="QLG180" s="3"/>
      <c r="QLH180" s="3"/>
      <c r="QLI180" s="3"/>
      <c r="QLJ180" s="3"/>
      <c r="QLK180" s="3"/>
      <c r="QLL180" s="3"/>
      <c r="QLM180" s="3"/>
      <c r="QLN180" s="3"/>
      <c r="QLO180" s="3"/>
      <c r="QLP180" s="3"/>
      <c r="QLQ180" s="3"/>
      <c r="QLR180" s="3"/>
      <c r="QLS180" s="3"/>
      <c r="QLT180" s="3"/>
      <c r="QLU180" s="3"/>
      <c r="QLV180" s="3"/>
      <c r="QLW180" s="3"/>
      <c r="QLX180" s="3"/>
      <c r="QLY180" s="3"/>
      <c r="QLZ180" s="3"/>
      <c r="QMA180" s="3"/>
      <c r="QMB180" s="3"/>
      <c r="QMC180" s="3"/>
      <c r="QMD180" s="3"/>
      <c r="QME180" s="3"/>
      <c r="QMF180" s="3"/>
      <c r="QMG180" s="3"/>
      <c r="QMH180" s="3"/>
      <c r="QMI180" s="3"/>
      <c r="QMJ180" s="3"/>
      <c r="QMK180" s="3"/>
      <c r="QML180" s="3"/>
      <c r="QMM180" s="3"/>
      <c r="QMN180" s="3"/>
      <c r="QMO180" s="3"/>
      <c r="QMP180" s="3"/>
      <c r="QMQ180" s="3"/>
      <c r="QMR180" s="3"/>
      <c r="QMS180" s="3"/>
      <c r="QMT180" s="3"/>
      <c r="QMU180" s="3"/>
      <c r="QMV180" s="3"/>
      <c r="QMW180" s="3"/>
      <c r="QMX180" s="3"/>
      <c r="QMY180" s="3"/>
      <c r="QMZ180" s="3"/>
      <c r="QNA180" s="3"/>
      <c r="QNB180" s="3"/>
      <c r="QNC180" s="3"/>
      <c r="QND180" s="3"/>
      <c r="QNE180" s="3"/>
      <c r="QNF180" s="3"/>
      <c r="QNG180" s="3"/>
      <c r="QNH180" s="3"/>
      <c r="QNI180" s="3"/>
      <c r="QNJ180" s="3"/>
      <c r="QNK180" s="3"/>
      <c r="QNL180" s="3"/>
      <c r="QNM180" s="3"/>
      <c r="QNN180" s="3"/>
      <c r="QNO180" s="3"/>
      <c r="QNP180" s="3"/>
      <c r="QNQ180" s="3"/>
      <c r="QNR180" s="3"/>
      <c r="QNS180" s="3"/>
      <c r="QNT180" s="3"/>
      <c r="QNU180" s="3"/>
      <c r="QNV180" s="3"/>
      <c r="QNW180" s="3"/>
      <c r="QNX180" s="3"/>
      <c r="QNY180" s="3"/>
      <c r="QNZ180" s="3"/>
      <c r="QOA180" s="3"/>
      <c r="QOB180" s="3"/>
      <c r="QOC180" s="3"/>
      <c r="QOD180" s="3"/>
      <c r="QOE180" s="3"/>
      <c r="QOF180" s="3"/>
      <c r="QOG180" s="3"/>
      <c r="QOH180" s="3"/>
      <c r="QOI180" s="3"/>
      <c r="QOJ180" s="3"/>
      <c r="QOK180" s="3"/>
      <c r="QOL180" s="3"/>
      <c r="QOM180" s="3"/>
      <c r="QON180" s="3"/>
      <c r="QOO180" s="3"/>
      <c r="QOP180" s="3"/>
      <c r="QOQ180" s="3"/>
      <c r="QOR180" s="3"/>
      <c r="QOS180" s="3"/>
      <c r="QOT180" s="3"/>
      <c r="QOU180" s="3"/>
      <c r="QOV180" s="3"/>
      <c r="QOW180" s="3"/>
      <c r="QOX180" s="3"/>
      <c r="QOY180" s="3"/>
      <c r="QOZ180" s="3"/>
      <c r="QPA180" s="3"/>
      <c r="QPB180" s="3"/>
      <c r="QPC180" s="3"/>
      <c r="QPD180" s="3"/>
      <c r="QPE180" s="3"/>
      <c r="QPF180" s="3"/>
      <c r="QPG180" s="3"/>
      <c r="QPH180" s="3"/>
      <c r="QPI180" s="3"/>
      <c r="QPJ180" s="3"/>
      <c r="QPK180" s="3"/>
      <c r="QPL180" s="3"/>
      <c r="QPM180" s="3"/>
      <c r="QPN180" s="3"/>
      <c r="QPO180" s="3"/>
      <c r="QPP180" s="3"/>
      <c r="QPQ180" s="3"/>
      <c r="QPR180" s="3"/>
      <c r="QPS180" s="3"/>
      <c r="QPT180" s="3"/>
      <c r="QPU180" s="3"/>
      <c r="QPV180" s="3"/>
      <c r="QPW180" s="3"/>
      <c r="QPX180" s="3"/>
      <c r="QPY180" s="3"/>
      <c r="QPZ180" s="3"/>
      <c r="QQA180" s="3"/>
      <c r="QQB180" s="3"/>
      <c r="QQC180" s="3"/>
      <c r="QQD180" s="3"/>
      <c r="QQE180" s="3"/>
      <c r="QQF180" s="3"/>
      <c r="QQG180" s="3"/>
      <c r="QQH180" s="3"/>
      <c r="QQI180" s="3"/>
      <c r="QQJ180" s="3"/>
      <c r="QQK180" s="3"/>
      <c r="QQL180" s="3"/>
      <c r="QQM180" s="3"/>
      <c r="QQN180" s="3"/>
      <c r="QQO180" s="3"/>
      <c r="QQP180" s="3"/>
      <c r="QQQ180" s="3"/>
      <c r="QQR180" s="3"/>
      <c r="QQS180" s="3"/>
      <c r="QQT180" s="3"/>
      <c r="QQU180" s="3"/>
      <c r="QQV180" s="3"/>
      <c r="QQW180" s="3"/>
      <c r="QQX180" s="3"/>
      <c r="QQY180" s="3"/>
      <c r="QQZ180" s="3"/>
      <c r="QRA180" s="3"/>
      <c r="QRB180" s="3"/>
      <c r="QRC180" s="3"/>
      <c r="QRD180" s="3"/>
      <c r="QRE180" s="3"/>
      <c r="QRF180" s="3"/>
      <c r="QRG180" s="3"/>
      <c r="QRH180" s="3"/>
      <c r="QRI180" s="3"/>
      <c r="QRJ180" s="3"/>
      <c r="QRK180" s="3"/>
      <c r="QRL180" s="3"/>
      <c r="QRM180" s="3"/>
      <c r="QRN180" s="3"/>
      <c r="QRO180" s="3"/>
      <c r="QRP180" s="3"/>
      <c r="QRQ180" s="3"/>
      <c r="QRR180" s="3"/>
      <c r="QRS180" s="3"/>
      <c r="QRT180" s="3"/>
      <c r="QRU180" s="3"/>
      <c r="QRV180" s="3"/>
      <c r="QRW180" s="3"/>
      <c r="QRX180" s="3"/>
      <c r="QRY180" s="3"/>
      <c r="QRZ180" s="3"/>
      <c r="QSA180" s="3"/>
      <c r="QSB180" s="3"/>
      <c r="QSC180" s="3"/>
      <c r="QSD180" s="3"/>
      <c r="QSE180" s="3"/>
      <c r="QSF180" s="3"/>
      <c r="QSG180" s="3"/>
      <c r="QSH180" s="3"/>
      <c r="QSI180" s="3"/>
      <c r="QSJ180" s="3"/>
      <c r="QSK180" s="3"/>
      <c r="QSL180" s="3"/>
      <c r="QSM180" s="3"/>
      <c r="QSN180" s="3"/>
      <c r="QSO180" s="3"/>
      <c r="QSP180" s="3"/>
      <c r="QSQ180" s="3"/>
      <c r="QSR180" s="3"/>
      <c r="QSS180" s="3"/>
      <c r="QST180" s="3"/>
      <c r="QSU180" s="3"/>
      <c r="QSV180" s="3"/>
      <c r="QSW180" s="3"/>
      <c r="QSX180" s="3"/>
      <c r="QSY180" s="3"/>
      <c r="QSZ180" s="3"/>
      <c r="QTA180" s="3"/>
      <c r="QTB180" s="3"/>
      <c r="QTC180" s="3"/>
      <c r="QTD180" s="3"/>
      <c r="QTE180" s="3"/>
      <c r="QTF180" s="3"/>
      <c r="QTG180" s="3"/>
      <c r="QTH180" s="3"/>
      <c r="QTI180" s="3"/>
      <c r="QTJ180" s="3"/>
      <c r="QTK180" s="3"/>
      <c r="QTL180" s="3"/>
      <c r="QTM180" s="3"/>
      <c r="QTN180" s="3"/>
      <c r="QTO180" s="3"/>
      <c r="QTP180" s="3"/>
      <c r="QTQ180" s="3"/>
      <c r="QTR180" s="3"/>
      <c r="QTS180" s="3"/>
      <c r="QTT180" s="3"/>
      <c r="QTU180" s="3"/>
      <c r="QTV180" s="3"/>
      <c r="QTW180" s="3"/>
      <c r="QTX180" s="3"/>
      <c r="QTY180" s="3"/>
      <c r="QTZ180" s="3"/>
      <c r="QUA180" s="3"/>
      <c r="QUB180" s="3"/>
      <c r="QUC180" s="3"/>
      <c r="QUD180" s="3"/>
      <c r="QUE180" s="3"/>
      <c r="QUF180" s="3"/>
      <c r="QUG180" s="3"/>
      <c r="QUH180" s="3"/>
      <c r="QUI180" s="3"/>
      <c r="QUJ180" s="3"/>
      <c r="QUK180" s="3"/>
      <c r="QUL180" s="3"/>
      <c r="QUM180" s="3"/>
      <c r="QUN180" s="3"/>
      <c r="QUO180" s="3"/>
      <c r="QUP180" s="3"/>
      <c r="QUQ180" s="3"/>
      <c r="QUR180" s="3"/>
      <c r="QUS180" s="3"/>
      <c r="QUT180" s="3"/>
      <c r="QUU180" s="3"/>
      <c r="QUV180" s="3"/>
      <c r="QUW180" s="3"/>
      <c r="QUX180" s="3"/>
      <c r="QUY180" s="3"/>
      <c r="QUZ180" s="3"/>
      <c r="QVA180" s="3"/>
      <c r="QVB180" s="3"/>
      <c r="QVC180" s="3"/>
      <c r="QVD180" s="3"/>
      <c r="QVE180" s="3"/>
      <c r="QVF180" s="3"/>
      <c r="QVG180" s="3"/>
      <c r="QVH180" s="3"/>
      <c r="QVI180" s="3"/>
      <c r="QVJ180" s="3"/>
      <c r="QVK180" s="3"/>
      <c r="QVL180" s="3"/>
      <c r="QVM180" s="3"/>
      <c r="QVN180" s="3"/>
      <c r="QVO180" s="3"/>
      <c r="QVP180" s="3"/>
      <c r="QVQ180" s="3"/>
      <c r="QVR180" s="3"/>
      <c r="QVS180" s="3"/>
      <c r="QVT180" s="3"/>
      <c r="QVU180" s="3"/>
      <c r="QVV180" s="3"/>
      <c r="QVW180" s="3"/>
      <c r="QVX180" s="3"/>
      <c r="QVY180" s="3"/>
      <c r="QVZ180" s="3"/>
      <c r="QWA180" s="3"/>
      <c r="QWB180" s="3"/>
      <c r="QWC180" s="3"/>
      <c r="QWD180" s="3"/>
      <c r="QWE180" s="3"/>
      <c r="QWF180" s="3"/>
      <c r="QWG180" s="3"/>
      <c r="QWH180" s="3"/>
      <c r="QWI180" s="3"/>
      <c r="QWJ180" s="3"/>
      <c r="QWK180" s="3"/>
      <c r="QWL180" s="3"/>
      <c r="QWM180" s="3"/>
      <c r="QWN180" s="3"/>
      <c r="QWO180" s="3"/>
      <c r="QWP180" s="3"/>
      <c r="QWQ180" s="3"/>
      <c r="QWR180" s="3"/>
      <c r="QWS180" s="3"/>
      <c r="QWT180" s="3"/>
      <c r="QWU180" s="3"/>
      <c r="QWV180" s="3"/>
      <c r="QWW180" s="3"/>
      <c r="QWX180" s="3"/>
      <c r="QWY180" s="3"/>
      <c r="QWZ180" s="3"/>
      <c r="QXA180" s="3"/>
      <c r="QXB180" s="3"/>
      <c r="QXC180" s="3"/>
      <c r="QXD180" s="3"/>
      <c r="QXE180" s="3"/>
      <c r="QXF180" s="3"/>
      <c r="QXG180" s="3"/>
      <c r="QXH180" s="3"/>
      <c r="QXI180" s="3"/>
      <c r="QXJ180" s="3"/>
      <c r="QXK180" s="3"/>
      <c r="QXL180" s="3"/>
      <c r="QXM180" s="3"/>
      <c r="QXN180" s="3"/>
      <c r="QXO180" s="3"/>
      <c r="QXP180" s="3"/>
      <c r="QXQ180" s="3"/>
      <c r="QXR180" s="3"/>
      <c r="QXS180" s="3"/>
      <c r="QXT180" s="3"/>
      <c r="QXU180" s="3"/>
      <c r="QXV180" s="3"/>
      <c r="QXW180" s="3"/>
      <c r="QXX180" s="3"/>
      <c r="QXY180" s="3"/>
      <c r="QXZ180" s="3"/>
      <c r="QYA180" s="3"/>
      <c r="QYB180" s="3"/>
      <c r="QYC180" s="3"/>
      <c r="QYD180" s="3"/>
      <c r="QYE180" s="3"/>
      <c r="QYF180" s="3"/>
      <c r="QYG180" s="3"/>
      <c r="QYH180" s="3"/>
      <c r="QYI180" s="3"/>
      <c r="QYJ180" s="3"/>
      <c r="QYK180" s="3"/>
      <c r="QYL180" s="3"/>
      <c r="QYM180" s="3"/>
      <c r="QYN180" s="3"/>
      <c r="QYO180" s="3"/>
      <c r="QYP180" s="3"/>
      <c r="QYQ180" s="3"/>
      <c r="QYR180" s="3"/>
      <c r="QYS180" s="3"/>
      <c r="QYT180" s="3"/>
      <c r="QYU180" s="3"/>
      <c r="QYV180" s="3"/>
      <c r="QYW180" s="3"/>
      <c r="QYX180" s="3"/>
      <c r="QYY180" s="3"/>
      <c r="QYZ180" s="3"/>
      <c r="QZA180" s="3"/>
      <c r="QZB180" s="3"/>
      <c r="QZC180" s="3"/>
      <c r="QZD180" s="3"/>
      <c r="QZE180" s="3"/>
      <c r="QZF180" s="3"/>
      <c r="QZG180" s="3"/>
      <c r="QZH180" s="3"/>
      <c r="QZI180" s="3"/>
      <c r="QZJ180" s="3"/>
      <c r="QZK180" s="3"/>
      <c r="QZL180" s="3"/>
      <c r="QZM180" s="3"/>
      <c r="QZN180" s="3"/>
      <c r="QZO180" s="3"/>
      <c r="QZP180" s="3"/>
      <c r="QZQ180" s="3"/>
      <c r="QZR180" s="3"/>
      <c r="QZS180" s="3"/>
      <c r="QZT180" s="3"/>
      <c r="QZU180" s="3"/>
      <c r="QZV180" s="3"/>
      <c r="QZW180" s="3"/>
      <c r="QZX180" s="3"/>
      <c r="QZY180" s="3"/>
      <c r="QZZ180" s="3"/>
      <c r="RAA180" s="3"/>
      <c r="RAB180" s="3"/>
      <c r="RAC180" s="3"/>
      <c r="RAD180" s="3"/>
      <c r="RAE180" s="3"/>
      <c r="RAF180" s="3"/>
      <c r="RAG180" s="3"/>
      <c r="RAH180" s="3"/>
      <c r="RAI180" s="3"/>
      <c r="RAJ180" s="3"/>
      <c r="RAK180" s="3"/>
      <c r="RAL180" s="3"/>
      <c r="RAM180" s="3"/>
      <c r="RAN180" s="3"/>
      <c r="RAO180" s="3"/>
      <c r="RAP180" s="3"/>
      <c r="RAQ180" s="3"/>
      <c r="RAR180" s="3"/>
      <c r="RAS180" s="3"/>
      <c r="RAT180" s="3"/>
      <c r="RAU180" s="3"/>
      <c r="RAV180" s="3"/>
      <c r="RAW180" s="3"/>
      <c r="RAX180" s="3"/>
      <c r="RAY180" s="3"/>
      <c r="RAZ180" s="3"/>
      <c r="RBA180" s="3"/>
      <c r="RBB180" s="3"/>
      <c r="RBC180" s="3"/>
      <c r="RBD180" s="3"/>
      <c r="RBE180" s="3"/>
      <c r="RBF180" s="3"/>
      <c r="RBG180" s="3"/>
      <c r="RBH180" s="3"/>
      <c r="RBI180" s="3"/>
      <c r="RBJ180" s="3"/>
      <c r="RBK180" s="3"/>
      <c r="RBL180" s="3"/>
      <c r="RBM180" s="3"/>
      <c r="RBN180" s="3"/>
      <c r="RBO180" s="3"/>
      <c r="RBP180" s="3"/>
      <c r="RBQ180" s="3"/>
      <c r="RBR180" s="3"/>
      <c r="RBS180" s="3"/>
      <c r="RBT180" s="3"/>
      <c r="RBU180" s="3"/>
      <c r="RBV180" s="3"/>
      <c r="RBW180" s="3"/>
      <c r="RBX180" s="3"/>
      <c r="RBY180" s="3"/>
      <c r="RBZ180" s="3"/>
      <c r="RCA180" s="3"/>
      <c r="RCB180" s="3"/>
      <c r="RCC180" s="3"/>
      <c r="RCD180" s="3"/>
      <c r="RCE180" s="3"/>
      <c r="RCF180" s="3"/>
      <c r="RCG180" s="3"/>
      <c r="RCH180" s="3"/>
      <c r="RCI180" s="3"/>
      <c r="RCJ180" s="3"/>
      <c r="RCK180" s="3"/>
      <c r="RCL180" s="3"/>
      <c r="RCM180" s="3"/>
      <c r="RCN180" s="3"/>
      <c r="RCO180" s="3"/>
      <c r="RCP180" s="3"/>
      <c r="RCQ180" s="3"/>
      <c r="RCR180" s="3"/>
      <c r="RCS180" s="3"/>
      <c r="RCT180" s="3"/>
      <c r="RCU180" s="3"/>
      <c r="RCV180" s="3"/>
      <c r="RCW180" s="3"/>
      <c r="RCX180" s="3"/>
      <c r="RCY180" s="3"/>
      <c r="RCZ180" s="3"/>
      <c r="RDA180" s="3"/>
      <c r="RDB180" s="3"/>
      <c r="RDC180" s="3"/>
      <c r="RDD180" s="3"/>
      <c r="RDE180" s="3"/>
      <c r="RDF180" s="3"/>
      <c r="RDG180" s="3"/>
      <c r="RDH180" s="3"/>
      <c r="RDI180" s="3"/>
      <c r="RDJ180" s="3"/>
      <c r="RDK180" s="3"/>
      <c r="RDL180" s="3"/>
      <c r="RDM180" s="3"/>
      <c r="RDN180" s="3"/>
      <c r="RDO180" s="3"/>
      <c r="RDP180" s="3"/>
      <c r="RDQ180" s="3"/>
      <c r="RDR180" s="3"/>
      <c r="RDS180" s="3"/>
      <c r="RDT180" s="3"/>
      <c r="RDU180" s="3"/>
      <c r="RDV180" s="3"/>
      <c r="RDW180" s="3"/>
      <c r="RDX180" s="3"/>
      <c r="RDY180" s="3"/>
      <c r="RDZ180" s="3"/>
      <c r="REA180" s="3"/>
      <c r="REB180" s="3"/>
      <c r="REC180" s="3"/>
      <c r="RED180" s="3"/>
      <c r="REE180" s="3"/>
      <c r="REF180" s="3"/>
      <c r="REG180" s="3"/>
      <c r="REH180" s="3"/>
      <c r="REI180" s="3"/>
      <c r="REJ180" s="3"/>
      <c r="REK180" s="3"/>
      <c r="REL180" s="3"/>
      <c r="REM180" s="3"/>
      <c r="REN180" s="3"/>
      <c r="REO180" s="3"/>
      <c r="REP180" s="3"/>
      <c r="REQ180" s="3"/>
      <c r="RER180" s="3"/>
      <c r="RES180" s="3"/>
      <c r="RET180" s="3"/>
      <c r="REU180" s="3"/>
      <c r="REV180" s="3"/>
      <c r="REW180" s="3"/>
      <c r="REX180" s="3"/>
      <c r="REY180" s="3"/>
      <c r="REZ180" s="3"/>
      <c r="RFA180" s="3"/>
      <c r="RFB180" s="3"/>
      <c r="RFC180" s="3"/>
      <c r="RFD180" s="3"/>
      <c r="RFE180" s="3"/>
      <c r="RFF180" s="3"/>
      <c r="RFG180" s="3"/>
      <c r="RFH180" s="3"/>
      <c r="RFI180" s="3"/>
      <c r="RFJ180" s="3"/>
      <c r="RFK180" s="3"/>
      <c r="RFL180" s="3"/>
      <c r="RFM180" s="3"/>
      <c r="RFN180" s="3"/>
      <c r="RFO180" s="3"/>
      <c r="RFP180" s="3"/>
      <c r="RFQ180" s="3"/>
      <c r="RFR180" s="3"/>
      <c r="RFS180" s="3"/>
      <c r="RFT180" s="3"/>
      <c r="RFU180" s="3"/>
      <c r="RFV180" s="3"/>
      <c r="RFW180" s="3"/>
      <c r="RFX180" s="3"/>
      <c r="RFY180" s="3"/>
      <c r="RFZ180" s="3"/>
      <c r="RGA180" s="3"/>
      <c r="RGB180" s="3"/>
      <c r="RGC180" s="3"/>
      <c r="RGD180" s="3"/>
      <c r="RGE180" s="3"/>
      <c r="RGF180" s="3"/>
      <c r="RGG180" s="3"/>
      <c r="RGH180" s="3"/>
      <c r="RGI180" s="3"/>
      <c r="RGJ180" s="3"/>
      <c r="RGK180" s="3"/>
      <c r="RGL180" s="3"/>
      <c r="RGM180" s="3"/>
      <c r="RGN180" s="3"/>
      <c r="RGO180" s="3"/>
      <c r="RGP180" s="3"/>
      <c r="RGQ180" s="3"/>
      <c r="RGR180" s="3"/>
      <c r="RGS180" s="3"/>
      <c r="RGT180" s="3"/>
      <c r="RGU180" s="3"/>
      <c r="RGV180" s="3"/>
      <c r="RGW180" s="3"/>
      <c r="RGX180" s="3"/>
      <c r="RGY180" s="3"/>
      <c r="RGZ180" s="3"/>
      <c r="RHA180" s="3"/>
      <c r="RHB180" s="3"/>
      <c r="RHC180" s="3"/>
      <c r="RHD180" s="3"/>
      <c r="RHE180" s="3"/>
      <c r="RHF180" s="3"/>
      <c r="RHG180" s="3"/>
      <c r="RHH180" s="3"/>
      <c r="RHI180" s="3"/>
      <c r="RHJ180" s="3"/>
      <c r="RHK180" s="3"/>
      <c r="RHL180" s="3"/>
      <c r="RHM180" s="3"/>
      <c r="RHN180" s="3"/>
      <c r="RHO180" s="3"/>
      <c r="RHP180" s="3"/>
      <c r="RHQ180" s="3"/>
      <c r="RHR180" s="3"/>
      <c r="RHS180" s="3"/>
      <c r="RHT180" s="3"/>
      <c r="RHU180" s="3"/>
      <c r="RHV180" s="3"/>
      <c r="RHW180" s="3"/>
      <c r="RHX180" s="3"/>
      <c r="RHY180" s="3"/>
      <c r="RHZ180" s="3"/>
      <c r="RIA180" s="3"/>
      <c r="RIB180" s="3"/>
      <c r="RIC180" s="3"/>
      <c r="RID180" s="3"/>
      <c r="RIE180" s="3"/>
      <c r="RIF180" s="3"/>
      <c r="RIG180" s="3"/>
      <c r="RIH180" s="3"/>
      <c r="RII180" s="3"/>
      <c r="RIJ180" s="3"/>
      <c r="RIK180" s="3"/>
      <c r="RIL180" s="3"/>
      <c r="RIM180" s="3"/>
      <c r="RIN180" s="3"/>
      <c r="RIO180" s="3"/>
      <c r="RIP180" s="3"/>
      <c r="RIQ180" s="3"/>
      <c r="RIR180" s="3"/>
      <c r="RIS180" s="3"/>
      <c r="RIT180" s="3"/>
      <c r="RIU180" s="3"/>
      <c r="RIV180" s="3"/>
      <c r="RIW180" s="3"/>
      <c r="RIX180" s="3"/>
      <c r="RIY180" s="3"/>
      <c r="RIZ180" s="3"/>
      <c r="RJA180" s="3"/>
      <c r="RJB180" s="3"/>
      <c r="RJC180" s="3"/>
      <c r="RJD180" s="3"/>
      <c r="RJE180" s="3"/>
      <c r="RJF180" s="3"/>
      <c r="RJG180" s="3"/>
      <c r="RJH180" s="3"/>
      <c r="RJI180" s="3"/>
      <c r="RJJ180" s="3"/>
      <c r="RJK180" s="3"/>
      <c r="RJL180" s="3"/>
      <c r="RJM180" s="3"/>
      <c r="RJN180" s="3"/>
      <c r="RJO180" s="3"/>
      <c r="RJP180" s="3"/>
      <c r="RJQ180" s="3"/>
      <c r="RJR180" s="3"/>
      <c r="RJS180" s="3"/>
      <c r="RJT180" s="3"/>
      <c r="RJU180" s="3"/>
      <c r="RJV180" s="3"/>
      <c r="RJW180" s="3"/>
      <c r="RJX180" s="3"/>
      <c r="RJY180" s="3"/>
      <c r="RJZ180" s="3"/>
      <c r="RKA180" s="3"/>
      <c r="RKB180" s="3"/>
      <c r="RKC180" s="3"/>
      <c r="RKD180" s="3"/>
      <c r="RKE180" s="3"/>
      <c r="RKF180" s="3"/>
      <c r="RKG180" s="3"/>
      <c r="RKH180" s="3"/>
      <c r="RKI180" s="3"/>
      <c r="RKJ180" s="3"/>
      <c r="RKK180" s="3"/>
      <c r="RKL180" s="3"/>
      <c r="RKM180" s="3"/>
      <c r="RKN180" s="3"/>
      <c r="RKO180" s="3"/>
      <c r="RKP180" s="3"/>
      <c r="RKQ180" s="3"/>
      <c r="RKR180" s="3"/>
      <c r="RKS180" s="3"/>
      <c r="RKT180" s="3"/>
      <c r="RKU180" s="3"/>
      <c r="RKV180" s="3"/>
      <c r="RKW180" s="3"/>
      <c r="RKX180" s="3"/>
      <c r="RKY180" s="3"/>
      <c r="RKZ180" s="3"/>
      <c r="RLA180" s="3"/>
      <c r="RLB180" s="3"/>
      <c r="RLC180" s="3"/>
      <c r="RLD180" s="3"/>
      <c r="RLE180" s="3"/>
      <c r="RLF180" s="3"/>
      <c r="RLG180" s="3"/>
      <c r="RLH180" s="3"/>
      <c r="RLI180" s="3"/>
      <c r="RLJ180" s="3"/>
      <c r="RLK180" s="3"/>
      <c r="RLL180" s="3"/>
      <c r="RLM180" s="3"/>
      <c r="RLN180" s="3"/>
      <c r="RLO180" s="3"/>
      <c r="RLP180" s="3"/>
      <c r="RLQ180" s="3"/>
      <c r="RLR180" s="3"/>
      <c r="RLS180" s="3"/>
      <c r="RLT180" s="3"/>
      <c r="RLU180" s="3"/>
      <c r="RLV180" s="3"/>
      <c r="RLW180" s="3"/>
      <c r="RLX180" s="3"/>
      <c r="RLY180" s="3"/>
      <c r="RLZ180" s="3"/>
      <c r="RMA180" s="3"/>
      <c r="RMB180" s="3"/>
      <c r="RMC180" s="3"/>
      <c r="RMD180" s="3"/>
      <c r="RME180" s="3"/>
      <c r="RMF180" s="3"/>
      <c r="RMG180" s="3"/>
      <c r="RMH180" s="3"/>
      <c r="RMI180" s="3"/>
      <c r="RMJ180" s="3"/>
      <c r="RMK180" s="3"/>
      <c r="RML180" s="3"/>
      <c r="RMM180" s="3"/>
      <c r="RMN180" s="3"/>
      <c r="RMO180" s="3"/>
      <c r="RMP180" s="3"/>
      <c r="RMQ180" s="3"/>
      <c r="RMR180" s="3"/>
      <c r="RMS180" s="3"/>
      <c r="RMT180" s="3"/>
      <c r="RMU180" s="3"/>
      <c r="RMV180" s="3"/>
      <c r="RMW180" s="3"/>
      <c r="RMX180" s="3"/>
      <c r="RMY180" s="3"/>
      <c r="RMZ180" s="3"/>
      <c r="RNA180" s="3"/>
      <c r="RNB180" s="3"/>
      <c r="RNC180" s="3"/>
      <c r="RND180" s="3"/>
      <c r="RNE180" s="3"/>
      <c r="RNF180" s="3"/>
      <c r="RNG180" s="3"/>
      <c r="RNH180" s="3"/>
      <c r="RNI180" s="3"/>
      <c r="RNJ180" s="3"/>
      <c r="RNK180" s="3"/>
      <c r="RNL180" s="3"/>
      <c r="RNM180" s="3"/>
      <c r="RNN180" s="3"/>
      <c r="RNO180" s="3"/>
      <c r="RNP180" s="3"/>
      <c r="RNQ180" s="3"/>
      <c r="RNR180" s="3"/>
      <c r="RNS180" s="3"/>
      <c r="RNT180" s="3"/>
      <c r="RNU180" s="3"/>
      <c r="RNV180" s="3"/>
      <c r="RNW180" s="3"/>
      <c r="RNX180" s="3"/>
      <c r="RNY180" s="3"/>
      <c r="RNZ180" s="3"/>
      <c r="ROA180" s="3"/>
      <c r="ROB180" s="3"/>
      <c r="ROC180" s="3"/>
      <c r="ROD180" s="3"/>
      <c r="ROE180" s="3"/>
      <c r="ROF180" s="3"/>
      <c r="ROG180" s="3"/>
      <c r="ROH180" s="3"/>
      <c r="ROI180" s="3"/>
      <c r="ROJ180" s="3"/>
      <c r="ROK180" s="3"/>
      <c r="ROL180" s="3"/>
      <c r="ROM180" s="3"/>
      <c r="RON180" s="3"/>
      <c r="ROO180" s="3"/>
      <c r="ROP180" s="3"/>
      <c r="ROQ180" s="3"/>
      <c r="ROR180" s="3"/>
      <c r="ROS180" s="3"/>
      <c r="ROT180" s="3"/>
      <c r="ROU180" s="3"/>
      <c r="ROV180" s="3"/>
      <c r="ROW180" s="3"/>
      <c r="ROX180" s="3"/>
      <c r="ROY180" s="3"/>
      <c r="ROZ180" s="3"/>
      <c r="RPA180" s="3"/>
      <c r="RPB180" s="3"/>
      <c r="RPC180" s="3"/>
      <c r="RPD180" s="3"/>
      <c r="RPE180" s="3"/>
      <c r="RPF180" s="3"/>
      <c r="RPG180" s="3"/>
      <c r="RPH180" s="3"/>
      <c r="RPI180" s="3"/>
      <c r="RPJ180" s="3"/>
      <c r="RPK180" s="3"/>
      <c r="RPL180" s="3"/>
      <c r="RPM180" s="3"/>
      <c r="RPN180" s="3"/>
      <c r="RPO180" s="3"/>
      <c r="RPP180" s="3"/>
      <c r="RPQ180" s="3"/>
      <c r="RPR180" s="3"/>
      <c r="RPS180" s="3"/>
      <c r="RPT180" s="3"/>
      <c r="RPU180" s="3"/>
      <c r="RPV180" s="3"/>
      <c r="RPW180" s="3"/>
      <c r="RPX180" s="3"/>
      <c r="RPY180" s="3"/>
      <c r="RPZ180" s="3"/>
      <c r="RQA180" s="3"/>
      <c r="RQB180" s="3"/>
      <c r="RQC180" s="3"/>
      <c r="RQD180" s="3"/>
      <c r="RQE180" s="3"/>
      <c r="RQF180" s="3"/>
      <c r="RQG180" s="3"/>
      <c r="RQH180" s="3"/>
      <c r="RQI180" s="3"/>
      <c r="RQJ180" s="3"/>
      <c r="RQK180" s="3"/>
      <c r="RQL180" s="3"/>
      <c r="RQM180" s="3"/>
      <c r="RQN180" s="3"/>
      <c r="RQO180" s="3"/>
      <c r="RQP180" s="3"/>
      <c r="RQQ180" s="3"/>
      <c r="RQR180" s="3"/>
      <c r="RQS180" s="3"/>
      <c r="RQT180" s="3"/>
      <c r="RQU180" s="3"/>
      <c r="RQV180" s="3"/>
      <c r="RQW180" s="3"/>
      <c r="RQX180" s="3"/>
      <c r="RQY180" s="3"/>
      <c r="RQZ180" s="3"/>
      <c r="RRA180" s="3"/>
      <c r="RRB180" s="3"/>
      <c r="RRC180" s="3"/>
      <c r="RRD180" s="3"/>
      <c r="RRE180" s="3"/>
      <c r="RRF180" s="3"/>
      <c r="RRG180" s="3"/>
      <c r="RRH180" s="3"/>
      <c r="RRI180" s="3"/>
      <c r="RRJ180" s="3"/>
      <c r="RRK180" s="3"/>
      <c r="RRL180" s="3"/>
      <c r="RRM180" s="3"/>
      <c r="RRN180" s="3"/>
      <c r="RRO180" s="3"/>
      <c r="RRP180" s="3"/>
      <c r="RRQ180" s="3"/>
      <c r="RRR180" s="3"/>
      <c r="RRS180" s="3"/>
      <c r="RRT180" s="3"/>
      <c r="RRU180" s="3"/>
      <c r="RRV180" s="3"/>
      <c r="RRW180" s="3"/>
      <c r="RRX180" s="3"/>
      <c r="RRY180" s="3"/>
      <c r="RRZ180" s="3"/>
      <c r="RSA180" s="3"/>
      <c r="RSB180" s="3"/>
      <c r="RSC180" s="3"/>
      <c r="RSD180" s="3"/>
      <c r="RSE180" s="3"/>
      <c r="RSF180" s="3"/>
      <c r="RSG180" s="3"/>
      <c r="RSH180" s="3"/>
      <c r="RSI180" s="3"/>
      <c r="RSJ180" s="3"/>
      <c r="RSK180" s="3"/>
      <c r="RSL180" s="3"/>
      <c r="RSM180" s="3"/>
      <c r="RSN180" s="3"/>
      <c r="RSO180" s="3"/>
      <c r="RSP180" s="3"/>
      <c r="RSQ180" s="3"/>
      <c r="RSR180" s="3"/>
      <c r="RSS180" s="3"/>
      <c r="RST180" s="3"/>
      <c r="RSU180" s="3"/>
      <c r="RSV180" s="3"/>
      <c r="RSW180" s="3"/>
      <c r="RSX180" s="3"/>
      <c r="RSY180" s="3"/>
      <c r="RSZ180" s="3"/>
      <c r="RTA180" s="3"/>
      <c r="RTB180" s="3"/>
      <c r="RTC180" s="3"/>
      <c r="RTD180" s="3"/>
      <c r="RTE180" s="3"/>
      <c r="RTF180" s="3"/>
      <c r="RTG180" s="3"/>
      <c r="RTH180" s="3"/>
      <c r="RTI180" s="3"/>
      <c r="RTJ180" s="3"/>
      <c r="RTK180" s="3"/>
      <c r="RTL180" s="3"/>
      <c r="RTM180" s="3"/>
      <c r="RTN180" s="3"/>
      <c r="RTO180" s="3"/>
      <c r="RTP180" s="3"/>
      <c r="RTQ180" s="3"/>
      <c r="RTR180" s="3"/>
      <c r="RTS180" s="3"/>
      <c r="RTT180" s="3"/>
      <c r="RTU180" s="3"/>
      <c r="RTV180" s="3"/>
      <c r="RTW180" s="3"/>
      <c r="RTX180" s="3"/>
      <c r="RTY180" s="3"/>
      <c r="RTZ180" s="3"/>
      <c r="RUA180" s="3"/>
      <c r="RUB180" s="3"/>
      <c r="RUC180" s="3"/>
      <c r="RUD180" s="3"/>
      <c r="RUE180" s="3"/>
      <c r="RUF180" s="3"/>
      <c r="RUG180" s="3"/>
      <c r="RUH180" s="3"/>
      <c r="RUI180" s="3"/>
      <c r="RUJ180" s="3"/>
      <c r="RUK180" s="3"/>
      <c r="RUL180" s="3"/>
      <c r="RUM180" s="3"/>
      <c r="RUN180" s="3"/>
      <c r="RUO180" s="3"/>
      <c r="RUP180" s="3"/>
      <c r="RUQ180" s="3"/>
      <c r="RUR180" s="3"/>
      <c r="RUS180" s="3"/>
      <c r="RUT180" s="3"/>
      <c r="RUU180" s="3"/>
      <c r="RUV180" s="3"/>
      <c r="RUW180" s="3"/>
      <c r="RUX180" s="3"/>
      <c r="RUY180" s="3"/>
      <c r="RUZ180" s="3"/>
      <c r="RVA180" s="3"/>
      <c r="RVB180" s="3"/>
      <c r="RVC180" s="3"/>
      <c r="RVD180" s="3"/>
      <c r="RVE180" s="3"/>
      <c r="RVF180" s="3"/>
      <c r="RVG180" s="3"/>
      <c r="RVH180" s="3"/>
      <c r="RVI180" s="3"/>
      <c r="RVJ180" s="3"/>
      <c r="RVK180" s="3"/>
      <c r="RVL180" s="3"/>
      <c r="RVM180" s="3"/>
      <c r="RVN180" s="3"/>
      <c r="RVO180" s="3"/>
      <c r="RVP180" s="3"/>
      <c r="RVQ180" s="3"/>
      <c r="RVR180" s="3"/>
      <c r="RVS180" s="3"/>
      <c r="RVT180" s="3"/>
      <c r="RVU180" s="3"/>
      <c r="RVV180" s="3"/>
      <c r="RVW180" s="3"/>
      <c r="RVX180" s="3"/>
      <c r="RVY180" s="3"/>
      <c r="RVZ180" s="3"/>
      <c r="RWA180" s="3"/>
      <c r="RWB180" s="3"/>
      <c r="RWC180" s="3"/>
      <c r="RWD180" s="3"/>
      <c r="RWE180" s="3"/>
      <c r="RWF180" s="3"/>
      <c r="RWG180" s="3"/>
      <c r="RWH180" s="3"/>
      <c r="RWI180" s="3"/>
      <c r="RWJ180" s="3"/>
      <c r="RWK180" s="3"/>
      <c r="RWL180" s="3"/>
      <c r="RWM180" s="3"/>
      <c r="RWN180" s="3"/>
      <c r="RWO180" s="3"/>
      <c r="RWP180" s="3"/>
      <c r="RWQ180" s="3"/>
      <c r="RWR180" s="3"/>
      <c r="RWS180" s="3"/>
      <c r="RWT180" s="3"/>
      <c r="RWU180" s="3"/>
      <c r="RWV180" s="3"/>
      <c r="RWW180" s="3"/>
      <c r="RWX180" s="3"/>
      <c r="RWY180" s="3"/>
      <c r="RWZ180" s="3"/>
      <c r="RXA180" s="3"/>
      <c r="RXB180" s="3"/>
      <c r="RXC180" s="3"/>
      <c r="RXD180" s="3"/>
      <c r="RXE180" s="3"/>
      <c r="RXF180" s="3"/>
      <c r="RXG180" s="3"/>
      <c r="RXH180" s="3"/>
      <c r="RXI180" s="3"/>
      <c r="RXJ180" s="3"/>
      <c r="RXK180" s="3"/>
      <c r="RXL180" s="3"/>
      <c r="RXM180" s="3"/>
      <c r="RXN180" s="3"/>
      <c r="RXO180" s="3"/>
      <c r="RXP180" s="3"/>
      <c r="RXQ180" s="3"/>
      <c r="RXR180" s="3"/>
      <c r="RXS180" s="3"/>
      <c r="RXT180" s="3"/>
      <c r="RXU180" s="3"/>
      <c r="RXV180" s="3"/>
      <c r="RXW180" s="3"/>
      <c r="RXX180" s="3"/>
      <c r="RXY180" s="3"/>
      <c r="RXZ180" s="3"/>
      <c r="RYA180" s="3"/>
      <c r="RYB180" s="3"/>
      <c r="RYC180" s="3"/>
      <c r="RYD180" s="3"/>
      <c r="RYE180" s="3"/>
      <c r="RYF180" s="3"/>
      <c r="RYG180" s="3"/>
      <c r="RYH180" s="3"/>
      <c r="RYI180" s="3"/>
      <c r="RYJ180" s="3"/>
      <c r="RYK180" s="3"/>
      <c r="RYL180" s="3"/>
      <c r="RYM180" s="3"/>
      <c r="RYN180" s="3"/>
      <c r="RYO180" s="3"/>
      <c r="RYP180" s="3"/>
      <c r="RYQ180" s="3"/>
      <c r="RYR180" s="3"/>
      <c r="RYS180" s="3"/>
      <c r="RYT180" s="3"/>
      <c r="RYU180" s="3"/>
      <c r="RYV180" s="3"/>
      <c r="RYW180" s="3"/>
      <c r="RYX180" s="3"/>
      <c r="RYY180" s="3"/>
      <c r="RYZ180" s="3"/>
      <c r="RZA180" s="3"/>
      <c r="RZB180" s="3"/>
      <c r="RZC180" s="3"/>
      <c r="RZD180" s="3"/>
      <c r="RZE180" s="3"/>
      <c r="RZF180" s="3"/>
      <c r="RZG180" s="3"/>
      <c r="RZH180" s="3"/>
      <c r="RZI180" s="3"/>
      <c r="RZJ180" s="3"/>
      <c r="RZK180" s="3"/>
      <c r="RZL180" s="3"/>
      <c r="RZM180" s="3"/>
      <c r="RZN180" s="3"/>
      <c r="RZO180" s="3"/>
      <c r="RZP180" s="3"/>
      <c r="RZQ180" s="3"/>
      <c r="RZR180" s="3"/>
      <c r="RZS180" s="3"/>
      <c r="RZT180" s="3"/>
      <c r="RZU180" s="3"/>
      <c r="RZV180" s="3"/>
      <c r="RZW180" s="3"/>
      <c r="RZX180" s="3"/>
      <c r="RZY180" s="3"/>
      <c r="RZZ180" s="3"/>
      <c r="SAA180" s="3"/>
      <c r="SAB180" s="3"/>
      <c r="SAC180" s="3"/>
      <c r="SAD180" s="3"/>
      <c r="SAE180" s="3"/>
      <c r="SAF180" s="3"/>
      <c r="SAG180" s="3"/>
      <c r="SAH180" s="3"/>
      <c r="SAI180" s="3"/>
      <c r="SAJ180" s="3"/>
      <c r="SAK180" s="3"/>
      <c r="SAL180" s="3"/>
      <c r="SAM180" s="3"/>
      <c r="SAN180" s="3"/>
      <c r="SAO180" s="3"/>
      <c r="SAP180" s="3"/>
      <c r="SAQ180" s="3"/>
      <c r="SAR180" s="3"/>
      <c r="SAS180" s="3"/>
      <c r="SAT180" s="3"/>
      <c r="SAU180" s="3"/>
      <c r="SAV180" s="3"/>
      <c r="SAW180" s="3"/>
      <c r="SAX180" s="3"/>
      <c r="SAY180" s="3"/>
      <c r="SAZ180" s="3"/>
      <c r="SBA180" s="3"/>
      <c r="SBB180" s="3"/>
      <c r="SBC180" s="3"/>
      <c r="SBD180" s="3"/>
      <c r="SBE180" s="3"/>
      <c r="SBF180" s="3"/>
      <c r="SBG180" s="3"/>
      <c r="SBH180" s="3"/>
      <c r="SBI180" s="3"/>
      <c r="SBJ180" s="3"/>
      <c r="SBK180" s="3"/>
      <c r="SBL180" s="3"/>
      <c r="SBM180" s="3"/>
      <c r="SBN180" s="3"/>
      <c r="SBO180" s="3"/>
      <c r="SBP180" s="3"/>
      <c r="SBQ180" s="3"/>
      <c r="SBR180" s="3"/>
      <c r="SBS180" s="3"/>
      <c r="SBT180" s="3"/>
      <c r="SBU180" s="3"/>
      <c r="SBV180" s="3"/>
      <c r="SBW180" s="3"/>
      <c r="SBX180" s="3"/>
      <c r="SBY180" s="3"/>
      <c r="SBZ180" s="3"/>
      <c r="SCA180" s="3"/>
      <c r="SCB180" s="3"/>
      <c r="SCC180" s="3"/>
      <c r="SCD180" s="3"/>
      <c r="SCE180" s="3"/>
      <c r="SCF180" s="3"/>
      <c r="SCG180" s="3"/>
      <c r="SCH180" s="3"/>
      <c r="SCI180" s="3"/>
      <c r="SCJ180" s="3"/>
      <c r="SCK180" s="3"/>
      <c r="SCL180" s="3"/>
      <c r="SCM180" s="3"/>
      <c r="SCN180" s="3"/>
      <c r="SCO180" s="3"/>
      <c r="SCP180" s="3"/>
      <c r="SCQ180" s="3"/>
      <c r="SCR180" s="3"/>
      <c r="SCS180" s="3"/>
      <c r="SCT180" s="3"/>
      <c r="SCU180" s="3"/>
      <c r="SCV180" s="3"/>
      <c r="SCW180" s="3"/>
      <c r="SCX180" s="3"/>
      <c r="SCY180" s="3"/>
      <c r="SCZ180" s="3"/>
      <c r="SDA180" s="3"/>
      <c r="SDB180" s="3"/>
      <c r="SDC180" s="3"/>
      <c r="SDD180" s="3"/>
      <c r="SDE180" s="3"/>
      <c r="SDF180" s="3"/>
      <c r="SDG180" s="3"/>
      <c r="SDH180" s="3"/>
      <c r="SDI180" s="3"/>
      <c r="SDJ180" s="3"/>
      <c r="SDK180" s="3"/>
      <c r="SDL180" s="3"/>
      <c r="SDM180" s="3"/>
      <c r="SDN180" s="3"/>
      <c r="SDO180" s="3"/>
      <c r="SDP180" s="3"/>
      <c r="SDQ180" s="3"/>
      <c r="SDR180" s="3"/>
      <c r="SDS180" s="3"/>
      <c r="SDT180" s="3"/>
      <c r="SDU180" s="3"/>
      <c r="SDV180" s="3"/>
      <c r="SDW180" s="3"/>
      <c r="SDX180" s="3"/>
      <c r="SDY180" s="3"/>
      <c r="SDZ180" s="3"/>
      <c r="SEA180" s="3"/>
      <c r="SEB180" s="3"/>
      <c r="SEC180" s="3"/>
      <c r="SED180" s="3"/>
      <c r="SEE180" s="3"/>
      <c r="SEF180" s="3"/>
      <c r="SEG180" s="3"/>
      <c r="SEH180" s="3"/>
      <c r="SEI180" s="3"/>
      <c r="SEJ180" s="3"/>
      <c r="SEK180" s="3"/>
      <c r="SEL180" s="3"/>
      <c r="SEM180" s="3"/>
      <c r="SEN180" s="3"/>
      <c r="SEO180" s="3"/>
      <c r="SEP180" s="3"/>
      <c r="SEQ180" s="3"/>
      <c r="SER180" s="3"/>
      <c r="SES180" s="3"/>
      <c r="SET180" s="3"/>
      <c r="SEU180" s="3"/>
      <c r="SEV180" s="3"/>
      <c r="SEW180" s="3"/>
      <c r="SEX180" s="3"/>
      <c r="SEY180" s="3"/>
      <c r="SEZ180" s="3"/>
      <c r="SFA180" s="3"/>
      <c r="SFB180" s="3"/>
      <c r="SFC180" s="3"/>
      <c r="SFD180" s="3"/>
      <c r="SFE180" s="3"/>
      <c r="SFF180" s="3"/>
      <c r="SFG180" s="3"/>
      <c r="SFH180" s="3"/>
      <c r="SFI180" s="3"/>
      <c r="SFJ180" s="3"/>
      <c r="SFK180" s="3"/>
      <c r="SFL180" s="3"/>
      <c r="SFM180" s="3"/>
      <c r="SFN180" s="3"/>
      <c r="SFO180" s="3"/>
      <c r="SFP180" s="3"/>
      <c r="SFQ180" s="3"/>
      <c r="SFR180" s="3"/>
      <c r="SFS180" s="3"/>
      <c r="SFT180" s="3"/>
      <c r="SFU180" s="3"/>
      <c r="SFV180" s="3"/>
      <c r="SFW180" s="3"/>
      <c r="SFX180" s="3"/>
      <c r="SFY180" s="3"/>
      <c r="SFZ180" s="3"/>
      <c r="SGA180" s="3"/>
      <c r="SGB180" s="3"/>
      <c r="SGC180" s="3"/>
      <c r="SGD180" s="3"/>
      <c r="SGE180" s="3"/>
      <c r="SGF180" s="3"/>
      <c r="SGG180" s="3"/>
      <c r="SGH180" s="3"/>
      <c r="SGI180" s="3"/>
      <c r="SGJ180" s="3"/>
      <c r="SGK180" s="3"/>
      <c r="SGL180" s="3"/>
      <c r="SGM180" s="3"/>
      <c r="SGN180" s="3"/>
      <c r="SGO180" s="3"/>
      <c r="SGP180" s="3"/>
      <c r="SGQ180" s="3"/>
      <c r="SGR180" s="3"/>
      <c r="SGS180" s="3"/>
      <c r="SGT180" s="3"/>
      <c r="SGU180" s="3"/>
      <c r="SGV180" s="3"/>
      <c r="SGW180" s="3"/>
      <c r="SGX180" s="3"/>
      <c r="SGY180" s="3"/>
      <c r="SGZ180" s="3"/>
      <c r="SHA180" s="3"/>
      <c r="SHB180" s="3"/>
      <c r="SHC180" s="3"/>
      <c r="SHD180" s="3"/>
      <c r="SHE180" s="3"/>
      <c r="SHF180" s="3"/>
      <c r="SHG180" s="3"/>
      <c r="SHH180" s="3"/>
      <c r="SHI180" s="3"/>
      <c r="SHJ180" s="3"/>
      <c r="SHK180" s="3"/>
      <c r="SHL180" s="3"/>
      <c r="SHM180" s="3"/>
      <c r="SHN180" s="3"/>
      <c r="SHO180" s="3"/>
      <c r="SHP180" s="3"/>
      <c r="SHQ180" s="3"/>
      <c r="SHR180" s="3"/>
      <c r="SHS180" s="3"/>
      <c r="SHT180" s="3"/>
      <c r="SHU180" s="3"/>
      <c r="SHV180" s="3"/>
      <c r="SHW180" s="3"/>
      <c r="SHX180" s="3"/>
      <c r="SHY180" s="3"/>
      <c r="SHZ180" s="3"/>
      <c r="SIA180" s="3"/>
      <c r="SIB180" s="3"/>
      <c r="SIC180" s="3"/>
      <c r="SID180" s="3"/>
      <c r="SIE180" s="3"/>
      <c r="SIF180" s="3"/>
      <c r="SIG180" s="3"/>
      <c r="SIH180" s="3"/>
      <c r="SII180" s="3"/>
      <c r="SIJ180" s="3"/>
      <c r="SIK180" s="3"/>
      <c r="SIL180" s="3"/>
      <c r="SIM180" s="3"/>
      <c r="SIN180" s="3"/>
      <c r="SIO180" s="3"/>
      <c r="SIP180" s="3"/>
      <c r="SIQ180" s="3"/>
      <c r="SIR180" s="3"/>
      <c r="SIS180" s="3"/>
      <c r="SIT180" s="3"/>
      <c r="SIU180" s="3"/>
      <c r="SIV180" s="3"/>
      <c r="SIW180" s="3"/>
      <c r="SIX180" s="3"/>
      <c r="SIY180" s="3"/>
      <c r="SIZ180" s="3"/>
      <c r="SJA180" s="3"/>
      <c r="SJB180" s="3"/>
      <c r="SJC180" s="3"/>
      <c r="SJD180" s="3"/>
      <c r="SJE180" s="3"/>
      <c r="SJF180" s="3"/>
      <c r="SJG180" s="3"/>
      <c r="SJH180" s="3"/>
      <c r="SJI180" s="3"/>
      <c r="SJJ180" s="3"/>
      <c r="SJK180" s="3"/>
      <c r="SJL180" s="3"/>
      <c r="SJM180" s="3"/>
      <c r="SJN180" s="3"/>
      <c r="SJO180" s="3"/>
      <c r="SJP180" s="3"/>
      <c r="SJQ180" s="3"/>
      <c r="SJR180" s="3"/>
      <c r="SJS180" s="3"/>
      <c r="SJT180" s="3"/>
      <c r="SJU180" s="3"/>
      <c r="SJV180" s="3"/>
      <c r="SJW180" s="3"/>
      <c r="SJX180" s="3"/>
      <c r="SJY180" s="3"/>
      <c r="SJZ180" s="3"/>
      <c r="SKA180" s="3"/>
      <c r="SKB180" s="3"/>
      <c r="SKC180" s="3"/>
      <c r="SKD180" s="3"/>
      <c r="SKE180" s="3"/>
      <c r="SKF180" s="3"/>
      <c r="SKG180" s="3"/>
      <c r="SKH180" s="3"/>
      <c r="SKI180" s="3"/>
      <c r="SKJ180" s="3"/>
      <c r="SKK180" s="3"/>
      <c r="SKL180" s="3"/>
      <c r="SKM180" s="3"/>
      <c r="SKN180" s="3"/>
      <c r="SKO180" s="3"/>
      <c r="SKP180" s="3"/>
      <c r="SKQ180" s="3"/>
      <c r="SKR180" s="3"/>
      <c r="SKS180" s="3"/>
      <c r="SKT180" s="3"/>
      <c r="SKU180" s="3"/>
      <c r="SKV180" s="3"/>
      <c r="SKW180" s="3"/>
      <c r="SKX180" s="3"/>
      <c r="SKY180" s="3"/>
      <c r="SKZ180" s="3"/>
      <c r="SLA180" s="3"/>
      <c r="SLB180" s="3"/>
      <c r="SLC180" s="3"/>
      <c r="SLD180" s="3"/>
      <c r="SLE180" s="3"/>
      <c r="SLF180" s="3"/>
      <c r="SLG180" s="3"/>
      <c r="SLH180" s="3"/>
      <c r="SLI180" s="3"/>
      <c r="SLJ180" s="3"/>
      <c r="SLK180" s="3"/>
      <c r="SLL180" s="3"/>
      <c r="SLM180" s="3"/>
      <c r="SLN180" s="3"/>
      <c r="SLO180" s="3"/>
      <c r="SLP180" s="3"/>
      <c r="SLQ180" s="3"/>
      <c r="SLR180" s="3"/>
      <c r="SLS180" s="3"/>
      <c r="SLT180" s="3"/>
      <c r="SLU180" s="3"/>
      <c r="SLV180" s="3"/>
      <c r="SLW180" s="3"/>
      <c r="SLX180" s="3"/>
      <c r="SLY180" s="3"/>
      <c r="SLZ180" s="3"/>
      <c r="SMA180" s="3"/>
      <c r="SMB180" s="3"/>
      <c r="SMC180" s="3"/>
      <c r="SMD180" s="3"/>
      <c r="SME180" s="3"/>
      <c r="SMF180" s="3"/>
      <c r="SMG180" s="3"/>
      <c r="SMH180" s="3"/>
      <c r="SMI180" s="3"/>
      <c r="SMJ180" s="3"/>
      <c r="SMK180" s="3"/>
      <c r="SML180" s="3"/>
      <c r="SMM180" s="3"/>
      <c r="SMN180" s="3"/>
      <c r="SMO180" s="3"/>
      <c r="SMP180" s="3"/>
      <c r="SMQ180" s="3"/>
      <c r="SMR180" s="3"/>
      <c r="SMS180" s="3"/>
      <c r="SMT180" s="3"/>
      <c r="SMU180" s="3"/>
      <c r="SMV180" s="3"/>
      <c r="SMW180" s="3"/>
      <c r="SMX180" s="3"/>
      <c r="SMY180" s="3"/>
      <c r="SMZ180" s="3"/>
      <c r="SNA180" s="3"/>
      <c r="SNB180" s="3"/>
      <c r="SNC180" s="3"/>
      <c r="SND180" s="3"/>
      <c r="SNE180" s="3"/>
      <c r="SNF180" s="3"/>
      <c r="SNG180" s="3"/>
      <c r="SNH180" s="3"/>
      <c r="SNI180" s="3"/>
      <c r="SNJ180" s="3"/>
      <c r="SNK180" s="3"/>
      <c r="SNL180" s="3"/>
      <c r="SNM180" s="3"/>
      <c r="SNN180" s="3"/>
      <c r="SNO180" s="3"/>
      <c r="SNP180" s="3"/>
      <c r="SNQ180" s="3"/>
      <c r="SNR180" s="3"/>
      <c r="SNS180" s="3"/>
      <c r="SNT180" s="3"/>
      <c r="SNU180" s="3"/>
      <c r="SNV180" s="3"/>
      <c r="SNW180" s="3"/>
      <c r="SNX180" s="3"/>
      <c r="SNY180" s="3"/>
      <c r="SNZ180" s="3"/>
      <c r="SOA180" s="3"/>
      <c r="SOB180" s="3"/>
      <c r="SOC180" s="3"/>
      <c r="SOD180" s="3"/>
      <c r="SOE180" s="3"/>
      <c r="SOF180" s="3"/>
      <c r="SOG180" s="3"/>
      <c r="SOH180" s="3"/>
      <c r="SOI180" s="3"/>
      <c r="SOJ180" s="3"/>
      <c r="SOK180" s="3"/>
      <c r="SOL180" s="3"/>
      <c r="SOM180" s="3"/>
      <c r="SON180" s="3"/>
      <c r="SOO180" s="3"/>
      <c r="SOP180" s="3"/>
      <c r="SOQ180" s="3"/>
      <c r="SOR180" s="3"/>
      <c r="SOS180" s="3"/>
      <c r="SOT180" s="3"/>
      <c r="SOU180" s="3"/>
      <c r="SOV180" s="3"/>
      <c r="SOW180" s="3"/>
      <c r="SOX180" s="3"/>
      <c r="SOY180" s="3"/>
      <c r="SOZ180" s="3"/>
      <c r="SPA180" s="3"/>
      <c r="SPB180" s="3"/>
      <c r="SPC180" s="3"/>
      <c r="SPD180" s="3"/>
      <c r="SPE180" s="3"/>
      <c r="SPF180" s="3"/>
      <c r="SPG180" s="3"/>
      <c r="SPH180" s="3"/>
      <c r="SPI180" s="3"/>
      <c r="SPJ180" s="3"/>
      <c r="SPK180" s="3"/>
      <c r="SPL180" s="3"/>
      <c r="SPM180" s="3"/>
      <c r="SPN180" s="3"/>
      <c r="SPO180" s="3"/>
      <c r="SPP180" s="3"/>
      <c r="SPQ180" s="3"/>
      <c r="SPR180" s="3"/>
      <c r="SPS180" s="3"/>
      <c r="SPT180" s="3"/>
      <c r="SPU180" s="3"/>
      <c r="SPV180" s="3"/>
      <c r="SPW180" s="3"/>
      <c r="SPX180" s="3"/>
      <c r="SPY180" s="3"/>
      <c r="SPZ180" s="3"/>
      <c r="SQA180" s="3"/>
      <c r="SQB180" s="3"/>
      <c r="SQC180" s="3"/>
      <c r="SQD180" s="3"/>
      <c r="SQE180" s="3"/>
      <c r="SQF180" s="3"/>
      <c r="SQG180" s="3"/>
      <c r="SQH180" s="3"/>
      <c r="SQI180" s="3"/>
      <c r="SQJ180" s="3"/>
      <c r="SQK180" s="3"/>
      <c r="SQL180" s="3"/>
      <c r="SQM180" s="3"/>
      <c r="SQN180" s="3"/>
      <c r="SQO180" s="3"/>
      <c r="SQP180" s="3"/>
      <c r="SQQ180" s="3"/>
      <c r="SQR180" s="3"/>
      <c r="SQS180" s="3"/>
      <c r="SQT180" s="3"/>
      <c r="SQU180" s="3"/>
      <c r="SQV180" s="3"/>
      <c r="SQW180" s="3"/>
      <c r="SQX180" s="3"/>
      <c r="SQY180" s="3"/>
      <c r="SQZ180" s="3"/>
      <c r="SRA180" s="3"/>
      <c r="SRB180" s="3"/>
      <c r="SRC180" s="3"/>
      <c r="SRD180" s="3"/>
      <c r="SRE180" s="3"/>
      <c r="SRF180" s="3"/>
      <c r="SRG180" s="3"/>
      <c r="SRH180" s="3"/>
      <c r="SRI180" s="3"/>
      <c r="SRJ180" s="3"/>
      <c r="SRK180" s="3"/>
      <c r="SRL180" s="3"/>
      <c r="SRM180" s="3"/>
      <c r="SRN180" s="3"/>
      <c r="SRO180" s="3"/>
      <c r="SRP180" s="3"/>
      <c r="SRQ180" s="3"/>
      <c r="SRR180" s="3"/>
      <c r="SRS180" s="3"/>
      <c r="SRT180" s="3"/>
      <c r="SRU180" s="3"/>
      <c r="SRV180" s="3"/>
      <c r="SRW180" s="3"/>
      <c r="SRX180" s="3"/>
      <c r="SRY180" s="3"/>
      <c r="SRZ180" s="3"/>
      <c r="SSA180" s="3"/>
      <c r="SSB180" s="3"/>
      <c r="SSC180" s="3"/>
      <c r="SSD180" s="3"/>
      <c r="SSE180" s="3"/>
      <c r="SSF180" s="3"/>
      <c r="SSG180" s="3"/>
      <c r="SSH180" s="3"/>
      <c r="SSI180" s="3"/>
      <c r="SSJ180" s="3"/>
      <c r="SSK180" s="3"/>
      <c r="SSL180" s="3"/>
      <c r="SSM180" s="3"/>
      <c r="SSN180" s="3"/>
      <c r="SSO180" s="3"/>
      <c r="SSP180" s="3"/>
      <c r="SSQ180" s="3"/>
      <c r="SSR180" s="3"/>
      <c r="SSS180" s="3"/>
      <c r="SST180" s="3"/>
      <c r="SSU180" s="3"/>
      <c r="SSV180" s="3"/>
      <c r="SSW180" s="3"/>
      <c r="SSX180" s="3"/>
      <c r="SSY180" s="3"/>
      <c r="SSZ180" s="3"/>
      <c r="STA180" s="3"/>
      <c r="STB180" s="3"/>
      <c r="STC180" s="3"/>
      <c r="STD180" s="3"/>
      <c r="STE180" s="3"/>
      <c r="STF180" s="3"/>
      <c r="STG180" s="3"/>
      <c r="STH180" s="3"/>
      <c r="STI180" s="3"/>
      <c r="STJ180" s="3"/>
      <c r="STK180" s="3"/>
      <c r="STL180" s="3"/>
      <c r="STM180" s="3"/>
      <c r="STN180" s="3"/>
      <c r="STO180" s="3"/>
      <c r="STP180" s="3"/>
      <c r="STQ180" s="3"/>
      <c r="STR180" s="3"/>
      <c r="STS180" s="3"/>
      <c r="STT180" s="3"/>
      <c r="STU180" s="3"/>
      <c r="STV180" s="3"/>
      <c r="STW180" s="3"/>
      <c r="STX180" s="3"/>
      <c r="STY180" s="3"/>
      <c r="STZ180" s="3"/>
      <c r="SUA180" s="3"/>
      <c r="SUB180" s="3"/>
      <c r="SUC180" s="3"/>
      <c r="SUD180" s="3"/>
      <c r="SUE180" s="3"/>
      <c r="SUF180" s="3"/>
      <c r="SUG180" s="3"/>
      <c r="SUH180" s="3"/>
      <c r="SUI180" s="3"/>
      <c r="SUJ180" s="3"/>
      <c r="SUK180" s="3"/>
      <c r="SUL180" s="3"/>
      <c r="SUM180" s="3"/>
      <c r="SUN180" s="3"/>
      <c r="SUO180" s="3"/>
      <c r="SUP180" s="3"/>
      <c r="SUQ180" s="3"/>
      <c r="SUR180" s="3"/>
      <c r="SUS180" s="3"/>
      <c r="SUT180" s="3"/>
      <c r="SUU180" s="3"/>
      <c r="SUV180" s="3"/>
      <c r="SUW180" s="3"/>
      <c r="SUX180" s="3"/>
      <c r="SUY180" s="3"/>
      <c r="SUZ180" s="3"/>
      <c r="SVA180" s="3"/>
      <c r="SVB180" s="3"/>
      <c r="SVC180" s="3"/>
      <c r="SVD180" s="3"/>
      <c r="SVE180" s="3"/>
      <c r="SVF180" s="3"/>
      <c r="SVG180" s="3"/>
      <c r="SVH180" s="3"/>
      <c r="SVI180" s="3"/>
      <c r="SVJ180" s="3"/>
      <c r="SVK180" s="3"/>
      <c r="SVL180" s="3"/>
      <c r="SVM180" s="3"/>
      <c r="SVN180" s="3"/>
      <c r="SVO180" s="3"/>
      <c r="SVP180" s="3"/>
      <c r="SVQ180" s="3"/>
      <c r="SVR180" s="3"/>
      <c r="SVS180" s="3"/>
      <c r="SVT180" s="3"/>
      <c r="SVU180" s="3"/>
      <c r="SVV180" s="3"/>
      <c r="SVW180" s="3"/>
      <c r="SVX180" s="3"/>
      <c r="SVY180" s="3"/>
      <c r="SVZ180" s="3"/>
      <c r="SWA180" s="3"/>
      <c r="SWB180" s="3"/>
      <c r="SWC180" s="3"/>
      <c r="SWD180" s="3"/>
      <c r="SWE180" s="3"/>
      <c r="SWF180" s="3"/>
      <c r="SWG180" s="3"/>
      <c r="SWH180" s="3"/>
      <c r="SWI180" s="3"/>
      <c r="SWJ180" s="3"/>
      <c r="SWK180" s="3"/>
      <c r="SWL180" s="3"/>
      <c r="SWM180" s="3"/>
      <c r="SWN180" s="3"/>
      <c r="SWO180" s="3"/>
      <c r="SWP180" s="3"/>
      <c r="SWQ180" s="3"/>
      <c r="SWR180" s="3"/>
      <c r="SWS180" s="3"/>
      <c r="SWT180" s="3"/>
      <c r="SWU180" s="3"/>
      <c r="SWV180" s="3"/>
      <c r="SWW180" s="3"/>
      <c r="SWX180" s="3"/>
      <c r="SWY180" s="3"/>
      <c r="SWZ180" s="3"/>
      <c r="SXA180" s="3"/>
      <c r="SXB180" s="3"/>
      <c r="SXC180" s="3"/>
      <c r="SXD180" s="3"/>
      <c r="SXE180" s="3"/>
      <c r="SXF180" s="3"/>
      <c r="SXG180" s="3"/>
      <c r="SXH180" s="3"/>
      <c r="SXI180" s="3"/>
      <c r="SXJ180" s="3"/>
      <c r="SXK180" s="3"/>
      <c r="SXL180" s="3"/>
      <c r="SXM180" s="3"/>
      <c r="SXN180" s="3"/>
      <c r="SXO180" s="3"/>
      <c r="SXP180" s="3"/>
      <c r="SXQ180" s="3"/>
      <c r="SXR180" s="3"/>
      <c r="SXS180" s="3"/>
      <c r="SXT180" s="3"/>
      <c r="SXU180" s="3"/>
      <c r="SXV180" s="3"/>
      <c r="SXW180" s="3"/>
      <c r="SXX180" s="3"/>
      <c r="SXY180" s="3"/>
      <c r="SXZ180" s="3"/>
      <c r="SYA180" s="3"/>
      <c r="SYB180" s="3"/>
      <c r="SYC180" s="3"/>
      <c r="SYD180" s="3"/>
      <c r="SYE180" s="3"/>
      <c r="SYF180" s="3"/>
      <c r="SYG180" s="3"/>
      <c r="SYH180" s="3"/>
      <c r="SYI180" s="3"/>
      <c r="SYJ180" s="3"/>
      <c r="SYK180" s="3"/>
      <c r="SYL180" s="3"/>
      <c r="SYM180" s="3"/>
      <c r="SYN180" s="3"/>
      <c r="SYO180" s="3"/>
      <c r="SYP180" s="3"/>
      <c r="SYQ180" s="3"/>
      <c r="SYR180" s="3"/>
      <c r="SYS180" s="3"/>
      <c r="SYT180" s="3"/>
      <c r="SYU180" s="3"/>
      <c r="SYV180" s="3"/>
      <c r="SYW180" s="3"/>
      <c r="SYX180" s="3"/>
      <c r="SYY180" s="3"/>
      <c r="SYZ180" s="3"/>
      <c r="SZA180" s="3"/>
      <c r="SZB180" s="3"/>
      <c r="SZC180" s="3"/>
      <c r="SZD180" s="3"/>
      <c r="SZE180" s="3"/>
      <c r="SZF180" s="3"/>
      <c r="SZG180" s="3"/>
      <c r="SZH180" s="3"/>
      <c r="SZI180" s="3"/>
      <c r="SZJ180" s="3"/>
      <c r="SZK180" s="3"/>
      <c r="SZL180" s="3"/>
      <c r="SZM180" s="3"/>
      <c r="SZN180" s="3"/>
      <c r="SZO180" s="3"/>
      <c r="SZP180" s="3"/>
      <c r="SZQ180" s="3"/>
      <c r="SZR180" s="3"/>
      <c r="SZS180" s="3"/>
      <c r="SZT180" s="3"/>
      <c r="SZU180" s="3"/>
      <c r="SZV180" s="3"/>
      <c r="SZW180" s="3"/>
      <c r="SZX180" s="3"/>
      <c r="SZY180" s="3"/>
      <c r="SZZ180" s="3"/>
      <c r="TAA180" s="3"/>
      <c r="TAB180" s="3"/>
      <c r="TAC180" s="3"/>
      <c r="TAD180" s="3"/>
      <c r="TAE180" s="3"/>
      <c r="TAF180" s="3"/>
      <c r="TAG180" s="3"/>
      <c r="TAH180" s="3"/>
      <c r="TAI180" s="3"/>
      <c r="TAJ180" s="3"/>
      <c r="TAK180" s="3"/>
      <c r="TAL180" s="3"/>
      <c r="TAM180" s="3"/>
      <c r="TAN180" s="3"/>
      <c r="TAO180" s="3"/>
      <c r="TAP180" s="3"/>
      <c r="TAQ180" s="3"/>
      <c r="TAR180" s="3"/>
      <c r="TAS180" s="3"/>
      <c r="TAT180" s="3"/>
      <c r="TAU180" s="3"/>
      <c r="TAV180" s="3"/>
      <c r="TAW180" s="3"/>
      <c r="TAX180" s="3"/>
      <c r="TAY180" s="3"/>
      <c r="TAZ180" s="3"/>
      <c r="TBA180" s="3"/>
      <c r="TBB180" s="3"/>
      <c r="TBC180" s="3"/>
      <c r="TBD180" s="3"/>
      <c r="TBE180" s="3"/>
      <c r="TBF180" s="3"/>
      <c r="TBG180" s="3"/>
      <c r="TBH180" s="3"/>
      <c r="TBI180" s="3"/>
      <c r="TBJ180" s="3"/>
      <c r="TBK180" s="3"/>
      <c r="TBL180" s="3"/>
      <c r="TBM180" s="3"/>
      <c r="TBN180" s="3"/>
      <c r="TBO180" s="3"/>
      <c r="TBP180" s="3"/>
      <c r="TBQ180" s="3"/>
      <c r="TBR180" s="3"/>
      <c r="TBS180" s="3"/>
      <c r="TBT180" s="3"/>
      <c r="TBU180" s="3"/>
      <c r="TBV180" s="3"/>
      <c r="TBW180" s="3"/>
      <c r="TBX180" s="3"/>
      <c r="TBY180" s="3"/>
      <c r="TBZ180" s="3"/>
      <c r="TCA180" s="3"/>
      <c r="TCB180" s="3"/>
      <c r="TCC180" s="3"/>
      <c r="TCD180" s="3"/>
      <c r="TCE180" s="3"/>
      <c r="TCF180" s="3"/>
      <c r="TCG180" s="3"/>
      <c r="TCH180" s="3"/>
      <c r="TCI180" s="3"/>
      <c r="TCJ180" s="3"/>
      <c r="TCK180" s="3"/>
      <c r="TCL180" s="3"/>
      <c r="TCM180" s="3"/>
      <c r="TCN180" s="3"/>
      <c r="TCO180" s="3"/>
      <c r="TCP180" s="3"/>
      <c r="TCQ180" s="3"/>
      <c r="TCR180" s="3"/>
      <c r="TCS180" s="3"/>
      <c r="TCT180" s="3"/>
      <c r="TCU180" s="3"/>
      <c r="TCV180" s="3"/>
      <c r="TCW180" s="3"/>
      <c r="TCX180" s="3"/>
      <c r="TCY180" s="3"/>
      <c r="TCZ180" s="3"/>
      <c r="TDA180" s="3"/>
      <c r="TDB180" s="3"/>
      <c r="TDC180" s="3"/>
      <c r="TDD180" s="3"/>
      <c r="TDE180" s="3"/>
      <c r="TDF180" s="3"/>
      <c r="TDG180" s="3"/>
      <c r="TDH180" s="3"/>
      <c r="TDI180" s="3"/>
      <c r="TDJ180" s="3"/>
      <c r="TDK180" s="3"/>
      <c r="TDL180" s="3"/>
      <c r="TDM180" s="3"/>
      <c r="TDN180" s="3"/>
      <c r="TDO180" s="3"/>
      <c r="TDP180" s="3"/>
      <c r="TDQ180" s="3"/>
      <c r="TDR180" s="3"/>
      <c r="TDS180" s="3"/>
      <c r="TDT180" s="3"/>
      <c r="TDU180" s="3"/>
      <c r="TDV180" s="3"/>
      <c r="TDW180" s="3"/>
      <c r="TDX180" s="3"/>
      <c r="TDY180" s="3"/>
      <c r="TDZ180" s="3"/>
      <c r="TEA180" s="3"/>
      <c r="TEB180" s="3"/>
      <c r="TEC180" s="3"/>
      <c r="TED180" s="3"/>
      <c r="TEE180" s="3"/>
      <c r="TEF180" s="3"/>
      <c r="TEG180" s="3"/>
      <c r="TEH180" s="3"/>
      <c r="TEI180" s="3"/>
      <c r="TEJ180" s="3"/>
      <c r="TEK180" s="3"/>
      <c r="TEL180" s="3"/>
      <c r="TEM180" s="3"/>
      <c r="TEN180" s="3"/>
      <c r="TEO180" s="3"/>
      <c r="TEP180" s="3"/>
      <c r="TEQ180" s="3"/>
      <c r="TER180" s="3"/>
      <c r="TES180" s="3"/>
      <c r="TET180" s="3"/>
      <c r="TEU180" s="3"/>
      <c r="TEV180" s="3"/>
      <c r="TEW180" s="3"/>
      <c r="TEX180" s="3"/>
      <c r="TEY180" s="3"/>
      <c r="TEZ180" s="3"/>
      <c r="TFA180" s="3"/>
      <c r="TFB180" s="3"/>
      <c r="TFC180" s="3"/>
      <c r="TFD180" s="3"/>
      <c r="TFE180" s="3"/>
      <c r="TFF180" s="3"/>
      <c r="TFG180" s="3"/>
      <c r="TFH180" s="3"/>
      <c r="TFI180" s="3"/>
      <c r="TFJ180" s="3"/>
      <c r="TFK180" s="3"/>
      <c r="TFL180" s="3"/>
      <c r="TFM180" s="3"/>
      <c r="TFN180" s="3"/>
      <c r="TFO180" s="3"/>
      <c r="TFP180" s="3"/>
      <c r="TFQ180" s="3"/>
      <c r="TFR180" s="3"/>
      <c r="TFS180" s="3"/>
      <c r="TFT180" s="3"/>
      <c r="TFU180" s="3"/>
      <c r="TFV180" s="3"/>
      <c r="TFW180" s="3"/>
      <c r="TFX180" s="3"/>
      <c r="TFY180" s="3"/>
      <c r="TFZ180" s="3"/>
      <c r="TGA180" s="3"/>
      <c r="TGB180" s="3"/>
      <c r="TGC180" s="3"/>
      <c r="TGD180" s="3"/>
      <c r="TGE180" s="3"/>
      <c r="TGF180" s="3"/>
      <c r="TGG180" s="3"/>
      <c r="TGH180" s="3"/>
      <c r="TGI180" s="3"/>
      <c r="TGJ180" s="3"/>
      <c r="TGK180" s="3"/>
      <c r="TGL180" s="3"/>
      <c r="TGM180" s="3"/>
      <c r="TGN180" s="3"/>
      <c r="TGO180" s="3"/>
      <c r="TGP180" s="3"/>
      <c r="TGQ180" s="3"/>
      <c r="TGR180" s="3"/>
      <c r="TGS180" s="3"/>
      <c r="TGT180" s="3"/>
      <c r="TGU180" s="3"/>
      <c r="TGV180" s="3"/>
      <c r="TGW180" s="3"/>
      <c r="TGX180" s="3"/>
      <c r="TGY180" s="3"/>
      <c r="TGZ180" s="3"/>
      <c r="THA180" s="3"/>
      <c r="THB180" s="3"/>
      <c r="THC180" s="3"/>
      <c r="THD180" s="3"/>
      <c r="THE180" s="3"/>
      <c r="THF180" s="3"/>
      <c r="THG180" s="3"/>
      <c r="THH180" s="3"/>
      <c r="THI180" s="3"/>
      <c r="THJ180" s="3"/>
      <c r="THK180" s="3"/>
      <c r="THL180" s="3"/>
      <c r="THM180" s="3"/>
      <c r="THN180" s="3"/>
      <c r="THO180" s="3"/>
      <c r="THP180" s="3"/>
      <c r="THQ180" s="3"/>
      <c r="THR180" s="3"/>
      <c r="THS180" s="3"/>
      <c r="THT180" s="3"/>
      <c r="THU180" s="3"/>
      <c r="THV180" s="3"/>
      <c r="THW180" s="3"/>
      <c r="THX180" s="3"/>
      <c r="THY180" s="3"/>
      <c r="THZ180" s="3"/>
      <c r="TIA180" s="3"/>
      <c r="TIB180" s="3"/>
      <c r="TIC180" s="3"/>
      <c r="TID180" s="3"/>
      <c r="TIE180" s="3"/>
      <c r="TIF180" s="3"/>
      <c r="TIG180" s="3"/>
      <c r="TIH180" s="3"/>
      <c r="TII180" s="3"/>
      <c r="TIJ180" s="3"/>
      <c r="TIK180" s="3"/>
      <c r="TIL180" s="3"/>
      <c r="TIM180" s="3"/>
      <c r="TIN180" s="3"/>
      <c r="TIO180" s="3"/>
      <c r="TIP180" s="3"/>
      <c r="TIQ180" s="3"/>
      <c r="TIR180" s="3"/>
      <c r="TIS180" s="3"/>
      <c r="TIT180" s="3"/>
      <c r="TIU180" s="3"/>
      <c r="TIV180" s="3"/>
      <c r="TIW180" s="3"/>
      <c r="TIX180" s="3"/>
      <c r="TIY180" s="3"/>
      <c r="TIZ180" s="3"/>
      <c r="TJA180" s="3"/>
      <c r="TJB180" s="3"/>
      <c r="TJC180" s="3"/>
      <c r="TJD180" s="3"/>
      <c r="TJE180" s="3"/>
      <c r="TJF180" s="3"/>
      <c r="TJG180" s="3"/>
      <c r="TJH180" s="3"/>
      <c r="TJI180" s="3"/>
      <c r="TJJ180" s="3"/>
      <c r="TJK180" s="3"/>
      <c r="TJL180" s="3"/>
      <c r="TJM180" s="3"/>
      <c r="TJN180" s="3"/>
      <c r="TJO180" s="3"/>
      <c r="TJP180" s="3"/>
      <c r="TJQ180" s="3"/>
      <c r="TJR180" s="3"/>
      <c r="TJS180" s="3"/>
      <c r="TJT180" s="3"/>
      <c r="TJU180" s="3"/>
      <c r="TJV180" s="3"/>
      <c r="TJW180" s="3"/>
      <c r="TJX180" s="3"/>
      <c r="TJY180" s="3"/>
      <c r="TJZ180" s="3"/>
      <c r="TKA180" s="3"/>
      <c r="TKB180" s="3"/>
      <c r="TKC180" s="3"/>
      <c r="TKD180" s="3"/>
      <c r="TKE180" s="3"/>
      <c r="TKF180" s="3"/>
      <c r="TKG180" s="3"/>
      <c r="TKH180" s="3"/>
      <c r="TKI180" s="3"/>
      <c r="TKJ180" s="3"/>
      <c r="TKK180" s="3"/>
      <c r="TKL180" s="3"/>
      <c r="TKM180" s="3"/>
      <c r="TKN180" s="3"/>
      <c r="TKO180" s="3"/>
      <c r="TKP180" s="3"/>
      <c r="TKQ180" s="3"/>
      <c r="TKR180" s="3"/>
      <c r="TKS180" s="3"/>
      <c r="TKT180" s="3"/>
      <c r="TKU180" s="3"/>
      <c r="TKV180" s="3"/>
      <c r="TKW180" s="3"/>
      <c r="TKX180" s="3"/>
      <c r="TKY180" s="3"/>
      <c r="TKZ180" s="3"/>
      <c r="TLA180" s="3"/>
      <c r="TLB180" s="3"/>
      <c r="TLC180" s="3"/>
      <c r="TLD180" s="3"/>
      <c r="TLE180" s="3"/>
      <c r="TLF180" s="3"/>
      <c r="TLG180" s="3"/>
      <c r="TLH180" s="3"/>
      <c r="TLI180" s="3"/>
      <c r="TLJ180" s="3"/>
      <c r="TLK180" s="3"/>
      <c r="TLL180" s="3"/>
      <c r="TLM180" s="3"/>
      <c r="TLN180" s="3"/>
      <c r="TLO180" s="3"/>
      <c r="TLP180" s="3"/>
      <c r="TLQ180" s="3"/>
      <c r="TLR180" s="3"/>
      <c r="TLS180" s="3"/>
      <c r="TLT180" s="3"/>
      <c r="TLU180" s="3"/>
      <c r="TLV180" s="3"/>
      <c r="TLW180" s="3"/>
      <c r="TLX180" s="3"/>
      <c r="TLY180" s="3"/>
      <c r="TLZ180" s="3"/>
      <c r="TMA180" s="3"/>
      <c r="TMB180" s="3"/>
      <c r="TMC180" s="3"/>
      <c r="TMD180" s="3"/>
      <c r="TME180" s="3"/>
      <c r="TMF180" s="3"/>
      <c r="TMG180" s="3"/>
      <c r="TMH180" s="3"/>
      <c r="TMI180" s="3"/>
      <c r="TMJ180" s="3"/>
      <c r="TMK180" s="3"/>
      <c r="TML180" s="3"/>
      <c r="TMM180" s="3"/>
      <c r="TMN180" s="3"/>
      <c r="TMO180" s="3"/>
      <c r="TMP180" s="3"/>
      <c r="TMQ180" s="3"/>
      <c r="TMR180" s="3"/>
      <c r="TMS180" s="3"/>
      <c r="TMT180" s="3"/>
      <c r="TMU180" s="3"/>
      <c r="TMV180" s="3"/>
      <c r="TMW180" s="3"/>
      <c r="TMX180" s="3"/>
      <c r="TMY180" s="3"/>
      <c r="TMZ180" s="3"/>
      <c r="TNA180" s="3"/>
      <c r="TNB180" s="3"/>
      <c r="TNC180" s="3"/>
      <c r="TND180" s="3"/>
      <c r="TNE180" s="3"/>
      <c r="TNF180" s="3"/>
      <c r="TNG180" s="3"/>
      <c r="TNH180" s="3"/>
      <c r="TNI180" s="3"/>
      <c r="TNJ180" s="3"/>
      <c r="TNK180" s="3"/>
      <c r="TNL180" s="3"/>
      <c r="TNM180" s="3"/>
      <c r="TNN180" s="3"/>
      <c r="TNO180" s="3"/>
      <c r="TNP180" s="3"/>
      <c r="TNQ180" s="3"/>
      <c r="TNR180" s="3"/>
      <c r="TNS180" s="3"/>
      <c r="TNT180" s="3"/>
      <c r="TNU180" s="3"/>
      <c r="TNV180" s="3"/>
      <c r="TNW180" s="3"/>
      <c r="TNX180" s="3"/>
      <c r="TNY180" s="3"/>
      <c r="TNZ180" s="3"/>
      <c r="TOA180" s="3"/>
      <c r="TOB180" s="3"/>
      <c r="TOC180" s="3"/>
      <c r="TOD180" s="3"/>
      <c r="TOE180" s="3"/>
      <c r="TOF180" s="3"/>
      <c r="TOG180" s="3"/>
      <c r="TOH180" s="3"/>
      <c r="TOI180" s="3"/>
      <c r="TOJ180" s="3"/>
      <c r="TOK180" s="3"/>
      <c r="TOL180" s="3"/>
      <c r="TOM180" s="3"/>
      <c r="TON180" s="3"/>
      <c r="TOO180" s="3"/>
      <c r="TOP180" s="3"/>
      <c r="TOQ180" s="3"/>
      <c r="TOR180" s="3"/>
      <c r="TOS180" s="3"/>
      <c r="TOT180" s="3"/>
      <c r="TOU180" s="3"/>
      <c r="TOV180" s="3"/>
      <c r="TOW180" s="3"/>
      <c r="TOX180" s="3"/>
      <c r="TOY180" s="3"/>
      <c r="TOZ180" s="3"/>
      <c r="TPA180" s="3"/>
      <c r="TPB180" s="3"/>
      <c r="TPC180" s="3"/>
      <c r="TPD180" s="3"/>
      <c r="TPE180" s="3"/>
      <c r="TPF180" s="3"/>
      <c r="TPG180" s="3"/>
      <c r="TPH180" s="3"/>
      <c r="TPI180" s="3"/>
      <c r="TPJ180" s="3"/>
      <c r="TPK180" s="3"/>
      <c r="TPL180" s="3"/>
      <c r="TPM180" s="3"/>
      <c r="TPN180" s="3"/>
      <c r="TPO180" s="3"/>
      <c r="TPP180" s="3"/>
      <c r="TPQ180" s="3"/>
      <c r="TPR180" s="3"/>
      <c r="TPS180" s="3"/>
      <c r="TPT180" s="3"/>
      <c r="TPU180" s="3"/>
      <c r="TPV180" s="3"/>
      <c r="TPW180" s="3"/>
      <c r="TPX180" s="3"/>
      <c r="TPY180" s="3"/>
      <c r="TPZ180" s="3"/>
      <c r="TQA180" s="3"/>
      <c r="TQB180" s="3"/>
      <c r="TQC180" s="3"/>
      <c r="TQD180" s="3"/>
      <c r="TQE180" s="3"/>
      <c r="TQF180" s="3"/>
      <c r="TQG180" s="3"/>
      <c r="TQH180" s="3"/>
      <c r="TQI180" s="3"/>
      <c r="TQJ180" s="3"/>
      <c r="TQK180" s="3"/>
      <c r="TQL180" s="3"/>
      <c r="TQM180" s="3"/>
      <c r="TQN180" s="3"/>
      <c r="TQO180" s="3"/>
      <c r="TQP180" s="3"/>
      <c r="TQQ180" s="3"/>
      <c r="TQR180" s="3"/>
      <c r="TQS180" s="3"/>
      <c r="TQT180" s="3"/>
      <c r="TQU180" s="3"/>
      <c r="TQV180" s="3"/>
      <c r="TQW180" s="3"/>
      <c r="TQX180" s="3"/>
      <c r="TQY180" s="3"/>
      <c r="TQZ180" s="3"/>
      <c r="TRA180" s="3"/>
      <c r="TRB180" s="3"/>
      <c r="TRC180" s="3"/>
      <c r="TRD180" s="3"/>
      <c r="TRE180" s="3"/>
      <c r="TRF180" s="3"/>
      <c r="TRG180" s="3"/>
      <c r="TRH180" s="3"/>
      <c r="TRI180" s="3"/>
      <c r="TRJ180" s="3"/>
      <c r="TRK180" s="3"/>
      <c r="TRL180" s="3"/>
      <c r="TRM180" s="3"/>
      <c r="TRN180" s="3"/>
      <c r="TRO180" s="3"/>
      <c r="TRP180" s="3"/>
      <c r="TRQ180" s="3"/>
      <c r="TRR180" s="3"/>
      <c r="TRS180" s="3"/>
      <c r="TRT180" s="3"/>
      <c r="TRU180" s="3"/>
      <c r="TRV180" s="3"/>
      <c r="TRW180" s="3"/>
      <c r="TRX180" s="3"/>
      <c r="TRY180" s="3"/>
      <c r="TRZ180" s="3"/>
      <c r="TSA180" s="3"/>
      <c r="TSB180" s="3"/>
      <c r="TSC180" s="3"/>
      <c r="TSD180" s="3"/>
      <c r="TSE180" s="3"/>
      <c r="TSF180" s="3"/>
      <c r="TSG180" s="3"/>
      <c r="TSH180" s="3"/>
      <c r="TSI180" s="3"/>
      <c r="TSJ180" s="3"/>
      <c r="TSK180" s="3"/>
      <c r="TSL180" s="3"/>
      <c r="TSM180" s="3"/>
      <c r="TSN180" s="3"/>
      <c r="TSO180" s="3"/>
      <c r="TSP180" s="3"/>
      <c r="TSQ180" s="3"/>
      <c r="TSR180" s="3"/>
      <c r="TSS180" s="3"/>
      <c r="TST180" s="3"/>
      <c r="TSU180" s="3"/>
      <c r="TSV180" s="3"/>
      <c r="TSW180" s="3"/>
      <c r="TSX180" s="3"/>
      <c r="TSY180" s="3"/>
      <c r="TSZ180" s="3"/>
      <c r="TTA180" s="3"/>
      <c r="TTB180" s="3"/>
      <c r="TTC180" s="3"/>
      <c r="TTD180" s="3"/>
      <c r="TTE180" s="3"/>
      <c r="TTF180" s="3"/>
      <c r="TTG180" s="3"/>
      <c r="TTH180" s="3"/>
      <c r="TTI180" s="3"/>
      <c r="TTJ180" s="3"/>
      <c r="TTK180" s="3"/>
      <c r="TTL180" s="3"/>
      <c r="TTM180" s="3"/>
      <c r="TTN180" s="3"/>
      <c r="TTO180" s="3"/>
      <c r="TTP180" s="3"/>
      <c r="TTQ180" s="3"/>
      <c r="TTR180" s="3"/>
      <c r="TTS180" s="3"/>
      <c r="TTT180" s="3"/>
      <c r="TTU180" s="3"/>
      <c r="TTV180" s="3"/>
      <c r="TTW180" s="3"/>
      <c r="TTX180" s="3"/>
      <c r="TTY180" s="3"/>
      <c r="TTZ180" s="3"/>
      <c r="TUA180" s="3"/>
      <c r="TUB180" s="3"/>
      <c r="TUC180" s="3"/>
      <c r="TUD180" s="3"/>
      <c r="TUE180" s="3"/>
      <c r="TUF180" s="3"/>
      <c r="TUG180" s="3"/>
      <c r="TUH180" s="3"/>
      <c r="TUI180" s="3"/>
      <c r="TUJ180" s="3"/>
      <c r="TUK180" s="3"/>
      <c r="TUL180" s="3"/>
      <c r="TUM180" s="3"/>
      <c r="TUN180" s="3"/>
      <c r="TUO180" s="3"/>
      <c r="TUP180" s="3"/>
      <c r="TUQ180" s="3"/>
      <c r="TUR180" s="3"/>
      <c r="TUS180" s="3"/>
      <c r="TUT180" s="3"/>
      <c r="TUU180" s="3"/>
      <c r="TUV180" s="3"/>
      <c r="TUW180" s="3"/>
      <c r="TUX180" s="3"/>
      <c r="TUY180" s="3"/>
      <c r="TUZ180" s="3"/>
      <c r="TVA180" s="3"/>
      <c r="TVB180" s="3"/>
      <c r="TVC180" s="3"/>
      <c r="TVD180" s="3"/>
      <c r="TVE180" s="3"/>
      <c r="TVF180" s="3"/>
      <c r="TVG180" s="3"/>
      <c r="TVH180" s="3"/>
      <c r="TVI180" s="3"/>
      <c r="TVJ180" s="3"/>
      <c r="TVK180" s="3"/>
      <c r="TVL180" s="3"/>
      <c r="TVM180" s="3"/>
      <c r="TVN180" s="3"/>
      <c r="TVO180" s="3"/>
      <c r="TVP180" s="3"/>
      <c r="TVQ180" s="3"/>
      <c r="TVR180" s="3"/>
      <c r="TVS180" s="3"/>
      <c r="TVT180" s="3"/>
      <c r="TVU180" s="3"/>
      <c r="TVV180" s="3"/>
      <c r="TVW180" s="3"/>
      <c r="TVX180" s="3"/>
      <c r="TVY180" s="3"/>
      <c r="TVZ180" s="3"/>
      <c r="TWA180" s="3"/>
      <c r="TWB180" s="3"/>
      <c r="TWC180" s="3"/>
      <c r="TWD180" s="3"/>
      <c r="TWE180" s="3"/>
      <c r="TWF180" s="3"/>
      <c r="TWG180" s="3"/>
      <c r="TWH180" s="3"/>
      <c r="TWI180" s="3"/>
      <c r="TWJ180" s="3"/>
      <c r="TWK180" s="3"/>
      <c r="TWL180" s="3"/>
      <c r="TWM180" s="3"/>
      <c r="TWN180" s="3"/>
      <c r="TWO180" s="3"/>
      <c r="TWP180" s="3"/>
      <c r="TWQ180" s="3"/>
      <c r="TWR180" s="3"/>
      <c r="TWS180" s="3"/>
      <c r="TWT180" s="3"/>
      <c r="TWU180" s="3"/>
      <c r="TWV180" s="3"/>
      <c r="TWW180" s="3"/>
      <c r="TWX180" s="3"/>
      <c r="TWY180" s="3"/>
      <c r="TWZ180" s="3"/>
      <c r="TXA180" s="3"/>
      <c r="TXB180" s="3"/>
      <c r="TXC180" s="3"/>
      <c r="TXD180" s="3"/>
      <c r="TXE180" s="3"/>
      <c r="TXF180" s="3"/>
      <c r="TXG180" s="3"/>
      <c r="TXH180" s="3"/>
      <c r="TXI180" s="3"/>
      <c r="TXJ180" s="3"/>
      <c r="TXK180" s="3"/>
      <c r="TXL180" s="3"/>
      <c r="TXM180" s="3"/>
      <c r="TXN180" s="3"/>
      <c r="TXO180" s="3"/>
      <c r="TXP180" s="3"/>
      <c r="TXQ180" s="3"/>
      <c r="TXR180" s="3"/>
      <c r="TXS180" s="3"/>
      <c r="TXT180" s="3"/>
      <c r="TXU180" s="3"/>
      <c r="TXV180" s="3"/>
      <c r="TXW180" s="3"/>
      <c r="TXX180" s="3"/>
      <c r="TXY180" s="3"/>
      <c r="TXZ180" s="3"/>
      <c r="TYA180" s="3"/>
      <c r="TYB180" s="3"/>
      <c r="TYC180" s="3"/>
      <c r="TYD180" s="3"/>
      <c r="TYE180" s="3"/>
      <c r="TYF180" s="3"/>
      <c r="TYG180" s="3"/>
      <c r="TYH180" s="3"/>
      <c r="TYI180" s="3"/>
      <c r="TYJ180" s="3"/>
      <c r="TYK180" s="3"/>
      <c r="TYL180" s="3"/>
      <c r="TYM180" s="3"/>
      <c r="TYN180" s="3"/>
      <c r="TYO180" s="3"/>
      <c r="TYP180" s="3"/>
      <c r="TYQ180" s="3"/>
      <c r="TYR180" s="3"/>
      <c r="TYS180" s="3"/>
      <c r="TYT180" s="3"/>
      <c r="TYU180" s="3"/>
      <c r="TYV180" s="3"/>
      <c r="TYW180" s="3"/>
      <c r="TYX180" s="3"/>
      <c r="TYY180" s="3"/>
      <c r="TYZ180" s="3"/>
      <c r="TZA180" s="3"/>
      <c r="TZB180" s="3"/>
      <c r="TZC180" s="3"/>
      <c r="TZD180" s="3"/>
      <c r="TZE180" s="3"/>
      <c r="TZF180" s="3"/>
      <c r="TZG180" s="3"/>
      <c r="TZH180" s="3"/>
      <c r="TZI180" s="3"/>
      <c r="TZJ180" s="3"/>
      <c r="TZK180" s="3"/>
      <c r="TZL180" s="3"/>
      <c r="TZM180" s="3"/>
      <c r="TZN180" s="3"/>
      <c r="TZO180" s="3"/>
      <c r="TZP180" s="3"/>
      <c r="TZQ180" s="3"/>
      <c r="TZR180" s="3"/>
      <c r="TZS180" s="3"/>
      <c r="TZT180" s="3"/>
      <c r="TZU180" s="3"/>
      <c r="TZV180" s="3"/>
      <c r="TZW180" s="3"/>
      <c r="TZX180" s="3"/>
      <c r="TZY180" s="3"/>
      <c r="TZZ180" s="3"/>
      <c r="UAA180" s="3"/>
      <c r="UAB180" s="3"/>
      <c r="UAC180" s="3"/>
      <c r="UAD180" s="3"/>
      <c r="UAE180" s="3"/>
      <c r="UAF180" s="3"/>
      <c r="UAG180" s="3"/>
      <c r="UAH180" s="3"/>
      <c r="UAI180" s="3"/>
      <c r="UAJ180" s="3"/>
      <c r="UAK180" s="3"/>
      <c r="UAL180" s="3"/>
      <c r="UAM180" s="3"/>
      <c r="UAN180" s="3"/>
      <c r="UAO180" s="3"/>
      <c r="UAP180" s="3"/>
      <c r="UAQ180" s="3"/>
      <c r="UAR180" s="3"/>
      <c r="UAS180" s="3"/>
      <c r="UAT180" s="3"/>
      <c r="UAU180" s="3"/>
      <c r="UAV180" s="3"/>
      <c r="UAW180" s="3"/>
      <c r="UAX180" s="3"/>
      <c r="UAY180" s="3"/>
      <c r="UAZ180" s="3"/>
      <c r="UBA180" s="3"/>
      <c r="UBB180" s="3"/>
      <c r="UBC180" s="3"/>
      <c r="UBD180" s="3"/>
      <c r="UBE180" s="3"/>
      <c r="UBF180" s="3"/>
      <c r="UBG180" s="3"/>
      <c r="UBH180" s="3"/>
      <c r="UBI180" s="3"/>
      <c r="UBJ180" s="3"/>
      <c r="UBK180" s="3"/>
      <c r="UBL180" s="3"/>
      <c r="UBM180" s="3"/>
      <c r="UBN180" s="3"/>
      <c r="UBO180" s="3"/>
      <c r="UBP180" s="3"/>
      <c r="UBQ180" s="3"/>
      <c r="UBR180" s="3"/>
      <c r="UBS180" s="3"/>
      <c r="UBT180" s="3"/>
      <c r="UBU180" s="3"/>
      <c r="UBV180" s="3"/>
      <c r="UBW180" s="3"/>
      <c r="UBX180" s="3"/>
      <c r="UBY180" s="3"/>
      <c r="UBZ180" s="3"/>
      <c r="UCA180" s="3"/>
      <c r="UCB180" s="3"/>
      <c r="UCC180" s="3"/>
      <c r="UCD180" s="3"/>
      <c r="UCE180" s="3"/>
      <c r="UCF180" s="3"/>
      <c r="UCG180" s="3"/>
      <c r="UCH180" s="3"/>
      <c r="UCI180" s="3"/>
      <c r="UCJ180" s="3"/>
      <c r="UCK180" s="3"/>
      <c r="UCL180" s="3"/>
      <c r="UCM180" s="3"/>
      <c r="UCN180" s="3"/>
      <c r="UCO180" s="3"/>
      <c r="UCP180" s="3"/>
      <c r="UCQ180" s="3"/>
      <c r="UCR180" s="3"/>
      <c r="UCS180" s="3"/>
      <c r="UCT180" s="3"/>
      <c r="UCU180" s="3"/>
      <c r="UCV180" s="3"/>
      <c r="UCW180" s="3"/>
      <c r="UCX180" s="3"/>
      <c r="UCY180" s="3"/>
      <c r="UCZ180" s="3"/>
      <c r="UDA180" s="3"/>
      <c r="UDB180" s="3"/>
      <c r="UDC180" s="3"/>
      <c r="UDD180" s="3"/>
      <c r="UDE180" s="3"/>
      <c r="UDF180" s="3"/>
      <c r="UDG180" s="3"/>
      <c r="UDH180" s="3"/>
      <c r="UDI180" s="3"/>
      <c r="UDJ180" s="3"/>
      <c r="UDK180" s="3"/>
      <c r="UDL180" s="3"/>
      <c r="UDM180" s="3"/>
      <c r="UDN180" s="3"/>
      <c r="UDO180" s="3"/>
      <c r="UDP180" s="3"/>
      <c r="UDQ180" s="3"/>
      <c r="UDR180" s="3"/>
      <c r="UDS180" s="3"/>
      <c r="UDT180" s="3"/>
      <c r="UDU180" s="3"/>
      <c r="UDV180" s="3"/>
      <c r="UDW180" s="3"/>
      <c r="UDX180" s="3"/>
      <c r="UDY180" s="3"/>
      <c r="UDZ180" s="3"/>
      <c r="UEA180" s="3"/>
      <c r="UEB180" s="3"/>
      <c r="UEC180" s="3"/>
      <c r="UED180" s="3"/>
      <c r="UEE180" s="3"/>
      <c r="UEF180" s="3"/>
      <c r="UEG180" s="3"/>
      <c r="UEH180" s="3"/>
      <c r="UEI180" s="3"/>
      <c r="UEJ180" s="3"/>
      <c r="UEK180" s="3"/>
      <c r="UEL180" s="3"/>
      <c r="UEM180" s="3"/>
      <c r="UEN180" s="3"/>
      <c r="UEO180" s="3"/>
      <c r="UEP180" s="3"/>
      <c r="UEQ180" s="3"/>
      <c r="UER180" s="3"/>
      <c r="UES180" s="3"/>
      <c r="UET180" s="3"/>
      <c r="UEU180" s="3"/>
      <c r="UEV180" s="3"/>
      <c r="UEW180" s="3"/>
      <c r="UEX180" s="3"/>
      <c r="UEY180" s="3"/>
      <c r="UEZ180" s="3"/>
      <c r="UFA180" s="3"/>
      <c r="UFB180" s="3"/>
      <c r="UFC180" s="3"/>
      <c r="UFD180" s="3"/>
      <c r="UFE180" s="3"/>
      <c r="UFF180" s="3"/>
      <c r="UFG180" s="3"/>
      <c r="UFH180" s="3"/>
      <c r="UFI180" s="3"/>
      <c r="UFJ180" s="3"/>
      <c r="UFK180" s="3"/>
      <c r="UFL180" s="3"/>
      <c r="UFM180" s="3"/>
      <c r="UFN180" s="3"/>
      <c r="UFO180" s="3"/>
      <c r="UFP180" s="3"/>
      <c r="UFQ180" s="3"/>
      <c r="UFR180" s="3"/>
      <c r="UFS180" s="3"/>
      <c r="UFT180" s="3"/>
      <c r="UFU180" s="3"/>
      <c r="UFV180" s="3"/>
      <c r="UFW180" s="3"/>
      <c r="UFX180" s="3"/>
      <c r="UFY180" s="3"/>
      <c r="UFZ180" s="3"/>
      <c r="UGA180" s="3"/>
      <c r="UGB180" s="3"/>
      <c r="UGC180" s="3"/>
      <c r="UGD180" s="3"/>
      <c r="UGE180" s="3"/>
      <c r="UGF180" s="3"/>
      <c r="UGG180" s="3"/>
      <c r="UGH180" s="3"/>
      <c r="UGI180" s="3"/>
      <c r="UGJ180" s="3"/>
      <c r="UGK180" s="3"/>
      <c r="UGL180" s="3"/>
      <c r="UGM180" s="3"/>
      <c r="UGN180" s="3"/>
      <c r="UGO180" s="3"/>
      <c r="UGP180" s="3"/>
      <c r="UGQ180" s="3"/>
      <c r="UGR180" s="3"/>
      <c r="UGS180" s="3"/>
      <c r="UGT180" s="3"/>
      <c r="UGU180" s="3"/>
      <c r="UGV180" s="3"/>
      <c r="UGW180" s="3"/>
      <c r="UGX180" s="3"/>
      <c r="UGY180" s="3"/>
      <c r="UGZ180" s="3"/>
      <c r="UHA180" s="3"/>
      <c r="UHB180" s="3"/>
      <c r="UHC180" s="3"/>
      <c r="UHD180" s="3"/>
      <c r="UHE180" s="3"/>
      <c r="UHF180" s="3"/>
      <c r="UHG180" s="3"/>
      <c r="UHH180" s="3"/>
      <c r="UHI180" s="3"/>
      <c r="UHJ180" s="3"/>
      <c r="UHK180" s="3"/>
      <c r="UHL180" s="3"/>
      <c r="UHM180" s="3"/>
      <c r="UHN180" s="3"/>
      <c r="UHO180" s="3"/>
      <c r="UHP180" s="3"/>
      <c r="UHQ180" s="3"/>
      <c r="UHR180" s="3"/>
      <c r="UHS180" s="3"/>
      <c r="UHT180" s="3"/>
      <c r="UHU180" s="3"/>
      <c r="UHV180" s="3"/>
      <c r="UHW180" s="3"/>
      <c r="UHX180" s="3"/>
      <c r="UHY180" s="3"/>
      <c r="UHZ180" s="3"/>
      <c r="UIA180" s="3"/>
      <c r="UIB180" s="3"/>
      <c r="UIC180" s="3"/>
      <c r="UID180" s="3"/>
      <c r="UIE180" s="3"/>
      <c r="UIF180" s="3"/>
      <c r="UIG180" s="3"/>
      <c r="UIH180" s="3"/>
      <c r="UII180" s="3"/>
      <c r="UIJ180" s="3"/>
      <c r="UIK180" s="3"/>
      <c r="UIL180" s="3"/>
      <c r="UIM180" s="3"/>
      <c r="UIN180" s="3"/>
      <c r="UIO180" s="3"/>
      <c r="UIP180" s="3"/>
      <c r="UIQ180" s="3"/>
      <c r="UIR180" s="3"/>
      <c r="UIS180" s="3"/>
      <c r="UIT180" s="3"/>
      <c r="UIU180" s="3"/>
      <c r="UIV180" s="3"/>
      <c r="UIW180" s="3"/>
      <c r="UIX180" s="3"/>
      <c r="UIY180" s="3"/>
      <c r="UIZ180" s="3"/>
      <c r="UJA180" s="3"/>
      <c r="UJB180" s="3"/>
      <c r="UJC180" s="3"/>
      <c r="UJD180" s="3"/>
      <c r="UJE180" s="3"/>
      <c r="UJF180" s="3"/>
      <c r="UJG180" s="3"/>
      <c r="UJH180" s="3"/>
      <c r="UJI180" s="3"/>
      <c r="UJJ180" s="3"/>
      <c r="UJK180" s="3"/>
      <c r="UJL180" s="3"/>
      <c r="UJM180" s="3"/>
      <c r="UJN180" s="3"/>
      <c r="UJO180" s="3"/>
      <c r="UJP180" s="3"/>
      <c r="UJQ180" s="3"/>
      <c r="UJR180" s="3"/>
      <c r="UJS180" s="3"/>
      <c r="UJT180" s="3"/>
      <c r="UJU180" s="3"/>
      <c r="UJV180" s="3"/>
      <c r="UJW180" s="3"/>
      <c r="UJX180" s="3"/>
      <c r="UJY180" s="3"/>
      <c r="UJZ180" s="3"/>
      <c r="UKA180" s="3"/>
      <c r="UKB180" s="3"/>
      <c r="UKC180" s="3"/>
      <c r="UKD180" s="3"/>
      <c r="UKE180" s="3"/>
      <c r="UKF180" s="3"/>
      <c r="UKG180" s="3"/>
      <c r="UKH180" s="3"/>
      <c r="UKI180" s="3"/>
      <c r="UKJ180" s="3"/>
      <c r="UKK180" s="3"/>
      <c r="UKL180" s="3"/>
      <c r="UKM180" s="3"/>
      <c r="UKN180" s="3"/>
      <c r="UKO180" s="3"/>
      <c r="UKP180" s="3"/>
      <c r="UKQ180" s="3"/>
      <c r="UKR180" s="3"/>
      <c r="UKS180" s="3"/>
      <c r="UKT180" s="3"/>
      <c r="UKU180" s="3"/>
      <c r="UKV180" s="3"/>
      <c r="UKW180" s="3"/>
      <c r="UKX180" s="3"/>
      <c r="UKY180" s="3"/>
      <c r="UKZ180" s="3"/>
      <c r="ULA180" s="3"/>
      <c r="ULB180" s="3"/>
      <c r="ULC180" s="3"/>
      <c r="ULD180" s="3"/>
      <c r="ULE180" s="3"/>
      <c r="ULF180" s="3"/>
      <c r="ULG180" s="3"/>
      <c r="ULH180" s="3"/>
      <c r="ULI180" s="3"/>
      <c r="ULJ180" s="3"/>
      <c r="ULK180" s="3"/>
      <c r="ULL180" s="3"/>
      <c r="ULM180" s="3"/>
      <c r="ULN180" s="3"/>
      <c r="ULO180" s="3"/>
      <c r="ULP180" s="3"/>
      <c r="ULQ180" s="3"/>
      <c r="ULR180" s="3"/>
      <c r="ULS180" s="3"/>
      <c r="ULT180" s="3"/>
      <c r="ULU180" s="3"/>
      <c r="ULV180" s="3"/>
      <c r="ULW180" s="3"/>
      <c r="ULX180" s="3"/>
      <c r="ULY180" s="3"/>
      <c r="ULZ180" s="3"/>
      <c r="UMA180" s="3"/>
      <c r="UMB180" s="3"/>
      <c r="UMC180" s="3"/>
      <c r="UMD180" s="3"/>
      <c r="UME180" s="3"/>
      <c r="UMF180" s="3"/>
      <c r="UMG180" s="3"/>
      <c r="UMH180" s="3"/>
      <c r="UMI180" s="3"/>
      <c r="UMJ180" s="3"/>
      <c r="UMK180" s="3"/>
      <c r="UML180" s="3"/>
      <c r="UMM180" s="3"/>
      <c r="UMN180" s="3"/>
      <c r="UMO180" s="3"/>
      <c r="UMP180" s="3"/>
      <c r="UMQ180" s="3"/>
      <c r="UMR180" s="3"/>
      <c r="UMS180" s="3"/>
      <c r="UMT180" s="3"/>
      <c r="UMU180" s="3"/>
      <c r="UMV180" s="3"/>
      <c r="UMW180" s="3"/>
      <c r="UMX180" s="3"/>
      <c r="UMY180" s="3"/>
      <c r="UMZ180" s="3"/>
      <c r="UNA180" s="3"/>
      <c r="UNB180" s="3"/>
      <c r="UNC180" s="3"/>
      <c r="UND180" s="3"/>
      <c r="UNE180" s="3"/>
      <c r="UNF180" s="3"/>
      <c r="UNG180" s="3"/>
      <c r="UNH180" s="3"/>
      <c r="UNI180" s="3"/>
      <c r="UNJ180" s="3"/>
      <c r="UNK180" s="3"/>
      <c r="UNL180" s="3"/>
      <c r="UNM180" s="3"/>
      <c r="UNN180" s="3"/>
      <c r="UNO180" s="3"/>
      <c r="UNP180" s="3"/>
      <c r="UNQ180" s="3"/>
      <c r="UNR180" s="3"/>
      <c r="UNS180" s="3"/>
      <c r="UNT180" s="3"/>
      <c r="UNU180" s="3"/>
      <c r="UNV180" s="3"/>
      <c r="UNW180" s="3"/>
      <c r="UNX180" s="3"/>
      <c r="UNY180" s="3"/>
      <c r="UNZ180" s="3"/>
      <c r="UOA180" s="3"/>
      <c r="UOB180" s="3"/>
      <c r="UOC180" s="3"/>
      <c r="UOD180" s="3"/>
      <c r="UOE180" s="3"/>
      <c r="UOF180" s="3"/>
      <c r="UOG180" s="3"/>
      <c r="UOH180" s="3"/>
      <c r="UOI180" s="3"/>
      <c r="UOJ180" s="3"/>
      <c r="UOK180" s="3"/>
      <c r="UOL180" s="3"/>
      <c r="UOM180" s="3"/>
      <c r="UON180" s="3"/>
      <c r="UOO180" s="3"/>
      <c r="UOP180" s="3"/>
      <c r="UOQ180" s="3"/>
      <c r="UOR180" s="3"/>
      <c r="UOS180" s="3"/>
      <c r="UOT180" s="3"/>
      <c r="UOU180" s="3"/>
      <c r="UOV180" s="3"/>
      <c r="UOW180" s="3"/>
      <c r="UOX180" s="3"/>
      <c r="UOY180" s="3"/>
      <c r="UOZ180" s="3"/>
      <c r="UPA180" s="3"/>
      <c r="UPB180" s="3"/>
      <c r="UPC180" s="3"/>
      <c r="UPD180" s="3"/>
      <c r="UPE180" s="3"/>
      <c r="UPF180" s="3"/>
      <c r="UPG180" s="3"/>
      <c r="UPH180" s="3"/>
      <c r="UPI180" s="3"/>
      <c r="UPJ180" s="3"/>
      <c r="UPK180" s="3"/>
      <c r="UPL180" s="3"/>
      <c r="UPM180" s="3"/>
      <c r="UPN180" s="3"/>
      <c r="UPO180" s="3"/>
      <c r="UPP180" s="3"/>
      <c r="UPQ180" s="3"/>
      <c r="UPR180" s="3"/>
      <c r="UPS180" s="3"/>
      <c r="UPT180" s="3"/>
      <c r="UPU180" s="3"/>
      <c r="UPV180" s="3"/>
      <c r="UPW180" s="3"/>
      <c r="UPX180" s="3"/>
      <c r="UPY180" s="3"/>
      <c r="UPZ180" s="3"/>
      <c r="UQA180" s="3"/>
      <c r="UQB180" s="3"/>
      <c r="UQC180" s="3"/>
      <c r="UQD180" s="3"/>
      <c r="UQE180" s="3"/>
      <c r="UQF180" s="3"/>
      <c r="UQG180" s="3"/>
      <c r="UQH180" s="3"/>
      <c r="UQI180" s="3"/>
      <c r="UQJ180" s="3"/>
      <c r="UQK180" s="3"/>
      <c r="UQL180" s="3"/>
      <c r="UQM180" s="3"/>
      <c r="UQN180" s="3"/>
      <c r="UQO180" s="3"/>
      <c r="UQP180" s="3"/>
      <c r="UQQ180" s="3"/>
      <c r="UQR180" s="3"/>
      <c r="UQS180" s="3"/>
      <c r="UQT180" s="3"/>
      <c r="UQU180" s="3"/>
      <c r="UQV180" s="3"/>
      <c r="UQW180" s="3"/>
      <c r="UQX180" s="3"/>
      <c r="UQY180" s="3"/>
      <c r="UQZ180" s="3"/>
      <c r="URA180" s="3"/>
      <c r="URB180" s="3"/>
      <c r="URC180" s="3"/>
      <c r="URD180" s="3"/>
      <c r="URE180" s="3"/>
      <c r="URF180" s="3"/>
      <c r="URG180" s="3"/>
      <c r="URH180" s="3"/>
      <c r="URI180" s="3"/>
      <c r="URJ180" s="3"/>
      <c r="URK180" s="3"/>
      <c r="URL180" s="3"/>
      <c r="URM180" s="3"/>
      <c r="URN180" s="3"/>
      <c r="URO180" s="3"/>
      <c r="URP180" s="3"/>
      <c r="URQ180" s="3"/>
      <c r="URR180" s="3"/>
      <c r="URS180" s="3"/>
      <c r="URT180" s="3"/>
      <c r="URU180" s="3"/>
      <c r="URV180" s="3"/>
      <c r="URW180" s="3"/>
      <c r="URX180" s="3"/>
      <c r="URY180" s="3"/>
      <c r="URZ180" s="3"/>
      <c r="USA180" s="3"/>
      <c r="USB180" s="3"/>
      <c r="USC180" s="3"/>
      <c r="USD180" s="3"/>
      <c r="USE180" s="3"/>
      <c r="USF180" s="3"/>
      <c r="USG180" s="3"/>
      <c r="USH180" s="3"/>
      <c r="USI180" s="3"/>
      <c r="USJ180" s="3"/>
      <c r="USK180" s="3"/>
      <c r="USL180" s="3"/>
      <c r="USM180" s="3"/>
      <c r="USN180" s="3"/>
      <c r="USO180" s="3"/>
      <c r="USP180" s="3"/>
      <c r="USQ180" s="3"/>
      <c r="USR180" s="3"/>
      <c r="USS180" s="3"/>
      <c r="UST180" s="3"/>
      <c r="USU180" s="3"/>
      <c r="USV180" s="3"/>
      <c r="USW180" s="3"/>
      <c r="USX180" s="3"/>
      <c r="USY180" s="3"/>
      <c r="USZ180" s="3"/>
      <c r="UTA180" s="3"/>
      <c r="UTB180" s="3"/>
      <c r="UTC180" s="3"/>
      <c r="UTD180" s="3"/>
      <c r="UTE180" s="3"/>
      <c r="UTF180" s="3"/>
      <c r="UTG180" s="3"/>
      <c r="UTH180" s="3"/>
      <c r="UTI180" s="3"/>
      <c r="UTJ180" s="3"/>
      <c r="UTK180" s="3"/>
      <c r="UTL180" s="3"/>
      <c r="UTM180" s="3"/>
      <c r="UTN180" s="3"/>
      <c r="UTO180" s="3"/>
      <c r="UTP180" s="3"/>
      <c r="UTQ180" s="3"/>
      <c r="UTR180" s="3"/>
      <c r="UTS180" s="3"/>
      <c r="UTT180" s="3"/>
      <c r="UTU180" s="3"/>
      <c r="UTV180" s="3"/>
      <c r="UTW180" s="3"/>
      <c r="UTX180" s="3"/>
      <c r="UTY180" s="3"/>
      <c r="UTZ180" s="3"/>
      <c r="UUA180" s="3"/>
      <c r="UUB180" s="3"/>
      <c r="UUC180" s="3"/>
      <c r="UUD180" s="3"/>
      <c r="UUE180" s="3"/>
      <c r="UUF180" s="3"/>
      <c r="UUG180" s="3"/>
      <c r="UUH180" s="3"/>
      <c r="UUI180" s="3"/>
      <c r="UUJ180" s="3"/>
      <c r="UUK180" s="3"/>
      <c r="UUL180" s="3"/>
      <c r="UUM180" s="3"/>
      <c r="UUN180" s="3"/>
      <c r="UUO180" s="3"/>
      <c r="UUP180" s="3"/>
      <c r="UUQ180" s="3"/>
      <c r="UUR180" s="3"/>
      <c r="UUS180" s="3"/>
      <c r="UUT180" s="3"/>
      <c r="UUU180" s="3"/>
      <c r="UUV180" s="3"/>
      <c r="UUW180" s="3"/>
      <c r="UUX180" s="3"/>
      <c r="UUY180" s="3"/>
      <c r="UUZ180" s="3"/>
      <c r="UVA180" s="3"/>
      <c r="UVB180" s="3"/>
      <c r="UVC180" s="3"/>
      <c r="UVD180" s="3"/>
      <c r="UVE180" s="3"/>
      <c r="UVF180" s="3"/>
      <c r="UVG180" s="3"/>
      <c r="UVH180" s="3"/>
      <c r="UVI180" s="3"/>
      <c r="UVJ180" s="3"/>
      <c r="UVK180" s="3"/>
      <c r="UVL180" s="3"/>
      <c r="UVM180" s="3"/>
      <c r="UVN180" s="3"/>
      <c r="UVO180" s="3"/>
      <c r="UVP180" s="3"/>
      <c r="UVQ180" s="3"/>
      <c r="UVR180" s="3"/>
      <c r="UVS180" s="3"/>
      <c r="UVT180" s="3"/>
      <c r="UVU180" s="3"/>
      <c r="UVV180" s="3"/>
      <c r="UVW180" s="3"/>
      <c r="UVX180" s="3"/>
      <c r="UVY180" s="3"/>
      <c r="UVZ180" s="3"/>
      <c r="UWA180" s="3"/>
      <c r="UWB180" s="3"/>
      <c r="UWC180" s="3"/>
      <c r="UWD180" s="3"/>
      <c r="UWE180" s="3"/>
      <c r="UWF180" s="3"/>
      <c r="UWG180" s="3"/>
      <c r="UWH180" s="3"/>
      <c r="UWI180" s="3"/>
      <c r="UWJ180" s="3"/>
      <c r="UWK180" s="3"/>
      <c r="UWL180" s="3"/>
      <c r="UWM180" s="3"/>
      <c r="UWN180" s="3"/>
      <c r="UWO180" s="3"/>
      <c r="UWP180" s="3"/>
      <c r="UWQ180" s="3"/>
      <c r="UWR180" s="3"/>
      <c r="UWS180" s="3"/>
      <c r="UWT180" s="3"/>
      <c r="UWU180" s="3"/>
      <c r="UWV180" s="3"/>
      <c r="UWW180" s="3"/>
      <c r="UWX180" s="3"/>
      <c r="UWY180" s="3"/>
      <c r="UWZ180" s="3"/>
      <c r="UXA180" s="3"/>
      <c r="UXB180" s="3"/>
      <c r="UXC180" s="3"/>
      <c r="UXD180" s="3"/>
      <c r="UXE180" s="3"/>
      <c r="UXF180" s="3"/>
      <c r="UXG180" s="3"/>
      <c r="UXH180" s="3"/>
      <c r="UXI180" s="3"/>
      <c r="UXJ180" s="3"/>
      <c r="UXK180" s="3"/>
      <c r="UXL180" s="3"/>
      <c r="UXM180" s="3"/>
      <c r="UXN180" s="3"/>
      <c r="UXO180" s="3"/>
      <c r="UXP180" s="3"/>
      <c r="UXQ180" s="3"/>
      <c r="UXR180" s="3"/>
      <c r="UXS180" s="3"/>
      <c r="UXT180" s="3"/>
      <c r="UXU180" s="3"/>
      <c r="UXV180" s="3"/>
      <c r="UXW180" s="3"/>
      <c r="UXX180" s="3"/>
      <c r="UXY180" s="3"/>
      <c r="UXZ180" s="3"/>
      <c r="UYA180" s="3"/>
      <c r="UYB180" s="3"/>
      <c r="UYC180" s="3"/>
      <c r="UYD180" s="3"/>
      <c r="UYE180" s="3"/>
      <c r="UYF180" s="3"/>
      <c r="UYG180" s="3"/>
      <c r="UYH180" s="3"/>
      <c r="UYI180" s="3"/>
      <c r="UYJ180" s="3"/>
      <c r="UYK180" s="3"/>
      <c r="UYL180" s="3"/>
      <c r="UYM180" s="3"/>
      <c r="UYN180" s="3"/>
      <c r="UYO180" s="3"/>
      <c r="UYP180" s="3"/>
      <c r="UYQ180" s="3"/>
      <c r="UYR180" s="3"/>
      <c r="UYS180" s="3"/>
      <c r="UYT180" s="3"/>
      <c r="UYU180" s="3"/>
      <c r="UYV180" s="3"/>
      <c r="UYW180" s="3"/>
      <c r="UYX180" s="3"/>
      <c r="UYY180" s="3"/>
      <c r="UYZ180" s="3"/>
      <c r="UZA180" s="3"/>
      <c r="UZB180" s="3"/>
      <c r="UZC180" s="3"/>
      <c r="UZD180" s="3"/>
      <c r="UZE180" s="3"/>
      <c r="UZF180" s="3"/>
      <c r="UZG180" s="3"/>
      <c r="UZH180" s="3"/>
      <c r="UZI180" s="3"/>
      <c r="UZJ180" s="3"/>
      <c r="UZK180" s="3"/>
      <c r="UZL180" s="3"/>
      <c r="UZM180" s="3"/>
      <c r="UZN180" s="3"/>
      <c r="UZO180" s="3"/>
      <c r="UZP180" s="3"/>
      <c r="UZQ180" s="3"/>
      <c r="UZR180" s="3"/>
      <c r="UZS180" s="3"/>
      <c r="UZT180" s="3"/>
      <c r="UZU180" s="3"/>
      <c r="UZV180" s="3"/>
      <c r="UZW180" s="3"/>
      <c r="UZX180" s="3"/>
      <c r="UZY180" s="3"/>
      <c r="UZZ180" s="3"/>
      <c r="VAA180" s="3"/>
      <c r="VAB180" s="3"/>
      <c r="VAC180" s="3"/>
      <c r="VAD180" s="3"/>
      <c r="VAE180" s="3"/>
      <c r="VAF180" s="3"/>
      <c r="VAG180" s="3"/>
      <c r="VAH180" s="3"/>
      <c r="VAI180" s="3"/>
      <c r="VAJ180" s="3"/>
      <c r="VAK180" s="3"/>
      <c r="VAL180" s="3"/>
      <c r="VAM180" s="3"/>
      <c r="VAN180" s="3"/>
      <c r="VAO180" s="3"/>
      <c r="VAP180" s="3"/>
      <c r="VAQ180" s="3"/>
      <c r="VAR180" s="3"/>
      <c r="VAS180" s="3"/>
      <c r="VAT180" s="3"/>
      <c r="VAU180" s="3"/>
      <c r="VAV180" s="3"/>
      <c r="VAW180" s="3"/>
      <c r="VAX180" s="3"/>
      <c r="VAY180" s="3"/>
      <c r="VAZ180" s="3"/>
      <c r="VBA180" s="3"/>
      <c r="VBB180" s="3"/>
      <c r="VBC180" s="3"/>
      <c r="VBD180" s="3"/>
      <c r="VBE180" s="3"/>
      <c r="VBF180" s="3"/>
      <c r="VBG180" s="3"/>
      <c r="VBH180" s="3"/>
      <c r="VBI180" s="3"/>
      <c r="VBJ180" s="3"/>
      <c r="VBK180" s="3"/>
      <c r="VBL180" s="3"/>
      <c r="VBM180" s="3"/>
      <c r="VBN180" s="3"/>
      <c r="VBO180" s="3"/>
      <c r="VBP180" s="3"/>
      <c r="VBQ180" s="3"/>
      <c r="VBR180" s="3"/>
      <c r="VBS180" s="3"/>
      <c r="VBT180" s="3"/>
      <c r="VBU180" s="3"/>
      <c r="VBV180" s="3"/>
      <c r="VBW180" s="3"/>
      <c r="VBX180" s="3"/>
      <c r="VBY180" s="3"/>
      <c r="VBZ180" s="3"/>
      <c r="VCA180" s="3"/>
      <c r="VCB180" s="3"/>
      <c r="VCC180" s="3"/>
      <c r="VCD180" s="3"/>
      <c r="VCE180" s="3"/>
      <c r="VCF180" s="3"/>
      <c r="VCG180" s="3"/>
      <c r="VCH180" s="3"/>
      <c r="VCI180" s="3"/>
      <c r="VCJ180" s="3"/>
      <c r="VCK180" s="3"/>
      <c r="VCL180" s="3"/>
      <c r="VCM180" s="3"/>
      <c r="VCN180" s="3"/>
      <c r="VCO180" s="3"/>
      <c r="VCP180" s="3"/>
      <c r="VCQ180" s="3"/>
      <c r="VCR180" s="3"/>
      <c r="VCS180" s="3"/>
      <c r="VCT180" s="3"/>
      <c r="VCU180" s="3"/>
      <c r="VCV180" s="3"/>
      <c r="VCW180" s="3"/>
      <c r="VCX180" s="3"/>
      <c r="VCY180" s="3"/>
      <c r="VCZ180" s="3"/>
      <c r="VDA180" s="3"/>
      <c r="VDB180" s="3"/>
      <c r="VDC180" s="3"/>
      <c r="VDD180" s="3"/>
      <c r="VDE180" s="3"/>
      <c r="VDF180" s="3"/>
      <c r="VDG180" s="3"/>
      <c r="VDH180" s="3"/>
      <c r="VDI180" s="3"/>
      <c r="VDJ180" s="3"/>
      <c r="VDK180" s="3"/>
      <c r="VDL180" s="3"/>
      <c r="VDM180" s="3"/>
      <c r="VDN180" s="3"/>
      <c r="VDO180" s="3"/>
      <c r="VDP180" s="3"/>
      <c r="VDQ180" s="3"/>
      <c r="VDR180" s="3"/>
      <c r="VDS180" s="3"/>
      <c r="VDT180" s="3"/>
      <c r="VDU180" s="3"/>
      <c r="VDV180" s="3"/>
      <c r="VDW180" s="3"/>
      <c r="VDX180" s="3"/>
      <c r="VDY180" s="3"/>
      <c r="VDZ180" s="3"/>
      <c r="VEA180" s="3"/>
      <c r="VEB180" s="3"/>
      <c r="VEC180" s="3"/>
      <c r="VED180" s="3"/>
      <c r="VEE180" s="3"/>
      <c r="VEF180" s="3"/>
      <c r="VEG180" s="3"/>
      <c r="VEH180" s="3"/>
      <c r="VEI180" s="3"/>
      <c r="VEJ180" s="3"/>
      <c r="VEK180" s="3"/>
      <c r="VEL180" s="3"/>
      <c r="VEM180" s="3"/>
      <c r="VEN180" s="3"/>
      <c r="VEO180" s="3"/>
      <c r="VEP180" s="3"/>
      <c r="VEQ180" s="3"/>
      <c r="VER180" s="3"/>
      <c r="VES180" s="3"/>
      <c r="VET180" s="3"/>
      <c r="VEU180" s="3"/>
      <c r="VEV180" s="3"/>
      <c r="VEW180" s="3"/>
      <c r="VEX180" s="3"/>
      <c r="VEY180" s="3"/>
      <c r="VEZ180" s="3"/>
      <c r="VFA180" s="3"/>
      <c r="VFB180" s="3"/>
      <c r="VFC180" s="3"/>
      <c r="VFD180" s="3"/>
      <c r="VFE180" s="3"/>
      <c r="VFF180" s="3"/>
      <c r="VFG180" s="3"/>
      <c r="VFH180" s="3"/>
      <c r="VFI180" s="3"/>
      <c r="VFJ180" s="3"/>
      <c r="VFK180" s="3"/>
      <c r="VFL180" s="3"/>
      <c r="VFM180" s="3"/>
      <c r="VFN180" s="3"/>
      <c r="VFO180" s="3"/>
      <c r="VFP180" s="3"/>
      <c r="VFQ180" s="3"/>
      <c r="VFR180" s="3"/>
      <c r="VFS180" s="3"/>
      <c r="VFT180" s="3"/>
      <c r="VFU180" s="3"/>
      <c r="VFV180" s="3"/>
      <c r="VFW180" s="3"/>
      <c r="VFX180" s="3"/>
      <c r="VFY180" s="3"/>
      <c r="VFZ180" s="3"/>
      <c r="VGA180" s="3"/>
      <c r="VGB180" s="3"/>
      <c r="VGC180" s="3"/>
      <c r="VGD180" s="3"/>
      <c r="VGE180" s="3"/>
      <c r="VGF180" s="3"/>
      <c r="VGG180" s="3"/>
      <c r="VGH180" s="3"/>
      <c r="VGI180" s="3"/>
      <c r="VGJ180" s="3"/>
      <c r="VGK180" s="3"/>
      <c r="VGL180" s="3"/>
      <c r="VGM180" s="3"/>
      <c r="VGN180" s="3"/>
      <c r="VGO180" s="3"/>
      <c r="VGP180" s="3"/>
      <c r="VGQ180" s="3"/>
      <c r="VGR180" s="3"/>
      <c r="VGS180" s="3"/>
      <c r="VGT180" s="3"/>
      <c r="VGU180" s="3"/>
      <c r="VGV180" s="3"/>
      <c r="VGW180" s="3"/>
      <c r="VGX180" s="3"/>
      <c r="VGY180" s="3"/>
      <c r="VGZ180" s="3"/>
      <c r="VHA180" s="3"/>
      <c r="VHB180" s="3"/>
      <c r="VHC180" s="3"/>
      <c r="VHD180" s="3"/>
      <c r="VHE180" s="3"/>
      <c r="VHF180" s="3"/>
      <c r="VHG180" s="3"/>
      <c r="VHH180" s="3"/>
      <c r="VHI180" s="3"/>
      <c r="VHJ180" s="3"/>
      <c r="VHK180" s="3"/>
      <c r="VHL180" s="3"/>
      <c r="VHM180" s="3"/>
      <c r="VHN180" s="3"/>
      <c r="VHO180" s="3"/>
      <c r="VHP180" s="3"/>
      <c r="VHQ180" s="3"/>
      <c r="VHR180" s="3"/>
      <c r="VHS180" s="3"/>
      <c r="VHT180" s="3"/>
      <c r="VHU180" s="3"/>
      <c r="VHV180" s="3"/>
      <c r="VHW180" s="3"/>
      <c r="VHX180" s="3"/>
      <c r="VHY180" s="3"/>
      <c r="VHZ180" s="3"/>
      <c r="VIA180" s="3"/>
      <c r="VIB180" s="3"/>
      <c r="VIC180" s="3"/>
      <c r="VID180" s="3"/>
      <c r="VIE180" s="3"/>
      <c r="VIF180" s="3"/>
      <c r="VIG180" s="3"/>
      <c r="VIH180" s="3"/>
      <c r="VII180" s="3"/>
      <c r="VIJ180" s="3"/>
      <c r="VIK180" s="3"/>
      <c r="VIL180" s="3"/>
      <c r="VIM180" s="3"/>
      <c r="VIN180" s="3"/>
      <c r="VIO180" s="3"/>
      <c r="VIP180" s="3"/>
      <c r="VIQ180" s="3"/>
      <c r="VIR180" s="3"/>
      <c r="VIS180" s="3"/>
      <c r="VIT180" s="3"/>
      <c r="VIU180" s="3"/>
      <c r="VIV180" s="3"/>
      <c r="VIW180" s="3"/>
      <c r="VIX180" s="3"/>
      <c r="VIY180" s="3"/>
      <c r="VIZ180" s="3"/>
      <c r="VJA180" s="3"/>
      <c r="VJB180" s="3"/>
      <c r="VJC180" s="3"/>
      <c r="VJD180" s="3"/>
      <c r="VJE180" s="3"/>
      <c r="VJF180" s="3"/>
      <c r="VJG180" s="3"/>
      <c r="VJH180" s="3"/>
      <c r="VJI180" s="3"/>
      <c r="VJJ180" s="3"/>
      <c r="VJK180" s="3"/>
      <c r="VJL180" s="3"/>
      <c r="VJM180" s="3"/>
      <c r="VJN180" s="3"/>
      <c r="VJO180" s="3"/>
      <c r="VJP180" s="3"/>
      <c r="VJQ180" s="3"/>
      <c r="VJR180" s="3"/>
      <c r="VJS180" s="3"/>
      <c r="VJT180" s="3"/>
      <c r="VJU180" s="3"/>
      <c r="VJV180" s="3"/>
      <c r="VJW180" s="3"/>
      <c r="VJX180" s="3"/>
      <c r="VJY180" s="3"/>
      <c r="VJZ180" s="3"/>
      <c r="VKA180" s="3"/>
      <c r="VKB180" s="3"/>
      <c r="VKC180" s="3"/>
      <c r="VKD180" s="3"/>
      <c r="VKE180" s="3"/>
      <c r="VKF180" s="3"/>
      <c r="VKG180" s="3"/>
      <c r="VKH180" s="3"/>
      <c r="VKI180" s="3"/>
      <c r="VKJ180" s="3"/>
      <c r="VKK180" s="3"/>
      <c r="VKL180" s="3"/>
      <c r="VKM180" s="3"/>
      <c r="VKN180" s="3"/>
      <c r="VKO180" s="3"/>
      <c r="VKP180" s="3"/>
      <c r="VKQ180" s="3"/>
      <c r="VKR180" s="3"/>
      <c r="VKS180" s="3"/>
      <c r="VKT180" s="3"/>
      <c r="VKU180" s="3"/>
      <c r="VKV180" s="3"/>
      <c r="VKW180" s="3"/>
      <c r="VKX180" s="3"/>
      <c r="VKY180" s="3"/>
      <c r="VKZ180" s="3"/>
      <c r="VLA180" s="3"/>
      <c r="VLB180" s="3"/>
      <c r="VLC180" s="3"/>
      <c r="VLD180" s="3"/>
      <c r="VLE180" s="3"/>
      <c r="VLF180" s="3"/>
      <c r="VLG180" s="3"/>
      <c r="VLH180" s="3"/>
      <c r="VLI180" s="3"/>
      <c r="VLJ180" s="3"/>
      <c r="VLK180" s="3"/>
      <c r="VLL180" s="3"/>
      <c r="VLM180" s="3"/>
      <c r="VLN180" s="3"/>
      <c r="VLO180" s="3"/>
      <c r="VLP180" s="3"/>
      <c r="VLQ180" s="3"/>
      <c r="VLR180" s="3"/>
      <c r="VLS180" s="3"/>
      <c r="VLT180" s="3"/>
      <c r="VLU180" s="3"/>
      <c r="VLV180" s="3"/>
      <c r="VLW180" s="3"/>
      <c r="VLX180" s="3"/>
      <c r="VLY180" s="3"/>
      <c r="VLZ180" s="3"/>
      <c r="VMA180" s="3"/>
      <c r="VMB180" s="3"/>
      <c r="VMC180" s="3"/>
      <c r="VMD180" s="3"/>
      <c r="VME180" s="3"/>
      <c r="VMF180" s="3"/>
      <c r="VMG180" s="3"/>
      <c r="VMH180" s="3"/>
      <c r="VMI180" s="3"/>
      <c r="VMJ180" s="3"/>
      <c r="VMK180" s="3"/>
      <c r="VML180" s="3"/>
      <c r="VMM180" s="3"/>
      <c r="VMN180" s="3"/>
      <c r="VMO180" s="3"/>
      <c r="VMP180" s="3"/>
      <c r="VMQ180" s="3"/>
      <c r="VMR180" s="3"/>
      <c r="VMS180" s="3"/>
      <c r="VMT180" s="3"/>
      <c r="VMU180" s="3"/>
      <c r="VMV180" s="3"/>
      <c r="VMW180" s="3"/>
      <c r="VMX180" s="3"/>
      <c r="VMY180" s="3"/>
      <c r="VMZ180" s="3"/>
      <c r="VNA180" s="3"/>
      <c r="VNB180" s="3"/>
      <c r="VNC180" s="3"/>
      <c r="VND180" s="3"/>
      <c r="VNE180" s="3"/>
      <c r="VNF180" s="3"/>
      <c r="VNG180" s="3"/>
      <c r="VNH180" s="3"/>
      <c r="VNI180" s="3"/>
      <c r="VNJ180" s="3"/>
      <c r="VNK180" s="3"/>
      <c r="VNL180" s="3"/>
      <c r="VNM180" s="3"/>
      <c r="VNN180" s="3"/>
      <c r="VNO180" s="3"/>
      <c r="VNP180" s="3"/>
      <c r="VNQ180" s="3"/>
      <c r="VNR180" s="3"/>
      <c r="VNS180" s="3"/>
      <c r="VNT180" s="3"/>
      <c r="VNU180" s="3"/>
      <c r="VNV180" s="3"/>
      <c r="VNW180" s="3"/>
      <c r="VNX180" s="3"/>
      <c r="VNY180" s="3"/>
      <c r="VNZ180" s="3"/>
      <c r="VOA180" s="3"/>
      <c r="VOB180" s="3"/>
      <c r="VOC180" s="3"/>
      <c r="VOD180" s="3"/>
      <c r="VOE180" s="3"/>
      <c r="VOF180" s="3"/>
      <c r="VOG180" s="3"/>
      <c r="VOH180" s="3"/>
      <c r="VOI180" s="3"/>
      <c r="VOJ180" s="3"/>
      <c r="VOK180" s="3"/>
      <c r="VOL180" s="3"/>
      <c r="VOM180" s="3"/>
      <c r="VON180" s="3"/>
      <c r="VOO180" s="3"/>
      <c r="VOP180" s="3"/>
      <c r="VOQ180" s="3"/>
      <c r="VOR180" s="3"/>
      <c r="VOS180" s="3"/>
      <c r="VOT180" s="3"/>
      <c r="VOU180" s="3"/>
      <c r="VOV180" s="3"/>
      <c r="VOW180" s="3"/>
      <c r="VOX180" s="3"/>
      <c r="VOY180" s="3"/>
      <c r="VOZ180" s="3"/>
      <c r="VPA180" s="3"/>
      <c r="VPB180" s="3"/>
      <c r="VPC180" s="3"/>
      <c r="VPD180" s="3"/>
      <c r="VPE180" s="3"/>
      <c r="VPF180" s="3"/>
      <c r="VPG180" s="3"/>
      <c r="VPH180" s="3"/>
      <c r="VPI180" s="3"/>
      <c r="VPJ180" s="3"/>
      <c r="VPK180" s="3"/>
      <c r="VPL180" s="3"/>
      <c r="VPM180" s="3"/>
      <c r="VPN180" s="3"/>
      <c r="VPO180" s="3"/>
      <c r="VPP180" s="3"/>
      <c r="VPQ180" s="3"/>
      <c r="VPR180" s="3"/>
      <c r="VPS180" s="3"/>
      <c r="VPT180" s="3"/>
      <c r="VPU180" s="3"/>
      <c r="VPV180" s="3"/>
      <c r="VPW180" s="3"/>
      <c r="VPX180" s="3"/>
      <c r="VPY180" s="3"/>
      <c r="VPZ180" s="3"/>
      <c r="VQA180" s="3"/>
      <c r="VQB180" s="3"/>
      <c r="VQC180" s="3"/>
      <c r="VQD180" s="3"/>
      <c r="VQE180" s="3"/>
      <c r="VQF180" s="3"/>
      <c r="VQG180" s="3"/>
      <c r="VQH180" s="3"/>
      <c r="VQI180" s="3"/>
      <c r="VQJ180" s="3"/>
      <c r="VQK180" s="3"/>
      <c r="VQL180" s="3"/>
      <c r="VQM180" s="3"/>
      <c r="VQN180" s="3"/>
      <c r="VQO180" s="3"/>
      <c r="VQP180" s="3"/>
      <c r="VQQ180" s="3"/>
      <c r="VQR180" s="3"/>
      <c r="VQS180" s="3"/>
      <c r="VQT180" s="3"/>
      <c r="VQU180" s="3"/>
      <c r="VQV180" s="3"/>
      <c r="VQW180" s="3"/>
      <c r="VQX180" s="3"/>
      <c r="VQY180" s="3"/>
      <c r="VQZ180" s="3"/>
      <c r="VRA180" s="3"/>
      <c r="VRB180" s="3"/>
      <c r="VRC180" s="3"/>
      <c r="VRD180" s="3"/>
      <c r="VRE180" s="3"/>
      <c r="VRF180" s="3"/>
      <c r="VRG180" s="3"/>
      <c r="VRH180" s="3"/>
      <c r="VRI180" s="3"/>
      <c r="VRJ180" s="3"/>
      <c r="VRK180" s="3"/>
      <c r="VRL180" s="3"/>
      <c r="VRM180" s="3"/>
      <c r="VRN180" s="3"/>
      <c r="VRO180" s="3"/>
      <c r="VRP180" s="3"/>
      <c r="VRQ180" s="3"/>
      <c r="VRR180" s="3"/>
      <c r="VRS180" s="3"/>
      <c r="VRT180" s="3"/>
      <c r="VRU180" s="3"/>
      <c r="VRV180" s="3"/>
      <c r="VRW180" s="3"/>
      <c r="VRX180" s="3"/>
      <c r="VRY180" s="3"/>
      <c r="VRZ180" s="3"/>
      <c r="VSA180" s="3"/>
      <c r="VSB180" s="3"/>
      <c r="VSC180" s="3"/>
      <c r="VSD180" s="3"/>
      <c r="VSE180" s="3"/>
      <c r="VSF180" s="3"/>
      <c r="VSG180" s="3"/>
      <c r="VSH180" s="3"/>
      <c r="VSI180" s="3"/>
      <c r="VSJ180" s="3"/>
      <c r="VSK180" s="3"/>
      <c r="VSL180" s="3"/>
      <c r="VSM180" s="3"/>
      <c r="VSN180" s="3"/>
      <c r="VSO180" s="3"/>
      <c r="VSP180" s="3"/>
      <c r="VSQ180" s="3"/>
      <c r="VSR180" s="3"/>
      <c r="VSS180" s="3"/>
      <c r="VST180" s="3"/>
      <c r="VSU180" s="3"/>
      <c r="VSV180" s="3"/>
      <c r="VSW180" s="3"/>
      <c r="VSX180" s="3"/>
      <c r="VSY180" s="3"/>
      <c r="VSZ180" s="3"/>
      <c r="VTA180" s="3"/>
      <c r="VTB180" s="3"/>
      <c r="VTC180" s="3"/>
      <c r="VTD180" s="3"/>
      <c r="VTE180" s="3"/>
      <c r="VTF180" s="3"/>
      <c r="VTG180" s="3"/>
      <c r="VTH180" s="3"/>
      <c r="VTI180" s="3"/>
      <c r="VTJ180" s="3"/>
      <c r="VTK180" s="3"/>
      <c r="VTL180" s="3"/>
      <c r="VTM180" s="3"/>
      <c r="VTN180" s="3"/>
      <c r="VTO180" s="3"/>
      <c r="VTP180" s="3"/>
      <c r="VTQ180" s="3"/>
      <c r="VTR180" s="3"/>
      <c r="VTS180" s="3"/>
      <c r="VTT180" s="3"/>
      <c r="VTU180" s="3"/>
      <c r="VTV180" s="3"/>
      <c r="VTW180" s="3"/>
      <c r="VTX180" s="3"/>
      <c r="VTY180" s="3"/>
      <c r="VTZ180" s="3"/>
      <c r="VUA180" s="3"/>
      <c r="VUB180" s="3"/>
      <c r="VUC180" s="3"/>
      <c r="VUD180" s="3"/>
      <c r="VUE180" s="3"/>
      <c r="VUF180" s="3"/>
      <c r="VUG180" s="3"/>
      <c r="VUH180" s="3"/>
      <c r="VUI180" s="3"/>
      <c r="VUJ180" s="3"/>
      <c r="VUK180" s="3"/>
      <c r="VUL180" s="3"/>
      <c r="VUM180" s="3"/>
      <c r="VUN180" s="3"/>
      <c r="VUO180" s="3"/>
      <c r="VUP180" s="3"/>
      <c r="VUQ180" s="3"/>
      <c r="VUR180" s="3"/>
      <c r="VUS180" s="3"/>
      <c r="VUT180" s="3"/>
      <c r="VUU180" s="3"/>
      <c r="VUV180" s="3"/>
      <c r="VUW180" s="3"/>
      <c r="VUX180" s="3"/>
      <c r="VUY180" s="3"/>
      <c r="VUZ180" s="3"/>
      <c r="VVA180" s="3"/>
      <c r="VVB180" s="3"/>
      <c r="VVC180" s="3"/>
      <c r="VVD180" s="3"/>
      <c r="VVE180" s="3"/>
      <c r="VVF180" s="3"/>
      <c r="VVG180" s="3"/>
      <c r="VVH180" s="3"/>
      <c r="VVI180" s="3"/>
      <c r="VVJ180" s="3"/>
      <c r="VVK180" s="3"/>
      <c r="VVL180" s="3"/>
      <c r="VVM180" s="3"/>
      <c r="VVN180" s="3"/>
      <c r="VVO180" s="3"/>
      <c r="VVP180" s="3"/>
      <c r="VVQ180" s="3"/>
      <c r="VVR180" s="3"/>
      <c r="VVS180" s="3"/>
      <c r="VVT180" s="3"/>
      <c r="VVU180" s="3"/>
      <c r="VVV180" s="3"/>
      <c r="VVW180" s="3"/>
      <c r="VVX180" s="3"/>
      <c r="VVY180" s="3"/>
      <c r="VVZ180" s="3"/>
      <c r="VWA180" s="3"/>
      <c r="VWB180" s="3"/>
      <c r="VWC180" s="3"/>
      <c r="VWD180" s="3"/>
      <c r="VWE180" s="3"/>
      <c r="VWF180" s="3"/>
      <c r="VWG180" s="3"/>
      <c r="VWH180" s="3"/>
      <c r="VWI180" s="3"/>
      <c r="VWJ180" s="3"/>
      <c r="VWK180" s="3"/>
      <c r="VWL180" s="3"/>
      <c r="VWM180" s="3"/>
      <c r="VWN180" s="3"/>
      <c r="VWO180" s="3"/>
      <c r="VWP180" s="3"/>
      <c r="VWQ180" s="3"/>
      <c r="VWR180" s="3"/>
      <c r="VWS180" s="3"/>
      <c r="VWT180" s="3"/>
      <c r="VWU180" s="3"/>
      <c r="VWV180" s="3"/>
      <c r="VWW180" s="3"/>
      <c r="VWX180" s="3"/>
      <c r="VWY180" s="3"/>
      <c r="VWZ180" s="3"/>
      <c r="VXA180" s="3"/>
      <c r="VXB180" s="3"/>
      <c r="VXC180" s="3"/>
      <c r="VXD180" s="3"/>
      <c r="VXE180" s="3"/>
      <c r="VXF180" s="3"/>
      <c r="VXG180" s="3"/>
      <c r="VXH180" s="3"/>
      <c r="VXI180" s="3"/>
      <c r="VXJ180" s="3"/>
      <c r="VXK180" s="3"/>
      <c r="VXL180" s="3"/>
      <c r="VXM180" s="3"/>
      <c r="VXN180" s="3"/>
      <c r="VXO180" s="3"/>
      <c r="VXP180" s="3"/>
      <c r="VXQ180" s="3"/>
      <c r="VXR180" s="3"/>
      <c r="VXS180" s="3"/>
      <c r="VXT180" s="3"/>
      <c r="VXU180" s="3"/>
      <c r="VXV180" s="3"/>
      <c r="VXW180" s="3"/>
      <c r="VXX180" s="3"/>
      <c r="VXY180" s="3"/>
      <c r="VXZ180" s="3"/>
      <c r="VYA180" s="3"/>
      <c r="VYB180" s="3"/>
      <c r="VYC180" s="3"/>
      <c r="VYD180" s="3"/>
      <c r="VYE180" s="3"/>
      <c r="VYF180" s="3"/>
      <c r="VYG180" s="3"/>
      <c r="VYH180" s="3"/>
      <c r="VYI180" s="3"/>
      <c r="VYJ180" s="3"/>
      <c r="VYK180" s="3"/>
      <c r="VYL180" s="3"/>
      <c r="VYM180" s="3"/>
      <c r="VYN180" s="3"/>
      <c r="VYO180" s="3"/>
      <c r="VYP180" s="3"/>
      <c r="VYQ180" s="3"/>
      <c r="VYR180" s="3"/>
      <c r="VYS180" s="3"/>
      <c r="VYT180" s="3"/>
      <c r="VYU180" s="3"/>
      <c r="VYV180" s="3"/>
      <c r="VYW180" s="3"/>
      <c r="VYX180" s="3"/>
      <c r="VYY180" s="3"/>
      <c r="VYZ180" s="3"/>
      <c r="VZA180" s="3"/>
      <c r="VZB180" s="3"/>
      <c r="VZC180" s="3"/>
      <c r="VZD180" s="3"/>
      <c r="VZE180" s="3"/>
      <c r="VZF180" s="3"/>
      <c r="VZG180" s="3"/>
      <c r="VZH180" s="3"/>
      <c r="VZI180" s="3"/>
      <c r="VZJ180" s="3"/>
      <c r="VZK180" s="3"/>
      <c r="VZL180" s="3"/>
      <c r="VZM180" s="3"/>
      <c r="VZN180" s="3"/>
      <c r="VZO180" s="3"/>
      <c r="VZP180" s="3"/>
      <c r="VZQ180" s="3"/>
      <c r="VZR180" s="3"/>
      <c r="VZS180" s="3"/>
      <c r="VZT180" s="3"/>
      <c r="VZU180" s="3"/>
      <c r="VZV180" s="3"/>
      <c r="VZW180" s="3"/>
      <c r="VZX180" s="3"/>
      <c r="VZY180" s="3"/>
      <c r="VZZ180" s="3"/>
      <c r="WAA180" s="3"/>
      <c r="WAB180" s="3"/>
      <c r="WAC180" s="3"/>
      <c r="WAD180" s="3"/>
      <c r="WAE180" s="3"/>
      <c r="WAF180" s="3"/>
      <c r="WAG180" s="3"/>
      <c r="WAH180" s="3"/>
      <c r="WAI180" s="3"/>
      <c r="WAJ180" s="3"/>
      <c r="WAK180" s="3"/>
      <c r="WAL180" s="3"/>
      <c r="WAM180" s="3"/>
      <c r="WAN180" s="3"/>
      <c r="WAO180" s="3"/>
      <c r="WAP180" s="3"/>
      <c r="WAQ180" s="3"/>
      <c r="WAR180" s="3"/>
      <c r="WAS180" s="3"/>
      <c r="WAT180" s="3"/>
      <c r="WAU180" s="3"/>
      <c r="WAV180" s="3"/>
      <c r="WAW180" s="3"/>
      <c r="WAX180" s="3"/>
      <c r="WAY180" s="3"/>
      <c r="WAZ180" s="3"/>
      <c r="WBA180" s="3"/>
      <c r="WBB180" s="3"/>
      <c r="WBC180" s="3"/>
      <c r="WBD180" s="3"/>
      <c r="WBE180" s="3"/>
      <c r="WBF180" s="3"/>
      <c r="WBG180" s="3"/>
      <c r="WBH180" s="3"/>
      <c r="WBI180" s="3"/>
      <c r="WBJ180" s="3"/>
      <c r="WBK180" s="3"/>
      <c r="WBL180" s="3"/>
      <c r="WBM180" s="3"/>
      <c r="WBN180" s="3"/>
      <c r="WBO180" s="3"/>
      <c r="WBP180" s="3"/>
      <c r="WBQ180" s="3"/>
      <c r="WBR180" s="3"/>
      <c r="WBS180" s="3"/>
      <c r="WBT180" s="3"/>
      <c r="WBU180" s="3"/>
      <c r="WBV180" s="3"/>
      <c r="WBW180" s="3"/>
      <c r="WBX180" s="3"/>
      <c r="WBY180" s="3"/>
      <c r="WBZ180" s="3"/>
      <c r="WCA180" s="3"/>
      <c r="WCB180" s="3"/>
      <c r="WCC180" s="3"/>
      <c r="WCD180" s="3"/>
      <c r="WCE180" s="3"/>
      <c r="WCF180" s="3"/>
      <c r="WCG180" s="3"/>
      <c r="WCH180" s="3"/>
      <c r="WCI180" s="3"/>
      <c r="WCJ180" s="3"/>
      <c r="WCK180" s="3"/>
      <c r="WCL180" s="3"/>
      <c r="WCM180" s="3"/>
      <c r="WCN180" s="3"/>
      <c r="WCO180" s="3"/>
      <c r="WCP180" s="3"/>
      <c r="WCQ180" s="3"/>
      <c r="WCR180" s="3"/>
      <c r="WCS180" s="3"/>
      <c r="WCT180" s="3"/>
      <c r="WCU180" s="3"/>
      <c r="WCV180" s="3"/>
      <c r="WCW180" s="3"/>
      <c r="WCX180" s="3"/>
      <c r="WCY180" s="3"/>
      <c r="WCZ180" s="3"/>
      <c r="WDA180" s="3"/>
      <c r="WDB180" s="3"/>
      <c r="WDC180" s="3"/>
      <c r="WDD180" s="3"/>
      <c r="WDE180" s="3"/>
      <c r="WDF180" s="3"/>
      <c r="WDG180" s="3"/>
      <c r="WDH180" s="3"/>
      <c r="WDI180" s="3"/>
      <c r="WDJ180" s="3"/>
      <c r="WDK180" s="3"/>
      <c r="WDL180" s="3"/>
      <c r="WDM180" s="3"/>
      <c r="WDN180" s="3"/>
      <c r="WDO180" s="3"/>
      <c r="WDP180" s="3"/>
      <c r="WDQ180" s="3"/>
      <c r="WDR180" s="3"/>
      <c r="WDS180" s="3"/>
      <c r="WDT180" s="3"/>
      <c r="WDU180" s="3"/>
      <c r="WDV180" s="3"/>
      <c r="WDW180" s="3"/>
      <c r="WDX180" s="3"/>
      <c r="WDY180" s="3"/>
      <c r="WDZ180" s="3"/>
      <c r="WEA180" s="3"/>
      <c r="WEB180" s="3"/>
      <c r="WEC180" s="3"/>
      <c r="WED180" s="3"/>
      <c r="WEE180" s="3"/>
      <c r="WEF180" s="3"/>
      <c r="WEG180" s="3"/>
      <c r="WEH180" s="3"/>
      <c r="WEI180" s="3"/>
      <c r="WEJ180" s="3"/>
      <c r="WEK180" s="3"/>
      <c r="WEL180" s="3"/>
      <c r="WEM180" s="3"/>
      <c r="WEN180" s="3"/>
      <c r="WEO180" s="3"/>
      <c r="WEP180" s="3"/>
      <c r="WEQ180" s="3"/>
      <c r="WER180" s="3"/>
      <c r="WES180" s="3"/>
      <c r="WET180" s="3"/>
      <c r="WEU180" s="3"/>
      <c r="WEV180" s="3"/>
      <c r="WEW180" s="3"/>
      <c r="WEX180" s="3"/>
      <c r="WEY180" s="3"/>
      <c r="WEZ180" s="3"/>
      <c r="WFA180" s="3"/>
      <c r="WFB180" s="3"/>
      <c r="WFC180" s="3"/>
      <c r="WFD180" s="3"/>
      <c r="WFE180" s="3"/>
      <c r="WFF180" s="3"/>
      <c r="WFG180" s="3"/>
      <c r="WFH180" s="3"/>
      <c r="WFI180" s="3"/>
      <c r="WFJ180" s="3"/>
      <c r="WFK180" s="3"/>
      <c r="WFL180" s="3"/>
      <c r="WFM180" s="3"/>
      <c r="WFN180" s="3"/>
      <c r="WFO180" s="3"/>
      <c r="WFP180" s="3"/>
      <c r="WFQ180" s="3"/>
      <c r="WFR180" s="3"/>
      <c r="WFS180" s="3"/>
      <c r="WFT180" s="3"/>
      <c r="WFU180" s="3"/>
      <c r="WFV180" s="3"/>
      <c r="WFW180" s="3"/>
      <c r="WFX180" s="3"/>
      <c r="WFY180" s="3"/>
      <c r="WFZ180" s="3"/>
      <c r="WGA180" s="3"/>
      <c r="WGB180" s="3"/>
      <c r="WGC180" s="3"/>
      <c r="WGD180" s="3"/>
      <c r="WGE180" s="3"/>
      <c r="WGF180" s="3"/>
      <c r="WGG180" s="3"/>
      <c r="WGH180" s="3"/>
      <c r="WGI180" s="3"/>
      <c r="WGJ180" s="3"/>
      <c r="WGK180" s="3"/>
      <c r="WGL180" s="3"/>
      <c r="WGM180" s="3"/>
      <c r="WGN180" s="3"/>
      <c r="WGO180" s="3"/>
      <c r="WGP180" s="3"/>
      <c r="WGQ180" s="3"/>
      <c r="WGR180" s="3"/>
      <c r="WGS180" s="3"/>
      <c r="WGT180" s="3"/>
      <c r="WGU180" s="3"/>
      <c r="WGV180" s="3"/>
      <c r="WGW180" s="3"/>
      <c r="WGX180" s="3"/>
      <c r="WGY180" s="3"/>
      <c r="WGZ180" s="3"/>
      <c r="WHA180" s="3"/>
      <c r="WHB180" s="3"/>
      <c r="WHC180" s="3"/>
      <c r="WHD180" s="3"/>
      <c r="WHE180" s="3"/>
      <c r="WHF180" s="3"/>
      <c r="WHG180" s="3"/>
      <c r="WHH180" s="3"/>
      <c r="WHI180" s="3"/>
      <c r="WHJ180" s="3"/>
      <c r="WHK180" s="3"/>
      <c r="WHL180" s="3"/>
      <c r="WHM180" s="3"/>
      <c r="WHN180" s="3"/>
      <c r="WHO180" s="3"/>
      <c r="WHP180" s="3"/>
      <c r="WHQ180" s="3"/>
      <c r="WHR180" s="3"/>
      <c r="WHS180" s="3"/>
      <c r="WHT180" s="3"/>
      <c r="WHU180" s="3"/>
      <c r="WHV180" s="3"/>
      <c r="WHW180" s="3"/>
      <c r="WHX180" s="3"/>
      <c r="WHY180" s="3"/>
      <c r="WHZ180" s="3"/>
      <c r="WIA180" s="3"/>
      <c r="WIB180" s="3"/>
      <c r="WIC180" s="3"/>
      <c r="WID180" s="3"/>
      <c r="WIE180" s="3"/>
      <c r="WIF180" s="3"/>
      <c r="WIG180" s="3"/>
      <c r="WIH180" s="3"/>
      <c r="WII180" s="3"/>
      <c r="WIJ180" s="3"/>
      <c r="WIK180" s="3"/>
      <c r="WIL180" s="3"/>
      <c r="WIM180" s="3"/>
      <c r="WIN180" s="3"/>
      <c r="WIO180" s="3"/>
      <c r="WIP180" s="3"/>
      <c r="WIQ180" s="3"/>
      <c r="WIR180" s="3"/>
      <c r="WIS180" s="3"/>
      <c r="WIT180" s="3"/>
      <c r="WIU180" s="3"/>
      <c r="WIV180" s="3"/>
      <c r="WIW180" s="3"/>
      <c r="WIX180" s="3"/>
      <c r="WIY180" s="3"/>
      <c r="WIZ180" s="3"/>
      <c r="WJA180" s="3"/>
      <c r="WJB180" s="3"/>
      <c r="WJC180" s="3"/>
      <c r="WJD180" s="3"/>
      <c r="WJE180" s="3"/>
      <c r="WJF180" s="3"/>
      <c r="WJG180" s="3"/>
      <c r="WJH180" s="3"/>
      <c r="WJI180" s="3"/>
      <c r="WJJ180" s="3"/>
      <c r="WJK180" s="3"/>
      <c r="WJL180" s="3"/>
      <c r="WJM180" s="3"/>
      <c r="WJN180" s="3"/>
      <c r="WJO180" s="3"/>
      <c r="WJP180" s="3"/>
      <c r="WJQ180" s="3"/>
      <c r="WJR180" s="3"/>
      <c r="WJS180" s="3"/>
      <c r="WJT180" s="3"/>
      <c r="WJU180" s="3"/>
      <c r="WJV180" s="3"/>
      <c r="WJW180" s="3"/>
      <c r="WJX180" s="3"/>
      <c r="WJY180" s="3"/>
      <c r="WJZ180" s="3"/>
      <c r="WKA180" s="3"/>
      <c r="WKB180" s="3"/>
      <c r="WKC180" s="3"/>
      <c r="WKD180" s="3"/>
      <c r="WKE180" s="3"/>
      <c r="WKF180" s="3"/>
      <c r="WKG180" s="3"/>
      <c r="WKH180" s="3"/>
      <c r="WKI180" s="3"/>
      <c r="WKJ180" s="3"/>
      <c r="WKK180" s="3"/>
      <c r="WKL180" s="3"/>
      <c r="WKM180" s="3"/>
      <c r="WKN180" s="3"/>
      <c r="WKO180" s="3"/>
      <c r="WKP180" s="3"/>
      <c r="WKQ180" s="3"/>
      <c r="WKR180" s="3"/>
      <c r="WKS180" s="3"/>
      <c r="WKT180" s="3"/>
      <c r="WKU180" s="3"/>
      <c r="WKV180" s="3"/>
      <c r="WKW180" s="3"/>
      <c r="WKX180" s="3"/>
      <c r="WKY180" s="3"/>
      <c r="WKZ180" s="3"/>
      <c r="WLA180" s="3"/>
      <c r="WLB180" s="3"/>
      <c r="WLC180" s="3"/>
      <c r="WLD180" s="3"/>
      <c r="WLE180" s="3"/>
      <c r="WLF180" s="3"/>
      <c r="WLG180" s="3"/>
      <c r="WLH180" s="3"/>
      <c r="WLI180" s="3"/>
      <c r="WLJ180" s="3"/>
      <c r="WLK180" s="3"/>
      <c r="WLL180" s="3"/>
      <c r="WLM180" s="3"/>
      <c r="WLN180" s="3"/>
      <c r="WLO180" s="3"/>
      <c r="WLP180" s="3"/>
      <c r="WLQ180" s="3"/>
      <c r="WLR180" s="3"/>
      <c r="WLS180" s="3"/>
      <c r="WLT180" s="3"/>
      <c r="WLU180" s="3"/>
      <c r="WLV180" s="3"/>
      <c r="WLW180" s="3"/>
      <c r="WLX180" s="3"/>
      <c r="WLY180" s="3"/>
      <c r="WLZ180" s="3"/>
      <c r="WMA180" s="3"/>
      <c r="WMB180" s="3"/>
      <c r="WMC180" s="3"/>
      <c r="WMD180" s="3"/>
      <c r="WME180" s="3"/>
      <c r="WMF180" s="3"/>
      <c r="WMG180" s="3"/>
      <c r="WMH180" s="3"/>
      <c r="WMI180" s="3"/>
      <c r="WMJ180" s="3"/>
      <c r="WMK180" s="3"/>
      <c r="WML180" s="3"/>
      <c r="WMM180" s="3"/>
      <c r="WMN180" s="3"/>
      <c r="WMO180" s="3"/>
      <c r="WMP180" s="3"/>
      <c r="WMQ180" s="3"/>
      <c r="WMR180" s="3"/>
      <c r="WMS180" s="3"/>
      <c r="WMT180" s="3"/>
      <c r="WMU180" s="3"/>
      <c r="WMV180" s="3"/>
      <c r="WMW180" s="3"/>
      <c r="WMX180" s="3"/>
      <c r="WMY180" s="3"/>
      <c r="WMZ180" s="3"/>
      <c r="WNA180" s="3"/>
      <c r="WNB180" s="3"/>
      <c r="WNC180" s="3"/>
      <c r="WND180" s="3"/>
      <c r="WNE180" s="3"/>
      <c r="WNF180" s="3"/>
      <c r="WNG180" s="3"/>
      <c r="WNH180" s="3"/>
      <c r="WNI180" s="3"/>
      <c r="WNJ180" s="3"/>
      <c r="WNK180" s="3"/>
      <c r="WNL180" s="3"/>
      <c r="WNM180" s="3"/>
      <c r="WNN180" s="3"/>
      <c r="WNO180" s="3"/>
      <c r="WNP180" s="3"/>
      <c r="WNQ180" s="3"/>
      <c r="WNR180" s="3"/>
      <c r="WNS180" s="3"/>
      <c r="WNT180" s="3"/>
      <c r="WNU180" s="3"/>
      <c r="WNV180" s="3"/>
      <c r="WNW180" s="3"/>
      <c r="WNX180" s="3"/>
      <c r="WNY180" s="3"/>
      <c r="WNZ180" s="3"/>
      <c r="WOA180" s="3"/>
      <c r="WOB180" s="3"/>
      <c r="WOC180" s="3"/>
      <c r="WOD180" s="3"/>
      <c r="WOE180" s="3"/>
      <c r="WOF180" s="3"/>
      <c r="WOG180" s="3"/>
      <c r="WOH180" s="3"/>
      <c r="WOI180" s="3"/>
      <c r="WOJ180" s="3"/>
      <c r="WOK180" s="3"/>
      <c r="WOL180" s="3"/>
      <c r="WOM180" s="3"/>
      <c r="WON180" s="3"/>
      <c r="WOO180" s="3"/>
      <c r="WOP180" s="3"/>
      <c r="WOQ180" s="3"/>
      <c r="WOR180" s="3"/>
      <c r="WOS180" s="3"/>
      <c r="WOT180" s="3"/>
      <c r="WOU180" s="3"/>
      <c r="WOV180" s="3"/>
      <c r="WOW180" s="3"/>
      <c r="WOX180" s="3"/>
      <c r="WOY180" s="3"/>
      <c r="WOZ180" s="3"/>
      <c r="WPA180" s="3"/>
      <c r="WPB180" s="3"/>
      <c r="WPC180" s="3"/>
      <c r="WPD180" s="3"/>
      <c r="WPE180" s="3"/>
      <c r="WPF180" s="3"/>
      <c r="WPG180" s="3"/>
      <c r="WPH180" s="3"/>
      <c r="WPI180" s="3"/>
      <c r="WPJ180" s="3"/>
      <c r="WPK180" s="3"/>
      <c r="WPL180" s="3"/>
      <c r="WPM180" s="3"/>
      <c r="WPN180" s="3"/>
      <c r="WPO180" s="3"/>
      <c r="WPP180" s="3"/>
      <c r="WPQ180" s="3"/>
      <c r="WPR180" s="3"/>
      <c r="WPS180" s="3"/>
      <c r="WPT180" s="3"/>
      <c r="WPU180" s="3"/>
      <c r="WPV180" s="3"/>
      <c r="WPW180" s="3"/>
      <c r="WPX180" s="3"/>
      <c r="WPY180" s="3"/>
      <c r="WPZ180" s="3"/>
      <c r="WQA180" s="3"/>
      <c r="WQB180" s="3"/>
      <c r="WQC180" s="3"/>
      <c r="WQD180" s="3"/>
      <c r="WQE180" s="3"/>
      <c r="WQF180" s="3"/>
      <c r="WQG180" s="3"/>
      <c r="WQH180" s="3"/>
      <c r="WQI180" s="3"/>
      <c r="WQJ180" s="3"/>
      <c r="WQK180" s="3"/>
      <c r="WQL180" s="3"/>
      <c r="WQM180" s="3"/>
      <c r="WQN180" s="3"/>
      <c r="WQO180" s="3"/>
      <c r="WQP180" s="3"/>
      <c r="WQQ180" s="3"/>
      <c r="WQR180" s="3"/>
      <c r="WQS180" s="3"/>
      <c r="WQT180" s="3"/>
      <c r="WQU180" s="3"/>
      <c r="WQV180" s="3"/>
      <c r="WQW180" s="3"/>
      <c r="WQX180" s="3"/>
      <c r="WQY180" s="3"/>
      <c r="WQZ180" s="3"/>
      <c r="WRA180" s="3"/>
      <c r="WRB180" s="3"/>
      <c r="WRC180" s="3"/>
      <c r="WRD180" s="3"/>
      <c r="WRE180" s="3"/>
      <c r="WRF180" s="3"/>
      <c r="WRG180" s="3"/>
      <c r="WRH180" s="3"/>
      <c r="WRI180" s="3"/>
      <c r="WRJ180" s="3"/>
      <c r="WRK180" s="3"/>
      <c r="WRL180" s="3"/>
      <c r="WRM180" s="3"/>
      <c r="WRN180" s="3"/>
      <c r="WRO180" s="3"/>
      <c r="WRP180" s="3"/>
      <c r="WRQ180" s="3"/>
      <c r="WRR180" s="3"/>
      <c r="WRS180" s="3"/>
      <c r="WRT180" s="3"/>
      <c r="WRU180" s="3"/>
      <c r="WRV180" s="3"/>
      <c r="WRW180" s="3"/>
      <c r="WRX180" s="3"/>
      <c r="WRY180" s="3"/>
      <c r="WRZ180" s="3"/>
      <c r="WSA180" s="3"/>
      <c r="WSB180" s="3"/>
      <c r="WSC180" s="3"/>
      <c r="WSD180" s="3"/>
      <c r="WSE180" s="3"/>
      <c r="WSF180" s="3"/>
      <c r="WSG180" s="3"/>
      <c r="WSH180" s="3"/>
      <c r="WSI180" s="3"/>
      <c r="WSJ180" s="3"/>
      <c r="WSK180" s="3"/>
      <c r="WSL180" s="3"/>
      <c r="WSM180" s="3"/>
      <c r="WSN180" s="3"/>
      <c r="WSO180" s="3"/>
      <c r="WSP180" s="3"/>
      <c r="WSQ180" s="3"/>
      <c r="WSR180" s="3"/>
      <c r="WSS180" s="3"/>
      <c r="WST180" s="3"/>
      <c r="WSU180" s="3"/>
      <c r="WSV180" s="3"/>
      <c r="WSW180" s="3"/>
      <c r="WSX180" s="3"/>
      <c r="WSY180" s="3"/>
      <c r="WSZ180" s="3"/>
      <c r="WTA180" s="3"/>
      <c r="WTB180" s="3"/>
      <c r="WTC180" s="3"/>
      <c r="WTD180" s="3"/>
      <c r="WTE180" s="3"/>
      <c r="WTF180" s="3"/>
      <c r="WTG180" s="3"/>
      <c r="WTH180" s="3"/>
      <c r="WTI180" s="3"/>
      <c r="WTJ180" s="3"/>
      <c r="WTK180" s="3"/>
      <c r="WTL180" s="3"/>
      <c r="WTM180" s="3"/>
      <c r="WTN180" s="3"/>
      <c r="WTO180" s="3"/>
      <c r="WTP180" s="3"/>
      <c r="WTQ180" s="3"/>
      <c r="WTR180" s="3"/>
      <c r="WTS180" s="3"/>
      <c r="WTT180" s="3"/>
      <c r="WTU180" s="3"/>
      <c r="WTV180" s="3"/>
      <c r="WTW180" s="3"/>
      <c r="WTX180" s="3"/>
      <c r="WTY180" s="3"/>
      <c r="WTZ180" s="3"/>
      <c r="WUA180" s="3"/>
      <c r="WUB180" s="3"/>
      <c r="WUC180" s="3"/>
      <c r="WUD180" s="3"/>
      <c r="WUE180" s="3"/>
      <c r="WUF180" s="3"/>
      <c r="WUG180" s="3"/>
      <c r="WUH180" s="3"/>
      <c r="WUI180" s="3"/>
      <c r="WUJ180" s="3"/>
      <c r="WUK180" s="3"/>
      <c r="WUL180" s="3"/>
      <c r="WUM180" s="3"/>
      <c r="WUN180" s="3"/>
      <c r="WUO180" s="3"/>
      <c r="WUP180" s="3"/>
      <c r="WUQ180" s="3"/>
      <c r="WUR180" s="3"/>
      <c r="WUS180" s="3"/>
      <c r="WUT180" s="3"/>
      <c r="WUU180" s="3"/>
      <c r="WUV180" s="3"/>
      <c r="WUW180" s="3"/>
      <c r="WUX180" s="3"/>
      <c r="WUY180" s="3"/>
      <c r="WUZ180" s="3"/>
      <c r="WVA180" s="3"/>
      <c r="WVB180" s="3"/>
      <c r="WVC180" s="3"/>
      <c r="WVD180" s="3"/>
      <c r="WVE180" s="3"/>
      <c r="WVF180" s="3"/>
      <c r="WVG180" s="3"/>
      <c r="WVH180" s="3"/>
      <c r="WVI180" s="3"/>
      <c r="WVJ180" s="3"/>
      <c r="WVK180" s="3"/>
      <c r="WVL180" s="3"/>
      <c r="WVM180" s="3"/>
      <c r="WVN180" s="3"/>
      <c r="WVO180" s="3"/>
      <c r="WVP180" s="3"/>
      <c r="WVQ180" s="3"/>
      <c r="WVR180" s="3"/>
      <c r="WVS180" s="3"/>
      <c r="WVT180" s="3"/>
      <c r="WVU180" s="3"/>
      <c r="WVV180" s="3"/>
      <c r="WVW180" s="3"/>
      <c r="WVX180" s="3"/>
      <c r="WVY180" s="3"/>
      <c r="WVZ180" s="3"/>
      <c r="WWA180" s="3"/>
      <c r="WWB180" s="3"/>
      <c r="WWC180" s="3"/>
      <c r="WWD180" s="3"/>
      <c r="WWE180" s="3"/>
      <c r="WWF180" s="3"/>
      <c r="WWG180" s="3"/>
      <c r="WWH180" s="3"/>
      <c r="WWI180" s="3"/>
      <c r="WWJ180" s="3"/>
      <c r="WWK180" s="3"/>
      <c r="WWL180" s="3"/>
      <c r="WWM180" s="3"/>
      <c r="WWN180" s="3"/>
      <c r="WWO180" s="3"/>
      <c r="WWP180" s="3"/>
      <c r="WWQ180" s="3"/>
      <c r="WWR180" s="3"/>
      <c r="WWS180" s="3"/>
      <c r="WWT180" s="3"/>
      <c r="WWU180" s="3"/>
      <c r="WWV180" s="3"/>
      <c r="WWW180" s="3"/>
      <c r="WWX180" s="3"/>
      <c r="WWY180" s="3"/>
      <c r="WWZ180" s="3"/>
      <c r="WXA180" s="3"/>
      <c r="WXB180" s="3"/>
      <c r="WXC180" s="3"/>
      <c r="WXD180" s="3"/>
      <c r="WXE180" s="3"/>
      <c r="WXF180" s="3"/>
      <c r="WXG180" s="3"/>
      <c r="WXH180" s="3"/>
      <c r="WXI180" s="3"/>
      <c r="WXJ180" s="3"/>
      <c r="WXK180" s="3"/>
      <c r="WXL180" s="3"/>
      <c r="WXM180" s="3"/>
      <c r="WXN180" s="3"/>
      <c r="WXO180" s="3"/>
      <c r="WXP180" s="3"/>
      <c r="WXQ180" s="3"/>
      <c r="WXR180" s="3"/>
      <c r="WXS180" s="3"/>
      <c r="WXT180" s="3"/>
      <c r="WXU180" s="3"/>
      <c r="WXV180" s="3"/>
      <c r="WXW180" s="3"/>
      <c r="WXX180" s="3"/>
      <c r="WXY180" s="3"/>
      <c r="WXZ180" s="3"/>
      <c r="WYA180" s="3"/>
      <c r="WYB180" s="3"/>
      <c r="WYC180" s="3"/>
      <c r="WYD180" s="3"/>
      <c r="WYE180" s="3"/>
      <c r="WYF180" s="3"/>
      <c r="WYG180" s="3"/>
      <c r="WYH180" s="3"/>
      <c r="WYI180" s="3"/>
      <c r="WYJ180" s="3"/>
      <c r="WYK180" s="3"/>
      <c r="WYL180" s="3"/>
      <c r="WYM180" s="3"/>
      <c r="WYN180" s="3"/>
      <c r="WYO180" s="3"/>
      <c r="WYP180" s="3"/>
      <c r="WYQ180" s="3"/>
      <c r="WYR180" s="3"/>
      <c r="WYS180" s="3"/>
      <c r="WYT180" s="3"/>
      <c r="WYU180" s="3"/>
      <c r="WYV180" s="3"/>
      <c r="WYW180" s="3"/>
      <c r="WYX180" s="3"/>
      <c r="WYY180" s="3"/>
      <c r="WYZ180" s="3"/>
      <c r="WZA180" s="3"/>
      <c r="WZB180" s="3"/>
      <c r="WZC180" s="3"/>
      <c r="WZD180" s="3"/>
      <c r="WZE180" s="3"/>
      <c r="WZF180" s="3"/>
      <c r="WZG180" s="3"/>
      <c r="WZH180" s="3"/>
      <c r="WZI180" s="3"/>
      <c r="WZJ180" s="3"/>
      <c r="WZK180" s="3"/>
      <c r="WZL180" s="3"/>
      <c r="WZM180" s="3"/>
      <c r="WZN180" s="3"/>
      <c r="WZO180" s="3"/>
      <c r="WZP180" s="3"/>
      <c r="WZQ180" s="3"/>
      <c r="WZR180" s="3"/>
      <c r="WZS180" s="3"/>
      <c r="WZT180" s="3"/>
      <c r="WZU180" s="3"/>
      <c r="WZV180" s="3"/>
      <c r="WZW180" s="3"/>
      <c r="WZX180" s="3"/>
      <c r="WZY180" s="3"/>
      <c r="WZZ180" s="3"/>
      <c r="XAA180" s="3"/>
      <c r="XAB180" s="3"/>
      <c r="XAC180" s="3"/>
      <c r="XAD180" s="3"/>
      <c r="XAE180" s="3"/>
      <c r="XAF180" s="3"/>
      <c r="XAG180" s="3"/>
      <c r="XAH180" s="3"/>
      <c r="XAI180" s="3"/>
      <c r="XAJ180" s="3"/>
      <c r="XAK180" s="3"/>
      <c r="XAL180" s="3"/>
      <c r="XAM180" s="3"/>
      <c r="XAN180" s="3"/>
      <c r="XAO180" s="3"/>
      <c r="XAP180" s="3"/>
      <c r="XAQ180" s="3"/>
      <c r="XAR180" s="3"/>
      <c r="XAS180" s="3"/>
      <c r="XAT180" s="3"/>
      <c r="XAU180" s="3"/>
      <c r="XAV180" s="3"/>
      <c r="XAW180" s="3"/>
      <c r="XAX180" s="3"/>
      <c r="XAY180" s="3"/>
      <c r="XAZ180" s="3"/>
      <c r="XBA180" s="3"/>
      <c r="XBB180" s="3"/>
      <c r="XBC180" s="3"/>
      <c r="XBD180" s="3"/>
      <c r="XBE180" s="3"/>
      <c r="XBF180" s="3"/>
      <c r="XBG180" s="3"/>
      <c r="XBH180" s="3"/>
      <c r="XBI180" s="3"/>
      <c r="XBJ180" s="3"/>
      <c r="XBK180" s="3"/>
      <c r="XBL180" s="3"/>
      <c r="XBM180" s="3"/>
      <c r="XBN180" s="3"/>
      <c r="XBO180" s="3"/>
      <c r="XBP180" s="3"/>
      <c r="XBQ180" s="3"/>
      <c r="XBR180" s="3"/>
      <c r="XBS180" s="3"/>
      <c r="XBT180" s="3"/>
      <c r="XBU180" s="3"/>
      <c r="XBV180" s="3"/>
      <c r="XBW180" s="3"/>
      <c r="XBX180" s="3"/>
      <c r="XBY180" s="3"/>
      <c r="XBZ180" s="3"/>
      <c r="XCA180" s="3"/>
      <c r="XCB180" s="3"/>
      <c r="XCC180" s="3"/>
      <c r="XCD180" s="3"/>
      <c r="XCE180" s="3"/>
      <c r="XCF180" s="3"/>
      <c r="XCG180" s="3"/>
      <c r="XCH180" s="3"/>
      <c r="XCI180" s="3"/>
      <c r="XCJ180" s="3"/>
      <c r="XCK180" s="3"/>
      <c r="XCL180" s="3"/>
      <c r="XCM180" s="3"/>
      <c r="XCN180" s="3"/>
      <c r="XCO180" s="3"/>
      <c r="XCP180" s="3"/>
      <c r="XCQ180" s="3"/>
      <c r="XCR180" s="3"/>
      <c r="XCS180" s="3"/>
      <c r="XCT180" s="3"/>
      <c r="XCU180" s="3"/>
      <c r="XCV180" s="3"/>
      <c r="XCW180" s="3"/>
      <c r="XCX180" s="3"/>
      <c r="XCY180" s="3"/>
      <c r="XCZ180" s="3"/>
      <c r="XDA180" s="3"/>
      <c r="XDB180" s="3"/>
      <c r="XDC180" s="3"/>
      <c r="XDD180" s="3"/>
      <c r="XDE180" s="3"/>
      <c r="XDF180" s="3"/>
      <c r="XDG180" s="3"/>
      <c r="XDH180" s="3"/>
      <c r="XDI180" s="3"/>
      <c r="XDJ180" s="3"/>
      <c r="XDK180" s="3"/>
      <c r="XDL180" s="3"/>
      <c r="XDM180" s="3"/>
      <c r="XDN180" s="3"/>
      <c r="XDO180" s="3"/>
      <c r="XDP180" s="3"/>
      <c r="XDQ180" s="3"/>
      <c r="XDR180" s="3"/>
      <c r="XDS180" s="3"/>
      <c r="XDT180" s="3"/>
      <c r="XDU180" s="3"/>
      <c r="XDV180" s="3"/>
      <c r="XDW180" s="3"/>
      <c r="XDX180" s="3"/>
      <c r="XDY180" s="3"/>
      <c r="XDZ180" s="3"/>
      <c r="XEA180" s="3"/>
      <c r="XEB180" s="3"/>
      <c r="XEC180" s="3"/>
      <c r="XED180" s="3"/>
      <c r="XEE180" s="3"/>
      <c r="XEF180" s="3"/>
      <c r="XEG180" s="3"/>
      <c r="XEH180" s="3"/>
      <c r="XEI180" s="3"/>
      <c r="XEJ180" s="3"/>
      <c r="XEK180" s="3"/>
      <c r="XEL180" s="3"/>
      <c r="XEM180" s="3"/>
      <c r="XEN180" s="3"/>
      <c r="XEO180" s="3"/>
      <c r="XEP180" s="3"/>
      <c r="XEQ180" s="3"/>
      <c r="XER180" s="3"/>
      <c r="XES180" s="3"/>
      <c r="XET180" s="3"/>
      <c r="XEU180" s="3"/>
      <c r="XEV180" s="3"/>
      <c r="XEW180" s="3"/>
      <c r="XEX180" s="3"/>
      <c r="XEY180" s="3"/>
      <c r="XEZ180" s="3"/>
      <c r="XFA180" s="3"/>
      <c r="XFB180" s="3"/>
      <c r="XFC180" s="3"/>
    </row>
    <row r="181" spans="1:1638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  <c r="XX181" s="3"/>
      <c r="XY181" s="3"/>
      <c r="XZ181" s="3"/>
      <c r="YA181" s="3"/>
      <c r="YB181" s="3"/>
      <c r="YC181" s="3"/>
      <c r="YD181" s="3"/>
      <c r="YE181" s="3"/>
      <c r="YF181" s="3"/>
      <c r="YG181" s="3"/>
      <c r="YH181" s="3"/>
      <c r="YI181" s="3"/>
      <c r="YJ181" s="3"/>
      <c r="YK181" s="3"/>
      <c r="YL181" s="3"/>
      <c r="YM181" s="3"/>
      <c r="YN181" s="3"/>
      <c r="YO181" s="3"/>
      <c r="YP181" s="3"/>
      <c r="YQ181" s="3"/>
      <c r="YR181" s="3"/>
      <c r="YS181" s="3"/>
      <c r="YT181" s="3"/>
      <c r="YU181" s="3"/>
      <c r="YV181" s="3"/>
      <c r="YW181" s="3"/>
      <c r="YX181" s="3"/>
      <c r="YY181" s="3"/>
      <c r="YZ181" s="3"/>
      <c r="ZA181" s="3"/>
      <c r="ZB181" s="3"/>
      <c r="ZC181" s="3"/>
      <c r="ZD181" s="3"/>
      <c r="ZE181" s="3"/>
      <c r="ZF181" s="3"/>
      <c r="ZG181" s="3"/>
      <c r="ZH181" s="3"/>
      <c r="ZI181" s="3"/>
      <c r="ZJ181" s="3"/>
      <c r="ZK181" s="3"/>
      <c r="ZL181" s="3"/>
      <c r="ZM181" s="3"/>
      <c r="ZN181" s="3"/>
      <c r="ZO181" s="3"/>
      <c r="ZP181" s="3"/>
      <c r="ZQ181" s="3"/>
      <c r="ZR181" s="3"/>
      <c r="ZS181" s="3"/>
      <c r="ZT181" s="3"/>
      <c r="ZU181" s="3"/>
      <c r="ZV181" s="3"/>
      <c r="ZW181" s="3"/>
      <c r="ZX181" s="3"/>
      <c r="ZY181" s="3"/>
      <c r="ZZ181" s="3"/>
      <c r="AAA181" s="3"/>
      <c r="AAB181" s="3"/>
      <c r="AAC181" s="3"/>
      <c r="AAD181" s="3"/>
      <c r="AAE181" s="3"/>
      <c r="AAF181" s="3"/>
      <c r="AAG181" s="3"/>
      <c r="AAH181" s="3"/>
      <c r="AAI181" s="3"/>
      <c r="AAJ181" s="3"/>
      <c r="AAK181" s="3"/>
      <c r="AAL181" s="3"/>
      <c r="AAM181" s="3"/>
      <c r="AAN181" s="3"/>
      <c r="AAO181" s="3"/>
      <c r="AAP181" s="3"/>
      <c r="AAQ181" s="3"/>
      <c r="AAR181" s="3"/>
      <c r="AAS181" s="3"/>
      <c r="AAT181" s="3"/>
      <c r="AAU181" s="3"/>
      <c r="AAV181" s="3"/>
      <c r="AAW181" s="3"/>
      <c r="AAX181" s="3"/>
      <c r="AAY181" s="3"/>
      <c r="AAZ181" s="3"/>
      <c r="ABA181" s="3"/>
      <c r="ABB181" s="3"/>
      <c r="ABC181" s="3"/>
      <c r="ABD181" s="3"/>
      <c r="ABE181" s="3"/>
      <c r="ABF181" s="3"/>
      <c r="ABG181" s="3"/>
      <c r="ABH181" s="3"/>
      <c r="ABI181" s="3"/>
      <c r="ABJ181" s="3"/>
      <c r="ABK181" s="3"/>
      <c r="ABL181" s="3"/>
      <c r="ABM181" s="3"/>
      <c r="ABN181" s="3"/>
      <c r="ABO181" s="3"/>
      <c r="ABP181" s="3"/>
      <c r="ABQ181" s="3"/>
      <c r="ABR181" s="3"/>
      <c r="ABS181" s="3"/>
      <c r="ABT181" s="3"/>
      <c r="ABU181" s="3"/>
      <c r="ABV181" s="3"/>
      <c r="ABW181" s="3"/>
      <c r="ABX181" s="3"/>
      <c r="ABY181" s="3"/>
      <c r="ABZ181" s="3"/>
      <c r="ACA181" s="3"/>
      <c r="ACB181" s="3"/>
      <c r="ACC181" s="3"/>
      <c r="ACD181" s="3"/>
      <c r="ACE181" s="3"/>
      <c r="ACF181" s="3"/>
      <c r="ACG181" s="3"/>
      <c r="ACH181" s="3"/>
      <c r="ACI181" s="3"/>
      <c r="ACJ181" s="3"/>
      <c r="ACK181" s="3"/>
      <c r="ACL181" s="3"/>
      <c r="ACM181" s="3"/>
      <c r="ACN181" s="3"/>
      <c r="ACO181" s="3"/>
      <c r="ACP181" s="3"/>
      <c r="ACQ181" s="3"/>
      <c r="ACR181" s="3"/>
      <c r="ACS181" s="3"/>
      <c r="ACT181" s="3"/>
      <c r="ACU181" s="3"/>
      <c r="ACV181" s="3"/>
      <c r="ACW181" s="3"/>
      <c r="ACX181" s="3"/>
      <c r="ACY181" s="3"/>
      <c r="ACZ181" s="3"/>
      <c r="ADA181" s="3"/>
      <c r="ADB181" s="3"/>
      <c r="ADC181" s="3"/>
      <c r="ADD181" s="3"/>
      <c r="ADE181" s="3"/>
      <c r="ADF181" s="3"/>
      <c r="ADG181" s="3"/>
      <c r="ADH181" s="3"/>
      <c r="ADI181" s="3"/>
      <c r="ADJ181" s="3"/>
      <c r="ADK181" s="3"/>
      <c r="ADL181" s="3"/>
      <c r="ADM181" s="3"/>
      <c r="ADN181" s="3"/>
      <c r="ADO181" s="3"/>
      <c r="ADP181" s="3"/>
      <c r="ADQ181" s="3"/>
      <c r="ADR181" s="3"/>
      <c r="ADS181" s="3"/>
      <c r="ADT181" s="3"/>
      <c r="ADU181" s="3"/>
      <c r="ADV181" s="3"/>
      <c r="ADW181" s="3"/>
      <c r="ADX181" s="3"/>
      <c r="ADY181" s="3"/>
      <c r="ADZ181" s="3"/>
      <c r="AEA181" s="3"/>
      <c r="AEB181" s="3"/>
      <c r="AEC181" s="3"/>
      <c r="AED181" s="3"/>
      <c r="AEE181" s="3"/>
      <c r="AEF181" s="3"/>
      <c r="AEG181" s="3"/>
      <c r="AEH181" s="3"/>
      <c r="AEI181" s="3"/>
      <c r="AEJ181" s="3"/>
      <c r="AEK181" s="3"/>
      <c r="AEL181" s="3"/>
      <c r="AEM181" s="3"/>
      <c r="AEN181" s="3"/>
      <c r="AEO181" s="3"/>
      <c r="AEP181" s="3"/>
      <c r="AEQ181" s="3"/>
      <c r="AER181" s="3"/>
      <c r="AES181" s="3"/>
      <c r="AET181" s="3"/>
      <c r="AEU181" s="3"/>
      <c r="AEV181" s="3"/>
      <c r="AEW181" s="3"/>
      <c r="AEX181" s="3"/>
      <c r="AEY181" s="3"/>
      <c r="AEZ181" s="3"/>
      <c r="AFA181" s="3"/>
      <c r="AFB181" s="3"/>
      <c r="AFC181" s="3"/>
      <c r="AFD181" s="3"/>
      <c r="AFE181" s="3"/>
      <c r="AFF181" s="3"/>
      <c r="AFG181" s="3"/>
      <c r="AFH181" s="3"/>
      <c r="AFI181" s="3"/>
      <c r="AFJ181" s="3"/>
      <c r="AFK181" s="3"/>
      <c r="AFL181" s="3"/>
      <c r="AFM181" s="3"/>
      <c r="AFN181" s="3"/>
      <c r="AFO181" s="3"/>
      <c r="AFP181" s="3"/>
      <c r="AFQ181" s="3"/>
      <c r="AFR181" s="3"/>
      <c r="AFS181" s="3"/>
      <c r="AFT181" s="3"/>
      <c r="AFU181" s="3"/>
      <c r="AFV181" s="3"/>
      <c r="AFW181" s="3"/>
      <c r="AFX181" s="3"/>
      <c r="AFY181" s="3"/>
      <c r="AFZ181" s="3"/>
      <c r="AGA181" s="3"/>
      <c r="AGB181" s="3"/>
      <c r="AGC181" s="3"/>
      <c r="AGD181" s="3"/>
      <c r="AGE181" s="3"/>
      <c r="AGF181" s="3"/>
      <c r="AGG181" s="3"/>
      <c r="AGH181" s="3"/>
      <c r="AGI181" s="3"/>
      <c r="AGJ181" s="3"/>
      <c r="AGK181" s="3"/>
      <c r="AGL181" s="3"/>
      <c r="AGM181" s="3"/>
      <c r="AGN181" s="3"/>
      <c r="AGO181" s="3"/>
      <c r="AGP181" s="3"/>
      <c r="AGQ181" s="3"/>
      <c r="AGR181" s="3"/>
      <c r="AGS181" s="3"/>
      <c r="AGT181" s="3"/>
      <c r="AGU181" s="3"/>
      <c r="AGV181" s="3"/>
      <c r="AGW181" s="3"/>
      <c r="AGX181" s="3"/>
      <c r="AGY181" s="3"/>
      <c r="AGZ181" s="3"/>
      <c r="AHA181" s="3"/>
      <c r="AHB181" s="3"/>
      <c r="AHC181" s="3"/>
      <c r="AHD181" s="3"/>
      <c r="AHE181" s="3"/>
      <c r="AHF181" s="3"/>
      <c r="AHG181" s="3"/>
      <c r="AHH181" s="3"/>
      <c r="AHI181" s="3"/>
      <c r="AHJ181" s="3"/>
      <c r="AHK181" s="3"/>
      <c r="AHL181" s="3"/>
      <c r="AHM181" s="3"/>
      <c r="AHN181" s="3"/>
      <c r="AHO181" s="3"/>
      <c r="AHP181" s="3"/>
      <c r="AHQ181" s="3"/>
      <c r="AHR181" s="3"/>
      <c r="AHS181" s="3"/>
      <c r="AHT181" s="3"/>
      <c r="AHU181" s="3"/>
      <c r="AHV181" s="3"/>
      <c r="AHW181" s="3"/>
      <c r="AHX181" s="3"/>
      <c r="AHY181" s="3"/>
      <c r="AHZ181" s="3"/>
      <c r="AIA181" s="3"/>
      <c r="AIB181" s="3"/>
      <c r="AIC181" s="3"/>
      <c r="AID181" s="3"/>
      <c r="AIE181" s="3"/>
      <c r="AIF181" s="3"/>
      <c r="AIG181" s="3"/>
      <c r="AIH181" s="3"/>
      <c r="AII181" s="3"/>
      <c r="AIJ181" s="3"/>
      <c r="AIK181" s="3"/>
      <c r="AIL181" s="3"/>
      <c r="AIM181" s="3"/>
      <c r="AIN181" s="3"/>
      <c r="AIO181" s="3"/>
      <c r="AIP181" s="3"/>
      <c r="AIQ181" s="3"/>
      <c r="AIR181" s="3"/>
      <c r="AIS181" s="3"/>
      <c r="AIT181" s="3"/>
      <c r="AIU181" s="3"/>
      <c r="AIV181" s="3"/>
      <c r="AIW181" s="3"/>
      <c r="AIX181" s="3"/>
      <c r="AIY181" s="3"/>
      <c r="AIZ181" s="3"/>
      <c r="AJA181" s="3"/>
      <c r="AJB181" s="3"/>
      <c r="AJC181" s="3"/>
      <c r="AJD181" s="3"/>
      <c r="AJE181" s="3"/>
      <c r="AJF181" s="3"/>
      <c r="AJG181" s="3"/>
      <c r="AJH181" s="3"/>
      <c r="AJI181" s="3"/>
      <c r="AJJ181" s="3"/>
      <c r="AJK181" s="3"/>
      <c r="AJL181" s="3"/>
      <c r="AJM181" s="3"/>
      <c r="AJN181" s="3"/>
      <c r="AJO181" s="3"/>
      <c r="AJP181" s="3"/>
      <c r="AJQ181" s="3"/>
      <c r="AJR181" s="3"/>
      <c r="AJS181" s="3"/>
      <c r="AJT181" s="3"/>
      <c r="AJU181" s="3"/>
      <c r="AJV181" s="3"/>
      <c r="AJW181" s="3"/>
      <c r="AJX181" s="3"/>
      <c r="AJY181" s="3"/>
      <c r="AJZ181" s="3"/>
      <c r="AKA181" s="3"/>
      <c r="AKB181" s="3"/>
      <c r="AKC181" s="3"/>
      <c r="AKD181" s="3"/>
      <c r="AKE181" s="3"/>
      <c r="AKF181" s="3"/>
      <c r="AKG181" s="3"/>
      <c r="AKH181" s="3"/>
      <c r="AKI181" s="3"/>
      <c r="AKJ181" s="3"/>
      <c r="AKK181" s="3"/>
      <c r="AKL181" s="3"/>
      <c r="AKM181" s="3"/>
      <c r="AKN181" s="3"/>
      <c r="AKO181" s="3"/>
      <c r="AKP181" s="3"/>
      <c r="AKQ181" s="3"/>
      <c r="AKR181" s="3"/>
      <c r="AKS181" s="3"/>
      <c r="AKT181" s="3"/>
      <c r="AKU181" s="3"/>
      <c r="AKV181" s="3"/>
      <c r="AKW181" s="3"/>
      <c r="AKX181" s="3"/>
      <c r="AKY181" s="3"/>
      <c r="AKZ181" s="3"/>
      <c r="ALA181" s="3"/>
      <c r="ALB181" s="3"/>
      <c r="ALC181" s="3"/>
      <c r="ALD181" s="3"/>
      <c r="ALE181" s="3"/>
      <c r="ALF181" s="3"/>
      <c r="ALG181" s="3"/>
      <c r="ALH181" s="3"/>
      <c r="ALI181" s="3"/>
      <c r="ALJ181" s="3"/>
      <c r="ALK181" s="3"/>
      <c r="ALL181" s="3"/>
      <c r="ALM181" s="3"/>
      <c r="ALN181" s="3"/>
      <c r="ALO181" s="3"/>
      <c r="ALP181" s="3"/>
      <c r="ALQ181" s="3"/>
      <c r="ALR181" s="3"/>
      <c r="ALS181" s="3"/>
      <c r="ALT181" s="3"/>
      <c r="ALU181" s="3"/>
      <c r="ALV181" s="3"/>
      <c r="ALW181" s="3"/>
      <c r="ALX181" s="3"/>
      <c r="ALY181" s="3"/>
      <c r="ALZ181" s="3"/>
      <c r="AMA181" s="3"/>
      <c r="AMB181" s="3"/>
      <c r="AMC181" s="3"/>
      <c r="AMD181" s="3"/>
      <c r="AME181" s="3"/>
      <c r="AMF181" s="3"/>
      <c r="AMG181" s="3"/>
      <c r="AMH181" s="3"/>
      <c r="AMI181" s="3"/>
      <c r="AMJ181" s="3"/>
      <c r="AMK181" s="3"/>
      <c r="AML181" s="3"/>
      <c r="AMM181" s="3"/>
      <c r="AMN181" s="3"/>
      <c r="AMO181" s="3"/>
      <c r="AMP181" s="3"/>
      <c r="AMQ181" s="3"/>
      <c r="AMR181" s="3"/>
      <c r="AMS181" s="3"/>
      <c r="AMT181" s="3"/>
      <c r="AMU181" s="3"/>
      <c r="AMV181" s="3"/>
      <c r="AMW181" s="3"/>
      <c r="AMX181" s="3"/>
      <c r="AMY181" s="3"/>
      <c r="AMZ181" s="3"/>
      <c r="ANA181" s="3"/>
      <c r="ANB181" s="3"/>
      <c r="ANC181" s="3"/>
      <c r="AND181" s="3"/>
      <c r="ANE181" s="3"/>
      <c r="ANF181" s="3"/>
      <c r="ANG181" s="3"/>
      <c r="ANH181" s="3"/>
      <c r="ANI181" s="3"/>
      <c r="ANJ181" s="3"/>
      <c r="ANK181" s="3"/>
      <c r="ANL181" s="3"/>
      <c r="ANM181" s="3"/>
      <c r="ANN181" s="3"/>
      <c r="ANO181" s="3"/>
      <c r="ANP181" s="3"/>
      <c r="ANQ181" s="3"/>
      <c r="ANR181" s="3"/>
      <c r="ANS181" s="3"/>
      <c r="ANT181" s="3"/>
      <c r="ANU181" s="3"/>
      <c r="ANV181" s="3"/>
      <c r="ANW181" s="3"/>
      <c r="ANX181" s="3"/>
      <c r="ANY181" s="3"/>
      <c r="ANZ181" s="3"/>
      <c r="AOA181" s="3"/>
      <c r="AOB181" s="3"/>
      <c r="AOC181" s="3"/>
      <c r="AOD181" s="3"/>
      <c r="AOE181" s="3"/>
      <c r="AOF181" s="3"/>
      <c r="AOG181" s="3"/>
      <c r="AOH181" s="3"/>
      <c r="AOI181" s="3"/>
      <c r="AOJ181" s="3"/>
      <c r="AOK181" s="3"/>
      <c r="AOL181" s="3"/>
      <c r="AOM181" s="3"/>
      <c r="AON181" s="3"/>
      <c r="AOO181" s="3"/>
      <c r="AOP181" s="3"/>
      <c r="AOQ181" s="3"/>
      <c r="AOR181" s="3"/>
      <c r="AOS181" s="3"/>
      <c r="AOT181" s="3"/>
      <c r="AOU181" s="3"/>
      <c r="AOV181" s="3"/>
      <c r="AOW181" s="3"/>
      <c r="AOX181" s="3"/>
      <c r="AOY181" s="3"/>
      <c r="AOZ181" s="3"/>
      <c r="APA181" s="3"/>
      <c r="APB181" s="3"/>
      <c r="APC181" s="3"/>
      <c r="APD181" s="3"/>
      <c r="APE181" s="3"/>
      <c r="APF181" s="3"/>
      <c r="APG181" s="3"/>
      <c r="APH181" s="3"/>
      <c r="API181" s="3"/>
      <c r="APJ181" s="3"/>
      <c r="APK181" s="3"/>
      <c r="APL181" s="3"/>
      <c r="APM181" s="3"/>
      <c r="APN181" s="3"/>
      <c r="APO181" s="3"/>
      <c r="APP181" s="3"/>
      <c r="APQ181" s="3"/>
      <c r="APR181" s="3"/>
      <c r="APS181" s="3"/>
      <c r="APT181" s="3"/>
      <c r="APU181" s="3"/>
      <c r="APV181" s="3"/>
      <c r="APW181" s="3"/>
      <c r="APX181" s="3"/>
      <c r="APY181" s="3"/>
      <c r="APZ181" s="3"/>
      <c r="AQA181" s="3"/>
      <c r="AQB181" s="3"/>
      <c r="AQC181" s="3"/>
      <c r="AQD181" s="3"/>
      <c r="AQE181" s="3"/>
      <c r="AQF181" s="3"/>
      <c r="AQG181" s="3"/>
      <c r="AQH181" s="3"/>
      <c r="AQI181" s="3"/>
      <c r="AQJ181" s="3"/>
      <c r="AQK181" s="3"/>
      <c r="AQL181" s="3"/>
      <c r="AQM181" s="3"/>
      <c r="AQN181" s="3"/>
      <c r="AQO181" s="3"/>
      <c r="AQP181" s="3"/>
      <c r="AQQ181" s="3"/>
      <c r="AQR181" s="3"/>
      <c r="AQS181" s="3"/>
      <c r="AQT181" s="3"/>
      <c r="AQU181" s="3"/>
      <c r="AQV181" s="3"/>
      <c r="AQW181" s="3"/>
      <c r="AQX181" s="3"/>
      <c r="AQY181" s="3"/>
      <c r="AQZ181" s="3"/>
      <c r="ARA181" s="3"/>
      <c r="ARB181" s="3"/>
      <c r="ARC181" s="3"/>
      <c r="ARD181" s="3"/>
      <c r="ARE181" s="3"/>
      <c r="ARF181" s="3"/>
      <c r="ARG181" s="3"/>
      <c r="ARH181" s="3"/>
      <c r="ARI181" s="3"/>
      <c r="ARJ181" s="3"/>
      <c r="ARK181" s="3"/>
      <c r="ARL181" s="3"/>
      <c r="ARM181" s="3"/>
      <c r="ARN181" s="3"/>
      <c r="ARO181" s="3"/>
      <c r="ARP181" s="3"/>
      <c r="ARQ181" s="3"/>
      <c r="ARR181" s="3"/>
      <c r="ARS181" s="3"/>
      <c r="ART181" s="3"/>
      <c r="ARU181" s="3"/>
      <c r="ARV181" s="3"/>
      <c r="ARW181" s="3"/>
      <c r="ARX181" s="3"/>
      <c r="ARY181" s="3"/>
      <c r="ARZ181" s="3"/>
      <c r="ASA181" s="3"/>
      <c r="ASB181" s="3"/>
      <c r="ASC181" s="3"/>
      <c r="ASD181" s="3"/>
      <c r="ASE181" s="3"/>
      <c r="ASF181" s="3"/>
      <c r="ASG181" s="3"/>
      <c r="ASH181" s="3"/>
      <c r="ASI181" s="3"/>
      <c r="ASJ181" s="3"/>
      <c r="ASK181" s="3"/>
      <c r="ASL181" s="3"/>
      <c r="ASM181" s="3"/>
      <c r="ASN181" s="3"/>
      <c r="ASO181" s="3"/>
      <c r="ASP181" s="3"/>
      <c r="ASQ181" s="3"/>
      <c r="ASR181" s="3"/>
      <c r="ASS181" s="3"/>
      <c r="AST181" s="3"/>
      <c r="ASU181" s="3"/>
      <c r="ASV181" s="3"/>
      <c r="ASW181" s="3"/>
      <c r="ASX181" s="3"/>
      <c r="ASY181" s="3"/>
      <c r="ASZ181" s="3"/>
      <c r="ATA181" s="3"/>
      <c r="ATB181" s="3"/>
      <c r="ATC181" s="3"/>
      <c r="ATD181" s="3"/>
      <c r="ATE181" s="3"/>
      <c r="ATF181" s="3"/>
      <c r="ATG181" s="3"/>
      <c r="ATH181" s="3"/>
      <c r="ATI181" s="3"/>
      <c r="ATJ181" s="3"/>
      <c r="ATK181" s="3"/>
      <c r="ATL181" s="3"/>
      <c r="ATM181" s="3"/>
      <c r="ATN181" s="3"/>
      <c r="ATO181" s="3"/>
      <c r="ATP181" s="3"/>
      <c r="ATQ181" s="3"/>
      <c r="ATR181" s="3"/>
      <c r="ATS181" s="3"/>
      <c r="ATT181" s="3"/>
      <c r="ATU181" s="3"/>
      <c r="ATV181" s="3"/>
      <c r="ATW181" s="3"/>
      <c r="ATX181" s="3"/>
      <c r="ATY181" s="3"/>
      <c r="ATZ181" s="3"/>
      <c r="AUA181" s="3"/>
      <c r="AUB181" s="3"/>
      <c r="AUC181" s="3"/>
      <c r="AUD181" s="3"/>
      <c r="AUE181" s="3"/>
      <c r="AUF181" s="3"/>
      <c r="AUG181" s="3"/>
      <c r="AUH181" s="3"/>
      <c r="AUI181" s="3"/>
      <c r="AUJ181" s="3"/>
      <c r="AUK181" s="3"/>
      <c r="AUL181" s="3"/>
      <c r="AUM181" s="3"/>
      <c r="AUN181" s="3"/>
      <c r="AUO181" s="3"/>
      <c r="AUP181" s="3"/>
      <c r="AUQ181" s="3"/>
      <c r="AUR181" s="3"/>
      <c r="AUS181" s="3"/>
      <c r="AUT181" s="3"/>
      <c r="AUU181" s="3"/>
      <c r="AUV181" s="3"/>
      <c r="AUW181" s="3"/>
      <c r="AUX181" s="3"/>
      <c r="AUY181" s="3"/>
      <c r="AUZ181" s="3"/>
      <c r="AVA181" s="3"/>
      <c r="AVB181" s="3"/>
      <c r="AVC181" s="3"/>
      <c r="AVD181" s="3"/>
      <c r="AVE181" s="3"/>
      <c r="AVF181" s="3"/>
      <c r="AVG181" s="3"/>
      <c r="AVH181" s="3"/>
      <c r="AVI181" s="3"/>
      <c r="AVJ181" s="3"/>
      <c r="AVK181" s="3"/>
      <c r="AVL181" s="3"/>
      <c r="AVM181" s="3"/>
      <c r="AVN181" s="3"/>
      <c r="AVO181" s="3"/>
      <c r="AVP181" s="3"/>
      <c r="AVQ181" s="3"/>
      <c r="AVR181" s="3"/>
      <c r="AVS181" s="3"/>
      <c r="AVT181" s="3"/>
      <c r="AVU181" s="3"/>
      <c r="AVV181" s="3"/>
      <c r="AVW181" s="3"/>
      <c r="AVX181" s="3"/>
      <c r="AVY181" s="3"/>
      <c r="AVZ181" s="3"/>
      <c r="AWA181" s="3"/>
      <c r="AWB181" s="3"/>
      <c r="AWC181" s="3"/>
      <c r="AWD181" s="3"/>
      <c r="AWE181" s="3"/>
      <c r="AWF181" s="3"/>
      <c r="AWG181" s="3"/>
      <c r="AWH181" s="3"/>
      <c r="AWI181" s="3"/>
      <c r="AWJ181" s="3"/>
      <c r="AWK181" s="3"/>
      <c r="AWL181" s="3"/>
      <c r="AWM181" s="3"/>
      <c r="AWN181" s="3"/>
      <c r="AWO181" s="3"/>
      <c r="AWP181" s="3"/>
      <c r="AWQ181" s="3"/>
      <c r="AWR181" s="3"/>
      <c r="AWS181" s="3"/>
      <c r="AWT181" s="3"/>
      <c r="AWU181" s="3"/>
      <c r="AWV181" s="3"/>
      <c r="AWW181" s="3"/>
      <c r="AWX181" s="3"/>
      <c r="AWY181" s="3"/>
      <c r="AWZ181" s="3"/>
      <c r="AXA181" s="3"/>
      <c r="AXB181" s="3"/>
      <c r="AXC181" s="3"/>
      <c r="AXD181" s="3"/>
      <c r="AXE181" s="3"/>
      <c r="AXF181" s="3"/>
      <c r="AXG181" s="3"/>
      <c r="AXH181" s="3"/>
      <c r="AXI181" s="3"/>
      <c r="AXJ181" s="3"/>
      <c r="AXK181" s="3"/>
      <c r="AXL181" s="3"/>
      <c r="AXM181" s="3"/>
      <c r="AXN181" s="3"/>
      <c r="AXO181" s="3"/>
      <c r="AXP181" s="3"/>
      <c r="AXQ181" s="3"/>
      <c r="AXR181" s="3"/>
      <c r="AXS181" s="3"/>
      <c r="AXT181" s="3"/>
      <c r="AXU181" s="3"/>
      <c r="AXV181" s="3"/>
      <c r="AXW181" s="3"/>
      <c r="AXX181" s="3"/>
      <c r="AXY181" s="3"/>
      <c r="AXZ181" s="3"/>
      <c r="AYA181" s="3"/>
      <c r="AYB181" s="3"/>
      <c r="AYC181" s="3"/>
      <c r="AYD181" s="3"/>
      <c r="AYE181" s="3"/>
      <c r="AYF181" s="3"/>
      <c r="AYG181" s="3"/>
      <c r="AYH181" s="3"/>
      <c r="AYI181" s="3"/>
      <c r="AYJ181" s="3"/>
      <c r="AYK181" s="3"/>
      <c r="AYL181" s="3"/>
      <c r="AYM181" s="3"/>
      <c r="AYN181" s="3"/>
      <c r="AYO181" s="3"/>
      <c r="AYP181" s="3"/>
      <c r="AYQ181" s="3"/>
      <c r="AYR181" s="3"/>
      <c r="AYS181" s="3"/>
      <c r="AYT181" s="3"/>
      <c r="AYU181" s="3"/>
      <c r="AYV181" s="3"/>
      <c r="AYW181" s="3"/>
      <c r="AYX181" s="3"/>
      <c r="AYY181" s="3"/>
      <c r="AYZ181" s="3"/>
      <c r="AZA181" s="3"/>
      <c r="AZB181" s="3"/>
      <c r="AZC181" s="3"/>
      <c r="AZD181" s="3"/>
      <c r="AZE181" s="3"/>
      <c r="AZF181" s="3"/>
      <c r="AZG181" s="3"/>
      <c r="AZH181" s="3"/>
      <c r="AZI181" s="3"/>
      <c r="AZJ181" s="3"/>
      <c r="AZK181" s="3"/>
      <c r="AZL181" s="3"/>
      <c r="AZM181" s="3"/>
      <c r="AZN181" s="3"/>
      <c r="AZO181" s="3"/>
      <c r="AZP181" s="3"/>
      <c r="AZQ181" s="3"/>
      <c r="AZR181" s="3"/>
      <c r="AZS181" s="3"/>
      <c r="AZT181" s="3"/>
      <c r="AZU181" s="3"/>
      <c r="AZV181" s="3"/>
      <c r="AZW181" s="3"/>
      <c r="AZX181" s="3"/>
      <c r="AZY181" s="3"/>
      <c r="AZZ181" s="3"/>
      <c r="BAA181" s="3"/>
      <c r="BAB181" s="3"/>
      <c r="BAC181" s="3"/>
      <c r="BAD181" s="3"/>
      <c r="BAE181" s="3"/>
      <c r="BAF181" s="3"/>
      <c r="BAG181" s="3"/>
      <c r="BAH181" s="3"/>
      <c r="BAI181" s="3"/>
      <c r="BAJ181" s="3"/>
      <c r="BAK181" s="3"/>
      <c r="BAL181" s="3"/>
      <c r="BAM181" s="3"/>
      <c r="BAN181" s="3"/>
      <c r="BAO181" s="3"/>
      <c r="BAP181" s="3"/>
      <c r="BAQ181" s="3"/>
      <c r="BAR181" s="3"/>
      <c r="BAS181" s="3"/>
      <c r="BAT181" s="3"/>
      <c r="BAU181" s="3"/>
      <c r="BAV181" s="3"/>
      <c r="BAW181" s="3"/>
      <c r="BAX181" s="3"/>
      <c r="BAY181" s="3"/>
      <c r="BAZ181" s="3"/>
      <c r="BBA181" s="3"/>
      <c r="BBB181" s="3"/>
      <c r="BBC181" s="3"/>
      <c r="BBD181" s="3"/>
      <c r="BBE181" s="3"/>
      <c r="BBF181" s="3"/>
      <c r="BBG181" s="3"/>
      <c r="BBH181" s="3"/>
      <c r="BBI181" s="3"/>
      <c r="BBJ181" s="3"/>
      <c r="BBK181" s="3"/>
      <c r="BBL181" s="3"/>
      <c r="BBM181" s="3"/>
      <c r="BBN181" s="3"/>
      <c r="BBO181" s="3"/>
      <c r="BBP181" s="3"/>
      <c r="BBQ181" s="3"/>
      <c r="BBR181" s="3"/>
      <c r="BBS181" s="3"/>
      <c r="BBT181" s="3"/>
      <c r="BBU181" s="3"/>
      <c r="BBV181" s="3"/>
      <c r="BBW181" s="3"/>
      <c r="BBX181" s="3"/>
      <c r="BBY181" s="3"/>
      <c r="BBZ181" s="3"/>
      <c r="BCA181" s="3"/>
      <c r="BCB181" s="3"/>
      <c r="BCC181" s="3"/>
      <c r="BCD181" s="3"/>
      <c r="BCE181" s="3"/>
      <c r="BCF181" s="3"/>
      <c r="BCG181" s="3"/>
      <c r="BCH181" s="3"/>
      <c r="BCI181" s="3"/>
      <c r="BCJ181" s="3"/>
      <c r="BCK181" s="3"/>
      <c r="BCL181" s="3"/>
      <c r="BCM181" s="3"/>
      <c r="BCN181" s="3"/>
      <c r="BCO181" s="3"/>
      <c r="BCP181" s="3"/>
      <c r="BCQ181" s="3"/>
      <c r="BCR181" s="3"/>
      <c r="BCS181" s="3"/>
      <c r="BCT181" s="3"/>
      <c r="BCU181" s="3"/>
      <c r="BCV181" s="3"/>
      <c r="BCW181" s="3"/>
      <c r="BCX181" s="3"/>
      <c r="BCY181" s="3"/>
      <c r="BCZ181" s="3"/>
      <c r="BDA181" s="3"/>
      <c r="BDB181" s="3"/>
      <c r="BDC181" s="3"/>
      <c r="BDD181" s="3"/>
      <c r="BDE181" s="3"/>
      <c r="BDF181" s="3"/>
      <c r="BDG181" s="3"/>
      <c r="BDH181" s="3"/>
      <c r="BDI181" s="3"/>
      <c r="BDJ181" s="3"/>
      <c r="BDK181" s="3"/>
      <c r="BDL181" s="3"/>
      <c r="BDM181" s="3"/>
      <c r="BDN181" s="3"/>
      <c r="BDO181" s="3"/>
      <c r="BDP181" s="3"/>
      <c r="BDQ181" s="3"/>
      <c r="BDR181" s="3"/>
      <c r="BDS181" s="3"/>
      <c r="BDT181" s="3"/>
      <c r="BDU181" s="3"/>
      <c r="BDV181" s="3"/>
      <c r="BDW181" s="3"/>
      <c r="BDX181" s="3"/>
      <c r="BDY181" s="3"/>
      <c r="BDZ181" s="3"/>
      <c r="BEA181" s="3"/>
      <c r="BEB181" s="3"/>
      <c r="BEC181" s="3"/>
      <c r="BED181" s="3"/>
      <c r="BEE181" s="3"/>
      <c r="BEF181" s="3"/>
      <c r="BEG181" s="3"/>
      <c r="BEH181" s="3"/>
      <c r="BEI181" s="3"/>
      <c r="BEJ181" s="3"/>
      <c r="BEK181" s="3"/>
      <c r="BEL181" s="3"/>
      <c r="BEM181" s="3"/>
      <c r="BEN181" s="3"/>
      <c r="BEO181" s="3"/>
      <c r="BEP181" s="3"/>
      <c r="BEQ181" s="3"/>
      <c r="BER181" s="3"/>
      <c r="BES181" s="3"/>
      <c r="BET181" s="3"/>
      <c r="BEU181" s="3"/>
      <c r="BEV181" s="3"/>
      <c r="BEW181" s="3"/>
      <c r="BEX181" s="3"/>
      <c r="BEY181" s="3"/>
      <c r="BEZ181" s="3"/>
      <c r="BFA181" s="3"/>
      <c r="BFB181" s="3"/>
      <c r="BFC181" s="3"/>
      <c r="BFD181" s="3"/>
      <c r="BFE181" s="3"/>
      <c r="BFF181" s="3"/>
      <c r="BFG181" s="3"/>
      <c r="BFH181" s="3"/>
      <c r="BFI181" s="3"/>
      <c r="BFJ181" s="3"/>
      <c r="BFK181" s="3"/>
      <c r="BFL181" s="3"/>
      <c r="BFM181" s="3"/>
      <c r="BFN181" s="3"/>
      <c r="BFO181" s="3"/>
      <c r="BFP181" s="3"/>
      <c r="BFQ181" s="3"/>
      <c r="BFR181" s="3"/>
      <c r="BFS181" s="3"/>
      <c r="BFT181" s="3"/>
      <c r="BFU181" s="3"/>
      <c r="BFV181" s="3"/>
      <c r="BFW181" s="3"/>
      <c r="BFX181" s="3"/>
      <c r="BFY181" s="3"/>
      <c r="BFZ181" s="3"/>
      <c r="BGA181" s="3"/>
      <c r="BGB181" s="3"/>
      <c r="BGC181" s="3"/>
      <c r="BGD181" s="3"/>
      <c r="BGE181" s="3"/>
      <c r="BGF181" s="3"/>
      <c r="BGG181" s="3"/>
      <c r="BGH181" s="3"/>
      <c r="BGI181" s="3"/>
      <c r="BGJ181" s="3"/>
      <c r="BGK181" s="3"/>
      <c r="BGL181" s="3"/>
      <c r="BGM181" s="3"/>
      <c r="BGN181" s="3"/>
      <c r="BGO181" s="3"/>
      <c r="BGP181" s="3"/>
      <c r="BGQ181" s="3"/>
      <c r="BGR181" s="3"/>
      <c r="BGS181" s="3"/>
      <c r="BGT181" s="3"/>
      <c r="BGU181" s="3"/>
      <c r="BGV181" s="3"/>
      <c r="BGW181" s="3"/>
      <c r="BGX181" s="3"/>
      <c r="BGY181" s="3"/>
      <c r="BGZ181" s="3"/>
      <c r="BHA181" s="3"/>
      <c r="BHB181" s="3"/>
      <c r="BHC181" s="3"/>
      <c r="BHD181" s="3"/>
      <c r="BHE181" s="3"/>
      <c r="BHF181" s="3"/>
      <c r="BHG181" s="3"/>
      <c r="BHH181" s="3"/>
      <c r="BHI181" s="3"/>
      <c r="BHJ181" s="3"/>
      <c r="BHK181" s="3"/>
      <c r="BHL181" s="3"/>
      <c r="BHM181" s="3"/>
      <c r="BHN181" s="3"/>
      <c r="BHO181" s="3"/>
      <c r="BHP181" s="3"/>
      <c r="BHQ181" s="3"/>
      <c r="BHR181" s="3"/>
      <c r="BHS181" s="3"/>
      <c r="BHT181" s="3"/>
      <c r="BHU181" s="3"/>
      <c r="BHV181" s="3"/>
      <c r="BHW181" s="3"/>
      <c r="BHX181" s="3"/>
      <c r="BHY181" s="3"/>
      <c r="BHZ181" s="3"/>
      <c r="BIA181" s="3"/>
      <c r="BIB181" s="3"/>
      <c r="BIC181" s="3"/>
      <c r="BID181" s="3"/>
      <c r="BIE181" s="3"/>
      <c r="BIF181" s="3"/>
      <c r="BIG181" s="3"/>
      <c r="BIH181" s="3"/>
      <c r="BII181" s="3"/>
      <c r="BIJ181" s="3"/>
      <c r="BIK181" s="3"/>
      <c r="BIL181" s="3"/>
      <c r="BIM181" s="3"/>
      <c r="BIN181" s="3"/>
      <c r="BIO181" s="3"/>
      <c r="BIP181" s="3"/>
      <c r="BIQ181" s="3"/>
      <c r="BIR181" s="3"/>
      <c r="BIS181" s="3"/>
      <c r="BIT181" s="3"/>
      <c r="BIU181" s="3"/>
      <c r="BIV181" s="3"/>
      <c r="BIW181" s="3"/>
      <c r="BIX181" s="3"/>
      <c r="BIY181" s="3"/>
      <c r="BIZ181" s="3"/>
      <c r="BJA181" s="3"/>
      <c r="BJB181" s="3"/>
      <c r="BJC181" s="3"/>
      <c r="BJD181" s="3"/>
      <c r="BJE181" s="3"/>
      <c r="BJF181" s="3"/>
      <c r="BJG181" s="3"/>
      <c r="BJH181" s="3"/>
      <c r="BJI181" s="3"/>
      <c r="BJJ181" s="3"/>
      <c r="BJK181" s="3"/>
      <c r="BJL181" s="3"/>
      <c r="BJM181" s="3"/>
      <c r="BJN181" s="3"/>
      <c r="BJO181" s="3"/>
      <c r="BJP181" s="3"/>
      <c r="BJQ181" s="3"/>
      <c r="BJR181" s="3"/>
      <c r="BJS181" s="3"/>
      <c r="BJT181" s="3"/>
      <c r="BJU181" s="3"/>
      <c r="BJV181" s="3"/>
      <c r="BJW181" s="3"/>
      <c r="BJX181" s="3"/>
      <c r="BJY181" s="3"/>
      <c r="BJZ181" s="3"/>
      <c r="BKA181" s="3"/>
      <c r="BKB181" s="3"/>
      <c r="BKC181" s="3"/>
      <c r="BKD181" s="3"/>
      <c r="BKE181" s="3"/>
      <c r="BKF181" s="3"/>
      <c r="BKG181" s="3"/>
      <c r="BKH181" s="3"/>
      <c r="BKI181" s="3"/>
      <c r="BKJ181" s="3"/>
      <c r="BKK181" s="3"/>
      <c r="BKL181" s="3"/>
      <c r="BKM181" s="3"/>
      <c r="BKN181" s="3"/>
      <c r="BKO181" s="3"/>
      <c r="BKP181" s="3"/>
      <c r="BKQ181" s="3"/>
      <c r="BKR181" s="3"/>
      <c r="BKS181" s="3"/>
      <c r="BKT181" s="3"/>
      <c r="BKU181" s="3"/>
      <c r="BKV181" s="3"/>
      <c r="BKW181" s="3"/>
      <c r="BKX181" s="3"/>
      <c r="BKY181" s="3"/>
      <c r="BKZ181" s="3"/>
      <c r="BLA181" s="3"/>
      <c r="BLB181" s="3"/>
      <c r="BLC181" s="3"/>
      <c r="BLD181" s="3"/>
      <c r="BLE181" s="3"/>
      <c r="BLF181" s="3"/>
      <c r="BLG181" s="3"/>
      <c r="BLH181" s="3"/>
      <c r="BLI181" s="3"/>
      <c r="BLJ181" s="3"/>
      <c r="BLK181" s="3"/>
      <c r="BLL181" s="3"/>
      <c r="BLM181" s="3"/>
      <c r="BLN181" s="3"/>
      <c r="BLO181" s="3"/>
      <c r="BLP181" s="3"/>
      <c r="BLQ181" s="3"/>
      <c r="BLR181" s="3"/>
      <c r="BLS181" s="3"/>
      <c r="BLT181" s="3"/>
      <c r="BLU181" s="3"/>
      <c r="BLV181" s="3"/>
      <c r="BLW181" s="3"/>
      <c r="BLX181" s="3"/>
      <c r="BLY181" s="3"/>
      <c r="BLZ181" s="3"/>
      <c r="BMA181" s="3"/>
      <c r="BMB181" s="3"/>
      <c r="BMC181" s="3"/>
      <c r="BMD181" s="3"/>
      <c r="BME181" s="3"/>
      <c r="BMF181" s="3"/>
      <c r="BMG181" s="3"/>
      <c r="BMH181" s="3"/>
      <c r="BMI181" s="3"/>
      <c r="BMJ181" s="3"/>
      <c r="BMK181" s="3"/>
      <c r="BML181" s="3"/>
      <c r="BMM181" s="3"/>
      <c r="BMN181" s="3"/>
      <c r="BMO181" s="3"/>
      <c r="BMP181" s="3"/>
      <c r="BMQ181" s="3"/>
      <c r="BMR181" s="3"/>
      <c r="BMS181" s="3"/>
      <c r="BMT181" s="3"/>
      <c r="BMU181" s="3"/>
      <c r="BMV181" s="3"/>
      <c r="BMW181" s="3"/>
      <c r="BMX181" s="3"/>
      <c r="BMY181" s="3"/>
      <c r="BMZ181" s="3"/>
      <c r="BNA181" s="3"/>
      <c r="BNB181" s="3"/>
      <c r="BNC181" s="3"/>
      <c r="BND181" s="3"/>
      <c r="BNE181" s="3"/>
      <c r="BNF181" s="3"/>
      <c r="BNG181" s="3"/>
      <c r="BNH181" s="3"/>
      <c r="BNI181" s="3"/>
      <c r="BNJ181" s="3"/>
      <c r="BNK181" s="3"/>
      <c r="BNL181" s="3"/>
      <c r="BNM181" s="3"/>
      <c r="BNN181" s="3"/>
      <c r="BNO181" s="3"/>
      <c r="BNP181" s="3"/>
      <c r="BNQ181" s="3"/>
      <c r="BNR181" s="3"/>
      <c r="BNS181" s="3"/>
      <c r="BNT181" s="3"/>
      <c r="BNU181" s="3"/>
      <c r="BNV181" s="3"/>
      <c r="BNW181" s="3"/>
      <c r="BNX181" s="3"/>
      <c r="BNY181" s="3"/>
      <c r="BNZ181" s="3"/>
      <c r="BOA181" s="3"/>
      <c r="BOB181" s="3"/>
      <c r="BOC181" s="3"/>
      <c r="BOD181" s="3"/>
      <c r="BOE181" s="3"/>
      <c r="BOF181" s="3"/>
      <c r="BOG181" s="3"/>
      <c r="BOH181" s="3"/>
      <c r="BOI181" s="3"/>
      <c r="BOJ181" s="3"/>
      <c r="BOK181" s="3"/>
      <c r="BOL181" s="3"/>
      <c r="BOM181" s="3"/>
      <c r="BON181" s="3"/>
      <c r="BOO181" s="3"/>
      <c r="BOP181" s="3"/>
      <c r="BOQ181" s="3"/>
      <c r="BOR181" s="3"/>
      <c r="BOS181" s="3"/>
      <c r="BOT181" s="3"/>
      <c r="BOU181" s="3"/>
      <c r="BOV181" s="3"/>
      <c r="BOW181" s="3"/>
      <c r="BOX181" s="3"/>
      <c r="BOY181" s="3"/>
      <c r="BOZ181" s="3"/>
      <c r="BPA181" s="3"/>
      <c r="BPB181" s="3"/>
      <c r="BPC181" s="3"/>
      <c r="BPD181" s="3"/>
      <c r="BPE181" s="3"/>
      <c r="BPF181" s="3"/>
      <c r="BPG181" s="3"/>
      <c r="BPH181" s="3"/>
      <c r="BPI181" s="3"/>
      <c r="BPJ181" s="3"/>
      <c r="BPK181" s="3"/>
      <c r="BPL181" s="3"/>
      <c r="BPM181" s="3"/>
      <c r="BPN181" s="3"/>
      <c r="BPO181" s="3"/>
      <c r="BPP181" s="3"/>
      <c r="BPQ181" s="3"/>
      <c r="BPR181" s="3"/>
      <c r="BPS181" s="3"/>
      <c r="BPT181" s="3"/>
      <c r="BPU181" s="3"/>
      <c r="BPV181" s="3"/>
      <c r="BPW181" s="3"/>
      <c r="BPX181" s="3"/>
      <c r="BPY181" s="3"/>
      <c r="BPZ181" s="3"/>
      <c r="BQA181" s="3"/>
      <c r="BQB181" s="3"/>
      <c r="BQC181" s="3"/>
      <c r="BQD181" s="3"/>
      <c r="BQE181" s="3"/>
      <c r="BQF181" s="3"/>
      <c r="BQG181" s="3"/>
      <c r="BQH181" s="3"/>
      <c r="BQI181" s="3"/>
      <c r="BQJ181" s="3"/>
      <c r="BQK181" s="3"/>
      <c r="BQL181" s="3"/>
      <c r="BQM181" s="3"/>
      <c r="BQN181" s="3"/>
      <c r="BQO181" s="3"/>
      <c r="BQP181" s="3"/>
      <c r="BQQ181" s="3"/>
      <c r="BQR181" s="3"/>
      <c r="BQS181" s="3"/>
      <c r="BQT181" s="3"/>
      <c r="BQU181" s="3"/>
      <c r="BQV181" s="3"/>
      <c r="BQW181" s="3"/>
      <c r="BQX181" s="3"/>
      <c r="BQY181" s="3"/>
      <c r="BQZ181" s="3"/>
      <c r="BRA181" s="3"/>
      <c r="BRB181" s="3"/>
      <c r="BRC181" s="3"/>
      <c r="BRD181" s="3"/>
      <c r="BRE181" s="3"/>
      <c r="BRF181" s="3"/>
      <c r="BRG181" s="3"/>
      <c r="BRH181" s="3"/>
      <c r="BRI181" s="3"/>
      <c r="BRJ181" s="3"/>
      <c r="BRK181" s="3"/>
      <c r="BRL181" s="3"/>
      <c r="BRM181" s="3"/>
      <c r="BRN181" s="3"/>
      <c r="BRO181" s="3"/>
      <c r="BRP181" s="3"/>
      <c r="BRQ181" s="3"/>
      <c r="BRR181" s="3"/>
      <c r="BRS181" s="3"/>
      <c r="BRT181" s="3"/>
      <c r="BRU181" s="3"/>
      <c r="BRV181" s="3"/>
      <c r="BRW181" s="3"/>
      <c r="BRX181" s="3"/>
      <c r="BRY181" s="3"/>
      <c r="BRZ181" s="3"/>
      <c r="BSA181" s="3"/>
      <c r="BSB181" s="3"/>
      <c r="BSC181" s="3"/>
      <c r="BSD181" s="3"/>
      <c r="BSE181" s="3"/>
      <c r="BSF181" s="3"/>
      <c r="BSG181" s="3"/>
      <c r="BSH181" s="3"/>
      <c r="BSI181" s="3"/>
      <c r="BSJ181" s="3"/>
      <c r="BSK181" s="3"/>
      <c r="BSL181" s="3"/>
      <c r="BSM181" s="3"/>
      <c r="BSN181" s="3"/>
      <c r="BSO181" s="3"/>
      <c r="BSP181" s="3"/>
      <c r="BSQ181" s="3"/>
      <c r="BSR181" s="3"/>
      <c r="BSS181" s="3"/>
      <c r="BST181" s="3"/>
      <c r="BSU181" s="3"/>
      <c r="BSV181" s="3"/>
      <c r="BSW181" s="3"/>
      <c r="BSX181" s="3"/>
      <c r="BSY181" s="3"/>
      <c r="BSZ181" s="3"/>
      <c r="BTA181" s="3"/>
      <c r="BTB181" s="3"/>
      <c r="BTC181" s="3"/>
      <c r="BTD181" s="3"/>
      <c r="BTE181" s="3"/>
      <c r="BTF181" s="3"/>
      <c r="BTG181" s="3"/>
      <c r="BTH181" s="3"/>
      <c r="BTI181" s="3"/>
      <c r="BTJ181" s="3"/>
      <c r="BTK181" s="3"/>
      <c r="BTL181" s="3"/>
      <c r="BTM181" s="3"/>
      <c r="BTN181" s="3"/>
      <c r="BTO181" s="3"/>
      <c r="BTP181" s="3"/>
      <c r="BTQ181" s="3"/>
      <c r="BTR181" s="3"/>
      <c r="BTS181" s="3"/>
      <c r="BTT181" s="3"/>
      <c r="BTU181" s="3"/>
      <c r="BTV181" s="3"/>
      <c r="BTW181" s="3"/>
      <c r="BTX181" s="3"/>
      <c r="BTY181" s="3"/>
      <c r="BTZ181" s="3"/>
      <c r="BUA181" s="3"/>
      <c r="BUB181" s="3"/>
      <c r="BUC181" s="3"/>
      <c r="BUD181" s="3"/>
      <c r="BUE181" s="3"/>
      <c r="BUF181" s="3"/>
      <c r="BUG181" s="3"/>
      <c r="BUH181" s="3"/>
      <c r="BUI181" s="3"/>
      <c r="BUJ181" s="3"/>
      <c r="BUK181" s="3"/>
      <c r="BUL181" s="3"/>
      <c r="BUM181" s="3"/>
      <c r="BUN181" s="3"/>
      <c r="BUO181" s="3"/>
      <c r="BUP181" s="3"/>
      <c r="BUQ181" s="3"/>
      <c r="BUR181" s="3"/>
      <c r="BUS181" s="3"/>
      <c r="BUT181" s="3"/>
      <c r="BUU181" s="3"/>
      <c r="BUV181" s="3"/>
      <c r="BUW181" s="3"/>
      <c r="BUX181" s="3"/>
      <c r="BUY181" s="3"/>
      <c r="BUZ181" s="3"/>
      <c r="BVA181" s="3"/>
      <c r="BVB181" s="3"/>
      <c r="BVC181" s="3"/>
      <c r="BVD181" s="3"/>
      <c r="BVE181" s="3"/>
      <c r="BVF181" s="3"/>
      <c r="BVG181" s="3"/>
      <c r="BVH181" s="3"/>
      <c r="BVI181" s="3"/>
      <c r="BVJ181" s="3"/>
      <c r="BVK181" s="3"/>
      <c r="BVL181" s="3"/>
      <c r="BVM181" s="3"/>
      <c r="BVN181" s="3"/>
      <c r="BVO181" s="3"/>
      <c r="BVP181" s="3"/>
      <c r="BVQ181" s="3"/>
      <c r="BVR181" s="3"/>
      <c r="BVS181" s="3"/>
      <c r="BVT181" s="3"/>
      <c r="BVU181" s="3"/>
      <c r="BVV181" s="3"/>
      <c r="BVW181" s="3"/>
      <c r="BVX181" s="3"/>
      <c r="BVY181" s="3"/>
      <c r="BVZ181" s="3"/>
      <c r="BWA181" s="3"/>
      <c r="BWB181" s="3"/>
      <c r="BWC181" s="3"/>
      <c r="BWD181" s="3"/>
      <c r="BWE181" s="3"/>
      <c r="BWF181" s="3"/>
      <c r="BWG181" s="3"/>
      <c r="BWH181" s="3"/>
      <c r="BWI181" s="3"/>
      <c r="BWJ181" s="3"/>
      <c r="BWK181" s="3"/>
      <c r="BWL181" s="3"/>
      <c r="BWM181" s="3"/>
      <c r="BWN181" s="3"/>
      <c r="BWO181" s="3"/>
      <c r="BWP181" s="3"/>
      <c r="BWQ181" s="3"/>
      <c r="BWR181" s="3"/>
      <c r="BWS181" s="3"/>
      <c r="BWT181" s="3"/>
      <c r="BWU181" s="3"/>
      <c r="BWV181" s="3"/>
      <c r="BWW181" s="3"/>
      <c r="BWX181" s="3"/>
      <c r="BWY181" s="3"/>
      <c r="BWZ181" s="3"/>
      <c r="BXA181" s="3"/>
      <c r="BXB181" s="3"/>
      <c r="BXC181" s="3"/>
      <c r="BXD181" s="3"/>
      <c r="BXE181" s="3"/>
      <c r="BXF181" s="3"/>
      <c r="BXG181" s="3"/>
      <c r="BXH181" s="3"/>
      <c r="BXI181" s="3"/>
      <c r="BXJ181" s="3"/>
      <c r="BXK181" s="3"/>
      <c r="BXL181" s="3"/>
      <c r="BXM181" s="3"/>
      <c r="BXN181" s="3"/>
      <c r="BXO181" s="3"/>
      <c r="BXP181" s="3"/>
      <c r="BXQ181" s="3"/>
      <c r="BXR181" s="3"/>
      <c r="BXS181" s="3"/>
      <c r="BXT181" s="3"/>
      <c r="BXU181" s="3"/>
      <c r="BXV181" s="3"/>
      <c r="BXW181" s="3"/>
      <c r="BXX181" s="3"/>
      <c r="BXY181" s="3"/>
      <c r="BXZ181" s="3"/>
      <c r="BYA181" s="3"/>
      <c r="BYB181" s="3"/>
      <c r="BYC181" s="3"/>
      <c r="BYD181" s="3"/>
      <c r="BYE181" s="3"/>
      <c r="BYF181" s="3"/>
      <c r="BYG181" s="3"/>
      <c r="BYH181" s="3"/>
      <c r="BYI181" s="3"/>
      <c r="BYJ181" s="3"/>
      <c r="BYK181" s="3"/>
      <c r="BYL181" s="3"/>
      <c r="BYM181" s="3"/>
      <c r="BYN181" s="3"/>
      <c r="BYO181" s="3"/>
      <c r="BYP181" s="3"/>
      <c r="BYQ181" s="3"/>
      <c r="BYR181" s="3"/>
      <c r="BYS181" s="3"/>
      <c r="BYT181" s="3"/>
      <c r="BYU181" s="3"/>
      <c r="BYV181" s="3"/>
      <c r="BYW181" s="3"/>
      <c r="BYX181" s="3"/>
      <c r="BYY181" s="3"/>
      <c r="BYZ181" s="3"/>
      <c r="BZA181" s="3"/>
      <c r="BZB181" s="3"/>
      <c r="BZC181" s="3"/>
      <c r="BZD181" s="3"/>
      <c r="BZE181" s="3"/>
      <c r="BZF181" s="3"/>
      <c r="BZG181" s="3"/>
      <c r="BZH181" s="3"/>
      <c r="BZI181" s="3"/>
      <c r="BZJ181" s="3"/>
      <c r="BZK181" s="3"/>
      <c r="BZL181" s="3"/>
      <c r="BZM181" s="3"/>
      <c r="BZN181" s="3"/>
      <c r="BZO181" s="3"/>
      <c r="BZP181" s="3"/>
      <c r="BZQ181" s="3"/>
      <c r="BZR181" s="3"/>
      <c r="BZS181" s="3"/>
      <c r="BZT181" s="3"/>
      <c r="BZU181" s="3"/>
      <c r="BZV181" s="3"/>
      <c r="BZW181" s="3"/>
      <c r="BZX181" s="3"/>
      <c r="BZY181" s="3"/>
      <c r="BZZ181" s="3"/>
      <c r="CAA181" s="3"/>
      <c r="CAB181" s="3"/>
      <c r="CAC181" s="3"/>
      <c r="CAD181" s="3"/>
      <c r="CAE181" s="3"/>
      <c r="CAF181" s="3"/>
      <c r="CAG181" s="3"/>
      <c r="CAH181" s="3"/>
      <c r="CAI181" s="3"/>
      <c r="CAJ181" s="3"/>
      <c r="CAK181" s="3"/>
      <c r="CAL181" s="3"/>
      <c r="CAM181" s="3"/>
      <c r="CAN181" s="3"/>
      <c r="CAO181" s="3"/>
      <c r="CAP181" s="3"/>
      <c r="CAQ181" s="3"/>
      <c r="CAR181" s="3"/>
      <c r="CAS181" s="3"/>
      <c r="CAT181" s="3"/>
      <c r="CAU181" s="3"/>
      <c r="CAV181" s="3"/>
      <c r="CAW181" s="3"/>
      <c r="CAX181" s="3"/>
      <c r="CAY181" s="3"/>
      <c r="CAZ181" s="3"/>
      <c r="CBA181" s="3"/>
      <c r="CBB181" s="3"/>
      <c r="CBC181" s="3"/>
      <c r="CBD181" s="3"/>
      <c r="CBE181" s="3"/>
      <c r="CBF181" s="3"/>
      <c r="CBG181" s="3"/>
      <c r="CBH181" s="3"/>
      <c r="CBI181" s="3"/>
      <c r="CBJ181" s="3"/>
      <c r="CBK181" s="3"/>
      <c r="CBL181" s="3"/>
      <c r="CBM181" s="3"/>
      <c r="CBN181" s="3"/>
      <c r="CBO181" s="3"/>
      <c r="CBP181" s="3"/>
      <c r="CBQ181" s="3"/>
      <c r="CBR181" s="3"/>
      <c r="CBS181" s="3"/>
      <c r="CBT181" s="3"/>
      <c r="CBU181" s="3"/>
      <c r="CBV181" s="3"/>
      <c r="CBW181" s="3"/>
      <c r="CBX181" s="3"/>
      <c r="CBY181" s="3"/>
      <c r="CBZ181" s="3"/>
      <c r="CCA181" s="3"/>
      <c r="CCB181" s="3"/>
      <c r="CCC181" s="3"/>
      <c r="CCD181" s="3"/>
      <c r="CCE181" s="3"/>
      <c r="CCF181" s="3"/>
      <c r="CCG181" s="3"/>
      <c r="CCH181" s="3"/>
      <c r="CCI181" s="3"/>
      <c r="CCJ181" s="3"/>
      <c r="CCK181" s="3"/>
      <c r="CCL181" s="3"/>
      <c r="CCM181" s="3"/>
      <c r="CCN181" s="3"/>
      <c r="CCO181" s="3"/>
      <c r="CCP181" s="3"/>
      <c r="CCQ181" s="3"/>
      <c r="CCR181" s="3"/>
      <c r="CCS181" s="3"/>
      <c r="CCT181" s="3"/>
      <c r="CCU181" s="3"/>
      <c r="CCV181" s="3"/>
      <c r="CCW181" s="3"/>
      <c r="CCX181" s="3"/>
      <c r="CCY181" s="3"/>
      <c r="CCZ181" s="3"/>
      <c r="CDA181" s="3"/>
      <c r="CDB181" s="3"/>
      <c r="CDC181" s="3"/>
      <c r="CDD181" s="3"/>
      <c r="CDE181" s="3"/>
      <c r="CDF181" s="3"/>
      <c r="CDG181" s="3"/>
      <c r="CDH181" s="3"/>
      <c r="CDI181" s="3"/>
      <c r="CDJ181" s="3"/>
      <c r="CDK181" s="3"/>
      <c r="CDL181" s="3"/>
      <c r="CDM181" s="3"/>
      <c r="CDN181" s="3"/>
      <c r="CDO181" s="3"/>
      <c r="CDP181" s="3"/>
      <c r="CDQ181" s="3"/>
      <c r="CDR181" s="3"/>
      <c r="CDS181" s="3"/>
      <c r="CDT181" s="3"/>
      <c r="CDU181" s="3"/>
      <c r="CDV181" s="3"/>
      <c r="CDW181" s="3"/>
      <c r="CDX181" s="3"/>
      <c r="CDY181" s="3"/>
      <c r="CDZ181" s="3"/>
      <c r="CEA181" s="3"/>
      <c r="CEB181" s="3"/>
      <c r="CEC181" s="3"/>
      <c r="CED181" s="3"/>
      <c r="CEE181" s="3"/>
      <c r="CEF181" s="3"/>
      <c r="CEG181" s="3"/>
      <c r="CEH181" s="3"/>
      <c r="CEI181" s="3"/>
      <c r="CEJ181" s="3"/>
      <c r="CEK181" s="3"/>
      <c r="CEL181" s="3"/>
      <c r="CEM181" s="3"/>
      <c r="CEN181" s="3"/>
      <c r="CEO181" s="3"/>
      <c r="CEP181" s="3"/>
      <c r="CEQ181" s="3"/>
      <c r="CER181" s="3"/>
      <c r="CES181" s="3"/>
      <c r="CET181" s="3"/>
      <c r="CEU181" s="3"/>
      <c r="CEV181" s="3"/>
      <c r="CEW181" s="3"/>
      <c r="CEX181" s="3"/>
      <c r="CEY181" s="3"/>
      <c r="CEZ181" s="3"/>
      <c r="CFA181" s="3"/>
      <c r="CFB181" s="3"/>
      <c r="CFC181" s="3"/>
      <c r="CFD181" s="3"/>
      <c r="CFE181" s="3"/>
      <c r="CFF181" s="3"/>
      <c r="CFG181" s="3"/>
      <c r="CFH181" s="3"/>
      <c r="CFI181" s="3"/>
      <c r="CFJ181" s="3"/>
      <c r="CFK181" s="3"/>
      <c r="CFL181" s="3"/>
      <c r="CFM181" s="3"/>
      <c r="CFN181" s="3"/>
      <c r="CFO181" s="3"/>
      <c r="CFP181" s="3"/>
      <c r="CFQ181" s="3"/>
      <c r="CFR181" s="3"/>
      <c r="CFS181" s="3"/>
      <c r="CFT181" s="3"/>
      <c r="CFU181" s="3"/>
      <c r="CFV181" s="3"/>
      <c r="CFW181" s="3"/>
      <c r="CFX181" s="3"/>
      <c r="CFY181" s="3"/>
      <c r="CFZ181" s="3"/>
      <c r="CGA181" s="3"/>
      <c r="CGB181" s="3"/>
      <c r="CGC181" s="3"/>
      <c r="CGD181" s="3"/>
      <c r="CGE181" s="3"/>
      <c r="CGF181" s="3"/>
      <c r="CGG181" s="3"/>
      <c r="CGH181" s="3"/>
      <c r="CGI181" s="3"/>
      <c r="CGJ181" s="3"/>
      <c r="CGK181" s="3"/>
      <c r="CGL181" s="3"/>
      <c r="CGM181" s="3"/>
      <c r="CGN181" s="3"/>
      <c r="CGO181" s="3"/>
      <c r="CGP181" s="3"/>
      <c r="CGQ181" s="3"/>
      <c r="CGR181" s="3"/>
      <c r="CGS181" s="3"/>
      <c r="CGT181" s="3"/>
      <c r="CGU181" s="3"/>
      <c r="CGV181" s="3"/>
      <c r="CGW181" s="3"/>
      <c r="CGX181" s="3"/>
      <c r="CGY181" s="3"/>
      <c r="CGZ181" s="3"/>
      <c r="CHA181" s="3"/>
      <c r="CHB181" s="3"/>
      <c r="CHC181" s="3"/>
      <c r="CHD181" s="3"/>
      <c r="CHE181" s="3"/>
      <c r="CHF181" s="3"/>
      <c r="CHG181" s="3"/>
      <c r="CHH181" s="3"/>
      <c r="CHI181" s="3"/>
      <c r="CHJ181" s="3"/>
      <c r="CHK181" s="3"/>
      <c r="CHL181" s="3"/>
      <c r="CHM181" s="3"/>
      <c r="CHN181" s="3"/>
      <c r="CHO181" s="3"/>
      <c r="CHP181" s="3"/>
      <c r="CHQ181" s="3"/>
      <c r="CHR181" s="3"/>
      <c r="CHS181" s="3"/>
      <c r="CHT181" s="3"/>
      <c r="CHU181" s="3"/>
      <c r="CHV181" s="3"/>
      <c r="CHW181" s="3"/>
      <c r="CHX181" s="3"/>
      <c r="CHY181" s="3"/>
      <c r="CHZ181" s="3"/>
      <c r="CIA181" s="3"/>
      <c r="CIB181" s="3"/>
      <c r="CIC181" s="3"/>
      <c r="CID181" s="3"/>
      <c r="CIE181" s="3"/>
      <c r="CIF181" s="3"/>
      <c r="CIG181" s="3"/>
      <c r="CIH181" s="3"/>
      <c r="CII181" s="3"/>
      <c r="CIJ181" s="3"/>
      <c r="CIK181" s="3"/>
      <c r="CIL181" s="3"/>
      <c r="CIM181" s="3"/>
      <c r="CIN181" s="3"/>
      <c r="CIO181" s="3"/>
      <c r="CIP181" s="3"/>
      <c r="CIQ181" s="3"/>
      <c r="CIR181" s="3"/>
      <c r="CIS181" s="3"/>
      <c r="CIT181" s="3"/>
      <c r="CIU181" s="3"/>
      <c r="CIV181" s="3"/>
      <c r="CIW181" s="3"/>
      <c r="CIX181" s="3"/>
      <c r="CIY181" s="3"/>
      <c r="CIZ181" s="3"/>
      <c r="CJA181" s="3"/>
      <c r="CJB181" s="3"/>
      <c r="CJC181" s="3"/>
      <c r="CJD181" s="3"/>
      <c r="CJE181" s="3"/>
      <c r="CJF181" s="3"/>
      <c r="CJG181" s="3"/>
      <c r="CJH181" s="3"/>
      <c r="CJI181" s="3"/>
      <c r="CJJ181" s="3"/>
      <c r="CJK181" s="3"/>
      <c r="CJL181" s="3"/>
      <c r="CJM181" s="3"/>
      <c r="CJN181" s="3"/>
      <c r="CJO181" s="3"/>
      <c r="CJP181" s="3"/>
      <c r="CJQ181" s="3"/>
      <c r="CJR181" s="3"/>
      <c r="CJS181" s="3"/>
      <c r="CJT181" s="3"/>
      <c r="CJU181" s="3"/>
      <c r="CJV181" s="3"/>
      <c r="CJW181" s="3"/>
      <c r="CJX181" s="3"/>
      <c r="CJY181" s="3"/>
      <c r="CJZ181" s="3"/>
      <c r="CKA181" s="3"/>
      <c r="CKB181" s="3"/>
      <c r="CKC181" s="3"/>
      <c r="CKD181" s="3"/>
      <c r="CKE181" s="3"/>
      <c r="CKF181" s="3"/>
      <c r="CKG181" s="3"/>
      <c r="CKH181" s="3"/>
      <c r="CKI181" s="3"/>
      <c r="CKJ181" s="3"/>
      <c r="CKK181" s="3"/>
      <c r="CKL181" s="3"/>
      <c r="CKM181" s="3"/>
      <c r="CKN181" s="3"/>
      <c r="CKO181" s="3"/>
      <c r="CKP181" s="3"/>
      <c r="CKQ181" s="3"/>
      <c r="CKR181" s="3"/>
      <c r="CKS181" s="3"/>
      <c r="CKT181" s="3"/>
      <c r="CKU181" s="3"/>
      <c r="CKV181" s="3"/>
      <c r="CKW181" s="3"/>
      <c r="CKX181" s="3"/>
      <c r="CKY181" s="3"/>
      <c r="CKZ181" s="3"/>
      <c r="CLA181" s="3"/>
      <c r="CLB181" s="3"/>
      <c r="CLC181" s="3"/>
      <c r="CLD181" s="3"/>
      <c r="CLE181" s="3"/>
      <c r="CLF181" s="3"/>
      <c r="CLG181" s="3"/>
      <c r="CLH181" s="3"/>
      <c r="CLI181" s="3"/>
      <c r="CLJ181" s="3"/>
      <c r="CLK181" s="3"/>
      <c r="CLL181" s="3"/>
      <c r="CLM181" s="3"/>
      <c r="CLN181" s="3"/>
      <c r="CLO181" s="3"/>
      <c r="CLP181" s="3"/>
      <c r="CLQ181" s="3"/>
      <c r="CLR181" s="3"/>
      <c r="CLS181" s="3"/>
      <c r="CLT181" s="3"/>
      <c r="CLU181" s="3"/>
      <c r="CLV181" s="3"/>
      <c r="CLW181" s="3"/>
      <c r="CLX181" s="3"/>
      <c r="CLY181" s="3"/>
      <c r="CLZ181" s="3"/>
      <c r="CMA181" s="3"/>
      <c r="CMB181" s="3"/>
      <c r="CMC181" s="3"/>
      <c r="CMD181" s="3"/>
      <c r="CME181" s="3"/>
      <c r="CMF181" s="3"/>
      <c r="CMG181" s="3"/>
      <c r="CMH181" s="3"/>
      <c r="CMI181" s="3"/>
      <c r="CMJ181" s="3"/>
      <c r="CMK181" s="3"/>
      <c r="CML181" s="3"/>
      <c r="CMM181" s="3"/>
      <c r="CMN181" s="3"/>
      <c r="CMO181" s="3"/>
      <c r="CMP181" s="3"/>
      <c r="CMQ181" s="3"/>
      <c r="CMR181" s="3"/>
      <c r="CMS181" s="3"/>
      <c r="CMT181" s="3"/>
      <c r="CMU181" s="3"/>
      <c r="CMV181" s="3"/>
      <c r="CMW181" s="3"/>
      <c r="CMX181" s="3"/>
      <c r="CMY181" s="3"/>
      <c r="CMZ181" s="3"/>
      <c r="CNA181" s="3"/>
      <c r="CNB181" s="3"/>
      <c r="CNC181" s="3"/>
      <c r="CND181" s="3"/>
      <c r="CNE181" s="3"/>
      <c r="CNF181" s="3"/>
      <c r="CNG181" s="3"/>
      <c r="CNH181" s="3"/>
      <c r="CNI181" s="3"/>
      <c r="CNJ181" s="3"/>
      <c r="CNK181" s="3"/>
      <c r="CNL181" s="3"/>
      <c r="CNM181" s="3"/>
      <c r="CNN181" s="3"/>
      <c r="CNO181" s="3"/>
      <c r="CNP181" s="3"/>
      <c r="CNQ181" s="3"/>
      <c r="CNR181" s="3"/>
      <c r="CNS181" s="3"/>
      <c r="CNT181" s="3"/>
      <c r="CNU181" s="3"/>
      <c r="CNV181" s="3"/>
      <c r="CNW181" s="3"/>
      <c r="CNX181" s="3"/>
      <c r="CNY181" s="3"/>
      <c r="CNZ181" s="3"/>
      <c r="COA181" s="3"/>
      <c r="COB181" s="3"/>
      <c r="COC181" s="3"/>
      <c r="COD181" s="3"/>
      <c r="COE181" s="3"/>
      <c r="COF181" s="3"/>
      <c r="COG181" s="3"/>
      <c r="COH181" s="3"/>
      <c r="COI181" s="3"/>
      <c r="COJ181" s="3"/>
      <c r="COK181" s="3"/>
      <c r="COL181" s="3"/>
      <c r="COM181" s="3"/>
      <c r="CON181" s="3"/>
      <c r="COO181" s="3"/>
      <c r="COP181" s="3"/>
      <c r="COQ181" s="3"/>
      <c r="COR181" s="3"/>
      <c r="COS181" s="3"/>
      <c r="COT181" s="3"/>
      <c r="COU181" s="3"/>
      <c r="COV181" s="3"/>
      <c r="COW181" s="3"/>
      <c r="COX181" s="3"/>
      <c r="COY181" s="3"/>
      <c r="COZ181" s="3"/>
      <c r="CPA181" s="3"/>
      <c r="CPB181" s="3"/>
      <c r="CPC181" s="3"/>
      <c r="CPD181" s="3"/>
      <c r="CPE181" s="3"/>
      <c r="CPF181" s="3"/>
      <c r="CPG181" s="3"/>
      <c r="CPH181" s="3"/>
      <c r="CPI181" s="3"/>
      <c r="CPJ181" s="3"/>
      <c r="CPK181" s="3"/>
      <c r="CPL181" s="3"/>
      <c r="CPM181" s="3"/>
      <c r="CPN181" s="3"/>
      <c r="CPO181" s="3"/>
      <c r="CPP181" s="3"/>
      <c r="CPQ181" s="3"/>
      <c r="CPR181" s="3"/>
      <c r="CPS181" s="3"/>
      <c r="CPT181" s="3"/>
      <c r="CPU181" s="3"/>
      <c r="CPV181" s="3"/>
      <c r="CPW181" s="3"/>
      <c r="CPX181" s="3"/>
      <c r="CPY181" s="3"/>
      <c r="CPZ181" s="3"/>
      <c r="CQA181" s="3"/>
      <c r="CQB181" s="3"/>
      <c r="CQC181" s="3"/>
      <c r="CQD181" s="3"/>
      <c r="CQE181" s="3"/>
      <c r="CQF181" s="3"/>
      <c r="CQG181" s="3"/>
      <c r="CQH181" s="3"/>
      <c r="CQI181" s="3"/>
      <c r="CQJ181" s="3"/>
      <c r="CQK181" s="3"/>
      <c r="CQL181" s="3"/>
      <c r="CQM181" s="3"/>
      <c r="CQN181" s="3"/>
      <c r="CQO181" s="3"/>
      <c r="CQP181" s="3"/>
      <c r="CQQ181" s="3"/>
      <c r="CQR181" s="3"/>
      <c r="CQS181" s="3"/>
      <c r="CQT181" s="3"/>
      <c r="CQU181" s="3"/>
      <c r="CQV181" s="3"/>
      <c r="CQW181" s="3"/>
      <c r="CQX181" s="3"/>
      <c r="CQY181" s="3"/>
      <c r="CQZ181" s="3"/>
      <c r="CRA181" s="3"/>
      <c r="CRB181" s="3"/>
      <c r="CRC181" s="3"/>
      <c r="CRD181" s="3"/>
      <c r="CRE181" s="3"/>
      <c r="CRF181" s="3"/>
      <c r="CRG181" s="3"/>
      <c r="CRH181" s="3"/>
      <c r="CRI181" s="3"/>
      <c r="CRJ181" s="3"/>
      <c r="CRK181" s="3"/>
      <c r="CRL181" s="3"/>
      <c r="CRM181" s="3"/>
      <c r="CRN181" s="3"/>
      <c r="CRO181" s="3"/>
      <c r="CRP181" s="3"/>
      <c r="CRQ181" s="3"/>
      <c r="CRR181" s="3"/>
      <c r="CRS181" s="3"/>
      <c r="CRT181" s="3"/>
      <c r="CRU181" s="3"/>
      <c r="CRV181" s="3"/>
      <c r="CRW181" s="3"/>
      <c r="CRX181" s="3"/>
      <c r="CRY181" s="3"/>
      <c r="CRZ181" s="3"/>
      <c r="CSA181" s="3"/>
      <c r="CSB181" s="3"/>
      <c r="CSC181" s="3"/>
      <c r="CSD181" s="3"/>
      <c r="CSE181" s="3"/>
      <c r="CSF181" s="3"/>
      <c r="CSG181" s="3"/>
      <c r="CSH181" s="3"/>
      <c r="CSI181" s="3"/>
      <c r="CSJ181" s="3"/>
      <c r="CSK181" s="3"/>
      <c r="CSL181" s="3"/>
      <c r="CSM181" s="3"/>
      <c r="CSN181" s="3"/>
      <c r="CSO181" s="3"/>
      <c r="CSP181" s="3"/>
      <c r="CSQ181" s="3"/>
      <c r="CSR181" s="3"/>
      <c r="CSS181" s="3"/>
      <c r="CST181" s="3"/>
      <c r="CSU181" s="3"/>
      <c r="CSV181" s="3"/>
      <c r="CSW181" s="3"/>
      <c r="CSX181" s="3"/>
      <c r="CSY181" s="3"/>
      <c r="CSZ181" s="3"/>
      <c r="CTA181" s="3"/>
      <c r="CTB181" s="3"/>
      <c r="CTC181" s="3"/>
      <c r="CTD181" s="3"/>
      <c r="CTE181" s="3"/>
      <c r="CTF181" s="3"/>
      <c r="CTG181" s="3"/>
      <c r="CTH181" s="3"/>
      <c r="CTI181" s="3"/>
      <c r="CTJ181" s="3"/>
      <c r="CTK181" s="3"/>
      <c r="CTL181" s="3"/>
      <c r="CTM181" s="3"/>
      <c r="CTN181" s="3"/>
      <c r="CTO181" s="3"/>
      <c r="CTP181" s="3"/>
      <c r="CTQ181" s="3"/>
      <c r="CTR181" s="3"/>
      <c r="CTS181" s="3"/>
      <c r="CTT181" s="3"/>
      <c r="CTU181" s="3"/>
      <c r="CTV181" s="3"/>
      <c r="CTW181" s="3"/>
      <c r="CTX181" s="3"/>
      <c r="CTY181" s="3"/>
      <c r="CTZ181" s="3"/>
      <c r="CUA181" s="3"/>
      <c r="CUB181" s="3"/>
      <c r="CUC181" s="3"/>
      <c r="CUD181" s="3"/>
      <c r="CUE181" s="3"/>
      <c r="CUF181" s="3"/>
      <c r="CUG181" s="3"/>
      <c r="CUH181" s="3"/>
      <c r="CUI181" s="3"/>
      <c r="CUJ181" s="3"/>
      <c r="CUK181" s="3"/>
      <c r="CUL181" s="3"/>
      <c r="CUM181" s="3"/>
      <c r="CUN181" s="3"/>
      <c r="CUO181" s="3"/>
      <c r="CUP181" s="3"/>
      <c r="CUQ181" s="3"/>
      <c r="CUR181" s="3"/>
      <c r="CUS181" s="3"/>
      <c r="CUT181" s="3"/>
      <c r="CUU181" s="3"/>
      <c r="CUV181" s="3"/>
      <c r="CUW181" s="3"/>
      <c r="CUX181" s="3"/>
      <c r="CUY181" s="3"/>
      <c r="CUZ181" s="3"/>
      <c r="CVA181" s="3"/>
      <c r="CVB181" s="3"/>
      <c r="CVC181" s="3"/>
      <c r="CVD181" s="3"/>
      <c r="CVE181" s="3"/>
      <c r="CVF181" s="3"/>
      <c r="CVG181" s="3"/>
      <c r="CVH181" s="3"/>
      <c r="CVI181" s="3"/>
      <c r="CVJ181" s="3"/>
      <c r="CVK181" s="3"/>
      <c r="CVL181" s="3"/>
      <c r="CVM181" s="3"/>
      <c r="CVN181" s="3"/>
      <c r="CVO181" s="3"/>
      <c r="CVP181" s="3"/>
      <c r="CVQ181" s="3"/>
      <c r="CVR181" s="3"/>
      <c r="CVS181" s="3"/>
      <c r="CVT181" s="3"/>
      <c r="CVU181" s="3"/>
      <c r="CVV181" s="3"/>
      <c r="CVW181" s="3"/>
      <c r="CVX181" s="3"/>
      <c r="CVY181" s="3"/>
      <c r="CVZ181" s="3"/>
      <c r="CWA181" s="3"/>
      <c r="CWB181" s="3"/>
      <c r="CWC181" s="3"/>
      <c r="CWD181" s="3"/>
      <c r="CWE181" s="3"/>
      <c r="CWF181" s="3"/>
      <c r="CWG181" s="3"/>
      <c r="CWH181" s="3"/>
      <c r="CWI181" s="3"/>
      <c r="CWJ181" s="3"/>
      <c r="CWK181" s="3"/>
      <c r="CWL181" s="3"/>
      <c r="CWM181" s="3"/>
      <c r="CWN181" s="3"/>
      <c r="CWO181" s="3"/>
      <c r="CWP181" s="3"/>
      <c r="CWQ181" s="3"/>
      <c r="CWR181" s="3"/>
      <c r="CWS181" s="3"/>
      <c r="CWT181" s="3"/>
      <c r="CWU181" s="3"/>
      <c r="CWV181" s="3"/>
      <c r="CWW181" s="3"/>
      <c r="CWX181" s="3"/>
      <c r="CWY181" s="3"/>
      <c r="CWZ181" s="3"/>
      <c r="CXA181" s="3"/>
      <c r="CXB181" s="3"/>
      <c r="CXC181" s="3"/>
      <c r="CXD181" s="3"/>
      <c r="CXE181" s="3"/>
      <c r="CXF181" s="3"/>
      <c r="CXG181" s="3"/>
      <c r="CXH181" s="3"/>
      <c r="CXI181" s="3"/>
      <c r="CXJ181" s="3"/>
      <c r="CXK181" s="3"/>
      <c r="CXL181" s="3"/>
      <c r="CXM181" s="3"/>
      <c r="CXN181" s="3"/>
      <c r="CXO181" s="3"/>
      <c r="CXP181" s="3"/>
      <c r="CXQ181" s="3"/>
      <c r="CXR181" s="3"/>
      <c r="CXS181" s="3"/>
      <c r="CXT181" s="3"/>
      <c r="CXU181" s="3"/>
      <c r="CXV181" s="3"/>
      <c r="CXW181" s="3"/>
      <c r="CXX181" s="3"/>
      <c r="CXY181" s="3"/>
      <c r="CXZ181" s="3"/>
      <c r="CYA181" s="3"/>
      <c r="CYB181" s="3"/>
      <c r="CYC181" s="3"/>
      <c r="CYD181" s="3"/>
      <c r="CYE181" s="3"/>
      <c r="CYF181" s="3"/>
      <c r="CYG181" s="3"/>
      <c r="CYH181" s="3"/>
      <c r="CYI181" s="3"/>
      <c r="CYJ181" s="3"/>
      <c r="CYK181" s="3"/>
      <c r="CYL181" s="3"/>
      <c r="CYM181" s="3"/>
      <c r="CYN181" s="3"/>
      <c r="CYO181" s="3"/>
      <c r="CYP181" s="3"/>
      <c r="CYQ181" s="3"/>
      <c r="CYR181" s="3"/>
      <c r="CYS181" s="3"/>
      <c r="CYT181" s="3"/>
      <c r="CYU181" s="3"/>
      <c r="CYV181" s="3"/>
      <c r="CYW181" s="3"/>
      <c r="CYX181" s="3"/>
      <c r="CYY181" s="3"/>
      <c r="CYZ181" s="3"/>
      <c r="CZA181" s="3"/>
      <c r="CZB181" s="3"/>
      <c r="CZC181" s="3"/>
      <c r="CZD181" s="3"/>
      <c r="CZE181" s="3"/>
      <c r="CZF181" s="3"/>
      <c r="CZG181" s="3"/>
      <c r="CZH181" s="3"/>
      <c r="CZI181" s="3"/>
      <c r="CZJ181" s="3"/>
      <c r="CZK181" s="3"/>
      <c r="CZL181" s="3"/>
      <c r="CZM181" s="3"/>
      <c r="CZN181" s="3"/>
      <c r="CZO181" s="3"/>
      <c r="CZP181" s="3"/>
      <c r="CZQ181" s="3"/>
      <c r="CZR181" s="3"/>
      <c r="CZS181" s="3"/>
      <c r="CZT181" s="3"/>
      <c r="CZU181" s="3"/>
      <c r="CZV181" s="3"/>
      <c r="CZW181" s="3"/>
      <c r="CZX181" s="3"/>
      <c r="CZY181" s="3"/>
      <c r="CZZ181" s="3"/>
      <c r="DAA181" s="3"/>
      <c r="DAB181" s="3"/>
      <c r="DAC181" s="3"/>
      <c r="DAD181" s="3"/>
      <c r="DAE181" s="3"/>
      <c r="DAF181" s="3"/>
      <c r="DAG181" s="3"/>
      <c r="DAH181" s="3"/>
      <c r="DAI181" s="3"/>
      <c r="DAJ181" s="3"/>
      <c r="DAK181" s="3"/>
      <c r="DAL181" s="3"/>
      <c r="DAM181" s="3"/>
      <c r="DAN181" s="3"/>
      <c r="DAO181" s="3"/>
      <c r="DAP181" s="3"/>
      <c r="DAQ181" s="3"/>
      <c r="DAR181" s="3"/>
      <c r="DAS181" s="3"/>
      <c r="DAT181" s="3"/>
      <c r="DAU181" s="3"/>
      <c r="DAV181" s="3"/>
      <c r="DAW181" s="3"/>
      <c r="DAX181" s="3"/>
      <c r="DAY181" s="3"/>
      <c r="DAZ181" s="3"/>
      <c r="DBA181" s="3"/>
      <c r="DBB181" s="3"/>
      <c r="DBC181" s="3"/>
      <c r="DBD181" s="3"/>
      <c r="DBE181" s="3"/>
      <c r="DBF181" s="3"/>
      <c r="DBG181" s="3"/>
      <c r="DBH181" s="3"/>
      <c r="DBI181" s="3"/>
      <c r="DBJ181" s="3"/>
      <c r="DBK181" s="3"/>
      <c r="DBL181" s="3"/>
      <c r="DBM181" s="3"/>
      <c r="DBN181" s="3"/>
      <c r="DBO181" s="3"/>
      <c r="DBP181" s="3"/>
      <c r="DBQ181" s="3"/>
      <c r="DBR181" s="3"/>
      <c r="DBS181" s="3"/>
      <c r="DBT181" s="3"/>
      <c r="DBU181" s="3"/>
      <c r="DBV181" s="3"/>
      <c r="DBW181" s="3"/>
      <c r="DBX181" s="3"/>
      <c r="DBY181" s="3"/>
      <c r="DBZ181" s="3"/>
      <c r="DCA181" s="3"/>
      <c r="DCB181" s="3"/>
      <c r="DCC181" s="3"/>
      <c r="DCD181" s="3"/>
      <c r="DCE181" s="3"/>
      <c r="DCF181" s="3"/>
      <c r="DCG181" s="3"/>
      <c r="DCH181" s="3"/>
      <c r="DCI181" s="3"/>
      <c r="DCJ181" s="3"/>
      <c r="DCK181" s="3"/>
      <c r="DCL181" s="3"/>
      <c r="DCM181" s="3"/>
      <c r="DCN181" s="3"/>
      <c r="DCO181" s="3"/>
      <c r="DCP181" s="3"/>
      <c r="DCQ181" s="3"/>
      <c r="DCR181" s="3"/>
      <c r="DCS181" s="3"/>
      <c r="DCT181" s="3"/>
      <c r="DCU181" s="3"/>
      <c r="DCV181" s="3"/>
      <c r="DCW181" s="3"/>
      <c r="DCX181" s="3"/>
      <c r="DCY181" s="3"/>
      <c r="DCZ181" s="3"/>
      <c r="DDA181" s="3"/>
      <c r="DDB181" s="3"/>
      <c r="DDC181" s="3"/>
      <c r="DDD181" s="3"/>
      <c r="DDE181" s="3"/>
      <c r="DDF181" s="3"/>
      <c r="DDG181" s="3"/>
      <c r="DDH181" s="3"/>
      <c r="DDI181" s="3"/>
      <c r="DDJ181" s="3"/>
      <c r="DDK181" s="3"/>
      <c r="DDL181" s="3"/>
      <c r="DDM181" s="3"/>
      <c r="DDN181" s="3"/>
      <c r="DDO181" s="3"/>
      <c r="DDP181" s="3"/>
      <c r="DDQ181" s="3"/>
      <c r="DDR181" s="3"/>
      <c r="DDS181" s="3"/>
      <c r="DDT181" s="3"/>
      <c r="DDU181" s="3"/>
      <c r="DDV181" s="3"/>
      <c r="DDW181" s="3"/>
      <c r="DDX181" s="3"/>
      <c r="DDY181" s="3"/>
      <c r="DDZ181" s="3"/>
      <c r="DEA181" s="3"/>
      <c r="DEB181" s="3"/>
      <c r="DEC181" s="3"/>
      <c r="DED181" s="3"/>
      <c r="DEE181" s="3"/>
      <c r="DEF181" s="3"/>
      <c r="DEG181" s="3"/>
      <c r="DEH181" s="3"/>
      <c r="DEI181" s="3"/>
      <c r="DEJ181" s="3"/>
      <c r="DEK181" s="3"/>
      <c r="DEL181" s="3"/>
      <c r="DEM181" s="3"/>
      <c r="DEN181" s="3"/>
      <c r="DEO181" s="3"/>
      <c r="DEP181" s="3"/>
      <c r="DEQ181" s="3"/>
      <c r="DER181" s="3"/>
      <c r="DES181" s="3"/>
      <c r="DET181" s="3"/>
      <c r="DEU181" s="3"/>
      <c r="DEV181" s="3"/>
      <c r="DEW181" s="3"/>
      <c r="DEX181" s="3"/>
      <c r="DEY181" s="3"/>
      <c r="DEZ181" s="3"/>
      <c r="DFA181" s="3"/>
      <c r="DFB181" s="3"/>
      <c r="DFC181" s="3"/>
      <c r="DFD181" s="3"/>
      <c r="DFE181" s="3"/>
      <c r="DFF181" s="3"/>
      <c r="DFG181" s="3"/>
      <c r="DFH181" s="3"/>
      <c r="DFI181" s="3"/>
      <c r="DFJ181" s="3"/>
      <c r="DFK181" s="3"/>
      <c r="DFL181" s="3"/>
      <c r="DFM181" s="3"/>
      <c r="DFN181" s="3"/>
      <c r="DFO181" s="3"/>
      <c r="DFP181" s="3"/>
      <c r="DFQ181" s="3"/>
      <c r="DFR181" s="3"/>
      <c r="DFS181" s="3"/>
      <c r="DFT181" s="3"/>
      <c r="DFU181" s="3"/>
      <c r="DFV181" s="3"/>
      <c r="DFW181" s="3"/>
      <c r="DFX181" s="3"/>
      <c r="DFY181" s="3"/>
      <c r="DFZ181" s="3"/>
      <c r="DGA181" s="3"/>
      <c r="DGB181" s="3"/>
      <c r="DGC181" s="3"/>
      <c r="DGD181" s="3"/>
      <c r="DGE181" s="3"/>
      <c r="DGF181" s="3"/>
      <c r="DGG181" s="3"/>
      <c r="DGH181" s="3"/>
      <c r="DGI181" s="3"/>
      <c r="DGJ181" s="3"/>
      <c r="DGK181" s="3"/>
      <c r="DGL181" s="3"/>
      <c r="DGM181" s="3"/>
      <c r="DGN181" s="3"/>
      <c r="DGO181" s="3"/>
      <c r="DGP181" s="3"/>
      <c r="DGQ181" s="3"/>
      <c r="DGR181" s="3"/>
      <c r="DGS181" s="3"/>
      <c r="DGT181" s="3"/>
      <c r="DGU181" s="3"/>
      <c r="DGV181" s="3"/>
      <c r="DGW181" s="3"/>
      <c r="DGX181" s="3"/>
      <c r="DGY181" s="3"/>
      <c r="DGZ181" s="3"/>
      <c r="DHA181" s="3"/>
      <c r="DHB181" s="3"/>
      <c r="DHC181" s="3"/>
      <c r="DHD181" s="3"/>
      <c r="DHE181" s="3"/>
      <c r="DHF181" s="3"/>
      <c r="DHG181" s="3"/>
      <c r="DHH181" s="3"/>
      <c r="DHI181" s="3"/>
      <c r="DHJ181" s="3"/>
      <c r="DHK181" s="3"/>
      <c r="DHL181" s="3"/>
      <c r="DHM181" s="3"/>
      <c r="DHN181" s="3"/>
      <c r="DHO181" s="3"/>
      <c r="DHP181" s="3"/>
      <c r="DHQ181" s="3"/>
      <c r="DHR181" s="3"/>
      <c r="DHS181" s="3"/>
      <c r="DHT181" s="3"/>
      <c r="DHU181" s="3"/>
      <c r="DHV181" s="3"/>
      <c r="DHW181" s="3"/>
      <c r="DHX181" s="3"/>
      <c r="DHY181" s="3"/>
      <c r="DHZ181" s="3"/>
      <c r="DIA181" s="3"/>
      <c r="DIB181" s="3"/>
      <c r="DIC181" s="3"/>
      <c r="DID181" s="3"/>
      <c r="DIE181" s="3"/>
      <c r="DIF181" s="3"/>
      <c r="DIG181" s="3"/>
      <c r="DIH181" s="3"/>
      <c r="DII181" s="3"/>
      <c r="DIJ181" s="3"/>
      <c r="DIK181" s="3"/>
      <c r="DIL181" s="3"/>
      <c r="DIM181" s="3"/>
      <c r="DIN181" s="3"/>
      <c r="DIO181" s="3"/>
      <c r="DIP181" s="3"/>
      <c r="DIQ181" s="3"/>
      <c r="DIR181" s="3"/>
      <c r="DIS181" s="3"/>
      <c r="DIT181" s="3"/>
      <c r="DIU181" s="3"/>
      <c r="DIV181" s="3"/>
      <c r="DIW181" s="3"/>
      <c r="DIX181" s="3"/>
      <c r="DIY181" s="3"/>
      <c r="DIZ181" s="3"/>
      <c r="DJA181" s="3"/>
      <c r="DJB181" s="3"/>
      <c r="DJC181" s="3"/>
      <c r="DJD181" s="3"/>
      <c r="DJE181" s="3"/>
      <c r="DJF181" s="3"/>
      <c r="DJG181" s="3"/>
      <c r="DJH181" s="3"/>
      <c r="DJI181" s="3"/>
      <c r="DJJ181" s="3"/>
      <c r="DJK181" s="3"/>
      <c r="DJL181" s="3"/>
      <c r="DJM181" s="3"/>
      <c r="DJN181" s="3"/>
      <c r="DJO181" s="3"/>
      <c r="DJP181" s="3"/>
      <c r="DJQ181" s="3"/>
      <c r="DJR181" s="3"/>
      <c r="DJS181" s="3"/>
      <c r="DJT181" s="3"/>
      <c r="DJU181" s="3"/>
      <c r="DJV181" s="3"/>
      <c r="DJW181" s="3"/>
      <c r="DJX181" s="3"/>
      <c r="DJY181" s="3"/>
      <c r="DJZ181" s="3"/>
      <c r="DKA181" s="3"/>
      <c r="DKB181" s="3"/>
      <c r="DKC181" s="3"/>
      <c r="DKD181" s="3"/>
      <c r="DKE181" s="3"/>
      <c r="DKF181" s="3"/>
      <c r="DKG181" s="3"/>
      <c r="DKH181" s="3"/>
      <c r="DKI181" s="3"/>
      <c r="DKJ181" s="3"/>
      <c r="DKK181" s="3"/>
      <c r="DKL181" s="3"/>
      <c r="DKM181" s="3"/>
      <c r="DKN181" s="3"/>
      <c r="DKO181" s="3"/>
      <c r="DKP181" s="3"/>
      <c r="DKQ181" s="3"/>
      <c r="DKR181" s="3"/>
      <c r="DKS181" s="3"/>
      <c r="DKT181" s="3"/>
      <c r="DKU181" s="3"/>
      <c r="DKV181" s="3"/>
      <c r="DKW181" s="3"/>
      <c r="DKX181" s="3"/>
      <c r="DKY181" s="3"/>
      <c r="DKZ181" s="3"/>
      <c r="DLA181" s="3"/>
      <c r="DLB181" s="3"/>
      <c r="DLC181" s="3"/>
      <c r="DLD181" s="3"/>
      <c r="DLE181" s="3"/>
      <c r="DLF181" s="3"/>
      <c r="DLG181" s="3"/>
      <c r="DLH181" s="3"/>
      <c r="DLI181" s="3"/>
      <c r="DLJ181" s="3"/>
      <c r="DLK181" s="3"/>
      <c r="DLL181" s="3"/>
      <c r="DLM181" s="3"/>
      <c r="DLN181" s="3"/>
      <c r="DLO181" s="3"/>
      <c r="DLP181" s="3"/>
      <c r="DLQ181" s="3"/>
      <c r="DLR181" s="3"/>
      <c r="DLS181" s="3"/>
      <c r="DLT181" s="3"/>
      <c r="DLU181" s="3"/>
      <c r="DLV181" s="3"/>
      <c r="DLW181" s="3"/>
      <c r="DLX181" s="3"/>
      <c r="DLY181" s="3"/>
      <c r="DLZ181" s="3"/>
      <c r="DMA181" s="3"/>
      <c r="DMB181" s="3"/>
      <c r="DMC181" s="3"/>
      <c r="DMD181" s="3"/>
      <c r="DME181" s="3"/>
      <c r="DMF181" s="3"/>
      <c r="DMG181" s="3"/>
      <c r="DMH181" s="3"/>
      <c r="DMI181" s="3"/>
      <c r="DMJ181" s="3"/>
      <c r="DMK181" s="3"/>
      <c r="DML181" s="3"/>
      <c r="DMM181" s="3"/>
      <c r="DMN181" s="3"/>
      <c r="DMO181" s="3"/>
      <c r="DMP181" s="3"/>
      <c r="DMQ181" s="3"/>
      <c r="DMR181" s="3"/>
      <c r="DMS181" s="3"/>
      <c r="DMT181" s="3"/>
      <c r="DMU181" s="3"/>
      <c r="DMV181" s="3"/>
      <c r="DMW181" s="3"/>
      <c r="DMX181" s="3"/>
      <c r="DMY181" s="3"/>
      <c r="DMZ181" s="3"/>
      <c r="DNA181" s="3"/>
      <c r="DNB181" s="3"/>
      <c r="DNC181" s="3"/>
      <c r="DND181" s="3"/>
      <c r="DNE181" s="3"/>
      <c r="DNF181" s="3"/>
      <c r="DNG181" s="3"/>
      <c r="DNH181" s="3"/>
      <c r="DNI181" s="3"/>
      <c r="DNJ181" s="3"/>
      <c r="DNK181" s="3"/>
      <c r="DNL181" s="3"/>
      <c r="DNM181" s="3"/>
      <c r="DNN181" s="3"/>
      <c r="DNO181" s="3"/>
      <c r="DNP181" s="3"/>
      <c r="DNQ181" s="3"/>
      <c r="DNR181" s="3"/>
      <c r="DNS181" s="3"/>
      <c r="DNT181" s="3"/>
      <c r="DNU181" s="3"/>
      <c r="DNV181" s="3"/>
      <c r="DNW181" s="3"/>
      <c r="DNX181" s="3"/>
      <c r="DNY181" s="3"/>
      <c r="DNZ181" s="3"/>
      <c r="DOA181" s="3"/>
      <c r="DOB181" s="3"/>
      <c r="DOC181" s="3"/>
      <c r="DOD181" s="3"/>
      <c r="DOE181" s="3"/>
      <c r="DOF181" s="3"/>
      <c r="DOG181" s="3"/>
      <c r="DOH181" s="3"/>
      <c r="DOI181" s="3"/>
      <c r="DOJ181" s="3"/>
      <c r="DOK181" s="3"/>
      <c r="DOL181" s="3"/>
      <c r="DOM181" s="3"/>
      <c r="DON181" s="3"/>
      <c r="DOO181" s="3"/>
      <c r="DOP181" s="3"/>
      <c r="DOQ181" s="3"/>
      <c r="DOR181" s="3"/>
      <c r="DOS181" s="3"/>
      <c r="DOT181" s="3"/>
      <c r="DOU181" s="3"/>
      <c r="DOV181" s="3"/>
      <c r="DOW181" s="3"/>
      <c r="DOX181" s="3"/>
      <c r="DOY181" s="3"/>
      <c r="DOZ181" s="3"/>
      <c r="DPA181" s="3"/>
      <c r="DPB181" s="3"/>
      <c r="DPC181" s="3"/>
      <c r="DPD181" s="3"/>
      <c r="DPE181" s="3"/>
      <c r="DPF181" s="3"/>
      <c r="DPG181" s="3"/>
      <c r="DPH181" s="3"/>
      <c r="DPI181" s="3"/>
      <c r="DPJ181" s="3"/>
      <c r="DPK181" s="3"/>
      <c r="DPL181" s="3"/>
      <c r="DPM181" s="3"/>
      <c r="DPN181" s="3"/>
      <c r="DPO181" s="3"/>
      <c r="DPP181" s="3"/>
      <c r="DPQ181" s="3"/>
      <c r="DPR181" s="3"/>
      <c r="DPS181" s="3"/>
      <c r="DPT181" s="3"/>
      <c r="DPU181" s="3"/>
      <c r="DPV181" s="3"/>
      <c r="DPW181" s="3"/>
      <c r="DPX181" s="3"/>
      <c r="DPY181" s="3"/>
      <c r="DPZ181" s="3"/>
      <c r="DQA181" s="3"/>
      <c r="DQB181" s="3"/>
      <c r="DQC181" s="3"/>
      <c r="DQD181" s="3"/>
      <c r="DQE181" s="3"/>
      <c r="DQF181" s="3"/>
      <c r="DQG181" s="3"/>
      <c r="DQH181" s="3"/>
      <c r="DQI181" s="3"/>
      <c r="DQJ181" s="3"/>
      <c r="DQK181" s="3"/>
      <c r="DQL181" s="3"/>
      <c r="DQM181" s="3"/>
      <c r="DQN181" s="3"/>
      <c r="DQO181" s="3"/>
      <c r="DQP181" s="3"/>
      <c r="DQQ181" s="3"/>
      <c r="DQR181" s="3"/>
      <c r="DQS181" s="3"/>
      <c r="DQT181" s="3"/>
      <c r="DQU181" s="3"/>
      <c r="DQV181" s="3"/>
      <c r="DQW181" s="3"/>
      <c r="DQX181" s="3"/>
      <c r="DQY181" s="3"/>
      <c r="DQZ181" s="3"/>
      <c r="DRA181" s="3"/>
      <c r="DRB181" s="3"/>
      <c r="DRC181" s="3"/>
      <c r="DRD181" s="3"/>
      <c r="DRE181" s="3"/>
      <c r="DRF181" s="3"/>
      <c r="DRG181" s="3"/>
      <c r="DRH181" s="3"/>
      <c r="DRI181" s="3"/>
      <c r="DRJ181" s="3"/>
      <c r="DRK181" s="3"/>
      <c r="DRL181" s="3"/>
      <c r="DRM181" s="3"/>
      <c r="DRN181" s="3"/>
      <c r="DRO181" s="3"/>
      <c r="DRP181" s="3"/>
      <c r="DRQ181" s="3"/>
      <c r="DRR181" s="3"/>
      <c r="DRS181" s="3"/>
      <c r="DRT181" s="3"/>
      <c r="DRU181" s="3"/>
      <c r="DRV181" s="3"/>
      <c r="DRW181" s="3"/>
      <c r="DRX181" s="3"/>
      <c r="DRY181" s="3"/>
      <c r="DRZ181" s="3"/>
      <c r="DSA181" s="3"/>
      <c r="DSB181" s="3"/>
      <c r="DSC181" s="3"/>
      <c r="DSD181" s="3"/>
      <c r="DSE181" s="3"/>
      <c r="DSF181" s="3"/>
      <c r="DSG181" s="3"/>
      <c r="DSH181" s="3"/>
      <c r="DSI181" s="3"/>
      <c r="DSJ181" s="3"/>
      <c r="DSK181" s="3"/>
      <c r="DSL181" s="3"/>
      <c r="DSM181" s="3"/>
      <c r="DSN181" s="3"/>
      <c r="DSO181" s="3"/>
      <c r="DSP181" s="3"/>
      <c r="DSQ181" s="3"/>
      <c r="DSR181" s="3"/>
      <c r="DSS181" s="3"/>
      <c r="DST181" s="3"/>
      <c r="DSU181" s="3"/>
      <c r="DSV181" s="3"/>
      <c r="DSW181" s="3"/>
      <c r="DSX181" s="3"/>
      <c r="DSY181" s="3"/>
      <c r="DSZ181" s="3"/>
      <c r="DTA181" s="3"/>
      <c r="DTB181" s="3"/>
      <c r="DTC181" s="3"/>
      <c r="DTD181" s="3"/>
      <c r="DTE181" s="3"/>
      <c r="DTF181" s="3"/>
      <c r="DTG181" s="3"/>
      <c r="DTH181" s="3"/>
      <c r="DTI181" s="3"/>
      <c r="DTJ181" s="3"/>
      <c r="DTK181" s="3"/>
      <c r="DTL181" s="3"/>
      <c r="DTM181" s="3"/>
      <c r="DTN181" s="3"/>
      <c r="DTO181" s="3"/>
      <c r="DTP181" s="3"/>
      <c r="DTQ181" s="3"/>
      <c r="DTR181" s="3"/>
      <c r="DTS181" s="3"/>
      <c r="DTT181" s="3"/>
      <c r="DTU181" s="3"/>
      <c r="DTV181" s="3"/>
      <c r="DTW181" s="3"/>
      <c r="DTX181" s="3"/>
      <c r="DTY181" s="3"/>
      <c r="DTZ181" s="3"/>
      <c r="DUA181" s="3"/>
      <c r="DUB181" s="3"/>
      <c r="DUC181" s="3"/>
      <c r="DUD181" s="3"/>
      <c r="DUE181" s="3"/>
      <c r="DUF181" s="3"/>
      <c r="DUG181" s="3"/>
      <c r="DUH181" s="3"/>
      <c r="DUI181" s="3"/>
      <c r="DUJ181" s="3"/>
      <c r="DUK181" s="3"/>
      <c r="DUL181" s="3"/>
      <c r="DUM181" s="3"/>
      <c r="DUN181" s="3"/>
      <c r="DUO181" s="3"/>
      <c r="DUP181" s="3"/>
      <c r="DUQ181" s="3"/>
      <c r="DUR181" s="3"/>
      <c r="DUS181" s="3"/>
      <c r="DUT181" s="3"/>
      <c r="DUU181" s="3"/>
      <c r="DUV181" s="3"/>
      <c r="DUW181" s="3"/>
      <c r="DUX181" s="3"/>
      <c r="DUY181" s="3"/>
      <c r="DUZ181" s="3"/>
      <c r="DVA181" s="3"/>
      <c r="DVB181" s="3"/>
      <c r="DVC181" s="3"/>
      <c r="DVD181" s="3"/>
      <c r="DVE181" s="3"/>
      <c r="DVF181" s="3"/>
      <c r="DVG181" s="3"/>
      <c r="DVH181" s="3"/>
      <c r="DVI181" s="3"/>
      <c r="DVJ181" s="3"/>
      <c r="DVK181" s="3"/>
      <c r="DVL181" s="3"/>
      <c r="DVM181" s="3"/>
      <c r="DVN181" s="3"/>
      <c r="DVO181" s="3"/>
      <c r="DVP181" s="3"/>
      <c r="DVQ181" s="3"/>
      <c r="DVR181" s="3"/>
      <c r="DVS181" s="3"/>
      <c r="DVT181" s="3"/>
      <c r="DVU181" s="3"/>
      <c r="DVV181" s="3"/>
      <c r="DVW181" s="3"/>
      <c r="DVX181" s="3"/>
      <c r="DVY181" s="3"/>
      <c r="DVZ181" s="3"/>
      <c r="DWA181" s="3"/>
      <c r="DWB181" s="3"/>
      <c r="DWC181" s="3"/>
      <c r="DWD181" s="3"/>
      <c r="DWE181" s="3"/>
      <c r="DWF181" s="3"/>
      <c r="DWG181" s="3"/>
      <c r="DWH181" s="3"/>
      <c r="DWI181" s="3"/>
      <c r="DWJ181" s="3"/>
      <c r="DWK181" s="3"/>
      <c r="DWL181" s="3"/>
      <c r="DWM181" s="3"/>
      <c r="DWN181" s="3"/>
      <c r="DWO181" s="3"/>
      <c r="DWP181" s="3"/>
      <c r="DWQ181" s="3"/>
      <c r="DWR181" s="3"/>
      <c r="DWS181" s="3"/>
      <c r="DWT181" s="3"/>
      <c r="DWU181" s="3"/>
      <c r="DWV181" s="3"/>
      <c r="DWW181" s="3"/>
      <c r="DWX181" s="3"/>
      <c r="DWY181" s="3"/>
      <c r="DWZ181" s="3"/>
      <c r="DXA181" s="3"/>
      <c r="DXB181" s="3"/>
      <c r="DXC181" s="3"/>
      <c r="DXD181" s="3"/>
      <c r="DXE181" s="3"/>
      <c r="DXF181" s="3"/>
      <c r="DXG181" s="3"/>
      <c r="DXH181" s="3"/>
      <c r="DXI181" s="3"/>
      <c r="DXJ181" s="3"/>
      <c r="DXK181" s="3"/>
      <c r="DXL181" s="3"/>
      <c r="DXM181" s="3"/>
      <c r="DXN181" s="3"/>
      <c r="DXO181" s="3"/>
      <c r="DXP181" s="3"/>
      <c r="DXQ181" s="3"/>
      <c r="DXR181" s="3"/>
      <c r="DXS181" s="3"/>
      <c r="DXT181" s="3"/>
      <c r="DXU181" s="3"/>
      <c r="DXV181" s="3"/>
      <c r="DXW181" s="3"/>
      <c r="DXX181" s="3"/>
      <c r="DXY181" s="3"/>
      <c r="DXZ181" s="3"/>
      <c r="DYA181" s="3"/>
      <c r="DYB181" s="3"/>
      <c r="DYC181" s="3"/>
      <c r="DYD181" s="3"/>
      <c r="DYE181" s="3"/>
      <c r="DYF181" s="3"/>
      <c r="DYG181" s="3"/>
      <c r="DYH181" s="3"/>
      <c r="DYI181" s="3"/>
      <c r="DYJ181" s="3"/>
      <c r="DYK181" s="3"/>
      <c r="DYL181" s="3"/>
      <c r="DYM181" s="3"/>
      <c r="DYN181" s="3"/>
      <c r="DYO181" s="3"/>
      <c r="DYP181" s="3"/>
      <c r="DYQ181" s="3"/>
      <c r="DYR181" s="3"/>
      <c r="DYS181" s="3"/>
      <c r="DYT181" s="3"/>
      <c r="DYU181" s="3"/>
      <c r="DYV181" s="3"/>
      <c r="DYW181" s="3"/>
      <c r="DYX181" s="3"/>
      <c r="DYY181" s="3"/>
      <c r="DYZ181" s="3"/>
      <c r="DZA181" s="3"/>
      <c r="DZB181" s="3"/>
      <c r="DZC181" s="3"/>
      <c r="DZD181" s="3"/>
      <c r="DZE181" s="3"/>
      <c r="DZF181" s="3"/>
      <c r="DZG181" s="3"/>
      <c r="DZH181" s="3"/>
      <c r="DZI181" s="3"/>
      <c r="DZJ181" s="3"/>
      <c r="DZK181" s="3"/>
      <c r="DZL181" s="3"/>
      <c r="DZM181" s="3"/>
      <c r="DZN181" s="3"/>
      <c r="DZO181" s="3"/>
      <c r="DZP181" s="3"/>
      <c r="DZQ181" s="3"/>
      <c r="DZR181" s="3"/>
      <c r="DZS181" s="3"/>
      <c r="DZT181" s="3"/>
      <c r="DZU181" s="3"/>
      <c r="DZV181" s="3"/>
      <c r="DZW181" s="3"/>
      <c r="DZX181" s="3"/>
      <c r="DZY181" s="3"/>
      <c r="DZZ181" s="3"/>
      <c r="EAA181" s="3"/>
      <c r="EAB181" s="3"/>
      <c r="EAC181" s="3"/>
      <c r="EAD181" s="3"/>
      <c r="EAE181" s="3"/>
      <c r="EAF181" s="3"/>
      <c r="EAG181" s="3"/>
      <c r="EAH181" s="3"/>
      <c r="EAI181" s="3"/>
      <c r="EAJ181" s="3"/>
      <c r="EAK181" s="3"/>
      <c r="EAL181" s="3"/>
      <c r="EAM181" s="3"/>
      <c r="EAN181" s="3"/>
      <c r="EAO181" s="3"/>
      <c r="EAP181" s="3"/>
      <c r="EAQ181" s="3"/>
      <c r="EAR181" s="3"/>
      <c r="EAS181" s="3"/>
      <c r="EAT181" s="3"/>
      <c r="EAU181" s="3"/>
      <c r="EAV181" s="3"/>
      <c r="EAW181" s="3"/>
      <c r="EAX181" s="3"/>
      <c r="EAY181" s="3"/>
      <c r="EAZ181" s="3"/>
      <c r="EBA181" s="3"/>
      <c r="EBB181" s="3"/>
      <c r="EBC181" s="3"/>
      <c r="EBD181" s="3"/>
      <c r="EBE181" s="3"/>
      <c r="EBF181" s="3"/>
      <c r="EBG181" s="3"/>
      <c r="EBH181" s="3"/>
      <c r="EBI181" s="3"/>
      <c r="EBJ181" s="3"/>
      <c r="EBK181" s="3"/>
      <c r="EBL181" s="3"/>
      <c r="EBM181" s="3"/>
      <c r="EBN181" s="3"/>
      <c r="EBO181" s="3"/>
      <c r="EBP181" s="3"/>
      <c r="EBQ181" s="3"/>
      <c r="EBR181" s="3"/>
      <c r="EBS181" s="3"/>
      <c r="EBT181" s="3"/>
      <c r="EBU181" s="3"/>
      <c r="EBV181" s="3"/>
      <c r="EBW181" s="3"/>
      <c r="EBX181" s="3"/>
      <c r="EBY181" s="3"/>
      <c r="EBZ181" s="3"/>
      <c r="ECA181" s="3"/>
      <c r="ECB181" s="3"/>
      <c r="ECC181" s="3"/>
      <c r="ECD181" s="3"/>
      <c r="ECE181" s="3"/>
      <c r="ECF181" s="3"/>
      <c r="ECG181" s="3"/>
      <c r="ECH181" s="3"/>
      <c r="ECI181" s="3"/>
      <c r="ECJ181" s="3"/>
      <c r="ECK181" s="3"/>
      <c r="ECL181" s="3"/>
      <c r="ECM181" s="3"/>
      <c r="ECN181" s="3"/>
      <c r="ECO181" s="3"/>
      <c r="ECP181" s="3"/>
      <c r="ECQ181" s="3"/>
      <c r="ECR181" s="3"/>
      <c r="ECS181" s="3"/>
      <c r="ECT181" s="3"/>
      <c r="ECU181" s="3"/>
      <c r="ECV181" s="3"/>
      <c r="ECW181" s="3"/>
      <c r="ECX181" s="3"/>
      <c r="ECY181" s="3"/>
      <c r="ECZ181" s="3"/>
      <c r="EDA181" s="3"/>
      <c r="EDB181" s="3"/>
      <c r="EDC181" s="3"/>
      <c r="EDD181" s="3"/>
      <c r="EDE181" s="3"/>
      <c r="EDF181" s="3"/>
      <c r="EDG181" s="3"/>
      <c r="EDH181" s="3"/>
      <c r="EDI181" s="3"/>
      <c r="EDJ181" s="3"/>
      <c r="EDK181" s="3"/>
      <c r="EDL181" s="3"/>
      <c r="EDM181" s="3"/>
      <c r="EDN181" s="3"/>
      <c r="EDO181" s="3"/>
      <c r="EDP181" s="3"/>
      <c r="EDQ181" s="3"/>
      <c r="EDR181" s="3"/>
      <c r="EDS181" s="3"/>
      <c r="EDT181" s="3"/>
      <c r="EDU181" s="3"/>
      <c r="EDV181" s="3"/>
      <c r="EDW181" s="3"/>
      <c r="EDX181" s="3"/>
      <c r="EDY181" s="3"/>
      <c r="EDZ181" s="3"/>
      <c r="EEA181" s="3"/>
      <c r="EEB181" s="3"/>
      <c r="EEC181" s="3"/>
      <c r="EED181" s="3"/>
      <c r="EEE181" s="3"/>
      <c r="EEF181" s="3"/>
      <c r="EEG181" s="3"/>
      <c r="EEH181" s="3"/>
      <c r="EEI181" s="3"/>
      <c r="EEJ181" s="3"/>
      <c r="EEK181" s="3"/>
      <c r="EEL181" s="3"/>
      <c r="EEM181" s="3"/>
      <c r="EEN181" s="3"/>
      <c r="EEO181" s="3"/>
      <c r="EEP181" s="3"/>
      <c r="EEQ181" s="3"/>
      <c r="EER181" s="3"/>
      <c r="EES181" s="3"/>
      <c r="EET181" s="3"/>
      <c r="EEU181" s="3"/>
      <c r="EEV181" s="3"/>
      <c r="EEW181" s="3"/>
      <c r="EEX181" s="3"/>
      <c r="EEY181" s="3"/>
      <c r="EEZ181" s="3"/>
      <c r="EFA181" s="3"/>
      <c r="EFB181" s="3"/>
      <c r="EFC181" s="3"/>
      <c r="EFD181" s="3"/>
      <c r="EFE181" s="3"/>
      <c r="EFF181" s="3"/>
      <c r="EFG181" s="3"/>
      <c r="EFH181" s="3"/>
      <c r="EFI181" s="3"/>
      <c r="EFJ181" s="3"/>
      <c r="EFK181" s="3"/>
      <c r="EFL181" s="3"/>
      <c r="EFM181" s="3"/>
      <c r="EFN181" s="3"/>
      <c r="EFO181" s="3"/>
      <c r="EFP181" s="3"/>
      <c r="EFQ181" s="3"/>
      <c r="EFR181" s="3"/>
      <c r="EFS181" s="3"/>
      <c r="EFT181" s="3"/>
      <c r="EFU181" s="3"/>
      <c r="EFV181" s="3"/>
      <c r="EFW181" s="3"/>
      <c r="EFX181" s="3"/>
      <c r="EFY181" s="3"/>
      <c r="EFZ181" s="3"/>
      <c r="EGA181" s="3"/>
      <c r="EGB181" s="3"/>
      <c r="EGC181" s="3"/>
      <c r="EGD181" s="3"/>
      <c r="EGE181" s="3"/>
      <c r="EGF181" s="3"/>
      <c r="EGG181" s="3"/>
      <c r="EGH181" s="3"/>
      <c r="EGI181" s="3"/>
      <c r="EGJ181" s="3"/>
      <c r="EGK181" s="3"/>
      <c r="EGL181" s="3"/>
      <c r="EGM181" s="3"/>
      <c r="EGN181" s="3"/>
      <c r="EGO181" s="3"/>
      <c r="EGP181" s="3"/>
      <c r="EGQ181" s="3"/>
      <c r="EGR181" s="3"/>
      <c r="EGS181" s="3"/>
      <c r="EGT181" s="3"/>
      <c r="EGU181" s="3"/>
      <c r="EGV181" s="3"/>
      <c r="EGW181" s="3"/>
      <c r="EGX181" s="3"/>
      <c r="EGY181" s="3"/>
      <c r="EGZ181" s="3"/>
      <c r="EHA181" s="3"/>
      <c r="EHB181" s="3"/>
      <c r="EHC181" s="3"/>
      <c r="EHD181" s="3"/>
      <c r="EHE181" s="3"/>
      <c r="EHF181" s="3"/>
      <c r="EHG181" s="3"/>
      <c r="EHH181" s="3"/>
      <c r="EHI181" s="3"/>
      <c r="EHJ181" s="3"/>
      <c r="EHK181" s="3"/>
      <c r="EHL181" s="3"/>
      <c r="EHM181" s="3"/>
      <c r="EHN181" s="3"/>
      <c r="EHO181" s="3"/>
      <c r="EHP181" s="3"/>
      <c r="EHQ181" s="3"/>
      <c r="EHR181" s="3"/>
      <c r="EHS181" s="3"/>
      <c r="EHT181" s="3"/>
      <c r="EHU181" s="3"/>
      <c r="EHV181" s="3"/>
      <c r="EHW181" s="3"/>
      <c r="EHX181" s="3"/>
      <c r="EHY181" s="3"/>
      <c r="EHZ181" s="3"/>
      <c r="EIA181" s="3"/>
      <c r="EIB181" s="3"/>
      <c r="EIC181" s="3"/>
      <c r="EID181" s="3"/>
      <c r="EIE181" s="3"/>
      <c r="EIF181" s="3"/>
      <c r="EIG181" s="3"/>
      <c r="EIH181" s="3"/>
      <c r="EII181" s="3"/>
      <c r="EIJ181" s="3"/>
      <c r="EIK181" s="3"/>
      <c r="EIL181" s="3"/>
      <c r="EIM181" s="3"/>
      <c r="EIN181" s="3"/>
      <c r="EIO181" s="3"/>
      <c r="EIP181" s="3"/>
      <c r="EIQ181" s="3"/>
      <c r="EIR181" s="3"/>
      <c r="EIS181" s="3"/>
      <c r="EIT181" s="3"/>
      <c r="EIU181" s="3"/>
      <c r="EIV181" s="3"/>
      <c r="EIW181" s="3"/>
      <c r="EIX181" s="3"/>
      <c r="EIY181" s="3"/>
      <c r="EIZ181" s="3"/>
      <c r="EJA181" s="3"/>
      <c r="EJB181" s="3"/>
      <c r="EJC181" s="3"/>
      <c r="EJD181" s="3"/>
      <c r="EJE181" s="3"/>
      <c r="EJF181" s="3"/>
      <c r="EJG181" s="3"/>
      <c r="EJH181" s="3"/>
      <c r="EJI181" s="3"/>
      <c r="EJJ181" s="3"/>
      <c r="EJK181" s="3"/>
      <c r="EJL181" s="3"/>
      <c r="EJM181" s="3"/>
      <c r="EJN181" s="3"/>
      <c r="EJO181" s="3"/>
      <c r="EJP181" s="3"/>
      <c r="EJQ181" s="3"/>
      <c r="EJR181" s="3"/>
      <c r="EJS181" s="3"/>
      <c r="EJT181" s="3"/>
      <c r="EJU181" s="3"/>
      <c r="EJV181" s="3"/>
      <c r="EJW181" s="3"/>
      <c r="EJX181" s="3"/>
      <c r="EJY181" s="3"/>
      <c r="EJZ181" s="3"/>
      <c r="EKA181" s="3"/>
      <c r="EKB181" s="3"/>
      <c r="EKC181" s="3"/>
      <c r="EKD181" s="3"/>
      <c r="EKE181" s="3"/>
      <c r="EKF181" s="3"/>
      <c r="EKG181" s="3"/>
      <c r="EKH181" s="3"/>
      <c r="EKI181" s="3"/>
      <c r="EKJ181" s="3"/>
      <c r="EKK181" s="3"/>
      <c r="EKL181" s="3"/>
      <c r="EKM181" s="3"/>
      <c r="EKN181" s="3"/>
      <c r="EKO181" s="3"/>
      <c r="EKP181" s="3"/>
      <c r="EKQ181" s="3"/>
      <c r="EKR181" s="3"/>
      <c r="EKS181" s="3"/>
      <c r="EKT181" s="3"/>
      <c r="EKU181" s="3"/>
      <c r="EKV181" s="3"/>
      <c r="EKW181" s="3"/>
      <c r="EKX181" s="3"/>
      <c r="EKY181" s="3"/>
      <c r="EKZ181" s="3"/>
      <c r="ELA181" s="3"/>
      <c r="ELB181" s="3"/>
      <c r="ELC181" s="3"/>
      <c r="ELD181" s="3"/>
      <c r="ELE181" s="3"/>
      <c r="ELF181" s="3"/>
      <c r="ELG181" s="3"/>
      <c r="ELH181" s="3"/>
      <c r="ELI181" s="3"/>
      <c r="ELJ181" s="3"/>
      <c r="ELK181" s="3"/>
      <c r="ELL181" s="3"/>
      <c r="ELM181" s="3"/>
      <c r="ELN181" s="3"/>
      <c r="ELO181" s="3"/>
      <c r="ELP181" s="3"/>
      <c r="ELQ181" s="3"/>
      <c r="ELR181" s="3"/>
      <c r="ELS181" s="3"/>
      <c r="ELT181" s="3"/>
      <c r="ELU181" s="3"/>
      <c r="ELV181" s="3"/>
      <c r="ELW181" s="3"/>
      <c r="ELX181" s="3"/>
      <c r="ELY181" s="3"/>
      <c r="ELZ181" s="3"/>
      <c r="EMA181" s="3"/>
      <c r="EMB181" s="3"/>
      <c r="EMC181" s="3"/>
      <c r="EMD181" s="3"/>
      <c r="EME181" s="3"/>
      <c r="EMF181" s="3"/>
      <c r="EMG181" s="3"/>
      <c r="EMH181" s="3"/>
      <c r="EMI181" s="3"/>
      <c r="EMJ181" s="3"/>
      <c r="EMK181" s="3"/>
      <c r="EML181" s="3"/>
      <c r="EMM181" s="3"/>
      <c r="EMN181" s="3"/>
      <c r="EMO181" s="3"/>
      <c r="EMP181" s="3"/>
      <c r="EMQ181" s="3"/>
      <c r="EMR181" s="3"/>
      <c r="EMS181" s="3"/>
      <c r="EMT181" s="3"/>
      <c r="EMU181" s="3"/>
      <c r="EMV181" s="3"/>
      <c r="EMW181" s="3"/>
      <c r="EMX181" s="3"/>
      <c r="EMY181" s="3"/>
      <c r="EMZ181" s="3"/>
      <c r="ENA181" s="3"/>
      <c r="ENB181" s="3"/>
      <c r="ENC181" s="3"/>
      <c r="END181" s="3"/>
      <c r="ENE181" s="3"/>
      <c r="ENF181" s="3"/>
      <c r="ENG181" s="3"/>
      <c r="ENH181" s="3"/>
      <c r="ENI181" s="3"/>
      <c r="ENJ181" s="3"/>
      <c r="ENK181" s="3"/>
      <c r="ENL181" s="3"/>
      <c r="ENM181" s="3"/>
      <c r="ENN181" s="3"/>
      <c r="ENO181" s="3"/>
      <c r="ENP181" s="3"/>
      <c r="ENQ181" s="3"/>
      <c r="ENR181" s="3"/>
      <c r="ENS181" s="3"/>
      <c r="ENT181" s="3"/>
      <c r="ENU181" s="3"/>
      <c r="ENV181" s="3"/>
      <c r="ENW181" s="3"/>
      <c r="ENX181" s="3"/>
      <c r="ENY181" s="3"/>
      <c r="ENZ181" s="3"/>
      <c r="EOA181" s="3"/>
      <c r="EOB181" s="3"/>
      <c r="EOC181" s="3"/>
      <c r="EOD181" s="3"/>
      <c r="EOE181" s="3"/>
      <c r="EOF181" s="3"/>
      <c r="EOG181" s="3"/>
      <c r="EOH181" s="3"/>
      <c r="EOI181" s="3"/>
      <c r="EOJ181" s="3"/>
      <c r="EOK181" s="3"/>
      <c r="EOL181" s="3"/>
      <c r="EOM181" s="3"/>
      <c r="EON181" s="3"/>
      <c r="EOO181" s="3"/>
      <c r="EOP181" s="3"/>
      <c r="EOQ181" s="3"/>
      <c r="EOR181" s="3"/>
      <c r="EOS181" s="3"/>
      <c r="EOT181" s="3"/>
      <c r="EOU181" s="3"/>
      <c r="EOV181" s="3"/>
      <c r="EOW181" s="3"/>
      <c r="EOX181" s="3"/>
      <c r="EOY181" s="3"/>
      <c r="EOZ181" s="3"/>
      <c r="EPA181" s="3"/>
      <c r="EPB181" s="3"/>
      <c r="EPC181" s="3"/>
      <c r="EPD181" s="3"/>
      <c r="EPE181" s="3"/>
      <c r="EPF181" s="3"/>
      <c r="EPG181" s="3"/>
      <c r="EPH181" s="3"/>
      <c r="EPI181" s="3"/>
      <c r="EPJ181" s="3"/>
      <c r="EPK181" s="3"/>
      <c r="EPL181" s="3"/>
      <c r="EPM181" s="3"/>
      <c r="EPN181" s="3"/>
      <c r="EPO181" s="3"/>
      <c r="EPP181" s="3"/>
      <c r="EPQ181" s="3"/>
      <c r="EPR181" s="3"/>
      <c r="EPS181" s="3"/>
      <c r="EPT181" s="3"/>
      <c r="EPU181" s="3"/>
      <c r="EPV181" s="3"/>
      <c r="EPW181" s="3"/>
      <c r="EPX181" s="3"/>
      <c r="EPY181" s="3"/>
      <c r="EPZ181" s="3"/>
      <c r="EQA181" s="3"/>
      <c r="EQB181" s="3"/>
      <c r="EQC181" s="3"/>
      <c r="EQD181" s="3"/>
      <c r="EQE181" s="3"/>
      <c r="EQF181" s="3"/>
      <c r="EQG181" s="3"/>
      <c r="EQH181" s="3"/>
      <c r="EQI181" s="3"/>
      <c r="EQJ181" s="3"/>
      <c r="EQK181" s="3"/>
      <c r="EQL181" s="3"/>
      <c r="EQM181" s="3"/>
      <c r="EQN181" s="3"/>
      <c r="EQO181" s="3"/>
      <c r="EQP181" s="3"/>
      <c r="EQQ181" s="3"/>
      <c r="EQR181" s="3"/>
      <c r="EQS181" s="3"/>
      <c r="EQT181" s="3"/>
      <c r="EQU181" s="3"/>
      <c r="EQV181" s="3"/>
      <c r="EQW181" s="3"/>
      <c r="EQX181" s="3"/>
      <c r="EQY181" s="3"/>
      <c r="EQZ181" s="3"/>
      <c r="ERA181" s="3"/>
      <c r="ERB181" s="3"/>
      <c r="ERC181" s="3"/>
      <c r="ERD181" s="3"/>
      <c r="ERE181" s="3"/>
      <c r="ERF181" s="3"/>
      <c r="ERG181" s="3"/>
      <c r="ERH181" s="3"/>
      <c r="ERI181" s="3"/>
      <c r="ERJ181" s="3"/>
      <c r="ERK181" s="3"/>
      <c r="ERL181" s="3"/>
      <c r="ERM181" s="3"/>
      <c r="ERN181" s="3"/>
      <c r="ERO181" s="3"/>
      <c r="ERP181" s="3"/>
      <c r="ERQ181" s="3"/>
      <c r="ERR181" s="3"/>
      <c r="ERS181" s="3"/>
      <c r="ERT181" s="3"/>
      <c r="ERU181" s="3"/>
      <c r="ERV181" s="3"/>
      <c r="ERW181" s="3"/>
      <c r="ERX181" s="3"/>
      <c r="ERY181" s="3"/>
      <c r="ERZ181" s="3"/>
      <c r="ESA181" s="3"/>
      <c r="ESB181" s="3"/>
      <c r="ESC181" s="3"/>
      <c r="ESD181" s="3"/>
      <c r="ESE181" s="3"/>
      <c r="ESF181" s="3"/>
      <c r="ESG181" s="3"/>
      <c r="ESH181" s="3"/>
      <c r="ESI181" s="3"/>
      <c r="ESJ181" s="3"/>
      <c r="ESK181" s="3"/>
      <c r="ESL181" s="3"/>
      <c r="ESM181" s="3"/>
      <c r="ESN181" s="3"/>
      <c r="ESO181" s="3"/>
      <c r="ESP181" s="3"/>
      <c r="ESQ181" s="3"/>
      <c r="ESR181" s="3"/>
      <c r="ESS181" s="3"/>
      <c r="EST181" s="3"/>
      <c r="ESU181" s="3"/>
      <c r="ESV181" s="3"/>
      <c r="ESW181" s="3"/>
      <c r="ESX181" s="3"/>
      <c r="ESY181" s="3"/>
      <c r="ESZ181" s="3"/>
      <c r="ETA181" s="3"/>
      <c r="ETB181" s="3"/>
      <c r="ETC181" s="3"/>
      <c r="ETD181" s="3"/>
      <c r="ETE181" s="3"/>
      <c r="ETF181" s="3"/>
      <c r="ETG181" s="3"/>
      <c r="ETH181" s="3"/>
      <c r="ETI181" s="3"/>
      <c r="ETJ181" s="3"/>
      <c r="ETK181" s="3"/>
      <c r="ETL181" s="3"/>
      <c r="ETM181" s="3"/>
      <c r="ETN181" s="3"/>
      <c r="ETO181" s="3"/>
      <c r="ETP181" s="3"/>
      <c r="ETQ181" s="3"/>
      <c r="ETR181" s="3"/>
      <c r="ETS181" s="3"/>
      <c r="ETT181" s="3"/>
      <c r="ETU181" s="3"/>
      <c r="ETV181" s="3"/>
      <c r="ETW181" s="3"/>
      <c r="ETX181" s="3"/>
      <c r="ETY181" s="3"/>
      <c r="ETZ181" s="3"/>
      <c r="EUA181" s="3"/>
      <c r="EUB181" s="3"/>
      <c r="EUC181" s="3"/>
      <c r="EUD181" s="3"/>
      <c r="EUE181" s="3"/>
      <c r="EUF181" s="3"/>
      <c r="EUG181" s="3"/>
      <c r="EUH181" s="3"/>
      <c r="EUI181" s="3"/>
      <c r="EUJ181" s="3"/>
      <c r="EUK181" s="3"/>
      <c r="EUL181" s="3"/>
      <c r="EUM181" s="3"/>
      <c r="EUN181" s="3"/>
      <c r="EUO181" s="3"/>
      <c r="EUP181" s="3"/>
      <c r="EUQ181" s="3"/>
      <c r="EUR181" s="3"/>
      <c r="EUS181" s="3"/>
      <c r="EUT181" s="3"/>
      <c r="EUU181" s="3"/>
      <c r="EUV181" s="3"/>
      <c r="EUW181" s="3"/>
      <c r="EUX181" s="3"/>
      <c r="EUY181" s="3"/>
      <c r="EUZ181" s="3"/>
      <c r="EVA181" s="3"/>
      <c r="EVB181" s="3"/>
      <c r="EVC181" s="3"/>
      <c r="EVD181" s="3"/>
      <c r="EVE181" s="3"/>
      <c r="EVF181" s="3"/>
      <c r="EVG181" s="3"/>
      <c r="EVH181" s="3"/>
      <c r="EVI181" s="3"/>
      <c r="EVJ181" s="3"/>
      <c r="EVK181" s="3"/>
      <c r="EVL181" s="3"/>
      <c r="EVM181" s="3"/>
      <c r="EVN181" s="3"/>
      <c r="EVO181" s="3"/>
      <c r="EVP181" s="3"/>
      <c r="EVQ181" s="3"/>
      <c r="EVR181" s="3"/>
      <c r="EVS181" s="3"/>
      <c r="EVT181" s="3"/>
      <c r="EVU181" s="3"/>
      <c r="EVV181" s="3"/>
      <c r="EVW181" s="3"/>
      <c r="EVX181" s="3"/>
      <c r="EVY181" s="3"/>
      <c r="EVZ181" s="3"/>
      <c r="EWA181" s="3"/>
      <c r="EWB181" s="3"/>
      <c r="EWC181" s="3"/>
      <c r="EWD181" s="3"/>
      <c r="EWE181" s="3"/>
      <c r="EWF181" s="3"/>
      <c r="EWG181" s="3"/>
      <c r="EWH181" s="3"/>
      <c r="EWI181" s="3"/>
      <c r="EWJ181" s="3"/>
      <c r="EWK181" s="3"/>
      <c r="EWL181" s="3"/>
      <c r="EWM181" s="3"/>
      <c r="EWN181" s="3"/>
      <c r="EWO181" s="3"/>
      <c r="EWP181" s="3"/>
      <c r="EWQ181" s="3"/>
      <c r="EWR181" s="3"/>
      <c r="EWS181" s="3"/>
      <c r="EWT181" s="3"/>
      <c r="EWU181" s="3"/>
      <c r="EWV181" s="3"/>
      <c r="EWW181" s="3"/>
      <c r="EWX181" s="3"/>
      <c r="EWY181" s="3"/>
      <c r="EWZ181" s="3"/>
      <c r="EXA181" s="3"/>
      <c r="EXB181" s="3"/>
      <c r="EXC181" s="3"/>
      <c r="EXD181" s="3"/>
      <c r="EXE181" s="3"/>
      <c r="EXF181" s="3"/>
      <c r="EXG181" s="3"/>
      <c r="EXH181" s="3"/>
      <c r="EXI181" s="3"/>
      <c r="EXJ181" s="3"/>
      <c r="EXK181" s="3"/>
      <c r="EXL181" s="3"/>
      <c r="EXM181" s="3"/>
      <c r="EXN181" s="3"/>
      <c r="EXO181" s="3"/>
      <c r="EXP181" s="3"/>
      <c r="EXQ181" s="3"/>
      <c r="EXR181" s="3"/>
      <c r="EXS181" s="3"/>
      <c r="EXT181" s="3"/>
      <c r="EXU181" s="3"/>
      <c r="EXV181" s="3"/>
      <c r="EXW181" s="3"/>
      <c r="EXX181" s="3"/>
      <c r="EXY181" s="3"/>
      <c r="EXZ181" s="3"/>
      <c r="EYA181" s="3"/>
      <c r="EYB181" s="3"/>
      <c r="EYC181" s="3"/>
      <c r="EYD181" s="3"/>
      <c r="EYE181" s="3"/>
      <c r="EYF181" s="3"/>
      <c r="EYG181" s="3"/>
      <c r="EYH181" s="3"/>
      <c r="EYI181" s="3"/>
      <c r="EYJ181" s="3"/>
      <c r="EYK181" s="3"/>
      <c r="EYL181" s="3"/>
      <c r="EYM181" s="3"/>
      <c r="EYN181" s="3"/>
      <c r="EYO181" s="3"/>
      <c r="EYP181" s="3"/>
      <c r="EYQ181" s="3"/>
      <c r="EYR181" s="3"/>
      <c r="EYS181" s="3"/>
      <c r="EYT181" s="3"/>
      <c r="EYU181" s="3"/>
      <c r="EYV181" s="3"/>
      <c r="EYW181" s="3"/>
      <c r="EYX181" s="3"/>
      <c r="EYY181" s="3"/>
      <c r="EYZ181" s="3"/>
      <c r="EZA181" s="3"/>
      <c r="EZB181" s="3"/>
      <c r="EZC181" s="3"/>
      <c r="EZD181" s="3"/>
      <c r="EZE181" s="3"/>
      <c r="EZF181" s="3"/>
      <c r="EZG181" s="3"/>
      <c r="EZH181" s="3"/>
      <c r="EZI181" s="3"/>
      <c r="EZJ181" s="3"/>
      <c r="EZK181" s="3"/>
      <c r="EZL181" s="3"/>
      <c r="EZM181" s="3"/>
      <c r="EZN181" s="3"/>
      <c r="EZO181" s="3"/>
      <c r="EZP181" s="3"/>
      <c r="EZQ181" s="3"/>
      <c r="EZR181" s="3"/>
      <c r="EZS181" s="3"/>
      <c r="EZT181" s="3"/>
      <c r="EZU181" s="3"/>
      <c r="EZV181" s="3"/>
      <c r="EZW181" s="3"/>
      <c r="EZX181" s="3"/>
      <c r="EZY181" s="3"/>
      <c r="EZZ181" s="3"/>
      <c r="FAA181" s="3"/>
      <c r="FAB181" s="3"/>
      <c r="FAC181" s="3"/>
      <c r="FAD181" s="3"/>
      <c r="FAE181" s="3"/>
      <c r="FAF181" s="3"/>
      <c r="FAG181" s="3"/>
      <c r="FAH181" s="3"/>
      <c r="FAI181" s="3"/>
      <c r="FAJ181" s="3"/>
      <c r="FAK181" s="3"/>
      <c r="FAL181" s="3"/>
      <c r="FAM181" s="3"/>
      <c r="FAN181" s="3"/>
      <c r="FAO181" s="3"/>
      <c r="FAP181" s="3"/>
      <c r="FAQ181" s="3"/>
      <c r="FAR181" s="3"/>
      <c r="FAS181" s="3"/>
      <c r="FAT181" s="3"/>
      <c r="FAU181" s="3"/>
      <c r="FAV181" s="3"/>
      <c r="FAW181" s="3"/>
      <c r="FAX181" s="3"/>
      <c r="FAY181" s="3"/>
      <c r="FAZ181" s="3"/>
      <c r="FBA181" s="3"/>
      <c r="FBB181" s="3"/>
      <c r="FBC181" s="3"/>
      <c r="FBD181" s="3"/>
      <c r="FBE181" s="3"/>
      <c r="FBF181" s="3"/>
      <c r="FBG181" s="3"/>
      <c r="FBH181" s="3"/>
      <c r="FBI181" s="3"/>
      <c r="FBJ181" s="3"/>
      <c r="FBK181" s="3"/>
      <c r="FBL181" s="3"/>
      <c r="FBM181" s="3"/>
      <c r="FBN181" s="3"/>
      <c r="FBO181" s="3"/>
      <c r="FBP181" s="3"/>
      <c r="FBQ181" s="3"/>
      <c r="FBR181" s="3"/>
      <c r="FBS181" s="3"/>
      <c r="FBT181" s="3"/>
      <c r="FBU181" s="3"/>
      <c r="FBV181" s="3"/>
      <c r="FBW181" s="3"/>
      <c r="FBX181" s="3"/>
      <c r="FBY181" s="3"/>
      <c r="FBZ181" s="3"/>
      <c r="FCA181" s="3"/>
      <c r="FCB181" s="3"/>
      <c r="FCC181" s="3"/>
      <c r="FCD181" s="3"/>
      <c r="FCE181" s="3"/>
      <c r="FCF181" s="3"/>
      <c r="FCG181" s="3"/>
      <c r="FCH181" s="3"/>
      <c r="FCI181" s="3"/>
      <c r="FCJ181" s="3"/>
      <c r="FCK181" s="3"/>
      <c r="FCL181" s="3"/>
      <c r="FCM181" s="3"/>
      <c r="FCN181" s="3"/>
      <c r="FCO181" s="3"/>
      <c r="FCP181" s="3"/>
      <c r="FCQ181" s="3"/>
      <c r="FCR181" s="3"/>
      <c r="FCS181" s="3"/>
      <c r="FCT181" s="3"/>
      <c r="FCU181" s="3"/>
      <c r="FCV181" s="3"/>
      <c r="FCW181" s="3"/>
      <c r="FCX181" s="3"/>
      <c r="FCY181" s="3"/>
      <c r="FCZ181" s="3"/>
      <c r="FDA181" s="3"/>
      <c r="FDB181" s="3"/>
      <c r="FDC181" s="3"/>
      <c r="FDD181" s="3"/>
      <c r="FDE181" s="3"/>
      <c r="FDF181" s="3"/>
      <c r="FDG181" s="3"/>
      <c r="FDH181" s="3"/>
      <c r="FDI181" s="3"/>
      <c r="FDJ181" s="3"/>
      <c r="FDK181" s="3"/>
      <c r="FDL181" s="3"/>
      <c r="FDM181" s="3"/>
      <c r="FDN181" s="3"/>
      <c r="FDO181" s="3"/>
      <c r="FDP181" s="3"/>
      <c r="FDQ181" s="3"/>
      <c r="FDR181" s="3"/>
      <c r="FDS181" s="3"/>
      <c r="FDT181" s="3"/>
      <c r="FDU181" s="3"/>
      <c r="FDV181" s="3"/>
      <c r="FDW181" s="3"/>
      <c r="FDX181" s="3"/>
      <c r="FDY181" s="3"/>
      <c r="FDZ181" s="3"/>
      <c r="FEA181" s="3"/>
      <c r="FEB181" s="3"/>
      <c r="FEC181" s="3"/>
      <c r="FED181" s="3"/>
      <c r="FEE181" s="3"/>
      <c r="FEF181" s="3"/>
      <c r="FEG181" s="3"/>
      <c r="FEH181" s="3"/>
      <c r="FEI181" s="3"/>
      <c r="FEJ181" s="3"/>
      <c r="FEK181" s="3"/>
      <c r="FEL181" s="3"/>
      <c r="FEM181" s="3"/>
      <c r="FEN181" s="3"/>
      <c r="FEO181" s="3"/>
      <c r="FEP181" s="3"/>
      <c r="FEQ181" s="3"/>
      <c r="FER181" s="3"/>
      <c r="FES181" s="3"/>
      <c r="FET181" s="3"/>
      <c r="FEU181" s="3"/>
      <c r="FEV181" s="3"/>
      <c r="FEW181" s="3"/>
      <c r="FEX181" s="3"/>
      <c r="FEY181" s="3"/>
      <c r="FEZ181" s="3"/>
      <c r="FFA181" s="3"/>
      <c r="FFB181" s="3"/>
      <c r="FFC181" s="3"/>
      <c r="FFD181" s="3"/>
      <c r="FFE181" s="3"/>
      <c r="FFF181" s="3"/>
      <c r="FFG181" s="3"/>
      <c r="FFH181" s="3"/>
      <c r="FFI181" s="3"/>
      <c r="FFJ181" s="3"/>
      <c r="FFK181" s="3"/>
      <c r="FFL181" s="3"/>
      <c r="FFM181" s="3"/>
      <c r="FFN181" s="3"/>
      <c r="FFO181" s="3"/>
      <c r="FFP181" s="3"/>
      <c r="FFQ181" s="3"/>
      <c r="FFR181" s="3"/>
      <c r="FFS181" s="3"/>
      <c r="FFT181" s="3"/>
      <c r="FFU181" s="3"/>
      <c r="FFV181" s="3"/>
      <c r="FFW181" s="3"/>
      <c r="FFX181" s="3"/>
      <c r="FFY181" s="3"/>
      <c r="FFZ181" s="3"/>
      <c r="FGA181" s="3"/>
      <c r="FGB181" s="3"/>
      <c r="FGC181" s="3"/>
      <c r="FGD181" s="3"/>
      <c r="FGE181" s="3"/>
      <c r="FGF181" s="3"/>
      <c r="FGG181" s="3"/>
      <c r="FGH181" s="3"/>
      <c r="FGI181" s="3"/>
      <c r="FGJ181" s="3"/>
      <c r="FGK181" s="3"/>
      <c r="FGL181" s="3"/>
      <c r="FGM181" s="3"/>
      <c r="FGN181" s="3"/>
      <c r="FGO181" s="3"/>
      <c r="FGP181" s="3"/>
      <c r="FGQ181" s="3"/>
      <c r="FGR181" s="3"/>
      <c r="FGS181" s="3"/>
      <c r="FGT181" s="3"/>
      <c r="FGU181" s="3"/>
      <c r="FGV181" s="3"/>
      <c r="FGW181" s="3"/>
      <c r="FGX181" s="3"/>
      <c r="FGY181" s="3"/>
      <c r="FGZ181" s="3"/>
      <c r="FHA181" s="3"/>
      <c r="FHB181" s="3"/>
      <c r="FHC181" s="3"/>
      <c r="FHD181" s="3"/>
      <c r="FHE181" s="3"/>
      <c r="FHF181" s="3"/>
      <c r="FHG181" s="3"/>
      <c r="FHH181" s="3"/>
      <c r="FHI181" s="3"/>
      <c r="FHJ181" s="3"/>
      <c r="FHK181" s="3"/>
      <c r="FHL181" s="3"/>
      <c r="FHM181" s="3"/>
      <c r="FHN181" s="3"/>
      <c r="FHO181" s="3"/>
      <c r="FHP181" s="3"/>
      <c r="FHQ181" s="3"/>
      <c r="FHR181" s="3"/>
      <c r="FHS181" s="3"/>
      <c r="FHT181" s="3"/>
      <c r="FHU181" s="3"/>
      <c r="FHV181" s="3"/>
      <c r="FHW181" s="3"/>
      <c r="FHX181" s="3"/>
      <c r="FHY181" s="3"/>
      <c r="FHZ181" s="3"/>
      <c r="FIA181" s="3"/>
      <c r="FIB181" s="3"/>
      <c r="FIC181" s="3"/>
      <c r="FID181" s="3"/>
      <c r="FIE181" s="3"/>
      <c r="FIF181" s="3"/>
      <c r="FIG181" s="3"/>
      <c r="FIH181" s="3"/>
      <c r="FII181" s="3"/>
      <c r="FIJ181" s="3"/>
      <c r="FIK181" s="3"/>
      <c r="FIL181" s="3"/>
      <c r="FIM181" s="3"/>
      <c r="FIN181" s="3"/>
      <c r="FIO181" s="3"/>
      <c r="FIP181" s="3"/>
      <c r="FIQ181" s="3"/>
      <c r="FIR181" s="3"/>
      <c r="FIS181" s="3"/>
      <c r="FIT181" s="3"/>
      <c r="FIU181" s="3"/>
      <c r="FIV181" s="3"/>
      <c r="FIW181" s="3"/>
      <c r="FIX181" s="3"/>
      <c r="FIY181" s="3"/>
      <c r="FIZ181" s="3"/>
      <c r="FJA181" s="3"/>
      <c r="FJB181" s="3"/>
      <c r="FJC181" s="3"/>
      <c r="FJD181" s="3"/>
      <c r="FJE181" s="3"/>
      <c r="FJF181" s="3"/>
      <c r="FJG181" s="3"/>
      <c r="FJH181" s="3"/>
      <c r="FJI181" s="3"/>
      <c r="FJJ181" s="3"/>
      <c r="FJK181" s="3"/>
      <c r="FJL181" s="3"/>
      <c r="FJM181" s="3"/>
      <c r="FJN181" s="3"/>
      <c r="FJO181" s="3"/>
      <c r="FJP181" s="3"/>
      <c r="FJQ181" s="3"/>
      <c r="FJR181" s="3"/>
      <c r="FJS181" s="3"/>
      <c r="FJT181" s="3"/>
      <c r="FJU181" s="3"/>
      <c r="FJV181" s="3"/>
      <c r="FJW181" s="3"/>
      <c r="FJX181" s="3"/>
      <c r="FJY181" s="3"/>
      <c r="FJZ181" s="3"/>
      <c r="FKA181" s="3"/>
      <c r="FKB181" s="3"/>
      <c r="FKC181" s="3"/>
      <c r="FKD181" s="3"/>
      <c r="FKE181" s="3"/>
      <c r="FKF181" s="3"/>
      <c r="FKG181" s="3"/>
      <c r="FKH181" s="3"/>
      <c r="FKI181" s="3"/>
      <c r="FKJ181" s="3"/>
      <c r="FKK181" s="3"/>
      <c r="FKL181" s="3"/>
      <c r="FKM181" s="3"/>
      <c r="FKN181" s="3"/>
      <c r="FKO181" s="3"/>
      <c r="FKP181" s="3"/>
      <c r="FKQ181" s="3"/>
      <c r="FKR181" s="3"/>
      <c r="FKS181" s="3"/>
      <c r="FKT181" s="3"/>
      <c r="FKU181" s="3"/>
      <c r="FKV181" s="3"/>
      <c r="FKW181" s="3"/>
      <c r="FKX181" s="3"/>
      <c r="FKY181" s="3"/>
      <c r="FKZ181" s="3"/>
      <c r="FLA181" s="3"/>
      <c r="FLB181" s="3"/>
      <c r="FLC181" s="3"/>
      <c r="FLD181" s="3"/>
      <c r="FLE181" s="3"/>
      <c r="FLF181" s="3"/>
      <c r="FLG181" s="3"/>
      <c r="FLH181" s="3"/>
      <c r="FLI181" s="3"/>
      <c r="FLJ181" s="3"/>
      <c r="FLK181" s="3"/>
      <c r="FLL181" s="3"/>
      <c r="FLM181" s="3"/>
      <c r="FLN181" s="3"/>
      <c r="FLO181" s="3"/>
      <c r="FLP181" s="3"/>
      <c r="FLQ181" s="3"/>
      <c r="FLR181" s="3"/>
      <c r="FLS181" s="3"/>
      <c r="FLT181" s="3"/>
      <c r="FLU181" s="3"/>
      <c r="FLV181" s="3"/>
      <c r="FLW181" s="3"/>
      <c r="FLX181" s="3"/>
      <c r="FLY181" s="3"/>
      <c r="FLZ181" s="3"/>
      <c r="FMA181" s="3"/>
      <c r="FMB181" s="3"/>
      <c r="FMC181" s="3"/>
      <c r="FMD181" s="3"/>
      <c r="FME181" s="3"/>
      <c r="FMF181" s="3"/>
      <c r="FMG181" s="3"/>
      <c r="FMH181" s="3"/>
      <c r="FMI181" s="3"/>
      <c r="FMJ181" s="3"/>
      <c r="FMK181" s="3"/>
      <c r="FML181" s="3"/>
      <c r="FMM181" s="3"/>
      <c r="FMN181" s="3"/>
      <c r="FMO181" s="3"/>
      <c r="FMP181" s="3"/>
      <c r="FMQ181" s="3"/>
      <c r="FMR181" s="3"/>
      <c r="FMS181" s="3"/>
      <c r="FMT181" s="3"/>
      <c r="FMU181" s="3"/>
      <c r="FMV181" s="3"/>
      <c r="FMW181" s="3"/>
      <c r="FMX181" s="3"/>
      <c r="FMY181" s="3"/>
      <c r="FMZ181" s="3"/>
      <c r="FNA181" s="3"/>
      <c r="FNB181" s="3"/>
      <c r="FNC181" s="3"/>
      <c r="FND181" s="3"/>
      <c r="FNE181" s="3"/>
      <c r="FNF181" s="3"/>
      <c r="FNG181" s="3"/>
      <c r="FNH181" s="3"/>
      <c r="FNI181" s="3"/>
      <c r="FNJ181" s="3"/>
      <c r="FNK181" s="3"/>
      <c r="FNL181" s="3"/>
      <c r="FNM181" s="3"/>
      <c r="FNN181" s="3"/>
      <c r="FNO181" s="3"/>
      <c r="FNP181" s="3"/>
      <c r="FNQ181" s="3"/>
      <c r="FNR181" s="3"/>
      <c r="FNS181" s="3"/>
      <c r="FNT181" s="3"/>
      <c r="FNU181" s="3"/>
      <c r="FNV181" s="3"/>
      <c r="FNW181" s="3"/>
      <c r="FNX181" s="3"/>
      <c r="FNY181" s="3"/>
      <c r="FNZ181" s="3"/>
      <c r="FOA181" s="3"/>
      <c r="FOB181" s="3"/>
      <c r="FOC181" s="3"/>
      <c r="FOD181" s="3"/>
      <c r="FOE181" s="3"/>
      <c r="FOF181" s="3"/>
      <c r="FOG181" s="3"/>
      <c r="FOH181" s="3"/>
      <c r="FOI181" s="3"/>
      <c r="FOJ181" s="3"/>
      <c r="FOK181" s="3"/>
      <c r="FOL181" s="3"/>
      <c r="FOM181" s="3"/>
      <c r="FON181" s="3"/>
      <c r="FOO181" s="3"/>
      <c r="FOP181" s="3"/>
      <c r="FOQ181" s="3"/>
      <c r="FOR181" s="3"/>
      <c r="FOS181" s="3"/>
      <c r="FOT181" s="3"/>
      <c r="FOU181" s="3"/>
      <c r="FOV181" s="3"/>
      <c r="FOW181" s="3"/>
      <c r="FOX181" s="3"/>
      <c r="FOY181" s="3"/>
      <c r="FOZ181" s="3"/>
      <c r="FPA181" s="3"/>
      <c r="FPB181" s="3"/>
      <c r="FPC181" s="3"/>
      <c r="FPD181" s="3"/>
      <c r="FPE181" s="3"/>
      <c r="FPF181" s="3"/>
      <c r="FPG181" s="3"/>
      <c r="FPH181" s="3"/>
      <c r="FPI181" s="3"/>
      <c r="FPJ181" s="3"/>
      <c r="FPK181" s="3"/>
      <c r="FPL181" s="3"/>
      <c r="FPM181" s="3"/>
      <c r="FPN181" s="3"/>
      <c r="FPO181" s="3"/>
      <c r="FPP181" s="3"/>
      <c r="FPQ181" s="3"/>
      <c r="FPR181" s="3"/>
      <c r="FPS181" s="3"/>
      <c r="FPT181" s="3"/>
      <c r="FPU181" s="3"/>
      <c r="FPV181" s="3"/>
      <c r="FPW181" s="3"/>
      <c r="FPX181" s="3"/>
      <c r="FPY181" s="3"/>
      <c r="FPZ181" s="3"/>
      <c r="FQA181" s="3"/>
      <c r="FQB181" s="3"/>
      <c r="FQC181" s="3"/>
      <c r="FQD181" s="3"/>
      <c r="FQE181" s="3"/>
      <c r="FQF181" s="3"/>
      <c r="FQG181" s="3"/>
      <c r="FQH181" s="3"/>
      <c r="FQI181" s="3"/>
      <c r="FQJ181" s="3"/>
      <c r="FQK181" s="3"/>
      <c r="FQL181" s="3"/>
      <c r="FQM181" s="3"/>
      <c r="FQN181" s="3"/>
      <c r="FQO181" s="3"/>
      <c r="FQP181" s="3"/>
      <c r="FQQ181" s="3"/>
      <c r="FQR181" s="3"/>
      <c r="FQS181" s="3"/>
      <c r="FQT181" s="3"/>
      <c r="FQU181" s="3"/>
      <c r="FQV181" s="3"/>
      <c r="FQW181" s="3"/>
      <c r="FQX181" s="3"/>
      <c r="FQY181" s="3"/>
      <c r="FQZ181" s="3"/>
      <c r="FRA181" s="3"/>
      <c r="FRB181" s="3"/>
      <c r="FRC181" s="3"/>
      <c r="FRD181" s="3"/>
      <c r="FRE181" s="3"/>
      <c r="FRF181" s="3"/>
      <c r="FRG181" s="3"/>
      <c r="FRH181" s="3"/>
      <c r="FRI181" s="3"/>
      <c r="FRJ181" s="3"/>
      <c r="FRK181" s="3"/>
      <c r="FRL181" s="3"/>
      <c r="FRM181" s="3"/>
      <c r="FRN181" s="3"/>
      <c r="FRO181" s="3"/>
      <c r="FRP181" s="3"/>
      <c r="FRQ181" s="3"/>
      <c r="FRR181" s="3"/>
      <c r="FRS181" s="3"/>
      <c r="FRT181" s="3"/>
      <c r="FRU181" s="3"/>
      <c r="FRV181" s="3"/>
      <c r="FRW181" s="3"/>
      <c r="FRX181" s="3"/>
      <c r="FRY181" s="3"/>
      <c r="FRZ181" s="3"/>
      <c r="FSA181" s="3"/>
      <c r="FSB181" s="3"/>
      <c r="FSC181" s="3"/>
      <c r="FSD181" s="3"/>
      <c r="FSE181" s="3"/>
      <c r="FSF181" s="3"/>
      <c r="FSG181" s="3"/>
      <c r="FSH181" s="3"/>
      <c r="FSI181" s="3"/>
      <c r="FSJ181" s="3"/>
      <c r="FSK181" s="3"/>
      <c r="FSL181" s="3"/>
      <c r="FSM181" s="3"/>
      <c r="FSN181" s="3"/>
      <c r="FSO181" s="3"/>
      <c r="FSP181" s="3"/>
      <c r="FSQ181" s="3"/>
      <c r="FSR181" s="3"/>
      <c r="FSS181" s="3"/>
      <c r="FST181" s="3"/>
      <c r="FSU181" s="3"/>
      <c r="FSV181" s="3"/>
      <c r="FSW181" s="3"/>
      <c r="FSX181" s="3"/>
      <c r="FSY181" s="3"/>
      <c r="FSZ181" s="3"/>
      <c r="FTA181" s="3"/>
      <c r="FTB181" s="3"/>
      <c r="FTC181" s="3"/>
      <c r="FTD181" s="3"/>
      <c r="FTE181" s="3"/>
      <c r="FTF181" s="3"/>
      <c r="FTG181" s="3"/>
      <c r="FTH181" s="3"/>
      <c r="FTI181" s="3"/>
      <c r="FTJ181" s="3"/>
      <c r="FTK181" s="3"/>
      <c r="FTL181" s="3"/>
      <c r="FTM181" s="3"/>
      <c r="FTN181" s="3"/>
      <c r="FTO181" s="3"/>
      <c r="FTP181" s="3"/>
      <c r="FTQ181" s="3"/>
      <c r="FTR181" s="3"/>
      <c r="FTS181" s="3"/>
      <c r="FTT181" s="3"/>
      <c r="FTU181" s="3"/>
      <c r="FTV181" s="3"/>
      <c r="FTW181" s="3"/>
      <c r="FTX181" s="3"/>
      <c r="FTY181" s="3"/>
      <c r="FTZ181" s="3"/>
      <c r="FUA181" s="3"/>
      <c r="FUB181" s="3"/>
      <c r="FUC181" s="3"/>
      <c r="FUD181" s="3"/>
      <c r="FUE181" s="3"/>
      <c r="FUF181" s="3"/>
      <c r="FUG181" s="3"/>
      <c r="FUH181" s="3"/>
      <c r="FUI181" s="3"/>
      <c r="FUJ181" s="3"/>
      <c r="FUK181" s="3"/>
      <c r="FUL181" s="3"/>
      <c r="FUM181" s="3"/>
      <c r="FUN181" s="3"/>
      <c r="FUO181" s="3"/>
      <c r="FUP181" s="3"/>
      <c r="FUQ181" s="3"/>
      <c r="FUR181" s="3"/>
      <c r="FUS181" s="3"/>
      <c r="FUT181" s="3"/>
      <c r="FUU181" s="3"/>
      <c r="FUV181" s="3"/>
      <c r="FUW181" s="3"/>
      <c r="FUX181" s="3"/>
      <c r="FUY181" s="3"/>
      <c r="FUZ181" s="3"/>
      <c r="FVA181" s="3"/>
      <c r="FVB181" s="3"/>
      <c r="FVC181" s="3"/>
      <c r="FVD181" s="3"/>
      <c r="FVE181" s="3"/>
      <c r="FVF181" s="3"/>
      <c r="FVG181" s="3"/>
      <c r="FVH181" s="3"/>
      <c r="FVI181" s="3"/>
      <c r="FVJ181" s="3"/>
      <c r="FVK181" s="3"/>
      <c r="FVL181" s="3"/>
      <c r="FVM181" s="3"/>
      <c r="FVN181" s="3"/>
      <c r="FVO181" s="3"/>
      <c r="FVP181" s="3"/>
      <c r="FVQ181" s="3"/>
      <c r="FVR181" s="3"/>
      <c r="FVS181" s="3"/>
      <c r="FVT181" s="3"/>
      <c r="FVU181" s="3"/>
      <c r="FVV181" s="3"/>
      <c r="FVW181" s="3"/>
      <c r="FVX181" s="3"/>
      <c r="FVY181" s="3"/>
      <c r="FVZ181" s="3"/>
      <c r="FWA181" s="3"/>
      <c r="FWB181" s="3"/>
      <c r="FWC181" s="3"/>
      <c r="FWD181" s="3"/>
      <c r="FWE181" s="3"/>
      <c r="FWF181" s="3"/>
      <c r="FWG181" s="3"/>
      <c r="FWH181" s="3"/>
      <c r="FWI181" s="3"/>
      <c r="FWJ181" s="3"/>
      <c r="FWK181" s="3"/>
      <c r="FWL181" s="3"/>
      <c r="FWM181" s="3"/>
      <c r="FWN181" s="3"/>
      <c r="FWO181" s="3"/>
      <c r="FWP181" s="3"/>
      <c r="FWQ181" s="3"/>
      <c r="FWR181" s="3"/>
      <c r="FWS181" s="3"/>
      <c r="FWT181" s="3"/>
      <c r="FWU181" s="3"/>
      <c r="FWV181" s="3"/>
      <c r="FWW181" s="3"/>
      <c r="FWX181" s="3"/>
      <c r="FWY181" s="3"/>
      <c r="FWZ181" s="3"/>
      <c r="FXA181" s="3"/>
      <c r="FXB181" s="3"/>
      <c r="FXC181" s="3"/>
      <c r="FXD181" s="3"/>
      <c r="FXE181" s="3"/>
      <c r="FXF181" s="3"/>
      <c r="FXG181" s="3"/>
      <c r="FXH181" s="3"/>
      <c r="FXI181" s="3"/>
      <c r="FXJ181" s="3"/>
      <c r="FXK181" s="3"/>
      <c r="FXL181" s="3"/>
      <c r="FXM181" s="3"/>
      <c r="FXN181" s="3"/>
      <c r="FXO181" s="3"/>
      <c r="FXP181" s="3"/>
      <c r="FXQ181" s="3"/>
      <c r="FXR181" s="3"/>
      <c r="FXS181" s="3"/>
      <c r="FXT181" s="3"/>
      <c r="FXU181" s="3"/>
      <c r="FXV181" s="3"/>
      <c r="FXW181" s="3"/>
      <c r="FXX181" s="3"/>
      <c r="FXY181" s="3"/>
      <c r="FXZ181" s="3"/>
      <c r="FYA181" s="3"/>
      <c r="FYB181" s="3"/>
      <c r="FYC181" s="3"/>
      <c r="FYD181" s="3"/>
      <c r="FYE181" s="3"/>
      <c r="FYF181" s="3"/>
      <c r="FYG181" s="3"/>
      <c r="FYH181" s="3"/>
      <c r="FYI181" s="3"/>
      <c r="FYJ181" s="3"/>
      <c r="FYK181" s="3"/>
      <c r="FYL181" s="3"/>
      <c r="FYM181" s="3"/>
      <c r="FYN181" s="3"/>
      <c r="FYO181" s="3"/>
      <c r="FYP181" s="3"/>
      <c r="FYQ181" s="3"/>
      <c r="FYR181" s="3"/>
      <c r="FYS181" s="3"/>
      <c r="FYT181" s="3"/>
      <c r="FYU181" s="3"/>
      <c r="FYV181" s="3"/>
      <c r="FYW181" s="3"/>
      <c r="FYX181" s="3"/>
      <c r="FYY181" s="3"/>
      <c r="FYZ181" s="3"/>
      <c r="FZA181" s="3"/>
      <c r="FZB181" s="3"/>
      <c r="FZC181" s="3"/>
      <c r="FZD181" s="3"/>
      <c r="FZE181" s="3"/>
      <c r="FZF181" s="3"/>
      <c r="FZG181" s="3"/>
      <c r="FZH181" s="3"/>
      <c r="FZI181" s="3"/>
      <c r="FZJ181" s="3"/>
      <c r="FZK181" s="3"/>
      <c r="FZL181" s="3"/>
      <c r="FZM181" s="3"/>
      <c r="FZN181" s="3"/>
      <c r="FZO181" s="3"/>
      <c r="FZP181" s="3"/>
      <c r="FZQ181" s="3"/>
      <c r="FZR181" s="3"/>
      <c r="FZS181" s="3"/>
      <c r="FZT181" s="3"/>
      <c r="FZU181" s="3"/>
      <c r="FZV181" s="3"/>
      <c r="FZW181" s="3"/>
      <c r="FZX181" s="3"/>
      <c r="FZY181" s="3"/>
      <c r="FZZ181" s="3"/>
      <c r="GAA181" s="3"/>
      <c r="GAB181" s="3"/>
      <c r="GAC181" s="3"/>
      <c r="GAD181" s="3"/>
      <c r="GAE181" s="3"/>
      <c r="GAF181" s="3"/>
      <c r="GAG181" s="3"/>
      <c r="GAH181" s="3"/>
      <c r="GAI181" s="3"/>
      <c r="GAJ181" s="3"/>
      <c r="GAK181" s="3"/>
      <c r="GAL181" s="3"/>
      <c r="GAM181" s="3"/>
      <c r="GAN181" s="3"/>
      <c r="GAO181" s="3"/>
      <c r="GAP181" s="3"/>
      <c r="GAQ181" s="3"/>
      <c r="GAR181" s="3"/>
      <c r="GAS181" s="3"/>
      <c r="GAT181" s="3"/>
      <c r="GAU181" s="3"/>
      <c r="GAV181" s="3"/>
      <c r="GAW181" s="3"/>
      <c r="GAX181" s="3"/>
      <c r="GAY181" s="3"/>
      <c r="GAZ181" s="3"/>
      <c r="GBA181" s="3"/>
      <c r="GBB181" s="3"/>
      <c r="GBC181" s="3"/>
      <c r="GBD181" s="3"/>
      <c r="GBE181" s="3"/>
      <c r="GBF181" s="3"/>
      <c r="GBG181" s="3"/>
      <c r="GBH181" s="3"/>
      <c r="GBI181" s="3"/>
      <c r="GBJ181" s="3"/>
      <c r="GBK181" s="3"/>
      <c r="GBL181" s="3"/>
      <c r="GBM181" s="3"/>
      <c r="GBN181" s="3"/>
      <c r="GBO181" s="3"/>
      <c r="GBP181" s="3"/>
      <c r="GBQ181" s="3"/>
      <c r="GBR181" s="3"/>
      <c r="GBS181" s="3"/>
      <c r="GBT181" s="3"/>
      <c r="GBU181" s="3"/>
      <c r="GBV181" s="3"/>
      <c r="GBW181" s="3"/>
      <c r="GBX181" s="3"/>
      <c r="GBY181" s="3"/>
      <c r="GBZ181" s="3"/>
      <c r="GCA181" s="3"/>
      <c r="GCB181" s="3"/>
      <c r="GCC181" s="3"/>
      <c r="GCD181" s="3"/>
      <c r="GCE181" s="3"/>
      <c r="GCF181" s="3"/>
      <c r="GCG181" s="3"/>
      <c r="GCH181" s="3"/>
      <c r="GCI181" s="3"/>
      <c r="GCJ181" s="3"/>
      <c r="GCK181" s="3"/>
      <c r="GCL181" s="3"/>
      <c r="GCM181" s="3"/>
      <c r="GCN181" s="3"/>
      <c r="GCO181" s="3"/>
      <c r="GCP181" s="3"/>
      <c r="GCQ181" s="3"/>
      <c r="GCR181" s="3"/>
      <c r="GCS181" s="3"/>
      <c r="GCT181" s="3"/>
      <c r="GCU181" s="3"/>
      <c r="GCV181" s="3"/>
      <c r="GCW181" s="3"/>
      <c r="GCX181" s="3"/>
      <c r="GCY181" s="3"/>
      <c r="GCZ181" s="3"/>
      <c r="GDA181" s="3"/>
      <c r="GDB181" s="3"/>
      <c r="GDC181" s="3"/>
      <c r="GDD181" s="3"/>
      <c r="GDE181" s="3"/>
      <c r="GDF181" s="3"/>
      <c r="GDG181" s="3"/>
      <c r="GDH181" s="3"/>
      <c r="GDI181" s="3"/>
      <c r="GDJ181" s="3"/>
      <c r="GDK181" s="3"/>
      <c r="GDL181" s="3"/>
      <c r="GDM181" s="3"/>
      <c r="GDN181" s="3"/>
      <c r="GDO181" s="3"/>
      <c r="GDP181" s="3"/>
      <c r="GDQ181" s="3"/>
      <c r="GDR181" s="3"/>
      <c r="GDS181" s="3"/>
      <c r="GDT181" s="3"/>
      <c r="GDU181" s="3"/>
      <c r="GDV181" s="3"/>
      <c r="GDW181" s="3"/>
      <c r="GDX181" s="3"/>
      <c r="GDY181" s="3"/>
      <c r="GDZ181" s="3"/>
      <c r="GEA181" s="3"/>
      <c r="GEB181" s="3"/>
      <c r="GEC181" s="3"/>
      <c r="GED181" s="3"/>
      <c r="GEE181" s="3"/>
      <c r="GEF181" s="3"/>
      <c r="GEG181" s="3"/>
      <c r="GEH181" s="3"/>
      <c r="GEI181" s="3"/>
      <c r="GEJ181" s="3"/>
      <c r="GEK181" s="3"/>
      <c r="GEL181" s="3"/>
      <c r="GEM181" s="3"/>
      <c r="GEN181" s="3"/>
      <c r="GEO181" s="3"/>
      <c r="GEP181" s="3"/>
      <c r="GEQ181" s="3"/>
      <c r="GER181" s="3"/>
      <c r="GES181" s="3"/>
      <c r="GET181" s="3"/>
      <c r="GEU181" s="3"/>
      <c r="GEV181" s="3"/>
      <c r="GEW181" s="3"/>
      <c r="GEX181" s="3"/>
      <c r="GEY181" s="3"/>
      <c r="GEZ181" s="3"/>
      <c r="GFA181" s="3"/>
      <c r="GFB181" s="3"/>
      <c r="GFC181" s="3"/>
      <c r="GFD181" s="3"/>
      <c r="GFE181" s="3"/>
      <c r="GFF181" s="3"/>
      <c r="GFG181" s="3"/>
      <c r="GFH181" s="3"/>
      <c r="GFI181" s="3"/>
      <c r="GFJ181" s="3"/>
      <c r="GFK181" s="3"/>
      <c r="GFL181" s="3"/>
      <c r="GFM181" s="3"/>
      <c r="GFN181" s="3"/>
      <c r="GFO181" s="3"/>
      <c r="GFP181" s="3"/>
      <c r="GFQ181" s="3"/>
      <c r="GFR181" s="3"/>
      <c r="GFS181" s="3"/>
      <c r="GFT181" s="3"/>
      <c r="GFU181" s="3"/>
      <c r="GFV181" s="3"/>
      <c r="GFW181" s="3"/>
      <c r="GFX181" s="3"/>
      <c r="GFY181" s="3"/>
      <c r="GFZ181" s="3"/>
      <c r="GGA181" s="3"/>
      <c r="GGB181" s="3"/>
      <c r="GGC181" s="3"/>
      <c r="GGD181" s="3"/>
      <c r="GGE181" s="3"/>
      <c r="GGF181" s="3"/>
      <c r="GGG181" s="3"/>
      <c r="GGH181" s="3"/>
      <c r="GGI181" s="3"/>
      <c r="GGJ181" s="3"/>
      <c r="GGK181" s="3"/>
      <c r="GGL181" s="3"/>
      <c r="GGM181" s="3"/>
      <c r="GGN181" s="3"/>
      <c r="GGO181" s="3"/>
      <c r="GGP181" s="3"/>
      <c r="GGQ181" s="3"/>
      <c r="GGR181" s="3"/>
      <c r="GGS181" s="3"/>
      <c r="GGT181" s="3"/>
      <c r="GGU181" s="3"/>
      <c r="GGV181" s="3"/>
      <c r="GGW181" s="3"/>
      <c r="GGX181" s="3"/>
      <c r="GGY181" s="3"/>
      <c r="GGZ181" s="3"/>
      <c r="GHA181" s="3"/>
      <c r="GHB181" s="3"/>
      <c r="GHC181" s="3"/>
      <c r="GHD181" s="3"/>
      <c r="GHE181" s="3"/>
      <c r="GHF181" s="3"/>
      <c r="GHG181" s="3"/>
      <c r="GHH181" s="3"/>
      <c r="GHI181" s="3"/>
      <c r="GHJ181" s="3"/>
      <c r="GHK181" s="3"/>
      <c r="GHL181" s="3"/>
      <c r="GHM181" s="3"/>
      <c r="GHN181" s="3"/>
      <c r="GHO181" s="3"/>
      <c r="GHP181" s="3"/>
      <c r="GHQ181" s="3"/>
      <c r="GHR181" s="3"/>
      <c r="GHS181" s="3"/>
      <c r="GHT181" s="3"/>
      <c r="GHU181" s="3"/>
      <c r="GHV181" s="3"/>
      <c r="GHW181" s="3"/>
      <c r="GHX181" s="3"/>
      <c r="GHY181" s="3"/>
      <c r="GHZ181" s="3"/>
      <c r="GIA181" s="3"/>
      <c r="GIB181" s="3"/>
      <c r="GIC181" s="3"/>
      <c r="GID181" s="3"/>
      <c r="GIE181" s="3"/>
      <c r="GIF181" s="3"/>
      <c r="GIG181" s="3"/>
      <c r="GIH181" s="3"/>
      <c r="GII181" s="3"/>
      <c r="GIJ181" s="3"/>
      <c r="GIK181" s="3"/>
      <c r="GIL181" s="3"/>
      <c r="GIM181" s="3"/>
      <c r="GIN181" s="3"/>
      <c r="GIO181" s="3"/>
      <c r="GIP181" s="3"/>
      <c r="GIQ181" s="3"/>
      <c r="GIR181" s="3"/>
      <c r="GIS181" s="3"/>
      <c r="GIT181" s="3"/>
      <c r="GIU181" s="3"/>
      <c r="GIV181" s="3"/>
      <c r="GIW181" s="3"/>
      <c r="GIX181" s="3"/>
      <c r="GIY181" s="3"/>
      <c r="GIZ181" s="3"/>
      <c r="GJA181" s="3"/>
      <c r="GJB181" s="3"/>
      <c r="GJC181" s="3"/>
      <c r="GJD181" s="3"/>
      <c r="GJE181" s="3"/>
      <c r="GJF181" s="3"/>
      <c r="GJG181" s="3"/>
      <c r="GJH181" s="3"/>
      <c r="GJI181" s="3"/>
      <c r="GJJ181" s="3"/>
      <c r="GJK181" s="3"/>
      <c r="GJL181" s="3"/>
      <c r="GJM181" s="3"/>
      <c r="GJN181" s="3"/>
      <c r="GJO181" s="3"/>
      <c r="GJP181" s="3"/>
      <c r="GJQ181" s="3"/>
      <c r="GJR181" s="3"/>
      <c r="GJS181" s="3"/>
      <c r="GJT181" s="3"/>
      <c r="GJU181" s="3"/>
      <c r="GJV181" s="3"/>
      <c r="GJW181" s="3"/>
      <c r="GJX181" s="3"/>
      <c r="GJY181" s="3"/>
      <c r="GJZ181" s="3"/>
      <c r="GKA181" s="3"/>
      <c r="GKB181" s="3"/>
      <c r="GKC181" s="3"/>
      <c r="GKD181" s="3"/>
      <c r="GKE181" s="3"/>
      <c r="GKF181" s="3"/>
      <c r="GKG181" s="3"/>
      <c r="GKH181" s="3"/>
      <c r="GKI181" s="3"/>
      <c r="GKJ181" s="3"/>
      <c r="GKK181" s="3"/>
      <c r="GKL181" s="3"/>
      <c r="GKM181" s="3"/>
      <c r="GKN181" s="3"/>
      <c r="GKO181" s="3"/>
      <c r="GKP181" s="3"/>
      <c r="GKQ181" s="3"/>
      <c r="GKR181" s="3"/>
      <c r="GKS181" s="3"/>
      <c r="GKT181" s="3"/>
      <c r="GKU181" s="3"/>
      <c r="GKV181" s="3"/>
      <c r="GKW181" s="3"/>
      <c r="GKX181" s="3"/>
      <c r="GKY181" s="3"/>
      <c r="GKZ181" s="3"/>
      <c r="GLA181" s="3"/>
      <c r="GLB181" s="3"/>
      <c r="GLC181" s="3"/>
      <c r="GLD181" s="3"/>
      <c r="GLE181" s="3"/>
      <c r="GLF181" s="3"/>
      <c r="GLG181" s="3"/>
      <c r="GLH181" s="3"/>
      <c r="GLI181" s="3"/>
      <c r="GLJ181" s="3"/>
      <c r="GLK181" s="3"/>
      <c r="GLL181" s="3"/>
      <c r="GLM181" s="3"/>
      <c r="GLN181" s="3"/>
      <c r="GLO181" s="3"/>
      <c r="GLP181" s="3"/>
      <c r="GLQ181" s="3"/>
      <c r="GLR181" s="3"/>
      <c r="GLS181" s="3"/>
      <c r="GLT181" s="3"/>
      <c r="GLU181" s="3"/>
      <c r="GLV181" s="3"/>
      <c r="GLW181" s="3"/>
      <c r="GLX181" s="3"/>
      <c r="GLY181" s="3"/>
      <c r="GLZ181" s="3"/>
      <c r="GMA181" s="3"/>
      <c r="GMB181" s="3"/>
      <c r="GMC181" s="3"/>
      <c r="GMD181" s="3"/>
      <c r="GME181" s="3"/>
      <c r="GMF181" s="3"/>
      <c r="GMG181" s="3"/>
      <c r="GMH181" s="3"/>
      <c r="GMI181" s="3"/>
      <c r="GMJ181" s="3"/>
      <c r="GMK181" s="3"/>
      <c r="GML181" s="3"/>
      <c r="GMM181" s="3"/>
      <c r="GMN181" s="3"/>
      <c r="GMO181" s="3"/>
      <c r="GMP181" s="3"/>
      <c r="GMQ181" s="3"/>
      <c r="GMR181" s="3"/>
      <c r="GMS181" s="3"/>
      <c r="GMT181" s="3"/>
      <c r="GMU181" s="3"/>
      <c r="GMV181" s="3"/>
      <c r="GMW181" s="3"/>
      <c r="GMX181" s="3"/>
      <c r="GMY181" s="3"/>
      <c r="GMZ181" s="3"/>
      <c r="GNA181" s="3"/>
      <c r="GNB181" s="3"/>
      <c r="GNC181" s="3"/>
      <c r="GND181" s="3"/>
      <c r="GNE181" s="3"/>
      <c r="GNF181" s="3"/>
      <c r="GNG181" s="3"/>
      <c r="GNH181" s="3"/>
      <c r="GNI181" s="3"/>
      <c r="GNJ181" s="3"/>
      <c r="GNK181" s="3"/>
      <c r="GNL181" s="3"/>
      <c r="GNM181" s="3"/>
      <c r="GNN181" s="3"/>
      <c r="GNO181" s="3"/>
      <c r="GNP181" s="3"/>
      <c r="GNQ181" s="3"/>
      <c r="GNR181" s="3"/>
      <c r="GNS181" s="3"/>
      <c r="GNT181" s="3"/>
      <c r="GNU181" s="3"/>
      <c r="GNV181" s="3"/>
      <c r="GNW181" s="3"/>
      <c r="GNX181" s="3"/>
      <c r="GNY181" s="3"/>
      <c r="GNZ181" s="3"/>
      <c r="GOA181" s="3"/>
      <c r="GOB181" s="3"/>
      <c r="GOC181" s="3"/>
      <c r="GOD181" s="3"/>
      <c r="GOE181" s="3"/>
      <c r="GOF181" s="3"/>
      <c r="GOG181" s="3"/>
      <c r="GOH181" s="3"/>
      <c r="GOI181" s="3"/>
      <c r="GOJ181" s="3"/>
      <c r="GOK181" s="3"/>
      <c r="GOL181" s="3"/>
      <c r="GOM181" s="3"/>
      <c r="GON181" s="3"/>
      <c r="GOO181" s="3"/>
      <c r="GOP181" s="3"/>
      <c r="GOQ181" s="3"/>
      <c r="GOR181" s="3"/>
      <c r="GOS181" s="3"/>
      <c r="GOT181" s="3"/>
      <c r="GOU181" s="3"/>
      <c r="GOV181" s="3"/>
      <c r="GOW181" s="3"/>
      <c r="GOX181" s="3"/>
      <c r="GOY181" s="3"/>
      <c r="GOZ181" s="3"/>
      <c r="GPA181" s="3"/>
      <c r="GPB181" s="3"/>
      <c r="GPC181" s="3"/>
      <c r="GPD181" s="3"/>
      <c r="GPE181" s="3"/>
      <c r="GPF181" s="3"/>
      <c r="GPG181" s="3"/>
      <c r="GPH181" s="3"/>
      <c r="GPI181" s="3"/>
      <c r="GPJ181" s="3"/>
      <c r="GPK181" s="3"/>
      <c r="GPL181" s="3"/>
      <c r="GPM181" s="3"/>
      <c r="GPN181" s="3"/>
      <c r="GPO181" s="3"/>
      <c r="GPP181" s="3"/>
      <c r="GPQ181" s="3"/>
      <c r="GPR181" s="3"/>
      <c r="GPS181" s="3"/>
      <c r="GPT181" s="3"/>
      <c r="GPU181" s="3"/>
      <c r="GPV181" s="3"/>
      <c r="GPW181" s="3"/>
      <c r="GPX181" s="3"/>
      <c r="GPY181" s="3"/>
      <c r="GPZ181" s="3"/>
      <c r="GQA181" s="3"/>
      <c r="GQB181" s="3"/>
      <c r="GQC181" s="3"/>
      <c r="GQD181" s="3"/>
      <c r="GQE181" s="3"/>
      <c r="GQF181" s="3"/>
      <c r="GQG181" s="3"/>
      <c r="GQH181" s="3"/>
      <c r="GQI181" s="3"/>
      <c r="GQJ181" s="3"/>
      <c r="GQK181" s="3"/>
      <c r="GQL181" s="3"/>
      <c r="GQM181" s="3"/>
      <c r="GQN181" s="3"/>
      <c r="GQO181" s="3"/>
      <c r="GQP181" s="3"/>
      <c r="GQQ181" s="3"/>
      <c r="GQR181" s="3"/>
      <c r="GQS181" s="3"/>
      <c r="GQT181" s="3"/>
      <c r="GQU181" s="3"/>
      <c r="GQV181" s="3"/>
      <c r="GQW181" s="3"/>
      <c r="GQX181" s="3"/>
      <c r="GQY181" s="3"/>
      <c r="GQZ181" s="3"/>
      <c r="GRA181" s="3"/>
      <c r="GRB181" s="3"/>
      <c r="GRC181" s="3"/>
      <c r="GRD181" s="3"/>
      <c r="GRE181" s="3"/>
      <c r="GRF181" s="3"/>
      <c r="GRG181" s="3"/>
      <c r="GRH181" s="3"/>
      <c r="GRI181" s="3"/>
      <c r="GRJ181" s="3"/>
      <c r="GRK181" s="3"/>
      <c r="GRL181" s="3"/>
      <c r="GRM181" s="3"/>
      <c r="GRN181" s="3"/>
      <c r="GRO181" s="3"/>
      <c r="GRP181" s="3"/>
      <c r="GRQ181" s="3"/>
      <c r="GRR181" s="3"/>
      <c r="GRS181" s="3"/>
      <c r="GRT181" s="3"/>
      <c r="GRU181" s="3"/>
      <c r="GRV181" s="3"/>
      <c r="GRW181" s="3"/>
      <c r="GRX181" s="3"/>
      <c r="GRY181" s="3"/>
      <c r="GRZ181" s="3"/>
      <c r="GSA181" s="3"/>
      <c r="GSB181" s="3"/>
      <c r="GSC181" s="3"/>
      <c r="GSD181" s="3"/>
      <c r="GSE181" s="3"/>
      <c r="GSF181" s="3"/>
      <c r="GSG181" s="3"/>
      <c r="GSH181" s="3"/>
      <c r="GSI181" s="3"/>
      <c r="GSJ181" s="3"/>
      <c r="GSK181" s="3"/>
      <c r="GSL181" s="3"/>
      <c r="GSM181" s="3"/>
      <c r="GSN181" s="3"/>
      <c r="GSO181" s="3"/>
      <c r="GSP181" s="3"/>
      <c r="GSQ181" s="3"/>
      <c r="GSR181" s="3"/>
      <c r="GSS181" s="3"/>
      <c r="GST181" s="3"/>
      <c r="GSU181" s="3"/>
      <c r="GSV181" s="3"/>
      <c r="GSW181" s="3"/>
      <c r="GSX181" s="3"/>
      <c r="GSY181" s="3"/>
      <c r="GSZ181" s="3"/>
      <c r="GTA181" s="3"/>
      <c r="GTB181" s="3"/>
      <c r="GTC181" s="3"/>
      <c r="GTD181" s="3"/>
      <c r="GTE181" s="3"/>
      <c r="GTF181" s="3"/>
      <c r="GTG181" s="3"/>
      <c r="GTH181" s="3"/>
      <c r="GTI181" s="3"/>
      <c r="GTJ181" s="3"/>
      <c r="GTK181" s="3"/>
      <c r="GTL181" s="3"/>
      <c r="GTM181" s="3"/>
      <c r="GTN181" s="3"/>
      <c r="GTO181" s="3"/>
      <c r="GTP181" s="3"/>
      <c r="GTQ181" s="3"/>
      <c r="GTR181" s="3"/>
      <c r="GTS181" s="3"/>
      <c r="GTT181" s="3"/>
      <c r="GTU181" s="3"/>
      <c r="GTV181" s="3"/>
      <c r="GTW181" s="3"/>
      <c r="GTX181" s="3"/>
      <c r="GTY181" s="3"/>
      <c r="GTZ181" s="3"/>
      <c r="GUA181" s="3"/>
      <c r="GUB181" s="3"/>
      <c r="GUC181" s="3"/>
      <c r="GUD181" s="3"/>
      <c r="GUE181" s="3"/>
      <c r="GUF181" s="3"/>
      <c r="GUG181" s="3"/>
      <c r="GUH181" s="3"/>
      <c r="GUI181" s="3"/>
      <c r="GUJ181" s="3"/>
      <c r="GUK181" s="3"/>
      <c r="GUL181" s="3"/>
      <c r="GUM181" s="3"/>
      <c r="GUN181" s="3"/>
      <c r="GUO181" s="3"/>
      <c r="GUP181" s="3"/>
      <c r="GUQ181" s="3"/>
      <c r="GUR181" s="3"/>
      <c r="GUS181" s="3"/>
      <c r="GUT181" s="3"/>
      <c r="GUU181" s="3"/>
      <c r="GUV181" s="3"/>
      <c r="GUW181" s="3"/>
      <c r="GUX181" s="3"/>
      <c r="GUY181" s="3"/>
      <c r="GUZ181" s="3"/>
      <c r="GVA181" s="3"/>
      <c r="GVB181" s="3"/>
      <c r="GVC181" s="3"/>
      <c r="GVD181" s="3"/>
      <c r="GVE181" s="3"/>
      <c r="GVF181" s="3"/>
      <c r="GVG181" s="3"/>
      <c r="GVH181" s="3"/>
      <c r="GVI181" s="3"/>
      <c r="GVJ181" s="3"/>
      <c r="GVK181" s="3"/>
      <c r="GVL181" s="3"/>
      <c r="GVM181" s="3"/>
      <c r="GVN181" s="3"/>
      <c r="GVO181" s="3"/>
      <c r="GVP181" s="3"/>
      <c r="GVQ181" s="3"/>
      <c r="GVR181" s="3"/>
      <c r="GVS181" s="3"/>
      <c r="GVT181" s="3"/>
      <c r="GVU181" s="3"/>
      <c r="GVV181" s="3"/>
      <c r="GVW181" s="3"/>
      <c r="GVX181" s="3"/>
      <c r="GVY181" s="3"/>
      <c r="GVZ181" s="3"/>
      <c r="GWA181" s="3"/>
      <c r="GWB181" s="3"/>
      <c r="GWC181" s="3"/>
      <c r="GWD181" s="3"/>
      <c r="GWE181" s="3"/>
      <c r="GWF181" s="3"/>
      <c r="GWG181" s="3"/>
      <c r="GWH181" s="3"/>
      <c r="GWI181" s="3"/>
      <c r="GWJ181" s="3"/>
      <c r="GWK181" s="3"/>
      <c r="GWL181" s="3"/>
      <c r="GWM181" s="3"/>
      <c r="GWN181" s="3"/>
      <c r="GWO181" s="3"/>
      <c r="GWP181" s="3"/>
      <c r="GWQ181" s="3"/>
      <c r="GWR181" s="3"/>
      <c r="GWS181" s="3"/>
      <c r="GWT181" s="3"/>
      <c r="GWU181" s="3"/>
      <c r="GWV181" s="3"/>
      <c r="GWW181" s="3"/>
      <c r="GWX181" s="3"/>
      <c r="GWY181" s="3"/>
      <c r="GWZ181" s="3"/>
      <c r="GXA181" s="3"/>
      <c r="GXB181" s="3"/>
      <c r="GXC181" s="3"/>
      <c r="GXD181" s="3"/>
      <c r="GXE181" s="3"/>
      <c r="GXF181" s="3"/>
      <c r="GXG181" s="3"/>
      <c r="GXH181" s="3"/>
      <c r="GXI181" s="3"/>
      <c r="GXJ181" s="3"/>
      <c r="GXK181" s="3"/>
      <c r="GXL181" s="3"/>
      <c r="GXM181" s="3"/>
      <c r="GXN181" s="3"/>
      <c r="GXO181" s="3"/>
      <c r="GXP181" s="3"/>
      <c r="GXQ181" s="3"/>
      <c r="GXR181" s="3"/>
      <c r="GXS181" s="3"/>
      <c r="GXT181" s="3"/>
      <c r="GXU181" s="3"/>
      <c r="GXV181" s="3"/>
      <c r="GXW181" s="3"/>
      <c r="GXX181" s="3"/>
      <c r="GXY181" s="3"/>
      <c r="GXZ181" s="3"/>
      <c r="GYA181" s="3"/>
      <c r="GYB181" s="3"/>
      <c r="GYC181" s="3"/>
      <c r="GYD181" s="3"/>
      <c r="GYE181" s="3"/>
      <c r="GYF181" s="3"/>
      <c r="GYG181" s="3"/>
      <c r="GYH181" s="3"/>
      <c r="GYI181" s="3"/>
      <c r="GYJ181" s="3"/>
      <c r="GYK181" s="3"/>
      <c r="GYL181" s="3"/>
      <c r="GYM181" s="3"/>
      <c r="GYN181" s="3"/>
      <c r="GYO181" s="3"/>
      <c r="GYP181" s="3"/>
      <c r="GYQ181" s="3"/>
      <c r="GYR181" s="3"/>
      <c r="GYS181" s="3"/>
      <c r="GYT181" s="3"/>
      <c r="GYU181" s="3"/>
      <c r="GYV181" s="3"/>
      <c r="GYW181" s="3"/>
      <c r="GYX181" s="3"/>
      <c r="GYY181" s="3"/>
      <c r="GYZ181" s="3"/>
      <c r="GZA181" s="3"/>
      <c r="GZB181" s="3"/>
      <c r="GZC181" s="3"/>
      <c r="GZD181" s="3"/>
      <c r="GZE181" s="3"/>
      <c r="GZF181" s="3"/>
      <c r="GZG181" s="3"/>
      <c r="GZH181" s="3"/>
      <c r="GZI181" s="3"/>
      <c r="GZJ181" s="3"/>
      <c r="GZK181" s="3"/>
      <c r="GZL181" s="3"/>
      <c r="GZM181" s="3"/>
      <c r="GZN181" s="3"/>
      <c r="GZO181" s="3"/>
      <c r="GZP181" s="3"/>
      <c r="GZQ181" s="3"/>
      <c r="GZR181" s="3"/>
      <c r="GZS181" s="3"/>
      <c r="GZT181" s="3"/>
      <c r="GZU181" s="3"/>
      <c r="GZV181" s="3"/>
      <c r="GZW181" s="3"/>
      <c r="GZX181" s="3"/>
      <c r="GZY181" s="3"/>
      <c r="GZZ181" s="3"/>
      <c r="HAA181" s="3"/>
      <c r="HAB181" s="3"/>
      <c r="HAC181" s="3"/>
      <c r="HAD181" s="3"/>
      <c r="HAE181" s="3"/>
      <c r="HAF181" s="3"/>
      <c r="HAG181" s="3"/>
      <c r="HAH181" s="3"/>
      <c r="HAI181" s="3"/>
      <c r="HAJ181" s="3"/>
      <c r="HAK181" s="3"/>
      <c r="HAL181" s="3"/>
      <c r="HAM181" s="3"/>
      <c r="HAN181" s="3"/>
      <c r="HAO181" s="3"/>
      <c r="HAP181" s="3"/>
      <c r="HAQ181" s="3"/>
      <c r="HAR181" s="3"/>
      <c r="HAS181" s="3"/>
      <c r="HAT181" s="3"/>
      <c r="HAU181" s="3"/>
      <c r="HAV181" s="3"/>
      <c r="HAW181" s="3"/>
      <c r="HAX181" s="3"/>
      <c r="HAY181" s="3"/>
      <c r="HAZ181" s="3"/>
      <c r="HBA181" s="3"/>
      <c r="HBB181" s="3"/>
      <c r="HBC181" s="3"/>
      <c r="HBD181" s="3"/>
      <c r="HBE181" s="3"/>
      <c r="HBF181" s="3"/>
      <c r="HBG181" s="3"/>
      <c r="HBH181" s="3"/>
      <c r="HBI181" s="3"/>
      <c r="HBJ181" s="3"/>
      <c r="HBK181" s="3"/>
      <c r="HBL181" s="3"/>
      <c r="HBM181" s="3"/>
      <c r="HBN181" s="3"/>
      <c r="HBO181" s="3"/>
      <c r="HBP181" s="3"/>
      <c r="HBQ181" s="3"/>
      <c r="HBR181" s="3"/>
      <c r="HBS181" s="3"/>
      <c r="HBT181" s="3"/>
      <c r="HBU181" s="3"/>
      <c r="HBV181" s="3"/>
      <c r="HBW181" s="3"/>
      <c r="HBX181" s="3"/>
      <c r="HBY181" s="3"/>
      <c r="HBZ181" s="3"/>
      <c r="HCA181" s="3"/>
      <c r="HCB181" s="3"/>
      <c r="HCC181" s="3"/>
      <c r="HCD181" s="3"/>
      <c r="HCE181" s="3"/>
      <c r="HCF181" s="3"/>
      <c r="HCG181" s="3"/>
      <c r="HCH181" s="3"/>
      <c r="HCI181" s="3"/>
      <c r="HCJ181" s="3"/>
      <c r="HCK181" s="3"/>
      <c r="HCL181" s="3"/>
      <c r="HCM181" s="3"/>
      <c r="HCN181" s="3"/>
      <c r="HCO181" s="3"/>
      <c r="HCP181" s="3"/>
      <c r="HCQ181" s="3"/>
      <c r="HCR181" s="3"/>
      <c r="HCS181" s="3"/>
      <c r="HCT181" s="3"/>
      <c r="HCU181" s="3"/>
      <c r="HCV181" s="3"/>
      <c r="HCW181" s="3"/>
      <c r="HCX181" s="3"/>
      <c r="HCY181" s="3"/>
      <c r="HCZ181" s="3"/>
      <c r="HDA181" s="3"/>
      <c r="HDB181" s="3"/>
      <c r="HDC181" s="3"/>
      <c r="HDD181" s="3"/>
      <c r="HDE181" s="3"/>
      <c r="HDF181" s="3"/>
      <c r="HDG181" s="3"/>
      <c r="HDH181" s="3"/>
      <c r="HDI181" s="3"/>
      <c r="HDJ181" s="3"/>
      <c r="HDK181" s="3"/>
      <c r="HDL181" s="3"/>
      <c r="HDM181" s="3"/>
      <c r="HDN181" s="3"/>
      <c r="HDO181" s="3"/>
      <c r="HDP181" s="3"/>
      <c r="HDQ181" s="3"/>
      <c r="HDR181" s="3"/>
      <c r="HDS181" s="3"/>
      <c r="HDT181" s="3"/>
      <c r="HDU181" s="3"/>
      <c r="HDV181" s="3"/>
      <c r="HDW181" s="3"/>
      <c r="HDX181" s="3"/>
      <c r="HDY181" s="3"/>
      <c r="HDZ181" s="3"/>
      <c r="HEA181" s="3"/>
      <c r="HEB181" s="3"/>
      <c r="HEC181" s="3"/>
      <c r="HED181" s="3"/>
      <c r="HEE181" s="3"/>
      <c r="HEF181" s="3"/>
      <c r="HEG181" s="3"/>
      <c r="HEH181" s="3"/>
      <c r="HEI181" s="3"/>
      <c r="HEJ181" s="3"/>
      <c r="HEK181" s="3"/>
      <c r="HEL181" s="3"/>
      <c r="HEM181" s="3"/>
      <c r="HEN181" s="3"/>
      <c r="HEO181" s="3"/>
      <c r="HEP181" s="3"/>
      <c r="HEQ181" s="3"/>
      <c r="HER181" s="3"/>
      <c r="HES181" s="3"/>
      <c r="HET181" s="3"/>
      <c r="HEU181" s="3"/>
      <c r="HEV181" s="3"/>
      <c r="HEW181" s="3"/>
      <c r="HEX181" s="3"/>
      <c r="HEY181" s="3"/>
      <c r="HEZ181" s="3"/>
      <c r="HFA181" s="3"/>
      <c r="HFB181" s="3"/>
      <c r="HFC181" s="3"/>
      <c r="HFD181" s="3"/>
      <c r="HFE181" s="3"/>
      <c r="HFF181" s="3"/>
      <c r="HFG181" s="3"/>
      <c r="HFH181" s="3"/>
      <c r="HFI181" s="3"/>
      <c r="HFJ181" s="3"/>
      <c r="HFK181" s="3"/>
      <c r="HFL181" s="3"/>
      <c r="HFM181" s="3"/>
      <c r="HFN181" s="3"/>
      <c r="HFO181" s="3"/>
      <c r="HFP181" s="3"/>
      <c r="HFQ181" s="3"/>
      <c r="HFR181" s="3"/>
      <c r="HFS181" s="3"/>
      <c r="HFT181" s="3"/>
      <c r="HFU181" s="3"/>
      <c r="HFV181" s="3"/>
      <c r="HFW181" s="3"/>
      <c r="HFX181" s="3"/>
      <c r="HFY181" s="3"/>
      <c r="HFZ181" s="3"/>
      <c r="HGA181" s="3"/>
      <c r="HGB181" s="3"/>
      <c r="HGC181" s="3"/>
      <c r="HGD181" s="3"/>
      <c r="HGE181" s="3"/>
      <c r="HGF181" s="3"/>
      <c r="HGG181" s="3"/>
      <c r="HGH181" s="3"/>
      <c r="HGI181" s="3"/>
      <c r="HGJ181" s="3"/>
      <c r="HGK181" s="3"/>
      <c r="HGL181" s="3"/>
      <c r="HGM181" s="3"/>
      <c r="HGN181" s="3"/>
      <c r="HGO181" s="3"/>
      <c r="HGP181" s="3"/>
      <c r="HGQ181" s="3"/>
      <c r="HGR181" s="3"/>
      <c r="HGS181" s="3"/>
      <c r="HGT181" s="3"/>
      <c r="HGU181" s="3"/>
      <c r="HGV181" s="3"/>
      <c r="HGW181" s="3"/>
      <c r="HGX181" s="3"/>
      <c r="HGY181" s="3"/>
      <c r="HGZ181" s="3"/>
      <c r="HHA181" s="3"/>
      <c r="HHB181" s="3"/>
      <c r="HHC181" s="3"/>
      <c r="HHD181" s="3"/>
      <c r="HHE181" s="3"/>
      <c r="HHF181" s="3"/>
      <c r="HHG181" s="3"/>
      <c r="HHH181" s="3"/>
      <c r="HHI181" s="3"/>
      <c r="HHJ181" s="3"/>
      <c r="HHK181" s="3"/>
      <c r="HHL181" s="3"/>
      <c r="HHM181" s="3"/>
      <c r="HHN181" s="3"/>
      <c r="HHO181" s="3"/>
      <c r="HHP181" s="3"/>
      <c r="HHQ181" s="3"/>
      <c r="HHR181" s="3"/>
      <c r="HHS181" s="3"/>
      <c r="HHT181" s="3"/>
      <c r="HHU181" s="3"/>
      <c r="HHV181" s="3"/>
      <c r="HHW181" s="3"/>
      <c r="HHX181" s="3"/>
      <c r="HHY181" s="3"/>
      <c r="HHZ181" s="3"/>
      <c r="HIA181" s="3"/>
      <c r="HIB181" s="3"/>
      <c r="HIC181" s="3"/>
      <c r="HID181" s="3"/>
      <c r="HIE181" s="3"/>
      <c r="HIF181" s="3"/>
      <c r="HIG181" s="3"/>
      <c r="HIH181" s="3"/>
      <c r="HII181" s="3"/>
      <c r="HIJ181" s="3"/>
      <c r="HIK181" s="3"/>
      <c r="HIL181" s="3"/>
      <c r="HIM181" s="3"/>
      <c r="HIN181" s="3"/>
      <c r="HIO181" s="3"/>
      <c r="HIP181" s="3"/>
      <c r="HIQ181" s="3"/>
      <c r="HIR181" s="3"/>
      <c r="HIS181" s="3"/>
      <c r="HIT181" s="3"/>
      <c r="HIU181" s="3"/>
      <c r="HIV181" s="3"/>
      <c r="HIW181" s="3"/>
      <c r="HIX181" s="3"/>
      <c r="HIY181" s="3"/>
      <c r="HIZ181" s="3"/>
      <c r="HJA181" s="3"/>
      <c r="HJB181" s="3"/>
      <c r="HJC181" s="3"/>
      <c r="HJD181" s="3"/>
      <c r="HJE181" s="3"/>
      <c r="HJF181" s="3"/>
      <c r="HJG181" s="3"/>
      <c r="HJH181" s="3"/>
      <c r="HJI181" s="3"/>
      <c r="HJJ181" s="3"/>
      <c r="HJK181" s="3"/>
      <c r="HJL181" s="3"/>
      <c r="HJM181" s="3"/>
      <c r="HJN181" s="3"/>
      <c r="HJO181" s="3"/>
      <c r="HJP181" s="3"/>
      <c r="HJQ181" s="3"/>
      <c r="HJR181" s="3"/>
      <c r="HJS181" s="3"/>
      <c r="HJT181" s="3"/>
      <c r="HJU181" s="3"/>
      <c r="HJV181" s="3"/>
      <c r="HJW181" s="3"/>
      <c r="HJX181" s="3"/>
      <c r="HJY181" s="3"/>
      <c r="HJZ181" s="3"/>
      <c r="HKA181" s="3"/>
      <c r="HKB181" s="3"/>
      <c r="HKC181" s="3"/>
      <c r="HKD181" s="3"/>
      <c r="HKE181" s="3"/>
      <c r="HKF181" s="3"/>
      <c r="HKG181" s="3"/>
      <c r="HKH181" s="3"/>
      <c r="HKI181" s="3"/>
      <c r="HKJ181" s="3"/>
      <c r="HKK181" s="3"/>
      <c r="HKL181" s="3"/>
      <c r="HKM181" s="3"/>
      <c r="HKN181" s="3"/>
      <c r="HKO181" s="3"/>
      <c r="HKP181" s="3"/>
      <c r="HKQ181" s="3"/>
      <c r="HKR181" s="3"/>
      <c r="HKS181" s="3"/>
      <c r="HKT181" s="3"/>
      <c r="HKU181" s="3"/>
      <c r="HKV181" s="3"/>
      <c r="HKW181" s="3"/>
      <c r="HKX181" s="3"/>
      <c r="HKY181" s="3"/>
      <c r="HKZ181" s="3"/>
      <c r="HLA181" s="3"/>
      <c r="HLB181" s="3"/>
      <c r="HLC181" s="3"/>
      <c r="HLD181" s="3"/>
      <c r="HLE181" s="3"/>
      <c r="HLF181" s="3"/>
      <c r="HLG181" s="3"/>
      <c r="HLH181" s="3"/>
      <c r="HLI181" s="3"/>
      <c r="HLJ181" s="3"/>
      <c r="HLK181" s="3"/>
      <c r="HLL181" s="3"/>
      <c r="HLM181" s="3"/>
      <c r="HLN181" s="3"/>
      <c r="HLO181" s="3"/>
      <c r="HLP181" s="3"/>
      <c r="HLQ181" s="3"/>
      <c r="HLR181" s="3"/>
      <c r="HLS181" s="3"/>
      <c r="HLT181" s="3"/>
      <c r="HLU181" s="3"/>
      <c r="HLV181" s="3"/>
      <c r="HLW181" s="3"/>
      <c r="HLX181" s="3"/>
      <c r="HLY181" s="3"/>
      <c r="HLZ181" s="3"/>
      <c r="HMA181" s="3"/>
      <c r="HMB181" s="3"/>
      <c r="HMC181" s="3"/>
      <c r="HMD181" s="3"/>
      <c r="HME181" s="3"/>
      <c r="HMF181" s="3"/>
      <c r="HMG181" s="3"/>
      <c r="HMH181" s="3"/>
      <c r="HMI181" s="3"/>
      <c r="HMJ181" s="3"/>
      <c r="HMK181" s="3"/>
      <c r="HML181" s="3"/>
      <c r="HMM181" s="3"/>
      <c r="HMN181" s="3"/>
      <c r="HMO181" s="3"/>
      <c r="HMP181" s="3"/>
      <c r="HMQ181" s="3"/>
      <c r="HMR181" s="3"/>
      <c r="HMS181" s="3"/>
      <c r="HMT181" s="3"/>
      <c r="HMU181" s="3"/>
      <c r="HMV181" s="3"/>
      <c r="HMW181" s="3"/>
      <c r="HMX181" s="3"/>
      <c r="HMY181" s="3"/>
      <c r="HMZ181" s="3"/>
      <c r="HNA181" s="3"/>
      <c r="HNB181" s="3"/>
      <c r="HNC181" s="3"/>
      <c r="HND181" s="3"/>
      <c r="HNE181" s="3"/>
      <c r="HNF181" s="3"/>
      <c r="HNG181" s="3"/>
      <c r="HNH181" s="3"/>
      <c r="HNI181" s="3"/>
      <c r="HNJ181" s="3"/>
      <c r="HNK181" s="3"/>
      <c r="HNL181" s="3"/>
      <c r="HNM181" s="3"/>
      <c r="HNN181" s="3"/>
      <c r="HNO181" s="3"/>
      <c r="HNP181" s="3"/>
      <c r="HNQ181" s="3"/>
      <c r="HNR181" s="3"/>
      <c r="HNS181" s="3"/>
      <c r="HNT181" s="3"/>
      <c r="HNU181" s="3"/>
      <c r="HNV181" s="3"/>
      <c r="HNW181" s="3"/>
      <c r="HNX181" s="3"/>
      <c r="HNY181" s="3"/>
      <c r="HNZ181" s="3"/>
      <c r="HOA181" s="3"/>
      <c r="HOB181" s="3"/>
      <c r="HOC181" s="3"/>
      <c r="HOD181" s="3"/>
      <c r="HOE181" s="3"/>
      <c r="HOF181" s="3"/>
      <c r="HOG181" s="3"/>
      <c r="HOH181" s="3"/>
      <c r="HOI181" s="3"/>
      <c r="HOJ181" s="3"/>
      <c r="HOK181" s="3"/>
      <c r="HOL181" s="3"/>
      <c r="HOM181" s="3"/>
      <c r="HON181" s="3"/>
      <c r="HOO181" s="3"/>
      <c r="HOP181" s="3"/>
      <c r="HOQ181" s="3"/>
      <c r="HOR181" s="3"/>
      <c r="HOS181" s="3"/>
      <c r="HOT181" s="3"/>
      <c r="HOU181" s="3"/>
      <c r="HOV181" s="3"/>
      <c r="HOW181" s="3"/>
      <c r="HOX181" s="3"/>
      <c r="HOY181" s="3"/>
      <c r="HOZ181" s="3"/>
      <c r="HPA181" s="3"/>
      <c r="HPB181" s="3"/>
      <c r="HPC181" s="3"/>
      <c r="HPD181" s="3"/>
      <c r="HPE181" s="3"/>
      <c r="HPF181" s="3"/>
      <c r="HPG181" s="3"/>
      <c r="HPH181" s="3"/>
      <c r="HPI181" s="3"/>
      <c r="HPJ181" s="3"/>
      <c r="HPK181" s="3"/>
      <c r="HPL181" s="3"/>
      <c r="HPM181" s="3"/>
      <c r="HPN181" s="3"/>
      <c r="HPO181" s="3"/>
      <c r="HPP181" s="3"/>
      <c r="HPQ181" s="3"/>
      <c r="HPR181" s="3"/>
      <c r="HPS181" s="3"/>
      <c r="HPT181" s="3"/>
      <c r="HPU181" s="3"/>
      <c r="HPV181" s="3"/>
      <c r="HPW181" s="3"/>
      <c r="HPX181" s="3"/>
      <c r="HPY181" s="3"/>
      <c r="HPZ181" s="3"/>
      <c r="HQA181" s="3"/>
      <c r="HQB181" s="3"/>
      <c r="HQC181" s="3"/>
      <c r="HQD181" s="3"/>
      <c r="HQE181" s="3"/>
      <c r="HQF181" s="3"/>
      <c r="HQG181" s="3"/>
      <c r="HQH181" s="3"/>
      <c r="HQI181" s="3"/>
      <c r="HQJ181" s="3"/>
      <c r="HQK181" s="3"/>
      <c r="HQL181" s="3"/>
      <c r="HQM181" s="3"/>
      <c r="HQN181" s="3"/>
      <c r="HQO181" s="3"/>
      <c r="HQP181" s="3"/>
      <c r="HQQ181" s="3"/>
      <c r="HQR181" s="3"/>
      <c r="HQS181" s="3"/>
      <c r="HQT181" s="3"/>
      <c r="HQU181" s="3"/>
      <c r="HQV181" s="3"/>
      <c r="HQW181" s="3"/>
      <c r="HQX181" s="3"/>
      <c r="HQY181" s="3"/>
      <c r="HQZ181" s="3"/>
      <c r="HRA181" s="3"/>
      <c r="HRB181" s="3"/>
      <c r="HRC181" s="3"/>
      <c r="HRD181" s="3"/>
      <c r="HRE181" s="3"/>
      <c r="HRF181" s="3"/>
      <c r="HRG181" s="3"/>
      <c r="HRH181" s="3"/>
      <c r="HRI181" s="3"/>
      <c r="HRJ181" s="3"/>
      <c r="HRK181" s="3"/>
      <c r="HRL181" s="3"/>
      <c r="HRM181" s="3"/>
      <c r="HRN181" s="3"/>
      <c r="HRO181" s="3"/>
      <c r="HRP181" s="3"/>
      <c r="HRQ181" s="3"/>
      <c r="HRR181" s="3"/>
      <c r="HRS181" s="3"/>
      <c r="HRT181" s="3"/>
      <c r="HRU181" s="3"/>
      <c r="HRV181" s="3"/>
      <c r="HRW181" s="3"/>
      <c r="HRX181" s="3"/>
      <c r="HRY181" s="3"/>
      <c r="HRZ181" s="3"/>
      <c r="HSA181" s="3"/>
      <c r="HSB181" s="3"/>
      <c r="HSC181" s="3"/>
      <c r="HSD181" s="3"/>
      <c r="HSE181" s="3"/>
      <c r="HSF181" s="3"/>
      <c r="HSG181" s="3"/>
      <c r="HSH181" s="3"/>
      <c r="HSI181" s="3"/>
      <c r="HSJ181" s="3"/>
      <c r="HSK181" s="3"/>
      <c r="HSL181" s="3"/>
      <c r="HSM181" s="3"/>
      <c r="HSN181" s="3"/>
      <c r="HSO181" s="3"/>
      <c r="HSP181" s="3"/>
      <c r="HSQ181" s="3"/>
      <c r="HSR181" s="3"/>
      <c r="HSS181" s="3"/>
      <c r="HST181" s="3"/>
      <c r="HSU181" s="3"/>
      <c r="HSV181" s="3"/>
      <c r="HSW181" s="3"/>
      <c r="HSX181" s="3"/>
      <c r="HSY181" s="3"/>
      <c r="HSZ181" s="3"/>
      <c r="HTA181" s="3"/>
      <c r="HTB181" s="3"/>
      <c r="HTC181" s="3"/>
      <c r="HTD181" s="3"/>
      <c r="HTE181" s="3"/>
      <c r="HTF181" s="3"/>
      <c r="HTG181" s="3"/>
      <c r="HTH181" s="3"/>
      <c r="HTI181" s="3"/>
      <c r="HTJ181" s="3"/>
      <c r="HTK181" s="3"/>
      <c r="HTL181" s="3"/>
      <c r="HTM181" s="3"/>
      <c r="HTN181" s="3"/>
      <c r="HTO181" s="3"/>
      <c r="HTP181" s="3"/>
      <c r="HTQ181" s="3"/>
      <c r="HTR181" s="3"/>
      <c r="HTS181" s="3"/>
      <c r="HTT181" s="3"/>
      <c r="HTU181" s="3"/>
      <c r="HTV181" s="3"/>
      <c r="HTW181" s="3"/>
      <c r="HTX181" s="3"/>
      <c r="HTY181" s="3"/>
      <c r="HTZ181" s="3"/>
      <c r="HUA181" s="3"/>
      <c r="HUB181" s="3"/>
      <c r="HUC181" s="3"/>
      <c r="HUD181" s="3"/>
      <c r="HUE181" s="3"/>
      <c r="HUF181" s="3"/>
      <c r="HUG181" s="3"/>
      <c r="HUH181" s="3"/>
      <c r="HUI181" s="3"/>
      <c r="HUJ181" s="3"/>
      <c r="HUK181" s="3"/>
      <c r="HUL181" s="3"/>
      <c r="HUM181" s="3"/>
      <c r="HUN181" s="3"/>
      <c r="HUO181" s="3"/>
      <c r="HUP181" s="3"/>
      <c r="HUQ181" s="3"/>
      <c r="HUR181" s="3"/>
      <c r="HUS181" s="3"/>
      <c r="HUT181" s="3"/>
      <c r="HUU181" s="3"/>
      <c r="HUV181" s="3"/>
      <c r="HUW181" s="3"/>
      <c r="HUX181" s="3"/>
      <c r="HUY181" s="3"/>
      <c r="HUZ181" s="3"/>
      <c r="HVA181" s="3"/>
      <c r="HVB181" s="3"/>
      <c r="HVC181" s="3"/>
      <c r="HVD181" s="3"/>
      <c r="HVE181" s="3"/>
      <c r="HVF181" s="3"/>
      <c r="HVG181" s="3"/>
      <c r="HVH181" s="3"/>
      <c r="HVI181" s="3"/>
      <c r="HVJ181" s="3"/>
      <c r="HVK181" s="3"/>
      <c r="HVL181" s="3"/>
      <c r="HVM181" s="3"/>
      <c r="HVN181" s="3"/>
      <c r="HVO181" s="3"/>
      <c r="HVP181" s="3"/>
      <c r="HVQ181" s="3"/>
      <c r="HVR181" s="3"/>
      <c r="HVS181" s="3"/>
      <c r="HVT181" s="3"/>
      <c r="HVU181" s="3"/>
      <c r="HVV181" s="3"/>
      <c r="HVW181" s="3"/>
      <c r="HVX181" s="3"/>
      <c r="HVY181" s="3"/>
      <c r="HVZ181" s="3"/>
      <c r="HWA181" s="3"/>
      <c r="HWB181" s="3"/>
      <c r="HWC181" s="3"/>
      <c r="HWD181" s="3"/>
      <c r="HWE181" s="3"/>
      <c r="HWF181" s="3"/>
      <c r="HWG181" s="3"/>
      <c r="HWH181" s="3"/>
      <c r="HWI181" s="3"/>
      <c r="HWJ181" s="3"/>
      <c r="HWK181" s="3"/>
      <c r="HWL181" s="3"/>
      <c r="HWM181" s="3"/>
      <c r="HWN181" s="3"/>
      <c r="HWO181" s="3"/>
      <c r="HWP181" s="3"/>
      <c r="HWQ181" s="3"/>
      <c r="HWR181" s="3"/>
      <c r="HWS181" s="3"/>
      <c r="HWT181" s="3"/>
      <c r="HWU181" s="3"/>
      <c r="HWV181" s="3"/>
      <c r="HWW181" s="3"/>
      <c r="HWX181" s="3"/>
      <c r="HWY181" s="3"/>
      <c r="HWZ181" s="3"/>
      <c r="HXA181" s="3"/>
      <c r="HXB181" s="3"/>
      <c r="HXC181" s="3"/>
      <c r="HXD181" s="3"/>
      <c r="HXE181" s="3"/>
      <c r="HXF181" s="3"/>
      <c r="HXG181" s="3"/>
      <c r="HXH181" s="3"/>
      <c r="HXI181" s="3"/>
      <c r="HXJ181" s="3"/>
      <c r="HXK181" s="3"/>
      <c r="HXL181" s="3"/>
      <c r="HXM181" s="3"/>
      <c r="HXN181" s="3"/>
      <c r="HXO181" s="3"/>
      <c r="HXP181" s="3"/>
      <c r="HXQ181" s="3"/>
      <c r="HXR181" s="3"/>
      <c r="HXS181" s="3"/>
      <c r="HXT181" s="3"/>
      <c r="HXU181" s="3"/>
      <c r="HXV181" s="3"/>
      <c r="HXW181" s="3"/>
      <c r="HXX181" s="3"/>
      <c r="HXY181" s="3"/>
      <c r="HXZ181" s="3"/>
      <c r="HYA181" s="3"/>
      <c r="HYB181" s="3"/>
      <c r="HYC181" s="3"/>
      <c r="HYD181" s="3"/>
      <c r="HYE181" s="3"/>
      <c r="HYF181" s="3"/>
      <c r="HYG181" s="3"/>
      <c r="HYH181" s="3"/>
      <c r="HYI181" s="3"/>
      <c r="HYJ181" s="3"/>
      <c r="HYK181" s="3"/>
      <c r="HYL181" s="3"/>
      <c r="HYM181" s="3"/>
      <c r="HYN181" s="3"/>
      <c r="HYO181" s="3"/>
      <c r="HYP181" s="3"/>
      <c r="HYQ181" s="3"/>
      <c r="HYR181" s="3"/>
      <c r="HYS181" s="3"/>
      <c r="HYT181" s="3"/>
      <c r="HYU181" s="3"/>
      <c r="HYV181" s="3"/>
      <c r="HYW181" s="3"/>
      <c r="HYX181" s="3"/>
      <c r="HYY181" s="3"/>
      <c r="HYZ181" s="3"/>
      <c r="HZA181" s="3"/>
      <c r="HZB181" s="3"/>
      <c r="HZC181" s="3"/>
      <c r="HZD181" s="3"/>
      <c r="HZE181" s="3"/>
      <c r="HZF181" s="3"/>
      <c r="HZG181" s="3"/>
      <c r="HZH181" s="3"/>
      <c r="HZI181" s="3"/>
      <c r="HZJ181" s="3"/>
      <c r="HZK181" s="3"/>
      <c r="HZL181" s="3"/>
      <c r="HZM181" s="3"/>
      <c r="HZN181" s="3"/>
      <c r="HZO181" s="3"/>
      <c r="HZP181" s="3"/>
      <c r="HZQ181" s="3"/>
      <c r="HZR181" s="3"/>
      <c r="HZS181" s="3"/>
      <c r="HZT181" s="3"/>
      <c r="HZU181" s="3"/>
      <c r="HZV181" s="3"/>
      <c r="HZW181" s="3"/>
      <c r="HZX181" s="3"/>
      <c r="HZY181" s="3"/>
      <c r="HZZ181" s="3"/>
      <c r="IAA181" s="3"/>
      <c r="IAB181" s="3"/>
      <c r="IAC181" s="3"/>
      <c r="IAD181" s="3"/>
      <c r="IAE181" s="3"/>
      <c r="IAF181" s="3"/>
      <c r="IAG181" s="3"/>
      <c r="IAH181" s="3"/>
      <c r="IAI181" s="3"/>
      <c r="IAJ181" s="3"/>
      <c r="IAK181" s="3"/>
      <c r="IAL181" s="3"/>
      <c r="IAM181" s="3"/>
      <c r="IAN181" s="3"/>
      <c r="IAO181" s="3"/>
      <c r="IAP181" s="3"/>
      <c r="IAQ181" s="3"/>
      <c r="IAR181" s="3"/>
      <c r="IAS181" s="3"/>
      <c r="IAT181" s="3"/>
      <c r="IAU181" s="3"/>
      <c r="IAV181" s="3"/>
      <c r="IAW181" s="3"/>
      <c r="IAX181" s="3"/>
      <c r="IAY181" s="3"/>
      <c r="IAZ181" s="3"/>
      <c r="IBA181" s="3"/>
      <c r="IBB181" s="3"/>
      <c r="IBC181" s="3"/>
      <c r="IBD181" s="3"/>
      <c r="IBE181" s="3"/>
      <c r="IBF181" s="3"/>
      <c r="IBG181" s="3"/>
      <c r="IBH181" s="3"/>
      <c r="IBI181" s="3"/>
      <c r="IBJ181" s="3"/>
      <c r="IBK181" s="3"/>
      <c r="IBL181" s="3"/>
      <c r="IBM181" s="3"/>
      <c r="IBN181" s="3"/>
      <c r="IBO181" s="3"/>
      <c r="IBP181" s="3"/>
      <c r="IBQ181" s="3"/>
      <c r="IBR181" s="3"/>
      <c r="IBS181" s="3"/>
      <c r="IBT181" s="3"/>
      <c r="IBU181" s="3"/>
      <c r="IBV181" s="3"/>
      <c r="IBW181" s="3"/>
      <c r="IBX181" s="3"/>
      <c r="IBY181" s="3"/>
      <c r="IBZ181" s="3"/>
      <c r="ICA181" s="3"/>
      <c r="ICB181" s="3"/>
      <c r="ICC181" s="3"/>
      <c r="ICD181" s="3"/>
      <c r="ICE181" s="3"/>
      <c r="ICF181" s="3"/>
      <c r="ICG181" s="3"/>
      <c r="ICH181" s="3"/>
      <c r="ICI181" s="3"/>
      <c r="ICJ181" s="3"/>
      <c r="ICK181" s="3"/>
      <c r="ICL181" s="3"/>
      <c r="ICM181" s="3"/>
      <c r="ICN181" s="3"/>
      <c r="ICO181" s="3"/>
      <c r="ICP181" s="3"/>
      <c r="ICQ181" s="3"/>
      <c r="ICR181" s="3"/>
      <c r="ICS181" s="3"/>
      <c r="ICT181" s="3"/>
      <c r="ICU181" s="3"/>
      <c r="ICV181" s="3"/>
      <c r="ICW181" s="3"/>
      <c r="ICX181" s="3"/>
      <c r="ICY181" s="3"/>
      <c r="ICZ181" s="3"/>
      <c r="IDA181" s="3"/>
      <c r="IDB181" s="3"/>
      <c r="IDC181" s="3"/>
      <c r="IDD181" s="3"/>
      <c r="IDE181" s="3"/>
      <c r="IDF181" s="3"/>
      <c r="IDG181" s="3"/>
      <c r="IDH181" s="3"/>
      <c r="IDI181" s="3"/>
      <c r="IDJ181" s="3"/>
      <c r="IDK181" s="3"/>
      <c r="IDL181" s="3"/>
      <c r="IDM181" s="3"/>
      <c r="IDN181" s="3"/>
      <c r="IDO181" s="3"/>
      <c r="IDP181" s="3"/>
      <c r="IDQ181" s="3"/>
      <c r="IDR181" s="3"/>
      <c r="IDS181" s="3"/>
      <c r="IDT181" s="3"/>
      <c r="IDU181" s="3"/>
      <c r="IDV181" s="3"/>
      <c r="IDW181" s="3"/>
      <c r="IDX181" s="3"/>
      <c r="IDY181" s="3"/>
      <c r="IDZ181" s="3"/>
      <c r="IEA181" s="3"/>
      <c r="IEB181" s="3"/>
      <c r="IEC181" s="3"/>
      <c r="IED181" s="3"/>
      <c r="IEE181" s="3"/>
      <c r="IEF181" s="3"/>
      <c r="IEG181" s="3"/>
      <c r="IEH181" s="3"/>
      <c r="IEI181" s="3"/>
      <c r="IEJ181" s="3"/>
      <c r="IEK181" s="3"/>
      <c r="IEL181" s="3"/>
      <c r="IEM181" s="3"/>
      <c r="IEN181" s="3"/>
      <c r="IEO181" s="3"/>
      <c r="IEP181" s="3"/>
      <c r="IEQ181" s="3"/>
      <c r="IER181" s="3"/>
      <c r="IES181" s="3"/>
      <c r="IET181" s="3"/>
      <c r="IEU181" s="3"/>
      <c r="IEV181" s="3"/>
      <c r="IEW181" s="3"/>
      <c r="IEX181" s="3"/>
      <c r="IEY181" s="3"/>
      <c r="IEZ181" s="3"/>
      <c r="IFA181" s="3"/>
      <c r="IFB181" s="3"/>
      <c r="IFC181" s="3"/>
      <c r="IFD181" s="3"/>
      <c r="IFE181" s="3"/>
      <c r="IFF181" s="3"/>
      <c r="IFG181" s="3"/>
      <c r="IFH181" s="3"/>
      <c r="IFI181" s="3"/>
      <c r="IFJ181" s="3"/>
      <c r="IFK181" s="3"/>
      <c r="IFL181" s="3"/>
      <c r="IFM181" s="3"/>
      <c r="IFN181" s="3"/>
      <c r="IFO181" s="3"/>
      <c r="IFP181" s="3"/>
      <c r="IFQ181" s="3"/>
      <c r="IFR181" s="3"/>
      <c r="IFS181" s="3"/>
      <c r="IFT181" s="3"/>
      <c r="IFU181" s="3"/>
      <c r="IFV181" s="3"/>
      <c r="IFW181" s="3"/>
      <c r="IFX181" s="3"/>
      <c r="IFY181" s="3"/>
      <c r="IFZ181" s="3"/>
      <c r="IGA181" s="3"/>
      <c r="IGB181" s="3"/>
      <c r="IGC181" s="3"/>
      <c r="IGD181" s="3"/>
      <c r="IGE181" s="3"/>
      <c r="IGF181" s="3"/>
      <c r="IGG181" s="3"/>
      <c r="IGH181" s="3"/>
      <c r="IGI181" s="3"/>
      <c r="IGJ181" s="3"/>
      <c r="IGK181" s="3"/>
      <c r="IGL181" s="3"/>
      <c r="IGM181" s="3"/>
      <c r="IGN181" s="3"/>
      <c r="IGO181" s="3"/>
      <c r="IGP181" s="3"/>
      <c r="IGQ181" s="3"/>
      <c r="IGR181" s="3"/>
      <c r="IGS181" s="3"/>
      <c r="IGT181" s="3"/>
      <c r="IGU181" s="3"/>
      <c r="IGV181" s="3"/>
      <c r="IGW181" s="3"/>
      <c r="IGX181" s="3"/>
      <c r="IGY181" s="3"/>
      <c r="IGZ181" s="3"/>
      <c r="IHA181" s="3"/>
      <c r="IHB181" s="3"/>
      <c r="IHC181" s="3"/>
      <c r="IHD181" s="3"/>
      <c r="IHE181" s="3"/>
      <c r="IHF181" s="3"/>
      <c r="IHG181" s="3"/>
      <c r="IHH181" s="3"/>
      <c r="IHI181" s="3"/>
      <c r="IHJ181" s="3"/>
      <c r="IHK181" s="3"/>
      <c r="IHL181" s="3"/>
      <c r="IHM181" s="3"/>
      <c r="IHN181" s="3"/>
      <c r="IHO181" s="3"/>
      <c r="IHP181" s="3"/>
      <c r="IHQ181" s="3"/>
      <c r="IHR181" s="3"/>
      <c r="IHS181" s="3"/>
      <c r="IHT181" s="3"/>
      <c r="IHU181" s="3"/>
      <c r="IHV181" s="3"/>
      <c r="IHW181" s="3"/>
      <c r="IHX181" s="3"/>
      <c r="IHY181" s="3"/>
      <c r="IHZ181" s="3"/>
      <c r="IIA181" s="3"/>
      <c r="IIB181" s="3"/>
      <c r="IIC181" s="3"/>
      <c r="IID181" s="3"/>
      <c r="IIE181" s="3"/>
      <c r="IIF181" s="3"/>
      <c r="IIG181" s="3"/>
      <c r="IIH181" s="3"/>
      <c r="III181" s="3"/>
      <c r="IIJ181" s="3"/>
      <c r="IIK181" s="3"/>
      <c r="IIL181" s="3"/>
      <c r="IIM181" s="3"/>
      <c r="IIN181" s="3"/>
      <c r="IIO181" s="3"/>
      <c r="IIP181" s="3"/>
      <c r="IIQ181" s="3"/>
      <c r="IIR181" s="3"/>
      <c r="IIS181" s="3"/>
      <c r="IIT181" s="3"/>
      <c r="IIU181" s="3"/>
      <c r="IIV181" s="3"/>
      <c r="IIW181" s="3"/>
      <c r="IIX181" s="3"/>
      <c r="IIY181" s="3"/>
      <c r="IIZ181" s="3"/>
      <c r="IJA181" s="3"/>
      <c r="IJB181" s="3"/>
      <c r="IJC181" s="3"/>
      <c r="IJD181" s="3"/>
      <c r="IJE181" s="3"/>
      <c r="IJF181" s="3"/>
      <c r="IJG181" s="3"/>
      <c r="IJH181" s="3"/>
      <c r="IJI181" s="3"/>
      <c r="IJJ181" s="3"/>
      <c r="IJK181" s="3"/>
      <c r="IJL181" s="3"/>
      <c r="IJM181" s="3"/>
      <c r="IJN181" s="3"/>
      <c r="IJO181" s="3"/>
      <c r="IJP181" s="3"/>
      <c r="IJQ181" s="3"/>
      <c r="IJR181" s="3"/>
      <c r="IJS181" s="3"/>
      <c r="IJT181" s="3"/>
      <c r="IJU181" s="3"/>
      <c r="IJV181" s="3"/>
      <c r="IJW181" s="3"/>
      <c r="IJX181" s="3"/>
      <c r="IJY181" s="3"/>
      <c r="IJZ181" s="3"/>
      <c r="IKA181" s="3"/>
      <c r="IKB181" s="3"/>
      <c r="IKC181" s="3"/>
      <c r="IKD181" s="3"/>
      <c r="IKE181" s="3"/>
      <c r="IKF181" s="3"/>
      <c r="IKG181" s="3"/>
      <c r="IKH181" s="3"/>
      <c r="IKI181" s="3"/>
      <c r="IKJ181" s="3"/>
      <c r="IKK181" s="3"/>
      <c r="IKL181" s="3"/>
      <c r="IKM181" s="3"/>
      <c r="IKN181" s="3"/>
      <c r="IKO181" s="3"/>
      <c r="IKP181" s="3"/>
      <c r="IKQ181" s="3"/>
      <c r="IKR181" s="3"/>
      <c r="IKS181" s="3"/>
      <c r="IKT181" s="3"/>
      <c r="IKU181" s="3"/>
      <c r="IKV181" s="3"/>
      <c r="IKW181" s="3"/>
      <c r="IKX181" s="3"/>
      <c r="IKY181" s="3"/>
      <c r="IKZ181" s="3"/>
      <c r="ILA181" s="3"/>
      <c r="ILB181" s="3"/>
      <c r="ILC181" s="3"/>
      <c r="ILD181" s="3"/>
      <c r="ILE181" s="3"/>
      <c r="ILF181" s="3"/>
      <c r="ILG181" s="3"/>
      <c r="ILH181" s="3"/>
      <c r="ILI181" s="3"/>
      <c r="ILJ181" s="3"/>
      <c r="ILK181" s="3"/>
      <c r="ILL181" s="3"/>
      <c r="ILM181" s="3"/>
      <c r="ILN181" s="3"/>
      <c r="ILO181" s="3"/>
      <c r="ILP181" s="3"/>
      <c r="ILQ181" s="3"/>
      <c r="ILR181" s="3"/>
      <c r="ILS181" s="3"/>
      <c r="ILT181" s="3"/>
      <c r="ILU181" s="3"/>
      <c r="ILV181" s="3"/>
      <c r="ILW181" s="3"/>
      <c r="ILX181" s="3"/>
      <c r="ILY181" s="3"/>
      <c r="ILZ181" s="3"/>
      <c r="IMA181" s="3"/>
      <c r="IMB181" s="3"/>
      <c r="IMC181" s="3"/>
      <c r="IMD181" s="3"/>
      <c r="IME181" s="3"/>
      <c r="IMF181" s="3"/>
      <c r="IMG181" s="3"/>
      <c r="IMH181" s="3"/>
      <c r="IMI181" s="3"/>
      <c r="IMJ181" s="3"/>
      <c r="IMK181" s="3"/>
      <c r="IML181" s="3"/>
      <c r="IMM181" s="3"/>
      <c r="IMN181" s="3"/>
      <c r="IMO181" s="3"/>
      <c r="IMP181" s="3"/>
      <c r="IMQ181" s="3"/>
      <c r="IMR181" s="3"/>
      <c r="IMS181" s="3"/>
      <c r="IMT181" s="3"/>
      <c r="IMU181" s="3"/>
      <c r="IMV181" s="3"/>
      <c r="IMW181" s="3"/>
      <c r="IMX181" s="3"/>
      <c r="IMY181" s="3"/>
      <c r="IMZ181" s="3"/>
      <c r="INA181" s="3"/>
      <c r="INB181" s="3"/>
      <c r="INC181" s="3"/>
      <c r="IND181" s="3"/>
      <c r="INE181" s="3"/>
      <c r="INF181" s="3"/>
      <c r="ING181" s="3"/>
      <c r="INH181" s="3"/>
      <c r="INI181" s="3"/>
      <c r="INJ181" s="3"/>
      <c r="INK181" s="3"/>
      <c r="INL181" s="3"/>
      <c r="INM181" s="3"/>
      <c r="INN181" s="3"/>
      <c r="INO181" s="3"/>
      <c r="INP181" s="3"/>
      <c r="INQ181" s="3"/>
      <c r="INR181" s="3"/>
      <c r="INS181" s="3"/>
      <c r="INT181" s="3"/>
      <c r="INU181" s="3"/>
      <c r="INV181" s="3"/>
      <c r="INW181" s="3"/>
      <c r="INX181" s="3"/>
      <c r="INY181" s="3"/>
      <c r="INZ181" s="3"/>
      <c r="IOA181" s="3"/>
      <c r="IOB181" s="3"/>
      <c r="IOC181" s="3"/>
      <c r="IOD181" s="3"/>
      <c r="IOE181" s="3"/>
      <c r="IOF181" s="3"/>
      <c r="IOG181" s="3"/>
      <c r="IOH181" s="3"/>
      <c r="IOI181" s="3"/>
      <c r="IOJ181" s="3"/>
      <c r="IOK181" s="3"/>
      <c r="IOL181" s="3"/>
      <c r="IOM181" s="3"/>
      <c r="ION181" s="3"/>
      <c r="IOO181" s="3"/>
      <c r="IOP181" s="3"/>
      <c r="IOQ181" s="3"/>
      <c r="IOR181" s="3"/>
      <c r="IOS181" s="3"/>
      <c r="IOT181" s="3"/>
      <c r="IOU181" s="3"/>
      <c r="IOV181" s="3"/>
      <c r="IOW181" s="3"/>
      <c r="IOX181" s="3"/>
      <c r="IOY181" s="3"/>
      <c r="IOZ181" s="3"/>
      <c r="IPA181" s="3"/>
      <c r="IPB181" s="3"/>
      <c r="IPC181" s="3"/>
      <c r="IPD181" s="3"/>
      <c r="IPE181" s="3"/>
      <c r="IPF181" s="3"/>
      <c r="IPG181" s="3"/>
      <c r="IPH181" s="3"/>
      <c r="IPI181" s="3"/>
      <c r="IPJ181" s="3"/>
      <c r="IPK181" s="3"/>
      <c r="IPL181" s="3"/>
      <c r="IPM181" s="3"/>
      <c r="IPN181" s="3"/>
      <c r="IPO181" s="3"/>
      <c r="IPP181" s="3"/>
      <c r="IPQ181" s="3"/>
      <c r="IPR181" s="3"/>
      <c r="IPS181" s="3"/>
      <c r="IPT181" s="3"/>
      <c r="IPU181" s="3"/>
      <c r="IPV181" s="3"/>
      <c r="IPW181" s="3"/>
      <c r="IPX181" s="3"/>
      <c r="IPY181" s="3"/>
      <c r="IPZ181" s="3"/>
      <c r="IQA181" s="3"/>
      <c r="IQB181" s="3"/>
      <c r="IQC181" s="3"/>
      <c r="IQD181" s="3"/>
      <c r="IQE181" s="3"/>
      <c r="IQF181" s="3"/>
      <c r="IQG181" s="3"/>
      <c r="IQH181" s="3"/>
      <c r="IQI181" s="3"/>
      <c r="IQJ181" s="3"/>
      <c r="IQK181" s="3"/>
      <c r="IQL181" s="3"/>
      <c r="IQM181" s="3"/>
      <c r="IQN181" s="3"/>
      <c r="IQO181" s="3"/>
      <c r="IQP181" s="3"/>
      <c r="IQQ181" s="3"/>
      <c r="IQR181" s="3"/>
      <c r="IQS181" s="3"/>
      <c r="IQT181" s="3"/>
      <c r="IQU181" s="3"/>
      <c r="IQV181" s="3"/>
      <c r="IQW181" s="3"/>
      <c r="IQX181" s="3"/>
      <c r="IQY181" s="3"/>
      <c r="IQZ181" s="3"/>
      <c r="IRA181" s="3"/>
      <c r="IRB181" s="3"/>
      <c r="IRC181" s="3"/>
      <c r="IRD181" s="3"/>
      <c r="IRE181" s="3"/>
      <c r="IRF181" s="3"/>
      <c r="IRG181" s="3"/>
      <c r="IRH181" s="3"/>
      <c r="IRI181" s="3"/>
      <c r="IRJ181" s="3"/>
      <c r="IRK181" s="3"/>
      <c r="IRL181" s="3"/>
      <c r="IRM181" s="3"/>
      <c r="IRN181" s="3"/>
      <c r="IRO181" s="3"/>
      <c r="IRP181" s="3"/>
      <c r="IRQ181" s="3"/>
      <c r="IRR181" s="3"/>
      <c r="IRS181" s="3"/>
      <c r="IRT181" s="3"/>
      <c r="IRU181" s="3"/>
      <c r="IRV181" s="3"/>
      <c r="IRW181" s="3"/>
      <c r="IRX181" s="3"/>
      <c r="IRY181" s="3"/>
      <c r="IRZ181" s="3"/>
      <c r="ISA181" s="3"/>
      <c r="ISB181" s="3"/>
      <c r="ISC181" s="3"/>
      <c r="ISD181" s="3"/>
      <c r="ISE181" s="3"/>
      <c r="ISF181" s="3"/>
      <c r="ISG181" s="3"/>
      <c r="ISH181" s="3"/>
      <c r="ISI181" s="3"/>
      <c r="ISJ181" s="3"/>
      <c r="ISK181" s="3"/>
      <c r="ISL181" s="3"/>
      <c r="ISM181" s="3"/>
      <c r="ISN181" s="3"/>
      <c r="ISO181" s="3"/>
      <c r="ISP181" s="3"/>
      <c r="ISQ181" s="3"/>
      <c r="ISR181" s="3"/>
      <c r="ISS181" s="3"/>
      <c r="IST181" s="3"/>
      <c r="ISU181" s="3"/>
      <c r="ISV181" s="3"/>
      <c r="ISW181" s="3"/>
      <c r="ISX181" s="3"/>
      <c r="ISY181" s="3"/>
      <c r="ISZ181" s="3"/>
      <c r="ITA181" s="3"/>
      <c r="ITB181" s="3"/>
      <c r="ITC181" s="3"/>
      <c r="ITD181" s="3"/>
      <c r="ITE181" s="3"/>
      <c r="ITF181" s="3"/>
      <c r="ITG181" s="3"/>
      <c r="ITH181" s="3"/>
      <c r="ITI181" s="3"/>
      <c r="ITJ181" s="3"/>
      <c r="ITK181" s="3"/>
      <c r="ITL181" s="3"/>
      <c r="ITM181" s="3"/>
      <c r="ITN181" s="3"/>
      <c r="ITO181" s="3"/>
      <c r="ITP181" s="3"/>
      <c r="ITQ181" s="3"/>
      <c r="ITR181" s="3"/>
      <c r="ITS181" s="3"/>
      <c r="ITT181" s="3"/>
      <c r="ITU181" s="3"/>
      <c r="ITV181" s="3"/>
      <c r="ITW181" s="3"/>
      <c r="ITX181" s="3"/>
      <c r="ITY181" s="3"/>
      <c r="ITZ181" s="3"/>
      <c r="IUA181" s="3"/>
      <c r="IUB181" s="3"/>
      <c r="IUC181" s="3"/>
      <c r="IUD181" s="3"/>
      <c r="IUE181" s="3"/>
      <c r="IUF181" s="3"/>
      <c r="IUG181" s="3"/>
      <c r="IUH181" s="3"/>
      <c r="IUI181" s="3"/>
      <c r="IUJ181" s="3"/>
      <c r="IUK181" s="3"/>
      <c r="IUL181" s="3"/>
      <c r="IUM181" s="3"/>
      <c r="IUN181" s="3"/>
      <c r="IUO181" s="3"/>
      <c r="IUP181" s="3"/>
      <c r="IUQ181" s="3"/>
      <c r="IUR181" s="3"/>
      <c r="IUS181" s="3"/>
      <c r="IUT181" s="3"/>
      <c r="IUU181" s="3"/>
      <c r="IUV181" s="3"/>
      <c r="IUW181" s="3"/>
      <c r="IUX181" s="3"/>
      <c r="IUY181" s="3"/>
      <c r="IUZ181" s="3"/>
      <c r="IVA181" s="3"/>
      <c r="IVB181" s="3"/>
      <c r="IVC181" s="3"/>
      <c r="IVD181" s="3"/>
      <c r="IVE181" s="3"/>
      <c r="IVF181" s="3"/>
      <c r="IVG181" s="3"/>
      <c r="IVH181" s="3"/>
      <c r="IVI181" s="3"/>
      <c r="IVJ181" s="3"/>
      <c r="IVK181" s="3"/>
      <c r="IVL181" s="3"/>
      <c r="IVM181" s="3"/>
      <c r="IVN181" s="3"/>
      <c r="IVO181" s="3"/>
      <c r="IVP181" s="3"/>
      <c r="IVQ181" s="3"/>
      <c r="IVR181" s="3"/>
      <c r="IVS181" s="3"/>
      <c r="IVT181" s="3"/>
      <c r="IVU181" s="3"/>
      <c r="IVV181" s="3"/>
      <c r="IVW181" s="3"/>
      <c r="IVX181" s="3"/>
      <c r="IVY181" s="3"/>
      <c r="IVZ181" s="3"/>
      <c r="IWA181" s="3"/>
      <c r="IWB181" s="3"/>
      <c r="IWC181" s="3"/>
      <c r="IWD181" s="3"/>
      <c r="IWE181" s="3"/>
      <c r="IWF181" s="3"/>
      <c r="IWG181" s="3"/>
      <c r="IWH181" s="3"/>
      <c r="IWI181" s="3"/>
      <c r="IWJ181" s="3"/>
      <c r="IWK181" s="3"/>
      <c r="IWL181" s="3"/>
      <c r="IWM181" s="3"/>
      <c r="IWN181" s="3"/>
      <c r="IWO181" s="3"/>
      <c r="IWP181" s="3"/>
      <c r="IWQ181" s="3"/>
      <c r="IWR181" s="3"/>
      <c r="IWS181" s="3"/>
      <c r="IWT181" s="3"/>
      <c r="IWU181" s="3"/>
      <c r="IWV181" s="3"/>
      <c r="IWW181" s="3"/>
      <c r="IWX181" s="3"/>
      <c r="IWY181" s="3"/>
      <c r="IWZ181" s="3"/>
      <c r="IXA181" s="3"/>
      <c r="IXB181" s="3"/>
      <c r="IXC181" s="3"/>
      <c r="IXD181" s="3"/>
      <c r="IXE181" s="3"/>
      <c r="IXF181" s="3"/>
      <c r="IXG181" s="3"/>
      <c r="IXH181" s="3"/>
      <c r="IXI181" s="3"/>
      <c r="IXJ181" s="3"/>
      <c r="IXK181" s="3"/>
      <c r="IXL181" s="3"/>
      <c r="IXM181" s="3"/>
      <c r="IXN181" s="3"/>
      <c r="IXO181" s="3"/>
      <c r="IXP181" s="3"/>
      <c r="IXQ181" s="3"/>
      <c r="IXR181" s="3"/>
      <c r="IXS181" s="3"/>
      <c r="IXT181" s="3"/>
      <c r="IXU181" s="3"/>
      <c r="IXV181" s="3"/>
      <c r="IXW181" s="3"/>
      <c r="IXX181" s="3"/>
      <c r="IXY181" s="3"/>
      <c r="IXZ181" s="3"/>
      <c r="IYA181" s="3"/>
      <c r="IYB181" s="3"/>
      <c r="IYC181" s="3"/>
      <c r="IYD181" s="3"/>
      <c r="IYE181" s="3"/>
      <c r="IYF181" s="3"/>
      <c r="IYG181" s="3"/>
      <c r="IYH181" s="3"/>
      <c r="IYI181" s="3"/>
      <c r="IYJ181" s="3"/>
      <c r="IYK181" s="3"/>
      <c r="IYL181" s="3"/>
      <c r="IYM181" s="3"/>
      <c r="IYN181" s="3"/>
      <c r="IYO181" s="3"/>
      <c r="IYP181" s="3"/>
      <c r="IYQ181" s="3"/>
      <c r="IYR181" s="3"/>
      <c r="IYS181" s="3"/>
      <c r="IYT181" s="3"/>
      <c r="IYU181" s="3"/>
      <c r="IYV181" s="3"/>
      <c r="IYW181" s="3"/>
      <c r="IYX181" s="3"/>
      <c r="IYY181" s="3"/>
      <c r="IYZ181" s="3"/>
      <c r="IZA181" s="3"/>
      <c r="IZB181" s="3"/>
      <c r="IZC181" s="3"/>
      <c r="IZD181" s="3"/>
      <c r="IZE181" s="3"/>
      <c r="IZF181" s="3"/>
      <c r="IZG181" s="3"/>
      <c r="IZH181" s="3"/>
      <c r="IZI181" s="3"/>
      <c r="IZJ181" s="3"/>
      <c r="IZK181" s="3"/>
      <c r="IZL181" s="3"/>
      <c r="IZM181" s="3"/>
      <c r="IZN181" s="3"/>
      <c r="IZO181" s="3"/>
      <c r="IZP181" s="3"/>
      <c r="IZQ181" s="3"/>
      <c r="IZR181" s="3"/>
      <c r="IZS181" s="3"/>
      <c r="IZT181" s="3"/>
      <c r="IZU181" s="3"/>
      <c r="IZV181" s="3"/>
      <c r="IZW181" s="3"/>
      <c r="IZX181" s="3"/>
      <c r="IZY181" s="3"/>
      <c r="IZZ181" s="3"/>
      <c r="JAA181" s="3"/>
      <c r="JAB181" s="3"/>
      <c r="JAC181" s="3"/>
      <c r="JAD181" s="3"/>
      <c r="JAE181" s="3"/>
      <c r="JAF181" s="3"/>
      <c r="JAG181" s="3"/>
      <c r="JAH181" s="3"/>
      <c r="JAI181" s="3"/>
      <c r="JAJ181" s="3"/>
      <c r="JAK181" s="3"/>
      <c r="JAL181" s="3"/>
      <c r="JAM181" s="3"/>
      <c r="JAN181" s="3"/>
      <c r="JAO181" s="3"/>
      <c r="JAP181" s="3"/>
      <c r="JAQ181" s="3"/>
      <c r="JAR181" s="3"/>
      <c r="JAS181" s="3"/>
      <c r="JAT181" s="3"/>
      <c r="JAU181" s="3"/>
      <c r="JAV181" s="3"/>
      <c r="JAW181" s="3"/>
      <c r="JAX181" s="3"/>
      <c r="JAY181" s="3"/>
      <c r="JAZ181" s="3"/>
      <c r="JBA181" s="3"/>
      <c r="JBB181" s="3"/>
      <c r="JBC181" s="3"/>
      <c r="JBD181" s="3"/>
      <c r="JBE181" s="3"/>
      <c r="JBF181" s="3"/>
      <c r="JBG181" s="3"/>
      <c r="JBH181" s="3"/>
      <c r="JBI181" s="3"/>
      <c r="JBJ181" s="3"/>
      <c r="JBK181" s="3"/>
      <c r="JBL181" s="3"/>
      <c r="JBM181" s="3"/>
      <c r="JBN181" s="3"/>
      <c r="JBO181" s="3"/>
      <c r="JBP181" s="3"/>
      <c r="JBQ181" s="3"/>
      <c r="JBR181" s="3"/>
      <c r="JBS181" s="3"/>
      <c r="JBT181" s="3"/>
      <c r="JBU181" s="3"/>
      <c r="JBV181" s="3"/>
      <c r="JBW181" s="3"/>
      <c r="JBX181" s="3"/>
      <c r="JBY181" s="3"/>
      <c r="JBZ181" s="3"/>
      <c r="JCA181" s="3"/>
      <c r="JCB181" s="3"/>
      <c r="JCC181" s="3"/>
      <c r="JCD181" s="3"/>
      <c r="JCE181" s="3"/>
      <c r="JCF181" s="3"/>
      <c r="JCG181" s="3"/>
      <c r="JCH181" s="3"/>
      <c r="JCI181" s="3"/>
      <c r="JCJ181" s="3"/>
      <c r="JCK181" s="3"/>
      <c r="JCL181" s="3"/>
      <c r="JCM181" s="3"/>
      <c r="JCN181" s="3"/>
      <c r="JCO181" s="3"/>
      <c r="JCP181" s="3"/>
      <c r="JCQ181" s="3"/>
      <c r="JCR181" s="3"/>
      <c r="JCS181" s="3"/>
      <c r="JCT181" s="3"/>
      <c r="JCU181" s="3"/>
      <c r="JCV181" s="3"/>
      <c r="JCW181" s="3"/>
      <c r="JCX181" s="3"/>
      <c r="JCY181" s="3"/>
      <c r="JCZ181" s="3"/>
      <c r="JDA181" s="3"/>
      <c r="JDB181" s="3"/>
      <c r="JDC181" s="3"/>
      <c r="JDD181" s="3"/>
      <c r="JDE181" s="3"/>
      <c r="JDF181" s="3"/>
      <c r="JDG181" s="3"/>
      <c r="JDH181" s="3"/>
      <c r="JDI181" s="3"/>
      <c r="JDJ181" s="3"/>
      <c r="JDK181" s="3"/>
      <c r="JDL181" s="3"/>
      <c r="JDM181" s="3"/>
      <c r="JDN181" s="3"/>
      <c r="JDO181" s="3"/>
      <c r="JDP181" s="3"/>
      <c r="JDQ181" s="3"/>
      <c r="JDR181" s="3"/>
      <c r="JDS181" s="3"/>
      <c r="JDT181" s="3"/>
      <c r="JDU181" s="3"/>
      <c r="JDV181" s="3"/>
      <c r="JDW181" s="3"/>
      <c r="JDX181" s="3"/>
      <c r="JDY181" s="3"/>
      <c r="JDZ181" s="3"/>
      <c r="JEA181" s="3"/>
      <c r="JEB181" s="3"/>
      <c r="JEC181" s="3"/>
      <c r="JED181" s="3"/>
      <c r="JEE181" s="3"/>
      <c r="JEF181" s="3"/>
      <c r="JEG181" s="3"/>
      <c r="JEH181" s="3"/>
      <c r="JEI181" s="3"/>
      <c r="JEJ181" s="3"/>
      <c r="JEK181" s="3"/>
      <c r="JEL181" s="3"/>
      <c r="JEM181" s="3"/>
      <c r="JEN181" s="3"/>
      <c r="JEO181" s="3"/>
      <c r="JEP181" s="3"/>
      <c r="JEQ181" s="3"/>
      <c r="JER181" s="3"/>
      <c r="JES181" s="3"/>
      <c r="JET181" s="3"/>
      <c r="JEU181" s="3"/>
      <c r="JEV181" s="3"/>
      <c r="JEW181" s="3"/>
      <c r="JEX181" s="3"/>
      <c r="JEY181" s="3"/>
      <c r="JEZ181" s="3"/>
      <c r="JFA181" s="3"/>
      <c r="JFB181" s="3"/>
      <c r="JFC181" s="3"/>
      <c r="JFD181" s="3"/>
      <c r="JFE181" s="3"/>
      <c r="JFF181" s="3"/>
      <c r="JFG181" s="3"/>
      <c r="JFH181" s="3"/>
      <c r="JFI181" s="3"/>
      <c r="JFJ181" s="3"/>
      <c r="JFK181" s="3"/>
      <c r="JFL181" s="3"/>
      <c r="JFM181" s="3"/>
      <c r="JFN181" s="3"/>
      <c r="JFO181" s="3"/>
      <c r="JFP181" s="3"/>
      <c r="JFQ181" s="3"/>
      <c r="JFR181" s="3"/>
      <c r="JFS181" s="3"/>
      <c r="JFT181" s="3"/>
      <c r="JFU181" s="3"/>
      <c r="JFV181" s="3"/>
      <c r="JFW181" s="3"/>
      <c r="JFX181" s="3"/>
      <c r="JFY181" s="3"/>
      <c r="JFZ181" s="3"/>
      <c r="JGA181" s="3"/>
      <c r="JGB181" s="3"/>
      <c r="JGC181" s="3"/>
      <c r="JGD181" s="3"/>
      <c r="JGE181" s="3"/>
      <c r="JGF181" s="3"/>
      <c r="JGG181" s="3"/>
      <c r="JGH181" s="3"/>
      <c r="JGI181" s="3"/>
      <c r="JGJ181" s="3"/>
      <c r="JGK181" s="3"/>
      <c r="JGL181" s="3"/>
      <c r="JGM181" s="3"/>
      <c r="JGN181" s="3"/>
      <c r="JGO181" s="3"/>
      <c r="JGP181" s="3"/>
      <c r="JGQ181" s="3"/>
      <c r="JGR181" s="3"/>
      <c r="JGS181" s="3"/>
      <c r="JGT181" s="3"/>
      <c r="JGU181" s="3"/>
      <c r="JGV181" s="3"/>
      <c r="JGW181" s="3"/>
      <c r="JGX181" s="3"/>
      <c r="JGY181" s="3"/>
      <c r="JGZ181" s="3"/>
      <c r="JHA181" s="3"/>
      <c r="JHB181" s="3"/>
      <c r="JHC181" s="3"/>
      <c r="JHD181" s="3"/>
      <c r="JHE181" s="3"/>
      <c r="JHF181" s="3"/>
      <c r="JHG181" s="3"/>
      <c r="JHH181" s="3"/>
      <c r="JHI181" s="3"/>
      <c r="JHJ181" s="3"/>
      <c r="JHK181" s="3"/>
      <c r="JHL181" s="3"/>
      <c r="JHM181" s="3"/>
      <c r="JHN181" s="3"/>
      <c r="JHO181" s="3"/>
      <c r="JHP181" s="3"/>
      <c r="JHQ181" s="3"/>
      <c r="JHR181" s="3"/>
      <c r="JHS181" s="3"/>
      <c r="JHT181" s="3"/>
      <c r="JHU181" s="3"/>
      <c r="JHV181" s="3"/>
      <c r="JHW181" s="3"/>
      <c r="JHX181" s="3"/>
      <c r="JHY181" s="3"/>
      <c r="JHZ181" s="3"/>
      <c r="JIA181" s="3"/>
      <c r="JIB181" s="3"/>
      <c r="JIC181" s="3"/>
      <c r="JID181" s="3"/>
      <c r="JIE181" s="3"/>
      <c r="JIF181" s="3"/>
      <c r="JIG181" s="3"/>
      <c r="JIH181" s="3"/>
      <c r="JII181" s="3"/>
      <c r="JIJ181" s="3"/>
      <c r="JIK181" s="3"/>
      <c r="JIL181" s="3"/>
      <c r="JIM181" s="3"/>
      <c r="JIN181" s="3"/>
      <c r="JIO181" s="3"/>
      <c r="JIP181" s="3"/>
      <c r="JIQ181" s="3"/>
      <c r="JIR181" s="3"/>
      <c r="JIS181" s="3"/>
      <c r="JIT181" s="3"/>
      <c r="JIU181" s="3"/>
      <c r="JIV181" s="3"/>
      <c r="JIW181" s="3"/>
      <c r="JIX181" s="3"/>
      <c r="JIY181" s="3"/>
      <c r="JIZ181" s="3"/>
      <c r="JJA181" s="3"/>
      <c r="JJB181" s="3"/>
      <c r="JJC181" s="3"/>
      <c r="JJD181" s="3"/>
      <c r="JJE181" s="3"/>
      <c r="JJF181" s="3"/>
      <c r="JJG181" s="3"/>
      <c r="JJH181" s="3"/>
      <c r="JJI181" s="3"/>
      <c r="JJJ181" s="3"/>
      <c r="JJK181" s="3"/>
      <c r="JJL181" s="3"/>
      <c r="JJM181" s="3"/>
      <c r="JJN181" s="3"/>
      <c r="JJO181" s="3"/>
      <c r="JJP181" s="3"/>
      <c r="JJQ181" s="3"/>
      <c r="JJR181" s="3"/>
      <c r="JJS181" s="3"/>
      <c r="JJT181" s="3"/>
      <c r="JJU181" s="3"/>
      <c r="JJV181" s="3"/>
      <c r="JJW181" s="3"/>
      <c r="JJX181" s="3"/>
      <c r="JJY181" s="3"/>
      <c r="JJZ181" s="3"/>
      <c r="JKA181" s="3"/>
      <c r="JKB181" s="3"/>
      <c r="JKC181" s="3"/>
      <c r="JKD181" s="3"/>
      <c r="JKE181" s="3"/>
      <c r="JKF181" s="3"/>
      <c r="JKG181" s="3"/>
      <c r="JKH181" s="3"/>
      <c r="JKI181" s="3"/>
      <c r="JKJ181" s="3"/>
      <c r="JKK181" s="3"/>
      <c r="JKL181" s="3"/>
      <c r="JKM181" s="3"/>
      <c r="JKN181" s="3"/>
      <c r="JKO181" s="3"/>
      <c r="JKP181" s="3"/>
      <c r="JKQ181" s="3"/>
      <c r="JKR181" s="3"/>
      <c r="JKS181" s="3"/>
      <c r="JKT181" s="3"/>
      <c r="JKU181" s="3"/>
      <c r="JKV181" s="3"/>
      <c r="JKW181" s="3"/>
      <c r="JKX181" s="3"/>
      <c r="JKY181" s="3"/>
      <c r="JKZ181" s="3"/>
      <c r="JLA181" s="3"/>
      <c r="JLB181" s="3"/>
      <c r="JLC181" s="3"/>
      <c r="JLD181" s="3"/>
      <c r="JLE181" s="3"/>
      <c r="JLF181" s="3"/>
      <c r="JLG181" s="3"/>
      <c r="JLH181" s="3"/>
      <c r="JLI181" s="3"/>
      <c r="JLJ181" s="3"/>
      <c r="JLK181" s="3"/>
      <c r="JLL181" s="3"/>
      <c r="JLM181" s="3"/>
      <c r="JLN181" s="3"/>
      <c r="JLO181" s="3"/>
      <c r="JLP181" s="3"/>
      <c r="JLQ181" s="3"/>
      <c r="JLR181" s="3"/>
      <c r="JLS181" s="3"/>
      <c r="JLT181" s="3"/>
      <c r="JLU181" s="3"/>
      <c r="JLV181" s="3"/>
      <c r="JLW181" s="3"/>
      <c r="JLX181" s="3"/>
      <c r="JLY181" s="3"/>
      <c r="JLZ181" s="3"/>
      <c r="JMA181" s="3"/>
      <c r="JMB181" s="3"/>
      <c r="JMC181" s="3"/>
      <c r="JMD181" s="3"/>
      <c r="JME181" s="3"/>
      <c r="JMF181" s="3"/>
      <c r="JMG181" s="3"/>
      <c r="JMH181" s="3"/>
      <c r="JMI181" s="3"/>
      <c r="JMJ181" s="3"/>
      <c r="JMK181" s="3"/>
      <c r="JML181" s="3"/>
      <c r="JMM181" s="3"/>
      <c r="JMN181" s="3"/>
      <c r="JMO181" s="3"/>
      <c r="JMP181" s="3"/>
      <c r="JMQ181" s="3"/>
      <c r="JMR181" s="3"/>
      <c r="JMS181" s="3"/>
      <c r="JMT181" s="3"/>
      <c r="JMU181" s="3"/>
      <c r="JMV181" s="3"/>
      <c r="JMW181" s="3"/>
      <c r="JMX181" s="3"/>
      <c r="JMY181" s="3"/>
      <c r="JMZ181" s="3"/>
      <c r="JNA181" s="3"/>
      <c r="JNB181" s="3"/>
      <c r="JNC181" s="3"/>
      <c r="JND181" s="3"/>
      <c r="JNE181" s="3"/>
      <c r="JNF181" s="3"/>
      <c r="JNG181" s="3"/>
      <c r="JNH181" s="3"/>
      <c r="JNI181" s="3"/>
      <c r="JNJ181" s="3"/>
      <c r="JNK181" s="3"/>
      <c r="JNL181" s="3"/>
      <c r="JNM181" s="3"/>
      <c r="JNN181" s="3"/>
      <c r="JNO181" s="3"/>
      <c r="JNP181" s="3"/>
      <c r="JNQ181" s="3"/>
      <c r="JNR181" s="3"/>
      <c r="JNS181" s="3"/>
      <c r="JNT181" s="3"/>
      <c r="JNU181" s="3"/>
      <c r="JNV181" s="3"/>
      <c r="JNW181" s="3"/>
      <c r="JNX181" s="3"/>
      <c r="JNY181" s="3"/>
      <c r="JNZ181" s="3"/>
      <c r="JOA181" s="3"/>
      <c r="JOB181" s="3"/>
      <c r="JOC181" s="3"/>
      <c r="JOD181" s="3"/>
      <c r="JOE181" s="3"/>
      <c r="JOF181" s="3"/>
      <c r="JOG181" s="3"/>
      <c r="JOH181" s="3"/>
      <c r="JOI181" s="3"/>
      <c r="JOJ181" s="3"/>
      <c r="JOK181" s="3"/>
      <c r="JOL181" s="3"/>
      <c r="JOM181" s="3"/>
      <c r="JON181" s="3"/>
      <c r="JOO181" s="3"/>
      <c r="JOP181" s="3"/>
      <c r="JOQ181" s="3"/>
      <c r="JOR181" s="3"/>
      <c r="JOS181" s="3"/>
      <c r="JOT181" s="3"/>
      <c r="JOU181" s="3"/>
      <c r="JOV181" s="3"/>
      <c r="JOW181" s="3"/>
      <c r="JOX181" s="3"/>
      <c r="JOY181" s="3"/>
      <c r="JOZ181" s="3"/>
      <c r="JPA181" s="3"/>
      <c r="JPB181" s="3"/>
      <c r="JPC181" s="3"/>
      <c r="JPD181" s="3"/>
      <c r="JPE181" s="3"/>
      <c r="JPF181" s="3"/>
      <c r="JPG181" s="3"/>
      <c r="JPH181" s="3"/>
      <c r="JPI181" s="3"/>
      <c r="JPJ181" s="3"/>
      <c r="JPK181" s="3"/>
      <c r="JPL181" s="3"/>
      <c r="JPM181" s="3"/>
      <c r="JPN181" s="3"/>
      <c r="JPO181" s="3"/>
      <c r="JPP181" s="3"/>
      <c r="JPQ181" s="3"/>
      <c r="JPR181" s="3"/>
      <c r="JPS181" s="3"/>
      <c r="JPT181" s="3"/>
      <c r="JPU181" s="3"/>
      <c r="JPV181" s="3"/>
      <c r="JPW181" s="3"/>
      <c r="JPX181" s="3"/>
      <c r="JPY181" s="3"/>
      <c r="JPZ181" s="3"/>
      <c r="JQA181" s="3"/>
      <c r="JQB181" s="3"/>
      <c r="JQC181" s="3"/>
      <c r="JQD181" s="3"/>
      <c r="JQE181" s="3"/>
      <c r="JQF181" s="3"/>
      <c r="JQG181" s="3"/>
      <c r="JQH181" s="3"/>
      <c r="JQI181" s="3"/>
      <c r="JQJ181" s="3"/>
      <c r="JQK181" s="3"/>
      <c r="JQL181" s="3"/>
      <c r="JQM181" s="3"/>
      <c r="JQN181" s="3"/>
      <c r="JQO181" s="3"/>
      <c r="JQP181" s="3"/>
      <c r="JQQ181" s="3"/>
      <c r="JQR181" s="3"/>
      <c r="JQS181" s="3"/>
      <c r="JQT181" s="3"/>
      <c r="JQU181" s="3"/>
      <c r="JQV181" s="3"/>
      <c r="JQW181" s="3"/>
      <c r="JQX181" s="3"/>
      <c r="JQY181" s="3"/>
      <c r="JQZ181" s="3"/>
      <c r="JRA181" s="3"/>
      <c r="JRB181" s="3"/>
      <c r="JRC181" s="3"/>
      <c r="JRD181" s="3"/>
      <c r="JRE181" s="3"/>
      <c r="JRF181" s="3"/>
      <c r="JRG181" s="3"/>
      <c r="JRH181" s="3"/>
      <c r="JRI181" s="3"/>
      <c r="JRJ181" s="3"/>
      <c r="JRK181" s="3"/>
      <c r="JRL181" s="3"/>
      <c r="JRM181" s="3"/>
      <c r="JRN181" s="3"/>
      <c r="JRO181" s="3"/>
      <c r="JRP181" s="3"/>
      <c r="JRQ181" s="3"/>
      <c r="JRR181" s="3"/>
      <c r="JRS181" s="3"/>
      <c r="JRT181" s="3"/>
      <c r="JRU181" s="3"/>
      <c r="JRV181" s="3"/>
      <c r="JRW181" s="3"/>
      <c r="JRX181" s="3"/>
      <c r="JRY181" s="3"/>
      <c r="JRZ181" s="3"/>
      <c r="JSA181" s="3"/>
      <c r="JSB181" s="3"/>
      <c r="JSC181" s="3"/>
      <c r="JSD181" s="3"/>
      <c r="JSE181" s="3"/>
      <c r="JSF181" s="3"/>
      <c r="JSG181" s="3"/>
      <c r="JSH181" s="3"/>
      <c r="JSI181" s="3"/>
      <c r="JSJ181" s="3"/>
      <c r="JSK181" s="3"/>
      <c r="JSL181" s="3"/>
      <c r="JSM181" s="3"/>
      <c r="JSN181" s="3"/>
      <c r="JSO181" s="3"/>
      <c r="JSP181" s="3"/>
      <c r="JSQ181" s="3"/>
      <c r="JSR181" s="3"/>
      <c r="JSS181" s="3"/>
      <c r="JST181" s="3"/>
      <c r="JSU181" s="3"/>
      <c r="JSV181" s="3"/>
      <c r="JSW181" s="3"/>
      <c r="JSX181" s="3"/>
      <c r="JSY181" s="3"/>
      <c r="JSZ181" s="3"/>
      <c r="JTA181" s="3"/>
      <c r="JTB181" s="3"/>
      <c r="JTC181" s="3"/>
      <c r="JTD181" s="3"/>
      <c r="JTE181" s="3"/>
      <c r="JTF181" s="3"/>
      <c r="JTG181" s="3"/>
      <c r="JTH181" s="3"/>
      <c r="JTI181" s="3"/>
      <c r="JTJ181" s="3"/>
      <c r="JTK181" s="3"/>
      <c r="JTL181" s="3"/>
      <c r="JTM181" s="3"/>
      <c r="JTN181" s="3"/>
      <c r="JTO181" s="3"/>
      <c r="JTP181" s="3"/>
      <c r="JTQ181" s="3"/>
      <c r="JTR181" s="3"/>
      <c r="JTS181" s="3"/>
      <c r="JTT181" s="3"/>
      <c r="JTU181" s="3"/>
      <c r="JTV181" s="3"/>
      <c r="JTW181" s="3"/>
      <c r="JTX181" s="3"/>
      <c r="JTY181" s="3"/>
      <c r="JTZ181" s="3"/>
      <c r="JUA181" s="3"/>
      <c r="JUB181" s="3"/>
      <c r="JUC181" s="3"/>
      <c r="JUD181" s="3"/>
      <c r="JUE181" s="3"/>
      <c r="JUF181" s="3"/>
      <c r="JUG181" s="3"/>
      <c r="JUH181" s="3"/>
      <c r="JUI181" s="3"/>
      <c r="JUJ181" s="3"/>
      <c r="JUK181" s="3"/>
      <c r="JUL181" s="3"/>
      <c r="JUM181" s="3"/>
      <c r="JUN181" s="3"/>
      <c r="JUO181" s="3"/>
      <c r="JUP181" s="3"/>
      <c r="JUQ181" s="3"/>
      <c r="JUR181" s="3"/>
      <c r="JUS181" s="3"/>
      <c r="JUT181" s="3"/>
      <c r="JUU181" s="3"/>
      <c r="JUV181" s="3"/>
      <c r="JUW181" s="3"/>
      <c r="JUX181" s="3"/>
      <c r="JUY181" s="3"/>
      <c r="JUZ181" s="3"/>
      <c r="JVA181" s="3"/>
      <c r="JVB181" s="3"/>
      <c r="JVC181" s="3"/>
      <c r="JVD181" s="3"/>
      <c r="JVE181" s="3"/>
      <c r="JVF181" s="3"/>
      <c r="JVG181" s="3"/>
      <c r="JVH181" s="3"/>
      <c r="JVI181" s="3"/>
      <c r="JVJ181" s="3"/>
      <c r="JVK181" s="3"/>
      <c r="JVL181" s="3"/>
      <c r="JVM181" s="3"/>
      <c r="JVN181" s="3"/>
      <c r="JVO181" s="3"/>
      <c r="JVP181" s="3"/>
      <c r="JVQ181" s="3"/>
      <c r="JVR181" s="3"/>
      <c r="JVS181" s="3"/>
      <c r="JVT181" s="3"/>
      <c r="JVU181" s="3"/>
      <c r="JVV181" s="3"/>
      <c r="JVW181" s="3"/>
      <c r="JVX181" s="3"/>
      <c r="JVY181" s="3"/>
      <c r="JVZ181" s="3"/>
      <c r="JWA181" s="3"/>
      <c r="JWB181" s="3"/>
      <c r="JWC181" s="3"/>
      <c r="JWD181" s="3"/>
      <c r="JWE181" s="3"/>
      <c r="JWF181" s="3"/>
      <c r="JWG181" s="3"/>
      <c r="JWH181" s="3"/>
      <c r="JWI181" s="3"/>
      <c r="JWJ181" s="3"/>
      <c r="JWK181" s="3"/>
      <c r="JWL181" s="3"/>
      <c r="JWM181" s="3"/>
      <c r="JWN181" s="3"/>
      <c r="JWO181" s="3"/>
      <c r="JWP181" s="3"/>
      <c r="JWQ181" s="3"/>
      <c r="JWR181" s="3"/>
      <c r="JWS181" s="3"/>
      <c r="JWT181" s="3"/>
      <c r="JWU181" s="3"/>
      <c r="JWV181" s="3"/>
      <c r="JWW181" s="3"/>
      <c r="JWX181" s="3"/>
      <c r="JWY181" s="3"/>
      <c r="JWZ181" s="3"/>
      <c r="JXA181" s="3"/>
      <c r="JXB181" s="3"/>
      <c r="JXC181" s="3"/>
      <c r="JXD181" s="3"/>
      <c r="JXE181" s="3"/>
      <c r="JXF181" s="3"/>
      <c r="JXG181" s="3"/>
      <c r="JXH181" s="3"/>
      <c r="JXI181" s="3"/>
      <c r="JXJ181" s="3"/>
      <c r="JXK181" s="3"/>
      <c r="JXL181" s="3"/>
      <c r="JXM181" s="3"/>
      <c r="JXN181" s="3"/>
      <c r="JXO181" s="3"/>
      <c r="JXP181" s="3"/>
      <c r="JXQ181" s="3"/>
      <c r="JXR181" s="3"/>
      <c r="JXS181" s="3"/>
      <c r="JXT181" s="3"/>
      <c r="JXU181" s="3"/>
      <c r="JXV181" s="3"/>
      <c r="JXW181" s="3"/>
      <c r="JXX181" s="3"/>
      <c r="JXY181" s="3"/>
      <c r="JXZ181" s="3"/>
      <c r="JYA181" s="3"/>
      <c r="JYB181" s="3"/>
      <c r="JYC181" s="3"/>
      <c r="JYD181" s="3"/>
      <c r="JYE181" s="3"/>
      <c r="JYF181" s="3"/>
      <c r="JYG181" s="3"/>
      <c r="JYH181" s="3"/>
      <c r="JYI181" s="3"/>
      <c r="JYJ181" s="3"/>
      <c r="JYK181" s="3"/>
      <c r="JYL181" s="3"/>
      <c r="JYM181" s="3"/>
      <c r="JYN181" s="3"/>
      <c r="JYO181" s="3"/>
      <c r="JYP181" s="3"/>
      <c r="JYQ181" s="3"/>
      <c r="JYR181" s="3"/>
      <c r="JYS181" s="3"/>
      <c r="JYT181" s="3"/>
      <c r="JYU181" s="3"/>
      <c r="JYV181" s="3"/>
      <c r="JYW181" s="3"/>
      <c r="JYX181" s="3"/>
      <c r="JYY181" s="3"/>
      <c r="JYZ181" s="3"/>
      <c r="JZA181" s="3"/>
      <c r="JZB181" s="3"/>
      <c r="JZC181" s="3"/>
      <c r="JZD181" s="3"/>
      <c r="JZE181" s="3"/>
      <c r="JZF181" s="3"/>
      <c r="JZG181" s="3"/>
      <c r="JZH181" s="3"/>
      <c r="JZI181" s="3"/>
      <c r="JZJ181" s="3"/>
      <c r="JZK181" s="3"/>
      <c r="JZL181" s="3"/>
      <c r="JZM181" s="3"/>
      <c r="JZN181" s="3"/>
      <c r="JZO181" s="3"/>
      <c r="JZP181" s="3"/>
      <c r="JZQ181" s="3"/>
      <c r="JZR181" s="3"/>
      <c r="JZS181" s="3"/>
      <c r="JZT181" s="3"/>
      <c r="JZU181" s="3"/>
      <c r="JZV181" s="3"/>
      <c r="JZW181" s="3"/>
      <c r="JZX181" s="3"/>
      <c r="JZY181" s="3"/>
      <c r="JZZ181" s="3"/>
      <c r="KAA181" s="3"/>
      <c r="KAB181" s="3"/>
      <c r="KAC181" s="3"/>
      <c r="KAD181" s="3"/>
      <c r="KAE181" s="3"/>
      <c r="KAF181" s="3"/>
      <c r="KAG181" s="3"/>
      <c r="KAH181" s="3"/>
      <c r="KAI181" s="3"/>
      <c r="KAJ181" s="3"/>
      <c r="KAK181" s="3"/>
      <c r="KAL181" s="3"/>
      <c r="KAM181" s="3"/>
      <c r="KAN181" s="3"/>
      <c r="KAO181" s="3"/>
      <c r="KAP181" s="3"/>
      <c r="KAQ181" s="3"/>
      <c r="KAR181" s="3"/>
      <c r="KAS181" s="3"/>
      <c r="KAT181" s="3"/>
      <c r="KAU181" s="3"/>
      <c r="KAV181" s="3"/>
      <c r="KAW181" s="3"/>
      <c r="KAX181" s="3"/>
      <c r="KAY181" s="3"/>
      <c r="KAZ181" s="3"/>
      <c r="KBA181" s="3"/>
      <c r="KBB181" s="3"/>
      <c r="KBC181" s="3"/>
      <c r="KBD181" s="3"/>
      <c r="KBE181" s="3"/>
      <c r="KBF181" s="3"/>
      <c r="KBG181" s="3"/>
      <c r="KBH181" s="3"/>
      <c r="KBI181" s="3"/>
      <c r="KBJ181" s="3"/>
      <c r="KBK181" s="3"/>
      <c r="KBL181" s="3"/>
      <c r="KBM181" s="3"/>
      <c r="KBN181" s="3"/>
      <c r="KBO181" s="3"/>
      <c r="KBP181" s="3"/>
      <c r="KBQ181" s="3"/>
      <c r="KBR181" s="3"/>
      <c r="KBS181" s="3"/>
      <c r="KBT181" s="3"/>
      <c r="KBU181" s="3"/>
      <c r="KBV181" s="3"/>
      <c r="KBW181" s="3"/>
      <c r="KBX181" s="3"/>
      <c r="KBY181" s="3"/>
      <c r="KBZ181" s="3"/>
      <c r="KCA181" s="3"/>
      <c r="KCB181" s="3"/>
      <c r="KCC181" s="3"/>
      <c r="KCD181" s="3"/>
      <c r="KCE181" s="3"/>
      <c r="KCF181" s="3"/>
      <c r="KCG181" s="3"/>
      <c r="KCH181" s="3"/>
      <c r="KCI181" s="3"/>
      <c r="KCJ181" s="3"/>
      <c r="KCK181" s="3"/>
      <c r="KCL181" s="3"/>
      <c r="KCM181" s="3"/>
      <c r="KCN181" s="3"/>
      <c r="KCO181" s="3"/>
      <c r="KCP181" s="3"/>
      <c r="KCQ181" s="3"/>
      <c r="KCR181" s="3"/>
      <c r="KCS181" s="3"/>
      <c r="KCT181" s="3"/>
      <c r="KCU181" s="3"/>
      <c r="KCV181" s="3"/>
      <c r="KCW181" s="3"/>
      <c r="KCX181" s="3"/>
      <c r="KCY181" s="3"/>
      <c r="KCZ181" s="3"/>
      <c r="KDA181" s="3"/>
      <c r="KDB181" s="3"/>
      <c r="KDC181" s="3"/>
      <c r="KDD181" s="3"/>
      <c r="KDE181" s="3"/>
      <c r="KDF181" s="3"/>
      <c r="KDG181" s="3"/>
      <c r="KDH181" s="3"/>
      <c r="KDI181" s="3"/>
      <c r="KDJ181" s="3"/>
      <c r="KDK181" s="3"/>
      <c r="KDL181" s="3"/>
      <c r="KDM181" s="3"/>
      <c r="KDN181" s="3"/>
      <c r="KDO181" s="3"/>
      <c r="KDP181" s="3"/>
      <c r="KDQ181" s="3"/>
      <c r="KDR181" s="3"/>
      <c r="KDS181" s="3"/>
      <c r="KDT181" s="3"/>
      <c r="KDU181" s="3"/>
      <c r="KDV181" s="3"/>
      <c r="KDW181" s="3"/>
      <c r="KDX181" s="3"/>
      <c r="KDY181" s="3"/>
      <c r="KDZ181" s="3"/>
      <c r="KEA181" s="3"/>
      <c r="KEB181" s="3"/>
      <c r="KEC181" s="3"/>
      <c r="KED181" s="3"/>
      <c r="KEE181" s="3"/>
      <c r="KEF181" s="3"/>
      <c r="KEG181" s="3"/>
      <c r="KEH181" s="3"/>
      <c r="KEI181" s="3"/>
      <c r="KEJ181" s="3"/>
      <c r="KEK181" s="3"/>
      <c r="KEL181" s="3"/>
      <c r="KEM181" s="3"/>
      <c r="KEN181" s="3"/>
      <c r="KEO181" s="3"/>
      <c r="KEP181" s="3"/>
      <c r="KEQ181" s="3"/>
      <c r="KER181" s="3"/>
      <c r="KES181" s="3"/>
      <c r="KET181" s="3"/>
      <c r="KEU181" s="3"/>
      <c r="KEV181" s="3"/>
      <c r="KEW181" s="3"/>
      <c r="KEX181" s="3"/>
      <c r="KEY181" s="3"/>
      <c r="KEZ181" s="3"/>
      <c r="KFA181" s="3"/>
      <c r="KFB181" s="3"/>
      <c r="KFC181" s="3"/>
      <c r="KFD181" s="3"/>
      <c r="KFE181" s="3"/>
      <c r="KFF181" s="3"/>
      <c r="KFG181" s="3"/>
      <c r="KFH181" s="3"/>
      <c r="KFI181" s="3"/>
      <c r="KFJ181" s="3"/>
      <c r="KFK181" s="3"/>
      <c r="KFL181" s="3"/>
      <c r="KFM181" s="3"/>
      <c r="KFN181" s="3"/>
      <c r="KFO181" s="3"/>
      <c r="KFP181" s="3"/>
      <c r="KFQ181" s="3"/>
      <c r="KFR181" s="3"/>
      <c r="KFS181" s="3"/>
      <c r="KFT181" s="3"/>
      <c r="KFU181" s="3"/>
      <c r="KFV181" s="3"/>
      <c r="KFW181" s="3"/>
      <c r="KFX181" s="3"/>
      <c r="KFY181" s="3"/>
      <c r="KFZ181" s="3"/>
      <c r="KGA181" s="3"/>
      <c r="KGB181" s="3"/>
      <c r="KGC181" s="3"/>
      <c r="KGD181" s="3"/>
      <c r="KGE181" s="3"/>
      <c r="KGF181" s="3"/>
      <c r="KGG181" s="3"/>
      <c r="KGH181" s="3"/>
      <c r="KGI181" s="3"/>
      <c r="KGJ181" s="3"/>
      <c r="KGK181" s="3"/>
      <c r="KGL181" s="3"/>
      <c r="KGM181" s="3"/>
      <c r="KGN181" s="3"/>
      <c r="KGO181" s="3"/>
      <c r="KGP181" s="3"/>
      <c r="KGQ181" s="3"/>
      <c r="KGR181" s="3"/>
      <c r="KGS181" s="3"/>
      <c r="KGT181" s="3"/>
      <c r="KGU181" s="3"/>
      <c r="KGV181" s="3"/>
      <c r="KGW181" s="3"/>
      <c r="KGX181" s="3"/>
      <c r="KGY181" s="3"/>
      <c r="KGZ181" s="3"/>
      <c r="KHA181" s="3"/>
      <c r="KHB181" s="3"/>
      <c r="KHC181" s="3"/>
      <c r="KHD181" s="3"/>
      <c r="KHE181" s="3"/>
      <c r="KHF181" s="3"/>
      <c r="KHG181" s="3"/>
      <c r="KHH181" s="3"/>
      <c r="KHI181" s="3"/>
      <c r="KHJ181" s="3"/>
      <c r="KHK181" s="3"/>
      <c r="KHL181" s="3"/>
      <c r="KHM181" s="3"/>
      <c r="KHN181" s="3"/>
      <c r="KHO181" s="3"/>
      <c r="KHP181" s="3"/>
      <c r="KHQ181" s="3"/>
      <c r="KHR181" s="3"/>
      <c r="KHS181" s="3"/>
      <c r="KHT181" s="3"/>
      <c r="KHU181" s="3"/>
      <c r="KHV181" s="3"/>
      <c r="KHW181" s="3"/>
      <c r="KHX181" s="3"/>
      <c r="KHY181" s="3"/>
      <c r="KHZ181" s="3"/>
      <c r="KIA181" s="3"/>
      <c r="KIB181" s="3"/>
      <c r="KIC181" s="3"/>
      <c r="KID181" s="3"/>
      <c r="KIE181" s="3"/>
      <c r="KIF181" s="3"/>
      <c r="KIG181" s="3"/>
      <c r="KIH181" s="3"/>
      <c r="KII181" s="3"/>
      <c r="KIJ181" s="3"/>
      <c r="KIK181" s="3"/>
      <c r="KIL181" s="3"/>
      <c r="KIM181" s="3"/>
      <c r="KIN181" s="3"/>
      <c r="KIO181" s="3"/>
      <c r="KIP181" s="3"/>
      <c r="KIQ181" s="3"/>
      <c r="KIR181" s="3"/>
      <c r="KIS181" s="3"/>
      <c r="KIT181" s="3"/>
      <c r="KIU181" s="3"/>
      <c r="KIV181" s="3"/>
      <c r="KIW181" s="3"/>
      <c r="KIX181" s="3"/>
      <c r="KIY181" s="3"/>
      <c r="KIZ181" s="3"/>
      <c r="KJA181" s="3"/>
      <c r="KJB181" s="3"/>
      <c r="KJC181" s="3"/>
      <c r="KJD181" s="3"/>
      <c r="KJE181" s="3"/>
      <c r="KJF181" s="3"/>
      <c r="KJG181" s="3"/>
      <c r="KJH181" s="3"/>
      <c r="KJI181" s="3"/>
      <c r="KJJ181" s="3"/>
      <c r="KJK181" s="3"/>
      <c r="KJL181" s="3"/>
      <c r="KJM181" s="3"/>
      <c r="KJN181" s="3"/>
      <c r="KJO181" s="3"/>
      <c r="KJP181" s="3"/>
      <c r="KJQ181" s="3"/>
      <c r="KJR181" s="3"/>
      <c r="KJS181" s="3"/>
      <c r="KJT181" s="3"/>
      <c r="KJU181" s="3"/>
      <c r="KJV181" s="3"/>
      <c r="KJW181" s="3"/>
      <c r="KJX181" s="3"/>
      <c r="KJY181" s="3"/>
      <c r="KJZ181" s="3"/>
      <c r="KKA181" s="3"/>
      <c r="KKB181" s="3"/>
      <c r="KKC181" s="3"/>
      <c r="KKD181" s="3"/>
      <c r="KKE181" s="3"/>
      <c r="KKF181" s="3"/>
      <c r="KKG181" s="3"/>
      <c r="KKH181" s="3"/>
      <c r="KKI181" s="3"/>
      <c r="KKJ181" s="3"/>
      <c r="KKK181" s="3"/>
      <c r="KKL181" s="3"/>
      <c r="KKM181" s="3"/>
      <c r="KKN181" s="3"/>
      <c r="KKO181" s="3"/>
      <c r="KKP181" s="3"/>
      <c r="KKQ181" s="3"/>
      <c r="KKR181" s="3"/>
      <c r="KKS181" s="3"/>
      <c r="KKT181" s="3"/>
      <c r="KKU181" s="3"/>
      <c r="KKV181" s="3"/>
      <c r="KKW181" s="3"/>
      <c r="KKX181" s="3"/>
      <c r="KKY181" s="3"/>
      <c r="KKZ181" s="3"/>
      <c r="KLA181" s="3"/>
      <c r="KLB181" s="3"/>
      <c r="KLC181" s="3"/>
      <c r="KLD181" s="3"/>
      <c r="KLE181" s="3"/>
      <c r="KLF181" s="3"/>
      <c r="KLG181" s="3"/>
      <c r="KLH181" s="3"/>
      <c r="KLI181" s="3"/>
      <c r="KLJ181" s="3"/>
      <c r="KLK181" s="3"/>
      <c r="KLL181" s="3"/>
      <c r="KLM181" s="3"/>
      <c r="KLN181" s="3"/>
      <c r="KLO181" s="3"/>
      <c r="KLP181" s="3"/>
      <c r="KLQ181" s="3"/>
      <c r="KLR181" s="3"/>
      <c r="KLS181" s="3"/>
      <c r="KLT181" s="3"/>
      <c r="KLU181" s="3"/>
      <c r="KLV181" s="3"/>
      <c r="KLW181" s="3"/>
      <c r="KLX181" s="3"/>
      <c r="KLY181" s="3"/>
      <c r="KLZ181" s="3"/>
      <c r="KMA181" s="3"/>
      <c r="KMB181" s="3"/>
      <c r="KMC181" s="3"/>
      <c r="KMD181" s="3"/>
      <c r="KME181" s="3"/>
      <c r="KMF181" s="3"/>
      <c r="KMG181" s="3"/>
      <c r="KMH181" s="3"/>
      <c r="KMI181" s="3"/>
      <c r="KMJ181" s="3"/>
      <c r="KMK181" s="3"/>
      <c r="KML181" s="3"/>
      <c r="KMM181" s="3"/>
      <c r="KMN181" s="3"/>
      <c r="KMO181" s="3"/>
      <c r="KMP181" s="3"/>
      <c r="KMQ181" s="3"/>
      <c r="KMR181" s="3"/>
      <c r="KMS181" s="3"/>
      <c r="KMT181" s="3"/>
      <c r="KMU181" s="3"/>
      <c r="KMV181" s="3"/>
      <c r="KMW181" s="3"/>
      <c r="KMX181" s="3"/>
      <c r="KMY181" s="3"/>
      <c r="KMZ181" s="3"/>
      <c r="KNA181" s="3"/>
      <c r="KNB181" s="3"/>
      <c r="KNC181" s="3"/>
      <c r="KND181" s="3"/>
      <c r="KNE181" s="3"/>
      <c r="KNF181" s="3"/>
      <c r="KNG181" s="3"/>
      <c r="KNH181" s="3"/>
      <c r="KNI181" s="3"/>
      <c r="KNJ181" s="3"/>
      <c r="KNK181" s="3"/>
      <c r="KNL181" s="3"/>
      <c r="KNM181" s="3"/>
      <c r="KNN181" s="3"/>
      <c r="KNO181" s="3"/>
      <c r="KNP181" s="3"/>
      <c r="KNQ181" s="3"/>
      <c r="KNR181" s="3"/>
      <c r="KNS181" s="3"/>
      <c r="KNT181" s="3"/>
      <c r="KNU181" s="3"/>
      <c r="KNV181" s="3"/>
      <c r="KNW181" s="3"/>
      <c r="KNX181" s="3"/>
      <c r="KNY181" s="3"/>
      <c r="KNZ181" s="3"/>
      <c r="KOA181" s="3"/>
      <c r="KOB181" s="3"/>
      <c r="KOC181" s="3"/>
      <c r="KOD181" s="3"/>
      <c r="KOE181" s="3"/>
      <c r="KOF181" s="3"/>
      <c r="KOG181" s="3"/>
      <c r="KOH181" s="3"/>
      <c r="KOI181" s="3"/>
      <c r="KOJ181" s="3"/>
      <c r="KOK181" s="3"/>
      <c r="KOL181" s="3"/>
      <c r="KOM181" s="3"/>
      <c r="KON181" s="3"/>
      <c r="KOO181" s="3"/>
      <c r="KOP181" s="3"/>
      <c r="KOQ181" s="3"/>
      <c r="KOR181" s="3"/>
      <c r="KOS181" s="3"/>
      <c r="KOT181" s="3"/>
      <c r="KOU181" s="3"/>
      <c r="KOV181" s="3"/>
      <c r="KOW181" s="3"/>
      <c r="KOX181" s="3"/>
      <c r="KOY181" s="3"/>
      <c r="KOZ181" s="3"/>
      <c r="KPA181" s="3"/>
      <c r="KPB181" s="3"/>
      <c r="KPC181" s="3"/>
      <c r="KPD181" s="3"/>
      <c r="KPE181" s="3"/>
      <c r="KPF181" s="3"/>
      <c r="KPG181" s="3"/>
      <c r="KPH181" s="3"/>
      <c r="KPI181" s="3"/>
      <c r="KPJ181" s="3"/>
      <c r="KPK181" s="3"/>
      <c r="KPL181" s="3"/>
      <c r="KPM181" s="3"/>
      <c r="KPN181" s="3"/>
      <c r="KPO181" s="3"/>
      <c r="KPP181" s="3"/>
      <c r="KPQ181" s="3"/>
      <c r="KPR181" s="3"/>
      <c r="KPS181" s="3"/>
      <c r="KPT181" s="3"/>
      <c r="KPU181" s="3"/>
      <c r="KPV181" s="3"/>
      <c r="KPW181" s="3"/>
      <c r="KPX181" s="3"/>
      <c r="KPY181" s="3"/>
      <c r="KPZ181" s="3"/>
      <c r="KQA181" s="3"/>
      <c r="KQB181" s="3"/>
      <c r="KQC181" s="3"/>
      <c r="KQD181" s="3"/>
      <c r="KQE181" s="3"/>
      <c r="KQF181" s="3"/>
      <c r="KQG181" s="3"/>
      <c r="KQH181" s="3"/>
      <c r="KQI181" s="3"/>
      <c r="KQJ181" s="3"/>
      <c r="KQK181" s="3"/>
      <c r="KQL181" s="3"/>
      <c r="KQM181" s="3"/>
      <c r="KQN181" s="3"/>
      <c r="KQO181" s="3"/>
      <c r="KQP181" s="3"/>
      <c r="KQQ181" s="3"/>
      <c r="KQR181" s="3"/>
      <c r="KQS181" s="3"/>
      <c r="KQT181" s="3"/>
      <c r="KQU181" s="3"/>
      <c r="KQV181" s="3"/>
      <c r="KQW181" s="3"/>
      <c r="KQX181" s="3"/>
      <c r="KQY181" s="3"/>
      <c r="KQZ181" s="3"/>
      <c r="KRA181" s="3"/>
      <c r="KRB181" s="3"/>
      <c r="KRC181" s="3"/>
      <c r="KRD181" s="3"/>
      <c r="KRE181" s="3"/>
      <c r="KRF181" s="3"/>
      <c r="KRG181" s="3"/>
      <c r="KRH181" s="3"/>
      <c r="KRI181" s="3"/>
      <c r="KRJ181" s="3"/>
      <c r="KRK181" s="3"/>
      <c r="KRL181" s="3"/>
      <c r="KRM181" s="3"/>
      <c r="KRN181" s="3"/>
      <c r="KRO181" s="3"/>
      <c r="KRP181" s="3"/>
      <c r="KRQ181" s="3"/>
      <c r="KRR181" s="3"/>
      <c r="KRS181" s="3"/>
      <c r="KRT181" s="3"/>
      <c r="KRU181" s="3"/>
      <c r="KRV181" s="3"/>
      <c r="KRW181" s="3"/>
      <c r="KRX181" s="3"/>
      <c r="KRY181" s="3"/>
      <c r="KRZ181" s="3"/>
      <c r="KSA181" s="3"/>
      <c r="KSB181" s="3"/>
      <c r="KSC181" s="3"/>
      <c r="KSD181" s="3"/>
      <c r="KSE181" s="3"/>
      <c r="KSF181" s="3"/>
      <c r="KSG181" s="3"/>
      <c r="KSH181" s="3"/>
      <c r="KSI181" s="3"/>
      <c r="KSJ181" s="3"/>
      <c r="KSK181" s="3"/>
      <c r="KSL181" s="3"/>
      <c r="KSM181" s="3"/>
      <c r="KSN181" s="3"/>
      <c r="KSO181" s="3"/>
      <c r="KSP181" s="3"/>
      <c r="KSQ181" s="3"/>
      <c r="KSR181" s="3"/>
      <c r="KSS181" s="3"/>
      <c r="KST181" s="3"/>
      <c r="KSU181" s="3"/>
      <c r="KSV181" s="3"/>
      <c r="KSW181" s="3"/>
      <c r="KSX181" s="3"/>
      <c r="KSY181" s="3"/>
      <c r="KSZ181" s="3"/>
      <c r="KTA181" s="3"/>
      <c r="KTB181" s="3"/>
      <c r="KTC181" s="3"/>
      <c r="KTD181" s="3"/>
      <c r="KTE181" s="3"/>
      <c r="KTF181" s="3"/>
      <c r="KTG181" s="3"/>
      <c r="KTH181" s="3"/>
      <c r="KTI181" s="3"/>
      <c r="KTJ181" s="3"/>
      <c r="KTK181" s="3"/>
      <c r="KTL181" s="3"/>
      <c r="KTM181" s="3"/>
      <c r="KTN181" s="3"/>
      <c r="KTO181" s="3"/>
      <c r="KTP181" s="3"/>
      <c r="KTQ181" s="3"/>
      <c r="KTR181" s="3"/>
      <c r="KTS181" s="3"/>
      <c r="KTT181" s="3"/>
      <c r="KTU181" s="3"/>
      <c r="KTV181" s="3"/>
      <c r="KTW181" s="3"/>
      <c r="KTX181" s="3"/>
      <c r="KTY181" s="3"/>
      <c r="KTZ181" s="3"/>
      <c r="KUA181" s="3"/>
      <c r="KUB181" s="3"/>
      <c r="KUC181" s="3"/>
      <c r="KUD181" s="3"/>
      <c r="KUE181" s="3"/>
      <c r="KUF181" s="3"/>
      <c r="KUG181" s="3"/>
      <c r="KUH181" s="3"/>
      <c r="KUI181" s="3"/>
      <c r="KUJ181" s="3"/>
      <c r="KUK181" s="3"/>
      <c r="KUL181" s="3"/>
      <c r="KUM181" s="3"/>
      <c r="KUN181" s="3"/>
      <c r="KUO181" s="3"/>
      <c r="KUP181" s="3"/>
      <c r="KUQ181" s="3"/>
      <c r="KUR181" s="3"/>
      <c r="KUS181" s="3"/>
      <c r="KUT181" s="3"/>
      <c r="KUU181" s="3"/>
      <c r="KUV181" s="3"/>
      <c r="KUW181" s="3"/>
      <c r="KUX181" s="3"/>
      <c r="KUY181" s="3"/>
      <c r="KUZ181" s="3"/>
      <c r="KVA181" s="3"/>
      <c r="KVB181" s="3"/>
      <c r="KVC181" s="3"/>
      <c r="KVD181" s="3"/>
      <c r="KVE181" s="3"/>
      <c r="KVF181" s="3"/>
      <c r="KVG181" s="3"/>
      <c r="KVH181" s="3"/>
      <c r="KVI181" s="3"/>
      <c r="KVJ181" s="3"/>
      <c r="KVK181" s="3"/>
      <c r="KVL181" s="3"/>
      <c r="KVM181" s="3"/>
      <c r="KVN181" s="3"/>
      <c r="KVO181" s="3"/>
      <c r="KVP181" s="3"/>
      <c r="KVQ181" s="3"/>
      <c r="KVR181" s="3"/>
      <c r="KVS181" s="3"/>
      <c r="KVT181" s="3"/>
      <c r="KVU181" s="3"/>
      <c r="KVV181" s="3"/>
      <c r="KVW181" s="3"/>
      <c r="KVX181" s="3"/>
      <c r="KVY181" s="3"/>
      <c r="KVZ181" s="3"/>
      <c r="KWA181" s="3"/>
      <c r="KWB181" s="3"/>
      <c r="KWC181" s="3"/>
      <c r="KWD181" s="3"/>
      <c r="KWE181" s="3"/>
      <c r="KWF181" s="3"/>
      <c r="KWG181" s="3"/>
      <c r="KWH181" s="3"/>
      <c r="KWI181" s="3"/>
      <c r="KWJ181" s="3"/>
      <c r="KWK181" s="3"/>
      <c r="KWL181" s="3"/>
      <c r="KWM181" s="3"/>
      <c r="KWN181" s="3"/>
      <c r="KWO181" s="3"/>
      <c r="KWP181" s="3"/>
      <c r="KWQ181" s="3"/>
      <c r="KWR181" s="3"/>
      <c r="KWS181" s="3"/>
      <c r="KWT181" s="3"/>
      <c r="KWU181" s="3"/>
      <c r="KWV181" s="3"/>
      <c r="KWW181" s="3"/>
      <c r="KWX181" s="3"/>
      <c r="KWY181" s="3"/>
      <c r="KWZ181" s="3"/>
      <c r="KXA181" s="3"/>
      <c r="KXB181" s="3"/>
      <c r="KXC181" s="3"/>
      <c r="KXD181" s="3"/>
      <c r="KXE181" s="3"/>
      <c r="KXF181" s="3"/>
      <c r="KXG181" s="3"/>
      <c r="KXH181" s="3"/>
      <c r="KXI181" s="3"/>
      <c r="KXJ181" s="3"/>
      <c r="KXK181" s="3"/>
      <c r="KXL181" s="3"/>
      <c r="KXM181" s="3"/>
      <c r="KXN181" s="3"/>
      <c r="KXO181" s="3"/>
      <c r="KXP181" s="3"/>
      <c r="KXQ181" s="3"/>
      <c r="KXR181" s="3"/>
      <c r="KXS181" s="3"/>
      <c r="KXT181" s="3"/>
      <c r="KXU181" s="3"/>
      <c r="KXV181" s="3"/>
      <c r="KXW181" s="3"/>
      <c r="KXX181" s="3"/>
      <c r="KXY181" s="3"/>
      <c r="KXZ181" s="3"/>
      <c r="KYA181" s="3"/>
      <c r="KYB181" s="3"/>
      <c r="KYC181" s="3"/>
      <c r="KYD181" s="3"/>
      <c r="KYE181" s="3"/>
      <c r="KYF181" s="3"/>
      <c r="KYG181" s="3"/>
      <c r="KYH181" s="3"/>
      <c r="KYI181" s="3"/>
      <c r="KYJ181" s="3"/>
      <c r="KYK181" s="3"/>
      <c r="KYL181" s="3"/>
      <c r="KYM181" s="3"/>
      <c r="KYN181" s="3"/>
      <c r="KYO181" s="3"/>
      <c r="KYP181" s="3"/>
      <c r="KYQ181" s="3"/>
      <c r="KYR181" s="3"/>
      <c r="KYS181" s="3"/>
      <c r="KYT181" s="3"/>
      <c r="KYU181" s="3"/>
      <c r="KYV181" s="3"/>
      <c r="KYW181" s="3"/>
      <c r="KYX181" s="3"/>
      <c r="KYY181" s="3"/>
      <c r="KYZ181" s="3"/>
      <c r="KZA181" s="3"/>
      <c r="KZB181" s="3"/>
      <c r="KZC181" s="3"/>
      <c r="KZD181" s="3"/>
      <c r="KZE181" s="3"/>
      <c r="KZF181" s="3"/>
      <c r="KZG181" s="3"/>
      <c r="KZH181" s="3"/>
      <c r="KZI181" s="3"/>
      <c r="KZJ181" s="3"/>
      <c r="KZK181" s="3"/>
      <c r="KZL181" s="3"/>
      <c r="KZM181" s="3"/>
      <c r="KZN181" s="3"/>
      <c r="KZO181" s="3"/>
      <c r="KZP181" s="3"/>
      <c r="KZQ181" s="3"/>
      <c r="KZR181" s="3"/>
      <c r="KZS181" s="3"/>
      <c r="KZT181" s="3"/>
      <c r="KZU181" s="3"/>
      <c r="KZV181" s="3"/>
      <c r="KZW181" s="3"/>
      <c r="KZX181" s="3"/>
      <c r="KZY181" s="3"/>
      <c r="KZZ181" s="3"/>
      <c r="LAA181" s="3"/>
      <c r="LAB181" s="3"/>
      <c r="LAC181" s="3"/>
      <c r="LAD181" s="3"/>
      <c r="LAE181" s="3"/>
      <c r="LAF181" s="3"/>
      <c r="LAG181" s="3"/>
      <c r="LAH181" s="3"/>
      <c r="LAI181" s="3"/>
      <c r="LAJ181" s="3"/>
      <c r="LAK181" s="3"/>
      <c r="LAL181" s="3"/>
      <c r="LAM181" s="3"/>
      <c r="LAN181" s="3"/>
      <c r="LAO181" s="3"/>
      <c r="LAP181" s="3"/>
      <c r="LAQ181" s="3"/>
      <c r="LAR181" s="3"/>
      <c r="LAS181" s="3"/>
      <c r="LAT181" s="3"/>
      <c r="LAU181" s="3"/>
      <c r="LAV181" s="3"/>
      <c r="LAW181" s="3"/>
      <c r="LAX181" s="3"/>
      <c r="LAY181" s="3"/>
      <c r="LAZ181" s="3"/>
      <c r="LBA181" s="3"/>
      <c r="LBB181" s="3"/>
      <c r="LBC181" s="3"/>
      <c r="LBD181" s="3"/>
      <c r="LBE181" s="3"/>
      <c r="LBF181" s="3"/>
      <c r="LBG181" s="3"/>
      <c r="LBH181" s="3"/>
      <c r="LBI181" s="3"/>
      <c r="LBJ181" s="3"/>
      <c r="LBK181" s="3"/>
      <c r="LBL181" s="3"/>
      <c r="LBM181" s="3"/>
      <c r="LBN181" s="3"/>
      <c r="LBO181" s="3"/>
      <c r="LBP181" s="3"/>
      <c r="LBQ181" s="3"/>
      <c r="LBR181" s="3"/>
      <c r="LBS181" s="3"/>
      <c r="LBT181" s="3"/>
      <c r="LBU181" s="3"/>
      <c r="LBV181" s="3"/>
      <c r="LBW181" s="3"/>
      <c r="LBX181" s="3"/>
      <c r="LBY181" s="3"/>
      <c r="LBZ181" s="3"/>
      <c r="LCA181" s="3"/>
      <c r="LCB181" s="3"/>
      <c r="LCC181" s="3"/>
      <c r="LCD181" s="3"/>
      <c r="LCE181" s="3"/>
      <c r="LCF181" s="3"/>
      <c r="LCG181" s="3"/>
      <c r="LCH181" s="3"/>
      <c r="LCI181" s="3"/>
      <c r="LCJ181" s="3"/>
      <c r="LCK181" s="3"/>
      <c r="LCL181" s="3"/>
      <c r="LCM181" s="3"/>
      <c r="LCN181" s="3"/>
      <c r="LCO181" s="3"/>
      <c r="LCP181" s="3"/>
      <c r="LCQ181" s="3"/>
      <c r="LCR181" s="3"/>
      <c r="LCS181" s="3"/>
      <c r="LCT181" s="3"/>
      <c r="LCU181" s="3"/>
      <c r="LCV181" s="3"/>
      <c r="LCW181" s="3"/>
      <c r="LCX181" s="3"/>
      <c r="LCY181" s="3"/>
      <c r="LCZ181" s="3"/>
      <c r="LDA181" s="3"/>
      <c r="LDB181" s="3"/>
      <c r="LDC181" s="3"/>
      <c r="LDD181" s="3"/>
      <c r="LDE181" s="3"/>
      <c r="LDF181" s="3"/>
      <c r="LDG181" s="3"/>
      <c r="LDH181" s="3"/>
      <c r="LDI181" s="3"/>
      <c r="LDJ181" s="3"/>
      <c r="LDK181" s="3"/>
      <c r="LDL181" s="3"/>
      <c r="LDM181" s="3"/>
      <c r="LDN181" s="3"/>
      <c r="LDO181" s="3"/>
      <c r="LDP181" s="3"/>
      <c r="LDQ181" s="3"/>
      <c r="LDR181" s="3"/>
      <c r="LDS181" s="3"/>
      <c r="LDT181" s="3"/>
      <c r="LDU181" s="3"/>
      <c r="LDV181" s="3"/>
      <c r="LDW181" s="3"/>
      <c r="LDX181" s="3"/>
      <c r="LDY181" s="3"/>
      <c r="LDZ181" s="3"/>
      <c r="LEA181" s="3"/>
      <c r="LEB181" s="3"/>
      <c r="LEC181" s="3"/>
      <c r="LED181" s="3"/>
      <c r="LEE181" s="3"/>
      <c r="LEF181" s="3"/>
      <c r="LEG181" s="3"/>
      <c r="LEH181" s="3"/>
      <c r="LEI181" s="3"/>
      <c r="LEJ181" s="3"/>
      <c r="LEK181" s="3"/>
      <c r="LEL181" s="3"/>
      <c r="LEM181" s="3"/>
      <c r="LEN181" s="3"/>
      <c r="LEO181" s="3"/>
      <c r="LEP181" s="3"/>
      <c r="LEQ181" s="3"/>
      <c r="LER181" s="3"/>
      <c r="LES181" s="3"/>
      <c r="LET181" s="3"/>
      <c r="LEU181" s="3"/>
      <c r="LEV181" s="3"/>
      <c r="LEW181" s="3"/>
      <c r="LEX181" s="3"/>
      <c r="LEY181" s="3"/>
      <c r="LEZ181" s="3"/>
      <c r="LFA181" s="3"/>
      <c r="LFB181" s="3"/>
      <c r="LFC181" s="3"/>
      <c r="LFD181" s="3"/>
      <c r="LFE181" s="3"/>
      <c r="LFF181" s="3"/>
      <c r="LFG181" s="3"/>
      <c r="LFH181" s="3"/>
      <c r="LFI181" s="3"/>
      <c r="LFJ181" s="3"/>
      <c r="LFK181" s="3"/>
      <c r="LFL181" s="3"/>
      <c r="LFM181" s="3"/>
      <c r="LFN181" s="3"/>
      <c r="LFO181" s="3"/>
      <c r="LFP181" s="3"/>
      <c r="LFQ181" s="3"/>
      <c r="LFR181" s="3"/>
      <c r="LFS181" s="3"/>
      <c r="LFT181" s="3"/>
      <c r="LFU181" s="3"/>
      <c r="LFV181" s="3"/>
      <c r="LFW181" s="3"/>
      <c r="LFX181" s="3"/>
      <c r="LFY181" s="3"/>
      <c r="LFZ181" s="3"/>
      <c r="LGA181" s="3"/>
      <c r="LGB181" s="3"/>
      <c r="LGC181" s="3"/>
      <c r="LGD181" s="3"/>
      <c r="LGE181" s="3"/>
      <c r="LGF181" s="3"/>
      <c r="LGG181" s="3"/>
      <c r="LGH181" s="3"/>
      <c r="LGI181" s="3"/>
      <c r="LGJ181" s="3"/>
      <c r="LGK181" s="3"/>
      <c r="LGL181" s="3"/>
      <c r="LGM181" s="3"/>
      <c r="LGN181" s="3"/>
      <c r="LGO181" s="3"/>
      <c r="LGP181" s="3"/>
      <c r="LGQ181" s="3"/>
      <c r="LGR181" s="3"/>
      <c r="LGS181" s="3"/>
      <c r="LGT181" s="3"/>
      <c r="LGU181" s="3"/>
      <c r="LGV181" s="3"/>
      <c r="LGW181" s="3"/>
      <c r="LGX181" s="3"/>
      <c r="LGY181" s="3"/>
      <c r="LGZ181" s="3"/>
      <c r="LHA181" s="3"/>
      <c r="LHB181" s="3"/>
      <c r="LHC181" s="3"/>
      <c r="LHD181" s="3"/>
      <c r="LHE181" s="3"/>
      <c r="LHF181" s="3"/>
      <c r="LHG181" s="3"/>
      <c r="LHH181" s="3"/>
      <c r="LHI181" s="3"/>
      <c r="LHJ181" s="3"/>
      <c r="LHK181" s="3"/>
      <c r="LHL181" s="3"/>
      <c r="LHM181" s="3"/>
      <c r="LHN181" s="3"/>
      <c r="LHO181" s="3"/>
      <c r="LHP181" s="3"/>
      <c r="LHQ181" s="3"/>
      <c r="LHR181" s="3"/>
      <c r="LHS181" s="3"/>
      <c r="LHT181" s="3"/>
      <c r="LHU181" s="3"/>
      <c r="LHV181" s="3"/>
      <c r="LHW181" s="3"/>
      <c r="LHX181" s="3"/>
      <c r="LHY181" s="3"/>
      <c r="LHZ181" s="3"/>
      <c r="LIA181" s="3"/>
      <c r="LIB181" s="3"/>
      <c r="LIC181" s="3"/>
      <c r="LID181" s="3"/>
      <c r="LIE181" s="3"/>
      <c r="LIF181" s="3"/>
      <c r="LIG181" s="3"/>
      <c r="LIH181" s="3"/>
      <c r="LII181" s="3"/>
      <c r="LIJ181" s="3"/>
      <c r="LIK181" s="3"/>
      <c r="LIL181" s="3"/>
      <c r="LIM181" s="3"/>
      <c r="LIN181" s="3"/>
      <c r="LIO181" s="3"/>
      <c r="LIP181" s="3"/>
      <c r="LIQ181" s="3"/>
      <c r="LIR181" s="3"/>
      <c r="LIS181" s="3"/>
      <c r="LIT181" s="3"/>
      <c r="LIU181" s="3"/>
      <c r="LIV181" s="3"/>
      <c r="LIW181" s="3"/>
      <c r="LIX181" s="3"/>
      <c r="LIY181" s="3"/>
      <c r="LIZ181" s="3"/>
      <c r="LJA181" s="3"/>
      <c r="LJB181" s="3"/>
      <c r="LJC181" s="3"/>
      <c r="LJD181" s="3"/>
      <c r="LJE181" s="3"/>
      <c r="LJF181" s="3"/>
      <c r="LJG181" s="3"/>
      <c r="LJH181" s="3"/>
      <c r="LJI181" s="3"/>
      <c r="LJJ181" s="3"/>
      <c r="LJK181" s="3"/>
      <c r="LJL181" s="3"/>
      <c r="LJM181" s="3"/>
      <c r="LJN181" s="3"/>
      <c r="LJO181" s="3"/>
      <c r="LJP181" s="3"/>
      <c r="LJQ181" s="3"/>
      <c r="LJR181" s="3"/>
      <c r="LJS181" s="3"/>
      <c r="LJT181" s="3"/>
      <c r="LJU181" s="3"/>
      <c r="LJV181" s="3"/>
      <c r="LJW181" s="3"/>
      <c r="LJX181" s="3"/>
      <c r="LJY181" s="3"/>
      <c r="LJZ181" s="3"/>
      <c r="LKA181" s="3"/>
      <c r="LKB181" s="3"/>
      <c r="LKC181" s="3"/>
      <c r="LKD181" s="3"/>
      <c r="LKE181" s="3"/>
      <c r="LKF181" s="3"/>
      <c r="LKG181" s="3"/>
      <c r="LKH181" s="3"/>
      <c r="LKI181" s="3"/>
      <c r="LKJ181" s="3"/>
      <c r="LKK181" s="3"/>
      <c r="LKL181" s="3"/>
      <c r="LKM181" s="3"/>
      <c r="LKN181" s="3"/>
      <c r="LKO181" s="3"/>
      <c r="LKP181" s="3"/>
      <c r="LKQ181" s="3"/>
      <c r="LKR181" s="3"/>
      <c r="LKS181" s="3"/>
      <c r="LKT181" s="3"/>
      <c r="LKU181" s="3"/>
      <c r="LKV181" s="3"/>
      <c r="LKW181" s="3"/>
      <c r="LKX181" s="3"/>
      <c r="LKY181" s="3"/>
      <c r="LKZ181" s="3"/>
      <c r="LLA181" s="3"/>
      <c r="LLB181" s="3"/>
      <c r="LLC181" s="3"/>
      <c r="LLD181" s="3"/>
      <c r="LLE181" s="3"/>
      <c r="LLF181" s="3"/>
      <c r="LLG181" s="3"/>
      <c r="LLH181" s="3"/>
      <c r="LLI181" s="3"/>
      <c r="LLJ181" s="3"/>
      <c r="LLK181" s="3"/>
      <c r="LLL181" s="3"/>
      <c r="LLM181" s="3"/>
      <c r="LLN181" s="3"/>
      <c r="LLO181" s="3"/>
      <c r="LLP181" s="3"/>
      <c r="LLQ181" s="3"/>
      <c r="LLR181" s="3"/>
      <c r="LLS181" s="3"/>
      <c r="LLT181" s="3"/>
      <c r="LLU181" s="3"/>
      <c r="LLV181" s="3"/>
      <c r="LLW181" s="3"/>
      <c r="LLX181" s="3"/>
      <c r="LLY181" s="3"/>
      <c r="LLZ181" s="3"/>
      <c r="LMA181" s="3"/>
      <c r="LMB181" s="3"/>
      <c r="LMC181" s="3"/>
      <c r="LMD181" s="3"/>
      <c r="LME181" s="3"/>
      <c r="LMF181" s="3"/>
      <c r="LMG181" s="3"/>
      <c r="LMH181" s="3"/>
      <c r="LMI181" s="3"/>
      <c r="LMJ181" s="3"/>
      <c r="LMK181" s="3"/>
      <c r="LML181" s="3"/>
      <c r="LMM181" s="3"/>
      <c r="LMN181" s="3"/>
      <c r="LMO181" s="3"/>
      <c r="LMP181" s="3"/>
      <c r="LMQ181" s="3"/>
      <c r="LMR181" s="3"/>
      <c r="LMS181" s="3"/>
      <c r="LMT181" s="3"/>
      <c r="LMU181" s="3"/>
      <c r="LMV181" s="3"/>
      <c r="LMW181" s="3"/>
      <c r="LMX181" s="3"/>
      <c r="LMY181" s="3"/>
      <c r="LMZ181" s="3"/>
      <c r="LNA181" s="3"/>
      <c r="LNB181" s="3"/>
      <c r="LNC181" s="3"/>
      <c r="LND181" s="3"/>
      <c r="LNE181" s="3"/>
      <c r="LNF181" s="3"/>
      <c r="LNG181" s="3"/>
      <c r="LNH181" s="3"/>
      <c r="LNI181" s="3"/>
      <c r="LNJ181" s="3"/>
      <c r="LNK181" s="3"/>
      <c r="LNL181" s="3"/>
      <c r="LNM181" s="3"/>
      <c r="LNN181" s="3"/>
      <c r="LNO181" s="3"/>
      <c r="LNP181" s="3"/>
      <c r="LNQ181" s="3"/>
      <c r="LNR181" s="3"/>
      <c r="LNS181" s="3"/>
      <c r="LNT181" s="3"/>
      <c r="LNU181" s="3"/>
      <c r="LNV181" s="3"/>
      <c r="LNW181" s="3"/>
      <c r="LNX181" s="3"/>
      <c r="LNY181" s="3"/>
      <c r="LNZ181" s="3"/>
      <c r="LOA181" s="3"/>
      <c r="LOB181" s="3"/>
      <c r="LOC181" s="3"/>
      <c r="LOD181" s="3"/>
      <c r="LOE181" s="3"/>
      <c r="LOF181" s="3"/>
      <c r="LOG181" s="3"/>
      <c r="LOH181" s="3"/>
      <c r="LOI181" s="3"/>
      <c r="LOJ181" s="3"/>
      <c r="LOK181" s="3"/>
      <c r="LOL181" s="3"/>
      <c r="LOM181" s="3"/>
      <c r="LON181" s="3"/>
      <c r="LOO181" s="3"/>
      <c r="LOP181" s="3"/>
      <c r="LOQ181" s="3"/>
      <c r="LOR181" s="3"/>
      <c r="LOS181" s="3"/>
      <c r="LOT181" s="3"/>
      <c r="LOU181" s="3"/>
      <c r="LOV181" s="3"/>
      <c r="LOW181" s="3"/>
      <c r="LOX181" s="3"/>
      <c r="LOY181" s="3"/>
      <c r="LOZ181" s="3"/>
      <c r="LPA181" s="3"/>
      <c r="LPB181" s="3"/>
      <c r="LPC181" s="3"/>
      <c r="LPD181" s="3"/>
      <c r="LPE181" s="3"/>
      <c r="LPF181" s="3"/>
      <c r="LPG181" s="3"/>
      <c r="LPH181" s="3"/>
      <c r="LPI181" s="3"/>
      <c r="LPJ181" s="3"/>
      <c r="LPK181" s="3"/>
      <c r="LPL181" s="3"/>
      <c r="LPM181" s="3"/>
      <c r="LPN181" s="3"/>
      <c r="LPO181" s="3"/>
      <c r="LPP181" s="3"/>
      <c r="LPQ181" s="3"/>
      <c r="LPR181" s="3"/>
      <c r="LPS181" s="3"/>
      <c r="LPT181" s="3"/>
      <c r="LPU181" s="3"/>
      <c r="LPV181" s="3"/>
      <c r="LPW181" s="3"/>
      <c r="LPX181" s="3"/>
      <c r="LPY181" s="3"/>
      <c r="LPZ181" s="3"/>
      <c r="LQA181" s="3"/>
      <c r="LQB181" s="3"/>
      <c r="LQC181" s="3"/>
      <c r="LQD181" s="3"/>
      <c r="LQE181" s="3"/>
      <c r="LQF181" s="3"/>
      <c r="LQG181" s="3"/>
      <c r="LQH181" s="3"/>
      <c r="LQI181" s="3"/>
      <c r="LQJ181" s="3"/>
      <c r="LQK181" s="3"/>
      <c r="LQL181" s="3"/>
      <c r="LQM181" s="3"/>
      <c r="LQN181" s="3"/>
      <c r="LQO181" s="3"/>
      <c r="LQP181" s="3"/>
      <c r="LQQ181" s="3"/>
      <c r="LQR181" s="3"/>
      <c r="LQS181" s="3"/>
      <c r="LQT181" s="3"/>
      <c r="LQU181" s="3"/>
      <c r="LQV181" s="3"/>
      <c r="LQW181" s="3"/>
      <c r="LQX181" s="3"/>
      <c r="LQY181" s="3"/>
      <c r="LQZ181" s="3"/>
      <c r="LRA181" s="3"/>
      <c r="LRB181" s="3"/>
      <c r="LRC181" s="3"/>
      <c r="LRD181" s="3"/>
      <c r="LRE181" s="3"/>
      <c r="LRF181" s="3"/>
      <c r="LRG181" s="3"/>
      <c r="LRH181" s="3"/>
      <c r="LRI181" s="3"/>
      <c r="LRJ181" s="3"/>
      <c r="LRK181" s="3"/>
      <c r="LRL181" s="3"/>
      <c r="LRM181" s="3"/>
      <c r="LRN181" s="3"/>
      <c r="LRO181" s="3"/>
      <c r="LRP181" s="3"/>
      <c r="LRQ181" s="3"/>
      <c r="LRR181" s="3"/>
      <c r="LRS181" s="3"/>
      <c r="LRT181" s="3"/>
      <c r="LRU181" s="3"/>
      <c r="LRV181" s="3"/>
      <c r="LRW181" s="3"/>
      <c r="LRX181" s="3"/>
      <c r="LRY181" s="3"/>
      <c r="LRZ181" s="3"/>
      <c r="LSA181" s="3"/>
      <c r="LSB181" s="3"/>
      <c r="LSC181" s="3"/>
      <c r="LSD181" s="3"/>
      <c r="LSE181" s="3"/>
      <c r="LSF181" s="3"/>
      <c r="LSG181" s="3"/>
      <c r="LSH181" s="3"/>
      <c r="LSI181" s="3"/>
      <c r="LSJ181" s="3"/>
      <c r="LSK181" s="3"/>
      <c r="LSL181" s="3"/>
      <c r="LSM181" s="3"/>
      <c r="LSN181" s="3"/>
      <c r="LSO181" s="3"/>
      <c r="LSP181" s="3"/>
      <c r="LSQ181" s="3"/>
      <c r="LSR181" s="3"/>
      <c r="LSS181" s="3"/>
      <c r="LST181" s="3"/>
      <c r="LSU181" s="3"/>
      <c r="LSV181" s="3"/>
      <c r="LSW181" s="3"/>
      <c r="LSX181" s="3"/>
      <c r="LSY181" s="3"/>
      <c r="LSZ181" s="3"/>
      <c r="LTA181" s="3"/>
      <c r="LTB181" s="3"/>
      <c r="LTC181" s="3"/>
      <c r="LTD181" s="3"/>
      <c r="LTE181" s="3"/>
      <c r="LTF181" s="3"/>
      <c r="LTG181" s="3"/>
      <c r="LTH181" s="3"/>
      <c r="LTI181" s="3"/>
      <c r="LTJ181" s="3"/>
      <c r="LTK181" s="3"/>
      <c r="LTL181" s="3"/>
      <c r="LTM181" s="3"/>
      <c r="LTN181" s="3"/>
      <c r="LTO181" s="3"/>
      <c r="LTP181" s="3"/>
      <c r="LTQ181" s="3"/>
      <c r="LTR181" s="3"/>
      <c r="LTS181" s="3"/>
      <c r="LTT181" s="3"/>
      <c r="LTU181" s="3"/>
      <c r="LTV181" s="3"/>
      <c r="LTW181" s="3"/>
      <c r="LTX181" s="3"/>
      <c r="LTY181" s="3"/>
      <c r="LTZ181" s="3"/>
      <c r="LUA181" s="3"/>
      <c r="LUB181" s="3"/>
      <c r="LUC181" s="3"/>
      <c r="LUD181" s="3"/>
      <c r="LUE181" s="3"/>
      <c r="LUF181" s="3"/>
      <c r="LUG181" s="3"/>
      <c r="LUH181" s="3"/>
      <c r="LUI181" s="3"/>
      <c r="LUJ181" s="3"/>
      <c r="LUK181" s="3"/>
      <c r="LUL181" s="3"/>
      <c r="LUM181" s="3"/>
      <c r="LUN181" s="3"/>
      <c r="LUO181" s="3"/>
      <c r="LUP181" s="3"/>
      <c r="LUQ181" s="3"/>
      <c r="LUR181" s="3"/>
      <c r="LUS181" s="3"/>
      <c r="LUT181" s="3"/>
      <c r="LUU181" s="3"/>
      <c r="LUV181" s="3"/>
      <c r="LUW181" s="3"/>
      <c r="LUX181" s="3"/>
      <c r="LUY181" s="3"/>
      <c r="LUZ181" s="3"/>
      <c r="LVA181" s="3"/>
      <c r="LVB181" s="3"/>
      <c r="LVC181" s="3"/>
      <c r="LVD181" s="3"/>
      <c r="LVE181" s="3"/>
      <c r="LVF181" s="3"/>
      <c r="LVG181" s="3"/>
      <c r="LVH181" s="3"/>
      <c r="LVI181" s="3"/>
      <c r="LVJ181" s="3"/>
      <c r="LVK181" s="3"/>
      <c r="LVL181" s="3"/>
      <c r="LVM181" s="3"/>
      <c r="LVN181" s="3"/>
      <c r="LVO181" s="3"/>
      <c r="LVP181" s="3"/>
      <c r="LVQ181" s="3"/>
      <c r="LVR181" s="3"/>
      <c r="LVS181" s="3"/>
      <c r="LVT181" s="3"/>
      <c r="LVU181" s="3"/>
      <c r="LVV181" s="3"/>
      <c r="LVW181" s="3"/>
      <c r="LVX181" s="3"/>
      <c r="LVY181" s="3"/>
      <c r="LVZ181" s="3"/>
      <c r="LWA181" s="3"/>
      <c r="LWB181" s="3"/>
      <c r="LWC181" s="3"/>
      <c r="LWD181" s="3"/>
      <c r="LWE181" s="3"/>
      <c r="LWF181" s="3"/>
      <c r="LWG181" s="3"/>
      <c r="LWH181" s="3"/>
      <c r="LWI181" s="3"/>
      <c r="LWJ181" s="3"/>
      <c r="LWK181" s="3"/>
      <c r="LWL181" s="3"/>
      <c r="LWM181" s="3"/>
      <c r="LWN181" s="3"/>
      <c r="LWO181" s="3"/>
      <c r="LWP181" s="3"/>
      <c r="LWQ181" s="3"/>
      <c r="LWR181" s="3"/>
      <c r="LWS181" s="3"/>
      <c r="LWT181" s="3"/>
      <c r="LWU181" s="3"/>
      <c r="LWV181" s="3"/>
      <c r="LWW181" s="3"/>
      <c r="LWX181" s="3"/>
      <c r="LWY181" s="3"/>
      <c r="LWZ181" s="3"/>
      <c r="LXA181" s="3"/>
      <c r="LXB181" s="3"/>
      <c r="LXC181" s="3"/>
      <c r="LXD181" s="3"/>
      <c r="LXE181" s="3"/>
      <c r="LXF181" s="3"/>
      <c r="LXG181" s="3"/>
      <c r="LXH181" s="3"/>
      <c r="LXI181" s="3"/>
      <c r="LXJ181" s="3"/>
      <c r="LXK181" s="3"/>
      <c r="LXL181" s="3"/>
      <c r="LXM181" s="3"/>
      <c r="LXN181" s="3"/>
      <c r="LXO181" s="3"/>
      <c r="LXP181" s="3"/>
      <c r="LXQ181" s="3"/>
      <c r="LXR181" s="3"/>
      <c r="LXS181" s="3"/>
      <c r="LXT181" s="3"/>
      <c r="LXU181" s="3"/>
      <c r="LXV181" s="3"/>
      <c r="LXW181" s="3"/>
      <c r="LXX181" s="3"/>
      <c r="LXY181" s="3"/>
      <c r="LXZ181" s="3"/>
      <c r="LYA181" s="3"/>
      <c r="LYB181" s="3"/>
      <c r="LYC181" s="3"/>
      <c r="LYD181" s="3"/>
      <c r="LYE181" s="3"/>
      <c r="LYF181" s="3"/>
      <c r="LYG181" s="3"/>
      <c r="LYH181" s="3"/>
      <c r="LYI181" s="3"/>
      <c r="LYJ181" s="3"/>
      <c r="LYK181" s="3"/>
      <c r="LYL181" s="3"/>
      <c r="LYM181" s="3"/>
      <c r="LYN181" s="3"/>
      <c r="LYO181" s="3"/>
      <c r="LYP181" s="3"/>
      <c r="LYQ181" s="3"/>
      <c r="LYR181" s="3"/>
      <c r="LYS181" s="3"/>
      <c r="LYT181" s="3"/>
      <c r="LYU181" s="3"/>
      <c r="LYV181" s="3"/>
      <c r="LYW181" s="3"/>
      <c r="LYX181" s="3"/>
      <c r="LYY181" s="3"/>
      <c r="LYZ181" s="3"/>
      <c r="LZA181" s="3"/>
      <c r="LZB181" s="3"/>
      <c r="LZC181" s="3"/>
      <c r="LZD181" s="3"/>
      <c r="LZE181" s="3"/>
      <c r="LZF181" s="3"/>
      <c r="LZG181" s="3"/>
      <c r="LZH181" s="3"/>
      <c r="LZI181" s="3"/>
      <c r="LZJ181" s="3"/>
      <c r="LZK181" s="3"/>
      <c r="LZL181" s="3"/>
      <c r="LZM181" s="3"/>
      <c r="LZN181" s="3"/>
      <c r="LZO181" s="3"/>
      <c r="LZP181" s="3"/>
      <c r="LZQ181" s="3"/>
      <c r="LZR181" s="3"/>
      <c r="LZS181" s="3"/>
      <c r="LZT181" s="3"/>
      <c r="LZU181" s="3"/>
      <c r="LZV181" s="3"/>
      <c r="LZW181" s="3"/>
      <c r="LZX181" s="3"/>
      <c r="LZY181" s="3"/>
      <c r="LZZ181" s="3"/>
      <c r="MAA181" s="3"/>
      <c r="MAB181" s="3"/>
      <c r="MAC181" s="3"/>
      <c r="MAD181" s="3"/>
      <c r="MAE181" s="3"/>
      <c r="MAF181" s="3"/>
      <c r="MAG181" s="3"/>
      <c r="MAH181" s="3"/>
      <c r="MAI181" s="3"/>
      <c r="MAJ181" s="3"/>
      <c r="MAK181" s="3"/>
      <c r="MAL181" s="3"/>
      <c r="MAM181" s="3"/>
      <c r="MAN181" s="3"/>
      <c r="MAO181" s="3"/>
      <c r="MAP181" s="3"/>
      <c r="MAQ181" s="3"/>
      <c r="MAR181" s="3"/>
      <c r="MAS181" s="3"/>
      <c r="MAT181" s="3"/>
      <c r="MAU181" s="3"/>
      <c r="MAV181" s="3"/>
      <c r="MAW181" s="3"/>
      <c r="MAX181" s="3"/>
      <c r="MAY181" s="3"/>
      <c r="MAZ181" s="3"/>
      <c r="MBA181" s="3"/>
      <c r="MBB181" s="3"/>
      <c r="MBC181" s="3"/>
      <c r="MBD181" s="3"/>
      <c r="MBE181" s="3"/>
      <c r="MBF181" s="3"/>
      <c r="MBG181" s="3"/>
      <c r="MBH181" s="3"/>
      <c r="MBI181" s="3"/>
      <c r="MBJ181" s="3"/>
      <c r="MBK181" s="3"/>
      <c r="MBL181" s="3"/>
      <c r="MBM181" s="3"/>
      <c r="MBN181" s="3"/>
      <c r="MBO181" s="3"/>
      <c r="MBP181" s="3"/>
      <c r="MBQ181" s="3"/>
      <c r="MBR181" s="3"/>
      <c r="MBS181" s="3"/>
      <c r="MBT181" s="3"/>
      <c r="MBU181" s="3"/>
      <c r="MBV181" s="3"/>
      <c r="MBW181" s="3"/>
      <c r="MBX181" s="3"/>
      <c r="MBY181" s="3"/>
      <c r="MBZ181" s="3"/>
      <c r="MCA181" s="3"/>
      <c r="MCB181" s="3"/>
      <c r="MCC181" s="3"/>
      <c r="MCD181" s="3"/>
      <c r="MCE181" s="3"/>
      <c r="MCF181" s="3"/>
      <c r="MCG181" s="3"/>
      <c r="MCH181" s="3"/>
      <c r="MCI181" s="3"/>
      <c r="MCJ181" s="3"/>
      <c r="MCK181" s="3"/>
      <c r="MCL181" s="3"/>
      <c r="MCM181" s="3"/>
      <c r="MCN181" s="3"/>
      <c r="MCO181" s="3"/>
      <c r="MCP181" s="3"/>
      <c r="MCQ181" s="3"/>
      <c r="MCR181" s="3"/>
      <c r="MCS181" s="3"/>
      <c r="MCT181" s="3"/>
      <c r="MCU181" s="3"/>
      <c r="MCV181" s="3"/>
      <c r="MCW181" s="3"/>
      <c r="MCX181" s="3"/>
      <c r="MCY181" s="3"/>
      <c r="MCZ181" s="3"/>
      <c r="MDA181" s="3"/>
      <c r="MDB181" s="3"/>
      <c r="MDC181" s="3"/>
      <c r="MDD181" s="3"/>
      <c r="MDE181" s="3"/>
      <c r="MDF181" s="3"/>
      <c r="MDG181" s="3"/>
      <c r="MDH181" s="3"/>
      <c r="MDI181" s="3"/>
      <c r="MDJ181" s="3"/>
      <c r="MDK181" s="3"/>
      <c r="MDL181" s="3"/>
      <c r="MDM181" s="3"/>
      <c r="MDN181" s="3"/>
      <c r="MDO181" s="3"/>
      <c r="MDP181" s="3"/>
      <c r="MDQ181" s="3"/>
      <c r="MDR181" s="3"/>
      <c r="MDS181" s="3"/>
      <c r="MDT181" s="3"/>
      <c r="MDU181" s="3"/>
      <c r="MDV181" s="3"/>
      <c r="MDW181" s="3"/>
      <c r="MDX181" s="3"/>
      <c r="MDY181" s="3"/>
      <c r="MDZ181" s="3"/>
      <c r="MEA181" s="3"/>
      <c r="MEB181" s="3"/>
      <c r="MEC181" s="3"/>
      <c r="MED181" s="3"/>
      <c r="MEE181" s="3"/>
      <c r="MEF181" s="3"/>
      <c r="MEG181" s="3"/>
      <c r="MEH181" s="3"/>
      <c r="MEI181" s="3"/>
      <c r="MEJ181" s="3"/>
      <c r="MEK181" s="3"/>
      <c r="MEL181" s="3"/>
      <c r="MEM181" s="3"/>
      <c r="MEN181" s="3"/>
      <c r="MEO181" s="3"/>
      <c r="MEP181" s="3"/>
      <c r="MEQ181" s="3"/>
      <c r="MER181" s="3"/>
      <c r="MES181" s="3"/>
      <c r="MET181" s="3"/>
      <c r="MEU181" s="3"/>
      <c r="MEV181" s="3"/>
      <c r="MEW181" s="3"/>
      <c r="MEX181" s="3"/>
      <c r="MEY181" s="3"/>
      <c r="MEZ181" s="3"/>
      <c r="MFA181" s="3"/>
      <c r="MFB181" s="3"/>
      <c r="MFC181" s="3"/>
      <c r="MFD181" s="3"/>
      <c r="MFE181" s="3"/>
      <c r="MFF181" s="3"/>
      <c r="MFG181" s="3"/>
      <c r="MFH181" s="3"/>
      <c r="MFI181" s="3"/>
      <c r="MFJ181" s="3"/>
      <c r="MFK181" s="3"/>
      <c r="MFL181" s="3"/>
      <c r="MFM181" s="3"/>
      <c r="MFN181" s="3"/>
      <c r="MFO181" s="3"/>
      <c r="MFP181" s="3"/>
      <c r="MFQ181" s="3"/>
      <c r="MFR181" s="3"/>
      <c r="MFS181" s="3"/>
      <c r="MFT181" s="3"/>
      <c r="MFU181" s="3"/>
      <c r="MFV181" s="3"/>
      <c r="MFW181" s="3"/>
      <c r="MFX181" s="3"/>
      <c r="MFY181" s="3"/>
      <c r="MFZ181" s="3"/>
      <c r="MGA181" s="3"/>
      <c r="MGB181" s="3"/>
      <c r="MGC181" s="3"/>
      <c r="MGD181" s="3"/>
      <c r="MGE181" s="3"/>
      <c r="MGF181" s="3"/>
      <c r="MGG181" s="3"/>
      <c r="MGH181" s="3"/>
      <c r="MGI181" s="3"/>
      <c r="MGJ181" s="3"/>
      <c r="MGK181" s="3"/>
      <c r="MGL181" s="3"/>
      <c r="MGM181" s="3"/>
      <c r="MGN181" s="3"/>
      <c r="MGO181" s="3"/>
      <c r="MGP181" s="3"/>
      <c r="MGQ181" s="3"/>
      <c r="MGR181" s="3"/>
      <c r="MGS181" s="3"/>
      <c r="MGT181" s="3"/>
      <c r="MGU181" s="3"/>
      <c r="MGV181" s="3"/>
      <c r="MGW181" s="3"/>
      <c r="MGX181" s="3"/>
      <c r="MGY181" s="3"/>
      <c r="MGZ181" s="3"/>
      <c r="MHA181" s="3"/>
      <c r="MHB181" s="3"/>
      <c r="MHC181" s="3"/>
      <c r="MHD181" s="3"/>
      <c r="MHE181" s="3"/>
      <c r="MHF181" s="3"/>
      <c r="MHG181" s="3"/>
      <c r="MHH181" s="3"/>
      <c r="MHI181" s="3"/>
      <c r="MHJ181" s="3"/>
      <c r="MHK181" s="3"/>
      <c r="MHL181" s="3"/>
      <c r="MHM181" s="3"/>
      <c r="MHN181" s="3"/>
      <c r="MHO181" s="3"/>
      <c r="MHP181" s="3"/>
      <c r="MHQ181" s="3"/>
      <c r="MHR181" s="3"/>
      <c r="MHS181" s="3"/>
      <c r="MHT181" s="3"/>
      <c r="MHU181" s="3"/>
      <c r="MHV181" s="3"/>
      <c r="MHW181" s="3"/>
      <c r="MHX181" s="3"/>
      <c r="MHY181" s="3"/>
      <c r="MHZ181" s="3"/>
      <c r="MIA181" s="3"/>
      <c r="MIB181" s="3"/>
      <c r="MIC181" s="3"/>
      <c r="MID181" s="3"/>
      <c r="MIE181" s="3"/>
      <c r="MIF181" s="3"/>
      <c r="MIG181" s="3"/>
      <c r="MIH181" s="3"/>
      <c r="MII181" s="3"/>
      <c r="MIJ181" s="3"/>
      <c r="MIK181" s="3"/>
      <c r="MIL181" s="3"/>
      <c r="MIM181" s="3"/>
      <c r="MIN181" s="3"/>
      <c r="MIO181" s="3"/>
      <c r="MIP181" s="3"/>
      <c r="MIQ181" s="3"/>
      <c r="MIR181" s="3"/>
      <c r="MIS181" s="3"/>
      <c r="MIT181" s="3"/>
      <c r="MIU181" s="3"/>
      <c r="MIV181" s="3"/>
      <c r="MIW181" s="3"/>
      <c r="MIX181" s="3"/>
      <c r="MIY181" s="3"/>
      <c r="MIZ181" s="3"/>
      <c r="MJA181" s="3"/>
      <c r="MJB181" s="3"/>
      <c r="MJC181" s="3"/>
      <c r="MJD181" s="3"/>
      <c r="MJE181" s="3"/>
      <c r="MJF181" s="3"/>
      <c r="MJG181" s="3"/>
      <c r="MJH181" s="3"/>
      <c r="MJI181" s="3"/>
      <c r="MJJ181" s="3"/>
      <c r="MJK181" s="3"/>
      <c r="MJL181" s="3"/>
      <c r="MJM181" s="3"/>
      <c r="MJN181" s="3"/>
      <c r="MJO181" s="3"/>
      <c r="MJP181" s="3"/>
      <c r="MJQ181" s="3"/>
      <c r="MJR181" s="3"/>
      <c r="MJS181" s="3"/>
      <c r="MJT181" s="3"/>
      <c r="MJU181" s="3"/>
      <c r="MJV181" s="3"/>
      <c r="MJW181" s="3"/>
      <c r="MJX181" s="3"/>
      <c r="MJY181" s="3"/>
      <c r="MJZ181" s="3"/>
      <c r="MKA181" s="3"/>
      <c r="MKB181" s="3"/>
      <c r="MKC181" s="3"/>
      <c r="MKD181" s="3"/>
      <c r="MKE181" s="3"/>
      <c r="MKF181" s="3"/>
      <c r="MKG181" s="3"/>
      <c r="MKH181" s="3"/>
      <c r="MKI181" s="3"/>
      <c r="MKJ181" s="3"/>
      <c r="MKK181" s="3"/>
      <c r="MKL181" s="3"/>
      <c r="MKM181" s="3"/>
      <c r="MKN181" s="3"/>
      <c r="MKO181" s="3"/>
      <c r="MKP181" s="3"/>
      <c r="MKQ181" s="3"/>
      <c r="MKR181" s="3"/>
      <c r="MKS181" s="3"/>
      <c r="MKT181" s="3"/>
      <c r="MKU181" s="3"/>
      <c r="MKV181" s="3"/>
      <c r="MKW181" s="3"/>
      <c r="MKX181" s="3"/>
      <c r="MKY181" s="3"/>
      <c r="MKZ181" s="3"/>
      <c r="MLA181" s="3"/>
      <c r="MLB181" s="3"/>
      <c r="MLC181" s="3"/>
      <c r="MLD181" s="3"/>
      <c r="MLE181" s="3"/>
      <c r="MLF181" s="3"/>
      <c r="MLG181" s="3"/>
      <c r="MLH181" s="3"/>
      <c r="MLI181" s="3"/>
      <c r="MLJ181" s="3"/>
      <c r="MLK181" s="3"/>
      <c r="MLL181" s="3"/>
      <c r="MLM181" s="3"/>
      <c r="MLN181" s="3"/>
      <c r="MLO181" s="3"/>
      <c r="MLP181" s="3"/>
      <c r="MLQ181" s="3"/>
      <c r="MLR181" s="3"/>
      <c r="MLS181" s="3"/>
      <c r="MLT181" s="3"/>
      <c r="MLU181" s="3"/>
      <c r="MLV181" s="3"/>
      <c r="MLW181" s="3"/>
      <c r="MLX181" s="3"/>
      <c r="MLY181" s="3"/>
      <c r="MLZ181" s="3"/>
      <c r="MMA181" s="3"/>
      <c r="MMB181" s="3"/>
      <c r="MMC181" s="3"/>
      <c r="MMD181" s="3"/>
      <c r="MME181" s="3"/>
      <c r="MMF181" s="3"/>
      <c r="MMG181" s="3"/>
      <c r="MMH181" s="3"/>
      <c r="MMI181" s="3"/>
      <c r="MMJ181" s="3"/>
      <c r="MMK181" s="3"/>
      <c r="MML181" s="3"/>
      <c r="MMM181" s="3"/>
      <c r="MMN181" s="3"/>
      <c r="MMO181" s="3"/>
      <c r="MMP181" s="3"/>
      <c r="MMQ181" s="3"/>
      <c r="MMR181" s="3"/>
      <c r="MMS181" s="3"/>
      <c r="MMT181" s="3"/>
      <c r="MMU181" s="3"/>
      <c r="MMV181" s="3"/>
      <c r="MMW181" s="3"/>
      <c r="MMX181" s="3"/>
      <c r="MMY181" s="3"/>
      <c r="MMZ181" s="3"/>
      <c r="MNA181" s="3"/>
      <c r="MNB181" s="3"/>
      <c r="MNC181" s="3"/>
      <c r="MND181" s="3"/>
      <c r="MNE181" s="3"/>
      <c r="MNF181" s="3"/>
      <c r="MNG181" s="3"/>
      <c r="MNH181" s="3"/>
      <c r="MNI181" s="3"/>
      <c r="MNJ181" s="3"/>
      <c r="MNK181" s="3"/>
      <c r="MNL181" s="3"/>
      <c r="MNM181" s="3"/>
      <c r="MNN181" s="3"/>
      <c r="MNO181" s="3"/>
      <c r="MNP181" s="3"/>
      <c r="MNQ181" s="3"/>
      <c r="MNR181" s="3"/>
      <c r="MNS181" s="3"/>
      <c r="MNT181" s="3"/>
      <c r="MNU181" s="3"/>
      <c r="MNV181" s="3"/>
      <c r="MNW181" s="3"/>
      <c r="MNX181" s="3"/>
      <c r="MNY181" s="3"/>
      <c r="MNZ181" s="3"/>
      <c r="MOA181" s="3"/>
      <c r="MOB181" s="3"/>
      <c r="MOC181" s="3"/>
      <c r="MOD181" s="3"/>
      <c r="MOE181" s="3"/>
      <c r="MOF181" s="3"/>
      <c r="MOG181" s="3"/>
      <c r="MOH181" s="3"/>
      <c r="MOI181" s="3"/>
      <c r="MOJ181" s="3"/>
      <c r="MOK181" s="3"/>
      <c r="MOL181" s="3"/>
      <c r="MOM181" s="3"/>
      <c r="MON181" s="3"/>
      <c r="MOO181" s="3"/>
      <c r="MOP181" s="3"/>
      <c r="MOQ181" s="3"/>
      <c r="MOR181" s="3"/>
      <c r="MOS181" s="3"/>
      <c r="MOT181" s="3"/>
      <c r="MOU181" s="3"/>
      <c r="MOV181" s="3"/>
      <c r="MOW181" s="3"/>
      <c r="MOX181" s="3"/>
      <c r="MOY181" s="3"/>
      <c r="MOZ181" s="3"/>
      <c r="MPA181" s="3"/>
      <c r="MPB181" s="3"/>
      <c r="MPC181" s="3"/>
      <c r="MPD181" s="3"/>
      <c r="MPE181" s="3"/>
      <c r="MPF181" s="3"/>
      <c r="MPG181" s="3"/>
      <c r="MPH181" s="3"/>
      <c r="MPI181" s="3"/>
      <c r="MPJ181" s="3"/>
      <c r="MPK181" s="3"/>
      <c r="MPL181" s="3"/>
      <c r="MPM181" s="3"/>
      <c r="MPN181" s="3"/>
      <c r="MPO181" s="3"/>
      <c r="MPP181" s="3"/>
      <c r="MPQ181" s="3"/>
      <c r="MPR181" s="3"/>
      <c r="MPS181" s="3"/>
      <c r="MPT181" s="3"/>
      <c r="MPU181" s="3"/>
      <c r="MPV181" s="3"/>
      <c r="MPW181" s="3"/>
      <c r="MPX181" s="3"/>
      <c r="MPY181" s="3"/>
      <c r="MPZ181" s="3"/>
      <c r="MQA181" s="3"/>
      <c r="MQB181" s="3"/>
      <c r="MQC181" s="3"/>
      <c r="MQD181" s="3"/>
      <c r="MQE181" s="3"/>
      <c r="MQF181" s="3"/>
      <c r="MQG181" s="3"/>
      <c r="MQH181" s="3"/>
      <c r="MQI181" s="3"/>
      <c r="MQJ181" s="3"/>
      <c r="MQK181" s="3"/>
      <c r="MQL181" s="3"/>
      <c r="MQM181" s="3"/>
      <c r="MQN181" s="3"/>
      <c r="MQO181" s="3"/>
      <c r="MQP181" s="3"/>
      <c r="MQQ181" s="3"/>
      <c r="MQR181" s="3"/>
      <c r="MQS181" s="3"/>
      <c r="MQT181" s="3"/>
      <c r="MQU181" s="3"/>
      <c r="MQV181" s="3"/>
      <c r="MQW181" s="3"/>
      <c r="MQX181" s="3"/>
      <c r="MQY181" s="3"/>
      <c r="MQZ181" s="3"/>
      <c r="MRA181" s="3"/>
      <c r="MRB181" s="3"/>
      <c r="MRC181" s="3"/>
      <c r="MRD181" s="3"/>
      <c r="MRE181" s="3"/>
      <c r="MRF181" s="3"/>
      <c r="MRG181" s="3"/>
      <c r="MRH181" s="3"/>
      <c r="MRI181" s="3"/>
      <c r="MRJ181" s="3"/>
      <c r="MRK181" s="3"/>
      <c r="MRL181" s="3"/>
      <c r="MRM181" s="3"/>
      <c r="MRN181" s="3"/>
      <c r="MRO181" s="3"/>
      <c r="MRP181" s="3"/>
      <c r="MRQ181" s="3"/>
      <c r="MRR181" s="3"/>
      <c r="MRS181" s="3"/>
      <c r="MRT181" s="3"/>
      <c r="MRU181" s="3"/>
      <c r="MRV181" s="3"/>
      <c r="MRW181" s="3"/>
      <c r="MRX181" s="3"/>
      <c r="MRY181" s="3"/>
      <c r="MRZ181" s="3"/>
      <c r="MSA181" s="3"/>
      <c r="MSB181" s="3"/>
      <c r="MSC181" s="3"/>
      <c r="MSD181" s="3"/>
      <c r="MSE181" s="3"/>
      <c r="MSF181" s="3"/>
      <c r="MSG181" s="3"/>
      <c r="MSH181" s="3"/>
      <c r="MSI181" s="3"/>
      <c r="MSJ181" s="3"/>
      <c r="MSK181" s="3"/>
      <c r="MSL181" s="3"/>
      <c r="MSM181" s="3"/>
      <c r="MSN181" s="3"/>
      <c r="MSO181" s="3"/>
      <c r="MSP181" s="3"/>
      <c r="MSQ181" s="3"/>
      <c r="MSR181" s="3"/>
      <c r="MSS181" s="3"/>
      <c r="MST181" s="3"/>
      <c r="MSU181" s="3"/>
      <c r="MSV181" s="3"/>
      <c r="MSW181" s="3"/>
      <c r="MSX181" s="3"/>
      <c r="MSY181" s="3"/>
      <c r="MSZ181" s="3"/>
      <c r="MTA181" s="3"/>
      <c r="MTB181" s="3"/>
      <c r="MTC181" s="3"/>
      <c r="MTD181" s="3"/>
      <c r="MTE181" s="3"/>
      <c r="MTF181" s="3"/>
      <c r="MTG181" s="3"/>
      <c r="MTH181" s="3"/>
      <c r="MTI181" s="3"/>
      <c r="MTJ181" s="3"/>
      <c r="MTK181" s="3"/>
      <c r="MTL181" s="3"/>
      <c r="MTM181" s="3"/>
      <c r="MTN181" s="3"/>
      <c r="MTO181" s="3"/>
      <c r="MTP181" s="3"/>
      <c r="MTQ181" s="3"/>
      <c r="MTR181" s="3"/>
      <c r="MTS181" s="3"/>
      <c r="MTT181" s="3"/>
      <c r="MTU181" s="3"/>
      <c r="MTV181" s="3"/>
      <c r="MTW181" s="3"/>
      <c r="MTX181" s="3"/>
      <c r="MTY181" s="3"/>
      <c r="MTZ181" s="3"/>
      <c r="MUA181" s="3"/>
      <c r="MUB181" s="3"/>
      <c r="MUC181" s="3"/>
      <c r="MUD181" s="3"/>
      <c r="MUE181" s="3"/>
      <c r="MUF181" s="3"/>
      <c r="MUG181" s="3"/>
      <c r="MUH181" s="3"/>
      <c r="MUI181" s="3"/>
      <c r="MUJ181" s="3"/>
      <c r="MUK181" s="3"/>
      <c r="MUL181" s="3"/>
      <c r="MUM181" s="3"/>
      <c r="MUN181" s="3"/>
      <c r="MUO181" s="3"/>
      <c r="MUP181" s="3"/>
      <c r="MUQ181" s="3"/>
      <c r="MUR181" s="3"/>
      <c r="MUS181" s="3"/>
      <c r="MUT181" s="3"/>
      <c r="MUU181" s="3"/>
      <c r="MUV181" s="3"/>
      <c r="MUW181" s="3"/>
      <c r="MUX181" s="3"/>
      <c r="MUY181" s="3"/>
      <c r="MUZ181" s="3"/>
      <c r="MVA181" s="3"/>
      <c r="MVB181" s="3"/>
      <c r="MVC181" s="3"/>
      <c r="MVD181" s="3"/>
      <c r="MVE181" s="3"/>
      <c r="MVF181" s="3"/>
      <c r="MVG181" s="3"/>
      <c r="MVH181" s="3"/>
      <c r="MVI181" s="3"/>
      <c r="MVJ181" s="3"/>
      <c r="MVK181" s="3"/>
      <c r="MVL181" s="3"/>
      <c r="MVM181" s="3"/>
      <c r="MVN181" s="3"/>
      <c r="MVO181" s="3"/>
      <c r="MVP181" s="3"/>
      <c r="MVQ181" s="3"/>
      <c r="MVR181" s="3"/>
      <c r="MVS181" s="3"/>
      <c r="MVT181" s="3"/>
      <c r="MVU181" s="3"/>
      <c r="MVV181" s="3"/>
      <c r="MVW181" s="3"/>
      <c r="MVX181" s="3"/>
      <c r="MVY181" s="3"/>
      <c r="MVZ181" s="3"/>
      <c r="MWA181" s="3"/>
      <c r="MWB181" s="3"/>
      <c r="MWC181" s="3"/>
      <c r="MWD181" s="3"/>
      <c r="MWE181" s="3"/>
      <c r="MWF181" s="3"/>
      <c r="MWG181" s="3"/>
      <c r="MWH181" s="3"/>
      <c r="MWI181" s="3"/>
      <c r="MWJ181" s="3"/>
      <c r="MWK181" s="3"/>
      <c r="MWL181" s="3"/>
      <c r="MWM181" s="3"/>
      <c r="MWN181" s="3"/>
      <c r="MWO181" s="3"/>
      <c r="MWP181" s="3"/>
      <c r="MWQ181" s="3"/>
      <c r="MWR181" s="3"/>
      <c r="MWS181" s="3"/>
      <c r="MWT181" s="3"/>
      <c r="MWU181" s="3"/>
      <c r="MWV181" s="3"/>
      <c r="MWW181" s="3"/>
      <c r="MWX181" s="3"/>
      <c r="MWY181" s="3"/>
      <c r="MWZ181" s="3"/>
      <c r="MXA181" s="3"/>
      <c r="MXB181" s="3"/>
      <c r="MXC181" s="3"/>
      <c r="MXD181" s="3"/>
      <c r="MXE181" s="3"/>
      <c r="MXF181" s="3"/>
      <c r="MXG181" s="3"/>
      <c r="MXH181" s="3"/>
      <c r="MXI181" s="3"/>
      <c r="MXJ181" s="3"/>
      <c r="MXK181" s="3"/>
      <c r="MXL181" s="3"/>
      <c r="MXM181" s="3"/>
      <c r="MXN181" s="3"/>
      <c r="MXO181" s="3"/>
      <c r="MXP181" s="3"/>
      <c r="MXQ181" s="3"/>
      <c r="MXR181" s="3"/>
      <c r="MXS181" s="3"/>
      <c r="MXT181" s="3"/>
      <c r="MXU181" s="3"/>
      <c r="MXV181" s="3"/>
      <c r="MXW181" s="3"/>
      <c r="MXX181" s="3"/>
      <c r="MXY181" s="3"/>
      <c r="MXZ181" s="3"/>
      <c r="MYA181" s="3"/>
      <c r="MYB181" s="3"/>
      <c r="MYC181" s="3"/>
      <c r="MYD181" s="3"/>
      <c r="MYE181" s="3"/>
      <c r="MYF181" s="3"/>
      <c r="MYG181" s="3"/>
      <c r="MYH181" s="3"/>
      <c r="MYI181" s="3"/>
      <c r="MYJ181" s="3"/>
      <c r="MYK181" s="3"/>
      <c r="MYL181" s="3"/>
      <c r="MYM181" s="3"/>
      <c r="MYN181" s="3"/>
      <c r="MYO181" s="3"/>
      <c r="MYP181" s="3"/>
      <c r="MYQ181" s="3"/>
      <c r="MYR181" s="3"/>
      <c r="MYS181" s="3"/>
      <c r="MYT181" s="3"/>
      <c r="MYU181" s="3"/>
      <c r="MYV181" s="3"/>
      <c r="MYW181" s="3"/>
      <c r="MYX181" s="3"/>
      <c r="MYY181" s="3"/>
      <c r="MYZ181" s="3"/>
      <c r="MZA181" s="3"/>
      <c r="MZB181" s="3"/>
      <c r="MZC181" s="3"/>
      <c r="MZD181" s="3"/>
      <c r="MZE181" s="3"/>
      <c r="MZF181" s="3"/>
      <c r="MZG181" s="3"/>
      <c r="MZH181" s="3"/>
      <c r="MZI181" s="3"/>
      <c r="MZJ181" s="3"/>
      <c r="MZK181" s="3"/>
      <c r="MZL181" s="3"/>
      <c r="MZM181" s="3"/>
      <c r="MZN181" s="3"/>
      <c r="MZO181" s="3"/>
      <c r="MZP181" s="3"/>
      <c r="MZQ181" s="3"/>
      <c r="MZR181" s="3"/>
      <c r="MZS181" s="3"/>
      <c r="MZT181" s="3"/>
      <c r="MZU181" s="3"/>
      <c r="MZV181" s="3"/>
      <c r="MZW181" s="3"/>
      <c r="MZX181" s="3"/>
      <c r="MZY181" s="3"/>
      <c r="MZZ181" s="3"/>
      <c r="NAA181" s="3"/>
      <c r="NAB181" s="3"/>
      <c r="NAC181" s="3"/>
      <c r="NAD181" s="3"/>
      <c r="NAE181" s="3"/>
      <c r="NAF181" s="3"/>
      <c r="NAG181" s="3"/>
      <c r="NAH181" s="3"/>
      <c r="NAI181" s="3"/>
      <c r="NAJ181" s="3"/>
      <c r="NAK181" s="3"/>
      <c r="NAL181" s="3"/>
      <c r="NAM181" s="3"/>
      <c r="NAN181" s="3"/>
      <c r="NAO181" s="3"/>
      <c r="NAP181" s="3"/>
      <c r="NAQ181" s="3"/>
      <c r="NAR181" s="3"/>
      <c r="NAS181" s="3"/>
      <c r="NAT181" s="3"/>
      <c r="NAU181" s="3"/>
      <c r="NAV181" s="3"/>
      <c r="NAW181" s="3"/>
      <c r="NAX181" s="3"/>
      <c r="NAY181" s="3"/>
      <c r="NAZ181" s="3"/>
      <c r="NBA181" s="3"/>
      <c r="NBB181" s="3"/>
      <c r="NBC181" s="3"/>
      <c r="NBD181" s="3"/>
      <c r="NBE181" s="3"/>
      <c r="NBF181" s="3"/>
      <c r="NBG181" s="3"/>
      <c r="NBH181" s="3"/>
      <c r="NBI181" s="3"/>
      <c r="NBJ181" s="3"/>
      <c r="NBK181" s="3"/>
      <c r="NBL181" s="3"/>
      <c r="NBM181" s="3"/>
      <c r="NBN181" s="3"/>
      <c r="NBO181" s="3"/>
      <c r="NBP181" s="3"/>
      <c r="NBQ181" s="3"/>
      <c r="NBR181" s="3"/>
      <c r="NBS181" s="3"/>
      <c r="NBT181" s="3"/>
      <c r="NBU181" s="3"/>
      <c r="NBV181" s="3"/>
      <c r="NBW181" s="3"/>
      <c r="NBX181" s="3"/>
      <c r="NBY181" s="3"/>
      <c r="NBZ181" s="3"/>
      <c r="NCA181" s="3"/>
      <c r="NCB181" s="3"/>
      <c r="NCC181" s="3"/>
      <c r="NCD181" s="3"/>
      <c r="NCE181" s="3"/>
      <c r="NCF181" s="3"/>
      <c r="NCG181" s="3"/>
      <c r="NCH181" s="3"/>
      <c r="NCI181" s="3"/>
      <c r="NCJ181" s="3"/>
      <c r="NCK181" s="3"/>
      <c r="NCL181" s="3"/>
      <c r="NCM181" s="3"/>
      <c r="NCN181" s="3"/>
      <c r="NCO181" s="3"/>
      <c r="NCP181" s="3"/>
      <c r="NCQ181" s="3"/>
      <c r="NCR181" s="3"/>
      <c r="NCS181" s="3"/>
      <c r="NCT181" s="3"/>
      <c r="NCU181" s="3"/>
      <c r="NCV181" s="3"/>
      <c r="NCW181" s="3"/>
      <c r="NCX181" s="3"/>
      <c r="NCY181" s="3"/>
      <c r="NCZ181" s="3"/>
      <c r="NDA181" s="3"/>
      <c r="NDB181" s="3"/>
      <c r="NDC181" s="3"/>
      <c r="NDD181" s="3"/>
      <c r="NDE181" s="3"/>
      <c r="NDF181" s="3"/>
      <c r="NDG181" s="3"/>
      <c r="NDH181" s="3"/>
      <c r="NDI181" s="3"/>
      <c r="NDJ181" s="3"/>
      <c r="NDK181" s="3"/>
      <c r="NDL181" s="3"/>
      <c r="NDM181" s="3"/>
      <c r="NDN181" s="3"/>
      <c r="NDO181" s="3"/>
      <c r="NDP181" s="3"/>
      <c r="NDQ181" s="3"/>
      <c r="NDR181" s="3"/>
      <c r="NDS181" s="3"/>
      <c r="NDT181" s="3"/>
      <c r="NDU181" s="3"/>
      <c r="NDV181" s="3"/>
      <c r="NDW181" s="3"/>
      <c r="NDX181" s="3"/>
      <c r="NDY181" s="3"/>
      <c r="NDZ181" s="3"/>
      <c r="NEA181" s="3"/>
      <c r="NEB181" s="3"/>
      <c r="NEC181" s="3"/>
      <c r="NED181" s="3"/>
      <c r="NEE181" s="3"/>
      <c r="NEF181" s="3"/>
      <c r="NEG181" s="3"/>
      <c r="NEH181" s="3"/>
      <c r="NEI181" s="3"/>
      <c r="NEJ181" s="3"/>
      <c r="NEK181" s="3"/>
      <c r="NEL181" s="3"/>
      <c r="NEM181" s="3"/>
      <c r="NEN181" s="3"/>
      <c r="NEO181" s="3"/>
      <c r="NEP181" s="3"/>
      <c r="NEQ181" s="3"/>
      <c r="NER181" s="3"/>
      <c r="NES181" s="3"/>
      <c r="NET181" s="3"/>
      <c r="NEU181" s="3"/>
      <c r="NEV181" s="3"/>
      <c r="NEW181" s="3"/>
      <c r="NEX181" s="3"/>
      <c r="NEY181" s="3"/>
      <c r="NEZ181" s="3"/>
      <c r="NFA181" s="3"/>
      <c r="NFB181" s="3"/>
      <c r="NFC181" s="3"/>
      <c r="NFD181" s="3"/>
      <c r="NFE181" s="3"/>
      <c r="NFF181" s="3"/>
      <c r="NFG181" s="3"/>
      <c r="NFH181" s="3"/>
      <c r="NFI181" s="3"/>
      <c r="NFJ181" s="3"/>
      <c r="NFK181" s="3"/>
      <c r="NFL181" s="3"/>
      <c r="NFM181" s="3"/>
      <c r="NFN181" s="3"/>
      <c r="NFO181" s="3"/>
      <c r="NFP181" s="3"/>
      <c r="NFQ181" s="3"/>
      <c r="NFR181" s="3"/>
      <c r="NFS181" s="3"/>
      <c r="NFT181" s="3"/>
      <c r="NFU181" s="3"/>
      <c r="NFV181" s="3"/>
      <c r="NFW181" s="3"/>
      <c r="NFX181" s="3"/>
      <c r="NFY181" s="3"/>
      <c r="NFZ181" s="3"/>
      <c r="NGA181" s="3"/>
      <c r="NGB181" s="3"/>
      <c r="NGC181" s="3"/>
      <c r="NGD181" s="3"/>
      <c r="NGE181" s="3"/>
      <c r="NGF181" s="3"/>
      <c r="NGG181" s="3"/>
      <c r="NGH181" s="3"/>
      <c r="NGI181" s="3"/>
      <c r="NGJ181" s="3"/>
      <c r="NGK181" s="3"/>
      <c r="NGL181" s="3"/>
      <c r="NGM181" s="3"/>
      <c r="NGN181" s="3"/>
      <c r="NGO181" s="3"/>
      <c r="NGP181" s="3"/>
      <c r="NGQ181" s="3"/>
      <c r="NGR181" s="3"/>
      <c r="NGS181" s="3"/>
      <c r="NGT181" s="3"/>
      <c r="NGU181" s="3"/>
      <c r="NGV181" s="3"/>
      <c r="NGW181" s="3"/>
      <c r="NGX181" s="3"/>
      <c r="NGY181" s="3"/>
      <c r="NGZ181" s="3"/>
      <c r="NHA181" s="3"/>
      <c r="NHB181" s="3"/>
      <c r="NHC181" s="3"/>
      <c r="NHD181" s="3"/>
      <c r="NHE181" s="3"/>
      <c r="NHF181" s="3"/>
      <c r="NHG181" s="3"/>
      <c r="NHH181" s="3"/>
      <c r="NHI181" s="3"/>
      <c r="NHJ181" s="3"/>
      <c r="NHK181" s="3"/>
      <c r="NHL181" s="3"/>
      <c r="NHM181" s="3"/>
      <c r="NHN181" s="3"/>
      <c r="NHO181" s="3"/>
      <c r="NHP181" s="3"/>
      <c r="NHQ181" s="3"/>
      <c r="NHR181" s="3"/>
      <c r="NHS181" s="3"/>
      <c r="NHT181" s="3"/>
      <c r="NHU181" s="3"/>
      <c r="NHV181" s="3"/>
      <c r="NHW181" s="3"/>
      <c r="NHX181" s="3"/>
      <c r="NHY181" s="3"/>
      <c r="NHZ181" s="3"/>
      <c r="NIA181" s="3"/>
      <c r="NIB181" s="3"/>
      <c r="NIC181" s="3"/>
      <c r="NID181" s="3"/>
      <c r="NIE181" s="3"/>
      <c r="NIF181" s="3"/>
      <c r="NIG181" s="3"/>
      <c r="NIH181" s="3"/>
      <c r="NII181" s="3"/>
      <c r="NIJ181" s="3"/>
      <c r="NIK181" s="3"/>
      <c r="NIL181" s="3"/>
      <c r="NIM181" s="3"/>
      <c r="NIN181" s="3"/>
      <c r="NIO181" s="3"/>
      <c r="NIP181" s="3"/>
      <c r="NIQ181" s="3"/>
      <c r="NIR181" s="3"/>
      <c r="NIS181" s="3"/>
      <c r="NIT181" s="3"/>
      <c r="NIU181" s="3"/>
      <c r="NIV181" s="3"/>
      <c r="NIW181" s="3"/>
      <c r="NIX181" s="3"/>
      <c r="NIY181" s="3"/>
      <c r="NIZ181" s="3"/>
      <c r="NJA181" s="3"/>
      <c r="NJB181" s="3"/>
      <c r="NJC181" s="3"/>
      <c r="NJD181" s="3"/>
      <c r="NJE181" s="3"/>
      <c r="NJF181" s="3"/>
      <c r="NJG181" s="3"/>
      <c r="NJH181" s="3"/>
      <c r="NJI181" s="3"/>
      <c r="NJJ181" s="3"/>
      <c r="NJK181" s="3"/>
      <c r="NJL181" s="3"/>
      <c r="NJM181" s="3"/>
      <c r="NJN181" s="3"/>
      <c r="NJO181" s="3"/>
      <c r="NJP181" s="3"/>
      <c r="NJQ181" s="3"/>
      <c r="NJR181" s="3"/>
      <c r="NJS181" s="3"/>
      <c r="NJT181" s="3"/>
      <c r="NJU181" s="3"/>
      <c r="NJV181" s="3"/>
      <c r="NJW181" s="3"/>
      <c r="NJX181" s="3"/>
      <c r="NJY181" s="3"/>
      <c r="NJZ181" s="3"/>
      <c r="NKA181" s="3"/>
      <c r="NKB181" s="3"/>
      <c r="NKC181" s="3"/>
      <c r="NKD181" s="3"/>
      <c r="NKE181" s="3"/>
      <c r="NKF181" s="3"/>
      <c r="NKG181" s="3"/>
      <c r="NKH181" s="3"/>
      <c r="NKI181" s="3"/>
      <c r="NKJ181" s="3"/>
      <c r="NKK181" s="3"/>
      <c r="NKL181" s="3"/>
      <c r="NKM181" s="3"/>
      <c r="NKN181" s="3"/>
      <c r="NKO181" s="3"/>
      <c r="NKP181" s="3"/>
      <c r="NKQ181" s="3"/>
      <c r="NKR181" s="3"/>
      <c r="NKS181" s="3"/>
      <c r="NKT181" s="3"/>
      <c r="NKU181" s="3"/>
      <c r="NKV181" s="3"/>
      <c r="NKW181" s="3"/>
      <c r="NKX181" s="3"/>
      <c r="NKY181" s="3"/>
      <c r="NKZ181" s="3"/>
      <c r="NLA181" s="3"/>
      <c r="NLB181" s="3"/>
      <c r="NLC181" s="3"/>
      <c r="NLD181" s="3"/>
      <c r="NLE181" s="3"/>
      <c r="NLF181" s="3"/>
      <c r="NLG181" s="3"/>
      <c r="NLH181" s="3"/>
      <c r="NLI181" s="3"/>
      <c r="NLJ181" s="3"/>
      <c r="NLK181" s="3"/>
      <c r="NLL181" s="3"/>
      <c r="NLM181" s="3"/>
      <c r="NLN181" s="3"/>
      <c r="NLO181" s="3"/>
      <c r="NLP181" s="3"/>
      <c r="NLQ181" s="3"/>
      <c r="NLR181" s="3"/>
      <c r="NLS181" s="3"/>
      <c r="NLT181" s="3"/>
      <c r="NLU181" s="3"/>
      <c r="NLV181" s="3"/>
      <c r="NLW181" s="3"/>
      <c r="NLX181" s="3"/>
      <c r="NLY181" s="3"/>
      <c r="NLZ181" s="3"/>
      <c r="NMA181" s="3"/>
      <c r="NMB181" s="3"/>
      <c r="NMC181" s="3"/>
      <c r="NMD181" s="3"/>
      <c r="NME181" s="3"/>
      <c r="NMF181" s="3"/>
      <c r="NMG181" s="3"/>
      <c r="NMH181" s="3"/>
      <c r="NMI181" s="3"/>
      <c r="NMJ181" s="3"/>
      <c r="NMK181" s="3"/>
      <c r="NML181" s="3"/>
      <c r="NMM181" s="3"/>
      <c r="NMN181" s="3"/>
      <c r="NMO181" s="3"/>
      <c r="NMP181" s="3"/>
      <c r="NMQ181" s="3"/>
      <c r="NMR181" s="3"/>
      <c r="NMS181" s="3"/>
      <c r="NMT181" s="3"/>
      <c r="NMU181" s="3"/>
      <c r="NMV181" s="3"/>
      <c r="NMW181" s="3"/>
      <c r="NMX181" s="3"/>
      <c r="NMY181" s="3"/>
      <c r="NMZ181" s="3"/>
      <c r="NNA181" s="3"/>
      <c r="NNB181" s="3"/>
      <c r="NNC181" s="3"/>
      <c r="NND181" s="3"/>
      <c r="NNE181" s="3"/>
      <c r="NNF181" s="3"/>
      <c r="NNG181" s="3"/>
      <c r="NNH181" s="3"/>
      <c r="NNI181" s="3"/>
      <c r="NNJ181" s="3"/>
      <c r="NNK181" s="3"/>
      <c r="NNL181" s="3"/>
      <c r="NNM181" s="3"/>
      <c r="NNN181" s="3"/>
      <c r="NNO181" s="3"/>
      <c r="NNP181" s="3"/>
      <c r="NNQ181" s="3"/>
      <c r="NNR181" s="3"/>
      <c r="NNS181" s="3"/>
      <c r="NNT181" s="3"/>
      <c r="NNU181" s="3"/>
      <c r="NNV181" s="3"/>
      <c r="NNW181" s="3"/>
      <c r="NNX181" s="3"/>
      <c r="NNY181" s="3"/>
      <c r="NNZ181" s="3"/>
      <c r="NOA181" s="3"/>
      <c r="NOB181" s="3"/>
      <c r="NOC181" s="3"/>
      <c r="NOD181" s="3"/>
      <c r="NOE181" s="3"/>
      <c r="NOF181" s="3"/>
      <c r="NOG181" s="3"/>
      <c r="NOH181" s="3"/>
      <c r="NOI181" s="3"/>
      <c r="NOJ181" s="3"/>
      <c r="NOK181" s="3"/>
      <c r="NOL181" s="3"/>
      <c r="NOM181" s="3"/>
      <c r="NON181" s="3"/>
      <c r="NOO181" s="3"/>
      <c r="NOP181" s="3"/>
      <c r="NOQ181" s="3"/>
      <c r="NOR181" s="3"/>
      <c r="NOS181" s="3"/>
      <c r="NOT181" s="3"/>
      <c r="NOU181" s="3"/>
      <c r="NOV181" s="3"/>
      <c r="NOW181" s="3"/>
      <c r="NOX181" s="3"/>
      <c r="NOY181" s="3"/>
      <c r="NOZ181" s="3"/>
      <c r="NPA181" s="3"/>
      <c r="NPB181" s="3"/>
      <c r="NPC181" s="3"/>
      <c r="NPD181" s="3"/>
      <c r="NPE181" s="3"/>
      <c r="NPF181" s="3"/>
      <c r="NPG181" s="3"/>
      <c r="NPH181" s="3"/>
      <c r="NPI181" s="3"/>
      <c r="NPJ181" s="3"/>
      <c r="NPK181" s="3"/>
      <c r="NPL181" s="3"/>
      <c r="NPM181" s="3"/>
      <c r="NPN181" s="3"/>
      <c r="NPO181" s="3"/>
      <c r="NPP181" s="3"/>
      <c r="NPQ181" s="3"/>
      <c r="NPR181" s="3"/>
      <c r="NPS181" s="3"/>
      <c r="NPT181" s="3"/>
      <c r="NPU181" s="3"/>
      <c r="NPV181" s="3"/>
      <c r="NPW181" s="3"/>
      <c r="NPX181" s="3"/>
      <c r="NPY181" s="3"/>
      <c r="NPZ181" s="3"/>
      <c r="NQA181" s="3"/>
      <c r="NQB181" s="3"/>
      <c r="NQC181" s="3"/>
      <c r="NQD181" s="3"/>
      <c r="NQE181" s="3"/>
      <c r="NQF181" s="3"/>
      <c r="NQG181" s="3"/>
      <c r="NQH181" s="3"/>
      <c r="NQI181" s="3"/>
      <c r="NQJ181" s="3"/>
      <c r="NQK181" s="3"/>
      <c r="NQL181" s="3"/>
      <c r="NQM181" s="3"/>
      <c r="NQN181" s="3"/>
      <c r="NQO181" s="3"/>
      <c r="NQP181" s="3"/>
      <c r="NQQ181" s="3"/>
      <c r="NQR181" s="3"/>
      <c r="NQS181" s="3"/>
      <c r="NQT181" s="3"/>
      <c r="NQU181" s="3"/>
      <c r="NQV181" s="3"/>
      <c r="NQW181" s="3"/>
      <c r="NQX181" s="3"/>
      <c r="NQY181" s="3"/>
      <c r="NQZ181" s="3"/>
      <c r="NRA181" s="3"/>
      <c r="NRB181" s="3"/>
      <c r="NRC181" s="3"/>
      <c r="NRD181" s="3"/>
      <c r="NRE181" s="3"/>
      <c r="NRF181" s="3"/>
      <c r="NRG181" s="3"/>
      <c r="NRH181" s="3"/>
      <c r="NRI181" s="3"/>
      <c r="NRJ181" s="3"/>
      <c r="NRK181" s="3"/>
      <c r="NRL181" s="3"/>
      <c r="NRM181" s="3"/>
      <c r="NRN181" s="3"/>
      <c r="NRO181" s="3"/>
      <c r="NRP181" s="3"/>
      <c r="NRQ181" s="3"/>
      <c r="NRR181" s="3"/>
      <c r="NRS181" s="3"/>
      <c r="NRT181" s="3"/>
      <c r="NRU181" s="3"/>
      <c r="NRV181" s="3"/>
      <c r="NRW181" s="3"/>
      <c r="NRX181" s="3"/>
      <c r="NRY181" s="3"/>
      <c r="NRZ181" s="3"/>
      <c r="NSA181" s="3"/>
      <c r="NSB181" s="3"/>
      <c r="NSC181" s="3"/>
      <c r="NSD181" s="3"/>
      <c r="NSE181" s="3"/>
      <c r="NSF181" s="3"/>
      <c r="NSG181" s="3"/>
      <c r="NSH181" s="3"/>
      <c r="NSI181" s="3"/>
      <c r="NSJ181" s="3"/>
      <c r="NSK181" s="3"/>
      <c r="NSL181" s="3"/>
      <c r="NSM181" s="3"/>
      <c r="NSN181" s="3"/>
      <c r="NSO181" s="3"/>
      <c r="NSP181" s="3"/>
      <c r="NSQ181" s="3"/>
      <c r="NSR181" s="3"/>
      <c r="NSS181" s="3"/>
      <c r="NST181" s="3"/>
      <c r="NSU181" s="3"/>
      <c r="NSV181" s="3"/>
      <c r="NSW181" s="3"/>
      <c r="NSX181" s="3"/>
      <c r="NSY181" s="3"/>
      <c r="NSZ181" s="3"/>
      <c r="NTA181" s="3"/>
      <c r="NTB181" s="3"/>
      <c r="NTC181" s="3"/>
      <c r="NTD181" s="3"/>
      <c r="NTE181" s="3"/>
      <c r="NTF181" s="3"/>
      <c r="NTG181" s="3"/>
      <c r="NTH181" s="3"/>
      <c r="NTI181" s="3"/>
      <c r="NTJ181" s="3"/>
      <c r="NTK181" s="3"/>
      <c r="NTL181" s="3"/>
      <c r="NTM181" s="3"/>
      <c r="NTN181" s="3"/>
      <c r="NTO181" s="3"/>
      <c r="NTP181" s="3"/>
      <c r="NTQ181" s="3"/>
      <c r="NTR181" s="3"/>
      <c r="NTS181" s="3"/>
      <c r="NTT181" s="3"/>
      <c r="NTU181" s="3"/>
      <c r="NTV181" s="3"/>
      <c r="NTW181" s="3"/>
      <c r="NTX181" s="3"/>
      <c r="NTY181" s="3"/>
      <c r="NTZ181" s="3"/>
      <c r="NUA181" s="3"/>
      <c r="NUB181" s="3"/>
      <c r="NUC181" s="3"/>
      <c r="NUD181" s="3"/>
      <c r="NUE181" s="3"/>
      <c r="NUF181" s="3"/>
      <c r="NUG181" s="3"/>
      <c r="NUH181" s="3"/>
      <c r="NUI181" s="3"/>
      <c r="NUJ181" s="3"/>
      <c r="NUK181" s="3"/>
      <c r="NUL181" s="3"/>
      <c r="NUM181" s="3"/>
      <c r="NUN181" s="3"/>
      <c r="NUO181" s="3"/>
      <c r="NUP181" s="3"/>
      <c r="NUQ181" s="3"/>
      <c r="NUR181" s="3"/>
      <c r="NUS181" s="3"/>
      <c r="NUT181" s="3"/>
      <c r="NUU181" s="3"/>
      <c r="NUV181" s="3"/>
      <c r="NUW181" s="3"/>
      <c r="NUX181" s="3"/>
      <c r="NUY181" s="3"/>
      <c r="NUZ181" s="3"/>
      <c r="NVA181" s="3"/>
      <c r="NVB181" s="3"/>
      <c r="NVC181" s="3"/>
      <c r="NVD181" s="3"/>
      <c r="NVE181" s="3"/>
      <c r="NVF181" s="3"/>
      <c r="NVG181" s="3"/>
      <c r="NVH181" s="3"/>
      <c r="NVI181" s="3"/>
      <c r="NVJ181" s="3"/>
      <c r="NVK181" s="3"/>
      <c r="NVL181" s="3"/>
      <c r="NVM181" s="3"/>
      <c r="NVN181" s="3"/>
      <c r="NVO181" s="3"/>
      <c r="NVP181" s="3"/>
      <c r="NVQ181" s="3"/>
      <c r="NVR181" s="3"/>
      <c r="NVS181" s="3"/>
      <c r="NVT181" s="3"/>
      <c r="NVU181" s="3"/>
      <c r="NVV181" s="3"/>
      <c r="NVW181" s="3"/>
      <c r="NVX181" s="3"/>
      <c r="NVY181" s="3"/>
      <c r="NVZ181" s="3"/>
      <c r="NWA181" s="3"/>
      <c r="NWB181" s="3"/>
      <c r="NWC181" s="3"/>
      <c r="NWD181" s="3"/>
      <c r="NWE181" s="3"/>
      <c r="NWF181" s="3"/>
      <c r="NWG181" s="3"/>
      <c r="NWH181" s="3"/>
      <c r="NWI181" s="3"/>
      <c r="NWJ181" s="3"/>
      <c r="NWK181" s="3"/>
      <c r="NWL181" s="3"/>
      <c r="NWM181" s="3"/>
      <c r="NWN181" s="3"/>
      <c r="NWO181" s="3"/>
      <c r="NWP181" s="3"/>
      <c r="NWQ181" s="3"/>
      <c r="NWR181" s="3"/>
      <c r="NWS181" s="3"/>
      <c r="NWT181" s="3"/>
      <c r="NWU181" s="3"/>
      <c r="NWV181" s="3"/>
      <c r="NWW181" s="3"/>
      <c r="NWX181" s="3"/>
      <c r="NWY181" s="3"/>
      <c r="NWZ181" s="3"/>
      <c r="NXA181" s="3"/>
      <c r="NXB181" s="3"/>
      <c r="NXC181" s="3"/>
      <c r="NXD181" s="3"/>
      <c r="NXE181" s="3"/>
      <c r="NXF181" s="3"/>
      <c r="NXG181" s="3"/>
      <c r="NXH181" s="3"/>
      <c r="NXI181" s="3"/>
      <c r="NXJ181" s="3"/>
      <c r="NXK181" s="3"/>
      <c r="NXL181" s="3"/>
      <c r="NXM181" s="3"/>
      <c r="NXN181" s="3"/>
      <c r="NXO181" s="3"/>
      <c r="NXP181" s="3"/>
      <c r="NXQ181" s="3"/>
      <c r="NXR181" s="3"/>
      <c r="NXS181" s="3"/>
      <c r="NXT181" s="3"/>
      <c r="NXU181" s="3"/>
      <c r="NXV181" s="3"/>
      <c r="NXW181" s="3"/>
      <c r="NXX181" s="3"/>
      <c r="NXY181" s="3"/>
      <c r="NXZ181" s="3"/>
      <c r="NYA181" s="3"/>
      <c r="NYB181" s="3"/>
      <c r="NYC181" s="3"/>
      <c r="NYD181" s="3"/>
      <c r="NYE181" s="3"/>
      <c r="NYF181" s="3"/>
      <c r="NYG181" s="3"/>
      <c r="NYH181" s="3"/>
      <c r="NYI181" s="3"/>
      <c r="NYJ181" s="3"/>
      <c r="NYK181" s="3"/>
      <c r="NYL181" s="3"/>
      <c r="NYM181" s="3"/>
      <c r="NYN181" s="3"/>
      <c r="NYO181" s="3"/>
      <c r="NYP181" s="3"/>
      <c r="NYQ181" s="3"/>
      <c r="NYR181" s="3"/>
      <c r="NYS181" s="3"/>
      <c r="NYT181" s="3"/>
      <c r="NYU181" s="3"/>
      <c r="NYV181" s="3"/>
      <c r="NYW181" s="3"/>
      <c r="NYX181" s="3"/>
      <c r="NYY181" s="3"/>
      <c r="NYZ181" s="3"/>
      <c r="NZA181" s="3"/>
      <c r="NZB181" s="3"/>
      <c r="NZC181" s="3"/>
      <c r="NZD181" s="3"/>
      <c r="NZE181" s="3"/>
      <c r="NZF181" s="3"/>
      <c r="NZG181" s="3"/>
      <c r="NZH181" s="3"/>
      <c r="NZI181" s="3"/>
      <c r="NZJ181" s="3"/>
      <c r="NZK181" s="3"/>
      <c r="NZL181" s="3"/>
      <c r="NZM181" s="3"/>
      <c r="NZN181" s="3"/>
      <c r="NZO181" s="3"/>
      <c r="NZP181" s="3"/>
      <c r="NZQ181" s="3"/>
      <c r="NZR181" s="3"/>
      <c r="NZS181" s="3"/>
      <c r="NZT181" s="3"/>
      <c r="NZU181" s="3"/>
      <c r="NZV181" s="3"/>
      <c r="NZW181" s="3"/>
      <c r="NZX181" s="3"/>
      <c r="NZY181" s="3"/>
      <c r="NZZ181" s="3"/>
      <c r="OAA181" s="3"/>
      <c r="OAB181" s="3"/>
      <c r="OAC181" s="3"/>
      <c r="OAD181" s="3"/>
      <c r="OAE181" s="3"/>
      <c r="OAF181" s="3"/>
      <c r="OAG181" s="3"/>
      <c r="OAH181" s="3"/>
      <c r="OAI181" s="3"/>
      <c r="OAJ181" s="3"/>
      <c r="OAK181" s="3"/>
      <c r="OAL181" s="3"/>
      <c r="OAM181" s="3"/>
      <c r="OAN181" s="3"/>
      <c r="OAO181" s="3"/>
      <c r="OAP181" s="3"/>
      <c r="OAQ181" s="3"/>
      <c r="OAR181" s="3"/>
      <c r="OAS181" s="3"/>
      <c r="OAT181" s="3"/>
      <c r="OAU181" s="3"/>
      <c r="OAV181" s="3"/>
      <c r="OAW181" s="3"/>
      <c r="OAX181" s="3"/>
      <c r="OAY181" s="3"/>
      <c r="OAZ181" s="3"/>
      <c r="OBA181" s="3"/>
      <c r="OBB181" s="3"/>
      <c r="OBC181" s="3"/>
      <c r="OBD181" s="3"/>
      <c r="OBE181" s="3"/>
      <c r="OBF181" s="3"/>
      <c r="OBG181" s="3"/>
      <c r="OBH181" s="3"/>
      <c r="OBI181" s="3"/>
      <c r="OBJ181" s="3"/>
      <c r="OBK181" s="3"/>
      <c r="OBL181" s="3"/>
      <c r="OBM181" s="3"/>
      <c r="OBN181" s="3"/>
      <c r="OBO181" s="3"/>
      <c r="OBP181" s="3"/>
      <c r="OBQ181" s="3"/>
      <c r="OBR181" s="3"/>
      <c r="OBS181" s="3"/>
      <c r="OBT181" s="3"/>
      <c r="OBU181" s="3"/>
      <c r="OBV181" s="3"/>
      <c r="OBW181" s="3"/>
      <c r="OBX181" s="3"/>
      <c r="OBY181" s="3"/>
      <c r="OBZ181" s="3"/>
      <c r="OCA181" s="3"/>
      <c r="OCB181" s="3"/>
      <c r="OCC181" s="3"/>
      <c r="OCD181" s="3"/>
      <c r="OCE181" s="3"/>
      <c r="OCF181" s="3"/>
      <c r="OCG181" s="3"/>
      <c r="OCH181" s="3"/>
      <c r="OCI181" s="3"/>
      <c r="OCJ181" s="3"/>
      <c r="OCK181" s="3"/>
      <c r="OCL181" s="3"/>
      <c r="OCM181" s="3"/>
      <c r="OCN181" s="3"/>
      <c r="OCO181" s="3"/>
      <c r="OCP181" s="3"/>
      <c r="OCQ181" s="3"/>
      <c r="OCR181" s="3"/>
      <c r="OCS181" s="3"/>
      <c r="OCT181" s="3"/>
      <c r="OCU181" s="3"/>
      <c r="OCV181" s="3"/>
      <c r="OCW181" s="3"/>
      <c r="OCX181" s="3"/>
      <c r="OCY181" s="3"/>
      <c r="OCZ181" s="3"/>
      <c r="ODA181" s="3"/>
      <c r="ODB181" s="3"/>
      <c r="ODC181" s="3"/>
      <c r="ODD181" s="3"/>
      <c r="ODE181" s="3"/>
      <c r="ODF181" s="3"/>
      <c r="ODG181" s="3"/>
      <c r="ODH181" s="3"/>
      <c r="ODI181" s="3"/>
      <c r="ODJ181" s="3"/>
      <c r="ODK181" s="3"/>
      <c r="ODL181" s="3"/>
      <c r="ODM181" s="3"/>
      <c r="ODN181" s="3"/>
      <c r="ODO181" s="3"/>
      <c r="ODP181" s="3"/>
      <c r="ODQ181" s="3"/>
      <c r="ODR181" s="3"/>
      <c r="ODS181" s="3"/>
      <c r="ODT181" s="3"/>
      <c r="ODU181" s="3"/>
      <c r="ODV181" s="3"/>
      <c r="ODW181" s="3"/>
      <c r="ODX181" s="3"/>
      <c r="ODY181" s="3"/>
      <c r="ODZ181" s="3"/>
      <c r="OEA181" s="3"/>
      <c r="OEB181" s="3"/>
      <c r="OEC181" s="3"/>
      <c r="OED181" s="3"/>
      <c r="OEE181" s="3"/>
      <c r="OEF181" s="3"/>
      <c r="OEG181" s="3"/>
      <c r="OEH181" s="3"/>
      <c r="OEI181" s="3"/>
      <c r="OEJ181" s="3"/>
      <c r="OEK181" s="3"/>
      <c r="OEL181" s="3"/>
      <c r="OEM181" s="3"/>
      <c r="OEN181" s="3"/>
      <c r="OEO181" s="3"/>
      <c r="OEP181" s="3"/>
      <c r="OEQ181" s="3"/>
      <c r="OER181" s="3"/>
      <c r="OES181" s="3"/>
      <c r="OET181" s="3"/>
      <c r="OEU181" s="3"/>
      <c r="OEV181" s="3"/>
      <c r="OEW181" s="3"/>
      <c r="OEX181" s="3"/>
      <c r="OEY181" s="3"/>
      <c r="OEZ181" s="3"/>
      <c r="OFA181" s="3"/>
      <c r="OFB181" s="3"/>
      <c r="OFC181" s="3"/>
      <c r="OFD181" s="3"/>
      <c r="OFE181" s="3"/>
      <c r="OFF181" s="3"/>
      <c r="OFG181" s="3"/>
      <c r="OFH181" s="3"/>
      <c r="OFI181" s="3"/>
      <c r="OFJ181" s="3"/>
      <c r="OFK181" s="3"/>
      <c r="OFL181" s="3"/>
      <c r="OFM181" s="3"/>
      <c r="OFN181" s="3"/>
      <c r="OFO181" s="3"/>
      <c r="OFP181" s="3"/>
      <c r="OFQ181" s="3"/>
      <c r="OFR181" s="3"/>
      <c r="OFS181" s="3"/>
      <c r="OFT181" s="3"/>
      <c r="OFU181" s="3"/>
      <c r="OFV181" s="3"/>
      <c r="OFW181" s="3"/>
      <c r="OFX181" s="3"/>
      <c r="OFY181" s="3"/>
      <c r="OFZ181" s="3"/>
      <c r="OGA181" s="3"/>
      <c r="OGB181" s="3"/>
      <c r="OGC181" s="3"/>
      <c r="OGD181" s="3"/>
      <c r="OGE181" s="3"/>
      <c r="OGF181" s="3"/>
      <c r="OGG181" s="3"/>
      <c r="OGH181" s="3"/>
      <c r="OGI181" s="3"/>
      <c r="OGJ181" s="3"/>
      <c r="OGK181" s="3"/>
      <c r="OGL181" s="3"/>
      <c r="OGM181" s="3"/>
      <c r="OGN181" s="3"/>
      <c r="OGO181" s="3"/>
      <c r="OGP181" s="3"/>
      <c r="OGQ181" s="3"/>
      <c r="OGR181" s="3"/>
      <c r="OGS181" s="3"/>
      <c r="OGT181" s="3"/>
      <c r="OGU181" s="3"/>
      <c r="OGV181" s="3"/>
      <c r="OGW181" s="3"/>
      <c r="OGX181" s="3"/>
      <c r="OGY181" s="3"/>
      <c r="OGZ181" s="3"/>
      <c r="OHA181" s="3"/>
      <c r="OHB181" s="3"/>
      <c r="OHC181" s="3"/>
      <c r="OHD181" s="3"/>
      <c r="OHE181" s="3"/>
      <c r="OHF181" s="3"/>
      <c r="OHG181" s="3"/>
      <c r="OHH181" s="3"/>
      <c r="OHI181" s="3"/>
      <c r="OHJ181" s="3"/>
      <c r="OHK181" s="3"/>
      <c r="OHL181" s="3"/>
      <c r="OHM181" s="3"/>
      <c r="OHN181" s="3"/>
      <c r="OHO181" s="3"/>
      <c r="OHP181" s="3"/>
      <c r="OHQ181" s="3"/>
      <c r="OHR181" s="3"/>
      <c r="OHS181" s="3"/>
      <c r="OHT181" s="3"/>
      <c r="OHU181" s="3"/>
      <c r="OHV181" s="3"/>
      <c r="OHW181" s="3"/>
      <c r="OHX181" s="3"/>
      <c r="OHY181" s="3"/>
      <c r="OHZ181" s="3"/>
      <c r="OIA181" s="3"/>
      <c r="OIB181" s="3"/>
      <c r="OIC181" s="3"/>
      <c r="OID181" s="3"/>
      <c r="OIE181" s="3"/>
      <c r="OIF181" s="3"/>
      <c r="OIG181" s="3"/>
      <c r="OIH181" s="3"/>
      <c r="OII181" s="3"/>
      <c r="OIJ181" s="3"/>
      <c r="OIK181" s="3"/>
      <c r="OIL181" s="3"/>
      <c r="OIM181" s="3"/>
      <c r="OIN181" s="3"/>
      <c r="OIO181" s="3"/>
      <c r="OIP181" s="3"/>
      <c r="OIQ181" s="3"/>
      <c r="OIR181" s="3"/>
      <c r="OIS181" s="3"/>
      <c r="OIT181" s="3"/>
      <c r="OIU181" s="3"/>
      <c r="OIV181" s="3"/>
      <c r="OIW181" s="3"/>
      <c r="OIX181" s="3"/>
      <c r="OIY181" s="3"/>
      <c r="OIZ181" s="3"/>
      <c r="OJA181" s="3"/>
      <c r="OJB181" s="3"/>
      <c r="OJC181" s="3"/>
      <c r="OJD181" s="3"/>
      <c r="OJE181" s="3"/>
      <c r="OJF181" s="3"/>
      <c r="OJG181" s="3"/>
      <c r="OJH181" s="3"/>
      <c r="OJI181" s="3"/>
      <c r="OJJ181" s="3"/>
      <c r="OJK181" s="3"/>
      <c r="OJL181" s="3"/>
      <c r="OJM181" s="3"/>
      <c r="OJN181" s="3"/>
      <c r="OJO181" s="3"/>
      <c r="OJP181" s="3"/>
      <c r="OJQ181" s="3"/>
      <c r="OJR181" s="3"/>
      <c r="OJS181" s="3"/>
      <c r="OJT181" s="3"/>
      <c r="OJU181" s="3"/>
      <c r="OJV181" s="3"/>
      <c r="OJW181" s="3"/>
      <c r="OJX181" s="3"/>
      <c r="OJY181" s="3"/>
      <c r="OJZ181" s="3"/>
      <c r="OKA181" s="3"/>
      <c r="OKB181" s="3"/>
      <c r="OKC181" s="3"/>
      <c r="OKD181" s="3"/>
      <c r="OKE181" s="3"/>
      <c r="OKF181" s="3"/>
      <c r="OKG181" s="3"/>
      <c r="OKH181" s="3"/>
      <c r="OKI181" s="3"/>
      <c r="OKJ181" s="3"/>
      <c r="OKK181" s="3"/>
      <c r="OKL181" s="3"/>
      <c r="OKM181" s="3"/>
      <c r="OKN181" s="3"/>
      <c r="OKO181" s="3"/>
      <c r="OKP181" s="3"/>
      <c r="OKQ181" s="3"/>
      <c r="OKR181" s="3"/>
      <c r="OKS181" s="3"/>
      <c r="OKT181" s="3"/>
      <c r="OKU181" s="3"/>
      <c r="OKV181" s="3"/>
      <c r="OKW181" s="3"/>
      <c r="OKX181" s="3"/>
      <c r="OKY181" s="3"/>
      <c r="OKZ181" s="3"/>
      <c r="OLA181" s="3"/>
      <c r="OLB181" s="3"/>
      <c r="OLC181" s="3"/>
      <c r="OLD181" s="3"/>
      <c r="OLE181" s="3"/>
      <c r="OLF181" s="3"/>
      <c r="OLG181" s="3"/>
      <c r="OLH181" s="3"/>
      <c r="OLI181" s="3"/>
      <c r="OLJ181" s="3"/>
      <c r="OLK181" s="3"/>
      <c r="OLL181" s="3"/>
      <c r="OLM181" s="3"/>
      <c r="OLN181" s="3"/>
      <c r="OLO181" s="3"/>
      <c r="OLP181" s="3"/>
      <c r="OLQ181" s="3"/>
      <c r="OLR181" s="3"/>
      <c r="OLS181" s="3"/>
      <c r="OLT181" s="3"/>
      <c r="OLU181" s="3"/>
      <c r="OLV181" s="3"/>
      <c r="OLW181" s="3"/>
      <c r="OLX181" s="3"/>
      <c r="OLY181" s="3"/>
      <c r="OLZ181" s="3"/>
      <c r="OMA181" s="3"/>
      <c r="OMB181" s="3"/>
      <c r="OMC181" s="3"/>
      <c r="OMD181" s="3"/>
      <c r="OME181" s="3"/>
      <c r="OMF181" s="3"/>
      <c r="OMG181" s="3"/>
      <c r="OMH181" s="3"/>
      <c r="OMI181" s="3"/>
      <c r="OMJ181" s="3"/>
      <c r="OMK181" s="3"/>
      <c r="OML181" s="3"/>
      <c r="OMM181" s="3"/>
      <c r="OMN181" s="3"/>
      <c r="OMO181" s="3"/>
      <c r="OMP181" s="3"/>
      <c r="OMQ181" s="3"/>
      <c r="OMR181" s="3"/>
      <c r="OMS181" s="3"/>
      <c r="OMT181" s="3"/>
      <c r="OMU181" s="3"/>
      <c r="OMV181" s="3"/>
      <c r="OMW181" s="3"/>
      <c r="OMX181" s="3"/>
      <c r="OMY181" s="3"/>
      <c r="OMZ181" s="3"/>
      <c r="ONA181" s="3"/>
      <c r="ONB181" s="3"/>
      <c r="ONC181" s="3"/>
      <c r="OND181" s="3"/>
      <c r="ONE181" s="3"/>
      <c r="ONF181" s="3"/>
      <c r="ONG181" s="3"/>
      <c r="ONH181" s="3"/>
      <c r="ONI181" s="3"/>
      <c r="ONJ181" s="3"/>
      <c r="ONK181" s="3"/>
      <c r="ONL181" s="3"/>
      <c r="ONM181" s="3"/>
      <c r="ONN181" s="3"/>
      <c r="ONO181" s="3"/>
      <c r="ONP181" s="3"/>
      <c r="ONQ181" s="3"/>
      <c r="ONR181" s="3"/>
      <c r="ONS181" s="3"/>
      <c r="ONT181" s="3"/>
      <c r="ONU181" s="3"/>
      <c r="ONV181" s="3"/>
      <c r="ONW181" s="3"/>
      <c r="ONX181" s="3"/>
      <c r="ONY181" s="3"/>
      <c r="ONZ181" s="3"/>
      <c r="OOA181" s="3"/>
      <c r="OOB181" s="3"/>
      <c r="OOC181" s="3"/>
      <c r="OOD181" s="3"/>
      <c r="OOE181" s="3"/>
      <c r="OOF181" s="3"/>
      <c r="OOG181" s="3"/>
      <c r="OOH181" s="3"/>
      <c r="OOI181" s="3"/>
      <c r="OOJ181" s="3"/>
      <c r="OOK181" s="3"/>
      <c r="OOL181" s="3"/>
      <c r="OOM181" s="3"/>
      <c r="OON181" s="3"/>
      <c r="OOO181" s="3"/>
      <c r="OOP181" s="3"/>
      <c r="OOQ181" s="3"/>
      <c r="OOR181" s="3"/>
      <c r="OOS181" s="3"/>
      <c r="OOT181" s="3"/>
      <c r="OOU181" s="3"/>
      <c r="OOV181" s="3"/>
      <c r="OOW181" s="3"/>
      <c r="OOX181" s="3"/>
      <c r="OOY181" s="3"/>
      <c r="OOZ181" s="3"/>
      <c r="OPA181" s="3"/>
      <c r="OPB181" s="3"/>
      <c r="OPC181" s="3"/>
      <c r="OPD181" s="3"/>
      <c r="OPE181" s="3"/>
      <c r="OPF181" s="3"/>
      <c r="OPG181" s="3"/>
      <c r="OPH181" s="3"/>
      <c r="OPI181" s="3"/>
      <c r="OPJ181" s="3"/>
      <c r="OPK181" s="3"/>
      <c r="OPL181" s="3"/>
      <c r="OPM181" s="3"/>
      <c r="OPN181" s="3"/>
      <c r="OPO181" s="3"/>
      <c r="OPP181" s="3"/>
      <c r="OPQ181" s="3"/>
      <c r="OPR181" s="3"/>
      <c r="OPS181" s="3"/>
      <c r="OPT181" s="3"/>
      <c r="OPU181" s="3"/>
      <c r="OPV181" s="3"/>
      <c r="OPW181" s="3"/>
      <c r="OPX181" s="3"/>
      <c r="OPY181" s="3"/>
      <c r="OPZ181" s="3"/>
      <c r="OQA181" s="3"/>
      <c r="OQB181" s="3"/>
      <c r="OQC181" s="3"/>
      <c r="OQD181" s="3"/>
      <c r="OQE181" s="3"/>
      <c r="OQF181" s="3"/>
      <c r="OQG181" s="3"/>
      <c r="OQH181" s="3"/>
      <c r="OQI181" s="3"/>
      <c r="OQJ181" s="3"/>
      <c r="OQK181" s="3"/>
      <c r="OQL181" s="3"/>
      <c r="OQM181" s="3"/>
      <c r="OQN181" s="3"/>
      <c r="OQO181" s="3"/>
      <c r="OQP181" s="3"/>
      <c r="OQQ181" s="3"/>
      <c r="OQR181" s="3"/>
      <c r="OQS181" s="3"/>
      <c r="OQT181" s="3"/>
      <c r="OQU181" s="3"/>
      <c r="OQV181" s="3"/>
      <c r="OQW181" s="3"/>
      <c r="OQX181" s="3"/>
      <c r="OQY181" s="3"/>
      <c r="OQZ181" s="3"/>
      <c r="ORA181" s="3"/>
      <c r="ORB181" s="3"/>
      <c r="ORC181" s="3"/>
      <c r="ORD181" s="3"/>
      <c r="ORE181" s="3"/>
      <c r="ORF181" s="3"/>
      <c r="ORG181" s="3"/>
      <c r="ORH181" s="3"/>
      <c r="ORI181" s="3"/>
      <c r="ORJ181" s="3"/>
      <c r="ORK181" s="3"/>
      <c r="ORL181" s="3"/>
      <c r="ORM181" s="3"/>
      <c r="ORN181" s="3"/>
      <c r="ORO181" s="3"/>
      <c r="ORP181" s="3"/>
      <c r="ORQ181" s="3"/>
      <c r="ORR181" s="3"/>
      <c r="ORS181" s="3"/>
      <c r="ORT181" s="3"/>
      <c r="ORU181" s="3"/>
      <c r="ORV181" s="3"/>
      <c r="ORW181" s="3"/>
      <c r="ORX181" s="3"/>
      <c r="ORY181" s="3"/>
      <c r="ORZ181" s="3"/>
      <c r="OSA181" s="3"/>
      <c r="OSB181" s="3"/>
      <c r="OSC181" s="3"/>
      <c r="OSD181" s="3"/>
      <c r="OSE181" s="3"/>
      <c r="OSF181" s="3"/>
      <c r="OSG181" s="3"/>
      <c r="OSH181" s="3"/>
      <c r="OSI181" s="3"/>
      <c r="OSJ181" s="3"/>
      <c r="OSK181" s="3"/>
      <c r="OSL181" s="3"/>
      <c r="OSM181" s="3"/>
      <c r="OSN181" s="3"/>
      <c r="OSO181" s="3"/>
      <c r="OSP181" s="3"/>
      <c r="OSQ181" s="3"/>
      <c r="OSR181" s="3"/>
      <c r="OSS181" s="3"/>
      <c r="OST181" s="3"/>
      <c r="OSU181" s="3"/>
      <c r="OSV181" s="3"/>
      <c r="OSW181" s="3"/>
      <c r="OSX181" s="3"/>
      <c r="OSY181" s="3"/>
      <c r="OSZ181" s="3"/>
      <c r="OTA181" s="3"/>
      <c r="OTB181" s="3"/>
      <c r="OTC181" s="3"/>
      <c r="OTD181" s="3"/>
      <c r="OTE181" s="3"/>
      <c r="OTF181" s="3"/>
      <c r="OTG181" s="3"/>
      <c r="OTH181" s="3"/>
      <c r="OTI181" s="3"/>
      <c r="OTJ181" s="3"/>
      <c r="OTK181" s="3"/>
      <c r="OTL181" s="3"/>
      <c r="OTM181" s="3"/>
      <c r="OTN181" s="3"/>
      <c r="OTO181" s="3"/>
      <c r="OTP181" s="3"/>
      <c r="OTQ181" s="3"/>
      <c r="OTR181" s="3"/>
      <c r="OTS181" s="3"/>
      <c r="OTT181" s="3"/>
      <c r="OTU181" s="3"/>
      <c r="OTV181" s="3"/>
      <c r="OTW181" s="3"/>
      <c r="OTX181" s="3"/>
      <c r="OTY181" s="3"/>
      <c r="OTZ181" s="3"/>
      <c r="OUA181" s="3"/>
      <c r="OUB181" s="3"/>
      <c r="OUC181" s="3"/>
      <c r="OUD181" s="3"/>
      <c r="OUE181" s="3"/>
      <c r="OUF181" s="3"/>
      <c r="OUG181" s="3"/>
      <c r="OUH181" s="3"/>
      <c r="OUI181" s="3"/>
      <c r="OUJ181" s="3"/>
      <c r="OUK181" s="3"/>
      <c r="OUL181" s="3"/>
      <c r="OUM181" s="3"/>
      <c r="OUN181" s="3"/>
      <c r="OUO181" s="3"/>
      <c r="OUP181" s="3"/>
      <c r="OUQ181" s="3"/>
      <c r="OUR181" s="3"/>
      <c r="OUS181" s="3"/>
      <c r="OUT181" s="3"/>
      <c r="OUU181" s="3"/>
      <c r="OUV181" s="3"/>
      <c r="OUW181" s="3"/>
      <c r="OUX181" s="3"/>
      <c r="OUY181" s="3"/>
      <c r="OUZ181" s="3"/>
      <c r="OVA181" s="3"/>
      <c r="OVB181" s="3"/>
      <c r="OVC181" s="3"/>
      <c r="OVD181" s="3"/>
      <c r="OVE181" s="3"/>
      <c r="OVF181" s="3"/>
      <c r="OVG181" s="3"/>
      <c r="OVH181" s="3"/>
      <c r="OVI181" s="3"/>
      <c r="OVJ181" s="3"/>
      <c r="OVK181" s="3"/>
      <c r="OVL181" s="3"/>
      <c r="OVM181" s="3"/>
      <c r="OVN181" s="3"/>
      <c r="OVO181" s="3"/>
      <c r="OVP181" s="3"/>
      <c r="OVQ181" s="3"/>
      <c r="OVR181" s="3"/>
      <c r="OVS181" s="3"/>
      <c r="OVT181" s="3"/>
      <c r="OVU181" s="3"/>
      <c r="OVV181" s="3"/>
      <c r="OVW181" s="3"/>
      <c r="OVX181" s="3"/>
      <c r="OVY181" s="3"/>
      <c r="OVZ181" s="3"/>
      <c r="OWA181" s="3"/>
      <c r="OWB181" s="3"/>
      <c r="OWC181" s="3"/>
      <c r="OWD181" s="3"/>
      <c r="OWE181" s="3"/>
      <c r="OWF181" s="3"/>
      <c r="OWG181" s="3"/>
      <c r="OWH181" s="3"/>
      <c r="OWI181" s="3"/>
      <c r="OWJ181" s="3"/>
      <c r="OWK181" s="3"/>
      <c r="OWL181" s="3"/>
      <c r="OWM181" s="3"/>
      <c r="OWN181" s="3"/>
      <c r="OWO181" s="3"/>
      <c r="OWP181" s="3"/>
      <c r="OWQ181" s="3"/>
      <c r="OWR181" s="3"/>
      <c r="OWS181" s="3"/>
      <c r="OWT181" s="3"/>
      <c r="OWU181" s="3"/>
      <c r="OWV181" s="3"/>
      <c r="OWW181" s="3"/>
      <c r="OWX181" s="3"/>
      <c r="OWY181" s="3"/>
      <c r="OWZ181" s="3"/>
      <c r="OXA181" s="3"/>
      <c r="OXB181" s="3"/>
      <c r="OXC181" s="3"/>
      <c r="OXD181" s="3"/>
      <c r="OXE181" s="3"/>
      <c r="OXF181" s="3"/>
      <c r="OXG181" s="3"/>
      <c r="OXH181" s="3"/>
      <c r="OXI181" s="3"/>
      <c r="OXJ181" s="3"/>
      <c r="OXK181" s="3"/>
      <c r="OXL181" s="3"/>
      <c r="OXM181" s="3"/>
      <c r="OXN181" s="3"/>
      <c r="OXO181" s="3"/>
      <c r="OXP181" s="3"/>
      <c r="OXQ181" s="3"/>
      <c r="OXR181" s="3"/>
      <c r="OXS181" s="3"/>
      <c r="OXT181" s="3"/>
      <c r="OXU181" s="3"/>
      <c r="OXV181" s="3"/>
      <c r="OXW181" s="3"/>
      <c r="OXX181" s="3"/>
      <c r="OXY181" s="3"/>
      <c r="OXZ181" s="3"/>
      <c r="OYA181" s="3"/>
      <c r="OYB181" s="3"/>
      <c r="OYC181" s="3"/>
      <c r="OYD181" s="3"/>
      <c r="OYE181" s="3"/>
      <c r="OYF181" s="3"/>
      <c r="OYG181" s="3"/>
      <c r="OYH181" s="3"/>
      <c r="OYI181" s="3"/>
      <c r="OYJ181" s="3"/>
      <c r="OYK181" s="3"/>
      <c r="OYL181" s="3"/>
      <c r="OYM181" s="3"/>
      <c r="OYN181" s="3"/>
      <c r="OYO181" s="3"/>
      <c r="OYP181" s="3"/>
      <c r="OYQ181" s="3"/>
      <c r="OYR181" s="3"/>
      <c r="OYS181" s="3"/>
      <c r="OYT181" s="3"/>
      <c r="OYU181" s="3"/>
      <c r="OYV181" s="3"/>
      <c r="OYW181" s="3"/>
      <c r="OYX181" s="3"/>
      <c r="OYY181" s="3"/>
      <c r="OYZ181" s="3"/>
      <c r="OZA181" s="3"/>
      <c r="OZB181" s="3"/>
      <c r="OZC181" s="3"/>
      <c r="OZD181" s="3"/>
      <c r="OZE181" s="3"/>
      <c r="OZF181" s="3"/>
      <c r="OZG181" s="3"/>
      <c r="OZH181" s="3"/>
      <c r="OZI181" s="3"/>
      <c r="OZJ181" s="3"/>
      <c r="OZK181" s="3"/>
      <c r="OZL181" s="3"/>
      <c r="OZM181" s="3"/>
      <c r="OZN181" s="3"/>
      <c r="OZO181" s="3"/>
      <c r="OZP181" s="3"/>
      <c r="OZQ181" s="3"/>
      <c r="OZR181" s="3"/>
      <c r="OZS181" s="3"/>
      <c r="OZT181" s="3"/>
      <c r="OZU181" s="3"/>
      <c r="OZV181" s="3"/>
      <c r="OZW181" s="3"/>
      <c r="OZX181" s="3"/>
      <c r="OZY181" s="3"/>
      <c r="OZZ181" s="3"/>
      <c r="PAA181" s="3"/>
      <c r="PAB181" s="3"/>
      <c r="PAC181" s="3"/>
      <c r="PAD181" s="3"/>
      <c r="PAE181" s="3"/>
      <c r="PAF181" s="3"/>
      <c r="PAG181" s="3"/>
      <c r="PAH181" s="3"/>
      <c r="PAI181" s="3"/>
      <c r="PAJ181" s="3"/>
      <c r="PAK181" s="3"/>
      <c r="PAL181" s="3"/>
      <c r="PAM181" s="3"/>
      <c r="PAN181" s="3"/>
      <c r="PAO181" s="3"/>
      <c r="PAP181" s="3"/>
      <c r="PAQ181" s="3"/>
      <c r="PAR181" s="3"/>
      <c r="PAS181" s="3"/>
      <c r="PAT181" s="3"/>
      <c r="PAU181" s="3"/>
      <c r="PAV181" s="3"/>
      <c r="PAW181" s="3"/>
      <c r="PAX181" s="3"/>
      <c r="PAY181" s="3"/>
      <c r="PAZ181" s="3"/>
      <c r="PBA181" s="3"/>
      <c r="PBB181" s="3"/>
      <c r="PBC181" s="3"/>
      <c r="PBD181" s="3"/>
      <c r="PBE181" s="3"/>
      <c r="PBF181" s="3"/>
      <c r="PBG181" s="3"/>
      <c r="PBH181" s="3"/>
      <c r="PBI181" s="3"/>
      <c r="PBJ181" s="3"/>
      <c r="PBK181" s="3"/>
      <c r="PBL181" s="3"/>
      <c r="PBM181" s="3"/>
      <c r="PBN181" s="3"/>
      <c r="PBO181" s="3"/>
      <c r="PBP181" s="3"/>
      <c r="PBQ181" s="3"/>
      <c r="PBR181" s="3"/>
      <c r="PBS181" s="3"/>
      <c r="PBT181" s="3"/>
      <c r="PBU181" s="3"/>
      <c r="PBV181" s="3"/>
      <c r="PBW181" s="3"/>
      <c r="PBX181" s="3"/>
      <c r="PBY181" s="3"/>
      <c r="PBZ181" s="3"/>
      <c r="PCA181" s="3"/>
      <c r="PCB181" s="3"/>
      <c r="PCC181" s="3"/>
      <c r="PCD181" s="3"/>
      <c r="PCE181" s="3"/>
      <c r="PCF181" s="3"/>
      <c r="PCG181" s="3"/>
      <c r="PCH181" s="3"/>
      <c r="PCI181" s="3"/>
      <c r="PCJ181" s="3"/>
      <c r="PCK181" s="3"/>
      <c r="PCL181" s="3"/>
      <c r="PCM181" s="3"/>
      <c r="PCN181" s="3"/>
      <c r="PCO181" s="3"/>
      <c r="PCP181" s="3"/>
      <c r="PCQ181" s="3"/>
      <c r="PCR181" s="3"/>
      <c r="PCS181" s="3"/>
      <c r="PCT181" s="3"/>
      <c r="PCU181" s="3"/>
      <c r="PCV181" s="3"/>
      <c r="PCW181" s="3"/>
      <c r="PCX181" s="3"/>
      <c r="PCY181" s="3"/>
      <c r="PCZ181" s="3"/>
      <c r="PDA181" s="3"/>
      <c r="PDB181" s="3"/>
      <c r="PDC181" s="3"/>
      <c r="PDD181" s="3"/>
      <c r="PDE181" s="3"/>
      <c r="PDF181" s="3"/>
      <c r="PDG181" s="3"/>
      <c r="PDH181" s="3"/>
      <c r="PDI181" s="3"/>
      <c r="PDJ181" s="3"/>
      <c r="PDK181" s="3"/>
      <c r="PDL181" s="3"/>
      <c r="PDM181" s="3"/>
      <c r="PDN181" s="3"/>
      <c r="PDO181" s="3"/>
      <c r="PDP181" s="3"/>
      <c r="PDQ181" s="3"/>
      <c r="PDR181" s="3"/>
      <c r="PDS181" s="3"/>
      <c r="PDT181" s="3"/>
      <c r="PDU181" s="3"/>
      <c r="PDV181" s="3"/>
      <c r="PDW181" s="3"/>
      <c r="PDX181" s="3"/>
      <c r="PDY181" s="3"/>
      <c r="PDZ181" s="3"/>
      <c r="PEA181" s="3"/>
      <c r="PEB181" s="3"/>
      <c r="PEC181" s="3"/>
      <c r="PED181" s="3"/>
      <c r="PEE181" s="3"/>
      <c r="PEF181" s="3"/>
      <c r="PEG181" s="3"/>
      <c r="PEH181" s="3"/>
      <c r="PEI181" s="3"/>
      <c r="PEJ181" s="3"/>
      <c r="PEK181" s="3"/>
      <c r="PEL181" s="3"/>
      <c r="PEM181" s="3"/>
      <c r="PEN181" s="3"/>
      <c r="PEO181" s="3"/>
      <c r="PEP181" s="3"/>
      <c r="PEQ181" s="3"/>
      <c r="PER181" s="3"/>
      <c r="PES181" s="3"/>
      <c r="PET181" s="3"/>
      <c r="PEU181" s="3"/>
      <c r="PEV181" s="3"/>
      <c r="PEW181" s="3"/>
      <c r="PEX181" s="3"/>
      <c r="PEY181" s="3"/>
      <c r="PEZ181" s="3"/>
      <c r="PFA181" s="3"/>
      <c r="PFB181" s="3"/>
      <c r="PFC181" s="3"/>
      <c r="PFD181" s="3"/>
      <c r="PFE181" s="3"/>
      <c r="PFF181" s="3"/>
      <c r="PFG181" s="3"/>
      <c r="PFH181" s="3"/>
      <c r="PFI181" s="3"/>
      <c r="PFJ181" s="3"/>
      <c r="PFK181" s="3"/>
      <c r="PFL181" s="3"/>
      <c r="PFM181" s="3"/>
      <c r="PFN181" s="3"/>
      <c r="PFO181" s="3"/>
      <c r="PFP181" s="3"/>
      <c r="PFQ181" s="3"/>
      <c r="PFR181" s="3"/>
      <c r="PFS181" s="3"/>
      <c r="PFT181" s="3"/>
      <c r="PFU181" s="3"/>
      <c r="PFV181" s="3"/>
      <c r="PFW181" s="3"/>
      <c r="PFX181" s="3"/>
      <c r="PFY181" s="3"/>
      <c r="PFZ181" s="3"/>
      <c r="PGA181" s="3"/>
      <c r="PGB181" s="3"/>
      <c r="PGC181" s="3"/>
      <c r="PGD181" s="3"/>
      <c r="PGE181" s="3"/>
      <c r="PGF181" s="3"/>
      <c r="PGG181" s="3"/>
      <c r="PGH181" s="3"/>
      <c r="PGI181" s="3"/>
      <c r="PGJ181" s="3"/>
      <c r="PGK181" s="3"/>
      <c r="PGL181" s="3"/>
      <c r="PGM181" s="3"/>
      <c r="PGN181" s="3"/>
      <c r="PGO181" s="3"/>
      <c r="PGP181" s="3"/>
      <c r="PGQ181" s="3"/>
      <c r="PGR181" s="3"/>
      <c r="PGS181" s="3"/>
      <c r="PGT181" s="3"/>
      <c r="PGU181" s="3"/>
      <c r="PGV181" s="3"/>
      <c r="PGW181" s="3"/>
      <c r="PGX181" s="3"/>
      <c r="PGY181" s="3"/>
      <c r="PGZ181" s="3"/>
      <c r="PHA181" s="3"/>
      <c r="PHB181" s="3"/>
      <c r="PHC181" s="3"/>
      <c r="PHD181" s="3"/>
      <c r="PHE181" s="3"/>
      <c r="PHF181" s="3"/>
      <c r="PHG181" s="3"/>
      <c r="PHH181" s="3"/>
      <c r="PHI181" s="3"/>
      <c r="PHJ181" s="3"/>
      <c r="PHK181" s="3"/>
      <c r="PHL181" s="3"/>
      <c r="PHM181" s="3"/>
      <c r="PHN181" s="3"/>
      <c r="PHO181" s="3"/>
      <c r="PHP181" s="3"/>
      <c r="PHQ181" s="3"/>
      <c r="PHR181" s="3"/>
      <c r="PHS181" s="3"/>
      <c r="PHT181" s="3"/>
      <c r="PHU181" s="3"/>
      <c r="PHV181" s="3"/>
      <c r="PHW181" s="3"/>
      <c r="PHX181" s="3"/>
      <c r="PHY181" s="3"/>
      <c r="PHZ181" s="3"/>
      <c r="PIA181" s="3"/>
      <c r="PIB181" s="3"/>
      <c r="PIC181" s="3"/>
      <c r="PID181" s="3"/>
      <c r="PIE181" s="3"/>
      <c r="PIF181" s="3"/>
      <c r="PIG181" s="3"/>
      <c r="PIH181" s="3"/>
      <c r="PII181" s="3"/>
      <c r="PIJ181" s="3"/>
      <c r="PIK181" s="3"/>
      <c r="PIL181" s="3"/>
      <c r="PIM181" s="3"/>
      <c r="PIN181" s="3"/>
      <c r="PIO181" s="3"/>
      <c r="PIP181" s="3"/>
      <c r="PIQ181" s="3"/>
      <c r="PIR181" s="3"/>
      <c r="PIS181" s="3"/>
      <c r="PIT181" s="3"/>
      <c r="PIU181" s="3"/>
      <c r="PIV181" s="3"/>
      <c r="PIW181" s="3"/>
      <c r="PIX181" s="3"/>
      <c r="PIY181" s="3"/>
      <c r="PIZ181" s="3"/>
      <c r="PJA181" s="3"/>
      <c r="PJB181" s="3"/>
      <c r="PJC181" s="3"/>
      <c r="PJD181" s="3"/>
      <c r="PJE181" s="3"/>
      <c r="PJF181" s="3"/>
      <c r="PJG181" s="3"/>
      <c r="PJH181" s="3"/>
      <c r="PJI181" s="3"/>
      <c r="PJJ181" s="3"/>
      <c r="PJK181" s="3"/>
      <c r="PJL181" s="3"/>
      <c r="PJM181" s="3"/>
      <c r="PJN181" s="3"/>
      <c r="PJO181" s="3"/>
      <c r="PJP181" s="3"/>
      <c r="PJQ181" s="3"/>
      <c r="PJR181" s="3"/>
      <c r="PJS181" s="3"/>
      <c r="PJT181" s="3"/>
      <c r="PJU181" s="3"/>
      <c r="PJV181" s="3"/>
      <c r="PJW181" s="3"/>
      <c r="PJX181" s="3"/>
      <c r="PJY181" s="3"/>
      <c r="PJZ181" s="3"/>
      <c r="PKA181" s="3"/>
      <c r="PKB181" s="3"/>
      <c r="PKC181" s="3"/>
      <c r="PKD181" s="3"/>
      <c r="PKE181" s="3"/>
      <c r="PKF181" s="3"/>
      <c r="PKG181" s="3"/>
      <c r="PKH181" s="3"/>
      <c r="PKI181" s="3"/>
      <c r="PKJ181" s="3"/>
      <c r="PKK181" s="3"/>
      <c r="PKL181" s="3"/>
      <c r="PKM181" s="3"/>
      <c r="PKN181" s="3"/>
      <c r="PKO181" s="3"/>
      <c r="PKP181" s="3"/>
      <c r="PKQ181" s="3"/>
      <c r="PKR181" s="3"/>
      <c r="PKS181" s="3"/>
      <c r="PKT181" s="3"/>
      <c r="PKU181" s="3"/>
      <c r="PKV181" s="3"/>
      <c r="PKW181" s="3"/>
      <c r="PKX181" s="3"/>
      <c r="PKY181" s="3"/>
      <c r="PKZ181" s="3"/>
      <c r="PLA181" s="3"/>
      <c r="PLB181" s="3"/>
      <c r="PLC181" s="3"/>
      <c r="PLD181" s="3"/>
      <c r="PLE181" s="3"/>
      <c r="PLF181" s="3"/>
      <c r="PLG181" s="3"/>
      <c r="PLH181" s="3"/>
      <c r="PLI181" s="3"/>
      <c r="PLJ181" s="3"/>
      <c r="PLK181" s="3"/>
      <c r="PLL181" s="3"/>
      <c r="PLM181" s="3"/>
      <c r="PLN181" s="3"/>
      <c r="PLO181" s="3"/>
      <c r="PLP181" s="3"/>
      <c r="PLQ181" s="3"/>
      <c r="PLR181" s="3"/>
      <c r="PLS181" s="3"/>
      <c r="PLT181" s="3"/>
      <c r="PLU181" s="3"/>
      <c r="PLV181" s="3"/>
      <c r="PLW181" s="3"/>
      <c r="PLX181" s="3"/>
      <c r="PLY181" s="3"/>
      <c r="PLZ181" s="3"/>
      <c r="PMA181" s="3"/>
      <c r="PMB181" s="3"/>
      <c r="PMC181" s="3"/>
      <c r="PMD181" s="3"/>
      <c r="PME181" s="3"/>
      <c r="PMF181" s="3"/>
      <c r="PMG181" s="3"/>
      <c r="PMH181" s="3"/>
      <c r="PMI181" s="3"/>
      <c r="PMJ181" s="3"/>
      <c r="PMK181" s="3"/>
      <c r="PML181" s="3"/>
      <c r="PMM181" s="3"/>
      <c r="PMN181" s="3"/>
      <c r="PMO181" s="3"/>
      <c r="PMP181" s="3"/>
      <c r="PMQ181" s="3"/>
      <c r="PMR181" s="3"/>
      <c r="PMS181" s="3"/>
      <c r="PMT181" s="3"/>
      <c r="PMU181" s="3"/>
      <c r="PMV181" s="3"/>
      <c r="PMW181" s="3"/>
      <c r="PMX181" s="3"/>
      <c r="PMY181" s="3"/>
      <c r="PMZ181" s="3"/>
      <c r="PNA181" s="3"/>
      <c r="PNB181" s="3"/>
      <c r="PNC181" s="3"/>
      <c r="PND181" s="3"/>
      <c r="PNE181" s="3"/>
      <c r="PNF181" s="3"/>
      <c r="PNG181" s="3"/>
      <c r="PNH181" s="3"/>
      <c r="PNI181" s="3"/>
      <c r="PNJ181" s="3"/>
      <c r="PNK181" s="3"/>
      <c r="PNL181" s="3"/>
      <c r="PNM181" s="3"/>
      <c r="PNN181" s="3"/>
      <c r="PNO181" s="3"/>
      <c r="PNP181" s="3"/>
      <c r="PNQ181" s="3"/>
      <c r="PNR181" s="3"/>
      <c r="PNS181" s="3"/>
      <c r="PNT181" s="3"/>
      <c r="PNU181" s="3"/>
      <c r="PNV181" s="3"/>
      <c r="PNW181" s="3"/>
      <c r="PNX181" s="3"/>
      <c r="PNY181" s="3"/>
      <c r="PNZ181" s="3"/>
      <c r="POA181" s="3"/>
      <c r="POB181" s="3"/>
      <c r="POC181" s="3"/>
      <c r="POD181" s="3"/>
      <c r="POE181" s="3"/>
      <c r="POF181" s="3"/>
      <c r="POG181" s="3"/>
      <c r="POH181" s="3"/>
      <c r="POI181" s="3"/>
      <c r="POJ181" s="3"/>
      <c r="POK181" s="3"/>
      <c r="POL181" s="3"/>
      <c r="POM181" s="3"/>
      <c r="PON181" s="3"/>
      <c r="POO181" s="3"/>
      <c r="POP181" s="3"/>
      <c r="POQ181" s="3"/>
      <c r="POR181" s="3"/>
      <c r="POS181" s="3"/>
      <c r="POT181" s="3"/>
      <c r="POU181" s="3"/>
      <c r="POV181" s="3"/>
      <c r="POW181" s="3"/>
      <c r="POX181" s="3"/>
      <c r="POY181" s="3"/>
      <c r="POZ181" s="3"/>
      <c r="PPA181" s="3"/>
      <c r="PPB181" s="3"/>
      <c r="PPC181" s="3"/>
      <c r="PPD181" s="3"/>
      <c r="PPE181" s="3"/>
      <c r="PPF181" s="3"/>
      <c r="PPG181" s="3"/>
      <c r="PPH181" s="3"/>
      <c r="PPI181" s="3"/>
      <c r="PPJ181" s="3"/>
      <c r="PPK181" s="3"/>
      <c r="PPL181" s="3"/>
      <c r="PPM181" s="3"/>
      <c r="PPN181" s="3"/>
      <c r="PPO181" s="3"/>
      <c r="PPP181" s="3"/>
      <c r="PPQ181" s="3"/>
      <c r="PPR181" s="3"/>
      <c r="PPS181" s="3"/>
      <c r="PPT181" s="3"/>
      <c r="PPU181" s="3"/>
      <c r="PPV181" s="3"/>
      <c r="PPW181" s="3"/>
      <c r="PPX181" s="3"/>
      <c r="PPY181" s="3"/>
      <c r="PPZ181" s="3"/>
      <c r="PQA181" s="3"/>
      <c r="PQB181" s="3"/>
      <c r="PQC181" s="3"/>
      <c r="PQD181" s="3"/>
      <c r="PQE181" s="3"/>
      <c r="PQF181" s="3"/>
      <c r="PQG181" s="3"/>
      <c r="PQH181" s="3"/>
      <c r="PQI181" s="3"/>
      <c r="PQJ181" s="3"/>
      <c r="PQK181" s="3"/>
      <c r="PQL181" s="3"/>
      <c r="PQM181" s="3"/>
      <c r="PQN181" s="3"/>
      <c r="PQO181" s="3"/>
      <c r="PQP181" s="3"/>
      <c r="PQQ181" s="3"/>
      <c r="PQR181" s="3"/>
      <c r="PQS181" s="3"/>
      <c r="PQT181" s="3"/>
      <c r="PQU181" s="3"/>
      <c r="PQV181" s="3"/>
      <c r="PQW181" s="3"/>
      <c r="PQX181" s="3"/>
      <c r="PQY181" s="3"/>
      <c r="PQZ181" s="3"/>
      <c r="PRA181" s="3"/>
      <c r="PRB181" s="3"/>
      <c r="PRC181" s="3"/>
      <c r="PRD181" s="3"/>
      <c r="PRE181" s="3"/>
      <c r="PRF181" s="3"/>
      <c r="PRG181" s="3"/>
      <c r="PRH181" s="3"/>
      <c r="PRI181" s="3"/>
      <c r="PRJ181" s="3"/>
      <c r="PRK181" s="3"/>
      <c r="PRL181" s="3"/>
      <c r="PRM181" s="3"/>
      <c r="PRN181" s="3"/>
      <c r="PRO181" s="3"/>
      <c r="PRP181" s="3"/>
      <c r="PRQ181" s="3"/>
      <c r="PRR181" s="3"/>
      <c r="PRS181" s="3"/>
      <c r="PRT181" s="3"/>
      <c r="PRU181" s="3"/>
      <c r="PRV181" s="3"/>
      <c r="PRW181" s="3"/>
      <c r="PRX181" s="3"/>
      <c r="PRY181" s="3"/>
      <c r="PRZ181" s="3"/>
      <c r="PSA181" s="3"/>
      <c r="PSB181" s="3"/>
      <c r="PSC181" s="3"/>
      <c r="PSD181" s="3"/>
      <c r="PSE181" s="3"/>
      <c r="PSF181" s="3"/>
      <c r="PSG181" s="3"/>
      <c r="PSH181" s="3"/>
      <c r="PSI181" s="3"/>
      <c r="PSJ181" s="3"/>
      <c r="PSK181" s="3"/>
      <c r="PSL181" s="3"/>
      <c r="PSM181" s="3"/>
      <c r="PSN181" s="3"/>
      <c r="PSO181" s="3"/>
      <c r="PSP181" s="3"/>
      <c r="PSQ181" s="3"/>
      <c r="PSR181" s="3"/>
      <c r="PSS181" s="3"/>
      <c r="PST181" s="3"/>
      <c r="PSU181" s="3"/>
      <c r="PSV181" s="3"/>
      <c r="PSW181" s="3"/>
      <c r="PSX181" s="3"/>
      <c r="PSY181" s="3"/>
      <c r="PSZ181" s="3"/>
      <c r="PTA181" s="3"/>
      <c r="PTB181" s="3"/>
      <c r="PTC181" s="3"/>
      <c r="PTD181" s="3"/>
      <c r="PTE181" s="3"/>
      <c r="PTF181" s="3"/>
      <c r="PTG181" s="3"/>
      <c r="PTH181" s="3"/>
      <c r="PTI181" s="3"/>
      <c r="PTJ181" s="3"/>
      <c r="PTK181" s="3"/>
      <c r="PTL181" s="3"/>
      <c r="PTM181" s="3"/>
      <c r="PTN181" s="3"/>
      <c r="PTO181" s="3"/>
      <c r="PTP181" s="3"/>
      <c r="PTQ181" s="3"/>
      <c r="PTR181" s="3"/>
      <c r="PTS181" s="3"/>
      <c r="PTT181" s="3"/>
      <c r="PTU181" s="3"/>
      <c r="PTV181" s="3"/>
      <c r="PTW181" s="3"/>
      <c r="PTX181" s="3"/>
      <c r="PTY181" s="3"/>
      <c r="PTZ181" s="3"/>
      <c r="PUA181" s="3"/>
      <c r="PUB181" s="3"/>
      <c r="PUC181" s="3"/>
      <c r="PUD181" s="3"/>
      <c r="PUE181" s="3"/>
      <c r="PUF181" s="3"/>
      <c r="PUG181" s="3"/>
      <c r="PUH181" s="3"/>
      <c r="PUI181" s="3"/>
      <c r="PUJ181" s="3"/>
      <c r="PUK181" s="3"/>
      <c r="PUL181" s="3"/>
      <c r="PUM181" s="3"/>
      <c r="PUN181" s="3"/>
      <c r="PUO181" s="3"/>
      <c r="PUP181" s="3"/>
      <c r="PUQ181" s="3"/>
      <c r="PUR181" s="3"/>
      <c r="PUS181" s="3"/>
      <c r="PUT181" s="3"/>
      <c r="PUU181" s="3"/>
      <c r="PUV181" s="3"/>
      <c r="PUW181" s="3"/>
      <c r="PUX181" s="3"/>
      <c r="PUY181" s="3"/>
      <c r="PUZ181" s="3"/>
      <c r="PVA181" s="3"/>
      <c r="PVB181" s="3"/>
      <c r="PVC181" s="3"/>
      <c r="PVD181" s="3"/>
      <c r="PVE181" s="3"/>
      <c r="PVF181" s="3"/>
      <c r="PVG181" s="3"/>
      <c r="PVH181" s="3"/>
      <c r="PVI181" s="3"/>
      <c r="PVJ181" s="3"/>
      <c r="PVK181" s="3"/>
      <c r="PVL181" s="3"/>
      <c r="PVM181" s="3"/>
      <c r="PVN181" s="3"/>
      <c r="PVO181" s="3"/>
      <c r="PVP181" s="3"/>
      <c r="PVQ181" s="3"/>
      <c r="PVR181" s="3"/>
      <c r="PVS181" s="3"/>
      <c r="PVT181" s="3"/>
      <c r="PVU181" s="3"/>
      <c r="PVV181" s="3"/>
      <c r="PVW181" s="3"/>
      <c r="PVX181" s="3"/>
      <c r="PVY181" s="3"/>
      <c r="PVZ181" s="3"/>
      <c r="PWA181" s="3"/>
      <c r="PWB181" s="3"/>
      <c r="PWC181" s="3"/>
      <c r="PWD181" s="3"/>
      <c r="PWE181" s="3"/>
      <c r="PWF181" s="3"/>
      <c r="PWG181" s="3"/>
      <c r="PWH181" s="3"/>
      <c r="PWI181" s="3"/>
      <c r="PWJ181" s="3"/>
      <c r="PWK181" s="3"/>
      <c r="PWL181" s="3"/>
      <c r="PWM181" s="3"/>
      <c r="PWN181" s="3"/>
      <c r="PWO181" s="3"/>
      <c r="PWP181" s="3"/>
      <c r="PWQ181" s="3"/>
      <c r="PWR181" s="3"/>
      <c r="PWS181" s="3"/>
      <c r="PWT181" s="3"/>
      <c r="PWU181" s="3"/>
      <c r="PWV181" s="3"/>
      <c r="PWW181" s="3"/>
      <c r="PWX181" s="3"/>
      <c r="PWY181" s="3"/>
      <c r="PWZ181" s="3"/>
      <c r="PXA181" s="3"/>
      <c r="PXB181" s="3"/>
      <c r="PXC181" s="3"/>
      <c r="PXD181" s="3"/>
      <c r="PXE181" s="3"/>
      <c r="PXF181" s="3"/>
      <c r="PXG181" s="3"/>
      <c r="PXH181" s="3"/>
      <c r="PXI181" s="3"/>
      <c r="PXJ181" s="3"/>
      <c r="PXK181" s="3"/>
      <c r="PXL181" s="3"/>
      <c r="PXM181" s="3"/>
      <c r="PXN181" s="3"/>
      <c r="PXO181" s="3"/>
      <c r="PXP181" s="3"/>
      <c r="PXQ181" s="3"/>
      <c r="PXR181" s="3"/>
      <c r="PXS181" s="3"/>
      <c r="PXT181" s="3"/>
      <c r="PXU181" s="3"/>
      <c r="PXV181" s="3"/>
      <c r="PXW181" s="3"/>
      <c r="PXX181" s="3"/>
      <c r="PXY181" s="3"/>
      <c r="PXZ181" s="3"/>
      <c r="PYA181" s="3"/>
      <c r="PYB181" s="3"/>
      <c r="PYC181" s="3"/>
      <c r="PYD181" s="3"/>
      <c r="PYE181" s="3"/>
      <c r="PYF181" s="3"/>
      <c r="PYG181" s="3"/>
      <c r="PYH181" s="3"/>
      <c r="PYI181" s="3"/>
      <c r="PYJ181" s="3"/>
      <c r="PYK181" s="3"/>
      <c r="PYL181" s="3"/>
      <c r="PYM181" s="3"/>
      <c r="PYN181" s="3"/>
      <c r="PYO181" s="3"/>
      <c r="PYP181" s="3"/>
      <c r="PYQ181" s="3"/>
      <c r="PYR181" s="3"/>
      <c r="PYS181" s="3"/>
      <c r="PYT181" s="3"/>
      <c r="PYU181" s="3"/>
      <c r="PYV181" s="3"/>
      <c r="PYW181" s="3"/>
      <c r="PYX181" s="3"/>
      <c r="PYY181" s="3"/>
      <c r="PYZ181" s="3"/>
      <c r="PZA181" s="3"/>
      <c r="PZB181" s="3"/>
      <c r="PZC181" s="3"/>
      <c r="PZD181" s="3"/>
      <c r="PZE181" s="3"/>
      <c r="PZF181" s="3"/>
      <c r="PZG181" s="3"/>
      <c r="PZH181" s="3"/>
      <c r="PZI181" s="3"/>
      <c r="PZJ181" s="3"/>
      <c r="PZK181" s="3"/>
      <c r="PZL181" s="3"/>
      <c r="PZM181" s="3"/>
      <c r="PZN181" s="3"/>
      <c r="PZO181" s="3"/>
      <c r="PZP181" s="3"/>
      <c r="PZQ181" s="3"/>
      <c r="PZR181" s="3"/>
      <c r="PZS181" s="3"/>
      <c r="PZT181" s="3"/>
      <c r="PZU181" s="3"/>
      <c r="PZV181" s="3"/>
      <c r="PZW181" s="3"/>
      <c r="PZX181" s="3"/>
      <c r="PZY181" s="3"/>
      <c r="PZZ181" s="3"/>
      <c r="QAA181" s="3"/>
      <c r="QAB181" s="3"/>
      <c r="QAC181" s="3"/>
      <c r="QAD181" s="3"/>
      <c r="QAE181" s="3"/>
      <c r="QAF181" s="3"/>
      <c r="QAG181" s="3"/>
      <c r="QAH181" s="3"/>
      <c r="QAI181" s="3"/>
      <c r="QAJ181" s="3"/>
      <c r="QAK181" s="3"/>
      <c r="QAL181" s="3"/>
      <c r="QAM181" s="3"/>
      <c r="QAN181" s="3"/>
      <c r="QAO181" s="3"/>
      <c r="QAP181" s="3"/>
      <c r="QAQ181" s="3"/>
      <c r="QAR181" s="3"/>
      <c r="QAS181" s="3"/>
      <c r="QAT181" s="3"/>
      <c r="QAU181" s="3"/>
      <c r="QAV181" s="3"/>
      <c r="QAW181" s="3"/>
      <c r="QAX181" s="3"/>
      <c r="QAY181" s="3"/>
      <c r="QAZ181" s="3"/>
      <c r="QBA181" s="3"/>
      <c r="QBB181" s="3"/>
      <c r="QBC181" s="3"/>
      <c r="QBD181" s="3"/>
      <c r="QBE181" s="3"/>
      <c r="QBF181" s="3"/>
      <c r="QBG181" s="3"/>
      <c r="QBH181" s="3"/>
      <c r="QBI181" s="3"/>
      <c r="QBJ181" s="3"/>
      <c r="QBK181" s="3"/>
      <c r="QBL181" s="3"/>
      <c r="QBM181" s="3"/>
      <c r="QBN181" s="3"/>
      <c r="QBO181" s="3"/>
      <c r="QBP181" s="3"/>
      <c r="QBQ181" s="3"/>
      <c r="QBR181" s="3"/>
      <c r="QBS181" s="3"/>
      <c r="QBT181" s="3"/>
      <c r="QBU181" s="3"/>
      <c r="QBV181" s="3"/>
      <c r="QBW181" s="3"/>
      <c r="QBX181" s="3"/>
      <c r="QBY181" s="3"/>
      <c r="QBZ181" s="3"/>
      <c r="QCA181" s="3"/>
      <c r="QCB181" s="3"/>
      <c r="QCC181" s="3"/>
      <c r="QCD181" s="3"/>
      <c r="QCE181" s="3"/>
      <c r="QCF181" s="3"/>
      <c r="QCG181" s="3"/>
      <c r="QCH181" s="3"/>
      <c r="QCI181" s="3"/>
      <c r="QCJ181" s="3"/>
      <c r="QCK181" s="3"/>
      <c r="QCL181" s="3"/>
      <c r="QCM181" s="3"/>
      <c r="QCN181" s="3"/>
      <c r="QCO181" s="3"/>
      <c r="QCP181" s="3"/>
      <c r="QCQ181" s="3"/>
      <c r="QCR181" s="3"/>
      <c r="QCS181" s="3"/>
      <c r="QCT181" s="3"/>
      <c r="QCU181" s="3"/>
      <c r="QCV181" s="3"/>
      <c r="QCW181" s="3"/>
      <c r="QCX181" s="3"/>
      <c r="QCY181" s="3"/>
      <c r="QCZ181" s="3"/>
      <c r="QDA181" s="3"/>
      <c r="QDB181" s="3"/>
      <c r="QDC181" s="3"/>
      <c r="QDD181" s="3"/>
      <c r="QDE181" s="3"/>
      <c r="QDF181" s="3"/>
      <c r="QDG181" s="3"/>
      <c r="QDH181" s="3"/>
      <c r="QDI181" s="3"/>
      <c r="QDJ181" s="3"/>
      <c r="QDK181" s="3"/>
      <c r="QDL181" s="3"/>
      <c r="QDM181" s="3"/>
      <c r="QDN181" s="3"/>
      <c r="QDO181" s="3"/>
      <c r="QDP181" s="3"/>
      <c r="QDQ181" s="3"/>
      <c r="QDR181" s="3"/>
      <c r="QDS181" s="3"/>
      <c r="QDT181" s="3"/>
      <c r="QDU181" s="3"/>
      <c r="QDV181" s="3"/>
      <c r="QDW181" s="3"/>
      <c r="QDX181" s="3"/>
      <c r="QDY181" s="3"/>
      <c r="QDZ181" s="3"/>
      <c r="QEA181" s="3"/>
      <c r="QEB181" s="3"/>
      <c r="QEC181" s="3"/>
      <c r="QED181" s="3"/>
      <c r="QEE181" s="3"/>
      <c r="QEF181" s="3"/>
      <c r="QEG181" s="3"/>
      <c r="QEH181" s="3"/>
      <c r="QEI181" s="3"/>
      <c r="QEJ181" s="3"/>
      <c r="QEK181" s="3"/>
      <c r="QEL181" s="3"/>
      <c r="QEM181" s="3"/>
      <c r="QEN181" s="3"/>
      <c r="QEO181" s="3"/>
      <c r="QEP181" s="3"/>
      <c r="QEQ181" s="3"/>
      <c r="QER181" s="3"/>
      <c r="QES181" s="3"/>
      <c r="QET181" s="3"/>
      <c r="QEU181" s="3"/>
      <c r="QEV181" s="3"/>
      <c r="QEW181" s="3"/>
      <c r="QEX181" s="3"/>
      <c r="QEY181" s="3"/>
      <c r="QEZ181" s="3"/>
      <c r="QFA181" s="3"/>
      <c r="QFB181" s="3"/>
      <c r="QFC181" s="3"/>
      <c r="QFD181" s="3"/>
      <c r="QFE181" s="3"/>
      <c r="QFF181" s="3"/>
      <c r="QFG181" s="3"/>
      <c r="QFH181" s="3"/>
      <c r="QFI181" s="3"/>
      <c r="QFJ181" s="3"/>
      <c r="QFK181" s="3"/>
      <c r="QFL181" s="3"/>
      <c r="QFM181" s="3"/>
      <c r="QFN181" s="3"/>
      <c r="QFO181" s="3"/>
      <c r="QFP181" s="3"/>
      <c r="QFQ181" s="3"/>
      <c r="QFR181" s="3"/>
      <c r="QFS181" s="3"/>
      <c r="QFT181" s="3"/>
      <c r="QFU181" s="3"/>
      <c r="QFV181" s="3"/>
      <c r="QFW181" s="3"/>
      <c r="QFX181" s="3"/>
      <c r="QFY181" s="3"/>
      <c r="QFZ181" s="3"/>
      <c r="QGA181" s="3"/>
      <c r="QGB181" s="3"/>
      <c r="QGC181" s="3"/>
      <c r="QGD181" s="3"/>
      <c r="QGE181" s="3"/>
      <c r="QGF181" s="3"/>
      <c r="QGG181" s="3"/>
      <c r="QGH181" s="3"/>
      <c r="QGI181" s="3"/>
      <c r="QGJ181" s="3"/>
      <c r="QGK181" s="3"/>
      <c r="QGL181" s="3"/>
      <c r="QGM181" s="3"/>
      <c r="QGN181" s="3"/>
      <c r="QGO181" s="3"/>
      <c r="QGP181" s="3"/>
      <c r="QGQ181" s="3"/>
      <c r="QGR181" s="3"/>
      <c r="QGS181" s="3"/>
      <c r="QGT181" s="3"/>
      <c r="QGU181" s="3"/>
      <c r="QGV181" s="3"/>
      <c r="QGW181" s="3"/>
      <c r="QGX181" s="3"/>
      <c r="QGY181" s="3"/>
      <c r="QGZ181" s="3"/>
      <c r="QHA181" s="3"/>
      <c r="QHB181" s="3"/>
      <c r="QHC181" s="3"/>
      <c r="QHD181" s="3"/>
      <c r="QHE181" s="3"/>
      <c r="QHF181" s="3"/>
      <c r="QHG181" s="3"/>
      <c r="QHH181" s="3"/>
      <c r="QHI181" s="3"/>
      <c r="QHJ181" s="3"/>
      <c r="QHK181" s="3"/>
      <c r="QHL181" s="3"/>
      <c r="QHM181" s="3"/>
      <c r="QHN181" s="3"/>
      <c r="QHO181" s="3"/>
      <c r="QHP181" s="3"/>
      <c r="QHQ181" s="3"/>
      <c r="QHR181" s="3"/>
      <c r="QHS181" s="3"/>
      <c r="QHT181" s="3"/>
      <c r="QHU181" s="3"/>
      <c r="QHV181" s="3"/>
      <c r="QHW181" s="3"/>
      <c r="QHX181" s="3"/>
      <c r="QHY181" s="3"/>
      <c r="QHZ181" s="3"/>
      <c r="QIA181" s="3"/>
      <c r="QIB181" s="3"/>
      <c r="QIC181" s="3"/>
      <c r="QID181" s="3"/>
      <c r="QIE181" s="3"/>
      <c r="QIF181" s="3"/>
      <c r="QIG181" s="3"/>
      <c r="QIH181" s="3"/>
      <c r="QII181" s="3"/>
      <c r="QIJ181" s="3"/>
      <c r="QIK181" s="3"/>
      <c r="QIL181" s="3"/>
      <c r="QIM181" s="3"/>
      <c r="QIN181" s="3"/>
      <c r="QIO181" s="3"/>
      <c r="QIP181" s="3"/>
      <c r="QIQ181" s="3"/>
      <c r="QIR181" s="3"/>
      <c r="QIS181" s="3"/>
      <c r="QIT181" s="3"/>
      <c r="QIU181" s="3"/>
      <c r="QIV181" s="3"/>
      <c r="QIW181" s="3"/>
      <c r="QIX181" s="3"/>
      <c r="QIY181" s="3"/>
      <c r="QIZ181" s="3"/>
      <c r="QJA181" s="3"/>
      <c r="QJB181" s="3"/>
      <c r="QJC181" s="3"/>
      <c r="QJD181" s="3"/>
      <c r="QJE181" s="3"/>
      <c r="QJF181" s="3"/>
      <c r="QJG181" s="3"/>
      <c r="QJH181" s="3"/>
      <c r="QJI181" s="3"/>
      <c r="QJJ181" s="3"/>
      <c r="QJK181" s="3"/>
      <c r="QJL181" s="3"/>
      <c r="QJM181" s="3"/>
      <c r="QJN181" s="3"/>
      <c r="QJO181" s="3"/>
      <c r="QJP181" s="3"/>
      <c r="QJQ181" s="3"/>
      <c r="QJR181" s="3"/>
      <c r="QJS181" s="3"/>
      <c r="QJT181" s="3"/>
      <c r="QJU181" s="3"/>
      <c r="QJV181" s="3"/>
      <c r="QJW181" s="3"/>
      <c r="QJX181" s="3"/>
      <c r="QJY181" s="3"/>
      <c r="QJZ181" s="3"/>
      <c r="QKA181" s="3"/>
      <c r="QKB181" s="3"/>
      <c r="QKC181" s="3"/>
      <c r="QKD181" s="3"/>
      <c r="QKE181" s="3"/>
      <c r="QKF181" s="3"/>
      <c r="QKG181" s="3"/>
      <c r="QKH181" s="3"/>
      <c r="QKI181" s="3"/>
      <c r="QKJ181" s="3"/>
      <c r="QKK181" s="3"/>
      <c r="QKL181" s="3"/>
      <c r="QKM181" s="3"/>
      <c r="QKN181" s="3"/>
      <c r="QKO181" s="3"/>
      <c r="QKP181" s="3"/>
      <c r="QKQ181" s="3"/>
      <c r="QKR181" s="3"/>
      <c r="QKS181" s="3"/>
      <c r="QKT181" s="3"/>
      <c r="QKU181" s="3"/>
      <c r="QKV181" s="3"/>
      <c r="QKW181" s="3"/>
      <c r="QKX181" s="3"/>
      <c r="QKY181" s="3"/>
      <c r="QKZ181" s="3"/>
      <c r="QLA181" s="3"/>
      <c r="QLB181" s="3"/>
      <c r="QLC181" s="3"/>
      <c r="QLD181" s="3"/>
      <c r="QLE181" s="3"/>
      <c r="QLF181" s="3"/>
      <c r="QLG181" s="3"/>
      <c r="QLH181" s="3"/>
      <c r="QLI181" s="3"/>
      <c r="QLJ181" s="3"/>
      <c r="QLK181" s="3"/>
      <c r="QLL181" s="3"/>
      <c r="QLM181" s="3"/>
      <c r="QLN181" s="3"/>
      <c r="QLO181" s="3"/>
      <c r="QLP181" s="3"/>
      <c r="QLQ181" s="3"/>
      <c r="QLR181" s="3"/>
      <c r="QLS181" s="3"/>
      <c r="QLT181" s="3"/>
      <c r="QLU181" s="3"/>
      <c r="QLV181" s="3"/>
      <c r="QLW181" s="3"/>
      <c r="QLX181" s="3"/>
      <c r="QLY181" s="3"/>
      <c r="QLZ181" s="3"/>
      <c r="QMA181" s="3"/>
      <c r="QMB181" s="3"/>
      <c r="QMC181" s="3"/>
      <c r="QMD181" s="3"/>
      <c r="QME181" s="3"/>
      <c r="QMF181" s="3"/>
      <c r="QMG181" s="3"/>
      <c r="QMH181" s="3"/>
      <c r="QMI181" s="3"/>
      <c r="QMJ181" s="3"/>
      <c r="QMK181" s="3"/>
      <c r="QML181" s="3"/>
      <c r="QMM181" s="3"/>
      <c r="QMN181" s="3"/>
      <c r="QMO181" s="3"/>
      <c r="QMP181" s="3"/>
      <c r="QMQ181" s="3"/>
      <c r="QMR181" s="3"/>
      <c r="QMS181" s="3"/>
      <c r="QMT181" s="3"/>
      <c r="QMU181" s="3"/>
      <c r="QMV181" s="3"/>
      <c r="QMW181" s="3"/>
      <c r="QMX181" s="3"/>
      <c r="QMY181" s="3"/>
      <c r="QMZ181" s="3"/>
      <c r="QNA181" s="3"/>
      <c r="QNB181" s="3"/>
      <c r="QNC181" s="3"/>
      <c r="QND181" s="3"/>
      <c r="QNE181" s="3"/>
      <c r="QNF181" s="3"/>
      <c r="QNG181" s="3"/>
      <c r="QNH181" s="3"/>
      <c r="QNI181" s="3"/>
      <c r="QNJ181" s="3"/>
      <c r="QNK181" s="3"/>
      <c r="QNL181" s="3"/>
      <c r="QNM181" s="3"/>
      <c r="QNN181" s="3"/>
      <c r="QNO181" s="3"/>
      <c r="QNP181" s="3"/>
      <c r="QNQ181" s="3"/>
      <c r="QNR181" s="3"/>
      <c r="QNS181" s="3"/>
      <c r="QNT181" s="3"/>
      <c r="QNU181" s="3"/>
      <c r="QNV181" s="3"/>
      <c r="QNW181" s="3"/>
      <c r="QNX181" s="3"/>
      <c r="QNY181" s="3"/>
      <c r="QNZ181" s="3"/>
      <c r="QOA181" s="3"/>
      <c r="QOB181" s="3"/>
      <c r="QOC181" s="3"/>
      <c r="QOD181" s="3"/>
      <c r="QOE181" s="3"/>
      <c r="QOF181" s="3"/>
      <c r="QOG181" s="3"/>
      <c r="QOH181" s="3"/>
      <c r="QOI181" s="3"/>
      <c r="QOJ181" s="3"/>
      <c r="QOK181" s="3"/>
      <c r="QOL181" s="3"/>
      <c r="QOM181" s="3"/>
      <c r="QON181" s="3"/>
      <c r="QOO181" s="3"/>
      <c r="QOP181" s="3"/>
      <c r="QOQ181" s="3"/>
      <c r="QOR181" s="3"/>
      <c r="QOS181" s="3"/>
      <c r="QOT181" s="3"/>
      <c r="QOU181" s="3"/>
      <c r="QOV181" s="3"/>
      <c r="QOW181" s="3"/>
      <c r="QOX181" s="3"/>
      <c r="QOY181" s="3"/>
      <c r="QOZ181" s="3"/>
      <c r="QPA181" s="3"/>
      <c r="QPB181" s="3"/>
      <c r="QPC181" s="3"/>
      <c r="QPD181" s="3"/>
      <c r="QPE181" s="3"/>
      <c r="QPF181" s="3"/>
      <c r="QPG181" s="3"/>
      <c r="QPH181" s="3"/>
      <c r="QPI181" s="3"/>
      <c r="QPJ181" s="3"/>
      <c r="QPK181" s="3"/>
      <c r="QPL181" s="3"/>
      <c r="QPM181" s="3"/>
      <c r="QPN181" s="3"/>
      <c r="QPO181" s="3"/>
      <c r="QPP181" s="3"/>
      <c r="QPQ181" s="3"/>
      <c r="QPR181" s="3"/>
      <c r="QPS181" s="3"/>
      <c r="QPT181" s="3"/>
      <c r="QPU181" s="3"/>
      <c r="QPV181" s="3"/>
      <c r="QPW181" s="3"/>
      <c r="QPX181" s="3"/>
      <c r="QPY181" s="3"/>
      <c r="QPZ181" s="3"/>
      <c r="QQA181" s="3"/>
      <c r="QQB181" s="3"/>
      <c r="QQC181" s="3"/>
      <c r="QQD181" s="3"/>
      <c r="QQE181" s="3"/>
      <c r="QQF181" s="3"/>
      <c r="QQG181" s="3"/>
      <c r="QQH181" s="3"/>
      <c r="QQI181" s="3"/>
      <c r="QQJ181" s="3"/>
      <c r="QQK181" s="3"/>
      <c r="QQL181" s="3"/>
      <c r="QQM181" s="3"/>
      <c r="QQN181" s="3"/>
      <c r="QQO181" s="3"/>
      <c r="QQP181" s="3"/>
      <c r="QQQ181" s="3"/>
      <c r="QQR181" s="3"/>
      <c r="QQS181" s="3"/>
      <c r="QQT181" s="3"/>
      <c r="QQU181" s="3"/>
      <c r="QQV181" s="3"/>
      <c r="QQW181" s="3"/>
      <c r="QQX181" s="3"/>
      <c r="QQY181" s="3"/>
      <c r="QQZ181" s="3"/>
      <c r="QRA181" s="3"/>
      <c r="QRB181" s="3"/>
      <c r="QRC181" s="3"/>
      <c r="QRD181" s="3"/>
      <c r="QRE181" s="3"/>
      <c r="QRF181" s="3"/>
      <c r="QRG181" s="3"/>
      <c r="QRH181" s="3"/>
      <c r="QRI181" s="3"/>
      <c r="QRJ181" s="3"/>
      <c r="QRK181" s="3"/>
      <c r="QRL181" s="3"/>
      <c r="QRM181" s="3"/>
      <c r="QRN181" s="3"/>
      <c r="QRO181" s="3"/>
      <c r="QRP181" s="3"/>
      <c r="QRQ181" s="3"/>
      <c r="QRR181" s="3"/>
      <c r="QRS181" s="3"/>
      <c r="QRT181" s="3"/>
      <c r="QRU181" s="3"/>
      <c r="QRV181" s="3"/>
      <c r="QRW181" s="3"/>
      <c r="QRX181" s="3"/>
      <c r="QRY181" s="3"/>
      <c r="QRZ181" s="3"/>
      <c r="QSA181" s="3"/>
      <c r="QSB181" s="3"/>
      <c r="QSC181" s="3"/>
      <c r="QSD181" s="3"/>
      <c r="QSE181" s="3"/>
      <c r="QSF181" s="3"/>
      <c r="QSG181" s="3"/>
      <c r="QSH181" s="3"/>
      <c r="QSI181" s="3"/>
      <c r="QSJ181" s="3"/>
      <c r="QSK181" s="3"/>
      <c r="QSL181" s="3"/>
      <c r="QSM181" s="3"/>
      <c r="QSN181" s="3"/>
      <c r="QSO181" s="3"/>
      <c r="QSP181" s="3"/>
      <c r="QSQ181" s="3"/>
      <c r="QSR181" s="3"/>
      <c r="QSS181" s="3"/>
      <c r="QST181" s="3"/>
      <c r="QSU181" s="3"/>
      <c r="QSV181" s="3"/>
      <c r="QSW181" s="3"/>
      <c r="QSX181" s="3"/>
      <c r="QSY181" s="3"/>
      <c r="QSZ181" s="3"/>
      <c r="QTA181" s="3"/>
      <c r="QTB181" s="3"/>
      <c r="QTC181" s="3"/>
      <c r="QTD181" s="3"/>
      <c r="QTE181" s="3"/>
      <c r="QTF181" s="3"/>
      <c r="QTG181" s="3"/>
      <c r="QTH181" s="3"/>
      <c r="QTI181" s="3"/>
      <c r="QTJ181" s="3"/>
      <c r="QTK181" s="3"/>
      <c r="QTL181" s="3"/>
      <c r="QTM181" s="3"/>
      <c r="QTN181" s="3"/>
      <c r="QTO181" s="3"/>
      <c r="QTP181" s="3"/>
      <c r="QTQ181" s="3"/>
      <c r="QTR181" s="3"/>
      <c r="QTS181" s="3"/>
      <c r="QTT181" s="3"/>
      <c r="QTU181" s="3"/>
      <c r="QTV181" s="3"/>
      <c r="QTW181" s="3"/>
      <c r="QTX181" s="3"/>
      <c r="QTY181" s="3"/>
      <c r="QTZ181" s="3"/>
      <c r="QUA181" s="3"/>
      <c r="QUB181" s="3"/>
      <c r="QUC181" s="3"/>
      <c r="QUD181" s="3"/>
      <c r="QUE181" s="3"/>
      <c r="QUF181" s="3"/>
      <c r="QUG181" s="3"/>
      <c r="QUH181" s="3"/>
      <c r="QUI181" s="3"/>
      <c r="QUJ181" s="3"/>
      <c r="QUK181" s="3"/>
      <c r="QUL181" s="3"/>
      <c r="QUM181" s="3"/>
      <c r="QUN181" s="3"/>
      <c r="QUO181" s="3"/>
      <c r="QUP181" s="3"/>
      <c r="QUQ181" s="3"/>
      <c r="QUR181" s="3"/>
      <c r="QUS181" s="3"/>
      <c r="QUT181" s="3"/>
      <c r="QUU181" s="3"/>
      <c r="QUV181" s="3"/>
      <c r="QUW181" s="3"/>
      <c r="QUX181" s="3"/>
      <c r="QUY181" s="3"/>
      <c r="QUZ181" s="3"/>
      <c r="QVA181" s="3"/>
      <c r="QVB181" s="3"/>
      <c r="QVC181" s="3"/>
      <c r="QVD181" s="3"/>
      <c r="QVE181" s="3"/>
      <c r="QVF181" s="3"/>
      <c r="QVG181" s="3"/>
      <c r="QVH181" s="3"/>
      <c r="QVI181" s="3"/>
      <c r="QVJ181" s="3"/>
      <c r="QVK181" s="3"/>
      <c r="QVL181" s="3"/>
      <c r="QVM181" s="3"/>
      <c r="QVN181" s="3"/>
      <c r="QVO181" s="3"/>
      <c r="QVP181" s="3"/>
      <c r="QVQ181" s="3"/>
      <c r="QVR181" s="3"/>
      <c r="QVS181" s="3"/>
      <c r="QVT181" s="3"/>
      <c r="QVU181" s="3"/>
      <c r="QVV181" s="3"/>
      <c r="QVW181" s="3"/>
      <c r="QVX181" s="3"/>
      <c r="QVY181" s="3"/>
      <c r="QVZ181" s="3"/>
      <c r="QWA181" s="3"/>
      <c r="QWB181" s="3"/>
      <c r="QWC181" s="3"/>
      <c r="QWD181" s="3"/>
      <c r="QWE181" s="3"/>
      <c r="QWF181" s="3"/>
      <c r="QWG181" s="3"/>
      <c r="QWH181" s="3"/>
      <c r="QWI181" s="3"/>
      <c r="QWJ181" s="3"/>
      <c r="QWK181" s="3"/>
      <c r="QWL181" s="3"/>
      <c r="QWM181" s="3"/>
      <c r="QWN181" s="3"/>
      <c r="QWO181" s="3"/>
      <c r="QWP181" s="3"/>
      <c r="QWQ181" s="3"/>
      <c r="QWR181" s="3"/>
      <c r="QWS181" s="3"/>
      <c r="QWT181" s="3"/>
      <c r="QWU181" s="3"/>
      <c r="QWV181" s="3"/>
      <c r="QWW181" s="3"/>
      <c r="QWX181" s="3"/>
      <c r="QWY181" s="3"/>
      <c r="QWZ181" s="3"/>
      <c r="QXA181" s="3"/>
      <c r="QXB181" s="3"/>
      <c r="QXC181" s="3"/>
      <c r="QXD181" s="3"/>
      <c r="QXE181" s="3"/>
      <c r="QXF181" s="3"/>
      <c r="QXG181" s="3"/>
      <c r="QXH181" s="3"/>
      <c r="QXI181" s="3"/>
      <c r="QXJ181" s="3"/>
      <c r="QXK181" s="3"/>
      <c r="QXL181" s="3"/>
      <c r="QXM181" s="3"/>
      <c r="QXN181" s="3"/>
      <c r="QXO181" s="3"/>
      <c r="QXP181" s="3"/>
      <c r="QXQ181" s="3"/>
      <c r="QXR181" s="3"/>
      <c r="QXS181" s="3"/>
      <c r="QXT181" s="3"/>
      <c r="QXU181" s="3"/>
      <c r="QXV181" s="3"/>
      <c r="QXW181" s="3"/>
      <c r="QXX181" s="3"/>
      <c r="QXY181" s="3"/>
      <c r="QXZ181" s="3"/>
      <c r="QYA181" s="3"/>
      <c r="QYB181" s="3"/>
      <c r="QYC181" s="3"/>
      <c r="QYD181" s="3"/>
      <c r="QYE181" s="3"/>
      <c r="QYF181" s="3"/>
      <c r="QYG181" s="3"/>
      <c r="QYH181" s="3"/>
      <c r="QYI181" s="3"/>
      <c r="QYJ181" s="3"/>
      <c r="QYK181" s="3"/>
      <c r="QYL181" s="3"/>
      <c r="QYM181" s="3"/>
      <c r="QYN181" s="3"/>
      <c r="QYO181" s="3"/>
      <c r="QYP181" s="3"/>
      <c r="QYQ181" s="3"/>
      <c r="QYR181" s="3"/>
      <c r="QYS181" s="3"/>
      <c r="QYT181" s="3"/>
      <c r="QYU181" s="3"/>
      <c r="QYV181" s="3"/>
      <c r="QYW181" s="3"/>
      <c r="QYX181" s="3"/>
      <c r="QYY181" s="3"/>
      <c r="QYZ181" s="3"/>
      <c r="QZA181" s="3"/>
      <c r="QZB181" s="3"/>
      <c r="QZC181" s="3"/>
      <c r="QZD181" s="3"/>
      <c r="QZE181" s="3"/>
      <c r="QZF181" s="3"/>
      <c r="QZG181" s="3"/>
      <c r="QZH181" s="3"/>
      <c r="QZI181" s="3"/>
      <c r="QZJ181" s="3"/>
      <c r="QZK181" s="3"/>
      <c r="QZL181" s="3"/>
      <c r="QZM181" s="3"/>
      <c r="QZN181" s="3"/>
      <c r="QZO181" s="3"/>
      <c r="QZP181" s="3"/>
      <c r="QZQ181" s="3"/>
      <c r="QZR181" s="3"/>
      <c r="QZS181" s="3"/>
      <c r="QZT181" s="3"/>
      <c r="QZU181" s="3"/>
      <c r="QZV181" s="3"/>
      <c r="QZW181" s="3"/>
      <c r="QZX181" s="3"/>
      <c r="QZY181" s="3"/>
      <c r="QZZ181" s="3"/>
      <c r="RAA181" s="3"/>
      <c r="RAB181" s="3"/>
      <c r="RAC181" s="3"/>
      <c r="RAD181" s="3"/>
      <c r="RAE181" s="3"/>
      <c r="RAF181" s="3"/>
      <c r="RAG181" s="3"/>
      <c r="RAH181" s="3"/>
      <c r="RAI181" s="3"/>
      <c r="RAJ181" s="3"/>
      <c r="RAK181" s="3"/>
      <c r="RAL181" s="3"/>
      <c r="RAM181" s="3"/>
      <c r="RAN181" s="3"/>
      <c r="RAO181" s="3"/>
      <c r="RAP181" s="3"/>
      <c r="RAQ181" s="3"/>
      <c r="RAR181" s="3"/>
      <c r="RAS181" s="3"/>
      <c r="RAT181" s="3"/>
      <c r="RAU181" s="3"/>
      <c r="RAV181" s="3"/>
      <c r="RAW181" s="3"/>
      <c r="RAX181" s="3"/>
      <c r="RAY181" s="3"/>
      <c r="RAZ181" s="3"/>
      <c r="RBA181" s="3"/>
      <c r="RBB181" s="3"/>
      <c r="RBC181" s="3"/>
      <c r="RBD181" s="3"/>
      <c r="RBE181" s="3"/>
      <c r="RBF181" s="3"/>
      <c r="RBG181" s="3"/>
      <c r="RBH181" s="3"/>
      <c r="RBI181" s="3"/>
      <c r="RBJ181" s="3"/>
      <c r="RBK181" s="3"/>
      <c r="RBL181" s="3"/>
      <c r="RBM181" s="3"/>
      <c r="RBN181" s="3"/>
      <c r="RBO181" s="3"/>
      <c r="RBP181" s="3"/>
      <c r="RBQ181" s="3"/>
      <c r="RBR181" s="3"/>
      <c r="RBS181" s="3"/>
      <c r="RBT181" s="3"/>
      <c r="RBU181" s="3"/>
      <c r="RBV181" s="3"/>
      <c r="RBW181" s="3"/>
      <c r="RBX181" s="3"/>
      <c r="RBY181" s="3"/>
      <c r="RBZ181" s="3"/>
      <c r="RCA181" s="3"/>
      <c r="RCB181" s="3"/>
      <c r="RCC181" s="3"/>
      <c r="RCD181" s="3"/>
      <c r="RCE181" s="3"/>
      <c r="RCF181" s="3"/>
      <c r="RCG181" s="3"/>
      <c r="RCH181" s="3"/>
      <c r="RCI181" s="3"/>
      <c r="RCJ181" s="3"/>
      <c r="RCK181" s="3"/>
      <c r="RCL181" s="3"/>
      <c r="RCM181" s="3"/>
      <c r="RCN181" s="3"/>
      <c r="RCO181" s="3"/>
      <c r="RCP181" s="3"/>
      <c r="RCQ181" s="3"/>
      <c r="RCR181" s="3"/>
      <c r="RCS181" s="3"/>
      <c r="RCT181" s="3"/>
      <c r="RCU181" s="3"/>
      <c r="RCV181" s="3"/>
      <c r="RCW181" s="3"/>
      <c r="RCX181" s="3"/>
      <c r="RCY181" s="3"/>
      <c r="RCZ181" s="3"/>
      <c r="RDA181" s="3"/>
      <c r="RDB181" s="3"/>
      <c r="RDC181" s="3"/>
      <c r="RDD181" s="3"/>
      <c r="RDE181" s="3"/>
      <c r="RDF181" s="3"/>
      <c r="RDG181" s="3"/>
      <c r="RDH181" s="3"/>
      <c r="RDI181" s="3"/>
      <c r="RDJ181" s="3"/>
      <c r="RDK181" s="3"/>
      <c r="RDL181" s="3"/>
      <c r="RDM181" s="3"/>
      <c r="RDN181" s="3"/>
      <c r="RDO181" s="3"/>
      <c r="RDP181" s="3"/>
      <c r="RDQ181" s="3"/>
      <c r="RDR181" s="3"/>
      <c r="RDS181" s="3"/>
      <c r="RDT181" s="3"/>
      <c r="RDU181" s="3"/>
      <c r="RDV181" s="3"/>
      <c r="RDW181" s="3"/>
      <c r="RDX181" s="3"/>
      <c r="RDY181" s="3"/>
      <c r="RDZ181" s="3"/>
      <c r="REA181" s="3"/>
      <c r="REB181" s="3"/>
      <c r="REC181" s="3"/>
      <c r="RED181" s="3"/>
      <c r="REE181" s="3"/>
      <c r="REF181" s="3"/>
      <c r="REG181" s="3"/>
      <c r="REH181" s="3"/>
      <c r="REI181" s="3"/>
      <c r="REJ181" s="3"/>
      <c r="REK181" s="3"/>
      <c r="REL181" s="3"/>
      <c r="REM181" s="3"/>
      <c r="REN181" s="3"/>
      <c r="REO181" s="3"/>
      <c r="REP181" s="3"/>
      <c r="REQ181" s="3"/>
      <c r="RER181" s="3"/>
      <c r="RES181" s="3"/>
      <c r="RET181" s="3"/>
      <c r="REU181" s="3"/>
      <c r="REV181" s="3"/>
      <c r="REW181" s="3"/>
      <c r="REX181" s="3"/>
      <c r="REY181" s="3"/>
      <c r="REZ181" s="3"/>
      <c r="RFA181" s="3"/>
      <c r="RFB181" s="3"/>
      <c r="RFC181" s="3"/>
      <c r="RFD181" s="3"/>
      <c r="RFE181" s="3"/>
      <c r="RFF181" s="3"/>
      <c r="RFG181" s="3"/>
      <c r="RFH181" s="3"/>
      <c r="RFI181" s="3"/>
      <c r="RFJ181" s="3"/>
      <c r="RFK181" s="3"/>
      <c r="RFL181" s="3"/>
      <c r="RFM181" s="3"/>
      <c r="RFN181" s="3"/>
      <c r="RFO181" s="3"/>
      <c r="RFP181" s="3"/>
      <c r="RFQ181" s="3"/>
      <c r="RFR181" s="3"/>
      <c r="RFS181" s="3"/>
      <c r="RFT181" s="3"/>
      <c r="RFU181" s="3"/>
      <c r="RFV181" s="3"/>
      <c r="RFW181" s="3"/>
      <c r="RFX181" s="3"/>
      <c r="RFY181" s="3"/>
      <c r="RFZ181" s="3"/>
      <c r="RGA181" s="3"/>
      <c r="RGB181" s="3"/>
      <c r="RGC181" s="3"/>
      <c r="RGD181" s="3"/>
      <c r="RGE181" s="3"/>
      <c r="RGF181" s="3"/>
      <c r="RGG181" s="3"/>
      <c r="RGH181" s="3"/>
      <c r="RGI181" s="3"/>
      <c r="RGJ181" s="3"/>
      <c r="RGK181" s="3"/>
      <c r="RGL181" s="3"/>
      <c r="RGM181" s="3"/>
      <c r="RGN181" s="3"/>
      <c r="RGO181" s="3"/>
      <c r="RGP181" s="3"/>
      <c r="RGQ181" s="3"/>
      <c r="RGR181" s="3"/>
      <c r="RGS181" s="3"/>
      <c r="RGT181" s="3"/>
      <c r="RGU181" s="3"/>
      <c r="RGV181" s="3"/>
      <c r="RGW181" s="3"/>
      <c r="RGX181" s="3"/>
      <c r="RGY181" s="3"/>
      <c r="RGZ181" s="3"/>
      <c r="RHA181" s="3"/>
      <c r="RHB181" s="3"/>
      <c r="RHC181" s="3"/>
      <c r="RHD181" s="3"/>
      <c r="RHE181" s="3"/>
      <c r="RHF181" s="3"/>
      <c r="RHG181" s="3"/>
      <c r="RHH181" s="3"/>
      <c r="RHI181" s="3"/>
      <c r="RHJ181" s="3"/>
      <c r="RHK181" s="3"/>
      <c r="RHL181" s="3"/>
      <c r="RHM181" s="3"/>
      <c r="RHN181" s="3"/>
      <c r="RHO181" s="3"/>
      <c r="RHP181" s="3"/>
      <c r="RHQ181" s="3"/>
      <c r="RHR181" s="3"/>
      <c r="RHS181" s="3"/>
      <c r="RHT181" s="3"/>
      <c r="RHU181" s="3"/>
      <c r="RHV181" s="3"/>
      <c r="RHW181" s="3"/>
      <c r="RHX181" s="3"/>
      <c r="RHY181" s="3"/>
      <c r="RHZ181" s="3"/>
      <c r="RIA181" s="3"/>
      <c r="RIB181" s="3"/>
      <c r="RIC181" s="3"/>
      <c r="RID181" s="3"/>
      <c r="RIE181" s="3"/>
      <c r="RIF181" s="3"/>
      <c r="RIG181" s="3"/>
      <c r="RIH181" s="3"/>
      <c r="RII181" s="3"/>
      <c r="RIJ181" s="3"/>
      <c r="RIK181" s="3"/>
      <c r="RIL181" s="3"/>
      <c r="RIM181" s="3"/>
      <c r="RIN181" s="3"/>
      <c r="RIO181" s="3"/>
      <c r="RIP181" s="3"/>
      <c r="RIQ181" s="3"/>
      <c r="RIR181" s="3"/>
      <c r="RIS181" s="3"/>
      <c r="RIT181" s="3"/>
      <c r="RIU181" s="3"/>
      <c r="RIV181" s="3"/>
      <c r="RIW181" s="3"/>
      <c r="RIX181" s="3"/>
      <c r="RIY181" s="3"/>
      <c r="RIZ181" s="3"/>
      <c r="RJA181" s="3"/>
      <c r="RJB181" s="3"/>
      <c r="RJC181" s="3"/>
      <c r="RJD181" s="3"/>
      <c r="RJE181" s="3"/>
      <c r="RJF181" s="3"/>
      <c r="RJG181" s="3"/>
      <c r="RJH181" s="3"/>
      <c r="RJI181" s="3"/>
      <c r="RJJ181" s="3"/>
      <c r="RJK181" s="3"/>
      <c r="RJL181" s="3"/>
      <c r="RJM181" s="3"/>
      <c r="RJN181" s="3"/>
      <c r="RJO181" s="3"/>
      <c r="RJP181" s="3"/>
      <c r="RJQ181" s="3"/>
      <c r="RJR181" s="3"/>
      <c r="RJS181" s="3"/>
      <c r="RJT181" s="3"/>
      <c r="RJU181" s="3"/>
      <c r="RJV181" s="3"/>
      <c r="RJW181" s="3"/>
      <c r="RJX181" s="3"/>
      <c r="RJY181" s="3"/>
      <c r="RJZ181" s="3"/>
      <c r="RKA181" s="3"/>
      <c r="RKB181" s="3"/>
      <c r="RKC181" s="3"/>
      <c r="RKD181" s="3"/>
      <c r="RKE181" s="3"/>
      <c r="RKF181" s="3"/>
      <c r="RKG181" s="3"/>
      <c r="RKH181" s="3"/>
      <c r="RKI181" s="3"/>
      <c r="RKJ181" s="3"/>
      <c r="RKK181" s="3"/>
      <c r="RKL181" s="3"/>
      <c r="RKM181" s="3"/>
      <c r="RKN181" s="3"/>
      <c r="RKO181" s="3"/>
      <c r="RKP181" s="3"/>
      <c r="RKQ181" s="3"/>
      <c r="RKR181" s="3"/>
      <c r="RKS181" s="3"/>
      <c r="RKT181" s="3"/>
      <c r="RKU181" s="3"/>
      <c r="RKV181" s="3"/>
      <c r="RKW181" s="3"/>
      <c r="RKX181" s="3"/>
      <c r="RKY181" s="3"/>
      <c r="RKZ181" s="3"/>
      <c r="RLA181" s="3"/>
      <c r="RLB181" s="3"/>
      <c r="RLC181" s="3"/>
      <c r="RLD181" s="3"/>
      <c r="RLE181" s="3"/>
      <c r="RLF181" s="3"/>
      <c r="RLG181" s="3"/>
      <c r="RLH181" s="3"/>
      <c r="RLI181" s="3"/>
      <c r="RLJ181" s="3"/>
      <c r="RLK181" s="3"/>
      <c r="RLL181" s="3"/>
      <c r="RLM181" s="3"/>
      <c r="RLN181" s="3"/>
      <c r="RLO181" s="3"/>
      <c r="RLP181" s="3"/>
      <c r="RLQ181" s="3"/>
      <c r="RLR181" s="3"/>
      <c r="RLS181" s="3"/>
      <c r="RLT181" s="3"/>
      <c r="RLU181" s="3"/>
      <c r="RLV181" s="3"/>
      <c r="RLW181" s="3"/>
      <c r="RLX181" s="3"/>
      <c r="RLY181" s="3"/>
      <c r="RLZ181" s="3"/>
      <c r="RMA181" s="3"/>
      <c r="RMB181" s="3"/>
      <c r="RMC181" s="3"/>
      <c r="RMD181" s="3"/>
      <c r="RME181" s="3"/>
      <c r="RMF181" s="3"/>
      <c r="RMG181" s="3"/>
      <c r="RMH181" s="3"/>
      <c r="RMI181" s="3"/>
      <c r="RMJ181" s="3"/>
      <c r="RMK181" s="3"/>
      <c r="RML181" s="3"/>
      <c r="RMM181" s="3"/>
      <c r="RMN181" s="3"/>
      <c r="RMO181" s="3"/>
      <c r="RMP181" s="3"/>
      <c r="RMQ181" s="3"/>
      <c r="RMR181" s="3"/>
      <c r="RMS181" s="3"/>
      <c r="RMT181" s="3"/>
      <c r="RMU181" s="3"/>
      <c r="RMV181" s="3"/>
      <c r="RMW181" s="3"/>
      <c r="RMX181" s="3"/>
      <c r="RMY181" s="3"/>
      <c r="RMZ181" s="3"/>
      <c r="RNA181" s="3"/>
      <c r="RNB181" s="3"/>
      <c r="RNC181" s="3"/>
      <c r="RND181" s="3"/>
      <c r="RNE181" s="3"/>
      <c r="RNF181" s="3"/>
      <c r="RNG181" s="3"/>
      <c r="RNH181" s="3"/>
      <c r="RNI181" s="3"/>
      <c r="RNJ181" s="3"/>
      <c r="RNK181" s="3"/>
      <c r="RNL181" s="3"/>
      <c r="RNM181" s="3"/>
      <c r="RNN181" s="3"/>
      <c r="RNO181" s="3"/>
      <c r="RNP181" s="3"/>
      <c r="RNQ181" s="3"/>
      <c r="RNR181" s="3"/>
      <c r="RNS181" s="3"/>
      <c r="RNT181" s="3"/>
      <c r="RNU181" s="3"/>
      <c r="RNV181" s="3"/>
      <c r="RNW181" s="3"/>
      <c r="RNX181" s="3"/>
      <c r="RNY181" s="3"/>
      <c r="RNZ181" s="3"/>
      <c r="ROA181" s="3"/>
      <c r="ROB181" s="3"/>
      <c r="ROC181" s="3"/>
      <c r="ROD181" s="3"/>
      <c r="ROE181" s="3"/>
      <c r="ROF181" s="3"/>
      <c r="ROG181" s="3"/>
      <c r="ROH181" s="3"/>
      <c r="ROI181" s="3"/>
      <c r="ROJ181" s="3"/>
      <c r="ROK181" s="3"/>
      <c r="ROL181" s="3"/>
      <c r="ROM181" s="3"/>
      <c r="RON181" s="3"/>
      <c r="ROO181" s="3"/>
      <c r="ROP181" s="3"/>
      <c r="ROQ181" s="3"/>
      <c r="ROR181" s="3"/>
      <c r="ROS181" s="3"/>
      <c r="ROT181" s="3"/>
      <c r="ROU181" s="3"/>
      <c r="ROV181" s="3"/>
      <c r="ROW181" s="3"/>
      <c r="ROX181" s="3"/>
      <c r="ROY181" s="3"/>
      <c r="ROZ181" s="3"/>
      <c r="RPA181" s="3"/>
      <c r="RPB181" s="3"/>
      <c r="RPC181" s="3"/>
      <c r="RPD181" s="3"/>
      <c r="RPE181" s="3"/>
      <c r="RPF181" s="3"/>
      <c r="RPG181" s="3"/>
      <c r="RPH181" s="3"/>
      <c r="RPI181" s="3"/>
      <c r="RPJ181" s="3"/>
      <c r="RPK181" s="3"/>
      <c r="RPL181" s="3"/>
      <c r="RPM181" s="3"/>
      <c r="RPN181" s="3"/>
      <c r="RPO181" s="3"/>
      <c r="RPP181" s="3"/>
      <c r="RPQ181" s="3"/>
      <c r="RPR181" s="3"/>
      <c r="RPS181" s="3"/>
      <c r="RPT181" s="3"/>
      <c r="RPU181" s="3"/>
      <c r="RPV181" s="3"/>
      <c r="RPW181" s="3"/>
      <c r="RPX181" s="3"/>
      <c r="RPY181" s="3"/>
      <c r="RPZ181" s="3"/>
      <c r="RQA181" s="3"/>
      <c r="RQB181" s="3"/>
      <c r="RQC181" s="3"/>
      <c r="RQD181" s="3"/>
      <c r="RQE181" s="3"/>
      <c r="RQF181" s="3"/>
      <c r="RQG181" s="3"/>
      <c r="RQH181" s="3"/>
      <c r="RQI181" s="3"/>
      <c r="RQJ181" s="3"/>
      <c r="RQK181" s="3"/>
      <c r="RQL181" s="3"/>
      <c r="RQM181" s="3"/>
      <c r="RQN181" s="3"/>
      <c r="RQO181" s="3"/>
      <c r="RQP181" s="3"/>
      <c r="RQQ181" s="3"/>
      <c r="RQR181" s="3"/>
      <c r="RQS181" s="3"/>
      <c r="RQT181" s="3"/>
      <c r="RQU181" s="3"/>
      <c r="RQV181" s="3"/>
      <c r="RQW181" s="3"/>
      <c r="RQX181" s="3"/>
      <c r="RQY181" s="3"/>
      <c r="RQZ181" s="3"/>
      <c r="RRA181" s="3"/>
      <c r="RRB181" s="3"/>
      <c r="RRC181" s="3"/>
      <c r="RRD181" s="3"/>
      <c r="RRE181" s="3"/>
      <c r="RRF181" s="3"/>
      <c r="RRG181" s="3"/>
      <c r="RRH181" s="3"/>
      <c r="RRI181" s="3"/>
      <c r="RRJ181" s="3"/>
      <c r="RRK181" s="3"/>
      <c r="RRL181" s="3"/>
      <c r="RRM181" s="3"/>
      <c r="RRN181" s="3"/>
      <c r="RRO181" s="3"/>
      <c r="RRP181" s="3"/>
      <c r="RRQ181" s="3"/>
      <c r="RRR181" s="3"/>
      <c r="RRS181" s="3"/>
      <c r="RRT181" s="3"/>
      <c r="RRU181" s="3"/>
      <c r="RRV181" s="3"/>
      <c r="RRW181" s="3"/>
      <c r="RRX181" s="3"/>
      <c r="RRY181" s="3"/>
      <c r="RRZ181" s="3"/>
      <c r="RSA181" s="3"/>
      <c r="RSB181" s="3"/>
      <c r="RSC181" s="3"/>
      <c r="RSD181" s="3"/>
      <c r="RSE181" s="3"/>
      <c r="RSF181" s="3"/>
      <c r="RSG181" s="3"/>
      <c r="RSH181" s="3"/>
      <c r="RSI181" s="3"/>
      <c r="RSJ181" s="3"/>
      <c r="RSK181" s="3"/>
      <c r="RSL181" s="3"/>
      <c r="RSM181" s="3"/>
      <c r="RSN181" s="3"/>
      <c r="RSO181" s="3"/>
      <c r="RSP181" s="3"/>
      <c r="RSQ181" s="3"/>
      <c r="RSR181" s="3"/>
      <c r="RSS181" s="3"/>
      <c r="RST181" s="3"/>
      <c r="RSU181" s="3"/>
      <c r="RSV181" s="3"/>
      <c r="RSW181" s="3"/>
      <c r="RSX181" s="3"/>
      <c r="RSY181" s="3"/>
      <c r="RSZ181" s="3"/>
      <c r="RTA181" s="3"/>
      <c r="RTB181" s="3"/>
      <c r="RTC181" s="3"/>
      <c r="RTD181" s="3"/>
      <c r="RTE181" s="3"/>
      <c r="RTF181" s="3"/>
      <c r="RTG181" s="3"/>
      <c r="RTH181" s="3"/>
      <c r="RTI181" s="3"/>
      <c r="RTJ181" s="3"/>
      <c r="RTK181" s="3"/>
      <c r="RTL181" s="3"/>
      <c r="RTM181" s="3"/>
      <c r="RTN181" s="3"/>
      <c r="RTO181" s="3"/>
      <c r="RTP181" s="3"/>
      <c r="RTQ181" s="3"/>
      <c r="RTR181" s="3"/>
      <c r="RTS181" s="3"/>
      <c r="RTT181" s="3"/>
      <c r="RTU181" s="3"/>
      <c r="RTV181" s="3"/>
      <c r="RTW181" s="3"/>
      <c r="RTX181" s="3"/>
      <c r="RTY181" s="3"/>
      <c r="RTZ181" s="3"/>
      <c r="RUA181" s="3"/>
      <c r="RUB181" s="3"/>
      <c r="RUC181" s="3"/>
      <c r="RUD181" s="3"/>
      <c r="RUE181" s="3"/>
      <c r="RUF181" s="3"/>
      <c r="RUG181" s="3"/>
      <c r="RUH181" s="3"/>
      <c r="RUI181" s="3"/>
      <c r="RUJ181" s="3"/>
      <c r="RUK181" s="3"/>
      <c r="RUL181" s="3"/>
      <c r="RUM181" s="3"/>
      <c r="RUN181" s="3"/>
      <c r="RUO181" s="3"/>
      <c r="RUP181" s="3"/>
      <c r="RUQ181" s="3"/>
      <c r="RUR181" s="3"/>
      <c r="RUS181" s="3"/>
      <c r="RUT181" s="3"/>
      <c r="RUU181" s="3"/>
      <c r="RUV181" s="3"/>
      <c r="RUW181" s="3"/>
      <c r="RUX181" s="3"/>
      <c r="RUY181" s="3"/>
      <c r="RUZ181" s="3"/>
      <c r="RVA181" s="3"/>
      <c r="RVB181" s="3"/>
      <c r="RVC181" s="3"/>
      <c r="RVD181" s="3"/>
      <c r="RVE181" s="3"/>
      <c r="RVF181" s="3"/>
      <c r="RVG181" s="3"/>
      <c r="RVH181" s="3"/>
      <c r="RVI181" s="3"/>
      <c r="RVJ181" s="3"/>
      <c r="RVK181" s="3"/>
      <c r="RVL181" s="3"/>
      <c r="RVM181" s="3"/>
      <c r="RVN181" s="3"/>
      <c r="RVO181" s="3"/>
      <c r="RVP181" s="3"/>
      <c r="RVQ181" s="3"/>
      <c r="RVR181" s="3"/>
      <c r="RVS181" s="3"/>
      <c r="RVT181" s="3"/>
      <c r="RVU181" s="3"/>
      <c r="RVV181" s="3"/>
      <c r="RVW181" s="3"/>
      <c r="RVX181" s="3"/>
      <c r="RVY181" s="3"/>
      <c r="RVZ181" s="3"/>
      <c r="RWA181" s="3"/>
      <c r="RWB181" s="3"/>
      <c r="RWC181" s="3"/>
      <c r="RWD181" s="3"/>
      <c r="RWE181" s="3"/>
      <c r="RWF181" s="3"/>
      <c r="RWG181" s="3"/>
      <c r="RWH181" s="3"/>
      <c r="RWI181" s="3"/>
      <c r="RWJ181" s="3"/>
      <c r="RWK181" s="3"/>
      <c r="RWL181" s="3"/>
      <c r="RWM181" s="3"/>
      <c r="RWN181" s="3"/>
      <c r="RWO181" s="3"/>
      <c r="RWP181" s="3"/>
      <c r="RWQ181" s="3"/>
      <c r="RWR181" s="3"/>
      <c r="RWS181" s="3"/>
      <c r="RWT181" s="3"/>
      <c r="RWU181" s="3"/>
      <c r="RWV181" s="3"/>
      <c r="RWW181" s="3"/>
      <c r="RWX181" s="3"/>
      <c r="RWY181" s="3"/>
      <c r="RWZ181" s="3"/>
      <c r="RXA181" s="3"/>
      <c r="RXB181" s="3"/>
      <c r="RXC181" s="3"/>
      <c r="RXD181" s="3"/>
      <c r="RXE181" s="3"/>
      <c r="RXF181" s="3"/>
      <c r="RXG181" s="3"/>
      <c r="RXH181" s="3"/>
      <c r="RXI181" s="3"/>
      <c r="RXJ181" s="3"/>
      <c r="RXK181" s="3"/>
      <c r="RXL181" s="3"/>
      <c r="RXM181" s="3"/>
      <c r="RXN181" s="3"/>
      <c r="RXO181" s="3"/>
      <c r="RXP181" s="3"/>
      <c r="RXQ181" s="3"/>
      <c r="RXR181" s="3"/>
      <c r="RXS181" s="3"/>
      <c r="RXT181" s="3"/>
      <c r="RXU181" s="3"/>
      <c r="RXV181" s="3"/>
      <c r="RXW181" s="3"/>
      <c r="RXX181" s="3"/>
      <c r="RXY181" s="3"/>
      <c r="RXZ181" s="3"/>
      <c r="RYA181" s="3"/>
      <c r="RYB181" s="3"/>
      <c r="RYC181" s="3"/>
      <c r="RYD181" s="3"/>
      <c r="RYE181" s="3"/>
      <c r="RYF181" s="3"/>
      <c r="RYG181" s="3"/>
      <c r="RYH181" s="3"/>
      <c r="RYI181" s="3"/>
      <c r="RYJ181" s="3"/>
      <c r="RYK181" s="3"/>
      <c r="RYL181" s="3"/>
      <c r="RYM181" s="3"/>
      <c r="RYN181" s="3"/>
      <c r="RYO181" s="3"/>
      <c r="RYP181" s="3"/>
      <c r="RYQ181" s="3"/>
      <c r="RYR181" s="3"/>
      <c r="RYS181" s="3"/>
      <c r="RYT181" s="3"/>
      <c r="RYU181" s="3"/>
      <c r="RYV181" s="3"/>
      <c r="RYW181" s="3"/>
      <c r="RYX181" s="3"/>
      <c r="RYY181" s="3"/>
      <c r="RYZ181" s="3"/>
      <c r="RZA181" s="3"/>
      <c r="RZB181" s="3"/>
      <c r="RZC181" s="3"/>
      <c r="RZD181" s="3"/>
      <c r="RZE181" s="3"/>
      <c r="RZF181" s="3"/>
      <c r="RZG181" s="3"/>
      <c r="RZH181" s="3"/>
      <c r="RZI181" s="3"/>
      <c r="RZJ181" s="3"/>
      <c r="RZK181" s="3"/>
      <c r="RZL181" s="3"/>
      <c r="RZM181" s="3"/>
      <c r="RZN181" s="3"/>
      <c r="RZO181" s="3"/>
      <c r="RZP181" s="3"/>
      <c r="RZQ181" s="3"/>
      <c r="RZR181" s="3"/>
      <c r="RZS181" s="3"/>
      <c r="RZT181" s="3"/>
      <c r="RZU181" s="3"/>
      <c r="RZV181" s="3"/>
      <c r="RZW181" s="3"/>
      <c r="RZX181" s="3"/>
      <c r="RZY181" s="3"/>
      <c r="RZZ181" s="3"/>
      <c r="SAA181" s="3"/>
      <c r="SAB181" s="3"/>
      <c r="SAC181" s="3"/>
      <c r="SAD181" s="3"/>
      <c r="SAE181" s="3"/>
      <c r="SAF181" s="3"/>
      <c r="SAG181" s="3"/>
      <c r="SAH181" s="3"/>
      <c r="SAI181" s="3"/>
      <c r="SAJ181" s="3"/>
      <c r="SAK181" s="3"/>
      <c r="SAL181" s="3"/>
      <c r="SAM181" s="3"/>
      <c r="SAN181" s="3"/>
      <c r="SAO181" s="3"/>
      <c r="SAP181" s="3"/>
      <c r="SAQ181" s="3"/>
      <c r="SAR181" s="3"/>
      <c r="SAS181" s="3"/>
      <c r="SAT181" s="3"/>
      <c r="SAU181" s="3"/>
      <c r="SAV181" s="3"/>
      <c r="SAW181" s="3"/>
      <c r="SAX181" s="3"/>
      <c r="SAY181" s="3"/>
      <c r="SAZ181" s="3"/>
      <c r="SBA181" s="3"/>
      <c r="SBB181" s="3"/>
      <c r="SBC181" s="3"/>
      <c r="SBD181" s="3"/>
      <c r="SBE181" s="3"/>
      <c r="SBF181" s="3"/>
      <c r="SBG181" s="3"/>
      <c r="SBH181" s="3"/>
      <c r="SBI181" s="3"/>
      <c r="SBJ181" s="3"/>
      <c r="SBK181" s="3"/>
      <c r="SBL181" s="3"/>
      <c r="SBM181" s="3"/>
      <c r="SBN181" s="3"/>
      <c r="SBO181" s="3"/>
      <c r="SBP181" s="3"/>
      <c r="SBQ181" s="3"/>
      <c r="SBR181" s="3"/>
      <c r="SBS181" s="3"/>
      <c r="SBT181" s="3"/>
      <c r="SBU181" s="3"/>
      <c r="SBV181" s="3"/>
      <c r="SBW181" s="3"/>
      <c r="SBX181" s="3"/>
      <c r="SBY181" s="3"/>
      <c r="SBZ181" s="3"/>
      <c r="SCA181" s="3"/>
      <c r="SCB181" s="3"/>
      <c r="SCC181" s="3"/>
      <c r="SCD181" s="3"/>
      <c r="SCE181" s="3"/>
      <c r="SCF181" s="3"/>
      <c r="SCG181" s="3"/>
      <c r="SCH181" s="3"/>
      <c r="SCI181" s="3"/>
      <c r="SCJ181" s="3"/>
      <c r="SCK181" s="3"/>
      <c r="SCL181" s="3"/>
      <c r="SCM181" s="3"/>
      <c r="SCN181" s="3"/>
      <c r="SCO181" s="3"/>
      <c r="SCP181" s="3"/>
      <c r="SCQ181" s="3"/>
      <c r="SCR181" s="3"/>
      <c r="SCS181" s="3"/>
      <c r="SCT181" s="3"/>
      <c r="SCU181" s="3"/>
      <c r="SCV181" s="3"/>
      <c r="SCW181" s="3"/>
      <c r="SCX181" s="3"/>
      <c r="SCY181" s="3"/>
      <c r="SCZ181" s="3"/>
      <c r="SDA181" s="3"/>
      <c r="SDB181" s="3"/>
      <c r="SDC181" s="3"/>
      <c r="SDD181" s="3"/>
      <c r="SDE181" s="3"/>
      <c r="SDF181" s="3"/>
      <c r="SDG181" s="3"/>
      <c r="SDH181" s="3"/>
      <c r="SDI181" s="3"/>
      <c r="SDJ181" s="3"/>
      <c r="SDK181" s="3"/>
      <c r="SDL181" s="3"/>
      <c r="SDM181" s="3"/>
      <c r="SDN181" s="3"/>
      <c r="SDO181" s="3"/>
      <c r="SDP181" s="3"/>
      <c r="SDQ181" s="3"/>
      <c r="SDR181" s="3"/>
      <c r="SDS181" s="3"/>
      <c r="SDT181" s="3"/>
      <c r="SDU181" s="3"/>
      <c r="SDV181" s="3"/>
      <c r="SDW181" s="3"/>
      <c r="SDX181" s="3"/>
      <c r="SDY181" s="3"/>
      <c r="SDZ181" s="3"/>
      <c r="SEA181" s="3"/>
      <c r="SEB181" s="3"/>
      <c r="SEC181" s="3"/>
      <c r="SED181" s="3"/>
      <c r="SEE181" s="3"/>
      <c r="SEF181" s="3"/>
      <c r="SEG181" s="3"/>
      <c r="SEH181" s="3"/>
      <c r="SEI181" s="3"/>
      <c r="SEJ181" s="3"/>
      <c r="SEK181" s="3"/>
      <c r="SEL181" s="3"/>
      <c r="SEM181" s="3"/>
      <c r="SEN181" s="3"/>
      <c r="SEO181" s="3"/>
      <c r="SEP181" s="3"/>
      <c r="SEQ181" s="3"/>
      <c r="SER181" s="3"/>
      <c r="SES181" s="3"/>
      <c r="SET181" s="3"/>
      <c r="SEU181" s="3"/>
      <c r="SEV181" s="3"/>
      <c r="SEW181" s="3"/>
      <c r="SEX181" s="3"/>
      <c r="SEY181" s="3"/>
      <c r="SEZ181" s="3"/>
      <c r="SFA181" s="3"/>
      <c r="SFB181" s="3"/>
      <c r="SFC181" s="3"/>
      <c r="SFD181" s="3"/>
      <c r="SFE181" s="3"/>
      <c r="SFF181" s="3"/>
      <c r="SFG181" s="3"/>
      <c r="SFH181" s="3"/>
      <c r="SFI181" s="3"/>
      <c r="SFJ181" s="3"/>
      <c r="SFK181" s="3"/>
      <c r="SFL181" s="3"/>
      <c r="SFM181" s="3"/>
      <c r="SFN181" s="3"/>
      <c r="SFO181" s="3"/>
      <c r="SFP181" s="3"/>
      <c r="SFQ181" s="3"/>
      <c r="SFR181" s="3"/>
      <c r="SFS181" s="3"/>
      <c r="SFT181" s="3"/>
      <c r="SFU181" s="3"/>
      <c r="SFV181" s="3"/>
      <c r="SFW181" s="3"/>
      <c r="SFX181" s="3"/>
      <c r="SFY181" s="3"/>
      <c r="SFZ181" s="3"/>
      <c r="SGA181" s="3"/>
      <c r="SGB181" s="3"/>
      <c r="SGC181" s="3"/>
      <c r="SGD181" s="3"/>
      <c r="SGE181" s="3"/>
      <c r="SGF181" s="3"/>
      <c r="SGG181" s="3"/>
      <c r="SGH181" s="3"/>
      <c r="SGI181" s="3"/>
      <c r="SGJ181" s="3"/>
      <c r="SGK181" s="3"/>
      <c r="SGL181" s="3"/>
      <c r="SGM181" s="3"/>
      <c r="SGN181" s="3"/>
      <c r="SGO181" s="3"/>
      <c r="SGP181" s="3"/>
      <c r="SGQ181" s="3"/>
      <c r="SGR181" s="3"/>
      <c r="SGS181" s="3"/>
      <c r="SGT181" s="3"/>
      <c r="SGU181" s="3"/>
      <c r="SGV181" s="3"/>
      <c r="SGW181" s="3"/>
      <c r="SGX181" s="3"/>
      <c r="SGY181" s="3"/>
      <c r="SGZ181" s="3"/>
      <c r="SHA181" s="3"/>
      <c r="SHB181" s="3"/>
      <c r="SHC181" s="3"/>
      <c r="SHD181" s="3"/>
      <c r="SHE181" s="3"/>
      <c r="SHF181" s="3"/>
      <c r="SHG181" s="3"/>
      <c r="SHH181" s="3"/>
      <c r="SHI181" s="3"/>
      <c r="SHJ181" s="3"/>
      <c r="SHK181" s="3"/>
      <c r="SHL181" s="3"/>
      <c r="SHM181" s="3"/>
      <c r="SHN181" s="3"/>
      <c r="SHO181" s="3"/>
      <c r="SHP181" s="3"/>
      <c r="SHQ181" s="3"/>
      <c r="SHR181" s="3"/>
      <c r="SHS181" s="3"/>
      <c r="SHT181" s="3"/>
      <c r="SHU181" s="3"/>
      <c r="SHV181" s="3"/>
      <c r="SHW181" s="3"/>
      <c r="SHX181" s="3"/>
      <c r="SHY181" s="3"/>
      <c r="SHZ181" s="3"/>
      <c r="SIA181" s="3"/>
      <c r="SIB181" s="3"/>
      <c r="SIC181" s="3"/>
      <c r="SID181" s="3"/>
      <c r="SIE181" s="3"/>
      <c r="SIF181" s="3"/>
      <c r="SIG181" s="3"/>
      <c r="SIH181" s="3"/>
      <c r="SII181" s="3"/>
      <c r="SIJ181" s="3"/>
      <c r="SIK181" s="3"/>
      <c r="SIL181" s="3"/>
      <c r="SIM181" s="3"/>
      <c r="SIN181" s="3"/>
      <c r="SIO181" s="3"/>
      <c r="SIP181" s="3"/>
      <c r="SIQ181" s="3"/>
      <c r="SIR181" s="3"/>
      <c r="SIS181" s="3"/>
      <c r="SIT181" s="3"/>
      <c r="SIU181" s="3"/>
      <c r="SIV181" s="3"/>
      <c r="SIW181" s="3"/>
      <c r="SIX181" s="3"/>
      <c r="SIY181" s="3"/>
      <c r="SIZ181" s="3"/>
      <c r="SJA181" s="3"/>
      <c r="SJB181" s="3"/>
      <c r="SJC181" s="3"/>
      <c r="SJD181" s="3"/>
      <c r="SJE181" s="3"/>
      <c r="SJF181" s="3"/>
      <c r="SJG181" s="3"/>
      <c r="SJH181" s="3"/>
      <c r="SJI181" s="3"/>
      <c r="SJJ181" s="3"/>
      <c r="SJK181" s="3"/>
      <c r="SJL181" s="3"/>
      <c r="SJM181" s="3"/>
      <c r="SJN181" s="3"/>
      <c r="SJO181" s="3"/>
      <c r="SJP181" s="3"/>
      <c r="SJQ181" s="3"/>
      <c r="SJR181" s="3"/>
      <c r="SJS181" s="3"/>
      <c r="SJT181" s="3"/>
      <c r="SJU181" s="3"/>
      <c r="SJV181" s="3"/>
      <c r="SJW181" s="3"/>
      <c r="SJX181" s="3"/>
      <c r="SJY181" s="3"/>
      <c r="SJZ181" s="3"/>
      <c r="SKA181" s="3"/>
      <c r="SKB181" s="3"/>
      <c r="SKC181" s="3"/>
      <c r="SKD181" s="3"/>
      <c r="SKE181" s="3"/>
      <c r="SKF181" s="3"/>
      <c r="SKG181" s="3"/>
      <c r="SKH181" s="3"/>
      <c r="SKI181" s="3"/>
      <c r="SKJ181" s="3"/>
      <c r="SKK181" s="3"/>
      <c r="SKL181" s="3"/>
      <c r="SKM181" s="3"/>
      <c r="SKN181" s="3"/>
      <c r="SKO181" s="3"/>
      <c r="SKP181" s="3"/>
      <c r="SKQ181" s="3"/>
      <c r="SKR181" s="3"/>
      <c r="SKS181" s="3"/>
      <c r="SKT181" s="3"/>
      <c r="SKU181" s="3"/>
      <c r="SKV181" s="3"/>
      <c r="SKW181" s="3"/>
      <c r="SKX181" s="3"/>
      <c r="SKY181" s="3"/>
      <c r="SKZ181" s="3"/>
      <c r="SLA181" s="3"/>
      <c r="SLB181" s="3"/>
      <c r="SLC181" s="3"/>
      <c r="SLD181" s="3"/>
      <c r="SLE181" s="3"/>
      <c r="SLF181" s="3"/>
      <c r="SLG181" s="3"/>
      <c r="SLH181" s="3"/>
      <c r="SLI181" s="3"/>
      <c r="SLJ181" s="3"/>
      <c r="SLK181" s="3"/>
      <c r="SLL181" s="3"/>
      <c r="SLM181" s="3"/>
      <c r="SLN181" s="3"/>
      <c r="SLO181" s="3"/>
      <c r="SLP181" s="3"/>
      <c r="SLQ181" s="3"/>
      <c r="SLR181" s="3"/>
      <c r="SLS181" s="3"/>
      <c r="SLT181" s="3"/>
      <c r="SLU181" s="3"/>
      <c r="SLV181" s="3"/>
      <c r="SLW181" s="3"/>
      <c r="SLX181" s="3"/>
      <c r="SLY181" s="3"/>
      <c r="SLZ181" s="3"/>
      <c r="SMA181" s="3"/>
      <c r="SMB181" s="3"/>
      <c r="SMC181" s="3"/>
      <c r="SMD181" s="3"/>
      <c r="SME181" s="3"/>
      <c r="SMF181" s="3"/>
      <c r="SMG181" s="3"/>
      <c r="SMH181" s="3"/>
      <c r="SMI181" s="3"/>
      <c r="SMJ181" s="3"/>
      <c r="SMK181" s="3"/>
      <c r="SML181" s="3"/>
      <c r="SMM181" s="3"/>
      <c r="SMN181" s="3"/>
      <c r="SMO181" s="3"/>
      <c r="SMP181" s="3"/>
      <c r="SMQ181" s="3"/>
      <c r="SMR181" s="3"/>
      <c r="SMS181" s="3"/>
      <c r="SMT181" s="3"/>
      <c r="SMU181" s="3"/>
      <c r="SMV181" s="3"/>
      <c r="SMW181" s="3"/>
      <c r="SMX181" s="3"/>
      <c r="SMY181" s="3"/>
      <c r="SMZ181" s="3"/>
      <c r="SNA181" s="3"/>
      <c r="SNB181" s="3"/>
      <c r="SNC181" s="3"/>
      <c r="SND181" s="3"/>
      <c r="SNE181" s="3"/>
      <c r="SNF181" s="3"/>
      <c r="SNG181" s="3"/>
      <c r="SNH181" s="3"/>
      <c r="SNI181" s="3"/>
      <c r="SNJ181" s="3"/>
      <c r="SNK181" s="3"/>
      <c r="SNL181" s="3"/>
      <c r="SNM181" s="3"/>
      <c r="SNN181" s="3"/>
      <c r="SNO181" s="3"/>
      <c r="SNP181" s="3"/>
      <c r="SNQ181" s="3"/>
      <c r="SNR181" s="3"/>
      <c r="SNS181" s="3"/>
      <c r="SNT181" s="3"/>
      <c r="SNU181" s="3"/>
      <c r="SNV181" s="3"/>
      <c r="SNW181" s="3"/>
      <c r="SNX181" s="3"/>
      <c r="SNY181" s="3"/>
      <c r="SNZ181" s="3"/>
      <c r="SOA181" s="3"/>
      <c r="SOB181" s="3"/>
      <c r="SOC181" s="3"/>
      <c r="SOD181" s="3"/>
      <c r="SOE181" s="3"/>
      <c r="SOF181" s="3"/>
      <c r="SOG181" s="3"/>
      <c r="SOH181" s="3"/>
      <c r="SOI181" s="3"/>
      <c r="SOJ181" s="3"/>
      <c r="SOK181" s="3"/>
      <c r="SOL181" s="3"/>
      <c r="SOM181" s="3"/>
      <c r="SON181" s="3"/>
      <c r="SOO181" s="3"/>
      <c r="SOP181" s="3"/>
      <c r="SOQ181" s="3"/>
      <c r="SOR181" s="3"/>
      <c r="SOS181" s="3"/>
      <c r="SOT181" s="3"/>
      <c r="SOU181" s="3"/>
      <c r="SOV181" s="3"/>
      <c r="SOW181" s="3"/>
      <c r="SOX181" s="3"/>
      <c r="SOY181" s="3"/>
      <c r="SOZ181" s="3"/>
      <c r="SPA181" s="3"/>
      <c r="SPB181" s="3"/>
      <c r="SPC181" s="3"/>
      <c r="SPD181" s="3"/>
      <c r="SPE181" s="3"/>
      <c r="SPF181" s="3"/>
      <c r="SPG181" s="3"/>
      <c r="SPH181" s="3"/>
      <c r="SPI181" s="3"/>
      <c r="SPJ181" s="3"/>
      <c r="SPK181" s="3"/>
      <c r="SPL181" s="3"/>
      <c r="SPM181" s="3"/>
      <c r="SPN181" s="3"/>
      <c r="SPO181" s="3"/>
      <c r="SPP181" s="3"/>
      <c r="SPQ181" s="3"/>
      <c r="SPR181" s="3"/>
      <c r="SPS181" s="3"/>
      <c r="SPT181" s="3"/>
      <c r="SPU181" s="3"/>
      <c r="SPV181" s="3"/>
      <c r="SPW181" s="3"/>
      <c r="SPX181" s="3"/>
      <c r="SPY181" s="3"/>
      <c r="SPZ181" s="3"/>
      <c r="SQA181" s="3"/>
      <c r="SQB181" s="3"/>
      <c r="SQC181" s="3"/>
      <c r="SQD181" s="3"/>
      <c r="SQE181" s="3"/>
      <c r="SQF181" s="3"/>
      <c r="SQG181" s="3"/>
      <c r="SQH181" s="3"/>
      <c r="SQI181" s="3"/>
      <c r="SQJ181" s="3"/>
      <c r="SQK181" s="3"/>
      <c r="SQL181" s="3"/>
      <c r="SQM181" s="3"/>
      <c r="SQN181" s="3"/>
      <c r="SQO181" s="3"/>
      <c r="SQP181" s="3"/>
      <c r="SQQ181" s="3"/>
      <c r="SQR181" s="3"/>
      <c r="SQS181" s="3"/>
      <c r="SQT181" s="3"/>
      <c r="SQU181" s="3"/>
      <c r="SQV181" s="3"/>
      <c r="SQW181" s="3"/>
      <c r="SQX181" s="3"/>
      <c r="SQY181" s="3"/>
      <c r="SQZ181" s="3"/>
      <c r="SRA181" s="3"/>
      <c r="SRB181" s="3"/>
      <c r="SRC181" s="3"/>
      <c r="SRD181" s="3"/>
      <c r="SRE181" s="3"/>
      <c r="SRF181" s="3"/>
      <c r="SRG181" s="3"/>
      <c r="SRH181" s="3"/>
      <c r="SRI181" s="3"/>
      <c r="SRJ181" s="3"/>
      <c r="SRK181" s="3"/>
      <c r="SRL181" s="3"/>
      <c r="SRM181" s="3"/>
      <c r="SRN181" s="3"/>
      <c r="SRO181" s="3"/>
      <c r="SRP181" s="3"/>
      <c r="SRQ181" s="3"/>
      <c r="SRR181" s="3"/>
      <c r="SRS181" s="3"/>
      <c r="SRT181" s="3"/>
      <c r="SRU181" s="3"/>
      <c r="SRV181" s="3"/>
      <c r="SRW181" s="3"/>
      <c r="SRX181" s="3"/>
      <c r="SRY181" s="3"/>
      <c r="SRZ181" s="3"/>
      <c r="SSA181" s="3"/>
      <c r="SSB181" s="3"/>
      <c r="SSC181" s="3"/>
      <c r="SSD181" s="3"/>
      <c r="SSE181" s="3"/>
      <c r="SSF181" s="3"/>
      <c r="SSG181" s="3"/>
      <c r="SSH181" s="3"/>
      <c r="SSI181" s="3"/>
      <c r="SSJ181" s="3"/>
      <c r="SSK181" s="3"/>
      <c r="SSL181" s="3"/>
      <c r="SSM181" s="3"/>
      <c r="SSN181" s="3"/>
      <c r="SSO181" s="3"/>
      <c r="SSP181" s="3"/>
      <c r="SSQ181" s="3"/>
      <c r="SSR181" s="3"/>
      <c r="SSS181" s="3"/>
      <c r="SST181" s="3"/>
      <c r="SSU181" s="3"/>
      <c r="SSV181" s="3"/>
      <c r="SSW181" s="3"/>
      <c r="SSX181" s="3"/>
      <c r="SSY181" s="3"/>
      <c r="SSZ181" s="3"/>
      <c r="STA181" s="3"/>
      <c r="STB181" s="3"/>
      <c r="STC181" s="3"/>
      <c r="STD181" s="3"/>
      <c r="STE181" s="3"/>
      <c r="STF181" s="3"/>
      <c r="STG181" s="3"/>
      <c r="STH181" s="3"/>
      <c r="STI181" s="3"/>
      <c r="STJ181" s="3"/>
      <c r="STK181" s="3"/>
      <c r="STL181" s="3"/>
      <c r="STM181" s="3"/>
      <c r="STN181" s="3"/>
      <c r="STO181" s="3"/>
      <c r="STP181" s="3"/>
      <c r="STQ181" s="3"/>
      <c r="STR181" s="3"/>
      <c r="STS181" s="3"/>
      <c r="STT181" s="3"/>
      <c r="STU181" s="3"/>
      <c r="STV181" s="3"/>
      <c r="STW181" s="3"/>
      <c r="STX181" s="3"/>
      <c r="STY181" s="3"/>
      <c r="STZ181" s="3"/>
      <c r="SUA181" s="3"/>
      <c r="SUB181" s="3"/>
      <c r="SUC181" s="3"/>
      <c r="SUD181" s="3"/>
      <c r="SUE181" s="3"/>
      <c r="SUF181" s="3"/>
      <c r="SUG181" s="3"/>
      <c r="SUH181" s="3"/>
      <c r="SUI181" s="3"/>
      <c r="SUJ181" s="3"/>
      <c r="SUK181" s="3"/>
      <c r="SUL181" s="3"/>
      <c r="SUM181" s="3"/>
      <c r="SUN181" s="3"/>
      <c r="SUO181" s="3"/>
      <c r="SUP181" s="3"/>
      <c r="SUQ181" s="3"/>
      <c r="SUR181" s="3"/>
      <c r="SUS181" s="3"/>
      <c r="SUT181" s="3"/>
      <c r="SUU181" s="3"/>
      <c r="SUV181" s="3"/>
      <c r="SUW181" s="3"/>
      <c r="SUX181" s="3"/>
      <c r="SUY181" s="3"/>
      <c r="SUZ181" s="3"/>
      <c r="SVA181" s="3"/>
      <c r="SVB181" s="3"/>
      <c r="SVC181" s="3"/>
      <c r="SVD181" s="3"/>
      <c r="SVE181" s="3"/>
      <c r="SVF181" s="3"/>
      <c r="SVG181" s="3"/>
      <c r="SVH181" s="3"/>
      <c r="SVI181" s="3"/>
      <c r="SVJ181" s="3"/>
      <c r="SVK181" s="3"/>
      <c r="SVL181" s="3"/>
      <c r="SVM181" s="3"/>
      <c r="SVN181" s="3"/>
      <c r="SVO181" s="3"/>
      <c r="SVP181" s="3"/>
      <c r="SVQ181" s="3"/>
      <c r="SVR181" s="3"/>
      <c r="SVS181" s="3"/>
      <c r="SVT181" s="3"/>
      <c r="SVU181" s="3"/>
      <c r="SVV181" s="3"/>
      <c r="SVW181" s="3"/>
      <c r="SVX181" s="3"/>
      <c r="SVY181" s="3"/>
      <c r="SVZ181" s="3"/>
      <c r="SWA181" s="3"/>
      <c r="SWB181" s="3"/>
      <c r="SWC181" s="3"/>
      <c r="SWD181" s="3"/>
      <c r="SWE181" s="3"/>
      <c r="SWF181" s="3"/>
      <c r="SWG181" s="3"/>
      <c r="SWH181" s="3"/>
      <c r="SWI181" s="3"/>
      <c r="SWJ181" s="3"/>
      <c r="SWK181" s="3"/>
      <c r="SWL181" s="3"/>
      <c r="SWM181" s="3"/>
      <c r="SWN181" s="3"/>
      <c r="SWO181" s="3"/>
      <c r="SWP181" s="3"/>
      <c r="SWQ181" s="3"/>
      <c r="SWR181" s="3"/>
      <c r="SWS181" s="3"/>
      <c r="SWT181" s="3"/>
      <c r="SWU181" s="3"/>
      <c r="SWV181" s="3"/>
      <c r="SWW181" s="3"/>
      <c r="SWX181" s="3"/>
      <c r="SWY181" s="3"/>
      <c r="SWZ181" s="3"/>
      <c r="SXA181" s="3"/>
      <c r="SXB181" s="3"/>
      <c r="SXC181" s="3"/>
      <c r="SXD181" s="3"/>
      <c r="SXE181" s="3"/>
      <c r="SXF181" s="3"/>
      <c r="SXG181" s="3"/>
      <c r="SXH181" s="3"/>
      <c r="SXI181" s="3"/>
      <c r="SXJ181" s="3"/>
      <c r="SXK181" s="3"/>
      <c r="SXL181" s="3"/>
      <c r="SXM181" s="3"/>
      <c r="SXN181" s="3"/>
      <c r="SXO181" s="3"/>
      <c r="SXP181" s="3"/>
      <c r="SXQ181" s="3"/>
      <c r="SXR181" s="3"/>
      <c r="SXS181" s="3"/>
      <c r="SXT181" s="3"/>
      <c r="SXU181" s="3"/>
      <c r="SXV181" s="3"/>
      <c r="SXW181" s="3"/>
      <c r="SXX181" s="3"/>
      <c r="SXY181" s="3"/>
      <c r="SXZ181" s="3"/>
      <c r="SYA181" s="3"/>
      <c r="SYB181" s="3"/>
      <c r="SYC181" s="3"/>
      <c r="SYD181" s="3"/>
      <c r="SYE181" s="3"/>
      <c r="SYF181" s="3"/>
      <c r="SYG181" s="3"/>
      <c r="SYH181" s="3"/>
      <c r="SYI181" s="3"/>
      <c r="SYJ181" s="3"/>
      <c r="SYK181" s="3"/>
      <c r="SYL181" s="3"/>
      <c r="SYM181" s="3"/>
      <c r="SYN181" s="3"/>
      <c r="SYO181" s="3"/>
      <c r="SYP181" s="3"/>
      <c r="SYQ181" s="3"/>
      <c r="SYR181" s="3"/>
      <c r="SYS181" s="3"/>
      <c r="SYT181" s="3"/>
      <c r="SYU181" s="3"/>
      <c r="SYV181" s="3"/>
      <c r="SYW181" s="3"/>
      <c r="SYX181" s="3"/>
      <c r="SYY181" s="3"/>
      <c r="SYZ181" s="3"/>
      <c r="SZA181" s="3"/>
      <c r="SZB181" s="3"/>
      <c r="SZC181" s="3"/>
      <c r="SZD181" s="3"/>
      <c r="SZE181" s="3"/>
      <c r="SZF181" s="3"/>
      <c r="SZG181" s="3"/>
      <c r="SZH181" s="3"/>
      <c r="SZI181" s="3"/>
      <c r="SZJ181" s="3"/>
      <c r="SZK181" s="3"/>
      <c r="SZL181" s="3"/>
      <c r="SZM181" s="3"/>
      <c r="SZN181" s="3"/>
      <c r="SZO181" s="3"/>
      <c r="SZP181" s="3"/>
      <c r="SZQ181" s="3"/>
      <c r="SZR181" s="3"/>
      <c r="SZS181" s="3"/>
      <c r="SZT181" s="3"/>
      <c r="SZU181" s="3"/>
      <c r="SZV181" s="3"/>
      <c r="SZW181" s="3"/>
      <c r="SZX181" s="3"/>
      <c r="SZY181" s="3"/>
      <c r="SZZ181" s="3"/>
      <c r="TAA181" s="3"/>
      <c r="TAB181" s="3"/>
      <c r="TAC181" s="3"/>
      <c r="TAD181" s="3"/>
      <c r="TAE181" s="3"/>
      <c r="TAF181" s="3"/>
      <c r="TAG181" s="3"/>
      <c r="TAH181" s="3"/>
      <c r="TAI181" s="3"/>
      <c r="TAJ181" s="3"/>
      <c r="TAK181" s="3"/>
      <c r="TAL181" s="3"/>
      <c r="TAM181" s="3"/>
      <c r="TAN181" s="3"/>
      <c r="TAO181" s="3"/>
      <c r="TAP181" s="3"/>
      <c r="TAQ181" s="3"/>
      <c r="TAR181" s="3"/>
      <c r="TAS181" s="3"/>
      <c r="TAT181" s="3"/>
      <c r="TAU181" s="3"/>
      <c r="TAV181" s="3"/>
      <c r="TAW181" s="3"/>
      <c r="TAX181" s="3"/>
      <c r="TAY181" s="3"/>
      <c r="TAZ181" s="3"/>
      <c r="TBA181" s="3"/>
      <c r="TBB181" s="3"/>
      <c r="TBC181" s="3"/>
      <c r="TBD181" s="3"/>
      <c r="TBE181" s="3"/>
      <c r="TBF181" s="3"/>
      <c r="TBG181" s="3"/>
      <c r="TBH181" s="3"/>
      <c r="TBI181" s="3"/>
      <c r="TBJ181" s="3"/>
      <c r="TBK181" s="3"/>
      <c r="TBL181" s="3"/>
      <c r="TBM181" s="3"/>
      <c r="TBN181" s="3"/>
      <c r="TBO181" s="3"/>
      <c r="TBP181" s="3"/>
      <c r="TBQ181" s="3"/>
      <c r="TBR181" s="3"/>
      <c r="TBS181" s="3"/>
      <c r="TBT181" s="3"/>
      <c r="TBU181" s="3"/>
      <c r="TBV181" s="3"/>
      <c r="TBW181" s="3"/>
      <c r="TBX181" s="3"/>
      <c r="TBY181" s="3"/>
      <c r="TBZ181" s="3"/>
      <c r="TCA181" s="3"/>
      <c r="TCB181" s="3"/>
      <c r="TCC181" s="3"/>
      <c r="TCD181" s="3"/>
      <c r="TCE181" s="3"/>
      <c r="TCF181" s="3"/>
      <c r="TCG181" s="3"/>
      <c r="TCH181" s="3"/>
      <c r="TCI181" s="3"/>
      <c r="TCJ181" s="3"/>
      <c r="TCK181" s="3"/>
      <c r="TCL181" s="3"/>
      <c r="TCM181" s="3"/>
      <c r="TCN181" s="3"/>
      <c r="TCO181" s="3"/>
      <c r="TCP181" s="3"/>
      <c r="TCQ181" s="3"/>
      <c r="TCR181" s="3"/>
      <c r="TCS181" s="3"/>
      <c r="TCT181" s="3"/>
      <c r="TCU181" s="3"/>
      <c r="TCV181" s="3"/>
      <c r="TCW181" s="3"/>
      <c r="TCX181" s="3"/>
      <c r="TCY181" s="3"/>
      <c r="TCZ181" s="3"/>
      <c r="TDA181" s="3"/>
      <c r="TDB181" s="3"/>
      <c r="TDC181" s="3"/>
      <c r="TDD181" s="3"/>
      <c r="TDE181" s="3"/>
      <c r="TDF181" s="3"/>
      <c r="TDG181" s="3"/>
      <c r="TDH181" s="3"/>
      <c r="TDI181" s="3"/>
      <c r="TDJ181" s="3"/>
      <c r="TDK181" s="3"/>
      <c r="TDL181" s="3"/>
      <c r="TDM181" s="3"/>
      <c r="TDN181" s="3"/>
      <c r="TDO181" s="3"/>
      <c r="TDP181" s="3"/>
      <c r="TDQ181" s="3"/>
      <c r="TDR181" s="3"/>
      <c r="TDS181" s="3"/>
      <c r="TDT181" s="3"/>
      <c r="TDU181" s="3"/>
      <c r="TDV181" s="3"/>
      <c r="TDW181" s="3"/>
      <c r="TDX181" s="3"/>
      <c r="TDY181" s="3"/>
      <c r="TDZ181" s="3"/>
      <c r="TEA181" s="3"/>
      <c r="TEB181" s="3"/>
      <c r="TEC181" s="3"/>
      <c r="TED181" s="3"/>
      <c r="TEE181" s="3"/>
      <c r="TEF181" s="3"/>
      <c r="TEG181" s="3"/>
      <c r="TEH181" s="3"/>
      <c r="TEI181" s="3"/>
      <c r="TEJ181" s="3"/>
      <c r="TEK181" s="3"/>
      <c r="TEL181" s="3"/>
      <c r="TEM181" s="3"/>
      <c r="TEN181" s="3"/>
      <c r="TEO181" s="3"/>
      <c r="TEP181" s="3"/>
      <c r="TEQ181" s="3"/>
      <c r="TER181" s="3"/>
      <c r="TES181" s="3"/>
      <c r="TET181" s="3"/>
      <c r="TEU181" s="3"/>
      <c r="TEV181" s="3"/>
      <c r="TEW181" s="3"/>
      <c r="TEX181" s="3"/>
      <c r="TEY181" s="3"/>
      <c r="TEZ181" s="3"/>
      <c r="TFA181" s="3"/>
      <c r="TFB181" s="3"/>
      <c r="TFC181" s="3"/>
      <c r="TFD181" s="3"/>
      <c r="TFE181" s="3"/>
      <c r="TFF181" s="3"/>
      <c r="TFG181" s="3"/>
      <c r="TFH181" s="3"/>
      <c r="TFI181" s="3"/>
      <c r="TFJ181" s="3"/>
      <c r="TFK181" s="3"/>
      <c r="TFL181" s="3"/>
      <c r="TFM181" s="3"/>
      <c r="TFN181" s="3"/>
      <c r="TFO181" s="3"/>
      <c r="TFP181" s="3"/>
      <c r="TFQ181" s="3"/>
      <c r="TFR181" s="3"/>
      <c r="TFS181" s="3"/>
      <c r="TFT181" s="3"/>
      <c r="TFU181" s="3"/>
      <c r="TFV181" s="3"/>
      <c r="TFW181" s="3"/>
      <c r="TFX181" s="3"/>
      <c r="TFY181" s="3"/>
      <c r="TFZ181" s="3"/>
      <c r="TGA181" s="3"/>
      <c r="TGB181" s="3"/>
      <c r="TGC181" s="3"/>
      <c r="TGD181" s="3"/>
      <c r="TGE181" s="3"/>
      <c r="TGF181" s="3"/>
      <c r="TGG181" s="3"/>
      <c r="TGH181" s="3"/>
      <c r="TGI181" s="3"/>
      <c r="TGJ181" s="3"/>
      <c r="TGK181" s="3"/>
      <c r="TGL181" s="3"/>
      <c r="TGM181" s="3"/>
      <c r="TGN181" s="3"/>
      <c r="TGO181" s="3"/>
      <c r="TGP181" s="3"/>
      <c r="TGQ181" s="3"/>
      <c r="TGR181" s="3"/>
      <c r="TGS181" s="3"/>
      <c r="TGT181" s="3"/>
      <c r="TGU181" s="3"/>
      <c r="TGV181" s="3"/>
      <c r="TGW181" s="3"/>
      <c r="TGX181" s="3"/>
      <c r="TGY181" s="3"/>
      <c r="TGZ181" s="3"/>
      <c r="THA181" s="3"/>
      <c r="THB181" s="3"/>
      <c r="THC181" s="3"/>
      <c r="THD181" s="3"/>
      <c r="THE181" s="3"/>
      <c r="THF181" s="3"/>
      <c r="THG181" s="3"/>
      <c r="THH181" s="3"/>
      <c r="THI181" s="3"/>
      <c r="THJ181" s="3"/>
      <c r="THK181" s="3"/>
      <c r="THL181" s="3"/>
      <c r="THM181" s="3"/>
      <c r="THN181" s="3"/>
      <c r="THO181" s="3"/>
      <c r="THP181" s="3"/>
      <c r="THQ181" s="3"/>
      <c r="THR181" s="3"/>
      <c r="THS181" s="3"/>
      <c r="THT181" s="3"/>
      <c r="THU181" s="3"/>
      <c r="THV181" s="3"/>
      <c r="THW181" s="3"/>
      <c r="THX181" s="3"/>
      <c r="THY181" s="3"/>
      <c r="THZ181" s="3"/>
      <c r="TIA181" s="3"/>
      <c r="TIB181" s="3"/>
      <c r="TIC181" s="3"/>
      <c r="TID181" s="3"/>
      <c r="TIE181" s="3"/>
      <c r="TIF181" s="3"/>
      <c r="TIG181" s="3"/>
      <c r="TIH181" s="3"/>
      <c r="TII181" s="3"/>
      <c r="TIJ181" s="3"/>
      <c r="TIK181" s="3"/>
      <c r="TIL181" s="3"/>
      <c r="TIM181" s="3"/>
      <c r="TIN181" s="3"/>
      <c r="TIO181" s="3"/>
      <c r="TIP181" s="3"/>
      <c r="TIQ181" s="3"/>
      <c r="TIR181" s="3"/>
      <c r="TIS181" s="3"/>
      <c r="TIT181" s="3"/>
      <c r="TIU181" s="3"/>
      <c r="TIV181" s="3"/>
      <c r="TIW181" s="3"/>
      <c r="TIX181" s="3"/>
      <c r="TIY181" s="3"/>
      <c r="TIZ181" s="3"/>
      <c r="TJA181" s="3"/>
      <c r="TJB181" s="3"/>
      <c r="TJC181" s="3"/>
      <c r="TJD181" s="3"/>
      <c r="TJE181" s="3"/>
      <c r="TJF181" s="3"/>
      <c r="TJG181" s="3"/>
      <c r="TJH181" s="3"/>
      <c r="TJI181" s="3"/>
      <c r="TJJ181" s="3"/>
      <c r="TJK181" s="3"/>
      <c r="TJL181" s="3"/>
      <c r="TJM181" s="3"/>
      <c r="TJN181" s="3"/>
      <c r="TJO181" s="3"/>
      <c r="TJP181" s="3"/>
      <c r="TJQ181" s="3"/>
      <c r="TJR181" s="3"/>
      <c r="TJS181" s="3"/>
      <c r="TJT181" s="3"/>
      <c r="TJU181" s="3"/>
      <c r="TJV181" s="3"/>
      <c r="TJW181" s="3"/>
      <c r="TJX181" s="3"/>
      <c r="TJY181" s="3"/>
      <c r="TJZ181" s="3"/>
      <c r="TKA181" s="3"/>
      <c r="TKB181" s="3"/>
      <c r="TKC181" s="3"/>
      <c r="TKD181" s="3"/>
      <c r="TKE181" s="3"/>
      <c r="TKF181" s="3"/>
      <c r="TKG181" s="3"/>
      <c r="TKH181" s="3"/>
      <c r="TKI181" s="3"/>
      <c r="TKJ181" s="3"/>
      <c r="TKK181" s="3"/>
      <c r="TKL181" s="3"/>
      <c r="TKM181" s="3"/>
      <c r="TKN181" s="3"/>
      <c r="TKO181" s="3"/>
      <c r="TKP181" s="3"/>
      <c r="TKQ181" s="3"/>
      <c r="TKR181" s="3"/>
      <c r="TKS181" s="3"/>
      <c r="TKT181" s="3"/>
      <c r="TKU181" s="3"/>
      <c r="TKV181" s="3"/>
      <c r="TKW181" s="3"/>
      <c r="TKX181" s="3"/>
      <c r="TKY181" s="3"/>
      <c r="TKZ181" s="3"/>
      <c r="TLA181" s="3"/>
      <c r="TLB181" s="3"/>
      <c r="TLC181" s="3"/>
      <c r="TLD181" s="3"/>
      <c r="TLE181" s="3"/>
      <c r="TLF181" s="3"/>
      <c r="TLG181" s="3"/>
      <c r="TLH181" s="3"/>
      <c r="TLI181" s="3"/>
      <c r="TLJ181" s="3"/>
      <c r="TLK181" s="3"/>
      <c r="TLL181" s="3"/>
      <c r="TLM181" s="3"/>
      <c r="TLN181" s="3"/>
      <c r="TLO181" s="3"/>
      <c r="TLP181" s="3"/>
      <c r="TLQ181" s="3"/>
      <c r="TLR181" s="3"/>
      <c r="TLS181" s="3"/>
      <c r="TLT181" s="3"/>
      <c r="TLU181" s="3"/>
      <c r="TLV181" s="3"/>
      <c r="TLW181" s="3"/>
      <c r="TLX181" s="3"/>
      <c r="TLY181" s="3"/>
      <c r="TLZ181" s="3"/>
      <c r="TMA181" s="3"/>
      <c r="TMB181" s="3"/>
      <c r="TMC181" s="3"/>
      <c r="TMD181" s="3"/>
      <c r="TME181" s="3"/>
      <c r="TMF181" s="3"/>
      <c r="TMG181" s="3"/>
      <c r="TMH181" s="3"/>
      <c r="TMI181" s="3"/>
      <c r="TMJ181" s="3"/>
      <c r="TMK181" s="3"/>
      <c r="TML181" s="3"/>
      <c r="TMM181" s="3"/>
      <c r="TMN181" s="3"/>
      <c r="TMO181" s="3"/>
      <c r="TMP181" s="3"/>
      <c r="TMQ181" s="3"/>
      <c r="TMR181" s="3"/>
      <c r="TMS181" s="3"/>
      <c r="TMT181" s="3"/>
      <c r="TMU181" s="3"/>
      <c r="TMV181" s="3"/>
      <c r="TMW181" s="3"/>
      <c r="TMX181" s="3"/>
      <c r="TMY181" s="3"/>
      <c r="TMZ181" s="3"/>
      <c r="TNA181" s="3"/>
      <c r="TNB181" s="3"/>
      <c r="TNC181" s="3"/>
      <c r="TND181" s="3"/>
      <c r="TNE181" s="3"/>
      <c r="TNF181" s="3"/>
      <c r="TNG181" s="3"/>
      <c r="TNH181" s="3"/>
      <c r="TNI181" s="3"/>
      <c r="TNJ181" s="3"/>
      <c r="TNK181" s="3"/>
      <c r="TNL181" s="3"/>
      <c r="TNM181" s="3"/>
      <c r="TNN181" s="3"/>
      <c r="TNO181" s="3"/>
      <c r="TNP181" s="3"/>
      <c r="TNQ181" s="3"/>
      <c r="TNR181" s="3"/>
      <c r="TNS181" s="3"/>
      <c r="TNT181" s="3"/>
      <c r="TNU181" s="3"/>
      <c r="TNV181" s="3"/>
      <c r="TNW181" s="3"/>
      <c r="TNX181" s="3"/>
      <c r="TNY181" s="3"/>
      <c r="TNZ181" s="3"/>
      <c r="TOA181" s="3"/>
      <c r="TOB181" s="3"/>
      <c r="TOC181" s="3"/>
      <c r="TOD181" s="3"/>
      <c r="TOE181" s="3"/>
      <c r="TOF181" s="3"/>
      <c r="TOG181" s="3"/>
      <c r="TOH181" s="3"/>
      <c r="TOI181" s="3"/>
      <c r="TOJ181" s="3"/>
      <c r="TOK181" s="3"/>
      <c r="TOL181" s="3"/>
      <c r="TOM181" s="3"/>
      <c r="TON181" s="3"/>
      <c r="TOO181" s="3"/>
      <c r="TOP181" s="3"/>
      <c r="TOQ181" s="3"/>
      <c r="TOR181" s="3"/>
      <c r="TOS181" s="3"/>
      <c r="TOT181" s="3"/>
      <c r="TOU181" s="3"/>
      <c r="TOV181" s="3"/>
      <c r="TOW181" s="3"/>
      <c r="TOX181" s="3"/>
      <c r="TOY181" s="3"/>
      <c r="TOZ181" s="3"/>
      <c r="TPA181" s="3"/>
      <c r="TPB181" s="3"/>
      <c r="TPC181" s="3"/>
      <c r="TPD181" s="3"/>
      <c r="TPE181" s="3"/>
      <c r="TPF181" s="3"/>
      <c r="TPG181" s="3"/>
      <c r="TPH181" s="3"/>
      <c r="TPI181" s="3"/>
      <c r="TPJ181" s="3"/>
      <c r="TPK181" s="3"/>
      <c r="TPL181" s="3"/>
      <c r="TPM181" s="3"/>
      <c r="TPN181" s="3"/>
      <c r="TPO181" s="3"/>
      <c r="TPP181" s="3"/>
      <c r="TPQ181" s="3"/>
      <c r="TPR181" s="3"/>
      <c r="TPS181" s="3"/>
      <c r="TPT181" s="3"/>
      <c r="TPU181" s="3"/>
      <c r="TPV181" s="3"/>
      <c r="TPW181" s="3"/>
      <c r="TPX181" s="3"/>
      <c r="TPY181" s="3"/>
      <c r="TPZ181" s="3"/>
      <c r="TQA181" s="3"/>
      <c r="TQB181" s="3"/>
      <c r="TQC181" s="3"/>
      <c r="TQD181" s="3"/>
      <c r="TQE181" s="3"/>
      <c r="TQF181" s="3"/>
      <c r="TQG181" s="3"/>
      <c r="TQH181" s="3"/>
      <c r="TQI181" s="3"/>
      <c r="TQJ181" s="3"/>
      <c r="TQK181" s="3"/>
      <c r="TQL181" s="3"/>
      <c r="TQM181" s="3"/>
      <c r="TQN181" s="3"/>
      <c r="TQO181" s="3"/>
      <c r="TQP181" s="3"/>
      <c r="TQQ181" s="3"/>
      <c r="TQR181" s="3"/>
      <c r="TQS181" s="3"/>
      <c r="TQT181" s="3"/>
      <c r="TQU181" s="3"/>
      <c r="TQV181" s="3"/>
      <c r="TQW181" s="3"/>
      <c r="TQX181" s="3"/>
      <c r="TQY181" s="3"/>
      <c r="TQZ181" s="3"/>
      <c r="TRA181" s="3"/>
      <c r="TRB181" s="3"/>
      <c r="TRC181" s="3"/>
      <c r="TRD181" s="3"/>
      <c r="TRE181" s="3"/>
      <c r="TRF181" s="3"/>
      <c r="TRG181" s="3"/>
      <c r="TRH181" s="3"/>
      <c r="TRI181" s="3"/>
      <c r="TRJ181" s="3"/>
      <c r="TRK181" s="3"/>
      <c r="TRL181" s="3"/>
      <c r="TRM181" s="3"/>
      <c r="TRN181" s="3"/>
      <c r="TRO181" s="3"/>
      <c r="TRP181" s="3"/>
      <c r="TRQ181" s="3"/>
      <c r="TRR181" s="3"/>
      <c r="TRS181" s="3"/>
      <c r="TRT181" s="3"/>
      <c r="TRU181" s="3"/>
      <c r="TRV181" s="3"/>
      <c r="TRW181" s="3"/>
      <c r="TRX181" s="3"/>
      <c r="TRY181" s="3"/>
      <c r="TRZ181" s="3"/>
      <c r="TSA181" s="3"/>
      <c r="TSB181" s="3"/>
      <c r="TSC181" s="3"/>
      <c r="TSD181" s="3"/>
      <c r="TSE181" s="3"/>
      <c r="TSF181" s="3"/>
      <c r="TSG181" s="3"/>
      <c r="TSH181" s="3"/>
      <c r="TSI181" s="3"/>
      <c r="TSJ181" s="3"/>
      <c r="TSK181" s="3"/>
      <c r="TSL181" s="3"/>
      <c r="TSM181" s="3"/>
      <c r="TSN181" s="3"/>
      <c r="TSO181" s="3"/>
      <c r="TSP181" s="3"/>
      <c r="TSQ181" s="3"/>
      <c r="TSR181" s="3"/>
      <c r="TSS181" s="3"/>
      <c r="TST181" s="3"/>
      <c r="TSU181" s="3"/>
      <c r="TSV181" s="3"/>
      <c r="TSW181" s="3"/>
      <c r="TSX181" s="3"/>
      <c r="TSY181" s="3"/>
      <c r="TSZ181" s="3"/>
      <c r="TTA181" s="3"/>
      <c r="TTB181" s="3"/>
      <c r="TTC181" s="3"/>
      <c r="TTD181" s="3"/>
      <c r="TTE181" s="3"/>
      <c r="TTF181" s="3"/>
      <c r="TTG181" s="3"/>
      <c r="TTH181" s="3"/>
      <c r="TTI181" s="3"/>
      <c r="TTJ181" s="3"/>
      <c r="TTK181" s="3"/>
      <c r="TTL181" s="3"/>
      <c r="TTM181" s="3"/>
      <c r="TTN181" s="3"/>
      <c r="TTO181" s="3"/>
      <c r="TTP181" s="3"/>
      <c r="TTQ181" s="3"/>
      <c r="TTR181" s="3"/>
      <c r="TTS181" s="3"/>
      <c r="TTT181" s="3"/>
      <c r="TTU181" s="3"/>
      <c r="TTV181" s="3"/>
      <c r="TTW181" s="3"/>
      <c r="TTX181" s="3"/>
      <c r="TTY181" s="3"/>
      <c r="TTZ181" s="3"/>
      <c r="TUA181" s="3"/>
      <c r="TUB181" s="3"/>
      <c r="TUC181" s="3"/>
      <c r="TUD181" s="3"/>
      <c r="TUE181" s="3"/>
      <c r="TUF181" s="3"/>
      <c r="TUG181" s="3"/>
      <c r="TUH181" s="3"/>
      <c r="TUI181" s="3"/>
      <c r="TUJ181" s="3"/>
      <c r="TUK181" s="3"/>
      <c r="TUL181" s="3"/>
      <c r="TUM181" s="3"/>
      <c r="TUN181" s="3"/>
      <c r="TUO181" s="3"/>
      <c r="TUP181" s="3"/>
      <c r="TUQ181" s="3"/>
      <c r="TUR181" s="3"/>
      <c r="TUS181" s="3"/>
      <c r="TUT181" s="3"/>
      <c r="TUU181" s="3"/>
      <c r="TUV181" s="3"/>
      <c r="TUW181" s="3"/>
      <c r="TUX181" s="3"/>
      <c r="TUY181" s="3"/>
      <c r="TUZ181" s="3"/>
      <c r="TVA181" s="3"/>
      <c r="TVB181" s="3"/>
      <c r="TVC181" s="3"/>
      <c r="TVD181" s="3"/>
      <c r="TVE181" s="3"/>
      <c r="TVF181" s="3"/>
      <c r="TVG181" s="3"/>
      <c r="TVH181" s="3"/>
      <c r="TVI181" s="3"/>
      <c r="TVJ181" s="3"/>
      <c r="TVK181" s="3"/>
      <c r="TVL181" s="3"/>
      <c r="TVM181" s="3"/>
      <c r="TVN181" s="3"/>
      <c r="TVO181" s="3"/>
      <c r="TVP181" s="3"/>
      <c r="TVQ181" s="3"/>
      <c r="TVR181" s="3"/>
      <c r="TVS181" s="3"/>
      <c r="TVT181" s="3"/>
      <c r="TVU181" s="3"/>
      <c r="TVV181" s="3"/>
      <c r="TVW181" s="3"/>
      <c r="TVX181" s="3"/>
      <c r="TVY181" s="3"/>
      <c r="TVZ181" s="3"/>
      <c r="TWA181" s="3"/>
      <c r="TWB181" s="3"/>
      <c r="TWC181" s="3"/>
      <c r="TWD181" s="3"/>
      <c r="TWE181" s="3"/>
      <c r="TWF181" s="3"/>
      <c r="TWG181" s="3"/>
      <c r="TWH181" s="3"/>
      <c r="TWI181" s="3"/>
      <c r="TWJ181" s="3"/>
      <c r="TWK181" s="3"/>
      <c r="TWL181" s="3"/>
      <c r="TWM181" s="3"/>
      <c r="TWN181" s="3"/>
      <c r="TWO181" s="3"/>
      <c r="TWP181" s="3"/>
      <c r="TWQ181" s="3"/>
      <c r="TWR181" s="3"/>
      <c r="TWS181" s="3"/>
      <c r="TWT181" s="3"/>
      <c r="TWU181" s="3"/>
      <c r="TWV181" s="3"/>
      <c r="TWW181" s="3"/>
      <c r="TWX181" s="3"/>
      <c r="TWY181" s="3"/>
      <c r="TWZ181" s="3"/>
      <c r="TXA181" s="3"/>
      <c r="TXB181" s="3"/>
      <c r="TXC181" s="3"/>
      <c r="TXD181" s="3"/>
      <c r="TXE181" s="3"/>
      <c r="TXF181" s="3"/>
      <c r="TXG181" s="3"/>
      <c r="TXH181" s="3"/>
      <c r="TXI181" s="3"/>
      <c r="TXJ181" s="3"/>
      <c r="TXK181" s="3"/>
      <c r="TXL181" s="3"/>
      <c r="TXM181" s="3"/>
      <c r="TXN181" s="3"/>
      <c r="TXO181" s="3"/>
      <c r="TXP181" s="3"/>
      <c r="TXQ181" s="3"/>
      <c r="TXR181" s="3"/>
      <c r="TXS181" s="3"/>
      <c r="TXT181" s="3"/>
      <c r="TXU181" s="3"/>
      <c r="TXV181" s="3"/>
      <c r="TXW181" s="3"/>
      <c r="TXX181" s="3"/>
      <c r="TXY181" s="3"/>
      <c r="TXZ181" s="3"/>
      <c r="TYA181" s="3"/>
      <c r="TYB181" s="3"/>
      <c r="TYC181" s="3"/>
      <c r="TYD181" s="3"/>
      <c r="TYE181" s="3"/>
      <c r="TYF181" s="3"/>
      <c r="TYG181" s="3"/>
      <c r="TYH181" s="3"/>
      <c r="TYI181" s="3"/>
      <c r="TYJ181" s="3"/>
      <c r="TYK181" s="3"/>
      <c r="TYL181" s="3"/>
      <c r="TYM181" s="3"/>
      <c r="TYN181" s="3"/>
      <c r="TYO181" s="3"/>
      <c r="TYP181" s="3"/>
      <c r="TYQ181" s="3"/>
      <c r="TYR181" s="3"/>
      <c r="TYS181" s="3"/>
      <c r="TYT181" s="3"/>
      <c r="TYU181" s="3"/>
      <c r="TYV181" s="3"/>
      <c r="TYW181" s="3"/>
      <c r="TYX181" s="3"/>
      <c r="TYY181" s="3"/>
      <c r="TYZ181" s="3"/>
      <c r="TZA181" s="3"/>
      <c r="TZB181" s="3"/>
      <c r="TZC181" s="3"/>
      <c r="TZD181" s="3"/>
      <c r="TZE181" s="3"/>
      <c r="TZF181" s="3"/>
      <c r="TZG181" s="3"/>
      <c r="TZH181" s="3"/>
      <c r="TZI181" s="3"/>
      <c r="TZJ181" s="3"/>
      <c r="TZK181" s="3"/>
      <c r="TZL181" s="3"/>
      <c r="TZM181" s="3"/>
      <c r="TZN181" s="3"/>
      <c r="TZO181" s="3"/>
      <c r="TZP181" s="3"/>
      <c r="TZQ181" s="3"/>
      <c r="TZR181" s="3"/>
      <c r="TZS181" s="3"/>
      <c r="TZT181" s="3"/>
      <c r="TZU181" s="3"/>
      <c r="TZV181" s="3"/>
      <c r="TZW181" s="3"/>
      <c r="TZX181" s="3"/>
      <c r="TZY181" s="3"/>
      <c r="TZZ181" s="3"/>
      <c r="UAA181" s="3"/>
      <c r="UAB181" s="3"/>
      <c r="UAC181" s="3"/>
      <c r="UAD181" s="3"/>
      <c r="UAE181" s="3"/>
      <c r="UAF181" s="3"/>
      <c r="UAG181" s="3"/>
      <c r="UAH181" s="3"/>
      <c r="UAI181" s="3"/>
      <c r="UAJ181" s="3"/>
      <c r="UAK181" s="3"/>
      <c r="UAL181" s="3"/>
      <c r="UAM181" s="3"/>
      <c r="UAN181" s="3"/>
      <c r="UAO181" s="3"/>
      <c r="UAP181" s="3"/>
      <c r="UAQ181" s="3"/>
      <c r="UAR181" s="3"/>
      <c r="UAS181" s="3"/>
      <c r="UAT181" s="3"/>
      <c r="UAU181" s="3"/>
      <c r="UAV181" s="3"/>
      <c r="UAW181" s="3"/>
      <c r="UAX181" s="3"/>
      <c r="UAY181" s="3"/>
      <c r="UAZ181" s="3"/>
      <c r="UBA181" s="3"/>
      <c r="UBB181" s="3"/>
      <c r="UBC181" s="3"/>
      <c r="UBD181" s="3"/>
      <c r="UBE181" s="3"/>
      <c r="UBF181" s="3"/>
      <c r="UBG181" s="3"/>
      <c r="UBH181" s="3"/>
      <c r="UBI181" s="3"/>
      <c r="UBJ181" s="3"/>
      <c r="UBK181" s="3"/>
      <c r="UBL181" s="3"/>
      <c r="UBM181" s="3"/>
      <c r="UBN181" s="3"/>
      <c r="UBO181" s="3"/>
      <c r="UBP181" s="3"/>
      <c r="UBQ181" s="3"/>
      <c r="UBR181" s="3"/>
      <c r="UBS181" s="3"/>
      <c r="UBT181" s="3"/>
      <c r="UBU181" s="3"/>
      <c r="UBV181" s="3"/>
      <c r="UBW181" s="3"/>
      <c r="UBX181" s="3"/>
      <c r="UBY181" s="3"/>
      <c r="UBZ181" s="3"/>
      <c r="UCA181" s="3"/>
      <c r="UCB181" s="3"/>
      <c r="UCC181" s="3"/>
      <c r="UCD181" s="3"/>
      <c r="UCE181" s="3"/>
      <c r="UCF181" s="3"/>
      <c r="UCG181" s="3"/>
      <c r="UCH181" s="3"/>
      <c r="UCI181" s="3"/>
      <c r="UCJ181" s="3"/>
      <c r="UCK181" s="3"/>
      <c r="UCL181" s="3"/>
      <c r="UCM181" s="3"/>
      <c r="UCN181" s="3"/>
      <c r="UCO181" s="3"/>
      <c r="UCP181" s="3"/>
      <c r="UCQ181" s="3"/>
      <c r="UCR181" s="3"/>
      <c r="UCS181" s="3"/>
      <c r="UCT181" s="3"/>
      <c r="UCU181" s="3"/>
      <c r="UCV181" s="3"/>
      <c r="UCW181" s="3"/>
      <c r="UCX181" s="3"/>
      <c r="UCY181" s="3"/>
      <c r="UCZ181" s="3"/>
      <c r="UDA181" s="3"/>
      <c r="UDB181" s="3"/>
      <c r="UDC181" s="3"/>
      <c r="UDD181" s="3"/>
      <c r="UDE181" s="3"/>
      <c r="UDF181" s="3"/>
      <c r="UDG181" s="3"/>
      <c r="UDH181" s="3"/>
      <c r="UDI181" s="3"/>
      <c r="UDJ181" s="3"/>
      <c r="UDK181" s="3"/>
      <c r="UDL181" s="3"/>
      <c r="UDM181" s="3"/>
      <c r="UDN181" s="3"/>
      <c r="UDO181" s="3"/>
      <c r="UDP181" s="3"/>
      <c r="UDQ181" s="3"/>
      <c r="UDR181" s="3"/>
      <c r="UDS181" s="3"/>
      <c r="UDT181" s="3"/>
      <c r="UDU181" s="3"/>
      <c r="UDV181" s="3"/>
      <c r="UDW181" s="3"/>
      <c r="UDX181" s="3"/>
      <c r="UDY181" s="3"/>
      <c r="UDZ181" s="3"/>
      <c r="UEA181" s="3"/>
      <c r="UEB181" s="3"/>
      <c r="UEC181" s="3"/>
      <c r="UED181" s="3"/>
      <c r="UEE181" s="3"/>
      <c r="UEF181" s="3"/>
      <c r="UEG181" s="3"/>
      <c r="UEH181" s="3"/>
      <c r="UEI181" s="3"/>
      <c r="UEJ181" s="3"/>
      <c r="UEK181" s="3"/>
      <c r="UEL181" s="3"/>
      <c r="UEM181" s="3"/>
      <c r="UEN181" s="3"/>
      <c r="UEO181" s="3"/>
      <c r="UEP181" s="3"/>
      <c r="UEQ181" s="3"/>
      <c r="UER181" s="3"/>
      <c r="UES181" s="3"/>
      <c r="UET181" s="3"/>
      <c r="UEU181" s="3"/>
      <c r="UEV181" s="3"/>
      <c r="UEW181" s="3"/>
      <c r="UEX181" s="3"/>
      <c r="UEY181" s="3"/>
      <c r="UEZ181" s="3"/>
      <c r="UFA181" s="3"/>
      <c r="UFB181" s="3"/>
      <c r="UFC181" s="3"/>
      <c r="UFD181" s="3"/>
      <c r="UFE181" s="3"/>
      <c r="UFF181" s="3"/>
      <c r="UFG181" s="3"/>
      <c r="UFH181" s="3"/>
      <c r="UFI181" s="3"/>
      <c r="UFJ181" s="3"/>
      <c r="UFK181" s="3"/>
      <c r="UFL181" s="3"/>
      <c r="UFM181" s="3"/>
      <c r="UFN181" s="3"/>
      <c r="UFO181" s="3"/>
      <c r="UFP181" s="3"/>
      <c r="UFQ181" s="3"/>
      <c r="UFR181" s="3"/>
      <c r="UFS181" s="3"/>
      <c r="UFT181" s="3"/>
      <c r="UFU181" s="3"/>
      <c r="UFV181" s="3"/>
      <c r="UFW181" s="3"/>
      <c r="UFX181" s="3"/>
      <c r="UFY181" s="3"/>
      <c r="UFZ181" s="3"/>
      <c r="UGA181" s="3"/>
      <c r="UGB181" s="3"/>
      <c r="UGC181" s="3"/>
      <c r="UGD181" s="3"/>
      <c r="UGE181" s="3"/>
      <c r="UGF181" s="3"/>
      <c r="UGG181" s="3"/>
      <c r="UGH181" s="3"/>
      <c r="UGI181" s="3"/>
      <c r="UGJ181" s="3"/>
      <c r="UGK181" s="3"/>
      <c r="UGL181" s="3"/>
      <c r="UGM181" s="3"/>
      <c r="UGN181" s="3"/>
      <c r="UGO181" s="3"/>
      <c r="UGP181" s="3"/>
      <c r="UGQ181" s="3"/>
      <c r="UGR181" s="3"/>
      <c r="UGS181" s="3"/>
      <c r="UGT181" s="3"/>
      <c r="UGU181" s="3"/>
      <c r="UGV181" s="3"/>
      <c r="UGW181" s="3"/>
      <c r="UGX181" s="3"/>
      <c r="UGY181" s="3"/>
      <c r="UGZ181" s="3"/>
      <c r="UHA181" s="3"/>
      <c r="UHB181" s="3"/>
      <c r="UHC181" s="3"/>
      <c r="UHD181" s="3"/>
      <c r="UHE181" s="3"/>
      <c r="UHF181" s="3"/>
      <c r="UHG181" s="3"/>
      <c r="UHH181" s="3"/>
      <c r="UHI181" s="3"/>
      <c r="UHJ181" s="3"/>
      <c r="UHK181" s="3"/>
      <c r="UHL181" s="3"/>
      <c r="UHM181" s="3"/>
      <c r="UHN181" s="3"/>
      <c r="UHO181" s="3"/>
      <c r="UHP181" s="3"/>
      <c r="UHQ181" s="3"/>
      <c r="UHR181" s="3"/>
      <c r="UHS181" s="3"/>
      <c r="UHT181" s="3"/>
      <c r="UHU181" s="3"/>
      <c r="UHV181" s="3"/>
      <c r="UHW181" s="3"/>
      <c r="UHX181" s="3"/>
      <c r="UHY181" s="3"/>
      <c r="UHZ181" s="3"/>
      <c r="UIA181" s="3"/>
      <c r="UIB181" s="3"/>
      <c r="UIC181" s="3"/>
      <c r="UID181" s="3"/>
      <c r="UIE181" s="3"/>
      <c r="UIF181" s="3"/>
      <c r="UIG181" s="3"/>
      <c r="UIH181" s="3"/>
      <c r="UII181" s="3"/>
      <c r="UIJ181" s="3"/>
      <c r="UIK181" s="3"/>
      <c r="UIL181" s="3"/>
      <c r="UIM181" s="3"/>
      <c r="UIN181" s="3"/>
      <c r="UIO181" s="3"/>
      <c r="UIP181" s="3"/>
      <c r="UIQ181" s="3"/>
      <c r="UIR181" s="3"/>
      <c r="UIS181" s="3"/>
      <c r="UIT181" s="3"/>
      <c r="UIU181" s="3"/>
      <c r="UIV181" s="3"/>
      <c r="UIW181" s="3"/>
      <c r="UIX181" s="3"/>
      <c r="UIY181" s="3"/>
      <c r="UIZ181" s="3"/>
      <c r="UJA181" s="3"/>
      <c r="UJB181" s="3"/>
      <c r="UJC181" s="3"/>
      <c r="UJD181" s="3"/>
      <c r="UJE181" s="3"/>
      <c r="UJF181" s="3"/>
      <c r="UJG181" s="3"/>
      <c r="UJH181" s="3"/>
      <c r="UJI181" s="3"/>
      <c r="UJJ181" s="3"/>
      <c r="UJK181" s="3"/>
      <c r="UJL181" s="3"/>
      <c r="UJM181" s="3"/>
      <c r="UJN181" s="3"/>
      <c r="UJO181" s="3"/>
      <c r="UJP181" s="3"/>
      <c r="UJQ181" s="3"/>
      <c r="UJR181" s="3"/>
      <c r="UJS181" s="3"/>
      <c r="UJT181" s="3"/>
      <c r="UJU181" s="3"/>
      <c r="UJV181" s="3"/>
      <c r="UJW181" s="3"/>
      <c r="UJX181" s="3"/>
      <c r="UJY181" s="3"/>
      <c r="UJZ181" s="3"/>
      <c r="UKA181" s="3"/>
      <c r="UKB181" s="3"/>
      <c r="UKC181" s="3"/>
      <c r="UKD181" s="3"/>
      <c r="UKE181" s="3"/>
      <c r="UKF181" s="3"/>
      <c r="UKG181" s="3"/>
      <c r="UKH181" s="3"/>
      <c r="UKI181" s="3"/>
      <c r="UKJ181" s="3"/>
      <c r="UKK181" s="3"/>
      <c r="UKL181" s="3"/>
      <c r="UKM181" s="3"/>
      <c r="UKN181" s="3"/>
      <c r="UKO181" s="3"/>
      <c r="UKP181" s="3"/>
      <c r="UKQ181" s="3"/>
      <c r="UKR181" s="3"/>
      <c r="UKS181" s="3"/>
      <c r="UKT181" s="3"/>
      <c r="UKU181" s="3"/>
      <c r="UKV181" s="3"/>
      <c r="UKW181" s="3"/>
      <c r="UKX181" s="3"/>
      <c r="UKY181" s="3"/>
      <c r="UKZ181" s="3"/>
      <c r="ULA181" s="3"/>
      <c r="ULB181" s="3"/>
      <c r="ULC181" s="3"/>
      <c r="ULD181" s="3"/>
      <c r="ULE181" s="3"/>
      <c r="ULF181" s="3"/>
      <c r="ULG181" s="3"/>
      <c r="ULH181" s="3"/>
      <c r="ULI181" s="3"/>
      <c r="ULJ181" s="3"/>
      <c r="ULK181" s="3"/>
      <c r="ULL181" s="3"/>
      <c r="ULM181" s="3"/>
      <c r="ULN181" s="3"/>
      <c r="ULO181" s="3"/>
      <c r="ULP181" s="3"/>
      <c r="ULQ181" s="3"/>
      <c r="ULR181" s="3"/>
      <c r="ULS181" s="3"/>
      <c r="ULT181" s="3"/>
      <c r="ULU181" s="3"/>
      <c r="ULV181" s="3"/>
      <c r="ULW181" s="3"/>
      <c r="ULX181" s="3"/>
      <c r="ULY181" s="3"/>
      <c r="ULZ181" s="3"/>
      <c r="UMA181" s="3"/>
      <c r="UMB181" s="3"/>
      <c r="UMC181" s="3"/>
      <c r="UMD181" s="3"/>
      <c r="UME181" s="3"/>
      <c r="UMF181" s="3"/>
      <c r="UMG181" s="3"/>
      <c r="UMH181" s="3"/>
      <c r="UMI181" s="3"/>
      <c r="UMJ181" s="3"/>
      <c r="UMK181" s="3"/>
      <c r="UML181" s="3"/>
      <c r="UMM181" s="3"/>
      <c r="UMN181" s="3"/>
      <c r="UMO181" s="3"/>
      <c r="UMP181" s="3"/>
      <c r="UMQ181" s="3"/>
      <c r="UMR181" s="3"/>
      <c r="UMS181" s="3"/>
      <c r="UMT181" s="3"/>
      <c r="UMU181" s="3"/>
      <c r="UMV181" s="3"/>
      <c r="UMW181" s="3"/>
      <c r="UMX181" s="3"/>
      <c r="UMY181" s="3"/>
      <c r="UMZ181" s="3"/>
      <c r="UNA181" s="3"/>
      <c r="UNB181" s="3"/>
      <c r="UNC181" s="3"/>
      <c r="UND181" s="3"/>
      <c r="UNE181" s="3"/>
      <c r="UNF181" s="3"/>
      <c r="UNG181" s="3"/>
      <c r="UNH181" s="3"/>
      <c r="UNI181" s="3"/>
      <c r="UNJ181" s="3"/>
      <c r="UNK181" s="3"/>
      <c r="UNL181" s="3"/>
      <c r="UNM181" s="3"/>
      <c r="UNN181" s="3"/>
      <c r="UNO181" s="3"/>
      <c r="UNP181" s="3"/>
      <c r="UNQ181" s="3"/>
      <c r="UNR181" s="3"/>
      <c r="UNS181" s="3"/>
      <c r="UNT181" s="3"/>
      <c r="UNU181" s="3"/>
      <c r="UNV181" s="3"/>
      <c r="UNW181" s="3"/>
      <c r="UNX181" s="3"/>
      <c r="UNY181" s="3"/>
      <c r="UNZ181" s="3"/>
      <c r="UOA181" s="3"/>
      <c r="UOB181" s="3"/>
      <c r="UOC181" s="3"/>
      <c r="UOD181" s="3"/>
      <c r="UOE181" s="3"/>
      <c r="UOF181" s="3"/>
      <c r="UOG181" s="3"/>
      <c r="UOH181" s="3"/>
      <c r="UOI181" s="3"/>
      <c r="UOJ181" s="3"/>
      <c r="UOK181" s="3"/>
      <c r="UOL181" s="3"/>
      <c r="UOM181" s="3"/>
      <c r="UON181" s="3"/>
      <c r="UOO181" s="3"/>
      <c r="UOP181" s="3"/>
      <c r="UOQ181" s="3"/>
      <c r="UOR181" s="3"/>
      <c r="UOS181" s="3"/>
      <c r="UOT181" s="3"/>
      <c r="UOU181" s="3"/>
      <c r="UOV181" s="3"/>
      <c r="UOW181" s="3"/>
      <c r="UOX181" s="3"/>
      <c r="UOY181" s="3"/>
      <c r="UOZ181" s="3"/>
      <c r="UPA181" s="3"/>
      <c r="UPB181" s="3"/>
      <c r="UPC181" s="3"/>
      <c r="UPD181" s="3"/>
      <c r="UPE181" s="3"/>
      <c r="UPF181" s="3"/>
      <c r="UPG181" s="3"/>
      <c r="UPH181" s="3"/>
      <c r="UPI181" s="3"/>
      <c r="UPJ181" s="3"/>
      <c r="UPK181" s="3"/>
      <c r="UPL181" s="3"/>
      <c r="UPM181" s="3"/>
      <c r="UPN181" s="3"/>
      <c r="UPO181" s="3"/>
      <c r="UPP181" s="3"/>
      <c r="UPQ181" s="3"/>
      <c r="UPR181" s="3"/>
      <c r="UPS181" s="3"/>
      <c r="UPT181" s="3"/>
      <c r="UPU181" s="3"/>
      <c r="UPV181" s="3"/>
      <c r="UPW181" s="3"/>
      <c r="UPX181" s="3"/>
      <c r="UPY181" s="3"/>
      <c r="UPZ181" s="3"/>
      <c r="UQA181" s="3"/>
      <c r="UQB181" s="3"/>
      <c r="UQC181" s="3"/>
      <c r="UQD181" s="3"/>
      <c r="UQE181" s="3"/>
      <c r="UQF181" s="3"/>
      <c r="UQG181" s="3"/>
      <c r="UQH181" s="3"/>
      <c r="UQI181" s="3"/>
      <c r="UQJ181" s="3"/>
      <c r="UQK181" s="3"/>
      <c r="UQL181" s="3"/>
      <c r="UQM181" s="3"/>
      <c r="UQN181" s="3"/>
      <c r="UQO181" s="3"/>
      <c r="UQP181" s="3"/>
      <c r="UQQ181" s="3"/>
      <c r="UQR181" s="3"/>
      <c r="UQS181" s="3"/>
      <c r="UQT181" s="3"/>
      <c r="UQU181" s="3"/>
      <c r="UQV181" s="3"/>
      <c r="UQW181" s="3"/>
      <c r="UQX181" s="3"/>
      <c r="UQY181" s="3"/>
      <c r="UQZ181" s="3"/>
      <c r="URA181" s="3"/>
      <c r="URB181" s="3"/>
      <c r="URC181" s="3"/>
      <c r="URD181" s="3"/>
      <c r="URE181" s="3"/>
      <c r="URF181" s="3"/>
      <c r="URG181" s="3"/>
      <c r="URH181" s="3"/>
      <c r="URI181" s="3"/>
      <c r="URJ181" s="3"/>
      <c r="URK181" s="3"/>
      <c r="URL181" s="3"/>
      <c r="URM181" s="3"/>
      <c r="URN181" s="3"/>
      <c r="URO181" s="3"/>
      <c r="URP181" s="3"/>
      <c r="URQ181" s="3"/>
      <c r="URR181" s="3"/>
      <c r="URS181" s="3"/>
      <c r="URT181" s="3"/>
      <c r="URU181" s="3"/>
      <c r="URV181" s="3"/>
      <c r="URW181" s="3"/>
      <c r="URX181" s="3"/>
      <c r="URY181" s="3"/>
      <c r="URZ181" s="3"/>
      <c r="USA181" s="3"/>
      <c r="USB181" s="3"/>
      <c r="USC181" s="3"/>
      <c r="USD181" s="3"/>
      <c r="USE181" s="3"/>
      <c r="USF181" s="3"/>
      <c r="USG181" s="3"/>
      <c r="USH181" s="3"/>
      <c r="USI181" s="3"/>
      <c r="USJ181" s="3"/>
      <c r="USK181" s="3"/>
      <c r="USL181" s="3"/>
      <c r="USM181" s="3"/>
      <c r="USN181" s="3"/>
      <c r="USO181" s="3"/>
      <c r="USP181" s="3"/>
      <c r="USQ181" s="3"/>
      <c r="USR181" s="3"/>
      <c r="USS181" s="3"/>
      <c r="UST181" s="3"/>
      <c r="USU181" s="3"/>
      <c r="USV181" s="3"/>
      <c r="USW181" s="3"/>
      <c r="USX181" s="3"/>
      <c r="USY181" s="3"/>
      <c r="USZ181" s="3"/>
      <c r="UTA181" s="3"/>
      <c r="UTB181" s="3"/>
      <c r="UTC181" s="3"/>
      <c r="UTD181" s="3"/>
      <c r="UTE181" s="3"/>
      <c r="UTF181" s="3"/>
      <c r="UTG181" s="3"/>
      <c r="UTH181" s="3"/>
      <c r="UTI181" s="3"/>
      <c r="UTJ181" s="3"/>
      <c r="UTK181" s="3"/>
      <c r="UTL181" s="3"/>
      <c r="UTM181" s="3"/>
      <c r="UTN181" s="3"/>
      <c r="UTO181" s="3"/>
      <c r="UTP181" s="3"/>
      <c r="UTQ181" s="3"/>
      <c r="UTR181" s="3"/>
      <c r="UTS181" s="3"/>
      <c r="UTT181" s="3"/>
      <c r="UTU181" s="3"/>
      <c r="UTV181" s="3"/>
      <c r="UTW181" s="3"/>
      <c r="UTX181" s="3"/>
      <c r="UTY181" s="3"/>
      <c r="UTZ181" s="3"/>
      <c r="UUA181" s="3"/>
      <c r="UUB181" s="3"/>
      <c r="UUC181" s="3"/>
      <c r="UUD181" s="3"/>
      <c r="UUE181" s="3"/>
      <c r="UUF181" s="3"/>
      <c r="UUG181" s="3"/>
      <c r="UUH181" s="3"/>
      <c r="UUI181" s="3"/>
      <c r="UUJ181" s="3"/>
      <c r="UUK181" s="3"/>
      <c r="UUL181" s="3"/>
      <c r="UUM181" s="3"/>
      <c r="UUN181" s="3"/>
      <c r="UUO181" s="3"/>
      <c r="UUP181" s="3"/>
      <c r="UUQ181" s="3"/>
      <c r="UUR181" s="3"/>
      <c r="UUS181" s="3"/>
      <c r="UUT181" s="3"/>
      <c r="UUU181" s="3"/>
      <c r="UUV181" s="3"/>
      <c r="UUW181" s="3"/>
      <c r="UUX181" s="3"/>
      <c r="UUY181" s="3"/>
      <c r="UUZ181" s="3"/>
      <c r="UVA181" s="3"/>
      <c r="UVB181" s="3"/>
      <c r="UVC181" s="3"/>
      <c r="UVD181" s="3"/>
      <c r="UVE181" s="3"/>
      <c r="UVF181" s="3"/>
      <c r="UVG181" s="3"/>
      <c r="UVH181" s="3"/>
      <c r="UVI181" s="3"/>
      <c r="UVJ181" s="3"/>
      <c r="UVK181" s="3"/>
      <c r="UVL181" s="3"/>
      <c r="UVM181" s="3"/>
      <c r="UVN181" s="3"/>
      <c r="UVO181" s="3"/>
      <c r="UVP181" s="3"/>
      <c r="UVQ181" s="3"/>
      <c r="UVR181" s="3"/>
      <c r="UVS181" s="3"/>
      <c r="UVT181" s="3"/>
      <c r="UVU181" s="3"/>
      <c r="UVV181" s="3"/>
      <c r="UVW181" s="3"/>
      <c r="UVX181" s="3"/>
      <c r="UVY181" s="3"/>
      <c r="UVZ181" s="3"/>
      <c r="UWA181" s="3"/>
      <c r="UWB181" s="3"/>
      <c r="UWC181" s="3"/>
      <c r="UWD181" s="3"/>
      <c r="UWE181" s="3"/>
      <c r="UWF181" s="3"/>
      <c r="UWG181" s="3"/>
      <c r="UWH181" s="3"/>
      <c r="UWI181" s="3"/>
      <c r="UWJ181" s="3"/>
      <c r="UWK181" s="3"/>
      <c r="UWL181" s="3"/>
      <c r="UWM181" s="3"/>
      <c r="UWN181" s="3"/>
      <c r="UWO181" s="3"/>
      <c r="UWP181" s="3"/>
      <c r="UWQ181" s="3"/>
      <c r="UWR181" s="3"/>
      <c r="UWS181" s="3"/>
      <c r="UWT181" s="3"/>
      <c r="UWU181" s="3"/>
      <c r="UWV181" s="3"/>
      <c r="UWW181" s="3"/>
      <c r="UWX181" s="3"/>
      <c r="UWY181" s="3"/>
      <c r="UWZ181" s="3"/>
      <c r="UXA181" s="3"/>
      <c r="UXB181" s="3"/>
      <c r="UXC181" s="3"/>
      <c r="UXD181" s="3"/>
      <c r="UXE181" s="3"/>
      <c r="UXF181" s="3"/>
      <c r="UXG181" s="3"/>
      <c r="UXH181" s="3"/>
      <c r="UXI181" s="3"/>
      <c r="UXJ181" s="3"/>
      <c r="UXK181" s="3"/>
      <c r="UXL181" s="3"/>
      <c r="UXM181" s="3"/>
      <c r="UXN181" s="3"/>
      <c r="UXO181" s="3"/>
      <c r="UXP181" s="3"/>
      <c r="UXQ181" s="3"/>
      <c r="UXR181" s="3"/>
      <c r="UXS181" s="3"/>
      <c r="UXT181" s="3"/>
      <c r="UXU181" s="3"/>
      <c r="UXV181" s="3"/>
      <c r="UXW181" s="3"/>
      <c r="UXX181" s="3"/>
      <c r="UXY181" s="3"/>
      <c r="UXZ181" s="3"/>
      <c r="UYA181" s="3"/>
      <c r="UYB181" s="3"/>
      <c r="UYC181" s="3"/>
      <c r="UYD181" s="3"/>
      <c r="UYE181" s="3"/>
      <c r="UYF181" s="3"/>
      <c r="UYG181" s="3"/>
      <c r="UYH181" s="3"/>
      <c r="UYI181" s="3"/>
      <c r="UYJ181" s="3"/>
      <c r="UYK181" s="3"/>
      <c r="UYL181" s="3"/>
      <c r="UYM181" s="3"/>
      <c r="UYN181" s="3"/>
      <c r="UYO181" s="3"/>
      <c r="UYP181" s="3"/>
      <c r="UYQ181" s="3"/>
      <c r="UYR181" s="3"/>
      <c r="UYS181" s="3"/>
      <c r="UYT181" s="3"/>
      <c r="UYU181" s="3"/>
      <c r="UYV181" s="3"/>
      <c r="UYW181" s="3"/>
      <c r="UYX181" s="3"/>
      <c r="UYY181" s="3"/>
      <c r="UYZ181" s="3"/>
      <c r="UZA181" s="3"/>
      <c r="UZB181" s="3"/>
      <c r="UZC181" s="3"/>
      <c r="UZD181" s="3"/>
      <c r="UZE181" s="3"/>
      <c r="UZF181" s="3"/>
      <c r="UZG181" s="3"/>
      <c r="UZH181" s="3"/>
      <c r="UZI181" s="3"/>
      <c r="UZJ181" s="3"/>
      <c r="UZK181" s="3"/>
      <c r="UZL181" s="3"/>
      <c r="UZM181" s="3"/>
      <c r="UZN181" s="3"/>
      <c r="UZO181" s="3"/>
      <c r="UZP181" s="3"/>
      <c r="UZQ181" s="3"/>
      <c r="UZR181" s="3"/>
      <c r="UZS181" s="3"/>
      <c r="UZT181" s="3"/>
      <c r="UZU181" s="3"/>
      <c r="UZV181" s="3"/>
      <c r="UZW181" s="3"/>
      <c r="UZX181" s="3"/>
      <c r="UZY181" s="3"/>
      <c r="UZZ181" s="3"/>
      <c r="VAA181" s="3"/>
      <c r="VAB181" s="3"/>
      <c r="VAC181" s="3"/>
      <c r="VAD181" s="3"/>
      <c r="VAE181" s="3"/>
      <c r="VAF181" s="3"/>
      <c r="VAG181" s="3"/>
      <c r="VAH181" s="3"/>
      <c r="VAI181" s="3"/>
      <c r="VAJ181" s="3"/>
      <c r="VAK181" s="3"/>
      <c r="VAL181" s="3"/>
      <c r="VAM181" s="3"/>
      <c r="VAN181" s="3"/>
      <c r="VAO181" s="3"/>
      <c r="VAP181" s="3"/>
      <c r="VAQ181" s="3"/>
      <c r="VAR181" s="3"/>
      <c r="VAS181" s="3"/>
      <c r="VAT181" s="3"/>
      <c r="VAU181" s="3"/>
      <c r="VAV181" s="3"/>
      <c r="VAW181" s="3"/>
      <c r="VAX181" s="3"/>
      <c r="VAY181" s="3"/>
      <c r="VAZ181" s="3"/>
      <c r="VBA181" s="3"/>
      <c r="VBB181" s="3"/>
      <c r="VBC181" s="3"/>
      <c r="VBD181" s="3"/>
      <c r="VBE181" s="3"/>
      <c r="VBF181" s="3"/>
      <c r="VBG181" s="3"/>
      <c r="VBH181" s="3"/>
      <c r="VBI181" s="3"/>
      <c r="VBJ181" s="3"/>
      <c r="VBK181" s="3"/>
      <c r="VBL181" s="3"/>
      <c r="VBM181" s="3"/>
      <c r="VBN181" s="3"/>
      <c r="VBO181" s="3"/>
      <c r="VBP181" s="3"/>
      <c r="VBQ181" s="3"/>
      <c r="VBR181" s="3"/>
      <c r="VBS181" s="3"/>
      <c r="VBT181" s="3"/>
      <c r="VBU181" s="3"/>
      <c r="VBV181" s="3"/>
      <c r="VBW181" s="3"/>
      <c r="VBX181" s="3"/>
      <c r="VBY181" s="3"/>
      <c r="VBZ181" s="3"/>
      <c r="VCA181" s="3"/>
      <c r="VCB181" s="3"/>
      <c r="VCC181" s="3"/>
      <c r="VCD181" s="3"/>
      <c r="VCE181" s="3"/>
      <c r="VCF181" s="3"/>
      <c r="VCG181" s="3"/>
      <c r="VCH181" s="3"/>
      <c r="VCI181" s="3"/>
      <c r="VCJ181" s="3"/>
      <c r="VCK181" s="3"/>
      <c r="VCL181" s="3"/>
      <c r="VCM181" s="3"/>
      <c r="VCN181" s="3"/>
      <c r="VCO181" s="3"/>
      <c r="VCP181" s="3"/>
      <c r="VCQ181" s="3"/>
      <c r="VCR181" s="3"/>
      <c r="VCS181" s="3"/>
      <c r="VCT181" s="3"/>
      <c r="VCU181" s="3"/>
      <c r="VCV181" s="3"/>
      <c r="VCW181" s="3"/>
      <c r="VCX181" s="3"/>
      <c r="VCY181" s="3"/>
      <c r="VCZ181" s="3"/>
      <c r="VDA181" s="3"/>
      <c r="VDB181" s="3"/>
      <c r="VDC181" s="3"/>
      <c r="VDD181" s="3"/>
      <c r="VDE181" s="3"/>
      <c r="VDF181" s="3"/>
      <c r="VDG181" s="3"/>
      <c r="VDH181" s="3"/>
      <c r="VDI181" s="3"/>
      <c r="VDJ181" s="3"/>
      <c r="VDK181" s="3"/>
      <c r="VDL181" s="3"/>
      <c r="VDM181" s="3"/>
      <c r="VDN181" s="3"/>
      <c r="VDO181" s="3"/>
      <c r="VDP181" s="3"/>
      <c r="VDQ181" s="3"/>
      <c r="VDR181" s="3"/>
      <c r="VDS181" s="3"/>
      <c r="VDT181" s="3"/>
      <c r="VDU181" s="3"/>
      <c r="VDV181" s="3"/>
      <c r="VDW181" s="3"/>
      <c r="VDX181" s="3"/>
      <c r="VDY181" s="3"/>
      <c r="VDZ181" s="3"/>
      <c r="VEA181" s="3"/>
      <c r="VEB181" s="3"/>
      <c r="VEC181" s="3"/>
      <c r="VED181" s="3"/>
      <c r="VEE181" s="3"/>
      <c r="VEF181" s="3"/>
      <c r="VEG181" s="3"/>
      <c r="VEH181" s="3"/>
      <c r="VEI181" s="3"/>
      <c r="VEJ181" s="3"/>
      <c r="VEK181" s="3"/>
      <c r="VEL181" s="3"/>
      <c r="VEM181" s="3"/>
      <c r="VEN181" s="3"/>
      <c r="VEO181" s="3"/>
      <c r="VEP181" s="3"/>
      <c r="VEQ181" s="3"/>
      <c r="VER181" s="3"/>
      <c r="VES181" s="3"/>
      <c r="VET181" s="3"/>
      <c r="VEU181" s="3"/>
      <c r="VEV181" s="3"/>
      <c r="VEW181" s="3"/>
      <c r="VEX181" s="3"/>
      <c r="VEY181" s="3"/>
      <c r="VEZ181" s="3"/>
      <c r="VFA181" s="3"/>
      <c r="VFB181" s="3"/>
      <c r="VFC181" s="3"/>
      <c r="VFD181" s="3"/>
      <c r="VFE181" s="3"/>
      <c r="VFF181" s="3"/>
      <c r="VFG181" s="3"/>
      <c r="VFH181" s="3"/>
      <c r="VFI181" s="3"/>
      <c r="VFJ181" s="3"/>
      <c r="VFK181" s="3"/>
      <c r="VFL181" s="3"/>
      <c r="VFM181" s="3"/>
      <c r="VFN181" s="3"/>
      <c r="VFO181" s="3"/>
      <c r="VFP181" s="3"/>
      <c r="VFQ181" s="3"/>
      <c r="VFR181" s="3"/>
      <c r="VFS181" s="3"/>
      <c r="VFT181" s="3"/>
      <c r="VFU181" s="3"/>
      <c r="VFV181" s="3"/>
      <c r="VFW181" s="3"/>
      <c r="VFX181" s="3"/>
      <c r="VFY181" s="3"/>
      <c r="VFZ181" s="3"/>
      <c r="VGA181" s="3"/>
      <c r="VGB181" s="3"/>
      <c r="VGC181" s="3"/>
      <c r="VGD181" s="3"/>
      <c r="VGE181" s="3"/>
      <c r="VGF181" s="3"/>
      <c r="VGG181" s="3"/>
      <c r="VGH181" s="3"/>
      <c r="VGI181" s="3"/>
      <c r="VGJ181" s="3"/>
      <c r="VGK181" s="3"/>
      <c r="VGL181" s="3"/>
      <c r="VGM181" s="3"/>
      <c r="VGN181" s="3"/>
      <c r="VGO181" s="3"/>
      <c r="VGP181" s="3"/>
      <c r="VGQ181" s="3"/>
      <c r="VGR181" s="3"/>
      <c r="VGS181" s="3"/>
      <c r="VGT181" s="3"/>
      <c r="VGU181" s="3"/>
      <c r="VGV181" s="3"/>
      <c r="VGW181" s="3"/>
      <c r="VGX181" s="3"/>
      <c r="VGY181" s="3"/>
      <c r="VGZ181" s="3"/>
      <c r="VHA181" s="3"/>
      <c r="VHB181" s="3"/>
      <c r="VHC181" s="3"/>
      <c r="VHD181" s="3"/>
      <c r="VHE181" s="3"/>
      <c r="VHF181" s="3"/>
      <c r="VHG181" s="3"/>
      <c r="VHH181" s="3"/>
      <c r="VHI181" s="3"/>
      <c r="VHJ181" s="3"/>
      <c r="VHK181" s="3"/>
      <c r="VHL181" s="3"/>
      <c r="VHM181" s="3"/>
      <c r="VHN181" s="3"/>
      <c r="VHO181" s="3"/>
      <c r="VHP181" s="3"/>
      <c r="VHQ181" s="3"/>
      <c r="VHR181" s="3"/>
      <c r="VHS181" s="3"/>
      <c r="VHT181" s="3"/>
      <c r="VHU181" s="3"/>
      <c r="VHV181" s="3"/>
      <c r="VHW181" s="3"/>
      <c r="VHX181" s="3"/>
      <c r="VHY181" s="3"/>
      <c r="VHZ181" s="3"/>
      <c r="VIA181" s="3"/>
      <c r="VIB181" s="3"/>
      <c r="VIC181" s="3"/>
      <c r="VID181" s="3"/>
      <c r="VIE181" s="3"/>
      <c r="VIF181" s="3"/>
      <c r="VIG181" s="3"/>
      <c r="VIH181" s="3"/>
      <c r="VII181" s="3"/>
      <c r="VIJ181" s="3"/>
      <c r="VIK181" s="3"/>
      <c r="VIL181" s="3"/>
      <c r="VIM181" s="3"/>
      <c r="VIN181" s="3"/>
      <c r="VIO181" s="3"/>
      <c r="VIP181" s="3"/>
      <c r="VIQ181" s="3"/>
      <c r="VIR181" s="3"/>
      <c r="VIS181" s="3"/>
      <c r="VIT181" s="3"/>
      <c r="VIU181" s="3"/>
      <c r="VIV181" s="3"/>
      <c r="VIW181" s="3"/>
      <c r="VIX181" s="3"/>
      <c r="VIY181" s="3"/>
      <c r="VIZ181" s="3"/>
      <c r="VJA181" s="3"/>
      <c r="VJB181" s="3"/>
      <c r="VJC181" s="3"/>
      <c r="VJD181" s="3"/>
      <c r="VJE181" s="3"/>
      <c r="VJF181" s="3"/>
      <c r="VJG181" s="3"/>
      <c r="VJH181" s="3"/>
      <c r="VJI181" s="3"/>
      <c r="VJJ181" s="3"/>
      <c r="VJK181" s="3"/>
      <c r="VJL181" s="3"/>
      <c r="VJM181" s="3"/>
      <c r="VJN181" s="3"/>
      <c r="VJO181" s="3"/>
      <c r="VJP181" s="3"/>
      <c r="VJQ181" s="3"/>
      <c r="VJR181" s="3"/>
      <c r="VJS181" s="3"/>
      <c r="VJT181" s="3"/>
      <c r="VJU181" s="3"/>
      <c r="VJV181" s="3"/>
      <c r="VJW181" s="3"/>
      <c r="VJX181" s="3"/>
      <c r="VJY181" s="3"/>
      <c r="VJZ181" s="3"/>
      <c r="VKA181" s="3"/>
      <c r="VKB181" s="3"/>
      <c r="VKC181" s="3"/>
      <c r="VKD181" s="3"/>
      <c r="VKE181" s="3"/>
      <c r="VKF181" s="3"/>
      <c r="VKG181" s="3"/>
      <c r="VKH181" s="3"/>
      <c r="VKI181" s="3"/>
      <c r="VKJ181" s="3"/>
      <c r="VKK181" s="3"/>
      <c r="VKL181" s="3"/>
      <c r="VKM181" s="3"/>
      <c r="VKN181" s="3"/>
      <c r="VKO181" s="3"/>
      <c r="VKP181" s="3"/>
      <c r="VKQ181" s="3"/>
      <c r="VKR181" s="3"/>
      <c r="VKS181" s="3"/>
      <c r="VKT181" s="3"/>
      <c r="VKU181" s="3"/>
      <c r="VKV181" s="3"/>
      <c r="VKW181" s="3"/>
      <c r="VKX181" s="3"/>
      <c r="VKY181" s="3"/>
      <c r="VKZ181" s="3"/>
      <c r="VLA181" s="3"/>
      <c r="VLB181" s="3"/>
      <c r="VLC181" s="3"/>
      <c r="VLD181" s="3"/>
      <c r="VLE181" s="3"/>
      <c r="VLF181" s="3"/>
      <c r="VLG181" s="3"/>
      <c r="VLH181" s="3"/>
      <c r="VLI181" s="3"/>
      <c r="VLJ181" s="3"/>
      <c r="VLK181" s="3"/>
      <c r="VLL181" s="3"/>
      <c r="VLM181" s="3"/>
      <c r="VLN181" s="3"/>
      <c r="VLO181" s="3"/>
      <c r="VLP181" s="3"/>
      <c r="VLQ181" s="3"/>
      <c r="VLR181" s="3"/>
      <c r="VLS181" s="3"/>
      <c r="VLT181" s="3"/>
      <c r="VLU181" s="3"/>
      <c r="VLV181" s="3"/>
      <c r="VLW181" s="3"/>
      <c r="VLX181" s="3"/>
      <c r="VLY181" s="3"/>
      <c r="VLZ181" s="3"/>
      <c r="VMA181" s="3"/>
      <c r="VMB181" s="3"/>
      <c r="VMC181" s="3"/>
      <c r="VMD181" s="3"/>
      <c r="VME181" s="3"/>
      <c r="VMF181" s="3"/>
      <c r="VMG181" s="3"/>
      <c r="VMH181" s="3"/>
      <c r="VMI181" s="3"/>
      <c r="VMJ181" s="3"/>
      <c r="VMK181" s="3"/>
      <c r="VML181" s="3"/>
      <c r="VMM181" s="3"/>
      <c r="VMN181" s="3"/>
      <c r="VMO181" s="3"/>
      <c r="VMP181" s="3"/>
      <c r="VMQ181" s="3"/>
      <c r="VMR181" s="3"/>
      <c r="VMS181" s="3"/>
      <c r="VMT181" s="3"/>
      <c r="VMU181" s="3"/>
      <c r="VMV181" s="3"/>
      <c r="VMW181" s="3"/>
      <c r="VMX181" s="3"/>
      <c r="VMY181" s="3"/>
      <c r="VMZ181" s="3"/>
      <c r="VNA181" s="3"/>
      <c r="VNB181" s="3"/>
      <c r="VNC181" s="3"/>
      <c r="VND181" s="3"/>
      <c r="VNE181" s="3"/>
      <c r="VNF181" s="3"/>
      <c r="VNG181" s="3"/>
      <c r="VNH181" s="3"/>
      <c r="VNI181" s="3"/>
      <c r="VNJ181" s="3"/>
      <c r="VNK181" s="3"/>
      <c r="VNL181" s="3"/>
      <c r="VNM181" s="3"/>
      <c r="VNN181" s="3"/>
      <c r="VNO181" s="3"/>
      <c r="VNP181" s="3"/>
      <c r="VNQ181" s="3"/>
      <c r="VNR181" s="3"/>
      <c r="VNS181" s="3"/>
      <c r="VNT181" s="3"/>
      <c r="VNU181" s="3"/>
      <c r="VNV181" s="3"/>
      <c r="VNW181" s="3"/>
      <c r="VNX181" s="3"/>
      <c r="VNY181" s="3"/>
      <c r="VNZ181" s="3"/>
      <c r="VOA181" s="3"/>
      <c r="VOB181" s="3"/>
      <c r="VOC181" s="3"/>
      <c r="VOD181" s="3"/>
      <c r="VOE181" s="3"/>
      <c r="VOF181" s="3"/>
      <c r="VOG181" s="3"/>
      <c r="VOH181" s="3"/>
      <c r="VOI181" s="3"/>
      <c r="VOJ181" s="3"/>
      <c r="VOK181" s="3"/>
      <c r="VOL181" s="3"/>
      <c r="VOM181" s="3"/>
      <c r="VON181" s="3"/>
      <c r="VOO181" s="3"/>
      <c r="VOP181" s="3"/>
      <c r="VOQ181" s="3"/>
      <c r="VOR181" s="3"/>
      <c r="VOS181" s="3"/>
      <c r="VOT181" s="3"/>
      <c r="VOU181" s="3"/>
      <c r="VOV181" s="3"/>
      <c r="VOW181" s="3"/>
      <c r="VOX181" s="3"/>
      <c r="VOY181" s="3"/>
      <c r="VOZ181" s="3"/>
      <c r="VPA181" s="3"/>
      <c r="VPB181" s="3"/>
      <c r="VPC181" s="3"/>
      <c r="VPD181" s="3"/>
      <c r="VPE181" s="3"/>
      <c r="VPF181" s="3"/>
      <c r="VPG181" s="3"/>
      <c r="VPH181" s="3"/>
      <c r="VPI181" s="3"/>
      <c r="VPJ181" s="3"/>
      <c r="VPK181" s="3"/>
      <c r="VPL181" s="3"/>
      <c r="VPM181" s="3"/>
      <c r="VPN181" s="3"/>
      <c r="VPO181" s="3"/>
      <c r="VPP181" s="3"/>
      <c r="VPQ181" s="3"/>
      <c r="VPR181" s="3"/>
      <c r="VPS181" s="3"/>
      <c r="VPT181" s="3"/>
      <c r="VPU181" s="3"/>
      <c r="VPV181" s="3"/>
      <c r="VPW181" s="3"/>
      <c r="VPX181" s="3"/>
      <c r="VPY181" s="3"/>
      <c r="VPZ181" s="3"/>
      <c r="VQA181" s="3"/>
      <c r="VQB181" s="3"/>
      <c r="VQC181" s="3"/>
      <c r="VQD181" s="3"/>
      <c r="VQE181" s="3"/>
      <c r="VQF181" s="3"/>
      <c r="VQG181" s="3"/>
      <c r="VQH181" s="3"/>
      <c r="VQI181" s="3"/>
      <c r="VQJ181" s="3"/>
      <c r="VQK181" s="3"/>
      <c r="VQL181" s="3"/>
      <c r="VQM181" s="3"/>
      <c r="VQN181" s="3"/>
      <c r="VQO181" s="3"/>
      <c r="VQP181" s="3"/>
      <c r="VQQ181" s="3"/>
      <c r="VQR181" s="3"/>
      <c r="VQS181" s="3"/>
      <c r="VQT181" s="3"/>
      <c r="VQU181" s="3"/>
      <c r="VQV181" s="3"/>
      <c r="VQW181" s="3"/>
      <c r="VQX181" s="3"/>
      <c r="VQY181" s="3"/>
      <c r="VQZ181" s="3"/>
      <c r="VRA181" s="3"/>
      <c r="VRB181" s="3"/>
      <c r="VRC181" s="3"/>
      <c r="VRD181" s="3"/>
      <c r="VRE181" s="3"/>
      <c r="VRF181" s="3"/>
      <c r="VRG181" s="3"/>
      <c r="VRH181" s="3"/>
      <c r="VRI181" s="3"/>
      <c r="VRJ181" s="3"/>
      <c r="VRK181" s="3"/>
      <c r="VRL181" s="3"/>
      <c r="VRM181" s="3"/>
      <c r="VRN181" s="3"/>
      <c r="VRO181" s="3"/>
      <c r="VRP181" s="3"/>
      <c r="VRQ181" s="3"/>
      <c r="VRR181" s="3"/>
      <c r="VRS181" s="3"/>
      <c r="VRT181" s="3"/>
      <c r="VRU181" s="3"/>
      <c r="VRV181" s="3"/>
      <c r="VRW181" s="3"/>
      <c r="VRX181" s="3"/>
      <c r="VRY181" s="3"/>
      <c r="VRZ181" s="3"/>
      <c r="VSA181" s="3"/>
      <c r="VSB181" s="3"/>
      <c r="VSC181" s="3"/>
      <c r="VSD181" s="3"/>
      <c r="VSE181" s="3"/>
      <c r="VSF181" s="3"/>
      <c r="VSG181" s="3"/>
      <c r="VSH181" s="3"/>
      <c r="VSI181" s="3"/>
      <c r="VSJ181" s="3"/>
      <c r="VSK181" s="3"/>
      <c r="VSL181" s="3"/>
      <c r="VSM181" s="3"/>
      <c r="VSN181" s="3"/>
      <c r="VSO181" s="3"/>
      <c r="VSP181" s="3"/>
      <c r="VSQ181" s="3"/>
      <c r="VSR181" s="3"/>
      <c r="VSS181" s="3"/>
      <c r="VST181" s="3"/>
      <c r="VSU181" s="3"/>
      <c r="VSV181" s="3"/>
      <c r="VSW181" s="3"/>
      <c r="VSX181" s="3"/>
      <c r="VSY181" s="3"/>
      <c r="VSZ181" s="3"/>
      <c r="VTA181" s="3"/>
      <c r="VTB181" s="3"/>
      <c r="VTC181" s="3"/>
      <c r="VTD181" s="3"/>
      <c r="VTE181" s="3"/>
      <c r="VTF181" s="3"/>
      <c r="VTG181" s="3"/>
      <c r="VTH181" s="3"/>
      <c r="VTI181" s="3"/>
      <c r="VTJ181" s="3"/>
      <c r="VTK181" s="3"/>
      <c r="VTL181" s="3"/>
      <c r="VTM181" s="3"/>
      <c r="VTN181" s="3"/>
      <c r="VTO181" s="3"/>
      <c r="VTP181" s="3"/>
      <c r="VTQ181" s="3"/>
      <c r="VTR181" s="3"/>
      <c r="VTS181" s="3"/>
      <c r="VTT181" s="3"/>
      <c r="VTU181" s="3"/>
      <c r="VTV181" s="3"/>
      <c r="VTW181" s="3"/>
      <c r="VTX181" s="3"/>
      <c r="VTY181" s="3"/>
      <c r="VTZ181" s="3"/>
      <c r="VUA181" s="3"/>
      <c r="VUB181" s="3"/>
      <c r="VUC181" s="3"/>
      <c r="VUD181" s="3"/>
      <c r="VUE181" s="3"/>
      <c r="VUF181" s="3"/>
      <c r="VUG181" s="3"/>
      <c r="VUH181" s="3"/>
      <c r="VUI181" s="3"/>
      <c r="VUJ181" s="3"/>
      <c r="VUK181" s="3"/>
      <c r="VUL181" s="3"/>
      <c r="VUM181" s="3"/>
      <c r="VUN181" s="3"/>
      <c r="VUO181" s="3"/>
      <c r="VUP181" s="3"/>
      <c r="VUQ181" s="3"/>
      <c r="VUR181" s="3"/>
      <c r="VUS181" s="3"/>
      <c r="VUT181" s="3"/>
      <c r="VUU181" s="3"/>
      <c r="VUV181" s="3"/>
      <c r="VUW181" s="3"/>
      <c r="VUX181" s="3"/>
      <c r="VUY181" s="3"/>
      <c r="VUZ181" s="3"/>
      <c r="VVA181" s="3"/>
      <c r="VVB181" s="3"/>
      <c r="VVC181" s="3"/>
      <c r="VVD181" s="3"/>
      <c r="VVE181" s="3"/>
      <c r="VVF181" s="3"/>
      <c r="VVG181" s="3"/>
      <c r="VVH181" s="3"/>
      <c r="VVI181" s="3"/>
      <c r="VVJ181" s="3"/>
      <c r="VVK181" s="3"/>
      <c r="VVL181" s="3"/>
      <c r="VVM181" s="3"/>
      <c r="VVN181" s="3"/>
      <c r="VVO181" s="3"/>
      <c r="VVP181" s="3"/>
      <c r="VVQ181" s="3"/>
      <c r="VVR181" s="3"/>
      <c r="VVS181" s="3"/>
      <c r="VVT181" s="3"/>
      <c r="VVU181" s="3"/>
      <c r="VVV181" s="3"/>
      <c r="VVW181" s="3"/>
      <c r="VVX181" s="3"/>
      <c r="VVY181" s="3"/>
      <c r="VVZ181" s="3"/>
      <c r="VWA181" s="3"/>
      <c r="VWB181" s="3"/>
      <c r="VWC181" s="3"/>
      <c r="VWD181" s="3"/>
      <c r="VWE181" s="3"/>
      <c r="VWF181" s="3"/>
      <c r="VWG181" s="3"/>
      <c r="VWH181" s="3"/>
      <c r="VWI181" s="3"/>
      <c r="VWJ181" s="3"/>
      <c r="VWK181" s="3"/>
      <c r="VWL181" s="3"/>
      <c r="VWM181" s="3"/>
      <c r="VWN181" s="3"/>
      <c r="VWO181" s="3"/>
      <c r="VWP181" s="3"/>
      <c r="VWQ181" s="3"/>
      <c r="VWR181" s="3"/>
      <c r="VWS181" s="3"/>
      <c r="VWT181" s="3"/>
      <c r="VWU181" s="3"/>
      <c r="VWV181" s="3"/>
      <c r="VWW181" s="3"/>
      <c r="VWX181" s="3"/>
      <c r="VWY181" s="3"/>
      <c r="VWZ181" s="3"/>
      <c r="VXA181" s="3"/>
      <c r="VXB181" s="3"/>
      <c r="VXC181" s="3"/>
      <c r="VXD181" s="3"/>
      <c r="VXE181" s="3"/>
      <c r="VXF181" s="3"/>
      <c r="VXG181" s="3"/>
      <c r="VXH181" s="3"/>
      <c r="VXI181" s="3"/>
      <c r="VXJ181" s="3"/>
      <c r="VXK181" s="3"/>
      <c r="VXL181" s="3"/>
      <c r="VXM181" s="3"/>
      <c r="VXN181" s="3"/>
      <c r="VXO181" s="3"/>
      <c r="VXP181" s="3"/>
      <c r="VXQ181" s="3"/>
      <c r="VXR181" s="3"/>
      <c r="VXS181" s="3"/>
      <c r="VXT181" s="3"/>
      <c r="VXU181" s="3"/>
      <c r="VXV181" s="3"/>
      <c r="VXW181" s="3"/>
      <c r="VXX181" s="3"/>
      <c r="VXY181" s="3"/>
      <c r="VXZ181" s="3"/>
      <c r="VYA181" s="3"/>
      <c r="VYB181" s="3"/>
      <c r="VYC181" s="3"/>
      <c r="VYD181" s="3"/>
      <c r="VYE181" s="3"/>
      <c r="VYF181" s="3"/>
      <c r="VYG181" s="3"/>
      <c r="VYH181" s="3"/>
      <c r="VYI181" s="3"/>
      <c r="VYJ181" s="3"/>
      <c r="VYK181" s="3"/>
      <c r="VYL181" s="3"/>
      <c r="VYM181" s="3"/>
      <c r="VYN181" s="3"/>
      <c r="VYO181" s="3"/>
      <c r="VYP181" s="3"/>
      <c r="VYQ181" s="3"/>
      <c r="VYR181" s="3"/>
      <c r="VYS181" s="3"/>
      <c r="VYT181" s="3"/>
      <c r="VYU181" s="3"/>
      <c r="VYV181" s="3"/>
      <c r="VYW181" s="3"/>
      <c r="VYX181" s="3"/>
      <c r="VYY181" s="3"/>
      <c r="VYZ181" s="3"/>
      <c r="VZA181" s="3"/>
      <c r="VZB181" s="3"/>
      <c r="VZC181" s="3"/>
      <c r="VZD181" s="3"/>
      <c r="VZE181" s="3"/>
      <c r="VZF181" s="3"/>
      <c r="VZG181" s="3"/>
      <c r="VZH181" s="3"/>
      <c r="VZI181" s="3"/>
      <c r="VZJ181" s="3"/>
      <c r="VZK181" s="3"/>
      <c r="VZL181" s="3"/>
      <c r="VZM181" s="3"/>
      <c r="VZN181" s="3"/>
      <c r="VZO181" s="3"/>
      <c r="VZP181" s="3"/>
      <c r="VZQ181" s="3"/>
      <c r="VZR181" s="3"/>
      <c r="VZS181" s="3"/>
      <c r="VZT181" s="3"/>
      <c r="VZU181" s="3"/>
      <c r="VZV181" s="3"/>
      <c r="VZW181" s="3"/>
      <c r="VZX181" s="3"/>
      <c r="VZY181" s="3"/>
      <c r="VZZ181" s="3"/>
      <c r="WAA181" s="3"/>
      <c r="WAB181" s="3"/>
      <c r="WAC181" s="3"/>
      <c r="WAD181" s="3"/>
      <c r="WAE181" s="3"/>
      <c r="WAF181" s="3"/>
      <c r="WAG181" s="3"/>
      <c r="WAH181" s="3"/>
      <c r="WAI181" s="3"/>
      <c r="WAJ181" s="3"/>
      <c r="WAK181" s="3"/>
      <c r="WAL181" s="3"/>
      <c r="WAM181" s="3"/>
      <c r="WAN181" s="3"/>
      <c r="WAO181" s="3"/>
      <c r="WAP181" s="3"/>
      <c r="WAQ181" s="3"/>
      <c r="WAR181" s="3"/>
      <c r="WAS181" s="3"/>
      <c r="WAT181" s="3"/>
      <c r="WAU181" s="3"/>
      <c r="WAV181" s="3"/>
      <c r="WAW181" s="3"/>
      <c r="WAX181" s="3"/>
      <c r="WAY181" s="3"/>
      <c r="WAZ181" s="3"/>
      <c r="WBA181" s="3"/>
      <c r="WBB181" s="3"/>
      <c r="WBC181" s="3"/>
      <c r="WBD181" s="3"/>
      <c r="WBE181" s="3"/>
      <c r="WBF181" s="3"/>
      <c r="WBG181" s="3"/>
      <c r="WBH181" s="3"/>
      <c r="WBI181" s="3"/>
      <c r="WBJ181" s="3"/>
      <c r="WBK181" s="3"/>
      <c r="WBL181" s="3"/>
      <c r="WBM181" s="3"/>
      <c r="WBN181" s="3"/>
      <c r="WBO181" s="3"/>
      <c r="WBP181" s="3"/>
      <c r="WBQ181" s="3"/>
      <c r="WBR181" s="3"/>
      <c r="WBS181" s="3"/>
      <c r="WBT181" s="3"/>
      <c r="WBU181" s="3"/>
      <c r="WBV181" s="3"/>
      <c r="WBW181" s="3"/>
      <c r="WBX181" s="3"/>
      <c r="WBY181" s="3"/>
      <c r="WBZ181" s="3"/>
      <c r="WCA181" s="3"/>
      <c r="WCB181" s="3"/>
      <c r="WCC181" s="3"/>
      <c r="WCD181" s="3"/>
      <c r="WCE181" s="3"/>
      <c r="WCF181" s="3"/>
      <c r="WCG181" s="3"/>
      <c r="WCH181" s="3"/>
      <c r="WCI181" s="3"/>
      <c r="WCJ181" s="3"/>
      <c r="WCK181" s="3"/>
      <c r="WCL181" s="3"/>
      <c r="WCM181" s="3"/>
      <c r="WCN181" s="3"/>
      <c r="WCO181" s="3"/>
      <c r="WCP181" s="3"/>
      <c r="WCQ181" s="3"/>
      <c r="WCR181" s="3"/>
      <c r="WCS181" s="3"/>
      <c r="WCT181" s="3"/>
      <c r="WCU181" s="3"/>
      <c r="WCV181" s="3"/>
      <c r="WCW181" s="3"/>
      <c r="WCX181" s="3"/>
      <c r="WCY181" s="3"/>
      <c r="WCZ181" s="3"/>
      <c r="WDA181" s="3"/>
      <c r="WDB181" s="3"/>
      <c r="WDC181" s="3"/>
      <c r="WDD181" s="3"/>
      <c r="WDE181" s="3"/>
      <c r="WDF181" s="3"/>
      <c r="WDG181" s="3"/>
      <c r="WDH181" s="3"/>
      <c r="WDI181" s="3"/>
      <c r="WDJ181" s="3"/>
      <c r="WDK181" s="3"/>
      <c r="WDL181" s="3"/>
      <c r="WDM181" s="3"/>
      <c r="WDN181" s="3"/>
      <c r="WDO181" s="3"/>
      <c r="WDP181" s="3"/>
      <c r="WDQ181" s="3"/>
      <c r="WDR181" s="3"/>
      <c r="WDS181" s="3"/>
      <c r="WDT181" s="3"/>
      <c r="WDU181" s="3"/>
      <c r="WDV181" s="3"/>
      <c r="WDW181" s="3"/>
      <c r="WDX181" s="3"/>
      <c r="WDY181" s="3"/>
      <c r="WDZ181" s="3"/>
      <c r="WEA181" s="3"/>
      <c r="WEB181" s="3"/>
      <c r="WEC181" s="3"/>
      <c r="WED181" s="3"/>
      <c r="WEE181" s="3"/>
      <c r="WEF181" s="3"/>
      <c r="WEG181" s="3"/>
      <c r="WEH181" s="3"/>
      <c r="WEI181" s="3"/>
      <c r="WEJ181" s="3"/>
      <c r="WEK181" s="3"/>
      <c r="WEL181" s="3"/>
      <c r="WEM181" s="3"/>
      <c r="WEN181" s="3"/>
      <c r="WEO181" s="3"/>
      <c r="WEP181" s="3"/>
      <c r="WEQ181" s="3"/>
      <c r="WER181" s="3"/>
      <c r="WES181" s="3"/>
      <c r="WET181" s="3"/>
      <c r="WEU181" s="3"/>
      <c r="WEV181" s="3"/>
      <c r="WEW181" s="3"/>
      <c r="WEX181" s="3"/>
      <c r="WEY181" s="3"/>
      <c r="WEZ181" s="3"/>
      <c r="WFA181" s="3"/>
      <c r="WFB181" s="3"/>
      <c r="WFC181" s="3"/>
      <c r="WFD181" s="3"/>
      <c r="WFE181" s="3"/>
      <c r="WFF181" s="3"/>
      <c r="WFG181" s="3"/>
      <c r="WFH181" s="3"/>
      <c r="WFI181" s="3"/>
      <c r="WFJ181" s="3"/>
      <c r="WFK181" s="3"/>
      <c r="WFL181" s="3"/>
      <c r="WFM181" s="3"/>
      <c r="WFN181" s="3"/>
      <c r="WFO181" s="3"/>
      <c r="WFP181" s="3"/>
      <c r="WFQ181" s="3"/>
      <c r="WFR181" s="3"/>
      <c r="WFS181" s="3"/>
      <c r="WFT181" s="3"/>
      <c r="WFU181" s="3"/>
      <c r="WFV181" s="3"/>
      <c r="WFW181" s="3"/>
      <c r="WFX181" s="3"/>
      <c r="WFY181" s="3"/>
      <c r="WFZ181" s="3"/>
      <c r="WGA181" s="3"/>
      <c r="WGB181" s="3"/>
      <c r="WGC181" s="3"/>
      <c r="WGD181" s="3"/>
      <c r="WGE181" s="3"/>
      <c r="WGF181" s="3"/>
      <c r="WGG181" s="3"/>
      <c r="WGH181" s="3"/>
      <c r="WGI181" s="3"/>
      <c r="WGJ181" s="3"/>
      <c r="WGK181" s="3"/>
      <c r="WGL181" s="3"/>
      <c r="WGM181" s="3"/>
      <c r="WGN181" s="3"/>
      <c r="WGO181" s="3"/>
      <c r="WGP181" s="3"/>
      <c r="WGQ181" s="3"/>
      <c r="WGR181" s="3"/>
      <c r="WGS181" s="3"/>
      <c r="WGT181" s="3"/>
      <c r="WGU181" s="3"/>
      <c r="WGV181" s="3"/>
      <c r="WGW181" s="3"/>
      <c r="WGX181" s="3"/>
      <c r="WGY181" s="3"/>
      <c r="WGZ181" s="3"/>
      <c r="WHA181" s="3"/>
      <c r="WHB181" s="3"/>
      <c r="WHC181" s="3"/>
      <c r="WHD181" s="3"/>
      <c r="WHE181" s="3"/>
      <c r="WHF181" s="3"/>
      <c r="WHG181" s="3"/>
      <c r="WHH181" s="3"/>
      <c r="WHI181" s="3"/>
      <c r="WHJ181" s="3"/>
      <c r="WHK181" s="3"/>
      <c r="WHL181" s="3"/>
      <c r="WHM181" s="3"/>
      <c r="WHN181" s="3"/>
      <c r="WHO181" s="3"/>
      <c r="WHP181" s="3"/>
      <c r="WHQ181" s="3"/>
      <c r="WHR181" s="3"/>
      <c r="WHS181" s="3"/>
      <c r="WHT181" s="3"/>
      <c r="WHU181" s="3"/>
      <c r="WHV181" s="3"/>
      <c r="WHW181" s="3"/>
      <c r="WHX181" s="3"/>
      <c r="WHY181" s="3"/>
      <c r="WHZ181" s="3"/>
      <c r="WIA181" s="3"/>
      <c r="WIB181" s="3"/>
      <c r="WIC181" s="3"/>
      <c r="WID181" s="3"/>
      <c r="WIE181" s="3"/>
      <c r="WIF181" s="3"/>
      <c r="WIG181" s="3"/>
      <c r="WIH181" s="3"/>
      <c r="WII181" s="3"/>
      <c r="WIJ181" s="3"/>
      <c r="WIK181" s="3"/>
      <c r="WIL181" s="3"/>
      <c r="WIM181" s="3"/>
      <c r="WIN181" s="3"/>
      <c r="WIO181" s="3"/>
      <c r="WIP181" s="3"/>
      <c r="WIQ181" s="3"/>
      <c r="WIR181" s="3"/>
      <c r="WIS181" s="3"/>
      <c r="WIT181" s="3"/>
      <c r="WIU181" s="3"/>
      <c r="WIV181" s="3"/>
      <c r="WIW181" s="3"/>
      <c r="WIX181" s="3"/>
      <c r="WIY181" s="3"/>
      <c r="WIZ181" s="3"/>
      <c r="WJA181" s="3"/>
      <c r="WJB181" s="3"/>
      <c r="WJC181" s="3"/>
      <c r="WJD181" s="3"/>
      <c r="WJE181" s="3"/>
      <c r="WJF181" s="3"/>
      <c r="WJG181" s="3"/>
      <c r="WJH181" s="3"/>
      <c r="WJI181" s="3"/>
      <c r="WJJ181" s="3"/>
      <c r="WJK181" s="3"/>
      <c r="WJL181" s="3"/>
      <c r="WJM181" s="3"/>
      <c r="WJN181" s="3"/>
      <c r="WJO181" s="3"/>
      <c r="WJP181" s="3"/>
      <c r="WJQ181" s="3"/>
      <c r="WJR181" s="3"/>
      <c r="WJS181" s="3"/>
      <c r="WJT181" s="3"/>
      <c r="WJU181" s="3"/>
      <c r="WJV181" s="3"/>
      <c r="WJW181" s="3"/>
      <c r="WJX181" s="3"/>
      <c r="WJY181" s="3"/>
      <c r="WJZ181" s="3"/>
      <c r="WKA181" s="3"/>
      <c r="WKB181" s="3"/>
      <c r="WKC181" s="3"/>
      <c r="WKD181" s="3"/>
      <c r="WKE181" s="3"/>
      <c r="WKF181" s="3"/>
      <c r="WKG181" s="3"/>
      <c r="WKH181" s="3"/>
      <c r="WKI181" s="3"/>
      <c r="WKJ181" s="3"/>
      <c r="WKK181" s="3"/>
      <c r="WKL181" s="3"/>
      <c r="WKM181" s="3"/>
      <c r="WKN181" s="3"/>
      <c r="WKO181" s="3"/>
      <c r="WKP181" s="3"/>
      <c r="WKQ181" s="3"/>
      <c r="WKR181" s="3"/>
      <c r="WKS181" s="3"/>
      <c r="WKT181" s="3"/>
      <c r="WKU181" s="3"/>
      <c r="WKV181" s="3"/>
      <c r="WKW181" s="3"/>
      <c r="WKX181" s="3"/>
      <c r="WKY181" s="3"/>
      <c r="WKZ181" s="3"/>
      <c r="WLA181" s="3"/>
      <c r="WLB181" s="3"/>
      <c r="WLC181" s="3"/>
      <c r="WLD181" s="3"/>
      <c r="WLE181" s="3"/>
      <c r="WLF181" s="3"/>
      <c r="WLG181" s="3"/>
      <c r="WLH181" s="3"/>
      <c r="WLI181" s="3"/>
      <c r="WLJ181" s="3"/>
      <c r="WLK181" s="3"/>
      <c r="WLL181" s="3"/>
      <c r="WLM181" s="3"/>
      <c r="WLN181" s="3"/>
      <c r="WLO181" s="3"/>
      <c r="WLP181" s="3"/>
      <c r="WLQ181" s="3"/>
      <c r="WLR181" s="3"/>
      <c r="WLS181" s="3"/>
      <c r="WLT181" s="3"/>
      <c r="WLU181" s="3"/>
      <c r="WLV181" s="3"/>
      <c r="WLW181" s="3"/>
      <c r="WLX181" s="3"/>
      <c r="WLY181" s="3"/>
      <c r="WLZ181" s="3"/>
      <c r="WMA181" s="3"/>
      <c r="WMB181" s="3"/>
      <c r="WMC181" s="3"/>
      <c r="WMD181" s="3"/>
      <c r="WME181" s="3"/>
      <c r="WMF181" s="3"/>
      <c r="WMG181" s="3"/>
      <c r="WMH181" s="3"/>
      <c r="WMI181" s="3"/>
      <c r="WMJ181" s="3"/>
      <c r="WMK181" s="3"/>
      <c r="WML181" s="3"/>
      <c r="WMM181" s="3"/>
      <c r="WMN181" s="3"/>
      <c r="WMO181" s="3"/>
      <c r="WMP181" s="3"/>
      <c r="WMQ181" s="3"/>
      <c r="WMR181" s="3"/>
      <c r="WMS181" s="3"/>
      <c r="WMT181" s="3"/>
      <c r="WMU181" s="3"/>
      <c r="WMV181" s="3"/>
      <c r="WMW181" s="3"/>
      <c r="WMX181" s="3"/>
      <c r="WMY181" s="3"/>
      <c r="WMZ181" s="3"/>
      <c r="WNA181" s="3"/>
      <c r="WNB181" s="3"/>
      <c r="WNC181" s="3"/>
      <c r="WND181" s="3"/>
      <c r="WNE181" s="3"/>
      <c r="WNF181" s="3"/>
      <c r="WNG181" s="3"/>
      <c r="WNH181" s="3"/>
      <c r="WNI181" s="3"/>
      <c r="WNJ181" s="3"/>
      <c r="WNK181" s="3"/>
      <c r="WNL181" s="3"/>
      <c r="WNM181" s="3"/>
      <c r="WNN181" s="3"/>
      <c r="WNO181" s="3"/>
      <c r="WNP181" s="3"/>
      <c r="WNQ181" s="3"/>
      <c r="WNR181" s="3"/>
      <c r="WNS181" s="3"/>
      <c r="WNT181" s="3"/>
      <c r="WNU181" s="3"/>
      <c r="WNV181" s="3"/>
      <c r="WNW181" s="3"/>
      <c r="WNX181" s="3"/>
      <c r="WNY181" s="3"/>
      <c r="WNZ181" s="3"/>
      <c r="WOA181" s="3"/>
      <c r="WOB181" s="3"/>
      <c r="WOC181" s="3"/>
      <c r="WOD181" s="3"/>
      <c r="WOE181" s="3"/>
      <c r="WOF181" s="3"/>
      <c r="WOG181" s="3"/>
      <c r="WOH181" s="3"/>
      <c r="WOI181" s="3"/>
      <c r="WOJ181" s="3"/>
      <c r="WOK181" s="3"/>
      <c r="WOL181" s="3"/>
      <c r="WOM181" s="3"/>
      <c r="WON181" s="3"/>
      <c r="WOO181" s="3"/>
      <c r="WOP181" s="3"/>
      <c r="WOQ181" s="3"/>
      <c r="WOR181" s="3"/>
      <c r="WOS181" s="3"/>
      <c r="WOT181" s="3"/>
      <c r="WOU181" s="3"/>
      <c r="WOV181" s="3"/>
      <c r="WOW181" s="3"/>
      <c r="WOX181" s="3"/>
      <c r="WOY181" s="3"/>
      <c r="WOZ181" s="3"/>
      <c r="WPA181" s="3"/>
      <c r="WPB181" s="3"/>
      <c r="WPC181" s="3"/>
      <c r="WPD181" s="3"/>
      <c r="WPE181" s="3"/>
      <c r="WPF181" s="3"/>
      <c r="WPG181" s="3"/>
      <c r="WPH181" s="3"/>
      <c r="WPI181" s="3"/>
      <c r="WPJ181" s="3"/>
      <c r="WPK181" s="3"/>
      <c r="WPL181" s="3"/>
      <c r="WPM181" s="3"/>
      <c r="WPN181" s="3"/>
      <c r="WPO181" s="3"/>
      <c r="WPP181" s="3"/>
      <c r="WPQ181" s="3"/>
      <c r="WPR181" s="3"/>
      <c r="WPS181" s="3"/>
      <c r="WPT181" s="3"/>
      <c r="WPU181" s="3"/>
      <c r="WPV181" s="3"/>
      <c r="WPW181" s="3"/>
      <c r="WPX181" s="3"/>
      <c r="WPY181" s="3"/>
      <c r="WPZ181" s="3"/>
      <c r="WQA181" s="3"/>
      <c r="WQB181" s="3"/>
      <c r="WQC181" s="3"/>
      <c r="WQD181" s="3"/>
      <c r="WQE181" s="3"/>
      <c r="WQF181" s="3"/>
      <c r="WQG181" s="3"/>
      <c r="WQH181" s="3"/>
      <c r="WQI181" s="3"/>
      <c r="WQJ181" s="3"/>
      <c r="WQK181" s="3"/>
      <c r="WQL181" s="3"/>
      <c r="WQM181" s="3"/>
      <c r="WQN181" s="3"/>
      <c r="WQO181" s="3"/>
      <c r="WQP181" s="3"/>
      <c r="WQQ181" s="3"/>
      <c r="WQR181" s="3"/>
      <c r="WQS181" s="3"/>
      <c r="WQT181" s="3"/>
      <c r="WQU181" s="3"/>
      <c r="WQV181" s="3"/>
      <c r="WQW181" s="3"/>
      <c r="WQX181" s="3"/>
      <c r="WQY181" s="3"/>
      <c r="WQZ181" s="3"/>
      <c r="WRA181" s="3"/>
      <c r="WRB181" s="3"/>
      <c r="WRC181" s="3"/>
      <c r="WRD181" s="3"/>
      <c r="WRE181" s="3"/>
      <c r="WRF181" s="3"/>
      <c r="WRG181" s="3"/>
      <c r="WRH181" s="3"/>
      <c r="WRI181" s="3"/>
      <c r="WRJ181" s="3"/>
      <c r="WRK181" s="3"/>
      <c r="WRL181" s="3"/>
      <c r="WRM181" s="3"/>
      <c r="WRN181" s="3"/>
      <c r="WRO181" s="3"/>
      <c r="WRP181" s="3"/>
      <c r="WRQ181" s="3"/>
      <c r="WRR181" s="3"/>
      <c r="WRS181" s="3"/>
      <c r="WRT181" s="3"/>
      <c r="WRU181" s="3"/>
      <c r="WRV181" s="3"/>
      <c r="WRW181" s="3"/>
      <c r="WRX181" s="3"/>
      <c r="WRY181" s="3"/>
      <c r="WRZ181" s="3"/>
      <c r="WSA181" s="3"/>
      <c r="WSB181" s="3"/>
      <c r="WSC181" s="3"/>
      <c r="WSD181" s="3"/>
      <c r="WSE181" s="3"/>
      <c r="WSF181" s="3"/>
      <c r="WSG181" s="3"/>
      <c r="WSH181" s="3"/>
      <c r="WSI181" s="3"/>
      <c r="WSJ181" s="3"/>
      <c r="WSK181" s="3"/>
      <c r="WSL181" s="3"/>
      <c r="WSM181" s="3"/>
      <c r="WSN181" s="3"/>
      <c r="WSO181" s="3"/>
      <c r="WSP181" s="3"/>
      <c r="WSQ181" s="3"/>
      <c r="WSR181" s="3"/>
      <c r="WSS181" s="3"/>
      <c r="WST181" s="3"/>
      <c r="WSU181" s="3"/>
      <c r="WSV181" s="3"/>
      <c r="WSW181" s="3"/>
      <c r="WSX181" s="3"/>
      <c r="WSY181" s="3"/>
      <c r="WSZ181" s="3"/>
      <c r="WTA181" s="3"/>
      <c r="WTB181" s="3"/>
      <c r="WTC181" s="3"/>
      <c r="WTD181" s="3"/>
      <c r="WTE181" s="3"/>
      <c r="WTF181" s="3"/>
      <c r="WTG181" s="3"/>
      <c r="WTH181" s="3"/>
      <c r="WTI181" s="3"/>
      <c r="WTJ181" s="3"/>
      <c r="WTK181" s="3"/>
      <c r="WTL181" s="3"/>
      <c r="WTM181" s="3"/>
      <c r="WTN181" s="3"/>
      <c r="WTO181" s="3"/>
      <c r="WTP181" s="3"/>
      <c r="WTQ181" s="3"/>
      <c r="WTR181" s="3"/>
      <c r="WTS181" s="3"/>
      <c r="WTT181" s="3"/>
      <c r="WTU181" s="3"/>
      <c r="WTV181" s="3"/>
      <c r="WTW181" s="3"/>
      <c r="WTX181" s="3"/>
      <c r="WTY181" s="3"/>
      <c r="WTZ181" s="3"/>
      <c r="WUA181" s="3"/>
      <c r="WUB181" s="3"/>
      <c r="WUC181" s="3"/>
      <c r="WUD181" s="3"/>
      <c r="WUE181" s="3"/>
      <c r="WUF181" s="3"/>
      <c r="WUG181" s="3"/>
      <c r="WUH181" s="3"/>
      <c r="WUI181" s="3"/>
      <c r="WUJ181" s="3"/>
      <c r="WUK181" s="3"/>
      <c r="WUL181" s="3"/>
      <c r="WUM181" s="3"/>
      <c r="WUN181" s="3"/>
      <c r="WUO181" s="3"/>
      <c r="WUP181" s="3"/>
      <c r="WUQ181" s="3"/>
      <c r="WUR181" s="3"/>
      <c r="WUS181" s="3"/>
      <c r="WUT181" s="3"/>
      <c r="WUU181" s="3"/>
      <c r="WUV181" s="3"/>
      <c r="WUW181" s="3"/>
      <c r="WUX181" s="3"/>
      <c r="WUY181" s="3"/>
      <c r="WUZ181" s="3"/>
      <c r="WVA181" s="3"/>
      <c r="WVB181" s="3"/>
      <c r="WVC181" s="3"/>
      <c r="WVD181" s="3"/>
      <c r="WVE181" s="3"/>
      <c r="WVF181" s="3"/>
      <c r="WVG181" s="3"/>
      <c r="WVH181" s="3"/>
      <c r="WVI181" s="3"/>
      <c r="WVJ181" s="3"/>
      <c r="WVK181" s="3"/>
      <c r="WVL181" s="3"/>
      <c r="WVM181" s="3"/>
      <c r="WVN181" s="3"/>
      <c r="WVO181" s="3"/>
      <c r="WVP181" s="3"/>
      <c r="WVQ181" s="3"/>
      <c r="WVR181" s="3"/>
      <c r="WVS181" s="3"/>
      <c r="WVT181" s="3"/>
      <c r="WVU181" s="3"/>
      <c r="WVV181" s="3"/>
      <c r="WVW181" s="3"/>
      <c r="WVX181" s="3"/>
      <c r="WVY181" s="3"/>
      <c r="WVZ181" s="3"/>
      <c r="WWA181" s="3"/>
      <c r="WWB181" s="3"/>
      <c r="WWC181" s="3"/>
      <c r="WWD181" s="3"/>
      <c r="WWE181" s="3"/>
      <c r="WWF181" s="3"/>
      <c r="WWG181" s="3"/>
      <c r="WWH181" s="3"/>
      <c r="WWI181" s="3"/>
      <c r="WWJ181" s="3"/>
      <c r="WWK181" s="3"/>
      <c r="WWL181" s="3"/>
      <c r="WWM181" s="3"/>
      <c r="WWN181" s="3"/>
      <c r="WWO181" s="3"/>
      <c r="WWP181" s="3"/>
      <c r="WWQ181" s="3"/>
      <c r="WWR181" s="3"/>
      <c r="WWS181" s="3"/>
      <c r="WWT181" s="3"/>
      <c r="WWU181" s="3"/>
      <c r="WWV181" s="3"/>
      <c r="WWW181" s="3"/>
      <c r="WWX181" s="3"/>
      <c r="WWY181" s="3"/>
      <c r="WWZ181" s="3"/>
      <c r="WXA181" s="3"/>
      <c r="WXB181" s="3"/>
      <c r="WXC181" s="3"/>
      <c r="WXD181" s="3"/>
      <c r="WXE181" s="3"/>
      <c r="WXF181" s="3"/>
      <c r="WXG181" s="3"/>
      <c r="WXH181" s="3"/>
      <c r="WXI181" s="3"/>
      <c r="WXJ181" s="3"/>
      <c r="WXK181" s="3"/>
      <c r="WXL181" s="3"/>
      <c r="WXM181" s="3"/>
      <c r="WXN181" s="3"/>
      <c r="WXO181" s="3"/>
      <c r="WXP181" s="3"/>
      <c r="WXQ181" s="3"/>
      <c r="WXR181" s="3"/>
      <c r="WXS181" s="3"/>
      <c r="WXT181" s="3"/>
      <c r="WXU181" s="3"/>
      <c r="WXV181" s="3"/>
      <c r="WXW181" s="3"/>
      <c r="WXX181" s="3"/>
      <c r="WXY181" s="3"/>
      <c r="WXZ181" s="3"/>
      <c r="WYA181" s="3"/>
      <c r="WYB181" s="3"/>
      <c r="WYC181" s="3"/>
      <c r="WYD181" s="3"/>
      <c r="WYE181" s="3"/>
      <c r="WYF181" s="3"/>
      <c r="WYG181" s="3"/>
      <c r="WYH181" s="3"/>
      <c r="WYI181" s="3"/>
      <c r="WYJ181" s="3"/>
      <c r="WYK181" s="3"/>
      <c r="WYL181" s="3"/>
      <c r="WYM181" s="3"/>
      <c r="WYN181" s="3"/>
      <c r="WYO181" s="3"/>
      <c r="WYP181" s="3"/>
      <c r="WYQ181" s="3"/>
      <c r="WYR181" s="3"/>
      <c r="WYS181" s="3"/>
      <c r="WYT181" s="3"/>
      <c r="WYU181" s="3"/>
      <c r="WYV181" s="3"/>
      <c r="WYW181" s="3"/>
      <c r="WYX181" s="3"/>
      <c r="WYY181" s="3"/>
      <c r="WYZ181" s="3"/>
      <c r="WZA181" s="3"/>
      <c r="WZB181" s="3"/>
      <c r="WZC181" s="3"/>
      <c r="WZD181" s="3"/>
      <c r="WZE181" s="3"/>
      <c r="WZF181" s="3"/>
      <c r="WZG181" s="3"/>
      <c r="WZH181" s="3"/>
      <c r="WZI181" s="3"/>
      <c r="WZJ181" s="3"/>
      <c r="WZK181" s="3"/>
      <c r="WZL181" s="3"/>
      <c r="WZM181" s="3"/>
      <c r="WZN181" s="3"/>
      <c r="WZO181" s="3"/>
      <c r="WZP181" s="3"/>
      <c r="WZQ181" s="3"/>
      <c r="WZR181" s="3"/>
      <c r="WZS181" s="3"/>
      <c r="WZT181" s="3"/>
      <c r="WZU181" s="3"/>
      <c r="WZV181" s="3"/>
      <c r="WZW181" s="3"/>
      <c r="WZX181" s="3"/>
      <c r="WZY181" s="3"/>
      <c r="WZZ181" s="3"/>
      <c r="XAA181" s="3"/>
      <c r="XAB181" s="3"/>
      <c r="XAC181" s="3"/>
      <c r="XAD181" s="3"/>
      <c r="XAE181" s="3"/>
      <c r="XAF181" s="3"/>
      <c r="XAG181" s="3"/>
      <c r="XAH181" s="3"/>
      <c r="XAI181" s="3"/>
      <c r="XAJ181" s="3"/>
      <c r="XAK181" s="3"/>
      <c r="XAL181" s="3"/>
      <c r="XAM181" s="3"/>
      <c r="XAN181" s="3"/>
      <c r="XAO181" s="3"/>
      <c r="XAP181" s="3"/>
      <c r="XAQ181" s="3"/>
      <c r="XAR181" s="3"/>
      <c r="XAS181" s="3"/>
      <c r="XAT181" s="3"/>
      <c r="XAU181" s="3"/>
      <c r="XAV181" s="3"/>
      <c r="XAW181" s="3"/>
      <c r="XAX181" s="3"/>
      <c r="XAY181" s="3"/>
      <c r="XAZ181" s="3"/>
      <c r="XBA181" s="3"/>
      <c r="XBB181" s="3"/>
      <c r="XBC181" s="3"/>
      <c r="XBD181" s="3"/>
      <c r="XBE181" s="3"/>
      <c r="XBF181" s="3"/>
      <c r="XBG181" s="3"/>
      <c r="XBH181" s="3"/>
      <c r="XBI181" s="3"/>
      <c r="XBJ181" s="3"/>
      <c r="XBK181" s="3"/>
      <c r="XBL181" s="3"/>
      <c r="XBM181" s="3"/>
      <c r="XBN181" s="3"/>
      <c r="XBO181" s="3"/>
      <c r="XBP181" s="3"/>
      <c r="XBQ181" s="3"/>
      <c r="XBR181" s="3"/>
      <c r="XBS181" s="3"/>
      <c r="XBT181" s="3"/>
      <c r="XBU181" s="3"/>
      <c r="XBV181" s="3"/>
      <c r="XBW181" s="3"/>
      <c r="XBX181" s="3"/>
      <c r="XBY181" s="3"/>
      <c r="XBZ181" s="3"/>
      <c r="XCA181" s="3"/>
      <c r="XCB181" s="3"/>
      <c r="XCC181" s="3"/>
      <c r="XCD181" s="3"/>
      <c r="XCE181" s="3"/>
      <c r="XCF181" s="3"/>
      <c r="XCG181" s="3"/>
      <c r="XCH181" s="3"/>
      <c r="XCI181" s="3"/>
      <c r="XCJ181" s="3"/>
      <c r="XCK181" s="3"/>
      <c r="XCL181" s="3"/>
      <c r="XCM181" s="3"/>
      <c r="XCN181" s="3"/>
      <c r="XCO181" s="3"/>
      <c r="XCP181" s="3"/>
      <c r="XCQ181" s="3"/>
      <c r="XCR181" s="3"/>
      <c r="XCS181" s="3"/>
      <c r="XCT181" s="3"/>
      <c r="XCU181" s="3"/>
      <c r="XCV181" s="3"/>
      <c r="XCW181" s="3"/>
      <c r="XCX181" s="3"/>
      <c r="XCY181" s="3"/>
      <c r="XCZ181" s="3"/>
      <c r="XDA181" s="3"/>
      <c r="XDB181" s="3"/>
      <c r="XDC181" s="3"/>
      <c r="XDD181" s="3"/>
      <c r="XDE181" s="3"/>
      <c r="XDF181" s="3"/>
      <c r="XDG181" s="3"/>
      <c r="XDH181" s="3"/>
      <c r="XDI181" s="3"/>
      <c r="XDJ181" s="3"/>
      <c r="XDK181" s="3"/>
      <c r="XDL181" s="3"/>
      <c r="XDM181" s="3"/>
      <c r="XDN181" s="3"/>
      <c r="XDO181" s="3"/>
      <c r="XDP181" s="3"/>
      <c r="XDQ181" s="3"/>
      <c r="XDR181" s="3"/>
      <c r="XDS181" s="3"/>
      <c r="XDT181" s="3"/>
      <c r="XDU181" s="3"/>
      <c r="XDV181" s="3"/>
      <c r="XDW181" s="3"/>
      <c r="XDX181" s="3"/>
      <c r="XDY181" s="3"/>
      <c r="XDZ181" s="3"/>
      <c r="XEA181" s="3"/>
      <c r="XEB181" s="3"/>
      <c r="XEC181" s="3"/>
      <c r="XED181" s="3"/>
      <c r="XEE181" s="3"/>
      <c r="XEF181" s="3"/>
      <c r="XEG181" s="3"/>
      <c r="XEH181" s="3"/>
      <c r="XEI181" s="3"/>
      <c r="XEJ181" s="3"/>
      <c r="XEK181" s="3"/>
      <c r="XEL181" s="3"/>
      <c r="XEM181" s="3"/>
      <c r="XEN181" s="3"/>
      <c r="XEO181" s="3"/>
      <c r="XEP181" s="3"/>
      <c r="XEQ181" s="3"/>
      <c r="XER181" s="3"/>
      <c r="XES181" s="3"/>
      <c r="XET181" s="3"/>
      <c r="XEU181" s="3"/>
      <c r="XEV181" s="3"/>
      <c r="XEW181" s="3"/>
      <c r="XEX181" s="3"/>
      <c r="XEY181" s="3"/>
      <c r="XEZ181" s="3"/>
      <c r="XFA181" s="3"/>
      <c r="XFB181" s="3"/>
      <c r="XFC181" s="3"/>
    </row>
    <row r="182" spans="1:1638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  <c r="AKY182" s="3"/>
      <c r="AKZ182" s="3"/>
      <c r="ALA182" s="3"/>
      <c r="ALB182" s="3"/>
      <c r="ALC182" s="3"/>
      <c r="ALD182" s="3"/>
      <c r="ALE182" s="3"/>
      <c r="ALF182" s="3"/>
      <c r="ALG182" s="3"/>
      <c r="ALH182" s="3"/>
      <c r="ALI182" s="3"/>
      <c r="ALJ182" s="3"/>
      <c r="ALK182" s="3"/>
      <c r="ALL182" s="3"/>
      <c r="ALM182" s="3"/>
      <c r="ALN182" s="3"/>
      <c r="ALO182" s="3"/>
      <c r="ALP182" s="3"/>
      <c r="ALQ182" s="3"/>
      <c r="ALR182" s="3"/>
      <c r="ALS182" s="3"/>
      <c r="ALT182" s="3"/>
      <c r="ALU182" s="3"/>
      <c r="ALV182" s="3"/>
      <c r="ALW182" s="3"/>
      <c r="ALX182" s="3"/>
      <c r="ALY182" s="3"/>
      <c r="ALZ182" s="3"/>
      <c r="AMA182" s="3"/>
      <c r="AMB182" s="3"/>
      <c r="AMC182" s="3"/>
      <c r="AMD182" s="3"/>
      <c r="AME182" s="3"/>
      <c r="AMF182" s="3"/>
      <c r="AMG182" s="3"/>
      <c r="AMH182" s="3"/>
      <c r="AMI182" s="3"/>
      <c r="AMJ182" s="3"/>
      <c r="AMK182" s="3"/>
      <c r="AML182" s="3"/>
      <c r="AMM182" s="3"/>
      <c r="AMN182" s="3"/>
      <c r="AMO182" s="3"/>
      <c r="AMP182" s="3"/>
      <c r="AMQ182" s="3"/>
      <c r="AMR182" s="3"/>
      <c r="AMS182" s="3"/>
      <c r="AMT182" s="3"/>
      <c r="AMU182" s="3"/>
      <c r="AMV182" s="3"/>
      <c r="AMW182" s="3"/>
      <c r="AMX182" s="3"/>
      <c r="AMY182" s="3"/>
      <c r="AMZ182" s="3"/>
      <c r="ANA182" s="3"/>
      <c r="ANB182" s="3"/>
      <c r="ANC182" s="3"/>
      <c r="AND182" s="3"/>
      <c r="ANE182" s="3"/>
      <c r="ANF182" s="3"/>
      <c r="ANG182" s="3"/>
      <c r="ANH182" s="3"/>
      <c r="ANI182" s="3"/>
      <c r="ANJ182" s="3"/>
      <c r="ANK182" s="3"/>
      <c r="ANL182" s="3"/>
      <c r="ANM182" s="3"/>
      <c r="ANN182" s="3"/>
      <c r="ANO182" s="3"/>
      <c r="ANP182" s="3"/>
      <c r="ANQ182" s="3"/>
      <c r="ANR182" s="3"/>
      <c r="ANS182" s="3"/>
      <c r="ANT182" s="3"/>
      <c r="ANU182" s="3"/>
      <c r="ANV182" s="3"/>
      <c r="ANW182" s="3"/>
      <c r="ANX182" s="3"/>
      <c r="ANY182" s="3"/>
      <c r="ANZ182" s="3"/>
      <c r="AOA182" s="3"/>
      <c r="AOB182" s="3"/>
      <c r="AOC182" s="3"/>
      <c r="AOD182" s="3"/>
      <c r="AOE182" s="3"/>
      <c r="AOF182" s="3"/>
      <c r="AOG182" s="3"/>
      <c r="AOH182" s="3"/>
      <c r="AOI182" s="3"/>
      <c r="AOJ182" s="3"/>
      <c r="AOK182" s="3"/>
      <c r="AOL182" s="3"/>
      <c r="AOM182" s="3"/>
      <c r="AON182" s="3"/>
      <c r="AOO182" s="3"/>
      <c r="AOP182" s="3"/>
      <c r="AOQ182" s="3"/>
      <c r="AOR182" s="3"/>
      <c r="AOS182" s="3"/>
      <c r="AOT182" s="3"/>
      <c r="AOU182" s="3"/>
      <c r="AOV182" s="3"/>
      <c r="AOW182" s="3"/>
      <c r="AOX182" s="3"/>
      <c r="AOY182" s="3"/>
      <c r="AOZ182" s="3"/>
      <c r="APA182" s="3"/>
      <c r="APB182" s="3"/>
      <c r="APC182" s="3"/>
      <c r="APD182" s="3"/>
      <c r="APE182" s="3"/>
      <c r="APF182" s="3"/>
      <c r="APG182" s="3"/>
      <c r="APH182" s="3"/>
      <c r="API182" s="3"/>
      <c r="APJ182" s="3"/>
      <c r="APK182" s="3"/>
      <c r="APL182" s="3"/>
      <c r="APM182" s="3"/>
      <c r="APN182" s="3"/>
      <c r="APO182" s="3"/>
      <c r="APP182" s="3"/>
      <c r="APQ182" s="3"/>
      <c r="APR182" s="3"/>
      <c r="APS182" s="3"/>
      <c r="APT182" s="3"/>
      <c r="APU182" s="3"/>
      <c r="APV182" s="3"/>
      <c r="APW182" s="3"/>
      <c r="APX182" s="3"/>
      <c r="APY182" s="3"/>
      <c r="APZ182" s="3"/>
      <c r="AQA182" s="3"/>
      <c r="AQB182" s="3"/>
      <c r="AQC182" s="3"/>
      <c r="AQD182" s="3"/>
      <c r="AQE182" s="3"/>
      <c r="AQF182" s="3"/>
      <c r="AQG182" s="3"/>
      <c r="AQH182" s="3"/>
      <c r="AQI182" s="3"/>
      <c r="AQJ182" s="3"/>
      <c r="AQK182" s="3"/>
      <c r="AQL182" s="3"/>
      <c r="AQM182" s="3"/>
      <c r="AQN182" s="3"/>
      <c r="AQO182" s="3"/>
      <c r="AQP182" s="3"/>
      <c r="AQQ182" s="3"/>
      <c r="AQR182" s="3"/>
      <c r="AQS182" s="3"/>
      <c r="AQT182" s="3"/>
      <c r="AQU182" s="3"/>
      <c r="AQV182" s="3"/>
      <c r="AQW182" s="3"/>
      <c r="AQX182" s="3"/>
      <c r="AQY182" s="3"/>
      <c r="AQZ182" s="3"/>
      <c r="ARA182" s="3"/>
      <c r="ARB182" s="3"/>
      <c r="ARC182" s="3"/>
      <c r="ARD182" s="3"/>
      <c r="ARE182" s="3"/>
      <c r="ARF182" s="3"/>
      <c r="ARG182" s="3"/>
      <c r="ARH182" s="3"/>
      <c r="ARI182" s="3"/>
      <c r="ARJ182" s="3"/>
      <c r="ARK182" s="3"/>
      <c r="ARL182" s="3"/>
      <c r="ARM182" s="3"/>
      <c r="ARN182" s="3"/>
      <c r="ARO182" s="3"/>
      <c r="ARP182" s="3"/>
      <c r="ARQ182" s="3"/>
      <c r="ARR182" s="3"/>
      <c r="ARS182" s="3"/>
      <c r="ART182" s="3"/>
      <c r="ARU182" s="3"/>
      <c r="ARV182" s="3"/>
      <c r="ARW182" s="3"/>
      <c r="ARX182" s="3"/>
      <c r="ARY182" s="3"/>
      <c r="ARZ182" s="3"/>
      <c r="ASA182" s="3"/>
      <c r="ASB182" s="3"/>
      <c r="ASC182" s="3"/>
      <c r="ASD182" s="3"/>
      <c r="ASE182" s="3"/>
      <c r="ASF182" s="3"/>
      <c r="ASG182" s="3"/>
      <c r="ASH182" s="3"/>
      <c r="ASI182" s="3"/>
      <c r="ASJ182" s="3"/>
      <c r="ASK182" s="3"/>
      <c r="ASL182" s="3"/>
      <c r="ASM182" s="3"/>
      <c r="ASN182" s="3"/>
      <c r="ASO182" s="3"/>
      <c r="ASP182" s="3"/>
      <c r="ASQ182" s="3"/>
      <c r="ASR182" s="3"/>
      <c r="ASS182" s="3"/>
      <c r="AST182" s="3"/>
      <c r="ASU182" s="3"/>
      <c r="ASV182" s="3"/>
      <c r="ASW182" s="3"/>
      <c r="ASX182" s="3"/>
      <c r="ASY182" s="3"/>
      <c r="ASZ182" s="3"/>
      <c r="ATA182" s="3"/>
      <c r="ATB182" s="3"/>
      <c r="ATC182" s="3"/>
      <c r="ATD182" s="3"/>
      <c r="ATE182" s="3"/>
      <c r="ATF182" s="3"/>
      <c r="ATG182" s="3"/>
      <c r="ATH182" s="3"/>
      <c r="ATI182" s="3"/>
      <c r="ATJ182" s="3"/>
      <c r="ATK182" s="3"/>
      <c r="ATL182" s="3"/>
      <c r="ATM182" s="3"/>
      <c r="ATN182" s="3"/>
      <c r="ATO182" s="3"/>
      <c r="ATP182" s="3"/>
      <c r="ATQ182" s="3"/>
      <c r="ATR182" s="3"/>
      <c r="ATS182" s="3"/>
      <c r="ATT182" s="3"/>
      <c r="ATU182" s="3"/>
      <c r="ATV182" s="3"/>
      <c r="ATW182" s="3"/>
      <c r="ATX182" s="3"/>
      <c r="ATY182" s="3"/>
      <c r="ATZ182" s="3"/>
      <c r="AUA182" s="3"/>
      <c r="AUB182" s="3"/>
      <c r="AUC182" s="3"/>
      <c r="AUD182" s="3"/>
      <c r="AUE182" s="3"/>
      <c r="AUF182" s="3"/>
      <c r="AUG182" s="3"/>
      <c r="AUH182" s="3"/>
      <c r="AUI182" s="3"/>
      <c r="AUJ182" s="3"/>
      <c r="AUK182" s="3"/>
      <c r="AUL182" s="3"/>
      <c r="AUM182" s="3"/>
      <c r="AUN182" s="3"/>
      <c r="AUO182" s="3"/>
      <c r="AUP182" s="3"/>
      <c r="AUQ182" s="3"/>
      <c r="AUR182" s="3"/>
      <c r="AUS182" s="3"/>
      <c r="AUT182" s="3"/>
      <c r="AUU182" s="3"/>
      <c r="AUV182" s="3"/>
      <c r="AUW182" s="3"/>
      <c r="AUX182" s="3"/>
      <c r="AUY182" s="3"/>
      <c r="AUZ182" s="3"/>
      <c r="AVA182" s="3"/>
      <c r="AVB182" s="3"/>
      <c r="AVC182" s="3"/>
      <c r="AVD182" s="3"/>
      <c r="AVE182" s="3"/>
      <c r="AVF182" s="3"/>
      <c r="AVG182" s="3"/>
      <c r="AVH182" s="3"/>
      <c r="AVI182" s="3"/>
      <c r="AVJ182" s="3"/>
      <c r="AVK182" s="3"/>
      <c r="AVL182" s="3"/>
      <c r="AVM182" s="3"/>
      <c r="AVN182" s="3"/>
      <c r="AVO182" s="3"/>
      <c r="AVP182" s="3"/>
      <c r="AVQ182" s="3"/>
      <c r="AVR182" s="3"/>
      <c r="AVS182" s="3"/>
      <c r="AVT182" s="3"/>
      <c r="AVU182" s="3"/>
      <c r="AVV182" s="3"/>
      <c r="AVW182" s="3"/>
      <c r="AVX182" s="3"/>
      <c r="AVY182" s="3"/>
      <c r="AVZ182" s="3"/>
      <c r="AWA182" s="3"/>
      <c r="AWB182" s="3"/>
      <c r="AWC182" s="3"/>
      <c r="AWD182" s="3"/>
      <c r="AWE182" s="3"/>
      <c r="AWF182" s="3"/>
      <c r="AWG182" s="3"/>
      <c r="AWH182" s="3"/>
      <c r="AWI182" s="3"/>
      <c r="AWJ182" s="3"/>
      <c r="AWK182" s="3"/>
      <c r="AWL182" s="3"/>
      <c r="AWM182" s="3"/>
      <c r="AWN182" s="3"/>
      <c r="AWO182" s="3"/>
      <c r="AWP182" s="3"/>
      <c r="AWQ182" s="3"/>
      <c r="AWR182" s="3"/>
      <c r="AWS182" s="3"/>
      <c r="AWT182" s="3"/>
      <c r="AWU182" s="3"/>
      <c r="AWV182" s="3"/>
      <c r="AWW182" s="3"/>
      <c r="AWX182" s="3"/>
      <c r="AWY182" s="3"/>
      <c r="AWZ182" s="3"/>
      <c r="AXA182" s="3"/>
      <c r="AXB182" s="3"/>
      <c r="AXC182" s="3"/>
      <c r="AXD182" s="3"/>
      <c r="AXE182" s="3"/>
      <c r="AXF182" s="3"/>
      <c r="AXG182" s="3"/>
      <c r="AXH182" s="3"/>
      <c r="AXI182" s="3"/>
      <c r="AXJ182" s="3"/>
      <c r="AXK182" s="3"/>
      <c r="AXL182" s="3"/>
      <c r="AXM182" s="3"/>
      <c r="AXN182" s="3"/>
      <c r="AXO182" s="3"/>
      <c r="AXP182" s="3"/>
      <c r="AXQ182" s="3"/>
      <c r="AXR182" s="3"/>
      <c r="AXS182" s="3"/>
      <c r="AXT182" s="3"/>
      <c r="AXU182" s="3"/>
      <c r="AXV182" s="3"/>
      <c r="AXW182" s="3"/>
      <c r="AXX182" s="3"/>
      <c r="AXY182" s="3"/>
      <c r="AXZ182" s="3"/>
      <c r="AYA182" s="3"/>
      <c r="AYB182" s="3"/>
      <c r="AYC182" s="3"/>
      <c r="AYD182" s="3"/>
      <c r="AYE182" s="3"/>
      <c r="AYF182" s="3"/>
      <c r="AYG182" s="3"/>
      <c r="AYH182" s="3"/>
      <c r="AYI182" s="3"/>
      <c r="AYJ182" s="3"/>
      <c r="AYK182" s="3"/>
      <c r="AYL182" s="3"/>
      <c r="AYM182" s="3"/>
      <c r="AYN182" s="3"/>
      <c r="AYO182" s="3"/>
      <c r="AYP182" s="3"/>
      <c r="AYQ182" s="3"/>
      <c r="AYR182" s="3"/>
      <c r="AYS182" s="3"/>
      <c r="AYT182" s="3"/>
      <c r="AYU182" s="3"/>
      <c r="AYV182" s="3"/>
      <c r="AYW182" s="3"/>
      <c r="AYX182" s="3"/>
      <c r="AYY182" s="3"/>
      <c r="AYZ182" s="3"/>
      <c r="AZA182" s="3"/>
      <c r="AZB182" s="3"/>
      <c r="AZC182" s="3"/>
      <c r="AZD182" s="3"/>
      <c r="AZE182" s="3"/>
      <c r="AZF182" s="3"/>
      <c r="AZG182" s="3"/>
      <c r="AZH182" s="3"/>
      <c r="AZI182" s="3"/>
      <c r="AZJ182" s="3"/>
      <c r="AZK182" s="3"/>
      <c r="AZL182" s="3"/>
      <c r="AZM182" s="3"/>
      <c r="AZN182" s="3"/>
      <c r="AZO182" s="3"/>
      <c r="AZP182" s="3"/>
      <c r="AZQ182" s="3"/>
      <c r="AZR182" s="3"/>
      <c r="AZS182" s="3"/>
      <c r="AZT182" s="3"/>
      <c r="AZU182" s="3"/>
      <c r="AZV182" s="3"/>
      <c r="AZW182" s="3"/>
      <c r="AZX182" s="3"/>
      <c r="AZY182" s="3"/>
      <c r="AZZ182" s="3"/>
      <c r="BAA182" s="3"/>
      <c r="BAB182" s="3"/>
      <c r="BAC182" s="3"/>
      <c r="BAD182" s="3"/>
      <c r="BAE182" s="3"/>
      <c r="BAF182" s="3"/>
      <c r="BAG182" s="3"/>
      <c r="BAH182" s="3"/>
      <c r="BAI182" s="3"/>
      <c r="BAJ182" s="3"/>
      <c r="BAK182" s="3"/>
      <c r="BAL182" s="3"/>
      <c r="BAM182" s="3"/>
      <c r="BAN182" s="3"/>
      <c r="BAO182" s="3"/>
      <c r="BAP182" s="3"/>
      <c r="BAQ182" s="3"/>
      <c r="BAR182" s="3"/>
      <c r="BAS182" s="3"/>
      <c r="BAT182" s="3"/>
      <c r="BAU182" s="3"/>
      <c r="BAV182" s="3"/>
      <c r="BAW182" s="3"/>
      <c r="BAX182" s="3"/>
      <c r="BAY182" s="3"/>
      <c r="BAZ182" s="3"/>
      <c r="BBA182" s="3"/>
      <c r="BBB182" s="3"/>
      <c r="BBC182" s="3"/>
      <c r="BBD182" s="3"/>
      <c r="BBE182" s="3"/>
      <c r="BBF182" s="3"/>
      <c r="BBG182" s="3"/>
      <c r="BBH182" s="3"/>
      <c r="BBI182" s="3"/>
      <c r="BBJ182" s="3"/>
      <c r="BBK182" s="3"/>
      <c r="BBL182" s="3"/>
      <c r="BBM182" s="3"/>
      <c r="BBN182" s="3"/>
      <c r="BBO182" s="3"/>
      <c r="BBP182" s="3"/>
      <c r="BBQ182" s="3"/>
      <c r="BBR182" s="3"/>
      <c r="BBS182" s="3"/>
      <c r="BBT182" s="3"/>
      <c r="BBU182" s="3"/>
      <c r="BBV182" s="3"/>
      <c r="BBW182" s="3"/>
      <c r="BBX182" s="3"/>
      <c r="BBY182" s="3"/>
      <c r="BBZ182" s="3"/>
      <c r="BCA182" s="3"/>
      <c r="BCB182" s="3"/>
      <c r="BCC182" s="3"/>
      <c r="BCD182" s="3"/>
      <c r="BCE182" s="3"/>
      <c r="BCF182" s="3"/>
      <c r="BCG182" s="3"/>
      <c r="BCH182" s="3"/>
      <c r="BCI182" s="3"/>
      <c r="BCJ182" s="3"/>
      <c r="BCK182" s="3"/>
      <c r="BCL182" s="3"/>
      <c r="BCM182" s="3"/>
      <c r="BCN182" s="3"/>
      <c r="BCO182" s="3"/>
      <c r="BCP182" s="3"/>
      <c r="BCQ182" s="3"/>
      <c r="BCR182" s="3"/>
      <c r="BCS182" s="3"/>
      <c r="BCT182" s="3"/>
      <c r="BCU182" s="3"/>
      <c r="BCV182" s="3"/>
      <c r="BCW182" s="3"/>
      <c r="BCX182" s="3"/>
      <c r="BCY182" s="3"/>
      <c r="BCZ182" s="3"/>
      <c r="BDA182" s="3"/>
      <c r="BDB182" s="3"/>
      <c r="BDC182" s="3"/>
      <c r="BDD182" s="3"/>
      <c r="BDE182" s="3"/>
      <c r="BDF182" s="3"/>
      <c r="BDG182" s="3"/>
      <c r="BDH182" s="3"/>
      <c r="BDI182" s="3"/>
      <c r="BDJ182" s="3"/>
      <c r="BDK182" s="3"/>
      <c r="BDL182" s="3"/>
      <c r="BDM182" s="3"/>
      <c r="BDN182" s="3"/>
      <c r="BDO182" s="3"/>
      <c r="BDP182" s="3"/>
      <c r="BDQ182" s="3"/>
      <c r="BDR182" s="3"/>
      <c r="BDS182" s="3"/>
      <c r="BDT182" s="3"/>
      <c r="BDU182" s="3"/>
      <c r="BDV182" s="3"/>
      <c r="BDW182" s="3"/>
      <c r="BDX182" s="3"/>
      <c r="BDY182" s="3"/>
      <c r="BDZ182" s="3"/>
      <c r="BEA182" s="3"/>
      <c r="BEB182" s="3"/>
      <c r="BEC182" s="3"/>
      <c r="BED182" s="3"/>
      <c r="BEE182" s="3"/>
      <c r="BEF182" s="3"/>
      <c r="BEG182" s="3"/>
      <c r="BEH182" s="3"/>
      <c r="BEI182" s="3"/>
      <c r="BEJ182" s="3"/>
      <c r="BEK182" s="3"/>
      <c r="BEL182" s="3"/>
      <c r="BEM182" s="3"/>
      <c r="BEN182" s="3"/>
      <c r="BEO182" s="3"/>
      <c r="BEP182" s="3"/>
      <c r="BEQ182" s="3"/>
      <c r="BER182" s="3"/>
      <c r="BES182" s="3"/>
      <c r="BET182" s="3"/>
      <c r="BEU182" s="3"/>
      <c r="BEV182" s="3"/>
      <c r="BEW182" s="3"/>
      <c r="BEX182" s="3"/>
      <c r="BEY182" s="3"/>
      <c r="BEZ182" s="3"/>
      <c r="BFA182" s="3"/>
      <c r="BFB182" s="3"/>
      <c r="BFC182" s="3"/>
      <c r="BFD182" s="3"/>
      <c r="BFE182" s="3"/>
      <c r="BFF182" s="3"/>
      <c r="BFG182" s="3"/>
      <c r="BFH182" s="3"/>
      <c r="BFI182" s="3"/>
      <c r="BFJ182" s="3"/>
      <c r="BFK182" s="3"/>
      <c r="BFL182" s="3"/>
      <c r="BFM182" s="3"/>
      <c r="BFN182" s="3"/>
      <c r="BFO182" s="3"/>
      <c r="BFP182" s="3"/>
      <c r="BFQ182" s="3"/>
      <c r="BFR182" s="3"/>
      <c r="BFS182" s="3"/>
      <c r="BFT182" s="3"/>
      <c r="BFU182" s="3"/>
      <c r="BFV182" s="3"/>
      <c r="BFW182" s="3"/>
      <c r="BFX182" s="3"/>
      <c r="BFY182" s="3"/>
      <c r="BFZ182" s="3"/>
      <c r="BGA182" s="3"/>
      <c r="BGB182" s="3"/>
      <c r="BGC182" s="3"/>
      <c r="BGD182" s="3"/>
      <c r="BGE182" s="3"/>
      <c r="BGF182" s="3"/>
      <c r="BGG182" s="3"/>
      <c r="BGH182" s="3"/>
      <c r="BGI182" s="3"/>
      <c r="BGJ182" s="3"/>
      <c r="BGK182" s="3"/>
      <c r="BGL182" s="3"/>
      <c r="BGM182" s="3"/>
      <c r="BGN182" s="3"/>
      <c r="BGO182" s="3"/>
      <c r="BGP182" s="3"/>
      <c r="BGQ182" s="3"/>
      <c r="BGR182" s="3"/>
      <c r="BGS182" s="3"/>
      <c r="BGT182" s="3"/>
      <c r="BGU182" s="3"/>
      <c r="BGV182" s="3"/>
      <c r="BGW182" s="3"/>
      <c r="BGX182" s="3"/>
      <c r="BGY182" s="3"/>
      <c r="BGZ182" s="3"/>
      <c r="BHA182" s="3"/>
      <c r="BHB182" s="3"/>
      <c r="BHC182" s="3"/>
      <c r="BHD182" s="3"/>
      <c r="BHE182" s="3"/>
      <c r="BHF182" s="3"/>
      <c r="BHG182" s="3"/>
      <c r="BHH182" s="3"/>
      <c r="BHI182" s="3"/>
      <c r="BHJ182" s="3"/>
      <c r="BHK182" s="3"/>
      <c r="BHL182" s="3"/>
      <c r="BHM182" s="3"/>
      <c r="BHN182" s="3"/>
      <c r="BHO182" s="3"/>
      <c r="BHP182" s="3"/>
      <c r="BHQ182" s="3"/>
      <c r="BHR182" s="3"/>
      <c r="BHS182" s="3"/>
      <c r="BHT182" s="3"/>
      <c r="BHU182" s="3"/>
      <c r="BHV182" s="3"/>
      <c r="BHW182" s="3"/>
      <c r="BHX182" s="3"/>
      <c r="BHY182" s="3"/>
      <c r="BHZ182" s="3"/>
      <c r="BIA182" s="3"/>
      <c r="BIB182" s="3"/>
      <c r="BIC182" s="3"/>
      <c r="BID182" s="3"/>
      <c r="BIE182" s="3"/>
      <c r="BIF182" s="3"/>
      <c r="BIG182" s="3"/>
      <c r="BIH182" s="3"/>
      <c r="BII182" s="3"/>
      <c r="BIJ182" s="3"/>
      <c r="BIK182" s="3"/>
      <c r="BIL182" s="3"/>
      <c r="BIM182" s="3"/>
      <c r="BIN182" s="3"/>
      <c r="BIO182" s="3"/>
      <c r="BIP182" s="3"/>
      <c r="BIQ182" s="3"/>
      <c r="BIR182" s="3"/>
      <c r="BIS182" s="3"/>
      <c r="BIT182" s="3"/>
      <c r="BIU182" s="3"/>
      <c r="BIV182" s="3"/>
      <c r="BIW182" s="3"/>
      <c r="BIX182" s="3"/>
      <c r="BIY182" s="3"/>
      <c r="BIZ182" s="3"/>
      <c r="BJA182" s="3"/>
      <c r="BJB182" s="3"/>
      <c r="BJC182" s="3"/>
      <c r="BJD182" s="3"/>
      <c r="BJE182" s="3"/>
      <c r="BJF182" s="3"/>
      <c r="BJG182" s="3"/>
      <c r="BJH182" s="3"/>
      <c r="BJI182" s="3"/>
      <c r="BJJ182" s="3"/>
      <c r="BJK182" s="3"/>
      <c r="BJL182" s="3"/>
      <c r="BJM182" s="3"/>
      <c r="BJN182" s="3"/>
      <c r="BJO182" s="3"/>
      <c r="BJP182" s="3"/>
      <c r="BJQ182" s="3"/>
      <c r="BJR182" s="3"/>
      <c r="BJS182" s="3"/>
      <c r="BJT182" s="3"/>
      <c r="BJU182" s="3"/>
      <c r="BJV182" s="3"/>
      <c r="BJW182" s="3"/>
      <c r="BJX182" s="3"/>
      <c r="BJY182" s="3"/>
      <c r="BJZ182" s="3"/>
      <c r="BKA182" s="3"/>
      <c r="BKB182" s="3"/>
      <c r="BKC182" s="3"/>
      <c r="BKD182" s="3"/>
      <c r="BKE182" s="3"/>
      <c r="BKF182" s="3"/>
      <c r="BKG182" s="3"/>
      <c r="BKH182" s="3"/>
      <c r="BKI182" s="3"/>
      <c r="BKJ182" s="3"/>
      <c r="BKK182" s="3"/>
      <c r="BKL182" s="3"/>
      <c r="BKM182" s="3"/>
      <c r="BKN182" s="3"/>
      <c r="BKO182" s="3"/>
      <c r="BKP182" s="3"/>
      <c r="BKQ182" s="3"/>
      <c r="BKR182" s="3"/>
      <c r="BKS182" s="3"/>
      <c r="BKT182" s="3"/>
      <c r="BKU182" s="3"/>
      <c r="BKV182" s="3"/>
      <c r="BKW182" s="3"/>
      <c r="BKX182" s="3"/>
      <c r="BKY182" s="3"/>
      <c r="BKZ182" s="3"/>
      <c r="BLA182" s="3"/>
      <c r="BLB182" s="3"/>
      <c r="BLC182" s="3"/>
      <c r="BLD182" s="3"/>
      <c r="BLE182" s="3"/>
      <c r="BLF182" s="3"/>
      <c r="BLG182" s="3"/>
      <c r="BLH182" s="3"/>
      <c r="BLI182" s="3"/>
      <c r="BLJ182" s="3"/>
      <c r="BLK182" s="3"/>
      <c r="BLL182" s="3"/>
      <c r="BLM182" s="3"/>
      <c r="BLN182" s="3"/>
      <c r="BLO182" s="3"/>
      <c r="BLP182" s="3"/>
      <c r="BLQ182" s="3"/>
      <c r="BLR182" s="3"/>
      <c r="BLS182" s="3"/>
      <c r="BLT182" s="3"/>
      <c r="BLU182" s="3"/>
      <c r="BLV182" s="3"/>
      <c r="BLW182" s="3"/>
      <c r="BLX182" s="3"/>
      <c r="BLY182" s="3"/>
      <c r="BLZ182" s="3"/>
      <c r="BMA182" s="3"/>
      <c r="BMB182" s="3"/>
      <c r="BMC182" s="3"/>
      <c r="BMD182" s="3"/>
      <c r="BME182" s="3"/>
      <c r="BMF182" s="3"/>
      <c r="BMG182" s="3"/>
      <c r="BMH182" s="3"/>
      <c r="BMI182" s="3"/>
      <c r="BMJ182" s="3"/>
      <c r="BMK182" s="3"/>
      <c r="BML182" s="3"/>
      <c r="BMM182" s="3"/>
      <c r="BMN182" s="3"/>
      <c r="BMO182" s="3"/>
      <c r="BMP182" s="3"/>
      <c r="BMQ182" s="3"/>
      <c r="BMR182" s="3"/>
      <c r="BMS182" s="3"/>
      <c r="BMT182" s="3"/>
      <c r="BMU182" s="3"/>
      <c r="BMV182" s="3"/>
      <c r="BMW182" s="3"/>
      <c r="BMX182" s="3"/>
      <c r="BMY182" s="3"/>
      <c r="BMZ182" s="3"/>
      <c r="BNA182" s="3"/>
      <c r="BNB182" s="3"/>
      <c r="BNC182" s="3"/>
      <c r="BND182" s="3"/>
      <c r="BNE182" s="3"/>
      <c r="BNF182" s="3"/>
      <c r="BNG182" s="3"/>
      <c r="BNH182" s="3"/>
      <c r="BNI182" s="3"/>
      <c r="BNJ182" s="3"/>
      <c r="BNK182" s="3"/>
      <c r="BNL182" s="3"/>
      <c r="BNM182" s="3"/>
      <c r="BNN182" s="3"/>
      <c r="BNO182" s="3"/>
      <c r="BNP182" s="3"/>
      <c r="BNQ182" s="3"/>
      <c r="BNR182" s="3"/>
      <c r="BNS182" s="3"/>
      <c r="BNT182" s="3"/>
      <c r="BNU182" s="3"/>
      <c r="BNV182" s="3"/>
      <c r="BNW182" s="3"/>
      <c r="BNX182" s="3"/>
      <c r="BNY182" s="3"/>
      <c r="BNZ182" s="3"/>
      <c r="BOA182" s="3"/>
      <c r="BOB182" s="3"/>
      <c r="BOC182" s="3"/>
      <c r="BOD182" s="3"/>
      <c r="BOE182" s="3"/>
      <c r="BOF182" s="3"/>
      <c r="BOG182" s="3"/>
      <c r="BOH182" s="3"/>
      <c r="BOI182" s="3"/>
      <c r="BOJ182" s="3"/>
      <c r="BOK182" s="3"/>
      <c r="BOL182" s="3"/>
      <c r="BOM182" s="3"/>
      <c r="BON182" s="3"/>
      <c r="BOO182" s="3"/>
      <c r="BOP182" s="3"/>
      <c r="BOQ182" s="3"/>
      <c r="BOR182" s="3"/>
      <c r="BOS182" s="3"/>
      <c r="BOT182" s="3"/>
      <c r="BOU182" s="3"/>
      <c r="BOV182" s="3"/>
      <c r="BOW182" s="3"/>
      <c r="BOX182" s="3"/>
      <c r="BOY182" s="3"/>
      <c r="BOZ182" s="3"/>
      <c r="BPA182" s="3"/>
      <c r="BPB182" s="3"/>
      <c r="BPC182" s="3"/>
      <c r="BPD182" s="3"/>
      <c r="BPE182" s="3"/>
      <c r="BPF182" s="3"/>
      <c r="BPG182" s="3"/>
      <c r="BPH182" s="3"/>
      <c r="BPI182" s="3"/>
      <c r="BPJ182" s="3"/>
      <c r="BPK182" s="3"/>
      <c r="BPL182" s="3"/>
      <c r="BPM182" s="3"/>
      <c r="BPN182" s="3"/>
      <c r="BPO182" s="3"/>
      <c r="BPP182" s="3"/>
      <c r="BPQ182" s="3"/>
      <c r="BPR182" s="3"/>
      <c r="BPS182" s="3"/>
      <c r="BPT182" s="3"/>
      <c r="BPU182" s="3"/>
      <c r="BPV182" s="3"/>
      <c r="BPW182" s="3"/>
      <c r="BPX182" s="3"/>
      <c r="BPY182" s="3"/>
      <c r="BPZ182" s="3"/>
      <c r="BQA182" s="3"/>
      <c r="BQB182" s="3"/>
      <c r="BQC182" s="3"/>
      <c r="BQD182" s="3"/>
      <c r="BQE182" s="3"/>
      <c r="BQF182" s="3"/>
      <c r="BQG182" s="3"/>
      <c r="BQH182" s="3"/>
      <c r="BQI182" s="3"/>
      <c r="BQJ182" s="3"/>
      <c r="BQK182" s="3"/>
      <c r="BQL182" s="3"/>
      <c r="BQM182" s="3"/>
      <c r="BQN182" s="3"/>
      <c r="BQO182" s="3"/>
      <c r="BQP182" s="3"/>
      <c r="BQQ182" s="3"/>
      <c r="BQR182" s="3"/>
      <c r="BQS182" s="3"/>
      <c r="BQT182" s="3"/>
      <c r="BQU182" s="3"/>
      <c r="BQV182" s="3"/>
      <c r="BQW182" s="3"/>
      <c r="BQX182" s="3"/>
      <c r="BQY182" s="3"/>
      <c r="BQZ182" s="3"/>
      <c r="BRA182" s="3"/>
      <c r="BRB182" s="3"/>
      <c r="BRC182" s="3"/>
      <c r="BRD182" s="3"/>
      <c r="BRE182" s="3"/>
      <c r="BRF182" s="3"/>
      <c r="BRG182" s="3"/>
      <c r="BRH182" s="3"/>
      <c r="BRI182" s="3"/>
      <c r="BRJ182" s="3"/>
      <c r="BRK182" s="3"/>
      <c r="BRL182" s="3"/>
      <c r="BRM182" s="3"/>
      <c r="BRN182" s="3"/>
      <c r="BRO182" s="3"/>
      <c r="BRP182" s="3"/>
      <c r="BRQ182" s="3"/>
      <c r="BRR182" s="3"/>
      <c r="BRS182" s="3"/>
      <c r="BRT182" s="3"/>
      <c r="BRU182" s="3"/>
      <c r="BRV182" s="3"/>
      <c r="BRW182" s="3"/>
      <c r="BRX182" s="3"/>
      <c r="BRY182" s="3"/>
      <c r="BRZ182" s="3"/>
      <c r="BSA182" s="3"/>
      <c r="BSB182" s="3"/>
      <c r="BSC182" s="3"/>
      <c r="BSD182" s="3"/>
      <c r="BSE182" s="3"/>
      <c r="BSF182" s="3"/>
      <c r="BSG182" s="3"/>
      <c r="BSH182" s="3"/>
      <c r="BSI182" s="3"/>
      <c r="BSJ182" s="3"/>
      <c r="BSK182" s="3"/>
      <c r="BSL182" s="3"/>
      <c r="BSM182" s="3"/>
      <c r="BSN182" s="3"/>
      <c r="BSO182" s="3"/>
      <c r="BSP182" s="3"/>
      <c r="BSQ182" s="3"/>
      <c r="BSR182" s="3"/>
      <c r="BSS182" s="3"/>
      <c r="BST182" s="3"/>
      <c r="BSU182" s="3"/>
      <c r="BSV182" s="3"/>
      <c r="BSW182" s="3"/>
      <c r="BSX182" s="3"/>
      <c r="BSY182" s="3"/>
      <c r="BSZ182" s="3"/>
      <c r="BTA182" s="3"/>
      <c r="BTB182" s="3"/>
      <c r="BTC182" s="3"/>
      <c r="BTD182" s="3"/>
      <c r="BTE182" s="3"/>
      <c r="BTF182" s="3"/>
      <c r="BTG182" s="3"/>
      <c r="BTH182" s="3"/>
      <c r="BTI182" s="3"/>
      <c r="BTJ182" s="3"/>
      <c r="BTK182" s="3"/>
      <c r="BTL182" s="3"/>
      <c r="BTM182" s="3"/>
      <c r="BTN182" s="3"/>
      <c r="BTO182" s="3"/>
      <c r="BTP182" s="3"/>
      <c r="BTQ182" s="3"/>
      <c r="BTR182" s="3"/>
      <c r="BTS182" s="3"/>
      <c r="BTT182" s="3"/>
      <c r="BTU182" s="3"/>
      <c r="BTV182" s="3"/>
      <c r="BTW182" s="3"/>
      <c r="BTX182" s="3"/>
      <c r="BTY182" s="3"/>
      <c r="BTZ182" s="3"/>
      <c r="BUA182" s="3"/>
      <c r="BUB182" s="3"/>
      <c r="BUC182" s="3"/>
      <c r="BUD182" s="3"/>
      <c r="BUE182" s="3"/>
      <c r="BUF182" s="3"/>
      <c r="BUG182" s="3"/>
      <c r="BUH182" s="3"/>
      <c r="BUI182" s="3"/>
      <c r="BUJ182" s="3"/>
      <c r="BUK182" s="3"/>
      <c r="BUL182" s="3"/>
      <c r="BUM182" s="3"/>
      <c r="BUN182" s="3"/>
      <c r="BUO182" s="3"/>
      <c r="BUP182" s="3"/>
      <c r="BUQ182" s="3"/>
      <c r="BUR182" s="3"/>
      <c r="BUS182" s="3"/>
      <c r="BUT182" s="3"/>
      <c r="BUU182" s="3"/>
      <c r="BUV182" s="3"/>
      <c r="BUW182" s="3"/>
      <c r="BUX182" s="3"/>
      <c r="BUY182" s="3"/>
      <c r="BUZ182" s="3"/>
      <c r="BVA182" s="3"/>
      <c r="BVB182" s="3"/>
      <c r="BVC182" s="3"/>
      <c r="BVD182" s="3"/>
      <c r="BVE182" s="3"/>
      <c r="BVF182" s="3"/>
      <c r="BVG182" s="3"/>
      <c r="BVH182" s="3"/>
      <c r="BVI182" s="3"/>
      <c r="BVJ182" s="3"/>
      <c r="BVK182" s="3"/>
      <c r="BVL182" s="3"/>
      <c r="BVM182" s="3"/>
      <c r="BVN182" s="3"/>
      <c r="BVO182" s="3"/>
      <c r="BVP182" s="3"/>
      <c r="BVQ182" s="3"/>
      <c r="BVR182" s="3"/>
      <c r="BVS182" s="3"/>
      <c r="BVT182" s="3"/>
      <c r="BVU182" s="3"/>
      <c r="BVV182" s="3"/>
      <c r="BVW182" s="3"/>
      <c r="BVX182" s="3"/>
      <c r="BVY182" s="3"/>
      <c r="BVZ182" s="3"/>
      <c r="BWA182" s="3"/>
      <c r="BWB182" s="3"/>
      <c r="BWC182" s="3"/>
      <c r="BWD182" s="3"/>
      <c r="BWE182" s="3"/>
      <c r="BWF182" s="3"/>
      <c r="BWG182" s="3"/>
      <c r="BWH182" s="3"/>
      <c r="BWI182" s="3"/>
      <c r="BWJ182" s="3"/>
      <c r="BWK182" s="3"/>
      <c r="BWL182" s="3"/>
      <c r="BWM182" s="3"/>
      <c r="BWN182" s="3"/>
      <c r="BWO182" s="3"/>
      <c r="BWP182" s="3"/>
      <c r="BWQ182" s="3"/>
      <c r="BWR182" s="3"/>
      <c r="BWS182" s="3"/>
      <c r="BWT182" s="3"/>
      <c r="BWU182" s="3"/>
      <c r="BWV182" s="3"/>
      <c r="BWW182" s="3"/>
      <c r="BWX182" s="3"/>
      <c r="BWY182" s="3"/>
      <c r="BWZ182" s="3"/>
      <c r="BXA182" s="3"/>
      <c r="BXB182" s="3"/>
      <c r="BXC182" s="3"/>
      <c r="BXD182" s="3"/>
      <c r="BXE182" s="3"/>
      <c r="BXF182" s="3"/>
      <c r="BXG182" s="3"/>
      <c r="BXH182" s="3"/>
      <c r="BXI182" s="3"/>
      <c r="BXJ182" s="3"/>
      <c r="BXK182" s="3"/>
      <c r="BXL182" s="3"/>
      <c r="BXM182" s="3"/>
      <c r="BXN182" s="3"/>
      <c r="BXO182" s="3"/>
      <c r="BXP182" s="3"/>
      <c r="BXQ182" s="3"/>
      <c r="BXR182" s="3"/>
      <c r="BXS182" s="3"/>
      <c r="BXT182" s="3"/>
      <c r="BXU182" s="3"/>
      <c r="BXV182" s="3"/>
      <c r="BXW182" s="3"/>
      <c r="BXX182" s="3"/>
      <c r="BXY182" s="3"/>
      <c r="BXZ182" s="3"/>
      <c r="BYA182" s="3"/>
      <c r="BYB182" s="3"/>
      <c r="BYC182" s="3"/>
      <c r="BYD182" s="3"/>
      <c r="BYE182" s="3"/>
      <c r="BYF182" s="3"/>
      <c r="BYG182" s="3"/>
      <c r="BYH182" s="3"/>
      <c r="BYI182" s="3"/>
      <c r="BYJ182" s="3"/>
      <c r="BYK182" s="3"/>
      <c r="BYL182" s="3"/>
      <c r="BYM182" s="3"/>
      <c r="BYN182" s="3"/>
      <c r="BYO182" s="3"/>
      <c r="BYP182" s="3"/>
      <c r="BYQ182" s="3"/>
      <c r="BYR182" s="3"/>
      <c r="BYS182" s="3"/>
      <c r="BYT182" s="3"/>
      <c r="BYU182" s="3"/>
      <c r="BYV182" s="3"/>
      <c r="BYW182" s="3"/>
      <c r="BYX182" s="3"/>
      <c r="BYY182" s="3"/>
      <c r="BYZ182" s="3"/>
      <c r="BZA182" s="3"/>
      <c r="BZB182" s="3"/>
      <c r="BZC182" s="3"/>
      <c r="BZD182" s="3"/>
      <c r="BZE182" s="3"/>
      <c r="BZF182" s="3"/>
      <c r="BZG182" s="3"/>
      <c r="BZH182" s="3"/>
      <c r="BZI182" s="3"/>
      <c r="BZJ182" s="3"/>
      <c r="BZK182" s="3"/>
      <c r="BZL182" s="3"/>
      <c r="BZM182" s="3"/>
      <c r="BZN182" s="3"/>
      <c r="BZO182" s="3"/>
      <c r="BZP182" s="3"/>
      <c r="BZQ182" s="3"/>
      <c r="BZR182" s="3"/>
      <c r="BZS182" s="3"/>
      <c r="BZT182" s="3"/>
      <c r="BZU182" s="3"/>
      <c r="BZV182" s="3"/>
      <c r="BZW182" s="3"/>
      <c r="BZX182" s="3"/>
      <c r="BZY182" s="3"/>
      <c r="BZZ182" s="3"/>
      <c r="CAA182" s="3"/>
      <c r="CAB182" s="3"/>
      <c r="CAC182" s="3"/>
      <c r="CAD182" s="3"/>
      <c r="CAE182" s="3"/>
      <c r="CAF182" s="3"/>
      <c r="CAG182" s="3"/>
      <c r="CAH182" s="3"/>
      <c r="CAI182" s="3"/>
      <c r="CAJ182" s="3"/>
      <c r="CAK182" s="3"/>
      <c r="CAL182" s="3"/>
      <c r="CAM182" s="3"/>
      <c r="CAN182" s="3"/>
      <c r="CAO182" s="3"/>
      <c r="CAP182" s="3"/>
      <c r="CAQ182" s="3"/>
      <c r="CAR182" s="3"/>
      <c r="CAS182" s="3"/>
      <c r="CAT182" s="3"/>
      <c r="CAU182" s="3"/>
      <c r="CAV182" s="3"/>
      <c r="CAW182" s="3"/>
      <c r="CAX182" s="3"/>
      <c r="CAY182" s="3"/>
      <c r="CAZ182" s="3"/>
      <c r="CBA182" s="3"/>
      <c r="CBB182" s="3"/>
      <c r="CBC182" s="3"/>
      <c r="CBD182" s="3"/>
      <c r="CBE182" s="3"/>
      <c r="CBF182" s="3"/>
      <c r="CBG182" s="3"/>
      <c r="CBH182" s="3"/>
      <c r="CBI182" s="3"/>
      <c r="CBJ182" s="3"/>
      <c r="CBK182" s="3"/>
      <c r="CBL182" s="3"/>
      <c r="CBM182" s="3"/>
      <c r="CBN182" s="3"/>
      <c r="CBO182" s="3"/>
      <c r="CBP182" s="3"/>
      <c r="CBQ182" s="3"/>
      <c r="CBR182" s="3"/>
      <c r="CBS182" s="3"/>
      <c r="CBT182" s="3"/>
      <c r="CBU182" s="3"/>
      <c r="CBV182" s="3"/>
      <c r="CBW182" s="3"/>
      <c r="CBX182" s="3"/>
      <c r="CBY182" s="3"/>
      <c r="CBZ182" s="3"/>
      <c r="CCA182" s="3"/>
      <c r="CCB182" s="3"/>
      <c r="CCC182" s="3"/>
      <c r="CCD182" s="3"/>
      <c r="CCE182" s="3"/>
      <c r="CCF182" s="3"/>
      <c r="CCG182" s="3"/>
      <c r="CCH182" s="3"/>
      <c r="CCI182" s="3"/>
      <c r="CCJ182" s="3"/>
      <c r="CCK182" s="3"/>
      <c r="CCL182" s="3"/>
      <c r="CCM182" s="3"/>
      <c r="CCN182" s="3"/>
      <c r="CCO182" s="3"/>
      <c r="CCP182" s="3"/>
      <c r="CCQ182" s="3"/>
      <c r="CCR182" s="3"/>
      <c r="CCS182" s="3"/>
      <c r="CCT182" s="3"/>
      <c r="CCU182" s="3"/>
      <c r="CCV182" s="3"/>
      <c r="CCW182" s="3"/>
      <c r="CCX182" s="3"/>
      <c r="CCY182" s="3"/>
      <c r="CCZ182" s="3"/>
      <c r="CDA182" s="3"/>
      <c r="CDB182" s="3"/>
      <c r="CDC182" s="3"/>
      <c r="CDD182" s="3"/>
      <c r="CDE182" s="3"/>
      <c r="CDF182" s="3"/>
      <c r="CDG182" s="3"/>
      <c r="CDH182" s="3"/>
      <c r="CDI182" s="3"/>
      <c r="CDJ182" s="3"/>
      <c r="CDK182" s="3"/>
      <c r="CDL182" s="3"/>
      <c r="CDM182" s="3"/>
      <c r="CDN182" s="3"/>
      <c r="CDO182" s="3"/>
      <c r="CDP182" s="3"/>
      <c r="CDQ182" s="3"/>
      <c r="CDR182" s="3"/>
      <c r="CDS182" s="3"/>
      <c r="CDT182" s="3"/>
      <c r="CDU182" s="3"/>
      <c r="CDV182" s="3"/>
      <c r="CDW182" s="3"/>
      <c r="CDX182" s="3"/>
      <c r="CDY182" s="3"/>
      <c r="CDZ182" s="3"/>
      <c r="CEA182" s="3"/>
      <c r="CEB182" s="3"/>
      <c r="CEC182" s="3"/>
      <c r="CED182" s="3"/>
      <c r="CEE182" s="3"/>
      <c r="CEF182" s="3"/>
      <c r="CEG182" s="3"/>
      <c r="CEH182" s="3"/>
      <c r="CEI182" s="3"/>
      <c r="CEJ182" s="3"/>
      <c r="CEK182" s="3"/>
      <c r="CEL182" s="3"/>
      <c r="CEM182" s="3"/>
      <c r="CEN182" s="3"/>
      <c r="CEO182" s="3"/>
      <c r="CEP182" s="3"/>
      <c r="CEQ182" s="3"/>
      <c r="CER182" s="3"/>
      <c r="CES182" s="3"/>
      <c r="CET182" s="3"/>
      <c r="CEU182" s="3"/>
      <c r="CEV182" s="3"/>
      <c r="CEW182" s="3"/>
      <c r="CEX182" s="3"/>
      <c r="CEY182" s="3"/>
      <c r="CEZ182" s="3"/>
      <c r="CFA182" s="3"/>
      <c r="CFB182" s="3"/>
      <c r="CFC182" s="3"/>
      <c r="CFD182" s="3"/>
      <c r="CFE182" s="3"/>
      <c r="CFF182" s="3"/>
      <c r="CFG182" s="3"/>
      <c r="CFH182" s="3"/>
      <c r="CFI182" s="3"/>
      <c r="CFJ182" s="3"/>
      <c r="CFK182" s="3"/>
      <c r="CFL182" s="3"/>
      <c r="CFM182" s="3"/>
      <c r="CFN182" s="3"/>
      <c r="CFO182" s="3"/>
      <c r="CFP182" s="3"/>
      <c r="CFQ182" s="3"/>
      <c r="CFR182" s="3"/>
      <c r="CFS182" s="3"/>
      <c r="CFT182" s="3"/>
      <c r="CFU182" s="3"/>
      <c r="CFV182" s="3"/>
      <c r="CFW182" s="3"/>
      <c r="CFX182" s="3"/>
      <c r="CFY182" s="3"/>
      <c r="CFZ182" s="3"/>
      <c r="CGA182" s="3"/>
      <c r="CGB182" s="3"/>
      <c r="CGC182" s="3"/>
      <c r="CGD182" s="3"/>
      <c r="CGE182" s="3"/>
      <c r="CGF182" s="3"/>
      <c r="CGG182" s="3"/>
      <c r="CGH182" s="3"/>
      <c r="CGI182" s="3"/>
      <c r="CGJ182" s="3"/>
      <c r="CGK182" s="3"/>
      <c r="CGL182" s="3"/>
      <c r="CGM182" s="3"/>
      <c r="CGN182" s="3"/>
      <c r="CGO182" s="3"/>
      <c r="CGP182" s="3"/>
      <c r="CGQ182" s="3"/>
      <c r="CGR182" s="3"/>
      <c r="CGS182" s="3"/>
      <c r="CGT182" s="3"/>
      <c r="CGU182" s="3"/>
      <c r="CGV182" s="3"/>
      <c r="CGW182" s="3"/>
      <c r="CGX182" s="3"/>
      <c r="CGY182" s="3"/>
      <c r="CGZ182" s="3"/>
      <c r="CHA182" s="3"/>
      <c r="CHB182" s="3"/>
      <c r="CHC182" s="3"/>
      <c r="CHD182" s="3"/>
      <c r="CHE182" s="3"/>
      <c r="CHF182" s="3"/>
      <c r="CHG182" s="3"/>
      <c r="CHH182" s="3"/>
      <c r="CHI182" s="3"/>
      <c r="CHJ182" s="3"/>
      <c r="CHK182" s="3"/>
      <c r="CHL182" s="3"/>
      <c r="CHM182" s="3"/>
      <c r="CHN182" s="3"/>
      <c r="CHO182" s="3"/>
      <c r="CHP182" s="3"/>
      <c r="CHQ182" s="3"/>
      <c r="CHR182" s="3"/>
      <c r="CHS182" s="3"/>
      <c r="CHT182" s="3"/>
      <c r="CHU182" s="3"/>
      <c r="CHV182" s="3"/>
      <c r="CHW182" s="3"/>
      <c r="CHX182" s="3"/>
      <c r="CHY182" s="3"/>
      <c r="CHZ182" s="3"/>
      <c r="CIA182" s="3"/>
      <c r="CIB182" s="3"/>
      <c r="CIC182" s="3"/>
      <c r="CID182" s="3"/>
      <c r="CIE182" s="3"/>
      <c r="CIF182" s="3"/>
      <c r="CIG182" s="3"/>
      <c r="CIH182" s="3"/>
      <c r="CII182" s="3"/>
      <c r="CIJ182" s="3"/>
      <c r="CIK182" s="3"/>
      <c r="CIL182" s="3"/>
      <c r="CIM182" s="3"/>
      <c r="CIN182" s="3"/>
      <c r="CIO182" s="3"/>
      <c r="CIP182" s="3"/>
      <c r="CIQ182" s="3"/>
      <c r="CIR182" s="3"/>
      <c r="CIS182" s="3"/>
      <c r="CIT182" s="3"/>
      <c r="CIU182" s="3"/>
      <c r="CIV182" s="3"/>
      <c r="CIW182" s="3"/>
      <c r="CIX182" s="3"/>
      <c r="CIY182" s="3"/>
      <c r="CIZ182" s="3"/>
      <c r="CJA182" s="3"/>
      <c r="CJB182" s="3"/>
      <c r="CJC182" s="3"/>
      <c r="CJD182" s="3"/>
      <c r="CJE182" s="3"/>
      <c r="CJF182" s="3"/>
      <c r="CJG182" s="3"/>
      <c r="CJH182" s="3"/>
      <c r="CJI182" s="3"/>
      <c r="CJJ182" s="3"/>
      <c r="CJK182" s="3"/>
      <c r="CJL182" s="3"/>
      <c r="CJM182" s="3"/>
      <c r="CJN182" s="3"/>
      <c r="CJO182" s="3"/>
      <c r="CJP182" s="3"/>
      <c r="CJQ182" s="3"/>
      <c r="CJR182" s="3"/>
      <c r="CJS182" s="3"/>
      <c r="CJT182" s="3"/>
      <c r="CJU182" s="3"/>
      <c r="CJV182" s="3"/>
      <c r="CJW182" s="3"/>
      <c r="CJX182" s="3"/>
      <c r="CJY182" s="3"/>
      <c r="CJZ182" s="3"/>
      <c r="CKA182" s="3"/>
      <c r="CKB182" s="3"/>
      <c r="CKC182" s="3"/>
      <c r="CKD182" s="3"/>
      <c r="CKE182" s="3"/>
      <c r="CKF182" s="3"/>
      <c r="CKG182" s="3"/>
      <c r="CKH182" s="3"/>
      <c r="CKI182" s="3"/>
      <c r="CKJ182" s="3"/>
      <c r="CKK182" s="3"/>
      <c r="CKL182" s="3"/>
      <c r="CKM182" s="3"/>
      <c r="CKN182" s="3"/>
      <c r="CKO182" s="3"/>
      <c r="CKP182" s="3"/>
      <c r="CKQ182" s="3"/>
      <c r="CKR182" s="3"/>
      <c r="CKS182" s="3"/>
      <c r="CKT182" s="3"/>
      <c r="CKU182" s="3"/>
      <c r="CKV182" s="3"/>
      <c r="CKW182" s="3"/>
      <c r="CKX182" s="3"/>
      <c r="CKY182" s="3"/>
      <c r="CKZ182" s="3"/>
      <c r="CLA182" s="3"/>
      <c r="CLB182" s="3"/>
      <c r="CLC182" s="3"/>
      <c r="CLD182" s="3"/>
      <c r="CLE182" s="3"/>
      <c r="CLF182" s="3"/>
      <c r="CLG182" s="3"/>
      <c r="CLH182" s="3"/>
      <c r="CLI182" s="3"/>
      <c r="CLJ182" s="3"/>
      <c r="CLK182" s="3"/>
      <c r="CLL182" s="3"/>
      <c r="CLM182" s="3"/>
      <c r="CLN182" s="3"/>
      <c r="CLO182" s="3"/>
      <c r="CLP182" s="3"/>
      <c r="CLQ182" s="3"/>
      <c r="CLR182" s="3"/>
      <c r="CLS182" s="3"/>
      <c r="CLT182" s="3"/>
      <c r="CLU182" s="3"/>
      <c r="CLV182" s="3"/>
      <c r="CLW182" s="3"/>
      <c r="CLX182" s="3"/>
      <c r="CLY182" s="3"/>
      <c r="CLZ182" s="3"/>
      <c r="CMA182" s="3"/>
      <c r="CMB182" s="3"/>
      <c r="CMC182" s="3"/>
      <c r="CMD182" s="3"/>
      <c r="CME182" s="3"/>
      <c r="CMF182" s="3"/>
      <c r="CMG182" s="3"/>
      <c r="CMH182" s="3"/>
      <c r="CMI182" s="3"/>
      <c r="CMJ182" s="3"/>
      <c r="CMK182" s="3"/>
      <c r="CML182" s="3"/>
      <c r="CMM182" s="3"/>
      <c r="CMN182" s="3"/>
      <c r="CMO182" s="3"/>
      <c r="CMP182" s="3"/>
      <c r="CMQ182" s="3"/>
      <c r="CMR182" s="3"/>
      <c r="CMS182" s="3"/>
      <c r="CMT182" s="3"/>
      <c r="CMU182" s="3"/>
      <c r="CMV182" s="3"/>
      <c r="CMW182" s="3"/>
      <c r="CMX182" s="3"/>
      <c r="CMY182" s="3"/>
      <c r="CMZ182" s="3"/>
      <c r="CNA182" s="3"/>
      <c r="CNB182" s="3"/>
      <c r="CNC182" s="3"/>
      <c r="CND182" s="3"/>
      <c r="CNE182" s="3"/>
      <c r="CNF182" s="3"/>
      <c r="CNG182" s="3"/>
      <c r="CNH182" s="3"/>
      <c r="CNI182" s="3"/>
      <c r="CNJ182" s="3"/>
      <c r="CNK182" s="3"/>
      <c r="CNL182" s="3"/>
      <c r="CNM182" s="3"/>
      <c r="CNN182" s="3"/>
      <c r="CNO182" s="3"/>
      <c r="CNP182" s="3"/>
      <c r="CNQ182" s="3"/>
      <c r="CNR182" s="3"/>
      <c r="CNS182" s="3"/>
      <c r="CNT182" s="3"/>
      <c r="CNU182" s="3"/>
      <c r="CNV182" s="3"/>
      <c r="CNW182" s="3"/>
      <c r="CNX182" s="3"/>
      <c r="CNY182" s="3"/>
      <c r="CNZ182" s="3"/>
      <c r="COA182" s="3"/>
      <c r="COB182" s="3"/>
      <c r="COC182" s="3"/>
      <c r="COD182" s="3"/>
      <c r="COE182" s="3"/>
      <c r="COF182" s="3"/>
      <c r="COG182" s="3"/>
      <c r="COH182" s="3"/>
      <c r="COI182" s="3"/>
      <c r="COJ182" s="3"/>
      <c r="COK182" s="3"/>
      <c r="COL182" s="3"/>
      <c r="COM182" s="3"/>
      <c r="CON182" s="3"/>
      <c r="COO182" s="3"/>
      <c r="COP182" s="3"/>
      <c r="COQ182" s="3"/>
      <c r="COR182" s="3"/>
      <c r="COS182" s="3"/>
      <c r="COT182" s="3"/>
      <c r="COU182" s="3"/>
      <c r="COV182" s="3"/>
      <c r="COW182" s="3"/>
      <c r="COX182" s="3"/>
      <c r="COY182" s="3"/>
      <c r="COZ182" s="3"/>
      <c r="CPA182" s="3"/>
      <c r="CPB182" s="3"/>
      <c r="CPC182" s="3"/>
      <c r="CPD182" s="3"/>
      <c r="CPE182" s="3"/>
      <c r="CPF182" s="3"/>
      <c r="CPG182" s="3"/>
      <c r="CPH182" s="3"/>
      <c r="CPI182" s="3"/>
      <c r="CPJ182" s="3"/>
      <c r="CPK182" s="3"/>
      <c r="CPL182" s="3"/>
      <c r="CPM182" s="3"/>
      <c r="CPN182" s="3"/>
      <c r="CPO182" s="3"/>
      <c r="CPP182" s="3"/>
      <c r="CPQ182" s="3"/>
      <c r="CPR182" s="3"/>
      <c r="CPS182" s="3"/>
      <c r="CPT182" s="3"/>
      <c r="CPU182" s="3"/>
      <c r="CPV182" s="3"/>
      <c r="CPW182" s="3"/>
      <c r="CPX182" s="3"/>
      <c r="CPY182" s="3"/>
      <c r="CPZ182" s="3"/>
      <c r="CQA182" s="3"/>
      <c r="CQB182" s="3"/>
      <c r="CQC182" s="3"/>
      <c r="CQD182" s="3"/>
      <c r="CQE182" s="3"/>
      <c r="CQF182" s="3"/>
      <c r="CQG182" s="3"/>
      <c r="CQH182" s="3"/>
      <c r="CQI182" s="3"/>
      <c r="CQJ182" s="3"/>
      <c r="CQK182" s="3"/>
      <c r="CQL182" s="3"/>
      <c r="CQM182" s="3"/>
      <c r="CQN182" s="3"/>
      <c r="CQO182" s="3"/>
      <c r="CQP182" s="3"/>
      <c r="CQQ182" s="3"/>
      <c r="CQR182" s="3"/>
      <c r="CQS182" s="3"/>
      <c r="CQT182" s="3"/>
      <c r="CQU182" s="3"/>
      <c r="CQV182" s="3"/>
      <c r="CQW182" s="3"/>
      <c r="CQX182" s="3"/>
      <c r="CQY182" s="3"/>
      <c r="CQZ182" s="3"/>
      <c r="CRA182" s="3"/>
      <c r="CRB182" s="3"/>
      <c r="CRC182" s="3"/>
      <c r="CRD182" s="3"/>
      <c r="CRE182" s="3"/>
      <c r="CRF182" s="3"/>
      <c r="CRG182" s="3"/>
      <c r="CRH182" s="3"/>
      <c r="CRI182" s="3"/>
      <c r="CRJ182" s="3"/>
      <c r="CRK182" s="3"/>
      <c r="CRL182" s="3"/>
      <c r="CRM182" s="3"/>
      <c r="CRN182" s="3"/>
      <c r="CRO182" s="3"/>
      <c r="CRP182" s="3"/>
      <c r="CRQ182" s="3"/>
      <c r="CRR182" s="3"/>
      <c r="CRS182" s="3"/>
      <c r="CRT182" s="3"/>
      <c r="CRU182" s="3"/>
      <c r="CRV182" s="3"/>
      <c r="CRW182" s="3"/>
      <c r="CRX182" s="3"/>
      <c r="CRY182" s="3"/>
      <c r="CRZ182" s="3"/>
      <c r="CSA182" s="3"/>
      <c r="CSB182" s="3"/>
      <c r="CSC182" s="3"/>
      <c r="CSD182" s="3"/>
      <c r="CSE182" s="3"/>
      <c r="CSF182" s="3"/>
      <c r="CSG182" s="3"/>
      <c r="CSH182" s="3"/>
      <c r="CSI182" s="3"/>
      <c r="CSJ182" s="3"/>
      <c r="CSK182" s="3"/>
      <c r="CSL182" s="3"/>
      <c r="CSM182" s="3"/>
      <c r="CSN182" s="3"/>
      <c r="CSO182" s="3"/>
      <c r="CSP182" s="3"/>
      <c r="CSQ182" s="3"/>
      <c r="CSR182" s="3"/>
      <c r="CSS182" s="3"/>
      <c r="CST182" s="3"/>
      <c r="CSU182" s="3"/>
      <c r="CSV182" s="3"/>
      <c r="CSW182" s="3"/>
      <c r="CSX182" s="3"/>
      <c r="CSY182" s="3"/>
      <c r="CSZ182" s="3"/>
      <c r="CTA182" s="3"/>
      <c r="CTB182" s="3"/>
      <c r="CTC182" s="3"/>
      <c r="CTD182" s="3"/>
      <c r="CTE182" s="3"/>
      <c r="CTF182" s="3"/>
      <c r="CTG182" s="3"/>
      <c r="CTH182" s="3"/>
      <c r="CTI182" s="3"/>
      <c r="CTJ182" s="3"/>
      <c r="CTK182" s="3"/>
      <c r="CTL182" s="3"/>
      <c r="CTM182" s="3"/>
      <c r="CTN182" s="3"/>
      <c r="CTO182" s="3"/>
      <c r="CTP182" s="3"/>
      <c r="CTQ182" s="3"/>
      <c r="CTR182" s="3"/>
      <c r="CTS182" s="3"/>
      <c r="CTT182" s="3"/>
      <c r="CTU182" s="3"/>
      <c r="CTV182" s="3"/>
      <c r="CTW182" s="3"/>
      <c r="CTX182" s="3"/>
      <c r="CTY182" s="3"/>
      <c r="CTZ182" s="3"/>
      <c r="CUA182" s="3"/>
      <c r="CUB182" s="3"/>
      <c r="CUC182" s="3"/>
      <c r="CUD182" s="3"/>
      <c r="CUE182" s="3"/>
      <c r="CUF182" s="3"/>
      <c r="CUG182" s="3"/>
      <c r="CUH182" s="3"/>
      <c r="CUI182" s="3"/>
      <c r="CUJ182" s="3"/>
      <c r="CUK182" s="3"/>
      <c r="CUL182" s="3"/>
      <c r="CUM182" s="3"/>
      <c r="CUN182" s="3"/>
      <c r="CUO182" s="3"/>
      <c r="CUP182" s="3"/>
      <c r="CUQ182" s="3"/>
      <c r="CUR182" s="3"/>
      <c r="CUS182" s="3"/>
      <c r="CUT182" s="3"/>
      <c r="CUU182" s="3"/>
      <c r="CUV182" s="3"/>
      <c r="CUW182" s="3"/>
      <c r="CUX182" s="3"/>
      <c r="CUY182" s="3"/>
      <c r="CUZ182" s="3"/>
      <c r="CVA182" s="3"/>
      <c r="CVB182" s="3"/>
      <c r="CVC182" s="3"/>
      <c r="CVD182" s="3"/>
      <c r="CVE182" s="3"/>
      <c r="CVF182" s="3"/>
      <c r="CVG182" s="3"/>
      <c r="CVH182" s="3"/>
      <c r="CVI182" s="3"/>
      <c r="CVJ182" s="3"/>
      <c r="CVK182" s="3"/>
      <c r="CVL182" s="3"/>
      <c r="CVM182" s="3"/>
      <c r="CVN182" s="3"/>
      <c r="CVO182" s="3"/>
      <c r="CVP182" s="3"/>
      <c r="CVQ182" s="3"/>
      <c r="CVR182" s="3"/>
      <c r="CVS182" s="3"/>
      <c r="CVT182" s="3"/>
      <c r="CVU182" s="3"/>
      <c r="CVV182" s="3"/>
      <c r="CVW182" s="3"/>
      <c r="CVX182" s="3"/>
      <c r="CVY182" s="3"/>
      <c r="CVZ182" s="3"/>
      <c r="CWA182" s="3"/>
      <c r="CWB182" s="3"/>
      <c r="CWC182" s="3"/>
      <c r="CWD182" s="3"/>
      <c r="CWE182" s="3"/>
      <c r="CWF182" s="3"/>
      <c r="CWG182" s="3"/>
      <c r="CWH182" s="3"/>
      <c r="CWI182" s="3"/>
      <c r="CWJ182" s="3"/>
      <c r="CWK182" s="3"/>
      <c r="CWL182" s="3"/>
      <c r="CWM182" s="3"/>
      <c r="CWN182" s="3"/>
      <c r="CWO182" s="3"/>
      <c r="CWP182" s="3"/>
      <c r="CWQ182" s="3"/>
      <c r="CWR182" s="3"/>
      <c r="CWS182" s="3"/>
      <c r="CWT182" s="3"/>
      <c r="CWU182" s="3"/>
      <c r="CWV182" s="3"/>
      <c r="CWW182" s="3"/>
      <c r="CWX182" s="3"/>
      <c r="CWY182" s="3"/>
      <c r="CWZ182" s="3"/>
      <c r="CXA182" s="3"/>
      <c r="CXB182" s="3"/>
      <c r="CXC182" s="3"/>
      <c r="CXD182" s="3"/>
      <c r="CXE182" s="3"/>
      <c r="CXF182" s="3"/>
      <c r="CXG182" s="3"/>
      <c r="CXH182" s="3"/>
      <c r="CXI182" s="3"/>
      <c r="CXJ182" s="3"/>
      <c r="CXK182" s="3"/>
      <c r="CXL182" s="3"/>
      <c r="CXM182" s="3"/>
      <c r="CXN182" s="3"/>
      <c r="CXO182" s="3"/>
      <c r="CXP182" s="3"/>
      <c r="CXQ182" s="3"/>
      <c r="CXR182" s="3"/>
      <c r="CXS182" s="3"/>
      <c r="CXT182" s="3"/>
      <c r="CXU182" s="3"/>
      <c r="CXV182" s="3"/>
      <c r="CXW182" s="3"/>
      <c r="CXX182" s="3"/>
      <c r="CXY182" s="3"/>
      <c r="CXZ182" s="3"/>
      <c r="CYA182" s="3"/>
      <c r="CYB182" s="3"/>
      <c r="CYC182" s="3"/>
      <c r="CYD182" s="3"/>
      <c r="CYE182" s="3"/>
      <c r="CYF182" s="3"/>
      <c r="CYG182" s="3"/>
      <c r="CYH182" s="3"/>
      <c r="CYI182" s="3"/>
      <c r="CYJ182" s="3"/>
      <c r="CYK182" s="3"/>
      <c r="CYL182" s="3"/>
      <c r="CYM182" s="3"/>
      <c r="CYN182" s="3"/>
      <c r="CYO182" s="3"/>
      <c r="CYP182" s="3"/>
      <c r="CYQ182" s="3"/>
      <c r="CYR182" s="3"/>
      <c r="CYS182" s="3"/>
      <c r="CYT182" s="3"/>
      <c r="CYU182" s="3"/>
      <c r="CYV182" s="3"/>
      <c r="CYW182" s="3"/>
      <c r="CYX182" s="3"/>
      <c r="CYY182" s="3"/>
      <c r="CYZ182" s="3"/>
      <c r="CZA182" s="3"/>
      <c r="CZB182" s="3"/>
      <c r="CZC182" s="3"/>
      <c r="CZD182" s="3"/>
      <c r="CZE182" s="3"/>
      <c r="CZF182" s="3"/>
      <c r="CZG182" s="3"/>
      <c r="CZH182" s="3"/>
      <c r="CZI182" s="3"/>
      <c r="CZJ182" s="3"/>
      <c r="CZK182" s="3"/>
      <c r="CZL182" s="3"/>
      <c r="CZM182" s="3"/>
      <c r="CZN182" s="3"/>
      <c r="CZO182" s="3"/>
      <c r="CZP182" s="3"/>
      <c r="CZQ182" s="3"/>
      <c r="CZR182" s="3"/>
      <c r="CZS182" s="3"/>
      <c r="CZT182" s="3"/>
      <c r="CZU182" s="3"/>
      <c r="CZV182" s="3"/>
      <c r="CZW182" s="3"/>
      <c r="CZX182" s="3"/>
      <c r="CZY182" s="3"/>
      <c r="CZZ182" s="3"/>
      <c r="DAA182" s="3"/>
      <c r="DAB182" s="3"/>
      <c r="DAC182" s="3"/>
      <c r="DAD182" s="3"/>
      <c r="DAE182" s="3"/>
      <c r="DAF182" s="3"/>
      <c r="DAG182" s="3"/>
      <c r="DAH182" s="3"/>
      <c r="DAI182" s="3"/>
      <c r="DAJ182" s="3"/>
      <c r="DAK182" s="3"/>
      <c r="DAL182" s="3"/>
      <c r="DAM182" s="3"/>
      <c r="DAN182" s="3"/>
      <c r="DAO182" s="3"/>
      <c r="DAP182" s="3"/>
      <c r="DAQ182" s="3"/>
      <c r="DAR182" s="3"/>
      <c r="DAS182" s="3"/>
      <c r="DAT182" s="3"/>
      <c r="DAU182" s="3"/>
      <c r="DAV182" s="3"/>
      <c r="DAW182" s="3"/>
      <c r="DAX182" s="3"/>
      <c r="DAY182" s="3"/>
      <c r="DAZ182" s="3"/>
      <c r="DBA182" s="3"/>
      <c r="DBB182" s="3"/>
      <c r="DBC182" s="3"/>
      <c r="DBD182" s="3"/>
      <c r="DBE182" s="3"/>
      <c r="DBF182" s="3"/>
      <c r="DBG182" s="3"/>
      <c r="DBH182" s="3"/>
      <c r="DBI182" s="3"/>
      <c r="DBJ182" s="3"/>
      <c r="DBK182" s="3"/>
      <c r="DBL182" s="3"/>
      <c r="DBM182" s="3"/>
      <c r="DBN182" s="3"/>
      <c r="DBO182" s="3"/>
      <c r="DBP182" s="3"/>
      <c r="DBQ182" s="3"/>
      <c r="DBR182" s="3"/>
      <c r="DBS182" s="3"/>
      <c r="DBT182" s="3"/>
      <c r="DBU182" s="3"/>
      <c r="DBV182" s="3"/>
      <c r="DBW182" s="3"/>
      <c r="DBX182" s="3"/>
      <c r="DBY182" s="3"/>
      <c r="DBZ182" s="3"/>
      <c r="DCA182" s="3"/>
      <c r="DCB182" s="3"/>
      <c r="DCC182" s="3"/>
      <c r="DCD182" s="3"/>
      <c r="DCE182" s="3"/>
      <c r="DCF182" s="3"/>
      <c r="DCG182" s="3"/>
      <c r="DCH182" s="3"/>
      <c r="DCI182" s="3"/>
      <c r="DCJ182" s="3"/>
      <c r="DCK182" s="3"/>
      <c r="DCL182" s="3"/>
      <c r="DCM182" s="3"/>
      <c r="DCN182" s="3"/>
      <c r="DCO182" s="3"/>
      <c r="DCP182" s="3"/>
      <c r="DCQ182" s="3"/>
      <c r="DCR182" s="3"/>
      <c r="DCS182" s="3"/>
      <c r="DCT182" s="3"/>
      <c r="DCU182" s="3"/>
      <c r="DCV182" s="3"/>
      <c r="DCW182" s="3"/>
      <c r="DCX182" s="3"/>
      <c r="DCY182" s="3"/>
      <c r="DCZ182" s="3"/>
      <c r="DDA182" s="3"/>
      <c r="DDB182" s="3"/>
      <c r="DDC182" s="3"/>
      <c r="DDD182" s="3"/>
      <c r="DDE182" s="3"/>
      <c r="DDF182" s="3"/>
      <c r="DDG182" s="3"/>
      <c r="DDH182" s="3"/>
      <c r="DDI182" s="3"/>
      <c r="DDJ182" s="3"/>
      <c r="DDK182" s="3"/>
      <c r="DDL182" s="3"/>
      <c r="DDM182" s="3"/>
      <c r="DDN182" s="3"/>
      <c r="DDO182" s="3"/>
      <c r="DDP182" s="3"/>
      <c r="DDQ182" s="3"/>
      <c r="DDR182" s="3"/>
      <c r="DDS182" s="3"/>
      <c r="DDT182" s="3"/>
      <c r="DDU182" s="3"/>
      <c r="DDV182" s="3"/>
      <c r="DDW182" s="3"/>
      <c r="DDX182" s="3"/>
      <c r="DDY182" s="3"/>
      <c r="DDZ182" s="3"/>
      <c r="DEA182" s="3"/>
      <c r="DEB182" s="3"/>
      <c r="DEC182" s="3"/>
      <c r="DED182" s="3"/>
      <c r="DEE182" s="3"/>
      <c r="DEF182" s="3"/>
      <c r="DEG182" s="3"/>
      <c r="DEH182" s="3"/>
      <c r="DEI182" s="3"/>
      <c r="DEJ182" s="3"/>
      <c r="DEK182" s="3"/>
      <c r="DEL182" s="3"/>
      <c r="DEM182" s="3"/>
      <c r="DEN182" s="3"/>
      <c r="DEO182" s="3"/>
      <c r="DEP182" s="3"/>
      <c r="DEQ182" s="3"/>
      <c r="DER182" s="3"/>
      <c r="DES182" s="3"/>
      <c r="DET182" s="3"/>
      <c r="DEU182" s="3"/>
      <c r="DEV182" s="3"/>
      <c r="DEW182" s="3"/>
      <c r="DEX182" s="3"/>
      <c r="DEY182" s="3"/>
      <c r="DEZ182" s="3"/>
      <c r="DFA182" s="3"/>
      <c r="DFB182" s="3"/>
      <c r="DFC182" s="3"/>
      <c r="DFD182" s="3"/>
      <c r="DFE182" s="3"/>
      <c r="DFF182" s="3"/>
      <c r="DFG182" s="3"/>
      <c r="DFH182" s="3"/>
      <c r="DFI182" s="3"/>
      <c r="DFJ182" s="3"/>
      <c r="DFK182" s="3"/>
      <c r="DFL182" s="3"/>
      <c r="DFM182" s="3"/>
      <c r="DFN182" s="3"/>
      <c r="DFO182" s="3"/>
      <c r="DFP182" s="3"/>
      <c r="DFQ182" s="3"/>
      <c r="DFR182" s="3"/>
      <c r="DFS182" s="3"/>
      <c r="DFT182" s="3"/>
      <c r="DFU182" s="3"/>
      <c r="DFV182" s="3"/>
      <c r="DFW182" s="3"/>
      <c r="DFX182" s="3"/>
      <c r="DFY182" s="3"/>
      <c r="DFZ182" s="3"/>
      <c r="DGA182" s="3"/>
      <c r="DGB182" s="3"/>
      <c r="DGC182" s="3"/>
      <c r="DGD182" s="3"/>
      <c r="DGE182" s="3"/>
      <c r="DGF182" s="3"/>
      <c r="DGG182" s="3"/>
      <c r="DGH182" s="3"/>
      <c r="DGI182" s="3"/>
      <c r="DGJ182" s="3"/>
      <c r="DGK182" s="3"/>
      <c r="DGL182" s="3"/>
      <c r="DGM182" s="3"/>
      <c r="DGN182" s="3"/>
      <c r="DGO182" s="3"/>
      <c r="DGP182" s="3"/>
      <c r="DGQ182" s="3"/>
      <c r="DGR182" s="3"/>
      <c r="DGS182" s="3"/>
      <c r="DGT182" s="3"/>
      <c r="DGU182" s="3"/>
      <c r="DGV182" s="3"/>
      <c r="DGW182" s="3"/>
      <c r="DGX182" s="3"/>
      <c r="DGY182" s="3"/>
      <c r="DGZ182" s="3"/>
      <c r="DHA182" s="3"/>
      <c r="DHB182" s="3"/>
      <c r="DHC182" s="3"/>
      <c r="DHD182" s="3"/>
      <c r="DHE182" s="3"/>
      <c r="DHF182" s="3"/>
      <c r="DHG182" s="3"/>
      <c r="DHH182" s="3"/>
      <c r="DHI182" s="3"/>
      <c r="DHJ182" s="3"/>
      <c r="DHK182" s="3"/>
      <c r="DHL182" s="3"/>
      <c r="DHM182" s="3"/>
      <c r="DHN182" s="3"/>
      <c r="DHO182" s="3"/>
      <c r="DHP182" s="3"/>
      <c r="DHQ182" s="3"/>
      <c r="DHR182" s="3"/>
      <c r="DHS182" s="3"/>
      <c r="DHT182" s="3"/>
      <c r="DHU182" s="3"/>
      <c r="DHV182" s="3"/>
      <c r="DHW182" s="3"/>
      <c r="DHX182" s="3"/>
      <c r="DHY182" s="3"/>
      <c r="DHZ182" s="3"/>
      <c r="DIA182" s="3"/>
      <c r="DIB182" s="3"/>
      <c r="DIC182" s="3"/>
      <c r="DID182" s="3"/>
      <c r="DIE182" s="3"/>
      <c r="DIF182" s="3"/>
      <c r="DIG182" s="3"/>
      <c r="DIH182" s="3"/>
      <c r="DII182" s="3"/>
      <c r="DIJ182" s="3"/>
      <c r="DIK182" s="3"/>
      <c r="DIL182" s="3"/>
      <c r="DIM182" s="3"/>
      <c r="DIN182" s="3"/>
      <c r="DIO182" s="3"/>
      <c r="DIP182" s="3"/>
      <c r="DIQ182" s="3"/>
      <c r="DIR182" s="3"/>
      <c r="DIS182" s="3"/>
      <c r="DIT182" s="3"/>
      <c r="DIU182" s="3"/>
      <c r="DIV182" s="3"/>
      <c r="DIW182" s="3"/>
      <c r="DIX182" s="3"/>
      <c r="DIY182" s="3"/>
      <c r="DIZ182" s="3"/>
      <c r="DJA182" s="3"/>
      <c r="DJB182" s="3"/>
      <c r="DJC182" s="3"/>
      <c r="DJD182" s="3"/>
      <c r="DJE182" s="3"/>
      <c r="DJF182" s="3"/>
      <c r="DJG182" s="3"/>
      <c r="DJH182" s="3"/>
      <c r="DJI182" s="3"/>
      <c r="DJJ182" s="3"/>
      <c r="DJK182" s="3"/>
      <c r="DJL182" s="3"/>
      <c r="DJM182" s="3"/>
      <c r="DJN182" s="3"/>
      <c r="DJO182" s="3"/>
      <c r="DJP182" s="3"/>
      <c r="DJQ182" s="3"/>
      <c r="DJR182" s="3"/>
      <c r="DJS182" s="3"/>
      <c r="DJT182" s="3"/>
      <c r="DJU182" s="3"/>
      <c r="DJV182" s="3"/>
      <c r="DJW182" s="3"/>
      <c r="DJX182" s="3"/>
      <c r="DJY182" s="3"/>
      <c r="DJZ182" s="3"/>
      <c r="DKA182" s="3"/>
      <c r="DKB182" s="3"/>
      <c r="DKC182" s="3"/>
      <c r="DKD182" s="3"/>
      <c r="DKE182" s="3"/>
      <c r="DKF182" s="3"/>
      <c r="DKG182" s="3"/>
      <c r="DKH182" s="3"/>
      <c r="DKI182" s="3"/>
      <c r="DKJ182" s="3"/>
      <c r="DKK182" s="3"/>
      <c r="DKL182" s="3"/>
      <c r="DKM182" s="3"/>
      <c r="DKN182" s="3"/>
      <c r="DKO182" s="3"/>
      <c r="DKP182" s="3"/>
      <c r="DKQ182" s="3"/>
      <c r="DKR182" s="3"/>
      <c r="DKS182" s="3"/>
      <c r="DKT182" s="3"/>
      <c r="DKU182" s="3"/>
      <c r="DKV182" s="3"/>
      <c r="DKW182" s="3"/>
      <c r="DKX182" s="3"/>
      <c r="DKY182" s="3"/>
      <c r="DKZ182" s="3"/>
      <c r="DLA182" s="3"/>
      <c r="DLB182" s="3"/>
      <c r="DLC182" s="3"/>
      <c r="DLD182" s="3"/>
      <c r="DLE182" s="3"/>
      <c r="DLF182" s="3"/>
      <c r="DLG182" s="3"/>
      <c r="DLH182" s="3"/>
      <c r="DLI182" s="3"/>
      <c r="DLJ182" s="3"/>
      <c r="DLK182" s="3"/>
      <c r="DLL182" s="3"/>
      <c r="DLM182" s="3"/>
      <c r="DLN182" s="3"/>
      <c r="DLO182" s="3"/>
      <c r="DLP182" s="3"/>
      <c r="DLQ182" s="3"/>
      <c r="DLR182" s="3"/>
      <c r="DLS182" s="3"/>
      <c r="DLT182" s="3"/>
      <c r="DLU182" s="3"/>
      <c r="DLV182" s="3"/>
      <c r="DLW182" s="3"/>
      <c r="DLX182" s="3"/>
      <c r="DLY182" s="3"/>
      <c r="DLZ182" s="3"/>
      <c r="DMA182" s="3"/>
      <c r="DMB182" s="3"/>
      <c r="DMC182" s="3"/>
      <c r="DMD182" s="3"/>
      <c r="DME182" s="3"/>
      <c r="DMF182" s="3"/>
      <c r="DMG182" s="3"/>
      <c r="DMH182" s="3"/>
      <c r="DMI182" s="3"/>
      <c r="DMJ182" s="3"/>
      <c r="DMK182" s="3"/>
      <c r="DML182" s="3"/>
      <c r="DMM182" s="3"/>
      <c r="DMN182" s="3"/>
      <c r="DMO182" s="3"/>
      <c r="DMP182" s="3"/>
      <c r="DMQ182" s="3"/>
      <c r="DMR182" s="3"/>
      <c r="DMS182" s="3"/>
      <c r="DMT182" s="3"/>
      <c r="DMU182" s="3"/>
      <c r="DMV182" s="3"/>
      <c r="DMW182" s="3"/>
      <c r="DMX182" s="3"/>
      <c r="DMY182" s="3"/>
      <c r="DMZ182" s="3"/>
      <c r="DNA182" s="3"/>
      <c r="DNB182" s="3"/>
      <c r="DNC182" s="3"/>
      <c r="DND182" s="3"/>
      <c r="DNE182" s="3"/>
      <c r="DNF182" s="3"/>
      <c r="DNG182" s="3"/>
      <c r="DNH182" s="3"/>
      <c r="DNI182" s="3"/>
      <c r="DNJ182" s="3"/>
      <c r="DNK182" s="3"/>
      <c r="DNL182" s="3"/>
      <c r="DNM182" s="3"/>
      <c r="DNN182" s="3"/>
      <c r="DNO182" s="3"/>
      <c r="DNP182" s="3"/>
      <c r="DNQ182" s="3"/>
      <c r="DNR182" s="3"/>
      <c r="DNS182" s="3"/>
      <c r="DNT182" s="3"/>
      <c r="DNU182" s="3"/>
      <c r="DNV182" s="3"/>
      <c r="DNW182" s="3"/>
      <c r="DNX182" s="3"/>
      <c r="DNY182" s="3"/>
      <c r="DNZ182" s="3"/>
      <c r="DOA182" s="3"/>
      <c r="DOB182" s="3"/>
      <c r="DOC182" s="3"/>
      <c r="DOD182" s="3"/>
      <c r="DOE182" s="3"/>
      <c r="DOF182" s="3"/>
      <c r="DOG182" s="3"/>
      <c r="DOH182" s="3"/>
      <c r="DOI182" s="3"/>
      <c r="DOJ182" s="3"/>
      <c r="DOK182" s="3"/>
      <c r="DOL182" s="3"/>
      <c r="DOM182" s="3"/>
      <c r="DON182" s="3"/>
      <c r="DOO182" s="3"/>
      <c r="DOP182" s="3"/>
      <c r="DOQ182" s="3"/>
      <c r="DOR182" s="3"/>
      <c r="DOS182" s="3"/>
      <c r="DOT182" s="3"/>
      <c r="DOU182" s="3"/>
      <c r="DOV182" s="3"/>
      <c r="DOW182" s="3"/>
      <c r="DOX182" s="3"/>
      <c r="DOY182" s="3"/>
      <c r="DOZ182" s="3"/>
      <c r="DPA182" s="3"/>
      <c r="DPB182" s="3"/>
      <c r="DPC182" s="3"/>
      <c r="DPD182" s="3"/>
      <c r="DPE182" s="3"/>
      <c r="DPF182" s="3"/>
      <c r="DPG182" s="3"/>
      <c r="DPH182" s="3"/>
      <c r="DPI182" s="3"/>
      <c r="DPJ182" s="3"/>
      <c r="DPK182" s="3"/>
      <c r="DPL182" s="3"/>
      <c r="DPM182" s="3"/>
      <c r="DPN182" s="3"/>
      <c r="DPO182" s="3"/>
      <c r="DPP182" s="3"/>
      <c r="DPQ182" s="3"/>
      <c r="DPR182" s="3"/>
      <c r="DPS182" s="3"/>
      <c r="DPT182" s="3"/>
      <c r="DPU182" s="3"/>
      <c r="DPV182" s="3"/>
      <c r="DPW182" s="3"/>
      <c r="DPX182" s="3"/>
      <c r="DPY182" s="3"/>
      <c r="DPZ182" s="3"/>
      <c r="DQA182" s="3"/>
      <c r="DQB182" s="3"/>
      <c r="DQC182" s="3"/>
      <c r="DQD182" s="3"/>
      <c r="DQE182" s="3"/>
      <c r="DQF182" s="3"/>
      <c r="DQG182" s="3"/>
      <c r="DQH182" s="3"/>
      <c r="DQI182" s="3"/>
      <c r="DQJ182" s="3"/>
      <c r="DQK182" s="3"/>
      <c r="DQL182" s="3"/>
      <c r="DQM182" s="3"/>
      <c r="DQN182" s="3"/>
      <c r="DQO182" s="3"/>
      <c r="DQP182" s="3"/>
      <c r="DQQ182" s="3"/>
      <c r="DQR182" s="3"/>
      <c r="DQS182" s="3"/>
      <c r="DQT182" s="3"/>
      <c r="DQU182" s="3"/>
      <c r="DQV182" s="3"/>
      <c r="DQW182" s="3"/>
      <c r="DQX182" s="3"/>
      <c r="DQY182" s="3"/>
      <c r="DQZ182" s="3"/>
      <c r="DRA182" s="3"/>
      <c r="DRB182" s="3"/>
      <c r="DRC182" s="3"/>
      <c r="DRD182" s="3"/>
      <c r="DRE182" s="3"/>
      <c r="DRF182" s="3"/>
      <c r="DRG182" s="3"/>
      <c r="DRH182" s="3"/>
      <c r="DRI182" s="3"/>
      <c r="DRJ182" s="3"/>
      <c r="DRK182" s="3"/>
      <c r="DRL182" s="3"/>
      <c r="DRM182" s="3"/>
      <c r="DRN182" s="3"/>
      <c r="DRO182" s="3"/>
      <c r="DRP182" s="3"/>
      <c r="DRQ182" s="3"/>
      <c r="DRR182" s="3"/>
      <c r="DRS182" s="3"/>
      <c r="DRT182" s="3"/>
      <c r="DRU182" s="3"/>
      <c r="DRV182" s="3"/>
      <c r="DRW182" s="3"/>
      <c r="DRX182" s="3"/>
      <c r="DRY182" s="3"/>
      <c r="DRZ182" s="3"/>
      <c r="DSA182" s="3"/>
      <c r="DSB182" s="3"/>
      <c r="DSC182" s="3"/>
      <c r="DSD182" s="3"/>
      <c r="DSE182" s="3"/>
      <c r="DSF182" s="3"/>
      <c r="DSG182" s="3"/>
      <c r="DSH182" s="3"/>
      <c r="DSI182" s="3"/>
      <c r="DSJ182" s="3"/>
      <c r="DSK182" s="3"/>
      <c r="DSL182" s="3"/>
      <c r="DSM182" s="3"/>
      <c r="DSN182" s="3"/>
      <c r="DSO182" s="3"/>
      <c r="DSP182" s="3"/>
      <c r="DSQ182" s="3"/>
      <c r="DSR182" s="3"/>
      <c r="DSS182" s="3"/>
      <c r="DST182" s="3"/>
      <c r="DSU182" s="3"/>
      <c r="DSV182" s="3"/>
      <c r="DSW182" s="3"/>
      <c r="DSX182" s="3"/>
      <c r="DSY182" s="3"/>
      <c r="DSZ182" s="3"/>
      <c r="DTA182" s="3"/>
      <c r="DTB182" s="3"/>
      <c r="DTC182" s="3"/>
      <c r="DTD182" s="3"/>
      <c r="DTE182" s="3"/>
      <c r="DTF182" s="3"/>
      <c r="DTG182" s="3"/>
      <c r="DTH182" s="3"/>
      <c r="DTI182" s="3"/>
      <c r="DTJ182" s="3"/>
      <c r="DTK182" s="3"/>
      <c r="DTL182" s="3"/>
      <c r="DTM182" s="3"/>
      <c r="DTN182" s="3"/>
      <c r="DTO182" s="3"/>
      <c r="DTP182" s="3"/>
      <c r="DTQ182" s="3"/>
      <c r="DTR182" s="3"/>
      <c r="DTS182" s="3"/>
      <c r="DTT182" s="3"/>
      <c r="DTU182" s="3"/>
      <c r="DTV182" s="3"/>
      <c r="DTW182" s="3"/>
      <c r="DTX182" s="3"/>
      <c r="DTY182" s="3"/>
      <c r="DTZ182" s="3"/>
      <c r="DUA182" s="3"/>
      <c r="DUB182" s="3"/>
      <c r="DUC182" s="3"/>
      <c r="DUD182" s="3"/>
      <c r="DUE182" s="3"/>
      <c r="DUF182" s="3"/>
      <c r="DUG182" s="3"/>
      <c r="DUH182" s="3"/>
      <c r="DUI182" s="3"/>
      <c r="DUJ182" s="3"/>
      <c r="DUK182" s="3"/>
      <c r="DUL182" s="3"/>
      <c r="DUM182" s="3"/>
      <c r="DUN182" s="3"/>
      <c r="DUO182" s="3"/>
      <c r="DUP182" s="3"/>
      <c r="DUQ182" s="3"/>
      <c r="DUR182" s="3"/>
      <c r="DUS182" s="3"/>
      <c r="DUT182" s="3"/>
      <c r="DUU182" s="3"/>
      <c r="DUV182" s="3"/>
      <c r="DUW182" s="3"/>
      <c r="DUX182" s="3"/>
      <c r="DUY182" s="3"/>
      <c r="DUZ182" s="3"/>
      <c r="DVA182" s="3"/>
      <c r="DVB182" s="3"/>
      <c r="DVC182" s="3"/>
      <c r="DVD182" s="3"/>
      <c r="DVE182" s="3"/>
      <c r="DVF182" s="3"/>
      <c r="DVG182" s="3"/>
      <c r="DVH182" s="3"/>
      <c r="DVI182" s="3"/>
      <c r="DVJ182" s="3"/>
      <c r="DVK182" s="3"/>
      <c r="DVL182" s="3"/>
      <c r="DVM182" s="3"/>
      <c r="DVN182" s="3"/>
      <c r="DVO182" s="3"/>
      <c r="DVP182" s="3"/>
      <c r="DVQ182" s="3"/>
      <c r="DVR182" s="3"/>
      <c r="DVS182" s="3"/>
      <c r="DVT182" s="3"/>
      <c r="DVU182" s="3"/>
      <c r="DVV182" s="3"/>
      <c r="DVW182" s="3"/>
      <c r="DVX182" s="3"/>
      <c r="DVY182" s="3"/>
      <c r="DVZ182" s="3"/>
      <c r="DWA182" s="3"/>
      <c r="DWB182" s="3"/>
      <c r="DWC182" s="3"/>
      <c r="DWD182" s="3"/>
      <c r="DWE182" s="3"/>
      <c r="DWF182" s="3"/>
      <c r="DWG182" s="3"/>
      <c r="DWH182" s="3"/>
      <c r="DWI182" s="3"/>
      <c r="DWJ182" s="3"/>
      <c r="DWK182" s="3"/>
      <c r="DWL182" s="3"/>
      <c r="DWM182" s="3"/>
      <c r="DWN182" s="3"/>
      <c r="DWO182" s="3"/>
      <c r="DWP182" s="3"/>
      <c r="DWQ182" s="3"/>
      <c r="DWR182" s="3"/>
      <c r="DWS182" s="3"/>
      <c r="DWT182" s="3"/>
      <c r="DWU182" s="3"/>
      <c r="DWV182" s="3"/>
      <c r="DWW182" s="3"/>
      <c r="DWX182" s="3"/>
      <c r="DWY182" s="3"/>
      <c r="DWZ182" s="3"/>
      <c r="DXA182" s="3"/>
      <c r="DXB182" s="3"/>
      <c r="DXC182" s="3"/>
      <c r="DXD182" s="3"/>
      <c r="DXE182" s="3"/>
      <c r="DXF182" s="3"/>
      <c r="DXG182" s="3"/>
      <c r="DXH182" s="3"/>
      <c r="DXI182" s="3"/>
      <c r="DXJ182" s="3"/>
      <c r="DXK182" s="3"/>
      <c r="DXL182" s="3"/>
      <c r="DXM182" s="3"/>
      <c r="DXN182" s="3"/>
      <c r="DXO182" s="3"/>
      <c r="DXP182" s="3"/>
      <c r="DXQ182" s="3"/>
      <c r="DXR182" s="3"/>
      <c r="DXS182" s="3"/>
      <c r="DXT182" s="3"/>
      <c r="DXU182" s="3"/>
      <c r="DXV182" s="3"/>
      <c r="DXW182" s="3"/>
      <c r="DXX182" s="3"/>
      <c r="DXY182" s="3"/>
      <c r="DXZ182" s="3"/>
      <c r="DYA182" s="3"/>
      <c r="DYB182" s="3"/>
      <c r="DYC182" s="3"/>
      <c r="DYD182" s="3"/>
      <c r="DYE182" s="3"/>
      <c r="DYF182" s="3"/>
      <c r="DYG182" s="3"/>
      <c r="DYH182" s="3"/>
      <c r="DYI182" s="3"/>
      <c r="DYJ182" s="3"/>
      <c r="DYK182" s="3"/>
      <c r="DYL182" s="3"/>
      <c r="DYM182" s="3"/>
      <c r="DYN182" s="3"/>
      <c r="DYO182" s="3"/>
      <c r="DYP182" s="3"/>
      <c r="DYQ182" s="3"/>
      <c r="DYR182" s="3"/>
      <c r="DYS182" s="3"/>
      <c r="DYT182" s="3"/>
      <c r="DYU182" s="3"/>
      <c r="DYV182" s="3"/>
      <c r="DYW182" s="3"/>
      <c r="DYX182" s="3"/>
      <c r="DYY182" s="3"/>
      <c r="DYZ182" s="3"/>
      <c r="DZA182" s="3"/>
      <c r="DZB182" s="3"/>
      <c r="DZC182" s="3"/>
      <c r="DZD182" s="3"/>
      <c r="DZE182" s="3"/>
      <c r="DZF182" s="3"/>
      <c r="DZG182" s="3"/>
      <c r="DZH182" s="3"/>
      <c r="DZI182" s="3"/>
      <c r="DZJ182" s="3"/>
      <c r="DZK182" s="3"/>
      <c r="DZL182" s="3"/>
      <c r="DZM182" s="3"/>
      <c r="DZN182" s="3"/>
      <c r="DZO182" s="3"/>
      <c r="DZP182" s="3"/>
      <c r="DZQ182" s="3"/>
      <c r="DZR182" s="3"/>
      <c r="DZS182" s="3"/>
      <c r="DZT182" s="3"/>
      <c r="DZU182" s="3"/>
      <c r="DZV182" s="3"/>
      <c r="DZW182" s="3"/>
      <c r="DZX182" s="3"/>
      <c r="DZY182" s="3"/>
      <c r="DZZ182" s="3"/>
      <c r="EAA182" s="3"/>
      <c r="EAB182" s="3"/>
      <c r="EAC182" s="3"/>
      <c r="EAD182" s="3"/>
      <c r="EAE182" s="3"/>
      <c r="EAF182" s="3"/>
      <c r="EAG182" s="3"/>
      <c r="EAH182" s="3"/>
      <c r="EAI182" s="3"/>
      <c r="EAJ182" s="3"/>
      <c r="EAK182" s="3"/>
      <c r="EAL182" s="3"/>
      <c r="EAM182" s="3"/>
      <c r="EAN182" s="3"/>
      <c r="EAO182" s="3"/>
      <c r="EAP182" s="3"/>
      <c r="EAQ182" s="3"/>
      <c r="EAR182" s="3"/>
      <c r="EAS182" s="3"/>
      <c r="EAT182" s="3"/>
      <c r="EAU182" s="3"/>
      <c r="EAV182" s="3"/>
      <c r="EAW182" s="3"/>
      <c r="EAX182" s="3"/>
      <c r="EAY182" s="3"/>
      <c r="EAZ182" s="3"/>
      <c r="EBA182" s="3"/>
      <c r="EBB182" s="3"/>
      <c r="EBC182" s="3"/>
      <c r="EBD182" s="3"/>
      <c r="EBE182" s="3"/>
      <c r="EBF182" s="3"/>
      <c r="EBG182" s="3"/>
      <c r="EBH182" s="3"/>
      <c r="EBI182" s="3"/>
      <c r="EBJ182" s="3"/>
      <c r="EBK182" s="3"/>
      <c r="EBL182" s="3"/>
      <c r="EBM182" s="3"/>
      <c r="EBN182" s="3"/>
      <c r="EBO182" s="3"/>
      <c r="EBP182" s="3"/>
      <c r="EBQ182" s="3"/>
      <c r="EBR182" s="3"/>
      <c r="EBS182" s="3"/>
      <c r="EBT182" s="3"/>
      <c r="EBU182" s="3"/>
      <c r="EBV182" s="3"/>
      <c r="EBW182" s="3"/>
      <c r="EBX182" s="3"/>
      <c r="EBY182" s="3"/>
      <c r="EBZ182" s="3"/>
      <c r="ECA182" s="3"/>
      <c r="ECB182" s="3"/>
      <c r="ECC182" s="3"/>
      <c r="ECD182" s="3"/>
      <c r="ECE182" s="3"/>
      <c r="ECF182" s="3"/>
      <c r="ECG182" s="3"/>
      <c r="ECH182" s="3"/>
      <c r="ECI182" s="3"/>
      <c r="ECJ182" s="3"/>
      <c r="ECK182" s="3"/>
      <c r="ECL182" s="3"/>
      <c r="ECM182" s="3"/>
      <c r="ECN182" s="3"/>
      <c r="ECO182" s="3"/>
      <c r="ECP182" s="3"/>
      <c r="ECQ182" s="3"/>
      <c r="ECR182" s="3"/>
      <c r="ECS182" s="3"/>
      <c r="ECT182" s="3"/>
      <c r="ECU182" s="3"/>
      <c r="ECV182" s="3"/>
      <c r="ECW182" s="3"/>
      <c r="ECX182" s="3"/>
      <c r="ECY182" s="3"/>
      <c r="ECZ182" s="3"/>
      <c r="EDA182" s="3"/>
      <c r="EDB182" s="3"/>
      <c r="EDC182" s="3"/>
      <c r="EDD182" s="3"/>
      <c r="EDE182" s="3"/>
      <c r="EDF182" s="3"/>
      <c r="EDG182" s="3"/>
      <c r="EDH182" s="3"/>
      <c r="EDI182" s="3"/>
      <c r="EDJ182" s="3"/>
      <c r="EDK182" s="3"/>
      <c r="EDL182" s="3"/>
      <c r="EDM182" s="3"/>
      <c r="EDN182" s="3"/>
      <c r="EDO182" s="3"/>
      <c r="EDP182" s="3"/>
      <c r="EDQ182" s="3"/>
      <c r="EDR182" s="3"/>
      <c r="EDS182" s="3"/>
      <c r="EDT182" s="3"/>
      <c r="EDU182" s="3"/>
      <c r="EDV182" s="3"/>
      <c r="EDW182" s="3"/>
      <c r="EDX182" s="3"/>
      <c r="EDY182" s="3"/>
      <c r="EDZ182" s="3"/>
      <c r="EEA182" s="3"/>
      <c r="EEB182" s="3"/>
      <c r="EEC182" s="3"/>
      <c r="EED182" s="3"/>
      <c r="EEE182" s="3"/>
      <c r="EEF182" s="3"/>
      <c r="EEG182" s="3"/>
      <c r="EEH182" s="3"/>
      <c r="EEI182" s="3"/>
      <c r="EEJ182" s="3"/>
      <c r="EEK182" s="3"/>
      <c r="EEL182" s="3"/>
      <c r="EEM182" s="3"/>
      <c r="EEN182" s="3"/>
      <c r="EEO182" s="3"/>
      <c r="EEP182" s="3"/>
      <c r="EEQ182" s="3"/>
      <c r="EER182" s="3"/>
      <c r="EES182" s="3"/>
      <c r="EET182" s="3"/>
      <c r="EEU182" s="3"/>
      <c r="EEV182" s="3"/>
      <c r="EEW182" s="3"/>
      <c r="EEX182" s="3"/>
      <c r="EEY182" s="3"/>
      <c r="EEZ182" s="3"/>
      <c r="EFA182" s="3"/>
      <c r="EFB182" s="3"/>
      <c r="EFC182" s="3"/>
      <c r="EFD182" s="3"/>
      <c r="EFE182" s="3"/>
      <c r="EFF182" s="3"/>
      <c r="EFG182" s="3"/>
      <c r="EFH182" s="3"/>
      <c r="EFI182" s="3"/>
      <c r="EFJ182" s="3"/>
      <c r="EFK182" s="3"/>
      <c r="EFL182" s="3"/>
      <c r="EFM182" s="3"/>
      <c r="EFN182" s="3"/>
      <c r="EFO182" s="3"/>
      <c r="EFP182" s="3"/>
      <c r="EFQ182" s="3"/>
      <c r="EFR182" s="3"/>
      <c r="EFS182" s="3"/>
      <c r="EFT182" s="3"/>
      <c r="EFU182" s="3"/>
      <c r="EFV182" s="3"/>
      <c r="EFW182" s="3"/>
      <c r="EFX182" s="3"/>
      <c r="EFY182" s="3"/>
      <c r="EFZ182" s="3"/>
      <c r="EGA182" s="3"/>
      <c r="EGB182" s="3"/>
      <c r="EGC182" s="3"/>
      <c r="EGD182" s="3"/>
      <c r="EGE182" s="3"/>
      <c r="EGF182" s="3"/>
      <c r="EGG182" s="3"/>
      <c r="EGH182" s="3"/>
      <c r="EGI182" s="3"/>
      <c r="EGJ182" s="3"/>
      <c r="EGK182" s="3"/>
      <c r="EGL182" s="3"/>
      <c r="EGM182" s="3"/>
      <c r="EGN182" s="3"/>
      <c r="EGO182" s="3"/>
      <c r="EGP182" s="3"/>
      <c r="EGQ182" s="3"/>
      <c r="EGR182" s="3"/>
      <c r="EGS182" s="3"/>
      <c r="EGT182" s="3"/>
      <c r="EGU182" s="3"/>
      <c r="EGV182" s="3"/>
      <c r="EGW182" s="3"/>
      <c r="EGX182" s="3"/>
      <c r="EGY182" s="3"/>
      <c r="EGZ182" s="3"/>
      <c r="EHA182" s="3"/>
      <c r="EHB182" s="3"/>
      <c r="EHC182" s="3"/>
      <c r="EHD182" s="3"/>
      <c r="EHE182" s="3"/>
      <c r="EHF182" s="3"/>
      <c r="EHG182" s="3"/>
      <c r="EHH182" s="3"/>
      <c r="EHI182" s="3"/>
      <c r="EHJ182" s="3"/>
      <c r="EHK182" s="3"/>
      <c r="EHL182" s="3"/>
      <c r="EHM182" s="3"/>
      <c r="EHN182" s="3"/>
      <c r="EHO182" s="3"/>
      <c r="EHP182" s="3"/>
      <c r="EHQ182" s="3"/>
      <c r="EHR182" s="3"/>
      <c r="EHS182" s="3"/>
      <c r="EHT182" s="3"/>
      <c r="EHU182" s="3"/>
      <c r="EHV182" s="3"/>
      <c r="EHW182" s="3"/>
      <c r="EHX182" s="3"/>
      <c r="EHY182" s="3"/>
      <c r="EHZ182" s="3"/>
      <c r="EIA182" s="3"/>
      <c r="EIB182" s="3"/>
      <c r="EIC182" s="3"/>
      <c r="EID182" s="3"/>
      <c r="EIE182" s="3"/>
      <c r="EIF182" s="3"/>
      <c r="EIG182" s="3"/>
      <c r="EIH182" s="3"/>
      <c r="EII182" s="3"/>
      <c r="EIJ182" s="3"/>
      <c r="EIK182" s="3"/>
      <c r="EIL182" s="3"/>
      <c r="EIM182" s="3"/>
      <c r="EIN182" s="3"/>
      <c r="EIO182" s="3"/>
      <c r="EIP182" s="3"/>
      <c r="EIQ182" s="3"/>
      <c r="EIR182" s="3"/>
      <c r="EIS182" s="3"/>
      <c r="EIT182" s="3"/>
      <c r="EIU182" s="3"/>
      <c r="EIV182" s="3"/>
      <c r="EIW182" s="3"/>
      <c r="EIX182" s="3"/>
      <c r="EIY182" s="3"/>
      <c r="EIZ182" s="3"/>
      <c r="EJA182" s="3"/>
      <c r="EJB182" s="3"/>
      <c r="EJC182" s="3"/>
      <c r="EJD182" s="3"/>
      <c r="EJE182" s="3"/>
      <c r="EJF182" s="3"/>
      <c r="EJG182" s="3"/>
      <c r="EJH182" s="3"/>
      <c r="EJI182" s="3"/>
      <c r="EJJ182" s="3"/>
      <c r="EJK182" s="3"/>
      <c r="EJL182" s="3"/>
      <c r="EJM182" s="3"/>
      <c r="EJN182" s="3"/>
      <c r="EJO182" s="3"/>
      <c r="EJP182" s="3"/>
      <c r="EJQ182" s="3"/>
      <c r="EJR182" s="3"/>
      <c r="EJS182" s="3"/>
      <c r="EJT182" s="3"/>
      <c r="EJU182" s="3"/>
      <c r="EJV182" s="3"/>
      <c r="EJW182" s="3"/>
      <c r="EJX182" s="3"/>
      <c r="EJY182" s="3"/>
      <c r="EJZ182" s="3"/>
      <c r="EKA182" s="3"/>
      <c r="EKB182" s="3"/>
      <c r="EKC182" s="3"/>
      <c r="EKD182" s="3"/>
      <c r="EKE182" s="3"/>
      <c r="EKF182" s="3"/>
      <c r="EKG182" s="3"/>
      <c r="EKH182" s="3"/>
      <c r="EKI182" s="3"/>
      <c r="EKJ182" s="3"/>
      <c r="EKK182" s="3"/>
      <c r="EKL182" s="3"/>
      <c r="EKM182" s="3"/>
      <c r="EKN182" s="3"/>
      <c r="EKO182" s="3"/>
      <c r="EKP182" s="3"/>
      <c r="EKQ182" s="3"/>
      <c r="EKR182" s="3"/>
      <c r="EKS182" s="3"/>
      <c r="EKT182" s="3"/>
      <c r="EKU182" s="3"/>
      <c r="EKV182" s="3"/>
      <c r="EKW182" s="3"/>
      <c r="EKX182" s="3"/>
      <c r="EKY182" s="3"/>
      <c r="EKZ182" s="3"/>
      <c r="ELA182" s="3"/>
      <c r="ELB182" s="3"/>
      <c r="ELC182" s="3"/>
      <c r="ELD182" s="3"/>
      <c r="ELE182" s="3"/>
      <c r="ELF182" s="3"/>
      <c r="ELG182" s="3"/>
      <c r="ELH182" s="3"/>
      <c r="ELI182" s="3"/>
      <c r="ELJ182" s="3"/>
      <c r="ELK182" s="3"/>
      <c r="ELL182" s="3"/>
      <c r="ELM182" s="3"/>
      <c r="ELN182" s="3"/>
      <c r="ELO182" s="3"/>
      <c r="ELP182" s="3"/>
      <c r="ELQ182" s="3"/>
      <c r="ELR182" s="3"/>
      <c r="ELS182" s="3"/>
      <c r="ELT182" s="3"/>
      <c r="ELU182" s="3"/>
      <c r="ELV182" s="3"/>
      <c r="ELW182" s="3"/>
      <c r="ELX182" s="3"/>
      <c r="ELY182" s="3"/>
      <c r="ELZ182" s="3"/>
      <c r="EMA182" s="3"/>
      <c r="EMB182" s="3"/>
      <c r="EMC182" s="3"/>
      <c r="EMD182" s="3"/>
      <c r="EME182" s="3"/>
      <c r="EMF182" s="3"/>
      <c r="EMG182" s="3"/>
      <c r="EMH182" s="3"/>
      <c r="EMI182" s="3"/>
      <c r="EMJ182" s="3"/>
      <c r="EMK182" s="3"/>
      <c r="EML182" s="3"/>
      <c r="EMM182" s="3"/>
      <c r="EMN182" s="3"/>
      <c r="EMO182" s="3"/>
      <c r="EMP182" s="3"/>
      <c r="EMQ182" s="3"/>
      <c r="EMR182" s="3"/>
      <c r="EMS182" s="3"/>
      <c r="EMT182" s="3"/>
      <c r="EMU182" s="3"/>
      <c r="EMV182" s="3"/>
      <c r="EMW182" s="3"/>
      <c r="EMX182" s="3"/>
      <c r="EMY182" s="3"/>
      <c r="EMZ182" s="3"/>
      <c r="ENA182" s="3"/>
      <c r="ENB182" s="3"/>
      <c r="ENC182" s="3"/>
      <c r="END182" s="3"/>
      <c r="ENE182" s="3"/>
      <c r="ENF182" s="3"/>
      <c r="ENG182" s="3"/>
      <c r="ENH182" s="3"/>
      <c r="ENI182" s="3"/>
      <c r="ENJ182" s="3"/>
      <c r="ENK182" s="3"/>
      <c r="ENL182" s="3"/>
      <c r="ENM182" s="3"/>
      <c r="ENN182" s="3"/>
      <c r="ENO182" s="3"/>
      <c r="ENP182" s="3"/>
      <c r="ENQ182" s="3"/>
      <c r="ENR182" s="3"/>
      <c r="ENS182" s="3"/>
      <c r="ENT182" s="3"/>
      <c r="ENU182" s="3"/>
      <c r="ENV182" s="3"/>
      <c r="ENW182" s="3"/>
      <c r="ENX182" s="3"/>
      <c r="ENY182" s="3"/>
      <c r="ENZ182" s="3"/>
      <c r="EOA182" s="3"/>
      <c r="EOB182" s="3"/>
      <c r="EOC182" s="3"/>
      <c r="EOD182" s="3"/>
      <c r="EOE182" s="3"/>
      <c r="EOF182" s="3"/>
      <c r="EOG182" s="3"/>
      <c r="EOH182" s="3"/>
      <c r="EOI182" s="3"/>
      <c r="EOJ182" s="3"/>
      <c r="EOK182" s="3"/>
      <c r="EOL182" s="3"/>
      <c r="EOM182" s="3"/>
      <c r="EON182" s="3"/>
      <c r="EOO182" s="3"/>
      <c r="EOP182" s="3"/>
      <c r="EOQ182" s="3"/>
      <c r="EOR182" s="3"/>
      <c r="EOS182" s="3"/>
      <c r="EOT182" s="3"/>
      <c r="EOU182" s="3"/>
      <c r="EOV182" s="3"/>
      <c r="EOW182" s="3"/>
      <c r="EOX182" s="3"/>
      <c r="EOY182" s="3"/>
      <c r="EOZ182" s="3"/>
      <c r="EPA182" s="3"/>
      <c r="EPB182" s="3"/>
      <c r="EPC182" s="3"/>
      <c r="EPD182" s="3"/>
      <c r="EPE182" s="3"/>
      <c r="EPF182" s="3"/>
      <c r="EPG182" s="3"/>
      <c r="EPH182" s="3"/>
      <c r="EPI182" s="3"/>
      <c r="EPJ182" s="3"/>
      <c r="EPK182" s="3"/>
      <c r="EPL182" s="3"/>
      <c r="EPM182" s="3"/>
      <c r="EPN182" s="3"/>
      <c r="EPO182" s="3"/>
      <c r="EPP182" s="3"/>
      <c r="EPQ182" s="3"/>
      <c r="EPR182" s="3"/>
      <c r="EPS182" s="3"/>
      <c r="EPT182" s="3"/>
      <c r="EPU182" s="3"/>
      <c r="EPV182" s="3"/>
      <c r="EPW182" s="3"/>
      <c r="EPX182" s="3"/>
      <c r="EPY182" s="3"/>
      <c r="EPZ182" s="3"/>
      <c r="EQA182" s="3"/>
      <c r="EQB182" s="3"/>
      <c r="EQC182" s="3"/>
      <c r="EQD182" s="3"/>
      <c r="EQE182" s="3"/>
      <c r="EQF182" s="3"/>
      <c r="EQG182" s="3"/>
      <c r="EQH182" s="3"/>
      <c r="EQI182" s="3"/>
      <c r="EQJ182" s="3"/>
      <c r="EQK182" s="3"/>
      <c r="EQL182" s="3"/>
      <c r="EQM182" s="3"/>
      <c r="EQN182" s="3"/>
      <c r="EQO182" s="3"/>
      <c r="EQP182" s="3"/>
      <c r="EQQ182" s="3"/>
      <c r="EQR182" s="3"/>
      <c r="EQS182" s="3"/>
      <c r="EQT182" s="3"/>
      <c r="EQU182" s="3"/>
      <c r="EQV182" s="3"/>
      <c r="EQW182" s="3"/>
      <c r="EQX182" s="3"/>
      <c r="EQY182" s="3"/>
      <c r="EQZ182" s="3"/>
      <c r="ERA182" s="3"/>
      <c r="ERB182" s="3"/>
      <c r="ERC182" s="3"/>
      <c r="ERD182" s="3"/>
      <c r="ERE182" s="3"/>
      <c r="ERF182" s="3"/>
      <c r="ERG182" s="3"/>
      <c r="ERH182" s="3"/>
      <c r="ERI182" s="3"/>
      <c r="ERJ182" s="3"/>
      <c r="ERK182" s="3"/>
      <c r="ERL182" s="3"/>
      <c r="ERM182" s="3"/>
      <c r="ERN182" s="3"/>
      <c r="ERO182" s="3"/>
      <c r="ERP182" s="3"/>
      <c r="ERQ182" s="3"/>
      <c r="ERR182" s="3"/>
      <c r="ERS182" s="3"/>
      <c r="ERT182" s="3"/>
      <c r="ERU182" s="3"/>
      <c r="ERV182" s="3"/>
      <c r="ERW182" s="3"/>
      <c r="ERX182" s="3"/>
      <c r="ERY182" s="3"/>
      <c r="ERZ182" s="3"/>
      <c r="ESA182" s="3"/>
      <c r="ESB182" s="3"/>
      <c r="ESC182" s="3"/>
      <c r="ESD182" s="3"/>
      <c r="ESE182" s="3"/>
      <c r="ESF182" s="3"/>
      <c r="ESG182" s="3"/>
      <c r="ESH182" s="3"/>
      <c r="ESI182" s="3"/>
      <c r="ESJ182" s="3"/>
      <c r="ESK182" s="3"/>
      <c r="ESL182" s="3"/>
      <c r="ESM182" s="3"/>
      <c r="ESN182" s="3"/>
      <c r="ESO182" s="3"/>
      <c r="ESP182" s="3"/>
      <c r="ESQ182" s="3"/>
      <c r="ESR182" s="3"/>
      <c r="ESS182" s="3"/>
      <c r="EST182" s="3"/>
      <c r="ESU182" s="3"/>
      <c r="ESV182" s="3"/>
      <c r="ESW182" s="3"/>
      <c r="ESX182" s="3"/>
      <c r="ESY182" s="3"/>
      <c r="ESZ182" s="3"/>
      <c r="ETA182" s="3"/>
      <c r="ETB182" s="3"/>
      <c r="ETC182" s="3"/>
      <c r="ETD182" s="3"/>
      <c r="ETE182" s="3"/>
      <c r="ETF182" s="3"/>
      <c r="ETG182" s="3"/>
      <c r="ETH182" s="3"/>
      <c r="ETI182" s="3"/>
      <c r="ETJ182" s="3"/>
      <c r="ETK182" s="3"/>
      <c r="ETL182" s="3"/>
      <c r="ETM182" s="3"/>
      <c r="ETN182" s="3"/>
      <c r="ETO182" s="3"/>
      <c r="ETP182" s="3"/>
      <c r="ETQ182" s="3"/>
      <c r="ETR182" s="3"/>
      <c r="ETS182" s="3"/>
      <c r="ETT182" s="3"/>
      <c r="ETU182" s="3"/>
      <c r="ETV182" s="3"/>
      <c r="ETW182" s="3"/>
      <c r="ETX182" s="3"/>
      <c r="ETY182" s="3"/>
      <c r="ETZ182" s="3"/>
      <c r="EUA182" s="3"/>
      <c r="EUB182" s="3"/>
      <c r="EUC182" s="3"/>
      <c r="EUD182" s="3"/>
      <c r="EUE182" s="3"/>
      <c r="EUF182" s="3"/>
      <c r="EUG182" s="3"/>
      <c r="EUH182" s="3"/>
      <c r="EUI182" s="3"/>
      <c r="EUJ182" s="3"/>
      <c r="EUK182" s="3"/>
      <c r="EUL182" s="3"/>
      <c r="EUM182" s="3"/>
      <c r="EUN182" s="3"/>
      <c r="EUO182" s="3"/>
      <c r="EUP182" s="3"/>
      <c r="EUQ182" s="3"/>
      <c r="EUR182" s="3"/>
      <c r="EUS182" s="3"/>
      <c r="EUT182" s="3"/>
      <c r="EUU182" s="3"/>
      <c r="EUV182" s="3"/>
      <c r="EUW182" s="3"/>
      <c r="EUX182" s="3"/>
      <c r="EUY182" s="3"/>
      <c r="EUZ182" s="3"/>
      <c r="EVA182" s="3"/>
      <c r="EVB182" s="3"/>
      <c r="EVC182" s="3"/>
      <c r="EVD182" s="3"/>
      <c r="EVE182" s="3"/>
      <c r="EVF182" s="3"/>
      <c r="EVG182" s="3"/>
      <c r="EVH182" s="3"/>
      <c r="EVI182" s="3"/>
      <c r="EVJ182" s="3"/>
      <c r="EVK182" s="3"/>
      <c r="EVL182" s="3"/>
      <c r="EVM182" s="3"/>
      <c r="EVN182" s="3"/>
      <c r="EVO182" s="3"/>
      <c r="EVP182" s="3"/>
      <c r="EVQ182" s="3"/>
      <c r="EVR182" s="3"/>
      <c r="EVS182" s="3"/>
      <c r="EVT182" s="3"/>
      <c r="EVU182" s="3"/>
      <c r="EVV182" s="3"/>
      <c r="EVW182" s="3"/>
      <c r="EVX182" s="3"/>
      <c r="EVY182" s="3"/>
      <c r="EVZ182" s="3"/>
      <c r="EWA182" s="3"/>
      <c r="EWB182" s="3"/>
      <c r="EWC182" s="3"/>
      <c r="EWD182" s="3"/>
      <c r="EWE182" s="3"/>
      <c r="EWF182" s="3"/>
      <c r="EWG182" s="3"/>
      <c r="EWH182" s="3"/>
      <c r="EWI182" s="3"/>
      <c r="EWJ182" s="3"/>
      <c r="EWK182" s="3"/>
      <c r="EWL182" s="3"/>
      <c r="EWM182" s="3"/>
      <c r="EWN182" s="3"/>
      <c r="EWO182" s="3"/>
      <c r="EWP182" s="3"/>
      <c r="EWQ182" s="3"/>
      <c r="EWR182" s="3"/>
      <c r="EWS182" s="3"/>
      <c r="EWT182" s="3"/>
      <c r="EWU182" s="3"/>
      <c r="EWV182" s="3"/>
      <c r="EWW182" s="3"/>
      <c r="EWX182" s="3"/>
      <c r="EWY182" s="3"/>
      <c r="EWZ182" s="3"/>
      <c r="EXA182" s="3"/>
      <c r="EXB182" s="3"/>
      <c r="EXC182" s="3"/>
      <c r="EXD182" s="3"/>
      <c r="EXE182" s="3"/>
      <c r="EXF182" s="3"/>
      <c r="EXG182" s="3"/>
      <c r="EXH182" s="3"/>
      <c r="EXI182" s="3"/>
      <c r="EXJ182" s="3"/>
      <c r="EXK182" s="3"/>
      <c r="EXL182" s="3"/>
      <c r="EXM182" s="3"/>
      <c r="EXN182" s="3"/>
      <c r="EXO182" s="3"/>
      <c r="EXP182" s="3"/>
      <c r="EXQ182" s="3"/>
      <c r="EXR182" s="3"/>
      <c r="EXS182" s="3"/>
      <c r="EXT182" s="3"/>
      <c r="EXU182" s="3"/>
      <c r="EXV182" s="3"/>
      <c r="EXW182" s="3"/>
      <c r="EXX182" s="3"/>
      <c r="EXY182" s="3"/>
      <c r="EXZ182" s="3"/>
      <c r="EYA182" s="3"/>
      <c r="EYB182" s="3"/>
      <c r="EYC182" s="3"/>
      <c r="EYD182" s="3"/>
      <c r="EYE182" s="3"/>
      <c r="EYF182" s="3"/>
      <c r="EYG182" s="3"/>
      <c r="EYH182" s="3"/>
      <c r="EYI182" s="3"/>
      <c r="EYJ182" s="3"/>
      <c r="EYK182" s="3"/>
      <c r="EYL182" s="3"/>
      <c r="EYM182" s="3"/>
      <c r="EYN182" s="3"/>
      <c r="EYO182" s="3"/>
      <c r="EYP182" s="3"/>
      <c r="EYQ182" s="3"/>
      <c r="EYR182" s="3"/>
      <c r="EYS182" s="3"/>
      <c r="EYT182" s="3"/>
      <c r="EYU182" s="3"/>
      <c r="EYV182" s="3"/>
      <c r="EYW182" s="3"/>
      <c r="EYX182" s="3"/>
      <c r="EYY182" s="3"/>
      <c r="EYZ182" s="3"/>
      <c r="EZA182" s="3"/>
      <c r="EZB182" s="3"/>
      <c r="EZC182" s="3"/>
      <c r="EZD182" s="3"/>
      <c r="EZE182" s="3"/>
      <c r="EZF182" s="3"/>
      <c r="EZG182" s="3"/>
      <c r="EZH182" s="3"/>
      <c r="EZI182" s="3"/>
      <c r="EZJ182" s="3"/>
      <c r="EZK182" s="3"/>
      <c r="EZL182" s="3"/>
      <c r="EZM182" s="3"/>
      <c r="EZN182" s="3"/>
      <c r="EZO182" s="3"/>
      <c r="EZP182" s="3"/>
      <c r="EZQ182" s="3"/>
      <c r="EZR182" s="3"/>
      <c r="EZS182" s="3"/>
      <c r="EZT182" s="3"/>
      <c r="EZU182" s="3"/>
      <c r="EZV182" s="3"/>
      <c r="EZW182" s="3"/>
      <c r="EZX182" s="3"/>
      <c r="EZY182" s="3"/>
      <c r="EZZ182" s="3"/>
      <c r="FAA182" s="3"/>
      <c r="FAB182" s="3"/>
      <c r="FAC182" s="3"/>
      <c r="FAD182" s="3"/>
      <c r="FAE182" s="3"/>
      <c r="FAF182" s="3"/>
      <c r="FAG182" s="3"/>
      <c r="FAH182" s="3"/>
      <c r="FAI182" s="3"/>
      <c r="FAJ182" s="3"/>
      <c r="FAK182" s="3"/>
      <c r="FAL182" s="3"/>
      <c r="FAM182" s="3"/>
      <c r="FAN182" s="3"/>
      <c r="FAO182" s="3"/>
      <c r="FAP182" s="3"/>
      <c r="FAQ182" s="3"/>
      <c r="FAR182" s="3"/>
      <c r="FAS182" s="3"/>
      <c r="FAT182" s="3"/>
      <c r="FAU182" s="3"/>
      <c r="FAV182" s="3"/>
      <c r="FAW182" s="3"/>
      <c r="FAX182" s="3"/>
      <c r="FAY182" s="3"/>
      <c r="FAZ182" s="3"/>
      <c r="FBA182" s="3"/>
      <c r="FBB182" s="3"/>
      <c r="FBC182" s="3"/>
      <c r="FBD182" s="3"/>
      <c r="FBE182" s="3"/>
      <c r="FBF182" s="3"/>
      <c r="FBG182" s="3"/>
      <c r="FBH182" s="3"/>
      <c r="FBI182" s="3"/>
      <c r="FBJ182" s="3"/>
      <c r="FBK182" s="3"/>
      <c r="FBL182" s="3"/>
      <c r="FBM182" s="3"/>
      <c r="FBN182" s="3"/>
      <c r="FBO182" s="3"/>
      <c r="FBP182" s="3"/>
      <c r="FBQ182" s="3"/>
      <c r="FBR182" s="3"/>
      <c r="FBS182" s="3"/>
      <c r="FBT182" s="3"/>
      <c r="FBU182" s="3"/>
      <c r="FBV182" s="3"/>
      <c r="FBW182" s="3"/>
      <c r="FBX182" s="3"/>
      <c r="FBY182" s="3"/>
      <c r="FBZ182" s="3"/>
      <c r="FCA182" s="3"/>
      <c r="FCB182" s="3"/>
      <c r="FCC182" s="3"/>
      <c r="FCD182" s="3"/>
      <c r="FCE182" s="3"/>
      <c r="FCF182" s="3"/>
      <c r="FCG182" s="3"/>
      <c r="FCH182" s="3"/>
      <c r="FCI182" s="3"/>
      <c r="FCJ182" s="3"/>
      <c r="FCK182" s="3"/>
      <c r="FCL182" s="3"/>
      <c r="FCM182" s="3"/>
      <c r="FCN182" s="3"/>
      <c r="FCO182" s="3"/>
      <c r="FCP182" s="3"/>
      <c r="FCQ182" s="3"/>
      <c r="FCR182" s="3"/>
      <c r="FCS182" s="3"/>
      <c r="FCT182" s="3"/>
      <c r="FCU182" s="3"/>
      <c r="FCV182" s="3"/>
      <c r="FCW182" s="3"/>
      <c r="FCX182" s="3"/>
      <c r="FCY182" s="3"/>
      <c r="FCZ182" s="3"/>
      <c r="FDA182" s="3"/>
      <c r="FDB182" s="3"/>
      <c r="FDC182" s="3"/>
      <c r="FDD182" s="3"/>
      <c r="FDE182" s="3"/>
      <c r="FDF182" s="3"/>
      <c r="FDG182" s="3"/>
      <c r="FDH182" s="3"/>
      <c r="FDI182" s="3"/>
      <c r="FDJ182" s="3"/>
      <c r="FDK182" s="3"/>
      <c r="FDL182" s="3"/>
      <c r="FDM182" s="3"/>
      <c r="FDN182" s="3"/>
      <c r="FDO182" s="3"/>
      <c r="FDP182" s="3"/>
      <c r="FDQ182" s="3"/>
      <c r="FDR182" s="3"/>
      <c r="FDS182" s="3"/>
      <c r="FDT182" s="3"/>
      <c r="FDU182" s="3"/>
      <c r="FDV182" s="3"/>
      <c r="FDW182" s="3"/>
      <c r="FDX182" s="3"/>
      <c r="FDY182" s="3"/>
      <c r="FDZ182" s="3"/>
      <c r="FEA182" s="3"/>
      <c r="FEB182" s="3"/>
      <c r="FEC182" s="3"/>
      <c r="FED182" s="3"/>
      <c r="FEE182" s="3"/>
      <c r="FEF182" s="3"/>
      <c r="FEG182" s="3"/>
      <c r="FEH182" s="3"/>
      <c r="FEI182" s="3"/>
      <c r="FEJ182" s="3"/>
      <c r="FEK182" s="3"/>
      <c r="FEL182" s="3"/>
      <c r="FEM182" s="3"/>
      <c r="FEN182" s="3"/>
      <c r="FEO182" s="3"/>
      <c r="FEP182" s="3"/>
      <c r="FEQ182" s="3"/>
      <c r="FER182" s="3"/>
      <c r="FES182" s="3"/>
      <c r="FET182" s="3"/>
      <c r="FEU182" s="3"/>
      <c r="FEV182" s="3"/>
      <c r="FEW182" s="3"/>
      <c r="FEX182" s="3"/>
      <c r="FEY182" s="3"/>
      <c r="FEZ182" s="3"/>
      <c r="FFA182" s="3"/>
      <c r="FFB182" s="3"/>
      <c r="FFC182" s="3"/>
      <c r="FFD182" s="3"/>
      <c r="FFE182" s="3"/>
      <c r="FFF182" s="3"/>
      <c r="FFG182" s="3"/>
      <c r="FFH182" s="3"/>
      <c r="FFI182" s="3"/>
      <c r="FFJ182" s="3"/>
      <c r="FFK182" s="3"/>
      <c r="FFL182" s="3"/>
      <c r="FFM182" s="3"/>
      <c r="FFN182" s="3"/>
      <c r="FFO182" s="3"/>
      <c r="FFP182" s="3"/>
      <c r="FFQ182" s="3"/>
      <c r="FFR182" s="3"/>
      <c r="FFS182" s="3"/>
      <c r="FFT182" s="3"/>
      <c r="FFU182" s="3"/>
      <c r="FFV182" s="3"/>
      <c r="FFW182" s="3"/>
      <c r="FFX182" s="3"/>
      <c r="FFY182" s="3"/>
      <c r="FFZ182" s="3"/>
      <c r="FGA182" s="3"/>
      <c r="FGB182" s="3"/>
      <c r="FGC182" s="3"/>
      <c r="FGD182" s="3"/>
      <c r="FGE182" s="3"/>
      <c r="FGF182" s="3"/>
      <c r="FGG182" s="3"/>
      <c r="FGH182" s="3"/>
      <c r="FGI182" s="3"/>
      <c r="FGJ182" s="3"/>
      <c r="FGK182" s="3"/>
      <c r="FGL182" s="3"/>
      <c r="FGM182" s="3"/>
      <c r="FGN182" s="3"/>
      <c r="FGO182" s="3"/>
      <c r="FGP182" s="3"/>
      <c r="FGQ182" s="3"/>
      <c r="FGR182" s="3"/>
      <c r="FGS182" s="3"/>
      <c r="FGT182" s="3"/>
      <c r="FGU182" s="3"/>
      <c r="FGV182" s="3"/>
      <c r="FGW182" s="3"/>
      <c r="FGX182" s="3"/>
      <c r="FGY182" s="3"/>
      <c r="FGZ182" s="3"/>
      <c r="FHA182" s="3"/>
      <c r="FHB182" s="3"/>
      <c r="FHC182" s="3"/>
      <c r="FHD182" s="3"/>
      <c r="FHE182" s="3"/>
      <c r="FHF182" s="3"/>
      <c r="FHG182" s="3"/>
      <c r="FHH182" s="3"/>
      <c r="FHI182" s="3"/>
      <c r="FHJ182" s="3"/>
      <c r="FHK182" s="3"/>
      <c r="FHL182" s="3"/>
      <c r="FHM182" s="3"/>
      <c r="FHN182" s="3"/>
      <c r="FHO182" s="3"/>
      <c r="FHP182" s="3"/>
      <c r="FHQ182" s="3"/>
      <c r="FHR182" s="3"/>
      <c r="FHS182" s="3"/>
      <c r="FHT182" s="3"/>
      <c r="FHU182" s="3"/>
      <c r="FHV182" s="3"/>
      <c r="FHW182" s="3"/>
      <c r="FHX182" s="3"/>
      <c r="FHY182" s="3"/>
      <c r="FHZ182" s="3"/>
      <c r="FIA182" s="3"/>
      <c r="FIB182" s="3"/>
      <c r="FIC182" s="3"/>
      <c r="FID182" s="3"/>
      <c r="FIE182" s="3"/>
      <c r="FIF182" s="3"/>
      <c r="FIG182" s="3"/>
      <c r="FIH182" s="3"/>
      <c r="FII182" s="3"/>
      <c r="FIJ182" s="3"/>
      <c r="FIK182" s="3"/>
      <c r="FIL182" s="3"/>
      <c r="FIM182" s="3"/>
      <c r="FIN182" s="3"/>
      <c r="FIO182" s="3"/>
      <c r="FIP182" s="3"/>
      <c r="FIQ182" s="3"/>
      <c r="FIR182" s="3"/>
      <c r="FIS182" s="3"/>
      <c r="FIT182" s="3"/>
      <c r="FIU182" s="3"/>
      <c r="FIV182" s="3"/>
      <c r="FIW182" s="3"/>
      <c r="FIX182" s="3"/>
      <c r="FIY182" s="3"/>
      <c r="FIZ182" s="3"/>
      <c r="FJA182" s="3"/>
      <c r="FJB182" s="3"/>
      <c r="FJC182" s="3"/>
      <c r="FJD182" s="3"/>
      <c r="FJE182" s="3"/>
      <c r="FJF182" s="3"/>
      <c r="FJG182" s="3"/>
      <c r="FJH182" s="3"/>
      <c r="FJI182" s="3"/>
      <c r="FJJ182" s="3"/>
      <c r="FJK182" s="3"/>
      <c r="FJL182" s="3"/>
      <c r="FJM182" s="3"/>
      <c r="FJN182" s="3"/>
      <c r="FJO182" s="3"/>
      <c r="FJP182" s="3"/>
      <c r="FJQ182" s="3"/>
      <c r="FJR182" s="3"/>
      <c r="FJS182" s="3"/>
      <c r="FJT182" s="3"/>
      <c r="FJU182" s="3"/>
      <c r="FJV182" s="3"/>
      <c r="FJW182" s="3"/>
      <c r="FJX182" s="3"/>
      <c r="FJY182" s="3"/>
      <c r="FJZ182" s="3"/>
      <c r="FKA182" s="3"/>
      <c r="FKB182" s="3"/>
      <c r="FKC182" s="3"/>
      <c r="FKD182" s="3"/>
      <c r="FKE182" s="3"/>
      <c r="FKF182" s="3"/>
      <c r="FKG182" s="3"/>
      <c r="FKH182" s="3"/>
      <c r="FKI182" s="3"/>
      <c r="FKJ182" s="3"/>
      <c r="FKK182" s="3"/>
      <c r="FKL182" s="3"/>
      <c r="FKM182" s="3"/>
      <c r="FKN182" s="3"/>
      <c r="FKO182" s="3"/>
      <c r="FKP182" s="3"/>
      <c r="FKQ182" s="3"/>
      <c r="FKR182" s="3"/>
      <c r="FKS182" s="3"/>
      <c r="FKT182" s="3"/>
      <c r="FKU182" s="3"/>
      <c r="FKV182" s="3"/>
      <c r="FKW182" s="3"/>
      <c r="FKX182" s="3"/>
      <c r="FKY182" s="3"/>
      <c r="FKZ182" s="3"/>
      <c r="FLA182" s="3"/>
      <c r="FLB182" s="3"/>
      <c r="FLC182" s="3"/>
      <c r="FLD182" s="3"/>
      <c r="FLE182" s="3"/>
      <c r="FLF182" s="3"/>
      <c r="FLG182" s="3"/>
      <c r="FLH182" s="3"/>
      <c r="FLI182" s="3"/>
      <c r="FLJ182" s="3"/>
      <c r="FLK182" s="3"/>
      <c r="FLL182" s="3"/>
      <c r="FLM182" s="3"/>
      <c r="FLN182" s="3"/>
      <c r="FLO182" s="3"/>
      <c r="FLP182" s="3"/>
      <c r="FLQ182" s="3"/>
      <c r="FLR182" s="3"/>
      <c r="FLS182" s="3"/>
      <c r="FLT182" s="3"/>
      <c r="FLU182" s="3"/>
      <c r="FLV182" s="3"/>
      <c r="FLW182" s="3"/>
      <c r="FLX182" s="3"/>
      <c r="FLY182" s="3"/>
      <c r="FLZ182" s="3"/>
      <c r="FMA182" s="3"/>
      <c r="FMB182" s="3"/>
      <c r="FMC182" s="3"/>
      <c r="FMD182" s="3"/>
      <c r="FME182" s="3"/>
      <c r="FMF182" s="3"/>
      <c r="FMG182" s="3"/>
      <c r="FMH182" s="3"/>
      <c r="FMI182" s="3"/>
      <c r="FMJ182" s="3"/>
      <c r="FMK182" s="3"/>
      <c r="FML182" s="3"/>
      <c r="FMM182" s="3"/>
      <c r="FMN182" s="3"/>
      <c r="FMO182" s="3"/>
      <c r="FMP182" s="3"/>
      <c r="FMQ182" s="3"/>
      <c r="FMR182" s="3"/>
      <c r="FMS182" s="3"/>
      <c r="FMT182" s="3"/>
      <c r="FMU182" s="3"/>
      <c r="FMV182" s="3"/>
      <c r="FMW182" s="3"/>
      <c r="FMX182" s="3"/>
      <c r="FMY182" s="3"/>
      <c r="FMZ182" s="3"/>
      <c r="FNA182" s="3"/>
      <c r="FNB182" s="3"/>
      <c r="FNC182" s="3"/>
      <c r="FND182" s="3"/>
      <c r="FNE182" s="3"/>
      <c r="FNF182" s="3"/>
      <c r="FNG182" s="3"/>
      <c r="FNH182" s="3"/>
      <c r="FNI182" s="3"/>
      <c r="FNJ182" s="3"/>
      <c r="FNK182" s="3"/>
      <c r="FNL182" s="3"/>
      <c r="FNM182" s="3"/>
      <c r="FNN182" s="3"/>
      <c r="FNO182" s="3"/>
      <c r="FNP182" s="3"/>
      <c r="FNQ182" s="3"/>
      <c r="FNR182" s="3"/>
      <c r="FNS182" s="3"/>
      <c r="FNT182" s="3"/>
      <c r="FNU182" s="3"/>
      <c r="FNV182" s="3"/>
      <c r="FNW182" s="3"/>
      <c r="FNX182" s="3"/>
      <c r="FNY182" s="3"/>
      <c r="FNZ182" s="3"/>
      <c r="FOA182" s="3"/>
      <c r="FOB182" s="3"/>
      <c r="FOC182" s="3"/>
      <c r="FOD182" s="3"/>
      <c r="FOE182" s="3"/>
      <c r="FOF182" s="3"/>
      <c r="FOG182" s="3"/>
      <c r="FOH182" s="3"/>
      <c r="FOI182" s="3"/>
      <c r="FOJ182" s="3"/>
      <c r="FOK182" s="3"/>
      <c r="FOL182" s="3"/>
      <c r="FOM182" s="3"/>
      <c r="FON182" s="3"/>
      <c r="FOO182" s="3"/>
      <c r="FOP182" s="3"/>
      <c r="FOQ182" s="3"/>
      <c r="FOR182" s="3"/>
      <c r="FOS182" s="3"/>
      <c r="FOT182" s="3"/>
      <c r="FOU182" s="3"/>
      <c r="FOV182" s="3"/>
      <c r="FOW182" s="3"/>
      <c r="FOX182" s="3"/>
      <c r="FOY182" s="3"/>
      <c r="FOZ182" s="3"/>
      <c r="FPA182" s="3"/>
      <c r="FPB182" s="3"/>
      <c r="FPC182" s="3"/>
      <c r="FPD182" s="3"/>
      <c r="FPE182" s="3"/>
      <c r="FPF182" s="3"/>
      <c r="FPG182" s="3"/>
      <c r="FPH182" s="3"/>
      <c r="FPI182" s="3"/>
      <c r="FPJ182" s="3"/>
      <c r="FPK182" s="3"/>
      <c r="FPL182" s="3"/>
      <c r="FPM182" s="3"/>
      <c r="FPN182" s="3"/>
      <c r="FPO182" s="3"/>
      <c r="FPP182" s="3"/>
      <c r="FPQ182" s="3"/>
      <c r="FPR182" s="3"/>
      <c r="FPS182" s="3"/>
      <c r="FPT182" s="3"/>
      <c r="FPU182" s="3"/>
      <c r="FPV182" s="3"/>
      <c r="FPW182" s="3"/>
      <c r="FPX182" s="3"/>
      <c r="FPY182" s="3"/>
      <c r="FPZ182" s="3"/>
      <c r="FQA182" s="3"/>
      <c r="FQB182" s="3"/>
      <c r="FQC182" s="3"/>
      <c r="FQD182" s="3"/>
      <c r="FQE182" s="3"/>
      <c r="FQF182" s="3"/>
      <c r="FQG182" s="3"/>
      <c r="FQH182" s="3"/>
      <c r="FQI182" s="3"/>
      <c r="FQJ182" s="3"/>
      <c r="FQK182" s="3"/>
      <c r="FQL182" s="3"/>
      <c r="FQM182" s="3"/>
      <c r="FQN182" s="3"/>
      <c r="FQO182" s="3"/>
      <c r="FQP182" s="3"/>
      <c r="FQQ182" s="3"/>
      <c r="FQR182" s="3"/>
      <c r="FQS182" s="3"/>
      <c r="FQT182" s="3"/>
      <c r="FQU182" s="3"/>
      <c r="FQV182" s="3"/>
      <c r="FQW182" s="3"/>
      <c r="FQX182" s="3"/>
      <c r="FQY182" s="3"/>
      <c r="FQZ182" s="3"/>
      <c r="FRA182" s="3"/>
      <c r="FRB182" s="3"/>
      <c r="FRC182" s="3"/>
      <c r="FRD182" s="3"/>
      <c r="FRE182" s="3"/>
      <c r="FRF182" s="3"/>
      <c r="FRG182" s="3"/>
      <c r="FRH182" s="3"/>
      <c r="FRI182" s="3"/>
      <c r="FRJ182" s="3"/>
      <c r="FRK182" s="3"/>
      <c r="FRL182" s="3"/>
      <c r="FRM182" s="3"/>
      <c r="FRN182" s="3"/>
      <c r="FRO182" s="3"/>
      <c r="FRP182" s="3"/>
      <c r="FRQ182" s="3"/>
      <c r="FRR182" s="3"/>
      <c r="FRS182" s="3"/>
      <c r="FRT182" s="3"/>
      <c r="FRU182" s="3"/>
      <c r="FRV182" s="3"/>
      <c r="FRW182" s="3"/>
      <c r="FRX182" s="3"/>
      <c r="FRY182" s="3"/>
      <c r="FRZ182" s="3"/>
      <c r="FSA182" s="3"/>
      <c r="FSB182" s="3"/>
      <c r="FSC182" s="3"/>
      <c r="FSD182" s="3"/>
      <c r="FSE182" s="3"/>
      <c r="FSF182" s="3"/>
      <c r="FSG182" s="3"/>
      <c r="FSH182" s="3"/>
      <c r="FSI182" s="3"/>
      <c r="FSJ182" s="3"/>
      <c r="FSK182" s="3"/>
      <c r="FSL182" s="3"/>
      <c r="FSM182" s="3"/>
      <c r="FSN182" s="3"/>
      <c r="FSO182" s="3"/>
      <c r="FSP182" s="3"/>
      <c r="FSQ182" s="3"/>
      <c r="FSR182" s="3"/>
      <c r="FSS182" s="3"/>
      <c r="FST182" s="3"/>
      <c r="FSU182" s="3"/>
      <c r="FSV182" s="3"/>
      <c r="FSW182" s="3"/>
      <c r="FSX182" s="3"/>
      <c r="FSY182" s="3"/>
      <c r="FSZ182" s="3"/>
      <c r="FTA182" s="3"/>
      <c r="FTB182" s="3"/>
      <c r="FTC182" s="3"/>
      <c r="FTD182" s="3"/>
      <c r="FTE182" s="3"/>
      <c r="FTF182" s="3"/>
      <c r="FTG182" s="3"/>
      <c r="FTH182" s="3"/>
      <c r="FTI182" s="3"/>
      <c r="FTJ182" s="3"/>
      <c r="FTK182" s="3"/>
      <c r="FTL182" s="3"/>
      <c r="FTM182" s="3"/>
      <c r="FTN182" s="3"/>
      <c r="FTO182" s="3"/>
      <c r="FTP182" s="3"/>
      <c r="FTQ182" s="3"/>
      <c r="FTR182" s="3"/>
      <c r="FTS182" s="3"/>
      <c r="FTT182" s="3"/>
      <c r="FTU182" s="3"/>
      <c r="FTV182" s="3"/>
      <c r="FTW182" s="3"/>
      <c r="FTX182" s="3"/>
      <c r="FTY182" s="3"/>
      <c r="FTZ182" s="3"/>
      <c r="FUA182" s="3"/>
      <c r="FUB182" s="3"/>
      <c r="FUC182" s="3"/>
      <c r="FUD182" s="3"/>
      <c r="FUE182" s="3"/>
      <c r="FUF182" s="3"/>
      <c r="FUG182" s="3"/>
      <c r="FUH182" s="3"/>
      <c r="FUI182" s="3"/>
      <c r="FUJ182" s="3"/>
      <c r="FUK182" s="3"/>
      <c r="FUL182" s="3"/>
      <c r="FUM182" s="3"/>
      <c r="FUN182" s="3"/>
      <c r="FUO182" s="3"/>
      <c r="FUP182" s="3"/>
      <c r="FUQ182" s="3"/>
      <c r="FUR182" s="3"/>
      <c r="FUS182" s="3"/>
      <c r="FUT182" s="3"/>
      <c r="FUU182" s="3"/>
      <c r="FUV182" s="3"/>
      <c r="FUW182" s="3"/>
      <c r="FUX182" s="3"/>
      <c r="FUY182" s="3"/>
      <c r="FUZ182" s="3"/>
      <c r="FVA182" s="3"/>
      <c r="FVB182" s="3"/>
      <c r="FVC182" s="3"/>
      <c r="FVD182" s="3"/>
      <c r="FVE182" s="3"/>
      <c r="FVF182" s="3"/>
      <c r="FVG182" s="3"/>
      <c r="FVH182" s="3"/>
      <c r="FVI182" s="3"/>
      <c r="FVJ182" s="3"/>
      <c r="FVK182" s="3"/>
      <c r="FVL182" s="3"/>
      <c r="FVM182" s="3"/>
      <c r="FVN182" s="3"/>
      <c r="FVO182" s="3"/>
      <c r="FVP182" s="3"/>
      <c r="FVQ182" s="3"/>
      <c r="FVR182" s="3"/>
      <c r="FVS182" s="3"/>
      <c r="FVT182" s="3"/>
      <c r="FVU182" s="3"/>
      <c r="FVV182" s="3"/>
      <c r="FVW182" s="3"/>
      <c r="FVX182" s="3"/>
      <c r="FVY182" s="3"/>
      <c r="FVZ182" s="3"/>
      <c r="FWA182" s="3"/>
      <c r="FWB182" s="3"/>
      <c r="FWC182" s="3"/>
      <c r="FWD182" s="3"/>
      <c r="FWE182" s="3"/>
      <c r="FWF182" s="3"/>
      <c r="FWG182" s="3"/>
      <c r="FWH182" s="3"/>
      <c r="FWI182" s="3"/>
      <c r="FWJ182" s="3"/>
      <c r="FWK182" s="3"/>
      <c r="FWL182" s="3"/>
      <c r="FWM182" s="3"/>
      <c r="FWN182" s="3"/>
      <c r="FWO182" s="3"/>
      <c r="FWP182" s="3"/>
      <c r="FWQ182" s="3"/>
      <c r="FWR182" s="3"/>
      <c r="FWS182" s="3"/>
      <c r="FWT182" s="3"/>
      <c r="FWU182" s="3"/>
      <c r="FWV182" s="3"/>
      <c r="FWW182" s="3"/>
      <c r="FWX182" s="3"/>
      <c r="FWY182" s="3"/>
      <c r="FWZ182" s="3"/>
      <c r="FXA182" s="3"/>
      <c r="FXB182" s="3"/>
      <c r="FXC182" s="3"/>
      <c r="FXD182" s="3"/>
      <c r="FXE182" s="3"/>
      <c r="FXF182" s="3"/>
      <c r="FXG182" s="3"/>
      <c r="FXH182" s="3"/>
      <c r="FXI182" s="3"/>
      <c r="FXJ182" s="3"/>
      <c r="FXK182" s="3"/>
      <c r="FXL182" s="3"/>
      <c r="FXM182" s="3"/>
      <c r="FXN182" s="3"/>
      <c r="FXO182" s="3"/>
      <c r="FXP182" s="3"/>
      <c r="FXQ182" s="3"/>
      <c r="FXR182" s="3"/>
      <c r="FXS182" s="3"/>
      <c r="FXT182" s="3"/>
      <c r="FXU182" s="3"/>
      <c r="FXV182" s="3"/>
      <c r="FXW182" s="3"/>
      <c r="FXX182" s="3"/>
      <c r="FXY182" s="3"/>
      <c r="FXZ182" s="3"/>
      <c r="FYA182" s="3"/>
      <c r="FYB182" s="3"/>
      <c r="FYC182" s="3"/>
      <c r="FYD182" s="3"/>
      <c r="FYE182" s="3"/>
      <c r="FYF182" s="3"/>
      <c r="FYG182" s="3"/>
      <c r="FYH182" s="3"/>
      <c r="FYI182" s="3"/>
      <c r="FYJ182" s="3"/>
      <c r="FYK182" s="3"/>
      <c r="FYL182" s="3"/>
      <c r="FYM182" s="3"/>
      <c r="FYN182" s="3"/>
      <c r="FYO182" s="3"/>
      <c r="FYP182" s="3"/>
      <c r="FYQ182" s="3"/>
      <c r="FYR182" s="3"/>
      <c r="FYS182" s="3"/>
      <c r="FYT182" s="3"/>
      <c r="FYU182" s="3"/>
      <c r="FYV182" s="3"/>
      <c r="FYW182" s="3"/>
      <c r="FYX182" s="3"/>
      <c r="FYY182" s="3"/>
      <c r="FYZ182" s="3"/>
      <c r="FZA182" s="3"/>
      <c r="FZB182" s="3"/>
      <c r="FZC182" s="3"/>
      <c r="FZD182" s="3"/>
      <c r="FZE182" s="3"/>
      <c r="FZF182" s="3"/>
      <c r="FZG182" s="3"/>
      <c r="FZH182" s="3"/>
      <c r="FZI182" s="3"/>
      <c r="FZJ182" s="3"/>
      <c r="FZK182" s="3"/>
      <c r="FZL182" s="3"/>
      <c r="FZM182" s="3"/>
      <c r="FZN182" s="3"/>
      <c r="FZO182" s="3"/>
      <c r="FZP182" s="3"/>
      <c r="FZQ182" s="3"/>
      <c r="FZR182" s="3"/>
      <c r="FZS182" s="3"/>
      <c r="FZT182" s="3"/>
      <c r="FZU182" s="3"/>
      <c r="FZV182" s="3"/>
      <c r="FZW182" s="3"/>
      <c r="FZX182" s="3"/>
      <c r="FZY182" s="3"/>
      <c r="FZZ182" s="3"/>
      <c r="GAA182" s="3"/>
      <c r="GAB182" s="3"/>
      <c r="GAC182" s="3"/>
      <c r="GAD182" s="3"/>
      <c r="GAE182" s="3"/>
      <c r="GAF182" s="3"/>
      <c r="GAG182" s="3"/>
      <c r="GAH182" s="3"/>
      <c r="GAI182" s="3"/>
      <c r="GAJ182" s="3"/>
      <c r="GAK182" s="3"/>
      <c r="GAL182" s="3"/>
      <c r="GAM182" s="3"/>
      <c r="GAN182" s="3"/>
      <c r="GAO182" s="3"/>
      <c r="GAP182" s="3"/>
      <c r="GAQ182" s="3"/>
      <c r="GAR182" s="3"/>
      <c r="GAS182" s="3"/>
      <c r="GAT182" s="3"/>
      <c r="GAU182" s="3"/>
      <c r="GAV182" s="3"/>
      <c r="GAW182" s="3"/>
      <c r="GAX182" s="3"/>
      <c r="GAY182" s="3"/>
      <c r="GAZ182" s="3"/>
      <c r="GBA182" s="3"/>
      <c r="GBB182" s="3"/>
      <c r="GBC182" s="3"/>
      <c r="GBD182" s="3"/>
      <c r="GBE182" s="3"/>
      <c r="GBF182" s="3"/>
      <c r="GBG182" s="3"/>
      <c r="GBH182" s="3"/>
      <c r="GBI182" s="3"/>
      <c r="GBJ182" s="3"/>
      <c r="GBK182" s="3"/>
      <c r="GBL182" s="3"/>
      <c r="GBM182" s="3"/>
      <c r="GBN182" s="3"/>
      <c r="GBO182" s="3"/>
      <c r="GBP182" s="3"/>
      <c r="GBQ182" s="3"/>
      <c r="GBR182" s="3"/>
      <c r="GBS182" s="3"/>
      <c r="GBT182" s="3"/>
      <c r="GBU182" s="3"/>
      <c r="GBV182" s="3"/>
      <c r="GBW182" s="3"/>
      <c r="GBX182" s="3"/>
      <c r="GBY182" s="3"/>
      <c r="GBZ182" s="3"/>
      <c r="GCA182" s="3"/>
      <c r="GCB182" s="3"/>
      <c r="GCC182" s="3"/>
      <c r="GCD182" s="3"/>
      <c r="GCE182" s="3"/>
      <c r="GCF182" s="3"/>
      <c r="GCG182" s="3"/>
      <c r="GCH182" s="3"/>
      <c r="GCI182" s="3"/>
      <c r="GCJ182" s="3"/>
      <c r="GCK182" s="3"/>
      <c r="GCL182" s="3"/>
      <c r="GCM182" s="3"/>
      <c r="GCN182" s="3"/>
      <c r="GCO182" s="3"/>
      <c r="GCP182" s="3"/>
      <c r="GCQ182" s="3"/>
      <c r="GCR182" s="3"/>
      <c r="GCS182" s="3"/>
      <c r="GCT182" s="3"/>
      <c r="GCU182" s="3"/>
      <c r="GCV182" s="3"/>
      <c r="GCW182" s="3"/>
      <c r="GCX182" s="3"/>
      <c r="GCY182" s="3"/>
      <c r="GCZ182" s="3"/>
      <c r="GDA182" s="3"/>
      <c r="GDB182" s="3"/>
      <c r="GDC182" s="3"/>
      <c r="GDD182" s="3"/>
      <c r="GDE182" s="3"/>
      <c r="GDF182" s="3"/>
      <c r="GDG182" s="3"/>
      <c r="GDH182" s="3"/>
      <c r="GDI182" s="3"/>
      <c r="GDJ182" s="3"/>
      <c r="GDK182" s="3"/>
      <c r="GDL182" s="3"/>
      <c r="GDM182" s="3"/>
      <c r="GDN182" s="3"/>
      <c r="GDO182" s="3"/>
      <c r="GDP182" s="3"/>
      <c r="GDQ182" s="3"/>
      <c r="GDR182" s="3"/>
      <c r="GDS182" s="3"/>
      <c r="GDT182" s="3"/>
      <c r="GDU182" s="3"/>
      <c r="GDV182" s="3"/>
      <c r="GDW182" s="3"/>
      <c r="GDX182" s="3"/>
      <c r="GDY182" s="3"/>
      <c r="GDZ182" s="3"/>
      <c r="GEA182" s="3"/>
      <c r="GEB182" s="3"/>
      <c r="GEC182" s="3"/>
      <c r="GED182" s="3"/>
      <c r="GEE182" s="3"/>
      <c r="GEF182" s="3"/>
      <c r="GEG182" s="3"/>
      <c r="GEH182" s="3"/>
      <c r="GEI182" s="3"/>
      <c r="GEJ182" s="3"/>
      <c r="GEK182" s="3"/>
      <c r="GEL182" s="3"/>
      <c r="GEM182" s="3"/>
      <c r="GEN182" s="3"/>
      <c r="GEO182" s="3"/>
      <c r="GEP182" s="3"/>
      <c r="GEQ182" s="3"/>
      <c r="GER182" s="3"/>
      <c r="GES182" s="3"/>
      <c r="GET182" s="3"/>
      <c r="GEU182" s="3"/>
      <c r="GEV182" s="3"/>
      <c r="GEW182" s="3"/>
      <c r="GEX182" s="3"/>
      <c r="GEY182" s="3"/>
      <c r="GEZ182" s="3"/>
      <c r="GFA182" s="3"/>
      <c r="GFB182" s="3"/>
      <c r="GFC182" s="3"/>
      <c r="GFD182" s="3"/>
      <c r="GFE182" s="3"/>
      <c r="GFF182" s="3"/>
      <c r="GFG182" s="3"/>
      <c r="GFH182" s="3"/>
      <c r="GFI182" s="3"/>
      <c r="GFJ182" s="3"/>
      <c r="GFK182" s="3"/>
      <c r="GFL182" s="3"/>
      <c r="GFM182" s="3"/>
      <c r="GFN182" s="3"/>
      <c r="GFO182" s="3"/>
      <c r="GFP182" s="3"/>
      <c r="GFQ182" s="3"/>
      <c r="GFR182" s="3"/>
      <c r="GFS182" s="3"/>
      <c r="GFT182" s="3"/>
      <c r="GFU182" s="3"/>
      <c r="GFV182" s="3"/>
      <c r="GFW182" s="3"/>
      <c r="GFX182" s="3"/>
      <c r="GFY182" s="3"/>
      <c r="GFZ182" s="3"/>
      <c r="GGA182" s="3"/>
      <c r="GGB182" s="3"/>
      <c r="GGC182" s="3"/>
      <c r="GGD182" s="3"/>
      <c r="GGE182" s="3"/>
      <c r="GGF182" s="3"/>
      <c r="GGG182" s="3"/>
      <c r="GGH182" s="3"/>
      <c r="GGI182" s="3"/>
      <c r="GGJ182" s="3"/>
      <c r="GGK182" s="3"/>
      <c r="GGL182" s="3"/>
      <c r="GGM182" s="3"/>
      <c r="GGN182" s="3"/>
      <c r="GGO182" s="3"/>
      <c r="GGP182" s="3"/>
      <c r="GGQ182" s="3"/>
      <c r="GGR182" s="3"/>
      <c r="GGS182" s="3"/>
      <c r="GGT182" s="3"/>
      <c r="GGU182" s="3"/>
      <c r="GGV182" s="3"/>
      <c r="GGW182" s="3"/>
      <c r="GGX182" s="3"/>
      <c r="GGY182" s="3"/>
      <c r="GGZ182" s="3"/>
      <c r="GHA182" s="3"/>
      <c r="GHB182" s="3"/>
      <c r="GHC182" s="3"/>
      <c r="GHD182" s="3"/>
      <c r="GHE182" s="3"/>
      <c r="GHF182" s="3"/>
      <c r="GHG182" s="3"/>
      <c r="GHH182" s="3"/>
      <c r="GHI182" s="3"/>
      <c r="GHJ182" s="3"/>
      <c r="GHK182" s="3"/>
      <c r="GHL182" s="3"/>
      <c r="GHM182" s="3"/>
      <c r="GHN182" s="3"/>
      <c r="GHO182" s="3"/>
      <c r="GHP182" s="3"/>
      <c r="GHQ182" s="3"/>
      <c r="GHR182" s="3"/>
      <c r="GHS182" s="3"/>
      <c r="GHT182" s="3"/>
      <c r="GHU182" s="3"/>
      <c r="GHV182" s="3"/>
      <c r="GHW182" s="3"/>
      <c r="GHX182" s="3"/>
      <c r="GHY182" s="3"/>
      <c r="GHZ182" s="3"/>
      <c r="GIA182" s="3"/>
      <c r="GIB182" s="3"/>
      <c r="GIC182" s="3"/>
      <c r="GID182" s="3"/>
      <c r="GIE182" s="3"/>
      <c r="GIF182" s="3"/>
      <c r="GIG182" s="3"/>
      <c r="GIH182" s="3"/>
      <c r="GII182" s="3"/>
      <c r="GIJ182" s="3"/>
      <c r="GIK182" s="3"/>
      <c r="GIL182" s="3"/>
      <c r="GIM182" s="3"/>
      <c r="GIN182" s="3"/>
      <c r="GIO182" s="3"/>
      <c r="GIP182" s="3"/>
      <c r="GIQ182" s="3"/>
      <c r="GIR182" s="3"/>
      <c r="GIS182" s="3"/>
      <c r="GIT182" s="3"/>
      <c r="GIU182" s="3"/>
      <c r="GIV182" s="3"/>
      <c r="GIW182" s="3"/>
      <c r="GIX182" s="3"/>
      <c r="GIY182" s="3"/>
      <c r="GIZ182" s="3"/>
      <c r="GJA182" s="3"/>
      <c r="GJB182" s="3"/>
      <c r="GJC182" s="3"/>
      <c r="GJD182" s="3"/>
      <c r="GJE182" s="3"/>
      <c r="GJF182" s="3"/>
      <c r="GJG182" s="3"/>
      <c r="GJH182" s="3"/>
      <c r="GJI182" s="3"/>
      <c r="GJJ182" s="3"/>
      <c r="GJK182" s="3"/>
      <c r="GJL182" s="3"/>
      <c r="GJM182" s="3"/>
      <c r="GJN182" s="3"/>
      <c r="GJO182" s="3"/>
      <c r="GJP182" s="3"/>
      <c r="GJQ182" s="3"/>
      <c r="GJR182" s="3"/>
      <c r="GJS182" s="3"/>
      <c r="GJT182" s="3"/>
      <c r="GJU182" s="3"/>
      <c r="GJV182" s="3"/>
      <c r="GJW182" s="3"/>
      <c r="GJX182" s="3"/>
      <c r="GJY182" s="3"/>
      <c r="GJZ182" s="3"/>
      <c r="GKA182" s="3"/>
      <c r="GKB182" s="3"/>
      <c r="GKC182" s="3"/>
      <c r="GKD182" s="3"/>
      <c r="GKE182" s="3"/>
      <c r="GKF182" s="3"/>
      <c r="GKG182" s="3"/>
      <c r="GKH182" s="3"/>
      <c r="GKI182" s="3"/>
      <c r="GKJ182" s="3"/>
      <c r="GKK182" s="3"/>
      <c r="GKL182" s="3"/>
      <c r="GKM182" s="3"/>
      <c r="GKN182" s="3"/>
      <c r="GKO182" s="3"/>
      <c r="GKP182" s="3"/>
      <c r="GKQ182" s="3"/>
      <c r="GKR182" s="3"/>
      <c r="GKS182" s="3"/>
      <c r="GKT182" s="3"/>
      <c r="GKU182" s="3"/>
      <c r="GKV182" s="3"/>
      <c r="GKW182" s="3"/>
      <c r="GKX182" s="3"/>
      <c r="GKY182" s="3"/>
      <c r="GKZ182" s="3"/>
      <c r="GLA182" s="3"/>
      <c r="GLB182" s="3"/>
      <c r="GLC182" s="3"/>
      <c r="GLD182" s="3"/>
      <c r="GLE182" s="3"/>
      <c r="GLF182" s="3"/>
      <c r="GLG182" s="3"/>
      <c r="GLH182" s="3"/>
      <c r="GLI182" s="3"/>
      <c r="GLJ182" s="3"/>
      <c r="GLK182" s="3"/>
      <c r="GLL182" s="3"/>
      <c r="GLM182" s="3"/>
      <c r="GLN182" s="3"/>
      <c r="GLO182" s="3"/>
      <c r="GLP182" s="3"/>
      <c r="GLQ182" s="3"/>
      <c r="GLR182" s="3"/>
      <c r="GLS182" s="3"/>
      <c r="GLT182" s="3"/>
      <c r="GLU182" s="3"/>
      <c r="GLV182" s="3"/>
      <c r="GLW182" s="3"/>
      <c r="GLX182" s="3"/>
      <c r="GLY182" s="3"/>
      <c r="GLZ182" s="3"/>
      <c r="GMA182" s="3"/>
      <c r="GMB182" s="3"/>
      <c r="GMC182" s="3"/>
      <c r="GMD182" s="3"/>
      <c r="GME182" s="3"/>
      <c r="GMF182" s="3"/>
      <c r="GMG182" s="3"/>
      <c r="GMH182" s="3"/>
      <c r="GMI182" s="3"/>
      <c r="GMJ182" s="3"/>
      <c r="GMK182" s="3"/>
      <c r="GML182" s="3"/>
      <c r="GMM182" s="3"/>
      <c r="GMN182" s="3"/>
      <c r="GMO182" s="3"/>
      <c r="GMP182" s="3"/>
      <c r="GMQ182" s="3"/>
      <c r="GMR182" s="3"/>
      <c r="GMS182" s="3"/>
      <c r="GMT182" s="3"/>
      <c r="GMU182" s="3"/>
      <c r="GMV182" s="3"/>
      <c r="GMW182" s="3"/>
      <c r="GMX182" s="3"/>
      <c r="GMY182" s="3"/>
      <c r="GMZ182" s="3"/>
      <c r="GNA182" s="3"/>
      <c r="GNB182" s="3"/>
      <c r="GNC182" s="3"/>
      <c r="GND182" s="3"/>
      <c r="GNE182" s="3"/>
      <c r="GNF182" s="3"/>
      <c r="GNG182" s="3"/>
      <c r="GNH182" s="3"/>
      <c r="GNI182" s="3"/>
      <c r="GNJ182" s="3"/>
      <c r="GNK182" s="3"/>
      <c r="GNL182" s="3"/>
      <c r="GNM182" s="3"/>
      <c r="GNN182" s="3"/>
      <c r="GNO182" s="3"/>
      <c r="GNP182" s="3"/>
      <c r="GNQ182" s="3"/>
      <c r="GNR182" s="3"/>
      <c r="GNS182" s="3"/>
      <c r="GNT182" s="3"/>
      <c r="GNU182" s="3"/>
      <c r="GNV182" s="3"/>
      <c r="GNW182" s="3"/>
      <c r="GNX182" s="3"/>
      <c r="GNY182" s="3"/>
      <c r="GNZ182" s="3"/>
      <c r="GOA182" s="3"/>
      <c r="GOB182" s="3"/>
      <c r="GOC182" s="3"/>
      <c r="GOD182" s="3"/>
      <c r="GOE182" s="3"/>
      <c r="GOF182" s="3"/>
      <c r="GOG182" s="3"/>
      <c r="GOH182" s="3"/>
      <c r="GOI182" s="3"/>
      <c r="GOJ182" s="3"/>
      <c r="GOK182" s="3"/>
      <c r="GOL182" s="3"/>
      <c r="GOM182" s="3"/>
      <c r="GON182" s="3"/>
      <c r="GOO182" s="3"/>
      <c r="GOP182" s="3"/>
      <c r="GOQ182" s="3"/>
      <c r="GOR182" s="3"/>
      <c r="GOS182" s="3"/>
      <c r="GOT182" s="3"/>
      <c r="GOU182" s="3"/>
      <c r="GOV182" s="3"/>
      <c r="GOW182" s="3"/>
      <c r="GOX182" s="3"/>
      <c r="GOY182" s="3"/>
      <c r="GOZ182" s="3"/>
      <c r="GPA182" s="3"/>
      <c r="GPB182" s="3"/>
      <c r="GPC182" s="3"/>
      <c r="GPD182" s="3"/>
      <c r="GPE182" s="3"/>
      <c r="GPF182" s="3"/>
      <c r="GPG182" s="3"/>
      <c r="GPH182" s="3"/>
      <c r="GPI182" s="3"/>
      <c r="GPJ182" s="3"/>
      <c r="GPK182" s="3"/>
      <c r="GPL182" s="3"/>
      <c r="GPM182" s="3"/>
      <c r="GPN182" s="3"/>
      <c r="GPO182" s="3"/>
      <c r="GPP182" s="3"/>
      <c r="GPQ182" s="3"/>
      <c r="GPR182" s="3"/>
      <c r="GPS182" s="3"/>
      <c r="GPT182" s="3"/>
      <c r="GPU182" s="3"/>
      <c r="GPV182" s="3"/>
      <c r="GPW182" s="3"/>
      <c r="GPX182" s="3"/>
      <c r="GPY182" s="3"/>
      <c r="GPZ182" s="3"/>
      <c r="GQA182" s="3"/>
      <c r="GQB182" s="3"/>
      <c r="GQC182" s="3"/>
      <c r="GQD182" s="3"/>
      <c r="GQE182" s="3"/>
      <c r="GQF182" s="3"/>
      <c r="GQG182" s="3"/>
      <c r="GQH182" s="3"/>
      <c r="GQI182" s="3"/>
      <c r="GQJ182" s="3"/>
      <c r="GQK182" s="3"/>
      <c r="GQL182" s="3"/>
      <c r="GQM182" s="3"/>
      <c r="GQN182" s="3"/>
      <c r="GQO182" s="3"/>
      <c r="GQP182" s="3"/>
      <c r="GQQ182" s="3"/>
      <c r="GQR182" s="3"/>
      <c r="GQS182" s="3"/>
      <c r="GQT182" s="3"/>
      <c r="GQU182" s="3"/>
      <c r="GQV182" s="3"/>
      <c r="GQW182" s="3"/>
      <c r="GQX182" s="3"/>
      <c r="GQY182" s="3"/>
      <c r="GQZ182" s="3"/>
      <c r="GRA182" s="3"/>
      <c r="GRB182" s="3"/>
      <c r="GRC182" s="3"/>
      <c r="GRD182" s="3"/>
      <c r="GRE182" s="3"/>
      <c r="GRF182" s="3"/>
      <c r="GRG182" s="3"/>
      <c r="GRH182" s="3"/>
      <c r="GRI182" s="3"/>
      <c r="GRJ182" s="3"/>
      <c r="GRK182" s="3"/>
      <c r="GRL182" s="3"/>
      <c r="GRM182" s="3"/>
      <c r="GRN182" s="3"/>
      <c r="GRO182" s="3"/>
      <c r="GRP182" s="3"/>
      <c r="GRQ182" s="3"/>
      <c r="GRR182" s="3"/>
      <c r="GRS182" s="3"/>
      <c r="GRT182" s="3"/>
      <c r="GRU182" s="3"/>
      <c r="GRV182" s="3"/>
      <c r="GRW182" s="3"/>
      <c r="GRX182" s="3"/>
      <c r="GRY182" s="3"/>
      <c r="GRZ182" s="3"/>
      <c r="GSA182" s="3"/>
      <c r="GSB182" s="3"/>
      <c r="GSC182" s="3"/>
      <c r="GSD182" s="3"/>
      <c r="GSE182" s="3"/>
      <c r="GSF182" s="3"/>
      <c r="GSG182" s="3"/>
      <c r="GSH182" s="3"/>
      <c r="GSI182" s="3"/>
      <c r="GSJ182" s="3"/>
      <c r="GSK182" s="3"/>
      <c r="GSL182" s="3"/>
      <c r="GSM182" s="3"/>
      <c r="GSN182" s="3"/>
      <c r="GSO182" s="3"/>
      <c r="GSP182" s="3"/>
      <c r="GSQ182" s="3"/>
      <c r="GSR182" s="3"/>
      <c r="GSS182" s="3"/>
      <c r="GST182" s="3"/>
      <c r="GSU182" s="3"/>
      <c r="GSV182" s="3"/>
      <c r="GSW182" s="3"/>
      <c r="GSX182" s="3"/>
      <c r="GSY182" s="3"/>
      <c r="GSZ182" s="3"/>
      <c r="GTA182" s="3"/>
      <c r="GTB182" s="3"/>
      <c r="GTC182" s="3"/>
      <c r="GTD182" s="3"/>
      <c r="GTE182" s="3"/>
      <c r="GTF182" s="3"/>
      <c r="GTG182" s="3"/>
      <c r="GTH182" s="3"/>
      <c r="GTI182" s="3"/>
      <c r="GTJ182" s="3"/>
      <c r="GTK182" s="3"/>
      <c r="GTL182" s="3"/>
      <c r="GTM182" s="3"/>
      <c r="GTN182" s="3"/>
      <c r="GTO182" s="3"/>
      <c r="GTP182" s="3"/>
      <c r="GTQ182" s="3"/>
      <c r="GTR182" s="3"/>
      <c r="GTS182" s="3"/>
      <c r="GTT182" s="3"/>
      <c r="GTU182" s="3"/>
      <c r="GTV182" s="3"/>
      <c r="GTW182" s="3"/>
      <c r="GTX182" s="3"/>
      <c r="GTY182" s="3"/>
      <c r="GTZ182" s="3"/>
      <c r="GUA182" s="3"/>
      <c r="GUB182" s="3"/>
      <c r="GUC182" s="3"/>
      <c r="GUD182" s="3"/>
      <c r="GUE182" s="3"/>
      <c r="GUF182" s="3"/>
      <c r="GUG182" s="3"/>
      <c r="GUH182" s="3"/>
      <c r="GUI182" s="3"/>
      <c r="GUJ182" s="3"/>
      <c r="GUK182" s="3"/>
      <c r="GUL182" s="3"/>
      <c r="GUM182" s="3"/>
      <c r="GUN182" s="3"/>
      <c r="GUO182" s="3"/>
      <c r="GUP182" s="3"/>
      <c r="GUQ182" s="3"/>
      <c r="GUR182" s="3"/>
      <c r="GUS182" s="3"/>
      <c r="GUT182" s="3"/>
      <c r="GUU182" s="3"/>
      <c r="GUV182" s="3"/>
      <c r="GUW182" s="3"/>
      <c r="GUX182" s="3"/>
      <c r="GUY182" s="3"/>
      <c r="GUZ182" s="3"/>
      <c r="GVA182" s="3"/>
      <c r="GVB182" s="3"/>
      <c r="GVC182" s="3"/>
      <c r="GVD182" s="3"/>
      <c r="GVE182" s="3"/>
      <c r="GVF182" s="3"/>
      <c r="GVG182" s="3"/>
      <c r="GVH182" s="3"/>
      <c r="GVI182" s="3"/>
      <c r="GVJ182" s="3"/>
      <c r="GVK182" s="3"/>
      <c r="GVL182" s="3"/>
      <c r="GVM182" s="3"/>
      <c r="GVN182" s="3"/>
      <c r="GVO182" s="3"/>
      <c r="GVP182" s="3"/>
      <c r="GVQ182" s="3"/>
      <c r="GVR182" s="3"/>
      <c r="GVS182" s="3"/>
      <c r="GVT182" s="3"/>
      <c r="GVU182" s="3"/>
      <c r="GVV182" s="3"/>
      <c r="GVW182" s="3"/>
      <c r="GVX182" s="3"/>
      <c r="GVY182" s="3"/>
      <c r="GVZ182" s="3"/>
      <c r="GWA182" s="3"/>
      <c r="GWB182" s="3"/>
      <c r="GWC182" s="3"/>
      <c r="GWD182" s="3"/>
      <c r="GWE182" s="3"/>
      <c r="GWF182" s="3"/>
      <c r="GWG182" s="3"/>
      <c r="GWH182" s="3"/>
      <c r="GWI182" s="3"/>
      <c r="GWJ182" s="3"/>
      <c r="GWK182" s="3"/>
      <c r="GWL182" s="3"/>
      <c r="GWM182" s="3"/>
      <c r="GWN182" s="3"/>
      <c r="GWO182" s="3"/>
      <c r="GWP182" s="3"/>
      <c r="GWQ182" s="3"/>
      <c r="GWR182" s="3"/>
      <c r="GWS182" s="3"/>
      <c r="GWT182" s="3"/>
      <c r="GWU182" s="3"/>
      <c r="GWV182" s="3"/>
      <c r="GWW182" s="3"/>
      <c r="GWX182" s="3"/>
      <c r="GWY182" s="3"/>
      <c r="GWZ182" s="3"/>
      <c r="GXA182" s="3"/>
      <c r="GXB182" s="3"/>
      <c r="GXC182" s="3"/>
      <c r="GXD182" s="3"/>
      <c r="GXE182" s="3"/>
      <c r="GXF182" s="3"/>
      <c r="GXG182" s="3"/>
      <c r="GXH182" s="3"/>
      <c r="GXI182" s="3"/>
      <c r="GXJ182" s="3"/>
      <c r="GXK182" s="3"/>
      <c r="GXL182" s="3"/>
      <c r="GXM182" s="3"/>
      <c r="GXN182" s="3"/>
      <c r="GXO182" s="3"/>
      <c r="GXP182" s="3"/>
      <c r="GXQ182" s="3"/>
      <c r="GXR182" s="3"/>
      <c r="GXS182" s="3"/>
      <c r="GXT182" s="3"/>
      <c r="GXU182" s="3"/>
      <c r="GXV182" s="3"/>
      <c r="GXW182" s="3"/>
      <c r="GXX182" s="3"/>
      <c r="GXY182" s="3"/>
      <c r="GXZ182" s="3"/>
      <c r="GYA182" s="3"/>
      <c r="GYB182" s="3"/>
      <c r="GYC182" s="3"/>
      <c r="GYD182" s="3"/>
      <c r="GYE182" s="3"/>
      <c r="GYF182" s="3"/>
      <c r="GYG182" s="3"/>
      <c r="GYH182" s="3"/>
      <c r="GYI182" s="3"/>
      <c r="GYJ182" s="3"/>
      <c r="GYK182" s="3"/>
      <c r="GYL182" s="3"/>
      <c r="GYM182" s="3"/>
      <c r="GYN182" s="3"/>
      <c r="GYO182" s="3"/>
      <c r="GYP182" s="3"/>
      <c r="GYQ182" s="3"/>
      <c r="GYR182" s="3"/>
      <c r="GYS182" s="3"/>
      <c r="GYT182" s="3"/>
      <c r="GYU182" s="3"/>
      <c r="GYV182" s="3"/>
      <c r="GYW182" s="3"/>
      <c r="GYX182" s="3"/>
      <c r="GYY182" s="3"/>
      <c r="GYZ182" s="3"/>
      <c r="GZA182" s="3"/>
      <c r="GZB182" s="3"/>
      <c r="GZC182" s="3"/>
      <c r="GZD182" s="3"/>
      <c r="GZE182" s="3"/>
      <c r="GZF182" s="3"/>
      <c r="GZG182" s="3"/>
      <c r="GZH182" s="3"/>
      <c r="GZI182" s="3"/>
      <c r="GZJ182" s="3"/>
      <c r="GZK182" s="3"/>
      <c r="GZL182" s="3"/>
      <c r="GZM182" s="3"/>
      <c r="GZN182" s="3"/>
      <c r="GZO182" s="3"/>
      <c r="GZP182" s="3"/>
      <c r="GZQ182" s="3"/>
      <c r="GZR182" s="3"/>
      <c r="GZS182" s="3"/>
      <c r="GZT182" s="3"/>
      <c r="GZU182" s="3"/>
      <c r="GZV182" s="3"/>
      <c r="GZW182" s="3"/>
      <c r="GZX182" s="3"/>
      <c r="GZY182" s="3"/>
      <c r="GZZ182" s="3"/>
      <c r="HAA182" s="3"/>
      <c r="HAB182" s="3"/>
      <c r="HAC182" s="3"/>
      <c r="HAD182" s="3"/>
      <c r="HAE182" s="3"/>
      <c r="HAF182" s="3"/>
      <c r="HAG182" s="3"/>
      <c r="HAH182" s="3"/>
      <c r="HAI182" s="3"/>
      <c r="HAJ182" s="3"/>
      <c r="HAK182" s="3"/>
      <c r="HAL182" s="3"/>
      <c r="HAM182" s="3"/>
      <c r="HAN182" s="3"/>
      <c r="HAO182" s="3"/>
      <c r="HAP182" s="3"/>
      <c r="HAQ182" s="3"/>
      <c r="HAR182" s="3"/>
      <c r="HAS182" s="3"/>
      <c r="HAT182" s="3"/>
      <c r="HAU182" s="3"/>
      <c r="HAV182" s="3"/>
      <c r="HAW182" s="3"/>
      <c r="HAX182" s="3"/>
      <c r="HAY182" s="3"/>
      <c r="HAZ182" s="3"/>
      <c r="HBA182" s="3"/>
      <c r="HBB182" s="3"/>
      <c r="HBC182" s="3"/>
      <c r="HBD182" s="3"/>
      <c r="HBE182" s="3"/>
      <c r="HBF182" s="3"/>
      <c r="HBG182" s="3"/>
      <c r="HBH182" s="3"/>
      <c r="HBI182" s="3"/>
      <c r="HBJ182" s="3"/>
      <c r="HBK182" s="3"/>
      <c r="HBL182" s="3"/>
      <c r="HBM182" s="3"/>
      <c r="HBN182" s="3"/>
      <c r="HBO182" s="3"/>
      <c r="HBP182" s="3"/>
      <c r="HBQ182" s="3"/>
      <c r="HBR182" s="3"/>
      <c r="HBS182" s="3"/>
      <c r="HBT182" s="3"/>
      <c r="HBU182" s="3"/>
      <c r="HBV182" s="3"/>
      <c r="HBW182" s="3"/>
      <c r="HBX182" s="3"/>
      <c r="HBY182" s="3"/>
      <c r="HBZ182" s="3"/>
      <c r="HCA182" s="3"/>
      <c r="HCB182" s="3"/>
      <c r="HCC182" s="3"/>
      <c r="HCD182" s="3"/>
      <c r="HCE182" s="3"/>
      <c r="HCF182" s="3"/>
      <c r="HCG182" s="3"/>
      <c r="HCH182" s="3"/>
      <c r="HCI182" s="3"/>
      <c r="HCJ182" s="3"/>
      <c r="HCK182" s="3"/>
      <c r="HCL182" s="3"/>
      <c r="HCM182" s="3"/>
      <c r="HCN182" s="3"/>
      <c r="HCO182" s="3"/>
      <c r="HCP182" s="3"/>
      <c r="HCQ182" s="3"/>
      <c r="HCR182" s="3"/>
      <c r="HCS182" s="3"/>
      <c r="HCT182" s="3"/>
      <c r="HCU182" s="3"/>
      <c r="HCV182" s="3"/>
      <c r="HCW182" s="3"/>
      <c r="HCX182" s="3"/>
      <c r="HCY182" s="3"/>
      <c r="HCZ182" s="3"/>
      <c r="HDA182" s="3"/>
      <c r="HDB182" s="3"/>
      <c r="HDC182" s="3"/>
      <c r="HDD182" s="3"/>
      <c r="HDE182" s="3"/>
      <c r="HDF182" s="3"/>
      <c r="HDG182" s="3"/>
      <c r="HDH182" s="3"/>
      <c r="HDI182" s="3"/>
      <c r="HDJ182" s="3"/>
      <c r="HDK182" s="3"/>
      <c r="HDL182" s="3"/>
      <c r="HDM182" s="3"/>
      <c r="HDN182" s="3"/>
      <c r="HDO182" s="3"/>
      <c r="HDP182" s="3"/>
      <c r="HDQ182" s="3"/>
      <c r="HDR182" s="3"/>
      <c r="HDS182" s="3"/>
      <c r="HDT182" s="3"/>
      <c r="HDU182" s="3"/>
      <c r="HDV182" s="3"/>
      <c r="HDW182" s="3"/>
      <c r="HDX182" s="3"/>
      <c r="HDY182" s="3"/>
      <c r="HDZ182" s="3"/>
      <c r="HEA182" s="3"/>
      <c r="HEB182" s="3"/>
      <c r="HEC182" s="3"/>
      <c r="HED182" s="3"/>
      <c r="HEE182" s="3"/>
      <c r="HEF182" s="3"/>
      <c r="HEG182" s="3"/>
      <c r="HEH182" s="3"/>
      <c r="HEI182" s="3"/>
      <c r="HEJ182" s="3"/>
      <c r="HEK182" s="3"/>
      <c r="HEL182" s="3"/>
      <c r="HEM182" s="3"/>
      <c r="HEN182" s="3"/>
      <c r="HEO182" s="3"/>
      <c r="HEP182" s="3"/>
      <c r="HEQ182" s="3"/>
      <c r="HER182" s="3"/>
      <c r="HES182" s="3"/>
      <c r="HET182" s="3"/>
      <c r="HEU182" s="3"/>
      <c r="HEV182" s="3"/>
      <c r="HEW182" s="3"/>
      <c r="HEX182" s="3"/>
      <c r="HEY182" s="3"/>
      <c r="HEZ182" s="3"/>
      <c r="HFA182" s="3"/>
      <c r="HFB182" s="3"/>
      <c r="HFC182" s="3"/>
      <c r="HFD182" s="3"/>
      <c r="HFE182" s="3"/>
      <c r="HFF182" s="3"/>
      <c r="HFG182" s="3"/>
      <c r="HFH182" s="3"/>
      <c r="HFI182" s="3"/>
      <c r="HFJ182" s="3"/>
      <c r="HFK182" s="3"/>
      <c r="HFL182" s="3"/>
      <c r="HFM182" s="3"/>
      <c r="HFN182" s="3"/>
      <c r="HFO182" s="3"/>
      <c r="HFP182" s="3"/>
      <c r="HFQ182" s="3"/>
      <c r="HFR182" s="3"/>
      <c r="HFS182" s="3"/>
      <c r="HFT182" s="3"/>
      <c r="HFU182" s="3"/>
      <c r="HFV182" s="3"/>
      <c r="HFW182" s="3"/>
      <c r="HFX182" s="3"/>
      <c r="HFY182" s="3"/>
      <c r="HFZ182" s="3"/>
      <c r="HGA182" s="3"/>
      <c r="HGB182" s="3"/>
      <c r="HGC182" s="3"/>
      <c r="HGD182" s="3"/>
      <c r="HGE182" s="3"/>
      <c r="HGF182" s="3"/>
      <c r="HGG182" s="3"/>
      <c r="HGH182" s="3"/>
      <c r="HGI182" s="3"/>
      <c r="HGJ182" s="3"/>
      <c r="HGK182" s="3"/>
      <c r="HGL182" s="3"/>
      <c r="HGM182" s="3"/>
      <c r="HGN182" s="3"/>
      <c r="HGO182" s="3"/>
      <c r="HGP182" s="3"/>
      <c r="HGQ182" s="3"/>
      <c r="HGR182" s="3"/>
      <c r="HGS182" s="3"/>
      <c r="HGT182" s="3"/>
      <c r="HGU182" s="3"/>
      <c r="HGV182" s="3"/>
      <c r="HGW182" s="3"/>
      <c r="HGX182" s="3"/>
      <c r="HGY182" s="3"/>
      <c r="HGZ182" s="3"/>
      <c r="HHA182" s="3"/>
      <c r="HHB182" s="3"/>
      <c r="HHC182" s="3"/>
      <c r="HHD182" s="3"/>
      <c r="HHE182" s="3"/>
      <c r="HHF182" s="3"/>
      <c r="HHG182" s="3"/>
      <c r="HHH182" s="3"/>
      <c r="HHI182" s="3"/>
      <c r="HHJ182" s="3"/>
      <c r="HHK182" s="3"/>
      <c r="HHL182" s="3"/>
      <c r="HHM182" s="3"/>
      <c r="HHN182" s="3"/>
      <c r="HHO182" s="3"/>
      <c r="HHP182" s="3"/>
      <c r="HHQ182" s="3"/>
      <c r="HHR182" s="3"/>
      <c r="HHS182" s="3"/>
      <c r="HHT182" s="3"/>
      <c r="HHU182" s="3"/>
      <c r="HHV182" s="3"/>
      <c r="HHW182" s="3"/>
      <c r="HHX182" s="3"/>
      <c r="HHY182" s="3"/>
      <c r="HHZ182" s="3"/>
      <c r="HIA182" s="3"/>
      <c r="HIB182" s="3"/>
      <c r="HIC182" s="3"/>
      <c r="HID182" s="3"/>
      <c r="HIE182" s="3"/>
      <c r="HIF182" s="3"/>
      <c r="HIG182" s="3"/>
      <c r="HIH182" s="3"/>
      <c r="HII182" s="3"/>
      <c r="HIJ182" s="3"/>
      <c r="HIK182" s="3"/>
      <c r="HIL182" s="3"/>
      <c r="HIM182" s="3"/>
      <c r="HIN182" s="3"/>
      <c r="HIO182" s="3"/>
      <c r="HIP182" s="3"/>
      <c r="HIQ182" s="3"/>
      <c r="HIR182" s="3"/>
      <c r="HIS182" s="3"/>
      <c r="HIT182" s="3"/>
      <c r="HIU182" s="3"/>
      <c r="HIV182" s="3"/>
      <c r="HIW182" s="3"/>
      <c r="HIX182" s="3"/>
      <c r="HIY182" s="3"/>
      <c r="HIZ182" s="3"/>
      <c r="HJA182" s="3"/>
      <c r="HJB182" s="3"/>
      <c r="HJC182" s="3"/>
      <c r="HJD182" s="3"/>
      <c r="HJE182" s="3"/>
      <c r="HJF182" s="3"/>
      <c r="HJG182" s="3"/>
      <c r="HJH182" s="3"/>
      <c r="HJI182" s="3"/>
      <c r="HJJ182" s="3"/>
      <c r="HJK182" s="3"/>
      <c r="HJL182" s="3"/>
      <c r="HJM182" s="3"/>
      <c r="HJN182" s="3"/>
      <c r="HJO182" s="3"/>
      <c r="HJP182" s="3"/>
      <c r="HJQ182" s="3"/>
      <c r="HJR182" s="3"/>
      <c r="HJS182" s="3"/>
      <c r="HJT182" s="3"/>
      <c r="HJU182" s="3"/>
      <c r="HJV182" s="3"/>
      <c r="HJW182" s="3"/>
      <c r="HJX182" s="3"/>
      <c r="HJY182" s="3"/>
      <c r="HJZ182" s="3"/>
      <c r="HKA182" s="3"/>
      <c r="HKB182" s="3"/>
      <c r="HKC182" s="3"/>
      <c r="HKD182" s="3"/>
      <c r="HKE182" s="3"/>
      <c r="HKF182" s="3"/>
      <c r="HKG182" s="3"/>
      <c r="HKH182" s="3"/>
      <c r="HKI182" s="3"/>
      <c r="HKJ182" s="3"/>
      <c r="HKK182" s="3"/>
      <c r="HKL182" s="3"/>
      <c r="HKM182" s="3"/>
      <c r="HKN182" s="3"/>
      <c r="HKO182" s="3"/>
      <c r="HKP182" s="3"/>
      <c r="HKQ182" s="3"/>
      <c r="HKR182" s="3"/>
      <c r="HKS182" s="3"/>
      <c r="HKT182" s="3"/>
      <c r="HKU182" s="3"/>
      <c r="HKV182" s="3"/>
      <c r="HKW182" s="3"/>
      <c r="HKX182" s="3"/>
      <c r="HKY182" s="3"/>
      <c r="HKZ182" s="3"/>
      <c r="HLA182" s="3"/>
      <c r="HLB182" s="3"/>
      <c r="HLC182" s="3"/>
      <c r="HLD182" s="3"/>
      <c r="HLE182" s="3"/>
      <c r="HLF182" s="3"/>
      <c r="HLG182" s="3"/>
      <c r="HLH182" s="3"/>
      <c r="HLI182" s="3"/>
      <c r="HLJ182" s="3"/>
      <c r="HLK182" s="3"/>
      <c r="HLL182" s="3"/>
      <c r="HLM182" s="3"/>
      <c r="HLN182" s="3"/>
      <c r="HLO182" s="3"/>
      <c r="HLP182" s="3"/>
      <c r="HLQ182" s="3"/>
      <c r="HLR182" s="3"/>
      <c r="HLS182" s="3"/>
      <c r="HLT182" s="3"/>
      <c r="HLU182" s="3"/>
      <c r="HLV182" s="3"/>
      <c r="HLW182" s="3"/>
      <c r="HLX182" s="3"/>
      <c r="HLY182" s="3"/>
      <c r="HLZ182" s="3"/>
      <c r="HMA182" s="3"/>
      <c r="HMB182" s="3"/>
      <c r="HMC182" s="3"/>
      <c r="HMD182" s="3"/>
      <c r="HME182" s="3"/>
      <c r="HMF182" s="3"/>
      <c r="HMG182" s="3"/>
      <c r="HMH182" s="3"/>
      <c r="HMI182" s="3"/>
      <c r="HMJ182" s="3"/>
      <c r="HMK182" s="3"/>
      <c r="HML182" s="3"/>
      <c r="HMM182" s="3"/>
      <c r="HMN182" s="3"/>
      <c r="HMO182" s="3"/>
      <c r="HMP182" s="3"/>
      <c r="HMQ182" s="3"/>
      <c r="HMR182" s="3"/>
      <c r="HMS182" s="3"/>
      <c r="HMT182" s="3"/>
      <c r="HMU182" s="3"/>
      <c r="HMV182" s="3"/>
      <c r="HMW182" s="3"/>
      <c r="HMX182" s="3"/>
      <c r="HMY182" s="3"/>
      <c r="HMZ182" s="3"/>
      <c r="HNA182" s="3"/>
      <c r="HNB182" s="3"/>
      <c r="HNC182" s="3"/>
      <c r="HND182" s="3"/>
      <c r="HNE182" s="3"/>
      <c r="HNF182" s="3"/>
      <c r="HNG182" s="3"/>
      <c r="HNH182" s="3"/>
      <c r="HNI182" s="3"/>
      <c r="HNJ182" s="3"/>
      <c r="HNK182" s="3"/>
      <c r="HNL182" s="3"/>
      <c r="HNM182" s="3"/>
      <c r="HNN182" s="3"/>
      <c r="HNO182" s="3"/>
      <c r="HNP182" s="3"/>
      <c r="HNQ182" s="3"/>
      <c r="HNR182" s="3"/>
      <c r="HNS182" s="3"/>
      <c r="HNT182" s="3"/>
      <c r="HNU182" s="3"/>
      <c r="HNV182" s="3"/>
      <c r="HNW182" s="3"/>
      <c r="HNX182" s="3"/>
      <c r="HNY182" s="3"/>
      <c r="HNZ182" s="3"/>
      <c r="HOA182" s="3"/>
      <c r="HOB182" s="3"/>
      <c r="HOC182" s="3"/>
      <c r="HOD182" s="3"/>
      <c r="HOE182" s="3"/>
      <c r="HOF182" s="3"/>
      <c r="HOG182" s="3"/>
      <c r="HOH182" s="3"/>
      <c r="HOI182" s="3"/>
      <c r="HOJ182" s="3"/>
      <c r="HOK182" s="3"/>
      <c r="HOL182" s="3"/>
      <c r="HOM182" s="3"/>
      <c r="HON182" s="3"/>
      <c r="HOO182" s="3"/>
      <c r="HOP182" s="3"/>
      <c r="HOQ182" s="3"/>
      <c r="HOR182" s="3"/>
      <c r="HOS182" s="3"/>
      <c r="HOT182" s="3"/>
      <c r="HOU182" s="3"/>
      <c r="HOV182" s="3"/>
      <c r="HOW182" s="3"/>
      <c r="HOX182" s="3"/>
      <c r="HOY182" s="3"/>
      <c r="HOZ182" s="3"/>
      <c r="HPA182" s="3"/>
      <c r="HPB182" s="3"/>
      <c r="HPC182" s="3"/>
      <c r="HPD182" s="3"/>
      <c r="HPE182" s="3"/>
      <c r="HPF182" s="3"/>
      <c r="HPG182" s="3"/>
      <c r="HPH182" s="3"/>
      <c r="HPI182" s="3"/>
      <c r="HPJ182" s="3"/>
      <c r="HPK182" s="3"/>
      <c r="HPL182" s="3"/>
      <c r="HPM182" s="3"/>
      <c r="HPN182" s="3"/>
      <c r="HPO182" s="3"/>
      <c r="HPP182" s="3"/>
      <c r="HPQ182" s="3"/>
      <c r="HPR182" s="3"/>
      <c r="HPS182" s="3"/>
      <c r="HPT182" s="3"/>
      <c r="HPU182" s="3"/>
      <c r="HPV182" s="3"/>
      <c r="HPW182" s="3"/>
      <c r="HPX182" s="3"/>
      <c r="HPY182" s="3"/>
      <c r="HPZ182" s="3"/>
      <c r="HQA182" s="3"/>
      <c r="HQB182" s="3"/>
      <c r="HQC182" s="3"/>
      <c r="HQD182" s="3"/>
      <c r="HQE182" s="3"/>
      <c r="HQF182" s="3"/>
      <c r="HQG182" s="3"/>
      <c r="HQH182" s="3"/>
      <c r="HQI182" s="3"/>
      <c r="HQJ182" s="3"/>
      <c r="HQK182" s="3"/>
      <c r="HQL182" s="3"/>
      <c r="HQM182" s="3"/>
      <c r="HQN182" s="3"/>
      <c r="HQO182" s="3"/>
      <c r="HQP182" s="3"/>
      <c r="HQQ182" s="3"/>
      <c r="HQR182" s="3"/>
      <c r="HQS182" s="3"/>
      <c r="HQT182" s="3"/>
      <c r="HQU182" s="3"/>
      <c r="HQV182" s="3"/>
      <c r="HQW182" s="3"/>
      <c r="HQX182" s="3"/>
      <c r="HQY182" s="3"/>
      <c r="HQZ182" s="3"/>
      <c r="HRA182" s="3"/>
      <c r="HRB182" s="3"/>
      <c r="HRC182" s="3"/>
      <c r="HRD182" s="3"/>
      <c r="HRE182" s="3"/>
      <c r="HRF182" s="3"/>
      <c r="HRG182" s="3"/>
      <c r="HRH182" s="3"/>
      <c r="HRI182" s="3"/>
      <c r="HRJ182" s="3"/>
      <c r="HRK182" s="3"/>
      <c r="HRL182" s="3"/>
      <c r="HRM182" s="3"/>
      <c r="HRN182" s="3"/>
      <c r="HRO182" s="3"/>
      <c r="HRP182" s="3"/>
      <c r="HRQ182" s="3"/>
      <c r="HRR182" s="3"/>
      <c r="HRS182" s="3"/>
      <c r="HRT182" s="3"/>
      <c r="HRU182" s="3"/>
      <c r="HRV182" s="3"/>
      <c r="HRW182" s="3"/>
      <c r="HRX182" s="3"/>
      <c r="HRY182" s="3"/>
      <c r="HRZ182" s="3"/>
      <c r="HSA182" s="3"/>
      <c r="HSB182" s="3"/>
      <c r="HSC182" s="3"/>
      <c r="HSD182" s="3"/>
      <c r="HSE182" s="3"/>
      <c r="HSF182" s="3"/>
      <c r="HSG182" s="3"/>
      <c r="HSH182" s="3"/>
      <c r="HSI182" s="3"/>
      <c r="HSJ182" s="3"/>
      <c r="HSK182" s="3"/>
      <c r="HSL182" s="3"/>
      <c r="HSM182" s="3"/>
      <c r="HSN182" s="3"/>
      <c r="HSO182" s="3"/>
      <c r="HSP182" s="3"/>
      <c r="HSQ182" s="3"/>
      <c r="HSR182" s="3"/>
      <c r="HSS182" s="3"/>
      <c r="HST182" s="3"/>
      <c r="HSU182" s="3"/>
      <c r="HSV182" s="3"/>
      <c r="HSW182" s="3"/>
      <c r="HSX182" s="3"/>
      <c r="HSY182" s="3"/>
      <c r="HSZ182" s="3"/>
      <c r="HTA182" s="3"/>
      <c r="HTB182" s="3"/>
      <c r="HTC182" s="3"/>
      <c r="HTD182" s="3"/>
      <c r="HTE182" s="3"/>
      <c r="HTF182" s="3"/>
      <c r="HTG182" s="3"/>
      <c r="HTH182" s="3"/>
      <c r="HTI182" s="3"/>
      <c r="HTJ182" s="3"/>
      <c r="HTK182" s="3"/>
      <c r="HTL182" s="3"/>
      <c r="HTM182" s="3"/>
      <c r="HTN182" s="3"/>
      <c r="HTO182" s="3"/>
      <c r="HTP182" s="3"/>
      <c r="HTQ182" s="3"/>
      <c r="HTR182" s="3"/>
      <c r="HTS182" s="3"/>
      <c r="HTT182" s="3"/>
      <c r="HTU182" s="3"/>
      <c r="HTV182" s="3"/>
      <c r="HTW182" s="3"/>
      <c r="HTX182" s="3"/>
      <c r="HTY182" s="3"/>
      <c r="HTZ182" s="3"/>
      <c r="HUA182" s="3"/>
      <c r="HUB182" s="3"/>
      <c r="HUC182" s="3"/>
      <c r="HUD182" s="3"/>
      <c r="HUE182" s="3"/>
      <c r="HUF182" s="3"/>
      <c r="HUG182" s="3"/>
      <c r="HUH182" s="3"/>
      <c r="HUI182" s="3"/>
      <c r="HUJ182" s="3"/>
      <c r="HUK182" s="3"/>
      <c r="HUL182" s="3"/>
      <c r="HUM182" s="3"/>
      <c r="HUN182" s="3"/>
      <c r="HUO182" s="3"/>
      <c r="HUP182" s="3"/>
      <c r="HUQ182" s="3"/>
      <c r="HUR182" s="3"/>
      <c r="HUS182" s="3"/>
      <c r="HUT182" s="3"/>
      <c r="HUU182" s="3"/>
      <c r="HUV182" s="3"/>
      <c r="HUW182" s="3"/>
      <c r="HUX182" s="3"/>
      <c r="HUY182" s="3"/>
      <c r="HUZ182" s="3"/>
      <c r="HVA182" s="3"/>
      <c r="HVB182" s="3"/>
      <c r="HVC182" s="3"/>
      <c r="HVD182" s="3"/>
      <c r="HVE182" s="3"/>
      <c r="HVF182" s="3"/>
      <c r="HVG182" s="3"/>
      <c r="HVH182" s="3"/>
      <c r="HVI182" s="3"/>
      <c r="HVJ182" s="3"/>
      <c r="HVK182" s="3"/>
      <c r="HVL182" s="3"/>
      <c r="HVM182" s="3"/>
      <c r="HVN182" s="3"/>
      <c r="HVO182" s="3"/>
      <c r="HVP182" s="3"/>
      <c r="HVQ182" s="3"/>
      <c r="HVR182" s="3"/>
      <c r="HVS182" s="3"/>
      <c r="HVT182" s="3"/>
      <c r="HVU182" s="3"/>
      <c r="HVV182" s="3"/>
      <c r="HVW182" s="3"/>
      <c r="HVX182" s="3"/>
      <c r="HVY182" s="3"/>
      <c r="HVZ182" s="3"/>
      <c r="HWA182" s="3"/>
      <c r="HWB182" s="3"/>
      <c r="HWC182" s="3"/>
      <c r="HWD182" s="3"/>
      <c r="HWE182" s="3"/>
      <c r="HWF182" s="3"/>
      <c r="HWG182" s="3"/>
      <c r="HWH182" s="3"/>
      <c r="HWI182" s="3"/>
      <c r="HWJ182" s="3"/>
      <c r="HWK182" s="3"/>
      <c r="HWL182" s="3"/>
      <c r="HWM182" s="3"/>
      <c r="HWN182" s="3"/>
      <c r="HWO182" s="3"/>
      <c r="HWP182" s="3"/>
      <c r="HWQ182" s="3"/>
      <c r="HWR182" s="3"/>
      <c r="HWS182" s="3"/>
      <c r="HWT182" s="3"/>
      <c r="HWU182" s="3"/>
      <c r="HWV182" s="3"/>
      <c r="HWW182" s="3"/>
      <c r="HWX182" s="3"/>
      <c r="HWY182" s="3"/>
      <c r="HWZ182" s="3"/>
      <c r="HXA182" s="3"/>
      <c r="HXB182" s="3"/>
      <c r="HXC182" s="3"/>
      <c r="HXD182" s="3"/>
      <c r="HXE182" s="3"/>
      <c r="HXF182" s="3"/>
      <c r="HXG182" s="3"/>
      <c r="HXH182" s="3"/>
      <c r="HXI182" s="3"/>
      <c r="HXJ182" s="3"/>
      <c r="HXK182" s="3"/>
      <c r="HXL182" s="3"/>
      <c r="HXM182" s="3"/>
      <c r="HXN182" s="3"/>
      <c r="HXO182" s="3"/>
      <c r="HXP182" s="3"/>
      <c r="HXQ182" s="3"/>
      <c r="HXR182" s="3"/>
      <c r="HXS182" s="3"/>
      <c r="HXT182" s="3"/>
      <c r="HXU182" s="3"/>
      <c r="HXV182" s="3"/>
      <c r="HXW182" s="3"/>
      <c r="HXX182" s="3"/>
      <c r="HXY182" s="3"/>
      <c r="HXZ182" s="3"/>
      <c r="HYA182" s="3"/>
      <c r="HYB182" s="3"/>
      <c r="HYC182" s="3"/>
      <c r="HYD182" s="3"/>
      <c r="HYE182" s="3"/>
      <c r="HYF182" s="3"/>
      <c r="HYG182" s="3"/>
      <c r="HYH182" s="3"/>
      <c r="HYI182" s="3"/>
      <c r="HYJ182" s="3"/>
      <c r="HYK182" s="3"/>
      <c r="HYL182" s="3"/>
      <c r="HYM182" s="3"/>
      <c r="HYN182" s="3"/>
      <c r="HYO182" s="3"/>
      <c r="HYP182" s="3"/>
      <c r="HYQ182" s="3"/>
      <c r="HYR182" s="3"/>
      <c r="HYS182" s="3"/>
      <c r="HYT182" s="3"/>
      <c r="HYU182" s="3"/>
      <c r="HYV182" s="3"/>
      <c r="HYW182" s="3"/>
      <c r="HYX182" s="3"/>
      <c r="HYY182" s="3"/>
      <c r="HYZ182" s="3"/>
      <c r="HZA182" s="3"/>
      <c r="HZB182" s="3"/>
      <c r="HZC182" s="3"/>
      <c r="HZD182" s="3"/>
      <c r="HZE182" s="3"/>
      <c r="HZF182" s="3"/>
      <c r="HZG182" s="3"/>
      <c r="HZH182" s="3"/>
      <c r="HZI182" s="3"/>
      <c r="HZJ182" s="3"/>
      <c r="HZK182" s="3"/>
      <c r="HZL182" s="3"/>
      <c r="HZM182" s="3"/>
      <c r="HZN182" s="3"/>
      <c r="HZO182" s="3"/>
      <c r="HZP182" s="3"/>
      <c r="HZQ182" s="3"/>
      <c r="HZR182" s="3"/>
      <c r="HZS182" s="3"/>
      <c r="HZT182" s="3"/>
      <c r="HZU182" s="3"/>
      <c r="HZV182" s="3"/>
      <c r="HZW182" s="3"/>
      <c r="HZX182" s="3"/>
      <c r="HZY182" s="3"/>
      <c r="HZZ182" s="3"/>
      <c r="IAA182" s="3"/>
      <c r="IAB182" s="3"/>
      <c r="IAC182" s="3"/>
      <c r="IAD182" s="3"/>
      <c r="IAE182" s="3"/>
      <c r="IAF182" s="3"/>
      <c r="IAG182" s="3"/>
      <c r="IAH182" s="3"/>
      <c r="IAI182" s="3"/>
      <c r="IAJ182" s="3"/>
      <c r="IAK182" s="3"/>
      <c r="IAL182" s="3"/>
      <c r="IAM182" s="3"/>
      <c r="IAN182" s="3"/>
      <c r="IAO182" s="3"/>
      <c r="IAP182" s="3"/>
      <c r="IAQ182" s="3"/>
      <c r="IAR182" s="3"/>
      <c r="IAS182" s="3"/>
      <c r="IAT182" s="3"/>
      <c r="IAU182" s="3"/>
      <c r="IAV182" s="3"/>
      <c r="IAW182" s="3"/>
      <c r="IAX182" s="3"/>
      <c r="IAY182" s="3"/>
      <c r="IAZ182" s="3"/>
      <c r="IBA182" s="3"/>
      <c r="IBB182" s="3"/>
      <c r="IBC182" s="3"/>
      <c r="IBD182" s="3"/>
      <c r="IBE182" s="3"/>
      <c r="IBF182" s="3"/>
      <c r="IBG182" s="3"/>
      <c r="IBH182" s="3"/>
      <c r="IBI182" s="3"/>
      <c r="IBJ182" s="3"/>
      <c r="IBK182" s="3"/>
      <c r="IBL182" s="3"/>
      <c r="IBM182" s="3"/>
      <c r="IBN182" s="3"/>
      <c r="IBO182" s="3"/>
      <c r="IBP182" s="3"/>
      <c r="IBQ182" s="3"/>
      <c r="IBR182" s="3"/>
      <c r="IBS182" s="3"/>
      <c r="IBT182" s="3"/>
      <c r="IBU182" s="3"/>
      <c r="IBV182" s="3"/>
      <c r="IBW182" s="3"/>
      <c r="IBX182" s="3"/>
      <c r="IBY182" s="3"/>
      <c r="IBZ182" s="3"/>
      <c r="ICA182" s="3"/>
      <c r="ICB182" s="3"/>
      <c r="ICC182" s="3"/>
      <c r="ICD182" s="3"/>
      <c r="ICE182" s="3"/>
      <c r="ICF182" s="3"/>
      <c r="ICG182" s="3"/>
      <c r="ICH182" s="3"/>
      <c r="ICI182" s="3"/>
      <c r="ICJ182" s="3"/>
      <c r="ICK182" s="3"/>
      <c r="ICL182" s="3"/>
      <c r="ICM182" s="3"/>
      <c r="ICN182" s="3"/>
      <c r="ICO182" s="3"/>
      <c r="ICP182" s="3"/>
      <c r="ICQ182" s="3"/>
      <c r="ICR182" s="3"/>
      <c r="ICS182" s="3"/>
      <c r="ICT182" s="3"/>
      <c r="ICU182" s="3"/>
      <c r="ICV182" s="3"/>
      <c r="ICW182" s="3"/>
      <c r="ICX182" s="3"/>
      <c r="ICY182" s="3"/>
      <c r="ICZ182" s="3"/>
      <c r="IDA182" s="3"/>
      <c r="IDB182" s="3"/>
      <c r="IDC182" s="3"/>
      <c r="IDD182" s="3"/>
      <c r="IDE182" s="3"/>
      <c r="IDF182" s="3"/>
      <c r="IDG182" s="3"/>
      <c r="IDH182" s="3"/>
      <c r="IDI182" s="3"/>
      <c r="IDJ182" s="3"/>
      <c r="IDK182" s="3"/>
      <c r="IDL182" s="3"/>
      <c r="IDM182" s="3"/>
      <c r="IDN182" s="3"/>
      <c r="IDO182" s="3"/>
      <c r="IDP182" s="3"/>
      <c r="IDQ182" s="3"/>
      <c r="IDR182" s="3"/>
      <c r="IDS182" s="3"/>
      <c r="IDT182" s="3"/>
      <c r="IDU182" s="3"/>
      <c r="IDV182" s="3"/>
      <c r="IDW182" s="3"/>
      <c r="IDX182" s="3"/>
      <c r="IDY182" s="3"/>
      <c r="IDZ182" s="3"/>
      <c r="IEA182" s="3"/>
      <c r="IEB182" s="3"/>
      <c r="IEC182" s="3"/>
      <c r="IED182" s="3"/>
      <c r="IEE182" s="3"/>
      <c r="IEF182" s="3"/>
      <c r="IEG182" s="3"/>
      <c r="IEH182" s="3"/>
      <c r="IEI182" s="3"/>
      <c r="IEJ182" s="3"/>
      <c r="IEK182" s="3"/>
      <c r="IEL182" s="3"/>
      <c r="IEM182" s="3"/>
      <c r="IEN182" s="3"/>
      <c r="IEO182" s="3"/>
      <c r="IEP182" s="3"/>
      <c r="IEQ182" s="3"/>
      <c r="IER182" s="3"/>
      <c r="IES182" s="3"/>
      <c r="IET182" s="3"/>
      <c r="IEU182" s="3"/>
      <c r="IEV182" s="3"/>
      <c r="IEW182" s="3"/>
      <c r="IEX182" s="3"/>
      <c r="IEY182" s="3"/>
      <c r="IEZ182" s="3"/>
      <c r="IFA182" s="3"/>
      <c r="IFB182" s="3"/>
      <c r="IFC182" s="3"/>
      <c r="IFD182" s="3"/>
      <c r="IFE182" s="3"/>
      <c r="IFF182" s="3"/>
      <c r="IFG182" s="3"/>
      <c r="IFH182" s="3"/>
      <c r="IFI182" s="3"/>
      <c r="IFJ182" s="3"/>
      <c r="IFK182" s="3"/>
      <c r="IFL182" s="3"/>
      <c r="IFM182" s="3"/>
      <c r="IFN182" s="3"/>
      <c r="IFO182" s="3"/>
      <c r="IFP182" s="3"/>
      <c r="IFQ182" s="3"/>
      <c r="IFR182" s="3"/>
      <c r="IFS182" s="3"/>
      <c r="IFT182" s="3"/>
      <c r="IFU182" s="3"/>
      <c r="IFV182" s="3"/>
      <c r="IFW182" s="3"/>
      <c r="IFX182" s="3"/>
      <c r="IFY182" s="3"/>
      <c r="IFZ182" s="3"/>
      <c r="IGA182" s="3"/>
      <c r="IGB182" s="3"/>
      <c r="IGC182" s="3"/>
      <c r="IGD182" s="3"/>
      <c r="IGE182" s="3"/>
      <c r="IGF182" s="3"/>
      <c r="IGG182" s="3"/>
      <c r="IGH182" s="3"/>
      <c r="IGI182" s="3"/>
      <c r="IGJ182" s="3"/>
      <c r="IGK182" s="3"/>
      <c r="IGL182" s="3"/>
      <c r="IGM182" s="3"/>
      <c r="IGN182" s="3"/>
      <c r="IGO182" s="3"/>
      <c r="IGP182" s="3"/>
      <c r="IGQ182" s="3"/>
      <c r="IGR182" s="3"/>
      <c r="IGS182" s="3"/>
      <c r="IGT182" s="3"/>
      <c r="IGU182" s="3"/>
      <c r="IGV182" s="3"/>
      <c r="IGW182" s="3"/>
      <c r="IGX182" s="3"/>
      <c r="IGY182" s="3"/>
      <c r="IGZ182" s="3"/>
      <c r="IHA182" s="3"/>
      <c r="IHB182" s="3"/>
      <c r="IHC182" s="3"/>
      <c r="IHD182" s="3"/>
      <c r="IHE182" s="3"/>
      <c r="IHF182" s="3"/>
      <c r="IHG182" s="3"/>
      <c r="IHH182" s="3"/>
      <c r="IHI182" s="3"/>
      <c r="IHJ182" s="3"/>
      <c r="IHK182" s="3"/>
      <c r="IHL182" s="3"/>
      <c r="IHM182" s="3"/>
      <c r="IHN182" s="3"/>
      <c r="IHO182" s="3"/>
      <c r="IHP182" s="3"/>
      <c r="IHQ182" s="3"/>
      <c r="IHR182" s="3"/>
      <c r="IHS182" s="3"/>
      <c r="IHT182" s="3"/>
      <c r="IHU182" s="3"/>
      <c r="IHV182" s="3"/>
      <c r="IHW182" s="3"/>
      <c r="IHX182" s="3"/>
      <c r="IHY182" s="3"/>
      <c r="IHZ182" s="3"/>
      <c r="IIA182" s="3"/>
      <c r="IIB182" s="3"/>
      <c r="IIC182" s="3"/>
      <c r="IID182" s="3"/>
      <c r="IIE182" s="3"/>
      <c r="IIF182" s="3"/>
      <c r="IIG182" s="3"/>
      <c r="IIH182" s="3"/>
      <c r="III182" s="3"/>
      <c r="IIJ182" s="3"/>
      <c r="IIK182" s="3"/>
      <c r="IIL182" s="3"/>
      <c r="IIM182" s="3"/>
      <c r="IIN182" s="3"/>
      <c r="IIO182" s="3"/>
      <c r="IIP182" s="3"/>
      <c r="IIQ182" s="3"/>
      <c r="IIR182" s="3"/>
      <c r="IIS182" s="3"/>
      <c r="IIT182" s="3"/>
      <c r="IIU182" s="3"/>
      <c r="IIV182" s="3"/>
      <c r="IIW182" s="3"/>
      <c r="IIX182" s="3"/>
      <c r="IIY182" s="3"/>
      <c r="IIZ182" s="3"/>
      <c r="IJA182" s="3"/>
      <c r="IJB182" s="3"/>
      <c r="IJC182" s="3"/>
      <c r="IJD182" s="3"/>
      <c r="IJE182" s="3"/>
      <c r="IJF182" s="3"/>
      <c r="IJG182" s="3"/>
      <c r="IJH182" s="3"/>
      <c r="IJI182" s="3"/>
      <c r="IJJ182" s="3"/>
      <c r="IJK182" s="3"/>
      <c r="IJL182" s="3"/>
      <c r="IJM182" s="3"/>
      <c r="IJN182" s="3"/>
      <c r="IJO182" s="3"/>
      <c r="IJP182" s="3"/>
      <c r="IJQ182" s="3"/>
      <c r="IJR182" s="3"/>
      <c r="IJS182" s="3"/>
      <c r="IJT182" s="3"/>
      <c r="IJU182" s="3"/>
      <c r="IJV182" s="3"/>
      <c r="IJW182" s="3"/>
      <c r="IJX182" s="3"/>
      <c r="IJY182" s="3"/>
      <c r="IJZ182" s="3"/>
      <c r="IKA182" s="3"/>
      <c r="IKB182" s="3"/>
      <c r="IKC182" s="3"/>
      <c r="IKD182" s="3"/>
      <c r="IKE182" s="3"/>
      <c r="IKF182" s="3"/>
      <c r="IKG182" s="3"/>
      <c r="IKH182" s="3"/>
      <c r="IKI182" s="3"/>
      <c r="IKJ182" s="3"/>
      <c r="IKK182" s="3"/>
      <c r="IKL182" s="3"/>
      <c r="IKM182" s="3"/>
      <c r="IKN182" s="3"/>
      <c r="IKO182" s="3"/>
      <c r="IKP182" s="3"/>
      <c r="IKQ182" s="3"/>
      <c r="IKR182" s="3"/>
      <c r="IKS182" s="3"/>
      <c r="IKT182" s="3"/>
      <c r="IKU182" s="3"/>
      <c r="IKV182" s="3"/>
      <c r="IKW182" s="3"/>
      <c r="IKX182" s="3"/>
      <c r="IKY182" s="3"/>
      <c r="IKZ182" s="3"/>
      <c r="ILA182" s="3"/>
      <c r="ILB182" s="3"/>
      <c r="ILC182" s="3"/>
      <c r="ILD182" s="3"/>
      <c r="ILE182" s="3"/>
      <c r="ILF182" s="3"/>
      <c r="ILG182" s="3"/>
      <c r="ILH182" s="3"/>
      <c r="ILI182" s="3"/>
      <c r="ILJ182" s="3"/>
      <c r="ILK182" s="3"/>
      <c r="ILL182" s="3"/>
      <c r="ILM182" s="3"/>
      <c r="ILN182" s="3"/>
      <c r="ILO182" s="3"/>
      <c r="ILP182" s="3"/>
      <c r="ILQ182" s="3"/>
      <c r="ILR182" s="3"/>
      <c r="ILS182" s="3"/>
      <c r="ILT182" s="3"/>
      <c r="ILU182" s="3"/>
      <c r="ILV182" s="3"/>
      <c r="ILW182" s="3"/>
      <c r="ILX182" s="3"/>
      <c r="ILY182" s="3"/>
      <c r="ILZ182" s="3"/>
      <c r="IMA182" s="3"/>
      <c r="IMB182" s="3"/>
      <c r="IMC182" s="3"/>
      <c r="IMD182" s="3"/>
      <c r="IME182" s="3"/>
      <c r="IMF182" s="3"/>
      <c r="IMG182" s="3"/>
      <c r="IMH182" s="3"/>
      <c r="IMI182" s="3"/>
      <c r="IMJ182" s="3"/>
      <c r="IMK182" s="3"/>
      <c r="IML182" s="3"/>
      <c r="IMM182" s="3"/>
      <c r="IMN182" s="3"/>
      <c r="IMO182" s="3"/>
      <c r="IMP182" s="3"/>
      <c r="IMQ182" s="3"/>
      <c r="IMR182" s="3"/>
      <c r="IMS182" s="3"/>
      <c r="IMT182" s="3"/>
      <c r="IMU182" s="3"/>
      <c r="IMV182" s="3"/>
      <c r="IMW182" s="3"/>
      <c r="IMX182" s="3"/>
      <c r="IMY182" s="3"/>
      <c r="IMZ182" s="3"/>
      <c r="INA182" s="3"/>
      <c r="INB182" s="3"/>
      <c r="INC182" s="3"/>
      <c r="IND182" s="3"/>
      <c r="INE182" s="3"/>
      <c r="INF182" s="3"/>
      <c r="ING182" s="3"/>
      <c r="INH182" s="3"/>
      <c r="INI182" s="3"/>
      <c r="INJ182" s="3"/>
      <c r="INK182" s="3"/>
      <c r="INL182" s="3"/>
      <c r="INM182" s="3"/>
      <c r="INN182" s="3"/>
      <c r="INO182" s="3"/>
      <c r="INP182" s="3"/>
      <c r="INQ182" s="3"/>
      <c r="INR182" s="3"/>
      <c r="INS182" s="3"/>
      <c r="INT182" s="3"/>
      <c r="INU182" s="3"/>
      <c r="INV182" s="3"/>
      <c r="INW182" s="3"/>
      <c r="INX182" s="3"/>
      <c r="INY182" s="3"/>
      <c r="INZ182" s="3"/>
      <c r="IOA182" s="3"/>
      <c r="IOB182" s="3"/>
      <c r="IOC182" s="3"/>
      <c r="IOD182" s="3"/>
      <c r="IOE182" s="3"/>
      <c r="IOF182" s="3"/>
      <c r="IOG182" s="3"/>
      <c r="IOH182" s="3"/>
      <c r="IOI182" s="3"/>
      <c r="IOJ182" s="3"/>
      <c r="IOK182" s="3"/>
      <c r="IOL182" s="3"/>
      <c r="IOM182" s="3"/>
      <c r="ION182" s="3"/>
      <c r="IOO182" s="3"/>
      <c r="IOP182" s="3"/>
      <c r="IOQ182" s="3"/>
      <c r="IOR182" s="3"/>
      <c r="IOS182" s="3"/>
      <c r="IOT182" s="3"/>
      <c r="IOU182" s="3"/>
      <c r="IOV182" s="3"/>
      <c r="IOW182" s="3"/>
      <c r="IOX182" s="3"/>
      <c r="IOY182" s="3"/>
      <c r="IOZ182" s="3"/>
      <c r="IPA182" s="3"/>
      <c r="IPB182" s="3"/>
      <c r="IPC182" s="3"/>
      <c r="IPD182" s="3"/>
      <c r="IPE182" s="3"/>
      <c r="IPF182" s="3"/>
      <c r="IPG182" s="3"/>
      <c r="IPH182" s="3"/>
      <c r="IPI182" s="3"/>
      <c r="IPJ182" s="3"/>
      <c r="IPK182" s="3"/>
      <c r="IPL182" s="3"/>
      <c r="IPM182" s="3"/>
      <c r="IPN182" s="3"/>
      <c r="IPO182" s="3"/>
      <c r="IPP182" s="3"/>
      <c r="IPQ182" s="3"/>
      <c r="IPR182" s="3"/>
      <c r="IPS182" s="3"/>
      <c r="IPT182" s="3"/>
      <c r="IPU182" s="3"/>
      <c r="IPV182" s="3"/>
      <c r="IPW182" s="3"/>
      <c r="IPX182" s="3"/>
      <c r="IPY182" s="3"/>
      <c r="IPZ182" s="3"/>
      <c r="IQA182" s="3"/>
      <c r="IQB182" s="3"/>
      <c r="IQC182" s="3"/>
      <c r="IQD182" s="3"/>
      <c r="IQE182" s="3"/>
      <c r="IQF182" s="3"/>
      <c r="IQG182" s="3"/>
      <c r="IQH182" s="3"/>
      <c r="IQI182" s="3"/>
      <c r="IQJ182" s="3"/>
      <c r="IQK182" s="3"/>
      <c r="IQL182" s="3"/>
      <c r="IQM182" s="3"/>
      <c r="IQN182" s="3"/>
      <c r="IQO182" s="3"/>
      <c r="IQP182" s="3"/>
      <c r="IQQ182" s="3"/>
      <c r="IQR182" s="3"/>
      <c r="IQS182" s="3"/>
      <c r="IQT182" s="3"/>
      <c r="IQU182" s="3"/>
      <c r="IQV182" s="3"/>
      <c r="IQW182" s="3"/>
      <c r="IQX182" s="3"/>
      <c r="IQY182" s="3"/>
      <c r="IQZ182" s="3"/>
      <c r="IRA182" s="3"/>
      <c r="IRB182" s="3"/>
      <c r="IRC182" s="3"/>
      <c r="IRD182" s="3"/>
      <c r="IRE182" s="3"/>
      <c r="IRF182" s="3"/>
      <c r="IRG182" s="3"/>
      <c r="IRH182" s="3"/>
      <c r="IRI182" s="3"/>
      <c r="IRJ182" s="3"/>
      <c r="IRK182" s="3"/>
      <c r="IRL182" s="3"/>
      <c r="IRM182" s="3"/>
      <c r="IRN182" s="3"/>
      <c r="IRO182" s="3"/>
      <c r="IRP182" s="3"/>
      <c r="IRQ182" s="3"/>
      <c r="IRR182" s="3"/>
      <c r="IRS182" s="3"/>
      <c r="IRT182" s="3"/>
      <c r="IRU182" s="3"/>
      <c r="IRV182" s="3"/>
      <c r="IRW182" s="3"/>
      <c r="IRX182" s="3"/>
      <c r="IRY182" s="3"/>
      <c r="IRZ182" s="3"/>
      <c r="ISA182" s="3"/>
      <c r="ISB182" s="3"/>
      <c r="ISC182" s="3"/>
      <c r="ISD182" s="3"/>
      <c r="ISE182" s="3"/>
      <c r="ISF182" s="3"/>
      <c r="ISG182" s="3"/>
      <c r="ISH182" s="3"/>
      <c r="ISI182" s="3"/>
      <c r="ISJ182" s="3"/>
      <c r="ISK182" s="3"/>
      <c r="ISL182" s="3"/>
      <c r="ISM182" s="3"/>
      <c r="ISN182" s="3"/>
      <c r="ISO182" s="3"/>
      <c r="ISP182" s="3"/>
      <c r="ISQ182" s="3"/>
      <c r="ISR182" s="3"/>
      <c r="ISS182" s="3"/>
      <c r="IST182" s="3"/>
      <c r="ISU182" s="3"/>
      <c r="ISV182" s="3"/>
      <c r="ISW182" s="3"/>
      <c r="ISX182" s="3"/>
      <c r="ISY182" s="3"/>
      <c r="ISZ182" s="3"/>
      <c r="ITA182" s="3"/>
      <c r="ITB182" s="3"/>
      <c r="ITC182" s="3"/>
      <c r="ITD182" s="3"/>
      <c r="ITE182" s="3"/>
      <c r="ITF182" s="3"/>
      <c r="ITG182" s="3"/>
      <c r="ITH182" s="3"/>
      <c r="ITI182" s="3"/>
      <c r="ITJ182" s="3"/>
      <c r="ITK182" s="3"/>
      <c r="ITL182" s="3"/>
      <c r="ITM182" s="3"/>
      <c r="ITN182" s="3"/>
      <c r="ITO182" s="3"/>
      <c r="ITP182" s="3"/>
      <c r="ITQ182" s="3"/>
      <c r="ITR182" s="3"/>
      <c r="ITS182" s="3"/>
      <c r="ITT182" s="3"/>
      <c r="ITU182" s="3"/>
      <c r="ITV182" s="3"/>
      <c r="ITW182" s="3"/>
      <c r="ITX182" s="3"/>
      <c r="ITY182" s="3"/>
      <c r="ITZ182" s="3"/>
      <c r="IUA182" s="3"/>
      <c r="IUB182" s="3"/>
      <c r="IUC182" s="3"/>
      <c r="IUD182" s="3"/>
      <c r="IUE182" s="3"/>
      <c r="IUF182" s="3"/>
      <c r="IUG182" s="3"/>
      <c r="IUH182" s="3"/>
      <c r="IUI182" s="3"/>
      <c r="IUJ182" s="3"/>
      <c r="IUK182" s="3"/>
      <c r="IUL182" s="3"/>
      <c r="IUM182" s="3"/>
      <c r="IUN182" s="3"/>
      <c r="IUO182" s="3"/>
      <c r="IUP182" s="3"/>
      <c r="IUQ182" s="3"/>
      <c r="IUR182" s="3"/>
      <c r="IUS182" s="3"/>
      <c r="IUT182" s="3"/>
      <c r="IUU182" s="3"/>
      <c r="IUV182" s="3"/>
      <c r="IUW182" s="3"/>
      <c r="IUX182" s="3"/>
      <c r="IUY182" s="3"/>
      <c r="IUZ182" s="3"/>
      <c r="IVA182" s="3"/>
      <c r="IVB182" s="3"/>
      <c r="IVC182" s="3"/>
      <c r="IVD182" s="3"/>
      <c r="IVE182" s="3"/>
      <c r="IVF182" s="3"/>
      <c r="IVG182" s="3"/>
      <c r="IVH182" s="3"/>
      <c r="IVI182" s="3"/>
      <c r="IVJ182" s="3"/>
      <c r="IVK182" s="3"/>
      <c r="IVL182" s="3"/>
      <c r="IVM182" s="3"/>
      <c r="IVN182" s="3"/>
      <c r="IVO182" s="3"/>
      <c r="IVP182" s="3"/>
      <c r="IVQ182" s="3"/>
      <c r="IVR182" s="3"/>
      <c r="IVS182" s="3"/>
      <c r="IVT182" s="3"/>
      <c r="IVU182" s="3"/>
      <c r="IVV182" s="3"/>
      <c r="IVW182" s="3"/>
      <c r="IVX182" s="3"/>
      <c r="IVY182" s="3"/>
      <c r="IVZ182" s="3"/>
      <c r="IWA182" s="3"/>
      <c r="IWB182" s="3"/>
      <c r="IWC182" s="3"/>
      <c r="IWD182" s="3"/>
      <c r="IWE182" s="3"/>
      <c r="IWF182" s="3"/>
      <c r="IWG182" s="3"/>
      <c r="IWH182" s="3"/>
      <c r="IWI182" s="3"/>
      <c r="IWJ182" s="3"/>
      <c r="IWK182" s="3"/>
      <c r="IWL182" s="3"/>
      <c r="IWM182" s="3"/>
      <c r="IWN182" s="3"/>
      <c r="IWO182" s="3"/>
      <c r="IWP182" s="3"/>
      <c r="IWQ182" s="3"/>
      <c r="IWR182" s="3"/>
      <c r="IWS182" s="3"/>
      <c r="IWT182" s="3"/>
      <c r="IWU182" s="3"/>
      <c r="IWV182" s="3"/>
      <c r="IWW182" s="3"/>
      <c r="IWX182" s="3"/>
      <c r="IWY182" s="3"/>
      <c r="IWZ182" s="3"/>
      <c r="IXA182" s="3"/>
      <c r="IXB182" s="3"/>
      <c r="IXC182" s="3"/>
      <c r="IXD182" s="3"/>
      <c r="IXE182" s="3"/>
      <c r="IXF182" s="3"/>
      <c r="IXG182" s="3"/>
      <c r="IXH182" s="3"/>
      <c r="IXI182" s="3"/>
      <c r="IXJ182" s="3"/>
      <c r="IXK182" s="3"/>
      <c r="IXL182" s="3"/>
      <c r="IXM182" s="3"/>
      <c r="IXN182" s="3"/>
      <c r="IXO182" s="3"/>
      <c r="IXP182" s="3"/>
      <c r="IXQ182" s="3"/>
      <c r="IXR182" s="3"/>
      <c r="IXS182" s="3"/>
      <c r="IXT182" s="3"/>
      <c r="IXU182" s="3"/>
      <c r="IXV182" s="3"/>
      <c r="IXW182" s="3"/>
      <c r="IXX182" s="3"/>
      <c r="IXY182" s="3"/>
      <c r="IXZ182" s="3"/>
      <c r="IYA182" s="3"/>
      <c r="IYB182" s="3"/>
      <c r="IYC182" s="3"/>
      <c r="IYD182" s="3"/>
      <c r="IYE182" s="3"/>
      <c r="IYF182" s="3"/>
      <c r="IYG182" s="3"/>
      <c r="IYH182" s="3"/>
      <c r="IYI182" s="3"/>
      <c r="IYJ182" s="3"/>
      <c r="IYK182" s="3"/>
      <c r="IYL182" s="3"/>
      <c r="IYM182" s="3"/>
      <c r="IYN182" s="3"/>
      <c r="IYO182" s="3"/>
      <c r="IYP182" s="3"/>
      <c r="IYQ182" s="3"/>
      <c r="IYR182" s="3"/>
      <c r="IYS182" s="3"/>
      <c r="IYT182" s="3"/>
      <c r="IYU182" s="3"/>
      <c r="IYV182" s="3"/>
      <c r="IYW182" s="3"/>
      <c r="IYX182" s="3"/>
      <c r="IYY182" s="3"/>
      <c r="IYZ182" s="3"/>
      <c r="IZA182" s="3"/>
      <c r="IZB182" s="3"/>
      <c r="IZC182" s="3"/>
      <c r="IZD182" s="3"/>
      <c r="IZE182" s="3"/>
      <c r="IZF182" s="3"/>
      <c r="IZG182" s="3"/>
      <c r="IZH182" s="3"/>
      <c r="IZI182" s="3"/>
      <c r="IZJ182" s="3"/>
      <c r="IZK182" s="3"/>
      <c r="IZL182" s="3"/>
      <c r="IZM182" s="3"/>
      <c r="IZN182" s="3"/>
      <c r="IZO182" s="3"/>
      <c r="IZP182" s="3"/>
      <c r="IZQ182" s="3"/>
      <c r="IZR182" s="3"/>
      <c r="IZS182" s="3"/>
      <c r="IZT182" s="3"/>
      <c r="IZU182" s="3"/>
      <c r="IZV182" s="3"/>
      <c r="IZW182" s="3"/>
      <c r="IZX182" s="3"/>
      <c r="IZY182" s="3"/>
      <c r="IZZ182" s="3"/>
      <c r="JAA182" s="3"/>
      <c r="JAB182" s="3"/>
      <c r="JAC182" s="3"/>
      <c r="JAD182" s="3"/>
      <c r="JAE182" s="3"/>
      <c r="JAF182" s="3"/>
      <c r="JAG182" s="3"/>
      <c r="JAH182" s="3"/>
      <c r="JAI182" s="3"/>
      <c r="JAJ182" s="3"/>
      <c r="JAK182" s="3"/>
      <c r="JAL182" s="3"/>
      <c r="JAM182" s="3"/>
      <c r="JAN182" s="3"/>
      <c r="JAO182" s="3"/>
      <c r="JAP182" s="3"/>
      <c r="JAQ182" s="3"/>
      <c r="JAR182" s="3"/>
      <c r="JAS182" s="3"/>
      <c r="JAT182" s="3"/>
      <c r="JAU182" s="3"/>
      <c r="JAV182" s="3"/>
      <c r="JAW182" s="3"/>
      <c r="JAX182" s="3"/>
      <c r="JAY182" s="3"/>
      <c r="JAZ182" s="3"/>
      <c r="JBA182" s="3"/>
      <c r="JBB182" s="3"/>
      <c r="JBC182" s="3"/>
      <c r="JBD182" s="3"/>
      <c r="JBE182" s="3"/>
      <c r="JBF182" s="3"/>
      <c r="JBG182" s="3"/>
      <c r="JBH182" s="3"/>
      <c r="JBI182" s="3"/>
      <c r="JBJ182" s="3"/>
      <c r="JBK182" s="3"/>
      <c r="JBL182" s="3"/>
      <c r="JBM182" s="3"/>
      <c r="JBN182" s="3"/>
      <c r="JBO182" s="3"/>
      <c r="JBP182" s="3"/>
      <c r="JBQ182" s="3"/>
      <c r="JBR182" s="3"/>
      <c r="JBS182" s="3"/>
      <c r="JBT182" s="3"/>
      <c r="JBU182" s="3"/>
      <c r="JBV182" s="3"/>
      <c r="JBW182" s="3"/>
      <c r="JBX182" s="3"/>
      <c r="JBY182" s="3"/>
      <c r="JBZ182" s="3"/>
      <c r="JCA182" s="3"/>
      <c r="JCB182" s="3"/>
      <c r="JCC182" s="3"/>
      <c r="JCD182" s="3"/>
      <c r="JCE182" s="3"/>
      <c r="JCF182" s="3"/>
      <c r="JCG182" s="3"/>
      <c r="JCH182" s="3"/>
      <c r="JCI182" s="3"/>
      <c r="JCJ182" s="3"/>
      <c r="JCK182" s="3"/>
      <c r="JCL182" s="3"/>
      <c r="JCM182" s="3"/>
      <c r="JCN182" s="3"/>
      <c r="JCO182" s="3"/>
      <c r="JCP182" s="3"/>
      <c r="JCQ182" s="3"/>
      <c r="JCR182" s="3"/>
      <c r="JCS182" s="3"/>
      <c r="JCT182" s="3"/>
      <c r="JCU182" s="3"/>
      <c r="JCV182" s="3"/>
      <c r="JCW182" s="3"/>
      <c r="JCX182" s="3"/>
      <c r="JCY182" s="3"/>
      <c r="JCZ182" s="3"/>
      <c r="JDA182" s="3"/>
      <c r="JDB182" s="3"/>
      <c r="JDC182" s="3"/>
      <c r="JDD182" s="3"/>
      <c r="JDE182" s="3"/>
      <c r="JDF182" s="3"/>
      <c r="JDG182" s="3"/>
      <c r="JDH182" s="3"/>
      <c r="JDI182" s="3"/>
      <c r="JDJ182" s="3"/>
      <c r="JDK182" s="3"/>
      <c r="JDL182" s="3"/>
      <c r="JDM182" s="3"/>
      <c r="JDN182" s="3"/>
      <c r="JDO182" s="3"/>
      <c r="JDP182" s="3"/>
      <c r="JDQ182" s="3"/>
      <c r="JDR182" s="3"/>
      <c r="JDS182" s="3"/>
      <c r="JDT182" s="3"/>
      <c r="JDU182" s="3"/>
      <c r="JDV182" s="3"/>
      <c r="JDW182" s="3"/>
      <c r="JDX182" s="3"/>
      <c r="JDY182" s="3"/>
      <c r="JDZ182" s="3"/>
      <c r="JEA182" s="3"/>
      <c r="JEB182" s="3"/>
      <c r="JEC182" s="3"/>
      <c r="JED182" s="3"/>
      <c r="JEE182" s="3"/>
      <c r="JEF182" s="3"/>
      <c r="JEG182" s="3"/>
      <c r="JEH182" s="3"/>
      <c r="JEI182" s="3"/>
      <c r="JEJ182" s="3"/>
      <c r="JEK182" s="3"/>
      <c r="JEL182" s="3"/>
      <c r="JEM182" s="3"/>
      <c r="JEN182" s="3"/>
      <c r="JEO182" s="3"/>
      <c r="JEP182" s="3"/>
      <c r="JEQ182" s="3"/>
      <c r="JER182" s="3"/>
      <c r="JES182" s="3"/>
      <c r="JET182" s="3"/>
      <c r="JEU182" s="3"/>
      <c r="JEV182" s="3"/>
      <c r="JEW182" s="3"/>
      <c r="JEX182" s="3"/>
      <c r="JEY182" s="3"/>
      <c r="JEZ182" s="3"/>
      <c r="JFA182" s="3"/>
      <c r="JFB182" s="3"/>
      <c r="JFC182" s="3"/>
      <c r="JFD182" s="3"/>
      <c r="JFE182" s="3"/>
      <c r="JFF182" s="3"/>
      <c r="JFG182" s="3"/>
      <c r="JFH182" s="3"/>
      <c r="JFI182" s="3"/>
      <c r="JFJ182" s="3"/>
      <c r="JFK182" s="3"/>
      <c r="JFL182" s="3"/>
      <c r="JFM182" s="3"/>
      <c r="JFN182" s="3"/>
      <c r="JFO182" s="3"/>
      <c r="JFP182" s="3"/>
      <c r="JFQ182" s="3"/>
      <c r="JFR182" s="3"/>
      <c r="JFS182" s="3"/>
      <c r="JFT182" s="3"/>
      <c r="JFU182" s="3"/>
      <c r="JFV182" s="3"/>
      <c r="JFW182" s="3"/>
      <c r="JFX182" s="3"/>
      <c r="JFY182" s="3"/>
      <c r="JFZ182" s="3"/>
      <c r="JGA182" s="3"/>
      <c r="JGB182" s="3"/>
      <c r="JGC182" s="3"/>
      <c r="JGD182" s="3"/>
      <c r="JGE182" s="3"/>
      <c r="JGF182" s="3"/>
      <c r="JGG182" s="3"/>
      <c r="JGH182" s="3"/>
      <c r="JGI182" s="3"/>
      <c r="JGJ182" s="3"/>
      <c r="JGK182" s="3"/>
      <c r="JGL182" s="3"/>
      <c r="JGM182" s="3"/>
      <c r="JGN182" s="3"/>
      <c r="JGO182" s="3"/>
      <c r="JGP182" s="3"/>
      <c r="JGQ182" s="3"/>
      <c r="JGR182" s="3"/>
      <c r="JGS182" s="3"/>
      <c r="JGT182" s="3"/>
      <c r="JGU182" s="3"/>
      <c r="JGV182" s="3"/>
      <c r="JGW182" s="3"/>
      <c r="JGX182" s="3"/>
      <c r="JGY182" s="3"/>
      <c r="JGZ182" s="3"/>
      <c r="JHA182" s="3"/>
      <c r="JHB182" s="3"/>
      <c r="JHC182" s="3"/>
      <c r="JHD182" s="3"/>
      <c r="JHE182" s="3"/>
      <c r="JHF182" s="3"/>
      <c r="JHG182" s="3"/>
      <c r="JHH182" s="3"/>
      <c r="JHI182" s="3"/>
      <c r="JHJ182" s="3"/>
      <c r="JHK182" s="3"/>
      <c r="JHL182" s="3"/>
      <c r="JHM182" s="3"/>
      <c r="JHN182" s="3"/>
      <c r="JHO182" s="3"/>
      <c r="JHP182" s="3"/>
      <c r="JHQ182" s="3"/>
      <c r="JHR182" s="3"/>
      <c r="JHS182" s="3"/>
      <c r="JHT182" s="3"/>
      <c r="JHU182" s="3"/>
      <c r="JHV182" s="3"/>
      <c r="JHW182" s="3"/>
      <c r="JHX182" s="3"/>
      <c r="JHY182" s="3"/>
      <c r="JHZ182" s="3"/>
      <c r="JIA182" s="3"/>
      <c r="JIB182" s="3"/>
      <c r="JIC182" s="3"/>
      <c r="JID182" s="3"/>
      <c r="JIE182" s="3"/>
      <c r="JIF182" s="3"/>
      <c r="JIG182" s="3"/>
      <c r="JIH182" s="3"/>
      <c r="JII182" s="3"/>
      <c r="JIJ182" s="3"/>
      <c r="JIK182" s="3"/>
      <c r="JIL182" s="3"/>
      <c r="JIM182" s="3"/>
      <c r="JIN182" s="3"/>
      <c r="JIO182" s="3"/>
      <c r="JIP182" s="3"/>
      <c r="JIQ182" s="3"/>
      <c r="JIR182" s="3"/>
      <c r="JIS182" s="3"/>
      <c r="JIT182" s="3"/>
      <c r="JIU182" s="3"/>
      <c r="JIV182" s="3"/>
      <c r="JIW182" s="3"/>
      <c r="JIX182" s="3"/>
      <c r="JIY182" s="3"/>
      <c r="JIZ182" s="3"/>
      <c r="JJA182" s="3"/>
      <c r="JJB182" s="3"/>
      <c r="JJC182" s="3"/>
      <c r="JJD182" s="3"/>
      <c r="JJE182" s="3"/>
      <c r="JJF182" s="3"/>
      <c r="JJG182" s="3"/>
      <c r="JJH182" s="3"/>
      <c r="JJI182" s="3"/>
      <c r="JJJ182" s="3"/>
      <c r="JJK182" s="3"/>
      <c r="JJL182" s="3"/>
      <c r="JJM182" s="3"/>
      <c r="JJN182" s="3"/>
      <c r="JJO182" s="3"/>
      <c r="JJP182" s="3"/>
      <c r="JJQ182" s="3"/>
      <c r="JJR182" s="3"/>
      <c r="JJS182" s="3"/>
      <c r="JJT182" s="3"/>
      <c r="JJU182" s="3"/>
      <c r="JJV182" s="3"/>
      <c r="JJW182" s="3"/>
      <c r="JJX182" s="3"/>
      <c r="JJY182" s="3"/>
      <c r="JJZ182" s="3"/>
      <c r="JKA182" s="3"/>
      <c r="JKB182" s="3"/>
      <c r="JKC182" s="3"/>
      <c r="JKD182" s="3"/>
      <c r="JKE182" s="3"/>
      <c r="JKF182" s="3"/>
      <c r="JKG182" s="3"/>
      <c r="JKH182" s="3"/>
      <c r="JKI182" s="3"/>
      <c r="JKJ182" s="3"/>
      <c r="JKK182" s="3"/>
      <c r="JKL182" s="3"/>
      <c r="JKM182" s="3"/>
      <c r="JKN182" s="3"/>
      <c r="JKO182" s="3"/>
      <c r="JKP182" s="3"/>
      <c r="JKQ182" s="3"/>
      <c r="JKR182" s="3"/>
      <c r="JKS182" s="3"/>
      <c r="JKT182" s="3"/>
      <c r="JKU182" s="3"/>
      <c r="JKV182" s="3"/>
      <c r="JKW182" s="3"/>
      <c r="JKX182" s="3"/>
      <c r="JKY182" s="3"/>
      <c r="JKZ182" s="3"/>
      <c r="JLA182" s="3"/>
      <c r="JLB182" s="3"/>
      <c r="JLC182" s="3"/>
      <c r="JLD182" s="3"/>
      <c r="JLE182" s="3"/>
      <c r="JLF182" s="3"/>
      <c r="JLG182" s="3"/>
      <c r="JLH182" s="3"/>
      <c r="JLI182" s="3"/>
      <c r="JLJ182" s="3"/>
      <c r="JLK182" s="3"/>
      <c r="JLL182" s="3"/>
      <c r="JLM182" s="3"/>
      <c r="JLN182" s="3"/>
      <c r="JLO182" s="3"/>
      <c r="JLP182" s="3"/>
      <c r="JLQ182" s="3"/>
      <c r="JLR182" s="3"/>
      <c r="JLS182" s="3"/>
      <c r="JLT182" s="3"/>
      <c r="JLU182" s="3"/>
      <c r="JLV182" s="3"/>
      <c r="JLW182" s="3"/>
      <c r="JLX182" s="3"/>
      <c r="JLY182" s="3"/>
      <c r="JLZ182" s="3"/>
      <c r="JMA182" s="3"/>
      <c r="JMB182" s="3"/>
      <c r="JMC182" s="3"/>
      <c r="JMD182" s="3"/>
      <c r="JME182" s="3"/>
      <c r="JMF182" s="3"/>
      <c r="JMG182" s="3"/>
      <c r="JMH182" s="3"/>
      <c r="JMI182" s="3"/>
      <c r="JMJ182" s="3"/>
      <c r="JMK182" s="3"/>
      <c r="JML182" s="3"/>
      <c r="JMM182" s="3"/>
      <c r="JMN182" s="3"/>
      <c r="JMO182" s="3"/>
      <c r="JMP182" s="3"/>
      <c r="JMQ182" s="3"/>
      <c r="JMR182" s="3"/>
      <c r="JMS182" s="3"/>
      <c r="JMT182" s="3"/>
      <c r="JMU182" s="3"/>
      <c r="JMV182" s="3"/>
      <c r="JMW182" s="3"/>
      <c r="JMX182" s="3"/>
      <c r="JMY182" s="3"/>
      <c r="JMZ182" s="3"/>
      <c r="JNA182" s="3"/>
      <c r="JNB182" s="3"/>
      <c r="JNC182" s="3"/>
      <c r="JND182" s="3"/>
      <c r="JNE182" s="3"/>
      <c r="JNF182" s="3"/>
      <c r="JNG182" s="3"/>
      <c r="JNH182" s="3"/>
      <c r="JNI182" s="3"/>
      <c r="JNJ182" s="3"/>
      <c r="JNK182" s="3"/>
      <c r="JNL182" s="3"/>
      <c r="JNM182" s="3"/>
      <c r="JNN182" s="3"/>
      <c r="JNO182" s="3"/>
      <c r="JNP182" s="3"/>
      <c r="JNQ182" s="3"/>
      <c r="JNR182" s="3"/>
      <c r="JNS182" s="3"/>
      <c r="JNT182" s="3"/>
      <c r="JNU182" s="3"/>
      <c r="JNV182" s="3"/>
      <c r="JNW182" s="3"/>
      <c r="JNX182" s="3"/>
      <c r="JNY182" s="3"/>
      <c r="JNZ182" s="3"/>
      <c r="JOA182" s="3"/>
      <c r="JOB182" s="3"/>
      <c r="JOC182" s="3"/>
      <c r="JOD182" s="3"/>
      <c r="JOE182" s="3"/>
      <c r="JOF182" s="3"/>
      <c r="JOG182" s="3"/>
      <c r="JOH182" s="3"/>
      <c r="JOI182" s="3"/>
      <c r="JOJ182" s="3"/>
      <c r="JOK182" s="3"/>
      <c r="JOL182" s="3"/>
      <c r="JOM182" s="3"/>
      <c r="JON182" s="3"/>
      <c r="JOO182" s="3"/>
      <c r="JOP182" s="3"/>
      <c r="JOQ182" s="3"/>
      <c r="JOR182" s="3"/>
      <c r="JOS182" s="3"/>
      <c r="JOT182" s="3"/>
      <c r="JOU182" s="3"/>
      <c r="JOV182" s="3"/>
      <c r="JOW182" s="3"/>
      <c r="JOX182" s="3"/>
      <c r="JOY182" s="3"/>
      <c r="JOZ182" s="3"/>
      <c r="JPA182" s="3"/>
      <c r="JPB182" s="3"/>
      <c r="JPC182" s="3"/>
      <c r="JPD182" s="3"/>
      <c r="JPE182" s="3"/>
      <c r="JPF182" s="3"/>
      <c r="JPG182" s="3"/>
      <c r="JPH182" s="3"/>
      <c r="JPI182" s="3"/>
      <c r="JPJ182" s="3"/>
      <c r="JPK182" s="3"/>
      <c r="JPL182" s="3"/>
      <c r="JPM182" s="3"/>
      <c r="JPN182" s="3"/>
      <c r="JPO182" s="3"/>
      <c r="JPP182" s="3"/>
      <c r="JPQ182" s="3"/>
      <c r="JPR182" s="3"/>
      <c r="JPS182" s="3"/>
      <c r="JPT182" s="3"/>
      <c r="JPU182" s="3"/>
      <c r="JPV182" s="3"/>
      <c r="JPW182" s="3"/>
      <c r="JPX182" s="3"/>
      <c r="JPY182" s="3"/>
      <c r="JPZ182" s="3"/>
      <c r="JQA182" s="3"/>
      <c r="JQB182" s="3"/>
      <c r="JQC182" s="3"/>
      <c r="JQD182" s="3"/>
      <c r="JQE182" s="3"/>
      <c r="JQF182" s="3"/>
      <c r="JQG182" s="3"/>
      <c r="JQH182" s="3"/>
      <c r="JQI182" s="3"/>
      <c r="JQJ182" s="3"/>
      <c r="JQK182" s="3"/>
      <c r="JQL182" s="3"/>
      <c r="JQM182" s="3"/>
      <c r="JQN182" s="3"/>
      <c r="JQO182" s="3"/>
      <c r="JQP182" s="3"/>
      <c r="JQQ182" s="3"/>
      <c r="JQR182" s="3"/>
      <c r="JQS182" s="3"/>
      <c r="JQT182" s="3"/>
      <c r="JQU182" s="3"/>
      <c r="JQV182" s="3"/>
      <c r="JQW182" s="3"/>
      <c r="JQX182" s="3"/>
      <c r="JQY182" s="3"/>
      <c r="JQZ182" s="3"/>
      <c r="JRA182" s="3"/>
      <c r="JRB182" s="3"/>
      <c r="JRC182" s="3"/>
      <c r="JRD182" s="3"/>
      <c r="JRE182" s="3"/>
      <c r="JRF182" s="3"/>
      <c r="JRG182" s="3"/>
      <c r="JRH182" s="3"/>
      <c r="JRI182" s="3"/>
      <c r="JRJ182" s="3"/>
      <c r="JRK182" s="3"/>
      <c r="JRL182" s="3"/>
      <c r="JRM182" s="3"/>
      <c r="JRN182" s="3"/>
      <c r="JRO182" s="3"/>
      <c r="JRP182" s="3"/>
      <c r="JRQ182" s="3"/>
      <c r="JRR182" s="3"/>
      <c r="JRS182" s="3"/>
      <c r="JRT182" s="3"/>
      <c r="JRU182" s="3"/>
      <c r="JRV182" s="3"/>
      <c r="JRW182" s="3"/>
      <c r="JRX182" s="3"/>
      <c r="JRY182" s="3"/>
      <c r="JRZ182" s="3"/>
      <c r="JSA182" s="3"/>
      <c r="JSB182" s="3"/>
      <c r="JSC182" s="3"/>
      <c r="JSD182" s="3"/>
      <c r="JSE182" s="3"/>
      <c r="JSF182" s="3"/>
      <c r="JSG182" s="3"/>
      <c r="JSH182" s="3"/>
      <c r="JSI182" s="3"/>
      <c r="JSJ182" s="3"/>
      <c r="JSK182" s="3"/>
      <c r="JSL182" s="3"/>
      <c r="JSM182" s="3"/>
      <c r="JSN182" s="3"/>
      <c r="JSO182" s="3"/>
      <c r="JSP182" s="3"/>
      <c r="JSQ182" s="3"/>
      <c r="JSR182" s="3"/>
      <c r="JSS182" s="3"/>
      <c r="JST182" s="3"/>
      <c r="JSU182" s="3"/>
      <c r="JSV182" s="3"/>
      <c r="JSW182" s="3"/>
      <c r="JSX182" s="3"/>
      <c r="JSY182" s="3"/>
      <c r="JSZ182" s="3"/>
      <c r="JTA182" s="3"/>
      <c r="JTB182" s="3"/>
      <c r="JTC182" s="3"/>
      <c r="JTD182" s="3"/>
      <c r="JTE182" s="3"/>
      <c r="JTF182" s="3"/>
      <c r="JTG182" s="3"/>
      <c r="JTH182" s="3"/>
      <c r="JTI182" s="3"/>
      <c r="JTJ182" s="3"/>
      <c r="JTK182" s="3"/>
      <c r="JTL182" s="3"/>
      <c r="JTM182" s="3"/>
      <c r="JTN182" s="3"/>
      <c r="JTO182" s="3"/>
      <c r="JTP182" s="3"/>
      <c r="JTQ182" s="3"/>
      <c r="JTR182" s="3"/>
      <c r="JTS182" s="3"/>
      <c r="JTT182" s="3"/>
      <c r="JTU182" s="3"/>
      <c r="JTV182" s="3"/>
      <c r="JTW182" s="3"/>
      <c r="JTX182" s="3"/>
      <c r="JTY182" s="3"/>
      <c r="JTZ182" s="3"/>
      <c r="JUA182" s="3"/>
      <c r="JUB182" s="3"/>
      <c r="JUC182" s="3"/>
      <c r="JUD182" s="3"/>
      <c r="JUE182" s="3"/>
      <c r="JUF182" s="3"/>
      <c r="JUG182" s="3"/>
      <c r="JUH182" s="3"/>
      <c r="JUI182" s="3"/>
      <c r="JUJ182" s="3"/>
      <c r="JUK182" s="3"/>
      <c r="JUL182" s="3"/>
      <c r="JUM182" s="3"/>
      <c r="JUN182" s="3"/>
      <c r="JUO182" s="3"/>
      <c r="JUP182" s="3"/>
      <c r="JUQ182" s="3"/>
      <c r="JUR182" s="3"/>
      <c r="JUS182" s="3"/>
      <c r="JUT182" s="3"/>
      <c r="JUU182" s="3"/>
      <c r="JUV182" s="3"/>
      <c r="JUW182" s="3"/>
      <c r="JUX182" s="3"/>
      <c r="JUY182" s="3"/>
      <c r="JUZ182" s="3"/>
      <c r="JVA182" s="3"/>
      <c r="JVB182" s="3"/>
      <c r="JVC182" s="3"/>
      <c r="JVD182" s="3"/>
      <c r="JVE182" s="3"/>
      <c r="JVF182" s="3"/>
      <c r="JVG182" s="3"/>
      <c r="JVH182" s="3"/>
      <c r="JVI182" s="3"/>
      <c r="JVJ182" s="3"/>
      <c r="JVK182" s="3"/>
      <c r="JVL182" s="3"/>
      <c r="JVM182" s="3"/>
      <c r="JVN182" s="3"/>
      <c r="JVO182" s="3"/>
      <c r="JVP182" s="3"/>
      <c r="JVQ182" s="3"/>
      <c r="JVR182" s="3"/>
      <c r="JVS182" s="3"/>
      <c r="JVT182" s="3"/>
      <c r="JVU182" s="3"/>
      <c r="JVV182" s="3"/>
      <c r="JVW182" s="3"/>
      <c r="JVX182" s="3"/>
      <c r="JVY182" s="3"/>
      <c r="JVZ182" s="3"/>
      <c r="JWA182" s="3"/>
      <c r="JWB182" s="3"/>
      <c r="JWC182" s="3"/>
      <c r="JWD182" s="3"/>
      <c r="JWE182" s="3"/>
      <c r="JWF182" s="3"/>
      <c r="JWG182" s="3"/>
      <c r="JWH182" s="3"/>
      <c r="JWI182" s="3"/>
      <c r="JWJ182" s="3"/>
      <c r="JWK182" s="3"/>
      <c r="JWL182" s="3"/>
      <c r="JWM182" s="3"/>
      <c r="JWN182" s="3"/>
      <c r="JWO182" s="3"/>
      <c r="JWP182" s="3"/>
      <c r="JWQ182" s="3"/>
      <c r="JWR182" s="3"/>
      <c r="JWS182" s="3"/>
      <c r="JWT182" s="3"/>
      <c r="JWU182" s="3"/>
      <c r="JWV182" s="3"/>
      <c r="JWW182" s="3"/>
      <c r="JWX182" s="3"/>
      <c r="JWY182" s="3"/>
      <c r="JWZ182" s="3"/>
      <c r="JXA182" s="3"/>
      <c r="JXB182" s="3"/>
      <c r="JXC182" s="3"/>
      <c r="JXD182" s="3"/>
      <c r="JXE182" s="3"/>
      <c r="JXF182" s="3"/>
      <c r="JXG182" s="3"/>
      <c r="JXH182" s="3"/>
      <c r="JXI182" s="3"/>
      <c r="JXJ182" s="3"/>
      <c r="JXK182" s="3"/>
      <c r="JXL182" s="3"/>
      <c r="JXM182" s="3"/>
      <c r="JXN182" s="3"/>
      <c r="JXO182" s="3"/>
      <c r="JXP182" s="3"/>
      <c r="JXQ182" s="3"/>
      <c r="JXR182" s="3"/>
      <c r="JXS182" s="3"/>
      <c r="JXT182" s="3"/>
      <c r="JXU182" s="3"/>
      <c r="JXV182" s="3"/>
      <c r="JXW182" s="3"/>
      <c r="JXX182" s="3"/>
      <c r="JXY182" s="3"/>
      <c r="JXZ182" s="3"/>
      <c r="JYA182" s="3"/>
      <c r="JYB182" s="3"/>
      <c r="JYC182" s="3"/>
      <c r="JYD182" s="3"/>
      <c r="JYE182" s="3"/>
      <c r="JYF182" s="3"/>
      <c r="JYG182" s="3"/>
      <c r="JYH182" s="3"/>
      <c r="JYI182" s="3"/>
      <c r="JYJ182" s="3"/>
      <c r="JYK182" s="3"/>
      <c r="JYL182" s="3"/>
      <c r="JYM182" s="3"/>
      <c r="JYN182" s="3"/>
      <c r="JYO182" s="3"/>
      <c r="JYP182" s="3"/>
      <c r="JYQ182" s="3"/>
      <c r="JYR182" s="3"/>
      <c r="JYS182" s="3"/>
      <c r="JYT182" s="3"/>
      <c r="JYU182" s="3"/>
      <c r="JYV182" s="3"/>
      <c r="JYW182" s="3"/>
      <c r="JYX182" s="3"/>
      <c r="JYY182" s="3"/>
      <c r="JYZ182" s="3"/>
      <c r="JZA182" s="3"/>
      <c r="JZB182" s="3"/>
      <c r="JZC182" s="3"/>
      <c r="JZD182" s="3"/>
      <c r="JZE182" s="3"/>
      <c r="JZF182" s="3"/>
      <c r="JZG182" s="3"/>
      <c r="JZH182" s="3"/>
      <c r="JZI182" s="3"/>
      <c r="JZJ182" s="3"/>
      <c r="JZK182" s="3"/>
      <c r="JZL182" s="3"/>
      <c r="JZM182" s="3"/>
      <c r="JZN182" s="3"/>
      <c r="JZO182" s="3"/>
      <c r="JZP182" s="3"/>
      <c r="JZQ182" s="3"/>
      <c r="JZR182" s="3"/>
      <c r="JZS182" s="3"/>
      <c r="JZT182" s="3"/>
      <c r="JZU182" s="3"/>
      <c r="JZV182" s="3"/>
      <c r="JZW182" s="3"/>
      <c r="JZX182" s="3"/>
      <c r="JZY182" s="3"/>
      <c r="JZZ182" s="3"/>
      <c r="KAA182" s="3"/>
      <c r="KAB182" s="3"/>
      <c r="KAC182" s="3"/>
      <c r="KAD182" s="3"/>
      <c r="KAE182" s="3"/>
      <c r="KAF182" s="3"/>
      <c r="KAG182" s="3"/>
      <c r="KAH182" s="3"/>
      <c r="KAI182" s="3"/>
      <c r="KAJ182" s="3"/>
      <c r="KAK182" s="3"/>
      <c r="KAL182" s="3"/>
      <c r="KAM182" s="3"/>
      <c r="KAN182" s="3"/>
      <c r="KAO182" s="3"/>
      <c r="KAP182" s="3"/>
      <c r="KAQ182" s="3"/>
      <c r="KAR182" s="3"/>
      <c r="KAS182" s="3"/>
      <c r="KAT182" s="3"/>
      <c r="KAU182" s="3"/>
      <c r="KAV182" s="3"/>
      <c r="KAW182" s="3"/>
      <c r="KAX182" s="3"/>
      <c r="KAY182" s="3"/>
      <c r="KAZ182" s="3"/>
      <c r="KBA182" s="3"/>
      <c r="KBB182" s="3"/>
      <c r="KBC182" s="3"/>
      <c r="KBD182" s="3"/>
      <c r="KBE182" s="3"/>
      <c r="KBF182" s="3"/>
      <c r="KBG182" s="3"/>
      <c r="KBH182" s="3"/>
      <c r="KBI182" s="3"/>
      <c r="KBJ182" s="3"/>
      <c r="KBK182" s="3"/>
      <c r="KBL182" s="3"/>
      <c r="KBM182" s="3"/>
      <c r="KBN182" s="3"/>
      <c r="KBO182" s="3"/>
      <c r="KBP182" s="3"/>
      <c r="KBQ182" s="3"/>
      <c r="KBR182" s="3"/>
      <c r="KBS182" s="3"/>
      <c r="KBT182" s="3"/>
      <c r="KBU182" s="3"/>
      <c r="KBV182" s="3"/>
      <c r="KBW182" s="3"/>
      <c r="KBX182" s="3"/>
      <c r="KBY182" s="3"/>
      <c r="KBZ182" s="3"/>
      <c r="KCA182" s="3"/>
      <c r="KCB182" s="3"/>
      <c r="KCC182" s="3"/>
      <c r="KCD182" s="3"/>
      <c r="KCE182" s="3"/>
      <c r="KCF182" s="3"/>
      <c r="KCG182" s="3"/>
      <c r="KCH182" s="3"/>
      <c r="KCI182" s="3"/>
      <c r="KCJ182" s="3"/>
      <c r="KCK182" s="3"/>
      <c r="KCL182" s="3"/>
      <c r="KCM182" s="3"/>
      <c r="KCN182" s="3"/>
      <c r="KCO182" s="3"/>
      <c r="KCP182" s="3"/>
      <c r="KCQ182" s="3"/>
      <c r="KCR182" s="3"/>
      <c r="KCS182" s="3"/>
      <c r="KCT182" s="3"/>
      <c r="KCU182" s="3"/>
      <c r="KCV182" s="3"/>
      <c r="KCW182" s="3"/>
      <c r="KCX182" s="3"/>
      <c r="KCY182" s="3"/>
      <c r="KCZ182" s="3"/>
      <c r="KDA182" s="3"/>
      <c r="KDB182" s="3"/>
      <c r="KDC182" s="3"/>
      <c r="KDD182" s="3"/>
      <c r="KDE182" s="3"/>
      <c r="KDF182" s="3"/>
      <c r="KDG182" s="3"/>
      <c r="KDH182" s="3"/>
      <c r="KDI182" s="3"/>
      <c r="KDJ182" s="3"/>
      <c r="KDK182" s="3"/>
      <c r="KDL182" s="3"/>
      <c r="KDM182" s="3"/>
      <c r="KDN182" s="3"/>
      <c r="KDO182" s="3"/>
      <c r="KDP182" s="3"/>
      <c r="KDQ182" s="3"/>
      <c r="KDR182" s="3"/>
      <c r="KDS182" s="3"/>
      <c r="KDT182" s="3"/>
      <c r="KDU182" s="3"/>
      <c r="KDV182" s="3"/>
      <c r="KDW182" s="3"/>
      <c r="KDX182" s="3"/>
      <c r="KDY182" s="3"/>
      <c r="KDZ182" s="3"/>
      <c r="KEA182" s="3"/>
      <c r="KEB182" s="3"/>
      <c r="KEC182" s="3"/>
      <c r="KED182" s="3"/>
      <c r="KEE182" s="3"/>
      <c r="KEF182" s="3"/>
      <c r="KEG182" s="3"/>
      <c r="KEH182" s="3"/>
      <c r="KEI182" s="3"/>
      <c r="KEJ182" s="3"/>
      <c r="KEK182" s="3"/>
      <c r="KEL182" s="3"/>
      <c r="KEM182" s="3"/>
      <c r="KEN182" s="3"/>
      <c r="KEO182" s="3"/>
      <c r="KEP182" s="3"/>
      <c r="KEQ182" s="3"/>
      <c r="KER182" s="3"/>
      <c r="KES182" s="3"/>
      <c r="KET182" s="3"/>
      <c r="KEU182" s="3"/>
      <c r="KEV182" s="3"/>
      <c r="KEW182" s="3"/>
      <c r="KEX182" s="3"/>
      <c r="KEY182" s="3"/>
      <c r="KEZ182" s="3"/>
      <c r="KFA182" s="3"/>
      <c r="KFB182" s="3"/>
      <c r="KFC182" s="3"/>
      <c r="KFD182" s="3"/>
      <c r="KFE182" s="3"/>
      <c r="KFF182" s="3"/>
      <c r="KFG182" s="3"/>
      <c r="KFH182" s="3"/>
      <c r="KFI182" s="3"/>
      <c r="KFJ182" s="3"/>
      <c r="KFK182" s="3"/>
      <c r="KFL182" s="3"/>
      <c r="KFM182" s="3"/>
      <c r="KFN182" s="3"/>
      <c r="KFO182" s="3"/>
      <c r="KFP182" s="3"/>
      <c r="KFQ182" s="3"/>
      <c r="KFR182" s="3"/>
      <c r="KFS182" s="3"/>
      <c r="KFT182" s="3"/>
      <c r="KFU182" s="3"/>
      <c r="KFV182" s="3"/>
      <c r="KFW182" s="3"/>
      <c r="KFX182" s="3"/>
      <c r="KFY182" s="3"/>
      <c r="KFZ182" s="3"/>
      <c r="KGA182" s="3"/>
      <c r="KGB182" s="3"/>
      <c r="KGC182" s="3"/>
      <c r="KGD182" s="3"/>
      <c r="KGE182" s="3"/>
      <c r="KGF182" s="3"/>
      <c r="KGG182" s="3"/>
      <c r="KGH182" s="3"/>
      <c r="KGI182" s="3"/>
      <c r="KGJ182" s="3"/>
      <c r="KGK182" s="3"/>
      <c r="KGL182" s="3"/>
      <c r="KGM182" s="3"/>
      <c r="KGN182" s="3"/>
      <c r="KGO182" s="3"/>
      <c r="KGP182" s="3"/>
      <c r="KGQ182" s="3"/>
      <c r="KGR182" s="3"/>
      <c r="KGS182" s="3"/>
      <c r="KGT182" s="3"/>
      <c r="KGU182" s="3"/>
      <c r="KGV182" s="3"/>
      <c r="KGW182" s="3"/>
      <c r="KGX182" s="3"/>
      <c r="KGY182" s="3"/>
      <c r="KGZ182" s="3"/>
      <c r="KHA182" s="3"/>
      <c r="KHB182" s="3"/>
      <c r="KHC182" s="3"/>
      <c r="KHD182" s="3"/>
      <c r="KHE182" s="3"/>
      <c r="KHF182" s="3"/>
      <c r="KHG182" s="3"/>
      <c r="KHH182" s="3"/>
      <c r="KHI182" s="3"/>
      <c r="KHJ182" s="3"/>
      <c r="KHK182" s="3"/>
      <c r="KHL182" s="3"/>
      <c r="KHM182" s="3"/>
      <c r="KHN182" s="3"/>
      <c r="KHO182" s="3"/>
      <c r="KHP182" s="3"/>
      <c r="KHQ182" s="3"/>
      <c r="KHR182" s="3"/>
      <c r="KHS182" s="3"/>
      <c r="KHT182" s="3"/>
      <c r="KHU182" s="3"/>
      <c r="KHV182" s="3"/>
      <c r="KHW182" s="3"/>
      <c r="KHX182" s="3"/>
      <c r="KHY182" s="3"/>
      <c r="KHZ182" s="3"/>
      <c r="KIA182" s="3"/>
      <c r="KIB182" s="3"/>
      <c r="KIC182" s="3"/>
      <c r="KID182" s="3"/>
      <c r="KIE182" s="3"/>
      <c r="KIF182" s="3"/>
      <c r="KIG182" s="3"/>
      <c r="KIH182" s="3"/>
      <c r="KII182" s="3"/>
      <c r="KIJ182" s="3"/>
      <c r="KIK182" s="3"/>
      <c r="KIL182" s="3"/>
      <c r="KIM182" s="3"/>
      <c r="KIN182" s="3"/>
      <c r="KIO182" s="3"/>
      <c r="KIP182" s="3"/>
      <c r="KIQ182" s="3"/>
      <c r="KIR182" s="3"/>
      <c r="KIS182" s="3"/>
      <c r="KIT182" s="3"/>
      <c r="KIU182" s="3"/>
      <c r="KIV182" s="3"/>
      <c r="KIW182" s="3"/>
      <c r="KIX182" s="3"/>
      <c r="KIY182" s="3"/>
      <c r="KIZ182" s="3"/>
      <c r="KJA182" s="3"/>
      <c r="KJB182" s="3"/>
      <c r="KJC182" s="3"/>
      <c r="KJD182" s="3"/>
      <c r="KJE182" s="3"/>
      <c r="KJF182" s="3"/>
      <c r="KJG182" s="3"/>
      <c r="KJH182" s="3"/>
      <c r="KJI182" s="3"/>
      <c r="KJJ182" s="3"/>
      <c r="KJK182" s="3"/>
      <c r="KJL182" s="3"/>
      <c r="KJM182" s="3"/>
      <c r="KJN182" s="3"/>
      <c r="KJO182" s="3"/>
      <c r="KJP182" s="3"/>
      <c r="KJQ182" s="3"/>
      <c r="KJR182" s="3"/>
      <c r="KJS182" s="3"/>
      <c r="KJT182" s="3"/>
      <c r="KJU182" s="3"/>
      <c r="KJV182" s="3"/>
      <c r="KJW182" s="3"/>
      <c r="KJX182" s="3"/>
      <c r="KJY182" s="3"/>
      <c r="KJZ182" s="3"/>
      <c r="KKA182" s="3"/>
      <c r="KKB182" s="3"/>
      <c r="KKC182" s="3"/>
      <c r="KKD182" s="3"/>
      <c r="KKE182" s="3"/>
      <c r="KKF182" s="3"/>
      <c r="KKG182" s="3"/>
      <c r="KKH182" s="3"/>
      <c r="KKI182" s="3"/>
      <c r="KKJ182" s="3"/>
      <c r="KKK182" s="3"/>
      <c r="KKL182" s="3"/>
      <c r="KKM182" s="3"/>
      <c r="KKN182" s="3"/>
      <c r="KKO182" s="3"/>
      <c r="KKP182" s="3"/>
      <c r="KKQ182" s="3"/>
      <c r="KKR182" s="3"/>
      <c r="KKS182" s="3"/>
      <c r="KKT182" s="3"/>
      <c r="KKU182" s="3"/>
      <c r="KKV182" s="3"/>
      <c r="KKW182" s="3"/>
      <c r="KKX182" s="3"/>
      <c r="KKY182" s="3"/>
      <c r="KKZ182" s="3"/>
      <c r="KLA182" s="3"/>
      <c r="KLB182" s="3"/>
      <c r="KLC182" s="3"/>
      <c r="KLD182" s="3"/>
      <c r="KLE182" s="3"/>
      <c r="KLF182" s="3"/>
      <c r="KLG182" s="3"/>
      <c r="KLH182" s="3"/>
      <c r="KLI182" s="3"/>
      <c r="KLJ182" s="3"/>
      <c r="KLK182" s="3"/>
      <c r="KLL182" s="3"/>
      <c r="KLM182" s="3"/>
      <c r="KLN182" s="3"/>
      <c r="KLO182" s="3"/>
      <c r="KLP182" s="3"/>
      <c r="KLQ182" s="3"/>
      <c r="KLR182" s="3"/>
      <c r="KLS182" s="3"/>
      <c r="KLT182" s="3"/>
      <c r="KLU182" s="3"/>
      <c r="KLV182" s="3"/>
      <c r="KLW182" s="3"/>
      <c r="KLX182" s="3"/>
      <c r="KLY182" s="3"/>
      <c r="KLZ182" s="3"/>
      <c r="KMA182" s="3"/>
      <c r="KMB182" s="3"/>
      <c r="KMC182" s="3"/>
      <c r="KMD182" s="3"/>
      <c r="KME182" s="3"/>
      <c r="KMF182" s="3"/>
      <c r="KMG182" s="3"/>
      <c r="KMH182" s="3"/>
      <c r="KMI182" s="3"/>
      <c r="KMJ182" s="3"/>
      <c r="KMK182" s="3"/>
      <c r="KML182" s="3"/>
      <c r="KMM182" s="3"/>
      <c r="KMN182" s="3"/>
      <c r="KMO182" s="3"/>
      <c r="KMP182" s="3"/>
      <c r="KMQ182" s="3"/>
      <c r="KMR182" s="3"/>
      <c r="KMS182" s="3"/>
      <c r="KMT182" s="3"/>
      <c r="KMU182" s="3"/>
      <c r="KMV182" s="3"/>
      <c r="KMW182" s="3"/>
      <c r="KMX182" s="3"/>
      <c r="KMY182" s="3"/>
      <c r="KMZ182" s="3"/>
      <c r="KNA182" s="3"/>
      <c r="KNB182" s="3"/>
      <c r="KNC182" s="3"/>
      <c r="KND182" s="3"/>
      <c r="KNE182" s="3"/>
      <c r="KNF182" s="3"/>
      <c r="KNG182" s="3"/>
      <c r="KNH182" s="3"/>
      <c r="KNI182" s="3"/>
      <c r="KNJ182" s="3"/>
      <c r="KNK182" s="3"/>
      <c r="KNL182" s="3"/>
      <c r="KNM182" s="3"/>
      <c r="KNN182" s="3"/>
      <c r="KNO182" s="3"/>
      <c r="KNP182" s="3"/>
      <c r="KNQ182" s="3"/>
      <c r="KNR182" s="3"/>
      <c r="KNS182" s="3"/>
      <c r="KNT182" s="3"/>
      <c r="KNU182" s="3"/>
      <c r="KNV182" s="3"/>
      <c r="KNW182" s="3"/>
      <c r="KNX182" s="3"/>
      <c r="KNY182" s="3"/>
      <c r="KNZ182" s="3"/>
      <c r="KOA182" s="3"/>
      <c r="KOB182" s="3"/>
      <c r="KOC182" s="3"/>
      <c r="KOD182" s="3"/>
      <c r="KOE182" s="3"/>
      <c r="KOF182" s="3"/>
      <c r="KOG182" s="3"/>
      <c r="KOH182" s="3"/>
      <c r="KOI182" s="3"/>
      <c r="KOJ182" s="3"/>
      <c r="KOK182" s="3"/>
      <c r="KOL182" s="3"/>
      <c r="KOM182" s="3"/>
      <c r="KON182" s="3"/>
      <c r="KOO182" s="3"/>
      <c r="KOP182" s="3"/>
      <c r="KOQ182" s="3"/>
      <c r="KOR182" s="3"/>
      <c r="KOS182" s="3"/>
      <c r="KOT182" s="3"/>
      <c r="KOU182" s="3"/>
      <c r="KOV182" s="3"/>
      <c r="KOW182" s="3"/>
      <c r="KOX182" s="3"/>
      <c r="KOY182" s="3"/>
      <c r="KOZ182" s="3"/>
      <c r="KPA182" s="3"/>
      <c r="KPB182" s="3"/>
      <c r="KPC182" s="3"/>
      <c r="KPD182" s="3"/>
      <c r="KPE182" s="3"/>
      <c r="KPF182" s="3"/>
      <c r="KPG182" s="3"/>
      <c r="KPH182" s="3"/>
      <c r="KPI182" s="3"/>
      <c r="KPJ182" s="3"/>
      <c r="KPK182" s="3"/>
      <c r="KPL182" s="3"/>
      <c r="KPM182" s="3"/>
      <c r="KPN182" s="3"/>
      <c r="KPO182" s="3"/>
      <c r="KPP182" s="3"/>
      <c r="KPQ182" s="3"/>
      <c r="KPR182" s="3"/>
      <c r="KPS182" s="3"/>
      <c r="KPT182" s="3"/>
      <c r="KPU182" s="3"/>
      <c r="KPV182" s="3"/>
      <c r="KPW182" s="3"/>
      <c r="KPX182" s="3"/>
      <c r="KPY182" s="3"/>
      <c r="KPZ182" s="3"/>
      <c r="KQA182" s="3"/>
      <c r="KQB182" s="3"/>
      <c r="KQC182" s="3"/>
      <c r="KQD182" s="3"/>
      <c r="KQE182" s="3"/>
      <c r="KQF182" s="3"/>
      <c r="KQG182" s="3"/>
      <c r="KQH182" s="3"/>
      <c r="KQI182" s="3"/>
      <c r="KQJ182" s="3"/>
      <c r="KQK182" s="3"/>
      <c r="KQL182" s="3"/>
      <c r="KQM182" s="3"/>
      <c r="KQN182" s="3"/>
      <c r="KQO182" s="3"/>
      <c r="KQP182" s="3"/>
      <c r="KQQ182" s="3"/>
      <c r="KQR182" s="3"/>
      <c r="KQS182" s="3"/>
      <c r="KQT182" s="3"/>
      <c r="KQU182" s="3"/>
      <c r="KQV182" s="3"/>
      <c r="KQW182" s="3"/>
      <c r="KQX182" s="3"/>
      <c r="KQY182" s="3"/>
      <c r="KQZ182" s="3"/>
      <c r="KRA182" s="3"/>
      <c r="KRB182" s="3"/>
      <c r="KRC182" s="3"/>
      <c r="KRD182" s="3"/>
      <c r="KRE182" s="3"/>
      <c r="KRF182" s="3"/>
      <c r="KRG182" s="3"/>
      <c r="KRH182" s="3"/>
      <c r="KRI182" s="3"/>
      <c r="KRJ182" s="3"/>
      <c r="KRK182" s="3"/>
      <c r="KRL182" s="3"/>
      <c r="KRM182" s="3"/>
      <c r="KRN182" s="3"/>
      <c r="KRO182" s="3"/>
      <c r="KRP182" s="3"/>
      <c r="KRQ182" s="3"/>
      <c r="KRR182" s="3"/>
      <c r="KRS182" s="3"/>
      <c r="KRT182" s="3"/>
      <c r="KRU182" s="3"/>
      <c r="KRV182" s="3"/>
      <c r="KRW182" s="3"/>
      <c r="KRX182" s="3"/>
      <c r="KRY182" s="3"/>
      <c r="KRZ182" s="3"/>
      <c r="KSA182" s="3"/>
      <c r="KSB182" s="3"/>
      <c r="KSC182" s="3"/>
      <c r="KSD182" s="3"/>
      <c r="KSE182" s="3"/>
      <c r="KSF182" s="3"/>
      <c r="KSG182" s="3"/>
      <c r="KSH182" s="3"/>
      <c r="KSI182" s="3"/>
      <c r="KSJ182" s="3"/>
      <c r="KSK182" s="3"/>
      <c r="KSL182" s="3"/>
      <c r="KSM182" s="3"/>
      <c r="KSN182" s="3"/>
      <c r="KSO182" s="3"/>
      <c r="KSP182" s="3"/>
      <c r="KSQ182" s="3"/>
      <c r="KSR182" s="3"/>
      <c r="KSS182" s="3"/>
      <c r="KST182" s="3"/>
      <c r="KSU182" s="3"/>
      <c r="KSV182" s="3"/>
      <c r="KSW182" s="3"/>
      <c r="KSX182" s="3"/>
      <c r="KSY182" s="3"/>
      <c r="KSZ182" s="3"/>
      <c r="KTA182" s="3"/>
      <c r="KTB182" s="3"/>
      <c r="KTC182" s="3"/>
      <c r="KTD182" s="3"/>
      <c r="KTE182" s="3"/>
      <c r="KTF182" s="3"/>
      <c r="KTG182" s="3"/>
      <c r="KTH182" s="3"/>
      <c r="KTI182" s="3"/>
      <c r="KTJ182" s="3"/>
      <c r="KTK182" s="3"/>
      <c r="KTL182" s="3"/>
      <c r="KTM182" s="3"/>
      <c r="KTN182" s="3"/>
      <c r="KTO182" s="3"/>
      <c r="KTP182" s="3"/>
      <c r="KTQ182" s="3"/>
      <c r="KTR182" s="3"/>
      <c r="KTS182" s="3"/>
      <c r="KTT182" s="3"/>
      <c r="KTU182" s="3"/>
      <c r="KTV182" s="3"/>
      <c r="KTW182" s="3"/>
      <c r="KTX182" s="3"/>
      <c r="KTY182" s="3"/>
      <c r="KTZ182" s="3"/>
      <c r="KUA182" s="3"/>
      <c r="KUB182" s="3"/>
      <c r="KUC182" s="3"/>
      <c r="KUD182" s="3"/>
      <c r="KUE182" s="3"/>
      <c r="KUF182" s="3"/>
      <c r="KUG182" s="3"/>
      <c r="KUH182" s="3"/>
      <c r="KUI182" s="3"/>
      <c r="KUJ182" s="3"/>
      <c r="KUK182" s="3"/>
      <c r="KUL182" s="3"/>
      <c r="KUM182" s="3"/>
      <c r="KUN182" s="3"/>
      <c r="KUO182" s="3"/>
      <c r="KUP182" s="3"/>
      <c r="KUQ182" s="3"/>
      <c r="KUR182" s="3"/>
      <c r="KUS182" s="3"/>
      <c r="KUT182" s="3"/>
      <c r="KUU182" s="3"/>
      <c r="KUV182" s="3"/>
      <c r="KUW182" s="3"/>
      <c r="KUX182" s="3"/>
      <c r="KUY182" s="3"/>
      <c r="KUZ182" s="3"/>
      <c r="KVA182" s="3"/>
      <c r="KVB182" s="3"/>
      <c r="KVC182" s="3"/>
      <c r="KVD182" s="3"/>
      <c r="KVE182" s="3"/>
      <c r="KVF182" s="3"/>
      <c r="KVG182" s="3"/>
      <c r="KVH182" s="3"/>
      <c r="KVI182" s="3"/>
      <c r="KVJ182" s="3"/>
      <c r="KVK182" s="3"/>
      <c r="KVL182" s="3"/>
      <c r="KVM182" s="3"/>
      <c r="KVN182" s="3"/>
      <c r="KVO182" s="3"/>
      <c r="KVP182" s="3"/>
      <c r="KVQ182" s="3"/>
      <c r="KVR182" s="3"/>
      <c r="KVS182" s="3"/>
      <c r="KVT182" s="3"/>
      <c r="KVU182" s="3"/>
      <c r="KVV182" s="3"/>
      <c r="KVW182" s="3"/>
      <c r="KVX182" s="3"/>
      <c r="KVY182" s="3"/>
      <c r="KVZ182" s="3"/>
      <c r="KWA182" s="3"/>
      <c r="KWB182" s="3"/>
      <c r="KWC182" s="3"/>
      <c r="KWD182" s="3"/>
      <c r="KWE182" s="3"/>
      <c r="KWF182" s="3"/>
      <c r="KWG182" s="3"/>
      <c r="KWH182" s="3"/>
      <c r="KWI182" s="3"/>
      <c r="KWJ182" s="3"/>
      <c r="KWK182" s="3"/>
      <c r="KWL182" s="3"/>
      <c r="KWM182" s="3"/>
      <c r="KWN182" s="3"/>
      <c r="KWO182" s="3"/>
      <c r="KWP182" s="3"/>
      <c r="KWQ182" s="3"/>
      <c r="KWR182" s="3"/>
      <c r="KWS182" s="3"/>
      <c r="KWT182" s="3"/>
      <c r="KWU182" s="3"/>
      <c r="KWV182" s="3"/>
      <c r="KWW182" s="3"/>
      <c r="KWX182" s="3"/>
      <c r="KWY182" s="3"/>
      <c r="KWZ182" s="3"/>
      <c r="KXA182" s="3"/>
      <c r="KXB182" s="3"/>
      <c r="KXC182" s="3"/>
      <c r="KXD182" s="3"/>
      <c r="KXE182" s="3"/>
      <c r="KXF182" s="3"/>
      <c r="KXG182" s="3"/>
      <c r="KXH182" s="3"/>
      <c r="KXI182" s="3"/>
      <c r="KXJ182" s="3"/>
      <c r="KXK182" s="3"/>
      <c r="KXL182" s="3"/>
      <c r="KXM182" s="3"/>
      <c r="KXN182" s="3"/>
      <c r="KXO182" s="3"/>
      <c r="KXP182" s="3"/>
      <c r="KXQ182" s="3"/>
      <c r="KXR182" s="3"/>
      <c r="KXS182" s="3"/>
      <c r="KXT182" s="3"/>
      <c r="KXU182" s="3"/>
      <c r="KXV182" s="3"/>
      <c r="KXW182" s="3"/>
      <c r="KXX182" s="3"/>
      <c r="KXY182" s="3"/>
      <c r="KXZ182" s="3"/>
      <c r="KYA182" s="3"/>
      <c r="KYB182" s="3"/>
      <c r="KYC182" s="3"/>
      <c r="KYD182" s="3"/>
      <c r="KYE182" s="3"/>
      <c r="KYF182" s="3"/>
      <c r="KYG182" s="3"/>
      <c r="KYH182" s="3"/>
      <c r="KYI182" s="3"/>
      <c r="KYJ182" s="3"/>
      <c r="KYK182" s="3"/>
      <c r="KYL182" s="3"/>
      <c r="KYM182" s="3"/>
      <c r="KYN182" s="3"/>
      <c r="KYO182" s="3"/>
      <c r="KYP182" s="3"/>
      <c r="KYQ182" s="3"/>
      <c r="KYR182" s="3"/>
      <c r="KYS182" s="3"/>
      <c r="KYT182" s="3"/>
      <c r="KYU182" s="3"/>
      <c r="KYV182" s="3"/>
      <c r="KYW182" s="3"/>
      <c r="KYX182" s="3"/>
      <c r="KYY182" s="3"/>
      <c r="KYZ182" s="3"/>
      <c r="KZA182" s="3"/>
      <c r="KZB182" s="3"/>
      <c r="KZC182" s="3"/>
      <c r="KZD182" s="3"/>
      <c r="KZE182" s="3"/>
      <c r="KZF182" s="3"/>
      <c r="KZG182" s="3"/>
      <c r="KZH182" s="3"/>
      <c r="KZI182" s="3"/>
      <c r="KZJ182" s="3"/>
      <c r="KZK182" s="3"/>
      <c r="KZL182" s="3"/>
      <c r="KZM182" s="3"/>
      <c r="KZN182" s="3"/>
      <c r="KZO182" s="3"/>
      <c r="KZP182" s="3"/>
      <c r="KZQ182" s="3"/>
      <c r="KZR182" s="3"/>
      <c r="KZS182" s="3"/>
      <c r="KZT182" s="3"/>
      <c r="KZU182" s="3"/>
      <c r="KZV182" s="3"/>
      <c r="KZW182" s="3"/>
      <c r="KZX182" s="3"/>
      <c r="KZY182" s="3"/>
      <c r="KZZ182" s="3"/>
      <c r="LAA182" s="3"/>
      <c r="LAB182" s="3"/>
      <c r="LAC182" s="3"/>
      <c r="LAD182" s="3"/>
      <c r="LAE182" s="3"/>
      <c r="LAF182" s="3"/>
      <c r="LAG182" s="3"/>
      <c r="LAH182" s="3"/>
      <c r="LAI182" s="3"/>
      <c r="LAJ182" s="3"/>
      <c r="LAK182" s="3"/>
      <c r="LAL182" s="3"/>
      <c r="LAM182" s="3"/>
      <c r="LAN182" s="3"/>
      <c r="LAO182" s="3"/>
      <c r="LAP182" s="3"/>
      <c r="LAQ182" s="3"/>
      <c r="LAR182" s="3"/>
      <c r="LAS182" s="3"/>
      <c r="LAT182" s="3"/>
      <c r="LAU182" s="3"/>
      <c r="LAV182" s="3"/>
      <c r="LAW182" s="3"/>
      <c r="LAX182" s="3"/>
      <c r="LAY182" s="3"/>
      <c r="LAZ182" s="3"/>
      <c r="LBA182" s="3"/>
      <c r="LBB182" s="3"/>
      <c r="LBC182" s="3"/>
      <c r="LBD182" s="3"/>
      <c r="LBE182" s="3"/>
      <c r="LBF182" s="3"/>
      <c r="LBG182" s="3"/>
      <c r="LBH182" s="3"/>
      <c r="LBI182" s="3"/>
      <c r="LBJ182" s="3"/>
      <c r="LBK182" s="3"/>
      <c r="LBL182" s="3"/>
      <c r="LBM182" s="3"/>
      <c r="LBN182" s="3"/>
      <c r="LBO182" s="3"/>
      <c r="LBP182" s="3"/>
      <c r="LBQ182" s="3"/>
      <c r="LBR182" s="3"/>
      <c r="LBS182" s="3"/>
      <c r="LBT182" s="3"/>
      <c r="LBU182" s="3"/>
      <c r="LBV182" s="3"/>
      <c r="LBW182" s="3"/>
      <c r="LBX182" s="3"/>
      <c r="LBY182" s="3"/>
      <c r="LBZ182" s="3"/>
      <c r="LCA182" s="3"/>
      <c r="LCB182" s="3"/>
      <c r="LCC182" s="3"/>
      <c r="LCD182" s="3"/>
      <c r="LCE182" s="3"/>
      <c r="LCF182" s="3"/>
      <c r="LCG182" s="3"/>
      <c r="LCH182" s="3"/>
      <c r="LCI182" s="3"/>
      <c r="LCJ182" s="3"/>
      <c r="LCK182" s="3"/>
      <c r="LCL182" s="3"/>
      <c r="LCM182" s="3"/>
      <c r="LCN182" s="3"/>
      <c r="LCO182" s="3"/>
      <c r="LCP182" s="3"/>
      <c r="LCQ182" s="3"/>
      <c r="LCR182" s="3"/>
      <c r="LCS182" s="3"/>
      <c r="LCT182" s="3"/>
      <c r="LCU182" s="3"/>
      <c r="LCV182" s="3"/>
      <c r="LCW182" s="3"/>
      <c r="LCX182" s="3"/>
      <c r="LCY182" s="3"/>
      <c r="LCZ182" s="3"/>
      <c r="LDA182" s="3"/>
      <c r="LDB182" s="3"/>
      <c r="LDC182" s="3"/>
      <c r="LDD182" s="3"/>
      <c r="LDE182" s="3"/>
      <c r="LDF182" s="3"/>
      <c r="LDG182" s="3"/>
      <c r="LDH182" s="3"/>
      <c r="LDI182" s="3"/>
      <c r="LDJ182" s="3"/>
      <c r="LDK182" s="3"/>
      <c r="LDL182" s="3"/>
      <c r="LDM182" s="3"/>
      <c r="LDN182" s="3"/>
      <c r="LDO182" s="3"/>
      <c r="LDP182" s="3"/>
      <c r="LDQ182" s="3"/>
      <c r="LDR182" s="3"/>
      <c r="LDS182" s="3"/>
      <c r="LDT182" s="3"/>
      <c r="LDU182" s="3"/>
      <c r="LDV182" s="3"/>
      <c r="LDW182" s="3"/>
      <c r="LDX182" s="3"/>
      <c r="LDY182" s="3"/>
      <c r="LDZ182" s="3"/>
      <c r="LEA182" s="3"/>
      <c r="LEB182" s="3"/>
      <c r="LEC182" s="3"/>
      <c r="LED182" s="3"/>
      <c r="LEE182" s="3"/>
      <c r="LEF182" s="3"/>
      <c r="LEG182" s="3"/>
      <c r="LEH182" s="3"/>
      <c r="LEI182" s="3"/>
      <c r="LEJ182" s="3"/>
      <c r="LEK182" s="3"/>
      <c r="LEL182" s="3"/>
      <c r="LEM182" s="3"/>
      <c r="LEN182" s="3"/>
      <c r="LEO182" s="3"/>
      <c r="LEP182" s="3"/>
      <c r="LEQ182" s="3"/>
      <c r="LER182" s="3"/>
      <c r="LES182" s="3"/>
      <c r="LET182" s="3"/>
      <c r="LEU182" s="3"/>
      <c r="LEV182" s="3"/>
      <c r="LEW182" s="3"/>
      <c r="LEX182" s="3"/>
      <c r="LEY182" s="3"/>
      <c r="LEZ182" s="3"/>
      <c r="LFA182" s="3"/>
      <c r="LFB182" s="3"/>
      <c r="LFC182" s="3"/>
      <c r="LFD182" s="3"/>
      <c r="LFE182" s="3"/>
      <c r="LFF182" s="3"/>
      <c r="LFG182" s="3"/>
      <c r="LFH182" s="3"/>
      <c r="LFI182" s="3"/>
      <c r="LFJ182" s="3"/>
      <c r="LFK182" s="3"/>
      <c r="LFL182" s="3"/>
      <c r="LFM182" s="3"/>
      <c r="LFN182" s="3"/>
      <c r="LFO182" s="3"/>
      <c r="LFP182" s="3"/>
      <c r="LFQ182" s="3"/>
      <c r="LFR182" s="3"/>
      <c r="LFS182" s="3"/>
      <c r="LFT182" s="3"/>
      <c r="LFU182" s="3"/>
      <c r="LFV182" s="3"/>
      <c r="LFW182" s="3"/>
      <c r="LFX182" s="3"/>
      <c r="LFY182" s="3"/>
      <c r="LFZ182" s="3"/>
      <c r="LGA182" s="3"/>
      <c r="LGB182" s="3"/>
      <c r="LGC182" s="3"/>
      <c r="LGD182" s="3"/>
      <c r="LGE182" s="3"/>
      <c r="LGF182" s="3"/>
      <c r="LGG182" s="3"/>
      <c r="LGH182" s="3"/>
      <c r="LGI182" s="3"/>
      <c r="LGJ182" s="3"/>
      <c r="LGK182" s="3"/>
      <c r="LGL182" s="3"/>
      <c r="LGM182" s="3"/>
      <c r="LGN182" s="3"/>
      <c r="LGO182" s="3"/>
      <c r="LGP182" s="3"/>
      <c r="LGQ182" s="3"/>
      <c r="LGR182" s="3"/>
      <c r="LGS182" s="3"/>
      <c r="LGT182" s="3"/>
      <c r="LGU182" s="3"/>
      <c r="LGV182" s="3"/>
      <c r="LGW182" s="3"/>
      <c r="LGX182" s="3"/>
      <c r="LGY182" s="3"/>
      <c r="LGZ182" s="3"/>
      <c r="LHA182" s="3"/>
      <c r="LHB182" s="3"/>
      <c r="LHC182" s="3"/>
      <c r="LHD182" s="3"/>
      <c r="LHE182" s="3"/>
      <c r="LHF182" s="3"/>
      <c r="LHG182" s="3"/>
      <c r="LHH182" s="3"/>
      <c r="LHI182" s="3"/>
      <c r="LHJ182" s="3"/>
      <c r="LHK182" s="3"/>
      <c r="LHL182" s="3"/>
      <c r="LHM182" s="3"/>
      <c r="LHN182" s="3"/>
      <c r="LHO182" s="3"/>
      <c r="LHP182" s="3"/>
      <c r="LHQ182" s="3"/>
      <c r="LHR182" s="3"/>
      <c r="LHS182" s="3"/>
      <c r="LHT182" s="3"/>
      <c r="LHU182" s="3"/>
      <c r="LHV182" s="3"/>
      <c r="LHW182" s="3"/>
      <c r="LHX182" s="3"/>
      <c r="LHY182" s="3"/>
      <c r="LHZ182" s="3"/>
      <c r="LIA182" s="3"/>
      <c r="LIB182" s="3"/>
      <c r="LIC182" s="3"/>
      <c r="LID182" s="3"/>
      <c r="LIE182" s="3"/>
      <c r="LIF182" s="3"/>
      <c r="LIG182" s="3"/>
      <c r="LIH182" s="3"/>
      <c r="LII182" s="3"/>
      <c r="LIJ182" s="3"/>
      <c r="LIK182" s="3"/>
      <c r="LIL182" s="3"/>
      <c r="LIM182" s="3"/>
      <c r="LIN182" s="3"/>
      <c r="LIO182" s="3"/>
      <c r="LIP182" s="3"/>
      <c r="LIQ182" s="3"/>
      <c r="LIR182" s="3"/>
      <c r="LIS182" s="3"/>
      <c r="LIT182" s="3"/>
      <c r="LIU182" s="3"/>
      <c r="LIV182" s="3"/>
      <c r="LIW182" s="3"/>
      <c r="LIX182" s="3"/>
      <c r="LIY182" s="3"/>
      <c r="LIZ182" s="3"/>
      <c r="LJA182" s="3"/>
      <c r="LJB182" s="3"/>
      <c r="LJC182" s="3"/>
      <c r="LJD182" s="3"/>
      <c r="LJE182" s="3"/>
      <c r="LJF182" s="3"/>
      <c r="LJG182" s="3"/>
      <c r="LJH182" s="3"/>
      <c r="LJI182" s="3"/>
      <c r="LJJ182" s="3"/>
      <c r="LJK182" s="3"/>
      <c r="LJL182" s="3"/>
      <c r="LJM182" s="3"/>
      <c r="LJN182" s="3"/>
      <c r="LJO182" s="3"/>
      <c r="LJP182" s="3"/>
      <c r="LJQ182" s="3"/>
      <c r="LJR182" s="3"/>
      <c r="LJS182" s="3"/>
      <c r="LJT182" s="3"/>
      <c r="LJU182" s="3"/>
      <c r="LJV182" s="3"/>
      <c r="LJW182" s="3"/>
      <c r="LJX182" s="3"/>
      <c r="LJY182" s="3"/>
      <c r="LJZ182" s="3"/>
      <c r="LKA182" s="3"/>
      <c r="LKB182" s="3"/>
      <c r="LKC182" s="3"/>
      <c r="LKD182" s="3"/>
      <c r="LKE182" s="3"/>
      <c r="LKF182" s="3"/>
      <c r="LKG182" s="3"/>
      <c r="LKH182" s="3"/>
      <c r="LKI182" s="3"/>
      <c r="LKJ182" s="3"/>
      <c r="LKK182" s="3"/>
      <c r="LKL182" s="3"/>
      <c r="LKM182" s="3"/>
      <c r="LKN182" s="3"/>
      <c r="LKO182" s="3"/>
      <c r="LKP182" s="3"/>
      <c r="LKQ182" s="3"/>
      <c r="LKR182" s="3"/>
      <c r="LKS182" s="3"/>
      <c r="LKT182" s="3"/>
      <c r="LKU182" s="3"/>
      <c r="LKV182" s="3"/>
      <c r="LKW182" s="3"/>
      <c r="LKX182" s="3"/>
      <c r="LKY182" s="3"/>
      <c r="LKZ182" s="3"/>
      <c r="LLA182" s="3"/>
      <c r="LLB182" s="3"/>
      <c r="LLC182" s="3"/>
      <c r="LLD182" s="3"/>
      <c r="LLE182" s="3"/>
      <c r="LLF182" s="3"/>
      <c r="LLG182" s="3"/>
      <c r="LLH182" s="3"/>
      <c r="LLI182" s="3"/>
      <c r="LLJ182" s="3"/>
      <c r="LLK182" s="3"/>
      <c r="LLL182" s="3"/>
      <c r="LLM182" s="3"/>
      <c r="LLN182" s="3"/>
      <c r="LLO182" s="3"/>
      <c r="LLP182" s="3"/>
      <c r="LLQ182" s="3"/>
      <c r="LLR182" s="3"/>
      <c r="LLS182" s="3"/>
      <c r="LLT182" s="3"/>
      <c r="LLU182" s="3"/>
      <c r="LLV182" s="3"/>
      <c r="LLW182" s="3"/>
      <c r="LLX182" s="3"/>
      <c r="LLY182" s="3"/>
      <c r="LLZ182" s="3"/>
      <c r="LMA182" s="3"/>
      <c r="LMB182" s="3"/>
      <c r="LMC182" s="3"/>
      <c r="LMD182" s="3"/>
      <c r="LME182" s="3"/>
      <c r="LMF182" s="3"/>
      <c r="LMG182" s="3"/>
      <c r="LMH182" s="3"/>
      <c r="LMI182" s="3"/>
      <c r="LMJ182" s="3"/>
      <c r="LMK182" s="3"/>
      <c r="LML182" s="3"/>
      <c r="LMM182" s="3"/>
      <c r="LMN182" s="3"/>
      <c r="LMO182" s="3"/>
      <c r="LMP182" s="3"/>
      <c r="LMQ182" s="3"/>
      <c r="LMR182" s="3"/>
      <c r="LMS182" s="3"/>
      <c r="LMT182" s="3"/>
      <c r="LMU182" s="3"/>
      <c r="LMV182" s="3"/>
      <c r="LMW182" s="3"/>
      <c r="LMX182" s="3"/>
      <c r="LMY182" s="3"/>
      <c r="LMZ182" s="3"/>
      <c r="LNA182" s="3"/>
      <c r="LNB182" s="3"/>
      <c r="LNC182" s="3"/>
      <c r="LND182" s="3"/>
      <c r="LNE182" s="3"/>
      <c r="LNF182" s="3"/>
      <c r="LNG182" s="3"/>
      <c r="LNH182" s="3"/>
      <c r="LNI182" s="3"/>
      <c r="LNJ182" s="3"/>
      <c r="LNK182" s="3"/>
      <c r="LNL182" s="3"/>
      <c r="LNM182" s="3"/>
      <c r="LNN182" s="3"/>
      <c r="LNO182" s="3"/>
      <c r="LNP182" s="3"/>
      <c r="LNQ182" s="3"/>
      <c r="LNR182" s="3"/>
      <c r="LNS182" s="3"/>
      <c r="LNT182" s="3"/>
      <c r="LNU182" s="3"/>
      <c r="LNV182" s="3"/>
      <c r="LNW182" s="3"/>
      <c r="LNX182" s="3"/>
      <c r="LNY182" s="3"/>
      <c r="LNZ182" s="3"/>
      <c r="LOA182" s="3"/>
      <c r="LOB182" s="3"/>
      <c r="LOC182" s="3"/>
      <c r="LOD182" s="3"/>
      <c r="LOE182" s="3"/>
      <c r="LOF182" s="3"/>
      <c r="LOG182" s="3"/>
      <c r="LOH182" s="3"/>
      <c r="LOI182" s="3"/>
      <c r="LOJ182" s="3"/>
      <c r="LOK182" s="3"/>
      <c r="LOL182" s="3"/>
      <c r="LOM182" s="3"/>
      <c r="LON182" s="3"/>
      <c r="LOO182" s="3"/>
      <c r="LOP182" s="3"/>
      <c r="LOQ182" s="3"/>
      <c r="LOR182" s="3"/>
      <c r="LOS182" s="3"/>
      <c r="LOT182" s="3"/>
      <c r="LOU182" s="3"/>
      <c r="LOV182" s="3"/>
      <c r="LOW182" s="3"/>
      <c r="LOX182" s="3"/>
      <c r="LOY182" s="3"/>
      <c r="LOZ182" s="3"/>
      <c r="LPA182" s="3"/>
      <c r="LPB182" s="3"/>
      <c r="LPC182" s="3"/>
      <c r="LPD182" s="3"/>
      <c r="LPE182" s="3"/>
      <c r="LPF182" s="3"/>
      <c r="LPG182" s="3"/>
      <c r="LPH182" s="3"/>
      <c r="LPI182" s="3"/>
      <c r="LPJ182" s="3"/>
      <c r="LPK182" s="3"/>
      <c r="LPL182" s="3"/>
      <c r="LPM182" s="3"/>
      <c r="LPN182" s="3"/>
      <c r="LPO182" s="3"/>
      <c r="LPP182" s="3"/>
      <c r="LPQ182" s="3"/>
      <c r="LPR182" s="3"/>
      <c r="LPS182" s="3"/>
      <c r="LPT182" s="3"/>
      <c r="LPU182" s="3"/>
      <c r="LPV182" s="3"/>
      <c r="LPW182" s="3"/>
      <c r="LPX182" s="3"/>
      <c r="LPY182" s="3"/>
      <c r="LPZ182" s="3"/>
      <c r="LQA182" s="3"/>
      <c r="LQB182" s="3"/>
      <c r="LQC182" s="3"/>
      <c r="LQD182" s="3"/>
      <c r="LQE182" s="3"/>
      <c r="LQF182" s="3"/>
      <c r="LQG182" s="3"/>
      <c r="LQH182" s="3"/>
      <c r="LQI182" s="3"/>
      <c r="LQJ182" s="3"/>
      <c r="LQK182" s="3"/>
      <c r="LQL182" s="3"/>
      <c r="LQM182" s="3"/>
      <c r="LQN182" s="3"/>
      <c r="LQO182" s="3"/>
      <c r="LQP182" s="3"/>
      <c r="LQQ182" s="3"/>
      <c r="LQR182" s="3"/>
      <c r="LQS182" s="3"/>
      <c r="LQT182" s="3"/>
      <c r="LQU182" s="3"/>
      <c r="LQV182" s="3"/>
      <c r="LQW182" s="3"/>
      <c r="LQX182" s="3"/>
      <c r="LQY182" s="3"/>
      <c r="LQZ182" s="3"/>
      <c r="LRA182" s="3"/>
      <c r="LRB182" s="3"/>
      <c r="LRC182" s="3"/>
      <c r="LRD182" s="3"/>
      <c r="LRE182" s="3"/>
      <c r="LRF182" s="3"/>
      <c r="LRG182" s="3"/>
      <c r="LRH182" s="3"/>
      <c r="LRI182" s="3"/>
      <c r="LRJ182" s="3"/>
      <c r="LRK182" s="3"/>
      <c r="LRL182" s="3"/>
      <c r="LRM182" s="3"/>
      <c r="LRN182" s="3"/>
      <c r="LRO182" s="3"/>
      <c r="LRP182" s="3"/>
      <c r="LRQ182" s="3"/>
      <c r="LRR182" s="3"/>
      <c r="LRS182" s="3"/>
      <c r="LRT182" s="3"/>
      <c r="LRU182" s="3"/>
      <c r="LRV182" s="3"/>
      <c r="LRW182" s="3"/>
      <c r="LRX182" s="3"/>
      <c r="LRY182" s="3"/>
      <c r="LRZ182" s="3"/>
      <c r="LSA182" s="3"/>
      <c r="LSB182" s="3"/>
      <c r="LSC182" s="3"/>
      <c r="LSD182" s="3"/>
      <c r="LSE182" s="3"/>
      <c r="LSF182" s="3"/>
      <c r="LSG182" s="3"/>
      <c r="LSH182" s="3"/>
      <c r="LSI182" s="3"/>
      <c r="LSJ182" s="3"/>
      <c r="LSK182" s="3"/>
      <c r="LSL182" s="3"/>
      <c r="LSM182" s="3"/>
      <c r="LSN182" s="3"/>
      <c r="LSO182" s="3"/>
      <c r="LSP182" s="3"/>
      <c r="LSQ182" s="3"/>
      <c r="LSR182" s="3"/>
      <c r="LSS182" s="3"/>
      <c r="LST182" s="3"/>
      <c r="LSU182" s="3"/>
      <c r="LSV182" s="3"/>
      <c r="LSW182" s="3"/>
      <c r="LSX182" s="3"/>
      <c r="LSY182" s="3"/>
      <c r="LSZ182" s="3"/>
      <c r="LTA182" s="3"/>
      <c r="LTB182" s="3"/>
      <c r="LTC182" s="3"/>
      <c r="LTD182" s="3"/>
      <c r="LTE182" s="3"/>
      <c r="LTF182" s="3"/>
      <c r="LTG182" s="3"/>
      <c r="LTH182" s="3"/>
      <c r="LTI182" s="3"/>
      <c r="LTJ182" s="3"/>
      <c r="LTK182" s="3"/>
      <c r="LTL182" s="3"/>
      <c r="LTM182" s="3"/>
      <c r="LTN182" s="3"/>
      <c r="LTO182" s="3"/>
      <c r="LTP182" s="3"/>
      <c r="LTQ182" s="3"/>
      <c r="LTR182" s="3"/>
      <c r="LTS182" s="3"/>
      <c r="LTT182" s="3"/>
      <c r="LTU182" s="3"/>
      <c r="LTV182" s="3"/>
      <c r="LTW182" s="3"/>
      <c r="LTX182" s="3"/>
      <c r="LTY182" s="3"/>
      <c r="LTZ182" s="3"/>
      <c r="LUA182" s="3"/>
      <c r="LUB182" s="3"/>
      <c r="LUC182" s="3"/>
      <c r="LUD182" s="3"/>
      <c r="LUE182" s="3"/>
      <c r="LUF182" s="3"/>
      <c r="LUG182" s="3"/>
      <c r="LUH182" s="3"/>
      <c r="LUI182" s="3"/>
      <c r="LUJ182" s="3"/>
      <c r="LUK182" s="3"/>
      <c r="LUL182" s="3"/>
      <c r="LUM182" s="3"/>
      <c r="LUN182" s="3"/>
      <c r="LUO182" s="3"/>
      <c r="LUP182" s="3"/>
      <c r="LUQ182" s="3"/>
      <c r="LUR182" s="3"/>
      <c r="LUS182" s="3"/>
      <c r="LUT182" s="3"/>
      <c r="LUU182" s="3"/>
      <c r="LUV182" s="3"/>
      <c r="LUW182" s="3"/>
      <c r="LUX182" s="3"/>
      <c r="LUY182" s="3"/>
      <c r="LUZ182" s="3"/>
      <c r="LVA182" s="3"/>
      <c r="LVB182" s="3"/>
      <c r="LVC182" s="3"/>
      <c r="LVD182" s="3"/>
      <c r="LVE182" s="3"/>
      <c r="LVF182" s="3"/>
      <c r="LVG182" s="3"/>
      <c r="LVH182" s="3"/>
      <c r="LVI182" s="3"/>
      <c r="LVJ182" s="3"/>
      <c r="LVK182" s="3"/>
      <c r="LVL182" s="3"/>
      <c r="LVM182" s="3"/>
      <c r="LVN182" s="3"/>
      <c r="LVO182" s="3"/>
      <c r="LVP182" s="3"/>
      <c r="LVQ182" s="3"/>
      <c r="LVR182" s="3"/>
      <c r="LVS182" s="3"/>
      <c r="LVT182" s="3"/>
      <c r="LVU182" s="3"/>
      <c r="LVV182" s="3"/>
      <c r="LVW182" s="3"/>
      <c r="LVX182" s="3"/>
      <c r="LVY182" s="3"/>
      <c r="LVZ182" s="3"/>
      <c r="LWA182" s="3"/>
      <c r="LWB182" s="3"/>
      <c r="LWC182" s="3"/>
      <c r="LWD182" s="3"/>
      <c r="LWE182" s="3"/>
      <c r="LWF182" s="3"/>
      <c r="LWG182" s="3"/>
      <c r="LWH182" s="3"/>
      <c r="LWI182" s="3"/>
      <c r="LWJ182" s="3"/>
      <c r="LWK182" s="3"/>
      <c r="LWL182" s="3"/>
      <c r="LWM182" s="3"/>
      <c r="LWN182" s="3"/>
      <c r="LWO182" s="3"/>
      <c r="LWP182" s="3"/>
      <c r="LWQ182" s="3"/>
      <c r="LWR182" s="3"/>
      <c r="LWS182" s="3"/>
      <c r="LWT182" s="3"/>
      <c r="LWU182" s="3"/>
      <c r="LWV182" s="3"/>
      <c r="LWW182" s="3"/>
      <c r="LWX182" s="3"/>
      <c r="LWY182" s="3"/>
      <c r="LWZ182" s="3"/>
      <c r="LXA182" s="3"/>
      <c r="LXB182" s="3"/>
      <c r="LXC182" s="3"/>
      <c r="LXD182" s="3"/>
      <c r="LXE182" s="3"/>
      <c r="LXF182" s="3"/>
      <c r="LXG182" s="3"/>
      <c r="LXH182" s="3"/>
      <c r="LXI182" s="3"/>
      <c r="LXJ182" s="3"/>
      <c r="LXK182" s="3"/>
      <c r="LXL182" s="3"/>
      <c r="LXM182" s="3"/>
      <c r="LXN182" s="3"/>
      <c r="LXO182" s="3"/>
      <c r="LXP182" s="3"/>
      <c r="LXQ182" s="3"/>
      <c r="LXR182" s="3"/>
      <c r="LXS182" s="3"/>
      <c r="LXT182" s="3"/>
      <c r="LXU182" s="3"/>
      <c r="LXV182" s="3"/>
      <c r="LXW182" s="3"/>
      <c r="LXX182" s="3"/>
      <c r="LXY182" s="3"/>
      <c r="LXZ182" s="3"/>
      <c r="LYA182" s="3"/>
      <c r="LYB182" s="3"/>
      <c r="LYC182" s="3"/>
      <c r="LYD182" s="3"/>
      <c r="LYE182" s="3"/>
      <c r="LYF182" s="3"/>
      <c r="LYG182" s="3"/>
      <c r="LYH182" s="3"/>
      <c r="LYI182" s="3"/>
      <c r="LYJ182" s="3"/>
      <c r="LYK182" s="3"/>
      <c r="LYL182" s="3"/>
      <c r="LYM182" s="3"/>
      <c r="LYN182" s="3"/>
      <c r="LYO182" s="3"/>
      <c r="LYP182" s="3"/>
      <c r="LYQ182" s="3"/>
      <c r="LYR182" s="3"/>
      <c r="LYS182" s="3"/>
      <c r="LYT182" s="3"/>
      <c r="LYU182" s="3"/>
      <c r="LYV182" s="3"/>
      <c r="LYW182" s="3"/>
      <c r="LYX182" s="3"/>
      <c r="LYY182" s="3"/>
      <c r="LYZ182" s="3"/>
      <c r="LZA182" s="3"/>
      <c r="LZB182" s="3"/>
      <c r="LZC182" s="3"/>
      <c r="LZD182" s="3"/>
      <c r="LZE182" s="3"/>
      <c r="LZF182" s="3"/>
      <c r="LZG182" s="3"/>
      <c r="LZH182" s="3"/>
      <c r="LZI182" s="3"/>
      <c r="LZJ182" s="3"/>
      <c r="LZK182" s="3"/>
      <c r="LZL182" s="3"/>
      <c r="LZM182" s="3"/>
      <c r="LZN182" s="3"/>
      <c r="LZO182" s="3"/>
      <c r="LZP182" s="3"/>
      <c r="LZQ182" s="3"/>
      <c r="LZR182" s="3"/>
      <c r="LZS182" s="3"/>
      <c r="LZT182" s="3"/>
      <c r="LZU182" s="3"/>
      <c r="LZV182" s="3"/>
      <c r="LZW182" s="3"/>
      <c r="LZX182" s="3"/>
      <c r="LZY182" s="3"/>
      <c r="LZZ182" s="3"/>
      <c r="MAA182" s="3"/>
      <c r="MAB182" s="3"/>
      <c r="MAC182" s="3"/>
      <c r="MAD182" s="3"/>
      <c r="MAE182" s="3"/>
      <c r="MAF182" s="3"/>
      <c r="MAG182" s="3"/>
      <c r="MAH182" s="3"/>
      <c r="MAI182" s="3"/>
      <c r="MAJ182" s="3"/>
      <c r="MAK182" s="3"/>
      <c r="MAL182" s="3"/>
      <c r="MAM182" s="3"/>
      <c r="MAN182" s="3"/>
      <c r="MAO182" s="3"/>
      <c r="MAP182" s="3"/>
      <c r="MAQ182" s="3"/>
      <c r="MAR182" s="3"/>
      <c r="MAS182" s="3"/>
      <c r="MAT182" s="3"/>
      <c r="MAU182" s="3"/>
      <c r="MAV182" s="3"/>
      <c r="MAW182" s="3"/>
      <c r="MAX182" s="3"/>
      <c r="MAY182" s="3"/>
      <c r="MAZ182" s="3"/>
      <c r="MBA182" s="3"/>
      <c r="MBB182" s="3"/>
      <c r="MBC182" s="3"/>
      <c r="MBD182" s="3"/>
      <c r="MBE182" s="3"/>
      <c r="MBF182" s="3"/>
      <c r="MBG182" s="3"/>
      <c r="MBH182" s="3"/>
      <c r="MBI182" s="3"/>
      <c r="MBJ182" s="3"/>
      <c r="MBK182" s="3"/>
      <c r="MBL182" s="3"/>
      <c r="MBM182" s="3"/>
      <c r="MBN182" s="3"/>
      <c r="MBO182" s="3"/>
      <c r="MBP182" s="3"/>
      <c r="MBQ182" s="3"/>
      <c r="MBR182" s="3"/>
      <c r="MBS182" s="3"/>
      <c r="MBT182" s="3"/>
      <c r="MBU182" s="3"/>
      <c r="MBV182" s="3"/>
      <c r="MBW182" s="3"/>
      <c r="MBX182" s="3"/>
      <c r="MBY182" s="3"/>
      <c r="MBZ182" s="3"/>
      <c r="MCA182" s="3"/>
      <c r="MCB182" s="3"/>
      <c r="MCC182" s="3"/>
      <c r="MCD182" s="3"/>
      <c r="MCE182" s="3"/>
      <c r="MCF182" s="3"/>
      <c r="MCG182" s="3"/>
      <c r="MCH182" s="3"/>
      <c r="MCI182" s="3"/>
      <c r="MCJ182" s="3"/>
      <c r="MCK182" s="3"/>
      <c r="MCL182" s="3"/>
      <c r="MCM182" s="3"/>
      <c r="MCN182" s="3"/>
      <c r="MCO182" s="3"/>
      <c r="MCP182" s="3"/>
      <c r="MCQ182" s="3"/>
      <c r="MCR182" s="3"/>
      <c r="MCS182" s="3"/>
      <c r="MCT182" s="3"/>
      <c r="MCU182" s="3"/>
      <c r="MCV182" s="3"/>
      <c r="MCW182" s="3"/>
      <c r="MCX182" s="3"/>
      <c r="MCY182" s="3"/>
      <c r="MCZ182" s="3"/>
      <c r="MDA182" s="3"/>
      <c r="MDB182" s="3"/>
      <c r="MDC182" s="3"/>
      <c r="MDD182" s="3"/>
      <c r="MDE182" s="3"/>
      <c r="MDF182" s="3"/>
      <c r="MDG182" s="3"/>
      <c r="MDH182" s="3"/>
      <c r="MDI182" s="3"/>
      <c r="MDJ182" s="3"/>
      <c r="MDK182" s="3"/>
      <c r="MDL182" s="3"/>
      <c r="MDM182" s="3"/>
      <c r="MDN182" s="3"/>
      <c r="MDO182" s="3"/>
      <c r="MDP182" s="3"/>
      <c r="MDQ182" s="3"/>
      <c r="MDR182" s="3"/>
      <c r="MDS182" s="3"/>
      <c r="MDT182" s="3"/>
      <c r="MDU182" s="3"/>
      <c r="MDV182" s="3"/>
      <c r="MDW182" s="3"/>
      <c r="MDX182" s="3"/>
      <c r="MDY182" s="3"/>
      <c r="MDZ182" s="3"/>
      <c r="MEA182" s="3"/>
      <c r="MEB182" s="3"/>
      <c r="MEC182" s="3"/>
      <c r="MED182" s="3"/>
      <c r="MEE182" s="3"/>
      <c r="MEF182" s="3"/>
      <c r="MEG182" s="3"/>
      <c r="MEH182" s="3"/>
      <c r="MEI182" s="3"/>
      <c r="MEJ182" s="3"/>
      <c r="MEK182" s="3"/>
      <c r="MEL182" s="3"/>
      <c r="MEM182" s="3"/>
      <c r="MEN182" s="3"/>
      <c r="MEO182" s="3"/>
      <c r="MEP182" s="3"/>
      <c r="MEQ182" s="3"/>
      <c r="MER182" s="3"/>
      <c r="MES182" s="3"/>
      <c r="MET182" s="3"/>
      <c r="MEU182" s="3"/>
      <c r="MEV182" s="3"/>
      <c r="MEW182" s="3"/>
      <c r="MEX182" s="3"/>
      <c r="MEY182" s="3"/>
      <c r="MEZ182" s="3"/>
      <c r="MFA182" s="3"/>
      <c r="MFB182" s="3"/>
      <c r="MFC182" s="3"/>
      <c r="MFD182" s="3"/>
      <c r="MFE182" s="3"/>
      <c r="MFF182" s="3"/>
      <c r="MFG182" s="3"/>
      <c r="MFH182" s="3"/>
      <c r="MFI182" s="3"/>
      <c r="MFJ182" s="3"/>
      <c r="MFK182" s="3"/>
      <c r="MFL182" s="3"/>
      <c r="MFM182" s="3"/>
      <c r="MFN182" s="3"/>
      <c r="MFO182" s="3"/>
      <c r="MFP182" s="3"/>
      <c r="MFQ182" s="3"/>
      <c r="MFR182" s="3"/>
      <c r="MFS182" s="3"/>
      <c r="MFT182" s="3"/>
      <c r="MFU182" s="3"/>
      <c r="MFV182" s="3"/>
      <c r="MFW182" s="3"/>
      <c r="MFX182" s="3"/>
      <c r="MFY182" s="3"/>
      <c r="MFZ182" s="3"/>
      <c r="MGA182" s="3"/>
      <c r="MGB182" s="3"/>
      <c r="MGC182" s="3"/>
      <c r="MGD182" s="3"/>
      <c r="MGE182" s="3"/>
      <c r="MGF182" s="3"/>
      <c r="MGG182" s="3"/>
      <c r="MGH182" s="3"/>
      <c r="MGI182" s="3"/>
      <c r="MGJ182" s="3"/>
      <c r="MGK182" s="3"/>
      <c r="MGL182" s="3"/>
      <c r="MGM182" s="3"/>
      <c r="MGN182" s="3"/>
      <c r="MGO182" s="3"/>
      <c r="MGP182" s="3"/>
      <c r="MGQ182" s="3"/>
      <c r="MGR182" s="3"/>
      <c r="MGS182" s="3"/>
      <c r="MGT182" s="3"/>
      <c r="MGU182" s="3"/>
      <c r="MGV182" s="3"/>
      <c r="MGW182" s="3"/>
      <c r="MGX182" s="3"/>
      <c r="MGY182" s="3"/>
      <c r="MGZ182" s="3"/>
      <c r="MHA182" s="3"/>
      <c r="MHB182" s="3"/>
      <c r="MHC182" s="3"/>
      <c r="MHD182" s="3"/>
      <c r="MHE182" s="3"/>
      <c r="MHF182" s="3"/>
      <c r="MHG182" s="3"/>
      <c r="MHH182" s="3"/>
      <c r="MHI182" s="3"/>
      <c r="MHJ182" s="3"/>
      <c r="MHK182" s="3"/>
      <c r="MHL182" s="3"/>
      <c r="MHM182" s="3"/>
      <c r="MHN182" s="3"/>
      <c r="MHO182" s="3"/>
      <c r="MHP182" s="3"/>
      <c r="MHQ182" s="3"/>
      <c r="MHR182" s="3"/>
      <c r="MHS182" s="3"/>
      <c r="MHT182" s="3"/>
      <c r="MHU182" s="3"/>
      <c r="MHV182" s="3"/>
      <c r="MHW182" s="3"/>
      <c r="MHX182" s="3"/>
      <c r="MHY182" s="3"/>
      <c r="MHZ182" s="3"/>
      <c r="MIA182" s="3"/>
      <c r="MIB182" s="3"/>
      <c r="MIC182" s="3"/>
      <c r="MID182" s="3"/>
      <c r="MIE182" s="3"/>
      <c r="MIF182" s="3"/>
      <c r="MIG182" s="3"/>
      <c r="MIH182" s="3"/>
      <c r="MII182" s="3"/>
      <c r="MIJ182" s="3"/>
      <c r="MIK182" s="3"/>
      <c r="MIL182" s="3"/>
      <c r="MIM182" s="3"/>
      <c r="MIN182" s="3"/>
      <c r="MIO182" s="3"/>
      <c r="MIP182" s="3"/>
      <c r="MIQ182" s="3"/>
      <c r="MIR182" s="3"/>
      <c r="MIS182" s="3"/>
      <c r="MIT182" s="3"/>
      <c r="MIU182" s="3"/>
      <c r="MIV182" s="3"/>
      <c r="MIW182" s="3"/>
      <c r="MIX182" s="3"/>
      <c r="MIY182" s="3"/>
      <c r="MIZ182" s="3"/>
      <c r="MJA182" s="3"/>
      <c r="MJB182" s="3"/>
      <c r="MJC182" s="3"/>
      <c r="MJD182" s="3"/>
      <c r="MJE182" s="3"/>
      <c r="MJF182" s="3"/>
      <c r="MJG182" s="3"/>
      <c r="MJH182" s="3"/>
      <c r="MJI182" s="3"/>
      <c r="MJJ182" s="3"/>
      <c r="MJK182" s="3"/>
      <c r="MJL182" s="3"/>
      <c r="MJM182" s="3"/>
      <c r="MJN182" s="3"/>
      <c r="MJO182" s="3"/>
      <c r="MJP182" s="3"/>
      <c r="MJQ182" s="3"/>
      <c r="MJR182" s="3"/>
      <c r="MJS182" s="3"/>
      <c r="MJT182" s="3"/>
      <c r="MJU182" s="3"/>
      <c r="MJV182" s="3"/>
      <c r="MJW182" s="3"/>
      <c r="MJX182" s="3"/>
      <c r="MJY182" s="3"/>
      <c r="MJZ182" s="3"/>
      <c r="MKA182" s="3"/>
      <c r="MKB182" s="3"/>
      <c r="MKC182" s="3"/>
      <c r="MKD182" s="3"/>
      <c r="MKE182" s="3"/>
      <c r="MKF182" s="3"/>
      <c r="MKG182" s="3"/>
      <c r="MKH182" s="3"/>
      <c r="MKI182" s="3"/>
      <c r="MKJ182" s="3"/>
      <c r="MKK182" s="3"/>
      <c r="MKL182" s="3"/>
      <c r="MKM182" s="3"/>
      <c r="MKN182" s="3"/>
      <c r="MKO182" s="3"/>
      <c r="MKP182" s="3"/>
      <c r="MKQ182" s="3"/>
      <c r="MKR182" s="3"/>
      <c r="MKS182" s="3"/>
      <c r="MKT182" s="3"/>
      <c r="MKU182" s="3"/>
      <c r="MKV182" s="3"/>
      <c r="MKW182" s="3"/>
      <c r="MKX182" s="3"/>
      <c r="MKY182" s="3"/>
      <c r="MKZ182" s="3"/>
      <c r="MLA182" s="3"/>
      <c r="MLB182" s="3"/>
      <c r="MLC182" s="3"/>
      <c r="MLD182" s="3"/>
      <c r="MLE182" s="3"/>
      <c r="MLF182" s="3"/>
      <c r="MLG182" s="3"/>
      <c r="MLH182" s="3"/>
      <c r="MLI182" s="3"/>
      <c r="MLJ182" s="3"/>
      <c r="MLK182" s="3"/>
      <c r="MLL182" s="3"/>
      <c r="MLM182" s="3"/>
      <c r="MLN182" s="3"/>
      <c r="MLO182" s="3"/>
      <c r="MLP182" s="3"/>
      <c r="MLQ182" s="3"/>
      <c r="MLR182" s="3"/>
      <c r="MLS182" s="3"/>
      <c r="MLT182" s="3"/>
      <c r="MLU182" s="3"/>
      <c r="MLV182" s="3"/>
      <c r="MLW182" s="3"/>
      <c r="MLX182" s="3"/>
      <c r="MLY182" s="3"/>
      <c r="MLZ182" s="3"/>
      <c r="MMA182" s="3"/>
      <c r="MMB182" s="3"/>
      <c r="MMC182" s="3"/>
      <c r="MMD182" s="3"/>
      <c r="MME182" s="3"/>
      <c r="MMF182" s="3"/>
      <c r="MMG182" s="3"/>
      <c r="MMH182" s="3"/>
      <c r="MMI182" s="3"/>
      <c r="MMJ182" s="3"/>
      <c r="MMK182" s="3"/>
      <c r="MML182" s="3"/>
      <c r="MMM182" s="3"/>
      <c r="MMN182" s="3"/>
      <c r="MMO182" s="3"/>
      <c r="MMP182" s="3"/>
      <c r="MMQ182" s="3"/>
      <c r="MMR182" s="3"/>
      <c r="MMS182" s="3"/>
      <c r="MMT182" s="3"/>
      <c r="MMU182" s="3"/>
      <c r="MMV182" s="3"/>
      <c r="MMW182" s="3"/>
      <c r="MMX182" s="3"/>
      <c r="MMY182" s="3"/>
      <c r="MMZ182" s="3"/>
      <c r="MNA182" s="3"/>
      <c r="MNB182" s="3"/>
      <c r="MNC182" s="3"/>
      <c r="MND182" s="3"/>
      <c r="MNE182" s="3"/>
      <c r="MNF182" s="3"/>
      <c r="MNG182" s="3"/>
      <c r="MNH182" s="3"/>
      <c r="MNI182" s="3"/>
      <c r="MNJ182" s="3"/>
      <c r="MNK182" s="3"/>
      <c r="MNL182" s="3"/>
      <c r="MNM182" s="3"/>
      <c r="MNN182" s="3"/>
      <c r="MNO182" s="3"/>
      <c r="MNP182" s="3"/>
      <c r="MNQ182" s="3"/>
      <c r="MNR182" s="3"/>
      <c r="MNS182" s="3"/>
      <c r="MNT182" s="3"/>
      <c r="MNU182" s="3"/>
      <c r="MNV182" s="3"/>
      <c r="MNW182" s="3"/>
      <c r="MNX182" s="3"/>
      <c r="MNY182" s="3"/>
      <c r="MNZ182" s="3"/>
      <c r="MOA182" s="3"/>
      <c r="MOB182" s="3"/>
      <c r="MOC182" s="3"/>
      <c r="MOD182" s="3"/>
      <c r="MOE182" s="3"/>
      <c r="MOF182" s="3"/>
      <c r="MOG182" s="3"/>
      <c r="MOH182" s="3"/>
      <c r="MOI182" s="3"/>
      <c r="MOJ182" s="3"/>
      <c r="MOK182" s="3"/>
      <c r="MOL182" s="3"/>
      <c r="MOM182" s="3"/>
      <c r="MON182" s="3"/>
      <c r="MOO182" s="3"/>
      <c r="MOP182" s="3"/>
      <c r="MOQ182" s="3"/>
      <c r="MOR182" s="3"/>
      <c r="MOS182" s="3"/>
      <c r="MOT182" s="3"/>
      <c r="MOU182" s="3"/>
      <c r="MOV182" s="3"/>
      <c r="MOW182" s="3"/>
      <c r="MOX182" s="3"/>
      <c r="MOY182" s="3"/>
      <c r="MOZ182" s="3"/>
      <c r="MPA182" s="3"/>
      <c r="MPB182" s="3"/>
      <c r="MPC182" s="3"/>
      <c r="MPD182" s="3"/>
      <c r="MPE182" s="3"/>
      <c r="MPF182" s="3"/>
      <c r="MPG182" s="3"/>
      <c r="MPH182" s="3"/>
      <c r="MPI182" s="3"/>
      <c r="MPJ182" s="3"/>
      <c r="MPK182" s="3"/>
      <c r="MPL182" s="3"/>
      <c r="MPM182" s="3"/>
      <c r="MPN182" s="3"/>
      <c r="MPO182" s="3"/>
      <c r="MPP182" s="3"/>
      <c r="MPQ182" s="3"/>
      <c r="MPR182" s="3"/>
      <c r="MPS182" s="3"/>
      <c r="MPT182" s="3"/>
      <c r="MPU182" s="3"/>
      <c r="MPV182" s="3"/>
      <c r="MPW182" s="3"/>
      <c r="MPX182" s="3"/>
      <c r="MPY182" s="3"/>
      <c r="MPZ182" s="3"/>
      <c r="MQA182" s="3"/>
      <c r="MQB182" s="3"/>
      <c r="MQC182" s="3"/>
      <c r="MQD182" s="3"/>
      <c r="MQE182" s="3"/>
      <c r="MQF182" s="3"/>
      <c r="MQG182" s="3"/>
      <c r="MQH182" s="3"/>
      <c r="MQI182" s="3"/>
      <c r="MQJ182" s="3"/>
      <c r="MQK182" s="3"/>
      <c r="MQL182" s="3"/>
      <c r="MQM182" s="3"/>
      <c r="MQN182" s="3"/>
      <c r="MQO182" s="3"/>
      <c r="MQP182" s="3"/>
      <c r="MQQ182" s="3"/>
      <c r="MQR182" s="3"/>
      <c r="MQS182" s="3"/>
      <c r="MQT182" s="3"/>
      <c r="MQU182" s="3"/>
      <c r="MQV182" s="3"/>
      <c r="MQW182" s="3"/>
      <c r="MQX182" s="3"/>
      <c r="MQY182" s="3"/>
      <c r="MQZ182" s="3"/>
      <c r="MRA182" s="3"/>
      <c r="MRB182" s="3"/>
      <c r="MRC182" s="3"/>
      <c r="MRD182" s="3"/>
      <c r="MRE182" s="3"/>
      <c r="MRF182" s="3"/>
      <c r="MRG182" s="3"/>
      <c r="MRH182" s="3"/>
      <c r="MRI182" s="3"/>
      <c r="MRJ182" s="3"/>
      <c r="MRK182" s="3"/>
      <c r="MRL182" s="3"/>
      <c r="MRM182" s="3"/>
      <c r="MRN182" s="3"/>
      <c r="MRO182" s="3"/>
      <c r="MRP182" s="3"/>
      <c r="MRQ182" s="3"/>
      <c r="MRR182" s="3"/>
      <c r="MRS182" s="3"/>
      <c r="MRT182" s="3"/>
      <c r="MRU182" s="3"/>
      <c r="MRV182" s="3"/>
      <c r="MRW182" s="3"/>
      <c r="MRX182" s="3"/>
      <c r="MRY182" s="3"/>
      <c r="MRZ182" s="3"/>
      <c r="MSA182" s="3"/>
      <c r="MSB182" s="3"/>
      <c r="MSC182" s="3"/>
      <c r="MSD182" s="3"/>
      <c r="MSE182" s="3"/>
      <c r="MSF182" s="3"/>
      <c r="MSG182" s="3"/>
      <c r="MSH182" s="3"/>
      <c r="MSI182" s="3"/>
      <c r="MSJ182" s="3"/>
      <c r="MSK182" s="3"/>
      <c r="MSL182" s="3"/>
      <c r="MSM182" s="3"/>
      <c r="MSN182" s="3"/>
      <c r="MSO182" s="3"/>
      <c r="MSP182" s="3"/>
      <c r="MSQ182" s="3"/>
      <c r="MSR182" s="3"/>
      <c r="MSS182" s="3"/>
      <c r="MST182" s="3"/>
      <c r="MSU182" s="3"/>
      <c r="MSV182" s="3"/>
      <c r="MSW182" s="3"/>
      <c r="MSX182" s="3"/>
      <c r="MSY182" s="3"/>
      <c r="MSZ182" s="3"/>
      <c r="MTA182" s="3"/>
      <c r="MTB182" s="3"/>
      <c r="MTC182" s="3"/>
      <c r="MTD182" s="3"/>
      <c r="MTE182" s="3"/>
      <c r="MTF182" s="3"/>
      <c r="MTG182" s="3"/>
      <c r="MTH182" s="3"/>
      <c r="MTI182" s="3"/>
      <c r="MTJ182" s="3"/>
      <c r="MTK182" s="3"/>
      <c r="MTL182" s="3"/>
      <c r="MTM182" s="3"/>
      <c r="MTN182" s="3"/>
      <c r="MTO182" s="3"/>
      <c r="MTP182" s="3"/>
      <c r="MTQ182" s="3"/>
      <c r="MTR182" s="3"/>
      <c r="MTS182" s="3"/>
      <c r="MTT182" s="3"/>
      <c r="MTU182" s="3"/>
      <c r="MTV182" s="3"/>
      <c r="MTW182" s="3"/>
      <c r="MTX182" s="3"/>
      <c r="MTY182" s="3"/>
      <c r="MTZ182" s="3"/>
      <c r="MUA182" s="3"/>
      <c r="MUB182" s="3"/>
      <c r="MUC182" s="3"/>
      <c r="MUD182" s="3"/>
      <c r="MUE182" s="3"/>
      <c r="MUF182" s="3"/>
      <c r="MUG182" s="3"/>
      <c r="MUH182" s="3"/>
      <c r="MUI182" s="3"/>
      <c r="MUJ182" s="3"/>
      <c r="MUK182" s="3"/>
      <c r="MUL182" s="3"/>
      <c r="MUM182" s="3"/>
      <c r="MUN182" s="3"/>
      <c r="MUO182" s="3"/>
      <c r="MUP182" s="3"/>
      <c r="MUQ182" s="3"/>
      <c r="MUR182" s="3"/>
      <c r="MUS182" s="3"/>
      <c r="MUT182" s="3"/>
      <c r="MUU182" s="3"/>
      <c r="MUV182" s="3"/>
      <c r="MUW182" s="3"/>
      <c r="MUX182" s="3"/>
      <c r="MUY182" s="3"/>
      <c r="MUZ182" s="3"/>
      <c r="MVA182" s="3"/>
      <c r="MVB182" s="3"/>
      <c r="MVC182" s="3"/>
      <c r="MVD182" s="3"/>
      <c r="MVE182" s="3"/>
      <c r="MVF182" s="3"/>
      <c r="MVG182" s="3"/>
      <c r="MVH182" s="3"/>
      <c r="MVI182" s="3"/>
      <c r="MVJ182" s="3"/>
      <c r="MVK182" s="3"/>
      <c r="MVL182" s="3"/>
      <c r="MVM182" s="3"/>
      <c r="MVN182" s="3"/>
      <c r="MVO182" s="3"/>
      <c r="MVP182" s="3"/>
      <c r="MVQ182" s="3"/>
      <c r="MVR182" s="3"/>
      <c r="MVS182" s="3"/>
      <c r="MVT182" s="3"/>
      <c r="MVU182" s="3"/>
      <c r="MVV182" s="3"/>
      <c r="MVW182" s="3"/>
      <c r="MVX182" s="3"/>
      <c r="MVY182" s="3"/>
      <c r="MVZ182" s="3"/>
      <c r="MWA182" s="3"/>
      <c r="MWB182" s="3"/>
      <c r="MWC182" s="3"/>
      <c r="MWD182" s="3"/>
      <c r="MWE182" s="3"/>
      <c r="MWF182" s="3"/>
      <c r="MWG182" s="3"/>
      <c r="MWH182" s="3"/>
      <c r="MWI182" s="3"/>
      <c r="MWJ182" s="3"/>
      <c r="MWK182" s="3"/>
      <c r="MWL182" s="3"/>
      <c r="MWM182" s="3"/>
      <c r="MWN182" s="3"/>
      <c r="MWO182" s="3"/>
      <c r="MWP182" s="3"/>
      <c r="MWQ182" s="3"/>
      <c r="MWR182" s="3"/>
      <c r="MWS182" s="3"/>
      <c r="MWT182" s="3"/>
      <c r="MWU182" s="3"/>
      <c r="MWV182" s="3"/>
      <c r="MWW182" s="3"/>
      <c r="MWX182" s="3"/>
      <c r="MWY182" s="3"/>
      <c r="MWZ182" s="3"/>
      <c r="MXA182" s="3"/>
      <c r="MXB182" s="3"/>
      <c r="MXC182" s="3"/>
      <c r="MXD182" s="3"/>
      <c r="MXE182" s="3"/>
      <c r="MXF182" s="3"/>
      <c r="MXG182" s="3"/>
      <c r="MXH182" s="3"/>
      <c r="MXI182" s="3"/>
      <c r="MXJ182" s="3"/>
      <c r="MXK182" s="3"/>
      <c r="MXL182" s="3"/>
      <c r="MXM182" s="3"/>
      <c r="MXN182" s="3"/>
      <c r="MXO182" s="3"/>
      <c r="MXP182" s="3"/>
      <c r="MXQ182" s="3"/>
      <c r="MXR182" s="3"/>
      <c r="MXS182" s="3"/>
      <c r="MXT182" s="3"/>
      <c r="MXU182" s="3"/>
      <c r="MXV182" s="3"/>
      <c r="MXW182" s="3"/>
      <c r="MXX182" s="3"/>
      <c r="MXY182" s="3"/>
      <c r="MXZ182" s="3"/>
      <c r="MYA182" s="3"/>
      <c r="MYB182" s="3"/>
      <c r="MYC182" s="3"/>
      <c r="MYD182" s="3"/>
      <c r="MYE182" s="3"/>
      <c r="MYF182" s="3"/>
      <c r="MYG182" s="3"/>
      <c r="MYH182" s="3"/>
      <c r="MYI182" s="3"/>
      <c r="MYJ182" s="3"/>
      <c r="MYK182" s="3"/>
      <c r="MYL182" s="3"/>
      <c r="MYM182" s="3"/>
      <c r="MYN182" s="3"/>
      <c r="MYO182" s="3"/>
      <c r="MYP182" s="3"/>
      <c r="MYQ182" s="3"/>
      <c r="MYR182" s="3"/>
      <c r="MYS182" s="3"/>
      <c r="MYT182" s="3"/>
      <c r="MYU182" s="3"/>
      <c r="MYV182" s="3"/>
      <c r="MYW182" s="3"/>
      <c r="MYX182" s="3"/>
      <c r="MYY182" s="3"/>
      <c r="MYZ182" s="3"/>
      <c r="MZA182" s="3"/>
      <c r="MZB182" s="3"/>
      <c r="MZC182" s="3"/>
      <c r="MZD182" s="3"/>
      <c r="MZE182" s="3"/>
      <c r="MZF182" s="3"/>
      <c r="MZG182" s="3"/>
      <c r="MZH182" s="3"/>
      <c r="MZI182" s="3"/>
      <c r="MZJ182" s="3"/>
      <c r="MZK182" s="3"/>
      <c r="MZL182" s="3"/>
      <c r="MZM182" s="3"/>
      <c r="MZN182" s="3"/>
      <c r="MZO182" s="3"/>
      <c r="MZP182" s="3"/>
      <c r="MZQ182" s="3"/>
      <c r="MZR182" s="3"/>
      <c r="MZS182" s="3"/>
      <c r="MZT182" s="3"/>
      <c r="MZU182" s="3"/>
      <c r="MZV182" s="3"/>
      <c r="MZW182" s="3"/>
      <c r="MZX182" s="3"/>
      <c r="MZY182" s="3"/>
      <c r="MZZ182" s="3"/>
      <c r="NAA182" s="3"/>
      <c r="NAB182" s="3"/>
      <c r="NAC182" s="3"/>
      <c r="NAD182" s="3"/>
      <c r="NAE182" s="3"/>
      <c r="NAF182" s="3"/>
      <c r="NAG182" s="3"/>
      <c r="NAH182" s="3"/>
      <c r="NAI182" s="3"/>
      <c r="NAJ182" s="3"/>
      <c r="NAK182" s="3"/>
      <c r="NAL182" s="3"/>
      <c r="NAM182" s="3"/>
      <c r="NAN182" s="3"/>
      <c r="NAO182" s="3"/>
      <c r="NAP182" s="3"/>
      <c r="NAQ182" s="3"/>
      <c r="NAR182" s="3"/>
      <c r="NAS182" s="3"/>
      <c r="NAT182" s="3"/>
      <c r="NAU182" s="3"/>
      <c r="NAV182" s="3"/>
      <c r="NAW182" s="3"/>
      <c r="NAX182" s="3"/>
      <c r="NAY182" s="3"/>
      <c r="NAZ182" s="3"/>
      <c r="NBA182" s="3"/>
      <c r="NBB182" s="3"/>
      <c r="NBC182" s="3"/>
      <c r="NBD182" s="3"/>
      <c r="NBE182" s="3"/>
      <c r="NBF182" s="3"/>
      <c r="NBG182" s="3"/>
      <c r="NBH182" s="3"/>
      <c r="NBI182" s="3"/>
      <c r="NBJ182" s="3"/>
      <c r="NBK182" s="3"/>
      <c r="NBL182" s="3"/>
      <c r="NBM182" s="3"/>
      <c r="NBN182" s="3"/>
      <c r="NBO182" s="3"/>
      <c r="NBP182" s="3"/>
      <c r="NBQ182" s="3"/>
      <c r="NBR182" s="3"/>
      <c r="NBS182" s="3"/>
      <c r="NBT182" s="3"/>
      <c r="NBU182" s="3"/>
      <c r="NBV182" s="3"/>
      <c r="NBW182" s="3"/>
      <c r="NBX182" s="3"/>
      <c r="NBY182" s="3"/>
      <c r="NBZ182" s="3"/>
      <c r="NCA182" s="3"/>
      <c r="NCB182" s="3"/>
      <c r="NCC182" s="3"/>
      <c r="NCD182" s="3"/>
      <c r="NCE182" s="3"/>
      <c r="NCF182" s="3"/>
      <c r="NCG182" s="3"/>
      <c r="NCH182" s="3"/>
      <c r="NCI182" s="3"/>
      <c r="NCJ182" s="3"/>
      <c r="NCK182" s="3"/>
      <c r="NCL182" s="3"/>
      <c r="NCM182" s="3"/>
      <c r="NCN182" s="3"/>
      <c r="NCO182" s="3"/>
      <c r="NCP182" s="3"/>
      <c r="NCQ182" s="3"/>
      <c r="NCR182" s="3"/>
      <c r="NCS182" s="3"/>
      <c r="NCT182" s="3"/>
      <c r="NCU182" s="3"/>
      <c r="NCV182" s="3"/>
      <c r="NCW182" s="3"/>
      <c r="NCX182" s="3"/>
      <c r="NCY182" s="3"/>
      <c r="NCZ182" s="3"/>
      <c r="NDA182" s="3"/>
      <c r="NDB182" s="3"/>
      <c r="NDC182" s="3"/>
      <c r="NDD182" s="3"/>
      <c r="NDE182" s="3"/>
      <c r="NDF182" s="3"/>
      <c r="NDG182" s="3"/>
      <c r="NDH182" s="3"/>
      <c r="NDI182" s="3"/>
      <c r="NDJ182" s="3"/>
      <c r="NDK182" s="3"/>
      <c r="NDL182" s="3"/>
      <c r="NDM182" s="3"/>
      <c r="NDN182" s="3"/>
      <c r="NDO182" s="3"/>
      <c r="NDP182" s="3"/>
      <c r="NDQ182" s="3"/>
      <c r="NDR182" s="3"/>
      <c r="NDS182" s="3"/>
      <c r="NDT182" s="3"/>
      <c r="NDU182" s="3"/>
      <c r="NDV182" s="3"/>
      <c r="NDW182" s="3"/>
      <c r="NDX182" s="3"/>
      <c r="NDY182" s="3"/>
      <c r="NDZ182" s="3"/>
      <c r="NEA182" s="3"/>
      <c r="NEB182" s="3"/>
      <c r="NEC182" s="3"/>
      <c r="NED182" s="3"/>
      <c r="NEE182" s="3"/>
      <c r="NEF182" s="3"/>
      <c r="NEG182" s="3"/>
      <c r="NEH182" s="3"/>
      <c r="NEI182" s="3"/>
      <c r="NEJ182" s="3"/>
      <c r="NEK182" s="3"/>
      <c r="NEL182" s="3"/>
      <c r="NEM182" s="3"/>
      <c r="NEN182" s="3"/>
      <c r="NEO182" s="3"/>
      <c r="NEP182" s="3"/>
      <c r="NEQ182" s="3"/>
      <c r="NER182" s="3"/>
      <c r="NES182" s="3"/>
      <c r="NET182" s="3"/>
      <c r="NEU182" s="3"/>
      <c r="NEV182" s="3"/>
      <c r="NEW182" s="3"/>
      <c r="NEX182" s="3"/>
      <c r="NEY182" s="3"/>
      <c r="NEZ182" s="3"/>
      <c r="NFA182" s="3"/>
      <c r="NFB182" s="3"/>
      <c r="NFC182" s="3"/>
      <c r="NFD182" s="3"/>
      <c r="NFE182" s="3"/>
      <c r="NFF182" s="3"/>
      <c r="NFG182" s="3"/>
      <c r="NFH182" s="3"/>
      <c r="NFI182" s="3"/>
      <c r="NFJ182" s="3"/>
      <c r="NFK182" s="3"/>
      <c r="NFL182" s="3"/>
      <c r="NFM182" s="3"/>
      <c r="NFN182" s="3"/>
      <c r="NFO182" s="3"/>
      <c r="NFP182" s="3"/>
      <c r="NFQ182" s="3"/>
      <c r="NFR182" s="3"/>
      <c r="NFS182" s="3"/>
      <c r="NFT182" s="3"/>
      <c r="NFU182" s="3"/>
      <c r="NFV182" s="3"/>
      <c r="NFW182" s="3"/>
      <c r="NFX182" s="3"/>
      <c r="NFY182" s="3"/>
      <c r="NFZ182" s="3"/>
      <c r="NGA182" s="3"/>
      <c r="NGB182" s="3"/>
      <c r="NGC182" s="3"/>
      <c r="NGD182" s="3"/>
      <c r="NGE182" s="3"/>
      <c r="NGF182" s="3"/>
      <c r="NGG182" s="3"/>
      <c r="NGH182" s="3"/>
      <c r="NGI182" s="3"/>
      <c r="NGJ182" s="3"/>
      <c r="NGK182" s="3"/>
      <c r="NGL182" s="3"/>
      <c r="NGM182" s="3"/>
      <c r="NGN182" s="3"/>
      <c r="NGO182" s="3"/>
      <c r="NGP182" s="3"/>
      <c r="NGQ182" s="3"/>
      <c r="NGR182" s="3"/>
      <c r="NGS182" s="3"/>
      <c r="NGT182" s="3"/>
      <c r="NGU182" s="3"/>
      <c r="NGV182" s="3"/>
      <c r="NGW182" s="3"/>
      <c r="NGX182" s="3"/>
      <c r="NGY182" s="3"/>
      <c r="NGZ182" s="3"/>
      <c r="NHA182" s="3"/>
      <c r="NHB182" s="3"/>
      <c r="NHC182" s="3"/>
      <c r="NHD182" s="3"/>
      <c r="NHE182" s="3"/>
      <c r="NHF182" s="3"/>
      <c r="NHG182" s="3"/>
      <c r="NHH182" s="3"/>
      <c r="NHI182" s="3"/>
      <c r="NHJ182" s="3"/>
      <c r="NHK182" s="3"/>
      <c r="NHL182" s="3"/>
      <c r="NHM182" s="3"/>
      <c r="NHN182" s="3"/>
      <c r="NHO182" s="3"/>
      <c r="NHP182" s="3"/>
      <c r="NHQ182" s="3"/>
      <c r="NHR182" s="3"/>
      <c r="NHS182" s="3"/>
      <c r="NHT182" s="3"/>
      <c r="NHU182" s="3"/>
      <c r="NHV182" s="3"/>
      <c r="NHW182" s="3"/>
      <c r="NHX182" s="3"/>
      <c r="NHY182" s="3"/>
      <c r="NHZ182" s="3"/>
      <c r="NIA182" s="3"/>
      <c r="NIB182" s="3"/>
      <c r="NIC182" s="3"/>
      <c r="NID182" s="3"/>
      <c r="NIE182" s="3"/>
      <c r="NIF182" s="3"/>
      <c r="NIG182" s="3"/>
      <c r="NIH182" s="3"/>
      <c r="NII182" s="3"/>
      <c r="NIJ182" s="3"/>
      <c r="NIK182" s="3"/>
      <c r="NIL182" s="3"/>
      <c r="NIM182" s="3"/>
      <c r="NIN182" s="3"/>
      <c r="NIO182" s="3"/>
      <c r="NIP182" s="3"/>
      <c r="NIQ182" s="3"/>
      <c r="NIR182" s="3"/>
      <c r="NIS182" s="3"/>
      <c r="NIT182" s="3"/>
      <c r="NIU182" s="3"/>
      <c r="NIV182" s="3"/>
      <c r="NIW182" s="3"/>
      <c r="NIX182" s="3"/>
      <c r="NIY182" s="3"/>
      <c r="NIZ182" s="3"/>
      <c r="NJA182" s="3"/>
      <c r="NJB182" s="3"/>
      <c r="NJC182" s="3"/>
      <c r="NJD182" s="3"/>
      <c r="NJE182" s="3"/>
      <c r="NJF182" s="3"/>
      <c r="NJG182" s="3"/>
      <c r="NJH182" s="3"/>
      <c r="NJI182" s="3"/>
      <c r="NJJ182" s="3"/>
      <c r="NJK182" s="3"/>
      <c r="NJL182" s="3"/>
      <c r="NJM182" s="3"/>
      <c r="NJN182" s="3"/>
      <c r="NJO182" s="3"/>
      <c r="NJP182" s="3"/>
      <c r="NJQ182" s="3"/>
      <c r="NJR182" s="3"/>
      <c r="NJS182" s="3"/>
      <c r="NJT182" s="3"/>
      <c r="NJU182" s="3"/>
      <c r="NJV182" s="3"/>
      <c r="NJW182" s="3"/>
      <c r="NJX182" s="3"/>
      <c r="NJY182" s="3"/>
      <c r="NJZ182" s="3"/>
      <c r="NKA182" s="3"/>
      <c r="NKB182" s="3"/>
      <c r="NKC182" s="3"/>
      <c r="NKD182" s="3"/>
      <c r="NKE182" s="3"/>
      <c r="NKF182" s="3"/>
      <c r="NKG182" s="3"/>
      <c r="NKH182" s="3"/>
      <c r="NKI182" s="3"/>
      <c r="NKJ182" s="3"/>
      <c r="NKK182" s="3"/>
      <c r="NKL182" s="3"/>
      <c r="NKM182" s="3"/>
      <c r="NKN182" s="3"/>
      <c r="NKO182" s="3"/>
      <c r="NKP182" s="3"/>
      <c r="NKQ182" s="3"/>
      <c r="NKR182" s="3"/>
      <c r="NKS182" s="3"/>
      <c r="NKT182" s="3"/>
      <c r="NKU182" s="3"/>
      <c r="NKV182" s="3"/>
      <c r="NKW182" s="3"/>
      <c r="NKX182" s="3"/>
      <c r="NKY182" s="3"/>
      <c r="NKZ182" s="3"/>
      <c r="NLA182" s="3"/>
      <c r="NLB182" s="3"/>
      <c r="NLC182" s="3"/>
      <c r="NLD182" s="3"/>
      <c r="NLE182" s="3"/>
      <c r="NLF182" s="3"/>
      <c r="NLG182" s="3"/>
      <c r="NLH182" s="3"/>
      <c r="NLI182" s="3"/>
      <c r="NLJ182" s="3"/>
      <c r="NLK182" s="3"/>
      <c r="NLL182" s="3"/>
      <c r="NLM182" s="3"/>
      <c r="NLN182" s="3"/>
      <c r="NLO182" s="3"/>
      <c r="NLP182" s="3"/>
      <c r="NLQ182" s="3"/>
      <c r="NLR182" s="3"/>
      <c r="NLS182" s="3"/>
      <c r="NLT182" s="3"/>
      <c r="NLU182" s="3"/>
      <c r="NLV182" s="3"/>
      <c r="NLW182" s="3"/>
      <c r="NLX182" s="3"/>
      <c r="NLY182" s="3"/>
      <c r="NLZ182" s="3"/>
      <c r="NMA182" s="3"/>
      <c r="NMB182" s="3"/>
      <c r="NMC182" s="3"/>
      <c r="NMD182" s="3"/>
      <c r="NME182" s="3"/>
      <c r="NMF182" s="3"/>
      <c r="NMG182" s="3"/>
      <c r="NMH182" s="3"/>
      <c r="NMI182" s="3"/>
      <c r="NMJ182" s="3"/>
      <c r="NMK182" s="3"/>
      <c r="NML182" s="3"/>
      <c r="NMM182" s="3"/>
      <c r="NMN182" s="3"/>
      <c r="NMO182" s="3"/>
      <c r="NMP182" s="3"/>
      <c r="NMQ182" s="3"/>
      <c r="NMR182" s="3"/>
      <c r="NMS182" s="3"/>
      <c r="NMT182" s="3"/>
      <c r="NMU182" s="3"/>
      <c r="NMV182" s="3"/>
      <c r="NMW182" s="3"/>
      <c r="NMX182" s="3"/>
      <c r="NMY182" s="3"/>
      <c r="NMZ182" s="3"/>
      <c r="NNA182" s="3"/>
      <c r="NNB182" s="3"/>
      <c r="NNC182" s="3"/>
      <c r="NND182" s="3"/>
      <c r="NNE182" s="3"/>
      <c r="NNF182" s="3"/>
      <c r="NNG182" s="3"/>
      <c r="NNH182" s="3"/>
      <c r="NNI182" s="3"/>
      <c r="NNJ182" s="3"/>
      <c r="NNK182" s="3"/>
      <c r="NNL182" s="3"/>
      <c r="NNM182" s="3"/>
      <c r="NNN182" s="3"/>
      <c r="NNO182" s="3"/>
      <c r="NNP182" s="3"/>
      <c r="NNQ182" s="3"/>
      <c r="NNR182" s="3"/>
      <c r="NNS182" s="3"/>
      <c r="NNT182" s="3"/>
      <c r="NNU182" s="3"/>
      <c r="NNV182" s="3"/>
      <c r="NNW182" s="3"/>
      <c r="NNX182" s="3"/>
      <c r="NNY182" s="3"/>
      <c r="NNZ182" s="3"/>
      <c r="NOA182" s="3"/>
      <c r="NOB182" s="3"/>
      <c r="NOC182" s="3"/>
      <c r="NOD182" s="3"/>
      <c r="NOE182" s="3"/>
      <c r="NOF182" s="3"/>
      <c r="NOG182" s="3"/>
      <c r="NOH182" s="3"/>
      <c r="NOI182" s="3"/>
      <c r="NOJ182" s="3"/>
      <c r="NOK182" s="3"/>
      <c r="NOL182" s="3"/>
      <c r="NOM182" s="3"/>
      <c r="NON182" s="3"/>
      <c r="NOO182" s="3"/>
      <c r="NOP182" s="3"/>
      <c r="NOQ182" s="3"/>
      <c r="NOR182" s="3"/>
      <c r="NOS182" s="3"/>
      <c r="NOT182" s="3"/>
      <c r="NOU182" s="3"/>
      <c r="NOV182" s="3"/>
      <c r="NOW182" s="3"/>
      <c r="NOX182" s="3"/>
      <c r="NOY182" s="3"/>
      <c r="NOZ182" s="3"/>
      <c r="NPA182" s="3"/>
      <c r="NPB182" s="3"/>
      <c r="NPC182" s="3"/>
      <c r="NPD182" s="3"/>
      <c r="NPE182" s="3"/>
      <c r="NPF182" s="3"/>
      <c r="NPG182" s="3"/>
      <c r="NPH182" s="3"/>
      <c r="NPI182" s="3"/>
      <c r="NPJ182" s="3"/>
      <c r="NPK182" s="3"/>
      <c r="NPL182" s="3"/>
      <c r="NPM182" s="3"/>
      <c r="NPN182" s="3"/>
      <c r="NPO182" s="3"/>
      <c r="NPP182" s="3"/>
      <c r="NPQ182" s="3"/>
      <c r="NPR182" s="3"/>
      <c r="NPS182" s="3"/>
      <c r="NPT182" s="3"/>
      <c r="NPU182" s="3"/>
      <c r="NPV182" s="3"/>
      <c r="NPW182" s="3"/>
      <c r="NPX182" s="3"/>
      <c r="NPY182" s="3"/>
      <c r="NPZ182" s="3"/>
      <c r="NQA182" s="3"/>
      <c r="NQB182" s="3"/>
      <c r="NQC182" s="3"/>
      <c r="NQD182" s="3"/>
      <c r="NQE182" s="3"/>
      <c r="NQF182" s="3"/>
      <c r="NQG182" s="3"/>
      <c r="NQH182" s="3"/>
      <c r="NQI182" s="3"/>
      <c r="NQJ182" s="3"/>
      <c r="NQK182" s="3"/>
      <c r="NQL182" s="3"/>
      <c r="NQM182" s="3"/>
      <c r="NQN182" s="3"/>
      <c r="NQO182" s="3"/>
      <c r="NQP182" s="3"/>
      <c r="NQQ182" s="3"/>
      <c r="NQR182" s="3"/>
      <c r="NQS182" s="3"/>
      <c r="NQT182" s="3"/>
      <c r="NQU182" s="3"/>
      <c r="NQV182" s="3"/>
      <c r="NQW182" s="3"/>
      <c r="NQX182" s="3"/>
      <c r="NQY182" s="3"/>
      <c r="NQZ182" s="3"/>
      <c r="NRA182" s="3"/>
      <c r="NRB182" s="3"/>
      <c r="NRC182" s="3"/>
      <c r="NRD182" s="3"/>
      <c r="NRE182" s="3"/>
      <c r="NRF182" s="3"/>
      <c r="NRG182" s="3"/>
      <c r="NRH182" s="3"/>
      <c r="NRI182" s="3"/>
      <c r="NRJ182" s="3"/>
      <c r="NRK182" s="3"/>
      <c r="NRL182" s="3"/>
      <c r="NRM182" s="3"/>
      <c r="NRN182" s="3"/>
      <c r="NRO182" s="3"/>
      <c r="NRP182" s="3"/>
      <c r="NRQ182" s="3"/>
      <c r="NRR182" s="3"/>
      <c r="NRS182" s="3"/>
      <c r="NRT182" s="3"/>
      <c r="NRU182" s="3"/>
      <c r="NRV182" s="3"/>
      <c r="NRW182" s="3"/>
      <c r="NRX182" s="3"/>
      <c r="NRY182" s="3"/>
      <c r="NRZ182" s="3"/>
      <c r="NSA182" s="3"/>
      <c r="NSB182" s="3"/>
      <c r="NSC182" s="3"/>
      <c r="NSD182" s="3"/>
      <c r="NSE182" s="3"/>
      <c r="NSF182" s="3"/>
      <c r="NSG182" s="3"/>
      <c r="NSH182" s="3"/>
      <c r="NSI182" s="3"/>
      <c r="NSJ182" s="3"/>
      <c r="NSK182" s="3"/>
      <c r="NSL182" s="3"/>
      <c r="NSM182" s="3"/>
      <c r="NSN182" s="3"/>
      <c r="NSO182" s="3"/>
      <c r="NSP182" s="3"/>
      <c r="NSQ182" s="3"/>
      <c r="NSR182" s="3"/>
      <c r="NSS182" s="3"/>
      <c r="NST182" s="3"/>
      <c r="NSU182" s="3"/>
      <c r="NSV182" s="3"/>
      <c r="NSW182" s="3"/>
      <c r="NSX182" s="3"/>
      <c r="NSY182" s="3"/>
      <c r="NSZ182" s="3"/>
      <c r="NTA182" s="3"/>
      <c r="NTB182" s="3"/>
      <c r="NTC182" s="3"/>
      <c r="NTD182" s="3"/>
      <c r="NTE182" s="3"/>
      <c r="NTF182" s="3"/>
      <c r="NTG182" s="3"/>
      <c r="NTH182" s="3"/>
      <c r="NTI182" s="3"/>
      <c r="NTJ182" s="3"/>
      <c r="NTK182" s="3"/>
      <c r="NTL182" s="3"/>
      <c r="NTM182" s="3"/>
      <c r="NTN182" s="3"/>
      <c r="NTO182" s="3"/>
      <c r="NTP182" s="3"/>
      <c r="NTQ182" s="3"/>
      <c r="NTR182" s="3"/>
      <c r="NTS182" s="3"/>
      <c r="NTT182" s="3"/>
      <c r="NTU182" s="3"/>
      <c r="NTV182" s="3"/>
      <c r="NTW182" s="3"/>
      <c r="NTX182" s="3"/>
      <c r="NTY182" s="3"/>
      <c r="NTZ182" s="3"/>
      <c r="NUA182" s="3"/>
      <c r="NUB182" s="3"/>
      <c r="NUC182" s="3"/>
      <c r="NUD182" s="3"/>
      <c r="NUE182" s="3"/>
      <c r="NUF182" s="3"/>
      <c r="NUG182" s="3"/>
      <c r="NUH182" s="3"/>
      <c r="NUI182" s="3"/>
      <c r="NUJ182" s="3"/>
      <c r="NUK182" s="3"/>
      <c r="NUL182" s="3"/>
      <c r="NUM182" s="3"/>
      <c r="NUN182" s="3"/>
      <c r="NUO182" s="3"/>
      <c r="NUP182" s="3"/>
      <c r="NUQ182" s="3"/>
      <c r="NUR182" s="3"/>
      <c r="NUS182" s="3"/>
      <c r="NUT182" s="3"/>
      <c r="NUU182" s="3"/>
      <c r="NUV182" s="3"/>
      <c r="NUW182" s="3"/>
      <c r="NUX182" s="3"/>
      <c r="NUY182" s="3"/>
      <c r="NUZ182" s="3"/>
      <c r="NVA182" s="3"/>
      <c r="NVB182" s="3"/>
      <c r="NVC182" s="3"/>
      <c r="NVD182" s="3"/>
      <c r="NVE182" s="3"/>
      <c r="NVF182" s="3"/>
      <c r="NVG182" s="3"/>
      <c r="NVH182" s="3"/>
      <c r="NVI182" s="3"/>
      <c r="NVJ182" s="3"/>
      <c r="NVK182" s="3"/>
      <c r="NVL182" s="3"/>
      <c r="NVM182" s="3"/>
      <c r="NVN182" s="3"/>
      <c r="NVO182" s="3"/>
      <c r="NVP182" s="3"/>
      <c r="NVQ182" s="3"/>
      <c r="NVR182" s="3"/>
      <c r="NVS182" s="3"/>
      <c r="NVT182" s="3"/>
      <c r="NVU182" s="3"/>
      <c r="NVV182" s="3"/>
      <c r="NVW182" s="3"/>
      <c r="NVX182" s="3"/>
      <c r="NVY182" s="3"/>
      <c r="NVZ182" s="3"/>
      <c r="NWA182" s="3"/>
      <c r="NWB182" s="3"/>
      <c r="NWC182" s="3"/>
      <c r="NWD182" s="3"/>
      <c r="NWE182" s="3"/>
      <c r="NWF182" s="3"/>
      <c r="NWG182" s="3"/>
      <c r="NWH182" s="3"/>
      <c r="NWI182" s="3"/>
      <c r="NWJ182" s="3"/>
      <c r="NWK182" s="3"/>
      <c r="NWL182" s="3"/>
      <c r="NWM182" s="3"/>
      <c r="NWN182" s="3"/>
      <c r="NWO182" s="3"/>
      <c r="NWP182" s="3"/>
      <c r="NWQ182" s="3"/>
      <c r="NWR182" s="3"/>
      <c r="NWS182" s="3"/>
      <c r="NWT182" s="3"/>
      <c r="NWU182" s="3"/>
      <c r="NWV182" s="3"/>
      <c r="NWW182" s="3"/>
      <c r="NWX182" s="3"/>
      <c r="NWY182" s="3"/>
      <c r="NWZ182" s="3"/>
      <c r="NXA182" s="3"/>
      <c r="NXB182" s="3"/>
      <c r="NXC182" s="3"/>
      <c r="NXD182" s="3"/>
      <c r="NXE182" s="3"/>
      <c r="NXF182" s="3"/>
      <c r="NXG182" s="3"/>
      <c r="NXH182" s="3"/>
      <c r="NXI182" s="3"/>
      <c r="NXJ182" s="3"/>
      <c r="NXK182" s="3"/>
      <c r="NXL182" s="3"/>
      <c r="NXM182" s="3"/>
      <c r="NXN182" s="3"/>
      <c r="NXO182" s="3"/>
      <c r="NXP182" s="3"/>
      <c r="NXQ182" s="3"/>
      <c r="NXR182" s="3"/>
      <c r="NXS182" s="3"/>
      <c r="NXT182" s="3"/>
      <c r="NXU182" s="3"/>
      <c r="NXV182" s="3"/>
      <c r="NXW182" s="3"/>
      <c r="NXX182" s="3"/>
      <c r="NXY182" s="3"/>
      <c r="NXZ182" s="3"/>
      <c r="NYA182" s="3"/>
      <c r="NYB182" s="3"/>
      <c r="NYC182" s="3"/>
      <c r="NYD182" s="3"/>
      <c r="NYE182" s="3"/>
      <c r="NYF182" s="3"/>
      <c r="NYG182" s="3"/>
      <c r="NYH182" s="3"/>
      <c r="NYI182" s="3"/>
      <c r="NYJ182" s="3"/>
      <c r="NYK182" s="3"/>
      <c r="NYL182" s="3"/>
      <c r="NYM182" s="3"/>
      <c r="NYN182" s="3"/>
      <c r="NYO182" s="3"/>
      <c r="NYP182" s="3"/>
      <c r="NYQ182" s="3"/>
      <c r="NYR182" s="3"/>
      <c r="NYS182" s="3"/>
      <c r="NYT182" s="3"/>
      <c r="NYU182" s="3"/>
      <c r="NYV182" s="3"/>
      <c r="NYW182" s="3"/>
      <c r="NYX182" s="3"/>
      <c r="NYY182" s="3"/>
      <c r="NYZ182" s="3"/>
      <c r="NZA182" s="3"/>
      <c r="NZB182" s="3"/>
      <c r="NZC182" s="3"/>
      <c r="NZD182" s="3"/>
      <c r="NZE182" s="3"/>
      <c r="NZF182" s="3"/>
      <c r="NZG182" s="3"/>
      <c r="NZH182" s="3"/>
      <c r="NZI182" s="3"/>
      <c r="NZJ182" s="3"/>
      <c r="NZK182" s="3"/>
      <c r="NZL182" s="3"/>
      <c r="NZM182" s="3"/>
      <c r="NZN182" s="3"/>
      <c r="NZO182" s="3"/>
      <c r="NZP182" s="3"/>
      <c r="NZQ182" s="3"/>
      <c r="NZR182" s="3"/>
      <c r="NZS182" s="3"/>
      <c r="NZT182" s="3"/>
      <c r="NZU182" s="3"/>
      <c r="NZV182" s="3"/>
      <c r="NZW182" s="3"/>
      <c r="NZX182" s="3"/>
      <c r="NZY182" s="3"/>
      <c r="NZZ182" s="3"/>
      <c r="OAA182" s="3"/>
      <c r="OAB182" s="3"/>
      <c r="OAC182" s="3"/>
      <c r="OAD182" s="3"/>
      <c r="OAE182" s="3"/>
      <c r="OAF182" s="3"/>
      <c r="OAG182" s="3"/>
      <c r="OAH182" s="3"/>
      <c r="OAI182" s="3"/>
      <c r="OAJ182" s="3"/>
      <c r="OAK182" s="3"/>
      <c r="OAL182" s="3"/>
      <c r="OAM182" s="3"/>
      <c r="OAN182" s="3"/>
      <c r="OAO182" s="3"/>
      <c r="OAP182" s="3"/>
      <c r="OAQ182" s="3"/>
      <c r="OAR182" s="3"/>
      <c r="OAS182" s="3"/>
      <c r="OAT182" s="3"/>
      <c r="OAU182" s="3"/>
      <c r="OAV182" s="3"/>
      <c r="OAW182" s="3"/>
      <c r="OAX182" s="3"/>
      <c r="OAY182" s="3"/>
      <c r="OAZ182" s="3"/>
      <c r="OBA182" s="3"/>
      <c r="OBB182" s="3"/>
      <c r="OBC182" s="3"/>
      <c r="OBD182" s="3"/>
      <c r="OBE182" s="3"/>
      <c r="OBF182" s="3"/>
      <c r="OBG182" s="3"/>
      <c r="OBH182" s="3"/>
      <c r="OBI182" s="3"/>
      <c r="OBJ182" s="3"/>
      <c r="OBK182" s="3"/>
      <c r="OBL182" s="3"/>
      <c r="OBM182" s="3"/>
      <c r="OBN182" s="3"/>
      <c r="OBO182" s="3"/>
      <c r="OBP182" s="3"/>
      <c r="OBQ182" s="3"/>
      <c r="OBR182" s="3"/>
      <c r="OBS182" s="3"/>
      <c r="OBT182" s="3"/>
      <c r="OBU182" s="3"/>
      <c r="OBV182" s="3"/>
      <c r="OBW182" s="3"/>
      <c r="OBX182" s="3"/>
      <c r="OBY182" s="3"/>
      <c r="OBZ182" s="3"/>
      <c r="OCA182" s="3"/>
      <c r="OCB182" s="3"/>
      <c r="OCC182" s="3"/>
      <c r="OCD182" s="3"/>
      <c r="OCE182" s="3"/>
      <c r="OCF182" s="3"/>
      <c r="OCG182" s="3"/>
      <c r="OCH182" s="3"/>
      <c r="OCI182" s="3"/>
      <c r="OCJ182" s="3"/>
      <c r="OCK182" s="3"/>
      <c r="OCL182" s="3"/>
      <c r="OCM182" s="3"/>
      <c r="OCN182" s="3"/>
      <c r="OCO182" s="3"/>
      <c r="OCP182" s="3"/>
      <c r="OCQ182" s="3"/>
      <c r="OCR182" s="3"/>
      <c r="OCS182" s="3"/>
      <c r="OCT182" s="3"/>
      <c r="OCU182" s="3"/>
      <c r="OCV182" s="3"/>
      <c r="OCW182" s="3"/>
      <c r="OCX182" s="3"/>
      <c r="OCY182" s="3"/>
      <c r="OCZ182" s="3"/>
      <c r="ODA182" s="3"/>
      <c r="ODB182" s="3"/>
      <c r="ODC182" s="3"/>
      <c r="ODD182" s="3"/>
      <c r="ODE182" s="3"/>
      <c r="ODF182" s="3"/>
      <c r="ODG182" s="3"/>
      <c r="ODH182" s="3"/>
      <c r="ODI182" s="3"/>
      <c r="ODJ182" s="3"/>
      <c r="ODK182" s="3"/>
      <c r="ODL182" s="3"/>
      <c r="ODM182" s="3"/>
      <c r="ODN182" s="3"/>
      <c r="ODO182" s="3"/>
      <c r="ODP182" s="3"/>
      <c r="ODQ182" s="3"/>
      <c r="ODR182" s="3"/>
      <c r="ODS182" s="3"/>
      <c r="ODT182" s="3"/>
      <c r="ODU182" s="3"/>
      <c r="ODV182" s="3"/>
      <c r="ODW182" s="3"/>
      <c r="ODX182" s="3"/>
      <c r="ODY182" s="3"/>
      <c r="ODZ182" s="3"/>
      <c r="OEA182" s="3"/>
      <c r="OEB182" s="3"/>
      <c r="OEC182" s="3"/>
      <c r="OED182" s="3"/>
      <c r="OEE182" s="3"/>
      <c r="OEF182" s="3"/>
      <c r="OEG182" s="3"/>
      <c r="OEH182" s="3"/>
      <c r="OEI182" s="3"/>
      <c r="OEJ182" s="3"/>
      <c r="OEK182" s="3"/>
      <c r="OEL182" s="3"/>
      <c r="OEM182" s="3"/>
      <c r="OEN182" s="3"/>
      <c r="OEO182" s="3"/>
      <c r="OEP182" s="3"/>
      <c r="OEQ182" s="3"/>
      <c r="OER182" s="3"/>
      <c r="OES182" s="3"/>
      <c r="OET182" s="3"/>
      <c r="OEU182" s="3"/>
      <c r="OEV182" s="3"/>
      <c r="OEW182" s="3"/>
      <c r="OEX182" s="3"/>
      <c r="OEY182" s="3"/>
      <c r="OEZ182" s="3"/>
      <c r="OFA182" s="3"/>
      <c r="OFB182" s="3"/>
      <c r="OFC182" s="3"/>
      <c r="OFD182" s="3"/>
      <c r="OFE182" s="3"/>
      <c r="OFF182" s="3"/>
      <c r="OFG182" s="3"/>
      <c r="OFH182" s="3"/>
      <c r="OFI182" s="3"/>
      <c r="OFJ182" s="3"/>
      <c r="OFK182" s="3"/>
      <c r="OFL182" s="3"/>
      <c r="OFM182" s="3"/>
      <c r="OFN182" s="3"/>
      <c r="OFO182" s="3"/>
      <c r="OFP182" s="3"/>
      <c r="OFQ182" s="3"/>
      <c r="OFR182" s="3"/>
      <c r="OFS182" s="3"/>
      <c r="OFT182" s="3"/>
      <c r="OFU182" s="3"/>
      <c r="OFV182" s="3"/>
      <c r="OFW182" s="3"/>
      <c r="OFX182" s="3"/>
      <c r="OFY182" s="3"/>
      <c r="OFZ182" s="3"/>
      <c r="OGA182" s="3"/>
      <c r="OGB182" s="3"/>
      <c r="OGC182" s="3"/>
      <c r="OGD182" s="3"/>
      <c r="OGE182" s="3"/>
      <c r="OGF182" s="3"/>
      <c r="OGG182" s="3"/>
      <c r="OGH182" s="3"/>
      <c r="OGI182" s="3"/>
      <c r="OGJ182" s="3"/>
      <c r="OGK182" s="3"/>
      <c r="OGL182" s="3"/>
      <c r="OGM182" s="3"/>
      <c r="OGN182" s="3"/>
      <c r="OGO182" s="3"/>
      <c r="OGP182" s="3"/>
      <c r="OGQ182" s="3"/>
      <c r="OGR182" s="3"/>
      <c r="OGS182" s="3"/>
      <c r="OGT182" s="3"/>
      <c r="OGU182" s="3"/>
      <c r="OGV182" s="3"/>
      <c r="OGW182" s="3"/>
      <c r="OGX182" s="3"/>
      <c r="OGY182" s="3"/>
      <c r="OGZ182" s="3"/>
      <c r="OHA182" s="3"/>
      <c r="OHB182" s="3"/>
      <c r="OHC182" s="3"/>
      <c r="OHD182" s="3"/>
      <c r="OHE182" s="3"/>
      <c r="OHF182" s="3"/>
      <c r="OHG182" s="3"/>
      <c r="OHH182" s="3"/>
      <c r="OHI182" s="3"/>
      <c r="OHJ182" s="3"/>
      <c r="OHK182" s="3"/>
      <c r="OHL182" s="3"/>
      <c r="OHM182" s="3"/>
      <c r="OHN182" s="3"/>
      <c r="OHO182" s="3"/>
      <c r="OHP182" s="3"/>
      <c r="OHQ182" s="3"/>
      <c r="OHR182" s="3"/>
      <c r="OHS182" s="3"/>
      <c r="OHT182" s="3"/>
      <c r="OHU182" s="3"/>
      <c r="OHV182" s="3"/>
      <c r="OHW182" s="3"/>
      <c r="OHX182" s="3"/>
      <c r="OHY182" s="3"/>
      <c r="OHZ182" s="3"/>
      <c r="OIA182" s="3"/>
      <c r="OIB182" s="3"/>
      <c r="OIC182" s="3"/>
      <c r="OID182" s="3"/>
      <c r="OIE182" s="3"/>
      <c r="OIF182" s="3"/>
      <c r="OIG182" s="3"/>
      <c r="OIH182" s="3"/>
      <c r="OII182" s="3"/>
      <c r="OIJ182" s="3"/>
      <c r="OIK182" s="3"/>
      <c r="OIL182" s="3"/>
      <c r="OIM182" s="3"/>
      <c r="OIN182" s="3"/>
      <c r="OIO182" s="3"/>
      <c r="OIP182" s="3"/>
      <c r="OIQ182" s="3"/>
      <c r="OIR182" s="3"/>
      <c r="OIS182" s="3"/>
      <c r="OIT182" s="3"/>
      <c r="OIU182" s="3"/>
      <c r="OIV182" s="3"/>
      <c r="OIW182" s="3"/>
      <c r="OIX182" s="3"/>
      <c r="OIY182" s="3"/>
      <c r="OIZ182" s="3"/>
      <c r="OJA182" s="3"/>
      <c r="OJB182" s="3"/>
      <c r="OJC182" s="3"/>
      <c r="OJD182" s="3"/>
      <c r="OJE182" s="3"/>
      <c r="OJF182" s="3"/>
      <c r="OJG182" s="3"/>
      <c r="OJH182" s="3"/>
      <c r="OJI182" s="3"/>
      <c r="OJJ182" s="3"/>
      <c r="OJK182" s="3"/>
      <c r="OJL182" s="3"/>
      <c r="OJM182" s="3"/>
      <c r="OJN182" s="3"/>
      <c r="OJO182" s="3"/>
      <c r="OJP182" s="3"/>
      <c r="OJQ182" s="3"/>
      <c r="OJR182" s="3"/>
      <c r="OJS182" s="3"/>
      <c r="OJT182" s="3"/>
      <c r="OJU182" s="3"/>
      <c r="OJV182" s="3"/>
      <c r="OJW182" s="3"/>
      <c r="OJX182" s="3"/>
      <c r="OJY182" s="3"/>
      <c r="OJZ182" s="3"/>
      <c r="OKA182" s="3"/>
      <c r="OKB182" s="3"/>
      <c r="OKC182" s="3"/>
      <c r="OKD182" s="3"/>
      <c r="OKE182" s="3"/>
      <c r="OKF182" s="3"/>
      <c r="OKG182" s="3"/>
      <c r="OKH182" s="3"/>
      <c r="OKI182" s="3"/>
      <c r="OKJ182" s="3"/>
      <c r="OKK182" s="3"/>
      <c r="OKL182" s="3"/>
      <c r="OKM182" s="3"/>
      <c r="OKN182" s="3"/>
      <c r="OKO182" s="3"/>
      <c r="OKP182" s="3"/>
      <c r="OKQ182" s="3"/>
      <c r="OKR182" s="3"/>
      <c r="OKS182" s="3"/>
      <c r="OKT182" s="3"/>
      <c r="OKU182" s="3"/>
      <c r="OKV182" s="3"/>
      <c r="OKW182" s="3"/>
      <c r="OKX182" s="3"/>
      <c r="OKY182" s="3"/>
      <c r="OKZ182" s="3"/>
      <c r="OLA182" s="3"/>
      <c r="OLB182" s="3"/>
      <c r="OLC182" s="3"/>
      <c r="OLD182" s="3"/>
      <c r="OLE182" s="3"/>
      <c r="OLF182" s="3"/>
      <c r="OLG182" s="3"/>
      <c r="OLH182" s="3"/>
      <c r="OLI182" s="3"/>
      <c r="OLJ182" s="3"/>
      <c r="OLK182" s="3"/>
      <c r="OLL182" s="3"/>
      <c r="OLM182" s="3"/>
      <c r="OLN182" s="3"/>
      <c r="OLO182" s="3"/>
      <c r="OLP182" s="3"/>
      <c r="OLQ182" s="3"/>
      <c r="OLR182" s="3"/>
      <c r="OLS182" s="3"/>
      <c r="OLT182" s="3"/>
      <c r="OLU182" s="3"/>
      <c r="OLV182" s="3"/>
      <c r="OLW182" s="3"/>
      <c r="OLX182" s="3"/>
      <c r="OLY182" s="3"/>
      <c r="OLZ182" s="3"/>
      <c r="OMA182" s="3"/>
      <c r="OMB182" s="3"/>
      <c r="OMC182" s="3"/>
      <c r="OMD182" s="3"/>
      <c r="OME182" s="3"/>
      <c r="OMF182" s="3"/>
      <c r="OMG182" s="3"/>
      <c r="OMH182" s="3"/>
      <c r="OMI182" s="3"/>
      <c r="OMJ182" s="3"/>
      <c r="OMK182" s="3"/>
      <c r="OML182" s="3"/>
      <c r="OMM182" s="3"/>
      <c r="OMN182" s="3"/>
      <c r="OMO182" s="3"/>
      <c r="OMP182" s="3"/>
      <c r="OMQ182" s="3"/>
      <c r="OMR182" s="3"/>
      <c r="OMS182" s="3"/>
      <c r="OMT182" s="3"/>
      <c r="OMU182" s="3"/>
      <c r="OMV182" s="3"/>
      <c r="OMW182" s="3"/>
      <c r="OMX182" s="3"/>
      <c r="OMY182" s="3"/>
      <c r="OMZ182" s="3"/>
      <c r="ONA182" s="3"/>
      <c r="ONB182" s="3"/>
      <c r="ONC182" s="3"/>
      <c r="OND182" s="3"/>
      <c r="ONE182" s="3"/>
      <c r="ONF182" s="3"/>
      <c r="ONG182" s="3"/>
      <c r="ONH182" s="3"/>
      <c r="ONI182" s="3"/>
      <c r="ONJ182" s="3"/>
      <c r="ONK182" s="3"/>
      <c r="ONL182" s="3"/>
      <c r="ONM182" s="3"/>
      <c r="ONN182" s="3"/>
      <c r="ONO182" s="3"/>
      <c r="ONP182" s="3"/>
      <c r="ONQ182" s="3"/>
      <c r="ONR182" s="3"/>
      <c r="ONS182" s="3"/>
      <c r="ONT182" s="3"/>
      <c r="ONU182" s="3"/>
      <c r="ONV182" s="3"/>
      <c r="ONW182" s="3"/>
      <c r="ONX182" s="3"/>
      <c r="ONY182" s="3"/>
      <c r="ONZ182" s="3"/>
      <c r="OOA182" s="3"/>
      <c r="OOB182" s="3"/>
      <c r="OOC182" s="3"/>
      <c r="OOD182" s="3"/>
      <c r="OOE182" s="3"/>
      <c r="OOF182" s="3"/>
      <c r="OOG182" s="3"/>
      <c r="OOH182" s="3"/>
      <c r="OOI182" s="3"/>
      <c r="OOJ182" s="3"/>
      <c r="OOK182" s="3"/>
      <c r="OOL182" s="3"/>
      <c r="OOM182" s="3"/>
      <c r="OON182" s="3"/>
      <c r="OOO182" s="3"/>
      <c r="OOP182" s="3"/>
      <c r="OOQ182" s="3"/>
      <c r="OOR182" s="3"/>
      <c r="OOS182" s="3"/>
      <c r="OOT182" s="3"/>
      <c r="OOU182" s="3"/>
      <c r="OOV182" s="3"/>
      <c r="OOW182" s="3"/>
      <c r="OOX182" s="3"/>
      <c r="OOY182" s="3"/>
      <c r="OOZ182" s="3"/>
      <c r="OPA182" s="3"/>
      <c r="OPB182" s="3"/>
      <c r="OPC182" s="3"/>
      <c r="OPD182" s="3"/>
      <c r="OPE182" s="3"/>
      <c r="OPF182" s="3"/>
      <c r="OPG182" s="3"/>
      <c r="OPH182" s="3"/>
      <c r="OPI182" s="3"/>
      <c r="OPJ182" s="3"/>
      <c r="OPK182" s="3"/>
      <c r="OPL182" s="3"/>
      <c r="OPM182" s="3"/>
      <c r="OPN182" s="3"/>
      <c r="OPO182" s="3"/>
      <c r="OPP182" s="3"/>
      <c r="OPQ182" s="3"/>
      <c r="OPR182" s="3"/>
      <c r="OPS182" s="3"/>
      <c r="OPT182" s="3"/>
      <c r="OPU182" s="3"/>
      <c r="OPV182" s="3"/>
      <c r="OPW182" s="3"/>
      <c r="OPX182" s="3"/>
      <c r="OPY182" s="3"/>
      <c r="OPZ182" s="3"/>
      <c r="OQA182" s="3"/>
      <c r="OQB182" s="3"/>
      <c r="OQC182" s="3"/>
      <c r="OQD182" s="3"/>
      <c r="OQE182" s="3"/>
      <c r="OQF182" s="3"/>
      <c r="OQG182" s="3"/>
      <c r="OQH182" s="3"/>
      <c r="OQI182" s="3"/>
      <c r="OQJ182" s="3"/>
      <c r="OQK182" s="3"/>
      <c r="OQL182" s="3"/>
      <c r="OQM182" s="3"/>
      <c r="OQN182" s="3"/>
      <c r="OQO182" s="3"/>
      <c r="OQP182" s="3"/>
      <c r="OQQ182" s="3"/>
      <c r="OQR182" s="3"/>
      <c r="OQS182" s="3"/>
      <c r="OQT182" s="3"/>
      <c r="OQU182" s="3"/>
      <c r="OQV182" s="3"/>
      <c r="OQW182" s="3"/>
      <c r="OQX182" s="3"/>
      <c r="OQY182" s="3"/>
      <c r="OQZ182" s="3"/>
      <c r="ORA182" s="3"/>
      <c r="ORB182" s="3"/>
      <c r="ORC182" s="3"/>
      <c r="ORD182" s="3"/>
      <c r="ORE182" s="3"/>
      <c r="ORF182" s="3"/>
      <c r="ORG182" s="3"/>
      <c r="ORH182" s="3"/>
      <c r="ORI182" s="3"/>
      <c r="ORJ182" s="3"/>
      <c r="ORK182" s="3"/>
      <c r="ORL182" s="3"/>
      <c r="ORM182" s="3"/>
      <c r="ORN182" s="3"/>
      <c r="ORO182" s="3"/>
      <c r="ORP182" s="3"/>
      <c r="ORQ182" s="3"/>
      <c r="ORR182" s="3"/>
      <c r="ORS182" s="3"/>
      <c r="ORT182" s="3"/>
      <c r="ORU182" s="3"/>
      <c r="ORV182" s="3"/>
      <c r="ORW182" s="3"/>
      <c r="ORX182" s="3"/>
      <c r="ORY182" s="3"/>
      <c r="ORZ182" s="3"/>
      <c r="OSA182" s="3"/>
      <c r="OSB182" s="3"/>
      <c r="OSC182" s="3"/>
      <c r="OSD182" s="3"/>
      <c r="OSE182" s="3"/>
      <c r="OSF182" s="3"/>
      <c r="OSG182" s="3"/>
      <c r="OSH182" s="3"/>
      <c r="OSI182" s="3"/>
      <c r="OSJ182" s="3"/>
      <c r="OSK182" s="3"/>
      <c r="OSL182" s="3"/>
      <c r="OSM182" s="3"/>
      <c r="OSN182" s="3"/>
      <c r="OSO182" s="3"/>
      <c r="OSP182" s="3"/>
      <c r="OSQ182" s="3"/>
      <c r="OSR182" s="3"/>
      <c r="OSS182" s="3"/>
      <c r="OST182" s="3"/>
      <c r="OSU182" s="3"/>
      <c r="OSV182" s="3"/>
      <c r="OSW182" s="3"/>
      <c r="OSX182" s="3"/>
      <c r="OSY182" s="3"/>
      <c r="OSZ182" s="3"/>
      <c r="OTA182" s="3"/>
      <c r="OTB182" s="3"/>
      <c r="OTC182" s="3"/>
      <c r="OTD182" s="3"/>
      <c r="OTE182" s="3"/>
      <c r="OTF182" s="3"/>
      <c r="OTG182" s="3"/>
      <c r="OTH182" s="3"/>
      <c r="OTI182" s="3"/>
      <c r="OTJ182" s="3"/>
      <c r="OTK182" s="3"/>
      <c r="OTL182" s="3"/>
      <c r="OTM182" s="3"/>
      <c r="OTN182" s="3"/>
      <c r="OTO182" s="3"/>
      <c r="OTP182" s="3"/>
      <c r="OTQ182" s="3"/>
      <c r="OTR182" s="3"/>
      <c r="OTS182" s="3"/>
      <c r="OTT182" s="3"/>
      <c r="OTU182" s="3"/>
      <c r="OTV182" s="3"/>
      <c r="OTW182" s="3"/>
      <c r="OTX182" s="3"/>
      <c r="OTY182" s="3"/>
      <c r="OTZ182" s="3"/>
      <c r="OUA182" s="3"/>
      <c r="OUB182" s="3"/>
      <c r="OUC182" s="3"/>
      <c r="OUD182" s="3"/>
      <c r="OUE182" s="3"/>
      <c r="OUF182" s="3"/>
      <c r="OUG182" s="3"/>
      <c r="OUH182" s="3"/>
      <c r="OUI182" s="3"/>
      <c r="OUJ182" s="3"/>
      <c r="OUK182" s="3"/>
      <c r="OUL182" s="3"/>
      <c r="OUM182" s="3"/>
      <c r="OUN182" s="3"/>
      <c r="OUO182" s="3"/>
      <c r="OUP182" s="3"/>
      <c r="OUQ182" s="3"/>
      <c r="OUR182" s="3"/>
      <c r="OUS182" s="3"/>
      <c r="OUT182" s="3"/>
      <c r="OUU182" s="3"/>
      <c r="OUV182" s="3"/>
      <c r="OUW182" s="3"/>
      <c r="OUX182" s="3"/>
      <c r="OUY182" s="3"/>
      <c r="OUZ182" s="3"/>
      <c r="OVA182" s="3"/>
      <c r="OVB182" s="3"/>
      <c r="OVC182" s="3"/>
      <c r="OVD182" s="3"/>
      <c r="OVE182" s="3"/>
      <c r="OVF182" s="3"/>
      <c r="OVG182" s="3"/>
      <c r="OVH182" s="3"/>
      <c r="OVI182" s="3"/>
      <c r="OVJ182" s="3"/>
      <c r="OVK182" s="3"/>
      <c r="OVL182" s="3"/>
      <c r="OVM182" s="3"/>
      <c r="OVN182" s="3"/>
      <c r="OVO182" s="3"/>
      <c r="OVP182" s="3"/>
      <c r="OVQ182" s="3"/>
      <c r="OVR182" s="3"/>
      <c r="OVS182" s="3"/>
      <c r="OVT182" s="3"/>
      <c r="OVU182" s="3"/>
      <c r="OVV182" s="3"/>
      <c r="OVW182" s="3"/>
      <c r="OVX182" s="3"/>
      <c r="OVY182" s="3"/>
      <c r="OVZ182" s="3"/>
      <c r="OWA182" s="3"/>
      <c r="OWB182" s="3"/>
      <c r="OWC182" s="3"/>
      <c r="OWD182" s="3"/>
      <c r="OWE182" s="3"/>
      <c r="OWF182" s="3"/>
      <c r="OWG182" s="3"/>
      <c r="OWH182" s="3"/>
      <c r="OWI182" s="3"/>
      <c r="OWJ182" s="3"/>
      <c r="OWK182" s="3"/>
      <c r="OWL182" s="3"/>
      <c r="OWM182" s="3"/>
      <c r="OWN182" s="3"/>
      <c r="OWO182" s="3"/>
      <c r="OWP182" s="3"/>
      <c r="OWQ182" s="3"/>
      <c r="OWR182" s="3"/>
      <c r="OWS182" s="3"/>
      <c r="OWT182" s="3"/>
      <c r="OWU182" s="3"/>
      <c r="OWV182" s="3"/>
      <c r="OWW182" s="3"/>
      <c r="OWX182" s="3"/>
      <c r="OWY182" s="3"/>
      <c r="OWZ182" s="3"/>
      <c r="OXA182" s="3"/>
      <c r="OXB182" s="3"/>
      <c r="OXC182" s="3"/>
      <c r="OXD182" s="3"/>
      <c r="OXE182" s="3"/>
      <c r="OXF182" s="3"/>
      <c r="OXG182" s="3"/>
      <c r="OXH182" s="3"/>
      <c r="OXI182" s="3"/>
      <c r="OXJ182" s="3"/>
      <c r="OXK182" s="3"/>
      <c r="OXL182" s="3"/>
      <c r="OXM182" s="3"/>
      <c r="OXN182" s="3"/>
      <c r="OXO182" s="3"/>
      <c r="OXP182" s="3"/>
      <c r="OXQ182" s="3"/>
      <c r="OXR182" s="3"/>
      <c r="OXS182" s="3"/>
      <c r="OXT182" s="3"/>
      <c r="OXU182" s="3"/>
      <c r="OXV182" s="3"/>
      <c r="OXW182" s="3"/>
      <c r="OXX182" s="3"/>
      <c r="OXY182" s="3"/>
      <c r="OXZ182" s="3"/>
      <c r="OYA182" s="3"/>
      <c r="OYB182" s="3"/>
      <c r="OYC182" s="3"/>
      <c r="OYD182" s="3"/>
      <c r="OYE182" s="3"/>
      <c r="OYF182" s="3"/>
      <c r="OYG182" s="3"/>
      <c r="OYH182" s="3"/>
      <c r="OYI182" s="3"/>
      <c r="OYJ182" s="3"/>
      <c r="OYK182" s="3"/>
      <c r="OYL182" s="3"/>
      <c r="OYM182" s="3"/>
      <c r="OYN182" s="3"/>
      <c r="OYO182" s="3"/>
      <c r="OYP182" s="3"/>
      <c r="OYQ182" s="3"/>
      <c r="OYR182" s="3"/>
      <c r="OYS182" s="3"/>
      <c r="OYT182" s="3"/>
      <c r="OYU182" s="3"/>
      <c r="OYV182" s="3"/>
      <c r="OYW182" s="3"/>
      <c r="OYX182" s="3"/>
      <c r="OYY182" s="3"/>
      <c r="OYZ182" s="3"/>
      <c r="OZA182" s="3"/>
      <c r="OZB182" s="3"/>
      <c r="OZC182" s="3"/>
      <c r="OZD182" s="3"/>
      <c r="OZE182" s="3"/>
      <c r="OZF182" s="3"/>
      <c r="OZG182" s="3"/>
      <c r="OZH182" s="3"/>
      <c r="OZI182" s="3"/>
      <c r="OZJ182" s="3"/>
      <c r="OZK182" s="3"/>
      <c r="OZL182" s="3"/>
      <c r="OZM182" s="3"/>
      <c r="OZN182" s="3"/>
      <c r="OZO182" s="3"/>
      <c r="OZP182" s="3"/>
      <c r="OZQ182" s="3"/>
      <c r="OZR182" s="3"/>
      <c r="OZS182" s="3"/>
      <c r="OZT182" s="3"/>
      <c r="OZU182" s="3"/>
      <c r="OZV182" s="3"/>
      <c r="OZW182" s="3"/>
      <c r="OZX182" s="3"/>
      <c r="OZY182" s="3"/>
      <c r="OZZ182" s="3"/>
      <c r="PAA182" s="3"/>
      <c r="PAB182" s="3"/>
      <c r="PAC182" s="3"/>
      <c r="PAD182" s="3"/>
      <c r="PAE182" s="3"/>
      <c r="PAF182" s="3"/>
      <c r="PAG182" s="3"/>
      <c r="PAH182" s="3"/>
      <c r="PAI182" s="3"/>
      <c r="PAJ182" s="3"/>
      <c r="PAK182" s="3"/>
      <c r="PAL182" s="3"/>
      <c r="PAM182" s="3"/>
      <c r="PAN182" s="3"/>
      <c r="PAO182" s="3"/>
      <c r="PAP182" s="3"/>
      <c r="PAQ182" s="3"/>
      <c r="PAR182" s="3"/>
      <c r="PAS182" s="3"/>
      <c r="PAT182" s="3"/>
      <c r="PAU182" s="3"/>
      <c r="PAV182" s="3"/>
      <c r="PAW182" s="3"/>
      <c r="PAX182" s="3"/>
      <c r="PAY182" s="3"/>
      <c r="PAZ182" s="3"/>
      <c r="PBA182" s="3"/>
      <c r="PBB182" s="3"/>
      <c r="PBC182" s="3"/>
      <c r="PBD182" s="3"/>
      <c r="PBE182" s="3"/>
      <c r="PBF182" s="3"/>
      <c r="PBG182" s="3"/>
      <c r="PBH182" s="3"/>
      <c r="PBI182" s="3"/>
      <c r="PBJ182" s="3"/>
      <c r="PBK182" s="3"/>
      <c r="PBL182" s="3"/>
      <c r="PBM182" s="3"/>
      <c r="PBN182" s="3"/>
      <c r="PBO182" s="3"/>
      <c r="PBP182" s="3"/>
      <c r="PBQ182" s="3"/>
      <c r="PBR182" s="3"/>
      <c r="PBS182" s="3"/>
      <c r="PBT182" s="3"/>
      <c r="PBU182" s="3"/>
      <c r="PBV182" s="3"/>
      <c r="PBW182" s="3"/>
      <c r="PBX182" s="3"/>
      <c r="PBY182" s="3"/>
      <c r="PBZ182" s="3"/>
      <c r="PCA182" s="3"/>
      <c r="PCB182" s="3"/>
      <c r="PCC182" s="3"/>
      <c r="PCD182" s="3"/>
      <c r="PCE182" s="3"/>
      <c r="PCF182" s="3"/>
      <c r="PCG182" s="3"/>
      <c r="PCH182" s="3"/>
      <c r="PCI182" s="3"/>
      <c r="PCJ182" s="3"/>
      <c r="PCK182" s="3"/>
      <c r="PCL182" s="3"/>
      <c r="PCM182" s="3"/>
      <c r="PCN182" s="3"/>
      <c r="PCO182" s="3"/>
      <c r="PCP182" s="3"/>
      <c r="PCQ182" s="3"/>
      <c r="PCR182" s="3"/>
      <c r="PCS182" s="3"/>
      <c r="PCT182" s="3"/>
      <c r="PCU182" s="3"/>
      <c r="PCV182" s="3"/>
      <c r="PCW182" s="3"/>
      <c r="PCX182" s="3"/>
      <c r="PCY182" s="3"/>
      <c r="PCZ182" s="3"/>
      <c r="PDA182" s="3"/>
      <c r="PDB182" s="3"/>
      <c r="PDC182" s="3"/>
      <c r="PDD182" s="3"/>
      <c r="PDE182" s="3"/>
      <c r="PDF182" s="3"/>
      <c r="PDG182" s="3"/>
      <c r="PDH182" s="3"/>
      <c r="PDI182" s="3"/>
      <c r="PDJ182" s="3"/>
      <c r="PDK182" s="3"/>
      <c r="PDL182" s="3"/>
      <c r="PDM182" s="3"/>
      <c r="PDN182" s="3"/>
      <c r="PDO182" s="3"/>
      <c r="PDP182" s="3"/>
      <c r="PDQ182" s="3"/>
      <c r="PDR182" s="3"/>
      <c r="PDS182" s="3"/>
      <c r="PDT182" s="3"/>
      <c r="PDU182" s="3"/>
      <c r="PDV182" s="3"/>
      <c r="PDW182" s="3"/>
      <c r="PDX182" s="3"/>
      <c r="PDY182" s="3"/>
      <c r="PDZ182" s="3"/>
      <c r="PEA182" s="3"/>
      <c r="PEB182" s="3"/>
      <c r="PEC182" s="3"/>
      <c r="PED182" s="3"/>
      <c r="PEE182" s="3"/>
      <c r="PEF182" s="3"/>
      <c r="PEG182" s="3"/>
      <c r="PEH182" s="3"/>
      <c r="PEI182" s="3"/>
      <c r="PEJ182" s="3"/>
      <c r="PEK182" s="3"/>
      <c r="PEL182" s="3"/>
      <c r="PEM182" s="3"/>
      <c r="PEN182" s="3"/>
      <c r="PEO182" s="3"/>
      <c r="PEP182" s="3"/>
      <c r="PEQ182" s="3"/>
      <c r="PER182" s="3"/>
      <c r="PES182" s="3"/>
      <c r="PET182" s="3"/>
      <c r="PEU182" s="3"/>
      <c r="PEV182" s="3"/>
      <c r="PEW182" s="3"/>
      <c r="PEX182" s="3"/>
      <c r="PEY182" s="3"/>
      <c r="PEZ182" s="3"/>
      <c r="PFA182" s="3"/>
      <c r="PFB182" s="3"/>
      <c r="PFC182" s="3"/>
      <c r="PFD182" s="3"/>
      <c r="PFE182" s="3"/>
      <c r="PFF182" s="3"/>
      <c r="PFG182" s="3"/>
      <c r="PFH182" s="3"/>
      <c r="PFI182" s="3"/>
      <c r="PFJ182" s="3"/>
      <c r="PFK182" s="3"/>
      <c r="PFL182" s="3"/>
      <c r="PFM182" s="3"/>
      <c r="PFN182" s="3"/>
      <c r="PFO182" s="3"/>
      <c r="PFP182" s="3"/>
      <c r="PFQ182" s="3"/>
      <c r="PFR182" s="3"/>
      <c r="PFS182" s="3"/>
      <c r="PFT182" s="3"/>
      <c r="PFU182" s="3"/>
      <c r="PFV182" s="3"/>
      <c r="PFW182" s="3"/>
      <c r="PFX182" s="3"/>
      <c r="PFY182" s="3"/>
      <c r="PFZ182" s="3"/>
      <c r="PGA182" s="3"/>
      <c r="PGB182" s="3"/>
      <c r="PGC182" s="3"/>
      <c r="PGD182" s="3"/>
      <c r="PGE182" s="3"/>
      <c r="PGF182" s="3"/>
      <c r="PGG182" s="3"/>
      <c r="PGH182" s="3"/>
      <c r="PGI182" s="3"/>
      <c r="PGJ182" s="3"/>
      <c r="PGK182" s="3"/>
      <c r="PGL182" s="3"/>
      <c r="PGM182" s="3"/>
      <c r="PGN182" s="3"/>
      <c r="PGO182" s="3"/>
      <c r="PGP182" s="3"/>
      <c r="PGQ182" s="3"/>
      <c r="PGR182" s="3"/>
      <c r="PGS182" s="3"/>
      <c r="PGT182" s="3"/>
      <c r="PGU182" s="3"/>
      <c r="PGV182" s="3"/>
      <c r="PGW182" s="3"/>
      <c r="PGX182" s="3"/>
      <c r="PGY182" s="3"/>
      <c r="PGZ182" s="3"/>
      <c r="PHA182" s="3"/>
      <c r="PHB182" s="3"/>
      <c r="PHC182" s="3"/>
      <c r="PHD182" s="3"/>
      <c r="PHE182" s="3"/>
      <c r="PHF182" s="3"/>
      <c r="PHG182" s="3"/>
      <c r="PHH182" s="3"/>
      <c r="PHI182" s="3"/>
      <c r="PHJ182" s="3"/>
      <c r="PHK182" s="3"/>
      <c r="PHL182" s="3"/>
      <c r="PHM182" s="3"/>
      <c r="PHN182" s="3"/>
      <c r="PHO182" s="3"/>
      <c r="PHP182" s="3"/>
      <c r="PHQ182" s="3"/>
      <c r="PHR182" s="3"/>
      <c r="PHS182" s="3"/>
      <c r="PHT182" s="3"/>
      <c r="PHU182" s="3"/>
      <c r="PHV182" s="3"/>
      <c r="PHW182" s="3"/>
      <c r="PHX182" s="3"/>
      <c r="PHY182" s="3"/>
      <c r="PHZ182" s="3"/>
      <c r="PIA182" s="3"/>
      <c r="PIB182" s="3"/>
      <c r="PIC182" s="3"/>
      <c r="PID182" s="3"/>
      <c r="PIE182" s="3"/>
      <c r="PIF182" s="3"/>
      <c r="PIG182" s="3"/>
      <c r="PIH182" s="3"/>
      <c r="PII182" s="3"/>
      <c r="PIJ182" s="3"/>
      <c r="PIK182" s="3"/>
      <c r="PIL182" s="3"/>
      <c r="PIM182" s="3"/>
      <c r="PIN182" s="3"/>
      <c r="PIO182" s="3"/>
      <c r="PIP182" s="3"/>
      <c r="PIQ182" s="3"/>
      <c r="PIR182" s="3"/>
      <c r="PIS182" s="3"/>
      <c r="PIT182" s="3"/>
      <c r="PIU182" s="3"/>
      <c r="PIV182" s="3"/>
      <c r="PIW182" s="3"/>
      <c r="PIX182" s="3"/>
      <c r="PIY182" s="3"/>
      <c r="PIZ182" s="3"/>
      <c r="PJA182" s="3"/>
      <c r="PJB182" s="3"/>
      <c r="PJC182" s="3"/>
      <c r="PJD182" s="3"/>
      <c r="PJE182" s="3"/>
      <c r="PJF182" s="3"/>
      <c r="PJG182" s="3"/>
      <c r="PJH182" s="3"/>
      <c r="PJI182" s="3"/>
      <c r="PJJ182" s="3"/>
      <c r="PJK182" s="3"/>
      <c r="PJL182" s="3"/>
      <c r="PJM182" s="3"/>
      <c r="PJN182" s="3"/>
      <c r="PJO182" s="3"/>
      <c r="PJP182" s="3"/>
      <c r="PJQ182" s="3"/>
      <c r="PJR182" s="3"/>
      <c r="PJS182" s="3"/>
      <c r="PJT182" s="3"/>
      <c r="PJU182" s="3"/>
      <c r="PJV182" s="3"/>
      <c r="PJW182" s="3"/>
      <c r="PJX182" s="3"/>
      <c r="PJY182" s="3"/>
      <c r="PJZ182" s="3"/>
      <c r="PKA182" s="3"/>
      <c r="PKB182" s="3"/>
      <c r="PKC182" s="3"/>
      <c r="PKD182" s="3"/>
      <c r="PKE182" s="3"/>
      <c r="PKF182" s="3"/>
      <c r="PKG182" s="3"/>
      <c r="PKH182" s="3"/>
      <c r="PKI182" s="3"/>
      <c r="PKJ182" s="3"/>
      <c r="PKK182" s="3"/>
      <c r="PKL182" s="3"/>
      <c r="PKM182" s="3"/>
      <c r="PKN182" s="3"/>
      <c r="PKO182" s="3"/>
      <c r="PKP182" s="3"/>
      <c r="PKQ182" s="3"/>
      <c r="PKR182" s="3"/>
      <c r="PKS182" s="3"/>
      <c r="PKT182" s="3"/>
      <c r="PKU182" s="3"/>
      <c r="PKV182" s="3"/>
      <c r="PKW182" s="3"/>
      <c r="PKX182" s="3"/>
      <c r="PKY182" s="3"/>
      <c r="PKZ182" s="3"/>
      <c r="PLA182" s="3"/>
      <c r="PLB182" s="3"/>
      <c r="PLC182" s="3"/>
      <c r="PLD182" s="3"/>
      <c r="PLE182" s="3"/>
      <c r="PLF182" s="3"/>
      <c r="PLG182" s="3"/>
      <c r="PLH182" s="3"/>
      <c r="PLI182" s="3"/>
      <c r="PLJ182" s="3"/>
      <c r="PLK182" s="3"/>
      <c r="PLL182" s="3"/>
      <c r="PLM182" s="3"/>
      <c r="PLN182" s="3"/>
      <c r="PLO182" s="3"/>
      <c r="PLP182" s="3"/>
      <c r="PLQ182" s="3"/>
      <c r="PLR182" s="3"/>
      <c r="PLS182" s="3"/>
      <c r="PLT182" s="3"/>
      <c r="PLU182" s="3"/>
      <c r="PLV182" s="3"/>
      <c r="PLW182" s="3"/>
      <c r="PLX182" s="3"/>
      <c r="PLY182" s="3"/>
      <c r="PLZ182" s="3"/>
      <c r="PMA182" s="3"/>
      <c r="PMB182" s="3"/>
      <c r="PMC182" s="3"/>
      <c r="PMD182" s="3"/>
      <c r="PME182" s="3"/>
      <c r="PMF182" s="3"/>
      <c r="PMG182" s="3"/>
      <c r="PMH182" s="3"/>
      <c r="PMI182" s="3"/>
      <c r="PMJ182" s="3"/>
      <c r="PMK182" s="3"/>
      <c r="PML182" s="3"/>
      <c r="PMM182" s="3"/>
      <c r="PMN182" s="3"/>
      <c r="PMO182" s="3"/>
      <c r="PMP182" s="3"/>
      <c r="PMQ182" s="3"/>
      <c r="PMR182" s="3"/>
      <c r="PMS182" s="3"/>
      <c r="PMT182" s="3"/>
      <c r="PMU182" s="3"/>
      <c r="PMV182" s="3"/>
      <c r="PMW182" s="3"/>
      <c r="PMX182" s="3"/>
      <c r="PMY182" s="3"/>
      <c r="PMZ182" s="3"/>
      <c r="PNA182" s="3"/>
      <c r="PNB182" s="3"/>
      <c r="PNC182" s="3"/>
      <c r="PND182" s="3"/>
      <c r="PNE182" s="3"/>
      <c r="PNF182" s="3"/>
      <c r="PNG182" s="3"/>
      <c r="PNH182" s="3"/>
      <c r="PNI182" s="3"/>
      <c r="PNJ182" s="3"/>
      <c r="PNK182" s="3"/>
      <c r="PNL182" s="3"/>
      <c r="PNM182" s="3"/>
      <c r="PNN182" s="3"/>
      <c r="PNO182" s="3"/>
      <c r="PNP182" s="3"/>
      <c r="PNQ182" s="3"/>
      <c r="PNR182" s="3"/>
      <c r="PNS182" s="3"/>
      <c r="PNT182" s="3"/>
      <c r="PNU182" s="3"/>
      <c r="PNV182" s="3"/>
      <c r="PNW182" s="3"/>
      <c r="PNX182" s="3"/>
      <c r="PNY182" s="3"/>
      <c r="PNZ182" s="3"/>
      <c r="POA182" s="3"/>
      <c r="POB182" s="3"/>
      <c r="POC182" s="3"/>
      <c r="POD182" s="3"/>
      <c r="POE182" s="3"/>
      <c r="POF182" s="3"/>
      <c r="POG182" s="3"/>
      <c r="POH182" s="3"/>
      <c r="POI182" s="3"/>
      <c r="POJ182" s="3"/>
      <c r="POK182" s="3"/>
      <c r="POL182" s="3"/>
      <c r="POM182" s="3"/>
      <c r="PON182" s="3"/>
      <c r="POO182" s="3"/>
      <c r="POP182" s="3"/>
      <c r="POQ182" s="3"/>
      <c r="POR182" s="3"/>
      <c r="POS182" s="3"/>
      <c r="POT182" s="3"/>
      <c r="POU182" s="3"/>
      <c r="POV182" s="3"/>
      <c r="POW182" s="3"/>
      <c r="POX182" s="3"/>
      <c r="POY182" s="3"/>
      <c r="POZ182" s="3"/>
      <c r="PPA182" s="3"/>
      <c r="PPB182" s="3"/>
      <c r="PPC182" s="3"/>
      <c r="PPD182" s="3"/>
      <c r="PPE182" s="3"/>
      <c r="PPF182" s="3"/>
      <c r="PPG182" s="3"/>
      <c r="PPH182" s="3"/>
      <c r="PPI182" s="3"/>
      <c r="PPJ182" s="3"/>
      <c r="PPK182" s="3"/>
      <c r="PPL182" s="3"/>
      <c r="PPM182" s="3"/>
      <c r="PPN182" s="3"/>
      <c r="PPO182" s="3"/>
      <c r="PPP182" s="3"/>
      <c r="PPQ182" s="3"/>
      <c r="PPR182" s="3"/>
      <c r="PPS182" s="3"/>
      <c r="PPT182" s="3"/>
      <c r="PPU182" s="3"/>
      <c r="PPV182" s="3"/>
      <c r="PPW182" s="3"/>
      <c r="PPX182" s="3"/>
      <c r="PPY182" s="3"/>
      <c r="PPZ182" s="3"/>
      <c r="PQA182" s="3"/>
      <c r="PQB182" s="3"/>
      <c r="PQC182" s="3"/>
      <c r="PQD182" s="3"/>
      <c r="PQE182" s="3"/>
      <c r="PQF182" s="3"/>
      <c r="PQG182" s="3"/>
      <c r="PQH182" s="3"/>
      <c r="PQI182" s="3"/>
      <c r="PQJ182" s="3"/>
      <c r="PQK182" s="3"/>
      <c r="PQL182" s="3"/>
      <c r="PQM182" s="3"/>
      <c r="PQN182" s="3"/>
      <c r="PQO182" s="3"/>
      <c r="PQP182" s="3"/>
      <c r="PQQ182" s="3"/>
      <c r="PQR182" s="3"/>
      <c r="PQS182" s="3"/>
      <c r="PQT182" s="3"/>
      <c r="PQU182" s="3"/>
      <c r="PQV182" s="3"/>
      <c r="PQW182" s="3"/>
      <c r="PQX182" s="3"/>
      <c r="PQY182" s="3"/>
      <c r="PQZ182" s="3"/>
      <c r="PRA182" s="3"/>
      <c r="PRB182" s="3"/>
      <c r="PRC182" s="3"/>
      <c r="PRD182" s="3"/>
      <c r="PRE182" s="3"/>
      <c r="PRF182" s="3"/>
      <c r="PRG182" s="3"/>
      <c r="PRH182" s="3"/>
      <c r="PRI182" s="3"/>
      <c r="PRJ182" s="3"/>
      <c r="PRK182" s="3"/>
      <c r="PRL182" s="3"/>
      <c r="PRM182" s="3"/>
      <c r="PRN182" s="3"/>
      <c r="PRO182" s="3"/>
      <c r="PRP182" s="3"/>
      <c r="PRQ182" s="3"/>
      <c r="PRR182" s="3"/>
      <c r="PRS182" s="3"/>
      <c r="PRT182" s="3"/>
      <c r="PRU182" s="3"/>
      <c r="PRV182" s="3"/>
      <c r="PRW182" s="3"/>
      <c r="PRX182" s="3"/>
      <c r="PRY182" s="3"/>
      <c r="PRZ182" s="3"/>
      <c r="PSA182" s="3"/>
      <c r="PSB182" s="3"/>
      <c r="PSC182" s="3"/>
      <c r="PSD182" s="3"/>
      <c r="PSE182" s="3"/>
      <c r="PSF182" s="3"/>
      <c r="PSG182" s="3"/>
      <c r="PSH182" s="3"/>
      <c r="PSI182" s="3"/>
      <c r="PSJ182" s="3"/>
      <c r="PSK182" s="3"/>
      <c r="PSL182" s="3"/>
      <c r="PSM182" s="3"/>
      <c r="PSN182" s="3"/>
      <c r="PSO182" s="3"/>
      <c r="PSP182" s="3"/>
      <c r="PSQ182" s="3"/>
      <c r="PSR182" s="3"/>
      <c r="PSS182" s="3"/>
      <c r="PST182" s="3"/>
      <c r="PSU182" s="3"/>
      <c r="PSV182" s="3"/>
      <c r="PSW182" s="3"/>
      <c r="PSX182" s="3"/>
      <c r="PSY182" s="3"/>
      <c r="PSZ182" s="3"/>
      <c r="PTA182" s="3"/>
      <c r="PTB182" s="3"/>
      <c r="PTC182" s="3"/>
      <c r="PTD182" s="3"/>
      <c r="PTE182" s="3"/>
      <c r="PTF182" s="3"/>
      <c r="PTG182" s="3"/>
      <c r="PTH182" s="3"/>
      <c r="PTI182" s="3"/>
      <c r="PTJ182" s="3"/>
      <c r="PTK182" s="3"/>
      <c r="PTL182" s="3"/>
      <c r="PTM182" s="3"/>
      <c r="PTN182" s="3"/>
      <c r="PTO182" s="3"/>
      <c r="PTP182" s="3"/>
      <c r="PTQ182" s="3"/>
      <c r="PTR182" s="3"/>
      <c r="PTS182" s="3"/>
      <c r="PTT182" s="3"/>
      <c r="PTU182" s="3"/>
      <c r="PTV182" s="3"/>
      <c r="PTW182" s="3"/>
      <c r="PTX182" s="3"/>
      <c r="PTY182" s="3"/>
      <c r="PTZ182" s="3"/>
      <c r="PUA182" s="3"/>
      <c r="PUB182" s="3"/>
      <c r="PUC182" s="3"/>
      <c r="PUD182" s="3"/>
      <c r="PUE182" s="3"/>
      <c r="PUF182" s="3"/>
      <c r="PUG182" s="3"/>
      <c r="PUH182" s="3"/>
      <c r="PUI182" s="3"/>
      <c r="PUJ182" s="3"/>
      <c r="PUK182" s="3"/>
      <c r="PUL182" s="3"/>
      <c r="PUM182" s="3"/>
      <c r="PUN182" s="3"/>
      <c r="PUO182" s="3"/>
      <c r="PUP182" s="3"/>
      <c r="PUQ182" s="3"/>
      <c r="PUR182" s="3"/>
      <c r="PUS182" s="3"/>
      <c r="PUT182" s="3"/>
      <c r="PUU182" s="3"/>
      <c r="PUV182" s="3"/>
      <c r="PUW182" s="3"/>
      <c r="PUX182" s="3"/>
      <c r="PUY182" s="3"/>
      <c r="PUZ182" s="3"/>
      <c r="PVA182" s="3"/>
      <c r="PVB182" s="3"/>
      <c r="PVC182" s="3"/>
      <c r="PVD182" s="3"/>
      <c r="PVE182" s="3"/>
      <c r="PVF182" s="3"/>
      <c r="PVG182" s="3"/>
      <c r="PVH182" s="3"/>
      <c r="PVI182" s="3"/>
      <c r="PVJ182" s="3"/>
      <c r="PVK182" s="3"/>
      <c r="PVL182" s="3"/>
      <c r="PVM182" s="3"/>
      <c r="PVN182" s="3"/>
      <c r="PVO182" s="3"/>
      <c r="PVP182" s="3"/>
      <c r="PVQ182" s="3"/>
      <c r="PVR182" s="3"/>
      <c r="PVS182" s="3"/>
      <c r="PVT182" s="3"/>
      <c r="PVU182" s="3"/>
      <c r="PVV182" s="3"/>
      <c r="PVW182" s="3"/>
      <c r="PVX182" s="3"/>
      <c r="PVY182" s="3"/>
      <c r="PVZ182" s="3"/>
      <c r="PWA182" s="3"/>
      <c r="PWB182" s="3"/>
      <c r="PWC182" s="3"/>
      <c r="PWD182" s="3"/>
      <c r="PWE182" s="3"/>
      <c r="PWF182" s="3"/>
      <c r="PWG182" s="3"/>
      <c r="PWH182" s="3"/>
      <c r="PWI182" s="3"/>
      <c r="PWJ182" s="3"/>
      <c r="PWK182" s="3"/>
      <c r="PWL182" s="3"/>
      <c r="PWM182" s="3"/>
      <c r="PWN182" s="3"/>
      <c r="PWO182" s="3"/>
      <c r="PWP182" s="3"/>
      <c r="PWQ182" s="3"/>
      <c r="PWR182" s="3"/>
      <c r="PWS182" s="3"/>
      <c r="PWT182" s="3"/>
      <c r="PWU182" s="3"/>
      <c r="PWV182" s="3"/>
      <c r="PWW182" s="3"/>
      <c r="PWX182" s="3"/>
      <c r="PWY182" s="3"/>
      <c r="PWZ182" s="3"/>
      <c r="PXA182" s="3"/>
      <c r="PXB182" s="3"/>
      <c r="PXC182" s="3"/>
      <c r="PXD182" s="3"/>
      <c r="PXE182" s="3"/>
      <c r="PXF182" s="3"/>
      <c r="PXG182" s="3"/>
      <c r="PXH182" s="3"/>
      <c r="PXI182" s="3"/>
      <c r="PXJ182" s="3"/>
      <c r="PXK182" s="3"/>
      <c r="PXL182" s="3"/>
      <c r="PXM182" s="3"/>
      <c r="PXN182" s="3"/>
      <c r="PXO182" s="3"/>
      <c r="PXP182" s="3"/>
      <c r="PXQ182" s="3"/>
      <c r="PXR182" s="3"/>
      <c r="PXS182" s="3"/>
      <c r="PXT182" s="3"/>
      <c r="PXU182" s="3"/>
      <c r="PXV182" s="3"/>
      <c r="PXW182" s="3"/>
      <c r="PXX182" s="3"/>
      <c r="PXY182" s="3"/>
      <c r="PXZ182" s="3"/>
      <c r="PYA182" s="3"/>
      <c r="PYB182" s="3"/>
      <c r="PYC182" s="3"/>
      <c r="PYD182" s="3"/>
      <c r="PYE182" s="3"/>
      <c r="PYF182" s="3"/>
      <c r="PYG182" s="3"/>
      <c r="PYH182" s="3"/>
      <c r="PYI182" s="3"/>
      <c r="PYJ182" s="3"/>
      <c r="PYK182" s="3"/>
      <c r="PYL182" s="3"/>
      <c r="PYM182" s="3"/>
      <c r="PYN182" s="3"/>
      <c r="PYO182" s="3"/>
      <c r="PYP182" s="3"/>
      <c r="PYQ182" s="3"/>
      <c r="PYR182" s="3"/>
      <c r="PYS182" s="3"/>
      <c r="PYT182" s="3"/>
      <c r="PYU182" s="3"/>
      <c r="PYV182" s="3"/>
      <c r="PYW182" s="3"/>
      <c r="PYX182" s="3"/>
      <c r="PYY182" s="3"/>
      <c r="PYZ182" s="3"/>
      <c r="PZA182" s="3"/>
      <c r="PZB182" s="3"/>
      <c r="PZC182" s="3"/>
      <c r="PZD182" s="3"/>
      <c r="PZE182" s="3"/>
      <c r="PZF182" s="3"/>
      <c r="PZG182" s="3"/>
      <c r="PZH182" s="3"/>
      <c r="PZI182" s="3"/>
      <c r="PZJ182" s="3"/>
      <c r="PZK182" s="3"/>
      <c r="PZL182" s="3"/>
      <c r="PZM182" s="3"/>
      <c r="PZN182" s="3"/>
      <c r="PZO182" s="3"/>
      <c r="PZP182" s="3"/>
      <c r="PZQ182" s="3"/>
      <c r="PZR182" s="3"/>
      <c r="PZS182" s="3"/>
      <c r="PZT182" s="3"/>
      <c r="PZU182" s="3"/>
      <c r="PZV182" s="3"/>
      <c r="PZW182" s="3"/>
      <c r="PZX182" s="3"/>
      <c r="PZY182" s="3"/>
      <c r="PZZ182" s="3"/>
      <c r="QAA182" s="3"/>
      <c r="QAB182" s="3"/>
      <c r="QAC182" s="3"/>
      <c r="QAD182" s="3"/>
      <c r="QAE182" s="3"/>
      <c r="QAF182" s="3"/>
      <c r="QAG182" s="3"/>
      <c r="QAH182" s="3"/>
      <c r="QAI182" s="3"/>
      <c r="QAJ182" s="3"/>
      <c r="QAK182" s="3"/>
      <c r="QAL182" s="3"/>
      <c r="QAM182" s="3"/>
      <c r="QAN182" s="3"/>
      <c r="QAO182" s="3"/>
      <c r="QAP182" s="3"/>
      <c r="QAQ182" s="3"/>
      <c r="QAR182" s="3"/>
      <c r="QAS182" s="3"/>
      <c r="QAT182" s="3"/>
      <c r="QAU182" s="3"/>
      <c r="QAV182" s="3"/>
      <c r="QAW182" s="3"/>
      <c r="QAX182" s="3"/>
      <c r="QAY182" s="3"/>
      <c r="QAZ182" s="3"/>
      <c r="QBA182" s="3"/>
      <c r="QBB182" s="3"/>
      <c r="QBC182" s="3"/>
      <c r="QBD182" s="3"/>
      <c r="QBE182" s="3"/>
      <c r="QBF182" s="3"/>
      <c r="QBG182" s="3"/>
      <c r="QBH182" s="3"/>
      <c r="QBI182" s="3"/>
      <c r="QBJ182" s="3"/>
      <c r="QBK182" s="3"/>
      <c r="QBL182" s="3"/>
      <c r="QBM182" s="3"/>
      <c r="QBN182" s="3"/>
      <c r="QBO182" s="3"/>
      <c r="QBP182" s="3"/>
      <c r="QBQ182" s="3"/>
      <c r="QBR182" s="3"/>
      <c r="QBS182" s="3"/>
      <c r="QBT182" s="3"/>
      <c r="QBU182" s="3"/>
      <c r="QBV182" s="3"/>
      <c r="QBW182" s="3"/>
      <c r="QBX182" s="3"/>
      <c r="QBY182" s="3"/>
      <c r="QBZ182" s="3"/>
      <c r="QCA182" s="3"/>
      <c r="QCB182" s="3"/>
      <c r="QCC182" s="3"/>
      <c r="QCD182" s="3"/>
      <c r="QCE182" s="3"/>
      <c r="QCF182" s="3"/>
      <c r="QCG182" s="3"/>
      <c r="QCH182" s="3"/>
      <c r="QCI182" s="3"/>
      <c r="QCJ182" s="3"/>
      <c r="QCK182" s="3"/>
      <c r="QCL182" s="3"/>
      <c r="QCM182" s="3"/>
      <c r="QCN182" s="3"/>
      <c r="QCO182" s="3"/>
      <c r="QCP182" s="3"/>
      <c r="QCQ182" s="3"/>
      <c r="QCR182" s="3"/>
      <c r="QCS182" s="3"/>
      <c r="QCT182" s="3"/>
      <c r="QCU182" s="3"/>
      <c r="QCV182" s="3"/>
      <c r="QCW182" s="3"/>
      <c r="QCX182" s="3"/>
      <c r="QCY182" s="3"/>
      <c r="QCZ182" s="3"/>
      <c r="QDA182" s="3"/>
      <c r="QDB182" s="3"/>
      <c r="QDC182" s="3"/>
      <c r="QDD182" s="3"/>
      <c r="QDE182" s="3"/>
      <c r="QDF182" s="3"/>
      <c r="QDG182" s="3"/>
      <c r="QDH182" s="3"/>
      <c r="QDI182" s="3"/>
      <c r="QDJ182" s="3"/>
      <c r="QDK182" s="3"/>
      <c r="QDL182" s="3"/>
      <c r="QDM182" s="3"/>
      <c r="QDN182" s="3"/>
      <c r="QDO182" s="3"/>
      <c r="QDP182" s="3"/>
      <c r="QDQ182" s="3"/>
      <c r="QDR182" s="3"/>
      <c r="QDS182" s="3"/>
      <c r="QDT182" s="3"/>
      <c r="QDU182" s="3"/>
      <c r="QDV182" s="3"/>
      <c r="QDW182" s="3"/>
      <c r="QDX182" s="3"/>
      <c r="QDY182" s="3"/>
      <c r="QDZ182" s="3"/>
      <c r="QEA182" s="3"/>
      <c r="QEB182" s="3"/>
      <c r="QEC182" s="3"/>
      <c r="QED182" s="3"/>
      <c r="QEE182" s="3"/>
      <c r="QEF182" s="3"/>
      <c r="QEG182" s="3"/>
      <c r="QEH182" s="3"/>
      <c r="QEI182" s="3"/>
      <c r="QEJ182" s="3"/>
      <c r="QEK182" s="3"/>
      <c r="QEL182" s="3"/>
      <c r="QEM182" s="3"/>
      <c r="QEN182" s="3"/>
      <c r="QEO182" s="3"/>
      <c r="QEP182" s="3"/>
      <c r="QEQ182" s="3"/>
      <c r="QER182" s="3"/>
      <c r="QES182" s="3"/>
      <c r="QET182" s="3"/>
      <c r="QEU182" s="3"/>
      <c r="QEV182" s="3"/>
      <c r="QEW182" s="3"/>
      <c r="QEX182" s="3"/>
      <c r="QEY182" s="3"/>
      <c r="QEZ182" s="3"/>
      <c r="QFA182" s="3"/>
      <c r="QFB182" s="3"/>
      <c r="QFC182" s="3"/>
      <c r="QFD182" s="3"/>
      <c r="QFE182" s="3"/>
      <c r="QFF182" s="3"/>
      <c r="QFG182" s="3"/>
      <c r="QFH182" s="3"/>
      <c r="QFI182" s="3"/>
      <c r="QFJ182" s="3"/>
      <c r="QFK182" s="3"/>
      <c r="QFL182" s="3"/>
      <c r="QFM182" s="3"/>
      <c r="QFN182" s="3"/>
      <c r="QFO182" s="3"/>
      <c r="QFP182" s="3"/>
      <c r="QFQ182" s="3"/>
      <c r="QFR182" s="3"/>
      <c r="QFS182" s="3"/>
      <c r="QFT182" s="3"/>
      <c r="QFU182" s="3"/>
      <c r="QFV182" s="3"/>
      <c r="QFW182" s="3"/>
      <c r="QFX182" s="3"/>
      <c r="QFY182" s="3"/>
      <c r="QFZ182" s="3"/>
      <c r="QGA182" s="3"/>
      <c r="QGB182" s="3"/>
      <c r="QGC182" s="3"/>
      <c r="QGD182" s="3"/>
      <c r="QGE182" s="3"/>
      <c r="QGF182" s="3"/>
      <c r="QGG182" s="3"/>
      <c r="QGH182" s="3"/>
      <c r="QGI182" s="3"/>
      <c r="QGJ182" s="3"/>
      <c r="QGK182" s="3"/>
      <c r="QGL182" s="3"/>
      <c r="QGM182" s="3"/>
      <c r="QGN182" s="3"/>
      <c r="QGO182" s="3"/>
      <c r="QGP182" s="3"/>
      <c r="QGQ182" s="3"/>
      <c r="QGR182" s="3"/>
      <c r="QGS182" s="3"/>
      <c r="QGT182" s="3"/>
      <c r="QGU182" s="3"/>
      <c r="QGV182" s="3"/>
      <c r="QGW182" s="3"/>
      <c r="QGX182" s="3"/>
      <c r="QGY182" s="3"/>
      <c r="QGZ182" s="3"/>
      <c r="QHA182" s="3"/>
      <c r="QHB182" s="3"/>
      <c r="QHC182" s="3"/>
      <c r="QHD182" s="3"/>
      <c r="QHE182" s="3"/>
      <c r="QHF182" s="3"/>
      <c r="QHG182" s="3"/>
      <c r="QHH182" s="3"/>
      <c r="QHI182" s="3"/>
      <c r="QHJ182" s="3"/>
      <c r="QHK182" s="3"/>
      <c r="QHL182" s="3"/>
      <c r="QHM182" s="3"/>
      <c r="QHN182" s="3"/>
      <c r="QHO182" s="3"/>
      <c r="QHP182" s="3"/>
      <c r="QHQ182" s="3"/>
      <c r="QHR182" s="3"/>
      <c r="QHS182" s="3"/>
      <c r="QHT182" s="3"/>
      <c r="QHU182" s="3"/>
      <c r="QHV182" s="3"/>
      <c r="QHW182" s="3"/>
      <c r="QHX182" s="3"/>
      <c r="QHY182" s="3"/>
      <c r="QHZ182" s="3"/>
      <c r="QIA182" s="3"/>
      <c r="QIB182" s="3"/>
      <c r="QIC182" s="3"/>
      <c r="QID182" s="3"/>
      <c r="QIE182" s="3"/>
      <c r="QIF182" s="3"/>
      <c r="QIG182" s="3"/>
      <c r="QIH182" s="3"/>
      <c r="QII182" s="3"/>
      <c r="QIJ182" s="3"/>
      <c r="QIK182" s="3"/>
      <c r="QIL182" s="3"/>
      <c r="QIM182" s="3"/>
      <c r="QIN182" s="3"/>
      <c r="QIO182" s="3"/>
      <c r="QIP182" s="3"/>
      <c r="QIQ182" s="3"/>
      <c r="QIR182" s="3"/>
      <c r="QIS182" s="3"/>
      <c r="QIT182" s="3"/>
      <c r="QIU182" s="3"/>
      <c r="QIV182" s="3"/>
      <c r="QIW182" s="3"/>
      <c r="QIX182" s="3"/>
      <c r="QIY182" s="3"/>
      <c r="QIZ182" s="3"/>
      <c r="QJA182" s="3"/>
      <c r="QJB182" s="3"/>
      <c r="QJC182" s="3"/>
      <c r="QJD182" s="3"/>
      <c r="QJE182" s="3"/>
      <c r="QJF182" s="3"/>
      <c r="QJG182" s="3"/>
      <c r="QJH182" s="3"/>
      <c r="QJI182" s="3"/>
      <c r="QJJ182" s="3"/>
      <c r="QJK182" s="3"/>
      <c r="QJL182" s="3"/>
      <c r="QJM182" s="3"/>
      <c r="QJN182" s="3"/>
      <c r="QJO182" s="3"/>
      <c r="QJP182" s="3"/>
      <c r="QJQ182" s="3"/>
      <c r="QJR182" s="3"/>
      <c r="QJS182" s="3"/>
      <c r="QJT182" s="3"/>
      <c r="QJU182" s="3"/>
      <c r="QJV182" s="3"/>
      <c r="QJW182" s="3"/>
      <c r="QJX182" s="3"/>
      <c r="QJY182" s="3"/>
      <c r="QJZ182" s="3"/>
      <c r="QKA182" s="3"/>
      <c r="QKB182" s="3"/>
      <c r="QKC182" s="3"/>
      <c r="QKD182" s="3"/>
      <c r="QKE182" s="3"/>
      <c r="QKF182" s="3"/>
      <c r="QKG182" s="3"/>
      <c r="QKH182" s="3"/>
      <c r="QKI182" s="3"/>
      <c r="QKJ182" s="3"/>
      <c r="QKK182" s="3"/>
      <c r="QKL182" s="3"/>
      <c r="QKM182" s="3"/>
      <c r="QKN182" s="3"/>
      <c r="QKO182" s="3"/>
      <c r="QKP182" s="3"/>
      <c r="QKQ182" s="3"/>
      <c r="QKR182" s="3"/>
      <c r="QKS182" s="3"/>
      <c r="QKT182" s="3"/>
      <c r="QKU182" s="3"/>
      <c r="QKV182" s="3"/>
      <c r="QKW182" s="3"/>
      <c r="QKX182" s="3"/>
      <c r="QKY182" s="3"/>
      <c r="QKZ182" s="3"/>
      <c r="QLA182" s="3"/>
      <c r="QLB182" s="3"/>
      <c r="QLC182" s="3"/>
      <c r="QLD182" s="3"/>
      <c r="QLE182" s="3"/>
      <c r="QLF182" s="3"/>
      <c r="QLG182" s="3"/>
      <c r="QLH182" s="3"/>
      <c r="QLI182" s="3"/>
      <c r="QLJ182" s="3"/>
      <c r="QLK182" s="3"/>
      <c r="QLL182" s="3"/>
      <c r="QLM182" s="3"/>
      <c r="QLN182" s="3"/>
      <c r="QLO182" s="3"/>
      <c r="QLP182" s="3"/>
      <c r="QLQ182" s="3"/>
      <c r="QLR182" s="3"/>
      <c r="QLS182" s="3"/>
      <c r="QLT182" s="3"/>
      <c r="QLU182" s="3"/>
      <c r="QLV182" s="3"/>
      <c r="QLW182" s="3"/>
      <c r="QLX182" s="3"/>
      <c r="QLY182" s="3"/>
      <c r="QLZ182" s="3"/>
      <c r="QMA182" s="3"/>
      <c r="QMB182" s="3"/>
      <c r="QMC182" s="3"/>
      <c r="QMD182" s="3"/>
      <c r="QME182" s="3"/>
      <c r="QMF182" s="3"/>
      <c r="QMG182" s="3"/>
      <c r="QMH182" s="3"/>
      <c r="QMI182" s="3"/>
      <c r="QMJ182" s="3"/>
      <c r="QMK182" s="3"/>
      <c r="QML182" s="3"/>
      <c r="QMM182" s="3"/>
      <c r="QMN182" s="3"/>
      <c r="QMO182" s="3"/>
      <c r="QMP182" s="3"/>
      <c r="QMQ182" s="3"/>
      <c r="QMR182" s="3"/>
      <c r="QMS182" s="3"/>
      <c r="QMT182" s="3"/>
      <c r="QMU182" s="3"/>
      <c r="QMV182" s="3"/>
      <c r="QMW182" s="3"/>
      <c r="QMX182" s="3"/>
      <c r="QMY182" s="3"/>
      <c r="QMZ182" s="3"/>
      <c r="QNA182" s="3"/>
      <c r="QNB182" s="3"/>
      <c r="QNC182" s="3"/>
      <c r="QND182" s="3"/>
      <c r="QNE182" s="3"/>
      <c r="QNF182" s="3"/>
      <c r="QNG182" s="3"/>
      <c r="QNH182" s="3"/>
      <c r="QNI182" s="3"/>
      <c r="QNJ182" s="3"/>
      <c r="QNK182" s="3"/>
      <c r="QNL182" s="3"/>
      <c r="QNM182" s="3"/>
      <c r="QNN182" s="3"/>
      <c r="QNO182" s="3"/>
      <c r="QNP182" s="3"/>
      <c r="QNQ182" s="3"/>
      <c r="QNR182" s="3"/>
      <c r="QNS182" s="3"/>
      <c r="QNT182" s="3"/>
      <c r="QNU182" s="3"/>
      <c r="QNV182" s="3"/>
      <c r="QNW182" s="3"/>
      <c r="QNX182" s="3"/>
      <c r="QNY182" s="3"/>
      <c r="QNZ182" s="3"/>
      <c r="QOA182" s="3"/>
      <c r="QOB182" s="3"/>
      <c r="QOC182" s="3"/>
      <c r="QOD182" s="3"/>
      <c r="QOE182" s="3"/>
      <c r="QOF182" s="3"/>
      <c r="QOG182" s="3"/>
      <c r="QOH182" s="3"/>
      <c r="QOI182" s="3"/>
      <c r="QOJ182" s="3"/>
      <c r="QOK182" s="3"/>
      <c r="QOL182" s="3"/>
      <c r="QOM182" s="3"/>
      <c r="QON182" s="3"/>
      <c r="QOO182" s="3"/>
      <c r="QOP182" s="3"/>
      <c r="QOQ182" s="3"/>
      <c r="QOR182" s="3"/>
      <c r="QOS182" s="3"/>
      <c r="QOT182" s="3"/>
      <c r="QOU182" s="3"/>
      <c r="QOV182" s="3"/>
      <c r="QOW182" s="3"/>
      <c r="QOX182" s="3"/>
      <c r="QOY182" s="3"/>
      <c r="QOZ182" s="3"/>
      <c r="QPA182" s="3"/>
      <c r="QPB182" s="3"/>
      <c r="QPC182" s="3"/>
      <c r="QPD182" s="3"/>
      <c r="QPE182" s="3"/>
      <c r="QPF182" s="3"/>
      <c r="QPG182" s="3"/>
      <c r="QPH182" s="3"/>
      <c r="QPI182" s="3"/>
      <c r="QPJ182" s="3"/>
      <c r="QPK182" s="3"/>
      <c r="QPL182" s="3"/>
      <c r="QPM182" s="3"/>
      <c r="QPN182" s="3"/>
      <c r="QPO182" s="3"/>
      <c r="QPP182" s="3"/>
      <c r="QPQ182" s="3"/>
      <c r="QPR182" s="3"/>
      <c r="QPS182" s="3"/>
      <c r="QPT182" s="3"/>
      <c r="QPU182" s="3"/>
      <c r="QPV182" s="3"/>
      <c r="QPW182" s="3"/>
      <c r="QPX182" s="3"/>
      <c r="QPY182" s="3"/>
      <c r="QPZ182" s="3"/>
      <c r="QQA182" s="3"/>
      <c r="QQB182" s="3"/>
      <c r="QQC182" s="3"/>
      <c r="QQD182" s="3"/>
      <c r="QQE182" s="3"/>
      <c r="QQF182" s="3"/>
      <c r="QQG182" s="3"/>
      <c r="QQH182" s="3"/>
      <c r="QQI182" s="3"/>
      <c r="QQJ182" s="3"/>
      <c r="QQK182" s="3"/>
      <c r="QQL182" s="3"/>
      <c r="QQM182" s="3"/>
      <c r="QQN182" s="3"/>
      <c r="QQO182" s="3"/>
      <c r="QQP182" s="3"/>
      <c r="QQQ182" s="3"/>
      <c r="QQR182" s="3"/>
      <c r="QQS182" s="3"/>
      <c r="QQT182" s="3"/>
      <c r="QQU182" s="3"/>
      <c r="QQV182" s="3"/>
      <c r="QQW182" s="3"/>
      <c r="QQX182" s="3"/>
      <c r="QQY182" s="3"/>
      <c r="QQZ182" s="3"/>
      <c r="QRA182" s="3"/>
      <c r="QRB182" s="3"/>
      <c r="QRC182" s="3"/>
      <c r="QRD182" s="3"/>
      <c r="QRE182" s="3"/>
      <c r="QRF182" s="3"/>
      <c r="QRG182" s="3"/>
      <c r="QRH182" s="3"/>
      <c r="QRI182" s="3"/>
      <c r="QRJ182" s="3"/>
      <c r="QRK182" s="3"/>
      <c r="QRL182" s="3"/>
      <c r="QRM182" s="3"/>
      <c r="QRN182" s="3"/>
      <c r="QRO182" s="3"/>
      <c r="QRP182" s="3"/>
      <c r="QRQ182" s="3"/>
      <c r="QRR182" s="3"/>
      <c r="QRS182" s="3"/>
      <c r="QRT182" s="3"/>
      <c r="QRU182" s="3"/>
      <c r="QRV182" s="3"/>
      <c r="QRW182" s="3"/>
      <c r="QRX182" s="3"/>
      <c r="QRY182" s="3"/>
      <c r="QRZ182" s="3"/>
      <c r="QSA182" s="3"/>
      <c r="QSB182" s="3"/>
      <c r="QSC182" s="3"/>
      <c r="QSD182" s="3"/>
      <c r="QSE182" s="3"/>
      <c r="QSF182" s="3"/>
      <c r="QSG182" s="3"/>
      <c r="QSH182" s="3"/>
      <c r="QSI182" s="3"/>
      <c r="QSJ182" s="3"/>
      <c r="QSK182" s="3"/>
      <c r="QSL182" s="3"/>
      <c r="QSM182" s="3"/>
      <c r="QSN182" s="3"/>
      <c r="QSO182" s="3"/>
      <c r="QSP182" s="3"/>
      <c r="QSQ182" s="3"/>
      <c r="QSR182" s="3"/>
      <c r="QSS182" s="3"/>
      <c r="QST182" s="3"/>
      <c r="QSU182" s="3"/>
      <c r="QSV182" s="3"/>
      <c r="QSW182" s="3"/>
      <c r="QSX182" s="3"/>
      <c r="QSY182" s="3"/>
      <c r="QSZ182" s="3"/>
      <c r="QTA182" s="3"/>
      <c r="QTB182" s="3"/>
      <c r="QTC182" s="3"/>
      <c r="QTD182" s="3"/>
      <c r="QTE182" s="3"/>
      <c r="QTF182" s="3"/>
      <c r="QTG182" s="3"/>
      <c r="QTH182" s="3"/>
      <c r="QTI182" s="3"/>
      <c r="QTJ182" s="3"/>
      <c r="QTK182" s="3"/>
      <c r="QTL182" s="3"/>
      <c r="QTM182" s="3"/>
      <c r="QTN182" s="3"/>
      <c r="QTO182" s="3"/>
      <c r="QTP182" s="3"/>
      <c r="QTQ182" s="3"/>
      <c r="QTR182" s="3"/>
      <c r="QTS182" s="3"/>
      <c r="QTT182" s="3"/>
      <c r="QTU182" s="3"/>
      <c r="QTV182" s="3"/>
      <c r="QTW182" s="3"/>
      <c r="QTX182" s="3"/>
      <c r="QTY182" s="3"/>
      <c r="QTZ182" s="3"/>
      <c r="QUA182" s="3"/>
      <c r="QUB182" s="3"/>
      <c r="QUC182" s="3"/>
      <c r="QUD182" s="3"/>
      <c r="QUE182" s="3"/>
      <c r="QUF182" s="3"/>
      <c r="QUG182" s="3"/>
      <c r="QUH182" s="3"/>
      <c r="QUI182" s="3"/>
      <c r="QUJ182" s="3"/>
      <c r="QUK182" s="3"/>
      <c r="QUL182" s="3"/>
      <c r="QUM182" s="3"/>
      <c r="QUN182" s="3"/>
      <c r="QUO182" s="3"/>
      <c r="QUP182" s="3"/>
      <c r="QUQ182" s="3"/>
      <c r="QUR182" s="3"/>
      <c r="QUS182" s="3"/>
      <c r="QUT182" s="3"/>
      <c r="QUU182" s="3"/>
      <c r="QUV182" s="3"/>
      <c r="QUW182" s="3"/>
      <c r="QUX182" s="3"/>
      <c r="QUY182" s="3"/>
      <c r="QUZ182" s="3"/>
      <c r="QVA182" s="3"/>
      <c r="QVB182" s="3"/>
      <c r="QVC182" s="3"/>
      <c r="QVD182" s="3"/>
      <c r="QVE182" s="3"/>
      <c r="QVF182" s="3"/>
      <c r="QVG182" s="3"/>
      <c r="QVH182" s="3"/>
      <c r="QVI182" s="3"/>
      <c r="QVJ182" s="3"/>
      <c r="QVK182" s="3"/>
      <c r="QVL182" s="3"/>
      <c r="QVM182" s="3"/>
      <c r="QVN182" s="3"/>
      <c r="QVO182" s="3"/>
      <c r="QVP182" s="3"/>
      <c r="QVQ182" s="3"/>
      <c r="QVR182" s="3"/>
      <c r="QVS182" s="3"/>
      <c r="QVT182" s="3"/>
      <c r="QVU182" s="3"/>
      <c r="QVV182" s="3"/>
      <c r="QVW182" s="3"/>
      <c r="QVX182" s="3"/>
      <c r="QVY182" s="3"/>
      <c r="QVZ182" s="3"/>
      <c r="QWA182" s="3"/>
      <c r="QWB182" s="3"/>
      <c r="QWC182" s="3"/>
      <c r="QWD182" s="3"/>
      <c r="QWE182" s="3"/>
      <c r="QWF182" s="3"/>
      <c r="QWG182" s="3"/>
      <c r="QWH182" s="3"/>
      <c r="QWI182" s="3"/>
      <c r="QWJ182" s="3"/>
      <c r="QWK182" s="3"/>
      <c r="QWL182" s="3"/>
      <c r="QWM182" s="3"/>
      <c r="QWN182" s="3"/>
      <c r="QWO182" s="3"/>
      <c r="QWP182" s="3"/>
      <c r="QWQ182" s="3"/>
      <c r="QWR182" s="3"/>
      <c r="QWS182" s="3"/>
      <c r="QWT182" s="3"/>
      <c r="QWU182" s="3"/>
      <c r="QWV182" s="3"/>
      <c r="QWW182" s="3"/>
      <c r="QWX182" s="3"/>
      <c r="QWY182" s="3"/>
      <c r="QWZ182" s="3"/>
      <c r="QXA182" s="3"/>
      <c r="QXB182" s="3"/>
      <c r="QXC182" s="3"/>
      <c r="QXD182" s="3"/>
      <c r="QXE182" s="3"/>
      <c r="QXF182" s="3"/>
      <c r="QXG182" s="3"/>
      <c r="QXH182" s="3"/>
      <c r="QXI182" s="3"/>
      <c r="QXJ182" s="3"/>
      <c r="QXK182" s="3"/>
      <c r="QXL182" s="3"/>
      <c r="QXM182" s="3"/>
      <c r="QXN182" s="3"/>
      <c r="QXO182" s="3"/>
      <c r="QXP182" s="3"/>
      <c r="QXQ182" s="3"/>
      <c r="QXR182" s="3"/>
      <c r="QXS182" s="3"/>
      <c r="QXT182" s="3"/>
      <c r="QXU182" s="3"/>
      <c r="QXV182" s="3"/>
      <c r="QXW182" s="3"/>
      <c r="QXX182" s="3"/>
      <c r="QXY182" s="3"/>
      <c r="QXZ182" s="3"/>
      <c r="QYA182" s="3"/>
      <c r="QYB182" s="3"/>
      <c r="QYC182" s="3"/>
      <c r="QYD182" s="3"/>
      <c r="QYE182" s="3"/>
      <c r="QYF182" s="3"/>
      <c r="QYG182" s="3"/>
      <c r="QYH182" s="3"/>
      <c r="QYI182" s="3"/>
      <c r="QYJ182" s="3"/>
      <c r="QYK182" s="3"/>
      <c r="QYL182" s="3"/>
      <c r="QYM182" s="3"/>
      <c r="QYN182" s="3"/>
      <c r="QYO182" s="3"/>
      <c r="QYP182" s="3"/>
      <c r="QYQ182" s="3"/>
      <c r="QYR182" s="3"/>
      <c r="QYS182" s="3"/>
      <c r="QYT182" s="3"/>
      <c r="QYU182" s="3"/>
      <c r="QYV182" s="3"/>
      <c r="QYW182" s="3"/>
      <c r="QYX182" s="3"/>
      <c r="QYY182" s="3"/>
      <c r="QYZ182" s="3"/>
      <c r="QZA182" s="3"/>
      <c r="QZB182" s="3"/>
      <c r="QZC182" s="3"/>
      <c r="QZD182" s="3"/>
      <c r="QZE182" s="3"/>
      <c r="QZF182" s="3"/>
      <c r="QZG182" s="3"/>
      <c r="QZH182" s="3"/>
      <c r="QZI182" s="3"/>
      <c r="QZJ182" s="3"/>
      <c r="QZK182" s="3"/>
      <c r="QZL182" s="3"/>
      <c r="QZM182" s="3"/>
      <c r="QZN182" s="3"/>
      <c r="QZO182" s="3"/>
      <c r="QZP182" s="3"/>
      <c r="QZQ182" s="3"/>
      <c r="QZR182" s="3"/>
      <c r="QZS182" s="3"/>
      <c r="QZT182" s="3"/>
      <c r="QZU182" s="3"/>
      <c r="QZV182" s="3"/>
      <c r="QZW182" s="3"/>
      <c r="QZX182" s="3"/>
      <c r="QZY182" s="3"/>
      <c r="QZZ182" s="3"/>
      <c r="RAA182" s="3"/>
      <c r="RAB182" s="3"/>
      <c r="RAC182" s="3"/>
      <c r="RAD182" s="3"/>
      <c r="RAE182" s="3"/>
      <c r="RAF182" s="3"/>
      <c r="RAG182" s="3"/>
      <c r="RAH182" s="3"/>
      <c r="RAI182" s="3"/>
      <c r="RAJ182" s="3"/>
      <c r="RAK182" s="3"/>
      <c r="RAL182" s="3"/>
      <c r="RAM182" s="3"/>
      <c r="RAN182" s="3"/>
      <c r="RAO182" s="3"/>
      <c r="RAP182" s="3"/>
      <c r="RAQ182" s="3"/>
      <c r="RAR182" s="3"/>
      <c r="RAS182" s="3"/>
      <c r="RAT182" s="3"/>
      <c r="RAU182" s="3"/>
      <c r="RAV182" s="3"/>
      <c r="RAW182" s="3"/>
      <c r="RAX182" s="3"/>
      <c r="RAY182" s="3"/>
      <c r="RAZ182" s="3"/>
      <c r="RBA182" s="3"/>
      <c r="RBB182" s="3"/>
      <c r="RBC182" s="3"/>
      <c r="RBD182" s="3"/>
      <c r="RBE182" s="3"/>
      <c r="RBF182" s="3"/>
      <c r="RBG182" s="3"/>
      <c r="RBH182" s="3"/>
      <c r="RBI182" s="3"/>
      <c r="RBJ182" s="3"/>
      <c r="RBK182" s="3"/>
      <c r="RBL182" s="3"/>
      <c r="RBM182" s="3"/>
      <c r="RBN182" s="3"/>
      <c r="RBO182" s="3"/>
      <c r="RBP182" s="3"/>
      <c r="RBQ182" s="3"/>
      <c r="RBR182" s="3"/>
      <c r="RBS182" s="3"/>
      <c r="RBT182" s="3"/>
      <c r="RBU182" s="3"/>
      <c r="RBV182" s="3"/>
      <c r="RBW182" s="3"/>
      <c r="RBX182" s="3"/>
      <c r="RBY182" s="3"/>
      <c r="RBZ182" s="3"/>
      <c r="RCA182" s="3"/>
      <c r="RCB182" s="3"/>
      <c r="RCC182" s="3"/>
      <c r="RCD182" s="3"/>
      <c r="RCE182" s="3"/>
      <c r="RCF182" s="3"/>
      <c r="RCG182" s="3"/>
      <c r="RCH182" s="3"/>
      <c r="RCI182" s="3"/>
      <c r="RCJ182" s="3"/>
      <c r="RCK182" s="3"/>
      <c r="RCL182" s="3"/>
      <c r="RCM182" s="3"/>
      <c r="RCN182" s="3"/>
      <c r="RCO182" s="3"/>
      <c r="RCP182" s="3"/>
      <c r="RCQ182" s="3"/>
      <c r="RCR182" s="3"/>
      <c r="RCS182" s="3"/>
      <c r="RCT182" s="3"/>
      <c r="RCU182" s="3"/>
      <c r="RCV182" s="3"/>
      <c r="RCW182" s="3"/>
      <c r="RCX182" s="3"/>
      <c r="RCY182" s="3"/>
      <c r="RCZ182" s="3"/>
      <c r="RDA182" s="3"/>
      <c r="RDB182" s="3"/>
      <c r="RDC182" s="3"/>
      <c r="RDD182" s="3"/>
      <c r="RDE182" s="3"/>
      <c r="RDF182" s="3"/>
      <c r="RDG182" s="3"/>
      <c r="RDH182" s="3"/>
      <c r="RDI182" s="3"/>
      <c r="RDJ182" s="3"/>
      <c r="RDK182" s="3"/>
      <c r="RDL182" s="3"/>
      <c r="RDM182" s="3"/>
      <c r="RDN182" s="3"/>
      <c r="RDO182" s="3"/>
      <c r="RDP182" s="3"/>
      <c r="RDQ182" s="3"/>
      <c r="RDR182" s="3"/>
      <c r="RDS182" s="3"/>
      <c r="RDT182" s="3"/>
      <c r="RDU182" s="3"/>
      <c r="RDV182" s="3"/>
      <c r="RDW182" s="3"/>
      <c r="RDX182" s="3"/>
      <c r="RDY182" s="3"/>
      <c r="RDZ182" s="3"/>
      <c r="REA182" s="3"/>
      <c r="REB182" s="3"/>
      <c r="REC182" s="3"/>
      <c r="RED182" s="3"/>
      <c r="REE182" s="3"/>
      <c r="REF182" s="3"/>
      <c r="REG182" s="3"/>
      <c r="REH182" s="3"/>
      <c r="REI182" s="3"/>
      <c r="REJ182" s="3"/>
      <c r="REK182" s="3"/>
      <c r="REL182" s="3"/>
      <c r="REM182" s="3"/>
      <c r="REN182" s="3"/>
      <c r="REO182" s="3"/>
      <c r="REP182" s="3"/>
      <c r="REQ182" s="3"/>
      <c r="RER182" s="3"/>
      <c r="RES182" s="3"/>
      <c r="RET182" s="3"/>
      <c r="REU182" s="3"/>
      <c r="REV182" s="3"/>
      <c r="REW182" s="3"/>
      <c r="REX182" s="3"/>
      <c r="REY182" s="3"/>
      <c r="REZ182" s="3"/>
      <c r="RFA182" s="3"/>
      <c r="RFB182" s="3"/>
      <c r="RFC182" s="3"/>
      <c r="RFD182" s="3"/>
      <c r="RFE182" s="3"/>
      <c r="RFF182" s="3"/>
      <c r="RFG182" s="3"/>
      <c r="RFH182" s="3"/>
      <c r="RFI182" s="3"/>
      <c r="RFJ182" s="3"/>
      <c r="RFK182" s="3"/>
      <c r="RFL182" s="3"/>
      <c r="RFM182" s="3"/>
      <c r="RFN182" s="3"/>
      <c r="RFO182" s="3"/>
      <c r="RFP182" s="3"/>
      <c r="RFQ182" s="3"/>
      <c r="RFR182" s="3"/>
      <c r="RFS182" s="3"/>
      <c r="RFT182" s="3"/>
      <c r="RFU182" s="3"/>
      <c r="RFV182" s="3"/>
      <c r="RFW182" s="3"/>
      <c r="RFX182" s="3"/>
      <c r="RFY182" s="3"/>
      <c r="RFZ182" s="3"/>
      <c r="RGA182" s="3"/>
      <c r="RGB182" s="3"/>
      <c r="RGC182" s="3"/>
      <c r="RGD182" s="3"/>
      <c r="RGE182" s="3"/>
      <c r="RGF182" s="3"/>
      <c r="RGG182" s="3"/>
      <c r="RGH182" s="3"/>
      <c r="RGI182" s="3"/>
      <c r="RGJ182" s="3"/>
      <c r="RGK182" s="3"/>
      <c r="RGL182" s="3"/>
      <c r="RGM182" s="3"/>
      <c r="RGN182" s="3"/>
      <c r="RGO182" s="3"/>
      <c r="RGP182" s="3"/>
      <c r="RGQ182" s="3"/>
      <c r="RGR182" s="3"/>
      <c r="RGS182" s="3"/>
      <c r="RGT182" s="3"/>
      <c r="RGU182" s="3"/>
      <c r="RGV182" s="3"/>
      <c r="RGW182" s="3"/>
      <c r="RGX182" s="3"/>
      <c r="RGY182" s="3"/>
      <c r="RGZ182" s="3"/>
      <c r="RHA182" s="3"/>
      <c r="RHB182" s="3"/>
      <c r="RHC182" s="3"/>
      <c r="RHD182" s="3"/>
      <c r="RHE182" s="3"/>
      <c r="RHF182" s="3"/>
      <c r="RHG182" s="3"/>
      <c r="RHH182" s="3"/>
      <c r="RHI182" s="3"/>
      <c r="RHJ182" s="3"/>
      <c r="RHK182" s="3"/>
      <c r="RHL182" s="3"/>
      <c r="RHM182" s="3"/>
      <c r="RHN182" s="3"/>
      <c r="RHO182" s="3"/>
      <c r="RHP182" s="3"/>
      <c r="RHQ182" s="3"/>
      <c r="RHR182" s="3"/>
      <c r="RHS182" s="3"/>
      <c r="RHT182" s="3"/>
      <c r="RHU182" s="3"/>
      <c r="RHV182" s="3"/>
      <c r="RHW182" s="3"/>
      <c r="RHX182" s="3"/>
      <c r="RHY182" s="3"/>
      <c r="RHZ182" s="3"/>
      <c r="RIA182" s="3"/>
      <c r="RIB182" s="3"/>
      <c r="RIC182" s="3"/>
      <c r="RID182" s="3"/>
      <c r="RIE182" s="3"/>
      <c r="RIF182" s="3"/>
      <c r="RIG182" s="3"/>
      <c r="RIH182" s="3"/>
      <c r="RII182" s="3"/>
      <c r="RIJ182" s="3"/>
      <c r="RIK182" s="3"/>
      <c r="RIL182" s="3"/>
      <c r="RIM182" s="3"/>
      <c r="RIN182" s="3"/>
      <c r="RIO182" s="3"/>
      <c r="RIP182" s="3"/>
      <c r="RIQ182" s="3"/>
      <c r="RIR182" s="3"/>
      <c r="RIS182" s="3"/>
      <c r="RIT182" s="3"/>
      <c r="RIU182" s="3"/>
      <c r="RIV182" s="3"/>
      <c r="RIW182" s="3"/>
      <c r="RIX182" s="3"/>
      <c r="RIY182" s="3"/>
      <c r="RIZ182" s="3"/>
      <c r="RJA182" s="3"/>
      <c r="RJB182" s="3"/>
      <c r="RJC182" s="3"/>
      <c r="RJD182" s="3"/>
      <c r="RJE182" s="3"/>
      <c r="RJF182" s="3"/>
      <c r="RJG182" s="3"/>
      <c r="RJH182" s="3"/>
      <c r="RJI182" s="3"/>
      <c r="RJJ182" s="3"/>
      <c r="RJK182" s="3"/>
      <c r="RJL182" s="3"/>
      <c r="RJM182" s="3"/>
      <c r="RJN182" s="3"/>
      <c r="RJO182" s="3"/>
      <c r="RJP182" s="3"/>
      <c r="RJQ182" s="3"/>
      <c r="RJR182" s="3"/>
      <c r="RJS182" s="3"/>
      <c r="RJT182" s="3"/>
      <c r="RJU182" s="3"/>
      <c r="RJV182" s="3"/>
      <c r="RJW182" s="3"/>
      <c r="RJX182" s="3"/>
      <c r="RJY182" s="3"/>
      <c r="RJZ182" s="3"/>
      <c r="RKA182" s="3"/>
      <c r="RKB182" s="3"/>
      <c r="RKC182" s="3"/>
      <c r="RKD182" s="3"/>
      <c r="RKE182" s="3"/>
      <c r="RKF182" s="3"/>
      <c r="RKG182" s="3"/>
      <c r="RKH182" s="3"/>
      <c r="RKI182" s="3"/>
      <c r="RKJ182" s="3"/>
      <c r="RKK182" s="3"/>
      <c r="RKL182" s="3"/>
      <c r="RKM182" s="3"/>
      <c r="RKN182" s="3"/>
      <c r="RKO182" s="3"/>
      <c r="RKP182" s="3"/>
      <c r="RKQ182" s="3"/>
      <c r="RKR182" s="3"/>
      <c r="RKS182" s="3"/>
      <c r="RKT182" s="3"/>
      <c r="RKU182" s="3"/>
      <c r="RKV182" s="3"/>
      <c r="RKW182" s="3"/>
      <c r="RKX182" s="3"/>
      <c r="RKY182" s="3"/>
      <c r="RKZ182" s="3"/>
      <c r="RLA182" s="3"/>
      <c r="RLB182" s="3"/>
      <c r="RLC182" s="3"/>
      <c r="RLD182" s="3"/>
      <c r="RLE182" s="3"/>
      <c r="RLF182" s="3"/>
      <c r="RLG182" s="3"/>
      <c r="RLH182" s="3"/>
      <c r="RLI182" s="3"/>
      <c r="RLJ182" s="3"/>
      <c r="RLK182" s="3"/>
      <c r="RLL182" s="3"/>
      <c r="RLM182" s="3"/>
      <c r="RLN182" s="3"/>
      <c r="RLO182" s="3"/>
      <c r="RLP182" s="3"/>
      <c r="RLQ182" s="3"/>
      <c r="RLR182" s="3"/>
      <c r="RLS182" s="3"/>
      <c r="RLT182" s="3"/>
      <c r="RLU182" s="3"/>
      <c r="RLV182" s="3"/>
      <c r="RLW182" s="3"/>
      <c r="RLX182" s="3"/>
      <c r="RLY182" s="3"/>
      <c r="RLZ182" s="3"/>
      <c r="RMA182" s="3"/>
      <c r="RMB182" s="3"/>
      <c r="RMC182" s="3"/>
      <c r="RMD182" s="3"/>
      <c r="RME182" s="3"/>
      <c r="RMF182" s="3"/>
      <c r="RMG182" s="3"/>
      <c r="RMH182" s="3"/>
      <c r="RMI182" s="3"/>
      <c r="RMJ182" s="3"/>
      <c r="RMK182" s="3"/>
      <c r="RML182" s="3"/>
      <c r="RMM182" s="3"/>
      <c r="RMN182" s="3"/>
      <c r="RMO182" s="3"/>
      <c r="RMP182" s="3"/>
      <c r="RMQ182" s="3"/>
      <c r="RMR182" s="3"/>
      <c r="RMS182" s="3"/>
      <c r="RMT182" s="3"/>
      <c r="RMU182" s="3"/>
      <c r="RMV182" s="3"/>
      <c r="RMW182" s="3"/>
      <c r="RMX182" s="3"/>
      <c r="RMY182" s="3"/>
      <c r="RMZ182" s="3"/>
      <c r="RNA182" s="3"/>
      <c r="RNB182" s="3"/>
      <c r="RNC182" s="3"/>
      <c r="RND182" s="3"/>
      <c r="RNE182" s="3"/>
      <c r="RNF182" s="3"/>
      <c r="RNG182" s="3"/>
      <c r="RNH182" s="3"/>
      <c r="RNI182" s="3"/>
      <c r="RNJ182" s="3"/>
      <c r="RNK182" s="3"/>
      <c r="RNL182" s="3"/>
      <c r="RNM182" s="3"/>
      <c r="RNN182" s="3"/>
      <c r="RNO182" s="3"/>
      <c r="RNP182" s="3"/>
      <c r="RNQ182" s="3"/>
      <c r="RNR182" s="3"/>
      <c r="RNS182" s="3"/>
      <c r="RNT182" s="3"/>
      <c r="RNU182" s="3"/>
      <c r="RNV182" s="3"/>
      <c r="RNW182" s="3"/>
      <c r="RNX182" s="3"/>
      <c r="RNY182" s="3"/>
      <c r="RNZ182" s="3"/>
      <c r="ROA182" s="3"/>
      <c r="ROB182" s="3"/>
      <c r="ROC182" s="3"/>
      <c r="ROD182" s="3"/>
      <c r="ROE182" s="3"/>
      <c r="ROF182" s="3"/>
      <c r="ROG182" s="3"/>
      <c r="ROH182" s="3"/>
      <c r="ROI182" s="3"/>
      <c r="ROJ182" s="3"/>
      <c r="ROK182" s="3"/>
      <c r="ROL182" s="3"/>
      <c r="ROM182" s="3"/>
      <c r="RON182" s="3"/>
      <c r="ROO182" s="3"/>
      <c r="ROP182" s="3"/>
      <c r="ROQ182" s="3"/>
      <c r="ROR182" s="3"/>
      <c r="ROS182" s="3"/>
      <c r="ROT182" s="3"/>
      <c r="ROU182" s="3"/>
      <c r="ROV182" s="3"/>
      <c r="ROW182" s="3"/>
      <c r="ROX182" s="3"/>
      <c r="ROY182" s="3"/>
      <c r="ROZ182" s="3"/>
      <c r="RPA182" s="3"/>
      <c r="RPB182" s="3"/>
      <c r="RPC182" s="3"/>
      <c r="RPD182" s="3"/>
      <c r="RPE182" s="3"/>
      <c r="RPF182" s="3"/>
      <c r="RPG182" s="3"/>
      <c r="RPH182" s="3"/>
      <c r="RPI182" s="3"/>
      <c r="RPJ182" s="3"/>
      <c r="RPK182" s="3"/>
      <c r="RPL182" s="3"/>
      <c r="RPM182" s="3"/>
      <c r="RPN182" s="3"/>
      <c r="RPO182" s="3"/>
      <c r="RPP182" s="3"/>
      <c r="RPQ182" s="3"/>
      <c r="RPR182" s="3"/>
      <c r="RPS182" s="3"/>
      <c r="RPT182" s="3"/>
      <c r="RPU182" s="3"/>
      <c r="RPV182" s="3"/>
      <c r="RPW182" s="3"/>
      <c r="RPX182" s="3"/>
      <c r="RPY182" s="3"/>
      <c r="RPZ182" s="3"/>
      <c r="RQA182" s="3"/>
      <c r="RQB182" s="3"/>
      <c r="RQC182" s="3"/>
      <c r="RQD182" s="3"/>
      <c r="RQE182" s="3"/>
      <c r="RQF182" s="3"/>
      <c r="RQG182" s="3"/>
      <c r="RQH182" s="3"/>
      <c r="RQI182" s="3"/>
      <c r="RQJ182" s="3"/>
      <c r="RQK182" s="3"/>
      <c r="RQL182" s="3"/>
      <c r="RQM182" s="3"/>
      <c r="RQN182" s="3"/>
      <c r="RQO182" s="3"/>
      <c r="RQP182" s="3"/>
      <c r="RQQ182" s="3"/>
      <c r="RQR182" s="3"/>
      <c r="RQS182" s="3"/>
      <c r="RQT182" s="3"/>
      <c r="RQU182" s="3"/>
      <c r="RQV182" s="3"/>
      <c r="RQW182" s="3"/>
      <c r="RQX182" s="3"/>
      <c r="RQY182" s="3"/>
      <c r="RQZ182" s="3"/>
      <c r="RRA182" s="3"/>
      <c r="RRB182" s="3"/>
      <c r="RRC182" s="3"/>
      <c r="RRD182" s="3"/>
      <c r="RRE182" s="3"/>
      <c r="RRF182" s="3"/>
      <c r="RRG182" s="3"/>
      <c r="RRH182" s="3"/>
      <c r="RRI182" s="3"/>
      <c r="RRJ182" s="3"/>
      <c r="RRK182" s="3"/>
      <c r="RRL182" s="3"/>
      <c r="RRM182" s="3"/>
      <c r="RRN182" s="3"/>
      <c r="RRO182" s="3"/>
      <c r="RRP182" s="3"/>
      <c r="RRQ182" s="3"/>
      <c r="RRR182" s="3"/>
      <c r="RRS182" s="3"/>
      <c r="RRT182" s="3"/>
      <c r="RRU182" s="3"/>
      <c r="RRV182" s="3"/>
      <c r="RRW182" s="3"/>
      <c r="RRX182" s="3"/>
      <c r="RRY182" s="3"/>
      <c r="RRZ182" s="3"/>
      <c r="RSA182" s="3"/>
      <c r="RSB182" s="3"/>
      <c r="RSC182" s="3"/>
      <c r="RSD182" s="3"/>
      <c r="RSE182" s="3"/>
      <c r="RSF182" s="3"/>
      <c r="RSG182" s="3"/>
      <c r="RSH182" s="3"/>
      <c r="RSI182" s="3"/>
      <c r="RSJ182" s="3"/>
      <c r="RSK182" s="3"/>
      <c r="RSL182" s="3"/>
      <c r="RSM182" s="3"/>
      <c r="RSN182" s="3"/>
      <c r="RSO182" s="3"/>
      <c r="RSP182" s="3"/>
      <c r="RSQ182" s="3"/>
      <c r="RSR182" s="3"/>
      <c r="RSS182" s="3"/>
      <c r="RST182" s="3"/>
      <c r="RSU182" s="3"/>
      <c r="RSV182" s="3"/>
      <c r="RSW182" s="3"/>
      <c r="RSX182" s="3"/>
      <c r="RSY182" s="3"/>
      <c r="RSZ182" s="3"/>
      <c r="RTA182" s="3"/>
      <c r="RTB182" s="3"/>
      <c r="RTC182" s="3"/>
      <c r="RTD182" s="3"/>
      <c r="RTE182" s="3"/>
      <c r="RTF182" s="3"/>
      <c r="RTG182" s="3"/>
      <c r="RTH182" s="3"/>
      <c r="RTI182" s="3"/>
      <c r="RTJ182" s="3"/>
      <c r="RTK182" s="3"/>
      <c r="RTL182" s="3"/>
      <c r="RTM182" s="3"/>
      <c r="RTN182" s="3"/>
      <c r="RTO182" s="3"/>
      <c r="RTP182" s="3"/>
      <c r="RTQ182" s="3"/>
      <c r="RTR182" s="3"/>
      <c r="RTS182" s="3"/>
      <c r="RTT182" s="3"/>
      <c r="RTU182" s="3"/>
      <c r="RTV182" s="3"/>
      <c r="RTW182" s="3"/>
      <c r="RTX182" s="3"/>
      <c r="RTY182" s="3"/>
      <c r="RTZ182" s="3"/>
      <c r="RUA182" s="3"/>
      <c r="RUB182" s="3"/>
      <c r="RUC182" s="3"/>
      <c r="RUD182" s="3"/>
      <c r="RUE182" s="3"/>
      <c r="RUF182" s="3"/>
      <c r="RUG182" s="3"/>
      <c r="RUH182" s="3"/>
      <c r="RUI182" s="3"/>
      <c r="RUJ182" s="3"/>
      <c r="RUK182" s="3"/>
      <c r="RUL182" s="3"/>
      <c r="RUM182" s="3"/>
      <c r="RUN182" s="3"/>
      <c r="RUO182" s="3"/>
      <c r="RUP182" s="3"/>
      <c r="RUQ182" s="3"/>
      <c r="RUR182" s="3"/>
      <c r="RUS182" s="3"/>
      <c r="RUT182" s="3"/>
      <c r="RUU182" s="3"/>
      <c r="RUV182" s="3"/>
      <c r="RUW182" s="3"/>
      <c r="RUX182" s="3"/>
      <c r="RUY182" s="3"/>
      <c r="RUZ182" s="3"/>
      <c r="RVA182" s="3"/>
      <c r="RVB182" s="3"/>
      <c r="RVC182" s="3"/>
      <c r="RVD182" s="3"/>
      <c r="RVE182" s="3"/>
      <c r="RVF182" s="3"/>
      <c r="RVG182" s="3"/>
      <c r="RVH182" s="3"/>
      <c r="RVI182" s="3"/>
      <c r="RVJ182" s="3"/>
      <c r="RVK182" s="3"/>
      <c r="RVL182" s="3"/>
      <c r="RVM182" s="3"/>
      <c r="RVN182" s="3"/>
      <c r="RVO182" s="3"/>
      <c r="RVP182" s="3"/>
      <c r="RVQ182" s="3"/>
      <c r="RVR182" s="3"/>
      <c r="RVS182" s="3"/>
      <c r="RVT182" s="3"/>
      <c r="RVU182" s="3"/>
      <c r="RVV182" s="3"/>
      <c r="RVW182" s="3"/>
      <c r="RVX182" s="3"/>
      <c r="RVY182" s="3"/>
      <c r="RVZ182" s="3"/>
      <c r="RWA182" s="3"/>
      <c r="RWB182" s="3"/>
      <c r="RWC182" s="3"/>
      <c r="RWD182" s="3"/>
      <c r="RWE182" s="3"/>
      <c r="RWF182" s="3"/>
      <c r="RWG182" s="3"/>
      <c r="RWH182" s="3"/>
      <c r="RWI182" s="3"/>
      <c r="RWJ182" s="3"/>
      <c r="RWK182" s="3"/>
      <c r="RWL182" s="3"/>
      <c r="RWM182" s="3"/>
      <c r="RWN182" s="3"/>
      <c r="RWO182" s="3"/>
      <c r="RWP182" s="3"/>
      <c r="RWQ182" s="3"/>
      <c r="RWR182" s="3"/>
      <c r="RWS182" s="3"/>
      <c r="RWT182" s="3"/>
      <c r="RWU182" s="3"/>
      <c r="RWV182" s="3"/>
      <c r="RWW182" s="3"/>
      <c r="RWX182" s="3"/>
      <c r="RWY182" s="3"/>
      <c r="RWZ182" s="3"/>
      <c r="RXA182" s="3"/>
      <c r="RXB182" s="3"/>
      <c r="RXC182" s="3"/>
      <c r="RXD182" s="3"/>
      <c r="RXE182" s="3"/>
      <c r="RXF182" s="3"/>
      <c r="RXG182" s="3"/>
      <c r="RXH182" s="3"/>
      <c r="RXI182" s="3"/>
      <c r="RXJ182" s="3"/>
      <c r="RXK182" s="3"/>
      <c r="RXL182" s="3"/>
      <c r="RXM182" s="3"/>
      <c r="RXN182" s="3"/>
      <c r="RXO182" s="3"/>
      <c r="RXP182" s="3"/>
      <c r="RXQ182" s="3"/>
      <c r="RXR182" s="3"/>
      <c r="RXS182" s="3"/>
      <c r="RXT182" s="3"/>
      <c r="RXU182" s="3"/>
      <c r="RXV182" s="3"/>
      <c r="RXW182" s="3"/>
      <c r="RXX182" s="3"/>
      <c r="RXY182" s="3"/>
      <c r="RXZ182" s="3"/>
      <c r="RYA182" s="3"/>
      <c r="RYB182" s="3"/>
      <c r="RYC182" s="3"/>
      <c r="RYD182" s="3"/>
      <c r="RYE182" s="3"/>
      <c r="RYF182" s="3"/>
      <c r="RYG182" s="3"/>
      <c r="RYH182" s="3"/>
      <c r="RYI182" s="3"/>
      <c r="RYJ182" s="3"/>
      <c r="RYK182" s="3"/>
      <c r="RYL182" s="3"/>
      <c r="RYM182" s="3"/>
      <c r="RYN182" s="3"/>
      <c r="RYO182" s="3"/>
      <c r="RYP182" s="3"/>
      <c r="RYQ182" s="3"/>
      <c r="RYR182" s="3"/>
      <c r="RYS182" s="3"/>
      <c r="RYT182" s="3"/>
      <c r="RYU182" s="3"/>
      <c r="RYV182" s="3"/>
      <c r="RYW182" s="3"/>
      <c r="RYX182" s="3"/>
      <c r="RYY182" s="3"/>
      <c r="RYZ182" s="3"/>
      <c r="RZA182" s="3"/>
      <c r="RZB182" s="3"/>
      <c r="RZC182" s="3"/>
      <c r="RZD182" s="3"/>
      <c r="RZE182" s="3"/>
      <c r="RZF182" s="3"/>
      <c r="RZG182" s="3"/>
      <c r="RZH182" s="3"/>
      <c r="RZI182" s="3"/>
      <c r="RZJ182" s="3"/>
      <c r="RZK182" s="3"/>
      <c r="RZL182" s="3"/>
      <c r="RZM182" s="3"/>
      <c r="RZN182" s="3"/>
      <c r="RZO182" s="3"/>
      <c r="RZP182" s="3"/>
      <c r="RZQ182" s="3"/>
      <c r="RZR182" s="3"/>
      <c r="RZS182" s="3"/>
      <c r="RZT182" s="3"/>
      <c r="RZU182" s="3"/>
      <c r="RZV182" s="3"/>
      <c r="RZW182" s="3"/>
      <c r="RZX182" s="3"/>
      <c r="RZY182" s="3"/>
      <c r="RZZ182" s="3"/>
      <c r="SAA182" s="3"/>
      <c r="SAB182" s="3"/>
      <c r="SAC182" s="3"/>
      <c r="SAD182" s="3"/>
      <c r="SAE182" s="3"/>
      <c r="SAF182" s="3"/>
      <c r="SAG182" s="3"/>
      <c r="SAH182" s="3"/>
      <c r="SAI182" s="3"/>
      <c r="SAJ182" s="3"/>
      <c r="SAK182" s="3"/>
      <c r="SAL182" s="3"/>
      <c r="SAM182" s="3"/>
      <c r="SAN182" s="3"/>
      <c r="SAO182" s="3"/>
      <c r="SAP182" s="3"/>
      <c r="SAQ182" s="3"/>
      <c r="SAR182" s="3"/>
      <c r="SAS182" s="3"/>
      <c r="SAT182" s="3"/>
      <c r="SAU182" s="3"/>
      <c r="SAV182" s="3"/>
      <c r="SAW182" s="3"/>
      <c r="SAX182" s="3"/>
      <c r="SAY182" s="3"/>
      <c r="SAZ182" s="3"/>
      <c r="SBA182" s="3"/>
      <c r="SBB182" s="3"/>
      <c r="SBC182" s="3"/>
      <c r="SBD182" s="3"/>
      <c r="SBE182" s="3"/>
      <c r="SBF182" s="3"/>
      <c r="SBG182" s="3"/>
      <c r="SBH182" s="3"/>
      <c r="SBI182" s="3"/>
      <c r="SBJ182" s="3"/>
      <c r="SBK182" s="3"/>
      <c r="SBL182" s="3"/>
      <c r="SBM182" s="3"/>
      <c r="SBN182" s="3"/>
      <c r="SBO182" s="3"/>
      <c r="SBP182" s="3"/>
      <c r="SBQ182" s="3"/>
      <c r="SBR182" s="3"/>
      <c r="SBS182" s="3"/>
      <c r="SBT182" s="3"/>
      <c r="SBU182" s="3"/>
      <c r="SBV182" s="3"/>
      <c r="SBW182" s="3"/>
      <c r="SBX182" s="3"/>
      <c r="SBY182" s="3"/>
      <c r="SBZ182" s="3"/>
      <c r="SCA182" s="3"/>
      <c r="SCB182" s="3"/>
      <c r="SCC182" s="3"/>
      <c r="SCD182" s="3"/>
      <c r="SCE182" s="3"/>
      <c r="SCF182" s="3"/>
      <c r="SCG182" s="3"/>
      <c r="SCH182" s="3"/>
      <c r="SCI182" s="3"/>
      <c r="SCJ182" s="3"/>
      <c r="SCK182" s="3"/>
      <c r="SCL182" s="3"/>
      <c r="SCM182" s="3"/>
      <c r="SCN182" s="3"/>
      <c r="SCO182" s="3"/>
      <c r="SCP182" s="3"/>
      <c r="SCQ182" s="3"/>
      <c r="SCR182" s="3"/>
      <c r="SCS182" s="3"/>
      <c r="SCT182" s="3"/>
      <c r="SCU182" s="3"/>
      <c r="SCV182" s="3"/>
      <c r="SCW182" s="3"/>
      <c r="SCX182" s="3"/>
      <c r="SCY182" s="3"/>
      <c r="SCZ182" s="3"/>
      <c r="SDA182" s="3"/>
      <c r="SDB182" s="3"/>
      <c r="SDC182" s="3"/>
      <c r="SDD182" s="3"/>
      <c r="SDE182" s="3"/>
      <c r="SDF182" s="3"/>
      <c r="SDG182" s="3"/>
      <c r="SDH182" s="3"/>
      <c r="SDI182" s="3"/>
      <c r="SDJ182" s="3"/>
      <c r="SDK182" s="3"/>
      <c r="SDL182" s="3"/>
      <c r="SDM182" s="3"/>
      <c r="SDN182" s="3"/>
      <c r="SDO182" s="3"/>
      <c r="SDP182" s="3"/>
      <c r="SDQ182" s="3"/>
      <c r="SDR182" s="3"/>
      <c r="SDS182" s="3"/>
      <c r="SDT182" s="3"/>
      <c r="SDU182" s="3"/>
      <c r="SDV182" s="3"/>
      <c r="SDW182" s="3"/>
      <c r="SDX182" s="3"/>
      <c r="SDY182" s="3"/>
      <c r="SDZ182" s="3"/>
      <c r="SEA182" s="3"/>
      <c r="SEB182" s="3"/>
      <c r="SEC182" s="3"/>
      <c r="SED182" s="3"/>
      <c r="SEE182" s="3"/>
      <c r="SEF182" s="3"/>
      <c r="SEG182" s="3"/>
      <c r="SEH182" s="3"/>
      <c r="SEI182" s="3"/>
      <c r="SEJ182" s="3"/>
      <c r="SEK182" s="3"/>
      <c r="SEL182" s="3"/>
      <c r="SEM182" s="3"/>
      <c r="SEN182" s="3"/>
      <c r="SEO182" s="3"/>
      <c r="SEP182" s="3"/>
      <c r="SEQ182" s="3"/>
      <c r="SER182" s="3"/>
      <c r="SES182" s="3"/>
      <c r="SET182" s="3"/>
      <c r="SEU182" s="3"/>
      <c r="SEV182" s="3"/>
      <c r="SEW182" s="3"/>
      <c r="SEX182" s="3"/>
      <c r="SEY182" s="3"/>
      <c r="SEZ182" s="3"/>
      <c r="SFA182" s="3"/>
      <c r="SFB182" s="3"/>
      <c r="SFC182" s="3"/>
      <c r="SFD182" s="3"/>
      <c r="SFE182" s="3"/>
      <c r="SFF182" s="3"/>
      <c r="SFG182" s="3"/>
      <c r="SFH182" s="3"/>
      <c r="SFI182" s="3"/>
      <c r="SFJ182" s="3"/>
      <c r="SFK182" s="3"/>
      <c r="SFL182" s="3"/>
      <c r="SFM182" s="3"/>
      <c r="SFN182" s="3"/>
      <c r="SFO182" s="3"/>
      <c r="SFP182" s="3"/>
      <c r="SFQ182" s="3"/>
      <c r="SFR182" s="3"/>
      <c r="SFS182" s="3"/>
      <c r="SFT182" s="3"/>
      <c r="SFU182" s="3"/>
      <c r="SFV182" s="3"/>
      <c r="SFW182" s="3"/>
      <c r="SFX182" s="3"/>
      <c r="SFY182" s="3"/>
      <c r="SFZ182" s="3"/>
      <c r="SGA182" s="3"/>
      <c r="SGB182" s="3"/>
      <c r="SGC182" s="3"/>
      <c r="SGD182" s="3"/>
      <c r="SGE182" s="3"/>
      <c r="SGF182" s="3"/>
      <c r="SGG182" s="3"/>
      <c r="SGH182" s="3"/>
      <c r="SGI182" s="3"/>
      <c r="SGJ182" s="3"/>
      <c r="SGK182" s="3"/>
      <c r="SGL182" s="3"/>
      <c r="SGM182" s="3"/>
      <c r="SGN182" s="3"/>
      <c r="SGO182" s="3"/>
      <c r="SGP182" s="3"/>
      <c r="SGQ182" s="3"/>
      <c r="SGR182" s="3"/>
      <c r="SGS182" s="3"/>
      <c r="SGT182" s="3"/>
      <c r="SGU182" s="3"/>
      <c r="SGV182" s="3"/>
      <c r="SGW182" s="3"/>
      <c r="SGX182" s="3"/>
      <c r="SGY182" s="3"/>
      <c r="SGZ182" s="3"/>
      <c r="SHA182" s="3"/>
      <c r="SHB182" s="3"/>
      <c r="SHC182" s="3"/>
      <c r="SHD182" s="3"/>
      <c r="SHE182" s="3"/>
      <c r="SHF182" s="3"/>
      <c r="SHG182" s="3"/>
      <c r="SHH182" s="3"/>
      <c r="SHI182" s="3"/>
      <c r="SHJ182" s="3"/>
      <c r="SHK182" s="3"/>
      <c r="SHL182" s="3"/>
      <c r="SHM182" s="3"/>
      <c r="SHN182" s="3"/>
      <c r="SHO182" s="3"/>
      <c r="SHP182" s="3"/>
      <c r="SHQ182" s="3"/>
      <c r="SHR182" s="3"/>
      <c r="SHS182" s="3"/>
      <c r="SHT182" s="3"/>
      <c r="SHU182" s="3"/>
      <c r="SHV182" s="3"/>
      <c r="SHW182" s="3"/>
      <c r="SHX182" s="3"/>
      <c r="SHY182" s="3"/>
      <c r="SHZ182" s="3"/>
      <c r="SIA182" s="3"/>
      <c r="SIB182" s="3"/>
      <c r="SIC182" s="3"/>
      <c r="SID182" s="3"/>
      <c r="SIE182" s="3"/>
      <c r="SIF182" s="3"/>
      <c r="SIG182" s="3"/>
      <c r="SIH182" s="3"/>
      <c r="SII182" s="3"/>
      <c r="SIJ182" s="3"/>
      <c r="SIK182" s="3"/>
      <c r="SIL182" s="3"/>
      <c r="SIM182" s="3"/>
      <c r="SIN182" s="3"/>
      <c r="SIO182" s="3"/>
      <c r="SIP182" s="3"/>
      <c r="SIQ182" s="3"/>
      <c r="SIR182" s="3"/>
      <c r="SIS182" s="3"/>
      <c r="SIT182" s="3"/>
      <c r="SIU182" s="3"/>
      <c r="SIV182" s="3"/>
      <c r="SIW182" s="3"/>
      <c r="SIX182" s="3"/>
      <c r="SIY182" s="3"/>
      <c r="SIZ182" s="3"/>
      <c r="SJA182" s="3"/>
      <c r="SJB182" s="3"/>
      <c r="SJC182" s="3"/>
      <c r="SJD182" s="3"/>
      <c r="SJE182" s="3"/>
      <c r="SJF182" s="3"/>
      <c r="SJG182" s="3"/>
      <c r="SJH182" s="3"/>
      <c r="SJI182" s="3"/>
      <c r="SJJ182" s="3"/>
      <c r="SJK182" s="3"/>
      <c r="SJL182" s="3"/>
      <c r="SJM182" s="3"/>
      <c r="SJN182" s="3"/>
      <c r="SJO182" s="3"/>
      <c r="SJP182" s="3"/>
      <c r="SJQ182" s="3"/>
      <c r="SJR182" s="3"/>
      <c r="SJS182" s="3"/>
      <c r="SJT182" s="3"/>
      <c r="SJU182" s="3"/>
      <c r="SJV182" s="3"/>
      <c r="SJW182" s="3"/>
      <c r="SJX182" s="3"/>
      <c r="SJY182" s="3"/>
      <c r="SJZ182" s="3"/>
      <c r="SKA182" s="3"/>
      <c r="SKB182" s="3"/>
      <c r="SKC182" s="3"/>
      <c r="SKD182" s="3"/>
      <c r="SKE182" s="3"/>
      <c r="SKF182" s="3"/>
      <c r="SKG182" s="3"/>
      <c r="SKH182" s="3"/>
      <c r="SKI182" s="3"/>
      <c r="SKJ182" s="3"/>
      <c r="SKK182" s="3"/>
      <c r="SKL182" s="3"/>
      <c r="SKM182" s="3"/>
      <c r="SKN182" s="3"/>
      <c r="SKO182" s="3"/>
      <c r="SKP182" s="3"/>
      <c r="SKQ182" s="3"/>
      <c r="SKR182" s="3"/>
      <c r="SKS182" s="3"/>
      <c r="SKT182" s="3"/>
      <c r="SKU182" s="3"/>
      <c r="SKV182" s="3"/>
      <c r="SKW182" s="3"/>
      <c r="SKX182" s="3"/>
      <c r="SKY182" s="3"/>
      <c r="SKZ182" s="3"/>
      <c r="SLA182" s="3"/>
      <c r="SLB182" s="3"/>
      <c r="SLC182" s="3"/>
      <c r="SLD182" s="3"/>
      <c r="SLE182" s="3"/>
      <c r="SLF182" s="3"/>
      <c r="SLG182" s="3"/>
      <c r="SLH182" s="3"/>
      <c r="SLI182" s="3"/>
      <c r="SLJ182" s="3"/>
      <c r="SLK182" s="3"/>
      <c r="SLL182" s="3"/>
      <c r="SLM182" s="3"/>
      <c r="SLN182" s="3"/>
      <c r="SLO182" s="3"/>
      <c r="SLP182" s="3"/>
      <c r="SLQ182" s="3"/>
      <c r="SLR182" s="3"/>
      <c r="SLS182" s="3"/>
      <c r="SLT182" s="3"/>
      <c r="SLU182" s="3"/>
      <c r="SLV182" s="3"/>
      <c r="SLW182" s="3"/>
      <c r="SLX182" s="3"/>
      <c r="SLY182" s="3"/>
      <c r="SLZ182" s="3"/>
      <c r="SMA182" s="3"/>
      <c r="SMB182" s="3"/>
      <c r="SMC182" s="3"/>
      <c r="SMD182" s="3"/>
      <c r="SME182" s="3"/>
      <c r="SMF182" s="3"/>
      <c r="SMG182" s="3"/>
      <c r="SMH182" s="3"/>
      <c r="SMI182" s="3"/>
      <c r="SMJ182" s="3"/>
      <c r="SMK182" s="3"/>
      <c r="SML182" s="3"/>
      <c r="SMM182" s="3"/>
      <c r="SMN182" s="3"/>
      <c r="SMO182" s="3"/>
      <c r="SMP182" s="3"/>
      <c r="SMQ182" s="3"/>
      <c r="SMR182" s="3"/>
      <c r="SMS182" s="3"/>
      <c r="SMT182" s="3"/>
      <c r="SMU182" s="3"/>
      <c r="SMV182" s="3"/>
      <c r="SMW182" s="3"/>
      <c r="SMX182" s="3"/>
      <c r="SMY182" s="3"/>
      <c r="SMZ182" s="3"/>
      <c r="SNA182" s="3"/>
      <c r="SNB182" s="3"/>
      <c r="SNC182" s="3"/>
      <c r="SND182" s="3"/>
      <c r="SNE182" s="3"/>
      <c r="SNF182" s="3"/>
      <c r="SNG182" s="3"/>
      <c r="SNH182" s="3"/>
      <c r="SNI182" s="3"/>
      <c r="SNJ182" s="3"/>
      <c r="SNK182" s="3"/>
      <c r="SNL182" s="3"/>
      <c r="SNM182" s="3"/>
      <c r="SNN182" s="3"/>
      <c r="SNO182" s="3"/>
      <c r="SNP182" s="3"/>
      <c r="SNQ182" s="3"/>
      <c r="SNR182" s="3"/>
      <c r="SNS182" s="3"/>
      <c r="SNT182" s="3"/>
      <c r="SNU182" s="3"/>
      <c r="SNV182" s="3"/>
      <c r="SNW182" s="3"/>
      <c r="SNX182" s="3"/>
      <c r="SNY182" s="3"/>
      <c r="SNZ182" s="3"/>
      <c r="SOA182" s="3"/>
      <c r="SOB182" s="3"/>
      <c r="SOC182" s="3"/>
      <c r="SOD182" s="3"/>
      <c r="SOE182" s="3"/>
      <c r="SOF182" s="3"/>
      <c r="SOG182" s="3"/>
      <c r="SOH182" s="3"/>
      <c r="SOI182" s="3"/>
      <c r="SOJ182" s="3"/>
      <c r="SOK182" s="3"/>
      <c r="SOL182" s="3"/>
      <c r="SOM182" s="3"/>
      <c r="SON182" s="3"/>
      <c r="SOO182" s="3"/>
      <c r="SOP182" s="3"/>
      <c r="SOQ182" s="3"/>
      <c r="SOR182" s="3"/>
      <c r="SOS182" s="3"/>
      <c r="SOT182" s="3"/>
      <c r="SOU182" s="3"/>
      <c r="SOV182" s="3"/>
      <c r="SOW182" s="3"/>
      <c r="SOX182" s="3"/>
      <c r="SOY182" s="3"/>
      <c r="SOZ182" s="3"/>
      <c r="SPA182" s="3"/>
      <c r="SPB182" s="3"/>
      <c r="SPC182" s="3"/>
      <c r="SPD182" s="3"/>
      <c r="SPE182" s="3"/>
      <c r="SPF182" s="3"/>
      <c r="SPG182" s="3"/>
      <c r="SPH182" s="3"/>
      <c r="SPI182" s="3"/>
      <c r="SPJ182" s="3"/>
      <c r="SPK182" s="3"/>
      <c r="SPL182" s="3"/>
      <c r="SPM182" s="3"/>
      <c r="SPN182" s="3"/>
      <c r="SPO182" s="3"/>
      <c r="SPP182" s="3"/>
      <c r="SPQ182" s="3"/>
      <c r="SPR182" s="3"/>
      <c r="SPS182" s="3"/>
      <c r="SPT182" s="3"/>
      <c r="SPU182" s="3"/>
      <c r="SPV182" s="3"/>
      <c r="SPW182" s="3"/>
      <c r="SPX182" s="3"/>
      <c r="SPY182" s="3"/>
      <c r="SPZ182" s="3"/>
      <c r="SQA182" s="3"/>
      <c r="SQB182" s="3"/>
      <c r="SQC182" s="3"/>
      <c r="SQD182" s="3"/>
      <c r="SQE182" s="3"/>
      <c r="SQF182" s="3"/>
      <c r="SQG182" s="3"/>
      <c r="SQH182" s="3"/>
      <c r="SQI182" s="3"/>
      <c r="SQJ182" s="3"/>
      <c r="SQK182" s="3"/>
      <c r="SQL182" s="3"/>
      <c r="SQM182" s="3"/>
      <c r="SQN182" s="3"/>
      <c r="SQO182" s="3"/>
      <c r="SQP182" s="3"/>
      <c r="SQQ182" s="3"/>
      <c r="SQR182" s="3"/>
      <c r="SQS182" s="3"/>
      <c r="SQT182" s="3"/>
      <c r="SQU182" s="3"/>
      <c r="SQV182" s="3"/>
      <c r="SQW182" s="3"/>
      <c r="SQX182" s="3"/>
      <c r="SQY182" s="3"/>
      <c r="SQZ182" s="3"/>
      <c r="SRA182" s="3"/>
      <c r="SRB182" s="3"/>
      <c r="SRC182" s="3"/>
      <c r="SRD182" s="3"/>
      <c r="SRE182" s="3"/>
      <c r="SRF182" s="3"/>
      <c r="SRG182" s="3"/>
      <c r="SRH182" s="3"/>
      <c r="SRI182" s="3"/>
      <c r="SRJ182" s="3"/>
      <c r="SRK182" s="3"/>
      <c r="SRL182" s="3"/>
      <c r="SRM182" s="3"/>
      <c r="SRN182" s="3"/>
      <c r="SRO182" s="3"/>
      <c r="SRP182" s="3"/>
      <c r="SRQ182" s="3"/>
      <c r="SRR182" s="3"/>
      <c r="SRS182" s="3"/>
      <c r="SRT182" s="3"/>
      <c r="SRU182" s="3"/>
      <c r="SRV182" s="3"/>
      <c r="SRW182" s="3"/>
      <c r="SRX182" s="3"/>
      <c r="SRY182" s="3"/>
      <c r="SRZ182" s="3"/>
      <c r="SSA182" s="3"/>
      <c r="SSB182" s="3"/>
      <c r="SSC182" s="3"/>
      <c r="SSD182" s="3"/>
      <c r="SSE182" s="3"/>
      <c r="SSF182" s="3"/>
      <c r="SSG182" s="3"/>
      <c r="SSH182" s="3"/>
      <c r="SSI182" s="3"/>
      <c r="SSJ182" s="3"/>
      <c r="SSK182" s="3"/>
      <c r="SSL182" s="3"/>
      <c r="SSM182" s="3"/>
      <c r="SSN182" s="3"/>
      <c r="SSO182" s="3"/>
      <c r="SSP182" s="3"/>
      <c r="SSQ182" s="3"/>
      <c r="SSR182" s="3"/>
      <c r="SSS182" s="3"/>
      <c r="SST182" s="3"/>
      <c r="SSU182" s="3"/>
      <c r="SSV182" s="3"/>
      <c r="SSW182" s="3"/>
      <c r="SSX182" s="3"/>
      <c r="SSY182" s="3"/>
      <c r="SSZ182" s="3"/>
      <c r="STA182" s="3"/>
      <c r="STB182" s="3"/>
      <c r="STC182" s="3"/>
      <c r="STD182" s="3"/>
      <c r="STE182" s="3"/>
      <c r="STF182" s="3"/>
      <c r="STG182" s="3"/>
      <c r="STH182" s="3"/>
      <c r="STI182" s="3"/>
      <c r="STJ182" s="3"/>
      <c r="STK182" s="3"/>
      <c r="STL182" s="3"/>
      <c r="STM182" s="3"/>
      <c r="STN182" s="3"/>
      <c r="STO182" s="3"/>
      <c r="STP182" s="3"/>
      <c r="STQ182" s="3"/>
      <c r="STR182" s="3"/>
      <c r="STS182" s="3"/>
      <c r="STT182" s="3"/>
      <c r="STU182" s="3"/>
      <c r="STV182" s="3"/>
      <c r="STW182" s="3"/>
      <c r="STX182" s="3"/>
      <c r="STY182" s="3"/>
      <c r="STZ182" s="3"/>
      <c r="SUA182" s="3"/>
      <c r="SUB182" s="3"/>
      <c r="SUC182" s="3"/>
      <c r="SUD182" s="3"/>
      <c r="SUE182" s="3"/>
      <c r="SUF182" s="3"/>
      <c r="SUG182" s="3"/>
      <c r="SUH182" s="3"/>
      <c r="SUI182" s="3"/>
      <c r="SUJ182" s="3"/>
      <c r="SUK182" s="3"/>
      <c r="SUL182" s="3"/>
      <c r="SUM182" s="3"/>
      <c r="SUN182" s="3"/>
      <c r="SUO182" s="3"/>
      <c r="SUP182" s="3"/>
      <c r="SUQ182" s="3"/>
      <c r="SUR182" s="3"/>
      <c r="SUS182" s="3"/>
      <c r="SUT182" s="3"/>
      <c r="SUU182" s="3"/>
      <c r="SUV182" s="3"/>
      <c r="SUW182" s="3"/>
      <c r="SUX182" s="3"/>
      <c r="SUY182" s="3"/>
      <c r="SUZ182" s="3"/>
      <c r="SVA182" s="3"/>
      <c r="SVB182" s="3"/>
      <c r="SVC182" s="3"/>
      <c r="SVD182" s="3"/>
      <c r="SVE182" s="3"/>
      <c r="SVF182" s="3"/>
      <c r="SVG182" s="3"/>
      <c r="SVH182" s="3"/>
      <c r="SVI182" s="3"/>
      <c r="SVJ182" s="3"/>
      <c r="SVK182" s="3"/>
      <c r="SVL182" s="3"/>
      <c r="SVM182" s="3"/>
      <c r="SVN182" s="3"/>
      <c r="SVO182" s="3"/>
      <c r="SVP182" s="3"/>
      <c r="SVQ182" s="3"/>
      <c r="SVR182" s="3"/>
      <c r="SVS182" s="3"/>
      <c r="SVT182" s="3"/>
      <c r="SVU182" s="3"/>
      <c r="SVV182" s="3"/>
      <c r="SVW182" s="3"/>
      <c r="SVX182" s="3"/>
      <c r="SVY182" s="3"/>
      <c r="SVZ182" s="3"/>
      <c r="SWA182" s="3"/>
      <c r="SWB182" s="3"/>
      <c r="SWC182" s="3"/>
      <c r="SWD182" s="3"/>
      <c r="SWE182" s="3"/>
      <c r="SWF182" s="3"/>
      <c r="SWG182" s="3"/>
      <c r="SWH182" s="3"/>
      <c r="SWI182" s="3"/>
      <c r="SWJ182" s="3"/>
      <c r="SWK182" s="3"/>
      <c r="SWL182" s="3"/>
      <c r="SWM182" s="3"/>
      <c r="SWN182" s="3"/>
      <c r="SWO182" s="3"/>
      <c r="SWP182" s="3"/>
      <c r="SWQ182" s="3"/>
      <c r="SWR182" s="3"/>
      <c r="SWS182" s="3"/>
      <c r="SWT182" s="3"/>
      <c r="SWU182" s="3"/>
      <c r="SWV182" s="3"/>
      <c r="SWW182" s="3"/>
      <c r="SWX182" s="3"/>
      <c r="SWY182" s="3"/>
      <c r="SWZ182" s="3"/>
      <c r="SXA182" s="3"/>
      <c r="SXB182" s="3"/>
      <c r="SXC182" s="3"/>
      <c r="SXD182" s="3"/>
      <c r="SXE182" s="3"/>
      <c r="SXF182" s="3"/>
      <c r="SXG182" s="3"/>
      <c r="SXH182" s="3"/>
      <c r="SXI182" s="3"/>
      <c r="SXJ182" s="3"/>
      <c r="SXK182" s="3"/>
      <c r="SXL182" s="3"/>
      <c r="SXM182" s="3"/>
      <c r="SXN182" s="3"/>
      <c r="SXO182" s="3"/>
      <c r="SXP182" s="3"/>
      <c r="SXQ182" s="3"/>
      <c r="SXR182" s="3"/>
      <c r="SXS182" s="3"/>
      <c r="SXT182" s="3"/>
      <c r="SXU182" s="3"/>
      <c r="SXV182" s="3"/>
      <c r="SXW182" s="3"/>
      <c r="SXX182" s="3"/>
      <c r="SXY182" s="3"/>
      <c r="SXZ182" s="3"/>
      <c r="SYA182" s="3"/>
      <c r="SYB182" s="3"/>
      <c r="SYC182" s="3"/>
      <c r="SYD182" s="3"/>
      <c r="SYE182" s="3"/>
      <c r="SYF182" s="3"/>
      <c r="SYG182" s="3"/>
      <c r="SYH182" s="3"/>
      <c r="SYI182" s="3"/>
      <c r="SYJ182" s="3"/>
      <c r="SYK182" s="3"/>
      <c r="SYL182" s="3"/>
      <c r="SYM182" s="3"/>
      <c r="SYN182" s="3"/>
      <c r="SYO182" s="3"/>
      <c r="SYP182" s="3"/>
      <c r="SYQ182" s="3"/>
      <c r="SYR182" s="3"/>
      <c r="SYS182" s="3"/>
      <c r="SYT182" s="3"/>
      <c r="SYU182" s="3"/>
      <c r="SYV182" s="3"/>
      <c r="SYW182" s="3"/>
      <c r="SYX182" s="3"/>
      <c r="SYY182" s="3"/>
      <c r="SYZ182" s="3"/>
      <c r="SZA182" s="3"/>
      <c r="SZB182" s="3"/>
      <c r="SZC182" s="3"/>
      <c r="SZD182" s="3"/>
      <c r="SZE182" s="3"/>
      <c r="SZF182" s="3"/>
      <c r="SZG182" s="3"/>
      <c r="SZH182" s="3"/>
      <c r="SZI182" s="3"/>
      <c r="SZJ182" s="3"/>
      <c r="SZK182" s="3"/>
      <c r="SZL182" s="3"/>
      <c r="SZM182" s="3"/>
      <c r="SZN182" s="3"/>
      <c r="SZO182" s="3"/>
      <c r="SZP182" s="3"/>
      <c r="SZQ182" s="3"/>
      <c r="SZR182" s="3"/>
      <c r="SZS182" s="3"/>
      <c r="SZT182" s="3"/>
      <c r="SZU182" s="3"/>
      <c r="SZV182" s="3"/>
      <c r="SZW182" s="3"/>
      <c r="SZX182" s="3"/>
      <c r="SZY182" s="3"/>
      <c r="SZZ182" s="3"/>
      <c r="TAA182" s="3"/>
      <c r="TAB182" s="3"/>
      <c r="TAC182" s="3"/>
      <c r="TAD182" s="3"/>
      <c r="TAE182" s="3"/>
      <c r="TAF182" s="3"/>
      <c r="TAG182" s="3"/>
      <c r="TAH182" s="3"/>
      <c r="TAI182" s="3"/>
      <c r="TAJ182" s="3"/>
      <c r="TAK182" s="3"/>
      <c r="TAL182" s="3"/>
      <c r="TAM182" s="3"/>
      <c r="TAN182" s="3"/>
      <c r="TAO182" s="3"/>
      <c r="TAP182" s="3"/>
      <c r="TAQ182" s="3"/>
      <c r="TAR182" s="3"/>
      <c r="TAS182" s="3"/>
      <c r="TAT182" s="3"/>
      <c r="TAU182" s="3"/>
      <c r="TAV182" s="3"/>
      <c r="TAW182" s="3"/>
      <c r="TAX182" s="3"/>
      <c r="TAY182" s="3"/>
      <c r="TAZ182" s="3"/>
      <c r="TBA182" s="3"/>
      <c r="TBB182" s="3"/>
      <c r="TBC182" s="3"/>
      <c r="TBD182" s="3"/>
      <c r="TBE182" s="3"/>
      <c r="TBF182" s="3"/>
      <c r="TBG182" s="3"/>
      <c r="TBH182" s="3"/>
      <c r="TBI182" s="3"/>
      <c r="TBJ182" s="3"/>
      <c r="TBK182" s="3"/>
      <c r="TBL182" s="3"/>
      <c r="TBM182" s="3"/>
      <c r="TBN182" s="3"/>
      <c r="TBO182" s="3"/>
      <c r="TBP182" s="3"/>
      <c r="TBQ182" s="3"/>
      <c r="TBR182" s="3"/>
      <c r="TBS182" s="3"/>
      <c r="TBT182" s="3"/>
      <c r="TBU182" s="3"/>
      <c r="TBV182" s="3"/>
      <c r="TBW182" s="3"/>
      <c r="TBX182" s="3"/>
      <c r="TBY182" s="3"/>
      <c r="TBZ182" s="3"/>
      <c r="TCA182" s="3"/>
      <c r="TCB182" s="3"/>
      <c r="TCC182" s="3"/>
      <c r="TCD182" s="3"/>
      <c r="TCE182" s="3"/>
      <c r="TCF182" s="3"/>
      <c r="TCG182" s="3"/>
      <c r="TCH182" s="3"/>
      <c r="TCI182" s="3"/>
      <c r="TCJ182" s="3"/>
      <c r="TCK182" s="3"/>
      <c r="TCL182" s="3"/>
      <c r="TCM182" s="3"/>
      <c r="TCN182" s="3"/>
      <c r="TCO182" s="3"/>
      <c r="TCP182" s="3"/>
      <c r="TCQ182" s="3"/>
      <c r="TCR182" s="3"/>
      <c r="TCS182" s="3"/>
      <c r="TCT182" s="3"/>
      <c r="TCU182" s="3"/>
      <c r="TCV182" s="3"/>
      <c r="TCW182" s="3"/>
      <c r="TCX182" s="3"/>
      <c r="TCY182" s="3"/>
      <c r="TCZ182" s="3"/>
      <c r="TDA182" s="3"/>
      <c r="TDB182" s="3"/>
      <c r="TDC182" s="3"/>
      <c r="TDD182" s="3"/>
      <c r="TDE182" s="3"/>
      <c r="TDF182" s="3"/>
      <c r="TDG182" s="3"/>
      <c r="TDH182" s="3"/>
      <c r="TDI182" s="3"/>
      <c r="TDJ182" s="3"/>
      <c r="TDK182" s="3"/>
      <c r="TDL182" s="3"/>
      <c r="TDM182" s="3"/>
      <c r="TDN182" s="3"/>
      <c r="TDO182" s="3"/>
      <c r="TDP182" s="3"/>
      <c r="TDQ182" s="3"/>
      <c r="TDR182" s="3"/>
      <c r="TDS182" s="3"/>
      <c r="TDT182" s="3"/>
      <c r="TDU182" s="3"/>
      <c r="TDV182" s="3"/>
      <c r="TDW182" s="3"/>
      <c r="TDX182" s="3"/>
      <c r="TDY182" s="3"/>
      <c r="TDZ182" s="3"/>
      <c r="TEA182" s="3"/>
      <c r="TEB182" s="3"/>
      <c r="TEC182" s="3"/>
      <c r="TED182" s="3"/>
      <c r="TEE182" s="3"/>
      <c r="TEF182" s="3"/>
      <c r="TEG182" s="3"/>
      <c r="TEH182" s="3"/>
      <c r="TEI182" s="3"/>
      <c r="TEJ182" s="3"/>
      <c r="TEK182" s="3"/>
      <c r="TEL182" s="3"/>
      <c r="TEM182" s="3"/>
      <c r="TEN182" s="3"/>
      <c r="TEO182" s="3"/>
      <c r="TEP182" s="3"/>
      <c r="TEQ182" s="3"/>
      <c r="TER182" s="3"/>
      <c r="TES182" s="3"/>
      <c r="TET182" s="3"/>
      <c r="TEU182" s="3"/>
      <c r="TEV182" s="3"/>
      <c r="TEW182" s="3"/>
      <c r="TEX182" s="3"/>
      <c r="TEY182" s="3"/>
      <c r="TEZ182" s="3"/>
      <c r="TFA182" s="3"/>
      <c r="TFB182" s="3"/>
      <c r="TFC182" s="3"/>
      <c r="TFD182" s="3"/>
      <c r="TFE182" s="3"/>
      <c r="TFF182" s="3"/>
      <c r="TFG182" s="3"/>
      <c r="TFH182" s="3"/>
      <c r="TFI182" s="3"/>
      <c r="TFJ182" s="3"/>
      <c r="TFK182" s="3"/>
      <c r="TFL182" s="3"/>
      <c r="TFM182" s="3"/>
      <c r="TFN182" s="3"/>
      <c r="TFO182" s="3"/>
      <c r="TFP182" s="3"/>
      <c r="TFQ182" s="3"/>
      <c r="TFR182" s="3"/>
      <c r="TFS182" s="3"/>
      <c r="TFT182" s="3"/>
      <c r="TFU182" s="3"/>
      <c r="TFV182" s="3"/>
      <c r="TFW182" s="3"/>
      <c r="TFX182" s="3"/>
      <c r="TFY182" s="3"/>
      <c r="TFZ182" s="3"/>
      <c r="TGA182" s="3"/>
      <c r="TGB182" s="3"/>
      <c r="TGC182" s="3"/>
      <c r="TGD182" s="3"/>
      <c r="TGE182" s="3"/>
      <c r="TGF182" s="3"/>
      <c r="TGG182" s="3"/>
      <c r="TGH182" s="3"/>
      <c r="TGI182" s="3"/>
      <c r="TGJ182" s="3"/>
      <c r="TGK182" s="3"/>
      <c r="TGL182" s="3"/>
      <c r="TGM182" s="3"/>
      <c r="TGN182" s="3"/>
      <c r="TGO182" s="3"/>
      <c r="TGP182" s="3"/>
      <c r="TGQ182" s="3"/>
      <c r="TGR182" s="3"/>
      <c r="TGS182" s="3"/>
      <c r="TGT182" s="3"/>
      <c r="TGU182" s="3"/>
      <c r="TGV182" s="3"/>
      <c r="TGW182" s="3"/>
      <c r="TGX182" s="3"/>
      <c r="TGY182" s="3"/>
      <c r="TGZ182" s="3"/>
      <c r="THA182" s="3"/>
      <c r="THB182" s="3"/>
      <c r="THC182" s="3"/>
      <c r="THD182" s="3"/>
      <c r="THE182" s="3"/>
      <c r="THF182" s="3"/>
      <c r="THG182" s="3"/>
      <c r="THH182" s="3"/>
      <c r="THI182" s="3"/>
      <c r="THJ182" s="3"/>
      <c r="THK182" s="3"/>
      <c r="THL182" s="3"/>
      <c r="THM182" s="3"/>
      <c r="THN182" s="3"/>
      <c r="THO182" s="3"/>
      <c r="THP182" s="3"/>
      <c r="THQ182" s="3"/>
      <c r="THR182" s="3"/>
      <c r="THS182" s="3"/>
      <c r="THT182" s="3"/>
      <c r="THU182" s="3"/>
      <c r="THV182" s="3"/>
      <c r="THW182" s="3"/>
      <c r="THX182" s="3"/>
      <c r="THY182" s="3"/>
      <c r="THZ182" s="3"/>
      <c r="TIA182" s="3"/>
      <c r="TIB182" s="3"/>
      <c r="TIC182" s="3"/>
      <c r="TID182" s="3"/>
      <c r="TIE182" s="3"/>
      <c r="TIF182" s="3"/>
      <c r="TIG182" s="3"/>
      <c r="TIH182" s="3"/>
      <c r="TII182" s="3"/>
      <c r="TIJ182" s="3"/>
      <c r="TIK182" s="3"/>
      <c r="TIL182" s="3"/>
      <c r="TIM182" s="3"/>
      <c r="TIN182" s="3"/>
      <c r="TIO182" s="3"/>
      <c r="TIP182" s="3"/>
      <c r="TIQ182" s="3"/>
      <c r="TIR182" s="3"/>
      <c r="TIS182" s="3"/>
      <c r="TIT182" s="3"/>
      <c r="TIU182" s="3"/>
      <c r="TIV182" s="3"/>
      <c r="TIW182" s="3"/>
      <c r="TIX182" s="3"/>
      <c r="TIY182" s="3"/>
      <c r="TIZ182" s="3"/>
      <c r="TJA182" s="3"/>
      <c r="TJB182" s="3"/>
      <c r="TJC182" s="3"/>
      <c r="TJD182" s="3"/>
      <c r="TJE182" s="3"/>
      <c r="TJF182" s="3"/>
      <c r="TJG182" s="3"/>
      <c r="TJH182" s="3"/>
      <c r="TJI182" s="3"/>
      <c r="TJJ182" s="3"/>
      <c r="TJK182" s="3"/>
      <c r="TJL182" s="3"/>
      <c r="TJM182" s="3"/>
      <c r="TJN182" s="3"/>
      <c r="TJO182" s="3"/>
      <c r="TJP182" s="3"/>
      <c r="TJQ182" s="3"/>
      <c r="TJR182" s="3"/>
      <c r="TJS182" s="3"/>
      <c r="TJT182" s="3"/>
      <c r="TJU182" s="3"/>
      <c r="TJV182" s="3"/>
      <c r="TJW182" s="3"/>
      <c r="TJX182" s="3"/>
      <c r="TJY182" s="3"/>
      <c r="TJZ182" s="3"/>
      <c r="TKA182" s="3"/>
      <c r="TKB182" s="3"/>
      <c r="TKC182" s="3"/>
      <c r="TKD182" s="3"/>
      <c r="TKE182" s="3"/>
      <c r="TKF182" s="3"/>
      <c r="TKG182" s="3"/>
      <c r="TKH182" s="3"/>
      <c r="TKI182" s="3"/>
      <c r="TKJ182" s="3"/>
      <c r="TKK182" s="3"/>
      <c r="TKL182" s="3"/>
      <c r="TKM182" s="3"/>
      <c r="TKN182" s="3"/>
      <c r="TKO182" s="3"/>
      <c r="TKP182" s="3"/>
      <c r="TKQ182" s="3"/>
      <c r="TKR182" s="3"/>
      <c r="TKS182" s="3"/>
      <c r="TKT182" s="3"/>
      <c r="TKU182" s="3"/>
      <c r="TKV182" s="3"/>
      <c r="TKW182" s="3"/>
      <c r="TKX182" s="3"/>
      <c r="TKY182" s="3"/>
      <c r="TKZ182" s="3"/>
      <c r="TLA182" s="3"/>
      <c r="TLB182" s="3"/>
      <c r="TLC182" s="3"/>
      <c r="TLD182" s="3"/>
      <c r="TLE182" s="3"/>
      <c r="TLF182" s="3"/>
      <c r="TLG182" s="3"/>
      <c r="TLH182" s="3"/>
      <c r="TLI182" s="3"/>
      <c r="TLJ182" s="3"/>
      <c r="TLK182" s="3"/>
      <c r="TLL182" s="3"/>
      <c r="TLM182" s="3"/>
      <c r="TLN182" s="3"/>
      <c r="TLO182" s="3"/>
      <c r="TLP182" s="3"/>
      <c r="TLQ182" s="3"/>
      <c r="TLR182" s="3"/>
      <c r="TLS182" s="3"/>
      <c r="TLT182" s="3"/>
      <c r="TLU182" s="3"/>
      <c r="TLV182" s="3"/>
      <c r="TLW182" s="3"/>
      <c r="TLX182" s="3"/>
      <c r="TLY182" s="3"/>
      <c r="TLZ182" s="3"/>
      <c r="TMA182" s="3"/>
      <c r="TMB182" s="3"/>
      <c r="TMC182" s="3"/>
      <c r="TMD182" s="3"/>
      <c r="TME182" s="3"/>
      <c r="TMF182" s="3"/>
      <c r="TMG182" s="3"/>
      <c r="TMH182" s="3"/>
      <c r="TMI182" s="3"/>
      <c r="TMJ182" s="3"/>
      <c r="TMK182" s="3"/>
      <c r="TML182" s="3"/>
      <c r="TMM182" s="3"/>
      <c r="TMN182" s="3"/>
      <c r="TMO182" s="3"/>
      <c r="TMP182" s="3"/>
      <c r="TMQ182" s="3"/>
      <c r="TMR182" s="3"/>
      <c r="TMS182" s="3"/>
      <c r="TMT182" s="3"/>
      <c r="TMU182" s="3"/>
      <c r="TMV182" s="3"/>
      <c r="TMW182" s="3"/>
      <c r="TMX182" s="3"/>
      <c r="TMY182" s="3"/>
      <c r="TMZ182" s="3"/>
      <c r="TNA182" s="3"/>
      <c r="TNB182" s="3"/>
      <c r="TNC182" s="3"/>
      <c r="TND182" s="3"/>
      <c r="TNE182" s="3"/>
      <c r="TNF182" s="3"/>
      <c r="TNG182" s="3"/>
      <c r="TNH182" s="3"/>
      <c r="TNI182" s="3"/>
      <c r="TNJ182" s="3"/>
      <c r="TNK182" s="3"/>
      <c r="TNL182" s="3"/>
      <c r="TNM182" s="3"/>
      <c r="TNN182" s="3"/>
      <c r="TNO182" s="3"/>
      <c r="TNP182" s="3"/>
      <c r="TNQ182" s="3"/>
      <c r="TNR182" s="3"/>
      <c r="TNS182" s="3"/>
      <c r="TNT182" s="3"/>
      <c r="TNU182" s="3"/>
      <c r="TNV182" s="3"/>
      <c r="TNW182" s="3"/>
      <c r="TNX182" s="3"/>
      <c r="TNY182" s="3"/>
      <c r="TNZ182" s="3"/>
      <c r="TOA182" s="3"/>
      <c r="TOB182" s="3"/>
      <c r="TOC182" s="3"/>
      <c r="TOD182" s="3"/>
      <c r="TOE182" s="3"/>
      <c r="TOF182" s="3"/>
      <c r="TOG182" s="3"/>
      <c r="TOH182" s="3"/>
      <c r="TOI182" s="3"/>
      <c r="TOJ182" s="3"/>
      <c r="TOK182" s="3"/>
      <c r="TOL182" s="3"/>
      <c r="TOM182" s="3"/>
      <c r="TON182" s="3"/>
      <c r="TOO182" s="3"/>
      <c r="TOP182" s="3"/>
      <c r="TOQ182" s="3"/>
      <c r="TOR182" s="3"/>
      <c r="TOS182" s="3"/>
      <c r="TOT182" s="3"/>
      <c r="TOU182" s="3"/>
      <c r="TOV182" s="3"/>
      <c r="TOW182" s="3"/>
      <c r="TOX182" s="3"/>
      <c r="TOY182" s="3"/>
      <c r="TOZ182" s="3"/>
      <c r="TPA182" s="3"/>
      <c r="TPB182" s="3"/>
      <c r="TPC182" s="3"/>
      <c r="TPD182" s="3"/>
      <c r="TPE182" s="3"/>
      <c r="TPF182" s="3"/>
      <c r="TPG182" s="3"/>
      <c r="TPH182" s="3"/>
      <c r="TPI182" s="3"/>
      <c r="TPJ182" s="3"/>
      <c r="TPK182" s="3"/>
      <c r="TPL182" s="3"/>
      <c r="TPM182" s="3"/>
      <c r="TPN182" s="3"/>
      <c r="TPO182" s="3"/>
      <c r="TPP182" s="3"/>
      <c r="TPQ182" s="3"/>
      <c r="TPR182" s="3"/>
      <c r="TPS182" s="3"/>
      <c r="TPT182" s="3"/>
      <c r="TPU182" s="3"/>
      <c r="TPV182" s="3"/>
      <c r="TPW182" s="3"/>
      <c r="TPX182" s="3"/>
      <c r="TPY182" s="3"/>
      <c r="TPZ182" s="3"/>
      <c r="TQA182" s="3"/>
      <c r="TQB182" s="3"/>
      <c r="TQC182" s="3"/>
      <c r="TQD182" s="3"/>
      <c r="TQE182" s="3"/>
      <c r="TQF182" s="3"/>
      <c r="TQG182" s="3"/>
      <c r="TQH182" s="3"/>
      <c r="TQI182" s="3"/>
      <c r="TQJ182" s="3"/>
      <c r="TQK182" s="3"/>
      <c r="TQL182" s="3"/>
      <c r="TQM182" s="3"/>
      <c r="TQN182" s="3"/>
      <c r="TQO182" s="3"/>
      <c r="TQP182" s="3"/>
      <c r="TQQ182" s="3"/>
      <c r="TQR182" s="3"/>
      <c r="TQS182" s="3"/>
      <c r="TQT182" s="3"/>
      <c r="TQU182" s="3"/>
      <c r="TQV182" s="3"/>
      <c r="TQW182" s="3"/>
      <c r="TQX182" s="3"/>
      <c r="TQY182" s="3"/>
      <c r="TQZ182" s="3"/>
      <c r="TRA182" s="3"/>
      <c r="TRB182" s="3"/>
      <c r="TRC182" s="3"/>
      <c r="TRD182" s="3"/>
      <c r="TRE182" s="3"/>
      <c r="TRF182" s="3"/>
      <c r="TRG182" s="3"/>
      <c r="TRH182" s="3"/>
      <c r="TRI182" s="3"/>
      <c r="TRJ182" s="3"/>
      <c r="TRK182" s="3"/>
      <c r="TRL182" s="3"/>
      <c r="TRM182" s="3"/>
      <c r="TRN182" s="3"/>
      <c r="TRO182" s="3"/>
      <c r="TRP182" s="3"/>
      <c r="TRQ182" s="3"/>
      <c r="TRR182" s="3"/>
      <c r="TRS182" s="3"/>
      <c r="TRT182" s="3"/>
      <c r="TRU182" s="3"/>
      <c r="TRV182" s="3"/>
      <c r="TRW182" s="3"/>
      <c r="TRX182" s="3"/>
      <c r="TRY182" s="3"/>
      <c r="TRZ182" s="3"/>
      <c r="TSA182" s="3"/>
      <c r="TSB182" s="3"/>
      <c r="TSC182" s="3"/>
      <c r="TSD182" s="3"/>
      <c r="TSE182" s="3"/>
      <c r="TSF182" s="3"/>
      <c r="TSG182" s="3"/>
      <c r="TSH182" s="3"/>
      <c r="TSI182" s="3"/>
      <c r="TSJ182" s="3"/>
      <c r="TSK182" s="3"/>
      <c r="TSL182" s="3"/>
      <c r="TSM182" s="3"/>
      <c r="TSN182" s="3"/>
      <c r="TSO182" s="3"/>
      <c r="TSP182" s="3"/>
      <c r="TSQ182" s="3"/>
      <c r="TSR182" s="3"/>
      <c r="TSS182" s="3"/>
      <c r="TST182" s="3"/>
      <c r="TSU182" s="3"/>
      <c r="TSV182" s="3"/>
      <c r="TSW182" s="3"/>
      <c r="TSX182" s="3"/>
      <c r="TSY182" s="3"/>
      <c r="TSZ182" s="3"/>
      <c r="TTA182" s="3"/>
      <c r="TTB182" s="3"/>
      <c r="TTC182" s="3"/>
      <c r="TTD182" s="3"/>
      <c r="TTE182" s="3"/>
      <c r="TTF182" s="3"/>
      <c r="TTG182" s="3"/>
      <c r="TTH182" s="3"/>
      <c r="TTI182" s="3"/>
      <c r="TTJ182" s="3"/>
      <c r="TTK182" s="3"/>
      <c r="TTL182" s="3"/>
      <c r="TTM182" s="3"/>
      <c r="TTN182" s="3"/>
      <c r="TTO182" s="3"/>
      <c r="TTP182" s="3"/>
      <c r="TTQ182" s="3"/>
      <c r="TTR182" s="3"/>
      <c r="TTS182" s="3"/>
      <c r="TTT182" s="3"/>
      <c r="TTU182" s="3"/>
      <c r="TTV182" s="3"/>
      <c r="TTW182" s="3"/>
      <c r="TTX182" s="3"/>
      <c r="TTY182" s="3"/>
      <c r="TTZ182" s="3"/>
      <c r="TUA182" s="3"/>
      <c r="TUB182" s="3"/>
      <c r="TUC182" s="3"/>
      <c r="TUD182" s="3"/>
      <c r="TUE182" s="3"/>
      <c r="TUF182" s="3"/>
      <c r="TUG182" s="3"/>
      <c r="TUH182" s="3"/>
      <c r="TUI182" s="3"/>
      <c r="TUJ182" s="3"/>
      <c r="TUK182" s="3"/>
      <c r="TUL182" s="3"/>
      <c r="TUM182" s="3"/>
      <c r="TUN182" s="3"/>
      <c r="TUO182" s="3"/>
      <c r="TUP182" s="3"/>
      <c r="TUQ182" s="3"/>
      <c r="TUR182" s="3"/>
      <c r="TUS182" s="3"/>
      <c r="TUT182" s="3"/>
      <c r="TUU182" s="3"/>
      <c r="TUV182" s="3"/>
      <c r="TUW182" s="3"/>
      <c r="TUX182" s="3"/>
      <c r="TUY182" s="3"/>
      <c r="TUZ182" s="3"/>
      <c r="TVA182" s="3"/>
      <c r="TVB182" s="3"/>
      <c r="TVC182" s="3"/>
      <c r="TVD182" s="3"/>
      <c r="TVE182" s="3"/>
      <c r="TVF182" s="3"/>
      <c r="TVG182" s="3"/>
      <c r="TVH182" s="3"/>
      <c r="TVI182" s="3"/>
      <c r="TVJ182" s="3"/>
      <c r="TVK182" s="3"/>
      <c r="TVL182" s="3"/>
      <c r="TVM182" s="3"/>
      <c r="TVN182" s="3"/>
      <c r="TVO182" s="3"/>
      <c r="TVP182" s="3"/>
      <c r="TVQ182" s="3"/>
      <c r="TVR182" s="3"/>
      <c r="TVS182" s="3"/>
      <c r="TVT182" s="3"/>
      <c r="TVU182" s="3"/>
      <c r="TVV182" s="3"/>
      <c r="TVW182" s="3"/>
      <c r="TVX182" s="3"/>
      <c r="TVY182" s="3"/>
      <c r="TVZ182" s="3"/>
      <c r="TWA182" s="3"/>
      <c r="TWB182" s="3"/>
      <c r="TWC182" s="3"/>
      <c r="TWD182" s="3"/>
      <c r="TWE182" s="3"/>
      <c r="TWF182" s="3"/>
      <c r="TWG182" s="3"/>
      <c r="TWH182" s="3"/>
      <c r="TWI182" s="3"/>
      <c r="TWJ182" s="3"/>
      <c r="TWK182" s="3"/>
      <c r="TWL182" s="3"/>
      <c r="TWM182" s="3"/>
      <c r="TWN182" s="3"/>
      <c r="TWO182" s="3"/>
      <c r="TWP182" s="3"/>
      <c r="TWQ182" s="3"/>
      <c r="TWR182" s="3"/>
      <c r="TWS182" s="3"/>
      <c r="TWT182" s="3"/>
      <c r="TWU182" s="3"/>
      <c r="TWV182" s="3"/>
      <c r="TWW182" s="3"/>
      <c r="TWX182" s="3"/>
      <c r="TWY182" s="3"/>
      <c r="TWZ182" s="3"/>
      <c r="TXA182" s="3"/>
      <c r="TXB182" s="3"/>
      <c r="TXC182" s="3"/>
      <c r="TXD182" s="3"/>
      <c r="TXE182" s="3"/>
      <c r="TXF182" s="3"/>
      <c r="TXG182" s="3"/>
      <c r="TXH182" s="3"/>
      <c r="TXI182" s="3"/>
      <c r="TXJ182" s="3"/>
      <c r="TXK182" s="3"/>
      <c r="TXL182" s="3"/>
      <c r="TXM182" s="3"/>
      <c r="TXN182" s="3"/>
      <c r="TXO182" s="3"/>
      <c r="TXP182" s="3"/>
      <c r="TXQ182" s="3"/>
      <c r="TXR182" s="3"/>
      <c r="TXS182" s="3"/>
      <c r="TXT182" s="3"/>
      <c r="TXU182" s="3"/>
      <c r="TXV182" s="3"/>
      <c r="TXW182" s="3"/>
      <c r="TXX182" s="3"/>
      <c r="TXY182" s="3"/>
      <c r="TXZ182" s="3"/>
      <c r="TYA182" s="3"/>
      <c r="TYB182" s="3"/>
      <c r="TYC182" s="3"/>
      <c r="TYD182" s="3"/>
      <c r="TYE182" s="3"/>
      <c r="TYF182" s="3"/>
      <c r="TYG182" s="3"/>
      <c r="TYH182" s="3"/>
      <c r="TYI182" s="3"/>
      <c r="TYJ182" s="3"/>
      <c r="TYK182" s="3"/>
      <c r="TYL182" s="3"/>
      <c r="TYM182" s="3"/>
      <c r="TYN182" s="3"/>
      <c r="TYO182" s="3"/>
      <c r="TYP182" s="3"/>
      <c r="TYQ182" s="3"/>
      <c r="TYR182" s="3"/>
      <c r="TYS182" s="3"/>
      <c r="TYT182" s="3"/>
      <c r="TYU182" s="3"/>
      <c r="TYV182" s="3"/>
      <c r="TYW182" s="3"/>
      <c r="TYX182" s="3"/>
      <c r="TYY182" s="3"/>
      <c r="TYZ182" s="3"/>
      <c r="TZA182" s="3"/>
      <c r="TZB182" s="3"/>
      <c r="TZC182" s="3"/>
      <c r="TZD182" s="3"/>
      <c r="TZE182" s="3"/>
      <c r="TZF182" s="3"/>
      <c r="TZG182" s="3"/>
      <c r="TZH182" s="3"/>
      <c r="TZI182" s="3"/>
      <c r="TZJ182" s="3"/>
      <c r="TZK182" s="3"/>
      <c r="TZL182" s="3"/>
      <c r="TZM182" s="3"/>
      <c r="TZN182" s="3"/>
      <c r="TZO182" s="3"/>
      <c r="TZP182" s="3"/>
      <c r="TZQ182" s="3"/>
      <c r="TZR182" s="3"/>
      <c r="TZS182" s="3"/>
      <c r="TZT182" s="3"/>
      <c r="TZU182" s="3"/>
      <c r="TZV182" s="3"/>
      <c r="TZW182" s="3"/>
      <c r="TZX182" s="3"/>
      <c r="TZY182" s="3"/>
      <c r="TZZ182" s="3"/>
      <c r="UAA182" s="3"/>
      <c r="UAB182" s="3"/>
      <c r="UAC182" s="3"/>
      <c r="UAD182" s="3"/>
      <c r="UAE182" s="3"/>
      <c r="UAF182" s="3"/>
      <c r="UAG182" s="3"/>
      <c r="UAH182" s="3"/>
      <c r="UAI182" s="3"/>
      <c r="UAJ182" s="3"/>
      <c r="UAK182" s="3"/>
      <c r="UAL182" s="3"/>
      <c r="UAM182" s="3"/>
      <c r="UAN182" s="3"/>
      <c r="UAO182" s="3"/>
      <c r="UAP182" s="3"/>
      <c r="UAQ182" s="3"/>
      <c r="UAR182" s="3"/>
      <c r="UAS182" s="3"/>
      <c r="UAT182" s="3"/>
      <c r="UAU182" s="3"/>
      <c r="UAV182" s="3"/>
      <c r="UAW182" s="3"/>
      <c r="UAX182" s="3"/>
      <c r="UAY182" s="3"/>
      <c r="UAZ182" s="3"/>
      <c r="UBA182" s="3"/>
      <c r="UBB182" s="3"/>
      <c r="UBC182" s="3"/>
      <c r="UBD182" s="3"/>
      <c r="UBE182" s="3"/>
      <c r="UBF182" s="3"/>
      <c r="UBG182" s="3"/>
      <c r="UBH182" s="3"/>
      <c r="UBI182" s="3"/>
      <c r="UBJ182" s="3"/>
      <c r="UBK182" s="3"/>
      <c r="UBL182" s="3"/>
      <c r="UBM182" s="3"/>
      <c r="UBN182" s="3"/>
      <c r="UBO182" s="3"/>
      <c r="UBP182" s="3"/>
      <c r="UBQ182" s="3"/>
      <c r="UBR182" s="3"/>
      <c r="UBS182" s="3"/>
      <c r="UBT182" s="3"/>
      <c r="UBU182" s="3"/>
      <c r="UBV182" s="3"/>
      <c r="UBW182" s="3"/>
      <c r="UBX182" s="3"/>
      <c r="UBY182" s="3"/>
      <c r="UBZ182" s="3"/>
      <c r="UCA182" s="3"/>
      <c r="UCB182" s="3"/>
      <c r="UCC182" s="3"/>
      <c r="UCD182" s="3"/>
      <c r="UCE182" s="3"/>
      <c r="UCF182" s="3"/>
      <c r="UCG182" s="3"/>
      <c r="UCH182" s="3"/>
      <c r="UCI182" s="3"/>
      <c r="UCJ182" s="3"/>
      <c r="UCK182" s="3"/>
      <c r="UCL182" s="3"/>
      <c r="UCM182" s="3"/>
      <c r="UCN182" s="3"/>
      <c r="UCO182" s="3"/>
      <c r="UCP182" s="3"/>
      <c r="UCQ182" s="3"/>
      <c r="UCR182" s="3"/>
      <c r="UCS182" s="3"/>
      <c r="UCT182" s="3"/>
      <c r="UCU182" s="3"/>
      <c r="UCV182" s="3"/>
      <c r="UCW182" s="3"/>
      <c r="UCX182" s="3"/>
      <c r="UCY182" s="3"/>
      <c r="UCZ182" s="3"/>
      <c r="UDA182" s="3"/>
      <c r="UDB182" s="3"/>
      <c r="UDC182" s="3"/>
      <c r="UDD182" s="3"/>
      <c r="UDE182" s="3"/>
      <c r="UDF182" s="3"/>
      <c r="UDG182" s="3"/>
      <c r="UDH182" s="3"/>
      <c r="UDI182" s="3"/>
      <c r="UDJ182" s="3"/>
      <c r="UDK182" s="3"/>
      <c r="UDL182" s="3"/>
      <c r="UDM182" s="3"/>
      <c r="UDN182" s="3"/>
      <c r="UDO182" s="3"/>
      <c r="UDP182" s="3"/>
      <c r="UDQ182" s="3"/>
      <c r="UDR182" s="3"/>
      <c r="UDS182" s="3"/>
      <c r="UDT182" s="3"/>
      <c r="UDU182" s="3"/>
      <c r="UDV182" s="3"/>
      <c r="UDW182" s="3"/>
      <c r="UDX182" s="3"/>
      <c r="UDY182" s="3"/>
      <c r="UDZ182" s="3"/>
      <c r="UEA182" s="3"/>
      <c r="UEB182" s="3"/>
      <c r="UEC182" s="3"/>
      <c r="UED182" s="3"/>
      <c r="UEE182" s="3"/>
      <c r="UEF182" s="3"/>
      <c r="UEG182" s="3"/>
      <c r="UEH182" s="3"/>
      <c r="UEI182" s="3"/>
      <c r="UEJ182" s="3"/>
      <c r="UEK182" s="3"/>
      <c r="UEL182" s="3"/>
      <c r="UEM182" s="3"/>
      <c r="UEN182" s="3"/>
      <c r="UEO182" s="3"/>
      <c r="UEP182" s="3"/>
      <c r="UEQ182" s="3"/>
      <c r="UER182" s="3"/>
      <c r="UES182" s="3"/>
      <c r="UET182" s="3"/>
      <c r="UEU182" s="3"/>
      <c r="UEV182" s="3"/>
      <c r="UEW182" s="3"/>
      <c r="UEX182" s="3"/>
      <c r="UEY182" s="3"/>
      <c r="UEZ182" s="3"/>
      <c r="UFA182" s="3"/>
      <c r="UFB182" s="3"/>
      <c r="UFC182" s="3"/>
      <c r="UFD182" s="3"/>
      <c r="UFE182" s="3"/>
      <c r="UFF182" s="3"/>
      <c r="UFG182" s="3"/>
      <c r="UFH182" s="3"/>
      <c r="UFI182" s="3"/>
      <c r="UFJ182" s="3"/>
      <c r="UFK182" s="3"/>
      <c r="UFL182" s="3"/>
      <c r="UFM182" s="3"/>
      <c r="UFN182" s="3"/>
      <c r="UFO182" s="3"/>
      <c r="UFP182" s="3"/>
      <c r="UFQ182" s="3"/>
      <c r="UFR182" s="3"/>
      <c r="UFS182" s="3"/>
      <c r="UFT182" s="3"/>
      <c r="UFU182" s="3"/>
      <c r="UFV182" s="3"/>
      <c r="UFW182" s="3"/>
      <c r="UFX182" s="3"/>
      <c r="UFY182" s="3"/>
      <c r="UFZ182" s="3"/>
      <c r="UGA182" s="3"/>
      <c r="UGB182" s="3"/>
      <c r="UGC182" s="3"/>
      <c r="UGD182" s="3"/>
      <c r="UGE182" s="3"/>
      <c r="UGF182" s="3"/>
      <c r="UGG182" s="3"/>
      <c r="UGH182" s="3"/>
      <c r="UGI182" s="3"/>
      <c r="UGJ182" s="3"/>
      <c r="UGK182" s="3"/>
      <c r="UGL182" s="3"/>
      <c r="UGM182" s="3"/>
      <c r="UGN182" s="3"/>
      <c r="UGO182" s="3"/>
      <c r="UGP182" s="3"/>
      <c r="UGQ182" s="3"/>
      <c r="UGR182" s="3"/>
      <c r="UGS182" s="3"/>
      <c r="UGT182" s="3"/>
      <c r="UGU182" s="3"/>
      <c r="UGV182" s="3"/>
      <c r="UGW182" s="3"/>
      <c r="UGX182" s="3"/>
      <c r="UGY182" s="3"/>
      <c r="UGZ182" s="3"/>
      <c r="UHA182" s="3"/>
      <c r="UHB182" s="3"/>
      <c r="UHC182" s="3"/>
      <c r="UHD182" s="3"/>
      <c r="UHE182" s="3"/>
      <c r="UHF182" s="3"/>
      <c r="UHG182" s="3"/>
      <c r="UHH182" s="3"/>
      <c r="UHI182" s="3"/>
      <c r="UHJ182" s="3"/>
      <c r="UHK182" s="3"/>
      <c r="UHL182" s="3"/>
      <c r="UHM182" s="3"/>
      <c r="UHN182" s="3"/>
      <c r="UHO182" s="3"/>
      <c r="UHP182" s="3"/>
      <c r="UHQ182" s="3"/>
      <c r="UHR182" s="3"/>
      <c r="UHS182" s="3"/>
      <c r="UHT182" s="3"/>
      <c r="UHU182" s="3"/>
      <c r="UHV182" s="3"/>
      <c r="UHW182" s="3"/>
      <c r="UHX182" s="3"/>
      <c r="UHY182" s="3"/>
      <c r="UHZ182" s="3"/>
      <c r="UIA182" s="3"/>
      <c r="UIB182" s="3"/>
      <c r="UIC182" s="3"/>
      <c r="UID182" s="3"/>
      <c r="UIE182" s="3"/>
      <c r="UIF182" s="3"/>
      <c r="UIG182" s="3"/>
      <c r="UIH182" s="3"/>
      <c r="UII182" s="3"/>
      <c r="UIJ182" s="3"/>
      <c r="UIK182" s="3"/>
      <c r="UIL182" s="3"/>
      <c r="UIM182" s="3"/>
      <c r="UIN182" s="3"/>
      <c r="UIO182" s="3"/>
      <c r="UIP182" s="3"/>
      <c r="UIQ182" s="3"/>
      <c r="UIR182" s="3"/>
      <c r="UIS182" s="3"/>
      <c r="UIT182" s="3"/>
      <c r="UIU182" s="3"/>
      <c r="UIV182" s="3"/>
      <c r="UIW182" s="3"/>
      <c r="UIX182" s="3"/>
      <c r="UIY182" s="3"/>
      <c r="UIZ182" s="3"/>
      <c r="UJA182" s="3"/>
      <c r="UJB182" s="3"/>
      <c r="UJC182" s="3"/>
      <c r="UJD182" s="3"/>
      <c r="UJE182" s="3"/>
      <c r="UJF182" s="3"/>
      <c r="UJG182" s="3"/>
      <c r="UJH182" s="3"/>
      <c r="UJI182" s="3"/>
      <c r="UJJ182" s="3"/>
      <c r="UJK182" s="3"/>
      <c r="UJL182" s="3"/>
      <c r="UJM182" s="3"/>
      <c r="UJN182" s="3"/>
      <c r="UJO182" s="3"/>
      <c r="UJP182" s="3"/>
      <c r="UJQ182" s="3"/>
      <c r="UJR182" s="3"/>
      <c r="UJS182" s="3"/>
      <c r="UJT182" s="3"/>
      <c r="UJU182" s="3"/>
      <c r="UJV182" s="3"/>
      <c r="UJW182" s="3"/>
      <c r="UJX182" s="3"/>
      <c r="UJY182" s="3"/>
      <c r="UJZ182" s="3"/>
      <c r="UKA182" s="3"/>
      <c r="UKB182" s="3"/>
      <c r="UKC182" s="3"/>
      <c r="UKD182" s="3"/>
      <c r="UKE182" s="3"/>
      <c r="UKF182" s="3"/>
      <c r="UKG182" s="3"/>
      <c r="UKH182" s="3"/>
      <c r="UKI182" s="3"/>
      <c r="UKJ182" s="3"/>
      <c r="UKK182" s="3"/>
      <c r="UKL182" s="3"/>
      <c r="UKM182" s="3"/>
      <c r="UKN182" s="3"/>
      <c r="UKO182" s="3"/>
      <c r="UKP182" s="3"/>
      <c r="UKQ182" s="3"/>
      <c r="UKR182" s="3"/>
      <c r="UKS182" s="3"/>
      <c r="UKT182" s="3"/>
      <c r="UKU182" s="3"/>
      <c r="UKV182" s="3"/>
      <c r="UKW182" s="3"/>
      <c r="UKX182" s="3"/>
      <c r="UKY182" s="3"/>
      <c r="UKZ182" s="3"/>
      <c r="ULA182" s="3"/>
      <c r="ULB182" s="3"/>
      <c r="ULC182" s="3"/>
      <c r="ULD182" s="3"/>
      <c r="ULE182" s="3"/>
      <c r="ULF182" s="3"/>
      <c r="ULG182" s="3"/>
      <c r="ULH182" s="3"/>
      <c r="ULI182" s="3"/>
      <c r="ULJ182" s="3"/>
      <c r="ULK182" s="3"/>
      <c r="ULL182" s="3"/>
      <c r="ULM182" s="3"/>
      <c r="ULN182" s="3"/>
      <c r="ULO182" s="3"/>
      <c r="ULP182" s="3"/>
      <c r="ULQ182" s="3"/>
      <c r="ULR182" s="3"/>
      <c r="ULS182" s="3"/>
      <c r="ULT182" s="3"/>
      <c r="ULU182" s="3"/>
      <c r="ULV182" s="3"/>
      <c r="ULW182" s="3"/>
      <c r="ULX182" s="3"/>
      <c r="ULY182" s="3"/>
      <c r="ULZ182" s="3"/>
      <c r="UMA182" s="3"/>
      <c r="UMB182" s="3"/>
      <c r="UMC182" s="3"/>
      <c r="UMD182" s="3"/>
      <c r="UME182" s="3"/>
      <c r="UMF182" s="3"/>
      <c r="UMG182" s="3"/>
      <c r="UMH182" s="3"/>
      <c r="UMI182" s="3"/>
      <c r="UMJ182" s="3"/>
      <c r="UMK182" s="3"/>
      <c r="UML182" s="3"/>
      <c r="UMM182" s="3"/>
      <c r="UMN182" s="3"/>
      <c r="UMO182" s="3"/>
      <c r="UMP182" s="3"/>
      <c r="UMQ182" s="3"/>
      <c r="UMR182" s="3"/>
      <c r="UMS182" s="3"/>
      <c r="UMT182" s="3"/>
      <c r="UMU182" s="3"/>
      <c r="UMV182" s="3"/>
      <c r="UMW182" s="3"/>
      <c r="UMX182" s="3"/>
      <c r="UMY182" s="3"/>
      <c r="UMZ182" s="3"/>
      <c r="UNA182" s="3"/>
      <c r="UNB182" s="3"/>
      <c r="UNC182" s="3"/>
      <c r="UND182" s="3"/>
      <c r="UNE182" s="3"/>
      <c r="UNF182" s="3"/>
      <c r="UNG182" s="3"/>
      <c r="UNH182" s="3"/>
      <c r="UNI182" s="3"/>
      <c r="UNJ182" s="3"/>
      <c r="UNK182" s="3"/>
      <c r="UNL182" s="3"/>
      <c r="UNM182" s="3"/>
      <c r="UNN182" s="3"/>
      <c r="UNO182" s="3"/>
      <c r="UNP182" s="3"/>
      <c r="UNQ182" s="3"/>
      <c r="UNR182" s="3"/>
      <c r="UNS182" s="3"/>
      <c r="UNT182" s="3"/>
      <c r="UNU182" s="3"/>
      <c r="UNV182" s="3"/>
      <c r="UNW182" s="3"/>
      <c r="UNX182" s="3"/>
      <c r="UNY182" s="3"/>
      <c r="UNZ182" s="3"/>
      <c r="UOA182" s="3"/>
      <c r="UOB182" s="3"/>
      <c r="UOC182" s="3"/>
      <c r="UOD182" s="3"/>
      <c r="UOE182" s="3"/>
      <c r="UOF182" s="3"/>
      <c r="UOG182" s="3"/>
      <c r="UOH182" s="3"/>
      <c r="UOI182" s="3"/>
      <c r="UOJ182" s="3"/>
      <c r="UOK182" s="3"/>
      <c r="UOL182" s="3"/>
      <c r="UOM182" s="3"/>
      <c r="UON182" s="3"/>
      <c r="UOO182" s="3"/>
      <c r="UOP182" s="3"/>
      <c r="UOQ182" s="3"/>
      <c r="UOR182" s="3"/>
      <c r="UOS182" s="3"/>
      <c r="UOT182" s="3"/>
      <c r="UOU182" s="3"/>
      <c r="UOV182" s="3"/>
      <c r="UOW182" s="3"/>
      <c r="UOX182" s="3"/>
      <c r="UOY182" s="3"/>
      <c r="UOZ182" s="3"/>
      <c r="UPA182" s="3"/>
      <c r="UPB182" s="3"/>
      <c r="UPC182" s="3"/>
      <c r="UPD182" s="3"/>
      <c r="UPE182" s="3"/>
      <c r="UPF182" s="3"/>
      <c r="UPG182" s="3"/>
      <c r="UPH182" s="3"/>
      <c r="UPI182" s="3"/>
      <c r="UPJ182" s="3"/>
      <c r="UPK182" s="3"/>
      <c r="UPL182" s="3"/>
      <c r="UPM182" s="3"/>
      <c r="UPN182" s="3"/>
      <c r="UPO182" s="3"/>
      <c r="UPP182" s="3"/>
      <c r="UPQ182" s="3"/>
      <c r="UPR182" s="3"/>
      <c r="UPS182" s="3"/>
      <c r="UPT182" s="3"/>
      <c r="UPU182" s="3"/>
      <c r="UPV182" s="3"/>
      <c r="UPW182" s="3"/>
      <c r="UPX182" s="3"/>
      <c r="UPY182" s="3"/>
      <c r="UPZ182" s="3"/>
      <c r="UQA182" s="3"/>
      <c r="UQB182" s="3"/>
      <c r="UQC182" s="3"/>
      <c r="UQD182" s="3"/>
      <c r="UQE182" s="3"/>
      <c r="UQF182" s="3"/>
      <c r="UQG182" s="3"/>
      <c r="UQH182" s="3"/>
      <c r="UQI182" s="3"/>
      <c r="UQJ182" s="3"/>
      <c r="UQK182" s="3"/>
      <c r="UQL182" s="3"/>
      <c r="UQM182" s="3"/>
      <c r="UQN182" s="3"/>
      <c r="UQO182" s="3"/>
      <c r="UQP182" s="3"/>
      <c r="UQQ182" s="3"/>
      <c r="UQR182" s="3"/>
      <c r="UQS182" s="3"/>
      <c r="UQT182" s="3"/>
      <c r="UQU182" s="3"/>
      <c r="UQV182" s="3"/>
      <c r="UQW182" s="3"/>
      <c r="UQX182" s="3"/>
      <c r="UQY182" s="3"/>
      <c r="UQZ182" s="3"/>
      <c r="URA182" s="3"/>
      <c r="URB182" s="3"/>
      <c r="URC182" s="3"/>
      <c r="URD182" s="3"/>
      <c r="URE182" s="3"/>
      <c r="URF182" s="3"/>
      <c r="URG182" s="3"/>
      <c r="URH182" s="3"/>
      <c r="URI182" s="3"/>
      <c r="URJ182" s="3"/>
      <c r="URK182" s="3"/>
      <c r="URL182" s="3"/>
      <c r="URM182" s="3"/>
      <c r="URN182" s="3"/>
      <c r="URO182" s="3"/>
      <c r="URP182" s="3"/>
      <c r="URQ182" s="3"/>
      <c r="URR182" s="3"/>
      <c r="URS182" s="3"/>
      <c r="URT182" s="3"/>
      <c r="URU182" s="3"/>
      <c r="URV182" s="3"/>
      <c r="URW182" s="3"/>
      <c r="URX182" s="3"/>
      <c r="URY182" s="3"/>
      <c r="URZ182" s="3"/>
      <c r="USA182" s="3"/>
      <c r="USB182" s="3"/>
      <c r="USC182" s="3"/>
      <c r="USD182" s="3"/>
      <c r="USE182" s="3"/>
      <c r="USF182" s="3"/>
      <c r="USG182" s="3"/>
      <c r="USH182" s="3"/>
      <c r="USI182" s="3"/>
      <c r="USJ182" s="3"/>
      <c r="USK182" s="3"/>
      <c r="USL182" s="3"/>
      <c r="USM182" s="3"/>
      <c r="USN182" s="3"/>
      <c r="USO182" s="3"/>
      <c r="USP182" s="3"/>
      <c r="USQ182" s="3"/>
      <c r="USR182" s="3"/>
      <c r="USS182" s="3"/>
      <c r="UST182" s="3"/>
      <c r="USU182" s="3"/>
      <c r="USV182" s="3"/>
      <c r="USW182" s="3"/>
      <c r="USX182" s="3"/>
      <c r="USY182" s="3"/>
      <c r="USZ182" s="3"/>
      <c r="UTA182" s="3"/>
      <c r="UTB182" s="3"/>
      <c r="UTC182" s="3"/>
      <c r="UTD182" s="3"/>
      <c r="UTE182" s="3"/>
      <c r="UTF182" s="3"/>
      <c r="UTG182" s="3"/>
      <c r="UTH182" s="3"/>
      <c r="UTI182" s="3"/>
      <c r="UTJ182" s="3"/>
      <c r="UTK182" s="3"/>
      <c r="UTL182" s="3"/>
      <c r="UTM182" s="3"/>
      <c r="UTN182" s="3"/>
      <c r="UTO182" s="3"/>
      <c r="UTP182" s="3"/>
      <c r="UTQ182" s="3"/>
      <c r="UTR182" s="3"/>
      <c r="UTS182" s="3"/>
      <c r="UTT182" s="3"/>
      <c r="UTU182" s="3"/>
      <c r="UTV182" s="3"/>
      <c r="UTW182" s="3"/>
      <c r="UTX182" s="3"/>
      <c r="UTY182" s="3"/>
      <c r="UTZ182" s="3"/>
      <c r="UUA182" s="3"/>
      <c r="UUB182" s="3"/>
      <c r="UUC182" s="3"/>
      <c r="UUD182" s="3"/>
      <c r="UUE182" s="3"/>
      <c r="UUF182" s="3"/>
      <c r="UUG182" s="3"/>
      <c r="UUH182" s="3"/>
      <c r="UUI182" s="3"/>
      <c r="UUJ182" s="3"/>
      <c r="UUK182" s="3"/>
      <c r="UUL182" s="3"/>
      <c r="UUM182" s="3"/>
      <c r="UUN182" s="3"/>
      <c r="UUO182" s="3"/>
      <c r="UUP182" s="3"/>
      <c r="UUQ182" s="3"/>
      <c r="UUR182" s="3"/>
      <c r="UUS182" s="3"/>
      <c r="UUT182" s="3"/>
      <c r="UUU182" s="3"/>
      <c r="UUV182" s="3"/>
      <c r="UUW182" s="3"/>
      <c r="UUX182" s="3"/>
      <c r="UUY182" s="3"/>
      <c r="UUZ182" s="3"/>
      <c r="UVA182" s="3"/>
      <c r="UVB182" s="3"/>
      <c r="UVC182" s="3"/>
      <c r="UVD182" s="3"/>
      <c r="UVE182" s="3"/>
      <c r="UVF182" s="3"/>
      <c r="UVG182" s="3"/>
      <c r="UVH182" s="3"/>
      <c r="UVI182" s="3"/>
      <c r="UVJ182" s="3"/>
      <c r="UVK182" s="3"/>
      <c r="UVL182" s="3"/>
      <c r="UVM182" s="3"/>
      <c r="UVN182" s="3"/>
      <c r="UVO182" s="3"/>
      <c r="UVP182" s="3"/>
      <c r="UVQ182" s="3"/>
      <c r="UVR182" s="3"/>
      <c r="UVS182" s="3"/>
      <c r="UVT182" s="3"/>
      <c r="UVU182" s="3"/>
      <c r="UVV182" s="3"/>
      <c r="UVW182" s="3"/>
      <c r="UVX182" s="3"/>
      <c r="UVY182" s="3"/>
      <c r="UVZ182" s="3"/>
      <c r="UWA182" s="3"/>
      <c r="UWB182" s="3"/>
      <c r="UWC182" s="3"/>
      <c r="UWD182" s="3"/>
      <c r="UWE182" s="3"/>
      <c r="UWF182" s="3"/>
      <c r="UWG182" s="3"/>
      <c r="UWH182" s="3"/>
      <c r="UWI182" s="3"/>
      <c r="UWJ182" s="3"/>
      <c r="UWK182" s="3"/>
      <c r="UWL182" s="3"/>
      <c r="UWM182" s="3"/>
      <c r="UWN182" s="3"/>
      <c r="UWO182" s="3"/>
      <c r="UWP182" s="3"/>
      <c r="UWQ182" s="3"/>
      <c r="UWR182" s="3"/>
      <c r="UWS182" s="3"/>
      <c r="UWT182" s="3"/>
      <c r="UWU182" s="3"/>
      <c r="UWV182" s="3"/>
      <c r="UWW182" s="3"/>
      <c r="UWX182" s="3"/>
      <c r="UWY182" s="3"/>
      <c r="UWZ182" s="3"/>
      <c r="UXA182" s="3"/>
      <c r="UXB182" s="3"/>
      <c r="UXC182" s="3"/>
      <c r="UXD182" s="3"/>
      <c r="UXE182" s="3"/>
      <c r="UXF182" s="3"/>
      <c r="UXG182" s="3"/>
      <c r="UXH182" s="3"/>
      <c r="UXI182" s="3"/>
      <c r="UXJ182" s="3"/>
      <c r="UXK182" s="3"/>
      <c r="UXL182" s="3"/>
      <c r="UXM182" s="3"/>
      <c r="UXN182" s="3"/>
      <c r="UXO182" s="3"/>
      <c r="UXP182" s="3"/>
      <c r="UXQ182" s="3"/>
      <c r="UXR182" s="3"/>
      <c r="UXS182" s="3"/>
      <c r="UXT182" s="3"/>
      <c r="UXU182" s="3"/>
      <c r="UXV182" s="3"/>
      <c r="UXW182" s="3"/>
      <c r="UXX182" s="3"/>
      <c r="UXY182" s="3"/>
      <c r="UXZ182" s="3"/>
      <c r="UYA182" s="3"/>
      <c r="UYB182" s="3"/>
      <c r="UYC182" s="3"/>
      <c r="UYD182" s="3"/>
      <c r="UYE182" s="3"/>
      <c r="UYF182" s="3"/>
      <c r="UYG182" s="3"/>
      <c r="UYH182" s="3"/>
      <c r="UYI182" s="3"/>
      <c r="UYJ182" s="3"/>
      <c r="UYK182" s="3"/>
      <c r="UYL182" s="3"/>
      <c r="UYM182" s="3"/>
      <c r="UYN182" s="3"/>
      <c r="UYO182" s="3"/>
      <c r="UYP182" s="3"/>
      <c r="UYQ182" s="3"/>
      <c r="UYR182" s="3"/>
      <c r="UYS182" s="3"/>
      <c r="UYT182" s="3"/>
      <c r="UYU182" s="3"/>
      <c r="UYV182" s="3"/>
      <c r="UYW182" s="3"/>
      <c r="UYX182" s="3"/>
      <c r="UYY182" s="3"/>
      <c r="UYZ182" s="3"/>
      <c r="UZA182" s="3"/>
      <c r="UZB182" s="3"/>
      <c r="UZC182" s="3"/>
      <c r="UZD182" s="3"/>
      <c r="UZE182" s="3"/>
      <c r="UZF182" s="3"/>
      <c r="UZG182" s="3"/>
      <c r="UZH182" s="3"/>
      <c r="UZI182" s="3"/>
      <c r="UZJ182" s="3"/>
      <c r="UZK182" s="3"/>
      <c r="UZL182" s="3"/>
      <c r="UZM182" s="3"/>
      <c r="UZN182" s="3"/>
      <c r="UZO182" s="3"/>
      <c r="UZP182" s="3"/>
      <c r="UZQ182" s="3"/>
      <c r="UZR182" s="3"/>
      <c r="UZS182" s="3"/>
      <c r="UZT182" s="3"/>
      <c r="UZU182" s="3"/>
      <c r="UZV182" s="3"/>
      <c r="UZW182" s="3"/>
      <c r="UZX182" s="3"/>
      <c r="UZY182" s="3"/>
      <c r="UZZ182" s="3"/>
      <c r="VAA182" s="3"/>
      <c r="VAB182" s="3"/>
      <c r="VAC182" s="3"/>
      <c r="VAD182" s="3"/>
      <c r="VAE182" s="3"/>
      <c r="VAF182" s="3"/>
      <c r="VAG182" s="3"/>
      <c r="VAH182" s="3"/>
      <c r="VAI182" s="3"/>
      <c r="VAJ182" s="3"/>
      <c r="VAK182" s="3"/>
      <c r="VAL182" s="3"/>
      <c r="VAM182" s="3"/>
      <c r="VAN182" s="3"/>
      <c r="VAO182" s="3"/>
      <c r="VAP182" s="3"/>
      <c r="VAQ182" s="3"/>
      <c r="VAR182" s="3"/>
      <c r="VAS182" s="3"/>
      <c r="VAT182" s="3"/>
      <c r="VAU182" s="3"/>
      <c r="VAV182" s="3"/>
      <c r="VAW182" s="3"/>
      <c r="VAX182" s="3"/>
      <c r="VAY182" s="3"/>
      <c r="VAZ182" s="3"/>
      <c r="VBA182" s="3"/>
      <c r="VBB182" s="3"/>
      <c r="VBC182" s="3"/>
      <c r="VBD182" s="3"/>
      <c r="VBE182" s="3"/>
      <c r="VBF182" s="3"/>
      <c r="VBG182" s="3"/>
      <c r="VBH182" s="3"/>
      <c r="VBI182" s="3"/>
      <c r="VBJ182" s="3"/>
      <c r="VBK182" s="3"/>
      <c r="VBL182" s="3"/>
      <c r="VBM182" s="3"/>
      <c r="VBN182" s="3"/>
      <c r="VBO182" s="3"/>
      <c r="VBP182" s="3"/>
      <c r="VBQ182" s="3"/>
      <c r="VBR182" s="3"/>
      <c r="VBS182" s="3"/>
      <c r="VBT182" s="3"/>
      <c r="VBU182" s="3"/>
      <c r="VBV182" s="3"/>
      <c r="VBW182" s="3"/>
      <c r="VBX182" s="3"/>
      <c r="VBY182" s="3"/>
      <c r="VBZ182" s="3"/>
      <c r="VCA182" s="3"/>
      <c r="VCB182" s="3"/>
      <c r="VCC182" s="3"/>
      <c r="VCD182" s="3"/>
      <c r="VCE182" s="3"/>
      <c r="VCF182" s="3"/>
      <c r="VCG182" s="3"/>
      <c r="VCH182" s="3"/>
      <c r="VCI182" s="3"/>
      <c r="VCJ182" s="3"/>
      <c r="VCK182" s="3"/>
      <c r="VCL182" s="3"/>
      <c r="VCM182" s="3"/>
      <c r="VCN182" s="3"/>
      <c r="VCO182" s="3"/>
      <c r="VCP182" s="3"/>
      <c r="VCQ182" s="3"/>
      <c r="VCR182" s="3"/>
      <c r="VCS182" s="3"/>
      <c r="VCT182" s="3"/>
      <c r="VCU182" s="3"/>
      <c r="VCV182" s="3"/>
      <c r="VCW182" s="3"/>
      <c r="VCX182" s="3"/>
      <c r="VCY182" s="3"/>
      <c r="VCZ182" s="3"/>
      <c r="VDA182" s="3"/>
      <c r="VDB182" s="3"/>
      <c r="VDC182" s="3"/>
      <c r="VDD182" s="3"/>
      <c r="VDE182" s="3"/>
      <c r="VDF182" s="3"/>
      <c r="VDG182" s="3"/>
      <c r="VDH182" s="3"/>
      <c r="VDI182" s="3"/>
      <c r="VDJ182" s="3"/>
      <c r="VDK182" s="3"/>
      <c r="VDL182" s="3"/>
      <c r="VDM182" s="3"/>
      <c r="VDN182" s="3"/>
      <c r="VDO182" s="3"/>
      <c r="VDP182" s="3"/>
      <c r="VDQ182" s="3"/>
      <c r="VDR182" s="3"/>
      <c r="VDS182" s="3"/>
      <c r="VDT182" s="3"/>
      <c r="VDU182" s="3"/>
      <c r="VDV182" s="3"/>
      <c r="VDW182" s="3"/>
      <c r="VDX182" s="3"/>
      <c r="VDY182" s="3"/>
      <c r="VDZ182" s="3"/>
      <c r="VEA182" s="3"/>
      <c r="VEB182" s="3"/>
      <c r="VEC182" s="3"/>
      <c r="VED182" s="3"/>
      <c r="VEE182" s="3"/>
      <c r="VEF182" s="3"/>
      <c r="VEG182" s="3"/>
      <c r="VEH182" s="3"/>
      <c r="VEI182" s="3"/>
      <c r="VEJ182" s="3"/>
      <c r="VEK182" s="3"/>
      <c r="VEL182" s="3"/>
      <c r="VEM182" s="3"/>
      <c r="VEN182" s="3"/>
      <c r="VEO182" s="3"/>
      <c r="VEP182" s="3"/>
      <c r="VEQ182" s="3"/>
      <c r="VER182" s="3"/>
      <c r="VES182" s="3"/>
      <c r="VET182" s="3"/>
      <c r="VEU182" s="3"/>
      <c r="VEV182" s="3"/>
      <c r="VEW182" s="3"/>
      <c r="VEX182" s="3"/>
      <c r="VEY182" s="3"/>
      <c r="VEZ182" s="3"/>
      <c r="VFA182" s="3"/>
      <c r="VFB182" s="3"/>
      <c r="VFC182" s="3"/>
      <c r="VFD182" s="3"/>
      <c r="VFE182" s="3"/>
      <c r="VFF182" s="3"/>
      <c r="VFG182" s="3"/>
      <c r="VFH182" s="3"/>
      <c r="VFI182" s="3"/>
      <c r="VFJ182" s="3"/>
      <c r="VFK182" s="3"/>
      <c r="VFL182" s="3"/>
      <c r="VFM182" s="3"/>
      <c r="VFN182" s="3"/>
      <c r="VFO182" s="3"/>
      <c r="VFP182" s="3"/>
      <c r="VFQ182" s="3"/>
      <c r="VFR182" s="3"/>
      <c r="VFS182" s="3"/>
      <c r="VFT182" s="3"/>
      <c r="VFU182" s="3"/>
      <c r="VFV182" s="3"/>
      <c r="VFW182" s="3"/>
      <c r="VFX182" s="3"/>
      <c r="VFY182" s="3"/>
      <c r="VFZ182" s="3"/>
      <c r="VGA182" s="3"/>
      <c r="VGB182" s="3"/>
      <c r="VGC182" s="3"/>
      <c r="VGD182" s="3"/>
      <c r="VGE182" s="3"/>
      <c r="VGF182" s="3"/>
      <c r="VGG182" s="3"/>
      <c r="VGH182" s="3"/>
      <c r="VGI182" s="3"/>
      <c r="VGJ182" s="3"/>
      <c r="VGK182" s="3"/>
      <c r="VGL182" s="3"/>
      <c r="VGM182" s="3"/>
      <c r="VGN182" s="3"/>
      <c r="VGO182" s="3"/>
      <c r="VGP182" s="3"/>
      <c r="VGQ182" s="3"/>
      <c r="VGR182" s="3"/>
      <c r="VGS182" s="3"/>
      <c r="VGT182" s="3"/>
      <c r="VGU182" s="3"/>
      <c r="VGV182" s="3"/>
      <c r="VGW182" s="3"/>
      <c r="VGX182" s="3"/>
      <c r="VGY182" s="3"/>
      <c r="VGZ182" s="3"/>
      <c r="VHA182" s="3"/>
      <c r="VHB182" s="3"/>
      <c r="VHC182" s="3"/>
      <c r="VHD182" s="3"/>
      <c r="VHE182" s="3"/>
      <c r="VHF182" s="3"/>
      <c r="VHG182" s="3"/>
      <c r="VHH182" s="3"/>
      <c r="VHI182" s="3"/>
      <c r="VHJ182" s="3"/>
      <c r="VHK182" s="3"/>
      <c r="VHL182" s="3"/>
      <c r="VHM182" s="3"/>
      <c r="VHN182" s="3"/>
      <c r="VHO182" s="3"/>
      <c r="VHP182" s="3"/>
      <c r="VHQ182" s="3"/>
      <c r="VHR182" s="3"/>
      <c r="VHS182" s="3"/>
      <c r="VHT182" s="3"/>
      <c r="VHU182" s="3"/>
      <c r="VHV182" s="3"/>
      <c r="VHW182" s="3"/>
      <c r="VHX182" s="3"/>
      <c r="VHY182" s="3"/>
      <c r="VHZ182" s="3"/>
      <c r="VIA182" s="3"/>
      <c r="VIB182" s="3"/>
      <c r="VIC182" s="3"/>
      <c r="VID182" s="3"/>
      <c r="VIE182" s="3"/>
      <c r="VIF182" s="3"/>
      <c r="VIG182" s="3"/>
      <c r="VIH182" s="3"/>
      <c r="VII182" s="3"/>
      <c r="VIJ182" s="3"/>
      <c r="VIK182" s="3"/>
      <c r="VIL182" s="3"/>
      <c r="VIM182" s="3"/>
      <c r="VIN182" s="3"/>
      <c r="VIO182" s="3"/>
      <c r="VIP182" s="3"/>
      <c r="VIQ182" s="3"/>
      <c r="VIR182" s="3"/>
      <c r="VIS182" s="3"/>
      <c r="VIT182" s="3"/>
      <c r="VIU182" s="3"/>
      <c r="VIV182" s="3"/>
      <c r="VIW182" s="3"/>
      <c r="VIX182" s="3"/>
      <c r="VIY182" s="3"/>
      <c r="VIZ182" s="3"/>
      <c r="VJA182" s="3"/>
      <c r="VJB182" s="3"/>
      <c r="VJC182" s="3"/>
      <c r="VJD182" s="3"/>
      <c r="VJE182" s="3"/>
      <c r="VJF182" s="3"/>
      <c r="VJG182" s="3"/>
      <c r="VJH182" s="3"/>
      <c r="VJI182" s="3"/>
      <c r="VJJ182" s="3"/>
      <c r="VJK182" s="3"/>
      <c r="VJL182" s="3"/>
      <c r="VJM182" s="3"/>
      <c r="VJN182" s="3"/>
      <c r="VJO182" s="3"/>
      <c r="VJP182" s="3"/>
      <c r="VJQ182" s="3"/>
      <c r="VJR182" s="3"/>
      <c r="VJS182" s="3"/>
      <c r="VJT182" s="3"/>
      <c r="VJU182" s="3"/>
      <c r="VJV182" s="3"/>
      <c r="VJW182" s="3"/>
      <c r="VJX182" s="3"/>
      <c r="VJY182" s="3"/>
      <c r="VJZ182" s="3"/>
      <c r="VKA182" s="3"/>
      <c r="VKB182" s="3"/>
      <c r="VKC182" s="3"/>
      <c r="VKD182" s="3"/>
      <c r="VKE182" s="3"/>
      <c r="VKF182" s="3"/>
      <c r="VKG182" s="3"/>
      <c r="VKH182" s="3"/>
      <c r="VKI182" s="3"/>
      <c r="VKJ182" s="3"/>
      <c r="VKK182" s="3"/>
      <c r="VKL182" s="3"/>
      <c r="VKM182" s="3"/>
      <c r="VKN182" s="3"/>
      <c r="VKO182" s="3"/>
      <c r="VKP182" s="3"/>
      <c r="VKQ182" s="3"/>
      <c r="VKR182" s="3"/>
      <c r="VKS182" s="3"/>
      <c r="VKT182" s="3"/>
      <c r="VKU182" s="3"/>
      <c r="VKV182" s="3"/>
      <c r="VKW182" s="3"/>
      <c r="VKX182" s="3"/>
      <c r="VKY182" s="3"/>
      <c r="VKZ182" s="3"/>
      <c r="VLA182" s="3"/>
      <c r="VLB182" s="3"/>
      <c r="VLC182" s="3"/>
      <c r="VLD182" s="3"/>
      <c r="VLE182" s="3"/>
      <c r="VLF182" s="3"/>
      <c r="VLG182" s="3"/>
      <c r="VLH182" s="3"/>
      <c r="VLI182" s="3"/>
      <c r="VLJ182" s="3"/>
      <c r="VLK182" s="3"/>
      <c r="VLL182" s="3"/>
      <c r="VLM182" s="3"/>
      <c r="VLN182" s="3"/>
      <c r="VLO182" s="3"/>
      <c r="VLP182" s="3"/>
      <c r="VLQ182" s="3"/>
      <c r="VLR182" s="3"/>
      <c r="VLS182" s="3"/>
      <c r="VLT182" s="3"/>
      <c r="VLU182" s="3"/>
      <c r="VLV182" s="3"/>
      <c r="VLW182" s="3"/>
      <c r="VLX182" s="3"/>
      <c r="VLY182" s="3"/>
      <c r="VLZ182" s="3"/>
      <c r="VMA182" s="3"/>
      <c r="VMB182" s="3"/>
      <c r="VMC182" s="3"/>
      <c r="VMD182" s="3"/>
      <c r="VME182" s="3"/>
      <c r="VMF182" s="3"/>
      <c r="VMG182" s="3"/>
      <c r="VMH182" s="3"/>
      <c r="VMI182" s="3"/>
      <c r="VMJ182" s="3"/>
      <c r="VMK182" s="3"/>
      <c r="VML182" s="3"/>
      <c r="VMM182" s="3"/>
      <c r="VMN182" s="3"/>
      <c r="VMO182" s="3"/>
      <c r="VMP182" s="3"/>
      <c r="VMQ182" s="3"/>
      <c r="VMR182" s="3"/>
      <c r="VMS182" s="3"/>
      <c r="VMT182" s="3"/>
      <c r="VMU182" s="3"/>
      <c r="VMV182" s="3"/>
      <c r="VMW182" s="3"/>
      <c r="VMX182" s="3"/>
      <c r="VMY182" s="3"/>
      <c r="VMZ182" s="3"/>
      <c r="VNA182" s="3"/>
      <c r="VNB182" s="3"/>
      <c r="VNC182" s="3"/>
      <c r="VND182" s="3"/>
      <c r="VNE182" s="3"/>
      <c r="VNF182" s="3"/>
      <c r="VNG182" s="3"/>
      <c r="VNH182" s="3"/>
      <c r="VNI182" s="3"/>
      <c r="VNJ182" s="3"/>
      <c r="VNK182" s="3"/>
      <c r="VNL182" s="3"/>
      <c r="VNM182" s="3"/>
      <c r="VNN182" s="3"/>
      <c r="VNO182" s="3"/>
      <c r="VNP182" s="3"/>
      <c r="VNQ182" s="3"/>
      <c r="VNR182" s="3"/>
      <c r="VNS182" s="3"/>
      <c r="VNT182" s="3"/>
      <c r="VNU182" s="3"/>
      <c r="VNV182" s="3"/>
      <c r="VNW182" s="3"/>
      <c r="VNX182" s="3"/>
      <c r="VNY182" s="3"/>
      <c r="VNZ182" s="3"/>
      <c r="VOA182" s="3"/>
      <c r="VOB182" s="3"/>
      <c r="VOC182" s="3"/>
      <c r="VOD182" s="3"/>
      <c r="VOE182" s="3"/>
      <c r="VOF182" s="3"/>
      <c r="VOG182" s="3"/>
      <c r="VOH182" s="3"/>
      <c r="VOI182" s="3"/>
      <c r="VOJ182" s="3"/>
      <c r="VOK182" s="3"/>
      <c r="VOL182" s="3"/>
      <c r="VOM182" s="3"/>
      <c r="VON182" s="3"/>
      <c r="VOO182" s="3"/>
      <c r="VOP182" s="3"/>
      <c r="VOQ182" s="3"/>
      <c r="VOR182" s="3"/>
      <c r="VOS182" s="3"/>
      <c r="VOT182" s="3"/>
      <c r="VOU182" s="3"/>
      <c r="VOV182" s="3"/>
      <c r="VOW182" s="3"/>
      <c r="VOX182" s="3"/>
      <c r="VOY182" s="3"/>
      <c r="VOZ182" s="3"/>
      <c r="VPA182" s="3"/>
      <c r="VPB182" s="3"/>
      <c r="VPC182" s="3"/>
      <c r="VPD182" s="3"/>
      <c r="VPE182" s="3"/>
      <c r="VPF182" s="3"/>
      <c r="VPG182" s="3"/>
      <c r="VPH182" s="3"/>
      <c r="VPI182" s="3"/>
      <c r="VPJ182" s="3"/>
      <c r="VPK182" s="3"/>
      <c r="VPL182" s="3"/>
      <c r="VPM182" s="3"/>
      <c r="VPN182" s="3"/>
      <c r="VPO182" s="3"/>
      <c r="VPP182" s="3"/>
      <c r="VPQ182" s="3"/>
      <c r="VPR182" s="3"/>
      <c r="VPS182" s="3"/>
      <c r="VPT182" s="3"/>
      <c r="VPU182" s="3"/>
      <c r="VPV182" s="3"/>
      <c r="VPW182" s="3"/>
      <c r="VPX182" s="3"/>
      <c r="VPY182" s="3"/>
      <c r="VPZ182" s="3"/>
      <c r="VQA182" s="3"/>
      <c r="VQB182" s="3"/>
      <c r="VQC182" s="3"/>
      <c r="VQD182" s="3"/>
      <c r="VQE182" s="3"/>
      <c r="VQF182" s="3"/>
      <c r="VQG182" s="3"/>
      <c r="VQH182" s="3"/>
      <c r="VQI182" s="3"/>
      <c r="VQJ182" s="3"/>
      <c r="VQK182" s="3"/>
      <c r="VQL182" s="3"/>
      <c r="VQM182" s="3"/>
      <c r="VQN182" s="3"/>
      <c r="VQO182" s="3"/>
      <c r="VQP182" s="3"/>
      <c r="VQQ182" s="3"/>
      <c r="VQR182" s="3"/>
      <c r="VQS182" s="3"/>
      <c r="VQT182" s="3"/>
      <c r="VQU182" s="3"/>
      <c r="VQV182" s="3"/>
      <c r="VQW182" s="3"/>
      <c r="VQX182" s="3"/>
      <c r="VQY182" s="3"/>
      <c r="VQZ182" s="3"/>
      <c r="VRA182" s="3"/>
      <c r="VRB182" s="3"/>
      <c r="VRC182" s="3"/>
      <c r="VRD182" s="3"/>
      <c r="VRE182" s="3"/>
      <c r="VRF182" s="3"/>
      <c r="VRG182" s="3"/>
      <c r="VRH182" s="3"/>
      <c r="VRI182" s="3"/>
      <c r="VRJ182" s="3"/>
      <c r="VRK182" s="3"/>
      <c r="VRL182" s="3"/>
      <c r="VRM182" s="3"/>
      <c r="VRN182" s="3"/>
      <c r="VRO182" s="3"/>
      <c r="VRP182" s="3"/>
      <c r="VRQ182" s="3"/>
      <c r="VRR182" s="3"/>
      <c r="VRS182" s="3"/>
      <c r="VRT182" s="3"/>
      <c r="VRU182" s="3"/>
      <c r="VRV182" s="3"/>
      <c r="VRW182" s="3"/>
      <c r="VRX182" s="3"/>
      <c r="VRY182" s="3"/>
      <c r="VRZ182" s="3"/>
      <c r="VSA182" s="3"/>
      <c r="VSB182" s="3"/>
      <c r="VSC182" s="3"/>
      <c r="VSD182" s="3"/>
      <c r="VSE182" s="3"/>
      <c r="VSF182" s="3"/>
      <c r="VSG182" s="3"/>
      <c r="VSH182" s="3"/>
      <c r="VSI182" s="3"/>
      <c r="VSJ182" s="3"/>
      <c r="VSK182" s="3"/>
      <c r="VSL182" s="3"/>
      <c r="VSM182" s="3"/>
      <c r="VSN182" s="3"/>
      <c r="VSO182" s="3"/>
      <c r="VSP182" s="3"/>
      <c r="VSQ182" s="3"/>
      <c r="VSR182" s="3"/>
      <c r="VSS182" s="3"/>
      <c r="VST182" s="3"/>
      <c r="VSU182" s="3"/>
      <c r="VSV182" s="3"/>
      <c r="VSW182" s="3"/>
      <c r="VSX182" s="3"/>
      <c r="VSY182" s="3"/>
      <c r="VSZ182" s="3"/>
      <c r="VTA182" s="3"/>
      <c r="VTB182" s="3"/>
      <c r="VTC182" s="3"/>
      <c r="VTD182" s="3"/>
      <c r="VTE182" s="3"/>
      <c r="VTF182" s="3"/>
      <c r="VTG182" s="3"/>
      <c r="VTH182" s="3"/>
      <c r="VTI182" s="3"/>
      <c r="VTJ182" s="3"/>
      <c r="VTK182" s="3"/>
      <c r="VTL182" s="3"/>
      <c r="VTM182" s="3"/>
      <c r="VTN182" s="3"/>
      <c r="VTO182" s="3"/>
      <c r="VTP182" s="3"/>
      <c r="VTQ182" s="3"/>
      <c r="VTR182" s="3"/>
      <c r="VTS182" s="3"/>
      <c r="VTT182" s="3"/>
      <c r="VTU182" s="3"/>
      <c r="VTV182" s="3"/>
      <c r="VTW182" s="3"/>
      <c r="VTX182" s="3"/>
      <c r="VTY182" s="3"/>
      <c r="VTZ182" s="3"/>
      <c r="VUA182" s="3"/>
      <c r="VUB182" s="3"/>
      <c r="VUC182" s="3"/>
      <c r="VUD182" s="3"/>
      <c r="VUE182" s="3"/>
      <c r="VUF182" s="3"/>
      <c r="VUG182" s="3"/>
      <c r="VUH182" s="3"/>
      <c r="VUI182" s="3"/>
      <c r="VUJ182" s="3"/>
      <c r="VUK182" s="3"/>
      <c r="VUL182" s="3"/>
      <c r="VUM182" s="3"/>
      <c r="VUN182" s="3"/>
      <c r="VUO182" s="3"/>
      <c r="VUP182" s="3"/>
      <c r="VUQ182" s="3"/>
      <c r="VUR182" s="3"/>
      <c r="VUS182" s="3"/>
      <c r="VUT182" s="3"/>
      <c r="VUU182" s="3"/>
      <c r="VUV182" s="3"/>
      <c r="VUW182" s="3"/>
      <c r="VUX182" s="3"/>
      <c r="VUY182" s="3"/>
      <c r="VUZ182" s="3"/>
      <c r="VVA182" s="3"/>
      <c r="VVB182" s="3"/>
      <c r="VVC182" s="3"/>
      <c r="VVD182" s="3"/>
      <c r="VVE182" s="3"/>
      <c r="VVF182" s="3"/>
      <c r="VVG182" s="3"/>
      <c r="VVH182" s="3"/>
      <c r="VVI182" s="3"/>
      <c r="VVJ182" s="3"/>
      <c r="VVK182" s="3"/>
      <c r="VVL182" s="3"/>
      <c r="VVM182" s="3"/>
      <c r="VVN182" s="3"/>
      <c r="VVO182" s="3"/>
      <c r="VVP182" s="3"/>
      <c r="VVQ182" s="3"/>
      <c r="VVR182" s="3"/>
      <c r="VVS182" s="3"/>
      <c r="VVT182" s="3"/>
      <c r="VVU182" s="3"/>
      <c r="VVV182" s="3"/>
      <c r="VVW182" s="3"/>
      <c r="VVX182" s="3"/>
      <c r="VVY182" s="3"/>
      <c r="VVZ182" s="3"/>
      <c r="VWA182" s="3"/>
      <c r="VWB182" s="3"/>
      <c r="VWC182" s="3"/>
      <c r="VWD182" s="3"/>
      <c r="VWE182" s="3"/>
      <c r="VWF182" s="3"/>
      <c r="VWG182" s="3"/>
      <c r="VWH182" s="3"/>
      <c r="VWI182" s="3"/>
      <c r="VWJ182" s="3"/>
      <c r="VWK182" s="3"/>
      <c r="VWL182" s="3"/>
      <c r="VWM182" s="3"/>
      <c r="VWN182" s="3"/>
      <c r="VWO182" s="3"/>
      <c r="VWP182" s="3"/>
      <c r="VWQ182" s="3"/>
      <c r="VWR182" s="3"/>
      <c r="VWS182" s="3"/>
      <c r="VWT182" s="3"/>
      <c r="VWU182" s="3"/>
      <c r="VWV182" s="3"/>
      <c r="VWW182" s="3"/>
      <c r="VWX182" s="3"/>
      <c r="VWY182" s="3"/>
      <c r="VWZ182" s="3"/>
      <c r="VXA182" s="3"/>
      <c r="VXB182" s="3"/>
      <c r="VXC182" s="3"/>
      <c r="VXD182" s="3"/>
      <c r="VXE182" s="3"/>
      <c r="VXF182" s="3"/>
      <c r="VXG182" s="3"/>
      <c r="VXH182" s="3"/>
      <c r="VXI182" s="3"/>
      <c r="VXJ182" s="3"/>
      <c r="VXK182" s="3"/>
      <c r="VXL182" s="3"/>
      <c r="VXM182" s="3"/>
      <c r="VXN182" s="3"/>
      <c r="VXO182" s="3"/>
      <c r="VXP182" s="3"/>
      <c r="VXQ182" s="3"/>
      <c r="VXR182" s="3"/>
      <c r="VXS182" s="3"/>
      <c r="VXT182" s="3"/>
      <c r="VXU182" s="3"/>
      <c r="VXV182" s="3"/>
      <c r="VXW182" s="3"/>
      <c r="VXX182" s="3"/>
      <c r="VXY182" s="3"/>
      <c r="VXZ182" s="3"/>
      <c r="VYA182" s="3"/>
      <c r="VYB182" s="3"/>
      <c r="VYC182" s="3"/>
      <c r="VYD182" s="3"/>
      <c r="VYE182" s="3"/>
      <c r="VYF182" s="3"/>
      <c r="VYG182" s="3"/>
      <c r="VYH182" s="3"/>
      <c r="VYI182" s="3"/>
      <c r="VYJ182" s="3"/>
      <c r="VYK182" s="3"/>
      <c r="VYL182" s="3"/>
      <c r="VYM182" s="3"/>
      <c r="VYN182" s="3"/>
      <c r="VYO182" s="3"/>
      <c r="VYP182" s="3"/>
      <c r="VYQ182" s="3"/>
      <c r="VYR182" s="3"/>
      <c r="VYS182" s="3"/>
      <c r="VYT182" s="3"/>
      <c r="VYU182" s="3"/>
      <c r="VYV182" s="3"/>
      <c r="VYW182" s="3"/>
      <c r="VYX182" s="3"/>
      <c r="VYY182" s="3"/>
      <c r="VYZ182" s="3"/>
      <c r="VZA182" s="3"/>
      <c r="VZB182" s="3"/>
      <c r="VZC182" s="3"/>
      <c r="VZD182" s="3"/>
      <c r="VZE182" s="3"/>
      <c r="VZF182" s="3"/>
      <c r="VZG182" s="3"/>
      <c r="VZH182" s="3"/>
      <c r="VZI182" s="3"/>
      <c r="VZJ182" s="3"/>
      <c r="VZK182" s="3"/>
      <c r="VZL182" s="3"/>
      <c r="VZM182" s="3"/>
      <c r="VZN182" s="3"/>
      <c r="VZO182" s="3"/>
      <c r="VZP182" s="3"/>
      <c r="VZQ182" s="3"/>
      <c r="VZR182" s="3"/>
      <c r="VZS182" s="3"/>
      <c r="VZT182" s="3"/>
      <c r="VZU182" s="3"/>
      <c r="VZV182" s="3"/>
      <c r="VZW182" s="3"/>
      <c r="VZX182" s="3"/>
      <c r="VZY182" s="3"/>
      <c r="VZZ182" s="3"/>
      <c r="WAA182" s="3"/>
      <c r="WAB182" s="3"/>
      <c r="WAC182" s="3"/>
      <c r="WAD182" s="3"/>
      <c r="WAE182" s="3"/>
      <c r="WAF182" s="3"/>
      <c r="WAG182" s="3"/>
      <c r="WAH182" s="3"/>
      <c r="WAI182" s="3"/>
      <c r="WAJ182" s="3"/>
      <c r="WAK182" s="3"/>
      <c r="WAL182" s="3"/>
      <c r="WAM182" s="3"/>
      <c r="WAN182" s="3"/>
      <c r="WAO182" s="3"/>
      <c r="WAP182" s="3"/>
      <c r="WAQ182" s="3"/>
      <c r="WAR182" s="3"/>
      <c r="WAS182" s="3"/>
      <c r="WAT182" s="3"/>
      <c r="WAU182" s="3"/>
      <c r="WAV182" s="3"/>
      <c r="WAW182" s="3"/>
      <c r="WAX182" s="3"/>
      <c r="WAY182" s="3"/>
      <c r="WAZ182" s="3"/>
      <c r="WBA182" s="3"/>
      <c r="WBB182" s="3"/>
      <c r="WBC182" s="3"/>
      <c r="WBD182" s="3"/>
      <c r="WBE182" s="3"/>
      <c r="WBF182" s="3"/>
      <c r="WBG182" s="3"/>
      <c r="WBH182" s="3"/>
      <c r="WBI182" s="3"/>
      <c r="WBJ182" s="3"/>
      <c r="WBK182" s="3"/>
      <c r="WBL182" s="3"/>
      <c r="WBM182" s="3"/>
      <c r="WBN182" s="3"/>
      <c r="WBO182" s="3"/>
      <c r="WBP182" s="3"/>
      <c r="WBQ182" s="3"/>
      <c r="WBR182" s="3"/>
      <c r="WBS182" s="3"/>
      <c r="WBT182" s="3"/>
      <c r="WBU182" s="3"/>
      <c r="WBV182" s="3"/>
      <c r="WBW182" s="3"/>
      <c r="WBX182" s="3"/>
      <c r="WBY182" s="3"/>
      <c r="WBZ182" s="3"/>
      <c r="WCA182" s="3"/>
      <c r="WCB182" s="3"/>
      <c r="WCC182" s="3"/>
      <c r="WCD182" s="3"/>
      <c r="WCE182" s="3"/>
      <c r="WCF182" s="3"/>
      <c r="WCG182" s="3"/>
      <c r="WCH182" s="3"/>
      <c r="WCI182" s="3"/>
      <c r="WCJ182" s="3"/>
      <c r="WCK182" s="3"/>
      <c r="WCL182" s="3"/>
      <c r="WCM182" s="3"/>
      <c r="WCN182" s="3"/>
      <c r="WCO182" s="3"/>
      <c r="WCP182" s="3"/>
      <c r="WCQ182" s="3"/>
      <c r="WCR182" s="3"/>
      <c r="WCS182" s="3"/>
      <c r="WCT182" s="3"/>
      <c r="WCU182" s="3"/>
      <c r="WCV182" s="3"/>
      <c r="WCW182" s="3"/>
      <c r="WCX182" s="3"/>
      <c r="WCY182" s="3"/>
      <c r="WCZ182" s="3"/>
      <c r="WDA182" s="3"/>
      <c r="WDB182" s="3"/>
      <c r="WDC182" s="3"/>
      <c r="WDD182" s="3"/>
      <c r="WDE182" s="3"/>
      <c r="WDF182" s="3"/>
      <c r="WDG182" s="3"/>
      <c r="WDH182" s="3"/>
      <c r="WDI182" s="3"/>
      <c r="WDJ182" s="3"/>
      <c r="WDK182" s="3"/>
      <c r="WDL182" s="3"/>
      <c r="WDM182" s="3"/>
      <c r="WDN182" s="3"/>
      <c r="WDO182" s="3"/>
      <c r="WDP182" s="3"/>
      <c r="WDQ182" s="3"/>
      <c r="WDR182" s="3"/>
      <c r="WDS182" s="3"/>
      <c r="WDT182" s="3"/>
      <c r="WDU182" s="3"/>
      <c r="WDV182" s="3"/>
      <c r="WDW182" s="3"/>
      <c r="WDX182" s="3"/>
      <c r="WDY182" s="3"/>
      <c r="WDZ182" s="3"/>
      <c r="WEA182" s="3"/>
      <c r="WEB182" s="3"/>
      <c r="WEC182" s="3"/>
      <c r="WED182" s="3"/>
      <c r="WEE182" s="3"/>
      <c r="WEF182" s="3"/>
      <c r="WEG182" s="3"/>
      <c r="WEH182" s="3"/>
      <c r="WEI182" s="3"/>
      <c r="WEJ182" s="3"/>
      <c r="WEK182" s="3"/>
      <c r="WEL182" s="3"/>
      <c r="WEM182" s="3"/>
      <c r="WEN182" s="3"/>
      <c r="WEO182" s="3"/>
      <c r="WEP182" s="3"/>
      <c r="WEQ182" s="3"/>
      <c r="WER182" s="3"/>
      <c r="WES182" s="3"/>
      <c r="WET182" s="3"/>
      <c r="WEU182" s="3"/>
      <c r="WEV182" s="3"/>
      <c r="WEW182" s="3"/>
      <c r="WEX182" s="3"/>
      <c r="WEY182" s="3"/>
      <c r="WEZ182" s="3"/>
      <c r="WFA182" s="3"/>
      <c r="WFB182" s="3"/>
      <c r="WFC182" s="3"/>
      <c r="WFD182" s="3"/>
      <c r="WFE182" s="3"/>
      <c r="WFF182" s="3"/>
      <c r="WFG182" s="3"/>
      <c r="WFH182" s="3"/>
      <c r="WFI182" s="3"/>
      <c r="WFJ182" s="3"/>
      <c r="WFK182" s="3"/>
      <c r="WFL182" s="3"/>
      <c r="WFM182" s="3"/>
      <c r="WFN182" s="3"/>
      <c r="WFO182" s="3"/>
      <c r="WFP182" s="3"/>
      <c r="WFQ182" s="3"/>
      <c r="WFR182" s="3"/>
      <c r="WFS182" s="3"/>
      <c r="WFT182" s="3"/>
      <c r="WFU182" s="3"/>
      <c r="WFV182" s="3"/>
      <c r="WFW182" s="3"/>
      <c r="WFX182" s="3"/>
      <c r="WFY182" s="3"/>
      <c r="WFZ182" s="3"/>
      <c r="WGA182" s="3"/>
      <c r="WGB182" s="3"/>
      <c r="WGC182" s="3"/>
      <c r="WGD182" s="3"/>
      <c r="WGE182" s="3"/>
      <c r="WGF182" s="3"/>
      <c r="WGG182" s="3"/>
      <c r="WGH182" s="3"/>
      <c r="WGI182" s="3"/>
      <c r="WGJ182" s="3"/>
      <c r="WGK182" s="3"/>
      <c r="WGL182" s="3"/>
      <c r="WGM182" s="3"/>
      <c r="WGN182" s="3"/>
      <c r="WGO182" s="3"/>
      <c r="WGP182" s="3"/>
      <c r="WGQ182" s="3"/>
      <c r="WGR182" s="3"/>
      <c r="WGS182" s="3"/>
      <c r="WGT182" s="3"/>
      <c r="WGU182" s="3"/>
      <c r="WGV182" s="3"/>
      <c r="WGW182" s="3"/>
      <c r="WGX182" s="3"/>
      <c r="WGY182" s="3"/>
      <c r="WGZ182" s="3"/>
      <c r="WHA182" s="3"/>
      <c r="WHB182" s="3"/>
      <c r="WHC182" s="3"/>
      <c r="WHD182" s="3"/>
      <c r="WHE182" s="3"/>
      <c r="WHF182" s="3"/>
      <c r="WHG182" s="3"/>
      <c r="WHH182" s="3"/>
      <c r="WHI182" s="3"/>
      <c r="WHJ182" s="3"/>
      <c r="WHK182" s="3"/>
      <c r="WHL182" s="3"/>
      <c r="WHM182" s="3"/>
      <c r="WHN182" s="3"/>
      <c r="WHO182" s="3"/>
      <c r="WHP182" s="3"/>
      <c r="WHQ182" s="3"/>
      <c r="WHR182" s="3"/>
      <c r="WHS182" s="3"/>
      <c r="WHT182" s="3"/>
      <c r="WHU182" s="3"/>
      <c r="WHV182" s="3"/>
      <c r="WHW182" s="3"/>
      <c r="WHX182" s="3"/>
      <c r="WHY182" s="3"/>
      <c r="WHZ182" s="3"/>
      <c r="WIA182" s="3"/>
      <c r="WIB182" s="3"/>
      <c r="WIC182" s="3"/>
      <c r="WID182" s="3"/>
      <c r="WIE182" s="3"/>
      <c r="WIF182" s="3"/>
      <c r="WIG182" s="3"/>
      <c r="WIH182" s="3"/>
      <c r="WII182" s="3"/>
      <c r="WIJ182" s="3"/>
      <c r="WIK182" s="3"/>
      <c r="WIL182" s="3"/>
      <c r="WIM182" s="3"/>
      <c r="WIN182" s="3"/>
      <c r="WIO182" s="3"/>
      <c r="WIP182" s="3"/>
      <c r="WIQ182" s="3"/>
      <c r="WIR182" s="3"/>
      <c r="WIS182" s="3"/>
      <c r="WIT182" s="3"/>
      <c r="WIU182" s="3"/>
      <c r="WIV182" s="3"/>
      <c r="WIW182" s="3"/>
      <c r="WIX182" s="3"/>
      <c r="WIY182" s="3"/>
      <c r="WIZ182" s="3"/>
      <c r="WJA182" s="3"/>
      <c r="WJB182" s="3"/>
      <c r="WJC182" s="3"/>
      <c r="WJD182" s="3"/>
      <c r="WJE182" s="3"/>
      <c r="WJF182" s="3"/>
      <c r="WJG182" s="3"/>
      <c r="WJH182" s="3"/>
      <c r="WJI182" s="3"/>
      <c r="WJJ182" s="3"/>
      <c r="WJK182" s="3"/>
      <c r="WJL182" s="3"/>
      <c r="WJM182" s="3"/>
      <c r="WJN182" s="3"/>
      <c r="WJO182" s="3"/>
      <c r="WJP182" s="3"/>
      <c r="WJQ182" s="3"/>
      <c r="WJR182" s="3"/>
      <c r="WJS182" s="3"/>
      <c r="WJT182" s="3"/>
      <c r="WJU182" s="3"/>
      <c r="WJV182" s="3"/>
      <c r="WJW182" s="3"/>
      <c r="WJX182" s="3"/>
      <c r="WJY182" s="3"/>
      <c r="WJZ182" s="3"/>
      <c r="WKA182" s="3"/>
      <c r="WKB182" s="3"/>
      <c r="WKC182" s="3"/>
      <c r="WKD182" s="3"/>
      <c r="WKE182" s="3"/>
      <c r="WKF182" s="3"/>
      <c r="WKG182" s="3"/>
      <c r="WKH182" s="3"/>
      <c r="WKI182" s="3"/>
      <c r="WKJ182" s="3"/>
      <c r="WKK182" s="3"/>
      <c r="WKL182" s="3"/>
      <c r="WKM182" s="3"/>
      <c r="WKN182" s="3"/>
      <c r="WKO182" s="3"/>
      <c r="WKP182" s="3"/>
      <c r="WKQ182" s="3"/>
      <c r="WKR182" s="3"/>
      <c r="WKS182" s="3"/>
      <c r="WKT182" s="3"/>
      <c r="WKU182" s="3"/>
      <c r="WKV182" s="3"/>
      <c r="WKW182" s="3"/>
      <c r="WKX182" s="3"/>
      <c r="WKY182" s="3"/>
      <c r="WKZ182" s="3"/>
      <c r="WLA182" s="3"/>
      <c r="WLB182" s="3"/>
      <c r="WLC182" s="3"/>
      <c r="WLD182" s="3"/>
      <c r="WLE182" s="3"/>
      <c r="WLF182" s="3"/>
      <c r="WLG182" s="3"/>
      <c r="WLH182" s="3"/>
      <c r="WLI182" s="3"/>
      <c r="WLJ182" s="3"/>
      <c r="WLK182" s="3"/>
      <c r="WLL182" s="3"/>
      <c r="WLM182" s="3"/>
      <c r="WLN182" s="3"/>
      <c r="WLO182" s="3"/>
      <c r="WLP182" s="3"/>
      <c r="WLQ182" s="3"/>
      <c r="WLR182" s="3"/>
      <c r="WLS182" s="3"/>
      <c r="WLT182" s="3"/>
      <c r="WLU182" s="3"/>
      <c r="WLV182" s="3"/>
      <c r="WLW182" s="3"/>
      <c r="WLX182" s="3"/>
      <c r="WLY182" s="3"/>
      <c r="WLZ182" s="3"/>
      <c r="WMA182" s="3"/>
      <c r="WMB182" s="3"/>
      <c r="WMC182" s="3"/>
      <c r="WMD182" s="3"/>
      <c r="WME182" s="3"/>
      <c r="WMF182" s="3"/>
      <c r="WMG182" s="3"/>
      <c r="WMH182" s="3"/>
      <c r="WMI182" s="3"/>
      <c r="WMJ182" s="3"/>
      <c r="WMK182" s="3"/>
      <c r="WML182" s="3"/>
      <c r="WMM182" s="3"/>
      <c r="WMN182" s="3"/>
      <c r="WMO182" s="3"/>
      <c r="WMP182" s="3"/>
      <c r="WMQ182" s="3"/>
      <c r="WMR182" s="3"/>
      <c r="WMS182" s="3"/>
      <c r="WMT182" s="3"/>
      <c r="WMU182" s="3"/>
      <c r="WMV182" s="3"/>
      <c r="WMW182" s="3"/>
      <c r="WMX182" s="3"/>
      <c r="WMY182" s="3"/>
      <c r="WMZ182" s="3"/>
      <c r="WNA182" s="3"/>
      <c r="WNB182" s="3"/>
      <c r="WNC182" s="3"/>
      <c r="WND182" s="3"/>
      <c r="WNE182" s="3"/>
      <c r="WNF182" s="3"/>
      <c r="WNG182" s="3"/>
      <c r="WNH182" s="3"/>
      <c r="WNI182" s="3"/>
      <c r="WNJ182" s="3"/>
      <c r="WNK182" s="3"/>
      <c r="WNL182" s="3"/>
      <c r="WNM182" s="3"/>
      <c r="WNN182" s="3"/>
      <c r="WNO182" s="3"/>
      <c r="WNP182" s="3"/>
      <c r="WNQ182" s="3"/>
      <c r="WNR182" s="3"/>
      <c r="WNS182" s="3"/>
      <c r="WNT182" s="3"/>
      <c r="WNU182" s="3"/>
      <c r="WNV182" s="3"/>
      <c r="WNW182" s="3"/>
      <c r="WNX182" s="3"/>
      <c r="WNY182" s="3"/>
      <c r="WNZ182" s="3"/>
      <c r="WOA182" s="3"/>
      <c r="WOB182" s="3"/>
      <c r="WOC182" s="3"/>
      <c r="WOD182" s="3"/>
      <c r="WOE182" s="3"/>
      <c r="WOF182" s="3"/>
      <c r="WOG182" s="3"/>
      <c r="WOH182" s="3"/>
      <c r="WOI182" s="3"/>
      <c r="WOJ182" s="3"/>
      <c r="WOK182" s="3"/>
      <c r="WOL182" s="3"/>
      <c r="WOM182" s="3"/>
      <c r="WON182" s="3"/>
      <c r="WOO182" s="3"/>
      <c r="WOP182" s="3"/>
      <c r="WOQ182" s="3"/>
      <c r="WOR182" s="3"/>
      <c r="WOS182" s="3"/>
      <c r="WOT182" s="3"/>
      <c r="WOU182" s="3"/>
      <c r="WOV182" s="3"/>
      <c r="WOW182" s="3"/>
      <c r="WOX182" s="3"/>
      <c r="WOY182" s="3"/>
      <c r="WOZ182" s="3"/>
      <c r="WPA182" s="3"/>
      <c r="WPB182" s="3"/>
      <c r="WPC182" s="3"/>
      <c r="WPD182" s="3"/>
      <c r="WPE182" s="3"/>
      <c r="WPF182" s="3"/>
      <c r="WPG182" s="3"/>
      <c r="WPH182" s="3"/>
      <c r="WPI182" s="3"/>
      <c r="WPJ182" s="3"/>
      <c r="WPK182" s="3"/>
      <c r="WPL182" s="3"/>
      <c r="WPM182" s="3"/>
      <c r="WPN182" s="3"/>
      <c r="WPO182" s="3"/>
      <c r="WPP182" s="3"/>
      <c r="WPQ182" s="3"/>
      <c r="WPR182" s="3"/>
      <c r="WPS182" s="3"/>
      <c r="WPT182" s="3"/>
      <c r="WPU182" s="3"/>
      <c r="WPV182" s="3"/>
      <c r="WPW182" s="3"/>
      <c r="WPX182" s="3"/>
      <c r="WPY182" s="3"/>
      <c r="WPZ182" s="3"/>
      <c r="WQA182" s="3"/>
      <c r="WQB182" s="3"/>
      <c r="WQC182" s="3"/>
      <c r="WQD182" s="3"/>
      <c r="WQE182" s="3"/>
      <c r="WQF182" s="3"/>
      <c r="WQG182" s="3"/>
      <c r="WQH182" s="3"/>
      <c r="WQI182" s="3"/>
      <c r="WQJ182" s="3"/>
      <c r="WQK182" s="3"/>
      <c r="WQL182" s="3"/>
      <c r="WQM182" s="3"/>
      <c r="WQN182" s="3"/>
      <c r="WQO182" s="3"/>
      <c r="WQP182" s="3"/>
      <c r="WQQ182" s="3"/>
      <c r="WQR182" s="3"/>
      <c r="WQS182" s="3"/>
      <c r="WQT182" s="3"/>
      <c r="WQU182" s="3"/>
      <c r="WQV182" s="3"/>
      <c r="WQW182" s="3"/>
      <c r="WQX182" s="3"/>
      <c r="WQY182" s="3"/>
      <c r="WQZ182" s="3"/>
      <c r="WRA182" s="3"/>
      <c r="WRB182" s="3"/>
      <c r="WRC182" s="3"/>
      <c r="WRD182" s="3"/>
      <c r="WRE182" s="3"/>
      <c r="WRF182" s="3"/>
      <c r="WRG182" s="3"/>
      <c r="WRH182" s="3"/>
      <c r="WRI182" s="3"/>
      <c r="WRJ182" s="3"/>
      <c r="WRK182" s="3"/>
      <c r="WRL182" s="3"/>
      <c r="WRM182" s="3"/>
      <c r="WRN182" s="3"/>
      <c r="WRO182" s="3"/>
      <c r="WRP182" s="3"/>
      <c r="WRQ182" s="3"/>
      <c r="WRR182" s="3"/>
      <c r="WRS182" s="3"/>
      <c r="WRT182" s="3"/>
      <c r="WRU182" s="3"/>
      <c r="WRV182" s="3"/>
      <c r="WRW182" s="3"/>
      <c r="WRX182" s="3"/>
      <c r="WRY182" s="3"/>
      <c r="WRZ182" s="3"/>
      <c r="WSA182" s="3"/>
      <c r="WSB182" s="3"/>
      <c r="WSC182" s="3"/>
      <c r="WSD182" s="3"/>
      <c r="WSE182" s="3"/>
      <c r="WSF182" s="3"/>
      <c r="WSG182" s="3"/>
      <c r="WSH182" s="3"/>
      <c r="WSI182" s="3"/>
      <c r="WSJ182" s="3"/>
      <c r="WSK182" s="3"/>
      <c r="WSL182" s="3"/>
      <c r="WSM182" s="3"/>
      <c r="WSN182" s="3"/>
      <c r="WSO182" s="3"/>
      <c r="WSP182" s="3"/>
      <c r="WSQ182" s="3"/>
      <c r="WSR182" s="3"/>
      <c r="WSS182" s="3"/>
      <c r="WST182" s="3"/>
      <c r="WSU182" s="3"/>
      <c r="WSV182" s="3"/>
      <c r="WSW182" s="3"/>
      <c r="WSX182" s="3"/>
      <c r="WSY182" s="3"/>
      <c r="WSZ182" s="3"/>
      <c r="WTA182" s="3"/>
      <c r="WTB182" s="3"/>
      <c r="WTC182" s="3"/>
      <c r="WTD182" s="3"/>
      <c r="WTE182" s="3"/>
      <c r="WTF182" s="3"/>
      <c r="WTG182" s="3"/>
      <c r="WTH182" s="3"/>
      <c r="WTI182" s="3"/>
      <c r="WTJ182" s="3"/>
      <c r="WTK182" s="3"/>
      <c r="WTL182" s="3"/>
      <c r="WTM182" s="3"/>
      <c r="WTN182" s="3"/>
      <c r="WTO182" s="3"/>
      <c r="WTP182" s="3"/>
      <c r="WTQ182" s="3"/>
      <c r="WTR182" s="3"/>
      <c r="WTS182" s="3"/>
      <c r="WTT182" s="3"/>
      <c r="WTU182" s="3"/>
      <c r="WTV182" s="3"/>
      <c r="WTW182" s="3"/>
      <c r="WTX182" s="3"/>
      <c r="WTY182" s="3"/>
      <c r="WTZ182" s="3"/>
      <c r="WUA182" s="3"/>
      <c r="WUB182" s="3"/>
      <c r="WUC182" s="3"/>
      <c r="WUD182" s="3"/>
      <c r="WUE182" s="3"/>
      <c r="WUF182" s="3"/>
      <c r="WUG182" s="3"/>
      <c r="WUH182" s="3"/>
      <c r="WUI182" s="3"/>
      <c r="WUJ182" s="3"/>
      <c r="WUK182" s="3"/>
      <c r="WUL182" s="3"/>
      <c r="WUM182" s="3"/>
      <c r="WUN182" s="3"/>
      <c r="WUO182" s="3"/>
      <c r="WUP182" s="3"/>
      <c r="WUQ182" s="3"/>
      <c r="WUR182" s="3"/>
      <c r="WUS182" s="3"/>
      <c r="WUT182" s="3"/>
      <c r="WUU182" s="3"/>
      <c r="WUV182" s="3"/>
      <c r="WUW182" s="3"/>
      <c r="WUX182" s="3"/>
      <c r="WUY182" s="3"/>
      <c r="WUZ182" s="3"/>
      <c r="WVA182" s="3"/>
      <c r="WVB182" s="3"/>
      <c r="WVC182" s="3"/>
      <c r="WVD182" s="3"/>
      <c r="WVE182" s="3"/>
      <c r="WVF182" s="3"/>
      <c r="WVG182" s="3"/>
      <c r="WVH182" s="3"/>
      <c r="WVI182" s="3"/>
      <c r="WVJ182" s="3"/>
      <c r="WVK182" s="3"/>
      <c r="WVL182" s="3"/>
      <c r="WVM182" s="3"/>
      <c r="WVN182" s="3"/>
      <c r="WVO182" s="3"/>
      <c r="WVP182" s="3"/>
      <c r="WVQ182" s="3"/>
      <c r="WVR182" s="3"/>
      <c r="WVS182" s="3"/>
      <c r="WVT182" s="3"/>
      <c r="WVU182" s="3"/>
      <c r="WVV182" s="3"/>
      <c r="WVW182" s="3"/>
      <c r="WVX182" s="3"/>
      <c r="WVY182" s="3"/>
      <c r="WVZ182" s="3"/>
      <c r="WWA182" s="3"/>
      <c r="WWB182" s="3"/>
      <c r="WWC182" s="3"/>
      <c r="WWD182" s="3"/>
      <c r="WWE182" s="3"/>
      <c r="WWF182" s="3"/>
      <c r="WWG182" s="3"/>
      <c r="WWH182" s="3"/>
      <c r="WWI182" s="3"/>
      <c r="WWJ182" s="3"/>
      <c r="WWK182" s="3"/>
      <c r="WWL182" s="3"/>
      <c r="WWM182" s="3"/>
      <c r="WWN182" s="3"/>
      <c r="WWO182" s="3"/>
      <c r="WWP182" s="3"/>
      <c r="WWQ182" s="3"/>
      <c r="WWR182" s="3"/>
      <c r="WWS182" s="3"/>
      <c r="WWT182" s="3"/>
      <c r="WWU182" s="3"/>
      <c r="WWV182" s="3"/>
      <c r="WWW182" s="3"/>
      <c r="WWX182" s="3"/>
      <c r="WWY182" s="3"/>
      <c r="WWZ182" s="3"/>
      <c r="WXA182" s="3"/>
      <c r="WXB182" s="3"/>
      <c r="WXC182" s="3"/>
      <c r="WXD182" s="3"/>
      <c r="WXE182" s="3"/>
      <c r="WXF182" s="3"/>
      <c r="WXG182" s="3"/>
      <c r="WXH182" s="3"/>
      <c r="WXI182" s="3"/>
      <c r="WXJ182" s="3"/>
      <c r="WXK182" s="3"/>
      <c r="WXL182" s="3"/>
      <c r="WXM182" s="3"/>
      <c r="WXN182" s="3"/>
      <c r="WXO182" s="3"/>
      <c r="WXP182" s="3"/>
      <c r="WXQ182" s="3"/>
      <c r="WXR182" s="3"/>
      <c r="WXS182" s="3"/>
      <c r="WXT182" s="3"/>
      <c r="WXU182" s="3"/>
      <c r="WXV182" s="3"/>
      <c r="WXW182" s="3"/>
      <c r="WXX182" s="3"/>
      <c r="WXY182" s="3"/>
      <c r="WXZ182" s="3"/>
      <c r="WYA182" s="3"/>
      <c r="WYB182" s="3"/>
      <c r="WYC182" s="3"/>
      <c r="WYD182" s="3"/>
      <c r="WYE182" s="3"/>
      <c r="WYF182" s="3"/>
      <c r="WYG182" s="3"/>
      <c r="WYH182" s="3"/>
      <c r="WYI182" s="3"/>
      <c r="WYJ182" s="3"/>
      <c r="WYK182" s="3"/>
      <c r="WYL182" s="3"/>
      <c r="WYM182" s="3"/>
      <c r="WYN182" s="3"/>
      <c r="WYO182" s="3"/>
      <c r="WYP182" s="3"/>
      <c r="WYQ182" s="3"/>
      <c r="WYR182" s="3"/>
      <c r="WYS182" s="3"/>
      <c r="WYT182" s="3"/>
      <c r="WYU182" s="3"/>
      <c r="WYV182" s="3"/>
      <c r="WYW182" s="3"/>
      <c r="WYX182" s="3"/>
      <c r="WYY182" s="3"/>
      <c r="WYZ182" s="3"/>
      <c r="WZA182" s="3"/>
      <c r="WZB182" s="3"/>
      <c r="WZC182" s="3"/>
      <c r="WZD182" s="3"/>
      <c r="WZE182" s="3"/>
      <c r="WZF182" s="3"/>
      <c r="WZG182" s="3"/>
      <c r="WZH182" s="3"/>
      <c r="WZI182" s="3"/>
      <c r="WZJ182" s="3"/>
      <c r="WZK182" s="3"/>
      <c r="WZL182" s="3"/>
      <c r="WZM182" s="3"/>
      <c r="WZN182" s="3"/>
      <c r="WZO182" s="3"/>
      <c r="WZP182" s="3"/>
      <c r="WZQ182" s="3"/>
      <c r="WZR182" s="3"/>
      <c r="WZS182" s="3"/>
      <c r="WZT182" s="3"/>
      <c r="WZU182" s="3"/>
      <c r="WZV182" s="3"/>
      <c r="WZW182" s="3"/>
      <c r="WZX182" s="3"/>
      <c r="WZY182" s="3"/>
      <c r="WZZ182" s="3"/>
      <c r="XAA182" s="3"/>
      <c r="XAB182" s="3"/>
      <c r="XAC182" s="3"/>
      <c r="XAD182" s="3"/>
      <c r="XAE182" s="3"/>
      <c r="XAF182" s="3"/>
      <c r="XAG182" s="3"/>
      <c r="XAH182" s="3"/>
      <c r="XAI182" s="3"/>
      <c r="XAJ182" s="3"/>
      <c r="XAK182" s="3"/>
      <c r="XAL182" s="3"/>
      <c r="XAM182" s="3"/>
      <c r="XAN182" s="3"/>
      <c r="XAO182" s="3"/>
      <c r="XAP182" s="3"/>
      <c r="XAQ182" s="3"/>
      <c r="XAR182" s="3"/>
      <c r="XAS182" s="3"/>
      <c r="XAT182" s="3"/>
      <c r="XAU182" s="3"/>
      <c r="XAV182" s="3"/>
      <c r="XAW182" s="3"/>
      <c r="XAX182" s="3"/>
      <c r="XAY182" s="3"/>
      <c r="XAZ182" s="3"/>
      <c r="XBA182" s="3"/>
      <c r="XBB182" s="3"/>
      <c r="XBC182" s="3"/>
      <c r="XBD182" s="3"/>
      <c r="XBE182" s="3"/>
      <c r="XBF182" s="3"/>
      <c r="XBG182" s="3"/>
      <c r="XBH182" s="3"/>
      <c r="XBI182" s="3"/>
      <c r="XBJ182" s="3"/>
      <c r="XBK182" s="3"/>
      <c r="XBL182" s="3"/>
      <c r="XBM182" s="3"/>
      <c r="XBN182" s="3"/>
      <c r="XBO182" s="3"/>
      <c r="XBP182" s="3"/>
      <c r="XBQ182" s="3"/>
      <c r="XBR182" s="3"/>
      <c r="XBS182" s="3"/>
      <c r="XBT182" s="3"/>
      <c r="XBU182" s="3"/>
      <c r="XBV182" s="3"/>
      <c r="XBW182" s="3"/>
      <c r="XBX182" s="3"/>
      <c r="XBY182" s="3"/>
      <c r="XBZ182" s="3"/>
      <c r="XCA182" s="3"/>
      <c r="XCB182" s="3"/>
      <c r="XCC182" s="3"/>
      <c r="XCD182" s="3"/>
      <c r="XCE182" s="3"/>
      <c r="XCF182" s="3"/>
      <c r="XCG182" s="3"/>
      <c r="XCH182" s="3"/>
      <c r="XCI182" s="3"/>
      <c r="XCJ182" s="3"/>
      <c r="XCK182" s="3"/>
      <c r="XCL182" s="3"/>
      <c r="XCM182" s="3"/>
      <c r="XCN182" s="3"/>
      <c r="XCO182" s="3"/>
      <c r="XCP182" s="3"/>
      <c r="XCQ182" s="3"/>
      <c r="XCR182" s="3"/>
      <c r="XCS182" s="3"/>
      <c r="XCT182" s="3"/>
      <c r="XCU182" s="3"/>
      <c r="XCV182" s="3"/>
      <c r="XCW182" s="3"/>
      <c r="XCX182" s="3"/>
      <c r="XCY182" s="3"/>
      <c r="XCZ182" s="3"/>
      <c r="XDA182" s="3"/>
      <c r="XDB182" s="3"/>
      <c r="XDC182" s="3"/>
      <c r="XDD182" s="3"/>
      <c r="XDE182" s="3"/>
      <c r="XDF182" s="3"/>
      <c r="XDG182" s="3"/>
      <c r="XDH182" s="3"/>
      <c r="XDI182" s="3"/>
      <c r="XDJ182" s="3"/>
      <c r="XDK182" s="3"/>
      <c r="XDL182" s="3"/>
      <c r="XDM182" s="3"/>
      <c r="XDN182" s="3"/>
      <c r="XDO182" s="3"/>
      <c r="XDP182" s="3"/>
      <c r="XDQ182" s="3"/>
      <c r="XDR182" s="3"/>
      <c r="XDS182" s="3"/>
      <c r="XDT182" s="3"/>
      <c r="XDU182" s="3"/>
      <c r="XDV182" s="3"/>
      <c r="XDW182" s="3"/>
      <c r="XDX182" s="3"/>
      <c r="XDY182" s="3"/>
      <c r="XDZ182" s="3"/>
      <c r="XEA182" s="3"/>
      <c r="XEB182" s="3"/>
      <c r="XEC182" s="3"/>
      <c r="XED182" s="3"/>
      <c r="XEE182" s="3"/>
      <c r="XEF182" s="3"/>
      <c r="XEG182" s="3"/>
      <c r="XEH182" s="3"/>
      <c r="XEI182" s="3"/>
      <c r="XEJ182" s="3"/>
      <c r="XEK182" s="3"/>
      <c r="XEL182" s="3"/>
      <c r="XEM182" s="3"/>
      <c r="XEN182" s="3"/>
      <c r="XEO182" s="3"/>
      <c r="XEP182" s="3"/>
      <c r="XEQ182" s="3"/>
      <c r="XER182" s="3"/>
      <c r="XES182" s="3"/>
      <c r="XET182" s="3"/>
      <c r="XEU182" s="3"/>
      <c r="XEV182" s="3"/>
      <c r="XEW182" s="3"/>
      <c r="XEX182" s="3"/>
      <c r="XEY182" s="3"/>
      <c r="XEZ182" s="3"/>
      <c r="XFA182" s="3"/>
      <c r="XFB182" s="3"/>
      <c r="XFC182" s="3"/>
    </row>
    <row r="183" spans="1:1638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  <c r="AAA183" s="3"/>
      <c r="AAB183" s="3"/>
      <c r="AAC183" s="3"/>
      <c r="AAD183" s="3"/>
      <c r="AAE183" s="3"/>
      <c r="AAF183" s="3"/>
      <c r="AAG183" s="3"/>
      <c r="AAH183" s="3"/>
      <c r="AAI183" s="3"/>
      <c r="AAJ183" s="3"/>
      <c r="AAK183" s="3"/>
      <c r="AAL183" s="3"/>
      <c r="AAM183" s="3"/>
      <c r="AAN183" s="3"/>
      <c r="AAO183" s="3"/>
      <c r="AAP183" s="3"/>
      <c r="AAQ183" s="3"/>
      <c r="AAR183" s="3"/>
      <c r="AAS183" s="3"/>
      <c r="AAT183" s="3"/>
      <c r="AAU183" s="3"/>
      <c r="AAV183" s="3"/>
      <c r="AAW183" s="3"/>
      <c r="AAX183" s="3"/>
      <c r="AAY183" s="3"/>
      <c r="AAZ183" s="3"/>
      <c r="ABA183" s="3"/>
      <c r="ABB183" s="3"/>
      <c r="ABC183" s="3"/>
      <c r="ABD183" s="3"/>
      <c r="ABE183" s="3"/>
      <c r="ABF183" s="3"/>
      <c r="ABG183" s="3"/>
      <c r="ABH183" s="3"/>
      <c r="ABI183" s="3"/>
      <c r="ABJ183" s="3"/>
      <c r="ABK183" s="3"/>
      <c r="ABL183" s="3"/>
      <c r="ABM183" s="3"/>
      <c r="ABN183" s="3"/>
      <c r="ABO183" s="3"/>
      <c r="ABP183" s="3"/>
      <c r="ABQ183" s="3"/>
      <c r="ABR183" s="3"/>
      <c r="ABS183" s="3"/>
      <c r="ABT183" s="3"/>
      <c r="ABU183" s="3"/>
      <c r="ABV183" s="3"/>
      <c r="ABW183" s="3"/>
      <c r="ABX183" s="3"/>
      <c r="ABY183" s="3"/>
      <c r="ABZ183" s="3"/>
      <c r="ACA183" s="3"/>
      <c r="ACB183" s="3"/>
      <c r="ACC183" s="3"/>
      <c r="ACD183" s="3"/>
      <c r="ACE183" s="3"/>
      <c r="ACF183" s="3"/>
      <c r="ACG183" s="3"/>
      <c r="ACH183" s="3"/>
      <c r="ACI183" s="3"/>
      <c r="ACJ183" s="3"/>
      <c r="ACK183" s="3"/>
      <c r="ACL183" s="3"/>
      <c r="ACM183" s="3"/>
      <c r="ACN183" s="3"/>
      <c r="ACO183" s="3"/>
      <c r="ACP183" s="3"/>
      <c r="ACQ183" s="3"/>
      <c r="ACR183" s="3"/>
      <c r="ACS183" s="3"/>
      <c r="ACT183" s="3"/>
      <c r="ACU183" s="3"/>
      <c r="ACV183" s="3"/>
      <c r="ACW183" s="3"/>
      <c r="ACX183" s="3"/>
      <c r="ACY183" s="3"/>
      <c r="ACZ183" s="3"/>
      <c r="ADA183" s="3"/>
      <c r="ADB183" s="3"/>
      <c r="ADC183" s="3"/>
      <c r="ADD183" s="3"/>
      <c r="ADE183" s="3"/>
      <c r="ADF183" s="3"/>
      <c r="ADG183" s="3"/>
      <c r="ADH183" s="3"/>
      <c r="ADI183" s="3"/>
      <c r="ADJ183" s="3"/>
      <c r="ADK183" s="3"/>
      <c r="ADL183" s="3"/>
      <c r="ADM183" s="3"/>
      <c r="ADN183" s="3"/>
      <c r="ADO183" s="3"/>
      <c r="ADP183" s="3"/>
      <c r="ADQ183" s="3"/>
      <c r="ADR183" s="3"/>
      <c r="ADS183" s="3"/>
      <c r="ADT183" s="3"/>
      <c r="ADU183" s="3"/>
      <c r="ADV183" s="3"/>
      <c r="ADW183" s="3"/>
      <c r="ADX183" s="3"/>
      <c r="ADY183" s="3"/>
      <c r="ADZ183" s="3"/>
      <c r="AEA183" s="3"/>
      <c r="AEB183" s="3"/>
      <c r="AEC183" s="3"/>
      <c r="AED183" s="3"/>
      <c r="AEE183" s="3"/>
      <c r="AEF183" s="3"/>
      <c r="AEG183" s="3"/>
      <c r="AEH183" s="3"/>
      <c r="AEI183" s="3"/>
      <c r="AEJ183" s="3"/>
      <c r="AEK183" s="3"/>
      <c r="AEL183" s="3"/>
      <c r="AEM183" s="3"/>
      <c r="AEN183" s="3"/>
      <c r="AEO183" s="3"/>
      <c r="AEP183" s="3"/>
      <c r="AEQ183" s="3"/>
      <c r="AER183" s="3"/>
      <c r="AES183" s="3"/>
      <c r="AET183" s="3"/>
      <c r="AEU183" s="3"/>
      <c r="AEV183" s="3"/>
      <c r="AEW183" s="3"/>
      <c r="AEX183" s="3"/>
      <c r="AEY183" s="3"/>
      <c r="AEZ183" s="3"/>
      <c r="AFA183" s="3"/>
      <c r="AFB183" s="3"/>
      <c r="AFC183" s="3"/>
      <c r="AFD183" s="3"/>
      <c r="AFE183" s="3"/>
      <c r="AFF183" s="3"/>
      <c r="AFG183" s="3"/>
      <c r="AFH183" s="3"/>
      <c r="AFI183" s="3"/>
      <c r="AFJ183" s="3"/>
      <c r="AFK183" s="3"/>
      <c r="AFL183" s="3"/>
      <c r="AFM183" s="3"/>
      <c r="AFN183" s="3"/>
      <c r="AFO183" s="3"/>
      <c r="AFP183" s="3"/>
      <c r="AFQ183" s="3"/>
      <c r="AFR183" s="3"/>
      <c r="AFS183" s="3"/>
      <c r="AFT183" s="3"/>
      <c r="AFU183" s="3"/>
      <c r="AFV183" s="3"/>
      <c r="AFW183" s="3"/>
      <c r="AFX183" s="3"/>
      <c r="AFY183" s="3"/>
      <c r="AFZ183" s="3"/>
      <c r="AGA183" s="3"/>
      <c r="AGB183" s="3"/>
      <c r="AGC183" s="3"/>
      <c r="AGD183" s="3"/>
      <c r="AGE183" s="3"/>
      <c r="AGF183" s="3"/>
      <c r="AGG183" s="3"/>
      <c r="AGH183" s="3"/>
      <c r="AGI183" s="3"/>
      <c r="AGJ183" s="3"/>
      <c r="AGK183" s="3"/>
      <c r="AGL183" s="3"/>
      <c r="AGM183" s="3"/>
      <c r="AGN183" s="3"/>
      <c r="AGO183" s="3"/>
      <c r="AGP183" s="3"/>
      <c r="AGQ183" s="3"/>
      <c r="AGR183" s="3"/>
      <c r="AGS183" s="3"/>
      <c r="AGT183" s="3"/>
      <c r="AGU183" s="3"/>
      <c r="AGV183" s="3"/>
      <c r="AGW183" s="3"/>
      <c r="AGX183" s="3"/>
      <c r="AGY183" s="3"/>
      <c r="AGZ183" s="3"/>
      <c r="AHA183" s="3"/>
      <c r="AHB183" s="3"/>
      <c r="AHC183" s="3"/>
      <c r="AHD183" s="3"/>
      <c r="AHE183" s="3"/>
      <c r="AHF183" s="3"/>
      <c r="AHG183" s="3"/>
      <c r="AHH183" s="3"/>
      <c r="AHI183" s="3"/>
      <c r="AHJ183" s="3"/>
      <c r="AHK183" s="3"/>
      <c r="AHL183" s="3"/>
      <c r="AHM183" s="3"/>
      <c r="AHN183" s="3"/>
      <c r="AHO183" s="3"/>
      <c r="AHP183" s="3"/>
      <c r="AHQ183" s="3"/>
      <c r="AHR183" s="3"/>
      <c r="AHS183" s="3"/>
      <c r="AHT183" s="3"/>
      <c r="AHU183" s="3"/>
      <c r="AHV183" s="3"/>
      <c r="AHW183" s="3"/>
      <c r="AHX183" s="3"/>
      <c r="AHY183" s="3"/>
      <c r="AHZ183" s="3"/>
      <c r="AIA183" s="3"/>
      <c r="AIB183" s="3"/>
      <c r="AIC183" s="3"/>
      <c r="AID183" s="3"/>
      <c r="AIE183" s="3"/>
      <c r="AIF183" s="3"/>
      <c r="AIG183" s="3"/>
      <c r="AIH183" s="3"/>
      <c r="AII183" s="3"/>
      <c r="AIJ183" s="3"/>
      <c r="AIK183" s="3"/>
      <c r="AIL183" s="3"/>
      <c r="AIM183" s="3"/>
      <c r="AIN183" s="3"/>
      <c r="AIO183" s="3"/>
      <c r="AIP183" s="3"/>
      <c r="AIQ183" s="3"/>
      <c r="AIR183" s="3"/>
      <c r="AIS183" s="3"/>
      <c r="AIT183" s="3"/>
      <c r="AIU183" s="3"/>
      <c r="AIV183" s="3"/>
      <c r="AIW183" s="3"/>
      <c r="AIX183" s="3"/>
      <c r="AIY183" s="3"/>
      <c r="AIZ183" s="3"/>
      <c r="AJA183" s="3"/>
      <c r="AJB183" s="3"/>
      <c r="AJC183" s="3"/>
      <c r="AJD183" s="3"/>
      <c r="AJE183" s="3"/>
      <c r="AJF183" s="3"/>
      <c r="AJG183" s="3"/>
      <c r="AJH183" s="3"/>
      <c r="AJI183" s="3"/>
      <c r="AJJ183" s="3"/>
      <c r="AJK183" s="3"/>
      <c r="AJL183" s="3"/>
      <c r="AJM183" s="3"/>
      <c r="AJN183" s="3"/>
      <c r="AJO183" s="3"/>
      <c r="AJP183" s="3"/>
      <c r="AJQ183" s="3"/>
      <c r="AJR183" s="3"/>
      <c r="AJS183" s="3"/>
      <c r="AJT183" s="3"/>
      <c r="AJU183" s="3"/>
      <c r="AJV183" s="3"/>
      <c r="AJW183" s="3"/>
      <c r="AJX183" s="3"/>
      <c r="AJY183" s="3"/>
      <c r="AJZ183" s="3"/>
      <c r="AKA183" s="3"/>
      <c r="AKB183" s="3"/>
      <c r="AKC183" s="3"/>
      <c r="AKD183" s="3"/>
      <c r="AKE183" s="3"/>
      <c r="AKF183" s="3"/>
      <c r="AKG183" s="3"/>
      <c r="AKH183" s="3"/>
      <c r="AKI183" s="3"/>
      <c r="AKJ183" s="3"/>
      <c r="AKK183" s="3"/>
      <c r="AKL183" s="3"/>
      <c r="AKM183" s="3"/>
      <c r="AKN183" s="3"/>
      <c r="AKO183" s="3"/>
      <c r="AKP183" s="3"/>
      <c r="AKQ183" s="3"/>
      <c r="AKR183" s="3"/>
      <c r="AKS183" s="3"/>
      <c r="AKT183" s="3"/>
      <c r="AKU183" s="3"/>
      <c r="AKV183" s="3"/>
      <c r="AKW183" s="3"/>
      <c r="AKX183" s="3"/>
      <c r="AKY183" s="3"/>
      <c r="AKZ183" s="3"/>
      <c r="ALA183" s="3"/>
      <c r="ALB183" s="3"/>
      <c r="ALC183" s="3"/>
      <c r="ALD183" s="3"/>
      <c r="ALE183" s="3"/>
      <c r="ALF183" s="3"/>
      <c r="ALG183" s="3"/>
      <c r="ALH183" s="3"/>
      <c r="ALI183" s="3"/>
      <c r="ALJ183" s="3"/>
      <c r="ALK183" s="3"/>
      <c r="ALL183" s="3"/>
      <c r="ALM183" s="3"/>
      <c r="ALN183" s="3"/>
      <c r="ALO183" s="3"/>
      <c r="ALP183" s="3"/>
      <c r="ALQ183" s="3"/>
      <c r="ALR183" s="3"/>
      <c r="ALS183" s="3"/>
      <c r="ALT183" s="3"/>
      <c r="ALU183" s="3"/>
      <c r="ALV183" s="3"/>
      <c r="ALW183" s="3"/>
      <c r="ALX183" s="3"/>
      <c r="ALY183" s="3"/>
      <c r="ALZ183" s="3"/>
      <c r="AMA183" s="3"/>
      <c r="AMB183" s="3"/>
      <c r="AMC183" s="3"/>
      <c r="AMD183" s="3"/>
      <c r="AME183" s="3"/>
      <c r="AMF183" s="3"/>
      <c r="AMG183" s="3"/>
      <c r="AMH183" s="3"/>
      <c r="AMI183" s="3"/>
      <c r="AMJ183" s="3"/>
      <c r="AMK183" s="3"/>
      <c r="AML183" s="3"/>
      <c r="AMM183" s="3"/>
      <c r="AMN183" s="3"/>
      <c r="AMO183" s="3"/>
      <c r="AMP183" s="3"/>
      <c r="AMQ183" s="3"/>
      <c r="AMR183" s="3"/>
      <c r="AMS183" s="3"/>
      <c r="AMT183" s="3"/>
      <c r="AMU183" s="3"/>
      <c r="AMV183" s="3"/>
      <c r="AMW183" s="3"/>
      <c r="AMX183" s="3"/>
      <c r="AMY183" s="3"/>
      <c r="AMZ183" s="3"/>
      <c r="ANA183" s="3"/>
      <c r="ANB183" s="3"/>
      <c r="ANC183" s="3"/>
      <c r="AND183" s="3"/>
      <c r="ANE183" s="3"/>
      <c r="ANF183" s="3"/>
      <c r="ANG183" s="3"/>
      <c r="ANH183" s="3"/>
      <c r="ANI183" s="3"/>
      <c r="ANJ183" s="3"/>
      <c r="ANK183" s="3"/>
      <c r="ANL183" s="3"/>
      <c r="ANM183" s="3"/>
      <c r="ANN183" s="3"/>
      <c r="ANO183" s="3"/>
      <c r="ANP183" s="3"/>
      <c r="ANQ183" s="3"/>
      <c r="ANR183" s="3"/>
      <c r="ANS183" s="3"/>
      <c r="ANT183" s="3"/>
      <c r="ANU183" s="3"/>
      <c r="ANV183" s="3"/>
      <c r="ANW183" s="3"/>
      <c r="ANX183" s="3"/>
      <c r="ANY183" s="3"/>
      <c r="ANZ183" s="3"/>
      <c r="AOA183" s="3"/>
      <c r="AOB183" s="3"/>
      <c r="AOC183" s="3"/>
      <c r="AOD183" s="3"/>
      <c r="AOE183" s="3"/>
      <c r="AOF183" s="3"/>
      <c r="AOG183" s="3"/>
      <c r="AOH183" s="3"/>
      <c r="AOI183" s="3"/>
      <c r="AOJ183" s="3"/>
      <c r="AOK183" s="3"/>
      <c r="AOL183" s="3"/>
      <c r="AOM183" s="3"/>
      <c r="AON183" s="3"/>
      <c r="AOO183" s="3"/>
      <c r="AOP183" s="3"/>
      <c r="AOQ183" s="3"/>
      <c r="AOR183" s="3"/>
      <c r="AOS183" s="3"/>
      <c r="AOT183" s="3"/>
      <c r="AOU183" s="3"/>
      <c r="AOV183" s="3"/>
      <c r="AOW183" s="3"/>
      <c r="AOX183" s="3"/>
      <c r="AOY183" s="3"/>
      <c r="AOZ183" s="3"/>
      <c r="APA183" s="3"/>
      <c r="APB183" s="3"/>
      <c r="APC183" s="3"/>
      <c r="APD183" s="3"/>
      <c r="APE183" s="3"/>
      <c r="APF183" s="3"/>
      <c r="APG183" s="3"/>
      <c r="APH183" s="3"/>
      <c r="API183" s="3"/>
      <c r="APJ183" s="3"/>
      <c r="APK183" s="3"/>
      <c r="APL183" s="3"/>
      <c r="APM183" s="3"/>
      <c r="APN183" s="3"/>
      <c r="APO183" s="3"/>
      <c r="APP183" s="3"/>
      <c r="APQ183" s="3"/>
      <c r="APR183" s="3"/>
      <c r="APS183" s="3"/>
      <c r="APT183" s="3"/>
      <c r="APU183" s="3"/>
      <c r="APV183" s="3"/>
      <c r="APW183" s="3"/>
      <c r="APX183" s="3"/>
      <c r="APY183" s="3"/>
      <c r="APZ183" s="3"/>
      <c r="AQA183" s="3"/>
      <c r="AQB183" s="3"/>
      <c r="AQC183" s="3"/>
      <c r="AQD183" s="3"/>
      <c r="AQE183" s="3"/>
      <c r="AQF183" s="3"/>
      <c r="AQG183" s="3"/>
      <c r="AQH183" s="3"/>
      <c r="AQI183" s="3"/>
      <c r="AQJ183" s="3"/>
      <c r="AQK183" s="3"/>
      <c r="AQL183" s="3"/>
      <c r="AQM183" s="3"/>
      <c r="AQN183" s="3"/>
      <c r="AQO183" s="3"/>
      <c r="AQP183" s="3"/>
      <c r="AQQ183" s="3"/>
      <c r="AQR183" s="3"/>
      <c r="AQS183" s="3"/>
      <c r="AQT183" s="3"/>
      <c r="AQU183" s="3"/>
      <c r="AQV183" s="3"/>
      <c r="AQW183" s="3"/>
      <c r="AQX183" s="3"/>
      <c r="AQY183" s="3"/>
      <c r="AQZ183" s="3"/>
      <c r="ARA183" s="3"/>
      <c r="ARB183" s="3"/>
      <c r="ARC183" s="3"/>
      <c r="ARD183" s="3"/>
      <c r="ARE183" s="3"/>
      <c r="ARF183" s="3"/>
      <c r="ARG183" s="3"/>
      <c r="ARH183" s="3"/>
      <c r="ARI183" s="3"/>
      <c r="ARJ183" s="3"/>
      <c r="ARK183" s="3"/>
      <c r="ARL183" s="3"/>
      <c r="ARM183" s="3"/>
      <c r="ARN183" s="3"/>
      <c r="ARO183" s="3"/>
      <c r="ARP183" s="3"/>
      <c r="ARQ183" s="3"/>
      <c r="ARR183" s="3"/>
      <c r="ARS183" s="3"/>
      <c r="ART183" s="3"/>
      <c r="ARU183" s="3"/>
      <c r="ARV183" s="3"/>
      <c r="ARW183" s="3"/>
      <c r="ARX183" s="3"/>
      <c r="ARY183" s="3"/>
      <c r="ARZ183" s="3"/>
      <c r="ASA183" s="3"/>
      <c r="ASB183" s="3"/>
      <c r="ASC183" s="3"/>
      <c r="ASD183" s="3"/>
      <c r="ASE183" s="3"/>
      <c r="ASF183" s="3"/>
      <c r="ASG183" s="3"/>
      <c r="ASH183" s="3"/>
      <c r="ASI183" s="3"/>
      <c r="ASJ183" s="3"/>
      <c r="ASK183" s="3"/>
      <c r="ASL183" s="3"/>
      <c r="ASM183" s="3"/>
      <c r="ASN183" s="3"/>
      <c r="ASO183" s="3"/>
      <c r="ASP183" s="3"/>
      <c r="ASQ183" s="3"/>
      <c r="ASR183" s="3"/>
      <c r="ASS183" s="3"/>
      <c r="AST183" s="3"/>
      <c r="ASU183" s="3"/>
      <c r="ASV183" s="3"/>
      <c r="ASW183" s="3"/>
      <c r="ASX183" s="3"/>
      <c r="ASY183" s="3"/>
      <c r="ASZ183" s="3"/>
      <c r="ATA183" s="3"/>
      <c r="ATB183" s="3"/>
      <c r="ATC183" s="3"/>
      <c r="ATD183" s="3"/>
      <c r="ATE183" s="3"/>
      <c r="ATF183" s="3"/>
      <c r="ATG183" s="3"/>
      <c r="ATH183" s="3"/>
      <c r="ATI183" s="3"/>
      <c r="ATJ183" s="3"/>
      <c r="ATK183" s="3"/>
      <c r="ATL183" s="3"/>
      <c r="ATM183" s="3"/>
      <c r="ATN183" s="3"/>
      <c r="ATO183" s="3"/>
      <c r="ATP183" s="3"/>
      <c r="ATQ183" s="3"/>
      <c r="ATR183" s="3"/>
      <c r="ATS183" s="3"/>
      <c r="ATT183" s="3"/>
      <c r="ATU183" s="3"/>
      <c r="ATV183" s="3"/>
      <c r="ATW183" s="3"/>
      <c r="ATX183" s="3"/>
      <c r="ATY183" s="3"/>
      <c r="ATZ183" s="3"/>
      <c r="AUA183" s="3"/>
      <c r="AUB183" s="3"/>
      <c r="AUC183" s="3"/>
      <c r="AUD183" s="3"/>
      <c r="AUE183" s="3"/>
      <c r="AUF183" s="3"/>
      <c r="AUG183" s="3"/>
      <c r="AUH183" s="3"/>
      <c r="AUI183" s="3"/>
      <c r="AUJ183" s="3"/>
      <c r="AUK183" s="3"/>
      <c r="AUL183" s="3"/>
      <c r="AUM183" s="3"/>
      <c r="AUN183" s="3"/>
      <c r="AUO183" s="3"/>
      <c r="AUP183" s="3"/>
      <c r="AUQ183" s="3"/>
      <c r="AUR183" s="3"/>
      <c r="AUS183" s="3"/>
      <c r="AUT183" s="3"/>
      <c r="AUU183" s="3"/>
      <c r="AUV183" s="3"/>
      <c r="AUW183" s="3"/>
      <c r="AUX183" s="3"/>
      <c r="AUY183" s="3"/>
      <c r="AUZ183" s="3"/>
      <c r="AVA183" s="3"/>
      <c r="AVB183" s="3"/>
      <c r="AVC183" s="3"/>
      <c r="AVD183" s="3"/>
      <c r="AVE183" s="3"/>
      <c r="AVF183" s="3"/>
      <c r="AVG183" s="3"/>
      <c r="AVH183" s="3"/>
      <c r="AVI183" s="3"/>
      <c r="AVJ183" s="3"/>
      <c r="AVK183" s="3"/>
      <c r="AVL183" s="3"/>
      <c r="AVM183" s="3"/>
      <c r="AVN183" s="3"/>
      <c r="AVO183" s="3"/>
      <c r="AVP183" s="3"/>
      <c r="AVQ183" s="3"/>
      <c r="AVR183" s="3"/>
      <c r="AVS183" s="3"/>
      <c r="AVT183" s="3"/>
      <c r="AVU183" s="3"/>
      <c r="AVV183" s="3"/>
      <c r="AVW183" s="3"/>
      <c r="AVX183" s="3"/>
      <c r="AVY183" s="3"/>
      <c r="AVZ183" s="3"/>
      <c r="AWA183" s="3"/>
      <c r="AWB183" s="3"/>
      <c r="AWC183" s="3"/>
      <c r="AWD183" s="3"/>
      <c r="AWE183" s="3"/>
      <c r="AWF183" s="3"/>
      <c r="AWG183" s="3"/>
      <c r="AWH183" s="3"/>
      <c r="AWI183" s="3"/>
      <c r="AWJ183" s="3"/>
      <c r="AWK183" s="3"/>
      <c r="AWL183" s="3"/>
      <c r="AWM183" s="3"/>
      <c r="AWN183" s="3"/>
      <c r="AWO183" s="3"/>
      <c r="AWP183" s="3"/>
      <c r="AWQ183" s="3"/>
      <c r="AWR183" s="3"/>
      <c r="AWS183" s="3"/>
      <c r="AWT183" s="3"/>
      <c r="AWU183" s="3"/>
      <c r="AWV183" s="3"/>
      <c r="AWW183" s="3"/>
      <c r="AWX183" s="3"/>
      <c r="AWY183" s="3"/>
      <c r="AWZ183" s="3"/>
      <c r="AXA183" s="3"/>
      <c r="AXB183" s="3"/>
      <c r="AXC183" s="3"/>
      <c r="AXD183" s="3"/>
      <c r="AXE183" s="3"/>
      <c r="AXF183" s="3"/>
      <c r="AXG183" s="3"/>
      <c r="AXH183" s="3"/>
      <c r="AXI183" s="3"/>
      <c r="AXJ183" s="3"/>
      <c r="AXK183" s="3"/>
      <c r="AXL183" s="3"/>
      <c r="AXM183" s="3"/>
      <c r="AXN183" s="3"/>
      <c r="AXO183" s="3"/>
      <c r="AXP183" s="3"/>
      <c r="AXQ183" s="3"/>
      <c r="AXR183" s="3"/>
      <c r="AXS183" s="3"/>
      <c r="AXT183" s="3"/>
      <c r="AXU183" s="3"/>
      <c r="AXV183" s="3"/>
      <c r="AXW183" s="3"/>
      <c r="AXX183" s="3"/>
      <c r="AXY183" s="3"/>
      <c r="AXZ183" s="3"/>
      <c r="AYA183" s="3"/>
      <c r="AYB183" s="3"/>
      <c r="AYC183" s="3"/>
      <c r="AYD183" s="3"/>
      <c r="AYE183" s="3"/>
      <c r="AYF183" s="3"/>
      <c r="AYG183" s="3"/>
      <c r="AYH183" s="3"/>
      <c r="AYI183" s="3"/>
      <c r="AYJ183" s="3"/>
      <c r="AYK183" s="3"/>
      <c r="AYL183" s="3"/>
      <c r="AYM183" s="3"/>
      <c r="AYN183" s="3"/>
      <c r="AYO183" s="3"/>
      <c r="AYP183" s="3"/>
      <c r="AYQ183" s="3"/>
      <c r="AYR183" s="3"/>
      <c r="AYS183" s="3"/>
      <c r="AYT183" s="3"/>
      <c r="AYU183" s="3"/>
      <c r="AYV183" s="3"/>
      <c r="AYW183" s="3"/>
      <c r="AYX183" s="3"/>
      <c r="AYY183" s="3"/>
      <c r="AYZ183" s="3"/>
      <c r="AZA183" s="3"/>
      <c r="AZB183" s="3"/>
      <c r="AZC183" s="3"/>
      <c r="AZD183" s="3"/>
      <c r="AZE183" s="3"/>
      <c r="AZF183" s="3"/>
      <c r="AZG183" s="3"/>
      <c r="AZH183" s="3"/>
      <c r="AZI183" s="3"/>
      <c r="AZJ183" s="3"/>
      <c r="AZK183" s="3"/>
      <c r="AZL183" s="3"/>
      <c r="AZM183" s="3"/>
      <c r="AZN183" s="3"/>
      <c r="AZO183" s="3"/>
      <c r="AZP183" s="3"/>
      <c r="AZQ183" s="3"/>
      <c r="AZR183" s="3"/>
      <c r="AZS183" s="3"/>
      <c r="AZT183" s="3"/>
      <c r="AZU183" s="3"/>
      <c r="AZV183" s="3"/>
      <c r="AZW183" s="3"/>
      <c r="AZX183" s="3"/>
      <c r="AZY183" s="3"/>
      <c r="AZZ183" s="3"/>
      <c r="BAA183" s="3"/>
      <c r="BAB183" s="3"/>
      <c r="BAC183" s="3"/>
      <c r="BAD183" s="3"/>
      <c r="BAE183" s="3"/>
      <c r="BAF183" s="3"/>
      <c r="BAG183" s="3"/>
      <c r="BAH183" s="3"/>
      <c r="BAI183" s="3"/>
      <c r="BAJ183" s="3"/>
      <c r="BAK183" s="3"/>
      <c r="BAL183" s="3"/>
      <c r="BAM183" s="3"/>
      <c r="BAN183" s="3"/>
      <c r="BAO183" s="3"/>
      <c r="BAP183" s="3"/>
      <c r="BAQ183" s="3"/>
      <c r="BAR183" s="3"/>
      <c r="BAS183" s="3"/>
      <c r="BAT183" s="3"/>
      <c r="BAU183" s="3"/>
      <c r="BAV183" s="3"/>
      <c r="BAW183" s="3"/>
      <c r="BAX183" s="3"/>
      <c r="BAY183" s="3"/>
      <c r="BAZ183" s="3"/>
      <c r="BBA183" s="3"/>
      <c r="BBB183" s="3"/>
      <c r="BBC183" s="3"/>
      <c r="BBD183" s="3"/>
      <c r="BBE183" s="3"/>
      <c r="BBF183" s="3"/>
      <c r="BBG183" s="3"/>
      <c r="BBH183" s="3"/>
      <c r="BBI183" s="3"/>
      <c r="BBJ183" s="3"/>
      <c r="BBK183" s="3"/>
      <c r="BBL183" s="3"/>
      <c r="BBM183" s="3"/>
      <c r="BBN183" s="3"/>
      <c r="BBO183" s="3"/>
      <c r="BBP183" s="3"/>
      <c r="BBQ183" s="3"/>
      <c r="BBR183" s="3"/>
      <c r="BBS183" s="3"/>
      <c r="BBT183" s="3"/>
      <c r="BBU183" s="3"/>
      <c r="BBV183" s="3"/>
      <c r="BBW183" s="3"/>
      <c r="BBX183" s="3"/>
      <c r="BBY183" s="3"/>
      <c r="BBZ183" s="3"/>
      <c r="BCA183" s="3"/>
      <c r="BCB183" s="3"/>
      <c r="BCC183" s="3"/>
      <c r="BCD183" s="3"/>
      <c r="BCE183" s="3"/>
      <c r="BCF183" s="3"/>
      <c r="BCG183" s="3"/>
      <c r="BCH183" s="3"/>
      <c r="BCI183" s="3"/>
      <c r="BCJ183" s="3"/>
      <c r="BCK183" s="3"/>
      <c r="BCL183" s="3"/>
      <c r="BCM183" s="3"/>
      <c r="BCN183" s="3"/>
      <c r="BCO183" s="3"/>
      <c r="BCP183" s="3"/>
      <c r="BCQ183" s="3"/>
      <c r="BCR183" s="3"/>
      <c r="BCS183" s="3"/>
      <c r="BCT183" s="3"/>
      <c r="BCU183" s="3"/>
      <c r="BCV183" s="3"/>
      <c r="BCW183" s="3"/>
      <c r="BCX183" s="3"/>
      <c r="BCY183" s="3"/>
      <c r="BCZ183" s="3"/>
      <c r="BDA183" s="3"/>
      <c r="BDB183" s="3"/>
      <c r="BDC183" s="3"/>
      <c r="BDD183" s="3"/>
      <c r="BDE183" s="3"/>
      <c r="BDF183" s="3"/>
      <c r="BDG183" s="3"/>
      <c r="BDH183" s="3"/>
      <c r="BDI183" s="3"/>
      <c r="BDJ183" s="3"/>
      <c r="BDK183" s="3"/>
      <c r="BDL183" s="3"/>
      <c r="BDM183" s="3"/>
      <c r="BDN183" s="3"/>
      <c r="BDO183" s="3"/>
      <c r="BDP183" s="3"/>
      <c r="BDQ183" s="3"/>
      <c r="BDR183" s="3"/>
      <c r="BDS183" s="3"/>
      <c r="BDT183" s="3"/>
      <c r="BDU183" s="3"/>
      <c r="BDV183" s="3"/>
      <c r="BDW183" s="3"/>
      <c r="BDX183" s="3"/>
      <c r="BDY183" s="3"/>
      <c r="BDZ183" s="3"/>
      <c r="BEA183" s="3"/>
      <c r="BEB183" s="3"/>
      <c r="BEC183" s="3"/>
      <c r="BED183" s="3"/>
      <c r="BEE183" s="3"/>
      <c r="BEF183" s="3"/>
      <c r="BEG183" s="3"/>
      <c r="BEH183" s="3"/>
      <c r="BEI183" s="3"/>
      <c r="BEJ183" s="3"/>
      <c r="BEK183" s="3"/>
      <c r="BEL183" s="3"/>
      <c r="BEM183" s="3"/>
      <c r="BEN183" s="3"/>
      <c r="BEO183" s="3"/>
      <c r="BEP183" s="3"/>
      <c r="BEQ183" s="3"/>
      <c r="BER183" s="3"/>
      <c r="BES183" s="3"/>
      <c r="BET183" s="3"/>
      <c r="BEU183" s="3"/>
      <c r="BEV183" s="3"/>
      <c r="BEW183" s="3"/>
      <c r="BEX183" s="3"/>
      <c r="BEY183" s="3"/>
      <c r="BEZ183" s="3"/>
      <c r="BFA183" s="3"/>
      <c r="BFB183" s="3"/>
      <c r="BFC183" s="3"/>
      <c r="BFD183" s="3"/>
      <c r="BFE183" s="3"/>
      <c r="BFF183" s="3"/>
      <c r="BFG183" s="3"/>
      <c r="BFH183" s="3"/>
      <c r="BFI183" s="3"/>
      <c r="BFJ183" s="3"/>
      <c r="BFK183" s="3"/>
      <c r="BFL183" s="3"/>
      <c r="BFM183" s="3"/>
      <c r="BFN183" s="3"/>
      <c r="BFO183" s="3"/>
      <c r="BFP183" s="3"/>
      <c r="BFQ183" s="3"/>
      <c r="BFR183" s="3"/>
      <c r="BFS183" s="3"/>
      <c r="BFT183" s="3"/>
      <c r="BFU183" s="3"/>
      <c r="BFV183" s="3"/>
      <c r="BFW183" s="3"/>
      <c r="BFX183" s="3"/>
      <c r="BFY183" s="3"/>
      <c r="BFZ183" s="3"/>
      <c r="BGA183" s="3"/>
      <c r="BGB183" s="3"/>
      <c r="BGC183" s="3"/>
      <c r="BGD183" s="3"/>
      <c r="BGE183" s="3"/>
      <c r="BGF183" s="3"/>
      <c r="BGG183" s="3"/>
      <c r="BGH183" s="3"/>
      <c r="BGI183" s="3"/>
      <c r="BGJ183" s="3"/>
      <c r="BGK183" s="3"/>
      <c r="BGL183" s="3"/>
      <c r="BGM183" s="3"/>
      <c r="BGN183" s="3"/>
      <c r="BGO183" s="3"/>
      <c r="BGP183" s="3"/>
      <c r="BGQ183" s="3"/>
      <c r="BGR183" s="3"/>
      <c r="BGS183" s="3"/>
      <c r="BGT183" s="3"/>
      <c r="BGU183" s="3"/>
      <c r="BGV183" s="3"/>
      <c r="BGW183" s="3"/>
      <c r="BGX183" s="3"/>
      <c r="BGY183" s="3"/>
      <c r="BGZ183" s="3"/>
      <c r="BHA183" s="3"/>
      <c r="BHB183" s="3"/>
      <c r="BHC183" s="3"/>
      <c r="BHD183" s="3"/>
      <c r="BHE183" s="3"/>
      <c r="BHF183" s="3"/>
      <c r="BHG183" s="3"/>
      <c r="BHH183" s="3"/>
      <c r="BHI183" s="3"/>
      <c r="BHJ183" s="3"/>
      <c r="BHK183" s="3"/>
      <c r="BHL183" s="3"/>
      <c r="BHM183" s="3"/>
      <c r="BHN183" s="3"/>
      <c r="BHO183" s="3"/>
      <c r="BHP183" s="3"/>
      <c r="BHQ183" s="3"/>
      <c r="BHR183" s="3"/>
      <c r="BHS183" s="3"/>
      <c r="BHT183" s="3"/>
      <c r="BHU183" s="3"/>
      <c r="BHV183" s="3"/>
      <c r="BHW183" s="3"/>
      <c r="BHX183" s="3"/>
      <c r="BHY183" s="3"/>
      <c r="BHZ183" s="3"/>
      <c r="BIA183" s="3"/>
      <c r="BIB183" s="3"/>
      <c r="BIC183" s="3"/>
      <c r="BID183" s="3"/>
      <c r="BIE183" s="3"/>
      <c r="BIF183" s="3"/>
      <c r="BIG183" s="3"/>
      <c r="BIH183" s="3"/>
      <c r="BII183" s="3"/>
      <c r="BIJ183" s="3"/>
      <c r="BIK183" s="3"/>
      <c r="BIL183" s="3"/>
      <c r="BIM183" s="3"/>
      <c r="BIN183" s="3"/>
      <c r="BIO183" s="3"/>
      <c r="BIP183" s="3"/>
      <c r="BIQ183" s="3"/>
      <c r="BIR183" s="3"/>
      <c r="BIS183" s="3"/>
      <c r="BIT183" s="3"/>
      <c r="BIU183" s="3"/>
      <c r="BIV183" s="3"/>
      <c r="BIW183" s="3"/>
      <c r="BIX183" s="3"/>
      <c r="BIY183" s="3"/>
      <c r="BIZ183" s="3"/>
      <c r="BJA183" s="3"/>
      <c r="BJB183" s="3"/>
      <c r="BJC183" s="3"/>
      <c r="BJD183" s="3"/>
      <c r="BJE183" s="3"/>
      <c r="BJF183" s="3"/>
      <c r="BJG183" s="3"/>
      <c r="BJH183" s="3"/>
      <c r="BJI183" s="3"/>
      <c r="BJJ183" s="3"/>
      <c r="BJK183" s="3"/>
      <c r="BJL183" s="3"/>
      <c r="BJM183" s="3"/>
      <c r="BJN183" s="3"/>
      <c r="BJO183" s="3"/>
      <c r="BJP183" s="3"/>
      <c r="BJQ183" s="3"/>
      <c r="BJR183" s="3"/>
      <c r="BJS183" s="3"/>
      <c r="BJT183" s="3"/>
      <c r="BJU183" s="3"/>
      <c r="BJV183" s="3"/>
      <c r="BJW183" s="3"/>
      <c r="BJX183" s="3"/>
      <c r="BJY183" s="3"/>
      <c r="BJZ183" s="3"/>
      <c r="BKA183" s="3"/>
      <c r="BKB183" s="3"/>
      <c r="BKC183" s="3"/>
      <c r="BKD183" s="3"/>
      <c r="BKE183" s="3"/>
      <c r="BKF183" s="3"/>
      <c r="BKG183" s="3"/>
      <c r="BKH183" s="3"/>
      <c r="BKI183" s="3"/>
      <c r="BKJ183" s="3"/>
      <c r="BKK183" s="3"/>
      <c r="BKL183" s="3"/>
      <c r="BKM183" s="3"/>
      <c r="BKN183" s="3"/>
      <c r="BKO183" s="3"/>
      <c r="BKP183" s="3"/>
      <c r="BKQ183" s="3"/>
      <c r="BKR183" s="3"/>
      <c r="BKS183" s="3"/>
      <c r="BKT183" s="3"/>
      <c r="BKU183" s="3"/>
      <c r="BKV183" s="3"/>
      <c r="BKW183" s="3"/>
      <c r="BKX183" s="3"/>
      <c r="BKY183" s="3"/>
      <c r="BKZ183" s="3"/>
      <c r="BLA183" s="3"/>
      <c r="BLB183" s="3"/>
      <c r="BLC183" s="3"/>
      <c r="BLD183" s="3"/>
      <c r="BLE183" s="3"/>
      <c r="BLF183" s="3"/>
      <c r="BLG183" s="3"/>
      <c r="BLH183" s="3"/>
      <c r="BLI183" s="3"/>
      <c r="BLJ183" s="3"/>
      <c r="BLK183" s="3"/>
      <c r="BLL183" s="3"/>
      <c r="BLM183" s="3"/>
      <c r="BLN183" s="3"/>
      <c r="BLO183" s="3"/>
      <c r="BLP183" s="3"/>
      <c r="BLQ183" s="3"/>
      <c r="BLR183" s="3"/>
      <c r="BLS183" s="3"/>
      <c r="BLT183" s="3"/>
      <c r="BLU183" s="3"/>
      <c r="BLV183" s="3"/>
      <c r="BLW183" s="3"/>
      <c r="BLX183" s="3"/>
      <c r="BLY183" s="3"/>
      <c r="BLZ183" s="3"/>
      <c r="BMA183" s="3"/>
      <c r="BMB183" s="3"/>
      <c r="BMC183" s="3"/>
      <c r="BMD183" s="3"/>
      <c r="BME183" s="3"/>
      <c r="BMF183" s="3"/>
      <c r="BMG183" s="3"/>
      <c r="BMH183" s="3"/>
      <c r="BMI183" s="3"/>
      <c r="BMJ183" s="3"/>
      <c r="BMK183" s="3"/>
      <c r="BML183" s="3"/>
      <c r="BMM183" s="3"/>
      <c r="BMN183" s="3"/>
      <c r="BMO183" s="3"/>
      <c r="BMP183" s="3"/>
      <c r="BMQ183" s="3"/>
      <c r="BMR183" s="3"/>
      <c r="BMS183" s="3"/>
      <c r="BMT183" s="3"/>
      <c r="BMU183" s="3"/>
      <c r="BMV183" s="3"/>
      <c r="BMW183" s="3"/>
      <c r="BMX183" s="3"/>
      <c r="BMY183" s="3"/>
      <c r="BMZ183" s="3"/>
      <c r="BNA183" s="3"/>
      <c r="BNB183" s="3"/>
      <c r="BNC183" s="3"/>
      <c r="BND183" s="3"/>
      <c r="BNE183" s="3"/>
      <c r="BNF183" s="3"/>
      <c r="BNG183" s="3"/>
      <c r="BNH183" s="3"/>
      <c r="BNI183" s="3"/>
      <c r="BNJ183" s="3"/>
      <c r="BNK183" s="3"/>
      <c r="BNL183" s="3"/>
      <c r="BNM183" s="3"/>
      <c r="BNN183" s="3"/>
      <c r="BNO183" s="3"/>
      <c r="BNP183" s="3"/>
      <c r="BNQ183" s="3"/>
      <c r="BNR183" s="3"/>
      <c r="BNS183" s="3"/>
      <c r="BNT183" s="3"/>
      <c r="BNU183" s="3"/>
      <c r="BNV183" s="3"/>
      <c r="BNW183" s="3"/>
      <c r="BNX183" s="3"/>
      <c r="BNY183" s="3"/>
      <c r="BNZ183" s="3"/>
      <c r="BOA183" s="3"/>
      <c r="BOB183" s="3"/>
      <c r="BOC183" s="3"/>
      <c r="BOD183" s="3"/>
      <c r="BOE183" s="3"/>
      <c r="BOF183" s="3"/>
      <c r="BOG183" s="3"/>
      <c r="BOH183" s="3"/>
      <c r="BOI183" s="3"/>
      <c r="BOJ183" s="3"/>
      <c r="BOK183" s="3"/>
      <c r="BOL183" s="3"/>
      <c r="BOM183" s="3"/>
      <c r="BON183" s="3"/>
      <c r="BOO183" s="3"/>
      <c r="BOP183" s="3"/>
      <c r="BOQ183" s="3"/>
      <c r="BOR183" s="3"/>
      <c r="BOS183" s="3"/>
      <c r="BOT183" s="3"/>
      <c r="BOU183" s="3"/>
      <c r="BOV183" s="3"/>
      <c r="BOW183" s="3"/>
      <c r="BOX183" s="3"/>
      <c r="BOY183" s="3"/>
      <c r="BOZ183" s="3"/>
      <c r="BPA183" s="3"/>
      <c r="BPB183" s="3"/>
      <c r="BPC183" s="3"/>
      <c r="BPD183" s="3"/>
      <c r="BPE183" s="3"/>
      <c r="BPF183" s="3"/>
      <c r="BPG183" s="3"/>
      <c r="BPH183" s="3"/>
      <c r="BPI183" s="3"/>
      <c r="BPJ183" s="3"/>
      <c r="BPK183" s="3"/>
      <c r="BPL183" s="3"/>
      <c r="BPM183" s="3"/>
      <c r="BPN183" s="3"/>
      <c r="BPO183" s="3"/>
      <c r="BPP183" s="3"/>
      <c r="BPQ183" s="3"/>
      <c r="BPR183" s="3"/>
      <c r="BPS183" s="3"/>
      <c r="BPT183" s="3"/>
      <c r="BPU183" s="3"/>
      <c r="BPV183" s="3"/>
      <c r="BPW183" s="3"/>
      <c r="BPX183" s="3"/>
      <c r="BPY183" s="3"/>
      <c r="BPZ183" s="3"/>
      <c r="BQA183" s="3"/>
      <c r="BQB183" s="3"/>
      <c r="BQC183" s="3"/>
      <c r="BQD183" s="3"/>
      <c r="BQE183" s="3"/>
      <c r="BQF183" s="3"/>
      <c r="BQG183" s="3"/>
      <c r="BQH183" s="3"/>
      <c r="BQI183" s="3"/>
      <c r="BQJ183" s="3"/>
      <c r="BQK183" s="3"/>
      <c r="BQL183" s="3"/>
      <c r="BQM183" s="3"/>
      <c r="BQN183" s="3"/>
      <c r="BQO183" s="3"/>
      <c r="BQP183" s="3"/>
      <c r="BQQ183" s="3"/>
      <c r="BQR183" s="3"/>
      <c r="BQS183" s="3"/>
      <c r="BQT183" s="3"/>
      <c r="BQU183" s="3"/>
      <c r="BQV183" s="3"/>
      <c r="BQW183" s="3"/>
      <c r="BQX183" s="3"/>
      <c r="BQY183" s="3"/>
      <c r="BQZ183" s="3"/>
      <c r="BRA183" s="3"/>
      <c r="BRB183" s="3"/>
      <c r="BRC183" s="3"/>
      <c r="BRD183" s="3"/>
      <c r="BRE183" s="3"/>
      <c r="BRF183" s="3"/>
      <c r="BRG183" s="3"/>
      <c r="BRH183" s="3"/>
      <c r="BRI183" s="3"/>
      <c r="BRJ183" s="3"/>
      <c r="BRK183" s="3"/>
      <c r="BRL183" s="3"/>
      <c r="BRM183" s="3"/>
      <c r="BRN183" s="3"/>
      <c r="BRO183" s="3"/>
      <c r="BRP183" s="3"/>
      <c r="BRQ183" s="3"/>
      <c r="BRR183" s="3"/>
      <c r="BRS183" s="3"/>
      <c r="BRT183" s="3"/>
      <c r="BRU183" s="3"/>
      <c r="BRV183" s="3"/>
      <c r="BRW183" s="3"/>
      <c r="BRX183" s="3"/>
      <c r="BRY183" s="3"/>
      <c r="BRZ183" s="3"/>
      <c r="BSA183" s="3"/>
      <c r="BSB183" s="3"/>
      <c r="BSC183" s="3"/>
      <c r="BSD183" s="3"/>
      <c r="BSE183" s="3"/>
      <c r="BSF183" s="3"/>
      <c r="BSG183" s="3"/>
      <c r="BSH183" s="3"/>
      <c r="BSI183" s="3"/>
      <c r="BSJ183" s="3"/>
      <c r="BSK183" s="3"/>
      <c r="BSL183" s="3"/>
      <c r="BSM183" s="3"/>
      <c r="BSN183" s="3"/>
      <c r="BSO183" s="3"/>
      <c r="BSP183" s="3"/>
      <c r="BSQ183" s="3"/>
      <c r="BSR183" s="3"/>
      <c r="BSS183" s="3"/>
      <c r="BST183" s="3"/>
      <c r="BSU183" s="3"/>
      <c r="BSV183" s="3"/>
      <c r="BSW183" s="3"/>
      <c r="BSX183" s="3"/>
      <c r="BSY183" s="3"/>
      <c r="BSZ183" s="3"/>
      <c r="BTA183" s="3"/>
      <c r="BTB183" s="3"/>
      <c r="BTC183" s="3"/>
      <c r="BTD183" s="3"/>
      <c r="BTE183" s="3"/>
      <c r="BTF183" s="3"/>
      <c r="BTG183" s="3"/>
      <c r="BTH183" s="3"/>
      <c r="BTI183" s="3"/>
      <c r="BTJ183" s="3"/>
      <c r="BTK183" s="3"/>
      <c r="BTL183" s="3"/>
      <c r="BTM183" s="3"/>
      <c r="BTN183" s="3"/>
      <c r="BTO183" s="3"/>
      <c r="BTP183" s="3"/>
      <c r="BTQ183" s="3"/>
      <c r="BTR183" s="3"/>
      <c r="BTS183" s="3"/>
      <c r="BTT183" s="3"/>
      <c r="BTU183" s="3"/>
      <c r="BTV183" s="3"/>
      <c r="BTW183" s="3"/>
      <c r="BTX183" s="3"/>
      <c r="BTY183" s="3"/>
      <c r="BTZ183" s="3"/>
      <c r="BUA183" s="3"/>
      <c r="BUB183" s="3"/>
      <c r="BUC183" s="3"/>
      <c r="BUD183" s="3"/>
      <c r="BUE183" s="3"/>
      <c r="BUF183" s="3"/>
      <c r="BUG183" s="3"/>
      <c r="BUH183" s="3"/>
      <c r="BUI183" s="3"/>
      <c r="BUJ183" s="3"/>
      <c r="BUK183" s="3"/>
      <c r="BUL183" s="3"/>
      <c r="BUM183" s="3"/>
      <c r="BUN183" s="3"/>
      <c r="BUO183" s="3"/>
      <c r="BUP183" s="3"/>
      <c r="BUQ183" s="3"/>
      <c r="BUR183" s="3"/>
      <c r="BUS183" s="3"/>
      <c r="BUT183" s="3"/>
      <c r="BUU183" s="3"/>
      <c r="BUV183" s="3"/>
      <c r="BUW183" s="3"/>
      <c r="BUX183" s="3"/>
      <c r="BUY183" s="3"/>
      <c r="BUZ183" s="3"/>
      <c r="BVA183" s="3"/>
      <c r="BVB183" s="3"/>
      <c r="BVC183" s="3"/>
      <c r="BVD183" s="3"/>
      <c r="BVE183" s="3"/>
      <c r="BVF183" s="3"/>
      <c r="BVG183" s="3"/>
      <c r="BVH183" s="3"/>
      <c r="BVI183" s="3"/>
      <c r="BVJ183" s="3"/>
      <c r="BVK183" s="3"/>
      <c r="BVL183" s="3"/>
      <c r="BVM183" s="3"/>
      <c r="BVN183" s="3"/>
      <c r="BVO183" s="3"/>
      <c r="BVP183" s="3"/>
      <c r="BVQ183" s="3"/>
      <c r="BVR183" s="3"/>
      <c r="BVS183" s="3"/>
      <c r="BVT183" s="3"/>
      <c r="BVU183" s="3"/>
      <c r="BVV183" s="3"/>
      <c r="BVW183" s="3"/>
      <c r="BVX183" s="3"/>
      <c r="BVY183" s="3"/>
      <c r="BVZ183" s="3"/>
      <c r="BWA183" s="3"/>
      <c r="BWB183" s="3"/>
      <c r="BWC183" s="3"/>
      <c r="BWD183" s="3"/>
      <c r="BWE183" s="3"/>
      <c r="BWF183" s="3"/>
      <c r="BWG183" s="3"/>
      <c r="BWH183" s="3"/>
      <c r="BWI183" s="3"/>
      <c r="BWJ183" s="3"/>
      <c r="BWK183" s="3"/>
      <c r="BWL183" s="3"/>
      <c r="BWM183" s="3"/>
      <c r="BWN183" s="3"/>
      <c r="BWO183" s="3"/>
      <c r="BWP183" s="3"/>
      <c r="BWQ183" s="3"/>
      <c r="BWR183" s="3"/>
      <c r="BWS183" s="3"/>
      <c r="BWT183" s="3"/>
      <c r="BWU183" s="3"/>
      <c r="BWV183" s="3"/>
      <c r="BWW183" s="3"/>
      <c r="BWX183" s="3"/>
      <c r="BWY183" s="3"/>
      <c r="BWZ183" s="3"/>
      <c r="BXA183" s="3"/>
      <c r="BXB183" s="3"/>
      <c r="BXC183" s="3"/>
      <c r="BXD183" s="3"/>
      <c r="BXE183" s="3"/>
      <c r="BXF183" s="3"/>
      <c r="BXG183" s="3"/>
      <c r="BXH183" s="3"/>
      <c r="BXI183" s="3"/>
      <c r="BXJ183" s="3"/>
      <c r="BXK183" s="3"/>
      <c r="BXL183" s="3"/>
      <c r="BXM183" s="3"/>
      <c r="BXN183" s="3"/>
      <c r="BXO183" s="3"/>
      <c r="BXP183" s="3"/>
      <c r="BXQ183" s="3"/>
      <c r="BXR183" s="3"/>
      <c r="BXS183" s="3"/>
      <c r="BXT183" s="3"/>
      <c r="BXU183" s="3"/>
      <c r="BXV183" s="3"/>
      <c r="BXW183" s="3"/>
      <c r="BXX183" s="3"/>
      <c r="BXY183" s="3"/>
      <c r="BXZ183" s="3"/>
      <c r="BYA183" s="3"/>
      <c r="BYB183" s="3"/>
      <c r="BYC183" s="3"/>
      <c r="BYD183" s="3"/>
      <c r="BYE183" s="3"/>
      <c r="BYF183" s="3"/>
      <c r="BYG183" s="3"/>
      <c r="BYH183" s="3"/>
      <c r="BYI183" s="3"/>
      <c r="BYJ183" s="3"/>
      <c r="BYK183" s="3"/>
      <c r="BYL183" s="3"/>
      <c r="BYM183" s="3"/>
      <c r="BYN183" s="3"/>
      <c r="BYO183" s="3"/>
      <c r="BYP183" s="3"/>
      <c r="BYQ183" s="3"/>
      <c r="BYR183" s="3"/>
      <c r="BYS183" s="3"/>
      <c r="BYT183" s="3"/>
      <c r="BYU183" s="3"/>
      <c r="BYV183" s="3"/>
      <c r="BYW183" s="3"/>
      <c r="BYX183" s="3"/>
      <c r="BYY183" s="3"/>
      <c r="BYZ183" s="3"/>
      <c r="BZA183" s="3"/>
      <c r="BZB183" s="3"/>
      <c r="BZC183" s="3"/>
      <c r="BZD183" s="3"/>
      <c r="BZE183" s="3"/>
      <c r="BZF183" s="3"/>
      <c r="BZG183" s="3"/>
      <c r="BZH183" s="3"/>
      <c r="BZI183" s="3"/>
      <c r="BZJ183" s="3"/>
      <c r="BZK183" s="3"/>
      <c r="BZL183" s="3"/>
      <c r="BZM183" s="3"/>
      <c r="BZN183" s="3"/>
      <c r="BZO183" s="3"/>
      <c r="BZP183" s="3"/>
      <c r="BZQ183" s="3"/>
      <c r="BZR183" s="3"/>
      <c r="BZS183" s="3"/>
      <c r="BZT183" s="3"/>
      <c r="BZU183" s="3"/>
      <c r="BZV183" s="3"/>
      <c r="BZW183" s="3"/>
      <c r="BZX183" s="3"/>
      <c r="BZY183" s="3"/>
      <c r="BZZ183" s="3"/>
      <c r="CAA183" s="3"/>
      <c r="CAB183" s="3"/>
      <c r="CAC183" s="3"/>
      <c r="CAD183" s="3"/>
      <c r="CAE183" s="3"/>
      <c r="CAF183" s="3"/>
      <c r="CAG183" s="3"/>
      <c r="CAH183" s="3"/>
      <c r="CAI183" s="3"/>
      <c r="CAJ183" s="3"/>
      <c r="CAK183" s="3"/>
      <c r="CAL183" s="3"/>
      <c r="CAM183" s="3"/>
      <c r="CAN183" s="3"/>
      <c r="CAO183" s="3"/>
      <c r="CAP183" s="3"/>
      <c r="CAQ183" s="3"/>
      <c r="CAR183" s="3"/>
      <c r="CAS183" s="3"/>
      <c r="CAT183" s="3"/>
      <c r="CAU183" s="3"/>
      <c r="CAV183" s="3"/>
      <c r="CAW183" s="3"/>
      <c r="CAX183" s="3"/>
      <c r="CAY183" s="3"/>
      <c r="CAZ183" s="3"/>
      <c r="CBA183" s="3"/>
      <c r="CBB183" s="3"/>
      <c r="CBC183" s="3"/>
      <c r="CBD183" s="3"/>
      <c r="CBE183" s="3"/>
      <c r="CBF183" s="3"/>
      <c r="CBG183" s="3"/>
      <c r="CBH183" s="3"/>
      <c r="CBI183" s="3"/>
      <c r="CBJ183" s="3"/>
      <c r="CBK183" s="3"/>
      <c r="CBL183" s="3"/>
      <c r="CBM183" s="3"/>
      <c r="CBN183" s="3"/>
      <c r="CBO183" s="3"/>
      <c r="CBP183" s="3"/>
      <c r="CBQ183" s="3"/>
      <c r="CBR183" s="3"/>
      <c r="CBS183" s="3"/>
      <c r="CBT183" s="3"/>
      <c r="CBU183" s="3"/>
      <c r="CBV183" s="3"/>
      <c r="CBW183" s="3"/>
      <c r="CBX183" s="3"/>
      <c r="CBY183" s="3"/>
      <c r="CBZ183" s="3"/>
      <c r="CCA183" s="3"/>
      <c r="CCB183" s="3"/>
      <c r="CCC183" s="3"/>
      <c r="CCD183" s="3"/>
      <c r="CCE183" s="3"/>
      <c r="CCF183" s="3"/>
      <c r="CCG183" s="3"/>
      <c r="CCH183" s="3"/>
      <c r="CCI183" s="3"/>
      <c r="CCJ183" s="3"/>
      <c r="CCK183" s="3"/>
      <c r="CCL183" s="3"/>
      <c r="CCM183" s="3"/>
      <c r="CCN183" s="3"/>
      <c r="CCO183" s="3"/>
      <c r="CCP183" s="3"/>
      <c r="CCQ183" s="3"/>
      <c r="CCR183" s="3"/>
      <c r="CCS183" s="3"/>
      <c r="CCT183" s="3"/>
      <c r="CCU183" s="3"/>
      <c r="CCV183" s="3"/>
      <c r="CCW183" s="3"/>
      <c r="CCX183" s="3"/>
      <c r="CCY183" s="3"/>
      <c r="CCZ183" s="3"/>
      <c r="CDA183" s="3"/>
      <c r="CDB183" s="3"/>
      <c r="CDC183" s="3"/>
      <c r="CDD183" s="3"/>
      <c r="CDE183" s="3"/>
      <c r="CDF183" s="3"/>
      <c r="CDG183" s="3"/>
      <c r="CDH183" s="3"/>
      <c r="CDI183" s="3"/>
      <c r="CDJ183" s="3"/>
      <c r="CDK183" s="3"/>
      <c r="CDL183" s="3"/>
      <c r="CDM183" s="3"/>
      <c r="CDN183" s="3"/>
      <c r="CDO183" s="3"/>
      <c r="CDP183" s="3"/>
      <c r="CDQ183" s="3"/>
      <c r="CDR183" s="3"/>
      <c r="CDS183" s="3"/>
      <c r="CDT183" s="3"/>
      <c r="CDU183" s="3"/>
      <c r="CDV183" s="3"/>
      <c r="CDW183" s="3"/>
      <c r="CDX183" s="3"/>
      <c r="CDY183" s="3"/>
      <c r="CDZ183" s="3"/>
      <c r="CEA183" s="3"/>
      <c r="CEB183" s="3"/>
      <c r="CEC183" s="3"/>
      <c r="CED183" s="3"/>
      <c r="CEE183" s="3"/>
      <c r="CEF183" s="3"/>
      <c r="CEG183" s="3"/>
      <c r="CEH183" s="3"/>
      <c r="CEI183" s="3"/>
      <c r="CEJ183" s="3"/>
      <c r="CEK183" s="3"/>
      <c r="CEL183" s="3"/>
      <c r="CEM183" s="3"/>
      <c r="CEN183" s="3"/>
      <c r="CEO183" s="3"/>
      <c r="CEP183" s="3"/>
      <c r="CEQ183" s="3"/>
      <c r="CER183" s="3"/>
      <c r="CES183" s="3"/>
      <c r="CET183" s="3"/>
      <c r="CEU183" s="3"/>
      <c r="CEV183" s="3"/>
      <c r="CEW183" s="3"/>
      <c r="CEX183" s="3"/>
      <c r="CEY183" s="3"/>
      <c r="CEZ183" s="3"/>
      <c r="CFA183" s="3"/>
      <c r="CFB183" s="3"/>
      <c r="CFC183" s="3"/>
      <c r="CFD183" s="3"/>
      <c r="CFE183" s="3"/>
      <c r="CFF183" s="3"/>
      <c r="CFG183" s="3"/>
      <c r="CFH183" s="3"/>
      <c r="CFI183" s="3"/>
      <c r="CFJ183" s="3"/>
      <c r="CFK183" s="3"/>
      <c r="CFL183" s="3"/>
      <c r="CFM183" s="3"/>
      <c r="CFN183" s="3"/>
      <c r="CFO183" s="3"/>
      <c r="CFP183" s="3"/>
      <c r="CFQ183" s="3"/>
      <c r="CFR183" s="3"/>
      <c r="CFS183" s="3"/>
      <c r="CFT183" s="3"/>
      <c r="CFU183" s="3"/>
      <c r="CFV183" s="3"/>
      <c r="CFW183" s="3"/>
      <c r="CFX183" s="3"/>
      <c r="CFY183" s="3"/>
      <c r="CFZ183" s="3"/>
      <c r="CGA183" s="3"/>
      <c r="CGB183" s="3"/>
      <c r="CGC183" s="3"/>
      <c r="CGD183" s="3"/>
      <c r="CGE183" s="3"/>
      <c r="CGF183" s="3"/>
      <c r="CGG183" s="3"/>
      <c r="CGH183" s="3"/>
      <c r="CGI183" s="3"/>
      <c r="CGJ183" s="3"/>
      <c r="CGK183" s="3"/>
      <c r="CGL183" s="3"/>
      <c r="CGM183" s="3"/>
      <c r="CGN183" s="3"/>
      <c r="CGO183" s="3"/>
      <c r="CGP183" s="3"/>
      <c r="CGQ183" s="3"/>
      <c r="CGR183" s="3"/>
      <c r="CGS183" s="3"/>
      <c r="CGT183" s="3"/>
      <c r="CGU183" s="3"/>
      <c r="CGV183" s="3"/>
      <c r="CGW183" s="3"/>
      <c r="CGX183" s="3"/>
      <c r="CGY183" s="3"/>
      <c r="CGZ183" s="3"/>
      <c r="CHA183" s="3"/>
      <c r="CHB183" s="3"/>
      <c r="CHC183" s="3"/>
      <c r="CHD183" s="3"/>
      <c r="CHE183" s="3"/>
      <c r="CHF183" s="3"/>
      <c r="CHG183" s="3"/>
      <c r="CHH183" s="3"/>
      <c r="CHI183" s="3"/>
      <c r="CHJ183" s="3"/>
      <c r="CHK183" s="3"/>
      <c r="CHL183" s="3"/>
      <c r="CHM183" s="3"/>
      <c r="CHN183" s="3"/>
      <c r="CHO183" s="3"/>
      <c r="CHP183" s="3"/>
      <c r="CHQ183" s="3"/>
      <c r="CHR183" s="3"/>
      <c r="CHS183" s="3"/>
      <c r="CHT183" s="3"/>
      <c r="CHU183" s="3"/>
      <c r="CHV183" s="3"/>
      <c r="CHW183" s="3"/>
      <c r="CHX183" s="3"/>
      <c r="CHY183" s="3"/>
      <c r="CHZ183" s="3"/>
      <c r="CIA183" s="3"/>
      <c r="CIB183" s="3"/>
      <c r="CIC183" s="3"/>
      <c r="CID183" s="3"/>
      <c r="CIE183" s="3"/>
      <c r="CIF183" s="3"/>
      <c r="CIG183" s="3"/>
      <c r="CIH183" s="3"/>
      <c r="CII183" s="3"/>
      <c r="CIJ183" s="3"/>
      <c r="CIK183" s="3"/>
      <c r="CIL183" s="3"/>
      <c r="CIM183" s="3"/>
      <c r="CIN183" s="3"/>
      <c r="CIO183" s="3"/>
      <c r="CIP183" s="3"/>
      <c r="CIQ183" s="3"/>
      <c r="CIR183" s="3"/>
      <c r="CIS183" s="3"/>
      <c r="CIT183" s="3"/>
      <c r="CIU183" s="3"/>
      <c r="CIV183" s="3"/>
      <c r="CIW183" s="3"/>
      <c r="CIX183" s="3"/>
      <c r="CIY183" s="3"/>
      <c r="CIZ183" s="3"/>
      <c r="CJA183" s="3"/>
      <c r="CJB183" s="3"/>
      <c r="CJC183" s="3"/>
      <c r="CJD183" s="3"/>
      <c r="CJE183" s="3"/>
      <c r="CJF183" s="3"/>
      <c r="CJG183" s="3"/>
      <c r="CJH183" s="3"/>
      <c r="CJI183" s="3"/>
      <c r="CJJ183" s="3"/>
      <c r="CJK183" s="3"/>
      <c r="CJL183" s="3"/>
      <c r="CJM183" s="3"/>
      <c r="CJN183" s="3"/>
      <c r="CJO183" s="3"/>
      <c r="CJP183" s="3"/>
      <c r="CJQ183" s="3"/>
      <c r="CJR183" s="3"/>
      <c r="CJS183" s="3"/>
      <c r="CJT183" s="3"/>
      <c r="CJU183" s="3"/>
      <c r="CJV183" s="3"/>
      <c r="CJW183" s="3"/>
      <c r="CJX183" s="3"/>
      <c r="CJY183" s="3"/>
      <c r="CJZ183" s="3"/>
      <c r="CKA183" s="3"/>
      <c r="CKB183" s="3"/>
      <c r="CKC183" s="3"/>
      <c r="CKD183" s="3"/>
      <c r="CKE183" s="3"/>
      <c r="CKF183" s="3"/>
      <c r="CKG183" s="3"/>
      <c r="CKH183" s="3"/>
      <c r="CKI183" s="3"/>
      <c r="CKJ183" s="3"/>
      <c r="CKK183" s="3"/>
      <c r="CKL183" s="3"/>
      <c r="CKM183" s="3"/>
      <c r="CKN183" s="3"/>
      <c r="CKO183" s="3"/>
      <c r="CKP183" s="3"/>
      <c r="CKQ183" s="3"/>
      <c r="CKR183" s="3"/>
      <c r="CKS183" s="3"/>
      <c r="CKT183" s="3"/>
      <c r="CKU183" s="3"/>
      <c r="CKV183" s="3"/>
      <c r="CKW183" s="3"/>
      <c r="CKX183" s="3"/>
      <c r="CKY183" s="3"/>
      <c r="CKZ183" s="3"/>
      <c r="CLA183" s="3"/>
      <c r="CLB183" s="3"/>
      <c r="CLC183" s="3"/>
      <c r="CLD183" s="3"/>
      <c r="CLE183" s="3"/>
      <c r="CLF183" s="3"/>
      <c r="CLG183" s="3"/>
      <c r="CLH183" s="3"/>
      <c r="CLI183" s="3"/>
      <c r="CLJ183" s="3"/>
      <c r="CLK183" s="3"/>
      <c r="CLL183" s="3"/>
      <c r="CLM183" s="3"/>
      <c r="CLN183" s="3"/>
      <c r="CLO183" s="3"/>
      <c r="CLP183" s="3"/>
      <c r="CLQ183" s="3"/>
      <c r="CLR183" s="3"/>
      <c r="CLS183" s="3"/>
      <c r="CLT183" s="3"/>
      <c r="CLU183" s="3"/>
      <c r="CLV183" s="3"/>
      <c r="CLW183" s="3"/>
      <c r="CLX183" s="3"/>
      <c r="CLY183" s="3"/>
      <c r="CLZ183" s="3"/>
      <c r="CMA183" s="3"/>
      <c r="CMB183" s="3"/>
      <c r="CMC183" s="3"/>
      <c r="CMD183" s="3"/>
      <c r="CME183" s="3"/>
      <c r="CMF183" s="3"/>
      <c r="CMG183" s="3"/>
      <c r="CMH183" s="3"/>
      <c r="CMI183" s="3"/>
      <c r="CMJ183" s="3"/>
      <c r="CMK183" s="3"/>
      <c r="CML183" s="3"/>
      <c r="CMM183" s="3"/>
      <c r="CMN183" s="3"/>
      <c r="CMO183" s="3"/>
      <c r="CMP183" s="3"/>
      <c r="CMQ183" s="3"/>
      <c r="CMR183" s="3"/>
      <c r="CMS183" s="3"/>
      <c r="CMT183" s="3"/>
      <c r="CMU183" s="3"/>
      <c r="CMV183" s="3"/>
      <c r="CMW183" s="3"/>
      <c r="CMX183" s="3"/>
      <c r="CMY183" s="3"/>
      <c r="CMZ183" s="3"/>
      <c r="CNA183" s="3"/>
      <c r="CNB183" s="3"/>
      <c r="CNC183" s="3"/>
      <c r="CND183" s="3"/>
      <c r="CNE183" s="3"/>
      <c r="CNF183" s="3"/>
      <c r="CNG183" s="3"/>
      <c r="CNH183" s="3"/>
      <c r="CNI183" s="3"/>
      <c r="CNJ183" s="3"/>
      <c r="CNK183" s="3"/>
      <c r="CNL183" s="3"/>
      <c r="CNM183" s="3"/>
      <c r="CNN183" s="3"/>
      <c r="CNO183" s="3"/>
      <c r="CNP183" s="3"/>
      <c r="CNQ183" s="3"/>
      <c r="CNR183" s="3"/>
      <c r="CNS183" s="3"/>
      <c r="CNT183" s="3"/>
      <c r="CNU183" s="3"/>
      <c r="CNV183" s="3"/>
      <c r="CNW183" s="3"/>
      <c r="CNX183" s="3"/>
      <c r="CNY183" s="3"/>
      <c r="CNZ183" s="3"/>
      <c r="COA183" s="3"/>
      <c r="COB183" s="3"/>
      <c r="COC183" s="3"/>
      <c r="COD183" s="3"/>
      <c r="COE183" s="3"/>
      <c r="COF183" s="3"/>
      <c r="COG183" s="3"/>
      <c r="COH183" s="3"/>
      <c r="COI183" s="3"/>
      <c r="COJ183" s="3"/>
      <c r="COK183" s="3"/>
      <c r="COL183" s="3"/>
      <c r="COM183" s="3"/>
      <c r="CON183" s="3"/>
      <c r="COO183" s="3"/>
      <c r="COP183" s="3"/>
      <c r="COQ183" s="3"/>
      <c r="COR183" s="3"/>
      <c r="COS183" s="3"/>
      <c r="COT183" s="3"/>
      <c r="COU183" s="3"/>
      <c r="COV183" s="3"/>
      <c r="COW183" s="3"/>
      <c r="COX183" s="3"/>
      <c r="COY183" s="3"/>
      <c r="COZ183" s="3"/>
      <c r="CPA183" s="3"/>
      <c r="CPB183" s="3"/>
      <c r="CPC183" s="3"/>
      <c r="CPD183" s="3"/>
      <c r="CPE183" s="3"/>
      <c r="CPF183" s="3"/>
      <c r="CPG183" s="3"/>
      <c r="CPH183" s="3"/>
      <c r="CPI183" s="3"/>
      <c r="CPJ183" s="3"/>
      <c r="CPK183" s="3"/>
      <c r="CPL183" s="3"/>
      <c r="CPM183" s="3"/>
      <c r="CPN183" s="3"/>
      <c r="CPO183" s="3"/>
      <c r="CPP183" s="3"/>
      <c r="CPQ183" s="3"/>
      <c r="CPR183" s="3"/>
      <c r="CPS183" s="3"/>
      <c r="CPT183" s="3"/>
      <c r="CPU183" s="3"/>
      <c r="CPV183" s="3"/>
      <c r="CPW183" s="3"/>
      <c r="CPX183" s="3"/>
      <c r="CPY183" s="3"/>
      <c r="CPZ183" s="3"/>
      <c r="CQA183" s="3"/>
      <c r="CQB183" s="3"/>
      <c r="CQC183" s="3"/>
      <c r="CQD183" s="3"/>
      <c r="CQE183" s="3"/>
      <c r="CQF183" s="3"/>
      <c r="CQG183" s="3"/>
      <c r="CQH183" s="3"/>
      <c r="CQI183" s="3"/>
      <c r="CQJ183" s="3"/>
      <c r="CQK183" s="3"/>
      <c r="CQL183" s="3"/>
      <c r="CQM183" s="3"/>
      <c r="CQN183" s="3"/>
      <c r="CQO183" s="3"/>
      <c r="CQP183" s="3"/>
      <c r="CQQ183" s="3"/>
      <c r="CQR183" s="3"/>
      <c r="CQS183" s="3"/>
      <c r="CQT183" s="3"/>
      <c r="CQU183" s="3"/>
      <c r="CQV183" s="3"/>
      <c r="CQW183" s="3"/>
      <c r="CQX183" s="3"/>
      <c r="CQY183" s="3"/>
      <c r="CQZ183" s="3"/>
      <c r="CRA183" s="3"/>
      <c r="CRB183" s="3"/>
      <c r="CRC183" s="3"/>
      <c r="CRD183" s="3"/>
      <c r="CRE183" s="3"/>
      <c r="CRF183" s="3"/>
      <c r="CRG183" s="3"/>
      <c r="CRH183" s="3"/>
      <c r="CRI183" s="3"/>
      <c r="CRJ183" s="3"/>
      <c r="CRK183" s="3"/>
      <c r="CRL183" s="3"/>
      <c r="CRM183" s="3"/>
      <c r="CRN183" s="3"/>
      <c r="CRO183" s="3"/>
      <c r="CRP183" s="3"/>
      <c r="CRQ183" s="3"/>
      <c r="CRR183" s="3"/>
      <c r="CRS183" s="3"/>
      <c r="CRT183" s="3"/>
      <c r="CRU183" s="3"/>
      <c r="CRV183" s="3"/>
      <c r="CRW183" s="3"/>
      <c r="CRX183" s="3"/>
      <c r="CRY183" s="3"/>
      <c r="CRZ183" s="3"/>
      <c r="CSA183" s="3"/>
      <c r="CSB183" s="3"/>
      <c r="CSC183" s="3"/>
      <c r="CSD183" s="3"/>
      <c r="CSE183" s="3"/>
      <c r="CSF183" s="3"/>
      <c r="CSG183" s="3"/>
      <c r="CSH183" s="3"/>
      <c r="CSI183" s="3"/>
      <c r="CSJ183" s="3"/>
      <c r="CSK183" s="3"/>
      <c r="CSL183" s="3"/>
      <c r="CSM183" s="3"/>
      <c r="CSN183" s="3"/>
      <c r="CSO183" s="3"/>
      <c r="CSP183" s="3"/>
      <c r="CSQ183" s="3"/>
      <c r="CSR183" s="3"/>
      <c r="CSS183" s="3"/>
      <c r="CST183" s="3"/>
      <c r="CSU183" s="3"/>
      <c r="CSV183" s="3"/>
      <c r="CSW183" s="3"/>
      <c r="CSX183" s="3"/>
      <c r="CSY183" s="3"/>
      <c r="CSZ183" s="3"/>
      <c r="CTA183" s="3"/>
      <c r="CTB183" s="3"/>
      <c r="CTC183" s="3"/>
      <c r="CTD183" s="3"/>
      <c r="CTE183" s="3"/>
      <c r="CTF183" s="3"/>
      <c r="CTG183" s="3"/>
      <c r="CTH183" s="3"/>
      <c r="CTI183" s="3"/>
      <c r="CTJ183" s="3"/>
      <c r="CTK183" s="3"/>
      <c r="CTL183" s="3"/>
      <c r="CTM183" s="3"/>
      <c r="CTN183" s="3"/>
      <c r="CTO183" s="3"/>
      <c r="CTP183" s="3"/>
      <c r="CTQ183" s="3"/>
      <c r="CTR183" s="3"/>
      <c r="CTS183" s="3"/>
      <c r="CTT183" s="3"/>
      <c r="CTU183" s="3"/>
      <c r="CTV183" s="3"/>
      <c r="CTW183" s="3"/>
      <c r="CTX183" s="3"/>
      <c r="CTY183" s="3"/>
      <c r="CTZ183" s="3"/>
      <c r="CUA183" s="3"/>
      <c r="CUB183" s="3"/>
      <c r="CUC183" s="3"/>
      <c r="CUD183" s="3"/>
      <c r="CUE183" s="3"/>
      <c r="CUF183" s="3"/>
      <c r="CUG183" s="3"/>
      <c r="CUH183" s="3"/>
      <c r="CUI183" s="3"/>
      <c r="CUJ183" s="3"/>
      <c r="CUK183" s="3"/>
      <c r="CUL183" s="3"/>
      <c r="CUM183" s="3"/>
      <c r="CUN183" s="3"/>
      <c r="CUO183" s="3"/>
      <c r="CUP183" s="3"/>
      <c r="CUQ183" s="3"/>
      <c r="CUR183" s="3"/>
      <c r="CUS183" s="3"/>
      <c r="CUT183" s="3"/>
      <c r="CUU183" s="3"/>
      <c r="CUV183" s="3"/>
      <c r="CUW183" s="3"/>
      <c r="CUX183" s="3"/>
      <c r="CUY183" s="3"/>
      <c r="CUZ183" s="3"/>
      <c r="CVA183" s="3"/>
      <c r="CVB183" s="3"/>
      <c r="CVC183" s="3"/>
      <c r="CVD183" s="3"/>
      <c r="CVE183" s="3"/>
      <c r="CVF183" s="3"/>
      <c r="CVG183" s="3"/>
      <c r="CVH183" s="3"/>
      <c r="CVI183" s="3"/>
      <c r="CVJ183" s="3"/>
      <c r="CVK183" s="3"/>
      <c r="CVL183" s="3"/>
      <c r="CVM183" s="3"/>
      <c r="CVN183" s="3"/>
      <c r="CVO183" s="3"/>
      <c r="CVP183" s="3"/>
      <c r="CVQ183" s="3"/>
      <c r="CVR183" s="3"/>
      <c r="CVS183" s="3"/>
      <c r="CVT183" s="3"/>
      <c r="CVU183" s="3"/>
      <c r="CVV183" s="3"/>
      <c r="CVW183" s="3"/>
      <c r="CVX183" s="3"/>
      <c r="CVY183" s="3"/>
      <c r="CVZ183" s="3"/>
      <c r="CWA183" s="3"/>
      <c r="CWB183" s="3"/>
      <c r="CWC183" s="3"/>
      <c r="CWD183" s="3"/>
      <c r="CWE183" s="3"/>
      <c r="CWF183" s="3"/>
      <c r="CWG183" s="3"/>
      <c r="CWH183" s="3"/>
      <c r="CWI183" s="3"/>
      <c r="CWJ183" s="3"/>
      <c r="CWK183" s="3"/>
      <c r="CWL183" s="3"/>
      <c r="CWM183" s="3"/>
      <c r="CWN183" s="3"/>
      <c r="CWO183" s="3"/>
      <c r="CWP183" s="3"/>
      <c r="CWQ183" s="3"/>
      <c r="CWR183" s="3"/>
      <c r="CWS183" s="3"/>
      <c r="CWT183" s="3"/>
      <c r="CWU183" s="3"/>
      <c r="CWV183" s="3"/>
      <c r="CWW183" s="3"/>
      <c r="CWX183" s="3"/>
      <c r="CWY183" s="3"/>
      <c r="CWZ183" s="3"/>
      <c r="CXA183" s="3"/>
      <c r="CXB183" s="3"/>
      <c r="CXC183" s="3"/>
      <c r="CXD183" s="3"/>
      <c r="CXE183" s="3"/>
      <c r="CXF183" s="3"/>
      <c r="CXG183" s="3"/>
      <c r="CXH183" s="3"/>
      <c r="CXI183" s="3"/>
      <c r="CXJ183" s="3"/>
      <c r="CXK183" s="3"/>
      <c r="CXL183" s="3"/>
      <c r="CXM183" s="3"/>
      <c r="CXN183" s="3"/>
      <c r="CXO183" s="3"/>
      <c r="CXP183" s="3"/>
      <c r="CXQ183" s="3"/>
      <c r="CXR183" s="3"/>
      <c r="CXS183" s="3"/>
      <c r="CXT183" s="3"/>
      <c r="CXU183" s="3"/>
      <c r="CXV183" s="3"/>
      <c r="CXW183" s="3"/>
      <c r="CXX183" s="3"/>
      <c r="CXY183" s="3"/>
      <c r="CXZ183" s="3"/>
      <c r="CYA183" s="3"/>
      <c r="CYB183" s="3"/>
      <c r="CYC183" s="3"/>
      <c r="CYD183" s="3"/>
      <c r="CYE183" s="3"/>
      <c r="CYF183" s="3"/>
      <c r="CYG183" s="3"/>
      <c r="CYH183" s="3"/>
      <c r="CYI183" s="3"/>
      <c r="CYJ183" s="3"/>
      <c r="CYK183" s="3"/>
      <c r="CYL183" s="3"/>
      <c r="CYM183" s="3"/>
      <c r="CYN183" s="3"/>
      <c r="CYO183" s="3"/>
      <c r="CYP183" s="3"/>
      <c r="CYQ183" s="3"/>
      <c r="CYR183" s="3"/>
      <c r="CYS183" s="3"/>
      <c r="CYT183" s="3"/>
      <c r="CYU183" s="3"/>
      <c r="CYV183" s="3"/>
      <c r="CYW183" s="3"/>
      <c r="CYX183" s="3"/>
      <c r="CYY183" s="3"/>
      <c r="CYZ183" s="3"/>
      <c r="CZA183" s="3"/>
      <c r="CZB183" s="3"/>
      <c r="CZC183" s="3"/>
      <c r="CZD183" s="3"/>
      <c r="CZE183" s="3"/>
      <c r="CZF183" s="3"/>
      <c r="CZG183" s="3"/>
      <c r="CZH183" s="3"/>
      <c r="CZI183" s="3"/>
      <c r="CZJ183" s="3"/>
      <c r="CZK183" s="3"/>
      <c r="CZL183" s="3"/>
      <c r="CZM183" s="3"/>
      <c r="CZN183" s="3"/>
      <c r="CZO183" s="3"/>
      <c r="CZP183" s="3"/>
      <c r="CZQ183" s="3"/>
      <c r="CZR183" s="3"/>
      <c r="CZS183" s="3"/>
      <c r="CZT183" s="3"/>
      <c r="CZU183" s="3"/>
      <c r="CZV183" s="3"/>
      <c r="CZW183" s="3"/>
      <c r="CZX183" s="3"/>
      <c r="CZY183" s="3"/>
      <c r="CZZ183" s="3"/>
      <c r="DAA183" s="3"/>
      <c r="DAB183" s="3"/>
      <c r="DAC183" s="3"/>
      <c r="DAD183" s="3"/>
      <c r="DAE183" s="3"/>
      <c r="DAF183" s="3"/>
      <c r="DAG183" s="3"/>
      <c r="DAH183" s="3"/>
      <c r="DAI183" s="3"/>
      <c r="DAJ183" s="3"/>
      <c r="DAK183" s="3"/>
      <c r="DAL183" s="3"/>
      <c r="DAM183" s="3"/>
      <c r="DAN183" s="3"/>
      <c r="DAO183" s="3"/>
      <c r="DAP183" s="3"/>
      <c r="DAQ183" s="3"/>
      <c r="DAR183" s="3"/>
      <c r="DAS183" s="3"/>
      <c r="DAT183" s="3"/>
      <c r="DAU183" s="3"/>
      <c r="DAV183" s="3"/>
      <c r="DAW183" s="3"/>
      <c r="DAX183" s="3"/>
      <c r="DAY183" s="3"/>
      <c r="DAZ183" s="3"/>
      <c r="DBA183" s="3"/>
      <c r="DBB183" s="3"/>
      <c r="DBC183" s="3"/>
      <c r="DBD183" s="3"/>
      <c r="DBE183" s="3"/>
      <c r="DBF183" s="3"/>
      <c r="DBG183" s="3"/>
      <c r="DBH183" s="3"/>
      <c r="DBI183" s="3"/>
      <c r="DBJ183" s="3"/>
      <c r="DBK183" s="3"/>
      <c r="DBL183" s="3"/>
      <c r="DBM183" s="3"/>
      <c r="DBN183" s="3"/>
      <c r="DBO183" s="3"/>
      <c r="DBP183" s="3"/>
      <c r="DBQ183" s="3"/>
      <c r="DBR183" s="3"/>
      <c r="DBS183" s="3"/>
      <c r="DBT183" s="3"/>
      <c r="DBU183" s="3"/>
      <c r="DBV183" s="3"/>
      <c r="DBW183" s="3"/>
      <c r="DBX183" s="3"/>
      <c r="DBY183" s="3"/>
      <c r="DBZ183" s="3"/>
      <c r="DCA183" s="3"/>
      <c r="DCB183" s="3"/>
      <c r="DCC183" s="3"/>
      <c r="DCD183" s="3"/>
      <c r="DCE183" s="3"/>
      <c r="DCF183" s="3"/>
      <c r="DCG183" s="3"/>
      <c r="DCH183" s="3"/>
      <c r="DCI183" s="3"/>
      <c r="DCJ183" s="3"/>
      <c r="DCK183" s="3"/>
      <c r="DCL183" s="3"/>
      <c r="DCM183" s="3"/>
      <c r="DCN183" s="3"/>
      <c r="DCO183" s="3"/>
      <c r="DCP183" s="3"/>
      <c r="DCQ183" s="3"/>
      <c r="DCR183" s="3"/>
      <c r="DCS183" s="3"/>
      <c r="DCT183" s="3"/>
      <c r="DCU183" s="3"/>
      <c r="DCV183" s="3"/>
      <c r="DCW183" s="3"/>
      <c r="DCX183" s="3"/>
      <c r="DCY183" s="3"/>
      <c r="DCZ183" s="3"/>
      <c r="DDA183" s="3"/>
      <c r="DDB183" s="3"/>
      <c r="DDC183" s="3"/>
      <c r="DDD183" s="3"/>
      <c r="DDE183" s="3"/>
      <c r="DDF183" s="3"/>
      <c r="DDG183" s="3"/>
      <c r="DDH183" s="3"/>
      <c r="DDI183" s="3"/>
      <c r="DDJ183" s="3"/>
      <c r="DDK183" s="3"/>
      <c r="DDL183" s="3"/>
      <c r="DDM183" s="3"/>
      <c r="DDN183" s="3"/>
      <c r="DDO183" s="3"/>
      <c r="DDP183" s="3"/>
      <c r="DDQ183" s="3"/>
      <c r="DDR183" s="3"/>
      <c r="DDS183" s="3"/>
      <c r="DDT183" s="3"/>
      <c r="DDU183" s="3"/>
      <c r="DDV183" s="3"/>
      <c r="DDW183" s="3"/>
      <c r="DDX183" s="3"/>
      <c r="DDY183" s="3"/>
      <c r="DDZ183" s="3"/>
      <c r="DEA183" s="3"/>
      <c r="DEB183" s="3"/>
      <c r="DEC183" s="3"/>
      <c r="DED183" s="3"/>
      <c r="DEE183" s="3"/>
      <c r="DEF183" s="3"/>
      <c r="DEG183" s="3"/>
      <c r="DEH183" s="3"/>
      <c r="DEI183" s="3"/>
      <c r="DEJ183" s="3"/>
      <c r="DEK183" s="3"/>
      <c r="DEL183" s="3"/>
      <c r="DEM183" s="3"/>
      <c r="DEN183" s="3"/>
      <c r="DEO183" s="3"/>
      <c r="DEP183" s="3"/>
      <c r="DEQ183" s="3"/>
      <c r="DER183" s="3"/>
      <c r="DES183" s="3"/>
      <c r="DET183" s="3"/>
      <c r="DEU183" s="3"/>
      <c r="DEV183" s="3"/>
      <c r="DEW183" s="3"/>
      <c r="DEX183" s="3"/>
      <c r="DEY183" s="3"/>
      <c r="DEZ183" s="3"/>
      <c r="DFA183" s="3"/>
      <c r="DFB183" s="3"/>
      <c r="DFC183" s="3"/>
      <c r="DFD183" s="3"/>
      <c r="DFE183" s="3"/>
      <c r="DFF183" s="3"/>
      <c r="DFG183" s="3"/>
      <c r="DFH183" s="3"/>
      <c r="DFI183" s="3"/>
      <c r="DFJ183" s="3"/>
      <c r="DFK183" s="3"/>
      <c r="DFL183" s="3"/>
      <c r="DFM183" s="3"/>
      <c r="DFN183" s="3"/>
      <c r="DFO183" s="3"/>
      <c r="DFP183" s="3"/>
      <c r="DFQ183" s="3"/>
      <c r="DFR183" s="3"/>
      <c r="DFS183" s="3"/>
      <c r="DFT183" s="3"/>
      <c r="DFU183" s="3"/>
      <c r="DFV183" s="3"/>
      <c r="DFW183" s="3"/>
      <c r="DFX183" s="3"/>
      <c r="DFY183" s="3"/>
      <c r="DFZ183" s="3"/>
      <c r="DGA183" s="3"/>
      <c r="DGB183" s="3"/>
      <c r="DGC183" s="3"/>
      <c r="DGD183" s="3"/>
      <c r="DGE183" s="3"/>
      <c r="DGF183" s="3"/>
      <c r="DGG183" s="3"/>
      <c r="DGH183" s="3"/>
      <c r="DGI183" s="3"/>
      <c r="DGJ183" s="3"/>
      <c r="DGK183" s="3"/>
      <c r="DGL183" s="3"/>
      <c r="DGM183" s="3"/>
      <c r="DGN183" s="3"/>
      <c r="DGO183" s="3"/>
      <c r="DGP183" s="3"/>
      <c r="DGQ183" s="3"/>
      <c r="DGR183" s="3"/>
      <c r="DGS183" s="3"/>
      <c r="DGT183" s="3"/>
      <c r="DGU183" s="3"/>
      <c r="DGV183" s="3"/>
      <c r="DGW183" s="3"/>
      <c r="DGX183" s="3"/>
      <c r="DGY183" s="3"/>
      <c r="DGZ183" s="3"/>
      <c r="DHA183" s="3"/>
      <c r="DHB183" s="3"/>
      <c r="DHC183" s="3"/>
      <c r="DHD183" s="3"/>
      <c r="DHE183" s="3"/>
      <c r="DHF183" s="3"/>
      <c r="DHG183" s="3"/>
      <c r="DHH183" s="3"/>
      <c r="DHI183" s="3"/>
      <c r="DHJ183" s="3"/>
      <c r="DHK183" s="3"/>
      <c r="DHL183" s="3"/>
      <c r="DHM183" s="3"/>
      <c r="DHN183" s="3"/>
      <c r="DHO183" s="3"/>
      <c r="DHP183" s="3"/>
      <c r="DHQ183" s="3"/>
      <c r="DHR183" s="3"/>
      <c r="DHS183" s="3"/>
      <c r="DHT183" s="3"/>
      <c r="DHU183" s="3"/>
      <c r="DHV183" s="3"/>
      <c r="DHW183" s="3"/>
      <c r="DHX183" s="3"/>
      <c r="DHY183" s="3"/>
      <c r="DHZ183" s="3"/>
      <c r="DIA183" s="3"/>
      <c r="DIB183" s="3"/>
      <c r="DIC183" s="3"/>
      <c r="DID183" s="3"/>
      <c r="DIE183" s="3"/>
      <c r="DIF183" s="3"/>
      <c r="DIG183" s="3"/>
      <c r="DIH183" s="3"/>
      <c r="DII183" s="3"/>
      <c r="DIJ183" s="3"/>
      <c r="DIK183" s="3"/>
      <c r="DIL183" s="3"/>
      <c r="DIM183" s="3"/>
      <c r="DIN183" s="3"/>
      <c r="DIO183" s="3"/>
      <c r="DIP183" s="3"/>
      <c r="DIQ183" s="3"/>
      <c r="DIR183" s="3"/>
      <c r="DIS183" s="3"/>
      <c r="DIT183" s="3"/>
      <c r="DIU183" s="3"/>
      <c r="DIV183" s="3"/>
      <c r="DIW183" s="3"/>
      <c r="DIX183" s="3"/>
      <c r="DIY183" s="3"/>
      <c r="DIZ183" s="3"/>
      <c r="DJA183" s="3"/>
      <c r="DJB183" s="3"/>
      <c r="DJC183" s="3"/>
      <c r="DJD183" s="3"/>
      <c r="DJE183" s="3"/>
      <c r="DJF183" s="3"/>
      <c r="DJG183" s="3"/>
      <c r="DJH183" s="3"/>
      <c r="DJI183" s="3"/>
      <c r="DJJ183" s="3"/>
      <c r="DJK183" s="3"/>
      <c r="DJL183" s="3"/>
      <c r="DJM183" s="3"/>
      <c r="DJN183" s="3"/>
      <c r="DJO183" s="3"/>
      <c r="DJP183" s="3"/>
      <c r="DJQ183" s="3"/>
      <c r="DJR183" s="3"/>
      <c r="DJS183" s="3"/>
      <c r="DJT183" s="3"/>
      <c r="DJU183" s="3"/>
      <c r="DJV183" s="3"/>
      <c r="DJW183" s="3"/>
      <c r="DJX183" s="3"/>
      <c r="DJY183" s="3"/>
      <c r="DJZ183" s="3"/>
      <c r="DKA183" s="3"/>
      <c r="DKB183" s="3"/>
      <c r="DKC183" s="3"/>
      <c r="DKD183" s="3"/>
      <c r="DKE183" s="3"/>
      <c r="DKF183" s="3"/>
      <c r="DKG183" s="3"/>
      <c r="DKH183" s="3"/>
      <c r="DKI183" s="3"/>
      <c r="DKJ183" s="3"/>
      <c r="DKK183" s="3"/>
      <c r="DKL183" s="3"/>
      <c r="DKM183" s="3"/>
      <c r="DKN183" s="3"/>
      <c r="DKO183" s="3"/>
      <c r="DKP183" s="3"/>
      <c r="DKQ183" s="3"/>
      <c r="DKR183" s="3"/>
      <c r="DKS183" s="3"/>
      <c r="DKT183" s="3"/>
      <c r="DKU183" s="3"/>
      <c r="DKV183" s="3"/>
      <c r="DKW183" s="3"/>
      <c r="DKX183" s="3"/>
      <c r="DKY183" s="3"/>
      <c r="DKZ183" s="3"/>
      <c r="DLA183" s="3"/>
      <c r="DLB183" s="3"/>
      <c r="DLC183" s="3"/>
      <c r="DLD183" s="3"/>
      <c r="DLE183" s="3"/>
      <c r="DLF183" s="3"/>
      <c r="DLG183" s="3"/>
      <c r="DLH183" s="3"/>
      <c r="DLI183" s="3"/>
      <c r="DLJ183" s="3"/>
      <c r="DLK183" s="3"/>
      <c r="DLL183" s="3"/>
      <c r="DLM183" s="3"/>
      <c r="DLN183" s="3"/>
      <c r="DLO183" s="3"/>
      <c r="DLP183" s="3"/>
      <c r="DLQ183" s="3"/>
      <c r="DLR183" s="3"/>
      <c r="DLS183" s="3"/>
      <c r="DLT183" s="3"/>
      <c r="DLU183" s="3"/>
      <c r="DLV183" s="3"/>
      <c r="DLW183" s="3"/>
      <c r="DLX183" s="3"/>
      <c r="DLY183" s="3"/>
      <c r="DLZ183" s="3"/>
      <c r="DMA183" s="3"/>
      <c r="DMB183" s="3"/>
      <c r="DMC183" s="3"/>
      <c r="DMD183" s="3"/>
      <c r="DME183" s="3"/>
      <c r="DMF183" s="3"/>
      <c r="DMG183" s="3"/>
      <c r="DMH183" s="3"/>
      <c r="DMI183" s="3"/>
      <c r="DMJ183" s="3"/>
      <c r="DMK183" s="3"/>
      <c r="DML183" s="3"/>
      <c r="DMM183" s="3"/>
      <c r="DMN183" s="3"/>
      <c r="DMO183" s="3"/>
      <c r="DMP183" s="3"/>
      <c r="DMQ183" s="3"/>
      <c r="DMR183" s="3"/>
      <c r="DMS183" s="3"/>
      <c r="DMT183" s="3"/>
      <c r="DMU183" s="3"/>
      <c r="DMV183" s="3"/>
      <c r="DMW183" s="3"/>
      <c r="DMX183" s="3"/>
      <c r="DMY183" s="3"/>
      <c r="DMZ183" s="3"/>
      <c r="DNA183" s="3"/>
      <c r="DNB183" s="3"/>
      <c r="DNC183" s="3"/>
      <c r="DND183" s="3"/>
      <c r="DNE183" s="3"/>
      <c r="DNF183" s="3"/>
      <c r="DNG183" s="3"/>
      <c r="DNH183" s="3"/>
      <c r="DNI183" s="3"/>
      <c r="DNJ183" s="3"/>
      <c r="DNK183" s="3"/>
      <c r="DNL183" s="3"/>
      <c r="DNM183" s="3"/>
      <c r="DNN183" s="3"/>
      <c r="DNO183" s="3"/>
      <c r="DNP183" s="3"/>
      <c r="DNQ183" s="3"/>
      <c r="DNR183" s="3"/>
      <c r="DNS183" s="3"/>
      <c r="DNT183" s="3"/>
      <c r="DNU183" s="3"/>
      <c r="DNV183" s="3"/>
      <c r="DNW183" s="3"/>
      <c r="DNX183" s="3"/>
      <c r="DNY183" s="3"/>
      <c r="DNZ183" s="3"/>
      <c r="DOA183" s="3"/>
      <c r="DOB183" s="3"/>
      <c r="DOC183" s="3"/>
      <c r="DOD183" s="3"/>
      <c r="DOE183" s="3"/>
      <c r="DOF183" s="3"/>
      <c r="DOG183" s="3"/>
      <c r="DOH183" s="3"/>
      <c r="DOI183" s="3"/>
      <c r="DOJ183" s="3"/>
      <c r="DOK183" s="3"/>
      <c r="DOL183" s="3"/>
      <c r="DOM183" s="3"/>
      <c r="DON183" s="3"/>
      <c r="DOO183" s="3"/>
      <c r="DOP183" s="3"/>
      <c r="DOQ183" s="3"/>
      <c r="DOR183" s="3"/>
      <c r="DOS183" s="3"/>
      <c r="DOT183" s="3"/>
      <c r="DOU183" s="3"/>
      <c r="DOV183" s="3"/>
      <c r="DOW183" s="3"/>
      <c r="DOX183" s="3"/>
      <c r="DOY183" s="3"/>
      <c r="DOZ183" s="3"/>
      <c r="DPA183" s="3"/>
      <c r="DPB183" s="3"/>
      <c r="DPC183" s="3"/>
      <c r="DPD183" s="3"/>
      <c r="DPE183" s="3"/>
      <c r="DPF183" s="3"/>
      <c r="DPG183" s="3"/>
      <c r="DPH183" s="3"/>
      <c r="DPI183" s="3"/>
      <c r="DPJ183" s="3"/>
      <c r="DPK183" s="3"/>
      <c r="DPL183" s="3"/>
      <c r="DPM183" s="3"/>
      <c r="DPN183" s="3"/>
      <c r="DPO183" s="3"/>
      <c r="DPP183" s="3"/>
      <c r="DPQ183" s="3"/>
      <c r="DPR183" s="3"/>
      <c r="DPS183" s="3"/>
      <c r="DPT183" s="3"/>
      <c r="DPU183" s="3"/>
      <c r="DPV183" s="3"/>
      <c r="DPW183" s="3"/>
      <c r="DPX183" s="3"/>
      <c r="DPY183" s="3"/>
      <c r="DPZ183" s="3"/>
      <c r="DQA183" s="3"/>
      <c r="DQB183" s="3"/>
      <c r="DQC183" s="3"/>
      <c r="DQD183" s="3"/>
      <c r="DQE183" s="3"/>
      <c r="DQF183" s="3"/>
      <c r="DQG183" s="3"/>
      <c r="DQH183" s="3"/>
      <c r="DQI183" s="3"/>
      <c r="DQJ183" s="3"/>
      <c r="DQK183" s="3"/>
      <c r="DQL183" s="3"/>
      <c r="DQM183" s="3"/>
      <c r="DQN183" s="3"/>
      <c r="DQO183" s="3"/>
      <c r="DQP183" s="3"/>
      <c r="DQQ183" s="3"/>
      <c r="DQR183" s="3"/>
      <c r="DQS183" s="3"/>
      <c r="DQT183" s="3"/>
      <c r="DQU183" s="3"/>
      <c r="DQV183" s="3"/>
      <c r="DQW183" s="3"/>
      <c r="DQX183" s="3"/>
      <c r="DQY183" s="3"/>
      <c r="DQZ183" s="3"/>
      <c r="DRA183" s="3"/>
      <c r="DRB183" s="3"/>
      <c r="DRC183" s="3"/>
      <c r="DRD183" s="3"/>
      <c r="DRE183" s="3"/>
      <c r="DRF183" s="3"/>
      <c r="DRG183" s="3"/>
      <c r="DRH183" s="3"/>
      <c r="DRI183" s="3"/>
      <c r="DRJ183" s="3"/>
      <c r="DRK183" s="3"/>
      <c r="DRL183" s="3"/>
      <c r="DRM183" s="3"/>
      <c r="DRN183" s="3"/>
      <c r="DRO183" s="3"/>
      <c r="DRP183" s="3"/>
      <c r="DRQ183" s="3"/>
      <c r="DRR183" s="3"/>
      <c r="DRS183" s="3"/>
      <c r="DRT183" s="3"/>
      <c r="DRU183" s="3"/>
      <c r="DRV183" s="3"/>
      <c r="DRW183" s="3"/>
      <c r="DRX183" s="3"/>
      <c r="DRY183" s="3"/>
      <c r="DRZ183" s="3"/>
      <c r="DSA183" s="3"/>
      <c r="DSB183" s="3"/>
      <c r="DSC183" s="3"/>
      <c r="DSD183" s="3"/>
      <c r="DSE183" s="3"/>
      <c r="DSF183" s="3"/>
      <c r="DSG183" s="3"/>
      <c r="DSH183" s="3"/>
      <c r="DSI183" s="3"/>
      <c r="DSJ183" s="3"/>
      <c r="DSK183" s="3"/>
      <c r="DSL183" s="3"/>
      <c r="DSM183" s="3"/>
      <c r="DSN183" s="3"/>
      <c r="DSO183" s="3"/>
      <c r="DSP183" s="3"/>
      <c r="DSQ183" s="3"/>
      <c r="DSR183" s="3"/>
      <c r="DSS183" s="3"/>
      <c r="DST183" s="3"/>
      <c r="DSU183" s="3"/>
      <c r="DSV183" s="3"/>
      <c r="DSW183" s="3"/>
      <c r="DSX183" s="3"/>
      <c r="DSY183" s="3"/>
      <c r="DSZ183" s="3"/>
      <c r="DTA183" s="3"/>
      <c r="DTB183" s="3"/>
      <c r="DTC183" s="3"/>
      <c r="DTD183" s="3"/>
      <c r="DTE183" s="3"/>
      <c r="DTF183" s="3"/>
      <c r="DTG183" s="3"/>
      <c r="DTH183" s="3"/>
      <c r="DTI183" s="3"/>
      <c r="DTJ183" s="3"/>
      <c r="DTK183" s="3"/>
      <c r="DTL183" s="3"/>
      <c r="DTM183" s="3"/>
      <c r="DTN183" s="3"/>
      <c r="DTO183" s="3"/>
      <c r="DTP183" s="3"/>
      <c r="DTQ183" s="3"/>
      <c r="DTR183" s="3"/>
      <c r="DTS183" s="3"/>
      <c r="DTT183" s="3"/>
      <c r="DTU183" s="3"/>
      <c r="DTV183" s="3"/>
      <c r="DTW183" s="3"/>
      <c r="DTX183" s="3"/>
      <c r="DTY183" s="3"/>
      <c r="DTZ183" s="3"/>
      <c r="DUA183" s="3"/>
      <c r="DUB183" s="3"/>
      <c r="DUC183" s="3"/>
      <c r="DUD183" s="3"/>
      <c r="DUE183" s="3"/>
      <c r="DUF183" s="3"/>
      <c r="DUG183" s="3"/>
      <c r="DUH183" s="3"/>
      <c r="DUI183" s="3"/>
      <c r="DUJ183" s="3"/>
      <c r="DUK183" s="3"/>
      <c r="DUL183" s="3"/>
      <c r="DUM183" s="3"/>
      <c r="DUN183" s="3"/>
      <c r="DUO183" s="3"/>
      <c r="DUP183" s="3"/>
      <c r="DUQ183" s="3"/>
      <c r="DUR183" s="3"/>
      <c r="DUS183" s="3"/>
      <c r="DUT183" s="3"/>
      <c r="DUU183" s="3"/>
      <c r="DUV183" s="3"/>
      <c r="DUW183" s="3"/>
      <c r="DUX183" s="3"/>
      <c r="DUY183" s="3"/>
      <c r="DUZ183" s="3"/>
      <c r="DVA183" s="3"/>
      <c r="DVB183" s="3"/>
      <c r="DVC183" s="3"/>
      <c r="DVD183" s="3"/>
      <c r="DVE183" s="3"/>
      <c r="DVF183" s="3"/>
      <c r="DVG183" s="3"/>
      <c r="DVH183" s="3"/>
      <c r="DVI183" s="3"/>
      <c r="DVJ183" s="3"/>
      <c r="DVK183" s="3"/>
      <c r="DVL183" s="3"/>
      <c r="DVM183" s="3"/>
      <c r="DVN183" s="3"/>
      <c r="DVO183" s="3"/>
      <c r="DVP183" s="3"/>
      <c r="DVQ183" s="3"/>
      <c r="DVR183" s="3"/>
      <c r="DVS183" s="3"/>
      <c r="DVT183" s="3"/>
      <c r="DVU183" s="3"/>
      <c r="DVV183" s="3"/>
      <c r="DVW183" s="3"/>
      <c r="DVX183" s="3"/>
      <c r="DVY183" s="3"/>
      <c r="DVZ183" s="3"/>
      <c r="DWA183" s="3"/>
      <c r="DWB183" s="3"/>
      <c r="DWC183" s="3"/>
      <c r="DWD183" s="3"/>
      <c r="DWE183" s="3"/>
      <c r="DWF183" s="3"/>
      <c r="DWG183" s="3"/>
      <c r="DWH183" s="3"/>
      <c r="DWI183" s="3"/>
      <c r="DWJ183" s="3"/>
      <c r="DWK183" s="3"/>
      <c r="DWL183" s="3"/>
      <c r="DWM183" s="3"/>
      <c r="DWN183" s="3"/>
      <c r="DWO183" s="3"/>
      <c r="DWP183" s="3"/>
      <c r="DWQ183" s="3"/>
      <c r="DWR183" s="3"/>
      <c r="DWS183" s="3"/>
      <c r="DWT183" s="3"/>
      <c r="DWU183" s="3"/>
      <c r="DWV183" s="3"/>
      <c r="DWW183" s="3"/>
      <c r="DWX183" s="3"/>
      <c r="DWY183" s="3"/>
      <c r="DWZ183" s="3"/>
      <c r="DXA183" s="3"/>
      <c r="DXB183" s="3"/>
      <c r="DXC183" s="3"/>
      <c r="DXD183" s="3"/>
      <c r="DXE183" s="3"/>
      <c r="DXF183" s="3"/>
      <c r="DXG183" s="3"/>
      <c r="DXH183" s="3"/>
      <c r="DXI183" s="3"/>
      <c r="DXJ183" s="3"/>
      <c r="DXK183" s="3"/>
      <c r="DXL183" s="3"/>
      <c r="DXM183" s="3"/>
      <c r="DXN183" s="3"/>
      <c r="DXO183" s="3"/>
      <c r="DXP183" s="3"/>
      <c r="DXQ183" s="3"/>
      <c r="DXR183" s="3"/>
      <c r="DXS183" s="3"/>
      <c r="DXT183" s="3"/>
      <c r="DXU183" s="3"/>
      <c r="DXV183" s="3"/>
      <c r="DXW183" s="3"/>
      <c r="DXX183" s="3"/>
      <c r="DXY183" s="3"/>
      <c r="DXZ183" s="3"/>
      <c r="DYA183" s="3"/>
      <c r="DYB183" s="3"/>
      <c r="DYC183" s="3"/>
      <c r="DYD183" s="3"/>
      <c r="DYE183" s="3"/>
      <c r="DYF183" s="3"/>
      <c r="DYG183" s="3"/>
      <c r="DYH183" s="3"/>
      <c r="DYI183" s="3"/>
      <c r="DYJ183" s="3"/>
      <c r="DYK183" s="3"/>
      <c r="DYL183" s="3"/>
      <c r="DYM183" s="3"/>
      <c r="DYN183" s="3"/>
      <c r="DYO183" s="3"/>
      <c r="DYP183" s="3"/>
      <c r="DYQ183" s="3"/>
      <c r="DYR183" s="3"/>
      <c r="DYS183" s="3"/>
      <c r="DYT183" s="3"/>
      <c r="DYU183" s="3"/>
      <c r="DYV183" s="3"/>
      <c r="DYW183" s="3"/>
      <c r="DYX183" s="3"/>
      <c r="DYY183" s="3"/>
      <c r="DYZ183" s="3"/>
      <c r="DZA183" s="3"/>
      <c r="DZB183" s="3"/>
      <c r="DZC183" s="3"/>
      <c r="DZD183" s="3"/>
      <c r="DZE183" s="3"/>
      <c r="DZF183" s="3"/>
      <c r="DZG183" s="3"/>
      <c r="DZH183" s="3"/>
      <c r="DZI183" s="3"/>
      <c r="DZJ183" s="3"/>
      <c r="DZK183" s="3"/>
      <c r="DZL183" s="3"/>
      <c r="DZM183" s="3"/>
      <c r="DZN183" s="3"/>
      <c r="DZO183" s="3"/>
      <c r="DZP183" s="3"/>
      <c r="DZQ183" s="3"/>
      <c r="DZR183" s="3"/>
      <c r="DZS183" s="3"/>
      <c r="DZT183" s="3"/>
      <c r="DZU183" s="3"/>
      <c r="DZV183" s="3"/>
      <c r="DZW183" s="3"/>
      <c r="DZX183" s="3"/>
      <c r="DZY183" s="3"/>
      <c r="DZZ183" s="3"/>
      <c r="EAA183" s="3"/>
      <c r="EAB183" s="3"/>
      <c r="EAC183" s="3"/>
      <c r="EAD183" s="3"/>
      <c r="EAE183" s="3"/>
      <c r="EAF183" s="3"/>
      <c r="EAG183" s="3"/>
      <c r="EAH183" s="3"/>
      <c r="EAI183" s="3"/>
      <c r="EAJ183" s="3"/>
      <c r="EAK183" s="3"/>
      <c r="EAL183" s="3"/>
      <c r="EAM183" s="3"/>
      <c r="EAN183" s="3"/>
      <c r="EAO183" s="3"/>
      <c r="EAP183" s="3"/>
      <c r="EAQ183" s="3"/>
      <c r="EAR183" s="3"/>
      <c r="EAS183" s="3"/>
      <c r="EAT183" s="3"/>
      <c r="EAU183" s="3"/>
      <c r="EAV183" s="3"/>
      <c r="EAW183" s="3"/>
      <c r="EAX183" s="3"/>
      <c r="EAY183" s="3"/>
      <c r="EAZ183" s="3"/>
      <c r="EBA183" s="3"/>
      <c r="EBB183" s="3"/>
      <c r="EBC183" s="3"/>
      <c r="EBD183" s="3"/>
      <c r="EBE183" s="3"/>
      <c r="EBF183" s="3"/>
      <c r="EBG183" s="3"/>
      <c r="EBH183" s="3"/>
      <c r="EBI183" s="3"/>
      <c r="EBJ183" s="3"/>
      <c r="EBK183" s="3"/>
      <c r="EBL183" s="3"/>
      <c r="EBM183" s="3"/>
      <c r="EBN183" s="3"/>
      <c r="EBO183" s="3"/>
      <c r="EBP183" s="3"/>
      <c r="EBQ183" s="3"/>
      <c r="EBR183" s="3"/>
      <c r="EBS183" s="3"/>
      <c r="EBT183" s="3"/>
      <c r="EBU183" s="3"/>
      <c r="EBV183" s="3"/>
      <c r="EBW183" s="3"/>
      <c r="EBX183" s="3"/>
      <c r="EBY183" s="3"/>
      <c r="EBZ183" s="3"/>
      <c r="ECA183" s="3"/>
      <c r="ECB183" s="3"/>
      <c r="ECC183" s="3"/>
      <c r="ECD183" s="3"/>
      <c r="ECE183" s="3"/>
      <c r="ECF183" s="3"/>
      <c r="ECG183" s="3"/>
      <c r="ECH183" s="3"/>
      <c r="ECI183" s="3"/>
      <c r="ECJ183" s="3"/>
      <c r="ECK183" s="3"/>
      <c r="ECL183" s="3"/>
      <c r="ECM183" s="3"/>
      <c r="ECN183" s="3"/>
      <c r="ECO183" s="3"/>
      <c r="ECP183" s="3"/>
      <c r="ECQ183" s="3"/>
      <c r="ECR183" s="3"/>
      <c r="ECS183" s="3"/>
      <c r="ECT183" s="3"/>
      <c r="ECU183" s="3"/>
      <c r="ECV183" s="3"/>
      <c r="ECW183" s="3"/>
      <c r="ECX183" s="3"/>
      <c r="ECY183" s="3"/>
      <c r="ECZ183" s="3"/>
      <c r="EDA183" s="3"/>
      <c r="EDB183" s="3"/>
      <c r="EDC183" s="3"/>
      <c r="EDD183" s="3"/>
      <c r="EDE183" s="3"/>
      <c r="EDF183" s="3"/>
      <c r="EDG183" s="3"/>
      <c r="EDH183" s="3"/>
      <c r="EDI183" s="3"/>
      <c r="EDJ183" s="3"/>
      <c r="EDK183" s="3"/>
      <c r="EDL183" s="3"/>
      <c r="EDM183" s="3"/>
      <c r="EDN183" s="3"/>
      <c r="EDO183" s="3"/>
      <c r="EDP183" s="3"/>
      <c r="EDQ183" s="3"/>
      <c r="EDR183" s="3"/>
      <c r="EDS183" s="3"/>
      <c r="EDT183" s="3"/>
      <c r="EDU183" s="3"/>
      <c r="EDV183" s="3"/>
      <c r="EDW183" s="3"/>
      <c r="EDX183" s="3"/>
      <c r="EDY183" s="3"/>
      <c r="EDZ183" s="3"/>
      <c r="EEA183" s="3"/>
      <c r="EEB183" s="3"/>
      <c r="EEC183" s="3"/>
      <c r="EED183" s="3"/>
      <c r="EEE183" s="3"/>
      <c r="EEF183" s="3"/>
      <c r="EEG183" s="3"/>
      <c r="EEH183" s="3"/>
      <c r="EEI183" s="3"/>
      <c r="EEJ183" s="3"/>
      <c r="EEK183" s="3"/>
      <c r="EEL183" s="3"/>
      <c r="EEM183" s="3"/>
      <c r="EEN183" s="3"/>
      <c r="EEO183" s="3"/>
      <c r="EEP183" s="3"/>
      <c r="EEQ183" s="3"/>
      <c r="EER183" s="3"/>
      <c r="EES183" s="3"/>
      <c r="EET183" s="3"/>
      <c r="EEU183" s="3"/>
      <c r="EEV183" s="3"/>
      <c r="EEW183" s="3"/>
      <c r="EEX183" s="3"/>
      <c r="EEY183" s="3"/>
      <c r="EEZ183" s="3"/>
      <c r="EFA183" s="3"/>
      <c r="EFB183" s="3"/>
      <c r="EFC183" s="3"/>
      <c r="EFD183" s="3"/>
      <c r="EFE183" s="3"/>
      <c r="EFF183" s="3"/>
      <c r="EFG183" s="3"/>
      <c r="EFH183" s="3"/>
      <c r="EFI183" s="3"/>
      <c r="EFJ183" s="3"/>
      <c r="EFK183" s="3"/>
      <c r="EFL183" s="3"/>
      <c r="EFM183" s="3"/>
      <c r="EFN183" s="3"/>
      <c r="EFO183" s="3"/>
      <c r="EFP183" s="3"/>
      <c r="EFQ183" s="3"/>
      <c r="EFR183" s="3"/>
      <c r="EFS183" s="3"/>
      <c r="EFT183" s="3"/>
      <c r="EFU183" s="3"/>
      <c r="EFV183" s="3"/>
      <c r="EFW183" s="3"/>
      <c r="EFX183" s="3"/>
      <c r="EFY183" s="3"/>
      <c r="EFZ183" s="3"/>
      <c r="EGA183" s="3"/>
      <c r="EGB183" s="3"/>
      <c r="EGC183" s="3"/>
      <c r="EGD183" s="3"/>
      <c r="EGE183" s="3"/>
      <c r="EGF183" s="3"/>
      <c r="EGG183" s="3"/>
      <c r="EGH183" s="3"/>
      <c r="EGI183" s="3"/>
      <c r="EGJ183" s="3"/>
      <c r="EGK183" s="3"/>
      <c r="EGL183" s="3"/>
      <c r="EGM183" s="3"/>
      <c r="EGN183" s="3"/>
      <c r="EGO183" s="3"/>
      <c r="EGP183" s="3"/>
      <c r="EGQ183" s="3"/>
      <c r="EGR183" s="3"/>
      <c r="EGS183" s="3"/>
      <c r="EGT183" s="3"/>
      <c r="EGU183" s="3"/>
      <c r="EGV183" s="3"/>
      <c r="EGW183" s="3"/>
      <c r="EGX183" s="3"/>
      <c r="EGY183" s="3"/>
      <c r="EGZ183" s="3"/>
      <c r="EHA183" s="3"/>
      <c r="EHB183" s="3"/>
      <c r="EHC183" s="3"/>
      <c r="EHD183" s="3"/>
      <c r="EHE183" s="3"/>
      <c r="EHF183" s="3"/>
      <c r="EHG183" s="3"/>
      <c r="EHH183" s="3"/>
      <c r="EHI183" s="3"/>
      <c r="EHJ183" s="3"/>
      <c r="EHK183" s="3"/>
      <c r="EHL183" s="3"/>
      <c r="EHM183" s="3"/>
      <c r="EHN183" s="3"/>
      <c r="EHO183" s="3"/>
      <c r="EHP183" s="3"/>
      <c r="EHQ183" s="3"/>
      <c r="EHR183" s="3"/>
      <c r="EHS183" s="3"/>
      <c r="EHT183" s="3"/>
      <c r="EHU183" s="3"/>
      <c r="EHV183" s="3"/>
      <c r="EHW183" s="3"/>
      <c r="EHX183" s="3"/>
      <c r="EHY183" s="3"/>
      <c r="EHZ183" s="3"/>
      <c r="EIA183" s="3"/>
      <c r="EIB183" s="3"/>
      <c r="EIC183" s="3"/>
      <c r="EID183" s="3"/>
      <c r="EIE183" s="3"/>
      <c r="EIF183" s="3"/>
      <c r="EIG183" s="3"/>
      <c r="EIH183" s="3"/>
      <c r="EII183" s="3"/>
      <c r="EIJ183" s="3"/>
      <c r="EIK183" s="3"/>
      <c r="EIL183" s="3"/>
      <c r="EIM183" s="3"/>
      <c r="EIN183" s="3"/>
      <c r="EIO183" s="3"/>
      <c r="EIP183" s="3"/>
      <c r="EIQ183" s="3"/>
      <c r="EIR183" s="3"/>
      <c r="EIS183" s="3"/>
      <c r="EIT183" s="3"/>
      <c r="EIU183" s="3"/>
      <c r="EIV183" s="3"/>
      <c r="EIW183" s="3"/>
      <c r="EIX183" s="3"/>
      <c r="EIY183" s="3"/>
      <c r="EIZ183" s="3"/>
      <c r="EJA183" s="3"/>
      <c r="EJB183" s="3"/>
      <c r="EJC183" s="3"/>
      <c r="EJD183" s="3"/>
      <c r="EJE183" s="3"/>
      <c r="EJF183" s="3"/>
      <c r="EJG183" s="3"/>
      <c r="EJH183" s="3"/>
      <c r="EJI183" s="3"/>
      <c r="EJJ183" s="3"/>
      <c r="EJK183" s="3"/>
      <c r="EJL183" s="3"/>
      <c r="EJM183" s="3"/>
      <c r="EJN183" s="3"/>
      <c r="EJO183" s="3"/>
      <c r="EJP183" s="3"/>
      <c r="EJQ183" s="3"/>
      <c r="EJR183" s="3"/>
      <c r="EJS183" s="3"/>
      <c r="EJT183" s="3"/>
      <c r="EJU183" s="3"/>
      <c r="EJV183" s="3"/>
      <c r="EJW183" s="3"/>
      <c r="EJX183" s="3"/>
      <c r="EJY183" s="3"/>
      <c r="EJZ183" s="3"/>
      <c r="EKA183" s="3"/>
      <c r="EKB183" s="3"/>
      <c r="EKC183" s="3"/>
      <c r="EKD183" s="3"/>
      <c r="EKE183" s="3"/>
      <c r="EKF183" s="3"/>
      <c r="EKG183" s="3"/>
      <c r="EKH183" s="3"/>
      <c r="EKI183" s="3"/>
      <c r="EKJ183" s="3"/>
      <c r="EKK183" s="3"/>
      <c r="EKL183" s="3"/>
      <c r="EKM183" s="3"/>
      <c r="EKN183" s="3"/>
      <c r="EKO183" s="3"/>
      <c r="EKP183" s="3"/>
      <c r="EKQ183" s="3"/>
      <c r="EKR183" s="3"/>
      <c r="EKS183" s="3"/>
      <c r="EKT183" s="3"/>
      <c r="EKU183" s="3"/>
      <c r="EKV183" s="3"/>
      <c r="EKW183" s="3"/>
      <c r="EKX183" s="3"/>
      <c r="EKY183" s="3"/>
      <c r="EKZ183" s="3"/>
      <c r="ELA183" s="3"/>
      <c r="ELB183" s="3"/>
      <c r="ELC183" s="3"/>
      <c r="ELD183" s="3"/>
      <c r="ELE183" s="3"/>
      <c r="ELF183" s="3"/>
      <c r="ELG183" s="3"/>
      <c r="ELH183" s="3"/>
      <c r="ELI183" s="3"/>
      <c r="ELJ183" s="3"/>
      <c r="ELK183" s="3"/>
      <c r="ELL183" s="3"/>
      <c r="ELM183" s="3"/>
      <c r="ELN183" s="3"/>
      <c r="ELO183" s="3"/>
      <c r="ELP183" s="3"/>
      <c r="ELQ183" s="3"/>
      <c r="ELR183" s="3"/>
      <c r="ELS183" s="3"/>
      <c r="ELT183" s="3"/>
      <c r="ELU183" s="3"/>
      <c r="ELV183" s="3"/>
      <c r="ELW183" s="3"/>
      <c r="ELX183" s="3"/>
      <c r="ELY183" s="3"/>
      <c r="ELZ183" s="3"/>
      <c r="EMA183" s="3"/>
      <c r="EMB183" s="3"/>
      <c r="EMC183" s="3"/>
      <c r="EMD183" s="3"/>
      <c r="EME183" s="3"/>
      <c r="EMF183" s="3"/>
      <c r="EMG183" s="3"/>
      <c r="EMH183" s="3"/>
      <c r="EMI183" s="3"/>
      <c r="EMJ183" s="3"/>
      <c r="EMK183" s="3"/>
      <c r="EML183" s="3"/>
      <c r="EMM183" s="3"/>
      <c r="EMN183" s="3"/>
      <c r="EMO183" s="3"/>
      <c r="EMP183" s="3"/>
      <c r="EMQ183" s="3"/>
      <c r="EMR183" s="3"/>
      <c r="EMS183" s="3"/>
      <c r="EMT183" s="3"/>
      <c r="EMU183" s="3"/>
      <c r="EMV183" s="3"/>
      <c r="EMW183" s="3"/>
      <c r="EMX183" s="3"/>
      <c r="EMY183" s="3"/>
      <c r="EMZ183" s="3"/>
      <c r="ENA183" s="3"/>
      <c r="ENB183" s="3"/>
      <c r="ENC183" s="3"/>
      <c r="END183" s="3"/>
      <c r="ENE183" s="3"/>
      <c r="ENF183" s="3"/>
      <c r="ENG183" s="3"/>
      <c r="ENH183" s="3"/>
      <c r="ENI183" s="3"/>
      <c r="ENJ183" s="3"/>
      <c r="ENK183" s="3"/>
      <c r="ENL183" s="3"/>
      <c r="ENM183" s="3"/>
      <c r="ENN183" s="3"/>
      <c r="ENO183" s="3"/>
      <c r="ENP183" s="3"/>
      <c r="ENQ183" s="3"/>
      <c r="ENR183" s="3"/>
      <c r="ENS183" s="3"/>
      <c r="ENT183" s="3"/>
      <c r="ENU183" s="3"/>
      <c r="ENV183" s="3"/>
      <c r="ENW183" s="3"/>
      <c r="ENX183" s="3"/>
      <c r="ENY183" s="3"/>
      <c r="ENZ183" s="3"/>
      <c r="EOA183" s="3"/>
      <c r="EOB183" s="3"/>
      <c r="EOC183" s="3"/>
      <c r="EOD183" s="3"/>
      <c r="EOE183" s="3"/>
      <c r="EOF183" s="3"/>
      <c r="EOG183" s="3"/>
      <c r="EOH183" s="3"/>
      <c r="EOI183" s="3"/>
      <c r="EOJ183" s="3"/>
      <c r="EOK183" s="3"/>
      <c r="EOL183" s="3"/>
      <c r="EOM183" s="3"/>
      <c r="EON183" s="3"/>
      <c r="EOO183" s="3"/>
      <c r="EOP183" s="3"/>
      <c r="EOQ183" s="3"/>
      <c r="EOR183" s="3"/>
      <c r="EOS183" s="3"/>
      <c r="EOT183" s="3"/>
      <c r="EOU183" s="3"/>
      <c r="EOV183" s="3"/>
      <c r="EOW183" s="3"/>
      <c r="EOX183" s="3"/>
      <c r="EOY183" s="3"/>
      <c r="EOZ183" s="3"/>
      <c r="EPA183" s="3"/>
      <c r="EPB183" s="3"/>
      <c r="EPC183" s="3"/>
      <c r="EPD183" s="3"/>
      <c r="EPE183" s="3"/>
      <c r="EPF183" s="3"/>
      <c r="EPG183" s="3"/>
      <c r="EPH183" s="3"/>
      <c r="EPI183" s="3"/>
      <c r="EPJ183" s="3"/>
      <c r="EPK183" s="3"/>
      <c r="EPL183" s="3"/>
      <c r="EPM183" s="3"/>
      <c r="EPN183" s="3"/>
      <c r="EPO183" s="3"/>
      <c r="EPP183" s="3"/>
      <c r="EPQ183" s="3"/>
      <c r="EPR183" s="3"/>
      <c r="EPS183" s="3"/>
      <c r="EPT183" s="3"/>
      <c r="EPU183" s="3"/>
      <c r="EPV183" s="3"/>
      <c r="EPW183" s="3"/>
      <c r="EPX183" s="3"/>
      <c r="EPY183" s="3"/>
      <c r="EPZ183" s="3"/>
      <c r="EQA183" s="3"/>
      <c r="EQB183" s="3"/>
      <c r="EQC183" s="3"/>
      <c r="EQD183" s="3"/>
      <c r="EQE183" s="3"/>
      <c r="EQF183" s="3"/>
      <c r="EQG183" s="3"/>
      <c r="EQH183" s="3"/>
      <c r="EQI183" s="3"/>
      <c r="EQJ183" s="3"/>
      <c r="EQK183" s="3"/>
      <c r="EQL183" s="3"/>
      <c r="EQM183" s="3"/>
      <c r="EQN183" s="3"/>
      <c r="EQO183" s="3"/>
      <c r="EQP183" s="3"/>
      <c r="EQQ183" s="3"/>
      <c r="EQR183" s="3"/>
      <c r="EQS183" s="3"/>
      <c r="EQT183" s="3"/>
      <c r="EQU183" s="3"/>
      <c r="EQV183" s="3"/>
      <c r="EQW183" s="3"/>
      <c r="EQX183" s="3"/>
      <c r="EQY183" s="3"/>
      <c r="EQZ183" s="3"/>
      <c r="ERA183" s="3"/>
      <c r="ERB183" s="3"/>
      <c r="ERC183" s="3"/>
      <c r="ERD183" s="3"/>
      <c r="ERE183" s="3"/>
      <c r="ERF183" s="3"/>
      <c r="ERG183" s="3"/>
      <c r="ERH183" s="3"/>
      <c r="ERI183" s="3"/>
      <c r="ERJ183" s="3"/>
      <c r="ERK183" s="3"/>
      <c r="ERL183" s="3"/>
      <c r="ERM183" s="3"/>
      <c r="ERN183" s="3"/>
      <c r="ERO183" s="3"/>
      <c r="ERP183" s="3"/>
      <c r="ERQ183" s="3"/>
      <c r="ERR183" s="3"/>
      <c r="ERS183" s="3"/>
      <c r="ERT183" s="3"/>
      <c r="ERU183" s="3"/>
      <c r="ERV183" s="3"/>
      <c r="ERW183" s="3"/>
      <c r="ERX183" s="3"/>
      <c r="ERY183" s="3"/>
      <c r="ERZ183" s="3"/>
      <c r="ESA183" s="3"/>
      <c r="ESB183" s="3"/>
      <c r="ESC183" s="3"/>
      <c r="ESD183" s="3"/>
      <c r="ESE183" s="3"/>
      <c r="ESF183" s="3"/>
      <c r="ESG183" s="3"/>
      <c r="ESH183" s="3"/>
      <c r="ESI183" s="3"/>
      <c r="ESJ183" s="3"/>
      <c r="ESK183" s="3"/>
      <c r="ESL183" s="3"/>
      <c r="ESM183" s="3"/>
      <c r="ESN183" s="3"/>
      <c r="ESO183" s="3"/>
      <c r="ESP183" s="3"/>
      <c r="ESQ183" s="3"/>
      <c r="ESR183" s="3"/>
      <c r="ESS183" s="3"/>
      <c r="EST183" s="3"/>
      <c r="ESU183" s="3"/>
      <c r="ESV183" s="3"/>
      <c r="ESW183" s="3"/>
      <c r="ESX183" s="3"/>
      <c r="ESY183" s="3"/>
      <c r="ESZ183" s="3"/>
      <c r="ETA183" s="3"/>
      <c r="ETB183" s="3"/>
      <c r="ETC183" s="3"/>
      <c r="ETD183" s="3"/>
      <c r="ETE183" s="3"/>
      <c r="ETF183" s="3"/>
      <c r="ETG183" s="3"/>
      <c r="ETH183" s="3"/>
      <c r="ETI183" s="3"/>
      <c r="ETJ183" s="3"/>
      <c r="ETK183" s="3"/>
      <c r="ETL183" s="3"/>
      <c r="ETM183" s="3"/>
      <c r="ETN183" s="3"/>
      <c r="ETO183" s="3"/>
      <c r="ETP183" s="3"/>
      <c r="ETQ183" s="3"/>
      <c r="ETR183" s="3"/>
      <c r="ETS183" s="3"/>
      <c r="ETT183" s="3"/>
      <c r="ETU183" s="3"/>
      <c r="ETV183" s="3"/>
      <c r="ETW183" s="3"/>
      <c r="ETX183" s="3"/>
      <c r="ETY183" s="3"/>
      <c r="ETZ183" s="3"/>
      <c r="EUA183" s="3"/>
      <c r="EUB183" s="3"/>
      <c r="EUC183" s="3"/>
      <c r="EUD183" s="3"/>
      <c r="EUE183" s="3"/>
      <c r="EUF183" s="3"/>
      <c r="EUG183" s="3"/>
      <c r="EUH183" s="3"/>
      <c r="EUI183" s="3"/>
      <c r="EUJ183" s="3"/>
      <c r="EUK183" s="3"/>
      <c r="EUL183" s="3"/>
      <c r="EUM183" s="3"/>
      <c r="EUN183" s="3"/>
      <c r="EUO183" s="3"/>
      <c r="EUP183" s="3"/>
      <c r="EUQ183" s="3"/>
      <c r="EUR183" s="3"/>
      <c r="EUS183" s="3"/>
      <c r="EUT183" s="3"/>
      <c r="EUU183" s="3"/>
      <c r="EUV183" s="3"/>
      <c r="EUW183" s="3"/>
      <c r="EUX183" s="3"/>
      <c r="EUY183" s="3"/>
      <c r="EUZ183" s="3"/>
      <c r="EVA183" s="3"/>
      <c r="EVB183" s="3"/>
      <c r="EVC183" s="3"/>
      <c r="EVD183" s="3"/>
      <c r="EVE183" s="3"/>
      <c r="EVF183" s="3"/>
      <c r="EVG183" s="3"/>
      <c r="EVH183" s="3"/>
      <c r="EVI183" s="3"/>
      <c r="EVJ183" s="3"/>
      <c r="EVK183" s="3"/>
      <c r="EVL183" s="3"/>
      <c r="EVM183" s="3"/>
      <c r="EVN183" s="3"/>
      <c r="EVO183" s="3"/>
      <c r="EVP183" s="3"/>
      <c r="EVQ183" s="3"/>
      <c r="EVR183" s="3"/>
      <c r="EVS183" s="3"/>
      <c r="EVT183" s="3"/>
      <c r="EVU183" s="3"/>
      <c r="EVV183" s="3"/>
      <c r="EVW183" s="3"/>
      <c r="EVX183" s="3"/>
      <c r="EVY183" s="3"/>
      <c r="EVZ183" s="3"/>
      <c r="EWA183" s="3"/>
      <c r="EWB183" s="3"/>
      <c r="EWC183" s="3"/>
      <c r="EWD183" s="3"/>
      <c r="EWE183" s="3"/>
      <c r="EWF183" s="3"/>
      <c r="EWG183" s="3"/>
      <c r="EWH183" s="3"/>
      <c r="EWI183" s="3"/>
      <c r="EWJ183" s="3"/>
      <c r="EWK183" s="3"/>
      <c r="EWL183" s="3"/>
      <c r="EWM183" s="3"/>
      <c r="EWN183" s="3"/>
      <c r="EWO183" s="3"/>
      <c r="EWP183" s="3"/>
      <c r="EWQ183" s="3"/>
      <c r="EWR183" s="3"/>
      <c r="EWS183" s="3"/>
      <c r="EWT183" s="3"/>
      <c r="EWU183" s="3"/>
      <c r="EWV183" s="3"/>
      <c r="EWW183" s="3"/>
      <c r="EWX183" s="3"/>
      <c r="EWY183" s="3"/>
      <c r="EWZ183" s="3"/>
      <c r="EXA183" s="3"/>
      <c r="EXB183" s="3"/>
      <c r="EXC183" s="3"/>
      <c r="EXD183" s="3"/>
      <c r="EXE183" s="3"/>
      <c r="EXF183" s="3"/>
      <c r="EXG183" s="3"/>
      <c r="EXH183" s="3"/>
      <c r="EXI183" s="3"/>
      <c r="EXJ183" s="3"/>
      <c r="EXK183" s="3"/>
      <c r="EXL183" s="3"/>
      <c r="EXM183" s="3"/>
      <c r="EXN183" s="3"/>
      <c r="EXO183" s="3"/>
      <c r="EXP183" s="3"/>
      <c r="EXQ183" s="3"/>
      <c r="EXR183" s="3"/>
      <c r="EXS183" s="3"/>
      <c r="EXT183" s="3"/>
      <c r="EXU183" s="3"/>
      <c r="EXV183" s="3"/>
      <c r="EXW183" s="3"/>
      <c r="EXX183" s="3"/>
      <c r="EXY183" s="3"/>
      <c r="EXZ183" s="3"/>
      <c r="EYA183" s="3"/>
      <c r="EYB183" s="3"/>
      <c r="EYC183" s="3"/>
      <c r="EYD183" s="3"/>
      <c r="EYE183" s="3"/>
      <c r="EYF183" s="3"/>
      <c r="EYG183" s="3"/>
      <c r="EYH183" s="3"/>
      <c r="EYI183" s="3"/>
      <c r="EYJ183" s="3"/>
      <c r="EYK183" s="3"/>
      <c r="EYL183" s="3"/>
      <c r="EYM183" s="3"/>
      <c r="EYN183" s="3"/>
      <c r="EYO183" s="3"/>
      <c r="EYP183" s="3"/>
      <c r="EYQ183" s="3"/>
      <c r="EYR183" s="3"/>
      <c r="EYS183" s="3"/>
      <c r="EYT183" s="3"/>
      <c r="EYU183" s="3"/>
      <c r="EYV183" s="3"/>
      <c r="EYW183" s="3"/>
      <c r="EYX183" s="3"/>
      <c r="EYY183" s="3"/>
      <c r="EYZ183" s="3"/>
      <c r="EZA183" s="3"/>
      <c r="EZB183" s="3"/>
      <c r="EZC183" s="3"/>
      <c r="EZD183" s="3"/>
      <c r="EZE183" s="3"/>
      <c r="EZF183" s="3"/>
      <c r="EZG183" s="3"/>
      <c r="EZH183" s="3"/>
      <c r="EZI183" s="3"/>
      <c r="EZJ183" s="3"/>
      <c r="EZK183" s="3"/>
      <c r="EZL183" s="3"/>
      <c r="EZM183" s="3"/>
      <c r="EZN183" s="3"/>
      <c r="EZO183" s="3"/>
      <c r="EZP183" s="3"/>
      <c r="EZQ183" s="3"/>
      <c r="EZR183" s="3"/>
      <c r="EZS183" s="3"/>
      <c r="EZT183" s="3"/>
      <c r="EZU183" s="3"/>
      <c r="EZV183" s="3"/>
      <c r="EZW183" s="3"/>
      <c r="EZX183" s="3"/>
      <c r="EZY183" s="3"/>
      <c r="EZZ183" s="3"/>
      <c r="FAA183" s="3"/>
      <c r="FAB183" s="3"/>
      <c r="FAC183" s="3"/>
      <c r="FAD183" s="3"/>
      <c r="FAE183" s="3"/>
      <c r="FAF183" s="3"/>
      <c r="FAG183" s="3"/>
      <c r="FAH183" s="3"/>
      <c r="FAI183" s="3"/>
      <c r="FAJ183" s="3"/>
      <c r="FAK183" s="3"/>
      <c r="FAL183" s="3"/>
      <c r="FAM183" s="3"/>
      <c r="FAN183" s="3"/>
      <c r="FAO183" s="3"/>
      <c r="FAP183" s="3"/>
      <c r="FAQ183" s="3"/>
      <c r="FAR183" s="3"/>
      <c r="FAS183" s="3"/>
      <c r="FAT183" s="3"/>
      <c r="FAU183" s="3"/>
      <c r="FAV183" s="3"/>
      <c r="FAW183" s="3"/>
      <c r="FAX183" s="3"/>
      <c r="FAY183" s="3"/>
      <c r="FAZ183" s="3"/>
      <c r="FBA183" s="3"/>
      <c r="FBB183" s="3"/>
      <c r="FBC183" s="3"/>
      <c r="FBD183" s="3"/>
      <c r="FBE183" s="3"/>
      <c r="FBF183" s="3"/>
      <c r="FBG183" s="3"/>
      <c r="FBH183" s="3"/>
      <c r="FBI183" s="3"/>
      <c r="FBJ183" s="3"/>
      <c r="FBK183" s="3"/>
      <c r="FBL183" s="3"/>
      <c r="FBM183" s="3"/>
      <c r="FBN183" s="3"/>
      <c r="FBO183" s="3"/>
      <c r="FBP183" s="3"/>
      <c r="FBQ183" s="3"/>
      <c r="FBR183" s="3"/>
      <c r="FBS183" s="3"/>
      <c r="FBT183" s="3"/>
      <c r="FBU183" s="3"/>
      <c r="FBV183" s="3"/>
      <c r="FBW183" s="3"/>
      <c r="FBX183" s="3"/>
      <c r="FBY183" s="3"/>
      <c r="FBZ183" s="3"/>
      <c r="FCA183" s="3"/>
      <c r="FCB183" s="3"/>
      <c r="FCC183" s="3"/>
      <c r="FCD183" s="3"/>
      <c r="FCE183" s="3"/>
      <c r="FCF183" s="3"/>
      <c r="FCG183" s="3"/>
      <c r="FCH183" s="3"/>
      <c r="FCI183" s="3"/>
      <c r="FCJ183" s="3"/>
      <c r="FCK183" s="3"/>
      <c r="FCL183" s="3"/>
      <c r="FCM183" s="3"/>
      <c r="FCN183" s="3"/>
      <c r="FCO183" s="3"/>
      <c r="FCP183" s="3"/>
      <c r="FCQ183" s="3"/>
      <c r="FCR183" s="3"/>
      <c r="FCS183" s="3"/>
      <c r="FCT183" s="3"/>
      <c r="FCU183" s="3"/>
      <c r="FCV183" s="3"/>
      <c r="FCW183" s="3"/>
      <c r="FCX183" s="3"/>
      <c r="FCY183" s="3"/>
      <c r="FCZ183" s="3"/>
      <c r="FDA183" s="3"/>
      <c r="FDB183" s="3"/>
      <c r="FDC183" s="3"/>
      <c r="FDD183" s="3"/>
      <c r="FDE183" s="3"/>
      <c r="FDF183" s="3"/>
      <c r="FDG183" s="3"/>
      <c r="FDH183" s="3"/>
      <c r="FDI183" s="3"/>
      <c r="FDJ183" s="3"/>
      <c r="FDK183" s="3"/>
      <c r="FDL183" s="3"/>
      <c r="FDM183" s="3"/>
      <c r="FDN183" s="3"/>
      <c r="FDO183" s="3"/>
      <c r="FDP183" s="3"/>
      <c r="FDQ183" s="3"/>
      <c r="FDR183" s="3"/>
      <c r="FDS183" s="3"/>
      <c r="FDT183" s="3"/>
      <c r="FDU183" s="3"/>
      <c r="FDV183" s="3"/>
      <c r="FDW183" s="3"/>
      <c r="FDX183" s="3"/>
      <c r="FDY183" s="3"/>
      <c r="FDZ183" s="3"/>
      <c r="FEA183" s="3"/>
      <c r="FEB183" s="3"/>
      <c r="FEC183" s="3"/>
      <c r="FED183" s="3"/>
      <c r="FEE183" s="3"/>
      <c r="FEF183" s="3"/>
      <c r="FEG183" s="3"/>
      <c r="FEH183" s="3"/>
      <c r="FEI183" s="3"/>
      <c r="FEJ183" s="3"/>
      <c r="FEK183" s="3"/>
      <c r="FEL183" s="3"/>
      <c r="FEM183" s="3"/>
      <c r="FEN183" s="3"/>
      <c r="FEO183" s="3"/>
      <c r="FEP183" s="3"/>
      <c r="FEQ183" s="3"/>
      <c r="FER183" s="3"/>
      <c r="FES183" s="3"/>
      <c r="FET183" s="3"/>
      <c r="FEU183" s="3"/>
      <c r="FEV183" s="3"/>
      <c r="FEW183" s="3"/>
      <c r="FEX183" s="3"/>
      <c r="FEY183" s="3"/>
      <c r="FEZ183" s="3"/>
      <c r="FFA183" s="3"/>
      <c r="FFB183" s="3"/>
      <c r="FFC183" s="3"/>
      <c r="FFD183" s="3"/>
      <c r="FFE183" s="3"/>
      <c r="FFF183" s="3"/>
      <c r="FFG183" s="3"/>
      <c r="FFH183" s="3"/>
      <c r="FFI183" s="3"/>
      <c r="FFJ183" s="3"/>
      <c r="FFK183" s="3"/>
      <c r="FFL183" s="3"/>
      <c r="FFM183" s="3"/>
      <c r="FFN183" s="3"/>
      <c r="FFO183" s="3"/>
      <c r="FFP183" s="3"/>
      <c r="FFQ183" s="3"/>
      <c r="FFR183" s="3"/>
      <c r="FFS183" s="3"/>
      <c r="FFT183" s="3"/>
      <c r="FFU183" s="3"/>
      <c r="FFV183" s="3"/>
      <c r="FFW183" s="3"/>
      <c r="FFX183" s="3"/>
      <c r="FFY183" s="3"/>
      <c r="FFZ183" s="3"/>
      <c r="FGA183" s="3"/>
      <c r="FGB183" s="3"/>
      <c r="FGC183" s="3"/>
      <c r="FGD183" s="3"/>
      <c r="FGE183" s="3"/>
      <c r="FGF183" s="3"/>
      <c r="FGG183" s="3"/>
      <c r="FGH183" s="3"/>
      <c r="FGI183" s="3"/>
      <c r="FGJ183" s="3"/>
      <c r="FGK183" s="3"/>
      <c r="FGL183" s="3"/>
      <c r="FGM183" s="3"/>
      <c r="FGN183" s="3"/>
      <c r="FGO183" s="3"/>
      <c r="FGP183" s="3"/>
      <c r="FGQ183" s="3"/>
      <c r="FGR183" s="3"/>
      <c r="FGS183" s="3"/>
      <c r="FGT183" s="3"/>
      <c r="FGU183" s="3"/>
      <c r="FGV183" s="3"/>
      <c r="FGW183" s="3"/>
      <c r="FGX183" s="3"/>
      <c r="FGY183" s="3"/>
      <c r="FGZ183" s="3"/>
      <c r="FHA183" s="3"/>
      <c r="FHB183" s="3"/>
      <c r="FHC183" s="3"/>
      <c r="FHD183" s="3"/>
      <c r="FHE183" s="3"/>
      <c r="FHF183" s="3"/>
      <c r="FHG183" s="3"/>
      <c r="FHH183" s="3"/>
      <c r="FHI183" s="3"/>
      <c r="FHJ183" s="3"/>
      <c r="FHK183" s="3"/>
      <c r="FHL183" s="3"/>
      <c r="FHM183" s="3"/>
      <c r="FHN183" s="3"/>
      <c r="FHO183" s="3"/>
      <c r="FHP183" s="3"/>
      <c r="FHQ183" s="3"/>
      <c r="FHR183" s="3"/>
      <c r="FHS183" s="3"/>
      <c r="FHT183" s="3"/>
      <c r="FHU183" s="3"/>
      <c r="FHV183" s="3"/>
      <c r="FHW183" s="3"/>
      <c r="FHX183" s="3"/>
      <c r="FHY183" s="3"/>
      <c r="FHZ183" s="3"/>
      <c r="FIA183" s="3"/>
      <c r="FIB183" s="3"/>
      <c r="FIC183" s="3"/>
      <c r="FID183" s="3"/>
      <c r="FIE183" s="3"/>
      <c r="FIF183" s="3"/>
      <c r="FIG183" s="3"/>
      <c r="FIH183" s="3"/>
      <c r="FII183" s="3"/>
      <c r="FIJ183" s="3"/>
      <c r="FIK183" s="3"/>
      <c r="FIL183" s="3"/>
      <c r="FIM183" s="3"/>
      <c r="FIN183" s="3"/>
      <c r="FIO183" s="3"/>
      <c r="FIP183" s="3"/>
      <c r="FIQ183" s="3"/>
      <c r="FIR183" s="3"/>
      <c r="FIS183" s="3"/>
      <c r="FIT183" s="3"/>
      <c r="FIU183" s="3"/>
      <c r="FIV183" s="3"/>
      <c r="FIW183" s="3"/>
      <c r="FIX183" s="3"/>
      <c r="FIY183" s="3"/>
      <c r="FIZ183" s="3"/>
      <c r="FJA183" s="3"/>
      <c r="FJB183" s="3"/>
      <c r="FJC183" s="3"/>
      <c r="FJD183" s="3"/>
      <c r="FJE183" s="3"/>
      <c r="FJF183" s="3"/>
      <c r="FJG183" s="3"/>
      <c r="FJH183" s="3"/>
      <c r="FJI183" s="3"/>
      <c r="FJJ183" s="3"/>
      <c r="FJK183" s="3"/>
      <c r="FJL183" s="3"/>
      <c r="FJM183" s="3"/>
      <c r="FJN183" s="3"/>
      <c r="FJO183" s="3"/>
      <c r="FJP183" s="3"/>
      <c r="FJQ183" s="3"/>
      <c r="FJR183" s="3"/>
      <c r="FJS183" s="3"/>
      <c r="FJT183" s="3"/>
      <c r="FJU183" s="3"/>
      <c r="FJV183" s="3"/>
      <c r="FJW183" s="3"/>
      <c r="FJX183" s="3"/>
      <c r="FJY183" s="3"/>
      <c r="FJZ183" s="3"/>
      <c r="FKA183" s="3"/>
      <c r="FKB183" s="3"/>
      <c r="FKC183" s="3"/>
      <c r="FKD183" s="3"/>
      <c r="FKE183" s="3"/>
      <c r="FKF183" s="3"/>
      <c r="FKG183" s="3"/>
      <c r="FKH183" s="3"/>
      <c r="FKI183" s="3"/>
      <c r="FKJ183" s="3"/>
      <c r="FKK183" s="3"/>
      <c r="FKL183" s="3"/>
      <c r="FKM183" s="3"/>
      <c r="FKN183" s="3"/>
      <c r="FKO183" s="3"/>
      <c r="FKP183" s="3"/>
      <c r="FKQ183" s="3"/>
      <c r="FKR183" s="3"/>
      <c r="FKS183" s="3"/>
      <c r="FKT183" s="3"/>
      <c r="FKU183" s="3"/>
      <c r="FKV183" s="3"/>
      <c r="FKW183" s="3"/>
      <c r="FKX183" s="3"/>
      <c r="FKY183" s="3"/>
      <c r="FKZ183" s="3"/>
      <c r="FLA183" s="3"/>
      <c r="FLB183" s="3"/>
      <c r="FLC183" s="3"/>
      <c r="FLD183" s="3"/>
      <c r="FLE183" s="3"/>
      <c r="FLF183" s="3"/>
      <c r="FLG183" s="3"/>
      <c r="FLH183" s="3"/>
      <c r="FLI183" s="3"/>
      <c r="FLJ183" s="3"/>
      <c r="FLK183" s="3"/>
      <c r="FLL183" s="3"/>
      <c r="FLM183" s="3"/>
      <c r="FLN183" s="3"/>
      <c r="FLO183" s="3"/>
      <c r="FLP183" s="3"/>
      <c r="FLQ183" s="3"/>
      <c r="FLR183" s="3"/>
      <c r="FLS183" s="3"/>
      <c r="FLT183" s="3"/>
      <c r="FLU183" s="3"/>
      <c r="FLV183" s="3"/>
      <c r="FLW183" s="3"/>
      <c r="FLX183" s="3"/>
      <c r="FLY183" s="3"/>
      <c r="FLZ183" s="3"/>
      <c r="FMA183" s="3"/>
      <c r="FMB183" s="3"/>
      <c r="FMC183" s="3"/>
      <c r="FMD183" s="3"/>
      <c r="FME183" s="3"/>
      <c r="FMF183" s="3"/>
      <c r="FMG183" s="3"/>
      <c r="FMH183" s="3"/>
      <c r="FMI183" s="3"/>
      <c r="FMJ183" s="3"/>
      <c r="FMK183" s="3"/>
      <c r="FML183" s="3"/>
      <c r="FMM183" s="3"/>
      <c r="FMN183" s="3"/>
      <c r="FMO183" s="3"/>
      <c r="FMP183" s="3"/>
      <c r="FMQ183" s="3"/>
      <c r="FMR183" s="3"/>
      <c r="FMS183" s="3"/>
      <c r="FMT183" s="3"/>
      <c r="FMU183" s="3"/>
      <c r="FMV183" s="3"/>
      <c r="FMW183" s="3"/>
      <c r="FMX183" s="3"/>
      <c r="FMY183" s="3"/>
      <c r="FMZ183" s="3"/>
      <c r="FNA183" s="3"/>
      <c r="FNB183" s="3"/>
      <c r="FNC183" s="3"/>
      <c r="FND183" s="3"/>
      <c r="FNE183" s="3"/>
      <c r="FNF183" s="3"/>
      <c r="FNG183" s="3"/>
      <c r="FNH183" s="3"/>
      <c r="FNI183" s="3"/>
      <c r="FNJ183" s="3"/>
      <c r="FNK183" s="3"/>
      <c r="FNL183" s="3"/>
      <c r="FNM183" s="3"/>
      <c r="FNN183" s="3"/>
      <c r="FNO183" s="3"/>
      <c r="FNP183" s="3"/>
      <c r="FNQ183" s="3"/>
      <c r="FNR183" s="3"/>
      <c r="FNS183" s="3"/>
      <c r="FNT183" s="3"/>
      <c r="FNU183" s="3"/>
      <c r="FNV183" s="3"/>
      <c r="FNW183" s="3"/>
      <c r="FNX183" s="3"/>
      <c r="FNY183" s="3"/>
      <c r="FNZ183" s="3"/>
      <c r="FOA183" s="3"/>
      <c r="FOB183" s="3"/>
      <c r="FOC183" s="3"/>
      <c r="FOD183" s="3"/>
      <c r="FOE183" s="3"/>
      <c r="FOF183" s="3"/>
      <c r="FOG183" s="3"/>
      <c r="FOH183" s="3"/>
      <c r="FOI183" s="3"/>
      <c r="FOJ183" s="3"/>
      <c r="FOK183" s="3"/>
      <c r="FOL183" s="3"/>
      <c r="FOM183" s="3"/>
      <c r="FON183" s="3"/>
      <c r="FOO183" s="3"/>
      <c r="FOP183" s="3"/>
      <c r="FOQ183" s="3"/>
      <c r="FOR183" s="3"/>
      <c r="FOS183" s="3"/>
      <c r="FOT183" s="3"/>
      <c r="FOU183" s="3"/>
      <c r="FOV183" s="3"/>
      <c r="FOW183" s="3"/>
      <c r="FOX183" s="3"/>
      <c r="FOY183" s="3"/>
      <c r="FOZ183" s="3"/>
      <c r="FPA183" s="3"/>
      <c r="FPB183" s="3"/>
      <c r="FPC183" s="3"/>
      <c r="FPD183" s="3"/>
      <c r="FPE183" s="3"/>
      <c r="FPF183" s="3"/>
      <c r="FPG183" s="3"/>
      <c r="FPH183" s="3"/>
      <c r="FPI183" s="3"/>
      <c r="FPJ183" s="3"/>
      <c r="FPK183" s="3"/>
      <c r="FPL183" s="3"/>
      <c r="FPM183" s="3"/>
      <c r="FPN183" s="3"/>
      <c r="FPO183" s="3"/>
      <c r="FPP183" s="3"/>
      <c r="FPQ183" s="3"/>
      <c r="FPR183" s="3"/>
      <c r="FPS183" s="3"/>
      <c r="FPT183" s="3"/>
      <c r="FPU183" s="3"/>
      <c r="FPV183" s="3"/>
      <c r="FPW183" s="3"/>
      <c r="FPX183" s="3"/>
      <c r="FPY183" s="3"/>
      <c r="FPZ183" s="3"/>
      <c r="FQA183" s="3"/>
      <c r="FQB183" s="3"/>
      <c r="FQC183" s="3"/>
      <c r="FQD183" s="3"/>
      <c r="FQE183" s="3"/>
      <c r="FQF183" s="3"/>
      <c r="FQG183" s="3"/>
      <c r="FQH183" s="3"/>
      <c r="FQI183" s="3"/>
      <c r="FQJ183" s="3"/>
      <c r="FQK183" s="3"/>
      <c r="FQL183" s="3"/>
      <c r="FQM183" s="3"/>
      <c r="FQN183" s="3"/>
      <c r="FQO183" s="3"/>
      <c r="FQP183" s="3"/>
      <c r="FQQ183" s="3"/>
      <c r="FQR183" s="3"/>
      <c r="FQS183" s="3"/>
      <c r="FQT183" s="3"/>
      <c r="FQU183" s="3"/>
      <c r="FQV183" s="3"/>
      <c r="FQW183" s="3"/>
      <c r="FQX183" s="3"/>
      <c r="FQY183" s="3"/>
      <c r="FQZ183" s="3"/>
      <c r="FRA183" s="3"/>
      <c r="FRB183" s="3"/>
      <c r="FRC183" s="3"/>
      <c r="FRD183" s="3"/>
      <c r="FRE183" s="3"/>
      <c r="FRF183" s="3"/>
      <c r="FRG183" s="3"/>
      <c r="FRH183" s="3"/>
      <c r="FRI183" s="3"/>
      <c r="FRJ183" s="3"/>
      <c r="FRK183" s="3"/>
      <c r="FRL183" s="3"/>
      <c r="FRM183" s="3"/>
      <c r="FRN183" s="3"/>
      <c r="FRO183" s="3"/>
      <c r="FRP183" s="3"/>
      <c r="FRQ183" s="3"/>
      <c r="FRR183" s="3"/>
      <c r="FRS183" s="3"/>
      <c r="FRT183" s="3"/>
      <c r="FRU183" s="3"/>
      <c r="FRV183" s="3"/>
      <c r="FRW183" s="3"/>
      <c r="FRX183" s="3"/>
      <c r="FRY183" s="3"/>
      <c r="FRZ183" s="3"/>
      <c r="FSA183" s="3"/>
      <c r="FSB183" s="3"/>
      <c r="FSC183" s="3"/>
      <c r="FSD183" s="3"/>
      <c r="FSE183" s="3"/>
      <c r="FSF183" s="3"/>
      <c r="FSG183" s="3"/>
      <c r="FSH183" s="3"/>
      <c r="FSI183" s="3"/>
      <c r="FSJ183" s="3"/>
      <c r="FSK183" s="3"/>
      <c r="FSL183" s="3"/>
      <c r="FSM183" s="3"/>
      <c r="FSN183" s="3"/>
      <c r="FSO183" s="3"/>
      <c r="FSP183" s="3"/>
      <c r="FSQ183" s="3"/>
      <c r="FSR183" s="3"/>
      <c r="FSS183" s="3"/>
      <c r="FST183" s="3"/>
      <c r="FSU183" s="3"/>
      <c r="FSV183" s="3"/>
      <c r="FSW183" s="3"/>
      <c r="FSX183" s="3"/>
      <c r="FSY183" s="3"/>
      <c r="FSZ183" s="3"/>
      <c r="FTA183" s="3"/>
      <c r="FTB183" s="3"/>
      <c r="FTC183" s="3"/>
      <c r="FTD183" s="3"/>
      <c r="FTE183" s="3"/>
      <c r="FTF183" s="3"/>
      <c r="FTG183" s="3"/>
      <c r="FTH183" s="3"/>
      <c r="FTI183" s="3"/>
      <c r="FTJ183" s="3"/>
      <c r="FTK183" s="3"/>
      <c r="FTL183" s="3"/>
      <c r="FTM183" s="3"/>
      <c r="FTN183" s="3"/>
      <c r="FTO183" s="3"/>
      <c r="FTP183" s="3"/>
      <c r="FTQ183" s="3"/>
      <c r="FTR183" s="3"/>
      <c r="FTS183" s="3"/>
      <c r="FTT183" s="3"/>
      <c r="FTU183" s="3"/>
      <c r="FTV183" s="3"/>
      <c r="FTW183" s="3"/>
      <c r="FTX183" s="3"/>
      <c r="FTY183" s="3"/>
      <c r="FTZ183" s="3"/>
      <c r="FUA183" s="3"/>
      <c r="FUB183" s="3"/>
      <c r="FUC183" s="3"/>
      <c r="FUD183" s="3"/>
      <c r="FUE183" s="3"/>
      <c r="FUF183" s="3"/>
      <c r="FUG183" s="3"/>
      <c r="FUH183" s="3"/>
      <c r="FUI183" s="3"/>
      <c r="FUJ183" s="3"/>
      <c r="FUK183" s="3"/>
      <c r="FUL183" s="3"/>
      <c r="FUM183" s="3"/>
      <c r="FUN183" s="3"/>
      <c r="FUO183" s="3"/>
      <c r="FUP183" s="3"/>
      <c r="FUQ183" s="3"/>
      <c r="FUR183" s="3"/>
      <c r="FUS183" s="3"/>
      <c r="FUT183" s="3"/>
      <c r="FUU183" s="3"/>
      <c r="FUV183" s="3"/>
      <c r="FUW183" s="3"/>
      <c r="FUX183" s="3"/>
      <c r="FUY183" s="3"/>
      <c r="FUZ183" s="3"/>
      <c r="FVA183" s="3"/>
      <c r="FVB183" s="3"/>
      <c r="FVC183" s="3"/>
      <c r="FVD183" s="3"/>
      <c r="FVE183" s="3"/>
      <c r="FVF183" s="3"/>
      <c r="FVG183" s="3"/>
      <c r="FVH183" s="3"/>
      <c r="FVI183" s="3"/>
      <c r="FVJ183" s="3"/>
      <c r="FVK183" s="3"/>
      <c r="FVL183" s="3"/>
      <c r="FVM183" s="3"/>
      <c r="FVN183" s="3"/>
      <c r="FVO183" s="3"/>
      <c r="FVP183" s="3"/>
      <c r="FVQ183" s="3"/>
      <c r="FVR183" s="3"/>
      <c r="FVS183" s="3"/>
      <c r="FVT183" s="3"/>
      <c r="FVU183" s="3"/>
      <c r="FVV183" s="3"/>
      <c r="FVW183" s="3"/>
      <c r="FVX183" s="3"/>
      <c r="FVY183" s="3"/>
      <c r="FVZ183" s="3"/>
      <c r="FWA183" s="3"/>
      <c r="FWB183" s="3"/>
      <c r="FWC183" s="3"/>
      <c r="FWD183" s="3"/>
      <c r="FWE183" s="3"/>
      <c r="FWF183" s="3"/>
      <c r="FWG183" s="3"/>
      <c r="FWH183" s="3"/>
      <c r="FWI183" s="3"/>
      <c r="FWJ183" s="3"/>
      <c r="FWK183" s="3"/>
      <c r="FWL183" s="3"/>
      <c r="FWM183" s="3"/>
      <c r="FWN183" s="3"/>
      <c r="FWO183" s="3"/>
      <c r="FWP183" s="3"/>
      <c r="FWQ183" s="3"/>
      <c r="FWR183" s="3"/>
      <c r="FWS183" s="3"/>
      <c r="FWT183" s="3"/>
      <c r="FWU183" s="3"/>
      <c r="FWV183" s="3"/>
      <c r="FWW183" s="3"/>
      <c r="FWX183" s="3"/>
      <c r="FWY183" s="3"/>
      <c r="FWZ183" s="3"/>
      <c r="FXA183" s="3"/>
      <c r="FXB183" s="3"/>
      <c r="FXC183" s="3"/>
      <c r="FXD183" s="3"/>
      <c r="FXE183" s="3"/>
      <c r="FXF183" s="3"/>
      <c r="FXG183" s="3"/>
      <c r="FXH183" s="3"/>
      <c r="FXI183" s="3"/>
      <c r="FXJ183" s="3"/>
      <c r="FXK183" s="3"/>
      <c r="FXL183" s="3"/>
      <c r="FXM183" s="3"/>
      <c r="FXN183" s="3"/>
      <c r="FXO183" s="3"/>
      <c r="FXP183" s="3"/>
      <c r="FXQ183" s="3"/>
      <c r="FXR183" s="3"/>
      <c r="FXS183" s="3"/>
      <c r="FXT183" s="3"/>
      <c r="FXU183" s="3"/>
      <c r="FXV183" s="3"/>
      <c r="FXW183" s="3"/>
      <c r="FXX183" s="3"/>
      <c r="FXY183" s="3"/>
      <c r="FXZ183" s="3"/>
      <c r="FYA183" s="3"/>
      <c r="FYB183" s="3"/>
      <c r="FYC183" s="3"/>
      <c r="FYD183" s="3"/>
      <c r="FYE183" s="3"/>
      <c r="FYF183" s="3"/>
      <c r="FYG183" s="3"/>
      <c r="FYH183" s="3"/>
      <c r="FYI183" s="3"/>
      <c r="FYJ183" s="3"/>
      <c r="FYK183" s="3"/>
      <c r="FYL183" s="3"/>
      <c r="FYM183" s="3"/>
      <c r="FYN183" s="3"/>
      <c r="FYO183" s="3"/>
      <c r="FYP183" s="3"/>
      <c r="FYQ183" s="3"/>
      <c r="FYR183" s="3"/>
      <c r="FYS183" s="3"/>
      <c r="FYT183" s="3"/>
      <c r="FYU183" s="3"/>
      <c r="FYV183" s="3"/>
      <c r="FYW183" s="3"/>
      <c r="FYX183" s="3"/>
      <c r="FYY183" s="3"/>
      <c r="FYZ183" s="3"/>
      <c r="FZA183" s="3"/>
      <c r="FZB183" s="3"/>
      <c r="FZC183" s="3"/>
      <c r="FZD183" s="3"/>
      <c r="FZE183" s="3"/>
      <c r="FZF183" s="3"/>
      <c r="FZG183" s="3"/>
      <c r="FZH183" s="3"/>
      <c r="FZI183" s="3"/>
      <c r="FZJ183" s="3"/>
      <c r="FZK183" s="3"/>
      <c r="FZL183" s="3"/>
      <c r="FZM183" s="3"/>
      <c r="FZN183" s="3"/>
      <c r="FZO183" s="3"/>
      <c r="FZP183" s="3"/>
      <c r="FZQ183" s="3"/>
      <c r="FZR183" s="3"/>
      <c r="FZS183" s="3"/>
      <c r="FZT183" s="3"/>
      <c r="FZU183" s="3"/>
      <c r="FZV183" s="3"/>
      <c r="FZW183" s="3"/>
      <c r="FZX183" s="3"/>
      <c r="FZY183" s="3"/>
      <c r="FZZ183" s="3"/>
      <c r="GAA183" s="3"/>
      <c r="GAB183" s="3"/>
      <c r="GAC183" s="3"/>
      <c r="GAD183" s="3"/>
      <c r="GAE183" s="3"/>
      <c r="GAF183" s="3"/>
      <c r="GAG183" s="3"/>
      <c r="GAH183" s="3"/>
      <c r="GAI183" s="3"/>
      <c r="GAJ183" s="3"/>
      <c r="GAK183" s="3"/>
      <c r="GAL183" s="3"/>
      <c r="GAM183" s="3"/>
      <c r="GAN183" s="3"/>
      <c r="GAO183" s="3"/>
      <c r="GAP183" s="3"/>
      <c r="GAQ183" s="3"/>
      <c r="GAR183" s="3"/>
      <c r="GAS183" s="3"/>
      <c r="GAT183" s="3"/>
      <c r="GAU183" s="3"/>
      <c r="GAV183" s="3"/>
      <c r="GAW183" s="3"/>
      <c r="GAX183" s="3"/>
      <c r="GAY183" s="3"/>
      <c r="GAZ183" s="3"/>
      <c r="GBA183" s="3"/>
      <c r="GBB183" s="3"/>
      <c r="GBC183" s="3"/>
      <c r="GBD183" s="3"/>
      <c r="GBE183" s="3"/>
      <c r="GBF183" s="3"/>
      <c r="GBG183" s="3"/>
      <c r="GBH183" s="3"/>
      <c r="GBI183" s="3"/>
      <c r="GBJ183" s="3"/>
      <c r="GBK183" s="3"/>
      <c r="GBL183" s="3"/>
      <c r="GBM183" s="3"/>
      <c r="GBN183" s="3"/>
      <c r="GBO183" s="3"/>
      <c r="GBP183" s="3"/>
      <c r="GBQ183" s="3"/>
      <c r="GBR183" s="3"/>
      <c r="GBS183" s="3"/>
      <c r="GBT183" s="3"/>
      <c r="GBU183" s="3"/>
      <c r="GBV183" s="3"/>
      <c r="GBW183" s="3"/>
      <c r="GBX183" s="3"/>
      <c r="GBY183" s="3"/>
      <c r="GBZ183" s="3"/>
      <c r="GCA183" s="3"/>
      <c r="GCB183" s="3"/>
      <c r="GCC183" s="3"/>
      <c r="GCD183" s="3"/>
      <c r="GCE183" s="3"/>
      <c r="GCF183" s="3"/>
      <c r="GCG183" s="3"/>
      <c r="GCH183" s="3"/>
      <c r="GCI183" s="3"/>
      <c r="GCJ183" s="3"/>
      <c r="GCK183" s="3"/>
      <c r="GCL183" s="3"/>
      <c r="GCM183" s="3"/>
      <c r="GCN183" s="3"/>
      <c r="GCO183" s="3"/>
      <c r="GCP183" s="3"/>
      <c r="GCQ183" s="3"/>
      <c r="GCR183" s="3"/>
      <c r="GCS183" s="3"/>
      <c r="GCT183" s="3"/>
      <c r="GCU183" s="3"/>
      <c r="GCV183" s="3"/>
      <c r="GCW183" s="3"/>
      <c r="GCX183" s="3"/>
      <c r="GCY183" s="3"/>
      <c r="GCZ183" s="3"/>
      <c r="GDA183" s="3"/>
      <c r="GDB183" s="3"/>
      <c r="GDC183" s="3"/>
      <c r="GDD183" s="3"/>
      <c r="GDE183" s="3"/>
      <c r="GDF183" s="3"/>
      <c r="GDG183" s="3"/>
      <c r="GDH183" s="3"/>
      <c r="GDI183" s="3"/>
      <c r="GDJ183" s="3"/>
      <c r="GDK183" s="3"/>
      <c r="GDL183" s="3"/>
      <c r="GDM183" s="3"/>
      <c r="GDN183" s="3"/>
      <c r="GDO183" s="3"/>
      <c r="GDP183" s="3"/>
      <c r="GDQ183" s="3"/>
      <c r="GDR183" s="3"/>
      <c r="GDS183" s="3"/>
      <c r="GDT183" s="3"/>
      <c r="GDU183" s="3"/>
      <c r="GDV183" s="3"/>
      <c r="GDW183" s="3"/>
      <c r="GDX183" s="3"/>
      <c r="GDY183" s="3"/>
      <c r="GDZ183" s="3"/>
      <c r="GEA183" s="3"/>
      <c r="GEB183" s="3"/>
      <c r="GEC183" s="3"/>
      <c r="GED183" s="3"/>
      <c r="GEE183" s="3"/>
      <c r="GEF183" s="3"/>
      <c r="GEG183" s="3"/>
      <c r="GEH183" s="3"/>
      <c r="GEI183" s="3"/>
      <c r="GEJ183" s="3"/>
      <c r="GEK183" s="3"/>
      <c r="GEL183" s="3"/>
      <c r="GEM183" s="3"/>
      <c r="GEN183" s="3"/>
      <c r="GEO183" s="3"/>
      <c r="GEP183" s="3"/>
      <c r="GEQ183" s="3"/>
      <c r="GER183" s="3"/>
      <c r="GES183" s="3"/>
      <c r="GET183" s="3"/>
      <c r="GEU183" s="3"/>
      <c r="GEV183" s="3"/>
      <c r="GEW183" s="3"/>
      <c r="GEX183" s="3"/>
      <c r="GEY183" s="3"/>
      <c r="GEZ183" s="3"/>
      <c r="GFA183" s="3"/>
      <c r="GFB183" s="3"/>
      <c r="GFC183" s="3"/>
      <c r="GFD183" s="3"/>
      <c r="GFE183" s="3"/>
      <c r="GFF183" s="3"/>
      <c r="GFG183" s="3"/>
      <c r="GFH183" s="3"/>
      <c r="GFI183" s="3"/>
      <c r="GFJ183" s="3"/>
      <c r="GFK183" s="3"/>
      <c r="GFL183" s="3"/>
      <c r="GFM183" s="3"/>
      <c r="GFN183" s="3"/>
      <c r="GFO183" s="3"/>
      <c r="GFP183" s="3"/>
      <c r="GFQ183" s="3"/>
      <c r="GFR183" s="3"/>
      <c r="GFS183" s="3"/>
      <c r="GFT183" s="3"/>
      <c r="GFU183" s="3"/>
      <c r="GFV183" s="3"/>
      <c r="GFW183" s="3"/>
      <c r="GFX183" s="3"/>
      <c r="GFY183" s="3"/>
      <c r="GFZ183" s="3"/>
      <c r="GGA183" s="3"/>
      <c r="GGB183" s="3"/>
      <c r="GGC183" s="3"/>
      <c r="GGD183" s="3"/>
      <c r="GGE183" s="3"/>
      <c r="GGF183" s="3"/>
      <c r="GGG183" s="3"/>
      <c r="GGH183" s="3"/>
      <c r="GGI183" s="3"/>
      <c r="GGJ183" s="3"/>
      <c r="GGK183" s="3"/>
      <c r="GGL183" s="3"/>
      <c r="GGM183" s="3"/>
      <c r="GGN183" s="3"/>
      <c r="GGO183" s="3"/>
      <c r="GGP183" s="3"/>
      <c r="GGQ183" s="3"/>
      <c r="GGR183" s="3"/>
      <c r="GGS183" s="3"/>
      <c r="GGT183" s="3"/>
      <c r="GGU183" s="3"/>
      <c r="GGV183" s="3"/>
      <c r="GGW183" s="3"/>
      <c r="GGX183" s="3"/>
      <c r="GGY183" s="3"/>
      <c r="GGZ183" s="3"/>
      <c r="GHA183" s="3"/>
      <c r="GHB183" s="3"/>
      <c r="GHC183" s="3"/>
      <c r="GHD183" s="3"/>
      <c r="GHE183" s="3"/>
      <c r="GHF183" s="3"/>
      <c r="GHG183" s="3"/>
      <c r="GHH183" s="3"/>
      <c r="GHI183" s="3"/>
      <c r="GHJ183" s="3"/>
      <c r="GHK183" s="3"/>
      <c r="GHL183" s="3"/>
      <c r="GHM183" s="3"/>
      <c r="GHN183" s="3"/>
      <c r="GHO183" s="3"/>
      <c r="GHP183" s="3"/>
      <c r="GHQ183" s="3"/>
      <c r="GHR183" s="3"/>
      <c r="GHS183" s="3"/>
      <c r="GHT183" s="3"/>
      <c r="GHU183" s="3"/>
      <c r="GHV183" s="3"/>
      <c r="GHW183" s="3"/>
      <c r="GHX183" s="3"/>
      <c r="GHY183" s="3"/>
      <c r="GHZ183" s="3"/>
      <c r="GIA183" s="3"/>
      <c r="GIB183" s="3"/>
      <c r="GIC183" s="3"/>
      <c r="GID183" s="3"/>
      <c r="GIE183" s="3"/>
      <c r="GIF183" s="3"/>
      <c r="GIG183" s="3"/>
      <c r="GIH183" s="3"/>
      <c r="GII183" s="3"/>
      <c r="GIJ183" s="3"/>
      <c r="GIK183" s="3"/>
      <c r="GIL183" s="3"/>
      <c r="GIM183" s="3"/>
      <c r="GIN183" s="3"/>
      <c r="GIO183" s="3"/>
      <c r="GIP183" s="3"/>
      <c r="GIQ183" s="3"/>
      <c r="GIR183" s="3"/>
      <c r="GIS183" s="3"/>
      <c r="GIT183" s="3"/>
      <c r="GIU183" s="3"/>
      <c r="GIV183" s="3"/>
      <c r="GIW183" s="3"/>
      <c r="GIX183" s="3"/>
      <c r="GIY183" s="3"/>
      <c r="GIZ183" s="3"/>
      <c r="GJA183" s="3"/>
      <c r="GJB183" s="3"/>
      <c r="GJC183" s="3"/>
      <c r="GJD183" s="3"/>
      <c r="GJE183" s="3"/>
      <c r="GJF183" s="3"/>
      <c r="GJG183" s="3"/>
      <c r="GJH183" s="3"/>
      <c r="GJI183" s="3"/>
      <c r="GJJ183" s="3"/>
      <c r="GJK183" s="3"/>
      <c r="GJL183" s="3"/>
      <c r="GJM183" s="3"/>
      <c r="GJN183" s="3"/>
      <c r="GJO183" s="3"/>
      <c r="GJP183" s="3"/>
      <c r="GJQ183" s="3"/>
      <c r="GJR183" s="3"/>
      <c r="GJS183" s="3"/>
      <c r="GJT183" s="3"/>
      <c r="GJU183" s="3"/>
      <c r="GJV183" s="3"/>
      <c r="GJW183" s="3"/>
      <c r="GJX183" s="3"/>
      <c r="GJY183" s="3"/>
      <c r="GJZ183" s="3"/>
      <c r="GKA183" s="3"/>
      <c r="GKB183" s="3"/>
      <c r="GKC183" s="3"/>
      <c r="GKD183" s="3"/>
      <c r="GKE183" s="3"/>
      <c r="GKF183" s="3"/>
      <c r="GKG183" s="3"/>
      <c r="GKH183" s="3"/>
      <c r="GKI183" s="3"/>
      <c r="GKJ183" s="3"/>
      <c r="GKK183" s="3"/>
      <c r="GKL183" s="3"/>
      <c r="GKM183" s="3"/>
      <c r="GKN183" s="3"/>
      <c r="GKO183" s="3"/>
      <c r="GKP183" s="3"/>
      <c r="GKQ183" s="3"/>
      <c r="GKR183" s="3"/>
      <c r="GKS183" s="3"/>
      <c r="GKT183" s="3"/>
      <c r="GKU183" s="3"/>
      <c r="GKV183" s="3"/>
      <c r="GKW183" s="3"/>
      <c r="GKX183" s="3"/>
      <c r="GKY183" s="3"/>
      <c r="GKZ183" s="3"/>
      <c r="GLA183" s="3"/>
      <c r="GLB183" s="3"/>
      <c r="GLC183" s="3"/>
      <c r="GLD183" s="3"/>
      <c r="GLE183" s="3"/>
      <c r="GLF183" s="3"/>
      <c r="GLG183" s="3"/>
      <c r="GLH183" s="3"/>
      <c r="GLI183" s="3"/>
      <c r="GLJ183" s="3"/>
      <c r="GLK183" s="3"/>
      <c r="GLL183" s="3"/>
      <c r="GLM183" s="3"/>
      <c r="GLN183" s="3"/>
      <c r="GLO183" s="3"/>
      <c r="GLP183" s="3"/>
      <c r="GLQ183" s="3"/>
      <c r="GLR183" s="3"/>
      <c r="GLS183" s="3"/>
      <c r="GLT183" s="3"/>
      <c r="GLU183" s="3"/>
      <c r="GLV183" s="3"/>
      <c r="GLW183" s="3"/>
      <c r="GLX183" s="3"/>
      <c r="GLY183" s="3"/>
      <c r="GLZ183" s="3"/>
      <c r="GMA183" s="3"/>
      <c r="GMB183" s="3"/>
      <c r="GMC183" s="3"/>
      <c r="GMD183" s="3"/>
      <c r="GME183" s="3"/>
      <c r="GMF183" s="3"/>
      <c r="GMG183" s="3"/>
      <c r="GMH183" s="3"/>
      <c r="GMI183" s="3"/>
      <c r="GMJ183" s="3"/>
      <c r="GMK183" s="3"/>
      <c r="GML183" s="3"/>
      <c r="GMM183" s="3"/>
      <c r="GMN183" s="3"/>
      <c r="GMO183" s="3"/>
      <c r="GMP183" s="3"/>
      <c r="GMQ183" s="3"/>
      <c r="GMR183" s="3"/>
      <c r="GMS183" s="3"/>
      <c r="GMT183" s="3"/>
      <c r="GMU183" s="3"/>
      <c r="GMV183" s="3"/>
      <c r="GMW183" s="3"/>
      <c r="GMX183" s="3"/>
      <c r="GMY183" s="3"/>
      <c r="GMZ183" s="3"/>
      <c r="GNA183" s="3"/>
      <c r="GNB183" s="3"/>
      <c r="GNC183" s="3"/>
      <c r="GND183" s="3"/>
      <c r="GNE183" s="3"/>
      <c r="GNF183" s="3"/>
      <c r="GNG183" s="3"/>
      <c r="GNH183" s="3"/>
      <c r="GNI183" s="3"/>
      <c r="GNJ183" s="3"/>
      <c r="GNK183" s="3"/>
      <c r="GNL183" s="3"/>
      <c r="GNM183" s="3"/>
      <c r="GNN183" s="3"/>
      <c r="GNO183" s="3"/>
      <c r="GNP183" s="3"/>
      <c r="GNQ183" s="3"/>
      <c r="GNR183" s="3"/>
      <c r="GNS183" s="3"/>
      <c r="GNT183" s="3"/>
      <c r="GNU183" s="3"/>
      <c r="GNV183" s="3"/>
      <c r="GNW183" s="3"/>
      <c r="GNX183" s="3"/>
      <c r="GNY183" s="3"/>
      <c r="GNZ183" s="3"/>
      <c r="GOA183" s="3"/>
      <c r="GOB183" s="3"/>
      <c r="GOC183" s="3"/>
      <c r="GOD183" s="3"/>
      <c r="GOE183" s="3"/>
      <c r="GOF183" s="3"/>
      <c r="GOG183" s="3"/>
      <c r="GOH183" s="3"/>
      <c r="GOI183" s="3"/>
      <c r="GOJ183" s="3"/>
      <c r="GOK183" s="3"/>
      <c r="GOL183" s="3"/>
      <c r="GOM183" s="3"/>
      <c r="GON183" s="3"/>
      <c r="GOO183" s="3"/>
      <c r="GOP183" s="3"/>
      <c r="GOQ183" s="3"/>
      <c r="GOR183" s="3"/>
      <c r="GOS183" s="3"/>
      <c r="GOT183" s="3"/>
      <c r="GOU183" s="3"/>
      <c r="GOV183" s="3"/>
      <c r="GOW183" s="3"/>
      <c r="GOX183" s="3"/>
      <c r="GOY183" s="3"/>
      <c r="GOZ183" s="3"/>
      <c r="GPA183" s="3"/>
      <c r="GPB183" s="3"/>
      <c r="GPC183" s="3"/>
      <c r="GPD183" s="3"/>
      <c r="GPE183" s="3"/>
      <c r="GPF183" s="3"/>
      <c r="GPG183" s="3"/>
      <c r="GPH183" s="3"/>
      <c r="GPI183" s="3"/>
      <c r="GPJ183" s="3"/>
      <c r="GPK183" s="3"/>
      <c r="GPL183" s="3"/>
      <c r="GPM183" s="3"/>
      <c r="GPN183" s="3"/>
      <c r="GPO183" s="3"/>
      <c r="GPP183" s="3"/>
      <c r="GPQ183" s="3"/>
      <c r="GPR183" s="3"/>
      <c r="GPS183" s="3"/>
      <c r="GPT183" s="3"/>
      <c r="GPU183" s="3"/>
      <c r="GPV183" s="3"/>
      <c r="GPW183" s="3"/>
      <c r="GPX183" s="3"/>
      <c r="GPY183" s="3"/>
      <c r="GPZ183" s="3"/>
      <c r="GQA183" s="3"/>
      <c r="GQB183" s="3"/>
      <c r="GQC183" s="3"/>
      <c r="GQD183" s="3"/>
      <c r="GQE183" s="3"/>
      <c r="GQF183" s="3"/>
      <c r="GQG183" s="3"/>
      <c r="GQH183" s="3"/>
      <c r="GQI183" s="3"/>
      <c r="GQJ183" s="3"/>
      <c r="GQK183" s="3"/>
      <c r="GQL183" s="3"/>
      <c r="GQM183" s="3"/>
      <c r="GQN183" s="3"/>
      <c r="GQO183" s="3"/>
      <c r="GQP183" s="3"/>
      <c r="GQQ183" s="3"/>
      <c r="GQR183" s="3"/>
      <c r="GQS183" s="3"/>
      <c r="GQT183" s="3"/>
      <c r="GQU183" s="3"/>
      <c r="GQV183" s="3"/>
      <c r="GQW183" s="3"/>
      <c r="GQX183" s="3"/>
      <c r="GQY183" s="3"/>
      <c r="GQZ183" s="3"/>
      <c r="GRA183" s="3"/>
      <c r="GRB183" s="3"/>
      <c r="GRC183" s="3"/>
      <c r="GRD183" s="3"/>
      <c r="GRE183" s="3"/>
      <c r="GRF183" s="3"/>
      <c r="GRG183" s="3"/>
      <c r="GRH183" s="3"/>
      <c r="GRI183" s="3"/>
      <c r="GRJ183" s="3"/>
      <c r="GRK183" s="3"/>
      <c r="GRL183" s="3"/>
      <c r="GRM183" s="3"/>
      <c r="GRN183" s="3"/>
      <c r="GRO183" s="3"/>
      <c r="GRP183" s="3"/>
      <c r="GRQ183" s="3"/>
      <c r="GRR183" s="3"/>
      <c r="GRS183" s="3"/>
      <c r="GRT183" s="3"/>
      <c r="GRU183" s="3"/>
      <c r="GRV183" s="3"/>
      <c r="GRW183" s="3"/>
      <c r="GRX183" s="3"/>
      <c r="GRY183" s="3"/>
      <c r="GRZ183" s="3"/>
      <c r="GSA183" s="3"/>
      <c r="GSB183" s="3"/>
      <c r="GSC183" s="3"/>
      <c r="GSD183" s="3"/>
      <c r="GSE183" s="3"/>
      <c r="GSF183" s="3"/>
      <c r="GSG183" s="3"/>
      <c r="GSH183" s="3"/>
      <c r="GSI183" s="3"/>
      <c r="GSJ183" s="3"/>
      <c r="GSK183" s="3"/>
      <c r="GSL183" s="3"/>
      <c r="GSM183" s="3"/>
      <c r="GSN183" s="3"/>
      <c r="GSO183" s="3"/>
      <c r="GSP183" s="3"/>
      <c r="GSQ183" s="3"/>
      <c r="GSR183" s="3"/>
      <c r="GSS183" s="3"/>
      <c r="GST183" s="3"/>
      <c r="GSU183" s="3"/>
      <c r="GSV183" s="3"/>
      <c r="GSW183" s="3"/>
      <c r="GSX183" s="3"/>
      <c r="GSY183" s="3"/>
      <c r="GSZ183" s="3"/>
      <c r="GTA183" s="3"/>
      <c r="GTB183" s="3"/>
      <c r="GTC183" s="3"/>
      <c r="GTD183" s="3"/>
      <c r="GTE183" s="3"/>
      <c r="GTF183" s="3"/>
      <c r="GTG183" s="3"/>
      <c r="GTH183" s="3"/>
      <c r="GTI183" s="3"/>
      <c r="GTJ183" s="3"/>
      <c r="GTK183" s="3"/>
      <c r="GTL183" s="3"/>
      <c r="GTM183" s="3"/>
      <c r="GTN183" s="3"/>
      <c r="GTO183" s="3"/>
      <c r="GTP183" s="3"/>
      <c r="GTQ183" s="3"/>
      <c r="GTR183" s="3"/>
      <c r="GTS183" s="3"/>
      <c r="GTT183" s="3"/>
      <c r="GTU183" s="3"/>
      <c r="GTV183" s="3"/>
      <c r="GTW183" s="3"/>
      <c r="GTX183" s="3"/>
      <c r="GTY183" s="3"/>
      <c r="GTZ183" s="3"/>
      <c r="GUA183" s="3"/>
      <c r="GUB183" s="3"/>
      <c r="GUC183" s="3"/>
      <c r="GUD183" s="3"/>
      <c r="GUE183" s="3"/>
      <c r="GUF183" s="3"/>
      <c r="GUG183" s="3"/>
      <c r="GUH183" s="3"/>
      <c r="GUI183" s="3"/>
      <c r="GUJ183" s="3"/>
      <c r="GUK183" s="3"/>
      <c r="GUL183" s="3"/>
      <c r="GUM183" s="3"/>
      <c r="GUN183" s="3"/>
      <c r="GUO183" s="3"/>
      <c r="GUP183" s="3"/>
      <c r="GUQ183" s="3"/>
      <c r="GUR183" s="3"/>
      <c r="GUS183" s="3"/>
      <c r="GUT183" s="3"/>
      <c r="GUU183" s="3"/>
      <c r="GUV183" s="3"/>
      <c r="GUW183" s="3"/>
      <c r="GUX183" s="3"/>
      <c r="GUY183" s="3"/>
      <c r="GUZ183" s="3"/>
      <c r="GVA183" s="3"/>
      <c r="GVB183" s="3"/>
      <c r="GVC183" s="3"/>
      <c r="GVD183" s="3"/>
      <c r="GVE183" s="3"/>
      <c r="GVF183" s="3"/>
      <c r="GVG183" s="3"/>
      <c r="GVH183" s="3"/>
      <c r="GVI183" s="3"/>
      <c r="GVJ183" s="3"/>
      <c r="GVK183" s="3"/>
      <c r="GVL183" s="3"/>
      <c r="GVM183" s="3"/>
      <c r="GVN183" s="3"/>
      <c r="GVO183" s="3"/>
      <c r="GVP183" s="3"/>
      <c r="GVQ183" s="3"/>
      <c r="GVR183" s="3"/>
      <c r="GVS183" s="3"/>
      <c r="GVT183" s="3"/>
      <c r="GVU183" s="3"/>
      <c r="GVV183" s="3"/>
      <c r="GVW183" s="3"/>
      <c r="GVX183" s="3"/>
      <c r="GVY183" s="3"/>
      <c r="GVZ183" s="3"/>
      <c r="GWA183" s="3"/>
      <c r="GWB183" s="3"/>
      <c r="GWC183" s="3"/>
      <c r="GWD183" s="3"/>
      <c r="GWE183" s="3"/>
      <c r="GWF183" s="3"/>
      <c r="GWG183" s="3"/>
      <c r="GWH183" s="3"/>
      <c r="GWI183" s="3"/>
      <c r="GWJ183" s="3"/>
      <c r="GWK183" s="3"/>
      <c r="GWL183" s="3"/>
      <c r="GWM183" s="3"/>
      <c r="GWN183" s="3"/>
      <c r="GWO183" s="3"/>
      <c r="GWP183" s="3"/>
      <c r="GWQ183" s="3"/>
      <c r="GWR183" s="3"/>
      <c r="GWS183" s="3"/>
      <c r="GWT183" s="3"/>
      <c r="GWU183" s="3"/>
      <c r="GWV183" s="3"/>
      <c r="GWW183" s="3"/>
      <c r="GWX183" s="3"/>
      <c r="GWY183" s="3"/>
      <c r="GWZ183" s="3"/>
      <c r="GXA183" s="3"/>
      <c r="GXB183" s="3"/>
      <c r="GXC183" s="3"/>
      <c r="GXD183" s="3"/>
      <c r="GXE183" s="3"/>
      <c r="GXF183" s="3"/>
      <c r="GXG183" s="3"/>
      <c r="GXH183" s="3"/>
      <c r="GXI183" s="3"/>
      <c r="GXJ183" s="3"/>
      <c r="GXK183" s="3"/>
      <c r="GXL183" s="3"/>
      <c r="GXM183" s="3"/>
      <c r="GXN183" s="3"/>
      <c r="GXO183" s="3"/>
      <c r="GXP183" s="3"/>
      <c r="GXQ183" s="3"/>
      <c r="GXR183" s="3"/>
      <c r="GXS183" s="3"/>
      <c r="GXT183" s="3"/>
      <c r="GXU183" s="3"/>
      <c r="GXV183" s="3"/>
      <c r="GXW183" s="3"/>
      <c r="GXX183" s="3"/>
      <c r="GXY183" s="3"/>
      <c r="GXZ183" s="3"/>
      <c r="GYA183" s="3"/>
      <c r="GYB183" s="3"/>
      <c r="GYC183" s="3"/>
      <c r="GYD183" s="3"/>
      <c r="GYE183" s="3"/>
      <c r="GYF183" s="3"/>
      <c r="GYG183" s="3"/>
      <c r="GYH183" s="3"/>
      <c r="GYI183" s="3"/>
      <c r="GYJ183" s="3"/>
      <c r="GYK183" s="3"/>
      <c r="GYL183" s="3"/>
      <c r="GYM183" s="3"/>
      <c r="GYN183" s="3"/>
      <c r="GYO183" s="3"/>
      <c r="GYP183" s="3"/>
      <c r="GYQ183" s="3"/>
      <c r="GYR183" s="3"/>
      <c r="GYS183" s="3"/>
      <c r="GYT183" s="3"/>
      <c r="GYU183" s="3"/>
      <c r="GYV183" s="3"/>
      <c r="GYW183" s="3"/>
      <c r="GYX183" s="3"/>
      <c r="GYY183" s="3"/>
      <c r="GYZ183" s="3"/>
      <c r="GZA183" s="3"/>
      <c r="GZB183" s="3"/>
      <c r="GZC183" s="3"/>
      <c r="GZD183" s="3"/>
      <c r="GZE183" s="3"/>
      <c r="GZF183" s="3"/>
      <c r="GZG183" s="3"/>
      <c r="GZH183" s="3"/>
      <c r="GZI183" s="3"/>
      <c r="GZJ183" s="3"/>
      <c r="GZK183" s="3"/>
      <c r="GZL183" s="3"/>
      <c r="GZM183" s="3"/>
      <c r="GZN183" s="3"/>
      <c r="GZO183" s="3"/>
      <c r="GZP183" s="3"/>
      <c r="GZQ183" s="3"/>
      <c r="GZR183" s="3"/>
      <c r="GZS183" s="3"/>
      <c r="GZT183" s="3"/>
      <c r="GZU183" s="3"/>
      <c r="GZV183" s="3"/>
      <c r="GZW183" s="3"/>
      <c r="GZX183" s="3"/>
      <c r="GZY183" s="3"/>
      <c r="GZZ183" s="3"/>
      <c r="HAA183" s="3"/>
      <c r="HAB183" s="3"/>
      <c r="HAC183" s="3"/>
      <c r="HAD183" s="3"/>
      <c r="HAE183" s="3"/>
      <c r="HAF183" s="3"/>
      <c r="HAG183" s="3"/>
      <c r="HAH183" s="3"/>
      <c r="HAI183" s="3"/>
      <c r="HAJ183" s="3"/>
      <c r="HAK183" s="3"/>
      <c r="HAL183" s="3"/>
      <c r="HAM183" s="3"/>
      <c r="HAN183" s="3"/>
      <c r="HAO183" s="3"/>
      <c r="HAP183" s="3"/>
      <c r="HAQ183" s="3"/>
      <c r="HAR183" s="3"/>
      <c r="HAS183" s="3"/>
      <c r="HAT183" s="3"/>
      <c r="HAU183" s="3"/>
      <c r="HAV183" s="3"/>
      <c r="HAW183" s="3"/>
      <c r="HAX183" s="3"/>
      <c r="HAY183" s="3"/>
      <c r="HAZ183" s="3"/>
      <c r="HBA183" s="3"/>
      <c r="HBB183" s="3"/>
      <c r="HBC183" s="3"/>
      <c r="HBD183" s="3"/>
      <c r="HBE183" s="3"/>
      <c r="HBF183" s="3"/>
      <c r="HBG183" s="3"/>
      <c r="HBH183" s="3"/>
      <c r="HBI183" s="3"/>
      <c r="HBJ183" s="3"/>
      <c r="HBK183" s="3"/>
      <c r="HBL183" s="3"/>
      <c r="HBM183" s="3"/>
      <c r="HBN183" s="3"/>
      <c r="HBO183" s="3"/>
      <c r="HBP183" s="3"/>
      <c r="HBQ183" s="3"/>
      <c r="HBR183" s="3"/>
      <c r="HBS183" s="3"/>
      <c r="HBT183" s="3"/>
      <c r="HBU183" s="3"/>
      <c r="HBV183" s="3"/>
      <c r="HBW183" s="3"/>
      <c r="HBX183" s="3"/>
      <c r="HBY183" s="3"/>
      <c r="HBZ183" s="3"/>
      <c r="HCA183" s="3"/>
      <c r="HCB183" s="3"/>
      <c r="HCC183" s="3"/>
      <c r="HCD183" s="3"/>
      <c r="HCE183" s="3"/>
      <c r="HCF183" s="3"/>
      <c r="HCG183" s="3"/>
      <c r="HCH183" s="3"/>
      <c r="HCI183" s="3"/>
      <c r="HCJ183" s="3"/>
      <c r="HCK183" s="3"/>
      <c r="HCL183" s="3"/>
      <c r="HCM183" s="3"/>
      <c r="HCN183" s="3"/>
      <c r="HCO183" s="3"/>
      <c r="HCP183" s="3"/>
      <c r="HCQ183" s="3"/>
      <c r="HCR183" s="3"/>
      <c r="HCS183" s="3"/>
      <c r="HCT183" s="3"/>
      <c r="HCU183" s="3"/>
      <c r="HCV183" s="3"/>
      <c r="HCW183" s="3"/>
      <c r="HCX183" s="3"/>
      <c r="HCY183" s="3"/>
      <c r="HCZ183" s="3"/>
      <c r="HDA183" s="3"/>
      <c r="HDB183" s="3"/>
      <c r="HDC183" s="3"/>
      <c r="HDD183" s="3"/>
      <c r="HDE183" s="3"/>
      <c r="HDF183" s="3"/>
      <c r="HDG183" s="3"/>
      <c r="HDH183" s="3"/>
      <c r="HDI183" s="3"/>
      <c r="HDJ183" s="3"/>
      <c r="HDK183" s="3"/>
      <c r="HDL183" s="3"/>
      <c r="HDM183" s="3"/>
      <c r="HDN183" s="3"/>
      <c r="HDO183" s="3"/>
      <c r="HDP183" s="3"/>
      <c r="HDQ183" s="3"/>
      <c r="HDR183" s="3"/>
      <c r="HDS183" s="3"/>
      <c r="HDT183" s="3"/>
      <c r="HDU183" s="3"/>
      <c r="HDV183" s="3"/>
      <c r="HDW183" s="3"/>
      <c r="HDX183" s="3"/>
      <c r="HDY183" s="3"/>
      <c r="HDZ183" s="3"/>
      <c r="HEA183" s="3"/>
      <c r="HEB183" s="3"/>
      <c r="HEC183" s="3"/>
      <c r="HED183" s="3"/>
      <c r="HEE183" s="3"/>
      <c r="HEF183" s="3"/>
      <c r="HEG183" s="3"/>
      <c r="HEH183" s="3"/>
      <c r="HEI183" s="3"/>
      <c r="HEJ183" s="3"/>
      <c r="HEK183" s="3"/>
      <c r="HEL183" s="3"/>
      <c r="HEM183" s="3"/>
      <c r="HEN183" s="3"/>
      <c r="HEO183" s="3"/>
      <c r="HEP183" s="3"/>
      <c r="HEQ183" s="3"/>
      <c r="HER183" s="3"/>
      <c r="HES183" s="3"/>
      <c r="HET183" s="3"/>
      <c r="HEU183" s="3"/>
      <c r="HEV183" s="3"/>
      <c r="HEW183" s="3"/>
      <c r="HEX183" s="3"/>
      <c r="HEY183" s="3"/>
      <c r="HEZ183" s="3"/>
      <c r="HFA183" s="3"/>
      <c r="HFB183" s="3"/>
      <c r="HFC183" s="3"/>
      <c r="HFD183" s="3"/>
      <c r="HFE183" s="3"/>
      <c r="HFF183" s="3"/>
      <c r="HFG183" s="3"/>
      <c r="HFH183" s="3"/>
      <c r="HFI183" s="3"/>
      <c r="HFJ183" s="3"/>
      <c r="HFK183" s="3"/>
      <c r="HFL183" s="3"/>
      <c r="HFM183" s="3"/>
      <c r="HFN183" s="3"/>
      <c r="HFO183" s="3"/>
      <c r="HFP183" s="3"/>
      <c r="HFQ183" s="3"/>
      <c r="HFR183" s="3"/>
      <c r="HFS183" s="3"/>
      <c r="HFT183" s="3"/>
      <c r="HFU183" s="3"/>
      <c r="HFV183" s="3"/>
      <c r="HFW183" s="3"/>
      <c r="HFX183" s="3"/>
      <c r="HFY183" s="3"/>
      <c r="HFZ183" s="3"/>
      <c r="HGA183" s="3"/>
      <c r="HGB183" s="3"/>
      <c r="HGC183" s="3"/>
      <c r="HGD183" s="3"/>
      <c r="HGE183" s="3"/>
      <c r="HGF183" s="3"/>
      <c r="HGG183" s="3"/>
      <c r="HGH183" s="3"/>
      <c r="HGI183" s="3"/>
      <c r="HGJ183" s="3"/>
      <c r="HGK183" s="3"/>
      <c r="HGL183" s="3"/>
      <c r="HGM183" s="3"/>
      <c r="HGN183" s="3"/>
      <c r="HGO183" s="3"/>
      <c r="HGP183" s="3"/>
      <c r="HGQ183" s="3"/>
      <c r="HGR183" s="3"/>
      <c r="HGS183" s="3"/>
      <c r="HGT183" s="3"/>
      <c r="HGU183" s="3"/>
      <c r="HGV183" s="3"/>
      <c r="HGW183" s="3"/>
      <c r="HGX183" s="3"/>
      <c r="HGY183" s="3"/>
      <c r="HGZ183" s="3"/>
      <c r="HHA183" s="3"/>
      <c r="HHB183" s="3"/>
      <c r="HHC183" s="3"/>
      <c r="HHD183" s="3"/>
      <c r="HHE183" s="3"/>
      <c r="HHF183" s="3"/>
      <c r="HHG183" s="3"/>
      <c r="HHH183" s="3"/>
      <c r="HHI183" s="3"/>
      <c r="HHJ183" s="3"/>
      <c r="HHK183" s="3"/>
      <c r="HHL183" s="3"/>
      <c r="HHM183" s="3"/>
      <c r="HHN183" s="3"/>
      <c r="HHO183" s="3"/>
      <c r="HHP183" s="3"/>
      <c r="HHQ183" s="3"/>
      <c r="HHR183" s="3"/>
      <c r="HHS183" s="3"/>
      <c r="HHT183" s="3"/>
      <c r="HHU183" s="3"/>
      <c r="HHV183" s="3"/>
      <c r="HHW183" s="3"/>
      <c r="HHX183" s="3"/>
      <c r="HHY183" s="3"/>
      <c r="HHZ183" s="3"/>
      <c r="HIA183" s="3"/>
      <c r="HIB183" s="3"/>
      <c r="HIC183" s="3"/>
      <c r="HID183" s="3"/>
      <c r="HIE183" s="3"/>
      <c r="HIF183" s="3"/>
      <c r="HIG183" s="3"/>
      <c r="HIH183" s="3"/>
      <c r="HII183" s="3"/>
      <c r="HIJ183" s="3"/>
      <c r="HIK183" s="3"/>
      <c r="HIL183" s="3"/>
      <c r="HIM183" s="3"/>
      <c r="HIN183" s="3"/>
      <c r="HIO183" s="3"/>
      <c r="HIP183" s="3"/>
      <c r="HIQ183" s="3"/>
      <c r="HIR183" s="3"/>
      <c r="HIS183" s="3"/>
      <c r="HIT183" s="3"/>
      <c r="HIU183" s="3"/>
      <c r="HIV183" s="3"/>
      <c r="HIW183" s="3"/>
      <c r="HIX183" s="3"/>
      <c r="HIY183" s="3"/>
      <c r="HIZ183" s="3"/>
      <c r="HJA183" s="3"/>
      <c r="HJB183" s="3"/>
      <c r="HJC183" s="3"/>
      <c r="HJD183" s="3"/>
      <c r="HJE183" s="3"/>
      <c r="HJF183" s="3"/>
      <c r="HJG183" s="3"/>
      <c r="HJH183" s="3"/>
      <c r="HJI183" s="3"/>
      <c r="HJJ183" s="3"/>
      <c r="HJK183" s="3"/>
      <c r="HJL183" s="3"/>
      <c r="HJM183" s="3"/>
      <c r="HJN183" s="3"/>
      <c r="HJO183" s="3"/>
      <c r="HJP183" s="3"/>
      <c r="HJQ183" s="3"/>
      <c r="HJR183" s="3"/>
      <c r="HJS183" s="3"/>
      <c r="HJT183" s="3"/>
      <c r="HJU183" s="3"/>
      <c r="HJV183" s="3"/>
      <c r="HJW183" s="3"/>
      <c r="HJX183" s="3"/>
      <c r="HJY183" s="3"/>
      <c r="HJZ183" s="3"/>
      <c r="HKA183" s="3"/>
      <c r="HKB183" s="3"/>
      <c r="HKC183" s="3"/>
      <c r="HKD183" s="3"/>
      <c r="HKE183" s="3"/>
      <c r="HKF183" s="3"/>
      <c r="HKG183" s="3"/>
      <c r="HKH183" s="3"/>
      <c r="HKI183" s="3"/>
      <c r="HKJ183" s="3"/>
      <c r="HKK183" s="3"/>
      <c r="HKL183" s="3"/>
      <c r="HKM183" s="3"/>
      <c r="HKN183" s="3"/>
      <c r="HKO183" s="3"/>
      <c r="HKP183" s="3"/>
      <c r="HKQ183" s="3"/>
      <c r="HKR183" s="3"/>
      <c r="HKS183" s="3"/>
      <c r="HKT183" s="3"/>
      <c r="HKU183" s="3"/>
      <c r="HKV183" s="3"/>
      <c r="HKW183" s="3"/>
      <c r="HKX183" s="3"/>
      <c r="HKY183" s="3"/>
      <c r="HKZ183" s="3"/>
      <c r="HLA183" s="3"/>
      <c r="HLB183" s="3"/>
      <c r="HLC183" s="3"/>
      <c r="HLD183" s="3"/>
      <c r="HLE183" s="3"/>
      <c r="HLF183" s="3"/>
      <c r="HLG183" s="3"/>
      <c r="HLH183" s="3"/>
      <c r="HLI183" s="3"/>
      <c r="HLJ183" s="3"/>
      <c r="HLK183" s="3"/>
      <c r="HLL183" s="3"/>
      <c r="HLM183" s="3"/>
      <c r="HLN183" s="3"/>
      <c r="HLO183" s="3"/>
      <c r="HLP183" s="3"/>
      <c r="HLQ183" s="3"/>
      <c r="HLR183" s="3"/>
      <c r="HLS183" s="3"/>
      <c r="HLT183" s="3"/>
      <c r="HLU183" s="3"/>
      <c r="HLV183" s="3"/>
      <c r="HLW183" s="3"/>
      <c r="HLX183" s="3"/>
      <c r="HLY183" s="3"/>
      <c r="HLZ183" s="3"/>
      <c r="HMA183" s="3"/>
      <c r="HMB183" s="3"/>
      <c r="HMC183" s="3"/>
      <c r="HMD183" s="3"/>
      <c r="HME183" s="3"/>
      <c r="HMF183" s="3"/>
      <c r="HMG183" s="3"/>
      <c r="HMH183" s="3"/>
      <c r="HMI183" s="3"/>
      <c r="HMJ183" s="3"/>
      <c r="HMK183" s="3"/>
      <c r="HML183" s="3"/>
      <c r="HMM183" s="3"/>
      <c r="HMN183" s="3"/>
      <c r="HMO183" s="3"/>
      <c r="HMP183" s="3"/>
      <c r="HMQ183" s="3"/>
      <c r="HMR183" s="3"/>
      <c r="HMS183" s="3"/>
      <c r="HMT183" s="3"/>
      <c r="HMU183" s="3"/>
      <c r="HMV183" s="3"/>
      <c r="HMW183" s="3"/>
      <c r="HMX183" s="3"/>
      <c r="HMY183" s="3"/>
      <c r="HMZ183" s="3"/>
      <c r="HNA183" s="3"/>
      <c r="HNB183" s="3"/>
      <c r="HNC183" s="3"/>
      <c r="HND183" s="3"/>
      <c r="HNE183" s="3"/>
      <c r="HNF183" s="3"/>
      <c r="HNG183" s="3"/>
      <c r="HNH183" s="3"/>
      <c r="HNI183" s="3"/>
      <c r="HNJ183" s="3"/>
      <c r="HNK183" s="3"/>
      <c r="HNL183" s="3"/>
      <c r="HNM183" s="3"/>
      <c r="HNN183" s="3"/>
      <c r="HNO183" s="3"/>
      <c r="HNP183" s="3"/>
      <c r="HNQ183" s="3"/>
      <c r="HNR183" s="3"/>
      <c r="HNS183" s="3"/>
      <c r="HNT183" s="3"/>
      <c r="HNU183" s="3"/>
      <c r="HNV183" s="3"/>
      <c r="HNW183" s="3"/>
      <c r="HNX183" s="3"/>
      <c r="HNY183" s="3"/>
      <c r="HNZ183" s="3"/>
      <c r="HOA183" s="3"/>
      <c r="HOB183" s="3"/>
      <c r="HOC183" s="3"/>
      <c r="HOD183" s="3"/>
      <c r="HOE183" s="3"/>
      <c r="HOF183" s="3"/>
      <c r="HOG183" s="3"/>
      <c r="HOH183" s="3"/>
      <c r="HOI183" s="3"/>
      <c r="HOJ183" s="3"/>
      <c r="HOK183" s="3"/>
      <c r="HOL183" s="3"/>
      <c r="HOM183" s="3"/>
      <c r="HON183" s="3"/>
      <c r="HOO183" s="3"/>
      <c r="HOP183" s="3"/>
      <c r="HOQ183" s="3"/>
      <c r="HOR183" s="3"/>
      <c r="HOS183" s="3"/>
      <c r="HOT183" s="3"/>
      <c r="HOU183" s="3"/>
      <c r="HOV183" s="3"/>
      <c r="HOW183" s="3"/>
      <c r="HOX183" s="3"/>
      <c r="HOY183" s="3"/>
      <c r="HOZ183" s="3"/>
      <c r="HPA183" s="3"/>
      <c r="HPB183" s="3"/>
      <c r="HPC183" s="3"/>
      <c r="HPD183" s="3"/>
      <c r="HPE183" s="3"/>
      <c r="HPF183" s="3"/>
      <c r="HPG183" s="3"/>
      <c r="HPH183" s="3"/>
      <c r="HPI183" s="3"/>
      <c r="HPJ183" s="3"/>
      <c r="HPK183" s="3"/>
      <c r="HPL183" s="3"/>
      <c r="HPM183" s="3"/>
      <c r="HPN183" s="3"/>
      <c r="HPO183" s="3"/>
      <c r="HPP183" s="3"/>
      <c r="HPQ183" s="3"/>
      <c r="HPR183" s="3"/>
      <c r="HPS183" s="3"/>
      <c r="HPT183" s="3"/>
      <c r="HPU183" s="3"/>
      <c r="HPV183" s="3"/>
      <c r="HPW183" s="3"/>
      <c r="HPX183" s="3"/>
      <c r="HPY183" s="3"/>
      <c r="HPZ183" s="3"/>
      <c r="HQA183" s="3"/>
      <c r="HQB183" s="3"/>
      <c r="HQC183" s="3"/>
      <c r="HQD183" s="3"/>
      <c r="HQE183" s="3"/>
      <c r="HQF183" s="3"/>
      <c r="HQG183" s="3"/>
      <c r="HQH183" s="3"/>
      <c r="HQI183" s="3"/>
      <c r="HQJ183" s="3"/>
      <c r="HQK183" s="3"/>
      <c r="HQL183" s="3"/>
      <c r="HQM183" s="3"/>
      <c r="HQN183" s="3"/>
      <c r="HQO183" s="3"/>
      <c r="HQP183" s="3"/>
      <c r="HQQ183" s="3"/>
      <c r="HQR183" s="3"/>
      <c r="HQS183" s="3"/>
      <c r="HQT183" s="3"/>
      <c r="HQU183" s="3"/>
      <c r="HQV183" s="3"/>
      <c r="HQW183" s="3"/>
      <c r="HQX183" s="3"/>
      <c r="HQY183" s="3"/>
      <c r="HQZ183" s="3"/>
      <c r="HRA183" s="3"/>
      <c r="HRB183" s="3"/>
      <c r="HRC183" s="3"/>
      <c r="HRD183" s="3"/>
      <c r="HRE183" s="3"/>
      <c r="HRF183" s="3"/>
      <c r="HRG183" s="3"/>
      <c r="HRH183" s="3"/>
      <c r="HRI183" s="3"/>
      <c r="HRJ183" s="3"/>
      <c r="HRK183" s="3"/>
      <c r="HRL183" s="3"/>
      <c r="HRM183" s="3"/>
      <c r="HRN183" s="3"/>
      <c r="HRO183" s="3"/>
      <c r="HRP183" s="3"/>
      <c r="HRQ183" s="3"/>
      <c r="HRR183" s="3"/>
      <c r="HRS183" s="3"/>
      <c r="HRT183" s="3"/>
      <c r="HRU183" s="3"/>
      <c r="HRV183" s="3"/>
      <c r="HRW183" s="3"/>
      <c r="HRX183" s="3"/>
      <c r="HRY183" s="3"/>
      <c r="HRZ183" s="3"/>
      <c r="HSA183" s="3"/>
      <c r="HSB183" s="3"/>
      <c r="HSC183" s="3"/>
      <c r="HSD183" s="3"/>
      <c r="HSE183" s="3"/>
      <c r="HSF183" s="3"/>
      <c r="HSG183" s="3"/>
      <c r="HSH183" s="3"/>
      <c r="HSI183" s="3"/>
      <c r="HSJ183" s="3"/>
      <c r="HSK183" s="3"/>
      <c r="HSL183" s="3"/>
      <c r="HSM183" s="3"/>
      <c r="HSN183" s="3"/>
      <c r="HSO183" s="3"/>
      <c r="HSP183" s="3"/>
      <c r="HSQ183" s="3"/>
      <c r="HSR183" s="3"/>
      <c r="HSS183" s="3"/>
      <c r="HST183" s="3"/>
      <c r="HSU183" s="3"/>
      <c r="HSV183" s="3"/>
      <c r="HSW183" s="3"/>
      <c r="HSX183" s="3"/>
      <c r="HSY183" s="3"/>
      <c r="HSZ183" s="3"/>
      <c r="HTA183" s="3"/>
      <c r="HTB183" s="3"/>
      <c r="HTC183" s="3"/>
      <c r="HTD183" s="3"/>
      <c r="HTE183" s="3"/>
      <c r="HTF183" s="3"/>
      <c r="HTG183" s="3"/>
      <c r="HTH183" s="3"/>
      <c r="HTI183" s="3"/>
      <c r="HTJ183" s="3"/>
      <c r="HTK183" s="3"/>
      <c r="HTL183" s="3"/>
      <c r="HTM183" s="3"/>
      <c r="HTN183" s="3"/>
      <c r="HTO183" s="3"/>
      <c r="HTP183" s="3"/>
      <c r="HTQ183" s="3"/>
      <c r="HTR183" s="3"/>
      <c r="HTS183" s="3"/>
      <c r="HTT183" s="3"/>
      <c r="HTU183" s="3"/>
      <c r="HTV183" s="3"/>
      <c r="HTW183" s="3"/>
      <c r="HTX183" s="3"/>
      <c r="HTY183" s="3"/>
      <c r="HTZ183" s="3"/>
      <c r="HUA183" s="3"/>
      <c r="HUB183" s="3"/>
      <c r="HUC183" s="3"/>
      <c r="HUD183" s="3"/>
      <c r="HUE183" s="3"/>
      <c r="HUF183" s="3"/>
      <c r="HUG183" s="3"/>
      <c r="HUH183" s="3"/>
      <c r="HUI183" s="3"/>
      <c r="HUJ183" s="3"/>
      <c r="HUK183" s="3"/>
      <c r="HUL183" s="3"/>
      <c r="HUM183" s="3"/>
      <c r="HUN183" s="3"/>
      <c r="HUO183" s="3"/>
      <c r="HUP183" s="3"/>
      <c r="HUQ183" s="3"/>
      <c r="HUR183" s="3"/>
      <c r="HUS183" s="3"/>
      <c r="HUT183" s="3"/>
      <c r="HUU183" s="3"/>
      <c r="HUV183" s="3"/>
      <c r="HUW183" s="3"/>
      <c r="HUX183" s="3"/>
      <c r="HUY183" s="3"/>
      <c r="HUZ183" s="3"/>
      <c r="HVA183" s="3"/>
      <c r="HVB183" s="3"/>
      <c r="HVC183" s="3"/>
      <c r="HVD183" s="3"/>
      <c r="HVE183" s="3"/>
      <c r="HVF183" s="3"/>
      <c r="HVG183" s="3"/>
      <c r="HVH183" s="3"/>
      <c r="HVI183" s="3"/>
      <c r="HVJ183" s="3"/>
      <c r="HVK183" s="3"/>
      <c r="HVL183" s="3"/>
      <c r="HVM183" s="3"/>
      <c r="HVN183" s="3"/>
      <c r="HVO183" s="3"/>
      <c r="HVP183" s="3"/>
      <c r="HVQ183" s="3"/>
      <c r="HVR183" s="3"/>
      <c r="HVS183" s="3"/>
      <c r="HVT183" s="3"/>
      <c r="HVU183" s="3"/>
      <c r="HVV183" s="3"/>
      <c r="HVW183" s="3"/>
      <c r="HVX183" s="3"/>
      <c r="HVY183" s="3"/>
      <c r="HVZ183" s="3"/>
      <c r="HWA183" s="3"/>
      <c r="HWB183" s="3"/>
      <c r="HWC183" s="3"/>
      <c r="HWD183" s="3"/>
      <c r="HWE183" s="3"/>
      <c r="HWF183" s="3"/>
      <c r="HWG183" s="3"/>
      <c r="HWH183" s="3"/>
      <c r="HWI183" s="3"/>
      <c r="HWJ183" s="3"/>
      <c r="HWK183" s="3"/>
      <c r="HWL183" s="3"/>
      <c r="HWM183" s="3"/>
      <c r="HWN183" s="3"/>
      <c r="HWO183" s="3"/>
      <c r="HWP183" s="3"/>
      <c r="HWQ183" s="3"/>
      <c r="HWR183" s="3"/>
      <c r="HWS183" s="3"/>
      <c r="HWT183" s="3"/>
      <c r="HWU183" s="3"/>
      <c r="HWV183" s="3"/>
      <c r="HWW183" s="3"/>
      <c r="HWX183" s="3"/>
      <c r="HWY183" s="3"/>
      <c r="HWZ183" s="3"/>
      <c r="HXA183" s="3"/>
      <c r="HXB183" s="3"/>
      <c r="HXC183" s="3"/>
      <c r="HXD183" s="3"/>
      <c r="HXE183" s="3"/>
      <c r="HXF183" s="3"/>
      <c r="HXG183" s="3"/>
      <c r="HXH183" s="3"/>
      <c r="HXI183" s="3"/>
      <c r="HXJ183" s="3"/>
      <c r="HXK183" s="3"/>
      <c r="HXL183" s="3"/>
      <c r="HXM183" s="3"/>
      <c r="HXN183" s="3"/>
      <c r="HXO183" s="3"/>
      <c r="HXP183" s="3"/>
      <c r="HXQ183" s="3"/>
      <c r="HXR183" s="3"/>
      <c r="HXS183" s="3"/>
      <c r="HXT183" s="3"/>
      <c r="HXU183" s="3"/>
      <c r="HXV183" s="3"/>
      <c r="HXW183" s="3"/>
      <c r="HXX183" s="3"/>
      <c r="HXY183" s="3"/>
      <c r="HXZ183" s="3"/>
      <c r="HYA183" s="3"/>
      <c r="HYB183" s="3"/>
      <c r="HYC183" s="3"/>
      <c r="HYD183" s="3"/>
      <c r="HYE183" s="3"/>
      <c r="HYF183" s="3"/>
      <c r="HYG183" s="3"/>
      <c r="HYH183" s="3"/>
      <c r="HYI183" s="3"/>
      <c r="HYJ183" s="3"/>
      <c r="HYK183" s="3"/>
      <c r="HYL183" s="3"/>
      <c r="HYM183" s="3"/>
      <c r="HYN183" s="3"/>
      <c r="HYO183" s="3"/>
      <c r="HYP183" s="3"/>
      <c r="HYQ183" s="3"/>
      <c r="HYR183" s="3"/>
      <c r="HYS183" s="3"/>
      <c r="HYT183" s="3"/>
      <c r="HYU183" s="3"/>
      <c r="HYV183" s="3"/>
      <c r="HYW183" s="3"/>
      <c r="HYX183" s="3"/>
      <c r="HYY183" s="3"/>
      <c r="HYZ183" s="3"/>
      <c r="HZA183" s="3"/>
      <c r="HZB183" s="3"/>
      <c r="HZC183" s="3"/>
      <c r="HZD183" s="3"/>
      <c r="HZE183" s="3"/>
      <c r="HZF183" s="3"/>
      <c r="HZG183" s="3"/>
      <c r="HZH183" s="3"/>
      <c r="HZI183" s="3"/>
      <c r="HZJ183" s="3"/>
      <c r="HZK183" s="3"/>
      <c r="HZL183" s="3"/>
      <c r="HZM183" s="3"/>
      <c r="HZN183" s="3"/>
      <c r="HZO183" s="3"/>
      <c r="HZP183" s="3"/>
      <c r="HZQ183" s="3"/>
      <c r="HZR183" s="3"/>
      <c r="HZS183" s="3"/>
      <c r="HZT183" s="3"/>
      <c r="HZU183" s="3"/>
      <c r="HZV183" s="3"/>
      <c r="HZW183" s="3"/>
      <c r="HZX183" s="3"/>
      <c r="HZY183" s="3"/>
      <c r="HZZ183" s="3"/>
      <c r="IAA183" s="3"/>
      <c r="IAB183" s="3"/>
      <c r="IAC183" s="3"/>
      <c r="IAD183" s="3"/>
      <c r="IAE183" s="3"/>
      <c r="IAF183" s="3"/>
      <c r="IAG183" s="3"/>
      <c r="IAH183" s="3"/>
      <c r="IAI183" s="3"/>
      <c r="IAJ183" s="3"/>
      <c r="IAK183" s="3"/>
      <c r="IAL183" s="3"/>
      <c r="IAM183" s="3"/>
      <c r="IAN183" s="3"/>
      <c r="IAO183" s="3"/>
      <c r="IAP183" s="3"/>
      <c r="IAQ183" s="3"/>
      <c r="IAR183" s="3"/>
      <c r="IAS183" s="3"/>
      <c r="IAT183" s="3"/>
      <c r="IAU183" s="3"/>
      <c r="IAV183" s="3"/>
      <c r="IAW183" s="3"/>
      <c r="IAX183" s="3"/>
      <c r="IAY183" s="3"/>
      <c r="IAZ183" s="3"/>
      <c r="IBA183" s="3"/>
      <c r="IBB183" s="3"/>
      <c r="IBC183" s="3"/>
      <c r="IBD183" s="3"/>
      <c r="IBE183" s="3"/>
      <c r="IBF183" s="3"/>
      <c r="IBG183" s="3"/>
      <c r="IBH183" s="3"/>
      <c r="IBI183" s="3"/>
      <c r="IBJ183" s="3"/>
      <c r="IBK183" s="3"/>
      <c r="IBL183" s="3"/>
      <c r="IBM183" s="3"/>
      <c r="IBN183" s="3"/>
      <c r="IBO183" s="3"/>
      <c r="IBP183" s="3"/>
      <c r="IBQ183" s="3"/>
      <c r="IBR183" s="3"/>
      <c r="IBS183" s="3"/>
      <c r="IBT183" s="3"/>
      <c r="IBU183" s="3"/>
      <c r="IBV183" s="3"/>
      <c r="IBW183" s="3"/>
      <c r="IBX183" s="3"/>
      <c r="IBY183" s="3"/>
      <c r="IBZ183" s="3"/>
      <c r="ICA183" s="3"/>
      <c r="ICB183" s="3"/>
      <c r="ICC183" s="3"/>
      <c r="ICD183" s="3"/>
      <c r="ICE183" s="3"/>
      <c r="ICF183" s="3"/>
      <c r="ICG183" s="3"/>
      <c r="ICH183" s="3"/>
      <c r="ICI183" s="3"/>
      <c r="ICJ183" s="3"/>
      <c r="ICK183" s="3"/>
      <c r="ICL183" s="3"/>
      <c r="ICM183" s="3"/>
      <c r="ICN183" s="3"/>
      <c r="ICO183" s="3"/>
      <c r="ICP183" s="3"/>
      <c r="ICQ183" s="3"/>
      <c r="ICR183" s="3"/>
      <c r="ICS183" s="3"/>
      <c r="ICT183" s="3"/>
      <c r="ICU183" s="3"/>
      <c r="ICV183" s="3"/>
      <c r="ICW183" s="3"/>
      <c r="ICX183" s="3"/>
      <c r="ICY183" s="3"/>
      <c r="ICZ183" s="3"/>
      <c r="IDA183" s="3"/>
      <c r="IDB183" s="3"/>
      <c r="IDC183" s="3"/>
      <c r="IDD183" s="3"/>
      <c r="IDE183" s="3"/>
      <c r="IDF183" s="3"/>
      <c r="IDG183" s="3"/>
      <c r="IDH183" s="3"/>
      <c r="IDI183" s="3"/>
      <c r="IDJ183" s="3"/>
      <c r="IDK183" s="3"/>
      <c r="IDL183" s="3"/>
      <c r="IDM183" s="3"/>
      <c r="IDN183" s="3"/>
      <c r="IDO183" s="3"/>
      <c r="IDP183" s="3"/>
      <c r="IDQ183" s="3"/>
      <c r="IDR183" s="3"/>
      <c r="IDS183" s="3"/>
      <c r="IDT183" s="3"/>
      <c r="IDU183" s="3"/>
      <c r="IDV183" s="3"/>
      <c r="IDW183" s="3"/>
      <c r="IDX183" s="3"/>
      <c r="IDY183" s="3"/>
      <c r="IDZ183" s="3"/>
      <c r="IEA183" s="3"/>
      <c r="IEB183" s="3"/>
      <c r="IEC183" s="3"/>
      <c r="IED183" s="3"/>
      <c r="IEE183" s="3"/>
      <c r="IEF183" s="3"/>
      <c r="IEG183" s="3"/>
      <c r="IEH183" s="3"/>
      <c r="IEI183" s="3"/>
      <c r="IEJ183" s="3"/>
      <c r="IEK183" s="3"/>
      <c r="IEL183" s="3"/>
      <c r="IEM183" s="3"/>
      <c r="IEN183" s="3"/>
      <c r="IEO183" s="3"/>
      <c r="IEP183" s="3"/>
      <c r="IEQ183" s="3"/>
      <c r="IER183" s="3"/>
      <c r="IES183" s="3"/>
      <c r="IET183" s="3"/>
      <c r="IEU183" s="3"/>
      <c r="IEV183" s="3"/>
      <c r="IEW183" s="3"/>
      <c r="IEX183" s="3"/>
      <c r="IEY183" s="3"/>
      <c r="IEZ183" s="3"/>
      <c r="IFA183" s="3"/>
      <c r="IFB183" s="3"/>
      <c r="IFC183" s="3"/>
      <c r="IFD183" s="3"/>
      <c r="IFE183" s="3"/>
      <c r="IFF183" s="3"/>
      <c r="IFG183" s="3"/>
      <c r="IFH183" s="3"/>
      <c r="IFI183" s="3"/>
      <c r="IFJ183" s="3"/>
      <c r="IFK183" s="3"/>
      <c r="IFL183" s="3"/>
      <c r="IFM183" s="3"/>
      <c r="IFN183" s="3"/>
      <c r="IFO183" s="3"/>
      <c r="IFP183" s="3"/>
      <c r="IFQ183" s="3"/>
      <c r="IFR183" s="3"/>
      <c r="IFS183" s="3"/>
      <c r="IFT183" s="3"/>
      <c r="IFU183" s="3"/>
      <c r="IFV183" s="3"/>
      <c r="IFW183" s="3"/>
      <c r="IFX183" s="3"/>
      <c r="IFY183" s="3"/>
      <c r="IFZ183" s="3"/>
      <c r="IGA183" s="3"/>
      <c r="IGB183" s="3"/>
      <c r="IGC183" s="3"/>
      <c r="IGD183" s="3"/>
      <c r="IGE183" s="3"/>
      <c r="IGF183" s="3"/>
      <c r="IGG183" s="3"/>
      <c r="IGH183" s="3"/>
      <c r="IGI183" s="3"/>
      <c r="IGJ183" s="3"/>
      <c r="IGK183" s="3"/>
      <c r="IGL183" s="3"/>
      <c r="IGM183" s="3"/>
      <c r="IGN183" s="3"/>
      <c r="IGO183" s="3"/>
      <c r="IGP183" s="3"/>
      <c r="IGQ183" s="3"/>
      <c r="IGR183" s="3"/>
      <c r="IGS183" s="3"/>
      <c r="IGT183" s="3"/>
      <c r="IGU183" s="3"/>
      <c r="IGV183" s="3"/>
      <c r="IGW183" s="3"/>
      <c r="IGX183" s="3"/>
      <c r="IGY183" s="3"/>
      <c r="IGZ183" s="3"/>
      <c r="IHA183" s="3"/>
      <c r="IHB183" s="3"/>
      <c r="IHC183" s="3"/>
      <c r="IHD183" s="3"/>
      <c r="IHE183" s="3"/>
      <c r="IHF183" s="3"/>
      <c r="IHG183" s="3"/>
      <c r="IHH183" s="3"/>
      <c r="IHI183" s="3"/>
      <c r="IHJ183" s="3"/>
      <c r="IHK183" s="3"/>
      <c r="IHL183" s="3"/>
      <c r="IHM183" s="3"/>
      <c r="IHN183" s="3"/>
      <c r="IHO183" s="3"/>
      <c r="IHP183" s="3"/>
      <c r="IHQ183" s="3"/>
      <c r="IHR183" s="3"/>
      <c r="IHS183" s="3"/>
      <c r="IHT183" s="3"/>
      <c r="IHU183" s="3"/>
      <c r="IHV183" s="3"/>
      <c r="IHW183" s="3"/>
      <c r="IHX183" s="3"/>
      <c r="IHY183" s="3"/>
      <c r="IHZ183" s="3"/>
      <c r="IIA183" s="3"/>
      <c r="IIB183" s="3"/>
      <c r="IIC183" s="3"/>
      <c r="IID183" s="3"/>
      <c r="IIE183" s="3"/>
      <c r="IIF183" s="3"/>
      <c r="IIG183" s="3"/>
      <c r="IIH183" s="3"/>
      <c r="III183" s="3"/>
      <c r="IIJ183" s="3"/>
      <c r="IIK183" s="3"/>
      <c r="IIL183" s="3"/>
      <c r="IIM183" s="3"/>
      <c r="IIN183" s="3"/>
      <c r="IIO183" s="3"/>
      <c r="IIP183" s="3"/>
      <c r="IIQ183" s="3"/>
      <c r="IIR183" s="3"/>
      <c r="IIS183" s="3"/>
      <c r="IIT183" s="3"/>
      <c r="IIU183" s="3"/>
      <c r="IIV183" s="3"/>
      <c r="IIW183" s="3"/>
      <c r="IIX183" s="3"/>
      <c r="IIY183" s="3"/>
      <c r="IIZ183" s="3"/>
      <c r="IJA183" s="3"/>
      <c r="IJB183" s="3"/>
      <c r="IJC183" s="3"/>
      <c r="IJD183" s="3"/>
      <c r="IJE183" s="3"/>
      <c r="IJF183" s="3"/>
      <c r="IJG183" s="3"/>
      <c r="IJH183" s="3"/>
      <c r="IJI183" s="3"/>
      <c r="IJJ183" s="3"/>
      <c r="IJK183" s="3"/>
      <c r="IJL183" s="3"/>
      <c r="IJM183" s="3"/>
      <c r="IJN183" s="3"/>
      <c r="IJO183" s="3"/>
      <c r="IJP183" s="3"/>
      <c r="IJQ183" s="3"/>
      <c r="IJR183" s="3"/>
      <c r="IJS183" s="3"/>
      <c r="IJT183" s="3"/>
      <c r="IJU183" s="3"/>
      <c r="IJV183" s="3"/>
      <c r="IJW183" s="3"/>
      <c r="IJX183" s="3"/>
      <c r="IJY183" s="3"/>
      <c r="IJZ183" s="3"/>
      <c r="IKA183" s="3"/>
      <c r="IKB183" s="3"/>
      <c r="IKC183" s="3"/>
      <c r="IKD183" s="3"/>
      <c r="IKE183" s="3"/>
      <c r="IKF183" s="3"/>
      <c r="IKG183" s="3"/>
      <c r="IKH183" s="3"/>
      <c r="IKI183" s="3"/>
      <c r="IKJ183" s="3"/>
      <c r="IKK183" s="3"/>
      <c r="IKL183" s="3"/>
      <c r="IKM183" s="3"/>
      <c r="IKN183" s="3"/>
      <c r="IKO183" s="3"/>
      <c r="IKP183" s="3"/>
      <c r="IKQ183" s="3"/>
      <c r="IKR183" s="3"/>
      <c r="IKS183" s="3"/>
      <c r="IKT183" s="3"/>
      <c r="IKU183" s="3"/>
      <c r="IKV183" s="3"/>
      <c r="IKW183" s="3"/>
      <c r="IKX183" s="3"/>
      <c r="IKY183" s="3"/>
      <c r="IKZ183" s="3"/>
      <c r="ILA183" s="3"/>
      <c r="ILB183" s="3"/>
      <c r="ILC183" s="3"/>
      <c r="ILD183" s="3"/>
      <c r="ILE183" s="3"/>
      <c r="ILF183" s="3"/>
      <c r="ILG183" s="3"/>
      <c r="ILH183" s="3"/>
      <c r="ILI183" s="3"/>
      <c r="ILJ183" s="3"/>
      <c r="ILK183" s="3"/>
      <c r="ILL183" s="3"/>
      <c r="ILM183" s="3"/>
      <c r="ILN183" s="3"/>
      <c r="ILO183" s="3"/>
      <c r="ILP183" s="3"/>
      <c r="ILQ183" s="3"/>
      <c r="ILR183" s="3"/>
      <c r="ILS183" s="3"/>
      <c r="ILT183" s="3"/>
      <c r="ILU183" s="3"/>
      <c r="ILV183" s="3"/>
      <c r="ILW183" s="3"/>
      <c r="ILX183" s="3"/>
      <c r="ILY183" s="3"/>
      <c r="ILZ183" s="3"/>
      <c r="IMA183" s="3"/>
      <c r="IMB183" s="3"/>
      <c r="IMC183" s="3"/>
      <c r="IMD183" s="3"/>
      <c r="IME183" s="3"/>
      <c r="IMF183" s="3"/>
      <c r="IMG183" s="3"/>
      <c r="IMH183" s="3"/>
      <c r="IMI183" s="3"/>
      <c r="IMJ183" s="3"/>
      <c r="IMK183" s="3"/>
      <c r="IML183" s="3"/>
      <c r="IMM183" s="3"/>
      <c r="IMN183" s="3"/>
      <c r="IMO183" s="3"/>
      <c r="IMP183" s="3"/>
      <c r="IMQ183" s="3"/>
      <c r="IMR183" s="3"/>
      <c r="IMS183" s="3"/>
      <c r="IMT183" s="3"/>
      <c r="IMU183" s="3"/>
      <c r="IMV183" s="3"/>
      <c r="IMW183" s="3"/>
      <c r="IMX183" s="3"/>
      <c r="IMY183" s="3"/>
      <c r="IMZ183" s="3"/>
      <c r="INA183" s="3"/>
      <c r="INB183" s="3"/>
      <c r="INC183" s="3"/>
      <c r="IND183" s="3"/>
      <c r="INE183" s="3"/>
      <c r="INF183" s="3"/>
      <c r="ING183" s="3"/>
      <c r="INH183" s="3"/>
      <c r="INI183" s="3"/>
      <c r="INJ183" s="3"/>
      <c r="INK183" s="3"/>
      <c r="INL183" s="3"/>
      <c r="INM183" s="3"/>
      <c r="INN183" s="3"/>
      <c r="INO183" s="3"/>
      <c r="INP183" s="3"/>
      <c r="INQ183" s="3"/>
      <c r="INR183" s="3"/>
      <c r="INS183" s="3"/>
      <c r="INT183" s="3"/>
      <c r="INU183" s="3"/>
      <c r="INV183" s="3"/>
      <c r="INW183" s="3"/>
      <c r="INX183" s="3"/>
      <c r="INY183" s="3"/>
      <c r="INZ183" s="3"/>
      <c r="IOA183" s="3"/>
      <c r="IOB183" s="3"/>
      <c r="IOC183" s="3"/>
      <c r="IOD183" s="3"/>
      <c r="IOE183" s="3"/>
      <c r="IOF183" s="3"/>
      <c r="IOG183" s="3"/>
      <c r="IOH183" s="3"/>
      <c r="IOI183" s="3"/>
      <c r="IOJ183" s="3"/>
      <c r="IOK183" s="3"/>
      <c r="IOL183" s="3"/>
      <c r="IOM183" s="3"/>
      <c r="ION183" s="3"/>
      <c r="IOO183" s="3"/>
      <c r="IOP183" s="3"/>
      <c r="IOQ183" s="3"/>
      <c r="IOR183" s="3"/>
      <c r="IOS183" s="3"/>
      <c r="IOT183" s="3"/>
      <c r="IOU183" s="3"/>
      <c r="IOV183" s="3"/>
      <c r="IOW183" s="3"/>
      <c r="IOX183" s="3"/>
      <c r="IOY183" s="3"/>
      <c r="IOZ183" s="3"/>
      <c r="IPA183" s="3"/>
      <c r="IPB183" s="3"/>
      <c r="IPC183" s="3"/>
      <c r="IPD183" s="3"/>
      <c r="IPE183" s="3"/>
      <c r="IPF183" s="3"/>
      <c r="IPG183" s="3"/>
      <c r="IPH183" s="3"/>
      <c r="IPI183" s="3"/>
      <c r="IPJ183" s="3"/>
      <c r="IPK183" s="3"/>
      <c r="IPL183" s="3"/>
      <c r="IPM183" s="3"/>
      <c r="IPN183" s="3"/>
      <c r="IPO183" s="3"/>
      <c r="IPP183" s="3"/>
      <c r="IPQ183" s="3"/>
      <c r="IPR183" s="3"/>
      <c r="IPS183" s="3"/>
      <c r="IPT183" s="3"/>
      <c r="IPU183" s="3"/>
      <c r="IPV183" s="3"/>
      <c r="IPW183" s="3"/>
      <c r="IPX183" s="3"/>
      <c r="IPY183" s="3"/>
      <c r="IPZ183" s="3"/>
      <c r="IQA183" s="3"/>
      <c r="IQB183" s="3"/>
      <c r="IQC183" s="3"/>
      <c r="IQD183" s="3"/>
      <c r="IQE183" s="3"/>
      <c r="IQF183" s="3"/>
      <c r="IQG183" s="3"/>
      <c r="IQH183" s="3"/>
      <c r="IQI183" s="3"/>
      <c r="IQJ183" s="3"/>
      <c r="IQK183" s="3"/>
      <c r="IQL183" s="3"/>
      <c r="IQM183" s="3"/>
      <c r="IQN183" s="3"/>
      <c r="IQO183" s="3"/>
      <c r="IQP183" s="3"/>
      <c r="IQQ183" s="3"/>
      <c r="IQR183" s="3"/>
      <c r="IQS183" s="3"/>
      <c r="IQT183" s="3"/>
      <c r="IQU183" s="3"/>
      <c r="IQV183" s="3"/>
      <c r="IQW183" s="3"/>
      <c r="IQX183" s="3"/>
      <c r="IQY183" s="3"/>
      <c r="IQZ183" s="3"/>
      <c r="IRA183" s="3"/>
      <c r="IRB183" s="3"/>
      <c r="IRC183" s="3"/>
      <c r="IRD183" s="3"/>
      <c r="IRE183" s="3"/>
      <c r="IRF183" s="3"/>
      <c r="IRG183" s="3"/>
      <c r="IRH183" s="3"/>
      <c r="IRI183" s="3"/>
      <c r="IRJ183" s="3"/>
      <c r="IRK183" s="3"/>
      <c r="IRL183" s="3"/>
      <c r="IRM183" s="3"/>
      <c r="IRN183" s="3"/>
      <c r="IRO183" s="3"/>
      <c r="IRP183" s="3"/>
      <c r="IRQ183" s="3"/>
      <c r="IRR183" s="3"/>
      <c r="IRS183" s="3"/>
      <c r="IRT183" s="3"/>
      <c r="IRU183" s="3"/>
      <c r="IRV183" s="3"/>
      <c r="IRW183" s="3"/>
      <c r="IRX183" s="3"/>
      <c r="IRY183" s="3"/>
      <c r="IRZ183" s="3"/>
      <c r="ISA183" s="3"/>
      <c r="ISB183" s="3"/>
      <c r="ISC183" s="3"/>
      <c r="ISD183" s="3"/>
      <c r="ISE183" s="3"/>
      <c r="ISF183" s="3"/>
      <c r="ISG183" s="3"/>
      <c r="ISH183" s="3"/>
      <c r="ISI183" s="3"/>
      <c r="ISJ183" s="3"/>
      <c r="ISK183" s="3"/>
      <c r="ISL183" s="3"/>
      <c r="ISM183" s="3"/>
      <c r="ISN183" s="3"/>
      <c r="ISO183" s="3"/>
      <c r="ISP183" s="3"/>
      <c r="ISQ183" s="3"/>
      <c r="ISR183" s="3"/>
      <c r="ISS183" s="3"/>
      <c r="IST183" s="3"/>
      <c r="ISU183" s="3"/>
      <c r="ISV183" s="3"/>
      <c r="ISW183" s="3"/>
      <c r="ISX183" s="3"/>
      <c r="ISY183" s="3"/>
      <c r="ISZ183" s="3"/>
      <c r="ITA183" s="3"/>
      <c r="ITB183" s="3"/>
      <c r="ITC183" s="3"/>
      <c r="ITD183" s="3"/>
      <c r="ITE183" s="3"/>
      <c r="ITF183" s="3"/>
      <c r="ITG183" s="3"/>
      <c r="ITH183" s="3"/>
      <c r="ITI183" s="3"/>
      <c r="ITJ183" s="3"/>
      <c r="ITK183" s="3"/>
      <c r="ITL183" s="3"/>
      <c r="ITM183" s="3"/>
      <c r="ITN183" s="3"/>
      <c r="ITO183" s="3"/>
      <c r="ITP183" s="3"/>
      <c r="ITQ183" s="3"/>
      <c r="ITR183" s="3"/>
      <c r="ITS183" s="3"/>
      <c r="ITT183" s="3"/>
      <c r="ITU183" s="3"/>
      <c r="ITV183" s="3"/>
      <c r="ITW183" s="3"/>
      <c r="ITX183" s="3"/>
      <c r="ITY183" s="3"/>
      <c r="ITZ183" s="3"/>
      <c r="IUA183" s="3"/>
      <c r="IUB183" s="3"/>
      <c r="IUC183" s="3"/>
      <c r="IUD183" s="3"/>
      <c r="IUE183" s="3"/>
      <c r="IUF183" s="3"/>
      <c r="IUG183" s="3"/>
      <c r="IUH183" s="3"/>
      <c r="IUI183" s="3"/>
      <c r="IUJ183" s="3"/>
      <c r="IUK183" s="3"/>
      <c r="IUL183" s="3"/>
      <c r="IUM183" s="3"/>
      <c r="IUN183" s="3"/>
      <c r="IUO183" s="3"/>
      <c r="IUP183" s="3"/>
      <c r="IUQ183" s="3"/>
      <c r="IUR183" s="3"/>
      <c r="IUS183" s="3"/>
      <c r="IUT183" s="3"/>
      <c r="IUU183" s="3"/>
      <c r="IUV183" s="3"/>
      <c r="IUW183" s="3"/>
      <c r="IUX183" s="3"/>
      <c r="IUY183" s="3"/>
      <c r="IUZ183" s="3"/>
      <c r="IVA183" s="3"/>
      <c r="IVB183" s="3"/>
      <c r="IVC183" s="3"/>
      <c r="IVD183" s="3"/>
      <c r="IVE183" s="3"/>
      <c r="IVF183" s="3"/>
      <c r="IVG183" s="3"/>
      <c r="IVH183" s="3"/>
      <c r="IVI183" s="3"/>
      <c r="IVJ183" s="3"/>
      <c r="IVK183" s="3"/>
      <c r="IVL183" s="3"/>
      <c r="IVM183" s="3"/>
      <c r="IVN183" s="3"/>
      <c r="IVO183" s="3"/>
      <c r="IVP183" s="3"/>
      <c r="IVQ183" s="3"/>
      <c r="IVR183" s="3"/>
      <c r="IVS183" s="3"/>
      <c r="IVT183" s="3"/>
      <c r="IVU183" s="3"/>
      <c r="IVV183" s="3"/>
      <c r="IVW183" s="3"/>
      <c r="IVX183" s="3"/>
      <c r="IVY183" s="3"/>
      <c r="IVZ183" s="3"/>
      <c r="IWA183" s="3"/>
      <c r="IWB183" s="3"/>
      <c r="IWC183" s="3"/>
      <c r="IWD183" s="3"/>
      <c r="IWE183" s="3"/>
      <c r="IWF183" s="3"/>
      <c r="IWG183" s="3"/>
      <c r="IWH183" s="3"/>
      <c r="IWI183" s="3"/>
      <c r="IWJ183" s="3"/>
      <c r="IWK183" s="3"/>
      <c r="IWL183" s="3"/>
      <c r="IWM183" s="3"/>
      <c r="IWN183" s="3"/>
      <c r="IWO183" s="3"/>
      <c r="IWP183" s="3"/>
      <c r="IWQ183" s="3"/>
      <c r="IWR183" s="3"/>
      <c r="IWS183" s="3"/>
      <c r="IWT183" s="3"/>
      <c r="IWU183" s="3"/>
      <c r="IWV183" s="3"/>
      <c r="IWW183" s="3"/>
      <c r="IWX183" s="3"/>
      <c r="IWY183" s="3"/>
      <c r="IWZ183" s="3"/>
      <c r="IXA183" s="3"/>
      <c r="IXB183" s="3"/>
      <c r="IXC183" s="3"/>
      <c r="IXD183" s="3"/>
      <c r="IXE183" s="3"/>
      <c r="IXF183" s="3"/>
      <c r="IXG183" s="3"/>
      <c r="IXH183" s="3"/>
      <c r="IXI183" s="3"/>
      <c r="IXJ183" s="3"/>
      <c r="IXK183" s="3"/>
      <c r="IXL183" s="3"/>
      <c r="IXM183" s="3"/>
      <c r="IXN183" s="3"/>
      <c r="IXO183" s="3"/>
      <c r="IXP183" s="3"/>
      <c r="IXQ183" s="3"/>
      <c r="IXR183" s="3"/>
      <c r="IXS183" s="3"/>
      <c r="IXT183" s="3"/>
      <c r="IXU183" s="3"/>
      <c r="IXV183" s="3"/>
      <c r="IXW183" s="3"/>
      <c r="IXX183" s="3"/>
      <c r="IXY183" s="3"/>
      <c r="IXZ183" s="3"/>
      <c r="IYA183" s="3"/>
      <c r="IYB183" s="3"/>
      <c r="IYC183" s="3"/>
      <c r="IYD183" s="3"/>
      <c r="IYE183" s="3"/>
      <c r="IYF183" s="3"/>
      <c r="IYG183" s="3"/>
      <c r="IYH183" s="3"/>
      <c r="IYI183" s="3"/>
      <c r="IYJ183" s="3"/>
      <c r="IYK183" s="3"/>
      <c r="IYL183" s="3"/>
      <c r="IYM183" s="3"/>
      <c r="IYN183" s="3"/>
      <c r="IYO183" s="3"/>
      <c r="IYP183" s="3"/>
      <c r="IYQ183" s="3"/>
      <c r="IYR183" s="3"/>
      <c r="IYS183" s="3"/>
      <c r="IYT183" s="3"/>
      <c r="IYU183" s="3"/>
      <c r="IYV183" s="3"/>
      <c r="IYW183" s="3"/>
      <c r="IYX183" s="3"/>
      <c r="IYY183" s="3"/>
      <c r="IYZ183" s="3"/>
      <c r="IZA183" s="3"/>
      <c r="IZB183" s="3"/>
      <c r="IZC183" s="3"/>
      <c r="IZD183" s="3"/>
      <c r="IZE183" s="3"/>
      <c r="IZF183" s="3"/>
      <c r="IZG183" s="3"/>
      <c r="IZH183" s="3"/>
      <c r="IZI183" s="3"/>
      <c r="IZJ183" s="3"/>
      <c r="IZK183" s="3"/>
      <c r="IZL183" s="3"/>
      <c r="IZM183" s="3"/>
      <c r="IZN183" s="3"/>
      <c r="IZO183" s="3"/>
      <c r="IZP183" s="3"/>
      <c r="IZQ183" s="3"/>
      <c r="IZR183" s="3"/>
      <c r="IZS183" s="3"/>
      <c r="IZT183" s="3"/>
      <c r="IZU183" s="3"/>
      <c r="IZV183" s="3"/>
      <c r="IZW183" s="3"/>
      <c r="IZX183" s="3"/>
      <c r="IZY183" s="3"/>
      <c r="IZZ183" s="3"/>
      <c r="JAA183" s="3"/>
      <c r="JAB183" s="3"/>
      <c r="JAC183" s="3"/>
      <c r="JAD183" s="3"/>
      <c r="JAE183" s="3"/>
      <c r="JAF183" s="3"/>
      <c r="JAG183" s="3"/>
      <c r="JAH183" s="3"/>
      <c r="JAI183" s="3"/>
      <c r="JAJ183" s="3"/>
      <c r="JAK183" s="3"/>
      <c r="JAL183" s="3"/>
      <c r="JAM183" s="3"/>
      <c r="JAN183" s="3"/>
      <c r="JAO183" s="3"/>
      <c r="JAP183" s="3"/>
      <c r="JAQ183" s="3"/>
      <c r="JAR183" s="3"/>
      <c r="JAS183" s="3"/>
      <c r="JAT183" s="3"/>
      <c r="JAU183" s="3"/>
      <c r="JAV183" s="3"/>
      <c r="JAW183" s="3"/>
      <c r="JAX183" s="3"/>
      <c r="JAY183" s="3"/>
      <c r="JAZ183" s="3"/>
      <c r="JBA183" s="3"/>
      <c r="JBB183" s="3"/>
      <c r="JBC183" s="3"/>
      <c r="JBD183" s="3"/>
      <c r="JBE183" s="3"/>
      <c r="JBF183" s="3"/>
      <c r="JBG183" s="3"/>
      <c r="JBH183" s="3"/>
      <c r="JBI183" s="3"/>
      <c r="JBJ183" s="3"/>
      <c r="JBK183" s="3"/>
      <c r="JBL183" s="3"/>
      <c r="JBM183" s="3"/>
      <c r="JBN183" s="3"/>
      <c r="JBO183" s="3"/>
      <c r="JBP183" s="3"/>
      <c r="JBQ183" s="3"/>
      <c r="JBR183" s="3"/>
      <c r="JBS183" s="3"/>
      <c r="JBT183" s="3"/>
      <c r="JBU183" s="3"/>
      <c r="JBV183" s="3"/>
      <c r="JBW183" s="3"/>
      <c r="JBX183" s="3"/>
      <c r="JBY183" s="3"/>
      <c r="JBZ183" s="3"/>
      <c r="JCA183" s="3"/>
      <c r="JCB183" s="3"/>
      <c r="JCC183" s="3"/>
      <c r="JCD183" s="3"/>
      <c r="JCE183" s="3"/>
      <c r="JCF183" s="3"/>
      <c r="JCG183" s="3"/>
      <c r="JCH183" s="3"/>
      <c r="JCI183" s="3"/>
      <c r="JCJ183" s="3"/>
      <c r="JCK183" s="3"/>
      <c r="JCL183" s="3"/>
      <c r="JCM183" s="3"/>
      <c r="JCN183" s="3"/>
      <c r="JCO183" s="3"/>
      <c r="JCP183" s="3"/>
      <c r="JCQ183" s="3"/>
      <c r="JCR183" s="3"/>
      <c r="JCS183" s="3"/>
      <c r="JCT183" s="3"/>
      <c r="JCU183" s="3"/>
      <c r="JCV183" s="3"/>
      <c r="JCW183" s="3"/>
      <c r="JCX183" s="3"/>
      <c r="JCY183" s="3"/>
      <c r="JCZ183" s="3"/>
      <c r="JDA183" s="3"/>
      <c r="JDB183" s="3"/>
      <c r="JDC183" s="3"/>
      <c r="JDD183" s="3"/>
      <c r="JDE183" s="3"/>
      <c r="JDF183" s="3"/>
      <c r="JDG183" s="3"/>
      <c r="JDH183" s="3"/>
      <c r="JDI183" s="3"/>
      <c r="JDJ183" s="3"/>
      <c r="JDK183" s="3"/>
      <c r="JDL183" s="3"/>
      <c r="JDM183" s="3"/>
      <c r="JDN183" s="3"/>
      <c r="JDO183" s="3"/>
      <c r="JDP183" s="3"/>
      <c r="JDQ183" s="3"/>
      <c r="JDR183" s="3"/>
      <c r="JDS183" s="3"/>
      <c r="JDT183" s="3"/>
      <c r="JDU183" s="3"/>
      <c r="JDV183" s="3"/>
      <c r="JDW183" s="3"/>
      <c r="JDX183" s="3"/>
      <c r="JDY183" s="3"/>
      <c r="JDZ183" s="3"/>
      <c r="JEA183" s="3"/>
      <c r="JEB183" s="3"/>
      <c r="JEC183" s="3"/>
      <c r="JED183" s="3"/>
      <c r="JEE183" s="3"/>
      <c r="JEF183" s="3"/>
      <c r="JEG183" s="3"/>
      <c r="JEH183" s="3"/>
      <c r="JEI183" s="3"/>
      <c r="JEJ183" s="3"/>
      <c r="JEK183" s="3"/>
      <c r="JEL183" s="3"/>
      <c r="JEM183" s="3"/>
      <c r="JEN183" s="3"/>
      <c r="JEO183" s="3"/>
      <c r="JEP183" s="3"/>
      <c r="JEQ183" s="3"/>
      <c r="JER183" s="3"/>
      <c r="JES183" s="3"/>
      <c r="JET183" s="3"/>
      <c r="JEU183" s="3"/>
      <c r="JEV183" s="3"/>
      <c r="JEW183" s="3"/>
      <c r="JEX183" s="3"/>
      <c r="JEY183" s="3"/>
      <c r="JEZ183" s="3"/>
      <c r="JFA183" s="3"/>
      <c r="JFB183" s="3"/>
      <c r="JFC183" s="3"/>
      <c r="JFD183" s="3"/>
      <c r="JFE183" s="3"/>
      <c r="JFF183" s="3"/>
      <c r="JFG183" s="3"/>
      <c r="JFH183" s="3"/>
      <c r="JFI183" s="3"/>
      <c r="JFJ183" s="3"/>
      <c r="JFK183" s="3"/>
      <c r="JFL183" s="3"/>
      <c r="JFM183" s="3"/>
      <c r="JFN183" s="3"/>
      <c r="JFO183" s="3"/>
      <c r="JFP183" s="3"/>
      <c r="JFQ183" s="3"/>
      <c r="JFR183" s="3"/>
      <c r="JFS183" s="3"/>
      <c r="JFT183" s="3"/>
      <c r="JFU183" s="3"/>
      <c r="JFV183" s="3"/>
      <c r="JFW183" s="3"/>
      <c r="JFX183" s="3"/>
      <c r="JFY183" s="3"/>
      <c r="JFZ183" s="3"/>
      <c r="JGA183" s="3"/>
      <c r="JGB183" s="3"/>
      <c r="JGC183" s="3"/>
      <c r="JGD183" s="3"/>
      <c r="JGE183" s="3"/>
      <c r="JGF183" s="3"/>
      <c r="JGG183" s="3"/>
      <c r="JGH183" s="3"/>
      <c r="JGI183" s="3"/>
      <c r="JGJ183" s="3"/>
      <c r="JGK183" s="3"/>
      <c r="JGL183" s="3"/>
      <c r="JGM183" s="3"/>
      <c r="JGN183" s="3"/>
      <c r="JGO183" s="3"/>
      <c r="JGP183" s="3"/>
      <c r="JGQ183" s="3"/>
      <c r="JGR183" s="3"/>
      <c r="JGS183" s="3"/>
      <c r="JGT183" s="3"/>
      <c r="JGU183" s="3"/>
      <c r="JGV183" s="3"/>
      <c r="JGW183" s="3"/>
      <c r="JGX183" s="3"/>
      <c r="JGY183" s="3"/>
      <c r="JGZ183" s="3"/>
      <c r="JHA183" s="3"/>
      <c r="JHB183" s="3"/>
      <c r="JHC183" s="3"/>
      <c r="JHD183" s="3"/>
      <c r="JHE183" s="3"/>
      <c r="JHF183" s="3"/>
      <c r="JHG183" s="3"/>
      <c r="JHH183" s="3"/>
      <c r="JHI183" s="3"/>
      <c r="JHJ183" s="3"/>
      <c r="JHK183" s="3"/>
      <c r="JHL183" s="3"/>
      <c r="JHM183" s="3"/>
      <c r="JHN183" s="3"/>
      <c r="JHO183" s="3"/>
      <c r="JHP183" s="3"/>
      <c r="JHQ183" s="3"/>
      <c r="JHR183" s="3"/>
      <c r="JHS183" s="3"/>
      <c r="JHT183" s="3"/>
      <c r="JHU183" s="3"/>
      <c r="JHV183" s="3"/>
      <c r="JHW183" s="3"/>
      <c r="JHX183" s="3"/>
      <c r="JHY183" s="3"/>
      <c r="JHZ183" s="3"/>
      <c r="JIA183" s="3"/>
      <c r="JIB183" s="3"/>
      <c r="JIC183" s="3"/>
      <c r="JID183" s="3"/>
      <c r="JIE183" s="3"/>
      <c r="JIF183" s="3"/>
      <c r="JIG183" s="3"/>
      <c r="JIH183" s="3"/>
      <c r="JII183" s="3"/>
      <c r="JIJ183" s="3"/>
      <c r="JIK183" s="3"/>
      <c r="JIL183" s="3"/>
      <c r="JIM183" s="3"/>
      <c r="JIN183" s="3"/>
      <c r="JIO183" s="3"/>
      <c r="JIP183" s="3"/>
      <c r="JIQ183" s="3"/>
      <c r="JIR183" s="3"/>
      <c r="JIS183" s="3"/>
      <c r="JIT183" s="3"/>
      <c r="JIU183" s="3"/>
      <c r="JIV183" s="3"/>
      <c r="JIW183" s="3"/>
      <c r="JIX183" s="3"/>
      <c r="JIY183" s="3"/>
      <c r="JIZ183" s="3"/>
      <c r="JJA183" s="3"/>
      <c r="JJB183" s="3"/>
      <c r="JJC183" s="3"/>
      <c r="JJD183" s="3"/>
      <c r="JJE183" s="3"/>
      <c r="JJF183" s="3"/>
      <c r="JJG183" s="3"/>
      <c r="JJH183" s="3"/>
      <c r="JJI183" s="3"/>
      <c r="JJJ183" s="3"/>
      <c r="JJK183" s="3"/>
      <c r="JJL183" s="3"/>
      <c r="JJM183" s="3"/>
      <c r="JJN183" s="3"/>
      <c r="JJO183" s="3"/>
      <c r="JJP183" s="3"/>
      <c r="JJQ183" s="3"/>
      <c r="JJR183" s="3"/>
      <c r="JJS183" s="3"/>
      <c r="JJT183" s="3"/>
      <c r="JJU183" s="3"/>
      <c r="JJV183" s="3"/>
      <c r="JJW183" s="3"/>
      <c r="JJX183" s="3"/>
      <c r="JJY183" s="3"/>
      <c r="JJZ183" s="3"/>
      <c r="JKA183" s="3"/>
      <c r="JKB183" s="3"/>
      <c r="JKC183" s="3"/>
      <c r="JKD183" s="3"/>
      <c r="JKE183" s="3"/>
      <c r="JKF183" s="3"/>
      <c r="JKG183" s="3"/>
      <c r="JKH183" s="3"/>
      <c r="JKI183" s="3"/>
      <c r="JKJ183" s="3"/>
      <c r="JKK183" s="3"/>
      <c r="JKL183" s="3"/>
      <c r="JKM183" s="3"/>
      <c r="JKN183" s="3"/>
      <c r="JKO183" s="3"/>
      <c r="JKP183" s="3"/>
      <c r="JKQ183" s="3"/>
      <c r="JKR183" s="3"/>
      <c r="JKS183" s="3"/>
      <c r="JKT183" s="3"/>
      <c r="JKU183" s="3"/>
      <c r="JKV183" s="3"/>
      <c r="JKW183" s="3"/>
      <c r="JKX183" s="3"/>
      <c r="JKY183" s="3"/>
      <c r="JKZ183" s="3"/>
      <c r="JLA183" s="3"/>
      <c r="JLB183" s="3"/>
      <c r="JLC183" s="3"/>
      <c r="JLD183" s="3"/>
      <c r="JLE183" s="3"/>
      <c r="JLF183" s="3"/>
      <c r="JLG183" s="3"/>
      <c r="JLH183" s="3"/>
      <c r="JLI183" s="3"/>
      <c r="JLJ183" s="3"/>
      <c r="JLK183" s="3"/>
      <c r="JLL183" s="3"/>
      <c r="JLM183" s="3"/>
      <c r="JLN183" s="3"/>
      <c r="JLO183" s="3"/>
      <c r="JLP183" s="3"/>
      <c r="JLQ183" s="3"/>
      <c r="JLR183" s="3"/>
      <c r="JLS183" s="3"/>
      <c r="JLT183" s="3"/>
      <c r="JLU183" s="3"/>
      <c r="JLV183" s="3"/>
      <c r="JLW183" s="3"/>
      <c r="JLX183" s="3"/>
      <c r="JLY183" s="3"/>
      <c r="JLZ183" s="3"/>
      <c r="JMA183" s="3"/>
      <c r="JMB183" s="3"/>
      <c r="JMC183" s="3"/>
      <c r="JMD183" s="3"/>
      <c r="JME183" s="3"/>
      <c r="JMF183" s="3"/>
      <c r="JMG183" s="3"/>
      <c r="JMH183" s="3"/>
      <c r="JMI183" s="3"/>
      <c r="JMJ183" s="3"/>
      <c r="JMK183" s="3"/>
      <c r="JML183" s="3"/>
      <c r="JMM183" s="3"/>
      <c r="JMN183" s="3"/>
      <c r="JMO183" s="3"/>
      <c r="JMP183" s="3"/>
      <c r="JMQ183" s="3"/>
      <c r="JMR183" s="3"/>
      <c r="JMS183" s="3"/>
      <c r="JMT183" s="3"/>
      <c r="JMU183" s="3"/>
      <c r="JMV183" s="3"/>
      <c r="JMW183" s="3"/>
      <c r="JMX183" s="3"/>
      <c r="JMY183" s="3"/>
      <c r="JMZ183" s="3"/>
      <c r="JNA183" s="3"/>
      <c r="JNB183" s="3"/>
      <c r="JNC183" s="3"/>
      <c r="JND183" s="3"/>
      <c r="JNE183" s="3"/>
      <c r="JNF183" s="3"/>
      <c r="JNG183" s="3"/>
      <c r="JNH183" s="3"/>
      <c r="JNI183" s="3"/>
      <c r="JNJ183" s="3"/>
      <c r="JNK183" s="3"/>
      <c r="JNL183" s="3"/>
      <c r="JNM183" s="3"/>
      <c r="JNN183" s="3"/>
      <c r="JNO183" s="3"/>
      <c r="JNP183" s="3"/>
      <c r="JNQ183" s="3"/>
      <c r="JNR183" s="3"/>
      <c r="JNS183" s="3"/>
      <c r="JNT183" s="3"/>
      <c r="JNU183" s="3"/>
      <c r="JNV183" s="3"/>
      <c r="JNW183" s="3"/>
      <c r="JNX183" s="3"/>
      <c r="JNY183" s="3"/>
      <c r="JNZ183" s="3"/>
      <c r="JOA183" s="3"/>
      <c r="JOB183" s="3"/>
      <c r="JOC183" s="3"/>
      <c r="JOD183" s="3"/>
      <c r="JOE183" s="3"/>
      <c r="JOF183" s="3"/>
      <c r="JOG183" s="3"/>
      <c r="JOH183" s="3"/>
      <c r="JOI183" s="3"/>
      <c r="JOJ183" s="3"/>
      <c r="JOK183" s="3"/>
      <c r="JOL183" s="3"/>
      <c r="JOM183" s="3"/>
      <c r="JON183" s="3"/>
      <c r="JOO183" s="3"/>
      <c r="JOP183" s="3"/>
      <c r="JOQ183" s="3"/>
      <c r="JOR183" s="3"/>
      <c r="JOS183" s="3"/>
      <c r="JOT183" s="3"/>
      <c r="JOU183" s="3"/>
      <c r="JOV183" s="3"/>
      <c r="JOW183" s="3"/>
      <c r="JOX183" s="3"/>
      <c r="JOY183" s="3"/>
      <c r="JOZ183" s="3"/>
      <c r="JPA183" s="3"/>
      <c r="JPB183" s="3"/>
      <c r="JPC183" s="3"/>
      <c r="JPD183" s="3"/>
      <c r="JPE183" s="3"/>
      <c r="JPF183" s="3"/>
      <c r="JPG183" s="3"/>
      <c r="JPH183" s="3"/>
      <c r="JPI183" s="3"/>
      <c r="JPJ183" s="3"/>
      <c r="JPK183" s="3"/>
      <c r="JPL183" s="3"/>
      <c r="JPM183" s="3"/>
      <c r="JPN183" s="3"/>
      <c r="JPO183" s="3"/>
      <c r="JPP183" s="3"/>
      <c r="JPQ183" s="3"/>
      <c r="JPR183" s="3"/>
      <c r="JPS183" s="3"/>
      <c r="JPT183" s="3"/>
      <c r="JPU183" s="3"/>
      <c r="JPV183" s="3"/>
      <c r="JPW183" s="3"/>
      <c r="JPX183" s="3"/>
      <c r="JPY183" s="3"/>
      <c r="JPZ183" s="3"/>
      <c r="JQA183" s="3"/>
      <c r="JQB183" s="3"/>
      <c r="JQC183" s="3"/>
      <c r="JQD183" s="3"/>
      <c r="JQE183" s="3"/>
      <c r="JQF183" s="3"/>
      <c r="JQG183" s="3"/>
      <c r="JQH183" s="3"/>
      <c r="JQI183" s="3"/>
      <c r="JQJ183" s="3"/>
      <c r="JQK183" s="3"/>
      <c r="JQL183" s="3"/>
      <c r="JQM183" s="3"/>
      <c r="JQN183" s="3"/>
      <c r="JQO183" s="3"/>
      <c r="JQP183" s="3"/>
      <c r="JQQ183" s="3"/>
      <c r="JQR183" s="3"/>
      <c r="JQS183" s="3"/>
      <c r="JQT183" s="3"/>
      <c r="JQU183" s="3"/>
      <c r="JQV183" s="3"/>
      <c r="JQW183" s="3"/>
      <c r="JQX183" s="3"/>
      <c r="JQY183" s="3"/>
      <c r="JQZ183" s="3"/>
      <c r="JRA183" s="3"/>
      <c r="JRB183" s="3"/>
      <c r="JRC183" s="3"/>
      <c r="JRD183" s="3"/>
      <c r="JRE183" s="3"/>
      <c r="JRF183" s="3"/>
      <c r="JRG183" s="3"/>
      <c r="JRH183" s="3"/>
      <c r="JRI183" s="3"/>
      <c r="JRJ183" s="3"/>
      <c r="JRK183" s="3"/>
      <c r="JRL183" s="3"/>
      <c r="JRM183" s="3"/>
      <c r="JRN183" s="3"/>
      <c r="JRO183" s="3"/>
      <c r="JRP183" s="3"/>
      <c r="JRQ183" s="3"/>
      <c r="JRR183" s="3"/>
      <c r="JRS183" s="3"/>
      <c r="JRT183" s="3"/>
      <c r="JRU183" s="3"/>
      <c r="JRV183" s="3"/>
      <c r="JRW183" s="3"/>
      <c r="JRX183" s="3"/>
      <c r="JRY183" s="3"/>
      <c r="JRZ183" s="3"/>
      <c r="JSA183" s="3"/>
      <c r="JSB183" s="3"/>
      <c r="JSC183" s="3"/>
      <c r="JSD183" s="3"/>
      <c r="JSE183" s="3"/>
      <c r="JSF183" s="3"/>
      <c r="JSG183" s="3"/>
      <c r="JSH183" s="3"/>
      <c r="JSI183" s="3"/>
      <c r="JSJ183" s="3"/>
      <c r="JSK183" s="3"/>
      <c r="JSL183" s="3"/>
      <c r="JSM183" s="3"/>
      <c r="JSN183" s="3"/>
      <c r="JSO183" s="3"/>
      <c r="JSP183" s="3"/>
      <c r="JSQ183" s="3"/>
      <c r="JSR183" s="3"/>
      <c r="JSS183" s="3"/>
      <c r="JST183" s="3"/>
      <c r="JSU183" s="3"/>
      <c r="JSV183" s="3"/>
      <c r="JSW183" s="3"/>
      <c r="JSX183" s="3"/>
      <c r="JSY183" s="3"/>
      <c r="JSZ183" s="3"/>
      <c r="JTA183" s="3"/>
      <c r="JTB183" s="3"/>
      <c r="JTC183" s="3"/>
      <c r="JTD183" s="3"/>
      <c r="JTE183" s="3"/>
      <c r="JTF183" s="3"/>
      <c r="JTG183" s="3"/>
      <c r="JTH183" s="3"/>
      <c r="JTI183" s="3"/>
      <c r="JTJ183" s="3"/>
      <c r="JTK183" s="3"/>
      <c r="JTL183" s="3"/>
      <c r="JTM183" s="3"/>
      <c r="JTN183" s="3"/>
      <c r="JTO183" s="3"/>
      <c r="JTP183" s="3"/>
      <c r="JTQ183" s="3"/>
      <c r="JTR183" s="3"/>
      <c r="JTS183" s="3"/>
      <c r="JTT183" s="3"/>
      <c r="JTU183" s="3"/>
      <c r="JTV183" s="3"/>
      <c r="JTW183" s="3"/>
      <c r="JTX183" s="3"/>
      <c r="JTY183" s="3"/>
      <c r="JTZ183" s="3"/>
      <c r="JUA183" s="3"/>
      <c r="JUB183" s="3"/>
      <c r="JUC183" s="3"/>
      <c r="JUD183" s="3"/>
      <c r="JUE183" s="3"/>
      <c r="JUF183" s="3"/>
      <c r="JUG183" s="3"/>
      <c r="JUH183" s="3"/>
      <c r="JUI183" s="3"/>
      <c r="JUJ183" s="3"/>
      <c r="JUK183" s="3"/>
      <c r="JUL183" s="3"/>
      <c r="JUM183" s="3"/>
      <c r="JUN183" s="3"/>
      <c r="JUO183" s="3"/>
      <c r="JUP183" s="3"/>
      <c r="JUQ183" s="3"/>
      <c r="JUR183" s="3"/>
      <c r="JUS183" s="3"/>
      <c r="JUT183" s="3"/>
      <c r="JUU183" s="3"/>
      <c r="JUV183" s="3"/>
      <c r="JUW183" s="3"/>
      <c r="JUX183" s="3"/>
      <c r="JUY183" s="3"/>
      <c r="JUZ183" s="3"/>
      <c r="JVA183" s="3"/>
      <c r="JVB183" s="3"/>
      <c r="JVC183" s="3"/>
      <c r="JVD183" s="3"/>
      <c r="JVE183" s="3"/>
      <c r="JVF183" s="3"/>
      <c r="JVG183" s="3"/>
      <c r="JVH183" s="3"/>
      <c r="JVI183" s="3"/>
      <c r="JVJ183" s="3"/>
      <c r="JVK183" s="3"/>
      <c r="JVL183" s="3"/>
      <c r="JVM183" s="3"/>
      <c r="JVN183" s="3"/>
      <c r="JVO183" s="3"/>
      <c r="JVP183" s="3"/>
      <c r="JVQ183" s="3"/>
      <c r="JVR183" s="3"/>
      <c r="JVS183" s="3"/>
      <c r="JVT183" s="3"/>
      <c r="JVU183" s="3"/>
      <c r="JVV183" s="3"/>
      <c r="JVW183" s="3"/>
      <c r="JVX183" s="3"/>
      <c r="JVY183" s="3"/>
      <c r="JVZ183" s="3"/>
      <c r="JWA183" s="3"/>
      <c r="JWB183" s="3"/>
      <c r="JWC183" s="3"/>
      <c r="JWD183" s="3"/>
      <c r="JWE183" s="3"/>
      <c r="JWF183" s="3"/>
      <c r="JWG183" s="3"/>
      <c r="JWH183" s="3"/>
      <c r="JWI183" s="3"/>
      <c r="JWJ183" s="3"/>
      <c r="JWK183" s="3"/>
      <c r="JWL183" s="3"/>
      <c r="JWM183" s="3"/>
      <c r="JWN183" s="3"/>
      <c r="JWO183" s="3"/>
      <c r="JWP183" s="3"/>
      <c r="JWQ183" s="3"/>
      <c r="JWR183" s="3"/>
      <c r="JWS183" s="3"/>
      <c r="JWT183" s="3"/>
      <c r="JWU183" s="3"/>
      <c r="JWV183" s="3"/>
      <c r="JWW183" s="3"/>
      <c r="JWX183" s="3"/>
      <c r="JWY183" s="3"/>
      <c r="JWZ183" s="3"/>
      <c r="JXA183" s="3"/>
      <c r="JXB183" s="3"/>
      <c r="JXC183" s="3"/>
      <c r="JXD183" s="3"/>
      <c r="JXE183" s="3"/>
      <c r="JXF183" s="3"/>
      <c r="JXG183" s="3"/>
      <c r="JXH183" s="3"/>
      <c r="JXI183" s="3"/>
      <c r="JXJ183" s="3"/>
      <c r="JXK183" s="3"/>
      <c r="JXL183" s="3"/>
      <c r="JXM183" s="3"/>
      <c r="JXN183" s="3"/>
      <c r="JXO183" s="3"/>
      <c r="JXP183" s="3"/>
      <c r="JXQ183" s="3"/>
      <c r="JXR183" s="3"/>
      <c r="JXS183" s="3"/>
      <c r="JXT183" s="3"/>
      <c r="JXU183" s="3"/>
      <c r="JXV183" s="3"/>
      <c r="JXW183" s="3"/>
      <c r="JXX183" s="3"/>
      <c r="JXY183" s="3"/>
      <c r="JXZ183" s="3"/>
      <c r="JYA183" s="3"/>
      <c r="JYB183" s="3"/>
      <c r="JYC183" s="3"/>
      <c r="JYD183" s="3"/>
      <c r="JYE183" s="3"/>
      <c r="JYF183" s="3"/>
      <c r="JYG183" s="3"/>
      <c r="JYH183" s="3"/>
      <c r="JYI183" s="3"/>
      <c r="JYJ183" s="3"/>
      <c r="JYK183" s="3"/>
      <c r="JYL183" s="3"/>
      <c r="JYM183" s="3"/>
      <c r="JYN183" s="3"/>
      <c r="JYO183" s="3"/>
      <c r="JYP183" s="3"/>
      <c r="JYQ183" s="3"/>
      <c r="JYR183" s="3"/>
      <c r="JYS183" s="3"/>
      <c r="JYT183" s="3"/>
      <c r="JYU183" s="3"/>
      <c r="JYV183" s="3"/>
      <c r="JYW183" s="3"/>
      <c r="JYX183" s="3"/>
      <c r="JYY183" s="3"/>
      <c r="JYZ183" s="3"/>
      <c r="JZA183" s="3"/>
      <c r="JZB183" s="3"/>
      <c r="JZC183" s="3"/>
      <c r="JZD183" s="3"/>
      <c r="JZE183" s="3"/>
      <c r="JZF183" s="3"/>
      <c r="JZG183" s="3"/>
      <c r="JZH183" s="3"/>
      <c r="JZI183" s="3"/>
      <c r="JZJ183" s="3"/>
      <c r="JZK183" s="3"/>
      <c r="JZL183" s="3"/>
      <c r="JZM183" s="3"/>
      <c r="JZN183" s="3"/>
      <c r="JZO183" s="3"/>
      <c r="JZP183" s="3"/>
      <c r="JZQ183" s="3"/>
      <c r="JZR183" s="3"/>
      <c r="JZS183" s="3"/>
      <c r="JZT183" s="3"/>
      <c r="JZU183" s="3"/>
      <c r="JZV183" s="3"/>
      <c r="JZW183" s="3"/>
      <c r="JZX183" s="3"/>
      <c r="JZY183" s="3"/>
      <c r="JZZ183" s="3"/>
      <c r="KAA183" s="3"/>
      <c r="KAB183" s="3"/>
      <c r="KAC183" s="3"/>
      <c r="KAD183" s="3"/>
      <c r="KAE183" s="3"/>
      <c r="KAF183" s="3"/>
      <c r="KAG183" s="3"/>
      <c r="KAH183" s="3"/>
      <c r="KAI183" s="3"/>
      <c r="KAJ183" s="3"/>
      <c r="KAK183" s="3"/>
      <c r="KAL183" s="3"/>
      <c r="KAM183" s="3"/>
      <c r="KAN183" s="3"/>
      <c r="KAO183" s="3"/>
      <c r="KAP183" s="3"/>
      <c r="KAQ183" s="3"/>
      <c r="KAR183" s="3"/>
      <c r="KAS183" s="3"/>
      <c r="KAT183" s="3"/>
      <c r="KAU183" s="3"/>
      <c r="KAV183" s="3"/>
      <c r="KAW183" s="3"/>
      <c r="KAX183" s="3"/>
      <c r="KAY183" s="3"/>
      <c r="KAZ183" s="3"/>
      <c r="KBA183" s="3"/>
      <c r="KBB183" s="3"/>
      <c r="KBC183" s="3"/>
      <c r="KBD183" s="3"/>
      <c r="KBE183" s="3"/>
      <c r="KBF183" s="3"/>
      <c r="KBG183" s="3"/>
      <c r="KBH183" s="3"/>
      <c r="KBI183" s="3"/>
      <c r="KBJ183" s="3"/>
      <c r="KBK183" s="3"/>
      <c r="KBL183" s="3"/>
      <c r="KBM183" s="3"/>
      <c r="KBN183" s="3"/>
      <c r="KBO183" s="3"/>
      <c r="KBP183" s="3"/>
      <c r="KBQ183" s="3"/>
      <c r="KBR183" s="3"/>
      <c r="KBS183" s="3"/>
      <c r="KBT183" s="3"/>
      <c r="KBU183" s="3"/>
      <c r="KBV183" s="3"/>
      <c r="KBW183" s="3"/>
      <c r="KBX183" s="3"/>
      <c r="KBY183" s="3"/>
      <c r="KBZ183" s="3"/>
      <c r="KCA183" s="3"/>
      <c r="KCB183" s="3"/>
      <c r="KCC183" s="3"/>
      <c r="KCD183" s="3"/>
      <c r="KCE183" s="3"/>
      <c r="KCF183" s="3"/>
      <c r="KCG183" s="3"/>
      <c r="KCH183" s="3"/>
      <c r="KCI183" s="3"/>
      <c r="KCJ183" s="3"/>
      <c r="KCK183" s="3"/>
      <c r="KCL183" s="3"/>
      <c r="KCM183" s="3"/>
      <c r="KCN183" s="3"/>
      <c r="KCO183" s="3"/>
      <c r="KCP183" s="3"/>
      <c r="KCQ183" s="3"/>
      <c r="KCR183" s="3"/>
      <c r="KCS183" s="3"/>
      <c r="KCT183" s="3"/>
      <c r="KCU183" s="3"/>
      <c r="KCV183" s="3"/>
      <c r="KCW183" s="3"/>
      <c r="KCX183" s="3"/>
      <c r="KCY183" s="3"/>
      <c r="KCZ183" s="3"/>
      <c r="KDA183" s="3"/>
      <c r="KDB183" s="3"/>
      <c r="KDC183" s="3"/>
      <c r="KDD183" s="3"/>
      <c r="KDE183" s="3"/>
      <c r="KDF183" s="3"/>
      <c r="KDG183" s="3"/>
      <c r="KDH183" s="3"/>
      <c r="KDI183" s="3"/>
      <c r="KDJ183" s="3"/>
      <c r="KDK183" s="3"/>
      <c r="KDL183" s="3"/>
      <c r="KDM183" s="3"/>
      <c r="KDN183" s="3"/>
      <c r="KDO183" s="3"/>
      <c r="KDP183" s="3"/>
      <c r="KDQ183" s="3"/>
      <c r="KDR183" s="3"/>
      <c r="KDS183" s="3"/>
      <c r="KDT183" s="3"/>
      <c r="KDU183" s="3"/>
      <c r="KDV183" s="3"/>
      <c r="KDW183" s="3"/>
      <c r="KDX183" s="3"/>
      <c r="KDY183" s="3"/>
      <c r="KDZ183" s="3"/>
      <c r="KEA183" s="3"/>
      <c r="KEB183" s="3"/>
      <c r="KEC183" s="3"/>
      <c r="KED183" s="3"/>
      <c r="KEE183" s="3"/>
      <c r="KEF183" s="3"/>
      <c r="KEG183" s="3"/>
      <c r="KEH183" s="3"/>
      <c r="KEI183" s="3"/>
      <c r="KEJ183" s="3"/>
      <c r="KEK183" s="3"/>
      <c r="KEL183" s="3"/>
      <c r="KEM183" s="3"/>
      <c r="KEN183" s="3"/>
      <c r="KEO183" s="3"/>
      <c r="KEP183" s="3"/>
      <c r="KEQ183" s="3"/>
      <c r="KER183" s="3"/>
      <c r="KES183" s="3"/>
      <c r="KET183" s="3"/>
      <c r="KEU183" s="3"/>
      <c r="KEV183" s="3"/>
      <c r="KEW183" s="3"/>
      <c r="KEX183" s="3"/>
      <c r="KEY183" s="3"/>
      <c r="KEZ183" s="3"/>
      <c r="KFA183" s="3"/>
      <c r="KFB183" s="3"/>
      <c r="KFC183" s="3"/>
      <c r="KFD183" s="3"/>
      <c r="KFE183" s="3"/>
      <c r="KFF183" s="3"/>
      <c r="KFG183" s="3"/>
      <c r="KFH183" s="3"/>
      <c r="KFI183" s="3"/>
      <c r="KFJ183" s="3"/>
      <c r="KFK183" s="3"/>
      <c r="KFL183" s="3"/>
      <c r="KFM183" s="3"/>
      <c r="KFN183" s="3"/>
      <c r="KFO183" s="3"/>
      <c r="KFP183" s="3"/>
      <c r="KFQ183" s="3"/>
      <c r="KFR183" s="3"/>
      <c r="KFS183" s="3"/>
      <c r="KFT183" s="3"/>
      <c r="KFU183" s="3"/>
      <c r="KFV183" s="3"/>
      <c r="KFW183" s="3"/>
      <c r="KFX183" s="3"/>
      <c r="KFY183" s="3"/>
      <c r="KFZ183" s="3"/>
      <c r="KGA183" s="3"/>
      <c r="KGB183" s="3"/>
      <c r="KGC183" s="3"/>
      <c r="KGD183" s="3"/>
      <c r="KGE183" s="3"/>
      <c r="KGF183" s="3"/>
      <c r="KGG183" s="3"/>
      <c r="KGH183" s="3"/>
      <c r="KGI183" s="3"/>
      <c r="KGJ183" s="3"/>
      <c r="KGK183" s="3"/>
      <c r="KGL183" s="3"/>
      <c r="KGM183" s="3"/>
      <c r="KGN183" s="3"/>
      <c r="KGO183" s="3"/>
      <c r="KGP183" s="3"/>
      <c r="KGQ183" s="3"/>
      <c r="KGR183" s="3"/>
      <c r="KGS183" s="3"/>
      <c r="KGT183" s="3"/>
      <c r="KGU183" s="3"/>
      <c r="KGV183" s="3"/>
      <c r="KGW183" s="3"/>
      <c r="KGX183" s="3"/>
      <c r="KGY183" s="3"/>
      <c r="KGZ183" s="3"/>
      <c r="KHA183" s="3"/>
      <c r="KHB183" s="3"/>
      <c r="KHC183" s="3"/>
      <c r="KHD183" s="3"/>
      <c r="KHE183" s="3"/>
      <c r="KHF183" s="3"/>
      <c r="KHG183" s="3"/>
      <c r="KHH183" s="3"/>
      <c r="KHI183" s="3"/>
      <c r="KHJ183" s="3"/>
      <c r="KHK183" s="3"/>
      <c r="KHL183" s="3"/>
      <c r="KHM183" s="3"/>
      <c r="KHN183" s="3"/>
      <c r="KHO183" s="3"/>
      <c r="KHP183" s="3"/>
      <c r="KHQ183" s="3"/>
      <c r="KHR183" s="3"/>
      <c r="KHS183" s="3"/>
      <c r="KHT183" s="3"/>
      <c r="KHU183" s="3"/>
      <c r="KHV183" s="3"/>
      <c r="KHW183" s="3"/>
      <c r="KHX183" s="3"/>
      <c r="KHY183" s="3"/>
      <c r="KHZ183" s="3"/>
      <c r="KIA183" s="3"/>
      <c r="KIB183" s="3"/>
      <c r="KIC183" s="3"/>
      <c r="KID183" s="3"/>
      <c r="KIE183" s="3"/>
      <c r="KIF183" s="3"/>
      <c r="KIG183" s="3"/>
      <c r="KIH183" s="3"/>
      <c r="KII183" s="3"/>
      <c r="KIJ183" s="3"/>
      <c r="KIK183" s="3"/>
      <c r="KIL183" s="3"/>
      <c r="KIM183" s="3"/>
      <c r="KIN183" s="3"/>
      <c r="KIO183" s="3"/>
      <c r="KIP183" s="3"/>
      <c r="KIQ183" s="3"/>
      <c r="KIR183" s="3"/>
      <c r="KIS183" s="3"/>
      <c r="KIT183" s="3"/>
      <c r="KIU183" s="3"/>
      <c r="KIV183" s="3"/>
      <c r="KIW183" s="3"/>
      <c r="KIX183" s="3"/>
      <c r="KIY183" s="3"/>
      <c r="KIZ183" s="3"/>
      <c r="KJA183" s="3"/>
      <c r="KJB183" s="3"/>
      <c r="KJC183" s="3"/>
      <c r="KJD183" s="3"/>
      <c r="KJE183" s="3"/>
      <c r="KJF183" s="3"/>
      <c r="KJG183" s="3"/>
      <c r="KJH183" s="3"/>
      <c r="KJI183" s="3"/>
      <c r="KJJ183" s="3"/>
      <c r="KJK183" s="3"/>
      <c r="KJL183" s="3"/>
      <c r="KJM183" s="3"/>
      <c r="KJN183" s="3"/>
      <c r="KJO183" s="3"/>
      <c r="KJP183" s="3"/>
      <c r="KJQ183" s="3"/>
      <c r="KJR183" s="3"/>
      <c r="KJS183" s="3"/>
      <c r="KJT183" s="3"/>
      <c r="KJU183" s="3"/>
      <c r="KJV183" s="3"/>
      <c r="KJW183" s="3"/>
      <c r="KJX183" s="3"/>
      <c r="KJY183" s="3"/>
      <c r="KJZ183" s="3"/>
      <c r="KKA183" s="3"/>
      <c r="KKB183" s="3"/>
      <c r="KKC183" s="3"/>
      <c r="KKD183" s="3"/>
      <c r="KKE183" s="3"/>
      <c r="KKF183" s="3"/>
      <c r="KKG183" s="3"/>
      <c r="KKH183" s="3"/>
      <c r="KKI183" s="3"/>
      <c r="KKJ183" s="3"/>
      <c r="KKK183" s="3"/>
      <c r="KKL183" s="3"/>
      <c r="KKM183" s="3"/>
      <c r="KKN183" s="3"/>
      <c r="KKO183" s="3"/>
      <c r="KKP183" s="3"/>
      <c r="KKQ183" s="3"/>
      <c r="KKR183" s="3"/>
      <c r="KKS183" s="3"/>
      <c r="KKT183" s="3"/>
      <c r="KKU183" s="3"/>
      <c r="KKV183" s="3"/>
      <c r="KKW183" s="3"/>
      <c r="KKX183" s="3"/>
      <c r="KKY183" s="3"/>
      <c r="KKZ183" s="3"/>
      <c r="KLA183" s="3"/>
      <c r="KLB183" s="3"/>
      <c r="KLC183" s="3"/>
      <c r="KLD183" s="3"/>
      <c r="KLE183" s="3"/>
      <c r="KLF183" s="3"/>
      <c r="KLG183" s="3"/>
      <c r="KLH183" s="3"/>
      <c r="KLI183" s="3"/>
      <c r="KLJ183" s="3"/>
      <c r="KLK183" s="3"/>
      <c r="KLL183" s="3"/>
      <c r="KLM183" s="3"/>
      <c r="KLN183" s="3"/>
      <c r="KLO183" s="3"/>
      <c r="KLP183" s="3"/>
      <c r="KLQ183" s="3"/>
      <c r="KLR183" s="3"/>
      <c r="KLS183" s="3"/>
      <c r="KLT183" s="3"/>
      <c r="KLU183" s="3"/>
      <c r="KLV183" s="3"/>
      <c r="KLW183" s="3"/>
      <c r="KLX183" s="3"/>
      <c r="KLY183" s="3"/>
      <c r="KLZ183" s="3"/>
      <c r="KMA183" s="3"/>
      <c r="KMB183" s="3"/>
      <c r="KMC183" s="3"/>
      <c r="KMD183" s="3"/>
      <c r="KME183" s="3"/>
      <c r="KMF183" s="3"/>
      <c r="KMG183" s="3"/>
      <c r="KMH183" s="3"/>
      <c r="KMI183" s="3"/>
      <c r="KMJ183" s="3"/>
      <c r="KMK183" s="3"/>
      <c r="KML183" s="3"/>
      <c r="KMM183" s="3"/>
      <c r="KMN183" s="3"/>
      <c r="KMO183" s="3"/>
      <c r="KMP183" s="3"/>
      <c r="KMQ183" s="3"/>
      <c r="KMR183" s="3"/>
      <c r="KMS183" s="3"/>
      <c r="KMT183" s="3"/>
      <c r="KMU183" s="3"/>
      <c r="KMV183" s="3"/>
      <c r="KMW183" s="3"/>
      <c r="KMX183" s="3"/>
      <c r="KMY183" s="3"/>
      <c r="KMZ183" s="3"/>
      <c r="KNA183" s="3"/>
      <c r="KNB183" s="3"/>
      <c r="KNC183" s="3"/>
      <c r="KND183" s="3"/>
      <c r="KNE183" s="3"/>
      <c r="KNF183" s="3"/>
      <c r="KNG183" s="3"/>
      <c r="KNH183" s="3"/>
      <c r="KNI183" s="3"/>
      <c r="KNJ183" s="3"/>
      <c r="KNK183" s="3"/>
      <c r="KNL183" s="3"/>
      <c r="KNM183" s="3"/>
      <c r="KNN183" s="3"/>
      <c r="KNO183" s="3"/>
      <c r="KNP183" s="3"/>
      <c r="KNQ183" s="3"/>
      <c r="KNR183" s="3"/>
      <c r="KNS183" s="3"/>
      <c r="KNT183" s="3"/>
      <c r="KNU183" s="3"/>
      <c r="KNV183" s="3"/>
      <c r="KNW183" s="3"/>
      <c r="KNX183" s="3"/>
      <c r="KNY183" s="3"/>
      <c r="KNZ183" s="3"/>
      <c r="KOA183" s="3"/>
      <c r="KOB183" s="3"/>
      <c r="KOC183" s="3"/>
      <c r="KOD183" s="3"/>
      <c r="KOE183" s="3"/>
      <c r="KOF183" s="3"/>
      <c r="KOG183" s="3"/>
      <c r="KOH183" s="3"/>
      <c r="KOI183" s="3"/>
      <c r="KOJ183" s="3"/>
      <c r="KOK183" s="3"/>
      <c r="KOL183" s="3"/>
      <c r="KOM183" s="3"/>
      <c r="KON183" s="3"/>
      <c r="KOO183" s="3"/>
      <c r="KOP183" s="3"/>
      <c r="KOQ183" s="3"/>
      <c r="KOR183" s="3"/>
      <c r="KOS183" s="3"/>
      <c r="KOT183" s="3"/>
      <c r="KOU183" s="3"/>
      <c r="KOV183" s="3"/>
      <c r="KOW183" s="3"/>
      <c r="KOX183" s="3"/>
      <c r="KOY183" s="3"/>
      <c r="KOZ183" s="3"/>
      <c r="KPA183" s="3"/>
      <c r="KPB183" s="3"/>
      <c r="KPC183" s="3"/>
      <c r="KPD183" s="3"/>
      <c r="KPE183" s="3"/>
      <c r="KPF183" s="3"/>
      <c r="KPG183" s="3"/>
      <c r="KPH183" s="3"/>
      <c r="KPI183" s="3"/>
      <c r="KPJ183" s="3"/>
      <c r="KPK183" s="3"/>
      <c r="KPL183" s="3"/>
      <c r="KPM183" s="3"/>
      <c r="KPN183" s="3"/>
      <c r="KPO183" s="3"/>
      <c r="KPP183" s="3"/>
      <c r="KPQ183" s="3"/>
      <c r="KPR183" s="3"/>
      <c r="KPS183" s="3"/>
      <c r="KPT183" s="3"/>
      <c r="KPU183" s="3"/>
      <c r="KPV183" s="3"/>
      <c r="KPW183" s="3"/>
      <c r="KPX183" s="3"/>
      <c r="KPY183" s="3"/>
      <c r="KPZ183" s="3"/>
      <c r="KQA183" s="3"/>
      <c r="KQB183" s="3"/>
      <c r="KQC183" s="3"/>
      <c r="KQD183" s="3"/>
      <c r="KQE183" s="3"/>
      <c r="KQF183" s="3"/>
      <c r="KQG183" s="3"/>
      <c r="KQH183" s="3"/>
      <c r="KQI183" s="3"/>
      <c r="KQJ183" s="3"/>
      <c r="KQK183" s="3"/>
      <c r="KQL183" s="3"/>
      <c r="KQM183" s="3"/>
      <c r="KQN183" s="3"/>
      <c r="KQO183" s="3"/>
      <c r="KQP183" s="3"/>
      <c r="KQQ183" s="3"/>
      <c r="KQR183" s="3"/>
      <c r="KQS183" s="3"/>
      <c r="KQT183" s="3"/>
      <c r="KQU183" s="3"/>
      <c r="KQV183" s="3"/>
      <c r="KQW183" s="3"/>
      <c r="KQX183" s="3"/>
      <c r="KQY183" s="3"/>
      <c r="KQZ183" s="3"/>
      <c r="KRA183" s="3"/>
      <c r="KRB183" s="3"/>
      <c r="KRC183" s="3"/>
      <c r="KRD183" s="3"/>
      <c r="KRE183" s="3"/>
      <c r="KRF183" s="3"/>
      <c r="KRG183" s="3"/>
      <c r="KRH183" s="3"/>
      <c r="KRI183" s="3"/>
      <c r="KRJ183" s="3"/>
      <c r="KRK183" s="3"/>
      <c r="KRL183" s="3"/>
      <c r="KRM183" s="3"/>
      <c r="KRN183" s="3"/>
      <c r="KRO183" s="3"/>
      <c r="KRP183" s="3"/>
      <c r="KRQ183" s="3"/>
      <c r="KRR183" s="3"/>
      <c r="KRS183" s="3"/>
      <c r="KRT183" s="3"/>
      <c r="KRU183" s="3"/>
      <c r="KRV183" s="3"/>
      <c r="KRW183" s="3"/>
      <c r="KRX183" s="3"/>
      <c r="KRY183" s="3"/>
      <c r="KRZ183" s="3"/>
      <c r="KSA183" s="3"/>
      <c r="KSB183" s="3"/>
      <c r="KSC183" s="3"/>
      <c r="KSD183" s="3"/>
      <c r="KSE183" s="3"/>
      <c r="KSF183" s="3"/>
      <c r="KSG183" s="3"/>
      <c r="KSH183" s="3"/>
      <c r="KSI183" s="3"/>
      <c r="KSJ183" s="3"/>
      <c r="KSK183" s="3"/>
      <c r="KSL183" s="3"/>
      <c r="KSM183" s="3"/>
      <c r="KSN183" s="3"/>
      <c r="KSO183" s="3"/>
      <c r="KSP183" s="3"/>
      <c r="KSQ183" s="3"/>
      <c r="KSR183" s="3"/>
      <c r="KSS183" s="3"/>
      <c r="KST183" s="3"/>
      <c r="KSU183" s="3"/>
      <c r="KSV183" s="3"/>
      <c r="KSW183" s="3"/>
      <c r="KSX183" s="3"/>
      <c r="KSY183" s="3"/>
      <c r="KSZ183" s="3"/>
      <c r="KTA183" s="3"/>
      <c r="KTB183" s="3"/>
      <c r="KTC183" s="3"/>
      <c r="KTD183" s="3"/>
      <c r="KTE183" s="3"/>
      <c r="KTF183" s="3"/>
      <c r="KTG183" s="3"/>
      <c r="KTH183" s="3"/>
      <c r="KTI183" s="3"/>
      <c r="KTJ183" s="3"/>
      <c r="KTK183" s="3"/>
      <c r="KTL183" s="3"/>
      <c r="KTM183" s="3"/>
      <c r="KTN183" s="3"/>
      <c r="KTO183" s="3"/>
      <c r="KTP183" s="3"/>
      <c r="KTQ183" s="3"/>
      <c r="KTR183" s="3"/>
      <c r="KTS183" s="3"/>
      <c r="KTT183" s="3"/>
      <c r="KTU183" s="3"/>
      <c r="KTV183" s="3"/>
      <c r="KTW183" s="3"/>
      <c r="KTX183" s="3"/>
      <c r="KTY183" s="3"/>
      <c r="KTZ183" s="3"/>
      <c r="KUA183" s="3"/>
      <c r="KUB183" s="3"/>
      <c r="KUC183" s="3"/>
      <c r="KUD183" s="3"/>
      <c r="KUE183" s="3"/>
      <c r="KUF183" s="3"/>
      <c r="KUG183" s="3"/>
      <c r="KUH183" s="3"/>
      <c r="KUI183" s="3"/>
      <c r="KUJ183" s="3"/>
      <c r="KUK183" s="3"/>
      <c r="KUL183" s="3"/>
      <c r="KUM183" s="3"/>
      <c r="KUN183" s="3"/>
      <c r="KUO183" s="3"/>
      <c r="KUP183" s="3"/>
      <c r="KUQ183" s="3"/>
      <c r="KUR183" s="3"/>
      <c r="KUS183" s="3"/>
      <c r="KUT183" s="3"/>
      <c r="KUU183" s="3"/>
      <c r="KUV183" s="3"/>
      <c r="KUW183" s="3"/>
      <c r="KUX183" s="3"/>
      <c r="KUY183" s="3"/>
      <c r="KUZ183" s="3"/>
      <c r="KVA183" s="3"/>
      <c r="KVB183" s="3"/>
      <c r="KVC183" s="3"/>
      <c r="KVD183" s="3"/>
      <c r="KVE183" s="3"/>
      <c r="KVF183" s="3"/>
      <c r="KVG183" s="3"/>
      <c r="KVH183" s="3"/>
      <c r="KVI183" s="3"/>
      <c r="KVJ183" s="3"/>
      <c r="KVK183" s="3"/>
      <c r="KVL183" s="3"/>
      <c r="KVM183" s="3"/>
      <c r="KVN183" s="3"/>
      <c r="KVO183" s="3"/>
      <c r="KVP183" s="3"/>
      <c r="KVQ183" s="3"/>
      <c r="KVR183" s="3"/>
      <c r="KVS183" s="3"/>
      <c r="KVT183" s="3"/>
      <c r="KVU183" s="3"/>
      <c r="KVV183" s="3"/>
      <c r="KVW183" s="3"/>
      <c r="KVX183" s="3"/>
      <c r="KVY183" s="3"/>
      <c r="KVZ183" s="3"/>
      <c r="KWA183" s="3"/>
      <c r="KWB183" s="3"/>
      <c r="KWC183" s="3"/>
      <c r="KWD183" s="3"/>
      <c r="KWE183" s="3"/>
      <c r="KWF183" s="3"/>
      <c r="KWG183" s="3"/>
      <c r="KWH183" s="3"/>
      <c r="KWI183" s="3"/>
      <c r="KWJ183" s="3"/>
      <c r="KWK183" s="3"/>
      <c r="KWL183" s="3"/>
      <c r="KWM183" s="3"/>
      <c r="KWN183" s="3"/>
      <c r="KWO183" s="3"/>
      <c r="KWP183" s="3"/>
      <c r="KWQ183" s="3"/>
      <c r="KWR183" s="3"/>
      <c r="KWS183" s="3"/>
      <c r="KWT183" s="3"/>
      <c r="KWU183" s="3"/>
      <c r="KWV183" s="3"/>
      <c r="KWW183" s="3"/>
      <c r="KWX183" s="3"/>
      <c r="KWY183" s="3"/>
      <c r="KWZ183" s="3"/>
      <c r="KXA183" s="3"/>
      <c r="KXB183" s="3"/>
      <c r="KXC183" s="3"/>
      <c r="KXD183" s="3"/>
      <c r="KXE183" s="3"/>
      <c r="KXF183" s="3"/>
      <c r="KXG183" s="3"/>
      <c r="KXH183" s="3"/>
      <c r="KXI183" s="3"/>
      <c r="KXJ183" s="3"/>
      <c r="KXK183" s="3"/>
      <c r="KXL183" s="3"/>
      <c r="KXM183" s="3"/>
      <c r="KXN183" s="3"/>
      <c r="KXO183" s="3"/>
      <c r="KXP183" s="3"/>
      <c r="KXQ183" s="3"/>
      <c r="KXR183" s="3"/>
      <c r="KXS183" s="3"/>
      <c r="KXT183" s="3"/>
      <c r="KXU183" s="3"/>
      <c r="KXV183" s="3"/>
      <c r="KXW183" s="3"/>
      <c r="KXX183" s="3"/>
      <c r="KXY183" s="3"/>
      <c r="KXZ183" s="3"/>
      <c r="KYA183" s="3"/>
      <c r="KYB183" s="3"/>
      <c r="KYC183" s="3"/>
      <c r="KYD183" s="3"/>
      <c r="KYE183" s="3"/>
      <c r="KYF183" s="3"/>
      <c r="KYG183" s="3"/>
      <c r="KYH183" s="3"/>
      <c r="KYI183" s="3"/>
      <c r="KYJ183" s="3"/>
      <c r="KYK183" s="3"/>
      <c r="KYL183" s="3"/>
      <c r="KYM183" s="3"/>
      <c r="KYN183" s="3"/>
      <c r="KYO183" s="3"/>
      <c r="KYP183" s="3"/>
      <c r="KYQ183" s="3"/>
      <c r="KYR183" s="3"/>
      <c r="KYS183" s="3"/>
      <c r="KYT183" s="3"/>
      <c r="KYU183" s="3"/>
      <c r="KYV183" s="3"/>
      <c r="KYW183" s="3"/>
      <c r="KYX183" s="3"/>
      <c r="KYY183" s="3"/>
      <c r="KYZ183" s="3"/>
      <c r="KZA183" s="3"/>
      <c r="KZB183" s="3"/>
      <c r="KZC183" s="3"/>
      <c r="KZD183" s="3"/>
      <c r="KZE183" s="3"/>
      <c r="KZF183" s="3"/>
      <c r="KZG183" s="3"/>
      <c r="KZH183" s="3"/>
      <c r="KZI183" s="3"/>
      <c r="KZJ183" s="3"/>
      <c r="KZK183" s="3"/>
      <c r="KZL183" s="3"/>
      <c r="KZM183" s="3"/>
      <c r="KZN183" s="3"/>
      <c r="KZO183" s="3"/>
      <c r="KZP183" s="3"/>
      <c r="KZQ183" s="3"/>
      <c r="KZR183" s="3"/>
      <c r="KZS183" s="3"/>
      <c r="KZT183" s="3"/>
      <c r="KZU183" s="3"/>
      <c r="KZV183" s="3"/>
      <c r="KZW183" s="3"/>
      <c r="KZX183" s="3"/>
      <c r="KZY183" s="3"/>
      <c r="KZZ183" s="3"/>
      <c r="LAA183" s="3"/>
      <c r="LAB183" s="3"/>
      <c r="LAC183" s="3"/>
      <c r="LAD183" s="3"/>
      <c r="LAE183" s="3"/>
      <c r="LAF183" s="3"/>
      <c r="LAG183" s="3"/>
      <c r="LAH183" s="3"/>
      <c r="LAI183" s="3"/>
      <c r="LAJ183" s="3"/>
      <c r="LAK183" s="3"/>
      <c r="LAL183" s="3"/>
      <c r="LAM183" s="3"/>
      <c r="LAN183" s="3"/>
      <c r="LAO183" s="3"/>
      <c r="LAP183" s="3"/>
      <c r="LAQ183" s="3"/>
      <c r="LAR183" s="3"/>
      <c r="LAS183" s="3"/>
      <c r="LAT183" s="3"/>
      <c r="LAU183" s="3"/>
      <c r="LAV183" s="3"/>
      <c r="LAW183" s="3"/>
      <c r="LAX183" s="3"/>
      <c r="LAY183" s="3"/>
      <c r="LAZ183" s="3"/>
      <c r="LBA183" s="3"/>
      <c r="LBB183" s="3"/>
      <c r="LBC183" s="3"/>
      <c r="LBD183" s="3"/>
      <c r="LBE183" s="3"/>
      <c r="LBF183" s="3"/>
      <c r="LBG183" s="3"/>
      <c r="LBH183" s="3"/>
      <c r="LBI183" s="3"/>
      <c r="LBJ183" s="3"/>
      <c r="LBK183" s="3"/>
      <c r="LBL183" s="3"/>
      <c r="LBM183" s="3"/>
      <c r="LBN183" s="3"/>
      <c r="LBO183" s="3"/>
      <c r="LBP183" s="3"/>
      <c r="LBQ183" s="3"/>
      <c r="LBR183" s="3"/>
      <c r="LBS183" s="3"/>
      <c r="LBT183" s="3"/>
      <c r="LBU183" s="3"/>
      <c r="LBV183" s="3"/>
      <c r="LBW183" s="3"/>
      <c r="LBX183" s="3"/>
      <c r="LBY183" s="3"/>
      <c r="LBZ183" s="3"/>
      <c r="LCA183" s="3"/>
      <c r="LCB183" s="3"/>
      <c r="LCC183" s="3"/>
      <c r="LCD183" s="3"/>
      <c r="LCE183" s="3"/>
      <c r="LCF183" s="3"/>
      <c r="LCG183" s="3"/>
      <c r="LCH183" s="3"/>
      <c r="LCI183" s="3"/>
      <c r="LCJ183" s="3"/>
      <c r="LCK183" s="3"/>
      <c r="LCL183" s="3"/>
      <c r="LCM183" s="3"/>
      <c r="LCN183" s="3"/>
      <c r="LCO183" s="3"/>
      <c r="LCP183" s="3"/>
      <c r="LCQ183" s="3"/>
      <c r="LCR183" s="3"/>
      <c r="LCS183" s="3"/>
      <c r="LCT183" s="3"/>
      <c r="LCU183" s="3"/>
      <c r="LCV183" s="3"/>
      <c r="LCW183" s="3"/>
      <c r="LCX183" s="3"/>
      <c r="LCY183" s="3"/>
      <c r="LCZ183" s="3"/>
      <c r="LDA183" s="3"/>
      <c r="LDB183" s="3"/>
      <c r="LDC183" s="3"/>
      <c r="LDD183" s="3"/>
      <c r="LDE183" s="3"/>
      <c r="LDF183" s="3"/>
      <c r="LDG183" s="3"/>
      <c r="LDH183" s="3"/>
      <c r="LDI183" s="3"/>
      <c r="LDJ183" s="3"/>
      <c r="LDK183" s="3"/>
      <c r="LDL183" s="3"/>
      <c r="LDM183" s="3"/>
      <c r="LDN183" s="3"/>
      <c r="LDO183" s="3"/>
      <c r="LDP183" s="3"/>
      <c r="LDQ183" s="3"/>
      <c r="LDR183" s="3"/>
      <c r="LDS183" s="3"/>
      <c r="LDT183" s="3"/>
      <c r="LDU183" s="3"/>
      <c r="LDV183" s="3"/>
      <c r="LDW183" s="3"/>
      <c r="LDX183" s="3"/>
      <c r="LDY183" s="3"/>
      <c r="LDZ183" s="3"/>
      <c r="LEA183" s="3"/>
      <c r="LEB183" s="3"/>
      <c r="LEC183" s="3"/>
      <c r="LED183" s="3"/>
      <c r="LEE183" s="3"/>
      <c r="LEF183" s="3"/>
      <c r="LEG183" s="3"/>
      <c r="LEH183" s="3"/>
      <c r="LEI183" s="3"/>
      <c r="LEJ183" s="3"/>
      <c r="LEK183" s="3"/>
      <c r="LEL183" s="3"/>
      <c r="LEM183" s="3"/>
      <c r="LEN183" s="3"/>
      <c r="LEO183" s="3"/>
      <c r="LEP183" s="3"/>
      <c r="LEQ183" s="3"/>
      <c r="LER183" s="3"/>
      <c r="LES183" s="3"/>
      <c r="LET183" s="3"/>
      <c r="LEU183" s="3"/>
      <c r="LEV183" s="3"/>
      <c r="LEW183" s="3"/>
      <c r="LEX183" s="3"/>
      <c r="LEY183" s="3"/>
      <c r="LEZ183" s="3"/>
      <c r="LFA183" s="3"/>
      <c r="LFB183" s="3"/>
      <c r="LFC183" s="3"/>
      <c r="LFD183" s="3"/>
      <c r="LFE183" s="3"/>
      <c r="LFF183" s="3"/>
      <c r="LFG183" s="3"/>
      <c r="LFH183" s="3"/>
      <c r="LFI183" s="3"/>
      <c r="LFJ183" s="3"/>
      <c r="LFK183" s="3"/>
      <c r="LFL183" s="3"/>
      <c r="LFM183" s="3"/>
      <c r="LFN183" s="3"/>
      <c r="LFO183" s="3"/>
      <c r="LFP183" s="3"/>
      <c r="LFQ183" s="3"/>
      <c r="LFR183" s="3"/>
      <c r="LFS183" s="3"/>
      <c r="LFT183" s="3"/>
      <c r="LFU183" s="3"/>
      <c r="LFV183" s="3"/>
      <c r="LFW183" s="3"/>
      <c r="LFX183" s="3"/>
      <c r="LFY183" s="3"/>
      <c r="LFZ183" s="3"/>
      <c r="LGA183" s="3"/>
      <c r="LGB183" s="3"/>
      <c r="LGC183" s="3"/>
      <c r="LGD183" s="3"/>
      <c r="LGE183" s="3"/>
      <c r="LGF183" s="3"/>
      <c r="LGG183" s="3"/>
      <c r="LGH183" s="3"/>
      <c r="LGI183" s="3"/>
      <c r="LGJ183" s="3"/>
      <c r="LGK183" s="3"/>
      <c r="LGL183" s="3"/>
      <c r="LGM183" s="3"/>
      <c r="LGN183" s="3"/>
      <c r="LGO183" s="3"/>
      <c r="LGP183" s="3"/>
      <c r="LGQ183" s="3"/>
      <c r="LGR183" s="3"/>
      <c r="LGS183" s="3"/>
      <c r="LGT183" s="3"/>
      <c r="LGU183" s="3"/>
      <c r="LGV183" s="3"/>
      <c r="LGW183" s="3"/>
      <c r="LGX183" s="3"/>
      <c r="LGY183" s="3"/>
      <c r="LGZ183" s="3"/>
      <c r="LHA183" s="3"/>
      <c r="LHB183" s="3"/>
      <c r="LHC183" s="3"/>
      <c r="LHD183" s="3"/>
      <c r="LHE183" s="3"/>
      <c r="LHF183" s="3"/>
      <c r="LHG183" s="3"/>
      <c r="LHH183" s="3"/>
      <c r="LHI183" s="3"/>
      <c r="LHJ183" s="3"/>
      <c r="LHK183" s="3"/>
      <c r="LHL183" s="3"/>
      <c r="LHM183" s="3"/>
      <c r="LHN183" s="3"/>
      <c r="LHO183" s="3"/>
      <c r="LHP183" s="3"/>
      <c r="LHQ183" s="3"/>
      <c r="LHR183" s="3"/>
      <c r="LHS183" s="3"/>
      <c r="LHT183" s="3"/>
      <c r="LHU183" s="3"/>
      <c r="LHV183" s="3"/>
      <c r="LHW183" s="3"/>
      <c r="LHX183" s="3"/>
      <c r="LHY183" s="3"/>
      <c r="LHZ183" s="3"/>
      <c r="LIA183" s="3"/>
      <c r="LIB183" s="3"/>
      <c r="LIC183" s="3"/>
      <c r="LID183" s="3"/>
      <c r="LIE183" s="3"/>
      <c r="LIF183" s="3"/>
      <c r="LIG183" s="3"/>
      <c r="LIH183" s="3"/>
      <c r="LII183" s="3"/>
      <c r="LIJ183" s="3"/>
      <c r="LIK183" s="3"/>
      <c r="LIL183" s="3"/>
      <c r="LIM183" s="3"/>
      <c r="LIN183" s="3"/>
      <c r="LIO183" s="3"/>
      <c r="LIP183" s="3"/>
      <c r="LIQ183" s="3"/>
      <c r="LIR183" s="3"/>
      <c r="LIS183" s="3"/>
      <c r="LIT183" s="3"/>
      <c r="LIU183" s="3"/>
      <c r="LIV183" s="3"/>
      <c r="LIW183" s="3"/>
      <c r="LIX183" s="3"/>
      <c r="LIY183" s="3"/>
      <c r="LIZ183" s="3"/>
      <c r="LJA183" s="3"/>
      <c r="LJB183" s="3"/>
      <c r="LJC183" s="3"/>
      <c r="LJD183" s="3"/>
      <c r="LJE183" s="3"/>
      <c r="LJF183" s="3"/>
      <c r="LJG183" s="3"/>
      <c r="LJH183" s="3"/>
      <c r="LJI183" s="3"/>
      <c r="LJJ183" s="3"/>
      <c r="LJK183" s="3"/>
      <c r="LJL183" s="3"/>
      <c r="LJM183" s="3"/>
      <c r="LJN183" s="3"/>
      <c r="LJO183" s="3"/>
      <c r="LJP183" s="3"/>
      <c r="LJQ183" s="3"/>
      <c r="LJR183" s="3"/>
      <c r="LJS183" s="3"/>
      <c r="LJT183" s="3"/>
      <c r="LJU183" s="3"/>
      <c r="LJV183" s="3"/>
      <c r="LJW183" s="3"/>
      <c r="LJX183" s="3"/>
      <c r="LJY183" s="3"/>
      <c r="LJZ183" s="3"/>
      <c r="LKA183" s="3"/>
      <c r="LKB183" s="3"/>
      <c r="LKC183" s="3"/>
      <c r="LKD183" s="3"/>
      <c r="LKE183" s="3"/>
      <c r="LKF183" s="3"/>
      <c r="LKG183" s="3"/>
      <c r="LKH183" s="3"/>
      <c r="LKI183" s="3"/>
      <c r="LKJ183" s="3"/>
      <c r="LKK183" s="3"/>
      <c r="LKL183" s="3"/>
      <c r="LKM183" s="3"/>
      <c r="LKN183" s="3"/>
      <c r="LKO183" s="3"/>
      <c r="LKP183" s="3"/>
      <c r="LKQ183" s="3"/>
      <c r="LKR183" s="3"/>
      <c r="LKS183" s="3"/>
      <c r="LKT183" s="3"/>
      <c r="LKU183" s="3"/>
      <c r="LKV183" s="3"/>
      <c r="LKW183" s="3"/>
      <c r="LKX183" s="3"/>
      <c r="LKY183" s="3"/>
      <c r="LKZ183" s="3"/>
      <c r="LLA183" s="3"/>
      <c r="LLB183" s="3"/>
      <c r="LLC183" s="3"/>
      <c r="LLD183" s="3"/>
      <c r="LLE183" s="3"/>
      <c r="LLF183" s="3"/>
      <c r="LLG183" s="3"/>
      <c r="LLH183" s="3"/>
      <c r="LLI183" s="3"/>
      <c r="LLJ183" s="3"/>
      <c r="LLK183" s="3"/>
      <c r="LLL183" s="3"/>
      <c r="LLM183" s="3"/>
      <c r="LLN183" s="3"/>
      <c r="LLO183" s="3"/>
      <c r="LLP183" s="3"/>
      <c r="LLQ183" s="3"/>
      <c r="LLR183" s="3"/>
      <c r="LLS183" s="3"/>
      <c r="LLT183" s="3"/>
      <c r="LLU183" s="3"/>
      <c r="LLV183" s="3"/>
      <c r="LLW183" s="3"/>
      <c r="LLX183" s="3"/>
      <c r="LLY183" s="3"/>
      <c r="LLZ183" s="3"/>
      <c r="LMA183" s="3"/>
      <c r="LMB183" s="3"/>
      <c r="LMC183" s="3"/>
      <c r="LMD183" s="3"/>
      <c r="LME183" s="3"/>
      <c r="LMF183" s="3"/>
      <c r="LMG183" s="3"/>
      <c r="LMH183" s="3"/>
      <c r="LMI183" s="3"/>
      <c r="LMJ183" s="3"/>
      <c r="LMK183" s="3"/>
      <c r="LML183" s="3"/>
      <c r="LMM183" s="3"/>
      <c r="LMN183" s="3"/>
      <c r="LMO183" s="3"/>
      <c r="LMP183" s="3"/>
      <c r="LMQ183" s="3"/>
      <c r="LMR183" s="3"/>
      <c r="LMS183" s="3"/>
      <c r="LMT183" s="3"/>
      <c r="LMU183" s="3"/>
      <c r="LMV183" s="3"/>
      <c r="LMW183" s="3"/>
      <c r="LMX183" s="3"/>
      <c r="LMY183" s="3"/>
      <c r="LMZ183" s="3"/>
      <c r="LNA183" s="3"/>
      <c r="LNB183" s="3"/>
      <c r="LNC183" s="3"/>
      <c r="LND183" s="3"/>
      <c r="LNE183" s="3"/>
      <c r="LNF183" s="3"/>
      <c r="LNG183" s="3"/>
      <c r="LNH183" s="3"/>
      <c r="LNI183" s="3"/>
      <c r="LNJ183" s="3"/>
      <c r="LNK183" s="3"/>
      <c r="LNL183" s="3"/>
      <c r="LNM183" s="3"/>
      <c r="LNN183" s="3"/>
      <c r="LNO183" s="3"/>
      <c r="LNP183" s="3"/>
      <c r="LNQ183" s="3"/>
      <c r="LNR183" s="3"/>
      <c r="LNS183" s="3"/>
      <c r="LNT183" s="3"/>
      <c r="LNU183" s="3"/>
      <c r="LNV183" s="3"/>
      <c r="LNW183" s="3"/>
      <c r="LNX183" s="3"/>
      <c r="LNY183" s="3"/>
      <c r="LNZ183" s="3"/>
      <c r="LOA183" s="3"/>
      <c r="LOB183" s="3"/>
      <c r="LOC183" s="3"/>
      <c r="LOD183" s="3"/>
      <c r="LOE183" s="3"/>
      <c r="LOF183" s="3"/>
      <c r="LOG183" s="3"/>
      <c r="LOH183" s="3"/>
      <c r="LOI183" s="3"/>
      <c r="LOJ183" s="3"/>
      <c r="LOK183" s="3"/>
      <c r="LOL183" s="3"/>
      <c r="LOM183" s="3"/>
      <c r="LON183" s="3"/>
      <c r="LOO183" s="3"/>
      <c r="LOP183" s="3"/>
      <c r="LOQ183" s="3"/>
      <c r="LOR183" s="3"/>
      <c r="LOS183" s="3"/>
      <c r="LOT183" s="3"/>
      <c r="LOU183" s="3"/>
      <c r="LOV183" s="3"/>
      <c r="LOW183" s="3"/>
      <c r="LOX183" s="3"/>
      <c r="LOY183" s="3"/>
      <c r="LOZ183" s="3"/>
      <c r="LPA183" s="3"/>
      <c r="LPB183" s="3"/>
      <c r="LPC183" s="3"/>
      <c r="LPD183" s="3"/>
      <c r="LPE183" s="3"/>
      <c r="LPF183" s="3"/>
      <c r="LPG183" s="3"/>
      <c r="LPH183" s="3"/>
      <c r="LPI183" s="3"/>
      <c r="LPJ183" s="3"/>
      <c r="LPK183" s="3"/>
      <c r="LPL183" s="3"/>
      <c r="LPM183" s="3"/>
      <c r="LPN183" s="3"/>
      <c r="LPO183" s="3"/>
      <c r="LPP183" s="3"/>
      <c r="LPQ183" s="3"/>
      <c r="LPR183" s="3"/>
      <c r="LPS183" s="3"/>
      <c r="LPT183" s="3"/>
      <c r="LPU183" s="3"/>
      <c r="LPV183" s="3"/>
      <c r="LPW183" s="3"/>
      <c r="LPX183" s="3"/>
      <c r="LPY183" s="3"/>
      <c r="LPZ183" s="3"/>
      <c r="LQA183" s="3"/>
      <c r="LQB183" s="3"/>
      <c r="LQC183" s="3"/>
      <c r="LQD183" s="3"/>
      <c r="LQE183" s="3"/>
      <c r="LQF183" s="3"/>
      <c r="LQG183" s="3"/>
      <c r="LQH183" s="3"/>
      <c r="LQI183" s="3"/>
      <c r="LQJ183" s="3"/>
      <c r="LQK183" s="3"/>
      <c r="LQL183" s="3"/>
      <c r="LQM183" s="3"/>
      <c r="LQN183" s="3"/>
      <c r="LQO183" s="3"/>
      <c r="LQP183" s="3"/>
      <c r="LQQ183" s="3"/>
      <c r="LQR183" s="3"/>
      <c r="LQS183" s="3"/>
      <c r="LQT183" s="3"/>
      <c r="LQU183" s="3"/>
      <c r="LQV183" s="3"/>
      <c r="LQW183" s="3"/>
      <c r="LQX183" s="3"/>
      <c r="LQY183" s="3"/>
      <c r="LQZ183" s="3"/>
      <c r="LRA183" s="3"/>
      <c r="LRB183" s="3"/>
      <c r="LRC183" s="3"/>
      <c r="LRD183" s="3"/>
      <c r="LRE183" s="3"/>
      <c r="LRF183" s="3"/>
      <c r="LRG183" s="3"/>
      <c r="LRH183" s="3"/>
      <c r="LRI183" s="3"/>
      <c r="LRJ183" s="3"/>
      <c r="LRK183" s="3"/>
      <c r="LRL183" s="3"/>
      <c r="LRM183" s="3"/>
      <c r="LRN183" s="3"/>
      <c r="LRO183" s="3"/>
      <c r="LRP183" s="3"/>
      <c r="LRQ183" s="3"/>
      <c r="LRR183" s="3"/>
      <c r="LRS183" s="3"/>
      <c r="LRT183" s="3"/>
      <c r="LRU183" s="3"/>
      <c r="LRV183" s="3"/>
      <c r="LRW183" s="3"/>
      <c r="LRX183" s="3"/>
      <c r="LRY183" s="3"/>
      <c r="LRZ183" s="3"/>
      <c r="LSA183" s="3"/>
      <c r="LSB183" s="3"/>
      <c r="LSC183" s="3"/>
      <c r="LSD183" s="3"/>
      <c r="LSE183" s="3"/>
      <c r="LSF183" s="3"/>
      <c r="LSG183" s="3"/>
      <c r="LSH183" s="3"/>
      <c r="LSI183" s="3"/>
      <c r="LSJ183" s="3"/>
      <c r="LSK183" s="3"/>
      <c r="LSL183" s="3"/>
      <c r="LSM183" s="3"/>
      <c r="LSN183" s="3"/>
      <c r="LSO183" s="3"/>
      <c r="LSP183" s="3"/>
      <c r="LSQ183" s="3"/>
      <c r="LSR183" s="3"/>
      <c r="LSS183" s="3"/>
      <c r="LST183" s="3"/>
      <c r="LSU183" s="3"/>
      <c r="LSV183" s="3"/>
      <c r="LSW183" s="3"/>
      <c r="LSX183" s="3"/>
      <c r="LSY183" s="3"/>
      <c r="LSZ183" s="3"/>
      <c r="LTA183" s="3"/>
      <c r="LTB183" s="3"/>
      <c r="LTC183" s="3"/>
      <c r="LTD183" s="3"/>
      <c r="LTE183" s="3"/>
      <c r="LTF183" s="3"/>
      <c r="LTG183" s="3"/>
      <c r="LTH183" s="3"/>
      <c r="LTI183" s="3"/>
      <c r="LTJ183" s="3"/>
      <c r="LTK183" s="3"/>
      <c r="LTL183" s="3"/>
      <c r="LTM183" s="3"/>
      <c r="LTN183" s="3"/>
      <c r="LTO183" s="3"/>
      <c r="LTP183" s="3"/>
      <c r="LTQ183" s="3"/>
      <c r="LTR183" s="3"/>
      <c r="LTS183" s="3"/>
      <c r="LTT183" s="3"/>
      <c r="LTU183" s="3"/>
      <c r="LTV183" s="3"/>
      <c r="LTW183" s="3"/>
      <c r="LTX183" s="3"/>
      <c r="LTY183" s="3"/>
      <c r="LTZ183" s="3"/>
      <c r="LUA183" s="3"/>
      <c r="LUB183" s="3"/>
      <c r="LUC183" s="3"/>
      <c r="LUD183" s="3"/>
      <c r="LUE183" s="3"/>
      <c r="LUF183" s="3"/>
      <c r="LUG183" s="3"/>
      <c r="LUH183" s="3"/>
      <c r="LUI183" s="3"/>
      <c r="LUJ183" s="3"/>
      <c r="LUK183" s="3"/>
      <c r="LUL183" s="3"/>
      <c r="LUM183" s="3"/>
      <c r="LUN183" s="3"/>
      <c r="LUO183" s="3"/>
      <c r="LUP183" s="3"/>
      <c r="LUQ183" s="3"/>
      <c r="LUR183" s="3"/>
      <c r="LUS183" s="3"/>
      <c r="LUT183" s="3"/>
      <c r="LUU183" s="3"/>
      <c r="LUV183" s="3"/>
      <c r="LUW183" s="3"/>
      <c r="LUX183" s="3"/>
      <c r="LUY183" s="3"/>
      <c r="LUZ183" s="3"/>
      <c r="LVA183" s="3"/>
      <c r="LVB183" s="3"/>
      <c r="LVC183" s="3"/>
      <c r="LVD183" s="3"/>
      <c r="LVE183" s="3"/>
      <c r="LVF183" s="3"/>
      <c r="LVG183" s="3"/>
      <c r="LVH183" s="3"/>
      <c r="LVI183" s="3"/>
      <c r="LVJ183" s="3"/>
      <c r="LVK183" s="3"/>
      <c r="LVL183" s="3"/>
      <c r="LVM183" s="3"/>
      <c r="LVN183" s="3"/>
      <c r="LVO183" s="3"/>
      <c r="LVP183" s="3"/>
      <c r="LVQ183" s="3"/>
      <c r="LVR183" s="3"/>
      <c r="LVS183" s="3"/>
      <c r="LVT183" s="3"/>
      <c r="LVU183" s="3"/>
      <c r="LVV183" s="3"/>
      <c r="LVW183" s="3"/>
      <c r="LVX183" s="3"/>
      <c r="LVY183" s="3"/>
      <c r="LVZ183" s="3"/>
      <c r="LWA183" s="3"/>
      <c r="LWB183" s="3"/>
      <c r="LWC183" s="3"/>
      <c r="LWD183" s="3"/>
      <c r="LWE183" s="3"/>
      <c r="LWF183" s="3"/>
      <c r="LWG183" s="3"/>
      <c r="LWH183" s="3"/>
      <c r="LWI183" s="3"/>
      <c r="LWJ183" s="3"/>
      <c r="LWK183" s="3"/>
      <c r="LWL183" s="3"/>
      <c r="LWM183" s="3"/>
      <c r="LWN183" s="3"/>
      <c r="LWO183" s="3"/>
      <c r="LWP183" s="3"/>
      <c r="LWQ183" s="3"/>
      <c r="LWR183" s="3"/>
      <c r="LWS183" s="3"/>
      <c r="LWT183" s="3"/>
      <c r="LWU183" s="3"/>
      <c r="LWV183" s="3"/>
      <c r="LWW183" s="3"/>
      <c r="LWX183" s="3"/>
      <c r="LWY183" s="3"/>
      <c r="LWZ183" s="3"/>
      <c r="LXA183" s="3"/>
      <c r="LXB183" s="3"/>
      <c r="LXC183" s="3"/>
      <c r="LXD183" s="3"/>
      <c r="LXE183" s="3"/>
      <c r="LXF183" s="3"/>
      <c r="LXG183" s="3"/>
      <c r="LXH183" s="3"/>
      <c r="LXI183" s="3"/>
      <c r="LXJ183" s="3"/>
      <c r="LXK183" s="3"/>
      <c r="LXL183" s="3"/>
      <c r="LXM183" s="3"/>
      <c r="LXN183" s="3"/>
      <c r="LXO183" s="3"/>
      <c r="LXP183" s="3"/>
      <c r="LXQ183" s="3"/>
      <c r="LXR183" s="3"/>
      <c r="LXS183" s="3"/>
      <c r="LXT183" s="3"/>
      <c r="LXU183" s="3"/>
      <c r="LXV183" s="3"/>
      <c r="LXW183" s="3"/>
      <c r="LXX183" s="3"/>
      <c r="LXY183" s="3"/>
      <c r="LXZ183" s="3"/>
      <c r="LYA183" s="3"/>
      <c r="LYB183" s="3"/>
      <c r="LYC183" s="3"/>
      <c r="LYD183" s="3"/>
      <c r="LYE183" s="3"/>
      <c r="LYF183" s="3"/>
      <c r="LYG183" s="3"/>
      <c r="LYH183" s="3"/>
      <c r="LYI183" s="3"/>
      <c r="LYJ183" s="3"/>
      <c r="LYK183" s="3"/>
      <c r="LYL183" s="3"/>
      <c r="LYM183" s="3"/>
      <c r="LYN183" s="3"/>
      <c r="LYO183" s="3"/>
      <c r="LYP183" s="3"/>
      <c r="LYQ183" s="3"/>
      <c r="LYR183" s="3"/>
      <c r="LYS183" s="3"/>
      <c r="LYT183" s="3"/>
      <c r="LYU183" s="3"/>
      <c r="LYV183" s="3"/>
      <c r="LYW183" s="3"/>
      <c r="LYX183" s="3"/>
      <c r="LYY183" s="3"/>
      <c r="LYZ183" s="3"/>
      <c r="LZA183" s="3"/>
      <c r="LZB183" s="3"/>
      <c r="LZC183" s="3"/>
      <c r="LZD183" s="3"/>
      <c r="LZE183" s="3"/>
      <c r="LZF183" s="3"/>
      <c r="LZG183" s="3"/>
      <c r="LZH183" s="3"/>
      <c r="LZI183" s="3"/>
      <c r="LZJ183" s="3"/>
      <c r="LZK183" s="3"/>
      <c r="LZL183" s="3"/>
      <c r="LZM183" s="3"/>
      <c r="LZN183" s="3"/>
      <c r="LZO183" s="3"/>
      <c r="LZP183" s="3"/>
      <c r="LZQ183" s="3"/>
      <c r="LZR183" s="3"/>
      <c r="LZS183" s="3"/>
      <c r="LZT183" s="3"/>
      <c r="LZU183" s="3"/>
      <c r="LZV183" s="3"/>
      <c r="LZW183" s="3"/>
      <c r="LZX183" s="3"/>
      <c r="LZY183" s="3"/>
      <c r="LZZ183" s="3"/>
      <c r="MAA183" s="3"/>
      <c r="MAB183" s="3"/>
      <c r="MAC183" s="3"/>
      <c r="MAD183" s="3"/>
      <c r="MAE183" s="3"/>
      <c r="MAF183" s="3"/>
      <c r="MAG183" s="3"/>
      <c r="MAH183" s="3"/>
      <c r="MAI183" s="3"/>
      <c r="MAJ183" s="3"/>
      <c r="MAK183" s="3"/>
      <c r="MAL183" s="3"/>
      <c r="MAM183" s="3"/>
      <c r="MAN183" s="3"/>
      <c r="MAO183" s="3"/>
      <c r="MAP183" s="3"/>
      <c r="MAQ183" s="3"/>
      <c r="MAR183" s="3"/>
      <c r="MAS183" s="3"/>
      <c r="MAT183" s="3"/>
      <c r="MAU183" s="3"/>
      <c r="MAV183" s="3"/>
      <c r="MAW183" s="3"/>
      <c r="MAX183" s="3"/>
      <c r="MAY183" s="3"/>
      <c r="MAZ183" s="3"/>
      <c r="MBA183" s="3"/>
      <c r="MBB183" s="3"/>
      <c r="MBC183" s="3"/>
      <c r="MBD183" s="3"/>
      <c r="MBE183" s="3"/>
      <c r="MBF183" s="3"/>
      <c r="MBG183" s="3"/>
      <c r="MBH183" s="3"/>
      <c r="MBI183" s="3"/>
      <c r="MBJ183" s="3"/>
      <c r="MBK183" s="3"/>
      <c r="MBL183" s="3"/>
      <c r="MBM183" s="3"/>
      <c r="MBN183" s="3"/>
      <c r="MBO183" s="3"/>
      <c r="MBP183" s="3"/>
      <c r="MBQ183" s="3"/>
      <c r="MBR183" s="3"/>
      <c r="MBS183" s="3"/>
      <c r="MBT183" s="3"/>
      <c r="MBU183" s="3"/>
      <c r="MBV183" s="3"/>
      <c r="MBW183" s="3"/>
      <c r="MBX183" s="3"/>
      <c r="MBY183" s="3"/>
      <c r="MBZ183" s="3"/>
      <c r="MCA183" s="3"/>
      <c r="MCB183" s="3"/>
      <c r="MCC183" s="3"/>
      <c r="MCD183" s="3"/>
      <c r="MCE183" s="3"/>
      <c r="MCF183" s="3"/>
      <c r="MCG183" s="3"/>
      <c r="MCH183" s="3"/>
      <c r="MCI183" s="3"/>
      <c r="MCJ183" s="3"/>
      <c r="MCK183" s="3"/>
      <c r="MCL183" s="3"/>
      <c r="MCM183" s="3"/>
      <c r="MCN183" s="3"/>
      <c r="MCO183" s="3"/>
      <c r="MCP183" s="3"/>
      <c r="MCQ183" s="3"/>
      <c r="MCR183" s="3"/>
      <c r="MCS183" s="3"/>
      <c r="MCT183" s="3"/>
      <c r="MCU183" s="3"/>
      <c r="MCV183" s="3"/>
      <c r="MCW183" s="3"/>
      <c r="MCX183" s="3"/>
      <c r="MCY183" s="3"/>
      <c r="MCZ183" s="3"/>
      <c r="MDA183" s="3"/>
      <c r="MDB183" s="3"/>
      <c r="MDC183" s="3"/>
      <c r="MDD183" s="3"/>
      <c r="MDE183" s="3"/>
      <c r="MDF183" s="3"/>
      <c r="MDG183" s="3"/>
      <c r="MDH183" s="3"/>
      <c r="MDI183" s="3"/>
      <c r="MDJ183" s="3"/>
      <c r="MDK183" s="3"/>
      <c r="MDL183" s="3"/>
      <c r="MDM183" s="3"/>
      <c r="MDN183" s="3"/>
      <c r="MDO183" s="3"/>
      <c r="MDP183" s="3"/>
      <c r="MDQ183" s="3"/>
      <c r="MDR183" s="3"/>
      <c r="MDS183" s="3"/>
      <c r="MDT183" s="3"/>
      <c r="MDU183" s="3"/>
      <c r="MDV183" s="3"/>
      <c r="MDW183" s="3"/>
      <c r="MDX183" s="3"/>
      <c r="MDY183" s="3"/>
      <c r="MDZ183" s="3"/>
      <c r="MEA183" s="3"/>
      <c r="MEB183" s="3"/>
      <c r="MEC183" s="3"/>
      <c r="MED183" s="3"/>
      <c r="MEE183" s="3"/>
      <c r="MEF183" s="3"/>
      <c r="MEG183" s="3"/>
      <c r="MEH183" s="3"/>
      <c r="MEI183" s="3"/>
      <c r="MEJ183" s="3"/>
      <c r="MEK183" s="3"/>
      <c r="MEL183" s="3"/>
      <c r="MEM183" s="3"/>
      <c r="MEN183" s="3"/>
      <c r="MEO183" s="3"/>
      <c r="MEP183" s="3"/>
      <c r="MEQ183" s="3"/>
      <c r="MER183" s="3"/>
      <c r="MES183" s="3"/>
      <c r="MET183" s="3"/>
      <c r="MEU183" s="3"/>
      <c r="MEV183" s="3"/>
      <c r="MEW183" s="3"/>
      <c r="MEX183" s="3"/>
      <c r="MEY183" s="3"/>
      <c r="MEZ183" s="3"/>
      <c r="MFA183" s="3"/>
      <c r="MFB183" s="3"/>
      <c r="MFC183" s="3"/>
      <c r="MFD183" s="3"/>
      <c r="MFE183" s="3"/>
      <c r="MFF183" s="3"/>
      <c r="MFG183" s="3"/>
      <c r="MFH183" s="3"/>
      <c r="MFI183" s="3"/>
      <c r="MFJ183" s="3"/>
      <c r="MFK183" s="3"/>
      <c r="MFL183" s="3"/>
      <c r="MFM183" s="3"/>
      <c r="MFN183" s="3"/>
      <c r="MFO183" s="3"/>
      <c r="MFP183" s="3"/>
      <c r="MFQ183" s="3"/>
      <c r="MFR183" s="3"/>
      <c r="MFS183" s="3"/>
      <c r="MFT183" s="3"/>
      <c r="MFU183" s="3"/>
      <c r="MFV183" s="3"/>
      <c r="MFW183" s="3"/>
      <c r="MFX183" s="3"/>
      <c r="MFY183" s="3"/>
      <c r="MFZ183" s="3"/>
      <c r="MGA183" s="3"/>
      <c r="MGB183" s="3"/>
      <c r="MGC183" s="3"/>
      <c r="MGD183" s="3"/>
      <c r="MGE183" s="3"/>
      <c r="MGF183" s="3"/>
      <c r="MGG183" s="3"/>
      <c r="MGH183" s="3"/>
      <c r="MGI183" s="3"/>
      <c r="MGJ183" s="3"/>
      <c r="MGK183" s="3"/>
      <c r="MGL183" s="3"/>
      <c r="MGM183" s="3"/>
      <c r="MGN183" s="3"/>
      <c r="MGO183" s="3"/>
      <c r="MGP183" s="3"/>
      <c r="MGQ183" s="3"/>
      <c r="MGR183" s="3"/>
      <c r="MGS183" s="3"/>
      <c r="MGT183" s="3"/>
      <c r="MGU183" s="3"/>
      <c r="MGV183" s="3"/>
      <c r="MGW183" s="3"/>
      <c r="MGX183" s="3"/>
      <c r="MGY183" s="3"/>
      <c r="MGZ183" s="3"/>
      <c r="MHA183" s="3"/>
      <c r="MHB183" s="3"/>
      <c r="MHC183" s="3"/>
      <c r="MHD183" s="3"/>
      <c r="MHE183" s="3"/>
      <c r="MHF183" s="3"/>
      <c r="MHG183" s="3"/>
      <c r="MHH183" s="3"/>
      <c r="MHI183" s="3"/>
      <c r="MHJ183" s="3"/>
      <c r="MHK183" s="3"/>
      <c r="MHL183" s="3"/>
      <c r="MHM183" s="3"/>
      <c r="MHN183" s="3"/>
      <c r="MHO183" s="3"/>
      <c r="MHP183" s="3"/>
      <c r="MHQ183" s="3"/>
      <c r="MHR183" s="3"/>
      <c r="MHS183" s="3"/>
      <c r="MHT183" s="3"/>
      <c r="MHU183" s="3"/>
      <c r="MHV183" s="3"/>
      <c r="MHW183" s="3"/>
      <c r="MHX183" s="3"/>
      <c r="MHY183" s="3"/>
      <c r="MHZ183" s="3"/>
      <c r="MIA183" s="3"/>
      <c r="MIB183" s="3"/>
      <c r="MIC183" s="3"/>
      <c r="MID183" s="3"/>
      <c r="MIE183" s="3"/>
      <c r="MIF183" s="3"/>
      <c r="MIG183" s="3"/>
      <c r="MIH183" s="3"/>
      <c r="MII183" s="3"/>
      <c r="MIJ183" s="3"/>
      <c r="MIK183" s="3"/>
      <c r="MIL183" s="3"/>
      <c r="MIM183" s="3"/>
      <c r="MIN183" s="3"/>
      <c r="MIO183" s="3"/>
      <c r="MIP183" s="3"/>
      <c r="MIQ183" s="3"/>
      <c r="MIR183" s="3"/>
      <c r="MIS183" s="3"/>
      <c r="MIT183" s="3"/>
      <c r="MIU183" s="3"/>
      <c r="MIV183" s="3"/>
      <c r="MIW183" s="3"/>
      <c r="MIX183" s="3"/>
      <c r="MIY183" s="3"/>
      <c r="MIZ183" s="3"/>
      <c r="MJA183" s="3"/>
      <c r="MJB183" s="3"/>
      <c r="MJC183" s="3"/>
      <c r="MJD183" s="3"/>
      <c r="MJE183" s="3"/>
      <c r="MJF183" s="3"/>
      <c r="MJG183" s="3"/>
      <c r="MJH183" s="3"/>
      <c r="MJI183" s="3"/>
      <c r="MJJ183" s="3"/>
      <c r="MJK183" s="3"/>
      <c r="MJL183" s="3"/>
      <c r="MJM183" s="3"/>
      <c r="MJN183" s="3"/>
      <c r="MJO183" s="3"/>
      <c r="MJP183" s="3"/>
      <c r="MJQ183" s="3"/>
      <c r="MJR183" s="3"/>
      <c r="MJS183" s="3"/>
      <c r="MJT183" s="3"/>
      <c r="MJU183" s="3"/>
      <c r="MJV183" s="3"/>
      <c r="MJW183" s="3"/>
      <c r="MJX183" s="3"/>
      <c r="MJY183" s="3"/>
      <c r="MJZ183" s="3"/>
      <c r="MKA183" s="3"/>
      <c r="MKB183" s="3"/>
      <c r="MKC183" s="3"/>
      <c r="MKD183" s="3"/>
      <c r="MKE183" s="3"/>
      <c r="MKF183" s="3"/>
      <c r="MKG183" s="3"/>
      <c r="MKH183" s="3"/>
      <c r="MKI183" s="3"/>
      <c r="MKJ183" s="3"/>
      <c r="MKK183" s="3"/>
      <c r="MKL183" s="3"/>
      <c r="MKM183" s="3"/>
      <c r="MKN183" s="3"/>
      <c r="MKO183" s="3"/>
      <c r="MKP183" s="3"/>
      <c r="MKQ183" s="3"/>
      <c r="MKR183" s="3"/>
      <c r="MKS183" s="3"/>
      <c r="MKT183" s="3"/>
      <c r="MKU183" s="3"/>
      <c r="MKV183" s="3"/>
      <c r="MKW183" s="3"/>
      <c r="MKX183" s="3"/>
      <c r="MKY183" s="3"/>
      <c r="MKZ183" s="3"/>
      <c r="MLA183" s="3"/>
      <c r="MLB183" s="3"/>
      <c r="MLC183" s="3"/>
      <c r="MLD183" s="3"/>
      <c r="MLE183" s="3"/>
      <c r="MLF183" s="3"/>
      <c r="MLG183" s="3"/>
      <c r="MLH183" s="3"/>
      <c r="MLI183" s="3"/>
      <c r="MLJ183" s="3"/>
      <c r="MLK183" s="3"/>
      <c r="MLL183" s="3"/>
      <c r="MLM183" s="3"/>
      <c r="MLN183" s="3"/>
      <c r="MLO183" s="3"/>
      <c r="MLP183" s="3"/>
      <c r="MLQ183" s="3"/>
      <c r="MLR183" s="3"/>
      <c r="MLS183" s="3"/>
      <c r="MLT183" s="3"/>
      <c r="MLU183" s="3"/>
      <c r="MLV183" s="3"/>
      <c r="MLW183" s="3"/>
      <c r="MLX183" s="3"/>
      <c r="MLY183" s="3"/>
      <c r="MLZ183" s="3"/>
      <c r="MMA183" s="3"/>
      <c r="MMB183" s="3"/>
      <c r="MMC183" s="3"/>
      <c r="MMD183" s="3"/>
      <c r="MME183" s="3"/>
      <c r="MMF183" s="3"/>
      <c r="MMG183" s="3"/>
      <c r="MMH183" s="3"/>
      <c r="MMI183" s="3"/>
      <c r="MMJ183" s="3"/>
      <c r="MMK183" s="3"/>
      <c r="MML183" s="3"/>
      <c r="MMM183" s="3"/>
      <c r="MMN183" s="3"/>
      <c r="MMO183" s="3"/>
      <c r="MMP183" s="3"/>
      <c r="MMQ183" s="3"/>
      <c r="MMR183" s="3"/>
      <c r="MMS183" s="3"/>
      <c r="MMT183" s="3"/>
      <c r="MMU183" s="3"/>
      <c r="MMV183" s="3"/>
      <c r="MMW183" s="3"/>
      <c r="MMX183" s="3"/>
      <c r="MMY183" s="3"/>
      <c r="MMZ183" s="3"/>
      <c r="MNA183" s="3"/>
      <c r="MNB183" s="3"/>
      <c r="MNC183" s="3"/>
      <c r="MND183" s="3"/>
      <c r="MNE183" s="3"/>
      <c r="MNF183" s="3"/>
      <c r="MNG183" s="3"/>
      <c r="MNH183" s="3"/>
      <c r="MNI183" s="3"/>
      <c r="MNJ183" s="3"/>
      <c r="MNK183" s="3"/>
      <c r="MNL183" s="3"/>
      <c r="MNM183" s="3"/>
      <c r="MNN183" s="3"/>
      <c r="MNO183" s="3"/>
      <c r="MNP183" s="3"/>
      <c r="MNQ183" s="3"/>
      <c r="MNR183" s="3"/>
      <c r="MNS183" s="3"/>
      <c r="MNT183" s="3"/>
      <c r="MNU183" s="3"/>
      <c r="MNV183" s="3"/>
      <c r="MNW183" s="3"/>
      <c r="MNX183" s="3"/>
      <c r="MNY183" s="3"/>
      <c r="MNZ183" s="3"/>
      <c r="MOA183" s="3"/>
      <c r="MOB183" s="3"/>
      <c r="MOC183" s="3"/>
      <c r="MOD183" s="3"/>
      <c r="MOE183" s="3"/>
      <c r="MOF183" s="3"/>
      <c r="MOG183" s="3"/>
      <c r="MOH183" s="3"/>
      <c r="MOI183" s="3"/>
      <c r="MOJ183" s="3"/>
      <c r="MOK183" s="3"/>
      <c r="MOL183" s="3"/>
      <c r="MOM183" s="3"/>
      <c r="MON183" s="3"/>
      <c r="MOO183" s="3"/>
      <c r="MOP183" s="3"/>
      <c r="MOQ183" s="3"/>
      <c r="MOR183" s="3"/>
      <c r="MOS183" s="3"/>
      <c r="MOT183" s="3"/>
      <c r="MOU183" s="3"/>
      <c r="MOV183" s="3"/>
      <c r="MOW183" s="3"/>
      <c r="MOX183" s="3"/>
      <c r="MOY183" s="3"/>
      <c r="MOZ183" s="3"/>
      <c r="MPA183" s="3"/>
      <c r="MPB183" s="3"/>
      <c r="MPC183" s="3"/>
      <c r="MPD183" s="3"/>
      <c r="MPE183" s="3"/>
      <c r="MPF183" s="3"/>
      <c r="MPG183" s="3"/>
      <c r="MPH183" s="3"/>
      <c r="MPI183" s="3"/>
      <c r="MPJ183" s="3"/>
      <c r="MPK183" s="3"/>
      <c r="MPL183" s="3"/>
      <c r="MPM183" s="3"/>
      <c r="MPN183" s="3"/>
      <c r="MPO183" s="3"/>
      <c r="MPP183" s="3"/>
      <c r="MPQ183" s="3"/>
      <c r="MPR183" s="3"/>
      <c r="MPS183" s="3"/>
      <c r="MPT183" s="3"/>
      <c r="MPU183" s="3"/>
      <c r="MPV183" s="3"/>
      <c r="MPW183" s="3"/>
      <c r="MPX183" s="3"/>
      <c r="MPY183" s="3"/>
      <c r="MPZ183" s="3"/>
      <c r="MQA183" s="3"/>
      <c r="MQB183" s="3"/>
      <c r="MQC183" s="3"/>
      <c r="MQD183" s="3"/>
      <c r="MQE183" s="3"/>
      <c r="MQF183" s="3"/>
      <c r="MQG183" s="3"/>
      <c r="MQH183" s="3"/>
      <c r="MQI183" s="3"/>
      <c r="MQJ183" s="3"/>
      <c r="MQK183" s="3"/>
      <c r="MQL183" s="3"/>
      <c r="MQM183" s="3"/>
      <c r="MQN183" s="3"/>
      <c r="MQO183" s="3"/>
      <c r="MQP183" s="3"/>
      <c r="MQQ183" s="3"/>
      <c r="MQR183" s="3"/>
      <c r="MQS183" s="3"/>
      <c r="MQT183" s="3"/>
      <c r="MQU183" s="3"/>
      <c r="MQV183" s="3"/>
      <c r="MQW183" s="3"/>
      <c r="MQX183" s="3"/>
      <c r="MQY183" s="3"/>
      <c r="MQZ183" s="3"/>
      <c r="MRA183" s="3"/>
      <c r="MRB183" s="3"/>
      <c r="MRC183" s="3"/>
      <c r="MRD183" s="3"/>
      <c r="MRE183" s="3"/>
      <c r="MRF183" s="3"/>
      <c r="MRG183" s="3"/>
      <c r="MRH183" s="3"/>
      <c r="MRI183" s="3"/>
      <c r="MRJ183" s="3"/>
      <c r="MRK183" s="3"/>
      <c r="MRL183" s="3"/>
      <c r="MRM183" s="3"/>
      <c r="MRN183" s="3"/>
      <c r="MRO183" s="3"/>
      <c r="MRP183" s="3"/>
      <c r="MRQ183" s="3"/>
      <c r="MRR183" s="3"/>
      <c r="MRS183" s="3"/>
      <c r="MRT183" s="3"/>
      <c r="MRU183" s="3"/>
      <c r="MRV183" s="3"/>
      <c r="MRW183" s="3"/>
      <c r="MRX183" s="3"/>
      <c r="MRY183" s="3"/>
      <c r="MRZ183" s="3"/>
      <c r="MSA183" s="3"/>
      <c r="MSB183" s="3"/>
      <c r="MSC183" s="3"/>
      <c r="MSD183" s="3"/>
      <c r="MSE183" s="3"/>
      <c r="MSF183" s="3"/>
      <c r="MSG183" s="3"/>
      <c r="MSH183" s="3"/>
      <c r="MSI183" s="3"/>
      <c r="MSJ183" s="3"/>
      <c r="MSK183" s="3"/>
      <c r="MSL183" s="3"/>
      <c r="MSM183" s="3"/>
      <c r="MSN183" s="3"/>
      <c r="MSO183" s="3"/>
      <c r="MSP183" s="3"/>
      <c r="MSQ183" s="3"/>
      <c r="MSR183" s="3"/>
      <c r="MSS183" s="3"/>
      <c r="MST183" s="3"/>
      <c r="MSU183" s="3"/>
      <c r="MSV183" s="3"/>
      <c r="MSW183" s="3"/>
      <c r="MSX183" s="3"/>
      <c r="MSY183" s="3"/>
      <c r="MSZ183" s="3"/>
      <c r="MTA183" s="3"/>
      <c r="MTB183" s="3"/>
      <c r="MTC183" s="3"/>
      <c r="MTD183" s="3"/>
      <c r="MTE183" s="3"/>
      <c r="MTF183" s="3"/>
      <c r="MTG183" s="3"/>
      <c r="MTH183" s="3"/>
      <c r="MTI183" s="3"/>
      <c r="MTJ183" s="3"/>
      <c r="MTK183" s="3"/>
      <c r="MTL183" s="3"/>
      <c r="MTM183" s="3"/>
      <c r="MTN183" s="3"/>
      <c r="MTO183" s="3"/>
      <c r="MTP183" s="3"/>
      <c r="MTQ183" s="3"/>
      <c r="MTR183" s="3"/>
      <c r="MTS183" s="3"/>
      <c r="MTT183" s="3"/>
      <c r="MTU183" s="3"/>
      <c r="MTV183" s="3"/>
      <c r="MTW183" s="3"/>
      <c r="MTX183" s="3"/>
      <c r="MTY183" s="3"/>
      <c r="MTZ183" s="3"/>
      <c r="MUA183" s="3"/>
      <c r="MUB183" s="3"/>
      <c r="MUC183" s="3"/>
      <c r="MUD183" s="3"/>
      <c r="MUE183" s="3"/>
      <c r="MUF183" s="3"/>
      <c r="MUG183" s="3"/>
      <c r="MUH183" s="3"/>
      <c r="MUI183" s="3"/>
      <c r="MUJ183" s="3"/>
      <c r="MUK183" s="3"/>
      <c r="MUL183" s="3"/>
      <c r="MUM183" s="3"/>
      <c r="MUN183" s="3"/>
      <c r="MUO183" s="3"/>
      <c r="MUP183" s="3"/>
      <c r="MUQ183" s="3"/>
      <c r="MUR183" s="3"/>
      <c r="MUS183" s="3"/>
      <c r="MUT183" s="3"/>
      <c r="MUU183" s="3"/>
      <c r="MUV183" s="3"/>
      <c r="MUW183" s="3"/>
      <c r="MUX183" s="3"/>
      <c r="MUY183" s="3"/>
      <c r="MUZ183" s="3"/>
      <c r="MVA183" s="3"/>
      <c r="MVB183" s="3"/>
      <c r="MVC183" s="3"/>
      <c r="MVD183" s="3"/>
      <c r="MVE183" s="3"/>
      <c r="MVF183" s="3"/>
      <c r="MVG183" s="3"/>
      <c r="MVH183" s="3"/>
      <c r="MVI183" s="3"/>
      <c r="MVJ183" s="3"/>
      <c r="MVK183" s="3"/>
      <c r="MVL183" s="3"/>
      <c r="MVM183" s="3"/>
      <c r="MVN183" s="3"/>
      <c r="MVO183" s="3"/>
      <c r="MVP183" s="3"/>
      <c r="MVQ183" s="3"/>
      <c r="MVR183" s="3"/>
      <c r="MVS183" s="3"/>
      <c r="MVT183" s="3"/>
      <c r="MVU183" s="3"/>
      <c r="MVV183" s="3"/>
      <c r="MVW183" s="3"/>
      <c r="MVX183" s="3"/>
      <c r="MVY183" s="3"/>
      <c r="MVZ183" s="3"/>
      <c r="MWA183" s="3"/>
      <c r="MWB183" s="3"/>
      <c r="MWC183" s="3"/>
      <c r="MWD183" s="3"/>
      <c r="MWE183" s="3"/>
      <c r="MWF183" s="3"/>
      <c r="MWG183" s="3"/>
      <c r="MWH183" s="3"/>
      <c r="MWI183" s="3"/>
      <c r="MWJ183" s="3"/>
      <c r="MWK183" s="3"/>
      <c r="MWL183" s="3"/>
      <c r="MWM183" s="3"/>
      <c r="MWN183" s="3"/>
      <c r="MWO183" s="3"/>
      <c r="MWP183" s="3"/>
      <c r="MWQ183" s="3"/>
      <c r="MWR183" s="3"/>
      <c r="MWS183" s="3"/>
      <c r="MWT183" s="3"/>
      <c r="MWU183" s="3"/>
      <c r="MWV183" s="3"/>
      <c r="MWW183" s="3"/>
      <c r="MWX183" s="3"/>
      <c r="MWY183" s="3"/>
      <c r="MWZ183" s="3"/>
      <c r="MXA183" s="3"/>
      <c r="MXB183" s="3"/>
      <c r="MXC183" s="3"/>
      <c r="MXD183" s="3"/>
      <c r="MXE183" s="3"/>
      <c r="MXF183" s="3"/>
      <c r="MXG183" s="3"/>
      <c r="MXH183" s="3"/>
      <c r="MXI183" s="3"/>
      <c r="MXJ183" s="3"/>
      <c r="MXK183" s="3"/>
      <c r="MXL183" s="3"/>
      <c r="MXM183" s="3"/>
      <c r="MXN183" s="3"/>
      <c r="MXO183" s="3"/>
      <c r="MXP183" s="3"/>
      <c r="MXQ183" s="3"/>
      <c r="MXR183" s="3"/>
      <c r="MXS183" s="3"/>
      <c r="MXT183" s="3"/>
      <c r="MXU183" s="3"/>
      <c r="MXV183" s="3"/>
      <c r="MXW183" s="3"/>
      <c r="MXX183" s="3"/>
      <c r="MXY183" s="3"/>
      <c r="MXZ183" s="3"/>
      <c r="MYA183" s="3"/>
      <c r="MYB183" s="3"/>
      <c r="MYC183" s="3"/>
      <c r="MYD183" s="3"/>
      <c r="MYE183" s="3"/>
      <c r="MYF183" s="3"/>
      <c r="MYG183" s="3"/>
      <c r="MYH183" s="3"/>
      <c r="MYI183" s="3"/>
      <c r="MYJ183" s="3"/>
      <c r="MYK183" s="3"/>
      <c r="MYL183" s="3"/>
      <c r="MYM183" s="3"/>
      <c r="MYN183" s="3"/>
      <c r="MYO183" s="3"/>
      <c r="MYP183" s="3"/>
      <c r="MYQ183" s="3"/>
      <c r="MYR183" s="3"/>
      <c r="MYS183" s="3"/>
      <c r="MYT183" s="3"/>
      <c r="MYU183" s="3"/>
      <c r="MYV183" s="3"/>
      <c r="MYW183" s="3"/>
      <c r="MYX183" s="3"/>
      <c r="MYY183" s="3"/>
      <c r="MYZ183" s="3"/>
      <c r="MZA183" s="3"/>
      <c r="MZB183" s="3"/>
      <c r="MZC183" s="3"/>
      <c r="MZD183" s="3"/>
      <c r="MZE183" s="3"/>
      <c r="MZF183" s="3"/>
      <c r="MZG183" s="3"/>
      <c r="MZH183" s="3"/>
      <c r="MZI183" s="3"/>
      <c r="MZJ183" s="3"/>
      <c r="MZK183" s="3"/>
      <c r="MZL183" s="3"/>
      <c r="MZM183" s="3"/>
      <c r="MZN183" s="3"/>
      <c r="MZO183" s="3"/>
      <c r="MZP183" s="3"/>
      <c r="MZQ183" s="3"/>
      <c r="MZR183" s="3"/>
      <c r="MZS183" s="3"/>
      <c r="MZT183" s="3"/>
      <c r="MZU183" s="3"/>
      <c r="MZV183" s="3"/>
      <c r="MZW183" s="3"/>
      <c r="MZX183" s="3"/>
      <c r="MZY183" s="3"/>
      <c r="MZZ183" s="3"/>
      <c r="NAA183" s="3"/>
      <c r="NAB183" s="3"/>
      <c r="NAC183" s="3"/>
      <c r="NAD183" s="3"/>
      <c r="NAE183" s="3"/>
      <c r="NAF183" s="3"/>
      <c r="NAG183" s="3"/>
      <c r="NAH183" s="3"/>
      <c r="NAI183" s="3"/>
      <c r="NAJ183" s="3"/>
      <c r="NAK183" s="3"/>
      <c r="NAL183" s="3"/>
      <c r="NAM183" s="3"/>
      <c r="NAN183" s="3"/>
      <c r="NAO183" s="3"/>
      <c r="NAP183" s="3"/>
      <c r="NAQ183" s="3"/>
      <c r="NAR183" s="3"/>
      <c r="NAS183" s="3"/>
      <c r="NAT183" s="3"/>
      <c r="NAU183" s="3"/>
      <c r="NAV183" s="3"/>
      <c r="NAW183" s="3"/>
      <c r="NAX183" s="3"/>
      <c r="NAY183" s="3"/>
      <c r="NAZ183" s="3"/>
      <c r="NBA183" s="3"/>
      <c r="NBB183" s="3"/>
      <c r="NBC183" s="3"/>
      <c r="NBD183" s="3"/>
      <c r="NBE183" s="3"/>
      <c r="NBF183" s="3"/>
      <c r="NBG183" s="3"/>
      <c r="NBH183" s="3"/>
      <c r="NBI183" s="3"/>
      <c r="NBJ183" s="3"/>
      <c r="NBK183" s="3"/>
      <c r="NBL183" s="3"/>
      <c r="NBM183" s="3"/>
      <c r="NBN183" s="3"/>
      <c r="NBO183" s="3"/>
      <c r="NBP183" s="3"/>
      <c r="NBQ183" s="3"/>
      <c r="NBR183" s="3"/>
      <c r="NBS183" s="3"/>
      <c r="NBT183" s="3"/>
      <c r="NBU183" s="3"/>
      <c r="NBV183" s="3"/>
      <c r="NBW183" s="3"/>
      <c r="NBX183" s="3"/>
      <c r="NBY183" s="3"/>
      <c r="NBZ183" s="3"/>
      <c r="NCA183" s="3"/>
      <c r="NCB183" s="3"/>
      <c r="NCC183" s="3"/>
      <c r="NCD183" s="3"/>
      <c r="NCE183" s="3"/>
      <c r="NCF183" s="3"/>
      <c r="NCG183" s="3"/>
      <c r="NCH183" s="3"/>
      <c r="NCI183" s="3"/>
      <c r="NCJ183" s="3"/>
      <c r="NCK183" s="3"/>
      <c r="NCL183" s="3"/>
      <c r="NCM183" s="3"/>
      <c r="NCN183" s="3"/>
      <c r="NCO183" s="3"/>
      <c r="NCP183" s="3"/>
      <c r="NCQ183" s="3"/>
      <c r="NCR183" s="3"/>
      <c r="NCS183" s="3"/>
      <c r="NCT183" s="3"/>
      <c r="NCU183" s="3"/>
      <c r="NCV183" s="3"/>
      <c r="NCW183" s="3"/>
      <c r="NCX183" s="3"/>
      <c r="NCY183" s="3"/>
      <c r="NCZ183" s="3"/>
      <c r="NDA183" s="3"/>
      <c r="NDB183" s="3"/>
      <c r="NDC183" s="3"/>
      <c r="NDD183" s="3"/>
      <c r="NDE183" s="3"/>
      <c r="NDF183" s="3"/>
      <c r="NDG183" s="3"/>
      <c r="NDH183" s="3"/>
      <c r="NDI183" s="3"/>
      <c r="NDJ183" s="3"/>
      <c r="NDK183" s="3"/>
      <c r="NDL183" s="3"/>
      <c r="NDM183" s="3"/>
      <c r="NDN183" s="3"/>
      <c r="NDO183" s="3"/>
      <c r="NDP183" s="3"/>
      <c r="NDQ183" s="3"/>
      <c r="NDR183" s="3"/>
      <c r="NDS183" s="3"/>
      <c r="NDT183" s="3"/>
      <c r="NDU183" s="3"/>
      <c r="NDV183" s="3"/>
      <c r="NDW183" s="3"/>
      <c r="NDX183" s="3"/>
      <c r="NDY183" s="3"/>
      <c r="NDZ183" s="3"/>
      <c r="NEA183" s="3"/>
      <c r="NEB183" s="3"/>
      <c r="NEC183" s="3"/>
      <c r="NED183" s="3"/>
      <c r="NEE183" s="3"/>
      <c r="NEF183" s="3"/>
      <c r="NEG183" s="3"/>
      <c r="NEH183" s="3"/>
      <c r="NEI183" s="3"/>
      <c r="NEJ183" s="3"/>
      <c r="NEK183" s="3"/>
      <c r="NEL183" s="3"/>
      <c r="NEM183" s="3"/>
      <c r="NEN183" s="3"/>
      <c r="NEO183" s="3"/>
      <c r="NEP183" s="3"/>
      <c r="NEQ183" s="3"/>
      <c r="NER183" s="3"/>
      <c r="NES183" s="3"/>
      <c r="NET183" s="3"/>
      <c r="NEU183" s="3"/>
      <c r="NEV183" s="3"/>
      <c r="NEW183" s="3"/>
      <c r="NEX183" s="3"/>
      <c r="NEY183" s="3"/>
      <c r="NEZ183" s="3"/>
      <c r="NFA183" s="3"/>
      <c r="NFB183" s="3"/>
      <c r="NFC183" s="3"/>
      <c r="NFD183" s="3"/>
      <c r="NFE183" s="3"/>
      <c r="NFF183" s="3"/>
      <c r="NFG183" s="3"/>
      <c r="NFH183" s="3"/>
      <c r="NFI183" s="3"/>
      <c r="NFJ183" s="3"/>
      <c r="NFK183" s="3"/>
      <c r="NFL183" s="3"/>
      <c r="NFM183" s="3"/>
      <c r="NFN183" s="3"/>
      <c r="NFO183" s="3"/>
      <c r="NFP183" s="3"/>
      <c r="NFQ183" s="3"/>
      <c r="NFR183" s="3"/>
      <c r="NFS183" s="3"/>
      <c r="NFT183" s="3"/>
      <c r="NFU183" s="3"/>
      <c r="NFV183" s="3"/>
      <c r="NFW183" s="3"/>
      <c r="NFX183" s="3"/>
      <c r="NFY183" s="3"/>
      <c r="NFZ183" s="3"/>
      <c r="NGA183" s="3"/>
      <c r="NGB183" s="3"/>
      <c r="NGC183" s="3"/>
      <c r="NGD183" s="3"/>
      <c r="NGE183" s="3"/>
      <c r="NGF183" s="3"/>
      <c r="NGG183" s="3"/>
      <c r="NGH183" s="3"/>
      <c r="NGI183" s="3"/>
      <c r="NGJ183" s="3"/>
      <c r="NGK183" s="3"/>
      <c r="NGL183" s="3"/>
      <c r="NGM183" s="3"/>
      <c r="NGN183" s="3"/>
      <c r="NGO183" s="3"/>
      <c r="NGP183" s="3"/>
      <c r="NGQ183" s="3"/>
      <c r="NGR183" s="3"/>
      <c r="NGS183" s="3"/>
      <c r="NGT183" s="3"/>
      <c r="NGU183" s="3"/>
      <c r="NGV183" s="3"/>
      <c r="NGW183" s="3"/>
      <c r="NGX183" s="3"/>
      <c r="NGY183" s="3"/>
      <c r="NGZ183" s="3"/>
      <c r="NHA183" s="3"/>
      <c r="NHB183" s="3"/>
      <c r="NHC183" s="3"/>
      <c r="NHD183" s="3"/>
      <c r="NHE183" s="3"/>
      <c r="NHF183" s="3"/>
      <c r="NHG183" s="3"/>
      <c r="NHH183" s="3"/>
      <c r="NHI183" s="3"/>
      <c r="NHJ183" s="3"/>
      <c r="NHK183" s="3"/>
      <c r="NHL183" s="3"/>
      <c r="NHM183" s="3"/>
      <c r="NHN183" s="3"/>
      <c r="NHO183" s="3"/>
      <c r="NHP183" s="3"/>
      <c r="NHQ183" s="3"/>
      <c r="NHR183" s="3"/>
      <c r="NHS183" s="3"/>
      <c r="NHT183" s="3"/>
      <c r="NHU183" s="3"/>
      <c r="NHV183" s="3"/>
      <c r="NHW183" s="3"/>
      <c r="NHX183" s="3"/>
      <c r="NHY183" s="3"/>
      <c r="NHZ183" s="3"/>
      <c r="NIA183" s="3"/>
      <c r="NIB183" s="3"/>
      <c r="NIC183" s="3"/>
      <c r="NID183" s="3"/>
      <c r="NIE183" s="3"/>
      <c r="NIF183" s="3"/>
      <c r="NIG183" s="3"/>
      <c r="NIH183" s="3"/>
      <c r="NII183" s="3"/>
      <c r="NIJ183" s="3"/>
      <c r="NIK183" s="3"/>
      <c r="NIL183" s="3"/>
      <c r="NIM183" s="3"/>
      <c r="NIN183" s="3"/>
      <c r="NIO183" s="3"/>
      <c r="NIP183" s="3"/>
      <c r="NIQ183" s="3"/>
      <c r="NIR183" s="3"/>
      <c r="NIS183" s="3"/>
      <c r="NIT183" s="3"/>
      <c r="NIU183" s="3"/>
      <c r="NIV183" s="3"/>
      <c r="NIW183" s="3"/>
      <c r="NIX183" s="3"/>
      <c r="NIY183" s="3"/>
      <c r="NIZ183" s="3"/>
      <c r="NJA183" s="3"/>
      <c r="NJB183" s="3"/>
      <c r="NJC183" s="3"/>
      <c r="NJD183" s="3"/>
      <c r="NJE183" s="3"/>
      <c r="NJF183" s="3"/>
      <c r="NJG183" s="3"/>
      <c r="NJH183" s="3"/>
      <c r="NJI183" s="3"/>
      <c r="NJJ183" s="3"/>
      <c r="NJK183" s="3"/>
      <c r="NJL183" s="3"/>
      <c r="NJM183" s="3"/>
      <c r="NJN183" s="3"/>
      <c r="NJO183" s="3"/>
      <c r="NJP183" s="3"/>
      <c r="NJQ183" s="3"/>
      <c r="NJR183" s="3"/>
      <c r="NJS183" s="3"/>
      <c r="NJT183" s="3"/>
      <c r="NJU183" s="3"/>
      <c r="NJV183" s="3"/>
      <c r="NJW183" s="3"/>
      <c r="NJX183" s="3"/>
      <c r="NJY183" s="3"/>
      <c r="NJZ183" s="3"/>
      <c r="NKA183" s="3"/>
      <c r="NKB183" s="3"/>
      <c r="NKC183" s="3"/>
      <c r="NKD183" s="3"/>
      <c r="NKE183" s="3"/>
      <c r="NKF183" s="3"/>
      <c r="NKG183" s="3"/>
      <c r="NKH183" s="3"/>
      <c r="NKI183" s="3"/>
      <c r="NKJ183" s="3"/>
      <c r="NKK183" s="3"/>
      <c r="NKL183" s="3"/>
      <c r="NKM183" s="3"/>
      <c r="NKN183" s="3"/>
      <c r="NKO183" s="3"/>
      <c r="NKP183" s="3"/>
      <c r="NKQ183" s="3"/>
      <c r="NKR183" s="3"/>
      <c r="NKS183" s="3"/>
      <c r="NKT183" s="3"/>
      <c r="NKU183" s="3"/>
      <c r="NKV183" s="3"/>
      <c r="NKW183" s="3"/>
      <c r="NKX183" s="3"/>
      <c r="NKY183" s="3"/>
      <c r="NKZ183" s="3"/>
      <c r="NLA183" s="3"/>
      <c r="NLB183" s="3"/>
      <c r="NLC183" s="3"/>
      <c r="NLD183" s="3"/>
      <c r="NLE183" s="3"/>
      <c r="NLF183" s="3"/>
      <c r="NLG183" s="3"/>
      <c r="NLH183" s="3"/>
      <c r="NLI183" s="3"/>
      <c r="NLJ183" s="3"/>
      <c r="NLK183" s="3"/>
      <c r="NLL183" s="3"/>
      <c r="NLM183" s="3"/>
      <c r="NLN183" s="3"/>
      <c r="NLO183" s="3"/>
      <c r="NLP183" s="3"/>
      <c r="NLQ183" s="3"/>
      <c r="NLR183" s="3"/>
      <c r="NLS183" s="3"/>
      <c r="NLT183" s="3"/>
      <c r="NLU183" s="3"/>
      <c r="NLV183" s="3"/>
      <c r="NLW183" s="3"/>
      <c r="NLX183" s="3"/>
      <c r="NLY183" s="3"/>
      <c r="NLZ183" s="3"/>
      <c r="NMA183" s="3"/>
      <c r="NMB183" s="3"/>
      <c r="NMC183" s="3"/>
      <c r="NMD183" s="3"/>
      <c r="NME183" s="3"/>
      <c r="NMF183" s="3"/>
      <c r="NMG183" s="3"/>
      <c r="NMH183" s="3"/>
      <c r="NMI183" s="3"/>
      <c r="NMJ183" s="3"/>
      <c r="NMK183" s="3"/>
      <c r="NML183" s="3"/>
      <c r="NMM183" s="3"/>
      <c r="NMN183" s="3"/>
      <c r="NMO183" s="3"/>
      <c r="NMP183" s="3"/>
      <c r="NMQ183" s="3"/>
      <c r="NMR183" s="3"/>
      <c r="NMS183" s="3"/>
      <c r="NMT183" s="3"/>
      <c r="NMU183" s="3"/>
      <c r="NMV183" s="3"/>
      <c r="NMW183" s="3"/>
      <c r="NMX183" s="3"/>
      <c r="NMY183" s="3"/>
      <c r="NMZ183" s="3"/>
      <c r="NNA183" s="3"/>
      <c r="NNB183" s="3"/>
      <c r="NNC183" s="3"/>
      <c r="NND183" s="3"/>
      <c r="NNE183" s="3"/>
      <c r="NNF183" s="3"/>
      <c r="NNG183" s="3"/>
      <c r="NNH183" s="3"/>
      <c r="NNI183" s="3"/>
      <c r="NNJ183" s="3"/>
      <c r="NNK183" s="3"/>
      <c r="NNL183" s="3"/>
      <c r="NNM183" s="3"/>
      <c r="NNN183" s="3"/>
      <c r="NNO183" s="3"/>
      <c r="NNP183" s="3"/>
      <c r="NNQ183" s="3"/>
      <c r="NNR183" s="3"/>
      <c r="NNS183" s="3"/>
      <c r="NNT183" s="3"/>
      <c r="NNU183" s="3"/>
      <c r="NNV183" s="3"/>
      <c r="NNW183" s="3"/>
      <c r="NNX183" s="3"/>
      <c r="NNY183" s="3"/>
      <c r="NNZ183" s="3"/>
      <c r="NOA183" s="3"/>
      <c r="NOB183" s="3"/>
      <c r="NOC183" s="3"/>
      <c r="NOD183" s="3"/>
      <c r="NOE183" s="3"/>
      <c r="NOF183" s="3"/>
      <c r="NOG183" s="3"/>
      <c r="NOH183" s="3"/>
      <c r="NOI183" s="3"/>
      <c r="NOJ183" s="3"/>
      <c r="NOK183" s="3"/>
      <c r="NOL183" s="3"/>
      <c r="NOM183" s="3"/>
      <c r="NON183" s="3"/>
      <c r="NOO183" s="3"/>
      <c r="NOP183" s="3"/>
      <c r="NOQ183" s="3"/>
      <c r="NOR183" s="3"/>
      <c r="NOS183" s="3"/>
      <c r="NOT183" s="3"/>
      <c r="NOU183" s="3"/>
      <c r="NOV183" s="3"/>
      <c r="NOW183" s="3"/>
      <c r="NOX183" s="3"/>
      <c r="NOY183" s="3"/>
      <c r="NOZ183" s="3"/>
      <c r="NPA183" s="3"/>
      <c r="NPB183" s="3"/>
      <c r="NPC183" s="3"/>
      <c r="NPD183" s="3"/>
      <c r="NPE183" s="3"/>
      <c r="NPF183" s="3"/>
      <c r="NPG183" s="3"/>
      <c r="NPH183" s="3"/>
      <c r="NPI183" s="3"/>
      <c r="NPJ183" s="3"/>
      <c r="NPK183" s="3"/>
      <c r="NPL183" s="3"/>
      <c r="NPM183" s="3"/>
      <c r="NPN183" s="3"/>
      <c r="NPO183" s="3"/>
      <c r="NPP183" s="3"/>
      <c r="NPQ183" s="3"/>
      <c r="NPR183" s="3"/>
      <c r="NPS183" s="3"/>
      <c r="NPT183" s="3"/>
      <c r="NPU183" s="3"/>
      <c r="NPV183" s="3"/>
      <c r="NPW183" s="3"/>
      <c r="NPX183" s="3"/>
      <c r="NPY183" s="3"/>
      <c r="NPZ183" s="3"/>
      <c r="NQA183" s="3"/>
      <c r="NQB183" s="3"/>
      <c r="NQC183" s="3"/>
      <c r="NQD183" s="3"/>
      <c r="NQE183" s="3"/>
      <c r="NQF183" s="3"/>
      <c r="NQG183" s="3"/>
      <c r="NQH183" s="3"/>
      <c r="NQI183" s="3"/>
      <c r="NQJ183" s="3"/>
      <c r="NQK183" s="3"/>
      <c r="NQL183" s="3"/>
      <c r="NQM183" s="3"/>
      <c r="NQN183" s="3"/>
      <c r="NQO183" s="3"/>
      <c r="NQP183" s="3"/>
      <c r="NQQ183" s="3"/>
      <c r="NQR183" s="3"/>
      <c r="NQS183" s="3"/>
      <c r="NQT183" s="3"/>
      <c r="NQU183" s="3"/>
      <c r="NQV183" s="3"/>
      <c r="NQW183" s="3"/>
      <c r="NQX183" s="3"/>
      <c r="NQY183" s="3"/>
      <c r="NQZ183" s="3"/>
      <c r="NRA183" s="3"/>
      <c r="NRB183" s="3"/>
      <c r="NRC183" s="3"/>
      <c r="NRD183" s="3"/>
      <c r="NRE183" s="3"/>
      <c r="NRF183" s="3"/>
      <c r="NRG183" s="3"/>
      <c r="NRH183" s="3"/>
      <c r="NRI183" s="3"/>
      <c r="NRJ183" s="3"/>
      <c r="NRK183" s="3"/>
      <c r="NRL183" s="3"/>
      <c r="NRM183" s="3"/>
      <c r="NRN183" s="3"/>
      <c r="NRO183" s="3"/>
      <c r="NRP183" s="3"/>
      <c r="NRQ183" s="3"/>
      <c r="NRR183" s="3"/>
      <c r="NRS183" s="3"/>
      <c r="NRT183" s="3"/>
      <c r="NRU183" s="3"/>
      <c r="NRV183" s="3"/>
      <c r="NRW183" s="3"/>
      <c r="NRX183" s="3"/>
      <c r="NRY183" s="3"/>
      <c r="NRZ183" s="3"/>
      <c r="NSA183" s="3"/>
      <c r="NSB183" s="3"/>
      <c r="NSC183" s="3"/>
      <c r="NSD183" s="3"/>
      <c r="NSE183" s="3"/>
      <c r="NSF183" s="3"/>
      <c r="NSG183" s="3"/>
      <c r="NSH183" s="3"/>
      <c r="NSI183" s="3"/>
      <c r="NSJ183" s="3"/>
      <c r="NSK183" s="3"/>
      <c r="NSL183" s="3"/>
      <c r="NSM183" s="3"/>
      <c r="NSN183" s="3"/>
      <c r="NSO183" s="3"/>
      <c r="NSP183" s="3"/>
      <c r="NSQ183" s="3"/>
      <c r="NSR183" s="3"/>
      <c r="NSS183" s="3"/>
      <c r="NST183" s="3"/>
      <c r="NSU183" s="3"/>
      <c r="NSV183" s="3"/>
      <c r="NSW183" s="3"/>
      <c r="NSX183" s="3"/>
      <c r="NSY183" s="3"/>
      <c r="NSZ183" s="3"/>
      <c r="NTA183" s="3"/>
      <c r="NTB183" s="3"/>
      <c r="NTC183" s="3"/>
      <c r="NTD183" s="3"/>
      <c r="NTE183" s="3"/>
      <c r="NTF183" s="3"/>
      <c r="NTG183" s="3"/>
      <c r="NTH183" s="3"/>
      <c r="NTI183" s="3"/>
      <c r="NTJ183" s="3"/>
      <c r="NTK183" s="3"/>
      <c r="NTL183" s="3"/>
      <c r="NTM183" s="3"/>
      <c r="NTN183" s="3"/>
      <c r="NTO183" s="3"/>
      <c r="NTP183" s="3"/>
      <c r="NTQ183" s="3"/>
      <c r="NTR183" s="3"/>
      <c r="NTS183" s="3"/>
      <c r="NTT183" s="3"/>
      <c r="NTU183" s="3"/>
      <c r="NTV183" s="3"/>
      <c r="NTW183" s="3"/>
      <c r="NTX183" s="3"/>
      <c r="NTY183" s="3"/>
      <c r="NTZ183" s="3"/>
      <c r="NUA183" s="3"/>
      <c r="NUB183" s="3"/>
      <c r="NUC183" s="3"/>
      <c r="NUD183" s="3"/>
      <c r="NUE183" s="3"/>
      <c r="NUF183" s="3"/>
      <c r="NUG183" s="3"/>
      <c r="NUH183" s="3"/>
      <c r="NUI183" s="3"/>
      <c r="NUJ183" s="3"/>
      <c r="NUK183" s="3"/>
      <c r="NUL183" s="3"/>
      <c r="NUM183" s="3"/>
      <c r="NUN183" s="3"/>
      <c r="NUO183" s="3"/>
      <c r="NUP183" s="3"/>
      <c r="NUQ183" s="3"/>
      <c r="NUR183" s="3"/>
      <c r="NUS183" s="3"/>
      <c r="NUT183" s="3"/>
      <c r="NUU183" s="3"/>
      <c r="NUV183" s="3"/>
      <c r="NUW183" s="3"/>
      <c r="NUX183" s="3"/>
      <c r="NUY183" s="3"/>
      <c r="NUZ183" s="3"/>
      <c r="NVA183" s="3"/>
      <c r="NVB183" s="3"/>
      <c r="NVC183" s="3"/>
      <c r="NVD183" s="3"/>
      <c r="NVE183" s="3"/>
      <c r="NVF183" s="3"/>
      <c r="NVG183" s="3"/>
      <c r="NVH183" s="3"/>
      <c r="NVI183" s="3"/>
      <c r="NVJ183" s="3"/>
      <c r="NVK183" s="3"/>
      <c r="NVL183" s="3"/>
      <c r="NVM183" s="3"/>
      <c r="NVN183" s="3"/>
      <c r="NVO183" s="3"/>
      <c r="NVP183" s="3"/>
      <c r="NVQ183" s="3"/>
      <c r="NVR183" s="3"/>
      <c r="NVS183" s="3"/>
      <c r="NVT183" s="3"/>
      <c r="NVU183" s="3"/>
      <c r="NVV183" s="3"/>
      <c r="NVW183" s="3"/>
      <c r="NVX183" s="3"/>
      <c r="NVY183" s="3"/>
      <c r="NVZ183" s="3"/>
      <c r="NWA183" s="3"/>
      <c r="NWB183" s="3"/>
      <c r="NWC183" s="3"/>
      <c r="NWD183" s="3"/>
      <c r="NWE183" s="3"/>
      <c r="NWF183" s="3"/>
      <c r="NWG183" s="3"/>
      <c r="NWH183" s="3"/>
      <c r="NWI183" s="3"/>
      <c r="NWJ183" s="3"/>
      <c r="NWK183" s="3"/>
      <c r="NWL183" s="3"/>
      <c r="NWM183" s="3"/>
      <c r="NWN183" s="3"/>
      <c r="NWO183" s="3"/>
      <c r="NWP183" s="3"/>
      <c r="NWQ183" s="3"/>
      <c r="NWR183" s="3"/>
      <c r="NWS183" s="3"/>
      <c r="NWT183" s="3"/>
      <c r="NWU183" s="3"/>
      <c r="NWV183" s="3"/>
      <c r="NWW183" s="3"/>
      <c r="NWX183" s="3"/>
      <c r="NWY183" s="3"/>
      <c r="NWZ183" s="3"/>
      <c r="NXA183" s="3"/>
      <c r="NXB183" s="3"/>
      <c r="NXC183" s="3"/>
      <c r="NXD183" s="3"/>
      <c r="NXE183" s="3"/>
      <c r="NXF183" s="3"/>
      <c r="NXG183" s="3"/>
      <c r="NXH183" s="3"/>
      <c r="NXI183" s="3"/>
      <c r="NXJ183" s="3"/>
      <c r="NXK183" s="3"/>
      <c r="NXL183" s="3"/>
      <c r="NXM183" s="3"/>
      <c r="NXN183" s="3"/>
      <c r="NXO183" s="3"/>
      <c r="NXP183" s="3"/>
      <c r="NXQ183" s="3"/>
      <c r="NXR183" s="3"/>
      <c r="NXS183" s="3"/>
      <c r="NXT183" s="3"/>
      <c r="NXU183" s="3"/>
      <c r="NXV183" s="3"/>
      <c r="NXW183" s="3"/>
      <c r="NXX183" s="3"/>
      <c r="NXY183" s="3"/>
      <c r="NXZ183" s="3"/>
      <c r="NYA183" s="3"/>
      <c r="NYB183" s="3"/>
      <c r="NYC183" s="3"/>
      <c r="NYD183" s="3"/>
      <c r="NYE183" s="3"/>
      <c r="NYF183" s="3"/>
      <c r="NYG183" s="3"/>
      <c r="NYH183" s="3"/>
      <c r="NYI183" s="3"/>
      <c r="NYJ183" s="3"/>
      <c r="NYK183" s="3"/>
      <c r="NYL183" s="3"/>
      <c r="NYM183" s="3"/>
      <c r="NYN183" s="3"/>
      <c r="NYO183" s="3"/>
      <c r="NYP183" s="3"/>
      <c r="NYQ183" s="3"/>
      <c r="NYR183" s="3"/>
      <c r="NYS183" s="3"/>
      <c r="NYT183" s="3"/>
      <c r="NYU183" s="3"/>
      <c r="NYV183" s="3"/>
      <c r="NYW183" s="3"/>
      <c r="NYX183" s="3"/>
      <c r="NYY183" s="3"/>
      <c r="NYZ183" s="3"/>
      <c r="NZA183" s="3"/>
      <c r="NZB183" s="3"/>
      <c r="NZC183" s="3"/>
      <c r="NZD183" s="3"/>
      <c r="NZE183" s="3"/>
      <c r="NZF183" s="3"/>
      <c r="NZG183" s="3"/>
      <c r="NZH183" s="3"/>
      <c r="NZI183" s="3"/>
      <c r="NZJ183" s="3"/>
      <c r="NZK183" s="3"/>
      <c r="NZL183" s="3"/>
      <c r="NZM183" s="3"/>
      <c r="NZN183" s="3"/>
      <c r="NZO183" s="3"/>
      <c r="NZP183" s="3"/>
      <c r="NZQ183" s="3"/>
      <c r="NZR183" s="3"/>
      <c r="NZS183" s="3"/>
      <c r="NZT183" s="3"/>
      <c r="NZU183" s="3"/>
      <c r="NZV183" s="3"/>
      <c r="NZW183" s="3"/>
      <c r="NZX183" s="3"/>
      <c r="NZY183" s="3"/>
      <c r="NZZ183" s="3"/>
      <c r="OAA183" s="3"/>
      <c r="OAB183" s="3"/>
      <c r="OAC183" s="3"/>
      <c r="OAD183" s="3"/>
      <c r="OAE183" s="3"/>
      <c r="OAF183" s="3"/>
      <c r="OAG183" s="3"/>
      <c r="OAH183" s="3"/>
      <c r="OAI183" s="3"/>
      <c r="OAJ183" s="3"/>
      <c r="OAK183" s="3"/>
      <c r="OAL183" s="3"/>
      <c r="OAM183" s="3"/>
      <c r="OAN183" s="3"/>
      <c r="OAO183" s="3"/>
      <c r="OAP183" s="3"/>
      <c r="OAQ183" s="3"/>
      <c r="OAR183" s="3"/>
      <c r="OAS183" s="3"/>
      <c r="OAT183" s="3"/>
      <c r="OAU183" s="3"/>
      <c r="OAV183" s="3"/>
      <c r="OAW183" s="3"/>
      <c r="OAX183" s="3"/>
      <c r="OAY183" s="3"/>
      <c r="OAZ183" s="3"/>
      <c r="OBA183" s="3"/>
      <c r="OBB183" s="3"/>
      <c r="OBC183" s="3"/>
      <c r="OBD183" s="3"/>
      <c r="OBE183" s="3"/>
      <c r="OBF183" s="3"/>
      <c r="OBG183" s="3"/>
      <c r="OBH183" s="3"/>
      <c r="OBI183" s="3"/>
      <c r="OBJ183" s="3"/>
      <c r="OBK183" s="3"/>
      <c r="OBL183" s="3"/>
      <c r="OBM183" s="3"/>
      <c r="OBN183" s="3"/>
      <c r="OBO183" s="3"/>
      <c r="OBP183" s="3"/>
      <c r="OBQ183" s="3"/>
      <c r="OBR183" s="3"/>
      <c r="OBS183" s="3"/>
      <c r="OBT183" s="3"/>
      <c r="OBU183" s="3"/>
      <c r="OBV183" s="3"/>
      <c r="OBW183" s="3"/>
      <c r="OBX183" s="3"/>
      <c r="OBY183" s="3"/>
      <c r="OBZ183" s="3"/>
      <c r="OCA183" s="3"/>
      <c r="OCB183" s="3"/>
      <c r="OCC183" s="3"/>
      <c r="OCD183" s="3"/>
      <c r="OCE183" s="3"/>
      <c r="OCF183" s="3"/>
      <c r="OCG183" s="3"/>
      <c r="OCH183" s="3"/>
      <c r="OCI183" s="3"/>
      <c r="OCJ183" s="3"/>
      <c r="OCK183" s="3"/>
      <c r="OCL183" s="3"/>
      <c r="OCM183" s="3"/>
      <c r="OCN183" s="3"/>
      <c r="OCO183" s="3"/>
      <c r="OCP183" s="3"/>
      <c r="OCQ183" s="3"/>
      <c r="OCR183" s="3"/>
      <c r="OCS183" s="3"/>
      <c r="OCT183" s="3"/>
      <c r="OCU183" s="3"/>
      <c r="OCV183" s="3"/>
      <c r="OCW183" s="3"/>
      <c r="OCX183" s="3"/>
      <c r="OCY183" s="3"/>
      <c r="OCZ183" s="3"/>
      <c r="ODA183" s="3"/>
      <c r="ODB183" s="3"/>
      <c r="ODC183" s="3"/>
      <c r="ODD183" s="3"/>
      <c r="ODE183" s="3"/>
      <c r="ODF183" s="3"/>
      <c r="ODG183" s="3"/>
      <c r="ODH183" s="3"/>
      <c r="ODI183" s="3"/>
      <c r="ODJ183" s="3"/>
      <c r="ODK183" s="3"/>
      <c r="ODL183" s="3"/>
      <c r="ODM183" s="3"/>
      <c r="ODN183" s="3"/>
      <c r="ODO183" s="3"/>
      <c r="ODP183" s="3"/>
      <c r="ODQ183" s="3"/>
      <c r="ODR183" s="3"/>
      <c r="ODS183" s="3"/>
      <c r="ODT183" s="3"/>
      <c r="ODU183" s="3"/>
      <c r="ODV183" s="3"/>
      <c r="ODW183" s="3"/>
      <c r="ODX183" s="3"/>
      <c r="ODY183" s="3"/>
      <c r="ODZ183" s="3"/>
      <c r="OEA183" s="3"/>
      <c r="OEB183" s="3"/>
      <c r="OEC183" s="3"/>
      <c r="OED183" s="3"/>
      <c r="OEE183" s="3"/>
      <c r="OEF183" s="3"/>
      <c r="OEG183" s="3"/>
      <c r="OEH183" s="3"/>
      <c r="OEI183" s="3"/>
      <c r="OEJ183" s="3"/>
      <c r="OEK183" s="3"/>
      <c r="OEL183" s="3"/>
      <c r="OEM183" s="3"/>
      <c r="OEN183" s="3"/>
      <c r="OEO183" s="3"/>
      <c r="OEP183" s="3"/>
      <c r="OEQ183" s="3"/>
      <c r="OER183" s="3"/>
      <c r="OES183" s="3"/>
      <c r="OET183" s="3"/>
      <c r="OEU183" s="3"/>
      <c r="OEV183" s="3"/>
      <c r="OEW183" s="3"/>
      <c r="OEX183" s="3"/>
      <c r="OEY183" s="3"/>
      <c r="OEZ183" s="3"/>
      <c r="OFA183" s="3"/>
      <c r="OFB183" s="3"/>
      <c r="OFC183" s="3"/>
      <c r="OFD183" s="3"/>
      <c r="OFE183" s="3"/>
      <c r="OFF183" s="3"/>
      <c r="OFG183" s="3"/>
      <c r="OFH183" s="3"/>
      <c r="OFI183" s="3"/>
      <c r="OFJ183" s="3"/>
      <c r="OFK183" s="3"/>
      <c r="OFL183" s="3"/>
      <c r="OFM183" s="3"/>
      <c r="OFN183" s="3"/>
      <c r="OFO183" s="3"/>
      <c r="OFP183" s="3"/>
      <c r="OFQ183" s="3"/>
      <c r="OFR183" s="3"/>
      <c r="OFS183" s="3"/>
      <c r="OFT183" s="3"/>
      <c r="OFU183" s="3"/>
      <c r="OFV183" s="3"/>
      <c r="OFW183" s="3"/>
      <c r="OFX183" s="3"/>
      <c r="OFY183" s="3"/>
      <c r="OFZ183" s="3"/>
      <c r="OGA183" s="3"/>
      <c r="OGB183" s="3"/>
      <c r="OGC183" s="3"/>
      <c r="OGD183" s="3"/>
      <c r="OGE183" s="3"/>
      <c r="OGF183" s="3"/>
      <c r="OGG183" s="3"/>
      <c r="OGH183" s="3"/>
      <c r="OGI183" s="3"/>
      <c r="OGJ183" s="3"/>
      <c r="OGK183" s="3"/>
      <c r="OGL183" s="3"/>
      <c r="OGM183" s="3"/>
      <c r="OGN183" s="3"/>
      <c r="OGO183" s="3"/>
      <c r="OGP183" s="3"/>
      <c r="OGQ183" s="3"/>
      <c r="OGR183" s="3"/>
      <c r="OGS183" s="3"/>
      <c r="OGT183" s="3"/>
      <c r="OGU183" s="3"/>
      <c r="OGV183" s="3"/>
      <c r="OGW183" s="3"/>
      <c r="OGX183" s="3"/>
      <c r="OGY183" s="3"/>
      <c r="OGZ183" s="3"/>
      <c r="OHA183" s="3"/>
      <c r="OHB183" s="3"/>
      <c r="OHC183" s="3"/>
      <c r="OHD183" s="3"/>
      <c r="OHE183" s="3"/>
      <c r="OHF183" s="3"/>
      <c r="OHG183" s="3"/>
      <c r="OHH183" s="3"/>
      <c r="OHI183" s="3"/>
      <c r="OHJ183" s="3"/>
      <c r="OHK183" s="3"/>
      <c r="OHL183" s="3"/>
      <c r="OHM183" s="3"/>
      <c r="OHN183" s="3"/>
      <c r="OHO183" s="3"/>
      <c r="OHP183" s="3"/>
      <c r="OHQ183" s="3"/>
      <c r="OHR183" s="3"/>
      <c r="OHS183" s="3"/>
      <c r="OHT183" s="3"/>
      <c r="OHU183" s="3"/>
      <c r="OHV183" s="3"/>
      <c r="OHW183" s="3"/>
      <c r="OHX183" s="3"/>
      <c r="OHY183" s="3"/>
      <c r="OHZ183" s="3"/>
      <c r="OIA183" s="3"/>
      <c r="OIB183" s="3"/>
      <c r="OIC183" s="3"/>
      <c r="OID183" s="3"/>
      <c r="OIE183" s="3"/>
      <c r="OIF183" s="3"/>
      <c r="OIG183" s="3"/>
      <c r="OIH183" s="3"/>
      <c r="OII183" s="3"/>
      <c r="OIJ183" s="3"/>
      <c r="OIK183" s="3"/>
      <c r="OIL183" s="3"/>
      <c r="OIM183" s="3"/>
      <c r="OIN183" s="3"/>
      <c r="OIO183" s="3"/>
      <c r="OIP183" s="3"/>
      <c r="OIQ183" s="3"/>
      <c r="OIR183" s="3"/>
      <c r="OIS183" s="3"/>
      <c r="OIT183" s="3"/>
      <c r="OIU183" s="3"/>
      <c r="OIV183" s="3"/>
      <c r="OIW183" s="3"/>
      <c r="OIX183" s="3"/>
      <c r="OIY183" s="3"/>
      <c r="OIZ183" s="3"/>
      <c r="OJA183" s="3"/>
      <c r="OJB183" s="3"/>
      <c r="OJC183" s="3"/>
      <c r="OJD183" s="3"/>
      <c r="OJE183" s="3"/>
      <c r="OJF183" s="3"/>
      <c r="OJG183" s="3"/>
      <c r="OJH183" s="3"/>
      <c r="OJI183" s="3"/>
      <c r="OJJ183" s="3"/>
      <c r="OJK183" s="3"/>
      <c r="OJL183" s="3"/>
      <c r="OJM183" s="3"/>
      <c r="OJN183" s="3"/>
      <c r="OJO183" s="3"/>
      <c r="OJP183" s="3"/>
      <c r="OJQ183" s="3"/>
      <c r="OJR183" s="3"/>
      <c r="OJS183" s="3"/>
      <c r="OJT183" s="3"/>
      <c r="OJU183" s="3"/>
      <c r="OJV183" s="3"/>
      <c r="OJW183" s="3"/>
      <c r="OJX183" s="3"/>
      <c r="OJY183" s="3"/>
      <c r="OJZ183" s="3"/>
      <c r="OKA183" s="3"/>
      <c r="OKB183" s="3"/>
      <c r="OKC183" s="3"/>
      <c r="OKD183" s="3"/>
      <c r="OKE183" s="3"/>
      <c r="OKF183" s="3"/>
      <c r="OKG183" s="3"/>
      <c r="OKH183" s="3"/>
      <c r="OKI183" s="3"/>
      <c r="OKJ183" s="3"/>
      <c r="OKK183" s="3"/>
      <c r="OKL183" s="3"/>
      <c r="OKM183" s="3"/>
      <c r="OKN183" s="3"/>
      <c r="OKO183" s="3"/>
      <c r="OKP183" s="3"/>
      <c r="OKQ183" s="3"/>
      <c r="OKR183" s="3"/>
      <c r="OKS183" s="3"/>
      <c r="OKT183" s="3"/>
      <c r="OKU183" s="3"/>
      <c r="OKV183" s="3"/>
      <c r="OKW183" s="3"/>
      <c r="OKX183" s="3"/>
      <c r="OKY183" s="3"/>
      <c r="OKZ183" s="3"/>
      <c r="OLA183" s="3"/>
      <c r="OLB183" s="3"/>
      <c r="OLC183" s="3"/>
      <c r="OLD183" s="3"/>
      <c r="OLE183" s="3"/>
      <c r="OLF183" s="3"/>
      <c r="OLG183" s="3"/>
      <c r="OLH183" s="3"/>
      <c r="OLI183" s="3"/>
      <c r="OLJ183" s="3"/>
      <c r="OLK183" s="3"/>
      <c r="OLL183" s="3"/>
      <c r="OLM183" s="3"/>
      <c r="OLN183" s="3"/>
      <c r="OLO183" s="3"/>
      <c r="OLP183" s="3"/>
      <c r="OLQ183" s="3"/>
      <c r="OLR183" s="3"/>
      <c r="OLS183" s="3"/>
      <c r="OLT183" s="3"/>
      <c r="OLU183" s="3"/>
      <c r="OLV183" s="3"/>
      <c r="OLW183" s="3"/>
      <c r="OLX183" s="3"/>
      <c r="OLY183" s="3"/>
      <c r="OLZ183" s="3"/>
      <c r="OMA183" s="3"/>
      <c r="OMB183" s="3"/>
      <c r="OMC183" s="3"/>
      <c r="OMD183" s="3"/>
      <c r="OME183" s="3"/>
      <c r="OMF183" s="3"/>
      <c r="OMG183" s="3"/>
      <c r="OMH183" s="3"/>
      <c r="OMI183" s="3"/>
      <c r="OMJ183" s="3"/>
      <c r="OMK183" s="3"/>
      <c r="OML183" s="3"/>
      <c r="OMM183" s="3"/>
      <c r="OMN183" s="3"/>
      <c r="OMO183" s="3"/>
      <c r="OMP183" s="3"/>
      <c r="OMQ183" s="3"/>
      <c r="OMR183" s="3"/>
      <c r="OMS183" s="3"/>
      <c r="OMT183" s="3"/>
      <c r="OMU183" s="3"/>
      <c r="OMV183" s="3"/>
      <c r="OMW183" s="3"/>
      <c r="OMX183" s="3"/>
      <c r="OMY183" s="3"/>
      <c r="OMZ183" s="3"/>
      <c r="ONA183" s="3"/>
      <c r="ONB183" s="3"/>
      <c r="ONC183" s="3"/>
      <c r="OND183" s="3"/>
      <c r="ONE183" s="3"/>
      <c r="ONF183" s="3"/>
      <c r="ONG183" s="3"/>
      <c r="ONH183" s="3"/>
      <c r="ONI183" s="3"/>
      <c r="ONJ183" s="3"/>
      <c r="ONK183" s="3"/>
      <c r="ONL183" s="3"/>
      <c r="ONM183" s="3"/>
      <c r="ONN183" s="3"/>
      <c r="ONO183" s="3"/>
      <c r="ONP183" s="3"/>
      <c r="ONQ183" s="3"/>
      <c r="ONR183" s="3"/>
      <c r="ONS183" s="3"/>
      <c r="ONT183" s="3"/>
      <c r="ONU183" s="3"/>
      <c r="ONV183" s="3"/>
      <c r="ONW183" s="3"/>
      <c r="ONX183" s="3"/>
      <c r="ONY183" s="3"/>
      <c r="ONZ183" s="3"/>
      <c r="OOA183" s="3"/>
      <c r="OOB183" s="3"/>
      <c r="OOC183" s="3"/>
      <c r="OOD183" s="3"/>
      <c r="OOE183" s="3"/>
      <c r="OOF183" s="3"/>
      <c r="OOG183" s="3"/>
      <c r="OOH183" s="3"/>
      <c r="OOI183" s="3"/>
      <c r="OOJ183" s="3"/>
      <c r="OOK183" s="3"/>
      <c r="OOL183" s="3"/>
      <c r="OOM183" s="3"/>
      <c r="OON183" s="3"/>
      <c r="OOO183" s="3"/>
      <c r="OOP183" s="3"/>
      <c r="OOQ183" s="3"/>
      <c r="OOR183" s="3"/>
      <c r="OOS183" s="3"/>
      <c r="OOT183" s="3"/>
      <c r="OOU183" s="3"/>
      <c r="OOV183" s="3"/>
      <c r="OOW183" s="3"/>
      <c r="OOX183" s="3"/>
      <c r="OOY183" s="3"/>
      <c r="OOZ183" s="3"/>
      <c r="OPA183" s="3"/>
      <c r="OPB183" s="3"/>
      <c r="OPC183" s="3"/>
      <c r="OPD183" s="3"/>
      <c r="OPE183" s="3"/>
      <c r="OPF183" s="3"/>
      <c r="OPG183" s="3"/>
      <c r="OPH183" s="3"/>
      <c r="OPI183" s="3"/>
      <c r="OPJ183" s="3"/>
      <c r="OPK183" s="3"/>
      <c r="OPL183" s="3"/>
      <c r="OPM183" s="3"/>
      <c r="OPN183" s="3"/>
      <c r="OPO183" s="3"/>
      <c r="OPP183" s="3"/>
      <c r="OPQ183" s="3"/>
      <c r="OPR183" s="3"/>
      <c r="OPS183" s="3"/>
      <c r="OPT183" s="3"/>
      <c r="OPU183" s="3"/>
      <c r="OPV183" s="3"/>
      <c r="OPW183" s="3"/>
      <c r="OPX183" s="3"/>
      <c r="OPY183" s="3"/>
      <c r="OPZ183" s="3"/>
      <c r="OQA183" s="3"/>
      <c r="OQB183" s="3"/>
      <c r="OQC183" s="3"/>
      <c r="OQD183" s="3"/>
      <c r="OQE183" s="3"/>
      <c r="OQF183" s="3"/>
      <c r="OQG183" s="3"/>
      <c r="OQH183" s="3"/>
      <c r="OQI183" s="3"/>
      <c r="OQJ183" s="3"/>
      <c r="OQK183" s="3"/>
      <c r="OQL183" s="3"/>
      <c r="OQM183" s="3"/>
      <c r="OQN183" s="3"/>
      <c r="OQO183" s="3"/>
      <c r="OQP183" s="3"/>
      <c r="OQQ183" s="3"/>
      <c r="OQR183" s="3"/>
      <c r="OQS183" s="3"/>
      <c r="OQT183" s="3"/>
      <c r="OQU183" s="3"/>
      <c r="OQV183" s="3"/>
      <c r="OQW183" s="3"/>
      <c r="OQX183" s="3"/>
      <c r="OQY183" s="3"/>
      <c r="OQZ183" s="3"/>
      <c r="ORA183" s="3"/>
      <c r="ORB183" s="3"/>
      <c r="ORC183" s="3"/>
      <c r="ORD183" s="3"/>
      <c r="ORE183" s="3"/>
      <c r="ORF183" s="3"/>
      <c r="ORG183" s="3"/>
      <c r="ORH183" s="3"/>
      <c r="ORI183" s="3"/>
      <c r="ORJ183" s="3"/>
      <c r="ORK183" s="3"/>
      <c r="ORL183" s="3"/>
      <c r="ORM183" s="3"/>
      <c r="ORN183" s="3"/>
      <c r="ORO183" s="3"/>
      <c r="ORP183" s="3"/>
      <c r="ORQ183" s="3"/>
      <c r="ORR183" s="3"/>
      <c r="ORS183" s="3"/>
      <c r="ORT183" s="3"/>
      <c r="ORU183" s="3"/>
      <c r="ORV183" s="3"/>
      <c r="ORW183" s="3"/>
      <c r="ORX183" s="3"/>
      <c r="ORY183" s="3"/>
      <c r="ORZ183" s="3"/>
      <c r="OSA183" s="3"/>
      <c r="OSB183" s="3"/>
      <c r="OSC183" s="3"/>
      <c r="OSD183" s="3"/>
      <c r="OSE183" s="3"/>
      <c r="OSF183" s="3"/>
      <c r="OSG183" s="3"/>
      <c r="OSH183" s="3"/>
      <c r="OSI183" s="3"/>
      <c r="OSJ183" s="3"/>
      <c r="OSK183" s="3"/>
      <c r="OSL183" s="3"/>
      <c r="OSM183" s="3"/>
      <c r="OSN183" s="3"/>
      <c r="OSO183" s="3"/>
      <c r="OSP183" s="3"/>
      <c r="OSQ183" s="3"/>
      <c r="OSR183" s="3"/>
      <c r="OSS183" s="3"/>
      <c r="OST183" s="3"/>
      <c r="OSU183" s="3"/>
      <c r="OSV183" s="3"/>
      <c r="OSW183" s="3"/>
      <c r="OSX183" s="3"/>
      <c r="OSY183" s="3"/>
      <c r="OSZ183" s="3"/>
      <c r="OTA183" s="3"/>
      <c r="OTB183" s="3"/>
      <c r="OTC183" s="3"/>
      <c r="OTD183" s="3"/>
      <c r="OTE183" s="3"/>
      <c r="OTF183" s="3"/>
      <c r="OTG183" s="3"/>
      <c r="OTH183" s="3"/>
      <c r="OTI183" s="3"/>
      <c r="OTJ183" s="3"/>
      <c r="OTK183" s="3"/>
      <c r="OTL183" s="3"/>
      <c r="OTM183" s="3"/>
      <c r="OTN183" s="3"/>
      <c r="OTO183" s="3"/>
      <c r="OTP183" s="3"/>
      <c r="OTQ183" s="3"/>
      <c r="OTR183" s="3"/>
      <c r="OTS183" s="3"/>
      <c r="OTT183" s="3"/>
      <c r="OTU183" s="3"/>
      <c r="OTV183" s="3"/>
      <c r="OTW183" s="3"/>
      <c r="OTX183" s="3"/>
      <c r="OTY183" s="3"/>
      <c r="OTZ183" s="3"/>
      <c r="OUA183" s="3"/>
      <c r="OUB183" s="3"/>
      <c r="OUC183" s="3"/>
      <c r="OUD183" s="3"/>
      <c r="OUE183" s="3"/>
      <c r="OUF183" s="3"/>
      <c r="OUG183" s="3"/>
      <c r="OUH183" s="3"/>
      <c r="OUI183" s="3"/>
      <c r="OUJ183" s="3"/>
      <c r="OUK183" s="3"/>
      <c r="OUL183" s="3"/>
      <c r="OUM183" s="3"/>
      <c r="OUN183" s="3"/>
      <c r="OUO183" s="3"/>
      <c r="OUP183" s="3"/>
      <c r="OUQ183" s="3"/>
      <c r="OUR183" s="3"/>
      <c r="OUS183" s="3"/>
      <c r="OUT183" s="3"/>
      <c r="OUU183" s="3"/>
      <c r="OUV183" s="3"/>
      <c r="OUW183" s="3"/>
      <c r="OUX183" s="3"/>
      <c r="OUY183" s="3"/>
      <c r="OUZ183" s="3"/>
      <c r="OVA183" s="3"/>
      <c r="OVB183" s="3"/>
      <c r="OVC183" s="3"/>
      <c r="OVD183" s="3"/>
      <c r="OVE183" s="3"/>
      <c r="OVF183" s="3"/>
      <c r="OVG183" s="3"/>
      <c r="OVH183" s="3"/>
      <c r="OVI183" s="3"/>
      <c r="OVJ183" s="3"/>
      <c r="OVK183" s="3"/>
      <c r="OVL183" s="3"/>
      <c r="OVM183" s="3"/>
      <c r="OVN183" s="3"/>
      <c r="OVO183" s="3"/>
      <c r="OVP183" s="3"/>
      <c r="OVQ183" s="3"/>
      <c r="OVR183" s="3"/>
      <c r="OVS183" s="3"/>
      <c r="OVT183" s="3"/>
      <c r="OVU183" s="3"/>
      <c r="OVV183" s="3"/>
      <c r="OVW183" s="3"/>
      <c r="OVX183" s="3"/>
      <c r="OVY183" s="3"/>
      <c r="OVZ183" s="3"/>
      <c r="OWA183" s="3"/>
      <c r="OWB183" s="3"/>
      <c r="OWC183" s="3"/>
      <c r="OWD183" s="3"/>
      <c r="OWE183" s="3"/>
      <c r="OWF183" s="3"/>
      <c r="OWG183" s="3"/>
      <c r="OWH183" s="3"/>
      <c r="OWI183" s="3"/>
      <c r="OWJ183" s="3"/>
      <c r="OWK183" s="3"/>
      <c r="OWL183" s="3"/>
      <c r="OWM183" s="3"/>
      <c r="OWN183" s="3"/>
      <c r="OWO183" s="3"/>
      <c r="OWP183" s="3"/>
      <c r="OWQ183" s="3"/>
      <c r="OWR183" s="3"/>
      <c r="OWS183" s="3"/>
      <c r="OWT183" s="3"/>
      <c r="OWU183" s="3"/>
      <c r="OWV183" s="3"/>
      <c r="OWW183" s="3"/>
      <c r="OWX183" s="3"/>
      <c r="OWY183" s="3"/>
      <c r="OWZ183" s="3"/>
      <c r="OXA183" s="3"/>
      <c r="OXB183" s="3"/>
      <c r="OXC183" s="3"/>
      <c r="OXD183" s="3"/>
      <c r="OXE183" s="3"/>
      <c r="OXF183" s="3"/>
      <c r="OXG183" s="3"/>
      <c r="OXH183" s="3"/>
      <c r="OXI183" s="3"/>
      <c r="OXJ183" s="3"/>
      <c r="OXK183" s="3"/>
      <c r="OXL183" s="3"/>
      <c r="OXM183" s="3"/>
      <c r="OXN183" s="3"/>
      <c r="OXO183" s="3"/>
      <c r="OXP183" s="3"/>
      <c r="OXQ183" s="3"/>
      <c r="OXR183" s="3"/>
      <c r="OXS183" s="3"/>
      <c r="OXT183" s="3"/>
      <c r="OXU183" s="3"/>
      <c r="OXV183" s="3"/>
      <c r="OXW183" s="3"/>
      <c r="OXX183" s="3"/>
      <c r="OXY183" s="3"/>
      <c r="OXZ183" s="3"/>
      <c r="OYA183" s="3"/>
      <c r="OYB183" s="3"/>
      <c r="OYC183" s="3"/>
      <c r="OYD183" s="3"/>
      <c r="OYE183" s="3"/>
      <c r="OYF183" s="3"/>
      <c r="OYG183" s="3"/>
      <c r="OYH183" s="3"/>
      <c r="OYI183" s="3"/>
      <c r="OYJ183" s="3"/>
      <c r="OYK183" s="3"/>
      <c r="OYL183" s="3"/>
      <c r="OYM183" s="3"/>
      <c r="OYN183" s="3"/>
      <c r="OYO183" s="3"/>
      <c r="OYP183" s="3"/>
      <c r="OYQ183" s="3"/>
      <c r="OYR183" s="3"/>
      <c r="OYS183" s="3"/>
      <c r="OYT183" s="3"/>
      <c r="OYU183" s="3"/>
      <c r="OYV183" s="3"/>
      <c r="OYW183" s="3"/>
      <c r="OYX183" s="3"/>
      <c r="OYY183" s="3"/>
      <c r="OYZ183" s="3"/>
      <c r="OZA183" s="3"/>
      <c r="OZB183" s="3"/>
      <c r="OZC183" s="3"/>
      <c r="OZD183" s="3"/>
      <c r="OZE183" s="3"/>
      <c r="OZF183" s="3"/>
      <c r="OZG183" s="3"/>
      <c r="OZH183" s="3"/>
      <c r="OZI183" s="3"/>
      <c r="OZJ183" s="3"/>
      <c r="OZK183" s="3"/>
      <c r="OZL183" s="3"/>
      <c r="OZM183" s="3"/>
      <c r="OZN183" s="3"/>
      <c r="OZO183" s="3"/>
      <c r="OZP183" s="3"/>
      <c r="OZQ183" s="3"/>
      <c r="OZR183" s="3"/>
      <c r="OZS183" s="3"/>
      <c r="OZT183" s="3"/>
      <c r="OZU183" s="3"/>
      <c r="OZV183" s="3"/>
      <c r="OZW183" s="3"/>
      <c r="OZX183" s="3"/>
      <c r="OZY183" s="3"/>
      <c r="OZZ183" s="3"/>
      <c r="PAA183" s="3"/>
      <c r="PAB183" s="3"/>
      <c r="PAC183" s="3"/>
      <c r="PAD183" s="3"/>
      <c r="PAE183" s="3"/>
      <c r="PAF183" s="3"/>
      <c r="PAG183" s="3"/>
      <c r="PAH183" s="3"/>
      <c r="PAI183" s="3"/>
      <c r="PAJ183" s="3"/>
      <c r="PAK183" s="3"/>
      <c r="PAL183" s="3"/>
      <c r="PAM183" s="3"/>
      <c r="PAN183" s="3"/>
      <c r="PAO183" s="3"/>
      <c r="PAP183" s="3"/>
      <c r="PAQ183" s="3"/>
      <c r="PAR183" s="3"/>
      <c r="PAS183" s="3"/>
      <c r="PAT183" s="3"/>
      <c r="PAU183" s="3"/>
      <c r="PAV183" s="3"/>
      <c r="PAW183" s="3"/>
      <c r="PAX183" s="3"/>
      <c r="PAY183" s="3"/>
      <c r="PAZ183" s="3"/>
      <c r="PBA183" s="3"/>
      <c r="PBB183" s="3"/>
      <c r="PBC183" s="3"/>
      <c r="PBD183" s="3"/>
      <c r="PBE183" s="3"/>
      <c r="PBF183" s="3"/>
      <c r="PBG183" s="3"/>
      <c r="PBH183" s="3"/>
      <c r="PBI183" s="3"/>
      <c r="PBJ183" s="3"/>
      <c r="PBK183" s="3"/>
      <c r="PBL183" s="3"/>
      <c r="PBM183" s="3"/>
      <c r="PBN183" s="3"/>
      <c r="PBO183" s="3"/>
      <c r="PBP183" s="3"/>
      <c r="PBQ183" s="3"/>
      <c r="PBR183" s="3"/>
      <c r="PBS183" s="3"/>
      <c r="PBT183" s="3"/>
      <c r="PBU183" s="3"/>
      <c r="PBV183" s="3"/>
      <c r="PBW183" s="3"/>
      <c r="PBX183" s="3"/>
      <c r="PBY183" s="3"/>
      <c r="PBZ183" s="3"/>
      <c r="PCA183" s="3"/>
      <c r="PCB183" s="3"/>
      <c r="PCC183" s="3"/>
      <c r="PCD183" s="3"/>
      <c r="PCE183" s="3"/>
      <c r="PCF183" s="3"/>
      <c r="PCG183" s="3"/>
      <c r="PCH183" s="3"/>
      <c r="PCI183" s="3"/>
      <c r="PCJ183" s="3"/>
      <c r="PCK183" s="3"/>
      <c r="PCL183" s="3"/>
      <c r="PCM183" s="3"/>
      <c r="PCN183" s="3"/>
      <c r="PCO183" s="3"/>
      <c r="PCP183" s="3"/>
      <c r="PCQ183" s="3"/>
      <c r="PCR183" s="3"/>
      <c r="PCS183" s="3"/>
      <c r="PCT183" s="3"/>
      <c r="PCU183" s="3"/>
      <c r="PCV183" s="3"/>
      <c r="PCW183" s="3"/>
      <c r="PCX183" s="3"/>
      <c r="PCY183" s="3"/>
      <c r="PCZ183" s="3"/>
      <c r="PDA183" s="3"/>
      <c r="PDB183" s="3"/>
      <c r="PDC183" s="3"/>
      <c r="PDD183" s="3"/>
      <c r="PDE183" s="3"/>
      <c r="PDF183" s="3"/>
      <c r="PDG183" s="3"/>
      <c r="PDH183" s="3"/>
      <c r="PDI183" s="3"/>
      <c r="PDJ183" s="3"/>
      <c r="PDK183" s="3"/>
      <c r="PDL183" s="3"/>
      <c r="PDM183" s="3"/>
      <c r="PDN183" s="3"/>
      <c r="PDO183" s="3"/>
      <c r="PDP183" s="3"/>
      <c r="PDQ183" s="3"/>
      <c r="PDR183" s="3"/>
      <c r="PDS183" s="3"/>
      <c r="PDT183" s="3"/>
      <c r="PDU183" s="3"/>
      <c r="PDV183" s="3"/>
      <c r="PDW183" s="3"/>
      <c r="PDX183" s="3"/>
      <c r="PDY183" s="3"/>
      <c r="PDZ183" s="3"/>
      <c r="PEA183" s="3"/>
      <c r="PEB183" s="3"/>
      <c r="PEC183" s="3"/>
      <c r="PED183" s="3"/>
      <c r="PEE183" s="3"/>
      <c r="PEF183" s="3"/>
      <c r="PEG183" s="3"/>
      <c r="PEH183" s="3"/>
      <c r="PEI183" s="3"/>
      <c r="PEJ183" s="3"/>
      <c r="PEK183" s="3"/>
      <c r="PEL183" s="3"/>
      <c r="PEM183" s="3"/>
      <c r="PEN183" s="3"/>
      <c r="PEO183" s="3"/>
      <c r="PEP183" s="3"/>
      <c r="PEQ183" s="3"/>
      <c r="PER183" s="3"/>
      <c r="PES183" s="3"/>
      <c r="PET183" s="3"/>
      <c r="PEU183" s="3"/>
      <c r="PEV183" s="3"/>
      <c r="PEW183" s="3"/>
      <c r="PEX183" s="3"/>
      <c r="PEY183" s="3"/>
      <c r="PEZ183" s="3"/>
      <c r="PFA183" s="3"/>
      <c r="PFB183" s="3"/>
      <c r="PFC183" s="3"/>
      <c r="PFD183" s="3"/>
      <c r="PFE183" s="3"/>
      <c r="PFF183" s="3"/>
      <c r="PFG183" s="3"/>
      <c r="PFH183" s="3"/>
      <c r="PFI183" s="3"/>
      <c r="PFJ183" s="3"/>
      <c r="PFK183" s="3"/>
      <c r="PFL183" s="3"/>
      <c r="PFM183" s="3"/>
      <c r="PFN183" s="3"/>
      <c r="PFO183" s="3"/>
      <c r="PFP183" s="3"/>
      <c r="PFQ183" s="3"/>
      <c r="PFR183" s="3"/>
      <c r="PFS183" s="3"/>
      <c r="PFT183" s="3"/>
      <c r="PFU183" s="3"/>
      <c r="PFV183" s="3"/>
      <c r="PFW183" s="3"/>
      <c r="PFX183" s="3"/>
      <c r="PFY183" s="3"/>
      <c r="PFZ183" s="3"/>
      <c r="PGA183" s="3"/>
      <c r="PGB183" s="3"/>
      <c r="PGC183" s="3"/>
      <c r="PGD183" s="3"/>
      <c r="PGE183" s="3"/>
      <c r="PGF183" s="3"/>
      <c r="PGG183" s="3"/>
      <c r="PGH183" s="3"/>
      <c r="PGI183" s="3"/>
      <c r="PGJ183" s="3"/>
      <c r="PGK183" s="3"/>
      <c r="PGL183" s="3"/>
      <c r="PGM183" s="3"/>
      <c r="PGN183" s="3"/>
      <c r="PGO183" s="3"/>
      <c r="PGP183" s="3"/>
      <c r="PGQ183" s="3"/>
      <c r="PGR183" s="3"/>
      <c r="PGS183" s="3"/>
      <c r="PGT183" s="3"/>
      <c r="PGU183" s="3"/>
      <c r="PGV183" s="3"/>
      <c r="PGW183" s="3"/>
      <c r="PGX183" s="3"/>
      <c r="PGY183" s="3"/>
      <c r="PGZ183" s="3"/>
      <c r="PHA183" s="3"/>
      <c r="PHB183" s="3"/>
      <c r="PHC183" s="3"/>
      <c r="PHD183" s="3"/>
      <c r="PHE183" s="3"/>
      <c r="PHF183" s="3"/>
      <c r="PHG183" s="3"/>
      <c r="PHH183" s="3"/>
      <c r="PHI183" s="3"/>
      <c r="PHJ183" s="3"/>
      <c r="PHK183" s="3"/>
      <c r="PHL183" s="3"/>
      <c r="PHM183" s="3"/>
      <c r="PHN183" s="3"/>
      <c r="PHO183" s="3"/>
      <c r="PHP183" s="3"/>
      <c r="PHQ183" s="3"/>
      <c r="PHR183" s="3"/>
      <c r="PHS183" s="3"/>
      <c r="PHT183" s="3"/>
      <c r="PHU183" s="3"/>
      <c r="PHV183" s="3"/>
      <c r="PHW183" s="3"/>
      <c r="PHX183" s="3"/>
      <c r="PHY183" s="3"/>
      <c r="PHZ183" s="3"/>
      <c r="PIA183" s="3"/>
      <c r="PIB183" s="3"/>
      <c r="PIC183" s="3"/>
      <c r="PID183" s="3"/>
      <c r="PIE183" s="3"/>
      <c r="PIF183" s="3"/>
      <c r="PIG183" s="3"/>
      <c r="PIH183" s="3"/>
      <c r="PII183" s="3"/>
      <c r="PIJ183" s="3"/>
      <c r="PIK183" s="3"/>
      <c r="PIL183" s="3"/>
      <c r="PIM183" s="3"/>
      <c r="PIN183" s="3"/>
      <c r="PIO183" s="3"/>
      <c r="PIP183" s="3"/>
      <c r="PIQ183" s="3"/>
      <c r="PIR183" s="3"/>
      <c r="PIS183" s="3"/>
      <c r="PIT183" s="3"/>
      <c r="PIU183" s="3"/>
      <c r="PIV183" s="3"/>
      <c r="PIW183" s="3"/>
      <c r="PIX183" s="3"/>
      <c r="PIY183" s="3"/>
      <c r="PIZ183" s="3"/>
      <c r="PJA183" s="3"/>
      <c r="PJB183" s="3"/>
      <c r="PJC183" s="3"/>
      <c r="PJD183" s="3"/>
      <c r="PJE183" s="3"/>
      <c r="PJF183" s="3"/>
      <c r="PJG183" s="3"/>
      <c r="PJH183" s="3"/>
      <c r="PJI183" s="3"/>
      <c r="PJJ183" s="3"/>
      <c r="PJK183" s="3"/>
      <c r="PJL183" s="3"/>
      <c r="PJM183" s="3"/>
      <c r="PJN183" s="3"/>
      <c r="PJO183" s="3"/>
      <c r="PJP183" s="3"/>
      <c r="PJQ183" s="3"/>
      <c r="PJR183" s="3"/>
      <c r="PJS183" s="3"/>
      <c r="PJT183" s="3"/>
      <c r="PJU183" s="3"/>
      <c r="PJV183" s="3"/>
      <c r="PJW183" s="3"/>
      <c r="PJX183" s="3"/>
      <c r="PJY183" s="3"/>
      <c r="PJZ183" s="3"/>
      <c r="PKA183" s="3"/>
      <c r="PKB183" s="3"/>
      <c r="PKC183" s="3"/>
      <c r="PKD183" s="3"/>
      <c r="PKE183" s="3"/>
      <c r="PKF183" s="3"/>
      <c r="PKG183" s="3"/>
      <c r="PKH183" s="3"/>
      <c r="PKI183" s="3"/>
      <c r="PKJ183" s="3"/>
      <c r="PKK183" s="3"/>
      <c r="PKL183" s="3"/>
      <c r="PKM183" s="3"/>
      <c r="PKN183" s="3"/>
      <c r="PKO183" s="3"/>
      <c r="PKP183" s="3"/>
      <c r="PKQ183" s="3"/>
      <c r="PKR183" s="3"/>
      <c r="PKS183" s="3"/>
      <c r="PKT183" s="3"/>
      <c r="PKU183" s="3"/>
      <c r="PKV183" s="3"/>
      <c r="PKW183" s="3"/>
      <c r="PKX183" s="3"/>
      <c r="PKY183" s="3"/>
      <c r="PKZ183" s="3"/>
      <c r="PLA183" s="3"/>
      <c r="PLB183" s="3"/>
      <c r="PLC183" s="3"/>
      <c r="PLD183" s="3"/>
      <c r="PLE183" s="3"/>
      <c r="PLF183" s="3"/>
      <c r="PLG183" s="3"/>
      <c r="PLH183" s="3"/>
      <c r="PLI183" s="3"/>
      <c r="PLJ183" s="3"/>
      <c r="PLK183" s="3"/>
      <c r="PLL183" s="3"/>
      <c r="PLM183" s="3"/>
      <c r="PLN183" s="3"/>
      <c r="PLO183" s="3"/>
      <c r="PLP183" s="3"/>
      <c r="PLQ183" s="3"/>
      <c r="PLR183" s="3"/>
      <c r="PLS183" s="3"/>
      <c r="PLT183" s="3"/>
      <c r="PLU183" s="3"/>
      <c r="PLV183" s="3"/>
      <c r="PLW183" s="3"/>
      <c r="PLX183" s="3"/>
      <c r="PLY183" s="3"/>
      <c r="PLZ183" s="3"/>
      <c r="PMA183" s="3"/>
      <c r="PMB183" s="3"/>
      <c r="PMC183" s="3"/>
      <c r="PMD183" s="3"/>
      <c r="PME183" s="3"/>
      <c r="PMF183" s="3"/>
      <c r="PMG183" s="3"/>
      <c r="PMH183" s="3"/>
      <c r="PMI183" s="3"/>
      <c r="PMJ183" s="3"/>
      <c r="PMK183" s="3"/>
      <c r="PML183" s="3"/>
      <c r="PMM183" s="3"/>
      <c r="PMN183" s="3"/>
      <c r="PMO183" s="3"/>
      <c r="PMP183" s="3"/>
      <c r="PMQ183" s="3"/>
      <c r="PMR183" s="3"/>
      <c r="PMS183" s="3"/>
      <c r="PMT183" s="3"/>
      <c r="PMU183" s="3"/>
      <c r="PMV183" s="3"/>
      <c r="PMW183" s="3"/>
      <c r="PMX183" s="3"/>
      <c r="PMY183" s="3"/>
      <c r="PMZ183" s="3"/>
      <c r="PNA183" s="3"/>
      <c r="PNB183" s="3"/>
      <c r="PNC183" s="3"/>
      <c r="PND183" s="3"/>
      <c r="PNE183" s="3"/>
      <c r="PNF183" s="3"/>
      <c r="PNG183" s="3"/>
      <c r="PNH183" s="3"/>
      <c r="PNI183" s="3"/>
      <c r="PNJ183" s="3"/>
      <c r="PNK183" s="3"/>
      <c r="PNL183" s="3"/>
      <c r="PNM183" s="3"/>
      <c r="PNN183" s="3"/>
      <c r="PNO183" s="3"/>
      <c r="PNP183" s="3"/>
      <c r="PNQ183" s="3"/>
      <c r="PNR183" s="3"/>
      <c r="PNS183" s="3"/>
      <c r="PNT183" s="3"/>
      <c r="PNU183" s="3"/>
      <c r="PNV183" s="3"/>
      <c r="PNW183" s="3"/>
      <c r="PNX183" s="3"/>
      <c r="PNY183" s="3"/>
      <c r="PNZ183" s="3"/>
      <c r="POA183" s="3"/>
      <c r="POB183" s="3"/>
      <c r="POC183" s="3"/>
      <c r="POD183" s="3"/>
      <c r="POE183" s="3"/>
      <c r="POF183" s="3"/>
      <c r="POG183" s="3"/>
      <c r="POH183" s="3"/>
      <c r="POI183" s="3"/>
      <c r="POJ183" s="3"/>
      <c r="POK183" s="3"/>
      <c r="POL183" s="3"/>
      <c r="POM183" s="3"/>
      <c r="PON183" s="3"/>
      <c r="POO183" s="3"/>
      <c r="POP183" s="3"/>
      <c r="POQ183" s="3"/>
      <c r="POR183" s="3"/>
      <c r="POS183" s="3"/>
      <c r="POT183" s="3"/>
      <c r="POU183" s="3"/>
      <c r="POV183" s="3"/>
      <c r="POW183" s="3"/>
      <c r="POX183" s="3"/>
      <c r="POY183" s="3"/>
      <c r="POZ183" s="3"/>
      <c r="PPA183" s="3"/>
      <c r="PPB183" s="3"/>
      <c r="PPC183" s="3"/>
      <c r="PPD183" s="3"/>
      <c r="PPE183" s="3"/>
      <c r="PPF183" s="3"/>
      <c r="PPG183" s="3"/>
      <c r="PPH183" s="3"/>
      <c r="PPI183" s="3"/>
      <c r="PPJ183" s="3"/>
      <c r="PPK183" s="3"/>
      <c r="PPL183" s="3"/>
      <c r="PPM183" s="3"/>
      <c r="PPN183" s="3"/>
      <c r="PPO183" s="3"/>
      <c r="PPP183" s="3"/>
      <c r="PPQ183" s="3"/>
      <c r="PPR183" s="3"/>
      <c r="PPS183" s="3"/>
      <c r="PPT183" s="3"/>
      <c r="PPU183" s="3"/>
      <c r="PPV183" s="3"/>
      <c r="PPW183" s="3"/>
      <c r="PPX183" s="3"/>
      <c r="PPY183" s="3"/>
      <c r="PPZ183" s="3"/>
      <c r="PQA183" s="3"/>
      <c r="PQB183" s="3"/>
      <c r="PQC183" s="3"/>
      <c r="PQD183" s="3"/>
      <c r="PQE183" s="3"/>
      <c r="PQF183" s="3"/>
      <c r="PQG183" s="3"/>
      <c r="PQH183" s="3"/>
      <c r="PQI183" s="3"/>
      <c r="PQJ183" s="3"/>
      <c r="PQK183" s="3"/>
      <c r="PQL183" s="3"/>
      <c r="PQM183" s="3"/>
      <c r="PQN183" s="3"/>
      <c r="PQO183" s="3"/>
      <c r="PQP183" s="3"/>
      <c r="PQQ183" s="3"/>
      <c r="PQR183" s="3"/>
      <c r="PQS183" s="3"/>
      <c r="PQT183" s="3"/>
      <c r="PQU183" s="3"/>
      <c r="PQV183" s="3"/>
      <c r="PQW183" s="3"/>
      <c r="PQX183" s="3"/>
      <c r="PQY183" s="3"/>
      <c r="PQZ183" s="3"/>
      <c r="PRA183" s="3"/>
      <c r="PRB183" s="3"/>
      <c r="PRC183" s="3"/>
      <c r="PRD183" s="3"/>
      <c r="PRE183" s="3"/>
      <c r="PRF183" s="3"/>
      <c r="PRG183" s="3"/>
      <c r="PRH183" s="3"/>
      <c r="PRI183" s="3"/>
      <c r="PRJ183" s="3"/>
      <c r="PRK183" s="3"/>
      <c r="PRL183" s="3"/>
      <c r="PRM183" s="3"/>
      <c r="PRN183" s="3"/>
      <c r="PRO183" s="3"/>
      <c r="PRP183" s="3"/>
      <c r="PRQ183" s="3"/>
      <c r="PRR183" s="3"/>
      <c r="PRS183" s="3"/>
      <c r="PRT183" s="3"/>
      <c r="PRU183" s="3"/>
      <c r="PRV183" s="3"/>
      <c r="PRW183" s="3"/>
      <c r="PRX183" s="3"/>
      <c r="PRY183" s="3"/>
      <c r="PRZ183" s="3"/>
      <c r="PSA183" s="3"/>
      <c r="PSB183" s="3"/>
      <c r="PSC183" s="3"/>
      <c r="PSD183" s="3"/>
      <c r="PSE183" s="3"/>
      <c r="PSF183" s="3"/>
      <c r="PSG183" s="3"/>
      <c r="PSH183" s="3"/>
      <c r="PSI183" s="3"/>
      <c r="PSJ183" s="3"/>
      <c r="PSK183" s="3"/>
      <c r="PSL183" s="3"/>
      <c r="PSM183" s="3"/>
      <c r="PSN183" s="3"/>
      <c r="PSO183" s="3"/>
      <c r="PSP183" s="3"/>
      <c r="PSQ183" s="3"/>
      <c r="PSR183" s="3"/>
      <c r="PSS183" s="3"/>
      <c r="PST183" s="3"/>
      <c r="PSU183" s="3"/>
      <c r="PSV183" s="3"/>
      <c r="PSW183" s="3"/>
      <c r="PSX183" s="3"/>
      <c r="PSY183" s="3"/>
      <c r="PSZ183" s="3"/>
      <c r="PTA183" s="3"/>
      <c r="PTB183" s="3"/>
      <c r="PTC183" s="3"/>
      <c r="PTD183" s="3"/>
      <c r="PTE183" s="3"/>
      <c r="PTF183" s="3"/>
      <c r="PTG183" s="3"/>
      <c r="PTH183" s="3"/>
      <c r="PTI183" s="3"/>
      <c r="PTJ183" s="3"/>
      <c r="PTK183" s="3"/>
      <c r="PTL183" s="3"/>
      <c r="PTM183" s="3"/>
      <c r="PTN183" s="3"/>
      <c r="PTO183" s="3"/>
      <c r="PTP183" s="3"/>
      <c r="PTQ183" s="3"/>
      <c r="PTR183" s="3"/>
      <c r="PTS183" s="3"/>
      <c r="PTT183" s="3"/>
      <c r="PTU183" s="3"/>
      <c r="PTV183" s="3"/>
      <c r="PTW183" s="3"/>
      <c r="PTX183" s="3"/>
      <c r="PTY183" s="3"/>
      <c r="PTZ183" s="3"/>
      <c r="PUA183" s="3"/>
      <c r="PUB183" s="3"/>
      <c r="PUC183" s="3"/>
      <c r="PUD183" s="3"/>
      <c r="PUE183" s="3"/>
      <c r="PUF183" s="3"/>
      <c r="PUG183" s="3"/>
      <c r="PUH183" s="3"/>
      <c r="PUI183" s="3"/>
      <c r="PUJ183" s="3"/>
      <c r="PUK183" s="3"/>
      <c r="PUL183" s="3"/>
      <c r="PUM183" s="3"/>
      <c r="PUN183" s="3"/>
      <c r="PUO183" s="3"/>
      <c r="PUP183" s="3"/>
      <c r="PUQ183" s="3"/>
      <c r="PUR183" s="3"/>
      <c r="PUS183" s="3"/>
      <c r="PUT183" s="3"/>
      <c r="PUU183" s="3"/>
      <c r="PUV183" s="3"/>
      <c r="PUW183" s="3"/>
      <c r="PUX183" s="3"/>
      <c r="PUY183" s="3"/>
      <c r="PUZ183" s="3"/>
      <c r="PVA183" s="3"/>
      <c r="PVB183" s="3"/>
      <c r="PVC183" s="3"/>
      <c r="PVD183" s="3"/>
      <c r="PVE183" s="3"/>
      <c r="PVF183" s="3"/>
      <c r="PVG183" s="3"/>
      <c r="PVH183" s="3"/>
      <c r="PVI183" s="3"/>
      <c r="PVJ183" s="3"/>
      <c r="PVK183" s="3"/>
      <c r="PVL183" s="3"/>
      <c r="PVM183" s="3"/>
      <c r="PVN183" s="3"/>
      <c r="PVO183" s="3"/>
      <c r="PVP183" s="3"/>
      <c r="PVQ183" s="3"/>
      <c r="PVR183" s="3"/>
      <c r="PVS183" s="3"/>
      <c r="PVT183" s="3"/>
      <c r="PVU183" s="3"/>
      <c r="PVV183" s="3"/>
      <c r="PVW183" s="3"/>
      <c r="PVX183" s="3"/>
      <c r="PVY183" s="3"/>
      <c r="PVZ183" s="3"/>
      <c r="PWA183" s="3"/>
      <c r="PWB183" s="3"/>
      <c r="PWC183" s="3"/>
      <c r="PWD183" s="3"/>
      <c r="PWE183" s="3"/>
      <c r="PWF183" s="3"/>
      <c r="PWG183" s="3"/>
      <c r="PWH183" s="3"/>
      <c r="PWI183" s="3"/>
      <c r="PWJ183" s="3"/>
      <c r="PWK183" s="3"/>
      <c r="PWL183" s="3"/>
      <c r="PWM183" s="3"/>
      <c r="PWN183" s="3"/>
      <c r="PWO183" s="3"/>
      <c r="PWP183" s="3"/>
      <c r="PWQ183" s="3"/>
      <c r="PWR183" s="3"/>
      <c r="PWS183" s="3"/>
      <c r="PWT183" s="3"/>
      <c r="PWU183" s="3"/>
      <c r="PWV183" s="3"/>
      <c r="PWW183" s="3"/>
      <c r="PWX183" s="3"/>
      <c r="PWY183" s="3"/>
      <c r="PWZ183" s="3"/>
      <c r="PXA183" s="3"/>
      <c r="PXB183" s="3"/>
      <c r="PXC183" s="3"/>
      <c r="PXD183" s="3"/>
      <c r="PXE183" s="3"/>
      <c r="PXF183" s="3"/>
      <c r="PXG183" s="3"/>
      <c r="PXH183" s="3"/>
      <c r="PXI183" s="3"/>
      <c r="PXJ183" s="3"/>
      <c r="PXK183" s="3"/>
      <c r="PXL183" s="3"/>
      <c r="PXM183" s="3"/>
      <c r="PXN183" s="3"/>
      <c r="PXO183" s="3"/>
      <c r="PXP183" s="3"/>
      <c r="PXQ183" s="3"/>
      <c r="PXR183" s="3"/>
      <c r="PXS183" s="3"/>
      <c r="PXT183" s="3"/>
      <c r="PXU183" s="3"/>
      <c r="PXV183" s="3"/>
      <c r="PXW183" s="3"/>
      <c r="PXX183" s="3"/>
      <c r="PXY183" s="3"/>
      <c r="PXZ183" s="3"/>
      <c r="PYA183" s="3"/>
      <c r="PYB183" s="3"/>
      <c r="PYC183" s="3"/>
      <c r="PYD183" s="3"/>
      <c r="PYE183" s="3"/>
      <c r="PYF183" s="3"/>
      <c r="PYG183" s="3"/>
      <c r="PYH183" s="3"/>
      <c r="PYI183" s="3"/>
      <c r="PYJ183" s="3"/>
      <c r="PYK183" s="3"/>
      <c r="PYL183" s="3"/>
      <c r="PYM183" s="3"/>
      <c r="PYN183" s="3"/>
      <c r="PYO183" s="3"/>
      <c r="PYP183" s="3"/>
      <c r="PYQ183" s="3"/>
      <c r="PYR183" s="3"/>
      <c r="PYS183" s="3"/>
      <c r="PYT183" s="3"/>
      <c r="PYU183" s="3"/>
      <c r="PYV183" s="3"/>
      <c r="PYW183" s="3"/>
      <c r="PYX183" s="3"/>
      <c r="PYY183" s="3"/>
      <c r="PYZ183" s="3"/>
      <c r="PZA183" s="3"/>
      <c r="PZB183" s="3"/>
      <c r="PZC183" s="3"/>
      <c r="PZD183" s="3"/>
      <c r="PZE183" s="3"/>
      <c r="PZF183" s="3"/>
      <c r="PZG183" s="3"/>
      <c r="PZH183" s="3"/>
      <c r="PZI183" s="3"/>
      <c r="PZJ183" s="3"/>
      <c r="PZK183" s="3"/>
      <c r="PZL183" s="3"/>
      <c r="PZM183" s="3"/>
      <c r="PZN183" s="3"/>
      <c r="PZO183" s="3"/>
      <c r="PZP183" s="3"/>
      <c r="PZQ183" s="3"/>
      <c r="PZR183" s="3"/>
      <c r="PZS183" s="3"/>
      <c r="PZT183" s="3"/>
      <c r="PZU183" s="3"/>
      <c r="PZV183" s="3"/>
      <c r="PZW183" s="3"/>
      <c r="PZX183" s="3"/>
      <c r="PZY183" s="3"/>
      <c r="PZZ183" s="3"/>
      <c r="QAA183" s="3"/>
      <c r="QAB183" s="3"/>
      <c r="QAC183" s="3"/>
      <c r="QAD183" s="3"/>
      <c r="QAE183" s="3"/>
      <c r="QAF183" s="3"/>
      <c r="QAG183" s="3"/>
      <c r="QAH183" s="3"/>
      <c r="QAI183" s="3"/>
      <c r="QAJ183" s="3"/>
      <c r="QAK183" s="3"/>
      <c r="QAL183" s="3"/>
      <c r="QAM183" s="3"/>
      <c r="QAN183" s="3"/>
      <c r="QAO183" s="3"/>
      <c r="QAP183" s="3"/>
      <c r="QAQ183" s="3"/>
      <c r="QAR183" s="3"/>
      <c r="QAS183" s="3"/>
      <c r="QAT183" s="3"/>
      <c r="QAU183" s="3"/>
      <c r="QAV183" s="3"/>
      <c r="QAW183" s="3"/>
      <c r="QAX183" s="3"/>
      <c r="QAY183" s="3"/>
      <c r="QAZ183" s="3"/>
      <c r="QBA183" s="3"/>
      <c r="QBB183" s="3"/>
      <c r="QBC183" s="3"/>
      <c r="QBD183" s="3"/>
      <c r="QBE183" s="3"/>
      <c r="QBF183" s="3"/>
      <c r="QBG183" s="3"/>
      <c r="QBH183" s="3"/>
      <c r="QBI183" s="3"/>
      <c r="QBJ183" s="3"/>
      <c r="QBK183" s="3"/>
      <c r="QBL183" s="3"/>
      <c r="QBM183" s="3"/>
      <c r="QBN183" s="3"/>
      <c r="QBO183" s="3"/>
      <c r="QBP183" s="3"/>
      <c r="QBQ183" s="3"/>
      <c r="QBR183" s="3"/>
      <c r="QBS183" s="3"/>
      <c r="QBT183" s="3"/>
      <c r="QBU183" s="3"/>
      <c r="QBV183" s="3"/>
      <c r="QBW183" s="3"/>
      <c r="QBX183" s="3"/>
      <c r="QBY183" s="3"/>
      <c r="QBZ183" s="3"/>
      <c r="QCA183" s="3"/>
      <c r="QCB183" s="3"/>
      <c r="QCC183" s="3"/>
      <c r="QCD183" s="3"/>
      <c r="QCE183" s="3"/>
      <c r="QCF183" s="3"/>
      <c r="QCG183" s="3"/>
      <c r="QCH183" s="3"/>
      <c r="QCI183" s="3"/>
      <c r="QCJ183" s="3"/>
      <c r="QCK183" s="3"/>
      <c r="QCL183" s="3"/>
      <c r="QCM183" s="3"/>
      <c r="QCN183" s="3"/>
      <c r="QCO183" s="3"/>
      <c r="QCP183" s="3"/>
      <c r="QCQ183" s="3"/>
      <c r="QCR183" s="3"/>
      <c r="QCS183" s="3"/>
      <c r="QCT183" s="3"/>
      <c r="QCU183" s="3"/>
      <c r="QCV183" s="3"/>
      <c r="QCW183" s="3"/>
      <c r="QCX183" s="3"/>
      <c r="QCY183" s="3"/>
      <c r="QCZ183" s="3"/>
      <c r="QDA183" s="3"/>
      <c r="QDB183" s="3"/>
      <c r="QDC183" s="3"/>
      <c r="QDD183" s="3"/>
      <c r="QDE183" s="3"/>
      <c r="QDF183" s="3"/>
      <c r="QDG183" s="3"/>
      <c r="QDH183" s="3"/>
      <c r="QDI183" s="3"/>
      <c r="QDJ183" s="3"/>
      <c r="QDK183" s="3"/>
      <c r="QDL183" s="3"/>
      <c r="QDM183" s="3"/>
      <c r="QDN183" s="3"/>
      <c r="QDO183" s="3"/>
      <c r="QDP183" s="3"/>
      <c r="QDQ183" s="3"/>
      <c r="QDR183" s="3"/>
      <c r="QDS183" s="3"/>
      <c r="QDT183" s="3"/>
      <c r="QDU183" s="3"/>
      <c r="QDV183" s="3"/>
      <c r="QDW183" s="3"/>
      <c r="QDX183" s="3"/>
      <c r="QDY183" s="3"/>
      <c r="QDZ183" s="3"/>
      <c r="QEA183" s="3"/>
      <c r="QEB183" s="3"/>
      <c r="QEC183" s="3"/>
      <c r="QED183" s="3"/>
      <c r="QEE183" s="3"/>
      <c r="QEF183" s="3"/>
      <c r="QEG183" s="3"/>
      <c r="QEH183" s="3"/>
      <c r="QEI183" s="3"/>
      <c r="QEJ183" s="3"/>
      <c r="QEK183" s="3"/>
      <c r="QEL183" s="3"/>
      <c r="QEM183" s="3"/>
      <c r="QEN183" s="3"/>
      <c r="QEO183" s="3"/>
      <c r="QEP183" s="3"/>
      <c r="QEQ183" s="3"/>
      <c r="QER183" s="3"/>
      <c r="QES183" s="3"/>
      <c r="QET183" s="3"/>
      <c r="QEU183" s="3"/>
      <c r="QEV183" s="3"/>
      <c r="QEW183" s="3"/>
      <c r="QEX183" s="3"/>
      <c r="QEY183" s="3"/>
      <c r="QEZ183" s="3"/>
      <c r="QFA183" s="3"/>
      <c r="QFB183" s="3"/>
      <c r="QFC183" s="3"/>
      <c r="QFD183" s="3"/>
      <c r="QFE183" s="3"/>
      <c r="QFF183" s="3"/>
      <c r="QFG183" s="3"/>
      <c r="QFH183" s="3"/>
      <c r="QFI183" s="3"/>
      <c r="QFJ183" s="3"/>
      <c r="QFK183" s="3"/>
      <c r="QFL183" s="3"/>
      <c r="QFM183" s="3"/>
      <c r="QFN183" s="3"/>
      <c r="QFO183" s="3"/>
      <c r="QFP183" s="3"/>
      <c r="QFQ183" s="3"/>
      <c r="QFR183" s="3"/>
      <c r="QFS183" s="3"/>
      <c r="QFT183" s="3"/>
      <c r="QFU183" s="3"/>
      <c r="QFV183" s="3"/>
      <c r="QFW183" s="3"/>
      <c r="QFX183" s="3"/>
      <c r="QFY183" s="3"/>
      <c r="QFZ183" s="3"/>
      <c r="QGA183" s="3"/>
      <c r="QGB183" s="3"/>
      <c r="QGC183" s="3"/>
      <c r="QGD183" s="3"/>
      <c r="QGE183" s="3"/>
      <c r="QGF183" s="3"/>
      <c r="QGG183" s="3"/>
      <c r="QGH183" s="3"/>
      <c r="QGI183" s="3"/>
      <c r="QGJ183" s="3"/>
      <c r="QGK183" s="3"/>
      <c r="QGL183" s="3"/>
      <c r="QGM183" s="3"/>
      <c r="QGN183" s="3"/>
      <c r="QGO183" s="3"/>
      <c r="QGP183" s="3"/>
      <c r="QGQ183" s="3"/>
      <c r="QGR183" s="3"/>
      <c r="QGS183" s="3"/>
      <c r="QGT183" s="3"/>
      <c r="QGU183" s="3"/>
      <c r="QGV183" s="3"/>
      <c r="QGW183" s="3"/>
      <c r="QGX183" s="3"/>
      <c r="QGY183" s="3"/>
      <c r="QGZ183" s="3"/>
      <c r="QHA183" s="3"/>
      <c r="QHB183" s="3"/>
      <c r="QHC183" s="3"/>
      <c r="QHD183" s="3"/>
      <c r="QHE183" s="3"/>
      <c r="QHF183" s="3"/>
      <c r="QHG183" s="3"/>
      <c r="QHH183" s="3"/>
      <c r="QHI183" s="3"/>
      <c r="QHJ183" s="3"/>
      <c r="QHK183" s="3"/>
      <c r="QHL183" s="3"/>
      <c r="QHM183" s="3"/>
      <c r="QHN183" s="3"/>
      <c r="QHO183" s="3"/>
      <c r="QHP183" s="3"/>
      <c r="QHQ183" s="3"/>
      <c r="QHR183" s="3"/>
      <c r="QHS183" s="3"/>
      <c r="QHT183" s="3"/>
      <c r="QHU183" s="3"/>
      <c r="QHV183" s="3"/>
      <c r="QHW183" s="3"/>
      <c r="QHX183" s="3"/>
      <c r="QHY183" s="3"/>
      <c r="QHZ183" s="3"/>
      <c r="QIA183" s="3"/>
      <c r="QIB183" s="3"/>
      <c r="QIC183" s="3"/>
      <c r="QID183" s="3"/>
      <c r="QIE183" s="3"/>
      <c r="QIF183" s="3"/>
      <c r="QIG183" s="3"/>
      <c r="QIH183" s="3"/>
      <c r="QII183" s="3"/>
      <c r="QIJ183" s="3"/>
      <c r="QIK183" s="3"/>
      <c r="QIL183" s="3"/>
      <c r="QIM183" s="3"/>
      <c r="QIN183" s="3"/>
      <c r="QIO183" s="3"/>
      <c r="QIP183" s="3"/>
      <c r="QIQ183" s="3"/>
      <c r="QIR183" s="3"/>
      <c r="QIS183" s="3"/>
      <c r="QIT183" s="3"/>
      <c r="QIU183" s="3"/>
      <c r="QIV183" s="3"/>
      <c r="QIW183" s="3"/>
      <c r="QIX183" s="3"/>
      <c r="QIY183" s="3"/>
      <c r="QIZ183" s="3"/>
      <c r="QJA183" s="3"/>
      <c r="QJB183" s="3"/>
      <c r="QJC183" s="3"/>
      <c r="QJD183" s="3"/>
      <c r="QJE183" s="3"/>
      <c r="QJF183" s="3"/>
      <c r="QJG183" s="3"/>
      <c r="QJH183" s="3"/>
      <c r="QJI183" s="3"/>
      <c r="QJJ183" s="3"/>
      <c r="QJK183" s="3"/>
      <c r="QJL183" s="3"/>
      <c r="QJM183" s="3"/>
      <c r="QJN183" s="3"/>
      <c r="QJO183" s="3"/>
      <c r="QJP183" s="3"/>
      <c r="QJQ183" s="3"/>
      <c r="QJR183" s="3"/>
      <c r="QJS183" s="3"/>
      <c r="QJT183" s="3"/>
      <c r="QJU183" s="3"/>
      <c r="QJV183" s="3"/>
      <c r="QJW183" s="3"/>
      <c r="QJX183" s="3"/>
      <c r="QJY183" s="3"/>
      <c r="QJZ183" s="3"/>
      <c r="QKA183" s="3"/>
      <c r="QKB183" s="3"/>
      <c r="QKC183" s="3"/>
      <c r="QKD183" s="3"/>
      <c r="QKE183" s="3"/>
      <c r="QKF183" s="3"/>
      <c r="QKG183" s="3"/>
      <c r="QKH183" s="3"/>
      <c r="QKI183" s="3"/>
      <c r="QKJ183" s="3"/>
      <c r="QKK183" s="3"/>
      <c r="QKL183" s="3"/>
      <c r="QKM183" s="3"/>
      <c r="QKN183" s="3"/>
      <c r="QKO183" s="3"/>
      <c r="QKP183" s="3"/>
      <c r="QKQ183" s="3"/>
      <c r="QKR183" s="3"/>
      <c r="QKS183" s="3"/>
      <c r="QKT183" s="3"/>
      <c r="QKU183" s="3"/>
      <c r="QKV183" s="3"/>
      <c r="QKW183" s="3"/>
      <c r="QKX183" s="3"/>
      <c r="QKY183" s="3"/>
      <c r="QKZ183" s="3"/>
      <c r="QLA183" s="3"/>
      <c r="QLB183" s="3"/>
      <c r="QLC183" s="3"/>
      <c r="QLD183" s="3"/>
      <c r="QLE183" s="3"/>
      <c r="QLF183" s="3"/>
      <c r="QLG183" s="3"/>
      <c r="QLH183" s="3"/>
      <c r="QLI183" s="3"/>
      <c r="QLJ183" s="3"/>
      <c r="QLK183" s="3"/>
      <c r="QLL183" s="3"/>
      <c r="QLM183" s="3"/>
      <c r="QLN183" s="3"/>
      <c r="QLO183" s="3"/>
      <c r="QLP183" s="3"/>
      <c r="QLQ183" s="3"/>
      <c r="QLR183" s="3"/>
      <c r="QLS183" s="3"/>
      <c r="QLT183" s="3"/>
      <c r="QLU183" s="3"/>
      <c r="QLV183" s="3"/>
      <c r="QLW183" s="3"/>
      <c r="QLX183" s="3"/>
      <c r="QLY183" s="3"/>
      <c r="QLZ183" s="3"/>
      <c r="QMA183" s="3"/>
      <c r="QMB183" s="3"/>
      <c r="QMC183" s="3"/>
      <c r="QMD183" s="3"/>
      <c r="QME183" s="3"/>
      <c r="QMF183" s="3"/>
      <c r="QMG183" s="3"/>
      <c r="QMH183" s="3"/>
      <c r="QMI183" s="3"/>
      <c r="QMJ183" s="3"/>
      <c r="QMK183" s="3"/>
      <c r="QML183" s="3"/>
      <c r="QMM183" s="3"/>
      <c r="QMN183" s="3"/>
      <c r="QMO183" s="3"/>
      <c r="QMP183" s="3"/>
      <c r="QMQ183" s="3"/>
      <c r="QMR183" s="3"/>
      <c r="QMS183" s="3"/>
      <c r="QMT183" s="3"/>
      <c r="QMU183" s="3"/>
      <c r="QMV183" s="3"/>
      <c r="QMW183" s="3"/>
      <c r="QMX183" s="3"/>
      <c r="QMY183" s="3"/>
      <c r="QMZ183" s="3"/>
      <c r="QNA183" s="3"/>
      <c r="QNB183" s="3"/>
      <c r="QNC183" s="3"/>
      <c r="QND183" s="3"/>
      <c r="QNE183" s="3"/>
      <c r="QNF183" s="3"/>
      <c r="QNG183" s="3"/>
      <c r="QNH183" s="3"/>
      <c r="QNI183" s="3"/>
      <c r="QNJ183" s="3"/>
      <c r="QNK183" s="3"/>
      <c r="QNL183" s="3"/>
      <c r="QNM183" s="3"/>
      <c r="QNN183" s="3"/>
      <c r="QNO183" s="3"/>
      <c r="QNP183" s="3"/>
      <c r="QNQ183" s="3"/>
      <c r="QNR183" s="3"/>
      <c r="QNS183" s="3"/>
      <c r="QNT183" s="3"/>
      <c r="QNU183" s="3"/>
      <c r="QNV183" s="3"/>
      <c r="QNW183" s="3"/>
      <c r="QNX183" s="3"/>
      <c r="QNY183" s="3"/>
      <c r="QNZ183" s="3"/>
      <c r="QOA183" s="3"/>
      <c r="QOB183" s="3"/>
      <c r="QOC183" s="3"/>
      <c r="QOD183" s="3"/>
      <c r="QOE183" s="3"/>
      <c r="QOF183" s="3"/>
      <c r="QOG183" s="3"/>
      <c r="QOH183" s="3"/>
      <c r="QOI183" s="3"/>
      <c r="QOJ183" s="3"/>
      <c r="QOK183" s="3"/>
      <c r="QOL183" s="3"/>
      <c r="QOM183" s="3"/>
      <c r="QON183" s="3"/>
      <c r="QOO183" s="3"/>
      <c r="QOP183" s="3"/>
      <c r="QOQ183" s="3"/>
      <c r="QOR183" s="3"/>
      <c r="QOS183" s="3"/>
      <c r="QOT183" s="3"/>
      <c r="QOU183" s="3"/>
      <c r="QOV183" s="3"/>
      <c r="QOW183" s="3"/>
      <c r="QOX183" s="3"/>
      <c r="QOY183" s="3"/>
      <c r="QOZ183" s="3"/>
      <c r="QPA183" s="3"/>
      <c r="QPB183" s="3"/>
      <c r="QPC183" s="3"/>
      <c r="QPD183" s="3"/>
      <c r="QPE183" s="3"/>
      <c r="QPF183" s="3"/>
      <c r="QPG183" s="3"/>
      <c r="QPH183" s="3"/>
      <c r="QPI183" s="3"/>
      <c r="QPJ183" s="3"/>
      <c r="QPK183" s="3"/>
      <c r="QPL183" s="3"/>
      <c r="QPM183" s="3"/>
      <c r="QPN183" s="3"/>
      <c r="QPO183" s="3"/>
      <c r="QPP183" s="3"/>
      <c r="QPQ183" s="3"/>
      <c r="QPR183" s="3"/>
      <c r="QPS183" s="3"/>
      <c r="QPT183" s="3"/>
      <c r="QPU183" s="3"/>
      <c r="QPV183" s="3"/>
      <c r="QPW183" s="3"/>
      <c r="QPX183" s="3"/>
      <c r="QPY183" s="3"/>
      <c r="QPZ183" s="3"/>
      <c r="QQA183" s="3"/>
      <c r="QQB183" s="3"/>
      <c r="QQC183" s="3"/>
      <c r="QQD183" s="3"/>
      <c r="QQE183" s="3"/>
      <c r="QQF183" s="3"/>
      <c r="QQG183" s="3"/>
      <c r="QQH183" s="3"/>
      <c r="QQI183" s="3"/>
      <c r="QQJ183" s="3"/>
      <c r="QQK183" s="3"/>
      <c r="QQL183" s="3"/>
      <c r="QQM183" s="3"/>
      <c r="QQN183" s="3"/>
      <c r="QQO183" s="3"/>
      <c r="QQP183" s="3"/>
      <c r="QQQ183" s="3"/>
      <c r="QQR183" s="3"/>
      <c r="QQS183" s="3"/>
      <c r="QQT183" s="3"/>
      <c r="QQU183" s="3"/>
      <c r="QQV183" s="3"/>
      <c r="QQW183" s="3"/>
      <c r="QQX183" s="3"/>
      <c r="QQY183" s="3"/>
      <c r="QQZ183" s="3"/>
      <c r="QRA183" s="3"/>
      <c r="QRB183" s="3"/>
      <c r="QRC183" s="3"/>
      <c r="QRD183" s="3"/>
      <c r="QRE183" s="3"/>
      <c r="QRF183" s="3"/>
      <c r="QRG183" s="3"/>
      <c r="QRH183" s="3"/>
      <c r="QRI183" s="3"/>
      <c r="QRJ183" s="3"/>
      <c r="QRK183" s="3"/>
      <c r="QRL183" s="3"/>
      <c r="QRM183" s="3"/>
      <c r="QRN183" s="3"/>
      <c r="QRO183" s="3"/>
      <c r="QRP183" s="3"/>
      <c r="QRQ183" s="3"/>
      <c r="QRR183" s="3"/>
      <c r="QRS183" s="3"/>
      <c r="QRT183" s="3"/>
      <c r="QRU183" s="3"/>
      <c r="QRV183" s="3"/>
      <c r="QRW183" s="3"/>
      <c r="QRX183" s="3"/>
      <c r="QRY183" s="3"/>
      <c r="QRZ183" s="3"/>
      <c r="QSA183" s="3"/>
      <c r="QSB183" s="3"/>
      <c r="QSC183" s="3"/>
      <c r="QSD183" s="3"/>
      <c r="QSE183" s="3"/>
      <c r="QSF183" s="3"/>
      <c r="QSG183" s="3"/>
      <c r="QSH183" s="3"/>
      <c r="QSI183" s="3"/>
      <c r="QSJ183" s="3"/>
      <c r="QSK183" s="3"/>
      <c r="QSL183" s="3"/>
      <c r="QSM183" s="3"/>
      <c r="QSN183" s="3"/>
      <c r="QSO183" s="3"/>
      <c r="QSP183" s="3"/>
      <c r="QSQ183" s="3"/>
      <c r="QSR183" s="3"/>
      <c r="QSS183" s="3"/>
      <c r="QST183" s="3"/>
      <c r="QSU183" s="3"/>
      <c r="QSV183" s="3"/>
      <c r="QSW183" s="3"/>
      <c r="QSX183" s="3"/>
      <c r="QSY183" s="3"/>
      <c r="QSZ183" s="3"/>
      <c r="QTA183" s="3"/>
      <c r="QTB183" s="3"/>
      <c r="QTC183" s="3"/>
      <c r="QTD183" s="3"/>
      <c r="QTE183" s="3"/>
      <c r="QTF183" s="3"/>
      <c r="QTG183" s="3"/>
      <c r="QTH183" s="3"/>
      <c r="QTI183" s="3"/>
      <c r="QTJ183" s="3"/>
      <c r="QTK183" s="3"/>
      <c r="QTL183" s="3"/>
      <c r="QTM183" s="3"/>
      <c r="QTN183" s="3"/>
      <c r="QTO183" s="3"/>
      <c r="QTP183" s="3"/>
      <c r="QTQ183" s="3"/>
      <c r="QTR183" s="3"/>
      <c r="QTS183" s="3"/>
      <c r="QTT183" s="3"/>
      <c r="QTU183" s="3"/>
      <c r="QTV183" s="3"/>
      <c r="QTW183" s="3"/>
      <c r="QTX183" s="3"/>
      <c r="QTY183" s="3"/>
      <c r="QTZ183" s="3"/>
      <c r="QUA183" s="3"/>
      <c r="QUB183" s="3"/>
      <c r="QUC183" s="3"/>
      <c r="QUD183" s="3"/>
      <c r="QUE183" s="3"/>
      <c r="QUF183" s="3"/>
      <c r="QUG183" s="3"/>
      <c r="QUH183" s="3"/>
      <c r="QUI183" s="3"/>
      <c r="QUJ183" s="3"/>
      <c r="QUK183" s="3"/>
      <c r="QUL183" s="3"/>
      <c r="QUM183" s="3"/>
      <c r="QUN183" s="3"/>
      <c r="QUO183" s="3"/>
      <c r="QUP183" s="3"/>
      <c r="QUQ183" s="3"/>
      <c r="QUR183" s="3"/>
      <c r="QUS183" s="3"/>
      <c r="QUT183" s="3"/>
      <c r="QUU183" s="3"/>
      <c r="QUV183" s="3"/>
      <c r="QUW183" s="3"/>
      <c r="QUX183" s="3"/>
      <c r="QUY183" s="3"/>
      <c r="QUZ183" s="3"/>
      <c r="QVA183" s="3"/>
      <c r="QVB183" s="3"/>
      <c r="QVC183" s="3"/>
      <c r="QVD183" s="3"/>
      <c r="QVE183" s="3"/>
      <c r="QVF183" s="3"/>
      <c r="QVG183" s="3"/>
      <c r="QVH183" s="3"/>
      <c r="QVI183" s="3"/>
      <c r="QVJ183" s="3"/>
      <c r="QVK183" s="3"/>
      <c r="QVL183" s="3"/>
      <c r="QVM183" s="3"/>
      <c r="QVN183" s="3"/>
      <c r="QVO183" s="3"/>
      <c r="QVP183" s="3"/>
      <c r="QVQ183" s="3"/>
      <c r="QVR183" s="3"/>
      <c r="QVS183" s="3"/>
      <c r="QVT183" s="3"/>
      <c r="QVU183" s="3"/>
      <c r="QVV183" s="3"/>
      <c r="QVW183" s="3"/>
      <c r="QVX183" s="3"/>
      <c r="QVY183" s="3"/>
      <c r="QVZ183" s="3"/>
      <c r="QWA183" s="3"/>
      <c r="QWB183" s="3"/>
      <c r="QWC183" s="3"/>
      <c r="QWD183" s="3"/>
      <c r="QWE183" s="3"/>
      <c r="QWF183" s="3"/>
      <c r="QWG183" s="3"/>
      <c r="QWH183" s="3"/>
      <c r="QWI183" s="3"/>
      <c r="QWJ183" s="3"/>
      <c r="QWK183" s="3"/>
      <c r="QWL183" s="3"/>
      <c r="QWM183" s="3"/>
      <c r="QWN183" s="3"/>
      <c r="QWO183" s="3"/>
      <c r="QWP183" s="3"/>
      <c r="QWQ183" s="3"/>
      <c r="QWR183" s="3"/>
      <c r="QWS183" s="3"/>
      <c r="QWT183" s="3"/>
      <c r="QWU183" s="3"/>
      <c r="QWV183" s="3"/>
      <c r="QWW183" s="3"/>
      <c r="QWX183" s="3"/>
      <c r="QWY183" s="3"/>
      <c r="QWZ183" s="3"/>
      <c r="QXA183" s="3"/>
      <c r="QXB183" s="3"/>
      <c r="QXC183" s="3"/>
      <c r="QXD183" s="3"/>
      <c r="QXE183" s="3"/>
      <c r="QXF183" s="3"/>
      <c r="QXG183" s="3"/>
      <c r="QXH183" s="3"/>
      <c r="QXI183" s="3"/>
      <c r="QXJ183" s="3"/>
      <c r="QXK183" s="3"/>
      <c r="QXL183" s="3"/>
      <c r="QXM183" s="3"/>
      <c r="QXN183" s="3"/>
      <c r="QXO183" s="3"/>
      <c r="QXP183" s="3"/>
      <c r="QXQ183" s="3"/>
      <c r="QXR183" s="3"/>
      <c r="QXS183" s="3"/>
      <c r="QXT183" s="3"/>
      <c r="QXU183" s="3"/>
      <c r="QXV183" s="3"/>
      <c r="QXW183" s="3"/>
      <c r="QXX183" s="3"/>
      <c r="QXY183" s="3"/>
      <c r="QXZ183" s="3"/>
      <c r="QYA183" s="3"/>
      <c r="QYB183" s="3"/>
      <c r="QYC183" s="3"/>
      <c r="QYD183" s="3"/>
      <c r="QYE183" s="3"/>
      <c r="QYF183" s="3"/>
      <c r="QYG183" s="3"/>
      <c r="QYH183" s="3"/>
      <c r="QYI183" s="3"/>
      <c r="QYJ183" s="3"/>
      <c r="QYK183" s="3"/>
      <c r="QYL183" s="3"/>
      <c r="QYM183" s="3"/>
      <c r="QYN183" s="3"/>
      <c r="QYO183" s="3"/>
      <c r="QYP183" s="3"/>
      <c r="QYQ183" s="3"/>
      <c r="QYR183" s="3"/>
      <c r="QYS183" s="3"/>
      <c r="QYT183" s="3"/>
      <c r="QYU183" s="3"/>
      <c r="QYV183" s="3"/>
      <c r="QYW183" s="3"/>
      <c r="QYX183" s="3"/>
      <c r="QYY183" s="3"/>
      <c r="QYZ183" s="3"/>
      <c r="QZA183" s="3"/>
      <c r="QZB183" s="3"/>
      <c r="QZC183" s="3"/>
      <c r="QZD183" s="3"/>
      <c r="QZE183" s="3"/>
      <c r="QZF183" s="3"/>
      <c r="QZG183" s="3"/>
      <c r="QZH183" s="3"/>
      <c r="QZI183" s="3"/>
      <c r="QZJ183" s="3"/>
      <c r="QZK183" s="3"/>
      <c r="QZL183" s="3"/>
      <c r="QZM183" s="3"/>
      <c r="QZN183" s="3"/>
      <c r="QZO183" s="3"/>
      <c r="QZP183" s="3"/>
      <c r="QZQ183" s="3"/>
      <c r="QZR183" s="3"/>
      <c r="QZS183" s="3"/>
      <c r="QZT183" s="3"/>
      <c r="QZU183" s="3"/>
      <c r="QZV183" s="3"/>
      <c r="QZW183" s="3"/>
      <c r="QZX183" s="3"/>
      <c r="QZY183" s="3"/>
      <c r="QZZ183" s="3"/>
      <c r="RAA183" s="3"/>
      <c r="RAB183" s="3"/>
      <c r="RAC183" s="3"/>
      <c r="RAD183" s="3"/>
      <c r="RAE183" s="3"/>
      <c r="RAF183" s="3"/>
      <c r="RAG183" s="3"/>
      <c r="RAH183" s="3"/>
      <c r="RAI183" s="3"/>
      <c r="RAJ183" s="3"/>
      <c r="RAK183" s="3"/>
      <c r="RAL183" s="3"/>
      <c r="RAM183" s="3"/>
      <c r="RAN183" s="3"/>
      <c r="RAO183" s="3"/>
      <c r="RAP183" s="3"/>
      <c r="RAQ183" s="3"/>
      <c r="RAR183" s="3"/>
      <c r="RAS183" s="3"/>
      <c r="RAT183" s="3"/>
      <c r="RAU183" s="3"/>
      <c r="RAV183" s="3"/>
      <c r="RAW183" s="3"/>
      <c r="RAX183" s="3"/>
      <c r="RAY183" s="3"/>
      <c r="RAZ183" s="3"/>
      <c r="RBA183" s="3"/>
      <c r="RBB183" s="3"/>
      <c r="RBC183" s="3"/>
      <c r="RBD183" s="3"/>
      <c r="RBE183" s="3"/>
      <c r="RBF183" s="3"/>
      <c r="RBG183" s="3"/>
      <c r="RBH183" s="3"/>
      <c r="RBI183" s="3"/>
      <c r="RBJ183" s="3"/>
      <c r="RBK183" s="3"/>
      <c r="RBL183" s="3"/>
      <c r="RBM183" s="3"/>
      <c r="RBN183" s="3"/>
      <c r="RBO183" s="3"/>
      <c r="RBP183" s="3"/>
      <c r="RBQ183" s="3"/>
      <c r="RBR183" s="3"/>
      <c r="RBS183" s="3"/>
      <c r="RBT183" s="3"/>
      <c r="RBU183" s="3"/>
      <c r="RBV183" s="3"/>
      <c r="RBW183" s="3"/>
      <c r="RBX183" s="3"/>
      <c r="RBY183" s="3"/>
      <c r="RBZ183" s="3"/>
      <c r="RCA183" s="3"/>
      <c r="RCB183" s="3"/>
      <c r="RCC183" s="3"/>
      <c r="RCD183" s="3"/>
      <c r="RCE183" s="3"/>
      <c r="RCF183" s="3"/>
      <c r="RCG183" s="3"/>
      <c r="RCH183" s="3"/>
      <c r="RCI183" s="3"/>
      <c r="RCJ183" s="3"/>
      <c r="RCK183" s="3"/>
      <c r="RCL183" s="3"/>
      <c r="RCM183" s="3"/>
      <c r="RCN183" s="3"/>
      <c r="RCO183" s="3"/>
      <c r="RCP183" s="3"/>
      <c r="RCQ183" s="3"/>
      <c r="RCR183" s="3"/>
      <c r="RCS183" s="3"/>
      <c r="RCT183" s="3"/>
      <c r="RCU183" s="3"/>
      <c r="RCV183" s="3"/>
      <c r="RCW183" s="3"/>
      <c r="RCX183" s="3"/>
      <c r="RCY183" s="3"/>
      <c r="RCZ183" s="3"/>
      <c r="RDA183" s="3"/>
      <c r="RDB183" s="3"/>
      <c r="RDC183" s="3"/>
      <c r="RDD183" s="3"/>
      <c r="RDE183" s="3"/>
      <c r="RDF183" s="3"/>
      <c r="RDG183" s="3"/>
      <c r="RDH183" s="3"/>
      <c r="RDI183" s="3"/>
      <c r="RDJ183" s="3"/>
      <c r="RDK183" s="3"/>
      <c r="RDL183" s="3"/>
      <c r="RDM183" s="3"/>
      <c r="RDN183" s="3"/>
      <c r="RDO183" s="3"/>
      <c r="RDP183" s="3"/>
      <c r="RDQ183" s="3"/>
      <c r="RDR183" s="3"/>
      <c r="RDS183" s="3"/>
      <c r="RDT183" s="3"/>
      <c r="RDU183" s="3"/>
      <c r="RDV183" s="3"/>
      <c r="RDW183" s="3"/>
      <c r="RDX183" s="3"/>
      <c r="RDY183" s="3"/>
      <c r="RDZ183" s="3"/>
      <c r="REA183" s="3"/>
      <c r="REB183" s="3"/>
      <c r="REC183" s="3"/>
      <c r="RED183" s="3"/>
      <c r="REE183" s="3"/>
      <c r="REF183" s="3"/>
      <c r="REG183" s="3"/>
      <c r="REH183" s="3"/>
      <c r="REI183" s="3"/>
      <c r="REJ183" s="3"/>
      <c r="REK183" s="3"/>
      <c r="REL183" s="3"/>
      <c r="REM183" s="3"/>
      <c r="REN183" s="3"/>
      <c r="REO183" s="3"/>
      <c r="REP183" s="3"/>
      <c r="REQ183" s="3"/>
      <c r="RER183" s="3"/>
      <c r="RES183" s="3"/>
      <c r="RET183" s="3"/>
      <c r="REU183" s="3"/>
      <c r="REV183" s="3"/>
      <c r="REW183" s="3"/>
      <c r="REX183" s="3"/>
      <c r="REY183" s="3"/>
      <c r="REZ183" s="3"/>
      <c r="RFA183" s="3"/>
      <c r="RFB183" s="3"/>
      <c r="RFC183" s="3"/>
      <c r="RFD183" s="3"/>
      <c r="RFE183" s="3"/>
      <c r="RFF183" s="3"/>
      <c r="RFG183" s="3"/>
      <c r="RFH183" s="3"/>
      <c r="RFI183" s="3"/>
      <c r="RFJ183" s="3"/>
      <c r="RFK183" s="3"/>
      <c r="RFL183" s="3"/>
      <c r="RFM183" s="3"/>
      <c r="RFN183" s="3"/>
      <c r="RFO183" s="3"/>
      <c r="RFP183" s="3"/>
      <c r="RFQ183" s="3"/>
      <c r="RFR183" s="3"/>
      <c r="RFS183" s="3"/>
      <c r="RFT183" s="3"/>
      <c r="RFU183" s="3"/>
      <c r="RFV183" s="3"/>
      <c r="RFW183" s="3"/>
      <c r="RFX183" s="3"/>
      <c r="RFY183" s="3"/>
      <c r="RFZ183" s="3"/>
      <c r="RGA183" s="3"/>
      <c r="RGB183" s="3"/>
      <c r="RGC183" s="3"/>
      <c r="RGD183" s="3"/>
      <c r="RGE183" s="3"/>
      <c r="RGF183" s="3"/>
      <c r="RGG183" s="3"/>
      <c r="RGH183" s="3"/>
      <c r="RGI183" s="3"/>
      <c r="RGJ183" s="3"/>
      <c r="RGK183" s="3"/>
      <c r="RGL183" s="3"/>
      <c r="RGM183" s="3"/>
      <c r="RGN183" s="3"/>
      <c r="RGO183" s="3"/>
      <c r="RGP183" s="3"/>
      <c r="RGQ183" s="3"/>
      <c r="RGR183" s="3"/>
      <c r="RGS183" s="3"/>
      <c r="RGT183" s="3"/>
      <c r="RGU183" s="3"/>
      <c r="RGV183" s="3"/>
      <c r="RGW183" s="3"/>
      <c r="RGX183" s="3"/>
      <c r="RGY183" s="3"/>
      <c r="RGZ183" s="3"/>
      <c r="RHA183" s="3"/>
      <c r="RHB183" s="3"/>
      <c r="RHC183" s="3"/>
      <c r="RHD183" s="3"/>
      <c r="RHE183" s="3"/>
      <c r="RHF183" s="3"/>
      <c r="RHG183" s="3"/>
      <c r="RHH183" s="3"/>
      <c r="RHI183" s="3"/>
      <c r="RHJ183" s="3"/>
      <c r="RHK183" s="3"/>
      <c r="RHL183" s="3"/>
      <c r="RHM183" s="3"/>
      <c r="RHN183" s="3"/>
      <c r="RHO183" s="3"/>
      <c r="RHP183" s="3"/>
      <c r="RHQ183" s="3"/>
      <c r="RHR183" s="3"/>
      <c r="RHS183" s="3"/>
      <c r="RHT183" s="3"/>
      <c r="RHU183" s="3"/>
      <c r="RHV183" s="3"/>
      <c r="RHW183" s="3"/>
      <c r="RHX183" s="3"/>
      <c r="RHY183" s="3"/>
      <c r="RHZ183" s="3"/>
      <c r="RIA183" s="3"/>
      <c r="RIB183" s="3"/>
      <c r="RIC183" s="3"/>
      <c r="RID183" s="3"/>
      <c r="RIE183" s="3"/>
      <c r="RIF183" s="3"/>
      <c r="RIG183" s="3"/>
      <c r="RIH183" s="3"/>
      <c r="RII183" s="3"/>
      <c r="RIJ183" s="3"/>
      <c r="RIK183" s="3"/>
      <c r="RIL183" s="3"/>
      <c r="RIM183" s="3"/>
      <c r="RIN183" s="3"/>
      <c r="RIO183" s="3"/>
      <c r="RIP183" s="3"/>
      <c r="RIQ183" s="3"/>
      <c r="RIR183" s="3"/>
      <c r="RIS183" s="3"/>
      <c r="RIT183" s="3"/>
      <c r="RIU183" s="3"/>
      <c r="RIV183" s="3"/>
      <c r="RIW183" s="3"/>
      <c r="RIX183" s="3"/>
      <c r="RIY183" s="3"/>
      <c r="RIZ183" s="3"/>
      <c r="RJA183" s="3"/>
      <c r="RJB183" s="3"/>
      <c r="RJC183" s="3"/>
      <c r="RJD183" s="3"/>
      <c r="RJE183" s="3"/>
      <c r="RJF183" s="3"/>
      <c r="RJG183" s="3"/>
      <c r="RJH183" s="3"/>
      <c r="RJI183" s="3"/>
      <c r="RJJ183" s="3"/>
      <c r="RJK183" s="3"/>
      <c r="RJL183" s="3"/>
      <c r="RJM183" s="3"/>
      <c r="RJN183" s="3"/>
      <c r="RJO183" s="3"/>
      <c r="RJP183" s="3"/>
      <c r="RJQ183" s="3"/>
      <c r="RJR183" s="3"/>
      <c r="RJS183" s="3"/>
      <c r="RJT183" s="3"/>
      <c r="RJU183" s="3"/>
      <c r="RJV183" s="3"/>
      <c r="RJW183" s="3"/>
      <c r="RJX183" s="3"/>
      <c r="RJY183" s="3"/>
      <c r="RJZ183" s="3"/>
      <c r="RKA183" s="3"/>
      <c r="RKB183" s="3"/>
      <c r="RKC183" s="3"/>
      <c r="RKD183" s="3"/>
      <c r="RKE183" s="3"/>
      <c r="RKF183" s="3"/>
      <c r="RKG183" s="3"/>
      <c r="RKH183" s="3"/>
      <c r="RKI183" s="3"/>
      <c r="RKJ183" s="3"/>
      <c r="RKK183" s="3"/>
      <c r="RKL183" s="3"/>
      <c r="RKM183" s="3"/>
      <c r="RKN183" s="3"/>
      <c r="RKO183" s="3"/>
      <c r="RKP183" s="3"/>
      <c r="RKQ183" s="3"/>
      <c r="RKR183" s="3"/>
      <c r="RKS183" s="3"/>
      <c r="RKT183" s="3"/>
      <c r="RKU183" s="3"/>
      <c r="RKV183" s="3"/>
      <c r="RKW183" s="3"/>
      <c r="RKX183" s="3"/>
      <c r="RKY183" s="3"/>
      <c r="RKZ183" s="3"/>
      <c r="RLA183" s="3"/>
      <c r="RLB183" s="3"/>
      <c r="RLC183" s="3"/>
      <c r="RLD183" s="3"/>
      <c r="RLE183" s="3"/>
      <c r="RLF183" s="3"/>
      <c r="RLG183" s="3"/>
      <c r="RLH183" s="3"/>
      <c r="RLI183" s="3"/>
      <c r="RLJ183" s="3"/>
      <c r="RLK183" s="3"/>
      <c r="RLL183" s="3"/>
      <c r="RLM183" s="3"/>
      <c r="RLN183" s="3"/>
      <c r="RLO183" s="3"/>
      <c r="RLP183" s="3"/>
      <c r="RLQ183" s="3"/>
      <c r="RLR183" s="3"/>
      <c r="RLS183" s="3"/>
      <c r="RLT183" s="3"/>
      <c r="RLU183" s="3"/>
      <c r="RLV183" s="3"/>
      <c r="RLW183" s="3"/>
      <c r="RLX183" s="3"/>
      <c r="RLY183" s="3"/>
      <c r="RLZ183" s="3"/>
      <c r="RMA183" s="3"/>
      <c r="RMB183" s="3"/>
      <c r="RMC183" s="3"/>
      <c r="RMD183" s="3"/>
      <c r="RME183" s="3"/>
      <c r="RMF183" s="3"/>
      <c r="RMG183" s="3"/>
      <c r="RMH183" s="3"/>
      <c r="RMI183" s="3"/>
      <c r="RMJ183" s="3"/>
      <c r="RMK183" s="3"/>
      <c r="RML183" s="3"/>
      <c r="RMM183" s="3"/>
      <c r="RMN183" s="3"/>
      <c r="RMO183" s="3"/>
      <c r="RMP183" s="3"/>
      <c r="RMQ183" s="3"/>
      <c r="RMR183" s="3"/>
      <c r="RMS183" s="3"/>
      <c r="RMT183" s="3"/>
      <c r="RMU183" s="3"/>
      <c r="RMV183" s="3"/>
      <c r="RMW183" s="3"/>
      <c r="RMX183" s="3"/>
      <c r="RMY183" s="3"/>
      <c r="RMZ183" s="3"/>
      <c r="RNA183" s="3"/>
      <c r="RNB183" s="3"/>
      <c r="RNC183" s="3"/>
      <c r="RND183" s="3"/>
      <c r="RNE183" s="3"/>
      <c r="RNF183" s="3"/>
      <c r="RNG183" s="3"/>
      <c r="RNH183" s="3"/>
      <c r="RNI183" s="3"/>
      <c r="RNJ183" s="3"/>
      <c r="RNK183" s="3"/>
      <c r="RNL183" s="3"/>
      <c r="RNM183" s="3"/>
      <c r="RNN183" s="3"/>
      <c r="RNO183" s="3"/>
      <c r="RNP183" s="3"/>
      <c r="RNQ183" s="3"/>
      <c r="RNR183" s="3"/>
      <c r="RNS183" s="3"/>
      <c r="RNT183" s="3"/>
      <c r="RNU183" s="3"/>
      <c r="RNV183" s="3"/>
      <c r="RNW183" s="3"/>
      <c r="RNX183" s="3"/>
      <c r="RNY183" s="3"/>
      <c r="RNZ183" s="3"/>
      <c r="ROA183" s="3"/>
      <c r="ROB183" s="3"/>
      <c r="ROC183" s="3"/>
      <c r="ROD183" s="3"/>
      <c r="ROE183" s="3"/>
      <c r="ROF183" s="3"/>
      <c r="ROG183" s="3"/>
      <c r="ROH183" s="3"/>
      <c r="ROI183" s="3"/>
      <c r="ROJ183" s="3"/>
      <c r="ROK183" s="3"/>
      <c r="ROL183" s="3"/>
      <c r="ROM183" s="3"/>
      <c r="RON183" s="3"/>
      <c r="ROO183" s="3"/>
      <c r="ROP183" s="3"/>
      <c r="ROQ183" s="3"/>
      <c r="ROR183" s="3"/>
      <c r="ROS183" s="3"/>
      <c r="ROT183" s="3"/>
      <c r="ROU183" s="3"/>
      <c r="ROV183" s="3"/>
      <c r="ROW183" s="3"/>
      <c r="ROX183" s="3"/>
      <c r="ROY183" s="3"/>
      <c r="ROZ183" s="3"/>
      <c r="RPA183" s="3"/>
      <c r="RPB183" s="3"/>
      <c r="RPC183" s="3"/>
      <c r="RPD183" s="3"/>
      <c r="RPE183" s="3"/>
      <c r="RPF183" s="3"/>
      <c r="RPG183" s="3"/>
      <c r="RPH183" s="3"/>
      <c r="RPI183" s="3"/>
      <c r="RPJ183" s="3"/>
      <c r="RPK183" s="3"/>
      <c r="RPL183" s="3"/>
      <c r="RPM183" s="3"/>
      <c r="RPN183" s="3"/>
      <c r="RPO183" s="3"/>
      <c r="RPP183" s="3"/>
      <c r="RPQ183" s="3"/>
      <c r="RPR183" s="3"/>
      <c r="RPS183" s="3"/>
      <c r="RPT183" s="3"/>
      <c r="RPU183" s="3"/>
      <c r="RPV183" s="3"/>
      <c r="RPW183" s="3"/>
      <c r="RPX183" s="3"/>
      <c r="RPY183" s="3"/>
      <c r="RPZ183" s="3"/>
      <c r="RQA183" s="3"/>
      <c r="RQB183" s="3"/>
      <c r="RQC183" s="3"/>
      <c r="RQD183" s="3"/>
      <c r="RQE183" s="3"/>
      <c r="RQF183" s="3"/>
      <c r="RQG183" s="3"/>
      <c r="RQH183" s="3"/>
      <c r="RQI183" s="3"/>
      <c r="RQJ183" s="3"/>
      <c r="RQK183" s="3"/>
      <c r="RQL183" s="3"/>
      <c r="RQM183" s="3"/>
      <c r="RQN183" s="3"/>
      <c r="RQO183" s="3"/>
      <c r="RQP183" s="3"/>
      <c r="RQQ183" s="3"/>
      <c r="RQR183" s="3"/>
      <c r="RQS183" s="3"/>
      <c r="RQT183" s="3"/>
      <c r="RQU183" s="3"/>
      <c r="RQV183" s="3"/>
      <c r="RQW183" s="3"/>
      <c r="RQX183" s="3"/>
      <c r="RQY183" s="3"/>
      <c r="RQZ183" s="3"/>
      <c r="RRA183" s="3"/>
      <c r="RRB183" s="3"/>
      <c r="RRC183" s="3"/>
      <c r="RRD183" s="3"/>
      <c r="RRE183" s="3"/>
      <c r="RRF183" s="3"/>
      <c r="RRG183" s="3"/>
      <c r="RRH183" s="3"/>
      <c r="RRI183" s="3"/>
      <c r="RRJ183" s="3"/>
      <c r="RRK183" s="3"/>
      <c r="RRL183" s="3"/>
      <c r="RRM183" s="3"/>
      <c r="RRN183" s="3"/>
      <c r="RRO183" s="3"/>
      <c r="RRP183" s="3"/>
      <c r="RRQ183" s="3"/>
      <c r="RRR183" s="3"/>
      <c r="RRS183" s="3"/>
      <c r="RRT183" s="3"/>
      <c r="RRU183" s="3"/>
      <c r="RRV183" s="3"/>
      <c r="RRW183" s="3"/>
      <c r="RRX183" s="3"/>
      <c r="RRY183" s="3"/>
      <c r="RRZ183" s="3"/>
      <c r="RSA183" s="3"/>
      <c r="RSB183" s="3"/>
      <c r="RSC183" s="3"/>
      <c r="RSD183" s="3"/>
      <c r="RSE183" s="3"/>
      <c r="RSF183" s="3"/>
      <c r="RSG183" s="3"/>
      <c r="RSH183" s="3"/>
      <c r="RSI183" s="3"/>
      <c r="RSJ183" s="3"/>
      <c r="RSK183" s="3"/>
      <c r="RSL183" s="3"/>
      <c r="RSM183" s="3"/>
      <c r="RSN183" s="3"/>
      <c r="RSO183" s="3"/>
      <c r="RSP183" s="3"/>
      <c r="RSQ183" s="3"/>
      <c r="RSR183" s="3"/>
      <c r="RSS183" s="3"/>
      <c r="RST183" s="3"/>
      <c r="RSU183" s="3"/>
      <c r="RSV183" s="3"/>
      <c r="RSW183" s="3"/>
      <c r="RSX183" s="3"/>
      <c r="RSY183" s="3"/>
      <c r="RSZ183" s="3"/>
      <c r="RTA183" s="3"/>
      <c r="RTB183" s="3"/>
      <c r="RTC183" s="3"/>
      <c r="RTD183" s="3"/>
      <c r="RTE183" s="3"/>
      <c r="RTF183" s="3"/>
      <c r="RTG183" s="3"/>
      <c r="RTH183" s="3"/>
      <c r="RTI183" s="3"/>
      <c r="RTJ183" s="3"/>
      <c r="RTK183" s="3"/>
      <c r="RTL183" s="3"/>
      <c r="RTM183" s="3"/>
      <c r="RTN183" s="3"/>
      <c r="RTO183" s="3"/>
      <c r="RTP183" s="3"/>
      <c r="RTQ183" s="3"/>
      <c r="RTR183" s="3"/>
      <c r="RTS183" s="3"/>
      <c r="RTT183" s="3"/>
      <c r="RTU183" s="3"/>
      <c r="RTV183" s="3"/>
      <c r="RTW183" s="3"/>
      <c r="RTX183" s="3"/>
      <c r="RTY183" s="3"/>
      <c r="RTZ183" s="3"/>
      <c r="RUA183" s="3"/>
      <c r="RUB183" s="3"/>
      <c r="RUC183" s="3"/>
      <c r="RUD183" s="3"/>
      <c r="RUE183" s="3"/>
      <c r="RUF183" s="3"/>
      <c r="RUG183" s="3"/>
      <c r="RUH183" s="3"/>
      <c r="RUI183" s="3"/>
      <c r="RUJ183" s="3"/>
      <c r="RUK183" s="3"/>
      <c r="RUL183" s="3"/>
      <c r="RUM183" s="3"/>
      <c r="RUN183" s="3"/>
      <c r="RUO183" s="3"/>
      <c r="RUP183" s="3"/>
      <c r="RUQ183" s="3"/>
      <c r="RUR183" s="3"/>
      <c r="RUS183" s="3"/>
      <c r="RUT183" s="3"/>
      <c r="RUU183" s="3"/>
      <c r="RUV183" s="3"/>
      <c r="RUW183" s="3"/>
      <c r="RUX183" s="3"/>
      <c r="RUY183" s="3"/>
      <c r="RUZ183" s="3"/>
      <c r="RVA183" s="3"/>
      <c r="RVB183" s="3"/>
      <c r="RVC183" s="3"/>
      <c r="RVD183" s="3"/>
      <c r="RVE183" s="3"/>
      <c r="RVF183" s="3"/>
      <c r="RVG183" s="3"/>
      <c r="RVH183" s="3"/>
      <c r="RVI183" s="3"/>
      <c r="RVJ183" s="3"/>
      <c r="RVK183" s="3"/>
      <c r="RVL183" s="3"/>
      <c r="RVM183" s="3"/>
      <c r="RVN183" s="3"/>
      <c r="RVO183" s="3"/>
      <c r="RVP183" s="3"/>
      <c r="RVQ183" s="3"/>
      <c r="RVR183" s="3"/>
      <c r="RVS183" s="3"/>
      <c r="RVT183" s="3"/>
      <c r="RVU183" s="3"/>
      <c r="RVV183" s="3"/>
      <c r="RVW183" s="3"/>
      <c r="RVX183" s="3"/>
      <c r="RVY183" s="3"/>
      <c r="RVZ183" s="3"/>
      <c r="RWA183" s="3"/>
      <c r="RWB183" s="3"/>
      <c r="RWC183" s="3"/>
      <c r="RWD183" s="3"/>
      <c r="RWE183" s="3"/>
      <c r="RWF183" s="3"/>
      <c r="RWG183" s="3"/>
      <c r="RWH183" s="3"/>
      <c r="RWI183" s="3"/>
      <c r="RWJ183" s="3"/>
      <c r="RWK183" s="3"/>
      <c r="RWL183" s="3"/>
      <c r="RWM183" s="3"/>
      <c r="RWN183" s="3"/>
      <c r="RWO183" s="3"/>
      <c r="RWP183" s="3"/>
      <c r="RWQ183" s="3"/>
      <c r="RWR183" s="3"/>
      <c r="RWS183" s="3"/>
      <c r="RWT183" s="3"/>
      <c r="RWU183" s="3"/>
      <c r="RWV183" s="3"/>
      <c r="RWW183" s="3"/>
      <c r="RWX183" s="3"/>
      <c r="RWY183" s="3"/>
      <c r="RWZ183" s="3"/>
      <c r="RXA183" s="3"/>
      <c r="RXB183" s="3"/>
      <c r="RXC183" s="3"/>
      <c r="RXD183" s="3"/>
      <c r="RXE183" s="3"/>
      <c r="RXF183" s="3"/>
      <c r="RXG183" s="3"/>
      <c r="RXH183" s="3"/>
      <c r="RXI183" s="3"/>
      <c r="RXJ183" s="3"/>
      <c r="RXK183" s="3"/>
      <c r="RXL183" s="3"/>
      <c r="RXM183" s="3"/>
      <c r="RXN183" s="3"/>
      <c r="RXO183" s="3"/>
      <c r="RXP183" s="3"/>
      <c r="RXQ183" s="3"/>
      <c r="RXR183" s="3"/>
      <c r="RXS183" s="3"/>
      <c r="RXT183" s="3"/>
      <c r="RXU183" s="3"/>
      <c r="RXV183" s="3"/>
      <c r="RXW183" s="3"/>
      <c r="RXX183" s="3"/>
      <c r="RXY183" s="3"/>
      <c r="RXZ183" s="3"/>
      <c r="RYA183" s="3"/>
      <c r="RYB183" s="3"/>
      <c r="RYC183" s="3"/>
      <c r="RYD183" s="3"/>
      <c r="RYE183" s="3"/>
      <c r="RYF183" s="3"/>
      <c r="RYG183" s="3"/>
      <c r="RYH183" s="3"/>
      <c r="RYI183" s="3"/>
      <c r="RYJ183" s="3"/>
      <c r="RYK183" s="3"/>
      <c r="RYL183" s="3"/>
      <c r="RYM183" s="3"/>
      <c r="RYN183" s="3"/>
      <c r="RYO183" s="3"/>
      <c r="RYP183" s="3"/>
      <c r="RYQ183" s="3"/>
      <c r="RYR183" s="3"/>
      <c r="RYS183" s="3"/>
      <c r="RYT183" s="3"/>
      <c r="RYU183" s="3"/>
      <c r="RYV183" s="3"/>
      <c r="RYW183" s="3"/>
      <c r="RYX183" s="3"/>
      <c r="RYY183" s="3"/>
      <c r="RYZ183" s="3"/>
      <c r="RZA183" s="3"/>
      <c r="RZB183" s="3"/>
      <c r="RZC183" s="3"/>
      <c r="RZD183" s="3"/>
      <c r="RZE183" s="3"/>
      <c r="RZF183" s="3"/>
      <c r="RZG183" s="3"/>
      <c r="RZH183" s="3"/>
      <c r="RZI183" s="3"/>
      <c r="RZJ183" s="3"/>
      <c r="RZK183" s="3"/>
      <c r="RZL183" s="3"/>
      <c r="RZM183" s="3"/>
      <c r="RZN183" s="3"/>
      <c r="RZO183" s="3"/>
      <c r="RZP183" s="3"/>
      <c r="RZQ183" s="3"/>
      <c r="RZR183" s="3"/>
      <c r="RZS183" s="3"/>
      <c r="RZT183" s="3"/>
      <c r="RZU183" s="3"/>
      <c r="RZV183" s="3"/>
      <c r="RZW183" s="3"/>
      <c r="RZX183" s="3"/>
      <c r="RZY183" s="3"/>
      <c r="RZZ183" s="3"/>
      <c r="SAA183" s="3"/>
      <c r="SAB183" s="3"/>
      <c r="SAC183" s="3"/>
      <c r="SAD183" s="3"/>
      <c r="SAE183" s="3"/>
      <c r="SAF183" s="3"/>
      <c r="SAG183" s="3"/>
      <c r="SAH183" s="3"/>
      <c r="SAI183" s="3"/>
      <c r="SAJ183" s="3"/>
      <c r="SAK183" s="3"/>
      <c r="SAL183" s="3"/>
      <c r="SAM183" s="3"/>
      <c r="SAN183" s="3"/>
      <c r="SAO183" s="3"/>
      <c r="SAP183" s="3"/>
      <c r="SAQ183" s="3"/>
      <c r="SAR183" s="3"/>
      <c r="SAS183" s="3"/>
      <c r="SAT183" s="3"/>
      <c r="SAU183" s="3"/>
      <c r="SAV183" s="3"/>
      <c r="SAW183" s="3"/>
      <c r="SAX183" s="3"/>
      <c r="SAY183" s="3"/>
      <c r="SAZ183" s="3"/>
      <c r="SBA183" s="3"/>
      <c r="SBB183" s="3"/>
      <c r="SBC183" s="3"/>
      <c r="SBD183" s="3"/>
      <c r="SBE183" s="3"/>
      <c r="SBF183" s="3"/>
      <c r="SBG183" s="3"/>
      <c r="SBH183" s="3"/>
      <c r="SBI183" s="3"/>
      <c r="SBJ183" s="3"/>
      <c r="SBK183" s="3"/>
      <c r="SBL183" s="3"/>
      <c r="SBM183" s="3"/>
      <c r="SBN183" s="3"/>
      <c r="SBO183" s="3"/>
      <c r="SBP183" s="3"/>
      <c r="SBQ183" s="3"/>
      <c r="SBR183" s="3"/>
      <c r="SBS183" s="3"/>
      <c r="SBT183" s="3"/>
      <c r="SBU183" s="3"/>
      <c r="SBV183" s="3"/>
      <c r="SBW183" s="3"/>
      <c r="SBX183" s="3"/>
      <c r="SBY183" s="3"/>
      <c r="SBZ183" s="3"/>
      <c r="SCA183" s="3"/>
      <c r="SCB183" s="3"/>
      <c r="SCC183" s="3"/>
      <c r="SCD183" s="3"/>
      <c r="SCE183" s="3"/>
      <c r="SCF183" s="3"/>
      <c r="SCG183" s="3"/>
      <c r="SCH183" s="3"/>
      <c r="SCI183" s="3"/>
      <c r="SCJ183" s="3"/>
      <c r="SCK183" s="3"/>
      <c r="SCL183" s="3"/>
      <c r="SCM183" s="3"/>
      <c r="SCN183" s="3"/>
      <c r="SCO183" s="3"/>
      <c r="SCP183" s="3"/>
      <c r="SCQ183" s="3"/>
      <c r="SCR183" s="3"/>
      <c r="SCS183" s="3"/>
      <c r="SCT183" s="3"/>
      <c r="SCU183" s="3"/>
      <c r="SCV183" s="3"/>
      <c r="SCW183" s="3"/>
      <c r="SCX183" s="3"/>
      <c r="SCY183" s="3"/>
      <c r="SCZ183" s="3"/>
      <c r="SDA183" s="3"/>
      <c r="SDB183" s="3"/>
      <c r="SDC183" s="3"/>
      <c r="SDD183" s="3"/>
      <c r="SDE183" s="3"/>
      <c r="SDF183" s="3"/>
      <c r="SDG183" s="3"/>
      <c r="SDH183" s="3"/>
      <c r="SDI183" s="3"/>
      <c r="SDJ183" s="3"/>
      <c r="SDK183" s="3"/>
      <c r="SDL183" s="3"/>
      <c r="SDM183" s="3"/>
      <c r="SDN183" s="3"/>
      <c r="SDO183" s="3"/>
      <c r="SDP183" s="3"/>
      <c r="SDQ183" s="3"/>
      <c r="SDR183" s="3"/>
      <c r="SDS183" s="3"/>
      <c r="SDT183" s="3"/>
      <c r="SDU183" s="3"/>
      <c r="SDV183" s="3"/>
      <c r="SDW183" s="3"/>
      <c r="SDX183" s="3"/>
      <c r="SDY183" s="3"/>
      <c r="SDZ183" s="3"/>
      <c r="SEA183" s="3"/>
      <c r="SEB183" s="3"/>
      <c r="SEC183" s="3"/>
      <c r="SED183" s="3"/>
      <c r="SEE183" s="3"/>
      <c r="SEF183" s="3"/>
      <c r="SEG183" s="3"/>
      <c r="SEH183" s="3"/>
      <c r="SEI183" s="3"/>
      <c r="SEJ183" s="3"/>
      <c r="SEK183" s="3"/>
      <c r="SEL183" s="3"/>
      <c r="SEM183" s="3"/>
      <c r="SEN183" s="3"/>
      <c r="SEO183" s="3"/>
      <c r="SEP183" s="3"/>
      <c r="SEQ183" s="3"/>
      <c r="SER183" s="3"/>
      <c r="SES183" s="3"/>
      <c r="SET183" s="3"/>
      <c r="SEU183" s="3"/>
      <c r="SEV183" s="3"/>
      <c r="SEW183" s="3"/>
      <c r="SEX183" s="3"/>
      <c r="SEY183" s="3"/>
      <c r="SEZ183" s="3"/>
      <c r="SFA183" s="3"/>
      <c r="SFB183" s="3"/>
      <c r="SFC183" s="3"/>
      <c r="SFD183" s="3"/>
      <c r="SFE183" s="3"/>
      <c r="SFF183" s="3"/>
      <c r="SFG183" s="3"/>
      <c r="SFH183" s="3"/>
      <c r="SFI183" s="3"/>
      <c r="SFJ183" s="3"/>
      <c r="SFK183" s="3"/>
      <c r="SFL183" s="3"/>
      <c r="SFM183" s="3"/>
      <c r="SFN183" s="3"/>
      <c r="SFO183" s="3"/>
      <c r="SFP183" s="3"/>
      <c r="SFQ183" s="3"/>
      <c r="SFR183" s="3"/>
      <c r="SFS183" s="3"/>
      <c r="SFT183" s="3"/>
      <c r="SFU183" s="3"/>
      <c r="SFV183" s="3"/>
      <c r="SFW183" s="3"/>
      <c r="SFX183" s="3"/>
      <c r="SFY183" s="3"/>
      <c r="SFZ183" s="3"/>
      <c r="SGA183" s="3"/>
      <c r="SGB183" s="3"/>
      <c r="SGC183" s="3"/>
      <c r="SGD183" s="3"/>
      <c r="SGE183" s="3"/>
      <c r="SGF183" s="3"/>
      <c r="SGG183" s="3"/>
      <c r="SGH183" s="3"/>
      <c r="SGI183" s="3"/>
      <c r="SGJ183" s="3"/>
      <c r="SGK183" s="3"/>
      <c r="SGL183" s="3"/>
      <c r="SGM183" s="3"/>
      <c r="SGN183" s="3"/>
      <c r="SGO183" s="3"/>
      <c r="SGP183" s="3"/>
      <c r="SGQ183" s="3"/>
      <c r="SGR183" s="3"/>
      <c r="SGS183" s="3"/>
      <c r="SGT183" s="3"/>
      <c r="SGU183" s="3"/>
      <c r="SGV183" s="3"/>
      <c r="SGW183" s="3"/>
      <c r="SGX183" s="3"/>
      <c r="SGY183" s="3"/>
      <c r="SGZ183" s="3"/>
      <c r="SHA183" s="3"/>
      <c r="SHB183" s="3"/>
      <c r="SHC183" s="3"/>
      <c r="SHD183" s="3"/>
      <c r="SHE183" s="3"/>
      <c r="SHF183" s="3"/>
      <c r="SHG183" s="3"/>
      <c r="SHH183" s="3"/>
      <c r="SHI183" s="3"/>
      <c r="SHJ183" s="3"/>
      <c r="SHK183" s="3"/>
      <c r="SHL183" s="3"/>
      <c r="SHM183" s="3"/>
      <c r="SHN183" s="3"/>
      <c r="SHO183" s="3"/>
      <c r="SHP183" s="3"/>
      <c r="SHQ183" s="3"/>
      <c r="SHR183" s="3"/>
      <c r="SHS183" s="3"/>
      <c r="SHT183" s="3"/>
      <c r="SHU183" s="3"/>
      <c r="SHV183" s="3"/>
      <c r="SHW183" s="3"/>
      <c r="SHX183" s="3"/>
      <c r="SHY183" s="3"/>
      <c r="SHZ183" s="3"/>
      <c r="SIA183" s="3"/>
      <c r="SIB183" s="3"/>
      <c r="SIC183" s="3"/>
      <c r="SID183" s="3"/>
      <c r="SIE183" s="3"/>
      <c r="SIF183" s="3"/>
      <c r="SIG183" s="3"/>
      <c r="SIH183" s="3"/>
      <c r="SII183" s="3"/>
      <c r="SIJ183" s="3"/>
      <c r="SIK183" s="3"/>
      <c r="SIL183" s="3"/>
      <c r="SIM183" s="3"/>
      <c r="SIN183" s="3"/>
      <c r="SIO183" s="3"/>
      <c r="SIP183" s="3"/>
      <c r="SIQ183" s="3"/>
      <c r="SIR183" s="3"/>
      <c r="SIS183" s="3"/>
      <c r="SIT183" s="3"/>
      <c r="SIU183" s="3"/>
      <c r="SIV183" s="3"/>
      <c r="SIW183" s="3"/>
      <c r="SIX183" s="3"/>
      <c r="SIY183" s="3"/>
      <c r="SIZ183" s="3"/>
      <c r="SJA183" s="3"/>
      <c r="SJB183" s="3"/>
      <c r="SJC183" s="3"/>
      <c r="SJD183" s="3"/>
      <c r="SJE183" s="3"/>
      <c r="SJF183" s="3"/>
      <c r="SJG183" s="3"/>
      <c r="SJH183" s="3"/>
      <c r="SJI183" s="3"/>
      <c r="SJJ183" s="3"/>
      <c r="SJK183" s="3"/>
      <c r="SJL183" s="3"/>
      <c r="SJM183" s="3"/>
      <c r="SJN183" s="3"/>
      <c r="SJO183" s="3"/>
      <c r="SJP183" s="3"/>
      <c r="SJQ183" s="3"/>
      <c r="SJR183" s="3"/>
      <c r="SJS183" s="3"/>
      <c r="SJT183" s="3"/>
      <c r="SJU183" s="3"/>
      <c r="SJV183" s="3"/>
      <c r="SJW183" s="3"/>
      <c r="SJX183" s="3"/>
      <c r="SJY183" s="3"/>
      <c r="SJZ183" s="3"/>
      <c r="SKA183" s="3"/>
      <c r="SKB183" s="3"/>
      <c r="SKC183" s="3"/>
      <c r="SKD183" s="3"/>
      <c r="SKE183" s="3"/>
      <c r="SKF183" s="3"/>
      <c r="SKG183" s="3"/>
      <c r="SKH183" s="3"/>
      <c r="SKI183" s="3"/>
      <c r="SKJ183" s="3"/>
      <c r="SKK183" s="3"/>
      <c r="SKL183" s="3"/>
      <c r="SKM183" s="3"/>
      <c r="SKN183" s="3"/>
      <c r="SKO183" s="3"/>
      <c r="SKP183" s="3"/>
      <c r="SKQ183" s="3"/>
      <c r="SKR183" s="3"/>
      <c r="SKS183" s="3"/>
      <c r="SKT183" s="3"/>
      <c r="SKU183" s="3"/>
      <c r="SKV183" s="3"/>
      <c r="SKW183" s="3"/>
      <c r="SKX183" s="3"/>
      <c r="SKY183" s="3"/>
      <c r="SKZ183" s="3"/>
      <c r="SLA183" s="3"/>
      <c r="SLB183" s="3"/>
      <c r="SLC183" s="3"/>
      <c r="SLD183" s="3"/>
      <c r="SLE183" s="3"/>
      <c r="SLF183" s="3"/>
      <c r="SLG183" s="3"/>
      <c r="SLH183" s="3"/>
      <c r="SLI183" s="3"/>
      <c r="SLJ183" s="3"/>
      <c r="SLK183" s="3"/>
      <c r="SLL183" s="3"/>
      <c r="SLM183" s="3"/>
      <c r="SLN183" s="3"/>
      <c r="SLO183" s="3"/>
      <c r="SLP183" s="3"/>
      <c r="SLQ183" s="3"/>
      <c r="SLR183" s="3"/>
      <c r="SLS183" s="3"/>
      <c r="SLT183" s="3"/>
      <c r="SLU183" s="3"/>
      <c r="SLV183" s="3"/>
      <c r="SLW183" s="3"/>
      <c r="SLX183" s="3"/>
      <c r="SLY183" s="3"/>
      <c r="SLZ183" s="3"/>
      <c r="SMA183" s="3"/>
      <c r="SMB183" s="3"/>
      <c r="SMC183" s="3"/>
      <c r="SMD183" s="3"/>
      <c r="SME183" s="3"/>
      <c r="SMF183" s="3"/>
      <c r="SMG183" s="3"/>
      <c r="SMH183" s="3"/>
      <c r="SMI183" s="3"/>
      <c r="SMJ183" s="3"/>
      <c r="SMK183" s="3"/>
      <c r="SML183" s="3"/>
      <c r="SMM183" s="3"/>
      <c r="SMN183" s="3"/>
      <c r="SMO183" s="3"/>
      <c r="SMP183" s="3"/>
      <c r="SMQ183" s="3"/>
      <c r="SMR183" s="3"/>
      <c r="SMS183" s="3"/>
      <c r="SMT183" s="3"/>
      <c r="SMU183" s="3"/>
      <c r="SMV183" s="3"/>
      <c r="SMW183" s="3"/>
      <c r="SMX183" s="3"/>
      <c r="SMY183" s="3"/>
      <c r="SMZ183" s="3"/>
      <c r="SNA183" s="3"/>
      <c r="SNB183" s="3"/>
      <c r="SNC183" s="3"/>
      <c r="SND183" s="3"/>
      <c r="SNE183" s="3"/>
      <c r="SNF183" s="3"/>
      <c r="SNG183" s="3"/>
      <c r="SNH183" s="3"/>
      <c r="SNI183" s="3"/>
      <c r="SNJ183" s="3"/>
      <c r="SNK183" s="3"/>
      <c r="SNL183" s="3"/>
      <c r="SNM183" s="3"/>
      <c r="SNN183" s="3"/>
      <c r="SNO183" s="3"/>
      <c r="SNP183" s="3"/>
      <c r="SNQ183" s="3"/>
      <c r="SNR183" s="3"/>
      <c r="SNS183" s="3"/>
      <c r="SNT183" s="3"/>
      <c r="SNU183" s="3"/>
      <c r="SNV183" s="3"/>
      <c r="SNW183" s="3"/>
      <c r="SNX183" s="3"/>
      <c r="SNY183" s="3"/>
      <c r="SNZ183" s="3"/>
      <c r="SOA183" s="3"/>
      <c r="SOB183" s="3"/>
      <c r="SOC183" s="3"/>
      <c r="SOD183" s="3"/>
      <c r="SOE183" s="3"/>
      <c r="SOF183" s="3"/>
      <c r="SOG183" s="3"/>
      <c r="SOH183" s="3"/>
      <c r="SOI183" s="3"/>
      <c r="SOJ183" s="3"/>
      <c r="SOK183" s="3"/>
      <c r="SOL183" s="3"/>
      <c r="SOM183" s="3"/>
      <c r="SON183" s="3"/>
      <c r="SOO183" s="3"/>
      <c r="SOP183" s="3"/>
      <c r="SOQ183" s="3"/>
      <c r="SOR183" s="3"/>
      <c r="SOS183" s="3"/>
      <c r="SOT183" s="3"/>
      <c r="SOU183" s="3"/>
      <c r="SOV183" s="3"/>
      <c r="SOW183" s="3"/>
      <c r="SOX183" s="3"/>
      <c r="SOY183" s="3"/>
      <c r="SOZ183" s="3"/>
      <c r="SPA183" s="3"/>
      <c r="SPB183" s="3"/>
      <c r="SPC183" s="3"/>
      <c r="SPD183" s="3"/>
      <c r="SPE183" s="3"/>
      <c r="SPF183" s="3"/>
      <c r="SPG183" s="3"/>
      <c r="SPH183" s="3"/>
      <c r="SPI183" s="3"/>
      <c r="SPJ183" s="3"/>
      <c r="SPK183" s="3"/>
      <c r="SPL183" s="3"/>
      <c r="SPM183" s="3"/>
      <c r="SPN183" s="3"/>
      <c r="SPO183" s="3"/>
      <c r="SPP183" s="3"/>
      <c r="SPQ183" s="3"/>
      <c r="SPR183" s="3"/>
      <c r="SPS183" s="3"/>
      <c r="SPT183" s="3"/>
      <c r="SPU183" s="3"/>
      <c r="SPV183" s="3"/>
      <c r="SPW183" s="3"/>
      <c r="SPX183" s="3"/>
      <c r="SPY183" s="3"/>
      <c r="SPZ183" s="3"/>
      <c r="SQA183" s="3"/>
      <c r="SQB183" s="3"/>
      <c r="SQC183" s="3"/>
      <c r="SQD183" s="3"/>
      <c r="SQE183" s="3"/>
      <c r="SQF183" s="3"/>
      <c r="SQG183" s="3"/>
      <c r="SQH183" s="3"/>
      <c r="SQI183" s="3"/>
      <c r="SQJ183" s="3"/>
      <c r="SQK183" s="3"/>
      <c r="SQL183" s="3"/>
      <c r="SQM183" s="3"/>
      <c r="SQN183" s="3"/>
      <c r="SQO183" s="3"/>
      <c r="SQP183" s="3"/>
      <c r="SQQ183" s="3"/>
      <c r="SQR183" s="3"/>
      <c r="SQS183" s="3"/>
      <c r="SQT183" s="3"/>
      <c r="SQU183" s="3"/>
      <c r="SQV183" s="3"/>
      <c r="SQW183" s="3"/>
      <c r="SQX183" s="3"/>
      <c r="SQY183" s="3"/>
      <c r="SQZ183" s="3"/>
      <c r="SRA183" s="3"/>
      <c r="SRB183" s="3"/>
      <c r="SRC183" s="3"/>
      <c r="SRD183" s="3"/>
      <c r="SRE183" s="3"/>
      <c r="SRF183" s="3"/>
      <c r="SRG183" s="3"/>
      <c r="SRH183" s="3"/>
      <c r="SRI183" s="3"/>
      <c r="SRJ183" s="3"/>
      <c r="SRK183" s="3"/>
      <c r="SRL183" s="3"/>
      <c r="SRM183" s="3"/>
      <c r="SRN183" s="3"/>
      <c r="SRO183" s="3"/>
      <c r="SRP183" s="3"/>
      <c r="SRQ183" s="3"/>
      <c r="SRR183" s="3"/>
      <c r="SRS183" s="3"/>
      <c r="SRT183" s="3"/>
      <c r="SRU183" s="3"/>
      <c r="SRV183" s="3"/>
      <c r="SRW183" s="3"/>
      <c r="SRX183" s="3"/>
      <c r="SRY183" s="3"/>
      <c r="SRZ183" s="3"/>
      <c r="SSA183" s="3"/>
      <c r="SSB183" s="3"/>
      <c r="SSC183" s="3"/>
      <c r="SSD183" s="3"/>
      <c r="SSE183" s="3"/>
      <c r="SSF183" s="3"/>
      <c r="SSG183" s="3"/>
      <c r="SSH183" s="3"/>
      <c r="SSI183" s="3"/>
      <c r="SSJ183" s="3"/>
      <c r="SSK183" s="3"/>
      <c r="SSL183" s="3"/>
      <c r="SSM183" s="3"/>
      <c r="SSN183" s="3"/>
      <c r="SSO183" s="3"/>
      <c r="SSP183" s="3"/>
      <c r="SSQ183" s="3"/>
      <c r="SSR183" s="3"/>
      <c r="SSS183" s="3"/>
      <c r="SST183" s="3"/>
      <c r="SSU183" s="3"/>
      <c r="SSV183" s="3"/>
      <c r="SSW183" s="3"/>
      <c r="SSX183" s="3"/>
      <c r="SSY183" s="3"/>
      <c r="SSZ183" s="3"/>
      <c r="STA183" s="3"/>
      <c r="STB183" s="3"/>
      <c r="STC183" s="3"/>
      <c r="STD183" s="3"/>
      <c r="STE183" s="3"/>
      <c r="STF183" s="3"/>
      <c r="STG183" s="3"/>
      <c r="STH183" s="3"/>
      <c r="STI183" s="3"/>
      <c r="STJ183" s="3"/>
      <c r="STK183" s="3"/>
      <c r="STL183" s="3"/>
      <c r="STM183" s="3"/>
      <c r="STN183" s="3"/>
      <c r="STO183" s="3"/>
      <c r="STP183" s="3"/>
      <c r="STQ183" s="3"/>
      <c r="STR183" s="3"/>
      <c r="STS183" s="3"/>
      <c r="STT183" s="3"/>
      <c r="STU183" s="3"/>
      <c r="STV183" s="3"/>
      <c r="STW183" s="3"/>
      <c r="STX183" s="3"/>
      <c r="STY183" s="3"/>
      <c r="STZ183" s="3"/>
      <c r="SUA183" s="3"/>
      <c r="SUB183" s="3"/>
      <c r="SUC183" s="3"/>
      <c r="SUD183" s="3"/>
      <c r="SUE183" s="3"/>
      <c r="SUF183" s="3"/>
      <c r="SUG183" s="3"/>
      <c r="SUH183" s="3"/>
      <c r="SUI183" s="3"/>
      <c r="SUJ183" s="3"/>
      <c r="SUK183" s="3"/>
      <c r="SUL183" s="3"/>
      <c r="SUM183" s="3"/>
      <c r="SUN183" s="3"/>
      <c r="SUO183" s="3"/>
      <c r="SUP183" s="3"/>
      <c r="SUQ183" s="3"/>
      <c r="SUR183" s="3"/>
      <c r="SUS183" s="3"/>
      <c r="SUT183" s="3"/>
      <c r="SUU183" s="3"/>
      <c r="SUV183" s="3"/>
      <c r="SUW183" s="3"/>
      <c r="SUX183" s="3"/>
      <c r="SUY183" s="3"/>
      <c r="SUZ183" s="3"/>
      <c r="SVA183" s="3"/>
      <c r="SVB183" s="3"/>
      <c r="SVC183" s="3"/>
      <c r="SVD183" s="3"/>
      <c r="SVE183" s="3"/>
      <c r="SVF183" s="3"/>
      <c r="SVG183" s="3"/>
      <c r="SVH183" s="3"/>
      <c r="SVI183" s="3"/>
      <c r="SVJ183" s="3"/>
      <c r="SVK183" s="3"/>
      <c r="SVL183" s="3"/>
      <c r="SVM183" s="3"/>
      <c r="SVN183" s="3"/>
      <c r="SVO183" s="3"/>
      <c r="SVP183" s="3"/>
      <c r="SVQ183" s="3"/>
      <c r="SVR183" s="3"/>
      <c r="SVS183" s="3"/>
      <c r="SVT183" s="3"/>
      <c r="SVU183" s="3"/>
      <c r="SVV183" s="3"/>
      <c r="SVW183" s="3"/>
      <c r="SVX183" s="3"/>
      <c r="SVY183" s="3"/>
      <c r="SVZ183" s="3"/>
      <c r="SWA183" s="3"/>
      <c r="SWB183" s="3"/>
      <c r="SWC183" s="3"/>
      <c r="SWD183" s="3"/>
      <c r="SWE183" s="3"/>
      <c r="SWF183" s="3"/>
      <c r="SWG183" s="3"/>
      <c r="SWH183" s="3"/>
      <c r="SWI183" s="3"/>
      <c r="SWJ183" s="3"/>
      <c r="SWK183" s="3"/>
      <c r="SWL183" s="3"/>
      <c r="SWM183" s="3"/>
      <c r="SWN183" s="3"/>
      <c r="SWO183" s="3"/>
      <c r="SWP183" s="3"/>
      <c r="SWQ183" s="3"/>
      <c r="SWR183" s="3"/>
      <c r="SWS183" s="3"/>
      <c r="SWT183" s="3"/>
      <c r="SWU183" s="3"/>
      <c r="SWV183" s="3"/>
      <c r="SWW183" s="3"/>
      <c r="SWX183" s="3"/>
      <c r="SWY183" s="3"/>
      <c r="SWZ183" s="3"/>
      <c r="SXA183" s="3"/>
      <c r="SXB183" s="3"/>
      <c r="SXC183" s="3"/>
      <c r="SXD183" s="3"/>
      <c r="SXE183" s="3"/>
      <c r="SXF183" s="3"/>
      <c r="SXG183" s="3"/>
      <c r="SXH183" s="3"/>
      <c r="SXI183" s="3"/>
      <c r="SXJ183" s="3"/>
      <c r="SXK183" s="3"/>
      <c r="SXL183" s="3"/>
      <c r="SXM183" s="3"/>
      <c r="SXN183" s="3"/>
      <c r="SXO183" s="3"/>
      <c r="SXP183" s="3"/>
      <c r="SXQ183" s="3"/>
      <c r="SXR183" s="3"/>
      <c r="SXS183" s="3"/>
      <c r="SXT183" s="3"/>
      <c r="SXU183" s="3"/>
      <c r="SXV183" s="3"/>
      <c r="SXW183" s="3"/>
      <c r="SXX183" s="3"/>
      <c r="SXY183" s="3"/>
      <c r="SXZ183" s="3"/>
      <c r="SYA183" s="3"/>
      <c r="SYB183" s="3"/>
      <c r="SYC183" s="3"/>
      <c r="SYD183" s="3"/>
      <c r="SYE183" s="3"/>
      <c r="SYF183" s="3"/>
      <c r="SYG183" s="3"/>
      <c r="SYH183" s="3"/>
      <c r="SYI183" s="3"/>
      <c r="SYJ183" s="3"/>
      <c r="SYK183" s="3"/>
      <c r="SYL183" s="3"/>
      <c r="SYM183" s="3"/>
      <c r="SYN183" s="3"/>
      <c r="SYO183" s="3"/>
      <c r="SYP183" s="3"/>
      <c r="SYQ183" s="3"/>
      <c r="SYR183" s="3"/>
      <c r="SYS183" s="3"/>
      <c r="SYT183" s="3"/>
      <c r="SYU183" s="3"/>
      <c r="SYV183" s="3"/>
      <c r="SYW183" s="3"/>
      <c r="SYX183" s="3"/>
      <c r="SYY183" s="3"/>
      <c r="SYZ183" s="3"/>
      <c r="SZA183" s="3"/>
      <c r="SZB183" s="3"/>
      <c r="SZC183" s="3"/>
      <c r="SZD183" s="3"/>
      <c r="SZE183" s="3"/>
      <c r="SZF183" s="3"/>
      <c r="SZG183" s="3"/>
      <c r="SZH183" s="3"/>
      <c r="SZI183" s="3"/>
      <c r="SZJ183" s="3"/>
      <c r="SZK183" s="3"/>
      <c r="SZL183" s="3"/>
      <c r="SZM183" s="3"/>
      <c r="SZN183" s="3"/>
      <c r="SZO183" s="3"/>
      <c r="SZP183" s="3"/>
      <c r="SZQ183" s="3"/>
      <c r="SZR183" s="3"/>
      <c r="SZS183" s="3"/>
      <c r="SZT183" s="3"/>
      <c r="SZU183" s="3"/>
      <c r="SZV183" s="3"/>
      <c r="SZW183" s="3"/>
      <c r="SZX183" s="3"/>
      <c r="SZY183" s="3"/>
      <c r="SZZ183" s="3"/>
      <c r="TAA183" s="3"/>
      <c r="TAB183" s="3"/>
      <c r="TAC183" s="3"/>
      <c r="TAD183" s="3"/>
      <c r="TAE183" s="3"/>
      <c r="TAF183" s="3"/>
      <c r="TAG183" s="3"/>
      <c r="TAH183" s="3"/>
      <c r="TAI183" s="3"/>
      <c r="TAJ183" s="3"/>
      <c r="TAK183" s="3"/>
      <c r="TAL183" s="3"/>
      <c r="TAM183" s="3"/>
      <c r="TAN183" s="3"/>
      <c r="TAO183" s="3"/>
      <c r="TAP183" s="3"/>
      <c r="TAQ183" s="3"/>
      <c r="TAR183" s="3"/>
      <c r="TAS183" s="3"/>
      <c r="TAT183" s="3"/>
      <c r="TAU183" s="3"/>
      <c r="TAV183" s="3"/>
      <c r="TAW183" s="3"/>
      <c r="TAX183" s="3"/>
      <c r="TAY183" s="3"/>
      <c r="TAZ183" s="3"/>
      <c r="TBA183" s="3"/>
      <c r="TBB183" s="3"/>
      <c r="TBC183" s="3"/>
      <c r="TBD183" s="3"/>
      <c r="TBE183" s="3"/>
      <c r="TBF183" s="3"/>
      <c r="TBG183" s="3"/>
      <c r="TBH183" s="3"/>
      <c r="TBI183" s="3"/>
      <c r="TBJ183" s="3"/>
      <c r="TBK183" s="3"/>
      <c r="TBL183" s="3"/>
      <c r="TBM183" s="3"/>
      <c r="TBN183" s="3"/>
      <c r="TBO183" s="3"/>
      <c r="TBP183" s="3"/>
      <c r="TBQ183" s="3"/>
      <c r="TBR183" s="3"/>
      <c r="TBS183" s="3"/>
      <c r="TBT183" s="3"/>
      <c r="TBU183" s="3"/>
      <c r="TBV183" s="3"/>
      <c r="TBW183" s="3"/>
      <c r="TBX183" s="3"/>
      <c r="TBY183" s="3"/>
      <c r="TBZ183" s="3"/>
      <c r="TCA183" s="3"/>
      <c r="TCB183" s="3"/>
      <c r="TCC183" s="3"/>
      <c r="TCD183" s="3"/>
      <c r="TCE183" s="3"/>
      <c r="TCF183" s="3"/>
      <c r="TCG183" s="3"/>
      <c r="TCH183" s="3"/>
      <c r="TCI183" s="3"/>
      <c r="TCJ183" s="3"/>
      <c r="TCK183" s="3"/>
      <c r="TCL183" s="3"/>
      <c r="TCM183" s="3"/>
      <c r="TCN183" s="3"/>
      <c r="TCO183" s="3"/>
      <c r="TCP183" s="3"/>
      <c r="TCQ183" s="3"/>
      <c r="TCR183" s="3"/>
      <c r="TCS183" s="3"/>
      <c r="TCT183" s="3"/>
      <c r="TCU183" s="3"/>
      <c r="TCV183" s="3"/>
      <c r="TCW183" s="3"/>
      <c r="TCX183" s="3"/>
      <c r="TCY183" s="3"/>
      <c r="TCZ183" s="3"/>
      <c r="TDA183" s="3"/>
      <c r="TDB183" s="3"/>
      <c r="TDC183" s="3"/>
      <c r="TDD183" s="3"/>
      <c r="TDE183" s="3"/>
      <c r="TDF183" s="3"/>
      <c r="TDG183" s="3"/>
      <c r="TDH183" s="3"/>
      <c r="TDI183" s="3"/>
      <c r="TDJ183" s="3"/>
      <c r="TDK183" s="3"/>
      <c r="TDL183" s="3"/>
      <c r="TDM183" s="3"/>
      <c r="TDN183" s="3"/>
      <c r="TDO183" s="3"/>
      <c r="TDP183" s="3"/>
      <c r="TDQ183" s="3"/>
      <c r="TDR183" s="3"/>
      <c r="TDS183" s="3"/>
      <c r="TDT183" s="3"/>
      <c r="TDU183" s="3"/>
      <c r="TDV183" s="3"/>
      <c r="TDW183" s="3"/>
      <c r="TDX183" s="3"/>
      <c r="TDY183" s="3"/>
      <c r="TDZ183" s="3"/>
      <c r="TEA183" s="3"/>
      <c r="TEB183" s="3"/>
      <c r="TEC183" s="3"/>
      <c r="TED183" s="3"/>
      <c r="TEE183" s="3"/>
      <c r="TEF183" s="3"/>
      <c r="TEG183" s="3"/>
      <c r="TEH183" s="3"/>
      <c r="TEI183" s="3"/>
      <c r="TEJ183" s="3"/>
      <c r="TEK183" s="3"/>
      <c r="TEL183" s="3"/>
      <c r="TEM183" s="3"/>
      <c r="TEN183" s="3"/>
      <c r="TEO183" s="3"/>
      <c r="TEP183" s="3"/>
      <c r="TEQ183" s="3"/>
      <c r="TER183" s="3"/>
      <c r="TES183" s="3"/>
      <c r="TET183" s="3"/>
      <c r="TEU183" s="3"/>
      <c r="TEV183" s="3"/>
      <c r="TEW183" s="3"/>
      <c r="TEX183" s="3"/>
      <c r="TEY183" s="3"/>
      <c r="TEZ183" s="3"/>
      <c r="TFA183" s="3"/>
      <c r="TFB183" s="3"/>
      <c r="TFC183" s="3"/>
      <c r="TFD183" s="3"/>
      <c r="TFE183" s="3"/>
      <c r="TFF183" s="3"/>
      <c r="TFG183" s="3"/>
      <c r="TFH183" s="3"/>
      <c r="TFI183" s="3"/>
      <c r="TFJ183" s="3"/>
      <c r="TFK183" s="3"/>
      <c r="TFL183" s="3"/>
      <c r="TFM183" s="3"/>
      <c r="TFN183" s="3"/>
      <c r="TFO183" s="3"/>
      <c r="TFP183" s="3"/>
      <c r="TFQ183" s="3"/>
      <c r="TFR183" s="3"/>
      <c r="TFS183" s="3"/>
      <c r="TFT183" s="3"/>
      <c r="TFU183" s="3"/>
      <c r="TFV183" s="3"/>
      <c r="TFW183" s="3"/>
      <c r="TFX183" s="3"/>
      <c r="TFY183" s="3"/>
      <c r="TFZ183" s="3"/>
      <c r="TGA183" s="3"/>
      <c r="TGB183" s="3"/>
      <c r="TGC183" s="3"/>
      <c r="TGD183" s="3"/>
      <c r="TGE183" s="3"/>
      <c r="TGF183" s="3"/>
      <c r="TGG183" s="3"/>
      <c r="TGH183" s="3"/>
      <c r="TGI183" s="3"/>
      <c r="TGJ183" s="3"/>
      <c r="TGK183" s="3"/>
      <c r="TGL183" s="3"/>
      <c r="TGM183" s="3"/>
      <c r="TGN183" s="3"/>
      <c r="TGO183" s="3"/>
      <c r="TGP183" s="3"/>
      <c r="TGQ183" s="3"/>
      <c r="TGR183" s="3"/>
      <c r="TGS183" s="3"/>
      <c r="TGT183" s="3"/>
      <c r="TGU183" s="3"/>
      <c r="TGV183" s="3"/>
      <c r="TGW183" s="3"/>
      <c r="TGX183" s="3"/>
      <c r="TGY183" s="3"/>
      <c r="TGZ183" s="3"/>
      <c r="THA183" s="3"/>
      <c r="THB183" s="3"/>
      <c r="THC183" s="3"/>
      <c r="THD183" s="3"/>
      <c r="THE183" s="3"/>
      <c r="THF183" s="3"/>
      <c r="THG183" s="3"/>
      <c r="THH183" s="3"/>
      <c r="THI183" s="3"/>
      <c r="THJ183" s="3"/>
      <c r="THK183" s="3"/>
      <c r="THL183" s="3"/>
      <c r="THM183" s="3"/>
      <c r="THN183" s="3"/>
      <c r="THO183" s="3"/>
      <c r="THP183" s="3"/>
      <c r="THQ183" s="3"/>
      <c r="THR183" s="3"/>
      <c r="THS183" s="3"/>
      <c r="THT183" s="3"/>
      <c r="THU183" s="3"/>
      <c r="THV183" s="3"/>
      <c r="THW183" s="3"/>
      <c r="THX183" s="3"/>
      <c r="THY183" s="3"/>
      <c r="THZ183" s="3"/>
      <c r="TIA183" s="3"/>
      <c r="TIB183" s="3"/>
      <c r="TIC183" s="3"/>
      <c r="TID183" s="3"/>
      <c r="TIE183" s="3"/>
      <c r="TIF183" s="3"/>
      <c r="TIG183" s="3"/>
      <c r="TIH183" s="3"/>
      <c r="TII183" s="3"/>
      <c r="TIJ183" s="3"/>
      <c r="TIK183" s="3"/>
      <c r="TIL183" s="3"/>
      <c r="TIM183" s="3"/>
      <c r="TIN183" s="3"/>
      <c r="TIO183" s="3"/>
      <c r="TIP183" s="3"/>
      <c r="TIQ183" s="3"/>
      <c r="TIR183" s="3"/>
      <c r="TIS183" s="3"/>
      <c r="TIT183" s="3"/>
      <c r="TIU183" s="3"/>
      <c r="TIV183" s="3"/>
      <c r="TIW183" s="3"/>
      <c r="TIX183" s="3"/>
      <c r="TIY183" s="3"/>
      <c r="TIZ183" s="3"/>
      <c r="TJA183" s="3"/>
      <c r="TJB183" s="3"/>
      <c r="TJC183" s="3"/>
      <c r="TJD183" s="3"/>
      <c r="TJE183" s="3"/>
      <c r="TJF183" s="3"/>
      <c r="TJG183" s="3"/>
      <c r="TJH183" s="3"/>
      <c r="TJI183" s="3"/>
      <c r="TJJ183" s="3"/>
      <c r="TJK183" s="3"/>
      <c r="TJL183" s="3"/>
      <c r="TJM183" s="3"/>
      <c r="TJN183" s="3"/>
      <c r="TJO183" s="3"/>
      <c r="TJP183" s="3"/>
      <c r="TJQ183" s="3"/>
      <c r="TJR183" s="3"/>
      <c r="TJS183" s="3"/>
      <c r="TJT183" s="3"/>
      <c r="TJU183" s="3"/>
      <c r="TJV183" s="3"/>
      <c r="TJW183" s="3"/>
      <c r="TJX183" s="3"/>
      <c r="TJY183" s="3"/>
      <c r="TJZ183" s="3"/>
      <c r="TKA183" s="3"/>
      <c r="TKB183" s="3"/>
      <c r="TKC183" s="3"/>
      <c r="TKD183" s="3"/>
      <c r="TKE183" s="3"/>
      <c r="TKF183" s="3"/>
      <c r="TKG183" s="3"/>
      <c r="TKH183" s="3"/>
      <c r="TKI183" s="3"/>
      <c r="TKJ183" s="3"/>
      <c r="TKK183" s="3"/>
      <c r="TKL183" s="3"/>
      <c r="TKM183" s="3"/>
      <c r="TKN183" s="3"/>
      <c r="TKO183" s="3"/>
      <c r="TKP183" s="3"/>
      <c r="TKQ183" s="3"/>
      <c r="TKR183" s="3"/>
      <c r="TKS183" s="3"/>
      <c r="TKT183" s="3"/>
      <c r="TKU183" s="3"/>
      <c r="TKV183" s="3"/>
      <c r="TKW183" s="3"/>
      <c r="TKX183" s="3"/>
      <c r="TKY183" s="3"/>
      <c r="TKZ183" s="3"/>
      <c r="TLA183" s="3"/>
      <c r="TLB183" s="3"/>
      <c r="TLC183" s="3"/>
      <c r="TLD183" s="3"/>
      <c r="TLE183" s="3"/>
      <c r="TLF183" s="3"/>
      <c r="TLG183" s="3"/>
      <c r="TLH183" s="3"/>
      <c r="TLI183" s="3"/>
      <c r="TLJ183" s="3"/>
      <c r="TLK183" s="3"/>
      <c r="TLL183" s="3"/>
      <c r="TLM183" s="3"/>
      <c r="TLN183" s="3"/>
      <c r="TLO183" s="3"/>
      <c r="TLP183" s="3"/>
      <c r="TLQ183" s="3"/>
      <c r="TLR183" s="3"/>
      <c r="TLS183" s="3"/>
      <c r="TLT183" s="3"/>
      <c r="TLU183" s="3"/>
      <c r="TLV183" s="3"/>
      <c r="TLW183" s="3"/>
      <c r="TLX183" s="3"/>
      <c r="TLY183" s="3"/>
      <c r="TLZ183" s="3"/>
      <c r="TMA183" s="3"/>
      <c r="TMB183" s="3"/>
      <c r="TMC183" s="3"/>
      <c r="TMD183" s="3"/>
      <c r="TME183" s="3"/>
      <c r="TMF183" s="3"/>
      <c r="TMG183" s="3"/>
      <c r="TMH183" s="3"/>
      <c r="TMI183" s="3"/>
      <c r="TMJ183" s="3"/>
      <c r="TMK183" s="3"/>
      <c r="TML183" s="3"/>
      <c r="TMM183" s="3"/>
      <c r="TMN183" s="3"/>
      <c r="TMO183" s="3"/>
      <c r="TMP183" s="3"/>
      <c r="TMQ183" s="3"/>
      <c r="TMR183" s="3"/>
      <c r="TMS183" s="3"/>
      <c r="TMT183" s="3"/>
      <c r="TMU183" s="3"/>
      <c r="TMV183" s="3"/>
      <c r="TMW183" s="3"/>
      <c r="TMX183" s="3"/>
      <c r="TMY183" s="3"/>
      <c r="TMZ183" s="3"/>
      <c r="TNA183" s="3"/>
      <c r="TNB183" s="3"/>
      <c r="TNC183" s="3"/>
      <c r="TND183" s="3"/>
      <c r="TNE183" s="3"/>
      <c r="TNF183" s="3"/>
      <c r="TNG183" s="3"/>
      <c r="TNH183" s="3"/>
      <c r="TNI183" s="3"/>
      <c r="TNJ183" s="3"/>
      <c r="TNK183" s="3"/>
      <c r="TNL183" s="3"/>
      <c r="TNM183" s="3"/>
      <c r="TNN183" s="3"/>
      <c r="TNO183" s="3"/>
      <c r="TNP183" s="3"/>
      <c r="TNQ183" s="3"/>
      <c r="TNR183" s="3"/>
      <c r="TNS183" s="3"/>
      <c r="TNT183" s="3"/>
      <c r="TNU183" s="3"/>
      <c r="TNV183" s="3"/>
      <c r="TNW183" s="3"/>
      <c r="TNX183" s="3"/>
      <c r="TNY183" s="3"/>
      <c r="TNZ183" s="3"/>
      <c r="TOA183" s="3"/>
      <c r="TOB183" s="3"/>
      <c r="TOC183" s="3"/>
      <c r="TOD183" s="3"/>
      <c r="TOE183" s="3"/>
      <c r="TOF183" s="3"/>
      <c r="TOG183" s="3"/>
      <c r="TOH183" s="3"/>
      <c r="TOI183" s="3"/>
      <c r="TOJ183" s="3"/>
      <c r="TOK183" s="3"/>
      <c r="TOL183" s="3"/>
      <c r="TOM183" s="3"/>
      <c r="TON183" s="3"/>
      <c r="TOO183" s="3"/>
      <c r="TOP183" s="3"/>
      <c r="TOQ183" s="3"/>
      <c r="TOR183" s="3"/>
      <c r="TOS183" s="3"/>
      <c r="TOT183" s="3"/>
      <c r="TOU183" s="3"/>
      <c r="TOV183" s="3"/>
      <c r="TOW183" s="3"/>
      <c r="TOX183" s="3"/>
      <c r="TOY183" s="3"/>
      <c r="TOZ183" s="3"/>
      <c r="TPA183" s="3"/>
      <c r="TPB183" s="3"/>
      <c r="TPC183" s="3"/>
      <c r="TPD183" s="3"/>
      <c r="TPE183" s="3"/>
      <c r="TPF183" s="3"/>
      <c r="TPG183" s="3"/>
      <c r="TPH183" s="3"/>
      <c r="TPI183" s="3"/>
      <c r="TPJ183" s="3"/>
      <c r="TPK183" s="3"/>
      <c r="TPL183" s="3"/>
      <c r="TPM183" s="3"/>
      <c r="TPN183" s="3"/>
      <c r="TPO183" s="3"/>
      <c r="TPP183" s="3"/>
      <c r="TPQ183" s="3"/>
      <c r="TPR183" s="3"/>
      <c r="TPS183" s="3"/>
      <c r="TPT183" s="3"/>
      <c r="TPU183" s="3"/>
      <c r="TPV183" s="3"/>
      <c r="TPW183" s="3"/>
      <c r="TPX183" s="3"/>
      <c r="TPY183" s="3"/>
      <c r="TPZ183" s="3"/>
      <c r="TQA183" s="3"/>
      <c r="TQB183" s="3"/>
      <c r="TQC183" s="3"/>
      <c r="TQD183" s="3"/>
      <c r="TQE183" s="3"/>
      <c r="TQF183" s="3"/>
      <c r="TQG183" s="3"/>
      <c r="TQH183" s="3"/>
      <c r="TQI183" s="3"/>
      <c r="TQJ183" s="3"/>
      <c r="TQK183" s="3"/>
      <c r="TQL183" s="3"/>
      <c r="TQM183" s="3"/>
      <c r="TQN183" s="3"/>
      <c r="TQO183" s="3"/>
      <c r="TQP183" s="3"/>
      <c r="TQQ183" s="3"/>
      <c r="TQR183" s="3"/>
      <c r="TQS183" s="3"/>
      <c r="TQT183" s="3"/>
      <c r="TQU183" s="3"/>
      <c r="TQV183" s="3"/>
      <c r="TQW183" s="3"/>
      <c r="TQX183" s="3"/>
      <c r="TQY183" s="3"/>
      <c r="TQZ183" s="3"/>
      <c r="TRA183" s="3"/>
      <c r="TRB183" s="3"/>
      <c r="TRC183" s="3"/>
      <c r="TRD183" s="3"/>
      <c r="TRE183" s="3"/>
      <c r="TRF183" s="3"/>
      <c r="TRG183" s="3"/>
      <c r="TRH183" s="3"/>
      <c r="TRI183" s="3"/>
      <c r="TRJ183" s="3"/>
      <c r="TRK183" s="3"/>
      <c r="TRL183" s="3"/>
      <c r="TRM183" s="3"/>
      <c r="TRN183" s="3"/>
      <c r="TRO183" s="3"/>
      <c r="TRP183" s="3"/>
      <c r="TRQ183" s="3"/>
      <c r="TRR183" s="3"/>
      <c r="TRS183" s="3"/>
      <c r="TRT183" s="3"/>
      <c r="TRU183" s="3"/>
      <c r="TRV183" s="3"/>
      <c r="TRW183" s="3"/>
      <c r="TRX183" s="3"/>
      <c r="TRY183" s="3"/>
      <c r="TRZ183" s="3"/>
      <c r="TSA183" s="3"/>
      <c r="TSB183" s="3"/>
      <c r="TSC183" s="3"/>
      <c r="TSD183" s="3"/>
      <c r="TSE183" s="3"/>
      <c r="TSF183" s="3"/>
      <c r="TSG183" s="3"/>
      <c r="TSH183" s="3"/>
      <c r="TSI183" s="3"/>
      <c r="TSJ183" s="3"/>
      <c r="TSK183" s="3"/>
      <c r="TSL183" s="3"/>
      <c r="TSM183" s="3"/>
      <c r="TSN183" s="3"/>
      <c r="TSO183" s="3"/>
      <c r="TSP183" s="3"/>
      <c r="TSQ183" s="3"/>
      <c r="TSR183" s="3"/>
      <c r="TSS183" s="3"/>
      <c r="TST183" s="3"/>
      <c r="TSU183" s="3"/>
      <c r="TSV183" s="3"/>
      <c r="TSW183" s="3"/>
      <c r="TSX183" s="3"/>
      <c r="TSY183" s="3"/>
      <c r="TSZ183" s="3"/>
      <c r="TTA183" s="3"/>
      <c r="TTB183" s="3"/>
      <c r="TTC183" s="3"/>
      <c r="TTD183" s="3"/>
      <c r="TTE183" s="3"/>
      <c r="TTF183" s="3"/>
      <c r="TTG183" s="3"/>
      <c r="TTH183" s="3"/>
      <c r="TTI183" s="3"/>
      <c r="TTJ183" s="3"/>
      <c r="TTK183" s="3"/>
      <c r="TTL183" s="3"/>
      <c r="TTM183" s="3"/>
      <c r="TTN183" s="3"/>
      <c r="TTO183" s="3"/>
      <c r="TTP183" s="3"/>
      <c r="TTQ183" s="3"/>
      <c r="TTR183" s="3"/>
      <c r="TTS183" s="3"/>
      <c r="TTT183" s="3"/>
      <c r="TTU183" s="3"/>
      <c r="TTV183" s="3"/>
      <c r="TTW183" s="3"/>
      <c r="TTX183" s="3"/>
      <c r="TTY183" s="3"/>
      <c r="TTZ183" s="3"/>
      <c r="TUA183" s="3"/>
      <c r="TUB183" s="3"/>
      <c r="TUC183" s="3"/>
      <c r="TUD183" s="3"/>
      <c r="TUE183" s="3"/>
      <c r="TUF183" s="3"/>
      <c r="TUG183" s="3"/>
      <c r="TUH183" s="3"/>
      <c r="TUI183" s="3"/>
      <c r="TUJ183" s="3"/>
      <c r="TUK183" s="3"/>
      <c r="TUL183" s="3"/>
      <c r="TUM183" s="3"/>
      <c r="TUN183" s="3"/>
      <c r="TUO183" s="3"/>
      <c r="TUP183" s="3"/>
      <c r="TUQ183" s="3"/>
      <c r="TUR183" s="3"/>
      <c r="TUS183" s="3"/>
      <c r="TUT183" s="3"/>
      <c r="TUU183" s="3"/>
      <c r="TUV183" s="3"/>
      <c r="TUW183" s="3"/>
      <c r="TUX183" s="3"/>
      <c r="TUY183" s="3"/>
      <c r="TUZ183" s="3"/>
      <c r="TVA183" s="3"/>
      <c r="TVB183" s="3"/>
      <c r="TVC183" s="3"/>
      <c r="TVD183" s="3"/>
      <c r="TVE183" s="3"/>
      <c r="TVF183" s="3"/>
      <c r="TVG183" s="3"/>
      <c r="TVH183" s="3"/>
      <c r="TVI183" s="3"/>
      <c r="TVJ183" s="3"/>
      <c r="TVK183" s="3"/>
      <c r="TVL183" s="3"/>
      <c r="TVM183" s="3"/>
      <c r="TVN183" s="3"/>
      <c r="TVO183" s="3"/>
      <c r="TVP183" s="3"/>
      <c r="TVQ183" s="3"/>
      <c r="TVR183" s="3"/>
      <c r="TVS183" s="3"/>
      <c r="TVT183" s="3"/>
      <c r="TVU183" s="3"/>
      <c r="TVV183" s="3"/>
      <c r="TVW183" s="3"/>
      <c r="TVX183" s="3"/>
      <c r="TVY183" s="3"/>
      <c r="TVZ183" s="3"/>
      <c r="TWA183" s="3"/>
      <c r="TWB183" s="3"/>
      <c r="TWC183" s="3"/>
      <c r="TWD183" s="3"/>
      <c r="TWE183" s="3"/>
      <c r="TWF183" s="3"/>
      <c r="TWG183" s="3"/>
      <c r="TWH183" s="3"/>
      <c r="TWI183" s="3"/>
      <c r="TWJ183" s="3"/>
      <c r="TWK183" s="3"/>
      <c r="TWL183" s="3"/>
      <c r="TWM183" s="3"/>
      <c r="TWN183" s="3"/>
      <c r="TWO183" s="3"/>
      <c r="TWP183" s="3"/>
      <c r="TWQ183" s="3"/>
      <c r="TWR183" s="3"/>
      <c r="TWS183" s="3"/>
      <c r="TWT183" s="3"/>
      <c r="TWU183" s="3"/>
      <c r="TWV183" s="3"/>
      <c r="TWW183" s="3"/>
      <c r="TWX183" s="3"/>
      <c r="TWY183" s="3"/>
      <c r="TWZ183" s="3"/>
      <c r="TXA183" s="3"/>
      <c r="TXB183" s="3"/>
      <c r="TXC183" s="3"/>
      <c r="TXD183" s="3"/>
      <c r="TXE183" s="3"/>
      <c r="TXF183" s="3"/>
      <c r="TXG183" s="3"/>
      <c r="TXH183" s="3"/>
      <c r="TXI183" s="3"/>
      <c r="TXJ183" s="3"/>
      <c r="TXK183" s="3"/>
      <c r="TXL183" s="3"/>
      <c r="TXM183" s="3"/>
      <c r="TXN183" s="3"/>
      <c r="TXO183" s="3"/>
      <c r="TXP183" s="3"/>
      <c r="TXQ183" s="3"/>
      <c r="TXR183" s="3"/>
      <c r="TXS183" s="3"/>
      <c r="TXT183" s="3"/>
      <c r="TXU183" s="3"/>
      <c r="TXV183" s="3"/>
      <c r="TXW183" s="3"/>
      <c r="TXX183" s="3"/>
      <c r="TXY183" s="3"/>
      <c r="TXZ183" s="3"/>
      <c r="TYA183" s="3"/>
      <c r="TYB183" s="3"/>
      <c r="TYC183" s="3"/>
      <c r="TYD183" s="3"/>
      <c r="TYE183" s="3"/>
      <c r="TYF183" s="3"/>
      <c r="TYG183" s="3"/>
      <c r="TYH183" s="3"/>
      <c r="TYI183" s="3"/>
      <c r="TYJ183" s="3"/>
      <c r="TYK183" s="3"/>
      <c r="TYL183" s="3"/>
      <c r="TYM183" s="3"/>
      <c r="TYN183" s="3"/>
      <c r="TYO183" s="3"/>
      <c r="TYP183" s="3"/>
      <c r="TYQ183" s="3"/>
      <c r="TYR183" s="3"/>
      <c r="TYS183" s="3"/>
      <c r="TYT183" s="3"/>
      <c r="TYU183" s="3"/>
      <c r="TYV183" s="3"/>
      <c r="TYW183" s="3"/>
      <c r="TYX183" s="3"/>
      <c r="TYY183" s="3"/>
      <c r="TYZ183" s="3"/>
      <c r="TZA183" s="3"/>
      <c r="TZB183" s="3"/>
      <c r="TZC183" s="3"/>
      <c r="TZD183" s="3"/>
      <c r="TZE183" s="3"/>
      <c r="TZF183" s="3"/>
      <c r="TZG183" s="3"/>
      <c r="TZH183" s="3"/>
      <c r="TZI183" s="3"/>
      <c r="TZJ183" s="3"/>
      <c r="TZK183" s="3"/>
      <c r="TZL183" s="3"/>
      <c r="TZM183" s="3"/>
      <c r="TZN183" s="3"/>
      <c r="TZO183" s="3"/>
      <c r="TZP183" s="3"/>
      <c r="TZQ183" s="3"/>
      <c r="TZR183" s="3"/>
      <c r="TZS183" s="3"/>
      <c r="TZT183" s="3"/>
      <c r="TZU183" s="3"/>
      <c r="TZV183" s="3"/>
      <c r="TZW183" s="3"/>
      <c r="TZX183" s="3"/>
      <c r="TZY183" s="3"/>
      <c r="TZZ183" s="3"/>
      <c r="UAA183" s="3"/>
      <c r="UAB183" s="3"/>
      <c r="UAC183" s="3"/>
      <c r="UAD183" s="3"/>
      <c r="UAE183" s="3"/>
      <c r="UAF183" s="3"/>
      <c r="UAG183" s="3"/>
      <c r="UAH183" s="3"/>
      <c r="UAI183" s="3"/>
      <c r="UAJ183" s="3"/>
      <c r="UAK183" s="3"/>
      <c r="UAL183" s="3"/>
      <c r="UAM183" s="3"/>
      <c r="UAN183" s="3"/>
      <c r="UAO183" s="3"/>
      <c r="UAP183" s="3"/>
      <c r="UAQ183" s="3"/>
      <c r="UAR183" s="3"/>
      <c r="UAS183" s="3"/>
      <c r="UAT183" s="3"/>
      <c r="UAU183" s="3"/>
      <c r="UAV183" s="3"/>
      <c r="UAW183" s="3"/>
      <c r="UAX183" s="3"/>
      <c r="UAY183" s="3"/>
      <c r="UAZ183" s="3"/>
      <c r="UBA183" s="3"/>
      <c r="UBB183" s="3"/>
      <c r="UBC183" s="3"/>
      <c r="UBD183" s="3"/>
      <c r="UBE183" s="3"/>
      <c r="UBF183" s="3"/>
      <c r="UBG183" s="3"/>
      <c r="UBH183" s="3"/>
      <c r="UBI183" s="3"/>
      <c r="UBJ183" s="3"/>
      <c r="UBK183" s="3"/>
      <c r="UBL183" s="3"/>
      <c r="UBM183" s="3"/>
      <c r="UBN183" s="3"/>
      <c r="UBO183" s="3"/>
      <c r="UBP183" s="3"/>
      <c r="UBQ183" s="3"/>
      <c r="UBR183" s="3"/>
      <c r="UBS183" s="3"/>
      <c r="UBT183" s="3"/>
      <c r="UBU183" s="3"/>
      <c r="UBV183" s="3"/>
      <c r="UBW183" s="3"/>
      <c r="UBX183" s="3"/>
      <c r="UBY183" s="3"/>
      <c r="UBZ183" s="3"/>
      <c r="UCA183" s="3"/>
      <c r="UCB183" s="3"/>
      <c r="UCC183" s="3"/>
      <c r="UCD183" s="3"/>
      <c r="UCE183" s="3"/>
      <c r="UCF183" s="3"/>
      <c r="UCG183" s="3"/>
      <c r="UCH183" s="3"/>
      <c r="UCI183" s="3"/>
      <c r="UCJ183" s="3"/>
      <c r="UCK183" s="3"/>
      <c r="UCL183" s="3"/>
      <c r="UCM183" s="3"/>
      <c r="UCN183" s="3"/>
      <c r="UCO183" s="3"/>
      <c r="UCP183" s="3"/>
      <c r="UCQ183" s="3"/>
      <c r="UCR183" s="3"/>
      <c r="UCS183" s="3"/>
      <c r="UCT183" s="3"/>
      <c r="UCU183" s="3"/>
      <c r="UCV183" s="3"/>
      <c r="UCW183" s="3"/>
      <c r="UCX183" s="3"/>
      <c r="UCY183" s="3"/>
      <c r="UCZ183" s="3"/>
      <c r="UDA183" s="3"/>
      <c r="UDB183" s="3"/>
      <c r="UDC183" s="3"/>
      <c r="UDD183" s="3"/>
      <c r="UDE183" s="3"/>
      <c r="UDF183" s="3"/>
      <c r="UDG183" s="3"/>
      <c r="UDH183" s="3"/>
      <c r="UDI183" s="3"/>
      <c r="UDJ183" s="3"/>
      <c r="UDK183" s="3"/>
      <c r="UDL183" s="3"/>
      <c r="UDM183" s="3"/>
      <c r="UDN183" s="3"/>
      <c r="UDO183" s="3"/>
      <c r="UDP183" s="3"/>
      <c r="UDQ183" s="3"/>
      <c r="UDR183" s="3"/>
      <c r="UDS183" s="3"/>
      <c r="UDT183" s="3"/>
      <c r="UDU183" s="3"/>
      <c r="UDV183" s="3"/>
      <c r="UDW183" s="3"/>
      <c r="UDX183" s="3"/>
      <c r="UDY183" s="3"/>
      <c r="UDZ183" s="3"/>
      <c r="UEA183" s="3"/>
      <c r="UEB183" s="3"/>
      <c r="UEC183" s="3"/>
      <c r="UED183" s="3"/>
      <c r="UEE183" s="3"/>
      <c r="UEF183" s="3"/>
      <c r="UEG183" s="3"/>
      <c r="UEH183" s="3"/>
      <c r="UEI183" s="3"/>
      <c r="UEJ183" s="3"/>
      <c r="UEK183" s="3"/>
      <c r="UEL183" s="3"/>
      <c r="UEM183" s="3"/>
      <c r="UEN183" s="3"/>
      <c r="UEO183" s="3"/>
      <c r="UEP183" s="3"/>
      <c r="UEQ183" s="3"/>
      <c r="UER183" s="3"/>
      <c r="UES183" s="3"/>
      <c r="UET183" s="3"/>
      <c r="UEU183" s="3"/>
      <c r="UEV183" s="3"/>
      <c r="UEW183" s="3"/>
      <c r="UEX183" s="3"/>
      <c r="UEY183" s="3"/>
      <c r="UEZ183" s="3"/>
      <c r="UFA183" s="3"/>
      <c r="UFB183" s="3"/>
      <c r="UFC183" s="3"/>
      <c r="UFD183" s="3"/>
      <c r="UFE183" s="3"/>
      <c r="UFF183" s="3"/>
      <c r="UFG183" s="3"/>
      <c r="UFH183" s="3"/>
      <c r="UFI183" s="3"/>
      <c r="UFJ183" s="3"/>
      <c r="UFK183" s="3"/>
      <c r="UFL183" s="3"/>
      <c r="UFM183" s="3"/>
      <c r="UFN183" s="3"/>
      <c r="UFO183" s="3"/>
      <c r="UFP183" s="3"/>
      <c r="UFQ183" s="3"/>
      <c r="UFR183" s="3"/>
      <c r="UFS183" s="3"/>
      <c r="UFT183" s="3"/>
      <c r="UFU183" s="3"/>
      <c r="UFV183" s="3"/>
      <c r="UFW183" s="3"/>
      <c r="UFX183" s="3"/>
      <c r="UFY183" s="3"/>
      <c r="UFZ183" s="3"/>
      <c r="UGA183" s="3"/>
      <c r="UGB183" s="3"/>
      <c r="UGC183" s="3"/>
      <c r="UGD183" s="3"/>
      <c r="UGE183" s="3"/>
      <c r="UGF183" s="3"/>
      <c r="UGG183" s="3"/>
      <c r="UGH183" s="3"/>
      <c r="UGI183" s="3"/>
      <c r="UGJ183" s="3"/>
      <c r="UGK183" s="3"/>
      <c r="UGL183" s="3"/>
      <c r="UGM183" s="3"/>
      <c r="UGN183" s="3"/>
      <c r="UGO183" s="3"/>
      <c r="UGP183" s="3"/>
      <c r="UGQ183" s="3"/>
      <c r="UGR183" s="3"/>
      <c r="UGS183" s="3"/>
      <c r="UGT183" s="3"/>
      <c r="UGU183" s="3"/>
      <c r="UGV183" s="3"/>
      <c r="UGW183" s="3"/>
      <c r="UGX183" s="3"/>
      <c r="UGY183" s="3"/>
      <c r="UGZ183" s="3"/>
      <c r="UHA183" s="3"/>
      <c r="UHB183" s="3"/>
      <c r="UHC183" s="3"/>
      <c r="UHD183" s="3"/>
      <c r="UHE183" s="3"/>
      <c r="UHF183" s="3"/>
      <c r="UHG183" s="3"/>
      <c r="UHH183" s="3"/>
      <c r="UHI183" s="3"/>
      <c r="UHJ183" s="3"/>
      <c r="UHK183" s="3"/>
      <c r="UHL183" s="3"/>
      <c r="UHM183" s="3"/>
      <c r="UHN183" s="3"/>
      <c r="UHO183" s="3"/>
      <c r="UHP183" s="3"/>
      <c r="UHQ183" s="3"/>
      <c r="UHR183" s="3"/>
      <c r="UHS183" s="3"/>
      <c r="UHT183" s="3"/>
      <c r="UHU183" s="3"/>
      <c r="UHV183" s="3"/>
      <c r="UHW183" s="3"/>
      <c r="UHX183" s="3"/>
      <c r="UHY183" s="3"/>
      <c r="UHZ183" s="3"/>
      <c r="UIA183" s="3"/>
      <c r="UIB183" s="3"/>
      <c r="UIC183" s="3"/>
      <c r="UID183" s="3"/>
      <c r="UIE183" s="3"/>
      <c r="UIF183" s="3"/>
      <c r="UIG183" s="3"/>
      <c r="UIH183" s="3"/>
      <c r="UII183" s="3"/>
      <c r="UIJ183" s="3"/>
      <c r="UIK183" s="3"/>
      <c r="UIL183" s="3"/>
      <c r="UIM183" s="3"/>
      <c r="UIN183" s="3"/>
      <c r="UIO183" s="3"/>
      <c r="UIP183" s="3"/>
      <c r="UIQ183" s="3"/>
      <c r="UIR183" s="3"/>
      <c r="UIS183" s="3"/>
      <c r="UIT183" s="3"/>
      <c r="UIU183" s="3"/>
      <c r="UIV183" s="3"/>
      <c r="UIW183" s="3"/>
      <c r="UIX183" s="3"/>
      <c r="UIY183" s="3"/>
      <c r="UIZ183" s="3"/>
      <c r="UJA183" s="3"/>
      <c r="UJB183" s="3"/>
      <c r="UJC183" s="3"/>
      <c r="UJD183" s="3"/>
      <c r="UJE183" s="3"/>
      <c r="UJF183" s="3"/>
      <c r="UJG183" s="3"/>
      <c r="UJH183" s="3"/>
      <c r="UJI183" s="3"/>
      <c r="UJJ183" s="3"/>
      <c r="UJK183" s="3"/>
      <c r="UJL183" s="3"/>
      <c r="UJM183" s="3"/>
      <c r="UJN183" s="3"/>
      <c r="UJO183" s="3"/>
      <c r="UJP183" s="3"/>
      <c r="UJQ183" s="3"/>
      <c r="UJR183" s="3"/>
      <c r="UJS183" s="3"/>
      <c r="UJT183" s="3"/>
      <c r="UJU183" s="3"/>
      <c r="UJV183" s="3"/>
      <c r="UJW183" s="3"/>
      <c r="UJX183" s="3"/>
      <c r="UJY183" s="3"/>
      <c r="UJZ183" s="3"/>
      <c r="UKA183" s="3"/>
      <c r="UKB183" s="3"/>
      <c r="UKC183" s="3"/>
      <c r="UKD183" s="3"/>
      <c r="UKE183" s="3"/>
      <c r="UKF183" s="3"/>
      <c r="UKG183" s="3"/>
      <c r="UKH183" s="3"/>
      <c r="UKI183" s="3"/>
      <c r="UKJ183" s="3"/>
      <c r="UKK183" s="3"/>
      <c r="UKL183" s="3"/>
      <c r="UKM183" s="3"/>
      <c r="UKN183" s="3"/>
      <c r="UKO183" s="3"/>
      <c r="UKP183" s="3"/>
      <c r="UKQ183" s="3"/>
      <c r="UKR183" s="3"/>
      <c r="UKS183" s="3"/>
      <c r="UKT183" s="3"/>
      <c r="UKU183" s="3"/>
      <c r="UKV183" s="3"/>
      <c r="UKW183" s="3"/>
      <c r="UKX183" s="3"/>
      <c r="UKY183" s="3"/>
      <c r="UKZ183" s="3"/>
      <c r="ULA183" s="3"/>
      <c r="ULB183" s="3"/>
      <c r="ULC183" s="3"/>
      <c r="ULD183" s="3"/>
      <c r="ULE183" s="3"/>
      <c r="ULF183" s="3"/>
      <c r="ULG183" s="3"/>
      <c r="ULH183" s="3"/>
      <c r="ULI183" s="3"/>
      <c r="ULJ183" s="3"/>
      <c r="ULK183" s="3"/>
      <c r="ULL183" s="3"/>
      <c r="ULM183" s="3"/>
      <c r="ULN183" s="3"/>
      <c r="ULO183" s="3"/>
      <c r="ULP183" s="3"/>
      <c r="ULQ183" s="3"/>
      <c r="ULR183" s="3"/>
      <c r="ULS183" s="3"/>
      <c r="ULT183" s="3"/>
      <c r="ULU183" s="3"/>
      <c r="ULV183" s="3"/>
      <c r="ULW183" s="3"/>
      <c r="ULX183" s="3"/>
      <c r="ULY183" s="3"/>
      <c r="ULZ183" s="3"/>
      <c r="UMA183" s="3"/>
      <c r="UMB183" s="3"/>
      <c r="UMC183" s="3"/>
      <c r="UMD183" s="3"/>
      <c r="UME183" s="3"/>
      <c r="UMF183" s="3"/>
      <c r="UMG183" s="3"/>
      <c r="UMH183" s="3"/>
      <c r="UMI183" s="3"/>
      <c r="UMJ183" s="3"/>
      <c r="UMK183" s="3"/>
      <c r="UML183" s="3"/>
      <c r="UMM183" s="3"/>
      <c r="UMN183" s="3"/>
      <c r="UMO183" s="3"/>
      <c r="UMP183" s="3"/>
      <c r="UMQ183" s="3"/>
      <c r="UMR183" s="3"/>
      <c r="UMS183" s="3"/>
      <c r="UMT183" s="3"/>
      <c r="UMU183" s="3"/>
      <c r="UMV183" s="3"/>
      <c r="UMW183" s="3"/>
      <c r="UMX183" s="3"/>
      <c r="UMY183" s="3"/>
      <c r="UMZ183" s="3"/>
      <c r="UNA183" s="3"/>
      <c r="UNB183" s="3"/>
      <c r="UNC183" s="3"/>
      <c r="UND183" s="3"/>
      <c r="UNE183" s="3"/>
      <c r="UNF183" s="3"/>
      <c r="UNG183" s="3"/>
      <c r="UNH183" s="3"/>
      <c r="UNI183" s="3"/>
      <c r="UNJ183" s="3"/>
      <c r="UNK183" s="3"/>
      <c r="UNL183" s="3"/>
      <c r="UNM183" s="3"/>
      <c r="UNN183" s="3"/>
      <c r="UNO183" s="3"/>
      <c r="UNP183" s="3"/>
      <c r="UNQ183" s="3"/>
      <c r="UNR183" s="3"/>
      <c r="UNS183" s="3"/>
      <c r="UNT183" s="3"/>
      <c r="UNU183" s="3"/>
      <c r="UNV183" s="3"/>
      <c r="UNW183" s="3"/>
      <c r="UNX183" s="3"/>
      <c r="UNY183" s="3"/>
      <c r="UNZ183" s="3"/>
      <c r="UOA183" s="3"/>
      <c r="UOB183" s="3"/>
      <c r="UOC183" s="3"/>
      <c r="UOD183" s="3"/>
      <c r="UOE183" s="3"/>
      <c r="UOF183" s="3"/>
      <c r="UOG183" s="3"/>
      <c r="UOH183" s="3"/>
      <c r="UOI183" s="3"/>
      <c r="UOJ183" s="3"/>
      <c r="UOK183" s="3"/>
      <c r="UOL183" s="3"/>
      <c r="UOM183" s="3"/>
      <c r="UON183" s="3"/>
      <c r="UOO183" s="3"/>
      <c r="UOP183" s="3"/>
      <c r="UOQ183" s="3"/>
      <c r="UOR183" s="3"/>
      <c r="UOS183" s="3"/>
      <c r="UOT183" s="3"/>
      <c r="UOU183" s="3"/>
      <c r="UOV183" s="3"/>
      <c r="UOW183" s="3"/>
      <c r="UOX183" s="3"/>
      <c r="UOY183" s="3"/>
      <c r="UOZ183" s="3"/>
      <c r="UPA183" s="3"/>
      <c r="UPB183" s="3"/>
      <c r="UPC183" s="3"/>
      <c r="UPD183" s="3"/>
      <c r="UPE183" s="3"/>
      <c r="UPF183" s="3"/>
      <c r="UPG183" s="3"/>
      <c r="UPH183" s="3"/>
      <c r="UPI183" s="3"/>
      <c r="UPJ183" s="3"/>
      <c r="UPK183" s="3"/>
      <c r="UPL183" s="3"/>
      <c r="UPM183" s="3"/>
      <c r="UPN183" s="3"/>
      <c r="UPO183" s="3"/>
      <c r="UPP183" s="3"/>
      <c r="UPQ183" s="3"/>
      <c r="UPR183" s="3"/>
      <c r="UPS183" s="3"/>
      <c r="UPT183" s="3"/>
      <c r="UPU183" s="3"/>
      <c r="UPV183" s="3"/>
      <c r="UPW183" s="3"/>
      <c r="UPX183" s="3"/>
      <c r="UPY183" s="3"/>
      <c r="UPZ183" s="3"/>
      <c r="UQA183" s="3"/>
      <c r="UQB183" s="3"/>
      <c r="UQC183" s="3"/>
      <c r="UQD183" s="3"/>
      <c r="UQE183" s="3"/>
      <c r="UQF183" s="3"/>
      <c r="UQG183" s="3"/>
      <c r="UQH183" s="3"/>
      <c r="UQI183" s="3"/>
      <c r="UQJ183" s="3"/>
      <c r="UQK183" s="3"/>
      <c r="UQL183" s="3"/>
      <c r="UQM183" s="3"/>
      <c r="UQN183" s="3"/>
      <c r="UQO183" s="3"/>
      <c r="UQP183" s="3"/>
      <c r="UQQ183" s="3"/>
      <c r="UQR183" s="3"/>
      <c r="UQS183" s="3"/>
      <c r="UQT183" s="3"/>
      <c r="UQU183" s="3"/>
      <c r="UQV183" s="3"/>
      <c r="UQW183" s="3"/>
      <c r="UQX183" s="3"/>
      <c r="UQY183" s="3"/>
      <c r="UQZ183" s="3"/>
      <c r="URA183" s="3"/>
      <c r="URB183" s="3"/>
      <c r="URC183" s="3"/>
      <c r="URD183" s="3"/>
      <c r="URE183" s="3"/>
      <c r="URF183" s="3"/>
      <c r="URG183" s="3"/>
      <c r="URH183" s="3"/>
      <c r="URI183" s="3"/>
      <c r="URJ183" s="3"/>
      <c r="URK183" s="3"/>
      <c r="URL183" s="3"/>
      <c r="URM183" s="3"/>
      <c r="URN183" s="3"/>
      <c r="URO183" s="3"/>
      <c r="URP183" s="3"/>
      <c r="URQ183" s="3"/>
      <c r="URR183" s="3"/>
      <c r="URS183" s="3"/>
      <c r="URT183" s="3"/>
      <c r="URU183" s="3"/>
      <c r="URV183" s="3"/>
      <c r="URW183" s="3"/>
      <c r="URX183" s="3"/>
      <c r="URY183" s="3"/>
      <c r="URZ183" s="3"/>
      <c r="USA183" s="3"/>
      <c r="USB183" s="3"/>
      <c r="USC183" s="3"/>
      <c r="USD183" s="3"/>
      <c r="USE183" s="3"/>
      <c r="USF183" s="3"/>
      <c r="USG183" s="3"/>
      <c r="USH183" s="3"/>
      <c r="USI183" s="3"/>
      <c r="USJ183" s="3"/>
      <c r="USK183" s="3"/>
      <c r="USL183" s="3"/>
      <c r="USM183" s="3"/>
      <c r="USN183" s="3"/>
      <c r="USO183" s="3"/>
      <c r="USP183" s="3"/>
      <c r="USQ183" s="3"/>
      <c r="USR183" s="3"/>
      <c r="USS183" s="3"/>
      <c r="UST183" s="3"/>
      <c r="USU183" s="3"/>
      <c r="USV183" s="3"/>
      <c r="USW183" s="3"/>
      <c r="USX183" s="3"/>
      <c r="USY183" s="3"/>
      <c r="USZ183" s="3"/>
      <c r="UTA183" s="3"/>
      <c r="UTB183" s="3"/>
      <c r="UTC183" s="3"/>
      <c r="UTD183" s="3"/>
      <c r="UTE183" s="3"/>
      <c r="UTF183" s="3"/>
      <c r="UTG183" s="3"/>
      <c r="UTH183" s="3"/>
      <c r="UTI183" s="3"/>
      <c r="UTJ183" s="3"/>
      <c r="UTK183" s="3"/>
      <c r="UTL183" s="3"/>
      <c r="UTM183" s="3"/>
      <c r="UTN183" s="3"/>
      <c r="UTO183" s="3"/>
      <c r="UTP183" s="3"/>
      <c r="UTQ183" s="3"/>
      <c r="UTR183" s="3"/>
      <c r="UTS183" s="3"/>
      <c r="UTT183" s="3"/>
      <c r="UTU183" s="3"/>
      <c r="UTV183" s="3"/>
      <c r="UTW183" s="3"/>
      <c r="UTX183" s="3"/>
      <c r="UTY183" s="3"/>
      <c r="UTZ183" s="3"/>
      <c r="UUA183" s="3"/>
      <c r="UUB183" s="3"/>
      <c r="UUC183" s="3"/>
      <c r="UUD183" s="3"/>
      <c r="UUE183" s="3"/>
      <c r="UUF183" s="3"/>
      <c r="UUG183" s="3"/>
      <c r="UUH183" s="3"/>
      <c r="UUI183" s="3"/>
      <c r="UUJ183" s="3"/>
      <c r="UUK183" s="3"/>
      <c r="UUL183" s="3"/>
      <c r="UUM183" s="3"/>
      <c r="UUN183" s="3"/>
      <c r="UUO183" s="3"/>
      <c r="UUP183" s="3"/>
      <c r="UUQ183" s="3"/>
      <c r="UUR183" s="3"/>
      <c r="UUS183" s="3"/>
      <c r="UUT183" s="3"/>
      <c r="UUU183" s="3"/>
      <c r="UUV183" s="3"/>
      <c r="UUW183" s="3"/>
      <c r="UUX183" s="3"/>
      <c r="UUY183" s="3"/>
      <c r="UUZ183" s="3"/>
      <c r="UVA183" s="3"/>
      <c r="UVB183" s="3"/>
      <c r="UVC183" s="3"/>
      <c r="UVD183" s="3"/>
      <c r="UVE183" s="3"/>
      <c r="UVF183" s="3"/>
      <c r="UVG183" s="3"/>
      <c r="UVH183" s="3"/>
      <c r="UVI183" s="3"/>
      <c r="UVJ183" s="3"/>
      <c r="UVK183" s="3"/>
      <c r="UVL183" s="3"/>
      <c r="UVM183" s="3"/>
      <c r="UVN183" s="3"/>
      <c r="UVO183" s="3"/>
      <c r="UVP183" s="3"/>
      <c r="UVQ183" s="3"/>
      <c r="UVR183" s="3"/>
      <c r="UVS183" s="3"/>
      <c r="UVT183" s="3"/>
      <c r="UVU183" s="3"/>
      <c r="UVV183" s="3"/>
      <c r="UVW183" s="3"/>
      <c r="UVX183" s="3"/>
      <c r="UVY183" s="3"/>
      <c r="UVZ183" s="3"/>
      <c r="UWA183" s="3"/>
      <c r="UWB183" s="3"/>
      <c r="UWC183" s="3"/>
      <c r="UWD183" s="3"/>
      <c r="UWE183" s="3"/>
      <c r="UWF183" s="3"/>
      <c r="UWG183" s="3"/>
      <c r="UWH183" s="3"/>
      <c r="UWI183" s="3"/>
      <c r="UWJ183" s="3"/>
      <c r="UWK183" s="3"/>
      <c r="UWL183" s="3"/>
      <c r="UWM183" s="3"/>
      <c r="UWN183" s="3"/>
      <c r="UWO183" s="3"/>
      <c r="UWP183" s="3"/>
      <c r="UWQ183" s="3"/>
      <c r="UWR183" s="3"/>
      <c r="UWS183" s="3"/>
      <c r="UWT183" s="3"/>
      <c r="UWU183" s="3"/>
      <c r="UWV183" s="3"/>
      <c r="UWW183" s="3"/>
      <c r="UWX183" s="3"/>
      <c r="UWY183" s="3"/>
      <c r="UWZ183" s="3"/>
      <c r="UXA183" s="3"/>
      <c r="UXB183" s="3"/>
      <c r="UXC183" s="3"/>
      <c r="UXD183" s="3"/>
      <c r="UXE183" s="3"/>
      <c r="UXF183" s="3"/>
      <c r="UXG183" s="3"/>
      <c r="UXH183" s="3"/>
      <c r="UXI183" s="3"/>
      <c r="UXJ183" s="3"/>
      <c r="UXK183" s="3"/>
      <c r="UXL183" s="3"/>
      <c r="UXM183" s="3"/>
      <c r="UXN183" s="3"/>
      <c r="UXO183" s="3"/>
      <c r="UXP183" s="3"/>
      <c r="UXQ183" s="3"/>
      <c r="UXR183" s="3"/>
      <c r="UXS183" s="3"/>
      <c r="UXT183" s="3"/>
      <c r="UXU183" s="3"/>
      <c r="UXV183" s="3"/>
      <c r="UXW183" s="3"/>
      <c r="UXX183" s="3"/>
      <c r="UXY183" s="3"/>
      <c r="UXZ183" s="3"/>
      <c r="UYA183" s="3"/>
      <c r="UYB183" s="3"/>
      <c r="UYC183" s="3"/>
      <c r="UYD183" s="3"/>
      <c r="UYE183" s="3"/>
      <c r="UYF183" s="3"/>
      <c r="UYG183" s="3"/>
      <c r="UYH183" s="3"/>
      <c r="UYI183" s="3"/>
      <c r="UYJ183" s="3"/>
      <c r="UYK183" s="3"/>
      <c r="UYL183" s="3"/>
      <c r="UYM183" s="3"/>
      <c r="UYN183" s="3"/>
      <c r="UYO183" s="3"/>
      <c r="UYP183" s="3"/>
      <c r="UYQ183" s="3"/>
      <c r="UYR183" s="3"/>
      <c r="UYS183" s="3"/>
      <c r="UYT183" s="3"/>
      <c r="UYU183" s="3"/>
      <c r="UYV183" s="3"/>
      <c r="UYW183" s="3"/>
      <c r="UYX183" s="3"/>
      <c r="UYY183" s="3"/>
      <c r="UYZ183" s="3"/>
      <c r="UZA183" s="3"/>
      <c r="UZB183" s="3"/>
      <c r="UZC183" s="3"/>
      <c r="UZD183" s="3"/>
      <c r="UZE183" s="3"/>
      <c r="UZF183" s="3"/>
      <c r="UZG183" s="3"/>
      <c r="UZH183" s="3"/>
      <c r="UZI183" s="3"/>
      <c r="UZJ183" s="3"/>
      <c r="UZK183" s="3"/>
      <c r="UZL183" s="3"/>
      <c r="UZM183" s="3"/>
      <c r="UZN183" s="3"/>
      <c r="UZO183" s="3"/>
      <c r="UZP183" s="3"/>
      <c r="UZQ183" s="3"/>
      <c r="UZR183" s="3"/>
      <c r="UZS183" s="3"/>
      <c r="UZT183" s="3"/>
      <c r="UZU183" s="3"/>
      <c r="UZV183" s="3"/>
      <c r="UZW183" s="3"/>
      <c r="UZX183" s="3"/>
      <c r="UZY183" s="3"/>
      <c r="UZZ183" s="3"/>
      <c r="VAA183" s="3"/>
      <c r="VAB183" s="3"/>
      <c r="VAC183" s="3"/>
      <c r="VAD183" s="3"/>
      <c r="VAE183" s="3"/>
      <c r="VAF183" s="3"/>
      <c r="VAG183" s="3"/>
      <c r="VAH183" s="3"/>
      <c r="VAI183" s="3"/>
      <c r="VAJ183" s="3"/>
      <c r="VAK183" s="3"/>
      <c r="VAL183" s="3"/>
      <c r="VAM183" s="3"/>
      <c r="VAN183" s="3"/>
      <c r="VAO183" s="3"/>
      <c r="VAP183" s="3"/>
      <c r="VAQ183" s="3"/>
      <c r="VAR183" s="3"/>
      <c r="VAS183" s="3"/>
      <c r="VAT183" s="3"/>
      <c r="VAU183" s="3"/>
      <c r="VAV183" s="3"/>
      <c r="VAW183" s="3"/>
      <c r="VAX183" s="3"/>
      <c r="VAY183" s="3"/>
      <c r="VAZ183" s="3"/>
      <c r="VBA183" s="3"/>
      <c r="VBB183" s="3"/>
      <c r="VBC183" s="3"/>
      <c r="VBD183" s="3"/>
      <c r="VBE183" s="3"/>
      <c r="VBF183" s="3"/>
      <c r="VBG183" s="3"/>
      <c r="VBH183" s="3"/>
      <c r="VBI183" s="3"/>
      <c r="VBJ183" s="3"/>
      <c r="VBK183" s="3"/>
      <c r="VBL183" s="3"/>
      <c r="VBM183" s="3"/>
      <c r="VBN183" s="3"/>
      <c r="VBO183" s="3"/>
      <c r="VBP183" s="3"/>
      <c r="VBQ183" s="3"/>
      <c r="VBR183" s="3"/>
      <c r="VBS183" s="3"/>
      <c r="VBT183" s="3"/>
      <c r="VBU183" s="3"/>
      <c r="VBV183" s="3"/>
      <c r="VBW183" s="3"/>
      <c r="VBX183" s="3"/>
      <c r="VBY183" s="3"/>
      <c r="VBZ183" s="3"/>
      <c r="VCA183" s="3"/>
      <c r="VCB183" s="3"/>
      <c r="VCC183" s="3"/>
      <c r="VCD183" s="3"/>
      <c r="VCE183" s="3"/>
      <c r="VCF183" s="3"/>
      <c r="VCG183" s="3"/>
      <c r="VCH183" s="3"/>
      <c r="VCI183" s="3"/>
      <c r="VCJ183" s="3"/>
      <c r="VCK183" s="3"/>
      <c r="VCL183" s="3"/>
      <c r="VCM183" s="3"/>
      <c r="VCN183" s="3"/>
      <c r="VCO183" s="3"/>
      <c r="VCP183" s="3"/>
      <c r="VCQ183" s="3"/>
      <c r="VCR183" s="3"/>
      <c r="VCS183" s="3"/>
      <c r="VCT183" s="3"/>
      <c r="VCU183" s="3"/>
      <c r="VCV183" s="3"/>
      <c r="VCW183" s="3"/>
      <c r="VCX183" s="3"/>
      <c r="VCY183" s="3"/>
      <c r="VCZ183" s="3"/>
      <c r="VDA183" s="3"/>
      <c r="VDB183" s="3"/>
      <c r="VDC183" s="3"/>
      <c r="VDD183" s="3"/>
      <c r="VDE183" s="3"/>
      <c r="VDF183" s="3"/>
      <c r="VDG183" s="3"/>
      <c r="VDH183" s="3"/>
      <c r="VDI183" s="3"/>
      <c r="VDJ183" s="3"/>
      <c r="VDK183" s="3"/>
      <c r="VDL183" s="3"/>
      <c r="VDM183" s="3"/>
      <c r="VDN183" s="3"/>
      <c r="VDO183" s="3"/>
      <c r="VDP183" s="3"/>
      <c r="VDQ183" s="3"/>
      <c r="VDR183" s="3"/>
      <c r="VDS183" s="3"/>
      <c r="VDT183" s="3"/>
      <c r="VDU183" s="3"/>
      <c r="VDV183" s="3"/>
      <c r="VDW183" s="3"/>
      <c r="VDX183" s="3"/>
      <c r="VDY183" s="3"/>
      <c r="VDZ183" s="3"/>
      <c r="VEA183" s="3"/>
      <c r="VEB183" s="3"/>
      <c r="VEC183" s="3"/>
      <c r="VED183" s="3"/>
      <c r="VEE183" s="3"/>
      <c r="VEF183" s="3"/>
      <c r="VEG183" s="3"/>
      <c r="VEH183" s="3"/>
      <c r="VEI183" s="3"/>
      <c r="VEJ183" s="3"/>
      <c r="VEK183" s="3"/>
      <c r="VEL183" s="3"/>
      <c r="VEM183" s="3"/>
      <c r="VEN183" s="3"/>
      <c r="VEO183" s="3"/>
      <c r="VEP183" s="3"/>
      <c r="VEQ183" s="3"/>
      <c r="VER183" s="3"/>
      <c r="VES183" s="3"/>
      <c r="VET183" s="3"/>
      <c r="VEU183" s="3"/>
      <c r="VEV183" s="3"/>
      <c r="VEW183" s="3"/>
      <c r="VEX183" s="3"/>
      <c r="VEY183" s="3"/>
      <c r="VEZ183" s="3"/>
      <c r="VFA183" s="3"/>
      <c r="VFB183" s="3"/>
      <c r="VFC183" s="3"/>
      <c r="VFD183" s="3"/>
      <c r="VFE183" s="3"/>
      <c r="VFF183" s="3"/>
      <c r="VFG183" s="3"/>
      <c r="VFH183" s="3"/>
      <c r="VFI183" s="3"/>
      <c r="VFJ183" s="3"/>
      <c r="VFK183" s="3"/>
      <c r="VFL183" s="3"/>
      <c r="VFM183" s="3"/>
      <c r="VFN183" s="3"/>
      <c r="VFO183" s="3"/>
      <c r="VFP183" s="3"/>
      <c r="VFQ183" s="3"/>
      <c r="VFR183" s="3"/>
      <c r="VFS183" s="3"/>
      <c r="VFT183" s="3"/>
      <c r="VFU183" s="3"/>
      <c r="VFV183" s="3"/>
      <c r="VFW183" s="3"/>
      <c r="VFX183" s="3"/>
      <c r="VFY183" s="3"/>
      <c r="VFZ183" s="3"/>
      <c r="VGA183" s="3"/>
      <c r="VGB183" s="3"/>
      <c r="VGC183" s="3"/>
      <c r="VGD183" s="3"/>
      <c r="VGE183" s="3"/>
      <c r="VGF183" s="3"/>
      <c r="VGG183" s="3"/>
      <c r="VGH183" s="3"/>
      <c r="VGI183" s="3"/>
      <c r="VGJ183" s="3"/>
      <c r="VGK183" s="3"/>
      <c r="VGL183" s="3"/>
      <c r="VGM183" s="3"/>
      <c r="VGN183" s="3"/>
      <c r="VGO183" s="3"/>
      <c r="VGP183" s="3"/>
      <c r="VGQ183" s="3"/>
      <c r="VGR183" s="3"/>
      <c r="VGS183" s="3"/>
      <c r="VGT183" s="3"/>
      <c r="VGU183" s="3"/>
      <c r="VGV183" s="3"/>
      <c r="VGW183" s="3"/>
      <c r="VGX183" s="3"/>
      <c r="VGY183" s="3"/>
      <c r="VGZ183" s="3"/>
      <c r="VHA183" s="3"/>
      <c r="VHB183" s="3"/>
      <c r="VHC183" s="3"/>
      <c r="VHD183" s="3"/>
      <c r="VHE183" s="3"/>
      <c r="VHF183" s="3"/>
      <c r="VHG183" s="3"/>
      <c r="VHH183" s="3"/>
      <c r="VHI183" s="3"/>
      <c r="VHJ183" s="3"/>
      <c r="VHK183" s="3"/>
      <c r="VHL183" s="3"/>
      <c r="VHM183" s="3"/>
      <c r="VHN183" s="3"/>
      <c r="VHO183" s="3"/>
      <c r="VHP183" s="3"/>
      <c r="VHQ183" s="3"/>
      <c r="VHR183" s="3"/>
      <c r="VHS183" s="3"/>
      <c r="VHT183" s="3"/>
      <c r="VHU183" s="3"/>
      <c r="VHV183" s="3"/>
      <c r="VHW183" s="3"/>
      <c r="VHX183" s="3"/>
      <c r="VHY183" s="3"/>
      <c r="VHZ183" s="3"/>
      <c r="VIA183" s="3"/>
      <c r="VIB183" s="3"/>
      <c r="VIC183" s="3"/>
      <c r="VID183" s="3"/>
      <c r="VIE183" s="3"/>
      <c r="VIF183" s="3"/>
      <c r="VIG183" s="3"/>
      <c r="VIH183" s="3"/>
      <c r="VII183" s="3"/>
      <c r="VIJ183" s="3"/>
      <c r="VIK183" s="3"/>
      <c r="VIL183" s="3"/>
      <c r="VIM183" s="3"/>
      <c r="VIN183" s="3"/>
      <c r="VIO183" s="3"/>
      <c r="VIP183" s="3"/>
      <c r="VIQ183" s="3"/>
      <c r="VIR183" s="3"/>
      <c r="VIS183" s="3"/>
      <c r="VIT183" s="3"/>
      <c r="VIU183" s="3"/>
      <c r="VIV183" s="3"/>
      <c r="VIW183" s="3"/>
      <c r="VIX183" s="3"/>
      <c r="VIY183" s="3"/>
      <c r="VIZ183" s="3"/>
      <c r="VJA183" s="3"/>
      <c r="VJB183" s="3"/>
      <c r="VJC183" s="3"/>
      <c r="VJD183" s="3"/>
      <c r="VJE183" s="3"/>
      <c r="VJF183" s="3"/>
      <c r="VJG183" s="3"/>
      <c r="VJH183" s="3"/>
      <c r="VJI183" s="3"/>
      <c r="VJJ183" s="3"/>
      <c r="VJK183" s="3"/>
      <c r="VJL183" s="3"/>
      <c r="VJM183" s="3"/>
      <c r="VJN183" s="3"/>
      <c r="VJO183" s="3"/>
      <c r="VJP183" s="3"/>
      <c r="VJQ183" s="3"/>
      <c r="VJR183" s="3"/>
      <c r="VJS183" s="3"/>
      <c r="VJT183" s="3"/>
      <c r="VJU183" s="3"/>
      <c r="VJV183" s="3"/>
      <c r="VJW183" s="3"/>
      <c r="VJX183" s="3"/>
      <c r="VJY183" s="3"/>
      <c r="VJZ183" s="3"/>
      <c r="VKA183" s="3"/>
      <c r="VKB183" s="3"/>
      <c r="VKC183" s="3"/>
      <c r="VKD183" s="3"/>
      <c r="VKE183" s="3"/>
      <c r="VKF183" s="3"/>
      <c r="VKG183" s="3"/>
      <c r="VKH183" s="3"/>
      <c r="VKI183" s="3"/>
      <c r="VKJ183" s="3"/>
      <c r="VKK183" s="3"/>
      <c r="VKL183" s="3"/>
      <c r="VKM183" s="3"/>
      <c r="VKN183" s="3"/>
      <c r="VKO183" s="3"/>
      <c r="VKP183" s="3"/>
      <c r="VKQ183" s="3"/>
      <c r="VKR183" s="3"/>
      <c r="VKS183" s="3"/>
      <c r="VKT183" s="3"/>
      <c r="VKU183" s="3"/>
      <c r="VKV183" s="3"/>
      <c r="VKW183" s="3"/>
      <c r="VKX183" s="3"/>
      <c r="VKY183" s="3"/>
      <c r="VKZ183" s="3"/>
      <c r="VLA183" s="3"/>
      <c r="VLB183" s="3"/>
      <c r="VLC183" s="3"/>
      <c r="VLD183" s="3"/>
      <c r="VLE183" s="3"/>
      <c r="VLF183" s="3"/>
      <c r="VLG183" s="3"/>
      <c r="VLH183" s="3"/>
      <c r="VLI183" s="3"/>
      <c r="VLJ183" s="3"/>
      <c r="VLK183" s="3"/>
      <c r="VLL183" s="3"/>
      <c r="VLM183" s="3"/>
      <c r="VLN183" s="3"/>
      <c r="VLO183" s="3"/>
      <c r="VLP183" s="3"/>
      <c r="VLQ183" s="3"/>
      <c r="VLR183" s="3"/>
      <c r="VLS183" s="3"/>
      <c r="VLT183" s="3"/>
      <c r="VLU183" s="3"/>
      <c r="VLV183" s="3"/>
      <c r="VLW183" s="3"/>
      <c r="VLX183" s="3"/>
      <c r="VLY183" s="3"/>
      <c r="VLZ183" s="3"/>
      <c r="VMA183" s="3"/>
      <c r="VMB183" s="3"/>
      <c r="VMC183" s="3"/>
      <c r="VMD183" s="3"/>
      <c r="VME183" s="3"/>
      <c r="VMF183" s="3"/>
      <c r="VMG183" s="3"/>
      <c r="VMH183" s="3"/>
      <c r="VMI183" s="3"/>
      <c r="VMJ183" s="3"/>
      <c r="VMK183" s="3"/>
      <c r="VML183" s="3"/>
      <c r="VMM183" s="3"/>
      <c r="VMN183" s="3"/>
      <c r="VMO183" s="3"/>
      <c r="VMP183" s="3"/>
      <c r="VMQ183" s="3"/>
      <c r="VMR183" s="3"/>
      <c r="VMS183" s="3"/>
      <c r="VMT183" s="3"/>
      <c r="VMU183" s="3"/>
      <c r="VMV183" s="3"/>
      <c r="VMW183" s="3"/>
      <c r="VMX183" s="3"/>
      <c r="VMY183" s="3"/>
      <c r="VMZ183" s="3"/>
      <c r="VNA183" s="3"/>
      <c r="VNB183" s="3"/>
      <c r="VNC183" s="3"/>
      <c r="VND183" s="3"/>
      <c r="VNE183" s="3"/>
      <c r="VNF183" s="3"/>
      <c r="VNG183" s="3"/>
      <c r="VNH183" s="3"/>
      <c r="VNI183" s="3"/>
      <c r="VNJ183" s="3"/>
      <c r="VNK183" s="3"/>
      <c r="VNL183" s="3"/>
      <c r="VNM183" s="3"/>
      <c r="VNN183" s="3"/>
      <c r="VNO183" s="3"/>
      <c r="VNP183" s="3"/>
      <c r="VNQ183" s="3"/>
      <c r="VNR183" s="3"/>
      <c r="VNS183" s="3"/>
      <c r="VNT183" s="3"/>
      <c r="VNU183" s="3"/>
      <c r="VNV183" s="3"/>
      <c r="VNW183" s="3"/>
      <c r="VNX183" s="3"/>
      <c r="VNY183" s="3"/>
      <c r="VNZ183" s="3"/>
      <c r="VOA183" s="3"/>
      <c r="VOB183" s="3"/>
      <c r="VOC183" s="3"/>
      <c r="VOD183" s="3"/>
      <c r="VOE183" s="3"/>
      <c r="VOF183" s="3"/>
      <c r="VOG183" s="3"/>
      <c r="VOH183" s="3"/>
      <c r="VOI183" s="3"/>
      <c r="VOJ183" s="3"/>
      <c r="VOK183" s="3"/>
      <c r="VOL183" s="3"/>
      <c r="VOM183" s="3"/>
      <c r="VON183" s="3"/>
      <c r="VOO183" s="3"/>
      <c r="VOP183" s="3"/>
      <c r="VOQ183" s="3"/>
      <c r="VOR183" s="3"/>
      <c r="VOS183" s="3"/>
      <c r="VOT183" s="3"/>
      <c r="VOU183" s="3"/>
      <c r="VOV183" s="3"/>
      <c r="VOW183" s="3"/>
      <c r="VOX183" s="3"/>
      <c r="VOY183" s="3"/>
      <c r="VOZ183" s="3"/>
      <c r="VPA183" s="3"/>
      <c r="VPB183" s="3"/>
      <c r="VPC183" s="3"/>
      <c r="VPD183" s="3"/>
      <c r="VPE183" s="3"/>
      <c r="VPF183" s="3"/>
      <c r="VPG183" s="3"/>
      <c r="VPH183" s="3"/>
      <c r="VPI183" s="3"/>
      <c r="VPJ183" s="3"/>
      <c r="VPK183" s="3"/>
      <c r="VPL183" s="3"/>
      <c r="VPM183" s="3"/>
      <c r="VPN183" s="3"/>
      <c r="VPO183" s="3"/>
      <c r="VPP183" s="3"/>
      <c r="VPQ183" s="3"/>
      <c r="VPR183" s="3"/>
      <c r="VPS183" s="3"/>
      <c r="VPT183" s="3"/>
      <c r="VPU183" s="3"/>
      <c r="VPV183" s="3"/>
      <c r="VPW183" s="3"/>
      <c r="VPX183" s="3"/>
      <c r="VPY183" s="3"/>
      <c r="VPZ183" s="3"/>
      <c r="VQA183" s="3"/>
      <c r="VQB183" s="3"/>
      <c r="VQC183" s="3"/>
      <c r="VQD183" s="3"/>
      <c r="VQE183" s="3"/>
      <c r="VQF183" s="3"/>
      <c r="VQG183" s="3"/>
      <c r="VQH183" s="3"/>
      <c r="VQI183" s="3"/>
      <c r="VQJ183" s="3"/>
      <c r="VQK183" s="3"/>
      <c r="VQL183" s="3"/>
      <c r="VQM183" s="3"/>
      <c r="VQN183" s="3"/>
      <c r="VQO183" s="3"/>
      <c r="VQP183" s="3"/>
      <c r="VQQ183" s="3"/>
      <c r="VQR183" s="3"/>
      <c r="VQS183" s="3"/>
      <c r="VQT183" s="3"/>
      <c r="VQU183" s="3"/>
      <c r="VQV183" s="3"/>
      <c r="VQW183" s="3"/>
      <c r="VQX183" s="3"/>
      <c r="VQY183" s="3"/>
      <c r="VQZ183" s="3"/>
      <c r="VRA183" s="3"/>
      <c r="VRB183" s="3"/>
      <c r="VRC183" s="3"/>
      <c r="VRD183" s="3"/>
      <c r="VRE183" s="3"/>
      <c r="VRF183" s="3"/>
      <c r="VRG183" s="3"/>
      <c r="VRH183" s="3"/>
      <c r="VRI183" s="3"/>
      <c r="VRJ183" s="3"/>
      <c r="VRK183" s="3"/>
      <c r="VRL183" s="3"/>
      <c r="VRM183" s="3"/>
      <c r="VRN183" s="3"/>
      <c r="VRO183" s="3"/>
      <c r="VRP183" s="3"/>
      <c r="VRQ183" s="3"/>
      <c r="VRR183" s="3"/>
      <c r="VRS183" s="3"/>
      <c r="VRT183" s="3"/>
      <c r="VRU183" s="3"/>
      <c r="VRV183" s="3"/>
      <c r="VRW183" s="3"/>
      <c r="VRX183" s="3"/>
      <c r="VRY183" s="3"/>
      <c r="VRZ183" s="3"/>
      <c r="VSA183" s="3"/>
      <c r="VSB183" s="3"/>
      <c r="VSC183" s="3"/>
      <c r="VSD183" s="3"/>
      <c r="VSE183" s="3"/>
      <c r="VSF183" s="3"/>
      <c r="VSG183" s="3"/>
      <c r="VSH183" s="3"/>
      <c r="VSI183" s="3"/>
      <c r="VSJ183" s="3"/>
      <c r="VSK183" s="3"/>
      <c r="VSL183" s="3"/>
      <c r="VSM183" s="3"/>
      <c r="VSN183" s="3"/>
      <c r="VSO183" s="3"/>
      <c r="VSP183" s="3"/>
      <c r="VSQ183" s="3"/>
      <c r="VSR183" s="3"/>
      <c r="VSS183" s="3"/>
      <c r="VST183" s="3"/>
      <c r="VSU183" s="3"/>
      <c r="VSV183" s="3"/>
      <c r="VSW183" s="3"/>
      <c r="VSX183" s="3"/>
      <c r="VSY183" s="3"/>
      <c r="VSZ183" s="3"/>
      <c r="VTA183" s="3"/>
      <c r="VTB183" s="3"/>
      <c r="VTC183" s="3"/>
      <c r="VTD183" s="3"/>
      <c r="VTE183" s="3"/>
      <c r="VTF183" s="3"/>
      <c r="VTG183" s="3"/>
      <c r="VTH183" s="3"/>
      <c r="VTI183" s="3"/>
      <c r="VTJ183" s="3"/>
      <c r="VTK183" s="3"/>
      <c r="VTL183" s="3"/>
      <c r="VTM183" s="3"/>
      <c r="VTN183" s="3"/>
      <c r="VTO183" s="3"/>
      <c r="VTP183" s="3"/>
      <c r="VTQ183" s="3"/>
      <c r="VTR183" s="3"/>
      <c r="VTS183" s="3"/>
      <c r="VTT183" s="3"/>
      <c r="VTU183" s="3"/>
      <c r="VTV183" s="3"/>
      <c r="VTW183" s="3"/>
      <c r="VTX183" s="3"/>
      <c r="VTY183" s="3"/>
      <c r="VTZ183" s="3"/>
      <c r="VUA183" s="3"/>
      <c r="VUB183" s="3"/>
      <c r="VUC183" s="3"/>
      <c r="VUD183" s="3"/>
      <c r="VUE183" s="3"/>
      <c r="VUF183" s="3"/>
      <c r="VUG183" s="3"/>
      <c r="VUH183" s="3"/>
      <c r="VUI183" s="3"/>
      <c r="VUJ183" s="3"/>
      <c r="VUK183" s="3"/>
      <c r="VUL183" s="3"/>
      <c r="VUM183" s="3"/>
      <c r="VUN183" s="3"/>
      <c r="VUO183" s="3"/>
      <c r="VUP183" s="3"/>
      <c r="VUQ183" s="3"/>
      <c r="VUR183" s="3"/>
      <c r="VUS183" s="3"/>
      <c r="VUT183" s="3"/>
      <c r="VUU183" s="3"/>
      <c r="VUV183" s="3"/>
      <c r="VUW183" s="3"/>
      <c r="VUX183" s="3"/>
      <c r="VUY183" s="3"/>
      <c r="VUZ183" s="3"/>
      <c r="VVA183" s="3"/>
      <c r="VVB183" s="3"/>
      <c r="VVC183" s="3"/>
      <c r="VVD183" s="3"/>
      <c r="VVE183" s="3"/>
      <c r="VVF183" s="3"/>
      <c r="VVG183" s="3"/>
      <c r="VVH183" s="3"/>
      <c r="VVI183" s="3"/>
      <c r="VVJ183" s="3"/>
      <c r="VVK183" s="3"/>
      <c r="VVL183" s="3"/>
      <c r="VVM183" s="3"/>
      <c r="VVN183" s="3"/>
      <c r="VVO183" s="3"/>
      <c r="VVP183" s="3"/>
      <c r="VVQ183" s="3"/>
      <c r="VVR183" s="3"/>
      <c r="VVS183" s="3"/>
      <c r="VVT183" s="3"/>
      <c r="VVU183" s="3"/>
      <c r="VVV183" s="3"/>
      <c r="VVW183" s="3"/>
      <c r="VVX183" s="3"/>
      <c r="VVY183" s="3"/>
      <c r="VVZ183" s="3"/>
      <c r="VWA183" s="3"/>
      <c r="VWB183" s="3"/>
      <c r="VWC183" s="3"/>
      <c r="VWD183" s="3"/>
      <c r="VWE183" s="3"/>
      <c r="VWF183" s="3"/>
      <c r="VWG183" s="3"/>
      <c r="VWH183" s="3"/>
      <c r="VWI183" s="3"/>
      <c r="VWJ183" s="3"/>
      <c r="VWK183" s="3"/>
      <c r="VWL183" s="3"/>
      <c r="VWM183" s="3"/>
      <c r="VWN183" s="3"/>
      <c r="VWO183" s="3"/>
      <c r="VWP183" s="3"/>
      <c r="VWQ183" s="3"/>
      <c r="VWR183" s="3"/>
      <c r="VWS183" s="3"/>
      <c r="VWT183" s="3"/>
      <c r="VWU183" s="3"/>
      <c r="VWV183" s="3"/>
      <c r="VWW183" s="3"/>
      <c r="VWX183" s="3"/>
      <c r="VWY183" s="3"/>
      <c r="VWZ183" s="3"/>
      <c r="VXA183" s="3"/>
      <c r="VXB183" s="3"/>
      <c r="VXC183" s="3"/>
      <c r="VXD183" s="3"/>
      <c r="VXE183" s="3"/>
      <c r="VXF183" s="3"/>
      <c r="VXG183" s="3"/>
      <c r="VXH183" s="3"/>
      <c r="VXI183" s="3"/>
      <c r="VXJ183" s="3"/>
      <c r="VXK183" s="3"/>
      <c r="VXL183" s="3"/>
      <c r="VXM183" s="3"/>
      <c r="VXN183" s="3"/>
      <c r="VXO183" s="3"/>
      <c r="VXP183" s="3"/>
      <c r="VXQ183" s="3"/>
      <c r="VXR183" s="3"/>
      <c r="VXS183" s="3"/>
      <c r="VXT183" s="3"/>
      <c r="VXU183" s="3"/>
      <c r="VXV183" s="3"/>
      <c r="VXW183" s="3"/>
      <c r="VXX183" s="3"/>
      <c r="VXY183" s="3"/>
      <c r="VXZ183" s="3"/>
      <c r="VYA183" s="3"/>
      <c r="VYB183" s="3"/>
      <c r="VYC183" s="3"/>
      <c r="VYD183" s="3"/>
      <c r="VYE183" s="3"/>
      <c r="VYF183" s="3"/>
      <c r="VYG183" s="3"/>
      <c r="VYH183" s="3"/>
      <c r="VYI183" s="3"/>
      <c r="VYJ183" s="3"/>
      <c r="VYK183" s="3"/>
      <c r="VYL183" s="3"/>
      <c r="VYM183" s="3"/>
      <c r="VYN183" s="3"/>
      <c r="VYO183" s="3"/>
      <c r="VYP183" s="3"/>
      <c r="VYQ183" s="3"/>
      <c r="VYR183" s="3"/>
      <c r="VYS183" s="3"/>
      <c r="VYT183" s="3"/>
      <c r="VYU183" s="3"/>
      <c r="VYV183" s="3"/>
      <c r="VYW183" s="3"/>
      <c r="VYX183" s="3"/>
      <c r="VYY183" s="3"/>
      <c r="VYZ183" s="3"/>
      <c r="VZA183" s="3"/>
      <c r="VZB183" s="3"/>
      <c r="VZC183" s="3"/>
      <c r="VZD183" s="3"/>
      <c r="VZE183" s="3"/>
      <c r="VZF183" s="3"/>
      <c r="VZG183" s="3"/>
      <c r="VZH183" s="3"/>
      <c r="VZI183" s="3"/>
      <c r="VZJ183" s="3"/>
      <c r="VZK183" s="3"/>
      <c r="VZL183" s="3"/>
      <c r="VZM183" s="3"/>
      <c r="VZN183" s="3"/>
      <c r="VZO183" s="3"/>
      <c r="VZP183" s="3"/>
      <c r="VZQ183" s="3"/>
      <c r="VZR183" s="3"/>
      <c r="VZS183" s="3"/>
      <c r="VZT183" s="3"/>
      <c r="VZU183" s="3"/>
      <c r="VZV183" s="3"/>
      <c r="VZW183" s="3"/>
      <c r="VZX183" s="3"/>
      <c r="VZY183" s="3"/>
      <c r="VZZ183" s="3"/>
      <c r="WAA183" s="3"/>
      <c r="WAB183" s="3"/>
      <c r="WAC183" s="3"/>
      <c r="WAD183" s="3"/>
      <c r="WAE183" s="3"/>
      <c r="WAF183" s="3"/>
      <c r="WAG183" s="3"/>
      <c r="WAH183" s="3"/>
      <c r="WAI183" s="3"/>
      <c r="WAJ183" s="3"/>
      <c r="WAK183" s="3"/>
      <c r="WAL183" s="3"/>
      <c r="WAM183" s="3"/>
      <c r="WAN183" s="3"/>
      <c r="WAO183" s="3"/>
      <c r="WAP183" s="3"/>
      <c r="WAQ183" s="3"/>
      <c r="WAR183" s="3"/>
      <c r="WAS183" s="3"/>
      <c r="WAT183" s="3"/>
      <c r="WAU183" s="3"/>
      <c r="WAV183" s="3"/>
      <c r="WAW183" s="3"/>
      <c r="WAX183" s="3"/>
      <c r="WAY183" s="3"/>
      <c r="WAZ183" s="3"/>
      <c r="WBA183" s="3"/>
      <c r="WBB183" s="3"/>
      <c r="WBC183" s="3"/>
      <c r="WBD183" s="3"/>
      <c r="WBE183" s="3"/>
      <c r="WBF183" s="3"/>
      <c r="WBG183" s="3"/>
      <c r="WBH183" s="3"/>
      <c r="WBI183" s="3"/>
      <c r="WBJ183" s="3"/>
      <c r="WBK183" s="3"/>
      <c r="WBL183" s="3"/>
      <c r="WBM183" s="3"/>
      <c r="WBN183" s="3"/>
      <c r="WBO183" s="3"/>
      <c r="WBP183" s="3"/>
      <c r="WBQ183" s="3"/>
      <c r="WBR183" s="3"/>
      <c r="WBS183" s="3"/>
      <c r="WBT183" s="3"/>
      <c r="WBU183" s="3"/>
      <c r="WBV183" s="3"/>
      <c r="WBW183" s="3"/>
      <c r="WBX183" s="3"/>
      <c r="WBY183" s="3"/>
      <c r="WBZ183" s="3"/>
      <c r="WCA183" s="3"/>
      <c r="WCB183" s="3"/>
      <c r="WCC183" s="3"/>
      <c r="WCD183" s="3"/>
      <c r="WCE183" s="3"/>
      <c r="WCF183" s="3"/>
      <c r="WCG183" s="3"/>
      <c r="WCH183" s="3"/>
      <c r="WCI183" s="3"/>
      <c r="WCJ183" s="3"/>
      <c r="WCK183" s="3"/>
      <c r="WCL183" s="3"/>
      <c r="WCM183" s="3"/>
      <c r="WCN183" s="3"/>
      <c r="WCO183" s="3"/>
      <c r="WCP183" s="3"/>
      <c r="WCQ183" s="3"/>
      <c r="WCR183" s="3"/>
      <c r="WCS183" s="3"/>
      <c r="WCT183" s="3"/>
      <c r="WCU183" s="3"/>
      <c r="WCV183" s="3"/>
      <c r="WCW183" s="3"/>
      <c r="WCX183" s="3"/>
      <c r="WCY183" s="3"/>
      <c r="WCZ183" s="3"/>
      <c r="WDA183" s="3"/>
      <c r="WDB183" s="3"/>
      <c r="WDC183" s="3"/>
      <c r="WDD183" s="3"/>
      <c r="WDE183" s="3"/>
      <c r="WDF183" s="3"/>
      <c r="WDG183" s="3"/>
      <c r="WDH183" s="3"/>
      <c r="WDI183" s="3"/>
      <c r="WDJ183" s="3"/>
      <c r="WDK183" s="3"/>
      <c r="WDL183" s="3"/>
      <c r="WDM183" s="3"/>
      <c r="WDN183" s="3"/>
      <c r="WDO183" s="3"/>
      <c r="WDP183" s="3"/>
      <c r="WDQ183" s="3"/>
      <c r="WDR183" s="3"/>
      <c r="WDS183" s="3"/>
      <c r="WDT183" s="3"/>
      <c r="WDU183" s="3"/>
      <c r="WDV183" s="3"/>
      <c r="WDW183" s="3"/>
      <c r="WDX183" s="3"/>
      <c r="WDY183" s="3"/>
      <c r="WDZ183" s="3"/>
      <c r="WEA183" s="3"/>
      <c r="WEB183" s="3"/>
      <c r="WEC183" s="3"/>
      <c r="WED183" s="3"/>
      <c r="WEE183" s="3"/>
      <c r="WEF183" s="3"/>
      <c r="WEG183" s="3"/>
      <c r="WEH183" s="3"/>
      <c r="WEI183" s="3"/>
      <c r="WEJ183" s="3"/>
      <c r="WEK183" s="3"/>
      <c r="WEL183" s="3"/>
      <c r="WEM183" s="3"/>
      <c r="WEN183" s="3"/>
      <c r="WEO183" s="3"/>
      <c r="WEP183" s="3"/>
      <c r="WEQ183" s="3"/>
      <c r="WER183" s="3"/>
      <c r="WES183" s="3"/>
      <c r="WET183" s="3"/>
      <c r="WEU183" s="3"/>
      <c r="WEV183" s="3"/>
      <c r="WEW183" s="3"/>
      <c r="WEX183" s="3"/>
      <c r="WEY183" s="3"/>
      <c r="WEZ183" s="3"/>
      <c r="WFA183" s="3"/>
      <c r="WFB183" s="3"/>
      <c r="WFC183" s="3"/>
      <c r="WFD183" s="3"/>
      <c r="WFE183" s="3"/>
      <c r="WFF183" s="3"/>
      <c r="WFG183" s="3"/>
      <c r="WFH183" s="3"/>
      <c r="WFI183" s="3"/>
      <c r="WFJ183" s="3"/>
      <c r="WFK183" s="3"/>
      <c r="WFL183" s="3"/>
      <c r="WFM183" s="3"/>
      <c r="WFN183" s="3"/>
      <c r="WFO183" s="3"/>
      <c r="WFP183" s="3"/>
      <c r="WFQ183" s="3"/>
      <c r="WFR183" s="3"/>
      <c r="WFS183" s="3"/>
      <c r="WFT183" s="3"/>
      <c r="WFU183" s="3"/>
      <c r="WFV183" s="3"/>
      <c r="WFW183" s="3"/>
      <c r="WFX183" s="3"/>
      <c r="WFY183" s="3"/>
      <c r="WFZ183" s="3"/>
      <c r="WGA183" s="3"/>
      <c r="WGB183" s="3"/>
      <c r="WGC183" s="3"/>
      <c r="WGD183" s="3"/>
      <c r="WGE183" s="3"/>
      <c r="WGF183" s="3"/>
      <c r="WGG183" s="3"/>
      <c r="WGH183" s="3"/>
      <c r="WGI183" s="3"/>
      <c r="WGJ183" s="3"/>
      <c r="WGK183" s="3"/>
      <c r="WGL183" s="3"/>
      <c r="WGM183" s="3"/>
      <c r="WGN183" s="3"/>
      <c r="WGO183" s="3"/>
      <c r="WGP183" s="3"/>
      <c r="WGQ183" s="3"/>
      <c r="WGR183" s="3"/>
      <c r="WGS183" s="3"/>
      <c r="WGT183" s="3"/>
      <c r="WGU183" s="3"/>
      <c r="WGV183" s="3"/>
      <c r="WGW183" s="3"/>
      <c r="WGX183" s="3"/>
      <c r="WGY183" s="3"/>
      <c r="WGZ183" s="3"/>
      <c r="WHA183" s="3"/>
      <c r="WHB183" s="3"/>
      <c r="WHC183" s="3"/>
      <c r="WHD183" s="3"/>
      <c r="WHE183" s="3"/>
      <c r="WHF183" s="3"/>
      <c r="WHG183" s="3"/>
      <c r="WHH183" s="3"/>
      <c r="WHI183" s="3"/>
      <c r="WHJ183" s="3"/>
      <c r="WHK183" s="3"/>
      <c r="WHL183" s="3"/>
      <c r="WHM183" s="3"/>
      <c r="WHN183" s="3"/>
      <c r="WHO183" s="3"/>
      <c r="WHP183" s="3"/>
      <c r="WHQ183" s="3"/>
      <c r="WHR183" s="3"/>
      <c r="WHS183" s="3"/>
      <c r="WHT183" s="3"/>
      <c r="WHU183" s="3"/>
      <c r="WHV183" s="3"/>
      <c r="WHW183" s="3"/>
      <c r="WHX183" s="3"/>
      <c r="WHY183" s="3"/>
      <c r="WHZ183" s="3"/>
      <c r="WIA183" s="3"/>
      <c r="WIB183" s="3"/>
      <c r="WIC183" s="3"/>
      <c r="WID183" s="3"/>
      <c r="WIE183" s="3"/>
      <c r="WIF183" s="3"/>
      <c r="WIG183" s="3"/>
      <c r="WIH183" s="3"/>
      <c r="WII183" s="3"/>
      <c r="WIJ183" s="3"/>
      <c r="WIK183" s="3"/>
      <c r="WIL183" s="3"/>
      <c r="WIM183" s="3"/>
      <c r="WIN183" s="3"/>
      <c r="WIO183" s="3"/>
      <c r="WIP183" s="3"/>
      <c r="WIQ183" s="3"/>
      <c r="WIR183" s="3"/>
      <c r="WIS183" s="3"/>
      <c r="WIT183" s="3"/>
      <c r="WIU183" s="3"/>
      <c r="WIV183" s="3"/>
      <c r="WIW183" s="3"/>
      <c r="WIX183" s="3"/>
      <c r="WIY183" s="3"/>
      <c r="WIZ183" s="3"/>
      <c r="WJA183" s="3"/>
      <c r="WJB183" s="3"/>
      <c r="WJC183" s="3"/>
      <c r="WJD183" s="3"/>
      <c r="WJE183" s="3"/>
      <c r="WJF183" s="3"/>
      <c r="WJG183" s="3"/>
      <c r="WJH183" s="3"/>
      <c r="WJI183" s="3"/>
      <c r="WJJ183" s="3"/>
      <c r="WJK183" s="3"/>
      <c r="WJL183" s="3"/>
      <c r="WJM183" s="3"/>
      <c r="WJN183" s="3"/>
      <c r="WJO183" s="3"/>
      <c r="WJP183" s="3"/>
      <c r="WJQ183" s="3"/>
      <c r="WJR183" s="3"/>
      <c r="WJS183" s="3"/>
      <c r="WJT183" s="3"/>
      <c r="WJU183" s="3"/>
      <c r="WJV183" s="3"/>
      <c r="WJW183" s="3"/>
      <c r="WJX183" s="3"/>
      <c r="WJY183" s="3"/>
      <c r="WJZ183" s="3"/>
      <c r="WKA183" s="3"/>
      <c r="WKB183" s="3"/>
      <c r="WKC183" s="3"/>
      <c r="WKD183" s="3"/>
      <c r="WKE183" s="3"/>
      <c r="WKF183" s="3"/>
      <c r="WKG183" s="3"/>
      <c r="WKH183" s="3"/>
      <c r="WKI183" s="3"/>
      <c r="WKJ183" s="3"/>
      <c r="WKK183" s="3"/>
      <c r="WKL183" s="3"/>
      <c r="WKM183" s="3"/>
      <c r="WKN183" s="3"/>
      <c r="WKO183" s="3"/>
      <c r="WKP183" s="3"/>
      <c r="WKQ183" s="3"/>
      <c r="WKR183" s="3"/>
      <c r="WKS183" s="3"/>
      <c r="WKT183" s="3"/>
      <c r="WKU183" s="3"/>
      <c r="WKV183" s="3"/>
      <c r="WKW183" s="3"/>
      <c r="WKX183" s="3"/>
      <c r="WKY183" s="3"/>
      <c r="WKZ183" s="3"/>
      <c r="WLA183" s="3"/>
      <c r="WLB183" s="3"/>
      <c r="WLC183" s="3"/>
      <c r="WLD183" s="3"/>
      <c r="WLE183" s="3"/>
      <c r="WLF183" s="3"/>
      <c r="WLG183" s="3"/>
      <c r="WLH183" s="3"/>
      <c r="WLI183" s="3"/>
      <c r="WLJ183" s="3"/>
      <c r="WLK183" s="3"/>
      <c r="WLL183" s="3"/>
      <c r="WLM183" s="3"/>
      <c r="WLN183" s="3"/>
      <c r="WLO183" s="3"/>
      <c r="WLP183" s="3"/>
      <c r="WLQ183" s="3"/>
      <c r="WLR183" s="3"/>
      <c r="WLS183" s="3"/>
      <c r="WLT183" s="3"/>
      <c r="WLU183" s="3"/>
      <c r="WLV183" s="3"/>
      <c r="WLW183" s="3"/>
      <c r="WLX183" s="3"/>
      <c r="WLY183" s="3"/>
      <c r="WLZ183" s="3"/>
      <c r="WMA183" s="3"/>
      <c r="WMB183" s="3"/>
      <c r="WMC183" s="3"/>
      <c r="WMD183" s="3"/>
      <c r="WME183" s="3"/>
      <c r="WMF183" s="3"/>
      <c r="WMG183" s="3"/>
      <c r="WMH183" s="3"/>
      <c r="WMI183" s="3"/>
      <c r="WMJ183" s="3"/>
      <c r="WMK183" s="3"/>
      <c r="WML183" s="3"/>
      <c r="WMM183" s="3"/>
      <c r="WMN183" s="3"/>
      <c r="WMO183" s="3"/>
      <c r="WMP183" s="3"/>
      <c r="WMQ183" s="3"/>
      <c r="WMR183" s="3"/>
      <c r="WMS183" s="3"/>
      <c r="WMT183" s="3"/>
      <c r="WMU183" s="3"/>
      <c r="WMV183" s="3"/>
      <c r="WMW183" s="3"/>
      <c r="WMX183" s="3"/>
      <c r="WMY183" s="3"/>
      <c r="WMZ183" s="3"/>
      <c r="WNA183" s="3"/>
      <c r="WNB183" s="3"/>
      <c r="WNC183" s="3"/>
      <c r="WND183" s="3"/>
      <c r="WNE183" s="3"/>
      <c r="WNF183" s="3"/>
      <c r="WNG183" s="3"/>
      <c r="WNH183" s="3"/>
      <c r="WNI183" s="3"/>
      <c r="WNJ183" s="3"/>
      <c r="WNK183" s="3"/>
      <c r="WNL183" s="3"/>
      <c r="WNM183" s="3"/>
      <c r="WNN183" s="3"/>
      <c r="WNO183" s="3"/>
      <c r="WNP183" s="3"/>
      <c r="WNQ183" s="3"/>
      <c r="WNR183" s="3"/>
      <c r="WNS183" s="3"/>
      <c r="WNT183" s="3"/>
      <c r="WNU183" s="3"/>
      <c r="WNV183" s="3"/>
      <c r="WNW183" s="3"/>
      <c r="WNX183" s="3"/>
      <c r="WNY183" s="3"/>
      <c r="WNZ183" s="3"/>
      <c r="WOA183" s="3"/>
      <c r="WOB183" s="3"/>
      <c r="WOC183" s="3"/>
      <c r="WOD183" s="3"/>
      <c r="WOE183" s="3"/>
      <c r="WOF183" s="3"/>
      <c r="WOG183" s="3"/>
      <c r="WOH183" s="3"/>
      <c r="WOI183" s="3"/>
      <c r="WOJ183" s="3"/>
      <c r="WOK183" s="3"/>
      <c r="WOL183" s="3"/>
      <c r="WOM183" s="3"/>
      <c r="WON183" s="3"/>
      <c r="WOO183" s="3"/>
      <c r="WOP183" s="3"/>
      <c r="WOQ183" s="3"/>
      <c r="WOR183" s="3"/>
      <c r="WOS183" s="3"/>
      <c r="WOT183" s="3"/>
      <c r="WOU183" s="3"/>
      <c r="WOV183" s="3"/>
      <c r="WOW183" s="3"/>
      <c r="WOX183" s="3"/>
      <c r="WOY183" s="3"/>
      <c r="WOZ183" s="3"/>
      <c r="WPA183" s="3"/>
      <c r="WPB183" s="3"/>
      <c r="WPC183" s="3"/>
      <c r="WPD183" s="3"/>
      <c r="WPE183" s="3"/>
      <c r="WPF183" s="3"/>
      <c r="WPG183" s="3"/>
      <c r="WPH183" s="3"/>
      <c r="WPI183" s="3"/>
      <c r="WPJ183" s="3"/>
      <c r="WPK183" s="3"/>
      <c r="WPL183" s="3"/>
      <c r="WPM183" s="3"/>
      <c r="WPN183" s="3"/>
      <c r="WPO183" s="3"/>
      <c r="WPP183" s="3"/>
      <c r="WPQ183" s="3"/>
      <c r="WPR183" s="3"/>
      <c r="WPS183" s="3"/>
      <c r="WPT183" s="3"/>
      <c r="WPU183" s="3"/>
      <c r="WPV183" s="3"/>
      <c r="WPW183" s="3"/>
      <c r="WPX183" s="3"/>
      <c r="WPY183" s="3"/>
      <c r="WPZ183" s="3"/>
      <c r="WQA183" s="3"/>
      <c r="WQB183" s="3"/>
      <c r="WQC183" s="3"/>
      <c r="WQD183" s="3"/>
      <c r="WQE183" s="3"/>
      <c r="WQF183" s="3"/>
      <c r="WQG183" s="3"/>
      <c r="WQH183" s="3"/>
      <c r="WQI183" s="3"/>
      <c r="WQJ183" s="3"/>
      <c r="WQK183" s="3"/>
      <c r="WQL183" s="3"/>
      <c r="WQM183" s="3"/>
      <c r="WQN183" s="3"/>
      <c r="WQO183" s="3"/>
      <c r="WQP183" s="3"/>
      <c r="WQQ183" s="3"/>
      <c r="WQR183" s="3"/>
      <c r="WQS183" s="3"/>
      <c r="WQT183" s="3"/>
      <c r="WQU183" s="3"/>
      <c r="WQV183" s="3"/>
      <c r="WQW183" s="3"/>
      <c r="WQX183" s="3"/>
      <c r="WQY183" s="3"/>
      <c r="WQZ183" s="3"/>
      <c r="WRA183" s="3"/>
      <c r="WRB183" s="3"/>
      <c r="WRC183" s="3"/>
      <c r="WRD183" s="3"/>
      <c r="WRE183" s="3"/>
      <c r="WRF183" s="3"/>
      <c r="WRG183" s="3"/>
      <c r="WRH183" s="3"/>
      <c r="WRI183" s="3"/>
      <c r="WRJ183" s="3"/>
      <c r="WRK183" s="3"/>
      <c r="WRL183" s="3"/>
      <c r="WRM183" s="3"/>
      <c r="WRN183" s="3"/>
      <c r="WRO183" s="3"/>
      <c r="WRP183" s="3"/>
      <c r="WRQ183" s="3"/>
      <c r="WRR183" s="3"/>
      <c r="WRS183" s="3"/>
      <c r="WRT183" s="3"/>
      <c r="WRU183" s="3"/>
      <c r="WRV183" s="3"/>
      <c r="WRW183" s="3"/>
      <c r="WRX183" s="3"/>
      <c r="WRY183" s="3"/>
      <c r="WRZ183" s="3"/>
      <c r="WSA183" s="3"/>
      <c r="WSB183" s="3"/>
      <c r="WSC183" s="3"/>
      <c r="WSD183" s="3"/>
      <c r="WSE183" s="3"/>
      <c r="WSF183" s="3"/>
      <c r="WSG183" s="3"/>
      <c r="WSH183" s="3"/>
      <c r="WSI183" s="3"/>
      <c r="WSJ183" s="3"/>
      <c r="WSK183" s="3"/>
      <c r="WSL183" s="3"/>
      <c r="WSM183" s="3"/>
      <c r="WSN183" s="3"/>
      <c r="WSO183" s="3"/>
      <c r="WSP183" s="3"/>
      <c r="WSQ183" s="3"/>
      <c r="WSR183" s="3"/>
      <c r="WSS183" s="3"/>
      <c r="WST183" s="3"/>
      <c r="WSU183" s="3"/>
      <c r="WSV183" s="3"/>
      <c r="WSW183" s="3"/>
      <c r="WSX183" s="3"/>
      <c r="WSY183" s="3"/>
      <c r="WSZ183" s="3"/>
      <c r="WTA183" s="3"/>
      <c r="WTB183" s="3"/>
      <c r="WTC183" s="3"/>
      <c r="WTD183" s="3"/>
      <c r="WTE183" s="3"/>
      <c r="WTF183" s="3"/>
      <c r="WTG183" s="3"/>
      <c r="WTH183" s="3"/>
      <c r="WTI183" s="3"/>
      <c r="WTJ183" s="3"/>
      <c r="WTK183" s="3"/>
      <c r="WTL183" s="3"/>
      <c r="WTM183" s="3"/>
      <c r="WTN183" s="3"/>
      <c r="WTO183" s="3"/>
      <c r="WTP183" s="3"/>
      <c r="WTQ183" s="3"/>
      <c r="WTR183" s="3"/>
      <c r="WTS183" s="3"/>
      <c r="WTT183" s="3"/>
      <c r="WTU183" s="3"/>
      <c r="WTV183" s="3"/>
      <c r="WTW183" s="3"/>
      <c r="WTX183" s="3"/>
      <c r="WTY183" s="3"/>
      <c r="WTZ183" s="3"/>
      <c r="WUA183" s="3"/>
      <c r="WUB183" s="3"/>
      <c r="WUC183" s="3"/>
      <c r="WUD183" s="3"/>
      <c r="WUE183" s="3"/>
      <c r="WUF183" s="3"/>
      <c r="WUG183" s="3"/>
      <c r="WUH183" s="3"/>
      <c r="WUI183" s="3"/>
      <c r="WUJ183" s="3"/>
      <c r="WUK183" s="3"/>
      <c r="WUL183" s="3"/>
      <c r="WUM183" s="3"/>
      <c r="WUN183" s="3"/>
      <c r="WUO183" s="3"/>
      <c r="WUP183" s="3"/>
      <c r="WUQ183" s="3"/>
      <c r="WUR183" s="3"/>
      <c r="WUS183" s="3"/>
      <c r="WUT183" s="3"/>
      <c r="WUU183" s="3"/>
      <c r="WUV183" s="3"/>
      <c r="WUW183" s="3"/>
      <c r="WUX183" s="3"/>
      <c r="WUY183" s="3"/>
      <c r="WUZ183" s="3"/>
      <c r="WVA183" s="3"/>
      <c r="WVB183" s="3"/>
      <c r="WVC183" s="3"/>
      <c r="WVD183" s="3"/>
      <c r="WVE183" s="3"/>
      <c r="WVF183" s="3"/>
      <c r="WVG183" s="3"/>
      <c r="WVH183" s="3"/>
      <c r="WVI183" s="3"/>
      <c r="WVJ183" s="3"/>
      <c r="WVK183" s="3"/>
      <c r="WVL183" s="3"/>
      <c r="WVM183" s="3"/>
      <c r="WVN183" s="3"/>
      <c r="WVO183" s="3"/>
      <c r="WVP183" s="3"/>
      <c r="WVQ183" s="3"/>
      <c r="WVR183" s="3"/>
      <c r="WVS183" s="3"/>
      <c r="WVT183" s="3"/>
      <c r="WVU183" s="3"/>
      <c r="WVV183" s="3"/>
      <c r="WVW183" s="3"/>
      <c r="WVX183" s="3"/>
      <c r="WVY183" s="3"/>
      <c r="WVZ183" s="3"/>
      <c r="WWA183" s="3"/>
      <c r="WWB183" s="3"/>
      <c r="WWC183" s="3"/>
      <c r="WWD183" s="3"/>
      <c r="WWE183" s="3"/>
      <c r="WWF183" s="3"/>
      <c r="WWG183" s="3"/>
      <c r="WWH183" s="3"/>
      <c r="WWI183" s="3"/>
      <c r="WWJ183" s="3"/>
      <c r="WWK183" s="3"/>
      <c r="WWL183" s="3"/>
      <c r="WWM183" s="3"/>
      <c r="WWN183" s="3"/>
      <c r="WWO183" s="3"/>
      <c r="WWP183" s="3"/>
      <c r="WWQ183" s="3"/>
      <c r="WWR183" s="3"/>
      <c r="WWS183" s="3"/>
      <c r="WWT183" s="3"/>
      <c r="WWU183" s="3"/>
      <c r="WWV183" s="3"/>
      <c r="WWW183" s="3"/>
      <c r="WWX183" s="3"/>
      <c r="WWY183" s="3"/>
      <c r="WWZ183" s="3"/>
      <c r="WXA183" s="3"/>
      <c r="WXB183" s="3"/>
      <c r="WXC183" s="3"/>
      <c r="WXD183" s="3"/>
      <c r="WXE183" s="3"/>
      <c r="WXF183" s="3"/>
      <c r="WXG183" s="3"/>
      <c r="WXH183" s="3"/>
      <c r="WXI183" s="3"/>
      <c r="WXJ183" s="3"/>
      <c r="WXK183" s="3"/>
      <c r="WXL183" s="3"/>
      <c r="WXM183" s="3"/>
      <c r="WXN183" s="3"/>
      <c r="WXO183" s="3"/>
      <c r="WXP183" s="3"/>
      <c r="WXQ183" s="3"/>
      <c r="WXR183" s="3"/>
      <c r="WXS183" s="3"/>
      <c r="WXT183" s="3"/>
      <c r="WXU183" s="3"/>
      <c r="WXV183" s="3"/>
      <c r="WXW183" s="3"/>
      <c r="WXX183" s="3"/>
      <c r="WXY183" s="3"/>
      <c r="WXZ183" s="3"/>
      <c r="WYA183" s="3"/>
      <c r="WYB183" s="3"/>
      <c r="WYC183" s="3"/>
      <c r="WYD183" s="3"/>
      <c r="WYE183" s="3"/>
      <c r="WYF183" s="3"/>
      <c r="WYG183" s="3"/>
      <c r="WYH183" s="3"/>
      <c r="WYI183" s="3"/>
      <c r="WYJ183" s="3"/>
      <c r="WYK183" s="3"/>
      <c r="WYL183" s="3"/>
      <c r="WYM183" s="3"/>
      <c r="WYN183" s="3"/>
      <c r="WYO183" s="3"/>
      <c r="WYP183" s="3"/>
      <c r="WYQ183" s="3"/>
      <c r="WYR183" s="3"/>
      <c r="WYS183" s="3"/>
      <c r="WYT183" s="3"/>
      <c r="WYU183" s="3"/>
      <c r="WYV183" s="3"/>
      <c r="WYW183" s="3"/>
      <c r="WYX183" s="3"/>
      <c r="WYY183" s="3"/>
      <c r="WYZ183" s="3"/>
      <c r="WZA183" s="3"/>
      <c r="WZB183" s="3"/>
      <c r="WZC183" s="3"/>
      <c r="WZD183" s="3"/>
      <c r="WZE183" s="3"/>
      <c r="WZF183" s="3"/>
      <c r="WZG183" s="3"/>
      <c r="WZH183" s="3"/>
      <c r="WZI183" s="3"/>
      <c r="WZJ183" s="3"/>
      <c r="WZK183" s="3"/>
      <c r="WZL183" s="3"/>
      <c r="WZM183" s="3"/>
      <c r="WZN183" s="3"/>
      <c r="WZO183" s="3"/>
      <c r="WZP183" s="3"/>
      <c r="WZQ183" s="3"/>
      <c r="WZR183" s="3"/>
      <c r="WZS183" s="3"/>
      <c r="WZT183" s="3"/>
      <c r="WZU183" s="3"/>
      <c r="WZV183" s="3"/>
      <c r="WZW183" s="3"/>
      <c r="WZX183" s="3"/>
      <c r="WZY183" s="3"/>
      <c r="WZZ183" s="3"/>
      <c r="XAA183" s="3"/>
      <c r="XAB183" s="3"/>
      <c r="XAC183" s="3"/>
      <c r="XAD183" s="3"/>
      <c r="XAE183" s="3"/>
      <c r="XAF183" s="3"/>
      <c r="XAG183" s="3"/>
      <c r="XAH183" s="3"/>
      <c r="XAI183" s="3"/>
      <c r="XAJ183" s="3"/>
      <c r="XAK183" s="3"/>
      <c r="XAL183" s="3"/>
      <c r="XAM183" s="3"/>
      <c r="XAN183" s="3"/>
      <c r="XAO183" s="3"/>
      <c r="XAP183" s="3"/>
      <c r="XAQ183" s="3"/>
      <c r="XAR183" s="3"/>
      <c r="XAS183" s="3"/>
      <c r="XAT183" s="3"/>
      <c r="XAU183" s="3"/>
      <c r="XAV183" s="3"/>
      <c r="XAW183" s="3"/>
      <c r="XAX183" s="3"/>
      <c r="XAY183" s="3"/>
      <c r="XAZ183" s="3"/>
      <c r="XBA183" s="3"/>
      <c r="XBB183" s="3"/>
      <c r="XBC183" s="3"/>
      <c r="XBD183" s="3"/>
      <c r="XBE183" s="3"/>
      <c r="XBF183" s="3"/>
      <c r="XBG183" s="3"/>
      <c r="XBH183" s="3"/>
      <c r="XBI183" s="3"/>
      <c r="XBJ183" s="3"/>
      <c r="XBK183" s="3"/>
      <c r="XBL183" s="3"/>
      <c r="XBM183" s="3"/>
      <c r="XBN183" s="3"/>
      <c r="XBO183" s="3"/>
      <c r="XBP183" s="3"/>
      <c r="XBQ183" s="3"/>
      <c r="XBR183" s="3"/>
      <c r="XBS183" s="3"/>
      <c r="XBT183" s="3"/>
      <c r="XBU183" s="3"/>
      <c r="XBV183" s="3"/>
      <c r="XBW183" s="3"/>
      <c r="XBX183" s="3"/>
      <c r="XBY183" s="3"/>
      <c r="XBZ183" s="3"/>
      <c r="XCA183" s="3"/>
      <c r="XCB183" s="3"/>
      <c r="XCC183" s="3"/>
      <c r="XCD183" s="3"/>
      <c r="XCE183" s="3"/>
      <c r="XCF183" s="3"/>
      <c r="XCG183" s="3"/>
      <c r="XCH183" s="3"/>
      <c r="XCI183" s="3"/>
      <c r="XCJ183" s="3"/>
      <c r="XCK183" s="3"/>
      <c r="XCL183" s="3"/>
      <c r="XCM183" s="3"/>
      <c r="XCN183" s="3"/>
      <c r="XCO183" s="3"/>
      <c r="XCP183" s="3"/>
      <c r="XCQ183" s="3"/>
      <c r="XCR183" s="3"/>
      <c r="XCS183" s="3"/>
      <c r="XCT183" s="3"/>
      <c r="XCU183" s="3"/>
      <c r="XCV183" s="3"/>
      <c r="XCW183" s="3"/>
      <c r="XCX183" s="3"/>
      <c r="XCY183" s="3"/>
      <c r="XCZ183" s="3"/>
      <c r="XDA183" s="3"/>
      <c r="XDB183" s="3"/>
      <c r="XDC183" s="3"/>
      <c r="XDD183" s="3"/>
      <c r="XDE183" s="3"/>
      <c r="XDF183" s="3"/>
      <c r="XDG183" s="3"/>
      <c r="XDH183" s="3"/>
      <c r="XDI183" s="3"/>
      <c r="XDJ183" s="3"/>
      <c r="XDK183" s="3"/>
      <c r="XDL183" s="3"/>
      <c r="XDM183" s="3"/>
      <c r="XDN183" s="3"/>
      <c r="XDO183" s="3"/>
      <c r="XDP183" s="3"/>
      <c r="XDQ183" s="3"/>
      <c r="XDR183" s="3"/>
      <c r="XDS183" s="3"/>
      <c r="XDT183" s="3"/>
      <c r="XDU183" s="3"/>
      <c r="XDV183" s="3"/>
      <c r="XDW183" s="3"/>
      <c r="XDX183" s="3"/>
      <c r="XDY183" s="3"/>
      <c r="XDZ183" s="3"/>
      <c r="XEA183" s="3"/>
      <c r="XEB183" s="3"/>
      <c r="XEC183" s="3"/>
      <c r="XED183" s="3"/>
      <c r="XEE183" s="3"/>
      <c r="XEF183" s="3"/>
      <c r="XEG183" s="3"/>
      <c r="XEH183" s="3"/>
      <c r="XEI183" s="3"/>
      <c r="XEJ183" s="3"/>
      <c r="XEK183" s="3"/>
      <c r="XEL183" s="3"/>
      <c r="XEM183" s="3"/>
      <c r="XEN183" s="3"/>
      <c r="XEO183" s="3"/>
      <c r="XEP183" s="3"/>
      <c r="XEQ183" s="3"/>
      <c r="XER183" s="3"/>
      <c r="XES183" s="3"/>
      <c r="XET183" s="3"/>
      <c r="XEU183" s="3"/>
      <c r="XEV183" s="3"/>
      <c r="XEW183" s="3"/>
      <c r="XEX183" s="3"/>
      <c r="XEY183" s="3"/>
      <c r="XEZ183" s="3"/>
      <c r="XFA183" s="3"/>
      <c r="XFB183" s="3"/>
      <c r="XFC183" s="3"/>
    </row>
    <row r="184" spans="1:1638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  <c r="AAA184" s="3"/>
      <c r="AAB184" s="3"/>
      <c r="AAC184" s="3"/>
      <c r="AAD184" s="3"/>
      <c r="AAE184" s="3"/>
      <c r="AAF184" s="3"/>
      <c r="AAG184" s="3"/>
      <c r="AAH184" s="3"/>
      <c r="AAI184" s="3"/>
      <c r="AAJ184" s="3"/>
      <c r="AAK184" s="3"/>
      <c r="AAL184" s="3"/>
      <c r="AAM184" s="3"/>
      <c r="AAN184" s="3"/>
      <c r="AAO184" s="3"/>
      <c r="AAP184" s="3"/>
      <c r="AAQ184" s="3"/>
      <c r="AAR184" s="3"/>
      <c r="AAS184" s="3"/>
      <c r="AAT184" s="3"/>
      <c r="AAU184" s="3"/>
      <c r="AAV184" s="3"/>
      <c r="AAW184" s="3"/>
      <c r="AAX184" s="3"/>
      <c r="AAY184" s="3"/>
      <c r="AAZ184" s="3"/>
      <c r="ABA184" s="3"/>
      <c r="ABB184" s="3"/>
      <c r="ABC184" s="3"/>
      <c r="ABD184" s="3"/>
      <c r="ABE184" s="3"/>
      <c r="ABF184" s="3"/>
      <c r="ABG184" s="3"/>
      <c r="ABH184" s="3"/>
      <c r="ABI184" s="3"/>
      <c r="ABJ184" s="3"/>
      <c r="ABK184" s="3"/>
      <c r="ABL184" s="3"/>
      <c r="ABM184" s="3"/>
      <c r="ABN184" s="3"/>
      <c r="ABO184" s="3"/>
      <c r="ABP184" s="3"/>
      <c r="ABQ184" s="3"/>
      <c r="ABR184" s="3"/>
      <c r="ABS184" s="3"/>
      <c r="ABT184" s="3"/>
      <c r="ABU184" s="3"/>
      <c r="ABV184" s="3"/>
      <c r="ABW184" s="3"/>
      <c r="ABX184" s="3"/>
      <c r="ABY184" s="3"/>
      <c r="ABZ184" s="3"/>
      <c r="ACA184" s="3"/>
      <c r="ACB184" s="3"/>
      <c r="ACC184" s="3"/>
      <c r="ACD184" s="3"/>
      <c r="ACE184" s="3"/>
      <c r="ACF184" s="3"/>
      <c r="ACG184" s="3"/>
      <c r="ACH184" s="3"/>
      <c r="ACI184" s="3"/>
      <c r="ACJ184" s="3"/>
      <c r="ACK184" s="3"/>
      <c r="ACL184" s="3"/>
      <c r="ACM184" s="3"/>
      <c r="ACN184" s="3"/>
      <c r="ACO184" s="3"/>
      <c r="ACP184" s="3"/>
      <c r="ACQ184" s="3"/>
      <c r="ACR184" s="3"/>
      <c r="ACS184" s="3"/>
      <c r="ACT184" s="3"/>
      <c r="ACU184" s="3"/>
      <c r="ACV184" s="3"/>
      <c r="ACW184" s="3"/>
      <c r="ACX184" s="3"/>
      <c r="ACY184" s="3"/>
      <c r="ACZ184" s="3"/>
      <c r="ADA184" s="3"/>
      <c r="ADB184" s="3"/>
      <c r="ADC184" s="3"/>
      <c r="ADD184" s="3"/>
      <c r="ADE184" s="3"/>
      <c r="ADF184" s="3"/>
      <c r="ADG184" s="3"/>
      <c r="ADH184" s="3"/>
      <c r="ADI184" s="3"/>
      <c r="ADJ184" s="3"/>
      <c r="ADK184" s="3"/>
      <c r="ADL184" s="3"/>
      <c r="ADM184" s="3"/>
      <c r="ADN184" s="3"/>
      <c r="ADO184" s="3"/>
      <c r="ADP184" s="3"/>
      <c r="ADQ184" s="3"/>
      <c r="ADR184" s="3"/>
      <c r="ADS184" s="3"/>
      <c r="ADT184" s="3"/>
      <c r="ADU184" s="3"/>
      <c r="ADV184" s="3"/>
      <c r="ADW184" s="3"/>
      <c r="ADX184" s="3"/>
      <c r="ADY184" s="3"/>
      <c r="ADZ184" s="3"/>
      <c r="AEA184" s="3"/>
      <c r="AEB184" s="3"/>
      <c r="AEC184" s="3"/>
      <c r="AED184" s="3"/>
      <c r="AEE184" s="3"/>
      <c r="AEF184" s="3"/>
      <c r="AEG184" s="3"/>
      <c r="AEH184" s="3"/>
      <c r="AEI184" s="3"/>
      <c r="AEJ184" s="3"/>
      <c r="AEK184" s="3"/>
      <c r="AEL184" s="3"/>
      <c r="AEM184" s="3"/>
      <c r="AEN184" s="3"/>
      <c r="AEO184" s="3"/>
      <c r="AEP184" s="3"/>
      <c r="AEQ184" s="3"/>
      <c r="AER184" s="3"/>
      <c r="AES184" s="3"/>
      <c r="AET184" s="3"/>
      <c r="AEU184" s="3"/>
      <c r="AEV184" s="3"/>
      <c r="AEW184" s="3"/>
      <c r="AEX184" s="3"/>
      <c r="AEY184" s="3"/>
      <c r="AEZ184" s="3"/>
      <c r="AFA184" s="3"/>
      <c r="AFB184" s="3"/>
      <c r="AFC184" s="3"/>
      <c r="AFD184" s="3"/>
      <c r="AFE184" s="3"/>
      <c r="AFF184" s="3"/>
      <c r="AFG184" s="3"/>
      <c r="AFH184" s="3"/>
      <c r="AFI184" s="3"/>
      <c r="AFJ184" s="3"/>
      <c r="AFK184" s="3"/>
      <c r="AFL184" s="3"/>
      <c r="AFM184" s="3"/>
      <c r="AFN184" s="3"/>
      <c r="AFO184" s="3"/>
      <c r="AFP184" s="3"/>
      <c r="AFQ184" s="3"/>
      <c r="AFR184" s="3"/>
      <c r="AFS184" s="3"/>
      <c r="AFT184" s="3"/>
      <c r="AFU184" s="3"/>
      <c r="AFV184" s="3"/>
      <c r="AFW184" s="3"/>
      <c r="AFX184" s="3"/>
      <c r="AFY184" s="3"/>
      <c r="AFZ184" s="3"/>
      <c r="AGA184" s="3"/>
      <c r="AGB184" s="3"/>
      <c r="AGC184" s="3"/>
      <c r="AGD184" s="3"/>
      <c r="AGE184" s="3"/>
      <c r="AGF184" s="3"/>
      <c r="AGG184" s="3"/>
      <c r="AGH184" s="3"/>
      <c r="AGI184" s="3"/>
      <c r="AGJ184" s="3"/>
      <c r="AGK184" s="3"/>
      <c r="AGL184" s="3"/>
      <c r="AGM184" s="3"/>
      <c r="AGN184" s="3"/>
      <c r="AGO184" s="3"/>
      <c r="AGP184" s="3"/>
      <c r="AGQ184" s="3"/>
      <c r="AGR184" s="3"/>
      <c r="AGS184" s="3"/>
      <c r="AGT184" s="3"/>
      <c r="AGU184" s="3"/>
      <c r="AGV184" s="3"/>
      <c r="AGW184" s="3"/>
      <c r="AGX184" s="3"/>
      <c r="AGY184" s="3"/>
      <c r="AGZ184" s="3"/>
      <c r="AHA184" s="3"/>
      <c r="AHB184" s="3"/>
      <c r="AHC184" s="3"/>
      <c r="AHD184" s="3"/>
      <c r="AHE184" s="3"/>
      <c r="AHF184" s="3"/>
      <c r="AHG184" s="3"/>
      <c r="AHH184" s="3"/>
      <c r="AHI184" s="3"/>
      <c r="AHJ184" s="3"/>
      <c r="AHK184" s="3"/>
      <c r="AHL184" s="3"/>
      <c r="AHM184" s="3"/>
      <c r="AHN184" s="3"/>
      <c r="AHO184" s="3"/>
      <c r="AHP184" s="3"/>
      <c r="AHQ184" s="3"/>
      <c r="AHR184" s="3"/>
      <c r="AHS184" s="3"/>
      <c r="AHT184" s="3"/>
      <c r="AHU184" s="3"/>
      <c r="AHV184" s="3"/>
      <c r="AHW184" s="3"/>
      <c r="AHX184" s="3"/>
      <c r="AHY184" s="3"/>
      <c r="AHZ184" s="3"/>
      <c r="AIA184" s="3"/>
      <c r="AIB184" s="3"/>
      <c r="AIC184" s="3"/>
      <c r="AID184" s="3"/>
      <c r="AIE184" s="3"/>
      <c r="AIF184" s="3"/>
      <c r="AIG184" s="3"/>
      <c r="AIH184" s="3"/>
      <c r="AII184" s="3"/>
      <c r="AIJ184" s="3"/>
      <c r="AIK184" s="3"/>
      <c r="AIL184" s="3"/>
      <c r="AIM184" s="3"/>
      <c r="AIN184" s="3"/>
      <c r="AIO184" s="3"/>
      <c r="AIP184" s="3"/>
      <c r="AIQ184" s="3"/>
      <c r="AIR184" s="3"/>
      <c r="AIS184" s="3"/>
      <c r="AIT184" s="3"/>
      <c r="AIU184" s="3"/>
      <c r="AIV184" s="3"/>
      <c r="AIW184" s="3"/>
      <c r="AIX184" s="3"/>
      <c r="AIY184" s="3"/>
      <c r="AIZ184" s="3"/>
      <c r="AJA184" s="3"/>
      <c r="AJB184" s="3"/>
      <c r="AJC184" s="3"/>
      <c r="AJD184" s="3"/>
      <c r="AJE184" s="3"/>
      <c r="AJF184" s="3"/>
      <c r="AJG184" s="3"/>
      <c r="AJH184" s="3"/>
      <c r="AJI184" s="3"/>
      <c r="AJJ184" s="3"/>
      <c r="AJK184" s="3"/>
      <c r="AJL184" s="3"/>
      <c r="AJM184" s="3"/>
      <c r="AJN184" s="3"/>
      <c r="AJO184" s="3"/>
      <c r="AJP184" s="3"/>
      <c r="AJQ184" s="3"/>
      <c r="AJR184" s="3"/>
      <c r="AJS184" s="3"/>
      <c r="AJT184" s="3"/>
      <c r="AJU184" s="3"/>
      <c r="AJV184" s="3"/>
      <c r="AJW184" s="3"/>
      <c r="AJX184" s="3"/>
      <c r="AJY184" s="3"/>
      <c r="AJZ184" s="3"/>
      <c r="AKA184" s="3"/>
      <c r="AKB184" s="3"/>
      <c r="AKC184" s="3"/>
      <c r="AKD184" s="3"/>
      <c r="AKE184" s="3"/>
      <c r="AKF184" s="3"/>
      <c r="AKG184" s="3"/>
      <c r="AKH184" s="3"/>
      <c r="AKI184" s="3"/>
      <c r="AKJ184" s="3"/>
      <c r="AKK184" s="3"/>
      <c r="AKL184" s="3"/>
      <c r="AKM184" s="3"/>
      <c r="AKN184" s="3"/>
      <c r="AKO184" s="3"/>
      <c r="AKP184" s="3"/>
      <c r="AKQ184" s="3"/>
      <c r="AKR184" s="3"/>
      <c r="AKS184" s="3"/>
      <c r="AKT184" s="3"/>
      <c r="AKU184" s="3"/>
      <c r="AKV184" s="3"/>
      <c r="AKW184" s="3"/>
      <c r="AKX184" s="3"/>
      <c r="AKY184" s="3"/>
      <c r="AKZ184" s="3"/>
      <c r="ALA184" s="3"/>
      <c r="ALB184" s="3"/>
      <c r="ALC184" s="3"/>
      <c r="ALD184" s="3"/>
      <c r="ALE184" s="3"/>
      <c r="ALF184" s="3"/>
      <c r="ALG184" s="3"/>
      <c r="ALH184" s="3"/>
      <c r="ALI184" s="3"/>
      <c r="ALJ184" s="3"/>
      <c r="ALK184" s="3"/>
      <c r="ALL184" s="3"/>
      <c r="ALM184" s="3"/>
      <c r="ALN184" s="3"/>
      <c r="ALO184" s="3"/>
      <c r="ALP184" s="3"/>
      <c r="ALQ184" s="3"/>
      <c r="ALR184" s="3"/>
      <c r="ALS184" s="3"/>
      <c r="ALT184" s="3"/>
      <c r="ALU184" s="3"/>
      <c r="ALV184" s="3"/>
      <c r="ALW184" s="3"/>
      <c r="ALX184" s="3"/>
      <c r="ALY184" s="3"/>
      <c r="ALZ184" s="3"/>
      <c r="AMA184" s="3"/>
      <c r="AMB184" s="3"/>
      <c r="AMC184" s="3"/>
      <c r="AMD184" s="3"/>
      <c r="AME184" s="3"/>
      <c r="AMF184" s="3"/>
      <c r="AMG184" s="3"/>
      <c r="AMH184" s="3"/>
      <c r="AMI184" s="3"/>
      <c r="AMJ184" s="3"/>
      <c r="AMK184" s="3"/>
      <c r="AML184" s="3"/>
      <c r="AMM184" s="3"/>
      <c r="AMN184" s="3"/>
      <c r="AMO184" s="3"/>
      <c r="AMP184" s="3"/>
      <c r="AMQ184" s="3"/>
      <c r="AMR184" s="3"/>
      <c r="AMS184" s="3"/>
      <c r="AMT184" s="3"/>
      <c r="AMU184" s="3"/>
      <c r="AMV184" s="3"/>
      <c r="AMW184" s="3"/>
      <c r="AMX184" s="3"/>
      <c r="AMY184" s="3"/>
      <c r="AMZ184" s="3"/>
      <c r="ANA184" s="3"/>
      <c r="ANB184" s="3"/>
      <c r="ANC184" s="3"/>
      <c r="AND184" s="3"/>
      <c r="ANE184" s="3"/>
      <c r="ANF184" s="3"/>
      <c r="ANG184" s="3"/>
      <c r="ANH184" s="3"/>
      <c r="ANI184" s="3"/>
      <c r="ANJ184" s="3"/>
      <c r="ANK184" s="3"/>
      <c r="ANL184" s="3"/>
      <c r="ANM184" s="3"/>
      <c r="ANN184" s="3"/>
      <c r="ANO184" s="3"/>
      <c r="ANP184" s="3"/>
      <c r="ANQ184" s="3"/>
      <c r="ANR184" s="3"/>
      <c r="ANS184" s="3"/>
      <c r="ANT184" s="3"/>
      <c r="ANU184" s="3"/>
      <c r="ANV184" s="3"/>
      <c r="ANW184" s="3"/>
      <c r="ANX184" s="3"/>
      <c r="ANY184" s="3"/>
      <c r="ANZ184" s="3"/>
      <c r="AOA184" s="3"/>
      <c r="AOB184" s="3"/>
      <c r="AOC184" s="3"/>
      <c r="AOD184" s="3"/>
      <c r="AOE184" s="3"/>
      <c r="AOF184" s="3"/>
      <c r="AOG184" s="3"/>
      <c r="AOH184" s="3"/>
      <c r="AOI184" s="3"/>
      <c r="AOJ184" s="3"/>
      <c r="AOK184" s="3"/>
      <c r="AOL184" s="3"/>
      <c r="AOM184" s="3"/>
      <c r="AON184" s="3"/>
      <c r="AOO184" s="3"/>
      <c r="AOP184" s="3"/>
      <c r="AOQ184" s="3"/>
      <c r="AOR184" s="3"/>
      <c r="AOS184" s="3"/>
      <c r="AOT184" s="3"/>
      <c r="AOU184" s="3"/>
      <c r="AOV184" s="3"/>
      <c r="AOW184" s="3"/>
      <c r="AOX184" s="3"/>
      <c r="AOY184" s="3"/>
      <c r="AOZ184" s="3"/>
      <c r="APA184" s="3"/>
      <c r="APB184" s="3"/>
      <c r="APC184" s="3"/>
      <c r="APD184" s="3"/>
      <c r="APE184" s="3"/>
      <c r="APF184" s="3"/>
      <c r="APG184" s="3"/>
      <c r="APH184" s="3"/>
      <c r="API184" s="3"/>
      <c r="APJ184" s="3"/>
      <c r="APK184" s="3"/>
      <c r="APL184" s="3"/>
      <c r="APM184" s="3"/>
      <c r="APN184" s="3"/>
      <c r="APO184" s="3"/>
      <c r="APP184" s="3"/>
      <c r="APQ184" s="3"/>
      <c r="APR184" s="3"/>
      <c r="APS184" s="3"/>
      <c r="APT184" s="3"/>
      <c r="APU184" s="3"/>
      <c r="APV184" s="3"/>
      <c r="APW184" s="3"/>
      <c r="APX184" s="3"/>
      <c r="APY184" s="3"/>
      <c r="APZ184" s="3"/>
      <c r="AQA184" s="3"/>
      <c r="AQB184" s="3"/>
      <c r="AQC184" s="3"/>
      <c r="AQD184" s="3"/>
      <c r="AQE184" s="3"/>
      <c r="AQF184" s="3"/>
      <c r="AQG184" s="3"/>
      <c r="AQH184" s="3"/>
      <c r="AQI184" s="3"/>
      <c r="AQJ184" s="3"/>
      <c r="AQK184" s="3"/>
      <c r="AQL184" s="3"/>
      <c r="AQM184" s="3"/>
      <c r="AQN184" s="3"/>
      <c r="AQO184" s="3"/>
      <c r="AQP184" s="3"/>
      <c r="AQQ184" s="3"/>
      <c r="AQR184" s="3"/>
      <c r="AQS184" s="3"/>
      <c r="AQT184" s="3"/>
      <c r="AQU184" s="3"/>
      <c r="AQV184" s="3"/>
      <c r="AQW184" s="3"/>
      <c r="AQX184" s="3"/>
      <c r="AQY184" s="3"/>
      <c r="AQZ184" s="3"/>
      <c r="ARA184" s="3"/>
      <c r="ARB184" s="3"/>
      <c r="ARC184" s="3"/>
      <c r="ARD184" s="3"/>
      <c r="ARE184" s="3"/>
      <c r="ARF184" s="3"/>
      <c r="ARG184" s="3"/>
      <c r="ARH184" s="3"/>
      <c r="ARI184" s="3"/>
      <c r="ARJ184" s="3"/>
      <c r="ARK184" s="3"/>
      <c r="ARL184" s="3"/>
      <c r="ARM184" s="3"/>
      <c r="ARN184" s="3"/>
      <c r="ARO184" s="3"/>
      <c r="ARP184" s="3"/>
      <c r="ARQ184" s="3"/>
      <c r="ARR184" s="3"/>
      <c r="ARS184" s="3"/>
      <c r="ART184" s="3"/>
      <c r="ARU184" s="3"/>
      <c r="ARV184" s="3"/>
      <c r="ARW184" s="3"/>
      <c r="ARX184" s="3"/>
      <c r="ARY184" s="3"/>
      <c r="ARZ184" s="3"/>
      <c r="ASA184" s="3"/>
      <c r="ASB184" s="3"/>
      <c r="ASC184" s="3"/>
      <c r="ASD184" s="3"/>
      <c r="ASE184" s="3"/>
      <c r="ASF184" s="3"/>
      <c r="ASG184" s="3"/>
      <c r="ASH184" s="3"/>
      <c r="ASI184" s="3"/>
      <c r="ASJ184" s="3"/>
      <c r="ASK184" s="3"/>
      <c r="ASL184" s="3"/>
      <c r="ASM184" s="3"/>
      <c r="ASN184" s="3"/>
      <c r="ASO184" s="3"/>
      <c r="ASP184" s="3"/>
      <c r="ASQ184" s="3"/>
      <c r="ASR184" s="3"/>
      <c r="ASS184" s="3"/>
      <c r="AST184" s="3"/>
      <c r="ASU184" s="3"/>
      <c r="ASV184" s="3"/>
      <c r="ASW184" s="3"/>
      <c r="ASX184" s="3"/>
      <c r="ASY184" s="3"/>
      <c r="ASZ184" s="3"/>
      <c r="ATA184" s="3"/>
      <c r="ATB184" s="3"/>
      <c r="ATC184" s="3"/>
      <c r="ATD184" s="3"/>
      <c r="ATE184" s="3"/>
      <c r="ATF184" s="3"/>
      <c r="ATG184" s="3"/>
      <c r="ATH184" s="3"/>
      <c r="ATI184" s="3"/>
      <c r="ATJ184" s="3"/>
      <c r="ATK184" s="3"/>
      <c r="ATL184" s="3"/>
      <c r="ATM184" s="3"/>
      <c r="ATN184" s="3"/>
      <c r="ATO184" s="3"/>
      <c r="ATP184" s="3"/>
      <c r="ATQ184" s="3"/>
      <c r="ATR184" s="3"/>
      <c r="ATS184" s="3"/>
      <c r="ATT184" s="3"/>
      <c r="ATU184" s="3"/>
      <c r="ATV184" s="3"/>
      <c r="ATW184" s="3"/>
      <c r="ATX184" s="3"/>
      <c r="ATY184" s="3"/>
      <c r="ATZ184" s="3"/>
      <c r="AUA184" s="3"/>
      <c r="AUB184" s="3"/>
      <c r="AUC184" s="3"/>
      <c r="AUD184" s="3"/>
      <c r="AUE184" s="3"/>
      <c r="AUF184" s="3"/>
      <c r="AUG184" s="3"/>
      <c r="AUH184" s="3"/>
      <c r="AUI184" s="3"/>
      <c r="AUJ184" s="3"/>
      <c r="AUK184" s="3"/>
      <c r="AUL184" s="3"/>
      <c r="AUM184" s="3"/>
      <c r="AUN184" s="3"/>
      <c r="AUO184" s="3"/>
      <c r="AUP184" s="3"/>
      <c r="AUQ184" s="3"/>
      <c r="AUR184" s="3"/>
      <c r="AUS184" s="3"/>
      <c r="AUT184" s="3"/>
      <c r="AUU184" s="3"/>
      <c r="AUV184" s="3"/>
      <c r="AUW184" s="3"/>
      <c r="AUX184" s="3"/>
      <c r="AUY184" s="3"/>
      <c r="AUZ184" s="3"/>
      <c r="AVA184" s="3"/>
      <c r="AVB184" s="3"/>
      <c r="AVC184" s="3"/>
      <c r="AVD184" s="3"/>
      <c r="AVE184" s="3"/>
      <c r="AVF184" s="3"/>
      <c r="AVG184" s="3"/>
      <c r="AVH184" s="3"/>
      <c r="AVI184" s="3"/>
      <c r="AVJ184" s="3"/>
      <c r="AVK184" s="3"/>
      <c r="AVL184" s="3"/>
      <c r="AVM184" s="3"/>
      <c r="AVN184" s="3"/>
      <c r="AVO184" s="3"/>
      <c r="AVP184" s="3"/>
      <c r="AVQ184" s="3"/>
      <c r="AVR184" s="3"/>
      <c r="AVS184" s="3"/>
      <c r="AVT184" s="3"/>
      <c r="AVU184" s="3"/>
      <c r="AVV184" s="3"/>
      <c r="AVW184" s="3"/>
      <c r="AVX184" s="3"/>
      <c r="AVY184" s="3"/>
      <c r="AVZ184" s="3"/>
      <c r="AWA184" s="3"/>
      <c r="AWB184" s="3"/>
      <c r="AWC184" s="3"/>
      <c r="AWD184" s="3"/>
      <c r="AWE184" s="3"/>
      <c r="AWF184" s="3"/>
      <c r="AWG184" s="3"/>
      <c r="AWH184" s="3"/>
      <c r="AWI184" s="3"/>
      <c r="AWJ184" s="3"/>
      <c r="AWK184" s="3"/>
      <c r="AWL184" s="3"/>
      <c r="AWM184" s="3"/>
      <c r="AWN184" s="3"/>
      <c r="AWO184" s="3"/>
      <c r="AWP184" s="3"/>
      <c r="AWQ184" s="3"/>
      <c r="AWR184" s="3"/>
      <c r="AWS184" s="3"/>
      <c r="AWT184" s="3"/>
      <c r="AWU184" s="3"/>
      <c r="AWV184" s="3"/>
      <c r="AWW184" s="3"/>
      <c r="AWX184" s="3"/>
      <c r="AWY184" s="3"/>
      <c r="AWZ184" s="3"/>
      <c r="AXA184" s="3"/>
      <c r="AXB184" s="3"/>
      <c r="AXC184" s="3"/>
      <c r="AXD184" s="3"/>
      <c r="AXE184" s="3"/>
      <c r="AXF184" s="3"/>
      <c r="AXG184" s="3"/>
      <c r="AXH184" s="3"/>
      <c r="AXI184" s="3"/>
      <c r="AXJ184" s="3"/>
      <c r="AXK184" s="3"/>
      <c r="AXL184" s="3"/>
      <c r="AXM184" s="3"/>
      <c r="AXN184" s="3"/>
      <c r="AXO184" s="3"/>
      <c r="AXP184" s="3"/>
      <c r="AXQ184" s="3"/>
      <c r="AXR184" s="3"/>
      <c r="AXS184" s="3"/>
      <c r="AXT184" s="3"/>
      <c r="AXU184" s="3"/>
      <c r="AXV184" s="3"/>
      <c r="AXW184" s="3"/>
      <c r="AXX184" s="3"/>
      <c r="AXY184" s="3"/>
      <c r="AXZ184" s="3"/>
      <c r="AYA184" s="3"/>
      <c r="AYB184" s="3"/>
      <c r="AYC184" s="3"/>
      <c r="AYD184" s="3"/>
      <c r="AYE184" s="3"/>
      <c r="AYF184" s="3"/>
      <c r="AYG184" s="3"/>
      <c r="AYH184" s="3"/>
      <c r="AYI184" s="3"/>
      <c r="AYJ184" s="3"/>
      <c r="AYK184" s="3"/>
      <c r="AYL184" s="3"/>
      <c r="AYM184" s="3"/>
      <c r="AYN184" s="3"/>
      <c r="AYO184" s="3"/>
      <c r="AYP184" s="3"/>
      <c r="AYQ184" s="3"/>
      <c r="AYR184" s="3"/>
      <c r="AYS184" s="3"/>
      <c r="AYT184" s="3"/>
      <c r="AYU184" s="3"/>
      <c r="AYV184" s="3"/>
      <c r="AYW184" s="3"/>
      <c r="AYX184" s="3"/>
      <c r="AYY184" s="3"/>
      <c r="AYZ184" s="3"/>
      <c r="AZA184" s="3"/>
      <c r="AZB184" s="3"/>
      <c r="AZC184" s="3"/>
      <c r="AZD184" s="3"/>
      <c r="AZE184" s="3"/>
      <c r="AZF184" s="3"/>
      <c r="AZG184" s="3"/>
      <c r="AZH184" s="3"/>
      <c r="AZI184" s="3"/>
      <c r="AZJ184" s="3"/>
      <c r="AZK184" s="3"/>
      <c r="AZL184" s="3"/>
      <c r="AZM184" s="3"/>
      <c r="AZN184" s="3"/>
      <c r="AZO184" s="3"/>
      <c r="AZP184" s="3"/>
      <c r="AZQ184" s="3"/>
      <c r="AZR184" s="3"/>
      <c r="AZS184" s="3"/>
      <c r="AZT184" s="3"/>
      <c r="AZU184" s="3"/>
      <c r="AZV184" s="3"/>
      <c r="AZW184" s="3"/>
      <c r="AZX184" s="3"/>
      <c r="AZY184" s="3"/>
      <c r="AZZ184" s="3"/>
      <c r="BAA184" s="3"/>
      <c r="BAB184" s="3"/>
      <c r="BAC184" s="3"/>
      <c r="BAD184" s="3"/>
      <c r="BAE184" s="3"/>
      <c r="BAF184" s="3"/>
      <c r="BAG184" s="3"/>
      <c r="BAH184" s="3"/>
      <c r="BAI184" s="3"/>
      <c r="BAJ184" s="3"/>
      <c r="BAK184" s="3"/>
      <c r="BAL184" s="3"/>
      <c r="BAM184" s="3"/>
      <c r="BAN184" s="3"/>
      <c r="BAO184" s="3"/>
      <c r="BAP184" s="3"/>
      <c r="BAQ184" s="3"/>
      <c r="BAR184" s="3"/>
      <c r="BAS184" s="3"/>
      <c r="BAT184" s="3"/>
      <c r="BAU184" s="3"/>
      <c r="BAV184" s="3"/>
      <c r="BAW184" s="3"/>
      <c r="BAX184" s="3"/>
      <c r="BAY184" s="3"/>
      <c r="BAZ184" s="3"/>
      <c r="BBA184" s="3"/>
      <c r="BBB184" s="3"/>
      <c r="BBC184" s="3"/>
      <c r="BBD184" s="3"/>
      <c r="BBE184" s="3"/>
      <c r="BBF184" s="3"/>
      <c r="BBG184" s="3"/>
      <c r="BBH184" s="3"/>
      <c r="BBI184" s="3"/>
      <c r="BBJ184" s="3"/>
      <c r="BBK184" s="3"/>
      <c r="BBL184" s="3"/>
      <c r="BBM184" s="3"/>
      <c r="BBN184" s="3"/>
      <c r="BBO184" s="3"/>
      <c r="BBP184" s="3"/>
      <c r="BBQ184" s="3"/>
      <c r="BBR184" s="3"/>
      <c r="BBS184" s="3"/>
      <c r="BBT184" s="3"/>
      <c r="BBU184" s="3"/>
      <c r="BBV184" s="3"/>
      <c r="BBW184" s="3"/>
      <c r="BBX184" s="3"/>
      <c r="BBY184" s="3"/>
      <c r="BBZ184" s="3"/>
      <c r="BCA184" s="3"/>
      <c r="BCB184" s="3"/>
      <c r="BCC184" s="3"/>
      <c r="BCD184" s="3"/>
      <c r="BCE184" s="3"/>
      <c r="BCF184" s="3"/>
      <c r="BCG184" s="3"/>
      <c r="BCH184" s="3"/>
      <c r="BCI184" s="3"/>
      <c r="BCJ184" s="3"/>
      <c r="BCK184" s="3"/>
      <c r="BCL184" s="3"/>
      <c r="BCM184" s="3"/>
      <c r="BCN184" s="3"/>
      <c r="BCO184" s="3"/>
      <c r="BCP184" s="3"/>
      <c r="BCQ184" s="3"/>
      <c r="BCR184" s="3"/>
      <c r="BCS184" s="3"/>
      <c r="BCT184" s="3"/>
      <c r="BCU184" s="3"/>
      <c r="BCV184" s="3"/>
      <c r="BCW184" s="3"/>
      <c r="BCX184" s="3"/>
      <c r="BCY184" s="3"/>
      <c r="BCZ184" s="3"/>
      <c r="BDA184" s="3"/>
      <c r="BDB184" s="3"/>
      <c r="BDC184" s="3"/>
      <c r="BDD184" s="3"/>
      <c r="BDE184" s="3"/>
      <c r="BDF184" s="3"/>
      <c r="BDG184" s="3"/>
      <c r="BDH184" s="3"/>
      <c r="BDI184" s="3"/>
      <c r="BDJ184" s="3"/>
      <c r="BDK184" s="3"/>
      <c r="BDL184" s="3"/>
      <c r="BDM184" s="3"/>
      <c r="BDN184" s="3"/>
      <c r="BDO184" s="3"/>
      <c r="BDP184" s="3"/>
      <c r="BDQ184" s="3"/>
      <c r="BDR184" s="3"/>
      <c r="BDS184" s="3"/>
      <c r="BDT184" s="3"/>
      <c r="BDU184" s="3"/>
      <c r="BDV184" s="3"/>
      <c r="BDW184" s="3"/>
      <c r="BDX184" s="3"/>
      <c r="BDY184" s="3"/>
      <c r="BDZ184" s="3"/>
      <c r="BEA184" s="3"/>
      <c r="BEB184" s="3"/>
      <c r="BEC184" s="3"/>
      <c r="BED184" s="3"/>
      <c r="BEE184" s="3"/>
      <c r="BEF184" s="3"/>
      <c r="BEG184" s="3"/>
      <c r="BEH184" s="3"/>
      <c r="BEI184" s="3"/>
      <c r="BEJ184" s="3"/>
      <c r="BEK184" s="3"/>
      <c r="BEL184" s="3"/>
      <c r="BEM184" s="3"/>
      <c r="BEN184" s="3"/>
      <c r="BEO184" s="3"/>
      <c r="BEP184" s="3"/>
      <c r="BEQ184" s="3"/>
      <c r="BER184" s="3"/>
      <c r="BES184" s="3"/>
      <c r="BET184" s="3"/>
      <c r="BEU184" s="3"/>
      <c r="BEV184" s="3"/>
      <c r="BEW184" s="3"/>
      <c r="BEX184" s="3"/>
      <c r="BEY184" s="3"/>
      <c r="BEZ184" s="3"/>
      <c r="BFA184" s="3"/>
      <c r="BFB184" s="3"/>
      <c r="BFC184" s="3"/>
      <c r="BFD184" s="3"/>
      <c r="BFE184" s="3"/>
      <c r="BFF184" s="3"/>
      <c r="BFG184" s="3"/>
      <c r="BFH184" s="3"/>
      <c r="BFI184" s="3"/>
      <c r="BFJ184" s="3"/>
      <c r="BFK184" s="3"/>
      <c r="BFL184" s="3"/>
      <c r="BFM184" s="3"/>
      <c r="BFN184" s="3"/>
      <c r="BFO184" s="3"/>
      <c r="BFP184" s="3"/>
      <c r="BFQ184" s="3"/>
      <c r="BFR184" s="3"/>
      <c r="BFS184" s="3"/>
      <c r="BFT184" s="3"/>
      <c r="BFU184" s="3"/>
      <c r="BFV184" s="3"/>
      <c r="BFW184" s="3"/>
      <c r="BFX184" s="3"/>
      <c r="BFY184" s="3"/>
      <c r="BFZ184" s="3"/>
      <c r="BGA184" s="3"/>
      <c r="BGB184" s="3"/>
      <c r="BGC184" s="3"/>
      <c r="BGD184" s="3"/>
      <c r="BGE184" s="3"/>
      <c r="BGF184" s="3"/>
      <c r="BGG184" s="3"/>
      <c r="BGH184" s="3"/>
      <c r="BGI184" s="3"/>
      <c r="BGJ184" s="3"/>
      <c r="BGK184" s="3"/>
      <c r="BGL184" s="3"/>
      <c r="BGM184" s="3"/>
      <c r="BGN184" s="3"/>
      <c r="BGO184" s="3"/>
      <c r="BGP184" s="3"/>
      <c r="BGQ184" s="3"/>
      <c r="BGR184" s="3"/>
      <c r="BGS184" s="3"/>
      <c r="BGT184" s="3"/>
      <c r="BGU184" s="3"/>
      <c r="BGV184" s="3"/>
      <c r="BGW184" s="3"/>
      <c r="BGX184" s="3"/>
      <c r="BGY184" s="3"/>
      <c r="BGZ184" s="3"/>
      <c r="BHA184" s="3"/>
      <c r="BHB184" s="3"/>
      <c r="BHC184" s="3"/>
      <c r="BHD184" s="3"/>
      <c r="BHE184" s="3"/>
      <c r="BHF184" s="3"/>
      <c r="BHG184" s="3"/>
      <c r="BHH184" s="3"/>
      <c r="BHI184" s="3"/>
      <c r="BHJ184" s="3"/>
      <c r="BHK184" s="3"/>
      <c r="BHL184" s="3"/>
      <c r="BHM184" s="3"/>
      <c r="BHN184" s="3"/>
      <c r="BHO184" s="3"/>
      <c r="BHP184" s="3"/>
      <c r="BHQ184" s="3"/>
      <c r="BHR184" s="3"/>
      <c r="BHS184" s="3"/>
      <c r="BHT184" s="3"/>
      <c r="BHU184" s="3"/>
      <c r="BHV184" s="3"/>
      <c r="BHW184" s="3"/>
      <c r="BHX184" s="3"/>
      <c r="BHY184" s="3"/>
      <c r="BHZ184" s="3"/>
      <c r="BIA184" s="3"/>
      <c r="BIB184" s="3"/>
      <c r="BIC184" s="3"/>
      <c r="BID184" s="3"/>
      <c r="BIE184" s="3"/>
      <c r="BIF184" s="3"/>
      <c r="BIG184" s="3"/>
      <c r="BIH184" s="3"/>
      <c r="BII184" s="3"/>
      <c r="BIJ184" s="3"/>
      <c r="BIK184" s="3"/>
      <c r="BIL184" s="3"/>
      <c r="BIM184" s="3"/>
      <c r="BIN184" s="3"/>
      <c r="BIO184" s="3"/>
      <c r="BIP184" s="3"/>
      <c r="BIQ184" s="3"/>
      <c r="BIR184" s="3"/>
      <c r="BIS184" s="3"/>
      <c r="BIT184" s="3"/>
      <c r="BIU184" s="3"/>
      <c r="BIV184" s="3"/>
      <c r="BIW184" s="3"/>
      <c r="BIX184" s="3"/>
      <c r="BIY184" s="3"/>
      <c r="BIZ184" s="3"/>
      <c r="BJA184" s="3"/>
      <c r="BJB184" s="3"/>
      <c r="BJC184" s="3"/>
      <c r="BJD184" s="3"/>
      <c r="BJE184" s="3"/>
      <c r="BJF184" s="3"/>
      <c r="BJG184" s="3"/>
      <c r="BJH184" s="3"/>
      <c r="BJI184" s="3"/>
      <c r="BJJ184" s="3"/>
      <c r="BJK184" s="3"/>
      <c r="BJL184" s="3"/>
      <c r="BJM184" s="3"/>
      <c r="BJN184" s="3"/>
      <c r="BJO184" s="3"/>
      <c r="BJP184" s="3"/>
      <c r="BJQ184" s="3"/>
      <c r="BJR184" s="3"/>
      <c r="BJS184" s="3"/>
      <c r="BJT184" s="3"/>
      <c r="BJU184" s="3"/>
      <c r="BJV184" s="3"/>
      <c r="BJW184" s="3"/>
      <c r="BJX184" s="3"/>
      <c r="BJY184" s="3"/>
      <c r="BJZ184" s="3"/>
      <c r="BKA184" s="3"/>
      <c r="BKB184" s="3"/>
      <c r="BKC184" s="3"/>
      <c r="BKD184" s="3"/>
      <c r="BKE184" s="3"/>
      <c r="BKF184" s="3"/>
      <c r="BKG184" s="3"/>
      <c r="BKH184" s="3"/>
      <c r="BKI184" s="3"/>
      <c r="BKJ184" s="3"/>
      <c r="BKK184" s="3"/>
      <c r="BKL184" s="3"/>
      <c r="BKM184" s="3"/>
      <c r="BKN184" s="3"/>
      <c r="BKO184" s="3"/>
      <c r="BKP184" s="3"/>
      <c r="BKQ184" s="3"/>
      <c r="BKR184" s="3"/>
      <c r="BKS184" s="3"/>
      <c r="BKT184" s="3"/>
      <c r="BKU184" s="3"/>
      <c r="BKV184" s="3"/>
      <c r="BKW184" s="3"/>
      <c r="BKX184" s="3"/>
      <c r="BKY184" s="3"/>
      <c r="BKZ184" s="3"/>
      <c r="BLA184" s="3"/>
      <c r="BLB184" s="3"/>
      <c r="BLC184" s="3"/>
      <c r="BLD184" s="3"/>
      <c r="BLE184" s="3"/>
      <c r="BLF184" s="3"/>
      <c r="BLG184" s="3"/>
      <c r="BLH184" s="3"/>
      <c r="BLI184" s="3"/>
      <c r="BLJ184" s="3"/>
      <c r="BLK184" s="3"/>
      <c r="BLL184" s="3"/>
      <c r="BLM184" s="3"/>
      <c r="BLN184" s="3"/>
      <c r="BLO184" s="3"/>
      <c r="BLP184" s="3"/>
      <c r="BLQ184" s="3"/>
      <c r="BLR184" s="3"/>
      <c r="BLS184" s="3"/>
      <c r="BLT184" s="3"/>
      <c r="BLU184" s="3"/>
      <c r="BLV184" s="3"/>
      <c r="BLW184" s="3"/>
      <c r="BLX184" s="3"/>
      <c r="BLY184" s="3"/>
      <c r="BLZ184" s="3"/>
      <c r="BMA184" s="3"/>
      <c r="BMB184" s="3"/>
      <c r="BMC184" s="3"/>
      <c r="BMD184" s="3"/>
      <c r="BME184" s="3"/>
      <c r="BMF184" s="3"/>
      <c r="BMG184" s="3"/>
      <c r="BMH184" s="3"/>
      <c r="BMI184" s="3"/>
      <c r="BMJ184" s="3"/>
      <c r="BMK184" s="3"/>
      <c r="BML184" s="3"/>
      <c r="BMM184" s="3"/>
      <c r="BMN184" s="3"/>
      <c r="BMO184" s="3"/>
      <c r="BMP184" s="3"/>
      <c r="BMQ184" s="3"/>
      <c r="BMR184" s="3"/>
      <c r="BMS184" s="3"/>
      <c r="BMT184" s="3"/>
      <c r="BMU184" s="3"/>
      <c r="BMV184" s="3"/>
      <c r="BMW184" s="3"/>
      <c r="BMX184" s="3"/>
      <c r="BMY184" s="3"/>
      <c r="BMZ184" s="3"/>
      <c r="BNA184" s="3"/>
      <c r="BNB184" s="3"/>
      <c r="BNC184" s="3"/>
      <c r="BND184" s="3"/>
      <c r="BNE184" s="3"/>
      <c r="BNF184" s="3"/>
      <c r="BNG184" s="3"/>
      <c r="BNH184" s="3"/>
      <c r="BNI184" s="3"/>
      <c r="BNJ184" s="3"/>
      <c r="BNK184" s="3"/>
      <c r="BNL184" s="3"/>
      <c r="BNM184" s="3"/>
      <c r="BNN184" s="3"/>
      <c r="BNO184" s="3"/>
      <c r="BNP184" s="3"/>
      <c r="BNQ184" s="3"/>
      <c r="BNR184" s="3"/>
      <c r="BNS184" s="3"/>
      <c r="BNT184" s="3"/>
      <c r="BNU184" s="3"/>
      <c r="BNV184" s="3"/>
      <c r="BNW184" s="3"/>
      <c r="BNX184" s="3"/>
      <c r="BNY184" s="3"/>
      <c r="BNZ184" s="3"/>
      <c r="BOA184" s="3"/>
      <c r="BOB184" s="3"/>
      <c r="BOC184" s="3"/>
      <c r="BOD184" s="3"/>
      <c r="BOE184" s="3"/>
      <c r="BOF184" s="3"/>
      <c r="BOG184" s="3"/>
      <c r="BOH184" s="3"/>
      <c r="BOI184" s="3"/>
      <c r="BOJ184" s="3"/>
      <c r="BOK184" s="3"/>
      <c r="BOL184" s="3"/>
      <c r="BOM184" s="3"/>
      <c r="BON184" s="3"/>
      <c r="BOO184" s="3"/>
      <c r="BOP184" s="3"/>
      <c r="BOQ184" s="3"/>
      <c r="BOR184" s="3"/>
      <c r="BOS184" s="3"/>
      <c r="BOT184" s="3"/>
      <c r="BOU184" s="3"/>
      <c r="BOV184" s="3"/>
      <c r="BOW184" s="3"/>
      <c r="BOX184" s="3"/>
      <c r="BOY184" s="3"/>
      <c r="BOZ184" s="3"/>
      <c r="BPA184" s="3"/>
      <c r="BPB184" s="3"/>
      <c r="BPC184" s="3"/>
      <c r="BPD184" s="3"/>
      <c r="BPE184" s="3"/>
      <c r="BPF184" s="3"/>
      <c r="BPG184" s="3"/>
      <c r="BPH184" s="3"/>
      <c r="BPI184" s="3"/>
      <c r="BPJ184" s="3"/>
      <c r="BPK184" s="3"/>
      <c r="BPL184" s="3"/>
      <c r="BPM184" s="3"/>
      <c r="BPN184" s="3"/>
      <c r="BPO184" s="3"/>
      <c r="BPP184" s="3"/>
      <c r="BPQ184" s="3"/>
      <c r="BPR184" s="3"/>
      <c r="BPS184" s="3"/>
      <c r="BPT184" s="3"/>
      <c r="BPU184" s="3"/>
      <c r="BPV184" s="3"/>
      <c r="BPW184" s="3"/>
      <c r="BPX184" s="3"/>
      <c r="BPY184" s="3"/>
      <c r="BPZ184" s="3"/>
      <c r="BQA184" s="3"/>
      <c r="BQB184" s="3"/>
      <c r="BQC184" s="3"/>
      <c r="BQD184" s="3"/>
      <c r="BQE184" s="3"/>
      <c r="BQF184" s="3"/>
      <c r="BQG184" s="3"/>
      <c r="BQH184" s="3"/>
      <c r="BQI184" s="3"/>
      <c r="BQJ184" s="3"/>
      <c r="BQK184" s="3"/>
      <c r="BQL184" s="3"/>
      <c r="BQM184" s="3"/>
      <c r="BQN184" s="3"/>
      <c r="BQO184" s="3"/>
      <c r="BQP184" s="3"/>
      <c r="BQQ184" s="3"/>
      <c r="BQR184" s="3"/>
      <c r="BQS184" s="3"/>
      <c r="BQT184" s="3"/>
      <c r="BQU184" s="3"/>
      <c r="BQV184" s="3"/>
      <c r="BQW184" s="3"/>
      <c r="BQX184" s="3"/>
      <c r="BQY184" s="3"/>
      <c r="BQZ184" s="3"/>
      <c r="BRA184" s="3"/>
      <c r="BRB184" s="3"/>
      <c r="BRC184" s="3"/>
      <c r="BRD184" s="3"/>
      <c r="BRE184" s="3"/>
      <c r="BRF184" s="3"/>
      <c r="BRG184" s="3"/>
      <c r="BRH184" s="3"/>
      <c r="BRI184" s="3"/>
      <c r="BRJ184" s="3"/>
      <c r="BRK184" s="3"/>
      <c r="BRL184" s="3"/>
      <c r="BRM184" s="3"/>
      <c r="BRN184" s="3"/>
      <c r="BRO184" s="3"/>
      <c r="BRP184" s="3"/>
      <c r="BRQ184" s="3"/>
      <c r="BRR184" s="3"/>
      <c r="BRS184" s="3"/>
      <c r="BRT184" s="3"/>
      <c r="BRU184" s="3"/>
      <c r="BRV184" s="3"/>
      <c r="BRW184" s="3"/>
      <c r="BRX184" s="3"/>
      <c r="BRY184" s="3"/>
      <c r="BRZ184" s="3"/>
      <c r="BSA184" s="3"/>
      <c r="BSB184" s="3"/>
      <c r="BSC184" s="3"/>
      <c r="BSD184" s="3"/>
      <c r="BSE184" s="3"/>
      <c r="BSF184" s="3"/>
      <c r="BSG184" s="3"/>
      <c r="BSH184" s="3"/>
      <c r="BSI184" s="3"/>
      <c r="BSJ184" s="3"/>
      <c r="BSK184" s="3"/>
      <c r="BSL184" s="3"/>
      <c r="BSM184" s="3"/>
      <c r="BSN184" s="3"/>
      <c r="BSO184" s="3"/>
      <c r="BSP184" s="3"/>
      <c r="BSQ184" s="3"/>
      <c r="BSR184" s="3"/>
      <c r="BSS184" s="3"/>
      <c r="BST184" s="3"/>
      <c r="BSU184" s="3"/>
      <c r="BSV184" s="3"/>
      <c r="BSW184" s="3"/>
      <c r="BSX184" s="3"/>
      <c r="BSY184" s="3"/>
      <c r="BSZ184" s="3"/>
      <c r="BTA184" s="3"/>
      <c r="BTB184" s="3"/>
      <c r="BTC184" s="3"/>
      <c r="BTD184" s="3"/>
      <c r="BTE184" s="3"/>
      <c r="BTF184" s="3"/>
      <c r="BTG184" s="3"/>
      <c r="BTH184" s="3"/>
      <c r="BTI184" s="3"/>
      <c r="BTJ184" s="3"/>
      <c r="BTK184" s="3"/>
      <c r="BTL184" s="3"/>
      <c r="BTM184" s="3"/>
      <c r="BTN184" s="3"/>
      <c r="BTO184" s="3"/>
      <c r="BTP184" s="3"/>
      <c r="BTQ184" s="3"/>
      <c r="BTR184" s="3"/>
      <c r="BTS184" s="3"/>
      <c r="BTT184" s="3"/>
      <c r="BTU184" s="3"/>
      <c r="BTV184" s="3"/>
      <c r="BTW184" s="3"/>
      <c r="BTX184" s="3"/>
      <c r="BTY184" s="3"/>
      <c r="BTZ184" s="3"/>
      <c r="BUA184" s="3"/>
      <c r="BUB184" s="3"/>
      <c r="BUC184" s="3"/>
      <c r="BUD184" s="3"/>
      <c r="BUE184" s="3"/>
      <c r="BUF184" s="3"/>
      <c r="BUG184" s="3"/>
      <c r="BUH184" s="3"/>
      <c r="BUI184" s="3"/>
      <c r="BUJ184" s="3"/>
      <c r="BUK184" s="3"/>
      <c r="BUL184" s="3"/>
      <c r="BUM184" s="3"/>
      <c r="BUN184" s="3"/>
      <c r="BUO184" s="3"/>
      <c r="BUP184" s="3"/>
      <c r="BUQ184" s="3"/>
      <c r="BUR184" s="3"/>
      <c r="BUS184" s="3"/>
      <c r="BUT184" s="3"/>
      <c r="BUU184" s="3"/>
      <c r="BUV184" s="3"/>
      <c r="BUW184" s="3"/>
      <c r="BUX184" s="3"/>
      <c r="BUY184" s="3"/>
      <c r="BUZ184" s="3"/>
      <c r="BVA184" s="3"/>
      <c r="BVB184" s="3"/>
      <c r="BVC184" s="3"/>
      <c r="BVD184" s="3"/>
      <c r="BVE184" s="3"/>
      <c r="BVF184" s="3"/>
      <c r="BVG184" s="3"/>
      <c r="BVH184" s="3"/>
      <c r="BVI184" s="3"/>
      <c r="BVJ184" s="3"/>
      <c r="BVK184" s="3"/>
      <c r="BVL184" s="3"/>
      <c r="BVM184" s="3"/>
      <c r="BVN184" s="3"/>
      <c r="BVO184" s="3"/>
      <c r="BVP184" s="3"/>
      <c r="BVQ184" s="3"/>
      <c r="BVR184" s="3"/>
      <c r="BVS184" s="3"/>
      <c r="BVT184" s="3"/>
      <c r="BVU184" s="3"/>
      <c r="BVV184" s="3"/>
      <c r="BVW184" s="3"/>
      <c r="BVX184" s="3"/>
      <c r="BVY184" s="3"/>
      <c r="BVZ184" s="3"/>
      <c r="BWA184" s="3"/>
      <c r="BWB184" s="3"/>
      <c r="BWC184" s="3"/>
      <c r="BWD184" s="3"/>
      <c r="BWE184" s="3"/>
      <c r="BWF184" s="3"/>
      <c r="BWG184" s="3"/>
      <c r="BWH184" s="3"/>
      <c r="BWI184" s="3"/>
      <c r="BWJ184" s="3"/>
      <c r="BWK184" s="3"/>
      <c r="BWL184" s="3"/>
      <c r="BWM184" s="3"/>
      <c r="BWN184" s="3"/>
      <c r="BWO184" s="3"/>
      <c r="BWP184" s="3"/>
      <c r="BWQ184" s="3"/>
      <c r="BWR184" s="3"/>
      <c r="BWS184" s="3"/>
      <c r="BWT184" s="3"/>
      <c r="BWU184" s="3"/>
      <c r="BWV184" s="3"/>
      <c r="BWW184" s="3"/>
      <c r="BWX184" s="3"/>
      <c r="BWY184" s="3"/>
      <c r="BWZ184" s="3"/>
      <c r="BXA184" s="3"/>
      <c r="BXB184" s="3"/>
      <c r="BXC184" s="3"/>
      <c r="BXD184" s="3"/>
      <c r="BXE184" s="3"/>
      <c r="BXF184" s="3"/>
      <c r="BXG184" s="3"/>
      <c r="BXH184" s="3"/>
      <c r="BXI184" s="3"/>
      <c r="BXJ184" s="3"/>
      <c r="BXK184" s="3"/>
      <c r="BXL184" s="3"/>
      <c r="BXM184" s="3"/>
      <c r="BXN184" s="3"/>
      <c r="BXO184" s="3"/>
      <c r="BXP184" s="3"/>
      <c r="BXQ184" s="3"/>
      <c r="BXR184" s="3"/>
      <c r="BXS184" s="3"/>
      <c r="BXT184" s="3"/>
      <c r="BXU184" s="3"/>
      <c r="BXV184" s="3"/>
      <c r="BXW184" s="3"/>
      <c r="BXX184" s="3"/>
      <c r="BXY184" s="3"/>
      <c r="BXZ184" s="3"/>
      <c r="BYA184" s="3"/>
      <c r="BYB184" s="3"/>
      <c r="BYC184" s="3"/>
      <c r="BYD184" s="3"/>
      <c r="BYE184" s="3"/>
      <c r="BYF184" s="3"/>
      <c r="BYG184" s="3"/>
      <c r="BYH184" s="3"/>
      <c r="BYI184" s="3"/>
      <c r="BYJ184" s="3"/>
      <c r="BYK184" s="3"/>
      <c r="BYL184" s="3"/>
      <c r="BYM184" s="3"/>
      <c r="BYN184" s="3"/>
      <c r="BYO184" s="3"/>
      <c r="BYP184" s="3"/>
      <c r="BYQ184" s="3"/>
      <c r="BYR184" s="3"/>
      <c r="BYS184" s="3"/>
      <c r="BYT184" s="3"/>
      <c r="BYU184" s="3"/>
      <c r="BYV184" s="3"/>
      <c r="BYW184" s="3"/>
      <c r="BYX184" s="3"/>
      <c r="BYY184" s="3"/>
      <c r="BYZ184" s="3"/>
      <c r="BZA184" s="3"/>
      <c r="BZB184" s="3"/>
      <c r="BZC184" s="3"/>
      <c r="BZD184" s="3"/>
      <c r="BZE184" s="3"/>
      <c r="BZF184" s="3"/>
      <c r="BZG184" s="3"/>
      <c r="BZH184" s="3"/>
      <c r="BZI184" s="3"/>
      <c r="BZJ184" s="3"/>
      <c r="BZK184" s="3"/>
      <c r="BZL184" s="3"/>
      <c r="BZM184" s="3"/>
      <c r="BZN184" s="3"/>
      <c r="BZO184" s="3"/>
      <c r="BZP184" s="3"/>
      <c r="BZQ184" s="3"/>
      <c r="BZR184" s="3"/>
      <c r="BZS184" s="3"/>
      <c r="BZT184" s="3"/>
      <c r="BZU184" s="3"/>
      <c r="BZV184" s="3"/>
      <c r="BZW184" s="3"/>
      <c r="BZX184" s="3"/>
      <c r="BZY184" s="3"/>
      <c r="BZZ184" s="3"/>
      <c r="CAA184" s="3"/>
      <c r="CAB184" s="3"/>
      <c r="CAC184" s="3"/>
      <c r="CAD184" s="3"/>
      <c r="CAE184" s="3"/>
      <c r="CAF184" s="3"/>
      <c r="CAG184" s="3"/>
      <c r="CAH184" s="3"/>
      <c r="CAI184" s="3"/>
      <c r="CAJ184" s="3"/>
      <c r="CAK184" s="3"/>
      <c r="CAL184" s="3"/>
      <c r="CAM184" s="3"/>
      <c r="CAN184" s="3"/>
      <c r="CAO184" s="3"/>
      <c r="CAP184" s="3"/>
      <c r="CAQ184" s="3"/>
      <c r="CAR184" s="3"/>
      <c r="CAS184" s="3"/>
      <c r="CAT184" s="3"/>
      <c r="CAU184" s="3"/>
      <c r="CAV184" s="3"/>
      <c r="CAW184" s="3"/>
      <c r="CAX184" s="3"/>
      <c r="CAY184" s="3"/>
      <c r="CAZ184" s="3"/>
      <c r="CBA184" s="3"/>
      <c r="CBB184" s="3"/>
      <c r="CBC184" s="3"/>
      <c r="CBD184" s="3"/>
      <c r="CBE184" s="3"/>
      <c r="CBF184" s="3"/>
      <c r="CBG184" s="3"/>
      <c r="CBH184" s="3"/>
      <c r="CBI184" s="3"/>
      <c r="CBJ184" s="3"/>
      <c r="CBK184" s="3"/>
      <c r="CBL184" s="3"/>
      <c r="CBM184" s="3"/>
      <c r="CBN184" s="3"/>
      <c r="CBO184" s="3"/>
      <c r="CBP184" s="3"/>
      <c r="CBQ184" s="3"/>
      <c r="CBR184" s="3"/>
      <c r="CBS184" s="3"/>
      <c r="CBT184" s="3"/>
      <c r="CBU184" s="3"/>
      <c r="CBV184" s="3"/>
      <c r="CBW184" s="3"/>
      <c r="CBX184" s="3"/>
      <c r="CBY184" s="3"/>
      <c r="CBZ184" s="3"/>
      <c r="CCA184" s="3"/>
      <c r="CCB184" s="3"/>
      <c r="CCC184" s="3"/>
      <c r="CCD184" s="3"/>
      <c r="CCE184" s="3"/>
      <c r="CCF184" s="3"/>
      <c r="CCG184" s="3"/>
      <c r="CCH184" s="3"/>
      <c r="CCI184" s="3"/>
      <c r="CCJ184" s="3"/>
      <c r="CCK184" s="3"/>
      <c r="CCL184" s="3"/>
      <c r="CCM184" s="3"/>
      <c r="CCN184" s="3"/>
      <c r="CCO184" s="3"/>
      <c r="CCP184" s="3"/>
      <c r="CCQ184" s="3"/>
      <c r="CCR184" s="3"/>
      <c r="CCS184" s="3"/>
      <c r="CCT184" s="3"/>
      <c r="CCU184" s="3"/>
      <c r="CCV184" s="3"/>
      <c r="CCW184" s="3"/>
      <c r="CCX184" s="3"/>
      <c r="CCY184" s="3"/>
      <c r="CCZ184" s="3"/>
      <c r="CDA184" s="3"/>
      <c r="CDB184" s="3"/>
      <c r="CDC184" s="3"/>
      <c r="CDD184" s="3"/>
      <c r="CDE184" s="3"/>
      <c r="CDF184" s="3"/>
      <c r="CDG184" s="3"/>
      <c r="CDH184" s="3"/>
      <c r="CDI184" s="3"/>
      <c r="CDJ184" s="3"/>
      <c r="CDK184" s="3"/>
      <c r="CDL184" s="3"/>
      <c r="CDM184" s="3"/>
      <c r="CDN184" s="3"/>
      <c r="CDO184" s="3"/>
      <c r="CDP184" s="3"/>
      <c r="CDQ184" s="3"/>
      <c r="CDR184" s="3"/>
      <c r="CDS184" s="3"/>
      <c r="CDT184" s="3"/>
      <c r="CDU184" s="3"/>
      <c r="CDV184" s="3"/>
      <c r="CDW184" s="3"/>
      <c r="CDX184" s="3"/>
      <c r="CDY184" s="3"/>
      <c r="CDZ184" s="3"/>
      <c r="CEA184" s="3"/>
      <c r="CEB184" s="3"/>
      <c r="CEC184" s="3"/>
      <c r="CED184" s="3"/>
      <c r="CEE184" s="3"/>
      <c r="CEF184" s="3"/>
      <c r="CEG184" s="3"/>
      <c r="CEH184" s="3"/>
      <c r="CEI184" s="3"/>
      <c r="CEJ184" s="3"/>
      <c r="CEK184" s="3"/>
      <c r="CEL184" s="3"/>
      <c r="CEM184" s="3"/>
      <c r="CEN184" s="3"/>
      <c r="CEO184" s="3"/>
      <c r="CEP184" s="3"/>
      <c r="CEQ184" s="3"/>
      <c r="CER184" s="3"/>
      <c r="CES184" s="3"/>
      <c r="CET184" s="3"/>
      <c r="CEU184" s="3"/>
      <c r="CEV184" s="3"/>
      <c r="CEW184" s="3"/>
      <c r="CEX184" s="3"/>
      <c r="CEY184" s="3"/>
      <c r="CEZ184" s="3"/>
      <c r="CFA184" s="3"/>
      <c r="CFB184" s="3"/>
      <c r="CFC184" s="3"/>
      <c r="CFD184" s="3"/>
      <c r="CFE184" s="3"/>
      <c r="CFF184" s="3"/>
      <c r="CFG184" s="3"/>
      <c r="CFH184" s="3"/>
      <c r="CFI184" s="3"/>
      <c r="CFJ184" s="3"/>
      <c r="CFK184" s="3"/>
      <c r="CFL184" s="3"/>
      <c r="CFM184" s="3"/>
      <c r="CFN184" s="3"/>
      <c r="CFO184" s="3"/>
      <c r="CFP184" s="3"/>
      <c r="CFQ184" s="3"/>
      <c r="CFR184" s="3"/>
      <c r="CFS184" s="3"/>
      <c r="CFT184" s="3"/>
      <c r="CFU184" s="3"/>
      <c r="CFV184" s="3"/>
      <c r="CFW184" s="3"/>
      <c r="CFX184" s="3"/>
      <c r="CFY184" s="3"/>
      <c r="CFZ184" s="3"/>
      <c r="CGA184" s="3"/>
      <c r="CGB184" s="3"/>
      <c r="CGC184" s="3"/>
      <c r="CGD184" s="3"/>
      <c r="CGE184" s="3"/>
      <c r="CGF184" s="3"/>
      <c r="CGG184" s="3"/>
      <c r="CGH184" s="3"/>
      <c r="CGI184" s="3"/>
      <c r="CGJ184" s="3"/>
      <c r="CGK184" s="3"/>
      <c r="CGL184" s="3"/>
      <c r="CGM184" s="3"/>
      <c r="CGN184" s="3"/>
      <c r="CGO184" s="3"/>
      <c r="CGP184" s="3"/>
      <c r="CGQ184" s="3"/>
      <c r="CGR184" s="3"/>
      <c r="CGS184" s="3"/>
      <c r="CGT184" s="3"/>
      <c r="CGU184" s="3"/>
      <c r="CGV184" s="3"/>
      <c r="CGW184" s="3"/>
      <c r="CGX184" s="3"/>
      <c r="CGY184" s="3"/>
      <c r="CGZ184" s="3"/>
      <c r="CHA184" s="3"/>
      <c r="CHB184" s="3"/>
      <c r="CHC184" s="3"/>
      <c r="CHD184" s="3"/>
      <c r="CHE184" s="3"/>
      <c r="CHF184" s="3"/>
      <c r="CHG184" s="3"/>
      <c r="CHH184" s="3"/>
      <c r="CHI184" s="3"/>
      <c r="CHJ184" s="3"/>
      <c r="CHK184" s="3"/>
      <c r="CHL184" s="3"/>
      <c r="CHM184" s="3"/>
      <c r="CHN184" s="3"/>
      <c r="CHO184" s="3"/>
      <c r="CHP184" s="3"/>
      <c r="CHQ184" s="3"/>
      <c r="CHR184" s="3"/>
      <c r="CHS184" s="3"/>
      <c r="CHT184" s="3"/>
      <c r="CHU184" s="3"/>
      <c r="CHV184" s="3"/>
      <c r="CHW184" s="3"/>
      <c r="CHX184" s="3"/>
      <c r="CHY184" s="3"/>
      <c r="CHZ184" s="3"/>
      <c r="CIA184" s="3"/>
      <c r="CIB184" s="3"/>
      <c r="CIC184" s="3"/>
      <c r="CID184" s="3"/>
      <c r="CIE184" s="3"/>
      <c r="CIF184" s="3"/>
      <c r="CIG184" s="3"/>
      <c r="CIH184" s="3"/>
      <c r="CII184" s="3"/>
      <c r="CIJ184" s="3"/>
      <c r="CIK184" s="3"/>
      <c r="CIL184" s="3"/>
      <c r="CIM184" s="3"/>
      <c r="CIN184" s="3"/>
      <c r="CIO184" s="3"/>
      <c r="CIP184" s="3"/>
      <c r="CIQ184" s="3"/>
      <c r="CIR184" s="3"/>
      <c r="CIS184" s="3"/>
      <c r="CIT184" s="3"/>
      <c r="CIU184" s="3"/>
      <c r="CIV184" s="3"/>
      <c r="CIW184" s="3"/>
      <c r="CIX184" s="3"/>
      <c r="CIY184" s="3"/>
      <c r="CIZ184" s="3"/>
      <c r="CJA184" s="3"/>
      <c r="CJB184" s="3"/>
      <c r="CJC184" s="3"/>
      <c r="CJD184" s="3"/>
      <c r="CJE184" s="3"/>
      <c r="CJF184" s="3"/>
      <c r="CJG184" s="3"/>
      <c r="CJH184" s="3"/>
      <c r="CJI184" s="3"/>
      <c r="CJJ184" s="3"/>
      <c r="CJK184" s="3"/>
      <c r="CJL184" s="3"/>
      <c r="CJM184" s="3"/>
      <c r="CJN184" s="3"/>
      <c r="CJO184" s="3"/>
      <c r="CJP184" s="3"/>
      <c r="CJQ184" s="3"/>
      <c r="CJR184" s="3"/>
      <c r="CJS184" s="3"/>
      <c r="CJT184" s="3"/>
      <c r="CJU184" s="3"/>
      <c r="CJV184" s="3"/>
      <c r="CJW184" s="3"/>
      <c r="CJX184" s="3"/>
      <c r="CJY184" s="3"/>
      <c r="CJZ184" s="3"/>
      <c r="CKA184" s="3"/>
      <c r="CKB184" s="3"/>
      <c r="CKC184" s="3"/>
      <c r="CKD184" s="3"/>
      <c r="CKE184" s="3"/>
      <c r="CKF184" s="3"/>
      <c r="CKG184" s="3"/>
      <c r="CKH184" s="3"/>
      <c r="CKI184" s="3"/>
      <c r="CKJ184" s="3"/>
      <c r="CKK184" s="3"/>
      <c r="CKL184" s="3"/>
      <c r="CKM184" s="3"/>
      <c r="CKN184" s="3"/>
      <c r="CKO184" s="3"/>
      <c r="CKP184" s="3"/>
      <c r="CKQ184" s="3"/>
      <c r="CKR184" s="3"/>
      <c r="CKS184" s="3"/>
      <c r="CKT184" s="3"/>
      <c r="CKU184" s="3"/>
      <c r="CKV184" s="3"/>
      <c r="CKW184" s="3"/>
      <c r="CKX184" s="3"/>
      <c r="CKY184" s="3"/>
      <c r="CKZ184" s="3"/>
      <c r="CLA184" s="3"/>
      <c r="CLB184" s="3"/>
      <c r="CLC184" s="3"/>
      <c r="CLD184" s="3"/>
      <c r="CLE184" s="3"/>
      <c r="CLF184" s="3"/>
      <c r="CLG184" s="3"/>
      <c r="CLH184" s="3"/>
      <c r="CLI184" s="3"/>
      <c r="CLJ184" s="3"/>
      <c r="CLK184" s="3"/>
      <c r="CLL184" s="3"/>
      <c r="CLM184" s="3"/>
      <c r="CLN184" s="3"/>
      <c r="CLO184" s="3"/>
      <c r="CLP184" s="3"/>
      <c r="CLQ184" s="3"/>
      <c r="CLR184" s="3"/>
      <c r="CLS184" s="3"/>
      <c r="CLT184" s="3"/>
      <c r="CLU184" s="3"/>
      <c r="CLV184" s="3"/>
      <c r="CLW184" s="3"/>
      <c r="CLX184" s="3"/>
      <c r="CLY184" s="3"/>
      <c r="CLZ184" s="3"/>
      <c r="CMA184" s="3"/>
      <c r="CMB184" s="3"/>
      <c r="CMC184" s="3"/>
      <c r="CMD184" s="3"/>
      <c r="CME184" s="3"/>
      <c r="CMF184" s="3"/>
      <c r="CMG184" s="3"/>
      <c r="CMH184" s="3"/>
      <c r="CMI184" s="3"/>
      <c r="CMJ184" s="3"/>
      <c r="CMK184" s="3"/>
      <c r="CML184" s="3"/>
      <c r="CMM184" s="3"/>
      <c r="CMN184" s="3"/>
      <c r="CMO184" s="3"/>
      <c r="CMP184" s="3"/>
      <c r="CMQ184" s="3"/>
      <c r="CMR184" s="3"/>
      <c r="CMS184" s="3"/>
      <c r="CMT184" s="3"/>
      <c r="CMU184" s="3"/>
      <c r="CMV184" s="3"/>
      <c r="CMW184" s="3"/>
      <c r="CMX184" s="3"/>
      <c r="CMY184" s="3"/>
      <c r="CMZ184" s="3"/>
      <c r="CNA184" s="3"/>
      <c r="CNB184" s="3"/>
      <c r="CNC184" s="3"/>
      <c r="CND184" s="3"/>
      <c r="CNE184" s="3"/>
      <c r="CNF184" s="3"/>
      <c r="CNG184" s="3"/>
      <c r="CNH184" s="3"/>
      <c r="CNI184" s="3"/>
      <c r="CNJ184" s="3"/>
      <c r="CNK184" s="3"/>
      <c r="CNL184" s="3"/>
      <c r="CNM184" s="3"/>
      <c r="CNN184" s="3"/>
      <c r="CNO184" s="3"/>
      <c r="CNP184" s="3"/>
      <c r="CNQ184" s="3"/>
      <c r="CNR184" s="3"/>
      <c r="CNS184" s="3"/>
      <c r="CNT184" s="3"/>
      <c r="CNU184" s="3"/>
      <c r="CNV184" s="3"/>
      <c r="CNW184" s="3"/>
      <c r="CNX184" s="3"/>
      <c r="CNY184" s="3"/>
      <c r="CNZ184" s="3"/>
      <c r="COA184" s="3"/>
      <c r="COB184" s="3"/>
      <c r="COC184" s="3"/>
      <c r="COD184" s="3"/>
      <c r="COE184" s="3"/>
      <c r="COF184" s="3"/>
      <c r="COG184" s="3"/>
      <c r="COH184" s="3"/>
      <c r="COI184" s="3"/>
      <c r="COJ184" s="3"/>
      <c r="COK184" s="3"/>
      <c r="COL184" s="3"/>
      <c r="COM184" s="3"/>
      <c r="CON184" s="3"/>
      <c r="COO184" s="3"/>
      <c r="COP184" s="3"/>
      <c r="COQ184" s="3"/>
      <c r="COR184" s="3"/>
      <c r="COS184" s="3"/>
      <c r="COT184" s="3"/>
      <c r="COU184" s="3"/>
      <c r="COV184" s="3"/>
      <c r="COW184" s="3"/>
      <c r="COX184" s="3"/>
      <c r="COY184" s="3"/>
      <c r="COZ184" s="3"/>
      <c r="CPA184" s="3"/>
      <c r="CPB184" s="3"/>
      <c r="CPC184" s="3"/>
      <c r="CPD184" s="3"/>
      <c r="CPE184" s="3"/>
      <c r="CPF184" s="3"/>
      <c r="CPG184" s="3"/>
      <c r="CPH184" s="3"/>
      <c r="CPI184" s="3"/>
      <c r="CPJ184" s="3"/>
      <c r="CPK184" s="3"/>
      <c r="CPL184" s="3"/>
      <c r="CPM184" s="3"/>
      <c r="CPN184" s="3"/>
      <c r="CPO184" s="3"/>
      <c r="CPP184" s="3"/>
      <c r="CPQ184" s="3"/>
      <c r="CPR184" s="3"/>
      <c r="CPS184" s="3"/>
      <c r="CPT184" s="3"/>
      <c r="CPU184" s="3"/>
      <c r="CPV184" s="3"/>
      <c r="CPW184" s="3"/>
      <c r="CPX184" s="3"/>
      <c r="CPY184" s="3"/>
      <c r="CPZ184" s="3"/>
      <c r="CQA184" s="3"/>
      <c r="CQB184" s="3"/>
      <c r="CQC184" s="3"/>
      <c r="CQD184" s="3"/>
      <c r="CQE184" s="3"/>
      <c r="CQF184" s="3"/>
      <c r="CQG184" s="3"/>
      <c r="CQH184" s="3"/>
      <c r="CQI184" s="3"/>
      <c r="CQJ184" s="3"/>
      <c r="CQK184" s="3"/>
      <c r="CQL184" s="3"/>
      <c r="CQM184" s="3"/>
      <c r="CQN184" s="3"/>
      <c r="CQO184" s="3"/>
      <c r="CQP184" s="3"/>
      <c r="CQQ184" s="3"/>
      <c r="CQR184" s="3"/>
      <c r="CQS184" s="3"/>
      <c r="CQT184" s="3"/>
      <c r="CQU184" s="3"/>
      <c r="CQV184" s="3"/>
      <c r="CQW184" s="3"/>
      <c r="CQX184" s="3"/>
      <c r="CQY184" s="3"/>
      <c r="CQZ184" s="3"/>
      <c r="CRA184" s="3"/>
      <c r="CRB184" s="3"/>
      <c r="CRC184" s="3"/>
      <c r="CRD184" s="3"/>
      <c r="CRE184" s="3"/>
      <c r="CRF184" s="3"/>
      <c r="CRG184" s="3"/>
      <c r="CRH184" s="3"/>
      <c r="CRI184" s="3"/>
      <c r="CRJ184" s="3"/>
      <c r="CRK184" s="3"/>
      <c r="CRL184" s="3"/>
      <c r="CRM184" s="3"/>
      <c r="CRN184" s="3"/>
      <c r="CRO184" s="3"/>
      <c r="CRP184" s="3"/>
      <c r="CRQ184" s="3"/>
      <c r="CRR184" s="3"/>
      <c r="CRS184" s="3"/>
      <c r="CRT184" s="3"/>
      <c r="CRU184" s="3"/>
      <c r="CRV184" s="3"/>
      <c r="CRW184" s="3"/>
      <c r="CRX184" s="3"/>
      <c r="CRY184" s="3"/>
      <c r="CRZ184" s="3"/>
      <c r="CSA184" s="3"/>
      <c r="CSB184" s="3"/>
      <c r="CSC184" s="3"/>
      <c r="CSD184" s="3"/>
      <c r="CSE184" s="3"/>
      <c r="CSF184" s="3"/>
      <c r="CSG184" s="3"/>
      <c r="CSH184" s="3"/>
      <c r="CSI184" s="3"/>
      <c r="CSJ184" s="3"/>
      <c r="CSK184" s="3"/>
      <c r="CSL184" s="3"/>
      <c r="CSM184" s="3"/>
      <c r="CSN184" s="3"/>
      <c r="CSO184" s="3"/>
      <c r="CSP184" s="3"/>
      <c r="CSQ184" s="3"/>
      <c r="CSR184" s="3"/>
      <c r="CSS184" s="3"/>
      <c r="CST184" s="3"/>
      <c r="CSU184" s="3"/>
      <c r="CSV184" s="3"/>
      <c r="CSW184" s="3"/>
      <c r="CSX184" s="3"/>
      <c r="CSY184" s="3"/>
      <c r="CSZ184" s="3"/>
      <c r="CTA184" s="3"/>
      <c r="CTB184" s="3"/>
      <c r="CTC184" s="3"/>
      <c r="CTD184" s="3"/>
      <c r="CTE184" s="3"/>
      <c r="CTF184" s="3"/>
      <c r="CTG184" s="3"/>
      <c r="CTH184" s="3"/>
      <c r="CTI184" s="3"/>
      <c r="CTJ184" s="3"/>
      <c r="CTK184" s="3"/>
      <c r="CTL184" s="3"/>
      <c r="CTM184" s="3"/>
      <c r="CTN184" s="3"/>
      <c r="CTO184" s="3"/>
      <c r="CTP184" s="3"/>
      <c r="CTQ184" s="3"/>
      <c r="CTR184" s="3"/>
      <c r="CTS184" s="3"/>
      <c r="CTT184" s="3"/>
      <c r="CTU184" s="3"/>
      <c r="CTV184" s="3"/>
      <c r="CTW184" s="3"/>
      <c r="CTX184" s="3"/>
      <c r="CTY184" s="3"/>
      <c r="CTZ184" s="3"/>
      <c r="CUA184" s="3"/>
      <c r="CUB184" s="3"/>
      <c r="CUC184" s="3"/>
      <c r="CUD184" s="3"/>
      <c r="CUE184" s="3"/>
      <c r="CUF184" s="3"/>
      <c r="CUG184" s="3"/>
      <c r="CUH184" s="3"/>
      <c r="CUI184" s="3"/>
      <c r="CUJ184" s="3"/>
      <c r="CUK184" s="3"/>
      <c r="CUL184" s="3"/>
      <c r="CUM184" s="3"/>
      <c r="CUN184" s="3"/>
      <c r="CUO184" s="3"/>
      <c r="CUP184" s="3"/>
      <c r="CUQ184" s="3"/>
      <c r="CUR184" s="3"/>
      <c r="CUS184" s="3"/>
      <c r="CUT184" s="3"/>
      <c r="CUU184" s="3"/>
      <c r="CUV184" s="3"/>
      <c r="CUW184" s="3"/>
      <c r="CUX184" s="3"/>
      <c r="CUY184" s="3"/>
      <c r="CUZ184" s="3"/>
      <c r="CVA184" s="3"/>
      <c r="CVB184" s="3"/>
      <c r="CVC184" s="3"/>
      <c r="CVD184" s="3"/>
      <c r="CVE184" s="3"/>
      <c r="CVF184" s="3"/>
      <c r="CVG184" s="3"/>
      <c r="CVH184" s="3"/>
      <c r="CVI184" s="3"/>
      <c r="CVJ184" s="3"/>
      <c r="CVK184" s="3"/>
      <c r="CVL184" s="3"/>
      <c r="CVM184" s="3"/>
      <c r="CVN184" s="3"/>
      <c r="CVO184" s="3"/>
      <c r="CVP184" s="3"/>
      <c r="CVQ184" s="3"/>
      <c r="CVR184" s="3"/>
      <c r="CVS184" s="3"/>
      <c r="CVT184" s="3"/>
      <c r="CVU184" s="3"/>
      <c r="CVV184" s="3"/>
      <c r="CVW184" s="3"/>
      <c r="CVX184" s="3"/>
      <c r="CVY184" s="3"/>
      <c r="CVZ184" s="3"/>
      <c r="CWA184" s="3"/>
      <c r="CWB184" s="3"/>
      <c r="CWC184" s="3"/>
      <c r="CWD184" s="3"/>
      <c r="CWE184" s="3"/>
      <c r="CWF184" s="3"/>
      <c r="CWG184" s="3"/>
      <c r="CWH184" s="3"/>
      <c r="CWI184" s="3"/>
      <c r="CWJ184" s="3"/>
      <c r="CWK184" s="3"/>
      <c r="CWL184" s="3"/>
      <c r="CWM184" s="3"/>
      <c r="CWN184" s="3"/>
      <c r="CWO184" s="3"/>
      <c r="CWP184" s="3"/>
      <c r="CWQ184" s="3"/>
      <c r="CWR184" s="3"/>
      <c r="CWS184" s="3"/>
      <c r="CWT184" s="3"/>
      <c r="CWU184" s="3"/>
      <c r="CWV184" s="3"/>
      <c r="CWW184" s="3"/>
      <c r="CWX184" s="3"/>
      <c r="CWY184" s="3"/>
      <c r="CWZ184" s="3"/>
      <c r="CXA184" s="3"/>
      <c r="CXB184" s="3"/>
      <c r="CXC184" s="3"/>
      <c r="CXD184" s="3"/>
      <c r="CXE184" s="3"/>
      <c r="CXF184" s="3"/>
      <c r="CXG184" s="3"/>
      <c r="CXH184" s="3"/>
      <c r="CXI184" s="3"/>
      <c r="CXJ184" s="3"/>
      <c r="CXK184" s="3"/>
      <c r="CXL184" s="3"/>
      <c r="CXM184" s="3"/>
      <c r="CXN184" s="3"/>
      <c r="CXO184" s="3"/>
      <c r="CXP184" s="3"/>
      <c r="CXQ184" s="3"/>
      <c r="CXR184" s="3"/>
      <c r="CXS184" s="3"/>
      <c r="CXT184" s="3"/>
      <c r="CXU184" s="3"/>
      <c r="CXV184" s="3"/>
      <c r="CXW184" s="3"/>
      <c r="CXX184" s="3"/>
      <c r="CXY184" s="3"/>
      <c r="CXZ184" s="3"/>
      <c r="CYA184" s="3"/>
      <c r="CYB184" s="3"/>
      <c r="CYC184" s="3"/>
      <c r="CYD184" s="3"/>
      <c r="CYE184" s="3"/>
      <c r="CYF184" s="3"/>
      <c r="CYG184" s="3"/>
      <c r="CYH184" s="3"/>
      <c r="CYI184" s="3"/>
      <c r="CYJ184" s="3"/>
      <c r="CYK184" s="3"/>
      <c r="CYL184" s="3"/>
      <c r="CYM184" s="3"/>
      <c r="CYN184" s="3"/>
      <c r="CYO184" s="3"/>
      <c r="CYP184" s="3"/>
      <c r="CYQ184" s="3"/>
      <c r="CYR184" s="3"/>
      <c r="CYS184" s="3"/>
      <c r="CYT184" s="3"/>
      <c r="CYU184" s="3"/>
      <c r="CYV184" s="3"/>
      <c r="CYW184" s="3"/>
      <c r="CYX184" s="3"/>
      <c r="CYY184" s="3"/>
      <c r="CYZ184" s="3"/>
      <c r="CZA184" s="3"/>
      <c r="CZB184" s="3"/>
      <c r="CZC184" s="3"/>
      <c r="CZD184" s="3"/>
      <c r="CZE184" s="3"/>
      <c r="CZF184" s="3"/>
      <c r="CZG184" s="3"/>
      <c r="CZH184" s="3"/>
      <c r="CZI184" s="3"/>
      <c r="CZJ184" s="3"/>
      <c r="CZK184" s="3"/>
      <c r="CZL184" s="3"/>
      <c r="CZM184" s="3"/>
      <c r="CZN184" s="3"/>
      <c r="CZO184" s="3"/>
      <c r="CZP184" s="3"/>
      <c r="CZQ184" s="3"/>
      <c r="CZR184" s="3"/>
      <c r="CZS184" s="3"/>
      <c r="CZT184" s="3"/>
      <c r="CZU184" s="3"/>
      <c r="CZV184" s="3"/>
      <c r="CZW184" s="3"/>
      <c r="CZX184" s="3"/>
      <c r="CZY184" s="3"/>
      <c r="CZZ184" s="3"/>
      <c r="DAA184" s="3"/>
      <c r="DAB184" s="3"/>
      <c r="DAC184" s="3"/>
      <c r="DAD184" s="3"/>
      <c r="DAE184" s="3"/>
      <c r="DAF184" s="3"/>
      <c r="DAG184" s="3"/>
      <c r="DAH184" s="3"/>
      <c r="DAI184" s="3"/>
      <c r="DAJ184" s="3"/>
      <c r="DAK184" s="3"/>
      <c r="DAL184" s="3"/>
      <c r="DAM184" s="3"/>
      <c r="DAN184" s="3"/>
      <c r="DAO184" s="3"/>
      <c r="DAP184" s="3"/>
      <c r="DAQ184" s="3"/>
      <c r="DAR184" s="3"/>
      <c r="DAS184" s="3"/>
      <c r="DAT184" s="3"/>
      <c r="DAU184" s="3"/>
      <c r="DAV184" s="3"/>
      <c r="DAW184" s="3"/>
      <c r="DAX184" s="3"/>
      <c r="DAY184" s="3"/>
      <c r="DAZ184" s="3"/>
      <c r="DBA184" s="3"/>
      <c r="DBB184" s="3"/>
      <c r="DBC184" s="3"/>
      <c r="DBD184" s="3"/>
      <c r="DBE184" s="3"/>
      <c r="DBF184" s="3"/>
      <c r="DBG184" s="3"/>
      <c r="DBH184" s="3"/>
      <c r="DBI184" s="3"/>
      <c r="DBJ184" s="3"/>
      <c r="DBK184" s="3"/>
      <c r="DBL184" s="3"/>
      <c r="DBM184" s="3"/>
      <c r="DBN184" s="3"/>
      <c r="DBO184" s="3"/>
      <c r="DBP184" s="3"/>
      <c r="DBQ184" s="3"/>
      <c r="DBR184" s="3"/>
      <c r="DBS184" s="3"/>
      <c r="DBT184" s="3"/>
      <c r="DBU184" s="3"/>
      <c r="DBV184" s="3"/>
      <c r="DBW184" s="3"/>
      <c r="DBX184" s="3"/>
      <c r="DBY184" s="3"/>
      <c r="DBZ184" s="3"/>
      <c r="DCA184" s="3"/>
      <c r="DCB184" s="3"/>
      <c r="DCC184" s="3"/>
      <c r="DCD184" s="3"/>
      <c r="DCE184" s="3"/>
      <c r="DCF184" s="3"/>
      <c r="DCG184" s="3"/>
      <c r="DCH184" s="3"/>
      <c r="DCI184" s="3"/>
      <c r="DCJ184" s="3"/>
      <c r="DCK184" s="3"/>
      <c r="DCL184" s="3"/>
      <c r="DCM184" s="3"/>
      <c r="DCN184" s="3"/>
      <c r="DCO184" s="3"/>
      <c r="DCP184" s="3"/>
      <c r="DCQ184" s="3"/>
      <c r="DCR184" s="3"/>
      <c r="DCS184" s="3"/>
      <c r="DCT184" s="3"/>
      <c r="DCU184" s="3"/>
      <c r="DCV184" s="3"/>
      <c r="DCW184" s="3"/>
      <c r="DCX184" s="3"/>
      <c r="DCY184" s="3"/>
      <c r="DCZ184" s="3"/>
      <c r="DDA184" s="3"/>
      <c r="DDB184" s="3"/>
      <c r="DDC184" s="3"/>
      <c r="DDD184" s="3"/>
      <c r="DDE184" s="3"/>
      <c r="DDF184" s="3"/>
      <c r="DDG184" s="3"/>
      <c r="DDH184" s="3"/>
      <c r="DDI184" s="3"/>
      <c r="DDJ184" s="3"/>
      <c r="DDK184" s="3"/>
      <c r="DDL184" s="3"/>
      <c r="DDM184" s="3"/>
      <c r="DDN184" s="3"/>
      <c r="DDO184" s="3"/>
      <c r="DDP184" s="3"/>
      <c r="DDQ184" s="3"/>
      <c r="DDR184" s="3"/>
      <c r="DDS184" s="3"/>
      <c r="DDT184" s="3"/>
      <c r="DDU184" s="3"/>
      <c r="DDV184" s="3"/>
      <c r="DDW184" s="3"/>
      <c r="DDX184" s="3"/>
      <c r="DDY184" s="3"/>
      <c r="DDZ184" s="3"/>
      <c r="DEA184" s="3"/>
      <c r="DEB184" s="3"/>
      <c r="DEC184" s="3"/>
      <c r="DED184" s="3"/>
      <c r="DEE184" s="3"/>
      <c r="DEF184" s="3"/>
      <c r="DEG184" s="3"/>
      <c r="DEH184" s="3"/>
      <c r="DEI184" s="3"/>
      <c r="DEJ184" s="3"/>
      <c r="DEK184" s="3"/>
      <c r="DEL184" s="3"/>
      <c r="DEM184" s="3"/>
      <c r="DEN184" s="3"/>
      <c r="DEO184" s="3"/>
      <c r="DEP184" s="3"/>
      <c r="DEQ184" s="3"/>
      <c r="DER184" s="3"/>
      <c r="DES184" s="3"/>
      <c r="DET184" s="3"/>
      <c r="DEU184" s="3"/>
      <c r="DEV184" s="3"/>
      <c r="DEW184" s="3"/>
      <c r="DEX184" s="3"/>
      <c r="DEY184" s="3"/>
      <c r="DEZ184" s="3"/>
      <c r="DFA184" s="3"/>
      <c r="DFB184" s="3"/>
      <c r="DFC184" s="3"/>
      <c r="DFD184" s="3"/>
      <c r="DFE184" s="3"/>
      <c r="DFF184" s="3"/>
      <c r="DFG184" s="3"/>
      <c r="DFH184" s="3"/>
      <c r="DFI184" s="3"/>
      <c r="DFJ184" s="3"/>
      <c r="DFK184" s="3"/>
      <c r="DFL184" s="3"/>
      <c r="DFM184" s="3"/>
      <c r="DFN184" s="3"/>
      <c r="DFO184" s="3"/>
      <c r="DFP184" s="3"/>
      <c r="DFQ184" s="3"/>
      <c r="DFR184" s="3"/>
      <c r="DFS184" s="3"/>
      <c r="DFT184" s="3"/>
      <c r="DFU184" s="3"/>
      <c r="DFV184" s="3"/>
      <c r="DFW184" s="3"/>
      <c r="DFX184" s="3"/>
      <c r="DFY184" s="3"/>
      <c r="DFZ184" s="3"/>
      <c r="DGA184" s="3"/>
      <c r="DGB184" s="3"/>
      <c r="DGC184" s="3"/>
      <c r="DGD184" s="3"/>
      <c r="DGE184" s="3"/>
      <c r="DGF184" s="3"/>
      <c r="DGG184" s="3"/>
      <c r="DGH184" s="3"/>
      <c r="DGI184" s="3"/>
      <c r="DGJ184" s="3"/>
      <c r="DGK184" s="3"/>
      <c r="DGL184" s="3"/>
      <c r="DGM184" s="3"/>
      <c r="DGN184" s="3"/>
      <c r="DGO184" s="3"/>
      <c r="DGP184" s="3"/>
      <c r="DGQ184" s="3"/>
      <c r="DGR184" s="3"/>
      <c r="DGS184" s="3"/>
      <c r="DGT184" s="3"/>
      <c r="DGU184" s="3"/>
      <c r="DGV184" s="3"/>
      <c r="DGW184" s="3"/>
      <c r="DGX184" s="3"/>
      <c r="DGY184" s="3"/>
      <c r="DGZ184" s="3"/>
      <c r="DHA184" s="3"/>
      <c r="DHB184" s="3"/>
      <c r="DHC184" s="3"/>
      <c r="DHD184" s="3"/>
      <c r="DHE184" s="3"/>
      <c r="DHF184" s="3"/>
      <c r="DHG184" s="3"/>
      <c r="DHH184" s="3"/>
      <c r="DHI184" s="3"/>
      <c r="DHJ184" s="3"/>
      <c r="DHK184" s="3"/>
      <c r="DHL184" s="3"/>
      <c r="DHM184" s="3"/>
      <c r="DHN184" s="3"/>
      <c r="DHO184" s="3"/>
      <c r="DHP184" s="3"/>
      <c r="DHQ184" s="3"/>
      <c r="DHR184" s="3"/>
      <c r="DHS184" s="3"/>
      <c r="DHT184" s="3"/>
      <c r="DHU184" s="3"/>
      <c r="DHV184" s="3"/>
      <c r="DHW184" s="3"/>
      <c r="DHX184" s="3"/>
      <c r="DHY184" s="3"/>
      <c r="DHZ184" s="3"/>
      <c r="DIA184" s="3"/>
      <c r="DIB184" s="3"/>
      <c r="DIC184" s="3"/>
      <c r="DID184" s="3"/>
      <c r="DIE184" s="3"/>
      <c r="DIF184" s="3"/>
      <c r="DIG184" s="3"/>
      <c r="DIH184" s="3"/>
      <c r="DII184" s="3"/>
      <c r="DIJ184" s="3"/>
      <c r="DIK184" s="3"/>
      <c r="DIL184" s="3"/>
      <c r="DIM184" s="3"/>
      <c r="DIN184" s="3"/>
      <c r="DIO184" s="3"/>
      <c r="DIP184" s="3"/>
      <c r="DIQ184" s="3"/>
      <c r="DIR184" s="3"/>
      <c r="DIS184" s="3"/>
      <c r="DIT184" s="3"/>
      <c r="DIU184" s="3"/>
      <c r="DIV184" s="3"/>
      <c r="DIW184" s="3"/>
      <c r="DIX184" s="3"/>
      <c r="DIY184" s="3"/>
      <c r="DIZ184" s="3"/>
      <c r="DJA184" s="3"/>
      <c r="DJB184" s="3"/>
      <c r="DJC184" s="3"/>
      <c r="DJD184" s="3"/>
      <c r="DJE184" s="3"/>
      <c r="DJF184" s="3"/>
      <c r="DJG184" s="3"/>
      <c r="DJH184" s="3"/>
      <c r="DJI184" s="3"/>
      <c r="DJJ184" s="3"/>
      <c r="DJK184" s="3"/>
      <c r="DJL184" s="3"/>
      <c r="DJM184" s="3"/>
      <c r="DJN184" s="3"/>
      <c r="DJO184" s="3"/>
      <c r="DJP184" s="3"/>
      <c r="DJQ184" s="3"/>
      <c r="DJR184" s="3"/>
      <c r="DJS184" s="3"/>
      <c r="DJT184" s="3"/>
      <c r="DJU184" s="3"/>
      <c r="DJV184" s="3"/>
      <c r="DJW184" s="3"/>
      <c r="DJX184" s="3"/>
      <c r="DJY184" s="3"/>
      <c r="DJZ184" s="3"/>
      <c r="DKA184" s="3"/>
      <c r="DKB184" s="3"/>
      <c r="DKC184" s="3"/>
      <c r="DKD184" s="3"/>
      <c r="DKE184" s="3"/>
      <c r="DKF184" s="3"/>
      <c r="DKG184" s="3"/>
      <c r="DKH184" s="3"/>
      <c r="DKI184" s="3"/>
      <c r="DKJ184" s="3"/>
      <c r="DKK184" s="3"/>
      <c r="DKL184" s="3"/>
      <c r="DKM184" s="3"/>
      <c r="DKN184" s="3"/>
      <c r="DKO184" s="3"/>
      <c r="DKP184" s="3"/>
      <c r="DKQ184" s="3"/>
      <c r="DKR184" s="3"/>
      <c r="DKS184" s="3"/>
      <c r="DKT184" s="3"/>
      <c r="DKU184" s="3"/>
      <c r="DKV184" s="3"/>
      <c r="DKW184" s="3"/>
      <c r="DKX184" s="3"/>
      <c r="DKY184" s="3"/>
      <c r="DKZ184" s="3"/>
      <c r="DLA184" s="3"/>
      <c r="DLB184" s="3"/>
      <c r="DLC184" s="3"/>
      <c r="DLD184" s="3"/>
      <c r="DLE184" s="3"/>
      <c r="DLF184" s="3"/>
      <c r="DLG184" s="3"/>
      <c r="DLH184" s="3"/>
      <c r="DLI184" s="3"/>
      <c r="DLJ184" s="3"/>
      <c r="DLK184" s="3"/>
      <c r="DLL184" s="3"/>
      <c r="DLM184" s="3"/>
      <c r="DLN184" s="3"/>
      <c r="DLO184" s="3"/>
      <c r="DLP184" s="3"/>
      <c r="DLQ184" s="3"/>
      <c r="DLR184" s="3"/>
      <c r="DLS184" s="3"/>
      <c r="DLT184" s="3"/>
      <c r="DLU184" s="3"/>
      <c r="DLV184" s="3"/>
      <c r="DLW184" s="3"/>
      <c r="DLX184" s="3"/>
      <c r="DLY184" s="3"/>
      <c r="DLZ184" s="3"/>
      <c r="DMA184" s="3"/>
      <c r="DMB184" s="3"/>
      <c r="DMC184" s="3"/>
      <c r="DMD184" s="3"/>
      <c r="DME184" s="3"/>
      <c r="DMF184" s="3"/>
      <c r="DMG184" s="3"/>
      <c r="DMH184" s="3"/>
      <c r="DMI184" s="3"/>
      <c r="DMJ184" s="3"/>
      <c r="DMK184" s="3"/>
      <c r="DML184" s="3"/>
      <c r="DMM184" s="3"/>
      <c r="DMN184" s="3"/>
      <c r="DMO184" s="3"/>
      <c r="DMP184" s="3"/>
      <c r="DMQ184" s="3"/>
      <c r="DMR184" s="3"/>
      <c r="DMS184" s="3"/>
      <c r="DMT184" s="3"/>
      <c r="DMU184" s="3"/>
      <c r="DMV184" s="3"/>
      <c r="DMW184" s="3"/>
      <c r="DMX184" s="3"/>
      <c r="DMY184" s="3"/>
      <c r="DMZ184" s="3"/>
      <c r="DNA184" s="3"/>
      <c r="DNB184" s="3"/>
      <c r="DNC184" s="3"/>
      <c r="DND184" s="3"/>
      <c r="DNE184" s="3"/>
      <c r="DNF184" s="3"/>
      <c r="DNG184" s="3"/>
      <c r="DNH184" s="3"/>
      <c r="DNI184" s="3"/>
      <c r="DNJ184" s="3"/>
      <c r="DNK184" s="3"/>
      <c r="DNL184" s="3"/>
      <c r="DNM184" s="3"/>
      <c r="DNN184" s="3"/>
      <c r="DNO184" s="3"/>
      <c r="DNP184" s="3"/>
      <c r="DNQ184" s="3"/>
      <c r="DNR184" s="3"/>
      <c r="DNS184" s="3"/>
      <c r="DNT184" s="3"/>
      <c r="DNU184" s="3"/>
      <c r="DNV184" s="3"/>
      <c r="DNW184" s="3"/>
      <c r="DNX184" s="3"/>
      <c r="DNY184" s="3"/>
      <c r="DNZ184" s="3"/>
      <c r="DOA184" s="3"/>
      <c r="DOB184" s="3"/>
      <c r="DOC184" s="3"/>
      <c r="DOD184" s="3"/>
      <c r="DOE184" s="3"/>
      <c r="DOF184" s="3"/>
      <c r="DOG184" s="3"/>
      <c r="DOH184" s="3"/>
      <c r="DOI184" s="3"/>
      <c r="DOJ184" s="3"/>
      <c r="DOK184" s="3"/>
      <c r="DOL184" s="3"/>
      <c r="DOM184" s="3"/>
      <c r="DON184" s="3"/>
      <c r="DOO184" s="3"/>
      <c r="DOP184" s="3"/>
      <c r="DOQ184" s="3"/>
      <c r="DOR184" s="3"/>
      <c r="DOS184" s="3"/>
      <c r="DOT184" s="3"/>
      <c r="DOU184" s="3"/>
      <c r="DOV184" s="3"/>
      <c r="DOW184" s="3"/>
      <c r="DOX184" s="3"/>
      <c r="DOY184" s="3"/>
      <c r="DOZ184" s="3"/>
      <c r="DPA184" s="3"/>
      <c r="DPB184" s="3"/>
      <c r="DPC184" s="3"/>
      <c r="DPD184" s="3"/>
      <c r="DPE184" s="3"/>
      <c r="DPF184" s="3"/>
      <c r="DPG184" s="3"/>
      <c r="DPH184" s="3"/>
      <c r="DPI184" s="3"/>
      <c r="DPJ184" s="3"/>
      <c r="DPK184" s="3"/>
      <c r="DPL184" s="3"/>
      <c r="DPM184" s="3"/>
      <c r="DPN184" s="3"/>
      <c r="DPO184" s="3"/>
      <c r="DPP184" s="3"/>
      <c r="DPQ184" s="3"/>
      <c r="DPR184" s="3"/>
      <c r="DPS184" s="3"/>
      <c r="DPT184" s="3"/>
      <c r="DPU184" s="3"/>
      <c r="DPV184" s="3"/>
      <c r="DPW184" s="3"/>
      <c r="DPX184" s="3"/>
      <c r="DPY184" s="3"/>
      <c r="DPZ184" s="3"/>
      <c r="DQA184" s="3"/>
      <c r="DQB184" s="3"/>
      <c r="DQC184" s="3"/>
      <c r="DQD184" s="3"/>
      <c r="DQE184" s="3"/>
      <c r="DQF184" s="3"/>
      <c r="DQG184" s="3"/>
      <c r="DQH184" s="3"/>
      <c r="DQI184" s="3"/>
      <c r="DQJ184" s="3"/>
      <c r="DQK184" s="3"/>
      <c r="DQL184" s="3"/>
      <c r="DQM184" s="3"/>
      <c r="DQN184" s="3"/>
      <c r="DQO184" s="3"/>
      <c r="DQP184" s="3"/>
      <c r="DQQ184" s="3"/>
      <c r="DQR184" s="3"/>
      <c r="DQS184" s="3"/>
      <c r="DQT184" s="3"/>
      <c r="DQU184" s="3"/>
      <c r="DQV184" s="3"/>
      <c r="DQW184" s="3"/>
      <c r="DQX184" s="3"/>
      <c r="DQY184" s="3"/>
      <c r="DQZ184" s="3"/>
      <c r="DRA184" s="3"/>
      <c r="DRB184" s="3"/>
      <c r="DRC184" s="3"/>
      <c r="DRD184" s="3"/>
      <c r="DRE184" s="3"/>
      <c r="DRF184" s="3"/>
      <c r="DRG184" s="3"/>
      <c r="DRH184" s="3"/>
      <c r="DRI184" s="3"/>
      <c r="DRJ184" s="3"/>
      <c r="DRK184" s="3"/>
      <c r="DRL184" s="3"/>
      <c r="DRM184" s="3"/>
      <c r="DRN184" s="3"/>
      <c r="DRO184" s="3"/>
      <c r="DRP184" s="3"/>
      <c r="DRQ184" s="3"/>
      <c r="DRR184" s="3"/>
      <c r="DRS184" s="3"/>
      <c r="DRT184" s="3"/>
      <c r="DRU184" s="3"/>
      <c r="DRV184" s="3"/>
      <c r="DRW184" s="3"/>
      <c r="DRX184" s="3"/>
      <c r="DRY184" s="3"/>
      <c r="DRZ184" s="3"/>
      <c r="DSA184" s="3"/>
      <c r="DSB184" s="3"/>
      <c r="DSC184" s="3"/>
      <c r="DSD184" s="3"/>
      <c r="DSE184" s="3"/>
      <c r="DSF184" s="3"/>
      <c r="DSG184" s="3"/>
      <c r="DSH184" s="3"/>
      <c r="DSI184" s="3"/>
      <c r="DSJ184" s="3"/>
      <c r="DSK184" s="3"/>
      <c r="DSL184" s="3"/>
      <c r="DSM184" s="3"/>
      <c r="DSN184" s="3"/>
      <c r="DSO184" s="3"/>
      <c r="DSP184" s="3"/>
      <c r="DSQ184" s="3"/>
      <c r="DSR184" s="3"/>
      <c r="DSS184" s="3"/>
      <c r="DST184" s="3"/>
      <c r="DSU184" s="3"/>
      <c r="DSV184" s="3"/>
      <c r="DSW184" s="3"/>
      <c r="DSX184" s="3"/>
      <c r="DSY184" s="3"/>
      <c r="DSZ184" s="3"/>
      <c r="DTA184" s="3"/>
      <c r="DTB184" s="3"/>
      <c r="DTC184" s="3"/>
      <c r="DTD184" s="3"/>
      <c r="DTE184" s="3"/>
      <c r="DTF184" s="3"/>
      <c r="DTG184" s="3"/>
      <c r="DTH184" s="3"/>
      <c r="DTI184" s="3"/>
      <c r="DTJ184" s="3"/>
      <c r="DTK184" s="3"/>
      <c r="DTL184" s="3"/>
      <c r="DTM184" s="3"/>
      <c r="DTN184" s="3"/>
      <c r="DTO184" s="3"/>
      <c r="DTP184" s="3"/>
      <c r="DTQ184" s="3"/>
      <c r="DTR184" s="3"/>
      <c r="DTS184" s="3"/>
      <c r="DTT184" s="3"/>
      <c r="DTU184" s="3"/>
      <c r="DTV184" s="3"/>
      <c r="DTW184" s="3"/>
      <c r="DTX184" s="3"/>
      <c r="DTY184" s="3"/>
      <c r="DTZ184" s="3"/>
      <c r="DUA184" s="3"/>
      <c r="DUB184" s="3"/>
      <c r="DUC184" s="3"/>
      <c r="DUD184" s="3"/>
      <c r="DUE184" s="3"/>
      <c r="DUF184" s="3"/>
      <c r="DUG184" s="3"/>
      <c r="DUH184" s="3"/>
      <c r="DUI184" s="3"/>
      <c r="DUJ184" s="3"/>
      <c r="DUK184" s="3"/>
      <c r="DUL184" s="3"/>
      <c r="DUM184" s="3"/>
      <c r="DUN184" s="3"/>
      <c r="DUO184" s="3"/>
      <c r="DUP184" s="3"/>
      <c r="DUQ184" s="3"/>
      <c r="DUR184" s="3"/>
      <c r="DUS184" s="3"/>
      <c r="DUT184" s="3"/>
      <c r="DUU184" s="3"/>
      <c r="DUV184" s="3"/>
      <c r="DUW184" s="3"/>
      <c r="DUX184" s="3"/>
      <c r="DUY184" s="3"/>
      <c r="DUZ184" s="3"/>
      <c r="DVA184" s="3"/>
      <c r="DVB184" s="3"/>
      <c r="DVC184" s="3"/>
      <c r="DVD184" s="3"/>
      <c r="DVE184" s="3"/>
      <c r="DVF184" s="3"/>
      <c r="DVG184" s="3"/>
      <c r="DVH184" s="3"/>
      <c r="DVI184" s="3"/>
      <c r="DVJ184" s="3"/>
      <c r="DVK184" s="3"/>
      <c r="DVL184" s="3"/>
      <c r="DVM184" s="3"/>
      <c r="DVN184" s="3"/>
      <c r="DVO184" s="3"/>
      <c r="DVP184" s="3"/>
      <c r="DVQ184" s="3"/>
      <c r="DVR184" s="3"/>
      <c r="DVS184" s="3"/>
      <c r="DVT184" s="3"/>
      <c r="DVU184" s="3"/>
      <c r="DVV184" s="3"/>
      <c r="DVW184" s="3"/>
      <c r="DVX184" s="3"/>
      <c r="DVY184" s="3"/>
      <c r="DVZ184" s="3"/>
      <c r="DWA184" s="3"/>
      <c r="DWB184" s="3"/>
      <c r="DWC184" s="3"/>
      <c r="DWD184" s="3"/>
      <c r="DWE184" s="3"/>
      <c r="DWF184" s="3"/>
      <c r="DWG184" s="3"/>
      <c r="DWH184" s="3"/>
      <c r="DWI184" s="3"/>
      <c r="DWJ184" s="3"/>
      <c r="DWK184" s="3"/>
      <c r="DWL184" s="3"/>
      <c r="DWM184" s="3"/>
      <c r="DWN184" s="3"/>
      <c r="DWO184" s="3"/>
      <c r="DWP184" s="3"/>
      <c r="DWQ184" s="3"/>
      <c r="DWR184" s="3"/>
      <c r="DWS184" s="3"/>
      <c r="DWT184" s="3"/>
      <c r="DWU184" s="3"/>
      <c r="DWV184" s="3"/>
      <c r="DWW184" s="3"/>
      <c r="DWX184" s="3"/>
      <c r="DWY184" s="3"/>
      <c r="DWZ184" s="3"/>
      <c r="DXA184" s="3"/>
      <c r="DXB184" s="3"/>
      <c r="DXC184" s="3"/>
      <c r="DXD184" s="3"/>
      <c r="DXE184" s="3"/>
      <c r="DXF184" s="3"/>
      <c r="DXG184" s="3"/>
      <c r="DXH184" s="3"/>
      <c r="DXI184" s="3"/>
      <c r="DXJ184" s="3"/>
      <c r="DXK184" s="3"/>
      <c r="DXL184" s="3"/>
      <c r="DXM184" s="3"/>
      <c r="DXN184" s="3"/>
      <c r="DXO184" s="3"/>
      <c r="DXP184" s="3"/>
      <c r="DXQ184" s="3"/>
      <c r="DXR184" s="3"/>
      <c r="DXS184" s="3"/>
      <c r="DXT184" s="3"/>
      <c r="DXU184" s="3"/>
      <c r="DXV184" s="3"/>
      <c r="DXW184" s="3"/>
      <c r="DXX184" s="3"/>
      <c r="DXY184" s="3"/>
      <c r="DXZ184" s="3"/>
      <c r="DYA184" s="3"/>
      <c r="DYB184" s="3"/>
      <c r="DYC184" s="3"/>
      <c r="DYD184" s="3"/>
      <c r="DYE184" s="3"/>
      <c r="DYF184" s="3"/>
      <c r="DYG184" s="3"/>
      <c r="DYH184" s="3"/>
      <c r="DYI184" s="3"/>
      <c r="DYJ184" s="3"/>
      <c r="DYK184" s="3"/>
      <c r="DYL184" s="3"/>
      <c r="DYM184" s="3"/>
      <c r="DYN184" s="3"/>
      <c r="DYO184" s="3"/>
      <c r="DYP184" s="3"/>
      <c r="DYQ184" s="3"/>
      <c r="DYR184" s="3"/>
      <c r="DYS184" s="3"/>
      <c r="DYT184" s="3"/>
      <c r="DYU184" s="3"/>
      <c r="DYV184" s="3"/>
      <c r="DYW184" s="3"/>
      <c r="DYX184" s="3"/>
      <c r="DYY184" s="3"/>
      <c r="DYZ184" s="3"/>
      <c r="DZA184" s="3"/>
      <c r="DZB184" s="3"/>
      <c r="DZC184" s="3"/>
      <c r="DZD184" s="3"/>
      <c r="DZE184" s="3"/>
      <c r="DZF184" s="3"/>
      <c r="DZG184" s="3"/>
      <c r="DZH184" s="3"/>
      <c r="DZI184" s="3"/>
      <c r="DZJ184" s="3"/>
      <c r="DZK184" s="3"/>
      <c r="DZL184" s="3"/>
      <c r="DZM184" s="3"/>
      <c r="DZN184" s="3"/>
      <c r="DZO184" s="3"/>
      <c r="DZP184" s="3"/>
      <c r="DZQ184" s="3"/>
      <c r="DZR184" s="3"/>
      <c r="DZS184" s="3"/>
      <c r="DZT184" s="3"/>
      <c r="DZU184" s="3"/>
      <c r="DZV184" s="3"/>
      <c r="DZW184" s="3"/>
      <c r="DZX184" s="3"/>
      <c r="DZY184" s="3"/>
      <c r="DZZ184" s="3"/>
      <c r="EAA184" s="3"/>
      <c r="EAB184" s="3"/>
      <c r="EAC184" s="3"/>
      <c r="EAD184" s="3"/>
      <c r="EAE184" s="3"/>
      <c r="EAF184" s="3"/>
      <c r="EAG184" s="3"/>
      <c r="EAH184" s="3"/>
      <c r="EAI184" s="3"/>
      <c r="EAJ184" s="3"/>
      <c r="EAK184" s="3"/>
      <c r="EAL184" s="3"/>
      <c r="EAM184" s="3"/>
      <c r="EAN184" s="3"/>
      <c r="EAO184" s="3"/>
      <c r="EAP184" s="3"/>
      <c r="EAQ184" s="3"/>
      <c r="EAR184" s="3"/>
      <c r="EAS184" s="3"/>
      <c r="EAT184" s="3"/>
      <c r="EAU184" s="3"/>
      <c r="EAV184" s="3"/>
      <c r="EAW184" s="3"/>
      <c r="EAX184" s="3"/>
      <c r="EAY184" s="3"/>
      <c r="EAZ184" s="3"/>
      <c r="EBA184" s="3"/>
      <c r="EBB184" s="3"/>
      <c r="EBC184" s="3"/>
      <c r="EBD184" s="3"/>
      <c r="EBE184" s="3"/>
      <c r="EBF184" s="3"/>
      <c r="EBG184" s="3"/>
      <c r="EBH184" s="3"/>
      <c r="EBI184" s="3"/>
      <c r="EBJ184" s="3"/>
      <c r="EBK184" s="3"/>
      <c r="EBL184" s="3"/>
      <c r="EBM184" s="3"/>
      <c r="EBN184" s="3"/>
      <c r="EBO184" s="3"/>
      <c r="EBP184" s="3"/>
      <c r="EBQ184" s="3"/>
      <c r="EBR184" s="3"/>
      <c r="EBS184" s="3"/>
      <c r="EBT184" s="3"/>
      <c r="EBU184" s="3"/>
      <c r="EBV184" s="3"/>
      <c r="EBW184" s="3"/>
      <c r="EBX184" s="3"/>
      <c r="EBY184" s="3"/>
      <c r="EBZ184" s="3"/>
      <c r="ECA184" s="3"/>
      <c r="ECB184" s="3"/>
      <c r="ECC184" s="3"/>
      <c r="ECD184" s="3"/>
      <c r="ECE184" s="3"/>
      <c r="ECF184" s="3"/>
      <c r="ECG184" s="3"/>
      <c r="ECH184" s="3"/>
      <c r="ECI184" s="3"/>
      <c r="ECJ184" s="3"/>
      <c r="ECK184" s="3"/>
      <c r="ECL184" s="3"/>
      <c r="ECM184" s="3"/>
      <c r="ECN184" s="3"/>
      <c r="ECO184" s="3"/>
      <c r="ECP184" s="3"/>
      <c r="ECQ184" s="3"/>
      <c r="ECR184" s="3"/>
      <c r="ECS184" s="3"/>
      <c r="ECT184" s="3"/>
      <c r="ECU184" s="3"/>
      <c r="ECV184" s="3"/>
      <c r="ECW184" s="3"/>
      <c r="ECX184" s="3"/>
      <c r="ECY184" s="3"/>
      <c r="ECZ184" s="3"/>
      <c r="EDA184" s="3"/>
      <c r="EDB184" s="3"/>
      <c r="EDC184" s="3"/>
      <c r="EDD184" s="3"/>
      <c r="EDE184" s="3"/>
      <c r="EDF184" s="3"/>
      <c r="EDG184" s="3"/>
      <c r="EDH184" s="3"/>
      <c r="EDI184" s="3"/>
      <c r="EDJ184" s="3"/>
      <c r="EDK184" s="3"/>
      <c r="EDL184" s="3"/>
      <c r="EDM184" s="3"/>
      <c r="EDN184" s="3"/>
      <c r="EDO184" s="3"/>
      <c r="EDP184" s="3"/>
      <c r="EDQ184" s="3"/>
      <c r="EDR184" s="3"/>
      <c r="EDS184" s="3"/>
      <c r="EDT184" s="3"/>
      <c r="EDU184" s="3"/>
      <c r="EDV184" s="3"/>
      <c r="EDW184" s="3"/>
      <c r="EDX184" s="3"/>
      <c r="EDY184" s="3"/>
      <c r="EDZ184" s="3"/>
      <c r="EEA184" s="3"/>
      <c r="EEB184" s="3"/>
      <c r="EEC184" s="3"/>
      <c r="EED184" s="3"/>
      <c r="EEE184" s="3"/>
      <c r="EEF184" s="3"/>
      <c r="EEG184" s="3"/>
      <c r="EEH184" s="3"/>
      <c r="EEI184" s="3"/>
      <c r="EEJ184" s="3"/>
      <c r="EEK184" s="3"/>
      <c r="EEL184" s="3"/>
      <c r="EEM184" s="3"/>
      <c r="EEN184" s="3"/>
      <c r="EEO184" s="3"/>
      <c r="EEP184" s="3"/>
      <c r="EEQ184" s="3"/>
      <c r="EER184" s="3"/>
      <c r="EES184" s="3"/>
      <c r="EET184" s="3"/>
      <c r="EEU184" s="3"/>
      <c r="EEV184" s="3"/>
      <c r="EEW184" s="3"/>
      <c r="EEX184" s="3"/>
      <c r="EEY184" s="3"/>
      <c r="EEZ184" s="3"/>
      <c r="EFA184" s="3"/>
      <c r="EFB184" s="3"/>
      <c r="EFC184" s="3"/>
      <c r="EFD184" s="3"/>
      <c r="EFE184" s="3"/>
      <c r="EFF184" s="3"/>
      <c r="EFG184" s="3"/>
      <c r="EFH184" s="3"/>
      <c r="EFI184" s="3"/>
      <c r="EFJ184" s="3"/>
      <c r="EFK184" s="3"/>
      <c r="EFL184" s="3"/>
      <c r="EFM184" s="3"/>
      <c r="EFN184" s="3"/>
      <c r="EFO184" s="3"/>
      <c r="EFP184" s="3"/>
      <c r="EFQ184" s="3"/>
      <c r="EFR184" s="3"/>
      <c r="EFS184" s="3"/>
      <c r="EFT184" s="3"/>
      <c r="EFU184" s="3"/>
      <c r="EFV184" s="3"/>
      <c r="EFW184" s="3"/>
      <c r="EFX184" s="3"/>
      <c r="EFY184" s="3"/>
      <c r="EFZ184" s="3"/>
      <c r="EGA184" s="3"/>
      <c r="EGB184" s="3"/>
      <c r="EGC184" s="3"/>
      <c r="EGD184" s="3"/>
      <c r="EGE184" s="3"/>
      <c r="EGF184" s="3"/>
      <c r="EGG184" s="3"/>
      <c r="EGH184" s="3"/>
      <c r="EGI184" s="3"/>
      <c r="EGJ184" s="3"/>
      <c r="EGK184" s="3"/>
      <c r="EGL184" s="3"/>
      <c r="EGM184" s="3"/>
      <c r="EGN184" s="3"/>
      <c r="EGO184" s="3"/>
      <c r="EGP184" s="3"/>
      <c r="EGQ184" s="3"/>
      <c r="EGR184" s="3"/>
      <c r="EGS184" s="3"/>
      <c r="EGT184" s="3"/>
      <c r="EGU184" s="3"/>
      <c r="EGV184" s="3"/>
      <c r="EGW184" s="3"/>
      <c r="EGX184" s="3"/>
      <c r="EGY184" s="3"/>
      <c r="EGZ184" s="3"/>
      <c r="EHA184" s="3"/>
      <c r="EHB184" s="3"/>
      <c r="EHC184" s="3"/>
      <c r="EHD184" s="3"/>
      <c r="EHE184" s="3"/>
      <c r="EHF184" s="3"/>
      <c r="EHG184" s="3"/>
      <c r="EHH184" s="3"/>
      <c r="EHI184" s="3"/>
      <c r="EHJ184" s="3"/>
      <c r="EHK184" s="3"/>
      <c r="EHL184" s="3"/>
      <c r="EHM184" s="3"/>
      <c r="EHN184" s="3"/>
      <c r="EHO184" s="3"/>
      <c r="EHP184" s="3"/>
      <c r="EHQ184" s="3"/>
      <c r="EHR184" s="3"/>
      <c r="EHS184" s="3"/>
      <c r="EHT184" s="3"/>
      <c r="EHU184" s="3"/>
      <c r="EHV184" s="3"/>
      <c r="EHW184" s="3"/>
      <c r="EHX184" s="3"/>
      <c r="EHY184" s="3"/>
      <c r="EHZ184" s="3"/>
      <c r="EIA184" s="3"/>
      <c r="EIB184" s="3"/>
      <c r="EIC184" s="3"/>
      <c r="EID184" s="3"/>
      <c r="EIE184" s="3"/>
      <c r="EIF184" s="3"/>
      <c r="EIG184" s="3"/>
      <c r="EIH184" s="3"/>
      <c r="EII184" s="3"/>
      <c r="EIJ184" s="3"/>
      <c r="EIK184" s="3"/>
      <c r="EIL184" s="3"/>
      <c r="EIM184" s="3"/>
      <c r="EIN184" s="3"/>
      <c r="EIO184" s="3"/>
      <c r="EIP184" s="3"/>
      <c r="EIQ184" s="3"/>
      <c r="EIR184" s="3"/>
      <c r="EIS184" s="3"/>
      <c r="EIT184" s="3"/>
      <c r="EIU184" s="3"/>
      <c r="EIV184" s="3"/>
      <c r="EIW184" s="3"/>
      <c r="EIX184" s="3"/>
      <c r="EIY184" s="3"/>
      <c r="EIZ184" s="3"/>
      <c r="EJA184" s="3"/>
      <c r="EJB184" s="3"/>
      <c r="EJC184" s="3"/>
      <c r="EJD184" s="3"/>
      <c r="EJE184" s="3"/>
      <c r="EJF184" s="3"/>
      <c r="EJG184" s="3"/>
      <c r="EJH184" s="3"/>
      <c r="EJI184" s="3"/>
      <c r="EJJ184" s="3"/>
      <c r="EJK184" s="3"/>
      <c r="EJL184" s="3"/>
      <c r="EJM184" s="3"/>
      <c r="EJN184" s="3"/>
      <c r="EJO184" s="3"/>
      <c r="EJP184" s="3"/>
      <c r="EJQ184" s="3"/>
      <c r="EJR184" s="3"/>
      <c r="EJS184" s="3"/>
      <c r="EJT184" s="3"/>
      <c r="EJU184" s="3"/>
      <c r="EJV184" s="3"/>
      <c r="EJW184" s="3"/>
      <c r="EJX184" s="3"/>
      <c r="EJY184" s="3"/>
      <c r="EJZ184" s="3"/>
      <c r="EKA184" s="3"/>
      <c r="EKB184" s="3"/>
      <c r="EKC184" s="3"/>
      <c r="EKD184" s="3"/>
      <c r="EKE184" s="3"/>
      <c r="EKF184" s="3"/>
      <c r="EKG184" s="3"/>
      <c r="EKH184" s="3"/>
      <c r="EKI184" s="3"/>
      <c r="EKJ184" s="3"/>
      <c r="EKK184" s="3"/>
      <c r="EKL184" s="3"/>
      <c r="EKM184" s="3"/>
      <c r="EKN184" s="3"/>
      <c r="EKO184" s="3"/>
      <c r="EKP184" s="3"/>
      <c r="EKQ184" s="3"/>
      <c r="EKR184" s="3"/>
      <c r="EKS184" s="3"/>
      <c r="EKT184" s="3"/>
      <c r="EKU184" s="3"/>
      <c r="EKV184" s="3"/>
      <c r="EKW184" s="3"/>
      <c r="EKX184" s="3"/>
      <c r="EKY184" s="3"/>
      <c r="EKZ184" s="3"/>
      <c r="ELA184" s="3"/>
      <c r="ELB184" s="3"/>
      <c r="ELC184" s="3"/>
      <c r="ELD184" s="3"/>
      <c r="ELE184" s="3"/>
      <c r="ELF184" s="3"/>
      <c r="ELG184" s="3"/>
      <c r="ELH184" s="3"/>
      <c r="ELI184" s="3"/>
      <c r="ELJ184" s="3"/>
      <c r="ELK184" s="3"/>
      <c r="ELL184" s="3"/>
      <c r="ELM184" s="3"/>
      <c r="ELN184" s="3"/>
      <c r="ELO184" s="3"/>
      <c r="ELP184" s="3"/>
      <c r="ELQ184" s="3"/>
      <c r="ELR184" s="3"/>
      <c r="ELS184" s="3"/>
      <c r="ELT184" s="3"/>
      <c r="ELU184" s="3"/>
      <c r="ELV184" s="3"/>
      <c r="ELW184" s="3"/>
      <c r="ELX184" s="3"/>
      <c r="ELY184" s="3"/>
      <c r="ELZ184" s="3"/>
      <c r="EMA184" s="3"/>
      <c r="EMB184" s="3"/>
      <c r="EMC184" s="3"/>
      <c r="EMD184" s="3"/>
      <c r="EME184" s="3"/>
      <c r="EMF184" s="3"/>
      <c r="EMG184" s="3"/>
      <c r="EMH184" s="3"/>
      <c r="EMI184" s="3"/>
      <c r="EMJ184" s="3"/>
      <c r="EMK184" s="3"/>
      <c r="EML184" s="3"/>
      <c r="EMM184" s="3"/>
      <c r="EMN184" s="3"/>
      <c r="EMO184" s="3"/>
      <c r="EMP184" s="3"/>
      <c r="EMQ184" s="3"/>
      <c r="EMR184" s="3"/>
      <c r="EMS184" s="3"/>
      <c r="EMT184" s="3"/>
      <c r="EMU184" s="3"/>
      <c r="EMV184" s="3"/>
      <c r="EMW184" s="3"/>
      <c r="EMX184" s="3"/>
      <c r="EMY184" s="3"/>
      <c r="EMZ184" s="3"/>
      <c r="ENA184" s="3"/>
      <c r="ENB184" s="3"/>
      <c r="ENC184" s="3"/>
      <c r="END184" s="3"/>
      <c r="ENE184" s="3"/>
      <c r="ENF184" s="3"/>
      <c r="ENG184" s="3"/>
      <c r="ENH184" s="3"/>
      <c r="ENI184" s="3"/>
      <c r="ENJ184" s="3"/>
      <c r="ENK184" s="3"/>
      <c r="ENL184" s="3"/>
      <c r="ENM184" s="3"/>
      <c r="ENN184" s="3"/>
      <c r="ENO184" s="3"/>
      <c r="ENP184" s="3"/>
      <c r="ENQ184" s="3"/>
      <c r="ENR184" s="3"/>
      <c r="ENS184" s="3"/>
      <c r="ENT184" s="3"/>
      <c r="ENU184" s="3"/>
      <c r="ENV184" s="3"/>
      <c r="ENW184" s="3"/>
      <c r="ENX184" s="3"/>
      <c r="ENY184" s="3"/>
      <c r="ENZ184" s="3"/>
      <c r="EOA184" s="3"/>
      <c r="EOB184" s="3"/>
      <c r="EOC184" s="3"/>
      <c r="EOD184" s="3"/>
      <c r="EOE184" s="3"/>
      <c r="EOF184" s="3"/>
      <c r="EOG184" s="3"/>
      <c r="EOH184" s="3"/>
      <c r="EOI184" s="3"/>
      <c r="EOJ184" s="3"/>
      <c r="EOK184" s="3"/>
      <c r="EOL184" s="3"/>
      <c r="EOM184" s="3"/>
      <c r="EON184" s="3"/>
      <c r="EOO184" s="3"/>
      <c r="EOP184" s="3"/>
      <c r="EOQ184" s="3"/>
      <c r="EOR184" s="3"/>
      <c r="EOS184" s="3"/>
      <c r="EOT184" s="3"/>
      <c r="EOU184" s="3"/>
      <c r="EOV184" s="3"/>
      <c r="EOW184" s="3"/>
      <c r="EOX184" s="3"/>
      <c r="EOY184" s="3"/>
      <c r="EOZ184" s="3"/>
      <c r="EPA184" s="3"/>
      <c r="EPB184" s="3"/>
      <c r="EPC184" s="3"/>
      <c r="EPD184" s="3"/>
      <c r="EPE184" s="3"/>
      <c r="EPF184" s="3"/>
      <c r="EPG184" s="3"/>
      <c r="EPH184" s="3"/>
      <c r="EPI184" s="3"/>
      <c r="EPJ184" s="3"/>
      <c r="EPK184" s="3"/>
      <c r="EPL184" s="3"/>
      <c r="EPM184" s="3"/>
      <c r="EPN184" s="3"/>
      <c r="EPO184" s="3"/>
      <c r="EPP184" s="3"/>
      <c r="EPQ184" s="3"/>
      <c r="EPR184" s="3"/>
      <c r="EPS184" s="3"/>
      <c r="EPT184" s="3"/>
      <c r="EPU184" s="3"/>
      <c r="EPV184" s="3"/>
      <c r="EPW184" s="3"/>
      <c r="EPX184" s="3"/>
      <c r="EPY184" s="3"/>
      <c r="EPZ184" s="3"/>
      <c r="EQA184" s="3"/>
      <c r="EQB184" s="3"/>
      <c r="EQC184" s="3"/>
      <c r="EQD184" s="3"/>
      <c r="EQE184" s="3"/>
      <c r="EQF184" s="3"/>
      <c r="EQG184" s="3"/>
      <c r="EQH184" s="3"/>
      <c r="EQI184" s="3"/>
      <c r="EQJ184" s="3"/>
      <c r="EQK184" s="3"/>
      <c r="EQL184" s="3"/>
      <c r="EQM184" s="3"/>
      <c r="EQN184" s="3"/>
      <c r="EQO184" s="3"/>
      <c r="EQP184" s="3"/>
      <c r="EQQ184" s="3"/>
      <c r="EQR184" s="3"/>
      <c r="EQS184" s="3"/>
      <c r="EQT184" s="3"/>
      <c r="EQU184" s="3"/>
      <c r="EQV184" s="3"/>
      <c r="EQW184" s="3"/>
      <c r="EQX184" s="3"/>
      <c r="EQY184" s="3"/>
      <c r="EQZ184" s="3"/>
      <c r="ERA184" s="3"/>
      <c r="ERB184" s="3"/>
      <c r="ERC184" s="3"/>
      <c r="ERD184" s="3"/>
      <c r="ERE184" s="3"/>
      <c r="ERF184" s="3"/>
      <c r="ERG184" s="3"/>
      <c r="ERH184" s="3"/>
      <c r="ERI184" s="3"/>
      <c r="ERJ184" s="3"/>
      <c r="ERK184" s="3"/>
      <c r="ERL184" s="3"/>
      <c r="ERM184" s="3"/>
      <c r="ERN184" s="3"/>
      <c r="ERO184" s="3"/>
      <c r="ERP184" s="3"/>
      <c r="ERQ184" s="3"/>
      <c r="ERR184" s="3"/>
      <c r="ERS184" s="3"/>
      <c r="ERT184" s="3"/>
      <c r="ERU184" s="3"/>
      <c r="ERV184" s="3"/>
      <c r="ERW184" s="3"/>
      <c r="ERX184" s="3"/>
      <c r="ERY184" s="3"/>
      <c r="ERZ184" s="3"/>
      <c r="ESA184" s="3"/>
      <c r="ESB184" s="3"/>
      <c r="ESC184" s="3"/>
      <c r="ESD184" s="3"/>
      <c r="ESE184" s="3"/>
      <c r="ESF184" s="3"/>
      <c r="ESG184" s="3"/>
      <c r="ESH184" s="3"/>
      <c r="ESI184" s="3"/>
      <c r="ESJ184" s="3"/>
      <c r="ESK184" s="3"/>
      <c r="ESL184" s="3"/>
      <c r="ESM184" s="3"/>
      <c r="ESN184" s="3"/>
      <c r="ESO184" s="3"/>
      <c r="ESP184" s="3"/>
      <c r="ESQ184" s="3"/>
      <c r="ESR184" s="3"/>
      <c r="ESS184" s="3"/>
      <c r="EST184" s="3"/>
      <c r="ESU184" s="3"/>
      <c r="ESV184" s="3"/>
      <c r="ESW184" s="3"/>
      <c r="ESX184" s="3"/>
      <c r="ESY184" s="3"/>
      <c r="ESZ184" s="3"/>
      <c r="ETA184" s="3"/>
      <c r="ETB184" s="3"/>
      <c r="ETC184" s="3"/>
      <c r="ETD184" s="3"/>
      <c r="ETE184" s="3"/>
      <c r="ETF184" s="3"/>
      <c r="ETG184" s="3"/>
      <c r="ETH184" s="3"/>
      <c r="ETI184" s="3"/>
      <c r="ETJ184" s="3"/>
      <c r="ETK184" s="3"/>
      <c r="ETL184" s="3"/>
      <c r="ETM184" s="3"/>
      <c r="ETN184" s="3"/>
      <c r="ETO184" s="3"/>
      <c r="ETP184" s="3"/>
      <c r="ETQ184" s="3"/>
      <c r="ETR184" s="3"/>
      <c r="ETS184" s="3"/>
      <c r="ETT184" s="3"/>
      <c r="ETU184" s="3"/>
      <c r="ETV184" s="3"/>
      <c r="ETW184" s="3"/>
      <c r="ETX184" s="3"/>
      <c r="ETY184" s="3"/>
      <c r="ETZ184" s="3"/>
      <c r="EUA184" s="3"/>
      <c r="EUB184" s="3"/>
      <c r="EUC184" s="3"/>
      <c r="EUD184" s="3"/>
      <c r="EUE184" s="3"/>
      <c r="EUF184" s="3"/>
      <c r="EUG184" s="3"/>
      <c r="EUH184" s="3"/>
      <c r="EUI184" s="3"/>
      <c r="EUJ184" s="3"/>
      <c r="EUK184" s="3"/>
      <c r="EUL184" s="3"/>
      <c r="EUM184" s="3"/>
      <c r="EUN184" s="3"/>
      <c r="EUO184" s="3"/>
      <c r="EUP184" s="3"/>
      <c r="EUQ184" s="3"/>
      <c r="EUR184" s="3"/>
      <c r="EUS184" s="3"/>
      <c r="EUT184" s="3"/>
      <c r="EUU184" s="3"/>
      <c r="EUV184" s="3"/>
      <c r="EUW184" s="3"/>
      <c r="EUX184" s="3"/>
      <c r="EUY184" s="3"/>
      <c r="EUZ184" s="3"/>
      <c r="EVA184" s="3"/>
      <c r="EVB184" s="3"/>
      <c r="EVC184" s="3"/>
      <c r="EVD184" s="3"/>
      <c r="EVE184" s="3"/>
      <c r="EVF184" s="3"/>
      <c r="EVG184" s="3"/>
      <c r="EVH184" s="3"/>
      <c r="EVI184" s="3"/>
      <c r="EVJ184" s="3"/>
      <c r="EVK184" s="3"/>
      <c r="EVL184" s="3"/>
      <c r="EVM184" s="3"/>
      <c r="EVN184" s="3"/>
      <c r="EVO184" s="3"/>
      <c r="EVP184" s="3"/>
      <c r="EVQ184" s="3"/>
      <c r="EVR184" s="3"/>
      <c r="EVS184" s="3"/>
      <c r="EVT184" s="3"/>
      <c r="EVU184" s="3"/>
      <c r="EVV184" s="3"/>
      <c r="EVW184" s="3"/>
      <c r="EVX184" s="3"/>
      <c r="EVY184" s="3"/>
      <c r="EVZ184" s="3"/>
      <c r="EWA184" s="3"/>
      <c r="EWB184" s="3"/>
      <c r="EWC184" s="3"/>
      <c r="EWD184" s="3"/>
      <c r="EWE184" s="3"/>
      <c r="EWF184" s="3"/>
      <c r="EWG184" s="3"/>
      <c r="EWH184" s="3"/>
      <c r="EWI184" s="3"/>
      <c r="EWJ184" s="3"/>
      <c r="EWK184" s="3"/>
      <c r="EWL184" s="3"/>
      <c r="EWM184" s="3"/>
      <c r="EWN184" s="3"/>
      <c r="EWO184" s="3"/>
      <c r="EWP184" s="3"/>
      <c r="EWQ184" s="3"/>
      <c r="EWR184" s="3"/>
      <c r="EWS184" s="3"/>
      <c r="EWT184" s="3"/>
      <c r="EWU184" s="3"/>
      <c r="EWV184" s="3"/>
      <c r="EWW184" s="3"/>
      <c r="EWX184" s="3"/>
      <c r="EWY184" s="3"/>
      <c r="EWZ184" s="3"/>
      <c r="EXA184" s="3"/>
      <c r="EXB184" s="3"/>
      <c r="EXC184" s="3"/>
      <c r="EXD184" s="3"/>
      <c r="EXE184" s="3"/>
      <c r="EXF184" s="3"/>
      <c r="EXG184" s="3"/>
      <c r="EXH184" s="3"/>
      <c r="EXI184" s="3"/>
      <c r="EXJ184" s="3"/>
      <c r="EXK184" s="3"/>
      <c r="EXL184" s="3"/>
      <c r="EXM184" s="3"/>
      <c r="EXN184" s="3"/>
      <c r="EXO184" s="3"/>
      <c r="EXP184" s="3"/>
      <c r="EXQ184" s="3"/>
      <c r="EXR184" s="3"/>
      <c r="EXS184" s="3"/>
      <c r="EXT184" s="3"/>
      <c r="EXU184" s="3"/>
      <c r="EXV184" s="3"/>
      <c r="EXW184" s="3"/>
      <c r="EXX184" s="3"/>
      <c r="EXY184" s="3"/>
      <c r="EXZ184" s="3"/>
      <c r="EYA184" s="3"/>
      <c r="EYB184" s="3"/>
      <c r="EYC184" s="3"/>
      <c r="EYD184" s="3"/>
      <c r="EYE184" s="3"/>
      <c r="EYF184" s="3"/>
      <c r="EYG184" s="3"/>
      <c r="EYH184" s="3"/>
      <c r="EYI184" s="3"/>
      <c r="EYJ184" s="3"/>
      <c r="EYK184" s="3"/>
      <c r="EYL184" s="3"/>
      <c r="EYM184" s="3"/>
      <c r="EYN184" s="3"/>
      <c r="EYO184" s="3"/>
      <c r="EYP184" s="3"/>
      <c r="EYQ184" s="3"/>
      <c r="EYR184" s="3"/>
      <c r="EYS184" s="3"/>
      <c r="EYT184" s="3"/>
      <c r="EYU184" s="3"/>
      <c r="EYV184" s="3"/>
      <c r="EYW184" s="3"/>
      <c r="EYX184" s="3"/>
      <c r="EYY184" s="3"/>
      <c r="EYZ184" s="3"/>
      <c r="EZA184" s="3"/>
      <c r="EZB184" s="3"/>
      <c r="EZC184" s="3"/>
      <c r="EZD184" s="3"/>
      <c r="EZE184" s="3"/>
      <c r="EZF184" s="3"/>
      <c r="EZG184" s="3"/>
      <c r="EZH184" s="3"/>
      <c r="EZI184" s="3"/>
      <c r="EZJ184" s="3"/>
      <c r="EZK184" s="3"/>
      <c r="EZL184" s="3"/>
      <c r="EZM184" s="3"/>
      <c r="EZN184" s="3"/>
      <c r="EZO184" s="3"/>
      <c r="EZP184" s="3"/>
      <c r="EZQ184" s="3"/>
      <c r="EZR184" s="3"/>
      <c r="EZS184" s="3"/>
      <c r="EZT184" s="3"/>
      <c r="EZU184" s="3"/>
      <c r="EZV184" s="3"/>
      <c r="EZW184" s="3"/>
      <c r="EZX184" s="3"/>
      <c r="EZY184" s="3"/>
      <c r="EZZ184" s="3"/>
      <c r="FAA184" s="3"/>
      <c r="FAB184" s="3"/>
      <c r="FAC184" s="3"/>
      <c r="FAD184" s="3"/>
      <c r="FAE184" s="3"/>
      <c r="FAF184" s="3"/>
      <c r="FAG184" s="3"/>
      <c r="FAH184" s="3"/>
      <c r="FAI184" s="3"/>
      <c r="FAJ184" s="3"/>
      <c r="FAK184" s="3"/>
      <c r="FAL184" s="3"/>
      <c r="FAM184" s="3"/>
      <c r="FAN184" s="3"/>
      <c r="FAO184" s="3"/>
      <c r="FAP184" s="3"/>
      <c r="FAQ184" s="3"/>
      <c r="FAR184" s="3"/>
      <c r="FAS184" s="3"/>
      <c r="FAT184" s="3"/>
      <c r="FAU184" s="3"/>
      <c r="FAV184" s="3"/>
      <c r="FAW184" s="3"/>
      <c r="FAX184" s="3"/>
      <c r="FAY184" s="3"/>
      <c r="FAZ184" s="3"/>
      <c r="FBA184" s="3"/>
      <c r="FBB184" s="3"/>
      <c r="FBC184" s="3"/>
      <c r="FBD184" s="3"/>
      <c r="FBE184" s="3"/>
      <c r="FBF184" s="3"/>
      <c r="FBG184" s="3"/>
      <c r="FBH184" s="3"/>
      <c r="FBI184" s="3"/>
      <c r="FBJ184" s="3"/>
      <c r="FBK184" s="3"/>
      <c r="FBL184" s="3"/>
      <c r="FBM184" s="3"/>
      <c r="FBN184" s="3"/>
      <c r="FBO184" s="3"/>
      <c r="FBP184" s="3"/>
      <c r="FBQ184" s="3"/>
      <c r="FBR184" s="3"/>
      <c r="FBS184" s="3"/>
      <c r="FBT184" s="3"/>
      <c r="FBU184" s="3"/>
      <c r="FBV184" s="3"/>
      <c r="FBW184" s="3"/>
      <c r="FBX184" s="3"/>
      <c r="FBY184" s="3"/>
      <c r="FBZ184" s="3"/>
      <c r="FCA184" s="3"/>
      <c r="FCB184" s="3"/>
      <c r="FCC184" s="3"/>
      <c r="FCD184" s="3"/>
      <c r="FCE184" s="3"/>
      <c r="FCF184" s="3"/>
      <c r="FCG184" s="3"/>
      <c r="FCH184" s="3"/>
      <c r="FCI184" s="3"/>
      <c r="FCJ184" s="3"/>
      <c r="FCK184" s="3"/>
      <c r="FCL184" s="3"/>
      <c r="FCM184" s="3"/>
      <c r="FCN184" s="3"/>
      <c r="FCO184" s="3"/>
      <c r="FCP184" s="3"/>
      <c r="FCQ184" s="3"/>
      <c r="FCR184" s="3"/>
      <c r="FCS184" s="3"/>
      <c r="FCT184" s="3"/>
      <c r="FCU184" s="3"/>
      <c r="FCV184" s="3"/>
      <c r="FCW184" s="3"/>
      <c r="FCX184" s="3"/>
      <c r="FCY184" s="3"/>
      <c r="FCZ184" s="3"/>
      <c r="FDA184" s="3"/>
      <c r="FDB184" s="3"/>
      <c r="FDC184" s="3"/>
      <c r="FDD184" s="3"/>
      <c r="FDE184" s="3"/>
      <c r="FDF184" s="3"/>
      <c r="FDG184" s="3"/>
      <c r="FDH184" s="3"/>
      <c r="FDI184" s="3"/>
      <c r="FDJ184" s="3"/>
      <c r="FDK184" s="3"/>
      <c r="FDL184" s="3"/>
      <c r="FDM184" s="3"/>
      <c r="FDN184" s="3"/>
      <c r="FDO184" s="3"/>
      <c r="FDP184" s="3"/>
      <c r="FDQ184" s="3"/>
      <c r="FDR184" s="3"/>
      <c r="FDS184" s="3"/>
      <c r="FDT184" s="3"/>
      <c r="FDU184" s="3"/>
      <c r="FDV184" s="3"/>
      <c r="FDW184" s="3"/>
      <c r="FDX184" s="3"/>
      <c r="FDY184" s="3"/>
      <c r="FDZ184" s="3"/>
      <c r="FEA184" s="3"/>
      <c r="FEB184" s="3"/>
      <c r="FEC184" s="3"/>
      <c r="FED184" s="3"/>
      <c r="FEE184" s="3"/>
      <c r="FEF184" s="3"/>
      <c r="FEG184" s="3"/>
      <c r="FEH184" s="3"/>
      <c r="FEI184" s="3"/>
      <c r="FEJ184" s="3"/>
      <c r="FEK184" s="3"/>
      <c r="FEL184" s="3"/>
      <c r="FEM184" s="3"/>
      <c r="FEN184" s="3"/>
      <c r="FEO184" s="3"/>
      <c r="FEP184" s="3"/>
      <c r="FEQ184" s="3"/>
      <c r="FER184" s="3"/>
      <c r="FES184" s="3"/>
      <c r="FET184" s="3"/>
      <c r="FEU184" s="3"/>
      <c r="FEV184" s="3"/>
      <c r="FEW184" s="3"/>
      <c r="FEX184" s="3"/>
      <c r="FEY184" s="3"/>
      <c r="FEZ184" s="3"/>
      <c r="FFA184" s="3"/>
      <c r="FFB184" s="3"/>
      <c r="FFC184" s="3"/>
      <c r="FFD184" s="3"/>
      <c r="FFE184" s="3"/>
      <c r="FFF184" s="3"/>
      <c r="FFG184" s="3"/>
      <c r="FFH184" s="3"/>
      <c r="FFI184" s="3"/>
      <c r="FFJ184" s="3"/>
      <c r="FFK184" s="3"/>
      <c r="FFL184" s="3"/>
      <c r="FFM184" s="3"/>
      <c r="FFN184" s="3"/>
      <c r="FFO184" s="3"/>
      <c r="FFP184" s="3"/>
      <c r="FFQ184" s="3"/>
      <c r="FFR184" s="3"/>
      <c r="FFS184" s="3"/>
      <c r="FFT184" s="3"/>
      <c r="FFU184" s="3"/>
      <c r="FFV184" s="3"/>
      <c r="FFW184" s="3"/>
      <c r="FFX184" s="3"/>
      <c r="FFY184" s="3"/>
      <c r="FFZ184" s="3"/>
      <c r="FGA184" s="3"/>
      <c r="FGB184" s="3"/>
      <c r="FGC184" s="3"/>
      <c r="FGD184" s="3"/>
      <c r="FGE184" s="3"/>
      <c r="FGF184" s="3"/>
      <c r="FGG184" s="3"/>
      <c r="FGH184" s="3"/>
      <c r="FGI184" s="3"/>
      <c r="FGJ184" s="3"/>
      <c r="FGK184" s="3"/>
      <c r="FGL184" s="3"/>
      <c r="FGM184" s="3"/>
      <c r="FGN184" s="3"/>
      <c r="FGO184" s="3"/>
      <c r="FGP184" s="3"/>
      <c r="FGQ184" s="3"/>
      <c r="FGR184" s="3"/>
      <c r="FGS184" s="3"/>
      <c r="FGT184" s="3"/>
      <c r="FGU184" s="3"/>
      <c r="FGV184" s="3"/>
      <c r="FGW184" s="3"/>
      <c r="FGX184" s="3"/>
      <c r="FGY184" s="3"/>
      <c r="FGZ184" s="3"/>
      <c r="FHA184" s="3"/>
      <c r="FHB184" s="3"/>
      <c r="FHC184" s="3"/>
      <c r="FHD184" s="3"/>
      <c r="FHE184" s="3"/>
      <c r="FHF184" s="3"/>
      <c r="FHG184" s="3"/>
      <c r="FHH184" s="3"/>
      <c r="FHI184" s="3"/>
      <c r="FHJ184" s="3"/>
      <c r="FHK184" s="3"/>
      <c r="FHL184" s="3"/>
      <c r="FHM184" s="3"/>
      <c r="FHN184" s="3"/>
      <c r="FHO184" s="3"/>
      <c r="FHP184" s="3"/>
      <c r="FHQ184" s="3"/>
      <c r="FHR184" s="3"/>
      <c r="FHS184" s="3"/>
      <c r="FHT184" s="3"/>
      <c r="FHU184" s="3"/>
      <c r="FHV184" s="3"/>
      <c r="FHW184" s="3"/>
      <c r="FHX184" s="3"/>
      <c r="FHY184" s="3"/>
      <c r="FHZ184" s="3"/>
      <c r="FIA184" s="3"/>
      <c r="FIB184" s="3"/>
      <c r="FIC184" s="3"/>
      <c r="FID184" s="3"/>
      <c r="FIE184" s="3"/>
      <c r="FIF184" s="3"/>
      <c r="FIG184" s="3"/>
      <c r="FIH184" s="3"/>
      <c r="FII184" s="3"/>
      <c r="FIJ184" s="3"/>
      <c r="FIK184" s="3"/>
      <c r="FIL184" s="3"/>
      <c r="FIM184" s="3"/>
      <c r="FIN184" s="3"/>
      <c r="FIO184" s="3"/>
      <c r="FIP184" s="3"/>
      <c r="FIQ184" s="3"/>
      <c r="FIR184" s="3"/>
      <c r="FIS184" s="3"/>
      <c r="FIT184" s="3"/>
      <c r="FIU184" s="3"/>
      <c r="FIV184" s="3"/>
      <c r="FIW184" s="3"/>
      <c r="FIX184" s="3"/>
      <c r="FIY184" s="3"/>
      <c r="FIZ184" s="3"/>
      <c r="FJA184" s="3"/>
      <c r="FJB184" s="3"/>
      <c r="FJC184" s="3"/>
      <c r="FJD184" s="3"/>
      <c r="FJE184" s="3"/>
      <c r="FJF184" s="3"/>
      <c r="FJG184" s="3"/>
      <c r="FJH184" s="3"/>
      <c r="FJI184" s="3"/>
      <c r="FJJ184" s="3"/>
      <c r="FJK184" s="3"/>
      <c r="FJL184" s="3"/>
      <c r="FJM184" s="3"/>
      <c r="FJN184" s="3"/>
      <c r="FJO184" s="3"/>
      <c r="FJP184" s="3"/>
      <c r="FJQ184" s="3"/>
      <c r="FJR184" s="3"/>
      <c r="FJS184" s="3"/>
      <c r="FJT184" s="3"/>
      <c r="FJU184" s="3"/>
      <c r="FJV184" s="3"/>
      <c r="FJW184" s="3"/>
      <c r="FJX184" s="3"/>
      <c r="FJY184" s="3"/>
      <c r="FJZ184" s="3"/>
      <c r="FKA184" s="3"/>
      <c r="FKB184" s="3"/>
      <c r="FKC184" s="3"/>
      <c r="FKD184" s="3"/>
      <c r="FKE184" s="3"/>
      <c r="FKF184" s="3"/>
      <c r="FKG184" s="3"/>
      <c r="FKH184" s="3"/>
      <c r="FKI184" s="3"/>
      <c r="FKJ184" s="3"/>
      <c r="FKK184" s="3"/>
      <c r="FKL184" s="3"/>
      <c r="FKM184" s="3"/>
      <c r="FKN184" s="3"/>
      <c r="FKO184" s="3"/>
      <c r="FKP184" s="3"/>
      <c r="FKQ184" s="3"/>
      <c r="FKR184" s="3"/>
      <c r="FKS184" s="3"/>
      <c r="FKT184" s="3"/>
      <c r="FKU184" s="3"/>
      <c r="FKV184" s="3"/>
      <c r="FKW184" s="3"/>
      <c r="FKX184" s="3"/>
      <c r="FKY184" s="3"/>
      <c r="FKZ184" s="3"/>
      <c r="FLA184" s="3"/>
      <c r="FLB184" s="3"/>
      <c r="FLC184" s="3"/>
      <c r="FLD184" s="3"/>
      <c r="FLE184" s="3"/>
      <c r="FLF184" s="3"/>
      <c r="FLG184" s="3"/>
      <c r="FLH184" s="3"/>
      <c r="FLI184" s="3"/>
      <c r="FLJ184" s="3"/>
      <c r="FLK184" s="3"/>
      <c r="FLL184" s="3"/>
      <c r="FLM184" s="3"/>
      <c r="FLN184" s="3"/>
      <c r="FLO184" s="3"/>
      <c r="FLP184" s="3"/>
      <c r="FLQ184" s="3"/>
      <c r="FLR184" s="3"/>
      <c r="FLS184" s="3"/>
      <c r="FLT184" s="3"/>
      <c r="FLU184" s="3"/>
      <c r="FLV184" s="3"/>
      <c r="FLW184" s="3"/>
      <c r="FLX184" s="3"/>
      <c r="FLY184" s="3"/>
      <c r="FLZ184" s="3"/>
      <c r="FMA184" s="3"/>
      <c r="FMB184" s="3"/>
      <c r="FMC184" s="3"/>
      <c r="FMD184" s="3"/>
      <c r="FME184" s="3"/>
      <c r="FMF184" s="3"/>
      <c r="FMG184" s="3"/>
      <c r="FMH184" s="3"/>
      <c r="FMI184" s="3"/>
      <c r="FMJ184" s="3"/>
      <c r="FMK184" s="3"/>
      <c r="FML184" s="3"/>
      <c r="FMM184" s="3"/>
      <c r="FMN184" s="3"/>
      <c r="FMO184" s="3"/>
      <c r="FMP184" s="3"/>
      <c r="FMQ184" s="3"/>
      <c r="FMR184" s="3"/>
      <c r="FMS184" s="3"/>
      <c r="FMT184" s="3"/>
      <c r="FMU184" s="3"/>
      <c r="FMV184" s="3"/>
      <c r="FMW184" s="3"/>
      <c r="FMX184" s="3"/>
      <c r="FMY184" s="3"/>
      <c r="FMZ184" s="3"/>
      <c r="FNA184" s="3"/>
      <c r="FNB184" s="3"/>
      <c r="FNC184" s="3"/>
      <c r="FND184" s="3"/>
      <c r="FNE184" s="3"/>
      <c r="FNF184" s="3"/>
      <c r="FNG184" s="3"/>
      <c r="FNH184" s="3"/>
      <c r="FNI184" s="3"/>
      <c r="FNJ184" s="3"/>
      <c r="FNK184" s="3"/>
      <c r="FNL184" s="3"/>
      <c r="FNM184" s="3"/>
      <c r="FNN184" s="3"/>
      <c r="FNO184" s="3"/>
      <c r="FNP184" s="3"/>
      <c r="FNQ184" s="3"/>
      <c r="FNR184" s="3"/>
      <c r="FNS184" s="3"/>
      <c r="FNT184" s="3"/>
      <c r="FNU184" s="3"/>
      <c r="FNV184" s="3"/>
      <c r="FNW184" s="3"/>
      <c r="FNX184" s="3"/>
      <c r="FNY184" s="3"/>
      <c r="FNZ184" s="3"/>
      <c r="FOA184" s="3"/>
      <c r="FOB184" s="3"/>
      <c r="FOC184" s="3"/>
      <c r="FOD184" s="3"/>
      <c r="FOE184" s="3"/>
      <c r="FOF184" s="3"/>
      <c r="FOG184" s="3"/>
      <c r="FOH184" s="3"/>
      <c r="FOI184" s="3"/>
      <c r="FOJ184" s="3"/>
      <c r="FOK184" s="3"/>
      <c r="FOL184" s="3"/>
      <c r="FOM184" s="3"/>
      <c r="FON184" s="3"/>
      <c r="FOO184" s="3"/>
      <c r="FOP184" s="3"/>
      <c r="FOQ184" s="3"/>
      <c r="FOR184" s="3"/>
      <c r="FOS184" s="3"/>
      <c r="FOT184" s="3"/>
      <c r="FOU184" s="3"/>
      <c r="FOV184" s="3"/>
      <c r="FOW184" s="3"/>
      <c r="FOX184" s="3"/>
      <c r="FOY184" s="3"/>
      <c r="FOZ184" s="3"/>
      <c r="FPA184" s="3"/>
      <c r="FPB184" s="3"/>
      <c r="FPC184" s="3"/>
      <c r="FPD184" s="3"/>
      <c r="FPE184" s="3"/>
      <c r="FPF184" s="3"/>
      <c r="FPG184" s="3"/>
      <c r="FPH184" s="3"/>
      <c r="FPI184" s="3"/>
      <c r="FPJ184" s="3"/>
      <c r="FPK184" s="3"/>
      <c r="FPL184" s="3"/>
      <c r="FPM184" s="3"/>
      <c r="FPN184" s="3"/>
      <c r="FPO184" s="3"/>
      <c r="FPP184" s="3"/>
      <c r="FPQ184" s="3"/>
      <c r="FPR184" s="3"/>
      <c r="FPS184" s="3"/>
      <c r="FPT184" s="3"/>
      <c r="FPU184" s="3"/>
      <c r="FPV184" s="3"/>
      <c r="FPW184" s="3"/>
      <c r="FPX184" s="3"/>
      <c r="FPY184" s="3"/>
      <c r="FPZ184" s="3"/>
      <c r="FQA184" s="3"/>
      <c r="FQB184" s="3"/>
      <c r="FQC184" s="3"/>
      <c r="FQD184" s="3"/>
      <c r="FQE184" s="3"/>
      <c r="FQF184" s="3"/>
      <c r="FQG184" s="3"/>
      <c r="FQH184" s="3"/>
      <c r="FQI184" s="3"/>
      <c r="FQJ184" s="3"/>
      <c r="FQK184" s="3"/>
      <c r="FQL184" s="3"/>
      <c r="FQM184" s="3"/>
      <c r="FQN184" s="3"/>
      <c r="FQO184" s="3"/>
      <c r="FQP184" s="3"/>
      <c r="FQQ184" s="3"/>
      <c r="FQR184" s="3"/>
      <c r="FQS184" s="3"/>
      <c r="FQT184" s="3"/>
      <c r="FQU184" s="3"/>
      <c r="FQV184" s="3"/>
      <c r="FQW184" s="3"/>
      <c r="FQX184" s="3"/>
      <c r="FQY184" s="3"/>
      <c r="FQZ184" s="3"/>
      <c r="FRA184" s="3"/>
      <c r="FRB184" s="3"/>
      <c r="FRC184" s="3"/>
      <c r="FRD184" s="3"/>
      <c r="FRE184" s="3"/>
      <c r="FRF184" s="3"/>
      <c r="FRG184" s="3"/>
      <c r="FRH184" s="3"/>
      <c r="FRI184" s="3"/>
      <c r="FRJ184" s="3"/>
      <c r="FRK184" s="3"/>
      <c r="FRL184" s="3"/>
      <c r="FRM184" s="3"/>
      <c r="FRN184" s="3"/>
      <c r="FRO184" s="3"/>
      <c r="FRP184" s="3"/>
      <c r="FRQ184" s="3"/>
      <c r="FRR184" s="3"/>
      <c r="FRS184" s="3"/>
      <c r="FRT184" s="3"/>
      <c r="FRU184" s="3"/>
      <c r="FRV184" s="3"/>
      <c r="FRW184" s="3"/>
      <c r="FRX184" s="3"/>
      <c r="FRY184" s="3"/>
      <c r="FRZ184" s="3"/>
      <c r="FSA184" s="3"/>
      <c r="FSB184" s="3"/>
      <c r="FSC184" s="3"/>
      <c r="FSD184" s="3"/>
      <c r="FSE184" s="3"/>
      <c r="FSF184" s="3"/>
      <c r="FSG184" s="3"/>
      <c r="FSH184" s="3"/>
      <c r="FSI184" s="3"/>
      <c r="FSJ184" s="3"/>
      <c r="FSK184" s="3"/>
      <c r="FSL184" s="3"/>
      <c r="FSM184" s="3"/>
      <c r="FSN184" s="3"/>
      <c r="FSO184" s="3"/>
      <c r="FSP184" s="3"/>
      <c r="FSQ184" s="3"/>
      <c r="FSR184" s="3"/>
      <c r="FSS184" s="3"/>
      <c r="FST184" s="3"/>
      <c r="FSU184" s="3"/>
      <c r="FSV184" s="3"/>
      <c r="FSW184" s="3"/>
      <c r="FSX184" s="3"/>
      <c r="FSY184" s="3"/>
      <c r="FSZ184" s="3"/>
      <c r="FTA184" s="3"/>
      <c r="FTB184" s="3"/>
      <c r="FTC184" s="3"/>
      <c r="FTD184" s="3"/>
      <c r="FTE184" s="3"/>
      <c r="FTF184" s="3"/>
      <c r="FTG184" s="3"/>
      <c r="FTH184" s="3"/>
      <c r="FTI184" s="3"/>
      <c r="FTJ184" s="3"/>
      <c r="FTK184" s="3"/>
      <c r="FTL184" s="3"/>
      <c r="FTM184" s="3"/>
      <c r="FTN184" s="3"/>
      <c r="FTO184" s="3"/>
      <c r="FTP184" s="3"/>
      <c r="FTQ184" s="3"/>
      <c r="FTR184" s="3"/>
      <c r="FTS184" s="3"/>
      <c r="FTT184" s="3"/>
      <c r="FTU184" s="3"/>
      <c r="FTV184" s="3"/>
      <c r="FTW184" s="3"/>
      <c r="FTX184" s="3"/>
      <c r="FTY184" s="3"/>
      <c r="FTZ184" s="3"/>
      <c r="FUA184" s="3"/>
      <c r="FUB184" s="3"/>
      <c r="FUC184" s="3"/>
      <c r="FUD184" s="3"/>
      <c r="FUE184" s="3"/>
      <c r="FUF184" s="3"/>
      <c r="FUG184" s="3"/>
      <c r="FUH184" s="3"/>
      <c r="FUI184" s="3"/>
      <c r="FUJ184" s="3"/>
      <c r="FUK184" s="3"/>
      <c r="FUL184" s="3"/>
      <c r="FUM184" s="3"/>
      <c r="FUN184" s="3"/>
      <c r="FUO184" s="3"/>
      <c r="FUP184" s="3"/>
      <c r="FUQ184" s="3"/>
      <c r="FUR184" s="3"/>
      <c r="FUS184" s="3"/>
      <c r="FUT184" s="3"/>
      <c r="FUU184" s="3"/>
      <c r="FUV184" s="3"/>
      <c r="FUW184" s="3"/>
      <c r="FUX184" s="3"/>
      <c r="FUY184" s="3"/>
      <c r="FUZ184" s="3"/>
      <c r="FVA184" s="3"/>
      <c r="FVB184" s="3"/>
      <c r="FVC184" s="3"/>
      <c r="FVD184" s="3"/>
      <c r="FVE184" s="3"/>
      <c r="FVF184" s="3"/>
      <c r="FVG184" s="3"/>
      <c r="FVH184" s="3"/>
      <c r="FVI184" s="3"/>
      <c r="FVJ184" s="3"/>
      <c r="FVK184" s="3"/>
      <c r="FVL184" s="3"/>
      <c r="FVM184" s="3"/>
      <c r="FVN184" s="3"/>
      <c r="FVO184" s="3"/>
      <c r="FVP184" s="3"/>
      <c r="FVQ184" s="3"/>
      <c r="FVR184" s="3"/>
      <c r="FVS184" s="3"/>
      <c r="FVT184" s="3"/>
      <c r="FVU184" s="3"/>
      <c r="FVV184" s="3"/>
      <c r="FVW184" s="3"/>
      <c r="FVX184" s="3"/>
      <c r="FVY184" s="3"/>
      <c r="FVZ184" s="3"/>
      <c r="FWA184" s="3"/>
      <c r="FWB184" s="3"/>
      <c r="FWC184" s="3"/>
      <c r="FWD184" s="3"/>
      <c r="FWE184" s="3"/>
      <c r="FWF184" s="3"/>
      <c r="FWG184" s="3"/>
      <c r="FWH184" s="3"/>
      <c r="FWI184" s="3"/>
      <c r="FWJ184" s="3"/>
      <c r="FWK184" s="3"/>
      <c r="FWL184" s="3"/>
      <c r="FWM184" s="3"/>
      <c r="FWN184" s="3"/>
      <c r="FWO184" s="3"/>
      <c r="FWP184" s="3"/>
      <c r="FWQ184" s="3"/>
      <c r="FWR184" s="3"/>
      <c r="FWS184" s="3"/>
      <c r="FWT184" s="3"/>
      <c r="FWU184" s="3"/>
      <c r="FWV184" s="3"/>
      <c r="FWW184" s="3"/>
      <c r="FWX184" s="3"/>
      <c r="FWY184" s="3"/>
      <c r="FWZ184" s="3"/>
      <c r="FXA184" s="3"/>
      <c r="FXB184" s="3"/>
      <c r="FXC184" s="3"/>
      <c r="FXD184" s="3"/>
      <c r="FXE184" s="3"/>
      <c r="FXF184" s="3"/>
      <c r="FXG184" s="3"/>
      <c r="FXH184" s="3"/>
      <c r="FXI184" s="3"/>
      <c r="FXJ184" s="3"/>
      <c r="FXK184" s="3"/>
      <c r="FXL184" s="3"/>
      <c r="FXM184" s="3"/>
      <c r="FXN184" s="3"/>
      <c r="FXO184" s="3"/>
      <c r="FXP184" s="3"/>
      <c r="FXQ184" s="3"/>
      <c r="FXR184" s="3"/>
      <c r="FXS184" s="3"/>
      <c r="FXT184" s="3"/>
      <c r="FXU184" s="3"/>
      <c r="FXV184" s="3"/>
      <c r="FXW184" s="3"/>
      <c r="FXX184" s="3"/>
      <c r="FXY184" s="3"/>
      <c r="FXZ184" s="3"/>
      <c r="FYA184" s="3"/>
      <c r="FYB184" s="3"/>
      <c r="FYC184" s="3"/>
      <c r="FYD184" s="3"/>
      <c r="FYE184" s="3"/>
      <c r="FYF184" s="3"/>
      <c r="FYG184" s="3"/>
      <c r="FYH184" s="3"/>
      <c r="FYI184" s="3"/>
      <c r="FYJ184" s="3"/>
      <c r="FYK184" s="3"/>
      <c r="FYL184" s="3"/>
      <c r="FYM184" s="3"/>
      <c r="FYN184" s="3"/>
      <c r="FYO184" s="3"/>
      <c r="FYP184" s="3"/>
      <c r="FYQ184" s="3"/>
      <c r="FYR184" s="3"/>
      <c r="FYS184" s="3"/>
      <c r="FYT184" s="3"/>
      <c r="FYU184" s="3"/>
      <c r="FYV184" s="3"/>
      <c r="FYW184" s="3"/>
      <c r="FYX184" s="3"/>
      <c r="FYY184" s="3"/>
      <c r="FYZ184" s="3"/>
      <c r="FZA184" s="3"/>
      <c r="FZB184" s="3"/>
      <c r="FZC184" s="3"/>
      <c r="FZD184" s="3"/>
      <c r="FZE184" s="3"/>
      <c r="FZF184" s="3"/>
      <c r="FZG184" s="3"/>
      <c r="FZH184" s="3"/>
      <c r="FZI184" s="3"/>
      <c r="FZJ184" s="3"/>
      <c r="FZK184" s="3"/>
      <c r="FZL184" s="3"/>
      <c r="FZM184" s="3"/>
      <c r="FZN184" s="3"/>
      <c r="FZO184" s="3"/>
      <c r="FZP184" s="3"/>
      <c r="FZQ184" s="3"/>
      <c r="FZR184" s="3"/>
      <c r="FZS184" s="3"/>
      <c r="FZT184" s="3"/>
      <c r="FZU184" s="3"/>
      <c r="FZV184" s="3"/>
      <c r="FZW184" s="3"/>
      <c r="FZX184" s="3"/>
      <c r="FZY184" s="3"/>
      <c r="FZZ184" s="3"/>
      <c r="GAA184" s="3"/>
      <c r="GAB184" s="3"/>
      <c r="GAC184" s="3"/>
      <c r="GAD184" s="3"/>
      <c r="GAE184" s="3"/>
      <c r="GAF184" s="3"/>
      <c r="GAG184" s="3"/>
      <c r="GAH184" s="3"/>
      <c r="GAI184" s="3"/>
      <c r="GAJ184" s="3"/>
      <c r="GAK184" s="3"/>
      <c r="GAL184" s="3"/>
      <c r="GAM184" s="3"/>
      <c r="GAN184" s="3"/>
      <c r="GAO184" s="3"/>
      <c r="GAP184" s="3"/>
      <c r="GAQ184" s="3"/>
      <c r="GAR184" s="3"/>
      <c r="GAS184" s="3"/>
      <c r="GAT184" s="3"/>
      <c r="GAU184" s="3"/>
      <c r="GAV184" s="3"/>
      <c r="GAW184" s="3"/>
      <c r="GAX184" s="3"/>
      <c r="GAY184" s="3"/>
      <c r="GAZ184" s="3"/>
      <c r="GBA184" s="3"/>
      <c r="GBB184" s="3"/>
      <c r="GBC184" s="3"/>
      <c r="GBD184" s="3"/>
      <c r="GBE184" s="3"/>
      <c r="GBF184" s="3"/>
      <c r="GBG184" s="3"/>
      <c r="GBH184" s="3"/>
      <c r="GBI184" s="3"/>
      <c r="GBJ184" s="3"/>
      <c r="GBK184" s="3"/>
      <c r="GBL184" s="3"/>
      <c r="GBM184" s="3"/>
      <c r="GBN184" s="3"/>
      <c r="GBO184" s="3"/>
      <c r="GBP184" s="3"/>
      <c r="GBQ184" s="3"/>
      <c r="GBR184" s="3"/>
      <c r="GBS184" s="3"/>
      <c r="GBT184" s="3"/>
      <c r="GBU184" s="3"/>
      <c r="GBV184" s="3"/>
      <c r="GBW184" s="3"/>
      <c r="GBX184" s="3"/>
      <c r="GBY184" s="3"/>
      <c r="GBZ184" s="3"/>
      <c r="GCA184" s="3"/>
      <c r="GCB184" s="3"/>
      <c r="GCC184" s="3"/>
      <c r="GCD184" s="3"/>
      <c r="GCE184" s="3"/>
      <c r="GCF184" s="3"/>
      <c r="GCG184" s="3"/>
      <c r="GCH184" s="3"/>
      <c r="GCI184" s="3"/>
      <c r="GCJ184" s="3"/>
      <c r="GCK184" s="3"/>
      <c r="GCL184" s="3"/>
      <c r="GCM184" s="3"/>
      <c r="GCN184" s="3"/>
      <c r="GCO184" s="3"/>
      <c r="GCP184" s="3"/>
      <c r="GCQ184" s="3"/>
      <c r="GCR184" s="3"/>
      <c r="GCS184" s="3"/>
      <c r="GCT184" s="3"/>
      <c r="GCU184" s="3"/>
      <c r="GCV184" s="3"/>
      <c r="GCW184" s="3"/>
      <c r="GCX184" s="3"/>
      <c r="GCY184" s="3"/>
      <c r="GCZ184" s="3"/>
      <c r="GDA184" s="3"/>
      <c r="GDB184" s="3"/>
      <c r="GDC184" s="3"/>
      <c r="GDD184" s="3"/>
      <c r="GDE184" s="3"/>
      <c r="GDF184" s="3"/>
      <c r="GDG184" s="3"/>
      <c r="GDH184" s="3"/>
      <c r="GDI184" s="3"/>
      <c r="GDJ184" s="3"/>
      <c r="GDK184" s="3"/>
      <c r="GDL184" s="3"/>
      <c r="GDM184" s="3"/>
      <c r="GDN184" s="3"/>
      <c r="GDO184" s="3"/>
      <c r="GDP184" s="3"/>
      <c r="GDQ184" s="3"/>
      <c r="GDR184" s="3"/>
      <c r="GDS184" s="3"/>
      <c r="GDT184" s="3"/>
      <c r="GDU184" s="3"/>
      <c r="GDV184" s="3"/>
      <c r="GDW184" s="3"/>
      <c r="GDX184" s="3"/>
      <c r="GDY184" s="3"/>
      <c r="GDZ184" s="3"/>
      <c r="GEA184" s="3"/>
      <c r="GEB184" s="3"/>
      <c r="GEC184" s="3"/>
      <c r="GED184" s="3"/>
      <c r="GEE184" s="3"/>
      <c r="GEF184" s="3"/>
      <c r="GEG184" s="3"/>
      <c r="GEH184" s="3"/>
      <c r="GEI184" s="3"/>
      <c r="GEJ184" s="3"/>
      <c r="GEK184" s="3"/>
      <c r="GEL184" s="3"/>
      <c r="GEM184" s="3"/>
      <c r="GEN184" s="3"/>
      <c r="GEO184" s="3"/>
      <c r="GEP184" s="3"/>
      <c r="GEQ184" s="3"/>
      <c r="GER184" s="3"/>
      <c r="GES184" s="3"/>
      <c r="GET184" s="3"/>
      <c r="GEU184" s="3"/>
      <c r="GEV184" s="3"/>
      <c r="GEW184" s="3"/>
      <c r="GEX184" s="3"/>
      <c r="GEY184" s="3"/>
      <c r="GEZ184" s="3"/>
      <c r="GFA184" s="3"/>
      <c r="GFB184" s="3"/>
      <c r="GFC184" s="3"/>
      <c r="GFD184" s="3"/>
      <c r="GFE184" s="3"/>
      <c r="GFF184" s="3"/>
      <c r="GFG184" s="3"/>
      <c r="GFH184" s="3"/>
      <c r="GFI184" s="3"/>
      <c r="GFJ184" s="3"/>
      <c r="GFK184" s="3"/>
      <c r="GFL184" s="3"/>
      <c r="GFM184" s="3"/>
      <c r="GFN184" s="3"/>
      <c r="GFO184" s="3"/>
      <c r="GFP184" s="3"/>
      <c r="GFQ184" s="3"/>
      <c r="GFR184" s="3"/>
      <c r="GFS184" s="3"/>
      <c r="GFT184" s="3"/>
      <c r="GFU184" s="3"/>
      <c r="GFV184" s="3"/>
      <c r="GFW184" s="3"/>
      <c r="GFX184" s="3"/>
      <c r="GFY184" s="3"/>
      <c r="GFZ184" s="3"/>
      <c r="GGA184" s="3"/>
      <c r="GGB184" s="3"/>
      <c r="GGC184" s="3"/>
      <c r="GGD184" s="3"/>
      <c r="GGE184" s="3"/>
      <c r="GGF184" s="3"/>
      <c r="GGG184" s="3"/>
      <c r="GGH184" s="3"/>
      <c r="GGI184" s="3"/>
      <c r="GGJ184" s="3"/>
      <c r="GGK184" s="3"/>
      <c r="GGL184" s="3"/>
      <c r="GGM184" s="3"/>
      <c r="GGN184" s="3"/>
      <c r="GGO184" s="3"/>
      <c r="GGP184" s="3"/>
      <c r="GGQ184" s="3"/>
      <c r="GGR184" s="3"/>
      <c r="GGS184" s="3"/>
      <c r="GGT184" s="3"/>
      <c r="GGU184" s="3"/>
      <c r="GGV184" s="3"/>
      <c r="GGW184" s="3"/>
      <c r="GGX184" s="3"/>
      <c r="GGY184" s="3"/>
      <c r="GGZ184" s="3"/>
      <c r="GHA184" s="3"/>
      <c r="GHB184" s="3"/>
      <c r="GHC184" s="3"/>
      <c r="GHD184" s="3"/>
      <c r="GHE184" s="3"/>
      <c r="GHF184" s="3"/>
      <c r="GHG184" s="3"/>
      <c r="GHH184" s="3"/>
      <c r="GHI184" s="3"/>
      <c r="GHJ184" s="3"/>
      <c r="GHK184" s="3"/>
      <c r="GHL184" s="3"/>
      <c r="GHM184" s="3"/>
      <c r="GHN184" s="3"/>
      <c r="GHO184" s="3"/>
      <c r="GHP184" s="3"/>
      <c r="GHQ184" s="3"/>
      <c r="GHR184" s="3"/>
      <c r="GHS184" s="3"/>
      <c r="GHT184" s="3"/>
      <c r="GHU184" s="3"/>
      <c r="GHV184" s="3"/>
      <c r="GHW184" s="3"/>
      <c r="GHX184" s="3"/>
      <c r="GHY184" s="3"/>
      <c r="GHZ184" s="3"/>
      <c r="GIA184" s="3"/>
      <c r="GIB184" s="3"/>
      <c r="GIC184" s="3"/>
      <c r="GID184" s="3"/>
      <c r="GIE184" s="3"/>
      <c r="GIF184" s="3"/>
      <c r="GIG184" s="3"/>
      <c r="GIH184" s="3"/>
      <c r="GII184" s="3"/>
      <c r="GIJ184" s="3"/>
      <c r="GIK184" s="3"/>
      <c r="GIL184" s="3"/>
      <c r="GIM184" s="3"/>
      <c r="GIN184" s="3"/>
      <c r="GIO184" s="3"/>
      <c r="GIP184" s="3"/>
      <c r="GIQ184" s="3"/>
      <c r="GIR184" s="3"/>
      <c r="GIS184" s="3"/>
      <c r="GIT184" s="3"/>
      <c r="GIU184" s="3"/>
      <c r="GIV184" s="3"/>
      <c r="GIW184" s="3"/>
      <c r="GIX184" s="3"/>
      <c r="GIY184" s="3"/>
      <c r="GIZ184" s="3"/>
      <c r="GJA184" s="3"/>
      <c r="GJB184" s="3"/>
      <c r="GJC184" s="3"/>
      <c r="GJD184" s="3"/>
      <c r="GJE184" s="3"/>
      <c r="GJF184" s="3"/>
      <c r="GJG184" s="3"/>
      <c r="GJH184" s="3"/>
      <c r="GJI184" s="3"/>
      <c r="GJJ184" s="3"/>
      <c r="GJK184" s="3"/>
      <c r="GJL184" s="3"/>
      <c r="GJM184" s="3"/>
      <c r="GJN184" s="3"/>
      <c r="GJO184" s="3"/>
      <c r="GJP184" s="3"/>
      <c r="GJQ184" s="3"/>
      <c r="GJR184" s="3"/>
      <c r="GJS184" s="3"/>
      <c r="GJT184" s="3"/>
      <c r="GJU184" s="3"/>
      <c r="GJV184" s="3"/>
      <c r="GJW184" s="3"/>
      <c r="GJX184" s="3"/>
      <c r="GJY184" s="3"/>
      <c r="GJZ184" s="3"/>
      <c r="GKA184" s="3"/>
      <c r="GKB184" s="3"/>
      <c r="GKC184" s="3"/>
      <c r="GKD184" s="3"/>
      <c r="GKE184" s="3"/>
      <c r="GKF184" s="3"/>
      <c r="GKG184" s="3"/>
      <c r="GKH184" s="3"/>
      <c r="GKI184" s="3"/>
      <c r="GKJ184" s="3"/>
      <c r="GKK184" s="3"/>
      <c r="GKL184" s="3"/>
      <c r="GKM184" s="3"/>
      <c r="GKN184" s="3"/>
      <c r="GKO184" s="3"/>
      <c r="GKP184" s="3"/>
      <c r="GKQ184" s="3"/>
      <c r="GKR184" s="3"/>
      <c r="GKS184" s="3"/>
      <c r="GKT184" s="3"/>
      <c r="GKU184" s="3"/>
      <c r="GKV184" s="3"/>
      <c r="GKW184" s="3"/>
      <c r="GKX184" s="3"/>
      <c r="GKY184" s="3"/>
      <c r="GKZ184" s="3"/>
      <c r="GLA184" s="3"/>
      <c r="GLB184" s="3"/>
      <c r="GLC184" s="3"/>
      <c r="GLD184" s="3"/>
      <c r="GLE184" s="3"/>
      <c r="GLF184" s="3"/>
      <c r="GLG184" s="3"/>
      <c r="GLH184" s="3"/>
      <c r="GLI184" s="3"/>
      <c r="GLJ184" s="3"/>
      <c r="GLK184" s="3"/>
      <c r="GLL184" s="3"/>
      <c r="GLM184" s="3"/>
      <c r="GLN184" s="3"/>
      <c r="GLO184" s="3"/>
      <c r="GLP184" s="3"/>
      <c r="GLQ184" s="3"/>
      <c r="GLR184" s="3"/>
      <c r="GLS184" s="3"/>
      <c r="GLT184" s="3"/>
      <c r="GLU184" s="3"/>
      <c r="GLV184" s="3"/>
      <c r="GLW184" s="3"/>
      <c r="GLX184" s="3"/>
      <c r="GLY184" s="3"/>
      <c r="GLZ184" s="3"/>
      <c r="GMA184" s="3"/>
      <c r="GMB184" s="3"/>
      <c r="GMC184" s="3"/>
      <c r="GMD184" s="3"/>
      <c r="GME184" s="3"/>
      <c r="GMF184" s="3"/>
      <c r="GMG184" s="3"/>
      <c r="GMH184" s="3"/>
      <c r="GMI184" s="3"/>
      <c r="GMJ184" s="3"/>
      <c r="GMK184" s="3"/>
      <c r="GML184" s="3"/>
      <c r="GMM184" s="3"/>
      <c r="GMN184" s="3"/>
      <c r="GMO184" s="3"/>
      <c r="GMP184" s="3"/>
      <c r="GMQ184" s="3"/>
      <c r="GMR184" s="3"/>
      <c r="GMS184" s="3"/>
      <c r="GMT184" s="3"/>
      <c r="GMU184" s="3"/>
      <c r="GMV184" s="3"/>
      <c r="GMW184" s="3"/>
      <c r="GMX184" s="3"/>
      <c r="GMY184" s="3"/>
      <c r="GMZ184" s="3"/>
      <c r="GNA184" s="3"/>
      <c r="GNB184" s="3"/>
      <c r="GNC184" s="3"/>
      <c r="GND184" s="3"/>
      <c r="GNE184" s="3"/>
      <c r="GNF184" s="3"/>
      <c r="GNG184" s="3"/>
      <c r="GNH184" s="3"/>
      <c r="GNI184" s="3"/>
      <c r="GNJ184" s="3"/>
      <c r="GNK184" s="3"/>
      <c r="GNL184" s="3"/>
      <c r="GNM184" s="3"/>
      <c r="GNN184" s="3"/>
      <c r="GNO184" s="3"/>
      <c r="GNP184" s="3"/>
      <c r="GNQ184" s="3"/>
      <c r="GNR184" s="3"/>
      <c r="GNS184" s="3"/>
      <c r="GNT184" s="3"/>
      <c r="GNU184" s="3"/>
      <c r="GNV184" s="3"/>
      <c r="GNW184" s="3"/>
      <c r="GNX184" s="3"/>
      <c r="GNY184" s="3"/>
      <c r="GNZ184" s="3"/>
      <c r="GOA184" s="3"/>
      <c r="GOB184" s="3"/>
      <c r="GOC184" s="3"/>
      <c r="GOD184" s="3"/>
      <c r="GOE184" s="3"/>
      <c r="GOF184" s="3"/>
      <c r="GOG184" s="3"/>
      <c r="GOH184" s="3"/>
      <c r="GOI184" s="3"/>
      <c r="GOJ184" s="3"/>
      <c r="GOK184" s="3"/>
      <c r="GOL184" s="3"/>
      <c r="GOM184" s="3"/>
      <c r="GON184" s="3"/>
      <c r="GOO184" s="3"/>
      <c r="GOP184" s="3"/>
      <c r="GOQ184" s="3"/>
      <c r="GOR184" s="3"/>
      <c r="GOS184" s="3"/>
      <c r="GOT184" s="3"/>
      <c r="GOU184" s="3"/>
      <c r="GOV184" s="3"/>
      <c r="GOW184" s="3"/>
      <c r="GOX184" s="3"/>
      <c r="GOY184" s="3"/>
      <c r="GOZ184" s="3"/>
      <c r="GPA184" s="3"/>
      <c r="GPB184" s="3"/>
      <c r="GPC184" s="3"/>
      <c r="GPD184" s="3"/>
      <c r="GPE184" s="3"/>
      <c r="GPF184" s="3"/>
      <c r="GPG184" s="3"/>
      <c r="GPH184" s="3"/>
      <c r="GPI184" s="3"/>
      <c r="GPJ184" s="3"/>
      <c r="GPK184" s="3"/>
      <c r="GPL184" s="3"/>
      <c r="GPM184" s="3"/>
      <c r="GPN184" s="3"/>
      <c r="GPO184" s="3"/>
      <c r="GPP184" s="3"/>
      <c r="GPQ184" s="3"/>
      <c r="GPR184" s="3"/>
      <c r="GPS184" s="3"/>
      <c r="GPT184" s="3"/>
      <c r="GPU184" s="3"/>
      <c r="GPV184" s="3"/>
      <c r="GPW184" s="3"/>
      <c r="GPX184" s="3"/>
      <c r="GPY184" s="3"/>
      <c r="GPZ184" s="3"/>
      <c r="GQA184" s="3"/>
      <c r="GQB184" s="3"/>
      <c r="GQC184" s="3"/>
      <c r="GQD184" s="3"/>
      <c r="GQE184" s="3"/>
      <c r="GQF184" s="3"/>
      <c r="GQG184" s="3"/>
      <c r="GQH184" s="3"/>
      <c r="GQI184" s="3"/>
      <c r="GQJ184" s="3"/>
      <c r="GQK184" s="3"/>
      <c r="GQL184" s="3"/>
      <c r="GQM184" s="3"/>
      <c r="GQN184" s="3"/>
      <c r="GQO184" s="3"/>
      <c r="GQP184" s="3"/>
      <c r="GQQ184" s="3"/>
      <c r="GQR184" s="3"/>
      <c r="GQS184" s="3"/>
      <c r="GQT184" s="3"/>
      <c r="GQU184" s="3"/>
      <c r="GQV184" s="3"/>
      <c r="GQW184" s="3"/>
      <c r="GQX184" s="3"/>
      <c r="GQY184" s="3"/>
      <c r="GQZ184" s="3"/>
      <c r="GRA184" s="3"/>
      <c r="GRB184" s="3"/>
      <c r="GRC184" s="3"/>
      <c r="GRD184" s="3"/>
      <c r="GRE184" s="3"/>
      <c r="GRF184" s="3"/>
      <c r="GRG184" s="3"/>
      <c r="GRH184" s="3"/>
      <c r="GRI184" s="3"/>
      <c r="GRJ184" s="3"/>
      <c r="GRK184" s="3"/>
      <c r="GRL184" s="3"/>
      <c r="GRM184" s="3"/>
      <c r="GRN184" s="3"/>
      <c r="GRO184" s="3"/>
      <c r="GRP184" s="3"/>
      <c r="GRQ184" s="3"/>
      <c r="GRR184" s="3"/>
      <c r="GRS184" s="3"/>
      <c r="GRT184" s="3"/>
      <c r="GRU184" s="3"/>
      <c r="GRV184" s="3"/>
      <c r="GRW184" s="3"/>
      <c r="GRX184" s="3"/>
      <c r="GRY184" s="3"/>
      <c r="GRZ184" s="3"/>
      <c r="GSA184" s="3"/>
      <c r="GSB184" s="3"/>
      <c r="GSC184" s="3"/>
      <c r="GSD184" s="3"/>
      <c r="GSE184" s="3"/>
      <c r="GSF184" s="3"/>
      <c r="GSG184" s="3"/>
      <c r="GSH184" s="3"/>
      <c r="GSI184" s="3"/>
      <c r="GSJ184" s="3"/>
      <c r="GSK184" s="3"/>
      <c r="GSL184" s="3"/>
      <c r="GSM184" s="3"/>
      <c r="GSN184" s="3"/>
      <c r="GSO184" s="3"/>
      <c r="GSP184" s="3"/>
      <c r="GSQ184" s="3"/>
      <c r="GSR184" s="3"/>
      <c r="GSS184" s="3"/>
      <c r="GST184" s="3"/>
      <c r="GSU184" s="3"/>
      <c r="GSV184" s="3"/>
      <c r="GSW184" s="3"/>
      <c r="GSX184" s="3"/>
      <c r="GSY184" s="3"/>
      <c r="GSZ184" s="3"/>
      <c r="GTA184" s="3"/>
      <c r="GTB184" s="3"/>
      <c r="GTC184" s="3"/>
      <c r="GTD184" s="3"/>
      <c r="GTE184" s="3"/>
      <c r="GTF184" s="3"/>
      <c r="GTG184" s="3"/>
      <c r="GTH184" s="3"/>
      <c r="GTI184" s="3"/>
      <c r="GTJ184" s="3"/>
      <c r="GTK184" s="3"/>
      <c r="GTL184" s="3"/>
      <c r="GTM184" s="3"/>
      <c r="GTN184" s="3"/>
      <c r="GTO184" s="3"/>
      <c r="GTP184" s="3"/>
      <c r="GTQ184" s="3"/>
      <c r="GTR184" s="3"/>
      <c r="GTS184" s="3"/>
      <c r="GTT184" s="3"/>
      <c r="GTU184" s="3"/>
      <c r="GTV184" s="3"/>
      <c r="GTW184" s="3"/>
      <c r="GTX184" s="3"/>
      <c r="GTY184" s="3"/>
      <c r="GTZ184" s="3"/>
      <c r="GUA184" s="3"/>
      <c r="GUB184" s="3"/>
      <c r="GUC184" s="3"/>
      <c r="GUD184" s="3"/>
      <c r="GUE184" s="3"/>
      <c r="GUF184" s="3"/>
      <c r="GUG184" s="3"/>
      <c r="GUH184" s="3"/>
      <c r="GUI184" s="3"/>
      <c r="GUJ184" s="3"/>
      <c r="GUK184" s="3"/>
      <c r="GUL184" s="3"/>
      <c r="GUM184" s="3"/>
      <c r="GUN184" s="3"/>
      <c r="GUO184" s="3"/>
      <c r="GUP184" s="3"/>
      <c r="GUQ184" s="3"/>
      <c r="GUR184" s="3"/>
      <c r="GUS184" s="3"/>
      <c r="GUT184" s="3"/>
      <c r="GUU184" s="3"/>
      <c r="GUV184" s="3"/>
      <c r="GUW184" s="3"/>
      <c r="GUX184" s="3"/>
      <c r="GUY184" s="3"/>
      <c r="GUZ184" s="3"/>
      <c r="GVA184" s="3"/>
      <c r="GVB184" s="3"/>
      <c r="GVC184" s="3"/>
      <c r="GVD184" s="3"/>
      <c r="GVE184" s="3"/>
      <c r="GVF184" s="3"/>
      <c r="GVG184" s="3"/>
      <c r="GVH184" s="3"/>
      <c r="GVI184" s="3"/>
      <c r="GVJ184" s="3"/>
      <c r="GVK184" s="3"/>
      <c r="GVL184" s="3"/>
      <c r="GVM184" s="3"/>
      <c r="GVN184" s="3"/>
      <c r="GVO184" s="3"/>
      <c r="GVP184" s="3"/>
      <c r="GVQ184" s="3"/>
      <c r="GVR184" s="3"/>
      <c r="GVS184" s="3"/>
      <c r="GVT184" s="3"/>
      <c r="GVU184" s="3"/>
      <c r="GVV184" s="3"/>
      <c r="GVW184" s="3"/>
      <c r="GVX184" s="3"/>
      <c r="GVY184" s="3"/>
      <c r="GVZ184" s="3"/>
      <c r="GWA184" s="3"/>
      <c r="GWB184" s="3"/>
      <c r="GWC184" s="3"/>
      <c r="GWD184" s="3"/>
      <c r="GWE184" s="3"/>
      <c r="GWF184" s="3"/>
      <c r="GWG184" s="3"/>
      <c r="GWH184" s="3"/>
      <c r="GWI184" s="3"/>
      <c r="GWJ184" s="3"/>
      <c r="GWK184" s="3"/>
      <c r="GWL184" s="3"/>
      <c r="GWM184" s="3"/>
      <c r="GWN184" s="3"/>
      <c r="GWO184" s="3"/>
      <c r="GWP184" s="3"/>
      <c r="GWQ184" s="3"/>
      <c r="GWR184" s="3"/>
      <c r="GWS184" s="3"/>
      <c r="GWT184" s="3"/>
      <c r="GWU184" s="3"/>
      <c r="GWV184" s="3"/>
      <c r="GWW184" s="3"/>
      <c r="GWX184" s="3"/>
      <c r="GWY184" s="3"/>
      <c r="GWZ184" s="3"/>
      <c r="GXA184" s="3"/>
      <c r="GXB184" s="3"/>
      <c r="GXC184" s="3"/>
      <c r="GXD184" s="3"/>
      <c r="GXE184" s="3"/>
      <c r="GXF184" s="3"/>
      <c r="GXG184" s="3"/>
      <c r="GXH184" s="3"/>
      <c r="GXI184" s="3"/>
      <c r="GXJ184" s="3"/>
      <c r="GXK184" s="3"/>
      <c r="GXL184" s="3"/>
      <c r="GXM184" s="3"/>
      <c r="GXN184" s="3"/>
      <c r="GXO184" s="3"/>
      <c r="GXP184" s="3"/>
      <c r="GXQ184" s="3"/>
      <c r="GXR184" s="3"/>
      <c r="GXS184" s="3"/>
      <c r="GXT184" s="3"/>
      <c r="GXU184" s="3"/>
      <c r="GXV184" s="3"/>
      <c r="GXW184" s="3"/>
      <c r="GXX184" s="3"/>
      <c r="GXY184" s="3"/>
      <c r="GXZ184" s="3"/>
      <c r="GYA184" s="3"/>
      <c r="GYB184" s="3"/>
      <c r="GYC184" s="3"/>
      <c r="GYD184" s="3"/>
      <c r="GYE184" s="3"/>
      <c r="GYF184" s="3"/>
      <c r="GYG184" s="3"/>
      <c r="GYH184" s="3"/>
      <c r="GYI184" s="3"/>
      <c r="GYJ184" s="3"/>
      <c r="GYK184" s="3"/>
      <c r="GYL184" s="3"/>
      <c r="GYM184" s="3"/>
      <c r="GYN184" s="3"/>
      <c r="GYO184" s="3"/>
      <c r="GYP184" s="3"/>
      <c r="GYQ184" s="3"/>
      <c r="GYR184" s="3"/>
      <c r="GYS184" s="3"/>
      <c r="GYT184" s="3"/>
      <c r="GYU184" s="3"/>
      <c r="GYV184" s="3"/>
      <c r="GYW184" s="3"/>
      <c r="GYX184" s="3"/>
      <c r="GYY184" s="3"/>
      <c r="GYZ184" s="3"/>
      <c r="GZA184" s="3"/>
      <c r="GZB184" s="3"/>
      <c r="GZC184" s="3"/>
      <c r="GZD184" s="3"/>
      <c r="GZE184" s="3"/>
      <c r="GZF184" s="3"/>
      <c r="GZG184" s="3"/>
      <c r="GZH184" s="3"/>
      <c r="GZI184" s="3"/>
      <c r="GZJ184" s="3"/>
      <c r="GZK184" s="3"/>
      <c r="GZL184" s="3"/>
      <c r="GZM184" s="3"/>
      <c r="GZN184" s="3"/>
      <c r="GZO184" s="3"/>
      <c r="GZP184" s="3"/>
      <c r="GZQ184" s="3"/>
      <c r="GZR184" s="3"/>
      <c r="GZS184" s="3"/>
      <c r="GZT184" s="3"/>
      <c r="GZU184" s="3"/>
      <c r="GZV184" s="3"/>
      <c r="GZW184" s="3"/>
      <c r="GZX184" s="3"/>
      <c r="GZY184" s="3"/>
      <c r="GZZ184" s="3"/>
      <c r="HAA184" s="3"/>
      <c r="HAB184" s="3"/>
      <c r="HAC184" s="3"/>
      <c r="HAD184" s="3"/>
      <c r="HAE184" s="3"/>
      <c r="HAF184" s="3"/>
      <c r="HAG184" s="3"/>
      <c r="HAH184" s="3"/>
      <c r="HAI184" s="3"/>
      <c r="HAJ184" s="3"/>
      <c r="HAK184" s="3"/>
      <c r="HAL184" s="3"/>
      <c r="HAM184" s="3"/>
      <c r="HAN184" s="3"/>
      <c r="HAO184" s="3"/>
      <c r="HAP184" s="3"/>
      <c r="HAQ184" s="3"/>
      <c r="HAR184" s="3"/>
      <c r="HAS184" s="3"/>
      <c r="HAT184" s="3"/>
      <c r="HAU184" s="3"/>
      <c r="HAV184" s="3"/>
      <c r="HAW184" s="3"/>
      <c r="HAX184" s="3"/>
      <c r="HAY184" s="3"/>
      <c r="HAZ184" s="3"/>
      <c r="HBA184" s="3"/>
      <c r="HBB184" s="3"/>
      <c r="HBC184" s="3"/>
      <c r="HBD184" s="3"/>
      <c r="HBE184" s="3"/>
      <c r="HBF184" s="3"/>
      <c r="HBG184" s="3"/>
      <c r="HBH184" s="3"/>
      <c r="HBI184" s="3"/>
      <c r="HBJ184" s="3"/>
      <c r="HBK184" s="3"/>
      <c r="HBL184" s="3"/>
      <c r="HBM184" s="3"/>
      <c r="HBN184" s="3"/>
      <c r="HBO184" s="3"/>
      <c r="HBP184" s="3"/>
      <c r="HBQ184" s="3"/>
      <c r="HBR184" s="3"/>
      <c r="HBS184" s="3"/>
      <c r="HBT184" s="3"/>
      <c r="HBU184" s="3"/>
      <c r="HBV184" s="3"/>
      <c r="HBW184" s="3"/>
      <c r="HBX184" s="3"/>
      <c r="HBY184" s="3"/>
      <c r="HBZ184" s="3"/>
      <c r="HCA184" s="3"/>
      <c r="HCB184" s="3"/>
      <c r="HCC184" s="3"/>
      <c r="HCD184" s="3"/>
      <c r="HCE184" s="3"/>
      <c r="HCF184" s="3"/>
      <c r="HCG184" s="3"/>
      <c r="HCH184" s="3"/>
      <c r="HCI184" s="3"/>
      <c r="HCJ184" s="3"/>
      <c r="HCK184" s="3"/>
      <c r="HCL184" s="3"/>
      <c r="HCM184" s="3"/>
      <c r="HCN184" s="3"/>
      <c r="HCO184" s="3"/>
      <c r="HCP184" s="3"/>
      <c r="HCQ184" s="3"/>
      <c r="HCR184" s="3"/>
      <c r="HCS184" s="3"/>
      <c r="HCT184" s="3"/>
      <c r="HCU184" s="3"/>
      <c r="HCV184" s="3"/>
      <c r="HCW184" s="3"/>
      <c r="HCX184" s="3"/>
      <c r="HCY184" s="3"/>
      <c r="HCZ184" s="3"/>
      <c r="HDA184" s="3"/>
      <c r="HDB184" s="3"/>
      <c r="HDC184" s="3"/>
      <c r="HDD184" s="3"/>
      <c r="HDE184" s="3"/>
      <c r="HDF184" s="3"/>
      <c r="HDG184" s="3"/>
      <c r="HDH184" s="3"/>
      <c r="HDI184" s="3"/>
      <c r="HDJ184" s="3"/>
      <c r="HDK184" s="3"/>
      <c r="HDL184" s="3"/>
      <c r="HDM184" s="3"/>
      <c r="HDN184" s="3"/>
      <c r="HDO184" s="3"/>
      <c r="HDP184" s="3"/>
      <c r="HDQ184" s="3"/>
      <c r="HDR184" s="3"/>
      <c r="HDS184" s="3"/>
      <c r="HDT184" s="3"/>
      <c r="HDU184" s="3"/>
      <c r="HDV184" s="3"/>
      <c r="HDW184" s="3"/>
      <c r="HDX184" s="3"/>
      <c r="HDY184" s="3"/>
      <c r="HDZ184" s="3"/>
      <c r="HEA184" s="3"/>
      <c r="HEB184" s="3"/>
      <c r="HEC184" s="3"/>
      <c r="HED184" s="3"/>
      <c r="HEE184" s="3"/>
      <c r="HEF184" s="3"/>
      <c r="HEG184" s="3"/>
      <c r="HEH184" s="3"/>
      <c r="HEI184" s="3"/>
      <c r="HEJ184" s="3"/>
      <c r="HEK184" s="3"/>
      <c r="HEL184" s="3"/>
      <c r="HEM184" s="3"/>
      <c r="HEN184" s="3"/>
      <c r="HEO184" s="3"/>
      <c r="HEP184" s="3"/>
      <c r="HEQ184" s="3"/>
      <c r="HER184" s="3"/>
      <c r="HES184" s="3"/>
      <c r="HET184" s="3"/>
      <c r="HEU184" s="3"/>
      <c r="HEV184" s="3"/>
      <c r="HEW184" s="3"/>
      <c r="HEX184" s="3"/>
      <c r="HEY184" s="3"/>
      <c r="HEZ184" s="3"/>
      <c r="HFA184" s="3"/>
      <c r="HFB184" s="3"/>
      <c r="HFC184" s="3"/>
      <c r="HFD184" s="3"/>
      <c r="HFE184" s="3"/>
      <c r="HFF184" s="3"/>
      <c r="HFG184" s="3"/>
      <c r="HFH184" s="3"/>
      <c r="HFI184" s="3"/>
      <c r="HFJ184" s="3"/>
      <c r="HFK184" s="3"/>
      <c r="HFL184" s="3"/>
      <c r="HFM184" s="3"/>
      <c r="HFN184" s="3"/>
      <c r="HFO184" s="3"/>
      <c r="HFP184" s="3"/>
      <c r="HFQ184" s="3"/>
      <c r="HFR184" s="3"/>
      <c r="HFS184" s="3"/>
      <c r="HFT184" s="3"/>
      <c r="HFU184" s="3"/>
      <c r="HFV184" s="3"/>
      <c r="HFW184" s="3"/>
      <c r="HFX184" s="3"/>
      <c r="HFY184" s="3"/>
      <c r="HFZ184" s="3"/>
      <c r="HGA184" s="3"/>
      <c r="HGB184" s="3"/>
      <c r="HGC184" s="3"/>
      <c r="HGD184" s="3"/>
      <c r="HGE184" s="3"/>
      <c r="HGF184" s="3"/>
      <c r="HGG184" s="3"/>
      <c r="HGH184" s="3"/>
      <c r="HGI184" s="3"/>
      <c r="HGJ184" s="3"/>
      <c r="HGK184" s="3"/>
      <c r="HGL184" s="3"/>
      <c r="HGM184" s="3"/>
      <c r="HGN184" s="3"/>
      <c r="HGO184" s="3"/>
      <c r="HGP184" s="3"/>
      <c r="HGQ184" s="3"/>
      <c r="HGR184" s="3"/>
      <c r="HGS184" s="3"/>
      <c r="HGT184" s="3"/>
      <c r="HGU184" s="3"/>
      <c r="HGV184" s="3"/>
      <c r="HGW184" s="3"/>
      <c r="HGX184" s="3"/>
      <c r="HGY184" s="3"/>
      <c r="HGZ184" s="3"/>
      <c r="HHA184" s="3"/>
      <c r="HHB184" s="3"/>
      <c r="HHC184" s="3"/>
      <c r="HHD184" s="3"/>
      <c r="HHE184" s="3"/>
      <c r="HHF184" s="3"/>
      <c r="HHG184" s="3"/>
      <c r="HHH184" s="3"/>
      <c r="HHI184" s="3"/>
      <c r="HHJ184" s="3"/>
      <c r="HHK184" s="3"/>
      <c r="HHL184" s="3"/>
      <c r="HHM184" s="3"/>
      <c r="HHN184" s="3"/>
      <c r="HHO184" s="3"/>
      <c r="HHP184" s="3"/>
      <c r="HHQ184" s="3"/>
      <c r="HHR184" s="3"/>
      <c r="HHS184" s="3"/>
      <c r="HHT184" s="3"/>
      <c r="HHU184" s="3"/>
      <c r="HHV184" s="3"/>
      <c r="HHW184" s="3"/>
      <c r="HHX184" s="3"/>
      <c r="HHY184" s="3"/>
      <c r="HHZ184" s="3"/>
      <c r="HIA184" s="3"/>
      <c r="HIB184" s="3"/>
      <c r="HIC184" s="3"/>
      <c r="HID184" s="3"/>
      <c r="HIE184" s="3"/>
      <c r="HIF184" s="3"/>
      <c r="HIG184" s="3"/>
      <c r="HIH184" s="3"/>
      <c r="HII184" s="3"/>
      <c r="HIJ184" s="3"/>
      <c r="HIK184" s="3"/>
      <c r="HIL184" s="3"/>
      <c r="HIM184" s="3"/>
      <c r="HIN184" s="3"/>
      <c r="HIO184" s="3"/>
      <c r="HIP184" s="3"/>
      <c r="HIQ184" s="3"/>
      <c r="HIR184" s="3"/>
      <c r="HIS184" s="3"/>
      <c r="HIT184" s="3"/>
      <c r="HIU184" s="3"/>
      <c r="HIV184" s="3"/>
      <c r="HIW184" s="3"/>
      <c r="HIX184" s="3"/>
      <c r="HIY184" s="3"/>
      <c r="HIZ184" s="3"/>
      <c r="HJA184" s="3"/>
      <c r="HJB184" s="3"/>
      <c r="HJC184" s="3"/>
      <c r="HJD184" s="3"/>
      <c r="HJE184" s="3"/>
      <c r="HJF184" s="3"/>
      <c r="HJG184" s="3"/>
      <c r="HJH184" s="3"/>
      <c r="HJI184" s="3"/>
      <c r="HJJ184" s="3"/>
      <c r="HJK184" s="3"/>
      <c r="HJL184" s="3"/>
      <c r="HJM184" s="3"/>
      <c r="HJN184" s="3"/>
      <c r="HJO184" s="3"/>
      <c r="HJP184" s="3"/>
      <c r="HJQ184" s="3"/>
      <c r="HJR184" s="3"/>
      <c r="HJS184" s="3"/>
      <c r="HJT184" s="3"/>
      <c r="HJU184" s="3"/>
      <c r="HJV184" s="3"/>
      <c r="HJW184" s="3"/>
      <c r="HJX184" s="3"/>
      <c r="HJY184" s="3"/>
      <c r="HJZ184" s="3"/>
      <c r="HKA184" s="3"/>
      <c r="HKB184" s="3"/>
      <c r="HKC184" s="3"/>
      <c r="HKD184" s="3"/>
      <c r="HKE184" s="3"/>
      <c r="HKF184" s="3"/>
      <c r="HKG184" s="3"/>
      <c r="HKH184" s="3"/>
      <c r="HKI184" s="3"/>
      <c r="HKJ184" s="3"/>
      <c r="HKK184" s="3"/>
      <c r="HKL184" s="3"/>
      <c r="HKM184" s="3"/>
      <c r="HKN184" s="3"/>
      <c r="HKO184" s="3"/>
      <c r="HKP184" s="3"/>
      <c r="HKQ184" s="3"/>
      <c r="HKR184" s="3"/>
      <c r="HKS184" s="3"/>
      <c r="HKT184" s="3"/>
      <c r="HKU184" s="3"/>
      <c r="HKV184" s="3"/>
      <c r="HKW184" s="3"/>
      <c r="HKX184" s="3"/>
      <c r="HKY184" s="3"/>
      <c r="HKZ184" s="3"/>
      <c r="HLA184" s="3"/>
      <c r="HLB184" s="3"/>
      <c r="HLC184" s="3"/>
      <c r="HLD184" s="3"/>
      <c r="HLE184" s="3"/>
      <c r="HLF184" s="3"/>
      <c r="HLG184" s="3"/>
      <c r="HLH184" s="3"/>
      <c r="HLI184" s="3"/>
      <c r="HLJ184" s="3"/>
      <c r="HLK184" s="3"/>
      <c r="HLL184" s="3"/>
      <c r="HLM184" s="3"/>
      <c r="HLN184" s="3"/>
      <c r="HLO184" s="3"/>
      <c r="HLP184" s="3"/>
      <c r="HLQ184" s="3"/>
      <c r="HLR184" s="3"/>
      <c r="HLS184" s="3"/>
      <c r="HLT184" s="3"/>
      <c r="HLU184" s="3"/>
      <c r="HLV184" s="3"/>
      <c r="HLW184" s="3"/>
      <c r="HLX184" s="3"/>
      <c r="HLY184" s="3"/>
      <c r="HLZ184" s="3"/>
      <c r="HMA184" s="3"/>
      <c r="HMB184" s="3"/>
      <c r="HMC184" s="3"/>
      <c r="HMD184" s="3"/>
      <c r="HME184" s="3"/>
      <c r="HMF184" s="3"/>
      <c r="HMG184" s="3"/>
      <c r="HMH184" s="3"/>
      <c r="HMI184" s="3"/>
      <c r="HMJ184" s="3"/>
      <c r="HMK184" s="3"/>
      <c r="HML184" s="3"/>
      <c r="HMM184" s="3"/>
      <c r="HMN184" s="3"/>
      <c r="HMO184" s="3"/>
      <c r="HMP184" s="3"/>
      <c r="HMQ184" s="3"/>
      <c r="HMR184" s="3"/>
      <c r="HMS184" s="3"/>
      <c r="HMT184" s="3"/>
      <c r="HMU184" s="3"/>
      <c r="HMV184" s="3"/>
      <c r="HMW184" s="3"/>
      <c r="HMX184" s="3"/>
      <c r="HMY184" s="3"/>
      <c r="HMZ184" s="3"/>
      <c r="HNA184" s="3"/>
      <c r="HNB184" s="3"/>
      <c r="HNC184" s="3"/>
      <c r="HND184" s="3"/>
      <c r="HNE184" s="3"/>
      <c r="HNF184" s="3"/>
      <c r="HNG184" s="3"/>
      <c r="HNH184" s="3"/>
      <c r="HNI184" s="3"/>
      <c r="HNJ184" s="3"/>
      <c r="HNK184" s="3"/>
      <c r="HNL184" s="3"/>
      <c r="HNM184" s="3"/>
      <c r="HNN184" s="3"/>
      <c r="HNO184" s="3"/>
      <c r="HNP184" s="3"/>
      <c r="HNQ184" s="3"/>
      <c r="HNR184" s="3"/>
      <c r="HNS184" s="3"/>
      <c r="HNT184" s="3"/>
      <c r="HNU184" s="3"/>
      <c r="HNV184" s="3"/>
      <c r="HNW184" s="3"/>
      <c r="HNX184" s="3"/>
      <c r="HNY184" s="3"/>
      <c r="HNZ184" s="3"/>
      <c r="HOA184" s="3"/>
      <c r="HOB184" s="3"/>
      <c r="HOC184" s="3"/>
      <c r="HOD184" s="3"/>
      <c r="HOE184" s="3"/>
      <c r="HOF184" s="3"/>
      <c r="HOG184" s="3"/>
      <c r="HOH184" s="3"/>
      <c r="HOI184" s="3"/>
      <c r="HOJ184" s="3"/>
      <c r="HOK184" s="3"/>
      <c r="HOL184" s="3"/>
      <c r="HOM184" s="3"/>
      <c r="HON184" s="3"/>
      <c r="HOO184" s="3"/>
      <c r="HOP184" s="3"/>
      <c r="HOQ184" s="3"/>
      <c r="HOR184" s="3"/>
      <c r="HOS184" s="3"/>
      <c r="HOT184" s="3"/>
      <c r="HOU184" s="3"/>
      <c r="HOV184" s="3"/>
      <c r="HOW184" s="3"/>
      <c r="HOX184" s="3"/>
      <c r="HOY184" s="3"/>
      <c r="HOZ184" s="3"/>
      <c r="HPA184" s="3"/>
      <c r="HPB184" s="3"/>
      <c r="HPC184" s="3"/>
      <c r="HPD184" s="3"/>
      <c r="HPE184" s="3"/>
      <c r="HPF184" s="3"/>
      <c r="HPG184" s="3"/>
      <c r="HPH184" s="3"/>
      <c r="HPI184" s="3"/>
      <c r="HPJ184" s="3"/>
      <c r="HPK184" s="3"/>
      <c r="HPL184" s="3"/>
      <c r="HPM184" s="3"/>
      <c r="HPN184" s="3"/>
      <c r="HPO184" s="3"/>
      <c r="HPP184" s="3"/>
      <c r="HPQ184" s="3"/>
      <c r="HPR184" s="3"/>
      <c r="HPS184" s="3"/>
      <c r="HPT184" s="3"/>
      <c r="HPU184" s="3"/>
      <c r="HPV184" s="3"/>
      <c r="HPW184" s="3"/>
      <c r="HPX184" s="3"/>
      <c r="HPY184" s="3"/>
      <c r="HPZ184" s="3"/>
      <c r="HQA184" s="3"/>
      <c r="HQB184" s="3"/>
      <c r="HQC184" s="3"/>
      <c r="HQD184" s="3"/>
      <c r="HQE184" s="3"/>
      <c r="HQF184" s="3"/>
      <c r="HQG184" s="3"/>
      <c r="HQH184" s="3"/>
      <c r="HQI184" s="3"/>
      <c r="HQJ184" s="3"/>
      <c r="HQK184" s="3"/>
      <c r="HQL184" s="3"/>
      <c r="HQM184" s="3"/>
      <c r="HQN184" s="3"/>
      <c r="HQO184" s="3"/>
      <c r="HQP184" s="3"/>
      <c r="HQQ184" s="3"/>
      <c r="HQR184" s="3"/>
      <c r="HQS184" s="3"/>
      <c r="HQT184" s="3"/>
      <c r="HQU184" s="3"/>
      <c r="HQV184" s="3"/>
      <c r="HQW184" s="3"/>
      <c r="HQX184" s="3"/>
      <c r="HQY184" s="3"/>
      <c r="HQZ184" s="3"/>
      <c r="HRA184" s="3"/>
      <c r="HRB184" s="3"/>
      <c r="HRC184" s="3"/>
      <c r="HRD184" s="3"/>
      <c r="HRE184" s="3"/>
      <c r="HRF184" s="3"/>
      <c r="HRG184" s="3"/>
      <c r="HRH184" s="3"/>
      <c r="HRI184" s="3"/>
      <c r="HRJ184" s="3"/>
      <c r="HRK184" s="3"/>
      <c r="HRL184" s="3"/>
      <c r="HRM184" s="3"/>
      <c r="HRN184" s="3"/>
      <c r="HRO184" s="3"/>
      <c r="HRP184" s="3"/>
      <c r="HRQ184" s="3"/>
      <c r="HRR184" s="3"/>
      <c r="HRS184" s="3"/>
      <c r="HRT184" s="3"/>
      <c r="HRU184" s="3"/>
      <c r="HRV184" s="3"/>
      <c r="HRW184" s="3"/>
      <c r="HRX184" s="3"/>
      <c r="HRY184" s="3"/>
      <c r="HRZ184" s="3"/>
      <c r="HSA184" s="3"/>
      <c r="HSB184" s="3"/>
      <c r="HSC184" s="3"/>
      <c r="HSD184" s="3"/>
      <c r="HSE184" s="3"/>
      <c r="HSF184" s="3"/>
      <c r="HSG184" s="3"/>
      <c r="HSH184" s="3"/>
      <c r="HSI184" s="3"/>
      <c r="HSJ184" s="3"/>
      <c r="HSK184" s="3"/>
      <c r="HSL184" s="3"/>
      <c r="HSM184" s="3"/>
      <c r="HSN184" s="3"/>
      <c r="HSO184" s="3"/>
      <c r="HSP184" s="3"/>
      <c r="HSQ184" s="3"/>
      <c r="HSR184" s="3"/>
      <c r="HSS184" s="3"/>
      <c r="HST184" s="3"/>
      <c r="HSU184" s="3"/>
      <c r="HSV184" s="3"/>
      <c r="HSW184" s="3"/>
      <c r="HSX184" s="3"/>
      <c r="HSY184" s="3"/>
      <c r="HSZ184" s="3"/>
      <c r="HTA184" s="3"/>
      <c r="HTB184" s="3"/>
      <c r="HTC184" s="3"/>
      <c r="HTD184" s="3"/>
      <c r="HTE184" s="3"/>
      <c r="HTF184" s="3"/>
      <c r="HTG184" s="3"/>
      <c r="HTH184" s="3"/>
      <c r="HTI184" s="3"/>
      <c r="HTJ184" s="3"/>
      <c r="HTK184" s="3"/>
      <c r="HTL184" s="3"/>
      <c r="HTM184" s="3"/>
      <c r="HTN184" s="3"/>
      <c r="HTO184" s="3"/>
      <c r="HTP184" s="3"/>
      <c r="HTQ184" s="3"/>
      <c r="HTR184" s="3"/>
      <c r="HTS184" s="3"/>
      <c r="HTT184" s="3"/>
      <c r="HTU184" s="3"/>
      <c r="HTV184" s="3"/>
      <c r="HTW184" s="3"/>
      <c r="HTX184" s="3"/>
      <c r="HTY184" s="3"/>
      <c r="HTZ184" s="3"/>
      <c r="HUA184" s="3"/>
      <c r="HUB184" s="3"/>
      <c r="HUC184" s="3"/>
      <c r="HUD184" s="3"/>
      <c r="HUE184" s="3"/>
      <c r="HUF184" s="3"/>
      <c r="HUG184" s="3"/>
      <c r="HUH184" s="3"/>
      <c r="HUI184" s="3"/>
      <c r="HUJ184" s="3"/>
      <c r="HUK184" s="3"/>
      <c r="HUL184" s="3"/>
      <c r="HUM184" s="3"/>
      <c r="HUN184" s="3"/>
      <c r="HUO184" s="3"/>
      <c r="HUP184" s="3"/>
      <c r="HUQ184" s="3"/>
      <c r="HUR184" s="3"/>
      <c r="HUS184" s="3"/>
      <c r="HUT184" s="3"/>
      <c r="HUU184" s="3"/>
      <c r="HUV184" s="3"/>
      <c r="HUW184" s="3"/>
      <c r="HUX184" s="3"/>
      <c r="HUY184" s="3"/>
      <c r="HUZ184" s="3"/>
      <c r="HVA184" s="3"/>
      <c r="HVB184" s="3"/>
      <c r="HVC184" s="3"/>
      <c r="HVD184" s="3"/>
      <c r="HVE184" s="3"/>
      <c r="HVF184" s="3"/>
      <c r="HVG184" s="3"/>
      <c r="HVH184" s="3"/>
      <c r="HVI184" s="3"/>
      <c r="HVJ184" s="3"/>
      <c r="HVK184" s="3"/>
      <c r="HVL184" s="3"/>
      <c r="HVM184" s="3"/>
      <c r="HVN184" s="3"/>
      <c r="HVO184" s="3"/>
      <c r="HVP184" s="3"/>
      <c r="HVQ184" s="3"/>
      <c r="HVR184" s="3"/>
      <c r="HVS184" s="3"/>
      <c r="HVT184" s="3"/>
      <c r="HVU184" s="3"/>
      <c r="HVV184" s="3"/>
      <c r="HVW184" s="3"/>
      <c r="HVX184" s="3"/>
      <c r="HVY184" s="3"/>
      <c r="HVZ184" s="3"/>
      <c r="HWA184" s="3"/>
      <c r="HWB184" s="3"/>
      <c r="HWC184" s="3"/>
      <c r="HWD184" s="3"/>
      <c r="HWE184" s="3"/>
      <c r="HWF184" s="3"/>
      <c r="HWG184" s="3"/>
      <c r="HWH184" s="3"/>
      <c r="HWI184" s="3"/>
      <c r="HWJ184" s="3"/>
      <c r="HWK184" s="3"/>
      <c r="HWL184" s="3"/>
      <c r="HWM184" s="3"/>
      <c r="HWN184" s="3"/>
      <c r="HWO184" s="3"/>
      <c r="HWP184" s="3"/>
      <c r="HWQ184" s="3"/>
      <c r="HWR184" s="3"/>
      <c r="HWS184" s="3"/>
      <c r="HWT184" s="3"/>
      <c r="HWU184" s="3"/>
      <c r="HWV184" s="3"/>
      <c r="HWW184" s="3"/>
      <c r="HWX184" s="3"/>
      <c r="HWY184" s="3"/>
      <c r="HWZ184" s="3"/>
      <c r="HXA184" s="3"/>
      <c r="HXB184" s="3"/>
      <c r="HXC184" s="3"/>
      <c r="HXD184" s="3"/>
      <c r="HXE184" s="3"/>
      <c r="HXF184" s="3"/>
      <c r="HXG184" s="3"/>
      <c r="HXH184" s="3"/>
      <c r="HXI184" s="3"/>
      <c r="HXJ184" s="3"/>
      <c r="HXK184" s="3"/>
      <c r="HXL184" s="3"/>
      <c r="HXM184" s="3"/>
      <c r="HXN184" s="3"/>
      <c r="HXO184" s="3"/>
      <c r="HXP184" s="3"/>
      <c r="HXQ184" s="3"/>
      <c r="HXR184" s="3"/>
      <c r="HXS184" s="3"/>
      <c r="HXT184" s="3"/>
      <c r="HXU184" s="3"/>
      <c r="HXV184" s="3"/>
      <c r="HXW184" s="3"/>
      <c r="HXX184" s="3"/>
      <c r="HXY184" s="3"/>
      <c r="HXZ184" s="3"/>
      <c r="HYA184" s="3"/>
      <c r="HYB184" s="3"/>
      <c r="HYC184" s="3"/>
      <c r="HYD184" s="3"/>
      <c r="HYE184" s="3"/>
      <c r="HYF184" s="3"/>
      <c r="HYG184" s="3"/>
      <c r="HYH184" s="3"/>
      <c r="HYI184" s="3"/>
      <c r="HYJ184" s="3"/>
      <c r="HYK184" s="3"/>
      <c r="HYL184" s="3"/>
      <c r="HYM184" s="3"/>
      <c r="HYN184" s="3"/>
      <c r="HYO184" s="3"/>
      <c r="HYP184" s="3"/>
      <c r="HYQ184" s="3"/>
      <c r="HYR184" s="3"/>
      <c r="HYS184" s="3"/>
      <c r="HYT184" s="3"/>
      <c r="HYU184" s="3"/>
      <c r="HYV184" s="3"/>
      <c r="HYW184" s="3"/>
      <c r="HYX184" s="3"/>
      <c r="HYY184" s="3"/>
      <c r="HYZ184" s="3"/>
      <c r="HZA184" s="3"/>
      <c r="HZB184" s="3"/>
      <c r="HZC184" s="3"/>
      <c r="HZD184" s="3"/>
      <c r="HZE184" s="3"/>
      <c r="HZF184" s="3"/>
      <c r="HZG184" s="3"/>
      <c r="HZH184" s="3"/>
      <c r="HZI184" s="3"/>
      <c r="HZJ184" s="3"/>
      <c r="HZK184" s="3"/>
      <c r="HZL184" s="3"/>
      <c r="HZM184" s="3"/>
      <c r="HZN184" s="3"/>
      <c r="HZO184" s="3"/>
      <c r="HZP184" s="3"/>
      <c r="HZQ184" s="3"/>
      <c r="HZR184" s="3"/>
      <c r="HZS184" s="3"/>
      <c r="HZT184" s="3"/>
      <c r="HZU184" s="3"/>
      <c r="HZV184" s="3"/>
      <c r="HZW184" s="3"/>
      <c r="HZX184" s="3"/>
      <c r="HZY184" s="3"/>
      <c r="HZZ184" s="3"/>
      <c r="IAA184" s="3"/>
      <c r="IAB184" s="3"/>
      <c r="IAC184" s="3"/>
      <c r="IAD184" s="3"/>
      <c r="IAE184" s="3"/>
      <c r="IAF184" s="3"/>
      <c r="IAG184" s="3"/>
      <c r="IAH184" s="3"/>
      <c r="IAI184" s="3"/>
      <c r="IAJ184" s="3"/>
      <c r="IAK184" s="3"/>
      <c r="IAL184" s="3"/>
      <c r="IAM184" s="3"/>
      <c r="IAN184" s="3"/>
      <c r="IAO184" s="3"/>
      <c r="IAP184" s="3"/>
      <c r="IAQ184" s="3"/>
      <c r="IAR184" s="3"/>
      <c r="IAS184" s="3"/>
      <c r="IAT184" s="3"/>
      <c r="IAU184" s="3"/>
      <c r="IAV184" s="3"/>
      <c r="IAW184" s="3"/>
      <c r="IAX184" s="3"/>
      <c r="IAY184" s="3"/>
      <c r="IAZ184" s="3"/>
      <c r="IBA184" s="3"/>
      <c r="IBB184" s="3"/>
      <c r="IBC184" s="3"/>
      <c r="IBD184" s="3"/>
      <c r="IBE184" s="3"/>
      <c r="IBF184" s="3"/>
      <c r="IBG184" s="3"/>
      <c r="IBH184" s="3"/>
      <c r="IBI184" s="3"/>
      <c r="IBJ184" s="3"/>
      <c r="IBK184" s="3"/>
      <c r="IBL184" s="3"/>
      <c r="IBM184" s="3"/>
      <c r="IBN184" s="3"/>
      <c r="IBO184" s="3"/>
      <c r="IBP184" s="3"/>
      <c r="IBQ184" s="3"/>
      <c r="IBR184" s="3"/>
      <c r="IBS184" s="3"/>
      <c r="IBT184" s="3"/>
      <c r="IBU184" s="3"/>
      <c r="IBV184" s="3"/>
      <c r="IBW184" s="3"/>
      <c r="IBX184" s="3"/>
      <c r="IBY184" s="3"/>
      <c r="IBZ184" s="3"/>
      <c r="ICA184" s="3"/>
      <c r="ICB184" s="3"/>
      <c r="ICC184" s="3"/>
      <c r="ICD184" s="3"/>
      <c r="ICE184" s="3"/>
      <c r="ICF184" s="3"/>
      <c r="ICG184" s="3"/>
      <c r="ICH184" s="3"/>
      <c r="ICI184" s="3"/>
      <c r="ICJ184" s="3"/>
      <c r="ICK184" s="3"/>
      <c r="ICL184" s="3"/>
      <c r="ICM184" s="3"/>
      <c r="ICN184" s="3"/>
      <c r="ICO184" s="3"/>
      <c r="ICP184" s="3"/>
      <c r="ICQ184" s="3"/>
      <c r="ICR184" s="3"/>
      <c r="ICS184" s="3"/>
      <c r="ICT184" s="3"/>
      <c r="ICU184" s="3"/>
      <c r="ICV184" s="3"/>
      <c r="ICW184" s="3"/>
      <c r="ICX184" s="3"/>
      <c r="ICY184" s="3"/>
      <c r="ICZ184" s="3"/>
      <c r="IDA184" s="3"/>
      <c r="IDB184" s="3"/>
      <c r="IDC184" s="3"/>
      <c r="IDD184" s="3"/>
      <c r="IDE184" s="3"/>
      <c r="IDF184" s="3"/>
      <c r="IDG184" s="3"/>
      <c r="IDH184" s="3"/>
      <c r="IDI184" s="3"/>
      <c r="IDJ184" s="3"/>
      <c r="IDK184" s="3"/>
      <c r="IDL184" s="3"/>
      <c r="IDM184" s="3"/>
      <c r="IDN184" s="3"/>
      <c r="IDO184" s="3"/>
      <c r="IDP184" s="3"/>
      <c r="IDQ184" s="3"/>
      <c r="IDR184" s="3"/>
      <c r="IDS184" s="3"/>
      <c r="IDT184" s="3"/>
      <c r="IDU184" s="3"/>
      <c r="IDV184" s="3"/>
      <c r="IDW184" s="3"/>
      <c r="IDX184" s="3"/>
      <c r="IDY184" s="3"/>
      <c r="IDZ184" s="3"/>
      <c r="IEA184" s="3"/>
      <c r="IEB184" s="3"/>
      <c r="IEC184" s="3"/>
      <c r="IED184" s="3"/>
      <c r="IEE184" s="3"/>
      <c r="IEF184" s="3"/>
      <c r="IEG184" s="3"/>
      <c r="IEH184" s="3"/>
      <c r="IEI184" s="3"/>
      <c r="IEJ184" s="3"/>
      <c r="IEK184" s="3"/>
      <c r="IEL184" s="3"/>
      <c r="IEM184" s="3"/>
      <c r="IEN184" s="3"/>
      <c r="IEO184" s="3"/>
      <c r="IEP184" s="3"/>
      <c r="IEQ184" s="3"/>
      <c r="IER184" s="3"/>
      <c r="IES184" s="3"/>
      <c r="IET184" s="3"/>
      <c r="IEU184" s="3"/>
      <c r="IEV184" s="3"/>
      <c r="IEW184" s="3"/>
      <c r="IEX184" s="3"/>
      <c r="IEY184" s="3"/>
      <c r="IEZ184" s="3"/>
      <c r="IFA184" s="3"/>
      <c r="IFB184" s="3"/>
      <c r="IFC184" s="3"/>
      <c r="IFD184" s="3"/>
      <c r="IFE184" s="3"/>
      <c r="IFF184" s="3"/>
      <c r="IFG184" s="3"/>
      <c r="IFH184" s="3"/>
      <c r="IFI184" s="3"/>
      <c r="IFJ184" s="3"/>
      <c r="IFK184" s="3"/>
      <c r="IFL184" s="3"/>
      <c r="IFM184" s="3"/>
      <c r="IFN184" s="3"/>
      <c r="IFO184" s="3"/>
      <c r="IFP184" s="3"/>
      <c r="IFQ184" s="3"/>
      <c r="IFR184" s="3"/>
      <c r="IFS184" s="3"/>
      <c r="IFT184" s="3"/>
      <c r="IFU184" s="3"/>
      <c r="IFV184" s="3"/>
      <c r="IFW184" s="3"/>
      <c r="IFX184" s="3"/>
      <c r="IFY184" s="3"/>
      <c r="IFZ184" s="3"/>
      <c r="IGA184" s="3"/>
      <c r="IGB184" s="3"/>
      <c r="IGC184" s="3"/>
      <c r="IGD184" s="3"/>
      <c r="IGE184" s="3"/>
      <c r="IGF184" s="3"/>
      <c r="IGG184" s="3"/>
      <c r="IGH184" s="3"/>
      <c r="IGI184" s="3"/>
      <c r="IGJ184" s="3"/>
      <c r="IGK184" s="3"/>
      <c r="IGL184" s="3"/>
      <c r="IGM184" s="3"/>
      <c r="IGN184" s="3"/>
      <c r="IGO184" s="3"/>
      <c r="IGP184" s="3"/>
      <c r="IGQ184" s="3"/>
      <c r="IGR184" s="3"/>
      <c r="IGS184" s="3"/>
      <c r="IGT184" s="3"/>
      <c r="IGU184" s="3"/>
      <c r="IGV184" s="3"/>
      <c r="IGW184" s="3"/>
      <c r="IGX184" s="3"/>
      <c r="IGY184" s="3"/>
      <c r="IGZ184" s="3"/>
      <c r="IHA184" s="3"/>
      <c r="IHB184" s="3"/>
      <c r="IHC184" s="3"/>
      <c r="IHD184" s="3"/>
      <c r="IHE184" s="3"/>
      <c r="IHF184" s="3"/>
      <c r="IHG184" s="3"/>
      <c r="IHH184" s="3"/>
      <c r="IHI184" s="3"/>
      <c r="IHJ184" s="3"/>
      <c r="IHK184" s="3"/>
      <c r="IHL184" s="3"/>
      <c r="IHM184" s="3"/>
      <c r="IHN184" s="3"/>
      <c r="IHO184" s="3"/>
      <c r="IHP184" s="3"/>
      <c r="IHQ184" s="3"/>
      <c r="IHR184" s="3"/>
      <c r="IHS184" s="3"/>
      <c r="IHT184" s="3"/>
      <c r="IHU184" s="3"/>
      <c r="IHV184" s="3"/>
      <c r="IHW184" s="3"/>
      <c r="IHX184" s="3"/>
      <c r="IHY184" s="3"/>
      <c r="IHZ184" s="3"/>
      <c r="IIA184" s="3"/>
      <c r="IIB184" s="3"/>
      <c r="IIC184" s="3"/>
      <c r="IID184" s="3"/>
      <c r="IIE184" s="3"/>
      <c r="IIF184" s="3"/>
      <c r="IIG184" s="3"/>
      <c r="IIH184" s="3"/>
      <c r="III184" s="3"/>
      <c r="IIJ184" s="3"/>
      <c r="IIK184" s="3"/>
      <c r="IIL184" s="3"/>
      <c r="IIM184" s="3"/>
      <c r="IIN184" s="3"/>
      <c r="IIO184" s="3"/>
      <c r="IIP184" s="3"/>
      <c r="IIQ184" s="3"/>
      <c r="IIR184" s="3"/>
      <c r="IIS184" s="3"/>
      <c r="IIT184" s="3"/>
      <c r="IIU184" s="3"/>
      <c r="IIV184" s="3"/>
      <c r="IIW184" s="3"/>
      <c r="IIX184" s="3"/>
      <c r="IIY184" s="3"/>
      <c r="IIZ184" s="3"/>
      <c r="IJA184" s="3"/>
      <c r="IJB184" s="3"/>
      <c r="IJC184" s="3"/>
      <c r="IJD184" s="3"/>
      <c r="IJE184" s="3"/>
      <c r="IJF184" s="3"/>
      <c r="IJG184" s="3"/>
      <c r="IJH184" s="3"/>
      <c r="IJI184" s="3"/>
      <c r="IJJ184" s="3"/>
      <c r="IJK184" s="3"/>
      <c r="IJL184" s="3"/>
      <c r="IJM184" s="3"/>
      <c r="IJN184" s="3"/>
      <c r="IJO184" s="3"/>
      <c r="IJP184" s="3"/>
      <c r="IJQ184" s="3"/>
      <c r="IJR184" s="3"/>
      <c r="IJS184" s="3"/>
      <c r="IJT184" s="3"/>
      <c r="IJU184" s="3"/>
      <c r="IJV184" s="3"/>
      <c r="IJW184" s="3"/>
      <c r="IJX184" s="3"/>
      <c r="IJY184" s="3"/>
      <c r="IJZ184" s="3"/>
      <c r="IKA184" s="3"/>
      <c r="IKB184" s="3"/>
      <c r="IKC184" s="3"/>
      <c r="IKD184" s="3"/>
      <c r="IKE184" s="3"/>
      <c r="IKF184" s="3"/>
      <c r="IKG184" s="3"/>
      <c r="IKH184" s="3"/>
      <c r="IKI184" s="3"/>
      <c r="IKJ184" s="3"/>
      <c r="IKK184" s="3"/>
      <c r="IKL184" s="3"/>
      <c r="IKM184" s="3"/>
      <c r="IKN184" s="3"/>
      <c r="IKO184" s="3"/>
      <c r="IKP184" s="3"/>
      <c r="IKQ184" s="3"/>
      <c r="IKR184" s="3"/>
      <c r="IKS184" s="3"/>
      <c r="IKT184" s="3"/>
      <c r="IKU184" s="3"/>
      <c r="IKV184" s="3"/>
      <c r="IKW184" s="3"/>
      <c r="IKX184" s="3"/>
      <c r="IKY184" s="3"/>
      <c r="IKZ184" s="3"/>
      <c r="ILA184" s="3"/>
      <c r="ILB184" s="3"/>
      <c r="ILC184" s="3"/>
      <c r="ILD184" s="3"/>
      <c r="ILE184" s="3"/>
      <c r="ILF184" s="3"/>
      <c r="ILG184" s="3"/>
      <c r="ILH184" s="3"/>
      <c r="ILI184" s="3"/>
      <c r="ILJ184" s="3"/>
      <c r="ILK184" s="3"/>
      <c r="ILL184" s="3"/>
      <c r="ILM184" s="3"/>
      <c r="ILN184" s="3"/>
      <c r="ILO184" s="3"/>
      <c r="ILP184" s="3"/>
      <c r="ILQ184" s="3"/>
      <c r="ILR184" s="3"/>
      <c r="ILS184" s="3"/>
      <c r="ILT184" s="3"/>
      <c r="ILU184" s="3"/>
      <c r="ILV184" s="3"/>
      <c r="ILW184" s="3"/>
      <c r="ILX184" s="3"/>
      <c r="ILY184" s="3"/>
      <c r="ILZ184" s="3"/>
      <c r="IMA184" s="3"/>
      <c r="IMB184" s="3"/>
      <c r="IMC184" s="3"/>
      <c r="IMD184" s="3"/>
      <c r="IME184" s="3"/>
      <c r="IMF184" s="3"/>
      <c r="IMG184" s="3"/>
      <c r="IMH184" s="3"/>
      <c r="IMI184" s="3"/>
      <c r="IMJ184" s="3"/>
      <c r="IMK184" s="3"/>
      <c r="IML184" s="3"/>
      <c r="IMM184" s="3"/>
      <c r="IMN184" s="3"/>
      <c r="IMO184" s="3"/>
      <c r="IMP184" s="3"/>
      <c r="IMQ184" s="3"/>
      <c r="IMR184" s="3"/>
      <c r="IMS184" s="3"/>
      <c r="IMT184" s="3"/>
      <c r="IMU184" s="3"/>
      <c r="IMV184" s="3"/>
      <c r="IMW184" s="3"/>
      <c r="IMX184" s="3"/>
      <c r="IMY184" s="3"/>
      <c r="IMZ184" s="3"/>
      <c r="INA184" s="3"/>
      <c r="INB184" s="3"/>
      <c r="INC184" s="3"/>
      <c r="IND184" s="3"/>
      <c r="INE184" s="3"/>
      <c r="INF184" s="3"/>
      <c r="ING184" s="3"/>
      <c r="INH184" s="3"/>
      <c r="INI184" s="3"/>
      <c r="INJ184" s="3"/>
      <c r="INK184" s="3"/>
      <c r="INL184" s="3"/>
      <c r="INM184" s="3"/>
      <c r="INN184" s="3"/>
      <c r="INO184" s="3"/>
      <c r="INP184" s="3"/>
      <c r="INQ184" s="3"/>
      <c r="INR184" s="3"/>
      <c r="INS184" s="3"/>
      <c r="INT184" s="3"/>
      <c r="INU184" s="3"/>
      <c r="INV184" s="3"/>
      <c r="INW184" s="3"/>
      <c r="INX184" s="3"/>
      <c r="INY184" s="3"/>
      <c r="INZ184" s="3"/>
      <c r="IOA184" s="3"/>
      <c r="IOB184" s="3"/>
      <c r="IOC184" s="3"/>
      <c r="IOD184" s="3"/>
      <c r="IOE184" s="3"/>
      <c r="IOF184" s="3"/>
      <c r="IOG184" s="3"/>
      <c r="IOH184" s="3"/>
      <c r="IOI184" s="3"/>
      <c r="IOJ184" s="3"/>
      <c r="IOK184" s="3"/>
      <c r="IOL184" s="3"/>
      <c r="IOM184" s="3"/>
      <c r="ION184" s="3"/>
      <c r="IOO184" s="3"/>
      <c r="IOP184" s="3"/>
      <c r="IOQ184" s="3"/>
      <c r="IOR184" s="3"/>
      <c r="IOS184" s="3"/>
      <c r="IOT184" s="3"/>
      <c r="IOU184" s="3"/>
      <c r="IOV184" s="3"/>
      <c r="IOW184" s="3"/>
      <c r="IOX184" s="3"/>
      <c r="IOY184" s="3"/>
      <c r="IOZ184" s="3"/>
      <c r="IPA184" s="3"/>
      <c r="IPB184" s="3"/>
      <c r="IPC184" s="3"/>
      <c r="IPD184" s="3"/>
      <c r="IPE184" s="3"/>
      <c r="IPF184" s="3"/>
      <c r="IPG184" s="3"/>
      <c r="IPH184" s="3"/>
      <c r="IPI184" s="3"/>
      <c r="IPJ184" s="3"/>
      <c r="IPK184" s="3"/>
      <c r="IPL184" s="3"/>
      <c r="IPM184" s="3"/>
      <c r="IPN184" s="3"/>
      <c r="IPO184" s="3"/>
      <c r="IPP184" s="3"/>
      <c r="IPQ184" s="3"/>
      <c r="IPR184" s="3"/>
      <c r="IPS184" s="3"/>
      <c r="IPT184" s="3"/>
      <c r="IPU184" s="3"/>
      <c r="IPV184" s="3"/>
      <c r="IPW184" s="3"/>
      <c r="IPX184" s="3"/>
      <c r="IPY184" s="3"/>
      <c r="IPZ184" s="3"/>
      <c r="IQA184" s="3"/>
      <c r="IQB184" s="3"/>
      <c r="IQC184" s="3"/>
      <c r="IQD184" s="3"/>
      <c r="IQE184" s="3"/>
      <c r="IQF184" s="3"/>
      <c r="IQG184" s="3"/>
      <c r="IQH184" s="3"/>
      <c r="IQI184" s="3"/>
      <c r="IQJ184" s="3"/>
      <c r="IQK184" s="3"/>
      <c r="IQL184" s="3"/>
      <c r="IQM184" s="3"/>
      <c r="IQN184" s="3"/>
      <c r="IQO184" s="3"/>
      <c r="IQP184" s="3"/>
      <c r="IQQ184" s="3"/>
      <c r="IQR184" s="3"/>
      <c r="IQS184" s="3"/>
      <c r="IQT184" s="3"/>
      <c r="IQU184" s="3"/>
      <c r="IQV184" s="3"/>
      <c r="IQW184" s="3"/>
      <c r="IQX184" s="3"/>
      <c r="IQY184" s="3"/>
      <c r="IQZ184" s="3"/>
      <c r="IRA184" s="3"/>
      <c r="IRB184" s="3"/>
      <c r="IRC184" s="3"/>
      <c r="IRD184" s="3"/>
      <c r="IRE184" s="3"/>
      <c r="IRF184" s="3"/>
      <c r="IRG184" s="3"/>
      <c r="IRH184" s="3"/>
      <c r="IRI184" s="3"/>
      <c r="IRJ184" s="3"/>
      <c r="IRK184" s="3"/>
      <c r="IRL184" s="3"/>
      <c r="IRM184" s="3"/>
      <c r="IRN184" s="3"/>
      <c r="IRO184" s="3"/>
      <c r="IRP184" s="3"/>
      <c r="IRQ184" s="3"/>
      <c r="IRR184" s="3"/>
      <c r="IRS184" s="3"/>
      <c r="IRT184" s="3"/>
      <c r="IRU184" s="3"/>
      <c r="IRV184" s="3"/>
      <c r="IRW184" s="3"/>
      <c r="IRX184" s="3"/>
      <c r="IRY184" s="3"/>
      <c r="IRZ184" s="3"/>
      <c r="ISA184" s="3"/>
      <c r="ISB184" s="3"/>
      <c r="ISC184" s="3"/>
      <c r="ISD184" s="3"/>
      <c r="ISE184" s="3"/>
      <c r="ISF184" s="3"/>
      <c r="ISG184" s="3"/>
      <c r="ISH184" s="3"/>
      <c r="ISI184" s="3"/>
      <c r="ISJ184" s="3"/>
      <c r="ISK184" s="3"/>
      <c r="ISL184" s="3"/>
      <c r="ISM184" s="3"/>
      <c r="ISN184" s="3"/>
      <c r="ISO184" s="3"/>
      <c r="ISP184" s="3"/>
      <c r="ISQ184" s="3"/>
      <c r="ISR184" s="3"/>
      <c r="ISS184" s="3"/>
      <c r="IST184" s="3"/>
      <c r="ISU184" s="3"/>
      <c r="ISV184" s="3"/>
      <c r="ISW184" s="3"/>
      <c r="ISX184" s="3"/>
      <c r="ISY184" s="3"/>
      <c r="ISZ184" s="3"/>
      <c r="ITA184" s="3"/>
      <c r="ITB184" s="3"/>
      <c r="ITC184" s="3"/>
      <c r="ITD184" s="3"/>
      <c r="ITE184" s="3"/>
      <c r="ITF184" s="3"/>
      <c r="ITG184" s="3"/>
      <c r="ITH184" s="3"/>
      <c r="ITI184" s="3"/>
      <c r="ITJ184" s="3"/>
      <c r="ITK184" s="3"/>
      <c r="ITL184" s="3"/>
      <c r="ITM184" s="3"/>
      <c r="ITN184" s="3"/>
      <c r="ITO184" s="3"/>
      <c r="ITP184" s="3"/>
      <c r="ITQ184" s="3"/>
      <c r="ITR184" s="3"/>
      <c r="ITS184" s="3"/>
      <c r="ITT184" s="3"/>
      <c r="ITU184" s="3"/>
      <c r="ITV184" s="3"/>
      <c r="ITW184" s="3"/>
      <c r="ITX184" s="3"/>
      <c r="ITY184" s="3"/>
      <c r="ITZ184" s="3"/>
      <c r="IUA184" s="3"/>
      <c r="IUB184" s="3"/>
      <c r="IUC184" s="3"/>
      <c r="IUD184" s="3"/>
      <c r="IUE184" s="3"/>
      <c r="IUF184" s="3"/>
      <c r="IUG184" s="3"/>
      <c r="IUH184" s="3"/>
      <c r="IUI184" s="3"/>
      <c r="IUJ184" s="3"/>
      <c r="IUK184" s="3"/>
      <c r="IUL184" s="3"/>
      <c r="IUM184" s="3"/>
      <c r="IUN184" s="3"/>
      <c r="IUO184" s="3"/>
      <c r="IUP184" s="3"/>
      <c r="IUQ184" s="3"/>
      <c r="IUR184" s="3"/>
      <c r="IUS184" s="3"/>
      <c r="IUT184" s="3"/>
      <c r="IUU184" s="3"/>
      <c r="IUV184" s="3"/>
      <c r="IUW184" s="3"/>
      <c r="IUX184" s="3"/>
      <c r="IUY184" s="3"/>
      <c r="IUZ184" s="3"/>
      <c r="IVA184" s="3"/>
      <c r="IVB184" s="3"/>
      <c r="IVC184" s="3"/>
      <c r="IVD184" s="3"/>
      <c r="IVE184" s="3"/>
      <c r="IVF184" s="3"/>
      <c r="IVG184" s="3"/>
      <c r="IVH184" s="3"/>
      <c r="IVI184" s="3"/>
      <c r="IVJ184" s="3"/>
      <c r="IVK184" s="3"/>
      <c r="IVL184" s="3"/>
      <c r="IVM184" s="3"/>
      <c r="IVN184" s="3"/>
      <c r="IVO184" s="3"/>
      <c r="IVP184" s="3"/>
      <c r="IVQ184" s="3"/>
      <c r="IVR184" s="3"/>
      <c r="IVS184" s="3"/>
      <c r="IVT184" s="3"/>
      <c r="IVU184" s="3"/>
      <c r="IVV184" s="3"/>
      <c r="IVW184" s="3"/>
      <c r="IVX184" s="3"/>
      <c r="IVY184" s="3"/>
      <c r="IVZ184" s="3"/>
      <c r="IWA184" s="3"/>
      <c r="IWB184" s="3"/>
      <c r="IWC184" s="3"/>
      <c r="IWD184" s="3"/>
      <c r="IWE184" s="3"/>
      <c r="IWF184" s="3"/>
      <c r="IWG184" s="3"/>
      <c r="IWH184" s="3"/>
      <c r="IWI184" s="3"/>
      <c r="IWJ184" s="3"/>
      <c r="IWK184" s="3"/>
      <c r="IWL184" s="3"/>
      <c r="IWM184" s="3"/>
      <c r="IWN184" s="3"/>
      <c r="IWO184" s="3"/>
      <c r="IWP184" s="3"/>
      <c r="IWQ184" s="3"/>
      <c r="IWR184" s="3"/>
      <c r="IWS184" s="3"/>
      <c r="IWT184" s="3"/>
      <c r="IWU184" s="3"/>
      <c r="IWV184" s="3"/>
      <c r="IWW184" s="3"/>
      <c r="IWX184" s="3"/>
      <c r="IWY184" s="3"/>
      <c r="IWZ184" s="3"/>
      <c r="IXA184" s="3"/>
      <c r="IXB184" s="3"/>
      <c r="IXC184" s="3"/>
      <c r="IXD184" s="3"/>
      <c r="IXE184" s="3"/>
      <c r="IXF184" s="3"/>
      <c r="IXG184" s="3"/>
      <c r="IXH184" s="3"/>
      <c r="IXI184" s="3"/>
      <c r="IXJ184" s="3"/>
      <c r="IXK184" s="3"/>
      <c r="IXL184" s="3"/>
      <c r="IXM184" s="3"/>
      <c r="IXN184" s="3"/>
      <c r="IXO184" s="3"/>
      <c r="IXP184" s="3"/>
      <c r="IXQ184" s="3"/>
      <c r="IXR184" s="3"/>
      <c r="IXS184" s="3"/>
      <c r="IXT184" s="3"/>
      <c r="IXU184" s="3"/>
      <c r="IXV184" s="3"/>
      <c r="IXW184" s="3"/>
      <c r="IXX184" s="3"/>
      <c r="IXY184" s="3"/>
      <c r="IXZ184" s="3"/>
      <c r="IYA184" s="3"/>
      <c r="IYB184" s="3"/>
      <c r="IYC184" s="3"/>
      <c r="IYD184" s="3"/>
      <c r="IYE184" s="3"/>
      <c r="IYF184" s="3"/>
      <c r="IYG184" s="3"/>
      <c r="IYH184" s="3"/>
      <c r="IYI184" s="3"/>
      <c r="IYJ184" s="3"/>
      <c r="IYK184" s="3"/>
      <c r="IYL184" s="3"/>
      <c r="IYM184" s="3"/>
      <c r="IYN184" s="3"/>
      <c r="IYO184" s="3"/>
      <c r="IYP184" s="3"/>
      <c r="IYQ184" s="3"/>
      <c r="IYR184" s="3"/>
      <c r="IYS184" s="3"/>
      <c r="IYT184" s="3"/>
      <c r="IYU184" s="3"/>
      <c r="IYV184" s="3"/>
      <c r="IYW184" s="3"/>
      <c r="IYX184" s="3"/>
      <c r="IYY184" s="3"/>
      <c r="IYZ184" s="3"/>
      <c r="IZA184" s="3"/>
      <c r="IZB184" s="3"/>
      <c r="IZC184" s="3"/>
      <c r="IZD184" s="3"/>
      <c r="IZE184" s="3"/>
      <c r="IZF184" s="3"/>
      <c r="IZG184" s="3"/>
      <c r="IZH184" s="3"/>
      <c r="IZI184" s="3"/>
      <c r="IZJ184" s="3"/>
      <c r="IZK184" s="3"/>
      <c r="IZL184" s="3"/>
      <c r="IZM184" s="3"/>
      <c r="IZN184" s="3"/>
      <c r="IZO184" s="3"/>
      <c r="IZP184" s="3"/>
      <c r="IZQ184" s="3"/>
      <c r="IZR184" s="3"/>
      <c r="IZS184" s="3"/>
      <c r="IZT184" s="3"/>
      <c r="IZU184" s="3"/>
      <c r="IZV184" s="3"/>
      <c r="IZW184" s="3"/>
      <c r="IZX184" s="3"/>
      <c r="IZY184" s="3"/>
      <c r="IZZ184" s="3"/>
      <c r="JAA184" s="3"/>
      <c r="JAB184" s="3"/>
      <c r="JAC184" s="3"/>
      <c r="JAD184" s="3"/>
      <c r="JAE184" s="3"/>
      <c r="JAF184" s="3"/>
      <c r="JAG184" s="3"/>
      <c r="JAH184" s="3"/>
      <c r="JAI184" s="3"/>
      <c r="JAJ184" s="3"/>
      <c r="JAK184" s="3"/>
      <c r="JAL184" s="3"/>
      <c r="JAM184" s="3"/>
      <c r="JAN184" s="3"/>
      <c r="JAO184" s="3"/>
      <c r="JAP184" s="3"/>
      <c r="JAQ184" s="3"/>
      <c r="JAR184" s="3"/>
      <c r="JAS184" s="3"/>
      <c r="JAT184" s="3"/>
      <c r="JAU184" s="3"/>
      <c r="JAV184" s="3"/>
      <c r="JAW184" s="3"/>
      <c r="JAX184" s="3"/>
      <c r="JAY184" s="3"/>
      <c r="JAZ184" s="3"/>
      <c r="JBA184" s="3"/>
      <c r="JBB184" s="3"/>
      <c r="JBC184" s="3"/>
      <c r="JBD184" s="3"/>
      <c r="JBE184" s="3"/>
      <c r="JBF184" s="3"/>
      <c r="JBG184" s="3"/>
      <c r="JBH184" s="3"/>
      <c r="JBI184" s="3"/>
      <c r="JBJ184" s="3"/>
      <c r="JBK184" s="3"/>
      <c r="JBL184" s="3"/>
      <c r="JBM184" s="3"/>
      <c r="JBN184" s="3"/>
      <c r="JBO184" s="3"/>
      <c r="JBP184" s="3"/>
      <c r="JBQ184" s="3"/>
      <c r="JBR184" s="3"/>
      <c r="JBS184" s="3"/>
      <c r="JBT184" s="3"/>
      <c r="JBU184" s="3"/>
      <c r="JBV184" s="3"/>
      <c r="JBW184" s="3"/>
      <c r="JBX184" s="3"/>
      <c r="JBY184" s="3"/>
      <c r="JBZ184" s="3"/>
      <c r="JCA184" s="3"/>
      <c r="JCB184" s="3"/>
      <c r="JCC184" s="3"/>
      <c r="JCD184" s="3"/>
      <c r="JCE184" s="3"/>
      <c r="JCF184" s="3"/>
      <c r="JCG184" s="3"/>
      <c r="JCH184" s="3"/>
      <c r="JCI184" s="3"/>
      <c r="JCJ184" s="3"/>
      <c r="JCK184" s="3"/>
      <c r="JCL184" s="3"/>
      <c r="JCM184" s="3"/>
      <c r="JCN184" s="3"/>
      <c r="JCO184" s="3"/>
      <c r="JCP184" s="3"/>
      <c r="JCQ184" s="3"/>
      <c r="JCR184" s="3"/>
      <c r="JCS184" s="3"/>
      <c r="JCT184" s="3"/>
      <c r="JCU184" s="3"/>
      <c r="JCV184" s="3"/>
      <c r="JCW184" s="3"/>
      <c r="JCX184" s="3"/>
      <c r="JCY184" s="3"/>
      <c r="JCZ184" s="3"/>
      <c r="JDA184" s="3"/>
      <c r="JDB184" s="3"/>
      <c r="JDC184" s="3"/>
      <c r="JDD184" s="3"/>
      <c r="JDE184" s="3"/>
      <c r="JDF184" s="3"/>
      <c r="JDG184" s="3"/>
      <c r="JDH184" s="3"/>
      <c r="JDI184" s="3"/>
      <c r="JDJ184" s="3"/>
      <c r="JDK184" s="3"/>
      <c r="JDL184" s="3"/>
      <c r="JDM184" s="3"/>
      <c r="JDN184" s="3"/>
      <c r="JDO184" s="3"/>
      <c r="JDP184" s="3"/>
      <c r="JDQ184" s="3"/>
      <c r="JDR184" s="3"/>
      <c r="JDS184" s="3"/>
      <c r="JDT184" s="3"/>
      <c r="JDU184" s="3"/>
      <c r="JDV184" s="3"/>
      <c r="JDW184" s="3"/>
      <c r="JDX184" s="3"/>
      <c r="JDY184" s="3"/>
      <c r="JDZ184" s="3"/>
      <c r="JEA184" s="3"/>
      <c r="JEB184" s="3"/>
      <c r="JEC184" s="3"/>
      <c r="JED184" s="3"/>
      <c r="JEE184" s="3"/>
      <c r="JEF184" s="3"/>
      <c r="JEG184" s="3"/>
      <c r="JEH184" s="3"/>
      <c r="JEI184" s="3"/>
      <c r="JEJ184" s="3"/>
      <c r="JEK184" s="3"/>
      <c r="JEL184" s="3"/>
      <c r="JEM184" s="3"/>
      <c r="JEN184" s="3"/>
      <c r="JEO184" s="3"/>
      <c r="JEP184" s="3"/>
      <c r="JEQ184" s="3"/>
      <c r="JER184" s="3"/>
      <c r="JES184" s="3"/>
      <c r="JET184" s="3"/>
      <c r="JEU184" s="3"/>
      <c r="JEV184" s="3"/>
      <c r="JEW184" s="3"/>
      <c r="JEX184" s="3"/>
      <c r="JEY184" s="3"/>
      <c r="JEZ184" s="3"/>
      <c r="JFA184" s="3"/>
      <c r="JFB184" s="3"/>
      <c r="JFC184" s="3"/>
      <c r="JFD184" s="3"/>
      <c r="JFE184" s="3"/>
      <c r="JFF184" s="3"/>
      <c r="JFG184" s="3"/>
      <c r="JFH184" s="3"/>
      <c r="JFI184" s="3"/>
      <c r="JFJ184" s="3"/>
      <c r="JFK184" s="3"/>
      <c r="JFL184" s="3"/>
      <c r="JFM184" s="3"/>
      <c r="JFN184" s="3"/>
      <c r="JFO184" s="3"/>
      <c r="JFP184" s="3"/>
      <c r="JFQ184" s="3"/>
      <c r="JFR184" s="3"/>
      <c r="JFS184" s="3"/>
      <c r="JFT184" s="3"/>
      <c r="JFU184" s="3"/>
      <c r="JFV184" s="3"/>
      <c r="JFW184" s="3"/>
      <c r="JFX184" s="3"/>
      <c r="JFY184" s="3"/>
      <c r="JFZ184" s="3"/>
      <c r="JGA184" s="3"/>
      <c r="JGB184" s="3"/>
      <c r="JGC184" s="3"/>
      <c r="JGD184" s="3"/>
      <c r="JGE184" s="3"/>
      <c r="JGF184" s="3"/>
      <c r="JGG184" s="3"/>
      <c r="JGH184" s="3"/>
      <c r="JGI184" s="3"/>
      <c r="JGJ184" s="3"/>
      <c r="JGK184" s="3"/>
      <c r="JGL184" s="3"/>
      <c r="JGM184" s="3"/>
      <c r="JGN184" s="3"/>
      <c r="JGO184" s="3"/>
      <c r="JGP184" s="3"/>
      <c r="JGQ184" s="3"/>
      <c r="JGR184" s="3"/>
      <c r="JGS184" s="3"/>
      <c r="JGT184" s="3"/>
      <c r="JGU184" s="3"/>
      <c r="JGV184" s="3"/>
      <c r="JGW184" s="3"/>
      <c r="JGX184" s="3"/>
      <c r="JGY184" s="3"/>
      <c r="JGZ184" s="3"/>
      <c r="JHA184" s="3"/>
      <c r="JHB184" s="3"/>
      <c r="JHC184" s="3"/>
      <c r="JHD184" s="3"/>
      <c r="JHE184" s="3"/>
      <c r="JHF184" s="3"/>
      <c r="JHG184" s="3"/>
      <c r="JHH184" s="3"/>
      <c r="JHI184" s="3"/>
      <c r="JHJ184" s="3"/>
      <c r="JHK184" s="3"/>
      <c r="JHL184" s="3"/>
      <c r="JHM184" s="3"/>
      <c r="JHN184" s="3"/>
      <c r="JHO184" s="3"/>
      <c r="JHP184" s="3"/>
      <c r="JHQ184" s="3"/>
      <c r="JHR184" s="3"/>
      <c r="JHS184" s="3"/>
      <c r="JHT184" s="3"/>
      <c r="JHU184" s="3"/>
      <c r="JHV184" s="3"/>
      <c r="JHW184" s="3"/>
      <c r="JHX184" s="3"/>
      <c r="JHY184" s="3"/>
      <c r="JHZ184" s="3"/>
      <c r="JIA184" s="3"/>
      <c r="JIB184" s="3"/>
      <c r="JIC184" s="3"/>
      <c r="JID184" s="3"/>
      <c r="JIE184" s="3"/>
      <c r="JIF184" s="3"/>
      <c r="JIG184" s="3"/>
      <c r="JIH184" s="3"/>
      <c r="JII184" s="3"/>
      <c r="JIJ184" s="3"/>
      <c r="JIK184" s="3"/>
      <c r="JIL184" s="3"/>
      <c r="JIM184" s="3"/>
      <c r="JIN184" s="3"/>
      <c r="JIO184" s="3"/>
      <c r="JIP184" s="3"/>
      <c r="JIQ184" s="3"/>
      <c r="JIR184" s="3"/>
      <c r="JIS184" s="3"/>
      <c r="JIT184" s="3"/>
      <c r="JIU184" s="3"/>
      <c r="JIV184" s="3"/>
      <c r="JIW184" s="3"/>
      <c r="JIX184" s="3"/>
      <c r="JIY184" s="3"/>
      <c r="JIZ184" s="3"/>
      <c r="JJA184" s="3"/>
      <c r="JJB184" s="3"/>
      <c r="JJC184" s="3"/>
      <c r="JJD184" s="3"/>
      <c r="JJE184" s="3"/>
      <c r="JJF184" s="3"/>
      <c r="JJG184" s="3"/>
      <c r="JJH184" s="3"/>
      <c r="JJI184" s="3"/>
      <c r="JJJ184" s="3"/>
      <c r="JJK184" s="3"/>
      <c r="JJL184" s="3"/>
      <c r="JJM184" s="3"/>
      <c r="JJN184" s="3"/>
      <c r="JJO184" s="3"/>
      <c r="JJP184" s="3"/>
      <c r="JJQ184" s="3"/>
      <c r="JJR184" s="3"/>
      <c r="JJS184" s="3"/>
      <c r="JJT184" s="3"/>
      <c r="JJU184" s="3"/>
      <c r="JJV184" s="3"/>
      <c r="JJW184" s="3"/>
      <c r="JJX184" s="3"/>
      <c r="JJY184" s="3"/>
      <c r="JJZ184" s="3"/>
      <c r="JKA184" s="3"/>
      <c r="JKB184" s="3"/>
      <c r="JKC184" s="3"/>
      <c r="JKD184" s="3"/>
      <c r="JKE184" s="3"/>
      <c r="JKF184" s="3"/>
      <c r="JKG184" s="3"/>
      <c r="JKH184" s="3"/>
      <c r="JKI184" s="3"/>
      <c r="JKJ184" s="3"/>
      <c r="JKK184" s="3"/>
      <c r="JKL184" s="3"/>
      <c r="JKM184" s="3"/>
      <c r="JKN184" s="3"/>
      <c r="JKO184" s="3"/>
      <c r="JKP184" s="3"/>
      <c r="JKQ184" s="3"/>
      <c r="JKR184" s="3"/>
      <c r="JKS184" s="3"/>
      <c r="JKT184" s="3"/>
      <c r="JKU184" s="3"/>
      <c r="JKV184" s="3"/>
      <c r="JKW184" s="3"/>
      <c r="JKX184" s="3"/>
      <c r="JKY184" s="3"/>
      <c r="JKZ184" s="3"/>
      <c r="JLA184" s="3"/>
      <c r="JLB184" s="3"/>
      <c r="JLC184" s="3"/>
      <c r="JLD184" s="3"/>
      <c r="JLE184" s="3"/>
      <c r="JLF184" s="3"/>
      <c r="JLG184" s="3"/>
      <c r="JLH184" s="3"/>
      <c r="JLI184" s="3"/>
      <c r="JLJ184" s="3"/>
      <c r="JLK184" s="3"/>
      <c r="JLL184" s="3"/>
      <c r="JLM184" s="3"/>
      <c r="JLN184" s="3"/>
      <c r="JLO184" s="3"/>
      <c r="JLP184" s="3"/>
      <c r="JLQ184" s="3"/>
      <c r="JLR184" s="3"/>
      <c r="JLS184" s="3"/>
      <c r="JLT184" s="3"/>
      <c r="JLU184" s="3"/>
      <c r="JLV184" s="3"/>
      <c r="JLW184" s="3"/>
      <c r="JLX184" s="3"/>
      <c r="JLY184" s="3"/>
      <c r="JLZ184" s="3"/>
      <c r="JMA184" s="3"/>
      <c r="JMB184" s="3"/>
      <c r="JMC184" s="3"/>
      <c r="JMD184" s="3"/>
      <c r="JME184" s="3"/>
      <c r="JMF184" s="3"/>
      <c r="JMG184" s="3"/>
      <c r="JMH184" s="3"/>
      <c r="JMI184" s="3"/>
      <c r="JMJ184" s="3"/>
      <c r="JMK184" s="3"/>
      <c r="JML184" s="3"/>
      <c r="JMM184" s="3"/>
      <c r="JMN184" s="3"/>
      <c r="JMO184" s="3"/>
      <c r="JMP184" s="3"/>
      <c r="JMQ184" s="3"/>
      <c r="JMR184" s="3"/>
      <c r="JMS184" s="3"/>
      <c r="JMT184" s="3"/>
      <c r="JMU184" s="3"/>
      <c r="JMV184" s="3"/>
      <c r="JMW184" s="3"/>
      <c r="JMX184" s="3"/>
      <c r="JMY184" s="3"/>
      <c r="JMZ184" s="3"/>
      <c r="JNA184" s="3"/>
      <c r="JNB184" s="3"/>
      <c r="JNC184" s="3"/>
      <c r="JND184" s="3"/>
      <c r="JNE184" s="3"/>
      <c r="JNF184" s="3"/>
      <c r="JNG184" s="3"/>
      <c r="JNH184" s="3"/>
      <c r="JNI184" s="3"/>
      <c r="JNJ184" s="3"/>
      <c r="JNK184" s="3"/>
      <c r="JNL184" s="3"/>
      <c r="JNM184" s="3"/>
      <c r="JNN184" s="3"/>
      <c r="JNO184" s="3"/>
      <c r="JNP184" s="3"/>
      <c r="JNQ184" s="3"/>
      <c r="JNR184" s="3"/>
      <c r="JNS184" s="3"/>
      <c r="JNT184" s="3"/>
      <c r="JNU184" s="3"/>
      <c r="JNV184" s="3"/>
      <c r="JNW184" s="3"/>
      <c r="JNX184" s="3"/>
      <c r="JNY184" s="3"/>
      <c r="JNZ184" s="3"/>
      <c r="JOA184" s="3"/>
      <c r="JOB184" s="3"/>
      <c r="JOC184" s="3"/>
      <c r="JOD184" s="3"/>
      <c r="JOE184" s="3"/>
      <c r="JOF184" s="3"/>
      <c r="JOG184" s="3"/>
      <c r="JOH184" s="3"/>
      <c r="JOI184" s="3"/>
      <c r="JOJ184" s="3"/>
      <c r="JOK184" s="3"/>
      <c r="JOL184" s="3"/>
      <c r="JOM184" s="3"/>
      <c r="JON184" s="3"/>
      <c r="JOO184" s="3"/>
      <c r="JOP184" s="3"/>
      <c r="JOQ184" s="3"/>
      <c r="JOR184" s="3"/>
      <c r="JOS184" s="3"/>
      <c r="JOT184" s="3"/>
      <c r="JOU184" s="3"/>
      <c r="JOV184" s="3"/>
      <c r="JOW184" s="3"/>
      <c r="JOX184" s="3"/>
      <c r="JOY184" s="3"/>
      <c r="JOZ184" s="3"/>
      <c r="JPA184" s="3"/>
      <c r="JPB184" s="3"/>
      <c r="JPC184" s="3"/>
      <c r="JPD184" s="3"/>
      <c r="JPE184" s="3"/>
      <c r="JPF184" s="3"/>
      <c r="JPG184" s="3"/>
      <c r="JPH184" s="3"/>
      <c r="JPI184" s="3"/>
      <c r="JPJ184" s="3"/>
      <c r="JPK184" s="3"/>
      <c r="JPL184" s="3"/>
      <c r="JPM184" s="3"/>
      <c r="JPN184" s="3"/>
      <c r="JPO184" s="3"/>
      <c r="JPP184" s="3"/>
      <c r="JPQ184" s="3"/>
      <c r="JPR184" s="3"/>
      <c r="JPS184" s="3"/>
      <c r="JPT184" s="3"/>
      <c r="JPU184" s="3"/>
      <c r="JPV184" s="3"/>
      <c r="JPW184" s="3"/>
      <c r="JPX184" s="3"/>
      <c r="JPY184" s="3"/>
      <c r="JPZ184" s="3"/>
      <c r="JQA184" s="3"/>
      <c r="JQB184" s="3"/>
      <c r="JQC184" s="3"/>
      <c r="JQD184" s="3"/>
      <c r="JQE184" s="3"/>
      <c r="JQF184" s="3"/>
      <c r="JQG184" s="3"/>
      <c r="JQH184" s="3"/>
      <c r="JQI184" s="3"/>
      <c r="JQJ184" s="3"/>
      <c r="JQK184" s="3"/>
      <c r="JQL184" s="3"/>
      <c r="JQM184" s="3"/>
      <c r="JQN184" s="3"/>
      <c r="JQO184" s="3"/>
      <c r="JQP184" s="3"/>
      <c r="JQQ184" s="3"/>
      <c r="JQR184" s="3"/>
      <c r="JQS184" s="3"/>
      <c r="JQT184" s="3"/>
      <c r="JQU184" s="3"/>
      <c r="JQV184" s="3"/>
      <c r="JQW184" s="3"/>
      <c r="JQX184" s="3"/>
      <c r="JQY184" s="3"/>
      <c r="JQZ184" s="3"/>
      <c r="JRA184" s="3"/>
      <c r="JRB184" s="3"/>
      <c r="JRC184" s="3"/>
      <c r="JRD184" s="3"/>
      <c r="JRE184" s="3"/>
      <c r="JRF184" s="3"/>
      <c r="JRG184" s="3"/>
      <c r="JRH184" s="3"/>
      <c r="JRI184" s="3"/>
      <c r="JRJ184" s="3"/>
      <c r="JRK184" s="3"/>
      <c r="JRL184" s="3"/>
      <c r="JRM184" s="3"/>
      <c r="JRN184" s="3"/>
      <c r="JRO184" s="3"/>
      <c r="JRP184" s="3"/>
      <c r="JRQ184" s="3"/>
      <c r="JRR184" s="3"/>
      <c r="JRS184" s="3"/>
      <c r="JRT184" s="3"/>
      <c r="JRU184" s="3"/>
      <c r="JRV184" s="3"/>
      <c r="JRW184" s="3"/>
      <c r="JRX184" s="3"/>
      <c r="JRY184" s="3"/>
      <c r="JRZ184" s="3"/>
      <c r="JSA184" s="3"/>
      <c r="JSB184" s="3"/>
      <c r="JSC184" s="3"/>
      <c r="JSD184" s="3"/>
      <c r="JSE184" s="3"/>
      <c r="JSF184" s="3"/>
      <c r="JSG184" s="3"/>
      <c r="JSH184" s="3"/>
      <c r="JSI184" s="3"/>
      <c r="JSJ184" s="3"/>
      <c r="JSK184" s="3"/>
      <c r="JSL184" s="3"/>
      <c r="JSM184" s="3"/>
      <c r="JSN184" s="3"/>
      <c r="JSO184" s="3"/>
      <c r="JSP184" s="3"/>
      <c r="JSQ184" s="3"/>
      <c r="JSR184" s="3"/>
      <c r="JSS184" s="3"/>
      <c r="JST184" s="3"/>
      <c r="JSU184" s="3"/>
      <c r="JSV184" s="3"/>
      <c r="JSW184" s="3"/>
      <c r="JSX184" s="3"/>
      <c r="JSY184" s="3"/>
      <c r="JSZ184" s="3"/>
      <c r="JTA184" s="3"/>
      <c r="JTB184" s="3"/>
      <c r="JTC184" s="3"/>
      <c r="JTD184" s="3"/>
      <c r="JTE184" s="3"/>
      <c r="JTF184" s="3"/>
      <c r="JTG184" s="3"/>
      <c r="JTH184" s="3"/>
      <c r="JTI184" s="3"/>
      <c r="JTJ184" s="3"/>
      <c r="JTK184" s="3"/>
      <c r="JTL184" s="3"/>
      <c r="JTM184" s="3"/>
      <c r="JTN184" s="3"/>
      <c r="JTO184" s="3"/>
      <c r="JTP184" s="3"/>
      <c r="JTQ184" s="3"/>
      <c r="JTR184" s="3"/>
      <c r="JTS184" s="3"/>
      <c r="JTT184" s="3"/>
      <c r="JTU184" s="3"/>
      <c r="JTV184" s="3"/>
      <c r="JTW184" s="3"/>
      <c r="JTX184" s="3"/>
      <c r="JTY184" s="3"/>
      <c r="JTZ184" s="3"/>
      <c r="JUA184" s="3"/>
      <c r="JUB184" s="3"/>
      <c r="JUC184" s="3"/>
      <c r="JUD184" s="3"/>
      <c r="JUE184" s="3"/>
      <c r="JUF184" s="3"/>
      <c r="JUG184" s="3"/>
      <c r="JUH184" s="3"/>
      <c r="JUI184" s="3"/>
      <c r="JUJ184" s="3"/>
      <c r="JUK184" s="3"/>
      <c r="JUL184" s="3"/>
      <c r="JUM184" s="3"/>
      <c r="JUN184" s="3"/>
      <c r="JUO184" s="3"/>
      <c r="JUP184" s="3"/>
      <c r="JUQ184" s="3"/>
      <c r="JUR184" s="3"/>
      <c r="JUS184" s="3"/>
      <c r="JUT184" s="3"/>
      <c r="JUU184" s="3"/>
      <c r="JUV184" s="3"/>
      <c r="JUW184" s="3"/>
      <c r="JUX184" s="3"/>
      <c r="JUY184" s="3"/>
      <c r="JUZ184" s="3"/>
      <c r="JVA184" s="3"/>
      <c r="JVB184" s="3"/>
      <c r="JVC184" s="3"/>
      <c r="JVD184" s="3"/>
      <c r="JVE184" s="3"/>
      <c r="JVF184" s="3"/>
      <c r="JVG184" s="3"/>
      <c r="JVH184" s="3"/>
      <c r="JVI184" s="3"/>
      <c r="JVJ184" s="3"/>
      <c r="JVK184" s="3"/>
      <c r="JVL184" s="3"/>
      <c r="JVM184" s="3"/>
      <c r="JVN184" s="3"/>
      <c r="JVO184" s="3"/>
      <c r="JVP184" s="3"/>
      <c r="JVQ184" s="3"/>
      <c r="JVR184" s="3"/>
      <c r="JVS184" s="3"/>
      <c r="JVT184" s="3"/>
      <c r="JVU184" s="3"/>
      <c r="JVV184" s="3"/>
      <c r="JVW184" s="3"/>
      <c r="JVX184" s="3"/>
      <c r="JVY184" s="3"/>
      <c r="JVZ184" s="3"/>
      <c r="JWA184" s="3"/>
      <c r="JWB184" s="3"/>
      <c r="JWC184" s="3"/>
      <c r="JWD184" s="3"/>
      <c r="JWE184" s="3"/>
      <c r="JWF184" s="3"/>
      <c r="JWG184" s="3"/>
      <c r="JWH184" s="3"/>
      <c r="JWI184" s="3"/>
      <c r="JWJ184" s="3"/>
      <c r="JWK184" s="3"/>
      <c r="JWL184" s="3"/>
      <c r="JWM184" s="3"/>
      <c r="JWN184" s="3"/>
      <c r="JWO184" s="3"/>
      <c r="JWP184" s="3"/>
      <c r="JWQ184" s="3"/>
      <c r="JWR184" s="3"/>
      <c r="JWS184" s="3"/>
      <c r="JWT184" s="3"/>
      <c r="JWU184" s="3"/>
      <c r="JWV184" s="3"/>
      <c r="JWW184" s="3"/>
      <c r="JWX184" s="3"/>
      <c r="JWY184" s="3"/>
      <c r="JWZ184" s="3"/>
      <c r="JXA184" s="3"/>
      <c r="JXB184" s="3"/>
      <c r="JXC184" s="3"/>
      <c r="JXD184" s="3"/>
      <c r="JXE184" s="3"/>
      <c r="JXF184" s="3"/>
      <c r="JXG184" s="3"/>
      <c r="JXH184" s="3"/>
      <c r="JXI184" s="3"/>
      <c r="JXJ184" s="3"/>
      <c r="JXK184" s="3"/>
      <c r="JXL184" s="3"/>
      <c r="JXM184" s="3"/>
      <c r="JXN184" s="3"/>
      <c r="JXO184" s="3"/>
      <c r="JXP184" s="3"/>
      <c r="JXQ184" s="3"/>
      <c r="JXR184" s="3"/>
      <c r="JXS184" s="3"/>
      <c r="JXT184" s="3"/>
      <c r="JXU184" s="3"/>
      <c r="JXV184" s="3"/>
      <c r="JXW184" s="3"/>
      <c r="JXX184" s="3"/>
      <c r="JXY184" s="3"/>
      <c r="JXZ184" s="3"/>
      <c r="JYA184" s="3"/>
      <c r="JYB184" s="3"/>
      <c r="JYC184" s="3"/>
      <c r="JYD184" s="3"/>
      <c r="JYE184" s="3"/>
      <c r="JYF184" s="3"/>
      <c r="JYG184" s="3"/>
      <c r="JYH184" s="3"/>
      <c r="JYI184" s="3"/>
      <c r="JYJ184" s="3"/>
      <c r="JYK184" s="3"/>
      <c r="JYL184" s="3"/>
      <c r="JYM184" s="3"/>
      <c r="JYN184" s="3"/>
      <c r="JYO184" s="3"/>
      <c r="JYP184" s="3"/>
      <c r="JYQ184" s="3"/>
      <c r="JYR184" s="3"/>
      <c r="JYS184" s="3"/>
      <c r="JYT184" s="3"/>
      <c r="JYU184" s="3"/>
      <c r="JYV184" s="3"/>
      <c r="JYW184" s="3"/>
      <c r="JYX184" s="3"/>
      <c r="JYY184" s="3"/>
      <c r="JYZ184" s="3"/>
      <c r="JZA184" s="3"/>
      <c r="JZB184" s="3"/>
      <c r="JZC184" s="3"/>
      <c r="JZD184" s="3"/>
      <c r="JZE184" s="3"/>
      <c r="JZF184" s="3"/>
      <c r="JZG184" s="3"/>
      <c r="JZH184" s="3"/>
      <c r="JZI184" s="3"/>
      <c r="JZJ184" s="3"/>
      <c r="JZK184" s="3"/>
      <c r="JZL184" s="3"/>
      <c r="JZM184" s="3"/>
      <c r="JZN184" s="3"/>
      <c r="JZO184" s="3"/>
      <c r="JZP184" s="3"/>
      <c r="JZQ184" s="3"/>
      <c r="JZR184" s="3"/>
      <c r="JZS184" s="3"/>
      <c r="JZT184" s="3"/>
      <c r="JZU184" s="3"/>
      <c r="JZV184" s="3"/>
      <c r="JZW184" s="3"/>
      <c r="JZX184" s="3"/>
      <c r="JZY184" s="3"/>
      <c r="JZZ184" s="3"/>
      <c r="KAA184" s="3"/>
      <c r="KAB184" s="3"/>
      <c r="KAC184" s="3"/>
      <c r="KAD184" s="3"/>
      <c r="KAE184" s="3"/>
      <c r="KAF184" s="3"/>
      <c r="KAG184" s="3"/>
      <c r="KAH184" s="3"/>
      <c r="KAI184" s="3"/>
      <c r="KAJ184" s="3"/>
      <c r="KAK184" s="3"/>
      <c r="KAL184" s="3"/>
      <c r="KAM184" s="3"/>
      <c r="KAN184" s="3"/>
      <c r="KAO184" s="3"/>
      <c r="KAP184" s="3"/>
      <c r="KAQ184" s="3"/>
      <c r="KAR184" s="3"/>
      <c r="KAS184" s="3"/>
      <c r="KAT184" s="3"/>
      <c r="KAU184" s="3"/>
      <c r="KAV184" s="3"/>
      <c r="KAW184" s="3"/>
      <c r="KAX184" s="3"/>
      <c r="KAY184" s="3"/>
      <c r="KAZ184" s="3"/>
      <c r="KBA184" s="3"/>
      <c r="KBB184" s="3"/>
      <c r="KBC184" s="3"/>
      <c r="KBD184" s="3"/>
      <c r="KBE184" s="3"/>
      <c r="KBF184" s="3"/>
      <c r="KBG184" s="3"/>
      <c r="KBH184" s="3"/>
      <c r="KBI184" s="3"/>
      <c r="KBJ184" s="3"/>
      <c r="KBK184" s="3"/>
      <c r="KBL184" s="3"/>
      <c r="KBM184" s="3"/>
      <c r="KBN184" s="3"/>
      <c r="KBO184" s="3"/>
      <c r="KBP184" s="3"/>
      <c r="KBQ184" s="3"/>
      <c r="KBR184" s="3"/>
      <c r="KBS184" s="3"/>
      <c r="KBT184" s="3"/>
      <c r="KBU184" s="3"/>
      <c r="KBV184" s="3"/>
      <c r="KBW184" s="3"/>
      <c r="KBX184" s="3"/>
      <c r="KBY184" s="3"/>
      <c r="KBZ184" s="3"/>
      <c r="KCA184" s="3"/>
      <c r="KCB184" s="3"/>
      <c r="KCC184" s="3"/>
      <c r="KCD184" s="3"/>
      <c r="KCE184" s="3"/>
      <c r="KCF184" s="3"/>
      <c r="KCG184" s="3"/>
      <c r="KCH184" s="3"/>
      <c r="KCI184" s="3"/>
      <c r="KCJ184" s="3"/>
      <c r="KCK184" s="3"/>
      <c r="KCL184" s="3"/>
      <c r="KCM184" s="3"/>
      <c r="KCN184" s="3"/>
      <c r="KCO184" s="3"/>
      <c r="KCP184" s="3"/>
      <c r="KCQ184" s="3"/>
      <c r="KCR184" s="3"/>
      <c r="KCS184" s="3"/>
      <c r="KCT184" s="3"/>
      <c r="KCU184" s="3"/>
      <c r="KCV184" s="3"/>
      <c r="KCW184" s="3"/>
      <c r="KCX184" s="3"/>
      <c r="KCY184" s="3"/>
      <c r="KCZ184" s="3"/>
      <c r="KDA184" s="3"/>
      <c r="KDB184" s="3"/>
      <c r="KDC184" s="3"/>
      <c r="KDD184" s="3"/>
      <c r="KDE184" s="3"/>
      <c r="KDF184" s="3"/>
      <c r="KDG184" s="3"/>
      <c r="KDH184" s="3"/>
      <c r="KDI184" s="3"/>
      <c r="KDJ184" s="3"/>
      <c r="KDK184" s="3"/>
      <c r="KDL184" s="3"/>
      <c r="KDM184" s="3"/>
      <c r="KDN184" s="3"/>
      <c r="KDO184" s="3"/>
      <c r="KDP184" s="3"/>
      <c r="KDQ184" s="3"/>
      <c r="KDR184" s="3"/>
      <c r="KDS184" s="3"/>
      <c r="KDT184" s="3"/>
      <c r="KDU184" s="3"/>
      <c r="KDV184" s="3"/>
      <c r="KDW184" s="3"/>
      <c r="KDX184" s="3"/>
      <c r="KDY184" s="3"/>
      <c r="KDZ184" s="3"/>
      <c r="KEA184" s="3"/>
      <c r="KEB184" s="3"/>
      <c r="KEC184" s="3"/>
      <c r="KED184" s="3"/>
      <c r="KEE184" s="3"/>
      <c r="KEF184" s="3"/>
      <c r="KEG184" s="3"/>
      <c r="KEH184" s="3"/>
      <c r="KEI184" s="3"/>
      <c r="KEJ184" s="3"/>
      <c r="KEK184" s="3"/>
      <c r="KEL184" s="3"/>
      <c r="KEM184" s="3"/>
      <c r="KEN184" s="3"/>
      <c r="KEO184" s="3"/>
      <c r="KEP184" s="3"/>
      <c r="KEQ184" s="3"/>
      <c r="KER184" s="3"/>
      <c r="KES184" s="3"/>
      <c r="KET184" s="3"/>
      <c r="KEU184" s="3"/>
      <c r="KEV184" s="3"/>
      <c r="KEW184" s="3"/>
      <c r="KEX184" s="3"/>
      <c r="KEY184" s="3"/>
      <c r="KEZ184" s="3"/>
      <c r="KFA184" s="3"/>
      <c r="KFB184" s="3"/>
      <c r="KFC184" s="3"/>
      <c r="KFD184" s="3"/>
      <c r="KFE184" s="3"/>
      <c r="KFF184" s="3"/>
      <c r="KFG184" s="3"/>
      <c r="KFH184" s="3"/>
      <c r="KFI184" s="3"/>
      <c r="KFJ184" s="3"/>
      <c r="KFK184" s="3"/>
      <c r="KFL184" s="3"/>
      <c r="KFM184" s="3"/>
      <c r="KFN184" s="3"/>
      <c r="KFO184" s="3"/>
      <c r="KFP184" s="3"/>
      <c r="KFQ184" s="3"/>
      <c r="KFR184" s="3"/>
      <c r="KFS184" s="3"/>
      <c r="KFT184" s="3"/>
      <c r="KFU184" s="3"/>
      <c r="KFV184" s="3"/>
      <c r="KFW184" s="3"/>
      <c r="KFX184" s="3"/>
      <c r="KFY184" s="3"/>
      <c r="KFZ184" s="3"/>
      <c r="KGA184" s="3"/>
      <c r="KGB184" s="3"/>
      <c r="KGC184" s="3"/>
      <c r="KGD184" s="3"/>
      <c r="KGE184" s="3"/>
      <c r="KGF184" s="3"/>
      <c r="KGG184" s="3"/>
      <c r="KGH184" s="3"/>
      <c r="KGI184" s="3"/>
      <c r="KGJ184" s="3"/>
      <c r="KGK184" s="3"/>
      <c r="KGL184" s="3"/>
      <c r="KGM184" s="3"/>
      <c r="KGN184" s="3"/>
      <c r="KGO184" s="3"/>
      <c r="KGP184" s="3"/>
      <c r="KGQ184" s="3"/>
      <c r="KGR184" s="3"/>
      <c r="KGS184" s="3"/>
      <c r="KGT184" s="3"/>
      <c r="KGU184" s="3"/>
      <c r="KGV184" s="3"/>
      <c r="KGW184" s="3"/>
      <c r="KGX184" s="3"/>
      <c r="KGY184" s="3"/>
      <c r="KGZ184" s="3"/>
      <c r="KHA184" s="3"/>
      <c r="KHB184" s="3"/>
      <c r="KHC184" s="3"/>
      <c r="KHD184" s="3"/>
      <c r="KHE184" s="3"/>
      <c r="KHF184" s="3"/>
      <c r="KHG184" s="3"/>
      <c r="KHH184" s="3"/>
      <c r="KHI184" s="3"/>
      <c r="KHJ184" s="3"/>
      <c r="KHK184" s="3"/>
      <c r="KHL184" s="3"/>
      <c r="KHM184" s="3"/>
      <c r="KHN184" s="3"/>
      <c r="KHO184" s="3"/>
      <c r="KHP184" s="3"/>
      <c r="KHQ184" s="3"/>
      <c r="KHR184" s="3"/>
      <c r="KHS184" s="3"/>
      <c r="KHT184" s="3"/>
      <c r="KHU184" s="3"/>
      <c r="KHV184" s="3"/>
      <c r="KHW184" s="3"/>
      <c r="KHX184" s="3"/>
      <c r="KHY184" s="3"/>
      <c r="KHZ184" s="3"/>
      <c r="KIA184" s="3"/>
      <c r="KIB184" s="3"/>
      <c r="KIC184" s="3"/>
      <c r="KID184" s="3"/>
      <c r="KIE184" s="3"/>
      <c r="KIF184" s="3"/>
      <c r="KIG184" s="3"/>
      <c r="KIH184" s="3"/>
      <c r="KII184" s="3"/>
      <c r="KIJ184" s="3"/>
      <c r="KIK184" s="3"/>
      <c r="KIL184" s="3"/>
      <c r="KIM184" s="3"/>
      <c r="KIN184" s="3"/>
      <c r="KIO184" s="3"/>
      <c r="KIP184" s="3"/>
      <c r="KIQ184" s="3"/>
      <c r="KIR184" s="3"/>
      <c r="KIS184" s="3"/>
      <c r="KIT184" s="3"/>
      <c r="KIU184" s="3"/>
      <c r="KIV184" s="3"/>
      <c r="KIW184" s="3"/>
      <c r="KIX184" s="3"/>
      <c r="KIY184" s="3"/>
      <c r="KIZ184" s="3"/>
      <c r="KJA184" s="3"/>
      <c r="KJB184" s="3"/>
      <c r="KJC184" s="3"/>
      <c r="KJD184" s="3"/>
      <c r="KJE184" s="3"/>
      <c r="KJF184" s="3"/>
      <c r="KJG184" s="3"/>
      <c r="KJH184" s="3"/>
      <c r="KJI184" s="3"/>
      <c r="KJJ184" s="3"/>
      <c r="KJK184" s="3"/>
      <c r="KJL184" s="3"/>
      <c r="KJM184" s="3"/>
      <c r="KJN184" s="3"/>
      <c r="KJO184" s="3"/>
      <c r="KJP184" s="3"/>
      <c r="KJQ184" s="3"/>
      <c r="KJR184" s="3"/>
      <c r="KJS184" s="3"/>
      <c r="KJT184" s="3"/>
      <c r="KJU184" s="3"/>
      <c r="KJV184" s="3"/>
      <c r="KJW184" s="3"/>
      <c r="KJX184" s="3"/>
      <c r="KJY184" s="3"/>
      <c r="KJZ184" s="3"/>
      <c r="KKA184" s="3"/>
      <c r="KKB184" s="3"/>
      <c r="KKC184" s="3"/>
      <c r="KKD184" s="3"/>
      <c r="KKE184" s="3"/>
      <c r="KKF184" s="3"/>
      <c r="KKG184" s="3"/>
      <c r="KKH184" s="3"/>
      <c r="KKI184" s="3"/>
      <c r="KKJ184" s="3"/>
      <c r="KKK184" s="3"/>
      <c r="KKL184" s="3"/>
      <c r="KKM184" s="3"/>
      <c r="KKN184" s="3"/>
      <c r="KKO184" s="3"/>
      <c r="KKP184" s="3"/>
      <c r="KKQ184" s="3"/>
      <c r="KKR184" s="3"/>
      <c r="KKS184" s="3"/>
      <c r="KKT184" s="3"/>
      <c r="KKU184" s="3"/>
      <c r="KKV184" s="3"/>
      <c r="KKW184" s="3"/>
      <c r="KKX184" s="3"/>
      <c r="KKY184" s="3"/>
      <c r="KKZ184" s="3"/>
      <c r="KLA184" s="3"/>
      <c r="KLB184" s="3"/>
      <c r="KLC184" s="3"/>
      <c r="KLD184" s="3"/>
      <c r="KLE184" s="3"/>
      <c r="KLF184" s="3"/>
      <c r="KLG184" s="3"/>
      <c r="KLH184" s="3"/>
      <c r="KLI184" s="3"/>
      <c r="KLJ184" s="3"/>
      <c r="KLK184" s="3"/>
      <c r="KLL184" s="3"/>
      <c r="KLM184" s="3"/>
      <c r="KLN184" s="3"/>
      <c r="KLO184" s="3"/>
      <c r="KLP184" s="3"/>
      <c r="KLQ184" s="3"/>
      <c r="KLR184" s="3"/>
      <c r="KLS184" s="3"/>
      <c r="KLT184" s="3"/>
      <c r="KLU184" s="3"/>
      <c r="KLV184" s="3"/>
      <c r="KLW184" s="3"/>
      <c r="KLX184" s="3"/>
      <c r="KLY184" s="3"/>
      <c r="KLZ184" s="3"/>
      <c r="KMA184" s="3"/>
      <c r="KMB184" s="3"/>
      <c r="KMC184" s="3"/>
      <c r="KMD184" s="3"/>
      <c r="KME184" s="3"/>
      <c r="KMF184" s="3"/>
      <c r="KMG184" s="3"/>
      <c r="KMH184" s="3"/>
      <c r="KMI184" s="3"/>
      <c r="KMJ184" s="3"/>
      <c r="KMK184" s="3"/>
      <c r="KML184" s="3"/>
      <c r="KMM184" s="3"/>
      <c r="KMN184" s="3"/>
      <c r="KMO184" s="3"/>
      <c r="KMP184" s="3"/>
      <c r="KMQ184" s="3"/>
      <c r="KMR184" s="3"/>
      <c r="KMS184" s="3"/>
      <c r="KMT184" s="3"/>
      <c r="KMU184" s="3"/>
      <c r="KMV184" s="3"/>
      <c r="KMW184" s="3"/>
      <c r="KMX184" s="3"/>
      <c r="KMY184" s="3"/>
      <c r="KMZ184" s="3"/>
      <c r="KNA184" s="3"/>
      <c r="KNB184" s="3"/>
      <c r="KNC184" s="3"/>
      <c r="KND184" s="3"/>
      <c r="KNE184" s="3"/>
      <c r="KNF184" s="3"/>
      <c r="KNG184" s="3"/>
      <c r="KNH184" s="3"/>
      <c r="KNI184" s="3"/>
      <c r="KNJ184" s="3"/>
      <c r="KNK184" s="3"/>
      <c r="KNL184" s="3"/>
      <c r="KNM184" s="3"/>
      <c r="KNN184" s="3"/>
      <c r="KNO184" s="3"/>
      <c r="KNP184" s="3"/>
      <c r="KNQ184" s="3"/>
      <c r="KNR184" s="3"/>
      <c r="KNS184" s="3"/>
      <c r="KNT184" s="3"/>
      <c r="KNU184" s="3"/>
      <c r="KNV184" s="3"/>
      <c r="KNW184" s="3"/>
      <c r="KNX184" s="3"/>
      <c r="KNY184" s="3"/>
      <c r="KNZ184" s="3"/>
      <c r="KOA184" s="3"/>
      <c r="KOB184" s="3"/>
      <c r="KOC184" s="3"/>
      <c r="KOD184" s="3"/>
      <c r="KOE184" s="3"/>
      <c r="KOF184" s="3"/>
      <c r="KOG184" s="3"/>
      <c r="KOH184" s="3"/>
      <c r="KOI184" s="3"/>
      <c r="KOJ184" s="3"/>
      <c r="KOK184" s="3"/>
      <c r="KOL184" s="3"/>
      <c r="KOM184" s="3"/>
      <c r="KON184" s="3"/>
      <c r="KOO184" s="3"/>
      <c r="KOP184" s="3"/>
      <c r="KOQ184" s="3"/>
      <c r="KOR184" s="3"/>
      <c r="KOS184" s="3"/>
      <c r="KOT184" s="3"/>
      <c r="KOU184" s="3"/>
      <c r="KOV184" s="3"/>
      <c r="KOW184" s="3"/>
      <c r="KOX184" s="3"/>
      <c r="KOY184" s="3"/>
      <c r="KOZ184" s="3"/>
      <c r="KPA184" s="3"/>
      <c r="KPB184" s="3"/>
      <c r="KPC184" s="3"/>
      <c r="KPD184" s="3"/>
      <c r="KPE184" s="3"/>
      <c r="KPF184" s="3"/>
      <c r="KPG184" s="3"/>
      <c r="KPH184" s="3"/>
      <c r="KPI184" s="3"/>
      <c r="KPJ184" s="3"/>
      <c r="KPK184" s="3"/>
      <c r="KPL184" s="3"/>
      <c r="KPM184" s="3"/>
      <c r="KPN184" s="3"/>
      <c r="KPO184" s="3"/>
      <c r="KPP184" s="3"/>
      <c r="KPQ184" s="3"/>
      <c r="KPR184" s="3"/>
      <c r="KPS184" s="3"/>
      <c r="KPT184" s="3"/>
      <c r="KPU184" s="3"/>
      <c r="KPV184" s="3"/>
      <c r="KPW184" s="3"/>
      <c r="KPX184" s="3"/>
      <c r="KPY184" s="3"/>
      <c r="KPZ184" s="3"/>
      <c r="KQA184" s="3"/>
      <c r="KQB184" s="3"/>
      <c r="KQC184" s="3"/>
      <c r="KQD184" s="3"/>
      <c r="KQE184" s="3"/>
      <c r="KQF184" s="3"/>
      <c r="KQG184" s="3"/>
      <c r="KQH184" s="3"/>
      <c r="KQI184" s="3"/>
      <c r="KQJ184" s="3"/>
      <c r="KQK184" s="3"/>
      <c r="KQL184" s="3"/>
      <c r="KQM184" s="3"/>
      <c r="KQN184" s="3"/>
      <c r="KQO184" s="3"/>
      <c r="KQP184" s="3"/>
      <c r="KQQ184" s="3"/>
      <c r="KQR184" s="3"/>
      <c r="KQS184" s="3"/>
      <c r="KQT184" s="3"/>
      <c r="KQU184" s="3"/>
      <c r="KQV184" s="3"/>
      <c r="KQW184" s="3"/>
      <c r="KQX184" s="3"/>
      <c r="KQY184" s="3"/>
      <c r="KQZ184" s="3"/>
      <c r="KRA184" s="3"/>
      <c r="KRB184" s="3"/>
      <c r="KRC184" s="3"/>
      <c r="KRD184" s="3"/>
      <c r="KRE184" s="3"/>
      <c r="KRF184" s="3"/>
      <c r="KRG184" s="3"/>
      <c r="KRH184" s="3"/>
      <c r="KRI184" s="3"/>
      <c r="KRJ184" s="3"/>
      <c r="KRK184" s="3"/>
      <c r="KRL184" s="3"/>
      <c r="KRM184" s="3"/>
      <c r="KRN184" s="3"/>
      <c r="KRO184" s="3"/>
      <c r="KRP184" s="3"/>
      <c r="KRQ184" s="3"/>
      <c r="KRR184" s="3"/>
      <c r="KRS184" s="3"/>
      <c r="KRT184" s="3"/>
      <c r="KRU184" s="3"/>
      <c r="KRV184" s="3"/>
      <c r="KRW184" s="3"/>
      <c r="KRX184" s="3"/>
      <c r="KRY184" s="3"/>
      <c r="KRZ184" s="3"/>
      <c r="KSA184" s="3"/>
      <c r="KSB184" s="3"/>
      <c r="KSC184" s="3"/>
      <c r="KSD184" s="3"/>
      <c r="KSE184" s="3"/>
      <c r="KSF184" s="3"/>
      <c r="KSG184" s="3"/>
      <c r="KSH184" s="3"/>
      <c r="KSI184" s="3"/>
      <c r="KSJ184" s="3"/>
      <c r="KSK184" s="3"/>
      <c r="KSL184" s="3"/>
      <c r="KSM184" s="3"/>
      <c r="KSN184" s="3"/>
      <c r="KSO184" s="3"/>
      <c r="KSP184" s="3"/>
      <c r="KSQ184" s="3"/>
      <c r="KSR184" s="3"/>
      <c r="KSS184" s="3"/>
      <c r="KST184" s="3"/>
      <c r="KSU184" s="3"/>
      <c r="KSV184" s="3"/>
      <c r="KSW184" s="3"/>
      <c r="KSX184" s="3"/>
      <c r="KSY184" s="3"/>
      <c r="KSZ184" s="3"/>
      <c r="KTA184" s="3"/>
      <c r="KTB184" s="3"/>
      <c r="KTC184" s="3"/>
      <c r="KTD184" s="3"/>
      <c r="KTE184" s="3"/>
      <c r="KTF184" s="3"/>
      <c r="KTG184" s="3"/>
      <c r="KTH184" s="3"/>
      <c r="KTI184" s="3"/>
      <c r="KTJ184" s="3"/>
      <c r="KTK184" s="3"/>
      <c r="KTL184" s="3"/>
      <c r="KTM184" s="3"/>
      <c r="KTN184" s="3"/>
      <c r="KTO184" s="3"/>
      <c r="KTP184" s="3"/>
      <c r="KTQ184" s="3"/>
      <c r="KTR184" s="3"/>
      <c r="KTS184" s="3"/>
      <c r="KTT184" s="3"/>
      <c r="KTU184" s="3"/>
      <c r="KTV184" s="3"/>
      <c r="KTW184" s="3"/>
      <c r="KTX184" s="3"/>
      <c r="KTY184" s="3"/>
      <c r="KTZ184" s="3"/>
      <c r="KUA184" s="3"/>
      <c r="KUB184" s="3"/>
      <c r="KUC184" s="3"/>
      <c r="KUD184" s="3"/>
      <c r="KUE184" s="3"/>
      <c r="KUF184" s="3"/>
      <c r="KUG184" s="3"/>
      <c r="KUH184" s="3"/>
      <c r="KUI184" s="3"/>
      <c r="KUJ184" s="3"/>
      <c r="KUK184" s="3"/>
      <c r="KUL184" s="3"/>
      <c r="KUM184" s="3"/>
      <c r="KUN184" s="3"/>
      <c r="KUO184" s="3"/>
      <c r="KUP184" s="3"/>
      <c r="KUQ184" s="3"/>
      <c r="KUR184" s="3"/>
      <c r="KUS184" s="3"/>
      <c r="KUT184" s="3"/>
      <c r="KUU184" s="3"/>
      <c r="KUV184" s="3"/>
      <c r="KUW184" s="3"/>
      <c r="KUX184" s="3"/>
      <c r="KUY184" s="3"/>
      <c r="KUZ184" s="3"/>
      <c r="KVA184" s="3"/>
      <c r="KVB184" s="3"/>
      <c r="KVC184" s="3"/>
      <c r="KVD184" s="3"/>
      <c r="KVE184" s="3"/>
      <c r="KVF184" s="3"/>
      <c r="KVG184" s="3"/>
      <c r="KVH184" s="3"/>
      <c r="KVI184" s="3"/>
      <c r="KVJ184" s="3"/>
      <c r="KVK184" s="3"/>
      <c r="KVL184" s="3"/>
      <c r="KVM184" s="3"/>
      <c r="KVN184" s="3"/>
      <c r="KVO184" s="3"/>
      <c r="KVP184" s="3"/>
      <c r="KVQ184" s="3"/>
      <c r="KVR184" s="3"/>
      <c r="KVS184" s="3"/>
      <c r="KVT184" s="3"/>
      <c r="KVU184" s="3"/>
      <c r="KVV184" s="3"/>
      <c r="KVW184" s="3"/>
      <c r="KVX184" s="3"/>
      <c r="KVY184" s="3"/>
      <c r="KVZ184" s="3"/>
      <c r="KWA184" s="3"/>
      <c r="KWB184" s="3"/>
      <c r="KWC184" s="3"/>
      <c r="KWD184" s="3"/>
      <c r="KWE184" s="3"/>
      <c r="KWF184" s="3"/>
      <c r="KWG184" s="3"/>
      <c r="KWH184" s="3"/>
      <c r="KWI184" s="3"/>
      <c r="KWJ184" s="3"/>
      <c r="KWK184" s="3"/>
      <c r="KWL184" s="3"/>
      <c r="KWM184" s="3"/>
      <c r="KWN184" s="3"/>
      <c r="KWO184" s="3"/>
      <c r="KWP184" s="3"/>
      <c r="KWQ184" s="3"/>
      <c r="KWR184" s="3"/>
      <c r="KWS184" s="3"/>
      <c r="KWT184" s="3"/>
      <c r="KWU184" s="3"/>
      <c r="KWV184" s="3"/>
      <c r="KWW184" s="3"/>
      <c r="KWX184" s="3"/>
      <c r="KWY184" s="3"/>
      <c r="KWZ184" s="3"/>
      <c r="KXA184" s="3"/>
      <c r="KXB184" s="3"/>
      <c r="KXC184" s="3"/>
      <c r="KXD184" s="3"/>
      <c r="KXE184" s="3"/>
      <c r="KXF184" s="3"/>
      <c r="KXG184" s="3"/>
      <c r="KXH184" s="3"/>
      <c r="KXI184" s="3"/>
      <c r="KXJ184" s="3"/>
      <c r="KXK184" s="3"/>
      <c r="KXL184" s="3"/>
      <c r="KXM184" s="3"/>
      <c r="KXN184" s="3"/>
      <c r="KXO184" s="3"/>
      <c r="KXP184" s="3"/>
      <c r="KXQ184" s="3"/>
      <c r="KXR184" s="3"/>
      <c r="KXS184" s="3"/>
      <c r="KXT184" s="3"/>
      <c r="KXU184" s="3"/>
      <c r="KXV184" s="3"/>
      <c r="KXW184" s="3"/>
      <c r="KXX184" s="3"/>
      <c r="KXY184" s="3"/>
      <c r="KXZ184" s="3"/>
      <c r="KYA184" s="3"/>
      <c r="KYB184" s="3"/>
      <c r="KYC184" s="3"/>
      <c r="KYD184" s="3"/>
      <c r="KYE184" s="3"/>
      <c r="KYF184" s="3"/>
      <c r="KYG184" s="3"/>
      <c r="KYH184" s="3"/>
      <c r="KYI184" s="3"/>
      <c r="KYJ184" s="3"/>
      <c r="KYK184" s="3"/>
      <c r="KYL184" s="3"/>
      <c r="KYM184" s="3"/>
      <c r="KYN184" s="3"/>
      <c r="KYO184" s="3"/>
      <c r="KYP184" s="3"/>
      <c r="KYQ184" s="3"/>
      <c r="KYR184" s="3"/>
      <c r="KYS184" s="3"/>
      <c r="KYT184" s="3"/>
      <c r="KYU184" s="3"/>
      <c r="KYV184" s="3"/>
      <c r="KYW184" s="3"/>
      <c r="KYX184" s="3"/>
      <c r="KYY184" s="3"/>
      <c r="KYZ184" s="3"/>
      <c r="KZA184" s="3"/>
      <c r="KZB184" s="3"/>
      <c r="KZC184" s="3"/>
      <c r="KZD184" s="3"/>
      <c r="KZE184" s="3"/>
      <c r="KZF184" s="3"/>
      <c r="KZG184" s="3"/>
      <c r="KZH184" s="3"/>
      <c r="KZI184" s="3"/>
      <c r="KZJ184" s="3"/>
      <c r="KZK184" s="3"/>
      <c r="KZL184" s="3"/>
      <c r="KZM184" s="3"/>
      <c r="KZN184" s="3"/>
      <c r="KZO184" s="3"/>
      <c r="KZP184" s="3"/>
      <c r="KZQ184" s="3"/>
      <c r="KZR184" s="3"/>
      <c r="KZS184" s="3"/>
      <c r="KZT184" s="3"/>
      <c r="KZU184" s="3"/>
      <c r="KZV184" s="3"/>
      <c r="KZW184" s="3"/>
      <c r="KZX184" s="3"/>
      <c r="KZY184" s="3"/>
      <c r="KZZ184" s="3"/>
      <c r="LAA184" s="3"/>
      <c r="LAB184" s="3"/>
      <c r="LAC184" s="3"/>
      <c r="LAD184" s="3"/>
      <c r="LAE184" s="3"/>
      <c r="LAF184" s="3"/>
      <c r="LAG184" s="3"/>
      <c r="LAH184" s="3"/>
      <c r="LAI184" s="3"/>
      <c r="LAJ184" s="3"/>
      <c r="LAK184" s="3"/>
      <c r="LAL184" s="3"/>
      <c r="LAM184" s="3"/>
      <c r="LAN184" s="3"/>
      <c r="LAO184" s="3"/>
      <c r="LAP184" s="3"/>
      <c r="LAQ184" s="3"/>
      <c r="LAR184" s="3"/>
      <c r="LAS184" s="3"/>
      <c r="LAT184" s="3"/>
      <c r="LAU184" s="3"/>
      <c r="LAV184" s="3"/>
      <c r="LAW184" s="3"/>
      <c r="LAX184" s="3"/>
      <c r="LAY184" s="3"/>
      <c r="LAZ184" s="3"/>
      <c r="LBA184" s="3"/>
      <c r="LBB184" s="3"/>
      <c r="LBC184" s="3"/>
      <c r="LBD184" s="3"/>
      <c r="LBE184" s="3"/>
      <c r="LBF184" s="3"/>
      <c r="LBG184" s="3"/>
      <c r="LBH184" s="3"/>
      <c r="LBI184" s="3"/>
      <c r="LBJ184" s="3"/>
      <c r="LBK184" s="3"/>
      <c r="LBL184" s="3"/>
      <c r="LBM184" s="3"/>
      <c r="LBN184" s="3"/>
      <c r="LBO184" s="3"/>
      <c r="LBP184" s="3"/>
      <c r="LBQ184" s="3"/>
      <c r="LBR184" s="3"/>
      <c r="LBS184" s="3"/>
      <c r="LBT184" s="3"/>
      <c r="LBU184" s="3"/>
      <c r="LBV184" s="3"/>
      <c r="LBW184" s="3"/>
      <c r="LBX184" s="3"/>
      <c r="LBY184" s="3"/>
      <c r="LBZ184" s="3"/>
      <c r="LCA184" s="3"/>
      <c r="LCB184" s="3"/>
      <c r="LCC184" s="3"/>
      <c r="LCD184" s="3"/>
      <c r="LCE184" s="3"/>
      <c r="LCF184" s="3"/>
      <c r="LCG184" s="3"/>
      <c r="LCH184" s="3"/>
      <c r="LCI184" s="3"/>
      <c r="LCJ184" s="3"/>
      <c r="LCK184" s="3"/>
      <c r="LCL184" s="3"/>
      <c r="LCM184" s="3"/>
      <c r="LCN184" s="3"/>
      <c r="LCO184" s="3"/>
      <c r="LCP184" s="3"/>
      <c r="LCQ184" s="3"/>
      <c r="LCR184" s="3"/>
      <c r="LCS184" s="3"/>
      <c r="LCT184" s="3"/>
      <c r="LCU184" s="3"/>
      <c r="LCV184" s="3"/>
      <c r="LCW184" s="3"/>
      <c r="LCX184" s="3"/>
      <c r="LCY184" s="3"/>
      <c r="LCZ184" s="3"/>
      <c r="LDA184" s="3"/>
      <c r="LDB184" s="3"/>
      <c r="LDC184" s="3"/>
      <c r="LDD184" s="3"/>
      <c r="LDE184" s="3"/>
      <c r="LDF184" s="3"/>
      <c r="LDG184" s="3"/>
      <c r="LDH184" s="3"/>
      <c r="LDI184" s="3"/>
      <c r="LDJ184" s="3"/>
      <c r="LDK184" s="3"/>
      <c r="LDL184" s="3"/>
      <c r="LDM184" s="3"/>
      <c r="LDN184" s="3"/>
      <c r="LDO184" s="3"/>
      <c r="LDP184" s="3"/>
      <c r="LDQ184" s="3"/>
      <c r="LDR184" s="3"/>
      <c r="LDS184" s="3"/>
      <c r="LDT184" s="3"/>
      <c r="LDU184" s="3"/>
      <c r="LDV184" s="3"/>
      <c r="LDW184" s="3"/>
      <c r="LDX184" s="3"/>
      <c r="LDY184" s="3"/>
      <c r="LDZ184" s="3"/>
      <c r="LEA184" s="3"/>
      <c r="LEB184" s="3"/>
      <c r="LEC184" s="3"/>
      <c r="LED184" s="3"/>
      <c r="LEE184" s="3"/>
      <c r="LEF184" s="3"/>
      <c r="LEG184" s="3"/>
      <c r="LEH184" s="3"/>
      <c r="LEI184" s="3"/>
      <c r="LEJ184" s="3"/>
      <c r="LEK184" s="3"/>
      <c r="LEL184" s="3"/>
      <c r="LEM184" s="3"/>
      <c r="LEN184" s="3"/>
      <c r="LEO184" s="3"/>
      <c r="LEP184" s="3"/>
      <c r="LEQ184" s="3"/>
      <c r="LER184" s="3"/>
      <c r="LES184" s="3"/>
      <c r="LET184" s="3"/>
      <c r="LEU184" s="3"/>
      <c r="LEV184" s="3"/>
      <c r="LEW184" s="3"/>
      <c r="LEX184" s="3"/>
      <c r="LEY184" s="3"/>
      <c r="LEZ184" s="3"/>
      <c r="LFA184" s="3"/>
      <c r="LFB184" s="3"/>
      <c r="LFC184" s="3"/>
      <c r="LFD184" s="3"/>
      <c r="LFE184" s="3"/>
      <c r="LFF184" s="3"/>
      <c r="LFG184" s="3"/>
      <c r="LFH184" s="3"/>
      <c r="LFI184" s="3"/>
      <c r="LFJ184" s="3"/>
      <c r="LFK184" s="3"/>
      <c r="LFL184" s="3"/>
      <c r="LFM184" s="3"/>
      <c r="LFN184" s="3"/>
      <c r="LFO184" s="3"/>
      <c r="LFP184" s="3"/>
      <c r="LFQ184" s="3"/>
      <c r="LFR184" s="3"/>
      <c r="LFS184" s="3"/>
      <c r="LFT184" s="3"/>
      <c r="LFU184" s="3"/>
      <c r="LFV184" s="3"/>
      <c r="LFW184" s="3"/>
      <c r="LFX184" s="3"/>
      <c r="LFY184" s="3"/>
      <c r="LFZ184" s="3"/>
      <c r="LGA184" s="3"/>
      <c r="LGB184" s="3"/>
      <c r="LGC184" s="3"/>
      <c r="LGD184" s="3"/>
      <c r="LGE184" s="3"/>
      <c r="LGF184" s="3"/>
      <c r="LGG184" s="3"/>
      <c r="LGH184" s="3"/>
      <c r="LGI184" s="3"/>
      <c r="LGJ184" s="3"/>
      <c r="LGK184" s="3"/>
      <c r="LGL184" s="3"/>
      <c r="LGM184" s="3"/>
      <c r="LGN184" s="3"/>
      <c r="LGO184" s="3"/>
      <c r="LGP184" s="3"/>
      <c r="LGQ184" s="3"/>
      <c r="LGR184" s="3"/>
      <c r="LGS184" s="3"/>
      <c r="LGT184" s="3"/>
      <c r="LGU184" s="3"/>
      <c r="LGV184" s="3"/>
      <c r="LGW184" s="3"/>
      <c r="LGX184" s="3"/>
      <c r="LGY184" s="3"/>
      <c r="LGZ184" s="3"/>
      <c r="LHA184" s="3"/>
      <c r="LHB184" s="3"/>
      <c r="LHC184" s="3"/>
      <c r="LHD184" s="3"/>
      <c r="LHE184" s="3"/>
      <c r="LHF184" s="3"/>
      <c r="LHG184" s="3"/>
      <c r="LHH184" s="3"/>
      <c r="LHI184" s="3"/>
      <c r="LHJ184" s="3"/>
      <c r="LHK184" s="3"/>
      <c r="LHL184" s="3"/>
      <c r="LHM184" s="3"/>
      <c r="LHN184" s="3"/>
      <c r="LHO184" s="3"/>
      <c r="LHP184" s="3"/>
      <c r="LHQ184" s="3"/>
      <c r="LHR184" s="3"/>
      <c r="LHS184" s="3"/>
      <c r="LHT184" s="3"/>
      <c r="LHU184" s="3"/>
      <c r="LHV184" s="3"/>
      <c r="LHW184" s="3"/>
      <c r="LHX184" s="3"/>
      <c r="LHY184" s="3"/>
      <c r="LHZ184" s="3"/>
      <c r="LIA184" s="3"/>
      <c r="LIB184" s="3"/>
      <c r="LIC184" s="3"/>
      <c r="LID184" s="3"/>
      <c r="LIE184" s="3"/>
      <c r="LIF184" s="3"/>
      <c r="LIG184" s="3"/>
      <c r="LIH184" s="3"/>
      <c r="LII184" s="3"/>
      <c r="LIJ184" s="3"/>
      <c r="LIK184" s="3"/>
      <c r="LIL184" s="3"/>
      <c r="LIM184" s="3"/>
      <c r="LIN184" s="3"/>
      <c r="LIO184" s="3"/>
      <c r="LIP184" s="3"/>
      <c r="LIQ184" s="3"/>
      <c r="LIR184" s="3"/>
      <c r="LIS184" s="3"/>
      <c r="LIT184" s="3"/>
      <c r="LIU184" s="3"/>
      <c r="LIV184" s="3"/>
      <c r="LIW184" s="3"/>
      <c r="LIX184" s="3"/>
      <c r="LIY184" s="3"/>
      <c r="LIZ184" s="3"/>
      <c r="LJA184" s="3"/>
      <c r="LJB184" s="3"/>
      <c r="LJC184" s="3"/>
      <c r="LJD184" s="3"/>
      <c r="LJE184" s="3"/>
      <c r="LJF184" s="3"/>
      <c r="LJG184" s="3"/>
      <c r="LJH184" s="3"/>
      <c r="LJI184" s="3"/>
      <c r="LJJ184" s="3"/>
      <c r="LJK184" s="3"/>
      <c r="LJL184" s="3"/>
      <c r="LJM184" s="3"/>
      <c r="LJN184" s="3"/>
      <c r="LJO184" s="3"/>
      <c r="LJP184" s="3"/>
      <c r="LJQ184" s="3"/>
      <c r="LJR184" s="3"/>
      <c r="LJS184" s="3"/>
      <c r="LJT184" s="3"/>
      <c r="LJU184" s="3"/>
      <c r="LJV184" s="3"/>
      <c r="LJW184" s="3"/>
      <c r="LJX184" s="3"/>
      <c r="LJY184" s="3"/>
      <c r="LJZ184" s="3"/>
      <c r="LKA184" s="3"/>
      <c r="LKB184" s="3"/>
      <c r="LKC184" s="3"/>
      <c r="LKD184" s="3"/>
      <c r="LKE184" s="3"/>
      <c r="LKF184" s="3"/>
      <c r="LKG184" s="3"/>
      <c r="LKH184" s="3"/>
      <c r="LKI184" s="3"/>
      <c r="LKJ184" s="3"/>
      <c r="LKK184" s="3"/>
      <c r="LKL184" s="3"/>
      <c r="LKM184" s="3"/>
      <c r="LKN184" s="3"/>
      <c r="LKO184" s="3"/>
      <c r="LKP184" s="3"/>
      <c r="LKQ184" s="3"/>
      <c r="LKR184" s="3"/>
      <c r="LKS184" s="3"/>
      <c r="LKT184" s="3"/>
      <c r="LKU184" s="3"/>
      <c r="LKV184" s="3"/>
      <c r="LKW184" s="3"/>
      <c r="LKX184" s="3"/>
      <c r="LKY184" s="3"/>
      <c r="LKZ184" s="3"/>
      <c r="LLA184" s="3"/>
      <c r="LLB184" s="3"/>
      <c r="LLC184" s="3"/>
      <c r="LLD184" s="3"/>
      <c r="LLE184" s="3"/>
      <c r="LLF184" s="3"/>
      <c r="LLG184" s="3"/>
      <c r="LLH184" s="3"/>
      <c r="LLI184" s="3"/>
      <c r="LLJ184" s="3"/>
      <c r="LLK184" s="3"/>
      <c r="LLL184" s="3"/>
      <c r="LLM184" s="3"/>
      <c r="LLN184" s="3"/>
      <c r="LLO184" s="3"/>
      <c r="LLP184" s="3"/>
      <c r="LLQ184" s="3"/>
      <c r="LLR184" s="3"/>
      <c r="LLS184" s="3"/>
      <c r="LLT184" s="3"/>
      <c r="LLU184" s="3"/>
      <c r="LLV184" s="3"/>
      <c r="LLW184" s="3"/>
      <c r="LLX184" s="3"/>
      <c r="LLY184" s="3"/>
      <c r="LLZ184" s="3"/>
      <c r="LMA184" s="3"/>
      <c r="LMB184" s="3"/>
      <c r="LMC184" s="3"/>
      <c r="LMD184" s="3"/>
      <c r="LME184" s="3"/>
      <c r="LMF184" s="3"/>
      <c r="LMG184" s="3"/>
      <c r="LMH184" s="3"/>
      <c r="LMI184" s="3"/>
      <c r="LMJ184" s="3"/>
      <c r="LMK184" s="3"/>
      <c r="LML184" s="3"/>
      <c r="LMM184" s="3"/>
      <c r="LMN184" s="3"/>
      <c r="LMO184" s="3"/>
      <c r="LMP184" s="3"/>
      <c r="LMQ184" s="3"/>
      <c r="LMR184" s="3"/>
      <c r="LMS184" s="3"/>
      <c r="LMT184" s="3"/>
      <c r="LMU184" s="3"/>
      <c r="LMV184" s="3"/>
      <c r="LMW184" s="3"/>
      <c r="LMX184" s="3"/>
      <c r="LMY184" s="3"/>
      <c r="LMZ184" s="3"/>
      <c r="LNA184" s="3"/>
      <c r="LNB184" s="3"/>
      <c r="LNC184" s="3"/>
      <c r="LND184" s="3"/>
      <c r="LNE184" s="3"/>
      <c r="LNF184" s="3"/>
      <c r="LNG184" s="3"/>
      <c r="LNH184" s="3"/>
      <c r="LNI184" s="3"/>
      <c r="LNJ184" s="3"/>
      <c r="LNK184" s="3"/>
      <c r="LNL184" s="3"/>
      <c r="LNM184" s="3"/>
      <c r="LNN184" s="3"/>
      <c r="LNO184" s="3"/>
      <c r="LNP184" s="3"/>
      <c r="LNQ184" s="3"/>
      <c r="LNR184" s="3"/>
      <c r="LNS184" s="3"/>
      <c r="LNT184" s="3"/>
      <c r="LNU184" s="3"/>
      <c r="LNV184" s="3"/>
      <c r="LNW184" s="3"/>
      <c r="LNX184" s="3"/>
      <c r="LNY184" s="3"/>
      <c r="LNZ184" s="3"/>
      <c r="LOA184" s="3"/>
      <c r="LOB184" s="3"/>
      <c r="LOC184" s="3"/>
      <c r="LOD184" s="3"/>
      <c r="LOE184" s="3"/>
      <c r="LOF184" s="3"/>
      <c r="LOG184" s="3"/>
      <c r="LOH184" s="3"/>
      <c r="LOI184" s="3"/>
      <c r="LOJ184" s="3"/>
      <c r="LOK184" s="3"/>
      <c r="LOL184" s="3"/>
      <c r="LOM184" s="3"/>
      <c r="LON184" s="3"/>
      <c r="LOO184" s="3"/>
      <c r="LOP184" s="3"/>
      <c r="LOQ184" s="3"/>
      <c r="LOR184" s="3"/>
      <c r="LOS184" s="3"/>
      <c r="LOT184" s="3"/>
      <c r="LOU184" s="3"/>
      <c r="LOV184" s="3"/>
      <c r="LOW184" s="3"/>
      <c r="LOX184" s="3"/>
      <c r="LOY184" s="3"/>
      <c r="LOZ184" s="3"/>
      <c r="LPA184" s="3"/>
      <c r="LPB184" s="3"/>
      <c r="LPC184" s="3"/>
      <c r="LPD184" s="3"/>
      <c r="LPE184" s="3"/>
      <c r="LPF184" s="3"/>
      <c r="LPG184" s="3"/>
      <c r="LPH184" s="3"/>
      <c r="LPI184" s="3"/>
      <c r="LPJ184" s="3"/>
      <c r="LPK184" s="3"/>
      <c r="LPL184" s="3"/>
      <c r="LPM184" s="3"/>
      <c r="LPN184" s="3"/>
      <c r="LPO184" s="3"/>
      <c r="LPP184" s="3"/>
      <c r="LPQ184" s="3"/>
      <c r="LPR184" s="3"/>
      <c r="LPS184" s="3"/>
      <c r="LPT184" s="3"/>
      <c r="LPU184" s="3"/>
      <c r="LPV184" s="3"/>
      <c r="LPW184" s="3"/>
      <c r="LPX184" s="3"/>
      <c r="LPY184" s="3"/>
      <c r="LPZ184" s="3"/>
      <c r="LQA184" s="3"/>
      <c r="LQB184" s="3"/>
      <c r="LQC184" s="3"/>
      <c r="LQD184" s="3"/>
      <c r="LQE184" s="3"/>
      <c r="LQF184" s="3"/>
      <c r="LQG184" s="3"/>
      <c r="LQH184" s="3"/>
      <c r="LQI184" s="3"/>
      <c r="LQJ184" s="3"/>
      <c r="LQK184" s="3"/>
      <c r="LQL184" s="3"/>
      <c r="LQM184" s="3"/>
      <c r="LQN184" s="3"/>
      <c r="LQO184" s="3"/>
      <c r="LQP184" s="3"/>
      <c r="LQQ184" s="3"/>
      <c r="LQR184" s="3"/>
      <c r="LQS184" s="3"/>
      <c r="LQT184" s="3"/>
      <c r="LQU184" s="3"/>
      <c r="LQV184" s="3"/>
      <c r="LQW184" s="3"/>
      <c r="LQX184" s="3"/>
      <c r="LQY184" s="3"/>
      <c r="LQZ184" s="3"/>
      <c r="LRA184" s="3"/>
      <c r="LRB184" s="3"/>
      <c r="LRC184" s="3"/>
      <c r="LRD184" s="3"/>
      <c r="LRE184" s="3"/>
      <c r="LRF184" s="3"/>
      <c r="LRG184" s="3"/>
      <c r="LRH184" s="3"/>
      <c r="LRI184" s="3"/>
      <c r="LRJ184" s="3"/>
      <c r="LRK184" s="3"/>
      <c r="LRL184" s="3"/>
      <c r="LRM184" s="3"/>
      <c r="LRN184" s="3"/>
      <c r="LRO184" s="3"/>
      <c r="LRP184" s="3"/>
      <c r="LRQ184" s="3"/>
      <c r="LRR184" s="3"/>
      <c r="LRS184" s="3"/>
      <c r="LRT184" s="3"/>
      <c r="LRU184" s="3"/>
      <c r="LRV184" s="3"/>
      <c r="LRW184" s="3"/>
      <c r="LRX184" s="3"/>
      <c r="LRY184" s="3"/>
      <c r="LRZ184" s="3"/>
      <c r="LSA184" s="3"/>
      <c r="LSB184" s="3"/>
      <c r="LSC184" s="3"/>
      <c r="LSD184" s="3"/>
      <c r="LSE184" s="3"/>
      <c r="LSF184" s="3"/>
      <c r="LSG184" s="3"/>
      <c r="LSH184" s="3"/>
      <c r="LSI184" s="3"/>
      <c r="LSJ184" s="3"/>
      <c r="LSK184" s="3"/>
      <c r="LSL184" s="3"/>
      <c r="LSM184" s="3"/>
      <c r="LSN184" s="3"/>
      <c r="LSO184" s="3"/>
      <c r="LSP184" s="3"/>
      <c r="LSQ184" s="3"/>
      <c r="LSR184" s="3"/>
      <c r="LSS184" s="3"/>
      <c r="LST184" s="3"/>
      <c r="LSU184" s="3"/>
      <c r="LSV184" s="3"/>
      <c r="LSW184" s="3"/>
      <c r="LSX184" s="3"/>
      <c r="LSY184" s="3"/>
      <c r="LSZ184" s="3"/>
      <c r="LTA184" s="3"/>
      <c r="LTB184" s="3"/>
      <c r="LTC184" s="3"/>
      <c r="LTD184" s="3"/>
      <c r="LTE184" s="3"/>
      <c r="LTF184" s="3"/>
      <c r="LTG184" s="3"/>
      <c r="LTH184" s="3"/>
      <c r="LTI184" s="3"/>
      <c r="LTJ184" s="3"/>
      <c r="LTK184" s="3"/>
      <c r="LTL184" s="3"/>
      <c r="LTM184" s="3"/>
      <c r="LTN184" s="3"/>
      <c r="LTO184" s="3"/>
      <c r="LTP184" s="3"/>
      <c r="LTQ184" s="3"/>
      <c r="LTR184" s="3"/>
      <c r="LTS184" s="3"/>
      <c r="LTT184" s="3"/>
      <c r="LTU184" s="3"/>
      <c r="LTV184" s="3"/>
      <c r="LTW184" s="3"/>
      <c r="LTX184" s="3"/>
      <c r="LTY184" s="3"/>
      <c r="LTZ184" s="3"/>
      <c r="LUA184" s="3"/>
      <c r="LUB184" s="3"/>
      <c r="LUC184" s="3"/>
      <c r="LUD184" s="3"/>
      <c r="LUE184" s="3"/>
      <c r="LUF184" s="3"/>
      <c r="LUG184" s="3"/>
      <c r="LUH184" s="3"/>
      <c r="LUI184" s="3"/>
      <c r="LUJ184" s="3"/>
      <c r="LUK184" s="3"/>
      <c r="LUL184" s="3"/>
      <c r="LUM184" s="3"/>
      <c r="LUN184" s="3"/>
      <c r="LUO184" s="3"/>
      <c r="LUP184" s="3"/>
      <c r="LUQ184" s="3"/>
      <c r="LUR184" s="3"/>
      <c r="LUS184" s="3"/>
      <c r="LUT184" s="3"/>
      <c r="LUU184" s="3"/>
      <c r="LUV184" s="3"/>
      <c r="LUW184" s="3"/>
      <c r="LUX184" s="3"/>
      <c r="LUY184" s="3"/>
      <c r="LUZ184" s="3"/>
      <c r="LVA184" s="3"/>
      <c r="LVB184" s="3"/>
      <c r="LVC184" s="3"/>
      <c r="LVD184" s="3"/>
      <c r="LVE184" s="3"/>
      <c r="LVF184" s="3"/>
      <c r="LVG184" s="3"/>
      <c r="LVH184" s="3"/>
      <c r="LVI184" s="3"/>
      <c r="LVJ184" s="3"/>
      <c r="LVK184" s="3"/>
      <c r="LVL184" s="3"/>
      <c r="LVM184" s="3"/>
      <c r="LVN184" s="3"/>
      <c r="LVO184" s="3"/>
      <c r="LVP184" s="3"/>
      <c r="LVQ184" s="3"/>
      <c r="LVR184" s="3"/>
      <c r="LVS184" s="3"/>
      <c r="LVT184" s="3"/>
      <c r="LVU184" s="3"/>
      <c r="LVV184" s="3"/>
      <c r="LVW184" s="3"/>
      <c r="LVX184" s="3"/>
      <c r="LVY184" s="3"/>
      <c r="LVZ184" s="3"/>
      <c r="LWA184" s="3"/>
      <c r="LWB184" s="3"/>
      <c r="LWC184" s="3"/>
      <c r="LWD184" s="3"/>
      <c r="LWE184" s="3"/>
      <c r="LWF184" s="3"/>
      <c r="LWG184" s="3"/>
      <c r="LWH184" s="3"/>
      <c r="LWI184" s="3"/>
      <c r="LWJ184" s="3"/>
      <c r="LWK184" s="3"/>
      <c r="LWL184" s="3"/>
      <c r="LWM184" s="3"/>
      <c r="LWN184" s="3"/>
      <c r="LWO184" s="3"/>
      <c r="LWP184" s="3"/>
      <c r="LWQ184" s="3"/>
      <c r="LWR184" s="3"/>
      <c r="LWS184" s="3"/>
      <c r="LWT184" s="3"/>
      <c r="LWU184" s="3"/>
      <c r="LWV184" s="3"/>
      <c r="LWW184" s="3"/>
      <c r="LWX184" s="3"/>
      <c r="LWY184" s="3"/>
      <c r="LWZ184" s="3"/>
      <c r="LXA184" s="3"/>
      <c r="LXB184" s="3"/>
      <c r="LXC184" s="3"/>
      <c r="LXD184" s="3"/>
      <c r="LXE184" s="3"/>
      <c r="LXF184" s="3"/>
      <c r="LXG184" s="3"/>
      <c r="LXH184" s="3"/>
      <c r="LXI184" s="3"/>
      <c r="LXJ184" s="3"/>
      <c r="LXK184" s="3"/>
      <c r="LXL184" s="3"/>
      <c r="LXM184" s="3"/>
      <c r="LXN184" s="3"/>
      <c r="LXO184" s="3"/>
      <c r="LXP184" s="3"/>
      <c r="LXQ184" s="3"/>
      <c r="LXR184" s="3"/>
      <c r="LXS184" s="3"/>
      <c r="LXT184" s="3"/>
      <c r="LXU184" s="3"/>
      <c r="LXV184" s="3"/>
      <c r="LXW184" s="3"/>
      <c r="LXX184" s="3"/>
      <c r="LXY184" s="3"/>
      <c r="LXZ184" s="3"/>
      <c r="LYA184" s="3"/>
      <c r="LYB184" s="3"/>
      <c r="LYC184" s="3"/>
      <c r="LYD184" s="3"/>
      <c r="LYE184" s="3"/>
      <c r="LYF184" s="3"/>
      <c r="LYG184" s="3"/>
      <c r="LYH184" s="3"/>
      <c r="LYI184" s="3"/>
      <c r="LYJ184" s="3"/>
      <c r="LYK184" s="3"/>
      <c r="LYL184" s="3"/>
      <c r="LYM184" s="3"/>
      <c r="LYN184" s="3"/>
      <c r="LYO184" s="3"/>
      <c r="LYP184" s="3"/>
      <c r="LYQ184" s="3"/>
      <c r="LYR184" s="3"/>
      <c r="LYS184" s="3"/>
      <c r="LYT184" s="3"/>
      <c r="LYU184" s="3"/>
      <c r="LYV184" s="3"/>
      <c r="LYW184" s="3"/>
      <c r="LYX184" s="3"/>
      <c r="LYY184" s="3"/>
      <c r="LYZ184" s="3"/>
      <c r="LZA184" s="3"/>
      <c r="LZB184" s="3"/>
      <c r="LZC184" s="3"/>
      <c r="LZD184" s="3"/>
      <c r="LZE184" s="3"/>
      <c r="LZF184" s="3"/>
      <c r="LZG184" s="3"/>
      <c r="LZH184" s="3"/>
      <c r="LZI184" s="3"/>
      <c r="LZJ184" s="3"/>
      <c r="LZK184" s="3"/>
      <c r="LZL184" s="3"/>
      <c r="LZM184" s="3"/>
      <c r="LZN184" s="3"/>
      <c r="LZO184" s="3"/>
      <c r="LZP184" s="3"/>
      <c r="LZQ184" s="3"/>
      <c r="LZR184" s="3"/>
      <c r="LZS184" s="3"/>
      <c r="LZT184" s="3"/>
      <c r="LZU184" s="3"/>
      <c r="LZV184" s="3"/>
      <c r="LZW184" s="3"/>
      <c r="LZX184" s="3"/>
      <c r="LZY184" s="3"/>
      <c r="LZZ184" s="3"/>
      <c r="MAA184" s="3"/>
      <c r="MAB184" s="3"/>
      <c r="MAC184" s="3"/>
      <c r="MAD184" s="3"/>
      <c r="MAE184" s="3"/>
      <c r="MAF184" s="3"/>
      <c r="MAG184" s="3"/>
      <c r="MAH184" s="3"/>
      <c r="MAI184" s="3"/>
      <c r="MAJ184" s="3"/>
      <c r="MAK184" s="3"/>
      <c r="MAL184" s="3"/>
      <c r="MAM184" s="3"/>
      <c r="MAN184" s="3"/>
      <c r="MAO184" s="3"/>
      <c r="MAP184" s="3"/>
      <c r="MAQ184" s="3"/>
      <c r="MAR184" s="3"/>
      <c r="MAS184" s="3"/>
      <c r="MAT184" s="3"/>
      <c r="MAU184" s="3"/>
      <c r="MAV184" s="3"/>
      <c r="MAW184" s="3"/>
      <c r="MAX184" s="3"/>
      <c r="MAY184" s="3"/>
      <c r="MAZ184" s="3"/>
      <c r="MBA184" s="3"/>
      <c r="MBB184" s="3"/>
      <c r="MBC184" s="3"/>
      <c r="MBD184" s="3"/>
      <c r="MBE184" s="3"/>
      <c r="MBF184" s="3"/>
      <c r="MBG184" s="3"/>
      <c r="MBH184" s="3"/>
      <c r="MBI184" s="3"/>
      <c r="MBJ184" s="3"/>
      <c r="MBK184" s="3"/>
      <c r="MBL184" s="3"/>
      <c r="MBM184" s="3"/>
      <c r="MBN184" s="3"/>
      <c r="MBO184" s="3"/>
      <c r="MBP184" s="3"/>
      <c r="MBQ184" s="3"/>
      <c r="MBR184" s="3"/>
      <c r="MBS184" s="3"/>
      <c r="MBT184" s="3"/>
      <c r="MBU184" s="3"/>
      <c r="MBV184" s="3"/>
      <c r="MBW184" s="3"/>
      <c r="MBX184" s="3"/>
      <c r="MBY184" s="3"/>
      <c r="MBZ184" s="3"/>
      <c r="MCA184" s="3"/>
      <c r="MCB184" s="3"/>
      <c r="MCC184" s="3"/>
      <c r="MCD184" s="3"/>
      <c r="MCE184" s="3"/>
      <c r="MCF184" s="3"/>
      <c r="MCG184" s="3"/>
      <c r="MCH184" s="3"/>
      <c r="MCI184" s="3"/>
      <c r="MCJ184" s="3"/>
      <c r="MCK184" s="3"/>
      <c r="MCL184" s="3"/>
      <c r="MCM184" s="3"/>
      <c r="MCN184" s="3"/>
      <c r="MCO184" s="3"/>
      <c r="MCP184" s="3"/>
      <c r="MCQ184" s="3"/>
      <c r="MCR184" s="3"/>
      <c r="MCS184" s="3"/>
      <c r="MCT184" s="3"/>
      <c r="MCU184" s="3"/>
      <c r="MCV184" s="3"/>
      <c r="MCW184" s="3"/>
      <c r="MCX184" s="3"/>
      <c r="MCY184" s="3"/>
      <c r="MCZ184" s="3"/>
      <c r="MDA184" s="3"/>
      <c r="MDB184" s="3"/>
      <c r="MDC184" s="3"/>
      <c r="MDD184" s="3"/>
      <c r="MDE184" s="3"/>
      <c r="MDF184" s="3"/>
      <c r="MDG184" s="3"/>
      <c r="MDH184" s="3"/>
      <c r="MDI184" s="3"/>
      <c r="MDJ184" s="3"/>
      <c r="MDK184" s="3"/>
      <c r="MDL184" s="3"/>
      <c r="MDM184" s="3"/>
      <c r="MDN184" s="3"/>
      <c r="MDO184" s="3"/>
      <c r="MDP184" s="3"/>
      <c r="MDQ184" s="3"/>
      <c r="MDR184" s="3"/>
      <c r="MDS184" s="3"/>
      <c r="MDT184" s="3"/>
      <c r="MDU184" s="3"/>
      <c r="MDV184" s="3"/>
      <c r="MDW184" s="3"/>
      <c r="MDX184" s="3"/>
      <c r="MDY184" s="3"/>
      <c r="MDZ184" s="3"/>
      <c r="MEA184" s="3"/>
      <c r="MEB184" s="3"/>
      <c r="MEC184" s="3"/>
      <c r="MED184" s="3"/>
      <c r="MEE184" s="3"/>
      <c r="MEF184" s="3"/>
      <c r="MEG184" s="3"/>
      <c r="MEH184" s="3"/>
      <c r="MEI184" s="3"/>
      <c r="MEJ184" s="3"/>
      <c r="MEK184" s="3"/>
      <c r="MEL184" s="3"/>
      <c r="MEM184" s="3"/>
      <c r="MEN184" s="3"/>
      <c r="MEO184" s="3"/>
      <c r="MEP184" s="3"/>
      <c r="MEQ184" s="3"/>
      <c r="MER184" s="3"/>
      <c r="MES184" s="3"/>
      <c r="MET184" s="3"/>
      <c r="MEU184" s="3"/>
      <c r="MEV184" s="3"/>
      <c r="MEW184" s="3"/>
      <c r="MEX184" s="3"/>
      <c r="MEY184" s="3"/>
      <c r="MEZ184" s="3"/>
      <c r="MFA184" s="3"/>
      <c r="MFB184" s="3"/>
      <c r="MFC184" s="3"/>
      <c r="MFD184" s="3"/>
      <c r="MFE184" s="3"/>
      <c r="MFF184" s="3"/>
      <c r="MFG184" s="3"/>
      <c r="MFH184" s="3"/>
      <c r="MFI184" s="3"/>
      <c r="MFJ184" s="3"/>
      <c r="MFK184" s="3"/>
      <c r="MFL184" s="3"/>
      <c r="MFM184" s="3"/>
      <c r="MFN184" s="3"/>
      <c r="MFO184" s="3"/>
      <c r="MFP184" s="3"/>
      <c r="MFQ184" s="3"/>
      <c r="MFR184" s="3"/>
      <c r="MFS184" s="3"/>
      <c r="MFT184" s="3"/>
      <c r="MFU184" s="3"/>
      <c r="MFV184" s="3"/>
      <c r="MFW184" s="3"/>
      <c r="MFX184" s="3"/>
      <c r="MFY184" s="3"/>
      <c r="MFZ184" s="3"/>
      <c r="MGA184" s="3"/>
      <c r="MGB184" s="3"/>
      <c r="MGC184" s="3"/>
      <c r="MGD184" s="3"/>
      <c r="MGE184" s="3"/>
      <c r="MGF184" s="3"/>
      <c r="MGG184" s="3"/>
      <c r="MGH184" s="3"/>
      <c r="MGI184" s="3"/>
      <c r="MGJ184" s="3"/>
      <c r="MGK184" s="3"/>
      <c r="MGL184" s="3"/>
      <c r="MGM184" s="3"/>
      <c r="MGN184" s="3"/>
      <c r="MGO184" s="3"/>
      <c r="MGP184" s="3"/>
      <c r="MGQ184" s="3"/>
      <c r="MGR184" s="3"/>
      <c r="MGS184" s="3"/>
      <c r="MGT184" s="3"/>
      <c r="MGU184" s="3"/>
      <c r="MGV184" s="3"/>
      <c r="MGW184" s="3"/>
      <c r="MGX184" s="3"/>
      <c r="MGY184" s="3"/>
      <c r="MGZ184" s="3"/>
      <c r="MHA184" s="3"/>
      <c r="MHB184" s="3"/>
      <c r="MHC184" s="3"/>
      <c r="MHD184" s="3"/>
      <c r="MHE184" s="3"/>
      <c r="MHF184" s="3"/>
      <c r="MHG184" s="3"/>
      <c r="MHH184" s="3"/>
      <c r="MHI184" s="3"/>
      <c r="MHJ184" s="3"/>
      <c r="MHK184" s="3"/>
      <c r="MHL184" s="3"/>
      <c r="MHM184" s="3"/>
      <c r="MHN184" s="3"/>
      <c r="MHO184" s="3"/>
      <c r="MHP184" s="3"/>
      <c r="MHQ184" s="3"/>
      <c r="MHR184" s="3"/>
      <c r="MHS184" s="3"/>
      <c r="MHT184" s="3"/>
      <c r="MHU184" s="3"/>
      <c r="MHV184" s="3"/>
      <c r="MHW184" s="3"/>
      <c r="MHX184" s="3"/>
      <c r="MHY184" s="3"/>
      <c r="MHZ184" s="3"/>
      <c r="MIA184" s="3"/>
      <c r="MIB184" s="3"/>
      <c r="MIC184" s="3"/>
      <c r="MID184" s="3"/>
      <c r="MIE184" s="3"/>
      <c r="MIF184" s="3"/>
      <c r="MIG184" s="3"/>
      <c r="MIH184" s="3"/>
      <c r="MII184" s="3"/>
      <c r="MIJ184" s="3"/>
      <c r="MIK184" s="3"/>
      <c r="MIL184" s="3"/>
      <c r="MIM184" s="3"/>
      <c r="MIN184" s="3"/>
      <c r="MIO184" s="3"/>
      <c r="MIP184" s="3"/>
      <c r="MIQ184" s="3"/>
      <c r="MIR184" s="3"/>
      <c r="MIS184" s="3"/>
      <c r="MIT184" s="3"/>
      <c r="MIU184" s="3"/>
      <c r="MIV184" s="3"/>
      <c r="MIW184" s="3"/>
      <c r="MIX184" s="3"/>
      <c r="MIY184" s="3"/>
      <c r="MIZ184" s="3"/>
      <c r="MJA184" s="3"/>
      <c r="MJB184" s="3"/>
      <c r="MJC184" s="3"/>
      <c r="MJD184" s="3"/>
      <c r="MJE184" s="3"/>
      <c r="MJF184" s="3"/>
      <c r="MJG184" s="3"/>
      <c r="MJH184" s="3"/>
      <c r="MJI184" s="3"/>
      <c r="MJJ184" s="3"/>
      <c r="MJK184" s="3"/>
      <c r="MJL184" s="3"/>
      <c r="MJM184" s="3"/>
      <c r="MJN184" s="3"/>
      <c r="MJO184" s="3"/>
      <c r="MJP184" s="3"/>
      <c r="MJQ184" s="3"/>
      <c r="MJR184" s="3"/>
      <c r="MJS184" s="3"/>
      <c r="MJT184" s="3"/>
      <c r="MJU184" s="3"/>
      <c r="MJV184" s="3"/>
      <c r="MJW184" s="3"/>
      <c r="MJX184" s="3"/>
      <c r="MJY184" s="3"/>
      <c r="MJZ184" s="3"/>
      <c r="MKA184" s="3"/>
      <c r="MKB184" s="3"/>
      <c r="MKC184" s="3"/>
      <c r="MKD184" s="3"/>
      <c r="MKE184" s="3"/>
      <c r="MKF184" s="3"/>
      <c r="MKG184" s="3"/>
      <c r="MKH184" s="3"/>
      <c r="MKI184" s="3"/>
      <c r="MKJ184" s="3"/>
      <c r="MKK184" s="3"/>
      <c r="MKL184" s="3"/>
      <c r="MKM184" s="3"/>
      <c r="MKN184" s="3"/>
      <c r="MKO184" s="3"/>
      <c r="MKP184" s="3"/>
      <c r="MKQ184" s="3"/>
      <c r="MKR184" s="3"/>
      <c r="MKS184" s="3"/>
      <c r="MKT184" s="3"/>
      <c r="MKU184" s="3"/>
      <c r="MKV184" s="3"/>
      <c r="MKW184" s="3"/>
      <c r="MKX184" s="3"/>
      <c r="MKY184" s="3"/>
      <c r="MKZ184" s="3"/>
      <c r="MLA184" s="3"/>
      <c r="MLB184" s="3"/>
      <c r="MLC184" s="3"/>
      <c r="MLD184" s="3"/>
      <c r="MLE184" s="3"/>
      <c r="MLF184" s="3"/>
      <c r="MLG184" s="3"/>
      <c r="MLH184" s="3"/>
      <c r="MLI184" s="3"/>
      <c r="MLJ184" s="3"/>
      <c r="MLK184" s="3"/>
      <c r="MLL184" s="3"/>
      <c r="MLM184" s="3"/>
      <c r="MLN184" s="3"/>
      <c r="MLO184" s="3"/>
      <c r="MLP184" s="3"/>
      <c r="MLQ184" s="3"/>
      <c r="MLR184" s="3"/>
      <c r="MLS184" s="3"/>
      <c r="MLT184" s="3"/>
      <c r="MLU184" s="3"/>
      <c r="MLV184" s="3"/>
      <c r="MLW184" s="3"/>
      <c r="MLX184" s="3"/>
      <c r="MLY184" s="3"/>
      <c r="MLZ184" s="3"/>
      <c r="MMA184" s="3"/>
      <c r="MMB184" s="3"/>
      <c r="MMC184" s="3"/>
      <c r="MMD184" s="3"/>
      <c r="MME184" s="3"/>
      <c r="MMF184" s="3"/>
      <c r="MMG184" s="3"/>
      <c r="MMH184" s="3"/>
      <c r="MMI184" s="3"/>
      <c r="MMJ184" s="3"/>
      <c r="MMK184" s="3"/>
      <c r="MML184" s="3"/>
      <c r="MMM184" s="3"/>
      <c r="MMN184" s="3"/>
      <c r="MMO184" s="3"/>
      <c r="MMP184" s="3"/>
      <c r="MMQ184" s="3"/>
      <c r="MMR184" s="3"/>
      <c r="MMS184" s="3"/>
      <c r="MMT184" s="3"/>
      <c r="MMU184" s="3"/>
      <c r="MMV184" s="3"/>
      <c r="MMW184" s="3"/>
      <c r="MMX184" s="3"/>
      <c r="MMY184" s="3"/>
      <c r="MMZ184" s="3"/>
      <c r="MNA184" s="3"/>
      <c r="MNB184" s="3"/>
      <c r="MNC184" s="3"/>
      <c r="MND184" s="3"/>
      <c r="MNE184" s="3"/>
      <c r="MNF184" s="3"/>
      <c r="MNG184" s="3"/>
      <c r="MNH184" s="3"/>
      <c r="MNI184" s="3"/>
      <c r="MNJ184" s="3"/>
      <c r="MNK184" s="3"/>
      <c r="MNL184" s="3"/>
      <c r="MNM184" s="3"/>
      <c r="MNN184" s="3"/>
      <c r="MNO184" s="3"/>
      <c r="MNP184" s="3"/>
      <c r="MNQ184" s="3"/>
      <c r="MNR184" s="3"/>
      <c r="MNS184" s="3"/>
      <c r="MNT184" s="3"/>
      <c r="MNU184" s="3"/>
      <c r="MNV184" s="3"/>
      <c r="MNW184" s="3"/>
      <c r="MNX184" s="3"/>
      <c r="MNY184" s="3"/>
      <c r="MNZ184" s="3"/>
      <c r="MOA184" s="3"/>
      <c r="MOB184" s="3"/>
      <c r="MOC184" s="3"/>
      <c r="MOD184" s="3"/>
      <c r="MOE184" s="3"/>
      <c r="MOF184" s="3"/>
      <c r="MOG184" s="3"/>
      <c r="MOH184" s="3"/>
      <c r="MOI184" s="3"/>
      <c r="MOJ184" s="3"/>
      <c r="MOK184" s="3"/>
      <c r="MOL184" s="3"/>
      <c r="MOM184" s="3"/>
      <c r="MON184" s="3"/>
      <c r="MOO184" s="3"/>
      <c r="MOP184" s="3"/>
      <c r="MOQ184" s="3"/>
      <c r="MOR184" s="3"/>
      <c r="MOS184" s="3"/>
      <c r="MOT184" s="3"/>
      <c r="MOU184" s="3"/>
      <c r="MOV184" s="3"/>
      <c r="MOW184" s="3"/>
      <c r="MOX184" s="3"/>
      <c r="MOY184" s="3"/>
      <c r="MOZ184" s="3"/>
      <c r="MPA184" s="3"/>
      <c r="MPB184" s="3"/>
      <c r="MPC184" s="3"/>
      <c r="MPD184" s="3"/>
      <c r="MPE184" s="3"/>
      <c r="MPF184" s="3"/>
      <c r="MPG184" s="3"/>
      <c r="MPH184" s="3"/>
      <c r="MPI184" s="3"/>
      <c r="MPJ184" s="3"/>
      <c r="MPK184" s="3"/>
      <c r="MPL184" s="3"/>
      <c r="MPM184" s="3"/>
      <c r="MPN184" s="3"/>
      <c r="MPO184" s="3"/>
      <c r="MPP184" s="3"/>
      <c r="MPQ184" s="3"/>
      <c r="MPR184" s="3"/>
      <c r="MPS184" s="3"/>
      <c r="MPT184" s="3"/>
      <c r="MPU184" s="3"/>
      <c r="MPV184" s="3"/>
      <c r="MPW184" s="3"/>
      <c r="MPX184" s="3"/>
      <c r="MPY184" s="3"/>
      <c r="MPZ184" s="3"/>
      <c r="MQA184" s="3"/>
      <c r="MQB184" s="3"/>
      <c r="MQC184" s="3"/>
      <c r="MQD184" s="3"/>
      <c r="MQE184" s="3"/>
      <c r="MQF184" s="3"/>
      <c r="MQG184" s="3"/>
      <c r="MQH184" s="3"/>
      <c r="MQI184" s="3"/>
      <c r="MQJ184" s="3"/>
      <c r="MQK184" s="3"/>
      <c r="MQL184" s="3"/>
      <c r="MQM184" s="3"/>
      <c r="MQN184" s="3"/>
      <c r="MQO184" s="3"/>
      <c r="MQP184" s="3"/>
      <c r="MQQ184" s="3"/>
      <c r="MQR184" s="3"/>
      <c r="MQS184" s="3"/>
      <c r="MQT184" s="3"/>
      <c r="MQU184" s="3"/>
      <c r="MQV184" s="3"/>
      <c r="MQW184" s="3"/>
      <c r="MQX184" s="3"/>
      <c r="MQY184" s="3"/>
      <c r="MQZ184" s="3"/>
      <c r="MRA184" s="3"/>
      <c r="MRB184" s="3"/>
      <c r="MRC184" s="3"/>
      <c r="MRD184" s="3"/>
      <c r="MRE184" s="3"/>
      <c r="MRF184" s="3"/>
      <c r="MRG184" s="3"/>
      <c r="MRH184" s="3"/>
      <c r="MRI184" s="3"/>
      <c r="MRJ184" s="3"/>
      <c r="MRK184" s="3"/>
      <c r="MRL184" s="3"/>
      <c r="MRM184" s="3"/>
      <c r="MRN184" s="3"/>
      <c r="MRO184" s="3"/>
      <c r="MRP184" s="3"/>
      <c r="MRQ184" s="3"/>
      <c r="MRR184" s="3"/>
      <c r="MRS184" s="3"/>
      <c r="MRT184" s="3"/>
      <c r="MRU184" s="3"/>
      <c r="MRV184" s="3"/>
      <c r="MRW184" s="3"/>
      <c r="MRX184" s="3"/>
      <c r="MRY184" s="3"/>
      <c r="MRZ184" s="3"/>
      <c r="MSA184" s="3"/>
      <c r="MSB184" s="3"/>
      <c r="MSC184" s="3"/>
      <c r="MSD184" s="3"/>
      <c r="MSE184" s="3"/>
      <c r="MSF184" s="3"/>
      <c r="MSG184" s="3"/>
      <c r="MSH184" s="3"/>
      <c r="MSI184" s="3"/>
      <c r="MSJ184" s="3"/>
      <c r="MSK184" s="3"/>
      <c r="MSL184" s="3"/>
      <c r="MSM184" s="3"/>
      <c r="MSN184" s="3"/>
      <c r="MSO184" s="3"/>
      <c r="MSP184" s="3"/>
      <c r="MSQ184" s="3"/>
      <c r="MSR184" s="3"/>
      <c r="MSS184" s="3"/>
      <c r="MST184" s="3"/>
      <c r="MSU184" s="3"/>
      <c r="MSV184" s="3"/>
      <c r="MSW184" s="3"/>
      <c r="MSX184" s="3"/>
      <c r="MSY184" s="3"/>
      <c r="MSZ184" s="3"/>
      <c r="MTA184" s="3"/>
      <c r="MTB184" s="3"/>
      <c r="MTC184" s="3"/>
      <c r="MTD184" s="3"/>
      <c r="MTE184" s="3"/>
      <c r="MTF184" s="3"/>
      <c r="MTG184" s="3"/>
      <c r="MTH184" s="3"/>
      <c r="MTI184" s="3"/>
      <c r="MTJ184" s="3"/>
      <c r="MTK184" s="3"/>
      <c r="MTL184" s="3"/>
      <c r="MTM184" s="3"/>
      <c r="MTN184" s="3"/>
      <c r="MTO184" s="3"/>
      <c r="MTP184" s="3"/>
      <c r="MTQ184" s="3"/>
      <c r="MTR184" s="3"/>
      <c r="MTS184" s="3"/>
      <c r="MTT184" s="3"/>
      <c r="MTU184" s="3"/>
      <c r="MTV184" s="3"/>
      <c r="MTW184" s="3"/>
      <c r="MTX184" s="3"/>
      <c r="MTY184" s="3"/>
      <c r="MTZ184" s="3"/>
      <c r="MUA184" s="3"/>
      <c r="MUB184" s="3"/>
      <c r="MUC184" s="3"/>
      <c r="MUD184" s="3"/>
      <c r="MUE184" s="3"/>
      <c r="MUF184" s="3"/>
      <c r="MUG184" s="3"/>
      <c r="MUH184" s="3"/>
      <c r="MUI184" s="3"/>
      <c r="MUJ184" s="3"/>
      <c r="MUK184" s="3"/>
      <c r="MUL184" s="3"/>
      <c r="MUM184" s="3"/>
      <c r="MUN184" s="3"/>
      <c r="MUO184" s="3"/>
      <c r="MUP184" s="3"/>
      <c r="MUQ184" s="3"/>
      <c r="MUR184" s="3"/>
      <c r="MUS184" s="3"/>
      <c r="MUT184" s="3"/>
      <c r="MUU184" s="3"/>
      <c r="MUV184" s="3"/>
      <c r="MUW184" s="3"/>
      <c r="MUX184" s="3"/>
      <c r="MUY184" s="3"/>
      <c r="MUZ184" s="3"/>
      <c r="MVA184" s="3"/>
      <c r="MVB184" s="3"/>
      <c r="MVC184" s="3"/>
      <c r="MVD184" s="3"/>
      <c r="MVE184" s="3"/>
      <c r="MVF184" s="3"/>
      <c r="MVG184" s="3"/>
      <c r="MVH184" s="3"/>
      <c r="MVI184" s="3"/>
      <c r="MVJ184" s="3"/>
      <c r="MVK184" s="3"/>
      <c r="MVL184" s="3"/>
      <c r="MVM184" s="3"/>
      <c r="MVN184" s="3"/>
      <c r="MVO184" s="3"/>
      <c r="MVP184" s="3"/>
      <c r="MVQ184" s="3"/>
      <c r="MVR184" s="3"/>
      <c r="MVS184" s="3"/>
      <c r="MVT184" s="3"/>
      <c r="MVU184" s="3"/>
      <c r="MVV184" s="3"/>
      <c r="MVW184" s="3"/>
      <c r="MVX184" s="3"/>
      <c r="MVY184" s="3"/>
      <c r="MVZ184" s="3"/>
      <c r="MWA184" s="3"/>
      <c r="MWB184" s="3"/>
      <c r="MWC184" s="3"/>
      <c r="MWD184" s="3"/>
      <c r="MWE184" s="3"/>
      <c r="MWF184" s="3"/>
      <c r="MWG184" s="3"/>
      <c r="MWH184" s="3"/>
      <c r="MWI184" s="3"/>
      <c r="MWJ184" s="3"/>
      <c r="MWK184" s="3"/>
      <c r="MWL184" s="3"/>
      <c r="MWM184" s="3"/>
      <c r="MWN184" s="3"/>
      <c r="MWO184" s="3"/>
      <c r="MWP184" s="3"/>
      <c r="MWQ184" s="3"/>
      <c r="MWR184" s="3"/>
      <c r="MWS184" s="3"/>
      <c r="MWT184" s="3"/>
      <c r="MWU184" s="3"/>
      <c r="MWV184" s="3"/>
      <c r="MWW184" s="3"/>
      <c r="MWX184" s="3"/>
      <c r="MWY184" s="3"/>
      <c r="MWZ184" s="3"/>
      <c r="MXA184" s="3"/>
      <c r="MXB184" s="3"/>
      <c r="MXC184" s="3"/>
      <c r="MXD184" s="3"/>
      <c r="MXE184" s="3"/>
      <c r="MXF184" s="3"/>
      <c r="MXG184" s="3"/>
      <c r="MXH184" s="3"/>
      <c r="MXI184" s="3"/>
      <c r="MXJ184" s="3"/>
      <c r="MXK184" s="3"/>
      <c r="MXL184" s="3"/>
      <c r="MXM184" s="3"/>
      <c r="MXN184" s="3"/>
      <c r="MXO184" s="3"/>
      <c r="MXP184" s="3"/>
      <c r="MXQ184" s="3"/>
      <c r="MXR184" s="3"/>
      <c r="MXS184" s="3"/>
      <c r="MXT184" s="3"/>
      <c r="MXU184" s="3"/>
      <c r="MXV184" s="3"/>
      <c r="MXW184" s="3"/>
      <c r="MXX184" s="3"/>
      <c r="MXY184" s="3"/>
      <c r="MXZ184" s="3"/>
      <c r="MYA184" s="3"/>
      <c r="MYB184" s="3"/>
      <c r="MYC184" s="3"/>
      <c r="MYD184" s="3"/>
      <c r="MYE184" s="3"/>
      <c r="MYF184" s="3"/>
      <c r="MYG184" s="3"/>
      <c r="MYH184" s="3"/>
      <c r="MYI184" s="3"/>
      <c r="MYJ184" s="3"/>
      <c r="MYK184" s="3"/>
      <c r="MYL184" s="3"/>
      <c r="MYM184" s="3"/>
      <c r="MYN184" s="3"/>
      <c r="MYO184" s="3"/>
      <c r="MYP184" s="3"/>
      <c r="MYQ184" s="3"/>
      <c r="MYR184" s="3"/>
      <c r="MYS184" s="3"/>
      <c r="MYT184" s="3"/>
      <c r="MYU184" s="3"/>
      <c r="MYV184" s="3"/>
      <c r="MYW184" s="3"/>
      <c r="MYX184" s="3"/>
      <c r="MYY184" s="3"/>
      <c r="MYZ184" s="3"/>
      <c r="MZA184" s="3"/>
      <c r="MZB184" s="3"/>
      <c r="MZC184" s="3"/>
      <c r="MZD184" s="3"/>
      <c r="MZE184" s="3"/>
      <c r="MZF184" s="3"/>
      <c r="MZG184" s="3"/>
      <c r="MZH184" s="3"/>
      <c r="MZI184" s="3"/>
      <c r="MZJ184" s="3"/>
      <c r="MZK184" s="3"/>
      <c r="MZL184" s="3"/>
      <c r="MZM184" s="3"/>
      <c r="MZN184" s="3"/>
      <c r="MZO184" s="3"/>
      <c r="MZP184" s="3"/>
      <c r="MZQ184" s="3"/>
      <c r="MZR184" s="3"/>
      <c r="MZS184" s="3"/>
      <c r="MZT184" s="3"/>
      <c r="MZU184" s="3"/>
      <c r="MZV184" s="3"/>
      <c r="MZW184" s="3"/>
      <c r="MZX184" s="3"/>
      <c r="MZY184" s="3"/>
      <c r="MZZ184" s="3"/>
      <c r="NAA184" s="3"/>
      <c r="NAB184" s="3"/>
      <c r="NAC184" s="3"/>
      <c r="NAD184" s="3"/>
      <c r="NAE184" s="3"/>
      <c r="NAF184" s="3"/>
      <c r="NAG184" s="3"/>
      <c r="NAH184" s="3"/>
      <c r="NAI184" s="3"/>
      <c r="NAJ184" s="3"/>
      <c r="NAK184" s="3"/>
      <c r="NAL184" s="3"/>
      <c r="NAM184" s="3"/>
      <c r="NAN184" s="3"/>
      <c r="NAO184" s="3"/>
      <c r="NAP184" s="3"/>
      <c r="NAQ184" s="3"/>
      <c r="NAR184" s="3"/>
      <c r="NAS184" s="3"/>
      <c r="NAT184" s="3"/>
      <c r="NAU184" s="3"/>
      <c r="NAV184" s="3"/>
      <c r="NAW184" s="3"/>
      <c r="NAX184" s="3"/>
      <c r="NAY184" s="3"/>
      <c r="NAZ184" s="3"/>
      <c r="NBA184" s="3"/>
      <c r="NBB184" s="3"/>
      <c r="NBC184" s="3"/>
      <c r="NBD184" s="3"/>
      <c r="NBE184" s="3"/>
      <c r="NBF184" s="3"/>
      <c r="NBG184" s="3"/>
      <c r="NBH184" s="3"/>
      <c r="NBI184" s="3"/>
      <c r="NBJ184" s="3"/>
      <c r="NBK184" s="3"/>
      <c r="NBL184" s="3"/>
      <c r="NBM184" s="3"/>
      <c r="NBN184" s="3"/>
      <c r="NBO184" s="3"/>
      <c r="NBP184" s="3"/>
      <c r="NBQ184" s="3"/>
      <c r="NBR184" s="3"/>
      <c r="NBS184" s="3"/>
      <c r="NBT184" s="3"/>
      <c r="NBU184" s="3"/>
      <c r="NBV184" s="3"/>
      <c r="NBW184" s="3"/>
      <c r="NBX184" s="3"/>
      <c r="NBY184" s="3"/>
      <c r="NBZ184" s="3"/>
      <c r="NCA184" s="3"/>
      <c r="NCB184" s="3"/>
      <c r="NCC184" s="3"/>
      <c r="NCD184" s="3"/>
      <c r="NCE184" s="3"/>
      <c r="NCF184" s="3"/>
      <c r="NCG184" s="3"/>
      <c r="NCH184" s="3"/>
      <c r="NCI184" s="3"/>
      <c r="NCJ184" s="3"/>
      <c r="NCK184" s="3"/>
      <c r="NCL184" s="3"/>
      <c r="NCM184" s="3"/>
      <c r="NCN184" s="3"/>
      <c r="NCO184" s="3"/>
      <c r="NCP184" s="3"/>
      <c r="NCQ184" s="3"/>
      <c r="NCR184" s="3"/>
      <c r="NCS184" s="3"/>
      <c r="NCT184" s="3"/>
      <c r="NCU184" s="3"/>
      <c r="NCV184" s="3"/>
      <c r="NCW184" s="3"/>
      <c r="NCX184" s="3"/>
      <c r="NCY184" s="3"/>
      <c r="NCZ184" s="3"/>
      <c r="NDA184" s="3"/>
      <c r="NDB184" s="3"/>
      <c r="NDC184" s="3"/>
      <c r="NDD184" s="3"/>
      <c r="NDE184" s="3"/>
      <c r="NDF184" s="3"/>
      <c r="NDG184" s="3"/>
      <c r="NDH184" s="3"/>
      <c r="NDI184" s="3"/>
      <c r="NDJ184" s="3"/>
      <c r="NDK184" s="3"/>
      <c r="NDL184" s="3"/>
      <c r="NDM184" s="3"/>
      <c r="NDN184" s="3"/>
      <c r="NDO184" s="3"/>
      <c r="NDP184" s="3"/>
      <c r="NDQ184" s="3"/>
      <c r="NDR184" s="3"/>
      <c r="NDS184" s="3"/>
      <c r="NDT184" s="3"/>
      <c r="NDU184" s="3"/>
      <c r="NDV184" s="3"/>
      <c r="NDW184" s="3"/>
      <c r="NDX184" s="3"/>
      <c r="NDY184" s="3"/>
      <c r="NDZ184" s="3"/>
      <c r="NEA184" s="3"/>
      <c r="NEB184" s="3"/>
      <c r="NEC184" s="3"/>
      <c r="NED184" s="3"/>
      <c r="NEE184" s="3"/>
      <c r="NEF184" s="3"/>
      <c r="NEG184" s="3"/>
      <c r="NEH184" s="3"/>
      <c r="NEI184" s="3"/>
      <c r="NEJ184" s="3"/>
      <c r="NEK184" s="3"/>
      <c r="NEL184" s="3"/>
      <c r="NEM184" s="3"/>
      <c r="NEN184" s="3"/>
      <c r="NEO184" s="3"/>
      <c r="NEP184" s="3"/>
      <c r="NEQ184" s="3"/>
      <c r="NER184" s="3"/>
      <c r="NES184" s="3"/>
      <c r="NET184" s="3"/>
      <c r="NEU184" s="3"/>
      <c r="NEV184" s="3"/>
      <c r="NEW184" s="3"/>
      <c r="NEX184" s="3"/>
      <c r="NEY184" s="3"/>
      <c r="NEZ184" s="3"/>
      <c r="NFA184" s="3"/>
      <c r="NFB184" s="3"/>
      <c r="NFC184" s="3"/>
      <c r="NFD184" s="3"/>
      <c r="NFE184" s="3"/>
      <c r="NFF184" s="3"/>
      <c r="NFG184" s="3"/>
      <c r="NFH184" s="3"/>
      <c r="NFI184" s="3"/>
      <c r="NFJ184" s="3"/>
      <c r="NFK184" s="3"/>
      <c r="NFL184" s="3"/>
      <c r="NFM184" s="3"/>
      <c r="NFN184" s="3"/>
      <c r="NFO184" s="3"/>
      <c r="NFP184" s="3"/>
      <c r="NFQ184" s="3"/>
      <c r="NFR184" s="3"/>
      <c r="NFS184" s="3"/>
      <c r="NFT184" s="3"/>
      <c r="NFU184" s="3"/>
      <c r="NFV184" s="3"/>
      <c r="NFW184" s="3"/>
      <c r="NFX184" s="3"/>
      <c r="NFY184" s="3"/>
      <c r="NFZ184" s="3"/>
      <c r="NGA184" s="3"/>
      <c r="NGB184" s="3"/>
      <c r="NGC184" s="3"/>
      <c r="NGD184" s="3"/>
      <c r="NGE184" s="3"/>
      <c r="NGF184" s="3"/>
      <c r="NGG184" s="3"/>
      <c r="NGH184" s="3"/>
      <c r="NGI184" s="3"/>
      <c r="NGJ184" s="3"/>
      <c r="NGK184" s="3"/>
      <c r="NGL184" s="3"/>
      <c r="NGM184" s="3"/>
      <c r="NGN184" s="3"/>
      <c r="NGO184" s="3"/>
      <c r="NGP184" s="3"/>
      <c r="NGQ184" s="3"/>
      <c r="NGR184" s="3"/>
      <c r="NGS184" s="3"/>
      <c r="NGT184" s="3"/>
      <c r="NGU184" s="3"/>
      <c r="NGV184" s="3"/>
      <c r="NGW184" s="3"/>
      <c r="NGX184" s="3"/>
      <c r="NGY184" s="3"/>
      <c r="NGZ184" s="3"/>
      <c r="NHA184" s="3"/>
      <c r="NHB184" s="3"/>
      <c r="NHC184" s="3"/>
      <c r="NHD184" s="3"/>
      <c r="NHE184" s="3"/>
      <c r="NHF184" s="3"/>
      <c r="NHG184" s="3"/>
      <c r="NHH184" s="3"/>
      <c r="NHI184" s="3"/>
      <c r="NHJ184" s="3"/>
      <c r="NHK184" s="3"/>
      <c r="NHL184" s="3"/>
      <c r="NHM184" s="3"/>
      <c r="NHN184" s="3"/>
      <c r="NHO184" s="3"/>
      <c r="NHP184" s="3"/>
      <c r="NHQ184" s="3"/>
      <c r="NHR184" s="3"/>
      <c r="NHS184" s="3"/>
      <c r="NHT184" s="3"/>
      <c r="NHU184" s="3"/>
      <c r="NHV184" s="3"/>
      <c r="NHW184" s="3"/>
      <c r="NHX184" s="3"/>
      <c r="NHY184" s="3"/>
      <c r="NHZ184" s="3"/>
      <c r="NIA184" s="3"/>
      <c r="NIB184" s="3"/>
      <c r="NIC184" s="3"/>
      <c r="NID184" s="3"/>
      <c r="NIE184" s="3"/>
      <c r="NIF184" s="3"/>
      <c r="NIG184" s="3"/>
      <c r="NIH184" s="3"/>
      <c r="NII184" s="3"/>
      <c r="NIJ184" s="3"/>
      <c r="NIK184" s="3"/>
      <c r="NIL184" s="3"/>
      <c r="NIM184" s="3"/>
      <c r="NIN184" s="3"/>
      <c r="NIO184" s="3"/>
      <c r="NIP184" s="3"/>
      <c r="NIQ184" s="3"/>
      <c r="NIR184" s="3"/>
      <c r="NIS184" s="3"/>
      <c r="NIT184" s="3"/>
      <c r="NIU184" s="3"/>
      <c r="NIV184" s="3"/>
      <c r="NIW184" s="3"/>
      <c r="NIX184" s="3"/>
      <c r="NIY184" s="3"/>
      <c r="NIZ184" s="3"/>
      <c r="NJA184" s="3"/>
      <c r="NJB184" s="3"/>
      <c r="NJC184" s="3"/>
      <c r="NJD184" s="3"/>
      <c r="NJE184" s="3"/>
      <c r="NJF184" s="3"/>
      <c r="NJG184" s="3"/>
      <c r="NJH184" s="3"/>
      <c r="NJI184" s="3"/>
      <c r="NJJ184" s="3"/>
      <c r="NJK184" s="3"/>
      <c r="NJL184" s="3"/>
      <c r="NJM184" s="3"/>
      <c r="NJN184" s="3"/>
      <c r="NJO184" s="3"/>
      <c r="NJP184" s="3"/>
      <c r="NJQ184" s="3"/>
      <c r="NJR184" s="3"/>
      <c r="NJS184" s="3"/>
      <c r="NJT184" s="3"/>
      <c r="NJU184" s="3"/>
      <c r="NJV184" s="3"/>
      <c r="NJW184" s="3"/>
      <c r="NJX184" s="3"/>
      <c r="NJY184" s="3"/>
      <c r="NJZ184" s="3"/>
      <c r="NKA184" s="3"/>
      <c r="NKB184" s="3"/>
      <c r="NKC184" s="3"/>
      <c r="NKD184" s="3"/>
      <c r="NKE184" s="3"/>
      <c r="NKF184" s="3"/>
      <c r="NKG184" s="3"/>
      <c r="NKH184" s="3"/>
      <c r="NKI184" s="3"/>
      <c r="NKJ184" s="3"/>
      <c r="NKK184" s="3"/>
      <c r="NKL184" s="3"/>
      <c r="NKM184" s="3"/>
      <c r="NKN184" s="3"/>
      <c r="NKO184" s="3"/>
      <c r="NKP184" s="3"/>
      <c r="NKQ184" s="3"/>
      <c r="NKR184" s="3"/>
      <c r="NKS184" s="3"/>
      <c r="NKT184" s="3"/>
      <c r="NKU184" s="3"/>
      <c r="NKV184" s="3"/>
      <c r="NKW184" s="3"/>
      <c r="NKX184" s="3"/>
      <c r="NKY184" s="3"/>
      <c r="NKZ184" s="3"/>
      <c r="NLA184" s="3"/>
      <c r="NLB184" s="3"/>
      <c r="NLC184" s="3"/>
      <c r="NLD184" s="3"/>
      <c r="NLE184" s="3"/>
      <c r="NLF184" s="3"/>
      <c r="NLG184" s="3"/>
      <c r="NLH184" s="3"/>
      <c r="NLI184" s="3"/>
      <c r="NLJ184" s="3"/>
      <c r="NLK184" s="3"/>
      <c r="NLL184" s="3"/>
      <c r="NLM184" s="3"/>
      <c r="NLN184" s="3"/>
      <c r="NLO184" s="3"/>
      <c r="NLP184" s="3"/>
      <c r="NLQ184" s="3"/>
      <c r="NLR184" s="3"/>
      <c r="NLS184" s="3"/>
      <c r="NLT184" s="3"/>
      <c r="NLU184" s="3"/>
      <c r="NLV184" s="3"/>
      <c r="NLW184" s="3"/>
      <c r="NLX184" s="3"/>
      <c r="NLY184" s="3"/>
      <c r="NLZ184" s="3"/>
      <c r="NMA184" s="3"/>
      <c r="NMB184" s="3"/>
      <c r="NMC184" s="3"/>
      <c r="NMD184" s="3"/>
      <c r="NME184" s="3"/>
      <c r="NMF184" s="3"/>
      <c r="NMG184" s="3"/>
      <c r="NMH184" s="3"/>
      <c r="NMI184" s="3"/>
      <c r="NMJ184" s="3"/>
      <c r="NMK184" s="3"/>
      <c r="NML184" s="3"/>
      <c r="NMM184" s="3"/>
      <c r="NMN184" s="3"/>
      <c r="NMO184" s="3"/>
      <c r="NMP184" s="3"/>
      <c r="NMQ184" s="3"/>
      <c r="NMR184" s="3"/>
      <c r="NMS184" s="3"/>
      <c r="NMT184" s="3"/>
      <c r="NMU184" s="3"/>
      <c r="NMV184" s="3"/>
      <c r="NMW184" s="3"/>
      <c r="NMX184" s="3"/>
      <c r="NMY184" s="3"/>
      <c r="NMZ184" s="3"/>
      <c r="NNA184" s="3"/>
      <c r="NNB184" s="3"/>
      <c r="NNC184" s="3"/>
      <c r="NND184" s="3"/>
      <c r="NNE184" s="3"/>
      <c r="NNF184" s="3"/>
      <c r="NNG184" s="3"/>
      <c r="NNH184" s="3"/>
      <c r="NNI184" s="3"/>
      <c r="NNJ184" s="3"/>
      <c r="NNK184" s="3"/>
      <c r="NNL184" s="3"/>
      <c r="NNM184" s="3"/>
      <c r="NNN184" s="3"/>
      <c r="NNO184" s="3"/>
      <c r="NNP184" s="3"/>
      <c r="NNQ184" s="3"/>
      <c r="NNR184" s="3"/>
      <c r="NNS184" s="3"/>
      <c r="NNT184" s="3"/>
      <c r="NNU184" s="3"/>
      <c r="NNV184" s="3"/>
      <c r="NNW184" s="3"/>
      <c r="NNX184" s="3"/>
      <c r="NNY184" s="3"/>
      <c r="NNZ184" s="3"/>
      <c r="NOA184" s="3"/>
      <c r="NOB184" s="3"/>
      <c r="NOC184" s="3"/>
      <c r="NOD184" s="3"/>
      <c r="NOE184" s="3"/>
      <c r="NOF184" s="3"/>
      <c r="NOG184" s="3"/>
      <c r="NOH184" s="3"/>
      <c r="NOI184" s="3"/>
      <c r="NOJ184" s="3"/>
      <c r="NOK184" s="3"/>
      <c r="NOL184" s="3"/>
      <c r="NOM184" s="3"/>
      <c r="NON184" s="3"/>
      <c r="NOO184" s="3"/>
      <c r="NOP184" s="3"/>
      <c r="NOQ184" s="3"/>
      <c r="NOR184" s="3"/>
      <c r="NOS184" s="3"/>
      <c r="NOT184" s="3"/>
      <c r="NOU184" s="3"/>
      <c r="NOV184" s="3"/>
      <c r="NOW184" s="3"/>
      <c r="NOX184" s="3"/>
      <c r="NOY184" s="3"/>
      <c r="NOZ184" s="3"/>
      <c r="NPA184" s="3"/>
      <c r="NPB184" s="3"/>
      <c r="NPC184" s="3"/>
      <c r="NPD184" s="3"/>
      <c r="NPE184" s="3"/>
      <c r="NPF184" s="3"/>
      <c r="NPG184" s="3"/>
      <c r="NPH184" s="3"/>
      <c r="NPI184" s="3"/>
      <c r="NPJ184" s="3"/>
      <c r="NPK184" s="3"/>
      <c r="NPL184" s="3"/>
      <c r="NPM184" s="3"/>
      <c r="NPN184" s="3"/>
      <c r="NPO184" s="3"/>
      <c r="NPP184" s="3"/>
      <c r="NPQ184" s="3"/>
      <c r="NPR184" s="3"/>
      <c r="NPS184" s="3"/>
      <c r="NPT184" s="3"/>
      <c r="NPU184" s="3"/>
      <c r="NPV184" s="3"/>
      <c r="NPW184" s="3"/>
      <c r="NPX184" s="3"/>
      <c r="NPY184" s="3"/>
      <c r="NPZ184" s="3"/>
      <c r="NQA184" s="3"/>
      <c r="NQB184" s="3"/>
      <c r="NQC184" s="3"/>
      <c r="NQD184" s="3"/>
      <c r="NQE184" s="3"/>
      <c r="NQF184" s="3"/>
      <c r="NQG184" s="3"/>
      <c r="NQH184" s="3"/>
      <c r="NQI184" s="3"/>
      <c r="NQJ184" s="3"/>
      <c r="NQK184" s="3"/>
      <c r="NQL184" s="3"/>
      <c r="NQM184" s="3"/>
      <c r="NQN184" s="3"/>
      <c r="NQO184" s="3"/>
      <c r="NQP184" s="3"/>
      <c r="NQQ184" s="3"/>
      <c r="NQR184" s="3"/>
      <c r="NQS184" s="3"/>
      <c r="NQT184" s="3"/>
      <c r="NQU184" s="3"/>
      <c r="NQV184" s="3"/>
      <c r="NQW184" s="3"/>
      <c r="NQX184" s="3"/>
      <c r="NQY184" s="3"/>
      <c r="NQZ184" s="3"/>
      <c r="NRA184" s="3"/>
      <c r="NRB184" s="3"/>
      <c r="NRC184" s="3"/>
      <c r="NRD184" s="3"/>
      <c r="NRE184" s="3"/>
      <c r="NRF184" s="3"/>
      <c r="NRG184" s="3"/>
      <c r="NRH184" s="3"/>
      <c r="NRI184" s="3"/>
      <c r="NRJ184" s="3"/>
      <c r="NRK184" s="3"/>
      <c r="NRL184" s="3"/>
      <c r="NRM184" s="3"/>
      <c r="NRN184" s="3"/>
      <c r="NRO184" s="3"/>
      <c r="NRP184" s="3"/>
      <c r="NRQ184" s="3"/>
      <c r="NRR184" s="3"/>
      <c r="NRS184" s="3"/>
      <c r="NRT184" s="3"/>
      <c r="NRU184" s="3"/>
      <c r="NRV184" s="3"/>
      <c r="NRW184" s="3"/>
      <c r="NRX184" s="3"/>
      <c r="NRY184" s="3"/>
      <c r="NRZ184" s="3"/>
      <c r="NSA184" s="3"/>
      <c r="NSB184" s="3"/>
      <c r="NSC184" s="3"/>
      <c r="NSD184" s="3"/>
      <c r="NSE184" s="3"/>
      <c r="NSF184" s="3"/>
      <c r="NSG184" s="3"/>
      <c r="NSH184" s="3"/>
      <c r="NSI184" s="3"/>
      <c r="NSJ184" s="3"/>
      <c r="NSK184" s="3"/>
      <c r="NSL184" s="3"/>
      <c r="NSM184" s="3"/>
      <c r="NSN184" s="3"/>
      <c r="NSO184" s="3"/>
      <c r="NSP184" s="3"/>
      <c r="NSQ184" s="3"/>
      <c r="NSR184" s="3"/>
      <c r="NSS184" s="3"/>
      <c r="NST184" s="3"/>
      <c r="NSU184" s="3"/>
      <c r="NSV184" s="3"/>
      <c r="NSW184" s="3"/>
      <c r="NSX184" s="3"/>
      <c r="NSY184" s="3"/>
      <c r="NSZ184" s="3"/>
      <c r="NTA184" s="3"/>
      <c r="NTB184" s="3"/>
      <c r="NTC184" s="3"/>
      <c r="NTD184" s="3"/>
      <c r="NTE184" s="3"/>
      <c r="NTF184" s="3"/>
      <c r="NTG184" s="3"/>
      <c r="NTH184" s="3"/>
      <c r="NTI184" s="3"/>
      <c r="NTJ184" s="3"/>
      <c r="NTK184" s="3"/>
      <c r="NTL184" s="3"/>
      <c r="NTM184" s="3"/>
      <c r="NTN184" s="3"/>
      <c r="NTO184" s="3"/>
      <c r="NTP184" s="3"/>
      <c r="NTQ184" s="3"/>
      <c r="NTR184" s="3"/>
      <c r="NTS184" s="3"/>
      <c r="NTT184" s="3"/>
      <c r="NTU184" s="3"/>
      <c r="NTV184" s="3"/>
      <c r="NTW184" s="3"/>
      <c r="NTX184" s="3"/>
      <c r="NTY184" s="3"/>
      <c r="NTZ184" s="3"/>
      <c r="NUA184" s="3"/>
      <c r="NUB184" s="3"/>
      <c r="NUC184" s="3"/>
      <c r="NUD184" s="3"/>
      <c r="NUE184" s="3"/>
      <c r="NUF184" s="3"/>
      <c r="NUG184" s="3"/>
      <c r="NUH184" s="3"/>
      <c r="NUI184" s="3"/>
      <c r="NUJ184" s="3"/>
      <c r="NUK184" s="3"/>
      <c r="NUL184" s="3"/>
      <c r="NUM184" s="3"/>
      <c r="NUN184" s="3"/>
      <c r="NUO184" s="3"/>
      <c r="NUP184" s="3"/>
      <c r="NUQ184" s="3"/>
      <c r="NUR184" s="3"/>
      <c r="NUS184" s="3"/>
      <c r="NUT184" s="3"/>
      <c r="NUU184" s="3"/>
      <c r="NUV184" s="3"/>
      <c r="NUW184" s="3"/>
      <c r="NUX184" s="3"/>
      <c r="NUY184" s="3"/>
      <c r="NUZ184" s="3"/>
      <c r="NVA184" s="3"/>
      <c r="NVB184" s="3"/>
      <c r="NVC184" s="3"/>
      <c r="NVD184" s="3"/>
      <c r="NVE184" s="3"/>
      <c r="NVF184" s="3"/>
      <c r="NVG184" s="3"/>
      <c r="NVH184" s="3"/>
      <c r="NVI184" s="3"/>
      <c r="NVJ184" s="3"/>
      <c r="NVK184" s="3"/>
      <c r="NVL184" s="3"/>
      <c r="NVM184" s="3"/>
      <c r="NVN184" s="3"/>
      <c r="NVO184" s="3"/>
      <c r="NVP184" s="3"/>
      <c r="NVQ184" s="3"/>
      <c r="NVR184" s="3"/>
      <c r="NVS184" s="3"/>
      <c r="NVT184" s="3"/>
      <c r="NVU184" s="3"/>
      <c r="NVV184" s="3"/>
      <c r="NVW184" s="3"/>
      <c r="NVX184" s="3"/>
      <c r="NVY184" s="3"/>
      <c r="NVZ184" s="3"/>
      <c r="NWA184" s="3"/>
      <c r="NWB184" s="3"/>
      <c r="NWC184" s="3"/>
      <c r="NWD184" s="3"/>
      <c r="NWE184" s="3"/>
      <c r="NWF184" s="3"/>
      <c r="NWG184" s="3"/>
      <c r="NWH184" s="3"/>
      <c r="NWI184" s="3"/>
      <c r="NWJ184" s="3"/>
      <c r="NWK184" s="3"/>
      <c r="NWL184" s="3"/>
      <c r="NWM184" s="3"/>
      <c r="NWN184" s="3"/>
      <c r="NWO184" s="3"/>
      <c r="NWP184" s="3"/>
      <c r="NWQ184" s="3"/>
      <c r="NWR184" s="3"/>
      <c r="NWS184" s="3"/>
      <c r="NWT184" s="3"/>
      <c r="NWU184" s="3"/>
      <c r="NWV184" s="3"/>
      <c r="NWW184" s="3"/>
      <c r="NWX184" s="3"/>
      <c r="NWY184" s="3"/>
      <c r="NWZ184" s="3"/>
      <c r="NXA184" s="3"/>
      <c r="NXB184" s="3"/>
      <c r="NXC184" s="3"/>
      <c r="NXD184" s="3"/>
      <c r="NXE184" s="3"/>
      <c r="NXF184" s="3"/>
      <c r="NXG184" s="3"/>
      <c r="NXH184" s="3"/>
      <c r="NXI184" s="3"/>
      <c r="NXJ184" s="3"/>
      <c r="NXK184" s="3"/>
      <c r="NXL184" s="3"/>
      <c r="NXM184" s="3"/>
      <c r="NXN184" s="3"/>
      <c r="NXO184" s="3"/>
      <c r="NXP184" s="3"/>
      <c r="NXQ184" s="3"/>
      <c r="NXR184" s="3"/>
      <c r="NXS184" s="3"/>
      <c r="NXT184" s="3"/>
      <c r="NXU184" s="3"/>
      <c r="NXV184" s="3"/>
      <c r="NXW184" s="3"/>
      <c r="NXX184" s="3"/>
      <c r="NXY184" s="3"/>
      <c r="NXZ184" s="3"/>
      <c r="NYA184" s="3"/>
      <c r="NYB184" s="3"/>
      <c r="NYC184" s="3"/>
      <c r="NYD184" s="3"/>
      <c r="NYE184" s="3"/>
      <c r="NYF184" s="3"/>
      <c r="NYG184" s="3"/>
      <c r="NYH184" s="3"/>
      <c r="NYI184" s="3"/>
      <c r="NYJ184" s="3"/>
      <c r="NYK184" s="3"/>
      <c r="NYL184" s="3"/>
      <c r="NYM184" s="3"/>
      <c r="NYN184" s="3"/>
      <c r="NYO184" s="3"/>
      <c r="NYP184" s="3"/>
      <c r="NYQ184" s="3"/>
      <c r="NYR184" s="3"/>
      <c r="NYS184" s="3"/>
      <c r="NYT184" s="3"/>
      <c r="NYU184" s="3"/>
      <c r="NYV184" s="3"/>
      <c r="NYW184" s="3"/>
      <c r="NYX184" s="3"/>
      <c r="NYY184" s="3"/>
      <c r="NYZ184" s="3"/>
      <c r="NZA184" s="3"/>
      <c r="NZB184" s="3"/>
      <c r="NZC184" s="3"/>
      <c r="NZD184" s="3"/>
      <c r="NZE184" s="3"/>
      <c r="NZF184" s="3"/>
      <c r="NZG184" s="3"/>
      <c r="NZH184" s="3"/>
      <c r="NZI184" s="3"/>
      <c r="NZJ184" s="3"/>
      <c r="NZK184" s="3"/>
      <c r="NZL184" s="3"/>
      <c r="NZM184" s="3"/>
      <c r="NZN184" s="3"/>
      <c r="NZO184" s="3"/>
      <c r="NZP184" s="3"/>
      <c r="NZQ184" s="3"/>
      <c r="NZR184" s="3"/>
      <c r="NZS184" s="3"/>
      <c r="NZT184" s="3"/>
      <c r="NZU184" s="3"/>
      <c r="NZV184" s="3"/>
      <c r="NZW184" s="3"/>
      <c r="NZX184" s="3"/>
      <c r="NZY184" s="3"/>
      <c r="NZZ184" s="3"/>
      <c r="OAA184" s="3"/>
      <c r="OAB184" s="3"/>
      <c r="OAC184" s="3"/>
      <c r="OAD184" s="3"/>
      <c r="OAE184" s="3"/>
      <c r="OAF184" s="3"/>
      <c r="OAG184" s="3"/>
      <c r="OAH184" s="3"/>
      <c r="OAI184" s="3"/>
      <c r="OAJ184" s="3"/>
      <c r="OAK184" s="3"/>
      <c r="OAL184" s="3"/>
      <c r="OAM184" s="3"/>
      <c r="OAN184" s="3"/>
      <c r="OAO184" s="3"/>
      <c r="OAP184" s="3"/>
      <c r="OAQ184" s="3"/>
      <c r="OAR184" s="3"/>
      <c r="OAS184" s="3"/>
      <c r="OAT184" s="3"/>
      <c r="OAU184" s="3"/>
      <c r="OAV184" s="3"/>
      <c r="OAW184" s="3"/>
      <c r="OAX184" s="3"/>
      <c r="OAY184" s="3"/>
      <c r="OAZ184" s="3"/>
      <c r="OBA184" s="3"/>
      <c r="OBB184" s="3"/>
      <c r="OBC184" s="3"/>
      <c r="OBD184" s="3"/>
      <c r="OBE184" s="3"/>
      <c r="OBF184" s="3"/>
      <c r="OBG184" s="3"/>
      <c r="OBH184" s="3"/>
      <c r="OBI184" s="3"/>
      <c r="OBJ184" s="3"/>
      <c r="OBK184" s="3"/>
      <c r="OBL184" s="3"/>
      <c r="OBM184" s="3"/>
      <c r="OBN184" s="3"/>
      <c r="OBO184" s="3"/>
      <c r="OBP184" s="3"/>
      <c r="OBQ184" s="3"/>
      <c r="OBR184" s="3"/>
      <c r="OBS184" s="3"/>
      <c r="OBT184" s="3"/>
      <c r="OBU184" s="3"/>
      <c r="OBV184" s="3"/>
      <c r="OBW184" s="3"/>
      <c r="OBX184" s="3"/>
      <c r="OBY184" s="3"/>
      <c r="OBZ184" s="3"/>
      <c r="OCA184" s="3"/>
      <c r="OCB184" s="3"/>
      <c r="OCC184" s="3"/>
      <c r="OCD184" s="3"/>
      <c r="OCE184" s="3"/>
      <c r="OCF184" s="3"/>
      <c r="OCG184" s="3"/>
      <c r="OCH184" s="3"/>
      <c r="OCI184" s="3"/>
      <c r="OCJ184" s="3"/>
      <c r="OCK184" s="3"/>
      <c r="OCL184" s="3"/>
      <c r="OCM184" s="3"/>
      <c r="OCN184" s="3"/>
      <c r="OCO184" s="3"/>
      <c r="OCP184" s="3"/>
      <c r="OCQ184" s="3"/>
      <c r="OCR184" s="3"/>
      <c r="OCS184" s="3"/>
      <c r="OCT184" s="3"/>
      <c r="OCU184" s="3"/>
      <c r="OCV184" s="3"/>
      <c r="OCW184" s="3"/>
      <c r="OCX184" s="3"/>
      <c r="OCY184" s="3"/>
      <c r="OCZ184" s="3"/>
      <c r="ODA184" s="3"/>
      <c r="ODB184" s="3"/>
      <c r="ODC184" s="3"/>
      <c r="ODD184" s="3"/>
      <c r="ODE184" s="3"/>
      <c r="ODF184" s="3"/>
      <c r="ODG184" s="3"/>
      <c r="ODH184" s="3"/>
      <c r="ODI184" s="3"/>
      <c r="ODJ184" s="3"/>
      <c r="ODK184" s="3"/>
      <c r="ODL184" s="3"/>
      <c r="ODM184" s="3"/>
      <c r="ODN184" s="3"/>
      <c r="ODO184" s="3"/>
      <c r="ODP184" s="3"/>
      <c r="ODQ184" s="3"/>
      <c r="ODR184" s="3"/>
      <c r="ODS184" s="3"/>
      <c r="ODT184" s="3"/>
      <c r="ODU184" s="3"/>
      <c r="ODV184" s="3"/>
      <c r="ODW184" s="3"/>
      <c r="ODX184" s="3"/>
      <c r="ODY184" s="3"/>
      <c r="ODZ184" s="3"/>
      <c r="OEA184" s="3"/>
      <c r="OEB184" s="3"/>
      <c r="OEC184" s="3"/>
      <c r="OED184" s="3"/>
      <c r="OEE184" s="3"/>
      <c r="OEF184" s="3"/>
      <c r="OEG184" s="3"/>
      <c r="OEH184" s="3"/>
      <c r="OEI184" s="3"/>
      <c r="OEJ184" s="3"/>
      <c r="OEK184" s="3"/>
      <c r="OEL184" s="3"/>
      <c r="OEM184" s="3"/>
      <c r="OEN184" s="3"/>
      <c r="OEO184" s="3"/>
      <c r="OEP184" s="3"/>
      <c r="OEQ184" s="3"/>
      <c r="OER184" s="3"/>
      <c r="OES184" s="3"/>
      <c r="OET184" s="3"/>
      <c r="OEU184" s="3"/>
      <c r="OEV184" s="3"/>
      <c r="OEW184" s="3"/>
      <c r="OEX184" s="3"/>
      <c r="OEY184" s="3"/>
      <c r="OEZ184" s="3"/>
      <c r="OFA184" s="3"/>
      <c r="OFB184" s="3"/>
      <c r="OFC184" s="3"/>
      <c r="OFD184" s="3"/>
      <c r="OFE184" s="3"/>
      <c r="OFF184" s="3"/>
      <c r="OFG184" s="3"/>
      <c r="OFH184" s="3"/>
      <c r="OFI184" s="3"/>
      <c r="OFJ184" s="3"/>
      <c r="OFK184" s="3"/>
      <c r="OFL184" s="3"/>
      <c r="OFM184" s="3"/>
      <c r="OFN184" s="3"/>
      <c r="OFO184" s="3"/>
      <c r="OFP184" s="3"/>
      <c r="OFQ184" s="3"/>
      <c r="OFR184" s="3"/>
      <c r="OFS184" s="3"/>
      <c r="OFT184" s="3"/>
      <c r="OFU184" s="3"/>
      <c r="OFV184" s="3"/>
      <c r="OFW184" s="3"/>
      <c r="OFX184" s="3"/>
      <c r="OFY184" s="3"/>
      <c r="OFZ184" s="3"/>
      <c r="OGA184" s="3"/>
      <c r="OGB184" s="3"/>
      <c r="OGC184" s="3"/>
      <c r="OGD184" s="3"/>
      <c r="OGE184" s="3"/>
      <c r="OGF184" s="3"/>
      <c r="OGG184" s="3"/>
      <c r="OGH184" s="3"/>
      <c r="OGI184" s="3"/>
      <c r="OGJ184" s="3"/>
      <c r="OGK184" s="3"/>
      <c r="OGL184" s="3"/>
      <c r="OGM184" s="3"/>
      <c r="OGN184" s="3"/>
      <c r="OGO184" s="3"/>
      <c r="OGP184" s="3"/>
      <c r="OGQ184" s="3"/>
      <c r="OGR184" s="3"/>
      <c r="OGS184" s="3"/>
      <c r="OGT184" s="3"/>
      <c r="OGU184" s="3"/>
      <c r="OGV184" s="3"/>
      <c r="OGW184" s="3"/>
      <c r="OGX184" s="3"/>
      <c r="OGY184" s="3"/>
      <c r="OGZ184" s="3"/>
      <c r="OHA184" s="3"/>
      <c r="OHB184" s="3"/>
      <c r="OHC184" s="3"/>
      <c r="OHD184" s="3"/>
      <c r="OHE184" s="3"/>
      <c r="OHF184" s="3"/>
      <c r="OHG184" s="3"/>
      <c r="OHH184" s="3"/>
      <c r="OHI184" s="3"/>
      <c r="OHJ184" s="3"/>
      <c r="OHK184" s="3"/>
      <c r="OHL184" s="3"/>
      <c r="OHM184" s="3"/>
      <c r="OHN184" s="3"/>
      <c r="OHO184" s="3"/>
      <c r="OHP184" s="3"/>
      <c r="OHQ184" s="3"/>
      <c r="OHR184" s="3"/>
      <c r="OHS184" s="3"/>
      <c r="OHT184" s="3"/>
      <c r="OHU184" s="3"/>
      <c r="OHV184" s="3"/>
      <c r="OHW184" s="3"/>
      <c r="OHX184" s="3"/>
      <c r="OHY184" s="3"/>
      <c r="OHZ184" s="3"/>
      <c r="OIA184" s="3"/>
      <c r="OIB184" s="3"/>
      <c r="OIC184" s="3"/>
      <c r="OID184" s="3"/>
      <c r="OIE184" s="3"/>
      <c r="OIF184" s="3"/>
      <c r="OIG184" s="3"/>
      <c r="OIH184" s="3"/>
      <c r="OII184" s="3"/>
      <c r="OIJ184" s="3"/>
      <c r="OIK184" s="3"/>
      <c r="OIL184" s="3"/>
      <c r="OIM184" s="3"/>
      <c r="OIN184" s="3"/>
      <c r="OIO184" s="3"/>
      <c r="OIP184" s="3"/>
      <c r="OIQ184" s="3"/>
      <c r="OIR184" s="3"/>
      <c r="OIS184" s="3"/>
      <c r="OIT184" s="3"/>
      <c r="OIU184" s="3"/>
      <c r="OIV184" s="3"/>
      <c r="OIW184" s="3"/>
      <c r="OIX184" s="3"/>
      <c r="OIY184" s="3"/>
      <c r="OIZ184" s="3"/>
      <c r="OJA184" s="3"/>
      <c r="OJB184" s="3"/>
      <c r="OJC184" s="3"/>
      <c r="OJD184" s="3"/>
      <c r="OJE184" s="3"/>
      <c r="OJF184" s="3"/>
      <c r="OJG184" s="3"/>
      <c r="OJH184" s="3"/>
      <c r="OJI184" s="3"/>
      <c r="OJJ184" s="3"/>
      <c r="OJK184" s="3"/>
      <c r="OJL184" s="3"/>
      <c r="OJM184" s="3"/>
      <c r="OJN184" s="3"/>
      <c r="OJO184" s="3"/>
      <c r="OJP184" s="3"/>
      <c r="OJQ184" s="3"/>
      <c r="OJR184" s="3"/>
      <c r="OJS184" s="3"/>
      <c r="OJT184" s="3"/>
      <c r="OJU184" s="3"/>
      <c r="OJV184" s="3"/>
      <c r="OJW184" s="3"/>
      <c r="OJX184" s="3"/>
      <c r="OJY184" s="3"/>
      <c r="OJZ184" s="3"/>
      <c r="OKA184" s="3"/>
      <c r="OKB184" s="3"/>
      <c r="OKC184" s="3"/>
      <c r="OKD184" s="3"/>
      <c r="OKE184" s="3"/>
      <c r="OKF184" s="3"/>
      <c r="OKG184" s="3"/>
      <c r="OKH184" s="3"/>
      <c r="OKI184" s="3"/>
      <c r="OKJ184" s="3"/>
      <c r="OKK184" s="3"/>
      <c r="OKL184" s="3"/>
      <c r="OKM184" s="3"/>
      <c r="OKN184" s="3"/>
      <c r="OKO184" s="3"/>
      <c r="OKP184" s="3"/>
      <c r="OKQ184" s="3"/>
      <c r="OKR184" s="3"/>
      <c r="OKS184" s="3"/>
      <c r="OKT184" s="3"/>
      <c r="OKU184" s="3"/>
      <c r="OKV184" s="3"/>
      <c r="OKW184" s="3"/>
      <c r="OKX184" s="3"/>
      <c r="OKY184" s="3"/>
      <c r="OKZ184" s="3"/>
      <c r="OLA184" s="3"/>
      <c r="OLB184" s="3"/>
      <c r="OLC184" s="3"/>
      <c r="OLD184" s="3"/>
      <c r="OLE184" s="3"/>
      <c r="OLF184" s="3"/>
      <c r="OLG184" s="3"/>
      <c r="OLH184" s="3"/>
      <c r="OLI184" s="3"/>
      <c r="OLJ184" s="3"/>
      <c r="OLK184" s="3"/>
      <c r="OLL184" s="3"/>
      <c r="OLM184" s="3"/>
      <c r="OLN184" s="3"/>
      <c r="OLO184" s="3"/>
      <c r="OLP184" s="3"/>
      <c r="OLQ184" s="3"/>
      <c r="OLR184" s="3"/>
      <c r="OLS184" s="3"/>
      <c r="OLT184" s="3"/>
      <c r="OLU184" s="3"/>
      <c r="OLV184" s="3"/>
      <c r="OLW184" s="3"/>
      <c r="OLX184" s="3"/>
      <c r="OLY184" s="3"/>
      <c r="OLZ184" s="3"/>
      <c r="OMA184" s="3"/>
      <c r="OMB184" s="3"/>
      <c r="OMC184" s="3"/>
      <c r="OMD184" s="3"/>
      <c r="OME184" s="3"/>
      <c r="OMF184" s="3"/>
      <c r="OMG184" s="3"/>
      <c r="OMH184" s="3"/>
      <c r="OMI184" s="3"/>
      <c r="OMJ184" s="3"/>
      <c r="OMK184" s="3"/>
      <c r="OML184" s="3"/>
      <c r="OMM184" s="3"/>
      <c r="OMN184" s="3"/>
      <c r="OMO184" s="3"/>
      <c r="OMP184" s="3"/>
      <c r="OMQ184" s="3"/>
      <c r="OMR184" s="3"/>
      <c r="OMS184" s="3"/>
      <c r="OMT184" s="3"/>
      <c r="OMU184" s="3"/>
      <c r="OMV184" s="3"/>
      <c r="OMW184" s="3"/>
      <c r="OMX184" s="3"/>
      <c r="OMY184" s="3"/>
      <c r="OMZ184" s="3"/>
      <c r="ONA184" s="3"/>
      <c r="ONB184" s="3"/>
      <c r="ONC184" s="3"/>
      <c r="OND184" s="3"/>
      <c r="ONE184" s="3"/>
      <c r="ONF184" s="3"/>
      <c r="ONG184" s="3"/>
      <c r="ONH184" s="3"/>
      <c r="ONI184" s="3"/>
      <c r="ONJ184" s="3"/>
      <c r="ONK184" s="3"/>
      <c r="ONL184" s="3"/>
      <c r="ONM184" s="3"/>
      <c r="ONN184" s="3"/>
      <c r="ONO184" s="3"/>
      <c r="ONP184" s="3"/>
      <c r="ONQ184" s="3"/>
      <c r="ONR184" s="3"/>
      <c r="ONS184" s="3"/>
      <c r="ONT184" s="3"/>
      <c r="ONU184" s="3"/>
      <c r="ONV184" s="3"/>
      <c r="ONW184" s="3"/>
      <c r="ONX184" s="3"/>
      <c r="ONY184" s="3"/>
      <c r="ONZ184" s="3"/>
      <c r="OOA184" s="3"/>
      <c r="OOB184" s="3"/>
      <c r="OOC184" s="3"/>
      <c r="OOD184" s="3"/>
      <c r="OOE184" s="3"/>
      <c r="OOF184" s="3"/>
      <c r="OOG184" s="3"/>
      <c r="OOH184" s="3"/>
      <c r="OOI184" s="3"/>
      <c r="OOJ184" s="3"/>
      <c r="OOK184" s="3"/>
      <c r="OOL184" s="3"/>
      <c r="OOM184" s="3"/>
      <c r="OON184" s="3"/>
      <c r="OOO184" s="3"/>
      <c r="OOP184" s="3"/>
      <c r="OOQ184" s="3"/>
      <c r="OOR184" s="3"/>
      <c r="OOS184" s="3"/>
      <c r="OOT184" s="3"/>
      <c r="OOU184" s="3"/>
      <c r="OOV184" s="3"/>
      <c r="OOW184" s="3"/>
      <c r="OOX184" s="3"/>
      <c r="OOY184" s="3"/>
      <c r="OOZ184" s="3"/>
      <c r="OPA184" s="3"/>
      <c r="OPB184" s="3"/>
      <c r="OPC184" s="3"/>
      <c r="OPD184" s="3"/>
      <c r="OPE184" s="3"/>
      <c r="OPF184" s="3"/>
      <c r="OPG184" s="3"/>
      <c r="OPH184" s="3"/>
      <c r="OPI184" s="3"/>
      <c r="OPJ184" s="3"/>
      <c r="OPK184" s="3"/>
      <c r="OPL184" s="3"/>
      <c r="OPM184" s="3"/>
      <c r="OPN184" s="3"/>
      <c r="OPO184" s="3"/>
      <c r="OPP184" s="3"/>
      <c r="OPQ184" s="3"/>
      <c r="OPR184" s="3"/>
      <c r="OPS184" s="3"/>
      <c r="OPT184" s="3"/>
      <c r="OPU184" s="3"/>
      <c r="OPV184" s="3"/>
      <c r="OPW184" s="3"/>
      <c r="OPX184" s="3"/>
      <c r="OPY184" s="3"/>
      <c r="OPZ184" s="3"/>
      <c r="OQA184" s="3"/>
      <c r="OQB184" s="3"/>
      <c r="OQC184" s="3"/>
      <c r="OQD184" s="3"/>
      <c r="OQE184" s="3"/>
      <c r="OQF184" s="3"/>
      <c r="OQG184" s="3"/>
      <c r="OQH184" s="3"/>
      <c r="OQI184" s="3"/>
      <c r="OQJ184" s="3"/>
      <c r="OQK184" s="3"/>
      <c r="OQL184" s="3"/>
      <c r="OQM184" s="3"/>
      <c r="OQN184" s="3"/>
      <c r="OQO184" s="3"/>
      <c r="OQP184" s="3"/>
      <c r="OQQ184" s="3"/>
      <c r="OQR184" s="3"/>
      <c r="OQS184" s="3"/>
      <c r="OQT184" s="3"/>
      <c r="OQU184" s="3"/>
      <c r="OQV184" s="3"/>
      <c r="OQW184" s="3"/>
      <c r="OQX184" s="3"/>
      <c r="OQY184" s="3"/>
      <c r="OQZ184" s="3"/>
      <c r="ORA184" s="3"/>
      <c r="ORB184" s="3"/>
      <c r="ORC184" s="3"/>
      <c r="ORD184" s="3"/>
      <c r="ORE184" s="3"/>
      <c r="ORF184" s="3"/>
      <c r="ORG184" s="3"/>
      <c r="ORH184" s="3"/>
      <c r="ORI184" s="3"/>
      <c r="ORJ184" s="3"/>
      <c r="ORK184" s="3"/>
      <c r="ORL184" s="3"/>
      <c r="ORM184" s="3"/>
      <c r="ORN184" s="3"/>
      <c r="ORO184" s="3"/>
      <c r="ORP184" s="3"/>
      <c r="ORQ184" s="3"/>
      <c r="ORR184" s="3"/>
      <c r="ORS184" s="3"/>
      <c r="ORT184" s="3"/>
      <c r="ORU184" s="3"/>
      <c r="ORV184" s="3"/>
      <c r="ORW184" s="3"/>
      <c r="ORX184" s="3"/>
      <c r="ORY184" s="3"/>
      <c r="ORZ184" s="3"/>
      <c r="OSA184" s="3"/>
      <c r="OSB184" s="3"/>
      <c r="OSC184" s="3"/>
      <c r="OSD184" s="3"/>
      <c r="OSE184" s="3"/>
      <c r="OSF184" s="3"/>
      <c r="OSG184" s="3"/>
      <c r="OSH184" s="3"/>
      <c r="OSI184" s="3"/>
      <c r="OSJ184" s="3"/>
      <c r="OSK184" s="3"/>
      <c r="OSL184" s="3"/>
      <c r="OSM184" s="3"/>
      <c r="OSN184" s="3"/>
      <c r="OSO184" s="3"/>
      <c r="OSP184" s="3"/>
      <c r="OSQ184" s="3"/>
      <c r="OSR184" s="3"/>
      <c r="OSS184" s="3"/>
      <c r="OST184" s="3"/>
      <c r="OSU184" s="3"/>
      <c r="OSV184" s="3"/>
      <c r="OSW184" s="3"/>
      <c r="OSX184" s="3"/>
      <c r="OSY184" s="3"/>
      <c r="OSZ184" s="3"/>
      <c r="OTA184" s="3"/>
      <c r="OTB184" s="3"/>
      <c r="OTC184" s="3"/>
      <c r="OTD184" s="3"/>
      <c r="OTE184" s="3"/>
      <c r="OTF184" s="3"/>
      <c r="OTG184" s="3"/>
      <c r="OTH184" s="3"/>
      <c r="OTI184" s="3"/>
      <c r="OTJ184" s="3"/>
      <c r="OTK184" s="3"/>
      <c r="OTL184" s="3"/>
      <c r="OTM184" s="3"/>
      <c r="OTN184" s="3"/>
      <c r="OTO184" s="3"/>
      <c r="OTP184" s="3"/>
      <c r="OTQ184" s="3"/>
      <c r="OTR184" s="3"/>
      <c r="OTS184" s="3"/>
      <c r="OTT184" s="3"/>
      <c r="OTU184" s="3"/>
      <c r="OTV184" s="3"/>
      <c r="OTW184" s="3"/>
      <c r="OTX184" s="3"/>
      <c r="OTY184" s="3"/>
      <c r="OTZ184" s="3"/>
      <c r="OUA184" s="3"/>
      <c r="OUB184" s="3"/>
      <c r="OUC184" s="3"/>
      <c r="OUD184" s="3"/>
      <c r="OUE184" s="3"/>
      <c r="OUF184" s="3"/>
      <c r="OUG184" s="3"/>
      <c r="OUH184" s="3"/>
      <c r="OUI184" s="3"/>
      <c r="OUJ184" s="3"/>
      <c r="OUK184" s="3"/>
      <c r="OUL184" s="3"/>
      <c r="OUM184" s="3"/>
      <c r="OUN184" s="3"/>
      <c r="OUO184" s="3"/>
      <c r="OUP184" s="3"/>
      <c r="OUQ184" s="3"/>
      <c r="OUR184" s="3"/>
      <c r="OUS184" s="3"/>
      <c r="OUT184" s="3"/>
      <c r="OUU184" s="3"/>
      <c r="OUV184" s="3"/>
      <c r="OUW184" s="3"/>
      <c r="OUX184" s="3"/>
      <c r="OUY184" s="3"/>
      <c r="OUZ184" s="3"/>
      <c r="OVA184" s="3"/>
      <c r="OVB184" s="3"/>
      <c r="OVC184" s="3"/>
      <c r="OVD184" s="3"/>
      <c r="OVE184" s="3"/>
      <c r="OVF184" s="3"/>
      <c r="OVG184" s="3"/>
      <c r="OVH184" s="3"/>
      <c r="OVI184" s="3"/>
      <c r="OVJ184" s="3"/>
      <c r="OVK184" s="3"/>
      <c r="OVL184" s="3"/>
      <c r="OVM184" s="3"/>
      <c r="OVN184" s="3"/>
      <c r="OVO184" s="3"/>
      <c r="OVP184" s="3"/>
      <c r="OVQ184" s="3"/>
      <c r="OVR184" s="3"/>
      <c r="OVS184" s="3"/>
      <c r="OVT184" s="3"/>
      <c r="OVU184" s="3"/>
      <c r="OVV184" s="3"/>
      <c r="OVW184" s="3"/>
      <c r="OVX184" s="3"/>
      <c r="OVY184" s="3"/>
      <c r="OVZ184" s="3"/>
      <c r="OWA184" s="3"/>
      <c r="OWB184" s="3"/>
      <c r="OWC184" s="3"/>
      <c r="OWD184" s="3"/>
      <c r="OWE184" s="3"/>
      <c r="OWF184" s="3"/>
      <c r="OWG184" s="3"/>
      <c r="OWH184" s="3"/>
      <c r="OWI184" s="3"/>
      <c r="OWJ184" s="3"/>
      <c r="OWK184" s="3"/>
      <c r="OWL184" s="3"/>
      <c r="OWM184" s="3"/>
      <c r="OWN184" s="3"/>
      <c r="OWO184" s="3"/>
      <c r="OWP184" s="3"/>
      <c r="OWQ184" s="3"/>
      <c r="OWR184" s="3"/>
      <c r="OWS184" s="3"/>
      <c r="OWT184" s="3"/>
      <c r="OWU184" s="3"/>
      <c r="OWV184" s="3"/>
      <c r="OWW184" s="3"/>
      <c r="OWX184" s="3"/>
      <c r="OWY184" s="3"/>
      <c r="OWZ184" s="3"/>
      <c r="OXA184" s="3"/>
      <c r="OXB184" s="3"/>
      <c r="OXC184" s="3"/>
      <c r="OXD184" s="3"/>
      <c r="OXE184" s="3"/>
      <c r="OXF184" s="3"/>
      <c r="OXG184" s="3"/>
      <c r="OXH184" s="3"/>
      <c r="OXI184" s="3"/>
      <c r="OXJ184" s="3"/>
      <c r="OXK184" s="3"/>
      <c r="OXL184" s="3"/>
      <c r="OXM184" s="3"/>
      <c r="OXN184" s="3"/>
      <c r="OXO184" s="3"/>
      <c r="OXP184" s="3"/>
      <c r="OXQ184" s="3"/>
      <c r="OXR184" s="3"/>
      <c r="OXS184" s="3"/>
      <c r="OXT184" s="3"/>
      <c r="OXU184" s="3"/>
      <c r="OXV184" s="3"/>
      <c r="OXW184" s="3"/>
      <c r="OXX184" s="3"/>
      <c r="OXY184" s="3"/>
      <c r="OXZ184" s="3"/>
      <c r="OYA184" s="3"/>
      <c r="OYB184" s="3"/>
      <c r="OYC184" s="3"/>
      <c r="OYD184" s="3"/>
      <c r="OYE184" s="3"/>
      <c r="OYF184" s="3"/>
      <c r="OYG184" s="3"/>
      <c r="OYH184" s="3"/>
      <c r="OYI184" s="3"/>
      <c r="OYJ184" s="3"/>
      <c r="OYK184" s="3"/>
      <c r="OYL184" s="3"/>
      <c r="OYM184" s="3"/>
      <c r="OYN184" s="3"/>
      <c r="OYO184" s="3"/>
      <c r="OYP184" s="3"/>
      <c r="OYQ184" s="3"/>
      <c r="OYR184" s="3"/>
      <c r="OYS184" s="3"/>
      <c r="OYT184" s="3"/>
      <c r="OYU184" s="3"/>
      <c r="OYV184" s="3"/>
      <c r="OYW184" s="3"/>
      <c r="OYX184" s="3"/>
      <c r="OYY184" s="3"/>
      <c r="OYZ184" s="3"/>
      <c r="OZA184" s="3"/>
      <c r="OZB184" s="3"/>
      <c r="OZC184" s="3"/>
      <c r="OZD184" s="3"/>
      <c r="OZE184" s="3"/>
      <c r="OZF184" s="3"/>
      <c r="OZG184" s="3"/>
      <c r="OZH184" s="3"/>
      <c r="OZI184" s="3"/>
      <c r="OZJ184" s="3"/>
      <c r="OZK184" s="3"/>
      <c r="OZL184" s="3"/>
      <c r="OZM184" s="3"/>
      <c r="OZN184" s="3"/>
      <c r="OZO184" s="3"/>
      <c r="OZP184" s="3"/>
      <c r="OZQ184" s="3"/>
      <c r="OZR184" s="3"/>
      <c r="OZS184" s="3"/>
      <c r="OZT184" s="3"/>
      <c r="OZU184" s="3"/>
      <c r="OZV184" s="3"/>
      <c r="OZW184" s="3"/>
      <c r="OZX184" s="3"/>
      <c r="OZY184" s="3"/>
      <c r="OZZ184" s="3"/>
      <c r="PAA184" s="3"/>
      <c r="PAB184" s="3"/>
      <c r="PAC184" s="3"/>
      <c r="PAD184" s="3"/>
      <c r="PAE184" s="3"/>
      <c r="PAF184" s="3"/>
      <c r="PAG184" s="3"/>
      <c r="PAH184" s="3"/>
      <c r="PAI184" s="3"/>
      <c r="PAJ184" s="3"/>
      <c r="PAK184" s="3"/>
      <c r="PAL184" s="3"/>
      <c r="PAM184" s="3"/>
      <c r="PAN184" s="3"/>
      <c r="PAO184" s="3"/>
      <c r="PAP184" s="3"/>
      <c r="PAQ184" s="3"/>
      <c r="PAR184" s="3"/>
      <c r="PAS184" s="3"/>
      <c r="PAT184" s="3"/>
      <c r="PAU184" s="3"/>
      <c r="PAV184" s="3"/>
      <c r="PAW184" s="3"/>
      <c r="PAX184" s="3"/>
      <c r="PAY184" s="3"/>
      <c r="PAZ184" s="3"/>
      <c r="PBA184" s="3"/>
      <c r="PBB184" s="3"/>
      <c r="PBC184" s="3"/>
      <c r="PBD184" s="3"/>
      <c r="PBE184" s="3"/>
      <c r="PBF184" s="3"/>
      <c r="PBG184" s="3"/>
      <c r="PBH184" s="3"/>
      <c r="PBI184" s="3"/>
      <c r="PBJ184" s="3"/>
      <c r="PBK184" s="3"/>
      <c r="PBL184" s="3"/>
      <c r="PBM184" s="3"/>
      <c r="PBN184" s="3"/>
      <c r="PBO184" s="3"/>
      <c r="PBP184" s="3"/>
      <c r="PBQ184" s="3"/>
      <c r="PBR184" s="3"/>
      <c r="PBS184" s="3"/>
      <c r="PBT184" s="3"/>
      <c r="PBU184" s="3"/>
      <c r="PBV184" s="3"/>
      <c r="PBW184" s="3"/>
      <c r="PBX184" s="3"/>
      <c r="PBY184" s="3"/>
      <c r="PBZ184" s="3"/>
      <c r="PCA184" s="3"/>
      <c r="PCB184" s="3"/>
      <c r="PCC184" s="3"/>
      <c r="PCD184" s="3"/>
      <c r="PCE184" s="3"/>
      <c r="PCF184" s="3"/>
      <c r="PCG184" s="3"/>
      <c r="PCH184" s="3"/>
      <c r="PCI184" s="3"/>
      <c r="PCJ184" s="3"/>
      <c r="PCK184" s="3"/>
      <c r="PCL184" s="3"/>
      <c r="PCM184" s="3"/>
      <c r="PCN184" s="3"/>
      <c r="PCO184" s="3"/>
      <c r="PCP184" s="3"/>
      <c r="PCQ184" s="3"/>
      <c r="PCR184" s="3"/>
      <c r="PCS184" s="3"/>
      <c r="PCT184" s="3"/>
      <c r="PCU184" s="3"/>
      <c r="PCV184" s="3"/>
      <c r="PCW184" s="3"/>
      <c r="PCX184" s="3"/>
      <c r="PCY184" s="3"/>
      <c r="PCZ184" s="3"/>
      <c r="PDA184" s="3"/>
      <c r="PDB184" s="3"/>
      <c r="PDC184" s="3"/>
      <c r="PDD184" s="3"/>
      <c r="PDE184" s="3"/>
      <c r="PDF184" s="3"/>
      <c r="PDG184" s="3"/>
      <c r="PDH184" s="3"/>
      <c r="PDI184" s="3"/>
      <c r="PDJ184" s="3"/>
      <c r="PDK184" s="3"/>
      <c r="PDL184" s="3"/>
      <c r="PDM184" s="3"/>
      <c r="PDN184" s="3"/>
      <c r="PDO184" s="3"/>
      <c r="PDP184" s="3"/>
      <c r="PDQ184" s="3"/>
      <c r="PDR184" s="3"/>
      <c r="PDS184" s="3"/>
      <c r="PDT184" s="3"/>
      <c r="PDU184" s="3"/>
      <c r="PDV184" s="3"/>
      <c r="PDW184" s="3"/>
      <c r="PDX184" s="3"/>
      <c r="PDY184" s="3"/>
      <c r="PDZ184" s="3"/>
      <c r="PEA184" s="3"/>
      <c r="PEB184" s="3"/>
      <c r="PEC184" s="3"/>
      <c r="PED184" s="3"/>
      <c r="PEE184" s="3"/>
      <c r="PEF184" s="3"/>
      <c r="PEG184" s="3"/>
      <c r="PEH184" s="3"/>
      <c r="PEI184" s="3"/>
      <c r="PEJ184" s="3"/>
      <c r="PEK184" s="3"/>
      <c r="PEL184" s="3"/>
      <c r="PEM184" s="3"/>
      <c r="PEN184" s="3"/>
      <c r="PEO184" s="3"/>
      <c r="PEP184" s="3"/>
      <c r="PEQ184" s="3"/>
      <c r="PER184" s="3"/>
      <c r="PES184" s="3"/>
      <c r="PET184" s="3"/>
      <c r="PEU184" s="3"/>
      <c r="PEV184" s="3"/>
      <c r="PEW184" s="3"/>
      <c r="PEX184" s="3"/>
      <c r="PEY184" s="3"/>
      <c r="PEZ184" s="3"/>
      <c r="PFA184" s="3"/>
      <c r="PFB184" s="3"/>
      <c r="PFC184" s="3"/>
      <c r="PFD184" s="3"/>
      <c r="PFE184" s="3"/>
      <c r="PFF184" s="3"/>
      <c r="PFG184" s="3"/>
      <c r="PFH184" s="3"/>
      <c r="PFI184" s="3"/>
      <c r="PFJ184" s="3"/>
      <c r="PFK184" s="3"/>
      <c r="PFL184" s="3"/>
      <c r="PFM184" s="3"/>
      <c r="PFN184" s="3"/>
      <c r="PFO184" s="3"/>
      <c r="PFP184" s="3"/>
      <c r="PFQ184" s="3"/>
      <c r="PFR184" s="3"/>
      <c r="PFS184" s="3"/>
      <c r="PFT184" s="3"/>
      <c r="PFU184" s="3"/>
      <c r="PFV184" s="3"/>
      <c r="PFW184" s="3"/>
      <c r="PFX184" s="3"/>
      <c r="PFY184" s="3"/>
      <c r="PFZ184" s="3"/>
      <c r="PGA184" s="3"/>
      <c r="PGB184" s="3"/>
      <c r="PGC184" s="3"/>
      <c r="PGD184" s="3"/>
      <c r="PGE184" s="3"/>
      <c r="PGF184" s="3"/>
      <c r="PGG184" s="3"/>
      <c r="PGH184" s="3"/>
      <c r="PGI184" s="3"/>
      <c r="PGJ184" s="3"/>
      <c r="PGK184" s="3"/>
      <c r="PGL184" s="3"/>
      <c r="PGM184" s="3"/>
      <c r="PGN184" s="3"/>
      <c r="PGO184" s="3"/>
      <c r="PGP184" s="3"/>
      <c r="PGQ184" s="3"/>
      <c r="PGR184" s="3"/>
      <c r="PGS184" s="3"/>
      <c r="PGT184" s="3"/>
      <c r="PGU184" s="3"/>
      <c r="PGV184" s="3"/>
      <c r="PGW184" s="3"/>
      <c r="PGX184" s="3"/>
      <c r="PGY184" s="3"/>
      <c r="PGZ184" s="3"/>
      <c r="PHA184" s="3"/>
      <c r="PHB184" s="3"/>
      <c r="PHC184" s="3"/>
      <c r="PHD184" s="3"/>
      <c r="PHE184" s="3"/>
      <c r="PHF184" s="3"/>
      <c r="PHG184" s="3"/>
      <c r="PHH184" s="3"/>
      <c r="PHI184" s="3"/>
      <c r="PHJ184" s="3"/>
      <c r="PHK184" s="3"/>
      <c r="PHL184" s="3"/>
      <c r="PHM184" s="3"/>
      <c r="PHN184" s="3"/>
      <c r="PHO184" s="3"/>
      <c r="PHP184" s="3"/>
      <c r="PHQ184" s="3"/>
      <c r="PHR184" s="3"/>
      <c r="PHS184" s="3"/>
      <c r="PHT184" s="3"/>
      <c r="PHU184" s="3"/>
      <c r="PHV184" s="3"/>
      <c r="PHW184" s="3"/>
      <c r="PHX184" s="3"/>
      <c r="PHY184" s="3"/>
      <c r="PHZ184" s="3"/>
      <c r="PIA184" s="3"/>
      <c r="PIB184" s="3"/>
      <c r="PIC184" s="3"/>
      <c r="PID184" s="3"/>
      <c r="PIE184" s="3"/>
      <c r="PIF184" s="3"/>
      <c r="PIG184" s="3"/>
      <c r="PIH184" s="3"/>
      <c r="PII184" s="3"/>
      <c r="PIJ184" s="3"/>
      <c r="PIK184" s="3"/>
      <c r="PIL184" s="3"/>
      <c r="PIM184" s="3"/>
      <c r="PIN184" s="3"/>
      <c r="PIO184" s="3"/>
      <c r="PIP184" s="3"/>
      <c r="PIQ184" s="3"/>
      <c r="PIR184" s="3"/>
      <c r="PIS184" s="3"/>
      <c r="PIT184" s="3"/>
      <c r="PIU184" s="3"/>
      <c r="PIV184" s="3"/>
      <c r="PIW184" s="3"/>
      <c r="PIX184" s="3"/>
      <c r="PIY184" s="3"/>
      <c r="PIZ184" s="3"/>
      <c r="PJA184" s="3"/>
      <c r="PJB184" s="3"/>
      <c r="PJC184" s="3"/>
      <c r="PJD184" s="3"/>
      <c r="PJE184" s="3"/>
      <c r="PJF184" s="3"/>
      <c r="PJG184" s="3"/>
      <c r="PJH184" s="3"/>
      <c r="PJI184" s="3"/>
      <c r="PJJ184" s="3"/>
      <c r="PJK184" s="3"/>
      <c r="PJL184" s="3"/>
      <c r="PJM184" s="3"/>
      <c r="PJN184" s="3"/>
      <c r="PJO184" s="3"/>
      <c r="PJP184" s="3"/>
      <c r="PJQ184" s="3"/>
      <c r="PJR184" s="3"/>
      <c r="PJS184" s="3"/>
      <c r="PJT184" s="3"/>
      <c r="PJU184" s="3"/>
      <c r="PJV184" s="3"/>
      <c r="PJW184" s="3"/>
      <c r="PJX184" s="3"/>
      <c r="PJY184" s="3"/>
      <c r="PJZ184" s="3"/>
      <c r="PKA184" s="3"/>
      <c r="PKB184" s="3"/>
      <c r="PKC184" s="3"/>
      <c r="PKD184" s="3"/>
      <c r="PKE184" s="3"/>
      <c r="PKF184" s="3"/>
      <c r="PKG184" s="3"/>
      <c r="PKH184" s="3"/>
      <c r="PKI184" s="3"/>
      <c r="PKJ184" s="3"/>
      <c r="PKK184" s="3"/>
      <c r="PKL184" s="3"/>
      <c r="PKM184" s="3"/>
      <c r="PKN184" s="3"/>
      <c r="PKO184" s="3"/>
      <c r="PKP184" s="3"/>
      <c r="PKQ184" s="3"/>
      <c r="PKR184" s="3"/>
      <c r="PKS184" s="3"/>
      <c r="PKT184" s="3"/>
      <c r="PKU184" s="3"/>
      <c r="PKV184" s="3"/>
      <c r="PKW184" s="3"/>
      <c r="PKX184" s="3"/>
      <c r="PKY184" s="3"/>
      <c r="PKZ184" s="3"/>
      <c r="PLA184" s="3"/>
      <c r="PLB184" s="3"/>
      <c r="PLC184" s="3"/>
      <c r="PLD184" s="3"/>
      <c r="PLE184" s="3"/>
      <c r="PLF184" s="3"/>
      <c r="PLG184" s="3"/>
      <c r="PLH184" s="3"/>
      <c r="PLI184" s="3"/>
      <c r="PLJ184" s="3"/>
      <c r="PLK184" s="3"/>
      <c r="PLL184" s="3"/>
      <c r="PLM184" s="3"/>
      <c r="PLN184" s="3"/>
      <c r="PLO184" s="3"/>
      <c r="PLP184" s="3"/>
      <c r="PLQ184" s="3"/>
      <c r="PLR184" s="3"/>
      <c r="PLS184" s="3"/>
      <c r="PLT184" s="3"/>
      <c r="PLU184" s="3"/>
      <c r="PLV184" s="3"/>
      <c r="PLW184" s="3"/>
      <c r="PLX184" s="3"/>
      <c r="PLY184" s="3"/>
      <c r="PLZ184" s="3"/>
      <c r="PMA184" s="3"/>
      <c r="PMB184" s="3"/>
      <c r="PMC184" s="3"/>
      <c r="PMD184" s="3"/>
      <c r="PME184" s="3"/>
      <c r="PMF184" s="3"/>
      <c r="PMG184" s="3"/>
      <c r="PMH184" s="3"/>
      <c r="PMI184" s="3"/>
      <c r="PMJ184" s="3"/>
      <c r="PMK184" s="3"/>
      <c r="PML184" s="3"/>
      <c r="PMM184" s="3"/>
      <c r="PMN184" s="3"/>
      <c r="PMO184" s="3"/>
      <c r="PMP184" s="3"/>
      <c r="PMQ184" s="3"/>
      <c r="PMR184" s="3"/>
      <c r="PMS184" s="3"/>
      <c r="PMT184" s="3"/>
      <c r="PMU184" s="3"/>
      <c r="PMV184" s="3"/>
      <c r="PMW184" s="3"/>
      <c r="PMX184" s="3"/>
      <c r="PMY184" s="3"/>
      <c r="PMZ184" s="3"/>
      <c r="PNA184" s="3"/>
      <c r="PNB184" s="3"/>
      <c r="PNC184" s="3"/>
      <c r="PND184" s="3"/>
      <c r="PNE184" s="3"/>
      <c r="PNF184" s="3"/>
      <c r="PNG184" s="3"/>
      <c r="PNH184" s="3"/>
      <c r="PNI184" s="3"/>
      <c r="PNJ184" s="3"/>
      <c r="PNK184" s="3"/>
      <c r="PNL184" s="3"/>
      <c r="PNM184" s="3"/>
      <c r="PNN184" s="3"/>
      <c r="PNO184" s="3"/>
      <c r="PNP184" s="3"/>
      <c r="PNQ184" s="3"/>
      <c r="PNR184" s="3"/>
      <c r="PNS184" s="3"/>
      <c r="PNT184" s="3"/>
      <c r="PNU184" s="3"/>
      <c r="PNV184" s="3"/>
      <c r="PNW184" s="3"/>
      <c r="PNX184" s="3"/>
      <c r="PNY184" s="3"/>
      <c r="PNZ184" s="3"/>
      <c r="POA184" s="3"/>
      <c r="POB184" s="3"/>
      <c r="POC184" s="3"/>
      <c r="POD184" s="3"/>
      <c r="POE184" s="3"/>
      <c r="POF184" s="3"/>
      <c r="POG184" s="3"/>
      <c r="POH184" s="3"/>
      <c r="POI184" s="3"/>
      <c r="POJ184" s="3"/>
      <c r="POK184" s="3"/>
      <c r="POL184" s="3"/>
      <c r="POM184" s="3"/>
      <c r="PON184" s="3"/>
      <c r="POO184" s="3"/>
      <c r="POP184" s="3"/>
      <c r="POQ184" s="3"/>
      <c r="POR184" s="3"/>
      <c r="POS184" s="3"/>
      <c r="POT184" s="3"/>
      <c r="POU184" s="3"/>
      <c r="POV184" s="3"/>
      <c r="POW184" s="3"/>
      <c r="POX184" s="3"/>
      <c r="POY184" s="3"/>
      <c r="POZ184" s="3"/>
      <c r="PPA184" s="3"/>
      <c r="PPB184" s="3"/>
      <c r="PPC184" s="3"/>
      <c r="PPD184" s="3"/>
      <c r="PPE184" s="3"/>
      <c r="PPF184" s="3"/>
      <c r="PPG184" s="3"/>
      <c r="PPH184" s="3"/>
      <c r="PPI184" s="3"/>
      <c r="PPJ184" s="3"/>
      <c r="PPK184" s="3"/>
      <c r="PPL184" s="3"/>
      <c r="PPM184" s="3"/>
      <c r="PPN184" s="3"/>
      <c r="PPO184" s="3"/>
      <c r="PPP184" s="3"/>
      <c r="PPQ184" s="3"/>
      <c r="PPR184" s="3"/>
      <c r="PPS184" s="3"/>
      <c r="PPT184" s="3"/>
      <c r="PPU184" s="3"/>
      <c r="PPV184" s="3"/>
      <c r="PPW184" s="3"/>
      <c r="PPX184" s="3"/>
      <c r="PPY184" s="3"/>
      <c r="PPZ184" s="3"/>
      <c r="PQA184" s="3"/>
      <c r="PQB184" s="3"/>
      <c r="PQC184" s="3"/>
      <c r="PQD184" s="3"/>
      <c r="PQE184" s="3"/>
      <c r="PQF184" s="3"/>
      <c r="PQG184" s="3"/>
      <c r="PQH184" s="3"/>
      <c r="PQI184" s="3"/>
      <c r="PQJ184" s="3"/>
      <c r="PQK184" s="3"/>
      <c r="PQL184" s="3"/>
      <c r="PQM184" s="3"/>
      <c r="PQN184" s="3"/>
      <c r="PQO184" s="3"/>
      <c r="PQP184" s="3"/>
      <c r="PQQ184" s="3"/>
      <c r="PQR184" s="3"/>
      <c r="PQS184" s="3"/>
      <c r="PQT184" s="3"/>
      <c r="PQU184" s="3"/>
      <c r="PQV184" s="3"/>
      <c r="PQW184" s="3"/>
      <c r="PQX184" s="3"/>
      <c r="PQY184" s="3"/>
      <c r="PQZ184" s="3"/>
      <c r="PRA184" s="3"/>
      <c r="PRB184" s="3"/>
      <c r="PRC184" s="3"/>
      <c r="PRD184" s="3"/>
      <c r="PRE184" s="3"/>
      <c r="PRF184" s="3"/>
      <c r="PRG184" s="3"/>
      <c r="PRH184" s="3"/>
      <c r="PRI184" s="3"/>
      <c r="PRJ184" s="3"/>
      <c r="PRK184" s="3"/>
      <c r="PRL184" s="3"/>
      <c r="PRM184" s="3"/>
      <c r="PRN184" s="3"/>
      <c r="PRO184" s="3"/>
      <c r="PRP184" s="3"/>
      <c r="PRQ184" s="3"/>
      <c r="PRR184" s="3"/>
      <c r="PRS184" s="3"/>
      <c r="PRT184" s="3"/>
      <c r="PRU184" s="3"/>
      <c r="PRV184" s="3"/>
      <c r="PRW184" s="3"/>
      <c r="PRX184" s="3"/>
      <c r="PRY184" s="3"/>
      <c r="PRZ184" s="3"/>
      <c r="PSA184" s="3"/>
      <c r="PSB184" s="3"/>
      <c r="PSC184" s="3"/>
      <c r="PSD184" s="3"/>
      <c r="PSE184" s="3"/>
      <c r="PSF184" s="3"/>
      <c r="PSG184" s="3"/>
      <c r="PSH184" s="3"/>
      <c r="PSI184" s="3"/>
      <c r="PSJ184" s="3"/>
      <c r="PSK184" s="3"/>
      <c r="PSL184" s="3"/>
      <c r="PSM184" s="3"/>
      <c r="PSN184" s="3"/>
      <c r="PSO184" s="3"/>
      <c r="PSP184" s="3"/>
      <c r="PSQ184" s="3"/>
      <c r="PSR184" s="3"/>
      <c r="PSS184" s="3"/>
      <c r="PST184" s="3"/>
      <c r="PSU184" s="3"/>
      <c r="PSV184" s="3"/>
      <c r="PSW184" s="3"/>
      <c r="PSX184" s="3"/>
      <c r="PSY184" s="3"/>
      <c r="PSZ184" s="3"/>
      <c r="PTA184" s="3"/>
      <c r="PTB184" s="3"/>
      <c r="PTC184" s="3"/>
      <c r="PTD184" s="3"/>
      <c r="PTE184" s="3"/>
      <c r="PTF184" s="3"/>
      <c r="PTG184" s="3"/>
      <c r="PTH184" s="3"/>
      <c r="PTI184" s="3"/>
      <c r="PTJ184" s="3"/>
      <c r="PTK184" s="3"/>
      <c r="PTL184" s="3"/>
      <c r="PTM184" s="3"/>
      <c r="PTN184" s="3"/>
      <c r="PTO184" s="3"/>
      <c r="PTP184" s="3"/>
      <c r="PTQ184" s="3"/>
      <c r="PTR184" s="3"/>
      <c r="PTS184" s="3"/>
      <c r="PTT184" s="3"/>
      <c r="PTU184" s="3"/>
      <c r="PTV184" s="3"/>
      <c r="PTW184" s="3"/>
      <c r="PTX184" s="3"/>
      <c r="PTY184" s="3"/>
      <c r="PTZ184" s="3"/>
      <c r="PUA184" s="3"/>
      <c r="PUB184" s="3"/>
      <c r="PUC184" s="3"/>
      <c r="PUD184" s="3"/>
      <c r="PUE184" s="3"/>
      <c r="PUF184" s="3"/>
      <c r="PUG184" s="3"/>
      <c r="PUH184" s="3"/>
      <c r="PUI184" s="3"/>
      <c r="PUJ184" s="3"/>
      <c r="PUK184" s="3"/>
      <c r="PUL184" s="3"/>
      <c r="PUM184" s="3"/>
      <c r="PUN184" s="3"/>
      <c r="PUO184" s="3"/>
      <c r="PUP184" s="3"/>
      <c r="PUQ184" s="3"/>
      <c r="PUR184" s="3"/>
      <c r="PUS184" s="3"/>
      <c r="PUT184" s="3"/>
      <c r="PUU184" s="3"/>
      <c r="PUV184" s="3"/>
      <c r="PUW184" s="3"/>
      <c r="PUX184" s="3"/>
      <c r="PUY184" s="3"/>
      <c r="PUZ184" s="3"/>
      <c r="PVA184" s="3"/>
      <c r="PVB184" s="3"/>
      <c r="PVC184" s="3"/>
      <c r="PVD184" s="3"/>
      <c r="PVE184" s="3"/>
      <c r="PVF184" s="3"/>
      <c r="PVG184" s="3"/>
      <c r="PVH184" s="3"/>
      <c r="PVI184" s="3"/>
      <c r="PVJ184" s="3"/>
      <c r="PVK184" s="3"/>
      <c r="PVL184" s="3"/>
      <c r="PVM184" s="3"/>
      <c r="PVN184" s="3"/>
      <c r="PVO184" s="3"/>
      <c r="PVP184" s="3"/>
      <c r="PVQ184" s="3"/>
      <c r="PVR184" s="3"/>
      <c r="PVS184" s="3"/>
      <c r="PVT184" s="3"/>
      <c r="PVU184" s="3"/>
      <c r="PVV184" s="3"/>
      <c r="PVW184" s="3"/>
      <c r="PVX184" s="3"/>
      <c r="PVY184" s="3"/>
      <c r="PVZ184" s="3"/>
      <c r="PWA184" s="3"/>
      <c r="PWB184" s="3"/>
      <c r="PWC184" s="3"/>
      <c r="PWD184" s="3"/>
      <c r="PWE184" s="3"/>
      <c r="PWF184" s="3"/>
      <c r="PWG184" s="3"/>
      <c r="PWH184" s="3"/>
      <c r="PWI184" s="3"/>
      <c r="PWJ184" s="3"/>
      <c r="PWK184" s="3"/>
      <c r="PWL184" s="3"/>
      <c r="PWM184" s="3"/>
      <c r="PWN184" s="3"/>
      <c r="PWO184" s="3"/>
      <c r="PWP184" s="3"/>
      <c r="PWQ184" s="3"/>
      <c r="PWR184" s="3"/>
      <c r="PWS184" s="3"/>
      <c r="PWT184" s="3"/>
      <c r="PWU184" s="3"/>
      <c r="PWV184" s="3"/>
      <c r="PWW184" s="3"/>
      <c r="PWX184" s="3"/>
      <c r="PWY184" s="3"/>
      <c r="PWZ184" s="3"/>
      <c r="PXA184" s="3"/>
      <c r="PXB184" s="3"/>
      <c r="PXC184" s="3"/>
      <c r="PXD184" s="3"/>
      <c r="PXE184" s="3"/>
      <c r="PXF184" s="3"/>
      <c r="PXG184" s="3"/>
      <c r="PXH184" s="3"/>
      <c r="PXI184" s="3"/>
      <c r="PXJ184" s="3"/>
      <c r="PXK184" s="3"/>
      <c r="PXL184" s="3"/>
      <c r="PXM184" s="3"/>
      <c r="PXN184" s="3"/>
      <c r="PXO184" s="3"/>
      <c r="PXP184" s="3"/>
      <c r="PXQ184" s="3"/>
      <c r="PXR184" s="3"/>
      <c r="PXS184" s="3"/>
      <c r="PXT184" s="3"/>
      <c r="PXU184" s="3"/>
      <c r="PXV184" s="3"/>
      <c r="PXW184" s="3"/>
      <c r="PXX184" s="3"/>
      <c r="PXY184" s="3"/>
      <c r="PXZ184" s="3"/>
      <c r="PYA184" s="3"/>
      <c r="PYB184" s="3"/>
      <c r="PYC184" s="3"/>
      <c r="PYD184" s="3"/>
      <c r="PYE184" s="3"/>
      <c r="PYF184" s="3"/>
      <c r="PYG184" s="3"/>
      <c r="PYH184" s="3"/>
      <c r="PYI184" s="3"/>
      <c r="PYJ184" s="3"/>
      <c r="PYK184" s="3"/>
      <c r="PYL184" s="3"/>
      <c r="PYM184" s="3"/>
      <c r="PYN184" s="3"/>
      <c r="PYO184" s="3"/>
      <c r="PYP184" s="3"/>
      <c r="PYQ184" s="3"/>
      <c r="PYR184" s="3"/>
      <c r="PYS184" s="3"/>
      <c r="PYT184" s="3"/>
      <c r="PYU184" s="3"/>
      <c r="PYV184" s="3"/>
      <c r="PYW184" s="3"/>
      <c r="PYX184" s="3"/>
      <c r="PYY184" s="3"/>
      <c r="PYZ184" s="3"/>
      <c r="PZA184" s="3"/>
      <c r="PZB184" s="3"/>
      <c r="PZC184" s="3"/>
      <c r="PZD184" s="3"/>
      <c r="PZE184" s="3"/>
      <c r="PZF184" s="3"/>
      <c r="PZG184" s="3"/>
      <c r="PZH184" s="3"/>
      <c r="PZI184" s="3"/>
      <c r="PZJ184" s="3"/>
      <c r="PZK184" s="3"/>
      <c r="PZL184" s="3"/>
      <c r="PZM184" s="3"/>
      <c r="PZN184" s="3"/>
      <c r="PZO184" s="3"/>
      <c r="PZP184" s="3"/>
      <c r="PZQ184" s="3"/>
      <c r="PZR184" s="3"/>
      <c r="PZS184" s="3"/>
      <c r="PZT184" s="3"/>
      <c r="PZU184" s="3"/>
      <c r="PZV184" s="3"/>
      <c r="PZW184" s="3"/>
      <c r="PZX184" s="3"/>
      <c r="PZY184" s="3"/>
      <c r="PZZ184" s="3"/>
      <c r="QAA184" s="3"/>
      <c r="QAB184" s="3"/>
      <c r="QAC184" s="3"/>
      <c r="QAD184" s="3"/>
      <c r="QAE184" s="3"/>
      <c r="QAF184" s="3"/>
      <c r="QAG184" s="3"/>
      <c r="QAH184" s="3"/>
      <c r="QAI184" s="3"/>
      <c r="QAJ184" s="3"/>
      <c r="QAK184" s="3"/>
      <c r="QAL184" s="3"/>
      <c r="QAM184" s="3"/>
      <c r="QAN184" s="3"/>
      <c r="QAO184" s="3"/>
      <c r="QAP184" s="3"/>
      <c r="QAQ184" s="3"/>
      <c r="QAR184" s="3"/>
      <c r="QAS184" s="3"/>
      <c r="QAT184" s="3"/>
      <c r="QAU184" s="3"/>
      <c r="QAV184" s="3"/>
      <c r="QAW184" s="3"/>
      <c r="QAX184" s="3"/>
      <c r="QAY184" s="3"/>
      <c r="QAZ184" s="3"/>
      <c r="QBA184" s="3"/>
      <c r="QBB184" s="3"/>
      <c r="QBC184" s="3"/>
      <c r="QBD184" s="3"/>
      <c r="QBE184" s="3"/>
      <c r="QBF184" s="3"/>
      <c r="QBG184" s="3"/>
      <c r="QBH184" s="3"/>
      <c r="QBI184" s="3"/>
      <c r="QBJ184" s="3"/>
      <c r="QBK184" s="3"/>
      <c r="QBL184" s="3"/>
      <c r="QBM184" s="3"/>
      <c r="QBN184" s="3"/>
      <c r="QBO184" s="3"/>
      <c r="QBP184" s="3"/>
      <c r="QBQ184" s="3"/>
      <c r="QBR184" s="3"/>
      <c r="QBS184" s="3"/>
      <c r="QBT184" s="3"/>
      <c r="QBU184" s="3"/>
      <c r="QBV184" s="3"/>
      <c r="QBW184" s="3"/>
      <c r="QBX184" s="3"/>
      <c r="QBY184" s="3"/>
      <c r="QBZ184" s="3"/>
      <c r="QCA184" s="3"/>
      <c r="QCB184" s="3"/>
      <c r="QCC184" s="3"/>
      <c r="QCD184" s="3"/>
      <c r="QCE184" s="3"/>
      <c r="QCF184" s="3"/>
      <c r="QCG184" s="3"/>
      <c r="QCH184" s="3"/>
      <c r="QCI184" s="3"/>
      <c r="QCJ184" s="3"/>
      <c r="QCK184" s="3"/>
      <c r="QCL184" s="3"/>
      <c r="QCM184" s="3"/>
      <c r="QCN184" s="3"/>
      <c r="QCO184" s="3"/>
      <c r="QCP184" s="3"/>
      <c r="QCQ184" s="3"/>
      <c r="QCR184" s="3"/>
      <c r="QCS184" s="3"/>
      <c r="QCT184" s="3"/>
      <c r="QCU184" s="3"/>
      <c r="QCV184" s="3"/>
      <c r="QCW184" s="3"/>
      <c r="QCX184" s="3"/>
      <c r="QCY184" s="3"/>
      <c r="QCZ184" s="3"/>
      <c r="QDA184" s="3"/>
      <c r="QDB184" s="3"/>
      <c r="QDC184" s="3"/>
      <c r="QDD184" s="3"/>
      <c r="QDE184" s="3"/>
      <c r="QDF184" s="3"/>
      <c r="QDG184" s="3"/>
      <c r="QDH184" s="3"/>
      <c r="QDI184" s="3"/>
      <c r="QDJ184" s="3"/>
      <c r="QDK184" s="3"/>
      <c r="QDL184" s="3"/>
      <c r="QDM184" s="3"/>
      <c r="QDN184" s="3"/>
      <c r="QDO184" s="3"/>
      <c r="QDP184" s="3"/>
      <c r="QDQ184" s="3"/>
      <c r="QDR184" s="3"/>
      <c r="QDS184" s="3"/>
      <c r="QDT184" s="3"/>
      <c r="QDU184" s="3"/>
      <c r="QDV184" s="3"/>
      <c r="QDW184" s="3"/>
      <c r="QDX184" s="3"/>
      <c r="QDY184" s="3"/>
      <c r="QDZ184" s="3"/>
      <c r="QEA184" s="3"/>
      <c r="QEB184" s="3"/>
      <c r="QEC184" s="3"/>
      <c r="QED184" s="3"/>
      <c r="QEE184" s="3"/>
      <c r="QEF184" s="3"/>
      <c r="QEG184" s="3"/>
      <c r="QEH184" s="3"/>
      <c r="QEI184" s="3"/>
      <c r="QEJ184" s="3"/>
      <c r="QEK184" s="3"/>
      <c r="QEL184" s="3"/>
      <c r="QEM184" s="3"/>
      <c r="QEN184" s="3"/>
      <c r="QEO184" s="3"/>
      <c r="QEP184" s="3"/>
      <c r="QEQ184" s="3"/>
      <c r="QER184" s="3"/>
      <c r="QES184" s="3"/>
      <c r="QET184" s="3"/>
      <c r="QEU184" s="3"/>
      <c r="QEV184" s="3"/>
      <c r="QEW184" s="3"/>
      <c r="QEX184" s="3"/>
      <c r="QEY184" s="3"/>
      <c r="QEZ184" s="3"/>
      <c r="QFA184" s="3"/>
      <c r="QFB184" s="3"/>
      <c r="QFC184" s="3"/>
      <c r="QFD184" s="3"/>
      <c r="QFE184" s="3"/>
      <c r="QFF184" s="3"/>
      <c r="QFG184" s="3"/>
      <c r="QFH184" s="3"/>
      <c r="QFI184" s="3"/>
      <c r="QFJ184" s="3"/>
      <c r="QFK184" s="3"/>
      <c r="QFL184" s="3"/>
      <c r="QFM184" s="3"/>
      <c r="QFN184" s="3"/>
      <c r="QFO184" s="3"/>
      <c r="QFP184" s="3"/>
      <c r="QFQ184" s="3"/>
      <c r="QFR184" s="3"/>
      <c r="QFS184" s="3"/>
      <c r="QFT184" s="3"/>
      <c r="QFU184" s="3"/>
      <c r="QFV184" s="3"/>
      <c r="QFW184" s="3"/>
      <c r="QFX184" s="3"/>
      <c r="QFY184" s="3"/>
      <c r="QFZ184" s="3"/>
      <c r="QGA184" s="3"/>
      <c r="QGB184" s="3"/>
      <c r="QGC184" s="3"/>
      <c r="QGD184" s="3"/>
      <c r="QGE184" s="3"/>
      <c r="QGF184" s="3"/>
      <c r="QGG184" s="3"/>
      <c r="QGH184" s="3"/>
      <c r="QGI184" s="3"/>
      <c r="QGJ184" s="3"/>
      <c r="QGK184" s="3"/>
      <c r="QGL184" s="3"/>
      <c r="QGM184" s="3"/>
      <c r="QGN184" s="3"/>
      <c r="QGO184" s="3"/>
      <c r="QGP184" s="3"/>
      <c r="QGQ184" s="3"/>
      <c r="QGR184" s="3"/>
      <c r="QGS184" s="3"/>
      <c r="QGT184" s="3"/>
      <c r="QGU184" s="3"/>
      <c r="QGV184" s="3"/>
      <c r="QGW184" s="3"/>
      <c r="QGX184" s="3"/>
      <c r="QGY184" s="3"/>
      <c r="QGZ184" s="3"/>
      <c r="QHA184" s="3"/>
      <c r="QHB184" s="3"/>
      <c r="QHC184" s="3"/>
      <c r="QHD184" s="3"/>
      <c r="QHE184" s="3"/>
      <c r="QHF184" s="3"/>
      <c r="QHG184" s="3"/>
      <c r="QHH184" s="3"/>
      <c r="QHI184" s="3"/>
      <c r="QHJ184" s="3"/>
      <c r="QHK184" s="3"/>
      <c r="QHL184" s="3"/>
      <c r="QHM184" s="3"/>
      <c r="QHN184" s="3"/>
      <c r="QHO184" s="3"/>
      <c r="QHP184" s="3"/>
      <c r="QHQ184" s="3"/>
      <c r="QHR184" s="3"/>
      <c r="QHS184" s="3"/>
      <c r="QHT184" s="3"/>
      <c r="QHU184" s="3"/>
      <c r="QHV184" s="3"/>
      <c r="QHW184" s="3"/>
      <c r="QHX184" s="3"/>
      <c r="QHY184" s="3"/>
      <c r="QHZ184" s="3"/>
      <c r="QIA184" s="3"/>
      <c r="QIB184" s="3"/>
      <c r="QIC184" s="3"/>
      <c r="QID184" s="3"/>
      <c r="QIE184" s="3"/>
      <c r="QIF184" s="3"/>
      <c r="QIG184" s="3"/>
      <c r="QIH184" s="3"/>
      <c r="QII184" s="3"/>
      <c r="QIJ184" s="3"/>
      <c r="QIK184" s="3"/>
      <c r="QIL184" s="3"/>
      <c r="QIM184" s="3"/>
      <c r="QIN184" s="3"/>
      <c r="QIO184" s="3"/>
      <c r="QIP184" s="3"/>
      <c r="QIQ184" s="3"/>
      <c r="QIR184" s="3"/>
      <c r="QIS184" s="3"/>
      <c r="QIT184" s="3"/>
      <c r="QIU184" s="3"/>
      <c r="QIV184" s="3"/>
      <c r="QIW184" s="3"/>
      <c r="QIX184" s="3"/>
      <c r="QIY184" s="3"/>
      <c r="QIZ184" s="3"/>
      <c r="QJA184" s="3"/>
      <c r="QJB184" s="3"/>
      <c r="QJC184" s="3"/>
      <c r="QJD184" s="3"/>
      <c r="QJE184" s="3"/>
      <c r="QJF184" s="3"/>
      <c r="QJG184" s="3"/>
      <c r="QJH184" s="3"/>
      <c r="QJI184" s="3"/>
      <c r="QJJ184" s="3"/>
      <c r="QJK184" s="3"/>
      <c r="QJL184" s="3"/>
      <c r="QJM184" s="3"/>
      <c r="QJN184" s="3"/>
      <c r="QJO184" s="3"/>
      <c r="QJP184" s="3"/>
      <c r="QJQ184" s="3"/>
      <c r="QJR184" s="3"/>
      <c r="QJS184" s="3"/>
      <c r="QJT184" s="3"/>
      <c r="QJU184" s="3"/>
      <c r="QJV184" s="3"/>
      <c r="QJW184" s="3"/>
      <c r="QJX184" s="3"/>
      <c r="QJY184" s="3"/>
      <c r="QJZ184" s="3"/>
      <c r="QKA184" s="3"/>
      <c r="QKB184" s="3"/>
      <c r="QKC184" s="3"/>
      <c r="QKD184" s="3"/>
      <c r="QKE184" s="3"/>
      <c r="QKF184" s="3"/>
      <c r="QKG184" s="3"/>
      <c r="QKH184" s="3"/>
      <c r="QKI184" s="3"/>
      <c r="QKJ184" s="3"/>
      <c r="QKK184" s="3"/>
      <c r="QKL184" s="3"/>
      <c r="QKM184" s="3"/>
      <c r="QKN184" s="3"/>
      <c r="QKO184" s="3"/>
      <c r="QKP184" s="3"/>
      <c r="QKQ184" s="3"/>
      <c r="QKR184" s="3"/>
      <c r="QKS184" s="3"/>
      <c r="QKT184" s="3"/>
      <c r="QKU184" s="3"/>
      <c r="QKV184" s="3"/>
      <c r="QKW184" s="3"/>
      <c r="QKX184" s="3"/>
      <c r="QKY184" s="3"/>
      <c r="QKZ184" s="3"/>
      <c r="QLA184" s="3"/>
      <c r="QLB184" s="3"/>
      <c r="QLC184" s="3"/>
      <c r="QLD184" s="3"/>
      <c r="QLE184" s="3"/>
      <c r="QLF184" s="3"/>
      <c r="QLG184" s="3"/>
      <c r="QLH184" s="3"/>
      <c r="QLI184" s="3"/>
      <c r="QLJ184" s="3"/>
      <c r="QLK184" s="3"/>
      <c r="QLL184" s="3"/>
      <c r="QLM184" s="3"/>
      <c r="QLN184" s="3"/>
      <c r="QLO184" s="3"/>
      <c r="QLP184" s="3"/>
      <c r="QLQ184" s="3"/>
      <c r="QLR184" s="3"/>
      <c r="QLS184" s="3"/>
      <c r="QLT184" s="3"/>
      <c r="QLU184" s="3"/>
      <c r="QLV184" s="3"/>
      <c r="QLW184" s="3"/>
      <c r="QLX184" s="3"/>
      <c r="QLY184" s="3"/>
      <c r="QLZ184" s="3"/>
      <c r="QMA184" s="3"/>
      <c r="QMB184" s="3"/>
      <c r="QMC184" s="3"/>
      <c r="QMD184" s="3"/>
      <c r="QME184" s="3"/>
      <c r="QMF184" s="3"/>
      <c r="QMG184" s="3"/>
      <c r="QMH184" s="3"/>
      <c r="QMI184" s="3"/>
      <c r="QMJ184" s="3"/>
      <c r="QMK184" s="3"/>
      <c r="QML184" s="3"/>
      <c r="QMM184" s="3"/>
      <c r="QMN184" s="3"/>
      <c r="QMO184" s="3"/>
      <c r="QMP184" s="3"/>
      <c r="QMQ184" s="3"/>
      <c r="QMR184" s="3"/>
      <c r="QMS184" s="3"/>
      <c r="QMT184" s="3"/>
      <c r="QMU184" s="3"/>
      <c r="QMV184" s="3"/>
      <c r="QMW184" s="3"/>
      <c r="QMX184" s="3"/>
      <c r="QMY184" s="3"/>
      <c r="QMZ184" s="3"/>
      <c r="QNA184" s="3"/>
      <c r="QNB184" s="3"/>
      <c r="QNC184" s="3"/>
      <c r="QND184" s="3"/>
      <c r="QNE184" s="3"/>
      <c r="QNF184" s="3"/>
      <c r="QNG184" s="3"/>
      <c r="QNH184" s="3"/>
      <c r="QNI184" s="3"/>
      <c r="QNJ184" s="3"/>
      <c r="QNK184" s="3"/>
      <c r="QNL184" s="3"/>
      <c r="QNM184" s="3"/>
      <c r="QNN184" s="3"/>
      <c r="QNO184" s="3"/>
      <c r="QNP184" s="3"/>
      <c r="QNQ184" s="3"/>
      <c r="QNR184" s="3"/>
      <c r="QNS184" s="3"/>
      <c r="QNT184" s="3"/>
      <c r="QNU184" s="3"/>
      <c r="QNV184" s="3"/>
      <c r="QNW184" s="3"/>
      <c r="QNX184" s="3"/>
      <c r="QNY184" s="3"/>
      <c r="QNZ184" s="3"/>
      <c r="QOA184" s="3"/>
      <c r="QOB184" s="3"/>
      <c r="QOC184" s="3"/>
      <c r="QOD184" s="3"/>
      <c r="QOE184" s="3"/>
      <c r="QOF184" s="3"/>
      <c r="QOG184" s="3"/>
      <c r="QOH184" s="3"/>
      <c r="QOI184" s="3"/>
      <c r="QOJ184" s="3"/>
      <c r="QOK184" s="3"/>
      <c r="QOL184" s="3"/>
      <c r="QOM184" s="3"/>
      <c r="QON184" s="3"/>
      <c r="QOO184" s="3"/>
      <c r="QOP184" s="3"/>
      <c r="QOQ184" s="3"/>
      <c r="QOR184" s="3"/>
      <c r="QOS184" s="3"/>
      <c r="QOT184" s="3"/>
      <c r="QOU184" s="3"/>
      <c r="QOV184" s="3"/>
      <c r="QOW184" s="3"/>
      <c r="QOX184" s="3"/>
      <c r="QOY184" s="3"/>
      <c r="QOZ184" s="3"/>
      <c r="QPA184" s="3"/>
      <c r="QPB184" s="3"/>
      <c r="QPC184" s="3"/>
      <c r="QPD184" s="3"/>
      <c r="QPE184" s="3"/>
      <c r="QPF184" s="3"/>
      <c r="QPG184" s="3"/>
      <c r="QPH184" s="3"/>
      <c r="QPI184" s="3"/>
      <c r="QPJ184" s="3"/>
      <c r="QPK184" s="3"/>
      <c r="QPL184" s="3"/>
      <c r="QPM184" s="3"/>
      <c r="QPN184" s="3"/>
      <c r="QPO184" s="3"/>
      <c r="QPP184" s="3"/>
      <c r="QPQ184" s="3"/>
      <c r="QPR184" s="3"/>
      <c r="QPS184" s="3"/>
      <c r="QPT184" s="3"/>
      <c r="QPU184" s="3"/>
      <c r="QPV184" s="3"/>
      <c r="QPW184" s="3"/>
      <c r="QPX184" s="3"/>
      <c r="QPY184" s="3"/>
      <c r="QPZ184" s="3"/>
      <c r="QQA184" s="3"/>
      <c r="QQB184" s="3"/>
      <c r="QQC184" s="3"/>
      <c r="QQD184" s="3"/>
      <c r="QQE184" s="3"/>
      <c r="QQF184" s="3"/>
      <c r="QQG184" s="3"/>
      <c r="QQH184" s="3"/>
      <c r="QQI184" s="3"/>
      <c r="QQJ184" s="3"/>
      <c r="QQK184" s="3"/>
      <c r="QQL184" s="3"/>
      <c r="QQM184" s="3"/>
      <c r="QQN184" s="3"/>
      <c r="QQO184" s="3"/>
      <c r="QQP184" s="3"/>
      <c r="QQQ184" s="3"/>
      <c r="QQR184" s="3"/>
      <c r="QQS184" s="3"/>
      <c r="QQT184" s="3"/>
      <c r="QQU184" s="3"/>
      <c r="QQV184" s="3"/>
      <c r="QQW184" s="3"/>
      <c r="QQX184" s="3"/>
      <c r="QQY184" s="3"/>
      <c r="QQZ184" s="3"/>
      <c r="QRA184" s="3"/>
      <c r="QRB184" s="3"/>
      <c r="QRC184" s="3"/>
      <c r="QRD184" s="3"/>
      <c r="QRE184" s="3"/>
      <c r="QRF184" s="3"/>
      <c r="QRG184" s="3"/>
      <c r="QRH184" s="3"/>
      <c r="QRI184" s="3"/>
      <c r="QRJ184" s="3"/>
      <c r="QRK184" s="3"/>
      <c r="QRL184" s="3"/>
      <c r="QRM184" s="3"/>
      <c r="QRN184" s="3"/>
      <c r="QRO184" s="3"/>
      <c r="QRP184" s="3"/>
      <c r="QRQ184" s="3"/>
      <c r="QRR184" s="3"/>
      <c r="QRS184" s="3"/>
      <c r="QRT184" s="3"/>
      <c r="QRU184" s="3"/>
      <c r="QRV184" s="3"/>
      <c r="QRW184" s="3"/>
      <c r="QRX184" s="3"/>
      <c r="QRY184" s="3"/>
      <c r="QRZ184" s="3"/>
      <c r="QSA184" s="3"/>
      <c r="QSB184" s="3"/>
      <c r="QSC184" s="3"/>
      <c r="QSD184" s="3"/>
      <c r="QSE184" s="3"/>
      <c r="QSF184" s="3"/>
      <c r="QSG184" s="3"/>
      <c r="QSH184" s="3"/>
      <c r="QSI184" s="3"/>
      <c r="QSJ184" s="3"/>
      <c r="QSK184" s="3"/>
      <c r="QSL184" s="3"/>
      <c r="QSM184" s="3"/>
      <c r="QSN184" s="3"/>
      <c r="QSO184" s="3"/>
      <c r="QSP184" s="3"/>
      <c r="QSQ184" s="3"/>
      <c r="QSR184" s="3"/>
      <c r="QSS184" s="3"/>
      <c r="QST184" s="3"/>
      <c r="QSU184" s="3"/>
      <c r="QSV184" s="3"/>
      <c r="QSW184" s="3"/>
      <c r="QSX184" s="3"/>
      <c r="QSY184" s="3"/>
      <c r="QSZ184" s="3"/>
      <c r="QTA184" s="3"/>
      <c r="QTB184" s="3"/>
      <c r="QTC184" s="3"/>
      <c r="QTD184" s="3"/>
      <c r="QTE184" s="3"/>
      <c r="QTF184" s="3"/>
      <c r="QTG184" s="3"/>
      <c r="QTH184" s="3"/>
      <c r="QTI184" s="3"/>
      <c r="QTJ184" s="3"/>
      <c r="QTK184" s="3"/>
      <c r="QTL184" s="3"/>
      <c r="QTM184" s="3"/>
      <c r="QTN184" s="3"/>
      <c r="QTO184" s="3"/>
      <c r="QTP184" s="3"/>
      <c r="QTQ184" s="3"/>
      <c r="QTR184" s="3"/>
      <c r="QTS184" s="3"/>
      <c r="QTT184" s="3"/>
      <c r="QTU184" s="3"/>
      <c r="QTV184" s="3"/>
      <c r="QTW184" s="3"/>
      <c r="QTX184" s="3"/>
      <c r="QTY184" s="3"/>
      <c r="QTZ184" s="3"/>
      <c r="QUA184" s="3"/>
      <c r="QUB184" s="3"/>
      <c r="QUC184" s="3"/>
      <c r="QUD184" s="3"/>
      <c r="QUE184" s="3"/>
      <c r="QUF184" s="3"/>
      <c r="QUG184" s="3"/>
      <c r="QUH184" s="3"/>
      <c r="QUI184" s="3"/>
      <c r="QUJ184" s="3"/>
      <c r="QUK184" s="3"/>
      <c r="QUL184" s="3"/>
      <c r="QUM184" s="3"/>
      <c r="QUN184" s="3"/>
      <c r="QUO184" s="3"/>
      <c r="QUP184" s="3"/>
      <c r="QUQ184" s="3"/>
      <c r="QUR184" s="3"/>
      <c r="QUS184" s="3"/>
      <c r="QUT184" s="3"/>
      <c r="QUU184" s="3"/>
      <c r="QUV184" s="3"/>
      <c r="QUW184" s="3"/>
      <c r="QUX184" s="3"/>
      <c r="QUY184" s="3"/>
      <c r="QUZ184" s="3"/>
      <c r="QVA184" s="3"/>
      <c r="QVB184" s="3"/>
      <c r="QVC184" s="3"/>
      <c r="QVD184" s="3"/>
      <c r="QVE184" s="3"/>
      <c r="QVF184" s="3"/>
      <c r="QVG184" s="3"/>
      <c r="QVH184" s="3"/>
      <c r="QVI184" s="3"/>
      <c r="QVJ184" s="3"/>
      <c r="QVK184" s="3"/>
      <c r="QVL184" s="3"/>
      <c r="QVM184" s="3"/>
      <c r="QVN184" s="3"/>
      <c r="QVO184" s="3"/>
      <c r="QVP184" s="3"/>
      <c r="QVQ184" s="3"/>
      <c r="QVR184" s="3"/>
      <c r="QVS184" s="3"/>
      <c r="QVT184" s="3"/>
      <c r="QVU184" s="3"/>
      <c r="QVV184" s="3"/>
      <c r="QVW184" s="3"/>
      <c r="QVX184" s="3"/>
      <c r="QVY184" s="3"/>
      <c r="QVZ184" s="3"/>
      <c r="QWA184" s="3"/>
      <c r="QWB184" s="3"/>
      <c r="QWC184" s="3"/>
      <c r="QWD184" s="3"/>
      <c r="QWE184" s="3"/>
      <c r="QWF184" s="3"/>
      <c r="QWG184" s="3"/>
      <c r="QWH184" s="3"/>
      <c r="QWI184" s="3"/>
      <c r="QWJ184" s="3"/>
      <c r="QWK184" s="3"/>
      <c r="QWL184" s="3"/>
      <c r="QWM184" s="3"/>
      <c r="QWN184" s="3"/>
      <c r="QWO184" s="3"/>
      <c r="QWP184" s="3"/>
      <c r="QWQ184" s="3"/>
      <c r="QWR184" s="3"/>
      <c r="QWS184" s="3"/>
      <c r="QWT184" s="3"/>
      <c r="QWU184" s="3"/>
      <c r="QWV184" s="3"/>
      <c r="QWW184" s="3"/>
      <c r="QWX184" s="3"/>
      <c r="QWY184" s="3"/>
      <c r="QWZ184" s="3"/>
      <c r="QXA184" s="3"/>
      <c r="QXB184" s="3"/>
      <c r="QXC184" s="3"/>
      <c r="QXD184" s="3"/>
      <c r="QXE184" s="3"/>
      <c r="QXF184" s="3"/>
      <c r="QXG184" s="3"/>
      <c r="QXH184" s="3"/>
      <c r="QXI184" s="3"/>
      <c r="QXJ184" s="3"/>
      <c r="QXK184" s="3"/>
      <c r="QXL184" s="3"/>
      <c r="QXM184" s="3"/>
      <c r="QXN184" s="3"/>
      <c r="QXO184" s="3"/>
      <c r="QXP184" s="3"/>
      <c r="QXQ184" s="3"/>
      <c r="QXR184" s="3"/>
      <c r="QXS184" s="3"/>
      <c r="QXT184" s="3"/>
      <c r="QXU184" s="3"/>
      <c r="QXV184" s="3"/>
      <c r="QXW184" s="3"/>
      <c r="QXX184" s="3"/>
      <c r="QXY184" s="3"/>
      <c r="QXZ184" s="3"/>
      <c r="QYA184" s="3"/>
      <c r="QYB184" s="3"/>
      <c r="QYC184" s="3"/>
      <c r="QYD184" s="3"/>
      <c r="QYE184" s="3"/>
      <c r="QYF184" s="3"/>
      <c r="QYG184" s="3"/>
      <c r="QYH184" s="3"/>
      <c r="QYI184" s="3"/>
      <c r="QYJ184" s="3"/>
      <c r="QYK184" s="3"/>
      <c r="QYL184" s="3"/>
      <c r="QYM184" s="3"/>
      <c r="QYN184" s="3"/>
      <c r="QYO184" s="3"/>
      <c r="QYP184" s="3"/>
      <c r="QYQ184" s="3"/>
      <c r="QYR184" s="3"/>
      <c r="QYS184" s="3"/>
      <c r="QYT184" s="3"/>
      <c r="QYU184" s="3"/>
      <c r="QYV184" s="3"/>
      <c r="QYW184" s="3"/>
      <c r="QYX184" s="3"/>
      <c r="QYY184" s="3"/>
      <c r="QYZ184" s="3"/>
      <c r="QZA184" s="3"/>
      <c r="QZB184" s="3"/>
      <c r="QZC184" s="3"/>
      <c r="QZD184" s="3"/>
      <c r="QZE184" s="3"/>
      <c r="QZF184" s="3"/>
      <c r="QZG184" s="3"/>
      <c r="QZH184" s="3"/>
      <c r="QZI184" s="3"/>
      <c r="QZJ184" s="3"/>
      <c r="QZK184" s="3"/>
      <c r="QZL184" s="3"/>
      <c r="QZM184" s="3"/>
      <c r="QZN184" s="3"/>
      <c r="QZO184" s="3"/>
      <c r="QZP184" s="3"/>
      <c r="QZQ184" s="3"/>
      <c r="QZR184" s="3"/>
      <c r="QZS184" s="3"/>
      <c r="QZT184" s="3"/>
      <c r="QZU184" s="3"/>
      <c r="QZV184" s="3"/>
      <c r="QZW184" s="3"/>
      <c r="QZX184" s="3"/>
      <c r="QZY184" s="3"/>
      <c r="QZZ184" s="3"/>
      <c r="RAA184" s="3"/>
      <c r="RAB184" s="3"/>
      <c r="RAC184" s="3"/>
      <c r="RAD184" s="3"/>
      <c r="RAE184" s="3"/>
      <c r="RAF184" s="3"/>
      <c r="RAG184" s="3"/>
      <c r="RAH184" s="3"/>
      <c r="RAI184" s="3"/>
      <c r="RAJ184" s="3"/>
      <c r="RAK184" s="3"/>
      <c r="RAL184" s="3"/>
      <c r="RAM184" s="3"/>
      <c r="RAN184" s="3"/>
      <c r="RAO184" s="3"/>
      <c r="RAP184" s="3"/>
      <c r="RAQ184" s="3"/>
      <c r="RAR184" s="3"/>
      <c r="RAS184" s="3"/>
      <c r="RAT184" s="3"/>
      <c r="RAU184" s="3"/>
      <c r="RAV184" s="3"/>
      <c r="RAW184" s="3"/>
      <c r="RAX184" s="3"/>
      <c r="RAY184" s="3"/>
      <c r="RAZ184" s="3"/>
      <c r="RBA184" s="3"/>
      <c r="RBB184" s="3"/>
      <c r="RBC184" s="3"/>
      <c r="RBD184" s="3"/>
      <c r="RBE184" s="3"/>
      <c r="RBF184" s="3"/>
      <c r="RBG184" s="3"/>
      <c r="RBH184" s="3"/>
      <c r="RBI184" s="3"/>
      <c r="RBJ184" s="3"/>
      <c r="RBK184" s="3"/>
      <c r="RBL184" s="3"/>
      <c r="RBM184" s="3"/>
      <c r="RBN184" s="3"/>
      <c r="RBO184" s="3"/>
      <c r="RBP184" s="3"/>
      <c r="RBQ184" s="3"/>
      <c r="RBR184" s="3"/>
      <c r="RBS184" s="3"/>
      <c r="RBT184" s="3"/>
      <c r="RBU184" s="3"/>
      <c r="RBV184" s="3"/>
      <c r="RBW184" s="3"/>
      <c r="RBX184" s="3"/>
      <c r="RBY184" s="3"/>
      <c r="RBZ184" s="3"/>
      <c r="RCA184" s="3"/>
      <c r="RCB184" s="3"/>
      <c r="RCC184" s="3"/>
      <c r="RCD184" s="3"/>
      <c r="RCE184" s="3"/>
      <c r="RCF184" s="3"/>
      <c r="RCG184" s="3"/>
      <c r="RCH184" s="3"/>
      <c r="RCI184" s="3"/>
      <c r="RCJ184" s="3"/>
      <c r="RCK184" s="3"/>
      <c r="RCL184" s="3"/>
      <c r="RCM184" s="3"/>
      <c r="RCN184" s="3"/>
      <c r="RCO184" s="3"/>
      <c r="RCP184" s="3"/>
      <c r="RCQ184" s="3"/>
      <c r="RCR184" s="3"/>
      <c r="RCS184" s="3"/>
      <c r="RCT184" s="3"/>
      <c r="RCU184" s="3"/>
      <c r="RCV184" s="3"/>
      <c r="RCW184" s="3"/>
      <c r="RCX184" s="3"/>
      <c r="RCY184" s="3"/>
      <c r="RCZ184" s="3"/>
      <c r="RDA184" s="3"/>
      <c r="RDB184" s="3"/>
      <c r="RDC184" s="3"/>
      <c r="RDD184" s="3"/>
      <c r="RDE184" s="3"/>
      <c r="RDF184" s="3"/>
      <c r="RDG184" s="3"/>
      <c r="RDH184" s="3"/>
      <c r="RDI184" s="3"/>
      <c r="RDJ184" s="3"/>
      <c r="RDK184" s="3"/>
      <c r="RDL184" s="3"/>
      <c r="RDM184" s="3"/>
      <c r="RDN184" s="3"/>
      <c r="RDO184" s="3"/>
      <c r="RDP184" s="3"/>
      <c r="RDQ184" s="3"/>
      <c r="RDR184" s="3"/>
      <c r="RDS184" s="3"/>
      <c r="RDT184" s="3"/>
      <c r="RDU184" s="3"/>
      <c r="RDV184" s="3"/>
      <c r="RDW184" s="3"/>
      <c r="RDX184" s="3"/>
      <c r="RDY184" s="3"/>
      <c r="RDZ184" s="3"/>
      <c r="REA184" s="3"/>
      <c r="REB184" s="3"/>
      <c r="REC184" s="3"/>
      <c r="RED184" s="3"/>
      <c r="REE184" s="3"/>
      <c r="REF184" s="3"/>
      <c r="REG184" s="3"/>
      <c r="REH184" s="3"/>
      <c r="REI184" s="3"/>
      <c r="REJ184" s="3"/>
      <c r="REK184" s="3"/>
      <c r="REL184" s="3"/>
      <c r="REM184" s="3"/>
      <c r="REN184" s="3"/>
      <c r="REO184" s="3"/>
      <c r="REP184" s="3"/>
      <c r="REQ184" s="3"/>
      <c r="RER184" s="3"/>
      <c r="RES184" s="3"/>
      <c r="RET184" s="3"/>
      <c r="REU184" s="3"/>
      <c r="REV184" s="3"/>
      <c r="REW184" s="3"/>
      <c r="REX184" s="3"/>
      <c r="REY184" s="3"/>
      <c r="REZ184" s="3"/>
      <c r="RFA184" s="3"/>
      <c r="RFB184" s="3"/>
      <c r="RFC184" s="3"/>
      <c r="RFD184" s="3"/>
      <c r="RFE184" s="3"/>
      <c r="RFF184" s="3"/>
      <c r="RFG184" s="3"/>
      <c r="RFH184" s="3"/>
      <c r="RFI184" s="3"/>
      <c r="RFJ184" s="3"/>
      <c r="RFK184" s="3"/>
      <c r="RFL184" s="3"/>
      <c r="RFM184" s="3"/>
      <c r="RFN184" s="3"/>
      <c r="RFO184" s="3"/>
      <c r="RFP184" s="3"/>
      <c r="RFQ184" s="3"/>
      <c r="RFR184" s="3"/>
      <c r="RFS184" s="3"/>
      <c r="RFT184" s="3"/>
      <c r="RFU184" s="3"/>
      <c r="RFV184" s="3"/>
      <c r="RFW184" s="3"/>
      <c r="RFX184" s="3"/>
      <c r="RFY184" s="3"/>
      <c r="RFZ184" s="3"/>
      <c r="RGA184" s="3"/>
      <c r="RGB184" s="3"/>
      <c r="RGC184" s="3"/>
      <c r="RGD184" s="3"/>
      <c r="RGE184" s="3"/>
      <c r="RGF184" s="3"/>
      <c r="RGG184" s="3"/>
      <c r="RGH184" s="3"/>
      <c r="RGI184" s="3"/>
      <c r="RGJ184" s="3"/>
      <c r="RGK184" s="3"/>
      <c r="RGL184" s="3"/>
      <c r="RGM184" s="3"/>
      <c r="RGN184" s="3"/>
      <c r="RGO184" s="3"/>
      <c r="RGP184" s="3"/>
      <c r="RGQ184" s="3"/>
      <c r="RGR184" s="3"/>
      <c r="RGS184" s="3"/>
      <c r="RGT184" s="3"/>
      <c r="RGU184" s="3"/>
      <c r="RGV184" s="3"/>
      <c r="RGW184" s="3"/>
      <c r="RGX184" s="3"/>
      <c r="RGY184" s="3"/>
      <c r="RGZ184" s="3"/>
      <c r="RHA184" s="3"/>
      <c r="RHB184" s="3"/>
      <c r="RHC184" s="3"/>
      <c r="RHD184" s="3"/>
      <c r="RHE184" s="3"/>
      <c r="RHF184" s="3"/>
      <c r="RHG184" s="3"/>
      <c r="RHH184" s="3"/>
      <c r="RHI184" s="3"/>
      <c r="RHJ184" s="3"/>
      <c r="RHK184" s="3"/>
      <c r="RHL184" s="3"/>
      <c r="RHM184" s="3"/>
      <c r="RHN184" s="3"/>
      <c r="RHO184" s="3"/>
      <c r="RHP184" s="3"/>
      <c r="RHQ184" s="3"/>
      <c r="RHR184" s="3"/>
      <c r="RHS184" s="3"/>
      <c r="RHT184" s="3"/>
      <c r="RHU184" s="3"/>
      <c r="RHV184" s="3"/>
      <c r="RHW184" s="3"/>
      <c r="RHX184" s="3"/>
      <c r="RHY184" s="3"/>
      <c r="RHZ184" s="3"/>
      <c r="RIA184" s="3"/>
      <c r="RIB184" s="3"/>
      <c r="RIC184" s="3"/>
      <c r="RID184" s="3"/>
      <c r="RIE184" s="3"/>
      <c r="RIF184" s="3"/>
      <c r="RIG184" s="3"/>
      <c r="RIH184" s="3"/>
      <c r="RII184" s="3"/>
      <c r="RIJ184" s="3"/>
      <c r="RIK184" s="3"/>
      <c r="RIL184" s="3"/>
      <c r="RIM184" s="3"/>
      <c r="RIN184" s="3"/>
      <c r="RIO184" s="3"/>
      <c r="RIP184" s="3"/>
      <c r="RIQ184" s="3"/>
      <c r="RIR184" s="3"/>
      <c r="RIS184" s="3"/>
      <c r="RIT184" s="3"/>
      <c r="RIU184" s="3"/>
      <c r="RIV184" s="3"/>
      <c r="RIW184" s="3"/>
      <c r="RIX184" s="3"/>
      <c r="RIY184" s="3"/>
      <c r="RIZ184" s="3"/>
      <c r="RJA184" s="3"/>
      <c r="RJB184" s="3"/>
      <c r="RJC184" s="3"/>
      <c r="RJD184" s="3"/>
      <c r="RJE184" s="3"/>
      <c r="RJF184" s="3"/>
      <c r="RJG184" s="3"/>
      <c r="RJH184" s="3"/>
      <c r="RJI184" s="3"/>
      <c r="RJJ184" s="3"/>
      <c r="RJK184" s="3"/>
      <c r="RJL184" s="3"/>
      <c r="RJM184" s="3"/>
      <c r="RJN184" s="3"/>
      <c r="RJO184" s="3"/>
      <c r="RJP184" s="3"/>
      <c r="RJQ184" s="3"/>
      <c r="RJR184" s="3"/>
      <c r="RJS184" s="3"/>
      <c r="RJT184" s="3"/>
      <c r="RJU184" s="3"/>
      <c r="RJV184" s="3"/>
      <c r="RJW184" s="3"/>
      <c r="RJX184" s="3"/>
      <c r="RJY184" s="3"/>
      <c r="RJZ184" s="3"/>
      <c r="RKA184" s="3"/>
      <c r="RKB184" s="3"/>
      <c r="RKC184" s="3"/>
      <c r="RKD184" s="3"/>
      <c r="RKE184" s="3"/>
      <c r="RKF184" s="3"/>
      <c r="RKG184" s="3"/>
      <c r="RKH184" s="3"/>
      <c r="RKI184" s="3"/>
      <c r="RKJ184" s="3"/>
      <c r="RKK184" s="3"/>
      <c r="RKL184" s="3"/>
      <c r="RKM184" s="3"/>
      <c r="RKN184" s="3"/>
      <c r="RKO184" s="3"/>
      <c r="RKP184" s="3"/>
      <c r="RKQ184" s="3"/>
      <c r="RKR184" s="3"/>
      <c r="RKS184" s="3"/>
      <c r="RKT184" s="3"/>
      <c r="RKU184" s="3"/>
      <c r="RKV184" s="3"/>
      <c r="RKW184" s="3"/>
      <c r="RKX184" s="3"/>
      <c r="RKY184" s="3"/>
      <c r="RKZ184" s="3"/>
      <c r="RLA184" s="3"/>
      <c r="RLB184" s="3"/>
      <c r="RLC184" s="3"/>
      <c r="RLD184" s="3"/>
      <c r="RLE184" s="3"/>
      <c r="RLF184" s="3"/>
      <c r="RLG184" s="3"/>
      <c r="RLH184" s="3"/>
      <c r="RLI184" s="3"/>
      <c r="RLJ184" s="3"/>
      <c r="RLK184" s="3"/>
      <c r="RLL184" s="3"/>
      <c r="RLM184" s="3"/>
      <c r="RLN184" s="3"/>
      <c r="RLO184" s="3"/>
      <c r="RLP184" s="3"/>
      <c r="RLQ184" s="3"/>
      <c r="RLR184" s="3"/>
      <c r="RLS184" s="3"/>
      <c r="RLT184" s="3"/>
      <c r="RLU184" s="3"/>
      <c r="RLV184" s="3"/>
      <c r="RLW184" s="3"/>
      <c r="RLX184" s="3"/>
      <c r="RLY184" s="3"/>
      <c r="RLZ184" s="3"/>
      <c r="RMA184" s="3"/>
      <c r="RMB184" s="3"/>
      <c r="RMC184" s="3"/>
      <c r="RMD184" s="3"/>
      <c r="RME184" s="3"/>
      <c r="RMF184" s="3"/>
      <c r="RMG184" s="3"/>
      <c r="RMH184" s="3"/>
      <c r="RMI184" s="3"/>
      <c r="RMJ184" s="3"/>
      <c r="RMK184" s="3"/>
      <c r="RML184" s="3"/>
      <c r="RMM184" s="3"/>
      <c r="RMN184" s="3"/>
      <c r="RMO184" s="3"/>
      <c r="RMP184" s="3"/>
      <c r="RMQ184" s="3"/>
      <c r="RMR184" s="3"/>
      <c r="RMS184" s="3"/>
      <c r="RMT184" s="3"/>
      <c r="RMU184" s="3"/>
      <c r="RMV184" s="3"/>
      <c r="RMW184" s="3"/>
      <c r="RMX184" s="3"/>
      <c r="RMY184" s="3"/>
      <c r="RMZ184" s="3"/>
      <c r="RNA184" s="3"/>
      <c r="RNB184" s="3"/>
      <c r="RNC184" s="3"/>
      <c r="RND184" s="3"/>
      <c r="RNE184" s="3"/>
      <c r="RNF184" s="3"/>
      <c r="RNG184" s="3"/>
      <c r="RNH184" s="3"/>
      <c r="RNI184" s="3"/>
      <c r="RNJ184" s="3"/>
      <c r="RNK184" s="3"/>
      <c r="RNL184" s="3"/>
      <c r="RNM184" s="3"/>
      <c r="RNN184" s="3"/>
      <c r="RNO184" s="3"/>
      <c r="RNP184" s="3"/>
      <c r="RNQ184" s="3"/>
      <c r="RNR184" s="3"/>
      <c r="RNS184" s="3"/>
      <c r="RNT184" s="3"/>
      <c r="RNU184" s="3"/>
      <c r="RNV184" s="3"/>
      <c r="RNW184" s="3"/>
      <c r="RNX184" s="3"/>
      <c r="RNY184" s="3"/>
      <c r="RNZ184" s="3"/>
      <c r="ROA184" s="3"/>
      <c r="ROB184" s="3"/>
      <c r="ROC184" s="3"/>
      <c r="ROD184" s="3"/>
      <c r="ROE184" s="3"/>
      <c r="ROF184" s="3"/>
      <c r="ROG184" s="3"/>
      <c r="ROH184" s="3"/>
      <c r="ROI184" s="3"/>
      <c r="ROJ184" s="3"/>
      <c r="ROK184" s="3"/>
      <c r="ROL184" s="3"/>
      <c r="ROM184" s="3"/>
      <c r="RON184" s="3"/>
      <c r="ROO184" s="3"/>
      <c r="ROP184" s="3"/>
      <c r="ROQ184" s="3"/>
      <c r="ROR184" s="3"/>
      <c r="ROS184" s="3"/>
      <c r="ROT184" s="3"/>
      <c r="ROU184" s="3"/>
      <c r="ROV184" s="3"/>
      <c r="ROW184" s="3"/>
      <c r="ROX184" s="3"/>
      <c r="ROY184" s="3"/>
      <c r="ROZ184" s="3"/>
      <c r="RPA184" s="3"/>
      <c r="RPB184" s="3"/>
      <c r="RPC184" s="3"/>
      <c r="RPD184" s="3"/>
      <c r="RPE184" s="3"/>
      <c r="RPF184" s="3"/>
      <c r="RPG184" s="3"/>
      <c r="RPH184" s="3"/>
      <c r="RPI184" s="3"/>
      <c r="RPJ184" s="3"/>
      <c r="RPK184" s="3"/>
      <c r="RPL184" s="3"/>
      <c r="RPM184" s="3"/>
      <c r="RPN184" s="3"/>
      <c r="RPO184" s="3"/>
      <c r="RPP184" s="3"/>
      <c r="RPQ184" s="3"/>
      <c r="RPR184" s="3"/>
      <c r="RPS184" s="3"/>
      <c r="RPT184" s="3"/>
      <c r="RPU184" s="3"/>
      <c r="RPV184" s="3"/>
      <c r="RPW184" s="3"/>
      <c r="RPX184" s="3"/>
      <c r="RPY184" s="3"/>
      <c r="RPZ184" s="3"/>
      <c r="RQA184" s="3"/>
      <c r="RQB184" s="3"/>
      <c r="RQC184" s="3"/>
      <c r="RQD184" s="3"/>
      <c r="RQE184" s="3"/>
      <c r="RQF184" s="3"/>
      <c r="RQG184" s="3"/>
      <c r="RQH184" s="3"/>
      <c r="RQI184" s="3"/>
      <c r="RQJ184" s="3"/>
      <c r="RQK184" s="3"/>
      <c r="RQL184" s="3"/>
      <c r="RQM184" s="3"/>
      <c r="RQN184" s="3"/>
      <c r="RQO184" s="3"/>
      <c r="RQP184" s="3"/>
      <c r="RQQ184" s="3"/>
      <c r="RQR184" s="3"/>
      <c r="RQS184" s="3"/>
      <c r="RQT184" s="3"/>
      <c r="RQU184" s="3"/>
      <c r="RQV184" s="3"/>
      <c r="RQW184" s="3"/>
      <c r="RQX184" s="3"/>
      <c r="RQY184" s="3"/>
      <c r="RQZ184" s="3"/>
      <c r="RRA184" s="3"/>
      <c r="RRB184" s="3"/>
      <c r="RRC184" s="3"/>
      <c r="RRD184" s="3"/>
      <c r="RRE184" s="3"/>
      <c r="RRF184" s="3"/>
      <c r="RRG184" s="3"/>
      <c r="RRH184" s="3"/>
      <c r="RRI184" s="3"/>
      <c r="RRJ184" s="3"/>
      <c r="RRK184" s="3"/>
      <c r="RRL184" s="3"/>
      <c r="RRM184" s="3"/>
      <c r="RRN184" s="3"/>
      <c r="RRO184" s="3"/>
      <c r="RRP184" s="3"/>
      <c r="RRQ184" s="3"/>
      <c r="RRR184" s="3"/>
      <c r="RRS184" s="3"/>
      <c r="RRT184" s="3"/>
      <c r="RRU184" s="3"/>
      <c r="RRV184" s="3"/>
      <c r="RRW184" s="3"/>
      <c r="RRX184" s="3"/>
      <c r="RRY184" s="3"/>
      <c r="RRZ184" s="3"/>
      <c r="RSA184" s="3"/>
      <c r="RSB184" s="3"/>
      <c r="RSC184" s="3"/>
      <c r="RSD184" s="3"/>
      <c r="RSE184" s="3"/>
      <c r="RSF184" s="3"/>
      <c r="RSG184" s="3"/>
      <c r="RSH184" s="3"/>
      <c r="RSI184" s="3"/>
      <c r="RSJ184" s="3"/>
      <c r="RSK184" s="3"/>
      <c r="RSL184" s="3"/>
      <c r="RSM184" s="3"/>
      <c r="RSN184" s="3"/>
      <c r="RSO184" s="3"/>
      <c r="RSP184" s="3"/>
      <c r="RSQ184" s="3"/>
      <c r="RSR184" s="3"/>
      <c r="RSS184" s="3"/>
      <c r="RST184" s="3"/>
      <c r="RSU184" s="3"/>
      <c r="RSV184" s="3"/>
      <c r="RSW184" s="3"/>
      <c r="RSX184" s="3"/>
      <c r="RSY184" s="3"/>
      <c r="RSZ184" s="3"/>
      <c r="RTA184" s="3"/>
      <c r="RTB184" s="3"/>
      <c r="RTC184" s="3"/>
      <c r="RTD184" s="3"/>
      <c r="RTE184" s="3"/>
      <c r="RTF184" s="3"/>
      <c r="RTG184" s="3"/>
      <c r="RTH184" s="3"/>
      <c r="RTI184" s="3"/>
      <c r="RTJ184" s="3"/>
      <c r="RTK184" s="3"/>
      <c r="RTL184" s="3"/>
      <c r="RTM184" s="3"/>
      <c r="RTN184" s="3"/>
      <c r="RTO184" s="3"/>
      <c r="RTP184" s="3"/>
      <c r="RTQ184" s="3"/>
      <c r="RTR184" s="3"/>
      <c r="RTS184" s="3"/>
      <c r="RTT184" s="3"/>
      <c r="RTU184" s="3"/>
      <c r="RTV184" s="3"/>
      <c r="RTW184" s="3"/>
      <c r="RTX184" s="3"/>
      <c r="RTY184" s="3"/>
      <c r="RTZ184" s="3"/>
      <c r="RUA184" s="3"/>
      <c r="RUB184" s="3"/>
      <c r="RUC184" s="3"/>
      <c r="RUD184" s="3"/>
      <c r="RUE184" s="3"/>
      <c r="RUF184" s="3"/>
      <c r="RUG184" s="3"/>
      <c r="RUH184" s="3"/>
      <c r="RUI184" s="3"/>
      <c r="RUJ184" s="3"/>
      <c r="RUK184" s="3"/>
      <c r="RUL184" s="3"/>
      <c r="RUM184" s="3"/>
      <c r="RUN184" s="3"/>
      <c r="RUO184" s="3"/>
      <c r="RUP184" s="3"/>
      <c r="RUQ184" s="3"/>
      <c r="RUR184" s="3"/>
      <c r="RUS184" s="3"/>
      <c r="RUT184" s="3"/>
      <c r="RUU184" s="3"/>
      <c r="RUV184" s="3"/>
      <c r="RUW184" s="3"/>
      <c r="RUX184" s="3"/>
      <c r="RUY184" s="3"/>
      <c r="RUZ184" s="3"/>
      <c r="RVA184" s="3"/>
      <c r="RVB184" s="3"/>
      <c r="RVC184" s="3"/>
      <c r="RVD184" s="3"/>
      <c r="RVE184" s="3"/>
      <c r="RVF184" s="3"/>
      <c r="RVG184" s="3"/>
      <c r="RVH184" s="3"/>
      <c r="RVI184" s="3"/>
      <c r="RVJ184" s="3"/>
      <c r="RVK184" s="3"/>
      <c r="RVL184" s="3"/>
      <c r="RVM184" s="3"/>
      <c r="RVN184" s="3"/>
      <c r="RVO184" s="3"/>
      <c r="RVP184" s="3"/>
      <c r="RVQ184" s="3"/>
      <c r="RVR184" s="3"/>
      <c r="RVS184" s="3"/>
      <c r="RVT184" s="3"/>
      <c r="RVU184" s="3"/>
      <c r="RVV184" s="3"/>
      <c r="RVW184" s="3"/>
      <c r="RVX184" s="3"/>
      <c r="RVY184" s="3"/>
      <c r="RVZ184" s="3"/>
      <c r="RWA184" s="3"/>
      <c r="RWB184" s="3"/>
      <c r="RWC184" s="3"/>
      <c r="RWD184" s="3"/>
      <c r="RWE184" s="3"/>
      <c r="RWF184" s="3"/>
      <c r="RWG184" s="3"/>
      <c r="RWH184" s="3"/>
      <c r="RWI184" s="3"/>
      <c r="RWJ184" s="3"/>
      <c r="RWK184" s="3"/>
      <c r="RWL184" s="3"/>
      <c r="RWM184" s="3"/>
      <c r="RWN184" s="3"/>
      <c r="RWO184" s="3"/>
      <c r="RWP184" s="3"/>
      <c r="RWQ184" s="3"/>
      <c r="RWR184" s="3"/>
      <c r="RWS184" s="3"/>
      <c r="RWT184" s="3"/>
      <c r="RWU184" s="3"/>
      <c r="RWV184" s="3"/>
      <c r="RWW184" s="3"/>
      <c r="RWX184" s="3"/>
      <c r="RWY184" s="3"/>
      <c r="RWZ184" s="3"/>
      <c r="RXA184" s="3"/>
      <c r="RXB184" s="3"/>
      <c r="RXC184" s="3"/>
      <c r="RXD184" s="3"/>
      <c r="RXE184" s="3"/>
      <c r="RXF184" s="3"/>
      <c r="RXG184" s="3"/>
      <c r="RXH184" s="3"/>
      <c r="RXI184" s="3"/>
      <c r="RXJ184" s="3"/>
      <c r="RXK184" s="3"/>
      <c r="RXL184" s="3"/>
      <c r="RXM184" s="3"/>
      <c r="RXN184" s="3"/>
      <c r="RXO184" s="3"/>
      <c r="RXP184" s="3"/>
      <c r="RXQ184" s="3"/>
      <c r="RXR184" s="3"/>
      <c r="RXS184" s="3"/>
      <c r="RXT184" s="3"/>
      <c r="RXU184" s="3"/>
      <c r="RXV184" s="3"/>
      <c r="RXW184" s="3"/>
      <c r="RXX184" s="3"/>
      <c r="RXY184" s="3"/>
      <c r="RXZ184" s="3"/>
      <c r="RYA184" s="3"/>
      <c r="RYB184" s="3"/>
      <c r="RYC184" s="3"/>
      <c r="RYD184" s="3"/>
      <c r="RYE184" s="3"/>
      <c r="RYF184" s="3"/>
      <c r="RYG184" s="3"/>
      <c r="RYH184" s="3"/>
      <c r="RYI184" s="3"/>
      <c r="RYJ184" s="3"/>
      <c r="RYK184" s="3"/>
      <c r="RYL184" s="3"/>
      <c r="RYM184" s="3"/>
      <c r="RYN184" s="3"/>
      <c r="RYO184" s="3"/>
      <c r="RYP184" s="3"/>
      <c r="RYQ184" s="3"/>
      <c r="RYR184" s="3"/>
      <c r="RYS184" s="3"/>
      <c r="RYT184" s="3"/>
      <c r="RYU184" s="3"/>
      <c r="RYV184" s="3"/>
      <c r="RYW184" s="3"/>
      <c r="RYX184" s="3"/>
      <c r="RYY184" s="3"/>
      <c r="RYZ184" s="3"/>
      <c r="RZA184" s="3"/>
      <c r="RZB184" s="3"/>
      <c r="RZC184" s="3"/>
      <c r="RZD184" s="3"/>
      <c r="RZE184" s="3"/>
      <c r="RZF184" s="3"/>
      <c r="RZG184" s="3"/>
      <c r="RZH184" s="3"/>
      <c r="RZI184" s="3"/>
      <c r="RZJ184" s="3"/>
      <c r="RZK184" s="3"/>
      <c r="RZL184" s="3"/>
      <c r="RZM184" s="3"/>
      <c r="RZN184" s="3"/>
      <c r="RZO184" s="3"/>
      <c r="RZP184" s="3"/>
      <c r="RZQ184" s="3"/>
      <c r="RZR184" s="3"/>
      <c r="RZS184" s="3"/>
      <c r="RZT184" s="3"/>
      <c r="RZU184" s="3"/>
      <c r="RZV184" s="3"/>
      <c r="RZW184" s="3"/>
      <c r="RZX184" s="3"/>
      <c r="RZY184" s="3"/>
      <c r="RZZ184" s="3"/>
      <c r="SAA184" s="3"/>
      <c r="SAB184" s="3"/>
      <c r="SAC184" s="3"/>
      <c r="SAD184" s="3"/>
      <c r="SAE184" s="3"/>
      <c r="SAF184" s="3"/>
      <c r="SAG184" s="3"/>
      <c r="SAH184" s="3"/>
      <c r="SAI184" s="3"/>
      <c r="SAJ184" s="3"/>
      <c r="SAK184" s="3"/>
      <c r="SAL184" s="3"/>
      <c r="SAM184" s="3"/>
      <c r="SAN184" s="3"/>
      <c r="SAO184" s="3"/>
      <c r="SAP184" s="3"/>
      <c r="SAQ184" s="3"/>
      <c r="SAR184" s="3"/>
      <c r="SAS184" s="3"/>
      <c r="SAT184" s="3"/>
      <c r="SAU184" s="3"/>
      <c r="SAV184" s="3"/>
      <c r="SAW184" s="3"/>
      <c r="SAX184" s="3"/>
      <c r="SAY184" s="3"/>
      <c r="SAZ184" s="3"/>
      <c r="SBA184" s="3"/>
      <c r="SBB184" s="3"/>
      <c r="SBC184" s="3"/>
      <c r="SBD184" s="3"/>
      <c r="SBE184" s="3"/>
      <c r="SBF184" s="3"/>
      <c r="SBG184" s="3"/>
      <c r="SBH184" s="3"/>
      <c r="SBI184" s="3"/>
      <c r="SBJ184" s="3"/>
      <c r="SBK184" s="3"/>
      <c r="SBL184" s="3"/>
      <c r="SBM184" s="3"/>
      <c r="SBN184" s="3"/>
      <c r="SBO184" s="3"/>
      <c r="SBP184" s="3"/>
      <c r="SBQ184" s="3"/>
      <c r="SBR184" s="3"/>
      <c r="SBS184" s="3"/>
      <c r="SBT184" s="3"/>
      <c r="SBU184" s="3"/>
      <c r="SBV184" s="3"/>
      <c r="SBW184" s="3"/>
      <c r="SBX184" s="3"/>
      <c r="SBY184" s="3"/>
      <c r="SBZ184" s="3"/>
      <c r="SCA184" s="3"/>
      <c r="SCB184" s="3"/>
      <c r="SCC184" s="3"/>
      <c r="SCD184" s="3"/>
      <c r="SCE184" s="3"/>
      <c r="SCF184" s="3"/>
      <c r="SCG184" s="3"/>
      <c r="SCH184" s="3"/>
      <c r="SCI184" s="3"/>
      <c r="SCJ184" s="3"/>
      <c r="SCK184" s="3"/>
      <c r="SCL184" s="3"/>
      <c r="SCM184" s="3"/>
      <c r="SCN184" s="3"/>
      <c r="SCO184" s="3"/>
      <c r="SCP184" s="3"/>
      <c r="SCQ184" s="3"/>
      <c r="SCR184" s="3"/>
      <c r="SCS184" s="3"/>
      <c r="SCT184" s="3"/>
      <c r="SCU184" s="3"/>
      <c r="SCV184" s="3"/>
      <c r="SCW184" s="3"/>
      <c r="SCX184" s="3"/>
      <c r="SCY184" s="3"/>
      <c r="SCZ184" s="3"/>
      <c r="SDA184" s="3"/>
      <c r="SDB184" s="3"/>
      <c r="SDC184" s="3"/>
      <c r="SDD184" s="3"/>
      <c r="SDE184" s="3"/>
      <c r="SDF184" s="3"/>
      <c r="SDG184" s="3"/>
      <c r="SDH184" s="3"/>
      <c r="SDI184" s="3"/>
      <c r="SDJ184" s="3"/>
      <c r="SDK184" s="3"/>
      <c r="SDL184" s="3"/>
      <c r="SDM184" s="3"/>
      <c r="SDN184" s="3"/>
      <c r="SDO184" s="3"/>
      <c r="SDP184" s="3"/>
      <c r="SDQ184" s="3"/>
      <c r="SDR184" s="3"/>
      <c r="SDS184" s="3"/>
      <c r="SDT184" s="3"/>
      <c r="SDU184" s="3"/>
      <c r="SDV184" s="3"/>
      <c r="SDW184" s="3"/>
      <c r="SDX184" s="3"/>
      <c r="SDY184" s="3"/>
      <c r="SDZ184" s="3"/>
      <c r="SEA184" s="3"/>
      <c r="SEB184" s="3"/>
      <c r="SEC184" s="3"/>
      <c r="SED184" s="3"/>
      <c r="SEE184" s="3"/>
      <c r="SEF184" s="3"/>
      <c r="SEG184" s="3"/>
      <c r="SEH184" s="3"/>
      <c r="SEI184" s="3"/>
      <c r="SEJ184" s="3"/>
      <c r="SEK184" s="3"/>
      <c r="SEL184" s="3"/>
      <c r="SEM184" s="3"/>
      <c r="SEN184" s="3"/>
      <c r="SEO184" s="3"/>
      <c r="SEP184" s="3"/>
      <c r="SEQ184" s="3"/>
      <c r="SER184" s="3"/>
      <c r="SES184" s="3"/>
      <c r="SET184" s="3"/>
      <c r="SEU184" s="3"/>
      <c r="SEV184" s="3"/>
      <c r="SEW184" s="3"/>
      <c r="SEX184" s="3"/>
      <c r="SEY184" s="3"/>
      <c r="SEZ184" s="3"/>
      <c r="SFA184" s="3"/>
      <c r="SFB184" s="3"/>
      <c r="SFC184" s="3"/>
      <c r="SFD184" s="3"/>
      <c r="SFE184" s="3"/>
      <c r="SFF184" s="3"/>
      <c r="SFG184" s="3"/>
      <c r="SFH184" s="3"/>
      <c r="SFI184" s="3"/>
      <c r="SFJ184" s="3"/>
      <c r="SFK184" s="3"/>
      <c r="SFL184" s="3"/>
      <c r="SFM184" s="3"/>
      <c r="SFN184" s="3"/>
      <c r="SFO184" s="3"/>
      <c r="SFP184" s="3"/>
      <c r="SFQ184" s="3"/>
      <c r="SFR184" s="3"/>
      <c r="SFS184" s="3"/>
      <c r="SFT184" s="3"/>
      <c r="SFU184" s="3"/>
      <c r="SFV184" s="3"/>
      <c r="SFW184" s="3"/>
      <c r="SFX184" s="3"/>
      <c r="SFY184" s="3"/>
      <c r="SFZ184" s="3"/>
      <c r="SGA184" s="3"/>
      <c r="SGB184" s="3"/>
      <c r="SGC184" s="3"/>
      <c r="SGD184" s="3"/>
      <c r="SGE184" s="3"/>
      <c r="SGF184" s="3"/>
      <c r="SGG184" s="3"/>
      <c r="SGH184" s="3"/>
      <c r="SGI184" s="3"/>
      <c r="SGJ184" s="3"/>
      <c r="SGK184" s="3"/>
      <c r="SGL184" s="3"/>
      <c r="SGM184" s="3"/>
      <c r="SGN184" s="3"/>
      <c r="SGO184" s="3"/>
      <c r="SGP184" s="3"/>
      <c r="SGQ184" s="3"/>
      <c r="SGR184" s="3"/>
      <c r="SGS184" s="3"/>
      <c r="SGT184" s="3"/>
      <c r="SGU184" s="3"/>
      <c r="SGV184" s="3"/>
      <c r="SGW184" s="3"/>
      <c r="SGX184" s="3"/>
      <c r="SGY184" s="3"/>
      <c r="SGZ184" s="3"/>
      <c r="SHA184" s="3"/>
      <c r="SHB184" s="3"/>
      <c r="SHC184" s="3"/>
      <c r="SHD184" s="3"/>
      <c r="SHE184" s="3"/>
      <c r="SHF184" s="3"/>
      <c r="SHG184" s="3"/>
      <c r="SHH184" s="3"/>
      <c r="SHI184" s="3"/>
      <c r="SHJ184" s="3"/>
      <c r="SHK184" s="3"/>
      <c r="SHL184" s="3"/>
      <c r="SHM184" s="3"/>
      <c r="SHN184" s="3"/>
      <c r="SHO184" s="3"/>
      <c r="SHP184" s="3"/>
      <c r="SHQ184" s="3"/>
      <c r="SHR184" s="3"/>
      <c r="SHS184" s="3"/>
      <c r="SHT184" s="3"/>
      <c r="SHU184" s="3"/>
      <c r="SHV184" s="3"/>
      <c r="SHW184" s="3"/>
      <c r="SHX184" s="3"/>
      <c r="SHY184" s="3"/>
      <c r="SHZ184" s="3"/>
      <c r="SIA184" s="3"/>
      <c r="SIB184" s="3"/>
      <c r="SIC184" s="3"/>
      <c r="SID184" s="3"/>
      <c r="SIE184" s="3"/>
      <c r="SIF184" s="3"/>
      <c r="SIG184" s="3"/>
      <c r="SIH184" s="3"/>
      <c r="SII184" s="3"/>
      <c r="SIJ184" s="3"/>
      <c r="SIK184" s="3"/>
      <c r="SIL184" s="3"/>
      <c r="SIM184" s="3"/>
      <c r="SIN184" s="3"/>
      <c r="SIO184" s="3"/>
      <c r="SIP184" s="3"/>
      <c r="SIQ184" s="3"/>
      <c r="SIR184" s="3"/>
      <c r="SIS184" s="3"/>
      <c r="SIT184" s="3"/>
      <c r="SIU184" s="3"/>
      <c r="SIV184" s="3"/>
      <c r="SIW184" s="3"/>
      <c r="SIX184" s="3"/>
      <c r="SIY184" s="3"/>
      <c r="SIZ184" s="3"/>
      <c r="SJA184" s="3"/>
      <c r="SJB184" s="3"/>
      <c r="SJC184" s="3"/>
      <c r="SJD184" s="3"/>
      <c r="SJE184" s="3"/>
      <c r="SJF184" s="3"/>
      <c r="SJG184" s="3"/>
      <c r="SJH184" s="3"/>
      <c r="SJI184" s="3"/>
      <c r="SJJ184" s="3"/>
      <c r="SJK184" s="3"/>
      <c r="SJL184" s="3"/>
      <c r="SJM184" s="3"/>
      <c r="SJN184" s="3"/>
      <c r="SJO184" s="3"/>
      <c r="SJP184" s="3"/>
      <c r="SJQ184" s="3"/>
      <c r="SJR184" s="3"/>
      <c r="SJS184" s="3"/>
      <c r="SJT184" s="3"/>
      <c r="SJU184" s="3"/>
      <c r="SJV184" s="3"/>
      <c r="SJW184" s="3"/>
      <c r="SJX184" s="3"/>
      <c r="SJY184" s="3"/>
      <c r="SJZ184" s="3"/>
      <c r="SKA184" s="3"/>
      <c r="SKB184" s="3"/>
      <c r="SKC184" s="3"/>
      <c r="SKD184" s="3"/>
      <c r="SKE184" s="3"/>
      <c r="SKF184" s="3"/>
      <c r="SKG184" s="3"/>
      <c r="SKH184" s="3"/>
      <c r="SKI184" s="3"/>
      <c r="SKJ184" s="3"/>
      <c r="SKK184" s="3"/>
      <c r="SKL184" s="3"/>
      <c r="SKM184" s="3"/>
      <c r="SKN184" s="3"/>
      <c r="SKO184" s="3"/>
      <c r="SKP184" s="3"/>
      <c r="SKQ184" s="3"/>
      <c r="SKR184" s="3"/>
      <c r="SKS184" s="3"/>
      <c r="SKT184" s="3"/>
      <c r="SKU184" s="3"/>
      <c r="SKV184" s="3"/>
      <c r="SKW184" s="3"/>
      <c r="SKX184" s="3"/>
      <c r="SKY184" s="3"/>
      <c r="SKZ184" s="3"/>
      <c r="SLA184" s="3"/>
      <c r="SLB184" s="3"/>
      <c r="SLC184" s="3"/>
      <c r="SLD184" s="3"/>
      <c r="SLE184" s="3"/>
      <c r="SLF184" s="3"/>
      <c r="SLG184" s="3"/>
      <c r="SLH184" s="3"/>
      <c r="SLI184" s="3"/>
      <c r="SLJ184" s="3"/>
      <c r="SLK184" s="3"/>
      <c r="SLL184" s="3"/>
      <c r="SLM184" s="3"/>
      <c r="SLN184" s="3"/>
      <c r="SLO184" s="3"/>
      <c r="SLP184" s="3"/>
      <c r="SLQ184" s="3"/>
      <c r="SLR184" s="3"/>
      <c r="SLS184" s="3"/>
      <c r="SLT184" s="3"/>
      <c r="SLU184" s="3"/>
      <c r="SLV184" s="3"/>
      <c r="SLW184" s="3"/>
      <c r="SLX184" s="3"/>
      <c r="SLY184" s="3"/>
      <c r="SLZ184" s="3"/>
      <c r="SMA184" s="3"/>
      <c r="SMB184" s="3"/>
      <c r="SMC184" s="3"/>
      <c r="SMD184" s="3"/>
      <c r="SME184" s="3"/>
      <c r="SMF184" s="3"/>
      <c r="SMG184" s="3"/>
      <c r="SMH184" s="3"/>
      <c r="SMI184" s="3"/>
      <c r="SMJ184" s="3"/>
      <c r="SMK184" s="3"/>
      <c r="SML184" s="3"/>
      <c r="SMM184" s="3"/>
      <c r="SMN184" s="3"/>
      <c r="SMO184" s="3"/>
      <c r="SMP184" s="3"/>
      <c r="SMQ184" s="3"/>
      <c r="SMR184" s="3"/>
      <c r="SMS184" s="3"/>
      <c r="SMT184" s="3"/>
      <c r="SMU184" s="3"/>
      <c r="SMV184" s="3"/>
      <c r="SMW184" s="3"/>
      <c r="SMX184" s="3"/>
      <c r="SMY184" s="3"/>
      <c r="SMZ184" s="3"/>
      <c r="SNA184" s="3"/>
      <c r="SNB184" s="3"/>
      <c r="SNC184" s="3"/>
      <c r="SND184" s="3"/>
      <c r="SNE184" s="3"/>
      <c r="SNF184" s="3"/>
      <c r="SNG184" s="3"/>
      <c r="SNH184" s="3"/>
      <c r="SNI184" s="3"/>
      <c r="SNJ184" s="3"/>
      <c r="SNK184" s="3"/>
      <c r="SNL184" s="3"/>
      <c r="SNM184" s="3"/>
      <c r="SNN184" s="3"/>
      <c r="SNO184" s="3"/>
      <c r="SNP184" s="3"/>
      <c r="SNQ184" s="3"/>
      <c r="SNR184" s="3"/>
      <c r="SNS184" s="3"/>
      <c r="SNT184" s="3"/>
      <c r="SNU184" s="3"/>
      <c r="SNV184" s="3"/>
      <c r="SNW184" s="3"/>
      <c r="SNX184" s="3"/>
      <c r="SNY184" s="3"/>
      <c r="SNZ184" s="3"/>
      <c r="SOA184" s="3"/>
      <c r="SOB184" s="3"/>
      <c r="SOC184" s="3"/>
      <c r="SOD184" s="3"/>
      <c r="SOE184" s="3"/>
      <c r="SOF184" s="3"/>
      <c r="SOG184" s="3"/>
      <c r="SOH184" s="3"/>
      <c r="SOI184" s="3"/>
      <c r="SOJ184" s="3"/>
      <c r="SOK184" s="3"/>
      <c r="SOL184" s="3"/>
      <c r="SOM184" s="3"/>
      <c r="SON184" s="3"/>
      <c r="SOO184" s="3"/>
      <c r="SOP184" s="3"/>
      <c r="SOQ184" s="3"/>
      <c r="SOR184" s="3"/>
      <c r="SOS184" s="3"/>
      <c r="SOT184" s="3"/>
      <c r="SOU184" s="3"/>
      <c r="SOV184" s="3"/>
      <c r="SOW184" s="3"/>
      <c r="SOX184" s="3"/>
      <c r="SOY184" s="3"/>
      <c r="SOZ184" s="3"/>
      <c r="SPA184" s="3"/>
      <c r="SPB184" s="3"/>
      <c r="SPC184" s="3"/>
      <c r="SPD184" s="3"/>
      <c r="SPE184" s="3"/>
      <c r="SPF184" s="3"/>
      <c r="SPG184" s="3"/>
      <c r="SPH184" s="3"/>
      <c r="SPI184" s="3"/>
      <c r="SPJ184" s="3"/>
      <c r="SPK184" s="3"/>
      <c r="SPL184" s="3"/>
      <c r="SPM184" s="3"/>
      <c r="SPN184" s="3"/>
      <c r="SPO184" s="3"/>
      <c r="SPP184" s="3"/>
      <c r="SPQ184" s="3"/>
      <c r="SPR184" s="3"/>
      <c r="SPS184" s="3"/>
      <c r="SPT184" s="3"/>
      <c r="SPU184" s="3"/>
      <c r="SPV184" s="3"/>
      <c r="SPW184" s="3"/>
      <c r="SPX184" s="3"/>
      <c r="SPY184" s="3"/>
      <c r="SPZ184" s="3"/>
      <c r="SQA184" s="3"/>
      <c r="SQB184" s="3"/>
      <c r="SQC184" s="3"/>
      <c r="SQD184" s="3"/>
      <c r="SQE184" s="3"/>
      <c r="SQF184" s="3"/>
      <c r="SQG184" s="3"/>
      <c r="SQH184" s="3"/>
      <c r="SQI184" s="3"/>
      <c r="SQJ184" s="3"/>
      <c r="SQK184" s="3"/>
      <c r="SQL184" s="3"/>
      <c r="SQM184" s="3"/>
      <c r="SQN184" s="3"/>
      <c r="SQO184" s="3"/>
      <c r="SQP184" s="3"/>
      <c r="SQQ184" s="3"/>
      <c r="SQR184" s="3"/>
      <c r="SQS184" s="3"/>
      <c r="SQT184" s="3"/>
      <c r="SQU184" s="3"/>
      <c r="SQV184" s="3"/>
      <c r="SQW184" s="3"/>
      <c r="SQX184" s="3"/>
      <c r="SQY184" s="3"/>
      <c r="SQZ184" s="3"/>
      <c r="SRA184" s="3"/>
      <c r="SRB184" s="3"/>
      <c r="SRC184" s="3"/>
      <c r="SRD184" s="3"/>
      <c r="SRE184" s="3"/>
      <c r="SRF184" s="3"/>
      <c r="SRG184" s="3"/>
      <c r="SRH184" s="3"/>
      <c r="SRI184" s="3"/>
      <c r="SRJ184" s="3"/>
      <c r="SRK184" s="3"/>
      <c r="SRL184" s="3"/>
      <c r="SRM184" s="3"/>
      <c r="SRN184" s="3"/>
      <c r="SRO184" s="3"/>
      <c r="SRP184" s="3"/>
      <c r="SRQ184" s="3"/>
      <c r="SRR184" s="3"/>
      <c r="SRS184" s="3"/>
      <c r="SRT184" s="3"/>
      <c r="SRU184" s="3"/>
      <c r="SRV184" s="3"/>
      <c r="SRW184" s="3"/>
      <c r="SRX184" s="3"/>
      <c r="SRY184" s="3"/>
      <c r="SRZ184" s="3"/>
      <c r="SSA184" s="3"/>
      <c r="SSB184" s="3"/>
      <c r="SSC184" s="3"/>
      <c r="SSD184" s="3"/>
      <c r="SSE184" s="3"/>
      <c r="SSF184" s="3"/>
      <c r="SSG184" s="3"/>
      <c r="SSH184" s="3"/>
      <c r="SSI184" s="3"/>
      <c r="SSJ184" s="3"/>
      <c r="SSK184" s="3"/>
      <c r="SSL184" s="3"/>
      <c r="SSM184" s="3"/>
      <c r="SSN184" s="3"/>
      <c r="SSO184" s="3"/>
      <c r="SSP184" s="3"/>
      <c r="SSQ184" s="3"/>
      <c r="SSR184" s="3"/>
      <c r="SSS184" s="3"/>
      <c r="SST184" s="3"/>
      <c r="SSU184" s="3"/>
      <c r="SSV184" s="3"/>
      <c r="SSW184" s="3"/>
      <c r="SSX184" s="3"/>
      <c r="SSY184" s="3"/>
      <c r="SSZ184" s="3"/>
      <c r="STA184" s="3"/>
      <c r="STB184" s="3"/>
      <c r="STC184" s="3"/>
      <c r="STD184" s="3"/>
      <c r="STE184" s="3"/>
      <c r="STF184" s="3"/>
      <c r="STG184" s="3"/>
      <c r="STH184" s="3"/>
      <c r="STI184" s="3"/>
      <c r="STJ184" s="3"/>
      <c r="STK184" s="3"/>
      <c r="STL184" s="3"/>
      <c r="STM184" s="3"/>
      <c r="STN184" s="3"/>
      <c r="STO184" s="3"/>
      <c r="STP184" s="3"/>
      <c r="STQ184" s="3"/>
      <c r="STR184" s="3"/>
      <c r="STS184" s="3"/>
      <c r="STT184" s="3"/>
      <c r="STU184" s="3"/>
      <c r="STV184" s="3"/>
      <c r="STW184" s="3"/>
      <c r="STX184" s="3"/>
      <c r="STY184" s="3"/>
      <c r="STZ184" s="3"/>
      <c r="SUA184" s="3"/>
      <c r="SUB184" s="3"/>
      <c r="SUC184" s="3"/>
      <c r="SUD184" s="3"/>
      <c r="SUE184" s="3"/>
      <c r="SUF184" s="3"/>
      <c r="SUG184" s="3"/>
      <c r="SUH184" s="3"/>
      <c r="SUI184" s="3"/>
      <c r="SUJ184" s="3"/>
      <c r="SUK184" s="3"/>
      <c r="SUL184" s="3"/>
      <c r="SUM184" s="3"/>
      <c r="SUN184" s="3"/>
      <c r="SUO184" s="3"/>
      <c r="SUP184" s="3"/>
      <c r="SUQ184" s="3"/>
      <c r="SUR184" s="3"/>
      <c r="SUS184" s="3"/>
      <c r="SUT184" s="3"/>
      <c r="SUU184" s="3"/>
      <c r="SUV184" s="3"/>
      <c r="SUW184" s="3"/>
      <c r="SUX184" s="3"/>
      <c r="SUY184" s="3"/>
      <c r="SUZ184" s="3"/>
      <c r="SVA184" s="3"/>
      <c r="SVB184" s="3"/>
      <c r="SVC184" s="3"/>
      <c r="SVD184" s="3"/>
      <c r="SVE184" s="3"/>
      <c r="SVF184" s="3"/>
      <c r="SVG184" s="3"/>
      <c r="SVH184" s="3"/>
      <c r="SVI184" s="3"/>
      <c r="SVJ184" s="3"/>
      <c r="SVK184" s="3"/>
      <c r="SVL184" s="3"/>
      <c r="SVM184" s="3"/>
      <c r="SVN184" s="3"/>
      <c r="SVO184" s="3"/>
      <c r="SVP184" s="3"/>
      <c r="SVQ184" s="3"/>
      <c r="SVR184" s="3"/>
      <c r="SVS184" s="3"/>
      <c r="SVT184" s="3"/>
      <c r="SVU184" s="3"/>
      <c r="SVV184" s="3"/>
      <c r="SVW184" s="3"/>
      <c r="SVX184" s="3"/>
      <c r="SVY184" s="3"/>
      <c r="SVZ184" s="3"/>
      <c r="SWA184" s="3"/>
      <c r="SWB184" s="3"/>
      <c r="SWC184" s="3"/>
      <c r="SWD184" s="3"/>
      <c r="SWE184" s="3"/>
      <c r="SWF184" s="3"/>
      <c r="SWG184" s="3"/>
      <c r="SWH184" s="3"/>
      <c r="SWI184" s="3"/>
      <c r="SWJ184" s="3"/>
      <c r="SWK184" s="3"/>
      <c r="SWL184" s="3"/>
      <c r="SWM184" s="3"/>
      <c r="SWN184" s="3"/>
      <c r="SWO184" s="3"/>
      <c r="SWP184" s="3"/>
      <c r="SWQ184" s="3"/>
      <c r="SWR184" s="3"/>
      <c r="SWS184" s="3"/>
      <c r="SWT184" s="3"/>
      <c r="SWU184" s="3"/>
      <c r="SWV184" s="3"/>
      <c r="SWW184" s="3"/>
      <c r="SWX184" s="3"/>
      <c r="SWY184" s="3"/>
      <c r="SWZ184" s="3"/>
      <c r="SXA184" s="3"/>
      <c r="SXB184" s="3"/>
      <c r="SXC184" s="3"/>
      <c r="SXD184" s="3"/>
      <c r="SXE184" s="3"/>
      <c r="SXF184" s="3"/>
      <c r="SXG184" s="3"/>
      <c r="SXH184" s="3"/>
      <c r="SXI184" s="3"/>
      <c r="SXJ184" s="3"/>
      <c r="SXK184" s="3"/>
      <c r="SXL184" s="3"/>
      <c r="SXM184" s="3"/>
      <c r="SXN184" s="3"/>
      <c r="SXO184" s="3"/>
      <c r="SXP184" s="3"/>
      <c r="SXQ184" s="3"/>
      <c r="SXR184" s="3"/>
      <c r="SXS184" s="3"/>
      <c r="SXT184" s="3"/>
      <c r="SXU184" s="3"/>
      <c r="SXV184" s="3"/>
      <c r="SXW184" s="3"/>
      <c r="SXX184" s="3"/>
      <c r="SXY184" s="3"/>
      <c r="SXZ184" s="3"/>
      <c r="SYA184" s="3"/>
      <c r="SYB184" s="3"/>
      <c r="SYC184" s="3"/>
      <c r="SYD184" s="3"/>
      <c r="SYE184" s="3"/>
      <c r="SYF184" s="3"/>
      <c r="SYG184" s="3"/>
      <c r="SYH184" s="3"/>
      <c r="SYI184" s="3"/>
      <c r="SYJ184" s="3"/>
      <c r="SYK184" s="3"/>
      <c r="SYL184" s="3"/>
      <c r="SYM184" s="3"/>
      <c r="SYN184" s="3"/>
      <c r="SYO184" s="3"/>
      <c r="SYP184" s="3"/>
      <c r="SYQ184" s="3"/>
      <c r="SYR184" s="3"/>
      <c r="SYS184" s="3"/>
      <c r="SYT184" s="3"/>
      <c r="SYU184" s="3"/>
      <c r="SYV184" s="3"/>
      <c r="SYW184" s="3"/>
      <c r="SYX184" s="3"/>
      <c r="SYY184" s="3"/>
      <c r="SYZ184" s="3"/>
      <c r="SZA184" s="3"/>
      <c r="SZB184" s="3"/>
      <c r="SZC184" s="3"/>
      <c r="SZD184" s="3"/>
      <c r="SZE184" s="3"/>
      <c r="SZF184" s="3"/>
      <c r="SZG184" s="3"/>
      <c r="SZH184" s="3"/>
      <c r="SZI184" s="3"/>
      <c r="SZJ184" s="3"/>
      <c r="SZK184" s="3"/>
      <c r="SZL184" s="3"/>
      <c r="SZM184" s="3"/>
      <c r="SZN184" s="3"/>
      <c r="SZO184" s="3"/>
      <c r="SZP184" s="3"/>
      <c r="SZQ184" s="3"/>
      <c r="SZR184" s="3"/>
      <c r="SZS184" s="3"/>
      <c r="SZT184" s="3"/>
      <c r="SZU184" s="3"/>
      <c r="SZV184" s="3"/>
      <c r="SZW184" s="3"/>
      <c r="SZX184" s="3"/>
      <c r="SZY184" s="3"/>
      <c r="SZZ184" s="3"/>
      <c r="TAA184" s="3"/>
      <c r="TAB184" s="3"/>
      <c r="TAC184" s="3"/>
      <c r="TAD184" s="3"/>
      <c r="TAE184" s="3"/>
      <c r="TAF184" s="3"/>
      <c r="TAG184" s="3"/>
      <c r="TAH184" s="3"/>
      <c r="TAI184" s="3"/>
      <c r="TAJ184" s="3"/>
      <c r="TAK184" s="3"/>
      <c r="TAL184" s="3"/>
      <c r="TAM184" s="3"/>
      <c r="TAN184" s="3"/>
      <c r="TAO184" s="3"/>
      <c r="TAP184" s="3"/>
      <c r="TAQ184" s="3"/>
      <c r="TAR184" s="3"/>
      <c r="TAS184" s="3"/>
      <c r="TAT184" s="3"/>
      <c r="TAU184" s="3"/>
      <c r="TAV184" s="3"/>
      <c r="TAW184" s="3"/>
      <c r="TAX184" s="3"/>
      <c r="TAY184" s="3"/>
      <c r="TAZ184" s="3"/>
      <c r="TBA184" s="3"/>
      <c r="TBB184" s="3"/>
      <c r="TBC184" s="3"/>
      <c r="TBD184" s="3"/>
      <c r="TBE184" s="3"/>
      <c r="TBF184" s="3"/>
      <c r="TBG184" s="3"/>
      <c r="TBH184" s="3"/>
      <c r="TBI184" s="3"/>
      <c r="TBJ184" s="3"/>
      <c r="TBK184" s="3"/>
      <c r="TBL184" s="3"/>
      <c r="TBM184" s="3"/>
      <c r="TBN184" s="3"/>
      <c r="TBO184" s="3"/>
      <c r="TBP184" s="3"/>
      <c r="TBQ184" s="3"/>
      <c r="TBR184" s="3"/>
      <c r="TBS184" s="3"/>
      <c r="TBT184" s="3"/>
      <c r="TBU184" s="3"/>
      <c r="TBV184" s="3"/>
      <c r="TBW184" s="3"/>
      <c r="TBX184" s="3"/>
      <c r="TBY184" s="3"/>
      <c r="TBZ184" s="3"/>
      <c r="TCA184" s="3"/>
      <c r="TCB184" s="3"/>
      <c r="TCC184" s="3"/>
      <c r="TCD184" s="3"/>
      <c r="TCE184" s="3"/>
      <c r="TCF184" s="3"/>
      <c r="TCG184" s="3"/>
      <c r="TCH184" s="3"/>
      <c r="TCI184" s="3"/>
      <c r="TCJ184" s="3"/>
      <c r="TCK184" s="3"/>
      <c r="TCL184" s="3"/>
      <c r="TCM184" s="3"/>
      <c r="TCN184" s="3"/>
      <c r="TCO184" s="3"/>
      <c r="TCP184" s="3"/>
      <c r="TCQ184" s="3"/>
      <c r="TCR184" s="3"/>
      <c r="TCS184" s="3"/>
      <c r="TCT184" s="3"/>
      <c r="TCU184" s="3"/>
      <c r="TCV184" s="3"/>
      <c r="TCW184" s="3"/>
      <c r="TCX184" s="3"/>
      <c r="TCY184" s="3"/>
      <c r="TCZ184" s="3"/>
      <c r="TDA184" s="3"/>
      <c r="TDB184" s="3"/>
      <c r="TDC184" s="3"/>
      <c r="TDD184" s="3"/>
      <c r="TDE184" s="3"/>
      <c r="TDF184" s="3"/>
      <c r="TDG184" s="3"/>
      <c r="TDH184" s="3"/>
      <c r="TDI184" s="3"/>
      <c r="TDJ184" s="3"/>
      <c r="TDK184" s="3"/>
      <c r="TDL184" s="3"/>
      <c r="TDM184" s="3"/>
      <c r="TDN184" s="3"/>
      <c r="TDO184" s="3"/>
      <c r="TDP184" s="3"/>
      <c r="TDQ184" s="3"/>
      <c r="TDR184" s="3"/>
      <c r="TDS184" s="3"/>
      <c r="TDT184" s="3"/>
      <c r="TDU184" s="3"/>
      <c r="TDV184" s="3"/>
      <c r="TDW184" s="3"/>
      <c r="TDX184" s="3"/>
      <c r="TDY184" s="3"/>
      <c r="TDZ184" s="3"/>
      <c r="TEA184" s="3"/>
      <c r="TEB184" s="3"/>
      <c r="TEC184" s="3"/>
      <c r="TED184" s="3"/>
      <c r="TEE184" s="3"/>
      <c r="TEF184" s="3"/>
      <c r="TEG184" s="3"/>
      <c r="TEH184" s="3"/>
      <c r="TEI184" s="3"/>
      <c r="TEJ184" s="3"/>
      <c r="TEK184" s="3"/>
      <c r="TEL184" s="3"/>
      <c r="TEM184" s="3"/>
      <c r="TEN184" s="3"/>
      <c r="TEO184" s="3"/>
      <c r="TEP184" s="3"/>
      <c r="TEQ184" s="3"/>
      <c r="TER184" s="3"/>
      <c r="TES184" s="3"/>
      <c r="TET184" s="3"/>
      <c r="TEU184" s="3"/>
      <c r="TEV184" s="3"/>
      <c r="TEW184" s="3"/>
      <c r="TEX184" s="3"/>
      <c r="TEY184" s="3"/>
      <c r="TEZ184" s="3"/>
      <c r="TFA184" s="3"/>
      <c r="TFB184" s="3"/>
      <c r="TFC184" s="3"/>
      <c r="TFD184" s="3"/>
      <c r="TFE184" s="3"/>
      <c r="TFF184" s="3"/>
      <c r="TFG184" s="3"/>
      <c r="TFH184" s="3"/>
      <c r="TFI184" s="3"/>
      <c r="TFJ184" s="3"/>
      <c r="TFK184" s="3"/>
      <c r="TFL184" s="3"/>
      <c r="TFM184" s="3"/>
      <c r="TFN184" s="3"/>
      <c r="TFO184" s="3"/>
      <c r="TFP184" s="3"/>
      <c r="TFQ184" s="3"/>
      <c r="TFR184" s="3"/>
      <c r="TFS184" s="3"/>
      <c r="TFT184" s="3"/>
      <c r="TFU184" s="3"/>
      <c r="TFV184" s="3"/>
      <c r="TFW184" s="3"/>
      <c r="TFX184" s="3"/>
      <c r="TFY184" s="3"/>
      <c r="TFZ184" s="3"/>
      <c r="TGA184" s="3"/>
      <c r="TGB184" s="3"/>
      <c r="TGC184" s="3"/>
      <c r="TGD184" s="3"/>
      <c r="TGE184" s="3"/>
      <c r="TGF184" s="3"/>
      <c r="TGG184" s="3"/>
      <c r="TGH184" s="3"/>
      <c r="TGI184" s="3"/>
      <c r="TGJ184" s="3"/>
      <c r="TGK184" s="3"/>
      <c r="TGL184" s="3"/>
      <c r="TGM184" s="3"/>
      <c r="TGN184" s="3"/>
      <c r="TGO184" s="3"/>
      <c r="TGP184" s="3"/>
      <c r="TGQ184" s="3"/>
      <c r="TGR184" s="3"/>
      <c r="TGS184" s="3"/>
      <c r="TGT184" s="3"/>
      <c r="TGU184" s="3"/>
      <c r="TGV184" s="3"/>
      <c r="TGW184" s="3"/>
      <c r="TGX184" s="3"/>
      <c r="TGY184" s="3"/>
      <c r="TGZ184" s="3"/>
      <c r="THA184" s="3"/>
      <c r="THB184" s="3"/>
      <c r="THC184" s="3"/>
      <c r="THD184" s="3"/>
      <c r="THE184" s="3"/>
      <c r="THF184" s="3"/>
      <c r="THG184" s="3"/>
      <c r="THH184" s="3"/>
      <c r="THI184" s="3"/>
      <c r="THJ184" s="3"/>
      <c r="THK184" s="3"/>
      <c r="THL184" s="3"/>
      <c r="THM184" s="3"/>
      <c r="THN184" s="3"/>
      <c r="THO184" s="3"/>
      <c r="THP184" s="3"/>
      <c r="THQ184" s="3"/>
      <c r="THR184" s="3"/>
      <c r="THS184" s="3"/>
      <c r="THT184" s="3"/>
      <c r="THU184" s="3"/>
      <c r="THV184" s="3"/>
      <c r="THW184" s="3"/>
      <c r="THX184" s="3"/>
      <c r="THY184" s="3"/>
      <c r="THZ184" s="3"/>
      <c r="TIA184" s="3"/>
      <c r="TIB184" s="3"/>
      <c r="TIC184" s="3"/>
      <c r="TID184" s="3"/>
      <c r="TIE184" s="3"/>
      <c r="TIF184" s="3"/>
      <c r="TIG184" s="3"/>
      <c r="TIH184" s="3"/>
      <c r="TII184" s="3"/>
      <c r="TIJ184" s="3"/>
      <c r="TIK184" s="3"/>
      <c r="TIL184" s="3"/>
      <c r="TIM184" s="3"/>
      <c r="TIN184" s="3"/>
      <c r="TIO184" s="3"/>
      <c r="TIP184" s="3"/>
      <c r="TIQ184" s="3"/>
      <c r="TIR184" s="3"/>
      <c r="TIS184" s="3"/>
      <c r="TIT184" s="3"/>
      <c r="TIU184" s="3"/>
      <c r="TIV184" s="3"/>
      <c r="TIW184" s="3"/>
      <c r="TIX184" s="3"/>
      <c r="TIY184" s="3"/>
      <c r="TIZ184" s="3"/>
      <c r="TJA184" s="3"/>
      <c r="TJB184" s="3"/>
      <c r="TJC184" s="3"/>
      <c r="TJD184" s="3"/>
      <c r="TJE184" s="3"/>
      <c r="TJF184" s="3"/>
      <c r="TJG184" s="3"/>
      <c r="TJH184" s="3"/>
      <c r="TJI184" s="3"/>
      <c r="TJJ184" s="3"/>
      <c r="TJK184" s="3"/>
      <c r="TJL184" s="3"/>
      <c r="TJM184" s="3"/>
      <c r="TJN184" s="3"/>
      <c r="TJO184" s="3"/>
      <c r="TJP184" s="3"/>
      <c r="TJQ184" s="3"/>
      <c r="TJR184" s="3"/>
      <c r="TJS184" s="3"/>
      <c r="TJT184" s="3"/>
      <c r="TJU184" s="3"/>
      <c r="TJV184" s="3"/>
      <c r="TJW184" s="3"/>
      <c r="TJX184" s="3"/>
      <c r="TJY184" s="3"/>
      <c r="TJZ184" s="3"/>
      <c r="TKA184" s="3"/>
      <c r="TKB184" s="3"/>
      <c r="TKC184" s="3"/>
      <c r="TKD184" s="3"/>
      <c r="TKE184" s="3"/>
      <c r="TKF184" s="3"/>
      <c r="TKG184" s="3"/>
      <c r="TKH184" s="3"/>
      <c r="TKI184" s="3"/>
      <c r="TKJ184" s="3"/>
      <c r="TKK184" s="3"/>
      <c r="TKL184" s="3"/>
      <c r="TKM184" s="3"/>
      <c r="TKN184" s="3"/>
      <c r="TKO184" s="3"/>
      <c r="TKP184" s="3"/>
      <c r="TKQ184" s="3"/>
      <c r="TKR184" s="3"/>
      <c r="TKS184" s="3"/>
      <c r="TKT184" s="3"/>
      <c r="TKU184" s="3"/>
      <c r="TKV184" s="3"/>
      <c r="TKW184" s="3"/>
      <c r="TKX184" s="3"/>
      <c r="TKY184" s="3"/>
      <c r="TKZ184" s="3"/>
      <c r="TLA184" s="3"/>
      <c r="TLB184" s="3"/>
      <c r="TLC184" s="3"/>
      <c r="TLD184" s="3"/>
      <c r="TLE184" s="3"/>
      <c r="TLF184" s="3"/>
      <c r="TLG184" s="3"/>
      <c r="TLH184" s="3"/>
      <c r="TLI184" s="3"/>
      <c r="TLJ184" s="3"/>
      <c r="TLK184" s="3"/>
      <c r="TLL184" s="3"/>
      <c r="TLM184" s="3"/>
      <c r="TLN184" s="3"/>
      <c r="TLO184" s="3"/>
      <c r="TLP184" s="3"/>
      <c r="TLQ184" s="3"/>
      <c r="TLR184" s="3"/>
      <c r="TLS184" s="3"/>
      <c r="TLT184" s="3"/>
      <c r="TLU184" s="3"/>
      <c r="TLV184" s="3"/>
      <c r="TLW184" s="3"/>
      <c r="TLX184" s="3"/>
      <c r="TLY184" s="3"/>
      <c r="TLZ184" s="3"/>
      <c r="TMA184" s="3"/>
      <c r="TMB184" s="3"/>
      <c r="TMC184" s="3"/>
      <c r="TMD184" s="3"/>
      <c r="TME184" s="3"/>
      <c r="TMF184" s="3"/>
      <c r="TMG184" s="3"/>
      <c r="TMH184" s="3"/>
      <c r="TMI184" s="3"/>
      <c r="TMJ184" s="3"/>
      <c r="TMK184" s="3"/>
      <c r="TML184" s="3"/>
      <c r="TMM184" s="3"/>
      <c r="TMN184" s="3"/>
      <c r="TMO184" s="3"/>
      <c r="TMP184" s="3"/>
      <c r="TMQ184" s="3"/>
      <c r="TMR184" s="3"/>
      <c r="TMS184" s="3"/>
      <c r="TMT184" s="3"/>
      <c r="TMU184" s="3"/>
      <c r="TMV184" s="3"/>
      <c r="TMW184" s="3"/>
      <c r="TMX184" s="3"/>
      <c r="TMY184" s="3"/>
      <c r="TMZ184" s="3"/>
      <c r="TNA184" s="3"/>
      <c r="TNB184" s="3"/>
      <c r="TNC184" s="3"/>
      <c r="TND184" s="3"/>
      <c r="TNE184" s="3"/>
      <c r="TNF184" s="3"/>
      <c r="TNG184" s="3"/>
      <c r="TNH184" s="3"/>
      <c r="TNI184" s="3"/>
      <c r="TNJ184" s="3"/>
      <c r="TNK184" s="3"/>
      <c r="TNL184" s="3"/>
      <c r="TNM184" s="3"/>
      <c r="TNN184" s="3"/>
      <c r="TNO184" s="3"/>
      <c r="TNP184" s="3"/>
      <c r="TNQ184" s="3"/>
      <c r="TNR184" s="3"/>
      <c r="TNS184" s="3"/>
      <c r="TNT184" s="3"/>
      <c r="TNU184" s="3"/>
      <c r="TNV184" s="3"/>
      <c r="TNW184" s="3"/>
      <c r="TNX184" s="3"/>
      <c r="TNY184" s="3"/>
      <c r="TNZ184" s="3"/>
      <c r="TOA184" s="3"/>
      <c r="TOB184" s="3"/>
      <c r="TOC184" s="3"/>
      <c r="TOD184" s="3"/>
      <c r="TOE184" s="3"/>
      <c r="TOF184" s="3"/>
      <c r="TOG184" s="3"/>
      <c r="TOH184" s="3"/>
      <c r="TOI184" s="3"/>
      <c r="TOJ184" s="3"/>
      <c r="TOK184" s="3"/>
      <c r="TOL184" s="3"/>
      <c r="TOM184" s="3"/>
      <c r="TON184" s="3"/>
      <c r="TOO184" s="3"/>
      <c r="TOP184" s="3"/>
      <c r="TOQ184" s="3"/>
      <c r="TOR184" s="3"/>
      <c r="TOS184" s="3"/>
      <c r="TOT184" s="3"/>
      <c r="TOU184" s="3"/>
      <c r="TOV184" s="3"/>
      <c r="TOW184" s="3"/>
      <c r="TOX184" s="3"/>
      <c r="TOY184" s="3"/>
      <c r="TOZ184" s="3"/>
      <c r="TPA184" s="3"/>
      <c r="TPB184" s="3"/>
      <c r="TPC184" s="3"/>
      <c r="TPD184" s="3"/>
      <c r="TPE184" s="3"/>
      <c r="TPF184" s="3"/>
      <c r="TPG184" s="3"/>
      <c r="TPH184" s="3"/>
      <c r="TPI184" s="3"/>
      <c r="TPJ184" s="3"/>
      <c r="TPK184" s="3"/>
      <c r="TPL184" s="3"/>
      <c r="TPM184" s="3"/>
      <c r="TPN184" s="3"/>
      <c r="TPO184" s="3"/>
      <c r="TPP184" s="3"/>
      <c r="TPQ184" s="3"/>
      <c r="TPR184" s="3"/>
      <c r="TPS184" s="3"/>
      <c r="TPT184" s="3"/>
      <c r="TPU184" s="3"/>
      <c r="TPV184" s="3"/>
      <c r="TPW184" s="3"/>
      <c r="TPX184" s="3"/>
      <c r="TPY184" s="3"/>
      <c r="TPZ184" s="3"/>
      <c r="TQA184" s="3"/>
      <c r="TQB184" s="3"/>
      <c r="TQC184" s="3"/>
      <c r="TQD184" s="3"/>
      <c r="TQE184" s="3"/>
      <c r="TQF184" s="3"/>
      <c r="TQG184" s="3"/>
      <c r="TQH184" s="3"/>
      <c r="TQI184" s="3"/>
      <c r="TQJ184" s="3"/>
      <c r="TQK184" s="3"/>
      <c r="TQL184" s="3"/>
      <c r="TQM184" s="3"/>
      <c r="TQN184" s="3"/>
      <c r="TQO184" s="3"/>
      <c r="TQP184" s="3"/>
      <c r="TQQ184" s="3"/>
      <c r="TQR184" s="3"/>
      <c r="TQS184" s="3"/>
      <c r="TQT184" s="3"/>
      <c r="TQU184" s="3"/>
      <c r="TQV184" s="3"/>
      <c r="TQW184" s="3"/>
      <c r="TQX184" s="3"/>
      <c r="TQY184" s="3"/>
      <c r="TQZ184" s="3"/>
      <c r="TRA184" s="3"/>
      <c r="TRB184" s="3"/>
      <c r="TRC184" s="3"/>
      <c r="TRD184" s="3"/>
      <c r="TRE184" s="3"/>
      <c r="TRF184" s="3"/>
      <c r="TRG184" s="3"/>
      <c r="TRH184" s="3"/>
      <c r="TRI184" s="3"/>
      <c r="TRJ184" s="3"/>
      <c r="TRK184" s="3"/>
      <c r="TRL184" s="3"/>
      <c r="TRM184" s="3"/>
      <c r="TRN184" s="3"/>
      <c r="TRO184" s="3"/>
      <c r="TRP184" s="3"/>
      <c r="TRQ184" s="3"/>
      <c r="TRR184" s="3"/>
      <c r="TRS184" s="3"/>
      <c r="TRT184" s="3"/>
      <c r="TRU184" s="3"/>
      <c r="TRV184" s="3"/>
      <c r="TRW184" s="3"/>
      <c r="TRX184" s="3"/>
      <c r="TRY184" s="3"/>
      <c r="TRZ184" s="3"/>
      <c r="TSA184" s="3"/>
      <c r="TSB184" s="3"/>
      <c r="TSC184" s="3"/>
      <c r="TSD184" s="3"/>
      <c r="TSE184" s="3"/>
      <c r="TSF184" s="3"/>
      <c r="TSG184" s="3"/>
      <c r="TSH184" s="3"/>
      <c r="TSI184" s="3"/>
      <c r="TSJ184" s="3"/>
      <c r="TSK184" s="3"/>
      <c r="TSL184" s="3"/>
      <c r="TSM184" s="3"/>
      <c r="TSN184" s="3"/>
      <c r="TSO184" s="3"/>
      <c r="TSP184" s="3"/>
      <c r="TSQ184" s="3"/>
      <c r="TSR184" s="3"/>
      <c r="TSS184" s="3"/>
      <c r="TST184" s="3"/>
      <c r="TSU184" s="3"/>
      <c r="TSV184" s="3"/>
      <c r="TSW184" s="3"/>
      <c r="TSX184" s="3"/>
      <c r="TSY184" s="3"/>
      <c r="TSZ184" s="3"/>
      <c r="TTA184" s="3"/>
      <c r="TTB184" s="3"/>
      <c r="TTC184" s="3"/>
      <c r="TTD184" s="3"/>
      <c r="TTE184" s="3"/>
      <c r="TTF184" s="3"/>
      <c r="TTG184" s="3"/>
      <c r="TTH184" s="3"/>
      <c r="TTI184" s="3"/>
      <c r="TTJ184" s="3"/>
      <c r="TTK184" s="3"/>
      <c r="TTL184" s="3"/>
      <c r="TTM184" s="3"/>
      <c r="TTN184" s="3"/>
      <c r="TTO184" s="3"/>
      <c r="TTP184" s="3"/>
      <c r="TTQ184" s="3"/>
      <c r="TTR184" s="3"/>
      <c r="TTS184" s="3"/>
      <c r="TTT184" s="3"/>
      <c r="TTU184" s="3"/>
      <c r="TTV184" s="3"/>
      <c r="TTW184" s="3"/>
      <c r="TTX184" s="3"/>
      <c r="TTY184" s="3"/>
      <c r="TTZ184" s="3"/>
      <c r="TUA184" s="3"/>
      <c r="TUB184" s="3"/>
      <c r="TUC184" s="3"/>
      <c r="TUD184" s="3"/>
      <c r="TUE184" s="3"/>
      <c r="TUF184" s="3"/>
      <c r="TUG184" s="3"/>
      <c r="TUH184" s="3"/>
      <c r="TUI184" s="3"/>
      <c r="TUJ184" s="3"/>
      <c r="TUK184" s="3"/>
      <c r="TUL184" s="3"/>
      <c r="TUM184" s="3"/>
      <c r="TUN184" s="3"/>
      <c r="TUO184" s="3"/>
      <c r="TUP184" s="3"/>
      <c r="TUQ184" s="3"/>
      <c r="TUR184" s="3"/>
      <c r="TUS184" s="3"/>
      <c r="TUT184" s="3"/>
      <c r="TUU184" s="3"/>
      <c r="TUV184" s="3"/>
      <c r="TUW184" s="3"/>
      <c r="TUX184" s="3"/>
      <c r="TUY184" s="3"/>
      <c r="TUZ184" s="3"/>
      <c r="TVA184" s="3"/>
      <c r="TVB184" s="3"/>
      <c r="TVC184" s="3"/>
      <c r="TVD184" s="3"/>
      <c r="TVE184" s="3"/>
      <c r="TVF184" s="3"/>
      <c r="TVG184" s="3"/>
      <c r="TVH184" s="3"/>
      <c r="TVI184" s="3"/>
      <c r="TVJ184" s="3"/>
      <c r="TVK184" s="3"/>
      <c r="TVL184" s="3"/>
      <c r="TVM184" s="3"/>
      <c r="TVN184" s="3"/>
      <c r="TVO184" s="3"/>
      <c r="TVP184" s="3"/>
      <c r="TVQ184" s="3"/>
      <c r="TVR184" s="3"/>
      <c r="TVS184" s="3"/>
      <c r="TVT184" s="3"/>
      <c r="TVU184" s="3"/>
      <c r="TVV184" s="3"/>
      <c r="TVW184" s="3"/>
      <c r="TVX184" s="3"/>
      <c r="TVY184" s="3"/>
      <c r="TVZ184" s="3"/>
      <c r="TWA184" s="3"/>
      <c r="TWB184" s="3"/>
      <c r="TWC184" s="3"/>
      <c r="TWD184" s="3"/>
      <c r="TWE184" s="3"/>
      <c r="TWF184" s="3"/>
      <c r="TWG184" s="3"/>
      <c r="TWH184" s="3"/>
      <c r="TWI184" s="3"/>
      <c r="TWJ184" s="3"/>
      <c r="TWK184" s="3"/>
      <c r="TWL184" s="3"/>
      <c r="TWM184" s="3"/>
      <c r="TWN184" s="3"/>
      <c r="TWO184" s="3"/>
      <c r="TWP184" s="3"/>
      <c r="TWQ184" s="3"/>
      <c r="TWR184" s="3"/>
      <c r="TWS184" s="3"/>
      <c r="TWT184" s="3"/>
      <c r="TWU184" s="3"/>
      <c r="TWV184" s="3"/>
      <c r="TWW184" s="3"/>
      <c r="TWX184" s="3"/>
      <c r="TWY184" s="3"/>
      <c r="TWZ184" s="3"/>
      <c r="TXA184" s="3"/>
      <c r="TXB184" s="3"/>
      <c r="TXC184" s="3"/>
      <c r="TXD184" s="3"/>
      <c r="TXE184" s="3"/>
      <c r="TXF184" s="3"/>
      <c r="TXG184" s="3"/>
      <c r="TXH184" s="3"/>
      <c r="TXI184" s="3"/>
      <c r="TXJ184" s="3"/>
      <c r="TXK184" s="3"/>
      <c r="TXL184" s="3"/>
      <c r="TXM184" s="3"/>
      <c r="TXN184" s="3"/>
      <c r="TXO184" s="3"/>
      <c r="TXP184" s="3"/>
      <c r="TXQ184" s="3"/>
      <c r="TXR184" s="3"/>
      <c r="TXS184" s="3"/>
      <c r="TXT184" s="3"/>
      <c r="TXU184" s="3"/>
      <c r="TXV184" s="3"/>
      <c r="TXW184" s="3"/>
      <c r="TXX184" s="3"/>
      <c r="TXY184" s="3"/>
      <c r="TXZ184" s="3"/>
      <c r="TYA184" s="3"/>
      <c r="TYB184" s="3"/>
      <c r="TYC184" s="3"/>
      <c r="TYD184" s="3"/>
      <c r="TYE184" s="3"/>
      <c r="TYF184" s="3"/>
      <c r="TYG184" s="3"/>
      <c r="TYH184" s="3"/>
      <c r="TYI184" s="3"/>
      <c r="TYJ184" s="3"/>
      <c r="TYK184" s="3"/>
      <c r="TYL184" s="3"/>
      <c r="TYM184" s="3"/>
      <c r="TYN184" s="3"/>
      <c r="TYO184" s="3"/>
      <c r="TYP184" s="3"/>
      <c r="TYQ184" s="3"/>
      <c r="TYR184" s="3"/>
      <c r="TYS184" s="3"/>
      <c r="TYT184" s="3"/>
      <c r="TYU184" s="3"/>
      <c r="TYV184" s="3"/>
      <c r="TYW184" s="3"/>
      <c r="TYX184" s="3"/>
      <c r="TYY184" s="3"/>
      <c r="TYZ184" s="3"/>
      <c r="TZA184" s="3"/>
      <c r="TZB184" s="3"/>
      <c r="TZC184" s="3"/>
      <c r="TZD184" s="3"/>
      <c r="TZE184" s="3"/>
      <c r="TZF184" s="3"/>
      <c r="TZG184" s="3"/>
      <c r="TZH184" s="3"/>
      <c r="TZI184" s="3"/>
      <c r="TZJ184" s="3"/>
      <c r="TZK184" s="3"/>
      <c r="TZL184" s="3"/>
      <c r="TZM184" s="3"/>
      <c r="TZN184" s="3"/>
      <c r="TZO184" s="3"/>
      <c r="TZP184" s="3"/>
      <c r="TZQ184" s="3"/>
      <c r="TZR184" s="3"/>
      <c r="TZS184" s="3"/>
      <c r="TZT184" s="3"/>
      <c r="TZU184" s="3"/>
      <c r="TZV184" s="3"/>
      <c r="TZW184" s="3"/>
      <c r="TZX184" s="3"/>
      <c r="TZY184" s="3"/>
      <c r="TZZ184" s="3"/>
      <c r="UAA184" s="3"/>
      <c r="UAB184" s="3"/>
      <c r="UAC184" s="3"/>
      <c r="UAD184" s="3"/>
      <c r="UAE184" s="3"/>
      <c r="UAF184" s="3"/>
      <c r="UAG184" s="3"/>
      <c r="UAH184" s="3"/>
      <c r="UAI184" s="3"/>
      <c r="UAJ184" s="3"/>
      <c r="UAK184" s="3"/>
      <c r="UAL184" s="3"/>
      <c r="UAM184" s="3"/>
      <c r="UAN184" s="3"/>
      <c r="UAO184" s="3"/>
      <c r="UAP184" s="3"/>
      <c r="UAQ184" s="3"/>
      <c r="UAR184" s="3"/>
      <c r="UAS184" s="3"/>
      <c r="UAT184" s="3"/>
      <c r="UAU184" s="3"/>
      <c r="UAV184" s="3"/>
      <c r="UAW184" s="3"/>
      <c r="UAX184" s="3"/>
      <c r="UAY184" s="3"/>
      <c r="UAZ184" s="3"/>
      <c r="UBA184" s="3"/>
      <c r="UBB184" s="3"/>
      <c r="UBC184" s="3"/>
      <c r="UBD184" s="3"/>
      <c r="UBE184" s="3"/>
      <c r="UBF184" s="3"/>
      <c r="UBG184" s="3"/>
      <c r="UBH184" s="3"/>
      <c r="UBI184" s="3"/>
      <c r="UBJ184" s="3"/>
      <c r="UBK184" s="3"/>
      <c r="UBL184" s="3"/>
      <c r="UBM184" s="3"/>
      <c r="UBN184" s="3"/>
      <c r="UBO184" s="3"/>
      <c r="UBP184" s="3"/>
      <c r="UBQ184" s="3"/>
      <c r="UBR184" s="3"/>
      <c r="UBS184" s="3"/>
      <c r="UBT184" s="3"/>
      <c r="UBU184" s="3"/>
      <c r="UBV184" s="3"/>
      <c r="UBW184" s="3"/>
      <c r="UBX184" s="3"/>
      <c r="UBY184" s="3"/>
      <c r="UBZ184" s="3"/>
      <c r="UCA184" s="3"/>
      <c r="UCB184" s="3"/>
      <c r="UCC184" s="3"/>
      <c r="UCD184" s="3"/>
      <c r="UCE184" s="3"/>
      <c r="UCF184" s="3"/>
      <c r="UCG184" s="3"/>
      <c r="UCH184" s="3"/>
      <c r="UCI184" s="3"/>
      <c r="UCJ184" s="3"/>
      <c r="UCK184" s="3"/>
      <c r="UCL184" s="3"/>
      <c r="UCM184" s="3"/>
      <c r="UCN184" s="3"/>
      <c r="UCO184" s="3"/>
      <c r="UCP184" s="3"/>
      <c r="UCQ184" s="3"/>
      <c r="UCR184" s="3"/>
      <c r="UCS184" s="3"/>
      <c r="UCT184" s="3"/>
      <c r="UCU184" s="3"/>
      <c r="UCV184" s="3"/>
      <c r="UCW184" s="3"/>
      <c r="UCX184" s="3"/>
      <c r="UCY184" s="3"/>
      <c r="UCZ184" s="3"/>
      <c r="UDA184" s="3"/>
      <c r="UDB184" s="3"/>
      <c r="UDC184" s="3"/>
      <c r="UDD184" s="3"/>
      <c r="UDE184" s="3"/>
      <c r="UDF184" s="3"/>
      <c r="UDG184" s="3"/>
      <c r="UDH184" s="3"/>
      <c r="UDI184" s="3"/>
      <c r="UDJ184" s="3"/>
      <c r="UDK184" s="3"/>
      <c r="UDL184" s="3"/>
      <c r="UDM184" s="3"/>
      <c r="UDN184" s="3"/>
      <c r="UDO184" s="3"/>
      <c r="UDP184" s="3"/>
      <c r="UDQ184" s="3"/>
      <c r="UDR184" s="3"/>
      <c r="UDS184" s="3"/>
      <c r="UDT184" s="3"/>
      <c r="UDU184" s="3"/>
      <c r="UDV184" s="3"/>
      <c r="UDW184" s="3"/>
      <c r="UDX184" s="3"/>
      <c r="UDY184" s="3"/>
      <c r="UDZ184" s="3"/>
      <c r="UEA184" s="3"/>
      <c r="UEB184" s="3"/>
      <c r="UEC184" s="3"/>
      <c r="UED184" s="3"/>
      <c r="UEE184" s="3"/>
      <c r="UEF184" s="3"/>
      <c r="UEG184" s="3"/>
      <c r="UEH184" s="3"/>
      <c r="UEI184" s="3"/>
      <c r="UEJ184" s="3"/>
      <c r="UEK184" s="3"/>
      <c r="UEL184" s="3"/>
      <c r="UEM184" s="3"/>
      <c r="UEN184" s="3"/>
      <c r="UEO184" s="3"/>
      <c r="UEP184" s="3"/>
      <c r="UEQ184" s="3"/>
      <c r="UER184" s="3"/>
      <c r="UES184" s="3"/>
      <c r="UET184" s="3"/>
      <c r="UEU184" s="3"/>
      <c r="UEV184" s="3"/>
      <c r="UEW184" s="3"/>
      <c r="UEX184" s="3"/>
      <c r="UEY184" s="3"/>
      <c r="UEZ184" s="3"/>
      <c r="UFA184" s="3"/>
      <c r="UFB184" s="3"/>
      <c r="UFC184" s="3"/>
      <c r="UFD184" s="3"/>
      <c r="UFE184" s="3"/>
      <c r="UFF184" s="3"/>
      <c r="UFG184" s="3"/>
      <c r="UFH184" s="3"/>
      <c r="UFI184" s="3"/>
      <c r="UFJ184" s="3"/>
      <c r="UFK184" s="3"/>
      <c r="UFL184" s="3"/>
      <c r="UFM184" s="3"/>
      <c r="UFN184" s="3"/>
      <c r="UFO184" s="3"/>
      <c r="UFP184" s="3"/>
      <c r="UFQ184" s="3"/>
      <c r="UFR184" s="3"/>
      <c r="UFS184" s="3"/>
      <c r="UFT184" s="3"/>
      <c r="UFU184" s="3"/>
      <c r="UFV184" s="3"/>
      <c r="UFW184" s="3"/>
      <c r="UFX184" s="3"/>
      <c r="UFY184" s="3"/>
      <c r="UFZ184" s="3"/>
      <c r="UGA184" s="3"/>
      <c r="UGB184" s="3"/>
      <c r="UGC184" s="3"/>
      <c r="UGD184" s="3"/>
      <c r="UGE184" s="3"/>
      <c r="UGF184" s="3"/>
      <c r="UGG184" s="3"/>
      <c r="UGH184" s="3"/>
      <c r="UGI184" s="3"/>
      <c r="UGJ184" s="3"/>
      <c r="UGK184" s="3"/>
      <c r="UGL184" s="3"/>
      <c r="UGM184" s="3"/>
      <c r="UGN184" s="3"/>
      <c r="UGO184" s="3"/>
      <c r="UGP184" s="3"/>
      <c r="UGQ184" s="3"/>
      <c r="UGR184" s="3"/>
      <c r="UGS184" s="3"/>
      <c r="UGT184" s="3"/>
      <c r="UGU184" s="3"/>
      <c r="UGV184" s="3"/>
      <c r="UGW184" s="3"/>
      <c r="UGX184" s="3"/>
      <c r="UGY184" s="3"/>
      <c r="UGZ184" s="3"/>
      <c r="UHA184" s="3"/>
      <c r="UHB184" s="3"/>
      <c r="UHC184" s="3"/>
      <c r="UHD184" s="3"/>
      <c r="UHE184" s="3"/>
      <c r="UHF184" s="3"/>
      <c r="UHG184" s="3"/>
      <c r="UHH184" s="3"/>
      <c r="UHI184" s="3"/>
      <c r="UHJ184" s="3"/>
      <c r="UHK184" s="3"/>
      <c r="UHL184" s="3"/>
      <c r="UHM184" s="3"/>
      <c r="UHN184" s="3"/>
      <c r="UHO184" s="3"/>
      <c r="UHP184" s="3"/>
      <c r="UHQ184" s="3"/>
      <c r="UHR184" s="3"/>
      <c r="UHS184" s="3"/>
      <c r="UHT184" s="3"/>
      <c r="UHU184" s="3"/>
      <c r="UHV184" s="3"/>
      <c r="UHW184" s="3"/>
      <c r="UHX184" s="3"/>
      <c r="UHY184" s="3"/>
      <c r="UHZ184" s="3"/>
      <c r="UIA184" s="3"/>
      <c r="UIB184" s="3"/>
      <c r="UIC184" s="3"/>
      <c r="UID184" s="3"/>
      <c r="UIE184" s="3"/>
      <c r="UIF184" s="3"/>
      <c r="UIG184" s="3"/>
      <c r="UIH184" s="3"/>
      <c r="UII184" s="3"/>
      <c r="UIJ184" s="3"/>
      <c r="UIK184" s="3"/>
      <c r="UIL184" s="3"/>
      <c r="UIM184" s="3"/>
      <c r="UIN184" s="3"/>
      <c r="UIO184" s="3"/>
      <c r="UIP184" s="3"/>
      <c r="UIQ184" s="3"/>
      <c r="UIR184" s="3"/>
      <c r="UIS184" s="3"/>
      <c r="UIT184" s="3"/>
      <c r="UIU184" s="3"/>
      <c r="UIV184" s="3"/>
      <c r="UIW184" s="3"/>
      <c r="UIX184" s="3"/>
      <c r="UIY184" s="3"/>
      <c r="UIZ184" s="3"/>
      <c r="UJA184" s="3"/>
      <c r="UJB184" s="3"/>
      <c r="UJC184" s="3"/>
      <c r="UJD184" s="3"/>
      <c r="UJE184" s="3"/>
      <c r="UJF184" s="3"/>
      <c r="UJG184" s="3"/>
      <c r="UJH184" s="3"/>
      <c r="UJI184" s="3"/>
      <c r="UJJ184" s="3"/>
      <c r="UJK184" s="3"/>
      <c r="UJL184" s="3"/>
      <c r="UJM184" s="3"/>
      <c r="UJN184" s="3"/>
      <c r="UJO184" s="3"/>
      <c r="UJP184" s="3"/>
      <c r="UJQ184" s="3"/>
      <c r="UJR184" s="3"/>
      <c r="UJS184" s="3"/>
      <c r="UJT184" s="3"/>
      <c r="UJU184" s="3"/>
      <c r="UJV184" s="3"/>
      <c r="UJW184" s="3"/>
      <c r="UJX184" s="3"/>
      <c r="UJY184" s="3"/>
      <c r="UJZ184" s="3"/>
      <c r="UKA184" s="3"/>
      <c r="UKB184" s="3"/>
      <c r="UKC184" s="3"/>
      <c r="UKD184" s="3"/>
      <c r="UKE184" s="3"/>
      <c r="UKF184" s="3"/>
      <c r="UKG184" s="3"/>
      <c r="UKH184" s="3"/>
      <c r="UKI184" s="3"/>
      <c r="UKJ184" s="3"/>
      <c r="UKK184" s="3"/>
      <c r="UKL184" s="3"/>
      <c r="UKM184" s="3"/>
      <c r="UKN184" s="3"/>
      <c r="UKO184" s="3"/>
      <c r="UKP184" s="3"/>
      <c r="UKQ184" s="3"/>
      <c r="UKR184" s="3"/>
      <c r="UKS184" s="3"/>
      <c r="UKT184" s="3"/>
      <c r="UKU184" s="3"/>
      <c r="UKV184" s="3"/>
      <c r="UKW184" s="3"/>
      <c r="UKX184" s="3"/>
      <c r="UKY184" s="3"/>
      <c r="UKZ184" s="3"/>
      <c r="ULA184" s="3"/>
      <c r="ULB184" s="3"/>
      <c r="ULC184" s="3"/>
      <c r="ULD184" s="3"/>
      <c r="ULE184" s="3"/>
      <c r="ULF184" s="3"/>
      <c r="ULG184" s="3"/>
      <c r="ULH184" s="3"/>
      <c r="ULI184" s="3"/>
      <c r="ULJ184" s="3"/>
      <c r="ULK184" s="3"/>
      <c r="ULL184" s="3"/>
      <c r="ULM184" s="3"/>
      <c r="ULN184" s="3"/>
      <c r="ULO184" s="3"/>
      <c r="ULP184" s="3"/>
      <c r="ULQ184" s="3"/>
      <c r="ULR184" s="3"/>
      <c r="ULS184" s="3"/>
      <c r="ULT184" s="3"/>
      <c r="ULU184" s="3"/>
      <c r="ULV184" s="3"/>
      <c r="ULW184" s="3"/>
      <c r="ULX184" s="3"/>
      <c r="ULY184" s="3"/>
      <c r="ULZ184" s="3"/>
      <c r="UMA184" s="3"/>
      <c r="UMB184" s="3"/>
      <c r="UMC184" s="3"/>
      <c r="UMD184" s="3"/>
      <c r="UME184" s="3"/>
      <c r="UMF184" s="3"/>
      <c r="UMG184" s="3"/>
      <c r="UMH184" s="3"/>
      <c r="UMI184" s="3"/>
      <c r="UMJ184" s="3"/>
      <c r="UMK184" s="3"/>
      <c r="UML184" s="3"/>
      <c r="UMM184" s="3"/>
      <c r="UMN184" s="3"/>
      <c r="UMO184" s="3"/>
      <c r="UMP184" s="3"/>
      <c r="UMQ184" s="3"/>
      <c r="UMR184" s="3"/>
      <c r="UMS184" s="3"/>
      <c r="UMT184" s="3"/>
      <c r="UMU184" s="3"/>
      <c r="UMV184" s="3"/>
      <c r="UMW184" s="3"/>
      <c r="UMX184" s="3"/>
      <c r="UMY184" s="3"/>
      <c r="UMZ184" s="3"/>
      <c r="UNA184" s="3"/>
      <c r="UNB184" s="3"/>
      <c r="UNC184" s="3"/>
      <c r="UND184" s="3"/>
      <c r="UNE184" s="3"/>
      <c r="UNF184" s="3"/>
      <c r="UNG184" s="3"/>
      <c r="UNH184" s="3"/>
      <c r="UNI184" s="3"/>
      <c r="UNJ184" s="3"/>
      <c r="UNK184" s="3"/>
      <c r="UNL184" s="3"/>
      <c r="UNM184" s="3"/>
      <c r="UNN184" s="3"/>
      <c r="UNO184" s="3"/>
      <c r="UNP184" s="3"/>
      <c r="UNQ184" s="3"/>
      <c r="UNR184" s="3"/>
      <c r="UNS184" s="3"/>
      <c r="UNT184" s="3"/>
      <c r="UNU184" s="3"/>
      <c r="UNV184" s="3"/>
      <c r="UNW184" s="3"/>
      <c r="UNX184" s="3"/>
      <c r="UNY184" s="3"/>
      <c r="UNZ184" s="3"/>
      <c r="UOA184" s="3"/>
      <c r="UOB184" s="3"/>
      <c r="UOC184" s="3"/>
      <c r="UOD184" s="3"/>
      <c r="UOE184" s="3"/>
      <c r="UOF184" s="3"/>
      <c r="UOG184" s="3"/>
      <c r="UOH184" s="3"/>
      <c r="UOI184" s="3"/>
      <c r="UOJ184" s="3"/>
      <c r="UOK184" s="3"/>
      <c r="UOL184" s="3"/>
      <c r="UOM184" s="3"/>
      <c r="UON184" s="3"/>
      <c r="UOO184" s="3"/>
      <c r="UOP184" s="3"/>
      <c r="UOQ184" s="3"/>
      <c r="UOR184" s="3"/>
      <c r="UOS184" s="3"/>
      <c r="UOT184" s="3"/>
      <c r="UOU184" s="3"/>
      <c r="UOV184" s="3"/>
      <c r="UOW184" s="3"/>
      <c r="UOX184" s="3"/>
      <c r="UOY184" s="3"/>
      <c r="UOZ184" s="3"/>
      <c r="UPA184" s="3"/>
      <c r="UPB184" s="3"/>
      <c r="UPC184" s="3"/>
      <c r="UPD184" s="3"/>
      <c r="UPE184" s="3"/>
      <c r="UPF184" s="3"/>
      <c r="UPG184" s="3"/>
      <c r="UPH184" s="3"/>
      <c r="UPI184" s="3"/>
      <c r="UPJ184" s="3"/>
      <c r="UPK184" s="3"/>
      <c r="UPL184" s="3"/>
      <c r="UPM184" s="3"/>
      <c r="UPN184" s="3"/>
      <c r="UPO184" s="3"/>
      <c r="UPP184" s="3"/>
      <c r="UPQ184" s="3"/>
      <c r="UPR184" s="3"/>
      <c r="UPS184" s="3"/>
      <c r="UPT184" s="3"/>
      <c r="UPU184" s="3"/>
      <c r="UPV184" s="3"/>
      <c r="UPW184" s="3"/>
      <c r="UPX184" s="3"/>
      <c r="UPY184" s="3"/>
      <c r="UPZ184" s="3"/>
      <c r="UQA184" s="3"/>
      <c r="UQB184" s="3"/>
      <c r="UQC184" s="3"/>
      <c r="UQD184" s="3"/>
      <c r="UQE184" s="3"/>
      <c r="UQF184" s="3"/>
      <c r="UQG184" s="3"/>
      <c r="UQH184" s="3"/>
      <c r="UQI184" s="3"/>
      <c r="UQJ184" s="3"/>
      <c r="UQK184" s="3"/>
      <c r="UQL184" s="3"/>
      <c r="UQM184" s="3"/>
      <c r="UQN184" s="3"/>
      <c r="UQO184" s="3"/>
      <c r="UQP184" s="3"/>
      <c r="UQQ184" s="3"/>
      <c r="UQR184" s="3"/>
      <c r="UQS184" s="3"/>
      <c r="UQT184" s="3"/>
      <c r="UQU184" s="3"/>
      <c r="UQV184" s="3"/>
      <c r="UQW184" s="3"/>
      <c r="UQX184" s="3"/>
      <c r="UQY184" s="3"/>
      <c r="UQZ184" s="3"/>
      <c r="URA184" s="3"/>
      <c r="URB184" s="3"/>
      <c r="URC184" s="3"/>
      <c r="URD184" s="3"/>
      <c r="URE184" s="3"/>
      <c r="URF184" s="3"/>
      <c r="URG184" s="3"/>
      <c r="URH184" s="3"/>
      <c r="URI184" s="3"/>
      <c r="URJ184" s="3"/>
      <c r="URK184" s="3"/>
      <c r="URL184" s="3"/>
      <c r="URM184" s="3"/>
      <c r="URN184" s="3"/>
      <c r="URO184" s="3"/>
      <c r="URP184" s="3"/>
      <c r="URQ184" s="3"/>
      <c r="URR184" s="3"/>
      <c r="URS184" s="3"/>
      <c r="URT184" s="3"/>
      <c r="URU184" s="3"/>
      <c r="URV184" s="3"/>
      <c r="URW184" s="3"/>
      <c r="URX184" s="3"/>
      <c r="URY184" s="3"/>
      <c r="URZ184" s="3"/>
      <c r="USA184" s="3"/>
      <c r="USB184" s="3"/>
      <c r="USC184" s="3"/>
      <c r="USD184" s="3"/>
      <c r="USE184" s="3"/>
      <c r="USF184" s="3"/>
      <c r="USG184" s="3"/>
      <c r="USH184" s="3"/>
      <c r="USI184" s="3"/>
      <c r="USJ184" s="3"/>
      <c r="USK184" s="3"/>
      <c r="USL184" s="3"/>
      <c r="USM184" s="3"/>
      <c r="USN184" s="3"/>
      <c r="USO184" s="3"/>
      <c r="USP184" s="3"/>
      <c r="USQ184" s="3"/>
      <c r="USR184" s="3"/>
      <c r="USS184" s="3"/>
      <c r="UST184" s="3"/>
      <c r="USU184" s="3"/>
      <c r="USV184" s="3"/>
      <c r="USW184" s="3"/>
      <c r="USX184" s="3"/>
      <c r="USY184" s="3"/>
      <c r="USZ184" s="3"/>
      <c r="UTA184" s="3"/>
      <c r="UTB184" s="3"/>
      <c r="UTC184" s="3"/>
      <c r="UTD184" s="3"/>
      <c r="UTE184" s="3"/>
      <c r="UTF184" s="3"/>
      <c r="UTG184" s="3"/>
      <c r="UTH184" s="3"/>
      <c r="UTI184" s="3"/>
      <c r="UTJ184" s="3"/>
      <c r="UTK184" s="3"/>
      <c r="UTL184" s="3"/>
      <c r="UTM184" s="3"/>
      <c r="UTN184" s="3"/>
      <c r="UTO184" s="3"/>
      <c r="UTP184" s="3"/>
      <c r="UTQ184" s="3"/>
      <c r="UTR184" s="3"/>
      <c r="UTS184" s="3"/>
      <c r="UTT184" s="3"/>
      <c r="UTU184" s="3"/>
      <c r="UTV184" s="3"/>
      <c r="UTW184" s="3"/>
      <c r="UTX184" s="3"/>
      <c r="UTY184" s="3"/>
      <c r="UTZ184" s="3"/>
      <c r="UUA184" s="3"/>
      <c r="UUB184" s="3"/>
      <c r="UUC184" s="3"/>
      <c r="UUD184" s="3"/>
      <c r="UUE184" s="3"/>
      <c r="UUF184" s="3"/>
      <c r="UUG184" s="3"/>
      <c r="UUH184" s="3"/>
      <c r="UUI184" s="3"/>
      <c r="UUJ184" s="3"/>
      <c r="UUK184" s="3"/>
      <c r="UUL184" s="3"/>
      <c r="UUM184" s="3"/>
      <c r="UUN184" s="3"/>
      <c r="UUO184" s="3"/>
      <c r="UUP184" s="3"/>
      <c r="UUQ184" s="3"/>
      <c r="UUR184" s="3"/>
      <c r="UUS184" s="3"/>
      <c r="UUT184" s="3"/>
      <c r="UUU184" s="3"/>
      <c r="UUV184" s="3"/>
      <c r="UUW184" s="3"/>
      <c r="UUX184" s="3"/>
      <c r="UUY184" s="3"/>
      <c r="UUZ184" s="3"/>
      <c r="UVA184" s="3"/>
      <c r="UVB184" s="3"/>
      <c r="UVC184" s="3"/>
      <c r="UVD184" s="3"/>
      <c r="UVE184" s="3"/>
      <c r="UVF184" s="3"/>
      <c r="UVG184" s="3"/>
      <c r="UVH184" s="3"/>
      <c r="UVI184" s="3"/>
      <c r="UVJ184" s="3"/>
      <c r="UVK184" s="3"/>
      <c r="UVL184" s="3"/>
      <c r="UVM184" s="3"/>
      <c r="UVN184" s="3"/>
      <c r="UVO184" s="3"/>
      <c r="UVP184" s="3"/>
      <c r="UVQ184" s="3"/>
      <c r="UVR184" s="3"/>
      <c r="UVS184" s="3"/>
      <c r="UVT184" s="3"/>
      <c r="UVU184" s="3"/>
      <c r="UVV184" s="3"/>
      <c r="UVW184" s="3"/>
      <c r="UVX184" s="3"/>
      <c r="UVY184" s="3"/>
      <c r="UVZ184" s="3"/>
      <c r="UWA184" s="3"/>
      <c r="UWB184" s="3"/>
      <c r="UWC184" s="3"/>
      <c r="UWD184" s="3"/>
      <c r="UWE184" s="3"/>
      <c r="UWF184" s="3"/>
      <c r="UWG184" s="3"/>
      <c r="UWH184" s="3"/>
      <c r="UWI184" s="3"/>
      <c r="UWJ184" s="3"/>
      <c r="UWK184" s="3"/>
      <c r="UWL184" s="3"/>
      <c r="UWM184" s="3"/>
      <c r="UWN184" s="3"/>
      <c r="UWO184" s="3"/>
      <c r="UWP184" s="3"/>
      <c r="UWQ184" s="3"/>
      <c r="UWR184" s="3"/>
      <c r="UWS184" s="3"/>
      <c r="UWT184" s="3"/>
      <c r="UWU184" s="3"/>
      <c r="UWV184" s="3"/>
      <c r="UWW184" s="3"/>
      <c r="UWX184" s="3"/>
      <c r="UWY184" s="3"/>
      <c r="UWZ184" s="3"/>
      <c r="UXA184" s="3"/>
      <c r="UXB184" s="3"/>
      <c r="UXC184" s="3"/>
      <c r="UXD184" s="3"/>
      <c r="UXE184" s="3"/>
      <c r="UXF184" s="3"/>
      <c r="UXG184" s="3"/>
      <c r="UXH184" s="3"/>
      <c r="UXI184" s="3"/>
      <c r="UXJ184" s="3"/>
      <c r="UXK184" s="3"/>
      <c r="UXL184" s="3"/>
      <c r="UXM184" s="3"/>
      <c r="UXN184" s="3"/>
      <c r="UXO184" s="3"/>
      <c r="UXP184" s="3"/>
      <c r="UXQ184" s="3"/>
      <c r="UXR184" s="3"/>
      <c r="UXS184" s="3"/>
      <c r="UXT184" s="3"/>
      <c r="UXU184" s="3"/>
      <c r="UXV184" s="3"/>
      <c r="UXW184" s="3"/>
      <c r="UXX184" s="3"/>
      <c r="UXY184" s="3"/>
      <c r="UXZ184" s="3"/>
      <c r="UYA184" s="3"/>
      <c r="UYB184" s="3"/>
      <c r="UYC184" s="3"/>
      <c r="UYD184" s="3"/>
      <c r="UYE184" s="3"/>
      <c r="UYF184" s="3"/>
      <c r="UYG184" s="3"/>
      <c r="UYH184" s="3"/>
      <c r="UYI184" s="3"/>
      <c r="UYJ184" s="3"/>
      <c r="UYK184" s="3"/>
      <c r="UYL184" s="3"/>
      <c r="UYM184" s="3"/>
      <c r="UYN184" s="3"/>
      <c r="UYO184" s="3"/>
      <c r="UYP184" s="3"/>
      <c r="UYQ184" s="3"/>
      <c r="UYR184" s="3"/>
      <c r="UYS184" s="3"/>
      <c r="UYT184" s="3"/>
      <c r="UYU184" s="3"/>
      <c r="UYV184" s="3"/>
      <c r="UYW184" s="3"/>
      <c r="UYX184" s="3"/>
      <c r="UYY184" s="3"/>
      <c r="UYZ184" s="3"/>
      <c r="UZA184" s="3"/>
      <c r="UZB184" s="3"/>
      <c r="UZC184" s="3"/>
      <c r="UZD184" s="3"/>
      <c r="UZE184" s="3"/>
      <c r="UZF184" s="3"/>
      <c r="UZG184" s="3"/>
      <c r="UZH184" s="3"/>
      <c r="UZI184" s="3"/>
      <c r="UZJ184" s="3"/>
      <c r="UZK184" s="3"/>
      <c r="UZL184" s="3"/>
      <c r="UZM184" s="3"/>
      <c r="UZN184" s="3"/>
      <c r="UZO184" s="3"/>
      <c r="UZP184" s="3"/>
      <c r="UZQ184" s="3"/>
      <c r="UZR184" s="3"/>
      <c r="UZS184" s="3"/>
      <c r="UZT184" s="3"/>
      <c r="UZU184" s="3"/>
      <c r="UZV184" s="3"/>
      <c r="UZW184" s="3"/>
      <c r="UZX184" s="3"/>
      <c r="UZY184" s="3"/>
      <c r="UZZ184" s="3"/>
      <c r="VAA184" s="3"/>
      <c r="VAB184" s="3"/>
      <c r="VAC184" s="3"/>
      <c r="VAD184" s="3"/>
      <c r="VAE184" s="3"/>
      <c r="VAF184" s="3"/>
      <c r="VAG184" s="3"/>
      <c r="VAH184" s="3"/>
      <c r="VAI184" s="3"/>
      <c r="VAJ184" s="3"/>
      <c r="VAK184" s="3"/>
      <c r="VAL184" s="3"/>
      <c r="VAM184" s="3"/>
      <c r="VAN184" s="3"/>
      <c r="VAO184" s="3"/>
      <c r="VAP184" s="3"/>
      <c r="VAQ184" s="3"/>
      <c r="VAR184" s="3"/>
      <c r="VAS184" s="3"/>
      <c r="VAT184" s="3"/>
      <c r="VAU184" s="3"/>
      <c r="VAV184" s="3"/>
      <c r="VAW184" s="3"/>
      <c r="VAX184" s="3"/>
      <c r="VAY184" s="3"/>
      <c r="VAZ184" s="3"/>
      <c r="VBA184" s="3"/>
      <c r="VBB184" s="3"/>
      <c r="VBC184" s="3"/>
      <c r="VBD184" s="3"/>
      <c r="VBE184" s="3"/>
      <c r="VBF184" s="3"/>
      <c r="VBG184" s="3"/>
      <c r="VBH184" s="3"/>
      <c r="VBI184" s="3"/>
      <c r="VBJ184" s="3"/>
      <c r="VBK184" s="3"/>
      <c r="VBL184" s="3"/>
      <c r="VBM184" s="3"/>
      <c r="VBN184" s="3"/>
      <c r="VBO184" s="3"/>
      <c r="VBP184" s="3"/>
      <c r="VBQ184" s="3"/>
      <c r="VBR184" s="3"/>
      <c r="VBS184" s="3"/>
      <c r="VBT184" s="3"/>
      <c r="VBU184" s="3"/>
      <c r="VBV184" s="3"/>
      <c r="VBW184" s="3"/>
      <c r="VBX184" s="3"/>
      <c r="VBY184" s="3"/>
      <c r="VBZ184" s="3"/>
      <c r="VCA184" s="3"/>
      <c r="VCB184" s="3"/>
      <c r="VCC184" s="3"/>
      <c r="VCD184" s="3"/>
      <c r="VCE184" s="3"/>
      <c r="VCF184" s="3"/>
      <c r="VCG184" s="3"/>
      <c r="VCH184" s="3"/>
      <c r="VCI184" s="3"/>
      <c r="VCJ184" s="3"/>
      <c r="VCK184" s="3"/>
      <c r="VCL184" s="3"/>
      <c r="VCM184" s="3"/>
      <c r="VCN184" s="3"/>
      <c r="VCO184" s="3"/>
      <c r="VCP184" s="3"/>
      <c r="VCQ184" s="3"/>
      <c r="VCR184" s="3"/>
      <c r="VCS184" s="3"/>
      <c r="VCT184" s="3"/>
      <c r="VCU184" s="3"/>
      <c r="VCV184" s="3"/>
      <c r="VCW184" s="3"/>
      <c r="VCX184" s="3"/>
      <c r="VCY184" s="3"/>
      <c r="VCZ184" s="3"/>
      <c r="VDA184" s="3"/>
      <c r="VDB184" s="3"/>
      <c r="VDC184" s="3"/>
      <c r="VDD184" s="3"/>
      <c r="VDE184" s="3"/>
      <c r="VDF184" s="3"/>
      <c r="VDG184" s="3"/>
      <c r="VDH184" s="3"/>
      <c r="VDI184" s="3"/>
      <c r="VDJ184" s="3"/>
      <c r="VDK184" s="3"/>
      <c r="VDL184" s="3"/>
      <c r="VDM184" s="3"/>
      <c r="VDN184" s="3"/>
      <c r="VDO184" s="3"/>
      <c r="VDP184" s="3"/>
      <c r="VDQ184" s="3"/>
      <c r="VDR184" s="3"/>
      <c r="VDS184" s="3"/>
      <c r="VDT184" s="3"/>
      <c r="VDU184" s="3"/>
      <c r="VDV184" s="3"/>
      <c r="VDW184" s="3"/>
      <c r="VDX184" s="3"/>
      <c r="VDY184" s="3"/>
      <c r="VDZ184" s="3"/>
      <c r="VEA184" s="3"/>
      <c r="VEB184" s="3"/>
      <c r="VEC184" s="3"/>
      <c r="VED184" s="3"/>
      <c r="VEE184" s="3"/>
      <c r="VEF184" s="3"/>
      <c r="VEG184" s="3"/>
      <c r="VEH184" s="3"/>
      <c r="VEI184" s="3"/>
      <c r="VEJ184" s="3"/>
      <c r="VEK184" s="3"/>
      <c r="VEL184" s="3"/>
      <c r="VEM184" s="3"/>
      <c r="VEN184" s="3"/>
      <c r="VEO184" s="3"/>
      <c r="VEP184" s="3"/>
      <c r="VEQ184" s="3"/>
      <c r="VER184" s="3"/>
      <c r="VES184" s="3"/>
      <c r="VET184" s="3"/>
      <c r="VEU184" s="3"/>
      <c r="VEV184" s="3"/>
      <c r="VEW184" s="3"/>
      <c r="VEX184" s="3"/>
      <c r="VEY184" s="3"/>
      <c r="VEZ184" s="3"/>
      <c r="VFA184" s="3"/>
      <c r="VFB184" s="3"/>
      <c r="VFC184" s="3"/>
      <c r="VFD184" s="3"/>
      <c r="VFE184" s="3"/>
      <c r="VFF184" s="3"/>
      <c r="VFG184" s="3"/>
      <c r="VFH184" s="3"/>
      <c r="VFI184" s="3"/>
      <c r="VFJ184" s="3"/>
      <c r="VFK184" s="3"/>
      <c r="VFL184" s="3"/>
      <c r="VFM184" s="3"/>
      <c r="VFN184" s="3"/>
      <c r="VFO184" s="3"/>
      <c r="VFP184" s="3"/>
      <c r="VFQ184" s="3"/>
      <c r="VFR184" s="3"/>
      <c r="VFS184" s="3"/>
      <c r="VFT184" s="3"/>
      <c r="VFU184" s="3"/>
      <c r="VFV184" s="3"/>
      <c r="VFW184" s="3"/>
      <c r="VFX184" s="3"/>
      <c r="VFY184" s="3"/>
      <c r="VFZ184" s="3"/>
      <c r="VGA184" s="3"/>
      <c r="VGB184" s="3"/>
      <c r="VGC184" s="3"/>
      <c r="VGD184" s="3"/>
      <c r="VGE184" s="3"/>
      <c r="VGF184" s="3"/>
      <c r="VGG184" s="3"/>
      <c r="VGH184" s="3"/>
      <c r="VGI184" s="3"/>
      <c r="VGJ184" s="3"/>
      <c r="VGK184" s="3"/>
      <c r="VGL184" s="3"/>
      <c r="VGM184" s="3"/>
      <c r="VGN184" s="3"/>
      <c r="VGO184" s="3"/>
      <c r="VGP184" s="3"/>
      <c r="VGQ184" s="3"/>
      <c r="VGR184" s="3"/>
      <c r="VGS184" s="3"/>
      <c r="VGT184" s="3"/>
      <c r="VGU184" s="3"/>
      <c r="VGV184" s="3"/>
      <c r="VGW184" s="3"/>
      <c r="VGX184" s="3"/>
      <c r="VGY184" s="3"/>
      <c r="VGZ184" s="3"/>
      <c r="VHA184" s="3"/>
      <c r="VHB184" s="3"/>
      <c r="VHC184" s="3"/>
      <c r="VHD184" s="3"/>
      <c r="VHE184" s="3"/>
      <c r="VHF184" s="3"/>
      <c r="VHG184" s="3"/>
      <c r="VHH184" s="3"/>
      <c r="VHI184" s="3"/>
      <c r="VHJ184" s="3"/>
      <c r="VHK184" s="3"/>
      <c r="VHL184" s="3"/>
      <c r="VHM184" s="3"/>
      <c r="VHN184" s="3"/>
      <c r="VHO184" s="3"/>
      <c r="VHP184" s="3"/>
      <c r="VHQ184" s="3"/>
      <c r="VHR184" s="3"/>
      <c r="VHS184" s="3"/>
      <c r="VHT184" s="3"/>
      <c r="VHU184" s="3"/>
      <c r="VHV184" s="3"/>
      <c r="VHW184" s="3"/>
      <c r="VHX184" s="3"/>
      <c r="VHY184" s="3"/>
      <c r="VHZ184" s="3"/>
      <c r="VIA184" s="3"/>
      <c r="VIB184" s="3"/>
      <c r="VIC184" s="3"/>
      <c r="VID184" s="3"/>
      <c r="VIE184" s="3"/>
      <c r="VIF184" s="3"/>
      <c r="VIG184" s="3"/>
      <c r="VIH184" s="3"/>
      <c r="VII184" s="3"/>
      <c r="VIJ184" s="3"/>
      <c r="VIK184" s="3"/>
      <c r="VIL184" s="3"/>
      <c r="VIM184" s="3"/>
      <c r="VIN184" s="3"/>
      <c r="VIO184" s="3"/>
      <c r="VIP184" s="3"/>
      <c r="VIQ184" s="3"/>
      <c r="VIR184" s="3"/>
      <c r="VIS184" s="3"/>
      <c r="VIT184" s="3"/>
      <c r="VIU184" s="3"/>
      <c r="VIV184" s="3"/>
      <c r="VIW184" s="3"/>
      <c r="VIX184" s="3"/>
      <c r="VIY184" s="3"/>
      <c r="VIZ184" s="3"/>
      <c r="VJA184" s="3"/>
      <c r="VJB184" s="3"/>
      <c r="VJC184" s="3"/>
      <c r="VJD184" s="3"/>
      <c r="VJE184" s="3"/>
      <c r="VJF184" s="3"/>
      <c r="VJG184" s="3"/>
      <c r="VJH184" s="3"/>
      <c r="VJI184" s="3"/>
      <c r="VJJ184" s="3"/>
      <c r="VJK184" s="3"/>
      <c r="VJL184" s="3"/>
      <c r="VJM184" s="3"/>
      <c r="VJN184" s="3"/>
      <c r="VJO184" s="3"/>
      <c r="VJP184" s="3"/>
      <c r="VJQ184" s="3"/>
      <c r="VJR184" s="3"/>
      <c r="VJS184" s="3"/>
      <c r="VJT184" s="3"/>
      <c r="VJU184" s="3"/>
      <c r="VJV184" s="3"/>
      <c r="VJW184" s="3"/>
      <c r="VJX184" s="3"/>
      <c r="VJY184" s="3"/>
      <c r="VJZ184" s="3"/>
      <c r="VKA184" s="3"/>
      <c r="VKB184" s="3"/>
      <c r="VKC184" s="3"/>
      <c r="VKD184" s="3"/>
      <c r="VKE184" s="3"/>
      <c r="VKF184" s="3"/>
      <c r="VKG184" s="3"/>
      <c r="VKH184" s="3"/>
      <c r="VKI184" s="3"/>
      <c r="VKJ184" s="3"/>
      <c r="VKK184" s="3"/>
      <c r="VKL184" s="3"/>
      <c r="VKM184" s="3"/>
      <c r="VKN184" s="3"/>
      <c r="VKO184" s="3"/>
      <c r="VKP184" s="3"/>
      <c r="VKQ184" s="3"/>
      <c r="VKR184" s="3"/>
      <c r="VKS184" s="3"/>
      <c r="VKT184" s="3"/>
      <c r="VKU184" s="3"/>
      <c r="VKV184" s="3"/>
      <c r="VKW184" s="3"/>
      <c r="VKX184" s="3"/>
      <c r="VKY184" s="3"/>
      <c r="VKZ184" s="3"/>
      <c r="VLA184" s="3"/>
      <c r="VLB184" s="3"/>
      <c r="VLC184" s="3"/>
      <c r="VLD184" s="3"/>
      <c r="VLE184" s="3"/>
      <c r="VLF184" s="3"/>
      <c r="VLG184" s="3"/>
      <c r="VLH184" s="3"/>
      <c r="VLI184" s="3"/>
      <c r="VLJ184" s="3"/>
      <c r="VLK184" s="3"/>
      <c r="VLL184" s="3"/>
      <c r="VLM184" s="3"/>
      <c r="VLN184" s="3"/>
      <c r="VLO184" s="3"/>
      <c r="VLP184" s="3"/>
      <c r="VLQ184" s="3"/>
      <c r="VLR184" s="3"/>
      <c r="VLS184" s="3"/>
      <c r="VLT184" s="3"/>
      <c r="VLU184" s="3"/>
      <c r="VLV184" s="3"/>
      <c r="VLW184" s="3"/>
      <c r="VLX184" s="3"/>
      <c r="VLY184" s="3"/>
      <c r="VLZ184" s="3"/>
      <c r="VMA184" s="3"/>
      <c r="VMB184" s="3"/>
      <c r="VMC184" s="3"/>
      <c r="VMD184" s="3"/>
      <c r="VME184" s="3"/>
      <c r="VMF184" s="3"/>
      <c r="VMG184" s="3"/>
      <c r="VMH184" s="3"/>
      <c r="VMI184" s="3"/>
      <c r="VMJ184" s="3"/>
      <c r="VMK184" s="3"/>
      <c r="VML184" s="3"/>
      <c r="VMM184" s="3"/>
      <c r="VMN184" s="3"/>
      <c r="VMO184" s="3"/>
      <c r="VMP184" s="3"/>
      <c r="VMQ184" s="3"/>
      <c r="VMR184" s="3"/>
      <c r="VMS184" s="3"/>
      <c r="VMT184" s="3"/>
      <c r="VMU184" s="3"/>
      <c r="VMV184" s="3"/>
      <c r="VMW184" s="3"/>
      <c r="VMX184" s="3"/>
      <c r="VMY184" s="3"/>
      <c r="VMZ184" s="3"/>
      <c r="VNA184" s="3"/>
      <c r="VNB184" s="3"/>
      <c r="VNC184" s="3"/>
      <c r="VND184" s="3"/>
      <c r="VNE184" s="3"/>
      <c r="VNF184" s="3"/>
      <c r="VNG184" s="3"/>
      <c r="VNH184" s="3"/>
      <c r="VNI184" s="3"/>
      <c r="VNJ184" s="3"/>
      <c r="VNK184" s="3"/>
      <c r="VNL184" s="3"/>
      <c r="VNM184" s="3"/>
      <c r="VNN184" s="3"/>
      <c r="VNO184" s="3"/>
      <c r="VNP184" s="3"/>
      <c r="VNQ184" s="3"/>
      <c r="VNR184" s="3"/>
      <c r="VNS184" s="3"/>
      <c r="VNT184" s="3"/>
      <c r="VNU184" s="3"/>
      <c r="VNV184" s="3"/>
      <c r="VNW184" s="3"/>
      <c r="VNX184" s="3"/>
      <c r="VNY184" s="3"/>
      <c r="VNZ184" s="3"/>
      <c r="VOA184" s="3"/>
      <c r="VOB184" s="3"/>
      <c r="VOC184" s="3"/>
      <c r="VOD184" s="3"/>
      <c r="VOE184" s="3"/>
      <c r="VOF184" s="3"/>
      <c r="VOG184" s="3"/>
      <c r="VOH184" s="3"/>
      <c r="VOI184" s="3"/>
      <c r="VOJ184" s="3"/>
      <c r="VOK184" s="3"/>
      <c r="VOL184" s="3"/>
      <c r="VOM184" s="3"/>
      <c r="VON184" s="3"/>
      <c r="VOO184" s="3"/>
      <c r="VOP184" s="3"/>
      <c r="VOQ184" s="3"/>
      <c r="VOR184" s="3"/>
      <c r="VOS184" s="3"/>
      <c r="VOT184" s="3"/>
      <c r="VOU184" s="3"/>
      <c r="VOV184" s="3"/>
      <c r="VOW184" s="3"/>
      <c r="VOX184" s="3"/>
      <c r="VOY184" s="3"/>
      <c r="VOZ184" s="3"/>
      <c r="VPA184" s="3"/>
      <c r="VPB184" s="3"/>
      <c r="VPC184" s="3"/>
      <c r="VPD184" s="3"/>
      <c r="VPE184" s="3"/>
      <c r="VPF184" s="3"/>
      <c r="VPG184" s="3"/>
      <c r="VPH184" s="3"/>
      <c r="VPI184" s="3"/>
      <c r="VPJ184" s="3"/>
      <c r="VPK184" s="3"/>
      <c r="VPL184" s="3"/>
      <c r="VPM184" s="3"/>
      <c r="VPN184" s="3"/>
      <c r="VPO184" s="3"/>
      <c r="VPP184" s="3"/>
      <c r="VPQ184" s="3"/>
      <c r="VPR184" s="3"/>
      <c r="VPS184" s="3"/>
      <c r="VPT184" s="3"/>
      <c r="VPU184" s="3"/>
      <c r="VPV184" s="3"/>
      <c r="VPW184" s="3"/>
      <c r="VPX184" s="3"/>
      <c r="VPY184" s="3"/>
      <c r="VPZ184" s="3"/>
      <c r="VQA184" s="3"/>
      <c r="VQB184" s="3"/>
      <c r="VQC184" s="3"/>
      <c r="VQD184" s="3"/>
      <c r="VQE184" s="3"/>
      <c r="VQF184" s="3"/>
      <c r="VQG184" s="3"/>
      <c r="VQH184" s="3"/>
      <c r="VQI184" s="3"/>
      <c r="VQJ184" s="3"/>
      <c r="VQK184" s="3"/>
      <c r="VQL184" s="3"/>
      <c r="VQM184" s="3"/>
      <c r="VQN184" s="3"/>
      <c r="VQO184" s="3"/>
      <c r="VQP184" s="3"/>
      <c r="VQQ184" s="3"/>
      <c r="VQR184" s="3"/>
      <c r="VQS184" s="3"/>
      <c r="VQT184" s="3"/>
      <c r="VQU184" s="3"/>
      <c r="VQV184" s="3"/>
      <c r="VQW184" s="3"/>
      <c r="VQX184" s="3"/>
      <c r="VQY184" s="3"/>
      <c r="VQZ184" s="3"/>
      <c r="VRA184" s="3"/>
      <c r="VRB184" s="3"/>
      <c r="VRC184" s="3"/>
      <c r="VRD184" s="3"/>
      <c r="VRE184" s="3"/>
      <c r="VRF184" s="3"/>
      <c r="VRG184" s="3"/>
      <c r="VRH184" s="3"/>
      <c r="VRI184" s="3"/>
      <c r="VRJ184" s="3"/>
      <c r="VRK184" s="3"/>
      <c r="VRL184" s="3"/>
      <c r="VRM184" s="3"/>
      <c r="VRN184" s="3"/>
      <c r="VRO184" s="3"/>
      <c r="VRP184" s="3"/>
      <c r="VRQ184" s="3"/>
      <c r="VRR184" s="3"/>
      <c r="VRS184" s="3"/>
      <c r="VRT184" s="3"/>
      <c r="VRU184" s="3"/>
      <c r="VRV184" s="3"/>
      <c r="VRW184" s="3"/>
      <c r="VRX184" s="3"/>
      <c r="VRY184" s="3"/>
      <c r="VRZ184" s="3"/>
      <c r="VSA184" s="3"/>
      <c r="VSB184" s="3"/>
      <c r="VSC184" s="3"/>
      <c r="VSD184" s="3"/>
      <c r="VSE184" s="3"/>
      <c r="VSF184" s="3"/>
      <c r="VSG184" s="3"/>
      <c r="VSH184" s="3"/>
      <c r="VSI184" s="3"/>
      <c r="VSJ184" s="3"/>
      <c r="VSK184" s="3"/>
      <c r="VSL184" s="3"/>
      <c r="VSM184" s="3"/>
      <c r="VSN184" s="3"/>
      <c r="VSO184" s="3"/>
      <c r="VSP184" s="3"/>
      <c r="VSQ184" s="3"/>
      <c r="VSR184" s="3"/>
      <c r="VSS184" s="3"/>
      <c r="VST184" s="3"/>
      <c r="VSU184" s="3"/>
      <c r="VSV184" s="3"/>
      <c r="VSW184" s="3"/>
      <c r="VSX184" s="3"/>
      <c r="VSY184" s="3"/>
      <c r="VSZ184" s="3"/>
      <c r="VTA184" s="3"/>
      <c r="VTB184" s="3"/>
      <c r="VTC184" s="3"/>
      <c r="VTD184" s="3"/>
      <c r="VTE184" s="3"/>
      <c r="VTF184" s="3"/>
      <c r="VTG184" s="3"/>
      <c r="VTH184" s="3"/>
      <c r="VTI184" s="3"/>
      <c r="VTJ184" s="3"/>
      <c r="VTK184" s="3"/>
      <c r="VTL184" s="3"/>
      <c r="VTM184" s="3"/>
      <c r="VTN184" s="3"/>
      <c r="VTO184" s="3"/>
      <c r="VTP184" s="3"/>
      <c r="VTQ184" s="3"/>
      <c r="VTR184" s="3"/>
      <c r="VTS184" s="3"/>
      <c r="VTT184" s="3"/>
      <c r="VTU184" s="3"/>
      <c r="VTV184" s="3"/>
      <c r="VTW184" s="3"/>
      <c r="VTX184" s="3"/>
      <c r="VTY184" s="3"/>
      <c r="VTZ184" s="3"/>
      <c r="VUA184" s="3"/>
      <c r="VUB184" s="3"/>
      <c r="VUC184" s="3"/>
      <c r="VUD184" s="3"/>
      <c r="VUE184" s="3"/>
      <c r="VUF184" s="3"/>
      <c r="VUG184" s="3"/>
      <c r="VUH184" s="3"/>
      <c r="VUI184" s="3"/>
      <c r="VUJ184" s="3"/>
      <c r="VUK184" s="3"/>
      <c r="VUL184" s="3"/>
      <c r="VUM184" s="3"/>
      <c r="VUN184" s="3"/>
      <c r="VUO184" s="3"/>
      <c r="VUP184" s="3"/>
      <c r="VUQ184" s="3"/>
      <c r="VUR184" s="3"/>
      <c r="VUS184" s="3"/>
      <c r="VUT184" s="3"/>
      <c r="VUU184" s="3"/>
      <c r="VUV184" s="3"/>
      <c r="VUW184" s="3"/>
      <c r="VUX184" s="3"/>
      <c r="VUY184" s="3"/>
      <c r="VUZ184" s="3"/>
      <c r="VVA184" s="3"/>
      <c r="VVB184" s="3"/>
      <c r="VVC184" s="3"/>
      <c r="VVD184" s="3"/>
      <c r="VVE184" s="3"/>
      <c r="VVF184" s="3"/>
      <c r="VVG184" s="3"/>
      <c r="VVH184" s="3"/>
      <c r="VVI184" s="3"/>
      <c r="VVJ184" s="3"/>
      <c r="VVK184" s="3"/>
      <c r="VVL184" s="3"/>
      <c r="VVM184" s="3"/>
      <c r="VVN184" s="3"/>
      <c r="VVO184" s="3"/>
      <c r="VVP184" s="3"/>
      <c r="VVQ184" s="3"/>
      <c r="VVR184" s="3"/>
      <c r="VVS184" s="3"/>
      <c r="VVT184" s="3"/>
      <c r="VVU184" s="3"/>
      <c r="VVV184" s="3"/>
      <c r="VVW184" s="3"/>
      <c r="VVX184" s="3"/>
      <c r="VVY184" s="3"/>
      <c r="VVZ184" s="3"/>
      <c r="VWA184" s="3"/>
      <c r="VWB184" s="3"/>
      <c r="VWC184" s="3"/>
      <c r="VWD184" s="3"/>
      <c r="VWE184" s="3"/>
      <c r="VWF184" s="3"/>
      <c r="VWG184" s="3"/>
      <c r="VWH184" s="3"/>
      <c r="VWI184" s="3"/>
      <c r="VWJ184" s="3"/>
      <c r="VWK184" s="3"/>
      <c r="VWL184" s="3"/>
      <c r="VWM184" s="3"/>
      <c r="VWN184" s="3"/>
      <c r="VWO184" s="3"/>
      <c r="VWP184" s="3"/>
      <c r="VWQ184" s="3"/>
      <c r="VWR184" s="3"/>
      <c r="VWS184" s="3"/>
      <c r="VWT184" s="3"/>
      <c r="VWU184" s="3"/>
      <c r="VWV184" s="3"/>
      <c r="VWW184" s="3"/>
      <c r="VWX184" s="3"/>
      <c r="VWY184" s="3"/>
      <c r="VWZ184" s="3"/>
      <c r="VXA184" s="3"/>
      <c r="VXB184" s="3"/>
      <c r="VXC184" s="3"/>
      <c r="VXD184" s="3"/>
      <c r="VXE184" s="3"/>
      <c r="VXF184" s="3"/>
      <c r="VXG184" s="3"/>
      <c r="VXH184" s="3"/>
      <c r="VXI184" s="3"/>
      <c r="VXJ184" s="3"/>
      <c r="VXK184" s="3"/>
      <c r="VXL184" s="3"/>
      <c r="VXM184" s="3"/>
      <c r="VXN184" s="3"/>
      <c r="VXO184" s="3"/>
      <c r="VXP184" s="3"/>
      <c r="VXQ184" s="3"/>
      <c r="VXR184" s="3"/>
      <c r="VXS184" s="3"/>
      <c r="VXT184" s="3"/>
      <c r="VXU184" s="3"/>
      <c r="VXV184" s="3"/>
      <c r="VXW184" s="3"/>
      <c r="VXX184" s="3"/>
      <c r="VXY184" s="3"/>
      <c r="VXZ184" s="3"/>
      <c r="VYA184" s="3"/>
      <c r="VYB184" s="3"/>
      <c r="VYC184" s="3"/>
      <c r="VYD184" s="3"/>
      <c r="VYE184" s="3"/>
      <c r="VYF184" s="3"/>
      <c r="VYG184" s="3"/>
      <c r="VYH184" s="3"/>
      <c r="VYI184" s="3"/>
      <c r="VYJ184" s="3"/>
      <c r="VYK184" s="3"/>
      <c r="VYL184" s="3"/>
      <c r="VYM184" s="3"/>
      <c r="VYN184" s="3"/>
      <c r="VYO184" s="3"/>
      <c r="VYP184" s="3"/>
      <c r="VYQ184" s="3"/>
      <c r="VYR184" s="3"/>
      <c r="VYS184" s="3"/>
      <c r="VYT184" s="3"/>
      <c r="VYU184" s="3"/>
      <c r="VYV184" s="3"/>
      <c r="VYW184" s="3"/>
      <c r="VYX184" s="3"/>
      <c r="VYY184" s="3"/>
      <c r="VYZ184" s="3"/>
      <c r="VZA184" s="3"/>
      <c r="VZB184" s="3"/>
      <c r="VZC184" s="3"/>
      <c r="VZD184" s="3"/>
      <c r="VZE184" s="3"/>
      <c r="VZF184" s="3"/>
      <c r="VZG184" s="3"/>
      <c r="VZH184" s="3"/>
      <c r="VZI184" s="3"/>
      <c r="VZJ184" s="3"/>
      <c r="VZK184" s="3"/>
      <c r="VZL184" s="3"/>
      <c r="VZM184" s="3"/>
      <c r="VZN184" s="3"/>
      <c r="VZO184" s="3"/>
      <c r="VZP184" s="3"/>
      <c r="VZQ184" s="3"/>
      <c r="VZR184" s="3"/>
      <c r="VZS184" s="3"/>
      <c r="VZT184" s="3"/>
      <c r="VZU184" s="3"/>
      <c r="VZV184" s="3"/>
      <c r="VZW184" s="3"/>
      <c r="VZX184" s="3"/>
      <c r="VZY184" s="3"/>
      <c r="VZZ184" s="3"/>
      <c r="WAA184" s="3"/>
      <c r="WAB184" s="3"/>
      <c r="WAC184" s="3"/>
      <c r="WAD184" s="3"/>
      <c r="WAE184" s="3"/>
      <c r="WAF184" s="3"/>
      <c r="WAG184" s="3"/>
      <c r="WAH184" s="3"/>
      <c r="WAI184" s="3"/>
      <c r="WAJ184" s="3"/>
      <c r="WAK184" s="3"/>
      <c r="WAL184" s="3"/>
      <c r="WAM184" s="3"/>
      <c r="WAN184" s="3"/>
      <c r="WAO184" s="3"/>
      <c r="WAP184" s="3"/>
      <c r="WAQ184" s="3"/>
      <c r="WAR184" s="3"/>
      <c r="WAS184" s="3"/>
      <c r="WAT184" s="3"/>
      <c r="WAU184" s="3"/>
      <c r="WAV184" s="3"/>
      <c r="WAW184" s="3"/>
      <c r="WAX184" s="3"/>
      <c r="WAY184" s="3"/>
      <c r="WAZ184" s="3"/>
      <c r="WBA184" s="3"/>
      <c r="WBB184" s="3"/>
      <c r="WBC184" s="3"/>
      <c r="WBD184" s="3"/>
      <c r="WBE184" s="3"/>
      <c r="WBF184" s="3"/>
      <c r="WBG184" s="3"/>
      <c r="WBH184" s="3"/>
      <c r="WBI184" s="3"/>
      <c r="WBJ184" s="3"/>
      <c r="WBK184" s="3"/>
      <c r="WBL184" s="3"/>
      <c r="WBM184" s="3"/>
      <c r="WBN184" s="3"/>
      <c r="WBO184" s="3"/>
      <c r="WBP184" s="3"/>
      <c r="WBQ184" s="3"/>
      <c r="WBR184" s="3"/>
      <c r="WBS184" s="3"/>
      <c r="WBT184" s="3"/>
      <c r="WBU184" s="3"/>
      <c r="WBV184" s="3"/>
      <c r="WBW184" s="3"/>
      <c r="WBX184" s="3"/>
      <c r="WBY184" s="3"/>
      <c r="WBZ184" s="3"/>
      <c r="WCA184" s="3"/>
      <c r="WCB184" s="3"/>
      <c r="WCC184" s="3"/>
      <c r="WCD184" s="3"/>
      <c r="WCE184" s="3"/>
      <c r="WCF184" s="3"/>
      <c r="WCG184" s="3"/>
      <c r="WCH184" s="3"/>
      <c r="WCI184" s="3"/>
      <c r="WCJ184" s="3"/>
      <c r="WCK184" s="3"/>
      <c r="WCL184" s="3"/>
      <c r="WCM184" s="3"/>
      <c r="WCN184" s="3"/>
      <c r="WCO184" s="3"/>
      <c r="WCP184" s="3"/>
      <c r="WCQ184" s="3"/>
      <c r="WCR184" s="3"/>
      <c r="WCS184" s="3"/>
      <c r="WCT184" s="3"/>
      <c r="WCU184" s="3"/>
      <c r="WCV184" s="3"/>
      <c r="WCW184" s="3"/>
      <c r="WCX184" s="3"/>
      <c r="WCY184" s="3"/>
      <c r="WCZ184" s="3"/>
      <c r="WDA184" s="3"/>
      <c r="WDB184" s="3"/>
      <c r="WDC184" s="3"/>
      <c r="WDD184" s="3"/>
      <c r="WDE184" s="3"/>
      <c r="WDF184" s="3"/>
      <c r="WDG184" s="3"/>
      <c r="WDH184" s="3"/>
      <c r="WDI184" s="3"/>
      <c r="WDJ184" s="3"/>
      <c r="WDK184" s="3"/>
      <c r="WDL184" s="3"/>
      <c r="WDM184" s="3"/>
      <c r="WDN184" s="3"/>
      <c r="WDO184" s="3"/>
      <c r="WDP184" s="3"/>
      <c r="WDQ184" s="3"/>
      <c r="WDR184" s="3"/>
      <c r="WDS184" s="3"/>
      <c r="WDT184" s="3"/>
      <c r="WDU184" s="3"/>
      <c r="WDV184" s="3"/>
      <c r="WDW184" s="3"/>
      <c r="WDX184" s="3"/>
      <c r="WDY184" s="3"/>
      <c r="WDZ184" s="3"/>
      <c r="WEA184" s="3"/>
      <c r="WEB184" s="3"/>
      <c r="WEC184" s="3"/>
      <c r="WED184" s="3"/>
      <c r="WEE184" s="3"/>
      <c r="WEF184" s="3"/>
      <c r="WEG184" s="3"/>
      <c r="WEH184" s="3"/>
      <c r="WEI184" s="3"/>
      <c r="WEJ184" s="3"/>
      <c r="WEK184" s="3"/>
      <c r="WEL184" s="3"/>
      <c r="WEM184" s="3"/>
      <c r="WEN184" s="3"/>
      <c r="WEO184" s="3"/>
      <c r="WEP184" s="3"/>
      <c r="WEQ184" s="3"/>
      <c r="WER184" s="3"/>
      <c r="WES184" s="3"/>
      <c r="WET184" s="3"/>
      <c r="WEU184" s="3"/>
      <c r="WEV184" s="3"/>
      <c r="WEW184" s="3"/>
      <c r="WEX184" s="3"/>
      <c r="WEY184" s="3"/>
      <c r="WEZ184" s="3"/>
      <c r="WFA184" s="3"/>
      <c r="WFB184" s="3"/>
      <c r="WFC184" s="3"/>
      <c r="WFD184" s="3"/>
      <c r="WFE184" s="3"/>
      <c r="WFF184" s="3"/>
      <c r="WFG184" s="3"/>
      <c r="WFH184" s="3"/>
      <c r="WFI184" s="3"/>
      <c r="WFJ184" s="3"/>
      <c r="WFK184" s="3"/>
      <c r="WFL184" s="3"/>
      <c r="WFM184" s="3"/>
      <c r="WFN184" s="3"/>
      <c r="WFO184" s="3"/>
      <c r="WFP184" s="3"/>
      <c r="WFQ184" s="3"/>
      <c r="WFR184" s="3"/>
      <c r="WFS184" s="3"/>
      <c r="WFT184" s="3"/>
      <c r="WFU184" s="3"/>
      <c r="WFV184" s="3"/>
      <c r="WFW184" s="3"/>
      <c r="WFX184" s="3"/>
      <c r="WFY184" s="3"/>
      <c r="WFZ184" s="3"/>
      <c r="WGA184" s="3"/>
      <c r="WGB184" s="3"/>
      <c r="WGC184" s="3"/>
      <c r="WGD184" s="3"/>
      <c r="WGE184" s="3"/>
      <c r="WGF184" s="3"/>
      <c r="WGG184" s="3"/>
      <c r="WGH184" s="3"/>
      <c r="WGI184" s="3"/>
      <c r="WGJ184" s="3"/>
      <c r="WGK184" s="3"/>
      <c r="WGL184" s="3"/>
      <c r="WGM184" s="3"/>
      <c r="WGN184" s="3"/>
      <c r="WGO184" s="3"/>
      <c r="WGP184" s="3"/>
      <c r="WGQ184" s="3"/>
      <c r="WGR184" s="3"/>
      <c r="WGS184" s="3"/>
      <c r="WGT184" s="3"/>
      <c r="WGU184" s="3"/>
      <c r="WGV184" s="3"/>
      <c r="WGW184" s="3"/>
      <c r="WGX184" s="3"/>
      <c r="WGY184" s="3"/>
      <c r="WGZ184" s="3"/>
      <c r="WHA184" s="3"/>
      <c r="WHB184" s="3"/>
      <c r="WHC184" s="3"/>
      <c r="WHD184" s="3"/>
      <c r="WHE184" s="3"/>
      <c r="WHF184" s="3"/>
      <c r="WHG184" s="3"/>
      <c r="WHH184" s="3"/>
      <c r="WHI184" s="3"/>
      <c r="WHJ184" s="3"/>
      <c r="WHK184" s="3"/>
      <c r="WHL184" s="3"/>
      <c r="WHM184" s="3"/>
      <c r="WHN184" s="3"/>
      <c r="WHO184" s="3"/>
      <c r="WHP184" s="3"/>
      <c r="WHQ184" s="3"/>
      <c r="WHR184" s="3"/>
      <c r="WHS184" s="3"/>
      <c r="WHT184" s="3"/>
      <c r="WHU184" s="3"/>
      <c r="WHV184" s="3"/>
      <c r="WHW184" s="3"/>
      <c r="WHX184" s="3"/>
      <c r="WHY184" s="3"/>
      <c r="WHZ184" s="3"/>
      <c r="WIA184" s="3"/>
      <c r="WIB184" s="3"/>
      <c r="WIC184" s="3"/>
      <c r="WID184" s="3"/>
      <c r="WIE184" s="3"/>
      <c r="WIF184" s="3"/>
      <c r="WIG184" s="3"/>
      <c r="WIH184" s="3"/>
      <c r="WII184" s="3"/>
      <c r="WIJ184" s="3"/>
      <c r="WIK184" s="3"/>
      <c r="WIL184" s="3"/>
      <c r="WIM184" s="3"/>
      <c r="WIN184" s="3"/>
      <c r="WIO184" s="3"/>
      <c r="WIP184" s="3"/>
      <c r="WIQ184" s="3"/>
      <c r="WIR184" s="3"/>
      <c r="WIS184" s="3"/>
      <c r="WIT184" s="3"/>
      <c r="WIU184" s="3"/>
      <c r="WIV184" s="3"/>
      <c r="WIW184" s="3"/>
      <c r="WIX184" s="3"/>
      <c r="WIY184" s="3"/>
      <c r="WIZ184" s="3"/>
      <c r="WJA184" s="3"/>
      <c r="WJB184" s="3"/>
      <c r="WJC184" s="3"/>
      <c r="WJD184" s="3"/>
      <c r="WJE184" s="3"/>
      <c r="WJF184" s="3"/>
      <c r="WJG184" s="3"/>
      <c r="WJH184" s="3"/>
      <c r="WJI184" s="3"/>
      <c r="WJJ184" s="3"/>
      <c r="WJK184" s="3"/>
      <c r="WJL184" s="3"/>
      <c r="WJM184" s="3"/>
      <c r="WJN184" s="3"/>
      <c r="WJO184" s="3"/>
      <c r="WJP184" s="3"/>
      <c r="WJQ184" s="3"/>
      <c r="WJR184" s="3"/>
      <c r="WJS184" s="3"/>
      <c r="WJT184" s="3"/>
      <c r="WJU184" s="3"/>
      <c r="WJV184" s="3"/>
      <c r="WJW184" s="3"/>
      <c r="WJX184" s="3"/>
      <c r="WJY184" s="3"/>
      <c r="WJZ184" s="3"/>
      <c r="WKA184" s="3"/>
      <c r="WKB184" s="3"/>
      <c r="WKC184" s="3"/>
      <c r="WKD184" s="3"/>
      <c r="WKE184" s="3"/>
      <c r="WKF184" s="3"/>
      <c r="WKG184" s="3"/>
      <c r="WKH184" s="3"/>
      <c r="WKI184" s="3"/>
      <c r="WKJ184" s="3"/>
      <c r="WKK184" s="3"/>
      <c r="WKL184" s="3"/>
      <c r="WKM184" s="3"/>
      <c r="WKN184" s="3"/>
      <c r="WKO184" s="3"/>
      <c r="WKP184" s="3"/>
      <c r="WKQ184" s="3"/>
      <c r="WKR184" s="3"/>
      <c r="WKS184" s="3"/>
      <c r="WKT184" s="3"/>
      <c r="WKU184" s="3"/>
      <c r="WKV184" s="3"/>
      <c r="WKW184" s="3"/>
      <c r="WKX184" s="3"/>
      <c r="WKY184" s="3"/>
      <c r="WKZ184" s="3"/>
      <c r="WLA184" s="3"/>
      <c r="WLB184" s="3"/>
      <c r="WLC184" s="3"/>
      <c r="WLD184" s="3"/>
      <c r="WLE184" s="3"/>
      <c r="WLF184" s="3"/>
      <c r="WLG184" s="3"/>
      <c r="WLH184" s="3"/>
      <c r="WLI184" s="3"/>
      <c r="WLJ184" s="3"/>
      <c r="WLK184" s="3"/>
      <c r="WLL184" s="3"/>
      <c r="WLM184" s="3"/>
      <c r="WLN184" s="3"/>
      <c r="WLO184" s="3"/>
      <c r="WLP184" s="3"/>
      <c r="WLQ184" s="3"/>
      <c r="WLR184" s="3"/>
      <c r="WLS184" s="3"/>
      <c r="WLT184" s="3"/>
      <c r="WLU184" s="3"/>
      <c r="WLV184" s="3"/>
      <c r="WLW184" s="3"/>
      <c r="WLX184" s="3"/>
      <c r="WLY184" s="3"/>
      <c r="WLZ184" s="3"/>
      <c r="WMA184" s="3"/>
      <c r="WMB184" s="3"/>
      <c r="WMC184" s="3"/>
      <c r="WMD184" s="3"/>
      <c r="WME184" s="3"/>
      <c r="WMF184" s="3"/>
      <c r="WMG184" s="3"/>
      <c r="WMH184" s="3"/>
      <c r="WMI184" s="3"/>
      <c r="WMJ184" s="3"/>
      <c r="WMK184" s="3"/>
      <c r="WML184" s="3"/>
      <c r="WMM184" s="3"/>
      <c r="WMN184" s="3"/>
      <c r="WMO184" s="3"/>
      <c r="WMP184" s="3"/>
      <c r="WMQ184" s="3"/>
      <c r="WMR184" s="3"/>
      <c r="WMS184" s="3"/>
      <c r="WMT184" s="3"/>
      <c r="WMU184" s="3"/>
      <c r="WMV184" s="3"/>
      <c r="WMW184" s="3"/>
      <c r="WMX184" s="3"/>
      <c r="WMY184" s="3"/>
      <c r="WMZ184" s="3"/>
      <c r="WNA184" s="3"/>
      <c r="WNB184" s="3"/>
      <c r="WNC184" s="3"/>
      <c r="WND184" s="3"/>
      <c r="WNE184" s="3"/>
      <c r="WNF184" s="3"/>
      <c r="WNG184" s="3"/>
      <c r="WNH184" s="3"/>
      <c r="WNI184" s="3"/>
      <c r="WNJ184" s="3"/>
      <c r="WNK184" s="3"/>
      <c r="WNL184" s="3"/>
      <c r="WNM184" s="3"/>
      <c r="WNN184" s="3"/>
      <c r="WNO184" s="3"/>
      <c r="WNP184" s="3"/>
      <c r="WNQ184" s="3"/>
      <c r="WNR184" s="3"/>
      <c r="WNS184" s="3"/>
      <c r="WNT184" s="3"/>
      <c r="WNU184" s="3"/>
      <c r="WNV184" s="3"/>
      <c r="WNW184" s="3"/>
      <c r="WNX184" s="3"/>
      <c r="WNY184" s="3"/>
      <c r="WNZ184" s="3"/>
      <c r="WOA184" s="3"/>
      <c r="WOB184" s="3"/>
      <c r="WOC184" s="3"/>
      <c r="WOD184" s="3"/>
      <c r="WOE184" s="3"/>
      <c r="WOF184" s="3"/>
      <c r="WOG184" s="3"/>
      <c r="WOH184" s="3"/>
      <c r="WOI184" s="3"/>
      <c r="WOJ184" s="3"/>
      <c r="WOK184" s="3"/>
      <c r="WOL184" s="3"/>
      <c r="WOM184" s="3"/>
      <c r="WON184" s="3"/>
      <c r="WOO184" s="3"/>
      <c r="WOP184" s="3"/>
      <c r="WOQ184" s="3"/>
      <c r="WOR184" s="3"/>
      <c r="WOS184" s="3"/>
      <c r="WOT184" s="3"/>
      <c r="WOU184" s="3"/>
      <c r="WOV184" s="3"/>
      <c r="WOW184" s="3"/>
      <c r="WOX184" s="3"/>
      <c r="WOY184" s="3"/>
      <c r="WOZ184" s="3"/>
      <c r="WPA184" s="3"/>
      <c r="WPB184" s="3"/>
      <c r="WPC184" s="3"/>
      <c r="WPD184" s="3"/>
      <c r="WPE184" s="3"/>
      <c r="WPF184" s="3"/>
      <c r="WPG184" s="3"/>
      <c r="WPH184" s="3"/>
      <c r="WPI184" s="3"/>
      <c r="WPJ184" s="3"/>
      <c r="WPK184" s="3"/>
      <c r="WPL184" s="3"/>
      <c r="WPM184" s="3"/>
      <c r="WPN184" s="3"/>
      <c r="WPO184" s="3"/>
      <c r="WPP184" s="3"/>
      <c r="WPQ184" s="3"/>
      <c r="WPR184" s="3"/>
      <c r="WPS184" s="3"/>
      <c r="WPT184" s="3"/>
      <c r="WPU184" s="3"/>
      <c r="WPV184" s="3"/>
      <c r="WPW184" s="3"/>
      <c r="WPX184" s="3"/>
      <c r="WPY184" s="3"/>
      <c r="WPZ184" s="3"/>
      <c r="WQA184" s="3"/>
      <c r="WQB184" s="3"/>
      <c r="WQC184" s="3"/>
      <c r="WQD184" s="3"/>
      <c r="WQE184" s="3"/>
      <c r="WQF184" s="3"/>
      <c r="WQG184" s="3"/>
      <c r="WQH184" s="3"/>
      <c r="WQI184" s="3"/>
      <c r="WQJ184" s="3"/>
      <c r="WQK184" s="3"/>
      <c r="WQL184" s="3"/>
      <c r="WQM184" s="3"/>
      <c r="WQN184" s="3"/>
      <c r="WQO184" s="3"/>
      <c r="WQP184" s="3"/>
      <c r="WQQ184" s="3"/>
      <c r="WQR184" s="3"/>
      <c r="WQS184" s="3"/>
      <c r="WQT184" s="3"/>
      <c r="WQU184" s="3"/>
      <c r="WQV184" s="3"/>
      <c r="WQW184" s="3"/>
      <c r="WQX184" s="3"/>
      <c r="WQY184" s="3"/>
      <c r="WQZ184" s="3"/>
      <c r="WRA184" s="3"/>
      <c r="WRB184" s="3"/>
      <c r="WRC184" s="3"/>
      <c r="WRD184" s="3"/>
      <c r="WRE184" s="3"/>
      <c r="WRF184" s="3"/>
      <c r="WRG184" s="3"/>
      <c r="WRH184" s="3"/>
      <c r="WRI184" s="3"/>
      <c r="WRJ184" s="3"/>
      <c r="WRK184" s="3"/>
      <c r="WRL184" s="3"/>
      <c r="WRM184" s="3"/>
      <c r="WRN184" s="3"/>
      <c r="WRO184" s="3"/>
      <c r="WRP184" s="3"/>
      <c r="WRQ184" s="3"/>
      <c r="WRR184" s="3"/>
      <c r="WRS184" s="3"/>
      <c r="WRT184" s="3"/>
      <c r="WRU184" s="3"/>
      <c r="WRV184" s="3"/>
      <c r="WRW184" s="3"/>
      <c r="WRX184" s="3"/>
      <c r="WRY184" s="3"/>
      <c r="WRZ184" s="3"/>
      <c r="WSA184" s="3"/>
      <c r="WSB184" s="3"/>
      <c r="WSC184" s="3"/>
      <c r="WSD184" s="3"/>
      <c r="WSE184" s="3"/>
      <c r="WSF184" s="3"/>
      <c r="WSG184" s="3"/>
      <c r="WSH184" s="3"/>
      <c r="WSI184" s="3"/>
      <c r="WSJ184" s="3"/>
      <c r="WSK184" s="3"/>
      <c r="WSL184" s="3"/>
      <c r="WSM184" s="3"/>
      <c r="WSN184" s="3"/>
      <c r="WSO184" s="3"/>
      <c r="WSP184" s="3"/>
      <c r="WSQ184" s="3"/>
      <c r="WSR184" s="3"/>
      <c r="WSS184" s="3"/>
      <c r="WST184" s="3"/>
      <c r="WSU184" s="3"/>
      <c r="WSV184" s="3"/>
      <c r="WSW184" s="3"/>
      <c r="WSX184" s="3"/>
      <c r="WSY184" s="3"/>
      <c r="WSZ184" s="3"/>
      <c r="WTA184" s="3"/>
      <c r="WTB184" s="3"/>
      <c r="WTC184" s="3"/>
      <c r="WTD184" s="3"/>
      <c r="WTE184" s="3"/>
      <c r="WTF184" s="3"/>
      <c r="WTG184" s="3"/>
      <c r="WTH184" s="3"/>
      <c r="WTI184" s="3"/>
      <c r="WTJ184" s="3"/>
      <c r="WTK184" s="3"/>
      <c r="WTL184" s="3"/>
      <c r="WTM184" s="3"/>
      <c r="WTN184" s="3"/>
      <c r="WTO184" s="3"/>
      <c r="WTP184" s="3"/>
      <c r="WTQ184" s="3"/>
      <c r="WTR184" s="3"/>
      <c r="WTS184" s="3"/>
      <c r="WTT184" s="3"/>
      <c r="WTU184" s="3"/>
      <c r="WTV184" s="3"/>
      <c r="WTW184" s="3"/>
      <c r="WTX184" s="3"/>
      <c r="WTY184" s="3"/>
      <c r="WTZ184" s="3"/>
      <c r="WUA184" s="3"/>
      <c r="WUB184" s="3"/>
      <c r="WUC184" s="3"/>
      <c r="WUD184" s="3"/>
      <c r="WUE184" s="3"/>
      <c r="WUF184" s="3"/>
      <c r="WUG184" s="3"/>
      <c r="WUH184" s="3"/>
      <c r="WUI184" s="3"/>
      <c r="WUJ184" s="3"/>
      <c r="WUK184" s="3"/>
      <c r="WUL184" s="3"/>
      <c r="WUM184" s="3"/>
      <c r="WUN184" s="3"/>
      <c r="WUO184" s="3"/>
      <c r="WUP184" s="3"/>
      <c r="WUQ184" s="3"/>
      <c r="WUR184" s="3"/>
      <c r="WUS184" s="3"/>
      <c r="WUT184" s="3"/>
      <c r="WUU184" s="3"/>
      <c r="WUV184" s="3"/>
      <c r="WUW184" s="3"/>
      <c r="WUX184" s="3"/>
      <c r="WUY184" s="3"/>
      <c r="WUZ184" s="3"/>
      <c r="WVA184" s="3"/>
      <c r="WVB184" s="3"/>
      <c r="WVC184" s="3"/>
      <c r="WVD184" s="3"/>
      <c r="WVE184" s="3"/>
      <c r="WVF184" s="3"/>
      <c r="WVG184" s="3"/>
      <c r="WVH184" s="3"/>
      <c r="WVI184" s="3"/>
      <c r="WVJ184" s="3"/>
      <c r="WVK184" s="3"/>
      <c r="WVL184" s="3"/>
      <c r="WVM184" s="3"/>
      <c r="WVN184" s="3"/>
      <c r="WVO184" s="3"/>
      <c r="WVP184" s="3"/>
      <c r="WVQ184" s="3"/>
      <c r="WVR184" s="3"/>
      <c r="WVS184" s="3"/>
      <c r="WVT184" s="3"/>
      <c r="WVU184" s="3"/>
      <c r="WVV184" s="3"/>
      <c r="WVW184" s="3"/>
      <c r="WVX184" s="3"/>
      <c r="WVY184" s="3"/>
      <c r="WVZ184" s="3"/>
      <c r="WWA184" s="3"/>
      <c r="WWB184" s="3"/>
      <c r="WWC184" s="3"/>
      <c r="WWD184" s="3"/>
      <c r="WWE184" s="3"/>
      <c r="WWF184" s="3"/>
      <c r="WWG184" s="3"/>
      <c r="WWH184" s="3"/>
      <c r="WWI184" s="3"/>
      <c r="WWJ184" s="3"/>
      <c r="WWK184" s="3"/>
      <c r="WWL184" s="3"/>
      <c r="WWM184" s="3"/>
      <c r="WWN184" s="3"/>
      <c r="WWO184" s="3"/>
      <c r="WWP184" s="3"/>
      <c r="WWQ184" s="3"/>
      <c r="WWR184" s="3"/>
      <c r="WWS184" s="3"/>
      <c r="WWT184" s="3"/>
      <c r="WWU184" s="3"/>
      <c r="WWV184" s="3"/>
      <c r="WWW184" s="3"/>
      <c r="WWX184" s="3"/>
      <c r="WWY184" s="3"/>
      <c r="WWZ184" s="3"/>
      <c r="WXA184" s="3"/>
      <c r="WXB184" s="3"/>
      <c r="WXC184" s="3"/>
      <c r="WXD184" s="3"/>
      <c r="WXE184" s="3"/>
      <c r="WXF184" s="3"/>
      <c r="WXG184" s="3"/>
      <c r="WXH184" s="3"/>
      <c r="WXI184" s="3"/>
      <c r="WXJ184" s="3"/>
      <c r="WXK184" s="3"/>
      <c r="WXL184" s="3"/>
      <c r="WXM184" s="3"/>
      <c r="WXN184" s="3"/>
      <c r="WXO184" s="3"/>
      <c r="WXP184" s="3"/>
      <c r="WXQ184" s="3"/>
      <c r="WXR184" s="3"/>
      <c r="WXS184" s="3"/>
      <c r="WXT184" s="3"/>
      <c r="WXU184" s="3"/>
      <c r="WXV184" s="3"/>
      <c r="WXW184" s="3"/>
      <c r="WXX184" s="3"/>
      <c r="WXY184" s="3"/>
      <c r="WXZ184" s="3"/>
      <c r="WYA184" s="3"/>
      <c r="WYB184" s="3"/>
      <c r="WYC184" s="3"/>
      <c r="WYD184" s="3"/>
      <c r="WYE184" s="3"/>
      <c r="WYF184" s="3"/>
      <c r="WYG184" s="3"/>
      <c r="WYH184" s="3"/>
      <c r="WYI184" s="3"/>
      <c r="WYJ184" s="3"/>
      <c r="WYK184" s="3"/>
      <c r="WYL184" s="3"/>
      <c r="WYM184" s="3"/>
      <c r="WYN184" s="3"/>
      <c r="WYO184" s="3"/>
      <c r="WYP184" s="3"/>
      <c r="WYQ184" s="3"/>
      <c r="WYR184" s="3"/>
      <c r="WYS184" s="3"/>
      <c r="WYT184" s="3"/>
      <c r="WYU184" s="3"/>
      <c r="WYV184" s="3"/>
      <c r="WYW184" s="3"/>
      <c r="WYX184" s="3"/>
      <c r="WYY184" s="3"/>
      <c r="WYZ184" s="3"/>
      <c r="WZA184" s="3"/>
      <c r="WZB184" s="3"/>
      <c r="WZC184" s="3"/>
      <c r="WZD184" s="3"/>
      <c r="WZE184" s="3"/>
      <c r="WZF184" s="3"/>
      <c r="WZG184" s="3"/>
      <c r="WZH184" s="3"/>
      <c r="WZI184" s="3"/>
      <c r="WZJ184" s="3"/>
      <c r="WZK184" s="3"/>
      <c r="WZL184" s="3"/>
      <c r="WZM184" s="3"/>
      <c r="WZN184" s="3"/>
      <c r="WZO184" s="3"/>
      <c r="WZP184" s="3"/>
      <c r="WZQ184" s="3"/>
      <c r="WZR184" s="3"/>
      <c r="WZS184" s="3"/>
      <c r="WZT184" s="3"/>
      <c r="WZU184" s="3"/>
      <c r="WZV184" s="3"/>
      <c r="WZW184" s="3"/>
      <c r="WZX184" s="3"/>
      <c r="WZY184" s="3"/>
      <c r="WZZ184" s="3"/>
      <c r="XAA184" s="3"/>
      <c r="XAB184" s="3"/>
      <c r="XAC184" s="3"/>
      <c r="XAD184" s="3"/>
      <c r="XAE184" s="3"/>
      <c r="XAF184" s="3"/>
      <c r="XAG184" s="3"/>
      <c r="XAH184" s="3"/>
      <c r="XAI184" s="3"/>
      <c r="XAJ184" s="3"/>
      <c r="XAK184" s="3"/>
      <c r="XAL184" s="3"/>
      <c r="XAM184" s="3"/>
      <c r="XAN184" s="3"/>
      <c r="XAO184" s="3"/>
      <c r="XAP184" s="3"/>
      <c r="XAQ184" s="3"/>
      <c r="XAR184" s="3"/>
      <c r="XAS184" s="3"/>
      <c r="XAT184" s="3"/>
      <c r="XAU184" s="3"/>
      <c r="XAV184" s="3"/>
      <c r="XAW184" s="3"/>
      <c r="XAX184" s="3"/>
      <c r="XAY184" s="3"/>
      <c r="XAZ184" s="3"/>
      <c r="XBA184" s="3"/>
      <c r="XBB184" s="3"/>
      <c r="XBC184" s="3"/>
      <c r="XBD184" s="3"/>
      <c r="XBE184" s="3"/>
      <c r="XBF184" s="3"/>
      <c r="XBG184" s="3"/>
      <c r="XBH184" s="3"/>
      <c r="XBI184" s="3"/>
      <c r="XBJ184" s="3"/>
      <c r="XBK184" s="3"/>
      <c r="XBL184" s="3"/>
      <c r="XBM184" s="3"/>
      <c r="XBN184" s="3"/>
      <c r="XBO184" s="3"/>
      <c r="XBP184" s="3"/>
      <c r="XBQ184" s="3"/>
      <c r="XBR184" s="3"/>
      <c r="XBS184" s="3"/>
      <c r="XBT184" s="3"/>
      <c r="XBU184" s="3"/>
      <c r="XBV184" s="3"/>
      <c r="XBW184" s="3"/>
      <c r="XBX184" s="3"/>
      <c r="XBY184" s="3"/>
      <c r="XBZ184" s="3"/>
      <c r="XCA184" s="3"/>
      <c r="XCB184" s="3"/>
      <c r="XCC184" s="3"/>
      <c r="XCD184" s="3"/>
      <c r="XCE184" s="3"/>
      <c r="XCF184" s="3"/>
      <c r="XCG184" s="3"/>
      <c r="XCH184" s="3"/>
      <c r="XCI184" s="3"/>
      <c r="XCJ184" s="3"/>
      <c r="XCK184" s="3"/>
      <c r="XCL184" s="3"/>
      <c r="XCM184" s="3"/>
      <c r="XCN184" s="3"/>
      <c r="XCO184" s="3"/>
      <c r="XCP184" s="3"/>
      <c r="XCQ184" s="3"/>
      <c r="XCR184" s="3"/>
      <c r="XCS184" s="3"/>
      <c r="XCT184" s="3"/>
      <c r="XCU184" s="3"/>
      <c r="XCV184" s="3"/>
      <c r="XCW184" s="3"/>
      <c r="XCX184" s="3"/>
      <c r="XCY184" s="3"/>
      <c r="XCZ184" s="3"/>
      <c r="XDA184" s="3"/>
      <c r="XDB184" s="3"/>
      <c r="XDC184" s="3"/>
      <c r="XDD184" s="3"/>
      <c r="XDE184" s="3"/>
      <c r="XDF184" s="3"/>
      <c r="XDG184" s="3"/>
      <c r="XDH184" s="3"/>
      <c r="XDI184" s="3"/>
      <c r="XDJ184" s="3"/>
      <c r="XDK184" s="3"/>
      <c r="XDL184" s="3"/>
      <c r="XDM184" s="3"/>
      <c r="XDN184" s="3"/>
      <c r="XDO184" s="3"/>
      <c r="XDP184" s="3"/>
      <c r="XDQ184" s="3"/>
      <c r="XDR184" s="3"/>
      <c r="XDS184" s="3"/>
      <c r="XDT184" s="3"/>
      <c r="XDU184" s="3"/>
      <c r="XDV184" s="3"/>
      <c r="XDW184" s="3"/>
      <c r="XDX184" s="3"/>
      <c r="XDY184" s="3"/>
      <c r="XDZ184" s="3"/>
      <c r="XEA184" s="3"/>
      <c r="XEB184" s="3"/>
      <c r="XEC184" s="3"/>
      <c r="XED184" s="3"/>
      <c r="XEE184" s="3"/>
      <c r="XEF184" s="3"/>
      <c r="XEG184" s="3"/>
      <c r="XEH184" s="3"/>
      <c r="XEI184" s="3"/>
      <c r="XEJ184" s="3"/>
      <c r="XEK184" s="3"/>
      <c r="XEL184" s="3"/>
      <c r="XEM184" s="3"/>
      <c r="XEN184" s="3"/>
      <c r="XEO184" s="3"/>
      <c r="XEP184" s="3"/>
      <c r="XEQ184" s="3"/>
      <c r="XER184" s="3"/>
      <c r="XES184" s="3"/>
      <c r="XET184" s="3"/>
      <c r="XEU184" s="3"/>
      <c r="XEV184" s="3"/>
      <c r="XEW184" s="3"/>
      <c r="XEX184" s="3"/>
      <c r="XEY184" s="3"/>
      <c r="XEZ184" s="3"/>
      <c r="XFA184" s="3"/>
      <c r="XFB184" s="3"/>
      <c r="XFC184" s="3"/>
    </row>
    <row r="185" spans="1:1638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3"/>
      <c r="AAD185" s="3"/>
      <c r="AAE185" s="3"/>
      <c r="AAF185" s="3"/>
      <c r="AAG185" s="3"/>
      <c r="AAH185" s="3"/>
      <c r="AAI185" s="3"/>
      <c r="AAJ185" s="3"/>
      <c r="AAK185" s="3"/>
      <c r="AAL185" s="3"/>
      <c r="AAM185" s="3"/>
      <c r="AAN185" s="3"/>
      <c r="AAO185" s="3"/>
      <c r="AAP185" s="3"/>
      <c r="AAQ185" s="3"/>
      <c r="AAR185" s="3"/>
      <c r="AAS185" s="3"/>
      <c r="AAT185" s="3"/>
      <c r="AAU185" s="3"/>
      <c r="AAV185" s="3"/>
      <c r="AAW185" s="3"/>
      <c r="AAX185" s="3"/>
      <c r="AAY185" s="3"/>
      <c r="AAZ185" s="3"/>
      <c r="ABA185" s="3"/>
      <c r="ABB185" s="3"/>
      <c r="ABC185" s="3"/>
      <c r="ABD185" s="3"/>
      <c r="ABE185" s="3"/>
      <c r="ABF185" s="3"/>
      <c r="ABG185" s="3"/>
      <c r="ABH185" s="3"/>
      <c r="ABI185" s="3"/>
      <c r="ABJ185" s="3"/>
      <c r="ABK185" s="3"/>
      <c r="ABL185" s="3"/>
      <c r="ABM185" s="3"/>
      <c r="ABN185" s="3"/>
      <c r="ABO185" s="3"/>
      <c r="ABP185" s="3"/>
      <c r="ABQ185" s="3"/>
      <c r="ABR185" s="3"/>
      <c r="ABS185" s="3"/>
      <c r="ABT185" s="3"/>
      <c r="ABU185" s="3"/>
      <c r="ABV185" s="3"/>
      <c r="ABW185" s="3"/>
      <c r="ABX185" s="3"/>
      <c r="ABY185" s="3"/>
      <c r="ABZ185" s="3"/>
      <c r="ACA185" s="3"/>
      <c r="ACB185" s="3"/>
      <c r="ACC185" s="3"/>
      <c r="ACD185" s="3"/>
      <c r="ACE185" s="3"/>
      <c r="ACF185" s="3"/>
      <c r="ACG185" s="3"/>
      <c r="ACH185" s="3"/>
      <c r="ACI185" s="3"/>
      <c r="ACJ185" s="3"/>
      <c r="ACK185" s="3"/>
      <c r="ACL185" s="3"/>
      <c r="ACM185" s="3"/>
      <c r="ACN185" s="3"/>
      <c r="ACO185" s="3"/>
      <c r="ACP185" s="3"/>
      <c r="ACQ185" s="3"/>
      <c r="ACR185" s="3"/>
      <c r="ACS185" s="3"/>
      <c r="ACT185" s="3"/>
      <c r="ACU185" s="3"/>
      <c r="ACV185" s="3"/>
      <c r="ACW185" s="3"/>
      <c r="ACX185" s="3"/>
      <c r="ACY185" s="3"/>
      <c r="ACZ185" s="3"/>
      <c r="ADA185" s="3"/>
      <c r="ADB185" s="3"/>
      <c r="ADC185" s="3"/>
      <c r="ADD185" s="3"/>
      <c r="ADE185" s="3"/>
      <c r="ADF185" s="3"/>
      <c r="ADG185" s="3"/>
      <c r="ADH185" s="3"/>
      <c r="ADI185" s="3"/>
      <c r="ADJ185" s="3"/>
      <c r="ADK185" s="3"/>
      <c r="ADL185" s="3"/>
      <c r="ADM185" s="3"/>
      <c r="ADN185" s="3"/>
      <c r="ADO185" s="3"/>
      <c r="ADP185" s="3"/>
      <c r="ADQ185" s="3"/>
      <c r="ADR185" s="3"/>
      <c r="ADS185" s="3"/>
      <c r="ADT185" s="3"/>
      <c r="ADU185" s="3"/>
      <c r="ADV185" s="3"/>
      <c r="ADW185" s="3"/>
      <c r="ADX185" s="3"/>
      <c r="ADY185" s="3"/>
      <c r="ADZ185" s="3"/>
      <c r="AEA185" s="3"/>
      <c r="AEB185" s="3"/>
      <c r="AEC185" s="3"/>
      <c r="AED185" s="3"/>
      <c r="AEE185" s="3"/>
      <c r="AEF185" s="3"/>
      <c r="AEG185" s="3"/>
      <c r="AEH185" s="3"/>
      <c r="AEI185" s="3"/>
      <c r="AEJ185" s="3"/>
      <c r="AEK185" s="3"/>
      <c r="AEL185" s="3"/>
      <c r="AEM185" s="3"/>
      <c r="AEN185" s="3"/>
      <c r="AEO185" s="3"/>
      <c r="AEP185" s="3"/>
      <c r="AEQ185" s="3"/>
      <c r="AER185" s="3"/>
      <c r="AES185" s="3"/>
      <c r="AET185" s="3"/>
      <c r="AEU185" s="3"/>
      <c r="AEV185" s="3"/>
      <c r="AEW185" s="3"/>
      <c r="AEX185" s="3"/>
      <c r="AEY185" s="3"/>
      <c r="AEZ185" s="3"/>
      <c r="AFA185" s="3"/>
      <c r="AFB185" s="3"/>
      <c r="AFC185" s="3"/>
      <c r="AFD185" s="3"/>
      <c r="AFE185" s="3"/>
      <c r="AFF185" s="3"/>
      <c r="AFG185" s="3"/>
      <c r="AFH185" s="3"/>
      <c r="AFI185" s="3"/>
      <c r="AFJ185" s="3"/>
      <c r="AFK185" s="3"/>
      <c r="AFL185" s="3"/>
      <c r="AFM185" s="3"/>
      <c r="AFN185" s="3"/>
      <c r="AFO185" s="3"/>
      <c r="AFP185" s="3"/>
      <c r="AFQ185" s="3"/>
      <c r="AFR185" s="3"/>
      <c r="AFS185" s="3"/>
      <c r="AFT185" s="3"/>
      <c r="AFU185" s="3"/>
      <c r="AFV185" s="3"/>
      <c r="AFW185" s="3"/>
      <c r="AFX185" s="3"/>
      <c r="AFY185" s="3"/>
      <c r="AFZ185" s="3"/>
      <c r="AGA185" s="3"/>
      <c r="AGB185" s="3"/>
      <c r="AGC185" s="3"/>
      <c r="AGD185" s="3"/>
      <c r="AGE185" s="3"/>
      <c r="AGF185" s="3"/>
      <c r="AGG185" s="3"/>
      <c r="AGH185" s="3"/>
      <c r="AGI185" s="3"/>
      <c r="AGJ185" s="3"/>
      <c r="AGK185" s="3"/>
      <c r="AGL185" s="3"/>
      <c r="AGM185" s="3"/>
      <c r="AGN185" s="3"/>
      <c r="AGO185" s="3"/>
      <c r="AGP185" s="3"/>
      <c r="AGQ185" s="3"/>
      <c r="AGR185" s="3"/>
      <c r="AGS185" s="3"/>
      <c r="AGT185" s="3"/>
      <c r="AGU185" s="3"/>
      <c r="AGV185" s="3"/>
      <c r="AGW185" s="3"/>
      <c r="AGX185" s="3"/>
      <c r="AGY185" s="3"/>
      <c r="AGZ185" s="3"/>
      <c r="AHA185" s="3"/>
      <c r="AHB185" s="3"/>
      <c r="AHC185" s="3"/>
      <c r="AHD185" s="3"/>
      <c r="AHE185" s="3"/>
      <c r="AHF185" s="3"/>
      <c r="AHG185" s="3"/>
      <c r="AHH185" s="3"/>
      <c r="AHI185" s="3"/>
      <c r="AHJ185" s="3"/>
      <c r="AHK185" s="3"/>
      <c r="AHL185" s="3"/>
      <c r="AHM185" s="3"/>
      <c r="AHN185" s="3"/>
      <c r="AHO185" s="3"/>
      <c r="AHP185" s="3"/>
      <c r="AHQ185" s="3"/>
      <c r="AHR185" s="3"/>
      <c r="AHS185" s="3"/>
      <c r="AHT185" s="3"/>
      <c r="AHU185" s="3"/>
      <c r="AHV185" s="3"/>
      <c r="AHW185" s="3"/>
      <c r="AHX185" s="3"/>
      <c r="AHY185" s="3"/>
      <c r="AHZ185" s="3"/>
      <c r="AIA185" s="3"/>
      <c r="AIB185" s="3"/>
      <c r="AIC185" s="3"/>
      <c r="AID185" s="3"/>
      <c r="AIE185" s="3"/>
      <c r="AIF185" s="3"/>
      <c r="AIG185" s="3"/>
      <c r="AIH185" s="3"/>
      <c r="AII185" s="3"/>
      <c r="AIJ185" s="3"/>
      <c r="AIK185" s="3"/>
      <c r="AIL185" s="3"/>
      <c r="AIM185" s="3"/>
      <c r="AIN185" s="3"/>
      <c r="AIO185" s="3"/>
      <c r="AIP185" s="3"/>
      <c r="AIQ185" s="3"/>
      <c r="AIR185" s="3"/>
      <c r="AIS185" s="3"/>
      <c r="AIT185" s="3"/>
      <c r="AIU185" s="3"/>
      <c r="AIV185" s="3"/>
      <c r="AIW185" s="3"/>
      <c r="AIX185" s="3"/>
      <c r="AIY185" s="3"/>
      <c r="AIZ185" s="3"/>
      <c r="AJA185" s="3"/>
      <c r="AJB185" s="3"/>
      <c r="AJC185" s="3"/>
      <c r="AJD185" s="3"/>
      <c r="AJE185" s="3"/>
      <c r="AJF185" s="3"/>
      <c r="AJG185" s="3"/>
      <c r="AJH185" s="3"/>
      <c r="AJI185" s="3"/>
      <c r="AJJ185" s="3"/>
      <c r="AJK185" s="3"/>
      <c r="AJL185" s="3"/>
      <c r="AJM185" s="3"/>
      <c r="AJN185" s="3"/>
      <c r="AJO185" s="3"/>
      <c r="AJP185" s="3"/>
      <c r="AJQ185" s="3"/>
      <c r="AJR185" s="3"/>
      <c r="AJS185" s="3"/>
      <c r="AJT185" s="3"/>
      <c r="AJU185" s="3"/>
      <c r="AJV185" s="3"/>
      <c r="AJW185" s="3"/>
      <c r="AJX185" s="3"/>
      <c r="AJY185" s="3"/>
      <c r="AJZ185" s="3"/>
      <c r="AKA185" s="3"/>
      <c r="AKB185" s="3"/>
      <c r="AKC185" s="3"/>
      <c r="AKD185" s="3"/>
      <c r="AKE185" s="3"/>
      <c r="AKF185" s="3"/>
      <c r="AKG185" s="3"/>
      <c r="AKH185" s="3"/>
      <c r="AKI185" s="3"/>
      <c r="AKJ185" s="3"/>
      <c r="AKK185" s="3"/>
      <c r="AKL185" s="3"/>
      <c r="AKM185" s="3"/>
      <c r="AKN185" s="3"/>
      <c r="AKO185" s="3"/>
      <c r="AKP185" s="3"/>
      <c r="AKQ185" s="3"/>
      <c r="AKR185" s="3"/>
      <c r="AKS185" s="3"/>
      <c r="AKT185" s="3"/>
      <c r="AKU185" s="3"/>
      <c r="AKV185" s="3"/>
      <c r="AKW185" s="3"/>
      <c r="AKX185" s="3"/>
      <c r="AKY185" s="3"/>
      <c r="AKZ185" s="3"/>
      <c r="ALA185" s="3"/>
      <c r="ALB185" s="3"/>
      <c r="ALC185" s="3"/>
      <c r="ALD185" s="3"/>
      <c r="ALE185" s="3"/>
      <c r="ALF185" s="3"/>
      <c r="ALG185" s="3"/>
      <c r="ALH185" s="3"/>
      <c r="ALI185" s="3"/>
      <c r="ALJ185" s="3"/>
      <c r="ALK185" s="3"/>
      <c r="ALL185" s="3"/>
      <c r="ALM185" s="3"/>
      <c r="ALN185" s="3"/>
      <c r="ALO185" s="3"/>
      <c r="ALP185" s="3"/>
      <c r="ALQ185" s="3"/>
      <c r="ALR185" s="3"/>
      <c r="ALS185" s="3"/>
      <c r="ALT185" s="3"/>
      <c r="ALU185" s="3"/>
      <c r="ALV185" s="3"/>
      <c r="ALW185" s="3"/>
      <c r="ALX185" s="3"/>
      <c r="ALY185" s="3"/>
      <c r="ALZ185" s="3"/>
      <c r="AMA185" s="3"/>
      <c r="AMB185" s="3"/>
      <c r="AMC185" s="3"/>
      <c r="AMD185" s="3"/>
      <c r="AME185" s="3"/>
      <c r="AMF185" s="3"/>
      <c r="AMG185" s="3"/>
      <c r="AMH185" s="3"/>
      <c r="AMI185" s="3"/>
      <c r="AMJ185" s="3"/>
      <c r="AMK185" s="3"/>
      <c r="AML185" s="3"/>
      <c r="AMM185" s="3"/>
      <c r="AMN185" s="3"/>
      <c r="AMO185" s="3"/>
      <c r="AMP185" s="3"/>
      <c r="AMQ185" s="3"/>
      <c r="AMR185" s="3"/>
      <c r="AMS185" s="3"/>
      <c r="AMT185" s="3"/>
      <c r="AMU185" s="3"/>
      <c r="AMV185" s="3"/>
      <c r="AMW185" s="3"/>
      <c r="AMX185" s="3"/>
      <c r="AMY185" s="3"/>
      <c r="AMZ185" s="3"/>
      <c r="ANA185" s="3"/>
      <c r="ANB185" s="3"/>
      <c r="ANC185" s="3"/>
      <c r="AND185" s="3"/>
      <c r="ANE185" s="3"/>
      <c r="ANF185" s="3"/>
      <c r="ANG185" s="3"/>
      <c r="ANH185" s="3"/>
      <c r="ANI185" s="3"/>
      <c r="ANJ185" s="3"/>
      <c r="ANK185" s="3"/>
      <c r="ANL185" s="3"/>
      <c r="ANM185" s="3"/>
      <c r="ANN185" s="3"/>
      <c r="ANO185" s="3"/>
      <c r="ANP185" s="3"/>
      <c r="ANQ185" s="3"/>
      <c r="ANR185" s="3"/>
      <c r="ANS185" s="3"/>
      <c r="ANT185" s="3"/>
      <c r="ANU185" s="3"/>
      <c r="ANV185" s="3"/>
      <c r="ANW185" s="3"/>
      <c r="ANX185" s="3"/>
      <c r="ANY185" s="3"/>
      <c r="ANZ185" s="3"/>
      <c r="AOA185" s="3"/>
      <c r="AOB185" s="3"/>
      <c r="AOC185" s="3"/>
      <c r="AOD185" s="3"/>
      <c r="AOE185" s="3"/>
      <c r="AOF185" s="3"/>
      <c r="AOG185" s="3"/>
      <c r="AOH185" s="3"/>
      <c r="AOI185" s="3"/>
      <c r="AOJ185" s="3"/>
      <c r="AOK185" s="3"/>
      <c r="AOL185" s="3"/>
      <c r="AOM185" s="3"/>
      <c r="AON185" s="3"/>
      <c r="AOO185" s="3"/>
      <c r="AOP185" s="3"/>
      <c r="AOQ185" s="3"/>
      <c r="AOR185" s="3"/>
      <c r="AOS185" s="3"/>
      <c r="AOT185" s="3"/>
      <c r="AOU185" s="3"/>
      <c r="AOV185" s="3"/>
      <c r="AOW185" s="3"/>
      <c r="AOX185" s="3"/>
      <c r="AOY185" s="3"/>
      <c r="AOZ185" s="3"/>
      <c r="APA185" s="3"/>
      <c r="APB185" s="3"/>
      <c r="APC185" s="3"/>
      <c r="APD185" s="3"/>
      <c r="APE185" s="3"/>
      <c r="APF185" s="3"/>
      <c r="APG185" s="3"/>
      <c r="APH185" s="3"/>
      <c r="API185" s="3"/>
      <c r="APJ185" s="3"/>
      <c r="APK185" s="3"/>
      <c r="APL185" s="3"/>
      <c r="APM185" s="3"/>
      <c r="APN185" s="3"/>
      <c r="APO185" s="3"/>
      <c r="APP185" s="3"/>
      <c r="APQ185" s="3"/>
      <c r="APR185" s="3"/>
      <c r="APS185" s="3"/>
      <c r="APT185" s="3"/>
      <c r="APU185" s="3"/>
      <c r="APV185" s="3"/>
      <c r="APW185" s="3"/>
      <c r="APX185" s="3"/>
      <c r="APY185" s="3"/>
      <c r="APZ185" s="3"/>
      <c r="AQA185" s="3"/>
      <c r="AQB185" s="3"/>
      <c r="AQC185" s="3"/>
      <c r="AQD185" s="3"/>
      <c r="AQE185" s="3"/>
      <c r="AQF185" s="3"/>
      <c r="AQG185" s="3"/>
      <c r="AQH185" s="3"/>
      <c r="AQI185" s="3"/>
      <c r="AQJ185" s="3"/>
      <c r="AQK185" s="3"/>
      <c r="AQL185" s="3"/>
      <c r="AQM185" s="3"/>
      <c r="AQN185" s="3"/>
      <c r="AQO185" s="3"/>
      <c r="AQP185" s="3"/>
      <c r="AQQ185" s="3"/>
      <c r="AQR185" s="3"/>
      <c r="AQS185" s="3"/>
      <c r="AQT185" s="3"/>
      <c r="AQU185" s="3"/>
      <c r="AQV185" s="3"/>
      <c r="AQW185" s="3"/>
      <c r="AQX185" s="3"/>
      <c r="AQY185" s="3"/>
      <c r="AQZ185" s="3"/>
      <c r="ARA185" s="3"/>
      <c r="ARB185" s="3"/>
      <c r="ARC185" s="3"/>
      <c r="ARD185" s="3"/>
      <c r="ARE185" s="3"/>
      <c r="ARF185" s="3"/>
      <c r="ARG185" s="3"/>
      <c r="ARH185" s="3"/>
      <c r="ARI185" s="3"/>
      <c r="ARJ185" s="3"/>
      <c r="ARK185" s="3"/>
      <c r="ARL185" s="3"/>
      <c r="ARM185" s="3"/>
      <c r="ARN185" s="3"/>
      <c r="ARO185" s="3"/>
      <c r="ARP185" s="3"/>
      <c r="ARQ185" s="3"/>
      <c r="ARR185" s="3"/>
      <c r="ARS185" s="3"/>
      <c r="ART185" s="3"/>
      <c r="ARU185" s="3"/>
      <c r="ARV185" s="3"/>
      <c r="ARW185" s="3"/>
      <c r="ARX185" s="3"/>
      <c r="ARY185" s="3"/>
      <c r="ARZ185" s="3"/>
      <c r="ASA185" s="3"/>
      <c r="ASB185" s="3"/>
      <c r="ASC185" s="3"/>
      <c r="ASD185" s="3"/>
      <c r="ASE185" s="3"/>
      <c r="ASF185" s="3"/>
      <c r="ASG185" s="3"/>
      <c r="ASH185" s="3"/>
      <c r="ASI185" s="3"/>
      <c r="ASJ185" s="3"/>
      <c r="ASK185" s="3"/>
      <c r="ASL185" s="3"/>
      <c r="ASM185" s="3"/>
      <c r="ASN185" s="3"/>
      <c r="ASO185" s="3"/>
      <c r="ASP185" s="3"/>
      <c r="ASQ185" s="3"/>
      <c r="ASR185" s="3"/>
      <c r="ASS185" s="3"/>
      <c r="AST185" s="3"/>
      <c r="ASU185" s="3"/>
      <c r="ASV185" s="3"/>
      <c r="ASW185" s="3"/>
      <c r="ASX185" s="3"/>
      <c r="ASY185" s="3"/>
      <c r="ASZ185" s="3"/>
      <c r="ATA185" s="3"/>
      <c r="ATB185" s="3"/>
      <c r="ATC185" s="3"/>
      <c r="ATD185" s="3"/>
      <c r="ATE185" s="3"/>
      <c r="ATF185" s="3"/>
      <c r="ATG185" s="3"/>
      <c r="ATH185" s="3"/>
      <c r="ATI185" s="3"/>
      <c r="ATJ185" s="3"/>
      <c r="ATK185" s="3"/>
      <c r="ATL185" s="3"/>
      <c r="ATM185" s="3"/>
      <c r="ATN185" s="3"/>
      <c r="ATO185" s="3"/>
      <c r="ATP185" s="3"/>
      <c r="ATQ185" s="3"/>
      <c r="ATR185" s="3"/>
      <c r="ATS185" s="3"/>
      <c r="ATT185" s="3"/>
      <c r="ATU185" s="3"/>
      <c r="ATV185" s="3"/>
      <c r="ATW185" s="3"/>
      <c r="ATX185" s="3"/>
      <c r="ATY185" s="3"/>
      <c r="ATZ185" s="3"/>
      <c r="AUA185" s="3"/>
      <c r="AUB185" s="3"/>
      <c r="AUC185" s="3"/>
      <c r="AUD185" s="3"/>
      <c r="AUE185" s="3"/>
      <c r="AUF185" s="3"/>
      <c r="AUG185" s="3"/>
      <c r="AUH185" s="3"/>
      <c r="AUI185" s="3"/>
      <c r="AUJ185" s="3"/>
      <c r="AUK185" s="3"/>
      <c r="AUL185" s="3"/>
      <c r="AUM185" s="3"/>
      <c r="AUN185" s="3"/>
      <c r="AUO185" s="3"/>
      <c r="AUP185" s="3"/>
      <c r="AUQ185" s="3"/>
      <c r="AUR185" s="3"/>
      <c r="AUS185" s="3"/>
      <c r="AUT185" s="3"/>
      <c r="AUU185" s="3"/>
      <c r="AUV185" s="3"/>
      <c r="AUW185" s="3"/>
      <c r="AUX185" s="3"/>
      <c r="AUY185" s="3"/>
      <c r="AUZ185" s="3"/>
      <c r="AVA185" s="3"/>
      <c r="AVB185" s="3"/>
      <c r="AVC185" s="3"/>
      <c r="AVD185" s="3"/>
      <c r="AVE185" s="3"/>
      <c r="AVF185" s="3"/>
      <c r="AVG185" s="3"/>
      <c r="AVH185" s="3"/>
      <c r="AVI185" s="3"/>
      <c r="AVJ185" s="3"/>
      <c r="AVK185" s="3"/>
      <c r="AVL185" s="3"/>
      <c r="AVM185" s="3"/>
      <c r="AVN185" s="3"/>
      <c r="AVO185" s="3"/>
      <c r="AVP185" s="3"/>
      <c r="AVQ185" s="3"/>
      <c r="AVR185" s="3"/>
      <c r="AVS185" s="3"/>
      <c r="AVT185" s="3"/>
      <c r="AVU185" s="3"/>
      <c r="AVV185" s="3"/>
      <c r="AVW185" s="3"/>
      <c r="AVX185" s="3"/>
      <c r="AVY185" s="3"/>
      <c r="AVZ185" s="3"/>
      <c r="AWA185" s="3"/>
      <c r="AWB185" s="3"/>
      <c r="AWC185" s="3"/>
      <c r="AWD185" s="3"/>
      <c r="AWE185" s="3"/>
      <c r="AWF185" s="3"/>
      <c r="AWG185" s="3"/>
      <c r="AWH185" s="3"/>
      <c r="AWI185" s="3"/>
      <c r="AWJ185" s="3"/>
      <c r="AWK185" s="3"/>
      <c r="AWL185" s="3"/>
      <c r="AWM185" s="3"/>
      <c r="AWN185" s="3"/>
      <c r="AWO185" s="3"/>
      <c r="AWP185" s="3"/>
      <c r="AWQ185" s="3"/>
      <c r="AWR185" s="3"/>
      <c r="AWS185" s="3"/>
      <c r="AWT185" s="3"/>
      <c r="AWU185" s="3"/>
      <c r="AWV185" s="3"/>
      <c r="AWW185" s="3"/>
      <c r="AWX185" s="3"/>
      <c r="AWY185" s="3"/>
      <c r="AWZ185" s="3"/>
      <c r="AXA185" s="3"/>
      <c r="AXB185" s="3"/>
      <c r="AXC185" s="3"/>
      <c r="AXD185" s="3"/>
      <c r="AXE185" s="3"/>
      <c r="AXF185" s="3"/>
      <c r="AXG185" s="3"/>
      <c r="AXH185" s="3"/>
      <c r="AXI185" s="3"/>
      <c r="AXJ185" s="3"/>
      <c r="AXK185" s="3"/>
      <c r="AXL185" s="3"/>
      <c r="AXM185" s="3"/>
      <c r="AXN185" s="3"/>
      <c r="AXO185" s="3"/>
      <c r="AXP185" s="3"/>
      <c r="AXQ185" s="3"/>
      <c r="AXR185" s="3"/>
      <c r="AXS185" s="3"/>
      <c r="AXT185" s="3"/>
      <c r="AXU185" s="3"/>
      <c r="AXV185" s="3"/>
      <c r="AXW185" s="3"/>
      <c r="AXX185" s="3"/>
      <c r="AXY185" s="3"/>
      <c r="AXZ185" s="3"/>
      <c r="AYA185" s="3"/>
      <c r="AYB185" s="3"/>
      <c r="AYC185" s="3"/>
      <c r="AYD185" s="3"/>
      <c r="AYE185" s="3"/>
      <c r="AYF185" s="3"/>
      <c r="AYG185" s="3"/>
      <c r="AYH185" s="3"/>
      <c r="AYI185" s="3"/>
      <c r="AYJ185" s="3"/>
      <c r="AYK185" s="3"/>
      <c r="AYL185" s="3"/>
      <c r="AYM185" s="3"/>
      <c r="AYN185" s="3"/>
      <c r="AYO185" s="3"/>
      <c r="AYP185" s="3"/>
      <c r="AYQ185" s="3"/>
      <c r="AYR185" s="3"/>
      <c r="AYS185" s="3"/>
      <c r="AYT185" s="3"/>
      <c r="AYU185" s="3"/>
      <c r="AYV185" s="3"/>
      <c r="AYW185" s="3"/>
      <c r="AYX185" s="3"/>
      <c r="AYY185" s="3"/>
      <c r="AYZ185" s="3"/>
      <c r="AZA185" s="3"/>
      <c r="AZB185" s="3"/>
      <c r="AZC185" s="3"/>
      <c r="AZD185" s="3"/>
      <c r="AZE185" s="3"/>
      <c r="AZF185" s="3"/>
      <c r="AZG185" s="3"/>
      <c r="AZH185" s="3"/>
      <c r="AZI185" s="3"/>
      <c r="AZJ185" s="3"/>
      <c r="AZK185" s="3"/>
      <c r="AZL185" s="3"/>
      <c r="AZM185" s="3"/>
      <c r="AZN185" s="3"/>
      <c r="AZO185" s="3"/>
      <c r="AZP185" s="3"/>
      <c r="AZQ185" s="3"/>
      <c r="AZR185" s="3"/>
      <c r="AZS185" s="3"/>
      <c r="AZT185" s="3"/>
      <c r="AZU185" s="3"/>
      <c r="AZV185" s="3"/>
      <c r="AZW185" s="3"/>
      <c r="AZX185" s="3"/>
      <c r="AZY185" s="3"/>
      <c r="AZZ185" s="3"/>
      <c r="BAA185" s="3"/>
      <c r="BAB185" s="3"/>
      <c r="BAC185" s="3"/>
      <c r="BAD185" s="3"/>
      <c r="BAE185" s="3"/>
      <c r="BAF185" s="3"/>
      <c r="BAG185" s="3"/>
      <c r="BAH185" s="3"/>
      <c r="BAI185" s="3"/>
      <c r="BAJ185" s="3"/>
      <c r="BAK185" s="3"/>
      <c r="BAL185" s="3"/>
      <c r="BAM185" s="3"/>
      <c r="BAN185" s="3"/>
      <c r="BAO185" s="3"/>
      <c r="BAP185" s="3"/>
      <c r="BAQ185" s="3"/>
      <c r="BAR185" s="3"/>
      <c r="BAS185" s="3"/>
      <c r="BAT185" s="3"/>
      <c r="BAU185" s="3"/>
      <c r="BAV185" s="3"/>
      <c r="BAW185" s="3"/>
      <c r="BAX185" s="3"/>
      <c r="BAY185" s="3"/>
      <c r="BAZ185" s="3"/>
      <c r="BBA185" s="3"/>
      <c r="BBB185" s="3"/>
      <c r="BBC185" s="3"/>
      <c r="BBD185" s="3"/>
      <c r="BBE185" s="3"/>
      <c r="BBF185" s="3"/>
      <c r="BBG185" s="3"/>
      <c r="BBH185" s="3"/>
      <c r="BBI185" s="3"/>
      <c r="BBJ185" s="3"/>
      <c r="BBK185" s="3"/>
      <c r="BBL185" s="3"/>
      <c r="BBM185" s="3"/>
      <c r="BBN185" s="3"/>
      <c r="BBO185" s="3"/>
      <c r="BBP185" s="3"/>
      <c r="BBQ185" s="3"/>
      <c r="BBR185" s="3"/>
      <c r="BBS185" s="3"/>
      <c r="BBT185" s="3"/>
      <c r="BBU185" s="3"/>
      <c r="BBV185" s="3"/>
      <c r="BBW185" s="3"/>
      <c r="BBX185" s="3"/>
      <c r="BBY185" s="3"/>
      <c r="BBZ185" s="3"/>
      <c r="BCA185" s="3"/>
      <c r="BCB185" s="3"/>
      <c r="BCC185" s="3"/>
      <c r="BCD185" s="3"/>
      <c r="BCE185" s="3"/>
      <c r="BCF185" s="3"/>
      <c r="BCG185" s="3"/>
      <c r="BCH185" s="3"/>
      <c r="BCI185" s="3"/>
      <c r="BCJ185" s="3"/>
      <c r="BCK185" s="3"/>
      <c r="BCL185" s="3"/>
      <c r="BCM185" s="3"/>
      <c r="BCN185" s="3"/>
      <c r="BCO185" s="3"/>
      <c r="BCP185" s="3"/>
      <c r="BCQ185" s="3"/>
      <c r="BCR185" s="3"/>
      <c r="BCS185" s="3"/>
      <c r="BCT185" s="3"/>
      <c r="BCU185" s="3"/>
      <c r="BCV185" s="3"/>
      <c r="BCW185" s="3"/>
      <c r="BCX185" s="3"/>
      <c r="BCY185" s="3"/>
      <c r="BCZ185" s="3"/>
      <c r="BDA185" s="3"/>
      <c r="BDB185" s="3"/>
      <c r="BDC185" s="3"/>
      <c r="BDD185" s="3"/>
      <c r="BDE185" s="3"/>
      <c r="BDF185" s="3"/>
      <c r="BDG185" s="3"/>
      <c r="BDH185" s="3"/>
      <c r="BDI185" s="3"/>
      <c r="BDJ185" s="3"/>
      <c r="BDK185" s="3"/>
      <c r="BDL185" s="3"/>
      <c r="BDM185" s="3"/>
      <c r="BDN185" s="3"/>
      <c r="BDO185" s="3"/>
      <c r="BDP185" s="3"/>
      <c r="BDQ185" s="3"/>
      <c r="BDR185" s="3"/>
      <c r="BDS185" s="3"/>
      <c r="BDT185" s="3"/>
      <c r="BDU185" s="3"/>
      <c r="BDV185" s="3"/>
      <c r="BDW185" s="3"/>
      <c r="BDX185" s="3"/>
      <c r="BDY185" s="3"/>
      <c r="BDZ185" s="3"/>
      <c r="BEA185" s="3"/>
      <c r="BEB185" s="3"/>
      <c r="BEC185" s="3"/>
      <c r="BED185" s="3"/>
      <c r="BEE185" s="3"/>
      <c r="BEF185" s="3"/>
      <c r="BEG185" s="3"/>
      <c r="BEH185" s="3"/>
      <c r="BEI185" s="3"/>
      <c r="BEJ185" s="3"/>
      <c r="BEK185" s="3"/>
      <c r="BEL185" s="3"/>
      <c r="BEM185" s="3"/>
      <c r="BEN185" s="3"/>
      <c r="BEO185" s="3"/>
      <c r="BEP185" s="3"/>
      <c r="BEQ185" s="3"/>
      <c r="BER185" s="3"/>
      <c r="BES185" s="3"/>
      <c r="BET185" s="3"/>
      <c r="BEU185" s="3"/>
      <c r="BEV185" s="3"/>
      <c r="BEW185" s="3"/>
      <c r="BEX185" s="3"/>
      <c r="BEY185" s="3"/>
      <c r="BEZ185" s="3"/>
      <c r="BFA185" s="3"/>
      <c r="BFB185" s="3"/>
      <c r="BFC185" s="3"/>
      <c r="BFD185" s="3"/>
      <c r="BFE185" s="3"/>
      <c r="BFF185" s="3"/>
      <c r="BFG185" s="3"/>
      <c r="BFH185" s="3"/>
      <c r="BFI185" s="3"/>
      <c r="BFJ185" s="3"/>
      <c r="BFK185" s="3"/>
      <c r="BFL185" s="3"/>
      <c r="BFM185" s="3"/>
      <c r="BFN185" s="3"/>
      <c r="BFO185" s="3"/>
      <c r="BFP185" s="3"/>
      <c r="BFQ185" s="3"/>
      <c r="BFR185" s="3"/>
      <c r="BFS185" s="3"/>
      <c r="BFT185" s="3"/>
      <c r="BFU185" s="3"/>
      <c r="BFV185" s="3"/>
      <c r="BFW185" s="3"/>
      <c r="BFX185" s="3"/>
      <c r="BFY185" s="3"/>
      <c r="BFZ185" s="3"/>
      <c r="BGA185" s="3"/>
      <c r="BGB185" s="3"/>
      <c r="BGC185" s="3"/>
      <c r="BGD185" s="3"/>
      <c r="BGE185" s="3"/>
      <c r="BGF185" s="3"/>
      <c r="BGG185" s="3"/>
      <c r="BGH185" s="3"/>
      <c r="BGI185" s="3"/>
      <c r="BGJ185" s="3"/>
      <c r="BGK185" s="3"/>
      <c r="BGL185" s="3"/>
      <c r="BGM185" s="3"/>
      <c r="BGN185" s="3"/>
      <c r="BGO185" s="3"/>
      <c r="BGP185" s="3"/>
      <c r="BGQ185" s="3"/>
      <c r="BGR185" s="3"/>
      <c r="BGS185" s="3"/>
      <c r="BGT185" s="3"/>
      <c r="BGU185" s="3"/>
      <c r="BGV185" s="3"/>
      <c r="BGW185" s="3"/>
      <c r="BGX185" s="3"/>
      <c r="BGY185" s="3"/>
      <c r="BGZ185" s="3"/>
      <c r="BHA185" s="3"/>
      <c r="BHB185" s="3"/>
      <c r="BHC185" s="3"/>
      <c r="BHD185" s="3"/>
      <c r="BHE185" s="3"/>
      <c r="BHF185" s="3"/>
      <c r="BHG185" s="3"/>
      <c r="BHH185" s="3"/>
      <c r="BHI185" s="3"/>
      <c r="BHJ185" s="3"/>
      <c r="BHK185" s="3"/>
      <c r="BHL185" s="3"/>
      <c r="BHM185" s="3"/>
      <c r="BHN185" s="3"/>
      <c r="BHO185" s="3"/>
      <c r="BHP185" s="3"/>
      <c r="BHQ185" s="3"/>
      <c r="BHR185" s="3"/>
      <c r="BHS185" s="3"/>
      <c r="BHT185" s="3"/>
      <c r="BHU185" s="3"/>
      <c r="BHV185" s="3"/>
      <c r="BHW185" s="3"/>
      <c r="BHX185" s="3"/>
      <c r="BHY185" s="3"/>
      <c r="BHZ185" s="3"/>
      <c r="BIA185" s="3"/>
      <c r="BIB185" s="3"/>
      <c r="BIC185" s="3"/>
      <c r="BID185" s="3"/>
      <c r="BIE185" s="3"/>
      <c r="BIF185" s="3"/>
      <c r="BIG185" s="3"/>
      <c r="BIH185" s="3"/>
      <c r="BII185" s="3"/>
      <c r="BIJ185" s="3"/>
      <c r="BIK185" s="3"/>
      <c r="BIL185" s="3"/>
      <c r="BIM185" s="3"/>
      <c r="BIN185" s="3"/>
      <c r="BIO185" s="3"/>
      <c r="BIP185" s="3"/>
      <c r="BIQ185" s="3"/>
      <c r="BIR185" s="3"/>
      <c r="BIS185" s="3"/>
      <c r="BIT185" s="3"/>
      <c r="BIU185" s="3"/>
      <c r="BIV185" s="3"/>
      <c r="BIW185" s="3"/>
      <c r="BIX185" s="3"/>
      <c r="BIY185" s="3"/>
      <c r="BIZ185" s="3"/>
      <c r="BJA185" s="3"/>
      <c r="BJB185" s="3"/>
      <c r="BJC185" s="3"/>
      <c r="BJD185" s="3"/>
      <c r="BJE185" s="3"/>
      <c r="BJF185" s="3"/>
      <c r="BJG185" s="3"/>
      <c r="BJH185" s="3"/>
      <c r="BJI185" s="3"/>
      <c r="BJJ185" s="3"/>
      <c r="BJK185" s="3"/>
      <c r="BJL185" s="3"/>
      <c r="BJM185" s="3"/>
      <c r="BJN185" s="3"/>
      <c r="BJO185" s="3"/>
      <c r="BJP185" s="3"/>
      <c r="BJQ185" s="3"/>
      <c r="BJR185" s="3"/>
      <c r="BJS185" s="3"/>
      <c r="BJT185" s="3"/>
      <c r="BJU185" s="3"/>
      <c r="BJV185" s="3"/>
      <c r="BJW185" s="3"/>
      <c r="BJX185" s="3"/>
      <c r="BJY185" s="3"/>
      <c r="BJZ185" s="3"/>
      <c r="BKA185" s="3"/>
      <c r="BKB185" s="3"/>
      <c r="BKC185" s="3"/>
      <c r="BKD185" s="3"/>
      <c r="BKE185" s="3"/>
      <c r="BKF185" s="3"/>
      <c r="BKG185" s="3"/>
      <c r="BKH185" s="3"/>
      <c r="BKI185" s="3"/>
      <c r="BKJ185" s="3"/>
      <c r="BKK185" s="3"/>
      <c r="BKL185" s="3"/>
      <c r="BKM185" s="3"/>
      <c r="BKN185" s="3"/>
      <c r="BKO185" s="3"/>
      <c r="BKP185" s="3"/>
      <c r="BKQ185" s="3"/>
      <c r="BKR185" s="3"/>
      <c r="BKS185" s="3"/>
      <c r="BKT185" s="3"/>
      <c r="BKU185" s="3"/>
      <c r="BKV185" s="3"/>
      <c r="BKW185" s="3"/>
      <c r="BKX185" s="3"/>
      <c r="BKY185" s="3"/>
      <c r="BKZ185" s="3"/>
      <c r="BLA185" s="3"/>
      <c r="BLB185" s="3"/>
      <c r="BLC185" s="3"/>
      <c r="BLD185" s="3"/>
      <c r="BLE185" s="3"/>
      <c r="BLF185" s="3"/>
      <c r="BLG185" s="3"/>
      <c r="BLH185" s="3"/>
      <c r="BLI185" s="3"/>
      <c r="BLJ185" s="3"/>
      <c r="BLK185" s="3"/>
      <c r="BLL185" s="3"/>
      <c r="BLM185" s="3"/>
      <c r="BLN185" s="3"/>
      <c r="BLO185" s="3"/>
      <c r="BLP185" s="3"/>
      <c r="BLQ185" s="3"/>
      <c r="BLR185" s="3"/>
      <c r="BLS185" s="3"/>
      <c r="BLT185" s="3"/>
      <c r="BLU185" s="3"/>
      <c r="BLV185" s="3"/>
      <c r="BLW185" s="3"/>
      <c r="BLX185" s="3"/>
      <c r="BLY185" s="3"/>
      <c r="BLZ185" s="3"/>
      <c r="BMA185" s="3"/>
      <c r="BMB185" s="3"/>
      <c r="BMC185" s="3"/>
      <c r="BMD185" s="3"/>
      <c r="BME185" s="3"/>
      <c r="BMF185" s="3"/>
      <c r="BMG185" s="3"/>
      <c r="BMH185" s="3"/>
      <c r="BMI185" s="3"/>
      <c r="BMJ185" s="3"/>
      <c r="BMK185" s="3"/>
      <c r="BML185" s="3"/>
      <c r="BMM185" s="3"/>
      <c r="BMN185" s="3"/>
      <c r="BMO185" s="3"/>
      <c r="BMP185" s="3"/>
      <c r="BMQ185" s="3"/>
      <c r="BMR185" s="3"/>
      <c r="BMS185" s="3"/>
      <c r="BMT185" s="3"/>
      <c r="BMU185" s="3"/>
      <c r="BMV185" s="3"/>
      <c r="BMW185" s="3"/>
      <c r="BMX185" s="3"/>
      <c r="BMY185" s="3"/>
      <c r="BMZ185" s="3"/>
      <c r="BNA185" s="3"/>
      <c r="BNB185" s="3"/>
      <c r="BNC185" s="3"/>
      <c r="BND185" s="3"/>
      <c r="BNE185" s="3"/>
      <c r="BNF185" s="3"/>
      <c r="BNG185" s="3"/>
      <c r="BNH185" s="3"/>
      <c r="BNI185" s="3"/>
      <c r="BNJ185" s="3"/>
      <c r="BNK185" s="3"/>
      <c r="BNL185" s="3"/>
      <c r="BNM185" s="3"/>
      <c r="BNN185" s="3"/>
      <c r="BNO185" s="3"/>
      <c r="BNP185" s="3"/>
      <c r="BNQ185" s="3"/>
      <c r="BNR185" s="3"/>
      <c r="BNS185" s="3"/>
      <c r="BNT185" s="3"/>
      <c r="BNU185" s="3"/>
      <c r="BNV185" s="3"/>
      <c r="BNW185" s="3"/>
      <c r="BNX185" s="3"/>
      <c r="BNY185" s="3"/>
      <c r="BNZ185" s="3"/>
      <c r="BOA185" s="3"/>
      <c r="BOB185" s="3"/>
      <c r="BOC185" s="3"/>
      <c r="BOD185" s="3"/>
      <c r="BOE185" s="3"/>
      <c r="BOF185" s="3"/>
      <c r="BOG185" s="3"/>
      <c r="BOH185" s="3"/>
      <c r="BOI185" s="3"/>
      <c r="BOJ185" s="3"/>
      <c r="BOK185" s="3"/>
      <c r="BOL185" s="3"/>
      <c r="BOM185" s="3"/>
      <c r="BON185" s="3"/>
      <c r="BOO185" s="3"/>
      <c r="BOP185" s="3"/>
      <c r="BOQ185" s="3"/>
      <c r="BOR185" s="3"/>
      <c r="BOS185" s="3"/>
      <c r="BOT185" s="3"/>
      <c r="BOU185" s="3"/>
      <c r="BOV185" s="3"/>
      <c r="BOW185" s="3"/>
      <c r="BOX185" s="3"/>
      <c r="BOY185" s="3"/>
      <c r="BOZ185" s="3"/>
      <c r="BPA185" s="3"/>
      <c r="BPB185" s="3"/>
      <c r="BPC185" s="3"/>
      <c r="BPD185" s="3"/>
      <c r="BPE185" s="3"/>
      <c r="BPF185" s="3"/>
      <c r="BPG185" s="3"/>
      <c r="BPH185" s="3"/>
      <c r="BPI185" s="3"/>
      <c r="BPJ185" s="3"/>
      <c r="BPK185" s="3"/>
      <c r="BPL185" s="3"/>
      <c r="BPM185" s="3"/>
      <c r="BPN185" s="3"/>
      <c r="BPO185" s="3"/>
      <c r="BPP185" s="3"/>
      <c r="BPQ185" s="3"/>
      <c r="BPR185" s="3"/>
      <c r="BPS185" s="3"/>
      <c r="BPT185" s="3"/>
      <c r="BPU185" s="3"/>
      <c r="BPV185" s="3"/>
      <c r="BPW185" s="3"/>
      <c r="BPX185" s="3"/>
      <c r="BPY185" s="3"/>
      <c r="BPZ185" s="3"/>
      <c r="BQA185" s="3"/>
      <c r="BQB185" s="3"/>
      <c r="BQC185" s="3"/>
      <c r="BQD185" s="3"/>
      <c r="BQE185" s="3"/>
      <c r="BQF185" s="3"/>
      <c r="BQG185" s="3"/>
      <c r="BQH185" s="3"/>
      <c r="BQI185" s="3"/>
      <c r="BQJ185" s="3"/>
      <c r="BQK185" s="3"/>
      <c r="BQL185" s="3"/>
      <c r="BQM185" s="3"/>
      <c r="BQN185" s="3"/>
      <c r="BQO185" s="3"/>
      <c r="BQP185" s="3"/>
      <c r="BQQ185" s="3"/>
      <c r="BQR185" s="3"/>
      <c r="BQS185" s="3"/>
      <c r="BQT185" s="3"/>
      <c r="BQU185" s="3"/>
      <c r="BQV185" s="3"/>
      <c r="BQW185" s="3"/>
      <c r="BQX185" s="3"/>
      <c r="BQY185" s="3"/>
      <c r="BQZ185" s="3"/>
      <c r="BRA185" s="3"/>
      <c r="BRB185" s="3"/>
      <c r="BRC185" s="3"/>
      <c r="BRD185" s="3"/>
      <c r="BRE185" s="3"/>
      <c r="BRF185" s="3"/>
      <c r="BRG185" s="3"/>
      <c r="BRH185" s="3"/>
      <c r="BRI185" s="3"/>
      <c r="BRJ185" s="3"/>
      <c r="BRK185" s="3"/>
      <c r="BRL185" s="3"/>
      <c r="BRM185" s="3"/>
      <c r="BRN185" s="3"/>
      <c r="BRO185" s="3"/>
      <c r="BRP185" s="3"/>
      <c r="BRQ185" s="3"/>
      <c r="BRR185" s="3"/>
      <c r="BRS185" s="3"/>
      <c r="BRT185" s="3"/>
      <c r="BRU185" s="3"/>
      <c r="BRV185" s="3"/>
      <c r="BRW185" s="3"/>
      <c r="BRX185" s="3"/>
      <c r="BRY185" s="3"/>
      <c r="BRZ185" s="3"/>
      <c r="BSA185" s="3"/>
      <c r="BSB185" s="3"/>
      <c r="BSC185" s="3"/>
      <c r="BSD185" s="3"/>
      <c r="BSE185" s="3"/>
      <c r="BSF185" s="3"/>
      <c r="BSG185" s="3"/>
      <c r="BSH185" s="3"/>
      <c r="BSI185" s="3"/>
      <c r="BSJ185" s="3"/>
      <c r="BSK185" s="3"/>
      <c r="BSL185" s="3"/>
      <c r="BSM185" s="3"/>
      <c r="BSN185" s="3"/>
      <c r="BSO185" s="3"/>
      <c r="BSP185" s="3"/>
      <c r="BSQ185" s="3"/>
      <c r="BSR185" s="3"/>
      <c r="BSS185" s="3"/>
      <c r="BST185" s="3"/>
      <c r="BSU185" s="3"/>
      <c r="BSV185" s="3"/>
      <c r="BSW185" s="3"/>
      <c r="BSX185" s="3"/>
      <c r="BSY185" s="3"/>
      <c r="BSZ185" s="3"/>
      <c r="BTA185" s="3"/>
      <c r="BTB185" s="3"/>
      <c r="BTC185" s="3"/>
      <c r="BTD185" s="3"/>
      <c r="BTE185" s="3"/>
      <c r="BTF185" s="3"/>
      <c r="BTG185" s="3"/>
      <c r="BTH185" s="3"/>
      <c r="BTI185" s="3"/>
      <c r="BTJ185" s="3"/>
      <c r="BTK185" s="3"/>
      <c r="BTL185" s="3"/>
      <c r="BTM185" s="3"/>
      <c r="BTN185" s="3"/>
      <c r="BTO185" s="3"/>
      <c r="BTP185" s="3"/>
      <c r="BTQ185" s="3"/>
      <c r="BTR185" s="3"/>
      <c r="BTS185" s="3"/>
      <c r="BTT185" s="3"/>
      <c r="BTU185" s="3"/>
      <c r="BTV185" s="3"/>
      <c r="BTW185" s="3"/>
      <c r="BTX185" s="3"/>
      <c r="BTY185" s="3"/>
      <c r="BTZ185" s="3"/>
      <c r="BUA185" s="3"/>
      <c r="BUB185" s="3"/>
      <c r="BUC185" s="3"/>
      <c r="BUD185" s="3"/>
      <c r="BUE185" s="3"/>
      <c r="BUF185" s="3"/>
      <c r="BUG185" s="3"/>
      <c r="BUH185" s="3"/>
      <c r="BUI185" s="3"/>
      <c r="BUJ185" s="3"/>
      <c r="BUK185" s="3"/>
      <c r="BUL185" s="3"/>
      <c r="BUM185" s="3"/>
      <c r="BUN185" s="3"/>
      <c r="BUO185" s="3"/>
      <c r="BUP185" s="3"/>
      <c r="BUQ185" s="3"/>
      <c r="BUR185" s="3"/>
      <c r="BUS185" s="3"/>
      <c r="BUT185" s="3"/>
      <c r="BUU185" s="3"/>
      <c r="BUV185" s="3"/>
      <c r="BUW185" s="3"/>
      <c r="BUX185" s="3"/>
      <c r="BUY185" s="3"/>
      <c r="BUZ185" s="3"/>
      <c r="BVA185" s="3"/>
      <c r="BVB185" s="3"/>
      <c r="BVC185" s="3"/>
      <c r="BVD185" s="3"/>
      <c r="BVE185" s="3"/>
      <c r="BVF185" s="3"/>
      <c r="BVG185" s="3"/>
      <c r="BVH185" s="3"/>
      <c r="BVI185" s="3"/>
      <c r="BVJ185" s="3"/>
      <c r="BVK185" s="3"/>
      <c r="BVL185" s="3"/>
      <c r="BVM185" s="3"/>
      <c r="BVN185" s="3"/>
      <c r="BVO185" s="3"/>
      <c r="BVP185" s="3"/>
      <c r="BVQ185" s="3"/>
      <c r="BVR185" s="3"/>
      <c r="BVS185" s="3"/>
      <c r="BVT185" s="3"/>
      <c r="BVU185" s="3"/>
      <c r="BVV185" s="3"/>
      <c r="BVW185" s="3"/>
      <c r="BVX185" s="3"/>
      <c r="BVY185" s="3"/>
      <c r="BVZ185" s="3"/>
      <c r="BWA185" s="3"/>
      <c r="BWB185" s="3"/>
      <c r="BWC185" s="3"/>
      <c r="BWD185" s="3"/>
      <c r="BWE185" s="3"/>
      <c r="BWF185" s="3"/>
      <c r="BWG185" s="3"/>
      <c r="BWH185" s="3"/>
      <c r="BWI185" s="3"/>
      <c r="BWJ185" s="3"/>
      <c r="BWK185" s="3"/>
      <c r="BWL185" s="3"/>
      <c r="BWM185" s="3"/>
      <c r="BWN185" s="3"/>
      <c r="BWO185" s="3"/>
      <c r="BWP185" s="3"/>
      <c r="BWQ185" s="3"/>
      <c r="BWR185" s="3"/>
      <c r="BWS185" s="3"/>
      <c r="BWT185" s="3"/>
      <c r="BWU185" s="3"/>
      <c r="BWV185" s="3"/>
      <c r="BWW185" s="3"/>
      <c r="BWX185" s="3"/>
      <c r="BWY185" s="3"/>
      <c r="BWZ185" s="3"/>
      <c r="BXA185" s="3"/>
      <c r="BXB185" s="3"/>
      <c r="BXC185" s="3"/>
      <c r="BXD185" s="3"/>
      <c r="BXE185" s="3"/>
      <c r="BXF185" s="3"/>
      <c r="BXG185" s="3"/>
      <c r="BXH185" s="3"/>
      <c r="BXI185" s="3"/>
      <c r="BXJ185" s="3"/>
      <c r="BXK185" s="3"/>
      <c r="BXL185" s="3"/>
      <c r="BXM185" s="3"/>
      <c r="BXN185" s="3"/>
      <c r="BXO185" s="3"/>
      <c r="BXP185" s="3"/>
      <c r="BXQ185" s="3"/>
      <c r="BXR185" s="3"/>
      <c r="BXS185" s="3"/>
      <c r="BXT185" s="3"/>
      <c r="BXU185" s="3"/>
      <c r="BXV185" s="3"/>
      <c r="BXW185" s="3"/>
      <c r="BXX185" s="3"/>
      <c r="BXY185" s="3"/>
      <c r="BXZ185" s="3"/>
      <c r="BYA185" s="3"/>
      <c r="BYB185" s="3"/>
      <c r="BYC185" s="3"/>
      <c r="BYD185" s="3"/>
      <c r="BYE185" s="3"/>
      <c r="BYF185" s="3"/>
      <c r="BYG185" s="3"/>
      <c r="BYH185" s="3"/>
      <c r="BYI185" s="3"/>
      <c r="BYJ185" s="3"/>
      <c r="BYK185" s="3"/>
      <c r="BYL185" s="3"/>
      <c r="BYM185" s="3"/>
      <c r="BYN185" s="3"/>
      <c r="BYO185" s="3"/>
      <c r="BYP185" s="3"/>
      <c r="BYQ185" s="3"/>
      <c r="BYR185" s="3"/>
      <c r="BYS185" s="3"/>
      <c r="BYT185" s="3"/>
      <c r="BYU185" s="3"/>
      <c r="BYV185" s="3"/>
      <c r="BYW185" s="3"/>
      <c r="BYX185" s="3"/>
      <c r="BYY185" s="3"/>
      <c r="BYZ185" s="3"/>
      <c r="BZA185" s="3"/>
      <c r="BZB185" s="3"/>
      <c r="BZC185" s="3"/>
      <c r="BZD185" s="3"/>
      <c r="BZE185" s="3"/>
      <c r="BZF185" s="3"/>
      <c r="BZG185" s="3"/>
      <c r="BZH185" s="3"/>
      <c r="BZI185" s="3"/>
      <c r="BZJ185" s="3"/>
      <c r="BZK185" s="3"/>
      <c r="BZL185" s="3"/>
      <c r="BZM185" s="3"/>
      <c r="BZN185" s="3"/>
      <c r="BZO185" s="3"/>
      <c r="BZP185" s="3"/>
      <c r="BZQ185" s="3"/>
      <c r="BZR185" s="3"/>
      <c r="BZS185" s="3"/>
      <c r="BZT185" s="3"/>
      <c r="BZU185" s="3"/>
      <c r="BZV185" s="3"/>
      <c r="BZW185" s="3"/>
      <c r="BZX185" s="3"/>
      <c r="BZY185" s="3"/>
      <c r="BZZ185" s="3"/>
      <c r="CAA185" s="3"/>
      <c r="CAB185" s="3"/>
      <c r="CAC185" s="3"/>
      <c r="CAD185" s="3"/>
      <c r="CAE185" s="3"/>
      <c r="CAF185" s="3"/>
      <c r="CAG185" s="3"/>
      <c r="CAH185" s="3"/>
      <c r="CAI185" s="3"/>
      <c r="CAJ185" s="3"/>
      <c r="CAK185" s="3"/>
      <c r="CAL185" s="3"/>
      <c r="CAM185" s="3"/>
      <c r="CAN185" s="3"/>
      <c r="CAO185" s="3"/>
      <c r="CAP185" s="3"/>
      <c r="CAQ185" s="3"/>
      <c r="CAR185" s="3"/>
      <c r="CAS185" s="3"/>
      <c r="CAT185" s="3"/>
      <c r="CAU185" s="3"/>
      <c r="CAV185" s="3"/>
      <c r="CAW185" s="3"/>
      <c r="CAX185" s="3"/>
      <c r="CAY185" s="3"/>
      <c r="CAZ185" s="3"/>
      <c r="CBA185" s="3"/>
      <c r="CBB185" s="3"/>
      <c r="CBC185" s="3"/>
      <c r="CBD185" s="3"/>
      <c r="CBE185" s="3"/>
      <c r="CBF185" s="3"/>
      <c r="CBG185" s="3"/>
      <c r="CBH185" s="3"/>
      <c r="CBI185" s="3"/>
      <c r="CBJ185" s="3"/>
      <c r="CBK185" s="3"/>
      <c r="CBL185" s="3"/>
      <c r="CBM185" s="3"/>
      <c r="CBN185" s="3"/>
      <c r="CBO185" s="3"/>
      <c r="CBP185" s="3"/>
      <c r="CBQ185" s="3"/>
      <c r="CBR185" s="3"/>
      <c r="CBS185" s="3"/>
      <c r="CBT185" s="3"/>
      <c r="CBU185" s="3"/>
      <c r="CBV185" s="3"/>
      <c r="CBW185" s="3"/>
      <c r="CBX185" s="3"/>
      <c r="CBY185" s="3"/>
      <c r="CBZ185" s="3"/>
      <c r="CCA185" s="3"/>
      <c r="CCB185" s="3"/>
      <c r="CCC185" s="3"/>
      <c r="CCD185" s="3"/>
      <c r="CCE185" s="3"/>
      <c r="CCF185" s="3"/>
      <c r="CCG185" s="3"/>
      <c r="CCH185" s="3"/>
      <c r="CCI185" s="3"/>
      <c r="CCJ185" s="3"/>
      <c r="CCK185" s="3"/>
      <c r="CCL185" s="3"/>
      <c r="CCM185" s="3"/>
      <c r="CCN185" s="3"/>
      <c r="CCO185" s="3"/>
      <c r="CCP185" s="3"/>
      <c r="CCQ185" s="3"/>
      <c r="CCR185" s="3"/>
      <c r="CCS185" s="3"/>
      <c r="CCT185" s="3"/>
      <c r="CCU185" s="3"/>
      <c r="CCV185" s="3"/>
      <c r="CCW185" s="3"/>
      <c r="CCX185" s="3"/>
      <c r="CCY185" s="3"/>
      <c r="CCZ185" s="3"/>
      <c r="CDA185" s="3"/>
      <c r="CDB185" s="3"/>
      <c r="CDC185" s="3"/>
      <c r="CDD185" s="3"/>
      <c r="CDE185" s="3"/>
      <c r="CDF185" s="3"/>
      <c r="CDG185" s="3"/>
      <c r="CDH185" s="3"/>
      <c r="CDI185" s="3"/>
      <c r="CDJ185" s="3"/>
      <c r="CDK185" s="3"/>
      <c r="CDL185" s="3"/>
      <c r="CDM185" s="3"/>
      <c r="CDN185" s="3"/>
      <c r="CDO185" s="3"/>
      <c r="CDP185" s="3"/>
      <c r="CDQ185" s="3"/>
      <c r="CDR185" s="3"/>
      <c r="CDS185" s="3"/>
      <c r="CDT185" s="3"/>
      <c r="CDU185" s="3"/>
      <c r="CDV185" s="3"/>
      <c r="CDW185" s="3"/>
      <c r="CDX185" s="3"/>
      <c r="CDY185" s="3"/>
      <c r="CDZ185" s="3"/>
      <c r="CEA185" s="3"/>
      <c r="CEB185" s="3"/>
      <c r="CEC185" s="3"/>
      <c r="CED185" s="3"/>
      <c r="CEE185" s="3"/>
      <c r="CEF185" s="3"/>
      <c r="CEG185" s="3"/>
      <c r="CEH185" s="3"/>
      <c r="CEI185" s="3"/>
      <c r="CEJ185" s="3"/>
      <c r="CEK185" s="3"/>
      <c r="CEL185" s="3"/>
      <c r="CEM185" s="3"/>
      <c r="CEN185" s="3"/>
      <c r="CEO185" s="3"/>
      <c r="CEP185" s="3"/>
      <c r="CEQ185" s="3"/>
      <c r="CER185" s="3"/>
      <c r="CES185" s="3"/>
      <c r="CET185" s="3"/>
      <c r="CEU185" s="3"/>
      <c r="CEV185" s="3"/>
      <c r="CEW185" s="3"/>
      <c r="CEX185" s="3"/>
      <c r="CEY185" s="3"/>
      <c r="CEZ185" s="3"/>
      <c r="CFA185" s="3"/>
      <c r="CFB185" s="3"/>
      <c r="CFC185" s="3"/>
      <c r="CFD185" s="3"/>
      <c r="CFE185" s="3"/>
      <c r="CFF185" s="3"/>
      <c r="CFG185" s="3"/>
      <c r="CFH185" s="3"/>
      <c r="CFI185" s="3"/>
      <c r="CFJ185" s="3"/>
      <c r="CFK185" s="3"/>
      <c r="CFL185" s="3"/>
      <c r="CFM185" s="3"/>
      <c r="CFN185" s="3"/>
      <c r="CFO185" s="3"/>
      <c r="CFP185" s="3"/>
      <c r="CFQ185" s="3"/>
      <c r="CFR185" s="3"/>
      <c r="CFS185" s="3"/>
      <c r="CFT185" s="3"/>
      <c r="CFU185" s="3"/>
      <c r="CFV185" s="3"/>
      <c r="CFW185" s="3"/>
      <c r="CFX185" s="3"/>
      <c r="CFY185" s="3"/>
      <c r="CFZ185" s="3"/>
      <c r="CGA185" s="3"/>
      <c r="CGB185" s="3"/>
      <c r="CGC185" s="3"/>
      <c r="CGD185" s="3"/>
      <c r="CGE185" s="3"/>
      <c r="CGF185" s="3"/>
      <c r="CGG185" s="3"/>
      <c r="CGH185" s="3"/>
      <c r="CGI185" s="3"/>
      <c r="CGJ185" s="3"/>
      <c r="CGK185" s="3"/>
      <c r="CGL185" s="3"/>
      <c r="CGM185" s="3"/>
      <c r="CGN185" s="3"/>
      <c r="CGO185" s="3"/>
      <c r="CGP185" s="3"/>
      <c r="CGQ185" s="3"/>
      <c r="CGR185" s="3"/>
      <c r="CGS185" s="3"/>
      <c r="CGT185" s="3"/>
      <c r="CGU185" s="3"/>
      <c r="CGV185" s="3"/>
      <c r="CGW185" s="3"/>
      <c r="CGX185" s="3"/>
      <c r="CGY185" s="3"/>
      <c r="CGZ185" s="3"/>
      <c r="CHA185" s="3"/>
      <c r="CHB185" s="3"/>
      <c r="CHC185" s="3"/>
      <c r="CHD185" s="3"/>
      <c r="CHE185" s="3"/>
      <c r="CHF185" s="3"/>
      <c r="CHG185" s="3"/>
      <c r="CHH185" s="3"/>
      <c r="CHI185" s="3"/>
      <c r="CHJ185" s="3"/>
      <c r="CHK185" s="3"/>
      <c r="CHL185" s="3"/>
      <c r="CHM185" s="3"/>
      <c r="CHN185" s="3"/>
      <c r="CHO185" s="3"/>
      <c r="CHP185" s="3"/>
      <c r="CHQ185" s="3"/>
      <c r="CHR185" s="3"/>
      <c r="CHS185" s="3"/>
      <c r="CHT185" s="3"/>
      <c r="CHU185" s="3"/>
      <c r="CHV185" s="3"/>
      <c r="CHW185" s="3"/>
      <c r="CHX185" s="3"/>
      <c r="CHY185" s="3"/>
      <c r="CHZ185" s="3"/>
      <c r="CIA185" s="3"/>
      <c r="CIB185" s="3"/>
      <c r="CIC185" s="3"/>
      <c r="CID185" s="3"/>
      <c r="CIE185" s="3"/>
      <c r="CIF185" s="3"/>
      <c r="CIG185" s="3"/>
      <c r="CIH185" s="3"/>
      <c r="CII185" s="3"/>
      <c r="CIJ185" s="3"/>
      <c r="CIK185" s="3"/>
      <c r="CIL185" s="3"/>
      <c r="CIM185" s="3"/>
      <c r="CIN185" s="3"/>
      <c r="CIO185" s="3"/>
      <c r="CIP185" s="3"/>
      <c r="CIQ185" s="3"/>
      <c r="CIR185" s="3"/>
      <c r="CIS185" s="3"/>
      <c r="CIT185" s="3"/>
      <c r="CIU185" s="3"/>
      <c r="CIV185" s="3"/>
      <c r="CIW185" s="3"/>
      <c r="CIX185" s="3"/>
      <c r="CIY185" s="3"/>
      <c r="CIZ185" s="3"/>
      <c r="CJA185" s="3"/>
      <c r="CJB185" s="3"/>
      <c r="CJC185" s="3"/>
      <c r="CJD185" s="3"/>
      <c r="CJE185" s="3"/>
      <c r="CJF185" s="3"/>
      <c r="CJG185" s="3"/>
      <c r="CJH185" s="3"/>
      <c r="CJI185" s="3"/>
      <c r="CJJ185" s="3"/>
      <c r="CJK185" s="3"/>
      <c r="CJL185" s="3"/>
      <c r="CJM185" s="3"/>
      <c r="CJN185" s="3"/>
      <c r="CJO185" s="3"/>
      <c r="CJP185" s="3"/>
      <c r="CJQ185" s="3"/>
      <c r="CJR185" s="3"/>
      <c r="CJS185" s="3"/>
      <c r="CJT185" s="3"/>
      <c r="CJU185" s="3"/>
      <c r="CJV185" s="3"/>
      <c r="CJW185" s="3"/>
      <c r="CJX185" s="3"/>
      <c r="CJY185" s="3"/>
      <c r="CJZ185" s="3"/>
      <c r="CKA185" s="3"/>
      <c r="CKB185" s="3"/>
      <c r="CKC185" s="3"/>
      <c r="CKD185" s="3"/>
      <c r="CKE185" s="3"/>
      <c r="CKF185" s="3"/>
      <c r="CKG185" s="3"/>
      <c r="CKH185" s="3"/>
      <c r="CKI185" s="3"/>
      <c r="CKJ185" s="3"/>
      <c r="CKK185" s="3"/>
      <c r="CKL185" s="3"/>
      <c r="CKM185" s="3"/>
      <c r="CKN185" s="3"/>
      <c r="CKO185" s="3"/>
      <c r="CKP185" s="3"/>
      <c r="CKQ185" s="3"/>
      <c r="CKR185" s="3"/>
      <c r="CKS185" s="3"/>
      <c r="CKT185" s="3"/>
      <c r="CKU185" s="3"/>
      <c r="CKV185" s="3"/>
      <c r="CKW185" s="3"/>
      <c r="CKX185" s="3"/>
      <c r="CKY185" s="3"/>
      <c r="CKZ185" s="3"/>
      <c r="CLA185" s="3"/>
      <c r="CLB185" s="3"/>
      <c r="CLC185" s="3"/>
      <c r="CLD185" s="3"/>
      <c r="CLE185" s="3"/>
      <c r="CLF185" s="3"/>
      <c r="CLG185" s="3"/>
      <c r="CLH185" s="3"/>
      <c r="CLI185" s="3"/>
      <c r="CLJ185" s="3"/>
      <c r="CLK185" s="3"/>
      <c r="CLL185" s="3"/>
      <c r="CLM185" s="3"/>
      <c r="CLN185" s="3"/>
      <c r="CLO185" s="3"/>
      <c r="CLP185" s="3"/>
      <c r="CLQ185" s="3"/>
      <c r="CLR185" s="3"/>
      <c r="CLS185" s="3"/>
      <c r="CLT185" s="3"/>
      <c r="CLU185" s="3"/>
      <c r="CLV185" s="3"/>
      <c r="CLW185" s="3"/>
      <c r="CLX185" s="3"/>
      <c r="CLY185" s="3"/>
      <c r="CLZ185" s="3"/>
      <c r="CMA185" s="3"/>
      <c r="CMB185" s="3"/>
      <c r="CMC185" s="3"/>
      <c r="CMD185" s="3"/>
      <c r="CME185" s="3"/>
      <c r="CMF185" s="3"/>
      <c r="CMG185" s="3"/>
      <c r="CMH185" s="3"/>
      <c r="CMI185" s="3"/>
      <c r="CMJ185" s="3"/>
      <c r="CMK185" s="3"/>
      <c r="CML185" s="3"/>
      <c r="CMM185" s="3"/>
      <c r="CMN185" s="3"/>
      <c r="CMO185" s="3"/>
      <c r="CMP185" s="3"/>
      <c r="CMQ185" s="3"/>
      <c r="CMR185" s="3"/>
      <c r="CMS185" s="3"/>
      <c r="CMT185" s="3"/>
      <c r="CMU185" s="3"/>
      <c r="CMV185" s="3"/>
      <c r="CMW185" s="3"/>
      <c r="CMX185" s="3"/>
      <c r="CMY185" s="3"/>
      <c r="CMZ185" s="3"/>
      <c r="CNA185" s="3"/>
      <c r="CNB185" s="3"/>
      <c r="CNC185" s="3"/>
      <c r="CND185" s="3"/>
      <c r="CNE185" s="3"/>
      <c r="CNF185" s="3"/>
      <c r="CNG185" s="3"/>
      <c r="CNH185" s="3"/>
      <c r="CNI185" s="3"/>
      <c r="CNJ185" s="3"/>
      <c r="CNK185" s="3"/>
      <c r="CNL185" s="3"/>
      <c r="CNM185" s="3"/>
      <c r="CNN185" s="3"/>
      <c r="CNO185" s="3"/>
      <c r="CNP185" s="3"/>
      <c r="CNQ185" s="3"/>
      <c r="CNR185" s="3"/>
      <c r="CNS185" s="3"/>
      <c r="CNT185" s="3"/>
      <c r="CNU185" s="3"/>
      <c r="CNV185" s="3"/>
      <c r="CNW185" s="3"/>
      <c r="CNX185" s="3"/>
      <c r="CNY185" s="3"/>
      <c r="CNZ185" s="3"/>
      <c r="COA185" s="3"/>
      <c r="COB185" s="3"/>
      <c r="COC185" s="3"/>
      <c r="COD185" s="3"/>
      <c r="COE185" s="3"/>
      <c r="COF185" s="3"/>
      <c r="COG185" s="3"/>
      <c r="COH185" s="3"/>
      <c r="COI185" s="3"/>
      <c r="COJ185" s="3"/>
      <c r="COK185" s="3"/>
      <c r="COL185" s="3"/>
      <c r="COM185" s="3"/>
      <c r="CON185" s="3"/>
      <c r="COO185" s="3"/>
      <c r="COP185" s="3"/>
      <c r="COQ185" s="3"/>
      <c r="COR185" s="3"/>
      <c r="COS185" s="3"/>
      <c r="COT185" s="3"/>
      <c r="COU185" s="3"/>
      <c r="COV185" s="3"/>
      <c r="COW185" s="3"/>
      <c r="COX185" s="3"/>
      <c r="COY185" s="3"/>
      <c r="COZ185" s="3"/>
      <c r="CPA185" s="3"/>
      <c r="CPB185" s="3"/>
      <c r="CPC185" s="3"/>
      <c r="CPD185" s="3"/>
      <c r="CPE185" s="3"/>
      <c r="CPF185" s="3"/>
      <c r="CPG185" s="3"/>
      <c r="CPH185" s="3"/>
      <c r="CPI185" s="3"/>
      <c r="CPJ185" s="3"/>
      <c r="CPK185" s="3"/>
      <c r="CPL185" s="3"/>
      <c r="CPM185" s="3"/>
      <c r="CPN185" s="3"/>
      <c r="CPO185" s="3"/>
      <c r="CPP185" s="3"/>
      <c r="CPQ185" s="3"/>
      <c r="CPR185" s="3"/>
      <c r="CPS185" s="3"/>
      <c r="CPT185" s="3"/>
      <c r="CPU185" s="3"/>
      <c r="CPV185" s="3"/>
      <c r="CPW185" s="3"/>
      <c r="CPX185" s="3"/>
      <c r="CPY185" s="3"/>
      <c r="CPZ185" s="3"/>
      <c r="CQA185" s="3"/>
      <c r="CQB185" s="3"/>
      <c r="CQC185" s="3"/>
      <c r="CQD185" s="3"/>
      <c r="CQE185" s="3"/>
      <c r="CQF185" s="3"/>
      <c r="CQG185" s="3"/>
      <c r="CQH185" s="3"/>
      <c r="CQI185" s="3"/>
      <c r="CQJ185" s="3"/>
      <c r="CQK185" s="3"/>
      <c r="CQL185" s="3"/>
      <c r="CQM185" s="3"/>
      <c r="CQN185" s="3"/>
      <c r="CQO185" s="3"/>
      <c r="CQP185" s="3"/>
      <c r="CQQ185" s="3"/>
      <c r="CQR185" s="3"/>
      <c r="CQS185" s="3"/>
      <c r="CQT185" s="3"/>
      <c r="CQU185" s="3"/>
      <c r="CQV185" s="3"/>
      <c r="CQW185" s="3"/>
      <c r="CQX185" s="3"/>
      <c r="CQY185" s="3"/>
      <c r="CQZ185" s="3"/>
      <c r="CRA185" s="3"/>
      <c r="CRB185" s="3"/>
      <c r="CRC185" s="3"/>
      <c r="CRD185" s="3"/>
      <c r="CRE185" s="3"/>
      <c r="CRF185" s="3"/>
      <c r="CRG185" s="3"/>
      <c r="CRH185" s="3"/>
      <c r="CRI185" s="3"/>
      <c r="CRJ185" s="3"/>
      <c r="CRK185" s="3"/>
      <c r="CRL185" s="3"/>
      <c r="CRM185" s="3"/>
      <c r="CRN185" s="3"/>
      <c r="CRO185" s="3"/>
      <c r="CRP185" s="3"/>
      <c r="CRQ185" s="3"/>
      <c r="CRR185" s="3"/>
      <c r="CRS185" s="3"/>
      <c r="CRT185" s="3"/>
      <c r="CRU185" s="3"/>
      <c r="CRV185" s="3"/>
      <c r="CRW185" s="3"/>
      <c r="CRX185" s="3"/>
      <c r="CRY185" s="3"/>
      <c r="CRZ185" s="3"/>
      <c r="CSA185" s="3"/>
      <c r="CSB185" s="3"/>
      <c r="CSC185" s="3"/>
      <c r="CSD185" s="3"/>
      <c r="CSE185" s="3"/>
      <c r="CSF185" s="3"/>
      <c r="CSG185" s="3"/>
      <c r="CSH185" s="3"/>
      <c r="CSI185" s="3"/>
      <c r="CSJ185" s="3"/>
      <c r="CSK185" s="3"/>
      <c r="CSL185" s="3"/>
      <c r="CSM185" s="3"/>
      <c r="CSN185" s="3"/>
      <c r="CSO185" s="3"/>
      <c r="CSP185" s="3"/>
      <c r="CSQ185" s="3"/>
      <c r="CSR185" s="3"/>
      <c r="CSS185" s="3"/>
      <c r="CST185" s="3"/>
      <c r="CSU185" s="3"/>
      <c r="CSV185" s="3"/>
      <c r="CSW185" s="3"/>
      <c r="CSX185" s="3"/>
      <c r="CSY185" s="3"/>
      <c r="CSZ185" s="3"/>
      <c r="CTA185" s="3"/>
      <c r="CTB185" s="3"/>
      <c r="CTC185" s="3"/>
      <c r="CTD185" s="3"/>
      <c r="CTE185" s="3"/>
      <c r="CTF185" s="3"/>
      <c r="CTG185" s="3"/>
      <c r="CTH185" s="3"/>
      <c r="CTI185" s="3"/>
      <c r="CTJ185" s="3"/>
      <c r="CTK185" s="3"/>
      <c r="CTL185" s="3"/>
      <c r="CTM185" s="3"/>
      <c r="CTN185" s="3"/>
      <c r="CTO185" s="3"/>
      <c r="CTP185" s="3"/>
      <c r="CTQ185" s="3"/>
      <c r="CTR185" s="3"/>
      <c r="CTS185" s="3"/>
      <c r="CTT185" s="3"/>
      <c r="CTU185" s="3"/>
      <c r="CTV185" s="3"/>
      <c r="CTW185" s="3"/>
      <c r="CTX185" s="3"/>
      <c r="CTY185" s="3"/>
      <c r="CTZ185" s="3"/>
      <c r="CUA185" s="3"/>
      <c r="CUB185" s="3"/>
      <c r="CUC185" s="3"/>
      <c r="CUD185" s="3"/>
      <c r="CUE185" s="3"/>
      <c r="CUF185" s="3"/>
      <c r="CUG185" s="3"/>
      <c r="CUH185" s="3"/>
      <c r="CUI185" s="3"/>
      <c r="CUJ185" s="3"/>
      <c r="CUK185" s="3"/>
      <c r="CUL185" s="3"/>
      <c r="CUM185" s="3"/>
      <c r="CUN185" s="3"/>
      <c r="CUO185" s="3"/>
      <c r="CUP185" s="3"/>
      <c r="CUQ185" s="3"/>
      <c r="CUR185" s="3"/>
      <c r="CUS185" s="3"/>
      <c r="CUT185" s="3"/>
      <c r="CUU185" s="3"/>
      <c r="CUV185" s="3"/>
      <c r="CUW185" s="3"/>
      <c r="CUX185" s="3"/>
      <c r="CUY185" s="3"/>
      <c r="CUZ185" s="3"/>
      <c r="CVA185" s="3"/>
      <c r="CVB185" s="3"/>
      <c r="CVC185" s="3"/>
      <c r="CVD185" s="3"/>
      <c r="CVE185" s="3"/>
      <c r="CVF185" s="3"/>
      <c r="CVG185" s="3"/>
      <c r="CVH185" s="3"/>
      <c r="CVI185" s="3"/>
      <c r="CVJ185" s="3"/>
      <c r="CVK185" s="3"/>
      <c r="CVL185" s="3"/>
      <c r="CVM185" s="3"/>
      <c r="CVN185" s="3"/>
      <c r="CVO185" s="3"/>
      <c r="CVP185" s="3"/>
      <c r="CVQ185" s="3"/>
      <c r="CVR185" s="3"/>
      <c r="CVS185" s="3"/>
      <c r="CVT185" s="3"/>
      <c r="CVU185" s="3"/>
      <c r="CVV185" s="3"/>
      <c r="CVW185" s="3"/>
      <c r="CVX185" s="3"/>
      <c r="CVY185" s="3"/>
      <c r="CVZ185" s="3"/>
      <c r="CWA185" s="3"/>
      <c r="CWB185" s="3"/>
      <c r="CWC185" s="3"/>
      <c r="CWD185" s="3"/>
      <c r="CWE185" s="3"/>
      <c r="CWF185" s="3"/>
      <c r="CWG185" s="3"/>
      <c r="CWH185" s="3"/>
      <c r="CWI185" s="3"/>
      <c r="CWJ185" s="3"/>
      <c r="CWK185" s="3"/>
      <c r="CWL185" s="3"/>
      <c r="CWM185" s="3"/>
      <c r="CWN185" s="3"/>
      <c r="CWO185" s="3"/>
      <c r="CWP185" s="3"/>
      <c r="CWQ185" s="3"/>
      <c r="CWR185" s="3"/>
      <c r="CWS185" s="3"/>
      <c r="CWT185" s="3"/>
      <c r="CWU185" s="3"/>
      <c r="CWV185" s="3"/>
      <c r="CWW185" s="3"/>
      <c r="CWX185" s="3"/>
      <c r="CWY185" s="3"/>
      <c r="CWZ185" s="3"/>
      <c r="CXA185" s="3"/>
      <c r="CXB185" s="3"/>
      <c r="CXC185" s="3"/>
      <c r="CXD185" s="3"/>
      <c r="CXE185" s="3"/>
      <c r="CXF185" s="3"/>
      <c r="CXG185" s="3"/>
      <c r="CXH185" s="3"/>
      <c r="CXI185" s="3"/>
      <c r="CXJ185" s="3"/>
      <c r="CXK185" s="3"/>
      <c r="CXL185" s="3"/>
      <c r="CXM185" s="3"/>
      <c r="CXN185" s="3"/>
      <c r="CXO185" s="3"/>
      <c r="CXP185" s="3"/>
      <c r="CXQ185" s="3"/>
      <c r="CXR185" s="3"/>
      <c r="CXS185" s="3"/>
      <c r="CXT185" s="3"/>
      <c r="CXU185" s="3"/>
      <c r="CXV185" s="3"/>
      <c r="CXW185" s="3"/>
      <c r="CXX185" s="3"/>
      <c r="CXY185" s="3"/>
      <c r="CXZ185" s="3"/>
      <c r="CYA185" s="3"/>
      <c r="CYB185" s="3"/>
      <c r="CYC185" s="3"/>
      <c r="CYD185" s="3"/>
      <c r="CYE185" s="3"/>
      <c r="CYF185" s="3"/>
      <c r="CYG185" s="3"/>
      <c r="CYH185" s="3"/>
      <c r="CYI185" s="3"/>
      <c r="CYJ185" s="3"/>
      <c r="CYK185" s="3"/>
      <c r="CYL185" s="3"/>
      <c r="CYM185" s="3"/>
      <c r="CYN185" s="3"/>
      <c r="CYO185" s="3"/>
      <c r="CYP185" s="3"/>
      <c r="CYQ185" s="3"/>
      <c r="CYR185" s="3"/>
      <c r="CYS185" s="3"/>
      <c r="CYT185" s="3"/>
      <c r="CYU185" s="3"/>
      <c r="CYV185" s="3"/>
      <c r="CYW185" s="3"/>
      <c r="CYX185" s="3"/>
      <c r="CYY185" s="3"/>
      <c r="CYZ185" s="3"/>
      <c r="CZA185" s="3"/>
      <c r="CZB185" s="3"/>
      <c r="CZC185" s="3"/>
      <c r="CZD185" s="3"/>
      <c r="CZE185" s="3"/>
      <c r="CZF185" s="3"/>
      <c r="CZG185" s="3"/>
      <c r="CZH185" s="3"/>
      <c r="CZI185" s="3"/>
      <c r="CZJ185" s="3"/>
      <c r="CZK185" s="3"/>
      <c r="CZL185" s="3"/>
      <c r="CZM185" s="3"/>
      <c r="CZN185" s="3"/>
      <c r="CZO185" s="3"/>
      <c r="CZP185" s="3"/>
      <c r="CZQ185" s="3"/>
      <c r="CZR185" s="3"/>
      <c r="CZS185" s="3"/>
      <c r="CZT185" s="3"/>
      <c r="CZU185" s="3"/>
      <c r="CZV185" s="3"/>
      <c r="CZW185" s="3"/>
      <c r="CZX185" s="3"/>
      <c r="CZY185" s="3"/>
      <c r="CZZ185" s="3"/>
      <c r="DAA185" s="3"/>
      <c r="DAB185" s="3"/>
      <c r="DAC185" s="3"/>
      <c r="DAD185" s="3"/>
      <c r="DAE185" s="3"/>
      <c r="DAF185" s="3"/>
      <c r="DAG185" s="3"/>
      <c r="DAH185" s="3"/>
      <c r="DAI185" s="3"/>
      <c r="DAJ185" s="3"/>
      <c r="DAK185" s="3"/>
      <c r="DAL185" s="3"/>
      <c r="DAM185" s="3"/>
      <c r="DAN185" s="3"/>
      <c r="DAO185" s="3"/>
      <c r="DAP185" s="3"/>
      <c r="DAQ185" s="3"/>
      <c r="DAR185" s="3"/>
      <c r="DAS185" s="3"/>
      <c r="DAT185" s="3"/>
      <c r="DAU185" s="3"/>
      <c r="DAV185" s="3"/>
      <c r="DAW185" s="3"/>
      <c r="DAX185" s="3"/>
      <c r="DAY185" s="3"/>
      <c r="DAZ185" s="3"/>
      <c r="DBA185" s="3"/>
      <c r="DBB185" s="3"/>
      <c r="DBC185" s="3"/>
      <c r="DBD185" s="3"/>
      <c r="DBE185" s="3"/>
      <c r="DBF185" s="3"/>
      <c r="DBG185" s="3"/>
      <c r="DBH185" s="3"/>
      <c r="DBI185" s="3"/>
      <c r="DBJ185" s="3"/>
      <c r="DBK185" s="3"/>
      <c r="DBL185" s="3"/>
      <c r="DBM185" s="3"/>
      <c r="DBN185" s="3"/>
      <c r="DBO185" s="3"/>
      <c r="DBP185" s="3"/>
      <c r="DBQ185" s="3"/>
      <c r="DBR185" s="3"/>
      <c r="DBS185" s="3"/>
      <c r="DBT185" s="3"/>
      <c r="DBU185" s="3"/>
      <c r="DBV185" s="3"/>
      <c r="DBW185" s="3"/>
      <c r="DBX185" s="3"/>
      <c r="DBY185" s="3"/>
      <c r="DBZ185" s="3"/>
      <c r="DCA185" s="3"/>
      <c r="DCB185" s="3"/>
      <c r="DCC185" s="3"/>
      <c r="DCD185" s="3"/>
      <c r="DCE185" s="3"/>
      <c r="DCF185" s="3"/>
      <c r="DCG185" s="3"/>
      <c r="DCH185" s="3"/>
      <c r="DCI185" s="3"/>
      <c r="DCJ185" s="3"/>
      <c r="DCK185" s="3"/>
      <c r="DCL185" s="3"/>
      <c r="DCM185" s="3"/>
      <c r="DCN185" s="3"/>
      <c r="DCO185" s="3"/>
      <c r="DCP185" s="3"/>
      <c r="DCQ185" s="3"/>
      <c r="DCR185" s="3"/>
      <c r="DCS185" s="3"/>
      <c r="DCT185" s="3"/>
      <c r="DCU185" s="3"/>
      <c r="DCV185" s="3"/>
      <c r="DCW185" s="3"/>
      <c r="DCX185" s="3"/>
      <c r="DCY185" s="3"/>
      <c r="DCZ185" s="3"/>
      <c r="DDA185" s="3"/>
      <c r="DDB185" s="3"/>
      <c r="DDC185" s="3"/>
      <c r="DDD185" s="3"/>
      <c r="DDE185" s="3"/>
      <c r="DDF185" s="3"/>
      <c r="DDG185" s="3"/>
      <c r="DDH185" s="3"/>
      <c r="DDI185" s="3"/>
      <c r="DDJ185" s="3"/>
      <c r="DDK185" s="3"/>
      <c r="DDL185" s="3"/>
      <c r="DDM185" s="3"/>
      <c r="DDN185" s="3"/>
      <c r="DDO185" s="3"/>
      <c r="DDP185" s="3"/>
      <c r="DDQ185" s="3"/>
      <c r="DDR185" s="3"/>
      <c r="DDS185" s="3"/>
      <c r="DDT185" s="3"/>
      <c r="DDU185" s="3"/>
      <c r="DDV185" s="3"/>
      <c r="DDW185" s="3"/>
      <c r="DDX185" s="3"/>
      <c r="DDY185" s="3"/>
      <c r="DDZ185" s="3"/>
      <c r="DEA185" s="3"/>
      <c r="DEB185" s="3"/>
      <c r="DEC185" s="3"/>
      <c r="DED185" s="3"/>
      <c r="DEE185" s="3"/>
      <c r="DEF185" s="3"/>
      <c r="DEG185" s="3"/>
      <c r="DEH185" s="3"/>
      <c r="DEI185" s="3"/>
      <c r="DEJ185" s="3"/>
      <c r="DEK185" s="3"/>
      <c r="DEL185" s="3"/>
      <c r="DEM185" s="3"/>
      <c r="DEN185" s="3"/>
      <c r="DEO185" s="3"/>
      <c r="DEP185" s="3"/>
      <c r="DEQ185" s="3"/>
      <c r="DER185" s="3"/>
      <c r="DES185" s="3"/>
      <c r="DET185" s="3"/>
      <c r="DEU185" s="3"/>
      <c r="DEV185" s="3"/>
      <c r="DEW185" s="3"/>
      <c r="DEX185" s="3"/>
      <c r="DEY185" s="3"/>
      <c r="DEZ185" s="3"/>
      <c r="DFA185" s="3"/>
      <c r="DFB185" s="3"/>
      <c r="DFC185" s="3"/>
      <c r="DFD185" s="3"/>
      <c r="DFE185" s="3"/>
      <c r="DFF185" s="3"/>
      <c r="DFG185" s="3"/>
      <c r="DFH185" s="3"/>
      <c r="DFI185" s="3"/>
      <c r="DFJ185" s="3"/>
      <c r="DFK185" s="3"/>
      <c r="DFL185" s="3"/>
      <c r="DFM185" s="3"/>
      <c r="DFN185" s="3"/>
      <c r="DFO185" s="3"/>
      <c r="DFP185" s="3"/>
      <c r="DFQ185" s="3"/>
      <c r="DFR185" s="3"/>
      <c r="DFS185" s="3"/>
      <c r="DFT185" s="3"/>
      <c r="DFU185" s="3"/>
      <c r="DFV185" s="3"/>
      <c r="DFW185" s="3"/>
      <c r="DFX185" s="3"/>
      <c r="DFY185" s="3"/>
      <c r="DFZ185" s="3"/>
      <c r="DGA185" s="3"/>
      <c r="DGB185" s="3"/>
      <c r="DGC185" s="3"/>
      <c r="DGD185" s="3"/>
      <c r="DGE185" s="3"/>
      <c r="DGF185" s="3"/>
      <c r="DGG185" s="3"/>
      <c r="DGH185" s="3"/>
      <c r="DGI185" s="3"/>
      <c r="DGJ185" s="3"/>
      <c r="DGK185" s="3"/>
      <c r="DGL185" s="3"/>
      <c r="DGM185" s="3"/>
      <c r="DGN185" s="3"/>
      <c r="DGO185" s="3"/>
      <c r="DGP185" s="3"/>
      <c r="DGQ185" s="3"/>
      <c r="DGR185" s="3"/>
      <c r="DGS185" s="3"/>
      <c r="DGT185" s="3"/>
      <c r="DGU185" s="3"/>
      <c r="DGV185" s="3"/>
      <c r="DGW185" s="3"/>
      <c r="DGX185" s="3"/>
      <c r="DGY185" s="3"/>
      <c r="DGZ185" s="3"/>
      <c r="DHA185" s="3"/>
      <c r="DHB185" s="3"/>
      <c r="DHC185" s="3"/>
      <c r="DHD185" s="3"/>
      <c r="DHE185" s="3"/>
      <c r="DHF185" s="3"/>
      <c r="DHG185" s="3"/>
      <c r="DHH185" s="3"/>
      <c r="DHI185" s="3"/>
      <c r="DHJ185" s="3"/>
      <c r="DHK185" s="3"/>
      <c r="DHL185" s="3"/>
      <c r="DHM185" s="3"/>
      <c r="DHN185" s="3"/>
      <c r="DHO185" s="3"/>
      <c r="DHP185" s="3"/>
      <c r="DHQ185" s="3"/>
      <c r="DHR185" s="3"/>
      <c r="DHS185" s="3"/>
      <c r="DHT185" s="3"/>
      <c r="DHU185" s="3"/>
      <c r="DHV185" s="3"/>
      <c r="DHW185" s="3"/>
      <c r="DHX185" s="3"/>
      <c r="DHY185" s="3"/>
      <c r="DHZ185" s="3"/>
      <c r="DIA185" s="3"/>
      <c r="DIB185" s="3"/>
      <c r="DIC185" s="3"/>
      <c r="DID185" s="3"/>
      <c r="DIE185" s="3"/>
      <c r="DIF185" s="3"/>
      <c r="DIG185" s="3"/>
      <c r="DIH185" s="3"/>
      <c r="DII185" s="3"/>
      <c r="DIJ185" s="3"/>
      <c r="DIK185" s="3"/>
      <c r="DIL185" s="3"/>
      <c r="DIM185" s="3"/>
      <c r="DIN185" s="3"/>
      <c r="DIO185" s="3"/>
      <c r="DIP185" s="3"/>
      <c r="DIQ185" s="3"/>
      <c r="DIR185" s="3"/>
      <c r="DIS185" s="3"/>
      <c r="DIT185" s="3"/>
      <c r="DIU185" s="3"/>
      <c r="DIV185" s="3"/>
      <c r="DIW185" s="3"/>
      <c r="DIX185" s="3"/>
      <c r="DIY185" s="3"/>
      <c r="DIZ185" s="3"/>
      <c r="DJA185" s="3"/>
      <c r="DJB185" s="3"/>
      <c r="DJC185" s="3"/>
      <c r="DJD185" s="3"/>
      <c r="DJE185" s="3"/>
      <c r="DJF185" s="3"/>
      <c r="DJG185" s="3"/>
      <c r="DJH185" s="3"/>
      <c r="DJI185" s="3"/>
      <c r="DJJ185" s="3"/>
      <c r="DJK185" s="3"/>
      <c r="DJL185" s="3"/>
      <c r="DJM185" s="3"/>
      <c r="DJN185" s="3"/>
      <c r="DJO185" s="3"/>
      <c r="DJP185" s="3"/>
      <c r="DJQ185" s="3"/>
      <c r="DJR185" s="3"/>
      <c r="DJS185" s="3"/>
      <c r="DJT185" s="3"/>
      <c r="DJU185" s="3"/>
      <c r="DJV185" s="3"/>
      <c r="DJW185" s="3"/>
      <c r="DJX185" s="3"/>
      <c r="DJY185" s="3"/>
      <c r="DJZ185" s="3"/>
      <c r="DKA185" s="3"/>
      <c r="DKB185" s="3"/>
      <c r="DKC185" s="3"/>
      <c r="DKD185" s="3"/>
      <c r="DKE185" s="3"/>
      <c r="DKF185" s="3"/>
      <c r="DKG185" s="3"/>
      <c r="DKH185" s="3"/>
      <c r="DKI185" s="3"/>
      <c r="DKJ185" s="3"/>
      <c r="DKK185" s="3"/>
      <c r="DKL185" s="3"/>
      <c r="DKM185" s="3"/>
      <c r="DKN185" s="3"/>
      <c r="DKO185" s="3"/>
      <c r="DKP185" s="3"/>
      <c r="DKQ185" s="3"/>
      <c r="DKR185" s="3"/>
      <c r="DKS185" s="3"/>
      <c r="DKT185" s="3"/>
      <c r="DKU185" s="3"/>
      <c r="DKV185" s="3"/>
      <c r="DKW185" s="3"/>
      <c r="DKX185" s="3"/>
      <c r="DKY185" s="3"/>
      <c r="DKZ185" s="3"/>
      <c r="DLA185" s="3"/>
      <c r="DLB185" s="3"/>
      <c r="DLC185" s="3"/>
      <c r="DLD185" s="3"/>
      <c r="DLE185" s="3"/>
      <c r="DLF185" s="3"/>
      <c r="DLG185" s="3"/>
      <c r="DLH185" s="3"/>
      <c r="DLI185" s="3"/>
      <c r="DLJ185" s="3"/>
      <c r="DLK185" s="3"/>
      <c r="DLL185" s="3"/>
      <c r="DLM185" s="3"/>
      <c r="DLN185" s="3"/>
      <c r="DLO185" s="3"/>
      <c r="DLP185" s="3"/>
      <c r="DLQ185" s="3"/>
      <c r="DLR185" s="3"/>
      <c r="DLS185" s="3"/>
      <c r="DLT185" s="3"/>
      <c r="DLU185" s="3"/>
      <c r="DLV185" s="3"/>
      <c r="DLW185" s="3"/>
      <c r="DLX185" s="3"/>
      <c r="DLY185" s="3"/>
      <c r="DLZ185" s="3"/>
      <c r="DMA185" s="3"/>
      <c r="DMB185" s="3"/>
      <c r="DMC185" s="3"/>
      <c r="DMD185" s="3"/>
      <c r="DME185" s="3"/>
      <c r="DMF185" s="3"/>
      <c r="DMG185" s="3"/>
      <c r="DMH185" s="3"/>
      <c r="DMI185" s="3"/>
      <c r="DMJ185" s="3"/>
      <c r="DMK185" s="3"/>
      <c r="DML185" s="3"/>
      <c r="DMM185" s="3"/>
      <c r="DMN185" s="3"/>
      <c r="DMO185" s="3"/>
      <c r="DMP185" s="3"/>
      <c r="DMQ185" s="3"/>
      <c r="DMR185" s="3"/>
      <c r="DMS185" s="3"/>
      <c r="DMT185" s="3"/>
      <c r="DMU185" s="3"/>
      <c r="DMV185" s="3"/>
      <c r="DMW185" s="3"/>
      <c r="DMX185" s="3"/>
      <c r="DMY185" s="3"/>
      <c r="DMZ185" s="3"/>
      <c r="DNA185" s="3"/>
      <c r="DNB185" s="3"/>
      <c r="DNC185" s="3"/>
      <c r="DND185" s="3"/>
      <c r="DNE185" s="3"/>
      <c r="DNF185" s="3"/>
      <c r="DNG185" s="3"/>
      <c r="DNH185" s="3"/>
      <c r="DNI185" s="3"/>
      <c r="DNJ185" s="3"/>
      <c r="DNK185" s="3"/>
      <c r="DNL185" s="3"/>
      <c r="DNM185" s="3"/>
      <c r="DNN185" s="3"/>
      <c r="DNO185" s="3"/>
      <c r="DNP185" s="3"/>
      <c r="DNQ185" s="3"/>
      <c r="DNR185" s="3"/>
      <c r="DNS185" s="3"/>
      <c r="DNT185" s="3"/>
      <c r="DNU185" s="3"/>
      <c r="DNV185" s="3"/>
      <c r="DNW185" s="3"/>
      <c r="DNX185" s="3"/>
      <c r="DNY185" s="3"/>
      <c r="DNZ185" s="3"/>
      <c r="DOA185" s="3"/>
      <c r="DOB185" s="3"/>
      <c r="DOC185" s="3"/>
      <c r="DOD185" s="3"/>
      <c r="DOE185" s="3"/>
      <c r="DOF185" s="3"/>
      <c r="DOG185" s="3"/>
      <c r="DOH185" s="3"/>
      <c r="DOI185" s="3"/>
      <c r="DOJ185" s="3"/>
      <c r="DOK185" s="3"/>
      <c r="DOL185" s="3"/>
      <c r="DOM185" s="3"/>
      <c r="DON185" s="3"/>
      <c r="DOO185" s="3"/>
      <c r="DOP185" s="3"/>
      <c r="DOQ185" s="3"/>
      <c r="DOR185" s="3"/>
      <c r="DOS185" s="3"/>
      <c r="DOT185" s="3"/>
      <c r="DOU185" s="3"/>
      <c r="DOV185" s="3"/>
      <c r="DOW185" s="3"/>
      <c r="DOX185" s="3"/>
      <c r="DOY185" s="3"/>
      <c r="DOZ185" s="3"/>
      <c r="DPA185" s="3"/>
      <c r="DPB185" s="3"/>
      <c r="DPC185" s="3"/>
      <c r="DPD185" s="3"/>
      <c r="DPE185" s="3"/>
      <c r="DPF185" s="3"/>
      <c r="DPG185" s="3"/>
      <c r="DPH185" s="3"/>
      <c r="DPI185" s="3"/>
      <c r="DPJ185" s="3"/>
      <c r="DPK185" s="3"/>
      <c r="DPL185" s="3"/>
      <c r="DPM185" s="3"/>
      <c r="DPN185" s="3"/>
      <c r="DPO185" s="3"/>
      <c r="DPP185" s="3"/>
      <c r="DPQ185" s="3"/>
      <c r="DPR185" s="3"/>
      <c r="DPS185" s="3"/>
      <c r="DPT185" s="3"/>
      <c r="DPU185" s="3"/>
      <c r="DPV185" s="3"/>
      <c r="DPW185" s="3"/>
      <c r="DPX185" s="3"/>
      <c r="DPY185" s="3"/>
      <c r="DPZ185" s="3"/>
      <c r="DQA185" s="3"/>
      <c r="DQB185" s="3"/>
      <c r="DQC185" s="3"/>
      <c r="DQD185" s="3"/>
      <c r="DQE185" s="3"/>
      <c r="DQF185" s="3"/>
      <c r="DQG185" s="3"/>
      <c r="DQH185" s="3"/>
      <c r="DQI185" s="3"/>
      <c r="DQJ185" s="3"/>
      <c r="DQK185" s="3"/>
      <c r="DQL185" s="3"/>
      <c r="DQM185" s="3"/>
      <c r="DQN185" s="3"/>
      <c r="DQO185" s="3"/>
      <c r="DQP185" s="3"/>
      <c r="DQQ185" s="3"/>
      <c r="DQR185" s="3"/>
      <c r="DQS185" s="3"/>
      <c r="DQT185" s="3"/>
      <c r="DQU185" s="3"/>
      <c r="DQV185" s="3"/>
      <c r="DQW185" s="3"/>
      <c r="DQX185" s="3"/>
      <c r="DQY185" s="3"/>
      <c r="DQZ185" s="3"/>
      <c r="DRA185" s="3"/>
      <c r="DRB185" s="3"/>
      <c r="DRC185" s="3"/>
      <c r="DRD185" s="3"/>
      <c r="DRE185" s="3"/>
      <c r="DRF185" s="3"/>
      <c r="DRG185" s="3"/>
      <c r="DRH185" s="3"/>
      <c r="DRI185" s="3"/>
      <c r="DRJ185" s="3"/>
      <c r="DRK185" s="3"/>
      <c r="DRL185" s="3"/>
      <c r="DRM185" s="3"/>
      <c r="DRN185" s="3"/>
      <c r="DRO185" s="3"/>
      <c r="DRP185" s="3"/>
      <c r="DRQ185" s="3"/>
      <c r="DRR185" s="3"/>
      <c r="DRS185" s="3"/>
      <c r="DRT185" s="3"/>
      <c r="DRU185" s="3"/>
      <c r="DRV185" s="3"/>
      <c r="DRW185" s="3"/>
      <c r="DRX185" s="3"/>
      <c r="DRY185" s="3"/>
      <c r="DRZ185" s="3"/>
      <c r="DSA185" s="3"/>
      <c r="DSB185" s="3"/>
      <c r="DSC185" s="3"/>
      <c r="DSD185" s="3"/>
      <c r="DSE185" s="3"/>
      <c r="DSF185" s="3"/>
      <c r="DSG185" s="3"/>
      <c r="DSH185" s="3"/>
      <c r="DSI185" s="3"/>
      <c r="DSJ185" s="3"/>
      <c r="DSK185" s="3"/>
      <c r="DSL185" s="3"/>
      <c r="DSM185" s="3"/>
      <c r="DSN185" s="3"/>
      <c r="DSO185" s="3"/>
      <c r="DSP185" s="3"/>
      <c r="DSQ185" s="3"/>
      <c r="DSR185" s="3"/>
      <c r="DSS185" s="3"/>
      <c r="DST185" s="3"/>
      <c r="DSU185" s="3"/>
      <c r="DSV185" s="3"/>
      <c r="DSW185" s="3"/>
      <c r="DSX185" s="3"/>
      <c r="DSY185" s="3"/>
      <c r="DSZ185" s="3"/>
      <c r="DTA185" s="3"/>
      <c r="DTB185" s="3"/>
      <c r="DTC185" s="3"/>
      <c r="DTD185" s="3"/>
      <c r="DTE185" s="3"/>
      <c r="DTF185" s="3"/>
      <c r="DTG185" s="3"/>
      <c r="DTH185" s="3"/>
      <c r="DTI185" s="3"/>
      <c r="DTJ185" s="3"/>
      <c r="DTK185" s="3"/>
      <c r="DTL185" s="3"/>
      <c r="DTM185" s="3"/>
      <c r="DTN185" s="3"/>
      <c r="DTO185" s="3"/>
      <c r="DTP185" s="3"/>
      <c r="DTQ185" s="3"/>
      <c r="DTR185" s="3"/>
      <c r="DTS185" s="3"/>
      <c r="DTT185" s="3"/>
      <c r="DTU185" s="3"/>
      <c r="DTV185" s="3"/>
      <c r="DTW185" s="3"/>
      <c r="DTX185" s="3"/>
      <c r="DTY185" s="3"/>
      <c r="DTZ185" s="3"/>
      <c r="DUA185" s="3"/>
      <c r="DUB185" s="3"/>
      <c r="DUC185" s="3"/>
      <c r="DUD185" s="3"/>
      <c r="DUE185" s="3"/>
      <c r="DUF185" s="3"/>
      <c r="DUG185" s="3"/>
      <c r="DUH185" s="3"/>
      <c r="DUI185" s="3"/>
      <c r="DUJ185" s="3"/>
      <c r="DUK185" s="3"/>
      <c r="DUL185" s="3"/>
      <c r="DUM185" s="3"/>
      <c r="DUN185" s="3"/>
      <c r="DUO185" s="3"/>
      <c r="DUP185" s="3"/>
      <c r="DUQ185" s="3"/>
      <c r="DUR185" s="3"/>
      <c r="DUS185" s="3"/>
      <c r="DUT185" s="3"/>
      <c r="DUU185" s="3"/>
      <c r="DUV185" s="3"/>
      <c r="DUW185" s="3"/>
      <c r="DUX185" s="3"/>
      <c r="DUY185" s="3"/>
      <c r="DUZ185" s="3"/>
      <c r="DVA185" s="3"/>
      <c r="DVB185" s="3"/>
      <c r="DVC185" s="3"/>
      <c r="DVD185" s="3"/>
      <c r="DVE185" s="3"/>
      <c r="DVF185" s="3"/>
      <c r="DVG185" s="3"/>
      <c r="DVH185" s="3"/>
      <c r="DVI185" s="3"/>
      <c r="DVJ185" s="3"/>
      <c r="DVK185" s="3"/>
      <c r="DVL185" s="3"/>
      <c r="DVM185" s="3"/>
      <c r="DVN185" s="3"/>
      <c r="DVO185" s="3"/>
      <c r="DVP185" s="3"/>
      <c r="DVQ185" s="3"/>
      <c r="DVR185" s="3"/>
      <c r="DVS185" s="3"/>
      <c r="DVT185" s="3"/>
      <c r="DVU185" s="3"/>
      <c r="DVV185" s="3"/>
      <c r="DVW185" s="3"/>
      <c r="DVX185" s="3"/>
      <c r="DVY185" s="3"/>
      <c r="DVZ185" s="3"/>
      <c r="DWA185" s="3"/>
      <c r="DWB185" s="3"/>
      <c r="DWC185" s="3"/>
      <c r="DWD185" s="3"/>
      <c r="DWE185" s="3"/>
      <c r="DWF185" s="3"/>
      <c r="DWG185" s="3"/>
      <c r="DWH185" s="3"/>
      <c r="DWI185" s="3"/>
      <c r="DWJ185" s="3"/>
      <c r="DWK185" s="3"/>
      <c r="DWL185" s="3"/>
      <c r="DWM185" s="3"/>
      <c r="DWN185" s="3"/>
      <c r="DWO185" s="3"/>
      <c r="DWP185" s="3"/>
      <c r="DWQ185" s="3"/>
      <c r="DWR185" s="3"/>
      <c r="DWS185" s="3"/>
      <c r="DWT185" s="3"/>
      <c r="DWU185" s="3"/>
      <c r="DWV185" s="3"/>
      <c r="DWW185" s="3"/>
      <c r="DWX185" s="3"/>
      <c r="DWY185" s="3"/>
      <c r="DWZ185" s="3"/>
      <c r="DXA185" s="3"/>
      <c r="DXB185" s="3"/>
      <c r="DXC185" s="3"/>
      <c r="DXD185" s="3"/>
      <c r="DXE185" s="3"/>
      <c r="DXF185" s="3"/>
      <c r="DXG185" s="3"/>
      <c r="DXH185" s="3"/>
      <c r="DXI185" s="3"/>
      <c r="DXJ185" s="3"/>
      <c r="DXK185" s="3"/>
      <c r="DXL185" s="3"/>
      <c r="DXM185" s="3"/>
      <c r="DXN185" s="3"/>
      <c r="DXO185" s="3"/>
      <c r="DXP185" s="3"/>
      <c r="DXQ185" s="3"/>
      <c r="DXR185" s="3"/>
      <c r="DXS185" s="3"/>
      <c r="DXT185" s="3"/>
      <c r="DXU185" s="3"/>
      <c r="DXV185" s="3"/>
      <c r="DXW185" s="3"/>
      <c r="DXX185" s="3"/>
      <c r="DXY185" s="3"/>
      <c r="DXZ185" s="3"/>
      <c r="DYA185" s="3"/>
      <c r="DYB185" s="3"/>
      <c r="DYC185" s="3"/>
      <c r="DYD185" s="3"/>
      <c r="DYE185" s="3"/>
      <c r="DYF185" s="3"/>
      <c r="DYG185" s="3"/>
      <c r="DYH185" s="3"/>
      <c r="DYI185" s="3"/>
      <c r="DYJ185" s="3"/>
      <c r="DYK185" s="3"/>
      <c r="DYL185" s="3"/>
      <c r="DYM185" s="3"/>
      <c r="DYN185" s="3"/>
      <c r="DYO185" s="3"/>
      <c r="DYP185" s="3"/>
      <c r="DYQ185" s="3"/>
      <c r="DYR185" s="3"/>
      <c r="DYS185" s="3"/>
      <c r="DYT185" s="3"/>
      <c r="DYU185" s="3"/>
      <c r="DYV185" s="3"/>
      <c r="DYW185" s="3"/>
      <c r="DYX185" s="3"/>
      <c r="DYY185" s="3"/>
      <c r="DYZ185" s="3"/>
      <c r="DZA185" s="3"/>
      <c r="DZB185" s="3"/>
      <c r="DZC185" s="3"/>
      <c r="DZD185" s="3"/>
      <c r="DZE185" s="3"/>
      <c r="DZF185" s="3"/>
      <c r="DZG185" s="3"/>
      <c r="DZH185" s="3"/>
      <c r="DZI185" s="3"/>
      <c r="DZJ185" s="3"/>
      <c r="DZK185" s="3"/>
      <c r="DZL185" s="3"/>
      <c r="DZM185" s="3"/>
      <c r="DZN185" s="3"/>
      <c r="DZO185" s="3"/>
      <c r="DZP185" s="3"/>
      <c r="DZQ185" s="3"/>
      <c r="DZR185" s="3"/>
      <c r="DZS185" s="3"/>
      <c r="DZT185" s="3"/>
      <c r="DZU185" s="3"/>
      <c r="DZV185" s="3"/>
      <c r="DZW185" s="3"/>
      <c r="DZX185" s="3"/>
      <c r="DZY185" s="3"/>
      <c r="DZZ185" s="3"/>
      <c r="EAA185" s="3"/>
      <c r="EAB185" s="3"/>
      <c r="EAC185" s="3"/>
      <c r="EAD185" s="3"/>
      <c r="EAE185" s="3"/>
      <c r="EAF185" s="3"/>
      <c r="EAG185" s="3"/>
      <c r="EAH185" s="3"/>
      <c r="EAI185" s="3"/>
      <c r="EAJ185" s="3"/>
      <c r="EAK185" s="3"/>
      <c r="EAL185" s="3"/>
      <c r="EAM185" s="3"/>
      <c r="EAN185" s="3"/>
      <c r="EAO185" s="3"/>
      <c r="EAP185" s="3"/>
      <c r="EAQ185" s="3"/>
      <c r="EAR185" s="3"/>
      <c r="EAS185" s="3"/>
      <c r="EAT185" s="3"/>
      <c r="EAU185" s="3"/>
      <c r="EAV185" s="3"/>
      <c r="EAW185" s="3"/>
      <c r="EAX185" s="3"/>
      <c r="EAY185" s="3"/>
      <c r="EAZ185" s="3"/>
      <c r="EBA185" s="3"/>
      <c r="EBB185" s="3"/>
      <c r="EBC185" s="3"/>
      <c r="EBD185" s="3"/>
      <c r="EBE185" s="3"/>
      <c r="EBF185" s="3"/>
      <c r="EBG185" s="3"/>
      <c r="EBH185" s="3"/>
      <c r="EBI185" s="3"/>
      <c r="EBJ185" s="3"/>
      <c r="EBK185" s="3"/>
      <c r="EBL185" s="3"/>
      <c r="EBM185" s="3"/>
      <c r="EBN185" s="3"/>
      <c r="EBO185" s="3"/>
      <c r="EBP185" s="3"/>
      <c r="EBQ185" s="3"/>
      <c r="EBR185" s="3"/>
      <c r="EBS185" s="3"/>
      <c r="EBT185" s="3"/>
      <c r="EBU185" s="3"/>
      <c r="EBV185" s="3"/>
      <c r="EBW185" s="3"/>
      <c r="EBX185" s="3"/>
      <c r="EBY185" s="3"/>
      <c r="EBZ185" s="3"/>
      <c r="ECA185" s="3"/>
      <c r="ECB185" s="3"/>
      <c r="ECC185" s="3"/>
      <c r="ECD185" s="3"/>
      <c r="ECE185" s="3"/>
      <c r="ECF185" s="3"/>
      <c r="ECG185" s="3"/>
      <c r="ECH185" s="3"/>
      <c r="ECI185" s="3"/>
      <c r="ECJ185" s="3"/>
      <c r="ECK185" s="3"/>
      <c r="ECL185" s="3"/>
      <c r="ECM185" s="3"/>
      <c r="ECN185" s="3"/>
      <c r="ECO185" s="3"/>
      <c r="ECP185" s="3"/>
      <c r="ECQ185" s="3"/>
      <c r="ECR185" s="3"/>
      <c r="ECS185" s="3"/>
      <c r="ECT185" s="3"/>
      <c r="ECU185" s="3"/>
      <c r="ECV185" s="3"/>
      <c r="ECW185" s="3"/>
      <c r="ECX185" s="3"/>
      <c r="ECY185" s="3"/>
      <c r="ECZ185" s="3"/>
      <c r="EDA185" s="3"/>
      <c r="EDB185" s="3"/>
      <c r="EDC185" s="3"/>
      <c r="EDD185" s="3"/>
      <c r="EDE185" s="3"/>
      <c r="EDF185" s="3"/>
      <c r="EDG185" s="3"/>
      <c r="EDH185" s="3"/>
      <c r="EDI185" s="3"/>
      <c r="EDJ185" s="3"/>
      <c r="EDK185" s="3"/>
      <c r="EDL185" s="3"/>
      <c r="EDM185" s="3"/>
      <c r="EDN185" s="3"/>
      <c r="EDO185" s="3"/>
      <c r="EDP185" s="3"/>
      <c r="EDQ185" s="3"/>
      <c r="EDR185" s="3"/>
      <c r="EDS185" s="3"/>
      <c r="EDT185" s="3"/>
      <c r="EDU185" s="3"/>
      <c r="EDV185" s="3"/>
      <c r="EDW185" s="3"/>
      <c r="EDX185" s="3"/>
      <c r="EDY185" s="3"/>
      <c r="EDZ185" s="3"/>
      <c r="EEA185" s="3"/>
      <c r="EEB185" s="3"/>
      <c r="EEC185" s="3"/>
      <c r="EED185" s="3"/>
      <c r="EEE185" s="3"/>
      <c r="EEF185" s="3"/>
      <c r="EEG185" s="3"/>
      <c r="EEH185" s="3"/>
      <c r="EEI185" s="3"/>
      <c r="EEJ185" s="3"/>
      <c r="EEK185" s="3"/>
      <c r="EEL185" s="3"/>
      <c r="EEM185" s="3"/>
      <c r="EEN185" s="3"/>
      <c r="EEO185" s="3"/>
      <c r="EEP185" s="3"/>
      <c r="EEQ185" s="3"/>
      <c r="EER185" s="3"/>
      <c r="EES185" s="3"/>
      <c r="EET185" s="3"/>
      <c r="EEU185" s="3"/>
      <c r="EEV185" s="3"/>
      <c r="EEW185" s="3"/>
      <c r="EEX185" s="3"/>
      <c r="EEY185" s="3"/>
      <c r="EEZ185" s="3"/>
      <c r="EFA185" s="3"/>
      <c r="EFB185" s="3"/>
      <c r="EFC185" s="3"/>
      <c r="EFD185" s="3"/>
      <c r="EFE185" s="3"/>
      <c r="EFF185" s="3"/>
      <c r="EFG185" s="3"/>
      <c r="EFH185" s="3"/>
      <c r="EFI185" s="3"/>
      <c r="EFJ185" s="3"/>
      <c r="EFK185" s="3"/>
      <c r="EFL185" s="3"/>
      <c r="EFM185" s="3"/>
      <c r="EFN185" s="3"/>
      <c r="EFO185" s="3"/>
      <c r="EFP185" s="3"/>
      <c r="EFQ185" s="3"/>
      <c r="EFR185" s="3"/>
      <c r="EFS185" s="3"/>
      <c r="EFT185" s="3"/>
      <c r="EFU185" s="3"/>
      <c r="EFV185" s="3"/>
      <c r="EFW185" s="3"/>
      <c r="EFX185" s="3"/>
      <c r="EFY185" s="3"/>
      <c r="EFZ185" s="3"/>
      <c r="EGA185" s="3"/>
      <c r="EGB185" s="3"/>
      <c r="EGC185" s="3"/>
      <c r="EGD185" s="3"/>
      <c r="EGE185" s="3"/>
      <c r="EGF185" s="3"/>
      <c r="EGG185" s="3"/>
      <c r="EGH185" s="3"/>
      <c r="EGI185" s="3"/>
      <c r="EGJ185" s="3"/>
      <c r="EGK185" s="3"/>
      <c r="EGL185" s="3"/>
      <c r="EGM185" s="3"/>
      <c r="EGN185" s="3"/>
      <c r="EGO185" s="3"/>
      <c r="EGP185" s="3"/>
      <c r="EGQ185" s="3"/>
      <c r="EGR185" s="3"/>
      <c r="EGS185" s="3"/>
      <c r="EGT185" s="3"/>
      <c r="EGU185" s="3"/>
      <c r="EGV185" s="3"/>
      <c r="EGW185" s="3"/>
      <c r="EGX185" s="3"/>
      <c r="EGY185" s="3"/>
      <c r="EGZ185" s="3"/>
      <c r="EHA185" s="3"/>
      <c r="EHB185" s="3"/>
      <c r="EHC185" s="3"/>
      <c r="EHD185" s="3"/>
      <c r="EHE185" s="3"/>
      <c r="EHF185" s="3"/>
      <c r="EHG185" s="3"/>
      <c r="EHH185" s="3"/>
      <c r="EHI185" s="3"/>
      <c r="EHJ185" s="3"/>
      <c r="EHK185" s="3"/>
      <c r="EHL185" s="3"/>
      <c r="EHM185" s="3"/>
      <c r="EHN185" s="3"/>
      <c r="EHO185" s="3"/>
      <c r="EHP185" s="3"/>
      <c r="EHQ185" s="3"/>
      <c r="EHR185" s="3"/>
      <c r="EHS185" s="3"/>
      <c r="EHT185" s="3"/>
      <c r="EHU185" s="3"/>
      <c r="EHV185" s="3"/>
      <c r="EHW185" s="3"/>
      <c r="EHX185" s="3"/>
      <c r="EHY185" s="3"/>
      <c r="EHZ185" s="3"/>
      <c r="EIA185" s="3"/>
      <c r="EIB185" s="3"/>
      <c r="EIC185" s="3"/>
      <c r="EID185" s="3"/>
      <c r="EIE185" s="3"/>
      <c r="EIF185" s="3"/>
      <c r="EIG185" s="3"/>
      <c r="EIH185" s="3"/>
      <c r="EII185" s="3"/>
      <c r="EIJ185" s="3"/>
      <c r="EIK185" s="3"/>
      <c r="EIL185" s="3"/>
      <c r="EIM185" s="3"/>
      <c r="EIN185" s="3"/>
      <c r="EIO185" s="3"/>
      <c r="EIP185" s="3"/>
      <c r="EIQ185" s="3"/>
      <c r="EIR185" s="3"/>
      <c r="EIS185" s="3"/>
      <c r="EIT185" s="3"/>
      <c r="EIU185" s="3"/>
      <c r="EIV185" s="3"/>
      <c r="EIW185" s="3"/>
      <c r="EIX185" s="3"/>
      <c r="EIY185" s="3"/>
      <c r="EIZ185" s="3"/>
      <c r="EJA185" s="3"/>
      <c r="EJB185" s="3"/>
      <c r="EJC185" s="3"/>
      <c r="EJD185" s="3"/>
      <c r="EJE185" s="3"/>
      <c r="EJF185" s="3"/>
      <c r="EJG185" s="3"/>
      <c r="EJH185" s="3"/>
      <c r="EJI185" s="3"/>
      <c r="EJJ185" s="3"/>
      <c r="EJK185" s="3"/>
      <c r="EJL185" s="3"/>
      <c r="EJM185" s="3"/>
      <c r="EJN185" s="3"/>
      <c r="EJO185" s="3"/>
      <c r="EJP185" s="3"/>
      <c r="EJQ185" s="3"/>
      <c r="EJR185" s="3"/>
      <c r="EJS185" s="3"/>
      <c r="EJT185" s="3"/>
      <c r="EJU185" s="3"/>
      <c r="EJV185" s="3"/>
      <c r="EJW185" s="3"/>
      <c r="EJX185" s="3"/>
      <c r="EJY185" s="3"/>
      <c r="EJZ185" s="3"/>
      <c r="EKA185" s="3"/>
      <c r="EKB185" s="3"/>
      <c r="EKC185" s="3"/>
      <c r="EKD185" s="3"/>
      <c r="EKE185" s="3"/>
      <c r="EKF185" s="3"/>
      <c r="EKG185" s="3"/>
      <c r="EKH185" s="3"/>
      <c r="EKI185" s="3"/>
      <c r="EKJ185" s="3"/>
      <c r="EKK185" s="3"/>
      <c r="EKL185" s="3"/>
      <c r="EKM185" s="3"/>
      <c r="EKN185" s="3"/>
      <c r="EKO185" s="3"/>
      <c r="EKP185" s="3"/>
      <c r="EKQ185" s="3"/>
      <c r="EKR185" s="3"/>
      <c r="EKS185" s="3"/>
      <c r="EKT185" s="3"/>
      <c r="EKU185" s="3"/>
      <c r="EKV185" s="3"/>
      <c r="EKW185" s="3"/>
      <c r="EKX185" s="3"/>
      <c r="EKY185" s="3"/>
      <c r="EKZ185" s="3"/>
      <c r="ELA185" s="3"/>
      <c r="ELB185" s="3"/>
      <c r="ELC185" s="3"/>
      <c r="ELD185" s="3"/>
      <c r="ELE185" s="3"/>
      <c r="ELF185" s="3"/>
      <c r="ELG185" s="3"/>
      <c r="ELH185" s="3"/>
      <c r="ELI185" s="3"/>
      <c r="ELJ185" s="3"/>
      <c r="ELK185" s="3"/>
      <c r="ELL185" s="3"/>
      <c r="ELM185" s="3"/>
      <c r="ELN185" s="3"/>
      <c r="ELO185" s="3"/>
      <c r="ELP185" s="3"/>
      <c r="ELQ185" s="3"/>
      <c r="ELR185" s="3"/>
      <c r="ELS185" s="3"/>
      <c r="ELT185" s="3"/>
      <c r="ELU185" s="3"/>
      <c r="ELV185" s="3"/>
      <c r="ELW185" s="3"/>
      <c r="ELX185" s="3"/>
      <c r="ELY185" s="3"/>
      <c r="ELZ185" s="3"/>
      <c r="EMA185" s="3"/>
      <c r="EMB185" s="3"/>
      <c r="EMC185" s="3"/>
      <c r="EMD185" s="3"/>
      <c r="EME185" s="3"/>
      <c r="EMF185" s="3"/>
      <c r="EMG185" s="3"/>
      <c r="EMH185" s="3"/>
      <c r="EMI185" s="3"/>
      <c r="EMJ185" s="3"/>
      <c r="EMK185" s="3"/>
      <c r="EML185" s="3"/>
      <c r="EMM185" s="3"/>
      <c r="EMN185" s="3"/>
      <c r="EMO185" s="3"/>
      <c r="EMP185" s="3"/>
      <c r="EMQ185" s="3"/>
      <c r="EMR185" s="3"/>
      <c r="EMS185" s="3"/>
      <c r="EMT185" s="3"/>
      <c r="EMU185" s="3"/>
      <c r="EMV185" s="3"/>
      <c r="EMW185" s="3"/>
      <c r="EMX185" s="3"/>
      <c r="EMY185" s="3"/>
      <c r="EMZ185" s="3"/>
      <c r="ENA185" s="3"/>
      <c r="ENB185" s="3"/>
      <c r="ENC185" s="3"/>
      <c r="END185" s="3"/>
      <c r="ENE185" s="3"/>
      <c r="ENF185" s="3"/>
      <c r="ENG185" s="3"/>
      <c r="ENH185" s="3"/>
      <c r="ENI185" s="3"/>
      <c r="ENJ185" s="3"/>
      <c r="ENK185" s="3"/>
      <c r="ENL185" s="3"/>
      <c r="ENM185" s="3"/>
      <c r="ENN185" s="3"/>
      <c r="ENO185" s="3"/>
      <c r="ENP185" s="3"/>
      <c r="ENQ185" s="3"/>
      <c r="ENR185" s="3"/>
      <c r="ENS185" s="3"/>
      <c r="ENT185" s="3"/>
      <c r="ENU185" s="3"/>
      <c r="ENV185" s="3"/>
      <c r="ENW185" s="3"/>
      <c r="ENX185" s="3"/>
      <c r="ENY185" s="3"/>
      <c r="ENZ185" s="3"/>
      <c r="EOA185" s="3"/>
      <c r="EOB185" s="3"/>
      <c r="EOC185" s="3"/>
      <c r="EOD185" s="3"/>
      <c r="EOE185" s="3"/>
      <c r="EOF185" s="3"/>
      <c r="EOG185" s="3"/>
      <c r="EOH185" s="3"/>
      <c r="EOI185" s="3"/>
      <c r="EOJ185" s="3"/>
      <c r="EOK185" s="3"/>
      <c r="EOL185" s="3"/>
      <c r="EOM185" s="3"/>
      <c r="EON185" s="3"/>
      <c r="EOO185" s="3"/>
      <c r="EOP185" s="3"/>
      <c r="EOQ185" s="3"/>
      <c r="EOR185" s="3"/>
      <c r="EOS185" s="3"/>
      <c r="EOT185" s="3"/>
      <c r="EOU185" s="3"/>
      <c r="EOV185" s="3"/>
      <c r="EOW185" s="3"/>
      <c r="EOX185" s="3"/>
      <c r="EOY185" s="3"/>
      <c r="EOZ185" s="3"/>
      <c r="EPA185" s="3"/>
      <c r="EPB185" s="3"/>
      <c r="EPC185" s="3"/>
      <c r="EPD185" s="3"/>
      <c r="EPE185" s="3"/>
      <c r="EPF185" s="3"/>
      <c r="EPG185" s="3"/>
      <c r="EPH185" s="3"/>
      <c r="EPI185" s="3"/>
      <c r="EPJ185" s="3"/>
      <c r="EPK185" s="3"/>
      <c r="EPL185" s="3"/>
      <c r="EPM185" s="3"/>
      <c r="EPN185" s="3"/>
      <c r="EPO185" s="3"/>
      <c r="EPP185" s="3"/>
      <c r="EPQ185" s="3"/>
      <c r="EPR185" s="3"/>
      <c r="EPS185" s="3"/>
      <c r="EPT185" s="3"/>
      <c r="EPU185" s="3"/>
      <c r="EPV185" s="3"/>
      <c r="EPW185" s="3"/>
      <c r="EPX185" s="3"/>
      <c r="EPY185" s="3"/>
      <c r="EPZ185" s="3"/>
      <c r="EQA185" s="3"/>
      <c r="EQB185" s="3"/>
      <c r="EQC185" s="3"/>
      <c r="EQD185" s="3"/>
      <c r="EQE185" s="3"/>
      <c r="EQF185" s="3"/>
      <c r="EQG185" s="3"/>
      <c r="EQH185" s="3"/>
      <c r="EQI185" s="3"/>
      <c r="EQJ185" s="3"/>
      <c r="EQK185" s="3"/>
      <c r="EQL185" s="3"/>
      <c r="EQM185" s="3"/>
      <c r="EQN185" s="3"/>
      <c r="EQO185" s="3"/>
      <c r="EQP185" s="3"/>
      <c r="EQQ185" s="3"/>
      <c r="EQR185" s="3"/>
      <c r="EQS185" s="3"/>
      <c r="EQT185" s="3"/>
      <c r="EQU185" s="3"/>
      <c r="EQV185" s="3"/>
      <c r="EQW185" s="3"/>
      <c r="EQX185" s="3"/>
      <c r="EQY185" s="3"/>
      <c r="EQZ185" s="3"/>
      <c r="ERA185" s="3"/>
      <c r="ERB185" s="3"/>
      <c r="ERC185" s="3"/>
      <c r="ERD185" s="3"/>
      <c r="ERE185" s="3"/>
      <c r="ERF185" s="3"/>
      <c r="ERG185" s="3"/>
      <c r="ERH185" s="3"/>
      <c r="ERI185" s="3"/>
      <c r="ERJ185" s="3"/>
      <c r="ERK185" s="3"/>
      <c r="ERL185" s="3"/>
      <c r="ERM185" s="3"/>
      <c r="ERN185" s="3"/>
      <c r="ERO185" s="3"/>
      <c r="ERP185" s="3"/>
      <c r="ERQ185" s="3"/>
      <c r="ERR185" s="3"/>
      <c r="ERS185" s="3"/>
      <c r="ERT185" s="3"/>
      <c r="ERU185" s="3"/>
      <c r="ERV185" s="3"/>
      <c r="ERW185" s="3"/>
      <c r="ERX185" s="3"/>
      <c r="ERY185" s="3"/>
      <c r="ERZ185" s="3"/>
      <c r="ESA185" s="3"/>
      <c r="ESB185" s="3"/>
      <c r="ESC185" s="3"/>
      <c r="ESD185" s="3"/>
      <c r="ESE185" s="3"/>
      <c r="ESF185" s="3"/>
      <c r="ESG185" s="3"/>
      <c r="ESH185" s="3"/>
      <c r="ESI185" s="3"/>
      <c r="ESJ185" s="3"/>
      <c r="ESK185" s="3"/>
      <c r="ESL185" s="3"/>
      <c r="ESM185" s="3"/>
      <c r="ESN185" s="3"/>
      <c r="ESO185" s="3"/>
      <c r="ESP185" s="3"/>
      <c r="ESQ185" s="3"/>
      <c r="ESR185" s="3"/>
      <c r="ESS185" s="3"/>
      <c r="EST185" s="3"/>
      <c r="ESU185" s="3"/>
      <c r="ESV185" s="3"/>
      <c r="ESW185" s="3"/>
      <c r="ESX185" s="3"/>
      <c r="ESY185" s="3"/>
      <c r="ESZ185" s="3"/>
      <c r="ETA185" s="3"/>
      <c r="ETB185" s="3"/>
      <c r="ETC185" s="3"/>
      <c r="ETD185" s="3"/>
      <c r="ETE185" s="3"/>
      <c r="ETF185" s="3"/>
      <c r="ETG185" s="3"/>
      <c r="ETH185" s="3"/>
      <c r="ETI185" s="3"/>
      <c r="ETJ185" s="3"/>
      <c r="ETK185" s="3"/>
      <c r="ETL185" s="3"/>
      <c r="ETM185" s="3"/>
      <c r="ETN185" s="3"/>
      <c r="ETO185" s="3"/>
      <c r="ETP185" s="3"/>
      <c r="ETQ185" s="3"/>
      <c r="ETR185" s="3"/>
      <c r="ETS185" s="3"/>
      <c r="ETT185" s="3"/>
      <c r="ETU185" s="3"/>
      <c r="ETV185" s="3"/>
      <c r="ETW185" s="3"/>
      <c r="ETX185" s="3"/>
      <c r="ETY185" s="3"/>
      <c r="ETZ185" s="3"/>
      <c r="EUA185" s="3"/>
      <c r="EUB185" s="3"/>
      <c r="EUC185" s="3"/>
      <c r="EUD185" s="3"/>
      <c r="EUE185" s="3"/>
      <c r="EUF185" s="3"/>
      <c r="EUG185" s="3"/>
      <c r="EUH185" s="3"/>
      <c r="EUI185" s="3"/>
      <c r="EUJ185" s="3"/>
      <c r="EUK185" s="3"/>
      <c r="EUL185" s="3"/>
      <c r="EUM185" s="3"/>
      <c r="EUN185" s="3"/>
      <c r="EUO185" s="3"/>
      <c r="EUP185" s="3"/>
      <c r="EUQ185" s="3"/>
      <c r="EUR185" s="3"/>
      <c r="EUS185" s="3"/>
      <c r="EUT185" s="3"/>
      <c r="EUU185" s="3"/>
      <c r="EUV185" s="3"/>
      <c r="EUW185" s="3"/>
      <c r="EUX185" s="3"/>
      <c r="EUY185" s="3"/>
      <c r="EUZ185" s="3"/>
      <c r="EVA185" s="3"/>
      <c r="EVB185" s="3"/>
      <c r="EVC185" s="3"/>
      <c r="EVD185" s="3"/>
      <c r="EVE185" s="3"/>
      <c r="EVF185" s="3"/>
      <c r="EVG185" s="3"/>
      <c r="EVH185" s="3"/>
      <c r="EVI185" s="3"/>
      <c r="EVJ185" s="3"/>
      <c r="EVK185" s="3"/>
      <c r="EVL185" s="3"/>
      <c r="EVM185" s="3"/>
      <c r="EVN185" s="3"/>
      <c r="EVO185" s="3"/>
      <c r="EVP185" s="3"/>
      <c r="EVQ185" s="3"/>
      <c r="EVR185" s="3"/>
      <c r="EVS185" s="3"/>
      <c r="EVT185" s="3"/>
      <c r="EVU185" s="3"/>
      <c r="EVV185" s="3"/>
      <c r="EVW185" s="3"/>
      <c r="EVX185" s="3"/>
      <c r="EVY185" s="3"/>
      <c r="EVZ185" s="3"/>
      <c r="EWA185" s="3"/>
      <c r="EWB185" s="3"/>
      <c r="EWC185" s="3"/>
      <c r="EWD185" s="3"/>
      <c r="EWE185" s="3"/>
      <c r="EWF185" s="3"/>
      <c r="EWG185" s="3"/>
      <c r="EWH185" s="3"/>
      <c r="EWI185" s="3"/>
      <c r="EWJ185" s="3"/>
      <c r="EWK185" s="3"/>
      <c r="EWL185" s="3"/>
      <c r="EWM185" s="3"/>
      <c r="EWN185" s="3"/>
      <c r="EWO185" s="3"/>
      <c r="EWP185" s="3"/>
      <c r="EWQ185" s="3"/>
      <c r="EWR185" s="3"/>
      <c r="EWS185" s="3"/>
      <c r="EWT185" s="3"/>
      <c r="EWU185" s="3"/>
      <c r="EWV185" s="3"/>
      <c r="EWW185" s="3"/>
      <c r="EWX185" s="3"/>
      <c r="EWY185" s="3"/>
      <c r="EWZ185" s="3"/>
      <c r="EXA185" s="3"/>
      <c r="EXB185" s="3"/>
      <c r="EXC185" s="3"/>
      <c r="EXD185" s="3"/>
      <c r="EXE185" s="3"/>
      <c r="EXF185" s="3"/>
      <c r="EXG185" s="3"/>
      <c r="EXH185" s="3"/>
      <c r="EXI185" s="3"/>
      <c r="EXJ185" s="3"/>
      <c r="EXK185" s="3"/>
      <c r="EXL185" s="3"/>
      <c r="EXM185" s="3"/>
      <c r="EXN185" s="3"/>
      <c r="EXO185" s="3"/>
      <c r="EXP185" s="3"/>
      <c r="EXQ185" s="3"/>
      <c r="EXR185" s="3"/>
      <c r="EXS185" s="3"/>
      <c r="EXT185" s="3"/>
      <c r="EXU185" s="3"/>
      <c r="EXV185" s="3"/>
      <c r="EXW185" s="3"/>
      <c r="EXX185" s="3"/>
      <c r="EXY185" s="3"/>
      <c r="EXZ185" s="3"/>
      <c r="EYA185" s="3"/>
      <c r="EYB185" s="3"/>
      <c r="EYC185" s="3"/>
      <c r="EYD185" s="3"/>
      <c r="EYE185" s="3"/>
      <c r="EYF185" s="3"/>
      <c r="EYG185" s="3"/>
      <c r="EYH185" s="3"/>
      <c r="EYI185" s="3"/>
      <c r="EYJ185" s="3"/>
      <c r="EYK185" s="3"/>
      <c r="EYL185" s="3"/>
      <c r="EYM185" s="3"/>
      <c r="EYN185" s="3"/>
      <c r="EYO185" s="3"/>
      <c r="EYP185" s="3"/>
      <c r="EYQ185" s="3"/>
      <c r="EYR185" s="3"/>
      <c r="EYS185" s="3"/>
      <c r="EYT185" s="3"/>
      <c r="EYU185" s="3"/>
      <c r="EYV185" s="3"/>
      <c r="EYW185" s="3"/>
      <c r="EYX185" s="3"/>
      <c r="EYY185" s="3"/>
      <c r="EYZ185" s="3"/>
      <c r="EZA185" s="3"/>
      <c r="EZB185" s="3"/>
      <c r="EZC185" s="3"/>
      <c r="EZD185" s="3"/>
      <c r="EZE185" s="3"/>
      <c r="EZF185" s="3"/>
      <c r="EZG185" s="3"/>
      <c r="EZH185" s="3"/>
      <c r="EZI185" s="3"/>
      <c r="EZJ185" s="3"/>
      <c r="EZK185" s="3"/>
      <c r="EZL185" s="3"/>
      <c r="EZM185" s="3"/>
      <c r="EZN185" s="3"/>
      <c r="EZO185" s="3"/>
      <c r="EZP185" s="3"/>
      <c r="EZQ185" s="3"/>
      <c r="EZR185" s="3"/>
      <c r="EZS185" s="3"/>
      <c r="EZT185" s="3"/>
      <c r="EZU185" s="3"/>
      <c r="EZV185" s="3"/>
      <c r="EZW185" s="3"/>
      <c r="EZX185" s="3"/>
      <c r="EZY185" s="3"/>
      <c r="EZZ185" s="3"/>
      <c r="FAA185" s="3"/>
      <c r="FAB185" s="3"/>
      <c r="FAC185" s="3"/>
      <c r="FAD185" s="3"/>
      <c r="FAE185" s="3"/>
      <c r="FAF185" s="3"/>
      <c r="FAG185" s="3"/>
      <c r="FAH185" s="3"/>
      <c r="FAI185" s="3"/>
      <c r="FAJ185" s="3"/>
      <c r="FAK185" s="3"/>
      <c r="FAL185" s="3"/>
      <c r="FAM185" s="3"/>
      <c r="FAN185" s="3"/>
      <c r="FAO185" s="3"/>
      <c r="FAP185" s="3"/>
      <c r="FAQ185" s="3"/>
      <c r="FAR185" s="3"/>
      <c r="FAS185" s="3"/>
      <c r="FAT185" s="3"/>
      <c r="FAU185" s="3"/>
      <c r="FAV185" s="3"/>
      <c r="FAW185" s="3"/>
      <c r="FAX185" s="3"/>
      <c r="FAY185" s="3"/>
      <c r="FAZ185" s="3"/>
      <c r="FBA185" s="3"/>
      <c r="FBB185" s="3"/>
      <c r="FBC185" s="3"/>
      <c r="FBD185" s="3"/>
      <c r="FBE185" s="3"/>
      <c r="FBF185" s="3"/>
      <c r="FBG185" s="3"/>
      <c r="FBH185" s="3"/>
      <c r="FBI185" s="3"/>
      <c r="FBJ185" s="3"/>
      <c r="FBK185" s="3"/>
      <c r="FBL185" s="3"/>
      <c r="FBM185" s="3"/>
      <c r="FBN185" s="3"/>
      <c r="FBO185" s="3"/>
      <c r="FBP185" s="3"/>
      <c r="FBQ185" s="3"/>
      <c r="FBR185" s="3"/>
      <c r="FBS185" s="3"/>
      <c r="FBT185" s="3"/>
      <c r="FBU185" s="3"/>
      <c r="FBV185" s="3"/>
      <c r="FBW185" s="3"/>
      <c r="FBX185" s="3"/>
      <c r="FBY185" s="3"/>
      <c r="FBZ185" s="3"/>
      <c r="FCA185" s="3"/>
      <c r="FCB185" s="3"/>
      <c r="FCC185" s="3"/>
      <c r="FCD185" s="3"/>
      <c r="FCE185" s="3"/>
      <c r="FCF185" s="3"/>
      <c r="FCG185" s="3"/>
      <c r="FCH185" s="3"/>
      <c r="FCI185" s="3"/>
      <c r="FCJ185" s="3"/>
      <c r="FCK185" s="3"/>
      <c r="FCL185" s="3"/>
      <c r="FCM185" s="3"/>
      <c r="FCN185" s="3"/>
      <c r="FCO185" s="3"/>
      <c r="FCP185" s="3"/>
      <c r="FCQ185" s="3"/>
      <c r="FCR185" s="3"/>
      <c r="FCS185" s="3"/>
      <c r="FCT185" s="3"/>
      <c r="FCU185" s="3"/>
      <c r="FCV185" s="3"/>
      <c r="FCW185" s="3"/>
      <c r="FCX185" s="3"/>
      <c r="FCY185" s="3"/>
      <c r="FCZ185" s="3"/>
      <c r="FDA185" s="3"/>
      <c r="FDB185" s="3"/>
      <c r="FDC185" s="3"/>
      <c r="FDD185" s="3"/>
      <c r="FDE185" s="3"/>
      <c r="FDF185" s="3"/>
      <c r="FDG185" s="3"/>
      <c r="FDH185" s="3"/>
      <c r="FDI185" s="3"/>
      <c r="FDJ185" s="3"/>
      <c r="FDK185" s="3"/>
      <c r="FDL185" s="3"/>
      <c r="FDM185" s="3"/>
      <c r="FDN185" s="3"/>
      <c r="FDO185" s="3"/>
      <c r="FDP185" s="3"/>
      <c r="FDQ185" s="3"/>
      <c r="FDR185" s="3"/>
      <c r="FDS185" s="3"/>
      <c r="FDT185" s="3"/>
      <c r="FDU185" s="3"/>
      <c r="FDV185" s="3"/>
      <c r="FDW185" s="3"/>
      <c r="FDX185" s="3"/>
      <c r="FDY185" s="3"/>
      <c r="FDZ185" s="3"/>
      <c r="FEA185" s="3"/>
      <c r="FEB185" s="3"/>
      <c r="FEC185" s="3"/>
      <c r="FED185" s="3"/>
      <c r="FEE185" s="3"/>
      <c r="FEF185" s="3"/>
      <c r="FEG185" s="3"/>
      <c r="FEH185" s="3"/>
      <c r="FEI185" s="3"/>
      <c r="FEJ185" s="3"/>
      <c r="FEK185" s="3"/>
      <c r="FEL185" s="3"/>
      <c r="FEM185" s="3"/>
      <c r="FEN185" s="3"/>
      <c r="FEO185" s="3"/>
      <c r="FEP185" s="3"/>
      <c r="FEQ185" s="3"/>
      <c r="FER185" s="3"/>
      <c r="FES185" s="3"/>
      <c r="FET185" s="3"/>
      <c r="FEU185" s="3"/>
      <c r="FEV185" s="3"/>
      <c r="FEW185" s="3"/>
      <c r="FEX185" s="3"/>
      <c r="FEY185" s="3"/>
      <c r="FEZ185" s="3"/>
      <c r="FFA185" s="3"/>
      <c r="FFB185" s="3"/>
      <c r="FFC185" s="3"/>
      <c r="FFD185" s="3"/>
      <c r="FFE185" s="3"/>
      <c r="FFF185" s="3"/>
      <c r="FFG185" s="3"/>
      <c r="FFH185" s="3"/>
      <c r="FFI185" s="3"/>
      <c r="FFJ185" s="3"/>
      <c r="FFK185" s="3"/>
      <c r="FFL185" s="3"/>
      <c r="FFM185" s="3"/>
      <c r="FFN185" s="3"/>
      <c r="FFO185" s="3"/>
      <c r="FFP185" s="3"/>
      <c r="FFQ185" s="3"/>
      <c r="FFR185" s="3"/>
      <c r="FFS185" s="3"/>
      <c r="FFT185" s="3"/>
      <c r="FFU185" s="3"/>
      <c r="FFV185" s="3"/>
      <c r="FFW185" s="3"/>
      <c r="FFX185" s="3"/>
      <c r="FFY185" s="3"/>
      <c r="FFZ185" s="3"/>
      <c r="FGA185" s="3"/>
      <c r="FGB185" s="3"/>
      <c r="FGC185" s="3"/>
      <c r="FGD185" s="3"/>
      <c r="FGE185" s="3"/>
      <c r="FGF185" s="3"/>
      <c r="FGG185" s="3"/>
      <c r="FGH185" s="3"/>
      <c r="FGI185" s="3"/>
      <c r="FGJ185" s="3"/>
      <c r="FGK185" s="3"/>
      <c r="FGL185" s="3"/>
      <c r="FGM185" s="3"/>
      <c r="FGN185" s="3"/>
      <c r="FGO185" s="3"/>
      <c r="FGP185" s="3"/>
      <c r="FGQ185" s="3"/>
      <c r="FGR185" s="3"/>
      <c r="FGS185" s="3"/>
      <c r="FGT185" s="3"/>
      <c r="FGU185" s="3"/>
      <c r="FGV185" s="3"/>
      <c r="FGW185" s="3"/>
      <c r="FGX185" s="3"/>
      <c r="FGY185" s="3"/>
      <c r="FGZ185" s="3"/>
      <c r="FHA185" s="3"/>
      <c r="FHB185" s="3"/>
      <c r="FHC185" s="3"/>
      <c r="FHD185" s="3"/>
      <c r="FHE185" s="3"/>
      <c r="FHF185" s="3"/>
      <c r="FHG185" s="3"/>
      <c r="FHH185" s="3"/>
      <c r="FHI185" s="3"/>
      <c r="FHJ185" s="3"/>
      <c r="FHK185" s="3"/>
      <c r="FHL185" s="3"/>
      <c r="FHM185" s="3"/>
      <c r="FHN185" s="3"/>
      <c r="FHO185" s="3"/>
      <c r="FHP185" s="3"/>
      <c r="FHQ185" s="3"/>
      <c r="FHR185" s="3"/>
      <c r="FHS185" s="3"/>
      <c r="FHT185" s="3"/>
      <c r="FHU185" s="3"/>
      <c r="FHV185" s="3"/>
      <c r="FHW185" s="3"/>
      <c r="FHX185" s="3"/>
      <c r="FHY185" s="3"/>
      <c r="FHZ185" s="3"/>
      <c r="FIA185" s="3"/>
      <c r="FIB185" s="3"/>
      <c r="FIC185" s="3"/>
      <c r="FID185" s="3"/>
      <c r="FIE185" s="3"/>
      <c r="FIF185" s="3"/>
      <c r="FIG185" s="3"/>
      <c r="FIH185" s="3"/>
      <c r="FII185" s="3"/>
      <c r="FIJ185" s="3"/>
      <c r="FIK185" s="3"/>
      <c r="FIL185" s="3"/>
      <c r="FIM185" s="3"/>
      <c r="FIN185" s="3"/>
      <c r="FIO185" s="3"/>
      <c r="FIP185" s="3"/>
      <c r="FIQ185" s="3"/>
      <c r="FIR185" s="3"/>
      <c r="FIS185" s="3"/>
      <c r="FIT185" s="3"/>
      <c r="FIU185" s="3"/>
      <c r="FIV185" s="3"/>
      <c r="FIW185" s="3"/>
      <c r="FIX185" s="3"/>
      <c r="FIY185" s="3"/>
      <c r="FIZ185" s="3"/>
      <c r="FJA185" s="3"/>
      <c r="FJB185" s="3"/>
      <c r="FJC185" s="3"/>
      <c r="FJD185" s="3"/>
      <c r="FJE185" s="3"/>
      <c r="FJF185" s="3"/>
      <c r="FJG185" s="3"/>
      <c r="FJH185" s="3"/>
      <c r="FJI185" s="3"/>
      <c r="FJJ185" s="3"/>
      <c r="FJK185" s="3"/>
      <c r="FJL185" s="3"/>
      <c r="FJM185" s="3"/>
      <c r="FJN185" s="3"/>
      <c r="FJO185" s="3"/>
      <c r="FJP185" s="3"/>
      <c r="FJQ185" s="3"/>
      <c r="FJR185" s="3"/>
      <c r="FJS185" s="3"/>
      <c r="FJT185" s="3"/>
      <c r="FJU185" s="3"/>
      <c r="FJV185" s="3"/>
      <c r="FJW185" s="3"/>
      <c r="FJX185" s="3"/>
      <c r="FJY185" s="3"/>
      <c r="FJZ185" s="3"/>
      <c r="FKA185" s="3"/>
      <c r="FKB185" s="3"/>
      <c r="FKC185" s="3"/>
      <c r="FKD185" s="3"/>
      <c r="FKE185" s="3"/>
      <c r="FKF185" s="3"/>
      <c r="FKG185" s="3"/>
      <c r="FKH185" s="3"/>
      <c r="FKI185" s="3"/>
      <c r="FKJ185" s="3"/>
      <c r="FKK185" s="3"/>
      <c r="FKL185" s="3"/>
      <c r="FKM185" s="3"/>
      <c r="FKN185" s="3"/>
      <c r="FKO185" s="3"/>
      <c r="FKP185" s="3"/>
      <c r="FKQ185" s="3"/>
      <c r="FKR185" s="3"/>
      <c r="FKS185" s="3"/>
      <c r="FKT185" s="3"/>
      <c r="FKU185" s="3"/>
      <c r="FKV185" s="3"/>
      <c r="FKW185" s="3"/>
      <c r="FKX185" s="3"/>
      <c r="FKY185" s="3"/>
      <c r="FKZ185" s="3"/>
      <c r="FLA185" s="3"/>
      <c r="FLB185" s="3"/>
      <c r="FLC185" s="3"/>
      <c r="FLD185" s="3"/>
      <c r="FLE185" s="3"/>
      <c r="FLF185" s="3"/>
      <c r="FLG185" s="3"/>
      <c r="FLH185" s="3"/>
      <c r="FLI185" s="3"/>
      <c r="FLJ185" s="3"/>
      <c r="FLK185" s="3"/>
      <c r="FLL185" s="3"/>
      <c r="FLM185" s="3"/>
      <c r="FLN185" s="3"/>
      <c r="FLO185" s="3"/>
      <c r="FLP185" s="3"/>
      <c r="FLQ185" s="3"/>
      <c r="FLR185" s="3"/>
      <c r="FLS185" s="3"/>
      <c r="FLT185" s="3"/>
      <c r="FLU185" s="3"/>
      <c r="FLV185" s="3"/>
      <c r="FLW185" s="3"/>
      <c r="FLX185" s="3"/>
      <c r="FLY185" s="3"/>
      <c r="FLZ185" s="3"/>
      <c r="FMA185" s="3"/>
      <c r="FMB185" s="3"/>
      <c r="FMC185" s="3"/>
      <c r="FMD185" s="3"/>
      <c r="FME185" s="3"/>
      <c r="FMF185" s="3"/>
      <c r="FMG185" s="3"/>
      <c r="FMH185" s="3"/>
      <c r="FMI185" s="3"/>
      <c r="FMJ185" s="3"/>
      <c r="FMK185" s="3"/>
      <c r="FML185" s="3"/>
      <c r="FMM185" s="3"/>
      <c r="FMN185" s="3"/>
      <c r="FMO185" s="3"/>
      <c r="FMP185" s="3"/>
      <c r="FMQ185" s="3"/>
      <c r="FMR185" s="3"/>
      <c r="FMS185" s="3"/>
      <c r="FMT185" s="3"/>
      <c r="FMU185" s="3"/>
      <c r="FMV185" s="3"/>
      <c r="FMW185" s="3"/>
      <c r="FMX185" s="3"/>
      <c r="FMY185" s="3"/>
      <c r="FMZ185" s="3"/>
      <c r="FNA185" s="3"/>
      <c r="FNB185" s="3"/>
      <c r="FNC185" s="3"/>
      <c r="FND185" s="3"/>
      <c r="FNE185" s="3"/>
      <c r="FNF185" s="3"/>
      <c r="FNG185" s="3"/>
      <c r="FNH185" s="3"/>
      <c r="FNI185" s="3"/>
      <c r="FNJ185" s="3"/>
      <c r="FNK185" s="3"/>
      <c r="FNL185" s="3"/>
      <c r="FNM185" s="3"/>
      <c r="FNN185" s="3"/>
      <c r="FNO185" s="3"/>
      <c r="FNP185" s="3"/>
      <c r="FNQ185" s="3"/>
      <c r="FNR185" s="3"/>
      <c r="FNS185" s="3"/>
      <c r="FNT185" s="3"/>
      <c r="FNU185" s="3"/>
      <c r="FNV185" s="3"/>
      <c r="FNW185" s="3"/>
      <c r="FNX185" s="3"/>
      <c r="FNY185" s="3"/>
      <c r="FNZ185" s="3"/>
      <c r="FOA185" s="3"/>
      <c r="FOB185" s="3"/>
      <c r="FOC185" s="3"/>
      <c r="FOD185" s="3"/>
      <c r="FOE185" s="3"/>
      <c r="FOF185" s="3"/>
      <c r="FOG185" s="3"/>
      <c r="FOH185" s="3"/>
      <c r="FOI185" s="3"/>
      <c r="FOJ185" s="3"/>
      <c r="FOK185" s="3"/>
      <c r="FOL185" s="3"/>
      <c r="FOM185" s="3"/>
      <c r="FON185" s="3"/>
      <c r="FOO185" s="3"/>
      <c r="FOP185" s="3"/>
      <c r="FOQ185" s="3"/>
      <c r="FOR185" s="3"/>
      <c r="FOS185" s="3"/>
      <c r="FOT185" s="3"/>
      <c r="FOU185" s="3"/>
      <c r="FOV185" s="3"/>
      <c r="FOW185" s="3"/>
      <c r="FOX185" s="3"/>
      <c r="FOY185" s="3"/>
      <c r="FOZ185" s="3"/>
      <c r="FPA185" s="3"/>
      <c r="FPB185" s="3"/>
      <c r="FPC185" s="3"/>
      <c r="FPD185" s="3"/>
      <c r="FPE185" s="3"/>
      <c r="FPF185" s="3"/>
      <c r="FPG185" s="3"/>
      <c r="FPH185" s="3"/>
      <c r="FPI185" s="3"/>
      <c r="FPJ185" s="3"/>
      <c r="FPK185" s="3"/>
      <c r="FPL185" s="3"/>
      <c r="FPM185" s="3"/>
      <c r="FPN185" s="3"/>
      <c r="FPO185" s="3"/>
      <c r="FPP185" s="3"/>
      <c r="FPQ185" s="3"/>
      <c r="FPR185" s="3"/>
      <c r="FPS185" s="3"/>
      <c r="FPT185" s="3"/>
      <c r="FPU185" s="3"/>
      <c r="FPV185" s="3"/>
      <c r="FPW185" s="3"/>
      <c r="FPX185" s="3"/>
      <c r="FPY185" s="3"/>
      <c r="FPZ185" s="3"/>
      <c r="FQA185" s="3"/>
      <c r="FQB185" s="3"/>
      <c r="FQC185" s="3"/>
      <c r="FQD185" s="3"/>
      <c r="FQE185" s="3"/>
      <c r="FQF185" s="3"/>
      <c r="FQG185" s="3"/>
      <c r="FQH185" s="3"/>
      <c r="FQI185" s="3"/>
      <c r="FQJ185" s="3"/>
      <c r="FQK185" s="3"/>
      <c r="FQL185" s="3"/>
      <c r="FQM185" s="3"/>
      <c r="FQN185" s="3"/>
      <c r="FQO185" s="3"/>
      <c r="FQP185" s="3"/>
      <c r="FQQ185" s="3"/>
      <c r="FQR185" s="3"/>
      <c r="FQS185" s="3"/>
      <c r="FQT185" s="3"/>
      <c r="FQU185" s="3"/>
      <c r="FQV185" s="3"/>
      <c r="FQW185" s="3"/>
      <c r="FQX185" s="3"/>
      <c r="FQY185" s="3"/>
      <c r="FQZ185" s="3"/>
      <c r="FRA185" s="3"/>
      <c r="FRB185" s="3"/>
      <c r="FRC185" s="3"/>
      <c r="FRD185" s="3"/>
      <c r="FRE185" s="3"/>
      <c r="FRF185" s="3"/>
      <c r="FRG185" s="3"/>
      <c r="FRH185" s="3"/>
      <c r="FRI185" s="3"/>
      <c r="FRJ185" s="3"/>
      <c r="FRK185" s="3"/>
      <c r="FRL185" s="3"/>
      <c r="FRM185" s="3"/>
      <c r="FRN185" s="3"/>
      <c r="FRO185" s="3"/>
      <c r="FRP185" s="3"/>
      <c r="FRQ185" s="3"/>
      <c r="FRR185" s="3"/>
      <c r="FRS185" s="3"/>
      <c r="FRT185" s="3"/>
      <c r="FRU185" s="3"/>
      <c r="FRV185" s="3"/>
      <c r="FRW185" s="3"/>
      <c r="FRX185" s="3"/>
      <c r="FRY185" s="3"/>
      <c r="FRZ185" s="3"/>
      <c r="FSA185" s="3"/>
      <c r="FSB185" s="3"/>
      <c r="FSC185" s="3"/>
      <c r="FSD185" s="3"/>
      <c r="FSE185" s="3"/>
      <c r="FSF185" s="3"/>
      <c r="FSG185" s="3"/>
      <c r="FSH185" s="3"/>
      <c r="FSI185" s="3"/>
      <c r="FSJ185" s="3"/>
      <c r="FSK185" s="3"/>
      <c r="FSL185" s="3"/>
      <c r="FSM185" s="3"/>
      <c r="FSN185" s="3"/>
      <c r="FSO185" s="3"/>
      <c r="FSP185" s="3"/>
      <c r="FSQ185" s="3"/>
      <c r="FSR185" s="3"/>
      <c r="FSS185" s="3"/>
      <c r="FST185" s="3"/>
      <c r="FSU185" s="3"/>
      <c r="FSV185" s="3"/>
      <c r="FSW185" s="3"/>
      <c r="FSX185" s="3"/>
      <c r="FSY185" s="3"/>
      <c r="FSZ185" s="3"/>
      <c r="FTA185" s="3"/>
      <c r="FTB185" s="3"/>
      <c r="FTC185" s="3"/>
      <c r="FTD185" s="3"/>
      <c r="FTE185" s="3"/>
      <c r="FTF185" s="3"/>
      <c r="FTG185" s="3"/>
      <c r="FTH185" s="3"/>
      <c r="FTI185" s="3"/>
      <c r="FTJ185" s="3"/>
      <c r="FTK185" s="3"/>
      <c r="FTL185" s="3"/>
      <c r="FTM185" s="3"/>
      <c r="FTN185" s="3"/>
      <c r="FTO185" s="3"/>
      <c r="FTP185" s="3"/>
      <c r="FTQ185" s="3"/>
      <c r="FTR185" s="3"/>
      <c r="FTS185" s="3"/>
      <c r="FTT185" s="3"/>
      <c r="FTU185" s="3"/>
      <c r="FTV185" s="3"/>
      <c r="FTW185" s="3"/>
      <c r="FTX185" s="3"/>
      <c r="FTY185" s="3"/>
      <c r="FTZ185" s="3"/>
      <c r="FUA185" s="3"/>
      <c r="FUB185" s="3"/>
      <c r="FUC185" s="3"/>
      <c r="FUD185" s="3"/>
      <c r="FUE185" s="3"/>
      <c r="FUF185" s="3"/>
      <c r="FUG185" s="3"/>
      <c r="FUH185" s="3"/>
      <c r="FUI185" s="3"/>
      <c r="FUJ185" s="3"/>
      <c r="FUK185" s="3"/>
      <c r="FUL185" s="3"/>
      <c r="FUM185" s="3"/>
      <c r="FUN185" s="3"/>
      <c r="FUO185" s="3"/>
      <c r="FUP185" s="3"/>
      <c r="FUQ185" s="3"/>
      <c r="FUR185" s="3"/>
      <c r="FUS185" s="3"/>
      <c r="FUT185" s="3"/>
      <c r="FUU185" s="3"/>
      <c r="FUV185" s="3"/>
      <c r="FUW185" s="3"/>
      <c r="FUX185" s="3"/>
      <c r="FUY185" s="3"/>
      <c r="FUZ185" s="3"/>
      <c r="FVA185" s="3"/>
      <c r="FVB185" s="3"/>
      <c r="FVC185" s="3"/>
      <c r="FVD185" s="3"/>
      <c r="FVE185" s="3"/>
      <c r="FVF185" s="3"/>
      <c r="FVG185" s="3"/>
      <c r="FVH185" s="3"/>
      <c r="FVI185" s="3"/>
      <c r="FVJ185" s="3"/>
      <c r="FVK185" s="3"/>
      <c r="FVL185" s="3"/>
      <c r="FVM185" s="3"/>
      <c r="FVN185" s="3"/>
      <c r="FVO185" s="3"/>
      <c r="FVP185" s="3"/>
      <c r="FVQ185" s="3"/>
      <c r="FVR185" s="3"/>
      <c r="FVS185" s="3"/>
      <c r="FVT185" s="3"/>
      <c r="FVU185" s="3"/>
      <c r="FVV185" s="3"/>
      <c r="FVW185" s="3"/>
      <c r="FVX185" s="3"/>
      <c r="FVY185" s="3"/>
      <c r="FVZ185" s="3"/>
      <c r="FWA185" s="3"/>
      <c r="FWB185" s="3"/>
      <c r="FWC185" s="3"/>
      <c r="FWD185" s="3"/>
      <c r="FWE185" s="3"/>
      <c r="FWF185" s="3"/>
      <c r="FWG185" s="3"/>
      <c r="FWH185" s="3"/>
      <c r="FWI185" s="3"/>
      <c r="FWJ185" s="3"/>
      <c r="FWK185" s="3"/>
      <c r="FWL185" s="3"/>
      <c r="FWM185" s="3"/>
      <c r="FWN185" s="3"/>
      <c r="FWO185" s="3"/>
      <c r="FWP185" s="3"/>
      <c r="FWQ185" s="3"/>
      <c r="FWR185" s="3"/>
      <c r="FWS185" s="3"/>
      <c r="FWT185" s="3"/>
      <c r="FWU185" s="3"/>
      <c r="FWV185" s="3"/>
      <c r="FWW185" s="3"/>
      <c r="FWX185" s="3"/>
      <c r="FWY185" s="3"/>
      <c r="FWZ185" s="3"/>
      <c r="FXA185" s="3"/>
      <c r="FXB185" s="3"/>
      <c r="FXC185" s="3"/>
      <c r="FXD185" s="3"/>
      <c r="FXE185" s="3"/>
      <c r="FXF185" s="3"/>
      <c r="FXG185" s="3"/>
      <c r="FXH185" s="3"/>
      <c r="FXI185" s="3"/>
      <c r="FXJ185" s="3"/>
      <c r="FXK185" s="3"/>
      <c r="FXL185" s="3"/>
      <c r="FXM185" s="3"/>
      <c r="FXN185" s="3"/>
      <c r="FXO185" s="3"/>
      <c r="FXP185" s="3"/>
      <c r="FXQ185" s="3"/>
      <c r="FXR185" s="3"/>
      <c r="FXS185" s="3"/>
      <c r="FXT185" s="3"/>
      <c r="FXU185" s="3"/>
      <c r="FXV185" s="3"/>
      <c r="FXW185" s="3"/>
      <c r="FXX185" s="3"/>
      <c r="FXY185" s="3"/>
      <c r="FXZ185" s="3"/>
      <c r="FYA185" s="3"/>
      <c r="FYB185" s="3"/>
      <c r="FYC185" s="3"/>
      <c r="FYD185" s="3"/>
      <c r="FYE185" s="3"/>
      <c r="FYF185" s="3"/>
      <c r="FYG185" s="3"/>
      <c r="FYH185" s="3"/>
      <c r="FYI185" s="3"/>
      <c r="FYJ185" s="3"/>
      <c r="FYK185" s="3"/>
      <c r="FYL185" s="3"/>
      <c r="FYM185" s="3"/>
      <c r="FYN185" s="3"/>
      <c r="FYO185" s="3"/>
      <c r="FYP185" s="3"/>
      <c r="FYQ185" s="3"/>
      <c r="FYR185" s="3"/>
      <c r="FYS185" s="3"/>
      <c r="FYT185" s="3"/>
      <c r="FYU185" s="3"/>
      <c r="FYV185" s="3"/>
      <c r="FYW185" s="3"/>
      <c r="FYX185" s="3"/>
      <c r="FYY185" s="3"/>
      <c r="FYZ185" s="3"/>
      <c r="FZA185" s="3"/>
      <c r="FZB185" s="3"/>
      <c r="FZC185" s="3"/>
      <c r="FZD185" s="3"/>
      <c r="FZE185" s="3"/>
      <c r="FZF185" s="3"/>
      <c r="FZG185" s="3"/>
      <c r="FZH185" s="3"/>
      <c r="FZI185" s="3"/>
      <c r="FZJ185" s="3"/>
      <c r="FZK185" s="3"/>
      <c r="FZL185" s="3"/>
      <c r="FZM185" s="3"/>
      <c r="FZN185" s="3"/>
      <c r="FZO185" s="3"/>
      <c r="FZP185" s="3"/>
      <c r="FZQ185" s="3"/>
      <c r="FZR185" s="3"/>
      <c r="FZS185" s="3"/>
      <c r="FZT185" s="3"/>
      <c r="FZU185" s="3"/>
      <c r="FZV185" s="3"/>
      <c r="FZW185" s="3"/>
      <c r="FZX185" s="3"/>
      <c r="FZY185" s="3"/>
      <c r="FZZ185" s="3"/>
      <c r="GAA185" s="3"/>
      <c r="GAB185" s="3"/>
      <c r="GAC185" s="3"/>
      <c r="GAD185" s="3"/>
      <c r="GAE185" s="3"/>
      <c r="GAF185" s="3"/>
      <c r="GAG185" s="3"/>
      <c r="GAH185" s="3"/>
      <c r="GAI185" s="3"/>
      <c r="GAJ185" s="3"/>
      <c r="GAK185" s="3"/>
      <c r="GAL185" s="3"/>
      <c r="GAM185" s="3"/>
      <c r="GAN185" s="3"/>
      <c r="GAO185" s="3"/>
      <c r="GAP185" s="3"/>
      <c r="GAQ185" s="3"/>
      <c r="GAR185" s="3"/>
      <c r="GAS185" s="3"/>
      <c r="GAT185" s="3"/>
      <c r="GAU185" s="3"/>
      <c r="GAV185" s="3"/>
      <c r="GAW185" s="3"/>
      <c r="GAX185" s="3"/>
      <c r="GAY185" s="3"/>
      <c r="GAZ185" s="3"/>
      <c r="GBA185" s="3"/>
      <c r="GBB185" s="3"/>
      <c r="GBC185" s="3"/>
      <c r="GBD185" s="3"/>
      <c r="GBE185" s="3"/>
      <c r="GBF185" s="3"/>
      <c r="GBG185" s="3"/>
      <c r="GBH185" s="3"/>
      <c r="GBI185" s="3"/>
      <c r="GBJ185" s="3"/>
      <c r="GBK185" s="3"/>
      <c r="GBL185" s="3"/>
      <c r="GBM185" s="3"/>
      <c r="GBN185" s="3"/>
      <c r="GBO185" s="3"/>
      <c r="GBP185" s="3"/>
      <c r="GBQ185" s="3"/>
      <c r="GBR185" s="3"/>
      <c r="GBS185" s="3"/>
      <c r="GBT185" s="3"/>
      <c r="GBU185" s="3"/>
      <c r="GBV185" s="3"/>
      <c r="GBW185" s="3"/>
      <c r="GBX185" s="3"/>
      <c r="GBY185" s="3"/>
      <c r="GBZ185" s="3"/>
      <c r="GCA185" s="3"/>
      <c r="GCB185" s="3"/>
      <c r="GCC185" s="3"/>
      <c r="GCD185" s="3"/>
      <c r="GCE185" s="3"/>
      <c r="GCF185" s="3"/>
      <c r="GCG185" s="3"/>
      <c r="GCH185" s="3"/>
      <c r="GCI185" s="3"/>
      <c r="GCJ185" s="3"/>
      <c r="GCK185" s="3"/>
      <c r="GCL185" s="3"/>
      <c r="GCM185" s="3"/>
      <c r="GCN185" s="3"/>
      <c r="GCO185" s="3"/>
      <c r="GCP185" s="3"/>
      <c r="GCQ185" s="3"/>
      <c r="GCR185" s="3"/>
      <c r="GCS185" s="3"/>
      <c r="GCT185" s="3"/>
      <c r="GCU185" s="3"/>
      <c r="GCV185" s="3"/>
      <c r="GCW185" s="3"/>
      <c r="GCX185" s="3"/>
      <c r="GCY185" s="3"/>
      <c r="GCZ185" s="3"/>
      <c r="GDA185" s="3"/>
      <c r="GDB185" s="3"/>
      <c r="GDC185" s="3"/>
      <c r="GDD185" s="3"/>
      <c r="GDE185" s="3"/>
      <c r="GDF185" s="3"/>
      <c r="GDG185" s="3"/>
      <c r="GDH185" s="3"/>
      <c r="GDI185" s="3"/>
      <c r="GDJ185" s="3"/>
      <c r="GDK185" s="3"/>
      <c r="GDL185" s="3"/>
      <c r="GDM185" s="3"/>
      <c r="GDN185" s="3"/>
      <c r="GDO185" s="3"/>
      <c r="GDP185" s="3"/>
      <c r="GDQ185" s="3"/>
      <c r="GDR185" s="3"/>
      <c r="GDS185" s="3"/>
      <c r="GDT185" s="3"/>
      <c r="GDU185" s="3"/>
      <c r="GDV185" s="3"/>
      <c r="GDW185" s="3"/>
      <c r="GDX185" s="3"/>
      <c r="GDY185" s="3"/>
      <c r="GDZ185" s="3"/>
      <c r="GEA185" s="3"/>
      <c r="GEB185" s="3"/>
      <c r="GEC185" s="3"/>
      <c r="GED185" s="3"/>
      <c r="GEE185" s="3"/>
      <c r="GEF185" s="3"/>
      <c r="GEG185" s="3"/>
      <c r="GEH185" s="3"/>
      <c r="GEI185" s="3"/>
      <c r="GEJ185" s="3"/>
      <c r="GEK185" s="3"/>
      <c r="GEL185" s="3"/>
      <c r="GEM185" s="3"/>
      <c r="GEN185" s="3"/>
      <c r="GEO185" s="3"/>
      <c r="GEP185" s="3"/>
      <c r="GEQ185" s="3"/>
      <c r="GER185" s="3"/>
      <c r="GES185" s="3"/>
      <c r="GET185" s="3"/>
      <c r="GEU185" s="3"/>
      <c r="GEV185" s="3"/>
      <c r="GEW185" s="3"/>
      <c r="GEX185" s="3"/>
      <c r="GEY185" s="3"/>
      <c r="GEZ185" s="3"/>
      <c r="GFA185" s="3"/>
      <c r="GFB185" s="3"/>
      <c r="GFC185" s="3"/>
      <c r="GFD185" s="3"/>
      <c r="GFE185" s="3"/>
      <c r="GFF185" s="3"/>
      <c r="GFG185" s="3"/>
      <c r="GFH185" s="3"/>
      <c r="GFI185" s="3"/>
      <c r="GFJ185" s="3"/>
      <c r="GFK185" s="3"/>
      <c r="GFL185" s="3"/>
      <c r="GFM185" s="3"/>
      <c r="GFN185" s="3"/>
      <c r="GFO185" s="3"/>
      <c r="GFP185" s="3"/>
      <c r="GFQ185" s="3"/>
      <c r="GFR185" s="3"/>
      <c r="GFS185" s="3"/>
      <c r="GFT185" s="3"/>
      <c r="GFU185" s="3"/>
      <c r="GFV185" s="3"/>
      <c r="GFW185" s="3"/>
      <c r="GFX185" s="3"/>
      <c r="GFY185" s="3"/>
      <c r="GFZ185" s="3"/>
      <c r="GGA185" s="3"/>
      <c r="GGB185" s="3"/>
      <c r="GGC185" s="3"/>
      <c r="GGD185" s="3"/>
      <c r="GGE185" s="3"/>
      <c r="GGF185" s="3"/>
      <c r="GGG185" s="3"/>
      <c r="GGH185" s="3"/>
      <c r="GGI185" s="3"/>
      <c r="GGJ185" s="3"/>
      <c r="GGK185" s="3"/>
      <c r="GGL185" s="3"/>
      <c r="GGM185" s="3"/>
      <c r="GGN185" s="3"/>
      <c r="GGO185" s="3"/>
      <c r="GGP185" s="3"/>
      <c r="GGQ185" s="3"/>
      <c r="GGR185" s="3"/>
      <c r="GGS185" s="3"/>
      <c r="GGT185" s="3"/>
      <c r="GGU185" s="3"/>
      <c r="GGV185" s="3"/>
      <c r="GGW185" s="3"/>
      <c r="GGX185" s="3"/>
      <c r="GGY185" s="3"/>
      <c r="GGZ185" s="3"/>
      <c r="GHA185" s="3"/>
      <c r="GHB185" s="3"/>
      <c r="GHC185" s="3"/>
      <c r="GHD185" s="3"/>
      <c r="GHE185" s="3"/>
      <c r="GHF185" s="3"/>
      <c r="GHG185" s="3"/>
      <c r="GHH185" s="3"/>
      <c r="GHI185" s="3"/>
      <c r="GHJ185" s="3"/>
      <c r="GHK185" s="3"/>
      <c r="GHL185" s="3"/>
      <c r="GHM185" s="3"/>
      <c r="GHN185" s="3"/>
      <c r="GHO185" s="3"/>
      <c r="GHP185" s="3"/>
      <c r="GHQ185" s="3"/>
      <c r="GHR185" s="3"/>
      <c r="GHS185" s="3"/>
      <c r="GHT185" s="3"/>
      <c r="GHU185" s="3"/>
      <c r="GHV185" s="3"/>
      <c r="GHW185" s="3"/>
      <c r="GHX185" s="3"/>
      <c r="GHY185" s="3"/>
      <c r="GHZ185" s="3"/>
      <c r="GIA185" s="3"/>
      <c r="GIB185" s="3"/>
      <c r="GIC185" s="3"/>
      <c r="GID185" s="3"/>
      <c r="GIE185" s="3"/>
      <c r="GIF185" s="3"/>
      <c r="GIG185" s="3"/>
      <c r="GIH185" s="3"/>
      <c r="GII185" s="3"/>
      <c r="GIJ185" s="3"/>
      <c r="GIK185" s="3"/>
      <c r="GIL185" s="3"/>
      <c r="GIM185" s="3"/>
      <c r="GIN185" s="3"/>
      <c r="GIO185" s="3"/>
      <c r="GIP185" s="3"/>
      <c r="GIQ185" s="3"/>
      <c r="GIR185" s="3"/>
      <c r="GIS185" s="3"/>
      <c r="GIT185" s="3"/>
      <c r="GIU185" s="3"/>
      <c r="GIV185" s="3"/>
      <c r="GIW185" s="3"/>
      <c r="GIX185" s="3"/>
      <c r="GIY185" s="3"/>
      <c r="GIZ185" s="3"/>
      <c r="GJA185" s="3"/>
      <c r="GJB185" s="3"/>
      <c r="GJC185" s="3"/>
      <c r="GJD185" s="3"/>
      <c r="GJE185" s="3"/>
      <c r="GJF185" s="3"/>
      <c r="GJG185" s="3"/>
      <c r="GJH185" s="3"/>
      <c r="GJI185" s="3"/>
      <c r="GJJ185" s="3"/>
      <c r="GJK185" s="3"/>
      <c r="GJL185" s="3"/>
      <c r="GJM185" s="3"/>
      <c r="GJN185" s="3"/>
      <c r="GJO185" s="3"/>
      <c r="GJP185" s="3"/>
      <c r="GJQ185" s="3"/>
      <c r="GJR185" s="3"/>
      <c r="GJS185" s="3"/>
      <c r="GJT185" s="3"/>
      <c r="GJU185" s="3"/>
      <c r="GJV185" s="3"/>
      <c r="GJW185" s="3"/>
      <c r="GJX185" s="3"/>
      <c r="GJY185" s="3"/>
      <c r="GJZ185" s="3"/>
      <c r="GKA185" s="3"/>
      <c r="GKB185" s="3"/>
      <c r="GKC185" s="3"/>
      <c r="GKD185" s="3"/>
      <c r="GKE185" s="3"/>
      <c r="GKF185" s="3"/>
      <c r="GKG185" s="3"/>
      <c r="GKH185" s="3"/>
      <c r="GKI185" s="3"/>
      <c r="GKJ185" s="3"/>
      <c r="GKK185" s="3"/>
      <c r="GKL185" s="3"/>
      <c r="GKM185" s="3"/>
      <c r="GKN185" s="3"/>
      <c r="GKO185" s="3"/>
      <c r="GKP185" s="3"/>
      <c r="GKQ185" s="3"/>
      <c r="GKR185" s="3"/>
      <c r="GKS185" s="3"/>
      <c r="GKT185" s="3"/>
      <c r="GKU185" s="3"/>
      <c r="GKV185" s="3"/>
      <c r="GKW185" s="3"/>
      <c r="GKX185" s="3"/>
      <c r="GKY185" s="3"/>
      <c r="GKZ185" s="3"/>
      <c r="GLA185" s="3"/>
      <c r="GLB185" s="3"/>
      <c r="GLC185" s="3"/>
      <c r="GLD185" s="3"/>
      <c r="GLE185" s="3"/>
      <c r="GLF185" s="3"/>
      <c r="GLG185" s="3"/>
      <c r="GLH185" s="3"/>
      <c r="GLI185" s="3"/>
      <c r="GLJ185" s="3"/>
      <c r="GLK185" s="3"/>
      <c r="GLL185" s="3"/>
      <c r="GLM185" s="3"/>
      <c r="GLN185" s="3"/>
      <c r="GLO185" s="3"/>
      <c r="GLP185" s="3"/>
      <c r="GLQ185" s="3"/>
      <c r="GLR185" s="3"/>
      <c r="GLS185" s="3"/>
      <c r="GLT185" s="3"/>
      <c r="GLU185" s="3"/>
      <c r="GLV185" s="3"/>
      <c r="GLW185" s="3"/>
      <c r="GLX185" s="3"/>
      <c r="GLY185" s="3"/>
      <c r="GLZ185" s="3"/>
      <c r="GMA185" s="3"/>
      <c r="GMB185" s="3"/>
      <c r="GMC185" s="3"/>
      <c r="GMD185" s="3"/>
      <c r="GME185" s="3"/>
      <c r="GMF185" s="3"/>
      <c r="GMG185" s="3"/>
      <c r="GMH185" s="3"/>
      <c r="GMI185" s="3"/>
      <c r="GMJ185" s="3"/>
      <c r="GMK185" s="3"/>
      <c r="GML185" s="3"/>
      <c r="GMM185" s="3"/>
      <c r="GMN185" s="3"/>
      <c r="GMO185" s="3"/>
      <c r="GMP185" s="3"/>
      <c r="GMQ185" s="3"/>
      <c r="GMR185" s="3"/>
      <c r="GMS185" s="3"/>
      <c r="GMT185" s="3"/>
      <c r="GMU185" s="3"/>
      <c r="GMV185" s="3"/>
      <c r="GMW185" s="3"/>
      <c r="GMX185" s="3"/>
      <c r="GMY185" s="3"/>
      <c r="GMZ185" s="3"/>
      <c r="GNA185" s="3"/>
      <c r="GNB185" s="3"/>
      <c r="GNC185" s="3"/>
      <c r="GND185" s="3"/>
      <c r="GNE185" s="3"/>
      <c r="GNF185" s="3"/>
      <c r="GNG185" s="3"/>
      <c r="GNH185" s="3"/>
      <c r="GNI185" s="3"/>
      <c r="GNJ185" s="3"/>
      <c r="GNK185" s="3"/>
      <c r="GNL185" s="3"/>
      <c r="GNM185" s="3"/>
      <c r="GNN185" s="3"/>
      <c r="GNO185" s="3"/>
      <c r="GNP185" s="3"/>
      <c r="GNQ185" s="3"/>
      <c r="GNR185" s="3"/>
      <c r="GNS185" s="3"/>
      <c r="GNT185" s="3"/>
      <c r="GNU185" s="3"/>
      <c r="GNV185" s="3"/>
      <c r="GNW185" s="3"/>
      <c r="GNX185" s="3"/>
      <c r="GNY185" s="3"/>
      <c r="GNZ185" s="3"/>
      <c r="GOA185" s="3"/>
      <c r="GOB185" s="3"/>
      <c r="GOC185" s="3"/>
      <c r="GOD185" s="3"/>
      <c r="GOE185" s="3"/>
      <c r="GOF185" s="3"/>
      <c r="GOG185" s="3"/>
      <c r="GOH185" s="3"/>
      <c r="GOI185" s="3"/>
      <c r="GOJ185" s="3"/>
      <c r="GOK185" s="3"/>
      <c r="GOL185" s="3"/>
      <c r="GOM185" s="3"/>
      <c r="GON185" s="3"/>
      <c r="GOO185" s="3"/>
      <c r="GOP185" s="3"/>
      <c r="GOQ185" s="3"/>
      <c r="GOR185" s="3"/>
      <c r="GOS185" s="3"/>
      <c r="GOT185" s="3"/>
      <c r="GOU185" s="3"/>
      <c r="GOV185" s="3"/>
      <c r="GOW185" s="3"/>
      <c r="GOX185" s="3"/>
      <c r="GOY185" s="3"/>
      <c r="GOZ185" s="3"/>
      <c r="GPA185" s="3"/>
      <c r="GPB185" s="3"/>
      <c r="GPC185" s="3"/>
      <c r="GPD185" s="3"/>
      <c r="GPE185" s="3"/>
      <c r="GPF185" s="3"/>
      <c r="GPG185" s="3"/>
      <c r="GPH185" s="3"/>
      <c r="GPI185" s="3"/>
      <c r="GPJ185" s="3"/>
      <c r="GPK185" s="3"/>
      <c r="GPL185" s="3"/>
      <c r="GPM185" s="3"/>
      <c r="GPN185" s="3"/>
      <c r="GPO185" s="3"/>
      <c r="GPP185" s="3"/>
      <c r="GPQ185" s="3"/>
      <c r="GPR185" s="3"/>
      <c r="GPS185" s="3"/>
      <c r="GPT185" s="3"/>
      <c r="GPU185" s="3"/>
      <c r="GPV185" s="3"/>
      <c r="GPW185" s="3"/>
      <c r="GPX185" s="3"/>
      <c r="GPY185" s="3"/>
      <c r="GPZ185" s="3"/>
      <c r="GQA185" s="3"/>
      <c r="GQB185" s="3"/>
      <c r="GQC185" s="3"/>
      <c r="GQD185" s="3"/>
      <c r="GQE185" s="3"/>
      <c r="GQF185" s="3"/>
      <c r="GQG185" s="3"/>
      <c r="GQH185" s="3"/>
      <c r="GQI185" s="3"/>
      <c r="GQJ185" s="3"/>
      <c r="GQK185" s="3"/>
      <c r="GQL185" s="3"/>
      <c r="GQM185" s="3"/>
      <c r="GQN185" s="3"/>
      <c r="GQO185" s="3"/>
      <c r="GQP185" s="3"/>
      <c r="GQQ185" s="3"/>
      <c r="GQR185" s="3"/>
      <c r="GQS185" s="3"/>
      <c r="GQT185" s="3"/>
      <c r="GQU185" s="3"/>
      <c r="GQV185" s="3"/>
      <c r="GQW185" s="3"/>
      <c r="GQX185" s="3"/>
      <c r="GQY185" s="3"/>
      <c r="GQZ185" s="3"/>
      <c r="GRA185" s="3"/>
      <c r="GRB185" s="3"/>
      <c r="GRC185" s="3"/>
      <c r="GRD185" s="3"/>
      <c r="GRE185" s="3"/>
      <c r="GRF185" s="3"/>
      <c r="GRG185" s="3"/>
      <c r="GRH185" s="3"/>
      <c r="GRI185" s="3"/>
      <c r="GRJ185" s="3"/>
      <c r="GRK185" s="3"/>
      <c r="GRL185" s="3"/>
      <c r="GRM185" s="3"/>
      <c r="GRN185" s="3"/>
      <c r="GRO185" s="3"/>
      <c r="GRP185" s="3"/>
      <c r="GRQ185" s="3"/>
      <c r="GRR185" s="3"/>
      <c r="GRS185" s="3"/>
      <c r="GRT185" s="3"/>
      <c r="GRU185" s="3"/>
      <c r="GRV185" s="3"/>
      <c r="GRW185" s="3"/>
      <c r="GRX185" s="3"/>
      <c r="GRY185" s="3"/>
      <c r="GRZ185" s="3"/>
      <c r="GSA185" s="3"/>
      <c r="GSB185" s="3"/>
      <c r="GSC185" s="3"/>
      <c r="GSD185" s="3"/>
      <c r="GSE185" s="3"/>
      <c r="GSF185" s="3"/>
      <c r="GSG185" s="3"/>
      <c r="GSH185" s="3"/>
      <c r="GSI185" s="3"/>
      <c r="GSJ185" s="3"/>
      <c r="GSK185" s="3"/>
      <c r="GSL185" s="3"/>
      <c r="GSM185" s="3"/>
      <c r="GSN185" s="3"/>
      <c r="GSO185" s="3"/>
      <c r="GSP185" s="3"/>
      <c r="GSQ185" s="3"/>
      <c r="GSR185" s="3"/>
      <c r="GSS185" s="3"/>
      <c r="GST185" s="3"/>
      <c r="GSU185" s="3"/>
      <c r="GSV185" s="3"/>
      <c r="GSW185" s="3"/>
      <c r="GSX185" s="3"/>
      <c r="GSY185" s="3"/>
      <c r="GSZ185" s="3"/>
      <c r="GTA185" s="3"/>
      <c r="GTB185" s="3"/>
      <c r="GTC185" s="3"/>
      <c r="GTD185" s="3"/>
      <c r="GTE185" s="3"/>
      <c r="GTF185" s="3"/>
      <c r="GTG185" s="3"/>
      <c r="GTH185" s="3"/>
      <c r="GTI185" s="3"/>
      <c r="GTJ185" s="3"/>
      <c r="GTK185" s="3"/>
      <c r="GTL185" s="3"/>
      <c r="GTM185" s="3"/>
      <c r="GTN185" s="3"/>
      <c r="GTO185" s="3"/>
      <c r="GTP185" s="3"/>
      <c r="GTQ185" s="3"/>
      <c r="GTR185" s="3"/>
      <c r="GTS185" s="3"/>
      <c r="GTT185" s="3"/>
      <c r="GTU185" s="3"/>
      <c r="GTV185" s="3"/>
      <c r="GTW185" s="3"/>
      <c r="GTX185" s="3"/>
      <c r="GTY185" s="3"/>
      <c r="GTZ185" s="3"/>
      <c r="GUA185" s="3"/>
      <c r="GUB185" s="3"/>
      <c r="GUC185" s="3"/>
      <c r="GUD185" s="3"/>
      <c r="GUE185" s="3"/>
      <c r="GUF185" s="3"/>
      <c r="GUG185" s="3"/>
      <c r="GUH185" s="3"/>
      <c r="GUI185" s="3"/>
      <c r="GUJ185" s="3"/>
      <c r="GUK185" s="3"/>
      <c r="GUL185" s="3"/>
      <c r="GUM185" s="3"/>
      <c r="GUN185" s="3"/>
      <c r="GUO185" s="3"/>
      <c r="GUP185" s="3"/>
      <c r="GUQ185" s="3"/>
      <c r="GUR185" s="3"/>
      <c r="GUS185" s="3"/>
      <c r="GUT185" s="3"/>
      <c r="GUU185" s="3"/>
      <c r="GUV185" s="3"/>
      <c r="GUW185" s="3"/>
      <c r="GUX185" s="3"/>
      <c r="GUY185" s="3"/>
      <c r="GUZ185" s="3"/>
      <c r="GVA185" s="3"/>
      <c r="GVB185" s="3"/>
      <c r="GVC185" s="3"/>
      <c r="GVD185" s="3"/>
      <c r="GVE185" s="3"/>
      <c r="GVF185" s="3"/>
      <c r="GVG185" s="3"/>
      <c r="GVH185" s="3"/>
      <c r="GVI185" s="3"/>
      <c r="GVJ185" s="3"/>
      <c r="GVK185" s="3"/>
      <c r="GVL185" s="3"/>
      <c r="GVM185" s="3"/>
      <c r="GVN185" s="3"/>
      <c r="GVO185" s="3"/>
      <c r="GVP185" s="3"/>
      <c r="GVQ185" s="3"/>
      <c r="GVR185" s="3"/>
      <c r="GVS185" s="3"/>
      <c r="GVT185" s="3"/>
      <c r="GVU185" s="3"/>
      <c r="GVV185" s="3"/>
      <c r="GVW185" s="3"/>
      <c r="GVX185" s="3"/>
      <c r="GVY185" s="3"/>
      <c r="GVZ185" s="3"/>
      <c r="GWA185" s="3"/>
      <c r="GWB185" s="3"/>
      <c r="GWC185" s="3"/>
      <c r="GWD185" s="3"/>
      <c r="GWE185" s="3"/>
      <c r="GWF185" s="3"/>
      <c r="GWG185" s="3"/>
      <c r="GWH185" s="3"/>
      <c r="GWI185" s="3"/>
      <c r="GWJ185" s="3"/>
      <c r="GWK185" s="3"/>
      <c r="GWL185" s="3"/>
      <c r="GWM185" s="3"/>
      <c r="GWN185" s="3"/>
      <c r="GWO185" s="3"/>
      <c r="GWP185" s="3"/>
      <c r="GWQ185" s="3"/>
      <c r="GWR185" s="3"/>
      <c r="GWS185" s="3"/>
      <c r="GWT185" s="3"/>
      <c r="GWU185" s="3"/>
      <c r="GWV185" s="3"/>
      <c r="GWW185" s="3"/>
      <c r="GWX185" s="3"/>
      <c r="GWY185" s="3"/>
      <c r="GWZ185" s="3"/>
      <c r="GXA185" s="3"/>
      <c r="GXB185" s="3"/>
      <c r="GXC185" s="3"/>
      <c r="GXD185" s="3"/>
      <c r="GXE185" s="3"/>
      <c r="GXF185" s="3"/>
      <c r="GXG185" s="3"/>
      <c r="GXH185" s="3"/>
      <c r="GXI185" s="3"/>
      <c r="GXJ185" s="3"/>
      <c r="GXK185" s="3"/>
      <c r="GXL185" s="3"/>
      <c r="GXM185" s="3"/>
      <c r="GXN185" s="3"/>
      <c r="GXO185" s="3"/>
      <c r="GXP185" s="3"/>
      <c r="GXQ185" s="3"/>
      <c r="GXR185" s="3"/>
      <c r="GXS185" s="3"/>
      <c r="GXT185" s="3"/>
      <c r="GXU185" s="3"/>
      <c r="GXV185" s="3"/>
      <c r="GXW185" s="3"/>
      <c r="GXX185" s="3"/>
      <c r="GXY185" s="3"/>
      <c r="GXZ185" s="3"/>
      <c r="GYA185" s="3"/>
      <c r="GYB185" s="3"/>
      <c r="GYC185" s="3"/>
      <c r="GYD185" s="3"/>
      <c r="GYE185" s="3"/>
      <c r="GYF185" s="3"/>
      <c r="GYG185" s="3"/>
      <c r="GYH185" s="3"/>
      <c r="GYI185" s="3"/>
      <c r="GYJ185" s="3"/>
      <c r="GYK185" s="3"/>
      <c r="GYL185" s="3"/>
      <c r="GYM185" s="3"/>
      <c r="GYN185" s="3"/>
      <c r="GYO185" s="3"/>
      <c r="GYP185" s="3"/>
      <c r="GYQ185" s="3"/>
      <c r="GYR185" s="3"/>
      <c r="GYS185" s="3"/>
      <c r="GYT185" s="3"/>
      <c r="GYU185" s="3"/>
      <c r="GYV185" s="3"/>
      <c r="GYW185" s="3"/>
      <c r="GYX185" s="3"/>
      <c r="GYY185" s="3"/>
      <c r="GYZ185" s="3"/>
      <c r="GZA185" s="3"/>
      <c r="GZB185" s="3"/>
      <c r="GZC185" s="3"/>
      <c r="GZD185" s="3"/>
      <c r="GZE185" s="3"/>
      <c r="GZF185" s="3"/>
      <c r="GZG185" s="3"/>
      <c r="GZH185" s="3"/>
      <c r="GZI185" s="3"/>
      <c r="GZJ185" s="3"/>
      <c r="GZK185" s="3"/>
      <c r="GZL185" s="3"/>
      <c r="GZM185" s="3"/>
      <c r="GZN185" s="3"/>
      <c r="GZO185" s="3"/>
      <c r="GZP185" s="3"/>
      <c r="GZQ185" s="3"/>
      <c r="GZR185" s="3"/>
      <c r="GZS185" s="3"/>
      <c r="GZT185" s="3"/>
      <c r="GZU185" s="3"/>
      <c r="GZV185" s="3"/>
      <c r="GZW185" s="3"/>
      <c r="GZX185" s="3"/>
      <c r="GZY185" s="3"/>
      <c r="GZZ185" s="3"/>
      <c r="HAA185" s="3"/>
      <c r="HAB185" s="3"/>
      <c r="HAC185" s="3"/>
      <c r="HAD185" s="3"/>
      <c r="HAE185" s="3"/>
      <c r="HAF185" s="3"/>
      <c r="HAG185" s="3"/>
      <c r="HAH185" s="3"/>
      <c r="HAI185" s="3"/>
      <c r="HAJ185" s="3"/>
      <c r="HAK185" s="3"/>
      <c r="HAL185" s="3"/>
      <c r="HAM185" s="3"/>
      <c r="HAN185" s="3"/>
      <c r="HAO185" s="3"/>
      <c r="HAP185" s="3"/>
      <c r="HAQ185" s="3"/>
      <c r="HAR185" s="3"/>
      <c r="HAS185" s="3"/>
      <c r="HAT185" s="3"/>
      <c r="HAU185" s="3"/>
      <c r="HAV185" s="3"/>
      <c r="HAW185" s="3"/>
      <c r="HAX185" s="3"/>
      <c r="HAY185" s="3"/>
      <c r="HAZ185" s="3"/>
      <c r="HBA185" s="3"/>
      <c r="HBB185" s="3"/>
      <c r="HBC185" s="3"/>
      <c r="HBD185" s="3"/>
      <c r="HBE185" s="3"/>
      <c r="HBF185" s="3"/>
      <c r="HBG185" s="3"/>
      <c r="HBH185" s="3"/>
      <c r="HBI185" s="3"/>
      <c r="HBJ185" s="3"/>
      <c r="HBK185" s="3"/>
      <c r="HBL185" s="3"/>
      <c r="HBM185" s="3"/>
      <c r="HBN185" s="3"/>
      <c r="HBO185" s="3"/>
      <c r="HBP185" s="3"/>
      <c r="HBQ185" s="3"/>
      <c r="HBR185" s="3"/>
      <c r="HBS185" s="3"/>
      <c r="HBT185" s="3"/>
      <c r="HBU185" s="3"/>
      <c r="HBV185" s="3"/>
      <c r="HBW185" s="3"/>
      <c r="HBX185" s="3"/>
      <c r="HBY185" s="3"/>
      <c r="HBZ185" s="3"/>
      <c r="HCA185" s="3"/>
      <c r="HCB185" s="3"/>
      <c r="HCC185" s="3"/>
      <c r="HCD185" s="3"/>
      <c r="HCE185" s="3"/>
      <c r="HCF185" s="3"/>
      <c r="HCG185" s="3"/>
      <c r="HCH185" s="3"/>
      <c r="HCI185" s="3"/>
      <c r="HCJ185" s="3"/>
      <c r="HCK185" s="3"/>
      <c r="HCL185" s="3"/>
      <c r="HCM185" s="3"/>
      <c r="HCN185" s="3"/>
      <c r="HCO185" s="3"/>
      <c r="HCP185" s="3"/>
      <c r="HCQ185" s="3"/>
      <c r="HCR185" s="3"/>
      <c r="HCS185" s="3"/>
      <c r="HCT185" s="3"/>
      <c r="HCU185" s="3"/>
      <c r="HCV185" s="3"/>
      <c r="HCW185" s="3"/>
      <c r="HCX185" s="3"/>
      <c r="HCY185" s="3"/>
      <c r="HCZ185" s="3"/>
      <c r="HDA185" s="3"/>
      <c r="HDB185" s="3"/>
      <c r="HDC185" s="3"/>
      <c r="HDD185" s="3"/>
      <c r="HDE185" s="3"/>
      <c r="HDF185" s="3"/>
      <c r="HDG185" s="3"/>
      <c r="HDH185" s="3"/>
      <c r="HDI185" s="3"/>
      <c r="HDJ185" s="3"/>
      <c r="HDK185" s="3"/>
      <c r="HDL185" s="3"/>
      <c r="HDM185" s="3"/>
      <c r="HDN185" s="3"/>
      <c r="HDO185" s="3"/>
      <c r="HDP185" s="3"/>
      <c r="HDQ185" s="3"/>
      <c r="HDR185" s="3"/>
      <c r="HDS185" s="3"/>
      <c r="HDT185" s="3"/>
      <c r="HDU185" s="3"/>
      <c r="HDV185" s="3"/>
      <c r="HDW185" s="3"/>
      <c r="HDX185" s="3"/>
      <c r="HDY185" s="3"/>
      <c r="HDZ185" s="3"/>
      <c r="HEA185" s="3"/>
      <c r="HEB185" s="3"/>
      <c r="HEC185" s="3"/>
      <c r="HED185" s="3"/>
      <c r="HEE185" s="3"/>
      <c r="HEF185" s="3"/>
      <c r="HEG185" s="3"/>
      <c r="HEH185" s="3"/>
      <c r="HEI185" s="3"/>
      <c r="HEJ185" s="3"/>
      <c r="HEK185" s="3"/>
      <c r="HEL185" s="3"/>
      <c r="HEM185" s="3"/>
      <c r="HEN185" s="3"/>
      <c r="HEO185" s="3"/>
      <c r="HEP185" s="3"/>
      <c r="HEQ185" s="3"/>
      <c r="HER185" s="3"/>
      <c r="HES185" s="3"/>
      <c r="HET185" s="3"/>
      <c r="HEU185" s="3"/>
      <c r="HEV185" s="3"/>
      <c r="HEW185" s="3"/>
      <c r="HEX185" s="3"/>
      <c r="HEY185" s="3"/>
      <c r="HEZ185" s="3"/>
      <c r="HFA185" s="3"/>
      <c r="HFB185" s="3"/>
      <c r="HFC185" s="3"/>
      <c r="HFD185" s="3"/>
      <c r="HFE185" s="3"/>
      <c r="HFF185" s="3"/>
      <c r="HFG185" s="3"/>
      <c r="HFH185" s="3"/>
      <c r="HFI185" s="3"/>
      <c r="HFJ185" s="3"/>
      <c r="HFK185" s="3"/>
      <c r="HFL185" s="3"/>
      <c r="HFM185" s="3"/>
      <c r="HFN185" s="3"/>
      <c r="HFO185" s="3"/>
      <c r="HFP185" s="3"/>
      <c r="HFQ185" s="3"/>
      <c r="HFR185" s="3"/>
      <c r="HFS185" s="3"/>
      <c r="HFT185" s="3"/>
      <c r="HFU185" s="3"/>
      <c r="HFV185" s="3"/>
      <c r="HFW185" s="3"/>
      <c r="HFX185" s="3"/>
      <c r="HFY185" s="3"/>
      <c r="HFZ185" s="3"/>
      <c r="HGA185" s="3"/>
      <c r="HGB185" s="3"/>
      <c r="HGC185" s="3"/>
      <c r="HGD185" s="3"/>
      <c r="HGE185" s="3"/>
      <c r="HGF185" s="3"/>
      <c r="HGG185" s="3"/>
      <c r="HGH185" s="3"/>
      <c r="HGI185" s="3"/>
      <c r="HGJ185" s="3"/>
      <c r="HGK185" s="3"/>
      <c r="HGL185" s="3"/>
      <c r="HGM185" s="3"/>
      <c r="HGN185" s="3"/>
      <c r="HGO185" s="3"/>
      <c r="HGP185" s="3"/>
      <c r="HGQ185" s="3"/>
      <c r="HGR185" s="3"/>
      <c r="HGS185" s="3"/>
      <c r="HGT185" s="3"/>
      <c r="HGU185" s="3"/>
      <c r="HGV185" s="3"/>
      <c r="HGW185" s="3"/>
      <c r="HGX185" s="3"/>
      <c r="HGY185" s="3"/>
      <c r="HGZ185" s="3"/>
      <c r="HHA185" s="3"/>
      <c r="HHB185" s="3"/>
      <c r="HHC185" s="3"/>
      <c r="HHD185" s="3"/>
      <c r="HHE185" s="3"/>
      <c r="HHF185" s="3"/>
      <c r="HHG185" s="3"/>
      <c r="HHH185" s="3"/>
      <c r="HHI185" s="3"/>
      <c r="HHJ185" s="3"/>
      <c r="HHK185" s="3"/>
      <c r="HHL185" s="3"/>
      <c r="HHM185" s="3"/>
      <c r="HHN185" s="3"/>
      <c r="HHO185" s="3"/>
      <c r="HHP185" s="3"/>
      <c r="HHQ185" s="3"/>
      <c r="HHR185" s="3"/>
      <c r="HHS185" s="3"/>
      <c r="HHT185" s="3"/>
      <c r="HHU185" s="3"/>
      <c r="HHV185" s="3"/>
      <c r="HHW185" s="3"/>
      <c r="HHX185" s="3"/>
      <c r="HHY185" s="3"/>
      <c r="HHZ185" s="3"/>
      <c r="HIA185" s="3"/>
      <c r="HIB185" s="3"/>
      <c r="HIC185" s="3"/>
      <c r="HID185" s="3"/>
      <c r="HIE185" s="3"/>
      <c r="HIF185" s="3"/>
      <c r="HIG185" s="3"/>
      <c r="HIH185" s="3"/>
      <c r="HII185" s="3"/>
      <c r="HIJ185" s="3"/>
      <c r="HIK185" s="3"/>
      <c r="HIL185" s="3"/>
      <c r="HIM185" s="3"/>
      <c r="HIN185" s="3"/>
      <c r="HIO185" s="3"/>
      <c r="HIP185" s="3"/>
      <c r="HIQ185" s="3"/>
      <c r="HIR185" s="3"/>
      <c r="HIS185" s="3"/>
      <c r="HIT185" s="3"/>
      <c r="HIU185" s="3"/>
      <c r="HIV185" s="3"/>
      <c r="HIW185" s="3"/>
      <c r="HIX185" s="3"/>
      <c r="HIY185" s="3"/>
      <c r="HIZ185" s="3"/>
      <c r="HJA185" s="3"/>
      <c r="HJB185" s="3"/>
      <c r="HJC185" s="3"/>
      <c r="HJD185" s="3"/>
      <c r="HJE185" s="3"/>
      <c r="HJF185" s="3"/>
      <c r="HJG185" s="3"/>
      <c r="HJH185" s="3"/>
      <c r="HJI185" s="3"/>
      <c r="HJJ185" s="3"/>
      <c r="HJK185" s="3"/>
      <c r="HJL185" s="3"/>
      <c r="HJM185" s="3"/>
      <c r="HJN185" s="3"/>
      <c r="HJO185" s="3"/>
      <c r="HJP185" s="3"/>
      <c r="HJQ185" s="3"/>
      <c r="HJR185" s="3"/>
      <c r="HJS185" s="3"/>
      <c r="HJT185" s="3"/>
      <c r="HJU185" s="3"/>
      <c r="HJV185" s="3"/>
      <c r="HJW185" s="3"/>
      <c r="HJX185" s="3"/>
      <c r="HJY185" s="3"/>
      <c r="HJZ185" s="3"/>
      <c r="HKA185" s="3"/>
      <c r="HKB185" s="3"/>
      <c r="HKC185" s="3"/>
      <c r="HKD185" s="3"/>
      <c r="HKE185" s="3"/>
      <c r="HKF185" s="3"/>
      <c r="HKG185" s="3"/>
      <c r="HKH185" s="3"/>
      <c r="HKI185" s="3"/>
      <c r="HKJ185" s="3"/>
      <c r="HKK185" s="3"/>
      <c r="HKL185" s="3"/>
      <c r="HKM185" s="3"/>
      <c r="HKN185" s="3"/>
      <c r="HKO185" s="3"/>
      <c r="HKP185" s="3"/>
      <c r="HKQ185" s="3"/>
      <c r="HKR185" s="3"/>
      <c r="HKS185" s="3"/>
      <c r="HKT185" s="3"/>
      <c r="HKU185" s="3"/>
      <c r="HKV185" s="3"/>
      <c r="HKW185" s="3"/>
      <c r="HKX185" s="3"/>
      <c r="HKY185" s="3"/>
      <c r="HKZ185" s="3"/>
      <c r="HLA185" s="3"/>
      <c r="HLB185" s="3"/>
      <c r="HLC185" s="3"/>
      <c r="HLD185" s="3"/>
      <c r="HLE185" s="3"/>
      <c r="HLF185" s="3"/>
      <c r="HLG185" s="3"/>
      <c r="HLH185" s="3"/>
      <c r="HLI185" s="3"/>
      <c r="HLJ185" s="3"/>
      <c r="HLK185" s="3"/>
      <c r="HLL185" s="3"/>
      <c r="HLM185" s="3"/>
      <c r="HLN185" s="3"/>
      <c r="HLO185" s="3"/>
      <c r="HLP185" s="3"/>
      <c r="HLQ185" s="3"/>
      <c r="HLR185" s="3"/>
      <c r="HLS185" s="3"/>
      <c r="HLT185" s="3"/>
      <c r="HLU185" s="3"/>
      <c r="HLV185" s="3"/>
      <c r="HLW185" s="3"/>
      <c r="HLX185" s="3"/>
      <c r="HLY185" s="3"/>
      <c r="HLZ185" s="3"/>
      <c r="HMA185" s="3"/>
      <c r="HMB185" s="3"/>
      <c r="HMC185" s="3"/>
      <c r="HMD185" s="3"/>
      <c r="HME185" s="3"/>
      <c r="HMF185" s="3"/>
      <c r="HMG185" s="3"/>
      <c r="HMH185" s="3"/>
      <c r="HMI185" s="3"/>
      <c r="HMJ185" s="3"/>
      <c r="HMK185" s="3"/>
      <c r="HML185" s="3"/>
      <c r="HMM185" s="3"/>
      <c r="HMN185" s="3"/>
      <c r="HMO185" s="3"/>
      <c r="HMP185" s="3"/>
      <c r="HMQ185" s="3"/>
      <c r="HMR185" s="3"/>
      <c r="HMS185" s="3"/>
      <c r="HMT185" s="3"/>
      <c r="HMU185" s="3"/>
      <c r="HMV185" s="3"/>
      <c r="HMW185" s="3"/>
      <c r="HMX185" s="3"/>
      <c r="HMY185" s="3"/>
      <c r="HMZ185" s="3"/>
      <c r="HNA185" s="3"/>
      <c r="HNB185" s="3"/>
      <c r="HNC185" s="3"/>
      <c r="HND185" s="3"/>
      <c r="HNE185" s="3"/>
      <c r="HNF185" s="3"/>
      <c r="HNG185" s="3"/>
      <c r="HNH185" s="3"/>
      <c r="HNI185" s="3"/>
      <c r="HNJ185" s="3"/>
      <c r="HNK185" s="3"/>
      <c r="HNL185" s="3"/>
      <c r="HNM185" s="3"/>
      <c r="HNN185" s="3"/>
      <c r="HNO185" s="3"/>
      <c r="HNP185" s="3"/>
      <c r="HNQ185" s="3"/>
      <c r="HNR185" s="3"/>
      <c r="HNS185" s="3"/>
      <c r="HNT185" s="3"/>
      <c r="HNU185" s="3"/>
      <c r="HNV185" s="3"/>
      <c r="HNW185" s="3"/>
      <c r="HNX185" s="3"/>
      <c r="HNY185" s="3"/>
      <c r="HNZ185" s="3"/>
      <c r="HOA185" s="3"/>
      <c r="HOB185" s="3"/>
      <c r="HOC185" s="3"/>
      <c r="HOD185" s="3"/>
      <c r="HOE185" s="3"/>
      <c r="HOF185" s="3"/>
      <c r="HOG185" s="3"/>
      <c r="HOH185" s="3"/>
      <c r="HOI185" s="3"/>
      <c r="HOJ185" s="3"/>
      <c r="HOK185" s="3"/>
      <c r="HOL185" s="3"/>
      <c r="HOM185" s="3"/>
      <c r="HON185" s="3"/>
      <c r="HOO185" s="3"/>
      <c r="HOP185" s="3"/>
      <c r="HOQ185" s="3"/>
      <c r="HOR185" s="3"/>
      <c r="HOS185" s="3"/>
      <c r="HOT185" s="3"/>
      <c r="HOU185" s="3"/>
      <c r="HOV185" s="3"/>
      <c r="HOW185" s="3"/>
      <c r="HOX185" s="3"/>
      <c r="HOY185" s="3"/>
      <c r="HOZ185" s="3"/>
      <c r="HPA185" s="3"/>
      <c r="HPB185" s="3"/>
      <c r="HPC185" s="3"/>
      <c r="HPD185" s="3"/>
      <c r="HPE185" s="3"/>
      <c r="HPF185" s="3"/>
      <c r="HPG185" s="3"/>
      <c r="HPH185" s="3"/>
      <c r="HPI185" s="3"/>
      <c r="HPJ185" s="3"/>
      <c r="HPK185" s="3"/>
      <c r="HPL185" s="3"/>
      <c r="HPM185" s="3"/>
      <c r="HPN185" s="3"/>
      <c r="HPO185" s="3"/>
      <c r="HPP185" s="3"/>
      <c r="HPQ185" s="3"/>
      <c r="HPR185" s="3"/>
      <c r="HPS185" s="3"/>
      <c r="HPT185" s="3"/>
      <c r="HPU185" s="3"/>
      <c r="HPV185" s="3"/>
      <c r="HPW185" s="3"/>
      <c r="HPX185" s="3"/>
      <c r="HPY185" s="3"/>
      <c r="HPZ185" s="3"/>
      <c r="HQA185" s="3"/>
      <c r="HQB185" s="3"/>
      <c r="HQC185" s="3"/>
      <c r="HQD185" s="3"/>
      <c r="HQE185" s="3"/>
      <c r="HQF185" s="3"/>
      <c r="HQG185" s="3"/>
      <c r="HQH185" s="3"/>
      <c r="HQI185" s="3"/>
      <c r="HQJ185" s="3"/>
      <c r="HQK185" s="3"/>
      <c r="HQL185" s="3"/>
      <c r="HQM185" s="3"/>
      <c r="HQN185" s="3"/>
      <c r="HQO185" s="3"/>
      <c r="HQP185" s="3"/>
      <c r="HQQ185" s="3"/>
      <c r="HQR185" s="3"/>
      <c r="HQS185" s="3"/>
      <c r="HQT185" s="3"/>
      <c r="HQU185" s="3"/>
      <c r="HQV185" s="3"/>
      <c r="HQW185" s="3"/>
      <c r="HQX185" s="3"/>
      <c r="HQY185" s="3"/>
      <c r="HQZ185" s="3"/>
      <c r="HRA185" s="3"/>
      <c r="HRB185" s="3"/>
      <c r="HRC185" s="3"/>
      <c r="HRD185" s="3"/>
      <c r="HRE185" s="3"/>
      <c r="HRF185" s="3"/>
      <c r="HRG185" s="3"/>
      <c r="HRH185" s="3"/>
      <c r="HRI185" s="3"/>
      <c r="HRJ185" s="3"/>
      <c r="HRK185" s="3"/>
      <c r="HRL185" s="3"/>
      <c r="HRM185" s="3"/>
      <c r="HRN185" s="3"/>
      <c r="HRO185" s="3"/>
      <c r="HRP185" s="3"/>
      <c r="HRQ185" s="3"/>
      <c r="HRR185" s="3"/>
      <c r="HRS185" s="3"/>
      <c r="HRT185" s="3"/>
      <c r="HRU185" s="3"/>
      <c r="HRV185" s="3"/>
      <c r="HRW185" s="3"/>
      <c r="HRX185" s="3"/>
      <c r="HRY185" s="3"/>
      <c r="HRZ185" s="3"/>
      <c r="HSA185" s="3"/>
      <c r="HSB185" s="3"/>
      <c r="HSC185" s="3"/>
      <c r="HSD185" s="3"/>
      <c r="HSE185" s="3"/>
      <c r="HSF185" s="3"/>
      <c r="HSG185" s="3"/>
      <c r="HSH185" s="3"/>
      <c r="HSI185" s="3"/>
      <c r="HSJ185" s="3"/>
      <c r="HSK185" s="3"/>
      <c r="HSL185" s="3"/>
      <c r="HSM185" s="3"/>
      <c r="HSN185" s="3"/>
      <c r="HSO185" s="3"/>
      <c r="HSP185" s="3"/>
      <c r="HSQ185" s="3"/>
      <c r="HSR185" s="3"/>
      <c r="HSS185" s="3"/>
      <c r="HST185" s="3"/>
      <c r="HSU185" s="3"/>
      <c r="HSV185" s="3"/>
      <c r="HSW185" s="3"/>
      <c r="HSX185" s="3"/>
      <c r="HSY185" s="3"/>
      <c r="HSZ185" s="3"/>
      <c r="HTA185" s="3"/>
      <c r="HTB185" s="3"/>
      <c r="HTC185" s="3"/>
      <c r="HTD185" s="3"/>
      <c r="HTE185" s="3"/>
      <c r="HTF185" s="3"/>
      <c r="HTG185" s="3"/>
      <c r="HTH185" s="3"/>
      <c r="HTI185" s="3"/>
      <c r="HTJ185" s="3"/>
      <c r="HTK185" s="3"/>
      <c r="HTL185" s="3"/>
      <c r="HTM185" s="3"/>
      <c r="HTN185" s="3"/>
      <c r="HTO185" s="3"/>
      <c r="HTP185" s="3"/>
      <c r="HTQ185" s="3"/>
      <c r="HTR185" s="3"/>
      <c r="HTS185" s="3"/>
      <c r="HTT185" s="3"/>
      <c r="HTU185" s="3"/>
      <c r="HTV185" s="3"/>
      <c r="HTW185" s="3"/>
      <c r="HTX185" s="3"/>
      <c r="HTY185" s="3"/>
      <c r="HTZ185" s="3"/>
      <c r="HUA185" s="3"/>
      <c r="HUB185" s="3"/>
      <c r="HUC185" s="3"/>
      <c r="HUD185" s="3"/>
      <c r="HUE185" s="3"/>
      <c r="HUF185" s="3"/>
      <c r="HUG185" s="3"/>
      <c r="HUH185" s="3"/>
      <c r="HUI185" s="3"/>
      <c r="HUJ185" s="3"/>
      <c r="HUK185" s="3"/>
      <c r="HUL185" s="3"/>
      <c r="HUM185" s="3"/>
      <c r="HUN185" s="3"/>
      <c r="HUO185" s="3"/>
      <c r="HUP185" s="3"/>
      <c r="HUQ185" s="3"/>
      <c r="HUR185" s="3"/>
      <c r="HUS185" s="3"/>
      <c r="HUT185" s="3"/>
      <c r="HUU185" s="3"/>
      <c r="HUV185" s="3"/>
      <c r="HUW185" s="3"/>
      <c r="HUX185" s="3"/>
      <c r="HUY185" s="3"/>
      <c r="HUZ185" s="3"/>
      <c r="HVA185" s="3"/>
      <c r="HVB185" s="3"/>
      <c r="HVC185" s="3"/>
      <c r="HVD185" s="3"/>
      <c r="HVE185" s="3"/>
      <c r="HVF185" s="3"/>
      <c r="HVG185" s="3"/>
      <c r="HVH185" s="3"/>
      <c r="HVI185" s="3"/>
      <c r="HVJ185" s="3"/>
      <c r="HVK185" s="3"/>
      <c r="HVL185" s="3"/>
      <c r="HVM185" s="3"/>
      <c r="HVN185" s="3"/>
      <c r="HVO185" s="3"/>
      <c r="HVP185" s="3"/>
      <c r="HVQ185" s="3"/>
      <c r="HVR185" s="3"/>
      <c r="HVS185" s="3"/>
      <c r="HVT185" s="3"/>
      <c r="HVU185" s="3"/>
      <c r="HVV185" s="3"/>
      <c r="HVW185" s="3"/>
      <c r="HVX185" s="3"/>
      <c r="HVY185" s="3"/>
      <c r="HVZ185" s="3"/>
      <c r="HWA185" s="3"/>
      <c r="HWB185" s="3"/>
      <c r="HWC185" s="3"/>
      <c r="HWD185" s="3"/>
      <c r="HWE185" s="3"/>
      <c r="HWF185" s="3"/>
      <c r="HWG185" s="3"/>
      <c r="HWH185" s="3"/>
      <c r="HWI185" s="3"/>
      <c r="HWJ185" s="3"/>
      <c r="HWK185" s="3"/>
      <c r="HWL185" s="3"/>
      <c r="HWM185" s="3"/>
      <c r="HWN185" s="3"/>
      <c r="HWO185" s="3"/>
      <c r="HWP185" s="3"/>
      <c r="HWQ185" s="3"/>
      <c r="HWR185" s="3"/>
      <c r="HWS185" s="3"/>
      <c r="HWT185" s="3"/>
      <c r="HWU185" s="3"/>
      <c r="HWV185" s="3"/>
      <c r="HWW185" s="3"/>
      <c r="HWX185" s="3"/>
      <c r="HWY185" s="3"/>
      <c r="HWZ185" s="3"/>
      <c r="HXA185" s="3"/>
      <c r="HXB185" s="3"/>
      <c r="HXC185" s="3"/>
      <c r="HXD185" s="3"/>
      <c r="HXE185" s="3"/>
      <c r="HXF185" s="3"/>
      <c r="HXG185" s="3"/>
      <c r="HXH185" s="3"/>
      <c r="HXI185" s="3"/>
      <c r="HXJ185" s="3"/>
      <c r="HXK185" s="3"/>
      <c r="HXL185" s="3"/>
      <c r="HXM185" s="3"/>
      <c r="HXN185" s="3"/>
      <c r="HXO185" s="3"/>
      <c r="HXP185" s="3"/>
      <c r="HXQ185" s="3"/>
      <c r="HXR185" s="3"/>
      <c r="HXS185" s="3"/>
      <c r="HXT185" s="3"/>
      <c r="HXU185" s="3"/>
      <c r="HXV185" s="3"/>
      <c r="HXW185" s="3"/>
      <c r="HXX185" s="3"/>
      <c r="HXY185" s="3"/>
      <c r="HXZ185" s="3"/>
      <c r="HYA185" s="3"/>
      <c r="HYB185" s="3"/>
      <c r="HYC185" s="3"/>
      <c r="HYD185" s="3"/>
      <c r="HYE185" s="3"/>
      <c r="HYF185" s="3"/>
      <c r="HYG185" s="3"/>
      <c r="HYH185" s="3"/>
      <c r="HYI185" s="3"/>
      <c r="HYJ185" s="3"/>
      <c r="HYK185" s="3"/>
      <c r="HYL185" s="3"/>
      <c r="HYM185" s="3"/>
      <c r="HYN185" s="3"/>
      <c r="HYO185" s="3"/>
      <c r="HYP185" s="3"/>
      <c r="HYQ185" s="3"/>
      <c r="HYR185" s="3"/>
      <c r="HYS185" s="3"/>
      <c r="HYT185" s="3"/>
      <c r="HYU185" s="3"/>
      <c r="HYV185" s="3"/>
      <c r="HYW185" s="3"/>
      <c r="HYX185" s="3"/>
      <c r="HYY185" s="3"/>
      <c r="HYZ185" s="3"/>
      <c r="HZA185" s="3"/>
      <c r="HZB185" s="3"/>
      <c r="HZC185" s="3"/>
      <c r="HZD185" s="3"/>
      <c r="HZE185" s="3"/>
      <c r="HZF185" s="3"/>
      <c r="HZG185" s="3"/>
      <c r="HZH185" s="3"/>
      <c r="HZI185" s="3"/>
      <c r="HZJ185" s="3"/>
      <c r="HZK185" s="3"/>
      <c r="HZL185" s="3"/>
      <c r="HZM185" s="3"/>
      <c r="HZN185" s="3"/>
      <c r="HZO185" s="3"/>
      <c r="HZP185" s="3"/>
      <c r="HZQ185" s="3"/>
      <c r="HZR185" s="3"/>
      <c r="HZS185" s="3"/>
      <c r="HZT185" s="3"/>
      <c r="HZU185" s="3"/>
      <c r="HZV185" s="3"/>
      <c r="HZW185" s="3"/>
      <c r="HZX185" s="3"/>
      <c r="HZY185" s="3"/>
      <c r="HZZ185" s="3"/>
      <c r="IAA185" s="3"/>
      <c r="IAB185" s="3"/>
      <c r="IAC185" s="3"/>
      <c r="IAD185" s="3"/>
      <c r="IAE185" s="3"/>
      <c r="IAF185" s="3"/>
      <c r="IAG185" s="3"/>
      <c r="IAH185" s="3"/>
      <c r="IAI185" s="3"/>
      <c r="IAJ185" s="3"/>
      <c r="IAK185" s="3"/>
      <c r="IAL185" s="3"/>
      <c r="IAM185" s="3"/>
      <c r="IAN185" s="3"/>
      <c r="IAO185" s="3"/>
      <c r="IAP185" s="3"/>
      <c r="IAQ185" s="3"/>
      <c r="IAR185" s="3"/>
      <c r="IAS185" s="3"/>
      <c r="IAT185" s="3"/>
      <c r="IAU185" s="3"/>
      <c r="IAV185" s="3"/>
      <c r="IAW185" s="3"/>
      <c r="IAX185" s="3"/>
      <c r="IAY185" s="3"/>
      <c r="IAZ185" s="3"/>
      <c r="IBA185" s="3"/>
      <c r="IBB185" s="3"/>
      <c r="IBC185" s="3"/>
      <c r="IBD185" s="3"/>
      <c r="IBE185" s="3"/>
      <c r="IBF185" s="3"/>
      <c r="IBG185" s="3"/>
      <c r="IBH185" s="3"/>
      <c r="IBI185" s="3"/>
      <c r="IBJ185" s="3"/>
      <c r="IBK185" s="3"/>
      <c r="IBL185" s="3"/>
      <c r="IBM185" s="3"/>
      <c r="IBN185" s="3"/>
      <c r="IBO185" s="3"/>
      <c r="IBP185" s="3"/>
      <c r="IBQ185" s="3"/>
      <c r="IBR185" s="3"/>
      <c r="IBS185" s="3"/>
      <c r="IBT185" s="3"/>
      <c r="IBU185" s="3"/>
      <c r="IBV185" s="3"/>
      <c r="IBW185" s="3"/>
      <c r="IBX185" s="3"/>
      <c r="IBY185" s="3"/>
      <c r="IBZ185" s="3"/>
      <c r="ICA185" s="3"/>
      <c r="ICB185" s="3"/>
      <c r="ICC185" s="3"/>
      <c r="ICD185" s="3"/>
      <c r="ICE185" s="3"/>
      <c r="ICF185" s="3"/>
      <c r="ICG185" s="3"/>
      <c r="ICH185" s="3"/>
      <c r="ICI185" s="3"/>
      <c r="ICJ185" s="3"/>
      <c r="ICK185" s="3"/>
      <c r="ICL185" s="3"/>
      <c r="ICM185" s="3"/>
      <c r="ICN185" s="3"/>
      <c r="ICO185" s="3"/>
      <c r="ICP185" s="3"/>
      <c r="ICQ185" s="3"/>
      <c r="ICR185" s="3"/>
      <c r="ICS185" s="3"/>
      <c r="ICT185" s="3"/>
      <c r="ICU185" s="3"/>
      <c r="ICV185" s="3"/>
      <c r="ICW185" s="3"/>
      <c r="ICX185" s="3"/>
      <c r="ICY185" s="3"/>
      <c r="ICZ185" s="3"/>
      <c r="IDA185" s="3"/>
      <c r="IDB185" s="3"/>
      <c r="IDC185" s="3"/>
      <c r="IDD185" s="3"/>
      <c r="IDE185" s="3"/>
      <c r="IDF185" s="3"/>
      <c r="IDG185" s="3"/>
      <c r="IDH185" s="3"/>
      <c r="IDI185" s="3"/>
      <c r="IDJ185" s="3"/>
      <c r="IDK185" s="3"/>
      <c r="IDL185" s="3"/>
      <c r="IDM185" s="3"/>
      <c r="IDN185" s="3"/>
      <c r="IDO185" s="3"/>
      <c r="IDP185" s="3"/>
      <c r="IDQ185" s="3"/>
      <c r="IDR185" s="3"/>
      <c r="IDS185" s="3"/>
      <c r="IDT185" s="3"/>
      <c r="IDU185" s="3"/>
      <c r="IDV185" s="3"/>
      <c r="IDW185" s="3"/>
      <c r="IDX185" s="3"/>
      <c r="IDY185" s="3"/>
      <c r="IDZ185" s="3"/>
      <c r="IEA185" s="3"/>
      <c r="IEB185" s="3"/>
      <c r="IEC185" s="3"/>
      <c r="IED185" s="3"/>
      <c r="IEE185" s="3"/>
      <c r="IEF185" s="3"/>
      <c r="IEG185" s="3"/>
      <c r="IEH185" s="3"/>
      <c r="IEI185" s="3"/>
      <c r="IEJ185" s="3"/>
      <c r="IEK185" s="3"/>
      <c r="IEL185" s="3"/>
      <c r="IEM185" s="3"/>
      <c r="IEN185" s="3"/>
      <c r="IEO185" s="3"/>
      <c r="IEP185" s="3"/>
      <c r="IEQ185" s="3"/>
      <c r="IER185" s="3"/>
      <c r="IES185" s="3"/>
      <c r="IET185" s="3"/>
      <c r="IEU185" s="3"/>
      <c r="IEV185" s="3"/>
      <c r="IEW185" s="3"/>
      <c r="IEX185" s="3"/>
      <c r="IEY185" s="3"/>
      <c r="IEZ185" s="3"/>
      <c r="IFA185" s="3"/>
      <c r="IFB185" s="3"/>
      <c r="IFC185" s="3"/>
      <c r="IFD185" s="3"/>
      <c r="IFE185" s="3"/>
      <c r="IFF185" s="3"/>
      <c r="IFG185" s="3"/>
      <c r="IFH185" s="3"/>
      <c r="IFI185" s="3"/>
      <c r="IFJ185" s="3"/>
      <c r="IFK185" s="3"/>
      <c r="IFL185" s="3"/>
      <c r="IFM185" s="3"/>
      <c r="IFN185" s="3"/>
      <c r="IFO185" s="3"/>
      <c r="IFP185" s="3"/>
      <c r="IFQ185" s="3"/>
      <c r="IFR185" s="3"/>
      <c r="IFS185" s="3"/>
      <c r="IFT185" s="3"/>
      <c r="IFU185" s="3"/>
      <c r="IFV185" s="3"/>
      <c r="IFW185" s="3"/>
      <c r="IFX185" s="3"/>
      <c r="IFY185" s="3"/>
      <c r="IFZ185" s="3"/>
      <c r="IGA185" s="3"/>
      <c r="IGB185" s="3"/>
      <c r="IGC185" s="3"/>
      <c r="IGD185" s="3"/>
      <c r="IGE185" s="3"/>
      <c r="IGF185" s="3"/>
      <c r="IGG185" s="3"/>
      <c r="IGH185" s="3"/>
      <c r="IGI185" s="3"/>
      <c r="IGJ185" s="3"/>
      <c r="IGK185" s="3"/>
      <c r="IGL185" s="3"/>
      <c r="IGM185" s="3"/>
      <c r="IGN185" s="3"/>
      <c r="IGO185" s="3"/>
      <c r="IGP185" s="3"/>
      <c r="IGQ185" s="3"/>
      <c r="IGR185" s="3"/>
      <c r="IGS185" s="3"/>
      <c r="IGT185" s="3"/>
      <c r="IGU185" s="3"/>
      <c r="IGV185" s="3"/>
      <c r="IGW185" s="3"/>
      <c r="IGX185" s="3"/>
      <c r="IGY185" s="3"/>
      <c r="IGZ185" s="3"/>
      <c r="IHA185" s="3"/>
      <c r="IHB185" s="3"/>
      <c r="IHC185" s="3"/>
      <c r="IHD185" s="3"/>
      <c r="IHE185" s="3"/>
      <c r="IHF185" s="3"/>
      <c r="IHG185" s="3"/>
      <c r="IHH185" s="3"/>
      <c r="IHI185" s="3"/>
      <c r="IHJ185" s="3"/>
      <c r="IHK185" s="3"/>
      <c r="IHL185" s="3"/>
      <c r="IHM185" s="3"/>
      <c r="IHN185" s="3"/>
      <c r="IHO185" s="3"/>
      <c r="IHP185" s="3"/>
      <c r="IHQ185" s="3"/>
      <c r="IHR185" s="3"/>
      <c r="IHS185" s="3"/>
      <c r="IHT185" s="3"/>
      <c r="IHU185" s="3"/>
      <c r="IHV185" s="3"/>
      <c r="IHW185" s="3"/>
      <c r="IHX185" s="3"/>
      <c r="IHY185" s="3"/>
      <c r="IHZ185" s="3"/>
      <c r="IIA185" s="3"/>
      <c r="IIB185" s="3"/>
      <c r="IIC185" s="3"/>
      <c r="IID185" s="3"/>
      <c r="IIE185" s="3"/>
      <c r="IIF185" s="3"/>
      <c r="IIG185" s="3"/>
      <c r="IIH185" s="3"/>
      <c r="III185" s="3"/>
      <c r="IIJ185" s="3"/>
      <c r="IIK185" s="3"/>
      <c r="IIL185" s="3"/>
      <c r="IIM185" s="3"/>
      <c r="IIN185" s="3"/>
      <c r="IIO185" s="3"/>
      <c r="IIP185" s="3"/>
      <c r="IIQ185" s="3"/>
      <c r="IIR185" s="3"/>
      <c r="IIS185" s="3"/>
      <c r="IIT185" s="3"/>
      <c r="IIU185" s="3"/>
      <c r="IIV185" s="3"/>
      <c r="IIW185" s="3"/>
      <c r="IIX185" s="3"/>
      <c r="IIY185" s="3"/>
      <c r="IIZ185" s="3"/>
      <c r="IJA185" s="3"/>
      <c r="IJB185" s="3"/>
      <c r="IJC185" s="3"/>
      <c r="IJD185" s="3"/>
      <c r="IJE185" s="3"/>
      <c r="IJF185" s="3"/>
      <c r="IJG185" s="3"/>
      <c r="IJH185" s="3"/>
      <c r="IJI185" s="3"/>
      <c r="IJJ185" s="3"/>
      <c r="IJK185" s="3"/>
      <c r="IJL185" s="3"/>
      <c r="IJM185" s="3"/>
      <c r="IJN185" s="3"/>
      <c r="IJO185" s="3"/>
      <c r="IJP185" s="3"/>
      <c r="IJQ185" s="3"/>
      <c r="IJR185" s="3"/>
      <c r="IJS185" s="3"/>
      <c r="IJT185" s="3"/>
      <c r="IJU185" s="3"/>
      <c r="IJV185" s="3"/>
      <c r="IJW185" s="3"/>
      <c r="IJX185" s="3"/>
      <c r="IJY185" s="3"/>
      <c r="IJZ185" s="3"/>
      <c r="IKA185" s="3"/>
      <c r="IKB185" s="3"/>
      <c r="IKC185" s="3"/>
      <c r="IKD185" s="3"/>
      <c r="IKE185" s="3"/>
      <c r="IKF185" s="3"/>
      <c r="IKG185" s="3"/>
      <c r="IKH185" s="3"/>
      <c r="IKI185" s="3"/>
      <c r="IKJ185" s="3"/>
      <c r="IKK185" s="3"/>
      <c r="IKL185" s="3"/>
      <c r="IKM185" s="3"/>
      <c r="IKN185" s="3"/>
      <c r="IKO185" s="3"/>
      <c r="IKP185" s="3"/>
      <c r="IKQ185" s="3"/>
      <c r="IKR185" s="3"/>
      <c r="IKS185" s="3"/>
      <c r="IKT185" s="3"/>
      <c r="IKU185" s="3"/>
      <c r="IKV185" s="3"/>
      <c r="IKW185" s="3"/>
      <c r="IKX185" s="3"/>
      <c r="IKY185" s="3"/>
      <c r="IKZ185" s="3"/>
      <c r="ILA185" s="3"/>
      <c r="ILB185" s="3"/>
      <c r="ILC185" s="3"/>
      <c r="ILD185" s="3"/>
      <c r="ILE185" s="3"/>
      <c r="ILF185" s="3"/>
      <c r="ILG185" s="3"/>
      <c r="ILH185" s="3"/>
      <c r="ILI185" s="3"/>
      <c r="ILJ185" s="3"/>
      <c r="ILK185" s="3"/>
      <c r="ILL185" s="3"/>
      <c r="ILM185" s="3"/>
      <c r="ILN185" s="3"/>
      <c r="ILO185" s="3"/>
      <c r="ILP185" s="3"/>
      <c r="ILQ185" s="3"/>
      <c r="ILR185" s="3"/>
      <c r="ILS185" s="3"/>
      <c r="ILT185" s="3"/>
      <c r="ILU185" s="3"/>
      <c r="ILV185" s="3"/>
      <c r="ILW185" s="3"/>
      <c r="ILX185" s="3"/>
      <c r="ILY185" s="3"/>
      <c r="ILZ185" s="3"/>
      <c r="IMA185" s="3"/>
      <c r="IMB185" s="3"/>
      <c r="IMC185" s="3"/>
      <c r="IMD185" s="3"/>
      <c r="IME185" s="3"/>
      <c r="IMF185" s="3"/>
      <c r="IMG185" s="3"/>
      <c r="IMH185" s="3"/>
      <c r="IMI185" s="3"/>
      <c r="IMJ185" s="3"/>
      <c r="IMK185" s="3"/>
      <c r="IML185" s="3"/>
      <c r="IMM185" s="3"/>
      <c r="IMN185" s="3"/>
      <c r="IMO185" s="3"/>
      <c r="IMP185" s="3"/>
      <c r="IMQ185" s="3"/>
      <c r="IMR185" s="3"/>
      <c r="IMS185" s="3"/>
      <c r="IMT185" s="3"/>
      <c r="IMU185" s="3"/>
      <c r="IMV185" s="3"/>
      <c r="IMW185" s="3"/>
      <c r="IMX185" s="3"/>
      <c r="IMY185" s="3"/>
      <c r="IMZ185" s="3"/>
      <c r="INA185" s="3"/>
      <c r="INB185" s="3"/>
      <c r="INC185" s="3"/>
      <c r="IND185" s="3"/>
      <c r="INE185" s="3"/>
      <c r="INF185" s="3"/>
      <c r="ING185" s="3"/>
      <c r="INH185" s="3"/>
      <c r="INI185" s="3"/>
      <c r="INJ185" s="3"/>
      <c r="INK185" s="3"/>
      <c r="INL185" s="3"/>
      <c r="INM185" s="3"/>
      <c r="INN185" s="3"/>
      <c r="INO185" s="3"/>
      <c r="INP185" s="3"/>
      <c r="INQ185" s="3"/>
      <c r="INR185" s="3"/>
      <c r="INS185" s="3"/>
      <c r="INT185" s="3"/>
      <c r="INU185" s="3"/>
      <c r="INV185" s="3"/>
      <c r="INW185" s="3"/>
      <c r="INX185" s="3"/>
      <c r="INY185" s="3"/>
      <c r="INZ185" s="3"/>
      <c r="IOA185" s="3"/>
      <c r="IOB185" s="3"/>
      <c r="IOC185" s="3"/>
      <c r="IOD185" s="3"/>
      <c r="IOE185" s="3"/>
      <c r="IOF185" s="3"/>
      <c r="IOG185" s="3"/>
      <c r="IOH185" s="3"/>
      <c r="IOI185" s="3"/>
      <c r="IOJ185" s="3"/>
      <c r="IOK185" s="3"/>
      <c r="IOL185" s="3"/>
      <c r="IOM185" s="3"/>
      <c r="ION185" s="3"/>
      <c r="IOO185" s="3"/>
      <c r="IOP185" s="3"/>
      <c r="IOQ185" s="3"/>
      <c r="IOR185" s="3"/>
      <c r="IOS185" s="3"/>
      <c r="IOT185" s="3"/>
      <c r="IOU185" s="3"/>
      <c r="IOV185" s="3"/>
      <c r="IOW185" s="3"/>
      <c r="IOX185" s="3"/>
      <c r="IOY185" s="3"/>
      <c r="IOZ185" s="3"/>
      <c r="IPA185" s="3"/>
      <c r="IPB185" s="3"/>
      <c r="IPC185" s="3"/>
      <c r="IPD185" s="3"/>
      <c r="IPE185" s="3"/>
      <c r="IPF185" s="3"/>
      <c r="IPG185" s="3"/>
      <c r="IPH185" s="3"/>
      <c r="IPI185" s="3"/>
      <c r="IPJ185" s="3"/>
      <c r="IPK185" s="3"/>
      <c r="IPL185" s="3"/>
      <c r="IPM185" s="3"/>
      <c r="IPN185" s="3"/>
      <c r="IPO185" s="3"/>
      <c r="IPP185" s="3"/>
      <c r="IPQ185" s="3"/>
      <c r="IPR185" s="3"/>
      <c r="IPS185" s="3"/>
      <c r="IPT185" s="3"/>
      <c r="IPU185" s="3"/>
      <c r="IPV185" s="3"/>
      <c r="IPW185" s="3"/>
      <c r="IPX185" s="3"/>
      <c r="IPY185" s="3"/>
      <c r="IPZ185" s="3"/>
      <c r="IQA185" s="3"/>
      <c r="IQB185" s="3"/>
      <c r="IQC185" s="3"/>
      <c r="IQD185" s="3"/>
      <c r="IQE185" s="3"/>
      <c r="IQF185" s="3"/>
      <c r="IQG185" s="3"/>
      <c r="IQH185" s="3"/>
      <c r="IQI185" s="3"/>
      <c r="IQJ185" s="3"/>
      <c r="IQK185" s="3"/>
      <c r="IQL185" s="3"/>
      <c r="IQM185" s="3"/>
      <c r="IQN185" s="3"/>
      <c r="IQO185" s="3"/>
      <c r="IQP185" s="3"/>
      <c r="IQQ185" s="3"/>
      <c r="IQR185" s="3"/>
      <c r="IQS185" s="3"/>
      <c r="IQT185" s="3"/>
      <c r="IQU185" s="3"/>
      <c r="IQV185" s="3"/>
      <c r="IQW185" s="3"/>
      <c r="IQX185" s="3"/>
      <c r="IQY185" s="3"/>
      <c r="IQZ185" s="3"/>
      <c r="IRA185" s="3"/>
      <c r="IRB185" s="3"/>
      <c r="IRC185" s="3"/>
      <c r="IRD185" s="3"/>
      <c r="IRE185" s="3"/>
      <c r="IRF185" s="3"/>
      <c r="IRG185" s="3"/>
      <c r="IRH185" s="3"/>
      <c r="IRI185" s="3"/>
      <c r="IRJ185" s="3"/>
      <c r="IRK185" s="3"/>
      <c r="IRL185" s="3"/>
      <c r="IRM185" s="3"/>
      <c r="IRN185" s="3"/>
      <c r="IRO185" s="3"/>
      <c r="IRP185" s="3"/>
      <c r="IRQ185" s="3"/>
      <c r="IRR185" s="3"/>
      <c r="IRS185" s="3"/>
      <c r="IRT185" s="3"/>
      <c r="IRU185" s="3"/>
      <c r="IRV185" s="3"/>
      <c r="IRW185" s="3"/>
      <c r="IRX185" s="3"/>
      <c r="IRY185" s="3"/>
      <c r="IRZ185" s="3"/>
      <c r="ISA185" s="3"/>
      <c r="ISB185" s="3"/>
      <c r="ISC185" s="3"/>
      <c r="ISD185" s="3"/>
      <c r="ISE185" s="3"/>
      <c r="ISF185" s="3"/>
      <c r="ISG185" s="3"/>
      <c r="ISH185" s="3"/>
      <c r="ISI185" s="3"/>
      <c r="ISJ185" s="3"/>
      <c r="ISK185" s="3"/>
      <c r="ISL185" s="3"/>
      <c r="ISM185" s="3"/>
      <c r="ISN185" s="3"/>
      <c r="ISO185" s="3"/>
      <c r="ISP185" s="3"/>
      <c r="ISQ185" s="3"/>
      <c r="ISR185" s="3"/>
      <c r="ISS185" s="3"/>
      <c r="IST185" s="3"/>
      <c r="ISU185" s="3"/>
      <c r="ISV185" s="3"/>
      <c r="ISW185" s="3"/>
      <c r="ISX185" s="3"/>
      <c r="ISY185" s="3"/>
      <c r="ISZ185" s="3"/>
      <c r="ITA185" s="3"/>
      <c r="ITB185" s="3"/>
      <c r="ITC185" s="3"/>
      <c r="ITD185" s="3"/>
      <c r="ITE185" s="3"/>
      <c r="ITF185" s="3"/>
      <c r="ITG185" s="3"/>
      <c r="ITH185" s="3"/>
      <c r="ITI185" s="3"/>
      <c r="ITJ185" s="3"/>
      <c r="ITK185" s="3"/>
      <c r="ITL185" s="3"/>
      <c r="ITM185" s="3"/>
      <c r="ITN185" s="3"/>
      <c r="ITO185" s="3"/>
      <c r="ITP185" s="3"/>
      <c r="ITQ185" s="3"/>
      <c r="ITR185" s="3"/>
      <c r="ITS185" s="3"/>
      <c r="ITT185" s="3"/>
      <c r="ITU185" s="3"/>
      <c r="ITV185" s="3"/>
      <c r="ITW185" s="3"/>
      <c r="ITX185" s="3"/>
      <c r="ITY185" s="3"/>
      <c r="ITZ185" s="3"/>
      <c r="IUA185" s="3"/>
      <c r="IUB185" s="3"/>
      <c r="IUC185" s="3"/>
      <c r="IUD185" s="3"/>
      <c r="IUE185" s="3"/>
      <c r="IUF185" s="3"/>
      <c r="IUG185" s="3"/>
      <c r="IUH185" s="3"/>
      <c r="IUI185" s="3"/>
      <c r="IUJ185" s="3"/>
      <c r="IUK185" s="3"/>
      <c r="IUL185" s="3"/>
      <c r="IUM185" s="3"/>
      <c r="IUN185" s="3"/>
      <c r="IUO185" s="3"/>
      <c r="IUP185" s="3"/>
      <c r="IUQ185" s="3"/>
      <c r="IUR185" s="3"/>
      <c r="IUS185" s="3"/>
      <c r="IUT185" s="3"/>
      <c r="IUU185" s="3"/>
      <c r="IUV185" s="3"/>
      <c r="IUW185" s="3"/>
      <c r="IUX185" s="3"/>
      <c r="IUY185" s="3"/>
      <c r="IUZ185" s="3"/>
      <c r="IVA185" s="3"/>
      <c r="IVB185" s="3"/>
      <c r="IVC185" s="3"/>
      <c r="IVD185" s="3"/>
      <c r="IVE185" s="3"/>
      <c r="IVF185" s="3"/>
      <c r="IVG185" s="3"/>
      <c r="IVH185" s="3"/>
      <c r="IVI185" s="3"/>
      <c r="IVJ185" s="3"/>
      <c r="IVK185" s="3"/>
      <c r="IVL185" s="3"/>
      <c r="IVM185" s="3"/>
      <c r="IVN185" s="3"/>
      <c r="IVO185" s="3"/>
      <c r="IVP185" s="3"/>
      <c r="IVQ185" s="3"/>
      <c r="IVR185" s="3"/>
      <c r="IVS185" s="3"/>
      <c r="IVT185" s="3"/>
      <c r="IVU185" s="3"/>
      <c r="IVV185" s="3"/>
      <c r="IVW185" s="3"/>
      <c r="IVX185" s="3"/>
      <c r="IVY185" s="3"/>
      <c r="IVZ185" s="3"/>
      <c r="IWA185" s="3"/>
      <c r="IWB185" s="3"/>
      <c r="IWC185" s="3"/>
      <c r="IWD185" s="3"/>
      <c r="IWE185" s="3"/>
      <c r="IWF185" s="3"/>
      <c r="IWG185" s="3"/>
      <c r="IWH185" s="3"/>
      <c r="IWI185" s="3"/>
      <c r="IWJ185" s="3"/>
      <c r="IWK185" s="3"/>
      <c r="IWL185" s="3"/>
      <c r="IWM185" s="3"/>
      <c r="IWN185" s="3"/>
      <c r="IWO185" s="3"/>
      <c r="IWP185" s="3"/>
      <c r="IWQ185" s="3"/>
      <c r="IWR185" s="3"/>
      <c r="IWS185" s="3"/>
      <c r="IWT185" s="3"/>
      <c r="IWU185" s="3"/>
      <c r="IWV185" s="3"/>
      <c r="IWW185" s="3"/>
      <c r="IWX185" s="3"/>
      <c r="IWY185" s="3"/>
      <c r="IWZ185" s="3"/>
      <c r="IXA185" s="3"/>
      <c r="IXB185" s="3"/>
      <c r="IXC185" s="3"/>
      <c r="IXD185" s="3"/>
      <c r="IXE185" s="3"/>
      <c r="IXF185" s="3"/>
      <c r="IXG185" s="3"/>
      <c r="IXH185" s="3"/>
      <c r="IXI185" s="3"/>
      <c r="IXJ185" s="3"/>
      <c r="IXK185" s="3"/>
      <c r="IXL185" s="3"/>
      <c r="IXM185" s="3"/>
      <c r="IXN185" s="3"/>
      <c r="IXO185" s="3"/>
      <c r="IXP185" s="3"/>
      <c r="IXQ185" s="3"/>
      <c r="IXR185" s="3"/>
      <c r="IXS185" s="3"/>
      <c r="IXT185" s="3"/>
      <c r="IXU185" s="3"/>
      <c r="IXV185" s="3"/>
      <c r="IXW185" s="3"/>
      <c r="IXX185" s="3"/>
      <c r="IXY185" s="3"/>
      <c r="IXZ185" s="3"/>
      <c r="IYA185" s="3"/>
      <c r="IYB185" s="3"/>
      <c r="IYC185" s="3"/>
      <c r="IYD185" s="3"/>
      <c r="IYE185" s="3"/>
      <c r="IYF185" s="3"/>
      <c r="IYG185" s="3"/>
      <c r="IYH185" s="3"/>
      <c r="IYI185" s="3"/>
      <c r="IYJ185" s="3"/>
      <c r="IYK185" s="3"/>
      <c r="IYL185" s="3"/>
      <c r="IYM185" s="3"/>
      <c r="IYN185" s="3"/>
      <c r="IYO185" s="3"/>
      <c r="IYP185" s="3"/>
      <c r="IYQ185" s="3"/>
      <c r="IYR185" s="3"/>
      <c r="IYS185" s="3"/>
      <c r="IYT185" s="3"/>
      <c r="IYU185" s="3"/>
      <c r="IYV185" s="3"/>
      <c r="IYW185" s="3"/>
      <c r="IYX185" s="3"/>
      <c r="IYY185" s="3"/>
      <c r="IYZ185" s="3"/>
      <c r="IZA185" s="3"/>
      <c r="IZB185" s="3"/>
      <c r="IZC185" s="3"/>
      <c r="IZD185" s="3"/>
      <c r="IZE185" s="3"/>
      <c r="IZF185" s="3"/>
      <c r="IZG185" s="3"/>
      <c r="IZH185" s="3"/>
      <c r="IZI185" s="3"/>
      <c r="IZJ185" s="3"/>
      <c r="IZK185" s="3"/>
      <c r="IZL185" s="3"/>
      <c r="IZM185" s="3"/>
      <c r="IZN185" s="3"/>
      <c r="IZO185" s="3"/>
      <c r="IZP185" s="3"/>
      <c r="IZQ185" s="3"/>
      <c r="IZR185" s="3"/>
      <c r="IZS185" s="3"/>
      <c r="IZT185" s="3"/>
      <c r="IZU185" s="3"/>
      <c r="IZV185" s="3"/>
      <c r="IZW185" s="3"/>
      <c r="IZX185" s="3"/>
      <c r="IZY185" s="3"/>
      <c r="IZZ185" s="3"/>
      <c r="JAA185" s="3"/>
      <c r="JAB185" s="3"/>
      <c r="JAC185" s="3"/>
      <c r="JAD185" s="3"/>
      <c r="JAE185" s="3"/>
      <c r="JAF185" s="3"/>
      <c r="JAG185" s="3"/>
      <c r="JAH185" s="3"/>
      <c r="JAI185" s="3"/>
      <c r="JAJ185" s="3"/>
      <c r="JAK185" s="3"/>
      <c r="JAL185" s="3"/>
      <c r="JAM185" s="3"/>
      <c r="JAN185" s="3"/>
      <c r="JAO185" s="3"/>
      <c r="JAP185" s="3"/>
      <c r="JAQ185" s="3"/>
      <c r="JAR185" s="3"/>
      <c r="JAS185" s="3"/>
      <c r="JAT185" s="3"/>
      <c r="JAU185" s="3"/>
      <c r="JAV185" s="3"/>
      <c r="JAW185" s="3"/>
      <c r="JAX185" s="3"/>
      <c r="JAY185" s="3"/>
      <c r="JAZ185" s="3"/>
      <c r="JBA185" s="3"/>
      <c r="JBB185" s="3"/>
      <c r="JBC185" s="3"/>
      <c r="JBD185" s="3"/>
      <c r="JBE185" s="3"/>
      <c r="JBF185" s="3"/>
      <c r="JBG185" s="3"/>
      <c r="JBH185" s="3"/>
      <c r="JBI185" s="3"/>
      <c r="JBJ185" s="3"/>
      <c r="JBK185" s="3"/>
      <c r="JBL185" s="3"/>
      <c r="JBM185" s="3"/>
      <c r="JBN185" s="3"/>
      <c r="JBO185" s="3"/>
      <c r="JBP185" s="3"/>
      <c r="JBQ185" s="3"/>
      <c r="JBR185" s="3"/>
      <c r="JBS185" s="3"/>
      <c r="JBT185" s="3"/>
      <c r="JBU185" s="3"/>
      <c r="JBV185" s="3"/>
      <c r="JBW185" s="3"/>
      <c r="JBX185" s="3"/>
      <c r="JBY185" s="3"/>
      <c r="JBZ185" s="3"/>
      <c r="JCA185" s="3"/>
      <c r="JCB185" s="3"/>
      <c r="JCC185" s="3"/>
      <c r="JCD185" s="3"/>
      <c r="JCE185" s="3"/>
      <c r="JCF185" s="3"/>
      <c r="JCG185" s="3"/>
      <c r="JCH185" s="3"/>
      <c r="JCI185" s="3"/>
      <c r="JCJ185" s="3"/>
      <c r="JCK185" s="3"/>
      <c r="JCL185" s="3"/>
      <c r="JCM185" s="3"/>
      <c r="JCN185" s="3"/>
      <c r="JCO185" s="3"/>
      <c r="JCP185" s="3"/>
      <c r="JCQ185" s="3"/>
      <c r="JCR185" s="3"/>
      <c r="JCS185" s="3"/>
      <c r="JCT185" s="3"/>
      <c r="JCU185" s="3"/>
      <c r="JCV185" s="3"/>
      <c r="JCW185" s="3"/>
      <c r="JCX185" s="3"/>
      <c r="JCY185" s="3"/>
      <c r="JCZ185" s="3"/>
      <c r="JDA185" s="3"/>
      <c r="JDB185" s="3"/>
      <c r="JDC185" s="3"/>
      <c r="JDD185" s="3"/>
      <c r="JDE185" s="3"/>
      <c r="JDF185" s="3"/>
      <c r="JDG185" s="3"/>
      <c r="JDH185" s="3"/>
      <c r="JDI185" s="3"/>
      <c r="JDJ185" s="3"/>
      <c r="JDK185" s="3"/>
      <c r="JDL185" s="3"/>
      <c r="JDM185" s="3"/>
      <c r="JDN185" s="3"/>
      <c r="JDO185" s="3"/>
      <c r="JDP185" s="3"/>
      <c r="JDQ185" s="3"/>
      <c r="JDR185" s="3"/>
      <c r="JDS185" s="3"/>
      <c r="JDT185" s="3"/>
      <c r="JDU185" s="3"/>
      <c r="JDV185" s="3"/>
      <c r="JDW185" s="3"/>
      <c r="JDX185" s="3"/>
      <c r="JDY185" s="3"/>
      <c r="JDZ185" s="3"/>
      <c r="JEA185" s="3"/>
      <c r="JEB185" s="3"/>
      <c r="JEC185" s="3"/>
      <c r="JED185" s="3"/>
      <c r="JEE185" s="3"/>
      <c r="JEF185" s="3"/>
      <c r="JEG185" s="3"/>
      <c r="JEH185" s="3"/>
      <c r="JEI185" s="3"/>
      <c r="JEJ185" s="3"/>
      <c r="JEK185" s="3"/>
      <c r="JEL185" s="3"/>
      <c r="JEM185" s="3"/>
      <c r="JEN185" s="3"/>
      <c r="JEO185" s="3"/>
      <c r="JEP185" s="3"/>
      <c r="JEQ185" s="3"/>
      <c r="JER185" s="3"/>
      <c r="JES185" s="3"/>
      <c r="JET185" s="3"/>
      <c r="JEU185" s="3"/>
      <c r="JEV185" s="3"/>
      <c r="JEW185" s="3"/>
      <c r="JEX185" s="3"/>
      <c r="JEY185" s="3"/>
      <c r="JEZ185" s="3"/>
      <c r="JFA185" s="3"/>
      <c r="JFB185" s="3"/>
      <c r="JFC185" s="3"/>
      <c r="JFD185" s="3"/>
      <c r="JFE185" s="3"/>
      <c r="JFF185" s="3"/>
      <c r="JFG185" s="3"/>
      <c r="JFH185" s="3"/>
      <c r="JFI185" s="3"/>
      <c r="JFJ185" s="3"/>
      <c r="JFK185" s="3"/>
      <c r="JFL185" s="3"/>
      <c r="JFM185" s="3"/>
      <c r="JFN185" s="3"/>
      <c r="JFO185" s="3"/>
      <c r="JFP185" s="3"/>
      <c r="JFQ185" s="3"/>
      <c r="JFR185" s="3"/>
      <c r="JFS185" s="3"/>
      <c r="JFT185" s="3"/>
      <c r="JFU185" s="3"/>
      <c r="JFV185" s="3"/>
      <c r="JFW185" s="3"/>
      <c r="JFX185" s="3"/>
      <c r="JFY185" s="3"/>
      <c r="JFZ185" s="3"/>
      <c r="JGA185" s="3"/>
      <c r="JGB185" s="3"/>
      <c r="JGC185" s="3"/>
      <c r="JGD185" s="3"/>
      <c r="JGE185" s="3"/>
      <c r="JGF185" s="3"/>
      <c r="JGG185" s="3"/>
      <c r="JGH185" s="3"/>
      <c r="JGI185" s="3"/>
      <c r="JGJ185" s="3"/>
      <c r="JGK185" s="3"/>
      <c r="JGL185" s="3"/>
      <c r="JGM185" s="3"/>
      <c r="JGN185" s="3"/>
      <c r="JGO185" s="3"/>
      <c r="JGP185" s="3"/>
      <c r="JGQ185" s="3"/>
      <c r="JGR185" s="3"/>
      <c r="JGS185" s="3"/>
      <c r="JGT185" s="3"/>
      <c r="JGU185" s="3"/>
      <c r="JGV185" s="3"/>
      <c r="JGW185" s="3"/>
      <c r="JGX185" s="3"/>
      <c r="JGY185" s="3"/>
      <c r="JGZ185" s="3"/>
      <c r="JHA185" s="3"/>
      <c r="JHB185" s="3"/>
      <c r="JHC185" s="3"/>
      <c r="JHD185" s="3"/>
      <c r="JHE185" s="3"/>
      <c r="JHF185" s="3"/>
      <c r="JHG185" s="3"/>
      <c r="JHH185" s="3"/>
      <c r="JHI185" s="3"/>
      <c r="JHJ185" s="3"/>
      <c r="JHK185" s="3"/>
      <c r="JHL185" s="3"/>
      <c r="JHM185" s="3"/>
      <c r="JHN185" s="3"/>
      <c r="JHO185" s="3"/>
      <c r="JHP185" s="3"/>
      <c r="JHQ185" s="3"/>
      <c r="JHR185" s="3"/>
      <c r="JHS185" s="3"/>
      <c r="JHT185" s="3"/>
      <c r="JHU185" s="3"/>
      <c r="JHV185" s="3"/>
      <c r="JHW185" s="3"/>
      <c r="JHX185" s="3"/>
      <c r="JHY185" s="3"/>
      <c r="JHZ185" s="3"/>
      <c r="JIA185" s="3"/>
      <c r="JIB185" s="3"/>
      <c r="JIC185" s="3"/>
      <c r="JID185" s="3"/>
      <c r="JIE185" s="3"/>
      <c r="JIF185" s="3"/>
      <c r="JIG185" s="3"/>
      <c r="JIH185" s="3"/>
      <c r="JII185" s="3"/>
      <c r="JIJ185" s="3"/>
      <c r="JIK185" s="3"/>
      <c r="JIL185" s="3"/>
      <c r="JIM185" s="3"/>
      <c r="JIN185" s="3"/>
      <c r="JIO185" s="3"/>
      <c r="JIP185" s="3"/>
      <c r="JIQ185" s="3"/>
      <c r="JIR185" s="3"/>
      <c r="JIS185" s="3"/>
      <c r="JIT185" s="3"/>
      <c r="JIU185" s="3"/>
      <c r="JIV185" s="3"/>
      <c r="JIW185" s="3"/>
      <c r="JIX185" s="3"/>
      <c r="JIY185" s="3"/>
      <c r="JIZ185" s="3"/>
      <c r="JJA185" s="3"/>
      <c r="JJB185" s="3"/>
      <c r="JJC185" s="3"/>
      <c r="JJD185" s="3"/>
      <c r="JJE185" s="3"/>
      <c r="JJF185" s="3"/>
      <c r="JJG185" s="3"/>
      <c r="JJH185" s="3"/>
      <c r="JJI185" s="3"/>
      <c r="JJJ185" s="3"/>
      <c r="JJK185" s="3"/>
      <c r="JJL185" s="3"/>
      <c r="JJM185" s="3"/>
      <c r="JJN185" s="3"/>
      <c r="JJO185" s="3"/>
      <c r="JJP185" s="3"/>
      <c r="JJQ185" s="3"/>
      <c r="JJR185" s="3"/>
      <c r="JJS185" s="3"/>
      <c r="JJT185" s="3"/>
      <c r="JJU185" s="3"/>
      <c r="JJV185" s="3"/>
      <c r="JJW185" s="3"/>
      <c r="JJX185" s="3"/>
      <c r="JJY185" s="3"/>
      <c r="JJZ185" s="3"/>
      <c r="JKA185" s="3"/>
      <c r="JKB185" s="3"/>
      <c r="JKC185" s="3"/>
      <c r="JKD185" s="3"/>
      <c r="JKE185" s="3"/>
      <c r="JKF185" s="3"/>
      <c r="JKG185" s="3"/>
      <c r="JKH185" s="3"/>
      <c r="JKI185" s="3"/>
      <c r="JKJ185" s="3"/>
      <c r="JKK185" s="3"/>
      <c r="JKL185" s="3"/>
      <c r="JKM185" s="3"/>
      <c r="JKN185" s="3"/>
      <c r="JKO185" s="3"/>
      <c r="JKP185" s="3"/>
      <c r="JKQ185" s="3"/>
      <c r="JKR185" s="3"/>
      <c r="JKS185" s="3"/>
      <c r="JKT185" s="3"/>
      <c r="JKU185" s="3"/>
      <c r="JKV185" s="3"/>
      <c r="JKW185" s="3"/>
      <c r="JKX185" s="3"/>
      <c r="JKY185" s="3"/>
      <c r="JKZ185" s="3"/>
      <c r="JLA185" s="3"/>
      <c r="JLB185" s="3"/>
      <c r="JLC185" s="3"/>
      <c r="JLD185" s="3"/>
      <c r="JLE185" s="3"/>
      <c r="JLF185" s="3"/>
      <c r="JLG185" s="3"/>
      <c r="JLH185" s="3"/>
      <c r="JLI185" s="3"/>
      <c r="JLJ185" s="3"/>
      <c r="JLK185" s="3"/>
      <c r="JLL185" s="3"/>
      <c r="JLM185" s="3"/>
      <c r="JLN185" s="3"/>
      <c r="JLO185" s="3"/>
      <c r="JLP185" s="3"/>
      <c r="JLQ185" s="3"/>
      <c r="JLR185" s="3"/>
      <c r="JLS185" s="3"/>
      <c r="JLT185" s="3"/>
      <c r="JLU185" s="3"/>
      <c r="JLV185" s="3"/>
      <c r="JLW185" s="3"/>
      <c r="JLX185" s="3"/>
      <c r="JLY185" s="3"/>
      <c r="JLZ185" s="3"/>
      <c r="JMA185" s="3"/>
      <c r="JMB185" s="3"/>
      <c r="JMC185" s="3"/>
      <c r="JMD185" s="3"/>
      <c r="JME185" s="3"/>
      <c r="JMF185" s="3"/>
      <c r="JMG185" s="3"/>
      <c r="JMH185" s="3"/>
      <c r="JMI185" s="3"/>
      <c r="JMJ185" s="3"/>
      <c r="JMK185" s="3"/>
      <c r="JML185" s="3"/>
      <c r="JMM185" s="3"/>
      <c r="JMN185" s="3"/>
      <c r="JMO185" s="3"/>
      <c r="JMP185" s="3"/>
      <c r="JMQ185" s="3"/>
      <c r="JMR185" s="3"/>
      <c r="JMS185" s="3"/>
      <c r="JMT185" s="3"/>
      <c r="JMU185" s="3"/>
      <c r="JMV185" s="3"/>
      <c r="JMW185" s="3"/>
      <c r="JMX185" s="3"/>
      <c r="JMY185" s="3"/>
      <c r="JMZ185" s="3"/>
      <c r="JNA185" s="3"/>
      <c r="JNB185" s="3"/>
      <c r="JNC185" s="3"/>
      <c r="JND185" s="3"/>
      <c r="JNE185" s="3"/>
      <c r="JNF185" s="3"/>
      <c r="JNG185" s="3"/>
      <c r="JNH185" s="3"/>
      <c r="JNI185" s="3"/>
      <c r="JNJ185" s="3"/>
      <c r="JNK185" s="3"/>
      <c r="JNL185" s="3"/>
      <c r="JNM185" s="3"/>
      <c r="JNN185" s="3"/>
      <c r="JNO185" s="3"/>
      <c r="JNP185" s="3"/>
      <c r="JNQ185" s="3"/>
      <c r="JNR185" s="3"/>
      <c r="JNS185" s="3"/>
      <c r="JNT185" s="3"/>
      <c r="JNU185" s="3"/>
      <c r="JNV185" s="3"/>
      <c r="JNW185" s="3"/>
      <c r="JNX185" s="3"/>
      <c r="JNY185" s="3"/>
      <c r="JNZ185" s="3"/>
      <c r="JOA185" s="3"/>
      <c r="JOB185" s="3"/>
      <c r="JOC185" s="3"/>
      <c r="JOD185" s="3"/>
      <c r="JOE185" s="3"/>
      <c r="JOF185" s="3"/>
      <c r="JOG185" s="3"/>
      <c r="JOH185" s="3"/>
      <c r="JOI185" s="3"/>
      <c r="JOJ185" s="3"/>
      <c r="JOK185" s="3"/>
      <c r="JOL185" s="3"/>
      <c r="JOM185" s="3"/>
      <c r="JON185" s="3"/>
      <c r="JOO185" s="3"/>
      <c r="JOP185" s="3"/>
      <c r="JOQ185" s="3"/>
      <c r="JOR185" s="3"/>
      <c r="JOS185" s="3"/>
      <c r="JOT185" s="3"/>
      <c r="JOU185" s="3"/>
      <c r="JOV185" s="3"/>
      <c r="JOW185" s="3"/>
      <c r="JOX185" s="3"/>
      <c r="JOY185" s="3"/>
      <c r="JOZ185" s="3"/>
      <c r="JPA185" s="3"/>
      <c r="JPB185" s="3"/>
      <c r="JPC185" s="3"/>
      <c r="JPD185" s="3"/>
      <c r="JPE185" s="3"/>
      <c r="JPF185" s="3"/>
      <c r="JPG185" s="3"/>
      <c r="JPH185" s="3"/>
      <c r="JPI185" s="3"/>
      <c r="JPJ185" s="3"/>
      <c r="JPK185" s="3"/>
      <c r="JPL185" s="3"/>
      <c r="JPM185" s="3"/>
      <c r="JPN185" s="3"/>
      <c r="JPO185" s="3"/>
      <c r="JPP185" s="3"/>
      <c r="JPQ185" s="3"/>
      <c r="JPR185" s="3"/>
      <c r="JPS185" s="3"/>
      <c r="JPT185" s="3"/>
      <c r="JPU185" s="3"/>
      <c r="JPV185" s="3"/>
      <c r="JPW185" s="3"/>
      <c r="JPX185" s="3"/>
      <c r="JPY185" s="3"/>
      <c r="JPZ185" s="3"/>
      <c r="JQA185" s="3"/>
      <c r="JQB185" s="3"/>
      <c r="JQC185" s="3"/>
      <c r="JQD185" s="3"/>
      <c r="JQE185" s="3"/>
      <c r="JQF185" s="3"/>
      <c r="JQG185" s="3"/>
      <c r="JQH185" s="3"/>
      <c r="JQI185" s="3"/>
      <c r="JQJ185" s="3"/>
      <c r="JQK185" s="3"/>
      <c r="JQL185" s="3"/>
      <c r="JQM185" s="3"/>
      <c r="JQN185" s="3"/>
      <c r="JQO185" s="3"/>
      <c r="JQP185" s="3"/>
      <c r="JQQ185" s="3"/>
      <c r="JQR185" s="3"/>
      <c r="JQS185" s="3"/>
      <c r="JQT185" s="3"/>
      <c r="JQU185" s="3"/>
      <c r="JQV185" s="3"/>
      <c r="JQW185" s="3"/>
      <c r="JQX185" s="3"/>
      <c r="JQY185" s="3"/>
      <c r="JQZ185" s="3"/>
      <c r="JRA185" s="3"/>
      <c r="JRB185" s="3"/>
      <c r="JRC185" s="3"/>
      <c r="JRD185" s="3"/>
      <c r="JRE185" s="3"/>
      <c r="JRF185" s="3"/>
      <c r="JRG185" s="3"/>
      <c r="JRH185" s="3"/>
      <c r="JRI185" s="3"/>
      <c r="JRJ185" s="3"/>
      <c r="JRK185" s="3"/>
      <c r="JRL185" s="3"/>
      <c r="JRM185" s="3"/>
      <c r="JRN185" s="3"/>
      <c r="JRO185" s="3"/>
      <c r="JRP185" s="3"/>
      <c r="JRQ185" s="3"/>
      <c r="JRR185" s="3"/>
      <c r="JRS185" s="3"/>
      <c r="JRT185" s="3"/>
      <c r="JRU185" s="3"/>
      <c r="JRV185" s="3"/>
      <c r="JRW185" s="3"/>
      <c r="JRX185" s="3"/>
      <c r="JRY185" s="3"/>
      <c r="JRZ185" s="3"/>
      <c r="JSA185" s="3"/>
      <c r="JSB185" s="3"/>
      <c r="JSC185" s="3"/>
      <c r="JSD185" s="3"/>
      <c r="JSE185" s="3"/>
      <c r="JSF185" s="3"/>
      <c r="JSG185" s="3"/>
      <c r="JSH185" s="3"/>
      <c r="JSI185" s="3"/>
      <c r="JSJ185" s="3"/>
      <c r="JSK185" s="3"/>
      <c r="JSL185" s="3"/>
      <c r="JSM185" s="3"/>
      <c r="JSN185" s="3"/>
      <c r="JSO185" s="3"/>
      <c r="JSP185" s="3"/>
      <c r="JSQ185" s="3"/>
      <c r="JSR185" s="3"/>
      <c r="JSS185" s="3"/>
      <c r="JST185" s="3"/>
      <c r="JSU185" s="3"/>
      <c r="JSV185" s="3"/>
      <c r="JSW185" s="3"/>
      <c r="JSX185" s="3"/>
      <c r="JSY185" s="3"/>
      <c r="JSZ185" s="3"/>
      <c r="JTA185" s="3"/>
      <c r="JTB185" s="3"/>
      <c r="JTC185" s="3"/>
      <c r="JTD185" s="3"/>
      <c r="JTE185" s="3"/>
      <c r="JTF185" s="3"/>
      <c r="JTG185" s="3"/>
      <c r="JTH185" s="3"/>
      <c r="JTI185" s="3"/>
      <c r="JTJ185" s="3"/>
      <c r="JTK185" s="3"/>
      <c r="JTL185" s="3"/>
      <c r="JTM185" s="3"/>
      <c r="JTN185" s="3"/>
      <c r="JTO185" s="3"/>
      <c r="JTP185" s="3"/>
      <c r="JTQ185" s="3"/>
      <c r="JTR185" s="3"/>
      <c r="JTS185" s="3"/>
      <c r="JTT185" s="3"/>
      <c r="JTU185" s="3"/>
      <c r="JTV185" s="3"/>
      <c r="JTW185" s="3"/>
      <c r="JTX185" s="3"/>
      <c r="JTY185" s="3"/>
      <c r="JTZ185" s="3"/>
      <c r="JUA185" s="3"/>
      <c r="JUB185" s="3"/>
      <c r="JUC185" s="3"/>
      <c r="JUD185" s="3"/>
      <c r="JUE185" s="3"/>
      <c r="JUF185" s="3"/>
      <c r="JUG185" s="3"/>
      <c r="JUH185" s="3"/>
      <c r="JUI185" s="3"/>
      <c r="JUJ185" s="3"/>
      <c r="JUK185" s="3"/>
      <c r="JUL185" s="3"/>
      <c r="JUM185" s="3"/>
      <c r="JUN185" s="3"/>
      <c r="JUO185" s="3"/>
      <c r="JUP185" s="3"/>
      <c r="JUQ185" s="3"/>
      <c r="JUR185" s="3"/>
      <c r="JUS185" s="3"/>
      <c r="JUT185" s="3"/>
      <c r="JUU185" s="3"/>
      <c r="JUV185" s="3"/>
      <c r="JUW185" s="3"/>
      <c r="JUX185" s="3"/>
      <c r="JUY185" s="3"/>
      <c r="JUZ185" s="3"/>
      <c r="JVA185" s="3"/>
      <c r="JVB185" s="3"/>
      <c r="JVC185" s="3"/>
      <c r="JVD185" s="3"/>
      <c r="JVE185" s="3"/>
      <c r="JVF185" s="3"/>
      <c r="JVG185" s="3"/>
      <c r="JVH185" s="3"/>
      <c r="JVI185" s="3"/>
      <c r="JVJ185" s="3"/>
      <c r="JVK185" s="3"/>
      <c r="JVL185" s="3"/>
      <c r="JVM185" s="3"/>
      <c r="JVN185" s="3"/>
      <c r="JVO185" s="3"/>
      <c r="JVP185" s="3"/>
      <c r="JVQ185" s="3"/>
      <c r="JVR185" s="3"/>
      <c r="JVS185" s="3"/>
      <c r="JVT185" s="3"/>
      <c r="JVU185" s="3"/>
      <c r="JVV185" s="3"/>
      <c r="JVW185" s="3"/>
      <c r="JVX185" s="3"/>
      <c r="JVY185" s="3"/>
      <c r="JVZ185" s="3"/>
      <c r="JWA185" s="3"/>
      <c r="JWB185" s="3"/>
      <c r="JWC185" s="3"/>
      <c r="JWD185" s="3"/>
      <c r="JWE185" s="3"/>
      <c r="JWF185" s="3"/>
      <c r="JWG185" s="3"/>
      <c r="JWH185" s="3"/>
      <c r="JWI185" s="3"/>
      <c r="JWJ185" s="3"/>
      <c r="JWK185" s="3"/>
      <c r="JWL185" s="3"/>
      <c r="JWM185" s="3"/>
      <c r="JWN185" s="3"/>
      <c r="JWO185" s="3"/>
      <c r="JWP185" s="3"/>
      <c r="JWQ185" s="3"/>
      <c r="JWR185" s="3"/>
      <c r="JWS185" s="3"/>
      <c r="JWT185" s="3"/>
      <c r="JWU185" s="3"/>
      <c r="JWV185" s="3"/>
      <c r="JWW185" s="3"/>
      <c r="JWX185" s="3"/>
      <c r="JWY185" s="3"/>
      <c r="JWZ185" s="3"/>
      <c r="JXA185" s="3"/>
      <c r="JXB185" s="3"/>
      <c r="JXC185" s="3"/>
      <c r="JXD185" s="3"/>
      <c r="JXE185" s="3"/>
      <c r="JXF185" s="3"/>
      <c r="JXG185" s="3"/>
      <c r="JXH185" s="3"/>
      <c r="JXI185" s="3"/>
      <c r="JXJ185" s="3"/>
      <c r="JXK185" s="3"/>
      <c r="JXL185" s="3"/>
      <c r="JXM185" s="3"/>
      <c r="JXN185" s="3"/>
      <c r="JXO185" s="3"/>
      <c r="JXP185" s="3"/>
      <c r="JXQ185" s="3"/>
      <c r="JXR185" s="3"/>
      <c r="JXS185" s="3"/>
      <c r="JXT185" s="3"/>
      <c r="JXU185" s="3"/>
      <c r="JXV185" s="3"/>
      <c r="JXW185" s="3"/>
      <c r="JXX185" s="3"/>
      <c r="JXY185" s="3"/>
      <c r="JXZ185" s="3"/>
      <c r="JYA185" s="3"/>
      <c r="JYB185" s="3"/>
      <c r="JYC185" s="3"/>
      <c r="JYD185" s="3"/>
      <c r="JYE185" s="3"/>
      <c r="JYF185" s="3"/>
      <c r="JYG185" s="3"/>
      <c r="JYH185" s="3"/>
      <c r="JYI185" s="3"/>
      <c r="JYJ185" s="3"/>
      <c r="JYK185" s="3"/>
      <c r="JYL185" s="3"/>
      <c r="JYM185" s="3"/>
      <c r="JYN185" s="3"/>
      <c r="JYO185" s="3"/>
      <c r="JYP185" s="3"/>
      <c r="JYQ185" s="3"/>
      <c r="JYR185" s="3"/>
      <c r="JYS185" s="3"/>
      <c r="JYT185" s="3"/>
      <c r="JYU185" s="3"/>
      <c r="JYV185" s="3"/>
      <c r="JYW185" s="3"/>
      <c r="JYX185" s="3"/>
      <c r="JYY185" s="3"/>
      <c r="JYZ185" s="3"/>
      <c r="JZA185" s="3"/>
      <c r="JZB185" s="3"/>
      <c r="JZC185" s="3"/>
      <c r="JZD185" s="3"/>
      <c r="JZE185" s="3"/>
      <c r="JZF185" s="3"/>
      <c r="JZG185" s="3"/>
      <c r="JZH185" s="3"/>
      <c r="JZI185" s="3"/>
      <c r="JZJ185" s="3"/>
      <c r="JZK185" s="3"/>
      <c r="JZL185" s="3"/>
      <c r="JZM185" s="3"/>
      <c r="JZN185" s="3"/>
      <c r="JZO185" s="3"/>
      <c r="JZP185" s="3"/>
      <c r="JZQ185" s="3"/>
      <c r="JZR185" s="3"/>
      <c r="JZS185" s="3"/>
      <c r="JZT185" s="3"/>
      <c r="JZU185" s="3"/>
      <c r="JZV185" s="3"/>
      <c r="JZW185" s="3"/>
      <c r="JZX185" s="3"/>
      <c r="JZY185" s="3"/>
      <c r="JZZ185" s="3"/>
      <c r="KAA185" s="3"/>
      <c r="KAB185" s="3"/>
      <c r="KAC185" s="3"/>
      <c r="KAD185" s="3"/>
      <c r="KAE185" s="3"/>
      <c r="KAF185" s="3"/>
      <c r="KAG185" s="3"/>
      <c r="KAH185" s="3"/>
      <c r="KAI185" s="3"/>
      <c r="KAJ185" s="3"/>
      <c r="KAK185" s="3"/>
      <c r="KAL185" s="3"/>
      <c r="KAM185" s="3"/>
      <c r="KAN185" s="3"/>
      <c r="KAO185" s="3"/>
      <c r="KAP185" s="3"/>
      <c r="KAQ185" s="3"/>
      <c r="KAR185" s="3"/>
      <c r="KAS185" s="3"/>
      <c r="KAT185" s="3"/>
      <c r="KAU185" s="3"/>
      <c r="KAV185" s="3"/>
      <c r="KAW185" s="3"/>
      <c r="KAX185" s="3"/>
      <c r="KAY185" s="3"/>
      <c r="KAZ185" s="3"/>
      <c r="KBA185" s="3"/>
      <c r="KBB185" s="3"/>
      <c r="KBC185" s="3"/>
      <c r="KBD185" s="3"/>
      <c r="KBE185" s="3"/>
      <c r="KBF185" s="3"/>
      <c r="KBG185" s="3"/>
      <c r="KBH185" s="3"/>
      <c r="KBI185" s="3"/>
      <c r="KBJ185" s="3"/>
      <c r="KBK185" s="3"/>
      <c r="KBL185" s="3"/>
      <c r="KBM185" s="3"/>
      <c r="KBN185" s="3"/>
      <c r="KBO185" s="3"/>
      <c r="KBP185" s="3"/>
      <c r="KBQ185" s="3"/>
      <c r="KBR185" s="3"/>
      <c r="KBS185" s="3"/>
      <c r="KBT185" s="3"/>
      <c r="KBU185" s="3"/>
      <c r="KBV185" s="3"/>
      <c r="KBW185" s="3"/>
      <c r="KBX185" s="3"/>
      <c r="KBY185" s="3"/>
      <c r="KBZ185" s="3"/>
      <c r="KCA185" s="3"/>
      <c r="KCB185" s="3"/>
      <c r="KCC185" s="3"/>
      <c r="KCD185" s="3"/>
      <c r="KCE185" s="3"/>
      <c r="KCF185" s="3"/>
      <c r="KCG185" s="3"/>
      <c r="KCH185" s="3"/>
      <c r="KCI185" s="3"/>
      <c r="KCJ185" s="3"/>
      <c r="KCK185" s="3"/>
      <c r="KCL185" s="3"/>
      <c r="KCM185" s="3"/>
      <c r="KCN185" s="3"/>
      <c r="KCO185" s="3"/>
      <c r="KCP185" s="3"/>
      <c r="KCQ185" s="3"/>
      <c r="KCR185" s="3"/>
      <c r="KCS185" s="3"/>
      <c r="KCT185" s="3"/>
      <c r="KCU185" s="3"/>
      <c r="KCV185" s="3"/>
      <c r="KCW185" s="3"/>
      <c r="KCX185" s="3"/>
      <c r="KCY185" s="3"/>
      <c r="KCZ185" s="3"/>
      <c r="KDA185" s="3"/>
      <c r="KDB185" s="3"/>
      <c r="KDC185" s="3"/>
      <c r="KDD185" s="3"/>
      <c r="KDE185" s="3"/>
      <c r="KDF185" s="3"/>
      <c r="KDG185" s="3"/>
      <c r="KDH185" s="3"/>
      <c r="KDI185" s="3"/>
      <c r="KDJ185" s="3"/>
      <c r="KDK185" s="3"/>
      <c r="KDL185" s="3"/>
      <c r="KDM185" s="3"/>
      <c r="KDN185" s="3"/>
      <c r="KDO185" s="3"/>
      <c r="KDP185" s="3"/>
      <c r="KDQ185" s="3"/>
      <c r="KDR185" s="3"/>
      <c r="KDS185" s="3"/>
      <c r="KDT185" s="3"/>
      <c r="KDU185" s="3"/>
      <c r="KDV185" s="3"/>
      <c r="KDW185" s="3"/>
      <c r="KDX185" s="3"/>
      <c r="KDY185" s="3"/>
      <c r="KDZ185" s="3"/>
      <c r="KEA185" s="3"/>
      <c r="KEB185" s="3"/>
      <c r="KEC185" s="3"/>
      <c r="KED185" s="3"/>
      <c r="KEE185" s="3"/>
      <c r="KEF185" s="3"/>
      <c r="KEG185" s="3"/>
      <c r="KEH185" s="3"/>
      <c r="KEI185" s="3"/>
      <c r="KEJ185" s="3"/>
      <c r="KEK185" s="3"/>
      <c r="KEL185" s="3"/>
      <c r="KEM185" s="3"/>
      <c r="KEN185" s="3"/>
      <c r="KEO185" s="3"/>
      <c r="KEP185" s="3"/>
      <c r="KEQ185" s="3"/>
      <c r="KER185" s="3"/>
      <c r="KES185" s="3"/>
      <c r="KET185" s="3"/>
      <c r="KEU185" s="3"/>
      <c r="KEV185" s="3"/>
      <c r="KEW185" s="3"/>
      <c r="KEX185" s="3"/>
      <c r="KEY185" s="3"/>
      <c r="KEZ185" s="3"/>
      <c r="KFA185" s="3"/>
      <c r="KFB185" s="3"/>
      <c r="KFC185" s="3"/>
      <c r="KFD185" s="3"/>
      <c r="KFE185" s="3"/>
      <c r="KFF185" s="3"/>
      <c r="KFG185" s="3"/>
      <c r="KFH185" s="3"/>
      <c r="KFI185" s="3"/>
      <c r="KFJ185" s="3"/>
      <c r="KFK185" s="3"/>
      <c r="KFL185" s="3"/>
      <c r="KFM185" s="3"/>
      <c r="KFN185" s="3"/>
      <c r="KFO185" s="3"/>
      <c r="KFP185" s="3"/>
      <c r="KFQ185" s="3"/>
      <c r="KFR185" s="3"/>
      <c r="KFS185" s="3"/>
      <c r="KFT185" s="3"/>
      <c r="KFU185" s="3"/>
      <c r="KFV185" s="3"/>
      <c r="KFW185" s="3"/>
      <c r="KFX185" s="3"/>
      <c r="KFY185" s="3"/>
      <c r="KFZ185" s="3"/>
      <c r="KGA185" s="3"/>
      <c r="KGB185" s="3"/>
      <c r="KGC185" s="3"/>
      <c r="KGD185" s="3"/>
      <c r="KGE185" s="3"/>
      <c r="KGF185" s="3"/>
      <c r="KGG185" s="3"/>
      <c r="KGH185" s="3"/>
      <c r="KGI185" s="3"/>
      <c r="KGJ185" s="3"/>
      <c r="KGK185" s="3"/>
      <c r="KGL185" s="3"/>
      <c r="KGM185" s="3"/>
      <c r="KGN185" s="3"/>
      <c r="KGO185" s="3"/>
      <c r="KGP185" s="3"/>
      <c r="KGQ185" s="3"/>
      <c r="KGR185" s="3"/>
      <c r="KGS185" s="3"/>
      <c r="KGT185" s="3"/>
      <c r="KGU185" s="3"/>
      <c r="KGV185" s="3"/>
      <c r="KGW185" s="3"/>
      <c r="KGX185" s="3"/>
      <c r="KGY185" s="3"/>
      <c r="KGZ185" s="3"/>
      <c r="KHA185" s="3"/>
      <c r="KHB185" s="3"/>
      <c r="KHC185" s="3"/>
      <c r="KHD185" s="3"/>
      <c r="KHE185" s="3"/>
      <c r="KHF185" s="3"/>
      <c r="KHG185" s="3"/>
      <c r="KHH185" s="3"/>
      <c r="KHI185" s="3"/>
      <c r="KHJ185" s="3"/>
      <c r="KHK185" s="3"/>
      <c r="KHL185" s="3"/>
      <c r="KHM185" s="3"/>
      <c r="KHN185" s="3"/>
      <c r="KHO185" s="3"/>
      <c r="KHP185" s="3"/>
      <c r="KHQ185" s="3"/>
      <c r="KHR185" s="3"/>
      <c r="KHS185" s="3"/>
      <c r="KHT185" s="3"/>
      <c r="KHU185" s="3"/>
      <c r="KHV185" s="3"/>
      <c r="KHW185" s="3"/>
      <c r="KHX185" s="3"/>
      <c r="KHY185" s="3"/>
      <c r="KHZ185" s="3"/>
      <c r="KIA185" s="3"/>
      <c r="KIB185" s="3"/>
      <c r="KIC185" s="3"/>
      <c r="KID185" s="3"/>
      <c r="KIE185" s="3"/>
      <c r="KIF185" s="3"/>
      <c r="KIG185" s="3"/>
      <c r="KIH185" s="3"/>
      <c r="KII185" s="3"/>
      <c r="KIJ185" s="3"/>
      <c r="KIK185" s="3"/>
      <c r="KIL185" s="3"/>
      <c r="KIM185" s="3"/>
      <c r="KIN185" s="3"/>
      <c r="KIO185" s="3"/>
      <c r="KIP185" s="3"/>
      <c r="KIQ185" s="3"/>
      <c r="KIR185" s="3"/>
      <c r="KIS185" s="3"/>
      <c r="KIT185" s="3"/>
      <c r="KIU185" s="3"/>
      <c r="KIV185" s="3"/>
      <c r="KIW185" s="3"/>
      <c r="KIX185" s="3"/>
      <c r="KIY185" s="3"/>
      <c r="KIZ185" s="3"/>
      <c r="KJA185" s="3"/>
      <c r="KJB185" s="3"/>
      <c r="KJC185" s="3"/>
      <c r="KJD185" s="3"/>
      <c r="KJE185" s="3"/>
      <c r="KJF185" s="3"/>
      <c r="KJG185" s="3"/>
      <c r="KJH185" s="3"/>
      <c r="KJI185" s="3"/>
      <c r="KJJ185" s="3"/>
      <c r="KJK185" s="3"/>
      <c r="KJL185" s="3"/>
      <c r="KJM185" s="3"/>
      <c r="KJN185" s="3"/>
      <c r="KJO185" s="3"/>
      <c r="KJP185" s="3"/>
      <c r="KJQ185" s="3"/>
      <c r="KJR185" s="3"/>
      <c r="KJS185" s="3"/>
      <c r="KJT185" s="3"/>
      <c r="KJU185" s="3"/>
      <c r="KJV185" s="3"/>
      <c r="KJW185" s="3"/>
      <c r="KJX185" s="3"/>
      <c r="KJY185" s="3"/>
      <c r="KJZ185" s="3"/>
      <c r="KKA185" s="3"/>
      <c r="KKB185" s="3"/>
      <c r="KKC185" s="3"/>
      <c r="KKD185" s="3"/>
      <c r="KKE185" s="3"/>
      <c r="KKF185" s="3"/>
      <c r="KKG185" s="3"/>
      <c r="KKH185" s="3"/>
      <c r="KKI185" s="3"/>
      <c r="KKJ185" s="3"/>
      <c r="KKK185" s="3"/>
      <c r="KKL185" s="3"/>
      <c r="KKM185" s="3"/>
      <c r="KKN185" s="3"/>
      <c r="KKO185" s="3"/>
      <c r="KKP185" s="3"/>
      <c r="KKQ185" s="3"/>
      <c r="KKR185" s="3"/>
      <c r="KKS185" s="3"/>
      <c r="KKT185" s="3"/>
      <c r="KKU185" s="3"/>
      <c r="KKV185" s="3"/>
      <c r="KKW185" s="3"/>
      <c r="KKX185" s="3"/>
      <c r="KKY185" s="3"/>
      <c r="KKZ185" s="3"/>
      <c r="KLA185" s="3"/>
      <c r="KLB185" s="3"/>
      <c r="KLC185" s="3"/>
      <c r="KLD185" s="3"/>
      <c r="KLE185" s="3"/>
      <c r="KLF185" s="3"/>
      <c r="KLG185" s="3"/>
      <c r="KLH185" s="3"/>
      <c r="KLI185" s="3"/>
      <c r="KLJ185" s="3"/>
      <c r="KLK185" s="3"/>
      <c r="KLL185" s="3"/>
      <c r="KLM185" s="3"/>
      <c r="KLN185" s="3"/>
      <c r="KLO185" s="3"/>
      <c r="KLP185" s="3"/>
      <c r="KLQ185" s="3"/>
      <c r="KLR185" s="3"/>
      <c r="KLS185" s="3"/>
      <c r="KLT185" s="3"/>
      <c r="KLU185" s="3"/>
      <c r="KLV185" s="3"/>
      <c r="KLW185" s="3"/>
      <c r="KLX185" s="3"/>
      <c r="KLY185" s="3"/>
      <c r="KLZ185" s="3"/>
      <c r="KMA185" s="3"/>
      <c r="KMB185" s="3"/>
      <c r="KMC185" s="3"/>
      <c r="KMD185" s="3"/>
      <c r="KME185" s="3"/>
      <c r="KMF185" s="3"/>
      <c r="KMG185" s="3"/>
      <c r="KMH185" s="3"/>
      <c r="KMI185" s="3"/>
      <c r="KMJ185" s="3"/>
      <c r="KMK185" s="3"/>
      <c r="KML185" s="3"/>
      <c r="KMM185" s="3"/>
      <c r="KMN185" s="3"/>
      <c r="KMO185" s="3"/>
      <c r="KMP185" s="3"/>
      <c r="KMQ185" s="3"/>
      <c r="KMR185" s="3"/>
      <c r="KMS185" s="3"/>
      <c r="KMT185" s="3"/>
      <c r="KMU185" s="3"/>
      <c r="KMV185" s="3"/>
      <c r="KMW185" s="3"/>
      <c r="KMX185" s="3"/>
      <c r="KMY185" s="3"/>
      <c r="KMZ185" s="3"/>
      <c r="KNA185" s="3"/>
      <c r="KNB185" s="3"/>
      <c r="KNC185" s="3"/>
      <c r="KND185" s="3"/>
      <c r="KNE185" s="3"/>
      <c r="KNF185" s="3"/>
      <c r="KNG185" s="3"/>
      <c r="KNH185" s="3"/>
      <c r="KNI185" s="3"/>
      <c r="KNJ185" s="3"/>
      <c r="KNK185" s="3"/>
      <c r="KNL185" s="3"/>
      <c r="KNM185" s="3"/>
      <c r="KNN185" s="3"/>
      <c r="KNO185" s="3"/>
      <c r="KNP185" s="3"/>
      <c r="KNQ185" s="3"/>
      <c r="KNR185" s="3"/>
      <c r="KNS185" s="3"/>
      <c r="KNT185" s="3"/>
      <c r="KNU185" s="3"/>
      <c r="KNV185" s="3"/>
      <c r="KNW185" s="3"/>
      <c r="KNX185" s="3"/>
      <c r="KNY185" s="3"/>
      <c r="KNZ185" s="3"/>
      <c r="KOA185" s="3"/>
      <c r="KOB185" s="3"/>
      <c r="KOC185" s="3"/>
      <c r="KOD185" s="3"/>
      <c r="KOE185" s="3"/>
      <c r="KOF185" s="3"/>
      <c r="KOG185" s="3"/>
      <c r="KOH185" s="3"/>
      <c r="KOI185" s="3"/>
      <c r="KOJ185" s="3"/>
      <c r="KOK185" s="3"/>
      <c r="KOL185" s="3"/>
      <c r="KOM185" s="3"/>
      <c r="KON185" s="3"/>
      <c r="KOO185" s="3"/>
      <c r="KOP185" s="3"/>
      <c r="KOQ185" s="3"/>
      <c r="KOR185" s="3"/>
      <c r="KOS185" s="3"/>
      <c r="KOT185" s="3"/>
      <c r="KOU185" s="3"/>
      <c r="KOV185" s="3"/>
      <c r="KOW185" s="3"/>
      <c r="KOX185" s="3"/>
      <c r="KOY185" s="3"/>
      <c r="KOZ185" s="3"/>
      <c r="KPA185" s="3"/>
      <c r="KPB185" s="3"/>
      <c r="KPC185" s="3"/>
      <c r="KPD185" s="3"/>
      <c r="KPE185" s="3"/>
      <c r="KPF185" s="3"/>
      <c r="KPG185" s="3"/>
      <c r="KPH185" s="3"/>
      <c r="KPI185" s="3"/>
      <c r="KPJ185" s="3"/>
      <c r="KPK185" s="3"/>
      <c r="KPL185" s="3"/>
      <c r="KPM185" s="3"/>
      <c r="KPN185" s="3"/>
      <c r="KPO185" s="3"/>
      <c r="KPP185" s="3"/>
      <c r="KPQ185" s="3"/>
      <c r="KPR185" s="3"/>
      <c r="KPS185" s="3"/>
      <c r="KPT185" s="3"/>
      <c r="KPU185" s="3"/>
      <c r="KPV185" s="3"/>
      <c r="KPW185" s="3"/>
      <c r="KPX185" s="3"/>
      <c r="KPY185" s="3"/>
      <c r="KPZ185" s="3"/>
      <c r="KQA185" s="3"/>
      <c r="KQB185" s="3"/>
      <c r="KQC185" s="3"/>
      <c r="KQD185" s="3"/>
      <c r="KQE185" s="3"/>
      <c r="KQF185" s="3"/>
      <c r="KQG185" s="3"/>
      <c r="KQH185" s="3"/>
      <c r="KQI185" s="3"/>
      <c r="KQJ185" s="3"/>
      <c r="KQK185" s="3"/>
      <c r="KQL185" s="3"/>
      <c r="KQM185" s="3"/>
      <c r="KQN185" s="3"/>
      <c r="KQO185" s="3"/>
      <c r="KQP185" s="3"/>
      <c r="KQQ185" s="3"/>
      <c r="KQR185" s="3"/>
      <c r="KQS185" s="3"/>
      <c r="KQT185" s="3"/>
      <c r="KQU185" s="3"/>
      <c r="KQV185" s="3"/>
      <c r="KQW185" s="3"/>
      <c r="KQX185" s="3"/>
      <c r="KQY185" s="3"/>
      <c r="KQZ185" s="3"/>
      <c r="KRA185" s="3"/>
      <c r="KRB185" s="3"/>
      <c r="KRC185" s="3"/>
      <c r="KRD185" s="3"/>
      <c r="KRE185" s="3"/>
      <c r="KRF185" s="3"/>
      <c r="KRG185" s="3"/>
      <c r="KRH185" s="3"/>
      <c r="KRI185" s="3"/>
      <c r="KRJ185" s="3"/>
      <c r="KRK185" s="3"/>
      <c r="KRL185" s="3"/>
      <c r="KRM185" s="3"/>
      <c r="KRN185" s="3"/>
      <c r="KRO185" s="3"/>
      <c r="KRP185" s="3"/>
      <c r="KRQ185" s="3"/>
      <c r="KRR185" s="3"/>
      <c r="KRS185" s="3"/>
      <c r="KRT185" s="3"/>
      <c r="KRU185" s="3"/>
      <c r="KRV185" s="3"/>
      <c r="KRW185" s="3"/>
      <c r="KRX185" s="3"/>
      <c r="KRY185" s="3"/>
      <c r="KRZ185" s="3"/>
      <c r="KSA185" s="3"/>
      <c r="KSB185" s="3"/>
      <c r="KSC185" s="3"/>
      <c r="KSD185" s="3"/>
      <c r="KSE185" s="3"/>
      <c r="KSF185" s="3"/>
      <c r="KSG185" s="3"/>
      <c r="KSH185" s="3"/>
      <c r="KSI185" s="3"/>
      <c r="KSJ185" s="3"/>
      <c r="KSK185" s="3"/>
      <c r="KSL185" s="3"/>
      <c r="KSM185" s="3"/>
      <c r="KSN185" s="3"/>
      <c r="KSO185" s="3"/>
      <c r="KSP185" s="3"/>
      <c r="KSQ185" s="3"/>
      <c r="KSR185" s="3"/>
      <c r="KSS185" s="3"/>
      <c r="KST185" s="3"/>
      <c r="KSU185" s="3"/>
      <c r="KSV185" s="3"/>
      <c r="KSW185" s="3"/>
      <c r="KSX185" s="3"/>
      <c r="KSY185" s="3"/>
      <c r="KSZ185" s="3"/>
      <c r="KTA185" s="3"/>
      <c r="KTB185" s="3"/>
      <c r="KTC185" s="3"/>
      <c r="KTD185" s="3"/>
      <c r="KTE185" s="3"/>
      <c r="KTF185" s="3"/>
      <c r="KTG185" s="3"/>
      <c r="KTH185" s="3"/>
      <c r="KTI185" s="3"/>
      <c r="KTJ185" s="3"/>
      <c r="KTK185" s="3"/>
      <c r="KTL185" s="3"/>
      <c r="KTM185" s="3"/>
      <c r="KTN185" s="3"/>
      <c r="KTO185" s="3"/>
      <c r="KTP185" s="3"/>
      <c r="KTQ185" s="3"/>
      <c r="KTR185" s="3"/>
      <c r="KTS185" s="3"/>
      <c r="KTT185" s="3"/>
      <c r="KTU185" s="3"/>
      <c r="KTV185" s="3"/>
      <c r="KTW185" s="3"/>
      <c r="KTX185" s="3"/>
      <c r="KTY185" s="3"/>
      <c r="KTZ185" s="3"/>
      <c r="KUA185" s="3"/>
      <c r="KUB185" s="3"/>
      <c r="KUC185" s="3"/>
      <c r="KUD185" s="3"/>
      <c r="KUE185" s="3"/>
      <c r="KUF185" s="3"/>
      <c r="KUG185" s="3"/>
      <c r="KUH185" s="3"/>
      <c r="KUI185" s="3"/>
      <c r="KUJ185" s="3"/>
      <c r="KUK185" s="3"/>
      <c r="KUL185" s="3"/>
      <c r="KUM185" s="3"/>
      <c r="KUN185" s="3"/>
      <c r="KUO185" s="3"/>
      <c r="KUP185" s="3"/>
      <c r="KUQ185" s="3"/>
      <c r="KUR185" s="3"/>
      <c r="KUS185" s="3"/>
      <c r="KUT185" s="3"/>
      <c r="KUU185" s="3"/>
      <c r="KUV185" s="3"/>
      <c r="KUW185" s="3"/>
      <c r="KUX185" s="3"/>
      <c r="KUY185" s="3"/>
      <c r="KUZ185" s="3"/>
      <c r="KVA185" s="3"/>
      <c r="KVB185" s="3"/>
      <c r="KVC185" s="3"/>
      <c r="KVD185" s="3"/>
      <c r="KVE185" s="3"/>
      <c r="KVF185" s="3"/>
      <c r="KVG185" s="3"/>
      <c r="KVH185" s="3"/>
      <c r="KVI185" s="3"/>
      <c r="KVJ185" s="3"/>
      <c r="KVK185" s="3"/>
      <c r="KVL185" s="3"/>
      <c r="KVM185" s="3"/>
      <c r="KVN185" s="3"/>
      <c r="KVO185" s="3"/>
      <c r="KVP185" s="3"/>
      <c r="KVQ185" s="3"/>
      <c r="KVR185" s="3"/>
      <c r="KVS185" s="3"/>
      <c r="KVT185" s="3"/>
      <c r="KVU185" s="3"/>
      <c r="KVV185" s="3"/>
      <c r="KVW185" s="3"/>
      <c r="KVX185" s="3"/>
      <c r="KVY185" s="3"/>
      <c r="KVZ185" s="3"/>
      <c r="KWA185" s="3"/>
      <c r="KWB185" s="3"/>
      <c r="KWC185" s="3"/>
      <c r="KWD185" s="3"/>
      <c r="KWE185" s="3"/>
      <c r="KWF185" s="3"/>
      <c r="KWG185" s="3"/>
      <c r="KWH185" s="3"/>
      <c r="KWI185" s="3"/>
      <c r="KWJ185" s="3"/>
      <c r="KWK185" s="3"/>
      <c r="KWL185" s="3"/>
      <c r="KWM185" s="3"/>
      <c r="KWN185" s="3"/>
      <c r="KWO185" s="3"/>
      <c r="KWP185" s="3"/>
      <c r="KWQ185" s="3"/>
      <c r="KWR185" s="3"/>
      <c r="KWS185" s="3"/>
      <c r="KWT185" s="3"/>
      <c r="KWU185" s="3"/>
      <c r="KWV185" s="3"/>
      <c r="KWW185" s="3"/>
      <c r="KWX185" s="3"/>
      <c r="KWY185" s="3"/>
      <c r="KWZ185" s="3"/>
      <c r="KXA185" s="3"/>
      <c r="KXB185" s="3"/>
      <c r="KXC185" s="3"/>
      <c r="KXD185" s="3"/>
      <c r="KXE185" s="3"/>
      <c r="KXF185" s="3"/>
      <c r="KXG185" s="3"/>
      <c r="KXH185" s="3"/>
      <c r="KXI185" s="3"/>
      <c r="KXJ185" s="3"/>
      <c r="KXK185" s="3"/>
      <c r="KXL185" s="3"/>
      <c r="KXM185" s="3"/>
      <c r="KXN185" s="3"/>
      <c r="KXO185" s="3"/>
      <c r="KXP185" s="3"/>
      <c r="KXQ185" s="3"/>
      <c r="KXR185" s="3"/>
      <c r="KXS185" s="3"/>
      <c r="KXT185" s="3"/>
      <c r="KXU185" s="3"/>
      <c r="KXV185" s="3"/>
      <c r="KXW185" s="3"/>
      <c r="KXX185" s="3"/>
      <c r="KXY185" s="3"/>
      <c r="KXZ185" s="3"/>
      <c r="KYA185" s="3"/>
      <c r="KYB185" s="3"/>
      <c r="KYC185" s="3"/>
      <c r="KYD185" s="3"/>
      <c r="KYE185" s="3"/>
      <c r="KYF185" s="3"/>
      <c r="KYG185" s="3"/>
      <c r="KYH185" s="3"/>
      <c r="KYI185" s="3"/>
      <c r="KYJ185" s="3"/>
      <c r="KYK185" s="3"/>
      <c r="KYL185" s="3"/>
      <c r="KYM185" s="3"/>
      <c r="KYN185" s="3"/>
      <c r="KYO185" s="3"/>
      <c r="KYP185" s="3"/>
      <c r="KYQ185" s="3"/>
      <c r="KYR185" s="3"/>
      <c r="KYS185" s="3"/>
      <c r="KYT185" s="3"/>
      <c r="KYU185" s="3"/>
      <c r="KYV185" s="3"/>
      <c r="KYW185" s="3"/>
      <c r="KYX185" s="3"/>
      <c r="KYY185" s="3"/>
      <c r="KYZ185" s="3"/>
      <c r="KZA185" s="3"/>
      <c r="KZB185" s="3"/>
      <c r="KZC185" s="3"/>
      <c r="KZD185" s="3"/>
      <c r="KZE185" s="3"/>
      <c r="KZF185" s="3"/>
      <c r="KZG185" s="3"/>
      <c r="KZH185" s="3"/>
      <c r="KZI185" s="3"/>
      <c r="KZJ185" s="3"/>
      <c r="KZK185" s="3"/>
      <c r="KZL185" s="3"/>
      <c r="KZM185" s="3"/>
      <c r="KZN185" s="3"/>
      <c r="KZO185" s="3"/>
      <c r="KZP185" s="3"/>
      <c r="KZQ185" s="3"/>
      <c r="KZR185" s="3"/>
      <c r="KZS185" s="3"/>
      <c r="KZT185" s="3"/>
      <c r="KZU185" s="3"/>
      <c r="KZV185" s="3"/>
      <c r="KZW185" s="3"/>
      <c r="KZX185" s="3"/>
      <c r="KZY185" s="3"/>
      <c r="KZZ185" s="3"/>
      <c r="LAA185" s="3"/>
      <c r="LAB185" s="3"/>
      <c r="LAC185" s="3"/>
      <c r="LAD185" s="3"/>
      <c r="LAE185" s="3"/>
      <c r="LAF185" s="3"/>
      <c r="LAG185" s="3"/>
      <c r="LAH185" s="3"/>
      <c r="LAI185" s="3"/>
      <c r="LAJ185" s="3"/>
      <c r="LAK185" s="3"/>
      <c r="LAL185" s="3"/>
      <c r="LAM185" s="3"/>
      <c r="LAN185" s="3"/>
      <c r="LAO185" s="3"/>
      <c r="LAP185" s="3"/>
      <c r="LAQ185" s="3"/>
      <c r="LAR185" s="3"/>
      <c r="LAS185" s="3"/>
      <c r="LAT185" s="3"/>
      <c r="LAU185" s="3"/>
      <c r="LAV185" s="3"/>
      <c r="LAW185" s="3"/>
      <c r="LAX185" s="3"/>
      <c r="LAY185" s="3"/>
      <c r="LAZ185" s="3"/>
      <c r="LBA185" s="3"/>
      <c r="LBB185" s="3"/>
      <c r="LBC185" s="3"/>
      <c r="LBD185" s="3"/>
      <c r="LBE185" s="3"/>
      <c r="LBF185" s="3"/>
      <c r="LBG185" s="3"/>
      <c r="LBH185" s="3"/>
      <c r="LBI185" s="3"/>
      <c r="LBJ185" s="3"/>
      <c r="LBK185" s="3"/>
      <c r="LBL185" s="3"/>
      <c r="LBM185" s="3"/>
      <c r="LBN185" s="3"/>
      <c r="LBO185" s="3"/>
      <c r="LBP185" s="3"/>
      <c r="LBQ185" s="3"/>
      <c r="LBR185" s="3"/>
      <c r="LBS185" s="3"/>
      <c r="LBT185" s="3"/>
      <c r="LBU185" s="3"/>
      <c r="LBV185" s="3"/>
      <c r="LBW185" s="3"/>
      <c r="LBX185" s="3"/>
      <c r="LBY185" s="3"/>
      <c r="LBZ185" s="3"/>
      <c r="LCA185" s="3"/>
      <c r="LCB185" s="3"/>
      <c r="LCC185" s="3"/>
      <c r="LCD185" s="3"/>
      <c r="LCE185" s="3"/>
      <c r="LCF185" s="3"/>
      <c r="LCG185" s="3"/>
      <c r="LCH185" s="3"/>
      <c r="LCI185" s="3"/>
      <c r="LCJ185" s="3"/>
      <c r="LCK185" s="3"/>
      <c r="LCL185" s="3"/>
      <c r="LCM185" s="3"/>
      <c r="LCN185" s="3"/>
      <c r="LCO185" s="3"/>
      <c r="LCP185" s="3"/>
      <c r="LCQ185" s="3"/>
      <c r="LCR185" s="3"/>
      <c r="LCS185" s="3"/>
      <c r="LCT185" s="3"/>
      <c r="LCU185" s="3"/>
      <c r="LCV185" s="3"/>
      <c r="LCW185" s="3"/>
      <c r="LCX185" s="3"/>
      <c r="LCY185" s="3"/>
      <c r="LCZ185" s="3"/>
      <c r="LDA185" s="3"/>
      <c r="LDB185" s="3"/>
      <c r="LDC185" s="3"/>
      <c r="LDD185" s="3"/>
      <c r="LDE185" s="3"/>
      <c r="LDF185" s="3"/>
      <c r="LDG185" s="3"/>
      <c r="LDH185" s="3"/>
      <c r="LDI185" s="3"/>
      <c r="LDJ185" s="3"/>
      <c r="LDK185" s="3"/>
      <c r="LDL185" s="3"/>
      <c r="LDM185" s="3"/>
      <c r="LDN185" s="3"/>
      <c r="LDO185" s="3"/>
      <c r="LDP185" s="3"/>
      <c r="LDQ185" s="3"/>
      <c r="LDR185" s="3"/>
      <c r="LDS185" s="3"/>
      <c r="LDT185" s="3"/>
      <c r="LDU185" s="3"/>
      <c r="LDV185" s="3"/>
      <c r="LDW185" s="3"/>
      <c r="LDX185" s="3"/>
      <c r="LDY185" s="3"/>
      <c r="LDZ185" s="3"/>
      <c r="LEA185" s="3"/>
      <c r="LEB185" s="3"/>
      <c r="LEC185" s="3"/>
      <c r="LED185" s="3"/>
      <c r="LEE185" s="3"/>
      <c r="LEF185" s="3"/>
      <c r="LEG185" s="3"/>
      <c r="LEH185" s="3"/>
      <c r="LEI185" s="3"/>
      <c r="LEJ185" s="3"/>
      <c r="LEK185" s="3"/>
      <c r="LEL185" s="3"/>
      <c r="LEM185" s="3"/>
      <c r="LEN185" s="3"/>
      <c r="LEO185" s="3"/>
      <c r="LEP185" s="3"/>
      <c r="LEQ185" s="3"/>
      <c r="LER185" s="3"/>
      <c r="LES185" s="3"/>
      <c r="LET185" s="3"/>
      <c r="LEU185" s="3"/>
      <c r="LEV185" s="3"/>
      <c r="LEW185" s="3"/>
      <c r="LEX185" s="3"/>
      <c r="LEY185" s="3"/>
      <c r="LEZ185" s="3"/>
      <c r="LFA185" s="3"/>
      <c r="LFB185" s="3"/>
      <c r="LFC185" s="3"/>
      <c r="LFD185" s="3"/>
      <c r="LFE185" s="3"/>
      <c r="LFF185" s="3"/>
      <c r="LFG185" s="3"/>
      <c r="LFH185" s="3"/>
      <c r="LFI185" s="3"/>
      <c r="LFJ185" s="3"/>
      <c r="LFK185" s="3"/>
      <c r="LFL185" s="3"/>
      <c r="LFM185" s="3"/>
      <c r="LFN185" s="3"/>
      <c r="LFO185" s="3"/>
      <c r="LFP185" s="3"/>
      <c r="LFQ185" s="3"/>
      <c r="LFR185" s="3"/>
      <c r="LFS185" s="3"/>
      <c r="LFT185" s="3"/>
      <c r="LFU185" s="3"/>
      <c r="LFV185" s="3"/>
      <c r="LFW185" s="3"/>
      <c r="LFX185" s="3"/>
      <c r="LFY185" s="3"/>
      <c r="LFZ185" s="3"/>
      <c r="LGA185" s="3"/>
      <c r="LGB185" s="3"/>
      <c r="LGC185" s="3"/>
      <c r="LGD185" s="3"/>
      <c r="LGE185" s="3"/>
      <c r="LGF185" s="3"/>
      <c r="LGG185" s="3"/>
      <c r="LGH185" s="3"/>
      <c r="LGI185" s="3"/>
      <c r="LGJ185" s="3"/>
      <c r="LGK185" s="3"/>
      <c r="LGL185" s="3"/>
      <c r="LGM185" s="3"/>
      <c r="LGN185" s="3"/>
      <c r="LGO185" s="3"/>
      <c r="LGP185" s="3"/>
      <c r="LGQ185" s="3"/>
      <c r="LGR185" s="3"/>
      <c r="LGS185" s="3"/>
      <c r="LGT185" s="3"/>
      <c r="LGU185" s="3"/>
      <c r="LGV185" s="3"/>
      <c r="LGW185" s="3"/>
      <c r="LGX185" s="3"/>
      <c r="LGY185" s="3"/>
      <c r="LGZ185" s="3"/>
      <c r="LHA185" s="3"/>
      <c r="LHB185" s="3"/>
      <c r="LHC185" s="3"/>
      <c r="LHD185" s="3"/>
      <c r="LHE185" s="3"/>
      <c r="LHF185" s="3"/>
      <c r="LHG185" s="3"/>
      <c r="LHH185" s="3"/>
      <c r="LHI185" s="3"/>
      <c r="LHJ185" s="3"/>
      <c r="LHK185" s="3"/>
      <c r="LHL185" s="3"/>
      <c r="LHM185" s="3"/>
      <c r="LHN185" s="3"/>
      <c r="LHO185" s="3"/>
      <c r="LHP185" s="3"/>
      <c r="LHQ185" s="3"/>
      <c r="LHR185" s="3"/>
      <c r="LHS185" s="3"/>
      <c r="LHT185" s="3"/>
      <c r="LHU185" s="3"/>
      <c r="LHV185" s="3"/>
      <c r="LHW185" s="3"/>
      <c r="LHX185" s="3"/>
      <c r="LHY185" s="3"/>
      <c r="LHZ185" s="3"/>
      <c r="LIA185" s="3"/>
      <c r="LIB185" s="3"/>
      <c r="LIC185" s="3"/>
      <c r="LID185" s="3"/>
      <c r="LIE185" s="3"/>
      <c r="LIF185" s="3"/>
      <c r="LIG185" s="3"/>
      <c r="LIH185" s="3"/>
      <c r="LII185" s="3"/>
      <c r="LIJ185" s="3"/>
      <c r="LIK185" s="3"/>
      <c r="LIL185" s="3"/>
      <c r="LIM185" s="3"/>
      <c r="LIN185" s="3"/>
      <c r="LIO185" s="3"/>
      <c r="LIP185" s="3"/>
      <c r="LIQ185" s="3"/>
      <c r="LIR185" s="3"/>
      <c r="LIS185" s="3"/>
      <c r="LIT185" s="3"/>
      <c r="LIU185" s="3"/>
      <c r="LIV185" s="3"/>
      <c r="LIW185" s="3"/>
      <c r="LIX185" s="3"/>
      <c r="LIY185" s="3"/>
      <c r="LIZ185" s="3"/>
      <c r="LJA185" s="3"/>
      <c r="LJB185" s="3"/>
      <c r="LJC185" s="3"/>
      <c r="LJD185" s="3"/>
      <c r="LJE185" s="3"/>
      <c r="LJF185" s="3"/>
      <c r="LJG185" s="3"/>
      <c r="LJH185" s="3"/>
      <c r="LJI185" s="3"/>
      <c r="LJJ185" s="3"/>
      <c r="LJK185" s="3"/>
      <c r="LJL185" s="3"/>
      <c r="LJM185" s="3"/>
      <c r="LJN185" s="3"/>
      <c r="LJO185" s="3"/>
      <c r="LJP185" s="3"/>
      <c r="LJQ185" s="3"/>
      <c r="LJR185" s="3"/>
      <c r="LJS185" s="3"/>
      <c r="LJT185" s="3"/>
      <c r="LJU185" s="3"/>
      <c r="LJV185" s="3"/>
      <c r="LJW185" s="3"/>
      <c r="LJX185" s="3"/>
      <c r="LJY185" s="3"/>
      <c r="LJZ185" s="3"/>
      <c r="LKA185" s="3"/>
      <c r="LKB185" s="3"/>
      <c r="LKC185" s="3"/>
      <c r="LKD185" s="3"/>
      <c r="LKE185" s="3"/>
      <c r="LKF185" s="3"/>
      <c r="LKG185" s="3"/>
      <c r="LKH185" s="3"/>
      <c r="LKI185" s="3"/>
      <c r="LKJ185" s="3"/>
      <c r="LKK185" s="3"/>
      <c r="LKL185" s="3"/>
      <c r="LKM185" s="3"/>
      <c r="LKN185" s="3"/>
      <c r="LKO185" s="3"/>
      <c r="LKP185" s="3"/>
      <c r="LKQ185" s="3"/>
      <c r="LKR185" s="3"/>
      <c r="LKS185" s="3"/>
      <c r="LKT185" s="3"/>
      <c r="LKU185" s="3"/>
      <c r="LKV185" s="3"/>
      <c r="LKW185" s="3"/>
      <c r="LKX185" s="3"/>
      <c r="LKY185" s="3"/>
      <c r="LKZ185" s="3"/>
      <c r="LLA185" s="3"/>
      <c r="LLB185" s="3"/>
      <c r="LLC185" s="3"/>
      <c r="LLD185" s="3"/>
      <c r="LLE185" s="3"/>
      <c r="LLF185" s="3"/>
      <c r="LLG185" s="3"/>
      <c r="LLH185" s="3"/>
      <c r="LLI185" s="3"/>
      <c r="LLJ185" s="3"/>
      <c r="LLK185" s="3"/>
      <c r="LLL185" s="3"/>
      <c r="LLM185" s="3"/>
      <c r="LLN185" s="3"/>
      <c r="LLO185" s="3"/>
      <c r="LLP185" s="3"/>
      <c r="LLQ185" s="3"/>
      <c r="LLR185" s="3"/>
      <c r="LLS185" s="3"/>
      <c r="LLT185" s="3"/>
      <c r="LLU185" s="3"/>
      <c r="LLV185" s="3"/>
      <c r="LLW185" s="3"/>
      <c r="LLX185" s="3"/>
      <c r="LLY185" s="3"/>
      <c r="LLZ185" s="3"/>
      <c r="LMA185" s="3"/>
      <c r="LMB185" s="3"/>
      <c r="LMC185" s="3"/>
      <c r="LMD185" s="3"/>
      <c r="LME185" s="3"/>
      <c r="LMF185" s="3"/>
      <c r="LMG185" s="3"/>
      <c r="LMH185" s="3"/>
      <c r="LMI185" s="3"/>
      <c r="LMJ185" s="3"/>
      <c r="LMK185" s="3"/>
      <c r="LML185" s="3"/>
      <c r="LMM185" s="3"/>
      <c r="LMN185" s="3"/>
      <c r="LMO185" s="3"/>
      <c r="LMP185" s="3"/>
      <c r="LMQ185" s="3"/>
      <c r="LMR185" s="3"/>
      <c r="LMS185" s="3"/>
      <c r="LMT185" s="3"/>
      <c r="LMU185" s="3"/>
      <c r="LMV185" s="3"/>
      <c r="LMW185" s="3"/>
      <c r="LMX185" s="3"/>
      <c r="LMY185" s="3"/>
      <c r="LMZ185" s="3"/>
      <c r="LNA185" s="3"/>
      <c r="LNB185" s="3"/>
      <c r="LNC185" s="3"/>
      <c r="LND185" s="3"/>
      <c r="LNE185" s="3"/>
      <c r="LNF185" s="3"/>
      <c r="LNG185" s="3"/>
      <c r="LNH185" s="3"/>
      <c r="LNI185" s="3"/>
      <c r="LNJ185" s="3"/>
      <c r="LNK185" s="3"/>
      <c r="LNL185" s="3"/>
      <c r="LNM185" s="3"/>
      <c r="LNN185" s="3"/>
      <c r="LNO185" s="3"/>
      <c r="LNP185" s="3"/>
      <c r="LNQ185" s="3"/>
      <c r="LNR185" s="3"/>
      <c r="LNS185" s="3"/>
      <c r="LNT185" s="3"/>
      <c r="LNU185" s="3"/>
      <c r="LNV185" s="3"/>
      <c r="LNW185" s="3"/>
      <c r="LNX185" s="3"/>
      <c r="LNY185" s="3"/>
      <c r="LNZ185" s="3"/>
      <c r="LOA185" s="3"/>
      <c r="LOB185" s="3"/>
      <c r="LOC185" s="3"/>
      <c r="LOD185" s="3"/>
      <c r="LOE185" s="3"/>
      <c r="LOF185" s="3"/>
      <c r="LOG185" s="3"/>
      <c r="LOH185" s="3"/>
      <c r="LOI185" s="3"/>
      <c r="LOJ185" s="3"/>
      <c r="LOK185" s="3"/>
      <c r="LOL185" s="3"/>
      <c r="LOM185" s="3"/>
      <c r="LON185" s="3"/>
      <c r="LOO185" s="3"/>
      <c r="LOP185" s="3"/>
      <c r="LOQ185" s="3"/>
      <c r="LOR185" s="3"/>
      <c r="LOS185" s="3"/>
      <c r="LOT185" s="3"/>
      <c r="LOU185" s="3"/>
      <c r="LOV185" s="3"/>
      <c r="LOW185" s="3"/>
      <c r="LOX185" s="3"/>
      <c r="LOY185" s="3"/>
      <c r="LOZ185" s="3"/>
      <c r="LPA185" s="3"/>
      <c r="LPB185" s="3"/>
      <c r="LPC185" s="3"/>
      <c r="LPD185" s="3"/>
      <c r="LPE185" s="3"/>
      <c r="LPF185" s="3"/>
      <c r="LPG185" s="3"/>
      <c r="LPH185" s="3"/>
      <c r="LPI185" s="3"/>
      <c r="LPJ185" s="3"/>
      <c r="LPK185" s="3"/>
      <c r="LPL185" s="3"/>
      <c r="LPM185" s="3"/>
      <c r="LPN185" s="3"/>
      <c r="LPO185" s="3"/>
      <c r="LPP185" s="3"/>
      <c r="LPQ185" s="3"/>
      <c r="LPR185" s="3"/>
      <c r="LPS185" s="3"/>
      <c r="LPT185" s="3"/>
      <c r="LPU185" s="3"/>
      <c r="LPV185" s="3"/>
      <c r="LPW185" s="3"/>
      <c r="LPX185" s="3"/>
      <c r="LPY185" s="3"/>
      <c r="LPZ185" s="3"/>
      <c r="LQA185" s="3"/>
      <c r="LQB185" s="3"/>
      <c r="LQC185" s="3"/>
      <c r="LQD185" s="3"/>
      <c r="LQE185" s="3"/>
      <c r="LQF185" s="3"/>
      <c r="LQG185" s="3"/>
      <c r="LQH185" s="3"/>
      <c r="LQI185" s="3"/>
      <c r="LQJ185" s="3"/>
      <c r="LQK185" s="3"/>
      <c r="LQL185" s="3"/>
      <c r="LQM185" s="3"/>
      <c r="LQN185" s="3"/>
      <c r="LQO185" s="3"/>
      <c r="LQP185" s="3"/>
      <c r="LQQ185" s="3"/>
      <c r="LQR185" s="3"/>
      <c r="LQS185" s="3"/>
      <c r="LQT185" s="3"/>
      <c r="LQU185" s="3"/>
      <c r="LQV185" s="3"/>
      <c r="LQW185" s="3"/>
      <c r="LQX185" s="3"/>
      <c r="LQY185" s="3"/>
      <c r="LQZ185" s="3"/>
      <c r="LRA185" s="3"/>
      <c r="LRB185" s="3"/>
      <c r="LRC185" s="3"/>
      <c r="LRD185" s="3"/>
      <c r="LRE185" s="3"/>
      <c r="LRF185" s="3"/>
      <c r="LRG185" s="3"/>
      <c r="LRH185" s="3"/>
      <c r="LRI185" s="3"/>
      <c r="LRJ185" s="3"/>
      <c r="LRK185" s="3"/>
      <c r="LRL185" s="3"/>
      <c r="LRM185" s="3"/>
      <c r="LRN185" s="3"/>
      <c r="LRO185" s="3"/>
      <c r="LRP185" s="3"/>
      <c r="LRQ185" s="3"/>
      <c r="LRR185" s="3"/>
      <c r="LRS185" s="3"/>
      <c r="LRT185" s="3"/>
      <c r="LRU185" s="3"/>
      <c r="LRV185" s="3"/>
      <c r="LRW185" s="3"/>
      <c r="LRX185" s="3"/>
      <c r="LRY185" s="3"/>
      <c r="LRZ185" s="3"/>
      <c r="LSA185" s="3"/>
      <c r="LSB185" s="3"/>
      <c r="LSC185" s="3"/>
      <c r="LSD185" s="3"/>
      <c r="LSE185" s="3"/>
      <c r="LSF185" s="3"/>
      <c r="LSG185" s="3"/>
      <c r="LSH185" s="3"/>
      <c r="LSI185" s="3"/>
      <c r="LSJ185" s="3"/>
      <c r="LSK185" s="3"/>
      <c r="LSL185" s="3"/>
      <c r="LSM185" s="3"/>
      <c r="LSN185" s="3"/>
      <c r="LSO185" s="3"/>
      <c r="LSP185" s="3"/>
      <c r="LSQ185" s="3"/>
      <c r="LSR185" s="3"/>
      <c r="LSS185" s="3"/>
      <c r="LST185" s="3"/>
      <c r="LSU185" s="3"/>
      <c r="LSV185" s="3"/>
      <c r="LSW185" s="3"/>
      <c r="LSX185" s="3"/>
      <c r="LSY185" s="3"/>
      <c r="LSZ185" s="3"/>
      <c r="LTA185" s="3"/>
      <c r="LTB185" s="3"/>
      <c r="LTC185" s="3"/>
      <c r="LTD185" s="3"/>
      <c r="LTE185" s="3"/>
      <c r="LTF185" s="3"/>
      <c r="LTG185" s="3"/>
      <c r="LTH185" s="3"/>
      <c r="LTI185" s="3"/>
      <c r="LTJ185" s="3"/>
      <c r="LTK185" s="3"/>
      <c r="LTL185" s="3"/>
      <c r="LTM185" s="3"/>
      <c r="LTN185" s="3"/>
      <c r="LTO185" s="3"/>
      <c r="LTP185" s="3"/>
      <c r="LTQ185" s="3"/>
      <c r="LTR185" s="3"/>
      <c r="LTS185" s="3"/>
      <c r="LTT185" s="3"/>
      <c r="LTU185" s="3"/>
      <c r="LTV185" s="3"/>
      <c r="LTW185" s="3"/>
      <c r="LTX185" s="3"/>
      <c r="LTY185" s="3"/>
      <c r="LTZ185" s="3"/>
      <c r="LUA185" s="3"/>
      <c r="LUB185" s="3"/>
      <c r="LUC185" s="3"/>
      <c r="LUD185" s="3"/>
      <c r="LUE185" s="3"/>
      <c r="LUF185" s="3"/>
      <c r="LUG185" s="3"/>
      <c r="LUH185" s="3"/>
      <c r="LUI185" s="3"/>
      <c r="LUJ185" s="3"/>
      <c r="LUK185" s="3"/>
      <c r="LUL185" s="3"/>
      <c r="LUM185" s="3"/>
      <c r="LUN185" s="3"/>
      <c r="LUO185" s="3"/>
      <c r="LUP185" s="3"/>
      <c r="LUQ185" s="3"/>
      <c r="LUR185" s="3"/>
      <c r="LUS185" s="3"/>
      <c r="LUT185" s="3"/>
      <c r="LUU185" s="3"/>
      <c r="LUV185" s="3"/>
      <c r="LUW185" s="3"/>
      <c r="LUX185" s="3"/>
      <c r="LUY185" s="3"/>
      <c r="LUZ185" s="3"/>
      <c r="LVA185" s="3"/>
      <c r="LVB185" s="3"/>
      <c r="LVC185" s="3"/>
      <c r="LVD185" s="3"/>
      <c r="LVE185" s="3"/>
      <c r="LVF185" s="3"/>
      <c r="LVG185" s="3"/>
      <c r="LVH185" s="3"/>
      <c r="LVI185" s="3"/>
      <c r="LVJ185" s="3"/>
      <c r="LVK185" s="3"/>
      <c r="LVL185" s="3"/>
      <c r="LVM185" s="3"/>
      <c r="LVN185" s="3"/>
      <c r="LVO185" s="3"/>
      <c r="LVP185" s="3"/>
      <c r="LVQ185" s="3"/>
      <c r="LVR185" s="3"/>
      <c r="LVS185" s="3"/>
      <c r="LVT185" s="3"/>
      <c r="LVU185" s="3"/>
      <c r="LVV185" s="3"/>
      <c r="LVW185" s="3"/>
      <c r="LVX185" s="3"/>
      <c r="LVY185" s="3"/>
      <c r="LVZ185" s="3"/>
      <c r="LWA185" s="3"/>
      <c r="LWB185" s="3"/>
      <c r="LWC185" s="3"/>
      <c r="LWD185" s="3"/>
      <c r="LWE185" s="3"/>
      <c r="LWF185" s="3"/>
      <c r="LWG185" s="3"/>
      <c r="LWH185" s="3"/>
      <c r="LWI185" s="3"/>
      <c r="LWJ185" s="3"/>
      <c r="LWK185" s="3"/>
      <c r="LWL185" s="3"/>
      <c r="LWM185" s="3"/>
      <c r="LWN185" s="3"/>
      <c r="LWO185" s="3"/>
      <c r="LWP185" s="3"/>
      <c r="LWQ185" s="3"/>
      <c r="LWR185" s="3"/>
      <c r="LWS185" s="3"/>
      <c r="LWT185" s="3"/>
      <c r="LWU185" s="3"/>
      <c r="LWV185" s="3"/>
      <c r="LWW185" s="3"/>
      <c r="LWX185" s="3"/>
      <c r="LWY185" s="3"/>
      <c r="LWZ185" s="3"/>
      <c r="LXA185" s="3"/>
      <c r="LXB185" s="3"/>
      <c r="LXC185" s="3"/>
      <c r="LXD185" s="3"/>
      <c r="LXE185" s="3"/>
      <c r="LXF185" s="3"/>
      <c r="LXG185" s="3"/>
      <c r="LXH185" s="3"/>
      <c r="LXI185" s="3"/>
      <c r="LXJ185" s="3"/>
      <c r="LXK185" s="3"/>
      <c r="LXL185" s="3"/>
      <c r="LXM185" s="3"/>
      <c r="LXN185" s="3"/>
      <c r="LXO185" s="3"/>
      <c r="LXP185" s="3"/>
      <c r="LXQ185" s="3"/>
      <c r="LXR185" s="3"/>
      <c r="LXS185" s="3"/>
      <c r="LXT185" s="3"/>
      <c r="LXU185" s="3"/>
      <c r="LXV185" s="3"/>
      <c r="LXW185" s="3"/>
      <c r="LXX185" s="3"/>
      <c r="LXY185" s="3"/>
      <c r="LXZ185" s="3"/>
      <c r="LYA185" s="3"/>
      <c r="LYB185" s="3"/>
      <c r="LYC185" s="3"/>
      <c r="LYD185" s="3"/>
      <c r="LYE185" s="3"/>
      <c r="LYF185" s="3"/>
      <c r="LYG185" s="3"/>
      <c r="LYH185" s="3"/>
      <c r="LYI185" s="3"/>
      <c r="LYJ185" s="3"/>
      <c r="LYK185" s="3"/>
      <c r="LYL185" s="3"/>
      <c r="LYM185" s="3"/>
      <c r="LYN185" s="3"/>
      <c r="LYO185" s="3"/>
      <c r="LYP185" s="3"/>
      <c r="LYQ185" s="3"/>
      <c r="LYR185" s="3"/>
      <c r="LYS185" s="3"/>
      <c r="LYT185" s="3"/>
      <c r="LYU185" s="3"/>
      <c r="LYV185" s="3"/>
      <c r="LYW185" s="3"/>
      <c r="LYX185" s="3"/>
      <c r="LYY185" s="3"/>
      <c r="LYZ185" s="3"/>
      <c r="LZA185" s="3"/>
      <c r="LZB185" s="3"/>
      <c r="LZC185" s="3"/>
      <c r="LZD185" s="3"/>
      <c r="LZE185" s="3"/>
      <c r="LZF185" s="3"/>
      <c r="LZG185" s="3"/>
      <c r="LZH185" s="3"/>
      <c r="LZI185" s="3"/>
      <c r="LZJ185" s="3"/>
      <c r="LZK185" s="3"/>
      <c r="LZL185" s="3"/>
      <c r="LZM185" s="3"/>
      <c r="LZN185" s="3"/>
      <c r="LZO185" s="3"/>
      <c r="LZP185" s="3"/>
      <c r="LZQ185" s="3"/>
      <c r="LZR185" s="3"/>
      <c r="LZS185" s="3"/>
      <c r="LZT185" s="3"/>
      <c r="LZU185" s="3"/>
      <c r="LZV185" s="3"/>
      <c r="LZW185" s="3"/>
      <c r="LZX185" s="3"/>
      <c r="LZY185" s="3"/>
      <c r="LZZ185" s="3"/>
      <c r="MAA185" s="3"/>
      <c r="MAB185" s="3"/>
      <c r="MAC185" s="3"/>
      <c r="MAD185" s="3"/>
      <c r="MAE185" s="3"/>
      <c r="MAF185" s="3"/>
      <c r="MAG185" s="3"/>
      <c r="MAH185" s="3"/>
      <c r="MAI185" s="3"/>
      <c r="MAJ185" s="3"/>
      <c r="MAK185" s="3"/>
      <c r="MAL185" s="3"/>
      <c r="MAM185" s="3"/>
      <c r="MAN185" s="3"/>
      <c r="MAO185" s="3"/>
      <c r="MAP185" s="3"/>
      <c r="MAQ185" s="3"/>
      <c r="MAR185" s="3"/>
      <c r="MAS185" s="3"/>
      <c r="MAT185" s="3"/>
      <c r="MAU185" s="3"/>
      <c r="MAV185" s="3"/>
      <c r="MAW185" s="3"/>
      <c r="MAX185" s="3"/>
      <c r="MAY185" s="3"/>
      <c r="MAZ185" s="3"/>
      <c r="MBA185" s="3"/>
      <c r="MBB185" s="3"/>
      <c r="MBC185" s="3"/>
      <c r="MBD185" s="3"/>
      <c r="MBE185" s="3"/>
      <c r="MBF185" s="3"/>
      <c r="MBG185" s="3"/>
      <c r="MBH185" s="3"/>
      <c r="MBI185" s="3"/>
      <c r="MBJ185" s="3"/>
      <c r="MBK185" s="3"/>
      <c r="MBL185" s="3"/>
      <c r="MBM185" s="3"/>
      <c r="MBN185" s="3"/>
      <c r="MBO185" s="3"/>
      <c r="MBP185" s="3"/>
      <c r="MBQ185" s="3"/>
      <c r="MBR185" s="3"/>
      <c r="MBS185" s="3"/>
      <c r="MBT185" s="3"/>
      <c r="MBU185" s="3"/>
      <c r="MBV185" s="3"/>
      <c r="MBW185" s="3"/>
      <c r="MBX185" s="3"/>
      <c r="MBY185" s="3"/>
      <c r="MBZ185" s="3"/>
      <c r="MCA185" s="3"/>
      <c r="MCB185" s="3"/>
      <c r="MCC185" s="3"/>
      <c r="MCD185" s="3"/>
      <c r="MCE185" s="3"/>
      <c r="MCF185" s="3"/>
      <c r="MCG185" s="3"/>
      <c r="MCH185" s="3"/>
      <c r="MCI185" s="3"/>
      <c r="MCJ185" s="3"/>
      <c r="MCK185" s="3"/>
      <c r="MCL185" s="3"/>
      <c r="MCM185" s="3"/>
      <c r="MCN185" s="3"/>
      <c r="MCO185" s="3"/>
      <c r="MCP185" s="3"/>
      <c r="MCQ185" s="3"/>
      <c r="MCR185" s="3"/>
      <c r="MCS185" s="3"/>
      <c r="MCT185" s="3"/>
      <c r="MCU185" s="3"/>
      <c r="MCV185" s="3"/>
      <c r="MCW185" s="3"/>
      <c r="MCX185" s="3"/>
      <c r="MCY185" s="3"/>
      <c r="MCZ185" s="3"/>
      <c r="MDA185" s="3"/>
      <c r="MDB185" s="3"/>
      <c r="MDC185" s="3"/>
      <c r="MDD185" s="3"/>
      <c r="MDE185" s="3"/>
      <c r="MDF185" s="3"/>
      <c r="MDG185" s="3"/>
      <c r="MDH185" s="3"/>
      <c r="MDI185" s="3"/>
      <c r="MDJ185" s="3"/>
      <c r="MDK185" s="3"/>
      <c r="MDL185" s="3"/>
      <c r="MDM185" s="3"/>
      <c r="MDN185" s="3"/>
      <c r="MDO185" s="3"/>
      <c r="MDP185" s="3"/>
      <c r="MDQ185" s="3"/>
      <c r="MDR185" s="3"/>
      <c r="MDS185" s="3"/>
      <c r="MDT185" s="3"/>
      <c r="MDU185" s="3"/>
      <c r="MDV185" s="3"/>
      <c r="MDW185" s="3"/>
      <c r="MDX185" s="3"/>
      <c r="MDY185" s="3"/>
      <c r="MDZ185" s="3"/>
      <c r="MEA185" s="3"/>
      <c r="MEB185" s="3"/>
      <c r="MEC185" s="3"/>
      <c r="MED185" s="3"/>
      <c r="MEE185" s="3"/>
      <c r="MEF185" s="3"/>
      <c r="MEG185" s="3"/>
      <c r="MEH185" s="3"/>
      <c r="MEI185" s="3"/>
      <c r="MEJ185" s="3"/>
      <c r="MEK185" s="3"/>
      <c r="MEL185" s="3"/>
      <c r="MEM185" s="3"/>
      <c r="MEN185" s="3"/>
      <c r="MEO185" s="3"/>
      <c r="MEP185" s="3"/>
      <c r="MEQ185" s="3"/>
      <c r="MER185" s="3"/>
      <c r="MES185" s="3"/>
      <c r="MET185" s="3"/>
      <c r="MEU185" s="3"/>
      <c r="MEV185" s="3"/>
      <c r="MEW185" s="3"/>
      <c r="MEX185" s="3"/>
      <c r="MEY185" s="3"/>
      <c r="MEZ185" s="3"/>
      <c r="MFA185" s="3"/>
      <c r="MFB185" s="3"/>
      <c r="MFC185" s="3"/>
      <c r="MFD185" s="3"/>
      <c r="MFE185" s="3"/>
      <c r="MFF185" s="3"/>
      <c r="MFG185" s="3"/>
      <c r="MFH185" s="3"/>
      <c r="MFI185" s="3"/>
      <c r="MFJ185" s="3"/>
      <c r="MFK185" s="3"/>
      <c r="MFL185" s="3"/>
      <c r="MFM185" s="3"/>
      <c r="MFN185" s="3"/>
      <c r="MFO185" s="3"/>
      <c r="MFP185" s="3"/>
      <c r="MFQ185" s="3"/>
      <c r="MFR185" s="3"/>
      <c r="MFS185" s="3"/>
      <c r="MFT185" s="3"/>
      <c r="MFU185" s="3"/>
      <c r="MFV185" s="3"/>
      <c r="MFW185" s="3"/>
      <c r="MFX185" s="3"/>
      <c r="MFY185" s="3"/>
      <c r="MFZ185" s="3"/>
      <c r="MGA185" s="3"/>
      <c r="MGB185" s="3"/>
      <c r="MGC185" s="3"/>
      <c r="MGD185" s="3"/>
      <c r="MGE185" s="3"/>
      <c r="MGF185" s="3"/>
      <c r="MGG185" s="3"/>
      <c r="MGH185" s="3"/>
      <c r="MGI185" s="3"/>
      <c r="MGJ185" s="3"/>
      <c r="MGK185" s="3"/>
      <c r="MGL185" s="3"/>
      <c r="MGM185" s="3"/>
      <c r="MGN185" s="3"/>
      <c r="MGO185" s="3"/>
      <c r="MGP185" s="3"/>
      <c r="MGQ185" s="3"/>
      <c r="MGR185" s="3"/>
      <c r="MGS185" s="3"/>
      <c r="MGT185" s="3"/>
      <c r="MGU185" s="3"/>
      <c r="MGV185" s="3"/>
      <c r="MGW185" s="3"/>
      <c r="MGX185" s="3"/>
      <c r="MGY185" s="3"/>
      <c r="MGZ185" s="3"/>
      <c r="MHA185" s="3"/>
      <c r="MHB185" s="3"/>
      <c r="MHC185" s="3"/>
      <c r="MHD185" s="3"/>
      <c r="MHE185" s="3"/>
      <c r="MHF185" s="3"/>
      <c r="MHG185" s="3"/>
      <c r="MHH185" s="3"/>
      <c r="MHI185" s="3"/>
      <c r="MHJ185" s="3"/>
      <c r="MHK185" s="3"/>
      <c r="MHL185" s="3"/>
      <c r="MHM185" s="3"/>
      <c r="MHN185" s="3"/>
      <c r="MHO185" s="3"/>
      <c r="MHP185" s="3"/>
      <c r="MHQ185" s="3"/>
      <c r="MHR185" s="3"/>
      <c r="MHS185" s="3"/>
      <c r="MHT185" s="3"/>
      <c r="MHU185" s="3"/>
      <c r="MHV185" s="3"/>
      <c r="MHW185" s="3"/>
      <c r="MHX185" s="3"/>
      <c r="MHY185" s="3"/>
      <c r="MHZ185" s="3"/>
      <c r="MIA185" s="3"/>
      <c r="MIB185" s="3"/>
      <c r="MIC185" s="3"/>
      <c r="MID185" s="3"/>
      <c r="MIE185" s="3"/>
      <c r="MIF185" s="3"/>
      <c r="MIG185" s="3"/>
      <c r="MIH185" s="3"/>
      <c r="MII185" s="3"/>
      <c r="MIJ185" s="3"/>
      <c r="MIK185" s="3"/>
      <c r="MIL185" s="3"/>
      <c r="MIM185" s="3"/>
      <c r="MIN185" s="3"/>
      <c r="MIO185" s="3"/>
      <c r="MIP185" s="3"/>
      <c r="MIQ185" s="3"/>
      <c r="MIR185" s="3"/>
      <c r="MIS185" s="3"/>
      <c r="MIT185" s="3"/>
      <c r="MIU185" s="3"/>
      <c r="MIV185" s="3"/>
      <c r="MIW185" s="3"/>
      <c r="MIX185" s="3"/>
      <c r="MIY185" s="3"/>
      <c r="MIZ185" s="3"/>
      <c r="MJA185" s="3"/>
      <c r="MJB185" s="3"/>
      <c r="MJC185" s="3"/>
      <c r="MJD185" s="3"/>
      <c r="MJE185" s="3"/>
      <c r="MJF185" s="3"/>
      <c r="MJG185" s="3"/>
      <c r="MJH185" s="3"/>
      <c r="MJI185" s="3"/>
      <c r="MJJ185" s="3"/>
      <c r="MJK185" s="3"/>
      <c r="MJL185" s="3"/>
      <c r="MJM185" s="3"/>
      <c r="MJN185" s="3"/>
      <c r="MJO185" s="3"/>
      <c r="MJP185" s="3"/>
      <c r="MJQ185" s="3"/>
      <c r="MJR185" s="3"/>
      <c r="MJS185" s="3"/>
      <c r="MJT185" s="3"/>
      <c r="MJU185" s="3"/>
      <c r="MJV185" s="3"/>
      <c r="MJW185" s="3"/>
      <c r="MJX185" s="3"/>
      <c r="MJY185" s="3"/>
      <c r="MJZ185" s="3"/>
      <c r="MKA185" s="3"/>
      <c r="MKB185" s="3"/>
      <c r="MKC185" s="3"/>
      <c r="MKD185" s="3"/>
      <c r="MKE185" s="3"/>
      <c r="MKF185" s="3"/>
      <c r="MKG185" s="3"/>
      <c r="MKH185" s="3"/>
      <c r="MKI185" s="3"/>
      <c r="MKJ185" s="3"/>
      <c r="MKK185" s="3"/>
      <c r="MKL185" s="3"/>
      <c r="MKM185" s="3"/>
      <c r="MKN185" s="3"/>
      <c r="MKO185" s="3"/>
      <c r="MKP185" s="3"/>
      <c r="MKQ185" s="3"/>
      <c r="MKR185" s="3"/>
      <c r="MKS185" s="3"/>
      <c r="MKT185" s="3"/>
      <c r="MKU185" s="3"/>
      <c r="MKV185" s="3"/>
      <c r="MKW185" s="3"/>
      <c r="MKX185" s="3"/>
      <c r="MKY185" s="3"/>
      <c r="MKZ185" s="3"/>
      <c r="MLA185" s="3"/>
      <c r="MLB185" s="3"/>
      <c r="MLC185" s="3"/>
      <c r="MLD185" s="3"/>
      <c r="MLE185" s="3"/>
      <c r="MLF185" s="3"/>
      <c r="MLG185" s="3"/>
      <c r="MLH185" s="3"/>
      <c r="MLI185" s="3"/>
      <c r="MLJ185" s="3"/>
      <c r="MLK185" s="3"/>
      <c r="MLL185" s="3"/>
      <c r="MLM185" s="3"/>
      <c r="MLN185" s="3"/>
      <c r="MLO185" s="3"/>
      <c r="MLP185" s="3"/>
      <c r="MLQ185" s="3"/>
      <c r="MLR185" s="3"/>
      <c r="MLS185" s="3"/>
      <c r="MLT185" s="3"/>
      <c r="MLU185" s="3"/>
      <c r="MLV185" s="3"/>
      <c r="MLW185" s="3"/>
      <c r="MLX185" s="3"/>
      <c r="MLY185" s="3"/>
      <c r="MLZ185" s="3"/>
      <c r="MMA185" s="3"/>
      <c r="MMB185" s="3"/>
      <c r="MMC185" s="3"/>
      <c r="MMD185" s="3"/>
      <c r="MME185" s="3"/>
      <c r="MMF185" s="3"/>
      <c r="MMG185" s="3"/>
      <c r="MMH185" s="3"/>
      <c r="MMI185" s="3"/>
      <c r="MMJ185" s="3"/>
      <c r="MMK185" s="3"/>
      <c r="MML185" s="3"/>
      <c r="MMM185" s="3"/>
      <c r="MMN185" s="3"/>
      <c r="MMO185" s="3"/>
      <c r="MMP185" s="3"/>
      <c r="MMQ185" s="3"/>
      <c r="MMR185" s="3"/>
      <c r="MMS185" s="3"/>
      <c r="MMT185" s="3"/>
      <c r="MMU185" s="3"/>
      <c r="MMV185" s="3"/>
      <c r="MMW185" s="3"/>
      <c r="MMX185" s="3"/>
      <c r="MMY185" s="3"/>
      <c r="MMZ185" s="3"/>
      <c r="MNA185" s="3"/>
      <c r="MNB185" s="3"/>
      <c r="MNC185" s="3"/>
      <c r="MND185" s="3"/>
      <c r="MNE185" s="3"/>
      <c r="MNF185" s="3"/>
      <c r="MNG185" s="3"/>
      <c r="MNH185" s="3"/>
      <c r="MNI185" s="3"/>
      <c r="MNJ185" s="3"/>
      <c r="MNK185" s="3"/>
      <c r="MNL185" s="3"/>
      <c r="MNM185" s="3"/>
      <c r="MNN185" s="3"/>
      <c r="MNO185" s="3"/>
      <c r="MNP185" s="3"/>
      <c r="MNQ185" s="3"/>
      <c r="MNR185" s="3"/>
      <c r="MNS185" s="3"/>
      <c r="MNT185" s="3"/>
      <c r="MNU185" s="3"/>
      <c r="MNV185" s="3"/>
      <c r="MNW185" s="3"/>
      <c r="MNX185" s="3"/>
      <c r="MNY185" s="3"/>
      <c r="MNZ185" s="3"/>
      <c r="MOA185" s="3"/>
      <c r="MOB185" s="3"/>
      <c r="MOC185" s="3"/>
      <c r="MOD185" s="3"/>
      <c r="MOE185" s="3"/>
      <c r="MOF185" s="3"/>
      <c r="MOG185" s="3"/>
      <c r="MOH185" s="3"/>
      <c r="MOI185" s="3"/>
      <c r="MOJ185" s="3"/>
      <c r="MOK185" s="3"/>
      <c r="MOL185" s="3"/>
      <c r="MOM185" s="3"/>
      <c r="MON185" s="3"/>
      <c r="MOO185" s="3"/>
      <c r="MOP185" s="3"/>
      <c r="MOQ185" s="3"/>
      <c r="MOR185" s="3"/>
      <c r="MOS185" s="3"/>
      <c r="MOT185" s="3"/>
      <c r="MOU185" s="3"/>
      <c r="MOV185" s="3"/>
      <c r="MOW185" s="3"/>
      <c r="MOX185" s="3"/>
      <c r="MOY185" s="3"/>
      <c r="MOZ185" s="3"/>
      <c r="MPA185" s="3"/>
      <c r="MPB185" s="3"/>
      <c r="MPC185" s="3"/>
      <c r="MPD185" s="3"/>
      <c r="MPE185" s="3"/>
      <c r="MPF185" s="3"/>
      <c r="MPG185" s="3"/>
      <c r="MPH185" s="3"/>
      <c r="MPI185" s="3"/>
      <c r="MPJ185" s="3"/>
      <c r="MPK185" s="3"/>
      <c r="MPL185" s="3"/>
      <c r="MPM185" s="3"/>
      <c r="MPN185" s="3"/>
      <c r="MPO185" s="3"/>
      <c r="MPP185" s="3"/>
      <c r="MPQ185" s="3"/>
      <c r="MPR185" s="3"/>
      <c r="MPS185" s="3"/>
      <c r="MPT185" s="3"/>
      <c r="MPU185" s="3"/>
      <c r="MPV185" s="3"/>
      <c r="MPW185" s="3"/>
      <c r="MPX185" s="3"/>
      <c r="MPY185" s="3"/>
      <c r="MPZ185" s="3"/>
      <c r="MQA185" s="3"/>
      <c r="MQB185" s="3"/>
      <c r="MQC185" s="3"/>
      <c r="MQD185" s="3"/>
      <c r="MQE185" s="3"/>
      <c r="MQF185" s="3"/>
      <c r="MQG185" s="3"/>
      <c r="MQH185" s="3"/>
      <c r="MQI185" s="3"/>
      <c r="MQJ185" s="3"/>
      <c r="MQK185" s="3"/>
      <c r="MQL185" s="3"/>
      <c r="MQM185" s="3"/>
      <c r="MQN185" s="3"/>
      <c r="MQO185" s="3"/>
      <c r="MQP185" s="3"/>
      <c r="MQQ185" s="3"/>
      <c r="MQR185" s="3"/>
      <c r="MQS185" s="3"/>
      <c r="MQT185" s="3"/>
      <c r="MQU185" s="3"/>
      <c r="MQV185" s="3"/>
      <c r="MQW185" s="3"/>
      <c r="MQX185" s="3"/>
      <c r="MQY185" s="3"/>
      <c r="MQZ185" s="3"/>
      <c r="MRA185" s="3"/>
      <c r="MRB185" s="3"/>
      <c r="MRC185" s="3"/>
      <c r="MRD185" s="3"/>
      <c r="MRE185" s="3"/>
      <c r="MRF185" s="3"/>
      <c r="MRG185" s="3"/>
      <c r="MRH185" s="3"/>
      <c r="MRI185" s="3"/>
      <c r="MRJ185" s="3"/>
      <c r="MRK185" s="3"/>
      <c r="MRL185" s="3"/>
      <c r="MRM185" s="3"/>
      <c r="MRN185" s="3"/>
      <c r="MRO185" s="3"/>
      <c r="MRP185" s="3"/>
      <c r="MRQ185" s="3"/>
      <c r="MRR185" s="3"/>
      <c r="MRS185" s="3"/>
      <c r="MRT185" s="3"/>
      <c r="MRU185" s="3"/>
      <c r="MRV185" s="3"/>
      <c r="MRW185" s="3"/>
      <c r="MRX185" s="3"/>
      <c r="MRY185" s="3"/>
      <c r="MRZ185" s="3"/>
      <c r="MSA185" s="3"/>
      <c r="MSB185" s="3"/>
      <c r="MSC185" s="3"/>
      <c r="MSD185" s="3"/>
      <c r="MSE185" s="3"/>
      <c r="MSF185" s="3"/>
      <c r="MSG185" s="3"/>
      <c r="MSH185" s="3"/>
      <c r="MSI185" s="3"/>
      <c r="MSJ185" s="3"/>
      <c r="MSK185" s="3"/>
      <c r="MSL185" s="3"/>
      <c r="MSM185" s="3"/>
      <c r="MSN185" s="3"/>
      <c r="MSO185" s="3"/>
      <c r="MSP185" s="3"/>
      <c r="MSQ185" s="3"/>
      <c r="MSR185" s="3"/>
      <c r="MSS185" s="3"/>
      <c r="MST185" s="3"/>
      <c r="MSU185" s="3"/>
      <c r="MSV185" s="3"/>
      <c r="MSW185" s="3"/>
      <c r="MSX185" s="3"/>
      <c r="MSY185" s="3"/>
      <c r="MSZ185" s="3"/>
      <c r="MTA185" s="3"/>
      <c r="MTB185" s="3"/>
      <c r="MTC185" s="3"/>
      <c r="MTD185" s="3"/>
      <c r="MTE185" s="3"/>
      <c r="MTF185" s="3"/>
      <c r="MTG185" s="3"/>
      <c r="MTH185" s="3"/>
      <c r="MTI185" s="3"/>
      <c r="MTJ185" s="3"/>
      <c r="MTK185" s="3"/>
      <c r="MTL185" s="3"/>
      <c r="MTM185" s="3"/>
      <c r="MTN185" s="3"/>
      <c r="MTO185" s="3"/>
      <c r="MTP185" s="3"/>
      <c r="MTQ185" s="3"/>
      <c r="MTR185" s="3"/>
      <c r="MTS185" s="3"/>
      <c r="MTT185" s="3"/>
      <c r="MTU185" s="3"/>
      <c r="MTV185" s="3"/>
      <c r="MTW185" s="3"/>
      <c r="MTX185" s="3"/>
      <c r="MTY185" s="3"/>
      <c r="MTZ185" s="3"/>
      <c r="MUA185" s="3"/>
      <c r="MUB185" s="3"/>
      <c r="MUC185" s="3"/>
      <c r="MUD185" s="3"/>
      <c r="MUE185" s="3"/>
      <c r="MUF185" s="3"/>
      <c r="MUG185" s="3"/>
      <c r="MUH185" s="3"/>
      <c r="MUI185" s="3"/>
      <c r="MUJ185" s="3"/>
      <c r="MUK185" s="3"/>
      <c r="MUL185" s="3"/>
      <c r="MUM185" s="3"/>
      <c r="MUN185" s="3"/>
      <c r="MUO185" s="3"/>
      <c r="MUP185" s="3"/>
      <c r="MUQ185" s="3"/>
      <c r="MUR185" s="3"/>
      <c r="MUS185" s="3"/>
      <c r="MUT185" s="3"/>
      <c r="MUU185" s="3"/>
      <c r="MUV185" s="3"/>
      <c r="MUW185" s="3"/>
      <c r="MUX185" s="3"/>
      <c r="MUY185" s="3"/>
      <c r="MUZ185" s="3"/>
      <c r="MVA185" s="3"/>
      <c r="MVB185" s="3"/>
      <c r="MVC185" s="3"/>
      <c r="MVD185" s="3"/>
      <c r="MVE185" s="3"/>
      <c r="MVF185" s="3"/>
      <c r="MVG185" s="3"/>
      <c r="MVH185" s="3"/>
      <c r="MVI185" s="3"/>
      <c r="MVJ185" s="3"/>
      <c r="MVK185" s="3"/>
      <c r="MVL185" s="3"/>
      <c r="MVM185" s="3"/>
      <c r="MVN185" s="3"/>
      <c r="MVO185" s="3"/>
      <c r="MVP185" s="3"/>
      <c r="MVQ185" s="3"/>
      <c r="MVR185" s="3"/>
      <c r="MVS185" s="3"/>
      <c r="MVT185" s="3"/>
      <c r="MVU185" s="3"/>
      <c r="MVV185" s="3"/>
      <c r="MVW185" s="3"/>
      <c r="MVX185" s="3"/>
      <c r="MVY185" s="3"/>
      <c r="MVZ185" s="3"/>
      <c r="MWA185" s="3"/>
      <c r="MWB185" s="3"/>
      <c r="MWC185" s="3"/>
      <c r="MWD185" s="3"/>
      <c r="MWE185" s="3"/>
      <c r="MWF185" s="3"/>
      <c r="MWG185" s="3"/>
      <c r="MWH185" s="3"/>
      <c r="MWI185" s="3"/>
      <c r="MWJ185" s="3"/>
      <c r="MWK185" s="3"/>
      <c r="MWL185" s="3"/>
      <c r="MWM185" s="3"/>
      <c r="MWN185" s="3"/>
      <c r="MWO185" s="3"/>
      <c r="MWP185" s="3"/>
      <c r="MWQ185" s="3"/>
      <c r="MWR185" s="3"/>
      <c r="MWS185" s="3"/>
      <c r="MWT185" s="3"/>
      <c r="MWU185" s="3"/>
      <c r="MWV185" s="3"/>
      <c r="MWW185" s="3"/>
      <c r="MWX185" s="3"/>
      <c r="MWY185" s="3"/>
      <c r="MWZ185" s="3"/>
      <c r="MXA185" s="3"/>
      <c r="MXB185" s="3"/>
      <c r="MXC185" s="3"/>
      <c r="MXD185" s="3"/>
      <c r="MXE185" s="3"/>
      <c r="MXF185" s="3"/>
      <c r="MXG185" s="3"/>
      <c r="MXH185" s="3"/>
      <c r="MXI185" s="3"/>
      <c r="MXJ185" s="3"/>
      <c r="MXK185" s="3"/>
      <c r="MXL185" s="3"/>
      <c r="MXM185" s="3"/>
      <c r="MXN185" s="3"/>
      <c r="MXO185" s="3"/>
      <c r="MXP185" s="3"/>
      <c r="MXQ185" s="3"/>
      <c r="MXR185" s="3"/>
      <c r="MXS185" s="3"/>
      <c r="MXT185" s="3"/>
      <c r="MXU185" s="3"/>
      <c r="MXV185" s="3"/>
      <c r="MXW185" s="3"/>
      <c r="MXX185" s="3"/>
      <c r="MXY185" s="3"/>
      <c r="MXZ185" s="3"/>
      <c r="MYA185" s="3"/>
      <c r="MYB185" s="3"/>
      <c r="MYC185" s="3"/>
      <c r="MYD185" s="3"/>
      <c r="MYE185" s="3"/>
      <c r="MYF185" s="3"/>
      <c r="MYG185" s="3"/>
      <c r="MYH185" s="3"/>
      <c r="MYI185" s="3"/>
      <c r="MYJ185" s="3"/>
      <c r="MYK185" s="3"/>
      <c r="MYL185" s="3"/>
      <c r="MYM185" s="3"/>
      <c r="MYN185" s="3"/>
      <c r="MYO185" s="3"/>
      <c r="MYP185" s="3"/>
      <c r="MYQ185" s="3"/>
      <c r="MYR185" s="3"/>
      <c r="MYS185" s="3"/>
      <c r="MYT185" s="3"/>
      <c r="MYU185" s="3"/>
      <c r="MYV185" s="3"/>
      <c r="MYW185" s="3"/>
      <c r="MYX185" s="3"/>
      <c r="MYY185" s="3"/>
      <c r="MYZ185" s="3"/>
      <c r="MZA185" s="3"/>
      <c r="MZB185" s="3"/>
      <c r="MZC185" s="3"/>
      <c r="MZD185" s="3"/>
      <c r="MZE185" s="3"/>
      <c r="MZF185" s="3"/>
      <c r="MZG185" s="3"/>
      <c r="MZH185" s="3"/>
      <c r="MZI185" s="3"/>
      <c r="MZJ185" s="3"/>
      <c r="MZK185" s="3"/>
      <c r="MZL185" s="3"/>
      <c r="MZM185" s="3"/>
      <c r="MZN185" s="3"/>
      <c r="MZO185" s="3"/>
      <c r="MZP185" s="3"/>
      <c r="MZQ185" s="3"/>
      <c r="MZR185" s="3"/>
      <c r="MZS185" s="3"/>
      <c r="MZT185" s="3"/>
      <c r="MZU185" s="3"/>
      <c r="MZV185" s="3"/>
      <c r="MZW185" s="3"/>
      <c r="MZX185" s="3"/>
      <c r="MZY185" s="3"/>
      <c r="MZZ185" s="3"/>
      <c r="NAA185" s="3"/>
      <c r="NAB185" s="3"/>
      <c r="NAC185" s="3"/>
      <c r="NAD185" s="3"/>
      <c r="NAE185" s="3"/>
      <c r="NAF185" s="3"/>
      <c r="NAG185" s="3"/>
      <c r="NAH185" s="3"/>
      <c r="NAI185" s="3"/>
      <c r="NAJ185" s="3"/>
      <c r="NAK185" s="3"/>
      <c r="NAL185" s="3"/>
      <c r="NAM185" s="3"/>
      <c r="NAN185" s="3"/>
      <c r="NAO185" s="3"/>
      <c r="NAP185" s="3"/>
      <c r="NAQ185" s="3"/>
      <c r="NAR185" s="3"/>
      <c r="NAS185" s="3"/>
      <c r="NAT185" s="3"/>
      <c r="NAU185" s="3"/>
      <c r="NAV185" s="3"/>
      <c r="NAW185" s="3"/>
      <c r="NAX185" s="3"/>
      <c r="NAY185" s="3"/>
      <c r="NAZ185" s="3"/>
      <c r="NBA185" s="3"/>
      <c r="NBB185" s="3"/>
      <c r="NBC185" s="3"/>
      <c r="NBD185" s="3"/>
      <c r="NBE185" s="3"/>
      <c r="NBF185" s="3"/>
      <c r="NBG185" s="3"/>
      <c r="NBH185" s="3"/>
      <c r="NBI185" s="3"/>
      <c r="NBJ185" s="3"/>
      <c r="NBK185" s="3"/>
      <c r="NBL185" s="3"/>
      <c r="NBM185" s="3"/>
      <c r="NBN185" s="3"/>
      <c r="NBO185" s="3"/>
      <c r="NBP185" s="3"/>
      <c r="NBQ185" s="3"/>
      <c r="NBR185" s="3"/>
      <c r="NBS185" s="3"/>
      <c r="NBT185" s="3"/>
      <c r="NBU185" s="3"/>
      <c r="NBV185" s="3"/>
      <c r="NBW185" s="3"/>
      <c r="NBX185" s="3"/>
      <c r="NBY185" s="3"/>
      <c r="NBZ185" s="3"/>
      <c r="NCA185" s="3"/>
      <c r="NCB185" s="3"/>
      <c r="NCC185" s="3"/>
      <c r="NCD185" s="3"/>
      <c r="NCE185" s="3"/>
      <c r="NCF185" s="3"/>
      <c r="NCG185" s="3"/>
      <c r="NCH185" s="3"/>
      <c r="NCI185" s="3"/>
      <c r="NCJ185" s="3"/>
      <c r="NCK185" s="3"/>
      <c r="NCL185" s="3"/>
      <c r="NCM185" s="3"/>
      <c r="NCN185" s="3"/>
      <c r="NCO185" s="3"/>
      <c r="NCP185" s="3"/>
      <c r="NCQ185" s="3"/>
      <c r="NCR185" s="3"/>
      <c r="NCS185" s="3"/>
      <c r="NCT185" s="3"/>
      <c r="NCU185" s="3"/>
      <c r="NCV185" s="3"/>
      <c r="NCW185" s="3"/>
      <c r="NCX185" s="3"/>
      <c r="NCY185" s="3"/>
      <c r="NCZ185" s="3"/>
      <c r="NDA185" s="3"/>
      <c r="NDB185" s="3"/>
      <c r="NDC185" s="3"/>
      <c r="NDD185" s="3"/>
      <c r="NDE185" s="3"/>
      <c r="NDF185" s="3"/>
      <c r="NDG185" s="3"/>
      <c r="NDH185" s="3"/>
      <c r="NDI185" s="3"/>
      <c r="NDJ185" s="3"/>
      <c r="NDK185" s="3"/>
      <c r="NDL185" s="3"/>
      <c r="NDM185" s="3"/>
      <c r="NDN185" s="3"/>
      <c r="NDO185" s="3"/>
      <c r="NDP185" s="3"/>
      <c r="NDQ185" s="3"/>
      <c r="NDR185" s="3"/>
      <c r="NDS185" s="3"/>
      <c r="NDT185" s="3"/>
      <c r="NDU185" s="3"/>
      <c r="NDV185" s="3"/>
      <c r="NDW185" s="3"/>
      <c r="NDX185" s="3"/>
      <c r="NDY185" s="3"/>
      <c r="NDZ185" s="3"/>
      <c r="NEA185" s="3"/>
      <c r="NEB185" s="3"/>
      <c r="NEC185" s="3"/>
      <c r="NED185" s="3"/>
      <c r="NEE185" s="3"/>
      <c r="NEF185" s="3"/>
      <c r="NEG185" s="3"/>
      <c r="NEH185" s="3"/>
      <c r="NEI185" s="3"/>
      <c r="NEJ185" s="3"/>
      <c r="NEK185" s="3"/>
      <c r="NEL185" s="3"/>
      <c r="NEM185" s="3"/>
      <c r="NEN185" s="3"/>
      <c r="NEO185" s="3"/>
      <c r="NEP185" s="3"/>
      <c r="NEQ185" s="3"/>
      <c r="NER185" s="3"/>
      <c r="NES185" s="3"/>
      <c r="NET185" s="3"/>
      <c r="NEU185" s="3"/>
      <c r="NEV185" s="3"/>
      <c r="NEW185" s="3"/>
      <c r="NEX185" s="3"/>
      <c r="NEY185" s="3"/>
      <c r="NEZ185" s="3"/>
      <c r="NFA185" s="3"/>
      <c r="NFB185" s="3"/>
      <c r="NFC185" s="3"/>
      <c r="NFD185" s="3"/>
      <c r="NFE185" s="3"/>
      <c r="NFF185" s="3"/>
      <c r="NFG185" s="3"/>
      <c r="NFH185" s="3"/>
      <c r="NFI185" s="3"/>
      <c r="NFJ185" s="3"/>
      <c r="NFK185" s="3"/>
      <c r="NFL185" s="3"/>
      <c r="NFM185" s="3"/>
      <c r="NFN185" s="3"/>
      <c r="NFO185" s="3"/>
      <c r="NFP185" s="3"/>
      <c r="NFQ185" s="3"/>
      <c r="NFR185" s="3"/>
      <c r="NFS185" s="3"/>
      <c r="NFT185" s="3"/>
      <c r="NFU185" s="3"/>
      <c r="NFV185" s="3"/>
      <c r="NFW185" s="3"/>
      <c r="NFX185" s="3"/>
      <c r="NFY185" s="3"/>
      <c r="NFZ185" s="3"/>
      <c r="NGA185" s="3"/>
      <c r="NGB185" s="3"/>
      <c r="NGC185" s="3"/>
      <c r="NGD185" s="3"/>
      <c r="NGE185" s="3"/>
      <c r="NGF185" s="3"/>
      <c r="NGG185" s="3"/>
      <c r="NGH185" s="3"/>
      <c r="NGI185" s="3"/>
      <c r="NGJ185" s="3"/>
      <c r="NGK185" s="3"/>
      <c r="NGL185" s="3"/>
      <c r="NGM185" s="3"/>
      <c r="NGN185" s="3"/>
      <c r="NGO185" s="3"/>
      <c r="NGP185" s="3"/>
      <c r="NGQ185" s="3"/>
      <c r="NGR185" s="3"/>
      <c r="NGS185" s="3"/>
      <c r="NGT185" s="3"/>
      <c r="NGU185" s="3"/>
      <c r="NGV185" s="3"/>
      <c r="NGW185" s="3"/>
      <c r="NGX185" s="3"/>
      <c r="NGY185" s="3"/>
      <c r="NGZ185" s="3"/>
      <c r="NHA185" s="3"/>
      <c r="NHB185" s="3"/>
      <c r="NHC185" s="3"/>
      <c r="NHD185" s="3"/>
      <c r="NHE185" s="3"/>
      <c r="NHF185" s="3"/>
      <c r="NHG185" s="3"/>
      <c r="NHH185" s="3"/>
      <c r="NHI185" s="3"/>
      <c r="NHJ185" s="3"/>
      <c r="NHK185" s="3"/>
      <c r="NHL185" s="3"/>
      <c r="NHM185" s="3"/>
      <c r="NHN185" s="3"/>
      <c r="NHO185" s="3"/>
      <c r="NHP185" s="3"/>
      <c r="NHQ185" s="3"/>
      <c r="NHR185" s="3"/>
      <c r="NHS185" s="3"/>
      <c r="NHT185" s="3"/>
      <c r="NHU185" s="3"/>
      <c r="NHV185" s="3"/>
      <c r="NHW185" s="3"/>
      <c r="NHX185" s="3"/>
      <c r="NHY185" s="3"/>
      <c r="NHZ185" s="3"/>
      <c r="NIA185" s="3"/>
      <c r="NIB185" s="3"/>
      <c r="NIC185" s="3"/>
      <c r="NID185" s="3"/>
      <c r="NIE185" s="3"/>
      <c r="NIF185" s="3"/>
      <c r="NIG185" s="3"/>
      <c r="NIH185" s="3"/>
      <c r="NII185" s="3"/>
      <c r="NIJ185" s="3"/>
      <c r="NIK185" s="3"/>
      <c r="NIL185" s="3"/>
      <c r="NIM185" s="3"/>
      <c r="NIN185" s="3"/>
      <c r="NIO185" s="3"/>
      <c r="NIP185" s="3"/>
      <c r="NIQ185" s="3"/>
      <c r="NIR185" s="3"/>
      <c r="NIS185" s="3"/>
      <c r="NIT185" s="3"/>
      <c r="NIU185" s="3"/>
      <c r="NIV185" s="3"/>
      <c r="NIW185" s="3"/>
      <c r="NIX185" s="3"/>
      <c r="NIY185" s="3"/>
      <c r="NIZ185" s="3"/>
      <c r="NJA185" s="3"/>
      <c r="NJB185" s="3"/>
      <c r="NJC185" s="3"/>
      <c r="NJD185" s="3"/>
      <c r="NJE185" s="3"/>
      <c r="NJF185" s="3"/>
      <c r="NJG185" s="3"/>
      <c r="NJH185" s="3"/>
      <c r="NJI185" s="3"/>
      <c r="NJJ185" s="3"/>
      <c r="NJK185" s="3"/>
      <c r="NJL185" s="3"/>
      <c r="NJM185" s="3"/>
      <c r="NJN185" s="3"/>
      <c r="NJO185" s="3"/>
      <c r="NJP185" s="3"/>
      <c r="NJQ185" s="3"/>
      <c r="NJR185" s="3"/>
      <c r="NJS185" s="3"/>
      <c r="NJT185" s="3"/>
      <c r="NJU185" s="3"/>
      <c r="NJV185" s="3"/>
      <c r="NJW185" s="3"/>
      <c r="NJX185" s="3"/>
      <c r="NJY185" s="3"/>
      <c r="NJZ185" s="3"/>
      <c r="NKA185" s="3"/>
      <c r="NKB185" s="3"/>
      <c r="NKC185" s="3"/>
      <c r="NKD185" s="3"/>
      <c r="NKE185" s="3"/>
      <c r="NKF185" s="3"/>
      <c r="NKG185" s="3"/>
      <c r="NKH185" s="3"/>
      <c r="NKI185" s="3"/>
      <c r="NKJ185" s="3"/>
      <c r="NKK185" s="3"/>
      <c r="NKL185" s="3"/>
      <c r="NKM185" s="3"/>
      <c r="NKN185" s="3"/>
      <c r="NKO185" s="3"/>
      <c r="NKP185" s="3"/>
      <c r="NKQ185" s="3"/>
      <c r="NKR185" s="3"/>
      <c r="NKS185" s="3"/>
      <c r="NKT185" s="3"/>
      <c r="NKU185" s="3"/>
      <c r="NKV185" s="3"/>
      <c r="NKW185" s="3"/>
      <c r="NKX185" s="3"/>
      <c r="NKY185" s="3"/>
      <c r="NKZ185" s="3"/>
      <c r="NLA185" s="3"/>
      <c r="NLB185" s="3"/>
      <c r="NLC185" s="3"/>
      <c r="NLD185" s="3"/>
      <c r="NLE185" s="3"/>
      <c r="NLF185" s="3"/>
      <c r="NLG185" s="3"/>
      <c r="NLH185" s="3"/>
      <c r="NLI185" s="3"/>
      <c r="NLJ185" s="3"/>
      <c r="NLK185" s="3"/>
      <c r="NLL185" s="3"/>
      <c r="NLM185" s="3"/>
      <c r="NLN185" s="3"/>
      <c r="NLO185" s="3"/>
      <c r="NLP185" s="3"/>
      <c r="NLQ185" s="3"/>
      <c r="NLR185" s="3"/>
      <c r="NLS185" s="3"/>
      <c r="NLT185" s="3"/>
      <c r="NLU185" s="3"/>
      <c r="NLV185" s="3"/>
      <c r="NLW185" s="3"/>
      <c r="NLX185" s="3"/>
      <c r="NLY185" s="3"/>
      <c r="NLZ185" s="3"/>
      <c r="NMA185" s="3"/>
      <c r="NMB185" s="3"/>
      <c r="NMC185" s="3"/>
      <c r="NMD185" s="3"/>
      <c r="NME185" s="3"/>
      <c r="NMF185" s="3"/>
      <c r="NMG185" s="3"/>
      <c r="NMH185" s="3"/>
      <c r="NMI185" s="3"/>
      <c r="NMJ185" s="3"/>
      <c r="NMK185" s="3"/>
      <c r="NML185" s="3"/>
      <c r="NMM185" s="3"/>
      <c r="NMN185" s="3"/>
      <c r="NMO185" s="3"/>
      <c r="NMP185" s="3"/>
      <c r="NMQ185" s="3"/>
      <c r="NMR185" s="3"/>
      <c r="NMS185" s="3"/>
      <c r="NMT185" s="3"/>
      <c r="NMU185" s="3"/>
      <c r="NMV185" s="3"/>
      <c r="NMW185" s="3"/>
      <c r="NMX185" s="3"/>
      <c r="NMY185" s="3"/>
      <c r="NMZ185" s="3"/>
      <c r="NNA185" s="3"/>
      <c r="NNB185" s="3"/>
      <c r="NNC185" s="3"/>
      <c r="NND185" s="3"/>
      <c r="NNE185" s="3"/>
      <c r="NNF185" s="3"/>
      <c r="NNG185" s="3"/>
      <c r="NNH185" s="3"/>
      <c r="NNI185" s="3"/>
      <c r="NNJ185" s="3"/>
      <c r="NNK185" s="3"/>
      <c r="NNL185" s="3"/>
      <c r="NNM185" s="3"/>
      <c r="NNN185" s="3"/>
      <c r="NNO185" s="3"/>
      <c r="NNP185" s="3"/>
      <c r="NNQ185" s="3"/>
      <c r="NNR185" s="3"/>
      <c r="NNS185" s="3"/>
      <c r="NNT185" s="3"/>
      <c r="NNU185" s="3"/>
      <c r="NNV185" s="3"/>
      <c r="NNW185" s="3"/>
      <c r="NNX185" s="3"/>
      <c r="NNY185" s="3"/>
      <c r="NNZ185" s="3"/>
      <c r="NOA185" s="3"/>
      <c r="NOB185" s="3"/>
      <c r="NOC185" s="3"/>
      <c r="NOD185" s="3"/>
      <c r="NOE185" s="3"/>
      <c r="NOF185" s="3"/>
      <c r="NOG185" s="3"/>
      <c r="NOH185" s="3"/>
      <c r="NOI185" s="3"/>
      <c r="NOJ185" s="3"/>
      <c r="NOK185" s="3"/>
      <c r="NOL185" s="3"/>
      <c r="NOM185" s="3"/>
      <c r="NON185" s="3"/>
      <c r="NOO185" s="3"/>
      <c r="NOP185" s="3"/>
      <c r="NOQ185" s="3"/>
      <c r="NOR185" s="3"/>
      <c r="NOS185" s="3"/>
      <c r="NOT185" s="3"/>
      <c r="NOU185" s="3"/>
      <c r="NOV185" s="3"/>
      <c r="NOW185" s="3"/>
      <c r="NOX185" s="3"/>
      <c r="NOY185" s="3"/>
      <c r="NOZ185" s="3"/>
      <c r="NPA185" s="3"/>
      <c r="NPB185" s="3"/>
      <c r="NPC185" s="3"/>
      <c r="NPD185" s="3"/>
      <c r="NPE185" s="3"/>
      <c r="NPF185" s="3"/>
      <c r="NPG185" s="3"/>
      <c r="NPH185" s="3"/>
      <c r="NPI185" s="3"/>
      <c r="NPJ185" s="3"/>
      <c r="NPK185" s="3"/>
      <c r="NPL185" s="3"/>
      <c r="NPM185" s="3"/>
      <c r="NPN185" s="3"/>
      <c r="NPO185" s="3"/>
      <c r="NPP185" s="3"/>
      <c r="NPQ185" s="3"/>
      <c r="NPR185" s="3"/>
      <c r="NPS185" s="3"/>
      <c r="NPT185" s="3"/>
      <c r="NPU185" s="3"/>
      <c r="NPV185" s="3"/>
      <c r="NPW185" s="3"/>
      <c r="NPX185" s="3"/>
      <c r="NPY185" s="3"/>
      <c r="NPZ185" s="3"/>
      <c r="NQA185" s="3"/>
      <c r="NQB185" s="3"/>
      <c r="NQC185" s="3"/>
      <c r="NQD185" s="3"/>
      <c r="NQE185" s="3"/>
      <c r="NQF185" s="3"/>
      <c r="NQG185" s="3"/>
      <c r="NQH185" s="3"/>
      <c r="NQI185" s="3"/>
      <c r="NQJ185" s="3"/>
      <c r="NQK185" s="3"/>
      <c r="NQL185" s="3"/>
      <c r="NQM185" s="3"/>
      <c r="NQN185" s="3"/>
      <c r="NQO185" s="3"/>
      <c r="NQP185" s="3"/>
      <c r="NQQ185" s="3"/>
      <c r="NQR185" s="3"/>
      <c r="NQS185" s="3"/>
      <c r="NQT185" s="3"/>
      <c r="NQU185" s="3"/>
      <c r="NQV185" s="3"/>
      <c r="NQW185" s="3"/>
      <c r="NQX185" s="3"/>
      <c r="NQY185" s="3"/>
      <c r="NQZ185" s="3"/>
      <c r="NRA185" s="3"/>
      <c r="NRB185" s="3"/>
      <c r="NRC185" s="3"/>
      <c r="NRD185" s="3"/>
      <c r="NRE185" s="3"/>
      <c r="NRF185" s="3"/>
      <c r="NRG185" s="3"/>
      <c r="NRH185" s="3"/>
      <c r="NRI185" s="3"/>
      <c r="NRJ185" s="3"/>
      <c r="NRK185" s="3"/>
      <c r="NRL185" s="3"/>
      <c r="NRM185" s="3"/>
      <c r="NRN185" s="3"/>
      <c r="NRO185" s="3"/>
      <c r="NRP185" s="3"/>
      <c r="NRQ185" s="3"/>
      <c r="NRR185" s="3"/>
      <c r="NRS185" s="3"/>
      <c r="NRT185" s="3"/>
      <c r="NRU185" s="3"/>
      <c r="NRV185" s="3"/>
      <c r="NRW185" s="3"/>
      <c r="NRX185" s="3"/>
      <c r="NRY185" s="3"/>
      <c r="NRZ185" s="3"/>
      <c r="NSA185" s="3"/>
      <c r="NSB185" s="3"/>
      <c r="NSC185" s="3"/>
      <c r="NSD185" s="3"/>
      <c r="NSE185" s="3"/>
      <c r="NSF185" s="3"/>
      <c r="NSG185" s="3"/>
      <c r="NSH185" s="3"/>
      <c r="NSI185" s="3"/>
      <c r="NSJ185" s="3"/>
      <c r="NSK185" s="3"/>
      <c r="NSL185" s="3"/>
      <c r="NSM185" s="3"/>
      <c r="NSN185" s="3"/>
      <c r="NSO185" s="3"/>
      <c r="NSP185" s="3"/>
      <c r="NSQ185" s="3"/>
      <c r="NSR185" s="3"/>
      <c r="NSS185" s="3"/>
      <c r="NST185" s="3"/>
      <c r="NSU185" s="3"/>
      <c r="NSV185" s="3"/>
      <c r="NSW185" s="3"/>
      <c r="NSX185" s="3"/>
      <c r="NSY185" s="3"/>
      <c r="NSZ185" s="3"/>
      <c r="NTA185" s="3"/>
      <c r="NTB185" s="3"/>
      <c r="NTC185" s="3"/>
      <c r="NTD185" s="3"/>
      <c r="NTE185" s="3"/>
      <c r="NTF185" s="3"/>
      <c r="NTG185" s="3"/>
      <c r="NTH185" s="3"/>
      <c r="NTI185" s="3"/>
      <c r="NTJ185" s="3"/>
      <c r="NTK185" s="3"/>
      <c r="NTL185" s="3"/>
      <c r="NTM185" s="3"/>
      <c r="NTN185" s="3"/>
      <c r="NTO185" s="3"/>
      <c r="NTP185" s="3"/>
      <c r="NTQ185" s="3"/>
      <c r="NTR185" s="3"/>
      <c r="NTS185" s="3"/>
      <c r="NTT185" s="3"/>
      <c r="NTU185" s="3"/>
      <c r="NTV185" s="3"/>
      <c r="NTW185" s="3"/>
      <c r="NTX185" s="3"/>
      <c r="NTY185" s="3"/>
      <c r="NTZ185" s="3"/>
      <c r="NUA185" s="3"/>
      <c r="NUB185" s="3"/>
      <c r="NUC185" s="3"/>
      <c r="NUD185" s="3"/>
      <c r="NUE185" s="3"/>
      <c r="NUF185" s="3"/>
      <c r="NUG185" s="3"/>
      <c r="NUH185" s="3"/>
      <c r="NUI185" s="3"/>
      <c r="NUJ185" s="3"/>
      <c r="NUK185" s="3"/>
      <c r="NUL185" s="3"/>
      <c r="NUM185" s="3"/>
      <c r="NUN185" s="3"/>
      <c r="NUO185" s="3"/>
      <c r="NUP185" s="3"/>
      <c r="NUQ185" s="3"/>
      <c r="NUR185" s="3"/>
      <c r="NUS185" s="3"/>
      <c r="NUT185" s="3"/>
      <c r="NUU185" s="3"/>
      <c r="NUV185" s="3"/>
      <c r="NUW185" s="3"/>
      <c r="NUX185" s="3"/>
      <c r="NUY185" s="3"/>
      <c r="NUZ185" s="3"/>
      <c r="NVA185" s="3"/>
      <c r="NVB185" s="3"/>
      <c r="NVC185" s="3"/>
      <c r="NVD185" s="3"/>
      <c r="NVE185" s="3"/>
      <c r="NVF185" s="3"/>
      <c r="NVG185" s="3"/>
      <c r="NVH185" s="3"/>
      <c r="NVI185" s="3"/>
      <c r="NVJ185" s="3"/>
      <c r="NVK185" s="3"/>
      <c r="NVL185" s="3"/>
      <c r="NVM185" s="3"/>
      <c r="NVN185" s="3"/>
      <c r="NVO185" s="3"/>
      <c r="NVP185" s="3"/>
      <c r="NVQ185" s="3"/>
      <c r="NVR185" s="3"/>
      <c r="NVS185" s="3"/>
      <c r="NVT185" s="3"/>
      <c r="NVU185" s="3"/>
      <c r="NVV185" s="3"/>
      <c r="NVW185" s="3"/>
      <c r="NVX185" s="3"/>
      <c r="NVY185" s="3"/>
      <c r="NVZ185" s="3"/>
      <c r="NWA185" s="3"/>
      <c r="NWB185" s="3"/>
      <c r="NWC185" s="3"/>
      <c r="NWD185" s="3"/>
      <c r="NWE185" s="3"/>
      <c r="NWF185" s="3"/>
      <c r="NWG185" s="3"/>
      <c r="NWH185" s="3"/>
      <c r="NWI185" s="3"/>
      <c r="NWJ185" s="3"/>
      <c r="NWK185" s="3"/>
      <c r="NWL185" s="3"/>
      <c r="NWM185" s="3"/>
      <c r="NWN185" s="3"/>
      <c r="NWO185" s="3"/>
      <c r="NWP185" s="3"/>
      <c r="NWQ185" s="3"/>
      <c r="NWR185" s="3"/>
      <c r="NWS185" s="3"/>
      <c r="NWT185" s="3"/>
      <c r="NWU185" s="3"/>
      <c r="NWV185" s="3"/>
      <c r="NWW185" s="3"/>
      <c r="NWX185" s="3"/>
      <c r="NWY185" s="3"/>
      <c r="NWZ185" s="3"/>
      <c r="NXA185" s="3"/>
      <c r="NXB185" s="3"/>
      <c r="NXC185" s="3"/>
      <c r="NXD185" s="3"/>
      <c r="NXE185" s="3"/>
      <c r="NXF185" s="3"/>
      <c r="NXG185" s="3"/>
      <c r="NXH185" s="3"/>
      <c r="NXI185" s="3"/>
      <c r="NXJ185" s="3"/>
      <c r="NXK185" s="3"/>
      <c r="NXL185" s="3"/>
      <c r="NXM185" s="3"/>
      <c r="NXN185" s="3"/>
      <c r="NXO185" s="3"/>
      <c r="NXP185" s="3"/>
      <c r="NXQ185" s="3"/>
      <c r="NXR185" s="3"/>
      <c r="NXS185" s="3"/>
      <c r="NXT185" s="3"/>
      <c r="NXU185" s="3"/>
      <c r="NXV185" s="3"/>
      <c r="NXW185" s="3"/>
      <c r="NXX185" s="3"/>
      <c r="NXY185" s="3"/>
      <c r="NXZ185" s="3"/>
      <c r="NYA185" s="3"/>
      <c r="NYB185" s="3"/>
      <c r="NYC185" s="3"/>
      <c r="NYD185" s="3"/>
      <c r="NYE185" s="3"/>
      <c r="NYF185" s="3"/>
      <c r="NYG185" s="3"/>
      <c r="NYH185" s="3"/>
      <c r="NYI185" s="3"/>
      <c r="NYJ185" s="3"/>
      <c r="NYK185" s="3"/>
      <c r="NYL185" s="3"/>
      <c r="NYM185" s="3"/>
      <c r="NYN185" s="3"/>
      <c r="NYO185" s="3"/>
      <c r="NYP185" s="3"/>
      <c r="NYQ185" s="3"/>
      <c r="NYR185" s="3"/>
      <c r="NYS185" s="3"/>
      <c r="NYT185" s="3"/>
      <c r="NYU185" s="3"/>
      <c r="NYV185" s="3"/>
      <c r="NYW185" s="3"/>
      <c r="NYX185" s="3"/>
      <c r="NYY185" s="3"/>
      <c r="NYZ185" s="3"/>
      <c r="NZA185" s="3"/>
      <c r="NZB185" s="3"/>
      <c r="NZC185" s="3"/>
      <c r="NZD185" s="3"/>
      <c r="NZE185" s="3"/>
      <c r="NZF185" s="3"/>
      <c r="NZG185" s="3"/>
      <c r="NZH185" s="3"/>
      <c r="NZI185" s="3"/>
      <c r="NZJ185" s="3"/>
      <c r="NZK185" s="3"/>
      <c r="NZL185" s="3"/>
      <c r="NZM185" s="3"/>
      <c r="NZN185" s="3"/>
      <c r="NZO185" s="3"/>
      <c r="NZP185" s="3"/>
      <c r="NZQ185" s="3"/>
      <c r="NZR185" s="3"/>
      <c r="NZS185" s="3"/>
      <c r="NZT185" s="3"/>
      <c r="NZU185" s="3"/>
      <c r="NZV185" s="3"/>
      <c r="NZW185" s="3"/>
      <c r="NZX185" s="3"/>
      <c r="NZY185" s="3"/>
      <c r="NZZ185" s="3"/>
      <c r="OAA185" s="3"/>
      <c r="OAB185" s="3"/>
      <c r="OAC185" s="3"/>
      <c r="OAD185" s="3"/>
      <c r="OAE185" s="3"/>
      <c r="OAF185" s="3"/>
      <c r="OAG185" s="3"/>
      <c r="OAH185" s="3"/>
      <c r="OAI185" s="3"/>
      <c r="OAJ185" s="3"/>
      <c r="OAK185" s="3"/>
      <c r="OAL185" s="3"/>
      <c r="OAM185" s="3"/>
      <c r="OAN185" s="3"/>
      <c r="OAO185" s="3"/>
      <c r="OAP185" s="3"/>
      <c r="OAQ185" s="3"/>
      <c r="OAR185" s="3"/>
      <c r="OAS185" s="3"/>
      <c r="OAT185" s="3"/>
      <c r="OAU185" s="3"/>
      <c r="OAV185" s="3"/>
      <c r="OAW185" s="3"/>
      <c r="OAX185" s="3"/>
      <c r="OAY185" s="3"/>
      <c r="OAZ185" s="3"/>
      <c r="OBA185" s="3"/>
      <c r="OBB185" s="3"/>
      <c r="OBC185" s="3"/>
      <c r="OBD185" s="3"/>
      <c r="OBE185" s="3"/>
      <c r="OBF185" s="3"/>
      <c r="OBG185" s="3"/>
      <c r="OBH185" s="3"/>
      <c r="OBI185" s="3"/>
      <c r="OBJ185" s="3"/>
      <c r="OBK185" s="3"/>
      <c r="OBL185" s="3"/>
      <c r="OBM185" s="3"/>
      <c r="OBN185" s="3"/>
      <c r="OBO185" s="3"/>
      <c r="OBP185" s="3"/>
      <c r="OBQ185" s="3"/>
      <c r="OBR185" s="3"/>
      <c r="OBS185" s="3"/>
      <c r="OBT185" s="3"/>
      <c r="OBU185" s="3"/>
      <c r="OBV185" s="3"/>
      <c r="OBW185" s="3"/>
      <c r="OBX185" s="3"/>
      <c r="OBY185" s="3"/>
      <c r="OBZ185" s="3"/>
      <c r="OCA185" s="3"/>
      <c r="OCB185" s="3"/>
      <c r="OCC185" s="3"/>
      <c r="OCD185" s="3"/>
      <c r="OCE185" s="3"/>
      <c r="OCF185" s="3"/>
      <c r="OCG185" s="3"/>
      <c r="OCH185" s="3"/>
      <c r="OCI185" s="3"/>
      <c r="OCJ185" s="3"/>
      <c r="OCK185" s="3"/>
      <c r="OCL185" s="3"/>
      <c r="OCM185" s="3"/>
      <c r="OCN185" s="3"/>
      <c r="OCO185" s="3"/>
      <c r="OCP185" s="3"/>
      <c r="OCQ185" s="3"/>
      <c r="OCR185" s="3"/>
      <c r="OCS185" s="3"/>
      <c r="OCT185" s="3"/>
      <c r="OCU185" s="3"/>
      <c r="OCV185" s="3"/>
      <c r="OCW185" s="3"/>
      <c r="OCX185" s="3"/>
      <c r="OCY185" s="3"/>
      <c r="OCZ185" s="3"/>
      <c r="ODA185" s="3"/>
      <c r="ODB185" s="3"/>
      <c r="ODC185" s="3"/>
      <c r="ODD185" s="3"/>
      <c r="ODE185" s="3"/>
      <c r="ODF185" s="3"/>
      <c r="ODG185" s="3"/>
      <c r="ODH185" s="3"/>
      <c r="ODI185" s="3"/>
      <c r="ODJ185" s="3"/>
      <c r="ODK185" s="3"/>
      <c r="ODL185" s="3"/>
      <c r="ODM185" s="3"/>
      <c r="ODN185" s="3"/>
      <c r="ODO185" s="3"/>
      <c r="ODP185" s="3"/>
      <c r="ODQ185" s="3"/>
      <c r="ODR185" s="3"/>
      <c r="ODS185" s="3"/>
      <c r="ODT185" s="3"/>
      <c r="ODU185" s="3"/>
      <c r="ODV185" s="3"/>
      <c r="ODW185" s="3"/>
      <c r="ODX185" s="3"/>
      <c r="ODY185" s="3"/>
      <c r="ODZ185" s="3"/>
      <c r="OEA185" s="3"/>
      <c r="OEB185" s="3"/>
      <c r="OEC185" s="3"/>
      <c r="OED185" s="3"/>
      <c r="OEE185" s="3"/>
      <c r="OEF185" s="3"/>
      <c r="OEG185" s="3"/>
      <c r="OEH185" s="3"/>
      <c r="OEI185" s="3"/>
      <c r="OEJ185" s="3"/>
      <c r="OEK185" s="3"/>
      <c r="OEL185" s="3"/>
      <c r="OEM185" s="3"/>
      <c r="OEN185" s="3"/>
      <c r="OEO185" s="3"/>
      <c r="OEP185" s="3"/>
      <c r="OEQ185" s="3"/>
      <c r="OER185" s="3"/>
      <c r="OES185" s="3"/>
      <c r="OET185" s="3"/>
      <c r="OEU185" s="3"/>
      <c r="OEV185" s="3"/>
      <c r="OEW185" s="3"/>
      <c r="OEX185" s="3"/>
      <c r="OEY185" s="3"/>
      <c r="OEZ185" s="3"/>
      <c r="OFA185" s="3"/>
      <c r="OFB185" s="3"/>
      <c r="OFC185" s="3"/>
      <c r="OFD185" s="3"/>
      <c r="OFE185" s="3"/>
      <c r="OFF185" s="3"/>
      <c r="OFG185" s="3"/>
      <c r="OFH185" s="3"/>
      <c r="OFI185" s="3"/>
      <c r="OFJ185" s="3"/>
      <c r="OFK185" s="3"/>
      <c r="OFL185" s="3"/>
      <c r="OFM185" s="3"/>
      <c r="OFN185" s="3"/>
      <c r="OFO185" s="3"/>
      <c r="OFP185" s="3"/>
      <c r="OFQ185" s="3"/>
      <c r="OFR185" s="3"/>
      <c r="OFS185" s="3"/>
      <c r="OFT185" s="3"/>
      <c r="OFU185" s="3"/>
      <c r="OFV185" s="3"/>
      <c r="OFW185" s="3"/>
      <c r="OFX185" s="3"/>
      <c r="OFY185" s="3"/>
      <c r="OFZ185" s="3"/>
      <c r="OGA185" s="3"/>
      <c r="OGB185" s="3"/>
      <c r="OGC185" s="3"/>
      <c r="OGD185" s="3"/>
      <c r="OGE185" s="3"/>
      <c r="OGF185" s="3"/>
      <c r="OGG185" s="3"/>
      <c r="OGH185" s="3"/>
      <c r="OGI185" s="3"/>
      <c r="OGJ185" s="3"/>
      <c r="OGK185" s="3"/>
      <c r="OGL185" s="3"/>
      <c r="OGM185" s="3"/>
      <c r="OGN185" s="3"/>
      <c r="OGO185" s="3"/>
      <c r="OGP185" s="3"/>
      <c r="OGQ185" s="3"/>
      <c r="OGR185" s="3"/>
      <c r="OGS185" s="3"/>
      <c r="OGT185" s="3"/>
      <c r="OGU185" s="3"/>
      <c r="OGV185" s="3"/>
      <c r="OGW185" s="3"/>
      <c r="OGX185" s="3"/>
      <c r="OGY185" s="3"/>
      <c r="OGZ185" s="3"/>
      <c r="OHA185" s="3"/>
      <c r="OHB185" s="3"/>
      <c r="OHC185" s="3"/>
      <c r="OHD185" s="3"/>
      <c r="OHE185" s="3"/>
      <c r="OHF185" s="3"/>
      <c r="OHG185" s="3"/>
      <c r="OHH185" s="3"/>
      <c r="OHI185" s="3"/>
      <c r="OHJ185" s="3"/>
      <c r="OHK185" s="3"/>
      <c r="OHL185" s="3"/>
      <c r="OHM185" s="3"/>
      <c r="OHN185" s="3"/>
      <c r="OHO185" s="3"/>
      <c r="OHP185" s="3"/>
      <c r="OHQ185" s="3"/>
      <c r="OHR185" s="3"/>
      <c r="OHS185" s="3"/>
      <c r="OHT185" s="3"/>
      <c r="OHU185" s="3"/>
      <c r="OHV185" s="3"/>
      <c r="OHW185" s="3"/>
      <c r="OHX185" s="3"/>
      <c r="OHY185" s="3"/>
      <c r="OHZ185" s="3"/>
      <c r="OIA185" s="3"/>
      <c r="OIB185" s="3"/>
      <c r="OIC185" s="3"/>
      <c r="OID185" s="3"/>
      <c r="OIE185" s="3"/>
      <c r="OIF185" s="3"/>
      <c r="OIG185" s="3"/>
      <c r="OIH185" s="3"/>
      <c r="OII185" s="3"/>
      <c r="OIJ185" s="3"/>
      <c r="OIK185" s="3"/>
      <c r="OIL185" s="3"/>
      <c r="OIM185" s="3"/>
      <c r="OIN185" s="3"/>
      <c r="OIO185" s="3"/>
      <c r="OIP185" s="3"/>
      <c r="OIQ185" s="3"/>
      <c r="OIR185" s="3"/>
      <c r="OIS185" s="3"/>
      <c r="OIT185" s="3"/>
      <c r="OIU185" s="3"/>
      <c r="OIV185" s="3"/>
      <c r="OIW185" s="3"/>
      <c r="OIX185" s="3"/>
      <c r="OIY185" s="3"/>
      <c r="OIZ185" s="3"/>
      <c r="OJA185" s="3"/>
      <c r="OJB185" s="3"/>
      <c r="OJC185" s="3"/>
      <c r="OJD185" s="3"/>
      <c r="OJE185" s="3"/>
      <c r="OJF185" s="3"/>
      <c r="OJG185" s="3"/>
      <c r="OJH185" s="3"/>
      <c r="OJI185" s="3"/>
      <c r="OJJ185" s="3"/>
      <c r="OJK185" s="3"/>
      <c r="OJL185" s="3"/>
      <c r="OJM185" s="3"/>
      <c r="OJN185" s="3"/>
      <c r="OJO185" s="3"/>
      <c r="OJP185" s="3"/>
      <c r="OJQ185" s="3"/>
      <c r="OJR185" s="3"/>
      <c r="OJS185" s="3"/>
      <c r="OJT185" s="3"/>
      <c r="OJU185" s="3"/>
      <c r="OJV185" s="3"/>
      <c r="OJW185" s="3"/>
      <c r="OJX185" s="3"/>
      <c r="OJY185" s="3"/>
      <c r="OJZ185" s="3"/>
      <c r="OKA185" s="3"/>
      <c r="OKB185" s="3"/>
      <c r="OKC185" s="3"/>
      <c r="OKD185" s="3"/>
      <c r="OKE185" s="3"/>
      <c r="OKF185" s="3"/>
      <c r="OKG185" s="3"/>
      <c r="OKH185" s="3"/>
      <c r="OKI185" s="3"/>
      <c r="OKJ185" s="3"/>
      <c r="OKK185" s="3"/>
      <c r="OKL185" s="3"/>
      <c r="OKM185" s="3"/>
      <c r="OKN185" s="3"/>
      <c r="OKO185" s="3"/>
      <c r="OKP185" s="3"/>
      <c r="OKQ185" s="3"/>
      <c r="OKR185" s="3"/>
      <c r="OKS185" s="3"/>
      <c r="OKT185" s="3"/>
      <c r="OKU185" s="3"/>
      <c r="OKV185" s="3"/>
      <c r="OKW185" s="3"/>
      <c r="OKX185" s="3"/>
      <c r="OKY185" s="3"/>
      <c r="OKZ185" s="3"/>
      <c r="OLA185" s="3"/>
      <c r="OLB185" s="3"/>
      <c r="OLC185" s="3"/>
      <c r="OLD185" s="3"/>
      <c r="OLE185" s="3"/>
      <c r="OLF185" s="3"/>
      <c r="OLG185" s="3"/>
      <c r="OLH185" s="3"/>
      <c r="OLI185" s="3"/>
      <c r="OLJ185" s="3"/>
      <c r="OLK185" s="3"/>
      <c r="OLL185" s="3"/>
      <c r="OLM185" s="3"/>
      <c r="OLN185" s="3"/>
      <c r="OLO185" s="3"/>
      <c r="OLP185" s="3"/>
      <c r="OLQ185" s="3"/>
      <c r="OLR185" s="3"/>
      <c r="OLS185" s="3"/>
      <c r="OLT185" s="3"/>
      <c r="OLU185" s="3"/>
      <c r="OLV185" s="3"/>
      <c r="OLW185" s="3"/>
      <c r="OLX185" s="3"/>
      <c r="OLY185" s="3"/>
      <c r="OLZ185" s="3"/>
      <c r="OMA185" s="3"/>
      <c r="OMB185" s="3"/>
      <c r="OMC185" s="3"/>
      <c r="OMD185" s="3"/>
      <c r="OME185" s="3"/>
      <c r="OMF185" s="3"/>
      <c r="OMG185" s="3"/>
      <c r="OMH185" s="3"/>
      <c r="OMI185" s="3"/>
      <c r="OMJ185" s="3"/>
      <c r="OMK185" s="3"/>
      <c r="OML185" s="3"/>
      <c r="OMM185" s="3"/>
      <c r="OMN185" s="3"/>
      <c r="OMO185" s="3"/>
      <c r="OMP185" s="3"/>
      <c r="OMQ185" s="3"/>
      <c r="OMR185" s="3"/>
      <c r="OMS185" s="3"/>
      <c r="OMT185" s="3"/>
      <c r="OMU185" s="3"/>
      <c r="OMV185" s="3"/>
      <c r="OMW185" s="3"/>
      <c r="OMX185" s="3"/>
      <c r="OMY185" s="3"/>
      <c r="OMZ185" s="3"/>
      <c r="ONA185" s="3"/>
      <c r="ONB185" s="3"/>
      <c r="ONC185" s="3"/>
      <c r="OND185" s="3"/>
      <c r="ONE185" s="3"/>
      <c r="ONF185" s="3"/>
      <c r="ONG185" s="3"/>
      <c r="ONH185" s="3"/>
      <c r="ONI185" s="3"/>
      <c r="ONJ185" s="3"/>
      <c r="ONK185" s="3"/>
      <c r="ONL185" s="3"/>
      <c r="ONM185" s="3"/>
      <c r="ONN185" s="3"/>
      <c r="ONO185" s="3"/>
      <c r="ONP185" s="3"/>
      <c r="ONQ185" s="3"/>
      <c r="ONR185" s="3"/>
      <c r="ONS185" s="3"/>
      <c r="ONT185" s="3"/>
      <c r="ONU185" s="3"/>
      <c r="ONV185" s="3"/>
      <c r="ONW185" s="3"/>
      <c r="ONX185" s="3"/>
      <c r="ONY185" s="3"/>
      <c r="ONZ185" s="3"/>
      <c r="OOA185" s="3"/>
      <c r="OOB185" s="3"/>
      <c r="OOC185" s="3"/>
      <c r="OOD185" s="3"/>
      <c r="OOE185" s="3"/>
      <c r="OOF185" s="3"/>
      <c r="OOG185" s="3"/>
      <c r="OOH185" s="3"/>
      <c r="OOI185" s="3"/>
      <c r="OOJ185" s="3"/>
      <c r="OOK185" s="3"/>
      <c r="OOL185" s="3"/>
      <c r="OOM185" s="3"/>
      <c r="OON185" s="3"/>
      <c r="OOO185" s="3"/>
      <c r="OOP185" s="3"/>
      <c r="OOQ185" s="3"/>
      <c r="OOR185" s="3"/>
      <c r="OOS185" s="3"/>
      <c r="OOT185" s="3"/>
      <c r="OOU185" s="3"/>
      <c r="OOV185" s="3"/>
      <c r="OOW185" s="3"/>
      <c r="OOX185" s="3"/>
      <c r="OOY185" s="3"/>
      <c r="OOZ185" s="3"/>
      <c r="OPA185" s="3"/>
      <c r="OPB185" s="3"/>
      <c r="OPC185" s="3"/>
      <c r="OPD185" s="3"/>
      <c r="OPE185" s="3"/>
      <c r="OPF185" s="3"/>
      <c r="OPG185" s="3"/>
      <c r="OPH185" s="3"/>
      <c r="OPI185" s="3"/>
      <c r="OPJ185" s="3"/>
      <c r="OPK185" s="3"/>
      <c r="OPL185" s="3"/>
      <c r="OPM185" s="3"/>
      <c r="OPN185" s="3"/>
      <c r="OPO185" s="3"/>
      <c r="OPP185" s="3"/>
      <c r="OPQ185" s="3"/>
      <c r="OPR185" s="3"/>
      <c r="OPS185" s="3"/>
      <c r="OPT185" s="3"/>
      <c r="OPU185" s="3"/>
      <c r="OPV185" s="3"/>
      <c r="OPW185" s="3"/>
      <c r="OPX185" s="3"/>
      <c r="OPY185" s="3"/>
      <c r="OPZ185" s="3"/>
      <c r="OQA185" s="3"/>
      <c r="OQB185" s="3"/>
      <c r="OQC185" s="3"/>
      <c r="OQD185" s="3"/>
      <c r="OQE185" s="3"/>
      <c r="OQF185" s="3"/>
      <c r="OQG185" s="3"/>
      <c r="OQH185" s="3"/>
      <c r="OQI185" s="3"/>
      <c r="OQJ185" s="3"/>
      <c r="OQK185" s="3"/>
      <c r="OQL185" s="3"/>
      <c r="OQM185" s="3"/>
      <c r="OQN185" s="3"/>
      <c r="OQO185" s="3"/>
      <c r="OQP185" s="3"/>
      <c r="OQQ185" s="3"/>
      <c r="OQR185" s="3"/>
      <c r="OQS185" s="3"/>
      <c r="OQT185" s="3"/>
      <c r="OQU185" s="3"/>
      <c r="OQV185" s="3"/>
      <c r="OQW185" s="3"/>
      <c r="OQX185" s="3"/>
      <c r="OQY185" s="3"/>
      <c r="OQZ185" s="3"/>
      <c r="ORA185" s="3"/>
      <c r="ORB185" s="3"/>
      <c r="ORC185" s="3"/>
      <c r="ORD185" s="3"/>
      <c r="ORE185" s="3"/>
      <c r="ORF185" s="3"/>
      <c r="ORG185" s="3"/>
      <c r="ORH185" s="3"/>
      <c r="ORI185" s="3"/>
      <c r="ORJ185" s="3"/>
      <c r="ORK185" s="3"/>
      <c r="ORL185" s="3"/>
      <c r="ORM185" s="3"/>
      <c r="ORN185" s="3"/>
      <c r="ORO185" s="3"/>
      <c r="ORP185" s="3"/>
      <c r="ORQ185" s="3"/>
      <c r="ORR185" s="3"/>
      <c r="ORS185" s="3"/>
      <c r="ORT185" s="3"/>
      <c r="ORU185" s="3"/>
      <c r="ORV185" s="3"/>
      <c r="ORW185" s="3"/>
      <c r="ORX185" s="3"/>
      <c r="ORY185" s="3"/>
      <c r="ORZ185" s="3"/>
      <c r="OSA185" s="3"/>
      <c r="OSB185" s="3"/>
      <c r="OSC185" s="3"/>
      <c r="OSD185" s="3"/>
      <c r="OSE185" s="3"/>
      <c r="OSF185" s="3"/>
      <c r="OSG185" s="3"/>
      <c r="OSH185" s="3"/>
      <c r="OSI185" s="3"/>
      <c r="OSJ185" s="3"/>
      <c r="OSK185" s="3"/>
      <c r="OSL185" s="3"/>
      <c r="OSM185" s="3"/>
      <c r="OSN185" s="3"/>
      <c r="OSO185" s="3"/>
      <c r="OSP185" s="3"/>
      <c r="OSQ185" s="3"/>
      <c r="OSR185" s="3"/>
      <c r="OSS185" s="3"/>
      <c r="OST185" s="3"/>
      <c r="OSU185" s="3"/>
      <c r="OSV185" s="3"/>
      <c r="OSW185" s="3"/>
      <c r="OSX185" s="3"/>
      <c r="OSY185" s="3"/>
      <c r="OSZ185" s="3"/>
      <c r="OTA185" s="3"/>
      <c r="OTB185" s="3"/>
      <c r="OTC185" s="3"/>
      <c r="OTD185" s="3"/>
      <c r="OTE185" s="3"/>
      <c r="OTF185" s="3"/>
      <c r="OTG185" s="3"/>
      <c r="OTH185" s="3"/>
      <c r="OTI185" s="3"/>
      <c r="OTJ185" s="3"/>
      <c r="OTK185" s="3"/>
      <c r="OTL185" s="3"/>
      <c r="OTM185" s="3"/>
      <c r="OTN185" s="3"/>
      <c r="OTO185" s="3"/>
      <c r="OTP185" s="3"/>
      <c r="OTQ185" s="3"/>
      <c r="OTR185" s="3"/>
      <c r="OTS185" s="3"/>
      <c r="OTT185" s="3"/>
      <c r="OTU185" s="3"/>
      <c r="OTV185" s="3"/>
      <c r="OTW185" s="3"/>
      <c r="OTX185" s="3"/>
      <c r="OTY185" s="3"/>
      <c r="OTZ185" s="3"/>
      <c r="OUA185" s="3"/>
      <c r="OUB185" s="3"/>
      <c r="OUC185" s="3"/>
      <c r="OUD185" s="3"/>
      <c r="OUE185" s="3"/>
      <c r="OUF185" s="3"/>
      <c r="OUG185" s="3"/>
      <c r="OUH185" s="3"/>
      <c r="OUI185" s="3"/>
      <c r="OUJ185" s="3"/>
      <c r="OUK185" s="3"/>
      <c r="OUL185" s="3"/>
      <c r="OUM185" s="3"/>
      <c r="OUN185" s="3"/>
      <c r="OUO185" s="3"/>
      <c r="OUP185" s="3"/>
      <c r="OUQ185" s="3"/>
      <c r="OUR185" s="3"/>
      <c r="OUS185" s="3"/>
      <c r="OUT185" s="3"/>
      <c r="OUU185" s="3"/>
      <c r="OUV185" s="3"/>
      <c r="OUW185" s="3"/>
      <c r="OUX185" s="3"/>
      <c r="OUY185" s="3"/>
      <c r="OUZ185" s="3"/>
      <c r="OVA185" s="3"/>
      <c r="OVB185" s="3"/>
      <c r="OVC185" s="3"/>
      <c r="OVD185" s="3"/>
      <c r="OVE185" s="3"/>
      <c r="OVF185" s="3"/>
      <c r="OVG185" s="3"/>
      <c r="OVH185" s="3"/>
      <c r="OVI185" s="3"/>
      <c r="OVJ185" s="3"/>
      <c r="OVK185" s="3"/>
      <c r="OVL185" s="3"/>
      <c r="OVM185" s="3"/>
      <c r="OVN185" s="3"/>
      <c r="OVO185" s="3"/>
      <c r="OVP185" s="3"/>
      <c r="OVQ185" s="3"/>
      <c r="OVR185" s="3"/>
      <c r="OVS185" s="3"/>
      <c r="OVT185" s="3"/>
      <c r="OVU185" s="3"/>
      <c r="OVV185" s="3"/>
      <c r="OVW185" s="3"/>
      <c r="OVX185" s="3"/>
      <c r="OVY185" s="3"/>
      <c r="OVZ185" s="3"/>
      <c r="OWA185" s="3"/>
      <c r="OWB185" s="3"/>
      <c r="OWC185" s="3"/>
      <c r="OWD185" s="3"/>
      <c r="OWE185" s="3"/>
      <c r="OWF185" s="3"/>
      <c r="OWG185" s="3"/>
      <c r="OWH185" s="3"/>
      <c r="OWI185" s="3"/>
      <c r="OWJ185" s="3"/>
      <c r="OWK185" s="3"/>
      <c r="OWL185" s="3"/>
      <c r="OWM185" s="3"/>
      <c r="OWN185" s="3"/>
      <c r="OWO185" s="3"/>
      <c r="OWP185" s="3"/>
      <c r="OWQ185" s="3"/>
      <c r="OWR185" s="3"/>
      <c r="OWS185" s="3"/>
      <c r="OWT185" s="3"/>
      <c r="OWU185" s="3"/>
      <c r="OWV185" s="3"/>
      <c r="OWW185" s="3"/>
      <c r="OWX185" s="3"/>
      <c r="OWY185" s="3"/>
      <c r="OWZ185" s="3"/>
      <c r="OXA185" s="3"/>
      <c r="OXB185" s="3"/>
      <c r="OXC185" s="3"/>
      <c r="OXD185" s="3"/>
      <c r="OXE185" s="3"/>
      <c r="OXF185" s="3"/>
      <c r="OXG185" s="3"/>
      <c r="OXH185" s="3"/>
      <c r="OXI185" s="3"/>
      <c r="OXJ185" s="3"/>
      <c r="OXK185" s="3"/>
      <c r="OXL185" s="3"/>
      <c r="OXM185" s="3"/>
      <c r="OXN185" s="3"/>
      <c r="OXO185" s="3"/>
      <c r="OXP185" s="3"/>
      <c r="OXQ185" s="3"/>
      <c r="OXR185" s="3"/>
      <c r="OXS185" s="3"/>
      <c r="OXT185" s="3"/>
      <c r="OXU185" s="3"/>
      <c r="OXV185" s="3"/>
      <c r="OXW185" s="3"/>
      <c r="OXX185" s="3"/>
      <c r="OXY185" s="3"/>
      <c r="OXZ185" s="3"/>
      <c r="OYA185" s="3"/>
      <c r="OYB185" s="3"/>
      <c r="OYC185" s="3"/>
      <c r="OYD185" s="3"/>
      <c r="OYE185" s="3"/>
      <c r="OYF185" s="3"/>
      <c r="OYG185" s="3"/>
      <c r="OYH185" s="3"/>
      <c r="OYI185" s="3"/>
      <c r="OYJ185" s="3"/>
      <c r="OYK185" s="3"/>
      <c r="OYL185" s="3"/>
      <c r="OYM185" s="3"/>
      <c r="OYN185" s="3"/>
      <c r="OYO185" s="3"/>
      <c r="OYP185" s="3"/>
      <c r="OYQ185" s="3"/>
      <c r="OYR185" s="3"/>
      <c r="OYS185" s="3"/>
      <c r="OYT185" s="3"/>
      <c r="OYU185" s="3"/>
      <c r="OYV185" s="3"/>
      <c r="OYW185" s="3"/>
      <c r="OYX185" s="3"/>
      <c r="OYY185" s="3"/>
      <c r="OYZ185" s="3"/>
      <c r="OZA185" s="3"/>
      <c r="OZB185" s="3"/>
      <c r="OZC185" s="3"/>
      <c r="OZD185" s="3"/>
      <c r="OZE185" s="3"/>
      <c r="OZF185" s="3"/>
      <c r="OZG185" s="3"/>
      <c r="OZH185" s="3"/>
      <c r="OZI185" s="3"/>
      <c r="OZJ185" s="3"/>
      <c r="OZK185" s="3"/>
      <c r="OZL185" s="3"/>
      <c r="OZM185" s="3"/>
      <c r="OZN185" s="3"/>
      <c r="OZO185" s="3"/>
      <c r="OZP185" s="3"/>
      <c r="OZQ185" s="3"/>
      <c r="OZR185" s="3"/>
      <c r="OZS185" s="3"/>
      <c r="OZT185" s="3"/>
      <c r="OZU185" s="3"/>
      <c r="OZV185" s="3"/>
      <c r="OZW185" s="3"/>
      <c r="OZX185" s="3"/>
      <c r="OZY185" s="3"/>
      <c r="OZZ185" s="3"/>
      <c r="PAA185" s="3"/>
      <c r="PAB185" s="3"/>
      <c r="PAC185" s="3"/>
      <c r="PAD185" s="3"/>
      <c r="PAE185" s="3"/>
      <c r="PAF185" s="3"/>
      <c r="PAG185" s="3"/>
      <c r="PAH185" s="3"/>
      <c r="PAI185" s="3"/>
      <c r="PAJ185" s="3"/>
      <c r="PAK185" s="3"/>
      <c r="PAL185" s="3"/>
      <c r="PAM185" s="3"/>
      <c r="PAN185" s="3"/>
      <c r="PAO185" s="3"/>
      <c r="PAP185" s="3"/>
      <c r="PAQ185" s="3"/>
      <c r="PAR185" s="3"/>
      <c r="PAS185" s="3"/>
      <c r="PAT185" s="3"/>
      <c r="PAU185" s="3"/>
      <c r="PAV185" s="3"/>
      <c r="PAW185" s="3"/>
      <c r="PAX185" s="3"/>
      <c r="PAY185" s="3"/>
      <c r="PAZ185" s="3"/>
      <c r="PBA185" s="3"/>
      <c r="PBB185" s="3"/>
      <c r="PBC185" s="3"/>
      <c r="PBD185" s="3"/>
      <c r="PBE185" s="3"/>
      <c r="PBF185" s="3"/>
      <c r="PBG185" s="3"/>
      <c r="PBH185" s="3"/>
      <c r="PBI185" s="3"/>
      <c r="PBJ185" s="3"/>
      <c r="PBK185" s="3"/>
      <c r="PBL185" s="3"/>
      <c r="PBM185" s="3"/>
      <c r="PBN185" s="3"/>
      <c r="PBO185" s="3"/>
      <c r="PBP185" s="3"/>
      <c r="PBQ185" s="3"/>
      <c r="PBR185" s="3"/>
      <c r="PBS185" s="3"/>
      <c r="PBT185" s="3"/>
      <c r="PBU185" s="3"/>
      <c r="PBV185" s="3"/>
      <c r="PBW185" s="3"/>
      <c r="PBX185" s="3"/>
      <c r="PBY185" s="3"/>
      <c r="PBZ185" s="3"/>
      <c r="PCA185" s="3"/>
      <c r="PCB185" s="3"/>
      <c r="PCC185" s="3"/>
      <c r="PCD185" s="3"/>
      <c r="PCE185" s="3"/>
      <c r="PCF185" s="3"/>
      <c r="PCG185" s="3"/>
      <c r="PCH185" s="3"/>
      <c r="PCI185" s="3"/>
      <c r="PCJ185" s="3"/>
      <c r="PCK185" s="3"/>
      <c r="PCL185" s="3"/>
      <c r="PCM185" s="3"/>
      <c r="PCN185" s="3"/>
      <c r="PCO185" s="3"/>
      <c r="PCP185" s="3"/>
      <c r="PCQ185" s="3"/>
      <c r="PCR185" s="3"/>
      <c r="PCS185" s="3"/>
      <c r="PCT185" s="3"/>
      <c r="PCU185" s="3"/>
      <c r="PCV185" s="3"/>
      <c r="PCW185" s="3"/>
      <c r="PCX185" s="3"/>
      <c r="PCY185" s="3"/>
      <c r="PCZ185" s="3"/>
      <c r="PDA185" s="3"/>
      <c r="PDB185" s="3"/>
      <c r="PDC185" s="3"/>
      <c r="PDD185" s="3"/>
      <c r="PDE185" s="3"/>
      <c r="PDF185" s="3"/>
      <c r="PDG185" s="3"/>
      <c r="PDH185" s="3"/>
      <c r="PDI185" s="3"/>
      <c r="PDJ185" s="3"/>
      <c r="PDK185" s="3"/>
      <c r="PDL185" s="3"/>
      <c r="PDM185" s="3"/>
      <c r="PDN185" s="3"/>
      <c r="PDO185" s="3"/>
      <c r="PDP185" s="3"/>
      <c r="PDQ185" s="3"/>
      <c r="PDR185" s="3"/>
      <c r="PDS185" s="3"/>
      <c r="PDT185" s="3"/>
      <c r="PDU185" s="3"/>
      <c r="PDV185" s="3"/>
      <c r="PDW185" s="3"/>
      <c r="PDX185" s="3"/>
      <c r="PDY185" s="3"/>
      <c r="PDZ185" s="3"/>
      <c r="PEA185" s="3"/>
      <c r="PEB185" s="3"/>
      <c r="PEC185" s="3"/>
      <c r="PED185" s="3"/>
      <c r="PEE185" s="3"/>
      <c r="PEF185" s="3"/>
      <c r="PEG185" s="3"/>
      <c r="PEH185" s="3"/>
      <c r="PEI185" s="3"/>
      <c r="PEJ185" s="3"/>
      <c r="PEK185" s="3"/>
      <c r="PEL185" s="3"/>
      <c r="PEM185" s="3"/>
      <c r="PEN185" s="3"/>
      <c r="PEO185" s="3"/>
      <c r="PEP185" s="3"/>
      <c r="PEQ185" s="3"/>
      <c r="PER185" s="3"/>
      <c r="PES185" s="3"/>
      <c r="PET185" s="3"/>
      <c r="PEU185" s="3"/>
      <c r="PEV185" s="3"/>
      <c r="PEW185" s="3"/>
      <c r="PEX185" s="3"/>
      <c r="PEY185" s="3"/>
      <c r="PEZ185" s="3"/>
      <c r="PFA185" s="3"/>
      <c r="PFB185" s="3"/>
      <c r="PFC185" s="3"/>
      <c r="PFD185" s="3"/>
      <c r="PFE185" s="3"/>
      <c r="PFF185" s="3"/>
      <c r="PFG185" s="3"/>
      <c r="PFH185" s="3"/>
      <c r="PFI185" s="3"/>
      <c r="PFJ185" s="3"/>
      <c r="PFK185" s="3"/>
      <c r="PFL185" s="3"/>
      <c r="PFM185" s="3"/>
      <c r="PFN185" s="3"/>
      <c r="PFO185" s="3"/>
      <c r="PFP185" s="3"/>
      <c r="PFQ185" s="3"/>
      <c r="PFR185" s="3"/>
      <c r="PFS185" s="3"/>
      <c r="PFT185" s="3"/>
      <c r="PFU185" s="3"/>
      <c r="PFV185" s="3"/>
      <c r="PFW185" s="3"/>
      <c r="PFX185" s="3"/>
      <c r="PFY185" s="3"/>
      <c r="PFZ185" s="3"/>
      <c r="PGA185" s="3"/>
      <c r="PGB185" s="3"/>
      <c r="PGC185" s="3"/>
      <c r="PGD185" s="3"/>
      <c r="PGE185" s="3"/>
      <c r="PGF185" s="3"/>
      <c r="PGG185" s="3"/>
      <c r="PGH185" s="3"/>
      <c r="PGI185" s="3"/>
      <c r="PGJ185" s="3"/>
      <c r="PGK185" s="3"/>
      <c r="PGL185" s="3"/>
      <c r="PGM185" s="3"/>
      <c r="PGN185" s="3"/>
      <c r="PGO185" s="3"/>
      <c r="PGP185" s="3"/>
      <c r="PGQ185" s="3"/>
      <c r="PGR185" s="3"/>
      <c r="PGS185" s="3"/>
      <c r="PGT185" s="3"/>
      <c r="PGU185" s="3"/>
      <c r="PGV185" s="3"/>
      <c r="PGW185" s="3"/>
      <c r="PGX185" s="3"/>
      <c r="PGY185" s="3"/>
      <c r="PGZ185" s="3"/>
      <c r="PHA185" s="3"/>
      <c r="PHB185" s="3"/>
      <c r="PHC185" s="3"/>
      <c r="PHD185" s="3"/>
      <c r="PHE185" s="3"/>
      <c r="PHF185" s="3"/>
      <c r="PHG185" s="3"/>
      <c r="PHH185" s="3"/>
      <c r="PHI185" s="3"/>
      <c r="PHJ185" s="3"/>
      <c r="PHK185" s="3"/>
      <c r="PHL185" s="3"/>
      <c r="PHM185" s="3"/>
      <c r="PHN185" s="3"/>
      <c r="PHO185" s="3"/>
      <c r="PHP185" s="3"/>
      <c r="PHQ185" s="3"/>
      <c r="PHR185" s="3"/>
      <c r="PHS185" s="3"/>
      <c r="PHT185" s="3"/>
      <c r="PHU185" s="3"/>
      <c r="PHV185" s="3"/>
      <c r="PHW185" s="3"/>
      <c r="PHX185" s="3"/>
      <c r="PHY185" s="3"/>
      <c r="PHZ185" s="3"/>
      <c r="PIA185" s="3"/>
      <c r="PIB185" s="3"/>
      <c r="PIC185" s="3"/>
      <c r="PID185" s="3"/>
      <c r="PIE185" s="3"/>
      <c r="PIF185" s="3"/>
      <c r="PIG185" s="3"/>
      <c r="PIH185" s="3"/>
      <c r="PII185" s="3"/>
      <c r="PIJ185" s="3"/>
      <c r="PIK185" s="3"/>
      <c r="PIL185" s="3"/>
      <c r="PIM185" s="3"/>
      <c r="PIN185" s="3"/>
      <c r="PIO185" s="3"/>
      <c r="PIP185" s="3"/>
      <c r="PIQ185" s="3"/>
      <c r="PIR185" s="3"/>
      <c r="PIS185" s="3"/>
      <c r="PIT185" s="3"/>
      <c r="PIU185" s="3"/>
      <c r="PIV185" s="3"/>
      <c r="PIW185" s="3"/>
      <c r="PIX185" s="3"/>
      <c r="PIY185" s="3"/>
      <c r="PIZ185" s="3"/>
      <c r="PJA185" s="3"/>
      <c r="PJB185" s="3"/>
      <c r="PJC185" s="3"/>
      <c r="PJD185" s="3"/>
      <c r="PJE185" s="3"/>
      <c r="PJF185" s="3"/>
      <c r="PJG185" s="3"/>
      <c r="PJH185" s="3"/>
      <c r="PJI185" s="3"/>
      <c r="PJJ185" s="3"/>
      <c r="PJK185" s="3"/>
      <c r="PJL185" s="3"/>
      <c r="PJM185" s="3"/>
      <c r="PJN185" s="3"/>
      <c r="PJO185" s="3"/>
      <c r="PJP185" s="3"/>
      <c r="PJQ185" s="3"/>
      <c r="PJR185" s="3"/>
      <c r="PJS185" s="3"/>
      <c r="PJT185" s="3"/>
      <c r="PJU185" s="3"/>
      <c r="PJV185" s="3"/>
      <c r="PJW185" s="3"/>
      <c r="PJX185" s="3"/>
      <c r="PJY185" s="3"/>
      <c r="PJZ185" s="3"/>
      <c r="PKA185" s="3"/>
      <c r="PKB185" s="3"/>
      <c r="PKC185" s="3"/>
      <c r="PKD185" s="3"/>
      <c r="PKE185" s="3"/>
      <c r="PKF185" s="3"/>
      <c r="PKG185" s="3"/>
      <c r="PKH185" s="3"/>
      <c r="PKI185" s="3"/>
      <c r="PKJ185" s="3"/>
      <c r="PKK185" s="3"/>
      <c r="PKL185" s="3"/>
      <c r="PKM185" s="3"/>
      <c r="PKN185" s="3"/>
      <c r="PKO185" s="3"/>
      <c r="PKP185" s="3"/>
      <c r="PKQ185" s="3"/>
      <c r="PKR185" s="3"/>
      <c r="PKS185" s="3"/>
      <c r="PKT185" s="3"/>
      <c r="PKU185" s="3"/>
      <c r="PKV185" s="3"/>
      <c r="PKW185" s="3"/>
      <c r="PKX185" s="3"/>
      <c r="PKY185" s="3"/>
      <c r="PKZ185" s="3"/>
      <c r="PLA185" s="3"/>
      <c r="PLB185" s="3"/>
      <c r="PLC185" s="3"/>
      <c r="PLD185" s="3"/>
      <c r="PLE185" s="3"/>
      <c r="PLF185" s="3"/>
      <c r="PLG185" s="3"/>
      <c r="PLH185" s="3"/>
      <c r="PLI185" s="3"/>
      <c r="PLJ185" s="3"/>
      <c r="PLK185" s="3"/>
      <c r="PLL185" s="3"/>
      <c r="PLM185" s="3"/>
      <c r="PLN185" s="3"/>
      <c r="PLO185" s="3"/>
      <c r="PLP185" s="3"/>
      <c r="PLQ185" s="3"/>
      <c r="PLR185" s="3"/>
      <c r="PLS185" s="3"/>
      <c r="PLT185" s="3"/>
      <c r="PLU185" s="3"/>
      <c r="PLV185" s="3"/>
      <c r="PLW185" s="3"/>
      <c r="PLX185" s="3"/>
      <c r="PLY185" s="3"/>
      <c r="PLZ185" s="3"/>
      <c r="PMA185" s="3"/>
      <c r="PMB185" s="3"/>
      <c r="PMC185" s="3"/>
      <c r="PMD185" s="3"/>
      <c r="PME185" s="3"/>
      <c r="PMF185" s="3"/>
      <c r="PMG185" s="3"/>
      <c r="PMH185" s="3"/>
      <c r="PMI185" s="3"/>
      <c r="PMJ185" s="3"/>
      <c r="PMK185" s="3"/>
      <c r="PML185" s="3"/>
      <c r="PMM185" s="3"/>
      <c r="PMN185" s="3"/>
      <c r="PMO185" s="3"/>
      <c r="PMP185" s="3"/>
      <c r="PMQ185" s="3"/>
      <c r="PMR185" s="3"/>
      <c r="PMS185" s="3"/>
      <c r="PMT185" s="3"/>
      <c r="PMU185" s="3"/>
      <c r="PMV185" s="3"/>
      <c r="PMW185" s="3"/>
      <c r="PMX185" s="3"/>
      <c r="PMY185" s="3"/>
      <c r="PMZ185" s="3"/>
      <c r="PNA185" s="3"/>
      <c r="PNB185" s="3"/>
      <c r="PNC185" s="3"/>
      <c r="PND185" s="3"/>
      <c r="PNE185" s="3"/>
      <c r="PNF185" s="3"/>
      <c r="PNG185" s="3"/>
      <c r="PNH185" s="3"/>
      <c r="PNI185" s="3"/>
      <c r="PNJ185" s="3"/>
      <c r="PNK185" s="3"/>
      <c r="PNL185" s="3"/>
      <c r="PNM185" s="3"/>
      <c r="PNN185" s="3"/>
      <c r="PNO185" s="3"/>
      <c r="PNP185" s="3"/>
      <c r="PNQ185" s="3"/>
      <c r="PNR185" s="3"/>
      <c r="PNS185" s="3"/>
      <c r="PNT185" s="3"/>
      <c r="PNU185" s="3"/>
      <c r="PNV185" s="3"/>
      <c r="PNW185" s="3"/>
      <c r="PNX185" s="3"/>
      <c r="PNY185" s="3"/>
      <c r="PNZ185" s="3"/>
      <c r="POA185" s="3"/>
      <c r="POB185" s="3"/>
      <c r="POC185" s="3"/>
      <c r="POD185" s="3"/>
      <c r="POE185" s="3"/>
      <c r="POF185" s="3"/>
      <c r="POG185" s="3"/>
      <c r="POH185" s="3"/>
      <c r="POI185" s="3"/>
      <c r="POJ185" s="3"/>
      <c r="POK185" s="3"/>
      <c r="POL185" s="3"/>
      <c r="POM185" s="3"/>
      <c r="PON185" s="3"/>
      <c r="POO185" s="3"/>
      <c r="POP185" s="3"/>
      <c r="POQ185" s="3"/>
      <c r="POR185" s="3"/>
      <c r="POS185" s="3"/>
      <c r="POT185" s="3"/>
      <c r="POU185" s="3"/>
      <c r="POV185" s="3"/>
      <c r="POW185" s="3"/>
      <c r="POX185" s="3"/>
      <c r="POY185" s="3"/>
      <c r="POZ185" s="3"/>
      <c r="PPA185" s="3"/>
      <c r="PPB185" s="3"/>
      <c r="PPC185" s="3"/>
      <c r="PPD185" s="3"/>
      <c r="PPE185" s="3"/>
      <c r="PPF185" s="3"/>
      <c r="PPG185" s="3"/>
      <c r="PPH185" s="3"/>
      <c r="PPI185" s="3"/>
      <c r="PPJ185" s="3"/>
      <c r="PPK185" s="3"/>
      <c r="PPL185" s="3"/>
      <c r="PPM185" s="3"/>
      <c r="PPN185" s="3"/>
      <c r="PPO185" s="3"/>
      <c r="PPP185" s="3"/>
      <c r="PPQ185" s="3"/>
      <c r="PPR185" s="3"/>
      <c r="PPS185" s="3"/>
      <c r="PPT185" s="3"/>
      <c r="PPU185" s="3"/>
      <c r="PPV185" s="3"/>
      <c r="PPW185" s="3"/>
      <c r="PPX185" s="3"/>
      <c r="PPY185" s="3"/>
      <c r="PPZ185" s="3"/>
      <c r="PQA185" s="3"/>
      <c r="PQB185" s="3"/>
      <c r="PQC185" s="3"/>
      <c r="PQD185" s="3"/>
      <c r="PQE185" s="3"/>
      <c r="PQF185" s="3"/>
      <c r="PQG185" s="3"/>
      <c r="PQH185" s="3"/>
      <c r="PQI185" s="3"/>
      <c r="PQJ185" s="3"/>
      <c r="PQK185" s="3"/>
      <c r="PQL185" s="3"/>
      <c r="PQM185" s="3"/>
      <c r="PQN185" s="3"/>
      <c r="PQO185" s="3"/>
      <c r="PQP185" s="3"/>
      <c r="PQQ185" s="3"/>
      <c r="PQR185" s="3"/>
      <c r="PQS185" s="3"/>
      <c r="PQT185" s="3"/>
      <c r="PQU185" s="3"/>
      <c r="PQV185" s="3"/>
      <c r="PQW185" s="3"/>
      <c r="PQX185" s="3"/>
      <c r="PQY185" s="3"/>
      <c r="PQZ185" s="3"/>
      <c r="PRA185" s="3"/>
      <c r="PRB185" s="3"/>
      <c r="PRC185" s="3"/>
      <c r="PRD185" s="3"/>
      <c r="PRE185" s="3"/>
      <c r="PRF185" s="3"/>
      <c r="PRG185" s="3"/>
      <c r="PRH185" s="3"/>
      <c r="PRI185" s="3"/>
      <c r="PRJ185" s="3"/>
      <c r="PRK185" s="3"/>
      <c r="PRL185" s="3"/>
      <c r="PRM185" s="3"/>
      <c r="PRN185" s="3"/>
      <c r="PRO185" s="3"/>
      <c r="PRP185" s="3"/>
      <c r="PRQ185" s="3"/>
      <c r="PRR185" s="3"/>
      <c r="PRS185" s="3"/>
      <c r="PRT185" s="3"/>
      <c r="PRU185" s="3"/>
      <c r="PRV185" s="3"/>
      <c r="PRW185" s="3"/>
      <c r="PRX185" s="3"/>
      <c r="PRY185" s="3"/>
      <c r="PRZ185" s="3"/>
      <c r="PSA185" s="3"/>
      <c r="PSB185" s="3"/>
      <c r="PSC185" s="3"/>
      <c r="PSD185" s="3"/>
      <c r="PSE185" s="3"/>
      <c r="PSF185" s="3"/>
      <c r="PSG185" s="3"/>
      <c r="PSH185" s="3"/>
      <c r="PSI185" s="3"/>
      <c r="PSJ185" s="3"/>
      <c r="PSK185" s="3"/>
      <c r="PSL185" s="3"/>
      <c r="PSM185" s="3"/>
      <c r="PSN185" s="3"/>
      <c r="PSO185" s="3"/>
      <c r="PSP185" s="3"/>
      <c r="PSQ185" s="3"/>
      <c r="PSR185" s="3"/>
      <c r="PSS185" s="3"/>
      <c r="PST185" s="3"/>
      <c r="PSU185" s="3"/>
      <c r="PSV185" s="3"/>
      <c r="PSW185" s="3"/>
      <c r="PSX185" s="3"/>
      <c r="PSY185" s="3"/>
      <c r="PSZ185" s="3"/>
      <c r="PTA185" s="3"/>
      <c r="PTB185" s="3"/>
      <c r="PTC185" s="3"/>
      <c r="PTD185" s="3"/>
      <c r="PTE185" s="3"/>
      <c r="PTF185" s="3"/>
      <c r="PTG185" s="3"/>
      <c r="PTH185" s="3"/>
      <c r="PTI185" s="3"/>
      <c r="PTJ185" s="3"/>
      <c r="PTK185" s="3"/>
      <c r="PTL185" s="3"/>
      <c r="PTM185" s="3"/>
      <c r="PTN185" s="3"/>
      <c r="PTO185" s="3"/>
      <c r="PTP185" s="3"/>
      <c r="PTQ185" s="3"/>
      <c r="PTR185" s="3"/>
      <c r="PTS185" s="3"/>
      <c r="PTT185" s="3"/>
      <c r="PTU185" s="3"/>
      <c r="PTV185" s="3"/>
      <c r="PTW185" s="3"/>
      <c r="PTX185" s="3"/>
      <c r="PTY185" s="3"/>
      <c r="PTZ185" s="3"/>
      <c r="PUA185" s="3"/>
      <c r="PUB185" s="3"/>
      <c r="PUC185" s="3"/>
      <c r="PUD185" s="3"/>
      <c r="PUE185" s="3"/>
      <c r="PUF185" s="3"/>
      <c r="PUG185" s="3"/>
      <c r="PUH185" s="3"/>
      <c r="PUI185" s="3"/>
      <c r="PUJ185" s="3"/>
      <c r="PUK185" s="3"/>
      <c r="PUL185" s="3"/>
      <c r="PUM185" s="3"/>
      <c r="PUN185" s="3"/>
      <c r="PUO185" s="3"/>
      <c r="PUP185" s="3"/>
      <c r="PUQ185" s="3"/>
      <c r="PUR185" s="3"/>
      <c r="PUS185" s="3"/>
      <c r="PUT185" s="3"/>
      <c r="PUU185" s="3"/>
      <c r="PUV185" s="3"/>
      <c r="PUW185" s="3"/>
      <c r="PUX185" s="3"/>
      <c r="PUY185" s="3"/>
      <c r="PUZ185" s="3"/>
      <c r="PVA185" s="3"/>
      <c r="PVB185" s="3"/>
      <c r="PVC185" s="3"/>
      <c r="PVD185" s="3"/>
      <c r="PVE185" s="3"/>
      <c r="PVF185" s="3"/>
      <c r="PVG185" s="3"/>
      <c r="PVH185" s="3"/>
      <c r="PVI185" s="3"/>
      <c r="PVJ185" s="3"/>
      <c r="PVK185" s="3"/>
      <c r="PVL185" s="3"/>
      <c r="PVM185" s="3"/>
      <c r="PVN185" s="3"/>
      <c r="PVO185" s="3"/>
      <c r="PVP185" s="3"/>
      <c r="PVQ185" s="3"/>
      <c r="PVR185" s="3"/>
      <c r="PVS185" s="3"/>
      <c r="PVT185" s="3"/>
      <c r="PVU185" s="3"/>
      <c r="PVV185" s="3"/>
      <c r="PVW185" s="3"/>
      <c r="PVX185" s="3"/>
      <c r="PVY185" s="3"/>
      <c r="PVZ185" s="3"/>
      <c r="PWA185" s="3"/>
      <c r="PWB185" s="3"/>
      <c r="PWC185" s="3"/>
      <c r="PWD185" s="3"/>
      <c r="PWE185" s="3"/>
      <c r="PWF185" s="3"/>
      <c r="PWG185" s="3"/>
      <c r="PWH185" s="3"/>
      <c r="PWI185" s="3"/>
      <c r="PWJ185" s="3"/>
      <c r="PWK185" s="3"/>
      <c r="PWL185" s="3"/>
      <c r="PWM185" s="3"/>
      <c r="PWN185" s="3"/>
      <c r="PWO185" s="3"/>
      <c r="PWP185" s="3"/>
      <c r="PWQ185" s="3"/>
      <c r="PWR185" s="3"/>
      <c r="PWS185" s="3"/>
      <c r="PWT185" s="3"/>
      <c r="PWU185" s="3"/>
      <c r="PWV185" s="3"/>
      <c r="PWW185" s="3"/>
      <c r="PWX185" s="3"/>
      <c r="PWY185" s="3"/>
      <c r="PWZ185" s="3"/>
      <c r="PXA185" s="3"/>
      <c r="PXB185" s="3"/>
      <c r="PXC185" s="3"/>
      <c r="PXD185" s="3"/>
      <c r="PXE185" s="3"/>
      <c r="PXF185" s="3"/>
      <c r="PXG185" s="3"/>
      <c r="PXH185" s="3"/>
      <c r="PXI185" s="3"/>
      <c r="PXJ185" s="3"/>
      <c r="PXK185" s="3"/>
      <c r="PXL185" s="3"/>
      <c r="PXM185" s="3"/>
      <c r="PXN185" s="3"/>
      <c r="PXO185" s="3"/>
      <c r="PXP185" s="3"/>
      <c r="PXQ185" s="3"/>
      <c r="PXR185" s="3"/>
      <c r="PXS185" s="3"/>
      <c r="PXT185" s="3"/>
      <c r="PXU185" s="3"/>
      <c r="PXV185" s="3"/>
      <c r="PXW185" s="3"/>
      <c r="PXX185" s="3"/>
      <c r="PXY185" s="3"/>
      <c r="PXZ185" s="3"/>
      <c r="PYA185" s="3"/>
      <c r="PYB185" s="3"/>
      <c r="PYC185" s="3"/>
      <c r="PYD185" s="3"/>
      <c r="PYE185" s="3"/>
      <c r="PYF185" s="3"/>
      <c r="PYG185" s="3"/>
      <c r="PYH185" s="3"/>
      <c r="PYI185" s="3"/>
      <c r="PYJ185" s="3"/>
      <c r="PYK185" s="3"/>
      <c r="PYL185" s="3"/>
      <c r="PYM185" s="3"/>
      <c r="PYN185" s="3"/>
      <c r="PYO185" s="3"/>
      <c r="PYP185" s="3"/>
      <c r="PYQ185" s="3"/>
      <c r="PYR185" s="3"/>
      <c r="PYS185" s="3"/>
      <c r="PYT185" s="3"/>
      <c r="PYU185" s="3"/>
      <c r="PYV185" s="3"/>
      <c r="PYW185" s="3"/>
      <c r="PYX185" s="3"/>
      <c r="PYY185" s="3"/>
      <c r="PYZ185" s="3"/>
      <c r="PZA185" s="3"/>
      <c r="PZB185" s="3"/>
      <c r="PZC185" s="3"/>
      <c r="PZD185" s="3"/>
      <c r="PZE185" s="3"/>
      <c r="PZF185" s="3"/>
      <c r="PZG185" s="3"/>
      <c r="PZH185" s="3"/>
      <c r="PZI185" s="3"/>
      <c r="PZJ185" s="3"/>
      <c r="PZK185" s="3"/>
      <c r="PZL185" s="3"/>
      <c r="PZM185" s="3"/>
      <c r="PZN185" s="3"/>
      <c r="PZO185" s="3"/>
      <c r="PZP185" s="3"/>
      <c r="PZQ185" s="3"/>
      <c r="PZR185" s="3"/>
      <c r="PZS185" s="3"/>
      <c r="PZT185" s="3"/>
      <c r="PZU185" s="3"/>
      <c r="PZV185" s="3"/>
      <c r="PZW185" s="3"/>
      <c r="PZX185" s="3"/>
      <c r="PZY185" s="3"/>
      <c r="PZZ185" s="3"/>
      <c r="QAA185" s="3"/>
      <c r="QAB185" s="3"/>
      <c r="QAC185" s="3"/>
      <c r="QAD185" s="3"/>
      <c r="QAE185" s="3"/>
      <c r="QAF185" s="3"/>
      <c r="QAG185" s="3"/>
      <c r="QAH185" s="3"/>
      <c r="QAI185" s="3"/>
      <c r="QAJ185" s="3"/>
      <c r="QAK185" s="3"/>
      <c r="QAL185" s="3"/>
      <c r="QAM185" s="3"/>
      <c r="QAN185" s="3"/>
      <c r="QAO185" s="3"/>
      <c r="QAP185" s="3"/>
      <c r="QAQ185" s="3"/>
      <c r="QAR185" s="3"/>
      <c r="QAS185" s="3"/>
      <c r="QAT185" s="3"/>
      <c r="QAU185" s="3"/>
      <c r="QAV185" s="3"/>
      <c r="QAW185" s="3"/>
      <c r="QAX185" s="3"/>
      <c r="QAY185" s="3"/>
      <c r="QAZ185" s="3"/>
      <c r="QBA185" s="3"/>
      <c r="QBB185" s="3"/>
      <c r="QBC185" s="3"/>
      <c r="QBD185" s="3"/>
      <c r="QBE185" s="3"/>
      <c r="QBF185" s="3"/>
      <c r="QBG185" s="3"/>
      <c r="QBH185" s="3"/>
      <c r="QBI185" s="3"/>
      <c r="QBJ185" s="3"/>
      <c r="QBK185" s="3"/>
      <c r="QBL185" s="3"/>
      <c r="QBM185" s="3"/>
      <c r="QBN185" s="3"/>
      <c r="QBO185" s="3"/>
      <c r="QBP185" s="3"/>
      <c r="QBQ185" s="3"/>
      <c r="QBR185" s="3"/>
      <c r="QBS185" s="3"/>
      <c r="QBT185" s="3"/>
      <c r="QBU185" s="3"/>
      <c r="QBV185" s="3"/>
      <c r="QBW185" s="3"/>
      <c r="QBX185" s="3"/>
      <c r="QBY185" s="3"/>
      <c r="QBZ185" s="3"/>
      <c r="QCA185" s="3"/>
      <c r="QCB185" s="3"/>
      <c r="QCC185" s="3"/>
      <c r="QCD185" s="3"/>
      <c r="QCE185" s="3"/>
      <c r="QCF185" s="3"/>
      <c r="QCG185" s="3"/>
      <c r="QCH185" s="3"/>
      <c r="QCI185" s="3"/>
      <c r="QCJ185" s="3"/>
      <c r="QCK185" s="3"/>
      <c r="QCL185" s="3"/>
      <c r="QCM185" s="3"/>
      <c r="QCN185" s="3"/>
      <c r="QCO185" s="3"/>
      <c r="QCP185" s="3"/>
      <c r="QCQ185" s="3"/>
      <c r="QCR185" s="3"/>
      <c r="QCS185" s="3"/>
      <c r="QCT185" s="3"/>
      <c r="QCU185" s="3"/>
      <c r="QCV185" s="3"/>
      <c r="QCW185" s="3"/>
      <c r="QCX185" s="3"/>
      <c r="QCY185" s="3"/>
      <c r="QCZ185" s="3"/>
      <c r="QDA185" s="3"/>
      <c r="QDB185" s="3"/>
      <c r="QDC185" s="3"/>
      <c r="QDD185" s="3"/>
      <c r="QDE185" s="3"/>
      <c r="QDF185" s="3"/>
      <c r="QDG185" s="3"/>
      <c r="QDH185" s="3"/>
      <c r="QDI185" s="3"/>
      <c r="QDJ185" s="3"/>
      <c r="QDK185" s="3"/>
      <c r="QDL185" s="3"/>
      <c r="QDM185" s="3"/>
      <c r="QDN185" s="3"/>
      <c r="QDO185" s="3"/>
      <c r="QDP185" s="3"/>
      <c r="QDQ185" s="3"/>
      <c r="QDR185" s="3"/>
      <c r="QDS185" s="3"/>
      <c r="QDT185" s="3"/>
      <c r="QDU185" s="3"/>
      <c r="QDV185" s="3"/>
      <c r="QDW185" s="3"/>
      <c r="QDX185" s="3"/>
      <c r="QDY185" s="3"/>
      <c r="QDZ185" s="3"/>
      <c r="QEA185" s="3"/>
      <c r="QEB185" s="3"/>
      <c r="QEC185" s="3"/>
      <c r="QED185" s="3"/>
      <c r="QEE185" s="3"/>
      <c r="QEF185" s="3"/>
      <c r="QEG185" s="3"/>
      <c r="QEH185" s="3"/>
      <c r="QEI185" s="3"/>
      <c r="QEJ185" s="3"/>
      <c r="QEK185" s="3"/>
      <c r="QEL185" s="3"/>
      <c r="QEM185" s="3"/>
      <c r="QEN185" s="3"/>
      <c r="QEO185" s="3"/>
      <c r="QEP185" s="3"/>
      <c r="QEQ185" s="3"/>
      <c r="QER185" s="3"/>
      <c r="QES185" s="3"/>
      <c r="QET185" s="3"/>
      <c r="QEU185" s="3"/>
      <c r="QEV185" s="3"/>
      <c r="QEW185" s="3"/>
      <c r="QEX185" s="3"/>
      <c r="QEY185" s="3"/>
      <c r="QEZ185" s="3"/>
      <c r="QFA185" s="3"/>
      <c r="QFB185" s="3"/>
      <c r="QFC185" s="3"/>
      <c r="QFD185" s="3"/>
      <c r="QFE185" s="3"/>
      <c r="QFF185" s="3"/>
      <c r="QFG185" s="3"/>
      <c r="QFH185" s="3"/>
      <c r="QFI185" s="3"/>
      <c r="QFJ185" s="3"/>
      <c r="QFK185" s="3"/>
      <c r="QFL185" s="3"/>
      <c r="QFM185" s="3"/>
      <c r="QFN185" s="3"/>
      <c r="QFO185" s="3"/>
      <c r="QFP185" s="3"/>
      <c r="QFQ185" s="3"/>
      <c r="QFR185" s="3"/>
      <c r="QFS185" s="3"/>
      <c r="QFT185" s="3"/>
      <c r="QFU185" s="3"/>
      <c r="QFV185" s="3"/>
      <c r="QFW185" s="3"/>
      <c r="QFX185" s="3"/>
      <c r="QFY185" s="3"/>
      <c r="QFZ185" s="3"/>
      <c r="QGA185" s="3"/>
      <c r="QGB185" s="3"/>
      <c r="QGC185" s="3"/>
      <c r="QGD185" s="3"/>
      <c r="QGE185" s="3"/>
      <c r="QGF185" s="3"/>
      <c r="QGG185" s="3"/>
      <c r="QGH185" s="3"/>
      <c r="QGI185" s="3"/>
      <c r="QGJ185" s="3"/>
      <c r="QGK185" s="3"/>
      <c r="QGL185" s="3"/>
      <c r="QGM185" s="3"/>
      <c r="QGN185" s="3"/>
      <c r="QGO185" s="3"/>
      <c r="QGP185" s="3"/>
      <c r="QGQ185" s="3"/>
      <c r="QGR185" s="3"/>
      <c r="QGS185" s="3"/>
      <c r="QGT185" s="3"/>
      <c r="QGU185" s="3"/>
      <c r="QGV185" s="3"/>
      <c r="QGW185" s="3"/>
      <c r="QGX185" s="3"/>
      <c r="QGY185" s="3"/>
      <c r="QGZ185" s="3"/>
      <c r="QHA185" s="3"/>
      <c r="QHB185" s="3"/>
      <c r="QHC185" s="3"/>
      <c r="QHD185" s="3"/>
      <c r="QHE185" s="3"/>
      <c r="QHF185" s="3"/>
      <c r="QHG185" s="3"/>
      <c r="QHH185" s="3"/>
      <c r="QHI185" s="3"/>
      <c r="QHJ185" s="3"/>
      <c r="QHK185" s="3"/>
      <c r="QHL185" s="3"/>
      <c r="QHM185" s="3"/>
      <c r="QHN185" s="3"/>
      <c r="QHO185" s="3"/>
      <c r="QHP185" s="3"/>
      <c r="QHQ185" s="3"/>
      <c r="QHR185" s="3"/>
      <c r="QHS185" s="3"/>
      <c r="QHT185" s="3"/>
      <c r="QHU185" s="3"/>
      <c r="QHV185" s="3"/>
      <c r="QHW185" s="3"/>
      <c r="QHX185" s="3"/>
      <c r="QHY185" s="3"/>
      <c r="QHZ185" s="3"/>
      <c r="QIA185" s="3"/>
      <c r="QIB185" s="3"/>
      <c r="QIC185" s="3"/>
      <c r="QID185" s="3"/>
      <c r="QIE185" s="3"/>
      <c r="QIF185" s="3"/>
      <c r="QIG185" s="3"/>
      <c r="QIH185" s="3"/>
      <c r="QII185" s="3"/>
      <c r="QIJ185" s="3"/>
      <c r="QIK185" s="3"/>
      <c r="QIL185" s="3"/>
      <c r="QIM185" s="3"/>
      <c r="QIN185" s="3"/>
      <c r="QIO185" s="3"/>
      <c r="QIP185" s="3"/>
      <c r="QIQ185" s="3"/>
      <c r="QIR185" s="3"/>
      <c r="QIS185" s="3"/>
      <c r="QIT185" s="3"/>
      <c r="QIU185" s="3"/>
      <c r="QIV185" s="3"/>
      <c r="QIW185" s="3"/>
      <c r="QIX185" s="3"/>
      <c r="QIY185" s="3"/>
      <c r="QIZ185" s="3"/>
      <c r="QJA185" s="3"/>
      <c r="QJB185" s="3"/>
      <c r="QJC185" s="3"/>
      <c r="QJD185" s="3"/>
      <c r="QJE185" s="3"/>
      <c r="QJF185" s="3"/>
      <c r="QJG185" s="3"/>
      <c r="QJH185" s="3"/>
      <c r="QJI185" s="3"/>
      <c r="QJJ185" s="3"/>
      <c r="QJK185" s="3"/>
      <c r="QJL185" s="3"/>
      <c r="QJM185" s="3"/>
      <c r="QJN185" s="3"/>
      <c r="QJO185" s="3"/>
      <c r="QJP185" s="3"/>
      <c r="QJQ185" s="3"/>
      <c r="QJR185" s="3"/>
      <c r="QJS185" s="3"/>
      <c r="QJT185" s="3"/>
      <c r="QJU185" s="3"/>
      <c r="QJV185" s="3"/>
      <c r="QJW185" s="3"/>
      <c r="QJX185" s="3"/>
      <c r="QJY185" s="3"/>
      <c r="QJZ185" s="3"/>
      <c r="QKA185" s="3"/>
      <c r="QKB185" s="3"/>
      <c r="QKC185" s="3"/>
      <c r="QKD185" s="3"/>
      <c r="QKE185" s="3"/>
      <c r="QKF185" s="3"/>
      <c r="QKG185" s="3"/>
      <c r="QKH185" s="3"/>
      <c r="QKI185" s="3"/>
      <c r="QKJ185" s="3"/>
      <c r="QKK185" s="3"/>
      <c r="QKL185" s="3"/>
      <c r="QKM185" s="3"/>
      <c r="QKN185" s="3"/>
      <c r="QKO185" s="3"/>
      <c r="QKP185" s="3"/>
      <c r="QKQ185" s="3"/>
      <c r="QKR185" s="3"/>
      <c r="QKS185" s="3"/>
      <c r="QKT185" s="3"/>
      <c r="QKU185" s="3"/>
      <c r="QKV185" s="3"/>
      <c r="QKW185" s="3"/>
      <c r="QKX185" s="3"/>
      <c r="QKY185" s="3"/>
      <c r="QKZ185" s="3"/>
      <c r="QLA185" s="3"/>
      <c r="QLB185" s="3"/>
      <c r="QLC185" s="3"/>
      <c r="QLD185" s="3"/>
      <c r="QLE185" s="3"/>
      <c r="QLF185" s="3"/>
      <c r="QLG185" s="3"/>
      <c r="QLH185" s="3"/>
      <c r="QLI185" s="3"/>
      <c r="QLJ185" s="3"/>
      <c r="QLK185" s="3"/>
      <c r="QLL185" s="3"/>
      <c r="QLM185" s="3"/>
      <c r="QLN185" s="3"/>
      <c r="QLO185" s="3"/>
      <c r="QLP185" s="3"/>
      <c r="QLQ185" s="3"/>
      <c r="QLR185" s="3"/>
      <c r="QLS185" s="3"/>
      <c r="QLT185" s="3"/>
      <c r="QLU185" s="3"/>
      <c r="QLV185" s="3"/>
      <c r="QLW185" s="3"/>
      <c r="QLX185" s="3"/>
      <c r="QLY185" s="3"/>
      <c r="QLZ185" s="3"/>
      <c r="QMA185" s="3"/>
      <c r="QMB185" s="3"/>
      <c r="QMC185" s="3"/>
      <c r="QMD185" s="3"/>
      <c r="QME185" s="3"/>
      <c r="QMF185" s="3"/>
      <c r="QMG185" s="3"/>
      <c r="QMH185" s="3"/>
      <c r="QMI185" s="3"/>
      <c r="QMJ185" s="3"/>
      <c r="QMK185" s="3"/>
      <c r="QML185" s="3"/>
      <c r="QMM185" s="3"/>
      <c r="QMN185" s="3"/>
      <c r="QMO185" s="3"/>
      <c r="QMP185" s="3"/>
      <c r="QMQ185" s="3"/>
      <c r="QMR185" s="3"/>
      <c r="QMS185" s="3"/>
      <c r="QMT185" s="3"/>
      <c r="QMU185" s="3"/>
      <c r="QMV185" s="3"/>
      <c r="QMW185" s="3"/>
      <c r="QMX185" s="3"/>
      <c r="QMY185" s="3"/>
      <c r="QMZ185" s="3"/>
      <c r="QNA185" s="3"/>
      <c r="QNB185" s="3"/>
      <c r="QNC185" s="3"/>
      <c r="QND185" s="3"/>
      <c r="QNE185" s="3"/>
      <c r="QNF185" s="3"/>
      <c r="QNG185" s="3"/>
      <c r="QNH185" s="3"/>
      <c r="QNI185" s="3"/>
      <c r="QNJ185" s="3"/>
      <c r="QNK185" s="3"/>
      <c r="QNL185" s="3"/>
      <c r="QNM185" s="3"/>
      <c r="QNN185" s="3"/>
      <c r="QNO185" s="3"/>
      <c r="QNP185" s="3"/>
      <c r="QNQ185" s="3"/>
      <c r="QNR185" s="3"/>
      <c r="QNS185" s="3"/>
      <c r="QNT185" s="3"/>
      <c r="QNU185" s="3"/>
      <c r="QNV185" s="3"/>
      <c r="QNW185" s="3"/>
      <c r="QNX185" s="3"/>
      <c r="QNY185" s="3"/>
      <c r="QNZ185" s="3"/>
      <c r="QOA185" s="3"/>
      <c r="QOB185" s="3"/>
      <c r="QOC185" s="3"/>
      <c r="QOD185" s="3"/>
      <c r="QOE185" s="3"/>
      <c r="QOF185" s="3"/>
      <c r="QOG185" s="3"/>
      <c r="QOH185" s="3"/>
      <c r="QOI185" s="3"/>
      <c r="QOJ185" s="3"/>
      <c r="QOK185" s="3"/>
      <c r="QOL185" s="3"/>
      <c r="QOM185" s="3"/>
      <c r="QON185" s="3"/>
      <c r="QOO185" s="3"/>
      <c r="QOP185" s="3"/>
      <c r="QOQ185" s="3"/>
      <c r="QOR185" s="3"/>
      <c r="QOS185" s="3"/>
      <c r="QOT185" s="3"/>
      <c r="QOU185" s="3"/>
      <c r="QOV185" s="3"/>
      <c r="QOW185" s="3"/>
      <c r="QOX185" s="3"/>
      <c r="QOY185" s="3"/>
      <c r="QOZ185" s="3"/>
      <c r="QPA185" s="3"/>
      <c r="QPB185" s="3"/>
      <c r="QPC185" s="3"/>
      <c r="QPD185" s="3"/>
      <c r="QPE185" s="3"/>
      <c r="QPF185" s="3"/>
      <c r="QPG185" s="3"/>
      <c r="QPH185" s="3"/>
      <c r="QPI185" s="3"/>
      <c r="QPJ185" s="3"/>
      <c r="QPK185" s="3"/>
      <c r="QPL185" s="3"/>
      <c r="QPM185" s="3"/>
      <c r="QPN185" s="3"/>
      <c r="QPO185" s="3"/>
      <c r="QPP185" s="3"/>
      <c r="QPQ185" s="3"/>
      <c r="QPR185" s="3"/>
      <c r="QPS185" s="3"/>
      <c r="QPT185" s="3"/>
      <c r="QPU185" s="3"/>
      <c r="QPV185" s="3"/>
      <c r="QPW185" s="3"/>
      <c r="QPX185" s="3"/>
      <c r="QPY185" s="3"/>
      <c r="QPZ185" s="3"/>
      <c r="QQA185" s="3"/>
      <c r="QQB185" s="3"/>
      <c r="QQC185" s="3"/>
      <c r="QQD185" s="3"/>
      <c r="QQE185" s="3"/>
      <c r="QQF185" s="3"/>
      <c r="QQG185" s="3"/>
      <c r="QQH185" s="3"/>
      <c r="QQI185" s="3"/>
      <c r="QQJ185" s="3"/>
      <c r="QQK185" s="3"/>
      <c r="QQL185" s="3"/>
      <c r="QQM185" s="3"/>
      <c r="QQN185" s="3"/>
      <c r="QQO185" s="3"/>
      <c r="QQP185" s="3"/>
      <c r="QQQ185" s="3"/>
      <c r="QQR185" s="3"/>
      <c r="QQS185" s="3"/>
      <c r="QQT185" s="3"/>
      <c r="QQU185" s="3"/>
      <c r="QQV185" s="3"/>
      <c r="QQW185" s="3"/>
      <c r="QQX185" s="3"/>
      <c r="QQY185" s="3"/>
      <c r="QQZ185" s="3"/>
      <c r="QRA185" s="3"/>
      <c r="QRB185" s="3"/>
      <c r="QRC185" s="3"/>
      <c r="QRD185" s="3"/>
      <c r="QRE185" s="3"/>
      <c r="QRF185" s="3"/>
      <c r="QRG185" s="3"/>
      <c r="QRH185" s="3"/>
      <c r="QRI185" s="3"/>
      <c r="QRJ185" s="3"/>
      <c r="QRK185" s="3"/>
      <c r="QRL185" s="3"/>
      <c r="QRM185" s="3"/>
      <c r="QRN185" s="3"/>
      <c r="QRO185" s="3"/>
      <c r="QRP185" s="3"/>
      <c r="QRQ185" s="3"/>
      <c r="QRR185" s="3"/>
      <c r="QRS185" s="3"/>
      <c r="QRT185" s="3"/>
      <c r="QRU185" s="3"/>
      <c r="QRV185" s="3"/>
      <c r="QRW185" s="3"/>
      <c r="QRX185" s="3"/>
      <c r="QRY185" s="3"/>
      <c r="QRZ185" s="3"/>
      <c r="QSA185" s="3"/>
      <c r="QSB185" s="3"/>
      <c r="QSC185" s="3"/>
      <c r="QSD185" s="3"/>
      <c r="QSE185" s="3"/>
      <c r="QSF185" s="3"/>
      <c r="QSG185" s="3"/>
      <c r="QSH185" s="3"/>
      <c r="QSI185" s="3"/>
      <c r="QSJ185" s="3"/>
      <c r="QSK185" s="3"/>
      <c r="QSL185" s="3"/>
      <c r="QSM185" s="3"/>
      <c r="QSN185" s="3"/>
      <c r="QSO185" s="3"/>
      <c r="QSP185" s="3"/>
      <c r="QSQ185" s="3"/>
      <c r="QSR185" s="3"/>
      <c r="QSS185" s="3"/>
      <c r="QST185" s="3"/>
      <c r="QSU185" s="3"/>
      <c r="QSV185" s="3"/>
      <c r="QSW185" s="3"/>
      <c r="QSX185" s="3"/>
      <c r="QSY185" s="3"/>
      <c r="QSZ185" s="3"/>
      <c r="QTA185" s="3"/>
      <c r="QTB185" s="3"/>
      <c r="QTC185" s="3"/>
      <c r="QTD185" s="3"/>
      <c r="QTE185" s="3"/>
      <c r="QTF185" s="3"/>
      <c r="QTG185" s="3"/>
      <c r="QTH185" s="3"/>
      <c r="QTI185" s="3"/>
      <c r="QTJ185" s="3"/>
      <c r="QTK185" s="3"/>
      <c r="QTL185" s="3"/>
      <c r="QTM185" s="3"/>
      <c r="QTN185" s="3"/>
      <c r="QTO185" s="3"/>
      <c r="QTP185" s="3"/>
      <c r="QTQ185" s="3"/>
      <c r="QTR185" s="3"/>
      <c r="QTS185" s="3"/>
      <c r="QTT185" s="3"/>
      <c r="QTU185" s="3"/>
      <c r="QTV185" s="3"/>
      <c r="QTW185" s="3"/>
      <c r="QTX185" s="3"/>
      <c r="QTY185" s="3"/>
      <c r="QTZ185" s="3"/>
      <c r="QUA185" s="3"/>
      <c r="QUB185" s="3"/>
      <c r="QUC185" s="3"/>
      <c r="QUD185" s="3"/>
      <c r="QUE185" s="3"/>
      <c r="QUF185" s="3"/>
      <c r="QUG185" s="3"/>
      <c r="QUH185" s="3"/>
      <c r="QUI185" s="3"/>
      <c r="QUJ185" s="3"/>
      <c r="QUK185" s="3"/>
      <c r="QUL185" s="3"/>
      <c r="QUM185" s="3"/>
      <c r="QUN185" s="3"/>
      <c r="QUO185" s="3"/>
      <c r="QUP185" s="3"/>
      <c r="QUQ185" s="3"/>
      <c r="QUR185" s="3"/>
      <c r="QUS185" s="3"/>
      <c r="QUT185" s="3"/>
      <c r="QUU185" s="3"/>
      <c r="QUV185" s="3"/>
      <c r="QUW185" s="3"/>
      <c r="QUX185" s="3"/>
      <c r="QUY185" s="3"/>
      <c r="QUZ185" s="3"/>
      <c r="QVA185" s="3"/>
      <c r="QVB185" s="3"/>
      <c r="QVC185" s="3"/>
      <c r="QVD185" s="3"/>
      <c r="QVE185" s="3"/>
      <c r="QVF185" s="3"/>
      <c r="QVG185" s="3"/>
      <c r="QVH185" s="3"/>
      <c r="QVI185" s="3"/>
      <c r="QVJ185" s="3"/>
      <c r="QVK185" s="3"/>
      <c r="QVL185" s="3"/>
      <c r="QVM185" s="3"/>
      <c r="QVN185" s="3"/>
      <c r="QVO185" s="3"/>
      <c r="QVP185" s="3"/>
      <c r="QVQ185" s="3"/>
      <c r="QVR185" s="3"/>
      <c r="QVS185" s="3"/>
      <c r="QVT185" s="3"/>
      <c r="QVU185" s="3"/>
      <c r="QVV185" s="3"/>
      <c r="QVW185" s="3"/>
      <c r="QVX185" s="3"/>
      <c r="QVY185" s="3"/>
      <c r="QVZ185" s="3"/>
      <c r="QWA185" s="3"/>
      <c r="QWB185" s="3"/>
      <c r="QWC185" s="3"/>
      <c r="QWD185" s="3"/>
      <c r="QWE185" s="3"/>
      <c r="QWF185" s="3"/>
      <c r="QWG185" s="3"/>
      <c r="QWH185" s="3"/>
      <c r="QWI185" s="3"/>
      <c r="QWJ185" s="3"/>
      <c r="QWK185" s="3"/>
      <c r="QWL185" s="3"/>
      <c r="QWM185" s="3"/>
      <c r="QWN185" s="3"/>
      <c r="QWO185" s="3"/>
      <c r="QWP185" s="3"/>
      <c r="QWQ185" s="3"/>
      <c r="QWR185" s="3"/>
      <c r="QWS185" s="3"/>
      <c r="QWT185" s="3"/>
      <c r="QWU185" s="3"/>
      <c r="QWV185" s="3"/>
      <c r="QWW185" s="3"/>
      <c r="QWX185" s="3"/>
      <c r="QWY185" s="3"/>
      <c r="QWZ185" s="3"/>
      <c r="QXA185" s="3"/>
      <c r="QXB185" s="3"/>
      <c r="QXC185" s="3"/>
      <c r="QXD185" s="3"/>
      <c r="QXE185" s="3"/>
      <c r="QXF185" s="3"/>
      <c r="QXG185" s="3"/>
      <c r="QXH185" s="3"/>
      <c r="QXI185" s="3"/>
      <c r="QXJ185" s="3"/>
      <c r="QXK185" s="3"/>
      <c r="QXL185" s="3"/>
      <c r="QXM185" s="3"/>
      <c r="QXN185" s="3"/>
      <c r="QXO185" s="3"/>
      <c r="QXP185" s="3"/>
      <c r="QXQ185" s="3"/>
      <c r="QXR185" s="3"/>
      <c r="QXS185" s="3"/>
      <c r="QXT185" s="3"/>
      <c r="QXU185" s="3"/>
      <c r="QXV185" s="3"/>
      <c r="QXW185" s="3"/>
      <c r="QXX185" s="3"/>
      <c r="QXY185" s="3"/>
      <c r="QXZ185" s="3"/>
      <c r="QYA185" s="3"/>
      <c r="QYB185" s="3"/>
      <c r="QYC185" s="3"/>
      <c r="QYD185" s="3"/>
      <c r="QYE185" s="3"/>
      <c r="QYF185" s="3"/>
      <c r="QYG185" s="3"/>
      <c r="QYH185" s="3"/>
      <c r="QYI185" s="3"/>
      <c r="QYJ185" s="3"/>
      <c r="QYK185" s="3"/>
      <c r="QYL185" s="3"/>
      <c r="QYM185" s="3"/>
      <c r="QYN185" s="3"/>
      <c r="QYO185" s="3"/>
      <c r="QYP185" s="3"/>
      <c r="QYQ185" s="3"/>
      <c r="QYR185" s="3"/>
      <c r="QYS185" s="3"/>
      <c r="QYT185" s="3"/>
      <c r="QYU185" s="3"/>
      <c r="QYV185" s="3"/>
      <c r="QYW185" s="3"/>
      <c r="QYX185" s="3"/>
      <c r="QYY185" s="3"/>
      <c r="QYZ185" s="3"/>
      <c r="QZA185" s="3"/>
      <c r="QZB185" s="3"/>
      <c r="QZC185" s="3"/>
      <c r="QZD185" s="3"/>
      <c r="QZE185" s="3"/>
      <c r="QZF185" s="3"/>
      <c r="QZG185" s="3"/>
      <c r="QZH185" s="3"/>
      <c r="QZI185" s="3"/>
      <c r="QZJ185" s="3"/>
      <c r="QZK185" s="3"/>
      <c r="QZL185" s="3"/>
      <c r="QZM185" s="3"/>
      <c r="QZN185" s="3"/>
      <c r="QZO185" s="3"/>
      <c r="QZP185" s="3"/>
      <c r="QZQ185" s="3"/>
      <c r="QZR185" s="3"/>
      <c r="QZS185" s="3"/>
      <c r="QZT185" s="3"/>
      <c r="QZU185" s="3"/>
      <c r="QZV185" s="3"/>
      <c r="QZW185" s="3"/>
      <c r="QZX185" s="3"/>
      <c r="QZY185" s="3"/>
      <c r="QZZ185" s="3"/>
      <c r="RAA185" s="3"/>
      <c r="RAB185" s="3"/>
      <c r="RAC185" s="3"/>
      <c r="RAD185" s="3"/>
      <c r="RAE185" s="3"/>
      <c r="RAF185" s="3"/>
      <c r="RAG185" s="3"/>
      <c r="RAH185" s="3"/>
      <c r="RAI185" s="3"/>
      <c r="RAJ185" s="3"/>
      <c r="RAK185" s="3"/>
      <c r="RAL185" s="3"/>
      <c r="RAM185" s="3"/>
      <c r="RAN185" s="3"/>
      <c r="RAO185" s="3"/>
      <c r="RAP185" s="3"/>
      <c r="RAQ185" s="3"/>
      <c r="RAR185" s="3"/>
      <c r="RAS185" s="3"/>
      <c r="RAT185" s="3"/>
      <c r="RAU185" s="3"/>
      <c r="RAV185" s="3"/>
      <c r="RAW185" s="3"/>
      <c r="RAX185" s="3"/>
      <c r="RAY185" s="3"/>
      <c r="RAZ185" s="3"/>
      <c r="RBA185" s="3"/>
      <c r="RBB185" s="3"/>
      <c r="RBC185" s="3"/>
      <c r="RBD185" s="3"/>
      <c r="RBE185" s="3"/>
      <c r="RBF185" s="3"/>
      <c r="RBG185" s="3"/>
      <c r="RBH185" s="3"/>
      <c r="RBI185" s="3"/>
      <c r="RBJ185" s="3"/>
      <c r="RBK185" s="3"/>
      <c r="RBL185" s="3"/>
      <c r="RBM185" s="3"/>
      <c r="RBN185" s="3"/>
      <c r="RBO185" s="3"/>
      <c r="RBP185" s="3"/>
      <c r="RBQ185" s="3"/>
      <c r="RBR185" s="3"/>
      <c r="RBS185" s="3"/>
      <c r="RBT185" s="3"/>
      <c r="RBU185" s="3"/>
      <c r="RBV185" s="3"/>
      <c r="RBW185" s="3"/>
      <c r="RBX185" s="3"/>
      <c r="RBY185" s="3"/>
      <c r="RBZ185" s="3"/>
      <c r="RCA185" s="3"/>
      <c r="RCB185" s="3"/>
      <c r="RCC185" s="3"/>
      <c r="RCD185" s="3"/>
      <c r="RCE185" s="3"/>
      <c r="RCF185" s="3"/>
      <c r="RCG185" s="3"/>
      <c r="RCH185" s="3"/>
      <c r="RCI185" s="3"/>
      <c r="RCJ185" s="3"/>
      <c r="RCK185" s="3"/>
      <c r="RCL185" s="3"/>
      <c r="RCM185" s="3"/>
      <c r="RCN185" s="3"/>
      <c r="RCO185" s="3"/>
      <c r="RCP185" s="3"/>
      <c r="RCQ185" s="3"/>
      <c r="RCR185" s="3"/>
      <c r="RCS185" s="3"/>
      <c r="RCT185" s="3"/>
      <c r="RCU185" s="3"/>
      <c r="RCV185" s="3"/>
      <c r="RCW185" s="3"/>
      <c r="RCX185" s="3"/>
      <c r="RCY185" s="3"/>
      <c r="RCZ185" s="3"/>
      <c r="RDA185" s="3"/>
      <c r="RDB185" s="3"/>
      <c r="RDC185" s="3"/>
      <c r="RDD185" s="3"/>
      <c r="RDE185" s="3"/>
      <c r="RDF185" s="3"/>
      <c r="RDG185" s="3"/>
      <c r="RDH185" s="3"/>
      <c r="RDI185" s="3"/>
      <c r="RDJ185" s="3"/>
      <c r="RDK185" s="3"/>
      <c r="RDL185" s="3"/>
      <c r="RDM185" s="3"/>
      <c r="RDN185" s="3"/>
      <c r="RDO185" s="3"/>
      <c r="RDP185" s="3"/>
      <c r="RDQ185" s="3"/>
      <c r="RDR185" s="3"/>
      <c r="RDS185" s="3"/>
      <c r="RDT185" s="3"/>
      <c r="RDU185" s="3"/>
      <c r="RDV185" s="3"/>
      <c r="RDW185" s="3"/>
      <c r="RDX185" s="3"/>
      <c r="RDY185" s="3"/>
      <c r="RDZ185" s="3"/>
      <c r="REA185" s="3"/>
      <c r="REB185" s="3"/>
      <c r="REC185" s="3"/>
      <c r="RED185" s="3"/>
      <c r="REE185" s="3"/>
      <c r="REF185" s="3"/>
      <c r="REG185" s="3"/>
      <c r="REH185" s="3"/>
      <c r="REI185" s="3"/>
      <c r="REJ185" s="3"/>
      <c r="REK185" s="3"/>
      <c r="REL185" s="3"/>
      <c r="REM185" s="3"/>
      <c r="REN185" s="3"/>
      <c r="REO185" s="3"/>
      <c r="REP185" s="3"/>
      <c r="REQ185" s="3"/>
      <c r="RER185" s="3"/>
      <c r="RES185" s="3"/>
      <c r="RET185" s="3"/>
      <c r="REU185" s="3"/>
      <c r="REV185" s="3"/>
      <c r="REW185" s="3"/>
      <c r="REX185" s="3"/>
      <c r="REY185" s="3"/>
      <c r="REZ185" s="3"/>
      <c r="RFA185" s="3"/>
      <c r="RFB185" s="3"/>
      <c r="RFC185" s="3"/>
      <c r="RFD185" s="3"/>
      <c r="RFE185" s="3"/>
      <c r="RFF185" s="3"/>
      <c r="RFG185" s="3"/>
      <c r="RFH185" s="3"/>
      <c r="RFI185" s="3"/>
      <c r="RFJ185" s="3"/>
      <c r="RFK185" s="3"/>
      <c r="RFL185" s="3"/>
      <c r="RFM185" s="3"/>
      <c r="RFN185" s="3"/>
      <c r="RFO185" s="3"/>
      <c r="RFP185" s="3"/>
      <c r="RFQ185" s="3"/>
      <c r="RFR185" s="3"/>
      <c r="RFS185" s="3"/>
      <c r="RFT185" s="3"/>
      <c r="RFU185" s="3"/>
      <c r="RFV185" s="3"/>
      <c r="RFW185" s="3"/>
      <c r="RFX185" s="3"/>
      <c r="RFY185" s="3"/>
      <c r="RFZ185" s="3"/>
      <c r="RGA185" s="3"/>
      <c r="RGB185" s="3"/>
      <c r="RGC185" s="3"/>
      <c r="RGD185" s="3"/>
      <c r="RGE185" s="3"/>
      <c r="RGF185" s="3"/>
      <c r="RGG185" s="3"/>
      <c r="RGH185" s="3"/>
      <c r="RGI185" s="3"/>
      <c r="RGJ185" s="3"/>
      <c r="RGK185" s="3"/>
      <c r="RGL185" s="3"/>
      <c r="RGM185" s="3"/>
      <c r="RGN185" s="3"/>
      <c r="RGO185" s="3"/>
      <c r="RGP185" s="3"/>
      <c r="RGQ185" s="3"/>
      <c r="RGR185" s="3"/>
      <c r="RGS185" s="3"/>
      <c r="RGT185" s="3"/>
      <c r="RGU185" s="3"/>
      <c r="RGV185" s="3"/>
      <c r="RGW185" s="3"/>
      <c r="RGX185" s="3"/>
      <c r="RGY185" s="3"/>
      <c r="RGZ185" s="3"/>
      <c r="RHA185" s="3"/>
      <c r="RHB185" s="3"/>
      <c r="RHC185" s="3"/>
      <c r="RHD185" s="3"/>
      <c r="RHE185" s="3"/>
      <c r="RHF185" s="3"/>
      <c r="RHG185" s="3"/>
      <c r="RHH185" s="3"/>
      <c r="RHI185" s="3"/>
      <c r="RHJ185" s="3"/>
      <c r="RHK185" s="3"/>
      <c r="RHL185" s="3"/>
      <c r="RHM185" s="3"/>
      <c r="RHN185" s="3"/>
      <c r="RHO185" s="3"/>
      <c r="RHP185" s="3"/>
      <c r="RHQ185" s="3"/>
      <c r="RHR185" s="3"/>
      <c r="RHS185" s="3"/>
      <c r="RHT185" s="3"/>
      <c r="RHU185" s="3"/>
      <c r="RHV185" s="3"/>
      <c r="RHW185" s="3"/>
      <c r="RHX185" s="3"/>
      <c r="RHY185" s="3"/>
      <c r="RHZ185" s="3"/>
      <c r="RIA185" s="3"/>
      <c r="RIB185" s="3"/>
      <c r="RIC185" s="3"/>
      <c r="RID185" s="3"/>
      <c r="RIE185" s="3"/>
      <c r="RIF185" s="3"/>
      <c r="RIG185" s="3"/>
      <c r="RIH185" s="3"/>
      <c r="RII185" s="3"/>
      <c r="RIJ185" s="3"/>
      <c r="RIK185" s="3"/>
      <c r="RIL185" s="3"/>
      <c r="RIM185" s="3"/>
      <c r="RIN185" s="3"/>
      <c r="RIO185" s="3"/>
      <c r="RIP185" s="3"/>
      <c r="RIQ185" s="3"/>
      <c r="RIR185" s="3"/>
      <c r="RIS185" s="3"/>
      <c r="RIT185" s="3"/>
      <c r="RIU185" s="3"/>
      <c r="RIV185" s="3"/>
      <c r="RIW185" s="3"/>
      <c r="RIX185" s="3"/>
      <c r="RIY185" s="3"/>
      <c r="RIZ185" s="3"/>
      <c r="RJA185" s="3"/>
      <c r="RJB185" s="3"/>
      <c r="RJC185" s="3"/>
      <c r="RJD185" s="3"/>
      <c r="RJE185" s="3"/>
      <c r="RJF185" s="3"/>
      <c r="RJG185" s="3"/>
      <c r="RJH185" s="3"/>
      <c r="RJI185" s="3"/>
      <c r="RJJ185" s="3"/>
      <c r="RJK185" s="3"/>
      <c r="RJL185" s="3"/>
      <c r="RJM185" s="3"/>
      <c r="RJN185" s="3"/>
      <c r="RJO185" s="3"/>
      <c r="RJP185" s="3"/>
      <c r="RJQ185" s="3"/>
      <c r="RJR185" s="3"/>
      <c r="RJS185" s="3"/>
      <c r="RJT185" s="3"/>
      <c r="RJU185" s="3"/>
      <c r="RJV185" s="3"/>
      <c r="RJW185" s="3"/>
      <c r="RJX185" s="3"/>
      <c r="RJY185" s="3"/>
      <c r="RJZ185" s="3"/>
      <c r="RKA185" s="3"/>
      <c r="RKB185" s="3"/>
      <c r="RKC185" s="3"/>
      <c r="RKD185" s="3"/>
      <c r="RKE185" s="3"/>
      <c r="RKF185" s="3"/>
      <c r="RKG185" s="3"/>
      <c r="RKH185" s="3"/>
      <c r="RKI185" s="3"/>
      <c r="RKJ185" s="3"/>
      <c r="RKK185" s="3"/>
      <c r="RKL185" s="3"/>
      <c r="RKM185" s="3"/>
      <c r="RKN185" s="3"/>
      <c r="RKO185" s="3"/>
      <c r="RKP185" s="3"/>
      <c r="RKQ185" s="3"/>
      <c r="RKR185" s="3"/>
      <c r="RKS185" s="3"/>
      <c r="RKT185" s="3"/>
      <c r="RKU185" s="3"/>
      <c r="RKV185" s="3"/>
      <c r="RKW185" s="3"/>
      <c r="RKX185" s="3"/>
      <c r="RKY185" s="3"/>
      <c r="RKZ185" s="3"/>
      <c r="RLA185" s="3"/>
      <c r="RLB185" s="3"/>
      <c r="RLC185" s="3"/>
      <c r="RLD185" s="3"/>
      <c r="RLE185" s="3"/>
      <c r="RLF185" s="3"/>
      <c r="RLG185" s="3"/>
      <c r="RLH185" s="3"/>
      <c r="RLI185" s="3"/>
      <c r="RLJ185" s="3"/>
      <c r="RLK185" s="3"/>
      <c r="RLL185" s="3"/>
      <c r="RLM185" s="3"/>
      <c r="RLN185" s="3"/>
      <c r="RLO185" s="3"/>
      <c r="RLP185" s="3"/>
      <c r="RLQ185" s="3"/>
      <c r="RLR185" s="3"/>
      <c r="RLS185" s="3"/>
      <c r="RLT185" s="3"/>
      <c r="RLU185" s="3"/>
      <c r="RLV185" s="3"/>
      <c r="RLW185" s="3"/>
      <c r="RLX185" s="3"/>
      <c r="RLY185" s="3"/>
      <c r="RLZ185" s="3"/>
      <c r="RMA185" s="3"/>
      <c r="RMB185" s="3"/>
      <c r="RMC185" s="3"/>
      <c r="RMD185" s="3"/>
      <c r="RME185" s="3"/>
      <c r="RMF185" s="3"/>
      <c r="RMG185" s="3"/>
      <c r="RMH185" s="3"/>
      <c r="RMI185" s="3"/>
      <c r="RMJ185" s="3"/>
      <c r="RMK185" s="3"/>
      <c r="RML185" s="3"/>
      <c r="RMM185" s="3"/>
      <c r="RMN185" s="3"/>
      <c r="RMO185" s="3"/>
      <c r="RMP185" s="3"/>
      <c r="RMQ185" s="3"/>
      <c r="RMR185" s="3"/>
      <c r="RMS185" s="3"/>
      <c r="RMT185" s="3"/>
      <c r="RMU185" s="3"/>
      <c r="RMV185" s="3"/>
      <c r="RMW185" s="3"/>
      <c r="RMX185" s="3"/>
      <c r="RMY185" s="3"/>
      <c r="RMZ185" s="3"/>
      <c r="RNA185" s="3"/>
      <c r="RNB185" s="3"/>
      <c r="RNC185" s="3"/>
      <c r="RND185" s="3"/>
      <c r="RNE185" s="3"/>
      <c r="RNF185" s="3"/>
      <c r="RNG185" s="3"/>
      <c r="RNH185" s="3"/>
      <c r="RNI185" s="3"/>
      <c r="RNJ185" s="3"/>
      <c r="RNK185" s="3"/>
      <c r="RNL185" s="3"/>
      <c r="RNM185" s="3"/>
      <c r="RNN185" s="3"/>
      <c r="RNO185" s="3"/>
      <c r="RNP185" s="3"/>
      <c r="RNQ185" s="3"/>
      <c r="RNR185" s="3"/>
      <c r="RNS185" s="3"/>
      <c r="RNT185" s="3"/>
      <c r="RNU185" s="3"/>
      <c r="RNV185" s="3"/>
      <c r="RNW185" s="3"/>
      <c r="RNX185" s="3"/>
      <c r="RNY185" s="3"/>
      <c r="RNZ185" s="3"/>
      <c r="ROA185" s="3"/>
      <c r="ROB185" s="3"/>
      <c r="ROC185" s="3"/>
      <c r="ROD185" s="3"/>
      <c r="ROE185" s="3"/>
      <c r="ROF185" s="3"/>
      <c r="ROG185" s="3"/>
      <c r="ROH185" s="3"/>
      <c r="ROI185" s="3"/>
      <c r="ROJ185" s="3"/>
      <c r="ROK185" s="3"/>
      <c r="ROL185" s="3"/>
      <c r="ROM185" s="3"/>
      <c r="RON185" s="3"/>
      <c r="ROO185" s="3"/>
      <c r="ROP185" s="3"/>
      <c r="ROQ185" s="3"/>
      <c r="ROR185" s="3"/>
      <c r="ROS185" s="3"/>
      <c r="ROT185" s="3"/>
      <c r="ROU185" s="3"/>
      <c r="ROV185" s="3"/>
      <c r="ROW185" s="3"/>
      <c r="ROX185" s="3"/>
      <c r="ROY185" s="3"/>
      <c r="ROZ185" s="3"/>
      <c r="RPA185" s="3"/>
      <c r="RPB185" s="3"/>
      <c r="RPC185" s="3"/>
      <c r="RPD185" s="3"/>
      <c r="RPE185" s="3"/>
      <c r="RPF185" s="3"/>
      <c r="RPG185" s="3"/>
      <c r="RPH185" s="3"/>
      <c r="RPI185" s="3"/>
      <c r="RPJ185" s="3"/>
      <c r="RPK185" s="3"/>
      <c r="RPL185" s="3"/>
      <c r="RPM185" s="3"/>
      <c r="RPN185" s="3"/>
      <c r="RPO185" s="3"/>
      <c r="RPP185" s="3"/>
      <c r="RPQ185" s="3"/>
      <c r="RPR185" s="3"/>
      <c r="RPS185" s="3"/>
      <c r="RPT185" s="3"/>
      <c r="RPU185" s="3"/>
      <c r="RPV185" s="3"/>
      <c r="RPW185" s="3"/>
      <c r="RPX185" s="3"/>
      <c r="RPY185" s="3"/>
      <c r="RPZ185" s="3"/>
      <c r="RQA185" s="3"/>
      <c r="RQB185" s="3"/>
      <c r="RQC185" s="3"/>
      <c r="RQD185" s="3"/>
      <c r="RQE185" s="3"/>
      <c r="RQF185" s="3"/>
      <c r="RQG185" s="3"/>
      <c r="RQH185" s="3"/>
      <c r="RQI185" s="3"/>
      <c r="RQJ185" s="3"/>
      <c r="RQK185" s="3"/>
      <c r="RQL185" s="3"/>
      <c r="RQM185" s="3"/>
      <c r="RQN185" s="3"/>
      <c r="RQO185" s="3"/>
      <c r="RQP185" s="3"/>
      <c r="RQQ185" s="3"/>
      <c r="RQR185" s="3"/>
      <c r="RQS185" s="3"/>
      <c r="RQT185" s="3"/>
      <c r="RQU185" s="3"/>
      <c r="RQV185" s="3"/>
      <c r="RQW185" s="3"/>
      <c r="RQX185" s="3"/>
      <c r="RQY185" s="3"/>
      <c r="RQZ185" s="3"/>
      <c r="RRA185" s="3"/>
      <c r="RRB185" s="3"/>
      <c r="RRC185" s="3"/>
      <c r="RRD185" s="3"/>
      <c r="RRE185" s="3"/>
      <c r="RRF185" s="3"/>
      <c r="RRG185" s="3"/>
      <c r="RRH185" s="3"/>
      <c r="RRI185" s="3"/>
      <c r="RRJ185" s="3"/>
      <c r="RRK185" s="3"/>
      <c r="RRL185" s="3"/>
      <c r="RRM185" s="3"/>
      <c r="RRN185" s="3"/>
      <c r="RRO185" s="3"/>
      <c r="RRP185" s="3"/>
      <c r="RRQ185" s="3"/>
      <c r="RRR185" s="3"/>
      <c r="RRS185" s="3"/>
      <c r="RRT185" s="3"/>
      <c r="RRU185" s="3"/>
      <c r="RRV185" s="3"/>
      <c r="RRW185" s="3"/>
      <c r="RRX185" s="3"/>
      <c r="RRY185" s="3"/>
      <c r="RRZ185" s="3"/>
      <c r="RSA185" s="3"/>
      <c r="RSB185" s="3"/>
      <c r="RSC185" s="3"/>
      <c r="RSD185" s="3"/>
      <c r="RSE185" s="3"/>
      <c r="RSF185" s="3"/>
      <c r="RSG185" s="3"/>
      <c r="RSH185" s="3"/>
      <c r="RSI185" s="3"/>
      <c r="RSJ185" s="3"/>
      <c r="RSK185" s="3"/>
      <c r="RSL185" s="3"/>
      <c r="RSM185" s="3"/>
      <c r="RSN185" s="3"/>
      <c r="RSO185" s="3"/>
      <c r="RSP185" s="3"/>
      <c r="RSQ185" s="3"/>
      <c r="RSR185" s="3"/>
      <c r="RSS185" s="3"/>
      <c r="RST185" s="3"/>
      <c r="RSU185" s="3"/>
      <c r="RSV185" s="3"/>
      <c r="RSW185" s="3"/>
      <c r="RSX185" s="3"/>
      <c r="RSY185" s="3"/>
      <c r="RSZ185" s="3"/>
      <c r="RTA185" s="3"/>
      <c r="RTB185" s="3"/>
      <c r="RTC185" s="3"/>
      <c r="RTD185" s="3"/>
      <c r="RTE185" s="3"/>
      <c r="RTF185" s="3"/>
      <c r="RTG185" s="3"/>
      <c r="RTH185" s="3"/>
      <c r="RTI185" s="3"/>
      <c r="RTJ185" s="3"/>
      <c r="RTK185" s="3"/>
      <c r="RTL185" s="3"/>
      <c r="RTM185" s="3"/>
      <c r="RTN185" s="3"/>
      <c r="RTO185" s="3"/>
      <c r="RTP185" s="3"/>
      <c r="RTQ185" s="3"/>
      <c r="RTR185" s="3"/>
      <c r="RTS185" s="3"/>
      <c r="RTT185" s="3"/>
      <c r="RTU185" s="3"/>
      <c r="RTV185" s="3"/>
      <c r="RTW185" s="3"/>
      <c r="RTX185" s="3"/>
      <c r="RTY185" s="3"/>
      <c r="RTZ185" s="3"/>
      <c r="RUA185" s="3"/>
      <c r="RUB185" s="3"/>
      <c r="RUC185" s="3"/>
      <c r="RUD185" s="3"/>
      <c r="RUE185" s="3"/>
      <c r="RUF185" s="3"/>
      <c r="RUG185" s="3"/>
      <c r="RUH185" s="3"/>
      <c r="RUI185" s="3"/>
      <c r="RUJ185" s="3"/>
      <c r="RUK185" s="3"/>
      <c r="RUL185" s="3"/>
      <c r="RUM185" s="3"/>
      <c r="RUN185" s="3"/>
      <c r="RUO185" s="3"/>
      <c r="RUP185" s="3"/>
      <c r="RUQ185" s="3"/>
      <c r="RUR185" s="3"/>
      <c r="RUS185" s="3"/>
      <c r="RUT185" s="3"/>
      <c r="RUU185" s="3"/>
      <c r="RUV185" s="3"/>
      <c r="RUW185" s="3"/>
      <c r="RUX185" s="3"/>
      <c r="RUY185" s="3"/>
      <c r="RUZ185" s="3"/>
      <c r="RVA185" s="3"/>
      <c r="RVB185" s="3"/>
      <c r="RVC185" s="3"/>
      <c r="RVD185" s="3"/>
      <c r="RVE185" s="3"/>
      <c r="RVF185" s="3"/>
      <c r="RVG185" s="3"/>
      <c r="RVH185" s="3"/>
      <c r="RVI185" s="3"/>
      <c r="RVJ185" s="3"/>
      <c r="RVK185" s="3"/>
      <c r="RVL185" s="3"/>
      <c r="RVM185" s="3"/>
      <c r="RVN185" s="3"/>
      <c r="RVO185" s="3"/>
      <c r="RVP185" s="3"/>
      <c r="RVQ185" s="3"/>
      <c r="RVR185" s="3"/>
      <c r="RVS185" s="3"/>
      <c r="RVT185" s="3"/>
      <c r="RVU185" s="3"/>
      <c r="RVV185" s="3"/>
      <c r="RVW185" s="3"/>
      <c r="RVX185" s="3"/>
      <c r="RVY185" s="3"/>
      <c r="RVZ185" s="3"/>
      <c r="RWA185" s="3"/>
      <c r="RWB185" s="3"/>
      <c r="RWC185" s="3"/>
      <c r="RWD185" s="3"/>
      <c r="RWE185" s="3"/>
      <c r="RWF185" s="3"/>
      <c r="RWG185" s="3"/>
      <c r="RWH185" s="3"/>
      <c r="RWI185" s="3"/>
      <c r="RWJ185" s="3"/>
      <c r="RWK185" s="3"/>
      <c r="RWL185" s="3"/>
      <c r="RWM185" s="3"/>
      <c r="RWN185" s="3"/>
      <c r="RWO185" s="3"/>
      <c r="RWP185" s="3"/>
      <c r="RWQ185" s="3"/>
      <c r="RWR185" s="3"/>
      <c r="RWS185" s="3"/>
      <c r="RWT185" s="3"/>
      <c r="RWU185" s="3"/>
      <c r="RWV185" s="3"/>
      <c r="RWW185" s="3"/>
      <c r="RWX185" s="3"/>
      <c r="RWY185" s="3"/>
      <c r="RWZ185" s="3"/>
      <c r="RXA185" s="3"/>
      <c r="RXB185" s="3"/>
      <c r="RXC185" s="3"/>
      <c r="RXD185" s="3"/>
      <c r="RXE185" s="3"/>
      <c r="RXF185" s="3"/>
      <c r="RXG185" s="3"/>
      <c r="RXH185" s="3"/>
      <c r="RXI185" s="3"/>
      <c r="RXJ185" s="3"/>
      <c r="RXK185" s="3"/>
      <c r="RXL185" s="3"/>
      <c r="RXM185" s="3"/>
      <c r="RXN185" s="3"/>
      <c r="RXO185" s="3"/>
      <c r="RXP185" s="3"/>
      <c r="RXQ185" s="3"/>
      <c r="RXR185" s="3"/>
      <c r="RXS185" s="3"/>
      <c r="RXT185" s="3"/>
      <c r="RXU185" s="3"/>
      <c r="RXV185" s="3"/>
      <c r="RXW185" s="3"/>
      <c r="RXX185" s="3"/>
      <c r="RXY185" s="3"/>
      <c r="RXZ185" s="3"/>
      <c r="RYA185" s="3"/>
      <c r="RYB185" s="3"/>
      <c r="RYC185" s="3"/>
      <c r="RYD185" s="3"/>
      <c r="RYE185" s="3"/>
      <c r="RYF185" s="3"/>
      <c r="RYG185" s="3"/>
      <c r="RYH185" s="3"/>
      <c r="RYI185" s="3"/>
      <c r="RYJ185" s="3"/>
      <c r="RYK185" s="3"/>
      <c r="RYL185" s="3"/>
      <c r="RYM185" s="3"/>
      <c r="RYN185" s="3"/>
      <c r="RYO185" s="3"/>
      <c r="RYP185" s="3"/>
      <c r="RYQ185" s="3"/>
      <c r="RYR185" s="3"/>
      <c r="RYS185" s="3"/>
      <c r="RYT185" s="3"/>
      <c r="RYU185" s="3"/>
      <c r="RYV185" s="3"/>
      <c r="RYW185" s="3"/>
      <c r="RYX185" s="3"/>
      <c r="RYY185" s="3"/>
      <c r="RYZ185" s="3"/>
      <c r="RZA185" s="3"/>
      <c r="RZB185" s="3"/>
      <c r="RZC185" s="3"/>
      <c r="RZD185" s="3"/>
      <c r="RZE185" s="3"/>
      <c r="RZF185" s="3"/>
      <c r="RZG185" s="3"/>
      <c r="RZH185" s="3"/>
      <c r="RZI185" s="3"/>
      <c r="RZJ185" s="3"/>
      <c r="RZK185" s="3"/>
      <c r="RZL185" s="3"/>
      <c r="RZM185" s="3"/>
      <c r="RZN185" s="3"/>
      <c r="RZO185" s="3"/>
      <c r="RZP185" s="3"/>
      <c r="RZQ185" s="3"/>
      <c r="RZR185" s="3"/>
      <c r="RZS185" s="3"/>
      <c r="RZT185" s="3"/>
      <c r="RZU185" s="3"/>
      <c r="RZV185" s="3"/>
      <c r="RZW185" s="3"/>
      <c r="RZX185" s="3"/>
      <c r="RZY185" s="3"/>
      <c r="RZZ185" s="3"/>
      <c r="SAA185" s="3"/>
      <c r="SAB185" s="3"/>
      <c r="SAC185" s="3"/>
      <c r="SAD185" s="3"/>
      <c r="SAE185" s="3"/>
      <c r="SAF185" s="3"/>
      <c r="SAG185" s="3"/>
      <c r="SAH185" s="3"/>
      <c r="SAI185" s="3"/>
      <c r="SAJ185" s="3"/>
      <c r="SAK185" s="3"/>
      <c r="SAL185" s="3"/>
      <c r="SAM185" s="3"/>
      <c r="SAN185" s="3"/>
      <c r="SAO185" s="3"/>
      <c r="SAP185" s="3"/>
      <c r="SAQ185" s="3"/>
      <c r="SAR185" s="3"/>
      <c r="SAS185" s="3"/>
      <c r="SAT185" s="3"/>
      <c r="SAU185" s="3"/>
      <c r="SAV185" s="3"/>
      <c r="SAW185" s="3"/>
      <c r="SAX185" s="3"/>
      <c r="SAY185" s="3"/>
      <c r="SAZ185" s="3"/>
      <c r="SBA185" s="3"/>
      <c r="SBB185" s="3"/>
      <c r="SBC185" s="3"/>
      <c r="SBD185" s="3"/>
      <c r="SBE185" s="3"/>
      <c r="SBF185" s="3"/>
      <c r="SBG185" s="3"/>
      <c r="SBH185" s="3"/>
      <c r="SBI185" s="3"/>
      <c r="SBJ185" s="3"/>
      <c r="SBK185" s="3"/>
      <c r="SBL185" s="3"/>
      <c r="SBM185" s="3"/>
      <c r="SBN185" s="3"/>
      <c r="SBO185" s="3"/>
      <c r="SBP185" s="3"/>
      <c r="SBQ185" s="3"/>
      <c r="SBR185" s="3"/>
      <c r="SBS185" s="3"/>
      <c r="SBT185" s="3"/>
      <c r="SBU185" s="3"/>
      <c r="SBV185" s="3"/>
      <c r="SBW185" s="3"/>
      <c r="SBX185" s="3"/>
      <c r="SBY185" s="3"/>
      <c r="SBZ185" s="3"/>
      <c r="SCA185" s="3"/>
      <c r="SCB185" s="3"/>
      <c r="SCC185" s="3"/>
      <c r="SCD185" s="3"/>
      <c r="SCE185" s="3"/>
      <c r="SCF185" s="3"/>
      <c r="SCG185" s="3"/>
      <c r="SCH185" s="3"/>
      <c r="SCI185" s="3"/>
      <c r="SCJ185" s="3"/>
      <c r="SCK185" s="3"/>
      <c r="SCL185" s="3"/>
      <c r="SCM185" s="3"/>
      <c r="SCN185" s="3"/>
      <c r="SCO185" s="3"/>
      <c r="SCP185" s="3"/>
      <c r="SCQ185" s="3"/>
      <c r="SCR185" s="3"/>
      <c r="SCS185" s="3"/>
      <c r="SCT185" s="3"/>
      <c r="SCU185" s="3"/>
      <c r="SCV185" s="3"/>
      <c r="SCW185" s="3"/>
      <c r="SCX185" s="3"/>
      <c r="SCY185" s="3"/>
      <c r="SCZ185" s="3"/>
      <c r="SDA185" s="3"/>
      <c r="SDB185" s="3"/>
      <c r="SDC185" s="3"/>
      <c r="SDD185" s="3"/>
      <c r="SDE185" s="3"/>
      <c r="SDF185" s="3"/>
      <c r="SDG185" s="3"/>
      <c r="SDH185" s="3"/>
      <c r="SDI185" s="3"/>
      <c r="SDJ185" s="3"/>
      <c r="SDK185" s="3"/>
      <c r="SDL185" s="3"/>
      <c r="SDM185" s="3"/>
      <c r="SDN185" s="3"/>
      <c r="SDO185" s="3"/>
      <c r="SDP185" s="3"/>
      <c r="SDQ185" s="3"/>
      <c r="SDR185" s="3"/>
      <c r="SDS185" s="3"/>
      <c r="SDT185" s="3"/>
      <c r="SDU185" s="3"/>
      <c r="SDV185" s="3"/>
      <c r="SDW185" s="3"/>
      <c r="SDX185" s="3"/>
      <c r="SDY185" s="3"/>
      <c r="SDZ185" s="3"/>
      <c r="SEA185" s="3"/>
      <c r="SEB185" s="3"/>
      <c r="SEC185" s="3"/>
      <c r="SED185" s="3"/>
      <c r="SEE185" s="3"/>
      <c r="SEF185" s="3"/>
      <c r="SEG185" s="3"/>
      <c r="SEH185" s="3"/>
      <c r="SEI185" s="3"/>
      <c r="SEJ185" s="3"/>
      <c r="SEK185" s="3"/>
      <c r="SEL185" s="3"/>
      <c r="SEM185" s="3"/>
      <c r="SEN185" s="3"/>
      <c r="SEO185" s="3"/>
      <c r="SEP185" s="3"/>
      <c r="SEQ185" s="3"/>
      <c r="SER185" s="3"/>
      <c r="SES185" s="3"/>
      <c r="SET185" s="3"/>
      <c r="SEU185" s="3"/>
      <c r="SEV185" s="3"/>
      <c r="SEW185" s="3"/>
      <c r="SEX185" s="3"/>
      <c r="SEY185" s="3"/>
      <c r="SEZ185" s="3"/>
      <c r="SFA185" s="3"/>
      <c r="SFB185" s="3"/>
      <c r="SFC185" s="3"/>
      <c r="SFD185" s="3"/>
      <c r="SFE185" s="3"/>
      <c r="SFF185" s="3"/>
      <c r="SFG185" s="3"/>
      <c r="SFH185" s="3"/>
      <c r="SFI185" s="3"/>
      <c r="SFJ185" s="3"/>
      <c r="SFK185" s="3"/>
      <c r="SFL185" s="3"/>
      <c r="SFM185" s="3"/>
      <c r="SFN185" s="3"/>
      <c r="SFO185" s="3"/>
      <c r="SFP185" s="3"/>
      <c r="SFQ185" s="3"/>
      <c r="SFR185" s="3"/>
      <c r="SFS185" s="3"/>
      <c r="SFT185" s="3"/>
      <c r="SFU185" s="3"/>
      <c r="SFV185" s="3"/>
      <c r="SFW185" s="3"/>
      <c r="SFX185" s="3"/>
      <c r="SFY185" s="3"/>
      <c r="SFZ185" s="3"/>
      <c r="SGA185" s="3"/>
      <c r="SGB185" s="3"/>
      <c r="SGC185" s="3"/>
      <c r="SGD185" s="3"/>
      <c r="SGE185" s="3"/>
      <c r="SGF185" s="3"/>
      <c r="SGG185" s="3"/>
      <c r="SGH185" s="3"/>
      <c r="SGI185" s="3"/>
      <c r="SGJ185" s="3"/>
      <c r="SGK185" s="3"/>
      <c r="SGL185" s="3"/>
      <c r="SGM185" s="3"/>
      <c r="SGN185" s="3"/>
      <c r="SGO185" s="3"/>
      <c r="SGP185" s="3"/>
      <c r="SGQ185" s="3"/>
      <c r="SGR185" s="3"/>
      <c r="SGS185" s="3"/>
      <c r="SGT185" s="3"/>
      <c r="SGU185" s="3"/>
      <c r="SGV185" s="3"/>
      <c r="SGW185" s="3"/>
      <c r="SGX185" s="3"/>
      <c r="SGY185" s="3"/>
      <c r="SGZ185" s="3"/>
      <c r="SHA185" s="3"/>
      <c r="SHB185" s="3"/>
      <c r="SHC185" s="3"/>
      <c r="SHD185" s="3"/>
      <c r="SHE185" s="3"/>
      <c r="SHF185" s="3"/>
      <c r="SHG185" s="3"/>
      <c r="SHH185" s="3"/>
      <c r="SHI185" s="3"/>
      <c r="SHJ185" s="3"/>
      <c r="SHK185" s="3"/>
      <c r="SHL185" s="3"/>
      <c r="SHM185" s="3"/>
      <c r="SHN185" s="3"/>
      <c r="SHO185" s="3"/>
      <c r="SHP185" s="3"/>
      <c r="SHQ185" s="3"/>
      <c r="SHR185" s="3"/>
      <c r="SHS185" s="3"/>
      <c r="SHT185" s="3"/>
      <c r="SHU185" s="3"/>
      <c r="SHV185" s="3"/>
      <c r="SHW185" s="3"/>
      <c r="SHX185" s="3"/>
      <c r="SHY185" s="3"/>
      <c r="SHZ185" s="3"/>
      <c r="SIA185" s="3"/>
      <c r="SIB185" s="3"/>
      <c r="SIC185" s="3"/>
      <c r="SID185" s="3"/>
      <c r="SIE185" s="3"/>
      <c r="SIF185" s="3"/>
      <c r="SIG185" s="3"/>
      <c r="SIH185" s="3"/>
      <c r="SII185" s="3"/>
      <c r="SIJ185" s="3"/>
      <c r="SIK185" s="3"/>
      <c r="SIL185" s="3"/>
      <c r="SIM185" s="3"/>
      <c r="SIN185" s="3"/>
      <c r="SIO185" s="3"/>
      <c r="SIP185" s="3"/>
      <c r="SIQ185" s="3"/>
      <c r="SIR185" s="3"/>
      <c r="SIS185" s="3"/>
      <c r="SIT185" s="3"/>
      <c r="SIU185" s="3"/>
      <c r="SIV185" s="3"/>
      <c r="SIW185" s="3"/>
      <c r="SIX185" s="3"/>
      <c r="SIY185" s="3"/>
      <c r="SIZ185" s="3"/>
      <c r="SJA185" s="3"/>
      <c r="SJB185" s="3"/>
      <c r="SJC185" s="3"/>
      <c r="SJD185" s="3"/>
      <c r="SJE185" s="3"/>
      <c r="SJF185" s="3"/>
      <c r="SJG185" s="3"/>
      <c r="SJH185" s="3"/>
      <c r="SJI185" s="3"/>
      <c r="SJJ185" s="3"/>
      <c r="SJK185" s="3"/>
      <c r="SJL185" s="3"/>
      <c r="SJM185" s="3"/>
      <c r="SJN185" s="3"/>
      <c r="SJO185" s="3"/>
      <c r="SJP185" s="3"/>
      <c r="SJQ185" s="3"/>
      <c r="SJR185" s="3"/>
      <c r="SJS185" s="3"/>
      <c r="SJT185" s="3"/>
      <c r="SJU185" s="3"/>
      <c r="SJV185" s="3"/>
      <c r="SJW185" s="3"/>
      <c r="SJX185" s="3"/>
      <c r="SJY185" s="3"/>
      <c r="SJZ185" s="3"/>
      <c r="SKA185" s="3"/>
      <c r="SKB185" s="3"/>
      <c r="SKC185" s="3"/>
      <c r="SKD185" s="3"/>
      <c r="SKE185" s="3"/>
      <c r="SKF185" s="3"/>
      <c r="SKG185" s="3"/>
      <c r="SKH185" s="3"/>
      <c r="SKI185" s="3"/>
      <c r="SKJ185" s="3"/>
      <c r="SKK185" s="3"/>
      <c r="SKL185" s="3"/>
      <c r="SKM185" s="3"/>
      <c r="SKN185" s="3"/>
      <c r="SKO185" s="3"/>
      <c r="SKP185" s="3"/>
      <c r="SKQ185" s="3"/>
      <c r="SKR185" s="3"/>
      <c r="SKS185" s="3"/>
      <c r="SKT185" s="3"/>
      <c r="SKU185" s="3"/>
      <c r="SKV185" s="3"/>
      <c r="SKW185" s="3"/>
      <c r="SKX185" s="3"/>
      <c r="SKY185" s="3"/>
      <c r="SKZ185" s="3"/>
      <c r="SLA185" s="3"/>
      <c r="SLB185" s="3"/>
      <c r="SLC185" s="3"/>
      <c r="SLD185" s="3"/>
      <c r="SLE185" s="3"/>
      <c r="SLF185" s="3"/>
      <c r="SLG185" s="3"/>
      <c r="SLH185" s="3"/>
      <c r="SLI185" s="3"/>
      <c r="SLJ185" s="3"/>
      <c r="SLK185" s="3"/>
      <c r="SLL185" s="3"/>
      <c r="SLM185" s="3"/>
      <c r="SLN185" s="3"/>
      <c r="SLO185" s="3"/>
      <c r="SLP185" s="3"/>
      <c r="SLQ185" s="3"/>
      <c r="SLR185" s="3"/>
      <c r="SLS185" s="3"/>
      <c r="SLT185" s="3"/>
      <c r="SLU185" s="3"/>
      <c r="SLV185" s="3"/>
      <c r="SLW185" s="3"/>
      <c r="SLX185" s="3"/>
      <c r="SLY185" s="3"/>
      <c r="SLZ185" s="3"/>
      <c r="SMA185" s="3"/>
      <c r="SMB185" s="3"/>
      <c r="SMC185" s="3"/>
      <c r="SMD185" s="3"/>
      <c r="SME185" s="3"/>
      <c r="SMF185" s="3"/>
      <c r="SMG185" s="3"/>
      <c r="SMH185" s="3"/>
      <c r="SMI185" s="3"/>
      <c r="SMJ185" s="3"/>
      <c r="SMK185" s="3"/>
      <c r="SML185" s="3"/>
      <c r="SMM185" s="3"/>
      <c r="SMN185" s="3"/>
      <c r="SMO185" s="3"/>
      <c r="SMP185" s="3"/>
      <c r="SMQ185" s="3"/>
      <c r="SMR185" s="3"/>
      <c r="SMS185" s="3"/>
      <c r="SMT185" s="3"/>
      <c r="SMU185" s="3"/>
      <c r="SMV185" s="3"/>
      <c r="SMW185" s="3"/>
      <c r="SMX185" s="3"/>
      <c r="SMY185" s="3"/>
      <c r="SMZ185" s="3"/>
      <c r="SNA185" s="3"/>
      <c r="SNB185" s="3"/>
      <c r="SNC185" s="3"/>
      <c r="SND185" s="3"/>
      <c r="SNE185" s="3"/>
      <c r="SNF185" s="3"/>
      <c r="SNG185" s="3"/>
      <c r="SNH185" s="3"/>
      <c r="SNI185" s="3"/>
      <c r="SNJ185" s="3"/>
      <c r="SNK185" s="3"/>
      <c r="SNL185" s="3"/>
      <c r="SNM185" s="3"/>
      <c r="SNN185" s="3"/>
      <c r="SNO185" s="3"/>
      <c r="SNP185" s="3"/>
      <c r="SNQ185" s="3"/>
      <c r="SNR185" s="3"/>
      <c r="SNS185" s="3"/>
      <c r="SNT185" s="3"/>
      <c r="SNU185" s="3"/>
      <c r="SNV185" s="3"/>
      <c r="SNW185" s="3"/>
      <c r="SNX185" s="3"/>
      <c r="SNY185" s="3"/>
      <c r="SNZ185" s="3"/>
      <c r="SOA185" s="3"/>
      <c r="SOB185" s="3"/>
      <c r="SOC185" s="3"/>
      <c r="SOD185" s="3"/>
      <c r="SOE185" s="3"/>
      <c r="SOF185" s="3"/>
      <c r="SOG185" s="3"/>
      <c r="SOH185" s="3"/>
      <c r="SOI185" s="3"/>
      <c r="SOJ185" s="3"/>
      <c r="SOK185" s="3"/>
      <c r="SOL185" s="3"/>
      <c r="SOM185" s="3"/>
      <c r="SON185" s="3"/>
      <c r="SOO185" s="3"/>
      <c r="SOP185" s="3"/>
      <c r="SOQ185" s="3"/>
      <c r="SOR185" s="3"/>
      <c r="SOS185" s="3"/>
      <c r="SOT185" s="3"/>
      <c r="SOU185" s="3"/>
      <c r="SOV185" s="3"/>
      <c r="SOW185" s="3"/>
      <c r="SOX185" s="3"/>
      <c r="SOY185" s="3"/>
      <c r="SOZ185" s="3"/>
      <c r="SPA185" s="3"/>
      <c r="SPB185" s="3"/>
      <c r="SPC185" s="3"/>
      <c r="SPD185" s="3"/>
      <c r="SPE185" s="3"/>
      <c r="SPF185" s="3"/>
      <c r="SPG185" s="3"/>
      <c r="SPH185" s="3"/>
      <c r="SPI185" s="3"/>
      <c r="SPJ185" s="3"/>
      <c r="SPK185" s="3"/>
      <c r="SPL185" s="3"/>
      <c r="SPM185" s="3"/>
      <c r="SPN185" s="3"/>
      <c r="SPO185" s="3"/>
      <c r="SPP185" s="3"/>
      <c r="SPQ185" s="3"/>
      <c r="SPR185" s="3"/>
      <c r="SPS185" s="3"/>
      <c r="SPT185" s="3"/>
      <c r="SPU185" s="3"/>
      <c r="SPV185" s="3"/>
      <c r="SPW185" s="3"/>
      <c r="SPX185" s="3"/>
      <c r="SPY185" s="3"/>
      <c r="SPZ185" s="3"/>
      <c r="SQA185" s="3"/>
      <c r="SQB185" s="3"/>
      <c r="SQC185" s="3"/>
      <c r="SQD185" s="3"/>
      <c r="SQE185" s="3"/>
      <c r="SQF185" s="3"/>
      <c r="SQG185" s="3"/>
      <c r="SQH185" s="3"/>
      <c r="SQI185" s="3"/>
      <c r="SQJ185" s="3"/>
      <c r="SQK185" s="3"/>
      <c r="SQL185" s="3"/>
      <c r="SQM185" s="3"/>
      <c r="SQN185" s="3"/>
      <c r="SQO185" s="3"/>
      <c r="SQP185" s="3"/>
      <c r="SQQ185" s="3"/>
      <c r="SQR185" s="3"/>
      <c r="SQS185" s="3"/>
      <c r="SQT185" s="3"/>
      <c r="SQU185" s="3"/>
      <c r="SQV185" s="3"/>
      <c r="SQW185" s="3"/>
      <c r="SQX185" s="3"/>
      <c r="SQY185" s="3"/>
      <c r="SQZ185" s="3"/>
      <c r="SRA185" s="3"/>
      <c r="SRB185" s="3"/>
      <c r="SRC185" s="3"/>
      <c r="SRD185" s="3"/>
      <c r="SRE185" s="3"/>
      <c r="SRF185" s="3"/>
      <c r="SRG185" s="3"/>
      <c r="SRH185" s="3"/>
      <c r="SRI185" s="3"/>
      <c r="SRJ185" s="3"/>
      <c r="SRK185" s="3"/>
      <c r="SRL185" s="3"/>
      <c r="SRM185" s="3"/>
      <c r="SRN185" s="3"/>
      <c r="SRO185" s="3"/>
      <c r="SRP185" s="3"/>
      <c r="SRQ185" s="3"/>
      <c r="SRR185" s="3"/>
      <c r="SRS185" s="3"/>
      <c r="SRT185" s="3"/>
      <c r="SRU185" s="3"/>
      <c r="SRV185" s="3"/>
      <c r="SRW185" s="3"/>
      <c r="SRX185" s="3"/>
      <c r="SRY185" s="3"/>
      <c r="SRZ185" s="3"/>
      <c r="SSA185" s="3"/>
      <c r="SSB185" s="3"/>
      <c r="SSC185" s="3"/>
      <c r="SSD185" s="3"/>
      <c r="SSE185" s="3"/>
      <c r="SSF185" s="3"/>
      <c r="SSG185" s="3"/>
      <c r="SSH185" s="3"/>
      <c r="SSI185" s="3"/>
      <c r="SSJ185" s="3"/>
      <c r="SSK185" s="3"/>
      <c r="SSL185" s="3"/>
      <c r="SSM185" s="3"/>
      <c r="SSN185" s="3"/>
      <c r="SSO185" s="3"/>
      <c r="SSP185" s="3"/>
      <c r="SSQ185" s="3"/>
      <c r="SSR185" s="3"/>
      <c r="SSS185" s="3"/>
      <c r="SST185" s="3"/>
      <c r="SSU185" s="3"/>
      <c r="SSV185" s="3"/>
      <c r="SSW185" s="3"/>
      <c r="SSX185" s="3"/>
      <c r="SSY185" s="3"/>
      <c r="SSZ185" s="3"/>
      <c r="STA185" s="3"/>
      <c r="STB185" s="3"/>
      <c r="STC185" s="3"/>
      <c r="STD185" s="3"/>
      <c r="STE185" s="3"/>
      <c r="STF185" s="3"/>
      <c r="STG185" s="3"/>
      <c r="STH185" s="3"/>
      <c r="STI185" s="3"/>
      <c r="STJ185" s="3"/>
      <c r="STK185" s="3"/>
      <c r="STL185" s="3"/>
      <c r="STM185" s="3"/>
      <c r="STN185" s="3"/>
      <c r="STO185" s="3"/>
      <c r="STP185" s="3"/>
      <c r="STQ185" s="3"/>
      <c r="STR185" s="3"/>
      <c r="STS185" s="3"/>
      <c r="STT185" s="3"/>
      <c r="STU185" s="3"/>
      <c r="STV185" s="3"/>
      <c r="STW185" s="3"/>
      <c r="STX185" s="3"/>
      <c r="STY185" s="3"/>
      <c r="STZ185" s="3"/>
      <c r="SUA185" s="3"/>
      <c r="SUB185" s="3"/>
      <c r="SUC185" s="3"/>
      <c r="SUD185" s="3"/>
      <c r="SUE185" s="3"/>
      <c r="SUF185" s="3"/>
      <c r="SUG185" s="3"/>
      <c r="SUH185" s="3"/>
      <c r="SUI185" s="3"/>
      <c r="SUJ185" s="3"/>
      <c r="SUK185" s="3"/>
      <c r="SUL185" s="3"/>
      <c r="SUM185" s="3"/>
      <c r="SUN185" s="3"/>
      <c r="SUO185" s="3"/>
      <c r="SUP185" s="3"/>
      <c r="SUQ185" s="3"/>
      <c r="SUR185" s="3"/>
      <c r="SUS185" s="3"/>
      <c r="SUT185" s="3"/>
      <c r="SUU185" s="3"/>
      <c r="SUV185" s="3"/>
      <c r="SUW185" s="3"/>
      <c r="SUX185" s="3"/>
      <c r="SUY185" s="3"/>
      <c r="SUZ185" s="3"/>
      <c r="SVA185" s="3"/>
      <c r="SVB185" s="3"/>
      <c r="SVC185" s="3"/>
      <c r="SVD185" s="3"/>
      <c r="SVE185" s="3"/>
      <c r="SVF185" s="3"/>
      <c r="SVG185" s="3"/>
      <c r="SVH185" s="3"/>
      <c r="SVI185" s="3"/>
      <c r="SVJ185" s="3"/>
      <c r="SVK185" s="3"/>
      <c r="SVL185" s="3"/>
      <c r="SVM185" s="3"/>
      <c r="SVN185" s="3"/>
      <c r="SVO185" s="3"/>
      <c r="SVP185" s="3"/>
      <c r="SVQ185" s="3"/>
      <c r="SVR185" s="3"/>
      <c r="SVS185" s="3"/>
      <c r="SVT185" s="3"/>
      <c r="SVU185" s="3"/>
      <c r="SVV185" s="3"/>
      <c r="SVW185" s="3"/>
      <c r="SVX185" s="3"/>
      <c r="SVY185" s="3"/>
      <c r="SVZ185" s="3"/>
      <c r="SWA185" s="3"/>
      <c r="SWB185" s="3"/>
      <c r="SWC185" s="3"/>
      <c r="SWD185" s="3"/>
      <c r="SWE185" s="3"/>
      <c r="SWF185" s="3"/>
      <c r="SWG185" s="3"/>
      <c r="SWH185" s="3"/>
      <c r="SWI185" s="3"/>
      <c r="SWJ185" s="3"/>
      <c r="SWK185" s="3"/>
      <c r="SWL185" s="3"/>
      <c r="SWM185" s="3"/>
      <c r="SWN185" s="3"/>
      <c r="SWO185" s="3"/>
      <c r="SWP185" s="3"/>
      <c r="SWQ185" s="3"/>
      <c r="SWR185" s="3"/>
      <c r="SWS185" s="3"/>
      <c r="SWT185" s="3"/>
      <c r="SWU185" s="3"/>
      <c r="SWV185" s="3"/>
      <c r="SWW185" s="3"/>
      <c r="SWX185" s="3"/>
      <c r="SWY185" s="3"/>
      <c r="SWZ185" s="3"/>
      <c r="SXA185" s="3"/>
      <c r="SXB185" s="3"/>
      <c r="SXC185" s="3"/>
      <c r="SXD185" s="3"/>
      <c r="SXE185" s="3"/>
      <c r="SXF185" s="3"/>
      <c r="SXG185" s="3"/>
      <c r="SXH185" s="3"/>
      <c r="SXI185" s="3"/>
      <c r="SXJ185" s="3"/>
      <c r="SXK185" s="3"/>
      <c r="SXL185" s="3"/>
      <c r="SXM185" s="3"/>
      <c r="SXN185" s="3"/>
      <c r="SXO185" s="3"/>
      <c r="SXP185" s="3"/>
      <c r="SXQ185" s="3"/>
      <c r="SXR185" s="3"/>
      <c r="SXS185" s="3"/>
      <c r="SXT185" s="3"/>
      <c r="SXU185" s="3"/>
      <c r="SXV185" s="3"/>
      <c r="SXW185" s="3"/>
      <c r="SXX185" s="3"/>
      <c r="SXY185" s="3"/>
      <c r="SXZ185" s="3"/>
      <c r="SYA185" s="3"/>
      <c r="SYB185" s="3"/>
      <c r="SYC185" s="3"/>
      <c r="SYD185" s="3"/>
      <c r="SYE185" s="3"/>
      <c r="SYF185" s="3"/>
      <c r="SYG185" s="3"/>
      <c r="SYH185" s="3"/>
      <c r="SYI185" s="3"/>
      <c r="SYJ185" s="3"/>
      <c r="SYK185" s="3"/>
      <c r="SYL185" s="3"/>
      <c r="SYM185" s="3"/>
      <c r="SYN185" s="3"/>
      <c r="SYO185" s="3"/>
      <c r="SYP185" s="3"/>
      <c r="SYQ185" s="3"/>
      <c r="SYR185" s="3"/>
      <c r="SYS185" s="3"/>
      <c r="SYT185" s="3"/>
      <c r="SYU185" s="3"/>
      <c r="SYV185" s="3"/>
      <c r="SYW185" s="3"/>
      <c r="SYX185" s="3"/>
      <c r="SYY185" s="3"/>
      <c r="SYZ185" s="3"/>
      <c r="SZA185" s="3"/>
      <c r="SZB185" s="3"/>
      <c r="SZC185" s="3"/>
      <c r="SZD185" s="3"/>
      <c r="SZE185" s="3"/>
      <c r="SZF185" s="3"/>
      <c r="SZG185" s="3"/>
      <c r="SZH185" s="3"/>
      <c r="SZI185" s="3"/>
      <c r="SZJ185" s="3"/>
      <c r="SZK185" s="3"/>
      <c r="SZL185" s="3"/>
      <c r="SZM185" s="3"/>
      <c r="SZN185" s="3"/>
      <c r="SZO185" s="3"/>
      <c r="SZP185" s="3"/>
      <c r="SZQ185" s="3"/>
      <c r="SZR185" s="3"/>
      <c r="SZS185" s="3"/>
      <c r="SZT185" s="3"/>
      <c r="SZU185" s="3"/>
      <c r="SZV185" s="3"/>
      <c r="SZW185" s="3"/>
      <c r="SZX185" s="3"/>
      <c r="SZY185" s="3"/>
      <c r="SZZ185" s="3"/>
      <c r="TAA185" s="3"/>
      <c r="TAB185" s="3"/>
      <c r="TAC185" s="3"/>
      <c r="TAD185" s="3"/>
      <c r="TAE185" s="3"/>
      <c r="TAF185" s="3"/>
      <c r="TAG185" s="3"/>
      <c r="TAH185" s="3"/>
      <c r="TAI185" s="3"/>
      <c r="TAJ185" s="3"/>
      <c r="TAK185" s="3"/>
      <c r="TAL185" s="3"/>
      <c r="TAM185" s="3"/>
      <c r="TAN185" s="3"/>
      <c r="TAO185" s="3"/>
      <c r="TAP185" s="3"/>
      <c r="TAQ185" s="3"/>
      <c r="TAR185" s="3"/>
      <c r="TAS185" s="3"/>
      <c r="TAT185" s="3"/>
      <c r="TAU185" s="3"/>
      <c r="TAV185" s="3"/>
      <c r="TAW185" s="3"/>
      <c r="TAX185" s="3"/>
      <c r="TAY185" s="3"/>
      <c r="TAZ185" s="3"/>
      <c r="TBA185" s="3"/>
      <c r="TBB185" s="3"/>
      <c r="TBC185" s="3"/>
      <c r="TBD185" s="3"/>
      <c r="TBE185" s="3"/>
      <c r="TBF185" s="3"/>
      <c r="TBG185" s="3"/>
      <c r="TBH185" s="3"/>
      <c r="TBI185" s="3"/>
      <c r="TBJ185" s="3"/>
      <c r="TBK185" s="3"/>
      <c r="TBL185" s="3"/>
      <c r="TBM185" s="3"/>
      <c r="TBN185" s="3"/>
      <c r="TBO185" s="3"/>
      <c r="TBP185" s="3"/>
      <c r="TBQ185" s="3"/>
      <c r="TBR185" s="3"/>
      <c r="TBS185" s="3"/>
      <c r="TBT185" s="3"/>
      <c r="TBU185" s="3"/>
      <c r="TBV185" s="3"/>
      <c r="TBW185" s="3"/>
      <c r="TBX185" s="3"/>
      <c r="TBY185" s="3"/>
      <c r="TBZ185" s="3"/>
      <c r="TCA185" s="3"/>
      <c r="TCB185" s="3"/>
      <c r="TCC185" s="3"/>
      <c r="TCD185" s="3"/>
      <c r="TCE185" s="3"/>
      <c r="TCF185" s="3"/>
      <c r="TCG185" s="3"/>
      <c r="TCH185" s="3"/>
      <c r="TCI185" s="3"/>
      <c r="TCJ185" s="3"/>
      <c r="TCK185" s="3"/>
      <c r="TCL185" s="3"/>
      <c r="TCM185" s="3"/>
      <c r="TCN185" s="3"/>
      <c r="TCO185" s="3"/>
      <c r="TCP185" s="3"/>
      <c r="TCQ185" s="3"/>
      <c r="TCR185" s="3"/>
      <c r="TCS185" s="3"/>
      <c r="TCT185" s="3"/>
      <c r="TCU185" s="3"/>
      <c r="TCV185" s="3"/>
      <c r="TCW185" s="3"/>
      <c r="TCX185" s="3"/>
      <c r="TCY185" s="3"/>
      <c r="TCZ185" s="3"/>
      <c r="TDA185" s="3"/>
      <c r="TDB185" s="3"/>
      <c r="TDC185" s="3"/>
      <c r="TDD185" s="3"/>
      <c r="TDE185" s="3"/>
      <c r="TDF185" s="3"/>
      <c r="TDG185" s="3"/>
      <c r="TDH185" s="3"/>
      <c r="TDI185" s="3"/>
      <c r="TDJ185" s="3"/>
      <c r="TDK185" s="3"/>
      <c r="TDL185" s="3"/>
      <c r="TDM185" s="3"/>
      <c r="TDN185" s="3"/>
      <c r="TDO185" s="3"/>
      <c r="TDP185" s="3"/>
      <c r="TDQ185" s="3"/>
      <c r="TDR185" s="3"/>
      <c r="TDS185" s="3"/>
      <c r="TDT185" s="3"/>
      <c r="TDU185" s="3"/>
      <c r="TDV185" s="3"/>
      <c r="TDW185" s="3"/>
      <c r="TDX185" s="3"/>
      <c r="TDY185" s="3"/>
      <c r="TDZ185" s="3"/>
      <c r="TEA185" s="3"/>
      <c r="TEB185" s="3"/>
      <c r="TEC185" s="3"/>
      <c r="TED185" s="3"/>
      <c r="TEE185" s="3"/>
      <c r="TEF185" s="3"/>
      <c r="TEG185" s="3"/>
      <c r="TEH185" s="3"/>
      <c r="TEI185" s="3"/>
      <c r="TEJ185" s="3"/>
      <c r="TEK185" s="3"/>
      <c r="TEL185" s="3"/>
      <c r="TEM185" s="3"/>
      <c r="TEN185" s="3"/>
      <c r="TEO185" s="3"/>
      <c r="TEP185" s="3"/>
      <c r="TEQ185" s="3"/>
      <c r="TER185" s="3"/>
      <c r="TES185" s="3"/>
      <c r="TET185" s="3"/>
      <c r="TEU185" s="3"/>
      <c r="TEV185" s="3"/>
      <c r="TEW185" s="3"/>
      <c r="TEX185" s="3"/>
      <c r="TEY185" s="3"/>
      <c r="TEZ185" s="3"/>
      <c r="TFA185" s="3"/>
      <c r="TFB185" s="3"/>
      <c r="TFC185" s="3"/>
      <c r="TFD185" s="3"/>
      <c r="TFE185" s="3"/>
      <c r="TFF185" s="3"/>
      <c r="TFG185" s="3"/>
      <c r="TFH185" s="3"/>
      <c r="TFI185" s="3"/>
      <c r="TFJ185" s="3"/>
      <c r="TFK185" s="3"/>
      <c r="TFL185" s="3"/>
      <c r="TFM185" s="3"/>
      <c r="TFN185" s="3"/>
      <c r="TFO185" s="3"/>
      <c r="TFP185" s="3"/>
      <c r="TFQ185" s="3"/>
      <c r="TFR185" s="3"/>
      <c r="TFS185" s="3"/>
      <c r="TFT185" s="3"/>
      <c r="TFU185" s="3"/>
      <c r="TFV185" s="3"/>
      <c r="TFW185" s="3"/>
      <c r="TFX185" s="3"/>
      <c r="TFY185" s="3"/>
      <c r="TFZ185" s="3"/>
      <c r="TGA185" s="3"/>
      <c r="TGB185" s="3"/>
      <c r="TGC185" s="3"/>
      <c r="TGD185" s="3"/>
      <c r="TGE185" s="3"/>
      <c r="TGF185" s="3"/>
      <c r="TGG185" s="3"/>
      <c r="TGH185" s="3"/>
      <c r="TGI185" s="3"/>
      <c r="TGJ185" s="3"/>
      <c r="TGK185" s="3"/>
      <c r="TGL185" s="3"/>
      <c r="TGM185" s="3"/>
      <c r="TGN185" s="3"/>
      <c r="TGO185" s="3"/>
      <c r="TGP185" s="3"/>
      <c r="TGQ185" s="3"/>
      <c r="TGR185" s="3"/>
      <c r="TGS185" s="3"/>
      <c r="TGT185" s="3"/>
      <c r="TGU185" s="3"/>
      <c r="TGV185" s="3"/>
      <c r="TGW185" s="3"/>
      <c r="TGX185" s="3"/>
      <c r="TGY185" s="3"/>
      <c r="TGZ185" s="3"/>
      <c r="THA185" s="3"/>
      <c r="THB185" s="3"/>
      <c r="THC185" s="3"/>
      <c r="THD185" s="3"/>
      <c r="THE185" s="3"/>
      <c r="THF185" s="3"/>
      <c r="THG185" s="3"/>
      <c r="THH185" s="3"/>
      <c r="THI185" s="3"/>
      <c r="THJ185" s="3"/>
      <c r="THK185" s="3"/>
      <c r="THL185" s="3"/>
      <c r="THM185" s="3"/>
      <c r="THN185" s="3"/>
      <c r="THO185" s="3"/>
      <c r="THP185" s="3"/>
      <c r="THQ185" s="3"/>
      <c r="THR185" s="3"/>
      <c r="THS185" s="3"/>
      <c r="THT185" s="3"/>
      <c r="THU185" s="3"/>
      <c r="THV185" s="3"/>
      <c r="THW185" s="3"/>
      <c r="THX185" s="3"/>
      <c r="THY185" s="3"/>
      <c r="THZ185" s="3"/>
      <c r="TIA185" s="3"/>
      <c r="TIB185" s="3"/>
      <c r="TIC185" s="3"/>
      <c r="TID185" s="3"/>
      <c r="TIE185" s="3"/>
      <c r="TIF185" s="3"/>
      <c r="TIG185" s="3"/>
      <c r="TIH185" s="3"/>
      <c r="TII185" s="3"/>
      <c r="TIJ185" s="3"/>
      <c r="TIK185" s="3"/>
      <c r="TIL185" s="3"/>
      <c r="TIM185" s="3"/>
      <c r="TIN185" s="3"/>
      <c r="TIO185" s="3"/>
      <c r="TIP185" s="3"/>
      <c r="TIQ185" s="3"/>
      <c r="TIR185" s="3"/>
      <c r="TIS185" s="3"/>
      <c r="TIT185" s="3"/>
      <c r="TIU185" s="3"/>
      <c r="TIV185" s="3"/>
      <c r="TIW185" s="3"/>
      <c r="TIX185" s="3"/>
      <c r="TIY185" s="3"/>
      <c r="TIZ185" s="3"/>
      <c r="TJA185" s="3"/>
      <c r="TJB185" s="3"/>
      <c r="TJC185" s="3"/>
      <c r="TJD185" s="3"/>
      <c r="TJE185" s="3"/>
      <c r="TJF185" s="3"/>
      <c r="TJG185" s="3"/>
      <c r="TJH185" s="3"/>
      <c r="TJI185" s="3"/>
      <c r="TJJ185" s="3"/>
      <c r="TJK185" s="3"/>
      <c r="TJL185" s="3"/>
      <c r="TJM185" s="3"/>
      <c r="TJN185" s="3"/>
      <c r="TJO185" s="3"/>
      <c r="TJP185" s="3"/>
      <c r="TJQ185" s="3"/>
      <c r="TJR185" s="3"/>
      <c r="TJS185" s="3"/>
      <c r="TJT185" s="3"/>
      <c r="TJU185" s="3"/>
      <c r="TJV185" s="3"/>
      <c r="TJW185" s="3"/>
      <c r="TJX185" s="3"/>
      <c r="TJY185" s="3"/>
      <c r="TJZ185" s="3"/>
      <c r="TKA185" s="3"/>
      <c r="TKB185" s="3"/>
      <c r="TKC185" s="3"/>
      <c r="TKD185" s="3"/>
      <c r="TKE185" s="3"/>
      <c r="TKF185" s="3"/>
      <c r="TKG185" s="3"/>
      <c r="TKH185" s="3"/>
      <c r="TKI185" s="3"/>
      <c r="TKJ185" s="3"/>
      <c r="TKK185" s="3"/>
      <c r="TKL185" s="3"/>
      <c r="TKM185" s="3"/>
      <c r="TKN185" s="3"/>
      <c r="TKO185" s="3"/>
      <c r="TKP185" s="3"/>
      <c r="TKQ185" s="3"/>
      <c r="TKR185" s="3"/>
      <c r="TKS185" s="3"/>
      <c r="TKT185" s="3"/>
      <c r="TKU185" s="3"/>
      <c r="TKV185" s="3"/>
      <c r="TKW185" s="3"/>
      <c r="TKX185" s="3"/>
      <c r="TKY185" s="3"/>
      <c r="TKZ185" s="3"/>
      <c r="TLA185" s="3"/>
      <c r="TLB185" s="3"/>
      <c r="TLC185" s="3"/>
      <c r="TLD185" s="3"/>
      <c r="TLE185" s="3"/>
      <c r="TLF185" s="3"/>
      <c r="TLG185" s="3"/>
      <c r="TLH185" s="3"/>
      <c r="TLI185" s="3"/>
      <c r="TLJ185" s="3"/>
      <c r="TLK185" s="3"/>
      <c r="TLL185" s="3"/>
      <c r="TLM185" s="3"/>
      <c r="TLN185" s="3"/>
      <c r="TLO185" s="3"/>
      <c r="TLP185" s="3"/>
      <c r="TLQ185" s="3"/>
      <c r="TLR185" s="3"/>
      <c r="TLS185" s="3"/>
      <c r="TLT185" s="3"/>
      <c r="TLU185" s="3"/>
      <c r="TLV185" s="3"/>
      <c r="TLW185" s="3"/>
      <c r="TLX185" s="3"/>
      <c r="TLY185" s="3"/>
      <c r="TLZ185" s="3"/>
      <c r="TMA185" s="3"/>
      <c r="TMB185" s="3"/>
      <c r="TMC185" s="3"/>
      <c r="TMD185" s="3"/>
      <c r="TME185" s="3"/>
      <c r="TMF185" s="3"/>
      <c r="TMG185" s="3"/>
      <c r="TMH185" s="3"/>
      <c r="TMI185" s="3"/>
      <c r="TMJ185" s="3"/>
      <c r="TMK185" s="3"/>
      <c r="TML185" s="3"/>
      <c r="TMM185" s="3"/>
      <c r="TMN185" s="3"/>
      <c r="TMO185" s="3"/>
      <c r="TMP185" s="3"/>
      <c r="TMQ185" s="3"/>
      <c r="TMR185" s="3"/>
      <c r="TMS185" s="3"/>
      <c r="TMT185" s="3"/>
      <c r="TMU185" s="3"/>
      <c r="TMV185" s="3"/>
      <c r="TMW185" s="3"/>
      <c r="TMX185" s="3"/>
      <c r="TMY185" s="3"/>
      <c r="TMZ185" s="3"/>
      <c r="TNA185" s="3"/>
      <c r="TNB185" s="3"/>
      <c r="TNC185" s="3"/>
      <c r="TND185" s="3"/>
      <c r="TNE185" s="3"/>
      <c r="TNF185" s="3"/>
      <c r="TNG185" s="3"/>
      <c r="TNH185" s="3"/>
      <c r="TNI185" s="3"/>
      <c r="TNJ185" s="3"/>
      <c r="TNK185" s="3"/>
      <c r="TNL185" s="3"/>
      <c r="TNM185" s="3"/>
      <c r="TNN185" s="3"/>
      <c r="TNO185" s="3"/>
      <c r="TNP185" s="3"/>
      <c r="TNQ185" s="3"/>
      <c r="TNR185" s="3"/>
      <c r="TNS185" s="3"/>
      <c r="TNT185" s="3"/>
      <c r="TNU185" s="3"/>
      <c r="TNV185" s="3"/>
      <c r="TNW185" s="3"/>
      <c r="TNX185" s="3"/>
      <c r="TNY185" s="3"/>
      <c r="TNZ185" s="3"/>
      <c r="TOA185" s="3"/>
      <c r="TOB185" s="3"/>
      <c r="TOC185" s="3"/>
      <c r="TOD185" s="3"/>
      <c r="TOE185" s="3"/>
      <c r="TOF185" s="3"/>
      <c r="TOG185" s="3"/>
      <c r="TOH185" s="3"/>
      <c r="TOI185" s="3"/>
      <c r="TOJ185" s="3"/>
      <c r="TOK185" s="3"/>
      <c r="TOL185" s="3"/>
      <c r="TOM185" s="3"/>
      <c r="TON185" s="3"/>
      <c r="TOO185" s="3"/>
      <c r="TOP185" s="3"/>
      <c r="TOQ185" s="3"/>
      <c r="TOR185" s="3"/>
      <c r="TOS185" s="3"/>
      <c r="TOT185" s="3"/>
      <c r="TOU185" s="3"/>
      <c r="TOV185" s="3"/>
      <c r="TOW185" s="3"/>
      <c r="TOX185" s="3"/>
      <c r="TOY185" s="3"/>
      <c r="TOZ185" s="3"/>
      <c r="TPA185" s="3"/>
      <c r="TPB185" s="3"/>
      <c r="TPC185" s="3"/>
      <c r="TPD185" s="3"/>
      <c r="TPE185" s="3"/>
      <c r="TPF185" s="3"/>
      <c r="TPG185" s="3"/>
      <c r="TPH185" s="3"/>
      <c r="TPI185" s="3"/>
      <c r="TPJ185" s="3"/>
      <c r="TPK185" s="3"/>
      <c r="TPL185" s="3"/>
      <c r="TPM185" s="3"/>
      <c r="TPN185" s="3"/>
      <c r="TPO185" s="3"/>
      <c r="TPP185" s="3"/>
      <c r="TPQ185" s="3"/>
      <c r="TPR185" s="3"/>
      <c r="TPS185" s="3"/>
      <c r="TPT185" s="3"/>
      <c r="TPU185" s="3"/>
      <c r="TPV185" s="3"/>
      <c r="TPW185" s="3"/>
      <c r="TPX185" s="3"/>
      <c r="TPY185" s="3"/>
      <c r="TPZ185" s="3"/>
      <c r="TQA185" s="3"/>
      <c r="TQB185" s="3"/>
      <c r="TQC185" s="3"/>
      <c r="TQD185" s="3"/>
      <c r="TQE185" s="3"/>
      <c r="TQF185" s="3"/>
      <c r="TQG185" s="3"/>
      <c r="TQH185" s="3"/>
      <c r="TQI185" s="3"/>
      <c r="TQJ185" s="3"/>
      <c r="TQK185" s="3"/>
      <c r="TQL185" s="3"/>
      <c r="TQM185" s="3"/>
      <c r="TQN185" s="3"/>
      <c r="TQO185" s="3"/>
      <c r="TQP185" s="3"/>
      <c r="TQQ185" s="3"/>
      <c r="TQR185" s="3"/>
      <c r="TQS185" s="3"/>
      <c r="TQT185" s="3"/>
      <c r="TQU185" s="3"/>
      <c r="TQV185" s="3"/>
      <c r="TQW185" s="3"/>
      <c r="TQX185" s="3"/>
      <c r="TQY185" s="3"/>
      <c r="TQZ185" s="3"/>
      <c r="TRA185" s="3"/>
      <c r="TRB185" s="3"/>
      <c r="TRC185" s="3"/>
      <c r="TRD185" s="3"/>
      <c r="TRE185" s="3"/>
      <c r="TRF185" s="3"/>
      <c r="TRG185" s="3"/>
      <c r="TRH185" s="3"/>
      <c r="TRI185" s="3"/>
      <c r="TRJ185" s="3"/>
      <c r="TRK185" s="3"/>
      <c r="TRL185" s="3"/>
      <c r="TRM185" s="3"/>
      <c r="TRN185" s="3"/>
      <c r="TRO185" s="3"/>
      <c r="TRP185" s="3"/>
      <c r="TRQ185" s="3"/>
      <c r="TRR185" s="3"/>
      <c r="TRS185" s="3"/>
      <c r="TRT185" s="3"/>
      <c r="TRU185" s="3"/>
      <c r="TRV185" s="3"/>
      <c r="TRW185" s="3"/>
      <c r="TRX185" s="3"/>
      <c r="TRY185" s="3"/>
      <c r="TRZ185" s="3"/>
      <c r="TSA185" s="3"/>
      <c r="TSB185" s="3"/>
      <c r="TSC185" s="3"/>
      <c r="TSD185" s="3"/>
      <c r="TSE185" s="3"/>
      <c r="TSF185" s="3"/>
      <c r="TSG185" s="3"/>
      <c r="TSH185" s="3"/>
      <c r="TSI185" s="3"/>
      <c r="TSJ185" s="3"/>
      <c r="TSK185" s="3"/>
      <c r="TSL185" s="3"/>
      <c r="TSM185" s="3"/>
      <c r="TSN185" s="3"/>
      <c r="TSO185" s="3"/>
      <c r="TSP185" s="3"/>
      <c r="TSQ185" s="3"/>
      <c r="TSR185" s="3"/>
      <c r="TSS185" s="3"/>
      <c r="TST185" s="3"/>
      <c r="TSU185" s="3"/>
      <c r="TSV185" s="3"/>
      <c r="TSW185" s="3"/>
      <c r="TSX185" s="3"/>
      <c r="TSY185" s="3"/>
      <c r="TSZ185" s="3"/>
      <c r="TTA185" s="3"/>
      <c r="TTB185" s="3"/>
      <c r="TTC185" s="3"/>
      <c r="TTD185" s="3"/>
      <c r="TTE185" s="3"/>
      <c r="TTF185" s="3"/>
      <c r="TTG185" s="3"/>
      <c r="TTH185" s="3"/>
      <c r="TTI185" s="3"/>
      <c r="TTJ185" s="3"/>
      <c r="TTK185" s="3"/>
      <c r="TTL185" s="3"/>
      <c r="TTM185" s="3"/>
      <c r="TTN185" s="3"/>
      <c r="TTO185" s="3"/>
      <c r="TTP185" s="3"/>
      <c r="TTQ185" s="3"/>
      <c r="TTR185" s="3"/>
      <c r="TTS185" s="3"/>
      <c r="TTT185" s="3"/>
      <c r="TTU185" s="3"/>
      <c r="TTV185" s="3"/>
      <c r="TTW185" s="3"/>
      <c r="TTX185" s="3"/>
      <c r="TTY185" s="3"/>
      <c r="TTZ185" s="3"/>
      <c r="TUA185" s="3"/>
      <c r="TUB185" s="3"/>
      <c r="TUC185" s="3"/>
      <c r="TUD185" s="3"/>
      <c r="TUE185" s="3"/>
      <c r="TUF185" s="3"/>
      <c r="TUG185" s="3"/>
      <c r="TUH185" s="3"/>
      <c r="TUI185" s="3"/>
      <c r="TUJ185" s="3"/>
      <c r="TUK185" s="3"/>
      <c r="TUL185" s="3"/>
      <c r="TUM185" s="3"/>
      <c r="TUN185" s="3"/>
      <c r="TUO185" s="3"/>
      <c r="TUP185" s="3"/>
      <c r="TUQ185" s="3"/>
      <c r="TUR185" s="3"/>
      <c r="TUS185" s="3"/>
      <c r="TUT185" s="3"/>
      <c r="TUU185" s="3"/>
      <c r="TUV185" s="3"/>
      <c r="TUW185" s="3"/>
      <c r="TUX185" s="3"/>
      <c r="TUY185" s="3"/>
      <c r="TUZ185" s="3"/>
      <c r="TVA185" s="3"/>
      <c r="TVB185" s="3"/>
      <c r="TVC185" s="3"/>
      <c r="TVD185" s="3"/>
      <c r="TVE185" s="3"/>
      <c r="TVF185" s="3"/>
      <c r="TVG185" s="3"/>
      <c r="TVH185" s="3"/>
      <c r="TVI185" s="3"/>
      <c r="TVJ185" s="3"/>
      <c r="TVK185" s="3"/>
      <c r="TVL185" s="3"/>
      <c r="TVM185" s="3"/>
      <c r="TVN185" s="3"/>
      <c r="TVO185" s="3"/>
      <c r="TVP185" s="3"/>
      <c r="TVQ185" s="3"/>
      <c r="TVR185" s="3"/>
      <c r="TVS185" s="3"/>
      <c r="TVT185" s="3"/>
      <c r="TVU185" s="3"/>
      <c r="TVV185" s="3"/>
      <c r="TVW185" s="3"/>
      <c r="TVX185" s="3"/>
      <c r="TVY185" s="3"/>
      <c r="TVZ185" s="3"/>
      <c r="TWA185" s="3"/>
      <c r="TWB185" s="3"/>
      <c r="TWC185" s="3"/>
      <c r="TWD185" s="3"/>
      <c r="TWE185" s="3"/>
      <c r="TWF185" s="3"/>
      <c r="TWG185" s="3"/>
      <c r="TWH185" s="3"/>
      <c r="TWI185" s="3"/>
      <c r="TWJ185" s="3"/>
      <c r="TWK185" s="3"/>
      <c r="TWL185" s="3"/>
      <c r="TWM185" s="3"/>
      <c r="TWN185" s="3"/>
      <c r="TWO185" s="3"/>
      <c r="TWP185" s="3"/>
      <c r="TWQ185" s="3"/>
      <c r="TWR185" s="3"/>
      <c r="TWS185" s="3"/>
      <c r="TWT185" s="3"/>
      <c r="TWU185" s="3"/>
      <c r="TWV185" s="3"/>
      <c r="TWW185" s="3"/>
      <c r="TWX185" s="3"/>
      <c r="TWY185" s="3"/>
      <c r="TWZ185" s="3"/>
      <c r="TXA185" s="3"/>
      <c r="TXB185" s="3"/>
      <c r="TXC185" s="3"/>
      <c r="TXD185" s="3"/>
      <c r="TXE185" s="3"/>
      <c r="TXF185" s="3"/>
      <c r="TXG185" s="3"/>
      <c r="TXH185" s="3"/>
      <c r="TXI185" s="3"/>
      <c r="TXJ185" s="3"/>
      <c r="TXK185" s="3"/>
      <c r="TXL185" s="3"/>
      <c r="TXM185" s="3"/>
      <c r="TXN185" s="3"/>
      <c r="TXO185" s="3"/>
      <c r="TXP185" s="3"/>
      <c r="TXQ185" s="3"/>
      <c r="TXR185" s="3"/>
      <c r="TXS185" s="3"/>
      <c r="TXT185" s="3"/>
      <c r="TXU185" s="3"/>
      <c r="TXV185" s="3"/>
      <c r="TXW185" s="3"/>
      <c r="TXX185" s="3"/>
      <c r="TXY185" s="3"/>
      <c r="TXZ185" s="3"/>
      <c r="TYA185" s="3"/>
      <c r="TYB185" s="3"/>
      <c r="TYC185" s="3"/>
      <c r="TYD185" s="3"/>
      <c r="TYE185" s="3"/>
      <c r="TYF185" s="3"/>
      <c r="TYG185" s="3"/>
      <c r="TYH185" s="3"/>
      <c r="TYI185" s="3"/>
      <c r="TYJ185" s="3"/>
      <c r="TYK185" s="3"/>
      <c r="TYL185" s="3"/>
      <c r="TYM185" s="3"/>
      <c r="TYN185" s="3"/>
      <c r="TYO185" s="3"/>
      <c r="TYP185" s="3"/>
      <c r="TYQ185" s="3"/>
      <c r="TYR185" s="3"/>
      <c r="TYS185" s="3"/>
      <c r="TYT185" s="3"/>
      <c r="TYU185" s="3"/>
      <c r="TYV185" s="3"/>
      <c r="TYW185" s="3"/>
      <c r="TYX185" s="3"/>
      <c r="TYY185" s="3"/>
      <c r="TYZ185" s="3"/>
      <c r="TZA185" s="3"/>
      <c r="TZB185" s="3"/>
      <c r="TZC185" s="3"/>
      <c r="TZD185" s="3"/>
      <c r="TZE185" s="3"/>
      <c r="TZF185" s="3"/>
      <c r="TZG185" s="3"/>
      <c r="TZH185" s="3"/>
      <c r="TZI185" s="3"/>
      <c r="TZJ185" s="3"/>
      <c r="TZK185" s="3"/>
      <c r="TZL185" s="3"/>
      <c r="TZM185" s="3"/>
      <c r="TZN185" s="3"/>
      <c r="TZO185" s="3"/>
      <c r="TZP185" s="3"/>
      <c r="TZQ185" s="3"/>
      <c r="TZR185" s="3"/>
      <c r="TZS185" s="3"/>
      <c r="TZT185" s="3"/>
      <c r="TZU185" s="3"/>
      <c r="TZV185" s="3"/>
      <c r="TZW185" s="3"/>
      <c r="TZX185" s="3"/>
      <c r="TZY185" s="3"/>
      <c r="TZZ185" s="3"/>
      <c r="UAA185" s="3"/>
      <c r="UAB185" s="3"/>
      <c r="UAC185" s="3"/>
      <c r="UAD185" s="3"/>
      <c r="UAE185" s="3"/>
      <c r="UAF185" s="3"/>
      <c r="UAG185" s="3"/>
      <c r="UAH185" s="3"/>
      <c r="UAI185" s="3"/>
      <c r="UAJ185" s="3"/>
      <c r="UAK185" s="3"/>
      <c r="UAL185" s="3"/>
      <c r="UAM185" s="3"/>
      <c r="UAN185" s="3"/>
      <c r="UAO185" s="3"/>
      <c r="UAP185" s="3"/>
      <c r="UAQ185" s="3"/>
      <c r="UAR185" s="3"/>
      <c r="UAS185" s="3"/>
      <c r="UAT185" s="3"/>
      <c r="UAU185" s="3"/>
      <c r="UAV185" s="3"/>
      <c r="UAW185" s="3"/>
      <c r="UAX185" s="3"/>
      <c r="UAY185" s="3"/>
      <c r="UAZ185" s="3"/>
      <c r="UBA185" s="3"/>
      <c r="UBB185" s="3"/>
      <c r="UBC185" s="3"/>
      <c r="UBD185" s="3"/>
      <c r="UBE185" s="3"/>
      <c r="UBF185" s="3"/>
      <c r="UBG185" s="3"/>
      <c r="UBH185" s="3"/>
      <c r="UBI185" s="3"/>
      <c r="UBJ185" s="3"/>
      <c r="UBK185" s="3"/>
      <c r="UBL185" s="3"/>
      <c r="UBM185" s="3"/>
      <c r="UBN185" s="3"/>
      <c r="UBO185" s="3"/>
      <c r="UBP185" s="3"/>
      <c r="UBQ185" s="3"/>
      <c r="UBR185" s="3"/>
      <c r="UBS185" s="3"/>
      <c r="UBT185" s="3"/>
      <c r="UBU185" s="3"/>
      <c r="UBV185" s="3"/>
      <c r="UBW185" s="3"/>
      <c r="UBX185" s="3"/>
      <c r="UBY185" s="3"/>
      <c r="UBZ185" s="3"/>
      <c r="UCA185" s="3"/>
      <c r="UCB185" s="3"/>
      <c r="UCC185" s="3"/>
      <c r="UCD185" s="3"/>
      <c r="UCE185" s="3"/>
      <c r="UCF185" s="3"/>
      <c r="UCG185" s="3"/>
      <c r="UCH185" s="3"/>
      <c r="UCI185" s="3"/>
      <c r="UCJ185" s="3"/>
      <c r="UCK185" s="3"/>
      <c r="UCL185" s="3"/>
      <c r="UCM185" s="3"/>
      <c r="UCN185" s="3"/>
      <c r="UCO185" s="3"/>
      <c r="UCP185" s="3"/>
      <c r="UCQ185" s="3"/>
      <c r="UCR185" s="3"/>
      <c r="UCS185" s="3"/>
      <c r="UCT185" s="3"/>
      <c r="UCU185" s="3"/>
      <c r="UCV185" s="3"/>
      <c r="UCW185" s="3"/>
      <c r="UCX185" s="3"/>
      <c r="UCY185" s="3"/>
      <c r="UCZ185" s="3"/>
      <c r="UDA185" s="3"/>
      <c r="UDB185" s="3"/>
      <c r="UDC185" s="3"/>
      <c r="UDD185" s="3"/>
      <c r="UDE185" s="3"/>
      <c r="UDF185" s="3"/>
      <c r="UDG185" s="3"/>
      <c r="UDH185" s="3"/>
      <c r="UDI185" s="3"/>
      <c r="UDJ185" s="3"/>
      <c r="UDK185" s="3"/>
      <c r="UDL185" s="3"/>
      <c r="UDM185" s="3"/>
      <c r="UDN185" s="3"/>
      <c r="UDO185" s="3"/>
      <c r="UDP185" s="3"/>
      <c r="UDQ185" s="3"/>
      <c r="UDR185" s="3"/>
      <c r="UDS185" s="3"/>
      <c r="UDT185" s="3"/>
      <c r="UDU185" s="3"/>
      <c r="UDV185" s="3"/>
      <c r="UDW185" s="3"/>
      <c r="UDX185" s="3"/>
      <c r="UDY185" s="3"/>
      <c r="UDZ185" s="3"/>
      <c r="UEA185" s="3"/>
      <c r="UEB185" s="3"/>
      <c r="UEC185" s="3"/>
      <c r="UED185" s="3"/>
      <c r="UEE185" s="3"/>
      <c r="UEF185" s="3"/>
      <c r="UEG185" s="3"/>
      <c r="UEH185" s="3"/>
      <c r="UEI185" s="3"/>
      <c r="UEJ185" s="3"/>
      <c r="UEK185" s="3"/>
      <c r="UEL185" s="3"/>
      <c r="UEM185" s="3"/>
      <c r="UEN185" s="3"/>
      <c r="UEO185" s="3"/>
      <c r="UEP185" s="3"/>
      <c r="UEQ185" s="3"/>
      <c r="UER185" s="3"/>
      <c r="UES185" s="3"/>
      <c r="UET185" s="3"/>
      <c r="UEU185" s="3"/>
      <c r="UEV185" s="3"/>
      <c r="UEW185" s="3"/>
      <c r="UEX185" s="3"/>
      <c r="UEY185" s="3"/>
      <c r="UEZ185" s="3"/>
      <c r="UFA185" s="3"/>
      <c r="UFB185" s="3"/>
      <c r="UFC185" s="3"/>
      <c r="UFD185" s="3"/>
      <c r="UFE185" s="3"/>
      <c r="UFF185" s="3"/>
      <c r="UFG185" s="3"/>
      <c r="UFH185" s="3"/>
      <c r="UFI185" s="3"/>
      <c r="UFJ185" s="3"/>
      <c r="UFK185" s="3"/>
      <c r="UFL185" s="3"/>
      <c r="UFM185" s="3"/>
      <c r="UFN185" s="3"/>
      <c r="UFO185" s="3"/>
      <c r="UFP185" s="3"/>
      <c r="UFQ185" s="3"/>
      <c r="UFR185" s="3"/>
      <c r="UFS185" s="3"/>
      <c r="UFT185" s="3"/>
      <c r="UFU185" s="3"/>
      <c r="UFV185" s="3"/>
      <c r="UFW185" s="3"/>
      <c r="UFX185" s="3"/>
      <c r="UFY185" s="3"/>
      <c r="UFZ185" s="3"/>
      <c r="UGA185" s="3"/>
      <c r="UGB185" s="3"/>
      <c r="UGC185" s="3"/>
      <c r="UGD185" s="3"/>
      <c r="UGE185" s="3"/>
      <c r="UGF185" s="3"/>
      <c r="UGG185" s="3"/>
      <c r="UGH185" s="3"/>
      <c r="UGI185" s="3"/>
      <c r="UGJ185" s="3"/>
      <c r="UGK185" s="3"/>
      <c r="UGL185" s="3"/>
      <c r="UGM185" s="3"/>
      <c r="UGN185" s="3"/>
      <c r="UGO185" s="3"/>
      <c r="UGP185" s="3"/>
      <c r="UGQ185" s="3"/>
      <c r="UGR185" s="3"/>
      <c r="UGS185" s="3"/>
      <c r="UGT185" s="3"/>
      <c r="UGU185" s="3"/>
      <c r="UGV185" s="3"/>
      <c r="UGW185" s="3"/>
      <c r="UGX185" s="3"/>
      <c r="UGY185" s="3"/>
      <c r="UGZ185" s="3"/>
      <c r="UHA185" s="3"/>
      <c r="UHB185" s="3"/>
      <c r="UHC185" s="3"/>
      <c r="UHD185" s="3"/>
      <c r="UHE185" s="3"/>
      <c r="UHF185" s="3"/>
      <c r="UHG185" s="3"/>
      <c r="UHH185" s="3"/>
      <c r="UHI185" s="3"/>
      <c r="UHJ185" s="3"/>
      <c r="UHK185" s="3"/>
      <c r="UHL185" s="3"/>
      <c r="UHM185" s="3"/>
      <c r="UHN185" s="3"/>
      <c r="UHO185" s="3"/>
      <c r="UHP185" s="3"/>
      <c r="UHQ185" s="3"/>
      <c r="UHR185" s="3"/>
      <c r="UHS185" s="3"/>
      <c r="UHT185" s="3"/>
      <c r="UHU185" s="3"/>
      <c r="UHV185" s="3"/>
      <c r="UHW185" s="3"/>
      <c r="UHX185" s="3"/>
      <c r="UHY185" s="3"/>
      <c r="UHZ185" s="3"/>
      <c r="UIA185" s="3"/>
      <c r="UIB185" s="3"/>
      <c r="UIC185" s="3"/>
      <c r="UID185" s="3"/>
      <c r="UIE185" s="3"/>
      <c r="UIF185" s="3"/>
      <c r="UIG185" s="3"/>
      <c r="UIH185" s="3"/>
      <c r="UII185" s="3"/>
      <c r="UIJ185" s="3"/>
      <c r="UIK185" s="3"/>
      <c r="UIL185" s="3"/>
      <c r="UIM185" s="3"/>
      <c r="UIN185" s="3"/>
      <c r="UIO185" s="3"/>
      <c r="UIP185" s="3"/>
      <c r="UIQ185" s="3"/>
      <c r="UIR185" s="3"/>
      <c r="UIS185" s="3"/>
      <c r="UIT185" s="3"/>
      <c r="UIU185" s="3"/>
      <c r="UIV185" s="3"/>
      <c r="UIW185" s="3"/>
      <c r="UIX185" s="3"/>
      <c r="UIY185" s="3"/>
      <c r="UIZ185" s="3"/>
      <c r="UJA185" s="3"/>
      <c r="UJB185" s="3"/>
      <c r="UJC185" s="3"/>
      <c r="UJD185" s="3"/>
      <c r="UJE185" s="3"/>
      <c r="UJF185" s="3"/>
      <c r="UJG185" s="3"/>
      <c r="UJH185" s="3"/>
      <c r="UJI185" s="3"/>
      <c r="UJJ185" s="3"/>
      <c r="UJK185" s="3"/>
      <c r="UJL185" s="3"/>
      <c r="UJM185" s="3"/>
      <c r="UJN185" s="3"/>
      <c r="UJO185" s="3"/>
      <c r="UJP185" s="3"/>
      <c r="UJQ185" s="3"/>
      <c r="UJR185" s="3"/>
      <c r="UJS185" s="3"/>
      <c r="UJT185" s="3"/>
      <c r="UJU185" s="3"/>
      <c r="UJV185" s="3"/>
      <c r="UJW185" s="3"/>
      <c r="UJX185" s="3"/>
      <c r="UJY185" s="3"/>
      <c r="UJZ185" s="3"/>
      <c r="UKA185" s="3"/>
      <c r="UKB185" s="3"/>
      <c r="UKC185" s="3"/>
      <c r="UKD185" s="3"/>
      <c r="UKE185" s="3"/>
      <c r="UKF185" s="3"/>
      <c r="UKG185" s="3"/>
      <c r="UKH185" s="3"/>
      <c r="UKI185" s="3"/>
      <c r="UKJ185" s="3"/>
      <c r="UKK185" s="3"/>
      <c r="UKL185" s="3"/>
      <c r="UKM185" s="3"/>
      <c r="UKN185" s="3"/>
      <c r="UKO185" s="3"/>
      <c r="UKP185" s="3"/>
      <c r="UKQ185" s="3"/>
      <c r="UKR185" s="3"/>
      <c r="UKS185" s="3"/>
      <c r="UKT185" s="3"/>
      <c r="UKU185" s="3"/>
      <c r="UKV185" s="3"/>
      <c r="UKW185" s="3"/>
      <c r="UKX185" s="3"/>
      <c r="UKY185" s="3"/>
      <c r="UKZ185" s="3"/>
      <c r="ULA185" s="3"/>
      <c r="ULB185" s="3"/>
      <c r="ULC185" s="3"/>
      <c r="ULD185" s="3"/>
      <c r="ULE185" s="3"/>
      <c r="ULF185" s="3"/>
      <c r="ULG185" s="3"/>
      <c r="ULH185" s="3"/>
      <c r="ULI185" s="3"/>
      <c r="ULJ185" s="3"/>
      <c r="ULK185" s="3"/>
      <c r="ULL185" s="3"/>
      <c r="ULM185" s="3"/>
      <c r="ULN185" s="3"/>
      <c r="ULO185" s="3"/>
      <c r="ULP185" s="3"/>
      <c r="ULQ185" s="3"/>
      <c r="ULR185" s="3"/>
      <c r="ULS185" s="3"/>
      <c r="ULT185" s="3"/>
      <c r="ULU185" s="3"/>
      <c r="ULV185" s="3"/>
      <c r="ULW185" s="3"/>
      <c r="ULX185" s="3"/>
      <c r="ULY185" s="3"/>
      <c r="ULZ185" s="3"/>
      <c r="UMA185" s="3"/>
      <c r="UMB185" s="3"/>
      <c r="UMC185" s="3"/>
      <c r="UMD185" s="3"/>
      <c r="UME185" s="3"/>
      <c r="UMF185" s="3"/>
      <c r="UMG185" s="3"/>
      <c r="UMH185" s="3"/>
      <c r="UMI185" s="3"/>
      <c r="UMJ185" s="3"/>
      <c r="UMK185" s="3"/>
      <c r="UML185" s="3"/>
      <c r="UMM185" s="3"/>
      <c r="UMN185" s="3"/>
      <c r="UMO185" s="3"/>
      <c r="UMP185" s="3"/>
      <c r="UMQ185" s="3"/>
      <c r="UMR185" s="3"/>
      <c r="UMS185" s="3"/>
      <c r="UMT185" s="3"/>
      <c r="UMU185" s="3"/>
      <c r="UMV185" s="3"/>
      <c r="UMW185" s="3"/>
      <c r="UMX185" s="3"/>
      <c r="UMY185" s="3"/>
      <c r="UMZ185" s="3"/>
      <c r="UNA185" s="3"/>
      <c r="UNB185" s="3"/>
      <c r="UNC185" s="3"/>
      <c r="UND185" s="3"/>
      <c r="UNE185" s="3"/>
      <c r="UNF185" s="3"/>
      <c r="UNG185" s="3"/>
      <c r="UNH185" s="3"/>
      <c r="UNI185" s="3"/>
      <c r="UNJ185" s="3"/>
      <c r="UNK185" s="3"/>
      <c r="UNL185" s="3"/>
      <c r="UNM185" s="3"/>
      <c r="UNN185" s="3"/>
      <c r="UNO185" s="3"/>
      <c r="UNP185" s="3"/>
      <c r="UNQ185" s="3"/>
      <c r="UNR185" s="3"/>
      <c r="UNS185" s="3"/>
      <c r="UNT185" s="3"/>
      <c r="UNU185" s="3"/>
      <c r="UNV185" s="3"/>
      <c r="UNW185" s="3"/>
      <c r="UNX185" s="3"/>
      <c r="UNY185" s="3"/>
      <c r="UNZ185" s="3"/>
      <c r="UOA185" s="3"/>
      <c r="UOB185" s="3"/>
      <c r="UOC185" s="3"/>
      <c r="UOD185" s="3"/>
      <c r="UOE185" s="3"/>
      <c r="UOF185" s="3"/>
      <c r="UOG185" s="3"/>
      <c r="UOH185" s="3"/>
      <c r="UOI185" s="3"/>
      <c r="UOJ185" s="3"/>
      <c r="UOK185" s="3"/>
      <c r="UOL185" s="3"/>
      <c r="UOM185" s="3"/>
      <c r="UON185" s="3"/>
      <c r="UOO185" s="3"/>
      <c r="UOP185" s="3"/>
      <c r="UOQ185" s="3"/>
      <c r="UOR185" s="3"/>
      <c r="UOS185" s="3"/>
      <c r="UOT185" s="3"/>
      <c r="UOU185" s="3"/>
      <c r="UOV185" s="3"/>
      <c r="UOW185" s="3"/>
      <c r="UOX185" s="3"/>
      <c r="UOY185" s="3"/>
      <c r="UOZ185" s="3"/>
      <c r="UPA185" s="3"/>
      <c r="UPB185" s="3"/>
      <c r="UPC185" s="3"/>
      <c r="UPD185" s="3"/>
      <c r="UPE185" s="3"/>
      <c r="UPF185" s="3"/>
      <c r="UPG185" s="3"/>
      <c r="UPH185" s="3"/>
      <c r="UPI185" s="3"/>
      <c r="UPJ185" s="3"/>
      <c r="UPK185" s="3"/>
      <c r="UPL185" s="3"/>
      <c r="UPM185" s="3"/>
      <c r="UPN185" s="3"/>
      <c r="UPO185" s="3"/>
      <c r="UPP185" s="3"/>
      <c r="UPQ185" s="3"/>
      <c r="UPR185" s="3"/>
      <c r="UPS185" s="3"/>
      <c r="UPT185" s="3"/>
      <c r="UPU185" s="3"/>
      <c r="UPV185" s="3"/>
      <c r="UPW185" s="3"/>
      <c r="UPX185" s="3"/>
      <c r="UPY185" s="3"/>
      <c r="UPZ185" s="3"/>
      <c r="UQA185" s="3"/>
      <c r="UQB185" s="3"/>
      <c r="UQC185" s="3"/>
      <c r="UQD185" s="3"/>
      <c r="UQE185" s="3"/>
      <c r="UQF185" s="3"/>
      <c r="UQG185" s="3"/>
      <c r="UQH185" s="3"/>
      <c r="UQI185" s="3"/>
      <c r="UQJ185" s="3"/>
      <c r="UQK185" s="3"/>
      <c r="UQL185" s="3"/>
      <c r="UQM185" s="3"/>
      <c r="UQN185" s="3"/>
      <c r="UQO185" s="3"/>
      <c r="UQP185" s="3"/>
      <c r="UQQ185" s="3"/>
      <c r="UQR185" s="3"/>
      <c r="UQS185" s="3"/>
      <c r="UQT185" s="3"/>
      <c r="UQU185" s="3"/>
      <c r="UQV185" s="3"/>
      <c r="UQW185" s="3"/>
      <c r="UQX185" s="3"/>
      <c r="UQY185" s="3"/>
      <c r="UQZ185" s="3"/>
      <c r="URA185" s="3"/>
      <c r="URB185" s="3"/>
      <c r="URC185" s="3"/>
      <c r="URD185" s="3"/>
      <c r="URE185" s="3"/>
      <c r="URF185" s="3"/>
      <c r="URG185" s="3"/>
      <c r="URH185" s="3"/>
      <c r="URI185" s="3"/>
      <c r="URJ185" s="3"/>
      <c r="URK185" s="3"/>
      <c r="URL185" s="3"/>
      <c r="URM185" s="3"/>
      <c r="URN185" s="3"/>
      <c r="URO185" s="3"/>
      <c r="URP185" s="3"/>
      <c r="URQ185" s="3"/>
      <c r="URR185" s="3"/>
      <c r="URS185" s="3"/>
      <c r="URT185" s="3"/>
      <c r="URU185" s="3"/>
      <c r="URV185" s="3"/>
      <c r="URW185" s="3"/>
      <c r="URX185" s="3"/>
      <c r="URY185" s="3"/>
      <c r="URZ185" s="3"/>
      <c r="USA185" s="3"/>
      <c r="USB185" s="3"/>
      <c r="USC185" s="3"/>
      <c r="USD185" s="3"/>
      <c r="USE185" s="3"/>
      <c r="USF185" s="3"/>
      <c r="USG185" s="3"/>
      <c r="USH185" s="3"/>
      <c r="USI185" s="3"/>
      <c r="USJ185" s="3"/>
      <c r="USK185" s="3"/>
      <c r="USL185" s="3"/>
      <c r="USM185" s="3"/>
      <c r="USN185" s="3"/>
      <c r="USO185" s="3"/>
      <c r="USP185" s="3"/>
      <c r="USQ185" s="3"/>
      <c r="USR185" s="3"/>
      <c r="USS185" s="3"/>
      <c r="UST185" s="3"/>
      <c r="USU185" s="3"/>
      <c r="USV185" s="3"/>
      <c r="USW185" s="3"/>
      <c r="USX185" s="3"/>
      <c r="USY185" s="3"/>
      <c r="USZ185" s="3"/>
      <c r="UTA185" s="3"/>
      <c r="UTB185" s="3"/>
      <c r="UTC185" s="3"/>
      <c r="UTD185" s="3"/>
      <c r="UTE185" s="3"/>
      <c r="UTF185" s="3"/>
      <c r="UTG185" s="3"/>
      <c r="UTH185" s="3"/>
      <c r="UTI185" s="3"/>
      <c r="UTJ185" s="3"/>
      <c r="UTK185" s="3"/>
      <c r="UTL185" s="3"/>
      <c r="UTM185" s="3"/>
      <c r="UTN185" s="3"/>
      <c r="UTO185" s="3"/>
      <c r="UTP185" s="3"/>
      <c r="UTQ185" s="3"/>
      <c r="UTR185" s="3"/>
      <c r="UTS185" s="3"/>
      <c r="UTT185" s="3"/>
      <c r="UTU185" s="3"/>
      <c r="UTV185" s="3"/>
      <c r="UTW185" s="3"/>
      <c r="UTX185" s="3"/>
      <c r="UTY185" s="3"/>
      <c r="UTZ185" s="3"/>
      <c r="UUA185" s="3"/>
      <c r="UUB185" s="3"/>
      <c r="UUC185" s="3"/>
      <c r="UUD185" s="3"/>
      <c r="UUE185" s="3"/>
      <c r="UUF185" s="3"/>
      <c r="UUG185" s="3"/>
      <c r="UUH185" s="3"/>
      <c r="UUI185" s="3"/>
      <c r="UUJ185" s="3"/>
      <c r="UUK185" s="3"/>
      <c r="UUL185" s="3"/>
      <c r="UUM185" s="3"/>
      <c r="UUN185" s="3"/>
      <c r="UUO185" s="3"/>
      <c r="UUP185" s="3"/>
      <c r="UUQ185" s="3"/>
      <c r="UUR185" s="3"/>
      <c r="UUS185" s="3"/>
      <c r="UUT185" s="3"/>
      <c r="UUU185" s="3"/>
      <c r="UUV185" s="3"/>
      <c r="UUW185" s="3"/>
      <c r="UUX185" s="3"/>
      <c r="UUY185" s="3"/>
      <c r="UUZ185" s="3"/>
      <c r="UVA185" s="3"/>
      <c r="UVB185" s="3"/>
      <c r="UVC185" s="3"/>
      <c r="UVD185" s="3"/>
      <c r="UVE185" s="3"/>
      <c r="UVF185" s="3"/>
      <c r="UVG185" s="3"/>
      <c r="UVH185" s="3"/>
      <c r="UVI185" s="3"/>
      <c r="UVJ185" s="3"/>
      <c r="UVK185" s="3"/>
      <c r="UVL185" s="3"/>
      <c r="UVM185" s="3"/>
      <c r="UVN185" s="3"/>
      <c r="UVO185" s="3"/>
      <c r="UVP185" s="3"/>
      <c r="UVQ185" s="3"/>
      <c r="UVR185" s="3"/>
      <c r="UVS185" s="3"/>
      <c r="UVT185" s="3"/>
      <c r="UVU185" s="3"/>
      <c r="UVV185" s="3"/>
      <c r="UVW185" s="3"/>
      <c r="UVX185" s="3"/>
      <c r="UVY185" s="3"/>
      <c r="UVZ185" s="3"/>
      <c r="UWA185" s="3"/>
      <c r="UWB185" s="3"/>
      <c r="UWC185" s="3"/>
      <c r="UWD185" s="3"/>
      <c r="UWE185" s="3"/>
      <c r="UWF185" s="3"/>
      <c r="UWG185" s="3"/>
      <c r="UWH185" s="3"/>
      <c r="UWI185" s="3"/>
      <c r="UWJ185" s="3"/>
      <c r="UWK185" s="3"/>
      <c r="UWL185" s="3"/>
      <c r="UWM185" s="3"/>
      <c r="UWN185" s="3"/>
      <c r="UWO185" s="3"/>
      <c r="UWP185" s="3"/>
      <c r="UWQ185" s="3"/>
      <c r="UWR185" s="3"/>
      <c r="UWS185" s="3"/>
      <c r="UWT185" s="3"/>
      <c r="UWU185" s="3"/>
      <c r="UWV185" s="3"/>
      <c r="UWW185" s="3"/>
      <c r="UWX185" s="3"/>
      <c r="UWY185" s="3"/>
      <c r="UWZ185" s="3"/>
      <c r="UXA185" s="3"/>
      <c r="UXB185" s="3"/>
      <c r="UXC185" s="3"/>
      <c r="UXD185" s="3"/>
      <c r="UXE185" s="3"/>
      <c r="UXF185" s="3"/>
      <c r="UXG185" s="3"/>
      <c r="UXH185" s="3"/>
      <c r="UXI185" s="3"/>
      <c r="UXJ185" s="3"/>
      <c r="UXK185" s="3"/>
      <c r="UXL185" s="3"/>
      <c r="UXM185" s="3"/>
      <c r="UXN185" s="3"/>
      <c r="UXO185" s="3"/>
      <c r="UXP185" s="3"/>
      <c r="UXQ185" s="3"/>
      <c r="UXR185" s="3"/>
      <c r="UXS185" s="3"/>
      <c r="UXT185" s="3"/>
      <c r="UXU185" s="3"/>
      <c r="UXV185" s="3"/>
      <c r="UXW185" s="3"/>
      <c r="UXX185" s="3"/>
      <c r="UXY185" s="3"/>
      <c r="UXZ185" s="3"/>
      <c r="UYA185" s="3"/>
      <c r="UYB185" s="3"/>
      <c r="UYC185" s="3"/>
      <c r="UYD185" s="3"/>
      <c r="UYE185" s="3"/>
      <c r="UYF185" s="3"/>
      <c r="UYG185" s="3"/>
      <c r="UYH185" s="3"/>
      <c r="UYI185" s="3"/>
      <c r="UYJ185" s="3"/>
      <c r="UYK185" s="3"/>
      <c r="UYL185" s="3"/>
      <c r="UYM185" s="3"/>
      <c r="UYN185" s="3"/>
      <c r="UYO185" s="3"/>
      <c r="UYP185" s="3"/>
      <c r="UYQ185" s="3"/>
      <c r="UYR185" s="3"/>
      <c r="UYS185" s="3"/>
      <c r="UYT185" s="3"/>
      <c r="UYU185" s="3"/>
      <c r="UYV185" s="3"/>
      <c r="UYW185" s="3"/>
      <c r="UYX185" s="3"/>
      <c r="UYY185" s="3"/>
      <c r="UYZ185" s="3"/>
      <c r="UZA185" s="3"/>
      <c r="UZB185" s="3"/>
      <c r="UZC185" s="3"/>
      <c r="UZD185" s="3"/>
      <c r="UZE185" s="3"/>
      <c r="UZF185" s="3"/>
      <c r="UZG185" s="3"/>
      <c r="UZH185" s="3"/>
      <c r="UZI185" s="3"/>
      <c r="UZJ185" s="3"/>
      <c r="UZK185" s="3"/>
      <c r="UZL185" s="3"/>
      <c r="UZM185" s="3"/>
      <c r="UZN185" s="3"/>
      <c r="UZO185" s="3"/>
      <c r="UZP185" s="3"/>
      <c r="UZQ185" s="3"/>
      <c r="UZR185" s="3"/>
      <c r="UZS185" s="3"/>
      <c r="UZT185" s="3"/>
      <c r="UZU185" s="3"/>
      <c r="UZV185" s="3"/>
      <c r="UZW185" s="3"/>
      <c r="UZX185" s="3"/>
      <c r="UZY185" s="3"/>
      <c r="UZZ185" s="3"/>
      <c r="VAA185" s="3"/>
      <c r="VAB185" s="3"/>
      <c r="VAC185" s="3"/>
      <c r="VAD185" s="3"/>
      <c r="VAE185" s="3"/>
      <c r="VAF185" s="3"/>
      <c r="VAG185" s="3"/>
      <c r="VAH185" s="3"/>
      <c r="VAI185" s="3"/>
      <c r="VAJ185" s="3"/>
      <c r="VAK185" s="3"/>
      <c r="VAL185" s="3"/>
      <c r="VAM185" s="3"/>
      <c r="VAN185" s="3"/>
      <c r="VAO185" s="3"/>
      <c r="VAP185" s="3"/>
      <c r="VAQ185" s="3"/>
      <c r="VAR185" s="3"/>
      <c r="VAS185" s="3"/>
      <c r="VAT185" s="3"/>
      <c r="VAU185" s="3"/>
      <c r="VAV185" s="3"/>
      <c r="VAW185" s="3"/>
      <c r="VAX185" s="3"/>
      <c r="VAY185" s="3"/>
      <c r="VAZ185" s="3"/>
      <c r="VBA185" s="3"/>
      <c r="VBB185" s="3"/>
      <c r="VBC185" s="3"/>
      <c r="VBD185" s="3"/>
      <c r="VBE185" s="3"/>
      <c r="VBF185" s="3"/>
      <c r="VBG185" s="3"/>
      <c r="VBH185" s="3"/>
      <c r="VBI185" s="3"/>
      <c r="VBJ185" s="3"/>
      <c r="VBK185" s="3"/>
      <c r="VBL185" s="3"/>
      <c r="VBM185" s="3"/>
      <c r="VBN185" s="3"/>
      <c r="VBO185" s="3"/>
      <c r="VBP185" s="3"/>
      <c r="VBQ185" s="3"/>
      <c r="VBR185" s="3"/>
      <c r="VBS185" s="3"/>
      <c r="VBT185" s="3"/>
      <c r="VBU185" s="3"/>
      <c r="VBV185" s="3"/>
      <c r="VBW185" s="3"/>
      <c r="VBX185" s="3"/>
      <c r="VBY185" s="3"/>
      <c r="VBZ185" s="3"/>
      <c r="VCA185" s="3"/>
      <c r="VCB185" s="3"/>
      <c r="VCC185" s="3"/>
      <c r="VCD185" s="3"/>
      <c r="VCE185" s="3"/>
      <c r="VCF185" s="3"/>
      <c r="VCG185" s="3"/>
      <c r="VCH185" s="3"/>
      <c r="VCI185" s="3"/>
      <c r="VCJ185" s="3"/>
      <c r="VCK185" s="3"/>
      <c r="VCL185" s="3"/>
      <c r="VCM185" s="3"/>
      <c r="VCN185" s="3"/>
      <c r="VCO185" s="3"/>
      <c r="VCP185" s="3"/>
      <c r="VCQ185" s="3"/>
      <c r="VCR185" s="3"/>
      <c r="VCS185" s="3"/>
      <c r="VCT185" s="3"/>
      <c r="VCU185" s="3"/>
      <c r="VCV185" s="3"/>
      <c r="VCW185" s="3"/>
      <c r="VCX185" s="3"/>
      <c r="VCY185" s="3"/>
      <c r="VCZ185" s="3"/>
      <c r="VDA185" s="3"/>
      <c r="VDB185" s="3"/>
      <c r="VDC185" s="3"/>
      <c r="VDD185" s="3"/>
      <c r="VDE185" s="3"/>
      <c r="VDF185" s="3"/>
      <c r="VDG185" s="3"/>
      <c r="VDH185" s="3"/>
      <c r="VDI185" s="3"/>
      <c r="VDJ185" s="3"/>
      <c r="VDK185" s="3"/>
      <c r="VDL185" s="3"/>
      <c r="VDM185" s="3"/>
      <c r="VDN185" s="3"/>
      <c r="VDO185" s="3"/>
      <c r="VDP185" s="3"/>
      <c r="VDQ185" s="3"/>
      <c r="VDR185" s="3"/>
      <c r="VDS185" s="3"/>
      <c r="VDT185" s="3"/>
      <c r="VDU185" s="3"/>
      <c r="VDV185" s="3"/>
      <c r="VDW185" s="3"/>
      <c r="VDX185" s="3"/>
      <c r="VDY185" s="3"/>
      <c r="VDZ185" s="3"/>
      <c r="VEA185" s="3"/>
      <c r="VEB185" s="3"/>
      <c r="VEC185" s="3"/>
      <c r="VED185" s="3"/>
      <c r="VEE185" s="3"/>
      <c r="VEF185" s="3"/>
      <c r="VEG185" s="3"/>
      <c r="VEH185" s="3"/>
      <c r="VEI185" s="3"/>
      <c r="VEJ185" s="3"/>
      <c r="VEK185" s="3"/>
      <c r="VEL185" s="3"/>
      <c r="VEM185" s="3"/>
      <c r="VEN185" s="3"/>
      <c r="VEO185" s="3"/>
      <c r="VEP185" s="3"/>
      <c r="VEQ185" s="3"/>
      <c r="VER185" s="3"/>
      <c r="VES185" s="3"/>
      <c r="VET185" s="3"/>
      <c r="VEU185" s="3"/>
      <c r="VEV185" s="3"/>
      <c r="VEW185" s="3"/>
      <c r="VEX185" s="3"/>
      <c r="VEY185" s="3"/>
      <c r="VEZ185" s="3"/>
      <c r="VFA185" s="3"/>
      <c r="VFB185" s="3"/>
      <c r="VFC185" s="3"/>
      <c r="VFD185" s="3"/>
      <c r="VFE185" s="3"/>
      <c r="VFF185" s="3"/>
      <c r="VFG185" s="3"/>
      <c r="VFH185" s="3"/>
      <c r="VFI185" s="3"/>
      <c r="VFJ185" s="3"/>
      <c r="VFK185" s="3"/>
      <c r="VFL185" s="3"/>
      <c r="VFM185" s="3"/>
      <c r="VFN185" s="3"/>
      <c r="VFO185" s="3"/>
      <c r="VFP185" s="3"/>
      <c r="VFQ185" s="3"/>
      <c r="VFR185" s="3"/>
      <c r="VFS185" s="3"/>
      <c r="VFT185" s="3"/>
      <c r="VFU185" s="3"/>
      <c r="VFV185" s="3"/>
      <c r="VFW185" s="3"/>
      <c r="VFX185" s="3"/>
      <c r="VFY185" s="3"/>
      <c r="VFZ185" s="3"/>
      <c r="VGA185" s="3"/>
      <c r="VGB185" s="3"/>
      <c r="VGC185" s="3"/>
      <c r="VGD185" s="3"/>
      <c r="VGE185" s="3"/>
      <c r="VGF185" s="3"/>
      <c r="VGG185" s="3"/>
      <c r="VGH185" s="3"/>
      <c r="VGI185" s="3"/>
      <c r="VGJ185" s="3"/>
      <c r="VGK185" s="3"/>
      <c r="VGL185" s="3"/>
      <c r="VGM185" s="3"/>
      <c r="VGN185" s="3"/>
      <c r="VGO185" s="3"/>
      <c r="VGP185" s="3"/>
      <c r="VGQ185" s="3"/>
      <c r="VGR185" s="3"/>
      <c r="VGS185" s="3"/>
      <c r="VGT185" s="3"/>
      <c r="VGU185" s="3"/>
      <c r="VGV185" s="3"/>
      <c r="VGW185" s="3"/>
      <c r="VGX185" s="3"/>
      <c r="VGY185" s="3"/>
      <c r="VGZ185" s="3"/>
      <c r="VHA185" s="3"/>
      <c r="VHB185" s="3"/>
      <c r="VHC185" s="3"/>
      <c r="VHD185" s="3"/>
      <c r="VHE185" s="3"/>
      <c r="VHF185" s="3"/>
      <c r="VHG185" s="3"/>
      <c r="VHH185" s="3"/>
      <c r="VHI185" s="3"/>
      <c r="VHJ185" s="3"/>
      <c r="VHK185" s="3"/>
      <c r="VHL185" s="3"/>
      <c r="VHM185" s="3"/>
      <c r="VHN185" s="3"/>
      <c r="VHO185" s="3"/>
      <c r="VHP185" s="3"/>
      <c r="VHQ185" s="3"/>
      <c r="VHR185" s="3"/>
      <c r="VHS185" s="3"/>
      <c r="VHT185" s="3"/>
      <c r="VHU185" s="3"/>
      <c r="VHV185" s="3"/>
      <c r="VHW185" s="3"/>
      <c r="VHX185" s="3"/>
      <c r="VHY185" s="3"/>
      <c r="VHZ185" s="3"/>
      <c r="VIA185" s="3"/>
      <c r="VIB185" s="3"/>
      <c r="VIC185" s="3"/>
      <c r="VID185" s="3"/>
      <c r="VIE185" s="3"/>
      <c r="VIF185" s="3"/>
      <c r="VIG185" s="3"/>
      <c r="VIH185" s="3"/>
      <c r="VII185" s="3"/>
      <c r="VIJ185" s="3"/>
      <c r="VIK185" s="3"/>
      <c r="VIL185" s="3"/>
      <c r="VIM185" s="3"/>
      <c r="VIN185" s="3"/>
      <c r="VIO185" s="3"/>
      <c r="VIP185" s="3"/>
      <c r="VIQ185" s="3"/>
      <c r="VIR185" s="3"/>
      <c r="VIS185" s="3"/>
      <c r="VIT185" s="3"/>
      <c r="VIU185" s="3"/>
      <c r="VIV185" s="3"/>
      <c r="VIW185" s="3"/>
      <c r="VIX185" s="3"/>
      <c r="VIY185" s="3"/>
      <c r="VIZ185" s="3"/>
      <c r="VJA185" s="3"/>
      <c r="VJB185" s="3"/>
      <c r="VJC185" s="3"/>
      <c r="VJD185" s="3"/>
      <c r="VJE185" s="3"/>
      <c r="VJF185" s="3"/>
      <c r="VJG185" s="3"/>
      <c r="VJH185" s="3"/>
      <c r="VJI185" s="3"/>
      <c r="VJJ185" s="3"/>
      <c r="VJK185" s="3"/>
      <c r="VJL185" s="3"/>
      <c r="VJM185" s="3"/>
      <c r="VJN185" s="3"/>
      <c r="VJO185" s="3"/>
      <c r="VJP185" s="3"/>
      <c r="VJQ185" s="3"/>
      <c r="VJR185" s="3"/>
      <c r="VJS185" s="3"/>
      <c r="VJT185" s="3"/>
      <c r="VJU185" s="3"/>
      <c r="VJV185" s="3"/>
      <c r="VJW185" s="3"/>
      <c r="VJX185" s="3"/>
      <c r="VJY185" s="3"/>
      <c r="VJZ185" s="3"/>
      <c r="VKA185" s="3"/>
      <c r="VKB185" s="3"/>
      <c r="VKC185" s="3"/>
      <c r="VKD185" s="3"/>
      <c r="VKE185" s="3"/>
      <c r="VKF185" s="3"/>
      <c r="VKG185" s="3"/>
      <c r="VKH185" s="3"/>
      <c r="VKI185" s="3"/>
      <c r="VKJ185" s="3"/>
      <c r="VKK185" s="3"/>
      <c r="VKL185" s="3"/>
      <c r="VKM185" s="3"/>
      <c r="VKN185" s="3"/>
      <c r="VKO185" s="3"/>
      <c r="VKP185" s="3"/>
      <c r="VKQ185" s="3"/>
      <c r="VKR185" s="3"/>
      <c r="VKS185" s="3"/>
      <c r="VKT185" s="3"/>
      <c r="VKU185" s="3"/>
      <c r="VKV185" s="3"/>
      <c r="VKW185" s="3"/>
      <c r="VKX185" s="3"/>
      <c r="VKY185" s="3"/>
      <c r="VKZ185" s="3"/>
      <c r="VLA185" s="3"/>
      <c r="VLB185" s="3"/>
      <c r="VLC185" s="3"/>
      <c r="VLD185" s="3"/>
      <c r="VLE185" s="3"/>
      <c r="VLF185" s="3"/>
      <c r="VLG185" s="3"/>
      <c r="VLH185" s="3"/>
      <c r="VLI185" s="3"/>
      <c r="VLJ185" s="3"/>
      <c r="VLK185" s="3"/>
      <c r="VLL185" s="3"/>
      <c r="VLM185" s="3"/>
      <c r="VLN185" s="3"/>
      <c r="VLO185" s="3"/>
      <c r="VLP185" s="3"/>
      <c r="VLQ185" s="3"/>
      <c r="VLR185" s="3"/>
      <c r="VLS185" s="3"/>
      <c r="VLT185" s="3"/>
      <c r="VLU185" s="3"/>
      <c r="VLV185" s="3"/>
      <c r="VLW185" s="3"/>
      <c r="VLX185" s="3"/>
      <c r="VLY185" s="3"/>
      <c r="VLZ185" s="3"/>
      <c r="VMA185" s="3"/>
      <c r="VMB185" s="3"/>
      <c r="VMC185" s="3"/>
      <c r="VMD185" s="3"/>
      <c r="VME185" s="3"/>
      <c r="VMF185" s="3"/>
      <c r="VMG185" s="3"/>
      <c r="VMH185" s="3"/>
      <c r="VMI185" s="3"/>
      <c r="VMJ185" s="3"/>
      <c r="VMK185" s="3"/>
      <c r="VML185" s="3"/>
      <c r="VMM185" s="3"/>
      <c r="VMN185" s="3"/>
      <c r="VMO185" s="3"/>
      <c r="VMP185" s="3"/>
      <c r="VMQ185" s="3"/>
      <c r="VMR185" s="3"/>
      <c r="VMS185" s="3"/>
      <c r="VMT185" s="3"/>
      <c r="VMU185" s="3"/>
      <c r="VMV185" s="3"/>
      <c r="VMW185" s="3"/>
      <c r="VMX185" s="3"/>
      <c r="VMY185" s="3"/>
      <c r="VMZ185" s="3"/>
      <c r="VNA185" s="3"/>
      <c r="VNB185" s="3"/>
      <c r="VNC185" s="3"/>
      <c r="VND185" s="3"/>
      <c r="VNE185" s="3"/>
      <c r="VNF185" s="3"/>
      <c r="VNG185" s="3"/>
      <c r="VNH185" s="3"/>
      <c r="VNI185" s="3"/>
      <c r="VNJ185" s="3"/>
      <c r="VNK185" s="3"/>
      <c r="VNL185" s="3"/>
      <c r="VNM185" s="3"/>
      <c r="VNN185" s="3"/>
      <c r="VNO185" s="3"/>
      <c r="VNP185" s="3"/>
      <c r="VNQ185" s="3"/>
      <c r="VNR185" s="3"/>
      <c r="VNS185" s="3"/>
      <c r="VNT185" s="3"/>
      <c r="VNU185" s="3"/>
      <c r="VNV185" s="3"/>
      <c r="VNW185" s="3"/>
      <c r="VNX185" s="3"/>
      <c r="VNY185" s="3"/>
      <c r="VNZ185" s="3"/>
      <c r="VOA185" s="3"/>
      <c r="VOB185" s="3"/>
      <c r="VOC185" s="3"/>
      <c r="VOD185" s="3"/>
      <c r="VOE185" s="3"/>
      <c r="VOF185" s="3"/>
      <c r="VOG185" s="3"/>
      <c r="VOH185" s="3"/>
      <c r="VOI185" s="3"/>
      <c r="VOJ185" s="3"/>
      <c r="VOK185" s="3"/>
      <c r="VOL185" s="3"/>
      <c r="VOM185" s="3"/>
      <c r="VON185" s="3"/>
      <c r="VOO185" s="3"/>
      <c r="VOP185" s="3"/>
      <c r="VOQ185" s="3"/>
      <c r="VOR185" s="3"/>
      <c r="VOS185" s="3"/>
      <c r="VOT185" s="3"/>
      <c r="VOU185" s="3"/>
      <c r="VOV185" s="3"/>
      <c r="VOW185" s="3"/>
      <c r="VOX185" s="3"/>
      <c r="VOY185" s="3"/>
      <c r="VOZ185" s="3"/>
      <c r="VPA185" s="3"/>
      <c r="VPB185" s="3"/>
      <c r="VPC185" s="3"/>
      <c r="VPD185" s="3"/>
      <c r="VPE185" s="3"/>
      <c r="VPF185" s="3"/>
      <c r="VPG185" s="3"/>
      <c r="VPH185" s="3"/>
      <c r="VPI185" s="3"/>
      <c r="VPJ185" s="3"/>
      <c r="VPK185" s="3"/>
      <c r="VPL185" s="3"/>
      <c r="VPM185" s="3"/>
      <c r="VPN185" s="3"/>
      <c r="VPO185" s="3"/>
      <c r="VPP185" s="3"/>
      <c r="VPQ185" s="3"/>
      <c r="VPR185" s="3"/>
      <c r="VPS185" s="3"/>
      <c r="VPT185" s="3"/>
      <c r="VPU185" s="3"/>
      <c r="VPV185" s="3"/>
      <c r="VPW185" s="3"/>
      <c r="VPX185" s="3"/>
      <c r="VPY185" s="3"/>
      <c r="VPZ185" s="3"/>
      <c r="VQA185" s="3"/>
      <c r="VQB185" s="3"/>
      <c r="VQC185" s="3"/>
      <c r="VQD185" s="3"/>
      <c r="VQE185" s="3"/>
      <c r="VQF185" s="3"/>
      <c r="VQG185" s="3"/>
      <c r="VQH185" s="3"/>
      <c r="VQI185" s="3"/>
      <c r="VQJ185" s="3"/>
      <c r="VQK185" s="3"/>
      <c r="VQL185" s="3"/>
      <c r="VQM185" s="3"/>
      <c r="VQN185" s="3"/>
      <c r="VQO185" s="3"/>
      <c r="VQP185" s="3"/>
      <c r="VQQ185" s="3"/>
      <c r="VQR185" s="3"/>
      <c r="VQS185" s="3"/>
      <c r="VQT185" s="3"/>
      <c r="VQU185" s="3"/>
      <c r="VQV185" s="3"/>
      <c r="VQW185" s="3"/>
      <c r="VQX185" s="3"/>
      <c r="VQY185" s="3"/>
      <c r="VQZ185" s="3"/>
      <c r="VRA185" s="3"/>
      <c r="VRB185" s="3"/>
      <c r="VRC185" s="3"/>
      <c r="VRD185" s="3"/>
      <c r="VRE185" s="3"/>
      <c r="VRF185" s="3"/>
      <c r="VRG185" s="3"/>
      <c r="VRH185" s="3"/>
      <c r="VRI185" s="3"/>
      <c r="VRJ185" s="3"/>
      <c r="VRK185" s="3"/>
      <c r="VRL185" s="3"/>
      <c r="VRM185" s="3"/>
      <c r="VRN185" s="3"/>
      <c r="VRO185" s="3"/>
      <c r="VRP185" s="3"/>
      <c r="VRQ185" s="3"/>
      <c r="VRR185" s="3"/>
      <c r="VRS185" s="3"/>
      <c r="VRT185" s="3"/>
      <c r="VRU185" s="3"/>
      <c r="VRV185" s="3"/>
      <c r="VRW185" s="3"/>
      <c r="VRX185" s="3"/>
      <c r="VRY185" s="3"/>
      <c r="VRZ185" s="3"/>
      <c r="VSA185" s="3"/>
      <c r="VSB185" s="3"/>
      <c r="VSC185" s="3"/>
      <c r="VSD185" s="3"/>
      <c r="VSE185" s="3"/>
      <c r="VSF185" s="3"/>
      <c r="VSG185" s="3"/>
      <c r="VSH185" s="3"/>
      <c r="VSI185" s="3"/>
      <c r="VSJ185" s="3"/>
      <c r="VSK185" s="3"/>
      <c r="VSL185" s="3"/>
      <c r="VSM185" s="3"/>
      <c r="VSN185" s="3"/>
      <c r="VSO185" s="3"/>
      <c r="VSP185" s="3"/>
      <c r="VSQ185" s="3"/>
      <c r="VSR185" s="3"/>
      <c r="VSS185" s="3"/>
      <c r="VST185" s="3"/>
      <c r="VSU185" s="3"/>
      <c r="VSV185" s="3"/>
      <c r="VSW185" s="3"/>
      <c r="VSX185" s="3"/>
      <c r="VSY185" s="3"/>
      <c r="VSZ185" s="3"/>
      <c r="VTA185" s="3"/>
      <c r="VTB185" s="3"/>
      <c r="VTC185" s="3"/>
      <c r="VTD185" s="3"/>
      <c r="VTE185" s="3"/>
      <c r="VTF185" s="3"/>
      <c r="VTG185" s="3"/>
      <c r="VTH185" s="3"/>
      <c r="VTI185" s="3"/>
      <c r="VTJ185" s="3"/>
      <c r="VTK185" s="3"/>
      <c r="VTL185" s="3"/>
      <c r="VTM185" s="3"/>
      <c r="VTN185" s="3"/>
      <c r="VTO185" s="3"/>
      <c r="VTP185" s="3"/>
      <c r="VTQ185" s="3"/>
      <c r="VTR185" s="3"/>
      <c r="VTS185" s="3"/>
      <c r="VTT185" s="3"/>
      <c r="VTU185" s="3"/>
      <c r="VTV185" s="3"/>
      <c r="VTW185" s="3"/>
      <c r="VTX185" s="3"/>
      <c r="VTY185" s="3"/>
      <c r="VTZ185" s="3"/>
      <c r="VUA185" s="3"/>
      <c r="VUB185" s="3"/>
      <c r="VUC185" s="3"/>
      <c r="VUD185" s="3"/>
      <c r="VUE185" s="3"/>
      <c r="VUF185" s="3"/>
      <c r="VUG185" s="3"/>
      <c r="VUH185" s="3"/>
      <c r="VUI185" s="3"/>
      <c r="VUJ185" s="3"/>
      <c r="VUK185" s="3"/>
      <c r="VUL185" s="3"/>
      <c r="VUM185" s="3"/>
      <c r="VUN185" s="3"/>
      <c r="VUO185" s="3"/>
      <c r="VUP185" s="3"/>
      <c r="VUQ185" s="3"/>
      <c r="VUR185" s="3"/>
      <c r="VUS185" s="3"/>
      <c r="VUT185" s="3"/>
      <c r="VUU185" s="3"/>
      <c r="VUV185" s="3"/>
      <c r="VUW185" s="3"/>
      <c r="VUX185" s="3"/>
      <c r="VUY185" s="3"/>
      <c r="VUZ185" s="3"/>
      <c r="VVA185" s="3"/>
      <c r="VVB185" s="3"/>
      <c r="VVC185" s="3"/>
      <c r="VVD185" s="3"/>
      <c r="VVE185" s="3"/>
      <c r="VVF185" s="3"/>
      <c r="VVG185" s="3"/>
      <c r="VVH185" s="3"/>
      <c r="VVI185" s="3"/>
      <c r="VVJ185" s="3"/>
      <c r="VVK185" s="3"/>
      <c r="VVL185" s="3"/>
      <c r="VVM185" s="3"/>
      <c r="VVN185" s="3"/>
      <c r="VVO185" s="3"/>
      <c r="VVP185" s="3"/>
      <c r="VVQ185" s="3"/>
      <c r="VVR185" s="3"/>
      <c r="VVS185" s="3"/>
      <c r="VVT185" s="3"/>
      <c r="VVU185" s="3"/>
      <c r="VVV185" s="3"/>
      <c r="VVW185" s="3"/>
      <c r="VVX185" s="3"/>
      <c r="VVY185" s="3"/>
      <c r="VVZ185" s="3"/>
      <c r="VWA185" s="3"/>
      <c r="VWB185" s="3"/>
      <c r="VWC185" s="3"/>
      <c r="VWD185" s="3"/>
      <c r="VWE185" s="3"/>
      <c r="VWF185" s="3"/>
      <c r="VWG185" s="3"/>
      <c r="VWH185" s="3"/>
      <c r="VWI185" s="3"/>
      <c r="VWJ185" s="3"/>
      <c r="VWK185" s="3"/>
      <c r="VWL185" s="3"/>
      <c r="VWM185" s="3"/>
      <c r="VWN185" s="3"/>
      <c r="VWO185" s="3"/>
      <c r="VWP185" s="3"/>
      <c r="VWQ185" s="3"/>
      <c r="VWR185" s="3"/>
      <c r="VWS185" s="3"/>
      <c r="VWT185" s="3"/>
      <c r="VWU185" s="3"/>
      <c r="VWV185" s="3"/>
      <c r="VWW185" s="3"/>
      <c r="VWX185" s="3"/>
      <c r="VWY185" s="3"/>
      <c r="VWZ185" s="3"/>
      <c r="VXA185" s="3"/>
      <c r="VXB185" s="3"/>
      <c r="VXC185" s="3"/>
      <c r="VXD185" s="3"/>
      <c r="VXE185" s="3"/>
      <c r="VXF185" s="3"/>
      <c r="VXG185" s="3"/>
      <c r="VXH185" s="3"/>
      <c r="VXI185" s="3"/>
      <c r="VXJ185" s="3"/>
      <c r="VXK185" s="3"/>
      <c r="VXL185" s="3"/>
      <c r="VXM185" s="3"/>
      <c r="VXN185" s="3"/>
      <c r="VXO185" s="3"/>
      <c r="VXP185" s="3"/>
      <c r="VXQ185" s="3"/>
      <c r="VXR185" s="3"/>
      <c r="VXS185" s="3"/>
      <c r="VXT185" s="3"/>
      <c r="VXU185" s="3"/>
      <c r="VXV185" s="3"/>
      <c r="VXW185" s="3"/>
      <c r="VXX185" s="3"/>
      <c r="VXY185" s="3"/>
      <c r="VXZ185" s="3"/>
      <c r="VYA185" s="3"/>
      <c r="VYB185" s="3"/>
      <c r="VYC185" s="3"/>
      <c r="VYD185" s="3"/>
      <c r="VYE185" s="3"/>
      <c r="VYF185" s="3"/>
      <c r="VYG185" s="3"/>
      <c r="VYH185" s="3"/>
      <c r="VYI185" s="3"/>
      <c r="VYJ185" s="3"/>
      <c r="VYK185" s="3"/>
      <c r="VYL185" s="3"/>
      <c r="VYM185" s="3"/>
      <c r="VYN185" s="3"/>
      <c r="VYO185" s="3"/>
      <c r="VYP185" s="3"/>
      <c r="VYQ185" s="3"/>
      <c r="VYR185" s="3"/>
      <c r="VYS185" s="3"/>
      <c r="VYT185" s="3"/>
      <c r="VYU185" s="3"/>
      <c r="VYV185" s="3"/>
      <c r="VYW185" s="3"/>
      <c r="VYX185" s="3"/>
      <c r="VYY185" s="3"/>
      <c r="VYZ185" s="3"/>
      <c r="VZA185" s="3"/>
      <c r="VZB185" s="3"/>
      <c r="VZC185" s="3"/>
      <c r="VZD185" s="3"/>
      <c r="VZE185" s="3"/>
      <c r="VZF185" s="3"/>
      <c r="VZG185" s="3"/>
      <c r="VZH185" s="3"/>
      <c r="VZI185" s="3"/>
      <c r="VZJ185" s="3"/>
      <c r="VZK185" s="3"/>
      <c r="VZL185" s="3"/>
      <c r="VZM185" s="3"/>
      <c r="VZN185" s="3"/>
      <c r="VZO185" s="3"/>
      <c r="VZP185" s="3"/>
      <c r="VZQ185" s="3"/>
      <c r="VZR185" s="3"/>
      <c r="VZS185" s="3"/>
      <c r="VZT185" s="3"/>
      <c r="VZU185" s="3"/>
      <c r="VZV185" s="3"/>
      <c r="VZW185" s="3"/>
      <c r="VZX185" s="3"/>
      <c r="VZY185" s="3"/>
      <c r="VZZ185" s="3"/>
      <c r="WAA185" s="3"/>
      <c r="WAB185" s="3"/>
      <c r="WAC185" s="3"/>
      <c r="WAD185" s="3"/>
      <c r="WAE185" s="3"/>
      <c r="WAF185" s="3"/>
      <c r="WAG185" s="3"/>
      <c r="WAH185" s="3"/>
      <c r="WAI185" s="3"/>
      <c r="WAJ185" s="3"/>
      <c r="WAK185" s="3"/>
      <c r="WAL185" s="3"/>
      <c r="WAM185" s="3"/>
      <c r="WAN185" s="3"/>
      <c r="WAO185" s="3"/>
      <c r="WAP185" s="3"/>
      <c r="WAQ185" s="3"/>
      <c r="WAR185" s="3"/>
      <c r="WAS185" s="3"/>
      <c r="WAT185" s="3"/>
      <c r="WAU185" s="3"/>
      <c r="WAV185" s="3"/>
      <c r="WAW185" s="3"/>
      <c r="WAX185" s="3"/>
      <c r="WAY185" s="3"/>
      <c r="WAZ185" s="3"/>
      <c r="WBA185" s="3"/>
      <c r="WBB185" s="3"/>
      <c r="WBC185" s="3"/>
      <c r="WBD185" s="3"/>
      <c r="WBE185" s="3"/>
      <c r="WBF185" s="3"/>
      <c r="WBG185" s="3"/>
      <c r="WBH185" s="3"/>
      <c r="WBI185" s="3"/>
      <c r="WBJ185" s="3"/>
      <c r="WBK185" s="3"/>
      <c r="WBL185" s="3"/>
      <c r="WBM185" s="3"/>
      <c r="WBN185" s="3"/>
      <c r="WBO185" s="3"/>
      <c r="WBP185" s="3"/>
      <c r="WBQ185" s="3"/>
      <c r="WBR185" s="3"/>
      <c r="WBS185" s="3"/>
      <c r="WBT185" s="3"/>
      <c r="WBU185" s="3"/>
      <c r="WBV185" s="3"/>
      <c r="WBW185" s="3"/>
      <c r="WBX185" s="3"/>
      <c r="WBY185" s="3"/>
      <c r="WBZ185" s="3"/>
      <c r="WCA185" s="3"/>
      <c r="WCB185" s="3"/>
      <c r="WCC185" s="3"/>
      <c r="WCD185" s="3"/>
      <c r="WCE185" s="3"/>
      <c r="WCF185" s="3"/>
      <c r="WCG185" s="3"/>
      <c r="WCH185" s="3"/>
      <c r="WCI185" s="3"/>
      <c r="WCJ185" s="3"/>
      <c r="WCK185" s="3"/>
      <c r="WCL185" s="3"/>
      <c r="WCM185" s="3"/>
      <c r="WCN185" s="3"/>
      <c r="WCO185" s="3"/>
      <c r="WCP185" s="3"/>
      <c r="WCQ185" s="3"/>
      <c r="WCR185" s="3"/>
      <c r="WCS185" s="3"/>
      <c r="WCT185" s="3"/>
      <c r="WCU185" s="3"/>
      <c r="WCV185" s="3"/>
      <c r="WCW185" s="3"/>
      <c r="WCX185" s="3"/>
      <c r="WCY185" s="3"/>
      <c r="WCZ185" s="3"/>
      <c r="WDA185" s="3"/>
      <c r="WDB185" s="3"/>
      <c r="WDC185" s="3"/>
      <c r="WDD185" s="3"/>
      <c r="WDE185" s="3"/>
      <c r="WDF185" s="3"/>
      <c r="WDG185" s="3"/>
      <c r="WDH185" s="3"/>
      <c r="WDI185" s="3"/>
      <c r="WDJ185" s="3"/>
      <c r="WDK185" s="3"/>
      <c r="WDL185" s="3"/>
      <c r="WDM185" s="3"/>
      <c r="WDN185" s="3"/>
      <c r="WDO185" s="3"/>
      <c r="WDP185" s="3"/>
      <c r="WDQ185" s="3"/>
      <c r="WDR185" s="3"/>
      <c r="WDS185" s="3"/>
      <c r="WDT185" s="3"/>
      <c r="WDU185" s="3"/>
      <c r="WDV185" s="3"/>
      <c r="WDW185" s="3"/>
      <c r="WDX185" s="3"/>
      <c r="WDY185" s="3"/>
      <c r="WDZ185" s="3"/>
      <c r="WEA185" s="3"/>
      <c r="WEB185" s="3"/>
      <c r="WEC185" s="3"/>
      <c r="WED185" s="3"/>
      <c r="WEE185" s="3"/>
      <c r="WEF185" s="3"/>
      <c r="WEG185" s="3"/>
      <c r="WEH185" s="3"/>
      <c r="WEI185" s="3"/>
      <c r="WEJ185" s="3"/>
      <c r="WEK185" s="3"/>
      <c r="WEL185" s="3"/>
      <c r="WEM185" s="3"/>
      <c r="WEN185" s="3"/>
      <c r="WEO185" s="3"/>
      <c r="WEP185" s="3"/>
      <c r="WEQ185" s="3"/>
      <c r="WER185" s="3"/>
      <c r="WES185" s="3"/>
      <c r="WET185" s="3"/>
      <c r="WEU185" s="3"/>
      <c r="WEV185" s="3"/>
      <c r="WEW185" s="3"/>
      <c r="WEX185" s="3"/>
      <c r="WEY185" s="3"/>
      <c r="WEZ185" s="3"/>
      <c r="WFA185" s="3"/>
      <c r="WFB185" s="3"/>
      <c r="WFC185" s="3"/>
      <c r="WFD185" s="3"/>
      <c r="WFE185" s="3"/>
      <c r="WFF185" s="3"/>
      <c r="WFG185" s="3"/>
      <c r="WFH185" s="3"/>
      <c r="WFI185" s="3"/>
      <c r="WFJ185" s="3"/>
      <c r="WFK185" s="3"/>
      <c r="WFL185" s="3"/>
      <c r="WFM185" s="3"/>
      <c r="WFN185" s="3"/>
      <c r="WFO185" s="3"/>
      <c r="WFP185" s="3"/>
      <c r="WFQ185" s="3"/>
      <c r="WFR185" s="3"/>
      <c r="WFS185" s="3"/>
      <c r="WFT185" s="3"/>
      <c r="WFU185" s="3"/>
      <c r="WFV185" s="3"/>
      <c r="WFW185" s="3"/>
      <c r="WFX185" s="3"/>
      <c r="WFY185" s="3"/>
      <c r="WFZ185" s="3"/>
      <c r="WGA185" s="3"/>
      <c r="WGB185" s="3"/>
      <c r="WGC185" s="3"/>
      <c r="WGD185" s="3"/>
      <c r="WGE185" s="3"/>
      <c r="WGF185" s="3"/>
      <c r="WGG185" s="3"/>
      <c r="WGH185" s="3"/>
      <c r="WGI185" s="3"/>
      <c r="WGJ185" s="3"/>
      <c r="WGK185" s="3"/>
      <c r="WGL185" s="3"/>
      <c r="WGM185" s="3"/>
      <c r="WGN185" s="3"/>
      <c r="WGO185" s="3"/>
      <c r="WGP185" s="3"/>
      <c r="WGQ185" s="3"/>
      <c r="WGR185" s="3"/>
      <c r="WGS185" s="3"/>
      <c r="WGT185" s="3"/>
      <c r="WGU185" s="3"/>
      <c r="WGV185" s="3"/>
      <c r="WGW185" s="3"/>
      <c r="WGX185" s="3"/>
      <c r="WGY185" s="3"/>
      <c r="WGZ185" s="3"/>
      <c r="WHA185" s="3"/>
      <c r="WHB185" s="3"/>
      <c r="WHC185" s="3"/>
      <c r="WHD185" s="3"/>
      <c r="WHE185" s="3"/>
      <c r="WHF185" s="3"/>
      <c r="WHG185" s="3"/>
      <c r="WHH185" s="3"/>
      <c r="WHI185" s="3"/>
      <c r="WHJ185" s="3"/>
      <c r="WHK185" s="3"/>
      <c r="WHL185" s="3"/>
      <c r="WHM185" s="3"/>
      <c r="WHN185" s="3"/>
      <c r="WHO185" s="3"/>
      <c r="WHP185" s="3"/>
      <c r="WHQ185" s="3"/>
      <c r="WHR185" s="3"/>
      <c r="WHS185" s="3"/>
      <c r="WHT185" s="3"/>
      <c r="WHU185" s="3"/>
      <c r="WHV185" s="3"/>
      <c r="WHW185" s="3"/>
      <c r="WHX185" s="3"/>
      <c r="WHY185" s="3"/>
      <c r="WHZ185" s="3"/>
      <c r="WIA185" s="3"/>
      <c r="WIB185" s="3"/>
      <c r="WIC185" s="3"/>
      <c r="WID185" s="3"/>
      <c r="WIE185" s="3"/>
      <c r="WIF185" s="3"/>
      <c r="WIG185" s="3"/>
      <c r="WIH185" s="3"/>
      <c r="WII185" s="3"/>
      <c r="WIJ185" s="3"/>
      <c r="WIK185" s="3"/>
      <c r="WIL185" s="3"/>
      <c r="WIM185" s="3"/>
      <c r="WIN185" s="3"/>
      <c r="WIO185" s="3"/>
      <c r="WIP185" s="3"/>
      <c r="WIQ185" s="3"/>
      <c r="WIR185" s="3"/>
      <c r="WIS185" s="3"/>
      <c r="WIT185" s="3"/>
      <c r="WIU185" s="3"/>
      <c r="WIV185" s="3"/>
      <c r="WIW185" s="3"/>
      <c r="WIX185" s="3"/>
      <c r="WIY185" s="3"/>
      <c r="WIZ185" s="3"/>
      <c r="WJA185" s="3"/>
      <c r="WJB185" s="3"/>
      <c r="WJC185" s="3"/>
      <c r="WJD185" s="3"/>
      <c r="WJE185" s="3"/>
      <c r="WJF185" s="3"/>
      <c r="WJG185" s="3"/>
      <c r="WJH185" s="3"/>
      <c r="WJI185" s="3"/>
      <c r="WJJ185" s="3"/>
      <c r="WJK185" s="3"/>
      <c r="WJL185" s="3"/>
      <c r="WJM185" s="3"/>
      <c r="WJN185" s="3"/>
      <c r="WJO185" s="3"/>
      <c r="WJP185" s="3"/>
      <c r="WJQ185" s="3"/>
      <c r="WJR185" s="3"/>
      <c r="WJS185" s="3"/>
      <c r="WJT185" s="3"/>
      <c r="WJU185" s="3"/>
      <c r="WJV185" s="3"/>
      <c r="WJW185" s="3"/>
      <c r="WJX185" s="3"/>
      <c r="WJY185" s="3"/>
      <c r="WJZ185" s="3"/>
      <c r="WKA185" s="3"/>
      <c r="WKB185" s="3"/>
      <c r="WKC185" s="3"/>
      <c r="WKD185" s="3"/>
      <c r="WKE185" s="3"/>
      <c r="WKF185" s="3"/>
      <c r="WKG185" s="3"/>
      <c r="WKH185" s="3"/>
      <c r="WKI185" s="3"/>
      <c r="WKJ185" s="3"/>
      <c r="WKK185" s="3"/>
      <c r="WKL185" s="3"/>
      <c r="WKM185" s="3"/>
      <c r="WKN185" s="3"/>
      <c r="WKO185" s="3"/>
      <c r="WKP185" s="3"/>
      <c r="WKQ185" s="3"/>
      <c r="WKR185" s="3"/>
      <c r="WKS185" s="3"/>
      <c r="WKT185" s="3"/>
      <c r="WKU185" s="3"/>
      <c r="WKV185" s="3"/>
      <c r="WKW185" s="3"/>
      <c r="WKX185" s="3"/>
      <c r="WKY185" s="3"/>
      <c r="WKZ185" s="3"/>
      <c r="WLA185" s="3"/>
      <c r="WLB185" s="3"/>
      <c r="WLC185" s="3"/>
      <c r="WLD185" s="3"/>
      <c r="WLE185" s="3"/>
      <c r="WLF185" s="3"/>
      <c r="WLG185" s="3"/>
      <c r="WLH185" s="3"/>
      <c r="WLI185" s="3"/>
      <c r="WLJ185" s="3"/>
      <c r="WLK185" s="3"/>
      <c r="WLL185" s="3"/>
      <c r="WLM185" s="3"/>
      <c r="WLN185" s="3"/>
      <c r="WLO185" s="3"/>
      <c r="WLP185" s="3"/>
      <c r="WLQ185" s="3"/>
      <c r="WLR185" s="3"/>
      <c r="WLS185" s="3"/>
      <c r="WLT185" s="3"/>
      <c r="WLU185" s="3"/>
      <c r="WLV185" s="3"/>
      <c r="WLW185" s="3"/>
      <c r="WLX185" s="3"/>
      <c r="WLY185" s="3"/>
      <c r="WLZ185" s="3"/>
      <c r="WMA185" s="3"/>
      <c r="WMB185" s="3"/>
      <c r="WMC185" s="3"/>
      <c r="WMD185" s="3"/>
      <c r="WME185" s="3"/>
      <c r="WMF185" s="3"/>
      <c r="WMG185" s="3"/>
      <c r="WMH185" s="3"/>
      <c r="WMI185" s="3"/>
      <c r="WMJ185" s="3"/>
      <c r="WMK185" s="3"/>
      <c r="WML185" s="3"/>
      <c r="WMM185" s="3"/>
      <c r="WMN185" s="3"/>
      <c r="WMO185" s="3"/>
      <c r="WMP185" s="3"/>
      <c r="WMQ185" s="3"/>
      <c r="WMR185" s="3"/>
      <c r="WMS185" s="3"/>
      <c r="WMT185" s="3"/>
      <c r="WMU185" s="3"/>
      <c r="WMV185" s="3"/>
      <c r="WMW185" s="3"/>
      <c r="WMX185" s="3"/>
      <c r="WMY185" s="3"/>
      <c r="WMZ185" s="3"/>
      <c r="WNA185" s="3"/>
      <c r="WNB185" s="3"/>
      <c r="WNC185" s="3"/>
      <c r="WND185" s="3"/>
      <c r="WNE185" s="3"/>
      <c r="WNF185" s="3"/>
      <c r="WNG185" s="3"/>
      <c r="WNH185" s="3"/>
      <c r="WNI185" s="3"/>
      <c r="WNJ185" s="3"/>
      <c r="WNK185" s="3"/>
      <c r="WNL185" s="3"/>
      <c r="WNM185" s="3"/>
      <c r="WNN185" s="3"/>
      <c r="WNO185" s="3"/>
      <c r="WNP185" s="3"/>
      <c r="WNQ185" s="3"/>
      <c r="WNR185" s="3"/>
      <c r="WNS185" s="3"/>
      <c r="WNT185" s="3"/>
      <c r="WNU185" s="3"/>
      <c r="WNV185" s="3"/>
      <c r="WNW185" s="3"/>
      <c r="WNX185" s="3"/>
      <c r="WNY185" s="3"/>
      <c r="WNZ185" s="3"/>
      <c r="WOA185" s="3"/>
      <c r="WOB185" s="3"/>
      <c r="WOC185" s="3"/>
      <c r="WOD185" s="3"/>
      <c r="WOE185" s="3"/>
      <c r="WOF185" s="3"/>
      <c r="WOG185" s="3"/>
      <c r="WOH185" s="3"/>
      <c r="WOI185" s="3"/>
      <c r="WOJ185" s="3"/>
      <c r="WOK185" s="3"/>
      <c r="WOL185" s="3"/>
      <c r="WOM185" s="3"/>
      <c r="WON185" s="3"/>
      <c r="WOO185" s="3"/>
      <c r="WOP185" s="3"/>
      <c r="WOQ185" s="3"/>
      <c r="WOR185" s="3"/>
      <c r="WOS185" s="3"/>
      <c r="WOT185" s="3"/>
      <c r="WOU185" s="3"/>
      <c r="WOV185" s="3"/>
      <c r="WOW185" s="3"/>
      <c r="WOX185" s="3"/>
      <c r="WOY185" s="3"/>
      <c r="WOZ185" s="3"/>
      <c r="WPA185" s="3"/>
      <c r="WPB185" s="3"/>
      <c r="WPC185" s="3"/>
      <c r="WPD185" s="3"/>
      <c r="WPE185" s="3"/>
      <c r="WPF185" s="3"/>
      <c r="WPG185" s="3"/>
      <c r="WPH185" s="3"/>
      <c r="WPI185" s="3"/>
      <c r="WPJ185" s="3"/>
      <c r="WPK185" s="3"/>
      <c r="WPL185" s="3"/>
      <c r="WPM185" s="3"/>
      <c r="WPN185" s="3"/>
      <c r="WPO185" s="3"/>
      <c r="WPP185" s="3"/>
      <c r="WPQ185" s="3"/>
      <c r="WPR185" s="3"/>
      <c r="WPS185" s="3"/>
      <c r="WPT185" s="3"/>
      <c r="WPU185" s="3"/>
      <c r="WPV185" s="3"/>
      <c r="WPW185" s="3"/>
      <c r="WPX185" s="3"/>
      <c r="WPY185" s="3"/>
      <c r="WPZ185" s="3"/>
      <c r="WQA185" s="3"/>
      <c r="WQB185" s="3"/>
      <c r="WQC185" s="3"/>
      <c r="WQD185" s="3"/>
      <c r="WQE185" s="3"/>
      <c r="WQF185" s="3"/>
      <c r="WQG185" s="3"/>
      <c r="WQH185" s="3"/>
      <c r="WQI185" s="3"/>
      <c r="WQJ185" s="3"/>
      <c r="WQK185" s="3"/>
      <c r="WQL185" s="3"/>
      <c r="WQM185" s="3"/>
      <c r="WQN185" s="3"/>
      <c r="WQO185" s="3"/>
      <c r="WQP185" s="3"/>
      <c r="WQQ185" s="3"/>
      <c r="WQR185" s="3"/>
      <c r="WQS185" s="3"/>
      <c r="WQT185" s="3"/>
      <c r="WQU185" s="3"/>
      <c r="WQV185" s="3"/>
      <c r="WQW185" s="3"/>
      <c r="WQX185" s="3"/>
      <c r="WQY185" s="3"/>
      <c r="WQZ185" s="3"/>
      <c r="WRA185" s="3"/>
      <c r="WRB185" s="3"/>
      <c r="WRC185" s="3"/>
      <c r="WRD185" s="3"/>
      <c r="WRE185" s="3"/>
      <c r="WRF185" s="3"/>
      <c r="WRG185" s="3"/>
      <c r="WRH185" s="3"/>
      <c r="WRI185" s="3"/>
      <c r="WRJ185" s="3"/>
      <c r="WRK185" s="3"/>
      <c r="WRL185" s="3"/>
      <c r="WRM185" s="3"/>
      <c r="WRN185" s="3"/>
      <c r="WRO185" s="3"/>
      <c r="WRP185" s="3"/>
      <c r="WRQ185" s="3"/>
      <c r="WRR185" s="3"/>
      <c r="WRS185" s="3"/>
      <c r="WRT185" s="3"/>
      <c r="WRU185" s="3"/>
      <c r="WRV185" s="3"/>
      <c r="WRW185" s="3"/>
      <c r="WRX185" s="3"/>
      <c r="WRY185" s="3"/>
      <c r="WRZ185" s="3"/>
      <c r="WSA185" s="3"/>
      <c r="WSB185" s="3"/>
      <c r="WSC185" s="3"/>
      <c r="WSD185" s="3"/>
      <c r="WSE185" s="3"/>
      <c r="WSF185" s="3"/>
      <c r="WSG185" s="3"/>
      <c r="WSH185" s="3"/>
      <c r="WSI185" s="3"/>
      <c r="WSJ185" s="3"/>
      <c r="WSK185" s="3"/>
      <c r="WSL185" s="3"/>
      <c r="WSM185" s="3"/>
      <c r="WSN185" s="3"/>
      <c r="WSO185" s="3"/>
      <c r="WSP185" s="3"/>
      <c r="WSQ185" s="3"/>
      <c r="WSR185" s="3"/>
      <c r="WSS185" s="3"/>
      <c r="WST185" s="3"/>
      <c r="WSU185" s="3"/>
      <c r="WSV185" s="3"/>
      <c r="WSW185" s="3"/>
      <c r="WSX185" s="3"/>
      <c r="WSY185" s="3"/>
      <c r="WSZ185" s="3"/>
      <c r="WTA185" s="3"/>
      <c r="WTB185" s="3"/>
      <c r="WTC185" s="3"/>
      <c r="WTD185" s="3"/>
      <c r="WTE185" s="3"/>
      <c r="WTF185" s="3"/>
      <c r="WTG185" s="3"/>
      <c r="WTH185" s="3"/>
      <c r="WTI185" s="3"/>
      <c r="WTJ185" s="3"/>
      <c r="WTK185" s="3"/>
      <c r="WTL185" s="3"/>
      <c r="WTM185" s="3"/>
      <c r="WTN185" s="3"/>
      <c r="WTO185" s="3"/>
      <c r="WTP185" s="3"/>
      <c r="WTQ185" s="3"/>
      <c r="WTR185" s="3"/>
      <c r="WTS185" s="3"/>
      <c r="WTT185" s="3"/>
      <c r="WTU185" s="3"/>
      <c r="WTV185" s="3"/>
      <c r="WTW185" s="3"/>
      <c r="WTX185" s="3"/>
      <c r="WTY185" s="3"/>
      <c r="WTZ185" s="3"/>
      <c r="WUA185" s="3"/>
      <c r="WUB185" s="3"/>
      <c r="WUC185" s="3"/>
      <c r="WUD185" s="3"/>
      <c r="WUE185" s="3"/>
      <c r="WUF185" s="3"/>
      <c r="WUG185" s="3"/>
      <c r="WUH185" s="3"/>
      <c r="WUI185" s="3"/>
      <c r="WUJ185" s="3"/>
      <c r="WUK185" s="3"/>
      <c r="WUL185" s="3"/>
      <c r="WUM185" s="3"/>
      <c r="WUN185" s="3"/>
      <c r="WUO185" s="3"/>
      <c r="WUP185" s="3"/>
      <c r="WUQ185" s="3"/>
      <c r="WUR185" s="3"/>
      <c r="WUS185" s="3"/>
      <c r="WUT185" s="3"/>
      <c r="WUU185" s="3"/>
      <c r="WUV185" s="3"/>
      <c r="WUW185" s="3"/>
      <c r="WUX185" s="3"/>
      <c r="WUY185" s="3"/>
      <c r="WUZ185" s="3"/>
      <c r="WVA185" s="3"/>
      <c r="WVB185" s="3"/>
      <c r="WVC185" s="3"/>
      <c r="WVD185" s="3"/>
      <c r="WVE185" s="3"/>
      <c r="WVF185" s="3"/>
      <c r="WVG185" s="3"/>
      <c r="WVH185" s="3"/>
      <c r="WVI185" s="3"/>
      <c r="WVJ185" s="3"/>
      <c r="WVK185" s="3"/>
      <c r="WVL185" s="3"/>
      <c r="WVM185" s="3"/>
      <c r="WVN185" s="3"/>
      <c r="WVO185" s="3"/>
      <c r="WVP185" s="3"/>
      <c r="WVQ185" s="3"/>
      <c r="WVR185" s="3"/>
      <c r="WVS185" s="3"/>
      <c r="WVT185" s="3"/>
      <c r="WVU185" s="3"/>
      <c r="WVV185" s="3"/>
      <c r="WVW185" s="3"/>
      <c r="WVX185" s="3"/>
      <c r="WVY185" s="3"/>
      <c r="WVZ185" s="3"/>
      <c r="WWA185" s="3"/>
      <c r="WWB185" s="3"/>
      <c r="WWC185" s="3"/>
      <c r="WWD185" s="3"/>
      <c r="WWE185" s="3"/>
      <c r="WWF185" s="3"/>
      <c r="WWG185" s="3"/>
      <c r="WWH185" s="3"/>
      <c r="WWI185" s="3"/>
      <c r="WWJ185" s="3"/>
      <c r="WWK185" s="3"/>
      <c r="WWL185" s="3"/>
      <c r="WWM185" s="3"/>
      <c r="WWN185" s="3"/>
      <c r="WWO185" s="3"/>
      <c r="WWP185" s="3"/>
      <c r="WWQ185" s="3"/>
      <c r="WWR185" s="3"/>
      <c r="WWS185" s="3"/>
      <c r="WWT185" s="3"/>
      <c r="WWU185" s="3"/>
      <c r="WWV185" s="3"/>
      <c r="WWW185" s="3"/>
      <c r="WWX185" s="3"/>
      <c r="WWY185" s="3"/>
      <c r="WWZ185" s="3"/>
      <c r="WXA185" s="3"/>
      <c r="WXB185" s="3"/>
      <c r="WXC185" s="3"/>
      <c r="WXD185" s="3"/>
      <c r="WXE185" s="3"/>
      <c r="WXF185" s="3"/>
      <c r="WXG185" s="3"/>
      <c r="WXH185" s="3"/>
      <c r="WXI185" s="3"/>
      <c r="WXJ185" s="3"/>
      <c r="WXK185" s="3"/>
      <c r="WXL185" s="3"/>
      <c r="WXM185" s="3"/>
      <c r="WXN185" s="3"/>
      <c r="WXO185" s="3"/>
      <c r="WXP185" s="3"/>
      <c r="WXQ185" s="3"/>
      <c r="WXR185" s="3"/>
      <c r="WXS185" s="3"/>
      <c r="WXT185" s="3"/>
      <c r="WXU185" s="3"/>
      <c r="WXV185" s="3"/>
      <c r="WXW185" s="3"/>
      <c r="WXX185" s="3"/>
      <c r="WXY185" s="3"/>
      <c r="WXZ185" s="3"/>
      <c r="WYA185" s="3"/>
      <c r="WYB185" s="3"/>
      <c r="WYC185" s="3"/>
      <c r="WYD185" s="3"/>
      <c r="WYE185" s="3"/>
      <c r="WYF185" s="3"/>
      <c r="WYG185" s="3"/>
      <c r="WYH185" s="3"/>
      <c r="WYI185" s="3"/>
      <c r="WYJ185" s="3"/>
      <c r="WYK185" s="3"/>
      <c r="WYL185" s="3"/>
      <c r="WYM185" s="3"/>
      <c r="WYN185" s="3"/>
      <c r="WYO185" s="3"/>
      <c r="WYP185" s="3"/>
      <c r="WYQ185" s="3"/>
      <c r="WYR185" s="3"/>
      <c r="WYS185" s="3"/>
      <c r="WYT185" s="3"/>
      <c r="WYU185" s="3"/>
      <c r="WYV185" s="3"/>
      <c r="WYW185" s="3"/>
      <c r="WYX185" s="3"/>
      <c r="WYY185" s="3"/>
      <c r="WYZ185" s="3"/>
      <c r="WZA185" s="3"/>
      <c r="WZB185" s="3"/>
      <c r="WZC185" s="3"/>
      <c r="WZD185" s="3"/>
      <c r="WZE185" s="3"/>
      <c r="WZF185" s="3"/>
      <c r="WZG185" s="3"/>
      <c r="WZH185" s="3"/>
      <c r="WZI185" s="3"/>
      <c r="WZJ185" s="3"/>
      <c r="WZK185" s="3"/>
      <c r="WZL185" s="3"/>
      <c r="WZM185" s="3"/>
      <c r="WZN185" s="3"/>
      <c r="WZO185" s="3"/>
      <c r="WZP185" s="3"/>
      <c r="WZQ185" s="3"/>
      <c r="WZR185" s="3"/>
      <c r="WZS185" s="3"/>
      <c r="WZT185" s="3"/>
      <c r="WZU185" s="3"/>
      <c r="WZV185" s="3"/>
      <c r="WZW185" s="3"/>
      <c r="WZX185" s="3"/>
      <c r="WZY185" s="3"/>
      <c r="WZZ185" s="3"/>
      <c r="XAA185" s="3"/>
      <c r="XAB185" s="3"/>
      <c r="XAC185" s="3"/>
      <c r="XAD185" s="3"/>
      <c r="XAE185" s="3"/>
      <c r="XAF185" s="3"/>
      <c r="XAG185" s="3"/>
      <c r="XAH185" s="3"/>
      <c r="XAI185" s="3"/>
      <c r="XAJ185" s="3"/>
      <c r="XAK185" s="3"/>
      <c r="XAL185" s="3"/>
      <c r="XAM185" s="3"/>
      <c r="XAN185" s="3"/>
      <c r="XAO185" s="3"/>
      <c r="XAP185" s="3"/>
      <c r="XAQ185" s="3"/>
      <c r="XAR185" s="3"/>
      <c r="XAS185" s="3"/>
      <c r="XAT185" s="3"/>
      <c r="XAU185" s="3"/>
      <c r="XAV185" s="3"/>
      <c r="XAW185" s="3"/>
      <c r="XAX185" s="3"/>
      <c r="XAY185" s="3"/>
      <c r="XAZ185" s="3"/>
      <c r="XBA185" s="3"/>
      <c r="XBB185" s="3"/>
      <c r="XBC185" s="3"/>
      <c r="XBD185" s="3"/>
      <c r="XBE185" s="3"/>
      <c r="XBF185" s="3"/>
      <c r="XBG185" s="3"/>
      <c r="XBH185" s="3"/>
      <c r="XBI185" s="3"/>
      <c r="XBJ185" s="3"/>
      <c r="XBK185" s="3"/>
      <c r="XBL185" s="3"/>
      <c r="XBM185" s="3"/>
      <c r="XBN185" s="3"/>
      <c r="XBO185" s="3"/>
      <c r="XBP185" s="3"/>
      <c r="XBQ185" s="3"/>
      <c r="XBR185" s="3"/>
      <c r="XBS185" s="3"/>
      <c r="XBT185" s="3"/>
      <c r="XBU185" s="3"/>
      <c r="XBV185" s="3"/>
      <c r="XBW185" s="3"/>
      <c r="XBX185" s="3"/>
      <c r="XBY185" s="3"/>
      <c r="XBZ185" s="3"/>
      <c r="XCA185" s="3"/>
      <c r="XCB185" s="3"/>
      <c r="XCC185" s="3"/>
      <c r="XCD185" s="3"/>
      <c r="XCE185" s="3"/>
      <c r="XCF185" s="3"/>
      <c r="XCG185" s="3"/>
      <c r="XCH185" s="3"/>
      <c r="XCI185" s="3"/>
      <c r="XCJ185" s="3"/>
      <c r="XCK185" s="3"/>
      <c r="XCL185" s="3"/>
      <c r="XCM185" s="3"/>
      <c r="XCN185" s="3"/>
      <c r="XCO185" s="3"/>
      <c r="XCP185" s="3"/>
      <c r="XCQ185" s="3"/>
      <c r="XCR185" s="3"/>
      <c r="XCS185" s="3"/>
      <c r="XCT185" s="3"/>
      <c r="XCU185" s="3"/>
      <c r="XCV185" s="3"/>
      <c r="XCW185" s="3"/>
      <c r="XCX185" s="3"/>
      <c r="XCY185" s="3"/>
      <c r="XCZ185" s="3"/>
      <c r="XDA185" s="3"/>
      <c r="XDB185" s="3"/>
      <c r="XDC185" s="3"/>
      <c r="XDD185" s="3"/>
      <c r="XDE185" s="3"/>
      <c r="XDF185" s="3"/>
      <c r="XDG185" s="3"/>
      <c r="XDH185" s="3"/>
      <c r="XDI185" s="3"/>
      <c r="XDJ185" s="3"/>
      <c r="XDK185" s="3"/>
      <c r="XDL185" s="3"/>
      <c r="XDM185" s="3"/>
      <c r="XDN185" s="3"/>
      <c r="XDO185" s="3"/>
      <c r="XDP185" s="3"/>
      <c r="XDQ185" s="3"/>
      <c r="XDR185" s="3"/>
      <c r="XDS185" s="3"/>
      <c r="XDT185" s="3"/>
      <c r="XDU185" s="3"/>
      <c r="XDV185" s="3"/>
      <c r="XDW185" s="3"/>
      <c r="XDX185" s="3"/>
      <c r="XDY185" s="3"/>
      <c r="XDZ185" s="3"/>
      <c r="XEA185" s="3"/>
      <c r="XEB185" s="3"/>
      <c r="XEC185" s="3"/>
      <c r="XED185" s="3"/>
      <c r="XEE185" s="3"/>
      <c r="XEF185" s="3"/>
      <c r="XEG185" s="3"/>
      <c r="XEH185" s="3"/>
      <c r="XEI185" s="3"/>
      <c r="XEJ185" s="3"/>
      <c r="XEK185" s="3"/>
      <c r="XEL185" s="3"/>
      <c r="XEM185" s="3"/>
      <c r="XEN185" s="3"/>
      <c r="XEO185" s="3"/>
      <c r="XEP185" s="3"/>
      <c r="XEQ185" s="3"/>
      <c r="XER185" s="3"/>
      <c r="XES185" s="3"/>
      <c r="XET185" s="3"/>
      <c r="XEU185" s="3"/>
      <c r="XEV185" s="3"/>
      <c r="XEW185" s="3"/>
      <c r="XEX185" s="3"/>
      <c r="XEY185" s="3"/>
      <c r="XEZ185" s="3"/>
      <c r="XFA185" s="3"/>
      <c r="XFB185" s="3"/>
      <c r="XFC185" s="3"/>
    </row>
    <row r="186" spans="1:1638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  <c r="AAA186" s="3"/>
      <c r="AAB186" s="3"/>
      <c r="AAC186" s="3"/>
      <c r="AAD186" s="3"/>
      <c r="AAE186" s="3"/>
      <c r="AAF186" s="3"/>
      <c r="AAG186" s="3"/>
      <c r="AAH186" s="3"/>
      <c r="AAI186" s="3"/>
      <c r="AAJ186" s="3"/>
      <c r="AAK186" s="3"/>
      <c r="AAL186" s="3"/>
      <c r="AAM186" s="3"/>
      <c r="AAN186" s="3"/>
      <c r="AAO186" s="3"/>
      <c r="AAP186" s="3"/>
      <c r="AAQ186" s="3"/>
      <c r="AAR186" s="3"/>
      <c r="AAS186" s="3"/>
      <c r="AAT186" s="3"/>
      <c r="AAU186" s="3"/>
      <c r="AAV186" s="3"/>
      <c r="AAW186" s="3"/>
      <c r="AAX186" s="3"/>
      <c r="AAY186" s="3"/>
      <c r="AAZ186" s="3"/>
      <c r="ABA186" s="3"/>
      <c r="ABB186" s="3"/>
      <c r="ABC186" s="3"/>
      <c r="ABD186" s="3"/>
      <c r="ABE186" s="3"/>
      <c r="ABF186" s="3"/>
      <c r="ABG186" s="3"/>
      <c r="ABH186" s="3"/>
      <c r="ABI186" s="3"/>
      <c r="ABJ186" s="3"/>
      <c r="ABK186" s="3"/>
      <c r="ABL186" s="3"/>
      <c r="ABM186" s="3"/>
      <c r="ABN186" s="3"/>
      <c r="ABO186" s="3"/>
      <c r="ABP186" s="3"/>
      <c r="ABQ186" s="3"/>
      <c r="ABR186" s="3"/>
      <c r="ABS186" s="3"/>
      <c r="ABT186" s="3"/>
      <c r="ABU186" s="3"/>
      <c r="ABV186" s="3"/>
      <c r="ABW186" s="3"/>
      <c r="ABX186" s="3"/>
      <c r="ABY186" s="3"/>
      <c r="ABZ186" s="3"/>
      <c r="ACA186" s="3"/>
      <c r="ACB186" s="3"/>
      <c r="ACC186" s="3"/>
      <c r="ACD186" s="3"/>
      <c r="ACE186" s="3"/>
      <c r="ACF186" s="3"/>
      <c r="ACG186" s="3"/>
      <c r="ACH186" s="3"/>
      <c r="ACI186" s="3"/>
      <c r="ACJ186" s="3"/>
      <c r="ACK186" s="3"/>
      <c r="ACL186" s="3"/>
      <c r="ACM186" s="3"/>
      <c r="ACN186" s="3"/>
      <c r="ACO186" s="3"/>
      <c r="ACP186" s="3"/>
      <c r="ACQ186" s="3"/>
      <c r="ACR186" s="3"/>
      <c r="ACS186" s="3"/>
      <c r="ACT186" s="3"/>
      <c r="ACU186" s="3"/>
      <c r="ACV186" s="3"/>
      <c r="ACW186" s="3"/>
      <c r="ACX186" s="3"/>
      <c r="ACY186" s="3"/>
      <c r="ACZ186" s="3"/>
      <c r="ADA186" s="3"/>
      <c r="ADB186" s="3"/>
      <c r="ADC186" s="3"/>
      <c r="ADD186" s="3"/>
      <c r="ADE186" s="3"/>
      <c r="ADF186" s="3"/>
      <c r="ADG186" s="3"/>
      <c r="ADH186" s="3"/>
      <c r="ADI186" s="3"/>
      <c r="ADJ186" s="3"/>
      <c r="ADK186" s="3"/>
      <c r="ADL186" s="3"/>
      <c r="ADM186" s="3"/>
      <c r="ADN186" s="3"/>
      <c r="ADO186" s="3"/>
      <c r="ADP186" s="3"/>
      <c r="ADQ186" s="3"/>
      <c r="ADR186" s="3"/>
      <c r="ADS186" s="3"/>
      <c r="ADT186" s="3"/>
      <c r="ADU186" s="3"/>
      <c r="ADV186" s="3"/>
      <c r="ADW186" s="3"/>
      <c r="ADX186" s="3"/>
      <c r="ADY186" s="3"/>
      <c r="ADZ186" s="3"/>
      <c r="AEA186" s="3"/>
      <c r="AEB186" s="3"/>
      <c r="AEC186" s="3"/>
      <c r="AED186" s="3"/>
      <c r="AEE186" s="3"/>
      <c r="AEF186" s="3"/>
      <c r="AEG186" s="3"/>
      <c r="AEH186" s="3"/>
      <c r="AEI186" s="3"/>
      <c r="AEJ186" s="3"/>
      <c r="AEK186" s="3"/>
      <c r="AEL186" s="3"/>
      <c r="AEM186" s="3"/>
      <c r="AEN186" s="3"/>
      <c r="AEO186" s="3"/>
      <c r="AEP186" s="3"/>
      <c r="AEQ186" s="3"/>
      <c r="AER186" s="3"/>
      <c r="AES186" s="3"/>
      <c r="AET186" s="3"/>
      <c r="AEU186" s="3"/>
      <c r="AEV186" s="3"/>
      <c r="AEW186" s="3"/>
      <c r="AEX186" s="3"/>
      <c r="AEY186" s="3"/>
      <c r="AEZ186" s="3"/>
      <c r="AFA186" s="3"/>
      <c r="AFB186" s="3"/>
      <c r="AFC186" s="3"/>
      <c r="AFD186" s="3"/>
      <c r="AFE186" s="3"/>
      <c r="AFF186" s="3"/>
      <c r="AFG186" s="3"/>
      <c r="AFH186" s="3"/>
      <c r="AFI186" s="3"/>
      <c r="AFJ186" s="3"/>
      <c r="AFK186" s="3"/>
      <c r="AFL186" s="3"/>
      <c r="AFM186" s="3"/>
      <c r="AFN186" s="3"/>
      <c r="AFO186" s="3"/>
      <c r="AFP186" s="3"/>
      <c r="AFQ186" s="3"/>
      <c r="AFR186" s="3"/>
      <c r="AFS186" s="3"/>
      <c r="AFT186" s="3"/>
      <c r="AFU186" s="3"/>
      <c r="AFV186" s="3"/>
      <c r="AFW186" s="3"/>
      <c r="AFX186" s="3"/>
      <c r="AFY186" s="3"/>
      <c r="AFZ186" s="3"/>
      <c r="AGA186" s="3"/>
      <c r="AGB186" s="3"/>
      <c r="AGC186" s="3"/>
      <c r="AGD186" s="3"/>
      <c r="AGE186" s="3"/>
      <c r="AGF186" s="3"/>
      <c r="AGG186" s="3"/>
      <c r="AGH186" s="3"/>
      <c r="AGI186" s="3"/>
      <c r="AGJ186" s="3"/>
      <c r="AGK186" s="3"/>
      <c r="AGL186" s="3"/>
      <c r="AGM186" s="3"/>
      <c r="AGN186" s="3"/>
      <c r="AGO186" s="3"/>
      <c r="AGP186" s="3"/>
      <c r="AGQ186" s="3"/>
      <c r="AGR186" s="3"/>
      <c r="AGS186" s="3"/>
      <c r="AGT186" s="3"/>
      <c r="AGU186" s="3"/>
      <c r="AGV186" s="3"/>
      <c r="AGW186" s="3"/>
      <c r="AGX186" s="3"/>
      <c r="AGY186" s="3"/>
      <c r="AGZ186" s="3"/>
      <c r="AHA186" s="3"/>
      <c r="AHB186" s="3"/>
      <c r="AHC186" s="3"/>
      <c r="AHD186" s="3"/>
      <c r="AHE186" s="3"/>
      <c r="AHF186" s="3"/>
      <c r="AHG186" s="3"/>
      <c r="AHH186" s="3"/>
      <c r="AHI186" s="3"/>
      <c r="AHJ186" s="3"/>
      <c r="AHK186" s="3"/>
      <c r="AHL186" s="3"/>
      <c r="AHM186" s="3"/>
      <c r="AHN186" s="3"/>
      <c r="AHO186" s="3"/>
      <c r="AHP186" s="3"/>
      <c r="AHQ186" s="3"/>
      <c r="AHR186" s="3"/>
      <c r="AHS186" s="3"/>
      <c r="AHT186" s="3"/>
      <c r="AHU186" s="3"/>
      <c r="AHV186" s="3"/>
      <c r="AHW186" s="3"/>
      <c r="AHX186" s="3"/>
      <c r="AHY186" s="3"/>
      <c r="AHZ186" s="3"/>
      <c r="AIA186" s="3"/>
      <c r="AIB186" s="3"/>
      <c r="AIC186" s="3"/>
      <c r="AID186" s="3"/>
      <c r="AIE186" s="3"/>
      <c r="AIF186" s="3"/>
      <c r="AIG186" s="3"/>
      <c r="AIH186" s="3"/>
      <c r="AII186" s="3"/>
      <c r="AIJ186" s="3"/>
      <c r="AIK186" s="3"/>
      <c r="AIL186" s="3"/>
      <c r="AIM186" s="3"/>
      <c r="AIN186" s="3"/>
      <c r="AIO186" s="3"/>
      <c r="AIP186" s="3"/>
      <c r="AIQ186" s="3"/>
      <c r="AIR186" s="3"/>
      <c r="AIS186" s="3"/>
      <c r="AIT186" s="3"/>
      <c r="AIU186" s="3"/>
      <c r="AIV186" s="3"/>
      <c r="AIW186" s="3"/>
      <c r="AIX186" s="3"/>
      <c r="AIY186" s="3"/>
      <c r="AIZ186" s="3"/>
      <c r="AJA186" s="3"/>
      <c r="AJB186" s="3"/>
      <c r="AJC186" s="3"/>
      <c r="AJD186" s="3"/>
      <c r="AJE186" s="3"/>
      <c r="AJF186" s="3"/>
      <c r="AJG186" s="3"/>
      <c r="AJH186" s="3"/>
      <c r="AJI186" s="3"/>
      <c r="AJJ186" s="3"/>
      <c r="AJK186" s="3"/>
      <c r="AJL186" s="3"/>
      <c r="AJM186" s="3"/>
      <c r="AJN186" s="3"/>
      <c r="AJO186" s="3"/>
      <c r="AJP186" s="3"/>
      <c r="AJQ186" s="3"/>
      <c r="AJR186" s="3"/>
      <c r="AJS186" s="3"/>
      <c r="AJT186" s="3"/>
      <c r="AJU186" s="3"/>
      <c r="AJV186" s="3"/>
      <c r="AJW186" s="3"/>
      <c r="AJX186" s="3"/>
      <c r="AJY186" s="3"/>
      <c r="AJZ186" s="3"/>
      <c r="AKA186" s="3"/>
      <c r="AKB186" s="3"/>
      <c r="AKC186" s="3"/>
      <c r="AKD186" s="3"/>
      <c r="AKE186" s="3"/>
      <c r="AKF186" s="3"/>
      <c r="AKG186" s="3"/>
      <c r="AKH186" s="3"/>
      <c r="AKI186" s="3"/>
      <c r="AKJ186" s="3"/>
      <c r="AKK186" s="3"/>
      <c r="AKL186" s="3"/>
      <c r="AKM186" s="3"/>
      <c r="AKN186" s="3"/>
      <c r="AKO186" s="3"/>
      <c r="AKP186" s="3"/>
      <c r="AKQ186" s="3"/>
      <c r="AKR186" s="3"/>
      <c r="AKS186" s="3"/>
      <c r="AKT186" s="3"/>
      <c r="AKU186" s="3"/>
      <c r="AKV186" s="3"/>
      <c r="AKW186" s="3"/>
      <c r="AKX186" s="3"/>
      <c r="AKY186" s="3"/>
      <c r="AKZ186" s="3"/>
      <c r="ALA186" s="3"/>
      <c r="ALB186" s="3"/>
      <c r="ALC186" s="3"/>
      <c r="ALD186" s="3"/>
      <c r="ALE186" s="3"/>
      <c r="ALF186" s="3"/>
      <c r="ALG186" s="3"/>
      <c r="ALH186" s="3"/>
      <c r="ALI186" s="3"/>
      <c r="ALJ186" s="3"/>
      <c r="ALK186" s="3"/>
      <c r="ALL186" s="3"/>
      <c r="ALM186" s="3"/>
      <c r="ALN186" s="3"/>
      <c r="ALO186" s="3"/>
      <c r="ALP186" s="3"/>
      <c r="ALQ186" s="3"/>
      <c r="ALR186" s="3"/>
      <c r="ALS186" s="3"/>
      <c r="ALT186" s="3"/>
      <c r="ALU186" s="3"/>
      <c r="ALV186" s="3"/>
      <c r="ALW186" s="3"/>
      <c r="ALX186" s="3"/>
      <c r="ALY186" s="3"/>
      <c r="ALZ186" s="3"/>
      <c r="AMA186" s="3"/>
      <c r="AMB186" s="3"/>
      <c r="AMC186" s="3"/>
      <c r="AMD186" s="3"/>
      <c r="AME186" s="3"/>
      <c r="AMF186" s="3"/>
      <c r="AMG186" s="3"/>
      <c r="AMH186" s="3"/>
      <c r="AMI186" s="3"/>
      <c r="AMJ186" s="3"/>
      <c r="AMK186" s="3"/>
      <c r="AML186" s="3"/>
      <c r="AMM186" s="3"/>
      <c r="AMN186" s="3"/>
      <c r="AMO186" s="3"/>
      <c r="AMP186" s="3"/>
      <c r="AMQ186" s="3"/>
      <c r="AMR186" s="3"/>
      <c r="AMS186" s="3"/>
      <c r="AMT186" s="3"/>
      <c r="AMU186" s="3"/>
      <c r="AMV186" s="3"/>
      <c r="AMW186" s="3"/>
      <c r="AMX186" s="3"/>
      <c r="AMY186" s="3"/>
      <c r="AMZ186" s="3"/>
      <c r="ANA186" s="3"/>
      <c r="ANB186" s="3"/>
      <c r="ANC186" s="3"/>
      <c r="AND186" s="3"/>
      <c r="ANE186" s="3"/>
      <c r="ANF186" s="3"/>
      <c r="ANG186" s="3"/>
      <c r="ANH186" s="3"/>
      <c r="ANI186" s="3"/>
      <c r="ANJ186" s="3"/>
      <c r="ANK186" s="3"/>
      <c r="ANL186" s="3"/>
      <c r="ANM186" s="3"/>
      <c r="ANN186" s="3"/>
      <c r="ANO186" s="3"/>
      <c r="ANP186" s="3"/>
      <c r="ANQ186" s="3"/>
      <c r="ANR186" s="3"/>
      <c r="ANS186" s="3"/>
      <c r="ANT186" s="3"/>
      <c r="ANU186" s="3"/>
      <c r="ANV186" s="3"/>
      <c r="ANW186" s="3"/>
      <c r="ANX186" s="3"/>
      <c r="ANY186" s="3"/>
      <c r="ANZ186" s="3"/>
      <c r="AOA186" s="3"/>
      <c r="AOB186" s="3"/>
      <c r="AOC186" s="3"/>
      <c r="AOD186" s="3"/>
      <c r="AOE186" s="3"/>
      <c r="AOF186" s="3"/>
      <c r="AOG186" s="3"/>
      <c r="AOH186" s="3"/>
      <c r="AOI186" s="3"/>
      <c r="AOJ186" s="3"/>
      <c r="AOK186" s="3"/>
      <c r="AOL186" s="3"/>
      <c r="AOM186" s="3"/>
      <c r="AON186" s="3"/>
      <c r="AOO186" s="3"/>
      <c r="AOP186" s="3"/>
      <c r="AOQ186" s="3"/>
      <c r="AOR186" s="3"/>
      <c r="AOS186" s="3"/>
      <c r="AOT186" s="3"/>
      <c r="AOU186" s="3"/>
      <c r="AOV186" s="3"/>
      <c r="AOW186" s="3"/>
      <c r="AOX186" s="3"/>
      <c r="AOY186" s="3"/>
      <c r="AOZ186" s="3"/>
      <c r="APA186" s="3"/>
      <c r="APB186" s="3"/>
      <c r="APC186" s="3"/>
      <c r="APD186" s="3"/>
      <c r="APE186" s="3"/>
      <c r="APF186" s="3"/>
      <c r="APG186" s="3"/>
      <c r="APH186" s="3"/>
      <c r="API186" s="3"/>
      <c r="APJ186" s="3"/>
      <c r="APK186" s="3"/>
      <c r="APL186" s="3"/>
      <c r="APM186" s="3"/>
      <c r="APN186" s="3"/>
      <c r="APO186" s="3"/>
      <c r="APP186" s="3"/>
      <c r="APQ186" s="3"/>
      <c r="APR186" s="3"/>
      <c r="APS186" s="3"/>
      <c r="APT186" s="3"/>
      <c r="APU186" s="3"/>
      <c r="APV186" s="3"/>
      <c r="APW186" s="3"/>
      <c r="APX186" s="3"/>
      <c r="APY186" s="3"/>
      <c r="APZ186" s="3"/>
      <c r="AQA186" s="3"/>
      <c r="AQB186" s="3"/>
      <c r="AQC186" s="3"/>
      <c r="AQD186" s="3"/>
      <c r="AQE186" s="3"/>
      <c r="AQF186" s="3"/>
      <c r="AQG186" s="3"/>
      <c r="AQH186" s="3"/>
      <c r="AQI186" s="3"/>
      <c r="AQJ186" s="3"/>
      <c r="AQK186" s="3"/>
      <c r="AQL186" s="3"/>
      <c r="AQM186" s="3"/>
      <c r="AQN186" s="3"/>
      <c r="AQO186" s="3"/>
      <c r="AQP186" s="3"/>
      <c r="AQQ186" s="3"/>
      <c r="AQR186" s="3"/>
      <c r="AQS186" s="3"/>
      <c r="AQT186" s="3"/>
      <c r="AQU186" s="3"/>
      <c r="AQV186" s="3"/>
      <c r="AQW186" s="3"/>
      <c r="AQX186" s="3"/>
      <c r="AQY186" s="3"/>
      <c r="AQZ186" s="3"/>
      <c r="ARA186" s="3"/>
      <c r="ARB186" s="3"/>
      <c r="ARC186" s="3"/>
      <c r="ARD186" s="3"/>
      <c r="ARE186" s="3"/>
      <c r="ARF186" s="3"/>
      <c r="ARG186" s="3"/>
      <c r="ARH186" s="3"/>
      <c r="ARI186" s="3"/>
      <c r="ARJ186" s="3"/>
      <c r="ARK186" s="3"/>
      <c r="ARL186" s="3"/>
      <c r="ARM186" s="3"/>
      <c r="ARN186" s="3"/>
      <c r="ARO186" s="3"/>
      <c r="ARP186" s="3"/>
      <c r="ARQ186" s="3"/>
      <c r="ARR186" s="3"/>
      <c r="ARS186" s="3"/>
      <c r="ART186" s="3"/>
      <c r="ARU186" s="3"/>
      <c r="ARV186" s="3"/>
      <c r="ARW186" s="3"/>
      <c r="ARX186" s="3"/>
      <c r="ARY186" s="3"/>
      <c r="ARZ186" s="3"/>
      <c r="ASA186" s="3"/>
      <c r="ASB186" s="3"/>
      <c r="ASC186" s="3"/>
      <c r="ASD186" s="3"/>
      <c r="ASE186" s="3"/>
      <c r="ASF186" s="3"/>
      <c r="ASG186" s="3"/>
      <c r="ASH186" s="3"/>
      <c r="ASI186" s="3"/>
      <c r="ASJ186" s="3"/>
      <c r="ASK186" s="3"/>
      <c r="ASL186" s="3"/>
      <c r="ASM186" s="3"/>
      <c r="ASN186" s="3"/>
      <c r="ASO186" s="3"/>
      <c r="ASP186" s="3"/>
      <c r="ASQ186" s="3"/>
      <c r="ASR186" s="3"/>
      <c r="ASS186" s="3"/>
      <c r="AST186" s="3"/>
      <c r="ASU186" s="3"/>
      <c r="ASV186" s="3"/>
      <c r="ASW186" s="3"/>
      <c r="ASX186" s="3"/>
      <c r="ASY186" s="3"/>
      <c r="ASZ186" s="3"/>
      <c r="ATA186" s="3"/>
      <c r="ATB186" s="3"/>
      <c r="ATC186" s="3"/>
      <c r="ATD186" s="3"/>
      <c r="ATE186" s="3"/>
      <c r="ATF186" s="3"/>
      <c r="ATG186" s="3"/>
      <c r="ATH186" s="3"/>
      <c r="ATI186" s="3"/>
      <c r="ATJ186" s="3"/>
      <c r="ATK186" s="3"/>
      <c r="ATL186" s="3"/>
      <c r="ATM186" s="3"/>
      <c r="ATN186" s="3"/>
      <c r="ATO186" s="3"/>
      <c r="ATP186" s="3"/>
      <c r="ATQ186" s="3"/>
      <c r="ATR186" s="3"/>
      <c r="ATS186" s="3"/>
      <c r="ATT186" s="3"/>
      <c r="ATU186" s="3"/>
      <c r="ATV186" s="3"/>
      <c r="ATW186" s="3"/>
      <c r="ATX186" s="3"/>
      <c r="ATY186" s="3"/>
      <c r="ATZ186" s="3"/>
      <c r="AUA186" s="3"/>
      <c r="AUB186" s="3"/>
      <c r="AUC186" s="3"/>
      <c r="AUD186" s="3"/>
      <c r="AUE186" s="3"/>
      <c r="AUF186" s="3"/>
      <c r="AUG186" s="3"/>
      <c r="AUH186" s="3"/>
      <c r="AUI186" s="3"/>
      <c r="AUJ186" s="3"/>
      <c r="AUK186" s="3"/>
      <c r="AUL186" s="3"/>
      <c r="AUM186" s="3"/>
      <c r="AUN186" s="3"/>
      <c r="AUO186" s="3"/>
      <c r="AUP186" s="3"/>
      <c r="AUQ186" s="3"/>
      <c r="AUR186" s="3"/>
      <c r="AUS186" s="3"/>
      <c r="AUT186" s="3"/>
      <c r="AUU186" s="3"/>
      <c r="AUV186" s="3"/>
      <c r="AUW186" s="3"/>
      <c r="AUX186" s="3"/>
      <c r="AUY186" s="3"/>
      <c r="AUZ186" s="3"/>
      <c r="AVA186" s="3"/>
      <c r="AVB186" s="3"/>
      <c r="AVC186" s="3"/>
      <c r="AVD186" s="3"/>
      <c r="AVE186" s="3"/>
      <c r="AVF186" s="3"/>
      <c r="AVG186" s="3"/>
      <c r="AVH186" s="3"/>
      <c r="AVI186" s="3"/>
      <c r="AVJ186" s="3"/>
      <c r="AVK186" s="3"/>
      <c r="AVL186" s="3"/>
      <c r="AVM186" s="3"/>
      <c r="AVN186" s="3"/>
      <c r="AVO186" s="3"/>
      <c r="AVP186" s="3"/>
      <c r="AVQ186" s="3"/>
      <c r="AVR186" s="3"/>
      <c r="AVS186" s="3"/>
      <c r="AVT186" s="3"/>
      <c r="AVU186" s="3"/>
      <c r="AVV186" s="3"/>
      <c r="AVW186" s="3"/>
      <c r="AVX186" s="3"/>
      <c r="AVY186" s="3"/>
      <c r="AVZ186" s="3"/>
      <c r="AWA186" s="3"/>
      <c r="AWB186" s="3"/>
      <c r="AWC186" s="3"/>
      <c r="AWD186" s="3"/>
      <c r="AWE186" s="3"/>
      <c r="AWF186" s="3"/>
      <c r="AWG186" s="3"/>
      <c r="AWH186" s="3"/>
      <c r="AWI186" s="3"/>
      <c r="AWJ186" s="3"/>
      <c r="AWK186" s="3"/>
      <c r="AWL186" s="3"/>
      <c r="AWM186" s="3"/>
      <c r="AWN186" s="3"/>
      <c r="AWO186" s="3"/>
      <c r="AWP186" s="3"/>
      <c r="AWQ186" s="3"/>
      <c r="AWR186" s="3"/>
      <c r="AWS186" s="3"/>
      <c r="AWT186" s="3"/>
      <c r="AWU186" s="3"/>
      <c r="AWV186" s="3"/>
      <c r="AWW186" s="3"/>
      <c r="AWX186" s="3"/>
      <c r="AWY186" s="3"/>
      <c r="AWZ186" s="3"/>
      <c r="AXA186" s="3"/>
      <c r="AXB186" s="3"/>
      <c r="AXC186" s="3"/>
      <c r="AXD186" s="3"/>
      <c r="AXE186" s="3"/>
      <c r="AXF186" s="3"/>
      <c r="AXG186" s="3"/>
      <c r="AXH186" s="3"/>
      <c r="AXI186" s="3"/>
      <c r="AXJ186" s="3"/>
      <c r="AXK186" s="3"/>
      <c r="AXL186" s="3"/>
      <c r="AXM186" s="3"/>
      <c r="AXN186" s="3"/>
      <c r="AXO186" s="3"/>
      <c r="AXP186" s="3"/>
      <c r="AXQ186" s="3"/>
      <c r="AXR186" s="3"/>
      <c r="AXS186" s="3"/>
      <c r="AXT186" s="3"/>
      <c r="AXU186" s="3"/>
      <c r="AXV186" s="3"/>
      <c r="AXW186" s="3"/>
      <c r="AXX186" s="3"/>
      <c r="AXY186" s="3"/>
      <c r="AXZ186" s="3"/>
      <c r="AYA186" s="3"/>
      <c r="AYB186" s="3"/>
      <c r="AYC186" s="3"/>
      <c r="AYD186" s="3"/>
      <c r="AYE186" s="3"/>
      <c r="AYF186" s="3"/>
      <c r="AYG186" s="3"/>
      <c r="AYH186" s="3"/>
      <c r="AYI186" s="3"/>
      <c r="AYJ186" s="3"/>
      <c r="AYK186" s="3"/>
      <c r="AYL186" s="3"/>
      <c r="AYM186" s="3"/>
      <c r="AYN186" s="3"/>
      <c r="AYO186" s="3"/>
      <c r="AYP186" s="3"/>
      <c r="AYQ186" s="3"/>
      <c r="AYR186" s="3"/>
      <c r="AYS186" s="3"/>
      <c r="AYT186" s="3"/>
      <c r="AYU186" s="3"/>
      <c r="AYV186" s="3"/>
      <c r="AYW186" s="3"/>
      <c r="AYX186" s="3"/>
      <c r="AYY186" s="3"/>
      <c r="AYZ186" s="3"/>
      <c r="AZA186" s="3"/>
      <c r="AZB186" s="3"/>
      <c r="AZC186" s="3"/>
      <c r="AZD186" s="3"/>
      <c r="AZE186" s="3"/>
      <c r="AZF186" s="3"/>
      <c r="AZG186" s="3"/>
      <c r="AZH186" s="3"/>
      <c r="AZI186" s="3"/>
      <c r="AZJ186" s="3"/>
      <c r="AZK186" s="3"/>
      <c r="AZL186" s="3"/>
      <c r="AZM186" s="3"/>
      <c r="AZN186" s="3"/>
      <c r="AZO186" s="3"/>
      <c r="AZP186" s="3"/>
      <c r="AZQ186" s="3"/>
      <c r="AZR186" s="3"/>
      <c r="AZS186" s="3"/>
      <c r="AZT186" s="3"/>
      <c r="AZU186" s="3"/>
      <c r="AZV186" s="3"/>
      <c r="AZW186" s="3"/>
      <c r="AZX186" s="3"/>
      <c r="AZY186" s="3"/>
      <c r="AZZ186" s="3"/>
      <c r="BAA186" s="3"/>
      <c r="BAB186" s="3"/>
      <c r="BAC186" s="3"/>
      <c r="BAD186" s="3"/>
      <c r="BAE186" s="3"/>
      <c r="BAF186" s="3"/>
      <c r="BAG186" s="3"/>
      <c r="BAH186" s="3"/>
      <c r="BAI186" s="3"/>
      <c r="BAJ186" s="3"/>
      <c r="BAK186" s="3"/>
      <c r="BAL186" s="3"/>
      <c r="BAM186" s="3"/>
      <c r="BAN186" s="3"/>
      <c r="BAO186" s="3"/>
      <c r="BAP186" s="3"/>
      <c r="BAQ186" s="3"/>
      <c r="BAR186" s="3"/>
      <c r="BAS186" s="3"/>
      <c r="BAT186" s="3"/>
      <c r="BAU186" s="3"/>
      <c r="BAV186" s="3"/>
      <c r="BAW186" s="3"/>
      <c r="BAX186" s="3"/>
      <c r="BAY186" s="3"/>
      <c r="BAZ186" s="3"/>
      <c r="BBA186" s="3"/>
      <c r="BBB186" s="3"/>
      <c r="BBC186" s="3"/>
      <c r="BBD186" s="3"/>
      <c r="BBE186" s="3"/>
      <c r="BBF186" s="3"/>
      <c r="BBG186" s="3"/>
      <c r="BBH186" s="3"/>
      <c r="BBI186" s="3"/>
      <c r="BBJ186" s="3"/>
      <c r="BBK186" s="3"/>
      <c r="BBL186" s="3"/>
      <c r="BBM186" s="3"/>
      <c r="BBN186" s="3"/>
      <c r="BBO186" s="3"/>
      <c r="BBP186" s="3"/>
      <c r="BBQ186" s="3"/>
      <c r="BBR186" s="3"/>
      <c r="BBS186" s="3"/>
      <c r="BBT186" s="3"/>
      <c r="BBU186" s="3"/>
      <c r="BBV186" s="3"/>
      <c r="BBW186" s="3"/>
      <c r="BBX186" s="3"/>
      <c r="BBY186" s="3"/>
      <c r="BBZ186" s="3"/>
      <c r="BCA186" s="3"/>
      <c r="BCB186" s="3"/>
      <c r="BCC186" s="3"/>
      <c r="BCD186" s="3"/>
      <c r="BCE186" s="3"/>
      <c r="BCF186" s="3"/>
      <c r="BCG186" s="3"/>
      <c r="BCH186" s="3"/>
      <c r="BCI186" s="3"/>
      <c r="BCJ186" s="3"/>
      <c r="BCK186" s="3"/>
      <c r="BCL186" s="3"/>
      <c r="BCM186" s="3"/>
      <c r="BCN186" s="3"/>
      <c r="BCO186" s="3"/>
      <c r="BCP186" s="3"/>
      <c r="BCQ186" s="3"/>
      <c r="BCR186" s="3"/>
      <c r="BCS186" s="3"/>
      <c r="BCT186" s="3"/>
      <c r="BCU186" s="3"/>
      <c r="BCV186" s="3"/>
      <c r="BCW186" s="3"/>
      <c r="BCX186" s="3"/>
      <c r="BCY186" s="3"/>
      <c r="BCZ186" s="3"/>
      <c r="BDA186" s="3"/>
      <c r="BDB186" s="3"/>
      <c r="BDC186" s="3"/>
      <c r="BDD186" s="3"/>
      <c r="BDE186" s="3"/>
      <c r="BDF186" s="3"/>
      <c r="BDG186" s="3"/>
      <c r="BDH186" s="3"/>
      <c r="BDI186" s="3"/>
      <c r="BDJ186" s="3"/>
      <c r="BDK186" s="3"/>
      <c r="BDL186" s="3"/>
      <c r="BDM186" s="3"/>
      <c r="BDN186" s="3"/>
      <c r="BDO186" s="3"/>
      <c r="BDP186" s="3"/>
      <c r="BDQ186" s="3"/>
      <c r="BDR186" s="3"/>
      <c r="BDS186" s="3"/>
      <c r="BDT186" s="3"/>
      <c r="BDU186" s="3"/>
      <c r="BDV186" s="3"/>
      <c r="BDW186" s="3"/>
      <c r="BDX186" s="3"/>
      <c r="BDY186" s="3"/>
      <c r="BDZ186" s="3"/>
      <c r="BEA186" s="3"/>
      <c r="BEB186" s="3"/>
      <c r="BEC186" s="3"/>
      <c r="BED186" s="3"/>
      <c r="BEE186" s="3"/>
      <c r="BEF186" s="3"/>
      <c r="BEG186" s="3"/>
      <c r="BEH186" s="3"/>
      <c r="BEI186" s="3"/>
      <c r="BEJ186" s="3"/>
      <c r="BEK186" s="3"/>
      <c r="BEL186" s="3"/>
      <c r="BEM186" s="3"/>
      <c r="BEN186" s="3"/>
      <c r="BEO186" s="3"/>
      <c r="BEP186" s="3"/>
      <c r="BEQ186" s="3"/>
      <c r="BER186" s="3"/>
      <c r="BES186" s="3"/>
      <c r="BET186" s="3"/>
      <c r="BEU186" s="3"/>
      <c r="BEV186" s="3"/>
      <c r="BEW186" s="3"/>
      <c r="BEX186" s="3"/>
      <c r="BEY186" s="3"/>
      <c r="BEZ186" s="3"/>
      <c r="BFA186" s="3"/>
      <c r="BFB186" s="3"/>
      <c r="BFC186" s="3"/>
      <c r="BFD186" s="3"/>
      <c r="BFE186" s="3"/>
      <c r="BFF186" s="3"/>
      <c r="BFG186" s="3"/>
      <c r="BFH186" s="3"/>
      <c r="BFI186" s="3"/>
      <c r="BFJ186" s="3"/>
      <c r="BFK186" s="3"/>
      <c r="BFL186" s="3"/>
      <c r="BFM186" s="3"/>
      <c r="BFN186" s="3"/>
      <c r="BFO186" s="3"/>
      <c r="BFP186" s="3"/>
      <c r="BFQ186" s="3"/>
      <c r="BFR186" s="3"/>
      <c r="BFS186" s="3"/>
      <c r="BFT186" s="3"/>
      <c r="BFU186" s="3"/>
      <c r="BFV186" s="3"/>
      <c r="BFW186" s="3"/>
      <c r="BFX186" s="3"/>
      <c r="BFY186" s="3"/>
      <c r="BFZ186" s="3"/>
      <c r="BGA186" s="3"/>
      <c r="BGB186" s="3"/>
      <c r="BGC186" s="3"/>
      <c r="BGD186" s="3"/>
      <c r="BGE186" s="3"/>
      <c r="BGF186" s="3"/>
      <c r="BGG186" s="3"/>
      <c r="BGH186" s="3"/>
      <c r="BGI186" s="3"/>
      <c r="BGJ186" s="3"/>
      <c r="BGK186" s="3"/>
      <c r="BGL186" s="3"/>
      <c r="BGM186" s="3"/>
      <c r="BGN186" s="3"/>
      <c r="BGO186" s="3"/>
      <c r="BGP186" s="3"/>
      <c r="BGQ186" s="3"/>
      <c r="BGR186" s="3"/>
      <c r="BGS186" s="3"/>
      <c r="BGT186" s="3"/>
      <c r="BGU186" s="3"/>
      <c r="BGV186" s="3"/>
      <c r="BGW186" s="3"/>
      <c r="BGX186" s="3"/>
      <c r="BGY186" s="3"/>
      <c r="BGZ186" s="3"/>
      <c r="BHA186" s="3"/>
      <c r="BHB186" s="3"/>
      <c r="BHC186" s="3"/>
      <c r="BHD186" s="3"/>
      <c r="BHE186" s="3"/>
      <c r="BHF186" s="3"/>
      <c r="BHG186" s="3"/>
      <c r="BHH186" s="3"/>
      <c r="BHI186" s="3"/>
      <c r="BHJ186" s="3"/>
      <c r="BHK186" s="3"/>
      <c r="BHL186" s="3"/>
      <c r="BHM186" s="3"/>
      <c r="BHN186" s="3"/>
      <c r="BHO186" s="3"/>
      <c r="BHP186" s="3"/>
      <c r="BHQ186" s="3"/>
      <c r="BHR186" s="3"/>
      <c r="BHS186" s="3"/>
      <c r="BHT186" s="3"/>
      <c r="BHU186" s="3"/>
      <c r="BHV186" s="3"/>
      <c r="BHW186" s="3"/>
      <c r="BHX186" s="3"/>
      <c r="BHY186" s="3"/>
      <c r="BHZ186" s="3"/>
      <c r="BIA186" s="3"/>
      <c r="BIB186" s="3"/>
      <c r="BIC186" s="3"/>
      <c r="BID186" s="3"/>
      <c r="BIE186" s="3"/>
      <c r="BIF186" s="3"/>
      <c r="BIG186" s="3"/>
      <c r="BIH186" s="3"/>
      <c r="BII186" s="3"/>
      <c r="BIJ186" s="3"/>
      <c r="BIK186" s="3"/>
      <c r="BIL186" s="3"/>
      <c r="BIM186" s="3"/>
      <c r="BIN186" s="3"/>
      <c r="BIO186" s="3"/>
      <c r="BIP186" s="3"/>
      <c r="BIQ186" s="3"/>
      <c r="BIR186" s="3"/>
      <c r="BIS186" s="3"/>
      <c r="BIT186" s="3"/>
      <c r="BIU186" s="3"/>
      <c r="BIV186" s="3"/>
      <c r="BIW186" s="3"/>
      <c r="BIX186" s="3"/>
      <c r="BIY186" s="3"/>
      <c r="BIZ186" s="3"/>
      <c r="BJA186" s="3"/>
      <c r="BJB186" s="3"/>
      <c r="BJC186" s="3"/>
      <c r="BJD186" s="3"/>
      <c r="BJE186" s="3"/>
      <c r="BJF186" s="3"/>
      <c r="BJG186" s="3"/>
      <c r="BJH186" s="3"/>
      <c r="BJI186" s="3"/>
      <c r="BJJ186" s="3"/>
      <c r="BJK186" s="3"/>
      <c r="BJL186" s="3"/>
      <c r="BJM186" s="3"/>
      <c r="BJN186" s="3"/>
      <c r="BJO186" s="3"/>
      <c r="BJP186" s="3"/>
      <c r="BJQ186" s="3"/>
      <c r="BJR186" s="3"/>
      <c r="BJS186" s="3"/>
      <c r="BJT186" s="3"/>
      <c r="BJU186" s="3"/>
      <c r="BJV186" s="3"/>
      <c r="BJW186" s="3"/>
      <c r="BJX186" s="3"/>
      <c r="BJY186" s="3"/>
      <c r="BJZ186" s="3"/>
      <c r="BKA186" s="3"/>
      <c r="BKB186" s="3"/>
      <c r="BKC186" s="3"/>
      <c r="BKD186" s="3"/>
      <c r="BKE186" s="3"/>
      <c r="BKF186" s="3"/>
      <c r="BKG186" s="3"/>
      <c r="BKH186" s="3"/>
      <c r="BKI186" s="3"/>
      <c r="BKJ186" s="3"/>
      <c r="BKK186" s="3"/>
      <c r="BKL186" s="3"/>
      <c r="BKM186" s="3"/>
      <c r="BKN186" s="3"/>
      <c r="BKO186" s="3"/>
      <c r="BKP186" s="3"/>
      <c r="BKQ186" s="3"/>
      <c r="BKR186" s="3"/>
      <c r="BKS186" s="3"/>
      <c r="BKT186" s="3"/>
      <c r="BKU186" s="3"/>
      <c r="BKV186" s="3"/>
      <c r="BKW186" s="3"/>
      <c r="BKX186" s="3"/>
      <c r="BKY186" s="3"/>
      <c r="BKZ186" s="3"/>
      <c r="BLA186" s="3"/>
      <c r="BLB186" s="3"/>
      <c r="BLC186" s="3"/>
      <c r="BLD186" s="3"/>
      <c r="BLE186" s="3"/>
      <c r="BLF186" s="3"/>
      <c r="BLG186" s="3"/>
      <c r="BLH186" s="3"/>
      <c r="BLI186" s="3"/>
      <c r="BLJ186" s="3"/>
      <c r="BLK186" s="3"/>
      <c r="BLL186" s="3"/>
      <c r="BLM186" s="3"/>
      <c r="BLN186" s="3"/>
      <c r="BLO186" s="3"/>
      <c r="BLP186" s="3"/>
      <c r="BLQ186" s="3"/>
      <c r="BLR186" s="3"/>
      <c r="BLS186" s="3"/>
      <c r="BLT186" s="3"/>
      <c r="BLU186" s="3"/>
      <c r="BLV186" s="3"/>
      <c r="BLW186" s="3"/>
      <c r="BLX186" s="3"/>
      <c r="BLY186" s="3"/>
      <c r="BLZ186" s="3"/>
      <c r="BMA186" s="3"/>
      <c r="BMB186" s="3"/>
      <c r="BMC186" s="3"/>
      <c r="BMD186" s="3"/>
      <c r="BME186" s="3"/>
      <c r="BMF186" s="3"/>
      <c r="BMG186" s="3"/>
      <c r="BMH186" s="3"/>
      <c r="BMI186" s="3"/>
      <c r="BMJ186" s="3"/>
      <c r="BMK186" s="3"/>
      <c r="BML186" s="3"/>
      <c r="BMM186" s="3"/>
      <c r="BMN186" s="3"/>
      <c r="BMO186" s="3"/>
      <c r="BMP186" s="3"/>
      <c r="BMQ186" s="3"/>
      <c r="BMR186" s="3"/>
      <c r="BMS186" s="3"/>
      <c r="BMT186" s="3"/>
      <c r="BMU186" s="3"/>
      <c r="BMV186" s="3"/>
      <c r="BMW186" s="3"/>
      <c r="BMX186" s="3"/>
      <c r="BMY186" s="3"/>
      <c r="BMZ186" s="3"/>
      <c r="BNA186" s="3"/>
      <c r="BNB186" s="3"/>
      <c r="BNC186" s="3"/>
      <c r="BND186" s="3"/>
      <c r="BNE186" s="3"/>
      <c r="BNF186" s="3"/>
      <c r="BNG186" s="3"/>
      <c r="BNH186" s="3"/>
      <c r="BNI186" s="3"/>
      <c r="BNJ186" s="3"/>
      <c r="BNK186" s="3"/>
      <c r="BNL186" s="3"/>
      <c r="BNM186" s="3"/>
      <c r="BNN186" s="3"/>
      <c r="BNO186" s="3"/>
      <c r="BNP186" s="3"/>
      <c r="BNQ186" s="3"/>
      <c r="BNR186" s="3"/>
      <c r="BNS186" s="3"/>
      <c r="BNT186" s="3"/>
      <c r="BNU186" s="3"/>
      <c r="BNV186" s="3"/>
      <c r="BNW186" s="3"/>
      <c r="BNX186" s="3"/>
      <c r="BNY186" s="3"/>
      <c r="BNZ186" s="3"/>
      <c r="BOA186" s="3"/>
      <c r="BOB186" s="3"/>
      <c r="BOC186" s="3"/>
      <c r="BOD186" s="3"/>
      <c r="BOE186" s="3"/>
      <c r="BOF186" s="3"/>
      <c r="BOG186" s="3"/>
      <c r="BOH186" s="3"/>
      <c r="BOI186" s="3"/>
      <c r="BOJ186" s="3"/>
      <c r="BOK186" s="3"/>
      <c r="BOL186" s="3"/>
      <c r="BOM186" s="3"/>
      <c r="BON186" s="3"/>
      <c r="BOO186" s="3"/>
      <c r="BOP186" s="3"/>
      <c r="BOQ186" s="3"/>
      <c r="BOR186" s="3"/>
      <c r="BOS186" s="3"/>
      <c r="BOT186" s="3"/>
      <c r="BOU186" s="3"/>
      <c r="BOV186" s="3"/>
      <c r="BOW186" s="3"/>
      <c r="BOX186" s="3"/>
      <c r="BOY186" s="3"/>
      <c r="BOZ186" s="3"/>
      <c r="BPA186" s="3"/>
      <c r="BPB186" s="3"/>
      <c r="BPC186" s="3"/>
      <c r="BPD186" s="3"/>
      <c r="BPE186" s="3"/>
      <c r="BPF186" s="3"/>
      <c r="BPG186" s="3"/>
      <c r="BPH186" s="3"/>
      <c r="BPI186" s="3"/>
      <c r="BPJ186" s="3"/>
      <c r="BPK186" s="3"/>
      <c r="BPL186" s="3"/>
      <c r="BPM186" s="3"/>
      <c r="BPN186" s="3"/>
      <c r="BPO186" s="3"/>
      <c r="BPP186" s="3"/>
      <c r="BPQ186" s="3"/>
      <c r="BPR186" s="3"/>
      <c r="BPS186" s="3"/>
      <c r="BPT186" s="3"/>
      <c r="BPU186" s="3"/>
      <c r="BPV186" s="3"/>
      <c r="BPW186" s="3"/>
      <c r="BPX186" s="3"/>
      <c r="BPY186" s="3"/>
      <c r="BPZ186" s="3"/>
      <c r="BQA186" s="3"/>
      <c r="BQB186" s="3"/>
      <c r="BQC186" s="3"/>
      <c r="BQD186" s="3"/>
      <c r="BQE186" s="3"/>
      <c r="BQF186" s="3"/>
      <c r="BQG186" s="3"/>
      <c r="BQH186" s="3"/>
      <c r="BQI186" s="3"/>
      <c r="BQJ186" s="3"/>
      <c r="BQK186" s="3"/>
      <c r="BQL186" s="3"/>
      <c r="BQM186" s="3"/>
      <c r="BQN186" s="3"/>
      <c r="BQO186" s="3"/>
      <c r="BQP186" s="3"/>
      <c r="BQQ186" s="3"/>
      <c r="BQR186" s="3"/>
      <c r="BQS186" s="3"/>
      <c r="BQT186" s="3"/>
      <c r="BQU186" s="3"/>
      <c r="BQV186" s="3"/>
      <c r="BQW186" s="3"/>
      <c r="BQX186" s="3"/>
      <c r="BQY186" s="3"/>
      <c r="BQZ186" s="3"/>
      <c r="BRA186" s="3"/>
      <c r="BRB186" s="3"/>
      <c r="BRC186" s="3"/>
      <c r="BRD186" s="3"/>
      <c r="BRE186" s="3"/>
      <c r="BRF186" s="3"/>
      <c r="BRG186" s="3"/>
      <c r="BRH186" s="3"/>
      <c r="BRI186" s="3"/>
      <c r="BRJ186" s="3"/>
      <c r="BRK186" s="3"/>
      <c r="BRL186" s="3"/>
      <c r="BRM186" s="3"/>
      <c r="BRN186" s="3"/>
      <c r="BRO186" s="3"/>
      <c r="BRP186" s="3"/>
      <c r="BRQ186" s="3"/>
      <c r="BRR186" s="3"/>
      <c r="BRS186" s="3"/>
      <c r="BRT186" s="3"/>
      <c r="BRU186" s="3"/>
      <c r="BRV186" s="3"/>
      <c r="BRW186" s="3"/>
      <c r="BRX186" s="3"/>
      <c r="BRY186" s="3"/>
      <c r="BRZ186" s="3"/>
      <c r="BSA186" s="3"/>
      <c r="BSB186" s="3"/>
      <c r="BSC186" s="3"/>
      <c r="BSD186" s="3"/>
      <c r="BSE186" s="3"/>
      <c r="BSF186" s="3"/>
      <c r="BSG186" s="3"/>
      <c r="BSH186" s="3"/>
      <c r="BSI186" s="3"/>
      <c r="BSJ186" s="3"/>
      <c r="BSK186" s="3"/>
      <c r="BSL186" s="3"/>
      <c r="BSM186" s="3"/>
      <c r="BSN186" s="3"/>
      <c r="BSO186" s="3"/>
      <c r="BSP186" s="3"/>
      <c r="BSQ186" s="3"/>
      <c r="BSR186" s="3"/>
      <c r="BSS186" s="3"/>
      <c r="BST186" s="3"/>
      <c r="BSU186" s="3"/>
      <c r="BSV186" s="3"/>
      <c r="BSW186" s="3"/>
      <c r="BSX186" s="3"/>
      <c r="BSY186" s="3"/>
      <c r="BSZ186" s="3"/>
      <c r="BTA186" s="3"/>
      <c r="BTB186" s="3"/>
      <c r="BTC186" s="3"/>
      <c r="BTD186" s="3"/>
      <c r="BTE186" s="3"/>
      <c r="BTF186" s="3"/>
      <c r="BTG186" s="3"/>
      <c r="BTH186" s="3"/>
      <c r="BTI186" s="3"/>
      <c r="BTJ186" s="3"/>
      <c r="BTK186" s="3"/>
      <c r="BTL186" s="3"/>
      <c r="BTM186" s="3"/>
      <c r="BTN186" s="3"/>
      <c r="BTO186" s="3"/>
      <c r="BTP186" s="3"/>
      <c r="BTQ186" s="3"/>
      <c r="BTR186" s="3"/>
      <c r="BTS186" s="3"/>
      <c r="BTT186" s="3"/>
      <c r="BTU186" s="3"/>
      <c r="BTV186" s="3"/>
      <c r="BTW186" s="3"/>
      <c r="BTX186" s="3"/>
      <c r="BTY186" s="3"/>
      <c r="BTZ186" s="3"/>
      <c r="BUA186" s="3"/>
      <c r="BUB186" s="3"/>
      <c r="BUC186" s="3"/>
      <c r="BUD186" s="3"/>
      <c r="BUE186" s="3"/>
      <c r="BUF186" s="3"/>
      <c r="BUG186" s="3"/>
      <c r="BUH186" s="3"/>
      <c r="BUI186" s="3"/>
      <c r="BUJ186" s="3"/>
      <c r="BUK186" s="3"/>
      <c r="BUL186" s="3"/>
      <c r="BUM186" s="3"/>
      <c r="BUN186" s="3"/>
      <c r="BUO186" s="3"/>
      <c r="BUP186" s="3"/>
      <c r="BUQ186" s="3"/>
      <c r="BUR186" s="3"/>
      <c r="BUS186" s="3"/>
      <c r="BUT186" s="3"/>
      <c r="BUU186" s="3"/>
      <c r="BUV186" s="3"/>
      <c r="BUW186" s="3"/>
      <c r="BUX186" s="3"/>
      <c r="BUY186" s="3"/>
      <c r="BUZ186" s="3"/>
      <c r="BVA186" s="3"/>
      <c r="BVB186" s="3"/>
      <c r="BVC186" s="3"/>
      <c r="BVD186" s="3"/>
      <c r="BVE186" s="3"/>
      <c r="BVF186" s="3"/>
      <c r="BVG186" s="3"/>
      <c r="BVH186" s="3"/>
      <c r="BVI186" s="3"/>
      <c r="BVJ186" s="3"/>
      <c r="BVK186" s="3"/>
      <c r="BVL186" s="3"/>
      <c r="BVM186" s="3"/>
      <c r="BVN186" s="3"/>
      <c r="BVO186" s="3"/>
      <c r="BVP186" s="3"/>
      <c r="BVQ186" s="3"/>
      <c r="BVR186" s="3"/>
      <c r="BVS186" s="3"/>
      <c r="BVT186" s="3"/>
      <c r="BVU186" s="3"/>
      <c r="BVV186" s="3"/>
      <c r="BVW186" s="3"/>
      <c r="BVX186" s="3"/>
      <c r="BVY186" s="3"/>
      <c r="BVZ186" s="3"/>
      <c r="BWA186" s="3"/>
      <c r="BWB186" s="3"/>
      <c r="BWC186" s="3"/>
      <c r="BWD186" s="3"/>
      <c r="BWE186" s="3"/>
      <c r="BWF186" s="3"/>
      <c r="BWG186" s="3"/>
      <c r="BWH186" s="3"/>
      <c r="BWI186" s="3"/>
      <c r="BWJ186" s="3"/>
      <c r="BWK186" s="3"/>
      <c r="BWL186" s="3"/>
      <c r="BWM186" s="3"/>
      <c r="BWN186" s="3"/>
      <c r="BWO186" s="3"/>
      <c r="BWP186" s="3"/>
      <c r="BWQ186" s="3"/>
      <c r="BWR186" s="3"/>
      <c r="BWS186" s="3"/>
      <c r="BWT186" s="3"/>
      <c r="BWU186" s="3"/>
      <c r="BWV186" s="3"/>
      <c r="BWW186" s="3"/>
      <c r="BWX186" s="3"/>
      <c r="BWY186" s="3"/>
      <c r="BWZ186" s="3"/>
      <c r="BXA186" s="3"/>
      <c r="BXB186" s="3"/>
      <c r="BXC186" s="3"/>
      <c r="BXD186" s="3"/>
      <c r="BXE186" s="3"/>
      <c r="BXF186" s="3"/>
      <c r="BXG186" s="3"/>
      <c r="BXH186" s="3"/>
      <c r="BXI186" s="3"/>
      <c r="BXJ186" s="3"/>
      <c r="BXK186" s="3"/>
      <c r="BXL186" s="3"/>
      <c r="BXM186" s="3"/>
      <c r="BXN186" s="3"/>
      <c r="BXO186" s="3"/>
      <c r="BXP186" s="3"/>
      <c r="BXQ186" s="3"/>
      <c r="BXR186" s="3"/>
      <c r="BXS186" s="3"/>
      <c r="BXT186" s="3"/>
      <c r="BXU186" s="3"/>
      <c r="BXV186" s="3"/>
      <c r="BXW186" s="3"/>
      <c r="BXX186" s="3"/>
      <c r="BXY186" s="3"/>
      <c r="BXZ186" s="3"/>
      <c r="BYA186" s="3"/>
      <c r="BYB186" s="3"/>
      <c r="BYC186" s="3"/>
      <c r="BYD186" s="3"/>
      <c r="BYE186" s="3"/>
      <c r="BYF186" s="3"/>
      <c r="BYG186" s="3"/>
      <c r="BYH186" s="3"/>
      <c r="BYI186" s="3"/>
      <c r="BYJ186" s="3"/>
      <c r="BYK186" s="3"/>
      <c r="BYL186" s="3"/>
      <c r="BYM186" s="3"/>
      <c r="BYN186" s="3"/>
      <c r="BYO186" s="3"/>
      <c r="BYP186" s="3"/>
      <c r="BYQ186" s="3"/>
      <c r="BYR186" s="3"/>
      <c r="BYS186" s="3"/>
      <c r="BYT186" s="3"/>
      <c r="BYU186" s="3"/>
      <c r="BYV186" s="3"/>
      <c r="BYW186" s="3"/>
      <c r="BYX186" s="3"/>
      <c r="BYY186" s="3"/>
      <c r="BYZ186" s="3"/>
      <c r="BZA186" s="3"/>
      <c r="BZB186" s="3"/>
      <c r="BZC186" s="3"/>
      <c r="BZD186" s="3"/>
      <c r="BZE186" s="3"/>
      <c r="BZF186" s="3"/>
      <c r="BZG186" s="3"/>
      <c r="BZH186" s="3"/>
      <c r="BZI186" s="3"/>
      <c r="BZJ186" s="3"/>
      <c r="BZK186" s="3"/>
      <c r="BZL186" s="3"/>
      <c r="BZM186" s="3"/>
      <c r="BZN186" s="3"/>
      <c r="BZO186" s="3"/>
      <c r="BZP186" s="3"/>
      <c r="BZQ186" s="3"/>
      <c r="BZR186" s="3"/>
      <c r="BZS186" s="3"/>
      <c r="BZT186" s="3"/>
      <c r="BZU186" s="3"/>
      <c r="BZV186" s="3"/>
      <c r="BZW186" s="3"/>
      <c r="BZX186" s="3"/>
      <c r="BZY186" s="3"/>
      <c r="BZZ186" s="3"/>
      <c r="CAA186" s="3"/>
      <c r="CAB186" s="3"/>
      <c r="CAC186" s="3"/>
      <c r="CAD186" s="3"/>
      <c r="CAE186" s="3"/>
      <c r="CAF186" s="3"/>
      <c r="CAG186" s="3"/>
      <c r="CAH186" s="3"/>
      <c r="CAI186" s="3"/>
      <c r="CAJ186" s="3"/>
      <c r="CAK186" s="3"/>
      <c r="CAL186" s="3"/>
      <c r="CAM186" s="3"/>
      <c r="CAN186" s="3"/>
      <c r="CAO186" s="3"/>
      <c r="CAP186" s="3"/>
      <c r="CAQ186" s="3"/>
      <c r="CAR186" s="3"/>
      <c r="CAS186" s="3"/>
      <c r="CAT186" s="3"/>
      <c r="CAU186" s="3"/>
      <c r="CAV186" s="3"/>
      <c r="CAW186" s="3"/>
      <c r="CAX186" s="3"/>
      <c r="CAY186" s="3"/>
      <c r="CAZ186" s="3"/>
      <c r="CBA186" s="3"/>
      <c r="CBB186" s="3"/>
      <c r="CBC186" s="3"/>
      <c r="CBD186" s="3"/>
      <c r="CBE186" s="3"/>
      <c r="CBF186" s="3"/>
      <c r="CBG186" s="3"/>
      <c r="CBH186" s="3"/>
      <c r="CBI186" s="3"/>
      <c r="CBJ186" s="3"/>
      <c r="CBK186" s="3"/>
      <c r="CBL186" s="3"/>
      <c r="CBM186" s="3"/>
      <c r="CBN186" s="3"/>
      <c r="CBO186" s="3"/>
      <c r="CBP186" s="3"/>
      <c r="CBQ186" s="3"/>
      <c r="CBR186" s="3"/>
      <c r="CBS186" s="3"/>
      <c r="CBT186" s="3"/>
      <c r="CBU186" s="3"/>
      <c r="CBV186" s="3"/>
      <c r="CBW186" s="3"/>
      <c r="CBX186" s="3"/>
      <c r="CBY186" s="3"/>
      <c r="CBZ186" s="3"/>
      <c r="CCA186" s="3"/>
      <c r="CCB186" s="3"/>
      <c r="CCC186" s="3"/>
      <c r="CCD186" s="3"/>
      <c r="CCE186" s="3"/>
      <c r="CCF186" s="3"/>
      <c r="CCG186" s="3"/>
      <c r="CCH186" s="3"/>
      <c r="CCI186" s="3"/>
      <c r="CCJ186" s="3"/>
      <c r="CCK186" s="3"/>
      <c r="CCL186" s="3"/>
      <c r="CCM186" s="3"/>
      <c r="CCN186" s="3"/>
      <c r="CCO186" s="3"/>
      <c r="CCP186" s="3"/>
      <c r="CCQ186" s="3"/>
      <c r="CCR186" s="3"/>
      <c r="CCS186" s="3"/>
      <c r="CCT186" s="3"/>
      <c r="CCU186" s="3"/>
      <c r="CCV186" s="3"/>
      <c r="CCW186" s="3"/>
      <c r="CCX186" s="3"/>
      <c r="CCY186" s="3"/>
      <c r="CCZ186" s="3"/>
      <c r="CDA186" s="3"/>
      <c r="CDB186" s="3"/>
      <c r="CDC186" s="3"/>
      <c r="CDD186" s="3"/>
      <c r="CDE186" s="3"/>
      <c r="CDF186" s="3"/>
      <c r="CDG186" s="3"/>
      <c r="CDH186" s="3"/>
      <c r="CDI186" s="3"/>
      <c r="CDJ186" s="3"/>
      <c r="CDK186" s="3"/>
      <c r="CDL186" s="3"/>
      <c r="CDM186" s="3"/>
      <c r="CDN186" s="3"/>
      <c r="CDO186" s="3"/>
      <c r="CDP186" s="3"/>
      <c r="CDQ186" s="3"/>
      <c r="CDR186" s="3"/>
      <c r="CDS186" s="3"/>
      <c r="CDT186" s="3"/>
      <c r="CDU186" s="3"/>
      <c r="CDV186" s="3"/>
      <c r="CDW186" s="3"/>
      <c r="CDX186" s="3"/>
      <c r="CDY186" s="3"/>
      <c r="CDZ186" s="3"/>
      <c r="CEA186" s="3"/>
      <c r="CEB186" s="3"/>
      <c r="CEC186" s="3"/>
      <c r="CED186" s="3"/>
      <c r="CEE186" s="3"/>
      <c r="CEF186" s="3"/>
      <c r="CEG186" s="3"/>
      <c r="CEH186" s="3"/>
      <c r="CEI186" s="3"/>
      <c r="CEJ186" s="3"/>
      <c r="CEK186" s="3"/>
      <c r="CEL186" s="3"/>
      <c r="CEM186" s="3"/>
      <c r="CEN186" s="3"/>
      <c r="CEO186" s="3"/>
      <c r="CEP186" s="3"/>
      <c r="CEQ186" s="3"/>
      <c r="CER186" s="3"/>
      <c r="CES186" s="3"/>
      <c r="CET186" s="3"/>
      <c r="CEU186" s="3"/>
      <c r="CEV186" s="3"/>
      <c r="CEW186" s="3"/>
      <c r="CEX186" s="3"/>
      <c r="CEY186" s="3"/>
      <c r="CEZ186" s="3"/>
      <c r="CFA186" s="3"/>
      <c r="CFB186" s="3"/>
      <c r="CFC186" s="3"/>
      <c r="CFD186" s="3"/>
      <c r="CFE186" s="3"/>
      <c r="CFF186" s="3"/>
      <c r="CFG186" s="3"/>
      <c r="CFH186" s="3"/>
      <c r="CFI186" s="3"/>
      <c r="CFJ186" s="3"/>
      <c r="CFK186" s="3"/>
      <c r="CFL186" s="3"/>
      <c r="CFM186" s="3"/>
      <c r="CFN186" s="3"/>
      <c r="CFO186" s="3"/>
      <c r="CFP186" s="3"/>
      <c r="CFQ186" s="3"/>
      <c r="CFR186" s="3"/>
      <c r="CFS186" s="3"/>
      <c r="CFT186" s="3"/>
      <c r="CFU186" s="3"/>
      <c r="CFV186" s="3"/>
      <c r="CFW186" s="3"/>
      <c r="CFX186" s="3"/>
      <c r="CFY186" s="3"/>
      <c r="CFZ186" s="3"/>
      <c r="CGA186" s="3"/>
      <c r="CGB186" s="3"/>
      <c r="CGC186" s="3"/>
      <c r="CGD186" s="3"/>
      <c r="CGE186" s="3"/>
      <c r="CGF186" s="3"/>
      <c r="CGG186" s="3"/>
      <c r="CGH186" s="3"/>
      <c r="CGI186" s="3"/>
      <c r="CGJ186" s="3"/>
      <c r="CGK186" s="3"/>
      <c r="CGL186" s="3"/>
      <c r="CGM186" s="3"/>
      <c r="CGN186" s="3"/>
      <c r="CGO186" s="3"/>
      <c r="CGP186" s="3"/>
      <c r="CGQ186" s="3"/>
      <c r="CGR186" s="3"/>
      <c r="CGS186" s="3"/>
      <c r="CGT186" s="3"/>
      <c r="CGU186" s="3"/>
      <c r="CGV186" s="3"/>
      <c r="CGW186" s="3"/>
      <c r="CGX186" s="3"/>
      <c r="CGY186" s="3"/>
      <c r="CGZ186" s="3"/>
      <c r="CHA186" s="3"/>
      <c r="CHB186" s="3"/>
      <c r="CHC186" s="3"/>
      <c r="CHD186" s="3"/>
      <c r="CHE186" s="3"/>
      <c r="CHF186" s="3"/>
      <c r="CHG186" s="3"/>
      <c r="CHH186" s="3"/>
      <c r="CHI186" s="3"/>
      <c r="CHJ186" s="3"/>
      <c r="CHK186" s="3"/>
      <c r="CHL186" s="3"/>
      <c r="CHM186" s="3"/>
      <c r="CHN186" s="3"/>
      <c r="CHO186" s="3"/>
      <c r="CHP186" s="3"/>
      <c r="CHQ186" s="3"/>
      <c r="CHR186" s="3"/>
      <c r="CHS186" s="3"/>
      <c r="CHT186" s="3"/>
      <c r="CHU186" s="3"/>
      <c r="CHV186" s="3"/>
      <c r="CHW186" s="3"/>
      <c r="CHX186" s="3"/>
      <c r="CHY186" s="3"/>
      <c r="CHZ186" s="3"/>
      <c r="CIA186" s="3"/>
      <c r="CIB186" s="3"/>
      <c r="CIC186" s="3"/>
      <c r="CID186" s="3"/>
      <c r="CIE186" s="3"/>
      <c r="CIF186" s="3"/>
      <c r="CIG186" s="3"/>
      <c r="CIH186" s="3"/>
      <c r="CII186" s="3"/>
      <c r="CIJ186" s="3"/>
      <c r="CIK186" s="3"/>
      <c r="CIL186" s="3"/>
      <c r="CIM186" s="3"/>
      <c r="CIN186" s="3"/>
      <c r="CIO186" s="3"/>
      <c r="CIP186" s="3"/>
      <c r="CIQ186" s="3"/>
      <c r="CIR186" s="3"/>
      <c r="CIS186" s="3"/>
      <c r="CIT186" s="3"/>
      <c r="CIU186" s="3"/>
      <c r="CIV186" s="3"/>
      <c r="CIW186" s="3"/>
      <c r="CIX186" s="3"/>
      <c r="CIY186" s="3"/>
      <c r="CIZ186" s="3"/>
      <c r="CJA186" s="3"/>
      <c r="CJB186" s="3"/>
      <c r="CJC186" s="3"/>
      <c r="CJD186" s="3"/>
      <c r="CJE186" s="3"/>
      <c r="CJF186" s="3"/>
      <c r="CJG186" s="3"/>
      <c r="CJH186" s="3"/>
      <c r="CJI186" s="3"/>
      <c r="CJJ186" s="3"/>
      <c r="CJK186" s="3"/>
      <c r="CJL186" s="3"/>
      <c r="CJM186" s="3"/>
      <c r="CJN186" s="3"/>
      <c r="CJO186" s="3"/>
      <c r="CJP186" s="3"/>
      <c r="CJQ186" s="3"/>
      <c r="CJR186" s="3"/>
      <c r="CJS186" s="3"/>
      <c r="CJT186" s="3"/>
      <c r="CJU186" s="3"/>
      <c r="CJV186" s="3"/>
      <c r="CJW186" s="3"/>
      <c r="CJX186" s="3"/>
      <c r="CJY186" s="3"/>
      <c r="CJZ186" s="3"/>
      <c r="CKA186" s="3"/>
      <c r="CKB186" s="3"/>
      <c r="CKC186" s="3"/>
      <c r="CKD186" s="3"/>
      <c r="CKE186" s="3"/>
      <c r="CKF186" s="3"/>
      <c r="CKG186" s="3"/>
      <c r="CKH186" s="3"/>
      <c r="CKI186" s="3"/>
      <c r="CKJ186" s="3"/>
      <c r="CKK186" s="3"/>
      <c r="CKL186" s="3"/>
      <c r="CKM186" s="3"/>
      <c r="CKN186" s="3"/>
      <c r="CKO186" s="3"/>
      <c r="CKP186" s="3"/>
      <c r="CKQ186" s="3"/>
      <c r="CKR186" s="3"/>
      <c r="CKS186" s="3"/>
      <c r="CKT186" s="3"/>
      <c r="CKU186" s="3"/>
      <c r="CKV186" s="3"/>
      <c r="CKW186" s="3"/>
      <c r="CKX186" s="3"/>
      <c r="CKY186" s="3"/>
      <c r="CKZ186" s="3"/>
      <c r="CLA186" s="3"/>
      <c r="CLB186" s="3"/>
      <c r="CLC186" s="3"/>
      <c r="CLD186" s="3"/>
      <c r="CLE186" s="3"/>
      <c r="CLF186" s="3"/>
      <c r="CLG186" s="3"/>
      <c r="CLH186" s="3"/>
      <c r="CLI186" s="3"/>
      <c r="CLJ186" s="3"/>
      <c r="CLK186" s="3"/>
      <c r="CLL186" s="3"/>
      <c r="CLM186" s="3"/>
      <c r="CLN186" s="3"/>
      <c r="CLO186" s="3"/>
      <c r="CLP186" s="3"/>
      <c r="CLQ186" s="3"/>
      <c r="CLR186" s="3"/>
      <c r="CLS186" s="3"/>
      <c r="CLT186" s="3"/>
      <c r="CLU186" s="3"/>
      <c r="CLV186" s="3"/>
      <c r="CLW186" s="3"/>
      <c r="CLX186" s="3"/>
      <c r="CLY186" s="3"/>
      <c r="CLZ186" s="3"/>
      <c r="CMA186" s="3"/>
      <c r="CMB186" s="3"/>
      <c r="CMC186" s="3"/>
      <c r="CMD186" s="3"/>
      <c r="CME186" s="3"/>
      <c r="CMF186" s="3"/>
      <c r="CMG186" s="3"/>
      <c r="CMH186" s="3"/>
      <c r="CMI186" s="3"/>
      <c r="CMJ186" s="3"/>
      <c r="CMK186" s="3"/>
      <c r="CML186" s="3"/>
      <c r="CMM186" s="3"/>
      <c r="CMN186" s="3"/>
      <c r="CMO186" s="3"/>
      <c r="CMP186" s="3"/>
      <c r="CMQ186" s="3"/>
      <c r="CMR186" s="3"/>
      <c r="CMS186" s="3"/>
      <c r="CMT186" s="3"/>
      <c r="CMU186" s="3"/>
      <c r="CMV186" s="3"/>
      <c r="CMW186" s="3"/>
      <c r="CMX186" s="3"/>
      <c r="CMY186" s="3"/>
      <c r="CMZ186" s="3"/>
      <c r="CNA186" s="3"/>
      <c r="CNB186" s="3"/>
      <c r="CNC186" s="3"/>
      <c r="CND186" s="3"/>
      <c r="CNE186" s="3"/>
      <c r="CNF186" s="3"/>
      <c r="CNG186" s="3"/>
      <c r="CNH186" s="3"/>
      <c r="CNI186" s="3"/>
      <c r="CNJ186" s="3"/>
      <c r="CNK186" s="3"/>
      <c r="CNL186" s="3"/>
      <c r="CNM186" s="3"/>
      <c r="CNN186" s="3"/>
      <c r="CNO186" s="3"/>
      <c r="CNP186" s="3"/>
      <c r="CNQ186" s="3"/>
      <c r="CNR186" s="3"/>
      <c r="CNS186" s="3"/>
      <c r="CNT186" s="3"/>
      <c r="CNU186" s="3"/>
      <c r="CNV186" s="3"/>
      <c r="CNW186" s="3"/>
      <c r="CNX186" s="3"/>
      <c r="CNY186" s="3"/>
      <c r="CNZ186" s="3"/>
      <c r="COA186" s="3"/>
      <c r="COB186" s="3"/>
      <c r="COC186" s="3"/>
      <c r="COD186" s="3"/>
      <c r="COE186" s="3"/>
      <c r="COF186" s="3"/>
      <c r="COG186" s="3"/>
      <c r="COH186" s="3"/>
      <c r="COI186" s="3"/>
      <c r="COJ186" s="3"/>
      <c r="COK186" s="3"/>
      <c r="COL186" s="3"/>
      <c r="COM186" s="3"/>
      <c r="CON186" s="3"/>
      <c r="COO186" s="3"/>
      <c r="COP186" s="3"/>
      <c r="COQ186" s="3"/>
      <c r="COR186" s="3"/>
      <c r="COS186" s="3"/>
      <c r="COT186" s="3"/>
      <c r="COU186" s="3"/>
      <c r="COV186" s="3"/>
      <c r="COW186" s="3"/>
      <c r="COX186" s="3"/>
      <c r="COY186" s="3"/>
      <c r="COZ186" s="3"/>
      <c r="CPA186" s="3"/>
      <c r="CPB186" s="3"/>
      <c r="CPC186" s="3"/>
      <c r="CPD186" s="3"/>
      <c r="CPE186" s="3"/>
      <c r="CPF186" s="3"/>
      <c r="CPG186" s="3"/>
      <c r="CPH186" s="3"/>
      <c r="CPI186" s="3"/>
      <c r="CPJ186" s="3"/>
      <c r="CPK186" s="3"/>
      <c r="CPL186" s="3"/>
      <c r="CPM186" s="3"/>
      <c r="CPN186" s="3"/>
      <c r="CPO186" s="3"/>
      <c r="CPP186" s="3"/>
      <c r="CPQ186" s="3"/>
      <c r="CPR186" s="3"/>
      <c r="CPS186" s="3"/>
      <c r="CPT186" s="3"/>
      <c r="CPU186" s="3"/>
      <c r="CPV186" s="3"/>
      <c r="CPW186" s="3"/>
      <c r="CPX186" s="3"/>
      <c r="CPY186" s="3"/>
      <c r="CPZ186" s="3"/>
      <c r="CQA186" s="3"/>
      <c r="CQB186" s="3"/>
      <c r="CQC186" s="3"/>
      <c r="CQD186" s="3"/>
      <c r="CQE186" s="3"/>
      <c r="CQF186" s="3"/>
      <c r="CQG186" s="3"/>
      <c r="CQH186" s="3"/>
      <c r="CQI186" s="3"/>
      <c r="CQJ186" s="3"/>
      <c r="CQK186" s="3"/>
      <c r="CQL186" s="3"/>
      <c r="CQM186" s="3"/>
      <c r="CQN186" s="3"/>
      <c r="CQO186" s="3"/>
      <c r="CQP186" s="3"/>
      <c r="CQQ186" s="3"/>
      <c r="CQR186" s="3"/>
      <c r="CQS186" s="3"/>
      <c r="CQT186" s="3"/>
      <c r="CQU186" s="3"/>
      <c r="CQV186" s="3"/>
      <c r="CQW186" s="3"/>
      <c r="CQX186" s="3"/>
      <c r="CQY186" s="3"/>
      <c r="CQZ186" s="3"/>
      <c r="CRA186" s="3"/>
      <c r="CRB186" s="3"/>
      <c r="CRC186" s="3"/>
      <c r="CRD186" s="3"/>
      <c r="CRE186" s="3"/>
      <c r="CRF186" s="3"/>
      <c r="CRG186" s="3"/>
      <c r="CRH186" s="3"/>
      <c r="CRI186" s="3"/>
      <c r="CRJ186" s="3"/>
      <c r="CRK186" s="3"/>
      <c r="CRL186" s="3"/>
      <c r="CRM186" s="3"/>
      <c r="CRN186" s="3"/>
      <c r="CRO186" s="3"/>
      <c r="CRP186" s="3"/>
      <c r="CRQ186" s="3"/>
      <c r="CRR186" s="3"/>
      <c r="CRS186" s="3"/>
      <c r="CRT186" s="3"/>
      <c r="CRU186" s="3"/>
      <c r="CRV186" s="3"/>
      <c r="CRW186" s="3"/>
      <c r="CRX186" s="3"/>
      <c r="CRY186" s="3"/>
      <c r="CRZ186" s="3"/>
      <c r="CSA186" s="3"/>
      <c r="CSB186" s="3"/>
      <c r="CSC186" s="3"/>
      <c r="CSD186" s="3"/>
      <c r="CSE186" s="3"/>
      <c r="CSF186" s="3"/>
      <c r="CSG186" s="3"/>
      <c r="CSH186" s="3"/>
      <c r="CSI186" s="3"/>
      <c r="CSJ186" s="3"/>
      <c r="CSK186" s="3"/>
      <c r="CSL186" s="3"/>
      <c r="CSM186" s="3"/>
      <c r="CSN186" s="3"/>
      <c r="CSO186" s="3"/>
      <c r="CSP186" s="3"/>
      <c r="CSQ186" s="3"/>
      <c r="CSR186" s="3"/>
      <c r="CSS186" s="3"/>
      <c r="CST186" s="3"/>
      <c r="CSU186" s="3"/>
      <c r="CSV186" s="3"/>
      <c r="CSW186" s="3"/>
      <c r="CSX186" s="3"/>
      <c r="CSY186" s="3"/>
      <c r="CSZ186" s="3"/>
      <c r="CTA186" s="3"/>
      <c r="CTB186" s="3"/>
      <c r="CTC186" s="3"/>
      <c r="CTD186" s="3"/>
      <c r="CTE186" s="3"/>
      <c r="CTF186" s="3"/>
      <c r="CTG186" s="3"/>
      <c r="CTH186" s="3"/>
      <c r="CTI186" s="3"/>
      <c r="CTJ186" s="3"/>
      <c r="CTK186" s="3"/>
      <c r="CTL186" s="3"/>
      <c r="CTM186" s="3"/>
      <c r="CTN186" s="3"/>
      <c r="CTO186" s="3"/>
      <c r="CTP186" s="3"/>
      <c r="CTQ186" s="3"/>
      <c r="CTR186" s="3"/>
      <c r="CTS186" s="3"/>
      <c r="CTT186" s="3"/>
      <c r="CTU186" s="3"/>
      <c r="CTV186" s="3"/>
      <c r="CTW186" s="3"/>
      <c r="CTX186" s="3"/>
      <c r="CTY186" s="3"/>
      <c r="CTZ186" s="3"/>
      <c r="CUA186" s="3"/>
      <c r="CUB186" s="3"/>
      <c r="CUC186" s="3"/>
      <c r="CUD186" s="3"/>
      <c r="CUE186" s="3"/>
      <c r="CUF186" s="3"/>
      <c r="CUG186" s="3"/>
      <c r="CUH186" s="3"/>
      <c r="CUI186" s="3"/>
      <c r="CUJ186" s="3"/>
      <c r="CUK186" s="3"/>
      <c r="CUL186" s="3"/>
      <c r="CUM186" s="3"/>
      <c r="CUN186" s="3"/>
      <c r="CUO186" s="3"/>
      <c r="CUP186" s="3"/>
      <c r="CUQ186" s="3"/>
      <c r="CUR186" s="3"/>
      <c r="CUS186" s="3"/>
      <c r="CUT186" s="3"/>
      <c r="CUU186" s="3"/>
      <c r="CUV186" s="3"/>
      <c r="CUW186" s="3"/>
      <c r="CUX186" s="3"/>
      <c r="CUY186" s="3"/>
      <c r="CUZ186" s="3"/>
      <c r="CVA186" s="3"/>
      <c r="CVB186" s="3"/>
      <c r="CVC186" s="3"/>
      <c r="CVD186" s="3"/>
      <c r="CVE186" s="3"/>
      <c r="CVF186" s="3"/>
      <c r="CVG186" s="3"/>
      <c r="CVH186" s="3"/>
      <c r="CVI186" s="3"/>
      <c r="CVJ186" s="3"/>
      <c r="CVK186" s="3"/>
      <c r="CVL186" s="3"/>
      <c r="CVM186" s="3"/>
      <c r="CVN186" s="3"/>
      <c r="CVO186" s="3"/>
      <c r="CVP186" s="3"/>
      <c r="CVQ186" s="3"/>
      <c r="CVR186" s="3"/>
      <c r="CVS186" s="3"/>
      <c r="CVT186" s="3"/>
      <c r="CVU186" s="3"/>
      <c r="CVV186" s="3"/>
      <c r="CVW186" s="3"/>
      <c r="CVX186" s="3"/>
      <c r="CVY186" s="3"/>
      <c r="CVZ186" s="3"/>
      <c r="CWA186" s="3"/>
      <c r="CWB186" s="3"/>
      <c r="CWC186" s="3"/>
      <c r="CWD186" s="3"/>
      <c r="CWE186" s="3"/>
      <c r="CWF186" s="3"/>
      <c r="CWG186" s="3"/>
      <c r="CWH186" s="3"/>
      <c r="CWI186" s="3"/>
      <c r="CWJ186" s="3"/>
      <c r="CWK186" s="3"/>
      <c r="CWL186" s="3"/>
      <c r="CWM186" s="3"/>
      <c r="CWN186" s="3"/>
      <c r="CWO186" s="3"/>
      <c r="CWP186" s="3"/>
      <c r="CWQ186" s="3"/>
      <c r="CWR186" s="3"/>
      <c r="CWS186" s="3"/>
      <c r="CWT186" s="3"/>
      <c r="CWU186" s="3"/>
      <c r="CWV186" s="3"/>
      <c r="CWW186" s="3"/>
      <c r="CWX186" s="3"/>
      <c r="CWY186" s="3"/>
      <c r="CWZ186" s="3"/>
      <c r="CXA186" s="3"/>
      <c r="CXB186" s="3"/>
      <c r="CXC186" s="3"/>
      <c r="CXD186" s="3"/>
      <c r="CXE186" s="3"/>
      <c r="CXF186" s="3"/>
      <c r="CXG186" s="3"/>
      <c r="CXH186" s="3"/>
      <c r="CXI186" s="3"/>
      <c r="CXJ186" s="3"/>
      <c r="CXK186" s="3"/>
      <c r="CXL186" s="3"/>
      <c r="CXM186" s="3"/>
      <c r="CXN186" s="3"/>
      <c r="CXO186" s="3"/>
      <c r="CXP186" s="3"/>
      <c r="CXQ186" s="3"/>
      <c r="CXR186" s="3"/>
      <c r="CXS186" s="3"/>
      <c r="CXT186" s="3"/>
      <c r="CXU186" s="3"/>
      <c r="CXV186" s="3"/>
      <c r="CXW186" s="3"/>
      <c r="CXX186" s="3"/>
      <c r="CXY186" s="3"/>
      <c r="CXZ186" s="3"/>
      <c r="CYA186" s="3"/>
      <c r="CYB186" s="3"/>
      <c r="CYC186" s="3"/>
      <c r="CYD186" s="3"/>
      <c r="CYE186" s="3"/>
      <c r="CYF186" s="3"/>
      <c r="CYG186" s="3"/>
      <c r="CYH186" s="3"/>
      <c r="CYI186" s="3"/>
      <c r="CYJ186" s="3"/>
      <c r="CYK186" s="3"/>
      <c r="CYL186" s="3"/>
      <c r="CYM186" s="3"/>
      <c r="CYN186" s="3"/>
      <c r="CYO186" s="3"/>
      <c r="CYP186" s="3"/>
      <c r="CYQ186" s="3"/>
      <c r="CYR186" s="3"/>
      <c r="CYS186" s="3"/>
      <c r="CYT186" s="3"/>
      <c r="CYU186" s="3"/>
      <c r="CYV186" s="3"/>
      <c r="CYW186" s="3"/>
      <c r="CYX186" s="3"/>
      <c r="CYY186" s="3"/>
      <c r="CYZ186" s="3"/>
      <c r="CZA186" s="3"/>
      <c r="CZB186" s="3"/>
      <c r="CZC186" s="3"/>
      <c r="CZD186" s="3"/>
      <c r="CZE186" s="3"/>
      <c r="CZF186" s="3"/>
      <c r="CZG186" s="3"/>
      <c r="CZH186" s="3"/>
      <c r="CZI186" s="3"/>
      <c r="CZJ186" s="3"/>
      <c r="CZK186" s="3"/>
      <c r="CZL186" s="3"/>
      <c r="CZM186" s="3"/>
      <c r="CZN186" s="3"/>
      <c r="CZO186" s="3"/>
      <c r="CZP186" s="3"/>
      <c r="CZQ186" s="3"/>
      <c r="CZR186" s="3"/>
      <c r="CZS186" s="3"/>
      <c r="CZT186" s="3"/>
      <c r="CZU186" s="3"/>
      <c r="CZV186" s="3"/>
      <c r="CZW186" s="3"/>
      <c r="CZX186" s="3"/>
      <c r="CZY186" s="3"/>
      <c r="CZZ186" s="3"/>
      <c r="DAA186" s="3"/>
      <c r="DAB186" s="3"/>
      <c r="DAC186" s="3"/>
      <c r="DAD186" s="3"/>
      <c r="DAE186" s="3"/>
      <c r="DAF186" s="3"/>
      <c r="DAG186" s="3"/>
      <c r="DAH186" s="3"/>
      <c r="DAI186" s="3"/>
      <c r="DAJ186" s="3"/>
      <c r="DAK186" s="3"/>
      <c r="DAL186" s="3"/>
      <c r="DAM186" s="3"/>
      <c r="DAN186" s="3"/>
      <c r="DAO186" s="3"/>
      <c r="DAP186" s="3"/>
      <c r="DAQ186" s="3"/>
      <c r="DAR186" s="3"/>
      <c r="DAS186" s="3"/>
      <c r="DAT186" s="3"/>
      <c r="DAU186" s="3"/>
      <c r="DAV186" s="3"/>
      <c r="DAW186" s="3"/>
      <c r="DAX186" s="3"/>
      <c r="DAY186" s="3"/>
      <c r="DAZ186" s="3"/>
      <c r="DBA186" s="3"/>
      <c r="DBB186" s="3"/>
      <c r="DBC186" s="3"/>
      <c r="DBD186" s="3"/>
      <c r="DBE186" s="3"/>
      <c r="DBF186" s="3"/>
      <c r="DBG186" s="3"/>
      <c r="DBH186" s="3"/>
      <c r="DBI186" s="3"/>
      <c r="DBJ186" s="3"/>
      <c r="DBK186" s="3"/>
      <c r="DBL186" s="3"/>
      <c r="DBM186" s="3"/>
      <c r="DBN186" s="3"/>
      <c r="DBO186" s="3"/>
      <c r="DBP186" s="3"/>
      <c r="DBQ186" s="3"/>
      <c r="DBR186" s="3"/>
      <c r="DBS186" s="3"/>
      <c r="DBT186" s="3"/>
      <c r="DBU186" s="3"/>
      <c r="DBV186" s="3"/>
      <c r="DBW186" s="3"/>
      <c r="DBX186" s="3"/>
      <c r="DBY186" s="3"/>
      <c r="DBZ186" s="3"/>
      <c r="DCA186" s="3"/>
      <c r="DCB186" s="3"/>
      <c r="DCC186" s="3"/>
      <c r="DCD186" s="3"/>
      <c r="DCE186" s="3"/>
      <c r="DCF186" s="3"/>
      <c r="DCG186" s="3"/>
      <c r="DCH186" s="3"/>
      <c r="DCI186" s="3"/>
      <c r="DCJ186" s="3"/>
      <c r="DCK186" s="3"/>
      <c r="DCL186" s="3"/>
      <c r="DCM186" s="3"/>
      <c r="DCN186" s="3"/>
      <c r="DCO186" s="3"/>
      <c r="DCP186" s="3"/>
      <c r="DCQ186" s="3"/>
      <c r="DCR186" s="3"/>
      <c r="DCS186" s="3"/>
      <c r="DCT186" s="3"/>
      <c r="DCU186" s="3"/>
      <c r="DCV186" s="3"/>
      <c r="DCW186" s="3"/>
      <c r="DCX186" s="3"/>
      <c r="DCY186" s="3"/>
      <c r="DCZ186" s="3"/>
      <c r="DDA186" s="3"/>
      <c r="DDB186" s="3"/>
      <c r="DDC186" s="3"/>
      <c r="DDD186" s="3"/>
      <c r="DDE186" s="3"/>
      <c r="DDF186" s="3"/>
      <c r="DDG186" s="3"/>
      <c r="DDH186" s="3"/>
      <c r="DDI186" s="3"/>
      <c r="DDJ186" s="3"/>
      <c r="DDK186" s="3"/>
      <c r="DDL186" s="3"/>
      <c r="DDM186" s="3"/>
      <c r="DDN186" s="3"/>
      <c r="DDO186" s="3"/>
      <c r="DDP186" s="3"/>
      <c r="DDQ186" s="3"/>
      <c r="DDR186" s="3"/>
      <c r="DDS186" s="3"/>
      <c r="DDT186" s="3"/>
      <c r="DDU186" s="3"/>
      <c r="DDV186" s="3"/>
      <c r="DDW186" s="3"/>
      <c r="DDX186" s="3"/>
      <c r="DDY186" s="3"/>
      <c r="DDZ186" s="3"/>
      <c r="DEA186" s="3"/>
      <c r="DEB186" s="3"/>
      <c r="DEC186" s="3"/>
      <c r="DED186" s="3"/>
      <c r="DEE186" s="3"/>
      <c r="DEF186" s="3"/>
      <c r="DEG186" s="3"/>
      <c r="DEH186" s="3"/>
      <c r="DEI186" s="3"/>
      <c r="DEJ186" s="3"/>
      <c r="DEK186" s="3"/>
      <c r="DEL186" s="3"/>
      <c r="DEM186" s="3"/>
      <c r="DEN186" s="3"/>
      <c r="DEO186" s="3"/>
      <c r="DEP186" s="3"/>
      <c r="DEQ186" s="3"/>
      <c r="DER186" s="3"/>
      <c r="DES186" s="3"/>
      <c r="DET186" s="3"/>
      <c r="DEU186" s="3"/>
      <c r="DEV186" s="3"/>
      <c r="DEW186" s="3"/>
      <c r="DEX186" s="3"/>
      <c r="DEY186" s="3"/>
      <c r="DEZ186" s="3"/>
      <c r="DFA186" s="3"/>
      <c r="DFB186" s="3"/>
      <c r="DFC186" s="3"/>
      <c r="DFD186" s="3"/>
      <c r="DFE186" s="3"/>
      <c r="DFF186" s="3"/>
      <c r="DFG186" s="3"/>
      <c r="DFH186" s="3"/>
      <c r="DFI186" s="3"/>
      <c r="DFJ186" s="3"/>
      <c r="DFK186" s="3"/>
      <c r="DFL186" s="3"/>
      <c r="DFM186" s="3"/>
      <c r="DFN186" s="3"/>
      <c r="DFO186" s="3"/>
      <c r="DFP186" s="3"/>
      <c r="DFQ186" s="3"/>
      <c r="DFR186" s="3"/>
      <c r="DFS186" s="3"/>
      <c r="DFT186" s="3"/>
      <c r="DFU186" s="3"/>
      <c r="DFV186" s="3"/>
      <c r="DFW186" s="3"/>
      <c r="DFX186" s="3"/>
      <c r="DFY186" s="3"/>
      <c r="DFZ186" s="3"/>
      <c r="DGA186" s="3"/>
      <c r="DGB186" s="3"/>
      <c r="DGC186" s="3"/>
      <c r="DGD186" s="3"/>
      <c r="DGE186" s="3"/>
      <c r="DGF186" s="3"/>
      <c r="DGG186" s="3"/>
      <c r="DGH186" s="3"/>
      <c r="DGI186" s="3"/>
      <c r="DGJ186" s="3"/>
      <c r="DGK186" s="3"/>
      <c r="DGL186" s="3"/>
      <c r="DGM186" s="3"/>
      <c r="DGN186" s="3"/>
      <c r="DGO186" s="3"/>
      <c r="DGP186" s="3"/>
      <c r="DGQ186" s="3"/>
      <c r="DGR186" s="3"/>
      <c r="DGS186" s="3"/>
      <c r="DGT186" s="3"/>
      <c r="DGU186" s="3"/>
      <c r="DGV186" s="3"/>
      <c r="DGW186" s="3"/>
      <c r="DGX186" s="3"/>
      <c r="DGY186" s="3"/>
      <c r="DGZ186" s="3"/>
      <c r="DHA186" s="3"/>
      <c r="DHB186" s="3"/>
      <c r="DHC186" s="3"/>
      <c r="DHD186" s="3"/>
      <c r="DHE186" s="3"/>
      <c r="DHF186" s="3"/>
      <c r="DHG186" s="3"/>
      <c r="DHH186" s="3"/>
      <c r="DHI186" s="3"/>
      <c r="DHJ186" s="3"/>
      <c r="DHK186" s="3"/>
      <c r="DHL186" s="3"/>
      <c r="DHM186" s="3"/>
      <c r="DHN186" s="3"/>
      <c r="DHO186" s="3"/>
      <c r="DHP186" s="3"/>
      <c r="DHQ186" s="3"/>
      <c r="DHR186" s="3"/>
      <c r="DHS186" s="3"/>
      <c r="DHT186" s="3"/>
      <c r="DHU186" s="3"/>
      <c r="DHV186" s="3"/>
      <c r="DHW186" s="3"/>
      <c r="DHX186" s="3"/>
      <c r="DHY186" s="3"/>
      <c r="DHZ186" s="3"/>
      <c r="DIA186" s="3"/>
      <c r="DIB186" s="3"/>
      <c r="DIC186" s="3"/>
      <c r="DID186" s="3"/>
      <c r="DIE186" s="3"/>
      <c r="DIF186" s="3"/>
      <c r="DIG186" s="3"/>
      <c r="DIH186" s="3"/>
      <c r="DII186" s="3"/>
      <c r="DIJ186" s="3"/>
      <c r="DIK186" s="3"/>
      <c r="DIL186" s="3"/>
      <c r="DIM186" s="3"/>
      <c r="DIN186" s="3"/>
      <c r="DIO186" s="3"/>
      <c r="DIP186" s="3"/>
      <c r="DIQ186" s="3"/>
      <c r="DIR186" s="3"/>
      <c r="DIS186" s="3"/>
      <c r="DIT186" s="3"/>
      <c r="DIU186" s="3"/>
      <c r="DIV186" s="3"/>
      <c r="DIW186" s="3"/>
      <c r="DIX186" s="3"/>
      <c r="DIY186" s="3"/>
      <c r="DIZ186" s="3"/>
      <c r="DJA186" s="3"/>
      <c r="DJB186" s="3"/>
      <c r="DJC186" s="3"/>
      <c r="DJD186" s="3"/>
      <c r="DJE186" s="3"/>
      <c r="DJF186" s="3"/>
      <c r="DJG186" s="3"/>
      <c r="DJH186" s="3"/>
      <c r="DJI186" s="3"/>
      <c r="DJJ186" s="3"/>
      <c r="DJK186" s="3"/>
      <c r="DJL186" s="3"/>
      <c r="DJM186" s="3"/>
      <c r="DJN186" s="3"/>
      <c r="DJO186" s="3"/>
      <c r="DJP186" s="3"/>
      <c r="DJQ186" s="3"/>
      <c r="DJR186" s="3"/>
      <c r="DJS186" s="3"/>
      <c r="DJT186" s="3"/>
      <c r="DJU186" s="3"/>
      <c r="DJV186" s="3"/>
      <c r="DJW186" s="3"/>
      <c r="DJX186" s="3"/>
      <c r="DJY186" s="3"/>
      <c r="DJZ186" s="3"/>
      <c r="DKA186" s="3"/>
      <c r="DKB186" s="3"/>
      <c r="DKC186" s="3"/>
      <c r="DKD186" s="3"/>
      <c r="DKE186" s="3"/>
      <c r="DKF186" s="3"/>
      <c r="DKG186" s="3"/>
      <c r="DKH186" s="3"/>
      <c r="DKI186" s="3"/>
      <c r="DKJ186" s="3"/>
      <c r="DKK186" s="3"/>
      <c r="DKL186" s="3"/>
      <c r="DKM186" s="3"/>
      <c r="DKN186" s="3"/>
      <c r="DKO186" s="3"/>
      <c r="DKP186" s="3"/>
      <c r="DKQ186" s="3"/>
      <c r="DKR186" s="3"/>
      <c r="DKS186" s="3"/>
      <c r="DKT186" s="3"/>
      <c r="DKU186" s="3"/>
      <c r="DKV186" s="3"/>
      <c r="DKW186" s="3"/>
      <c r="DKX186" s="3"/>
      <c r="DKY186" s="3"/>
      <c r="DKZ186" s="3"/>
      <c r="DLA186" s="3"/>
      <c r="DLB186" s="3"/>
      <c r="DLC186" s="3"/>
      <c r="DLD186" s="3"/>
      <c r="DLE186" s="3"/>
      <c r="DLF186" s="3"/>
      <c r="DLG186" s="3"/>
      <c r="DLH186" s="3"/>
      <c r="DLI186" s="3"/>
      <c r="DLJ186" s="3"/>
      <c r="DLK186" s="3"/>
      <c r="DLL186" s="3"/>
      <c r="DLM186" s="3"/>
      <c r="DLN186" s="3"/>
      <c r="DLO186" s="3"/>
      <c r="DLP186" s="3"/>
      <c r="DLQ186" s="3"/>
      <c r="DLR186" s="3"/>
      <c r="DLS186" s="3"/>
      <c r="DLT186" s="3"/>
      <c r="DLU186" s="3"/>
      <c r="DLV186" s="3"/>
      <c r="DLW186" s="3"/>
      <c r="DLX186" s="3"/>
      <c r="DLY186" s="3"/>
      <c r="DLZ186" s="3"/>
      <c r="DMA186" s="3"/>
      <c r="DMB186" s="3"/>
      <c r="DMC186" s="3"/>
      <c r="DMD186" s="3"/>
      <c r="DME186" s="3"/>
      <c r="DMF186" s="3"/>
      <c r="DMG186" s="3"/>
      <c r="DMH186" s="3"/>
      <c r="DMI186" s="3"/>
      <c r="DMJ186" s="3"/>
      <c r="DMK186" s="3"/>
      <c r="DML186" s="3"/>
      <c r="DMM186" s="3"/>
      <c r="DMN186" s="3"/>
      <c r="DMO186" s="3"/>
      <c r="DMP186" s="3"/>
      <c r="DMQ186" s="3"/>
      <c r="DMR186" s="3"/>
      <c r="DMS186" s="3"/>
      <c r="DMT186" s="3"/>
      <c r="DMU186" s="3"/>
      <c r="DMV186" s="3"/>
      <c r="DMW186" s="3"/>
      <c r="DMX186" s="3"/>
      <c r="DMY186" s="3"/>
      <c r="DMZ186" s="3"/>
      <c r="DNA186" s="3"/>
      <c r="DNB186" s="3"/>
      <c r="DNC186" s="3"/>
      <c r="DND186" s="3"/>
      <c r="DNE186" s="3"/>
      <c r="DNF186" s="3"/>
      <c r="DNG186" s="3"/>
      <c r="DNH186" s="3"/>
      <c r="DNI186" s="3"/>
      <c r="DNJ186" s="3"/>
      <c r="DNK186" s="3"/>
      <c r="DNL186" s="3"/>
      <c r="DNM186" s="3"/>
      <c r="DNN186" s="3"/>
      <c r="DNO186" s="3"/>
      <c r="DNP186" s="3"/>
      <c r="DNQ186" s="3"/>
      <c r="DNR186" s="3"/>
      <c r="DNS186" s="3"/>
      <c r="DNT186" s="3"/>
      <c r="DNU186" s="3"/>
      <c r="DNV186" s="3"/>
      <c r="DNW186" s="3"/>
      <c r="DNX186" s="3"/>
      <c r="DNY186" s="3"/>
      <c r="DNZ186" s="3"/>
      <c r="DOA186" s="3"/>
      <c r="DOB186" s="3"/>
      <c r="DOC186" s="3"/>
      <c r="DOD186" s="3"/>
      <c r="DOE186" s="3"/>
      <c r="DOF186" s="3"/>
      <c r="DOG186" s="3"/>
      <c r="DOH186" s="3"/>
      <c r="DOI186" s="3"/>
      <c r="DOJ186" s="3"/>
      <c r="DOK186" s="3"/>
      <c r="DOL186" s="3"/>
      <c r="DOM186" s="3"/>
      <c r="DON186" s="3"/>
      <c r="DOO186" s="3"/>
      <c r="DOP186" s="3"/>
      <c r="DOQ186" s="3"/>
      <c r="DOR186" s="3"/>
      <c r="DOS186" s="3"/>
      <c r="DOT186" s="3"/>
      <c r="DOU186" s="3"/>
      <c r="DOV186" s="3"/>
      <c r="DOW186" s="3"/>
      <c r="DOX186" s="3"/>
      <c r="DOY186" s="3"/>
      <c r="DOZ186" s="3"/>
      <c r="DPA186" s="3"/>
      <c r="DPB186" s="3"/>
      <c r="DPC186" s="3"/>
      <c r="DPD186" s="3"/>
      <c r="DPE186" s="3"/>
      <c r="DPF186" s="3"/>
      <c r="DPG186" s="3"/>
      <c r="DPH186" s="3"/>
      <c r="DPI186" s="3"/>
      <c r="DPJ186" s="3"/>
      <c r="DPK186" s="3"/>
      <c r="DPL186" s="3"/>
      <c r="DPM186" s="3"/>
      <c r="DPN186" s="3"/>
      <c r="DPO186" s="3"/>
      <c r="DPP186" s="3"/>
      <c r="DPQ186" s="3"/>
      <c r="DPR186" s="3"/>
      <c r="DPS186" s="3"/>
      <c r="DPT186" s="3"/>
      <c r="DPU186" s="3"/>
      <c r="DPV186" s="3"/>
      <c r="DPW186" s="3"/>
      <c r="DPX186" s="3"/>
      <c r="DPY186" s="3"/>
      <c r="DPZ186" s="3"/>
      <c r="DQA186" s="3"/>
      <c r="DQB186" s="3"/>
      <c r="DQC186" s="3"/>
      <c r="DQD186" s="3"/>
      <c r="DQE186" s="3"/>
      <c r="DQF186" s="3"/>
      <c r="DQG186" s="3"/>
      <c r="DQH186" s="3"/>
      <c r="DQI186" s="3"/>
      <c r="DQJ186" s="3"/>
      <c r="DQK186" s="3"/>
      <c r="DQL186" s="3"/>
      <c r="DQM186" s="3"/>
      <c r="DQN186" s="3"/>
      <c r="DQO186" s="3"/>
      <c r="DQP186" s="3"/>
      <c r="DQQ186" s="3"/>
      <c r="DQR186" s="3"/>
      <c r="DQS186" s="3"/>
      <c r="DQT186" s="3"/>
      <c r="DQU186" s="3"/>
      <c r="DQV186" s="3"/>
      <c r="DQW186" s="3"/>
      <c r="DQX186" s="3"/>
      <c r="DQY186" s="3"/>
      <c r="DQZ186" s="3"/>
      <c r="DRA186" s="3"/>
      <c r="DRB186" s="3"/>
      <c r="DRC186" s="3"/>
      <c r="DRD186" s="3"/>
      <c r="DRE186" s="3"/>
      <c r="DRF186" s="3"/>
      <c r="DRG186" s="3"/>
      <c r="DRH186" s="3"/>
      <c r="DRI186" s="3"/>
      <c r="DRJ186" s="3"/>
      <c r="DRK186" s="3"/>
      <c r="DRL186" s="3"/>
      <c r="DRM186" s="3"/>
      <c r="DRN186" s="3"/>
      <c r="DRO186" s="3"/>
      <c r="DRP186" s="3"/>
      <c r="DRQ186" s="3"/>
      <c r="DRR186" s="3"/>
      <c r="DRS186" s="3"/>
      <c r="DRT186" s="3"/>
      <c r="DRU186" s="3"/>
      <c r="DRV186" s="3"/>
      <c r="DRW186" s="3"/>
      <c r="DRX186" s="3"/>
      <c r="DRY186" s="3"/>
      <c r="DRZ186" s="3"/>
      <c r="DSA186" s="3"/>
      <c r="DSB186" s="3"/>
      <c r="DSC186" s="3"/>
      <c r="DSD186" s="3"/>
      <c r="DSE186" s="3"/>
      <c r="DSF186" s="3"/>
      <c r="DSG186" s="3"/>
      <c r="DSH186" s="3"/>
      <c r="DSI186" s="3"/>
      <c r="DSJ186" s="3"/>
      <c r="DSK186" s="3"/>
      <c r="DSL186" s="3"/>
      <c r="DSM186" s="3"/>
      <c r="DSN186" s="3"/>
      <c r="DSO186" s="3"/>
      <c r="DSP186" s="3"/>
      <c r="DSQ186" s="3"/>
      <c r="DSR186" s="3"/>
      <c r="DSS186" s="3"/>
      <c r="DST186" s="3"/>
      <c r="DSU186" s="3"/>
      <c r="DSV186" s="3"/>
      <c r="DSW186" s="3"/>
      <c r="DSX186" s="3"/>
      <c r="DSY186" s="3"/>
      <c r="DSZ186" s="3"/>
      <c r="DTA186" s="3"/>
      <c r="DTB186" s="3"/>
      <c r="DTC186" s="3"/>
      <c r="DTD186" s="3"/>
      <c r="DTE186" s="3"/>
      <c r="DTF186" s="3"/>
      <c r="DTG186" s="3"/>
      <c r="DTH186" s="3"/>
      <c r="DTI186" s="3"/>
      <c r="DTJ186" s="3"/>
      <c r="DTK186" s="3"/>
      <c r="DTL186" s="3"/>
      <c r="DTM186" s="3"/>
      <c r="DTN186" s="3"/>
      <c r="DTO186" s="3"/>
      <c r="DTP186" s="3"/>
      <c r="DTQ186" s="3"/>
      <c r="DTR186" s="3"/>
      <c r="DTS186" s="3"/>
      <c r="DTT186" s="3"/>
      <c r="DTU186" s="3"/>
      <c r="DTV186" s="3"/>
      <c r="DTW186" s="3"/>
      <c r="DTX186" s="3"/>
      <c r="DTY186" s="3"/>
      <c r="DTZ186" s="3"/>
      <c r="DUA186" s="3"/>
      <c r="DUB186" s="3"/>
      <c r="DUC186" s="3"/>
      <c r="DUD186" s="3"/>
      <c r="DUE186" s="3"/>
      <c r="DUF186" s="3"/>
      <c r="DUG186" s="3"/>
      <c r="DUH186" s="3"/>
      <c r="DUI186" s="3"/>
      <c r="DUJ186" s="3"/>
      <c r="DUK186" s="3"/>
      <c r="DUL186" s="3"/>
      <c r="DUM186" s="3"/>
      <c r="DUN186" s="3"/>
      <c r="DUO186" s="3"/>
      <c r="DUP186" s="3"/>
      <c r="DUQ186" s="3"/>
      <c r="DUR186" s="3"/>
      <c r="DUS186" s="3"/>
      <c r="DUT186" s="3"/>
      <c r="DUU186" s="3"/>
      <c r="DUV186" s="3"/>
      <c r="DUW186" s="3"/>
      <c r="DUX186" s="3"/>
      <c r="DUY186" s="3"/>
      <c r="DUZ186" s="3"/>
      <c r="DVA186" s="3"/>
      <c r="DVB186" s="3"/>
      <c r="DVC186" s="3"/>
      <c r="DVD186" s="3"/>
      <c r="DVE186" s="3"/>
      <c r="DVF186" s="3"/>
      <c r="DVG186" s="3"/>
      <c r="DVH186" s="3"/>
      <c r="DVI186" s="3"/>
      <c r="DVJ186" s="3"/>
      <c r="DVK186" s="3"/>
      <c r="DVL186" s="3"/>
      <c r="DVM186" s="3"/>
      <c r="DVN186" s="3"/>
      <c r="DVO186" s="3"/>
      <c r="DVP186" s="3"/>
      <c r="DVQ186" s="3"/>
      <c r="DVR186" s="3"/>
      <c r="DVS186" s="3"/>
      <c r="DVT186" s="3"/>
      <c r="DVU186" s="3"/>
      <c r="DVV186" s="3"/>
      <c r="DVW186" s="3"/>
      <c r="DVX186" s="3"/>
      <c r="DVY186" s="3"/>
      <c r="DVZ186" s="3"/>
      <c r="DWA186" s="3"/>
      <c r="DWB186" s="3"/>
      <c r="DWC186" s="3"/>
      <c r="DWD186" s="3"/>
      <c r="DWE186" s="3"/>
      <c r="DWF186" s="3"/>
      <c r="DWG186" s="3"/>
      <c r="DWH186" s="3"/>
      <c r="DWI186" s="3"/>
      <c r="DWJ186" s="3"/>
      <c r="DWK186" s="3"/>
      <c r="DWL186" s="3"/>
      <c r="DWM186" s="3"/>
      <c r="DWN186" s="3"/>
      <c r="DWO186" s="3"/>
      <c r="DWP186" s="3"/>
      <c r="DWQ186" s="3"/>
      <c r="DWR186" s="3"/>
      <c r="DWS186" s="3"/>
      <c r="DWT186" s="3"/>
      <c r="DWU186" s="3"/>
      <c r="DWV186" s="3"/>
      <c r="DWW186" s="3"/>
      <c r="DWX186" s="3"/>
      <c r="DWY186" s="3"/>
      <c r="DWZ186" s="3"/>
      <c r="DXA186" s="3"/>
      <c r="DXB186" s="3"/>
      <c r="DXC186" s="3"/>
      <c r="DXD186" s="3"/>
      <c r="DXE186" s="3"/>
      <c r="DXF186" s="3"/>
      <c r="DXG186" s="3"/>
      <c r="DXH186" s="3"/>
      <c r="DXI186" s="3"/>
      <c r="DXJ186" s="3"/>
      <c r="DXK186" s="3"/>
      <c r="DXL186" s="3"/>
      <c r="DXM186" s="3"/>
      <c r="DXN186" s="3"/>
      <c r="DXO186" s="3"/>
      <c r="DXP186" s="3"/>
      <c r="DXQ186" s="3"/>
      <c r="DXR186" s="3"/>
      <c r="DXS186" s="3"/>
      <c r="DXT186" s="3"/>
      <c r="DXU186" s="3"/>
      <c r="DXV186" s="3"/>
      <c r="DXW186" s="3"/>
      <c r="DXX186" s="3"/>
      <c r="DXY186" s="3"/>
      <c r="DXZ186" s="3"/>
      <c r="DYA186" s="3"/>
      <c r="DYB186" s="3"/>
      <c r="DYC186" s="3"/>
      <c r="DYD186" s="3"/>
      <c r="DYE186" s="3"/>
      <c r="DYF186" s="3"/>
      <c r="DYG186" s="3"/>
      <c r="DYH186" s="3"/>
      <c r="DYI186" s="3"/>
      <c r="DYJ186" s="3"/>
      <c r="DYK186" s="3"/>
      <c r="DYL186" s="3"/>
      <c r="DYM186" s="3"/>
      <c r="DYN186" s="3"/>
      <c r="DYO186" s="3"/>
      <c r="DYP186" s="3"/>
      <c r="DYQ186" s="3"/>
      <c r="DYR186" s="3"/>
      <c r="DYS186" s="3"/>
      <c r="DYT186" s="3"/>
      <c r="DYU186" s="3"/>
      <c r="DYV186" s="3"/>
      <c r="DYW186" s="3"/>
      <c r="DYX186" s="3"/>
      <c r="DYY186" s="3"/>
      <c r="DYZ186" s="3"/>
      <c r="DZA186" s="3"/>
      <c r="DZB186" s="3"/>
      <c r="DZC186" s="3"/>
      <c r="DZD186" s="3"/>
      <c r="DZE186" s="3"/>
      <c r="DZF186" s="3"/>
      <c r="DZG186" s="3"/>
      <c r="DZH186" s="3"/>
      <c r="DZI186" s="3"/>
      <c r="DZJ186" s="3"/>
      <c r="DZK186" s="3"/>
      <c r="DZL186" s="3"/>
      <c r="DZM186" s="3"/>
      <c r="DZN186" s="3"/>
      <c r="DZO186" s="3"/>
      <c r="DZP186" s="3"/>
      <c r="DZQ186" s="3"/>
      <c r="DZR186" s="3"/>
      <c r="DZS186" s="3"/>
      <c r="DZT186" s="3"/>
      <c r="DZU186" s="3"/>
      <c r="DZV186" s="3"/>
      <c r="DZW186" s="3"/>
      <c r="DZX186" s="3"/>
      <c r="DZY186" s="3"/>
      <c r="DZZ186" s="3"/>
      <c r="EAA186" s="3"/>
      <c r="EAB186" s="3"/>
      <c r="EAC186" s="3"/>
      <c r="EAD186" s="3"/>
      <c r="EAE186" s="3"/>
      <c r="EAF186" s="3"/>
      <c r="EAG186" s="3"/>
      <c r="EAH186" s="3"/>
      <c r="EAI186" s="3"/>
      <c r="EAJ186" s="3"/>
      <c r="EAK186" s="3"/>
      <c r="EAL186" s="3"/>
      <c r="EAM186" s="3"/>
      <c r="EAN186" s="3"/>
      <c r="EAO186" s="3"/>
      <c r="EAP186" s="3"/>
      <c r="EAQ186" s="3"/>
      <c r="EAR186" s="3"/>
      <c r="EAS186" s="3"/>
      <c r="EAT186" s="3"/>
      <c r="EAU186" s="3"/>
      <c r="EAV186" s="3"/>
      <c r="EAW186" s="3"/>
      <c r="EAX186" s="3"/>
      <c r="EAY186" s="3"/>
      <c r="EAZ186" s="3"/>
      <c r="EBA186" s="3"/>
      <c r="EBB186" s="3"/>
      <c r="EBC186" s="3"/>
      <c r="EBD186" s="3"/>
      <c r="EBE186" s="3"/>
      <c r="EBF186" s="3"/>
      <c r="EBG186" s="3"/>
      <c r="EBH186" s="3"/>
      <c r="EBI186" s="3"/>
      <c r="EBJ186" s="3"/>
      <c r="EBK186" s="3"/>
      <c r="EBL186" s="3"/>
      <c r="EBM186" s="3"/>
      <c r="EBN186" s="3"/>
      <c r="EBO186" s="3"/>
      <c r="EBP186" s="3"/>
      <c r="EBQ186" s="3"/>
      <c r="EBR186" s="3"/>
      <c r="EBS186" s="3"/>
      <c r="EBT186" s="3"/>
      <c r="EBU186" s="3"/>
      <c r="EBV186" s="3"/>
      <c r="EBW186" s="3"/>
      <c r="EBX186" s="3"/>
      <c r="EBY186" s="3"/>
      <c r="EBZ186" s="3"/>
      <c r="ECA186" s="3"/>
      <c r="ECB186" s="3"/>
      <c r="ECC186" s="3"/>
      <c r="ECD186" s="3"/>
      <c r="ECE186" s="3"/>
      <c r="ECF186" s="3"/>
      <c r="ECG186" s="3"/>
      <c r="ECH186" s="3"/>
      <c r="ECI186" s="3"/>
      <c r="ECJ186" s="3"/>
      <c r="ECK186" s="3"/>
      <c r="ECL186" s="3"/>
      <c r="ECM186" s="3"/>
      <c r="ECN186" s="3"/>
      <c r="ECO186" s="3"/>
      <c r="ECP186" s="3"/>
      <c r="ECQ186" s="3"/>
      <c r="ECR186" s="3"/>
      <c r="ECS186" s="3"/>
      <c r="ECT186" s="3"/>
      <c r="ECU186" s="3"/>
      <c r="ECV186" s="3"/>
      <c r="ECW186" s="3"/>
      <c r="ECX186" s="3"/>
      <c r="ECY186" s="3"/>
      <c r="ECZ186" s="3"/>
      <c r="EDA186" s="3"/>
      <c r="EDB186" s="3"/>
      <c r="EDC186" s="3"/>
      <c r="EDD186" s="3"/>
      <c r="EDE186" s="3"/>
      <c r="EDF186" s="3"/>
      <c r="EDG186" s="3"/>
      <c r="EDH186" s="3"/>
      <c r="EDI186" s="3"/>
      <c r="EDJ186" s="3"/>
      <c r="EDK186" s="3"/>
      <c r="EDL186" s="3"/>
      <c r="EDM186" s="3"/>
      <c r="EDN186" s="3"/>
      <c r="EDO186" s="3"/>
      <c r="EDP186" s="3"/>
      <c r="EDQ186" s="3"/>
      <c r="EDR186" s="3"/>
      <c r="EDS186" s="3"/>
      <c r="EDT186" s="3"/>
      <c r="EDU186" s="3"/>
      <c r="EDV186" s="3"/>
      <c r="EDW186" s="3"/>
      <c r="EDX186" s="3"/>
      <c r="EDY186" s="3"/>
      <c r="EDZ186" s="3"/>
      <c r="EEA186" s="3"/>
      <c r="EEB186" s="3"/>
      <c r="EEC186" s="3"/>
      <c r="EED186" s="3"/>
      <c r="EEE186" s="3"/>
      <c r="EEF186" s="3"/>
      <c r="EEG186" s="3"/>
      <c r="EEH186" s="3"/>
      <c r="EEI186" s="3"/>
      <c r="EEJ186" s="3"/>
      <c r="EEK186" s="3"/>
      <c r="EEL186" s="3"/>
      <c r="EEM186" s="3"/>
      <c r="EEN186" s="3"/>
      <c r="EEO186" s="3"/>
      <c r="EEP186" s="3"/>
      <c r="EEQ186" s="3"/>
      <c r="EER186" s="3"/>
      <c r="EES186" s="3"/>
      <c r="EET186" s="3"/>
      <c r="EEU186" s="3"/>
      <c r="EEV186" s="3"/>
      <c r="EEW186" s="3"/>
      <c r="EEX186" s="3"/>
      <c r="EEY186" s="3"/>
      <c r="EEZ186" s="3"/>
      <c r="EFA186" s="3"/>
      <c r="EFB186" s="3"/>
      <c r="EFC186" s="3"/>
      <c r="EFD186" s="3"/>
      <c r="EFE186" s="3"/>
      <c r="EFF186" s="3"/>
      <c r="EFG186" s="3"/>
      <c r="EFH186" s="3"/>
      <c r="EFI186" s="3"/>
      <c r="EFJ186" s="3"/>
      <c r="EFK186" s="3"/>
      <c r="EFL186" s="3"/>
      <c r="EFM186" s="3"/>
      <c r="EFN186" s="3"/>
      <c r="EFO186" s="3"/>
      <c r="EFP186" s="3"/>
      <c r="EFQ186" s="3"/>
      <c r="EFR186" s="3"/>
      <c r="EFS186" s="3"/>
      <c r="EFT186" s="3"/>
      <c r="EFU186" s="3"/>
      <c r="EFV186" s="3"/>
      <c r="EFW186" s="3"/>
      <c r="EFX186" s="3"/>
      <c r="EFY186" s="3"/>
      <c r="EFZ186" s="3"/>
      <c r="EGA186" s="3"/>
      <c r="EGB186" s="3"/>
      <c r="EGC186" s="3"/>
      <c r="EGD186" s="3"/>
      <c r="EGE186" s="3"/>
      <c r="EGF186" s="3"/>
      <c r="EGG186" s="3"/>
      <c r="EGH186" s="3"/>
      <c r="EGI186" s="3"/>
      <c r="EGJ186" s="3"/>
      <c r="EGK186" s="3"/>
      <c r="EGL186" s="3"/>
      <c r="EGM186" s="3"/>
      <c r="EGN186" s="3"/>
      <c r="EGO186" s="3"/>
      <c r="EGP186" s="3"/>
      <c r="EGQ186" s="3"/>
      <c r="EGR186" s="3"/>
      <c r="EGS186" s="3"/>
      <c r="EGT186" s="3"/>
      <c r="EGU186" s="3"/>
      <c r="EGV186" s="3"/>
      <c r="EGW186" s="3"/>
      <c r="EGX186" s="3"/>
      <c r="EGY186" s="3"/>
      <c r="EGZ186" s="3"/>
      <c r="EHA186" s="3"/>
      <c r="EHB186" s="3"/>
      <c r="EHC186" s="3"/>
      <c r="EHD186" s="3"/>
      <c r="EHE186" s="3"/>
      <c r="EHF186" s="3"/>
      <c r="EHG186" s="3"/>
      <c r="EHH186" s="3"/>
      <c r="EHI186" s="3"/>
      <c r="EHJ186" s="3"/>
      <c r="EHK186" s="3"/>
      <c r="EHL186" s="3"/>
      <c r="EHM186" s="3"/>
      <c r="EHN186" s="3"/>
      <c r="EHO186" s="3"/>
      <c r="EHP186" s="3"/>
      <c r="EHQ186" s="3"/>
      <c r="EHR186" s="3"/>
      <c r="EHS186" s="3"/>
      <c r="EHT186" s="3"/>
      <c r="EHU186" s="3"/>
      <c r="EHV186" s="3"/>
      <c r="EHW186" s="3"/>
      <c r="EHX186" s="3"/>
      <c r="EHY186" s="3"/>
      <c r="EHZ186" s="3"/>
      <c r="EIA186" s="3"/>
      <c r="EIB186" s="3"/>
      <c r="EIC186" s="3"/>
      <c r="EID186" s="3"/>
      <c r="EIE186" s="3"/>
      <c r="EIF186" s="3"/>
      <c r="EIG186" s="3"/>
      <c r="EIH186" s="3"/>
      <c r="EII186" s="3"/>
      <c r="EIJ186" s="3"/>
      <c r="EIK186" s="3"/>
      <c r="EIL186" s="3"/>
      <c r="EIM186" s="3"/>
      <c r="EIN186" s="3"/>
      <c r="EIO186" s="3"/>
      <c r="EIP186" s="3"/>
      <c r="EIQ186" s="3"/>
      <c r="EIR186" s="3"/>
      <c r="EIS186" s="3"/>
      <c r="EIT186" s="3"/>
      <c r="EIU186" s="3"/>
      <c r="EIV186" s="3"/>
      <c r="EIW186" s="3"/>
      <c r="EIX186" s="3"/>
      <c r="EIY186" s="3"/>
      <c r="EIZ186" s="3"/>
      <c r="EJA186" s="3"/>
      <c r="EJB186" s="3"/>
      <c r="EJC186" s="3"/>
      <c r="EJD186" s="3"/>
      <c r="EJE186" s="3"/>
      <c r="EJF186" s="3"/>
      <c r="EJG186" s="3"/>
      <c r="EJH186" s="3"/>
      <c r="EJI186" s="3"/>
      <c r="EJJ186" s="3"/>
      <c r="EJK186" s="3"/>
      <c r="EJL186" s="3"/>
      <c r="EJM186" s="3"/>
      <c r="EJN186" s="3"/>
      <c r="EJO186" s="3"/>
      <c r="EJP186" s="3"/>
      <c r="EJQ186" s="3"/>
      <c r="EJR186" s="3"/>
      <c r="EJS186" s="3"/>
      <c r="EJT186" s="3"/>
      <c r="EJU186" s="3"/>
      <c r="EJV186" s="3"/>
      <c r="EJW186" s="3"/>
      <c r="EJX186" s="3"/>
      <c r="EJY186" s="3"/>
      <c r="EJZ186" s="3"/>
      <c r="EKA186" s="3"/>
      <c r="EKB186" s="3"/>
      <c r="EKC186" s="3"/>
      <c r="EKD186" s="3"/>
      <c r="EKE186" s="3"/>
      <c r="EKF186" s="3"/>
      <c r="EKG186" s="3"/>
      <c r="EKH186" s="3"/>
      <c r="EKI186" s="3"/>
      <c r="EKJ186" s="3"/>
      <c r="EKK186" s="3"/>
      <c r="EKL186" s="3"/>
      <c r="EKM186" s="3"/>
      <c r="EKN186" s="3"/>
      <c r="EKO186" s="3"/>
      <c r="EKP186" s="3"/>
      <c r="EKQ186" s="3"/>
      <c r="EKR186" s="3"/>
      <c r="EKS186" s="3"/>
      <c r="EKT186" s="3"/>
      <c r="EKU186" s="3"/>
      <c r="EKV186" s="3"/>
      <c r="EKW186" s="3"/>
      <c r="EKX186" s="3"/>
      <c r="EKY186" s="3"/>
      <c r="EKZ186" s="3"/>
      <c r="ELA186" s="3"/>
      <c r="ELB186" s="3"/>
      <c r="ELC186" s="3"/>
      <c r="ELD186" s="3"/>
      <c r="ELE186" s="3"/>
      <c r="ELF186" s="3"/>
      <c r="ELG186" s="3"/>
      <c r="ELH186" s="3"/>
      <c r="ELI186" s="3"/>
      <c r="ELJ186" s="3"/>
      <c r="ELK186" s="3"/>
      <c r="ELL186" s="3"/>
      <c r="ELM186" s="3"/>
      <c r="ELN186" s="3"/>
      <c r="ELO186" s="3"/>
      <c r="ELP186" s="3"/>
      <c r="ELQ186" s="3"/>
      <c r="ELR186" s="3"/>
      <c r="ELS186" s="3"/>
      <c r="ELT186" s="3"/>
      <c r="ELU186" s="3"/>
      <c r="ELV186" s="3"/>
      <c r="ELW186" s="3"/>
      <c r="ELX186" s="3"/>
      <c r="ELY186" s="3"/>
      <c r="ELZ186" s="3"/>
      <c r="EMA186" s="3"/>
      <c r="EMB186" s="3"/>
      <c r="EMC186" s="3"/>
      <c r="EMD186" s="3"/>
      <c r="EME186" s="3"/>
      <c r="EMF186" s="3"/>
      <c r="EMG186" s="3"/>
      <c r="EMH186" s="3"/>
      <c r="EMI186" s="3"/>
      <c r="EMJ186" s="3"/>
      <c r="EMK186" s="3"/>
      <c r="EML186" s="3"/>
      <c r="EMM186" s="3"/>
      <c r="EMN186" s="3"/>
      <c r="EMO186" s="3"/>
      <c r="EMP186" s="3"/>
      <c r="EMQ186" s="3"/>
      <c r="EMR186" s="3"/>
      <c r="EMS186" s="3"/>
      <c r="EMT186" s="3"/>
      <c r="EMU186" s="3"/>
      <c r="EMV186" s="3"/>
      <c r="EMW186" s="3"/>
      <c r="EMX186" s="3"/>
      <c r="EMY186" s="3"/>
      <c r="EMZ186" s="3"/>
      <c r="ENA186" s="3"/>
      <c r="ENB186" s="3"/>
      <c r="ENC186" s="3"/>
      <c r="END186" s="3"/>
      <c r="ENE186" s="3"/>
      <c r="ENF186" s="3"/>
      <c r="ENG186" s="3"/>
      <c r="ENH186" s="3"/>
      <c r="ENI186" s="3"/>
      <c r="ENJ186" s="3"/>
      <c r="ENK186" s="3"/>
      <c r="ENL186" s="3"/>
      <c r="ENM186" s="3"/>
      <c r="ENN186" s="3"/>
      <c r="ENO186" s="3"/>
      <c r="ENP186" s="3"/>
      <c r="ENQ186" s="3"/>
      <c r="ENR186" s="3"/>
      <c r="ENS186" s="3"/>
      <c r="ENT186" s="3"/>
      <c r="ENU186" s="3"/>
      <c r="ENV186" s="3"/>
      <c r="ENW186" s="3"/>
      <c r="ENX186" s="3"/>
      <c r="ENY186" s="3"/>
      <c r="ENZ186" s="3"/>
      <c r="EOA186" s="3"/>
      <c r="EOB186" s="3"/>
      <c r="EOC186" s="3"/>
      <c r="EOD186" s="3"/>
      <c r="EOE186" s="3"/>
      <c r="EOF186" s="3"/>
      <c r="EOG186" s="3"/>
      <c r="EOH186" s="3"/>
      <c r="EOI186" s="3"/>
      <c r="EOJ186" s="3"/>
      <c r="EOK186" s="3"/>
      <c r="EOL186" s="3"/>
      <c r="EOM186" s="3"/>
      <c r="EON186" s="3"/>
      <c r="EOO186" s="3"/>
      <c r="EOP186" s="3"/>
      <c r="EOQ186" s="3"/>
      <c r="EOR186" s="3"/>
      <c r="EOS186" s="3"/>
      <c r="EOT186" s="3"/>
      <c r="EOU186" s="3"/>
      <c r="EOV186" s="3"/>
      <c r="EOW186" s="3"/>
      <c r="EOX186" s="3"/>
      <c r="EOY186" s="3"/>
      <c r="EOZ186" s="3"/>
      <c r="EPA186" s="3"/>
      <c r="EPB186" s="3"/>
      <c r="EPC186" s="3"/>
      <c r="EPD186" s="3"/>
      <c r="EPE186" s="3"/>
      <c r="EPF186" s="3"/>
      <c r="EPG186" s="3"/>
      <c r="EPH186" s="3"/>
      <c r="EPI186" s="3"/>
      <c r="EPJ186" s="3"/>
      <c r="EPK186" s="3"/>
      <c r="EPL186" s="3"/>
      <c r="EPM186" s="3"/>
      <c r="EPN186" s="3"/>
      <c r="EPO186" s="3"/>
      <c r="EPP186" s="3"/>
      <c r="EPQ186" s="3"/>
      <c r="EPR186" s="3"/>
      <c r="EPS186" s="3"/>
      <c r="EPT186" s="3"/>
      <c r="EPU186" s="3"/>
      <c r="EPV186" s="3"/>
      <c r="EPW186" s="3"/>
      <c r="EPX186" s="3"/>
      <c r="EPY186" s="3"/>
      <c r="EPZ186" s="3"/>
      <c r="EQA186" s="3"/>
      <c r="EQB186" s="3"/>
      <c r="EQC186" s="3"/>
      <c r="EQD186" s="3"/>
      <c r="EQE186" s="3"/>
      <c r="EQF186" s="3"/>
      <c r="EQG186" s="3"/>
      <c r="EQH186" s="3"/>
      <c r="EQI186" s="3"/>
      <c r="EQJ186" s="3"/>
      <c r="EQK186" s="3"/>
      <c r="EQL186" s="3"/>
      <c r="EQM186" s="3"/>
      <c r="EQN186" s="3"/>
      <c r="EQO186" s="3"/>
      <c r="EQP186" s="3"/>
      <c r="EQQ186" s="3"/>
      <c r="EQR186" s="3"/>
      <c r="EQS186" s="3"/>
      <c r="EQT186" s="3"/>
      <c r="EQU186" s="3"/>
      <c r="EQV186" s="3"/>
      <c r="EQW186" s="3"/>
      <c r="EQX186" s="3"/>
      <c r="EQY186" s="3"/>
      <c r="EQZ186" s="3"/>
      <c r="ERA186" s="3"/>
      <c r="ERB186" s="3"/>
      <c r="ERC186" s="3"/>
      <c r="ERD186" s="3"/>
      <c r="ERE186" s="3"/>
      <c r="ERF186" s="3"/>
      <c r="ERG186" s="3"/>
      <c r="ERH186" s="3"/>
      <c r="ERI186" s="3"/>
      <c r="ERJ186" s="3"/>
      <c r="ERK186" s="3"/>
      <c r="ERL186" s="3"/>
      <c r="ERM186" s="3"/>
      <c r="ERN186" s="3"/>
      <c r="ERO186" s="3"/>
      <c r="ERP186" s="3"/>
      <c r="ERQ186" s="3"/>
      <c r="ERR186" s="3"/>
      <c r="ERS186" s="3"/>
      <c r="ERT186" s="3"/>
      <c r="ERU186" s="3"/>
      <c r="ERV186" s="3"/>
      <c r="ERW186" s="3"/>
      <c r="ERX186" s="3"/>
      <c r="ERY186" s="3"/>
      <c r="ERZ186" s="3"/>
      <c r="ESA186" s="3"/>
      <c r="ESB186" s="3"/>
      <c r="ESC186" s="3"/>
      <c r="ESD186" s="3"/>
      <c r="ESE186" s="3"/>
      <c r="ESF186" s="3"/>
      <c r="ESG186" s="3"/>
      <c r="ESH186" s="3"/>
      <c r="ESI186" s="3"/>
      <c r="ESJ186" s="3"/>
      <c r="ESK186" s="3"/>
      <c r="ESL186" s="3"/>
      <c r="ESM186" s="3"/>
      <c r="ESN186" s="3"/>
      <c r="ESO186" s="3"/>
      <c r="ESP186" s="3"/>
      <c r="ESQ186" s="3"/>
      <c r="ESR186" s="3"/>
      <c r="ESS186" s="3"/>
      <c r="EST186" s="3"/>
      <c r="ESU186" s="3"/>
      <c r="ESV186" s="3"/>
      <c r="ESW186" s="3"/>
      <c r="ESX186" s="3"/>
      <c r="ESY186" s="3"/>
      <c r="ESZ186" s="3"/>
      <c r="ETA186" s="3"/>
      <c r="ETB186" s="3"/>
      <c r="ETC186" s="3"/>
      <c r="ETD186" s="3"/>
      <c r="ETE186" s="3"/>
      <c r="ETF186" s="3"/>
      <c r="ETG186" s="3"/>
      <c r="ETH186" s="3"/>
      <c r="ETI186" s="3"/>
      <c r="ETJ186" s="3"/>
      <c r="ETK186" s="3"/>
      <c r="ETL186" s="3"/>
      <c r="ETM186" s="3"/>
      <c r="ETN186" s="3"/>
      <c r="ETO186" s="3"/>
      <c r="ETP186" s="3"/>
      <c r="ETQ186" s="3"/>
      <c r="ETR186" s="3"/>
      <c r="ETS186" s="3"/>
      <c r="ETT186" s="3"/>
      <c r="ETU186" s="3"/>
      <c r="ETV186" s="3"/>
      <c r="ETW186" s="3"/>
      <c r="ETX186" s="3"/>
      <c r="ETY186" s="3"/>
      <c r="ETZ186" s="3"/>
      <c r="EUA186" s="3"/>
      <c r="EUB186" s="3"/>
      <c r="EUC186" s="3"/>
      <c r="EUD186" s="3"/>
      <c r="EUE186" s="3"/>
      <c r="EUF186" s="3"/>
      <c r="EUG186" s="3"/>
      <c r="EUH186" s="3"/>
      <c r="EUI186" s="3"/>
      <c r="EUJ186" s="3"/>
      <c r="EUK186" s="3"/>
      <c r="EUL186" s="3"/>
      <c r="EUM186" s="3"/>
      <c r="EUN186" s="3"/>
      <c r="EUO186" s="3"/>
      <c r="EUP186" s="3"/>
      <c r="EUQ186" s="3"/>
      <c r="EUR186" s="3"/>
      <c r="EUS186" s="3"/>
      <c r="EUT186" s="3"/>
      <c r="EUU186" s="3"/>
      <c r="EUV186" s="3"/>
      <c r="EUW186" s="3"/>
      <c r="EUX186" s="3"/>
      <c r="EUY186" s="3"/>
      <c r="EUZ186" s="3"/>
      <c r="EVA186" s="3"/>
      <c r="EVB186" s="3"/>
      <c r="EVC186" s="3"/>
      <c r="EVD186" s="3"/>
      <c r="EVE186" s="3"/>
      <c r="EVF186" s="3"/>
      <c r="EVG186" s="3"/>
      <c r="EVH186" s="3"/>
      <c r="EVI186" s="3"/>
      <c r="EVJ186" s="3"/>
      <c r="EVK186" s="3"/>
      <c r="EVL186" s="3"/>
      <c r="EVM186" s="3"/>
      <c r="EVN186" s="3"/>
      <c r="EVO186" s="3"/>
      <c r="EVP186" s="3"/>
      <c r="EVQ186" s="3"/>
      <c r="EVR186" s="3"/>
      <c r="EVS186" s="3"/>
      <c r="EVT186" s="3"/>
      <c r="EVU186" s="3"/>
      <c r="EVV186" s="3"/>
      <c r="EVW186" s="3"/>
      <c r="EVX186" s="3"/>
      <c r="EVY186" s="3"/>
      <c r="EVZ186" s="3"/>
      <c r="EWA186" s="3"/>
      <c r="EWB186" s="3"/>
      <c r="EWC186" s="3"/>
      <c r="EWD186" s="3"/>
      <c r="EWE186" s="3"/>
      <c r="EWF186" s="3"/>
      <c r="EWG186" s="3"/>
      <c r="EWH186" s="3"/>
      <c r="EWI186" s="3"/>
      <c r="EWJ186" s="3"/>
      <c r="EWK186" s="3"/>
      <c r="EWL186" s="3"/>
      <c r="EWM186" s="3"/>
      <c r="EWN186" s="3"/>
      <c r="EWO186" s="3"/>
      <c r="EWP186" s="3"/>
      <c r="EWQ186" s="3"/>
      <c r="EWR186" s="3"/>
      <c r="EWS186" s="3"/>
      <c r="EWT186" s="3"/>
      <c r="EWU186" s="3"/>
      <c r="EWV186" s="3"/>
      <c r="EWW186" s="3"/>
      <c r="EWX186" s="3"/>
      <c r="EWY186" s="3"/>
      <c r="EWZ186" s="3"/>
      <c r="EXA186" s="3"/>
      <c r="EXB186" s="3"/>
      <c r="EXC186" s="3"/>
      <c r="EXD186" s="3"/>
      <c r="EXE186" s="3"/>
      <c r="EXF186" s="3"/>
      <c r="EXG186" s="3"/>
      <c r="EXH186" s="3"/>
      <c r="EXI186" s="3"/>
      <c r="EXJ186" s="3"/>
      <c r="EXK186" s="3"/>
      <c r="EXL186" s="3"/>
      <c r="EXM186" s="3"/>
      <c r="EXN186" s="3"/>
      <c r="EXO186" s="3"/>
      <c r="EXP186" s="3"/>
      <c r="EXQ186" s="3"/>
      <c r="EXR186" s="3"/>
      <c r="EXS186" s="3"/>
      <c r="EXT186" s="3"/>
      <c r="EXU186" s="3"/>
      <c r="EXV186" s="3"/>
      <c r="EXW186" s="3"/>
      <c r="EXX186" s="3"/>
      <c r="EXY186" s="3"/>
      <c r="EXZ186" s="3"/>
      <c r="EYA186" s="3"/>
      <c r="EYB186" s="3"/>
      <c r="EYC186" s="3"/>
      <c r="EYD186" s="3"/>
      <c r="EYE186" s="3"/>
      <c r="EYF186" s="3"/>
      <c r="EYG186" s="3"/>
      <c r="EYH186" s="3"/>
      <c r="EYI186" s="3"/>
      <c r="EYJ186" s="3"/>
      <c r="EYK186" s="3"/>
      <c r="EYL186" s="3"/>
      <c r="EYM186" s="3"/>
      <c r="EYN186" s="3"/>
      <c r="EYO186" s="3"/>
      <c r="EYP186" s="3"/>
      <c r="EYQ186" s="3"/>
      <c r="EYR186" s="3"/>
      <c r="EYS186" s="3"/>
      <c r="EYT186" s="3"/>
      <c r="EYU186" s="3"/>
      <c r="EYV186" s="3"/>
      <c r="EYW186" s="3"/>
      <c r="EYX186" s="3"/>
      <c r="EYY186" s="3"/>
      <c r="EYZ186" s="3"/>
      <c r="EZA186" s="3"/>
      <c r="EZB186" s="3"/>
      <c r="EZC186" s="3"/>
      <c r="EZD186" s="3"/>
      <c r="EZE186" s="3"/>
      <c r="EZF186" s="3"/>
      <c r="EZG186" s="3"/>
      <c r="EZH186" s="3"/>
      <c r="EZI186" s="3"/>
      <c r="EZJ186" s="3"/>
      <c r="EZK186" s="3"/>
      <c r="EZL186" s="3"/>
      <c r="EZM186" s="3"/>
      <c r="EZN186" s="3"/>
      <c r="EZO186" s="3"/>
      <c r="EZP186" s="3"/>
      <c r="EZQ186" s="3"/>
      <c r="EZR186" s="3"/>
      <c r="EZS186" s="3"/>
      <c r="EZT186" s="3"/>
      <c r="EZU186" s="3"/>
      <c r="EZV186" s="3"/>
      <c r="EZW186" s="3"/>
      <c r="EZX186" s="3"/>
      <c r="EZY186" s="3"/>
      <c r="EZZ186" s="3"/>
      <c r="FAA186" s="3"/>
      <c r="FAB186" s="3"/>
      <c r="FAC186" s="3"/>
      <c r="FAD186" s="3"/>
      <c r="FAE186" s="3"/>
      <c r="FAF186" s="3"/>
      <c r="FAG186" s="3"/>
      <c r="FAH186" s="3"/>
      <c r="FAI186" s="3"/>
      <c r="FAJ186" s="3"/>
      <c r="FAK186" s="3"/>
      <c r="FAL186" s="3"/>
      <c r="FAM186" s="3"/>
      <c r="FAN186" s="3"/>
      <c r="FAO186" s="3"/>
      <c r="FAP186" s="3"/>
      <c r="FAQ186" s="3"/>
      <c r="FAR186" s="3"/>
      <c r="FAS186" s="3"/>
      <c r="FAT186" s="3"/>
      <c r="FAU186" s="3"/>
      <c r="FAV186" s="3"/>
      <c r="FAW186" s="3"/>
      <c r="FAX186" s="3"/>
      <c r="FAY186" s="3"/>
      <c r="FAZ186" s="3"/>
      <c r="FBA186" s="3"/>
      <c r="FBB186" s="3"/>
      <c r="FBC186" s="3"/>
      <c r="FBD186" s="3"/>
      <c r="FBE186" s="3"/>
      <c r="FBF186" s="3"/>
      <c r="FBG186" s="3"/>
      <c r="FBH186" s="3"/>
      <c r="FBI186" s="3"/>
      <c r="FBJ186" s="3"/>
      <c r="FBK186" s="3"/>
      <c r="FBL186" s="3"/>
      <c r="FBM186" s="3"/>
      <c r="FBN186" s="3"/>
      <c r="FBO186" s="3"/>
      <c r="FBP186" s="3"/>
      <c r="FBQ186" s="3"/>
      <c r="FBR186" s="3"/>
      <c r="FBS186" s="3"/>
      <c r="FBT186" s="3"/>
      <c r="FBU186" s="3"/>
      <c r="FBV186" s="3"/>
      <c r="FBW186" s="3"/>
      <c r="FBX186" s="3"/>
      <c r="FBY186" s="3"/>
      <c r="FBZ186" s="3"/>
      <c r="FCA186" s="3"/>
      <c r="FCB186" s="3"/>
      <c r="FCC186" s="3"/>
      <c r="FCD186" s="3"/>
      <c r="FCE186" s="3"/>
      <c r="FCF186" s="3"/>
      <c r="FCG186" s="3"/>
      <c r="FCH186" s="3"/>
      <c r="FCI186" s="3"/>
      <c r="FCJ186" s="3"/>
      <c r="FCK186" s="3"/>
      <c r="FCL186" s="3"/>
      <c r="FCM186" s="3"/>
      <c r="FCN186" s="3"/>
      <c r="FCO186" s="3"/>
      <c r="FCP186" s="3"/>
      <c r="FCQ186" s="3"/>
      <c r="FCR186" s="3"/>
      <c r="FCS186" s="3"/>
      <c r="FCT186" s="3"/>
      <c r="FCU186" s="3"/>
      <c r="FCV186" s="3"/>
      <c r="FCW186" s="3"/>
      <c r="FCX186" s="3"/>
      <c r="FCY186" s="3"/>
      <c r="FCZ186" s="3"/>
      <c r="FDA186" s="3"/>
      <c r="FDB186" s="3"/>
      <c r="FDC186" s="3"/>
      <c r="FDD186" s="3"/>
      <c r="FDE186" s="3"/>
      <c r="FDF186" s="3"/>
      <c r="FDG186" s="3"/>
      <c r="FDH186" s="3"/>
      <c r="FDI186" s="3"/>
      <c r="FDJ186" s="3"/>
      <c r="FDK186" s="3"/>
      <c r="FDL186" s="3"/>
      <c r="FDM186" s="3"/>
      <c r="FDN186" s="3"/>
      <c r="FDO186" s="3"/>
      <c r="FDP186" s="3"/>
      <c r="FDQ186" s="3"/>
      <c r="FDR186" s="3"/>
      <c r="FDS186" s="3"/>
      <c r="FDT186" s="3"/>
      <c r="FDU186" s="3"/>
      <c r="FDV186" s="3"/>
      <c r="FDW186" s="3"/>
      <c r="FDX186" s="3"/>
      <c r="FDY186" s="3"/>
      <c r="FDZ186" s="3"/>
      <c r="FEA186" s="3"/>
      <c r="FEB186" s="3"/>
      <c r="FEC186" s="3"/>
      <c r="FED186" s="3"/>
      <c r="FEE186" s="3"/>
      <c r="FEF186" s="3"/>
      <c r="FEG186" s="3"/>
      <c r="FEH186" s="3"/>
      <c r="FEI186" s="3"/>
      <c r="FEJ186" s="3"/>
      <c r="FEK186" s="3"/>
      <c r="FEL186" s="3"/>
      <c r="FEM186" s="3"/>
      <c r="FEN186" s="3"/>
      <c r="FEO186" s="3"/>
      <c r="FEP186" s="3"/>
      <c r="FEQ186" s="3"/>
      <c r="FER186" s="3"/>
      <c r="FES186" s="3"/>
      <c r="FET186" s="3"/>
      <c r="FEU186" s="3"/>
      <c r="FEV186" s="3"/>
      <c r="FEW186" s="3"/>
      <c r="FEX186" s="3"/>
      <c r="FEY186" s="3"/>
      <c r="FEZ186" s="3"/>
      <c r="FFA186" s="3"/>
      <c r="FFB186" s="3"/>
      <c r="FFC186" s="3"/>
      <c r="FFD186" s="3"/>
      <c r="FFE186" s="3"/>
      <c r="FFF186" s="3"/>
      <c r="FFG186" s="3"/>
      <c r="FFH186" s="3"/>
      <c r="FFI186" s="3"/>
      <c r="FFJ186" s="3"/>
      <c r="FFK186" s="3"/>
      <c r="FFL186" s="3"/>
      <c r="FFM186" s="3"/>
      <c r="FFN186" s="3"/>
      <c r="FFO186" s="3"/>
      <c r="FFP186" s="3"/>
      <c r="FFQ186" s="3"/>
      <c r="FFR186" s="3"/>
      <c r="FFS186" s="3"/>
      <c r="FFT186" s="3"/>
      <c r="FFU186" s="3"/>
      <c r="FFV186" s="3"/>
      <c r="FFW186" s="3"/>
      <c r="FFX186" s="3"/>
      <c r="FFY186" s="3"/>
      <c r="FFZ186" s="3"/>
      <c r="FGA186" s="3"/>
      <c r="FGB186" s="3"/>
      <c r="FGC186" s="3"/>
      <c r="FGD186" s="3"/>
      <c r="FGE186" s="3"/>
      <c r="FGF186" s="3"/>
      <c r="FGG186" s="3"/>
      <c r="FGH186" s="3"/>
      <c r="FGI186" s="3"/>
      <c r="FGJ186" s="3"/>
      <c r="FGK186" s="3"/>
      <c r="FGL186" s="3"/>
      <c r="FGM186" s="3"/>
      <c r="FGN186" s="3"/>
      <c r="FGO186" s="3"/>
      <c r="FGP186" s="3"/>
      <c r="FGQ186" s="3"/>
      <c r="FGR186" s="3"/>
      <c r="FGS186" s="3"/>
      <c r="FGT186" s="3"/>
      <c r="FGU186" s="3"/>
      <c r="FGV186" s="3"/>
      <c r="FGW186" s="3"/>
      <c r="FGX186" s="3"/>
      <c r="FGY186" s="3"/>
      <c r="FGZ186" s="3"/>
      <c r="FHA186" s="3"/>
      <c r="FHB186" s="3"/>
      <c r="FHC186" s="3"/>
      <c r="FHD186" s="3"/>
      <c r="FHE186" s="3"/>
      <c r="FHF186" s="3"/>
      <c r="FHG186" s="3"/>
      <c r="FHH186" s="3"/>
      <c r="FHI186" s="3"/>
      <c r="FHJ186" s="3"/>
      <c r="FHK186" s="3"/>
      <c r="FHL186" s="3"/>
      <c r="FHM186" s="3"/>
      <c r="FHN186" s="3"/>
      <c r="FHO186" s="3"/>
      <c r="FHP186" s="3"/>
      <c r="FHQ186" s="3"/>
      <c r="FHR186" s="3"/>
      <c r="FHS186" s="3"/>
      <c r="FHT186" s="3"/>
      <c r="FHU186" s="3"/>
      <c r="FHV186" s="3"/>
      <c r="FHW186" s="3"/>
      <c r="FHX186" s="3"/>
      <c r="FHY186" s="3"/>
      <c r="FHZ186" s="3"/>
      <c r="FIA186" s="3"/>
      <c r="FIB186" s="3"/>
      <c r="FIC186" s="3"/>
      <c r="FID186" s="3"/>
      <c r="FIE186" s="3"/>
      <c r="FIF186" s="3"/>
      <c r="FIG186" s="3"/>
      <c r="FIH186" s="3"/>
      <c r="FII186" s="3"/>
      <c r="FIJ186" s="3"/>
      <c r="FIK186" s="3"/>
      <c r="FIL186" s="3"/>
      <c r="FIM186" s="3"/>
      <c r="FIN186" s="3"/>
      <c r="FIO186" s="3"/>
      <c r="FIP186" s="3"/>
      <c r="FIQ186" s="3"/>
      <c r="FIR186" s="3"/>
      <c r="FIS186" s="3"/>
      <c r="FIT186" s="3"/>
      <c r="FIU186" s="3"/>
      <c r="FIV186" s="3"/>
      <c r="FIW186" s="3"/>
      <c r="FIX186" s="3"/>
      <c r="FIY186" s="3"/>
      <c r="FIZ186" s="3"/>
      <c r="FJA186" s="3"/>
      <c r="FJB186" s="3"/>
      <c r="FJC186" s="3"/>
      <c r="FJD186" s="3"/>
      <c r="FJE186" s="3"/>
      <c r="FJF186" s="3"/>
      <c r="FJG186" s="3"/>
      <c r="FJH186" s="3"/>
      <c r="FJI186" s="3"/>
      <c r="FJJ186" s="3"/>
      <c r="FJK186" s="3"/>
      <c r="FJL186" s="3"/>
      <c r="FJM186" s="3"/>
      <c r="FJN186" s="3"/>
      <c r="FJO186" s="3"/>
      <c r="FJP186" s="3"/>
      <c r="FJQ186" s="3"/>
      <c r="FJR186" s="3"/>
      <c r="FJS186" s="3"/>
      <c r="FJT186" s="3"/>
      <c r="FJU186" s="3"/>
      <c r="FJV186" s="3"/>
      <c r="FJW186" s="3"/>
      <c r="FJX186" s="3"/>
      <c r="FJY186" s="3"/>
      <c r="FJZ186" s="3"/>
      <c r="FKA186" s="3"/>
      <c r="FKB186" s="3"/>
      <c r="FKC186" s="3"/>
      <c r="FKD186" s="3"/>
      <c r="FKE186" s="3"/>
      <c r="FKF186" s="3"/>
      <c r="FKG186" s="3"/>
      <c r="FKH186" s="3"/>
      <c r="FKI186" s="3"/>
      <c r="FKJ186" s="3"/>
      <c r="FKK186" s="3"/>
      <c r="FKL186" s="3"/>
      <c r="FKM186" s="3"/>
      <c r="FKN186" s="3"/>
      <c r="FKO186" s="3"/>
      <c r="FKP186" s="3"/>
      <c r="FKQ186" s="3"/>
      <c r="FKR186" s="3"/>
      <c r="FKS186" s="3"/>
      <c r="FKT186" s="3"/>
      <c r="FKU186" s="3"/>
      <c r="FKV186" s="3"/>
      <c r="FKW186" s="3"/>
      <c r="FKX186" s="3"/>
      <c r="FKY186" s="3"/>
      <c r="FKZ186" s="3"/>
      <c r="FLA186" s="3"/>
      <c r="FLB186" s="3"/>
      <c r="FLC186" s="3"/>
      <c r="FLD186" s="3"/>
      <c r="FLE186" s="3"/>
      <c r="FLF186" s="3"/>
      <c r="FLG186" s="3"/>
      <c r="FLH186" s="3"/>
      <c r="FLI186" s="3"/>
      <c r="FLJ186" s="3"/>
      <c r="FLK186" s="3"/>
      <c r="FLL186" s="3"/>
      <c r="FLM186" s="3"/>
      <c r="FLN186" s="3"/>
      <c r="FLO186" s="3"/>
      <c r="FLP186" s="3"/>
      <c r="FLQ186" s="3"/>
      <c r="FLR186" s="3"/>
      <c r="FLS186" s="3"/>
      <c r="FLT186" s="3"/>
      <c r="FLU186" s="3"/>
      <c r="FLV186" s="3"/>
      <c r="FLW186" s="3"/>
      <c r="FLX186" s="3"/>
      <c r="FLY186" s="3"/>
      <c r="FLZ186" s="3"/>
      <c r="FMA186" s="3"/>
      <c r="FMB186" s="3"/>
      <c r="FMC186" s="3"/>
      <c r="FMD186" s="3"/>
      <c r="FME186" s="3"/>
      <c r="FMF186" s="3"/>
      <c r="FMG186" s="3"/>
      <c r="FMH186" s="3"/>
      <c r="FMI186" s="3"/>
      <c r="FMJ186" s="3"/>
      <c r="FMK186" s="3"/>
      <c r="FML186" s="3"/>
      <c r="FMM186" s="3"/>
      <c r="FMN186" s="3"/>
      <c r="FMO186" s="3"/>
      <c r="FMP186" s="3"/>
      <c r="FMQ186" s="3"/>
      <c r="FMR186" s="3"/>
      <c r="FMS186" s="3"/>
      <c r="FMT186" s="3"/>
      <c r="FMU186" s="3"/>
      <c r="FMV186" s="3"/>
      <c r="FMW186" s="3"/>
      <c r="FMX186" s="3"/>
      <c r="FMY186" s="3"/>
      <c r="FMZ186" s="3"/>
      <c r="FNA186" s="3"/>
      <c r="FNB186" s="3"/>
      <c r="FNC186" s="3"/>
      <c r="FND186" s="3"/>
      <c r="FNE186" s="3"/>
      <c r="FNF186" s="3"/>
      <c r="FNG186" s="3"/>
      <c r="FNH186" s="3"/>
      <c r="FNI186" s="3"/>
      <c r="FNJ186" s="3"/>
      <c r="FNK186" s="3"/>
      <c r="FNL186" s="3"/>
      <c r="FNM186" s="3"/>
      <c r="FNN186" s="3"/>
      <c r="FNO186" s="3"/>
      <c r="FNP186" s="3"/>
      <c r="FNQ186" s="3"/>
      <c r="FNR186" s="3"/>
      <c r="FNS186" s="3"/>
      <c r="FNT186" s="3"/>
      <c r="FNU186" s="3"/>
      <c r="FNV186" s="3"/>
      <c r="FNW186" s="3"/>
      <c r="FNX186" s="3"/>
      <c r="FNY186" s="3"/>
      <c r="FNZ186" s="3"/>
      <c r="FOA186" s="3"/>
      <c r="FOB186" s="3"/>
      <c r="FOC186" s="3"/>
      <c r="FOD186" s="3"/>
      <c r="FOE186" s="3"/>
      <c r="FOF186" s="3"/>
      <c r="FOG186" s="3"/>
      <c r="FOH186" s="3"/>
      <c r="FOI186" s="3"/>
      <c r="FOJ186" s="3"/>
      <c r="FOK186" s="3"/>
      <c r="FOL186" s="3"/>
      <c r="FOM186" s="3"/>
      <c r="FON186" s="3"/>
      <c r="FOO186" s="3"/>
      <c r="FOP186" s="3"/>
      <c r="FOQ186" s="3"/>
      <c r="FOR186" s="3"/>
      <c r="FOS186" s="3"/>
      <c r="FOT186" s="3"/>
      <c r="FOU186" s="3"/>
      <c r="FOV186" s="3"/>
      <c r="FOW186" s="3"/>
      <c r="FOX186" s="3"/>
      <c r="FOY186" s="3"/>
      <c r="FOZ186" s="3"/>
      <c r="FPA186" s="3"/>
      <c r="FPB186" s="3"/>
      <c r="FPC186" s="3"/>
      <c r="FPD186" s="3"/>
      <c r="FPE186" s="3"/>
      <c r="FPF186" s="3"/>
      <c r="FPG186" s="3"/>
      <c r="FPH186" s="3"/>
      <c r="FPI186" s="3"/>
      <c r="FPJ186" s="3"/>
      <c r="FPK186" s="3"/>
      <c r="FPL186" s="3"/>
      <c r="FPM186" s="3"/>
      <c r="FPN186" s="3"/>
      <c r="FPO186" s="3"/>
      <c r="FPP186" s="3"/>
      <c r="FPQ186" s="3"/>
      <c r="FPR186" s="3"/>
      <c r="FPS186" s="3"/>
      <c r="FPT186" s="3"/>
      <c r="FPU186" s="3"/>
      <c r="FPV186" s="3"/>
      <c r="FPW186" s="3"/>
      <c r="FPX186" s="3"/>
      <c r="FPY186" s="3"/>
      <c r="FPZ186" s="3"/>
      <c r="FQA186" s="3"/>
      <c r="FQB186" s="3"/>
      <c r="FQC186" s="3"/>
      <c r="FQD186" s="3"/>
      <c r="FQE186" s="3"/>
      <c r="FQF186" s="3"/>
      <c r="FQG186" s="3"/>
      <c r="FQH186" s="3"/>
      <c r="FQI186" s="3"/>
      <c r="FQJ186" s="3"/>
      <c r="FQK186" s="3"/>
      <c r="FQL186" s="3"/>
      <c r="FQM186" s="3"/>
      <c r="FQN186" s="3"/>
      <c r="FQO186" s="3"/>
      <c r="FQP186" s="3"/>
      <c r="FQQ186" s="3"/>
      <c r="FQR186" s="3"/>
      <c r="FQS186" s="3"/>
      <c r="FQT186" s="3"/>
      <c r="FQU186" s="3"/>
      <c r="FQV186" s="3"/>
      <c r="FQW186" s="3"/>
      <c r="FQX186" s="3"/>
      <c r="FQY186" s="3"/>
      <c r="FQZ186" s="3"/>
      <c r="FRA186" s="3"/>
      <c r="FRB186" s="3"/>
      <c r="FRC186" s="3"/>
      <c r="FRD186" s="3"/>
      <c r="FRE186" s="3"/>
      <c r="FRF186" s="3"/>
      <c r="FRG186" s="3"/>
      <c r="FRH186" s="3"/>
      <c r="FRI186" s="3"/>
      <c r="FRJ186" s="3"/>
      <c r="FRK186" s="3"/>
      <c r="FRL186" s="3"/>
      <c r="FRM186" s="3"/>
      <c r="FRN186" s="3"/>
      <c r="FRO186" s="3"/>
      <c r="FRP186" s="3"/>
      <c r="FRQ186" s="3"/>
      <c r="FRR186" s="3"/>
      <c r="FRS186" s="3"/>
      <c r="FRT186" s="3"/>
      <c r="FRU186" s="3"/>
      <c r="FRV186" s="3"/>
      <c r="FRW186" s="3"/>
      <c r="FRX186" s="3"/>
      <c r="FRY186" s="3"/>
      <c r="FRZ186" s="3"/>
      <c r="FSA186" s="3"/>
      <c r="FSB186" s="3"/>
      <c r="FSC186" s="3"/>
      <c r="FSD186" s="3"/>
      <c r="FSE186" s="3"/>
      <c r="FSF186" s="3"/>
      <c r="FSG186" s="3"/>
      <c r="FSH186" s="3"/>
      <c r="FSI186" s="3"/>
      <c r="FSJ186" s="3"/>
      <c r="FSK186" s="3"/>
      <c r="FSL186" s="3"/>
      <c r="FSM186" s="3"/>
      <c r="FSN186" s="3"/>
      <c r="FSO186" s="3"/>
      <c r="FSP186" s="3"/>
      <c r="FSQ186" s="3"/>
      <c r="FSR186" s="3"/>
      <c r="FSS186" s="3"/>
      <c r="FST186" s="3"/>
      <c r="FSU186" s="3"/>
      <c r="FSV186" s="3"/>
      <c r="FSW186" s="3"/>
      <c r="FSX186" s="3"/>
      <c r="FSY186" s="3"/>
      <c r="FSZ186" s="3"/>
      <c r="FTA186" s="3"/>
      <c r="FTB186" s="3"/>
      <c r="FTC186" s="3"/>
      <c r="FTD186" s="3"/>
      <c r="FTE186" s="3"/>
      <c r="FTF186" s="3"/>
      <c r="FTG186" s="3"/>
      <c r="FTH186" s="3"/>
      <c r="FTI186" s="3"/>
      <c r="FTJ186" s="3"/>
      <c r="FTK186" s="3"/>
      <c r="FTL186" s="3"/>
      <c r="FTM186" s="3"/>
      <c r="FTN186" s="3"/>
      <c r="FTO186" s="3"/>
      <c r="FTP186" s="3"/>
      <c r="FTQ186" s="3"/>
      <c r="FTR186" s="3"/>
      <c r="FTS186" s="3"/>
      <c r="FTT186" s="3"/>
      <c r="FTU186" s="3"/>
      <c r="FTV186" s="3"/>
      <c r="FTW186" s="3"/>
      <c r="FTX186" s="3"/>
      <c r="FTY186" s="3"/>
      <c r="FTZ186" s="3"/>
      <c r="FUA186" s="3"/>
      <c r="FUB186" s="3"/>
      <c r="FUC186" s="3"/>
      <c r="FUD186" s="3"/>
      <c r="FUE186" s="3"/>
      <c r="FUF186" s="3"/>
      <c r="FUG186" s="3"/>
      <c r="FUH186" s="3"/>
      <c r="FUI186" s="3"/>
      <c r="FUJ186" s="3"/>
      <c r="FUK186" s="3"/>
      <c r="FUL186" s="3"/>
      <c r="FUM186" s="3"/>
      <c r="FUN186" s="3"/>
      <c r="FUO186" s="3"/>
      <c r="FUP186" s="3"/>
      <c r="FUQ186" s="3"/>
      <c r="FUR186" s="3"/>
      <c r="FUS186" s="3"/>
      <c r="FUT186" s="3"/>
      <c r="FUU186" s="3"/>
      <c r="FUV186" s="3"/>
      <c r="FUW186" s="3"/>
      <c r="FUX186" s="3"/>
      <c r="FUY186" s="3"/>
      <c r="FUZ186" s="3"/>
      <c r="FVA186" s="3"/>
      <c r="FVB186" s="3"/>
      <c r="FVC186" s="3"/>
      <c r="FVD186" s="3"/>
      <c r="FVE186" s="3"/>
      <c r="FVF186" s="3"/>
      <c r="FVG186" s="3"/>
      <c r="FVH186" s="3"/>
      <c r="FVI186" s="3"/>
      <c r="FVJ186" s="3"/>
      <c r="FVK186" s="3"/>
      <c r="FVL186" s="3"/>
      <c r="FVM186" s="3"/>
      <c r="FVN186" s="3"/>
      <c r="FVO186" s="3"/>
      <c r="FVP186" s="3"/>
      <c r="FVQ186" s="3"/>
      <c r="FVR186" s="3"/>
      <c r="FVS186" s="3"/>
      <c r="FVT186" s="3"/>
      <c r="FVU186" s="3"/>
      <c r="FVV186" s="3"/>
      <c r="FVW186" s="3"/>
      <c r="FVX186" s="3"/>
      <c r="FVY186" s="3"/>
      <c r="FVZ186" s="3"/>
      <c r="FWA186" s="3"/>
      <c r="FWB186" s="3"/>
      <c r="FWC186" s="3"/>
      <c r="FWD186" s="3"/>
      <c r="FWE186" s="3"/>
      <c r="FWF186" s="3"/>
      <c r="FWG186" s="3"/>
      <c r="FWH186" s="3"/>
      <c r="FWI186" s="3"/>
      <c r="FWJ186" s="3"/>
      <c r="FWK186" s="3"/>
      <c r="FWL186" s="3"/>
      <c r="FWM186" s="3"/>
      <c r="FWN186" s="3"/>
      <c r="FWO186" s="3"/>
      <c r="FWP186" s="3"/>
      <c r="FWQ186" s="3"/>
      <c r="FWR186" s="3"/>
      <c r="FWS186" s="3"/>
      <c r="FWT186" s="3"/>
      <c r="FWU186" s="3"/>
      <c r="FWV186" s="3"/>
      <c r="FWW186" s="3"/>
      <c r="FWX186" s="3"/>
      <c r="FWY186" s="3"/>
      <c r="FWZ186" s="3"/>
      <c r="FXA186" s="3"/>
      <c r="FXB186" s="3"/>
      <c r="FXC186" s="3"/>
      <c r="FXD186" s="3"/>
      <c r="FXE186" s="3"/>
      <c r="FXF186" s="3"/>
      <c r="FXG186" s="3"/>
      <c r="FXH186" s="3"/>
      <c r="FXI186" s="3"/>
      <c r="FXJ186" s="3"/>
      <c r="FXK186" s="3"/>
      <c r="FXL186" s="3"/>
      <c r="FXM186" s="3"/>
      <c r="FXN186" s="3"/>
      <c r="FXO186" s="3"/>
      <c r="FXP186" s="3"/>
      <c r="FXQ186" s="3"/>
      <c r="FXR186" s="3"/>
      <c r="FXS186" s="3"/>
      <c r="FXT186" s="3"/>
      <c r="FXU186" s="3"/>
      <c r="FXV186" s="3"/>
      <c r="FXW186" s="3"/>
      <c r="FXX186" s="3"/>
      <c r="FXY186" s="3"/>
      <c r="FXZ186" s="3"/>
      <c r="FYA186" s="3"/>
      <c r="FYB186" s="3"/>
      <c r="FYC186" s="3"/>
      <c r="FYD186" s="3"/>
      <c r="FYE186" s="3"/>
      <c r="FYF186" s="3"/>
      <c r="FYG186" s="3"/>
      <c r="FYH186" s="3"/>
      <c r="FYI186" s="3"/>
      <c r="FYJ186" s="3"/>
      <c r="FYK186" s="3"/>
      <c r="FYL186" s="3"/>
      <c r="FYM186" s="3"/>
      <c r="FYN186" s="3"/>
      <c r="FYO186" s="3"/>
      <c r="FYP186" s="3"/>
      <c r="FYQ186" s="3"/>
      <c r="FYR186" s="3"/>
      <c r="FYS186" s="3"/>
      <c r="FYT186" s="3"/>
      <c r="FYU186" s="3"/>
      <c r="FYV186" s="3"/>
      <c r="FYW186" s="3"/>
      <c r="FYX186" s="3"/>
      <c r="FYY186" s="3"/>
      <c r="FYZ186" s="3"/>
      <c r="FZA186" s="3"/>
      <c r="FZB186" s="3"/>
      <c r="FZC186" s="3"/>
      <c r="FZD186" s="3"/>
      <c r="FZE186" s="3"/>
      <c r="FZF186" s="3"/>
      <c r="FZG186" s="3"/>
      <c r="FZH186" s="3"/>
      <c r="FZI186" s="3"/>
      <c r="FZJ186" s="3"/>
      <c r="FZK186" s="3"/>
      <c r="FZL186" s="3"/>
      <c r="FZM186" s="3"/>
      <c r="FZN186" s="3"/>
      <c r="FZO186" s="3"/>
      <c r="FZP186" s="3"/>
      <c r="FZQ186" s="3"/>
      <c r="FZR186" s="3"/>
      <c r="FZS186" s="3"/>
      <c r="FZT186" s="3"/>
      <c r="FZU186" s="3"/>
      <c r="FZV186" s="3"/>
      <c r="FZW186" s="3"/>
      <c r="FZX186" s="3"/>
      <c r="FZY186" s="3"/>
      <c r="FZZ186" s="3"/>
      <c r="GAA186" s="3"/>
      <c r="GAB186" s="3"/>
      <c r="GAC186" s="3"/>
      <c r="GAD186" s="3"/>
      <c r="GAE186" s="3"/>
      <c r="GAF186" s="3"/>
      <c r="GAG186" s="3"/>
      <c r="GAH186" s="3"/>
      <c r="GAI186" s="3"/>
      <c r="GAJ186" s="3"/>
      <c r="GAK186" s="3"/>
      <c r="GAL186" s="3"/>
      <c r="GAM186" s="3"/>
      <c r="GAN186" s="3"/>
      <c r="GAO186" s="3"/>
      <c r="GAP186" s="3"/>
      <c r="GAQ186" s="3"/>
      <c r="GAR186" s="3"/>
      <c r="GAS186" s="3"/>
      <c r="GAT186" s="3"/>
      <c r="GAU186" s="3"/>
      <c r="GAV186" s="3"/>
      <c r="GAW186" s="3"/>
      <c r="GAX186" s="3"/>
      <c r="GAY186" s="3"/>
      <c r="GAZ186" s="3"/>
      <c r="GBA186" s="3"/>
      <c r="GBB186" s="3"/>
      <c r="GBC186" s="3"/>
      <c r="GBD186" s="3"/>
      <c r="GBE186" s="3"/>
      <c r="GBF186" s="3"/>
      <c r="GBG186" s="3"/>
      <c r="GBH186" s="3"/>
      <c r="GBI186" s="3"/>
      <c r="GBJ186" s="3"/>
      <c r="GBK186" s="3"/>
      <c r="GBL186" s="3"/>
      <c r="GBM186" s="3"/>
      <c r="GBN186" s="3"/>
      <c r="GBO186" s="3"/>
      <c r="GBP186" s="3"/>
      <c r="GBQ186" s="3"/>
      <c r="GBR186" s="3"/>
      <c r="GBS186" s="3"/>
      <c r="GBT186" s="3"/>
      <c r="GBU186" s="3"/>
      <c r="GBV186" s="3"/>
      <c r="GBW186" s="3"/>
      <c r="GBX186" s="3"/>
      <c r="GBY186" s="3"/>
      <c r="GBZ186" s="3"/>
      <c r="GCA186" s="3"/>
      <c r="GCB186" s="3"/>
      <c r="GCC186" s="3"/>
      <c r="GCD186" s="3"/>
      <c r="GCE186" s="3"/>
      <c r="GCF186" s="3"/>
      <c r="GCG186" s="3"/>
      <c r="GCH186" s="3"/>
      <c r="GCI186" s="3"/>
      <c r="GCJ186" s="3"/>
      <c r="GCK186" s="3"/>
      <c r="GCL186" s="3"/>
      <c r="GCM186" s="3"/>
      <c r="GCN186" s="3"/>
      <c r="GCO186" s="3"/>
      <c r="GCP186" s="3"/>
      <c r="GCQ186" s="3"/>
      <c r="GCR186" s="3"/>
      <c r="GCS186" s="3"/>
      <c r="GCT186" s="3"/>
      <c r="GCU186" s="3"/>
      <c r="GCV186" s="3"/>
      <c r="GCW186" s="3"/>
      <c r="GCX186" s="3"/>
      <c r="GCY186" s="3"/>
      <c r="GCZ186" s="3"/>
      <c r="GDA186" s="3"/>
      <c r="GDB186" s="3"/>
      <c r="GDC186" s="3"/>
      <c r="GDD186" s="3"/>
      <c r="GDE186" s="3"/>
      <c r="GDF186" s="3"/>
      <c r="GDG186" s="3"/>
      <c r="GDH186" s="3"/>
      <c r="GDI186" s="3"/>
      <c r="GDJ186" s="3"/>
      <c r="GDK186" s="3"/>
      <c r="GDL186" s="3"/>
      <c r="GDM186" s="3"/>
      <c r="GDN186" s="3"/>
      <c r="GDO186" s="3"/>
      <c r="GDP186" s="3"/>
      <c r="GDQ186" s="3"/>
      <c r="GDR186" s="3"/>
      <c r="GDS186" s="3"/>
      <c r="GDT186" s="3"/>
      <c r="GDU186" s="3"/>
      <c r="GDV186" s="3"/>
      <c r="GDW186" s="3"/>
      <c r="GDX186" s="3"/>
      <c r="GDY186" s="3"/>
      <c r="GDZ186" s="3"/>
      <c r="GEA186" s="3"/>
      <c r="GEB186" s="3"/>
      <c r="GEC186" s="3"/>
      <c r="GED186" s="3"/>
      <c r="GEE186" s="3"/>
      <c r="GEF186" s="3"/>
      <c r="GEG186" s="3"/>
      <c r="GEH186" s="3"/>
      <c r="GEI186" s="3"/>
      <c r="GEJ186" s="3"/>
      <c r="GEK186" s="3"/>
      <c r="GEL186" s="3"/>
      <c r="GEM186" s="3"/>
      <c r="GEN186" s="3"/>
      <c r="GEO186" s="3"/>
      <c r="GEP186" s="3"/>
      <c r="GEQ186" s="3"/>
      <c r="GER186" s="3"/>
      <c r="GES186" s="3"/>
      <c r="GET186" s="3"/>
      <c r="GEU186" s="3"/>
      <c r="GEV186" s="3"/>
      <c r="GEW186" s="3"/>
      <c r="GEX186" s="3"/>
      <c r="GEY186" s="3"/>
      <c r="GEZ186" s="3"/>
      <c r="GFA186" s="3"/>
      <c r="GFB186" s="3"/>
      <c r="GFC186" s="3"/>
      <c r="GFD186" s="3"/>
      <c r="GFE186" s="3"/>
      <c r="GFF186" s="3"/>
      <c r="GFG186" s="3"/>
      <c r="GFH186" s="3"/>
      <c r="GFI186" s="3"/>
      <c r="GFJ186" s="3"/>
      <c r="GFK186" s="3"/>
      <c r="GFL186" s="3"/>
      <c r="GFM186" s="3"/>
      <c r="GFN186" s="3"/>
      <c r="GFO186" s="3"/>
      <c r="GFP186" s="3"/>
      <c r="GFQ186" s="3"/>
      <c r="GFR186" s="3"/>
      <c r="GFS186" s="3"/>
      <c r="GFT186" s="3"/>
      <c r="GFU186" s="3"/>
      <c r="GFV186" s="3"/>
      <c r="GFW186" s="3"/>
      <c r="GFX186" s="3"/>
      <c r="GFY186" s="3"/>
      <c r="GFZ186" s="3"/>
      <c r="GGA186" s="3"/>
      <c r="GGB186" s="3"/>
      <c r="GGC186" s="3"/>
      <c r="GGD186" s="3"/>
      <c r="GGE186" s="3"/>
      <c r="GGF186" s="3"/>
      <c r="GGG186" s="3"/>
      <c r="GGH186" s="3"/>
      <c r="GGI186" s="3"/>
      <c r="GGJ186" s="3"/>
      <c r="GGK186" s="3"/>
      <c r="GGL186" s="3"/>
      <c r="GGM186" s="3"/>
      <c r="GGN186" s="3"/>
      <c r="GGO186" s="3"/>
      <c r="GGP186" s="3"/>
      <c r="GGQ186" s="3"/>
      <c r="GGR186" s="3"/>
      <c r="GGS186" s="3"/>
      <c r="GGT186" s="3"/>
      <c r="GGU186" s="3"/>
      <c r="GGV186" s="3"/>
      <c r="GGW186" s="3"/>
      <c r="GGX186" s="3"/>
      <c r="GGY186" s="3"/>
      <c r="GGZ186" s="3"/>
      <c r="GHA186" s="3"/>
      <c r="GHB186" s="3"/>
      <c r="GHC186" s="3"/>
      <c r="GHD186" s="3"/>
      <c r="GHE186" s="3"/>
      <c r="GHF186" s="3"/>
      <c r="GHG186" s="3"/>
      <c r="GHH186" s="3"/>
      <c r="GHI186" s="3"/>
      <c r="GHJ186" s="3"/>
      <c r="GHK186" s="3"/>
      <c r="GHL186" s="3"/>
      <c r="GHM186" s="3"/>
      <c r="GHN186" s="3"/>
      <c r="GHO186" s="3"/>
      <c r="GHP186" s="3"/>
      <c r="GHQ186" s="3"/>
      <c r="GHR186" s="3"/>
      <c r="GHS186" s="3"/>
      <c r="GHT186" s="3"/>
      <c r="GHU186" s="3"/>
      <c r="GHV186" s="3"/>
      <c r="GHW186" s="3"/>
      <c r="GHX186" s="3"/>
      <c r="GHY186" s="3"/>
      <c r="GHZ186" s="3"/>
      <c r="GIA186" s="3"/>
      <c r="GIB186" s="3"/>
      <c r="GIC186" s="3"/>
      <c r="GID186" s="3"/>
      <c r="GIE186" s="3"/>
      <c r="GIF186" s="3"/>
      <c r="GIG186" s="3"/>
      <c r="GIH186" s="3"/>
      <c r="GII186" s="3"/>
      <c r="GIJ186" s="3"/>
      <c r="GIK186" s="3"/>
      <c r="GIL186" s="3"/>
      <c r="GIM186" s="3"/>
      <c r="GIN186" s="3"/>
      <c r="GIO186" s="3"/>
      <c r="GIP186" s="3"/>
      <c r="GIQ186" s="3"/>
      <c r="GIR186" s="3"/>
      <c r="GIS186" s="3"/>
      <c r="GIT186" s="3"/>
      <c r="GIU186" s="3"/>
      <c r="GIV186" s="3"/>
      <c r="GIW186" s="3"/>
      <c r="GIX186" s="3"/>
      <c r="GIY186" s="3"/>
      <c r="GIZ186" s="3"/>
      <c r="GJA186" s="3"/>
      <c r="GJB186" s="3"/>
      <c r="GJC186" s="3"/>
      <c r="GJD186" s="3"/>
      <c r="GJE186" s="3"/>
      <c r="GJF186" s="3"/>
      <c r="GJG186" s="3"/>
      <c r="GJH186" s="3"/>
      <c r="GJI186" s="3"/>
      <c r="GJJ186" s="3"/>
      <c r="GJK186" s="3"/>
      <c r="GJL186" s="3"/>
      <c r="GJM186" s="3"/>
      <c r="GJN186" s="3"/>
      <c r="GJO186" s="3"/>
      <c r="GJP186" s="3"/>
      <c r="GJQ186" s="3"/>
      <c r="GJR186" s="3"/>
      <c r="GJS186" s="3"/>
      <c r="GJT186" s="3"/>
      <c r="GJU186" s="3"/>
      <c r="GJV186" s="3"/>
      <c r="GJW186" s="3"/>
      <c r="GJX186" s="3"/>
      <c r="GJY186" s="3"/>
      <c r="GJZ186" s="3"/>
      <c r="GKA186" s="3"/>
      <c r="GKB186" s="3"/>
      <c r="GKC186" s="3"/>
      <c r="GKD186" s="3"/>
      <c r="GKE186" s="3"/>
      <c r="GKF186" s="3"/>
      <c r="GKG186" s="3"/>
      <c r="GKH186" s="3"/>
      <c r="GKI186" s="3"/>
      <c r="GKJ186" s="3"/>
      <c r="GKK186" s="3"/>
      <c r="GKL186" s="3"/>
      <c r="GKM186" s="3"/>
      <c r="GKN186" s="3"/>
      <c r="GKO186" s="3"/>
      <c r="GKP186" s="3"/>
      <c r="GKQ186" s="3"/>
      <c r="GKR186" s="3"/>
      <c r="GKS186" s="3"/>
      <c r="GKT186" s="3"/>
      <c r="GKU186" s="3"/>
      <c r="GKV186" s="3"/>
      <c r="GKW186" s="3"/>
      <c r="GKX186" s="3"/>
      <c r="GKY186" s="3"/>
      <c r="GKZ186" s="3"/>
      <c r="GLA186" s="3"/>
      <c r="GLB186" s="3"/>
      <c r="GLC186" s="3"/>
      <c r="GLD186" s="3"/>
      <c r="GLE186" s="3"/>
      <c r="GLF186" s="3"/>
      <c r="GLG186" s="3"/>
      <c r="GLH186" s="3"/>
      <c r="GLI186" s="3"/>
      <c r="GLJ186" s="3"/>
      <c r="GLK186" s="3"/>
      <c r="GLL186" s="3"/>
      <c r="GLM186" s="3"/>
      <c r="GLN186" s="3"/>
      <c r="GLO186" s="3"/>
      <c r="GLP186" s="3"/>
      <c r="GLQ186" s="3"/>
      <c r="GLR186" s="3"/>
      <c r="GLS186" s="3"/>
      <c r="GLT186" s="3"/>
      <c r="GLU186" s="3"/>
      <c r="GLV186" s="3"/>
      <c r="GLW186" s="3"/>
      <c r="GLX186" s="3"/>
      <c r="GLY186" s="3"/>
      <c r="GLZ186" s="3"/>
      <c r="GMA186" s="3"/>
      <c r="GMB186" s="3"/>
      <c r="GMC186" s="3"/>
      <c r="GMD186" s="3"/>
      <c r="GME186" s="3"/>
      <c r="GMF186" s="3"/>
      <c r="GMG186" s="3"/>
      <c r="GMH186" s="3"/>
      <c r="GMI186" s="3"/>
      <c r="GMJ186" s="3"/>
      <c r="GMK186" s="3"/>
      <c r="GML186" s="3"/>
      <c r="GMM186" s="3"/>
      <c r="GMN186" s="3"/>
      <c r="GMO186" s="3"/>
      <c r="GMP186" s="3"/>
      <c r="GMQ186" s="3"/>
      <c r="GMR186" s="3"/>
      <c r="GMS186" s="3"/>
      <c r="GMT186" s="3"/>
      <c r="GMU186" s="3"/>
      <c r="GMV186" s="3"/>
      <c r="GMW186" s="3"/>
      <c r="GMX186" s="3"/>
      <c r="GMY186" s="3"/>
      <c r="GMZ186" s="3"/>
      <c r="GNA186" s="3"/>
      <c r="GNB186" s="3"/>
      <c r="GNC186" s="3"/>
      <c r="GND186" s="3"/>
      <c r="GNE186" s="3"/>
      <c r="GNF186" s="3"/>
      <c r="GNG186" s="3"/>
      <c r="GNH186" s="3"/>
      <c r="GNI186" s="3"/>
      <c r="GNJ186" s="3"/>
      <c r="GNK186" s="3"/>
      <c r="GNL186" s="3"/>
      <c r="GNM186" s="3"/>
      <c r="GNN186" s="3"/>
      <c r="GNO186" s="3"/>
      <c r="GNP186" s="3"/>
      <c r="GNQ186" s="3"/>
      <c r="GNR186" s="3"/>
      <c r="GNS186" s="3"/>
      <c r="GNT186" s="3"/>
      <c r="GNU186" s="3"/>
      <c r="GNV186" s="3"/>
      <c r="GNW186" s="3"/>
      <c r="GNX186" s="3"/>
      <c r="GNY186" s="3"/>
      <c r="GNZ186" s="3"/>
      <c r="GOA186" s="3"/>
      <c r="GOB186" s="3"/>
      <c r="GOC186" s="3"/>
      <c r="GOD186" s="3"/>
      <c r="GOE186" s="3"/>
      <c r="GOF186" s="3"/>
      <c r="GOG186" s="3"/>
      <c r="GOH186" s="3"/>
      <c r="GOI186" s="3"/>
      <c r="GOJ186" s="3"/>
      <c r="GOK186" s="3"/>
      <c r="GOL186" s="3"/>
      <c r="GOM186" s="3"/>
      <c r="GON186" s="3"/>
      <c r="GOO186" s="3"/>
      <c r="GOP186" s="3"/>
      <c r="GOQ186" s="3"/>
      <c r="GOR186" s="3"/>
      <c r="GOS186" s="3"/>
      <c r="GOT186" s="3"/>
      <c r="GOU186" s="3"/>
      <c r="GOV186" s="3"/>
      <c r="GOW186" s="3"/>
      <c r="GOX186" s="3"/>
      <c r="GOY186" s="3"/>
      <c r="GOZ186" s="3"/>
      <c r="GPA186" s="3"/>
      <c r="GPB186" s="3"/>
      <c r="GPC186" s="3"/>
      <c r="GPD186" s="3"/>
      <c r="GPE186" s="3"/>
      <c r="GPF186" s="3"/>
      <c r="GPG186" s="3"/>
      <c r="GPH186" s="3"/>
      <c r="GPI186" s="3"/>
      <c r="GPJ186" s="3"/>
      <c r="GPK186" s="3"/>
      <c r="GPL186" s="3"/>
      <c r="GPM186" s="3"/>
      <c r="GPN186" s="3"/>
      <c r="GPO186" s="3"/>
      <c r="GPP186" s="3"/>
      <c r="GPQ186" s="3"/>
      <c r="GPR186" s="3"/>
      <c r="GPS186" s="3"/>
      <c r="GPT186" s="3"/>
      <c r="GPU186" s="3"/>
      <c r="GPV186" s="3"/>
      <c r="GPW186" s="3"/>
      <c r="GPX186" s="3"/>
      <c r="GPY186" s="3"/>
      <c r="GPZ186" s="3"/>
      <c r="GQA186" s="3"/>
      <c r="GQB186" s="3"/>
      <c r="GQC186" s="3"/>
      <c r="GQD186" s="3"/>
      <c r="GQE186" s="3"/>
      <c r="GQF186" s="3"/>
      <c r="GQG186" s="3"/>
      <c r="GQH186" s="3"/>
      <c r="GQI186" s="3"/>
      <c r="GQJ186" s="3"/>
      <c r="GQK186" s="3"/>
      <c r="GQL186" s="3"/>
      <c r="GQM186" s="3"/>
      <c r="GQN186" s="3"/>
      <c r="GQO186" s="3"/>
      <c r="GQP186" s="3"/>
      <c r="GQQ186" s="3"/>
      <c r="GQR186" s="3"/>
      <c r="GQS186" s="3"/>
      <c r="GQT186" s="3"/>
      <c r="GQU186" s="3"/>
      <c r="GQV186" s="3"/>
      <c r="GQW186" s="3"/>
      <c r="GQX186" s="3"/>
      <c r="GQY186" s="3"/>
      <c r="GQZ186" s="3"/>
      <c r="GRA186" s="3"/>
      <c r="GRB186" s="3"/>
      <c r="GRC186" s="3"/>
      <c r="GRD186" s="3"/>
      <c r="GRE186" s="3"/>
      <c r="GRF186" s="3"/>
      <c r="GRG186" s="3"/>
      <c r="GRH186" s="3"/>
      <c r="GRI186" s="3"/>
      <c r="GRJ186" s="3"/>
      <c r="GRK186" s="3"/>
      <c r="GRL186" s="3"/>
      <c r="GRM186" s="3"/>
      <c r="GRN186" s="3"/>
      <c r="GRO186" s="3"/>
      <c r="GRP186" s="3"/>
      <c r="GRQ186" s="3"/>
      <c r="GRR186" s="3"/>
      <c r="GRS186" s="3"/>
      <c r="GRT186" s="3"/>
      <c r="GRU186" s="3"/>
      <c r="GRV186" s="3"/>
      <c r="GRW186" s="3"/>
      <c r="GRX186" s="3"/>
      <c r="GRY186" s="3"/>
      <c r="GRZ186" s="3"/>
      <c r="GSA186" s="3"/>
      <c r="GSB186" s="3"/>
      <c r="GSC186" s="3"/>
      <c r="GSD186" s="3"/>
      <c r="GSE186" s="3"/>
      <c r="GSF186" s="3"/>
      <c r="GSG186" s="3"/>
      <c r="GSH186" s="3"/>
      <c r="GSI186" s="3"/>
      <c r="GSJ186" s="3"/>
      <c r="GSK186" s="3"/>
      <c r="GSL186" s="3"/>
      <c r="GSM186" s="3"/>
      <c r="GSN186" s="3"/>
      <c r="GSO186" s="3"/>
      <c r="GSP186" s="3"/>
      <c r="GSQ186" s="3"/>
      <c r="GSR186" s="3"/>
      <c r="GSS186" s="3"/>
      <c r="GST186" s="3"/>
      <c r="GSU186" s="3"/>
      <c r="GSV186" s="3"/>
      <c r="GSW186" s="3"/>
      <c r="GSX186" s="3"/>
      <c r="GSY186" s="3"/>
      <c r="GSZ186" s="3"/>
      <c r="GTA186" s="3"/>
      <c r="GTB186" s="3"/>
      <c r="GTC186" s="3"/>
      <c r="GTD186" s="3"/>
      <c r="GTE186" s="3"/>
      <c r="GTF186" s="3"/>
      <c r="GTG186" s="3"/>
      <c r="GTH186" s="3"/>
      <c r="GTI186" s="3"/>
      <c r="GTJ186" s="3"/>
      <c r="GTK186" s="3"/>
      <c r="GTL186" s="3"/>
      <c r="GTM186" s="3"/>
      <c r="GTN186" s="3"/>
      <c r="GTO186" s="3"/>
      <c r="GTP186" s="3"/>
      <c r="GTQ186" s="3"/>
      <c r="GTR186" s="3"/>
      <c r="GTS186" s="3"/>
      <c r="GTT186" s="3"/>
      <c r="GTU186" s="3"/>
      <c r="GTV186" s="3"/>
      <c r="GTW186" s="3"/>
      <c r="GTX186" s="3"/>
      <c r="GTY186" s="3"/>
      <c r="GTZ186" s="3"/>
      <c r="GUA186" s="3"/>
      <c r="GUB186" s="3"/>
      <c r="GUC186" s="3"/>
      <c r="GUD186" s="3"/>
      <c r="GUE186" s="3"/>
      <c r="GUF186" s="3"/>
      <c r="GUG186" s="3"/>
      <c r="GUH186" s="3"/>
      <c r="GUI186" s="3"/>
      <c r="GUJ186" s="3"/>
      <c r="GUK186" s="3"/>
      <c r="GUL186" s="3"/>
      <c r="GUM186" s="3"/>
      <c r="GUN186" s="3"/>
      <c r="GUO186" s="3"/>
      <c r="GUP186" s="3"/>
      <c r="GUQ186" s="3"/>
      <c r="GUR186" s="3"/>
      <c r="GUS186" s="3"/>
      <c r="GUT186" s="3"/>
      <c r="GUU186" s="3"/>
      <c r="GUV186" s="3"/>
      <c r="GUW186" s="3"/>
      <c r="GUX186" s="3"/>
      <c r="GUY186" s="3"/>
      <c r="GUZ186" s="3"/>
      <c r="GVA186" s="3"/>
      <c r="GVB186" s="3"/>
      <c r="GVC186" s="3"/>
      <c r="GVD186" s="3"/>
      <c r="GVE186" s="3"/>
      <c r="GVF186" s="3"/>
      <c r="GVG186" s="3"/>
      <c r="GVH186" s="3"/>
      <c r="GVI186" s="3"/>
      <c r="GVJ186" s="3"/>
      <c r="GVK186" s="3"/>
      <c r="GVL186" s="3"/>
      <c r="GVM186" s="3"/>
      <c r="GVN186" s="3"/>
      <c r="GVO186" s="3"/>
      <c r="GVP186" s="3"/>
      <c r="GVQ186" s="3"/>
      <c r="GVR186" s="3"/>
      <c r="GVS186" s="3"/>
      <c r="GVT186" s="3"/>
      <c r="GVU186" s="3"/>
      <c r="GVV186" s="3"/>
      <c r="GVW186" s="3"/>
      <c r="GVX186" s="3"/>
      <c r="GVY186" s="3"/>
      <c r="GVZ186" s="3"/>
      <c r="GWA186" s="3"/>
      <c r="GWB186" s="3"/>
      <c r="GWC186" s="3"/>
      <c r="GWD186" s="3"/>
      <c r="GWE186" s="3"/>
      <c r="GWF186" s="3"/>
      <c r="GWG186" s="3"/>
      <c r="GWH186" s="3"/>
      <c r="GWI186" s="3"/>
      <c r="GWJ186" s="3"/>
      <c r="GWK186" s="3"/>
      <c r="GWL186" s="3"/>
      <c r="GWM186" s="3"/>
      <c r="GWN186" s="3"/>
      <c r="GWO186" s="3"/>
      <c r="GWP186" s="3"/>
      <c r="GWQ186" s="3"/>
      <c r="GWR186" s="3"/>
      <c r="GWS186" s="3"/>
      <c r="GWT186" s="3"/>
      <c r="GWU186" s="3"/>
      <c r="GWV186" s="3"/>
      <c r="GWW186" s="3"/>
      <c r="GWX186" s="3"/>
      <c r="GWY186" s="3"/>
      <c r="GWZ186" s="3"/>
      <c r="GXA186" s="3"/>
      <c r="GXB186" s="3"/>
      <c r="GXC186" s="3"/>
      <c r="GXD186" s="3"/>
      <c r="GXE186" s="3"/>
      <c r="GXF186" s="3"/>
      <c r="GXG186" s="3"/>
      <c r="GXH186" s="3"/>
      <c r="GXI186" s="3"/>
      <c r="GXJ186" s="3"/>
      <c r="GXK186" s="3"/>
      <c r="GXL186" s="3"/>
      <c r="GXM186" s="3"/>
      <c r="GXN186" s="3"/>
      <c r="GXO186" s="3"/>
      <c r="GXP186" s="3"/>
      <c r="GXQ186" s="3"/>
      <c r="GXR186" s="3"/>
      <c r="GXS186" s="3"/>
      <c r="GXT186" s="3"/>
      <c r="GXU186" s="3"/>
      <c r="GXV186" s="3"/>
      <c r="GXW186" s="3"/>
      <c r="GXX186" s="3"/>
      <c r="GXY186" s="3"/>
      <c r="GXZ186" s="3"/>
      <c r="GYA186" s="3"/>
      <c r="GYB186" s="3"/>
      <c r="GYC186" s="3"/>
      <c r="GYD186" s="3"/>
      <c r="GYE186" s="3"/>
      <c r="GYF186" s="3"/>
      <c r="GYG186" s="3"/>
      <c r="GYH186" s="3"/>
      <c r="GYI186" s="3"/>
      <c r="GYJ186" s="3"/>
      <c r="GYK186" s="3"/>
      <c r="GYL186" s="3"/>
      <c r="GYM186" s="3"/>
      <c r="GYN186" s="3"/>
      <c r="GYO186" s="3"/>
      <c r="GYP186" s="3"/>
      <c r="GYQ186" s="3"/>
      <c r="GYR186" s="3"/>
      <c r="GYS186" s="3"/>
      <c r="GYT186" s="3"/>
      <c r="GYU186" s="3"/>
      <c r="GYV186" s="3"/>
      <c r="GYW186" s="3"/>
      <c r="GYX186" s="3"/>
      <c r="GYY186" s="3"/>
      <c r="GYZ186" s="3"/>
      <c r="GZA186" s="3"/>
      <c r="GZB186" s="3"/>
      <c r="GZC186" s="3"/>
      <c r="GZD186" s="3"/>
      <c r="GZE186" s="3"/>
      <c r="GZF186" s="3"/>
      <c r="GZG186" s="3"/>
      <c r="GZH186" s="3"/>
      <c r="GZI186" s="3"/>
      <c r="GZJ186" s="3"/>
      <c r="GZK186" s="3"/>
      <c r="GZL186" s="3"/>
      <c r="GZM186" s="3"/>
      <c r="GZN186" s="3"/>
      <c r="GZO186" s="3"/>
      <c r="GZP186" s="3"/>
      <c r="GZQ186" s="3"/>
      <c r="GZR186" s="3"/>
      <c r="GZS186" s="3"/>
      <c r="GZT186" s="3"/>
      <c r="GZU186" s="3"/>
      <c r="GZV186" s="3"/>
      <c r="GZW186" s="3"/>
      <c r="GZX186" s="3"/>
      <c r="GZY186" s="3"/>
      <c r="GZZ186" s="3"/>
      <c r="HAA186" s="3"/>
      <c r="HAB186" s="3"/>
      <c r="HAC186" s="3"/>
      <c r="HAD186" s="3"/>
      <c r="HAE186" s="3"/>
      <c r="HAF186" s="3"/>
      <c r="HAG186" s="3"/>
      <c r="HAH186" s="3"/>
      <c r="HAI186" s="3"/>
      <c r="HAJ186" s="3"/>
      <c r="HAK186" s="3"/>
      <c r="HAL186" s="3"/>
      <c r="HAM186" s="3"/>
      <c r="HAN186" s="3"/>
      <c r="HAO186" s="3"/>
      <c r="HAP186" s="3"/>
      <c r="HAQ186" s="3"/>
      <c r="HAR186" s="3"/>
      <c r="HAS186" s="3"/>
      <c r="HAT186" s="3"/>
      <c r="HAU186" s="3"/>
      <c r="HAV186" s="3"/>
      <c r="HAW186" s="3"/>
      <c r="HAX186" s="3"/>
      <c r="HAY186" s="3"/>
      <c r="HAZ186" s="3"/>
      <c r="HBA186" s="3"/>
      <c r="HBB186" s="3"/>
      <c r="HBC186" s="3"/>
      <c r="HBD186" s="3"/>
      <c r="HBE186" s="3"/>
      <c r="HBF186" s="3"/>
      <c r="HBG186" s="3"/>
      <c r="HBH186" s="3"/>
      <c r="HBI186" s="3"/>
      <c r="HBJ186" s="3"/>
      <c r="HBK186" s="3"/>
      <c r="HBL186" s="3"/>
      <c r="HBM186" s="3"/>
      <c r="HBN186" s="3"/>
      <c r="HBO186" s="3"/>
      <c r="HBP186" s="3"/>
      <c r="HBQ186" s="3"/>
      <c r="HBR186" s="3"/>
      <c r="HBS186" s="3"/>
      <c r="HBT186" s="3"/>
      <c r="HBU186" s="3"/>
      <c r="HBV186" s="3"/>
      <c r="HBW186" s="3"/>
      <c r="HBX186" s="3"/>
      <c r="HBY186" s="3"/>
      <c r="HBZ186" s="3"/>
      <c r="HCA186" s="3"/>
      <c r="HCB186" s="3"/>
      <c r="HCC186" s="3"/>
      <c r="HCD186" s="3"/>
      <c r="HCE186" s="3"/>
      <c r="HCF186" s="3"/>
      <c r="HCG186" s="3"/>
      <c r="HCH186" s="3"/>
      <c r="HCI186" s="3"/>
      <c r="HCJ186" s="3"/>
      <c r="HCK186" s="3"/>
      <c r="HCL186" s="3"/>
      <c r="HCM186" s="3"/>
      <c r="HCN186" s="3"/>
      <c r="HCO186" s="3"/>
      <c r="HCP186" s="3"/>
      <c r="HCQ186" s="3"/>
      <c r="HCR186" s="3"/>
      <c r="HCS186" s="3"/>
      <c r="HCT186" s="3"/>
      <c r="HCU186" s="3"/>
      <c r="HCV186" s="3"/>
      <c r="HCW186" s="3"/>
      <c r="HCX186" s="3"/>
      <c r="HCY186" s="3"/>
      <c r="HCZ186" s="3"/>
      <c r="HDA186" s="3"/>
      <c r="HDB186" s="3"/>
      <c r="HDC186" s="3"/>
      <c r="HDD186" s="3"/>
      <c r="HDE186" s="3"/>
      <c r="HDF186" s="3"/>
      <c r="HDG186" s="3"/>
      <c r="HDH186" s="3"/>
      <c r="HDI186" s="3"/>
      <c r="HDJ186" s="3"/>
      <c r="HDK186" s="3"/>
      <c r="HDL186" s="3"/>
      <c r="HDM186" s="3"/>
      <c r="HDN186" s="3"/>
      <c r="HDO186" s="3"/>
      <c r="HDP186" s="3"/>
      <c r="HDQ186" s="3"/>
      <c r="HDR186" s="3"/>
      <c r="HDS186" s="3"/>
      <c r="HDT186" s="3"/>
      <c r="HDU186" s="3"/>
      <c r="HDV186" s="3"/>
      <c r="HDW186" s="3"/>
      <c r="HDX186" s="3"/>
      <c r="HDY186" s="3"/>
      <c r="HDZ186" s="3"/>
      <c r="HEA186" s="3"/>
      <c r="HEB186" s="3"/>
      <c r="HEC186" s="3"/>
      <c r="HED186" s="3"/>
      <c r="HEE186" s="3"/>
      <c r="HEF186" s="3"/>
      <c r="HEG186" s="3"/>
      <c r="HEH186" s="3"/>
      <c r="HEI186" s="3"/>
      <c r="HEJ186" s="3"/>
      <c r="HEK186" s="3"/>
      <c r="HEL186" s="3"/>
      <c r="HEM186" s="3"/>
      <c r="HEN186" s="3"/>
      <c r="HEO186" s="3"/>
      <c r="HEP186" s="3"/>
      <c r="HEQ186" s="3"/>
      <c r="HER186" s="3"/>
      <c r="HES186" s="3"/>
      <c r="HET186" s="3"/>
      <c r="HEU186" s="3"/>
      <c r="HEV186" s="3"/>
      <c r="HEW186" s="3"/>
      <c r="HEX186" s="3"/>
      <c r="HEY186" s="3"/>
      <c r="HEZ186" s="3"/>
      <c r="HFA186" s="3"/>
      <c r="HFB186" s="3"/>
      <c r="HFC186" s="3"/>
      <c r="HFD186" s="3"/>
      <c r="HFE186" s="3"/>
      <c r="HFF186" s="3"/>
      <c r="HFG186" s="3"/>
      <c r="HFH186" s="3"/>
      <c r="HFI186" s="3"/>
      <c r="HFJ186" s="3"/>
      <c r="HFK186" s="3"/>
      <c r="HFL186" s="3"/>
      <c r="HFM186" s="3"/>
      <c r="HFN186" s="3"/>
      <c r="HFO186" s="3"/>
      <c r="HFP186" s="3"/>
      <c r="HFQ186" s="3"/>
      <c r="HFR186" s="3"/>
      <c r="HFS186" s="3"/>
      <c r="HFT186" s="3"/>
      <c r="HFU186" s="3"/>
      <c r="HFV186" s="3"/>
      <c r="HFW186" s="3"/>
      <c r="HFX186" s="3"/>
      <c r="HFY186" s="3"/>
      <c r="HFZ186" s="3"/>
      <c r="HGA186" s="3"/>
      <c r="HGB186" s="3"/>
      <c r="HGC186" s="3"/>
      <c r="HGD186" s="3"/>
      <c r="HGE186" s="3"/>
      <c r="HGF186" s="3"/>
      <c r="HGG186" s="3"/>
      <c r="HGH186" s="3"/>
      <c r="HGI186" s="3"/>
      <c r="HGJ186" s="3"/>
      <c r="HGK186" s="3"/>
      <c r="HGL186" s="3"/>
      <c r="HGM186" s="3"/>
      <c r="HGN186" s="3"/>
      <c r="HGO186" s="3"/>
      <c r="HGP186" s="3"/>
      <c r="HGQ186" s="3"/>
      <c r="HGR186" s="3"/>
      <c r="HGS186" s="3"/>
      <c r="HGT186" s="3"/>
      <c r="HGU186" s="3"/>
      <c r="HGV186" s="3"/>
      <c r="HGW186" s="3"/>
      <c r="HGX186" s="3"/>
      <c r="HGY186" s="3"/>
      <c r="HGZ186" s="3"/>
      <c r="HHA186" s="3"/>
      <c r="HHB186" s="3"/>
      <c r="HHC186" s="3"/>
      <c r="HHD186" s="3"/>
      <c r="HHE186" s="3"/>
      <c r="HHF186" s="3"/>
      <c r="HHG186" s="3"/>
      <c r="HHH186" s="3"/>
      <c r="HHI186" s="3"/>
      <c r="HHJ186" s="3"/>
      <c r="HHK186" s="3"/>
      <c r="HHL186" s="3"/>
      <c r="HHM186" s="3"/>
      <c r="HHN186" s="3"/>
      <c r="HHO186" s="3"/>
      <c r="HHP186" s="3"/>
      <c r="HHQ186" s="3"/>
      <c r="HHR186" s="3"/>
      <c r="HHS186" s="3"/>
      <c r="HHT186" s="3"/>
      <c r="HHU186" s="3"/>
      <c r="HHV186" s="3"/>
      <c r="HHW186" s="3"/>
      <c r="HHX186" s="3"/>
      <c r="HHY186" s="3"/>
      <c r="HHZ186" s="3"/>
      <c r="HIA186" s="3"/>
      <c r="HIB186" s="3"/>
      <c r="HIC186" s="3"/>
      <c r="HID186" s="3"/>
      <c r="HIE186" s="3"/>
      <c r="HIF186" s="3"/>
      <c r="HIG186" s="3"/>
      <c r="HIH186" s="3"/>
      <c r="HII186" s="3"/>
      <c r="HIJ186" s="3"/>
      <c r="HIK186" s="3"/>
      <c r="HIL186" s="3"/>
      <c r="HIM186" s="3"/>
      <c r="HIN186" s="3"/>
      <c r="HIO186" s="3"/>
      <c r="HIP186" s="3"/>
      <c r="HIQ186" s="3"/>
      <c r="HIR186" s="3"/>
      <c r="HIS186" s="3"/>
      <c r="HIT186" s="3"/>
      <c r="HIU186" s="3"/>
      <c r="HIV186" s="3"/>
      <c r="HIW186" s="3"/>
      <c r="HIX186" s="3"/>
      <c r="HIY186" s="3"/>
      <c r="HIZ186" s="3"/>
      <c r="HJA186" s="3"/>
      <c r="HJB186" s="3"/>
      <c r="HJC186" s="3"/>
      <c r="HJD186" s="3"/>
      <c r="HJE186" s="3"/>
      <c r="HJF186" s="3"/>
      <c r="HJG186" s="3"/>
      <c r="HJH186" s="3"/>
      <c r="HJI186" s="3"/>
      <c r="HJJ186" s="3"/>
      <c r="HJK186" s="3"/>
      <c r="HJL186" s="3"/>
      <c r="HJM186" s="3"/>
      <c r="HJN186" s="3"/>
      <c r="HJO186" s="3"/>
      <c r="HJP186" s="3"/>
      <c r="HJQ186" s="3"/>
      <c r="HJR186" s="3"/>
      <c r="HJS186" s="3"/>
      <c r="HJT186" s="3"/>
      <c r="HJU186" s="3"/>
      <c r="HJV186" s="3"/>
      <c r="HJW186" s="3"/>
      <c r="HJX186" s="3"/>
      <c r="HJY186" s="3"/>
      <c r="HJZ186" s="3"/>
      <c r="HKA186" s="3"/>
      <c r="HKB186" s="3"/>
      <c r="HKC186" s="3"/>
      <c r="HKD186" s="3"/>
      <c r="HKE186" s="3"/>
      <c r="HKF186" s="3"/>
      <c r="HKG186" s="3"/>
      <c r="HKH186" s="3"/>
      <c r="HKI186" s="3"/>
      <c r="HKJ186" s="3"/>
      <c r="HKK186" s="3"/>
      <c r="HKL186" s="3"/>
      <c r="HKM186" s="3"/>
      <c r="HKN186" s="3"/>
      <c r="HKO186" s="3"/>
      <c r="HKP186" s="3"/>
      <c r="HKQ186" s="3"/>
      <c r="HKR186" s="3"/>
      <c r="HKS186" s="3"/>
      <c r="HKT186" s="3"/>
      <c r="HKU186" s="3"/>
      <c r="HKV186" s="3"/>
      <c r="HKW186" s="3"/>
      <c r="HKX186" s="3"/>
      <c r="HKY186" s="3"/>
      <c r="HKZ186" s="3"/>
      <c r="HLA186" s="3"/>
      <c r="HLB186" s="3"/>
      <c r="HLC186" s="3"/>
      <c r="HLD186" s="3"/>
      <c r="HLE186" s="3"/>
      <c r="HLF186" s="3"/>
      <c r="HLG186" s="3"/>
      <c r="HLH186" s="3"/>
      <c r="HLI186" s="3"/>
      <c r="HLJ186" s="3"/>
      <c r="HLK186" s="3"/>
      <c r="HLL186" s="3"/>
      <c r="HLM186" s="3"/>
      <c r="HLN186" s="3"/>
      <c r="HLO186" s="3"/>
      <c r="HLP186" s="3"/>
      <c r="HLQ186" s="3"/>
      <c r="HLR186" s="3"/>
      <c r="HLS186" s="3"/>
      <c r="HLT186" s="3"/>
      <c r="HLU186" s="3"/>
      <c r="HLV186" s="3"/>
      <c r="HLW186" s="3"/>
      <c r="HLX186" s="3"/>
      <c r="HLY186" s="3"/>
      <c r="HLZ186" s="3"/>
      <c r="HMA186" s="3"/>
      <c r="HMB186" s="3"/>
      <c r="HMC186" s="3"/>
      <c r="HMD186" s="3"/>
      <c r="HME186" s="3"/>
      <c r="HMF186" s="3"/>
      <c r="HMG186" s="3"/>
      <c r="HMH186" s="3"/>
      <c r="HMI186" s="3"/>
      <c r="HMJ186" s="3"/>
      <c r="HMK186" s="3"/>
      <c r="HML186" s="3"/>
      <c r="HMM186" s="3"/>
      <c r="HMN186" s="3"/>
      <c r="HMO186" s="3"/>
      <c r="HMP186" s="3"/>
      <c r="HMQ186" s="3"/>
      <c r="HMR186" s="3"/>
      <c r="HMS186" s="3"/>
      <c r="HMT186" s="3"/>
      <c r="HMU186" s="3"/>
      <c r="HMV186" s="3"/>
      <c r="HMW186" s="3"/>
      <c r="HMX186" s="3"/>
      <c r="HMY186" s="3"/>
      <c r="HMZ186" s="3"/>
      <c r="HNA186" s="3"/>
      <c r="HNB186" s="3"/>
      <c r="HNC186" s="3"/>
      <c r="HND186" s="3"/>
      <c r="HNE186" s="3"/>
      <c r="HNF186" s="3"/>
      <c r="HNG186" s="3"/>
      <c r="HNH186" s="3"/>
      <c r="HNI186" s="3"/>
      <c r="HNJ186" s="3"/>
      <c r="HNK186" s="3"/>
      <c r="HNL186" s="3"/>
      <c r="HNM186" s="3"/>
      <c r="HNN186" s="3"/>
      <c r="HNO186" s="3"/>
      <c r="HNP186" s="3"/>
      <c r="HNQ186" s="3"/>
      <c r="HNR186" s="3"/>
      <c r="HNS186" s="3"/>
      <c r="HNT186" s="3"/>
      <c r="HNU186" s="3"/>
      <c r="HNV186" s="3"/>
      <c r="HNW186" s="3"/>
      <c r="HNX186" s="3"/>
      <c r="HNY186" s="3"/>
      <c r="HNZ186" s="3"/>
      <c r="HOA186" s="3"/>
      <c r="HOB186" s="3"/>
      <c r="HOC186" s="3"/>
      <c r="HOD186" s="3"/>
      <c r="HOE186" s="3"/>
      <c r="HOF186" s="3"/>
      <c r="HOG186" s="3"/>
      <c r="HOH186" s="3"/>
      <c r="HOI186" s="3"/>
      <c r="HOJ186" s="3"/>
      <c r="HOK186" s="3"/>
      <c r="HOL186" s="3"/>
      <c r="HOM186" s="3"/>
      <c r="HON186" s="3"/>
      <c r="HOO186" s="3"/>
      <c r="HOP186" s="3"/>
      <c r="HOQ186" s="3"/>
      <c r="HOR186" s="3"/>
      <c r="HOS186" s="3"/>
      <c r="HOT186" s="3"/>
      <c r="HOU186" s="3"/>
      <c r="HOV186" s="3"/>
      <c r="HOW186" s="3"/>
      <c r="HOX186" s="3"/>
      <c r="HOY186" s="3"/>
      <c r="HOZ186" s="3"/>
      <c r="HPA186" s="3"/>
      <c r="HPB186" s="3"/>
      <c r="HPC186" s="3"/>
      <c r="HPD186" s="3"/>
      <c r="HPE186" s="3"/>
      <c r="HPF186" s="3"/>
      <c r="HPG186" s="3"/>
      <c r="HPH186" s="3"/>
      <c r="HPI186" s="3"/>
      <c r="HPJ186" s="3"/>
      <c r="HPK186" s="3"/>
      <c r="HPL186" s="3"/>
      <c r="HPM186" s="3"/>
      <c r="HPN186" s="3"/>
      <c r="HPO186" s="3"/>
      <c r="HPP186" s="3"/>
      <c r="HPQ186" s="3"/>
      <c r="HPR186" s="3"/>
      <c r="HPS186" s="3"/>
      <c r="HPT186" s="3"/>
      <c r="HPU186" s="3"/>
      <c r="HPV186" s="3"/>
      <c r="HPW186" s="3"/>
      <c r="HPX186" s="3"/>
      <c r="HPY186" s="3"/>
      <c r="HPZ186" s="3"/>
      <c r="HQA186" s="3"/>
      <c r="HQB186" s="3"/>
      <c r="HQC186" s="3"/>
      <c r="HQD186" s="3"/>
      <c r="HQE186" s="3"/>
      <c r="HQF186" s="3"/>
      <c r="HQG186" s="3"/>
      <c r="HQH186" s="3"/>
      <c r="HQI186" s="3"/>
      <c r="HQJ186" s="3"/>
      <c r="HQK186" s="3"/>
      <c r="HQL186" s="3"/>
      <c r="HQM186" s="3"/>
      <c r="HQN186" s="3"/>
      <c r="HQO186" s="3"/>
      <c r="HQP186" s="3"/>
      <c r="HQQ186" s="3"/>
      <c r="HQR186" s="3"/>
      <c r="HQS186" s="3"/>
      <c r="HQT186" s="3"/>
      <c r="HQU186" s="3"/>
      <c r="HQV186" s="3"/>
      <c r="HQW186" s="3"/>
      <c r="HQX186" s="3"/>
      <c r="HQY186" s="3"/>
      <c r="HQZ186" s="3"/>
      <c r="HRA186" s="3"/>
      <c r="HRB186" s="3"/>
      <c r="HRC186" s="3"/>
      <c r="HRD186" s="3"/>
      <c r="HRE186" s="3"/>
      <c r="HRF186" s="3"/>
      <c r="HRG186" s="3"/>
      <c r="HRH186" s="3"/>
      <c r="HRI186" s="3"/>
      <c r="HRJ186" s="3"/>
      <c r="HRK186" s="3"/>
      <c r="HRL186" s="3"/>
      <c r="HRM186" s="3"/>
      <c r="HRN186" s="3"/>
      <c r="HRO186" s="3"/>
      <c r="HRP186" s="3"/>
      <c r="HRQ186" s="3"/>
      <c r="HRR186" s="3"/>
      <c r="HRS186" s="3"/>
      <c r="HRT186" s="3"/>
      <c r="HRU186" s="3"/>
      <c r="HRV186" s="3"/>
      <c r="HRW186" s="3"/>
      <c r="HRX186" s="3"/>
      <c r="HRY186" s="3"/>
      <c r="HRZ186" s="3"/>
      <c r="HSA186" s="3"/>
      <c r="HSB186" s="3"/>
      <c r="HSC186" s="3"/>
      <c r="HSD186" s="3"/>
      <c r="HSE186" s="3"/>
      <c r="HSF186" s="3"/>
      <c r="HSG186" s="3"/>
      <c r="HSH186" s="3"/>
      <c r="HSI186" s="3"/>
      <c r="HSJ186" s="3"/>
      <c r="HSK186" s="3"/>
      <c r="HSL186" s="3"/>
      <c r="HSM186" s="3"/>
      <c r="HSN186" s="3"/>
      <c r="HSO186" s="3"/>
      <c r="HSP186" s="3"/>
      <c r="HSQ186" s="3"/>
      <c r="HSR186" s="3"/>
      <c r="HSS186" s="3"/>
      <c r="HST186" s="3"/>
      <c r="HSU186" s="3"/>
      <c r="HSV186" s="3"/>
      <c r="HSW186" s="3"/>
      <c r="HSX186" s="3"/>
      <c r="HSY186" s="3"/>
      <c r="HSZ186" s="3"/>
      <c r="HTA186" s="3"/>
      <c r="HTB186" s="3"/>
      <c r="HTC186" s="3"/>
      <c r="HTD186" s="3"/>
      <c r="HTE186" s="3"/>
      <c r="HTF186" s="3"/>
      <c r="HTG186" s="3"/>
      <c r="HTH186" s="3"/>
      <c r="HTI186" s="3"/>
      <c r="HTJ186" s="3"/>
      <c r="HTK186" s="3"/>
      <c r="HTL186" s="3"/>
      <c r="HTM186" s="3"/>
      <c r="HTN186" s="3"/>
      <c r="HTO186" s="3"/>
      <c r="HTP186" s="3"/>
      <c r="HTQ186" s="3"/>
      <c r="HTR186" s="3"/>
      <c r="HTS186" s="3"/>
      <c r="HTT186" s="3"/>
      <c r="HTU186" s="3"/>
      <c r="HTV186" s="3"/>
      <c r="HTW186" s="3"/>
      <c r="HTX186" s="3"/>
      <c r="HTY186" s="3"/>
      <c r="HTZ186" s="3"/>
      <c r="HUA186" s="3"/>
      <c r="HUB186" s="3"/>
      <c r="HUC186" s="3"/>
      <c r="HUD186" s="3"/>
      <c r="HUE186" s="3"/>
      <c r="HUF186" s="3"/>
      <c r="HUG186" s="3"/>
      <c r="HUH186" s="3"/>
      <c r="HUI186" s="3"/>
      <c r="HUJ186" s="3"/>
      <c r="HUK186" s="3"/>
      <c r="HUL186" s="3"/>
      <c r="HUM186" s="3"/>
      <c r="HUN186" s="3"/>
      <c r="HUO186" s="3"/>
      <c r="HUP186" s="3"/>
      <c r="HUQ186" s="3"/>
      <c r="HUR186" s="3"/>
      <c r="HUS186" s="3"/>
      <c r="HUT186" s="3"/>
      <c r="HUU186" s="3"/>
      <c r="HUV186" s="3"/>
      <c r="HUW186" s="3"/>
      <c r="HUX186" s="3"/>
      <c r="HUY186" s="3"/>
      <c r="HUZ186" s="3"/>
      <c r="HVA186" s="3"/>
      <c r="HVB186" s="3"/>
      <c r="HVC186" s="3"/>
      <c r="HVD186" s="3"/>
      <c r="HVE186" s="3"/>
      <c r="HVF186" s="3"/>
      <c r="HVG186" s="3"/>
      <c r="HVH186" s="3"/>
      <c r="HVI186" s="3"/>
      <c r="HVJ186" s="3"/>
      <c r="HVK186" s="3"/>
      <c r="HVL186" s="3"/>
      <c r="HVM186" s="3"/>
      <c r="HVN186" s="3"/>
      <c r="HVO186" s="3"/>
      <c r="HVP186" s="3"/>
      <c r="HVQ186" s="3"/>
      <c r="HVR186" s="3"/>
      <c r="HVS186" s="3"/>
      <c r="HVT186" s="3"/>
      <c r="HVU186" s="3"/>
      <c r="HVV186" s="3"/>
      <c r="HVW186" s="3"/>
      <c r="HVX186" s="3"/>
      <c r="HVY186" s="3"/>
      <c r="HVZ186" s="3"/>
      <c r="HWA186" s="3"/>
      <c r="HWB186" s="3"/>
      <c r="HWC186" s="3"/>
      <c r="HWD186" s="3"/>
      <c r="HWE186" s="3"/>
      <c r="HWF186" s="3"/>
      <c r="HWG186" s="3"/>
      <c r="HWH186" s="3"/>
      <c r="HWI186" s="3"/>
      <c r="HWJ186" s="3"/>
      <c r="HWK186" s="3"/>
      <c r="HWL186" s="3"/>
      <c r="HWM186" s="3"/>
      <c r="HWN186" s="3"/>
      <c r="HWO186" s="3"/>
      <c r="HWP186" s="3"/>
      <c r="HWQ186" s="3"/>
      <c r="HWR186" s="3"/>
      <c r="HWS186" s="3"/>
      <c r="HWT186" s="3"/>
      <c r="HWU186" s="3"/>
      <c r="HWV186" s="3"/>
      <c r="HWW186" s="3"/>
      <c r="HWX186" s="3"/>
      <c r="HWY186" s="3"/>
      <c r="HWZ186" s="3"/>
      <c r="HXA186" s="3"/>
      <c r="HXB186" s="3"/>
      <c r="HXC186" s="3"/>
      <c r="HXD186" s="3"/>
      <c r="HXE186" s="3"/>
      <c r="HXF186" s="3"/>
      <c r="HXG186" s="3"/>
      <c r="HXH186" s="3"/>
      <c r="HXI186" s="3"/>
      <c r="HXJ186" s="3"/>
      <c r="HXK186" s="3"/>
      <c r="HXL186" s="3"/>
      <c r="HXM186" s="3"/>
      <c r="HXN186" s="3"/>
      <c r="HXO186" s="3"/>
      <c r="HXP186" s="3"/>
      <c r="HXQ186" s="3"/>
      <c r="HXR186" s="3"/>
      <c r="HXS186" s="3"/>
      <c r="HXT186" s="3"/>
      <c r="HXU186" s="3"/>
      <c r="HXV186" s="3"/>
      <c r="HXW186" s="3"/>
      <c r="HXX186" s="3"/>
      <c r="HXY186" s="3"/>
      <c r="HXZ186" s="3"/>
      <c r="HYA186" s="3"/>
      <c r="HYB186" s="3"/>
      <c r="HYC186" s="3"/>
      <c r="HYD186" s="3"/>
      <c r="HYE186" s="3"/>
      <c r="HYF186" s="3"/>
      <c r="HYG186" s="3"/>
      <c r="HYH186" s="3"/>
      <c r="HYI186" s="3"/>
      <c r="HYJ186" s="3"/>
      <c r="HYK186" s="3"/>
      <c r="HYL186" s="3"/>
      <c r="HYM186" s="3"/>
      <c r="HYN186" s="3"/>
      <c r="HYO186" s="3"/>
      <c r="HYP186" s="3"/>
      <c r="HYQ186" s="3"/>
      <c r="HYR186" s="3"/>
      <c r="HYS186" s="3"/>
      <c r="HYT186" s="3"/>
      <c r="HYU186" s="3"/>
      <c r="HYV186" s="3"/>
      <c r="HYW186" s="3"/>
      <c r="HYX186" s="3"/>
      <c r="HYY186" s="3"/>
      <c r="HYZ186" s="3"/>
      <c r="HZA186" s="3"/>
      <c r="HZB186" s="3"/>
      <c r="HZC186" s="3"/>
      <c r="HZD186" s="3"/>
      <c r="HZE186" s="3"/>
      <c r="HZF186" s="3"/>
      <c r="HZG186" s="3"/>
      <c r="HZH186" s="3"/>
      <c r="HZI186" s="3"/>
      <c r="HZJ186" s="3"/>
      <c r="HZK186" s="3"/>
      <c r="HZL186" s="3"/>
      <c r="HZM186" s="3"/>
      <c r="HZN186" s="3"/>
      <c r="HZO186" s="3"/>
      <c r="HZP186" s="3"/>
      <c r="HZQ186" s="3"/>
      <c r="HZR186" s="3"/>
      <c r="HZS186" s="3"/>
      <c r="HZT186" s="3"/>
      <c r="HZU186" s="3"/>
      <c r="HZV186" s="3"/>
      <c r="HZW186" s="3"/>
      <c r="HZX186" s="3"/>
      <c r="HZY186" s="3"/>
      <c r="HZZ186" s="3"/>
      <c r="IAA186" s="3"/>
      <c r="IAB186" s="3"/>
      <c r="IAC186" s="3"/>
      <c r="IAD186" s="3"/>
      <c r="IAE186" s="3"/>
      <c r="IAF186" s="3"/>
      <c r="IAG186" s="3"/>
      <c r="IAH186" s="3"/>
      <c r="IAI186" s="3"/>
      <c r="IAJ186" s="3"/>
      <c r="IAK186" s="3"/>
      <c r="IAL186" s="3"/>
      <c r="IAM186" s="3"/>
      <c r="IAN186" s="3"/>
      <c r="IAO186" s="3"/>
      <c r="IAP186" s="3"/>
      <c r="IAQ186" s="3"/>
      <c r="IAR186" s="3"/>
      <c r="IAS186" s="3"/>
      <c r="IAT186" s="3"/>
      <c r="IAU186" s="3"/>
      <c r="IAV186" s="3"/>
      <c r="IAW186" s="3"/>
      <c r="IAX186" s="3"/>
      <c r="IAY186" s="3"/>
      <c r="IAZ186" s="3"/>
      <c r="IBA186" s="3"/>
      <c r="IBB186" s="3"/>
      <c r="IBC186" s="3"/>
      <c r="IBD186" s="3"/>
      <c r="IBE186" s="3"/>
      <c r="IBF186" s="3"/>
      <c r="IBG186" s="3"/>
      <c r="IBH186" s="3"/>
      <c r="IBI186" s="3"/>
      <c r="IBJ186" s="3"/>
      <c r="IBK186" s="3"/>
      <c r="IBL186" s="3"/>
      <c r="IBM186" s="3"/>
      <c r="IBN186" s="3"/>
      <c r="IBO186" s="3"/>
      <c r="IBP186" s="3"/>
      <c r="IBQ186" s="3"/>
      <c r="IBR186" s="3"/>
      <c r="IBS186" s="3"/>
      <c r="IBT186" s="3"/>
      <c r="IBU186" s="3"/>
      <c r="IBV186" s="3"/>
      <c r="IBW186" s="3"/>
      <c r="IBX186" s="3"/>
      <c r="IBY186" s="3"/>
      <c r="IBZ186" s="3"/>
      <c r="ICA186" s="3"/>
      <c r="ICB186" s="3"/>
      <c r="ICC186" s="3"/>
      <c r="ICD186" s="3"/>
      <c r="ICE186" s="3"/>
      <c r="ICF186" s="3"/>
      <c r="ICG186" s="3"/>
      <c r="ICH186" s="3"/>
      <c r="ICI186" s="3"/>
      <c r="ICJ186" s="3"/>
      <c r="ICK186" s="3"/>
      <c r="ICL186" s="3"/>
      <c r="ICM186" s="3"/>
      <c r="ICN186" s="3"/>
      <c r="ICO186" s="3"/>
      <c r="ICP186" s="3"/>
      <c r="ICQ186" s="3"/>
      <c r="ICR186" s="3"/>
      <c r="ICS186" s="3"/>
      <c r="ICT186" s="3"/>
      <c r="ICU186" s="3"/>
      <c r="ICV186" s="3"/>
      <c r="ICW186" s="3"/>
      <c r="ICX186" s="3"/>
      <c r="ICY186" s="3"/>
      <c r="ICZ186" s="3"/>
      <c r="IDA186" s="3"/>
      <c r="IDB186" s="3"/>
      <c r="IDC186" s="3"/>
      <c r="IDD186" s="3"/>
      <c r="IDE186" s="3"/>
      <c r="IDF186" s="3"/>
      <c r="IDG186" s="3"/>
      <c r="IDH186" s="3"/>
      <c r="IDI186" s="3"/>
      <c r="IDJ186" s="3"/>
      <c r="IDK186" s="3"/>
      <c r="IDL186" s="3"/>
      <c r="IDM186" s="3"/>
      <c r="IDN186" s="3"/>
      <c r="IDO186" s="3"/>
      <c r="IDP186" s="3"/>
      <c r="IDQ186" s="3"/>
      <c r="IDR186" s="3"/>
      <c r="IDS186" s="3"/>
      <c r="IDT186" s="3"/>
      <c r="IDU186" s="3"/>
      <c r="IDV186" s="3"/>
      <c r="IDW186" s="3"/>
      <c r="IDX186" s="3"/>
      <c r="IDY186" s="3"/>
      <c r="IDZ186" s="3"/>
      <c r="IEA186" s="3"/>
      <c r="IEB186" s="3"/>
      <c r="IEC186" s="3"/>
      <c r="IED186" s="3"/>
      <c r="IEE186" s="3"/>
      <c r="IEF186" s="3"/>
      <c r="IEG186" s="3"/>
      <c r="IEH186" s="3"/>
      <c r="IEI186" s="3"/>
      <c r="IEJ186" s="3"/>
      <c r="IEK186" s="3"/>
      <c r="IEL186" s="3"/>
      <c r="IEM186" s="3"/>
      <c r="IEN186" s="3"/>
      <c r="IEO186" s="3"/>
      <c r="IEP186" s="3"/>
      <c r="IEQ186" s="3"/>
      <c r="IER186" s="3"/>
      <c r="IES186" s="3"/>
      <c r="IET186" s="3"/>
      <c r="IEU186" s="3"/>
      <c r="IEV186" s="3"/>
      <c r="IEW186" s="3"/>
      <c r="IEX186" s="3"/>
      <c r="IEY186" s="3"/>
      <c r="IEZ186" s="3"/>
      <c r="IFA186" s="3"/>
      <c r="IFB186" s="3"/>
      <c r="IFC186" s="3"/>
      <c r="IFD186" s="3"/>
      <c r="IFE186" s="3"/>
      <c r="IFF186" s="3"/>
      <c r="IFG186" s="3"/>
      <c r="IFH186" s="3"/>
      <c r="IFI186" s="3"/>
      <c r="IFJ186" s="3"/>
      <c r="IFK186" s="3"/>
      <c r="IFL186" s="3"/>
      <c r="IFM186" s="3"/>
      <c r="IFN186" s="3"/>
      <c r="IFO186" s="3"/>
      <c r="IFP186" s="3"/>
      <c r="IFQ186" s="3"/>
      <c r="IFR186" s="3"/>
      <c r="IFS186" s="3"/>
      <c r="IFT186" s="3"/>
      <c r="IFU186" s="3"/>
      <c r="IFV186" s="3"/>
      <c r="IFW186" s="3"/>
      <c r="IFX186" s="3"/>
      <c r="IFY186" s="3"/>
      <c r="IFZ186" s="3"/>
      <c r="IGA186" s="3"/>
      <c r="IGB186" s="3"/>
      <c r="IGC186" s="3"/>
      <c r="IGD186" s="3"/>
      <c r="IGE186" s="3"/>
      <c r="IGF186" s="3"/>
      <c r="IGG186" s="3"/>
      <c r="IGH186" s="3"/>
      <c r="IGI186" s="3"/>
      <c r="IGJ186" s="3"/>
      <c r="IGK186" s="3"/>
      <c r="IGL186" s="3"/>
      <c r="IGM186" s="3"/>
      <c r="IGN186" s="3"/>
      <c r="IGO186" s="3"/>
      <c r="IGP186" s="3"/>
      <c r="IGQ186" s="3"/>
      <c r="IGR186" s="3"/>
      <c r="IGS186" s="3"/>
      <c r="IGT186" s="3"/>
      <c r="IGU186" s="3"/>
      <c r="IGV186" s="3"/>
      <c r="IGW186" s="3"/>
      <c r="IGX186" s="3"/>
      <c r="IGY186" s="3"/>
      <c r="IGZ186" s="3"/>
      <c r="IHA186" s="3"/>
      <c r="IHB186" s="3"/>
      <c r="IHC186" s="3"/>
      <c r="IHD186" s="3"/>
      <c r="IHE186" s="3"/>
      <c r="IHF186" s="3"/>
      <c r="IHG186" s="3"/>
      <c r="IHH186" s="3"/>
      <c r="IHI186" s="3"/>
      <c r="IHJ186" s="3"/>
      <c r="IHK186" s="3"/>
      <c r="IHL186" s="3"/>
      <c r="IHM186" s="3"/>
      <c r="IHN186" s="3"/>
      <c r="IHO186" s="3"/>
      <c r="IHP186" s="3"/>
      <c r="IHQ186" s="3"/>
      <c r="IHR186" s="3"/>
      <c r="IHS186" s="3"/>
      <c r="IHT186" s="3"/>
      <c r="IHU186" s="3"/>
      <c r="IHV186" s="3"/>
      <c r="IHW186" s="3"/>
      <c r="IHX186" s="3"/>
      <c r="IHY186" s="3"/>
      <c r="IHZ186" s="3"/>
      <c r="IIA186" s="3"/>
      <c r="IIB186" s="3"/>
      <c r="IIC186" s="3"/>
      <c r="IID186" s="3"/>
      <c r="IIE186" s="3"/>
      <c r="IIF186" s="3"/>
      <c r="IIG186" s="3"/>
      <c r="IIH186" s="3"/>
      <c r="III186" s="3"/>
      <c r="IIJ186" s="3"/>
      <c r="IIK186" s="3"/>
      <c r="IIL186" s="3"/>
      <c r="IIM186" s="3"/>
      <c r="IIN186" s="3"/>
      <c r="IIO186" s="3"/>
      <c r="IIP186" s="3"/>
      <c r="IIQ186" s="3"/>
      <c r="IIR186" s="3"/>
      <c r="IIS186" s="3"/>
      <c r="IIT186" s="3"/>
      <c r="IIU186" s="3"/>
      <c r="IIV186" s="3"/>
      <c r="IIW186" s="3"/>
      <c r="IIX186" s="3"/>
      <c r="IIY186" s="3"/>
      <c r="IIZ186" s="3"/>
      <c r="IJA186" s="3"/>
      <c r="IJB186" s="3"/>
      <c r="IJC186" s="3"/>
      <c r="IJD186" s="3"/>
      <c r="IJE186" s="3"/>
      <c r="IJF186" s="3"/>
      <c r="IJG186" s="3"/>
      <c r="IJH186" s="3"/>
      <c r="IJI186" s="3"/>
      <c r="IJJ186" s="3"/>
      <c r="IJK186" s="3"/>
      <c r="IJL186" s="3"/>
      <c r="IJM186" s="3"/>
      <c r="IJN186" s="3"/>
      <c r="IJO186" s="3"/>
      <c r="IJP186" s="3"/>
      <c r="IJQ186" s="3"/>
      <c r="IJR186" s="3"/>
      <c r="IJS186" s="3"/>
      <c r="IJT186" s="3"/>
      <c r="IJU186" s="3"/>
      <c r="IJV186" s="3"/>
      <c r="IJW186" s="3"/>
      <c r="IJX186" s="3"/>
      <c r="IJY186" s="3"/>
      <c r="IJZ186" s="3"/>
      <c r="IKA186" s="3"/>
      <c r="IKB186" s="3"/>
      <c r="IKC186" s="3"/>
      <c r="IKD186" s="3"/>
      <c r="IKE186" s="3"/>
      <c r="IKF186" s="3"/>
      <c r="IKG186" s="3"/>
      <c r="IKH186" s="3"/>
      <c r="IKI186" s="3"/>
      <c r="IKJ186" s="3"/>
      <c r="IKK186" s="3"/>
      <c r="IKL186" s="3"/>
      <c r="IKM186" s="3"/>
      <c r="IKN186" s="3"/>
      <c r="IKO186" s="3"/>
      <c r="IKP186" s="3"/>
      <c r="IKQ186" s="3"/>
      <c r="IKR186" s="3"/>
      <c r="IKS186" s="3"/>
      <c r="IKT186" s="3"/>
      <c r="IKU186" s="3"/>
      <c r="IKV186" s="3"/>
      <c r="IKW186" s="3"/>
      <c r="IKX186" s="3"/>
      <c r="IKY186" s="3"/>
      <c r="IKZ186" s="3"/>
      <c r="ILA186" s="3"/>
      <c r="ILB186" s="3"/>
      <c r="ILC186" s="3"/>
      <c r="ILD186" s="3"/>
      <c r="ILE186" s="3"/>
      <c r="ILF186" s="3"/>
      <c r="ILG186" s="3"/>
      <c r="ILH186" s="3"/>
      <c r="ILI186" s="3"/>
      <c r="ILJ186" s="3"/>
      <c r="ILK186" s="3"/>
      <c r="ILL186" s="3"/>
      <c r="ILM186" s="3"/>
      <c r="ILN186" s="3"/>
      <c r="ILO186" s="3"/>
      <c r="ILP186" s="3"/>
      <c r="ILQ186" s="3"/>
      <c r="ILR186" s="3"/>
      <c r="ILS186" s="3"/>
      <c r="ILT186" s="3"/>
      <c r="ILU186" s="3"/>
      <c r="ILV186" s="3"/>
      <c r="ILW186" s="3"/>
      <c r="ILX186" s="3"/>
      <c r="ILY186" s="3"/>
      <c r="ILZ186" s="3"/>
      <c r="IMA186" s="3"/>
      <c r="IMB186" s="3"/>
      <c r="IMC186" s="3"/>
      <c r="IMD186" s="3"/>
      <c r="IME186" s="3"/>
      <c r="IMF186" s="3"/>
      <c r="IMG186" s="3"/>
      <c r="IMH186" s="3"/>
      <c r="IMI186" s="3"/>
      <c r="IMJ186" s="3"/>
      <c r="IMK186" s="3"/>
      <c r="IML186" s="3"/>
      <c r="IMM186" s="3"/>
      <c r="IMN186" s="3"/>
      <c r="IMO186" s="3"/>
      <c r="IMP186" s="3"/>
      <c r="IMQ186" s="3"/>
      <c r="IMR186" s="3"/>
      <c r="IMS186" s="3"/>
      <c r="IMT186" s="3"/>
      <c r="IMU186" s="3"/>
      <c r="IMV186" s="3"/>
      <c r="IMW186" s="3"/>
      <c r="IMX186" s="3"/>
      <c r="IMY186" s="3"/>
      <c r="IMZ186" s="3"/>
      <c r="INA186" s="3"/>
      <c r="INB186" s="3"/>
      <c r="INC186" s="3"/>
      <c r="IND186" s="3"/>
      <c r="INE186" s="3"/>
      <c r="INF186" s="3"/>
      <c r="ING186" s="3"/>
      <c r="INH186" s="3"/>
      <c r="INI186" s="3"/>
      <c r="INJ186" s="3"/>
      <c r="INK186" s="3"/>
      <c r="INL186" s="3"/>
      <c r="INM186" s="3"/>
      <c r="INN186" s="3"/>
      <c r="INO186" s="3"/>
      <c r="INP186" s="3"/>
      <c r="INQ186" s="3"/>
      <c r="INR186" s="3"/>
      <c r="INS186" s="3"/>
      <c r="INT186" s="3"/>
      <c r="INU186" s="3"/>
      <c r="INV186" s="3"/>
      <c r="INW186" s="3"/>
      <c r="INX186" s="3"/>
      <c r="INY186" s="3"/>
      <c r="INZ186" s="3"/>
      <c r="IOA186" s="3"/>
      <c r="IOB186" s="3"/>
      <c r="IOC186" s="3"/>
      <c r="IOD186" s="3"/>
      <c r="IOE186" s="3"/>
      <c r="IOF186" s="3"/>
      <c r="IOG186" s="3"/>
      <c r="IOH186" s="3"/>
      <c r="IOI186" s="3"/>
      <c r="IOJ186" s="3"/>
      <c r="IOK186" s="3"/>
      <c r="IOL186" s="3"/>
      <c r="IOM186" s="3"/>
      <c r="ION186" s="3"/>
      <c r="IOO186" s="3"/>
      <c r="IOP186" s="3"/>
      <c r="IOQ186" s="3"/>
      <c r="IOR186" s="3"/>
      <c r="IOS186" s="3"/>
      <c r="IOT186" s="3"/>
      <c r="IOU186" s="3"/>
      <c r="IOV186" s="3"/>
      <c r="IOW186" s="3"/>
      <c r="IOX186" s="3"/>
      <c r="IOY186" s="3"/>
      <c r="IOZ186" s="3"/>
      <c r="IPA186" s="3"/>
      <c r="IPB186" s="3"/>
      <c r="IPC186" s="3"/>
      <c r="IPD186" s="3"/>
      <c r="IPE186" s="3"/>
      <c r="IPF186" s="3"/>
      <c r="IPG186" s="3"/>
      <c r="IPH186" s="3"/>
      <c r="IPI186" s="3"/>
      <c r="IPJ186" s="3"/>
      <c r="IPK186" s="3"/>
      <c r="IPL186" s="3"/>
      <c r="IPM186" s="3"/>
      <c r="IPN186" s="3"/>
      <c r="IPO186" s="3"/>
      <c r="IPP186" s="3"/>
      <c r="IPQ186" s="3"/>
      <c r="IPR186" s="3"/>
      <c r="IPS186" s="3"/>
      <c r="IPT186" s="3"/>
      <c r="IPU186" s="3"/>
      <c r="IPV186" s="3"/>
      <c r="IPW186" s="3"/>
      <c r="IPX186" s="3"/>
      <c r="IPY186" s="3"/>
      <c r="IPZ186" s="3"/>
      <c r="IQA186" s="3"/>
      <c r="IQB186" s="3"/>
      <c r="IQC186" s="3"/>
      <c r="IQD186" s="3"/>
      <c r="IQE186" s="3"/>
      <c r="IQF186" s="3"/>
      <c r="IQG186" s="3"/>
      <c r="IQH186" s="3"/>
      <c r="IQI186" s="3"/>
      <c r="IQJ186" s="3"/>
      <c r="IQK186" s="3"/>
      <c r="IQL186" s="3"/>
      <c r="IQM186" s="3"/>
      <c r="IQN186" s="3"/>
      <c r="IQO186" s="3"/>
      <c r="IQP186" s="3"/>
      <c r="IQQ186" s="3"/>
      <c r="IQR186" s="3"/>
      <c r="IQS186" s="3"/>
      <c r="IQT186" s="3"/>
      <c r="IQU186" s="3"/>
      <c r="IQV186" s="3"/>
      <c r="IQW186" s="3"/>
      <c r="IQX186" s="3"/>
      <c r="IQY186" s="3"/>
      <c r="IQZ186" s="3"/>
      <c r="IRA186" s="3"/>
      <c r="IRB186" s="3"/>
      <c r="IRC186" s="3"/>
      <c r="IRD186" s="3"/>
      <c r="IRE186" s="3"/>
      <c r="IRF186" s="3"/>
      <c r="IRG186" s="3"/>
      <c r="IRH186" s="3"/>
      <c r="IRI186" s="3"/>
      <c r="IRJ186" s="3"/>
      <c r="IRK186" s="3"/>
      <c r="IRL186" s="3"/>
      <c r="IRM186" s="3"/>
      <c r="IRN186" s="3"/>
      <c r="IRO186" s="3"/>
      <c r="IRP186" s="3"/>
      <c r="IRQ186" s="3"/>
      <c r="IRR186" s="3"/>
      <c r="IRS186" s="3"/>
      <c r="IRT186" s="3"/>
      <c r="IRU186" s="3"/>
      <c r="IRV186" s="3"/>
      <c r="IRW186" s="3"/>
      <c r="IRX186" s="3"/>
      <c r="IRY186" s="3"/>
      <c r="IRZ186" s="3"/>
      <c r="ISA186" s="3"/>
      <c r="ISB186" s="3"/>
      <c r="ISC186" s="3"/>
      <c r="ISD186" s="3"/>
      <c r="ISE186" s="3"/>
      <c r="ISF186" s="3"/>
      <c r="ISG186" s="3"/>
      <c r="ISH186" s="3"/>
      <c r="ISI186" s="3"/>
      <c r="ISJ186" s="3"/>
      <c r="ISK186" s="3"/>
      <c r="ISL186" s="3"/>
      <c r="ISM186" s="3"/>
      <c r="ISN186" s="3"/>
      <c r="ISO186" s="3"/>
      <c r="ISP186" s="3"/>
      <c r="ISQ186" s="3"/>
      <c r="ISR186" s="3"/>
      <c r="ISS186" s="3"/>
      <c r="IST186" s="3"/>
      <c r="ISU186" s="3"/>
      <c r="ISV186" s="3"/>
      <c r="ISW186" s="3"/>
      <c r="ISX186" s="3"/>
      <c r="ISY186" s="3"/>
      <c r="ISZ186" s="3"/>
      <c r="ITA186" s="3"/>
      <c r="ITB186" s="3"/>
      <c r="ITC186" s="3"/>
      <c r="ITD186" s="3"/>
      <c r="ITE186" s="3"/>
      <c r="ITF186" s="3"/>
      <c r="ITG186" s="3"/>
      <c r="ITH186" s="3"/>
      <c r="ITI186" s="3"/>
      <c r="ITJ186" s="3"/>
      <c r="ITK186" s="3"/>
      <c r="ITL186" s="3"/>
      <c r="ITM186" s="3"/>
      <c r="ITN186" s="3"/>
      <c r="ITO186" s="3"/>
      <c r="ITP186" s="3"/>
      <c r="ITQ186" s="3"/>
      <c r="ITR186" s="3"/>
      <c r="ITS186" s="3"/>
      <c r="ITT186" s="3"/>
      <c r="ITU186" s="3"/>
      <c r="ITV186" s="3"/>
      <c r="ITW186" s="3"/>
      <c r="ITX186" s="3"/>
      <c r="ITY186" s="3"/>
      <c r="ITZ186" s="3"/>
      <c r="IUA186" s="3"/>
      <c r="IUB186" s="3"/>
      <c r="IUC186" s="3"/>
      <c r="IUD186" s="3"/>
      <c r="IUE186" s="3"/>
      <c r="IUF186" s="3"/>
      <c r="IUG186" s="3"/>
      <c r="IUH186" s="3"/>
      <c r="IUI186" s="3"/>
      <c r="IUJ186" s="3"/>
      <c r="IUK186" s="3"/>
      <c r="IUL186" s="3"/>
      <c r="IUM186" s="3"/>
      <c r="IUN186" s="3"/>
      <c r="IUO186" s="3"/>
      <c r="IUP186" s="3"/>
      <c r="IUQ186" s="3"/>
      <c r="IUR186" s="3"/>
      <c r="IUS186" s="3"/>
      <c r="IUT186" s="3"/>
      <c r="IUU186" s="3"/>
      <c r="IUV186" s="3"/>
      <c r="IUW186" s="3"/>
      <c r="IUX186" s="3"/>
      <c r="IUY186" s="3"/>
      <c r="IUZ186" s="3"/>
      <c r="IVA186" s="3"/>
      <c r="IVB186" s="3"/>
      <c r="IVC186" s="3"/>
      <c r="IVD186" s="3"/>
      <c r="IVE186" s="3"/>
      <c r="IVF186" s="3"/>
      <c r="IVG186" s="3"/>
      <c r="IVH186" s="3"/>
      <c r="IVI186" s="3"/>
      <c r="IVJ186" s="3"/>
      <c r="IVK186" s="3"/>
      <c r="IVL186" s="3"/>
      <c r="IVM186" s="3"/>
      <c r="IVN186" s="3"/>
      <c r="IVO186" s="3"/>
      <c r="IVP186" s="3"/>
      <c r="IVQ186" s="3"/>
      <c r="IVR186" s="3"/>
      <c r="IVS186" s="3"/>
      <c r="IVT186" s="3"/>
      <c r="IVU186" s="3"/>
      <c r="IVV186" s="3"/>
      <c r="IVW186" s="3"/>
      <c r="IVX186" s="3"/>
      <c r="IVY186" s="3"/>
      <c r="IVZ186" s="3"/>
      <c r="IWA186" s="3"/>
      <c r="IWB186" s="3"/>
      <c r="IWC186" s="3"/>
      <c r="IWD186" s="3"/>
      <c r="IWE186" s="3"/>
      <c r="IWF186" s="3"/>
      <c r="IWG186" s="3"/>
      <c r="IWH186" s="3"/>
      <c r="IWI186" s="3"/>
      <c r="IWJ186" s="3"/>
      <c r="IWK186" s="3"/>
      <c r="IWL186" s="3"/>
      <c r="IWM186" s="3"/>
      <c r="IWN186" s="3"/>
      <c r="IWO186" s="3"/>
      <c r="IWP186" s="3"/>
      <c r="IWQ186" s="3"/>
      <c r="IWR186" s="3"/>
      <c r="IWS186" s="3"/>
      <c r="IWT186" s="3"/>
      <c r="IWU186" s="3"/>
      <c r="IWV186" s="3"/>
      <c r="IWW186" s="3"/>
      <c r="IWX186" s="3"/>
      <c r="IWY186" s="3"/>
      <c r="IWZ186" s="3"/>
      <c r="IXA186" s="3"/>
      <c r="IXB186" s="3"/>
      <c r="IXC186" s="3"/>
      <c r="IXD186" s="3"/>
      <c r="IXE186" s="3"/>
      <c r="IXF186" s="3"/>
      <c r="IXG186" s="3"/>
      <c r="IXH186" s="3"/>
      <c r="IXI186" s="3"/>
      <c r="IXJ186" s="3"/>
      <c r="IXK186" s="3"/>
      <c r="IXL186" s="3"/>
      <c r="IXM186" s="3"/>
      <c r="IXN186" s="3"/>
      <c r="IXO186" s="3"/>
      <c r="IXP186" s="3"/>
      <c r="IXQ186" s="3"/>
      <c r="IXR186" s="3"/>
      <c r="IXS186" s="3"/>
      <c r="IXT186" s="3"/>
      <c r="IXU186" s="3"/>
      <c r="IXV186" s="3"/>
      <c r="IXW186" s="3"/>
      <c r="IXX186" s="3"/>
      <c r="IXY186" s="3"/>
      <c r="IXZ186" s="3"/>
      <c r="IYA186" s="3"/>
      <c r="IYB186" s="3"/>
      <c r="IYC186" s="3"/>
      <c r="IYD186" s="3"/>
      <c r="IYE186" s="3"/>
      <c r="IYF186" s="3"/>
      <c r="IYG186" s="3"/>
      <c r="IYH186" s="3"/>
      <c r="IYI186" s="3"/>
      <c r="IYJ186" s="3"/>
      <c r="IYK186" s="3"/>
      <c r="IYL186" s="3"/>
      <c r="IYM186" s="3"/>
      <c r="IYN186" s="3"/>
      <c r="IYO186" s="3"/>
      <c r="IYP186" s="3"/>
      <c r="IYQ186" s="3"/>
      <c r="IYR186" s="3"/>
      <c r="IYS186" s="3"/>
      <c r="IYT186" s="3"/>
      <c r="IYU186" s="3"/>
      <c r="IYV186" s="3"/>
      <c r="IYW186" s="3"/>
      <c r="IYX186" s="3"/>
      <c r="IYY186" s="3"/>
      <c r="IYZ186" s="3"/>
      <c r="IZA186" s="3"/>
      <c r="IZB186" s="3"/>
      <c r="IZC186" s="3"/>
      <c r="IZD186" s="3"/>
      <c r="IZE186" s="3"/>
      <c r="IZF186" s="3"/>
      <c r="IZG186" s="3"/>
      <c r="IZH186" s="3"/>
      <c r="IZI186" s="3"/>
      <c r="IZJ186" s="3"/>
      <c r="IZK186" s="3"/>
      <c r="IZL186" s="3"/>
      <c r="IZM186" s="3"/>
      <c r="IZN186" s="3"/>
      <c r="IZO186" s="3"/>
      <c r="IZP186" s="3"/>
      <c r="IZQ186" s="3"/>
      <c r="IZR186" s="3"/>
      <c r="IZS186" s="3"/>
      <c r="IZT186" s="3"/>
      <c r="IZU186" s="3"/>
      <c r="IZV186" s="3"/>
      <c r="IZW186" s="3"/>
      <c r="IZX186" s="3"/>
      <c r="IZY186" s="3"/>
      <c r="IZZ186" s="3"/>
      <c r="JAA186" s="3"/>
      <c r="JAB186" s="3"/>
      <c r="JAC186" s="3"/>
      <c r="JAD186" s="3"/>
      <c r="JAE186" s="3"/>
      <c r="JAF186" s="3"/>
      <c r="JAG186" s="3"/>
      <c r="JAH186" s="3"/>
      <c r="JAI186" s="3"/>
      <c r="JAJ186" s="3"/>
      <c r="JAK186" s="3"/>
      <c r="JAL186" s="3"/>
      <c r="JAM186" s="3"/>
      <c r="JAN186" s="3"/>
      <c r="JAO186" s="3"/>
      <c r="JAP186" s="3"/>
      <c r="JAQ186" s="3"/>
      <c r="JAR186" s="3"/>
      <c r="JAS186" s="3"/>
      <c r="JAT186" s="3"/>
      <c r="JAU186" s="3"/>
      <c r="JAV186" s="3"/>
      <c r="JAW186" s="3"/>
      <c r="JAX186" s="3"/>
      <c r="JAY186" s="3"/>
      <c r="JAZ186" s="3"/>
      <c r="JBA186" s="3"/>
      <c r="JBB186" s="3"/>
      <c r="JBC186" s="3"/>
      <c r="JBD186" s="3"/>
      <c r="JBE186" s="3"/>
      <c r="JBF186" s="3"/>
      <c r="JBG186" s="3"/>
      <c r="JBH186" s="3"/>
      <c r="JBI186" s="3"/>
      <c r="JBJ186" s="3"/>
      <c r="JBK186" s="3"/>
      <c r="JBL186" s="3"/>
      <c r="JBM186" s="3"/>
      <c r="JBN186" s="3"/>
      <c r="JBO186" s="3"/>
      <c r="JBP186" s="3"/>
      <c r="JBQ186" s="3"/>
      <c r="JBR186" s="3"/>
      <c r="JBS186" s="3"/>
      <c r="JBT186" s="3"/>
      <c r="JBU186" s="3"/>
      <c r="JBV186" s="3"/>
      <c r="JBW186" s="3"/>
      <c r="JBX186" s="3"/>
      <c r="JBY186" s="3"/>
      <c r="JBZ186" s="3"/>
      <c r="JCA186" s="3"/>
      <c r="JCB186" s="3"/>
      <c r="JCC186" s="3"/>
      <c r="JCD186" s="3"/>
      <c r="JCE186" s="3"/>
      <c r="JCF186" s="3"/>
      <c r="JCG186" s="3"/>
      <c r="JCH186" s="3"/>
      <c r="JCI186" s="3"/>
      <c r="JCJ186" s="3"/>
      <c r="JCK186" s="3"/>
      <c r="JCL186" s="3"/>
      <c r="JCM186" s="3"/>
      <c r="JCN186" s="3"/>
      <c r="JCO186" s="3"/>
      <c r="JCP186" s="3"/>
      <c r="JCQ186" s="3"/>
      <c r="JCR186" s="3"/>
      <c r="JCS186" s="3"/>
      <c r="JCT186" s="3"/>
      <c r="JCU186" s="3"/>
      <c r="JCV186" s="3"/>
      <c r="JCW186" s="3"/>
      <c r="JCX186" s="3"/>
      <c r="JCY186" s="3"/>
      <c r="JCZ186" s="3"/>
      <c r="JDA186" s="3"/>
      <c r="JDB186" s="3"/>
      <c r="JDC186" s="3"/>
      <c r="JDD186" s="3"/>
      <c r="JDE186" s="3"/>
      <c r="JDF186" s="3"/>
      <c r="JDG186" s="3"/>
      <c r="JDH186" s="3"/>
      <c r="JDI186" s="3"/>
      <c r="JDJ186" s="3"/>
      <c r="JDK186" s="3"/>
      <c r="JDL186" s="3"/>
      <c r="JDM186" s="3"/>
      <c r="JDN186" s="3"/>
      <c r="JDO186" s="3"/>
      <c r="JDP186" s="3"/>
      <c r="JDQ186" s="3"/>
      <c r="JDR186" s="3"/>
      <c r="JDS186" s="3"/>
      <c r="JDT186" s="3"/>
      <c r="JDU186" s="3"/>
      <c r="JDV186" s="3"/>
      <c r="JDW186" s="3"/>
      <c r="JDX186" s="3"/>
      <c r="JDY186" s="3"/>
      <c r="JDZ186" s="3"/>
      <c r="JEA186" s="3"/>
      <c r="JEB186" s="3"/>
      <c r="JEC186" s="3"/>
      <c r="JED186" s="3"/>
      <c r="JEE186" s="3"/>
      <c r="JEF186" s="3"/>
      <c r="JEG186" s="3"/>
      <c r="JEH186" s="3"/>
      <c r="JEI186" s="3"/>
      <c r="JEJ186" s="3"/>
      <c r="JEK186" s="3"/>
      <c r="JEL186" s="3"/>
      <c r="JEM186" s="3"/>
      <c r="JEN186" s="3"/>
      <c r="JEO186" s="3"/>
      <c r="JEP186" s="3"/>
      <c r="JEQ186" s="3"/>
      <c r="JER186" s="3"/>
      <c r="JES186" s="3"/>
      <c r="JET186" s="3"/>
      <c r="JEU186" s="3"/>
      <c r="JEV186" s="3"/>
      <c r="JEW186" s="3"/>
      <c r="JEX186" s="3"/>
      <c r="JEY186" s="3"/>
      <c r="JEZ186" s="3"/>
      <c r="JFA186" s="3"/>
      <c r="JFB186" s="3"/>
      <c r="JFC186" s="3"/>
      <c r="JFD186" s="3"/>
      <c r="JFE186" s="3"/>
      <c r="JFF186" s="3"/>
      <c r="JFG186" s="3"/>
      <c r="JFH186" s="3"/>
      <c r="JFI186" s="3"/>
      <c r="JFJ186" s="3"/>
      <c r="JFK186" s="3"/>
      <c r="JFL186" s="3"/>
      <c r="JFM186" s="3"/>
      <c r="JFN186" s="3"/>
      <c r="JFO186" s="3"/>
      <c r="JFP186" s="3"/>
      <c r="JFQ186" s="3"/>
      <c r="JFR186" s="3"/>
      <c r="JFS186" s="3"/>
      <c r="JFT186" s="3"/>
      <c r="JFU186" s="3"/>
      <c r="JFV186" s="3"/>
      <c r="JFW186" s="3"/>
      <c r="JFX186" s="3"/>
      <c r="JFY186" s="3"/>
      <c r="JFZ186" s="3"/>
      <c r="JGA186" s="3"/>
      <c r="JGB186" s="3"/>
      <c r="JGC186" s="3"/>
      <c r="JGD186" s="3"/>
      <c r="JGE186" s="3"/>
      <c r="JGF186" s="3"/>
      <c r="JGG186" s="3"/>
      <c r="JGH186" s="3"/>
      <c r="JGI186" s="3"/>
      <c r="JGJ186" s="3"/>
      <c r="JGK186" s="3"/>
      <c r="JGL186" s="3"/>
      <c r="JGM186" s="3"/>
      <c r="JGN186" s="3"/>
      <c r="JGO186" s="3"/>
      <c r="JGP186" s="3"/>
      <c r="JGQ186" s="3"/>
      <c r="JGR186" s="3"/>
      <c r="JGS186" s="3"/>
      <c r="JGT186" s="3"/>
      <c r="JGU186" s="3"/>
      <c r="JGV186" s="3"/>
      <c r="JGW186" s="3"/>
      <c r="JGX186" s="3"/>
      <c r="JGY186" s="3"/>
      <c r="JGZ186" s="3"/>
      <c r="JHA186" s="3"/>
      <c r="JHB186" s="3"/>
      <c r="JHC186" s="3"/>
      <c r="JHD186" s="3"/>
      <c r="JHE186" s="3"/>
      <c r="JHF186" s="3"/>
      <c r="JHG186" s="3"/>
      <c r="JHH186" s="3"/>
      <c r="JHI186" s="3"/>
      <c r="JHJ186" s="3"/>
      <c r="JHK186" s="3"/>
      <c r="JHL186" s="3"/>
      <c r="JHM186" s="3"/>
      <c r="JHN186" s="3"/>
      <c r="JHO186" s="3"/>
      <c r="JHP186" s="3"/>
      <c r="JHQ186" s="3"/>
      <c r="JHR186" s="3"/>
      <c r="JHS186" s="3"/>
      <c r="JHT186" s="3"/>
      <c r="JHU186" s="3"/>
      <c r="JHV186" s="3"/>
      <c r="JHW186" s="3"/>
      <c r="JHX186" s="3"/>
      <c r="JHY186" s="3"/>
      <c r="JHZ186" s="3"/>
      <c r="JIA186" s="3"/>
      <c r="JIB186" s="3"/>
      <c r="JIC186" s="3"/>
      <c r="JID186" s="3"/>
      <c r="JIE186" s="3"/>
      <c r="JIF186" s="3"/>
      <c r="JIG186" s="3"/>
      <c r="JIH186" s="3"/>
      <c r="JII186" s="3"/>
      <c r="JIJ186" s="3"/>
      <c r="JIK186" s="3"/>
      <c r="JIL186" s="3"/>
      <c r="JIM186" s="3"/>
      <c r="JIN186" s="3"/>
      <c r="JIO186" s="3"/>
      <c r="JIP186" s="3"/>
      <c r="JIQ186" s="3"/>
      <c r="JIR186" s="3"/>
      <c r="JIS186" s="3"/>
      <c r="JIT186" s="3"/>
      <c r="JIU186" s="3"/>
      <c r="JIV186" s="3"/>
      <c r="JIW186" s="3"/>
      <c r="JIX186" s="3"/>
      <c r="JIY186" s="3"/>
      <c r="JIZ186" s="3"/>
      <c r="JJA186" s="3"/>
      <c r="JJB186" s="3"/>
      <c r="JJC186" s="3"/>
      <c r="JJD186" s="3"/>
      <c r="JJE186" s="3"/>
      <c r="JJF186" s="3"/>
      <c r="JJG186" s="3"/>
      <c r="JJH186" s="3"/>
      <c r="JJI186" s="3"/>
      <c r="JJJ186" s="3"/>
      <c r="JJK186" s="3"/>
      <c r="JJL186" s="3"/>
      <c r="JJM186" s="3"/>
      <c r="JJN186" s="3"/>
      <c r="JJO186" s="3"/>
      <c r="JJP186" s="3"/>
      <c r="JJQ186" s="3"/>
      <c r="JJR186" s="3"/>
      <c r="JJS186" s="3"/>
      <c r="JJT186" s="3"/>
      <c r="JJU186" s="3"/>
      <c r="JJV186" s="3"/>
      <c r="JJW186" s="3"/>
      <c r="JJX186" s="3"/>
      <c r="JJY186" s="3"/>
      <c r="JJZ186" s="3"/>
      <c r="JKA186" s="3"/>
      <c r="JKB186" s="3"/>
      <c r="JKC186" s="3"/>
      <c r="JKD186" s="3"/>
      <c r="JKE186" s="3"/>
      <c r="JKF186" s="3"/>
      <c r="JKG186" s="3"/>
      <c r="JKH186" s="3"/>
      <c r="JKI186" s="3"/>
      <c r="JKJ186" s="3"/>
      <c r="JKK186" s="3"/>
      <c r="JKL186" s="3"/>
      <c r="JKM186" s="3"/>
      <c r="JKN186" s="3"/>
      <c r="JKO186" s="3"/>
      <c r="JKP186" s="3"/>
      <c r="JKQ186" s="3"/>
      <c r="JKR186" s="3"/>
      <c r="JKS186" s="3"/>
      <c r="JKT186" s="3"/>
      <c r="JKU186" s="3"/>
      <c r="JKV186" s="3"/>
      <c r="JKW186" s="3"/>
      <c r="JKX186" s="3"/>
      <c r="JKY186" s="3"/>
      <c r="JKZ186" s="3"/>
      <c r="JLA186" s="3"/>
      <c r="JLB186" s="3"/>
      <c r="JLC186" s="3"/>
      <c r="JLD186" s="3"/>
      <c r="JLE186" s="3"/>
      <c r="JLF186" s="3"/>
      <c r="JLG186" s="3"/>
      <c r="JLH186" s="3"/>
      <c r="JLI186" s="3"/>
      <c r="JLJ186" s="3"/>
      <c r="JLK186" s="3"/>
      <c r="JLL186" s="3"/>
      <c r="JLM186" s="3"/>
      <c r="JLN186" s="3"/>
      <c r="JLO186" s="3"/>
      <c r="JLP186" s="3"/>
      <c r="JLQ186" s="3"/>
      <c r="JLR186" s="3"/>
      <c r="JLS186" s="3"/>
      <c r="JLT186" s="3"/>
      <c r="JLU186" s="3"/>
      <c r="JLV186" s="3"/>
      <c r="JLW186" s="3"/>
      <c r="JLX186" s="3"/>
      <c r="JLY186" s="3"/>
      <c r="JLZ186" s="3"/>
      <c r="JMA186" s="3"/>
      <c r="JMB186" s="3"/>
      <c r="JMC186" s="3"/>
      <c r="JMD186" s="3"/>
      <c r="JME186" s="3"/>
      <c r="JMF186" s="3"/>
      <c r="JMG186" s="3"/>
      <c r="JMH186" s="3"/>
      <c r="JMI186" s="3"/>
      <c r="JMJ186" s="3"/>
      <c r="JMK186" s="3"/>
      <c r="JML186" s="3"/>
      <c r="JMM186" s="3"/>
      <c r="JMN186" s="3"/>
      <c r="JMO186" s="3"/>
      <c r="JMP186" s="3"/>
      <c r="JMQ186" s="3"/>
      <c r="JMR186" s="3"/>
      <c r="JMS186" s="3"/>
      <c r="JMT186" s="3"/>
      <c r="JMU186" s="3"/>
      <c r="JMV186" s="3"/>
      <c r="JMW186" s="3"/>
      <c r="JMX186" s="3"/>
      <c r="JMY186" s="3"/>
      <c r="JMZ186" s="3"/>
      <c r="JNA186" s="3"/>
      <c r="JNB186" s="3"/>
      <c r="JNC186" s="3"/>
      <c r="JND186" s="3"/>
      <c r="JNE186" s="3"/>
      <c r="JNF186" s="3"/>
      <c r="JNG186" s="3"/>
      <c r="JNH186" s="3"/>
      <c r="JNI186" s="3"/>
      <c r="JNJ186" s="3"/>
      <c r="JNK186" s="3"/>
      <c r="JNL186" s="3"/>
      <c r="JNM186" s="3"/>
      <c r="JNN186" s="3"/>
      <c r="JNO186" s="3"/>
      <c r="JNP186" s="3"/>
      <c r="JNQ186" s="3"/>
      <c r="JNR186" s="3"/>
      <c r="JNS186" s="3"/>
      <c r="JNT186" s="3"/>
      <c r="JNU186" s="3"/>
      <c r="JNV186" s="3"/>
      <c r="JNW186" s="3"/>
      <c r="JNX186" s="3"/>
      <c r="JNY186" s="3"/>
      <c r="JNZ186" s="3"/>
      <c r="JOA186" s="3"/>
      <c r="JOB186" s="3"/>
      <c r="JOC186" s="3"/>
      <c r="JOD186" s="3"/>
      <c r="JOE186" s="3"/>
      <c r="JOF186" s="3"/>
      <c r="JOG186" s="3"/>
      <c r="JOH186" s="3"/>
      <c r="JOI186" s="3"/>
      <c r="JOJ186" s="3"/>
      <c r="JOK186" s="3"/>
      <c r="JOL186" s="3"/>
      <c r="JOM186" s="3"/>
      <c r="JON186" s="3"/>
      <c r="JOO186" s="3"/>
      <c r="JOP186" s="3"/>
      <c r="JOQ186" s="3"/>
      <c r="JOR186" s="3"/>
      <c r="JOS186" s="3"/>
      <c r="JOT186" s="3"/>
      <c r="JOU186" s="3"/>
      <c r="JOV186" s="3"/>
      <c r="JOW186" s="3"/>
      <c r="JOX186" s="3"/>
      <c r="JOY186" s="3"/>
      <c r="JOZ186" s="3"/>
      <c r="JPA186" s="3"/>
      <c r="JPB186" s="3"/>
      <c r="JPC186" s="3"/>
      <c r="JPD186" s="3"/>
      <c r="JPE186" s="3"/>
      <c r="JPF186" s="3"/>
      <c r="JPG186" s="3"/>
      <c r="JPH186" s="3"/>
      <c r="JPI186" s="3"/>
      <c r="JPJ186" s="3"/>
      <c r="JPK186" s="3"/>
      <c r="JPL186" s="3"/>
      <c r="JPM186" s="3"/>
      <c r="JPN186" s="3"/>
      <c r="JPO186" s="3"/>
      <c r="JPP186" s="3"/>
      <c r="JPQ186" s="3"/>
      <c r="JPR186" s="3"/>
      <c r="JPS186" s="3"/>
      <c r="JPT186" s="3"/>
      <c r="JPU186" s="3"/>
      <c r="JPV186" s="3"/>
      <c r="JPW186" s="3"/>
      <c r="JPX186" s="3"/>
      <c r="JPY186" s="3"/>
      <c r="JPZ186" s="3"/>
      <c r="JQA186" s="3"/>
      <c r="JQB186" s="3"/>
      <c r="JQC186" s="3"/>
      <c r="JQD186" s="3"/>
      <c r="JQE186" s="3"/>
      <c r="JQF186" s="3"/>
      <c r="JQG186" s="3"/>
      <c r="JQH186" s="3"/>
      <c r="JQI186" s="3"/>
      <c r="JQJ186" s="3"/>
      <c r="JQK186" s="3"/>
      <c r="JQL186" s="3"/>
      <c r="JQM186" s="3"/>
      <c r="JQN186" s="3"/>
      <c r="JQO186" s="3"/>
      <c r="JQP186" s="3"/>
      <c r="JQQ186" s="3"/>
      <c r="JQR186" s="3"/>
      <c r="JQS186" s="3"/>
      <c r="JQT186" s="3"/>
      <c r="JQU186" s="3"/>
      <c r="JQV186" s="3"/>
      <c r="JQW186" s="3"/>
      <c r="JQX186" s="3"/>
      <c r="JQY186" s="3"/>
      <c r="JQZ186" s="3"/>
      <c r="JRA186" s="3"/>
      <c r="JRB186" s="3"/>
      <c r="JRC186" s="3"/>
      <c r="JRD186" s="3"/>
      <c r="JRE186" s="3"/>
      <c r="JRF186" s="3"/>
      <c r="JRG186" s="3"/>
      <c r="JRH186" s="3"/>
      <c r="JRI186" s="3"/>
      <c r="JRJ186" s="3"/>
      <c r="JRK186" s="3"/>
      <c r="JRL186" s="3"/>
      <c r="JRM186" s="3"/>
      <c r="JRN186" s="3"/>
      <c r="JRO186" s="3"/>
      <c r="JRP186" s="3"/>
      <c r="JRQ186" s="3"/>
      <c r="JRR186" s="3"/>
      <c r="JRS186" s="3"/>
      <c r="JRT186" s="3"/>
      <c r="JRU186" s="3"/>
      <c r="JRV186" s="3"/>
      <c r="JRW186" s="3"/>
      <c r="JRX186" s="3"/>
      <c r="JRY186" s="3"/>
      <c r="JRZ186" s="3"/>
      <c r="JSA186" s="3"/>
      <c r="JSB186" s="3"/>
      <c r="JSC186" s="3"/>
      <c r="JSD186" s="3"/>
      <c r="JSE186" s="3"/>
      <c r="JSF186" s="3"/>
      <c r="JSG186" s="3"/>
      <c r="JSH186" s="3"/>
      <c r="JSI186" s="3"/>
      <c r="JSJ186" s="3"/>
      <c r="JSK186" s="3"/>
      <c r="JSL186" s="3"/>
      <c r="JSM186" s="3"/>
      <c r="JSN186" s="3"/>
      <c r="JSO186" s="3"/>
      <c r="JSP186" s="3"/>
      <c r="JSQ186" s="3"/>
      <c r="JSR186" s="3"/>
      <c r="JSS186" s="3"/>
      <c r="JST186" s="3"/>
      <c r="JSU186" s="3"/>
      <c r="JSV186" s="3"/>
      <c r="JSW186" s="3"/>
      <c r="JSX186" s="3"/>
      <c r="JSY186" s="3"/>
      <c r="JSZ186" s="3"/>
      <c r="JTA186" s="3"/>
      <c r="JTB186" s="3"/>
      <c r="JTC186" s="3"/>
      <c r="JTD186" s="3"/>
      <c r="JTE186" s="3"/>
      <c r="JTF186" s="3"/>
      <c r="JTG186" s="3"/>
      <c r="JTH186" s="3"/>
      <c r="JTI186" s="3"/>
      <c r="JTJ186" s="3"/>
      <c r="JTK186" s="3"/>
      <c r="JTL186" s="3"/>
      <c r="JTM186" s="3"/>
      <c r="JTN186" s="3"/>
      <c r="JTO186" s="3"/>
      <c r="JTP186" s="3"/>
      <c r="JTQ186" s="3"/>
      <c r="JTR186" s="3"/>
      <c r="JTS186" s="3"/>
      <c r="JTT186" s="3"/>
      <c r="JTU186" s="3"/>
      <c r="JTV186" s="3"/>
      <c r="JTW186" s="3"/>
      <c r="JTX186" s="3"/>
      <c r="JTY186" s="3"/>
      <c r="JTZ186" s="3"/>
      <c r="JUA186" s="3"/>
      <c r="JUB186" s="3"/>
      <c r="JUC186" s="3"/>
      <c r="JUD186" s="3"/>
      <c r="JUE186" s="3"/>
      <c r="JUF186" s="3"/>
      <c r="JUG186" s="3"/>
      <c r="JUH186" s="3"/>
      <c r="JUI186" s="3"/>
      <c r="JUJ186" s="3"/>
      <c r="JUK186" s="3"/>
      <c r="JUL186" s="3"/>
      <c r="JUM186" s="3"/>
      <c r="JUN186" s="3"/>
      <c r="JUO186" s="3"/>
      <c r="JUP186" s="3"/>
      <c r="JUQ186" s="3"/>
      <c r="JUR186" s="3"/>
      <c r="JUS186" s="3"/>
      <c r="JUT186" s="3"/>
      <c r="JUU186" s="3"/>
      <c r="JUV186" s="3"/>
      <c r="JUW186" s="3"/>
      <c r="JUX186" s="3"/>
      <c r="JUY186" s="3"/>
      <c r="JUZ186" s="3"/>
      <c r="JVA186" s="3"/>
      <c r="JVB186" s="3"/>
      <c r="JVC186" s="3"/>
      <c r="JVD186" s="3"/>
      <c r="JVE186" s="3"/>
      <c r="JVF186" s="3"/>
      <c r="JVG186" s="3"/>
      <c r="JVH186" s="3"/>
      <c r="JVI186" s="3"/>
      <c r="JVJ186" s="3"/>
      <c r="JVK186" s="3"/>
      <c r="JVL186" s="3"/>
      <c r="JVM186" s="3"/>
      <c r="JVN186" s="3"/>
      <c r="JVO186" s="3"/>
      <c r="JVP186" s="3"/>
      <c r="JVQ186" s="3"/>
      <c r="JVR186" s="3"/>
      <c r="JVS186" s="3"/>
      <c r="JVT186" s="3"/>
      <c r="JVU186" s="3"/>
      <c r="JVV186" s="3"/>
      <c r="JVW186" s="3"/>
      <c r="JVX186" s="3"/>
      <c r="JVY186" s="3"/>
      <c r="JVZ186" s="3"/>
      <c r="JWA186" s="3"/>
      <c r="JWB186" s="3"/>
      <c r="JWC186" s="3"/>
      <c r="JWD186" s="3"/>
      <c r="JWE186" s="3"/>
      <c r="JWF186" s="3"/>
      <c r="JWG186" s="3"/>
      <c r="JWH186" s="3"/>
      <c r="JWI186" s="3"/>
      <c r="JWJ186" s="3"/>
      <c r="JWK186" s="3"/>
      <c r="JWL186" s="3"/>
      <c r="JWM186" s="3"/>
      <c r="JWN186" s="3"/>
      <c r="JWO186" s="3"/>
      <c r="JWP186" s="3"/>
      <c r="JWQ186" s="3"/>
      <c r="JWR186" s="3"/>
      <c r="JWS186" s="3"/>
      <c r="JWT186" s="3"/>
      <c r="JWU186" s="3"/>
      <c r="JWV186" s="3"/>
      <c r="JWW186" s="3"/>
      <c r="JWX186" s="3"/>
      <c r="JWY186" s="3"/>
      <c r="JWZ186" s="3"/>
      <c r="JXA186" s="3"/>
      <c r="JXB186" s="3"/>
      <c r="JXC186" s="3"/>
      <c r="JXD186" s="3"/>
      <c r="JXE186" s="3"/>
      <c r="JXF186" s="3"/>
      <c r="JXG186" s="3"/>
      <c r="JXH186" s="3"/>
      <c r="JXI186" s="3"/>
      <c r="JXJ186" s="3"/>
      <c r="JXK186" s="3"/>
      <c r="JXL186" s="3"/>
      <c r="JXM186" s="3"/>
      <c r="JXN186" s="3"/>
      <c r="JXO186" s="3"/>
      <c r="JXP186" s="3"/>
      <c r="JXQ186" s="3"/>
      <c r="JXR186" s="3"/>
      <c r="JXS186" s="3"/>
      <c r="JXT186" s="3"/>
      <c r="JXU186" s="3"/>
      <c r="JXV186" s="3"/>
      <c r="JXW186" s="3"/>
      <c r="JXX186" s="3"/>
      <c r="JXY186" s="3"/>
      <c r="JXZ186" s="3"/>
      <c r="JYA186" s="3"/>
      <c r="JYB186" s="3"/>
      <c r="JYC186" s="3"/>
      <c r="JYD186" s="3"/>
      <c r="JYE186" s="3"/>
      <c r="JYF186" s="3"/>
      <c r="JYG186" s="3"/>
      <c r="JYH186" s="3"/>
      <c r="JYI186" s="3"/>
      <c r="JYJ186" s="3"/>
      <c r="JYK186" s="3"/>
      <c r="JYL186" s="3"/>
      <c r="JYM186" s="3"/>
      <c r="JYN186" s="3"/>
      <c r="JYO186" s="3"/>
      <c r="JYP186" s="3"/>
      <c r="JYQ186" s="3"/>
      <c r="JYR186" s="3"/>
      <c r="JYS186" s="3"/>
      <c r="JYT186" s="3"/>
      <c r="JYU186" s="3"/>
      <c r="JYV186" s="3"/>
      <c r="JYW186" s="3"/>
      <c r="JYX186" s="3"/>
      <c r="JYY186" s="3"/>
      <c r="JYZ186" s="3"/>
      <c r="JZA186" s="3"/>
      <c r="JZB186" s="3"/>
      <c r="JZC186" s="3"/>
      <c r="JZD186" s="3"/>
      <c r="JZE186" s="3"/>
      <c r="JZF186" s="3"/>
      <c r="JZG186" s="3"/>
      <c r="JZH186" s="3"/>
      <c r="JZI186" s="3"/>
      <c r="JZJ186" s="3"/>
      <c r="JZK186" s="3"/>
      <c r="JZL186" s="3"/>
      <c r="JZM186" s="3"/>
      <c r="JZN186" s="3"/>
      <c r="JZO186" s="3"/>
      <c r="JZP186" s="3"/>
      <c r="JZQ186" s="3"/>
      <c r="JZR186" s="3"/>
      <c r="JZS186" s="3"/>
      <c r="JZT186" s="3"/>
      <c r="JZU186" s="3"/>
      <c r="JZV186" s="3"/>
      <c r="JZW186" s="3"/>
      <c r="JZX186" s="3"/>
      <c r="JZY186" s="3"/>
      <c r="JZZ186" s="3"/>
      <c r="KAA186" s="3"/>
      <c r="KAB186" s="3"/>
      <c r="KAC186" s="3"/>
      <c r="KAD186" s="3"/>
      <c r="KAE186" s="3"/>
      <c r="KAF186" s="3"/>
      <c r="KAG186" s="3"/>
      <c r="KAH186" s="3"/>
      <c r="KAI186" s="3"/>
      <c r="KAJ186" s="3"/>
      <c r="KAK186" s="3"/>
      <c r="KAL186" s="3"/>
      <c r="KAM186" s="3"/>
      <c r="KAN186" s="3"/>
      <c r="KAO186" s="3"/>
      <c r="KAP186" s="3"/>
      <c r="KAQ186" s="3"/>
      <c r="KAR186" s="3"/>
      <c r="KAS186" s="3"/>
      <c r="KAT186" s="3"/>
      <c r="KAU186" s="3"/>
      <c r="KAV186" s="3"/>
      <c r="KAW186" s="3"/>
      <c r="KAX186" s="3"/>
      <c r="KAY186" s="3"/>
      <c r="KAZ186" s="3"/>
      <c r="KBA186" s="3"/>
      <c r="KBB186" s="3"/>
      <c r="KBC186" s="3"/>
      <c r="KBD186" s="3"/>
      <c r="KBE186" s="3"/>
      <c r="KBF186" s="3"/>
      <c r="KBG186" s="3"/>
      <c r="KBH186" s="3"/>
      <c r="KBI186" s="3"/>
      <c r="KBJ186" s="3"/>
      <c r="KBK186" s="3"/>
      <c r="KBL186" s="3"/>
      <c r="KBM186" s="3"/>
      <c r="KBN186" s="3"/>
      <c r="KBO186" s="3"/>
      <c r="KBP186" s="3"/>
      <c r="KBQ186" s="3"/>
      <c r="KBR186" s="3"/>
      <c r="KBS186" s="3"/>
      <c r="KBT186" s="3"/>
      <c r="KBU186" s="3"/>
      <c r="KBV186" s="3"/>
      <c r="KBW186" s="3"/>
      <c r="KBX186" s="3"/>
      <c r="KBY186" s="3"/>
      <c r="KBZ186" s="3"/>
      <c r="KCA186" s="3"/>
      <c r="KCB186" s="3"/>
      <c r="KCC186" s="3"/>
      <c r="KCD186" s="3"/>
      <c r="KCE186" s="3"/>
      <c r="KCF186" s="3"/>
      <c r="KCG186" s="3"/>
      <c r="KCH186" s="3"/>
      <c r="KCI186" s="3"/>
      <c r="KCJ186" s="3"/>
      <c r="KCK186" s="3"/>
      <c r="KCL186" s="3"/>
      <c r="KCM186" s="3"/>
      <c r="KCN186" s="3"/>
      <c r="KCO186" s="3"/>
      <c r="KCP186" s="3"/>
      <c r="KCQ186" s="3"/>
      <c r="KCR186" s="3"/>
      <c r="KCS186" s="3"/>
      <c r="KCT186" s="3"/>
      <c r="KCU186" s="3"/>
      <c r="KCV186" s="3"/>
      <c r="KCW186" s="3"/>
      <c r="KCX186" s="3"/>
      <c r="KCY186" s="3"/>
      <c r="KCZ186" s="3"/>
      <c r="KDA186" s="3"/>
      <c r="KDB186" s="3"/>
      <c r="KDC186" s="3"/>
      <c r="KDD186" s="3"/>
      <c r="KDE186" s="3"/>
      <c r="KDF186" s="3"/>
      <c r="KDG186" s="3"/>
      <c r="KDH186" s="3"/>
      <c r="KDI186" s="3"/>
      <c r="KDJ186" s="3"/>
      <c r="KDK186" s="3"/>
      <c r="KDL186" s="3"/>
      <c r="KDM186" s="3"/>
      <c r="KDN186" s="3"/>
      <c r="KDO186" s="3"/>
      <c r="KDP186" s="3"/>
      <c r="KDQ186" s="3"/>
      <c r="KDR186" s="3"/>
      <c r="KDS186" s="3"/>
      <c r="KDT186" s="3"/>
      <c r="KDU186" s="3"/>
      <c r="KDV186" s="3"/>
      <c r="KDW186" s="3"/>
      <c r="KDX186" s="3"/>
      <c r="KDY186" s="3"/>
      <c r="KDZ186" s="3"/>
      <c r="KEA186" s="3"/>
      <c r="KEB186" s="3"/>
      <c r="KEC186" s="3"/>
      <c r="KED186" s="3"/>
      <c r="KEE186" s="3"/>
      <c r="KEF186" s="3"/>
      <c r="KEG186" s="3"/>
      <c r="KEH186" s="3"/>
      <c r="KEI186" s="3"/>
      <c r="KEJ186" s="3"/>
      <c r="KEK186" s="3"/>
      <c r="KEL186" s="3"/>
      <c r="KEM186" s="3"/>
      <c r="KEN186" s="3"/>
      <c r="KEO186" s="3"/>
      <c r="KEP186" s="3"/>
      <c r="KEQ186" s="3"/>
      <c r="KER186" s="3"/>
      <c r="KES186" s="3"/>
      <c r="KET186" s="3"/>
      <c r="KEU186" s="3"/>
      <c r="KEV186" s="3"/>
      <c r="KEW186" s="3"/>
      <c r="KEX186" s="3"/>
      <c r="KEY186" s="3"/>
      <c r="KEZ186" s="3"/>
      <c r="KFA186" s="3"/>
      <c r="KFB186" s="3"/>
      <c r="KFC186" s="3"/>
      <c r="KFD186" s="3"/>
      <c r="KFE186" s="3"/>
      <c r="KFF186" s="3"/>
      <c r="KFG186" s="3"/>
      <c r="KFH186" s="3"/>
      <c r="KFI186" s="3"/>
      <c r="KFJ186" s="3"/>
      <c r="KFK186" s="3"/>
      <c r="KFL186" s="3"/>
      <c r="KFM186" s="3"/>
      <c r="KFN186" s="3"/>
      <c r="KFO186" s="3"/>
      <c r="KFP186" s="3"/>
      <c r="KFQ186" s="3"/>
      <c r="KFR186" s="3"/>
      <c r="KFS186" s="3"/>
      <c r="KFT186" s="3"/>
      <c r="KFU186" s="3"/>
      <c r="KFV186" s="3"/>
      <c r="KFW186" s="3"/>
      <c r="KFX186" s="3"/>
      <c r="KFY186" s="3"/>
      <c r="KFZ186" s="3"/>
      <c r="KGA186" s="3"/>
      <c r="KGB186" s="3"/>
      <c r="KGC186" s="3"/>
      <c r="KGD186" s="3"/>
      <c r="KGE186" s="3"/>
      <c r="KGF186" s="3"/>
      <c r="KGG186" s="3"/>
      <c r="KGH186" s="3"/>
      <c r="KGI186" s="3"/>
      <c r="KGJ186" s="3"/>
      <c r="KGK186" s="3"/>
      <c r="KGL186" s="3"/>
      <c r="KGM186" s="3"/>
      <c r="KGN186" s="3"/>
      <c r="KGO186" s="3"/>
      <c r="KGP186" s="3"/>
      <c r="KGQ186" s="3"/>
      <c r="KGR186" s="3"/>
      <c r="KGS186" s="3"/>
      <c r="KGT186" s="3"/>
      <c r="KGU186" s="3"/>
      <c r="KGV186" s="3"/>
      <c r="KGW186" s="3"/>
      <c r="KGX186" s="3"/>
      <c r="KGY186" s="3"/>
      <c r="KGZ186" s="3"/>
      <c r="KHA186" s="3"/>
      <c r="KHB186" s="3"/>
      <c r="KHC186" s="3"/>
      <c r="KHD186" s="3"/>
      <c r="KHE186" s="3"/>
      <c r="KHF186" s="3"/>
      <c r="KHG186" s="3"/>
      <c r="KHH186" s="3"/>
      <c r="KHI186" s="3"/>
      <c r="KHJ186" s="3"/>
      <c r="KHK186" s="3"/>
      <c r="KHL186" s="3"/>
      <c r="KHM186" s="3"/>
      <c r="KHN186" s="3"/>
      <c r="KHO186" s="3"/>
      <c r="KHP186" s="3"/>
      <c r="KHQ186" s="3"/>
      <c r="KHR186" s="3"/>
      <c r="KHS186" s="3"/>
      <c r="KHT186" s="3"/>
      <c r="KHU186" s="3"/>
      <c r="KHV186" s="3"/>
      <c r="KHW186" s="3"/>
      <c r="KHX186" s="3"/>
      <c r="KHY186" s="3"/>
      <c r="KHZ186" s="3"/>
      <c r="KIA186" s="3"/>
      <c r="KIB186" s="3"/>
      <c r="KIC186" s="3"/>
      <c r="KID186" s="3"/>
      <c r="KIE186" s="3"/>
      <c r="KIF186" s="3"/>
      <c r="KIG186" s="3"/>
      <c r="KIH186" s="3"/>
      <c r="KII186" s="3"/>
      <c r="KIJ186" s="3"/>
      <c r="KIK186" s="3"/>
      <c r="KIL186" s="3"/>
      <c r="KIM186" s="3"/>
      <c r="KIN186" s="3"/>
      <c r="KIO186" s="3"/>
      <c r="KIP186" s="3"/>
      <c r="KIQ186" s="3"/>
      <c r="KIR186" s="3"/>
      <c r="KIS186" s="3"/>
      <c r="KIT186" s="3"/>
      <c r="KIU186" s="3"/>
      <c r="KIV186" s="3"/>
      <c r="KIW186" s="3"/>
      <c r="KIX186" s="3"/>
      <c r="KIY186" s="3"/>
      <c r="KIZ186" s="3"/>
      <c r="KJA186" s="3"/>
      <c r="KJB186" s="3"/>
      <c r="KJC186" s="3"/>
      <c r="KJD186" s="3"/>
      <c r="KJE186" s="3"/>
      <c r="KJF186" s="3"/>
      <c r="KJG186" s="3"/>
      <c r="KJH186" s="3"/>
      <c r="KJI186" s="3"/>
      <c r="KJJ186" s="3"/>
      <c r="KJK186" s="3"/>
      <c r="KJL186" s="3"/>
      <c r="KJM186" s="3"/>
      <c r="KJN186" s="3"/>
      <c r="KJO186" s="3"/>
      <c r="KJP186" s="3"/>
      <c r="KJQ186" s="3"/>
      <c r="KJR186" s="3"/>
      <c r="KJS186" s="3"/>
      <c r="KJT186" s="3"/>
      <c r="KJU186" s="3"/>
      <c r="KJV186" s="3"/>
      <c r="KJW186" s="3"/>
      <c r="KJX186" s="3"/>
      <c r="KJY186" s="3"/>
      <c r="KJZ186" s="3"/>
      <c r="KKA186" s="3"/>
      <c r="KKB186" s="3"/>
      <c r="KKC186" s="3"/>
      <c r="KKD186" s="3"/>
      <c r="KKE186" s="3"/>
      <c r="KKF186" s="3"/>
      <c r="KKG186" s="3"/>
      <c r="KKH186" s="3"/>
      <c r="KKI186" s="3"/>
      <c r="KKJ186" s="3"/>
      <c r="KKK186" s="3"/>
      <c r="KKL186" s="3"/>
      <c r="KKM186" s="3"/>
      <c r="KKN186" s="3"/>
      <c r="KKO186" s="3"/>
      <c r="KKP186" s="3"/>
      <c r="KKQ186" s="3"/>
      <c r="KKR186" s="3"/>
      <c r="KKS186" s="3"/>
      <c r="KKT186" s="3"/>
      <c r="KKU186" s="3"/>
      <c r="KKV186" s="3"/>
      <c r="KKW186" s="3"/>
      <c r="KKX186" s="3"/>
      <c r="KKY186" s="3"/>
      <c r="KKZ186" s="3"/>
      <c r="KLA186" s="3"/>
      <c r="KLB186" s="3"/>
      <c r="KLC186" s="3"/>
      <c r="KLD186" s="3"/>
      <c r="KLE186" s="3"/>
      <c r="KLF186" s="3"/>
      <c r="KLG186" s="3"/>
      <c r="KLH186" s="3"/>
      <c r="KLI186" s="3"/>
      <c r="KLJ186" s="3"/>
      <c r="KLK186" s="3"/>
      <c r="KLL186" s="3"/>
      <c r="KLM186" s="3"/>
      <c r="KLN186" s="3"/>
      <c r="KLO186" s="3"/>
      <c r="KLP186" s="3"/>
      <c r="KLQ186" s="3"/>
      <c r="KLR186" s="3"/>
      <c r="KLS186" s="3"/>
      <c r="KLT186" s="3"/>
      <c r="KLU186" s="3"/>
      <c r="KLV186" s="3"/>
      <c r="KLW186" s="3"/>
      <c r="KLX186" s="3"/>
      <c r="KLY186" s="3"/>
      <c r="KLZ186" s="3"/>
      <c r="KMA186" s="3"/>
      <c r="KMB186" s="3"/>
      <c r="KMC186" s="3"/>
      <c r="KMD186" s="3"/>
      <c r="KME186" s="3"/>
      <c r="KMF186" s="3"/>
      <c r="KMG186" s="3"/>
      <c r="KMH186" s="3"/>
      <c r="KMI186" s="3"/>
      <c r="KMJ186" s="3"/>
      <c r="KMK186" s="3"/>
      <c r="KML186" s="3"/>
      <c r="KMM186" s="3"/>
      <c r="KMN186" s="3"/>
      <c r="KMO186" s="3"/>
      <c r="KMP186" s="3"/>
      <c r="KMQ186" s="3"/>
      <c r="KMR186" s="3"/>
      <c r="KMS186" s="3"/>
      <c r="KMT186" s="3"/>
      <c r="KMU186" s="3"/>
      <c r="KMV186" s="3"/>
      <c r="KMW186" s="3"/>
      <c r="KMX186" s="3"/>
      <c r="KMY186" s="3"/>
      <c r="KMZ186" s="3"/>
      <c r="KNA186" s="3"/>
      <c r="KNB186" s="3"/>
      <c r="KNC186" s="3"/>
      <c r="KND186" s="3"/>
      <c r="KNE186" s="3"/>
      <c r="KNF186" s="3"/>
      <c r="KNG186" s="3"/>
      <c r="KNH186" s="3"/>
      <c r="KNI186" s="3"/>
      <c r="KNJ186" s="3"/>
      <c r="KNK186" s="3"/>
      <c r="KNL186" s="3"/>
      <c r="KNM186" s="3"/>
      <c r="KNN186" s="3"/>
      <c r="KNO186" s="3"/>
      <c r="KNP186" s="3"/>
      <c r="KNQ186" s="3"/>
      <c r="KNR186" s="3"/>
      <c r="KNS186" s="3"/>
      <c r="KNT186" s="3"/>
      <c r="KNU186" s="3"/>
      <c r="KNV186" s="3"/>
      <c r="KNW186" s="3"/>
      <c r="KNX186" s="3"/>
      <c r="KNY186" s="3"/>
      <c r="KNZ186" s="3"/>
      <c r="KOA186" s="3"/>
      <c r="KOB186" s="3"/>
      <c r="KOC186" s="3"/>
      <c r="KOD186" s="3"/>
      <c r="KOE186" s="3"/>
      <c r="KOF186" s="3"/>
      <c r="KOG186" s="3"/>
      <c r="KOH186" s="3"/>
      <c r="KOI186" s="3"/>
      <c r="KOJ186" s="3"/>
      <c r="KOK186" s="3"/>
      <c r="KOL186" s="3"/>
      <c r="KOM186" s="3"/>
      <c r="KON186" s="3"/>
      <c r="KOO186" s="3"/>
      <c r="KOP186" s="3"/>
      <c r="KOQ186" s="3"/>
      <c r="KOR186" s="3"/>
      <c r="KOS186" s="3"/>
      <c r="KOT186" s="3"/>
      <c r="KOU186" s="3"/>
      <c r="KOV186" s="3"/>
      <c r="KOW186" s="3"/>
      <c r="KOX186" s="3"/>
      <c r="KOY186" s="3"/>
      <c r="KOZ186" s="3"/>
      <c r="KPA186" s="3"/>
      <c r="KPB186" s="3"/>
      <c r="KPC186" s="3"/>
      <c r="KPD186" s="3"/>
      <c r="KPE186" s="3"/>
      <c r="KPF186" s="3"/>
      <c r="KPG186" s="3"/>
      <c r="KPH186" s="3"/>
      <c r="KPI186" s="3"/>
      <c r="KPJ186" s="3"/>
      <c r="KPK186" s="3"/>
      <c r="KPL186" s="3"/>
      <c r="KPM186" s="3"/>
      <c r="KPN186" s="3"/>
      <c r="KPO186" s="3"/>
      <c r="KPP186" s="3"/>
      <c r="KPQ186" s="3"/>
      <c r="KPR186" s="3"/>
      <c r="KPS186" s="3"/>
      <c r="KPT186" s="3"/>
      <c r="KPU186" s="3"/>
      <c r="KPV186" s="3"/>
      <c r="KPW186" s="3"/>
      <c r="KPX186" s="3"/>
      <c r="KPY186" s="3"/>
      <c r="KPZ186" s="3"/>
      <c r="KQA186" s="3"/>
      <c r="KQB186" s="3"/>
      <c r="KQC186" s="3"/>
      <c r="KQD186" s="3"/>
      <c r="KQE186" s="3"/>
      <c r="KQF186" s="3"/>
      <c r="KQG186" s="3"/>
      <c r="KQH186" s="3"/>
      <c r="KQI186" s="3"/>
      <c r="KQJ186" s="3"/>
      <c r="KQK186" s="3"/>
      <c r="KQL186" s="3"/>
      <c r="KQM186" s="3"/>
      <c r="KQN186" s="3"/>
      <c r="KQO186" s="3"/>
      <c r="KQP186" s="3"/>
      <c r="KQQ186" s="3"/>
      <c r="KQR186" s="3"/>
      <c r="KQS186" s="3"/>
      <c r="KQT186" s="3"/>
      <c r="KQU186" s="3"/>
      <c r="KQV186" s="3"/>
      <c r="KQW186" s="3"/>
      <c r="KQX186" s="3"/>
      <c r="KQY186" s="3"/>
      <c r="KQZ186" s="3"/>
      <c r="KRA186" s="3"/>
      <c r="KRB186" s="3"/>
      <c r="KRC186" s="3"/>
      <c r="KRD186" s="3"/>
      <c r="KRE186" s="3"/>
      <c r="KRF186" s="3"/>
      <c r="KRG186" s="3"/>
      <c r="KRH186" s="3"/>
      <c r="KRI186" s="3"/>
      <c r="KRJ186" s="3"/>
      <c r="KRK186" s="3"/>
      <c r="KRL186" s="3"/>
      <c r="KRM186" s="3"/>
      <c r="KRN186" s="3"/>
      <c r="KRO186" s="3"/>
      <c r="KRP186" s="3"/>
      <c r="KRQ186" s="3"/>
      <c r="KRR186" s="3"/>
      <c r="KRS186" s="3"/>
      <c r="KRT186" s="3"/>
      <c r="KRU186" s="3"/>
      <c r="KRV186" s="3"/>
      <c r="KRW186" s="3"/>
      <c r="KRX186" s="3"/>
      <c r="KRY186" s="3"/>
      <c r="KRZ186" s="3"/>
      <c r="KSA186" s="3"/>
      <c r="KSB186" s="3"/>
      <c r="KSC186" s="3"/>
      <c r="KSD186" s="3"/>
      <c r="KSE186" s="3"/>
      <c r="KSF186" s="3"/>
      <c r="KSG186" s="3"/>
      <c r="KSH186" s="3"/>
      <c r="KSI186" s="3"/>
      <c r="KSJ186" s="3"/>
      <c r="KSK186" s="3"/>
      <c r="KSL186" s="3"/>
      <c r="KSM186" s="3"/>
      <c r="KSN186" s="3"/>
      <c r="KSO186" s="3"/>
      <c r="KSP186" s="3"/>
      <c r="KSQ186" s="3"/>
      <c r="KSR186" s="3"/>
      <c r="KSS186" s="3"/>
      <c r="KST186" s="3"/>
      <c r="KSU186" s="3"/>
      <c r="KSV186" s="3"/>
      <c r="KSW186" s="3"/>
      <c r="KSX186" s="3"/>
      <c r="KSY186" s="3"/>
      <c r="KSZ186" s="3"/>
      <c r="KTA186" s="3"/>
      <c r="KTB186" s="3"/>
      <c r="KTC186" s="3"/>
      <c r="KTD186" s="3"/>
      <c r="KTE186" s="3"/>
      <c r="KTF186" s="3"/>
      <c r="KTG186" s="3"/>
      <c r="KTH186" s="3"/>
      <c r="KTI186" s="3"/>
      <c r="KTJ186" s="3"/>
      <c r="KTK186" s="3"/>
      <c r="KTL186" s="3"/>
      <c r="KTM186" s="3"/>
      <c r="KTN186" s="3"/>
      <c r="KTO186" s="3"/>
      <c r="KTP186" s="3"/>
      <c r="KTQ186" s="3"/>
      <c r="KTR186" s="3"/>
      <c r="KTS186" s="3"/>
      <c r="KTT186" s="3"/>
      <c r="KTU186" s="3"/>
      <c r="KTV186" s="3"/>
      <c r="KTW186" s="3"/>
      <c r="KTX186" s="3"/>
      <c r="KTY186" s="3"/>
      <c r="KTZ186" s="3"/>
      <c r="KUA186" s="3"/>
      <c r="KUB186" s="3"/>
      <c r="KUC186" s="3"/>
      <c r="KUD186" s="3"/>
      <c r="KUE186" s="3"/>
      <c r="KUF186" s="3"/>
      <c r="KUG186" s="3"/>
      <c r="KUH186" s="3"/>
      <c r="KUI186" s="3"/>
      <c r="KUJ186" s="3"/>
      <c r="KUK186" s="3"/>
      <c r="KUL186" s="3"/>
      <c r="KUM186" s="3"/>
      <c r="KUN186" s="3"/>
      <c r="KUO186" s="3"/>
      <c r="KUP186" s="3"/>
      <c r="KUQ186" s="3"/>
      <c r="KUR186" s="3"/>
      <c r="KUS186" s="3"/>
      <c r="KUT186" s="3"/>
      <c r="KUU186" s="3"/>
      <c r="KUV186" s="3"/>
      <c r="KUW186" s="3"/>
      <c r="KUX186" s="3"/>
      <c r="KUY186" s="3"/>
      <c r="KUZ186" s="3"/>
      <c r="KVA186" s="3"/>
      <c r="KVB186" s="3"/>
      <c r="KVC186" s="3"/>
      <c r="KVD186" s="3"/>
      <c r="KVE186" s="3"/>
      <c r="KVF186" s="3"/>
      <c r="KVG186" s="3"/>
      <c r="KVH186" s="3"/>
      <c r="KVI186" s="3"/>
      <c r="KVJ186" s="3"/>
      <c r="KVK186" s="3"/>
      <c r="KVL186" s="3"/>
      <c r="KVM186" s="3"/>
      <c r="KVN186" s="3"/>
      <c r="KVO186" s="3"/>
      <c r="KVP186" s="3"/>
      <c r="KVQ186" s="3"/>
      <c r="KVR186" s="3"/>
      <c r="KVS186" s="3"/>
      <c r="KVT186" s="3"/>
      <c r="KVU186" s="3"/>
      <c r="KVV186" s="3"/>
      <c r="KVW186" s="3"/>
      <c r="KVX186" s="3"/>
      <c r="KVY186" s="3"/>
      <c r="KVZ186" s="3"/>
      <c r="KWA186" s="3"/>
      <c r="KWB186" s="3"/>
      <c r="KWC186" s="3"/>
      <c r="KWD186" s="3"/>
      <c r="KWE186" s="3"/>
      <c r="KWF186" s="3"/>
      <c r="KWG186" s="3"/>
      <c r="KWH186" s="3"/>
      <c r="KWI186" s="3"/>
      <c r="KWJ186" s="3"/>
      <c r="KWK186" s="3"/>
      <c r="KWL186" s="3"/>
      <c r="KWM186" s="3"/>
      <c r="KWN186" s="3"/>
      <c r="KWO186" s="3"/>
      <c r="KWP186" s="3"/>
      <c r="KWQ186" s="3"/>
      <c r="KWR186" s="3"/>
      <c r="KWS186" s="3"/>
      <c r="KWT186" s="3"/>
      <c r="KWU186" s="3"/>
      <c r="KWV186" s="3"/>
      <c r="KWW186" s="3"/>
      <c r="KWX186" s="3"/>
      <c r="KWY186" s="3"/>
      <c r="KWZ186" s="3"/>
      <c r="KXA186" s="3"/>
      <c r="KXB186" s="3"/>
      <c r="KXC186" s="3"/>
      <c r="KXD186" s="3"/>
      <c r="KXE186" s="3"/>
      <c r="KXF186" s="3"/>
      <c r="KXG186" s="3"/>
      <c r="KXH186" s="3"/>
      <c r="KXI186" s="3"/>
      <c r="KXJ186" s="3"/>
      <c r="KXK186" s="3"/>
      <c r="KXL186" s="3"/>
      <c r="KXM186" s="3"/>
      <c r="KXN186" s="3"/>
      <c r="KXO186" s="3"/>
      <c r="KXP186" s="3"/>
      <c r="KXQ186" s="3"/>
      <c r="KXR186" s="3"/>
      <c r="KXS186" s="3"/>
      <c r="KXT186" s="3"/>
      <c r="KXU186" s="3"/>
      <c r="KXV186" s="3"/>
      <c r="KXW186" s="3"/>
      <c r="KXX186" s="3"/>
      <c r="KXY186" s="3"/>
      <c r="KXZ186" s="3"/>
      <c r="KYA186" s="3"/>
      <c r="KYB186" s="3"/>
      <c r="KYC186" s="3"/>
      <c r="KYD186" s="3"/>
      <c r="KYE186" s="3"/>
      <c r="KYF186" s="3"/>
      <c r="KYG186" s="3"/>
      <c r="KYH186" s="3"/>
      <c r="KYI186" s="3"/>
      <c r="KYJ186" s="3"/>
      <c r="KYK186" s="3"/>
      <c r="KYL186" s="3"/>
      <c r="KYM186" s="3"/>
      <c r="KYN186" s="3"/>
      <c r="KYO186" s="3"/>
      <c r="KYP186" s="3"/>
      <c r="KYQ186" s="3"/>
      <c r="KYR186" s="3"/>
      <c r="KYS186" s="3"/>
      <c r="KYT186" s="3"/>
      <c r="KYU186" s="3"/>
      <c r="KYV186" s="3"/>
      <c r="KYW186" s="3"/>
      <c r="KYX186" s="3"/>
      <c r="KYY186" s="3"/>
      <c r="KYZ186" s="3"/>
      <c r="KZA186" s="3"/>
      <c r="KZB186" s="3"/>
      <c r="KZC186" s="3"/>
      <c r="KZD186" s="3"/>
      <c r="KZE186" s="3"/>
      <c r="KZF186" s="3"/>
      <c r="KZG186" s="3"/>
      <c r="KZH186" s="3"/>
      <c r="KZI186" s="3"/>
      <c r="KZJ186" s="3"/>
      <c r="KZK186" s="3"/>
      <c r="KZL186" s="3"/>
      <c r="KZM186" s="3"/>
      <c r="KZN186" s="3"/>
      <c r="KZO186" s="3"/>
      <c r="KZP186" s="3"/>
      <c r="KZQ186" s="3"/>
      <c r="KZR186" s="3"/>
      <c r="KZS186" s="3"/>
      <c r="KZT186" s="3"/>
      <c r="KZU186" s="3"/>
      <c r="KZV186" s="3"/>
      <c r="KZW186" s="3"/>
      <c r="KZX186" s="3"/>
      <c r="KZY186" s="3"/>
      <c r="KZZ186" s="3"/>
      <c r="LAA186" s="3"/>
      <c r="LAB186" s="3"/>
      <c r="LAC186" s="3"/>
      <c r="LAD186" s="3"/>
      <c r="LAE186" s="3"/>
      <c r="LAF186" s="3"/>
      <c r="LAG186" s="3"/>
      <c r="LAH186" s="3"/>
      <c r="LAI186" s="3"/>
      <c r="LAJ186" s="3"/>
      <c r="LAK186" s="3"/>
      <c r="LAL186" s="3"/>
      <c r="LAM186" s="3"/>
      <c r="LAN186" s="3"/>
      <c r="LAO186" s="3"/>
      <c r="LAP186" s="3"/>
      <c r="LAQ186" s="3"/>
      <c r="LAR186" s="3"/>
      <c r="LAS186" s="3"/>
      <c r="LAT186" s="3"/>
      <c r="LAU186" s="3"/>
      <c r="LAV186" s="3"/>
      <c r="LAW186" s="3"/>
      <c r="LAX186" s="3"/>
      <c r="LAY186" s="3"/>
      <c r="LAZ186" s="3"/>
      <c r="LBA186" s="3"/>
      <c r="LBB186" s="3"/>
      <c r="LBC186" s="3"/>
      <c r="LBD186" s="3"/>
      <c r="LBE186" s="3"/>
      <c r="LBF186" s="3"/>
      <c r="LBG186" s="3"/>
      <c r="LBH186" s="3"/>
      <c r="LBI186" s="3"/>
      <c r="LBJ186" s="3"/>
      <c r="LBK186" s="3"/>
      <c r="LBL186" s="3"/>
      <c r="LBM186" s="3"/>
      <c r="LBN186" s="3"/>
      <c r="LBO186" s="3"/>
      <c r="LBP186" s="3"/>
      <c r="LBQ186" s="3"/>
      <c r="LBR186" s="3"/>
      <c r="LBS186" s="3"/>
      <c r="LBT186" s="3"/>
      <c r="LBU186" s="3"/>
      <c r="LBV186" s="3"/>
      <c r="LBW186" s="3"/>
      <c r="LBX186" s="3"/>
      <c r="LBY186" s="3"/>
      <c r="LBZ186" s="3"/>
      <c r="LCA186" s="3"/>
      <c r="LCB186" s="3"/>
      <c r="LCC186" s="3"/>
      <c r="LCD186" s="3"/>
      <c r="LCE186" s="3"/>
      <c r="LCF186" s="3"/>
      <c r="LCG186" s="3"/>
      <c r="LCH186" s="3"/>
      <c r="LCI186" s="3"/>
      <c r="LCJ186" s="3"/>
      <c r="LCK186" s="3"/>
      <c r="LCL186" s="3"/>
      <c r="LCM186" s="3"/>
      <c r="LCN186" s="3"/>
      <c r="LCO186" s="3"/>
      <c r="LCP186" s="3"/>
      <c r="LCQ186" s="3"/>
      <c r="LCR186" s="3"/>
      <c r="LCS186" s="3"/>
      <c r="LCT186" s="3"/>
      <c r="LCU186" s="3"/>
      <c r="LCV186" s="3"/>
      <c r="LCW186" s="3"/>
      <c r="LCX186" s="3"/>
      <c r="LCY186" s="3"/>
      <c r="LCZ186" s="3"/>
      <c r="LDA186" s="3"/>
      <c r="LDB186" s="3"/>
      <c r="LDC186" s="3"/>
      <c r="LDD186" s="3"/>
      <c r="LDE186" s="3"/>
      <c r="LDF186" s="3"/>
      <c r="LDG186" s="3"/>
      <c r="LDH186" s="3"/>
      <c r="LDI186" s="3"/>
      <c r="LDJ186" s="3"/>
      <c r="LDK186" s="3"/>
      <c r="LDL186" s="3"/>
      <c r="LDM186" s="3"/>
      <c r="LDN186" s="3"/>
      <c r="LDO186" s="3"/>
      <c r="LDP186" s="3"/>
      <c r="LDQ186" s="3"/>
      <c r="LDR186" s="3"/>
      <c r="LDS186" s="3"/>
      <c r="LDT186" s="3"/>
      <c r="LDU186" s="3"/>
      <c r="LDV186" s="3"/>
      <c r="LDW186" s="3"/>
      <c r="LDX186" s="3"/>
      <c r="LDY186" s="3"/>
      <c r="LDZ186" s="3"/>
      <c r="LEA186" s="3"/>
      <c r="LEB186" s="3"/>
      <c r="LEC186" s="3"/>
      <c r="LED186" s="3"/>
      <c r="LEE186" s="3"/>
      <c r="LEF186" s="3"/>
      <c r="LEG186" s="3"/>
      <c r="LEH186" s="3"/>
      <c r="LEI186" s="3"/>
      <c r="LEJ186" s="3"/>
      <c r="LEK186" s="3"/>
      <c r="LEL186" s="3"/>
      <c r="LEM186" s="3"/>
      <c r="LEN186" s="3"/>
      <c r="LEO186" s="3"/>
      <c r="LEP186" s="3"/>
      <c r="LEQ186" s="3"/>
      <c r="LER186" s="3"/>
      <c r="LES186" s="3"/>
      <c r="LET186" s="3"/>
      <c r="LEU186" s="3"/>
      <c r="LEV186" s="3"/>
      <c r="LEW186" s="3"/>
      <c r="LEX186" s="3"/>
      <c r="LEY186" s="3"/>
      <c r="LEZ186" s="3"/>
      <c r="LFA186" s="3"/>
      <c r="LFB186" s="3"/>
      <c r="LFC186" s="3"/>
      <c r="LFD186" s="3"/>
      <c r="LFE186" s="3"/>
      <c r="LFF186" s="3"/>
      <c r="LFG186" s="3"/>
      <c r="LFH186" s="3"/>
      <c r="LFI186" s="3"/>
      <c r="LFJ186" s="3"/>
      <c r="LFK186" s="3"/>
      <c r="LFL186" s="3"/>
      <c r="LFM186" s="3"/>
      <c r="LFN186" s="3"/>
      <c r="LFO186" s="3"/>
      <c r="LFP186" s="3"/>
      <c r="LFQ186" s="3"/>
      <c r="LFR186" s="3"/>
      <c r="LFS186" s="3"/>
      <c r="LFT186" s="3"/>
      <c r="LFU186" s="3"/>
      <c r="LFV186" s="3"/>
      <c r="LFW186" s="3"/>
      <c r="LFX186" s="3"/>
      <c r="LFY186" s="3"/>
      <c r="LFZ186" s="3"/>
      <c r="LGA186" s="3"/>
      <c r="LGB186" s="3"/>
      <c r="LGC186" s="3"/>
      <c r="LGD186" s="3"/>
      <c r="LGE186" s="3"/>
      <c r="LGF186" s="3"/>
      <c r="LGG186" s="3"/>
      <c r="LGH186" s="3"/>
      <c r="LGI186" s="3"/>
      <c r="LGJ186" s="3"/>
      <c r="LGK186" s="3"/>
      <c r="LGL186" s="3"/>
      <c r="LGM186" s="3"/>
      <c r="LGN186" s="3"/>
      <c r="LGO186" s="3"/>
      <c r="LGP186" s="3"/>
      <c r="LGQ186" s="3"/>
      <c r="LGR186" s="3"/>
      <c r="LGS186" s="3"/>
      <c r="LGT186" s="3"/>
      <c r="LGU186" s="3"/>
      <c r="LGV186" s="3"/>
      <c r="LGW186" s="3"/>
      <c r="LGX186" s="3"/>
      <c r="LGY186" s="3"/>
      <c r="LGZ186" s="3"/>
      <c r="LHA186" s="3"/>
      <c r="LHB186" s="3"/>
      <c r="LHC186" s="3"/>
      <c r="LHD186" s="3"/>
      <c r="LHE186" s="3"/>
      <c r="LHF186" s="3"/>
      <c r="LHG186" s="3"/>
      <c r="LHH186" s="3"/>
      <c r="LHI186" s="3"/>
      <c r="LHJ186" s="3"/>
      <c r="LHK186" s="3"/>
      <c r="LHL186" s="3"/>
      <c r="LHM186" s="3"/>
      <c r="LHN186" s="3"/>
      <c r="LHO186" s="3"/>
      <c r="LHP186" s="3"/>
      <c r="LHQ186" s="3"/>
      <c r="LHR186" s="3"/>
      <c r="LHS186" s="3"/>
      <c r="LHT186" s="3"/>
      <c r="LHU186" s="3"/>
      <c r="LHV186" s="3"/>
      <c r="LHW186" s="3"/>
      <c r="LHX186" s="3"/>
      <c r="LHY186" s="3"/>
      <c r="LHZ186" s="3"/>
      <c r="LIA186" s="3"/>
      <c r="LIB186" s="3"/>
      <c r="LIC186" s="3"/>
      <c r="LID186" s="3"/>
      <c r="LIE186" s="3"/>
      <c r="LIF186" s="3"/>
      <c r="LIG186" s="3"/>
      <c r="LIH186" s="3"/>
      <c r="LII186" s="3"/>
      <c r="LIJ186" s="3"/>
      <c r="LIK186" s="3"/>
      <c r="LIL186" s="3"/>
      <c r="LIM186" s="3"/>
      <c r="LIN186" s="3"/>
      <c r="LIO186" s="3"/>
      <c r="LIP186" s="3"/>
      <c r="LIQ186" s="3"/>
      <c r="LIR186" s="3"/>
      <c r="LIS186" s="3"/>
      <c r="LIT186" s="3"/>
      <c r="LIU186" s="3"/>
      <c r="LIV186" s="3"/>
      <c r="LIW186" s="3"/>
      <c r="LIX186" s="3"/>
      <c r="LIY186" s="3"/>
      <c r="LIZ186" s="3"/>
      <c r="LJA186" s="3"/>
      <c r="LJB186" s="3"/>
      <c r="LJC186" s="3"/>
      <c r="LJD186" s="3"/>
      <c r="LJE186" s="3"/>
      <c r="LJF186" s="3"/>
      <c r="LJG186" s="3"/>
      <c r="LJH186" s="3"/>
      <c r="LJI186" s="3"/>
      <c r="LJJ186" s="3"/>
      <c r="LJK186" s="3"/>
      <c r="LJL186" s="3"/>
      <c r="LJM186" s="3"/>
      <c r="LJN186" s="3"/>
      <c r="LJO186" s="3"/>
      <c r="LJP186" s="3"/>
      <c r="LJQ186" s="3"/>
      <c r="LJR186" s="3"/>
      <c r="LJS186" s="3"/>
      <c r="LJT186" s="3"/>
      <c r="LJU186" s="3"/>
      <c r="LJV186" s="3"/>
      <c r="LJW186" s="3"/>
      <c r="LJX186" s="3"/>
      <c r="LJY186" s="3"/>
      <c r="LJZ186" s="3"/>
      <c r="LKA186" s="3"/>
      <c r="LKB186" s="3"/>
      <c r="LKC186" s="3"/>
      <c r="LKD186" s="3"/>
      <c r="LKE186" s="3"/>
      <c r="LKF186" s="3"/>
      <c r="LKG186" s="3"/>
      <c r="LKH186" s="3"/>
      <c r="LKI186" s="3"/>
      <c r="LKJ186" s="3"/>
      <c r="LKK186" s="3"/>
      <c r="LKL186" s="3"/>
      <c r="LKM186" s="3"/>
      <c r="LKN186" s="3"/>
      <c r="LKO186" s="3"/>
      <c r="LKP186" s="3"/>
      <c r="LKQ186" s="3"/>
      <c r="LKR186" s="3"/>
      <c r="LKS186" s="3"/>
      <c r="LKT186" s="3"/>
      <c r="LKU186" s="3"/>
      <c r="LKV186" s="3"/>
      <c r="LKW186" s="3"/>
      <c r="LKX186" s="3"/>
      <c r="LKY186" s="3"/>
      <c r="LKZ186" s="3"/>
      <c r="LLA186" s="3"/>
      <c r="LLB186" s="3"/>
      <c r="LLC186" s="3"/>
      <c r="LLD186" s="3"/>
      <c r="LLE186" s="3"/>
      <c r="LLF186" s="3"/>
      <c r="LLG186" s="3"/>
      <c r="LLH186" s="3"/>
      <c r="LLI186" s="3"/>
      <c r="LLJ186" s="3"/>
      <c r="LLK186" s="3"/>
      <c r="LLL186" s="3"/>
      <c r="LLM186" s="3"/>
      <c r="LLN186" s="3"/>
      <c r="LLO186" s="3"/>
      <c r="LLP186" s="3"/>
      <c r="LLQ186" s="3"/>
      <c r="LLR186" s="3"/>
      <c r="LLS186" s="3"/>
      <c r="LLT186" s="3"/>
      <c r="LLU186" s="3"/>
      <c r="LLV186" s="3"/>
      <c r="LLW186" s="3"/>
      <c r="LLX186" s="3"/>
      <c r="LLY186" s="3"/>
      <c r="LLZ186" s="3"/>
      <c r="LMA186" s="3"/>
      <c r="LMB186" s="3"/>
      <c r="LMC186" s="3"/>
      <c r="LMD186" s="3"/>
      <c r="LME186" s="3"/>
      <c r="LMF186" s="3"/>
      <c r="LMG186" s="3"/>
      <c r="LMH186" s="3"/>
      <c r="LMI186" s="3"/>
      <c r="LMJ186" s="3"/>
      <c r="LMK186" s="3"/>
      <c r="LML186" s="3"/>
      <c r="LMM186" s="3"/>
      <c r="LMN186" s="3"/>
      <c r="LMO186" s="3"/>
      <c r="LMP186" s="3"/>
      <c r="LMQ186" s="3"/>
      <c r="LMR186" s="3"/>
      <c r="LMS186" s="3"/>
      <c r="LMT186" s="3"/>
      <c r="LMU186" s="3"/>
      <c r="LMV186" s="3"/>
      <c r="LMW186" s="3"/>
      <c r="LMX186" s="3"/>
      <c r="LMY186" s="3"/>
      <c r="LMZ186" s="3"/>
      <c r="LNA186" s="3"/>
      <c r="LNB186" s="3"/>
      <c r="LNC186" s="3"/>
      <c r="LND186" s="3"/>
      <c r="LNE186" s="3"/>
      <c r="LNF186" s="3"/>
      <c r="LNG186" s="3"/>
      <c r="LNH186" s="3"/>
      <c r="LNI186" s="3"/>
      <c r="LNJ186" s="3"/>
      <c r="LNK186" s="3"/>
      <c r="LNL186" s="3"/>
      <c r="LNM186" s="3"/>
      <c r="LNN186" s="3"/>
      <c r="LNO186" s="3"/>
      <c r="LNP186" s="3"/>
      <c r="LNQ186" s="3"/>
      <c r="LNR186" s="3"/>
      <c r="LNS186" s="3"/>
      <c r="LNT186" s="3"/>
      <c r="LNU186" s="3"/>
      <c r="LNV186" s="3"/>
      <c r="LNW186" s="3"/>
      <c r="LNX186" s="3"/>
      <c r="LNY186" s="3"/>
      <c r="LNZ186" s="3"/>
      <c r="LOA186" s="3"/>
      <c r="LOB186" s="3"/>
      <c r="LOC186" s="3"/>
      <c r="LOD186" s="3"/>
      <c r="LOE186" s="3"/>
      <c r="LOF186" s="3"/>
      <c r="LOG186" s="3"/>
      <c r="LOH186" s="3"/>
      <c r="LOI186" s="3"/>
      <c r="LOJ186" s="3"/>
      <c r="LOK186" s="3"/>
      <c r="LOL186" s="3"/>
      <c r="LOM186" s="3"/>
      <c r="LON186" s="3"/>
      <c r="LOO186" s="3"/>
      <c r="LOP186" s="3"/>
      <c r="LOQ186" s="3"/>
      <c r="LOR186" s="3"/>
      <c r="LOS186" s="3"/>
      <c r="LOT186" s="3"/>
      <c r="LOU186" s="3"/>
      <c r="LOV186" s="3"/>
      <c r="LOW186" s="3"/>
      <c r="LOX186" s="3"/>
      <c r="LOY186" s="3"/>
      <c r="LOZ186" s="3"/>
      <c r="LPA186" s="3"/>
      <c r="LPB186" s="3"/>
      <c r="LPC186" s="3"/>
      <c r="LPD186" s="3"/>
      <c r="LPE186" s="3"/>
      <c r="LPF186" s="3"/>
      <c r="LPG186" s="3"/>
      <c r="LPH186" s="3"/>
      <c r="LPI186" s="3"/>
      <c r="LPJ186" s="3"/>
      <c r="LPK186" s="3"/>
      <c r="LPL186" s="3"/>
      <c r="LPM186" s="3"/>
      <c r="LPN186" s="3"/>
      <c r="LPO186" s="3"/>
      <c r="LPP186" s="3"/>
      <c r="LPQ186" s="3"/>
      <c r="LPR186" s="3"/>
      <c r="LPS186" s="3"/>
      <c r="LPT186" s="3"/>
      <c r="LPU186" s="3"/>
      <c r="LPV186" s="3"/>
      <c r="LPW186" s="3"/>
      <c r="LPX186" s="3"/>
      <c r="LPY186" s="3"/>
      <c r="LPZ186" s="3"/>
      <c r="LQA186" s="3"/>
      <c r="LQB186" s="3"/>
      <c r="LQC186" s="3"/>
      <c r="LQD186" s="3"/>
      <c r="LQE186" s="3"/>
      <c r="LQF186" s="3"/>
      <c r="LQG186" s="3"/>
      <c r="LQH186" s="3"/>
      <c r="LQI186" s="3"/>
      <c r="LQJ186" s="3"/>
      <c r="LQK186" s="3"/>
      <c r="LQL186" s="3"/>
      <c r="LQM186" s="3"/>
      <c r="LQN186" s="3"/>
      <c r="LQO186" s="3"/>
      <c r="LQP186" s="3"/>
      <c r="LQQ186" s="3"/>
      <c r="LQR186" s="3"/>
      <c r="LQS186" s="3"/>
      <c r="LQT186" s="3"/>
      <c r="LQU186" s="3"/>
      <c r="LQV186" s="3"/>
      <c r="LQW186" s="3"/>
      <c r="LQX186" s="3"/>
      <c r="LQY186" s="3"/>
      <c r="LQZ186" s="3"/>
      <c r="LRA186" s="3"/>
      <c r="LRB186" s="3"/>
      <c r="LRC186" s="3"/>
      <c r="LRD186" s="3"/>
      <c r="LRE186" s="3"/>
      <c r="LRF186" s="3"/>
      <c r="LRG186" s="3"/>
      <c r="LRH186" s="3"/>
      <c r="LRI186" s="3"/>
      <c r="LRJ186" s="3"/>
      <c r="LRK186" s="3"/>
      <c r="LRL186" s="3"/>
      <c r="LRM186" s="3"/>
      <c r="LRN186" s="3"/>
      <c r="LRO186" s="3"/>
      <c r="LRP186" s="3"/>
      <c r="LRQ186" s="3"/>
      <c r="LRR186" s="3"/>
      <c r="LRS186" s="3"/>
      <c r="LRT186" s="3"/>
      <c r="LRU186" s="3"/>
      <c r="LRV186" s="3"/>
      <c r="LRW186" s="3"/>
      <c r="LRX186" s="3"/>
      <c r="LRY186" s="3"/>
      <c r="LRZ186" s="3"/>
      <c r="LSA186" s="3"/>
      <c r="LSB186" s="3"/>
      <c r="LSC186" s="3"/>
      <c r="LSD186" s="3"/>
      <c r="LSE186" s="3"/>
      <c r="LSF186" s="3"/>
      <c r="LSG186" s="3"/>
      <c r="LSH186" s="3"/>
      <c r="LSI186" s="3"/>
      <c r="LSJ186" s="3"/>
      <c r="LSK186" s="3"/>
      <c r="LSL186" s="3"/>
      <c r="LSM186" s="3"/>
      <c r="LSN186" s="3"/>
      <c r="LSO186" s="3"/>
      <c r="LSP186" s="3"/>
      <c r="LSQ186" s="3"/>
      <c r="LSR186" s="3"/>
      <c r="LSS186" s="3"/>
      <c r="LST186" s="3"/>
      <c r="LSU186" s="3"/>
      <c r="LSV186" s="3"/>
      <c r="LSW186" s="3"/>
      <c r="LSX186" s="3"/>
      <c r="LSY186" s="3"/>
      <c r="LSZ186" s="3"/>
      <c r="LTA186" s="3"/>
      <c r="LTB186" s="3"/>
      <c r="LTC186" s="3"/>
      <c r="LTD186" s="3"/>
      <c r="LTE186" s="3"/>
      <c r="LTF186" s="3"/>
      <c r="LTG186" s="3"/>
      <c r="LTH186" s="3"/>
      <c r="LTI186" s="3"/>
      <c r="LTJ186" s="3"/>
      <c r="LTK186" s="3"/>
      <c r="LTL186" s="3"/>
      <c r="LTM186" s="3"/>
      <c r="LTN186" s="3"/>
      <c r="LTO186" s="3"/>
      <c r="LTP186" s="3"/>
      <c r="LTQ186" s="3"/>
      <c r="LTR186" s="3"/>
      <c r="LTS186" s="3"/>
      <c r="LTT186" s="3"/>
      <c r="LTU186" s="3"/>
      <c r="LTV186" s="3"/>
      <c r="LTW186" s="3"/>
      <c r="LTX186" s="3"/>
      <c r="LTY186" s="3"/>
      <c r="LTZ186" s="3"/>
      <c r="LUA186" s="3"/>
      <c r="LUB186" s="3"/>
      <c r="LUC186" s="3"/>
      <c r="LUD186" s="3"/>
      <c r="LUE186" s="3"/>
      <c r="LUF186" s="3"/>
      <c r="LUG186" s="3"/>
      <c r="LUH186" s="3"/>
      <c r="LUI186" s="3"/>
      <c r="LUJ186" s="3"/>
      <c r="LUK186" s="3"/>
      <c r="LUL186" s="3"/>
      <c r="LUM186" s="3"/>
      <c r="LUN186" s="3"/>
      <c r="LUO186" s="3"/>
      <c r="LUP186" s="3"/>
      <c r="LUQ186" s="3"/>
      <c r="LUR186" s="3"/>
      <c r="LUS186" s="3"/>
      <c r="LUT186" s="3"/>
      <c r="LUU186" s="3"/>
      <c r="LUV186" s="3"/>
      <c r="LUW186" s="3"/>
      <c r="LUX186" s="3"/>
      <c r="LUY186" s="3"/>
      <c r="LUZ186" s="3"/>
      <c r="LVA186" s="3"/>
      <c r="LVB186" s="3"/>
      <c r="LVC186" s="3"/>
      <c r="LVD186" s="3"/>
      <c r="LVE186" s="3"/>
      <c r="LVF186" s="3"/>
      <c r="LVG186" s="3"/>
      <c r="LVH186" s="3"/>
      <c r="LVI186" s="3"/>
      <c r="LVJ186" s="3"/>
      <c r="LVK186" s="3"/>
      <c r="LVL186" s="3"/>
      <c r="LVM186" s="3"/>
      <c r="LVN186" s="3"/>
      <c r="LVO186" s="3"/>
      <c r="LVP186" s="3"/>
      <c r="LVQ186" s="3"/>
      <c r="LVR186" s="3"/>
      <c r="LVS186" s="3"/>
      <c r="LVT186" s="3"/>
      <c r="LVU186" s="3"/>
      <c r="LVV186" s="3"/>
      <c r="LVW186" s="3"/>
      <c r="LVX186" s="3"/>
      <c r="LVY186" s="3"/>
      <c r="LVZ186" s="3"/>
      <c r="LWA186" s="3"/>
      <c r="LWB186" s="3"/>
      <c r="LWC186" s="3"/>
      <c r="LWD186" s="3"/>
      <c r="LWE186" s="3"/>
      <c r="LWF186" s="3"/>
      <c r="LWG186" s="3"/>
      <c r="LWH186" s="3"/>
      <c r="LWI186" s="3"/>
      <c r="LWJ186" s="3"/>
      <c r="LWK186" s="3"/>
      <c r="LWL186" s="3"/>
      <c r="LWM186" s="3"/>
      <c r="LWN186" s="3"/>
      <c r="LWO186" s="3"/>
      <c r="LWP186" s="3"/>
      <c r="LWQ186" s="3"/>
      <c r="LWR186" s="3"/>
      <c r="LWS186" s="3"/>
      <c r="LWT186" s="3"/>
      <c r="LWU186" s="3"/>
      <c r="LWV186" s="3"/>
      <c r="LWW186" s="3"/>
      <c r="LWX186" s="3"/>
      <c r="LWY186" s="3"/>
      <c r="LWZ186" s="3"/>
      <c r="LXA186" s="3"/>
      <c r="LXB186" s="3"/>
      <c r="LXC186" s="3"/>
      <c r="LXD186" s="3"/>
      <c r="LXE186" s="3"/>
      <c r="LXF186" s="3"/>
      <c r="LXG186" s="3"/>
      <c r="LXH186" s="3"/>
      <c r="LXI186" s="3"/>
      <c r="LXJ186" s="3"/>
      <c r="LXK186" s="3"/>
      <c r="LXL186" s="3"/>
      <c r="LXM186" s="3"/>
      <c r="LXN186" s="3"/>
      <c r="LXO186" s="3"/>
      <c r="LXP186" s="3"/>
      <c r="LXQ186" s="3"/>
      <c r="LXR186" s="3"/>
      <c r="LXS186" s="3"/>
      <c r="LXT186" s="3"/>
      <c r="LXU186" s="3"/>
      <c r="LXV186" s="3"/>
      <c r="LXW186" s="3"/>
      <c r="LXX186" s="3"/>
      <c r="LXY186" s="3"/>
      <c r="LXZ186" s="3"/>
      <c r="LYA186" s="3"/>
      <c r="LYB186" s="3"/>
      <c r="LYC186" s="3"/>
      <c r="LYD186" s="3"/>
      <c r="LYE186" s="3"/>
      <c r="LYF186" s="3"/>
      <c r="LYG186" s="3"/>
      <c r="LYH186" s="3"/>
      <c r="LYI186" s="3"/>
      <c r="LYJ186" s="3"/>
      <c r="LYK186" s="3"/>
      <c r="LYL186" s="3"/>
      <c r="LYM186" s="3"/>
      <c r="LYN186" s="3"/>
      <c r="LYO186" s="3"/>
      <c r="LYP186" s="3"/>
      <c r="LYQ186" s="3"/>
      <c r="LYR186" s="3"/>
      <c r="LYS186" s="3"/>
      <c r="LYT186" s="3"/>
      <c r="LYU186" s="3"/>
      <c r="LYV186" s="3"/>
      <c r="LYW186" s="3"/>
      <c r="LYX186" s="3"/>
      <c r="LYY186" s="3"/>
      <c r="LYZ186" s="3"/>
      <c r="LZA186" s="3"/>
      <c r="LZB186" s="3"/>
      <c r="LZC186" s="3"/>
      <c r="LZD186" s="3"/>
      <c r="LZE186" s="3"/>
      <c r="LZF186" s="3"/>
      <c r="LZG186" s="3"/>
      <c r="LZH186" s="3"/>
      <c r="LZI186" s="3"/>
      <c r="LZJ186" s="3"/>
      <c r="LZK186" s="3"/>
      <c r="LZL186" s="3"/>
      <c r="LZM186" s="3"/>
      <c r="LZN186" s="3"/>
      <c r="LZO186" s="3"/>
      <c r="LZP186" s="3"/>
      <c r="LZQ186" s="3"/>
      <c r="LZR186" s="3"/>
      <c r="LZS186" s="3"/>
      <c r="LZT186" s="3"/>
      <c r="LZU186" s="3"/>
      <c r="LZV186" s="3"/>
      <c r="LZW186" s="3"/>
      <c r="LZX186" s="3"/>
      <c r="LZY186" s="3"/>
      <c r="LZZ186" s="3"/>
      <c r="MAA186" s="3"/>
      <c r="MAB186" s="3"/>
      <c r="MAC186" s="3"/>
      <c r="MAD186" s="3"/>
      <c r="MAE186" s="3"/>
      <c r="MAF186" s="3"/>
      <c r="MAG186" s="3"/>
      <c r="MAH186" s="3"/>
      <c r="MAI186" s="3"/>
      <c r="MAJ186" s="3"/>
      <c r="MAK186" s="3"/>
      <c r="MAL186" s="3"/>
      <c r="MAM186" s="3"/>
      <c r="MAN186" s="3"/>
      <c r="MAO186" s="3"/>
      <c r="MAP186" s="3"/>
      <c r="MAQ186" s="3"/>
      <c r="MAR186" s="3"/>
      <c r="MAS186" s="3"/>
      <c r="MAT186" s="3"/>
      <c r="MAU186" s="3"/>
      <c r="MAV186" s="3"/>
      <c r="MAW186" s="3"/>
      <c r="MAX186" s="3"/>
      <c r="MAY186" s="3"/>
      <c r="MAZ186" s="3"/>
      <c r="MBA186" s="3"/>
      <c r="MBB186" s="3"/>
      <c r="MBC186" s="3"/>
      <c r="MBD186" s="3"/>
      <c r="MBE186" s="3"/>
      <c r="MBF186" s="3"/>
      <c r="MBG186" s="3"/>
      <c r="MBH186" s="3"/>
      <c r="MBI186" s="3"/>
      <c r="MBJ186" s="3"/>
      <c r="MBK186" s="3"/>
      <c r="MBL186" s="3"/>
      <c r="MBM186" s="3"/>
      <c r="MBN186" s="3"/>
      <c r="MBO186" s="3"/>
      <c r="MBP186" s="3"/>
      <c r="MBQ186" s="3"/>
      <c r="MBR186" s="3"/>
      <c r="MBS186" s="3"/>
      <c r="MBT186" s="3"/>
      <c r="MBU186" s="3"/>
      <c r="MBV186" s="3"/>
      <c r="MBW186" s="3"/>
      <c r="MBX186" s="3"/>
      <c r="MBY186" s="3"/>
      <c r="MBZ186" s="3"/>
      <c r="MCA186" s="3"/>
      <c r="MCB186" s="3"/>
      <c r="MCC186" s="3"/>
      <c r="MCD186" s="3"/>
      <c r="MCE186" s="3"/>
      <c r="MCF186" s="3"/>
      <c r="MCG186" s="3"/>
      <c r="MCH186" s="3"/>
      <c r="MCI186" s="3"/>
      <c r="MCJ186" s="3"/>
      <c r="MCK186" s="3"/>
      <c r="MCL186" s="3"/>
      <c r="MCM186" s="3"/>
      <c r="MCN186" s="3"/>
      <c r="MCO186" s="3"/>
      <c r="MCP186" s="3"/>
      <c r="MCQ186" s="3"/>
      <c r="MCR186" s="3"/>
      <c r="MCS186" s="3"/>
      <c r="MCT186" s="3"/>
      <c r="MCU186" s="3"/>
      <c r="MCV186" s="3"/>
      <c r="MCW186" s="3"/>
      <c r="MCX186" s="3"/>
      <c r="MCY186" s="3"/>
      <c r="MCZ186" s="3"/>
      <c r="MDA186" s="3"/>
      <c r="MDB186" s="3"/>
      <c r="MDC186" s="3"/>
      <c r="MDD186" s="3"/>
      <c r="MDE186" s="3"/>
      <c r="MDF186" s="3"/>
      <c r="MDG186" s="3"/>
      <c r="MDH186" s="3"/>
      <c r="MDI186" s="3"/>
      <c r="MDJ186" s="3"/>
      <c r="MDK186" s="3"/>
      <c r="MDL186" s="3"/>
      <c r="MDM186" s="3"/>
      <c r="MDN186" s="3"/>
      <c r="MDO186" s="3"/>
      <c r="MDP186" s="3"/>
      <c r="MDQ186" s="3"/>
      <c r="MDR186" s="3"/>
      <c r="MDS186" s="3"/>
      <c r="MDT186" s="3"/>
      <c r="MDU186" s="3"/>
      <c r="MDV186" s="3"/>
      <c r="MDW186" s="3"/>
      <c r="MDX186" s="3"/>
      <c r="MDY186" s="3"/>
      <c r="MDZ186" s="3"/>
      <c r="MEA186" s="3"/>
      <c r="MEB186" s="3"/>
      <c r="MEC186" s="3"/>
      <c r="MED186" s="3"/>
      <c r="MEE186" s="3"/>
      <c r="MEF186" s="3"/>
      <c r="MEG186" s="3"/>
      <c r="MEH186" s="3"/>
      <c r="MEI186" s="3"/>
      <c r="MEJ186" s="3"/>
      <c r="MEK186" s="3"/>
      <c r="MEL186" s="3"/>
      <c r="MEM186" s="3"/>
      <c r="MEN186" s="3"/>
      <c r="MEO186" s="3"/>
      <c r="MEP186" s="3"/>
      <c r="MEQ186" s="3"/>
      <c r="MER186" s="3"/>
      <c r="MES186" s="3"/>
      <c r="MET186" s="3"/>
      <c r="MEU186" s="3"/>
      <c r="MEV186" s="3"/>
      <c r="MEW186" s="3"/>
      <c r="MEX186" s="3"/>
      <c r="MEY186" s="3"/>
      <c r="MEZ186" s="3"/>
      <c r="MFA186" s="3"/>
      <c r="MFB186" s="3"/>
      <c r="MFC186" s="3"/>
      <c r="MFD186" s="3"/>
      <c r="MFE186" s="3"/>
      <c r="MFF186" s="3"/>
      <c r="MFG186" s="3"/>
      <c r="MFH186" s="3"/>
      <c r="MFI186" s="3"/>
      <c r="MFJ186" s="3"/>
      <c r="MFK186" s="3"/>
      <c r="MFL186" s="3"/>
      <c r="MFM186" s="3"/>
      <c r="MFN186" s="3"/>
      <c r="MFO186" s="3"/>
      <c r="MFP186" s="3"/>
      <c r="MFQ186" s="3"/>
      <c r="MFR186" s="3"/>
      <c r="MFS186" s="3"/>
      <c r="MFT186" s="3"/>
      <c r="MFU186" s="3"/>
      <c r="MFV186" s="3"/>
      <c r="MFW186" s="3"/>
      <c r="MFX186" s="3"/>
      <c r="MFY186" s="3"/>
      <c r="MFZ186" s="3"/>
      <c r="MGA186" s="3"/>
      <c r="MGB186" s="3"/>
      <c r="MGC186" s="3"/>
      <c r="MGD186" s="3"/>
      <c r="MGE186" s="3"/>
      <c r="MGF186" s="3"/>
      <c r="MGG186" s="3"/>
      <c r="MGH186" s="3"/>
      <c r="MGI186" s="3"/>
      <c r="MGJ186" s="3"/>
      <c r="MGK186" s="3"/>
      <c r="MGL186" s="3"/>
      <c r="MGM186" s="3"/>
      <c r="MGN186" s="3"/>
      <c r="MGO186" s="3"/>
      <c r="MGP186" s="3"/>
      <c r="MGQ186" s="3"/>
      <c r="MGR186" s="3"/>
      <c r="MGS186" s="3"/>
      <c r="MGT186" s="3"/>
      <c r="MGU186" s="3"/>
      <c r="MGV186" s="3"/>
      <c r="MGW186" s="3"/>
      <c r="MGX186" s="3"/>
      <c r="MGY186" s="3"/>
      <c r="MGZ186" s="3"/>
      <c r="MHA186" s="3"/>
      <c r="MHB186" s="3"/>
      <c r="MHC186" s="3"/>
      <c r="MHD186" s="3"/>
      <c r="MHE186" s="3"/>
      <c r="MHF186" s="3"/>
      <c r="MHG186" s="3"/>
      <c r="MHH186" s="3"/>
      <c r="MHI186" s="3"/>
      <c r="MHJ186" s="3"/>
      <c r="MHK186" s="3"/>
      <c r="MHL186" s="3"/>
      <c r="MHM186" s="3"/>
      <c r="MHN186" s="3"/>
      <c r="MHO186" s="3"/>
      <c r="MHP186" s="3"/>
      <c r="MHQ186" s="3"/>
      <c r="MHR186" s="3"/>
      <c r="MHS186" s="3"/>
      <c r="MHT186" s="3"/>
      <c r="MHU186" s="3"/>
      <c r="MHV186" s="3"/>
      <c r="MHW186" s="3"/>
      <c r="MHX186" s="3"/>
      <c r="MHY186" s="3"/>
      <c r="MHZ186" s="3"/>
      <c r="MIA186" s="3"/>
      <c r="MIB186" s="3"/>
      <c r="MIC186" s="3"/>
      <c r="MID186" s="3"/>
      <c r="MIE186" s="3"/>
      <c r="MIF186" s="3"/>
      <c r="MIG186" s="3"/>
      <c r="MIH186" s="3"/>
      <c r="MII186" s="3"/>
      <c r="MIJ186" s="3"/>
      <c r="MIK186" s="3"/>
      <c r="MIL186" s="3"/>
      <c r="MIM186" s="3"/>
      <c r="MIN186" s="3"/>
      <c r="MIO186" s="3"/>
      <c r="MIP186" s="3"/>
      <c r="MIQ186" s="3"/>
      <c r="MIR186" s="3"/>
      <c r="MIS186" s="3"/>
      <c r="MIT186" s="3"/>
      <c r="MIU186" s="3"/>
      <c r="MIV186" s="3"/>
      <c r="MIW186" s="3"/>
      <c r="MIX186" s="3"/>
      <c r="MIY186" s="3"/>
      <c r="MIZ186" s="3"/>
      <c r="MJA186" s="3"/>
      <c r="MJB186" s="3"/>
      <c r="MJC186" s="3"/>
      <c r="MJD186" s="3"/>
      <c r="MJE186" s="3"/>
      <c r="MJF186" s="3"/>
      <c r="MJG186" s="3"/>
      <c r="MJH186" s="3"/>
      <c r="MJI186" s="3"/>
      <c r="MJJ186" s="3"/>
      <c r="MJK186" s="3"/>
      <c r="MJL186" s="3"/>
      <c r="MJM186" s="3"/>
      <c r="MJN186" s="3"/>
      <c r="MJO186" s="3"/>
      <c r="MJP186" s="3"/>
      <c r="MJQ186" s="3"/>
      <c r="MJR186" s="3"/>
      <c r="MJS186" s="3"/>
      <c r="MJT186" s="3"/>
      <c r="MJU186" s="3"/>
      <c r="MJV186" s="3"/>
      <c r="MJW186" s="3"/>
      <c r="MJX186" s="3"/>
      <c r="MJY186" s="3"/>
      <c r="MJZ186" s="3"/>
      <c r="MKA186" s="3"/>
      <c r="MKB186" s="3"/>
      <c r="MKC186" s="3"/>
      <c r="MKD186" s="3"/>
      <c r="MKE186" s="3"/>
      <c r="MKF186" s="3"/>
      <c r="MKG186" s="3"/>
      <c r="MKH186" s="3"/>
      <c r="MKI186" s="3"/>
      <c r="MKJ186" s="3"/>
      <c r="MKK186" s="3"/>
      <c r="MKL186" s="3"/>
      <c r="MKM186" s="3"/>
      <c r="MKN186" s="3"/>
      <c r="MKO186" s="3"/>
      <c r="MKP186" s="3"/>
      <c r="MKQ186" s="3"/>
      <c r="MKR186" s="3"/>
      <c r="MKS186" s="3"/>
      <c r="MKT186" s="3"/>
      <c r="MKU186" s="3"/>
      <c r="MKV186" s="3"/>
      <c r="MKW186" s="3"/>
      <c r="MKX186" s="3"/>
      <c r="MKY186" s="3"/>
      <c r="MKZ186" s="3"/>
      <c r="MLA186" s="3"/>
      <c r="MLB186" s="3"/>
      <c r="MLC186" s="3"/>
      <c r="MLD186" s="3"/>
      <c r="MLE186" s="3"/>
      <c r="MLF186" s="3"/>
      <c r="MLG186" s="3"/>
      <c r="MLH186" s="3"/>
      <c r="MLI186" s="3"/>
      <c r="MLJ186" s="3"/>
      <c r="MLK186" s="3"/>
      <c r="MLL186" s="3"/>
      <c r="MLM186" s="3"/>
      <c r="MLN186" s="3"/>
      <c r="MLO186" s="3"/>
      <c r="MLP186" s="3"/>
      <c r="MLQ186" s="3"/>
      <c r="MLR186" s="3"/>
      <c r="MLS186" s="3"/>
      <c r="MLT186" s="3"/>
      <c r="MLU186" s="3"/>
      <c r="MLV186" s="3"/>
      <c r="MLW186" s="3"/>
      <c r="MLX186" s="3"/>
      <c r="MLY186" s="3"/>
      <c r="MLZ186" s="3"/>
      <c r="MMA186" s="3"/>
      <c r="MMB186" s="3"/>
      <c r="MMC186" s="3"/>
      <c r="MMD186" s="3"/>
      <c r="MME186" s="3"/>
      <c r="MMF186" s="3"/>
      <c r="MMG186" s="3"/>
      <c r="MMH186" s="3"/>
      <c r="MMI186" s="3"/>
      <c r="MMJ186" s="3"/>
      <c r="MMK186" s="3"/>
      <c r="MML186" s="3"/>
      <c r="MMM186" s="3"/>
      <c r="MMN186" s="3"/>
      <c r="MMO186" s="3"/>
      <c r="MMP186" s="3"/>
      <c r="MMQ186" s="3"/>
      <c r="MMR186" s="3"/>
      <c r="MMS186" s="3"/>
      <c r="MMT186" s="3"/>
      <c r="MMU186" s="3"/>
      <c r="MMV186" s="3"/>
      <c r="MMW186" s="3"/>
      <c r="MMX186" s="3"/>
      <c r="MMY186" s="3"/>
      <c r="MMZ186" s="3"/>
      <c r="MNA186" s="3"/>
      <c r="MNB186" s="3"/>
      <c r="MNC186" s="3"/>
      <c r="MND186" s="3"/>
      <c r="MNE186" s="3"/>
      <c r="MNF186" s="3"/>
      <c r="MNG186" s="3"/>
      <c r="MNH186" s="3"/>
      <c r="MNI186" s="3"/>
      <c r="MNJ186" s="3"/>
      <c r="MNK186" s="3"/>
      <c r="MNL186" s="3"/>
      <c r="MNM186" s="3"/>
      <c r="MNN186" s="3"/>
      <c r="MNO186" s="3"/>
      <c r="MNP186" s="3"/>
      <c r="MNQ186" s="3"/>
      <c r="MNR186" s="3"/>
      <c r="MNS186" s="3"/>
      <c r="MNT186" s="3"/>
      <c r="MNU186" s="3"/>
      <c r="MNV186" s="3"/>
      <c r="MNW186" s="3"/>
      <c r="MNX186" s="3"/>
      <c r="MNY186" s="3"/>
      <c r="MNZ186" s="3"/>
      <c r="MOA186" s="3"/>
      <c r="MOB186" s="3"/>
      <c r="MOC186" s="3"/>
      <c r="MOD186" s="3"/>
      <c r="MOE186" s="3"/>
      <c r="MOF186" s="3"/>
      <c r="MOG186" s="3"/>
      <c r="MOH186" s="3"/>
      <c r="MOI186" s="3"/>
      <c r="MOJ186" s="3"/>
      <c r="MOK186" s="3"/>
      <c r="MOL186" s="3"/>
      <c r="MOM186" s="3"/>
      <c r="MON186" s="3"/>
      <c r="MOO186" s="3"/>
      <c r="MOP186" s="3"/>
      <c r="MOQ186" s="3"/>
      <c r="MOR186" s="3"/>
      <c r="MOS186" s="3"/>
      <c r="MOT186" s="3"/>
      <c r="MOU186" s="3"/>
      <c r="MOV186" s="3"/>
      <c r="MOW186" s="3"/>
      <c r="MOX186" s="3"/>
      <c r="MOY186" s="3"/>
      <c r="MOZ186" s="3"/>
      <c r="MPA186" s="3"/>
      <c r="MPB186" s="3"/>
      <c r="MPC186" s="3"/>
      <c r="MPD186" s="3"/>
      <c r="MPE186" s="3"/>
      <c r="MPF186" s="3"/>
      <c r="MPG186" s="3"/>
      <c r="MPH186" s="3"/>
      <c r="MPI186" s="3"/>
      <c r="MPJ186" s="3"/>
      <c r="MPK186" s="3"/>
      <c r="MPL186" s="3"/>
      <c r="MPM186" s="3"/>
      <c r="MPN186" s="3"/>
      <c r="MPO186" s="3"/>
      <c r="MPP186" s="3"/>
      <c r="MPQ186" s="3"/>
      <c r="MPR186" s="3"/>
      <c r="MPS186" s="3"/>
      <c r="MPT186" s="3"/>
      <c r="MPU186" s="3"/>
      <c r="MPV186" s="3"/>
      <c r="MPW186" s="3"/>
      <c r="MPX186" s="3"/>
      <c r="MPY186" s="3"/>
      <c r="MPZ186" s="3"/>
      <c r="MQA186" s="3"/>
      <c r="MQB186" s="3"/>
      <c r="MQC186" s="3"/>
      <c r="MQD186" s="3"/>
      <c r="MQE186" s="3"/>
      <c r="MQF186" s="3"/>
      <c r="MQG186" s="3"/>
      <c r="MQH186" s="3"/>
      <c r="MQI186" s="3"/>
      <c r="MQJ186" s="3"/>
      <c r="MQK186" s="3"/>
      <c r="MQL186" s="3"/>
      <c r="MQM186" s="3"/>
      <c r="MQN186" s="3"/>
      <c r="MQO186" s="3"/>
      <c r="MQP186" s="3"/>
      <c r="MQQ186" s="3"/>
      <c r="MQR186" s="3"/>
      <c r="MQS186" s="3"/>
      <c r="MQT186" s="3"/>
      <c r="MQU186" s="3"/>
      <c r="MQV186" s="3"/>
      <c r="MQW186" s="3"/>
      <c r="MQX186" s="3"/>
      <c r="MQY186" s="3"/>
      <c r="MQZ186" s="3"/>
      <c r="MRA186" s="3"/>
      <c r="MRB186" s="3"/>
      <c r="MRC186" s="3"/>
      <c r="MRD186" s="3"/>
      <c r="MRE186" s="3"/>
      <c r="MRF186" s="3"/>
      <c r="MRG186" s="3"/>
      <c r="MRH186" s="3"/>
      <c r="MRI186" s="3"/>
      <c r="MRJ186" s="3"/>
      <c r="MRK186" s="3"/>
      <c r="MRL186" s="3"/>
      <c r="MRM186" s="3"/>
      <c r="MRN186" s="3"/>
      <c r="MRO186" s="3"/>
      <c r="MRP186" s="3"/>
      <c r="MRQ186" s="3"/>
      <c r="MRR186" s="3"/>
      <c r="MRS186" s="3"/>
      <c r="MRT186" s="3"/>
      <c r="MRU186" s="3"/>
      <c r="MRV186" s="3"/>
      <c r="MRW186" s="3"/>
      <c r="MRX186" s="3"/>
      <c r="MRY186" s="3"/>
      <c r="MRZ186" s="3"/>
      <c r="MSA186" s="3"/>
      <c r="MSB186" s="3"/>
      <c r="MSC186" s="3"/>
      <c r="MSD186" s="3"/>
      <c r="MSE186" s="3"/>
      <c r="MSF186" s="3"/>
      <c r="MSG186" s="3"/>
      <c r="MSH186" s="3"/>
      <c r="MSI186" s="3"/>
      <c r="MSJ186" s="3"/>
      <c r="MSK186" s="3"/>
      <c r="MSL186" s="3"/>
      <c r="MSM186" s="3"/>
      <c r="MSN186" s="3"/>
      <c r="MSO186" s="3"/>
      <c r="MSP186" s="3"/>
      <c r="MSQ186" s="3"/>
      <c r="MSR186" s="3"/>
      <c r="MSS186" s="3"/>
      <c r="MST186" s="3"/>
      <c r="MSU186" s="3"/>
      <c r="MSV186" s="3"/>
      <c r="MSW186" s="3"/>
      <c r="MSX186" s="3"/>
      <c r="MSY186" s="3"/>
      <c r="MSZ186" s="3"/>
      <c r="MTA186" s="3"/>
      <c r="MTB186" s="3"/>
      <c r="MTC186" s="3"/>
      <c r="MTD186" s="3"/>
      <c r="MTE186" s="3"/>
      <c r="MTF186" s="3"/>
      <c r="MTG186" s="3"/>
      <c r="MTH186" s="3"/>
      <c r="MTI186" s="3"/>
      <c r="MTJ186" s="3"/>
      <c r="MTK186" s="3"/>
      <c r="MTL186" s="3"/>
      <c r="MTM186" s="3"/>
      <c r="MTN186" s="3"/>
      <c r="MTO186" s="3"/>
      <c r="MTP186" s="3"/>
      <c r="MTQ186" s="3"/>
      <c r="MTR186" s="3"/>
      <c r="MTS186" s="3"/>
      <c r="MTT186" s="3"/>
      <c r="MTU186" s="3"/>
      <c r="MTV186" s="3"/>
      <c r="MTW186" s="3"/>
      <c r="MTX186" s="3"/>
      <c r="MTY186" s="3"/>
      <c r="MTZ186" s="3"/>
      <c r="MUA186" s="3"/>
      <c r="MUB186" s="3"/>
      <c r="MUC186" s="3"/>
      <c r="MUD186" s="3"/>
      <c r="MUE186" s="3"/>
      <c r="MUF186" s="3"/>
      <c r="MUG186" s="3"/>
      <c r="MUH186" s="3"/>
      <c r="MUI186" s="3"/>
      <c r="MUJ186" s="3"/>
      <c r="MUK186" s="3"/>
      <c r="MUL186" s="3"/>
      <c r="MUM186" s="3"/>
      <c r="MUN186" s="3"/>
      <c r="MUO186" s="3"/>
      <c r="MUP186" s="3"/>
      <c r="MUQ186" s="3"/>
      <c r="MUR186" s="3"/>
      <c r="MUS186" s="3"/>
      <c r="MUT186" s="3"/>
      <c r="MUU186" s="3"/>
      <c r="MUV186" s="3"/>
      <c r="MUW186" s="3"/>
      <c r="MUX186" s="3"/>
      <c r="MUY186" s="3"/>
      <c r="MUZ186" s="3"/>
      <c r="MVA186" s="3"/>
      <c r="MVB186" s="3"/>
      <c r="MVC186" s="3"/>
      <c r="MVD186" s="3"/>
      <c r="MVE186" s="3"/>
      <c r="MVF186" s="3"/>
      <c r="MVG186" s="3"/>
      <c r="MVH186" s="3"/>
      <c r="MVI186" s="3"/>
      <c r="MVJ186" s="3"/>
      <c r="MVK186" s="3"/>
      <c r="MVL186" s="3"/>
      <c r="MVM186" s="3"/>
      <c r="MVN186" s="3"/>
      <c r="MVO186" s="3"/>
      <c r="MVP186" s="3"/>
      <c r="MVQ186" s="3"/>
      <c r="MVR186" s="3"/>
      <c r="MVS186" s="3"/>
      <c r="MVT186" s="3"/>
      <c r="MVU186" s="3"/>
      <c r="MVV186" s="3"/>
      <c r="MVW186" s="3"/>
      <c r="MVX186" s="3"/>
      <c r="MVY186" s="3"/>
      <c r="MVZ186" s="3"/>
      <c r="MWA186" s="3"/>
      <c r="MWB186" s="3"/>
      <c r="MWC186" s="3"/>
      <c r="MWD186" s="3"/>
      <c r="MWE186" s="3"/>
      <c r="MWF186" s="3"/>
      <c r="MWG186" s="3"/>
      <c r="MWH186" s="3"/>
      <c r="MWI186" s="3"/>
      <c r="MWJ186" s="3"/>
      <c r="MWK186" s="3"/>
      <c r="MWL186" s="3"/>
      <c r="MWM186" s="3"/>
      <c r="MWN186" s="3"/>
      <c r="MWO186" s="3"/>
      <c r="MWP186" s="3"/>
      <c r="MWQ186" s="3"/>
      <c r="MWR186" s="3"/>
      <c r="MWS186" s="3"/>
      <c r="MWT186" s="3"/>
      <c r="MWU186" s="3"/>
      <c r="MWV186" s="3"/>
      <c r="MWW186" s="3"/>
      <c r="MWX186" s="3"/>
      <c r="MWY186" s="3"/>
      <c r="MWZ186" s="3"/>
      <c r="MXA186" s="3"/>
      <c r="MXB186" s="3"/>
      <c r="MXC186" s="3"/>
      <c r="MXD186" s="3"/>
      <c r="MXE186" s="3"/>
      <c r="MXF186" s="3"/>
      <c r="MXG186" s="3"/>
      <c r="MXH186" s="3"/>
      <c r="MXI186" s="3"/>
      <c r="MXJ186" s="3"/>
      <c r="MXK186" s="3"/>
      <c r="MXL186" s="3"/>
      <c r="MXM186" s="3"/>
      <c r="MXN186" s="3"/>
      <c r="MXO186" s="3"/>
      <c r="MXP186" s="3"/>
      <c r="MXQ186" s="3"/>
      <c r="MXR186" s="3"/>
      <c r="MXS186" s="3"/>
      <c r="MXT186" s="3"/>
      <c r="MXU186" s="3"/>
      <c r="MXV186" s="3"/>
      <c r="MXW186" s="3"/>
      <c r="MXX186" s="3"/>
      <c r="MXY186" s="3"/>
      <c r="MXZ186" s="3"/>
      <c r="MYA186" s="3"/>
      <c r="MYB186" s="3"/>
      <c r="MYC186" s="3"/>
      <c r="MYD186" s="3"/>
      <c r="MYE186" s="3"/>
      <c r="MYF186" s="3"/>
      <c r="MYG186" s="3"/>
      <c r="MYH186" s="3"/>
      <c r="MYI186" s="3"/>
      <c r="MYJ186" s="3"/>
      <c r="MYK186" s="3"/>
      <c r="MYL186" s="3"/>
      <c r="MYM186" s="3"/>
      <c r="MYN186" s="3"/>
      <c r="MYO186" s="3"/>
      <c r="MYP186" s="3"/>
      <c r="MYQ186" s="3"/>
      <c r="MYR186" s="3"/>
      <c r="MYS186" s="3"/>
      <c r="MYT186" s="3"/>
      <c r="MYU186" s="3"/>
      <c r="MYV186" s="3"/>
      <c r="MYW186" s="3"/>
      <c r="MYX186" s="3"/>
      <c r="MYY186" s="3"/>
      <c r="MYZ186" s="3"/>
      <c r="MZA186" s="3"/>
      <c r="MZB186" s="3"/>
      <c r="MZC186" s="3"/>
      <c r="MZD186" s="3"/>
      <c r="MZE186" s="3"/>
      <c r="MZF186" s="3"/>
      <c r="MZG186" s="3"/>
      <c r="MZH186" s="3"/>
      <c r="MZI186" s="3"/>
      <c r="MZJ186" s="3"/>
      <c r="MZK186" s="3"/>
      <c r="MZL186" s="3"/>
      <c r="MZM186" s="3"/>
      <c r="MZN186" s="3"/>
      <c r="MZO186" s="3"/>
      <c r="MZP186" s="3"/>
      <c r="MZQ186" s="3"/>
      <c r="MZR186" s="3"/>
      <c r="MZS186" s="3"/>
      <c r="MZT186" s="3"/>
      <c r="MZU186" s="3"/>
      <c r="MZV186" s="3"/>
      <c r="MZW186" s="3"/>
      <c r="MZX186" s="3"/>
      <c r="MZY186" s="3"/>
      <c r="MZZ186" s="3"/>
      <c r="NAA186" s="3"/>
      <c r="NAB186" s="3"/>
      <c r="NAC186" s="3"/>
      <c r="NAD186" s="3"/>
      <c r="NAE186" s="3"/>
      <c r="NAF186" s="3"/>
      <c r="NAG186" s="3"/>
      <c r="NAH186" s="3"/>
      <c r="NAI186" s="3"/>
      <c r="NAJ186" s="3"/>
      <c r="NAK186" s="3"/>
      <c r="NAL186" s="3"/>
      <c r="NAM186" s="3"/>
      <c r="NAN186" s="3"/>
      <c r="NAO186" s="3"/>
      <c r="NAP186" s="3"/>
      <c r="NAQ186" s="3"/>
      <c r="NAR186" s="3"/>
      <c r="NAS186" s="3"/>
      <c r="NAT186" s="3"/>
      <c r="NAU186" s="3"/>
      <c r="NAV186" s="3"/>
      <c r="NAW186" s="3"/>
      <c r="NAX186" s="3"/>
      <c r="NAY186" s="3"/>
      <c r="NAZ186" s="3"/>
      <c r="NBA186" s="3"/>
      <c r="NBB186" s="3"/>
      <c r="NBC186" s="3"/>
      <c r="NBD186" s="3"/>
      <c r="NBE186" s="3"/>
      <c r="NBF186" s="3"/>
      <c r="NBG186" s="3"/>
      <c r="NBH186" s="3"/>
      <c r="NBI186" s="3"/>
      <c r="NBJ186" s="3"/>
      <c r="NBK186" s="3"/>
      <c r="NBL186" s="3"/>
      <c r="NBM186" s="3"/>
      <c r="NBN186" s="3"/>
      <c r="NBO186" s="3"/>
      <c r="NBP186" s="3"/>
      <c r="NBQ186" s="3"/>
      <c r="NBR186" s="3"/>
      <c r="NBS186" s="3"/>
      <c r="NBT186" s="3"/>
      <c r="NBU186" s="3"/>
      <c r="NBV186" s="3"/>
      <c r="NBW186" s="3"/>
      <c r="NBX186" s="3"/>
      <c r="NBY186" s="3"/>
      <c r="NBZ186" s="3"/>
      <c r="NCA186" s="3"/>
      <c r="NCB186" s="3"/>
      <c r="NCC186" s="3"/>
      <c r="NCD186" s="3"/>
      <c r="NCE186" s="3"/>
      <c r="NCF186" s="3"/>
      <c r="NCG186" s="3"/>
      <c r="NCH186" s="3"/>
      <c r="NCI186" s="3"/>
      <c r="NCJ186" s="3"/>
      <c r="NCK186" s="3"/>
      <c r="NCL186" s="3"/>
      <c r="NCM186" s="3"/>
      <c r="NCN186" s="3"/>
      <c r="NCO186" s="3"/>
      <c r="NCP186" s="3"/>
      <c r="NCQ186" s="3"/>
      <c r="NCR186" s="3"/>
      <c r="NCS186" s="3"/>
      <c r="NCT186" s="3"/>
      <c r="NCU186" s="3"/>
      <c r="NCV186" s="3"/>
      <c r="NCW186" s="3"/>
      <c r="NCX186" s="3"/>
      <c r="NCY186" s="3"/>
      <c r="NCZ186" s="3"/>
      <c r="NDA186" s="3"/>
      <c r="NDB186" s="3"/>
      <c r="NDC186" s="3"/>
      <c r="NDD186" s="3"/>
      <c r="NDE186" s="3"/>
      <c r="NDF186" s="3"/>
      <c r="NDG186" s="3"/>
      <c r="NDH186" s="3"/>
      <c r="NDI186" s="3"/>
      <c r="NDJ186" s="3"/>
      <c r="NDK186" s="3"/>
      <c r="NDL186" s="3"/>
      <c r="NDM186" s="3"/>
      <c r="NDN186" s="3"/>
      <c r="NDO186" s="3"/>
      <c r="NDP186" s="3"/>
      <c r="NDQ186" s="3"/>
      <c r="NDR186" s="3"/>
      <c r="NDS186" s="3"/>
      <c r="NDT186" s="3"/>
      <c r="NDU186" s="3"/>
      <c r="NDV186" s="3"/>
      <c r="NDW186" s="3"/>
      <c r="NDX186" s="3"/>
      <c r="NDY186" s="3"/>
      <c r="NDZ186" s="3"/>
      <c r="NEA186" s="3"/>
      <c r="NEB186" s="3"/>
      <c r="NEC186" s="3"/>
      <c r="NED186" s="3"/>
      <c r="NEE186" s="3"/>
      <c r="NEF186" s="3"/>
      <c r="NEG186" s="3"/>
      <c r="NEH186" s="3"/>
      <c r="NEI186" s="3"/>
      <c r="NEJ186" s="3"/>
      <c r="NEK186" s="3"/>
      <c r="NEL186" s="3"/>
      <c r="NEM186" s="3"/>
      <c r="NEN186" s="3"/>
      <c r="NEO186" s="3"/>
      <c r="NEP186" s="3"/>
      <c r="NEQ186" s="3"/>
      <c r="NER186" s="3"/>
      <c r="NES186" s="3"/>
      <c r="NET186" s="3"/>
      <c r="NEU186" s="3"/>
      <c r="NEV186" s="3"/>
      <c r="NEW186" s="3"/>
      <c r="NEX186" s="3"/>
      <c r="NEY186" s="3"/>
      <c r="NEZ186" s="3"/>
      <c r="NFA186" s="3"/>
      <c r="NFB186" s="3"/>
      <c r="NFC186" s="3"/>
      <c r="NFD186" s="3"/>
      <c r="NFE186" s="3"/>
      <c r="NFF186" s="3"/>
      <c r="NFG186" s="3"/>
      <c r="NFH186" s="3"/>
      <c r="NFI186" s="3"/>
      <c r="NFJ186" s="3"/>
      <c r="NFK186" s="3"/>
      <c r="NFL186" s="3"/>
      <c r="NFM186" s="3"/>
      <c r="NFN186" s="3"/>
      <c r="NFO186" s="3"/>
      <c r="NFP186" s="3"/>
      <c r="NFQ186" s="3"/>
      <c r="NFR186" s="3"/>
      <c r="NFS186" s="3"/>
      <c r="NFT186" s="3"/>
      <c r="NFU186" s="3"/>
      <c r="NFV186" s="3"/>
      <c r="NFW186" s="3"/>
      <c r="NFX186" s="3"/>
      <c r="NFY186" s="3"/>
      <c r="NFZ186" s="3"/>
      <c r="NGA186" s="3"/>
      <c r="NGB186" s="3"/>
      <c r="NGC186" s="3"/>
      <c r="NGD186" s="3"/>
      <c r="NGE186" s="3"/>
      <c r="NGF186" s="3"/>
      <c r="NGG186" s="3"/>
      <c r="NGH186" s="3"/>
      <c r="NGI186" s="3"/>
      <c r="NGJ186" s="3"/>
      <c r="NGK186" s="3"/>
      <c r="NGL186" s="3"/>
      <c r="NGM186" s="3"/>
      <c r="NGN186" s="3"/>
      <c r="NGO186" s="3"/>
      <c r="NGP186" s="3"/>
      <c r="NGQ186" s="3"/>
      <c r="NGR186" s="3"/>
      <c r="NGS186" s="3"/>
      <c r="NGT186" s="3"/>
      <c r="NGU186" s="3"/>
      <c r="NGV186" s="3"/>
      <c r="NGW186" s="3"/>
      <c r="NGX186" s="3"/>
      <c r="NGY186" s="3"/>
      <c r="NGZ186" s="3"/>
      <c r="NHA186" s="3"/>
      <c r="NHB186" s="3"/>
      <c r="NHC186" s="3"/>
      <c r="NHD186" s="3"/>
      <c r="NHE186" s="3"/>
      <c r="NHF186" s="3"/>
      <c r="NHG186" s="3"/>
      <c r="NHH186" s="3"/>
      <c r="NHI186" s="3"/>
      <c r="NHJ186" s="3"/>
      <c r="NHK186" s="3"/>
      <c r="NHL186" s="3"/>
      <c r="NHM186" s="3"/>
      <c r="NHN186" s="3"/>
      <c r="NHO186" s="3"/>
      <c r="NHP186" s="3"/>
      <c r="NHQ186" s="3"/>
      <c r="NHR186" s="3"/>
      <c r="NHS186" s="3"/>
      <c r="NHT186" s="3"/>
      <c r="NHU186" s="3"/>
      <c r="NHV186" s="3"/>
      <c r="NHW186" s="3"/>
      <c r="NHX186" s="3"/>
      <c r="NHY186" s="3"/>
      <c r="NHZ186" s="3"/>
      <c r="NIA186" s="3"/>
      <c r="NIB186" s="3"/>
      <c r="NIC186" s="3"/>
      <c r="NID186" s="3"/>
      <c r="NIE186" s="3"/>
      <c r="NIF186" s="3"/>
      <c r="NIG186" s="3"/>
      <c r="NIH186" s="3"/>
      <c r="NII186" s="3"/>
      <c r="NIJ186" s="3"/>
      <c r="NIK186" s="3"/>
      <c r="NIL186" s="3"/>
      <c r="NIM186" s="3"/>
      <c r="NIN186" s="3"/>
      <c r="NIO186" s="3"/>
      <c r="NIP186" s="3"/>
      <c r="NIQ186" s="3"/>
      <c r="NIR186" s="3"/>
      <c r="NIS186" s="3"/>
      <c r="NIT186" s="3"/>
      <c r="NIU186" s="3"/>
      <c r="NIV186" s="3"/>
      <c r="NIW186" s="3"/>
      <c r="NIX186" s="3"/>
      <c r="NIY186" s="3"/>
      <c r="NIZ186" s="3"/>
      <c r="NJA186" s="3"/>
      <c r="NJB186" s="3"/>
      <c r="NJC186" s="3"/>
      <c r="NJD186" s="3"/>
      <c r="NJE186" s="3"/>
      <c r="NJF186" s="3"/>
      <c r="NJG186" s="3"/>
      <c r="NJH186" s="3"/>
      <c r="NJI186" s="3"/>
      <c r="NJJ186" s="3"/>
      <c r="NJK186" s="3"/>
      <c r="NJL186" s="3"/>
      <c r="NJM186" s="3"/>
      <c r="NJN186" s="3"/>
      <c r="NJO186" s="3"/>
      <c r="NJP186" s="3"/>
      <c r="NJQ186" s="3"/>
      <c r="NJR186" s="3"/>
      <c r="NJS186" s="3"/>
      <c r="NJT186" s="3"/>
      <c r="NJU186" s="3"/>
      <c r="NJV186" s="3"/>
      <c r="NJW186" s="3"/>
      <c r="NJX186" s="3"/>
      <c r="NJY186" s="3"/>
      <c r="NJZ186" s="3"/>
      <c r="NKA186" s="3"/>
      <c r="NKB186" s="3"/>
      <c r="NKC186" s="3"/>
      <c r="NKD186" s="3"/>
      <c r="NKE186" s="3"/>
      <c r="NKF186" s="3"/>
      <c r="NKG186" s="3"/>
      <c r="NKH186" s="3"/>
      <c r="NKI186" s="3"/>
      <c r="NKJ186" s="3"/>
      <c r="NKK186" s="3"/>
      <c r="NKL186" s="3"/>
      <c r="NKM186" s="3"/>
      <c r="NKN186" s="3"/>
      <c r="NKO186" s="3"/>
      <c r="NKP186" s="3"/>
      <c r="NKQ186" s="3"/>
      <c r="NKR186" s="3"/>
      <c r="NKS186" s="3"/>
      <c r="NKT186" s="3"/>
      <c r="NKU186" s="3"/>
      <c r="NKV186" s="3"/>
      <c r="NKW186" s="3"/>
      <c r="NKX186" s="3"/>
      <c r="NKY186" s="3"/>
      <c r="NKZ186" s="3"/>
      <c r="NLA186" s="3"/>
      <c r="NLB186" s="3"/>
      <c r="NLC186" s="3"/>
      <c r="NLD186" s="3"/>
      <c r="NLE186" s="3"/>
      <c r="NLF186" s="3"/>
      <c r="NLG186" s="3"/>
      <c r="NLH186" s="3"/>
      <c r="NLI186" s="3"/>
      <c r="NLJ186" s="3"/>
      <c r="NLK186" s="3"/>
      <c r="NLL186" s="3"/>
      <c r="NLM186" s="3"/>
      <c r="NLN186" s="3"/>
      <c r="NLO186" s="3"/>
      <c r="NLP186" s="3"/>
      <c r="NLQ186" s="3"/>
      <c r="NLR186" s="3"/>
      <c r="NLS186" s="3"/>
      <c r="NLT186" s="3"/>
      <c r="NLU186" s="3"/>
      <c r="NLV186" s="3"/>
      <c r="NLW186" s="3"/>
      <c r="NLX186" s="3"/>
      <c r="NLY186" s="3"/>
      <c r="NLZ186" s="3"/>
      <c r="NMA186" s="3"/>
      <c r="NMB186" s="3"/>
      <c r="NMC186" s="3"/>
      <c r="NMD186" s="3"/>
      <c r="NME186" s="3"/>
      <c r="NMF186" s="3"/>
      <c r="NMG186" s="3"/>
      <c r="NMH186" s="3"/>
      <c r="NMI186" s="3"/>
      <c r="NMJ186" s="3"/>
      <c r="NMK186" s="3"/>
      <c r="NML186" s="3"/>
      <c r="NMM186" s="3"/>
      <c r="NMN186" s="3"/>
      <c r="NMO186" s="3"/>
      <c r="NMP186" s="3"/>
      <c r="NMQ186" s="3"/>
      <c r="NMR186" s="3"/>
      <c r="NMS186" s="3"/>
      <c r="NMT186" s="3"/>
      <c r="NMU186" s="3"/>
      <c r="NMV186" s="3"/>
      <c r="NMW186" s="3"/>
      <c r="NMX186" s="3"/>
      <c r="NMY186" s="3"/>
      <c r="NMZ186" s="3"/>
      <c r="NNA186" s="3"/>
      <c r="NNB186" s="3"/>
      <c r="NNC186" s="3"/>
      <c r="NND186" s="3"/>
      <c r="NNE186" s="3"/>
      <c r="NNF186" s="3"/>
      <c r="NNG186" s="3"/>
      <c r="NNH186" s="3"/>
      <c r="NNI186" s="3"/>
      <c r="NNJ186" s="3"/>
      <c r="NNK186" s="3"/>
      <c r="NNL186" s="3"/>
      <c r="NNM186" s="3"/>
      <c r="NNN186" s="3"/>
      <c r="NNO186" s="3"/>
      <c r="NNP186" s="3"/>
      <c r="NNQ186" s="3"/>
      <c r="NNR186" s="3"/>
      <c r="NNS186" s="3"/>
      <c r="NNT186" s="3"/>
      <c r="NNU186" s="3"/>
      <c r="NNV186" s="3"/>
      <c r="NNW186" s="3"/>
      <c r="NNX186" s="3"/>
      <c r="NNY186" s="3"/>
      <c r="NNZ186" s="3"/>
      <c r="NOA186" s="3"/>
      <c r="NOB186" s="3"/>
      <c r="NOC186" s="3"/>
      <c r="NOD186" s="3"/>
      <c r="NOE186" s="3"/>
      <c r="NOF186" s="3"/>
      <c r="NOG186" s="3"/>
      <c r="NOH186" s="3"/>
      <c r="NOI186" s="3"/>
      <c r="NOJ186" s="3"/>
      <c r="NOK186" s="3"/>
      <c r="NOL186" s="3"/>
      <c r="NOM186" s="3"/>
      <c r="NON186" s="3"/>
      <c r="NOO186" s="3"/>
      <c r="NOP186" s="3"/>
      <c r="NOQ186" s="3"/>
      <c r="NOR186" s="3"/>
      <c r="NOS186" s="3"/>
      <c r="NOT186" s="3"/>
      <c r="NOU186" s="3"/>
      <c r="NOV186" s="3"/>
      <c r="NOW186" s="3"/>
      <c r="NOX186" s="3"/>
      <c r="NOY186" s="3"/>
      <c r="NOZ186" s="3"/>
      <c r="NPA186" s="3"/>
      <c r="NPB186" s="3"/>
      <c r="NPC186" s="3"/>
      <c r="NPD186" s="3"/>
      <c r="NPE186" s="3"/>
      <c r="NPF186" s="3"/>
      <c r="NPG186" s="3"/>
      <c r="NPH186" s="3"/>
      <c r="NPI186" s="3"/>
      <c r="NPJ186" s="3"/>
      <c r="NPK186" s="3"/>
      <c r="NPL186" s="3"/>
      <c r="NPM186" s="3"/>
      <c r="NPN186" s="3"/>
      <c r="NPO186" s="3"/>
      <c r="NPP186" s="3"/>
      <c r="NPQ186" s="3"/>
      <c r="NPR186" s="3"/>
      <c r="NPS186" s="3"/>
      <c r="NPT186" s="3"/>
      <c r="NPU186" s="3"/>
      <c r="NPV186" s="3"/>
      <c r="NPW186" s="3"/>
      <c r="NPX186" s="3"/>
      <c r="NPY186" s="3"/>
      <c r="NPZ186" s="3"/>
      <c r="NQA186" s="3"/>
      <c r="NQB186" s="3"/>
      <c r="NQC186" s="3"/>
      <c r="NQD186" s="3"/>
      <c r="NQE186" s="3"/>
      <c r="NQF186" s="3"/>
      <c r="NQG186" s="3"/>
      <c r="NQH186" s="3"/>
      <c r="NQI186" s="3"/>
      <c r="NQJ186" s="3"/>
      <c r="NQK186" s="3"/>
      <c r="NQL186" s="3"/>
      <c r="NQM186" s="3"/>
      <c r="NQN186" s="3"/>
      <c r="NQO186" s="3"/>
      <c r="NQP186" s="3"/>
      <c r="NQQ186" s="3"/>
      <c r="NQR186" s="3"/>
      <c r="NQS186" s="3"/>
      <c r="NQT186" s="3"/>
      <c r="NQU186" s="3"/>
      <c r="NQV186" s="3"/>
      <c r="NQW186" s="3"/>
      <c r="NQX186" s="3"/>
      <c r="NQY186" s="3"/>
      <c r="NQZ186" s="3"/>
      <c r="NRA186" s="3"/>
      <c r="NRB186" s="3"/>
      <c r="NRC186" s="3"/>
      <c r="NRD186" s="3"/>
      <c r="NRE186" s="3"/>
      <c r="NRF186" s="3"/>
      <c r="NRG186" s="3"/>
      <c r="NRH186" s="3"/>
      <c r="NRI186" s="3"/>
      <c r="NRJ186" s="3"/>
      <c r="NRK186" s="3"/>
      <c r="NRL186" s="3"/>
      <c r="NRM186" s="3"/>
      <c r="NRN186" s="3"/>
      <c r="NRO186" s="3"/>
      <c r="NRP186" s="3"/>
      <c r="NRQ186" s="3"/>
      <c r="NRR186" s="3"/>
      <c r="NRS186" s="3"/>
      <c r="NRT186" s="3"/>
      <c r="NRU186" s="3"/>
      <c r="NRV186" s="3"/>
      <c r="NRW186" s="3"/>
      <c r="NRX186" s="3"/>
      <c r="NRY186" s="3"/>
      <c r="NRZ186" s="3"/>
      <c r="NSA186" s="3"/>
      <c r="NSB186" s="3"/>
      <c r="NSC186" s="3"/>
      <c r="NSD186" s="3"/>
      <c r="NSE186" s="3"/>
      <c r="NSF186" s="3"/>
      <c r="NSG186" s="3"/>
      <c r="NSH186" s="3"/>
      <c r="NSI186" s="3"/>
      <c r="NSJ186" s="3"/>
      <c r="NSK186" s="3"/>
      <c r="NSL186" s="3"/>
      <c r="NSM186" s="3"/>
      <c r="NSN186" s="3"/>
      <c r="NSO186" s="3"/>
      <c r="NSP186" s="3"/>
      <c r="NSQ186" s="3"/>
      <c r="NSR186" s="3"/>
      <c r="NSS186" s="3"/>
      <c r="NST186" s="3"/>
      <c r="NSU186" s="3"/>
      <c r="NSV186" s="3"/>
      <c r="NSW186" s="3"/>
      <c r="NSX186" s="3"/>
      <c r="NSY186" s="3"/>
      <c r="NSZ186" s="3"/>
      <c r="NTA186" s="3"/>
      <c r="NTB186" s="3"/>
      <c r="NTC186" s="3"/>
      <c r="NTD186" s="3"/>
      <c r="NTE186" s="3"/>
      <c r="NTF186" s="3"/>
      <c r="NTG186" s="3"/>
      <c r="NTH186" s="3"/>
      <c r="NTI186" s="3"/>
      <c r="NTJ186" s="3"/>
      <c r="NTK186" s="3"/>
      <c r="NTL186" s="3"/>
      <c r="NTM186" s="3"/>
      <c r="NTN186" s="3"/>
      <c r="NTO186" s="3"/>
      <c r="NTP186" s="3"/>
      <c r="NTQ186" s="3"/>
      <c r="NTR186" s="3"/>
      <c r="NTS186" s="3"/>
      <c r="NTT186" s="3"/>
      <c r="NTU186" s="3"/>
      <c r="NTV186" s="3"/>
      <c r="NTW186" s="3"/>
      <c r="NTX186" s="3"/>
      <c r="NTY186" s="3"/>
      <c r="NTZ186" s="3"/>
      <c r="NUA186" s="3"/>
      <c r="NUB186" s="3"/>
      <c r="NUC186" s="3"/>
      <c r="NUD186" s="3"/>
      <c r="NUE186" s="3"/>
      <c r="NUF186" s="3"/>
      <c r="NUG186" s="3"/>
      <c r="NUH186" s="3"/>
      <c r="NUI186" s="3"/>
      <c r="NUJ186" s="3"/>
      <c r="NUK186" s="3"/>
      <c r="NUL186" s="3"/>
      <c r="NUM186" s="3"/>
      <c r="NUN186" s="3"/>
      <c r="NUO186" s="3"/>
      <c r="NUP186" s="3"/>
      <c r="NUQ186" s="3"/>
      <c r="NUR186" s="3"/>
      <c r="NUS186" s="3"/>
      <c r="NUT186" s="3"/>
      <c r="NUU186" s="3"/>
      <c r="NUV186" s="3"/>
      <c r="NUW186" s="3"/>
      <c r="NUX186" s="3"/>
      <c r="NUY186" s="3"/>
      <c r="NUZ186" s="3"/>
      <c r="NVA186" s="3"/>
      <c r="NVB186" s="3"/>
      <c r="NVC186" s="3"/>
      <c r="NVD186" s="3"/>
      <c r="NVE186" s="3"/>
      <c r="NVF186" s="3"/>
      <c r="NVG186" s="3"/>
      <c r="NVH186" s="3"/>
      <c r="NVI186" s="3"/>
      <c r="NVJ186" s="3"/>
      <c r="NVK186" s="3"/>
      <c r="NVL186" s="3"/>
      <c r="NVM186" s="3"/>
      <c r="NVN186" s="3"/>
      <c r="NVO186" s="3"/>
      <c r="NVP186" s="3"/>
      <c r="NVQ186" s="3"/>
      <c r="NVR186" s="3"/>
      <c r="NVS186" s="3"/>
      <c r="NVT186" s="3"/>
      <c r="NVU186" s="3"/>
      <c r="NVV186" s="3"/>
      <c r="NVW186" s="3"/>
      <c r="NVX186" s="3"/>
      <c r="NVY186" s="3"/>
      <c r="NVZ186" s="3"/>
      <c r="NWA186" s="3"/>
      <c r="NWB186" s="3"/>
      <c r="NWC186" s="3"/>
      <c r="NWD186" s="3"/>
      <c r="NWE186" s="3"/>
      <c r="NWF186" s="3"/>
      <c r="NWG186" s="3"/>
      <c r="NWH186" s="3"/>
      <c r="NWI186" s="3"/>
      <c r="NWJ186" s="3"/>
      <c r="NWK186" s="3"/>
      <c r="NWL186" s="3"/>
      <c r="NWM186" s="3"/>
      <c r="NWN186" s="3"/>
      <c r="NWO186" s="3"/>
      <c r="NWP186" s="3"/>
      <c r="NWQ186" s="3"/>
      <c r="NWR186" s="3"/>
      <c r="NWS186" s="3"/>
      <c r="NWT186" s="3"/>
      <c r="NWU186" s="3"/>
      <c r="NWV186" s="3"/>
      <c r="NWW186" s="3"/>
      <c r="NWX186" s="3"/>
      <c r="NWY186" s="3"/>
      <c r="NWZ186" s="3"/>
      <c r="NXA186" s="3"/>
      <c r="NXB186" s="3"/>
      <c r="NXC186" s="3"/>
      <c r="NXD186" s="3"/>
      <c r="NXE186" s="3"/>
      <c r="NXF186" s="3"/>
      <c r="NXG186" s="3"/>
      <c r="NXH186" s="3"/>
      <c r="NXI186" s="3"/>
      <c r="NXJ186" s="3"/>
      <c r="NXK186" s="3"/>
      <c r="NXL186" s="3"/>
      <c r="NXM186" s="3"/>
      <c r="NXN186" s="3"/>
      <c r="NXO186" s="3"/>
      <c r="NXP186" s="3"/>
      <c r="NXQ186" s="3"/>
      <c r="NXR186" s="3"/>
      <c r="NXS186" s="3"/>
      <c r="NXT186" s="3"/>
      <c r="NXU186" s="3"/>
      <c r="NXV186" s="3"/>
      <c r="NXW186" s="3"/>
      <c r="NXX186" s="3"/>
      <c r="NXY186" s="3"/>
      <c r="NXZ186" s="3"/>
      <c r="NYA186" s="3"/>
      <c r="NYB186" s="3"/>
      <c r="NYC186" s="3"/>
      <c r="NYD186" s="3"/>
      <c r="NYE186" s="3"/>
      <c r="NYF186" s="3"/>
      <c r="NYG186" s="3"/>
      <c r="NYH186" s="3"/>
      <c r="NYI186" s="3"/>
      <c r="NYJ186" s="3"/>
      <c r="NYK186" s="3"/>
      <c r="NYL186" s="3"/>
      <c r="NYM186" s="3"/>
      <c r="NYN186" s="3"/>
      <c r="NYO186" s="3"/>
      <c r="NYP186" s="3"/>
      <c r="NYQ186" s="3"/>
      <c r="NYR186" s="3"/>
      <c r="NYS186" s="3"/>
      <c r="NYT186" s="3"/>
      <c r="NYU186" s="3"/>
      <c r="NYV186" s="3"/>
      <c r="NYW186" s="3"/>
      <c r="NYX186" s="3"/>
      <c r="NYY186" s="3"/>
      <c r="NYZ186" s="3"/>
      <c r="NZA186" s="3"/>
      <c r="NZB186" s="3"/>
      <c r="NZC186" s="3"/>
      <c r="NZD186" s="3"/>
      <c r="NZE186" s="3"/>
      <c r="NZF186" s="3"/>
      <c r="NZG186" s="3"/>
      <c r="NZH186" s="3"/>
      <c r="NZI186" s="3"/>
      <c r="NZJ186" s="3"/>
      <c r="NZK186" s="3"/>
      <c r="NZL186" s="3"/>
      <c r="NZM186" s="3"/>
      <c r="NZN186" s="3"/>
      <c r="NZO186" s="3"/>
      <c r="NZP186" s="3"/>
      <c r="NZQ186" s="3"/>
      <c r="NZR186" s="3"/>
      <c r="NZS186" s="3"/>
      <c r="NZT186" s="3"/>
      <c r="NZU186" s="3"/>
      <c r="NZV186" s="3"/>
      <c r="NZW186" s="3"/>
      <c r="NZX186" s="3"/>
      <c r="NZY186" s="3"/>
      <c r="NZZ186" s="3"/>
      <c r="OAA186" s="3"/>
      <c r="OAB186" s="3"/>
      <c r="OAC186" s="3"/>
      <c r="OAD186" s="3"/>
      <c r="OAE186" s="3"/>
      <c r="OAF186" s="3"/>
      <c r="OAG186" s="3"/>
      <c r="OAH186" s="3"/>
      <c r="OAI186" s="3"/>
      <c r="OAJ186" s="3"/>
      <c r="OAK186" s="3"/>
      <c r="OAL186" s="3"/>
      <c r="OAM186" s="3"/>
      <c r="OAN186" s="3"/>
      <c r="OAO186" s="3"/>
      <c r="OAP186" s="3"/>
      <c r="OAQ186" s="3"/>
      <c r="OAR186" s="3"/>
      <c r="OAS186" s="3"/>
      <c r="OAT186" s="3"/>
      <c r="OAU186" s="3"/>
      <c r="OAV186" s="3"/>
      <c r="OAW186" s="3"/>
      <c r="OAX186" s="3"/>
      <c r="OAY186" s="3"/>
      <c r="OAZ186" s="3"/>
      <c r="OBA186" s="3"/>
      <c r="OBB186" s="3"/>
      <c r="OBC186" s="3"/>
      <c r="OBD186" s="3"/>
      <c r="OBE186" s="3"/>
      <c r="OBF186" s="3"/>
      <c r="OBG186" s="3"/>
      <c r="OBH186" s="3"/>
      <c r="OBI186" s="3"/>
      <c r="OBJ186" s="3"/>
      <c r="OBK186" s="3"/>
      <c r="OBL186" s="3"/>
      <c r="OBM186" s="3"/>
      <c r="OBN186" s="3"/>
      <c r="OBO186" s="3"/>
      <c r="OBP186" s="3"/>
      <c r="OBQ186" s="3"/>
      <c r="OBR186" s="3"/>
      <c r="OBS186" s="3"/>
      <c r="OBT186" s="3"/>
      <c r="OBU186" s="3"/>
      <c r="OBV186" s="3"/>
      <c r="OBW186" s="3"/>
      <c r="OBX186" s="3"/>
      <c r="OBY186" s="3"/>
      <c r="OBZ186" s="3"/>
      <c r="OCA186" s="3"/>
      <c r="OCB186" s="3"/>
      <c r="OCC186" s="3"/>
      <c r="OCD186" s="3"/>
      <c r="OCE186" s="3"/>
      <c r="OCF186" s="3"/>
      <c r="OCG186" s="3"/>
      <c r="OCH186" s="3"/>
      <c r="OCI186" s="3"/>
      <c r="OCJ186" s="3"/>
      <c r="OCK186" s="3"/>
      <c r="OCL186" s="3"/>
      <c r="OCM186" s="3"/>
      <c r="OCN186" s="3"/>
      <c r="OCO186" s="3"/>
      <c r="OCP186" s="3"/>
      <c r="OCQ186" s="3"/>
      <c r="OCR186" s="3"/>
      <c r="OCS186" s="3"/>
      <c r="OCT186" s="3"/>
      <c r="OCU186" s="3"/>
      <c r="OCV186" s="3"/>
      <c r="OCW186" s="3"/>
      <c r="OCX186" s="3"/>
      <c r="OCY186" s="3"/>
      <c r="OCZ186" s="3"/>
      <c r="ODA186" s="3"/>
      <c r="ODB186" s="3"/>
      <c r="ODC186" s="3"/>
      <c r="ODD186" s="3"/>
      <c r="ODE186" s="3"/>
      <c r="ODF186" s="3"/>
      <c r="ODG186" s="3"/>
      <c r="ODH186" s="3"/>
      <c r="ODI186" s="3"/>
      <c r="ODJ186" s="3"/>
      <c r="ODK186" s="3"/>
      <c r="ODL186" s="3"/>
      <c r="ODM186" s="3"/>
      <c r="ODN186" s="3"/>
      <c r="ODO186" s="3"/>
      <c r="ODP186" s="3"/>
      <c r="ODQ186" s="3"/>
      <c r="ODR186" s="3"/>
      <c r="ODS186" s="3"/>
      <c r="ODT186" s="3"/>
      <c r="ODU186" s="3"/>
      <c r="ODV186" s="3"/>
      <c r="ODW186" s="3"/>
      <c r="ODX186" s="3"/>
      <c r="ODY186" s="3"/>
      <c r="ODZ186" s="3"/>
      <c r="OEA186" s="3"/>
      <c r="OEB186" s="3"/>
      <c r="OEC186" s="3"/>
      <c r="OED186" s="3"/>
      <c r="OEE186" s="3"/>
      <c r="OEF186" s="3"/>
      <c r="OEG186" s="3"/>
      <c r="OEH186" s="3"/>
      <c r="OEI186" s="3"/>
      <c r="OEJ186" s="3"/>
      <c r="OEK186" s="3"/>
      <c r="OEL186" s="3"/>
      <c r="OEM186" s="3"/>
      <c r="OEN186" s="3"/>
      <c r="OEO186" s="3"/>
      <c r="OEP186" s="3"/>
      <c r="OEQ186" s="3"/>
      <c r="OER186" s="3"/>
      <c r="OES186" s="3"/>
      <c r="OET186" s="3"/>
      <c r="OEU186" s="3"/>
      <c r="OEV186" s="3"/>
      <c r="OEW186" s="3"/>
      <c r="OEX186" s="3"/>
      <c r="OEY186" s="3"/>
      <c r="OEZ186" s="3"/>
      <c r="OFA186" s="3"/>
      <c r="OFB186" s="3"/>
      <c r="OFC186" s="3"/>
      <c r="OFD186" s="3"/>
      <c r="OFE186" s="3"/>
      <c r="OFF186" s="3"/>
      <c r="OFG186" s="3"/>
      <c r="OFH186" s="3"/>
      <c r="OFI186" s="3"/>
      <c r="OFJ186" s="3"/>
      <c r="OFK186" s="3"/>
      <c r="OFL186" s="3"/>
      <c r="OFM186" s="3"/>
      <c r="OFN186" s="3"/>
      <c r="OFO186" s="3"/>
      <c r="OFP186" s="3"/>
      <c r="OFQ186" s="3"/>
      <c r="OFR186" s="3"/>
      <c r="OFS186" s="3"/>
      <c r="OFT186" s="3"/>
      <c r="OFU186" s="3"/>
      <c r="OFV186" s="3"/>
      <c r="OFW186" s="3"/>
      <c r="OFX186" s="3"/>
      <c r="OFY186" s="3"/>
      <c r="OFZ186" s="3"/>
      <c r="OGA186" s="3"/>
      <c r="OGB186" s="3"/>
      <c r="OGC186" s="3"/>
      <c r="OGD186" s="3"/>
      <c r="OGE186" s="3"/>
      <c r="OGF186" s="3"/>
      <c r="OGG186" s="3"/>
      <c r="OGH186" s="3"/>
      <c r="OGI186" s="3"/>
      <c r="OGJ186" s="3"/>
      <c r="OGK186" s="3"/>
      <c r="OGL186" s="3"/>
      <c r="OGM186" s="3"/>
      <c r="OGN186" s="3"/>
      <c r="OGO186" s="3"/>
      <c r="OGP186" s="3"/>
      <c r="OGQ186" s="3"/>
      <c r="OGR186" s="3"/>
      <c r="OGS186" s="3"/>
      <c r="OGT186" s="3"/>
      <c r="OGU186" s="3"/>
      <c r="OGV186" s="3"/>
      <c r="OGW186" s="3"/>
      <c r="OGX186" s="3"/>
      <c r="OGY186" s="3"/>
      <c r="OGZ186" s="3"/>
      <c r="OHA186" s="3"/>
      <c r="OHB186" s="3"/>
      <c r="OHC186" s="3"/>
      <c r="OHD186" s="3"/>
      <c r="OHE186" s="3"/>
      <c r="OHF186" s="3"/>
      <c r="OHG186" s="3"/>
      <c r="OHH186" s="3"/>
      <c r="OHI186" s="3"/>
      <c r="OHJ186" s="3"/>
      <c r="OHK186" s="3"/>
      <c r="OHL186" s="3"/>
      <c r="OHM186" s="3"/>
      <c r="OHN186" s="3"/>
      <c r="OHO186" s="3"/>
      <c r="OHP186" s="3"/>
      <c r="OHQ186" s="3"/>
      <c r="OHR186" s="3"/>
      <c r="OHS186" s="3"/>
      <c r="OHT186" s="3"/>
      <c r="OHU186" s="3"/>
      <c r="OHV186" s="3"/>
      <c r="OHW186" s="3"/>
      <c r="OHX186" s="3"/>
      <c r="OHY186" s="3"/>
      <c r="OHZ186" s="3"/>
      <c r="OIA186" s="3"/>
      <c r="OIB186" s="3"/>
      <c r="OIC186" s="3"/>
      <c r="OID186" s="3"/>
      <c r="OIE186" s="3"/>
      <c r="OIF186" s="3"/>
      <c r="OIG186" s="3"/>
      <c r="OIH186" s="3"/>
      <c r="OII186" s="3"/>
      <c r="OIJ186" s="3"/>
      <c r="OIK186" s="3"/>
      <c r="OIL186" s="3"/>
      <c r="OIM186" s="3"/>
      <c r="OIN186" s="3"/>
      <c r="OIO186" s="3"/>
      <c r="OIP186" s="3"/>
      <c r="OIQ186" s="3"/>
      <c r="OIR186" s="3"/>
      <c r="OIS186" s="3"/>
      <c r="OIT186" s="3"/>
      <c r="OIU186" s="3"/>
      <c r="OIV186" s="3"/>
      <c r="OIW186" s="3"/>
      <c r="OIX186" s="3"/>
      <c r="OIY186" s="3"/>
      <c r="OIZ186" s="3"/>
      <c r="OJA186" s="3"/>
      <c r="OJB186" s="3"/>
      <c r="OJC186" s="3"/>
      <c r="OJD186" s="3"/>
      <c r="OJE186" s="3"/>
      <c r="OJF186" s="3"/>
      <c r="OJG186" s="3"/>
      <c r="OJH186" s="3"/>
      <c r="OJI186" s="3"/>
      <c r="OJJ186" s="3"/>
      <c r="OJK186" s="3"/>
      <c r="OJL186" s="3"/>
      <c r="OJM186" s="3"/>
      <c r="OJN186" s="3"/>
      <c r="OJO186" s="3"/>
      <c r="OJP186" s="3"/>
      <c r="OJQ186" s="3"/>
      <c r="OJR186" s="3"/>
      <c r="OJS186" s="3"/>
      <c r="OJT186" s="3"/>
      <c r="OJU186" s="3"/>
      <c r="OJV186" s="3"/>
      <c r="OJW186" s="3"/>
      <c r="OJX186" s="3"/>
      <c r="OJY186" s="3"/>
      <c r="OJZ186" s="3"/>
      <c r="OKA186" s="3"/>
      <c r="OKB186" s="3"/>
      <c r="OKC186" s="3"/>
      <c r="OKD186" s="3"/>
      <c r="OKE186" s="3"/>
      <c r="OKF186" s="3"/>
      <c r="OKG186" s="3"/>
      <c r="OKH186" s="3"/>
      <c r="OKI186" s="3"/>
      <c r="OKJ186" s="3"/>
      <c r="OKK186" s="3"/>
      <c r="OKL186" s="3"/>
      <c r="OKM186" s="3"/>
      <c r="OKN186" s="3"/>
      <c r="OKO186" s="3"/>
      <c r="OKP186" s="3"/>
      <c r="OKQ186" s="3"/>
      <c r="OKR186" s="3"/>
      <c r="OKS186" s="3"/>
      <c r="OKT186" s="3"/>
      <c r="OKU186" s="3"/>
      <c r="OKV186" s="3"/>
      <c r="OKW186" s="3"/>
      <c r="OKX186" s="3"/>
      <c r="OKY186" s="3"/>
      <c r="OKZ186" s="3"/>
      <c r="OLA186" s="3"/>
      <c r="OLB186" s="3"/>
      <c r="OLC186" s="3"/>
      <c r="OLD186" s="3"/>
      <c r="OLE186" s="3"/>
      <c r="OLF186" s="3"/>
      <c r="OLG186" s="3"/>
      <c r="OLH186" s="3"/>
      <c r="OLI186" s="3"/>
      <c r="OLJ186" s="3"/>
      <c r="OLK186" s="3"/>
      <c r="OLL186" s="3"/>
      <c r="OLM186" s="3"/>
      <c r="OLN186" s="3"/>
      <c r="OLO186" s="3"/>
      <c r="OLP186" s="3"/>
      <c r="OLQ186" s="3"/>
      <c r="OLR186" s="3"/>
      <c r="OLS186" s="3"/>
      <c r="OLT186" s="3"/>
      <c r="OLU186" s="3"/>
      <c r="OLV186" s="3"/>
      <c r="OLW186" s="3"/>
      <c r="OLX186" s="3"/>
      <c r="OLY186" s="3"/>
      <c r="OLZ186" s="3"/>
      <c r="OMA186" s="3"/>
      <c r="OMB186" s="3"/>
      <c r="OMC186" s="3"/>
      <c r="OMD186" s="3"/>
      <c r="OME186" s="3"/>
      <c r="OMF186" s="3"/>
      <c r="OMG186" s="3"/>
      <c r="OMH186" s="3"/>
      <c r="OMI186" s="3"/>
      <c r="OMJ186" s="3"/>
      <c r="OMK186" s="3"/>
      <c r="OML186" s="3"/>
      <c r="OMM186" s="3"/>
      <c r="OMN186" s="3"/>
      <c r="OMO186" s="3"/>
      <c r="OMP186" s="3"/>
      <c r="OMQ186" s="3"/>
      <c r="OMR186" s="3"/>
      <c r="OMS186" s="3"/>
      <c r="OMT186" s="3"/>
      <c r="OMU186" s="3"/>
      <c r="OMV186" s="3"/>
      <c r="OMW186" s="3"/>
      <c r="OMX186" s="3"/>
      <c r="OMY186" s="3"/>
      <c r="OMZ186" s="3"/>
      <c r="ONA186" s="3"/>
      <c r="ONB186" s="3"/>
      <c r="ONC186" s="3"/>
      <c r="OND186" s="3"/>
      <c r="ONE186" s="3"/>
      <c r="ONF186" s="3"/>
      <c r="ONG186" s="3"/>
      <c r="ONH186" s="3"/>
      <c r="ONI186" s="3"/>
      <c r="ONJ186" s="3"/>
      <c r="ONK186" s="3"/>
      <c r="ONL186" s="3"/>
      <c r="ONM186" s="3"/>
      <c r="ONN186" s="3"/>
      <c r="ONO186" s="3"/>
      <c r="ONP186" s="3"/>
      <c r="ONQ186" s="3"/>
      <c r="ONR186" s="3"/>
      <c r="ONS186" s="3"/>
      <c r="ONT186" s="3"/>
      <c r="ONU186" s="3"/>
      <c r="ONV186" s="3"/>
      <c r="ONW186" s="3"/>
      <c r="ONX186" s="3"/>
      <c r="ONY186" s="3"/>
      <c r="ONZ186" s="3"/>
      <c r="OOA186" s="3"/>
      <c r="OOB186" s="3"/>
      <c r="OOC186" s="3"/>
      <c r="OOD186" s="3"/>
      <c r="OOE186" s="3"/>
      <c r="OOF186" s="3"/>
      <c r="OOG186" s="3"/>
      <c r="OOH186" s="3"/>
      <c r="OOI186" s="3"/>
      <c r="OOJ186" s="3"/>
      <c r="OOK186" s="3"/>
      <c r="OOL186" s="3"/>
      <c r="OOM186" s="3"/>
      <c r="OON186" s="3"/>
      <c r="OOO186" s="3"/>
      <c r="OOP186" s="3"/>
      <c r="OOQ186" s="3"/>
      <c r="OOR186" s="3"/>
      <c r="OOS186" s="3"/>
      <c r="OOT186" s="3"/>
      <c r="OOU186" s="3"/>
      <c r="OOV186" s="3"/>
      <c r="OOW186" s="3"/>
      <c r="OOX186" s="3"/>
      <c r="OOY186" s="3"/>
      <c r="OOZ186" s="3"/>
      <c r="OPA186" s="3"/>
      <c r="OPB186" s="3"/>
      <c r="OPC186" s="3"/>
      <c r="OPD186" s="3"/>
      <c r="OPE186" s="3"/>
      <c r="OPF186" s="3"/>
      <c r="OPG186" s="3"/>
      <c r="OPH186" s="3"/>
      <c r="OPI186" s="3"/>
      <c r="OPJ186" s="3"/>
      <c r="OPK186" s="3"/>
      <c r="OPL186" s="3"/>
      <c r="OPM186" s="3"/>
      <c r="OPN186" s="3"/>
      <c r="OPO186" s="3"/>
      <c r="OPP186" s="3"/>
      <c r="OPQ186" s="3"/>
      <c r="OPR186" s="3"/>
      <c r="OPS186" s="3"/>
      <c r="OPT186" s="3"/>
      <c r="OPU186" s="3"/>
      <c r="OPV186" s="3"/>
      <c r="OPW186" s="3"/>
      <c r="OPX186" s="3"/>
      <c r="OPY186" s="3"/>
      <c r="OPZ186" s="3"/>
      <c r="OQA186" s="3"/>
      <c r="OQB186" s="3"/>
      <c r="OQC186" s="3"/>
      <c r="OQD186" s="3"/>
      <c r="OQE186" s="3"/>
      <c r="OQF186" s="3"/>
      <c r="OQG186" s="3"/>
      <c r="OQH186" s="3"/>
      <c r="OQI186" s="3"/>
      <c r="OQJ186" s="3"/>
      <c r="OQK186" s="3"/>
      <c r="OQL186" s="3"/>
      <c r="OQM186" s="3"/>
      <c r="OQN186" s="3"/>
      <c r="OQO186" s="3"/>
      <c r="OQP186" s="3"/>
      <c r="OQQ186" s="3"/>
      <c r="OQR186" s="3"/>
      <c r="OQS186" s="3"/>
      <c r="OQT186" s="3"/>
      <c r="OQU186" s="3"/>
      <c r="OQV186" s="3"/>
      <c r="OQW186" s="3"/>
      <c r="OQX186" s="3"/>
      <c r="OQY186" s="3"/>
      <c r="OQZ186" s="3"/>
      <c r="ORA186" s="3"/>
      <c r="ORB186" s="3"/>
      <c r="ORC186" s="3"/>
      <c r="ORD186" s="3"/>
      <c r="ORE186" s="3"/>
      <c r="ORF186" s="3"/>
      <c r="ORG186" s="3"/>
      <c r="ORH186" s="3"/>
      <c r="ORI186" s="3"/>
      <c r="ORJ186" s="3"/>
      <c r="ORK186" s="3"/>
      <c r="ORL186" s="3"/>
      <c r="ORM186" s="3"/>
      <c r="ORN186" s="3"/>
      <c r="ORO186" s="3"/>
      <c r="ORP186" s="3"/>
      <c r="ORQ186" s="3"/>
      <c r="ORR186" s="3"/>
      <c r="ORS186" s="3"/>
      <c r="ORT186" s="3"/>
      <c r="ORU186" s="3"/>
      <c r="ORV186" s="3"/>
      <c r="ORW186" s="3"/>
      <c r="ORX186" s="3"/>
      <c r="ORY186" s="3"/>
      <c r="ORZ186" s="3"/>
      <c r="OSA186" s="3"/>
      <c r="OSB186" s="3"/>
      <c r="OSC186" s="3"/>
      <c r="OSD186" s="3"/>
      <c r="OSE186" s="3"/>
      <c r="OSF186" s="3"/>
      <c r="OSG186" s="3"/>
      <c r="OSH186" s="3"/>
      <c r="OSI186" s="3"/>
      <c r="OSJ186" s="3"/>
      <c r="OSK186" s="3"/>
      <c r="OSL186" s="3"/>
      <c r="OSM186" s="3"/>
      <c r="OSN186" s="3"/>
      <c r="OSO186" s="3"/>
      <c r="OSP186" s="3"/>
      <c r="OSQ186" s="3"/>
      <c r="OSR186" s="3"/>
      <c r="OSS186" s="3"/>
      <c r="OST186" s="3"/>
      <c r="OSU186" s="3"/>
      <c r="OSV186" s="3"/>
      <c r="OSW186" s="3"/>
      <c r="OSX186" s="3"/>
      <c r="OSY186" s="3"/>
      <c r="OSZ186" s="3"/>
      <c r="OTA186" s="3"/>
      <c r="OTB186" s="3"/>
      <c r="OTC186" s="3"/>
      <c r="OTD186" s="3"/>
      <c r="OTE186" s="3"/>
      <c r="OTF186" s="3"/>
      <c r="OTG186" s="3"/>
      <c r="OTH186" s="3"/>
      <c r="OTI186" s="3"/>
      <c r="OTJ186" s="3"/>
      <c r="OTK186" s="3"/>
      <c r="OTL186" s="3"/>
      <c r="OTM186" s="3"/>
      <c r="OTN186" s="3"/>
      <c r="OTO186" s="3"/>
      <c r="OTP186" s="3"/>
      <c r="OTQ186" s="3"/>
      <c r="OTR186" s="3"/>
      <c r="OTS186" s="3"/>
      <c r="OTT186" s="3"/>
      <c r="OTU186" s="3"/>
      <c r="OTV186" s="3"/>
      <c r="OTW186" s="3"/>
      <c r="OTX186" s="3"/>
      <c r="OTY186" s="3"/>
      <c r="OTZ186" s="3"/>
      <c r="OUA186" s="3"/>
      <c r="OUB186" s="3"/>
      <c r="OUC186" s="3"/>
      <c r="OUD186" s="3"/>
      <c r="OUE186" s="3"/>
      <c r="OUF186" s="3"/>
      <c r="OUG186" s="3"/>
      <c r="OUH186" s="3"/>
      <c r="OUI186" s="3"/>
      <c r="OUJ186" s="3"/>
      <c r="OUK186" s="3"/>
      <c r="OUL186" s="3"/>
      <c r="OUM186" s="3"/>
      <c r="OUN186" s="3"/>
      <c r="OUO186" s="3"/>
      <c r="OUP186" s="3"/>
      <c r="OUQ186" s="3"/>
      <c r="OUR186" s="3"/>
      <c r="OUS186" s="3"/>
      <c r="OUT186" s="3"/>
      <c r="OUU186" s="3"/>
      <c r="OUV186" s="3"/>
      <c r="OUW186" s="3"/>
      <c r="OUX186" s="3"/>
      <c r="OUY186" s="3"/>
      <c r="OUZ186" s="3"/>
      <c r="OVA186" s="3"/>
      <c r="OVB186" s="3"/>
      <c r="OVC186" s="3"/>
      <c r="OVD186" s="3"/>
      <c r="OVE186" s="3"/>
      <c r="OVF186" s="3"/>
      <c r="OVG186" s="3"/>
      <c r="OVH186" s="3"/>
      <c r="OVI186" s="3"/>
      <c r="OVJ186" s="3"/>
      <c r="OVK186" s="3"/>
      <c r="OVL186" s="3"/>
      <c r="OVM186" s="3"/>
      <c r="OVN186" s="3"/>
      <c r="OVO186" s="3"/>
      <c r="OVP186" s="3"/>
      <c r="OVQ186" s="3"/>
      <c r="OVR186" s="3"/>
      <c r="OVS186" s="3"/>
      <c r="OVT186" s="3"/>
      <c r="OVU186" s="3"/>
      <c r="OVV186" s="3"/>
      <c r="OVW186" s="3"/>
      <c r="OVX186" s="3"/>
      <c r="OVY186" s="3"/>
      <c r="OVZ186" s="3"/>
      <c r="OWA186" s="3"/>
      <c r="OWB186" s="3"/>
      <c r="OWC186" s="3"/>
      <c r="OWD186" s="3"/>
      <c r="OWE186" s="3"/>
      <c r="OWF186" s="3"/>
      <c r="OWG186" s="3"/>
      <c r="OWH186" s="3"/>
      <c r="OWI186" s="3"/>
      <c r="OWJ186" s="3"/>
      <c r="OWK186" s="3"/>
      <c r="OWL186" s="3"/>
      <c r="OWM186" s="3"/>
      <c r="OWN186" s="3"/>
      <c r="OWO186" s="3"/>
      <c r="OWP186" s="3"/>
      <c r="OWQ186" s="3"/>
      <c r="OWR186" s="3"/>
      <c r="OWS186" s="3"/>
      <c r="OWT186" s="3"/>
      <c r="OWU186" s="3"/>
      <c r="OWV186" s="3"/>
      <c r="OWW186" s="3"/>
      <c r="OWX186" s="3"/>
      <c r="OWY186" s="3"/>
      <c r="OWZ186" s="3"/>
      <c r="OXA186" s="3"/>
      <c r="OXB186" s="3"/>
      <c r="OXC186" s="3"/>
      <c r="OXD186" s="3"/>
      <c r="OXE186" s="3"/>
      <c r="OXF186" s="3"/>
      <c r="OXG186" s="3"/>
      <c r="OXH186" s="3"/>
      <c r="OXI186" s="3"/>
      <c r="OXJ186" s="3"/>
      <c r="OXK186" s="3"/>
      <c r="OXL186" s="3"/>
      <c r="OXM186" s="3"/>
      <c r="OXN186" s="3"/>
      <c r="OXO186" s="3"/>
      <c r="OXP186" s="3"/>
      <c r="OXQ186" s="3"/>
      <c r="OXR186" s="3"/>
      <c r="OXS186" s="3"/>
      <c r="OXT186" s="3"/>
      <c r="OXU186" s="3"/>
      <c r="OXV186" s="3"/>
      <c r="OXW186" s="3"/>
      <c r="OXX186" s="3"/>
      <c r="OXY186" s="3"/>
      <c r="OXZ186" s="3"/>
      <c r="OYA186" s="3"/>
      <c r="OYB186" s="3"/>
      <c r="OYC186" s="3"/>
      <c r="OYD186" s="3"/>
      <c r="OYE186" s="3"/>
      <c r="OYF186" s="3"/>
      <c r="OYG186" s="3"/>
      <c r="OYH186" s="3"/>
      <c r="OYI186" s="3"/>
      <c r="OYJ186" s="3"/>
      <c r="OYK186" s="3"/>
      <c r="OYL186" s="3"/>
      <c r="OYM186" s="3"/>
      <c r="OYN186" s="3"/>
      <c r="OYO186" s="3"/>
      <c r="OYP186" s="3"/>
      <c r="OYQ186" s="3"/>
      <c r="OYR186" s="3"/>
      <c r="OYS186" s="3"/>
      <c r="OYT186" s="3"/>
      <c r="OYU186" s="3"/>
      <c r="OYV186" s="3"/>
      <c r="OYW186" s="3"/>
      <c r="OYX186" s="3"/>
      <c r="OYY186" s="3"/>
      <c r="OYZ186" s="3"/>
      <c r="OZA186" s="3"/>
      <c r="OZB186" s="3"/>
      <c r="OZC186" s="3"/>
      <c r="OZD186" s="3"/>
      <c r="OZE186" s="3"/>
      <c r="OZF186" s="3"/>
      <c r="OZG186" s="3"/>
      <c r="OZH186" s="3"/>
      <c r="OZI186" s="3"/>
      <c r="OZJ186" s="3"/>
      <c r="OZK186" s="3"/>
      <c r="OZL186" s="3"/>
      <c r="OZM186" s="3"/>
      <c r="OZN186" s="3"/>
      <c r="OZO186" s="3"/>
      <c r="OZP186" s="3"/>
      <c r="OZQ186" s="3"/>
      <c r="OZR186" s="3"/>
      <c r="OZS186" s="3"/>
      <c r="OZT186" s="3"/>
      <c r="OZU186" s="3"/>
      <c r="OZV186" s="3"/>
      <c r="OZW186" s="3"/>
      <c r="OZX186" s="3"/>
      <c r="OZY186" s="3"/>
      <c r="OZZ186" s="3"/>
      <c r="PAA186" s="3"/>
      <c r="PAB186" s="3"/>
      <c r="PAC186" s="3"/>
      <c r="PAD186" s="3"/>
      <c r="PAE186" s="3"/>
      <c r="PAF186" s="3"/>
      <c r="PAG186" s="3"/>
      <c r="PAH186" s="3"/>
      <c r="PAI186" s="3"/>
      <c r="PAJ186" s="3"/>
      <c r="PAK186" s="3"/>
      <c r="PAL186" s="3"/>
      <c r="PAM186" s="3"/>
      <c r="PAN186" s="3"/>
      <c r="PAO186" s="3"/>
      <c r="PAP186" s="3"/>
      <c r="PAQ186" s="3"/>
      <c r="PAR186" s="3"/>
      <c r="PAS186" s="3"/>
      <c r="PAT186" s="3"/>
      <c r="PAU186" s="3"/>
      <c r="PAV186" s="3"/>
      <c r="PAW186" s="3"/>
      <c r="PAX186" s="3"/>
      <c r="PAY186" s="3"/>
      <c r="PAZ186" s="3"/>
      <c r="PBA186" s="3"/>
      <c r="PBB186" s="3"/>
      <c r="PBC186" s="3"/>
      <c r="PBD186" s="3"/>
      <c r="PBE186" s="3"/>
      <c r="PBF186" s="3"/>
      <c r="PBG186" s="3"/>
      <c r="PBH186" s="3"/>
      <c r="PBI186" s="3"/>
      <c r="PBJ186" s="3"/>
      <c r="PBK186" s="3"/>
      <c r="PBL186" s="3"/>
      <c r="PBM186" s="3"/>
      <c r="PBN186" s="3"/>
      <c r="PBO186" s="3"/>
      <c r="PBP186" s="3"/>
      <c r="PBQ186" s="3"/>
      <c r="PBR186" s="3"/>
      <c r="PBS186" s="3"/>
      <c r="PBT186" s="3"/>
      <c r="PBU186" s="3"/>
      <c r="PBV186" s="3"/>
      <c r="PBW186" s="3"/>
      <c r="PBX186" s="3"/>
      <c r="PBY186" s="3"/>
      <c r="PBZ186" s="3"/>
      <c r="PCA186" s="3"/>
      <c r="PCB186" s="3"/>
      <c r="PCC186" s="3"/>
      <c r="PCD186" s="3"/>
      <c r="PCE186" s="3"/>
      <c r="PCF186" s="3"/>
      <c r="PCG186" s="3"/>
      <c r="PCH186" s="3"/>
      <c r="PCI186" s="3"/>
      <c r="PCJ186" s="3"/>
      <c r="PCK186" s="3"/>
      <c r="PCL186" s="3"/>
      <c r="PCM186" s="3"/>
      <c r="PCN186" s="3"/>
      <c r="PCO186" s="3"/>
      <c r="PCP186" s="3"/>
      <c r="PCQ186" s="3"/>
      <c r="PCR186" s="3"/>
      <c r="PCS186" s="3"/>
      <c r="PCT186" s="3"/>
      <c r="PCU186" s="3"/>
      <c r="PCV186" s="3"/>
      <c r="PCW186" s="3"/>
      <c r="PCX186" s="3"/>
      <c r="PCY186" s="3"/>
      <c r="PCZ186" s="3"/>
      <c r="PDA186" s="3"/>
      <c r="PDB186" s="3"/>
      <c r="PDC186" s="3"/>
      <c r="PDD186" s="3"/>
      <c r="PDE186" s="3"/>
      <c r="PDF186" s="3"/>
      <c r="PDG186" s="3"/>
      <c r="PDH186" s="3"/>
      <c r="PDI186" s="3"/>
      <c r="PDJ186" s="3"/>
      <c r="PDK186" s="3"/>
      <c r="PDL186" s="3"/>
      <c r="PDM186" s="3"/>
      <c r="PDN186" s="3"/>
      <c r="PDO186" s="3"/>
      <c r="PDP186" s="3"/>
      <c r="PDQ186" s="3"/>
      <c r="PDR186" s="3"/>
      <c r="PDS186" s="3"/>
      <c r="PDT186" s="3"/>
      <c r="PDU186" s="3"/>
      <c r="PDV186" s="3"/>
      <c r="PDW186" s="3"/>
      <c r="PDX186" s="3"/>
      <c r="PDY186" s="3"/>
      <c r="PDZ186" s="3"/>
      <c r="PEA186" s="3"/>
      <c r="PEB186" s="3"/>
      <c r="PEC186" s="3"/>
      <c r="PED186" s="3"/>
      <c r="PEE186" s="3"/>
      <c r="PEF186" s="3"/>
      <c r="PEG186" s="3"/>
      <c r="PEH186" s="3"/>
      <c r="PEI186" s="3"/>
      <c r="PEJ186" s="3"/>
      <c r="PEK186" s="3"/>
      <c r="PEL186" s="3"/>
      <c r="PEM186" s="3"/>
      <c r="PEN186" s="3"/>
      <c r="PEO186" s="3"/>
      <c r="PEP186" s="3"/>
      <c r="PEQ186" s="3"/>
      <c r="PER186" s="3"/>
      <c r="PES186" s="3"/>
      <c r="PET186" s="3"/>
      <c r="PEU186" s="3"/>
      <c r="PEV186" s="3"/>
      <c r="PEW186" s="3"/>
      <c r="PEX186" s="3"/>
      <c r="PEY186" s="3"/>
      <c r="PEZ186" s="3"/>
      <c r="PFA186" s="3"/>
      <c r="PFB186" s="3"/>
      <c r="PFC186" s="3"/>
      <c r="PFD186" s="3"/>
      <c r="PFE186" s="3"/>
      <c r="PFF186" s="3"/>
      <c r="PFG186" s="3"/>
      <c r="PFH186" s="3"/>
      <c r="PFI186" s="3"/>
      <c r="PFJ186" s="3"/>
      <c r="PFK186" s="3"/>
      <c r="PFL186" s="3"/>
      <c r="PFM186" s="3"/>
      <c r="PFN186" s="3"/>
      <c r="PFO186" s="3"/>
      <c r="PFP186" s="3"/>
      <c r="PFQ186" s="3"/>
      <c r="PFR186" s="3"/>
      <c r="PFS186" s="3"/>
      <c r="PFT186" s="3"/>
      <c r="PFU186" s="3"/>
      <c r="PFV186" s="3"/>
      <c r="PFW186" s="3"/>
      <c r="PFX186" s="3"/>
      <c r="PFY186" s="3"/>
      <c r="PFZ186" s="3"/>
      <c r="PGA186" s="3"/>
      <c r="PGB186" s="3"/>
      <c r="PGC186" s="3"/>
      <c r="PGD186" s="3"/>
      <c r="PGE186" s="3"/>
      <c r="PGF186" s="3"/>
      <c r="PGG186" s="3"/>
      <c r="PGH186" s="3"/>
      <c r="PGI186" s="3"/>
      <c r="PGJ186" s="3"/>
      <c r="PGK186" s="3"/>
      <c r="PGL186" s="3"/>
      <c r="PGM186" s="3"/>
      <c r="PGN186" s="3"/>
      <c r="PGO186" s="3"/>
      <c r="PGP186" s="3"/>
      <c r="PGQ186" s="3"/>
      <c r="PGR186" s="3"/>
      <c r="PGS186" s="3"/>
      <c r="PGT186" s="3"/>
      <c r="PGU186" s="3"/>
      <c r="PGV186" s="3"/>
      <c r="PGW186" s="3"/>
      <c r="PGX186" s="3"/>
      <c r="PGY186" s="3"/>
      <c r="PGZ186" s="3"/>
      <c r="PHA186" s="3"/>
      <c r="PHB186" s="3"/>
      <c r="PHC186" s="3"/>
      <c r="PHD186" s="3"/>
      <c r="PHE186" s="3"/>
      <c r="PHF186" s="3"/>
      <c r="PHG186" s="3"/>
      <c r="PHH186" s="3"/>
      <c r="PHI186" s="3"/>
      <c r="PHJ186" s="3"/>
      <c r="PHK186" s="3"/>
      <c r="PHL186" s="3"/>
      <c r="PHM186" s="3"/>
      <c r="PHN186" s="3"/>
      <c r="PHO186" s="3"/>
      <c r="PHP186" s="3"/>
      <c r="PHQ186" s="3"/>
      <c r="PHR186" s="3"/>
      <c r="PHS186" s="3"/>
      <c r="PHT186" s="3"/>
      <c r="PHU186" s="3"/>
      <c r="PHV186" s="3"/>
      <c r="PHW186" s="3"/>
      <c r="PHX186" s="3"/>
      <c r="PHY186" s="3"/>
      <c r="PHZ186" s="3"/>
      <c r="PIA186" s="3"/>
      <c r="PIB186" s="3"/>
      <c r="PIC186" s="3"/>
      <c r="PID186" s="3"/>
      <c r="PIE186" s="3"/>
      <c r="PIF186" s="3"/>
      <c r="PIG186" s="3"/>
      <c r="PIH186" s="3"/>
      <c r="PII186" s="3"/>
      <c r="PIJ186" s="3"/>
      <c r="PIK186" s="3"/>
      <c r="PIL186" s="3"/>
      <c r="PIM186" s="3"/>
      <c r="PIN186" s="3"/>
      <c r="PIO186" s="3"/>
      <c r="PIP186" s="3"/>
      <c r="PIQ186" s="3"/>
      <c r="PIR186" s="3"/>
      <c r="PIS186" s="3"/>
      <c r="PIT186" s="3"/>
      <c r="PIU186" s="3"/>
      <c r="PIV186" s="3"/>
      <c r="PIW186" s="3"/>
      <c r="PIX186" s="3"/>
      <c r="PIY186" s="3"/>
      <c r="PIZ186" s="3"/>
      <c r="PJA186" s="3"/>
      <c r="PJB186" s="3"/>
      <c r="PJC186" s="3"/>
      <c r="PJD186" s="3"/>
      <c r="PJE186" s="3"/>
      <c r="PJF186" s="3"/>
      <c r="PJG186" s="3"/>
      <c r="PJH186" s="3"/>
      <c r="PJI186" s="3"/>
      <c r="PJJ186" s="3"/>
      <c r="PJK186" s="3"/>
      <c r="PJL186" s="3"/>
      <c r="PJM186" s="3"/>
      <c r="PJN186" s="3"/>
      <c r="PJO186" s="3"/>
      <c r="PJP186" s="3"/>
      <c r="PJQ186" s="3"/>
      <c r="PJR186" s="3"/>
      <c r="PJS186" s="3"/>
      <c r="PJT186" s="3"/>
      <c r="PJU186" s="3"/>
      <c r="PJV186" s="3"/>
      <c r="PJW186" s="3"/>
      <c r="PJX186" s="3"/>
      <c r="PJY186" s="3"/>
      <c r="PJZ186" s="3"/>
      <c r="PKA186" s="3"/>
      <c r="PKB186" s="3"/>
      <c r="PKC186" s="3"/>
      <c r="PKD186" s="3"/>
      <c r="PKE186" s="3"/>
      <c r="PKF186" s="3"/>
      <c r="PKG186" s="3"/>
      <c r="PKH186" s="3"/>
      <c r="PKI186" s="3"/>
      <c r="PKJ186" s="3"/>
      <c r="PKK186" s="3"/>
      <c r="PKL186" s="3"/>
      <c r="PKM186" s="3"/>
      <c r="PKN186" s="3"/>
      <c r="PKO186" s="3"/>
      <c r="PKP186" s="3"/>
      <c r="PKQ186" s="3"/>
      <c r="PKR186" s="3"/>
      <c r="PKS186" s="3"/>
      <c r="PKT186" s="3"/>
      <c r="PKU186" s="3"/>
      <c r="PKV186" s="3"/>
      <c r="PKW186" s="3"/>
      <c r="PKX186" s="3"/>
      <c r="PKY186" s="3"/>
      <c r="PKZ186" s="3"/>
      <c r="PLA186" s="3"/>
      <c r="PLB186" s="3"/>
      <c r="PLC186" s="3"/>
      <c r="PLD186" s="3"/>
      <c r="PLE186" s="3"/>
      <c r="PLF186" s="3"/>
      <c r="PLG186" s="3"/>
      <c r="PLH186" s="3"/>
      <c r="PLI186" s="3"/>
      <c r="PLJ186" s="3"/>
      <c r="PLK186" s="3"/>
      <c r="PLL186" s="3"/>
      <c r="PLM186" s="3"/>
      <c r="PLN186" s="3"/>
      <c r="PLO186" s="3"/>
      <c r="PLP186" s="3"/>
      <c r="PLQ186" s="3"/>
      <c r="PLR186" s="3"/>
      <c r="PLS186" s="3"/>
      <c r="PLT186" s="3"/>
      <c r="PLU186" s="3"/>
      <c r="PLV186" s="3"/>
      <c r="PLW186" s="3"/>
      <c r="PLX186" s="3"/>
      <c r="PLY186" s="3"/>
      <c r="PLZ186" s="3"/>
      <c r="PMA186" s="3"/>
      <c r="PMB186" s="3"/>
      <c r="PMC186" s="3"/>
      <c r="PMD186" s="3"/>
      <c r="PME186" s="3"/>
      <c r="PMF186" s="3"/>
      <c r="PMG186" s="3"/>
      <c r="PMH186" s="3"/>
      <c r="PMI186" s="3"/>
      <c r="PMJ186" s="3"/>
      <c r="PMK186" s="3"/>
      <c r="PML186" s="3"/>
      <c r="PMM186" s="3"/>
      <c r="PMN186" s="3"/>
      <c r="PMO186" s="3"/>
      <c r="PMP186" s="3"/>
      <c r="PMQ186" s="3"/>
      <c r="PMR186" s="3"/>
      <c r="PMS186" s="3"/>
      <c r="PMT186" s="3"/>
      <c r="PMU186" s="3"/>
      <c r="PMV186" s="3"/>
      <c r="PMW186" s="3"/>
      <c r="PMX186" s="3"/>
      <c r="PMY186" s="3"/>
      <c r="PMZ186" s="3"/>
      <c r="PNA186" s="3"/>
      <c r="PNB186" s="3"/>
      <c r="PNC186" s="3"/>
      <c r="PND186" s="3"/>
      <c r="PNE186" s="3"/>
      <c r="PNF186" s="3"/>
      <c r="PNG186" s="3"/>
      <c r="PNH186" s="3"/>
      <c r="PNI186" s="3"/>
      <c r="PNJ186" s="3"/>
      <c r="PNK186" s="3"/>
      <c r="PNL186" s="3"/>
      <c r="PNM186" s="3"/>
      <c r="PNN186" s="3"/>
      <c r="PNO186" s="3"/>
      <c r="PNP186" s="3"/>
      <c r="PNQ186" s="3"/>
      <c r="PNR186" s="3"/>
      <c r="PNS186" s="3"/>
      <c r="PNT186" s="3"/>
      <c r="PNU186" s="3"/>
      <c r="PNV186" s="3"/>
      <c r="PNW186" s="3"/>
      <c r="PNX186" s="3"/>
      <c r="PNY186" s="3"/>
      <c r="PNZ186" s="3"/>
      <c r="POA186" s="3"/>
      <c r="POB186" s="3"/>
      <c r="POC186" s="3"/>
      <c r="POD186" s="3"/>
      <c r="POE186" s="3"/>
      <c r="POF186" s="3"/>
      <c r="POG186" s="3"/>
      <c r="POH186" s="3"/>
      <c r="POI186" s="3"/>
      <c r="POJ186" s="3"/>
      <c r="POK186" s="3"/>
      <c r="POL186" s="3"/>
      <c r="POM186" s="3"/>
      <c r="PON186" s="3"/>
      <c r="POO186" s="3"/>
      <c r="POP186" s="3"/>
      <c r="POQ186" s="3"/>
      <c r="POR186" s="3"/>
      <c r="POS186" s="3"/>
      <c r="POT186" s="3"/>
      <c r="POU186" s="3"/>
      <c r="POV186" s="3"/>
      <c r="POW186" s="3"/>
      <c r="POX186" s="3"/>
      <c r="POY186" s="3"/>
      <c r="POZ186" s="3"/>
      <c r="PPA186" s="3"/>
      <c r="PPB186" s="3"/>
      <c r="PPC186" s="3"/>
      <c r="PPD186" s="3"/>
      <c r="PPE186" s="3"/>
      <c r="PPF186" s="3"/>
      <c r="PPG186" s="3"/>
      <c r="PPH186" s="3"/>
      <c r="PPI186" s="3"/>
      <c r="PPJ186" s="3"/>
      <c r="PPK186" s="3"/>
      <c r="PPL186" s="3"/>
      <c r="PPM186" s="3"/>
      <c r="PPN186" s="3"/>
      <c r="PPO186" s="3"/>
      <c r="PPP186" s="3"/>
      <c r="PPQ186" s="3"/>
      <c r="PPR186" s="3"/>
      <c r="PPS186" s="3"/>
      <c r="PPT186" s="3"/>
      <c r="PPU186" s="3"/>
      <c r="PPV186" s="3"/>
      <c r="PPW186" s="3"/>
      <c r="PPX186" s="3"/>
      <c r="PPY186" s="3"/>
      <c r="PPZ186" s="3"/>
      <c r="PQA186" s="3"/>
      <c r="PQB186" s="3"/>
      <c r="PQC186" s="3"/>
      <c r="PQD186" s="3"/>
      <c r="PQE186" s="3"/>
      <c r="PQF186" s="3"/>
      <c r="PQG186" s="3"/>
      <c r="PQH186" s="3"/>
      <c r="PQI186" s="3"/>
      <c r="PQJ186" s="3"/>
      <c r="PQK186" s="3"/>
      <c r="PQL186" s="3"/>
      <c r="PQM186" s="3"/>
      <c r="PQN186" s="3"/>
      <c r="PQO186" s="3"/>
      <c r="PQP186" s="3"/>
      <c r="PQQ186" s="3"/>
      <c r="PQR186" s="3"/>
      <c r="PQS186" s="3"/>
      <c r="PQT186" s="3"/>
      <c r="PQU186" s="3"/>
      <c r="PQV186" s="3"/>
      <c r="PQW186" s="3"/>
      <c r="PQX186" s="3"/>
      <c r="PQY186" s="3"/>
      <c r="PQZ186" s="3"/>
      <c r="PRA186" s="3"/>
      <c r="PRB186" s="3"/>
      <c r="PRC186" s="3"/>
      <c r="PRD186" s="3"/>
      <c r="PRE186" s="3"/>
      <c r="PRF186" s="3"/>
      <c r="PRG186" s="3"/>
      <c r="PRH186" s="3"/>
      <c r="PRI186" s="3"/>
      <c r="PRJ186" s="3"/>
      <c r="PRK186" s="3"/>
      <c r="PRL186" s="3"/>
      <c r="PRM186" s="3"/>
      <c r="PRN186" s="3"/>
      <c r="PRO186" s="3"/>
      <c r="PRP186" s="3"/>
      <c r="PRQ186" s="3"/>
      <c r="PRR186" s="3"/>
      <c r="PRS186" s="3"/>
      <c r="PRT186" s="3"/>
      <c r="PRU186" s="3"/>
      <c r="PRV186" s="3"/>
      <c r="PRW186" s="3"/>
      <c r="PRX186" s="3"/>
      <c r="PRY186" s="3"/>
      <c r="PRZ186" s="3"/>
      <c r="PSA186" s="3"/>
      <c r="PSB186" s="3"/>
      <c r="PSC186" s="3"/>
      <c r="PSD186" s="3"/>
      <c r="PSE186" s="3"/>
      <c r="PSF186" s="3"/>
      <c r="PSG186" s="3"/>
      <c r="PSH186" s="3"/>
      <c r="PSI186" s="3"/>
      <c r="PSJ186" s="3"/>
      <c r="PSK186" s="3"/>
      <c r="PSL186" s="3"/>
      <c r="PSM186" s="3"/>
      <c r="PSN186" s="3"/>
      <c r="PSO186" s="3"/>
      <c r="PSP186" s="3"/>
      <c r="PSQ186" s="3"/>
      <c r="PSR186" s="3"/>
      <c r="PSS186" s="3"/>
      <c r="PST186" s="3"/>
      <c r="PSU186" s="3"/>
      <c r="PSV186" s="3"/>
      <c r="PSW186" s="3"/>
      <c r="PSX186" s="3"/>
      <c r="PSY186" s="3"/>
      <c r="PSZ186" s="3"/>
      <c r="PTA186" s="3"/>
      <c r="PTB186" s="3"/>
      <c r="PTC186" s="3"/>
      <c r="PTD186" s="3"/>
      <c r="PTE186" s="3"/>
      <c r="PTF186" s="3"/>
      <c r="PTG186" s="3"/>
      <c r="PTH186" s="3"/>
      <c r="PTI186" s="3"/>
      <c r="PTJ186" s="3"/>
      <c r="PTK186" s="3"/>
      <c r="PTL186" s="3"/>
      <c r="PTM186" s="3"/>
      <c r="PTN186" s="3"/>
      <c r="PTO186" s="3"/>
      <c r="PTP186" s="3"/>
      <c r="PTQ186" s="3"/>
      <c r="PTR186" s="3"/>
      <c r="PTS186" s="3"/>
      <c r="PTT186" s="3"/>
      <c r="PTU186" s="3"/>
      <c r="PTV186" s="3"/>
      <c r="PTW186" s="3"/>
      <c r="PTX186" s="3"/>
      <c r="PTY186" s="3"/>
      <c r="PTZ186" s="3"/>
      <c r="PUA186" s="3"/>
      <c r="PUB186" s="3"/>
      <c r="PUC186" s="3"/>
      <c r="PUD186" s="3"/>
      <c r="PUE186" s="3"/>
      <c r="PUF186" s="3"/>
      <c r="PUG186" s="3"/>
      <c r="PUH186" s="3"/>
      <c r="PUI186" s="3"/>
      <c r="PUJ186" s="3"/>
      <c r="PUK186" s="3"/>
      <c r="PUL186" s="3"/>
      <c r="PUM186" s="3"/>
      <c r="PUN186" s="3"/>
      <c r="PUO186" s="3"/>
      <c r="PUP186" s="3"/>
      <c r="PUQ186" s="3"/>
      <c r="PUR186" s="3"/>
      <c r="PUS186" s="3"/>
      <c r="PUT186" s="3"/>
      <c r="PUU186" s="3"/>
      <c r="PUV186" s="3"/>
      <c r="PUW186" s="3"/>
      <c r="PUX186" s="3"/>
      <c r="PUY186" s="3"/>
      <c r="PUZ186" s="3"/>
      <c r="PVA186" s="3"/>
      <c r="PVB186" s="3"/>
      <c r="PVC186" s="3"/>
      <c r="PVD186" s="3"/>
      <c r="PVE186" s="3"/>
      <c r="PVF186" s="3"/>
      <c r="PVG186" s="3"/>
      <c r="PVH186" s="3"/>
      <c r="PVI186" s="3"/>
      <c r="PVJ186" s="3"/>
      <c r="PVK186" s="3"/>
      <c r="PVL186" s="3"/>
      <c r="PVM186" s="3"/>
      <c r="PVN186" s="3"/>
      <c r="PVO186" s="3"/>
      <c r="PVP186" s="3"/>
      <c r="PVQ186" s="3"/>
      <c r="PVR186" s="3"/>
      <c r="PVS186" s="3"/>
      <c r="PVT186" s="3"/>
      <c r="PVU186" s="3"/>
      <c r="PVV186" s="3"/>
      <c r="PVW186" s="3"/>
      <c r="PVX186" s="3"/>
      <c r="PVY186" s="3"/>
      <c r="PVZ186" s="3"/>
      <c r="PWA186" s="3"/>
      <c r="PWB186" s="3"/>
      <c r="PWC186" s="3"/>
      <c r="PWD186" s="3"/>
      <c r="PWE186" s="3"/>
      <c r="PWF186" s="3"/>
      <c r="PWG186" s="3"/>
      <c r="PWH186" s="3"/>
      <c r="PWI186" s="3"/>
      <c r="PWJ186" s="3"/>
      <c r="PWK186" s="3"/>
      <c r="PWL186" s="3"/>
      <c r="PWM186" s="3"/>
      <c r="PWN186" s="3"/>
      <c r="PWO186" s="3"/>
      <c r="PWP186" s="3"/>
      <c r="PWQ186" s="3"/>
      <c r="PWR186" s="3"/>
      <c r="PWS186" s="3"/>
      <c r="PWT186" s="3"/>
      <c r="PWU186" s="3"/>
      <c r="PWV186" s="3"/>
      <c r="PWW186" s="3"/>
      <c r="PWX186" s="3"/>
      <c r="PWY186" s="3"/>
      <c r="PWZ186" s="3"/>
      <c r="PXA186" s="3"/>
      <c r="PXB186" s="3"/>
      <c r="PXC186" s="3"/>
      <c r="PXD186" s="3"/>
      <c r="PXE186" s="3"/>
      <c r="PXF186" s="3"/>
      <c r="PXG186" s="3"/>
      <c r="PXH186" s="3"/>
      <c r="PXI186" s="3"/>
      <c r="PXJ186" s="3"/>
      <c r="PXK186" s="3"/>
      <c r="PXL186" s="3"/>
      <c r="PXM186" s="3"/>
      <c r="PXN186" s="3"/>
      <c r="PXO186" s="3"/>
      <c r="PXP186" s="3"/>
      <c r="PXQ186" s="3"/>
      <c r="PXR186" s="3"/>
      <c r="PXS186" s="3"/>
      <c r="PXT186" s="3"/>
      <c r="PXU186" s="3"/>
      <c r="PXV186" s="3"/>
      <c r="PXW186" s="3"/>
      <c r="PXX186" s="3"/>
      <c r="PXY186" s="3"/>
      <c r="PXZ186" s="3"/>
      <c r="PYA186" s="3"/>
      <c r="PYB186" s="3"/>
      <c r="PYC186" s="3"/>
      <c r="PYD186" s="3"/>
      <c r="PYE186" s="3"/>
      <c r="PYF186" s="3"/>
      <c r="PYG186" s="3"/>
      <c r="PYH186" s="3"/>
      <c r="PYI186" s="3"/>
      <c r="PYJ186" s="3"/>
      <c r="PYK186" s="3"/>
      <c r="PYL186" s="3"/>
      <c r="PYM186" s="3"/>
      <c r="PYN186" s="3"/>
      <c r="PYO186" s="3"/>
      <c r="PYP186" s="3"/>
      <c r="PYQ186" s="3"/>
      <c r="PYR186" s="3"/>
      <c r="PYS186" s="3"/>
      <c r="PYT186" s="3"/>
      <c r="PYU186" s="3"/>
      <c r="PYV186" s="3"/>
      <c r="PYW186" s="3"/>
      <c r="PYX186" s="3"/>
      <c r="PYY186" s="3"/>
      <c r="PYZ186" s="3"/>
      <c r="PZA186" s="3"/>
      <c r="PZB186" s="3"/>
      <c r="PZC186" s="3"/>
      <c r="PZD186" s="3"/>
      <c r="PZE186" s="3"/>
      <c r="PZF186" s="3"/>
      <c r="PZG186" s="3"/>
      <c r="PZH186" s="3"/>
      <c r="PZI186" s="3"/>
      <c r="PZJ186" s="3"/>
      <c r="PZK186" s="3"/>
      <c r="PZL186" s="3"/>
      <c r="PZM186" s="3"/>
      <c r="PZN186" s="3"/>
      <c r="PZO186" s="3"/>
      <c r="PZP186" s="3"/>
      <c r="PZQ186" s="3"/>
      <c r="PZR186" s="3"/>
      <c r="PZS186" s="3"/>
      <c r="PZT186" s="3"/>
      <c r="PZU186" s="3"/>
      <c r="PZV186" s="3"/>
      <c r="PZW186" s="3"/>
      <c r="PZX186" s="3"/>
      <c r="PZY186" s="3"/>
      <c r="PZZ186" s="3"/>
      <c r="QAA186" s="3"/>
      <c r="QAB186" s="3"/>
      <c r="QAC186" s="3"/>
      <c r="QAD186" s="3"/>
      <c r="QAE186" s="3"/>
      <c r="QAF186" s="3"/>
      <c r="QAG186" s="3"/>
      <c r="QAH186" s="3"/>
      <c r="QAI186" s="3"/>
      <c r="QAJ186" s="3"/>
      <c r="QAK186" s="3"/>
      <c r="QAL186" s="3"/>
      <c r="QAM186" s="3"/>
      <c r="QAN186" s="3"/>
      <c r="QAO186" s="3"/>
      <c r="QAP186" s="3"/>
      <c r="QAQ186" s="3"/>
      <c r="QAR186" s="3"/>
      <c r="QAS186" s="3"/>
      <c r="QAT186" s="3"/>
      <c r="QAU186" s="3"/>
      <c r="QAV186" s="3"/>
      <c r="QAW186" s="3"/>
      <c r="QAX186" s="3"/>
      <c r="QAY186" s="3"/>
      <c r="QAZ186" s="3"/>
      <c r="QBA186" s="3"/>
      <c r="QBB186" s="3"/>
      <c r="QBC186" s="3"/>
      <c r="QBD186" s="3"/>
      <c r="QBE186" s="3"/>
      <c r="QBF186" s="3"/>
      <c r="QBG186" s="3"/>
      <c r="QBH186" s="3"/>
      <c r="QBI186" s="3"/>
      <c r="QBJ186" s="3"/>
      <c r="QBK186" s="3"/>
      <c r="QBL186" s="3"/>
      <c r="QBM186" s="3"/>
      <c r="QBN186" s="3"/>
      <c r="QBO186" s="3"/>
      <c r="QBP186" s="3"/>
      <c r="QBQ186" s="3"/>
      <c r="QBR186" s="3"/>
      <c r="QBS186" s="3"/>
      <c r="QBT186" s="3"/>
      <c r="QBU186" s="3"/>
      <c r="QBV186" s="3"/>
      <c r="QBW186" s="3"/>
      <c r="QBX186" s="3"/>
      <c r="QBY186" s="3"/>
      <c r="QBZ186" s="3"/>
      <c r="QCA186" s="3"/>
      <c r="QCB186" s="3"/>
      <c r="QCC186" s="3"/>
      <c r="QCD186" s="3"/>
      <c r="QCE186" s="3"/>
      <c r="QCF186" s="3"/>
      <c r="QCG186" s="3"/>
      <c r="QCH186" s="3"/>
      <c r="QCI186" s="3"/>
      <c r="QCJ186" s="3"/>
      <c r="QCK186" s="3"/>
      <c r="QCL186" s="3"/>
      <c r="QCM186" s="3"/>
      <c r="QCN186" s="3"/>
      <c r="QCO186" s="3"/>
      <c r="QCP186" s="3"/>
      <c r="QCQ186" s="3"/>
      <c r="QCR186" s="3"/>
      <c r="QCS186" s="3"/>
      <c r="QCT186" s="3"/>
      <c r="QCU186" s="3"/>
      <c r="QCV186" s="3"/>
      <c r="QCW186" s="3"/>
      <c r="QCX186" s="3"/>
      <c r="QCY186" s="3"/>
      <c r="QCZ186" s="3"/>
      <c r="QDA186" s="3"/>
      <c r="QDB186" s="3"/>
      <c r="QDC186" s="3"/>
      <c r="QDD186" s="3"/>
      <c r="QDE186" s="3"/>
      <c r="QDF186" s="3"/>
      <c r="QDG186" s="3"/>
      <c r="QDH186" s="3"/>
      <c r="QDI186" s="3"/>
      <c r="QDJ186" s="3"/>
      <c r="QDK186" s="3"/>
      <c r="QDL186" s="3"/>
      <c r="QDM186" s="3"/>
      <c r="QDN186" s="3"/>
      <c r="QDO186" s="3"/>
      <c r="QDP186" s="3"/>
      <c r="QDQ186" s="3"/>
      <c r="QDR186" s="3"/>
      <c r="QDS186" s="3"/>
      <c r="QDT186" s="3"/>
      <c r="QDU186" s="3"/>
      <c r="QDV186" s="3"/>
      <c r="QDW186" s="3"/>
      <c r="QDX186" s="3"/>
      <c r="QDY186" s="3"/>
      <c r="QDZ186" s="3"/>
      <c r="QEA186" s="3"/>
      <c r="QEB186" s="3"/>
      <c r="QEC186" s="3"/>
      <c r="QED186" s="3"/>
      <c r="QEE186" s="3"/>
      <c r="QEF186" s="3"/>
      <c r="QEG186" s="3"/>
      <c r="QEH186" s="3"/>
      <c r="QEI186" s="3"/>
      <c r="QEJ186" s="3"/>
      <c r="QEK186" s="3"/>
      <c r="QEL186" s="3"/>
      <c r="QEM186" s="3"/>
      <c r="QEN186" s="3"/>
      <c r="QEO186" s="3"/>
      <c r="QEP186" s="3"/>
      <c r="QEQ186" s="3"/>
      <c r="QER186" s="3"/>
      <c r="QES186" s="3"/>
      <c r="QET186" s="3"/>
      <c r="QEU186" s="3"/>
      <c r="QEV186" s="3"/>
      <c r="QEW186" s="3"/>
      <c r="QEX186" s="3"/>
      <c r="QEY186" s="3"/>
      <c r="QEZ186" s="3"/>
      <c r="QFA186" s="3"/>
      <c r="QFB186" s="3"/>
      <c r="QFC186" s="3"/>
      <c r="QFD186" s="3"/>
      <c r="QFE186" s="3"/>
      <c r="QFF186" s="3"/>
      <c r="QFG186" s="3"/>
      <c r="QFH186" s="3"/>
      <c r="QFI186" s="3"/>
      <c r="QFJ186" s="3"/>
      <c r="QFK186" s="3"/>
      <c r="QFL186" s="3"/>
      <c r="QFM186" s="3"/>
      <c r="QFN186" s="3"/>
      <c r="QFO186" s="3"/>
      <c r="QFP186" s="3"/>
      <c r="QFQ186" s="3"/>
      <c r="QFR186" s="3"/>
      <c r="QFS186" s="3"/>
      <c r="QFT186" s="3"/>
      <c r="QFU186" s="3"/>
      <c r="QFV186" s="3"/>
      <c r="QFW186" s="3"/>
      <c r="QFX186" s="3"/>
      <c r="QFY186" s="3"/>
      <c r="QFZ186" s="3"/>
      <c r="QGA186" s="3"/>
      <c r="QGB186" s="3"/>
      <c r="QGC186" s="3"/>
      <c r="QGD186" s="3"/>
      <c r="QGE186" s="3"/>
      <c r="QGF186" s="3"/>
      <c r="QGG186" s="3"/>
      <c r="QGH186" s="3"/>
      <c r="QGI186" s="3"/>
      <c r="QGJ186" s="3"/>
      <c r="QGK186" s="3"/>
      <c r="QGL186" s="3"/>
      <c r="QGM186" s="3"/>
      <c r="QGN186" s="3"/>
      <c r="QGO186" s="3"/>
      <c r="QGP186" s="3"/>
      <c r="QGQ186" s="3"/>
      <c r="QGR186" s="3"/>
      <c r="QGS186" s="3"/>
      <c r="QGT186" s="3"/>
      <c r="QGU186" s="3"/>
      <c r="QGV186" s="3"/>
      <c r="QGW186" s="3"/>
      <c r="QGX186" s="3"/>
      <c r="QGY186" s="3"/>
      <c r="QGZ186" s="3"/>
      <c r="QHA186" s="3"/>
      <c r="QHB186" s="3"/>
      <c r="QHC186" s="3"/>
      <c r="QHD186" s="3"/>
      <c r="QHE186" s="3"/>
      <c r="QHF186" s="3"/>
      <c r="QHG186" s="3"/>
      <c r="QHH186" s="3"/>
      <c r="QHI186" s="3"/>
      <c r="QHJ186" s="3"/>
      <c r="QHK186" s="3"/>
      <c r="QHL186" s="3"/>
      <c r="QHM186" s="3"/>
      <c r="QHN186" s="3"/>
      <c r="QHO186" s="3"/>
      <c r="QHP186" s="3"/>
      <c r="QHQ186" s="3"/>
      <c r="QHR186" s="3"/>
      <c r="QHS186" s="3"/>
      <c r="QHT186" s="3"/>
      <c r="QHU186" s="3"/>
      <c r="QHV186" s="3"/>
      <c r="QHW186" s="3"/>
      <c r="QHX186" s="3"/>
      <c r="QHY186" s="3"/>
      <c r="QHZ186" s="3"/>
      <c r="QIA186" s="3"/>
      <c r="QIB186" s="3"/>
      <c r="QIC186" s="3"/>
      <c r="QID186" s="3"/>
      <c r="QIE186" s="3"/>
      <c r="QIF186" s="3"/>
      <c r="QIG186" s="3"/>
      <c r="QIH186" s="3"/>
      <c r="QII186" s="3"/>
      <c r="QIJ186" s="3"/>
      <c r="QIK186" s="3"/>
      <c r="QIL186" s="3"/>
      <c r="QIM186" s="3"/>
      <c r="QIN186" s="3"/>
      <c r="QIO186" s="3"/>
      <c r="QIP186" s="3"/>
      <c r="QIQ186" s="3"/>
      <c r="QIR186" s="3"/>
      <c r="QIS186" s="3"/>
      <c r="QIT186" s="3"/>
      <c r="QIU186" s="3"/>
      <c r="QIV186" s="3"/>
      <c r="QIW186" s="3"/>
      <c r="QIX186" s="3"/>
      <c r="QIY186" s="3"/>
      <c r="QIZ186" s="3"/>
      <c r="QJA186" s="3"/>
      <c r="QJB186" s="3"/>
      <c r="QJC186" s="3"/>
      <c r="QJD186" s="3"/>
      <c r="QJE186" s="3"/>
      <c r="QJF186" s="3"/>
      <c r="QJG186" s="3"/>
      <c r="QJH186" s="3"/>
      <c r="QJI186" s="3"/>
      <c r="QJJ186" s="3"/>
      <c r="QJK186" s="3"/>
      <c r="QJL186" s="3"/>
      <c r="QJM186" s="3"/>
      <c r="QJN186" s="3"/>
      <c r="QJO186" s="3"/>
      <c r="QJP186" s="3"/>
      <c r="QJQ186" s="3"/>
      <c r="QJR186" s="3"/>
      <c r="QJS186" s="3"/>
      <c r="QJT186" s="3"/>
      <c r="QJU186" s="3"/>
      <c r="QJV186" s="3"/>
      <c r="QJW186" s="3"/>
      <c r="QJX186" s="3"/>
      <c r="QJY186" s="3"/>
      <c r="QJZ186" s="3"/>
      <c r="QKA186" s="3"/>
      <c r="QKB186" s="3"/>
      <c r="QKC186" s="3"/>
      <c r="QKD186" s="3"/>
      <c r="QKE186" s="3"/>
      <c r="QKF186" s="3"/>
      <c r="QKG186" s="3"/>
      <c r="QKH186" s="3"/>
      <c r="QKI186" s="3"/>
      <c r="QKJ186" s="3"/>
      <c r="QKK186" s="3"/>
      <c r="QKL186" s="3"/>
      <c r="QKM186" s="3"/>
      <c r="QKN186" s="3"/>
      <c r="QKO186" s="3"/>
      <c r="QKP186" s="3"/>
      <c r="QKQ186" s="3"/>
      <c r="QKR186" s="3"/>
      <c r="QKS186" s="3"/>
      <c r="QKT186" s="3"/>
      <c r="QKU186" s="3"/>
      <c r="QKV186" s="3"/>
      <c r="QKW186" s="3"/>
      <c r="QKX186" s="3"/>
      <c r="QKY186" s="3"/>
      <c r="QKZ186" s="3"/>
      <c r="QLA186" s="3"/>
      <c r="QLB186" s="3"/>
      <c r="QLC186" s="3"/>
      <c r="QLD186" s="3"/>
      <c r="QLE186" s="3"/>
      <c r="QLF186" s="3"/>
      <c r="QLG186" s="3"/>
      <c r="QLH186" s="3"/>
      <c r="QLI186" s="3"/>
      <c r="QLJ186" s="3"/>
      <c r="QLK186" s="3"/>
      <c r="QLL186" s="3"/>
      <c r="QLM186" s="3"/>
      <c r="QLN186" s="3"/>
      <c r="QLO186" s="3"/>
      <c r="QLP186" s="3"/>
      <c r="QLQ186" s="3"/>
      <c r="QLR186" s="3"/>
      <c r="QLS186" s="3"/>
      <c r="QLT186" s="3"/>
      <c r="QLU186" s="3"/>
      <c r="QLV186" s="3"/>
      <c r="QLW186" s="3"/>
      <c r="QLX186" s="3"/>
      <c r="QLY186" s="3"/>
      <c r="QLZ186" s="3"/>
      <c r="QMA186" s="3"/>
      <c r="QMB186" s="3"/>
      <c r="QMC186" s="3"/>
      <c r="QMD186" s="3"/>
      <c r="QME186" s="3"/>
      <c r="QMF186" s="3"/>
      <c r="QMG186" s="3"/>
      <c r="QMH186" s="3"/>
      <c r="QMI186" s="3"/>
      <c r="QMJ186" s="3"/>
      <c r="QMK186" s="3"/>
      <c r="QML186" s="3"/>
      <c r="QMM186" s="3"/>
      <c r="QMN186" s="3"/>
      <c r="QMO186" s="3"/>
      <c r="QMP186" s="3"/>
      <c r="QMQ186" s="3"/>
      <c r="QMR186" s="3"/>
      <c r="QMS186" s="3"/>
      <c r="QMT186" s="3"/>
      <c r="QMU186" s="3"/>
      <c r="QMV186" s="3"/>
      <c r="QMW186" s="3"/>
      <c r="QMX186" s="3"/>
      <c r="QMY186" s="3"/>
      <c r="QMZ186" s="3"/>
      <c r="QNA186" s="3"/>
      <c r="QNB186" s="3"/>
      <c r="QNC186" s="3"/>
      <c r="QND186" s="3"/>
      <c r="QNE186" s="3"/>
      <c r="QNF186" s="3"/>
      <c r="QNG186" s="3"/>
      <c r="QNH186" s="3"/>
      <c r="QNI186" s="3"/>
      <c r="QNJ186" s="3"/>
      <c r="QNK186" s="3"/>
      <c r="QNL186" s="3"/>
      <c r="QNM186" s="3"/>
      <c r="QNN186" s="3"/>
      <c r="QNO186" s="3"/>
      <c r="QNP186" s="3"/>
      <c r="QNQ186" s="3"/>
      <c r="QNR186" s="3"/>
      <c r="QNS186" s="3"/>
      <c r="QNT186" s="3"/>
      <c r="QNU186" s="3"/>
      <c r="QNV186" s="3"/>
      <c r="QNW186" s="3"/>
      <c r="QNX186" s="3"/>
      <c r="QNY186" s="3"/>
      <c r="QNZ186" s="3"/>
      <c r="QOA186" s="3"/>
      <c r="QOB186" s="3"/>
      <c r="QOC186" s="3"/>
      <c r="QOD186" s="3"/>
      <c r="QOE186" s="3"/>
      <c r="QOF186" s="3"/>
      <c r="QOG186" s="3"/>
      <c r="QOH186" s="3"/>
      <c r="QOI186" s="3"/>
      <c r="QOJ186" s="3"/>
      <c r="QOK186" s="3"/>
      <c r="QOL186" s="3"/>
      <c r="QOM186" s="3"/>
      <c r="QON186" s="3"/>
      <c r="QOO186" s="3"/>
      <c r="QOP186" s="3"/>
      <c r="QOQ186" s="3"/>
      <c r="QOR186" s="3"/>
      <c r="QOS186" s="3"/>
      <c r="QOT186" s="3"/>
      <c r="QOU186" s="3"/>
      <c r="QOV186" s="3"/>
      <c r="QOW186" s="3"/>
      <c r="QOX186" s="3"/>
      <c r="QOY186" s="3"/>
      <c r="QOZ186" s="3"/>
      <c r="QPA186" s="3"/>
      <c r="QPB186" s="3"/>
      <c r="QPC186" s="3"/>
      <c r="QPD186" s="3"/>
      <c r="QPE186" s="3"/>
      <c r="QPF186" s="3"/>
      <c r="QPG186" s="3"/>
      <c r="QPH186" s="3"/>
      <c r="QPI186" s="3"/>
      <c r="QPJ186" s="3"/>
      <c r="QPK186" s="3"/>
      <c r="QPL186" s="3"/>
      <c r="QPM186" s="3"/>
      <c r="QPN186" s="3"/>
      <c r="QPO186" s="3"/>
      <c r="QPP186" s="3"/>
      <c r="QPQ186" s="3"/>
      <c r="QPR186" s="3"/>
      <c r="QPS186" s="3"/>
      <c r="QPT186" s="3"/>
      <c r="QPU186" s="3"/>
      <c r="QPV186" s="3"/>
      <c r="QPW186" s="3"/>
      <c r="QPX186" s="3"/>
      <c r="QPY186" s="3"/>
      <c r="QPZ186" s="3"/>
      <c r="QQA186" s="3"/>
      <c r="QQB186" s="3"/>
      <c r="QQC186" s="3"/>
      <c r="QQD186" s="3"/>
      <c r="QQE186" s="3"/>
      <c r="QQF186" s="3"/>
      <c r="QQG186" s="3"/>
      <c r="QQH186" s="3"/>
      <c r="QQI186" s="3"/>
      <c r="QQJ186" s="3"/>
      <c r="QQK186" s="3"/>
      <c r="QQL186" s="3"/>
      <c r="QQM186" s="3"/>
      <c r="QQN186" s="3"/>
      <c r="QQO186" s="3"/>
      <c r="QQP186" s="3"/>
      <c r="QQQ186" s="3"/>
      <c r="QQR186" s="3"/>
      <c r="QQS186" s="3"/>
      <c r="QQT186" s="3"/>
      <c r="QQU186" s="3"/>
      <c r="QQV186" s="3"/>
      <c r="QQW186" s="3"/>
      <c r="QQX186" s="3"/>
      <c r="QQY186" s="3"/>
      <c r="QQZ186" s="3"/>
      <c r="QRA186" s="3"/>
      <c r="QRB186" s="3"/>
      <c r="QRC186" s="3"/>
      <c r="QRD186" s="3"/>
      <c r="QRE186" s="3"/>
      <c r="QRF186" s="3"/>
      <c r="QRG186" s="3"/>
      <c r="QRH186" s="3"/>
      <c r="QRI186" s="3"/>
      <c r="QRJ186" s="3"/>
      <c r="QRK186" s="3"/>
      <c r="QRL186" s="3"/>
      <c r="QRM186" s="3"/>
      <c r="QRN186" s="3"/>
      <c r="QRO186" s="3"/>
      <c r="QRP186" s="3"/>
      <c r="QRQ186" s="3"/>
      <c r="QRR186" s="3"/>
      <c r="QRS186" s="3"/>
      <c r="QRT186" s="3"/>
      <c r="QRU186" s="3"/>
      <c r="QRV186" s="3"/>
      <c r="QRW186" s="3"/>
      <c r="QRX186" s="3"/>
      <c r="QRY186" s="3"/>
      <c r="QRZ186" s="3"/>
      <c r="QSA186" s="3"/>
      <c r="QSB186" s="3"/>
      <c r="QSC186" s="3"/>
      <c r="QSD186" s="3"/>
      <c r="QSE186" s="3"/>
      <c r="QSF186" s="3"/>
      <c r="QSG186" s="3"/>
      <c r="QSH186" s="3"/>
      <c r="QSI186" s="3"/>
      <c r="QSJ186" s="3"/>
      <c r="QSK186" s="3"/>
      <c r="QSL186" s="3"/>
      <c r="QSM186" s="3"/>
      <c r="QSN186" s="3"/>
      <c r="QSO186" s="3"/>
      <c r="QSP186" s="3"/>
      <c r="QSQ186" s="3"/>
      <c r="QSR186" s="3"/>
      <c r="QSS186" s="3"/>
      <c r="QST186" s="3"/>
      <c r="QSU186" s="3"/>
      <c r="QSV186" s="3"/>
      <c r="QSW186" s="3"/>
      <c r="QSX186" s="3"/>
      <c r="QSY186" s="3"/>
      <c r="QSZ186" s="3"/>
      <c r="QTA186" s="3"/>
      <c r="QTB186" s="3"/>
      <c r="QTC186" s="3"/>
      <c r="QTD186" s="3"/>
      <c r="QTE186" s="3"/>
      <c r="QTF186" s="3"/>
      <c r="QTG186" s="3"/>
      <c r="QTH186" s="3"/>
      <c r="QTI186" s="3"/>
      <c r="QTJ186" s="3"/>
      <c r="QTK186" s="3"/>
      <c r="QTL186" s="3"/>
      <c r="QTM186" s="3"/>
      <c r="QTN186" s="3"/>
      <c r="QTO186" s="3"/>
      <c r="QTP186" s="3"/>
      <c r="QTQ186" s="3"/>
      <c r="QTR186" s="3"/>
      <c r="QTS186" s="3"/>
      <c r="QTT186" s="3"/>
      <c r="QTU186" s="3"/>
      <c r="QTV186" s="3"/>
      <c r="QTW186" s="3"/>
      <c r="QTX186" s="3"/>
      <c r="QTY186" s="3"/>
      <c r="QTZ186" s="3"/>
      <c r="QUA186" s="3"/>
      <c r="QUB186" s="3"/>
      <c r="QUC186" s="3"/>
      <c r="QUD186" s="3"/>
      <c r="QUE186" s="3"/>
      <c r="QUF186" s="3"/>
      <c r="QUG186" s="3"/>
      <c r="QUH186" s="3"/>
      <c r="QUI186" s="3"/>
      <c r="QUJ186" s="3"/>
      <c r="QUK186" s="3"/>
      <c r="QUL186" s="3"/>
      <c r="QUM186" s="3"/>
      <c r="QUN186" s="3"/>
      <c r="QUO186" s="3"/>
      <c r="QUP186" s="3"/>
      <c r="QUQ186" s="3"/>
      <c r="QUR186" s="3"/>
      <c r="QUS186" s="3"/>
      <c r="QUT186" s="3"/>
      <c r="QUU186" s="3"/>
      <c r="QUV186" s="3"/>
      <c r="QUW186" s="3"/>
      <c r="QUX186" s="3"/>
      <c r="QUY186" s="3"/>
      <c r="QUZ186" s="3"/>
      <c r="QVA186" s="3"/>
      <c r="QVB186" s="3"/>
      <c r="QVC186" s="3"/>
      <c r="QVD186" s="3"/>
      <c r="QVE186" s="3"/>
      <c r="QVF186" s="3"/>
      <c r="QVG186" s="3"/>
      <c r="QVH186" s="3"/>
      <c r="QVI186" s="3"/>
      <c r="QVJ186" s="3"/>
      <c r="QVK186" s="3"/>
      <c r="QVL186" s="3"/>
      <c r="QVM186" s="3"/>
      <c r="QVN186" s="3"/>
      <c r="QVO186" s="3"/>
      <c r="QVP186" s="3"/>
      <c r="QVQ186" s="3"/>
      <c r="QVR186" s="3"/>
      <c r="QVS186" s="3"/>
      <c r="QVT186" s="3"/>
      <c r="QVU186" s="3"/>
      <c r="QVV186" s="3"/>
      <c r="QVW186" s="3"/>
      <c r="QVX186" s="3"/>
      <c r="QVY186" s="3"/>
      <c r="QVZ186" s="3"/>
      <c r="QWA186" s="3"/>
      <c r="QWB186" s="3"/>
      <c r="QWC186" s="3"/>
      <c r="QWD186" s="3"/>
      <c r="QWE186" s="3"/>
      <c r="QWF186" s="3"/>
      <c r="QWG186" s="3"/>
      <c r="QWH186" s="3"/>
      <c r="QWI186" s="3"/>
      <c r="QWJ186" s="3"/>
      <c r="QWK186" s="3"/>
      <c r="QWL186" s="3"/>
      <c r="QWM186" s="3"/>
      <c r="QWN186" s="3"/>
      <c r="QWO186" s="3"/>
      <c r="QWP186" s="3"/>
      <c r="QWQ186" s="3"/>
      <c r="QWR186" s="3"/>
      <c r="QWS186" s="3"/>
      <c r="QWT186" s="3"/>
      <c r="QWU186" s="3"/>
      <c r="QWV186" s="3"/>
      <c r="QWW186" s="3"/>
      <c r="QWX186" s="3"/>
      <c r="QWY186" s="3"/>
      <c r="QWZ186" s="3"/>
      <c r="QXA186" s="3"/>
      <c r="QXB186" s="3"/>
      <c r="QXC186" s="3"/>
      <c r="QXD186" s="3"/>
      <c r="QXE186" s="3"/>
      <c r="QXF186" s="3"/>
      <c r="QXG186" s="3"/>
      <c r="QXH186" s="3"/>
      <c r="QXI186" s="3"/>
      <c r="QXJ186" s="3"/>
      <c r="QXK186" s="3"/>
      <c r="QXL186" s="3"/>
      <c r="QXM186" s="3"/>
      <c r="QXN186" s="3"/>
      <c r="QXO186" s="3"/>
      <c r="QXP186" s="3"/>
      <c r="QXQ186" s="3"/>
      <c r="QXR186" s="3"/>
      <c r="QXS186" s="3"/>
      <c r="QXT186" s="3"/>
      <c r="QXU186" s="3"/>
      <c r="QXV186" s="3"/>
      <c r="QXW186" s="3"/>
      <c r="QXX186" s="3"/>
      <c r="QXY186" s="3"/>
      <c r="QXZ186" s="3"/>
      <c r="QYA186" s="3"/>
      <c r="QYB186" s="3"/>
      <c r="QYC186" s="3"/>
      <c r="QYD186" s="3"/>
      <c r="QYE186" s="3"/>
      <c r="QYF186" s="3"/>
      <c r="QYG186" s="3"/>
      <c r="QYH186" s="3"/>
      <c r="QYI186" s="3"/>
      <c r="QYJ186" s="3"/>
      <c r="QYK186" s="3"/>
      <c r="QYL186" s="3"/>
      <c r="QYM186" s="3"/>
      <c r="QYN186" s="3"/>
      <c r="QYO186" s="3"/>
      <c r="QYP186" s="3"/>
      <c r="QYQ186" s="3"/>
      <c r="QYR186" s="3"/>
      <c r="QYS186" s="3"/>
      <c r="QYT186" s="3"/>
      <c r="QYU186" s="3"/>
      <c r="QYV186" s="3"/>
      <c r="QYW186" s="3"/>
      <c r="QYX186" s="3"/>
      <c r="QYY186" s="3"/>
      <c r="QYZ186" s="3"/>
      <c r="QZA186" s="3"/>
      <c r="QZB186" s="3"/>
      <c r="QZC186" s="3"/>
      <c r="QZD186" s="3"/>
      <c r="QZE186" s="3"/>
      <c r="QZF186" s="3"/>
      <c r="QZG186" s="3"/>
      <c r="QZH186" s="3"/>
      <c r="QZI186" s="3"/>
      <c r="QZJ186" s="3"/>
      <c r="QZK186" s="3"/>
      <c r="QZL186" s="3"/>
      <c r="QZM186" s="3"/>
      <c r="QZN186" s="3"/>
      <c r="QZO186" s="3"/>
      <c r="QZP186" s="3"/>
      <c r="QZQ186" s="3"/>
      <c r="QZR186" s="3"/>
      <c r="QZS186" s="3"/>
      <c r="QZT186" s="3"/>
      <c r="QZU186" s="3"/>
      <c r="QZV186" s="3"/>
      <c r="QZW186" s="3"/>
      <c r="QZX186" s="3"/>
      <c r="QZY186" s="3"/>
      <c r="QZZ186" s="3"/>
      <c r="RAA186" s="3"/>
      <c r="RAB186" s="3"/>
      <c r="RAC186" s="3"/>
      <c r="RAD186" s="3"/>
      <c r="RAE186" s="3"/>
      <c r="RAF186" s="3"/>
      <c r="RAG186" s="3"/>
      <c r="RAH186" s="3"/>
      <c r="RAI186" s="3"/>
      <c r="RAJ186" s="3"/>
      <c r="RAK186" s="3"/>
      <c r="RAL186" s="3"/>
      <c r="RAM186" s="3"/>
      <c r="RAN186" s="3"/>
      <c r="RAO186" s="3"/>
      <c r="RAP186" s="3"/>
      <c r="RAQ186" s="3"/>
      <c r="RAR186" s="3"/>
      <c r="RAS186" s="3"/>
      <c r="RAT186" s="3"/>
      <c r="RAU186" s="3"/>
      <c r="RAV186" s="3"/>
      <c r="RAW186" s="3"/>
      <c r="RAX186" s="3"/>
      <c r="RAY186" s="3"/>
      <c r="RAZ186" s="3"/>
      <c r="RBA186" s="3"/>
      <c r="RBB186" s="3"/>
      <c r="RBC186" s="3"/>
      <c r="RBD186" s="3"/>
      <c r="RBE186" s="3"/>
      <c r="RBF186" s="3"/>
      <c r="RBG186" s="3"/>
      <c r="RBH186" s="3"/>
      <c r="RBI186" s="3"/>
      <c r="RBJ186" s="3"/>
      <c r="RBK186" s="3"/>
      <c r="RBL186" s="3"/>
      <c r="RBM186" s="3"/>
      <c r="RBN186" s="3"/>
      <c r="RBO186" s="3"/>
      <c r="RBP186" s="3"/>
      <c r="RBQ186" s="3"/>
      <c r="RBR186" s="3"/>
      <c r="RBS186" s="3"/>
      <c r="RBT186" s="3"/>
      <c r="RBU186" s="3"/>
      <c r="RBV186" s="3"/>
      <c r="RBW186" s="3"/>
      <c r="RBX186" s="3"/>
      <c r="RBY186" s="3"/>
      <c r="RBZ186" s="3"/>
      <c r="RCA186" s="3"/>
      <c r="RCB186" s="3"/>
      <c r="RCC186" s="3"/>
      <c r="RCD186" s="3"/>
      <c r="RCE186" s="3"/>
      <c r="RCF186" s="3"/>
      <c r="RCG186" s="3"/>
      <c r="RCH186" s="3"/>
      <c r="RCI186" s="3"/>
      <c r="RCJ186" s="3"/>
      <c r="RCK186" s="3"/>
      <c r="RCL186" s="3"/>
      <c r="RCM186" s="3"/>
      <c r="RCN186" s="3"/>
      <c r="RCO186" s="3"/>
      <c r="RCP186" s="3"/>
      <c r="RCQ186" s="3"/>
      <c r="RCR186" s="3"/>
      <c r="RCS186" s="3"/>
      <c r="RCT186" s="3"/>
      <c r="RCU186" s="3"/>
      <c r="RCV186" s="3"/>
      <c r="RCW186" s="3"/>
      <c r="RCX186" s="3"/>
      <c r="RCY186" s="3"/>
      <c r="RCZ186" s="3"/>
      <c r="RDA186" s="3"/>
      <c r="RDB186" s="3"/>
      <c r="RDC186" s="3"/>
      <c r="RDD186" s="3"/>
      <c r="RDE186" s="3"/>
      <c r="RDF186" s="3"/>
      <c r="RDG186" s="3"/>
      <c r="RDH186" s="3"/>
      <c r="RDI186" s="3"/>
      <c r="RDJ186" s="3"/>
      <c r="RDK186" s="3"/>
      <c r="RDL186" s="3"/>
      <c r="RDM186" s="3"/>
      <c r="RDN186" s="3"/>
      <c r="RDO186" s="3"/>
      <c r="RDP186" s="3"/>
      <c r="RDQ186" s="3"/>
      <c r="RDR186" s="3"/>
      <c r="RDS186" s="3"/>
      <c r="RDT186" s="3"/>
      <c r="RDU186" s="3"/>
      <c r="RDV186" s="3"/>
      <c r="RDW186" s="3"/>
      <c r="RDX186" s="3"/>
      <c r="RDY186" s="3"/>
      <c r="RDZ186" s="3"/>
      <c r="REA186" s="3"/>
      <c r="REB186" s="3"/>
      <c r="REC186" s="3"/>
      <c r="RED186" s="3"/>
      <c r="REE186" s="3"/>
      <c r="REF186" s="3"/>
      <c r="REG186" s="3"/>
      <c r="REH186" s="3"/>
      <c r="REI186" s="3"/>
      <c r="REJ186" s="3"/>
      <c r="REK186" s="3"/>
      <c r="REL186" s="3"/>
      <c r="REM186" s="3"/>
      <c r="REN186" s="3"/>
      <c r="REO186" s="3"/>
      <c r="REP186" s="3"/>
      <c r="REQ186" s="3"/>
      <c r="RER186" s="3"/>
      <c r="RES186" s="3"/>
      <c r="RET186" s="3"/>
      <c r="REU186" s="3"/>
      <c r="REV186" s="3"/>
      <c r="REW186" s="3"/>
      <c r="REX186" s="3"/>
      <c r="REY186" s="3"/>
      <c r="REZ186" s="3"/>
      <c r="RFA186" s="3"/>
      <c r="RFB186" s="3"/>
      <c r="RFC186" s="3"/>
      <c r="RFD186" s="3"/>
      <c r="RFE186" s="3"/>
      <c r="RFF186" s="3"/>
      <c r="RFG186" s="3"/>
      <c r="RFH186" s="3"/>
      <c r="RFI186" s="3"/>
      <c r="RFJ186" s="3"/>
      <c r="RFK186" s="3"/>
      <c r="RFL186" s="3"/>
      <c r="RFM186" s="3"/>
      <c r="RFN186" s="3"/>
      <c r="RFO186" s="3"/>
      <c r="RFP186" s="3"/>
      <c r="RFQ186" s="3"/>
      <c r="RFR186" s="3"/>
      <c r="RFS186" s="3"/>
      <c r="RFT186" s="3"/>
      <c r="RFU186" s="3"/>
      <c r="RFV186" s="3"/>
      <c r="RFW186" s="3"/>
      <c r="RFX186" s="3"/>
      <c r="RFY186" s="3"/>
      <c r="RFZ186" s="3"/>
      <c r="RGA186" s="3"/>
      <c r="RGB186" s="3"/>
      <c r="RGC186" s="3"/>
      <c r="RGD186" s="3"/>
      <c r="RGE186" s="3"/>
      <c r="RGF186" s="3"/>
      <c r="RGG186" s="3"/>
      <c r="RGH186" s="3"/>
      <c r="RGI186" s="3"/>
      <c r="RGJ186" s="3"/>
      <c r="RGK186" s="3"/>
      <c r="RGL186" s="3"/>
      <c r="RGM186" s="3"/>
      <c r="RGN186" s="3"/>
      <c r="RGO186" s="3"/>
      <c r="RGP186" s="3"/>
      <c r="RGQ186" s="3"/>
      <c r="RGR186" s="3"/>
      <c r="RGS186" s="3"/>
      <c r="RGT186" s="3"/>
      <c r="RGU186" s="3"/>
      <c r="RGV186" s="3"/>
      <c r="RGW186" s="3"/>
      <c r="RGX186" s="3"/>
      <c r="RGY186" s="3"/>
      <c r="RGZ186" s="3"/>
      <c r="RHA186" s="3"/>
      <c r="RHB186" s="3"/>
      <c r="RHC186" s="3"/>
      <c r="RHD186" s="3"/>
      <c r="RHE186" s="3"/>
      <c r="RHF186" s="3"/>
      <c r="RHG186" s="3"/>
      <c r="RHH186" s="3"/>
      <c r="RHI186" s="3"/>
      <c r="RHJ186" s="3"/>
      <c r="RHK186" s="3"/>
      <c r="RHL186" s="3"/>
      <c r="RHM186" s="3"/>
      <c r="RHN186" s="3"/>
      <c r="RHO186" s="3"/>
      <c r="RHP186" s="3"/>
      <c r="RHQ186" s="3"/>
      <c r="RHR186" s="3"/>
      <c r="RHS186" s="3"/>
      <c r="RHT186" s="3"/>
      <c r="RHU186" s="3"/>
      <c r="RHV186" s="3"/>
      <c r="RHW186" s="3"/>
      <c r="RHX186" s="3"/>
      <c r="RHY186" s="3"/>
      <c r="RHZ186" s="3"/>
      <c r="RIA186" s="3"/>
      <c r="RIB186" s="3"/>
      <c r="RIC186" s="3"/>
      <c r="RID186" s="3"/>
      <c r="RIE186" s="3"/>
      <c r="RIF186" s="3"/>
      <c r="RIG186" s="3"/>
      <c r="RIH186" s="3"/>
      <c r="RII186" s="3"/>
      <c r="RIJ186" s="3"/>
      <c r="RIK186" s="3"/>
      <c r="RIL186" s="3"/>
      <c r="RIM186" s="3"/>
      <c r="RIN186" s="3"/>
      <c r="RIO186" s="3"/>
      <c r="RIP186" s="3"/>
      <c r="RIQ186" s="3"/>
      <c r="RIR186" s="3"/>
      <c r="RIS186" s="3"/>
      <c r="RIT186" s="3"/>
      <c r="RIU186" s="3"/>
      <c r="RIV186" s="3"/>
      <c r="RIW186" s="3"/>
      <c r="RIX186" s="3"/>
      <c r="RIY186" s="3"/>
      <c r="RIZ186" s="3"/>
      <c r="RJA186" s="3"/>
      <c r="RJB186" s="3"/>
      <c r="RJC186" s="3"/>
      <c r="RJD186" s="3"/>
      <c r="RJE186" s="3"/>
      <c r="RJF186" s="3"/>
      <c r="RJG186" s="3"/>
      <c r="RJH186" s="3"/>
      <c r="RJI186" s="3"/>
      <c r="RJJ186" s="3"/>
      <c r="RJK186" s="3"/>
      <c r="RJL186" s="3"/>
      <c r="RJM186" s="3"/>
      <c r="RJN186" s="3"/>
      <c r="RJO186" s="3"/>
      <c r="RJP186" s="3"/>
      <c r="RJQ186" s="3"/>
      <c r="RJR186" s="3"/>
      <c r="RJS186" s="3"/>
      <c r="RJT186" s="3"/>
      <c r="RJU186" s="3"/>
      <c r="RJV186" s="3"/>
      <c r="RJW186" s="3"/>
      <c r="RJX186" s="3"/>
      <c r="RJY186" s="3"/>
      <c r="RJZ186" s="3"/>
      <c r="RKA186" s="3"/>
      <c r="RKB186" s="3"/>
      <c r="RKC186" s="3"/>
      <c r="RKD186" s="3"/>
      <c r="RKE186" s="3"/>
      <c r="RKF186" s="3"/>
      <c r="RKG186" s="3"/>
      <c r="RKH186" s="3"/>
      <c r="RKI186" s="3"/>
      <c r="RKJ186" s="3"/>
      <c r="RKK186" s="3"/>
      <c r="RKL186" s="3"/>
      <c r="RKM186" s="3"/>
      <c r="RKN186" s="3"/>
      <c r="RKO186" s="3"/>
      <c r="RKP186" s="3"/>
      <c r="RKQ186" s="3"/>
      <c r="RKR186" s="3"/>
      <c r="RKS186" s="3"/>
      <c r="RKT186" s="3"/>
      <c r="RKU186" s="3"/>
      <c r="RKV186" s="3"/>
      <c r="RKW186" s="3"/>
      <c r="RKX186" s="3"/>
      <c r="RKY186" s="3"/>
      <c r="RKZ186" s="3"/>
      <c r="RLA186" s="3"/>
      <c r="RLB186" s="3"/>
      <c r="RLC186" s="3"/>
      <c r="RLD186" s="3"/>
      <c r="RLE186" s="3"/>
      <c r="RLF186" s="3"/>
      <c r="RLG186" s="3"/>
      <c r="RLH186" s="3"/>
      <c r="RLI186" s="3"/>
      <c r="RLJ186" s="3"/>
      <c r="RLK186" s="3"/>
      <c r="RLL186" s="3"/>
      <c r="RLM186" s="3"/>
      <c r="RLN186" s="3"/>
      <c r="RLO186" s="3"/>
      <c r="RLP186" s="3"/>
      <c r="RLQ186" s="3"/>
      <c r="RLR186" s="3"/>
      <c r="RLS186" s="3"/>
      <c r="RLT186" s="3"/>
      <c r="RLU186" s="3"/>
      <c r="RLV186" s="3"/>
      <c r="RLW186" s="3"/>
      <c r="RLX186" s="3"/>
      <c r="RLY186" s="3"/>
      <c r="RLZ186" s="3"/>
      <c r="RMA186" s="3"/>
      <c r="RMB186" s="3"/>
      <c r="RMC186" s="3"/>
      <c r="RMD186" s="3"/>
      <c r="RME186" s="3"/>
      <c r="RMF186" s="3"/>
      <c r="RMG186" s="3"/>
      <c r="RMH186" s="3"/>
      <c r="RMI186" s="3"/>
      <c r="RMJ186" s="3"/>
      <c r="RMK186" s="3"/>
      <c r="RML186" s="3"/>
      <c r="RMM186" s="3"/>
      <c r="RMN186" s="3"/>
      <c r="RMO186" s="3"/>
      <c r="RMP186" s="3"/>
      <c r="RMQ186" s="3"/>
      <c r="RMR186" s="3"/>
      <c r="RMS186" s="3"/>
      <c r="RMT186" s="3"/>
      <c r="RMU186" s="3"/>
      <c r="RMV186" s="3"/>
      <c r="RMW186" s="3"/>
      <c r="RMX186" s="3"/>
      <c r="RMY186" s="3"/>
      <c r="RMZ186" s="3"/>
      <c r="RNA186" s="3"/>
      <c r="RNB186" s="3"/>
      <c r="RNC186" s="3"/>
      <c r="RND186" s="3"/>
      <c r="RNE186" s="3"/>
      <c r="RNF186" s="3"/>
      <c r="RNG186" s="3"/>
      <c r="RNH186" s="3"/>
      <c r="RNI186" s="3"/>
      <c r="RNJ186" s="3"/>
      <c r="RNK186" s="3"/>
      <c r="RNL186" s="3"/>
      <c r="RNM186" s="3"/>
      <c r="RNN186" s="3"/>
      <c r="RNO186" s="3"/>
      <c r="RNP186" s="3"/>
      <c r="RNQ186" s="3"/>
      <c r="RNR186" s="3"/>
      <c r="RNS186" s="3"/>
      <c r="RNT186" s="3"/>
      <c r="RNU186" s="3"/>
      <c r="RNV186" s="3"/>
      <c r="RNW186" s="3"/>
      <c r="RNX186" s="3"/>
      <c r="RNY186" s="3"/>
      <c r="RNZ186" s="3"/>
      <c r="ROA186" s="3"/>
      <c r="ROB186" s="3"/>
      <c r="ROC186" s="3"/>
      <c r="ROD186" s="3"/>
      <c r="ROE186" s="3"/>
      <c r="ROF186" s="3"/>
      <c r="ROG186" s="3"/>
      <c r="ROH186" s="3"/>
      <c r="ROI186" s="3"/>
      <c r="ROJ186" s="3"/>
      <c r="ROK186" s="3"/>
      <c r="ROL186" s="3"/>
      <c r="ROM186" s="3"/>
      <c r="RON186" s="3"/>
      <c r="ROO186" s="3"/>
      <c r="ROP186" s="3"/>
      <c r="ROQ186" s="3"/>
      <c r="ROR186" s="3"/>
      <c r="ROS186" s="3"/>
      <c r="ROT186" s="3"/>
      <c r="ROU186" s="3"/>
      <c r="ROV186" s="3"/>
      <c r="ROW186" s="3"/>
      <c r="ROX186" s="3"/>
      <c r="ROY186" s="3"/>
      <c r="ROZ186" s="3"/>
      <c r="RPA186" s="3"/>
      <c r="RPB186" s="3"/>
      <c r="RPC186" s="3"/>
      <c r="RPD186" s="3"/>
      <c r="RPE186" s="3"/>
      <c r="RPF186" s="3"/>
      <c r="RPG186" s="3"/>
      <c r="RPH186" s="3"/>
      <c r="RPI186" s="3"/>
      <c r="RPJ186" s="3"/>
      <c r="RPK186" s="3"/>
      <c r="RPL186" s="3"/>
      <c r="RPM186" s="3"/>
      <c r="RPN186" s="3"/>
      <c r="RPO186" s="3"/>
      <c r="RPP186" s="3"/>
      <c r="RPQ186" s="3"/>
      <c r="RPR186" s="3"/>
      <c r="RPS186" s="3"/>
      <c r="RPT186" s="3"/>
      <c r="RPU186" s="3"/>
      <c r="RPV186" s="3"/>
      <c r="RPW186" s="3"/>
      <c r="RPX186" s="3"/>
      <c r="RPY186" s="3"/>
      <c r="RPZ186" s="3"/>
      <c r="RQA186" s="3"/>
      <c r="RQB186" s="3"/>
      <c r="RQC186" s="3"/>
      <c r="RQD186" s="3"/>
      <c r="RQE186" s="3"/>
      <c r="RQF186" s="3"/>
      <c r="RQG186" s="3"/>
      <c r="RQH186" s="3"/>
      <c r="RQI186" s="3"/>
      <c r="RQJ186" s="3"/>
      <c r="RQK186" s="3"/>
      <c r="RQL186" s="3"/>
      <c r="RQM186" s="3"/>
      <c r="RQN186" s="3"/>
      <c r="RQO186" s="3"/>
      <c r="RQP186" s="3"/>
      <c r="RQQ186" s="3"/>
      <c r="RQR186" s="3"/>
      <c r="RQS186" s="3"/>
      <c r="RQT186" s="3"/>
      <c r="RQU186" s="3"/>
      <c r="RQV186" s="3"/>
      <c r="RQW186" s="3"/>
      <c r="RQX186" s="3"/>
      <c r="RQY186" s="3"/>
      <c r="RQZ186" s="3"/>
      <c r="RRA186" s="3"/>
      <c r="RRB186" s="3"/>
      <c r="RRC186" s="3"/>
      <c r="RRD186" s="3"/>
      <c r="RRE186" s="3"/>
      <c r="RRF186" s="3"/>
      <c r="RRG186" s="3"/>
      <c r="RRH186" s="3"/>
      <c r="RRI186" s="3"/>
      <c r="RRJ186" s="3"/>
      <c r="RRK186" s="3"/>
      <c r="RRL186" s="3"/>
      <c r="RRM186" s="3"/>
      <c r="RRN186" s="3"/>
      <c r="RRO186" s="3"/>
      <c r="RRP186" s="3"/>
      <c r="RRQ186" s="3"/>
      <c r="RRR186" s="3"/>
      <c r="RRS186" s="3"/>
      <c r="RRT186" s="3"/>
      <c r="RRU186" s="3"/>
      <c r="RRV186" s="3"/>
      <c r="RRW186" s="3"/>
      <c r="RRX186" s="3"/>
      <c r="RRY186" s="3"/>
      <c r="RRZ186" s="3"/>
      <c r="RSA186" s="3"/>
      <c r="RSB186" s="3"/>
      <c r="RSC186" s="3"/>
      <c r="RSD186" s="3"/>
      <c r="RSE186" s="3"/>
      <c r="RSF186" s="3"/>
      <c r="RSG186" s="3"/>
      <c r="RSH186" s="3"/>
      <c r="RSI186" s="3"/>
      <c r="RSJ186" s="3"/>
      <c r="RSK186" s="3"/>
      <c r="RSL186" s="3"/>
      <c r="RSM186" s="3"/>
      <c r="RSN186" s="3"/>
      <c r="RSO186" s="3"/>
      <c r="RSP186" s="3"/>
      <c r="RSQ186" s="3"/>
      <c r="RSR186" s="3"/>
      <c r="RSS186" s="3"/>
      <c r="RST186" s="3"/>
      <c r="RSU186" s="3"/>
      <c r="RSV186" s="3"/>
      <c r="RSW186" s="3"/>
      <c r="RSX186" s="3"/>
      <c r="RSY186" s="3"/>
      <c r="RSZ186" s="3"/>
      <c r="RTA186" s="3"/>
      <c r="RTB186" s="3"/>
      <c r="RTC186" s="3"/>
      <c r="RTD186" s="3"/>
      <c r="RTE186" s="3"/>
      <c r="RTF186" s="3"/>
      <c r="RTG186" s="3"/>
      <c r="RTH186" s="3"/>
      <c r="RTI186" s="3"/>
      <c r="RTJ186" s="3"/>
      <c r="RTK186" s="3"/>
      <c r="RTL186" s="3"/>
      <c r="RTM186" s="3"/>
      <c r="RTN186" s="3"/>
      <c r="RTO186" s="3"/>
      <c r="RTP186" s="3"/>
      <c r="RTQ186" s="3"/>
      <c r="RTR186" s="3"/>
      <c r="RTS186" s="3"/>
      <c r="RTT186" s="3"/>
      <c r="RTU186" s="3"/>
      <c r="RTV186" s="3"/>
      <c r="RTW186" s="3"/>
      <c r="RTX186" s="3"/>
      <c r="RTY186" s="3"/>
      <c r="RTZ186" s="3"/>
      <c r="RUA186" s="3"/>
      <c r="RUB186" s="3"/>
      <c r="RUC186" s="3"/>
      <c r="RUD186" s="3"/>
      <c r="RUE186" s="3"/>
      <c r="RUF186" s="3"/>
      <c r="RUG186" s="3"/>
      <c r="RUH186" s="3"/>
      <c r="RUI186" s="3"/>
      <c r="RUJ186" s="3"/>
      <c r="RUK186" s="3"/>
      <c r="RUL186" s="3"/>
      <c r="RUM186" s="3"/>
      <c r="RUN186" s="3"/>
      <c r="RUO186" s="3"/>
      <c r="RUP186" s="3"/>
      <c r="RUQ186" s="3"/>
      <c r="RUR186" s="3"/>
      <c r="RUS186" s="3"/>
      <c r="RUT186" s="3"/>
      <c r="RUU186" s="3"/>
      <c r="RUV186" s="3"/>
      <c r="RUW186" s="3"/>
      <c r="RUX186" s="3"/>
      <c r="RUY186" s="3"/>
      <c r="RUZ186" s="3"/>
      <c r="RVA186" s="3"/>
      <c r="RVB186" s="3"/>
      <c r="RVC186" s="3"/>
      <c r="RVD186" s="3"/>
      <c r="RVE186" s="3"/>
      <c r="RVF186" s="3"/>
      <c r="RVG186" s="3"/>
      <c r="RVH186" s="3"/>
      <c r="RVI186" s="3"/>
      <c r="RVJ186" s="3"/>
      <c r="RVK186" s="3"/>
      <c r="RVL186" s="3"/>
      <c r="RVM186" s="3"/>
      <c r="RVN186" s="3"/>
      <c r="RVO186" s="3"/>
      <c r="RVP186" s="3"/>
      <c r="RVQ186" s="3"/>
      <c r="RVR186" s="3"/>
      <c r="RVS186" s="3"/>
      <c r="RVT186" s="3"/>
      <c r="RVU186" s="3"/>
      <c r="RVV186" s="3"/>
      <c r="RVW186" s="3"/>
      <c r="RVX186" s="3"/>
      <c r="RVY186" s="3"/>
      <c r="RVZ186" s="3"/>
      <c r="RWA186" s="3"/>
      <c r="RWB186" s="3"/>
      <c r="RWC186" s="3"/>
      <c r="RWD186" s="3"/>
      <c r="RWE186" s="3"/>
      <c r="RWF186" s="3"/>
      <c r="RWG186" s="3"/>
      <c r="RWH186" s="3"/>
      <c r="RWI186" s="3"/>
      <c r="RWJ186" s="3"/>
      <c r="RWK186" s="3"/>
      <c r="RWL186" s="3"/>
      <c r="RWM186" s="3"/>
      <c r="RWN186" s="3"/>
      <c r="RWO186" s="3"/>
      <c r="RWP186" s="3"/>
      <c r="RWQ186" s="3"/>
      <c r="RWR186" s="3"/>
      <c r="RWS186" s="3"/>
      <c r="RWT186" s="3"/>
      <c r="RWU186" s="3"/>
      <c r="RWV186" s="3"/>
      <c r="RWW186" s="3"/>
      <c r="RWX186" s="3"/>
      <c r="RWY186" s="3"/>
      <c r="RWZ186" s="3"/>
      <c r="RXA186" s="3"/>
      <c r="RXB186" s="3"/>
      <c r="RXC186" s="3"/>
      <c r="RXD186" s="3"/>
      <c r="RXE186" s="3"/>
      <c r="RXF186" s="3"/>
      <c r="RXG186" s="3"/>
      <c r="RXH186" s="3"/>
      <c r="RXI186" s="3"/>
      <c r="RXJ186" s="3"/>
      <c r="RXK186" s="3"/>
      <c r="RXL186" s="3"/>
      <c r="RXM186" s="3"/>
      <c r="RXN186" s="3"/>
      <c r="RXO186" s="3"/>
      <c r="RXP186" s="3"/>
      <c r="RXQ186" s="3"/>
      <c r="RXR186" s="3"/>
      <c r="RXS186" s="3"/>
      <c r="RXT186" s="3"/>
      <c r="RXU186" s="3"/>
      <c r="RXV186" s="3"/>
      <c r="RXW186" s="3"/>
      <c r="RXX186" s="3"/>
      <c r="RXY186" s="3"/>
      <c r="RXZ186" s="3"/>
      <c r="RYA186" s="3"/>
      <c r="RYB186" s="3"/>
      <c r="RYC186" s="3"/>
      <c r="RYD186" s="3"/>
      <c r="RYE186" s="3"/>
      <c r="RYF186" s="3"/>
      <c r="RYG186" s="3"/>
      <c r="RYH186" s="3"/>
      <c r="RYI186" s="3"/>
      <c r="RYJ186" s="3"/>
      <c r="RYK186" s="3"/>
      <c r="RYL186" s="3"/>
      <c r="RYM186" s="3"/>
      <c r="RYN186" s="3"/>
      <c r="RYO186" s="3"/>
      <c r="RYP186" s="3"/>
      <c r="RYQ186" s="3"/>
      <c r="RYR186" s="3"/>
      <c r="RYS186" s="3"/>
      <c r="RYT186" s="3"/>
      <c r="RYU186" s="3"/>
      <c r="RYV186" s="3"/>
      <c r="RYW186" s="3"/>
      <c r="RYX186" s="3"/>
      <c r="RYY186" s="3"/>
      <c r="RYZ186" s="3"/>
      <c r="RZA186" s="3"/>
      <c r="RZB186" s="3"/>
      <c r="RZC186" s="3"/>
      <c r="RZD186" s="3"/>
      <c r="RZE186" s="3"/>
      <c r="RZF186" s="3"/>
      <c r="RZG186" s="3"/>
      <c r="RZH186" s="3"/>
      <c r="RZI186" s="3"/>
      <c r="RZJ186" s="3"/>
      <c r="RZK186" s="3"/>
      <c r="RZL186" s="3"/>
      <c r="RZM186" s="3"/>
      <c r="RZN186" s="3"/>
      <c r="RZO186" s="3"/>
      <c r="RZP186" s="3"/>
      <c r="RZQ186" s="3"/>
      <c r="RZR186" s="3"/>
      <c r="RZS186" s="3"/>
      <c r="RZT186" s="3"/>
      <c r="RZU186" s="3"/>
      <c r="RZV186" s="3"/>
      <c r="RZW186" s="3"/>
      <c r="RZX186" s="3"/>
      <c r="RZY186" s="3"/>
      <c r="RZZ186" s="3"/>
      <c r="SAA186" s="3"/>
      <c r="SAB186" s="3"/>
      <c r="SAC186" s="3"/>
      <c r="SAD186" s="3"/>
      <c r="SAE186" s="3"/>
      <c r="SAF186" s="3"/>
      <c r="SAG186" s="3"/>
      <c r="SAH186" s="3"/>
      <c r="SAI186" s="3"/>
      <c r="SAJ186" s="3"/>
      <c r="SAK186" s="3"/>
      <c r="SAL186" s="3"/>
      <c r="SAM186" s="3"/>
      <c r="SAN186" s="3"/>
      <c r="SAO186" s="3"/>
      <c r="SAP186" s="3"/>
      <c r="SAQ186" s="3"/>
      <c r="SAR186" s="3"/>
      <c r="SAS186" s="3"/>
      <c r="SAT186" s="3"/>
      <c r="SAU186" s="3"/>
      <c r="SAV186" s="3"/>
      <c r="SAW186" s="3"/>
      <c r="SAX186" s="3"/>
      <c r="SAY186" s="3"/>
      <c r="SAZ186" s="3"/>
      <c r="SBA186" s="3"/>
      <c r="SBB186" s="3"/>
      <c r="SBC186" s="3"/>
      <c r="SBD186" s="3"/>
      <c r="SBE186" s="3"/>
      <c r="SBF186" s="3"/>
      <c r="SBG186" s="3"/>
      <c r="SBH186" s="3"/>
      <c r="SBI186" s="3"/>
      <c r="SBJ186" s="3"/>
      <c r="SBK186" s="3"/>
      <c r="SBL186" s="3"/>
      <c r="SBM186" s="3"/>
      <c r="SBN186" s="3"/>
      <c r="SBO186" s="3"/>
      <c r="SBP186" s="3"/>
      <c r="SBQ186" s="3"/>
      <c r="SBR186" s="3"/>
      <c r="SBS186" s="3"/>
      <c r="SBT186" s="3"/>
      <c r="SBU186" s="3"/>
      <c r="SBV186" s="3"/>
      <c r="SBW186" s="3"/>
      <c r="SBX186" s="3"/>
      <c r="SBY186" s="3"/>
      <c r="SBZ186" s="3"/>
      <c r="SCA186" s="3"/>
      <c r="SCB186" s="3"/>
      <c r="SCC186" s="3"/>
      <c r="SCD186" s="3"/>
      <c r="SCE186" s="3"/>
      <c r="SCF186" s="3"/>
      <c r="SCG186" s="3"/>
      <c r="SCH186" s="3"/>
      <c r="SCI186" s="3"/>
      <c r="SCJ186" s="3"/>
      <c r="SCK186" s="3"/>
      <c r="SCL186" s="3"/>
      <c r="SCM186" s="3"/>
      <c r="SCN186" s="3"/>
      <c r="SCO186" s="3"/>
      <c r="SCP186" s="3"/>
      <c r="SCQ186" s="3"/>
      <c r="SCR186" s="3"/>
      <c r="SCS186" s="3"/>
      <c r="SCT186" s="3"/>
      <c r="SCU186" s="3"/>
      <c r="SCV186" s="3"/>
      <c r="SCW186" s="3"/>
      <c r="SCX186" s="3"/>
      <c r="SCY186" s="3"/>
      <c r="SCZ186" s="3"/>
      <c r="SDA186" s="3"/>
      <c r="SDB186" s="3"/>
      <c r="SDC186" s="3"/>
      <c r="SDD186" s="3"/>
      <c r="SDE186" s="3"/>
      <c r="SDF186" s="3"/>
      <c r="SDG186" s="3"/>
      <c r="SDH186" s="3"/>
      <c r="SDI186" s="3"/>
      <c r="SDJ186" s="3"/>
      <c r="SDK186" s="3"/>
      <c r="SDL186" s="3"/>
      <c r="SDM186" s="3"/>
      <c r="SDN186" s="3"/>
      <c r="SDO186" s="3"/>
      <c r="SDP186" s="3"/>
      <c r="SDQ186" s="3"/>
      <c r="SDR186" s="3"/>
      <c r="SDS186" s="3"/>
      <c r="SDT186" s="3"/>
      <c r="SDU186" s="3"/>
      <c r="SDV186" s="3"/>
      <c r="SDW186" s="3"/>
      <c r="SDX186" s="3"/>
      <c r="SDY186" s="3"/>
      <c r="SDZ186" s="3"/>
      <c r="SEA186" s="3"/>
      <c r="SEB186" s="3"/>
      <c r="SEC186" s="3"/>
      <c r="SED186" s="3"/>
      <c r="SEE186" s="3"/>
      <c r="SEF186" s="3"/>
      <c r="SEG186" s="3"/>
      <c r="SEH186" s="3"/>
      <c r="SEI186" s="3"/>
      <c r="SEJ186" s="3"/>
      <c r="SEK186" s="3"/>
      <c r="SEL186" s="3"/>
      <c r="SEM186" s="3"/>
      <c r="SEN186" s="3"/>
      <c r="SEO186" s="3"/>
      <c r="SEP186" s="3"/>
      <c r="SEQ186" s="3"/>
      <c r="SER186" s="3"/>
      <c r="SES186" s="3"/>
      <c r="SET186" s="3"/>
      <c r="SEU186" s="3"/>
      <c r="SEV186" s="3"/>
      <c r="SEW186" s="3"/>
      <c r="SEX186" s="3"/>
      <c r="SEY186" s="3"/>
      <c r="SEZ186" s="3"/>
      <c r="SFA186" s="3"/>
      <c r="SFB186" s="3"/>
      <c r="SFC186" s="3"/>
      <c r="SFD186" s="3"/>
      <c r="SFE186" s="3"/>
      <c r="SFF186" s="3"/>
      <c r="SFG186" s="3"/>
      <c r="SFH186" s="3"/>
      <c r="SFI186" s="3"/>
      <c r="SFJ186" s="3"/>
      <c r="SFK186" s="3"/>
      <c r="SFL186" s="3"/>
      <c r="SFM186" s="3"/>
      <c r="SFN186" s="3"/>
      <c r="SFO186" s="3"/>
      <c r="SFP186" s="3"/>
      <c r="SFQ186" s="3"/>
      <c r="SFR186" s="3"/>
      <c r="SFS186" s="3"/>
      <c r="SFT186" s="3"/>
      <c r="SFU186" s="3"/>
      <c r="SFV186" s="3"/>
      <c r="SFW186" s="3"/>
      <c r="SFX186" s="3"/>
      <c r="SFY186" s="3"/>
      <c r="SFZ186" s="3"/>
      <c r="SGA186" s="3"/>
      <c r="SGB186" s="3"/>
      <c r="SGC186" s="3"/>
      <c r="SGD186" s="3"/>
      <c r="SGE186" s="3"/>
      <c r="SGF186" s="3"/>
      <c r="SGG186" s="3"/>
      <c r="SGH186" s="3"/>
      <c r="SGI186" s="3"/>
      <c r="SGJ186" s="3"/>
      <c r="SGK186" s="3"/>
      <c r="SGL186" s="3"/>
      <c r="SGM186" s="3"/>
      <c r="SGN186" s="3"/>
      <c r="SGO186" s="3"/>
      <c r="SGP186" s="3"/>
      <c r="SGQ186" s="3"/>
      <c r="SGR186" s="3"/>
      <c r="SGS186" s="3"/>
      <c r="SGT186" s="3"/>
      <c r="SGU186" s="3"/>
      <c r="SGV186" s="3"/>
      <c r="SGW186" s="3"/>
      <c r="SGX186" s="3"/>
      <c r="SGY186" s="3"/>
      <c r="SGZ186" s="3"/>
      <c r="SHA186" s="3"/>
      <c r="SHB186" s="3"/>
      <c r="SHC186" s="3"/>
      <c r="SHD186" s="3"/>
      <c r="SHE186" s="3"/>
      <c r="SHF186" s="3"/>
      <c r="SHG186" s="3"/>
      <c r="SHH186" s="3"/>
      <c r="SHI186" s="3"/>
      <c r="SHJ186" s="3"/>
      <c r="SHK186" s="3"/>
      <c r="SHL186" s="3"/>
      <c r="SHM186" s="3"/>
      <c r="SHN186" s="3"/>
      <c r="SHO186" s="3"/>
      <c r="SHP186" s="3"/>
      <c r="SHQ186" s="3"/>
      <c r="SHR186" s="3"/>
      <c r="SHS186" s="3"/>
      <c r="SHT186" s="3"/>
      <c r="SHU186" s="3"/>
      <c r="SHV186" s="3"/>
      <c r="SHW186" s="3"/>
      <c r="SHX186" s="3"/>
      <c r="SHY186" s="3"/>
      <c r="SHZ186" s="3"/>
      <c r="SIA186" s="3"/>
      <c r="SIB186" s="3"/>
      <c r="SIC186" s="3"/>
      <c r="SID186" s="3"/>
      <c r="SIE186" s="3"/>
      <c r="SIF186" s="3"/>
      <c r="SIG186" s="3"/>
      <c r="SIH186" s="3"/>
      <c r="SII186" s="3"/>
      <c r="SIJ186" s="3"/>
      <c r="SIK186" s="3"/>
      <c r="SIL186" s="3"/>
      <c r="SIM186" s="3"/>
      <c r="SIN186" s="3"/>
      <c r="SIO186" s="3"/>
      <c r="SIP186" s="3"/>
      <c r="SIQ186" s="3"/>
      <c r="SIR186" s="3"/>
      <c r="SIS186" s="3"/>
      <c r="SIT186" s="3"/>
      <c r="SIU186" s="3"/>
      <c r="SIV186" s="3"/>
      <c r="SIW186" s="3"/>
      <c r="SIX186" s="3"/>
      <c r="SIY186" s="3"/>
      <c r="SIZ186" s="3"/>
      <c r="SJA186" s="3"/>
      <c r="SJB186" s="3"/>
      <c r="SJC186" s="3"/>
      <c r="SJD186" s="3"/>
      <c r="SJE186" s="3"/>
      <c r="SJF186" s="3"/>
      <c r="SJG186" s="3"/>
      <c r="SJH186" s="3"/>
      <c r="SJI186" s="3"/>
      <c r="SJJ186" s="3"/>
      <c r="SJK186" s="3"/>
      <c r="SJL186" s="3"/>
      <c r="SJM186" s="3"/>
      <c r="SJN186" s="3"/>
      <c r="SJO186" s="3"/>
      <c r="SJP186" s="3"/>
      <c r="SJQ186" s="3"/>
      <c r="SJR186" s="3"/>
      <c r="SJS186" s="3"/>
      <c r="SJT186" s="3"/>
      <c r="SJU186" s="3"/>
      <c r="SJV186" s="3"/>
      <c r="SJW186" s="3"/>
      <c r="SJX186" s="3"/>
      <c r="SJY186" s="3"/>
      <c r="SJZ186" s="3"/>
      <c r="SKA186" s="3"/>
      <c r="SKB186" s="3"/>
      <c r="SKC186" s="3"/>
      <c r="SKD186" s="3"/>
      <c r="SKE186" s="3"/>
      <c r="SKF186" s="3"/>
      <c r="SKG186" s="3"/>
      <c r="SKH186" s="3"/>
      <c r="SKI186" s="3"/>
      <c r="SKJ186" s="3"/>
      <c r="SKK186" s="3"/>
      <c r="SKL186" s="3"/>
      <c r="SKM186" s="3"/>
      <c r="SKN186" s="3"/>
      <c r="SKO186" s="3"/>
      <c r="SKP186" s="3"/>
      <c r="SKQ186" s="3"/>
      <c r="SKR186" s="3"/>
      <c r="SKS186" s="3"/>
      <c r="SKT186" s="3"/>
      <c r="SKU186" s="3"/>
      <c r="SKV186" s="3"/>
      <c r="SKW186" s="3"/>
      <c r="SKX186" s="3"/>
      <c r="SKY186" s="3"/>
      <c r="SKZ186" s="3"/>
      <c r="SLA186" s="3"/>
      <c r="SLB186" s="3"/>
      <c r="SLC186" s="3"/>
      <c r="SLD186" s="3"/>
      <c r="SLE186" s="3"/>
      <c r="SLF186" s="3"/>
      <c r="SLG186" s="3"/>
      <c r="SLH186" s="3"/>
      <c r="SLI186" s="3"/>
      <c r="SLJ186" s="3"/>
      <c r="SLK186" s="3"/>
      <c r="SLL186" s="3"/>
      <c r="SLM186" s="3"/>
      <c r="SLN186" s="3"/>
      <c r="SLO186" s="3"/>
      <c r="SLP186" s="3"/>
      <c r="SLQ186" s="3"/>
      <c r="SLR186" s="3"/>
      <c r="SLS186" s="3"/>
      <c r="SLT186" s="3"/>
      <c r="SLU186" s="3"/>
      <c r="SLV186" s="3"/>
      <c r="SLW186" s="3"/>
      <c r="SLX186" s="3"/>
      <c r="SLY186" s="3"/>
      <c r="SLZ186" s="3"/>
      <c r="SMA186" s="3"/>
      <c r="SMB186" s="3"/>
      <c r="SMC186" s="3"/>
      <c r="SMD186" s="3"/>
      <c r="SME186" s="3"/>
      <c r="SMF186" s="3"/>
      <c r="SMG186" s="3"/>
      <c r="SMH186" s="3"/>
      <c r="SMI186" s="3"/>
      <c r="SMJ186" s="3"/>
      <c r="SMK186" s="3"/>
      <c r="SML186" s="3"/>
      <c r="SMM186" s="3"/>
      <c r="SMN186" s="3"/>
      <c r="SMO186" s="3"/>
      <c r="SMP186" s="3"/>
      <c r="SMQ186" s="3"/>
      <c r="SMR186" s="3"/>
      <c r="SMS186" s="3"/>
      <c r="SMT186" s="3"/>
      <c r="SMU186" s="3"/>
      <c r="SMV186" s="3"/>
      <c r="SMW186" s="3"/>
      <c r="SMX186" s="3"/>
      <c r="SMY186" s="3"/>
      <c r="SMZ186" s="3"/>
      <c r="SNA186" s="3"/>
      <c r="SNB186" s="3"/>
      <c r="SNC186" s="3"/>
      <c r="SND186" s="3"/>
      <c r="SNE186" s="3"/>
      <c r="SNF186" s="3"/>
      <c r="SNG186" s="3"/>
      <c r="SNH186" s="3"/>
      <c r="SNI186" s="3"/>
      <c r="SNJ186" s="3"/>
      <c r="SNK186" s="3"/>
      <c r="SNL186" s="3"/>
      <c r="SNM186" s="3"/>
      <c r="SNN186" s="3"/>
      <c r="SNO186" s="3"/>
      <c r="SNP186" s="3"/>
      <c r="SNQ186" s="3"/>
      <c r="SNR186" s="3"/>
      <c r="SNS186" s="3"/>
      <c r="SNT186" s="3"/>
      <c r="SNU186" s="3"/>
      <c r="SNV186" s="3"/>
      <c r="SNW186" s="3"/>
      <c r="SNX186" s="3"/>
      <c r="SNY186" s="3"/>
      <c r="SNZ186" s="3"/>
      <c r="SOA186" s="3"/>
      <c r="SOB186" s="3"/>
      <c r="SOC186" s="3"/>
      <c r="SOD186" s="3"/>
      <c r="SOE186" s="3"/>
      <c r="SOF186" s="3"/>
      <c r="SOG186" s="3"/>
      <c r="SOH186" s="3"/>
      <c r="SOI186" s="3"/>
      <c r="SOJ186" s="3"/>
      <c r="SOK186" s="3"/>
      <c r="SOL186" s="3"/>
      <c r="SOM186" s="3"/>
      <c r="SON186" s="3"/>
      <c r="SOO186" s="3"/>
      <c r="SOP186" s="3"/>
      <c r="SOQ186" s="3"/>
      <c r="SOR186" s="3"/>
      <c r="SOS186" s="3"/>
      <c r="SOT186" s="3"/>
      <c r="SOU186" s="3"/>
      <c r="SOV186" s="3"/>
      <c r="SOW186" s="3"/>
      <c r="SOX186" s="3"/>
      <c r="SOY186" s="3"/>
      <c r="SOZ186" s="3"/>
      <c r="SPA186" s="3"/>
      <c r="SPB186" s="3"/>
      <c r="SPC186" s="3"/>
      <c r="SPD186" s="3"/>
      <c r="SPE186" s="3"/>
      <c r="SPF186" s="3"/>
      <c r="SPG186" s="3"/>
      <c r="SPH186" s="3"/>
      <c r="SPI186" s="3"/>
      <c r="SPJ186" s="3"/>
      <c r="SPK186" s="3"/>
      <c r="SPL186" s="3"/>
      <c r="SPM186" s="3"/>
      <c r="SPN186" s="3"/>
      <c r="SPO186" s="3"/>
      <c r="SPP186" s="3"/>
      <c r="SPQ186" s="3"/>
      <c r="SPR186" s="3"/>
      <c r="SPS186" s="3"/>
      <c r="SPT186" s="3"/>
      <c r="SPU186" s="3"/>
      <c r="SPV186" s="3"/>
      <c r="SPW186" s="3"/>
      <c r="SPX186" s="3"/>
      <c r="SPY186" s="3"/>
      <c r="SPZ186" s="3"/>
      <c r="SQA186" s="3"/>
      <c r="SQB186" s="3"/>
      <c r="SQC186" s="3"/>
      <c r="SQD186" s="3"/>
      <c r="SQE186" s="3"/>
      <c r="SQF186" s="3"/>
      <c r="SQG186" s="3"/>
      <c r="SQH186" s="3"/>
      <c r="SQI186" s="3"/>
      <c r="SQJ186" s="3"/>
      <c r="SQK186" s="3"/>
      <c r="SQL186" s="3"/>
      <c r="SQM186" s="3"/>
      <c r="SQN186" s="3"/>
      <c r="SQO186" s="3"/>
      <c r="SQP186" s="3"/>
      <c r="SQQ186" s="3"/>
      <c r="SQR186" s="3"/>
      <c r="SQS186" s="3"/>
      <c r="SQT186" s="3"/>
      <c r="SQU186" s="3"/>
      <c r="SQV186" s="3"/>
      <c r="SQW186" s="3"/>
      <c r="SQX186" s="3"/>
      <c r="SQY186" s="3"/>
      <c r="SQZ186" s="3"/>
      <c r="SRA186" s="3"/>
      <c r="SRB186" s="3"/>
      <c r="SRC186" s="3"/>
      <c r="SRD186" s="3"/>
      <c r="SRE186" s="3"/>
      <c r="SRF186" s="3"/>
      <c r="SRG186" s="3"/>
      <c r="SRH186" s="3"/>
      <c r="SRI186" s="3"/>
      <c r="SRJ186" s="3"/>
      <c r="SRK186" s="3"/>
      <c r="SRL186" s="3"/>
      <c r="SRM186" s="3"/>
      <c r="SRN186" s="3"/>
      <c r="SRO186" s="3"/>
      <c r="SRP186" s="3"/>
      <c r="SRQ186" s="3"/>
      <c r="SRR186" s="3"/>
      <c r="SRS186" s="3"/>
      <c r="SRT186" s="3"/>
      <c r="SRU186" s="3"/>
      <c r="SRV186" s="3"/>
      <c r="SRW186" s="3"/>
      <c r="SRX186" s="3"/>
      <c r="SRY186" s="3"/>
      <c r="SRZ186" s="3"/>
      <c r="SSA186" s="3"/>
      <c r="SSB186" s="3"/>
      <c r="SSC186" s="3"/>
      <c r="SSD186" s="3"/>
      <c r="SSE186" s="3"/>
      <c r="SSF186" s="3"/>
      <c r="SSG186" s="3"/>
      <c r="SSH186" s="3"/>
      <c r="SSI186" s="3"/>
      <c r="SSJ186" s="3"/>
      <c r="SSK186" s="3"/>
      <c r="SSL186" s="3"/>
      <c r="SSM186" s="3"/>
      <c r="SSN186" s="3"/>
      <c r="SSO186" s="3"/>
      <c r="SSP186" s="3"/>
      <c r="SSQ186" s="3"/>
      <c r="SSR186" s="3"/>
      <c r="SSS186" s="3"/>
      <c r="SST186" s="3"/>
      <c r="SSU186" s="3"/>
      <c r="SSV186" s="3"/>
      <c r="SSW186" s="3"/>
      <c r="SSX186" s="3"/>
      <c r="SSY186" s="3"/>
      <c r="SSZ186" s="3"/>
      <c r="STA186" s="3"/>
      <c r="STB186" s="3"/>
      <c r="STC186" s="3"/>
      <c r="STD186" s="3"/>
      <c r="STE186" s="3"/>
      <c r="STF186" s="3"/>
      <c r="STG186" s="3"/>
      <c r="STH186" s="3"/>
      <c r="STI186" s="3"/>
      <c r="STJ186" s="3"/>
      <c r="STK186" s="3"/>
      <c r="STL186" s="3"/>
      <c r="STM186" s="3"/>
      <c r="STN186" s="3"/>
      <c r="STO186" s="3"/>
      <c r="STP186" s="3"/>
      <c r="STQ186" s="3"/>
      <c r="STR186" s="3"/>
      <c r="STS186" s="3"/>
      <c r="STT186" s="3"/>
      <c r="STU186" s="3"/>
      <c r="STV186" s="3"/>
      <c r="STW186" s="3"/>
      <c r="STX186" s="3"/>
      <c r="STY186" s="3"/>
      <c r="STZ186" s="3"/>
      <c r="SUA186" s="3"/>
      <c r="SUB186" s="3"/>
      <c r="SUC186" s="3"/>
      <c r="SUD186" s="3"/>
      <c r="SUE186" s="3"/>
      <c r="SUF186" s="3"/>
      <c r="SUG186" s="3"/>
      <c r="SUH186" s="3"/>
      <c r="SUI186" s="3"/>
      <c r="SUJ186" s="3"/>
      <c r="SUK186" s="3"/>
      <c r="SUL186" s="3"/>
      <c r="SUM186" s="3"/>
      <c r="SUN186" s="3"/>
      <c r="SUO186" s="3"/>
      <c r="SUP186" s="3"/>
      <c r="SUQ186" s="3"/>
      <c r="SUR186" s="3"/>
      <c r="SUS186" s="3"/>
      <c r="SUT186" s="3"/>
      <c r="SUU186" s="3"/>
      <c r="SUV186" s="3"/>
      <c r="SUW186" s="3"/>
      <c r="SUX186" s="3"/>
      <c r="SUY186" s="3"/>
      <c r="SUZ186" s="3"/>
      <c r="SVA186" s="3"/>
      <c r="SVB186" s="3"/>
      <c r="SVC186" s="3"/>
      <c r="SVD186" s="3"/>
      <c r="SVE186" s="3"/>
      <c r="SVF186" s="3"/>
      <c r="SVG186" s="3"/>
      <c r="SVH186" s="3"/>
      <c r="SVI186" s="3"/>
      <c r="SVJ186" s="3"/>
      <c r="SVK186" s="3"/>
      <c r="SVL186" s="3"/>
      <c r="SVM186" s="3"/>
      <c r="SVN186" s="3"/>
      <c r="SVO186" s="3"/>
      <c r="SVP186" s="3"/>
      <c r="SVQ186" s="3"/>
      <c r="SVR186" s="3"/>
      <c r="SVS186" s="3"/>
      <c r="SVT186" s="3"/>
      <c r="SVU186" s="3"/>
      <c r="SVV186" s="3"/>
      <c r="SVW186" s="3"/>
      <c r="SVX186" s="3"/>
      <c r="SVY186" s="3"/>
      <c r="SVZ186" s="3"/>
      <c r="SWA186" s="3"/>
      <c r="SWB186" s="3"/>
      <c r="SWC186" s="3"/>
      <c r="SWD186" s="3"/>
      <c r="SWE186" s="3"/>
      <c r="SWF186" s="3"/>
      <c r="SWG186" s="3"/>
      <c r="SWH186" s="3"/>
      <c r="SWI186" s="3"/>
      <c r="SWJ186" s="3"/>
      <c r="SWK186" s="3"/>
      <c r="SWL186" s="3"/>
      <c r="SWM186" s="3"/>
      <c r="SWN186" s="3"/>
      <c r="SWO186" s="3"/>
      <c r="SWP186" s="3"/>
      <c r="SWQ186" s="3"/>
      <c r="SWR186" s="3"/>
      <c r="SWS186" s="3"/>
      <c r="SWT186" s="3"/>
      <c r="SWU186" s="3"/>
      <c r="SWV186" s="3"/>
      <c r="SWW186" s="3"/>
      <c r="SWX186" s="3"/>
      <c r="SWY186" s="3"/>
      <c r="SWZ186" s="3"/>
      <c r="SXA186" s="3"/>
      <c r="SXB186" s="3"/>
      <c r="SXC186" s="3"/>
      <c r="SXD186" s="3"/>
      <c r="SXE186" s="3"/>
      <c r="SXF186" s="3"/>
      <c r="SXG186" s="3"/>
      <c r="SXH186" s="3"/>
      <c r="SXI186" s="3"/>
      <c r="SXJ186" s="3"/>
      <c r="SXK186" s="3"/>
      <c r="SXL186" s="3"/>
      <c r="SXM186" s="3"/>
      <c r="SXN186" s="3"/>
      <c r="SXO186" s="3"/>
      <c r="SXP186" s="3"/>
      <c r="SXQ186" s="3"/>
      <c r="SXR186" s="3"/>
      <c r="SXS186" s="3"/>
      <c r="SXT186" s="3"/>
      <c r="SXU186" s="3"/>
      <c r="SXV186" s="3"/>
      <c r="SXW186" s="3"/>
      <c r="SXX186" s="3"/>
      <c r="SXY186" s="3"/>
      <c r="SXZ186" s="3"/>
      <c r="SYA186" s="3"/>
      <c r="SYB186" s="3"/>
      <c r="SYC186" s="3"/>
      <c r="SYD186" s="3"/>
      <c r="SYE186" s="3"/>
      <c r="SYF186" s="3"/>
      <c r="SYG186" s="3"/>
      <c r="SYH186" s="3"/>
      <c r="SYI186" s="3"/>
      <c r="SYJ186" s="3"/>
      <c r="SYK186" s="3"/>
      <c r="SYL186" s="3"/>
      <c r="SYM186" s="3"/>
      <c r="SYN186" s="3"/>
      <c r="SYO186" s="3"/>
      <c r="SYP186" s="3"/>
      <c r="SYQ186" s="3"/>
      <c r="SYR186" s="3"/>
      <c r="SYS186" s="3"/>
      <c r="SYT186" s="3"/>
      <c r="SYU186" s="3"/>
      <c r="SYV186" s="3"/>
      <c r="SYW186" s="3"/>
      <c r="SYX186" s="3"/>
      <c r="SYY186" s="3"/>
      <c r="SYZ186" s="3"/>
      <c r="SZA186" s="3"/>
      <c r="SZB186" s="3"/>
      <c r="SZC186" s="3"/>
      <c r="SZD186" s="3"/>
      <c r="SZE186" s="3"/>
      <c r="SZF186" s="3"/>
      <c r="SZG186" s="3"/>
      <c r="SZH186" s="3"/>
      <c r="SZI186" s="3"/>
      <c r="SZJ186" s="3"/>
      <c r="SZK186" s="3"/>
      <c r="SZL186" s="3"/>
      <c r="SZM186" s="3"/>
      <c r="SZN186" s="3"/>
      <c r="SZO186" s="3"/>
      <c r="SZP186" s="3"/>
      <c r="SZQ186" s="3"/>
      <c r="SZR186" s="3"/>
      <c r="SZS186" s="3"/>
      <c r="SZT186" s="3"/>
      <c r="SZU186" s="3"/>
      <c r="SZV186" s="3"/>
      <c r="SZW186" s="3"/>
      <c r="SZX186" s="3"/>
      <c r="SZY186" s="3"/>
      <c r="SZZ186" s="3"/>
      <c r="TAA186" s="3"/>
      <c r="TAB186" s="3"/>
      <c r="TAC186" s="3"/>
      <c r="TAD186" s="3"/>
      <c r="TAE186" s="3"/>
      <c r="TAF186" s="3"/>
      <c r="TAG186" s="3"/>
      <c r="TAH186" s="3"/>
      <c r="TAI186" s="3"/>
      <c r="TAJ186" s="3"/>
      <c r="TAK186" s="3"/>
      <c r="TAL186" s="3"/>
      <c r="TAM186" s="3"/>
      <c r="TAN186" s="3"/>
      <c r="TAO186" s="3"/>
      <c r="TAP186" s="3"/>
      <c r="TAQ186" s="3"/>
      <c r="TAR186" s="3"/>
      <c r="TAS186" s="3"/>
      <c r="TAT186" s="3"/>
      <c r="TAU186" s="3"/>
      <c r="TAV186" s="3"/>
      <c r="TAW186" s="3"/>
      <c r="TAX186" s="3"/>
      <c r="TAY186" s="3"/>
      <c r="TAZ186" s="3"/>
      <c r="TBA186" s="3"/>
      <c r="TBB186" s="3"/>
      <c r="TBC186" s="3"/>
      <c r="TBD186" s="3"/>
      <c r="TBE186" s="3"/>
      <c r="TBF186" s="3"/>
      <c r="TBG186" s="3"/>
      <c r="TBH186" s="3"/>
      <c r="TBI186" s="3"/>
      <c r="TBJ186" s="3"/>
      <c r="TBK186" s="3"/>
      <c r="TBL186" s="3"/>
      <c r="TBM186" s="3"/>
      <c r="TBN186" s="3"/>
      <c r="TBO186" s="3"/>
      <c r="TBP186" s="3"/>
      <c r="TBQ186" s="3"/>
      <c r="TBR186" s="3"/>
      <c r="TBS186" s="3"/>
      <c r="TBT186" s="3"/>
      <c r="TBU186" s="3"/>
      <c r="TBV186" s="3"/>
      <c r="TBW186" s="3"/>
      <c r="TBX186" s="3"/>
      <c r="TBY186" s="3"/>
      <c r="TBZ186" s="3"/>
      <c r="TCA186" s="3"/>
      <c r="TCB186" s="3"/>
      <c r="TCC186" s="3"/>
      <c r="TCD186" s="3"/>
      <c r="TCE186" s="3"/>
      <c r="TCF186" s="3"/>
      <c r="TCG186" s="3"/>
      <c r="TCH186" s="3"/>
      <c r="TCI186" s="3"/>
      <c r="TCJ186" s="3"/>
      <c r="TCK186" s="3"/>
      <c r="TCL186" s="3"/>
      <c r="TCM186" s="3"/>
      <c r="TCN186" s="3"/>
      <c r="TCO186" s="3"/>
      <c r="TCP186" s="3"/>
      <c r="TCQ186" s="3"/>
      <c r="TCR186" s="3"/>
      <c r="TCS186" s="3"/>
      <c r="TCT186" s="3"/>
      <c r="TCU186" s="3"/>
      <c r="TCV186" s="3"/>
      <c r="TCW186" s="3"/>
      <c r="TCX186" s="3"/>
      <c r="TCY186" s="3"/>
      <c r="TCZ186" s="3"/>
      <c r="TDA186" s="3"/>
      <c r="TDB186" s="3"/>
      <c r="TDC186" s="3"/>
      <c r="TDD186" s="3"/>
      <c r="TDE186" s="3"/>
      <c r="TDF186" s="3"/>
      <c r="TDG186" s="3"/>
      <c r="TDH186" s="3"/>
      <c r="TDI186" s="3"/>
      <c r="TDJ186" s="3"/>
      <c r="TDK186" s="3"/>
      <c r="TDL186" s="3"/>
      <c r="TDM186" s="3"/>
      <c r="TDN186" s="3"/>
      <c r="TDO186" s="3"/>
      <c r="TDP186" s="3"/>
      <c r="TDQ186" s="3"/>
      <c r="TDR186" s="3"/>
      <c r="TDS186" s="3"/>
      <c r="TDT186" s="3"/>
      <c r="TDU186" s="3"/>
      <c r="TDV186" s="3"/>
      <c r="TDW186" s="3"/>
      <c r="TDX186" s="3"/>
      <c r="TDY186" s="3"/>
      <c r="TDZ186" s="3"/>
      <c r="TEA186" s="3"/>
      <c r="TEB186" s="3"/>
      <c r="TEC186" s="3"/>
      <c r="TED186" s="3"/>
      <c r="TEE186" s="3"/>
      <c r="TEF186" s="3"/>
      <c r="TEG186" s="3"/>
      <c r="TEH186" s="3"/>
      <c r="TEI186" s="3"/>
      <c r="TEJ186" s="3"/>
      <c r="TEK186" s="3"/>
      <c r="TEL186" s="3"/>
      <c r="TEM186" s="3"/>
      <c r="TEN186" s="3"/>
      <c r="TEO186" s="3"/>
      <c r="TEP186" s="3"/>
      <c r="TEQ186" s="3"/>
      <c r="TER186" s="3"/>
      <c r="TES186" s="3"/>
      <c r="TET186" s="3"/>
      <c r="TEU186" s="3"/>
      <c r="TEV186" s="3"/>
      <c r="TEW186" s="3"/>
      <c r="TEX186" s="3"/>
      <c r="TEY186" s="3"/>
      <c r="TEZ186" s="3"/>
      <c r="TFA186" s="3"/>
      <c r="TFB186" s="3"/>
      <c r="TFC186" s="3"/>
      <c r="TFD186" s="3"/>
      <c r="TFE186" s="3"/>
      <c r="TFF186" s="3"/>
      <c r="TFG186" s="3"/>
      <c r="TFH186" s="3"/>
      <c r="TFI186" s="3"/>
      <c r="TFJ186" s="3"/>
      <c r="TFK186" s="3"/>
      <c r="TFL186" s="3"/>
      <c r="TFM186" s="3"/>
      <c r="TFN186" s="3"/>
      <c r="TFO186" s="3"/>
      <c r="TFP186" s="3"/>
      <c r="TFQ186" s="3"/>
      <c r="TFR186" s="3"/>
      <c r="TFS186" s="3"/>
      <c r="TFT186" s="3"/>
      <c r="TFU186" s="3"/>
      <c r="TFV186" s="3"/>
      <c r="TFW186" s="3"/>
      <c r="TFX186" s="3"/>
      <c r="TFY186" s="3"/>
      <c r="TFZ186" s="3"/>
      <c r="TGA186" s="3"/>
      <c r="TGB186" s="3"/>
      <c r="TGC186" s="3"/>
      <c r="TGD186" s="3"/>
      <c r="TGE186" s="3"/>
      <c r="TGF186" s="3"/>
      <c r="TGG186" s="3"/>
      <c r="TGH186" s="3"/>
      <c r="TGI186" s="3"/>
      <c r="TGJ186" s="3"/>
      <c r="TGK186" s="3"/>
      <c r="TGL186" s="3"/>
      <c r="TGM186" s="3"/>
      <c r="TGN186" s="3"/>
      <c r="TGO186" s="3"/>
      <c r="TGP186" s="3"/>
      <c r="TGQ186" s="3"/>
      <c r="TGR186" s="3"/>
      <c r="TGS186" s="3"/>
      <c r="TGT186" s="3"/>
      <c r="TGU186" s="3"/>
      <c r="TGV186" s="3"/>
      <c r="TGW186" s="3"/>
      <c r="TGX186" s="3"/>
      <c r="TGY186" s="3"/>
      <c r="TGZ186" s="3"/>
      <c r="THA186" s="3"/>
      <c r="THB186" s="3"/>
      <c r="THC186" s="3"/>
      <c r="THD186" s="3"/>
      <c r="THE186" s="3"/>
      <c r="THF186" s="3"/>
      <c r="THG186" s="3"/>
      <c r="THH186" s="3"/>
      <c r="THI186" s="3"/>
      <c r="THJ186" s="3"/>
      <c r="THK186" s="3"/>
      <c r="THL186" s="3"/>
      <c r="THM186" s="3"/>
      <c r="THN186" s="3"/>
      <c r="THO186" s="3"/>
      <c r="THP186" s="3"/>
      <c r="THQ186" s="3"/>
      <c r="THR186" s="3"/>
      <c r="THS186" s="3"/>
      <c r="THT186" s="3"/>
      <c r="THU186" s="3"/>
      <c r="THV186" s="3"/>
      <c r="THW186" s="3"/>
      <c r="THX186" s="3"/>
      <c r="THY186" s="3"/>
      <c r="THZ186" s="3"/>
      <c r="TIA186" s="3"/>
      <c r="TIB186" s="3"/>
      <c r="TIC186" s="3"/>
      <c r="TID186" s="3"/>
      <c r="TIE186" s="3"/>
      <c r="TIF186" s="3"/>
      <c r="TIG186" s="3"/>
      <c r="TIH186" s="3"/>
      <c r="TII186" s="3"/>
      <c r="TIJ186" s="3"/>
      <c r="TIK186" s="3"/>
      <c r="TIL186" s="3"/>
      <c r="TIM186" s="3"/>
      <c r="TIN186" s="3"/>
      <c r="TIO186" s="3"/>
      <c r="TIP186" s="3"/>
      <c r="TIQ186" s="3"/>
      <c r="TIR186" s="3"/>
      <c r="TIS186" s="3"/>
      <c r="TIT186" s="3"/>
      <c r="TIU186" s="3"/>
      <c r="TIV186" s="3"/>
      <c r="TIW186" s="3"/>
      <c r="TIX186" s="3"/>
      <c r="TIY186" s="3"/>
      <c r="TIZ186" s="3"/>
      <c r="TJA186" s="3"/>
      <c r="TJB186" s="3"/>
      <c r="TJC186" s="3"/>
      <c r="TJD186" s="3"/>
      <c r="TJE186" s="3"/>
      <c r="TJF186" s="3"/>
      <c r="TJG186" s="3"/>
      <c r="TJH186" s="3"/>
      <c r="TJI186" s="3"/>
      <c r="TJJ186" s="3"/>
      <c r="TJK186" s="3"/>
      <c r="TJL186" s="3"/>
      <c r="TJM186" s="3"/>
      <c r="TJN186" s="3"/>
      <c r="TJO186" s="3"/>
      <c r="TJP186" s="3"/>
      <c r="TJQ186" s="3"/>
      <c r="TJR186" s="3"/>
      <c r="TJS186" s="3"/>
      <c r="TJT186" s="3"/>
      <c r="TJU186" s="3"/>
      <c r="TJV186" s="3"/>
      <c r="TJW186" s="3"/>
      <c r="TJX186" s="3"/>
      <c r="TJY186" s="3"/>
      <c r="TJZ186" s="3"/>
      <c r="TKA186" s="3"/>
      <c r="TKB186" s="3"/>
      <c r="TKC186" s="3"/>
      <c r="TKD186" s="3"/>
      <c r="TKE186" s="3"/>
      <c r="TKF186" s="3"/>
      <c r="TKG186" s="3"/>
      <c r="TKH186" s="3"/>
      <c r="TKI186" s="3"/>
      <c r="TKJ186" s="3"/>
      <c r="TKK186" s="3"/>
      <c r="TKL186" s="3"/>
      <c r="TKM186" s="3"/>
      <c r="TKN186" s="3"/>
      <c r="TKO186" s="3"/>
      <c r="TKP186" s="3"/>
      <c r="TKQ186" s="3"/>
      <c r="TKR186" s="3"/>
      <c r="TKS186" s="3"/>
      <c r="TKT186" s="3"/>
      <c r="TKU186" s="3"/>
      <c r="TKV186" s="3"/>
      <c r="TKW186" s="3"/>
      <c r="TKX186" s="3"/>
      <c r="TKY186" s="3"/>
      <c r="TKZ186" s="3"/>
      <c r="TLA186" s="3"/>
      <c r="TLB186" s="3"/>
      <c r="TLC186" s="3"/>
      <c r="TLD186" s="3"/>
      <c r="TLE186" s="3"/>
      <c r="TLF186" s="3"/>
      <c r="TLG186" s="3"/>
      <c r="TLH186" s="3"/>
      <c r="TLI186" s="3"/>
      <c r="TLJ186" s="3"/>
      <c r="TLK186" s="3"/>
      <c r="TLL186" s="3"/>
      <c r="TLM186" s="3"/>
      <c r="TLN186" s="3"/>
      <c r="TLO186" s="3"/>
      <c r="TLP186" s="3"/>
      <c r="TLQ186" s="3"/>
      <c r="TLR186" s="3"/>
      <c r="TLS186" s="3"/>
      <c r="TLT186" s="3"/>
      <c r="TLU186" s="3"/>
      <c r="TLV186" s="3"/>
      <c r="TLW186" s="3"/>
      <c r="TLX186" s="3"/>
      <c r="TLY186" s="3"/>
      <c r="TLZ186" s="3"/>
      <c r="TMA186" s="3"/>
      <c r="TMB186" s="3"/>
      <c r="TMC186" s="3"/>
      <c r="TMD186" s="3"/>
      <c r="TME186" s="3"/>
      <c r="TMF186" s="3"/>
      <c r="TMG186" s="3"/>
      <c r="TMH186" s="3"/>
      <c r="TMI186" s="3"/>
      <c r="TMJ186" s="3"/>
      <c r="TMK186" s="3"/>
      <c r="TML186" s="3"/>
      <c r="TMM186" s="3"/>
      <c r="TMN186" s="3"/>
      <c r="TMO186" s="3"/>
      <c r="TMP186" s="3"/>
      <c r="TMQ186" s="3"/>
      <c r="TMR186" s="3"/>
      <c r="TMS186" s="3"/>
      <c r="TMT186" s="3"/>
      <c r="TMU186" s="3"/>
      <c r="TMV186" s="3"/>
      <c r="TMW186" s="3"/>
      <c r="TMX186" s="3"/>
      <c r="TMY186" s="3"/>
      <c r="TMZ186" s="3"/>
      <c r="TNA186" s="3"/>
      <c r="TNB186" s="3"/>
      <c r="TNC186" s="3"/>
      <c r="TND186" s="3"/>
      <c r="TNE186" s="3"/>
      <c r="TNF186" s="3"/>
      <c r="TNG186" s="3"/>
      <c r="TNH186" s="3"/>
      <c r="TNI186" s="3"/>
      <c r="TNJ186" s="3"/>
      <c r="TNK186" s="3"/>
      <c r="TNL186" s="3"/>
      <c r="TNM186" s="3"/>
      <c r="TNN186" s="3"/>
      <c r="TNO186" s="3"/>
      <c r="TNP186" s="3"/>
      <c r="TNQ186" s="3"/>
      <c r="TNR186" s="3"/>
      <c r="TNS186" s="3"/>
      <c r="TNT186" s="3"/>
      <c r="TNU186" s="3"/>
      <c r="TNV186" s="3"/>
      <c r="TNW186" s="3"/>
      <c r="TNX186" s="3"/>
      <c r="TNY186" s="3"/>
      <c r="TNZ186" s="3"/>
      <c r="TOA186" s="3"/>
      <c r="TOB186" s="3"/>
      <c r="TOC186" s="3"/>
      <c r="TOD186" s="3"/>
      <c r="TOE186" s="3"/>
      <c r="TOF186" s="3"/>
      <c r="TOG186" s="3"/>
      <c r="TOH186" s="3"/>
      <c r="TOI186" s="3"/>
      <c r="TOJ186" s="3"/>
      <c r="TOK186" s="3"/>
      <c r="TOL186" s="3"/>
      <c r="TOM186" s="3"/>
      <c r="TON186" s="3"/>
      <c r="TOO186" s="3"/>
      <c r="TOP186" s="3"/>
      <c r="TOQ186" s="3"/>
      <c r="TOR186" s="3"/>
      <c r="TOS186" s="3"/>
      <c r="TOT186" s="3"/>
      <c r="TOU186" s="3"/>
      <c r="TOV186" s="3"/>
      <c r="TOW186" s="3"/>
      <c r="TOX186" s="3"/>
      <c r="TOY186" s="3"/>
      <c r="TOZ186" s="3"/>
      <c r="TPA186" s="3"/>
      <c r="TPB186" s="3"/>
      <c r="TPC186" s="3"/>
      <c r="TPD186" s="3"/>
      <c r="TPE186" s="3"/>
      <c r="TPF186" s="3"/>
      <c r="TPG186" s="3"/>
      <c r="TPH186" s="3"/>
      <c r="TPI186" s="3"/>
      <c r="TPJ186" s="3"/>
      <c r="TPK186" s="3"/>
      <c r="TPL186" s="3"/>
      <c r="TPM186" s="3"/>
      <c r="TPN186" s="3"/>
      <c r="TPO186" s="3"/>
      <c r="TPP186" s="3"/>
      <c r="TPQ186" s="3"/>
      <c r="TPR186" s="3"/>
      <c r="TPS186" s="3"/>
      <c r="TPT186" s="3"/>
      <c r="TPU186" s="3"/>
      <c r="TPV186" s="3"/>
      <c r="TPW186" s="3"/>
      <c r="TPX186" s="3"/>
      <c r="TPY186" s="3"/>
      <c r="TPZ186" s="3"/>
      <c r="TQA186" s="3"/>
      <c r="TQB186" s="3"/>
      <c r="TQC186" s="3"/>
      <c r="TQD186" s="3"/>
      <c r="TQE186" s="3"/>
      <c r="TQF186" s="3"/>
      <c r="TQG186" s="3"/>
      <c r="TQH186" s="3"/>
      <c r="TQI186" s="3"/>
      <c r="TQJ186" s="3"/>
      <c r="TQK186" s="3"/>
      <c r="TQL186" s="3"/>
      <c r="TQM186" s="3"/>
      <c r="TQN186" s="3"/>
      <c r="TQO186" s="3"/>
      <c r="TQP186" s="3"/>
      <c r="TQQ186" s="3"/>
      <c r="TQR186" s="3"/>
      <c r="TQS186" s="3"/>
      <c r="TQT186" s="3"/>
      <c r="TQU186" s="3"/>
      <c r="TQV186" s="3"/>
      <c r="TQW186" s="3"/>
      <c r="TQX186" s="3"/>
      <c r="TQY186" s="3"/>
      <c r="TQZ186" s="3"/>
      <c r="TRA186" s="3"/>
      <c r="TRB186" s="3"/>
      <c r="TRC186" s="3"/>
      <c r="TRD186" s="3"/>
      <c r="TRE186" s="3"/>
      <c r="TRF186" s="3"/>
      <c r="TRG186" s="3"/>
      <c r="TRH186" s="3"/>
      <c r="TRI186" s="3"/>
      <c r="TRJ186" s="3"/>
      <c r="TRK186" s="3"/>
      <c r="TRL186" s="3"/>
      <c r="TRM186" s="3"/>
      <c r="TRN186" s="3"/>
      <c r="TRO186" s="3"/>
      <c r="TRP186" s="3"/>
      <c r="TRQ186" s="3"/>
      <c r="TRR186" s="3"/>
      <c r="TRS186" s="3"/>
      <c r="TRT186" s="3"/>
      <c r="TRU186" s="3"/>
      <c r="TRV186" s="3"/>
      <c r="TRW186" s="3"/>
      <c r="TRX186" s="3"/>
      <c r="TRY186" s="3"/>
      <c r="TRZ186" s="3"/>
      <c r="TSA186" s="3"/>
      <c r="TSB186" s="3"/>
      <c r="TSC186" s="3"/>
      <c r="TSD186" s="3"/>
      <c r="TSE186" s="3"/>
      <c r="TSF186" s="3"/>
      <c r="TSG186" s="3"/>
      <c r="TSH186" s="3"/>
      <c r="TSI186" s="3"/>
      <c r="TSJ186" s="3"/>
      <c r="TSK186" s="3"/>
      <c r="TSL186" s="3"/>
      <c r="TSM186" s="3"/>
      <c r="TSN186" s="3"/>
      <c r="TSO186" s="3"/>
      <c r="TSP186" s="3"/>
      <c r="TSQ186" s="3"/>
      <c r="TSR186" s="3"/>
      <c r="TSS186" s="3"/>
      <c r="TST186" s="3"/>
      <c r="TSU186" s="3"/>
      <c r="TSV186" s="3"/>
      <c r="TSW186" s="3"/>
      <c r="TSX186" s="3"/>
      <c r="TSY186" s="3"/>
      <c r="TSZ186" s="3"/>
      <c r="TTA186" s="3"/>
      <c r="TTB186" s="3"/>
      <c r="TTC186" s="3"/>
      <c r="TTD186" s="3"/>
      <c r="TTE186" s="3"/>
      <c r="TTF186" s="3"/>
      <c r="TTG186" s="3"/>
      <c r="TTH186" s="3"/>
      <c r="TTI186" s="3"/>
      <c r="TTJ186" s="3"/>
      <c r="TTK186" s="3"/>
      <c r="TTL186" s="3"/>
      <c r="TTM186" s="3"/>
      <c r="TTN186" s="3"/>
      <c r="TTO186" s="3"/>
      <c r="TTP186" s="3"/>
      <c r="TTQ186" s="3"/>
      <c r="TTR186" s="3"/>
      <c r="TTS186" s="3"/>
      <c r="TTT186" s="3"/>
      <c r="TTU186" s="3"/>
      <c r="TTV186" s="3"/>
      <c r="TTW186" s="3"/>
      <c r="TTX186" s="3"/>
      <c r="TTY186" s="3"/>
      <c r="TTZ186" s="3"/>
      <c r="TUA186" s="3"/>
      <c r="TUB186" s="3"/>
      <c r="TUC186" s="3"/>
      <c r="TUD186" s="3"/>
      <c r="TUE186" s="3"/>
      <c r="TUF186" s="3"/>
      <c r="TUG186" s="3"/>
      <c r="TUH186" s="3"/>
      <c r="TUI186" s="3"/>
      <c r="TUJ186" s="3"/>
      <c r="TUK186" s="3"/>
      <c r="TUL186" s="3"/>
      <c r="TUM186" s="3"/>
      <c r="TUN186" s="3"/>
      <c r="TUO186" s="3"/>
      <c r="TUP186" s="3"/>
      <c r="TUQ186" s="3"/>
      <c r="TUR186" s="3"/>
      <c r="TUS186" s="3"/>
      <c r="TUT186" s="3"/>
      <c r="TUU186" s="3"/>
      <c r="TUV186" s="3"/>
      <c r="TUW186" s="3"/>
      <c r="TUX186" s="3"/>
      <c r="TUY186" s="3"/>
      <c r="TUZ186" s="3"/>
      <c r="TVA186" s="3"/>
      <c r="TVB186" s="3"/>
      <c r="TVC186" s="3"/>
      <c r="TVD186" s="3"/>
      <c r="TVE186" s="3"/>
      <c r="TVF186" s="3"/>
      <c r="TVG186" s="3"/>
      <c r="TVH186" s="3"/>
      <c r="TVI186" s="3"/>
      <c r="TVJ186" s="3"/>
      <c r="TVK186" s="3"/>
      <c r="TVL186" s="3"/>
      <c r="TVM186" s="3"/>
      <c r="TVN186" s="3"/>
      <c r="TVO186" s="3"/>
      <c r="TVP186" s="3"/>
      <c r="TVQ186" s="3"/>
      <c r="TVR186" s="3"/>
      <c r="TVS186" s="3"/>
      <c r="TVT186" s="3"/>
      <c r="TVU186" s="3"/>
      <c r="TVV186" s="3"/>
      <c r="TVW186" s="3"/>
      <c r="TVX186" s="3"/>
      <c r="TVY186" s="3"/>
      <c r="TVZ186" s="3"/>
      <c r="TWA186" s="3"/>
      <c r="TWB186" s="3"/>
      <c r="TWC186" s="3"/>
      <c r="TWD186" s="3"/>
      <c r="TWE186" s="3"/>
      <c r="TWF186" s="3"/>
      <c r="TWG186" s="3"/>
      <c r="TWH186" s="3"/>
      <c r="TWI186" s="3"/>
      <c r="TWJ186" s="3"/>
      <c r="TWK186" s="3"/>
      <c r="TWL186" s="3"/>
      <c r="TWM186" s="3"/>
      <c r="TWN186" s="3"/>
      <c r="TWO186" s="3"/>
      <c r="TWP186" s="3"/>
      <c r="TWQ186" s="3"/>
      <c r="TWR186" s="3"/>
      <c r="TWS186" s="3"/>
      <c r="TWT186" s="3"/>
      <c r="TWU186" s="3"/>
      <c r="TWV186" s="3"/>
      <c r="TWW186" s="3"/>
      <c r="TWX186" s="3"/>
      <c r="TWY186" s="3"/>
      <c r="TWZ186" s="3"/>
      <c r="TXA186" s="3"/>
      <c r="TXB186" s="3"/>
      <c r="TXC186" s="3"/>
      <c r="TXD186" s="3"/>
      <c r="TXE186" s="3"/>
      <c r="TXF186" s="3"/>
      <c r="TXG186" s="3"/>
      <c r="TXH186" s="3"/>
      <c r="TXI186" s="3"/>
      <c r="TXJ186" s="3"/>
      <c r="TXK186" s="3"/>
      <c r="TXL186" s="3"/>
      <c r="TXM186" s="3"/>
      <c r="TXN186" s="3"/>
      <c r="TXO186" s="3"/>
      <c r="TXP186" s="3"/>
      <c r="TXQ186" s="3"/>
      <c r="TXR186" s="3"/>
      <c r="TXS186" s="3"/>
      <c r="TXT186" s="3"/>
      <c r="TXU186" s="3"/>
      <c r="TXV186" s="3"/>
      <c r="TXW186" s="3"/>
      <c r="TXX186" s="3"/>
      <c r="TXY186" s="3"/>
      <c r="TXZ186" s="3"/>
      <c r="TYA186" s="3"/>
      <c r="TYB186" s="3"/>
      <c r="TYC186" s="3"/>
      <c r="TYD186" s="3"/>
      <c r="TYE186" s="3"/>
      <c r="TYF186" s="3"/>
      <c r="TYG186" s="3"/>
      <c r="TYH186" s="3"/>
      <c r="TYI186" s="3"/>
      <c r="TYJ186" s="3"/>
      <c r="TYK186" s="3"/>
      <c r="TYL186" s="3"/>
      <c r="TYM186" s="3"/>
      <c r="TYN186" s="3"/>
      <c r="TYO186" s="3"/>
      <c r="TYP186" s="3"/>
      <c r="TYQ186" s="3"/>
      <c r="TYR186" s="3"/>
      <c r="TYS186" s="3"/>
      <c r="TYT186" s="3"/>
      <c r="TYU186" s="3"/>
      <c r="TYV186" s="3"/>
      <c r="TYW186" s="3"/>
      <c r="TYX186" s="3"/>
      <c r="TYY186" s="3"/>
      <c r="TYZ186" s="3"/>
      <c r="TZA186" s="3"/>
      <c r="TZB186" s="3"/>
      <c r="TZC186" s="3"/>
      <c r="TZD186" s="3"/>
      <c r="TZE186" s="3"/>
      <c r="TZF186" s="3"/>
      <c r="TZG186" s="3"/>
      <c r="TZH186" s="3"/>
      <c r="TZI186" s="3"/>
      <c r="TZJ186" s="3"/>
      <c r="TZK186" s="3"/>
      <c r="TZL186" s="3"/>
      <c r="TZM186" s="3"/>
      <c r="TZN186" s="3"/>
      <c r="TZO186" s="3"/>
      <c r="TZP186" s="3"/>
      <c r="TZQ186" s="3"/>
      <c r="TZR186" s="3"/>
      <c r="TZS186" s="3"/>
      <c r="TZT186" s="3"/>
      <c r="TZU186" s="3"/>
      <c r="TZV186" s="3"/>
      <c r="TZW186" s="3"/>
      <c r="TZX186" s="3"/>
      <c r="TZY186" s="3"/>
      <c r="TZZ186" s="3"/>
      <c r="UAA186" s="3"/>
      <c r="UAB186" s="3"/>
      <c r="UAC186" s="3"/>
      <c r="UAD186" s="3"/>
      <c r="UAE186" s="3"/>
      <c r="UAF186" s="3"/>
      <c r="UAG186" s="3"/>
      <c r="UAH186" s="3"/>
      <c r="UAI186" s="3"/>
      <c r="UAJ186" s="3"/>
      <c r="UAK186" s="3"/>
      <c r="UAL186" s="3"/>
      <c r="UAM186" s="3"/>
      <c r="UAN186" s="3"/>
      <c r="UAO186" s="3"/>
      <c r="UAP186" s="3"/>
      <c r="UAQ186" s="3"/>
      <c r="UAR186" s="3"/>
      <c r="UAS186" s="3"/>
      <c r="UAT186" s="3"/>
      <c r="UAU186" s="3"/>
      <c r="UAV186" s="3"/>
      <c r="UAW186" s="3"/>
      <c r="UAX186" s="3"/>
      <c r="UAY186" s="3"/>
      <c r="UAZ186" s="3"/>
      <c r="UBA186" s="3"/>
      <c r="UBB186" s="3"/>
      <c r="UBC186" s="3"/>
      <c r="UBD186" s="3"/>
      <c r="UBE186" s="3"/>
      <c r="UBF186" s="3"/>
      <c r="UBG186" s="3"/>
      <c r="UBH186" s="3"/>
      <c r="UBI186" s="3"/>
      <c r="UBJ186" s="3"/>
      <c r="UBK186" s="3"/>
      <c r="UBL186" s="3"/>
      <c r="UBM186" s="3"/>
      <c r="UBN186" s="3"/>
      <c r="UBO186" s="3"/>
      <c r="UBP186" s="3"/>
      <c r="UBQ186" s="3"/>
      <c r="UBR186" s="3"/>
      <c r="UBS186" s="3"/>
      <c r="UBT186" s="3"/>
      <c r="UBU186" s="3"/>
      <c r="UBV186" s="3"/>
      <c r="UBW186" s="3"/>
      <c r="UBX186" s="3"/>
      <c r="UBY186" s="3"/>
      <c r="UBZ186" s="3"/>
      <c r="UCA186" s="3"/>
      <c r="UCB186" s="3"/>
      <c r="UCC186" s="3"/>
      <c r="UCD186" s="3"/>
      <c r="UCE186" s="3"/>
      <c r="UCF186" s="3"/>
      <c r="UCG186" s="3"/>
      <c r="UCH186" s="3"/>
      <c r="UCI186" s="3"/>
      <c r="UCJ186" s="3"/>
      <c r="UCK186" s="3"/>
      <c r="UCL186" s="3"/>
      <c r="UCM186" s="3"/>
      <c r="UCN186" s="3"/>
      <c r="UCO186" s="3"/>
      <c r="UCP186" s="3"/>
      <c r="UCQ186" s="3"/>
      <c r="UCR186" s="3"/>
      <c r="UCS186" s="3"/>
      <c r="UCT186" s="3"/>
      <c r="UCU186" s="3"/>
      <c r="UCV186" s="3"/>
      <c r="UCW186" s="3"/>
      <c r="UCX186" s="3"/>
      <c r="UCY186" s="3"/>
      <c r="UCZ186" s="3"/>
      <c r="UDA186" s="3"/>
      <c r="UDB186" s="3"/>
      <c r="UDC186" s="3"/>
      <c r="UDD186" s="3"/>
      <c r="UDE186" s="3"/>
      <c r="UDF186" s="3"/>
      <c r="UDG186" s="3"/>
      <c r="UDH186" s="3"/>
      <c r="UDI186" s="3"/>
      <c r="UDJ186" s="3"/>
      <c r="UDK186" s="3"/>
      <c r="UDL186" s="3"/>
      <c r="UDM186" s="3"/>
      <c r="UDN186" s="3"/>
      <c r="UDO186" s="3"/>
      <c r="UDP186" s="3"/>
      <c r="UDQ186" s="3"/>
      <c r="UDR186" s="3"/>
      <c r="UDS186" s="3"/>
      <c r="UDT186" s="3"/>
      <c r="UDU186" s="3"/>
      <c r="UDV186" s="3"/>
      <c r="UDW186" s="3"/>
      <c r="UDX186" s="3"/>
      <c r="UDY186" s="3"/>
      <c r="UDZ186" s="3"/>
      <c r="UEA186" s="3"/>
      <c r="UEB186" s="3"/>
      <c r="UEC186" s="3"/>
      <c r="UED186" s="3"/>
      <c r="UEE186" s="3"/>
      <c r="UEF186" s="3"/>
      <c r="UEG186" s="3"/>
      <c r="UEH186" s="3"/>
      <c r="UEI186" s="3"/>
      <c r="UEJ186" s="3"/>
      <c r="UEK186" s="3"/>
      <c r="UEL186" s="3"/>
      <c r="UEM186" s="3"/>
      <c r="UEN186" s="3"/>
      <c r="UEO186" s="3"/>
      <c r="UEP186" s="3"/>
      <c r="UEQ186" s="3"/>
      <c r="UER186" s="3"/>
      <c r="UES186" s="3"/>
      <c r="UET186" s="3"/>
      <c r="UEU186" s="3"/>
      <c r="UEV186" s="3"/>
      <c r="UEW186" s="3"/>
      <c r="UEX186" s="3"/>
      <c r="UEY186" s="3"/>
      <c r="UEZ186" s="3"/>
      <c r="UFA186" s="3"/>
      <c r="UFB186" s="3"/>
      <c r="UFC186" s="3"/>
      <c r="UFD186" s="3"/>
      <c r="UFE186" s="3"/>
      <c r="UFF186" s="3"/>
      <c r="UFG186" s="3"/>
      <c r="UFH186" s="3"/>
      <c r="UFI186" s="3"/>
      <c r="UFJ186" s="3"/>
      <c r="UFK186" s="3"/>
      <c r="UFL186" s="3"/>
      <c r="UFM186" s="3"/>
      <c r="UFN186" s="3"/>
      <c r="UFO186" s="3"/>
      <c r="UFP186" s="3"/>
      <c r="UFQ186" s="3"/>
      <c r="UFR186" s="3"/>
      <c r="UFS186" s="3"/>
      <c r="UFT186" s="3"/>
      <c r="UFU186" s="3"/>
      <c r="UFV186" s="3"/>
      <c r="UFW186" s="3"/>
      <c r="UFX186" s="3"/>
      <c r="UFY186" s="3"/>
      <c r="UFZ186" s="3"/>
      <c r="UGA186" s="3"/>
      <c r="UGB186" s="3"/>
      <c r="UGC186" s="3"/>
      <c r="UGD186" s="3"/>
      <c r="UGE186" s="3"/>
      <c r="UGF186" s="3"/>
      <c r="UGG186" s="3"/>
      <c r="UGH186" s="3"/>
      <c r="UGI186" s="3"/>
      <c r="UGJ186" s="3"/>
      <c r="UGK186" s="3"/>
      <c r="UGL186" s="3"/>
      <c r="UGM186" s="3"/>
      <c r="UGN186" s="3"/>
      <c r="UGO186" s="3"/>
      <c r="UGP186" s="3"/>
      <c r="UGQ186" s="3"/>
      <c r="UGR186" s="3"/>
      <c r="UGS186" s="3"/>
      <c r="UGT186" s="3"/>
      <c r="UGU186" s="3"/>
      <c r="UGV186" s="3"/>
      <c r="UGW186" s="3"/>
      <c r="UGX186" s="3"/>
      <c r="UGY186" s="3"/>
      <c r="UGZ186" s="3"/>
      <c r="UHA186" s="3"/>
      <c r="UHB186" s="3"/>
      <c r="UHC186" s="3"/>
      <c r="UHD186" s="3"/>
      <c r="UHE186" s="3"/>
      <c r="UHF186" s="3"/>
      <c r="UHG186" s="3"/>
      <c r="UHH186" s="3"/>
      <c r="UHI186" s="3"/>
      <c r="UHJ186" s="3"/>
      <c r="UHK186" s="3"/>
      <c r="UHL186" s="3"/>
      <c r="UHM186" s="3"/>
      <c r="UHN186" s="3"/>
      <c r="UHO186" s="3"/>
      <c r="UHP186" s="3"/>
      <c r="UHQ186" s="3"/>
      <c r="UHR186" s="3"/>
      <c r="UHS186" s="3"/>
      <c r="UHT186" s="3"/>
      <c r="UHU186" s="3"/>
      <c r="UHV186" s="3"/>
      <c r="UHW186" s="3"/>
      <c r="UHX186" s="3"/>
      <c r="UHY186" s="3"/>
      <c r="UHZ186" s="3"/>
      <c r="UIA186" s="3"/>
      <c r="UIB186" s="3"/>
      <c r="UIC186" s="3"/>
      <c r="UID186" s="3"/>
      <c r="UIE186" s="3"/>
      <c r="UIF186" s="3"/>
      <c r="UIG186" s="3"/>
      <c r="UIH186" s="3"/>
      <c r="UII186" s="3"/>
      <c r="UIJ186" s="3"/>
      <c r="UIK186" s="3"/>
      <c r="UIL186" s="3"/>
      <c r="UIM186" s="3"/>
      <c r="UIN186" s="3"/>
      <c r="UIO186" s="3"/>
      <c r="UIP186" s="3"/>
      <c r="UIQ186" s="3"/>
      <c r="UIR186" s="3"/>
      <c r="UIS186" s="3"/>
      <c r="UIT186" s="3"/>
      <c r="UIU186" s="3"/>
      <c r="UIV186" s="3"/>
      <c r="UIW186" s="3"/>
      <c r="UIX186" s="3"/>
      <c r="UIY186" s="3"/>
      <c r="UIZ186" s="3"/>
      <c r="UJA186" s="3"/>
      <c r="UJB186" s="3"/>
      <c r="UJC186" s="3"/>
      <c r="UJD186" s="3"/>
      <c r="UJE186" s="3"/>
      <c r="UJF186" s="3"/>
      <c r="UJG186" s="3"/>
      <c r="UJH186" s="3"/>
      <c r="UJI186" s="3"/>
      <c r="UJJ186" s="3"/>
      <c r="UJK186" s="3"/>
      <c r="UJL186" s="3"/>
      <c r="UJM186" s="3"/>
      <c r="UJN186" s="3"/>
      <c r="UJO186" s="3"/>
      <c r="UJP186" s="3"/>
      <c r="UJQ186" s="3"/>
      <c r="UJR186" s="3"/>
      <c r="UJS186" s="3"/>
      <c r="UJT186" s="3"/>
      <c r="UJU186" s="3"/>
      <c r="UJV186" s="3"/>
      <c r="UJW186" s="3"/>
      <c r="UJX186" s="3"/>
      <c r="UJY186" s="3"/>
      <c r="UJZ186" s="3"/>
      <c r="UKA186" s="3"/>
      <c r="UKB186" s="3"/>
      <c r="UKC186" s="3"/>
      <c r="UKD186" s="3"/>
      <c r="UKE186" s="3"/>
      <c r="UKF186" s="3"/>
      <c r="UKG186" s="3"/>
      <c r="UKH186" s="3"/>
      <c r="UKI186" s="3"/>
      <c r="UKJ186" s="3"/>
      <c r="UKK186" s="3"/>
      <c r="UKL186" s="3"/>
      <c r="UKM186" s="3"/>
      <c r="UKN186" s="3"/>
      <c r="UKO186" s="3"/>
      <c r="UKP186" s="3"/>
      <c r="UKQ186" s="3"/>
      <c r="UKR186" s="3"/>
      <c r="UKS186" s="3"/>
      <c r="UKT186" s="3"/>
      <c r="UKU186" s="3"/>
      <c r="UKV186" s="3"/>
      <c r="UKW186" s="3"/>
      <c r="UKX186" s="3"/>
      <c r="UKY186" s="3"/>
      <c r="UKZ186" s="3"/>
      <c r="ULA186" s="3"/>
      <c r="ULB186" s="3"/>
      <c r="ULC186" s="3"/>
      <c r="ULD186" s="3"/>
      <c r="ULE186" s="3"/>
      <c r="ULF186" s="3"/>
      <c r="ULG186" s="3"/>
      <c r="ULH186" s="3"/>
      <c r="ULI186" s="3"/>
      <c r="ULJ186" s="3"/>
      <c r="ULK186" s="3"/>
      <c r="ULL186" s="3"/>
      <c r="ULM186" s="3"/>
      <c r="ULN186" s="3"/>
      <c r="ULO186" s="3"/>
      <c r="ULP186" s="3"/>
      <c r="ULQ186" s="3"/>
      <c r="ULR186" s="3"/>
      <c r="ULS186" s="3"/>
      <c r="ULT186" s="3"/>
      <c r="ULU186" s="3"/>
      <c r="ULV186" s="3"/>
      <c r="ULW186" s="3"/>
      <c r="ULX186" s="3"/>
      <c r="ULY186" s="3"/>
      <c r="ULZ186" s="3"/>
      <c r="UMA186" s="3"/>
      <c r="UMB186" s="3"/>
      <c r="UMC186" s="3"/>
      <c r="UMD186" s="3"/>
      <c r="UME186" s="3"/>
      <c r="UMF186" s="3"/>
      <c r="UMG186" s="3"/>
      <c r="UMH186" s="3"/>
      <c r="UMI186" s="3"/>
      <c r="UMJ186" s="3"/>
      <c r="UMK186" s="3"/>
      <c r="UML186" s="3"/>
      <c r="UMM186" s="3"/>
      <c r="UMN186" s="3"/>
      <c r="UMO186" s="3"/>
      <c r="UMP186" s="3"/>
      <c r="UMQ186" s="3"/>
      <c r="UMR186" s="3"/>
      <c r="UMS186" s="3"/>
      <c r="UMT186" s="3"/>
      <c r="UMU186" s="3"/>
      <c r="UMV186" s="3"/>
      <c r="UMW186" s="3"/>
      <c r="UMX186" s="3"/>
      <c r="UMY186" s="3"/>
      <c r="UMZ186" s="3"/>
      <c r="UNA186" s="3"/>
      <c r="UNB186" s="3"/>
      <c r="UNC186" s="3"/>
      <c r="UND186" s="3"/>
      <c r="UNE186" s="3"/>
      <c r="UNF186" s="3"/>
      <c r="UNG186" s="3"/>
      <c r="UNH186" s="3"/>
      <c r="UNI186" s="3"/>
      <c r="UNJ186" s="3"/>
      <c r="UNK186" s="3"/>
      <c r="UNL186" s="3"/>
      <c r="UNM186" s="3"/>
      <c r="UNN186" s="3"/>
      <c r="UNO186" s="3"/>
      <c r="UNP186" s="3"/>
      <c r="UNQ186" s="3"/>
      <c r="UNR186" s="3"/>
      <c r="UNS186" s="3"/>
      <c r="UNT186" s="3"/>
      <c r="UNU186" s="3"/>
      <c r="UNV186" s="3"/>
      <c r="UNW186" s="3"/>
      <c r="UNX186" s="3"/>
      <c r="UNY186" s="3"/>
      <c r="UNZ186" s="3"/>
      <c r="UOA186" s="3"/>
      <c r="UOB186" s="3"/>
      <c r="UOC186" s="3"/>
      <c r="UOD186" s="3"/>
      <c r="UOE186" s="3"/>
      <c r="UOF186" s="3"/>
      <c r="UOG186" s="3"/>
      <c r="UOH186" s="3"/>
      <c r="UOI186" s="3"/>
      <c r="UOJ186" s="3"/>
      <c r="UOK186" s="3"/>
      <c r="UOL186" s="3"/>
      <c r="UOM186" s="3"/>
      <c r="UON186" s="3"/>
      <c r="UOO186" s="3"/>
      <c r="UOP186" s="3"/>
      <c r="UOQ186" s="3"/>
      <c r="UOR186" s="3"/>
      <c r="UOS186" s="3"/>
      <c r="UOT186" s="3"/>
      <c r="UOU186" s="3"/>
      <c r="UOV186" s="3"/>
      <c r="UOW186" s="3"/>
      <c r="UOX186" s="3"/>
      <c r="UOY186" s="3"/>
      <c r="UOZ186" s="3"/>
      <c r="UPA186" s="3"/>
      <c r="UPB186" s="3"/>
      <c r="UPC186" s="3"/>
      <c r="UPD186" s="3"/>
      <c r="UPE186" s="3"/>
      <c r="UPF186" s="3"/>
      <c r="UPG186" s="3"/>
      <c r="UPH186" s="3"/>
      <c r="UPI186" s="3"/>
      <c r="UPJ186" s="3"/>
      <c r="UPK186" s="3"/>
      <c r="UPL186" s="3"/>
      <c r="UPM186" s="3"/>
      <c r="UPN186" s="3"/>
      <c r="UPO186" s="3"/>
      <c r="UPP186" s="3"/>
      <c r="UPQ186" s="3"/>
      <c r="UPR186" s="3"/>
      <c r="UPS186" s="3"/>
      <c r="UPT186" s="3"/>
      <c r="UPU186" s="3"/>
      <c r="UPV186" s="3"/>
      <c r="UPW186" s="3"/>
      <c r="UPX186" s="3"/>
      <c r="UPY186" s="3"/>
      <c r="UPZ186" s="3"/>
      <c r="UQA186" s="3"/>
      <c r="UQB186" s="3"/>
      <c r="UQC186" s="3"/>
      <c r="UQD186" s="3"/>
      <c r="UQE186" s="3"/>
      <c r="UQF186" s="3"/>
      <c r="UQG186" s="3"/>
      <c r="UQH186" s="3"/>
      <c r="UQI186" s="3"/>
      <c r="UQJ186" s="3"/>
      <c r="UQK186" s="3"/>
      <c r="UQL186" s="3"/>
      <c r="UQM186" s="3"/>
      <c r="UQN186" s="3"/>
      <c r="UQO186" s="3"/>
      <c r="UQP186" s="3"/>
      <c r="UQQ186" s="3"/>
      <c r="UQR186" s="3"/>
      <c r="UQS186" s="3"/>
      <c r="UQT186" s="3"/>
      <c r="UQU186" s="3"/>
      <c r="UQV186" s="3"/>
      <c r="UQW186" s="3"/>
      <c r="UQX186" s="3"/>
      <c r="UQY186" s="3"/>
      <c r="UQZ186" s="3"/>
      <c r="URA186" s="3"/>
      <c r="URB186" s="3"/>
      <c r="URC186" s="3"/>
      <c r="URD186" s="3"/>
      <c r="URE186" s="3"/>
      <c r="URF186" s="3"/>
      <c r="URG186" s="3"/>
      <c r="URH186" s="3"/>
      <c r="URI186" s="3"/>
      <c r="URJ186" s="3"/>
      <c r="URK186" s="3"/>
      <c r="URL186" s="3"/>
      <c r="URM186" s="3"/>
      <c r="URN186" s="3"/>
      <c r="URO186" s="3"/>
      <c r="URP186" s="3"/>
      <c r="URQ186" s="3"/>
      <c r="URR186" s="3"/>
      <c r="URS186" s="3"/>
      <c r="URT186" s="3"/>
      <c r="URU186" s="3"/>
      <c r="URV186" s="3"/>
      <c r="URW186" s="3"/>
      <c r="URX186" s="3"/>
      <c r="URY186" s="3"/>
      <c r="URZ186" s="3"/>
      <c r="USA186" s="3"/>
      <c r="USB186" s="3"/>
      <c r="USC186" s="3"/>
      <c r="USD186" s="3"/>
      <c r="USE186" s="3"/>
      <c r="USF186" s="3"/>
      <c r="USG186" s="3"/>
      <c r="USH186" s="3"/>
      <c r="USI186" s="3"/>
      <c r="USJ186" s="3"/>
      <c r="USK186" s="3"/>
      <c r="USL186" s="3"/>
      <c r="USM186" s="3"/>
      <c r="USN186" s="3"/>
      <c r="USO186" s="3"/>
      <c r="USP186" s="3"/>
      <c r="USQ186" s="3"/>
      <c r="USR186" s="3"/>
      <c r="USS186" s="3"/>
      <c r="UST186" s="3"/>
      <c r="USU186" s="3"/>
      <c r="USV186" s="3"/>
      <c r="USW186" s="3"/>
      <c r="USX186" s="3"/>
      <c r="USY186" s="3"/>
      <c r="USZ186" s="3"/>
      <c r="UTA186" s="3"/>
      <c r="UTB186" s="3"/>
      <c r="UTC186" s="3"/>
      <c r="UTD186" s="3"/>
      <c r="UTE186" s="3"/>
      <c r="UTF186" s="3"/>
      <c r="UTG186" s="3"/>
      <c r="UTH186" s="3"/>
      <c r="UTI186" s="3"/>
      <c r="UTJ186" s="3"/>
      <c r="UTK186" s="3"/>
      <c r="UTL186" s="3"/>
      <c r="UTM186" s="3"/>
      <c r="UTN186" s="3"/>
      <c r="UTO186" s="3"/>
      <c r="UTP186" s="3"/>
      <c r="UTQ186" s="3"/>
      <c r="UTR186" s="3"/>
      <c r="UTS186" s="3"/>
      <c r="UTT186" s="3"/>
      <c r="UTU186" s="3"/>
      <c r="UTV186" s="3"/>
      <c r="UTW186" s="3"/>
      <c r="UTX186" s="3"/>
      <c r="UTY186" s="3"/>
      <c r="UTZ186" s="3"/>
      <c r="UUA186" s="3"/>
      <c r="UUB186" s="3"/>
      <c r="UUC186" s="3"/>
      <c r="UUD186" s="3"/>
      <c r="UUE186" s="3"/>
      <c r="UUF186" s="3"/>
      <c r="UUG186" s="3"/>
      <c r="UUH186" s="3"/>
      <c r="UUI186" s="3"/>
      <c r="UUJ186" s="3"/>
      <c r="UUK186" s="3"/>
      <c r="UUL186" s="3"/>
      <c r="UUM186" s="3"/>
      <c r="UUN186" s="3"/>
      <c r="UUO186" s="3"/>
      <c r="UUP186" s="3"/>
      <c r="UUQ186" s="3"/>
      <c r="UUR186" s="3"/>
      <c r="UUS186" s="3"/>
      <c r="UUT186" s="3"/>
      <c r="UUU186" s="3"/>
      <c r="UUV186" s="3"/>
      <c r="UUW186" s="3"/>
      <c r="UUX186" s="3"/>
      <c r="UUY186" s="3"/>
      <c r="UUZ186" s="3"/>
      <c r="UVA186" s="3"/>
      <c r="UVB186" s="3"/>
      <c r="UVC186" s="3"/>
      <c r="UVD186" s="3"/>
      <c r="UVE186" s="3"/>
      <c r="UVF186" s="3"/>
      <c r="UVG186" s="3"/>
      <c r="UVH186" s="3"/>
      <c r="UVI186" s="3"/>
      <c r="UVJ186" s="3"/>
      <c r="UVK186" s="3"/>
      <c r="UVL186" s="3"/>
      <c r="UVM186" s="3"/>
      <c r="UVN186" s="3"/>
      <c r="UVO186" s="3"/>
      <c r="UVP186" s="3"/>
      <c r="UVQ186" s="3"/>
      <c r="UVR186" s="3"/>
      <c r="UVS186" s="3"/>
      <c r="UVT186" s="3"/>
      <c r="UVU186" s="3"/>
      <c r="UVV186" s="3"/>
      <c r="UVW186" s="3"/>
      <c r="UVX186" s="3"/>
      <c r="UVY186" s="3"/>
      <c r="UVZ186" s="3"/>
      <c r="UWA186" s="3"/>
      <c r="UWB186" s="3"/>
      <c r="UWC186" s="3"/>
      <c r="UWD186" s="3"/>
      <c r="UWE186" s="3"/>
      <c r="UWF186" s="3"/>
      <c r="UWG186" s="3"/>
      <c r="UWH186" s="3"/>
      <c r="UWI186" s="3"/>
      <c r="UWJ186" s="3"/>
      <c r="UWK186" s="3"/>
      <c r="UWL186" s="3"/>
      <c r="UWM186" s="3"/>
      <c r="UWN186" s="3"/>
      <c r="UWO186" s="3"/>
      <c r="UWP186" s="3"/>
      <c r="UWQ186" s="3"/>
      <c r="UWR186" s="3"/>
      <c r="UWS186" s="3"/>
      <c r="UWT186" s="3"/>
      <c r="UWU186" s="3"/>
      <c r="UWV186" s="3"/>
      <c r="UWW186" s="3"/>
      <c r="UWX186" s="3"/>
      <c r="UWY186" s="3"/>
      <c r="UWZ186" s="3"/>
      <c r="UXA186" s="3"/>
      <c r="UXB186" s="3"/>
      <c r="UXC186" s="3"/>
      <c r="UXD186" s="3"/>
      <c r="UXE186" s="3"/>
      <c r="UXF186" s="3"/>
      <c r="UXG186" s="3"/>
      <c r="UXH186" s="3"/>
      <c r="UXI186" s="3"/>
      <c r="UXJ186" s="3"/>
      <c r="UXK186" s="3"/>
      <c r="UXL186" s="3"/>
      <c r="UXM186" s="3"/>
      <c r="UXN186" s="3"/>
      <c r="UXO186" s="3"/>
      <c r="UXP186" s="3"/>
      <c r="UXQ186" s="3"/>
      <c r="UXR186" s="3"/>
      <c r="UXS186" s="3"/>
      <c r="UXT186" s="3"/>
      <c r="UXU186" s="3"/>
      <c r="UXV186" s="3"/>
      <c r="UXW186" s="3"/>
      <c r="UXX186" s="3"/>
      <c r="UXY186" s="3"/>
      <c r="UXZ186" s="3"/>
      <c r="UYA186" s="3"/>
      <c r="UYB186" s="3"/>
      <c r="UYC186" s="3"/>
      <c r="UYD186" s="3"/>
      <c r="UYE186" s="3"/>
      <c r="UYF186" s="3"/>
      <c r="UYG186" s="3"/>
      <c r="UYH186" s="3"/>
      <c r="UYI186" s="3"/>
      <c r="UYJ186" s="3"/>
      <c r="UYK186" s="3"/>
      <c r="UYL186" s="3"/>
      <c r="UYM186" s="3"/>
      <c r="UYN186" s="3"/>
      <c r="UYO186" s="3"/>
      <c r="UYP186" s="3"/>
      <c r="UYQ186" s="3"/>
      <c r="UYR186" s="3"/>
      <c r="UYS186" s="3"/>
      <c r="UYT186" s="3"/>
      <c r="UYU186" s="3"/>
      <c r="UYV186" s="3"/>
      <c r="UYW186" s="3"/>
      <c r="UYX186" s="3"/>
      <c r="UYY186" s="3"/>
      <c r="UYZ186" s="3"/>
      <c r="UZA186" s="3"/>
      <c r="UZB186" s="3"/>
      <c r="UZC186" s="3"/>
      <c r="UZD186" s="3"/>
      <c r="UZE186" s="3"/>
      <c r="UZF186" s="3"/>
      <c r="UZG186" s="3"/>
      <c r="UZH186" s="3"/>
      <c r="UZI186" s="3"/>
      <c r="UZJ186" s="3"/>
      <c r="UZK186" s="3"/>
      <c r="UZL186" s="3"/>
      <c r="UZM186" s="3"/>
      <c r="UZN186" s="3"/>
      <c r="UZO186" s="3"/>
      <c r="UZP186" s="3"/>
      <c r="UZQ186" s="3"/>
      <c r="UZR186" s="3"/>
      <c r="UZS186" s="3"/>
      <c r="UZT186" s="3"/>
      <c r="UZU186" s="3"/>
      <c r="UZV186" s="3"/>
      <c r="UZW186" s="3"/>
      <c r="UZX186" s="3"/>
      <c r="UZY186" s="3"/>
      <c r="UZZ186" s="3"/>
      <c r="VAA186" s="3"/>
      <c r="VAB186" s="3"/>
      <c r="VAC186" s="3"/>
      <c r="VAD186" s="3"/>
      <c r="VAE186" s="3"/>
      <c r="VAF186" s="3"/>
      <c r="VAG186" s="3"/>
      <c r="VAH186" s="3"/>
      <c r="VAI186" s="3"/>
      <c r="VAJ186" s="3"/>
      <c r="VAK186" s="3"/>
      <c r="VAL186" s="3"/>
      <c r="VAM186" s="3"/>
      <c r="VAN186" s="3"/>
      <c r="VAO186" s="3"/>
      <c r="VAP186" s="3"/>
      <c r="VAQ186" s="3"/>
      <c r="VAR186" s="3"/>
      <c r="VAS186" s="3"/>
      <c r="VAT186" s="3"/>
      <c r="VAU186" s="3"/>
      <c r="VAV186" s="3"/>
      <c r="VAW186" s="3"/>
      <c r="VAX186" s="3"/>
      <c r="VAY186" s="3"/>
      <c r="VAZ186" s="3"/>
      <c r="VBA186" s="3"/>
      <c r="VBB186" s="3"/>
      <c r="VBC186" s="3"/>
      <c r="VBD186" s="3"/>
      <c r="VBE186" s="3"/>
      <c r="VBF186" s="3"/>
      <c r="VBG186" s="3"/>
      <c r="VBH186" s="3"/>
      <c r="VBI186" s="3"/>
      <c r="VBJ186" s="3"/>
      <c r="VBK186" s="3"/>
      <c r="VBL186" s="3"/>
      <c r="VBM186" s="3"/>
      <c r="VBN186" s="3"/>
      <c r="VBO186" s="3"/>
      <c r="VBP186" s="3"/>
      <c r="VBQ186" s="3"/>
      <c r="VBR186" s="3"/>
      <c r="VBS186" s="3"/>
      <c r="VBT186" s="3"/>
      <c r="VBU186" s="3"/>
      <c r="VBV186" s="3"/>
      <c r="VBW186" s="3"/>
      <c r="VBX186" s="3"/>
      <c r="VBY186" s="3"/>
      <c r="VBZ186" s="3"/>
      <c r="VCA186" s="3"/>
      <c r="VCB186" s="3"/>
      <c r="VCC186" s="3"/>
      <c r="VCD186" s="3"/>
      <c r="VCE186" s="3"/>
      <c r="VCF186" s="3"/>
      <c r="VCG186" s="3"/>
      <c r="VCH186" s="3"/>
      <c r="VCI186" s="3"/>
      <c r="VCJ186" s="3"/>
      <c r="VCK186" s="3"/>
      <c r="VCL186" s="3"/>
      <c r="VCM186" s="3"/>
      <c r="VCN186" s="3"/>
      <c r="VCO186" s="3"/>
      <c r="VCP186" s="3"/>
      <c r="VCQ186" s="3"/>
      <c r="VCR186" s="3"/>
      <c r="VCS186" s="3"/>
      <c r="VCT186" s="3"/>
      <c r="VCU186" s="3"/>
      <c r="VCV186" s="3"/>
      <c r="VCW186" s="3"/>
      <c r="VCX186" s="3"/>
      <c r="VCY186" s="3"/>
      <c r="VCZ186" s="3"/>
      <c r="VDA186" s="3"/>
      <c r="VDB186" s="3"/>
      <c r="VDC186" s="3"/>
      <c r="VDD186" s="3"/>
      <c r="VDE186" s="3"/>
      <c r="VDF186" s="3"/>
      <c r="VDG186" s="3"/>
      <c r="VDH186" s="3"/>
      <c r="VDI186" s="3"/>
      <c r="VDJ186" s="3"/>
      <c r="VDK186" s="3"/>
      <c r="VDL186" s="3"/>
      <c r="VDM186" s="3"/>
      <c r="VDN186" s="3"/>
      <c r="VDO186" s="3"/>
      <c r="VDP186" s="3"/>
      <c r="VDQ186" s="3"/>
      <c r="VDR186" s="3"/>
      <c r="VDS186" s="3"/>
      <c r="VDT186" s="3"/>
      <c r="VDU186" s="3"/>
      <c r="VDV186" s="3"/>
      <c r="VDW186" s="3"/>
      <c r="VDX186" s="3"/>
      <c r="VDY186" s="3"/>
      <c r="VDZ186" s="3"/>
      <c r="VEA186" s="3"/>
      <c r="VEB186" s="3"/>
      <c r="VEC186" s="3"/>
      <c r="VED186" s="3"/>
      <c r="VEE186" s="3"/>
      <c r="VEF186" s="3"/>
      <c r="VEG186" s="3"/>
      <c r="VEH186" s="3"/>
      <c r="VEI186" s="3"/>
      <c r="VEJ186" s="3"/>
      <c r="VEK186" s="3"/>
      <c r="VEL186" s="3"/>
      <c r="VEM186" s="3"/>
      <c r="VEN186" s="3"/>
      <c r="VEO186" s="3"/>
      <c r="VEP186" s="3"/>
      <c r="VEQ186" s="3"/>
      <c r="VER186" s="3"/>
      <c r="VES186" s="3"/>
      <c r="VET186" s="3"/>
      <c r="VEU186" s="3"/>
      <c r="VEV186" s="3"/>
      <c r="VEW186" s="3"/>
      <c r="VEX186" s="3"/>
      <c r="VEY186" s="3"/>
      <c r="VEZ186" s="3"/>
      <c r="VFA186" s="3"/>
      <c r="VFB186" s="3"/>
      <c r="VFC186" s="3"/>
      <c r="VFD186" s="3"/>
      <c r="VFE186" s="3"/>
      <c r="VFF186" s="3"/>
      <c r="VFG186" s="3"/>
      <c r="VFH186" s="3"/>
      <c r="VFI186" s="3"/>
      <c r="VFJ186" s="3"/>
      <c r="VFK186" s="3"/>
      <c r="VFL186" s="3"/>
      <c r="VFM186" s="3"/>
      <c r="VFN186" s="3"/>
      <c r="VFO186" s="3"/>
      <c r="VFP186" s="3"/>
      <c r="VFQ186" s="3"/>
      <c r="VFR186" s="3"/>
      <c r="VFS186" s="3"/>
      <c r="VFT186" s="3"/>
      <c r="VFU186" s="3"/>
      <c r="VFV186" s="3"/>
      <c r="VFW186" s="3"/>
      <c r="VFX186" s="3"/>
      <c r="VFY186" s="3"/>
      <c r="VFZ186" s="3"/>
      <c r="VGA186" s="3"/>
      <c r="VGB186" s="3"/>
      <c r="VGC186" s="3"/>
      <c r="VGD186" s="3"/>
      <c r="VGE186" s="3"/>
      <c r="VGF186" s="3"/>
      <c r="VGG186" s="3"/>
      <c r="VGH186" s="3"/>
      <c r="VGI186" s="3"/>
      <c r="VGJ186" s="3"/>
      <c r="VGK186" s="3"/>
      <c r="VGL186" s="3"/>
      <c r="VGM186" s="3"/>
      <c r="VGN186" s="3"/>
      <c r="VGO186" s="3"/>
      <c r="VGP186" s="3"/>
      <c r="VGQ186" s="3"/>
      <c r="VGR186" s="3"/>
      <c r="VGS186" s="3"/>
      <c r="VGT186" s="3"/>
      <c r="VGU186" s="3"/>
      <c r="VGV186" s="3"/>
      <c r="VGW186" s="3"/>
      <c r="VGX186" s="3"/>
      <c r="VGY186" s="3"/>
      <c r="VGZ186" s="3"/>
      <c r="VHA186" s="3"/>
      <c r="VHB186" s="3"/>
      <c r="VHC186" s="3"/>
      <c r="VHD186" s="3"/>
      <c r="VHE186" s="3"/>
      <c r="VHF186" s="3"/>
      <c r="VHG186" s="3"/>
      <c r="VHH186" s="3"/>
      <c r="VHI186" s="3"/>
      <c r="VHJ186" s="3"/>
      <c r="VHK186" s="3"/>
      <c r="VHL186" s="3"/>
      <c r="VHM186" s="3"/>
      <c r="VHN186" s="3"/>
      <c r="VHO186" s="3"/>
      <c r="VHP186" s="3"/>
      <c r="VHQ186" s="3"/>
      <c r="VHR186" s="3"/>
      <c r="VHS186" s="3"/>
      <c r="VHT186" s="3"/>
      <c r="VHU186" s="3"/>
      <c r="VHV186" s="3"/>
      <c r="VHW186" s="3"/>
      <c r="VHX186" s="3"/>
      <c r="VHY186" s="3"/>
      <c r="VHZ186" s="3"/>
      <c r="VIA186" s="3"/>
      <c r="VIB186" s="3"/>
      <c r="VIC186" s="3"/>
      <c r="VID186" s="3"/>
      <c r="VIE186" s="3"/>
      <c r="VIF186" s="3"/>
      <c r="VIG186" s="3"/>
      <c r="VIH186" s="3"/>
      <c r="VII186" s="3"/>
      <c r="VIJ186" s="3"/>
      <c r="VIK186" s="3"/>
      <c r="VIL186" s="3"/>
      <c r="VIM186" s="3"/>
      <c r="VIN186" s="3"/>
      <c r="VIO186" s="3"/>
      <c r="VIP186" s="3"/>
      <c r="VIQ186" s="3"/>
      <c r="VIR186" s="3"/>
      <c r="VIS186" s="3"/>
      <c r="VIT186" s="3"/>
      <c r="VIU186" s="3"/>
      <c r="VIV186" s="3"/>
      <c r="VIW186" s="3"/>
      <c r="VIX186" s="3"/>
      <c r="VIY186" s="3"/>
      <c r="VIZ186" s="3"/>
      <c r="VJA186" s="3"/>
      <c r="VJB186" s="3"/>
      <c r="VJC186" s="3"/>
      <c r="VJD186" s="3"/>
      <c r="VJE186" s="3"/>
      <c r="VJF186" s="3"/>
      <c r="VJG186" s="3"/>
      <c r="VJH186" s="3"/>
      <c r="VJI186" s="3"/>
      <c r="VJJ186" s="3"/>
      <c r="VJK186" s="3"/>
      <c r="VJL186" s="3"/>
      <c r="VJM186" s="3"/>
      <c r="VJN186" s="3"/>
      <c r="VJO186" s="3"/>
      <c r="VJP186" s="3"/>
      <c r="VJQ186" s="3"/>
      <c r="VJR186" s="3"/>
      <c r="VJS186" s="3"/>
      <c r="VJT186" s="3"/>
      <c r="VJU186" s="3"/>
      <c r="VJV186" s="3"/>
      <c r="VJW186" s="3"/>
      <c r="VJX186" s="3"/>
      <c r="VJY186" s="3"/>
      <c r="VJZ186" s="3"/>
      <c r="VKA186" s="3"/>
      <c r="VKB186" s="3"/>
      <c r="VKC186" s="3"/>
      <c r="VKD186" s="3"/>
      <c r="VKE186" s="3"/>
      <c r="VKF186" s="3"/>
      <c r="VKG186" s="3"/>
      <c r="VKH186" s="3"/>
      <c r="VKI186" s="3"/>
      <c r="VKJ186" s="3"/>
      <c r="VKK186" s="3"/>
      <c r="VKL186" s="3"/>
      <c r="VKM186" s="3"/>
      <c r="VKN186" s="3"/>
      <c r="VKO186" s="3"/>
      <c r="VKP186" s="3"/>
      <c r="VKQ186" s="3"/>
      <c r="VKR186" s="3"/>
      <c r="VKS186" s="3"/>
      <c r="VKT186" s="3"/>
      <c r="VKU186" s="3"/>
      <c r="VKV186" s="3"/>
      <c r="VKW186" s="3"/>
      <c r="VKX186" s="3"/>
      <c r="VKY186" s="3"/>
      <c r="VKZ186" s="3"/>
      <c r="VLA186" s="3"/>
      <c r="VLB186" s="3"/>
      <c r="VLC186" s="3"/>
      <c r="VLD186" s="3"/>
      <c r="VLE186" s="3"/>
      <c r="VLF186" s="3"/>
      <c r="VLG186" s="3"/>
      <c r="VLH186" s="3"/>
      <c r="VLI186" s="3"/>
      <c r="VLJ186" s="3"/>
      <c r="VLK186" s="3"/>
      <c r="VLL186" s="3"/>
      <c r="VLM186" s="3"/>
      <c r="VLN186" s="3"/>
      <c r="VLO186" s="3"/>
      <c r="VLP186" s="3"/>
      <c r="VLQ186" s="3"/>
      <c r="VLR186" s="3"/>
      <c r="VLS186" s="3"/>
      <c r="VLT186" s="3"/>
      <c r="VLU186" s="3"/>
      <c r="VLV186" s="3"/>
      <c r="VLW186" s="3"/>
      <c r="VLX186" s="3"/>
      <c r="VLY186" s="3"/>
      <c r="VLZ186" s="3"/>
      <c r="VMA186" s="3"/>
      <c r="VMB186" s="3"/>
      <c r="VMC186" s="3"/>
      <c r="VMD186" s="3"/>
      <c r="VME186" s="3"/>
      <c r="VMF186" s="3"/>
      <c r="VMG186" s="3"/>
      <c r="VMH186" s="3"/>
      <c r="VMI186" s="3"/>
      <c r="VMJ186" s="3"/>
      <c r="VMK186" s="3"/>
      <c r="VML186" s="3"/>
      <c r="VMM186" s="3"/>
      <c r="VMN186" s="3"/>
      <c r="VMO186" s="3"/>
      <c r="VMP186" s="3"/>
      <c r="VMQ186" s="3"/>
      <c r="VMR186" s="3"/>
      <c r="VMS186" s="3"/>
      <c r="VMT186" s="3"/>
      <c r="VMU186" s="3"/>
      <c r="VMV186" s="3"/>
      <c r="VMW186" s="3"/>
      <c r="VMX186" s="3"/>
      <c r="VMY186" s="3"/>
      <c r="VMZ186" s="3"/>
      <c r="VNA186" s="3"/>
      <c r="VNB186" s="3"/>
      <c r="VNC186" s="3"/>
      <c r="VND186" s="3"/>
      <c r="VNE186" s="3"/>
      <c r="VNF186" s="3"/>
      <c r="VNG186" s="3"/>
      <c r="VNH186" s="3"/>
      <c r="VNI186" s="3"/>
      <c r="VNJ186" s="3"/>
      <c r="VNK186" s="3"/>
      <c r="VNL186" s="3"/>
      <c r="VNM186" s="3"/>
      <c r="VNN186" s="3"/>
      <c r="VNO186" s="3"/>
      <c r="VNP186" s="3"/>
      <c r="VNQ186" s="3"/>
      <c r="VNR186" s="3"/>
      <c r="VNS186" s="3"/>
      <c r="VNT186" s="3"/>
      <c r="VNU186" s="3"/>
      <c r="VNV186" s="3"/>
      <c r="VNW186" s="3"/>
      <c r="VNX186" s="3"/>
      <c r="VNY186" s="3"/>
      <c r="VNZ186" s="3"/>
      <c r="VOA186" s="3"/>
      <c r="VOB186" s="3"/>
      <c r="VOC186" s="3"/>
      <c r="VOD186" s="3"/>
      <c r="VOE186" s="3"/>
      <c r="VOF186" s="3"/>
      <c r="VOG186" s="3"/>
      <c r="VOH186" s="3"/>
      <c r="VOI186" s="3"/>
      <c r="VOJ186" s="3"/>
      <c r="VOK186" s="3"/>
      <c r="VOL186" s="3"/>
      <c r="VOM186" s="3"/>
      <c r="VON186" s="3"/>
      <c r="VOO186" s="3"/>
      <c r="VOP186" s="3"/>
      <c r="VOQ186" s="3"/>
      <c r="VOR186" s="3"/>
      <c r="VOS186" s="3"/>
      <c r="VOT186" s="3"/>
      <c r="VOU186" s="3"/>
      <c r="VOV186" s="3"/>
      <c r="VOW186" s="3"/>
      <c r="VOX186" s="3"/>
      <c r="VOY186" s="3"/>
      <c r="VOZ186" s="3"/>
      <c r="VPA186" s="3"/>
      <c r="VPB186" s="3"/>
      <c r="VPC186" s="3"/>
      <c r="VPD186" s="3"/>
      <c r="VPE186" s="3"/>
      <c r="VPF186" s="3"/>
      <c r="VPG186" s="3"/>
      <c r="VPH186" s="3"/>
      <c r="VPI186" s="3"/>
      <c r="VPJ186" s="3"/>
      <c r="VPK186" s="3"/>
      <c r="VPL186" s="3"/>
      <c r="VPM186" s="3"/>
      <c r="VPN186" s="3"/>
      <c r="VPO186" s="3"/>
      <c r="VPP186" s="3"/>
      <c r="VPQ186" s="3"/>
      <c r="VPR186" s="3"/>
      <c r="VPS186" s="3"/>
      <c r="VPT186" s="3"/>
      <c r="VPU186" s="3"/>
      <c r="VPV186" s="3"/>
      <c r="VPW186" s="3"/>
      <c r="VPX186" s="3"/>
      <c r="VPY186" s="3"/>
      <c r="VPZ186" s="3"/>
      <c r="VQA186" s="3"/>
      <c r="VQB186" s="3"/>
      <c r="VQC186" s="3"/>
      <c r="VQD186" s="3"/>
      <c r="VQE186" s="3"/>
      <c r="VQF186" s="3"/>
      <c r="VQG186" s="3"/>
      <c r="VQH186" s="3"/>
      <c r="VQI186" s="3"/>
      <c r="VQJ186" s="3"/>
      <c r="VQK186" s="3"/>
      <c r="VQL186" s="3"/>
      <c r="VQM186" s="3"/>
      <c r="VQN186" s="3"/>
      <c r="VQO186" s="3"/>
      <c r="VQP186" s="3"/>
      <c r="VQQ186" s="3"/>
      <c r="VQR186" s="3"/>
      <c r="VQS186" s="3"/>
      <c r="VQT186" s="3"/>
      <c r="VQU186" s="3"/>
      <c r="VQV186" s="3"/>
      <c r="VQW186" s="3"/>
      <c r="VQX186" s="3"/>
      <c r="VQY186" s="3"/>
      <c r="VQZ186" s="3"/>
      <c r="VRA186" s="3"/>
      <c r="VRB186" s="3"/>
      <c r="VRC186" s="3"/>
      <c r="VRD186" s="3"/>
      <c r="VRE186" s="3"/>
      <c r="VRF186" s="3"/>
      <c r="VRG186" s="3"/>
      <c r="VRH186" s="3"/>
      <c r="VRI186" s="3"/>
      <c r="VRJ186" s="3"/>
      <c r="VRK186" s="3"/>
      <c r="VRL186" s="3"/>
      <c r="VRM186" s="3"/>
      <c r="VRN186" s="3"/>
      <c r="VRO186" s="3"/>
      <c r="VRP186" s="3"/>
      <c r="VRQ186" s="3"/>
      <c r="VRR186" s="3"/>
      <c r="VRS186" s="3"/>
      <c r="VRT186" s="3"/>
      <c r="VRU186" s="3"/>
      <c r="VRV186" s="3"/>
      <c r="VRW186" s="3"/>
      <c r="VRX186" s="3"/>
      <c r="VRY186" s="3"/>
      <c r="VRZ186" s="3"/>
      <c r="VSA186" s="3"/>
      <c r="VSB186" s="3"/>
      <c r="VSC186" s="3"/>
      <c r="VSD186" s="3"/>
      <c r="VSE186" s="3"/>
      <c r="VSF186" s="3"/>
      <c r="VSG186" s="3"/>
      <c r="VSH186" s="3"/>
      <c r="VSI186" s="3"/>
      <c r="VSJ186" s="3"/>
      <c r="VSK186" s="3"/>
      <c r="VSL186" s="3"/>
      <c r="VSM186" s="3"/>
      <c r="VSN186" s="3"/>
      <c r="VSO186" s="3"/>
      <c r="VSP186" s="3"/>
      <c r="VSQ186" s="3"/>
      <c r="VSR186" s="3"/>
      <c r="VSS186" s="3"/>
      <c r="VST186" s="3"/>
      <c r="VSU186" s="3"/>
      <c r="VSV186" s="3"/>
      <c r="VSW186" s="3"/>
      <c r="VSX186" s="3"/>
      <c r="VSY186" s="3"/>
      <c r="VSZ186" s="3"/>
      <c r="VTA186" s="3"/>
      <c r="VTB186" s="3"/>
      <c r="VTC186" s="3"/>
      <c r="VTD186" s="3"/>
      <c r="VTE186" s="3"/>
      <c r="VTF186" s="3"/>
      <c r="VTG186" s="3"/>
      <c r="VTH186" s="3"/>
      <c r="VTI186" s="3"/>
      <c r="VTJ186" s="3"/>
      <c r="VTK186" s="3"/>
      <c r="VTL186" s="3"/>
      <c r="VTM186" s="3"/>
      <c r="VTN186" s="3"/>
      <c r="VTO186" s="3"/>
      <c r="VTP186" s="3"/>
      <c r="VTQ186" s="3"/>
      <c r="VTR186" s="3"/>
      <c r="VTS186" s="3"/>
      <c r="VTT186" s="3"/>
      <c r="VTU186" s="3"/>
      <c r="VTV186" s="3"/>
      <c r="VTW186" s="3"/>
      <c r="VTX186" s="3"/>
      <c r="VTY186" s="3"/>
      <c r="VTZ186" s="3"/>
      <c r="VUA186" s="3"/>
      <c r="VUB186" s="3"/>
      <c r="VUC186" s="3"/>
      <c r="VUD186" s="3"/>
      <c r="VUE186" s="3"/>
      <c r="VUF186" s="3"/>
      <c r="VUG186" s="3"/>
      <c r="VUH186" s="3"/>
      <c r="VUI186" s="3"/>
      <c r="VUJ186" s="3"/>
      <c r="VUK186" s="3"/>
      <c r="VUL186" s="3"/>
      <c r="VUM186" s="3"/>
      <c r="VUN186" s="3"/>
      <c r="VUO186" s="3"/>
      <c r="VUP186" s="3"/>
      <c r="VUQ186" s="3"/>
      <c r="VUR186" s="3"/>
      <c r="VUS186" s="3"/>
      <c r="VUT186" s="3"/>
      <c r="VUU186" s="3"/>
      <c r="VUV186" s="3"/>
      <c r="VUW186" s="3"/>
      <c r="VUX186" s="3"/>
      <c r="VUY186" s="3"/>
      <c r="VUZ186" s="3"/>
      <c r="VVA186" s="3"/>
      <c r="VVB186" s="3"/>
      <c r="VVC186" s="3"/>
      <c r="VVD186" s="3"/>
      <c r="VVE186" s="3"/>
      <c r="VVF186" s="3"/>
      <c r="VVG186" s="3"/>
      <c r="VVH186" s="3"/>
      <c r="VVI186" s="3"/>
      <c r="VVJ186" s="3"/>
      <c r="VVK186" s="3"/>
      <c r="VVL186" s="3"/>
      <c r="VVM186" s="3"/>
      <c r="VVN186" s="3"/>
      <c r="VVO186" s="3"/>
      <c r="VVP186" s="3"/>
      <c r="VVQ186" s="3"/>
      <c r="VVR186" s="3"/>
      <c r="VVS186" s="3"/>
      <c r="VVT186" s="3"/>
      <c r="VVU186" s="3"/>
      <c r="VVV186" s="3"/>
      <c r="VVW186" s="3"/>
      <c r="VVX186" s="3"/>
      <c r="VVY186" s="3"/>
      <c r="VVZ186" s="3"/>
      <c r="VWA186" s="3"/>
      <c r="VWB186" s="3"/>
      <c r="VWC186" s="3"/>
      <c r="VWD186" s="3"/>
      <c r="VWE186" s="3"/>
      <c r="VWF186" s="3"/>
      <c r="VWG186" s="3"/>
      <c r="VWH186" s="3"/>
      <c r="VWI186" s="3"/>
      <c r="VWJ186" s="3"/>
      <c r="VWK186" s="3"/>
      <c r="VWL186" s="3"/>
      <c r="VWM186" s="3"/>
      <c r="VWN186" s="3"/>
      <c r="VWO186" s="3"/>
      <c r="VWP186" s="3"/>
      <c r="VWQ186" s="3"/>
      <c r="VWR186" s="3"/>
      <c r="VWS186" s="3"/>
      <c r="VWT186" s="3"/>
      <c r="VWU186" s="3"/>
      <c r="VWV186" s="3"/>
      <c r="VWW186" s="3"/>
      <c r="VWX186" s="3"/>
      <c r="VWY186" s="3"/>
      <c r="VWZ186" s="3"/>
      <c r="VXA186" s="3"/>
      <c r="VXB186" s="3"/>
      <c r="VXC186" s="3"/>
      <c r="VXD186" s="3"/>
      <c r="VXE186" s="3"/>
      <c r="VXF186" s="3"/>
      <c r="VXG186" s="3"/>
      <c r="VXH186" s="3"/>
      <c r="VXI186" s="3"/>
      <c r="VXJ186" s="3"/>
      <c r="VXK186" s="3"/>
      <c r="VXL186" s="3"/>
      <c r="VXM186" s="3"/>
      <c r="VXN186" s="3"/>
      <c r="VXO186" s="3"/>
      <c r="VXP186" s="3"/>
      <c r="VXQ186" s="3"/>
      <c r="VXR186" s="3"/>
      <c r="VXS186" s="3"/>
      <c r="VXT186" s="3"/>
      <c r="VXU186" s="3"/>
      <c r="VXV186" s="3"/>
      <c r="VXW186" s="3"/>
      <c r="VXX186" s="3"/>
      <c r="VXY186" s="3"/>
      <c r="VXZ186" s="3"/>
      <c r="VYA186" s="3"/>
      <c r="VYB186" s="3"/>
      <c r="VYC186" s="3"/>
      <c r="VYD186" s="3"/>
      <c r="VYE186" s="3"/>
      <c r="VYF186" s="3"/>
      <c r="VYG186" s="3"/>
      <c r="VYH186" s="3"/>
      <c r="VYI186" s="3"/>
      <c r="VYJ186" s="3"/>
      <c r="VYK186" s="3"/>
      <c r="VYL186" s="3"/>
      <c r="VYM186" s="3"/>
      <c r="VYN186" s="3"/>
      <c r="VYO186" s="3"/>
      <c r="VYP186" s="3"/>
      <c r="VYQ186" s="3"/>
      <c r="VYR186" s="3"/>
      <c r="VYS186" s="3"/>
      <c r="VYT186" s="3"/>
      <c r="VYU186" s="3"/>
      <c r="VYV186" s="3"/>
      <c r="VYW186" s="3"/>
      <c r="VYX186" s="3"/>
      <c r="VYY186" s="3"/>
      <c r="VYZ186" s="3"/>
      <c r="VZA186" s="3"/>
      <c r="VZB186" s="3"/>
      <c r="VZC186" s="3"/>
      <c r="VZD186" s="3"/>
      <c r="VZE186" s="3"/>
      <c r="VZF186" s="3"/>
      <c r="VZG186" s="3"/>
      <c r="VZH186" s="3"/>
      <c r="VZI186" s="3"/>
      <c r="VZJ186" s="3"/>
      <c r="VZK186" s="3"/>
      <c r="VZL186" s="3"/>
      <c r="VZM186" s="3"/>
      <c r="VZN186" s="3"/>
      <c r="VZO186" s="3"/>
      <c r="VZP186" s="3"/>
      <c r="VZQ186" s="3"/>
      <c r="VZR186" s="3"/>
      <c r="VZS186" s="3"/>
      <c r="VZT186" s="3"/>
      <c r="VZU186" s="3"/>
      <c r="VZV186" s="3"/>
      <c r="VZW186" s="3"/>
      <c r="VZX186" s="3"/>
      <c r="VZY186" s="3"/>
      <c r="VZZ186" s="3"/>
      <c r="WAA186" s="3"/>
      <c r="WAB186" s="3"/>
      <c r="WAC186" s="3"/>
      <c r="WAD186" s="3"/>
      <c r="WAE186" s="3"/>
      <c r="WAF186" s="3"/>
      <c r="WAG186" s="3"/>
      <c r="WAH186" s="3"/>
      <c r="WAI186" s="3"/>
      <c r="WAJ186" s="3"/>
      <c r="WAK186" s="3"/>
      <c r="WAL186" s="3"/>
      <c r="WAM186" s="3"/>
      <c r="WAN186" s="3"/>
      <c r="WAO186" s="3"/>
      <c r="WAP186" s="3"/>
      <c r="WAQ186" s="3"/>
      <c r="WAR186" s="3"/>
      <c r="WAS186" s="3"/>
      <c r="WAT186" s="3"/>
      <c r="WAU186" s="3"/>
      <c r="WAV186" s="3"/>
      <c r="WAW186" s="3"/>
      <c r="WAX186" s="3"/>
      <c r="WAY186" s="3"/>
      <c r="WAZ186" s="3"/>
      <c r="WBA186" s="3"/>
      <c r="WBB186" s="3"/>
      <c r="WBC186" s="3"/>
      <c r="WBD186" s="3"/>
      <c r="WBE186" s="3"/>
      <c r="WBF186" s="3"/>
      <c r="WBG186" s="3"/>
      <c r="WBH186" s="3"/>
      <c r="WBI186" s="3"/>
      <c r="WBJ186" s="3"/>
      <c r="WBK186" s="3"/>
      <c r="WBL186" s="3"/>
      <c r="WBM186" s="3"/>
      <c r="WBN186" s="3"/>
      <c r="WBO186" s="3"/>
      <c r="WBP186" s="3"/>
      <c r="WBQ186" s="3"/>
      <c r="WBR186" s="3"/>
      <c r="WBS186" s="3"/>
      <c r="WBT186" s="3"/>
      <c r="WBU186" s="3"/>
      <c r="WBV186" s="3"/>
      <c r="WBW186" s="3"/>
      <c r="WBX186" s="3"/>
      <c r="WBY186" s="3"/>
      <c r="WBZ186" s="3"/>
      <c r="WCA186" s="3"/>
      <c r="WCB186" s="3"/>
      <c r="WCC186" s="3"/>
      <c r="WCD186" s="3"/>
      <c r="WCE186" s="3"/>
      <c r="WCF186" s="3"/>
      <c r="WCG186" s="3"/>
      <c r="WCH186" s="3"/>
      <c r="WCI186" s="3"/>
      <c r="WCJ186" s="3"/>
      <c r="WCK186" s="3"/>
      <c r="WCL186" s="3"/>
      <c r="WCM186" s="3"/>
      <c r="WCN186" s="3"/>
      <c r="WCO186" s="3"/>
      <c r="WCP186" s="3"/>
      <c r="WCQ186" s="3"/>
      <c r="WCR186" s="3"/>
      <c r="WCS186" s="3"/>
      <c r="WCT186" s="3"/>
      <c r="WCU186" s="3"/>
      <c r="WCV186" s="3"/>
      <c r="WCW186" s="3"/>
      <c r="WCX186" s="3"/>
      <c r="WCY186" s="3"/>
      <c r="WCZ186" s="3"/>
      <c r="WDA186" s="3"/>
      <c r="WDB186" s="3"/>
      <c r="WDC186" s="3"/>
      <c r="WDD186" s="3"/>
      <c r="WDE186" s="3"/>
      <c r="WDF186" s="3"/>
      <c r="WDG186" s="3"/>
      <c r="WDH186" s="3"/>
      <c r="WDI186" s="3"/>
      <c r="WDJ186" s="3"/>
      <c r="WDK186" s="3"/>
      <c r="WDL186" s="3"/>
      <c r="WDM186" s="3"/>
      <c r="WDN186" s="3"/>
      <c r="WDO186" s="3"/>
      <c r="WDP186" s="3"/>
      <c r="WDQ186" s="3"/>
      <c r="WDR186" s="3"/>
      <c r="WDS186" s="3"/>
      <c r="WDT186" s="3"/>
      <c r="WDU186" s="3"/>
      <c r="WDV186" s="3"/>
      <c r="WDW186" s="3"/>
      <c r="WDX186" s="3"/>
      <c r="WDY186" s="3"/>
      <c r="WDZ186" s="3"/>
      <c r="WEA186" s="3"/>
      <c r="WEB186" s="3"/>
      <c r="WEC186" s="3"/>
      <c r="WED186" s="3"/>
      <c r="WEE186" s="3"/>
      <c r="WEF186" s="3"/>
      <c r="WEG186" s="3"/>
      <c r="WEH186" s="3"/>
      <c r="WEI186" s="3"/>
      <c r="WEJ186" s="3"/>
      <c r="WEK186" s="3"/>
      <c r="WEL186" s="3"/>
      <c r="WEM186" s="3"/>
      <c r="WEN186" s="3"/>
      <c r="WEO186" s="3"/>
      <c r="WEP186" s="3"/>
      <c r="WEQ186" s="3"/>
      <c r="WER186" s="3"/>
      <c r="WES186" s="3"/>
      <c r="WET186" s="3"/>
      <c r="WEU186" s="3"/>
      <c r="WEV186" s="3"/>
      <c r="WEW186" s="3"/>
      <c r="WEX186" s="3"/>
      <c r="WEY186" s="3"/>
      <c r="WEZ186" s="3"/>
      <c r="WFA186" s="3"/>
      <c r="WFB186" s="3"/>
      <c r="WFC186" s="3"/>
      <c r="WFD186" s="3"/>
      <c r="WFE186" s="3"/>
      <c r="WFF186" s="3"/>
      <c r="WFG186" s="3"/>
      <c r="WFH186" s="3"/>
      <c r="WFI186" s="3"/>
      <c r="WFJ186" s="3"/>
      <c r="WFK186" s="3"/>
      <c r="WFL186" s="3"/>
      <c r="WFM186" s="3"/>
      <c r="WFN186" s="3"/>
      <c r="WFO186" s="3"/>
      <c r="WFP186" s="3"/>
      <c r="WFQ186" s="3"/>
      <c r="WFR186" s="3"/>
      <c r="WFS186" s="3"/>
      <c r="WFT186" s="3"/>
      <c r="WFU186" s="3"/>
      <c r="WFV186" s="3"/>
      <c r="WFW186" s="3"/>
      <c r="WFX186" s="3"/>
      <c r="WFY186" s="3"/>
      <c r="WFZ186" s="3"/>
      <c r="WGA186" s="3"/>
      <c r="WGB186" s="3"/>
      <c r="WGC186" s="3"/>
      <c r="WGD186" s="3"/>
      <c r="WGE186" s="3"/>
      <c r="WGF186" s="3"/>
      <c r="WGG186" s="3"/>
      <c r="WGH186" s="3"/>
      <c r="WGI186" s="3"/>
      <c r="WGJ186" s="3"/>
      <c r="WGK186" s="3"/>
      <c r="WGL186" s="3"/>
      <c r="WGM186" s="3"/>
      <c r="WGN186" s="3"/>
      <c r="WGO186" s="3"/>
      <c r="WGP186" s="3"/>
      <c r="WGQ186" s="3"/>
      <c r="WGR186" s="3"/>
      <c r="WGS186" s="3"/>
      <c r="WGT186" s="3"/>
      <c r="WGU186" s="3"/>
      <c r="WGV186" s="3"/>
      <c r="WGW186" s="3"/>
      <c r="WGX186" s="3"/>
      <c r="WGY186" s="3"/>
      <c r="WGZ186" s="3"/>
      <c r="WHA186" s="3"/>
      <c r="WHB186" s="3"/>
      <c r="WHC186" s="3"/>
      <c r="WHD186" s="3"/>
      <c r="WHE186" s="3"/>
      <c r="WHF186" s="3"/>
      <c r="WHG186" s="3"/>
      <c r="WHH186" s="3"/>
      <c r="WHI186" s="3"/>
      <c r="WHJ186" s="3"/>
      <c r="WHK186" s="3"/>
      <c r="WHL186" s="3"/>
      <c r="WHM186" s="3"/>
      <c r="WHN186" s="3"/>
      <c r="WHO186" s="3"/>
      <c r="WHP186" s="3"/>
      <c r="WHQ186" s="3"/>
      <c r="WHR186" s="3"/>
      <c r="WHS186" s="3"/>
      <c r="WHT186" s="3"/>
      <c r="WHU186" s="3"/>
      <c r="WHV186" s="3"/>
      <c r="WHW186" s="3"/>
      <c r="WHX186" s="3"/>
      <c r="WHY186" s="3"/>
      <c r="WHZ186" s="3"/>
      <c r="WIA186" s="3"/>
      <c r="WIB186" s="3"/>
      <c r="WIC186" s="3"/>
      <c r="WID186" s="3"/>
      <c r="WIE186" s="3"/>
      <c r="WIF186" s="3"/>
      <c r="WIG186" s="3"/>
      <c r="WIH186" s="3"/>
      <c r="WII186" s="3"/>
      <c r="WIJ186" s="3"/>
      <c r="WIK186" s="3"/>
      <c r="WIL186" s="3"/>
      <c r="WIM186" s="3"/>
      <c r="WIN186" s="3"/>
      <c r="WIO186" s="3"/>
      <c r="WIP186" s="3"/>
      <c r="WIQ186" s="3"/>
      <c r="WIR186" s="3"/>
      <c r="WIS186" s="3"/>
      <c r="WIT186" s="3"/>
      <c r="WIU186" s="3"/>
      <c r="WIV186" s="3"/>
      <c r="WIW186" s="3"/>
      <c r="WIX186" s="3"/>
      <c r="WIY186" s="3"/>
      <c r="WIZ186" s="3"/>
      <c r="WJA186" s="3"/>
      <c r="WJB186" s="3"/>
      <c r="WJC186" s="3"/>
      <c r="WJD186" s="3"/>
      <c r="WJE186" s="3"/>
      <c r="WJF186" s="3"/>
      <c r="WJG186" s="3"/>
      <c r="WJH186" s="3"/>
      <c r="WJI186" s="3"/>
      <c r="WJJ186" s="3"/>
      <c r="WJK186" s="3"/>
      <c r="WJL186" s="3"/>
      <c r="WJM186" s="3"/>
      <c r="WJN186" s="3"/>
      <c r="WJO186" s="3"/>
      <c r="WJP186" s="3"/>
      <c r="WJQ186" s="3"/>
      <c r="WJR186" s="3"/>
      <c r="WJS186" s="3"/>
      <c r="WJT186" s="3"/>
      <c r="WJU186" s="3"/>
      <c r="WJV186" s="3"/>
      <c r="WJW186" s="3"/>
      <c r="WJX186" s="3"/>
      <c r="WJY186" s="3"/>
      <c r="WJZ186" s="3"/>
      <c r="WKA186" s="3"/>
      <c r="WKB186" s="3"/>
      <c r="WKC186" s="3"/>
      <c r="WKD186" s="3"/>
      <c r="WKE186" s="3"/>
      <c r="WKF186" s="3"/>
      <c r="WKG186" s="3"/>
      <c r="WKH186" s="3"/>
      <c r="WKI186" s="3"/>
      <c r="WKJ186" s="3"/>
      <c r="WKK186" s="3"/>
      <c r="WKL186" s="3"/>
      <c r="WKM186" s="3"/>
      <c r="WKN186" s="3"/>
      <c r="WKO186" s="3"/>
      <c r="WKP186" s="3"/>
      <c r="WKQ186" s="3"/>
      <c r="WKR186" s="3"/>
      <c r="WKS186" s="3"/>
      <c r="WKT186" s="3"/>
      <c r="WKU186" s="3"/>
      <c r="WKV186" s="3"/>
      <c r="WKW186" s="3"/>
      <c r="WKX186" s="3"/>
      <c r="WKY186" s="3"/>
      <c r="WKZ186" s="3"/>
      <c r="WLA186" s="3"/>
      <c r="WLB186" s="3"/>
      <c r="WLC186" s="3"/>
      <c r="WLD186" s="3"/>
      <c r="WLE186" s="3"/>
      <c r="WLF186" s="3"/>
      <c r="WLG186" s="3"/>
      <c r="WLH186" s="3"/>
      <c r="WLI186" s="3"/>
      <c r="WLJ186" s="3"/>
      <c r="WLK186" s="3"/>
      <c r="WLL186" s="3"/>
      <c r="WLM186" s="3"/>
      <c r="WLN186" s="3"/>
      <c r="WLO186" s="3"/>
      <c r="WLP186" s="3"/>
      <c r="WLQ186" s="3"/>
      <c r="WLR186" s="3"/>
      <c r="WLS186" s="3"/>
      <c r="WLT186" s="3"/>
      <c r="WLU186" s="3"/>
      <c r="WLV186" s="3"/>
      <c r="WLW186" s="3"/>
      <c r="WLX186" s="3"/>
      <c r="WLY186" s="3"/>
      <c r="WLZ186" s="3"/>
      <c r="WMA186" s="3"/>
      <c r="WMB186" s="3"/>
      <c r="WMC186" s="3"/>
      <c r="WMD186" s="3"/>
      <c r="WME186" s="3"/>
      <c r="WMF186" s="3"/>
      <c r="WMG186" s="3"/>
      <c r="WMH186" s="3"/>
      <c r="WMI186" s="3"/>
      <c r="WMJ186" s="3"/>
      <c r="WMK186" s="3"/>
      <c r="WML186" s="3"/>
      <c r="WMM186" s="3"/>
      <c r="WMN186" s="3"/>
      <c r="WMO186" s="3"/>
      <c r="WMP186" s="3"/>
      <c r="WMQ186" s="3"/>
      <c r="WMR186" s="3"/>
      <c r="WMS186" s="3"/>
      <c r="WMT186" s="3"/>
      <c r="WMU186" s="3"/>
      <c r="WMV186" s="3"/>
      <c r="WMW186" s="3"/>
      <c r="WMX186" s="3"/>
      <c r="WMY186" s="3"/>
      <c r="WMZ186" s="3"/>
      <c r="WNA186" s="3"/>
      <c r="WNB186" s="3"/>
      <c r="WNC186" s="3"/>
      <c r="WND186" s="3"/>
      <c r="WNE186" s="3"/>
      <c r="WNF186" s="3"/>
      <c r="WNG186" s="3"/>
      <c r="WNH186" s="3"/>
      <c r="WNI186" s="3"/>
      <c r="WNJ186" s="3"/>
      <c r="WNK186" s="3"/>
      <c r="WNL186" s="3"/>
      <c r="WNM186" s="3"/>
      <c r="WNN186" s="3"/>
      <c r="WNO186" s="3"/>
      <c r="WNP186" s="3"/>
      <c r="WNQ186" s="3"/>
      <c r="WNR186" s="3"/>
      <c r="WNS186" s="3"/>
      <c r="WNT186" s="3"/>
      <c r="WNU186" s="3"/>
      <c r="WNV186" s="3"/>
      <c r="WNW186" s="3"/>
      <c r="WNX186" s="3"/>
      <c r="WNY186" s="3"/>
      <c r="WNZ186" s="3"/>
      <c r="WOA186" s="3"/>
      <c r="WOB186" s="3"/>
      <c r="WOC186" s="3"/>
      <c r="WOD186" s="3"/>
      <c r="WOE186" s="3"/>
      <c r="WOF186" s="3"/>
      <c r="WOG186" s="3"/>
      <c r="WOH186" s="3"/>
      <c r="WOI186" s="3"/>
      <c r="WOJ186" s="3"/>
      <c r="WOK186" s="3"/>
      <c r="WOL186" s="3"/>
      <c r="WOM186" s="3"/>
      <c r="WON186" s="3"/>
      <c r="WOO186" s="3"/>
      <c r="WOP186" s="3"/>
      <c r="WOQ186" s="3"/>
      <c r="WOR186" s="3"/>
      <c r="WOS186" s="3"/>
      <c r="WOT186" s="3"/>
      <c r="WOU186" s="3"/>
      <c r="WOV186" s="3"/>
      <c r="WOW186" s="3"/>
      <c r="WOX186" s="3"/>
      <c r="WOY186" s="3"/>
      <c r="WOZ186" s="3"/>
      <c r="WPA186" s="3"/>
      <c r="WPB186" s="3"/>
      <c r="WPC186" s="3"/>
      <c r="WPD186" s="3"/>
      <c r="WPE186" s="3"/>
      <c r="WPF186" s="3"/>
      <c r="WPG186" s="3"/>
      <c r="WPH186" s="3"/>
      <c r="WPI186" s="3"/>
      <c r="WPJ186" s="3"/>
      <c r="WPK186" s="3"/>
      <c r="WPL186" s="3"/>
      <c r="WPM186" s="3"/>
      <c r="WPN186" s="3"/>
      <c r="WPO186" s="3"/>
      <c r="WPP186" s="3"/>
      <c r="WPQ186" s="3"/>
      <c r="WPR186" s="3"/>
      <c r="WPS186" s="3"/>
      <c r="WPT186" s="3"/>
      <c r="WPU186" s="3"/>
      <c r="WPV186" s="3"/>
      <c r="WPW186" s="3"/>
      <c r="WPX186" s="3"/>
      <c r="WPY186" s="3"/>
      <c r="WPZ186" s="3"/>
      <c r="WQA186" s="3"/>
      <c r="WQB186" s="3"/>
      <c r="WQC186" s="3"/>
      <c r="WQD186" s="3"/>
      <c r="WQE186" s="3"/>
      <c r="WQF186" s="3"/>
      <c r="WQG186" s="3"/>
      <c r="WQH186" s="3"/>
      <c r="WQI186" s="3"/>
      <c r="WQJ186" s="3"/>
      <c r="WQK186" s="3"/>
      <c r="WQL186" s="3"/>
      <c r="WQM186" s="3"/>
      <c r="WQN186" s="3"/>
      <c r="WQO186" s="3"/>
      <c r="WQP186" s="3"/>
      <c r="WQQ186" s="3"/>
      <c r="WQR186" s="3"/>
      <c r="WQS186" s="3"/>
      <c r="WQT186" s="3"/>
      <c r="WQU186" s="3"/>
      <c r="WQV186" s="3"/>
      <c r="WQW186" s="3"/>
      <c r="WQX186" s="3"/>
      <c r="WQY186" s="3"/>
      <c r="WQZ186" s="3"/>
      <c r="WRA186" s="3"/>
      <c r="WRB186" s="3"/>
      <c r="WRC186" s="3"/>
      <c r="WRD186" s="3"/>
      <c r="WRE186" s="3"/>
      <c r="WRF186" s="3"/>
      <c r="WRG186" s="3"/>
      <c r="WRH186" s="3"/>
      <c r="WRI186" s="3"/>
      <c r="WRJ186" s="3"/>
      <c r="WRK186" s="3"/>
      <c r="WRL186" s="3"/>
      <c r="WRM186" s="3"/>
      <c r="WRN186" s="3"/>
      <c r="WRO186" s="3"/>
      <c r="WRP186" s="3"/>
      <c r="WRQ186" s="3"/>
      <c r="WRR186" s="3"/>
      <c r="WRS186" s="3"/>
      <c r="WRT186" s="3"/>
      <c r="WRU186" s="3"/>
      <c r="WRV186" s="3"/>
      <c r="WRW186" s="3"/>
      <c r="WRX186" s="3"/>
      <c r="WRY186" s="3"/>
      <c r="WRZ186" s="3"/>
      <c r="WSA186" s="3"/>
      <c r="WSB186" s="3"/>
      <c r="WSC186" s="3"/>
      <c r="WSD186" s="3"/>
      <c r="WSE186" s="3"/>
      <c r="WSF186" s="3"/>
      <c r="WSG186" s="3"/>
      <c r="WSH186" s="3"/>
      <c r="WSI186" s="3"/>
      <c r="WSJ186" s="3"/>
      <c r="WSK186" s="3"/>
      <c r="WSL186" s="3"/>
      <c r="WSM186" s="3"/>
      <c r="WSN186" s="3"/>
      <c r="WSO186" s="3"/>
      <c r="WSP186" s="3"/>
      <c r="WSQ186" s="3"/>
      <c r="WSR186" s="3"/>
      <c r="WSS186" s="3"/>
      <c r="WST186" s="3"/>
      <c r="WSU186" s="3"/>
      <c r="WSV186" s="3"/>
      <c r="WSW186" s="3"/>
      <c r="WSX186" s="3"/>
      <c r="WSY186" s="3"/>
      <c r="WSZ186" s="3"/>
      <c r="WTA186" s="3"/>
      <c r="WTB186" s="3"/>
      <c r="WTC186" s="3"/>
      <c r="WTD186" s="3"/>
      <c r="WTE186" s="3"/>
      <c r="WTF186" s="3"/>
      <c r="WTG186" s="3"/>
      <c r="WTH186" s="3"/>
      <c r="WTI186" s="3"/>
      <c r="WTJ186" s="3"/>
      <c r="WTK186" s="3"/>
      <c r="WTL186" s="3"/>
      <c r="WTM186" s="3"/>
      <c r="WTN186" s="3"/>
      <c r="WTO186" s="3"/>
      <c r="WTP186" s="3"/>
      <c r="WTQ186" s="3"/>
      <c r="WTR186" s="3"/>
      <c r="WTS186" s="3"/>
      <c r="WTT186" s="3"/>
      <c r="WTU186" s="3"/>
      <c r="WTV186" s="3"/>
      <c r="WTW186" s="3"/>
      <c r="WTX186" s="3"/>
      <c r="WTY186" s="3"/>
      <c r="WTZ186" s="3"/>
      <c r="WUA186" s="3"/>
      <c r="WUB186" s="3"/>
      <c r="WUC186" s="3"/>
      <c r="WUD186" s="3"/>
      <c r="WUE186" s="3"/>
      <c r="WUF186" s="3"/>
      <c r="WUG186" s="3"/>
      <c r="WUH186" s="3"/>
      <c r="WUI186" s="3"/>
      <c r="WUJ186" s="3"/>
      <c r="WUK186" s="3"/>
      <c r="WUL186" s="3"/>
      <c r="WUM186" s="3"/>
      <c r="WUN186" s="3"/>
      <c r="WUO186" s="3"/>
      <c r="WUP186" s="3"/>
      <c r="WUQ186" s="3"/>
      <c r="WUR186" s="3"/>
      <c r="WUS186" s="3"/>
      <c r="WUT186" s="3"/>
      <c r="WUU186" s="3"/>
      <c r="WUV186" s="3"/>
      <c r="WUW186" s="3"/>
      <c r="WUX186" s="3"/>
      <c r="WUY186" s="3"/>
      <c r="WUZ186" s="3"/>
      <c r="WVA186" s="3"/>
      <c r="WVB186" s="3"/>
      <c r="WVC186" s="3"/>
      <c r="WVD186" s="3"/>
      <c r="WVE186" s="3"/>
      <c r="WVF186" s="3"/>
      <c r="WVG186" s="3"/>
      <c r="WVH186" s="3"/>
      <c r="WVI186" s="3"/>
      <c r="WVJ186" s="3"/>
      <c r="WVK186" s="3"/>
      <c r="WVL186" s="3"/>
      <c r="WVM186" s="3"/>
      <c r="WVN186" s="3"/>
      <c r="WVO186" s="3"/>
      <c r="WVP186" s="3"/>
      <c r="WVQ186" s="3"/>
      <c r="WVR186" s="3"/>
      <c r="WVS186" s="3"/>
      <c r="WVT186" s="3"/>
      <c r="WVU186" s="3"/>
      <c r="WVV186" s="3"/>
      <c r="WVW186" s="3"/>
      <c r="WVX186" s="3"/>
      <c r="WVY186" s="3"/>
      <c r="WVZ186" s="3"/>
      <c r="WWA186" s="3"/>
      <c r="WWB186" s="3"/>
      <c r="WWC186" s="3"/>
      <c r="WWD186" s="3"/>
      <c r="WWE186" s="3"/>
      <c r="WWF186" s="3"/>
      <c r="WWG186" s="3"/>
      <c r="WWH186" s="3"/>
      <c r="WWI186" s="3"/>
      <c r="WWJ186" s="3"/>
      <c r="WWK186" s="3"/>
      <c r="WWL186" s="3"/>
      <c r="WWM186" s="3"/>
      <c r="WWN186" s="3"/>
      <c r="WWO186" s="3"/>
      <c r="WWP186" s="3"/>
      <c r="WWQ186" s="3"/>
      <c r="WWR186" s="3"/>
      <c r="WWS186" s="3"/>
      <c r="WWT186" s="3"/>
      <c r="WWU186" s="3"/>
      <c r="WWV186" s="3"/>
      <c r="WWW186" s="3"/>
      <c r="WWX186" s="3"/>
      <c r="WWY186" s="3"/>
      <c r="WWZ186" s="3"/>
      <c r="WXA186" s="3"/>
      <c r="WXB186" s="3"/>
      <c r="WXC186" s="3"/>
      <c r="WXD186" s="3"/>
      <c r="WXE186" s="3"/>
      <c r="WXF186" s="3"/>
      <c r="WXG186" s="3"/>
      <c r="WXH186" s="3"/>
      <c r="WXI186" s="3"/>
      <c r="WXJ186" s="3"/>
      <c r="WXK186" s="3"/>
      <c r="WXL186" s="3"/>
      <c r="WXM186" s="3"/>
      <c r="WXN186" s="3"/>
      <c r="WXO186" s="3"/>
      <c r="WXP186" s="3"/>
      <c r="WXQ186" s="3"/>
      <c r="WXR186" s="3"/>
      <c r="WXS186" s="3"/>
      <c r="WXT186" s="3"/>
      <c r="WXU186" s="3"/>
      <c r="WXV186" s="3"/>
      <c r="WXW186" s="3"/>
      <c r="WXX186" s="3"/>
      <c r="WXY186" s="3"/>
      <c r="WXZ186" s="3"/>
      <c r="WYA186" s="3"/>
      <c r="WYB186" s="3"/>
      <c r="WYC186" s="3"/>
      <c r="WYD186" s="3"/>
      <c r="WYE186" s="3"/>
      <c r="WYF186" s="3"/>
      <c r="WYG186" s="3"/>
      <c r="WYH186" s="3"/>
      <c r="WYI186" s="3"/>
      <c r="WYJ186" s="3"/>
      <c r="WYK186" s="3"/>
      <c r="WYL186" s="3"/>
      <c r="WYM186" s="3"/>
      <c r="WYN186" s="3"/>
      <c r="WYO186" s="3"/>
      <c r="WYP186" s="3"/>
      <c r="WYQ186" s="3"/>
      <c r="WYR186" s="3"/>
      <c r="WYS186" s="3"/>
      <c r="WYT186" s="3"/>
      <c r="WYU186" s="3"/>
      <c r="WYV186" s="3"/>
      <c r="WYW186" s="3"/>
      <c r="WYX186" s="3"/>
      <c r="WYY186" s="3"/>
      <c r="WYZ186" s="3"/>
      <c r="WZA186" s="3"/>
      <c r="WZB186" s="3"/>
      <c r="WZC186" s="3"/>
      <c r="WZD186" s="3"/>
      <c r="WZE186" s="3"/>
      <c r="WZF186" s="3"/>
      <c r="WZG186" s="3"/>
      <c r="WZH186" s="3"/>
      <c r="WZI186" s="3"/>
      <c r="WZJ186" s="3"/>
      <c r="WZK186" s="3"/>
      <c r="WZL186" s="3"/>
      <c r="WZM186" s="3"/>
      <c r="WZN186" s="3"/>
      <c r="WZO186" s="3"/>
      <c r="WZP186" s="3"/>
      <c r="WZQ186" s="3"/>
      <c r="WZR186" s="3"/>
      <c r="WZS186" s="3"/>
      <c r="WZT186" s="3"/>
      <c r="WZU186" s="3"/>
      <c r="WZV186" s="3"/>
      <c r="WZW186" s="3"/>
      <c r="WZX186" s="3"/>
      <c r="WZY186" s="3"/>
      <c r="WZZ186" s="3"/>
      <c r="XAA186" s="3"/>
      <c r="XAB186" s="3"/>
      <c r="XAC186" s="3"/>
      <c r="XAD186" s="3"/>
      <c r="XAE186" s="3"/>
      <c r="XAF186" s="3"/>
      <c r="XAG186" s="3"/>
      <c r="XAH186" s="3"/>
      <c r="XAI186" s="3"/>
      <c r="XAJ186" s="3"/>
      <c r="XAK186" s="3"/>
      <c r="XAL186" s="3"/>
      <c r="XAM186" s="3"/>
      <c r="XAN186" s="3"/>
      <c r="XAO186" s="3"/>
      <c r="XAP186" s="3"/>
      <c r="XAQ186" s="3"/>
      <c r="XAR186" s="3"/>
      <c r="XAS186" s="3"/>
      <c r="XAT186" s="3"/>
      <c r="XAU186" s="3"/>
      <c r="XAV186" s="3"/>
      <c r="XAW186" s="3"/>
      <c r="XAX186" s="3"/>
      <c r="XAY186" s="3"/>
      <c r="XAZ186" s="3"/>
      <c r="XBA186" s="3"/>
      <c r="XBB186" s="3"/>
      <c r="XBC186" s="3"/>
      <c r="XBD186" s="3"/>
      <c r="XBE186" s="3"/>
      <c r="XBF186" s="3"/>
      <c r="XBG186" s="3"/>
      <c r="XBH186" s="3"/>
      <c r="XBI186" s="3"/>
      <c r="XBJ186" s="3"/>
      <c r="XBK186" s="3"/>
      <c r="XBL186" s="3"/>
      <c r="XBM186" s="3"/>
      <c r="XBN186" s="3"/>
      <c r="XBO186" s="3"/>
      <c r="XBP186" s="3"/>
      <c r="XBQ186" s="3"/>
      <c r="XBR186" s="3"/>
      <c r="XBS186" s="3"/>
      <c r="XBT186" s="3"/>
      <c r="XBU186" s="3"/>
      <c r="XBV186" s="3"/>
      <c r="XBW186" s="3"/>
      <c r="XBX186" s="3"/>
      <c r="XBY186" s="3"/>
      <c r="XBZ186" s="3"/>
      <c r="XCA186" s="3"/>
      <c r="XCB186" s="3"/>
      <c r="XCC186" s="3"/>
      <c r="XCD186" s="3"/>
      <c r="XCE186" s="3"/>
      <c r="XCF186" s="3"/>
      <c r="XCG186" s="3"/>
      <c r="XCH186" s="3"/>
      <c r="XCI186" s="3"/>
      <c r="XCJ186" s="3"/>
      <c r="XCK186" s="3"/>
      <c r="XCL186" s="3"/>
      <c r="XCM186" s="3"/>
      <c r="XCN186" s="3"/>
      <c r="XCO186" s="3"/>
      <c r="XCP186" s="3"/>
      <c r="XCQ186" s="3"/>
      <c r="XCR186" s="3"/>
      <c r="XCS186" s="3"/>
      <c r="XCT186" s="3"/>
      <c r="XCU186" s="3"/>
      <c r="XCV186" s="3"/>
      <c r="XCW186" s="3"/>
      <c r="XCX186" s="3"/>
      <c r="XCY186" s="3"/>
      <c r="XCZ186" s="3"/>
      <c r="XDA186" s="3"/>
      <c r="XDB186" s="3"/>
      <c r="XDC186" s="3"/>
      <c r="XDD186" s="3"/>
      <c r="XDE186" s="3"/>
      <c r="XDF186" s="3"/>
      <c r="XDG186" s="3"/>
      <c r="XDH186" s="3"/>
      <c r="XDI186" s="3"/>
      <c r="XDJ186" s="3"/>
      <c r="XDK186" s="3"/>
      <c r="XDL186" s="3"/>
      <c r="XDM186" s="3"/>
      <c r="XDN186" s="3"/>
      <c r="XDO186" s="3"/>
      <c r="XDP186" s="3"/>
      <c r="XDQ186" s="3"/>
      <c r="XDR186" s="3"/>
      <c r="XDS186" s="3"/>
      <c r="XDT186" s="3"/>
      <c r="XDU186" s="3"/>
      <c r="XDV186" s="3"/>
      <c r="XDW186" s="3"/>
      <c r="XDX186" s="3"/>
      <c r="XDY186" s="3"/>
      <c r="XDZ186" s="3"/>
      <c r="XEA186" s="3"/>
      <c r="XEB186" s="3"/>
      <c r="XEC186" s="3"/>
      <c r="XED186" s="3"/>
      <c r="XEE186" s="3"/>
      <c r="XEF186" s="3"/>
      <c r="XEG186" s="3"/>
      <c r="XEH186" s="3"/>
      <c r="XEI186" s="3"/>
      <c r="XEJ186" s="3"/>
      <c r="XEK186" s="3"/>
      <c r="XEL186" s="3"/>
      <c r="XEM186" s="3"/>
      <c r="XEN186" s="3"/>
      <c r="XEO186" s="3"/>
      <c r="XEP186" s="3"/>
      <c r="XEQ186" s="3"/>
      <c r="XER186" s="3"/>
      <c r="XES186" s="3"/>
      <c r="XET186" s="3"/>
      <c r="XEU186" s="3"/>
      <c r="XEV186" s="3"/>
      <c r="XEW186" s="3"/>
      <c r="XEX186" s="3"/>
      <c r="XEY186" s="3"/>
      <c r="XEZ186" s="3"/>
      <c r="XFA186" s="3"/>
      <c r="XFB186" s="3"/>
      <c r="XFC186" s="3"/>
    </row>
    <row r="187" spans="1:1638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  <c r="AAA187" s="3"/>
      <c r="AAB187" s="3"/>
      <c r="AAC187" s="3"/>
      <c r="AAD187" s="3"/>
      <c r="AAE187" s="3"/>
      <c r="AAF187" s="3"/>
      <c r="AAG187" s="3"/>
      <c r="AAH187" s="3"/>
      <c r="AAI187" s="3"/>
      <c r="AAJ187" s="3"/>
      <c r="AAK187" s="3"/>
      <c r="AAL187" s="3"/>
      <c r="AAM187" s="3"/>
      <c r="AAN187" s="3"/>
      <c r="AAO187" s="3"/>
      <c r="AAP187" s="3"/>
      <c r="AAQ187" s="3"/>
      <c r="AAR187" s="3"/>
      <c r="AAS187" s="3"/>
      <c r="AAT187" s="3"/>
      <c r="AAU187" s="3"/>
      <c r="AAV187" s="3"/>
      <c r="AAW187" s="3"/>
      <c r="AAX187" s="3"/>
      <c r="AAY187" s="3"/>
      <c r="AAZ187" s="3"/>
      <c r="ABA187" s="3"/>
      <c r="ABB187" s="3"/>
      <c r="ABC187" s="3"/>
      <c r="ABD187" s="3"/>
      <c r="ABE187" s="3"/>
      <c r="ABF187" s="3"/>
      <c r="ABG187" s="3"/>
      <c r="ABH187" s="3"/>
      <c r="ABI187" s="3"/>
      <c r="ABJ187" s="3"/>
      <c r="ABK187" s="3"/>
      <c r="ABL187" s="3"/>
      <c r="ABM187" s="3"/>
      <c r="ABN187" s="3"/>
      <c r="ABO187" s="3"/>
      <c r="ABP187" s="3"/>
      <c r="ABQ187" s="3"/>
      <c r="ABR187" s="3"/>
      <c r="ABS187" s="3"/>
      <c r="ABT187" s="3"/>
      <c r="ABU187" s="3"/>
      <c r="ABV187" s="3"/>
      <c r="ABW187" s="3"/>
      <c r="ABX187" s="3"/>
      <c r="ABY187" s="3"/>
      <c r="ABZ187" s="3"/>
      <c r="ACA187" s="3"/>
      <c r="ACB187" s="3"/>
      <c r="ACC187" s="3"/>
      <c r="ACD187" s="3"/>
      <c r="ACE187" s="3"/>
      <c r="ACF187" s="3"/>
      <c r="ACG187" s="3"/>
      <c r="ACH187" s="3"/>
      <c r="ACI187" s="3"/>
      <c r="ACJ187" s="3"/>
      <c r="ACK187" s="3"/>
      <c r="ACL187" s="3"/>
      <c r="ACM187" s="3"/>
      <c r="ACN187" s="3"/>
      <c r="ACO187" s="3"/>
      <c r="ACP187" s="3"/>
      <c r="ACQ187" s="3"/>
      <c r="ACR187" s="3"/>
      <c r="ACS187" s="3"/>
      <c r="ACT187" s="3"/>
      <c r="ACU187" s="3"/>
      <c r="ACV187" s="3"/>
      <c r="ACW187" s="3"/>
      <c r="ACX187" s="3"/>
      <c r="ACY187" s="3"/>
      <c r="ACZ187" s="3"/>
      <c r="ADA187" s="3"/>
      <c r="ADB187" s="3"/>
      <c r="ADC187" s="3"/>
      <c r="ADD187" s="3"/>
      <c r="ADE187" s="3"/>
      <c r="ADF187" s="3"/>
      <c r="ADG187" s="3"/>
      <c r="ADH187" s="3"/>
      <c r="ADI187" s="3"/>
      <c r="ADJ187" s="3"/>
      <c r="ADK187" s="3"/>
      <c r="ADL187" s="3"/>
      <c r="ADM187" s="3"/>
      <c r="ADN187" s="3"/>
      <c r="ADO187" s="3"/>
      <c r="ADP187" s="3"/>
      <c r="ADQ187" s="3"/>
      <c r="ADR187" s="3"/>
      <c r="ADS187" s="3"/>
      <c r="ADT187" s="3"/>
      <c r="ADU187" s="3"/>
      <c r="ADV187" s="3"/>
      <c r="ADW187" s="3"/>
      <c r="ADX187" s="3"/>
      <c r="ADY187" s="3"/>
      <c r="ADZ187" s="3"/>
      <c r="AEA187" s="3"/>
      <c r="AEB187" s="3"/>
      <c r="AEC187" s="3"/>
      <c r="AED187" s="3"/>
      <c r="AEE187" s="3"/>
      <c r="AEF187" s="3"/>
      <c r="AEG187" s="3"/>
      <c r="AEH187" s="3"/>
      <c r="AEI187" s="3"/>
      <c r="AEJ187" s="3"/>
      <c r="AEK187" s="3"/>
      <c r="AEL187" s="3"/>
      <c r="AEM187" s="3"/>
      <c r="AEN187" s="3"/>
      <c r="AEO187" s="3"/>
      <c r="AEP187" s="3"/>
      <c r="AEQ187" s="3"/>
      <c r="AER187" s="3"/>
      <c r="AES187" s="3"/>
      <c r="AET187" s="3"/>
      <c r="AEU187" s="3"/>
      <c r="AEV187" s="3"/>
      <c r="AEW187" s="3"/>
      <c r="AEX187" s="3"/>
      <c r="AEY187" s="3"/>
      <c r="AEZ187" s="3"/>
      <c r="AFA187" s="3"/>
      <c r="AFB187" s="3"/>
      <c r="AFC187" s="3"/>
      <c r="AFD187" s="3"/>
      <c r="AFE187" s="3"/>
      <c r="AFF187" s="3"/>
      <c r="AFG187" s="3"/>
      <c r="AFH187" s="3"/>
      <c r="AFI187" s="3"/>
      <c r="AFJ187" s="3"/>
      <c r="AFK187" s="3"/>
      <c r="AFL187" s="3"/>
      <c r="AFM187" s="3"/>
      <c r="AFN187" s="3"/>
      <c r="AFO187" s="3"/>
      <c r="AFP187" s="3"/>
      <c r="AFQ187" s="3"/>
      <c r="AFR187" s="3"/>
      <c r="AFS187" s="3"/>
      <c r="AFT187" s="3"/>
      <c r="AFU187" s="3"/>
      <c r="AFV187" s="3"/>
      <c r="AFW187" s="3"/>
      <c r="AFX187" s="3"/>
      <c r="AFY187" s="3"/>
      <c r="AFZ187" s="3"/>
      <c r="AGA187" s="3"/>
      <c r="AGB187" s="3"/>
      <c r="AGC187" s="3"/>
      <c r="AGD187" s="3"/>
      <c r="AGE187" s="3"/>
      <c r="AGF187" s="3"/>
      <c r="AGG187" s="3"/>
      <c r="AGH187" s="3"/>
      <c r="AGI187" s="3"/>
      <c r="AGJ187" s="3"/>
      <c r="AGK187" s="3"/>
      <c r="AGL187" s="3"/>
      <c r="AGM187" s="3"/>
      <c r="AGN187" s="3"/>
      <c r="AGO187" s="3"/>
      <c r="AGP187" s="3"/>
      <c r="AGQ187" s="3"/>
      <c r="AGR187" s="3"/>
      <c r="AGS187" s="3"/>
      <c r="AGT187" s="3"/>
      <c r="AGU187" s="3"/>
      <c r="AGV187" s="3"/>
      <c r="AGW187" s="3"/>
      <c r="AGX187" s="3"/>
      <c r="AGY187" s="3"/>
      <c r="AGZ187" s="3"/>
      <c r="AHA187" s="3"/>
      <c r="AHB187" s="3"/>
      <c r="AHC187" s="3"/>
      <c r="AHD187" s="3"/>
      <c r="AHE187" s="3"/>
      <c r="AHF187" s="3"/>
      <c r="AHG187" s="3"/>
      <c r="AHH187" s="3"/>
      <c r="AHI187" s="3"/>
      <c r="AHJ187" s="3"/>
      <c r="AHK187" s="3"/>
      <c r="AHL187" s="3"/>
      <c r="AHM187" s="3"/>
      <c r="AHN187" s="3"/>
      <c r="AHO187" s="3"/>
      <c r="AHP187" s="3"/>
      <c r="AHQ187" s="3"/>
      <c r="AHR187" s="3"/>
      <c r="AHS187" s="3"/>
      <c r="AHT187" s="3"/>
      <c r="AHU187" s="3"/>
      <c r="AHV187" s="3"/>
      <c r="AHW187" s="3"/>
      <c r="AHX187" s="3"/>
      <c r="AHY187" s="3"/>
      <c r="AHZ187" s="3"/>
      <c r="AIA187" s="3"/>
      <c r="AIB187" s="3"/>
      <c r="AIC187" s="3"/>
      <c r="AID187" s="3"/>
      <c r="AIE187" s="3"/>
      <c r="AIF187" s="3"/>
      <c r="AIG187" s="3"/>
      <c r="AIH187" s="3"/>
      <c r="AII187" s="3"/>
      <c r="AIJ187" s="3"/>
      <c r="AIK187" s="3"/>
      <c r="AIL187" s="3"/>
      <c r="AIM187" s="3"/>
      <c r="AIN187" s="3"/>
      <c r="AIO187" s="3"/>
      <c r="AIP187" s="3"/>
      <c r="AIQ187" s="3"/>
      <c r="AIR187" s="3"/>
      <c r="AIS187" s="3"/>
      <c r="AIT187" s="3"/>
      <c r="AIU187" s="3"/>
      <c r="AIV187" s="3"/>
      <c r="AIW187" s="3"/>
      <c r="AIX187" s="3"/>
      <c r="AIY187" s="3"/>
      <c r="AIZ187" s="3"/>
      <c r="AJA187" s="3"/>
      <c r="AJB187" s="3"/>
      <c r="AJC187" s="3"/>
      <c r="AJD187" s="3"/>
      <c r="AJE187" s="3"/>
      <c r="AJF187" s="3"/>
      <c r="AJG187" s="3"/>
      <c r="AJH187" s="3"/>
      <c r="AJI187" s="3"/>
      <c r="AJJ187" s="3"/>
      <c r="AJK187" s="3"/>
      <c r="AJL187" s="3"/>
      <c r="AJM187" s="3"/>
      <c r="AJN187" s="3"/>
      <c r="AJO187" s="3"/>
      <c r="AJP187" s="3"/>
      <c r="AJQ187" s="3"/>
      <c r="AJR187" s="3"/>
      <c r="AJS187" s="3"/>
      <c r="AJT187" s="3"/>
      <c r="AJU187" s="3"/>
      <c r="AJV187" s="3"/>
      <c r="AJW187" s="3"/>
      <c r="AJX187" s="3"/>
      <c r="AJY187" s="3"/>
      <c r="AJZ187" s="3"/>
      <c r="AKA187" s="3"/>
      <c r="AKB187" s="3"/>
      <c r="AKC187" s="3"/>
      <c r="AKD187" s="3"/>
      <c r="AKE187" s="3"/>
      <c r="AKF187" s="3"/>
      <c r="AKG187" s="3"/>
      <c r="AKH187" s="3"/>
      <c r="AKI187" s="3"/>
      <c r="AKJ187" s="3"/>
      <c r="AKK187" s="3"/>
      <c r="AKL187" s="3"/>
      <c r="AKM187" s="3"/>
      <c r="AKN187" s="3"/>
      <c r="AKO187" s="3"/>
      <c r="AKP187" s="3"/>
      <c r="AKQ187" s="3"/>
      <c r="AKR187" s="3"/>
      <c r="AKS187" s="3"/>
      <c r="AKT187" s="3"/>
      <c r="AKU187" s="3"/>
      <c r="AKV187" s="3"/>
      <c r="AKW187" s="3"/>
      <c r="AKX187" s="3"/>
      <c r="AKY187" s="3"/>
      <c r="AKZ187" s="3"/>
      <c r="ALA187" s="3"/>
      <c r="ALB187" s="3"/>
      <c r="ALC187" s="3"/>
      <c r="ALD187" s="3"/>
      <c r="ALE187" s="3"/>
      <c r="ALF187" s="3"/>
      <c r="ALG187" s="3"/>
      <c r="ALH187" s="3"/>
      <c r="ALI187" s="3"/>
      <c r="ALJ187" s="3"/>
      <c r="ALK187" s="3"/>
      <c r="ALL187" s="3"/>
      <c r="ALM187" s="3"/>
      <c r="ALN187" s="3"/>
      <c r="ALO187" s="3"/>
      <c r="ALP187" s="3"/>
      <c r="ALQ187" s="3"/>
      <c r="ALR187" s="3"/>
      <c r="ALS187" s="3"/>
      <c r="ALT187" s="3"/>
      <c r="ALU187" s="3"/>
      <c r="ALV187" s="3"/>
      <c r="ALW187" s="3"/>
      <c r="ALX187" s="3"/>
      <c r="ALY187" s="3"/>
      <c r="ALZ187" s="3"/>
      <c r="AMA187" s="3"/>
      <c r="AMB187" s="3"/>
      <c r="AMC187" s="3"/>
      <c r="AMD187" s="3"/>
      <c r="AME187" s="3"/>
      <c r="AMF187" s="3"/>
      <c r="AMG187" s="3"/>
      <c r="AMH187" s="3"/>
      <c r="AMI187" s="3"/>
      <c r="AMJ187" s="3"/>
      <c r="AMK187" s="3"/>
      <c r="AML187" s="3"/>
      <c r="AMM187" s="3"/>
      <c r="AMN187" s="3"/>
      <c r="AMO187" s="3"/>
      <c r="AMP187" s="3"/>
      <c r="AMQ187" s="3"/>
      <c r="AMR187" s="3"/>
      <c r="AMS187" s="3"/>
      <c r="AMT187" s="3"/>
      <c r="AMU187" s="3"/>
      <c r="AMV187" s="3"/>
      <c r="AMW187" s="3"/>
      <c r="AMX187" s="3"/>
      <c r="AMY187" s="3"/>
      <c r="AMZ187" s="3"/>
      <c r="ANA187" s="3"/>
      <c r="ANB187" s="3"/>
      <c r="ANC187" s="3"/>
      <c r="AND187" s="3"/>
      <c r="ANE187" s="3"/>
      <c r="ANF187" s="3"/>
      <c r="ANG187" s="3"/>
      <c r="ANH187" s="3"/>
      <c r="ANI187" s="3"/>
      <c r="ANJ187" s="3"/>
      <c r="ANK187" s="3"/>
      <c r="ANL187" s="3"/>
      <c r="ANM187" s="3"/>
      <c r="ANN187" s="3"/>
      <c r="ANO187" s="3"/>
      <c r="ANP187" s="3"/>
      <c r="ANQ187" s="3"/>
      <c r="ANR187" s="3"/>
      <c r="ANS187" s="3"/>
      <c r="ANT187" s="3"/>
      <c r="ANU187" s="3"/>
      <c r="ANV187" s="3"/>
      <c r="ANW187" s="3"/>
      <c r="ANX187" s="3"/>
      <c r="ANY187" s="3"/>
      <c r="ANZ187" s="3"/>
      <c r="AOA187" s="3"/>
      <c r="AOB187" s="3"/>
      <c r="AOC187" s="3"/>
      <c r="AOD187" s="3"/>
      <c r="AOE187" s="3"/>
      <c r="AOF187" s="3"/>
      <c r="AOG187" s="3"/>
      <c r="AOH187" s="3"/>
      <c r="AOI187" s="3"/>
      <c r="AOJ187" s="3"/>
      <c r="AOK187" s="3"/>
      <c r="AOL187" s="3"/>
      <c r="AOM187" s="3"/>
      <c r="AON187" s="3"/>
      <c r="AOO187" s="3"/>
      <c r="AOP187" s="3"/>
      <c r="AOQ187" s="3"/>
      <c r="AOR187" s="3"/>
      <c r="AOS187" s="3"/>
      <c r="AOT187" s="3"/>
      <c r="AOU187" s="3"/>
      <c r="AOV187" s="3"/>
      <c r="AOW187" s="3"/>
      <c r="AOX187" s="3"/>
      <c r="AOY187" s="3"/>
      <c r="AOZ187" s="3"/>
      <c r="APA187" s="3"/>
      <c r="APB187" s="3"/>
      <c r="APC187" s="3"/>
      <c r="APD187" s="3"/>
      <c r="APE187" s="3"/>
      <c r="APF187" s="3"/>
      <c r="APG187" s="3"/>
      <c r="APH187" s="3"/>
      <c r="API187" s="3"/>
      <c r="APJ187" s="3"/>
      <c r="APK187" s="3"/>
      <c r="APL187" s="3"/>
      <c r="APM187" s="3"/>
      <c r="APN187" s="3"/>
      <c r="APO187" s="3"/>
      <c r="APP187" s="3"/>
      <c r="APQ187" s="3"/>
      <c r="APR187" s="3"/>
      <c r="APS187" s="3"/>
      <c r="APT187" s="3"/>
      <c r="APU187" s="3"/>
      <c r="APV187" s="3"/>
      <c r="APW187" s="3"/>
      <c r="APX187" s="3"/>
      <c r="APY187" s="3"/>
      <c r="APZ187" s="3"/>
      <c r="AQA187" s="3"/>
      <c r="AQB187" s="3"/>
      <c r="AQC187" s="3"/>
      <c r="AQD187" s="3"/>
      <c r="AQE187" s="3"/>
      <c r="AQF187" s="3"/>
      <c r="AQG187" s="3"/>
      <c r="AQH187" s="3"/>
      <c r="AQI187" s="3"/>
      <c r="AQJ187" s="3"/>
      <c r="AQK187" s="3"/>
      <c r="AQL187" s="3"/>
      <c r="AQM187" s="3"/>
      <c r="AQN187" s="3"/>
      <c r="AQO187" s="3"/>
      <c r="AQP187" s="3"/>
      <c r="AQQ187" s="3"/>
      <c r="AQR187" s="3"/>
      <c r="AQS187" s="3"/>
      <c r="AQT187" s="3"/>
      <c r="AQU187" s="3"/>
      <c r="AQV187" s="3"/>
      <c r="AQW187" s="3"/>
      <c r="AQX187" s="3"/>
      <c r="AQY187" s="3"/>
      <c r="AQZ187" s="3"/>
      <c r="ARA187" s="3"/>
      <c r="ARB187" s="3"/>
      <c r="ARC187" s="3"/>
      <c r="ARD187" s="3"/>
      <c r="ARE187" s="3"/>
      <c r="ARF187" s="3"/>
      <c r="ARG187" s="3"/>
      <c r="ARH187" s="3"/>
      <c r="ARI187" s="3"/>
      <c r="ARJ187" s="3"/>
      <c r="ARK187" s="3"/>
      <c r="ARL187" s="3"/>
      <c r="ARM187" s="3"/>
      <c r="ARN187" s="3"/>
      <c r="ARO187" s="3"/>
      <c r="ARP187" s="3"/>
      <c r="ARQ187" s="3"/>
      <c r="ARR187" s="3"/>
      <c r="ARS187" s="3"/>
      <c r="ART187" s="3"/>
      <c r="ARU187" s="3"/>
      <c r="ARV187" s="3"/>
      <c r="ARW187" s="3"/>
      <c r="ARX187" s="3"/>
      <c r="ARY187" s="3"/>
      <c r="ARZ187" s="3"/>
      <c r="ASA187" s="3"/>
      <c r="ASB187" s="3"/>
      <c r="ASC187" s="3"/>
      <c r="ASD187" s="3"/>
      <c r="ASE187" s="3"/>
      <c r="ASF187" s="3"/>
      <c r="ASG187" s="3"/>
      <c r="ASH187" s="3"/>
      <c r="ASI187" s="3"/>
      <c r="ASJ187" s="3"/>
      <c r="ASK187" s="3"/>
      <c r="ASL187" s="3"/>
      <c r="ASM187" s="3"/>
      <c r="ASN187" s="3"/>
      <c r="ASO187" s="3"/>
      <c r="ASP187" s="3"/>
      <c r="ASQ187" s="3"/>
      <c r="ASR187" s="3"/>
      <c r="ASS187" s="3"/>
      <c r="AST187" s="3"/>
      <c r="ASU187" s="3"/>
      <c r="ASV187" s="3"/>
      <c r="ASW187" s="3"/>
      <c r="ASX187" s="3"/>
      <c r="ASY187" s="3"/>
      <c r="ASZ187" s="3"/>
      <c r="ATA187" s="3"/>
      <c r="ATB187" s="3"/>
      <c r="ATC187" s="3"/>
      <c r="ATD187" s="3"/>
      <c r="ATE187" s="3"/>
      <c r="ATF187" s="3"/>
      <c r="ATG187" s="3"/>
      <c r="ATH187" s="3"/>
      <c r="ATI187" s="3"/>
      <c r="ATJ187" s="3"/>
      <c r="ATK187" s="3"/>
      <c r="ATL187" s="3"/>
      <c r="ATM187" s="3"/>
      <c r="ATN187" s="3"/>
      <c r="ATO187" s="3"/>
      <c r="ATP187" s="3"/>
      <c r="ATQ187" s="3"/>
      <c r="ATR187" s="3"/>
      <c r="ATS187" s="3"/>
      <c r="ATT187" s="3"/>
      <c r="ATU187" s="3"/>
      <c r="ATV187" s="3"/>
      <c r="ATW187" s="3"/>
      <c r="ATX187" s="3"/>
      <c r="ATY187" s="3"/>
      <c r="ATZ187" s="3"/>
      <c r="AUA187" s="3"/>
      <c r="AUB187" s="3"/>
      <c r="AUC187" s="3"/>
      <c r="AUD187" s="3"/>
      <c r="AUE187" s="3"/>
      <c r="AUF187" s="3"/>
      <c r="AUG187" s="3"/>
      <c r="AUH187" s="3"/>
      <c r="AUI187" s="3"/>
      <c r="AUJ187" s="3"/>
      <c r="AUK187" s="3"/>
      <c r="AUL187" s="3"/>
      <c r="AUM187" s="3"/>
      <c r="AUN187" s="3"/>
      <c r="AUO187" s="3"/>
      <c r="AUP187" s="3"/>
      <c r="AUQ187" s="3"/>
      <c r="AUR187" s="3"/>
      <c r="AUS187" s="3"/>
      <c r="AUT187" s="3"/>
      <c r="AUU187" s="3"/>
      <c r="AUV187" s="3"/>
      <c r="AUW187" s="3"/>
      <c r="AUX187" s="3"/>
      <c r="AUY187" s="3"/>
      <c r="AUZ187" s="3"/>
      <c r="AVA187" s="3"/>
      <c r="AVB187" s="3"/>
      <c r="AVC187" s="3"/>
      <c r="AVD187" s="3"/>
      <c r="AVE187" s="3"/>
      <c r="AVF187" s="3"/>
      <c r="AVG187" s="3"/>
      <c r="AVH187" s="3"/>
      <c r="AVI187" s="3"/>
      <c r="AVJ187" s="3"/>
      <c r="AVK187" s="3"/>
      <c r="AVL187" s="3"/>
      <c r="AVM187" s="3"/>
      <c r="AVN187" s="3"/>
      <c r="AVO187" s="3"/>
      <c r="AVP187" s="3"/>
      <c r="AVQ187" s="3"/>
      <c r="AVR187" s="3"/>
      <c r="AVS187" s="3"/>
      <c r="AVT187" s="3"/>
      <c r="AVU187" s="3"/>
      <c r="AVV187" s="3"/>
      <c r="AVW187" s="3"/>
      <c r="AVX187" s="3"/>
      <c r="AVY187" s="3"/>
      <c r="AVZ187" s="3"/>
      <c r="AWA187" s="3"/>
      <c r="AWB187" s="3"/>
      <c r="AWC187" s="3"/>
      <c r="AWD187" s="3"/>
      <c r="AWE187" s="3"/>
      <c r="AWF187" s="3"/>
      <c r="AWG187" s="3"/>
      <c r="AWH187" s="3"/>
      <c r="AWI187" s="3"/>
      <c r="AWJ187" s="3"/>
      <c r="AWK187" s="3"/>
      <c r="AWL187" s="3"/>
      <c r="AWM187" s="3"/>
      <c r="AWN187" s="3"/>
      <c r="AWO187" s="3"/>
      <c r="AWP187" s="3"/>
      <c r="AWQ187" s="3"/>
      <c r="AWR187" s="3"/>
      <c r="AWS187" s="3"/>
      <c r="AWT187" s="3"/>
      <c r="AWU187" s="3"/>
      <c r="AWV187" s="3"/>
      <c r="AWW187" s="3"/>
      <c r="AWX187" s="3"/>
      <c r="AWY187" s="3"/>
      <c r="AWZ187" s="3"/>
      <c r="AXA187" s="3"/>
      <c r="AXB187" s="3"/>
      <c r="AXC187" s="3"/>
      <c r="AXD187" s="3"/>
      <c r="AXE187" s="3"/>
      <c r="AXF187" s="3"/>
      <c r="AXG187" s="3"/>
      <c r="AXH187" s="3"/>
      <c r="AXI187" s="3"/>
      <c r="AXJ187" s="3"/>
      <c r="AXK187" s="3"/>
      <c r="AXL187" s="3"/>
      <c r="AXM187" s="3"/>
      <c r="AXN187" s="3"/>
      <c r="AXO187" s="3"/>
      <c r="AXP187" s="3"/>
      <c r="AXQ187" s="3"/>
      <c r="AXR187" s="3"/>
      <c r="AXS187" s="3"/>
      <c r="AXT187" s="3"/>
      <c r="AXU187" s="3"/>
      <c r="AXV187" s="3"/>
      <c r="AXW187" s="3"/>
      <c r="AXX187" s="3"/>
      <c r="AXY187" s="3"/>
      <c r="AXZ187" s="3"/>
      <c r="AYA187" s="3"/>
      <c r="AYB187" s="3"/>
      <c r="AYC187" s="3"/>
      <c r="AYD187" s="3"/>
      <c r="AYE187" s="3"/>
      <c r="AYF187" s="3"/>
      <c r="AYG187" s="3"/>
      <c r="AYH187" s="3"/>
      <c r="AYI187" s="3"/>
      <c r="AYJ187" s="3"/>
      <c r="AYK187" s="3"/>
      <c r="AYL187" s="3"/>
      <c r="AYM187" s="3"/>
      <c r="AYN187" s="3"/>
      <c r="AYO187" s="3"/>
      <c r="AYP187" s="3"/>
      <c r="AYQ187" s="3"/>
      <c r="AYR187" s="3"/>
      <c r="AYS187" s="3"/>
      <c r="AYT187" s="3"/>
      <c r="AYU187" s="3"/>
      <c r="AYV187" s="3"/>
      <c r="AYW187" s="3"/>
      <c r="AYX187" s="3"/>
      <c r="AYY187" s="3"/>
      <c r="AYZ187" s="3"/>
      <c r="AZA187" s="3"/>
      <c r="AZB187" s="3"/>
      <c r="AZC187" s="3"/>
      <c r="AZD187" s="3"/>
      <c r="AZE187" s="3"/>
      <c r="AZF187" s="3"/>
      <c r="AZG187" s="3"/>
      <c r="AZH187" s="3"/>
      <c r="AZI187" s="3"/>
      <c r="AZJ187" s="3"/>
      <c r="AZK187" s="3"/>
      <c r="AZL187" s="3"/>
      <c r="AZM187" s="3"/>
      <c r="AZN187" s="3"/>
      <c r="AZO187" s="3"/>
      <c r="AZP187" s="3"/>
      <c r="AZQ187" s="3"/>
      <c r="AZR187" s="3"/>
      <c r="AZS187" s="3"/>
      <c r="AZT187" s="3"/>
      <c r="AZU187" s="3"/>
      <c r="AZV187" s="3"/>
      <c r="AZW187" s="3"/>
      <c r="AZX187" s="3"/>
      <c r="AZY187" s="3"/>
      <c r="AZZ187" s="3"/>
      <c r="BAA187" s="3"/>
      <c r="BAB187" s="3"/>
      <c r="BAC187" s="3"/>
      <c r="BAD187" s="3"/>
      <c r="BAE187" s="3"/>
      <c r="BAF187" s="3"/>
      <c r="BAG187" s="3"/>
      <c r="BAH187" s="3"/>
      <c r="BAI187" s="3"/>
      <c r="BAJ187" s="3"/>
      <c r="BAK187" s="3"/>
      <c r="BAL187" s="3"/>
      <c r="BAM187" s="3"/>
      <c r="BAN187" s="3"/>
      <c r="BAO187" s="3"/>
      <c r="BAP187" s="3"/>
      <c r="BAQ187" s="3"/>
      <c r="BAR187" s="3"/>
      <c r="BAS187" s="3"/>
      <c r="BAT187" s="3"/>
      <c r="BAU187" s="3"/>
      <c r="BAV187" s="3"/>
      <c r="BAW187" s="3"/>
      <c r="BAX187" s="3"/>
      <c r="BAY187" s="3"/>
      <c r="BAZ187" s="3"/>
      <c r="BBA187" s="3"/>
      <c r="BBB187" s="3"/>
      <c r="BBC187" s="3"/>
      <c r="BBD187" s="3"/>
      <c r="BBE187" s="3"/>
      <c r="BBF187" s="3"/>
      <c r="BBG187" s="3"/>
      <c r="BBH187" s="3"/>
      <c r="BBI187" s="3"/>
      <c r="BBJ187" s="3"/>
      <c r="BBK187" s="3"/>
      <c r="BBL187" s="3"/>
      <c r="BBM187" s="3"/>
      <c r="BBN187" s="3"/>
      <c r="BBO187" s="3"/>
      <c r="BBP187" s="3"/>
      <c r="BBQ187" s="3"/>
      <c r="BBR187" s="3"/>
      <c r="BBS187" s="3"/>
      <c r="BBT187" s="3"/>
      <c r="BBU187" s="3"/>
      <c r="BBV187" s="3"/>
      <c r="BBW187" s="3"/>
      <c r="BBX187" s="3"/>
      <c r="BBY187" s="3"/>
      <c r="BBZ187" s="3"/>
      <c r="BCA187" s="3"/>
      <c r="BCB187" s="3"/>
      <c r="BCC187" s="3"/>
      <c r="BCD187" s="3"/>
      <c r="BCE187" s="3"/>
      <c r="BCF187" s="3"/>
      <c r="BCG187" s="3"/>
      <c r="BCH187" s="3"/>
      <c r="BCI187" s="3"/>
      <c r="BCJ187" s="3"/>
      <c r="BCK187" s="3"/>
      <c r="BCL187" s="3"/>
      <c r="BCM187" s="3"/>
      <c r="BCN187" s="3"/>
      <c r="BCO187" s="3"/>
      <c r="BCP187" s="3"/>
      <c r="BCQ187" s="3"/>
      <c r="BCR187" s="3"/>
      <c r="BCS187" s="3"/>
      <c r="BCT187" s="3"/>
      <c r="BCU187" s="3"/>
      <c r="BCV187" s="3"/>
      <c r="BCW187" s="3"/>
      <c r="BCX187" s="3"/>
      <c r="BCY187" s="3"/>
      <c r="BCZ187" s="3"/>
      <c r="BDA187" s="3"/>
      <c r="BDB187" s="3"/>
      <c r="BDC187" s="3"/>
      <c r="BDD187" s="3"/>
      <c r="BDE187" s="3"/>
      <c r="BDF187" s="3"/>
      <c r="BDG187" s="3"/>
      <c r="BDH187" s="3"/>
      <c r="BDI187" s="3"/>
      <c r="BDJ187" s="3"/>
      <c r="BDK187" s="3"/>
      <c r="BDL187" s="3"/>
      <c r="BDM187" s="3"/>
      <c r="BDN187" s="3"/>
      <c r="BDO187" s="3"/>
      <c r="BDP187" s="3"/>
      <c r="BDQ187" s="3"/>
      <c r="BDR187" s="3"/>
      <c r="BDS187" s="3"/>
      <c r="BDT187" s="3"/>
      <c r="BDU187" s="3"/>
      <c r="BDV187" s="3"/>
      <c r="BDW187" s="3"/>
      <c r="BDX187" s="3"/>
      <c r="BDY187" s="3"/>
      <c r="BDZ187" s="3"/>
      <c r="BEA187" s="3"/>
      <c r="BEB187" s="3"/>
      <c r="BEC187" s="3"/>
      <c r="BED187" s="3"/>
      <c r="BEE187" s="3"/>
      <c r="BEF187" s="3"/>
      <c r="BEG187" s="3"/>
      <c r="BEH187" s="3"/>
      <c r="BEI187" s="3"/>
      <c r="BEJ187" s="3"/>
      <c r="BEK187" s="3"/>
      <c r="BEL187" s="3"/>
      <c r="BEM187" s="3"/>
      <c r="BEN187" s="3"/>
      <c r="BEO187" s="3"/>
      <c r="BEP187" s="3"/>
      <c r="BEQ187" s="3"/>
      <c r="BER187" s="3"/>
      <c r="BES187" s="3"/>
      <c r="BET187" s="3"/>
      <c r="BEU187" s="3"/>
      <c r="BEV187" s="3"/>
      <c r="BEW187" s="3"/>
      <c r="BEX187" s="3"/>
      <c r="BEY187" s="3"/>
      <c r="BEZ187" s="3"/>
      <c r="BFA187" s="3"/>
      <c r="BFB187" s="3"/>
      <c r="BFC187" s="3"/>
      <c r="BFD187" s="3"/>
      <c r="BFE187" s="3"/>
      <c r="BFF187" s="3"/>
      <c r="BFG187" s="3"/>
      <c r="BFH187" s="3"/>
      <c r="BFI187" s="3"/>
      <c r="BFJ187" s="3"/>
      <c r="BFK187" s="3"/>
      <c r="BFL187" s="3"/>
      <c r="BFM187" s="3"/>
      <c r="BFN187" s="3"/>
      <c r="BFO187" s="3"/>
      <c r="BFP187" s="3"/>
      <c r="BFQ187" s="3"/>
      <c r="BFR187" s="3"/>
      <c r="BFS187" s="3"/>
      <c r="BFT187" s="3"/>
      <c r="BFU187" s="3"/>
      <c r="BFV187" s="3"/>
      <c r="BFW187" s="3"/>
      <c r="BFX187" s="3"/>
      <c r="BFY187" s="3"/>
      <c r="BFZ187" s="3"/>
      <c r="BGA187" s="3"/>
      <c r="BGB187" s="3"/>
      <c r="BGC187" s="3"/>
      <c r="BGD187" s="3"/>
      <c r="BGE187" s="3"/>
      <c r="BGF187" s="3"/>
      <c r="BGG187" s="3"/>
      <c r="BGH187" s="3"/>
      <c r="BGI187" s="3"/>
      <c r="BGJ187" s="3"/>
      <c r="BGK187" s="3"/>
      <c r="BGL187" s="3"/>
      <c r="BGM187" s="3"/>
      <c r="BGN187" s="3"/>
      <c r="BGO187" s="3"/>
      <c r="BGP187" s="3"/>
      <c r="BGQ187" s="3"/>
      <c r="BGR187" s="3"/>
      <c r="BGS187" s="3"/>
      <c r="BGT187" s="3"/>
      <c r="BGU187" s="3"/>
      <c r="BGV187" s="3"/>
      <c r="BGW187" s="3"/>
      <c r="BGX187" s="3"/>
      <c r="BGY187" s="3"/>
      <c r="BGZ187" s="3"/>
      <c r="BHA187" s="3"/>
      <c r="BHB187" s="3"/>
      <c r="BHC187" s="3"/>
      <c r="BHD187" s="3"/>
      <c r="BHE187" s="3"/>
      <c r="BHF187" s="3"/>
      <c r="BHG187" s="3"/>
      <c r="BHH187" s="3"/>
      <c r="BHI187" s="3"/>
      <c r="BHJ187" s="3"/>
      <c r="BHK187" s="3"/>
      <c r="BHL187" s="3"/>
      <c r="BHM187" s="3"/>
      <c r="BHN187" s="3"/>
      <c r="BHO187" s="3"/>
      <c r="BHP187" s="3"/>
      <c r="BHQ187" s="3"/>
      <c r="BHR187" s="3"/>
      <c r="BHS187" s="3"/>
      <c r="BHT187" s="3"/>
      <c r="BHU187" s="3"/>
      <c r="BHV187" s="3"/>
      <c r="BHW187" s="3"/>
      <c r="BHX187" s="3"/>
      <c r="BHY187" s="3"/>
      <c r="BHZ187" s="3"/>
      <c r="BIA187" s="3"/>
      <c r="BIB187" s="3"/>
      <c r="BIC187" s="3"/>
      <c r="BID187" s="3"/>
      <c r="BIE187" s="3"/>
      <c r="BIF187" s="3"/>
      <c r="BIG187" s="3"/>
      <c r="BIH187" s="3"/>
      <c r="BII187" s="3"/>
      <c r="BIJ187" s="3"/>
      <c r="BIK187" s="3"/>
      <c r="BIL187" s="3"/>
      <c r="BIM187" s="3"/>
      <c r="BIN187" s="3"/>
      <c r="BIO187" s="3"/>
      <c r="BIP187" s="3"/>
      <c r="BIQ187" s="3"/>
      <c r="BIR187" s="3"/>
      <c r="BIS187" s="3"/>
      <c r="BIT187" s="3"/>
      <c r="BIU187" s="3"/>
      <c r="BIV187" s="3"/>
      <c r="BIW187" s="3"/>
      <c r="BIX187" s="3"/>
      <c r="BIY187" s="3"/>
      <c r="BIZ187" s="3"/>
      <c r="BJA187" s="3"/>
      <c r="BJB187" s="3"/>
      <c r="BJC187" s="3"/>
      <c r="BJD187" s="3"/>
      <c r="BJE187" s="3"/>
      <c r="BJF187" s="3"/>
      <c r="BJG187" s="3"/>
      <c r="BJH187" s="3"/>
      <c r="BJI187" s="3"/>
      <c r="BJJ187" s="3"/>
      <c r="BJK187" s="3"/>
      <c r="BJL187" s="3"/>
      <c r="BJM187" s="3"/>
      <c r="BJN187" s="3"/>
      <c r="BJO187" s="3"/>
      <c r="BJP187" s="3"/>
      <c r="BJQ187" s="3"/>
      <c r="BJR187" s="3"/>
      <c r="BJS187" s="3"/>
      <c r="BJT187" s="3"/>
      <c r="BJU187" s="3"/>
      <c r="BJV187" s="3"/>
      <c r="BJW187" s="3"/>
      <c r="BJX187" s="3"/>
      <c r="BJY187" s="3"/>
      <c r="BJZ187" s="3"/>
      <c r="BKA187" s="3"/>
      <c r="BKB187" s="3"/>
      <c r="BKC187" s="3"/>
      <c r="BKD187" s="3"/>
      <c r="BKE187" s="3"/>
      <c r="BKF187" s="3"/>
      <c r="BKG187" s="3"/>
      <c r="BKH187" s="3"/>
      <c r="BKI187" s="3"/>
      <c r="BKJ187" s="3"/>
      <c r="BKK187" s="3"/>
      <c r="BKL187" s="3"/>
      <c r="BKM187" s="3"/>
      <c r="BKN187" s="3"/>
      <c r="BKO187" s="3"/>
      <c r="BKP187" s="3"/>
      <c r="BKQ187" s="3"/>
      <c r="BKR187" s="3"/>
      <c r="BKS187" s="3"/>
      <c r="BKT187" s="3"/>
      <c r="BKU187" s="3"/>
      <c r="BKV187" s="3"/>
      <c r="BKW187" s="3"/>
      <c r="BKX187" s="3"/>
      <c r="BKY187" s="3"/>
      <c r="BKZ187" s="3"/>
      <c r="BLA187" s="3"/>
      <c r="BLB187" s="3"/>
      <c r="BLC187" s="3"/>
      <c r="BLD187" s="3"/>
      <c r="BLE187" s="3"/>
      <c r="BLF187" s="3"/>
      <c r="BLG187" s="3"/>
      <c r="BLH187" s="3"/>
      <c r="BLI187" s="3"/>
      <c r="BLJ187" s="3"/>
      <c r="BLK187" s="3"/>
      <c r="BLL187" s="3"/>
      <c r="BLM187" s="3"/>
      <c r="BLN187" s="3"/>
      <c r="BLO187" s="3"/>
      <c r="BLP187" s="3"/>
      <c r="BLQ187" s="3"/>
      <c r="BLR187" s="3"/>
      <c r="BLS187" s="3"/>
      <c r="BLT187" s="3"/>
      <c r="BLU187" s="3"/>
      <c r="BLV187" s="3"/>
      <c r="BLW187" s="3"/>
      <c r="BLX187" s="3"/>
      <c r="BLY187" s="3"/>
      <c r="BLZ187" s="3"/>
      <c r="BMA187" s="3"/>
      <c r="BMB187" s="3"/>
      <c r="BMC187" s="3"/>
      <c r="BMD187" s="3"/>
      <c r="BME187" s="3"/>
      <c r="BMF187" s="3"/>
      <c r="BMG187" s="3"/>
      <c r="BMH187" s="3"/>
      <c r="BMI187" s="3"/>
      <c r="BMJ187" s="3"/>
      <c r="BMK187" s="3"/>
      <c r="BML187" s="3"/>
      <c r="BMM187" s="3"/>
      <c r="BMN187" s="3"/>
      <c r="BMO187" s="3"/>
      <c r="BMP187" s="3"/>
      <c r="BMQ187" s="3"/>
      <c r="BMR187" s="3"/>
      <c r="BMS187" s="3"/>
      <c r="BMT187" s="3"/>
      <c r="BMU187" s="3"/>
      <c r="BMV187" s="3"/>
      <c r="BMW187" s="3"/>
      <c r="BMX187" s="3"/>
      <c r="BMY187" s="3"/>
      <c r="BMZ187" s="3"/>
      <c r="BNA187" s="3"/>
      <c r="BNB187" s="3"/>
      <c r="BNC187" s="3"/>
      <c r="BND187" s="3"/>
      <c r="BNE187" s="3"/>
      <c r="BNF187" s="3"/>
      <c r="BNG187" s="3"/>
      <c r="BNH187" s="3"/>
      <c r="BNI187" s="3"/>
      <c r="BNJ187" s="3"/>
      <c r="BNK187" s="3"/>
      <c r="BNL187" s="3"/>
      <c r="BNM187" s="3"/>
      <c r="BNN187" s="3"/>
      <c r="BNO187" s="3"/>
      <c r="BNP187" s="3"/>
      <c r="BNQ187" s="3"/>
      <c r="BNR187" s="3"/>
      <c r="BNS187" s="3"/>
      <c r="BNT187" s="3"/>
      <c r="BNU187" s="3"/>
      <c r="BNV187" s="3"/>
      <c r="BNW187" s="3"/>
      <c r="BNX187" s="3"/>
      <c r="BNY187" s="3"/>
      <c r="BNZ187" s="3"/>
      <c r="BOA187" s="3"/>
      <c r="BOB187" s="3"/>
      <c r="BOC187" s="3"/>
      <c r="BOD187" s="3"/>
      <c r="BOE187" s="3"/>
      <c r="BOF187" s="3"/>
      <c r="BOG187" s="3"/>
      <c r="BOH187" s="3"/>
      <c r="BOI187" s="3"/>
      <c r="BOJ187" s="3"/>
      <c r="BOK187" s="3"/>
      <c r="BOL187" s="3"/>
      <c r="BOM187" s="3"/>
      <c r="BON187" s="3"/>
      <c r="BOO187" s="3"/>
      <c r="BOP187" s="3"/>
      <c r="BOQ187" s="3"/>
      <c r="BOR187" s="3"/>
      <c r="BOS187" s="3"/>
      <c r="BOT187" s="3"/>
      <c r="BOU187" s="3"/>
      <c r="BOV187" s="3"/>
      <c r="BOW187" s="3"/>
      <c r="BOX187" s="3"/>
      <c r="BOY187" s="3"/>
      <c r="BOZ187" s="3"/>
      <c r="BPA187" s="3"/>
      <c r="BPB187" s="3"/>
      <c r="BPC187" s="3"/>
      <c r="BPD187" s="3"/>
      <c r="BPE187" s="3"/>
      <c r="BPF187" s="3"/>
      <c r="BPG187" s="3"/>
      <c r="BPH187" s="3"/>
      <c r="BPI187" s="3"/>
      <c r="BPJ187" s="3"/>
      <c r="BPK187" s="3"/>
      <c r="BPL187" s="3"/>
      <c r="BPM187" s="3"/>
      <c r="BPN187" s="3"/>
      <c r="BPO187" s="3"/>
      <c r="BPP187" s="3"/>
      <c r="BPQ187" s="3"/>
      <c r="BPR187" s="3"/>
      <c r="BPS187" s="3"/>
      <c r="BPT187" s="3"/>
      <c r="BPU187" s="3"/>
      <c r="BPV187" s="3"/>
      <c r="BPW187" s="3"/>
      <c r="BPX187" s="3"/>
      <c r="BPY187" s="3"/>
      <c r="BPZ187" s="3"/>
      <c r="BQA187" s="3"/>
      <c r="BQB187" s="3"/>
      <c r="BQC187" s="3"/>
      <c r="BQD187" s="3"/>
      <c r="BQE187" s="3"/>
      <c r="BQF187" s="3"/>
      <c r="BQG187" s="3"/>
      <c r="BQH187" s="3"/>
      <c r="BQI187" s="3"/>
      <c r="BQJ187" s="3"/>
      <c r="BQK187" s="3"/>
      <c r="BQL187" s="3"/>
      <c r="BQM187" s="3"/>
      <c r="BQN187" s="3"/>
      <c r="BQO187" s="3"/>
      <c r="BQP187" s="3"/>
      <c r="BQQ187" s="3"/>
      <c r="BQR187" s="3"/>
      <c r="BQS187" s="3"/>
      <c r="BQT187" s="3"/>
      <c r="BQU187" s="3"/>
      <c r="BQV187" s="3"/>
      <c r="BQW187" s="3"/>
      <c r="BQX187" s="3"/>
      <c r="BQY187" s="3"/>
      <c r="BQZ187" s="3"/>
      <c r="BRA187" s="3"/>
      <c r="BRB187" s="3"/>
      <c r="BRC187" s="3"/>
      <c r="BRD187" s="3"/>
      <c r="BRE187" s="3"/>
      <c r="BRF187" s="3"/>
      <c r="BRG187" s="3"/>
      <c r="BRH187" s="3"/>
      <c r="BRI187" s="3"/>
      <c r="BRJ187" s="3"/>
      <c r="BRK187" s="3"/>
      <c r="BRL187" s="3"/>
      <c r="BRM187" s="3"/>
      <c r="BRN187" s="3"/>
      <c r="BRO187" s="3"/>
      <c r="BRP187" s="3"/>
      <c r="BRQ187" s="3"/>
      <c r="BRR187" s="3"/>
      <c r="BRS187" s="3"/>
      <c r="BRT187" s="3"/>
      <c r="BRU187" s="3"/>
      <c r="BRV187" s="3"/>
      <c r="BRW187" s="3"/>
      <c r="BRX187" s="3"/>
      <c r="BRY187" s="3"/>
      <c r="BRZ187" s="3"/>
      <c r="BSA187" s="3"/>
      <c r="BSB187" s="3"/>
      <c r="BSC187" s="3"/>
      <c r="BSD187" s="3"/>
      <c r="BSE187" s="3"/>
      <c r="BSF187" s="3"/>
      <c r="BSG187" s="3"/>
      <c r="BSH187" s="3"/>
      <c r="BSI187" s="3"/>
      <c r="BSJ187" s="3"/>
      <c r="BSK187" s="3"/>
      <c r="BSL187" s="3"/>
      <c r="BSM187" s="3"/>
      <c r="BSN187" s="3"/>
      <c r="BSO187" s="3"/>
      <c r="BSP187" s="3"/>
      <c r="BSQ187" s="3"/>
      <c r="BSR187" s="3"/>
      <c r="BSS187" s="3"/>
      <c r="BST187" s="3"/>
      <c r="BSU187" s="3"/>
      <c r="BSV187" s="3"/>
      <c r="BSW187" s="3"/>
      <c r="BSX187" s="3"/>
      <c r="BSY187" s="3"/>
      <c r="BSZ187" s="3"/>
      <c r="BTA187" s="3"/>
      <c r="BTB187" s="3"/>
      <c r="BTC187" s="3"/>
      <c r="BTD187" s="3"/>
      <c r="BTE187" s="3"/>
      <c r="BTF187" s="3"/>
      <c r="BTG187" s="3"/>
      <c r="BTH187" s="3"/>
      <c r="BTI187" s="3"/>
      <c r="BTJ187" s="3"/>
      <c r="BTK187" s="3"/>
      <c r="BTL187" s="3"/>
      <c r="BTM187" s="3"/>
      <c r="BTN187" s="3"/>
      <c r="BTO187" s="3"/>
      <c r="BTP187" s="3"/>
      <c r="BTQ187" s="3"/>
      <c r="BTR187" s="3"/>
      <c r="BTS187" s="3"/>
      <c r="BTT187" s="3"/>
      <c r="BTU187" s="3"/>
      <c r="BTV187" s="3"/>
      <c r="BTW187" s="3"/>
      <c r="BTX187" s="3"/>
      <c r="BTY187" s="3"/>
      <c r="BTZ187" s="3"/>
      <c r="BUA187" s="3"/>
      <c r="BUB187" s="3"/>
      <c r="BUC187" s="3"/>
      <c r="BUD187" s="3"/>
      <c r="BUE187" s="3"/>
      <c r="BUF187" s="3"/>
      <c r="BUG187" s="3"/>
      <c r="BUH187" s="3"/>
      <c r="BUI187" s="3"/>
      <c r="BUJ187" s="3"/>
      <c r="BUK187" s="3"/>
      <c r="BUL187" s="3"/>
      <c r="BUM187" s="3"/>
      <c r="BUN187" s="3"/>
      <c r="BUO187" s="3"/>
      <c r="BUP187" s="3"/>
      <c r="BUQ187" s="3"/>
      <c r="BUR187" s="3"/>
      <c r="BUS187" s="3"/>
      <c r="BUT187" s="3"/>
      <c r="BUU187" s="3"/>
      <c r="BUV187" s="3"/>
      <c r="BUW187" s="3"/>
      <c r="BUX187" s="3"/>
      <c r="BUY187" s="3"/>
      <c r="BUZ187" s="3"/>
      <c r="BVA187" s="3"/>
      <c r="BVB187" s="3"/>
      <c r="BVC187" s="3"/>
      <c r="BVD187" s="3"/>
      <c r="BVE187" s="3"/>
      <c r="BVF187" s="3"/>
      <c r="BVG187" s="3"/>
      <c r="BVH187" s="3"/>
      <c r="BVI187" s="3"/>
      <c r="BVJ187" s="3"/>
      <c r="BVK187" s="3"/>
      <c r="BVL187" s="3"/>
      <c r="BVM187" s="3"/>
      <c r="BVN187" s="3"/>
      <c r="BVO187" s="3"/>
      <c r="BVP187" s="3"/>
      <c r="BVQ187" s="3"/>
      <c r="BVR187" s="3"/>
      <c r="BVS187" s="3"/>
      <c r="BVT187" s="3"/>
      <c r="BVU187" s="3"/>
      <c r="BVV187" s="3"/>
      <c r="BVW187" s="3"/>
      <c r="BVX187" s="3"/>
      <c r="BVY187" s="3"/>
      <c r="BVZ187" s="3"/>
      <c r="BWA187" s="3"/>
      <c r="BWB187" s="3"/>
      <c r="BWC187" s="3"/>
      <c r="BWD187" s="3"/>
      <c r="BWE187" s="3"/>
      <c r="BWF187" s="3"/>
      <c r="BWG187" s="3"/>
      <c r="BWH187" s="3"/>
      <c r="BWI187" s="3"/>
      <c r="BWJ187" s="3"/>
      <c r="BWK187" s="3"/>
      <c r="BWL187" s="3"/>
      <c r="BWM187" s="3"/>
      <c r="BWN187" s="3"/>
      <c r="BWO187" s="3"/>
      <c r="BWP187" s="3"/>
      <c r="BWQ187" s="3"/>
      <c r="BWR187" s="3"/>
      <c r="BWS187" s="3"/>
      <c r="BWT187" s="3"/>
      <c r="BWU187" s="3"/>
      <c r="BWV187" s="3"/>
      <c r="BWW187" s="3"/>
      <c r="BWX187" s="3"/>
      <c r="BWY187" s="3"/>
      <c r="BWZ187" s="3"/>
      <c r="BXA187" s="3"/>
      <c r="BXB187" s="3"/>
      <c r="BXC187" s="3"/>
      <c r="BXD187" s="3"/>
      <c r="BXE187" s="3"/>
      <c r="BXF187" s="3"/>
      <c r="BXG187" s="3"/>
      <c r="BXH187" s="3"/>
      <c r="BXI187" s="3"/>
      <c r="BXJ187" s="3"/>
      <c r="BXK187" s="3"/>
      <c r="BXL187" s="3"/>
      <c r="BXM187" s="3"/>
      <c r="BXN187" s="3"/>
      <c r="BXO187" s="3"/>
      <c r="BXP187" s="3"/>
      <c r="BXQ187" s="3"/>
      <c r="BXR187" s="3"/>
      <c r="BXS187" s="3"/>
      <c r="BXT187" s="3"/>
      <c r="BXU187" s="3"/>
      <c r="BXV187" s="3"/>
      <c r="BXW187" s="3"/>
      <c r="BXX187" s="3"/>
      <c r="BXY187" s="3"/>
      <c r="BXZ187" s="3"/>
      <c r="BYA187" s="3"/>
      <c r="BYB187" s="3"/>
      <c r="BYC187" s="3"/>
      <c r="BYD187" s="3"/>
      <c r="BYE187" s="3"/>
      <c r="BYF187" s="3"/>
      <c r="BYG187" s="3"/>
      <c r="BYH187" s="3"/>
      <c r="BYI187" s="3"/>
      <c r="BYJ187" s="3"/>
      <c r="BYK187" s="3"/>
      <c r="BYL187" s="3"/>
      <c r="BYM187" s="3"/>
      <c r="BYN187" s="3"/>
      <c r="BYO187" s="3"/>
      <c r="BYP187" s="3"/>
      <c r="BYQ187" s="3"/>
      <c r="BYR187" s="3"/>
      <c r="BYS187" s="3"/>
      <c r="BYT187" s="3"/>
      <c r="BYU187" s="3"/>
      <c r="BYV187" s="3"/>
      <c r="BYW187" s="3"/>
      <c r="BYX187" s="3"/>
      <c r="BYY187" s="3"/>
      <c r="BYZ187" s="3"/>
      <c r="BZA187" s="3"/>
      <c r="BZB187" s="3"/>
      <c r="BZC187" s="3"/>
      <c r="BZD187" s="3"/>
      <c r="BZE187" s="3"/>
      <c r="BZF187" s="3"/>
      <c r="BZG187" s="3"/>
      <c r="BZH187" s="3"/>
      <c r="BZI187" s="3"/>
      <c r="BZJ187" s="3"/>
      <c r="BZK187" s="3"/>
      <c r="BZL187" s="3"/>
      <c r="BZM187" s="3"/>
      <c r="BZN187" s="3"/>
      <c r="BZO187" s="3"/>
      <c r="BZP187" s="3"/>
      <c r="BZQ187" s="3"/>
      <c r="BZR187" s="3"/>
      <c r="BZS187" s="3"/>
      <c r="BZT187" s="3"/>
      <c r="BZU187" s="3"/>
      <c r="BZV187" s="3"/>
      <c r="BZW187" s="3"/>
      <c r="BZX187" s="3"/>
      <c r="BZY187" s="3"/>
      <c r="BZZ187" s="3"/>
      <c r="CAA187" s="3"/>
      <c r="CAB187" s="3"/>
      <c r="CAC187" s="3"/>
      <c r="CAD187" s="3"/>
      <c r="CAE187" s="3"/>
      <c r="CAF187" s="3"/>
      <c r="CAG187" s="3"/>
      <c r="CAH187" s="3"/>
      <c r="CAI187" s="3"/>
      <c r="CAJ187" s="3"/>
      <c r="CAK187" s="3"/>
      <c r="CAL187" s="3"/>
      <c r="CAM187" s="3"/>
      <c r="CAN187" s="3"/>
      <c r="CAO187" s="3"/>
      <c r="CAP187" s="3"/>
      <c r="CAQ187" s="3"/>
      <c r="CAR187" s="3"/>
      <c r="CAS187" s="3"/>
      <c r="CAT187" s="3"/>
      <c r="CAU187" s="3"/>
      <c r="CAV187" s="3"/>
      <c r="CAW187" s="3"/>
      <c r="CAX187" s="3"/>
      <c r="CAY187" s="3"/>
      <c r="CAZ187" s="3"/>
      <c r="CBA187" s="3"/>
      <c r="CBB187" s="3"/>
      <c r="CBC187" s="3"/>
      <c r="CBD187" s="3"/>
      <c r="CBE187" s="3"/>
      <c r="CBF187" s="3"/>
      <c r="CBG187" s="3"/>
      <c r="CBH187" s="3"/>
      <c r="CBI187" s="3"/>
      <c r="CBJ187" s="3"/>
      <c r="CBK187" s="3"/>
      <c r="CBL187" s="3"/>
      <c r="CBM187" s="3"/>
      <c r="CBN187" s="3"/>
      <c r="CBO187" s="3"/>
      <c r="CBP187" s="3"/>
      <c r="CBQ187" s="3"/>
      <c r="CBR187" s="3"/>
      <c r="CBS187" s="3"/>
      <c r="CBT187" s="3"/>
      <c r="CBU187" s="3"/>
      <c r="CBV187" s="3"/>
      <c r="CBW187" s="3"/>
      <c r="CBX187" s="3"/>
      <c r="CBY187" s="3"/>
      <c r="CBZ187" s="3"/>
      <c r="CCA187" s="3"/>
      <c r="CCB187" s="3"/>
      <c r="CCC187" s="3"/>
      <c r="CCD187" s="3"/>
      <c r="CCE187" s="3"/>
      <c r="CCF187" s="3"/>
      <c r="CCG187" s="3"/>
      <c r="CCH187" s="3"/>
      <c r="CCI187" s="3"/>
      <c r="CCJ187" s="3"/>
      <c r="CCK187" s="3"/>
      <c r="CCL187" s="3"/>
      <c r="CCM187" s="3"/>
      <c r="CCN187" s="3"/>
      <c r="CCO187" s="3"/>
      <c r="CCP187" s="3"/>
      <c r="CCQ187" s="3"/>
      <c r="CCR187" s="3"/>
      <c r="CCS187" s="3"/>
      <c r="CCT187" s="3"/>
      <c r="CCU187" s="3"/>
      <c r="CCV187" s="3"/>
      <c r="CCW187" s="3"/>
      <c r="CCX187" s="3"/>
      <c r="CCY187" s="3"/>
      <c r="CCZ187" s="3"/>
      <c r="CDA187" s="3"/>
      <c r="CDB187" s="3"/>
      <c r="CDC187" s="3"/>
      <c r="CDD187" s="3"/>
      <c r="CDE187" s="3"/>
      <c r="CDF187" s="3"/>
      <c r="CDG187" s="3"/>
      <c r="CDH187" s="3"/>
      <c r="CDI187" s="3"/>
      <c r="CDJ187" s="3"/>
      <c r="CDK187" s="3"/>
      <c r="CDL187" s="3"/>
      <c r="CDM187" s="3"/>
      <c r="CDN187" s="3"/>
      <c r="CDO187" s="3"/>
      <c r="CDP187" s="3"/>
      <c r="CDQ187" s="3"/>
      <c r="CDR187" s="3"/>
      <c r="CDS187" s="3"/>
      <c r="CDT187" s="3"/>
      <c r="CDU187" s="3"/>
      <c r="CDV187" s="3"/>
      <c r="CDW187" s="3"/>
      <c r="CDX187" s="3"/>
      <c r="CDY187" s="3"/>
      <c r="CDZ187" s="3"/>
      <c r="CEA187" s="3"/>
      <c r="CEB187" s="3"/>
      <c r="CEC187" s="3"/>
      <c r="CED187" s="3"/>
      <c r="CEE187" s="3"/>
      <c r="CEF187" s="3"/>
      <c r="CEG187" s="3"/>
      <c r="CEH187" s="3"/>
      <c r="CEI187" s="3"/>
      <c r="CEJ187" s="3"/>
      <c r="CEK187" s="3"/>
      <c r="CEL187" s="3"/>
      <c r="CEM187" s="3"/>
      <c r="CEN187" s="3"/>
      <c r="CEO187" s="3"/>
      <c r="CEP187" s="3"/>
      <c r="CEQ187" s="3"/>
      <c r="CER187" s="3"/>
      <c r="CES187" s="3"/>
      <c r="CET187" s="3"/>
      <c r="CEU187" s="3"/>
      <c r="CEV187" s="3"/>
      <c r="CEW187" s="3"/>
      <c r="CEX187" s="3"/>
      <c r="CEY187" s="3"/>
      <c r="CEZ187" s="3"/>
      <c r="CFA187" s="3"/>
      <c r="CFB187" s="3"/>
      <c r="CFC187" s="3"/>
      <c r="CFD187" s="3"/>
      <c r="CFE187" s="3"/>
      <c r="CFF187" s="3"/>
      <c r="CFG187" s="3"/>
      <c r="CFH187" s="3"/>
      <c r="CFI187" s="3"/>
      <c r="CFJ187" s="3"/>
      <c r="CFK187" s="3"/>
      <c r="CFL187" s="3"/>
      <c r="CFM187" s="3"/>
      <c r="CFN187" s="3"/>
      <c r="CFO187" s="3"/>
      <c r="CFP187" s="3"/>
      <c r="CFQ187" s="3"/>
      <c r="CFR187" s="3"/>
      <c r="CFS187" s="3"/>
      <c r="CFT187" s="3"/>
      <c r="CFU187" s="3"/>
      <c r="CFV187" s="3"/>
      <c r="CFW187" s="3"/>
      <c r="CFX187" s="3"/>
      <c r="CFY187" s="3"/>
      <c r="CFZ187" s="3"/>
      <c r="CGA187" s="3"/>
      <c r="CGB187" s="3"/>
      <c r="CGC187" s="3"/>
      <c r="CGD187" s="3"/>
      <c r="CGE187" s="3"/>
      <c r="CGF187" s="3"/>
      <c r="CGG187" s="3"/>
      <c r="CGH187" s="3"/>
      <c r="CGI187" s="3"/>
      <c r="CGJ187" s="3"/>
      <c r="CGK187" s="3"/>
      <c r="CGL187" s="3"/>
      <c r="CGM187" s="3"/>
      <c r="CGN187" s="3"/>
      <c r="CGO187" s="3"/>
      <c r="CGP187" s="3"/>
      <c r="CGQ187" s="3"/>
      <c r="CGR187" s="3"/>
      <c r="CGS187" s="3"/>
      <c r="CGT187" s="3"/>
      <c r="CGU187" s="3"/>
      <c r="CGV187" s="3"/>
      <c r="CGW187" s="3"/>
      <c r="CGX187" s="3"/>
      <c r="CGY187" s="3"/>
      <c r="CGZ187" s="3"/>
      <c r="CHA187" s="3"/>
      <c r="CHB187" s="3"/>
      <c r="CHC187" s="3"/>
      <c r="CHD187" s="3"/>
      <c r="CHE187" s="3"/>
      <c r="CHF187" s="3"/>
      <c r="CHG187" s="3"/>
      <c r="CHH187" s="3"/>
      <c r="CHI187" s="3"/>
      <c r="CHJ187" s="3"/>
      <c r="CHK187" s="3"/>
      <c r="CHL187" s="3"/>
      <c r="CHM187" s="3"/>
      <c r="CHN187" s="3"/>
      <c r="CHO187" s="3"/>
      <c r="CHP187" s="3"/>
      <c r="CHQ187" s="3"/>
      <c r="CHR187" s="3"/>
      <c r="CHS187" s="3"/>
      <c r="CHT187" s="3"/>
      <c r="CHU187" s="3"/>
      <c r="CHV187" s="3"/>
      <c r="CHW187" s="3"/>
      <c r="CHX187" s="3"/>
      <c r="CHY187" s="3"/>
      <c r="CHZ187" s="3"/>
      <c r="CIA187" s="3"/>
      <c r="CIB187" s="3"/>
      <c r="CIC187" s="3"/>
      <c r="CID187" s="3"/>
      <c r="CIE187" s="3"/>
      <c r="CIF187" s="3"/>
      <c r="CIG187" s="3"/>
      <c r="CIH187" s="3"/>
      <c r="CII187" s="3"/>
      <c r="CIJ187" s="3"/>
      <c r="CIK187" s="3"/>
      <c r="CIL187" s="3"/>
      <c r="CIM187" s="3"/>
      <c r="CIN187" s="3"/>
      <c r="CIO187" s="3"/>
      <c r="CIP187" s="3"/>
      <c r="CIQ187" s="3"/>
      <c r="CIR187" s="3"/>
      <c r="CIS187" s="3"/>
      <c r="CIT187" s="3"/>
      <c r="CIU187" s="3"/>
      <c r="CIV187" s="3"/>
      <c r="CIW187" s="3"/>
      <c r="CIX187" s="3"/>
      <c r="CIY187" s="3"/>
      <c r="CIZ187" s="3"/>
      <c r="CJA187" s="3"/>
      <c r="CJB187" s="3"/>
      <c r="CJC187" s="3"/>
      <c r="CJD187" s="3"/>
      <c r="CJE187" s="3"/>
      <c r="CJF187" s="3"/>
      <c r="CJG187" s="3"/>
      <c r="CJH187" s="3"/>
      <c r="CJI187" s="3"/>
      <c r="CJJ187" s="3"/>
      <c r="CJK187" s="3"/>
      <c r="CJL187" s="3"/>
      <c r="CJM187" s="3"/>
      <c r="CJN187" s="3"/>
      <c r="CJO187" s="3"/>
      <c r="CJP187" s="3"/>
      <c r="CJQ187" s="3"/>
      <c r="CJR187" s="3"/>
      <c r="CJS187" s="3"/>
      <c r="CJT187" s="3"/>
      <c r="CJU187" s="3"/>
      <c r="CJV187" s="3"/>
      <c r="CJW187" s="3"/>
      <c r="CJX187" s="3"/>
      <c r="CJY187" s="3"/>
      <c r="CJZ187" s="3"/>
      <c r="CKA187" s="3"/>
      <c r="CKB187" s="3"/>
      <c r="CKC187" s="3"/>
      <c r="CKD187" s="3"/>
      <c r="CKE187" s="3"/>
      <c r="CKF187" s="3"/>
      <c r="CKG187" s="3"/>
      <c r="CKH187" s="3"/>
      <c r="CKI187" s="3"/>
      <c r="CKJ187" s="3"/>
      <c r="CKK187" s="3"/>
      <c r="CKL187" s="3"/>
      <c r="CKM187" s="3"/>
      <c r="CKN187" s="3"/>
      <c r="CKO187" s="3"/>
      <c r="CKP187" s="3"/>
      <c r="CKQ187" s="3"/>
      <c r="CKR187" s="3"/>
      <c r="CKS187" s="3"/>
      <c r="CKT187" s="3"/>
      <c r="CKU187" s="3"/>
      <c r="CKV187" s="3"/>
      <c r="CKW187" s="3"/>
      <c r="CKX187" s="3"/>
      <c r="CKY187" s="3"/>
      <c r="CKZ187" s="3"/>
      <c r="CLA187" s="3"/>
      <c r="CLB187" s="3"/>
      <c r="CLC187" s="3"/>
      <c r="CLD187" s="3"/>
      <c r="CLE187" s="3"/>
      <c r="CLF187" s="3"/>
      <c r="CLG187" s="3"/>
      <c r="CLH187" s="3"/>
      <c r="CLI187" s="3"/>
      <c r="CLJ187" s="3"/>
      <c r="CLK187" s="3"/>
      <c r="CLL187" s="3"/>
      <c r="CLM187" s="3"/>
      <c r="CLN187" s="3"/>
      <c r="CLO187" s="3"/>
      <c r="CLP187" s="3"/>
      <c r="CLQ187" s="3"/>
      <c r="CLR187" s="3"/>
      <c r="CLS187" s="3"/>
      <c r="CLT187" s="3"/>
      <c r="CLU187" s="3"/>
      <c r="CLV187" s="3"/>
      <c r="CLW187" s="3"/>
      <c r="CLX187" s="3"/>
      <c r="CLY187" s="3"/>
      <c r="CLZ187" s="3"/>
      <c r="CMA187" s="3"/>
      <c r="CMB187" s="3"/>
      <c r="CMC187" s="3"/>
      <c r="CMD187" s="3"/>
      <c r="CME187" s="3"/>
      <c r="CMF187" s="3"/>
      <c r="CMG187" s="3"/>
      <c r="CMH187" s="3"/>
      <c r="CMI187" s="3"/>
      <c r="CMJ187" s="3"/>
      <c r="CMK187" s="3"/>
      <c r="CML187" s="3"/>
      <c r="CMM187" s="3"/>
      <c r="CMN187" s="3"/>
      <c r="CMO187" s="3"/>
      <c r="CMP187" s="3"/>
      <c r="CMQ187" s="3"/>
      <c r="CMR187" s="3"/>
      <c r="CMS187" s="3"/>
      <c r="CMT187" s="3"/>
      <c r="CMU187" s="3"/>
      <c r="CMV187" s="3"/>
      <c r="CMW187" s="3"/>
      <c r="CMX187" s="3"/>
      <c r="CMY187" s="3"/>
      <c r="CMZ187" s="3"/>
      <c r="CNA187" s="3"/>
      <c r="CNB187" s="3"/>
      <c r="CNC187" s="3"/>
      <c r="CND187" s="3"/>
      <c r="CNE187" s="3"/>
      <c r="CNF187" s="3"/>
      <c r="CNG187" s="3"/>
      <c r="CNH187" s="3"/>
      <c r="CNI187" s="3"/>
      <c r="CNJ187" s="3"/>
      <c r="CNK187" s="3"/>
      <c r="CNL187" s="3"/>
      <c r="CNM187" s="3"/>
      <c r="CNN187" s="3"/>
      <c r="CNO187" s="3"/>
      <c r="CNP187" s="3"/>
      <c r="CNQ187" s="3"/>
      <c r="CNR187" s="3"/>
      <c r="CNS187" s="3"/>
      <c r="CNT187" s="3"/>
      <c r="CNU187" s="3"/>
      <c r="CNV187" s="3"/>
      <c r="CNW187" s="3"/>
      <c r="CNX187" s="3"/>
      <c r="CNY187" s="3"/>
      <c r="CNZ187" s="3"/>
      <c r="COA187" s="3"/>
      <c r="COB187" s="3"/>
      <c r="COC187" s="3"/>
      <c r="COD187" s="3"/>
      <c r="COE187" s="3"/>
      <c r="COF187" s="3"/>
      <c r="COG187" s="3"/>
      <c r="COH187" s="3"/>
      <c r="COI187" s="3"/>
      <c r="COJ187" s="3"/>
      <c r="COK187" s="3"/>
      <c r="COL187" s="3"/>
      <c r="COM187" s="3"/>
      <c r="CON187" s="3"/>
      <c r="COO187" s="3"/>
      <c r="COP187" s="3"/>
      <c r="COQ187" s="3"/>
      <c r="COR187" s="3"/>
      <c r="COS187" s="3"/>
      <c r="COT187" s="3"/>
      <c r="COU187" s="3"/>
      <c r="COV187" s="3"/>
      <c r="COW187" s="3"/>
      <c r="COX187" s="3"/>
      <c r="COY187" s="3"/>
      <c r="COZ187" s="3"/>
      <c r="CPA187" s="3"/>
      <c r="CPB187" s="3"/>
      <c r="CPC187" s="3"/>
      <c r="CPD187" s="3"/>
      <c r="CPE187" s="3"/>
      <c r="CPF187" s="3"/>
      <c r="CPG187" s="3"/>
      <c r="CPH187" s="3"/>
      <c r="CPI187" s="3"/>
      <c r="CPJ187" s="3"/>
      <c r="CPK187" s="3"/>
      <c r="CPL187" s="3"/>
      <c r="CPM187" s="3"/>
      <c r="CPN187" s="3"/>
      <c r="CPO187" s="3"/>
      <c r="CPP187" s="3"/>
      <c r="CPQ187" s="3"/>
      <c r="CPR187" s="3"/>
      <c r="CPS187" s="3"/>
      <c r="CPT187" s="3"/>
      <c r="CPU187" s="3"/>
      <c r="CPV187" s="3"/>
      <c r="CPW187" s="3"/>
      <c r="CPX187" s="3"/>
      <c r="CPY187" s="3"/>
      <c r="CPZ187" s="3"/>
      <c r="CQA187" s="3"/>
      <c r="CQB187" s="3"/>
      <c r="CQC187" s="3"/>
      <c r="CQD187" s="3"/>
      <c r="CQE187" s="3"/>
      <c r="CQF187" s="3"/>
      <c r="CQG187" s="3"/>
      <c r="CQH187" s="3"/>
      <c r="CQI187" s="3"/>
      <c r="CQJ187" s="3"/>
      <c r="CQK187" s="3"/>
      <c r="CQL187" s="3"/>
      <c r="CQM187" s="3"/>
      <c r="CQN187" s="3"/>
      <c r="CQO187" s="3"/>
      <c r="CQP187" s="3"/>
      <c r="CQQ187" s="3"/>
      <c r="CQR187" s="3"/>
      <c r="CQS187" s="3"/>
      <c r="CQT187" s="3"/>
      <c r="CQU187" s="3"/>
      <c r="CQV187" s="3"/>
      <c r="CQW187" s="3"/>
      <c r="CQX187" s="3"/>
      <c r="CQY187" s="3"/>
      <c r="CQZ187" s="3"/>
      <c r="CRA187" s="3"/>
      <c r="CRB187" s="3"/>
      <c r="CRC187" s="3"/>
      <c r="CRD187" s="3"/>
      <c r="CRE187" s="3"/>
      <c r="CRF187" s="3"/>
      <c r="CRG187" s="3"/>
      <c r="CRH187" s="3"/>
      <c r="CRI187" s="3"/>
      <c r="CRJ187" s="3"/>
      <c r="CRK187" s="3"/>
      <c r="CRL187" s="3"/>
      <c r="CRM187" s="3"/>
      <c r="CRN187" s="3"/>
      <c r="CRO187" s="3"/>
      <c r="CRP187" s="3"/>
      <c r="CRQ187" s="3"/>
      <c r="CRR187" s="3"/>
      <c r="CRS187" s="3"/>
      <c r="CRT187" s="3"/>
      <c r="CRU187" s="3"/>
      <c r="CRV187" s="3"/>
      <c r="CRW187" s="3"/>
      <c r="CRX187" s="3"/>
      <c r="CRY187" s="3"/>
      <c r="CRZ187" s="3"/>
      <c r="CSA187" s="3"/>
      <c r="CSB187" s="3"/>
      <c r="CSC187" s="3"/>
      <c r="CSD187" s="3"/>
      <c r="CSE187" s="3"/>
      <c r="CSF187" s="3"/>
      <c r="CSG187" s="3"/>
      <c r="CSH187" s="3"/>
      <c r="CSI187" s="3"/>
      <c r="CSJ187" s="3"/>
      <c r="CSK187" s="3"/>
      <c r="CSL187" s="3"/>
      <c r="CSM187" s="3"/>
      <c r="CSN187" s="3"/>
      <c r="CSO187" s="3"/>
      <c r="CSP187" s="3"/>
      <c r="CSQ187" s="3"/>
      <c r="CSR187" s="3"/>
      <c r="CSS187" s="3"/>
      <c r="CST187" s="3"/>
      <c r="CSU187" s="3"/>
      <c r="CSV187" s="3"/>
      <c r="CSW187" s="3"/>
      <c r="CSX187" s="3"/>
      <c r="CSY187" s="3"/>
      <c r="CSZ187" s="3"/>
      <c r="CTA187" s="3"/>
      <c r="CTB187" s="3"/>
      <c r="CTC187" s="3"/>
      <c r="CTD187" s="3"/>
      <c r="CTE187" s="3"/>
      <c r="CTF187" s="3"/>
      <c r="CTG187" s="3"/>
      <c r="CTH187" s="3"/>
      <c r="CTI187" s="3"/>
      <c r="CTJ187" s="3"/>
      <c r="CTK187" s="3"/>
      <c r="CTL187" s="3"/>
      <c r="CTM187" s="3"/>
      <c r="CTN187" s="3"/>
      <c r="CTO187" s="3"/>
      <c r="CTP187" s="3"/>
      <c r="CTQ187" s="3"/>
      <c r="CTR187" s="3"/>
      <c r="CTS187" s="3"/>
      <c r="CTT187" s="3"/>
      <c r="CTU187" s="3"/>
      <c r="CTV187" s="3"/>
      <c r="CTW187" s="3"/>
      <c r="CTX187" s="3"/>
      <c r="CTY187" s="3"/>
      <c r="CTZ187" s="3"/>
      <c r="CUA187" s="3"/>
      <c r="CUB187" s="3"/>
      <c r="CUC187" s="3"/>
      <c r="CUD187" s="3"/>
      <c r="CUE187" s="3"/>
      <c r="CUF187" s="3"/>
      <c r="CUG187" s="3"/>
      <c r="CUH187" s="3"/>
      <c r="CUI187" s="3"/>
      <c r="CUJ187" s="3"/>
      <c r="CUK187" s="3"/>
      <c r="CUL187" s="3"/>
      <c r="CUM187" s="3"/>
      <c r="CUN187" s="3"/>
      <c r="CUO187" s="3"/>
      <c r="CUP187" s="3"/>
      <c r="CUQ187" s="3"/>
      <c r="CUR187" s="3"/>
      <c r="CUS187" s="3"/>
      <c r="CUT187" s="3"/>
      <c r="CUU187" s="3"/>
      <c r="CUV187" s="3"/>
      <c r="CUW187" s="3"/>
      <c r="CUX187" s="3"/>
      <c r="CUY187" s="3"/>
      <c r="CUZ187" s="3"/>
      <c r="CVA187" s="3"/>
      <c r="CVB187" s="3"/>
      <c r="CVC187" s="3"/>
      <c r="CVD187" s="3"/>
      <c r="CVE187" s="3"/>
      <c r="CVF187" s="3"/>
      <c r="CVG187" s="3"/>
      <c r="CVH187" s="3"/>
      <c r="CVI187" s="3"/>
      <c r="CVJ187" s="3"/>
      <c r="CVK187" s="3"/>
      <c r="CVL187" s="3"/>
      <c r="CVM187" s="3"/>
      <c r="CVN187" s="3"/>
      <c r="CVO187" s="3"/>
      <c r="CVP187" s="3"/>
      <c r="CVQ187" s="3"/>
      <c r="CVR187" s="3"/>
      <c r="CVS187" s="3"/>
      <c r="CVT187" s="3"/>
      <c r="CVU187" s="3"/>
      <c r="CVV187" s="3"/>
      <c r="CVW187" s="3"/>
      <c r="CVX187" s="3"/>
      <c r="CVY187" s="3"/>
      <c r="CVZ187" s="3"/>
      <c r="CWA187" s="3"/>
      <c r="CWB187" s="3"/>
      <c r="CWC187" s="3"/>
      <c r="CWD187" s="3"/>
      <c r="CWE187" s="3"/>
      <c r="CWF187" s="3"/>
      <c r="CWG187" s="3"/>
      <c r="CWH187" s="3"/>
      <c r="CWI187" s="3"/>
      <c r="CWJ187" s="3"/>
      <c r="CWK187" s="3"/>
      <c r="CWL187" s="3"/>
      <c r="CWM187" s="3"/>
      <c r="CWN187" s="3"/>
      <c r="CWO187" s="3"/>
      <c r="CWP187" s="3"/>
      <c r="CWQ187" s="3"/>
      <c r="CWR187" s="3"/>
      <c r="CWS187" s="3"/>
      <c r="CWT187" s="3"/>
      <c r="CWU187" s="3"/>
      <c r="CWV187" s="3"/>
      <c r="CWW187" s="3"/>
      <c r="CWX187" s="3"/>
      <c r="CWY187" s="3"/>
      <c r="CWZ187" s="3"/>
      <c r="CXA187" s="3"/>
      <c r="CXB187" s="3"/>
      <c r="CXC187" s="3"/>
      <c r="CXD187" s="3"/>
      <c r="CXE187" s="3"/>
      <c r="CXF187" s="3"/>
      <c r="CXG187" s="3"/>
      <c r="CXH187" s="3"/>
      <c r="CXI187" s="3"/>
      <c r="CXJ187" s="3"/>
      <c r="CXK187" s="3"/>
      <c r="CXL187" s="3"/>
      <c r="CXM187" s="3"/>
      <c r="CXN187" s="3"/>
      <c r="CXO187" s="3"/>
      <c r="CXP187" s="3"/>
      <c r="CXQ187" s="3"/>
      <c r="CXR187" s="3"/>
      <c r="CXS187" s="3"/>
      <c r="CXT187" s="3"/>
      <c r="CXU187" s="3"/>
      <c r="CXV187" s="3"/>
      <c r="CXW187" s="3"/>
      <c r="CXX187" s="3"/>
      <c r="CXY187" s="3"/>
      <c r="CXZ187" s="3"/>
      <c r="CYA187" s="3"/>
      <c r="CYB187" s="3"/>
      <c r="CYC187" s="3"/>
      <c r="CYD187" s="3"/>
      <c r="CYE187" s="3"/>
      <c r="CYF187" s="3"/>
      <c r="CYG187" s="3"/>
      <c r="CYH187" s="3"/>
      <c r="CYI187" s="3"/>
      <c r="CYJ187" s="3"/>
      <c r="CYK187" s="3"/>
      <c r="CYL187" s="3"/>
      <c r="CYM187" s="3"/>
      <c r="CYN187" s="3"/>
      <c r="CYO187" s="3"/>
      <c r="CYP187" s="3"/>
      <c r="CYQ187" s="3"/>
      <c r="CYR187" s="3"/>
      <c r="CYS187" s="3"/>
      <c r="CYT187" s="3"/>
      <c r="CYU187" s="3"/>
      <c r="CYV187" s="3"/>
      <c r="CYW187" s="3"/>
      <c r="CYX187" s="3"/>
      <c r="CYY187" s="3"/>
      <c r="CYZ187" s="3"/>
      <c r="CZA187" s="3"/>
      <c r="CZB187" s="3"/>
      <c r="CZC187" s="3"/>
      <c r="CZD187" s="3"/>
      <c r="CZE187" s="3"/>
      <c r="CZF187" s="3"/>
      <c r="CZG187" s="3"/>
      <c r="CZH187" s="3"/>
      <c r="CZI187" s="3"/>
      <c r="CZJ187" s="3"/>
      <c r="CZK187" s="3"/>
      <c r="CZL187" s="3"/>
      <c r="CZM187" s="3"/>
      <c r="CZN187" s="3"/>
      <c r="CZO187" s="3"/>
      <c r="CZP187" s="3"/>
      <c r="CZQ187" s="3"/>
      <c r="CZR187" s="3"/>
      <c r="CZS187" s="3"/>
      <c r="CZT187" s="3"/>
      <c r="CZU187" s="3"/>
      <c r="CZV187" s="3"/>
      <c r="CZW187" s="3"/>
      <c r="CZX187" s="3"/>
      <c r="CZY187" s="3"/>
      <c r="CZZ187" s="3"/>
      <c r="DAA187" s="3"/>
      <c r="DAB187" s="3"/>
      <c r="DAC187" s="3"/>
      <c r="DAD187" s="3"/>
      <c r="DAE187" s="3"/>
      <c r="DAF187" s="3"/>
      <c r="DAG187" s="3"/>
      <c r="DAH187" s="3"/>
      <c r="DAI187" s="3"/>
      <c r="DAJ187" s="3"/>
      <c r="DAK187" s="3"/>
      <c r="DAL187" s="3"/>
      <c r="DAM187" s="3"/>
      <c r="DAN187" s="3"/>
      <c r="DAO187" s="3"/>
      <c r="DAP187" s="3"/>
      <c r="DAQ187" s="3"/>
      <c r="DAR187" s="3"/>
      <c r="DAS187" s="3"/>
      <c r="DAT187" s="3"/>
      <c r="DAU187" s="3"/>
      <c r="DAV187" s="3"/>
      <c r="DAW187" s="3"/>
      <c r="DAX187" s="3"/>
      <c r="DAY187" s="3"/>
      <c r="DAZ187" s="3"/>
      <c r="DBA187" s="3"/>
      <c r="DBB187" s="3"/>
      <c r="DBC187" s="3"/>
      <c r="DBD187" s="3"/>
      <c r="DBE187" s="3"/>
      <c r="DBF187" s="3"/>
      <c r="DBG187" s="3"/>
      <c r="DBH187" s="3"/>
      <c r="DBI187" s="3"/>
      <c r="DBJ187" s="3"/>
      <c r="DBK187" s="3"/>
      <c r="DBL187" s="3"/>
      <c r="DBM187" s="3"/>
      <c r="DBN187" s="3"/>
      <c r="DBO187" s="3"/>
      <c r="DBP187" s="3"/>
      <c r="DBQ187" s="3"/>
      <c r="DBR187" s="3"/>
      <c r="DBS187" s="3"/>
      <c r="DBT187" s="3"/>
      <c r="DBU187" s="3"/>
      <c r="DBV187" s="3"/>
      <c r="DBW187" s="3"/>
      <c r="DBX187" s="3"/>
      <c r="DBY187" s="3"/>
      <c r="DBZ187" s="3"/>
      <c r="DCA187" s="3"/>
      <c r="DCB187" s="3"/>
      <c r="DCC187" s="3"/>
      <c r="DCD187" s="3"/>
      <c r="DCE187" s="3"/>
      <c r="DCF187" s="3"/>
      <c r="DCG187" s="3"/>
      <c r="DCH187" s="3"/>
      <c r="DCI187" s="3"/>
      <c r="DCJ187" s="3"/>
      <c r="DCK187" s="3"/>
      <c r="DCL187" s="3"/>
      <c r="DCM187" s="3"/>
      <c r="DCN187" s="3"/>
      <c r="DCO187" s="3"/>
      <c r="DCP187" s="3"/>
      <c r="DCQ187" s="3"/>
      <c r="DCR187" s="3"/>
      <c r="DCS187" s="3"/>
      <c r="DCT187" s="3"/>
      <c r="DCU187" s="3"/>
      <c r="DCV187" s="3"/>
      <c r="DCW187" s="3"/>
      <c r="DCX187" s="3"/>
      <c r="DCY187" s="3"/>
      <c r="DCZ187" s="3"/>
      <c r="DDA187" s="3"/>
      <c r="DDB187" s="3"/>
      <c r="DDC187" s="3"/>
      <c r="DDD187" s="3"/>
      <c r="DDE187" s="3"/>
      <c r="DDF187" s="3"/>
      <c r="DDG187" s="3"/>
      <c r="DDH187" s="3"/>
      <c r="DDI187" s="3"/>
      <c r="DDJ187" s="3"/>
      <c r="DDK187" s="3"/>
      <c r="DDL187" s="3"/>
      <c r="DDM187" s="3"/>
      <c r="DDN187" s="3"/>
      <c r="DDO187" s="3"/>
      <c r="DDP187" s="3"/>
      <c r="DDQ187" s="3"/>
      <c r="DDR187" s="3"/>
      <c r="DDS187" s="3"/>
      <c r="DDT187" s="3"/>
      <c r="DDU187" s="3"/>
      <c r="DDV187" s="3"/>
      <c r="DDW187" s="3"/>
      <c r="DDX187" s="3"/>
      <c r="DDY187" s="3"/>
      <c r="DDZ187" s="3"/>
      <c r="DEA187" s="3"/>
      <c r="DEB187" s="3"/>
      <c r="DEC187" s="3"/>
      <c r="DED187" s="3"/>
      <c r="DEE187" s="3"/>
      <c r="DEF187" s="3"/>
      <c r="DEG187" s="3"/>
      <c r="DEH187" s="3"/>
      <c r="DEI187" s="3"/>
      <c r="DEJ187" s="3"/>
      <c r="DEK187" s="3"/>
      <c r="DEL187" s="3"/>
      <c r="DEM187" s="3"/>
      <c r="DEN187" s="3"/>
      <c r="DEO187" s="3"/>
      <c r="DEP187" s="3"/>
      <c r="DEQ187" s="3"/>
      <c r="DER187" s="3"/>
      <c r="DES187" s="3"/>
      <c r="DET187" s="3"/>
      <c r="DEU187" s="3"/>
      <c r="DEV187" s="3"/>
      <c r="DEW187" s="3"/>
      <c r="DEX187" s="3"/>
      <c r="DEY187" s="3"/>
      <c r="DEZ187" s="3"/>
      <c r="DFA187" s="3"/>
      <c r="DFB187" s="3"/>
      <c r="DFC187" s="3"/>
      <c r="DFD187" s="3"/>
      <c r="DFE187" s="3"/>
      <c r="DFF187" s="3"/>
      <c r="DFG187" s="3"/>
      <c r="DFH187" s="3"/>
      <c r="DFI187" s="3"/>
      <c r="DFJ187" s="3"/>
      <c r="DFK187" s="3"/>
      <c r="DFL187" s="3"/>
      <c r="DFM187" s="3"/>
      <c r="DFN187" s="3"/>
      <c r="DFO187" s="3"/>
      <c r="DFP187" s="3"/>
      <c r="DFQ187" s="3"/>
      <c r="DFR187" s="3"/>
      <c r="DFS187" s="3"/>
      <c r="DFT187" s="3"/>
      <c r="DFU187" s="3"/>
      <c r="DFV187" s="3"/>
      <c r="DFW187" s="3"/>
      <c r="DFX187" s="3"/>
      <c r="DFY187" s="3"/>
      <c r="DFZ187" s="3"/>
      <c r="DGA187" s="3"/>
      <c r="DGB187" s="3"/>
      <c r="DGC187" s="3"/>
      <c r="DGD187" s="3"/>
      <c r="DGE187" s="3"/>
      <c r="DGF187" s="3"/>
      <c r="DGG187" s="3"/>
      <c r="DGH187" s="3"/>
      <c r="DGI187" s="3"/>
      <c r="DGJ187" s="3"/>
      <c r="DGK187" s="3"/>
      <c r="DGL187" s="3"/>
      <c r="DGM187" s="3"/>
      <c r="DGN187" s="3"/>
      <c r="DGO187" s="3"/>
      <c r="DGP187" s="3"/>
      <c r="DGQ187" s="3"/>
      <c r="DGR187" s="3"/>
      <c r="DGS187" s="3"/>
      <c r="DGT187" s="3"/>
      <c r="DGU187" s="3"/>
      <c r="DGV187" s="3"/>
      <c r="DGW187" s="3"/>
      <c r="DGX187" s="3"/>
      <c r="DGY187" s="3"/>
      <c r="DGZ187" s="3"/>
      <c r="DHA187" s="3"/>
      <c r="DHB187" s="3"/>
      <c r="DHC187" s="3"/>
      <c r="DHD187" s="3"/>
      <c r="DHE187" s="3"/>
      <c r="DHF187" s="3"/>
      <c r="DHG187" s="3"/>
      <c r="DHH187" s="3"/>
      <c r="DHI187" s="3"/>
      <c r="DHJ187" s="3"/>
      <c r="DHK187" s="3"/>
      <c r="DHL187" s="3"/>
      <c r="DHM187" s="3"/>
      <c r="DHN187" s="3"/>
      <c r="DHO187" s="3"/>
      <c r="DHP187" s="3"/>
      <c r="DHQ187" s="3"/>
      <c r="DHR187" s="3"/>
      <c r="DHS187" s="3"/>
      <c r="DHT187" s="3"/>
      <c r="DHU187" s="3"/>
      <c r="DHV187" s="3"/>
      <c r="DHW187" s="3"/>
      <c r="DHX187" s="3"/>
      <c r="DHY187" s="3"/>
      <c r="DHZ187" s="3"/>
      <c r="DIA187" s="3"/>
      <c r="DIB187" s="3"/>
      <c r="DIC187" s="3"/>
      <c r="DID187" s="3"/>
      <c r="DIE187" s="3"/>
      <c r="DIF187" s="3"/>
      <c r="DIG187" s="3"/>
      <c r="DIH187" s="3"/>
      <c r="DII187" s="3"/>
      <c r="DIJ187" s="3"/>
      <c r="DIK187" s="3"/>
      <c r="DIL187" s="3"/>
      <c r="DIM187" s="3"/>
      <c r="DIN187" s="3"/>
      <c r="DIO187" s="3"/>
      <c r="DIP187" s="3"/>
      <c r="DIQ187" s="3"/>
      <c r="DIR187" s="3"/>
      <c r="DIS187" s="3"/>
      <c r="DIT187" s="3"/>
      <c r="DIU187" s="3"/>
      <c r="DIV187" s="3"/>
      <c r="DIW187" s="3"/>
      <c r="DIX187" s="3"/>
      <c r="DIY187" s="3"/>
      <c r="DIZ187" s="3"/>
      <c r="DJA187" s="3"/>
      <c r="DJB187" s="3"/>
      <c r="DJC187" s="3"/>
      <c r="DJD187" s="3"/>
      <c r="DJE187" s="3"/>
      <c r="DJF187" s="3"/>
      <c r="DJG187" s="3"/>
      <c r="DJH187" s="3"/>
      <c r="DJI187" s="3"/>
      <c r="DJJ187" s="3"/>
      <c r="DJK187" s="3"/>
      <c r="DJL187" s="3"/>
      <c r="DJM187" s="3"/>
      <c r="DJN187" s="3"/>
      <c r="DJO187" s="3"/>
      <c r="DJP187" s="3"/>
      <c r="DJQ187" s="3"/>
      <c r="DJR187" s="3"/>
      <c r="DJS187" s="3"/>
      <c r="DJT187" s="3"/>
      <c r="DJU187" s="3"/>
      <c r="DJV187" s="3"/>
      <c r="DJW187" s="3"/>
      <c r="DJX187" s="3"/>
      <c r="DJY187" s="3"/>
      <c r="DJZ187" s="3"/>
      <c r="DKA187" s="3"/>
      <c r="DKB187" s="3"/>
      <c r="DKC187" s="3"/>
      <c r="DKD187" s="3"/>
      <c r="DKE187" s="3"/>
      <c r="DKF187" s="3"/>
      <c r="DKG187" s="3"/>
      <c r="DKH187" s="3"/>
      <c r="DKI187" s="3"/>
      <c r="DKJ187" s="3"/>
      <c r="DKK187" s="3"/>
      <c r="DKL187" s="3"/>
      <c r="DKM187" s="3"/>
      <c r="DKN187" s="3"/>
      <c r="DKO187" s="3"/>
      <c r="DKP187" s="3"/>
      <c r="DKQ187" s="3"/>
      <c r="DKR187" s="3"/>
      <c r="DKS187" s="3"/>
      <c r="DKT187" s="3"/>
      <c r="DKU187" s="3"/>
      <c r="DKV187" s="3"/>
      <c r="DKW187" s="3"/>
      <c r="DKX187" s="3"/>
      <c r="DKY187" s="3"/>
      <c r="DKZ187" s="3"/>
      <c r="DLA187" s="3"/>
      <c r="DLB187" s="3"/>
      <c r="DLC187" s="3"/>
      <c r="DLD187" s="3"/>
      <c r="DLE187" s="3"/>
      <c r="DLF187" s="3"/>
      <c r="DLG187" s="3"/>
      <c r="DLH187" s="3"/>
      <c r="DLI187" s="3"/>
      <c r="DLJ187" s="3"/>
      <c r="DLK187" s="3"/>
      <c r="DLL187" s="3"/>
      <c r="DLM187" s="3"/>
      <c r="DLN187" s="3"/>
      <c r="DLO187" s="3"/>
      <c r="DLP187" s="3"/>
      <c r="DLQ187" s="3"/>
      <c r="DLR187" s="3"/>
      <c r="DLS187" s="3"/>
      <c r="DLT187" s="3"/>
      <c r="DLU187" s="3"/>
      <c r="DLV187" s="3"/>
      <c r="DLW187" s="3"/>
      <c r="DLX187" s="3"/>
      <c r="DLY187" s="3"/>
      <c r="DLZ187" s="3"/>
      <c r="DMA187" s="3"/>
      <c r="DMB187" s="3"/>
      <c r="DMC187" s="3"/>
      <c r="DMD187" s="3"/>
      <c r="DME187" s="3"/>
      <c r="DMF187" s="3"/>
      <c r="DMG187" s="3"/>
      <c r="DMH187" s="3"/>
      <c r="DMI187" s="3"/>
      <c r="DMJ187" s="3"/>
      <c r="DMK187" s="3"/>
      <c r="DML187" s="3"/>
      <c r="DMM187" s="3"/>
      <c r="DMN187" s="3"/>
      <c r="DMO187" s="3"/>
      <c r="DMP187" s="3"/>
      <c r="DMQ187" s="3"/>
      <c r="DMR187" s="3"/>
      <c r="DMS187" s="3"/>
      <c r="DMT187" s="3"/>
      <c r="DMU187" s="3"/>
      <c r="DMV187" s="3"/>
      <c r="DMW187" s="3"/>
      <c r="DMX187" s="3"/>
      <c r="DMY187" s="3"/>
      <c r="DMZ187" s="3"/>
      <c r="DNA187" s="3"/>
      <c r="DNB187" s="3"/>
      <c r="DNC187" s="3"/>
      <c r="DND187" s="3"/>
      <c r="DNE187" s="3"/>
      <c r="DNF187" s="3"/>
      <c r="DNG187" s="3"/>
      <c r="DNH187" s="3"/>
      <c r="DNI187" s="3"/>
      <c r="DNJ187" s="3"/>
      <c r="DNK187" s="3"/>
      <c r="DNL187" s="3"/>
      <c r="DNM187" s="3"/>
      <c r="DNN187" s="3"/>
      <c r="DNO187" s="3"/>
      <c r="DNP187" s="3"/>
      <c r="DNQ187" s="3"/>
      <c r="DNR187" s="3"/>
      <c r="DNS187" s="3"/>
      <c r="DNT187" s="3"/>
      <c r="DNU187" s="3"/>
      <c r="DNV187" s="3"/>
      <c r="DNW187" s="3"/>
      <c r="DNX187" s="3"/>
      <c r="DNY187" s="3"/>
      <c r="DNZ187" s="3"/>
      <c r="DOA187" s="3"/>
      <c r="DOB187" s="3"/>
      <c r="DOC187" s="3"/>
      <c r="DOD187" s="3"/>
      <c r="DOE187" s="3"/>
      <c r="DOF187" s="3"/>
      <c r="DOG187" s="3"/>
      <c r="DOH187" s="3"/>
      <c r="DOI187" s="3"/>
      <c r="DOJ187" s="3"/>
      <c r="DOK187" s="3"/>
      <c r="DOL187" s="3"/>
      <c r="DOM187" s="3"/>
      <c r="DON187" s="3"/>
      <c r="DOO187" s="3"/>
      <c r="DOP187" s="3"/>
      <c r="DOQ187" s="3"/>
      <c r="DOR187" s="3"/>
      <c r="DOS187" s="3"/>
      <c r="DOT187" s="3"/>
      <c r="DOU187" s="3"/>
      <c r="DOV187" s="3"/>
      <c r="DOW187" s="3"/>
      <c r="DOX187" s="3"/>
      <c r="DOY187" s="3"/>
      <c r="DOZ187" s="3"/>
      <c r="DPA187" s="3"/>
      <c r="DPB187" s="3"/>
      <c r="DPC187" s="3"/>
      <c r="DPD187" s="3"/>
      <c r="DPE187" s="3"/>
      <c r="DPF187" s="3"/>
      <c r="DPG187" s="3"/>
      <c r="DPH187" s="3"/>
      <c r="DPI187" s="3"/>
      <c r="DPJ187" s="3"/>
      <c r="DPK187" s="3"/>
      <c r="DPL187" s="3"/>
      <c r="DPM187" s="3"/>
      <c r="DPN187" s="3"/>
      <c r="DPO187" s="3"/>
      <c r="DPP187" s="3"/>
      <c r="DPQ187" s="3"/>
      <c r="DPR187" s="3"/>
      <c r="DPS187" s="3"/>
      <c r="DPT187" s="3"/>
      <c r="DPU187" s="3"/>
      <c r="DPV187" s="3"/>
      <c r="DPW187" s="3"/>
      <c r="DPX187" s="3"/>
      <c r="DPY187" s="3"/>
      <c r="DPZ187" s="3"/>
      <c r="DQA187" s="3"/>
      <c r="DQB187" s="3"/>
      <c r="DQC187" s="3"/>
      <c r="DQD187" s="3"/>
      <c r="DQE187" s="3"/>
      <c r="DQF187" s="3"/>
      <c r="DQG187" s="3"/>
      <c r="DQH187" s="3"/>
      <c r="DQI187" s="3"/>
      <c r="DQJ187" s="3"/>
      <c r="DQK187" s="3"/>
      <c r="DQL187" s="3"/>
      <c r="DQM187" s="3"/>
      <c r="DQN187" s="3"/>
      <c r="DQO187" s="3"/>
      <c r="DQP187" s="3"/>
      <c r="DQQ187" s="3"/>
      <c r="DQR187" s="3"/>
      <c r="DQS187" s="3"/>
      <c r="DQT187" s="3"/>
      <c r="DQU187" s="3"/>
      <c r="DQV187" s="3"/>
      <c r="DQW187" s="3"/>
      <c r="DQX187" s="3"/>
      <c r="DQY187" s="3"/>
      <c r="DQZ187" s="3"/>
      <c r="DRA187" s="3"/>
      <c r="DRB187" s="3"/>
      <c r="DRC187" s="3"/>
      <c r="DRD187" s="3"/>
      <c r="DRE187" s="3"/>
      <c r="DRF187" s="3"/>
      <c r="DRG187" s="3"/>
      <c r="DRH187" s="3"/>
      <c r="DRI187" s="3"/>
      <c r="DRJ187" s="3"/>
      <c r="DRK187" s="3"/>
      <c r="DRL187" s="3"/>
      <c r="DRM187" s="3"/>
      <c r="DRN187" s="3"/>
      <c r="DRO187" s="3"/>
      <c r="DRP187" s="3"/>
      <c r="DRQ187" s="3"/>
      <c r="DRR187" s="3"/>
      <c r="DRS187" s="3"/>
      <c r="DRT187" s="3"/>
      <c r="DRU187" s="3"/>
      <c r="DRV187" s="3"/>
      <c r="DRW187" s="3"/>
      <c r="DRX187" s="3"/>
      <c r="DRY187" s="3"/>
      <c r="DRZ187" s="3"/>
      <c r="DSA187" s="3"/>
      <c r="DSB187" s="3"/>
      <c r="DSC187" s="3"/>
      <c r="DSD187" s="3"/>
      <c r="DSE187" s="3"/>
      <c r="DSF187" s="3"/>
      <c r="DSG187" s="3"/>
      <c r="DSH187" s="3"/>
      <c r="DSI187" s="3"/>
      <c r="DSJ187" s="3"/>
      <c r="DSK187" s="3"/>
      <c r="DSL187" s="3"/>
      <c r="DSM187" s="3"/>
      <c r="DSN187" s="3"/>
      <c r="DSO187" s="3"/>
      <c r="DSP187" s="3"/>
      <c r="DSQ187" s="3"/>
      <c r="DSR187" s="3"/>
      <c r="DSS187" s="3"/>
      <c r="DST187" s="3"/>
      <c r="DSU187" s="3"/>
      <c r="DSV187" s="3"/>
      <c r="DSW187" s="3"/>
      <c r="DSX187" s="3"/>
      <c r="DSY187" s="3"/>
      <c r="DSZ187" s="3"/>
      <c r="DTA187" s="3"/>
      <c r="DTB187" s="3"/>
      <c r="DTC187" s="3"/>
      <c r="DTD187" s="3"/>
      <c r="DTE187" s="3"/>
      <c r="DTF187" s="3"/>
      <c r="DTG187" s="3"/>
      <c r="DTH187" s="3"/>
      <c r="DTI187" s="3"/>
      <c r="DTJ187" s="3"/>
      <c r="DTK187" s="3"/>
      <c r="DTL187" s="3"/>
      <c r="DTM187" s="3"/>
      <c r="DTN187" s="3"/>
      <c r="DTO187" s="3"/>
      <c r="DTP187" s="3"/>
      <c r="DTQ187" s="3"/>
      <c r="DTR187" s="3"/>
      <c r="DTS187" s="3"/>
      <c r="DTT187" s="3"/>
      <c r="DTU187" s="3"/>
      <c r="DTV187" s="3"/>
      <c r="DTW187" s="3"/>
      <c r="DTX187" s="3"/>
      <c r="DTY187" s="3"/>
      <c r="DTZ187" s="3"/>
      <c r="DUA187" s="3"/>
      <c r="DUB187" s="3"/>
      <c r="DUC187" s="3"/>
      <c r="DUD187" s="3"/>
      <c r="DUE187" s="3"/>
      <c r="DUF187" s="3"/>
      <c r="DUG187" s="3"/>
      <c r="DUH187" s="3"/>
      <c r="DUI187" s="3"/>
      <c r="DUJ187" s="3"/>
      <c r="DUK187" s="3"/>
      <c r="DUL187" s="3"/>
      <c r="DUM187" s="3"/>
      <c r="DUN187" s="3"/>
      <c r="DUO187" s="3"/>
      <c r="DUP187" s="3"/>
      <c r="DUQ187" s="3"/>
      <c r="DUR187" s="3"/>
      <c r="DUS187" s="3"/>
      <c r="DUT187" s="3"/>
      <c r="DUU187" s="3"/>
      <c r="DUV187" s="3"/>
      <c r="DUW187" s="3"/>
      <c r="DUX187" s="3"/>
      <c r="DUY187" s="3"/>
      <c r="DUZ187" s="3"/>
      <c r="DVA187" s="3"/>
      <c r="DVB187" s="3"/>
      <c r="DVC187" s="3"/>
      <c r="DVD187" s="3"/>
      <c r="DVE187" s="3"/>
      <c r="DVF187" s="3"/>
      <c r="DVG187" s="3"/>
      <c r="DVH187" s="3"/>
      <c r="DVI187" s="3"/>
      <c r="DVJ187" s="3"/>
      <c r="DVK187" s="3"/>
      <c r="DVL187" s="3"/>
      <c r="DVM187" s="3"/>
      <c r="DVN187" s="3"/>
      <c r="DVO187" s="3"/>
      <c r="DVP187" s="3"/>
      <c r="DVQ187" s="3"/>
      <c r="DVR187" s="3"/>
      <c r="DVS187" s="3"/>
      <c r="DVT187" s="3"/>
      <c r="DVU187" s="3"/>
      <c r="DVV187" s="3"/>
      <c r="DVW187" s="3"/>
      <c r="DVX187" s="3"/>
      <c r="DVY187" s="3"/>
      <c r="DVZ187" s="3"/>
      <c r="DWA187" s="3"/>
      <c r="DWB187" s="3"/>
      <c r="DWC187" s="3"/>
      <c r="DWD187" s="3"/>
      <c r="DWE187" s="3"/>
      <c r="DWF187" s="3"/>
      <c r="DWG187" s="3"/>
      <c r="DWH187" s="3"/>
      <c r="DWI187" s="3"/>
      <c r="DWJ187" s="3"/>
      <c r="DWK187" s="3"/>
      <c r="DWL187" s="3"/>
      <c r="DWM187" s="3"/>
      <c r="DWN187" s="3"/>
      <c r="DWO187" s="3"/>
      <c r="DWP187" s="3"/>
      <c r="DWQ187" s="3"/>
      <c r="DWR187" s="3"/>
      <c r="DWS187" s="3"/>
      <c r="DWT187" s="3"/>
      <c r="DWU187" s="3"/>
      <c r="DWV187" s="3"/>
      <c r="DWW187" s="3"/>
      <c r="DWX187" s="3"/>
      <c r="DWY187" s="3"/>
      <c r="DWZ187" s="3"/>
      <c r="DXA187" s="3"/>
      <c r="DXB187" s="3"/>
      <c r="DXC187" s="3"/>
      <c r="DXD187" s="3"/>
      <c r="DXE187" s="3"/>
      <c r="DXF187" s="3"/>
      <c r="DXG187" s="3"/>
      <c r="DXH187" s="3"/>
      <c r="DXI187" s="3"/>
      <c r="DXJ187" s="3"/>
      <c r="DXK187" s="3"/>
      <c r="DXL187" s="3"/>
      <c r="DXM187" s="3"/>
      <c r="DXN187" s="3"/>
      <c r="DXO187" s="3"/>
      <c r="DXP187" s="3"/>
      <c r="DXQ187" s="3"/>
      <c r="DXR187" s="3"/>
      <c r="DXS187" s="3"/>
      <c r="DXT187" s="3"/>
      <c r="DXU187" s="3"/>
      <c r="DXV187" s="3"/>
      <c r="DXW187" s="3"/>
      <c r="DXX187" s="3"/>
      <c r="DXY187" s="3"/>
      <c r="DXZ187" s="3"/>
      <c r="DYA187" s="3"/>
      <c r="DYB187" s="3"/>
      <c r="DYC187" s="3"/>
      <c r="DYD187" s="3"/>
      <c r="DYE187" s="3"/>
      <c r="DYF187" s="3"/>
      <c r="DYG187" s="3"/>
      <c r="DYH187" s="3"/>
      <c r="DYI187" s="3"/>
      <c r="DYJ187" s="3"/>
      <c r="DYK187" s="3"/>
      <c r="DYL187" s="3"/>
      <c r="DYM187" s="3"/>
      <c r="DYN187" s="3"/>
      <c r="DYO187" s="3"/>
      <c r="DYP187" s="3"/>
      <c r="DYQ187" s="3"/>
      <c r="DYR187" s="3"/>
      <c r="DYS187" s="3"/>
      <c r="DYT187" s="3"/>
      <c r="DYU187" s="3"/>
      <c r="DYV187" s="3"/>
      <c r="DYW187" s="3"/>
      <c r="DYX187" s="3"/>
      <c r="DYY187" s="3"/>
      <c r="DYZ187" s="3"/>
      <c r="DZA187" s="3"/>
      <c r="DZB187" s="3"/>
      <c r="DZC187" s="3"/>
      <c r="DZD187" s="3"/>
      <c r="DZE187" s="3"/>
      <c r="DZF187" s="3"/>
      <c r="DZG187" s="3"/>
      <c r="DZH187" s="3"/>
      <c r="DZI187" s="3"/>
      <c r="DZJ187" s="3"/>
      <c r="DZK187" s="3"/>
      <c r="DZL187" s="3"/>
      <c r="DZM187" s="3"/>
      <c r="DZN187" s="3"/>
      <c r="DZO187" s="3"/>
      <c r="DZP187" s="3"/>
      <c r="DZQ187" s="3"/>
      <c r="DZR187" s="3"/>
      <c r="DZS187" s="3"/>
      <c r="DZT187" s="3"/>
      <c r="DZU187" s="3"/>
      <c r="DZV187" s="3"/>
      <c r="DZW187" s="3"/>
      <c r="DZX187" s="3"/>
      <c r="DZY187" s="3"/>
      <c r="DZZ187" s="3"/>
      <c r="EAA187" s="3"/>
      <c r="EAB187" s="3"/>
      <c r="EAC187" s="3"/>
      <c r="EAD187" s="3"/>
      <c r="EAE187" s="3"/>
      <c r="EAF187" s="3"/>
      <c r="EAG187" s="3"/>
      <c r="EAH187" s="3"/>
      <c r="EAI187" s="3"/>
      <c r="EAJ187" s="3"/>
      <c r="EAK187" s="3"/>
      <c r="EAL187" s="3"/>
      <c r="EAM187" s="3"/>
      <c r="EAN187" s="3"/>
      <c r="EAO187" s="3"/>
      <c r="EAP187" s="3"/>
      <c r="EAQ187" s="3"/>
      <c r="EAR187" s="3"/>
      <c r="EAS187" s="3"/>
      <c r="EAT187" s="3"/>
      <c r="EAU187" s="3"/>
      <c r="EAV187" s="3"/>
      <c r="EAW187" s="3"/>
      <c r="EAX187" s="3"/>
      <c r="EAY187" s="3"/>
      <c r="EAZ187" s="3"/>
      <c r="EBA187" s="3"/>
      <c r="EBB187" s="3"/>
      <c r="EBC187" s="3"/>
      <c r="EBD187" s="3"/>
      <c r="EBE187" s="3"/>
      <c r="EBF187" s="3"/>
      <c r="EBG187" s="3"/>
      <c r="EBH187" s="3"/>
      <c r="EBI187" s="3"/>
      <c r="EBJ187" s="3"/>
      <c r="EBK187" s="3"/>
      <c r="EBL187" s="3"/>
      <c r="EBM187" s="3"/>
      <c r="EBN187" s="3"/>
      <c r="EBO187" s="3"/>
      <c r="EBP187" s="3"/>
      <c r="EBQ187" s="3"/>
      <c r="EBR187" s="3"/>
      <c r="EBS187" s="3"/>
      <c r="EBT187" s="3"/>
      <c r="EBU187" s="3"/>
      <c r="EBV187" s="3"/>
      <c r="EBW187" s="3"/>
      <c r="EBX187" s="3"/>
      <c r="EBY187" s="3"/>
      <c r="EBZ187" s="3"/>
      <c r="ECA187" s="3"/>
      <c r="ECB187" s="3"/>
      <c r="ECC187" s="3"/>
      <c r="ECD187" s="3"/>
      <c r="ECE187" s="3"/>
      <c r="ECF187" s="3"/>
      <c r="ECG187" s="3"/>
      <c r="ECH187" s="3"/>
      <c r="ECI187" s="3"/>
      <c r="ECJ187" s="3"/>
      <c r="ECK187" s="3"/>
      <c r="ECL187" s="3"/>
      <c r="ECM187" s="3"/>
      <c r="ECN187" s="3"/>
      <c r="ECO187" s="3"/>
      <c r="ECP187" s="3"/>
      <c r="ECQ187" s="3"/>
      <c r="ECR187" s="3"/>
      <c r="ECS187" s="3"/>
      <c r="ECT187" s="3"/>
      <c r="ECU187" s="3"/>
      <c r="ECV187" s="3"/>
      <c r="ECW187" s="3"/>
      <c r="ECX187" s="3"/>
      <c r="ECY187" s="3"/>
      <c r="ECZ187" s="3"/>
      <c r="EDA187" s="3"/>
      <c r="EDB187" s="3"/>
      <c r="EDC187" s="3"/>
      <c r="EDD187" s="3"/>
      <c r="EDE187" s="3"/>
      <c r="EDF187" s="3"/>
      <c r="EDG187" s="3"/>
      <c r="EDH187" s="3"/>
      <c r="EDI187" s="3"/>
      <c r="EDJ187" s="3"/>
      <c r="EDK187" s="3"/>
      <c r="EDL187" s="3"/>
      <c r="EDM187" s="3"/>
      <c r="EDN187" s="3"/>
      <c r="EDO187" s="3"/>
      <c r="EDP187" s="3"/>
      <c r="EDQ187" s="3"/>
      <c r="EDR187" s="3"/>
      <c r="EDS187" s="3"/>
      <c r="EDT187" s="3"/>
      <c r="EDU187" s="3"/>
      <c r="EDV187" s="3"/>
      <c r="EDW187" s="3"/>
      <c r="EDX187" s="3"/>
      <c r="EDY187" s="3"/>
      <c r="EDZ187" s="3"/>
      <c r="EEA187" s="3"/>
      <c r="EEB187" s="3"/>
      <c r="EEC187" s="3"/>
      <c r="EED187" s="3"/>
      <c r="EEE187" s="3"/>
      <c r="EEF187" s="3"/>
      <c r="EEG187" s="3"/>
      <c r="EEH187" s="3"/>
      <c r="EEI187" s="3"/>
      <c r="EEJ187" s="3"/>
      <c r="EEK187" s="3"/>
      <c r="EEL187" s="3"/>
      <c r="EEM187" s="3"/>
      <c r="EEN187" s="3"/>
      <c r="EEO187" s="3"/>
      <c r="EEP187" s="3"/>
      <c r="EEQ187" s="3"/>
      <c r="EER187" s="3"/>
      <c r="EES187" s="3"/>
      <c r="EET187" s="3"/>
      <c r="EEU187" s="3"/>
      <c r="EEV187" s="3"/>
      <c r="EEW187" s="3"/>
      <c r="EEX187" s="3"/>
      <c r="EEY187" s="3"/>
      <c r="EEZ187" s="3"/>
      <c r="EFA187" s="3"/>
      <c r="EFB187" s="3"/>
      <c r="EFC187" s="3"/>
      <c r="EFD187" s="3"/>
      <c r="EFE187" s="3"/>
      <c r="EFF187" s="3"/>
      <c r="EFG187" s="3"/>
      <c r="EFH187" s="3"/>
      <c r="EFI187" s="3"/>
      <c r="EFJ187" s="3"/>
      <c r="EFK187" s="3"/>
      <c r="EFL187" s="3"/>
      <c r="EFM187" s="3"/>
      <c r="EFN187" s="3"/>
      <c r="EFO187" s="3"/>
      <c r="EFP187" s="3"/>
      <c r="EFQ187" s="3"/>
      <c r="EFR187" s="3"/>
      <c r="EFS187" s="3"/>
      <c r="EFT187" s="3"/>
      <c r="EFU187" s="3"/>
      <c r="EFV187" s="3"/>
      <c r="EFW187" s="3"/>
      <c r="EFX187" s="3"/>
      <c r="EFY187" s="3"/>
      <c r="EFZ187" s="3"/>
      <c r="EGA187" s="3"/>
      <c r="EGB187" s="3"/>
      <c r="EGC187" s="3"/>
      <c r="EGD187" s="3"/>
      <c r="EGE187" s="3"/>
      <c r="EGF187" s="3"/>
      <c r="EGG187" s="3"/>
      <c r="EGH187" s="3"/>
      <c r="EGI187" s="3"/>
      <c r="EGJ187" s="3"/>
      <c r="EGK187" s="3"/>
      <c r="EGL187" s="3"/>
      <c r="EGM187" s="3"/>
      <c r="EGN187" s="3"/>
      <c r="EGO187" s="3"/>
      <c r="EGP187" s="3"/>
      <c r="EGQ187" s="3"/>
      <c r="EGR187" s="3"/>
      <c r="EGS187" s="3"/>
      <c r="EGT187" s="3"/>
      <c r="EGU187" s="3"/>
      <c r="EGV187" s="3"/>
      <c r="EGW187" s="3"/>
      <c r="EGX187" s="3"/>
      <c r="EGY187" s="3"/>
      <c r="EGZ187" s="3"/>
      <c r="EHA187" s="3"/>
      <c r="EHB187" s="3"/>
      <c r="EHC187" s="3"/>
      <c r="EHD187" s="3"/>
      <c r="EHE187" s="3"/>
      <c r="EHF187" s="3"/>
      <c r="EHG187" s="3"/>
      <c r="EHH187" s="3"/>
      <c r="EHI187" s="3"/>
      <c r="EHJ187" s="3"/>
      <c r="EHK187" s="3"/>
      <c r="EHL187" s="3"/>
      <c r="EHM187" s="3"/>
      <c r="EHN187" s="3"/>
      <c r="EHO187" s="3"/>
      <c r="EHP187" s="3"/>
      <c r="EHQ187" s="3"/>
      <c r="EHR187" s="3"/>
      <c r="EHS187" s="3"/>
      <c r="EHT187" s="3"/>
      <c r="EHU187" s="3"/>
      <c r="EHV187" s="3"/>
      <c r="EHW187" s="3"/>
      <c r="EHX187" s="3"/>
      <c r="EHY187" s="3"/>
      <c r="EHZ187" s="3"/>
      <c r="EIA187" s="3"/>
      <c r="EIB187" s="3"/>
      <c r="EIC187" s="3"/>
      <c r="EID187" s="3"/>
      <c r="EIE187" s="3"/>
      <c r="EIF187" s="3"/>
      <c r="EIG187" s="3"/>
      <c r="EIH187" s="3"/>
      <c r="EII187" s="3"/>
      <c r="EIJ187" s="3"/>
      <c r="EIK187" s="3"/>
      <c r="EIL187" s="3"/>
      <c r="EIM187" s="3"/>
      <c r="EIN187" s="3"/>
      <c r="EIO187" s="3"/>
      <c r="EIP187" s="3"/>
      <c r="EIQ187" s="3"/>
      <c r="EIR187" s="3"/>
      <c r="EIS187" s="3"/>
      <c r="EIT187" s="3"/>
      <c r="EIU187" s="3"/>
      <c r="EIV187" s="3"/>
      <c r="EIW187" s="3"/>
      <c r="EIX187" s="3"/>
      <c r="EIY187" s="3"/>
      <c r="EIZ187" s="3"/>
      <c r="EJA187" s="3"/>
      <c r="EJB187" s="3"/>
      <c r="EJC187" s="3"/>
      <c r="EJD187" s="3"/>
      <c r="EJE187" s="3"/>
      <c r="EJF187" s="3"/>
      <c r="EJG187" s="3"/>
      <c r="EJH187" s="3"/>
      <c r="EJI187" s="3"/>
      <c r="EJJ187" s="3"/>
      <c r="EJK187" s="3"/>
      <c r="EJL187" s="3"/>
      <c r="EJM187" s="3"/>
      <c r="EJN187" s="3"/>
      <c r="EJO187" s="3"/>
      <c r="EJP187" s="3"/>
      <c r="EJQ187" s="3"/>
      <c r="EJR187" s="3"/>
      <c r="EJS187" s="3"/>
      <c r="EJT187" s="3"/>
      <c r="EJU187" s="3"/>
      <c r="EJV187" s="3"/>
      <c r="EJW187" s="3"/>
      <c r="EJX187" s="3"/>
      <c r="EJY187" s="3"/>
      <c r="EJZ187" s="3"/>
      <c r="EKA187" s="3"/>
      <c r="EKB187" s="3"/>
      <c r="EKC187" s="3"/>
      <c r="EKD187" s="3"/>
      <c r="EKE187" s="3"/>
      <c r="EKF187" s="3"/>
      <c r="EKG187" s="3"/>
      <c r="EKH187" s="3"/>
      <c r="EKI187" s="3"/>
      <c r="EKJ187" s="3"/>
      <c r="EKK187" s="3"/>
      <c r="EKL187" s="3"/>
      <c r="EKM187" s="3"/>
      <c r="EKN187" s="3"/>
      <c r="EKO187" s="3"/>
      <c r="EKP187" s="3"/>
      <c r="EKQ187" s="3"/>
      <c r="EKR187" s="3"/>
      <c r="EKS187" s="3"/>
      <c r="EKT187" s="3"/>
      <c r="EKU187" s="3"/>
      <c r="EKV187" s="3"/>
      <c r="EKW187" s="3"/>
      <c r="EKX187" s="3"/>
      <c r="EKY187" s="3"/>
      <c r="EKZ187" s="3"/>
      <c r="ELA187" s="3"/>
      <c r="ELB187" s="3"/>
      <c r="ELC187" s="3"/>
      <c r="ELD187" s="3"/>
      <c r="ELE187" s="3"/>
      <c r="ELF187" s="3"/>
      <c r="ELG187" s="3"/>
      <c r="ELH187" s="3"/>
      <c r="ELI187" s="3"/>
      <c r="ELJ187" s="3"/>
      <c r="ELK187" s="3"/>
      <c r="ELL187" s="3"/>
      <c r="ELM187" s="3"/>
      <c r="ELN187" s="3"/>
      <c r="ELO187" s="3"/>
      <c r="ELP187" s="3"/>
      <c r="ELQ187" s="3"/>
      <c r="ELR187" s="3"/>
      <c r="ELS187" s="3"/>
      <c r="ELT187" s="3"/>
      <c r="ELU187" s="3"/>
      <c r="ELV187" s="3"/>
      <c r="ELW187" s="3"/>
      <c r="ELX187" s="3"/>
      <c r="ELY187" s="3"/>
      <c r="ELZ187" s="3"/>
      <c r="EMA187" s="3"/>
      <c r="EMB187" s="3"/>
      <c r="EMC187" s="3"/>
      <c r="EMD187" s="3"/>
      <c r="EME187" s="3"/>
      <c r="EMF187" s="3"/>
      <c r="EMG187" s="3"/>
      <c r="EMH187" s="3"/>
      <c r="EMI187" s="3"/>
      <c r="EMJ187" s="3"/>
      <c r="EMK187" s="3"/>
      <c r="EML187" s="3"/>
      <c r="EMM187" s="3"/>
      <c r="EMN187" s="3"/>
      <c r="EMO187" s="3"/>
      <c r="EMP187" s="3"/>
      <c r="EMQ187" s="3"/>
      <c r="EMR187" s="3"/>
      <c r="EMS187" s="3"/>
      <c r="EMT187" s="3"/>
      <c r="EMU187" s="3"/>
      <c r="EMV187" s="3"/>
      <c r="EMW187" s="3"/>
      <c r="EMX187" s="3"/>
      <c r="EMY187" s="3"/>
      <c r="EMZ187" s="3"/>
      <c r="ENA187" s="3"/>
      <c r="ENB187" s="3"/>
      <c r="ENC187" s="3"/>
      <c r="END187" s="3"/>
      <c r="ENE187" s="3"/>
      <c r="ENF187" s="3"/>
      <c r="ENG187" s="3"/>
      <c r="ENH187" s="3"/>
      <c r="ENI187" s="3"/>
      <c r="ENJ187" s="3"/>
      <c r="ENK187" s="3"/>
      <c r="ENL187" s="3"/>
      <c r="ENM187" s="3"/>
      <c r="ENN187" s="3"/>
      <c r="ENO187" s="3"/>
      <c r="ENP187" s="3"/>
      <c r="ENQ187" s="3"/>
      <c r="ENR187" s="3"/>
      <c r="ENS187" s="3"/>
      <c r="ENT187" s="3"/>
      <c r="ENU187" s="3"/>
      <c r="ENV187" s="3"/>
      <c r="ENW187" s="3"/>
      <c r="ENX187" s="3"/>
      <c r="ENY187" s="3"/>
      <c r="ENZ187" s="3"/>
      <c r="EOA187" s="3"/>
      <c r="EOB187" s="3"/>
      <c r="EOC187" s="3"/>
      <c r="EOD187" s="3"/>
      <c r="EOE187" s="3"/>
      <c r="EOF187" s="3"/>
      <c r="EOG187" s="3"/>
      <c r="EOH187" s="3"/>
      <c r="EOI187" s="3"/>
      <c r="EOJ187" s="3"/>
      <c r="EOK187" s="3"/>
      <c r="EOL187" s="3"/>
      <c r="EOM187" s="3"/>
      <c r="EON187" s="3"/>
      <c r="EOO187" s="3"/>
      <c r="EOP187" s="3"/>
      <c r="EOQ187" s="3"/>
      <c r="EOR187" s="3"/>
      <c r="EOS187" s="3"/>
      <c r="EOT187" s="3"/>
      <c r="EOU187" s="3"/>
      <c r="EOV187" s="3"/>
      <c r="EOW187" s="3"/>
      <c r="EOX187" s="3"/>
      <c r="EOY187" s="3"/>
      <c r="EOZ187" s="3"/>
      <c r="EPA187" s="3"/>
      <c r="EPB187" s="3"/>
      <c r="EPC187" s="3"/>
      <c r="EPD187" s="3"/>
      <c r="EPE187" s="3"/>
      <c r="EPF187" s="3"/>
      <c r="EPG187" s="3"/>
      <c r="EPH187" s="3"/>
      <c r="EPI187" s="3"/>
      <c r="EPJ187" s="3"/>
      <c r="EPK187" s="3"/>
      <c r="EPL187" s="3"/>
      <c r="EPM187" s="3"/>
      <c r="EPN187" s="3"/>
      <c r="EPO187" s="3"/>
      <c r="EPP187" s="3"/>
      <c r="EPQ187" s="3"/>
      <c r="EPR187" s="3"/>
      <c r="EPS187" s="3"/>
      <c r="EPT187" s="3"/>
      <c r="EPU187" s="3"/>
      <c r="EPV187" s="3"/>
      <c r="EPW187" s="3"/>
      <c r="EPX187" s="3"/>
      <c r="EPY187" s="3"/>
      <c r="EPZ187" s="3"/>
      <c r="EQA187" s="3"/>
      <c r="EQB187" s="3"/>
      <c r="EQC187" s="3"/>
      <c r="EQD187" s="3"/>
      <c r="EQE187" s="3"/>
      <c r="EQF187" s="3"/>
      <c r="EQG187" s="3"/>
      <c r="EQH187" s="3"/>
      <c r="EQI187" s="3"/>
      <c r="EQJ187" s="3"/>
      <c r="EQK187" s="3"/>
      <c r="EQL187" s="3"/>
      <c r="EQM187" s="3"/>
      <c r="EQN187" s="3"/>
      <c r="EQO187" s="3"/>
      <c r="EQP187" s="3"/>
      <c r="EQQ187" s="3"/>
      <c r="EQR187" s="3"/>
      <c r="EQS187" s="3"/>
      <c r="EQT187" s="3"/>
      <c r="EQU187" s="3"/>
      <c r="EQV187" s="3"/>
      <c r="EQW187" s="3"/>
      <c r="EQX187" s="3"/>
      <c r="EQY187" s="3"/>
      <c r="EQZ187" s="3"/>
      <c r="ERA187" s="3"/>
      <c r="ERB187" s="3"/>
      <c r="ERC187" s="3"/>
      <c r="ERD187" s="3"/>
      <c r="ERE187" s="3"/>
      <c r="ERF187" s="3"/>
      <c r="ERG187" s="3"/>
      <c r="ERH187" s="3"/>
      <c r="ERI187" s="3"/>
      <c r="ERJ187" s="3"/>
      <c r="ERK187" s="3"/>
      <c r="ERL187" s="3"/>
      <c r="ERM187" s="3"/>
      <c r="ERN187" s="3"/>
      <c r="ERO187" s="3"/>
      <c r="ERP187" s="3"/>
      <c r="ERQ187" s="3"/>
      <c r="ERR187" s="3"/>
      <c r="ERS187" s="3"/>
      <c r="ERT187" s="3"/>
      <c r="ERU187" s="3"/>
      <c r="ERV187" s="3"/>
      <c r="ERW187" s="3"/>
      <c r="ERX187" s="3"/>
      <c r="ERY187" s="3"/>
      <c r="ERZ187" s="3"/>
      <c r="ESA187" s="3"/>
      <c r="ESB187" s="3"/>
      <c r="ESC187" s="3"/>
      <c r="ESD187" s="3"/>
      <c r="ESE187" s="3"/>
      <c r="ESF187" s="3"/>
      <c r="ESG187" s="3"/>
      <c r="ESH187" s="3"/>
      <c r="ESI187" s="3"/>
      <c r="ESJ187" s="3"/>
      <c r="ESK187" s="3"/>
      <c r="ESL187" s="3"/>
      <c r="ESM187" s="3"/>
      <c r="ESN187" s="3"/>
      <c r="ESO187" s="3"/>
      <c r="ESP187" s="3"/>
      <c r="ESQ187" s="3"/>
      <c r="ESR187" s="3"/>
      <c r="ESS187" s="3"/>
      <c r="EST187" s="3"/>
      <c r="ESU187" s="3"/>
      <c r="ESV187" s="3"/>
      <c r="ESW187" s="3"/>
      <c r="ESX187" s="3"/>
      <c r="ESY187" s="3"/>
      <c r="ESZ187" s="3"/>
      <c r="ETA187" s="3"/>
      <c r="ETB187" s="3"/>
      <c r="ETC187" s="3"/>
      <c r="ETD187" s="3"/>
      <c r="ETE187" s="3"/>
      <c r="ETF187" s="3"/>
      <c r="ETG187" s="3"/>
      <c r="ETH187" s="3"/>
      <c r="ETI187" s="3"/>
      <c r="ETJ187" s="3"/>
      <c r="ETK187" s="3"/>
      <c r="ETL187" s="3"/>
      <c r="ETM187" s="3"/>
      <c r="ETN187" s="3"/>
      <c r="ETO187" s="3"/>
      <c r="ETP187" s="3"/>
      <c r="ETQ187" s="3"/>
      <c r="ETR187" s="3"/>
      <c r="ETS187" s="3"/>
      <c r="ETT187" s="3"/>
      <c r="ETU187" s="3"/>
      <c r="ETV187" s="3"/>
      <c r="ETW187" s="3"/>
      <c r="ETX187" s="3"/>
      <c r="ETY187" s="3"/>
      <c r="ETZ187" s="3"/>
      <c r="EUA187" s="3"/>
      <c r="EUB187" s="3"/>
      <c r="EUC187" s="3"/>
      <c r="EUD187" s="3"/>
      <c r="EUE187" s="3"/>
      <c r="EUF187" s="3"/>
      <c r="EUG187" s="3"/>
      <c r="EUH187" s="3"/>
      <c r="EUI187" s="3"/>
      <c r="EUJ187" s="3"/>
      <c r="EUK187" s="3"/>
      <c r="EUL187" s="3"/>
      <c r="EUM187" s="3"/>
      <c r="EUN187" s="3"/>
      <c r="EUO187" s="3"/>
      <c r="EUP187" s="3"/>
      <c r="EUQ187" s="3"/>
      <c r="EUR187" s="3"/>
      <c r="EUS187" s="3"/>
      <c r="EUT187" s="3"/>
      <c r="EUU187" s="3"/>
      <c r="EUV187" s="3"/>
      <c r="EUW187" s="3"/>
      <c r="EUX187" s="3"/>
      <c r="EUY187" s="3"/>
      <c r="EUZ187" s="3"/>
      <c r="EVA187" s="3"/>
      <c r="EVB187" s="3"/>
      <c r="EVC187" s="3"/>
      <c r="EVD187" s="3"/>
      <c r="EVE187" s="3"/>
      <c r="EVF187" s="3"/>
      <c r="EVG187" s="3"/>
      <c r="EVH187" s="3"/>
      <c r="EVI187" s="3"/>
      <c r="EVJ187" s="3"/>
      <c r="EVK187" s="3"/>
      <c r="EVL187" s="3"/>
      <c r="EVM187" s="3"/>
      <c r="EVN187" s="3"/>
      <c r="EVO187" s="3"/>
      <c r="EVP187" s="3"/>
      <c r="EVQ187" s="3"/>
      <c r="EVR187" s="3"/>
      <c r="EVS187" s="3"/>
      <c r="EVT187" s="3"/>
      <c r="EVU187" s="3"/>
      <c r="EVV187" s="3"/>
      <c r="EVW187" s="3"/>
      <c r="EVX187" s="3"/>
      <c r="EVY187" s="3"/>
      <c r="EVZ187" s="3"/>
      <c r="EWA187" s="3"/>
      <c r="EWB187" s="3"/>
      <c r="EWC187" s="3"/>
      <c r="EWD187" s="3"/>
      <c r="EWE187" s="3"/>
      <c r="EWF187" s="3"/>
      <c r="EWG187" s="3"/>
      <c r="EWH187" s="3"/>
      <c r="EWI187" s="3"/>
      <c r="EWJ187" s="3"/>
      <c r="EWK187" s="3"/>
      <c r="EWL187" s="3"/>
      <c r="EWM187" s="3"/>
      <c r="EWN187" s="3"/>
      <c r="EWO187" s="3"/>
      <c r="EWP187" s="3"/>
      <c r="EWQ187" s="3"/>
      <c r="EWR187" s="3"/>
      <c r="EWS187" s="3"/>
      <c r="EWT187" s="3"/>
      <c r="EWU187" s="3"/>
      <c r="EWV187" s="3"/>
      <c r="EWW187" s="3"/>
      <c r="EWX187" s="3"/>
      <c r="EWY187" s="3"/>
      <c r="EWZ187" s="3"/>
      <c r="EXA187" s="3"/>
      <c r="EXB187" s="3"/>
      <c r="EXC187" s="3"/>
      <c r="EXD187" s="3"/>
      <c r="EXE187" s="3"/>
      <c r="EXF187" s="3"/>
      <c r="EXG187" s="3"/>
      <c r="EXH187" s="3"/>
      <c r="EXI187" s="3"/>
      <c r="EXJ187" s="3"/>
      <c r="EXK187" s="3"/>
      <c r="EXL187" s="3"/>
      <c r="EXM187" s="3"/>
      <c r="EXN187" s="3"/>
      <c r="EXO187" s="3"/>
      <c r="EXP187" s="3"/>
      <c r="EXQ187" s="3"/>
      <c r="EXR187" s="3"/>
      <c r="EXS187" s="3"/>
      <c r="EXT187" s="3"/>
      <c r="EXU187" s="3"/>
      <c r="EXV187" s="3"/>
      <c r="EXW187" s="3"/>
      <c r="EXX187" s="3"/>
      <c r="EXY187" s="3"/>
      <c r="EXZ187" s="3"/>
      <c r="EYA187" s="3"/>
      <c r="EYB187" s="3"/>
      <c r="EYC187" s="3"/>
      <c r="EYD187" s="3"/>
      <c r="EYE187" s="3"/>
      <c r="EYF187" s="3"/>
      <c r="EYG187" s="3"/>
      <c r="EYH187" s="3"/>
      <c r="EYI187" s="3"/>
      <c r="EYJ187" s="3"/>
      <c r="EYK187" s="3"/>
      <c r="EYL187" s="3"/>
      <c r="EYM187" s="3"/>
      <c r="EYN187" s="3"/>
      <c r="EYO187" s="3"/>
      <c r="EYP187" s="3"/>
      <c r="EYQ187" s="3"/>
      <c r="EYR187" s="3"/>
      <c r="EYS187" s="3"/>
      <c r="EYT187" s="3"/>
      <c r="EYU187" s="3"/>
      <c r="EYV187" s="3"/>
      <c r="EYW187" s="3"/>
      <c r="EYX187" s="3"/>
      <c r="EYY187" s="3"/>
      <c r="EYZ187" s="3"/>
      <c r="EZA187" s="3"/>
      <c r="EZB187" s="3"/>
      <c r="EZC187" s="3"/>
      <c r="EZD187" s="3"/>
      <c r="EZE187" s="3"/>
      <c r="EZF187" s="3"/>
      <c r="EZG187" s="3"/>
      <c r="EZH187" s="3"/>
      <c r="EZI187" s="3"/>
      <c r="EZJ187" s="3"/>
      <c r="EZK187" s="3"/>
      <c r="EZL187" s="3"/>
      <c r="EZM187" s="3"/>
      <c r="EZN187" s="3"/>
      <c r="EZO187" s="3"/>
      <c r="EZP187" s="3"/>
      <c r="EZQ187" s="3"/>
      <c r="EZR187" s="3"/>
      <c r="EZS187" s="3"/>
      <c r="EZT187" s="3"/>
      <c r="EZU187" s="3"/>
      <c r="EZV187" s="3"/>
      <c r="EZW187" s="3"/>
      <c r="EZX187" s="3"/>
      <c r="EZY187" s="3"/>
      <c r="EZZ187" s="3"/>
      <c r="FAA187" s="3"/>
      <c r="FAB187" s="3"/>
      <c r="FAC187" s="3"/>
      <c r="FAD187" s="3"/>
      <c r="FAE187" s="3"/>
      <c r="FAF187" s="3"/>
      <c r="FAG187" s="3"/>
      <c r="FAH187" s="3"/>
      <c r="FAI187" s="3"/>
      <c r="FAJ187" s="3"/>
      <c r="FAK187" s="3"/>
      <c r="FAL187" s="3"/>
      <c r="FAM187" s="3"/>
      <c r="FAN187" s="3"/>
      <c r="FAO187" s="3"/>
      <c r="FAP187" s="3"/>
      <c r="FAQ187" s="3"/>
      <c r="FAR187" s="3"/>
      <c r="FAS187" s="3"/>
      <c r="FAT187" s="3"/>
      <c r="FAU187" s="3"/>
      <c r="FAV187" s="3"/>
      <c r="FAW187" s="3"/>
      <c r="FAX187" s="3"/>
      <c r="FAY187" s="3"/>
      <c r="FAZ187" s="3"/>
      <c r="FBA187" s="3"/>
      <c r="FBB187" s="3"/>
      <c r="FBC187" s="3"/>
      <c r="FBD187" s="3"/>
      <c r="FBE187" s="3"/>
      <c r="FBF187" s="3"/>
      <c r="FBG187" s="3"/>
      <c r="FBH187" s="3"/>
      <c r="FBI187" s="3"/>
      <c r="FBJ187" s="3"/>
      <c r="FBK187" s="3"/>
      <c r="FBL187" s="3"/>
      <c r="FBM187" s="3"/>
      <c r="FBN187" s="3"/>
      <c r="FBO187" s="3"/>
      <c r="FBP187" s="3"/>
      <c r="FBQ187" s="3"/>
      <c r="FBR187" s="3"/>
      <c r="FBS187" s="3"/>
      <c r="FBT187" s="3"/>
      <c r="FBU187" s="3"/>
      <c r="FBV187" s="3"/>
      <c r="FBW187" s="3"/>
      <c r="FBX187" s="3"/>
      <c r="FBY187" s="3"/>
      <c r="FBZ187" s="3"/>
      <c r="FCA187" s="3"/>
      <c r="FCB187" s="3"/>
      <c r="FCC187" s="3"/>
      <c r="FCD187" s="3"/>
      <c r="FCE187" s="3"/>
      <c r="FCF187" s="3"/>
      <c r="FCG187" s="3"/>
      <c r="FCH187" s="3"/>
      <c r="FCI187" s="3"/>
      <c r="FCJ187" s="3"/>
      <c r="FCK187" s="3"/>
      <c r="FCL187" s="3"/>
      <c r="FCM187" s="3"/>
      <c r="FCN187" s="3"/>
      <c r="FCO187" s="3"/>
      <c r="FCP187" s="3"/>
      <c r="FCQ187" s="3"/>
      <c r="FCR187" s="3"/>
      <c r="FCS187" s="3"/>
      <c r="FCT187" s="3"/>
      <c r="FCU187" s="3"/>
      <c r="FCV187" s="3"/>
      <c r="FCW187" s="3"/>
      <c r="FCX187" s="3"/>
      <c r="FCY187" s="3"/>
      <c r="FCZ187" s="3"/>
      <c r="FDA187" s="3"/>
      <c r="FDB187" s="3"/>
      <c r="FDC187" s="3"/>
      <c r="FDD187" s="3"/>
      <c r="FDE187" s="3"/>
      <c r="FDF187" s="3"/>
      <c r="FDG187" s="3"/>
      <c r="FDH187" s="3"/>
      <c r="FDI187" s="3"/>
      <c r="FDJ187" s="3"/>
      <c r="FDK187" s="3"/>
      <c r="FDL187" s="3"/>
      <c r="FDM187" s="3"/>
      <c r="FDN187" s="3"/>
      <c r="FDO187" s="3"/>
      <c r="FDP187" s="3"/>
      <c r="FDQ187" s="3"/>
      <c r="FDR187" s="3"/>
      <c r="FDS187" s="3"/>
      <c r="FDT187" s="3"/>
      <c r="FDU187" s="3"/>
      <c r="FDV187" s="3"/>
      <c r="FDW187" s="3"/>
      <c r="FDX187" s="3"/>
      <c r="FDY187" s="3"/>
      <c r="FDZ187" s="3"/>
      <c r="FEA187" s="3"/>
      <c r="FEB187" s="3"/>
      <c r="FEC187" s="3"/>
      <c r="FED187" s="3"/>
      <c r="FEE187" s="3"/>
      <c r="FEF187" s="3"/>
      <c r="FEG187" s="3"/>
      <c r="FEH187" s="3"/>
      <c r="FEI187" s="3"/>
      <c r="FEJ187" s="3"/>
      <c r="FEK187" s="3"/>
      <c r="FEL187" s="3"/>
      <c r="FEM187" s="3"/>
      <c r="FEN187" s="3"/>
      <c r="FEO187" s="3"/>
      <c r="FEP187" s="3"/>
      <c r="FEQ187" s="3"/>
      <c r="FER187" s="3"/>
      <c r="FES187" s="3"/>
      <c r="FET187" s="3"/>
      <c r="FEU187" s="3"/>
      <c r="FEV187" s="3"/>
      <c r="FEW187" s="3"/>
      <c r="FEX187" s="3"/>
      <c r="FEY187" s="3"/>
      <c r="FEZ187" s="3"/>
      <c r="FFA187" s="3"/>
      <c r="FFB187" s="3"/>
      <c r="FFC187" s="3"/>
      <c r="FFD187" s="3"/>
      <c r="FFE187" s="3"/>
      <c r="FFF187" s="3"/>
      <c r="FFG187" s="3"/>
      <c r="FFH187" s="3"/>
      <c r="FFI187" s="3"/>
      <c r="FFJ187" s="3"/>
      <c r="FFK187" s="3"/>
      <c r="FFL187" s="3"/>
      <c r="FFM187" s="3"/>
      <c r="FFN187" s="3"/>
      <c r="FFO187" s="3"/>
      <c r="FFP187" s="3"/>
      <c r="FFQ187" s="3"/>
      <c r="FFR187" s="3"/>
      <c r="FFS187" s="3"/>
      <c r="FFT187" s="3"/>
      <c r="FFU187" s="3"/>
      <c r="FFV187" s="3"/>
      <c r="FFW187" s="3"/>
      <c r="FFX187" s="3"/>
      <c r="FFY187" s="3"/>
      <c r="FFZ187" s="3"/>
      <c r="FGA187" s="3"/>
      <c r="FGB187" s="3"/>
      <c r="FGC187" s="3"/>
      <c r="FGD187" s="3"/>
      <c r="FGE187" s="3"/>
      <c r="FGF187" s="3"/>
      <c r="FGG187" s="3"/>
      <c r="FGH187" s="3"/>
      <c r="FGI187" s="3"/>
      <c r="FGJ187" s="3"/>
      <c r="FGK187" s="3"/>
      <c r="FGL187" s="3"/>
      <c r="FGM187" s="3"/>
      <c r="FGN187" s="3"/>
      <c r="FGO187" s="3"/>
      <c r="FGP187" s="3"/>
      <c r="FGQ187" s="3"/>
      <c r="FGR187" s="3"/>
      <c r="FGS187" s="3"/>
      <c r="FGT187" s="3"/>
      <c r="FGU187" s="3"/>
      <c r="FGV187" s="3"/>
      <c r="FGW187" s="3"/>
      <c r="FGX187" s="3"/>
      <c r="FGY187" s="3"/>
      <c r="FGZ187" s="3"/>
      <c r="FHA187" s="3"/>
      <c r="FHB187" s="3"/>
      <c r="FHC187" s="3"/>
      <c r="FHD187" s="3"/>
      <c r="FHE187" s="3"/>
      <c r="FHF187" s="3"/>
      <c r="FHG187" s="3"/>
      <c r="FHH187" s="3"/>
      <c r="FHI187" s="3"/>
      <c r="FHJ187" s="3"/>
      <c r="FHK187" s="3"/>
      <c r="FHL187" s="3"/>
      <c r="FHM187" s="3"/>
      <c r="FHN187" s="3"/>
      <c r="FHO187" s="3"/>
      <c r="FHP187" s="3"/>
      <c r="FHQ187" s="3"/>
      <c r="FHR187" s="3"/>
      <c r="FHS187" s="3"/>
      <c r="FHT187" s="3"/>
      <c r="FHU187" s="3"/>
      <c r="FHV187" s="3"/>
      <c r="FHW187" s="3"/>
      <c r="FHX187" s="3"/>
      <c r="FHY187" s="3"/>
      <c r="FHZ187" s="3"/>
      <c r="FIA187" s="3"/>
      <c r="FIB187" s="3"/>
      <c r="FIC187" s="3"/>
      <c r="FID187" s="3"/>
      <c r="FIE187" s="3"/>
      <c r="FIF187" s="3"/>
      <c r="FIG187" s="3"/>
      <c r="FIH187" s="3"/>
      <c r="FII187" s="3"/>
      <c r="FIJ187" s="3"/>
      <c r="FIK187" s="3"/>
      <c r="FIL187" s="3"/>
      <c r="FIM187" s="3"/>
      <c r="FIN187" s="3"/>
      <c r="FIO187" s="3"/>
      <c r="FIP187" s="3"/>
      <c r="FIQ187" s="3"/>
      <c r="FIR187" s="3"/>
      <c r="FIS187" s="3"/>
      <c r="FIT187" s="3"/>
      <c r="FIU187" s="3"/>
      <c r="FIV187" s="3"/>
      <c r="FIW187" s="3"/>
      <c r="FIX187" s="3"/>
      <c r="FIY187" s="3"/>
      <c r="FIZ187" s="3"/>
      <c r="FJA187" s="3"/>
      <c r="FJB187" s="3"/>
      <c r="FJC187" s="3"/>
      <c r="FJD187" s="3"/>
      <c r="FJE187" s="3"/>
      <c r="FJF187" s="3"/>
      <c r="FJG187" s="3"/>
      <c r="FJH187" s="3"/>
      <c r="FJI187" s="3"/>
      <c r="FJJ187" s="3"/>
      <c r="FJK187" s="3"/>
      <c r="FJL187" s="3"/>
      <c r="FJM187" s="3"/>
      <c r="FJN187" s="3"/>
      <c r="FJO187" s="3"/>
      <c r="FJP187" s="3"/>
      <c r="FJQ187" s="3"/>
      <c r="FJR187" s="3"/>
      <c r="FJS187" s="3"/>
      <c r="FJT187" s="3"/>
      <c r="FJU187" s="3"/>
      <c r="FJV187" s="3"/>
      <c r="FJW187" s="3"/>
      <c r="FJX187" s="3"/>
      <c r="FJY187" s="3"/>
      <c r="FJZ187" s="3"/>
      <c r="FKA187" s="3"/>
      <c r="FKB187" s="3"/>
      <c r="FKC187" s="3"/>
      <c r="FKD187" s="3"/>
      <c r="FKE187" s="3"/>
      <c r="FKF187" s="3"/>
      <c r="FKG187" s="3"/>
      <c r="FKH187" s="3"/>
      <c r="FKI187" s="3"/>
      <c r="FKJ187" s="3"/>
      <c r="FKK187" s="3"/>
      <c r="FKL187" s="3"/>
      <c r="FKM187" s="3"/>
      <c r="FKN187" s="3"/>
      <c r="FKO187" s="3"/>
      <c r="FKP187" s="3"/>
      <c r="FKQ187" s="3"/>
      <c r="FKR187" s="3"/>
      <c r="FKS187" s="3"/>
      <c r="FKT187" s="3"/>
      <c r="FKU187" s="3"/>
      <c r="FKV187" s="3"/>
      <c r="FKW187" s="3"/>
      <c r="FKX187" s="3"/>
      <c r="FKY187" s="3"/>
      <c r="FKZ187" s="3"/>
      <c r="FLA187" s="3"/>
      <c r="FLB187" s="3"/>
      <c r="FLC187" s="3"/>
      <c r="FLD187" s="3"/>
      <c r="FLE187" s="3"/>
      <c r="FLF187" s="3"/>
      <c r="FLG187" s="3"/>
      <c r="FLH187" s="3"/>
      <c r="FLI187" s="3"/>
      <c r="FLJ187" s="3"/>
      <c r="FLK187" s="3"/>
      <c r="FLL187" s="3"/>
      <c r="FLM187" s="3"/>
      <c r="FLN187" s="3"/>
      <c r="FLO187" s="3"/>
      <c r="FLP187" s="3"/>
      <c r="FLQ187" s="3"/>
      <c r="FLR187" s="3"/>
      <c r="FLS187" s="3"/>
      <c r="FLT187" s="3"/>
      <c r="FLU187" s="3"/>
      <c r="FLV187" s="3"/>
      <c r="FLW187" s="3"/>
      <c r="FLX187" s="3"/>
      <c r="FLY187" s="3"/>
      <c r="FLZ187" s="3"/>
      <c r="FMA187" s="3"/>
      <c r="FMB187" s="3"/>
      <c r="FMC187" s="3"/>
      <c r="FMD187" s="3"/>
      <c r="FME187" s="3"/>
      <c r="FMF187" s="3"/>
      <c r="FMG187" s="3"/>
      <c r="FMH187" s="3"/>
      <c r="FMI187" s="3"/>
      <c r="FMJ187" s="3"/>
      <c r="FMK187" s="3"/>
      <c r="FML187" s="3"/>
      <c r="FMM187" s="3"/>
      <c r="FMN187" s="3"/>
      <c r="FMO187" s="3"/>
      <c r="FMP187" s="3"/>
      <c r="FMQ187" s="3"/>
      <c r="FMR187" s="3"/>
      <c r="FMS187" s="3"/>
      <c r="FMT187" s="3"/>
      <c r="FMU187" s="3"/>
      <c r="FMV187" s="3"/>
      <c r="FMW187" s="3"/>
      <c r="FMX187" s="3"/>
      <c r="FMY187" s="3"/>
      <c r="FMZ187" s="3"/>
      <c r="FNA187" s="3"/>
      <c r="FNB187" s="3"/>
      <c r="FNC187" s="3"/>
      <c r="FND187" s="3"/>
      <c r="FNE187" s="3"/>
      <c r="FNF187" s="3"/>
      <c r="FNG187" s="3"/>
      <c r="FNH187" s="3"/>
      <c r="FNI187" s="3"/>
      <c r="FNJ187" s="3"/>
      <c r="FNK187" s="3"/>
      <c r="FNL187" s="3"/>
      <c r="FNM187" s="3"/>
      <c r="FNN187" s="3"/>
      <c r="FNO187" s="3"/>
      <c r="FNP187" s="3"/>
      <c r="FNQ187" s="3"/>
      <c r="FNR187" s="3"/>
      <c r="FNS187" s="3"/>
      <c r="FNT187" s="3"/>
      <c r="FNU187" s="3"/>
      <c r="FNV187" s="3"/>
      <c r="FNW187" s="3"/>
      <c r="FNX187" s="3"/>
      <c r="FNY187" s="3"/>
      <c r="FNZ187" s="3"/>
      <c r="FOA187" s="3"/>
      <c r="FOB187" s="3"/>
      <c r="FOC187" s="3"/>
      <c r="FOD187" s="3"/>
      <c r="FOE187" s="3"/>
      <c r="FOF187" s="3"/>
      <c r="FOG187" s="3"/>
      <c r="FOH187" s="3"/>
      <c r="FOI187" s="3"/>
      <c r="FOJ187" s="3"/>
      <c r="FOK187" s="3"/>
      <c r="FOL187" s="3"/>
      <c r="FOM187" s="3"/>
      <c r="FON187" s="3"/>
      <c r="FOO187" s="3"/>
      <c r="FOP187" s="3"/>
      <c r="FOQ187" s="3"/>
      <c r="FOR187" s="3"/>
      <c r="FOS187" s="3"/>
      <c r="FOT187" s="3"/>
      <c r="FOU187" s="3"/>
      <c r="FOV187" s="3"/>
      <c r="FOW187" s="3"/>
      <c r="FOX187" s="3"/>
      <c r="FOY187" s="3"/>
      <c r="FOZ187" s="3"/>
      <c r="FPA187" s="3"/>
      <c r="FPB187" s="3"/>
      <c r="FPC187" s="3"/>
      <c r="FPD187" s="3"/>
      <c r="FPE187" s="3"/>
      <c r="FPF187" s="3"/>
      <c r="FPG187" s="3"/>
      <c r="FPH187" s="3"/>
      <c r="FPI187" s="3"/>
      <c r="FPJ187" s="3"/>
      <c r="FPK187" s="3"/>
      <c r="FPL187" s="3"/>
      <c r="FPM187" s="3"/>
      <c r="FPN187" s="3"/>
      <c r="FPO187" s="3"/>
      <c r="FPP187" s="3"/>
      <c r="FPQ187" s="3"/>
      <c r="FPR187" s="3"/>
      <c r="FPS187" s="3"/>
      <c r="FPT187" s="3"/>
      <c r="FPU187" s="3"/>
      <c r="FPV187" s="3"/>
      <c r="FPW187" s="3"/>
      <c r="FPX187" s="3"/>
      <c r="FPY187" s="3"/>
      <c r="FPZ187" s="3"/>
      <c r="FQA187" s="3"/>
      <c r="FQB187" s="3"/>
      <c r="FQC187" s="3"/>
      <c r="FQD187" s="3"/>
      <c r="FQE187" s="3"/>
      <c r="FQF187" s="3"/>
      <c r="FQG187" s="3"/>
      <c r="FQH187" s="3"/>
      <c r="FQI187" s="3"/>
      <c r="FQJ187" s="3"/>
      <c r="FQK187" s="3"/>
      <c r="FQL187" s="3"/>
      <c r="FQM187" s="3"/>
      <c r="FQN187" s="3"/>
      <c r="FQO187" s="3"/>
      <c r="FQP187" s="3"/>
      <c r="FQQ187" s="3"/>
      <c r="FQR187" s="3"/>
      <c r="FQS187" s="3"/>
      <c r="FQT187" s="3"/>
      <c r="FQU187" s="3"/>
      <c r="FQV187" s="3"/>
      <c r="FQW187" s="3"/>
      <c r="FQX187" s="3"/>
      <c r="FQY187" s="3"/>
      <c r="FQZ187" s="3"/>
      <c r="FRA187" s="3"/>
      <c r="FRB187" s="3"/>
      <c r="FRC187" s="3"/>
      <c r="FRD187" s="3"/>
      <c r="FRE187" s="3"/>
      <c r="FRF187" s="3"/>
      <c r="FRG187" s="3"/>
      <c r="FRH187" s="3"/>
      <c r="FRI187" s="3"/>
      <c r="FRJ187" s="3"/>
      <c r="FRK187" s="3"/>
      <c r="FRL187" s="3"/>
      <c r="FRM187" s="3"/>
      <c r="FRN187" s="3"/>
      <c r="FRO187" s="3"/>
      <c r="FRP187" s="3"/>
      <c r="FRQ187" s="3"/>
      <c r="FRR187" s="3"/>
      <c r="FRS187" s="3"/>
      <c r="FRT187" s="3"/>
      <c r="FRU187" s="3"/>
      <c r="FRV187" s="3"/>
      <c r="FRW187" s="3"/>
      <c r="FRX187" s="3"/>
      <c r="FRY187" s="3"/>
      <c r="FRZ187" s="3"/>
      <c r="FSA187" s="3"/>
      <c r="FSB187" s="3"/>
      <c r="FSC187" s="3"/>
      <c r="FSD187" s="3"/>
      <c r="FSE187" s="3"/>
      <c r="FSF187" s="3"/>
      <c r="FSG187" s="3"/>
      <c r="FSH187" s="3"/>
      <c r="FSI187" s="3"/>
      <c r="FSJ187" s="3"/>
      <c r="FSK187" s="3"/>
      <c r="FSL187" s="3"/>
      <c r="FSM187" s="3"/>
      <c r="FSN187" s="3"/>
      <c r="FSO187" s="3"/>
      <c r="FSP187" s="3"/>
      <c r="FSQ187" s="3"/>
      <c r="FSR187" s="3"/>
      <c r="FSS187" s="3"/>
      <c r="FST187" s="3"/>
      <c r="FSU187" s="3"/>
      <c r="FSV187" s="3"/>
      <c r="FSW187" s="3"/>
      <c r="FSX187" s="3"/>
      <c r="FSY187" s="3"/>
      <c r="FSZ187" s="3"/>
      <c r="FTA187" s="3"/>
      <c r="FTB187" s="3"/>
      <c r="FTC187" s="3"/>
      <c r="FTD187" s="3"/>
      <c r="FTE187" s="3"/>
      <c r="FTF187" s="3"/>
      <c r="FTG187" s="3"/>
      <c r="FTH187" s="3"/>
      <c r="FTI187" s="3"/>
      <c r="FTJ187" s="3"/>
      <c r="FTK187" s="3"/>
      <c r="FTL187" s="3"/>
      <c r="FTM187" s="3"/>
      <c r="FTN187" s="3"/>
      <c r="FTO187" s="3"/>
      <c r="FTP187" s="3"/>
      <c r="FTQ187" s="3"/>
      <c r="FTR187" s="3"/>
      <c r="FTS187" s="3"/>
      <c r="FTT187" s="3"/>
      <c r="FTU187" s="3"/>
      <c r="FTV187" s="3"/>
      <c r="FTW187" s="3"/>
      <c r="FTX187" s="3"/>
      <c r="FTY187" s="3"/>
      <c r="FTZ187" s="3"/>
      <c r="FUA187" s="3"/>
      <c r="FUB187" s="3"/>
      <c r="FUC187" s="3"/>
      <c r="FUD187" s="3"/>
      <c r="FUE187" s="3"/>
      <c r="FUF187" s="3"/>
      <c r="FUG187" s="3"/>
      <c r="FUH187" s="3"/>
      <c r="FUI187" s="3"/>
      <c r="FUJ187" s="3"/>
      <c r="FUK187" s="3"/>
      <c r="FUL187" s="3"/>
      <c r="FUM187" s="3"/>
      <c r="FUN187" s="3"/>
      <c r="FUO187" s="3"/>
      <c r="FUP187" s="3"/>
      <c r="FUQ187" s="3"/>
      <c r="FUR187" s="3"/>
      <c r="FUS187" s="3"/>
      <c r="FUT187" s="3"/>
      <c r="FUU187" s="3"/>
      <c r="FUV187" s="3"/>
      <c r="FUW187" s="3"/>
      <c r="FUX187" s="3"/>
      <c r="FUY187" s="3"/>
      <c r="FUZ187" s="3"/>
      <c r="FVA187" s="3"/>
      <c r="FVB187" s="3"/>
      <c r="FVC187" s="3"/>
      <c r="FVD187" s="3"/>
      <c r="FVE187" s="3"/>
      <c r="FVF187" s="3"/>
      <c r="FVG187" s="3"/>
      <c r="FVH187" s="3"/>
      <c r="FVI187" s="3"/>
      <c r="FVJ187" s="3"/>
      <c r="FVK187" s="3"/>
      <c r="FVL187" s="3"/>
      <c r="FVM187" s="3"/>
      <c r="FVN187" s="3"/>
      <c r="FVO187" s="3"/>
      <c r="FVP187" s="3"/>
      <c r="FVQ187" s="3"/>
      <c r="FVR187" s="3"/>
      <c r="FVS187" s="3"/>
      <c r="FVT187" s="3"/>
      <c r="FVU187" s="3"/>
      <c r="FVV187" s="3"/>
      <c r="FVW187" s="3"/>
      <c r="FVX187" s="3"/>
      <c r="FVY187" s="3"/>
      <c r="FVZ187" s="3"/>
      <c r="FWA187" s="3"/>
      <c r="FWB187" s="3"/>
      <c r="FWC187" s="3"/>
      <c r="FWD187" s="3"/>
      <c r="FWE187" s="3"/>
      <c r="FWF187" s="3"/>
      <c r="FWG187" s="3"/>
      <c r="FWH187" s="3"/>
      <c r="FWI187" s="3"/>
      <c r="FWJ187" s="3"/>
      <c r="FWK187" s="3"/>
      <c r="FWL187" s="3"/>
      <c r="FWM187" s="3"/>
      <c r="FWN187" s="3"/>
      <c r="FWO187" s="3"/>
      <c r="FWP187" s="3"/>
      <c r="FWQ187" s="3"/>
      <c r="FWR187" s="3"/>
      <c r="FWS187" s="3"/>
      <c r="FWT187" s="3"/>
      <c r="FWU187" s="3"/>
      <c r="FWV187" s="3"/>
      <c r="FWW187" s="3"/>
      <c r="FWX187" s="3"/>
      <c r="FWY187" s="3"/>
      <c r="FWZ187" s="3"/>
      <c r="FXA187" s="3"/>
      <c r="FXB187" s="3"/>
      <c r="FXC187" s="3"/>
      <c r="FXD187" s="3"/>
      <c r="FXE187" s="3"/>
      <c r="FXF187" s="3"/>
      <c r="FXG187" s="3"/>
      <c r="FXH187" s="3"/>
      <c r="FXI187" s="3"/>
      <c r="FXJ187" s="3"/>
      <c r="FXK187" s="3"/>
      <c r="FXL187" s="3"/>
      <c r="FXM187" s="3"/>
      <c r="FXN187" s="3"/>
      <c r="FXO187" s="3"/>
      <c r="FXP187" s="3"/>
      <c r="FXQ187" s="3"/>
      <c r="FXR187" s="3"/>
      <c r="FXS187" s="3"/>
      <c r="FXT187" s="3"/>
      <c r="FXU187" s="3"/>
      <c r="FXV187" s="3"/>
      <c r="FXW187" s="3"/>
      <c r="FXX187" s="3"/>
      <c r="FXY187" s="3"/>
      <c r="FXZ187" s="3"/>
      <c r="FYA187" s="3"/>
      <c r="FYB187" s="3"/>
      <c r="FYC187" s="3"/>
      <c r="FYD187" s="3"/>
      <c r="FYE187" s="3"/>
      <c r="FYF187" s="3"/>
      <c r="FYG187" s="3"/>
      <c r="FYH187" s="3"/>
      <c r="FYI187" s="3"/>
      <c r="FYJ187" s="3"/>
      <c r="FYK187" s="3"/>
      <c r="FYL187" s="3"/>
      <c r="FYM187" s="3"/>
      <c r="FYN187" s="3"/>
      <c r="FYO187" s="3"/>
      <c r="FYP187" s="3"/>
      <c r="FYQ187" s="3"/>
      <c r="FYR187" s="3"/>
      <c r="FYS187" s="3"/>
      <c r="FYT187" s="3"/>
      <c r="FYU187" s="3"/>
      <c r="FYV187" s="3"/>
      <c r="FYW187" s="3"/>
      <c r="FYX187" s="3"/>
      <c r="FYY187" s="3"/>
      <c r="FYZ187" s="3"/>
      <c r="FZA187" s="3"/>
      <c r="FZB187" s="3"/>
      <c r="FZC187" s="3"/>
      <c r="FZD187" s="3"/>
      <c r="FZE187" s="3"/>
      <c r="FZF187" s="3"/>
      <c r="FZG187" s="3"/>
      <c r="FZH187" s="3"/>
      <c r="FZI187" s="3"/>
      <c r="FZJ187" s="3"/>
      <c r="FZK187" s="3"/>
      <c r="FZL187" s="3"/>
      <c r="FZM187" s="3"/>
      <c r="FZN187" s="3"/>
      <c r="FZO187" s="3"/>
      <c r="FZP187" s="3"/>
      <c r="FZQ187" s="3"/>
      <c r="FZR187" s="3"/>
      <c r="FZS187" s="3"/>
      <c r="FZT187" s="3"/>
      <c r="FZU187" s="3"/>
      <c r="FZV187" s="3"/>
      <c r="FZW187" s="3"/>
      <c r="FZX187" s="3"/>
      <c r="FZY187" s="3"/>
      <c r="FZZ187" s="3"/>
      <c r="GAA187" s="3"/>
      <c r="GAB187" s="3"/>
      <c r="GAC187" s="3"/>
      <c r="GAD187" s="3"/>
      <c r="GAE187" s="3"/>
      <c r="GAF187" s="3"/>
      <c r="GAG187" s="3"/>
      <c r="GAH187" s="3"/>
      <c r="GAI187" s="3"/>
      <c r="GAJ187" s="3"/>
      <c r="GAK187" s="3"/>
      <c r="GAL187" s="3"/>
      <c r="GAM187" s="3"/>
      <c r="GAN187" s="3"/>
      <c r="GAO187" s="3"/>
      <c r="GAP187" s="3"/>
      <c r="GAQ187" s="3"/>
      <c r="GAR187" s="3"/>
      <c r="GAS187" s="3"/>
      <c r="GAT187" s="3"/>
      <c r="GAU187" s="3"/>
      <c r="GAV187" s="3"/>
      <c r="GAW187" s="3"/>
      <c r="GAX187" s="3"/>
      <c r="GAY187" s="3"/>
      <c r="GAZ187" s="3"/>
      <c r="GBA187" s="3"/>
      <c r="GBB187" s="3"/>
      <c r="GBC187" s="3"/>
      <c r="GBD187" s="3"/>
      <c r="GBE187" s="3"/>
      <c r="GBF187" s="3"/>
      <c r="GBG187" s="3"/>
      <c r="GBH187" s="3"/>
      <c r="GBI187" s="3"/>
      <c r="GBJ187" s="3"/>
      <c r="GBK187" s="3"/>
      <c r="GBL187" s="3"/>
      <c r="GBM187" s="3"/>
      <c r="GBN187" s="3"/>
      <c r="GBO187" s="3"/>
      <c r="GBP187" s="3"/>
      <c r="GBQ187" s="3"/>
      <c r="GBR187" s="3"/>
      <c r="GBS187" s="3"/>
      <c r="GBT187" s="3"/>
      <c r="GBU187" s="3"/>
      <c r="GBV187" s="3"/>
      <c r="GBW187" s="3"/>
      <c r="GBX187" s="3"/>
      <c r="GBY187" s="3"/>
      <c r="GBZ187" s="3"/>
      <c r="GCA187" s="3"/>
      <c r="GCB187" s="3"/>
      <c r="GCC187" s="3"/>
      <c r="GCD187" s="3"/>
      <c r="GCE187" s="3"/>
      <c r="GCF187" s="3"/>
      <c r="GCG187" s="3"/>
      <c r="GCH187" s="3"/>
      <c r="GCI187" s="3"/>
      <c r="GCJ187" s="3"/>
      <c r="GCK187" s="3"/>
      <c r="GCL187" s="3"/>
      <c r="GCM187" s="3"/>
      <c r="GCN187" s="3"/>
      <c r="GCO187" s="3"/>
      <c r="GCP187" s="3"/>
      <c r="GCQ187" s="3"/>
      <c r="GCR187" s="3"/>
      <c r="GCS187" s="3"/>
      <c r="GCT187" s="3"/>
      <c r="GCU187" s="3"/>
      <c r="GCV187" s="3"/>
      <c r="GCW187" s="3"/>
      <c r="GCX187" s="3"/>
      <c r="GCY187" s="3"/>
      <c r="GCZ187" s="3"/>
      <c r="GDA187" s="3"/>
      <c r="GDB187" s="3"/>
      <c r="GDC187" s="3"/>
      <c r="GDD187" s="3"/>
      <c r="GDE187" s="3"/>
      <c r="GDF187" s="3"/>
      <c r="GDG187" s="3"/>
      <c r="GDH187" s="3"/>
      <c r="GDI187" s="3"/>
      <c r="GDJ187" s="3"/>
      <c r="GDK187" s="3"/>
      <c r="GDL187" s="3"/>
      <c r="GDM187" s="3"/>
      <c r="GDN187" s="3"/>
      <c r="GDO187" s="3"/>
      <c r="GDP187" s="3"/>
      <c r="GDQ187" s="3"/>
      <c r="GDR187" s="3"/>
      <c r="GDS187" s="3"/>
      <c r="GDT187" s="3"/>
      <c r="GDU187" s="3"/>
      <c r="GDV187" s="3"/>
      <c r="GDW187" s="3"/>
      <c r="GDX187" s="3"/>
      <c r="GDY187" s="3"/>
      <c r="GDZ187" s="3"/>
      <c r="GEA187" s="3"/>
      <c r="GEB187" s="3"/>
      <c r="GEC187" s="3"/>
      <c r="GED187" s="3"/>
      <c r="GEE187" s="3"/>
      <c r="GEF187" s="3"/>
      <c r="GEG187" s="3"/>
      <c r="GEH187" s="3"/>
      <c r="GEI187" s="3"/>
      <c r="GEJ187" s="3"/>
      <c r="GEK187" s="3"/>
      <c r="GEL187" s="3"/>
      <c r="GEM187" s="3"/>
      <c r="GEN187" s="3"/>
      <c r="GEO187" s="3"/>
      <c r="GEP187" s="3"/>
      <c r="GEQ187" s="3"/>
      <c r="GER187" s="3"/>
      <c r="GES187" s="3"/>
      <c r="GET187" s="3"/>
      <c r="GEU187" s="3"/>
      <c r="GEV187" s="3"/>
      <c r="GEW187" s="3"/>
      <c r="GEX187" s="3"/>
      <c r="GEY187" s="3"/>
      <c r="GEZ187" s="3"/>
      <c r="GFA187" s="3"/>
      <c r="GFB187" s="3"/>
      <c r="GFC187" s="3"/>
      <c r="GFD187" s="3"/>
      <c r="GFE187" s="3"/>
      <c r="GFF187" s="3"/>
      <c r="GFG187" s="3"/>
      <c r="GFH187" s="3"/>
      <c r="GFI187" s="3"/>
      <c r="GFJ187" s="3"/>
      <c r="GFK187" s="3"/>
      <c r="GFL187" s="3"/>
      <c r="GFM187" s="3"/>
      <c r="GFN187" s="3"/>
      <c r="GFO187" s="3"/>
      <c r="GFP187" s="3"/>
      <c r="GFQ187" s="3"/>
      <c r="GFR187" s="3"/>
      <c r="GFS187" s="3"/>
      <c r="GFT187" s="3"/>
      <c r="GFU187" s="3"/>
      <c r="GFV187" s="3"/>
      <c r="GFW187" s="3"/>
      <c r="GFX187" s="3"/>
      <c r="GFY187" s="3"/>
      <c r="GFZ187" s="3"/>
      <c r="GGA187" s="3"/>
      <c r="GGB187" s="3"/>
      <c r="GGC187" s="3"/>
      <c r="GGD187" s="3"/>
      <c r="GGE187" s="3"/>
      <c r="GGF187" s="3"/>
      <c r="GGG187" s="3"/>
      <c r="GGH187" s="3"/>
      <c r="GGI187" s="3"/>
      <c r="GGJ187" s="3"/>
      <c r="GGK187" s="3"/>
      <c r="GGL187" s="3"/>
      <c r="GGM187" s="3"/>
      <c r="GGN187" s="3"/>
      <c r="GGO187" s="3"/>
      <c r="GGP187" s="3"/>
      <c r="GGQ187" s="3"/>
      <c r="GGR187" s="3"/>
      <c r="GGS187" s="3"/>
      <c r="GGT187" s="3"/>
      <c r="GGU187" s="3"/>
      <c r="GGV187" s="3"/>
      <c r="GGW187" s="3"/>
      <c r="GGX187" s="3"/>
      <c r="GGY187" s="3"/>
      <c r="GGZ187" s="3"/>
      <c r="GHA187" s="3"/>
      <c r="GHB187" s="3"/>
      <c r="GHC187" s="3"/>
      <c r="GHD187" s="3"/>
      <c r="GHE187" s="3"/>
      <c r="GHF187" s="3"/>
      <c r="GHG187" s="3"/>
      <c r="GHH187" s="3"/>
      <c r="GHI187" s="3"/>
      <c r="GHJ187" s="3"/>
      <c r="GHK187" s="3"/>
      <c r="GHL187" s="3"/>
      <c r="GHM187" s="3"/>
      <c r="GHN187" s="3"/>
      <c r="GHO187" s="3"/>
      <c r="GHP187" s="3"/>
      <c r="GHQ187" s="3"/>
      <c r="GHR187" s="3"/>
      <c r="GHS187" s="3"/>
      <c r="GHT187" s="3"/>
      <c r="GHU187" s="3"/>
      <c r="GHV187" s="3"/>
      <c r="GHW187" s="3"/>
      <c r="GHX187" s="3"/>
      <c r="GHY187" s="3"/>
      <c r="GHZ187" s="3"/>
      <c r="GIA187" s="3"/>
      <c r="GIB187" s="3"/>
      <c r="GIC187" s="3"/>
      <c r="GID187" s="3"/>
      <c r="GIE187" s="3"/>
      <c r="GIF187" s="3"/>
      <c r="GIG187" s="3"/>
      <c r="GIH187" s="3"/>
      <c r="GII187" s="3"/>
      <c r="GIJ187" s="3"/>
      <c r="GIK187" s="3"/>
      <c r="GIL187" s="3"/>
      <c r="GIM187" s="3"/>
      <c r="GIN187" s="3"/>
      <c r="GIO187" s="3"/>
      <c r="GIP187" s="3"/>
      <c r="GIQ187" s="3"/>
      <c r="GIR187" s="3"/>
      <c r="GIS187" s="3"/>
      <c r="GIT187" s="3"/>
      <c r="GIU187" s="3"/>
      <c r="GIV187" s="3"/>
      <c r="GIW187" s="3"/>
      <c r="GIX187" s="3"/>
      <c r="GIY187" s="3"/>
      <c r="GIZ187" s="3"/>
      <c r="GJA187" s="3"/>
      <c r="GJB187" s="3"/>
      <c r="GJC187" s="3"/>
      <c r="GJD187" s="3"/>
      <c r="GJE187" s="3"/>
      <c r="GJF187" s="3"/>
      <c r="GJG187" s="3"/>
      <c r="GJH187" s="3"/>
      <c r="GJI187" s="3"/>
      <c r="GJJ187" s="3"/>
      <c r="GJK187" s="3"/>
      <c r="GJL187" s="3"/>
      <c r="GJM187" s="3"/>
      <c r="GJN187" s="3"/>
      <c r="GJO187" s="3"/>
      <c r="GJP187" s="3"/>
      <c r="GJQ187" s="3"/>
      <c r="GJR187" s="3"/>
      <c r="GJS187" s="3"/>
      <c r="GJT187" s="3"/>
      <c r="GJU187" s="3"/>
      <c r="GJV187" s="3"/>
      <c r="GJW187" s="3"/>
      <c r="GJX187" s="3"/>
      <c r="GJY187" s="3"/>
      <c r="GJZ187" s="3"/>
      <c r="GKA187" s="3"/>
      <c r="GKB187" s="3"/>
      <c r="GKC187" s="3"/>
      <c r="GKD187" s="3"/>
      <c r="GKE187" s="3"/>
      <c r="GKF187" s="3"/>
      <c r="GKG187" s="3"/>
      <c r="GKH187" s="3"/>
      <c r="GKI187" s="3"/>
      <c r="GKJ187" s="3"/>
      <c r="GKK187" s="3"/>
      <c r="GKL187" s="3"/>
      <c r="GKM187" s="3"/>
      <c r="GKN187" s="3"/>
      <c r="GKO187" s="3"/>
      <c r="GKP187" s="3"/>
      <c r="GKQ187" s="3"/>
      <c r="GKR187" s="3"/>
      <c r="GKS187" s="3"/>
      <c r="GKT187" s="3"/>
      <c r="GKU187" s="3"/>
      <c r="GKV187" s="3"/>
      <c r="GKW187" s="3"/>
      <c r="GKX187" s="3"/>
      <c r="GKY187" s="3"/>
      <c r="GKZ187" s="3"/>
      <c r="GLA187" s="3"/>
      <c r="GLB187" s="3"/>
      <c r="GLC187" s="3"/>
      <c r="GLD187" s="3"/>
      <c r="GLE187" s="3"/>
      <c r="GLF187" s="3"/>
      <c r="GLG187" s="3"/>
      <c r="GLH187" s="3"/>
      <c r="GLI187" s="3"/>
      <c r="GLJ187" s="3"/>
      <c r="GLK187" s="3"/>
      <c r="GLL187" s="3"/>
      <c r="GLM187" s="3"/>
      <c r="GLN187" s="3"/>
      <c r="GLO187" s="3"/>
      <c r="GLP187" s="3"/>
      <c r="GLQ187" s="3"/>
      <c r="GLR187" s="3"/>
      <c r="GLS187" s="3"/>
      <c r="GLT187" s="3"/>
      <c r="GLU187" s="3"/>
      <c r="GLV187" s="3"/>
      <c r="GLW187" s="3"/>
      <c r="GLX187" s="3"/>
      <c r="GLY187" s="3"/>
      <c r="GLZ187" s="3"/>
      <c r="GMA187" s="3"/>
      <c r="GMB187" s="3"/>
      <c r="GMC187" s="3"/>
      <c r="GMD187" s="3"/>
      <c r="GME187" s="3"/>
      <c r="GMF187" s="3"/>
      <c r="GMG187" s="3"/>
      <c r="GMH187" s="3"/>
      <c r="GMI187" s="3"/>
      <c r="GMJ187" s="3"/>
      <c r="GMK187" s="3"/>
      <c r="GML187" s="3"/>
      <c r="GMM187" s="3"/>
      <c r="GMN187" s="3"/>
      <c r="GMO187" s="3"/>
      <c r="GMP187" s="3"/>
      <c r="GMQ187" s="3"/>
      <c r="GMR187" s="3"/>
      <c r="GMS187" s="3"/>
      <c r="GMT187" s="3"/>
      <c r="GMU187" s="3"/>
      <c r="GMV187" s="3"/>
      <c r="GMW187" s="3"/>
      <c r="GMX187" s="3"/>
      <c r="GMY187" s="3"/>
      <c r="GMZ187" s="3"/>
      <c r="GNA187" s="3"/>
      <c r="GNB187" s="3"/>
      <c r="GNC187" s="3"/>
      <c r="GND187" s="3"/>
      <c r="GNE187" s="3"/>
      <c r="GNF187" s="3"/>
      <c r="GNG187" s="3"/>
      <c r="GNH187" s="3"/>
      <c r="GNI187" s="3"/>
      <c r="GNJ187" s="3"/>
      <c r="GNK187" s="3"/>
      <c r="GNL187" s="3"/>
      <c r="GNM187" s="3"/>
      <c r="GNN187" s="3"/>
      <c r="GNO187" s="3"/>
      <c r="GNP187" s="3"/>
      <c r="GNQ187" s="3"/>
      <c r="GNR187" s="3"/>
      <c r="GNS187" s="3"/>
      <c r="GNT187" s="3"/>
      <c r="GNU187" s="3"/>
      <c r="GNV187" s="3"/>
      <c r="GNW187" s="3"/>
      <c r="GNX187" s="3"/>
      <c r="GNY187" s="3"/>
      <c r="GNZ187" s="3"/>
      <c r="GOA187" s="3"/>
      <c r="GOB187" s="3"/>
      <c r="GOC187" s="3"/>
      <c r="GOD187" s="3"/>
      <c r="GOE187" s="3"/>
      <c r="GOF187" s="3"/>
      <c r="GOG187" s="3"/>
      <c r="GOH187" s="3"/>
      <c r="GOI187" s="3"/>
      <c r="GOJ187" s="3"/>
      <c r="GOK187" s="3"/>
      <c r="GOL187" s="3"/>
      <c r="GOM187" s="3"/>
      <c r="GON187" s="3"/>
      <c r="GOO187" s="3"/>
      <c r="GOP187" s="3"/>
      <c r="GOQ187" s="3"/>
      <c r="GOR187" s="3"/>
      <c r="GOS187" s="3"/>
      <c r="GOT187" s="3"/>
      <c r="GOU187" s="3"/>
      <c r="GOV187" s="3"/>
      <c r="GOW187" s="3"/>
      <c r="GOX187" s="3"/>
      <c r="GOY187" s="3"/>
      <c r="GOZ187" s="3"/>
      <c r="GPA187" s="3"/>
      <c r="GPB187" s="3"/>
      <c r="GPC187" s="3"/>
      <c r="GPD187" s="3"/>
      <c r="GPE187" s="3"/>
      <c r="GPF187" s="3"/>
      <c r="GPG187" s="3"/>
      <c r="GPH187" s="3"/>
      <c r="GPI187" s="3"/>
      <c r="GPJ187" s="3"/>
      <c r="GPK187" s="3"/>
      <c r="GPL187" s="3"/>
      <c r="GPM187" s="3"/>
      <c r="GPN187" s="3"/>
      <c r="GPO187" s="3"/>
      <c r="GPP187" s="3"/>
      <c r="GPQ187" s="3"/>
      <c r="GPR187" s="3"/>
      <c r="GPS187" s="3"/>
      <c r="GPT187" s="3"/>
      <c r="GPU187" s="3"/>
      <c r="GPV187" s="3"/>
      <c r="GPW187" s="3"/>
      <c r="GPX187" s="3"/>
      <c r="GPY187" s="3"/>
      <c r="GPZ187" s="3"/>
      <c r="GQA187" s="3"/>
      <c r="GQB187" s="3"/>
      <c r="GQC187" s="3"/>
      <c r="GQD187" s="3"/>
      <c r="GQE187" s="3"/>
      <c r="GQF187" s="3"/>
      <c r="GQG187" s="3"/>
      <c r="GQH187" s="3"/>
      <c r="GQI187" s="3"/>
      <c r="GQJ187" s="3"/>
      <c r="GQK187" s="3"/>
      <c r="GQL187" s="3"/>
      <c r="GQM187" s="3"/>
      <c r="GQN187" s="3"/>
      <c r="GQO187" s="3"/>
      <c r="GQP187" s="3"/>
      <c r="GQQ187" s="3"/>
      <c r="GQR187" s="3"/>
      <c r="GQS187" s="3"/>
      <c r="GQT187" s="3"/>
      <c r="GQU187" s="3"/>
      <c r="GQV187" s="3"/>
      <c r="GQW187" s="3"/>
      <c r="GQX187" s="3"/>
      <c r="GQY187" s="3"/>
      <c r="GQZ187" s="3"/>
      <c r="GRA187" s="3"/>
      <c r="GRB187" s="3"/>
      <c r="GRC187" s="3"/>
      <c r="GRD187" s="3"/>
      <c r="GRE187" s="3"/>
      <c r="GRF187" s="3"/>
      <c r="GRG187" s="3"/>
      <c r="GRH187" s="3"/>
      <c r="GRI187" s="3"/>
      <c r="GRJ187" s="3"/>
      <c r="GRK187" s="3"/>
      <c r="GRL187" s="3"/>
      <c r="GRM187" s="3"/>
      <c r="GRN187" s="3"/>
      <c r="GRO187" s="3"/>
      <c r="GRP187" s="3"/>
      <c r="GRQ187" s="3"/>
      <c r="GRR187" s="3"/>
      <c r="GRS187" s="3"/>
      <c r="GRT187" s="3"/>
      <c r="GRU187" s="3"/>
      <c r="GRV187" s="3"/>
      <c r="GRW187" s="3"/>
      <c r="GRX187" s="3"/>
      <c r="GRY187" s="3"/>
      <c r="GRZ187" s="3"/>
      <c r="GSA187" s="3"/>
      <c r="GSB187" s="3"/>
      <c r="GSC187" s="3"/>
      <c r="GSD187" s="3"/>
      <c r="GSE187" s="3"/>
      <c r="GSF187" s="3"/>
      <c r="GSG187" s="3"/>
      <c r="GSH187" s="3"/>
      <c r="GSI187" s="3"/>
      <c r="GSJ187" s="3"/>
      <c r="GSK187" s="3"/>
      <c r="GSL187" s="3"/>
      <c r="GSM187" s="3"/>
      <c r="GSN187" s="3"/>
      <c r="GSO187" s="3"/>
      <c r="GSP187" s="3"/>
      <c r="GSQ187" s="3"/>
      <c r="GSR187" s="3"/>
      <c r="GSS187" s="3"/>
      <c r="GST187" s="3"/>
      <c r="GSU187" s="3"/>
      <c r="GSV187" s="3"/>
      <c r="GSW187" s="3"/>
      <c r="GSX187" s="3"/>
      <c r="GSY187" s="3"/>
      <c r="GSZ187" s="3"/>
      <c r="GTA187" s="3"/>
      <c r="GTB187" s="3"/>
      <c r="GTC187" s="3"/>
      <c r="GTD187" s="3"/>
      <c r="GTE187" s="3"/>
      <c r="GTF187" s="3"/>
      <c r="GTG187" s="3"/>
      <c r="GTH187" s="3"/>
      <c r="GTI187" s="3"/>
      <c r="GTJ187" s="3"/>
      <c r="GTK187" s="3"/>
      <c r="GTL187" s="3"/>
      <c r="GTM187" s="3"/>
      <c r="GTN187" s="3"/>
      <c r="GTO187" s="3"/>
      <c r="GTP187" s="3"/>
      <c r="GTQ187" s="3"/>
      <c r="GTR187" s="3"/>
      <c r="GTS187" s="3"/>
      <c r="GTT187" s="3"/>
      <c r="GTU187" s="3"/>
      <c r="GTV187" s="3"/>
      <c r="GTW187" s="3"/>
      <c r="GTX187" s="3"/>
      <c r="GTY187" s="3"/>
      <c r="GTZ187" s="3"/>
      <c r="GUA187" s="3"/>
      <c r="GUB187" s="3"/>
      <c r="GUC187" s="3"/>
      <c r="GUD187" s="3"/>
      <c r="GUE187" s="3"/>
      <c r="GUF187" s="3"/>
      <c r="GUG187" s="3"/>
      <c r="GUH187" s="3"/>
      <c r="GUI187" s="3"/>
      <c r="GUJ187" s="3"/>
      <c r="GUK187" s="3"/>
      <c r="GUL187" s="3"/>
      <c r="GUM187" s="3"/>
      <c r="GUN187" s="3"/>
      <c r="GUO187" s="3"/>
      <c r="GUP187" s="3"/>
      <c r="GUQ187" s="3"/>
      <c r="GUR187" s="3"/>
      <c r="GUS187" s="3"/>
      <c r="GUT187" s="3"/>
      <c r="GUU187" s="3"/>
      <c r="GUV187" s="3"/>
      <c r="GUW187" s="3"/>
      <c r="GUX187" s="3"/>
      <c r="GUY187" s="3"/>
      <c r="GUZ187" s="3"/>
      <c r="GVA187" s="3"/>
      <c r="GVB187" s="3"/>
      <c r="GVC187" s="3"/>
      <c r="GVD187" s="3"/>
      <c r="GVE187" s="3"/>
      <c r="GVF187" s="3"/>
      <c r="GVG187" s="3"/>
      <c r="GVH187" s="3"/>
      <c r="GVI187" s="3"/>
      <c r="GVJ187" s="3"/>
      <c r="GVK187" s="3"/>
      <c r="GVL187" s="3"/>
      <c r="GVM187" s="3"/>
      <c r="GVN187" s="3"/>
      <c r="GVO187" s="3"/>
      <c r="GVP187" s="3"/>
      <c r="GVQ187" s="3"/>
      <c r="GVR187" s="3"/>
      <c r="GVS187" s="3"/>
      <c r="GVT187" s="3"/>
      <c r="GVU187" s="3"/>
      <c r="GVV187" s="3"/>
      <c r="GVW187" s="3"/>
      <c r="GVX187" s="3"/>
      <c r="GVY187" s="3"/>
      <c r="GVZ187" s="3"/>
      <c r="GWA187" s="3"/>
      <c r="GWB187" s="3"/>
      <c r="GWC187" s="3"/>
      <c r="GWD187" s="3"/>
      <c r="GWE187" s="3"/>
      <c r="GWF187" s="3"/>
      <c r="GWG187" s="3"/>
      <c r="GWH187" s="3"/>
      <c r="GWI187" s="3"/>
      <c r="GWJ187" s="3"/>
      <c r="GWK187" s="3"/>
      <c r="GWL187" s="3"/>
      <c r="GWM187" s="3"/>
      <c r="GWN187" s="3"/>
      <c r="GWO187" s="3"/>
      <c r="GWP187" s="3"/>
      <c r="GWQ187" s="3"/>
      <c r="GWR187" s="3"/>
      <c r="GWS187" s="3"/>
      <c r="GWT187" s="3"/>
      <c r="GWU187" s="3"/>
      <c r="GWV187" s="3"/>
      <c r="GWW187" s="3"/>
      <c r="GWX187" s="3"/>
      <c r="GWY187" s="3"/>
      <c r="GWZ187" s="3"/>
      <c r="GXA187" s="3"/>
      <c r="GXB187" s="3"/>
      <c r="GXC187" s="3"/>
      <c r="GXD187" s="3"/>
      <c r="GXE187" s="3"/>
      <c r="GXF187" s="3"/>
      <c r="GXG187" s="3"/>
      <c r="GXH187" s="3"/>
      <c r="GXI187" s="3"/>
      <c r="GXJ187" s="3"/>
      <c r="GXK187" s="3"/>
      <c r="GXL187" s="3"/>
      <c r="GXM187" s="3"/>
      <c r="GXN187" s="3"/>
      <c r="GXO187" s="3"/>
      <c r="GXP187" s="3"/>
      <c r="GXQ187" s="3"/>
      <c r="GXR187" s="3"/>
      <c r="GXS187" s="3"/>
      <c r="GXT187" s="3"/>
      <c r="GXU187" s="3"/>
      <c r="GXV187" s="3"/>
      <c r="GXW187" s="3"/>
      <c r="GXX187" s="3"/>
      <c r="GXY187" s="3"/>
      <c r="GXZ187" s="3"/>
      <c r="GYA187" s="3"/>
      <c r="GYB187" s="3"/>
      <c r="GYC187" s="3"/>
      <c r="GYD187" s="3"/>
      <c r="GYE187" s="3"/>
      <c r="GYF187" s="3"/>
      <c r="GYG187" s="3"/>
      <c r="GYH187" s="3"/>
      <c r="GYI187" s="3"/>
      <c r="GYJ187" s="3"/>
      <c r="GYK187" s="3"/>
      <c r="GYL187" s="3"/>
      <c r="GYM187" s="3"/>
      <c r="GYN187" s="3"/>
      <c r="GYO187" s="3"/>
      <c r="GYP187" s="3"/>
      <c r="GYQ187" s="3"/>
      <c r="GYR187" s="3"/>
      <c r="GYS187" s="3"/>
      <c r="GYT187" s="3"/>
      <c r="GYU187" s="3"/>
      <c r="GYV187" s="3"/>
      <c r="GYW187" s="3"/>
      <c r="GYX187" s="3"/>
      <c r="GYY187" s="3"/>
      <c r="GYZ187" s="3"/>
      <c r="GZA187" s="3"/>
      <c r="GZB187" s="3"/>
      <c r="GZC187" s="3"/>
      <c r="GZD187" s="3"/>
      <c r="GZE187" s="3"/>
      <c r="GZF187" s="3"/>
      <c r="GZG187" s="3"/>
      <c r="GZH187" s="3"/>
      <c r="GZI187" s="3"/>
      <c r="GZJ187" s="3"/>
      <c r="GZK187" s="3"/>
      <c r="GZL187" s="3"/>
      <c r="GZM187" s="3"/>
      <c r="GZN187" s="3"/>
      <c r="GZO187" s="3"/>
      <c r="GZP187" s="3"/>
      <c r="GZQ187" s="3"/>
      <c r="GZR187" s="3"/>
      <c r="GZS187" s="3"/>
      <c r="GZT187" s="3"/>
      <c r="GZU187" s="3"/>
      <c r="GZV187" s="3"/>
      <c r="GZW187" s="3"/>
      <c r="GZX187" s="3"/>
      <c r="GZY187" s="3"/>
      <c r="GZZ187" s="3"/>
      <c r="HAA187" s="3"/>
      <c r="HAB187" s="3"/>
      <c r="HAC187" s="3"/>
      <c r="HAD187" s="3"/>
      <c r="HAE187" s="3"/>
      <c r="HAF187" s="3"/>
      <c r="HAG187" s="3"/>
      <c r="HAH187" s="3"/>
      <c r="HAI187" s="3"/>
      <c r="HAJ187" s="3"/>
      <c r="HAK187" s="3"/>
      <c r="HAL187" s="3"/>
      <c r="HAM187" s="3"/>
      <c r="HAN187" s="3"/>
      <c r="HAO187" s="3"/>
      <c r="HAP187" s="3"/>
      <c r="HAQ187" s="3"/>
      <c r="HAR187" s="3"/>
      <c r="HAS187" s="3"/>
      <c r="HAT187" s="3"/>
      <c r="HAU187" s="3"/>
      <c r="HAV187" s="3"/>
      <c r="HAW187" s="3"/>
      <c r="HAX187" s="3"/>
      <c r="HAY187" s="3"/>
      <c r="HAZ187" s="3"/>
      <c r="HBA187" s="3"/>
      <c r="HBB187" s="3"/>
      <c r="HBC187" s="3"/>
      <c r="HBD187" s="3"/>
      <c r="HBE187" s="3"/>
      <c r="HBF187" s="3"/>
      <c r="HBG187" s="3"/>
      <c r="HBH187" s="3"/>
      <c r="HBI187" s="3"/>
      <c r="HBJ187" s="3"/>
      <c r="HBK187" s="3"/>
      <c r="HBL187" s="3"/>
      <c r="HBM187" s="3"/>
      <c r="HBN187" s="3"/>
      <c r="HBO187" s="3"/>
      <c r="HBP187" s="3"/>
      <c r="HBQ187" s="3"/>
      <c r="HBR187" s="3"/>
      <c r="HBS187" s="3"/>
      <c r="HBT187" s="3"/>
      <c r="HBU187" s="3"/>
      <c r="HBV187" s="3"/>
      <c r="HBW187" s="3"/>
      <c r="HBX187" s="3"/>
      <c r="HBY187" s="3"/>
      <c r="HBZ187" s="3"/>
      <c r="HCA187" s="3"/>
      <c r="HCB187" s="3"/>
      <c r="HCC187" s="3"/>
      <c r="HCD187" s="3"/>
      <c r="HCE187" s="3"/>
      <c r="HCF187" s="3"/>
      <c r="HCG187" s="3"/>
      <c r="HCH187" s="3"/>
      <c r="HCI187" s="3"/>
      <c r="HCJ187" s="3"/>
      <c r="HCK187" s="3"/>
      <c r="HCL187" s="3"/>
      <c r="HCM187" s="3"/>
      <c r="HCN187" s="3"/>
      <c r="HCO187" s="3"/>
      <c r="HCP187" s="3"/>
      <c r="HCQ187" s="3"/>
      <c r="HCR187" s="3"/>
      <c r="HCS187" s="3"/>
      <c r="HCT187" s="3"/>
      <c r="HCU187" s="3"/>
      <c r="HCV187" s="3"/>
      <c r="HCW187" s="3"/>
      <c r="HCX187" s="3"/>
      <c r="HCY187" s="3"/>
      <c r="HCZ187" s="3"/>
      <c r="HDA187" s="3"/>
      <c r="HDB187" s="3"/>
      <c r="HDC187" s="3"/>
      <c r="HDD187" s="3"/>
      <c r="HDE187" s="3"/>
      <c r="HDF187" s="3"/>
      <c r="HDG187" s="3"/>
      <c r="HDH187" s="3"/>
      <c r="HDI187" s="3"/>
      <c r="HDJ187" s="3"/>
      <c r="HDK187" s="3"/>
      <c r="HDL187" s="3"/>
      <c r="HDM187" s="3"/>
      <c r="HDN187" s="3"/>
      <c r="HDO187" s="3"/>
      <c r="HDP187" s="3"/>
      <c r="HDQ187" s="3"/>
      <c r="HDR187" s="3"/>
      <c r="HDS187" s="3"/>
      <c r="HDT187" s="3"/>
      <c r="HDU187" s="3"/>
      <c r="HDV187" s="3"/>
      <c r="HDW187" s="3"/>
      <c r="HDX187" s="3"/>
      <c r="HDY187" s="3"/>
      <c r="HDZ187" s="3"/>
      <c r="HEA187" s="3"/>
      <c r="HEB187" s="3"/>
      <c r="HEC187" s="3"/>
      <c r="HED187" s="3"/>
      <c r="HEE187" s="3"/>
      <c r="HEF187" s="3"/>
      <c r="HEG187" s="3"/>
      <c r="HEH187" s="3"/>
      <c r="HEI187" s="3"/>
      <c r="HEJ187" s="3"/>
      <c r="HEK187" s="3"/>
      <c r="HEL187" s="3"/>
      <c r="HEM187" s="3"/>
      <c r="HEN187" s="3"/>
      <c r="HEO187" s="3"/>
      <c r="HEP187" s="3"/>
      <c r="HEQ187" s="3"/>
      <c r="HER187" s="3"/>
      <c r="HES187" s="3"/>
      <c r="HET187" s="3"/>
      <c r="HEU187" s="3"/>
      <c r="HEV187" s="3"/>
      <c r="HEW187" s="3"/>
      <c r="HEX187" s="3"/>
      <c r="HEY187" s="3"/>
      <c r="HEZ187" s="3"/>
      <c r="HFA187" s="3"/>
      <c r="HFB187" s="3"/>
      <c r="HFC187" s="3"/>
      <c r="HFD187" s="3"/>
      <c r="HFE187" s="3"/>
      <c r="HFF187" s="3"/>
      <c r="HFG187" s="3"/>
      <c r="HFH187" s="3"/>
      <c r="HFI187" s="3"/>
      <c r="HFJ187" s="3"/>
      <c r="HFK187" s="3"/>
      <c r="HFL187" s="3"/>
      <c r="HFM187" s="3"/>
      <c r="HFN187" s="3"/>
      <c r="HFO187" s="3"/>
      <c r="HFP187" s="3"/>
      <c r="HFQ187" s="3"/>
      <c r="HFR187" s="3"/>
      <c r="HFS187" s="3"/>
      <c r="HFT187" s="3"/>
      <c r="HFU187" s="3"/>
      <c r="HFV187" s="3"/>
      <c r="HFW187" s="3"/>
      <c r="HFX187" s="3"/>
      <c r="HFY187" s="3"/>
      <c r="HFZ187" s="3"/>
      <c r="HGA187" s="3"/>
      <c r="HGB187" s="3"/>
      <c r="HGC187" s="3"/>
      <c r="HGD187" s="3"/>
      <c r="HGE187" s="3"/>
      <c r="HGF187" s="3"/>
      <c r="HGG187" s="3"/>
      <c r="HGH187" s="3"/>
      <c r="HGI187" s="3"/>
      <c r="HGJ187" s="3"/>
      <c r="HGK187" s="3"/>
      <c r="HGL187" s="3"/>
      <c r="HGM187" s="3"/>
      <c r="HGN187" s="3"/>
      <c r="HGO187" s="3"/>
      <c r="HGP187" s="3"/>
      <c r="HGQ187" s="3"/>
      <c r="HGR187" s="3"/>
      <c r="HGS187" s="3"/>
      <c r="HGT187" s="3"/>
      <c r="HGU187" s="3"/>
      <c r="HGV187" s="3"/>
      <c r="HGW187" s="3"/>
      <c r="HGX187" s="3"/>
      <c r="HGY187" s="3"/>
      <c r="HGZ187" s="3"/>
      <c r="HHA187" s="3"/>
      <c r="HHB187" s="3"/>
      <c r="HHC187" s="3"/>
      <c r="HHD187" s="3"/>
      <c r="HHE187" s="3"/>
      <c r="HHF187" s="3"/>
      <c r="HHG187" s="3"/>
      <c r="HHH187" s="3"/>
      <c r="HHI187" s="3"/>
      <c r="HHJ187" s="3"/>
      <c r="HHK187" s="3"/>
      <c r="HHL187" s="3"/>
      <c r="HHM187" s="3"/>
      <c r="HHN187" s="3"/>
      <c r="HHO187" s="3"/>
      <c r="HHP187" s="3"/>
      <c r="HHQ187" s="3"/>
      <c r="HHR187" s="3"/>
      <c r="HHS187" s="3"/>
      <c r="HHT187" s="3"/>
      <c r="HHU187" s="3"/>
      <c r="HHV187" s="3"/>
      <c r="HHW187" s="3"/>
      <c r="HHX187" s="3"/>
      <c r="HHY187" s="3"/>
      <c r="HHZ187" s="3"/>
      <c r="HIA187" s="3"/>
      <c r="HIB187" s="3"/>
      <c r="HIC187" s="3"/>
      <c r="HID187" s="3"/>
      <c r="HIE187" s="3"/>
      <c r="HIF187" s="3"/>
      <c r="HIG187" s="3"/>
      <c r="HIH187" s="3"/>
      <c r="HII187" s="3"/>
      <c r="HIJ187" s="3"/>
      <c r="HIK187" s="3"/>
      <c r="HIL187" s="3"/>
      <c r="HIM187" s="3"/>
      <c r="HIN187" s="3"/>
      <c r="HIO187" s="3"/>
      <c r="HIP187" s="3"/>
      <c r="HIQ187" s="3"/>
      <c r="HIR187" s="3"/>
      <c r="HIS187" s="3"/>
      <c r="HIT187" s="3"/>
      <c r="HIU187" s="3"/>
      <c r="HIV187" s="3"/>
      <c r="HIW187" s="3"/>
      <c r="HIX187" s="3"/>
      <c r="HIY187" s="3"/>
      <c r="HIZ187" s="3"/>
      <c r="HJA187" s="3"/>
      <c r="HJB187" s="3"/>
      <c r="HJC187" s="3"/>
      <c r="HJD187" s="3"/>
      <c r="HJE187" s="3"/>
      <c r="HJF187" s="3"/>
      <c r="HJG187" s="3"/>
      <c r="HJH187" s="3"/>
      <c r="HJI187" s="3"/>
      <c r="HJJ187" s="3"/>
      <c r="HJK187" s="3"/>
      <c r="HJL187" s="3"/>
      <c r="HJM187" s="3"/>
      <c r="HJN187" s="3"/>
      <c r="HJO187" s="3"/>
      <c r="HJP187" s="3"/>
      <c r="HJQ187" s="3"/>
      <c r="HJR187" s="3"/>
      <c r="HJS187" s="3"/>
      <c r="HJT187" s="3"/>
      <c r="HJU187" s="3"/>
      <c r="HJV187" s="3"/>
      <c r="HJW187" s="3"/>
      <c r="HJX187" s="3"/>
      <c r="HJY187" s="3"/>
      <c r="HJZ187" s="3"/>
      <c r="HKA187" s="3"/>
      <c r="HKB187" s="3"/>
      <c r="HKC187" s="3"/>
      <c r="HKD187" s="3"/>
      <c r="HKE187" s="3"/>
      <c r="HKF187" s="3"/>
      <c r="HKG187" s="3"/>
      <c r="HKH187" s="3"/>
      <c r="HKI187" s="3"/>
      <c r="HKJ187" s="3"/>
      <c r="HKK187" s="3"/>
      <c r="HKL187" s="3"/>
      <c r="HKM187" s="3"/>
      <c r="HKN187" s="3"/>
      <c r="HKO187" s="3"/>
      <c r="HKP187" s="3"/>
      <c r="HKQ187" s="3"/>
      <c r="HKR187" s="3"/>
      <c r="HKS187" s="3"/>
      <c r="HKT187" s="3"/>
      <c r="HKU187" s="3"/>
      <c r="HKV187" s="3"/>
      <c r="HKW187" s="3"/>
      <c r="HKX187" s="3"/>
      <c r="HKY187" s="3"/>
      <c r="HKZ187" s="3"/>
      <c r="HLA187" s="3"/>
      <c r="HLB187" s="3"/>
      <c r="HLC187" s="3"/>
      <c r="HLD187" s="3"/>
      <c r="HLE187" s="3"/>
      <c r="HLF187" s="3"/>
      <c r="HLG187" s="3"/>
      <c r="HLH187" s="3"/>
      <c r="HLI187" s="3"/>
      <c r="HLJ187" s="3"/>
      <c r="HLK187" s="3"/>
      <c r="HLL187" s="3"/>
      <c r="HLM187" s="3"/>
      <c r="HLN187" s="3"/>
      <c r="HLO187" s="3"/>
      <c r="HLP187" s="3"/>
      <c r="HLQ187" s="3"/>
      <c r="HLR187" s="3"/>
      <c r="HLS187" s="3"/>
      <c r="HLT187" s="3"/>
      <c r="HLU187" s="3"/>
      <c r="HLV187" s="3"/>
      <c r="HLW187" s="3"/>
      <c r="HLX187" s="3"/>
      <c r="HLY187" s="3"/>
      <c r="HLZ187" s="3"/>
      <c r="HMA187" s="3"/>
      <c r="HMB187" s="3"/>
      <c r="HMC187" s="3"/>
      <c r="HMD187" s="3"/>
      <c r="HME187" s="3"/>
      <c r="HMF187" s="3"/>
      <c r="HMG187" s="3"/>
      <c r="HMH187" s="3"/>
      <c r="HMI187" s="3"/>
      <c r="HMJ187" s="3"/>
      <c r="HMK187" s="3"/>
      <c r="HML187" s="3"/>
      <c r="HMM187" s="3"/>
      <c r="HMN187" s="3"/>
      <c r="HMO187" s="3"/>
      <c r="HMP187" s="3"/>
      <c r="HMQ187" s="3"/>
      <c r="HMR187" s="3"/>
      <c r="HMS187" s="3"/>
      <c r="HMT187" s="3"/>
      <c r="HMU187" s="3"/>
      <c r="HMV187" s="3"/>
      <c r="HMW187" s="3"/>
      <c r="HMX187" s="3"/>
      <c r="HMY187" s="3"/>
      <c r="HMZ187" s="3"/>
      <c r="HNA187" s="3"/>
      <c r="HNB187" s="3"/>
      <c r="HNC187" s="3"/>
      <c r="HND187" s="3"/>
      <c r="HNE187" s="3"/>
      <c r="HNF187" s="3"/>
      <c r="HNG187" s="3"/>
      <c r="HNH187" s="3"/>
      <c r="HNI187" s="3"/>
      <c r="HNJ187" s="3"/>
      <c r="HNK187" s="3"/>
      <c r="HNL187" s="3"/>
      <c r="HNM187" s="3"/>
      <c r="HNN187" s="3"/>
      <c r="HNO187" s="3"/>
      <c r="HNP187" s="3"/>
      <c r="HNQ187" s="3"/>
      <c r="HNR187" s="3"/>
      <c r="HNS187" s="3"/>
      <c r="HNT187" s="3"/>
      <c r="HNU187" s="3"/>
      <c r="HNV187" s="3"/>
      <c r="HNW187" s="3"/>
      <c r="HNX187" s="3"/>
      <c r="HNY187" s="3"/>
      <c r="HNZ187" s="3"/>
      <c r="HOA187" s="3"/>
      <c r="HOB187" s="3"/>
      <c r="HOC187" s="3"/>
      <c r="HOD187" s="3"/>
      <c r="HOE187" s="3"/>
      <c r="HOF187" s="3"/>
      <c r="HOG187" s="3"/>
      <c r="HOH187" s="3"/>
      <c r="HOI187" s="3"/>
      <c r="HOJ187" s="3"/>
      <c r="HOK187" s="3"/>
      <c r="HOL187" s="3"/>
      <c r="HOM187" s="3"/>
      <c r="HON187" s="3"/>
      <c r="HOO187" s="3"/>
      <c r="HOP187" s="3"/>
      <c r="HOQ187" s="3"/>
      <c r="HOR187" s="3"/>
      <c r="HOS187" s="3"/>
      <c r="HOT187" s="3"/>
      <c r="HOU187" s="3"/>
      <c r="HOV187" s="3"/>
      <c r="HOW187" s="3"/>
      <c r="HOX187" s="3"/>
      <c r="HOY187" s="3"/>
      <c r="HOZ187" s="3"/>
      <c r="HPA187" s="3"/>
      <c r="HPB187" s="3"/>
      <c r="HPC187" s="3"/>
      <c r="HPD187" s="3"/>
      <c r="HPE187" s="3"/>
      <c r="HPF187" s="3"/>
      <c r="HPG187" s="3"/>
      <c r="HPH187" s="3"/>
      <c r="HPI187" s="3"/>
      <c r="HPJ187" s="3"/>
      <c r="HPK187" s="3"/>
      <c r="HPL187" s="3"/>
      <c r="HPM187" s="3"/>
      <c r="HPN187" s="3"/>
      <c r="HPO187" s="3"/>
      <c r="HPP187" s="3"/>
      <c r="HPQ187" s="3"/>
      <c r="HPR187" s="3"/>
      <c r="HPS187" s="3"/>
      <c r="HPT187" s="3"/>
      <c r="HPU187" s="3"/>
      <c r="HPV187" s="3"/>
      <c r="HPW187" s="3"/>
      <c r="HPX187" s="3"/>
      <c r="HPY187" s="3"/>
      <c r="HPZ187" s="3"/>
      <c r="HQA187" s="3"/>
      <c r="HQB187" s="3"/>
      <c r="HQC187" s="3"/>
      <c r="HQD187" s="3"/>
      <c r="HQE187" s="3"/>
      <c r="HQF187" s="3"/>
      <c r="HQG187" s="3"/>
      <c r="HQH187" s="3"/>
      <c r="HQI187" s="3"/>
      <c r="HQJ187" s="3"/>
      <c r="HQK187" s="3"/>
      <c r="HQL187" s="3"/>
      <c r="HQM187" s="3"/>
      <c r="HQN187" s="3"/>
      <c r="HQO187" s="3"/>
      <c r="HQP187" s="3"/>
      <c r="HQQ187" s="3"/>
      <c r="HQR187" s="3"/>
      <c r="HQS187" s="3"/>
      <c r="HQT187" s="3"/>
      <c r="HQU187" s="3"/>
      <c r="HQV187" s="3"/>
      <c r="HQW187" s="3"/>
      <c r="HQX187" s="3"/>
      <c r="HQY187" s="3"/>
      <c r="HQZ187" s="3"/>
      <c r="HRA187" s="3"/>
      <c r="HRB187" s="3"/>
      <c r="HRC187" s="3"/>
      <c r="HRD187" s="3"/>
      <c r="HRE187" s="3"/>
      <c r="HRF187" s="3"/>
      <c r="HRG187" s="3"/>
      <c r="HRH187" s="3"/>
      <c r="HRI187" s="3"/>
      <c r="HRJ187" s="3"/>
      <c r="HRK187" s="3"/>
      <c r="HRL187" s="3"/>
      <c r="HRM187" s="3"/>
      <c r="HRN187" s="3"/>
      <c r="HRO187" s="3"/>
      <c r="HRP187" s="3"/>
      <c r="HRQ187" s="3"/>
      <c r="HRR187" s="3"/>
      <c r="HRS187" s="3"/>
      <c r="HRT187" s="3"/>
      <c r="HRU187" s="3"/>
      <c r="HRV187" s="3"/>
      <c r="HRW187" s="3"/>
      <c r="HRX187" s="3"/>
      <c r="HRY187" s="3"/>
      <c r="HRZ187" s="3"/>
      <c r="HSA187" s="3"/>
      <c r="HSB187" s="3"/>
      <c r="HSC187" s="3"/>
      <c r="HSD187" s="3"/>
      <c r="HSE187" s="3"/>
      <c r="HSF187" s="3"/>
      <c r="HSG187" s="3"/>
      <c r="HSH187" s="3"/>
      <c r="HSI187" s="3"/>
      <c r="HSJ187" s="3"/>
      <c r="HSK187" s="3"/>
      <c r="HSL187" s="3"/>
      <c r="HSM187" s="3"/>
      <c r="HSN187" s="3"/>
      <c r="HSO187" s="3"/>
      <c r="HSP187" s="3"/>
      <c r="HSQ187" s="3"/>
      <c r="HSR187" s="3"/>
      <c r="HSS187" s="3"/>
      <c r="HST187" s="3"/>
      <c r="HSU187" s="3"/>
      <c r="HSV187" s="3"/>
      <c r="HSW187" s="3"/>
      <c r="HSX187" s="3"/>
      <c r="HSY187" s="3"/>
      <c r="HSZ187" s="3"/>
      <c r="HTA187" s="3"/>
      <c r="HTB187" s="3"/>
      <c r="HTC187" s="3"/>
      <c r="HTD187" s="3"/>
      <c r="HTE187" s="3"/>
      <c r="HTF187" s="3"/>
      <c r="HTG187" s="3"/>
      <c r="HTH187" s="3"/>
      <c r="HTI187" s="3"/>
      <c r="HTJ187" s="3"/>
      <c r="HTK187" s="3"/>
      <c r="HTL187" s="3"/>
      <c r="HTM187" s="3"/>
      <c r="HTN187" s="3"/>
      <c r="HTO187" s="3"/>
      <c r="HTP187" s="3"/>
      <c r="HTQ187" s="3"/>
      <c r="HTR187" s="3"/>
      <c r="HTS187" s="3"/>
      <c r="HTT187" s="3"/>
      <c r="HTU187" s="3"/>
      <c r="HTV187" s="3"/>
      <c r="HTW187" s="3"/>
      <c r="HTX187" s="3"/>
      <c r="HTY187" s="3"/>
      <c r="HTZ187" s="3"/>
      <c r="HUA187" s="3"/>
      <c r="HUB187" s="3"/>
      <c r="HUC187" s="3"/>
      <c r="HUD187" s="3"/>
      <c r="HUE187" s="3"/>
      <c r="HUF187" s="3"/>
      <c r="HUG187" s="3"/>
      <c r="HUH187" s="3"/>
      <c r="HUI187" s="3"/>
      <c r="HUJ187" s="3"/>
      <c r="HUK187" s="3"/>
      <c r="HUL187" s="3"/>
      <c r="HUM187" s="3"/>
      <c r="HUN187" s="3"/>
      <c r="HUO187" s="3"/>
      <c r="HUP187" s="3"/>
      <c r="HUQ187" s="3"/>
      <c r="HUR187" s="3"/>
      <c r="HUS187" s="3"/>
      <c r="HUT187" s="3"/>
      <c r="HUU187" s="3"/>
      <c r="HUV187" s="3"/>
      <c r="HUW187" s="3"/>
      <c r="HUX187" s="3"/>
      <c r="HUY187" s="3"/>
      <c r="HUZ187" s="3"/>
      <c r="HVA187" s="3"/>
      <c r="HVB187" s="3"/>
      <c r="HVC187" s="3"/>
      <c r="HVD187" s="3"/>
      <c r="HVE187" s="3"/>
      <c r="HVF187" s="3"/>
      <c r="HVG187" s="3"/>
      <c r="HVH187" s="3"/>
      <c r="HVI187" s="3"/>
      <c r="HVJ187" s="3"/>
      <c r="HVK187" s="3"/>
      <c r="HVL187" s="3"/>
      <c r="HVM187" s="3"/>
      <c r="HVN187" s="3"/>
      <c r="HVO187" s="3"/>
      <c r="HVP187" s="3"/>
      <c r="HVQ187" s="3"/>
      <c r="HVR187" s="3"/>
      <c r="HVS187" s="3"/>
      <c r="HVT187" s="3"/>
      <c r="HVU187" s="3"/>
      <c r="HVV187" s="3"/>
      <c r="HVW187" s="3"/>
      <c r="HVX187" s="3"/>
      <c r="HVY187" s="3"/>
      <c r="HVZ187" s="3"/>
      <c r="HWA187" s="3"/>
      <c r="HWB187" s="3"/>
      <c r="HWC187" s="3"/>
      <c r="HWD187" s="3"/>
      <c r="HWE187" s="3"/>
      <c r="HWF187" s="3"/>
      <c r="HWG187" s="3"/>
      <c r="HWH187" s="3"/>
      <c r="HWI187" s="3"/>
      <c r="HWJ187" s="3"/>
      <c r="HWK187" s="3"/>
      <c r="HWL187" s="3"/>
      <c r="HWM187" s="3"/>
      <c r="HWN187" s="3"/>
      <c r="HWO187" s="3"/>
      <c r="HWP187" s="3"/>
      <c r="HWQ187" s="3"/>
      <c r="HWR187" s="3"/>
      <c r="HWS187" s="3"/>
      <c r="HWT187" s="3"/>
      <c r="HWU187" s="3"/>
      <c r="HWV187" s="3"/>
      <c r="HWW187" s="3"/>
      <c r="HWX187" s="3"/>
      <c r="HWY187" s="3"/>
      <c r="HWZ187" s="3"/>
      <c r="HXA187" s="3"/>
      <c r="HXB187" s="3"/>
      <c r="HXC187" s="3"/>
      <c r="HXD187" s="3"/>
      <c r="HXE187" s="3"/>
      <c r="HXF187" s="3"/>
      <c r="HXG187" s="3"/>
      <c r="HXH187" s="3"/>
      <c r="HXI187" s="3"/>
      <c r="HXJ187" s="3"/>
      <c r="HXK187" s="3"/>
      <c r="HXL187" s="3"/>
      <c r="HXM187" s="3"/>
      <c r="HXN187" s="3"/>
      <c r="HXO187" s="3"/>
      <c r="HXP187" s="3"/>
      <c r="HXQ187" s="3"/>
      <c r="HXR187" s="3"/>
      <c r="HXS187" s="3"/>
      <c r="HXT187" s="3"/>
      <c r="HXU187" s="3"/>
      <c r="HXV187" s="3"/>
      <c r="HXW187" s="3"/>
      <c r="HXX187" s="3"/>
      <c r="HXY187" s="3"/>
      <c r="HXZ187" s="3"/>
      <c r="HYA187" s="3"/>
      <c r="HYB187" s="3"/>
      <c r="HYC187" s="3"/>
      <c r="HYD187" s="3"/>
      <c r="HYE187" s="3"/>
      <c r="HYF187" s="3"/>
      <c r="HYG187" s="3"/>
      <c r="HYH187" s="3"/>
      <c r="HYI187" s="3"/>
      <c r="HYJ187" s="3"/>
      <c r="HYK187" s="3"/>
      <c r="HYL187" s="3"/>
      <c r="HYM187" s="3"/>
      <c r="HYN187" s="3"/>
      <c r="HYO187" s="3"/>
      <c r="HYP187" s="3"/>
      <c r="HYQ187" s="3"/>
      <c r="HYR187" s="3"/>
      <c r="HYS187" s="3"/>
      <c r="HYT187" s="3"/>
      <c r="HYU187" s="3"/>
      <c r="HYV187" s="3"/>
      <c r="HYW187" s="3"/>
      <c r="HYX187" s="3"/>
      <c r="HYY187" s="3"/>
      <c r="HYZ187" s="3"/>
      <c r="HZA187" s="3"/>
      <c r="HZB187" s="3"/>
      <c r="HZC187" s="3"/>
      <c r="HZD187" s="3"/>
      <c r="HZE187" s="3"/>
      <c r="HZF187" s="3"/>
      <c r="HZG187" s="3"/>
      <c r="HZH187" s="3"/>
      <c r="HZI187" s="3"/>
      <c r="HZJ187" s="3"/>
      <c r="HZK187" s="3"/>
      <c r="HZL187" s="3"/>
      <c r="HZM187" s="3"/>
      <c r="HZN187" s="3"/>
      <c r="HZO187" s="3"/>
      <c r="HZP187" s="3"/>
      <c r="HZQ187" s="3"/>
      <c r="HZR187" s="3"/>
      <c r="HZS187" s="3"/>
      <c r="HZT187" s="3"/>
      <c r="HZU187" s="3"/>
      <c r="HZV187" s="3"/>
      <c r="HZW187" s="3"/>
      <c r="HZX187" s="3"/>
      <c r="HZY187" s="3"/>
      <c r="HZZ187" s="3"/>
      <c r="IAA187" s="3"/>
      <c r="IAB187" s="3"/>
      <c r="IAC187" s="3"/>
      <c r="IAD187" s="3"/>
      <c r="IAE187" s="3"/>
      <c r="IAF187" s="3"/>
      <c r="IAG187" s="3"/>
      <c r="IAH187" s="3"/>
      <c r="IAI187" s="3"/>
      <c r="IAJ187" s="3"/>
      <c r="IAK187" s="3"/>
      <c r="IAL187" s="3"/>
      <c r="IAM187" s="3"/>
      <c r="IAN187" s="3"/>
      <c r="IAO187" s="3"/>
      <c r="IAP187" s="3"/>
      <c r="IAQ187" s="3"/>
      <c r="IAR187" s="3"/>
      <c r="IAS187" s="3"/>
      <c r="IAT187" s="3"/>
      <c r="IAU187" s="3"/>
      <c r="IAV187" s="3"/>
      <c r="IAW187" s="3"/>
      <c r="IAX187" s="3"/>
      <c r="IAY187" s="3"/>
      <c r="IAZ187" s="3"/>
      <c r="IBA187" s="3"/>
      <c r="IBB187" s="3"/>
      <c r="IBC187" s="3"/>
      <c r="IBD187" s="3"/>
      <c r="IBE187" s="3"/>
      <c r="IBF187" s="3"/>
      <c r="IBG187" s="3"/>
      <c r="IBH187" s="3"/>
      <c r="IBI187" s="3"/>
      <c r="IBJ187" s="3"/>
      <c r="IBK187" s="3"/>
      <c r="IBL187" s="3"/>
      <c r="IBM187" s="3"/>
      <c r="IBN187" s="3"/>
      <c r="IBO187" s="3"/>
      <c r="IBP187" s="3"/>
      <c r="IBQ187" s="3"/>
      <c r="IBR187" s="3"/>
      <c r="IBS187" s="3"/>
      <c r="IBT187" s="3"/>
      <c r="IBU187" s="3"/>
      <c r="IBV187" s="3"/>
      <c r="IBW187" s="3"/>
      <c r="IBX187" s="3"/>
      <c r="IBY187" s="3"/>
      <c r="IBZ187" s="3"/>
      <c r="ICA187" s="3"/>
      <c r="ICB187" s="3"/>
      <c r="ICC187" s="3"/>
      <c r="ICD187" s="3"/>
      <c r="ICE187" s="3"/>
      <c r="ICF187" s="3"/>
      <c r="ICG187" s="3"/>
      <c r="ICH187" s="3"/>
      <c r="ICI187" s="3"/>
      <c r="ICJ187" s="3"/>
      <c r="ICK187" s="3"/>
      <c r="ICL187" s="3"/>
      <c r="ICM187" s="3"/>
      <c r="ICN187" s="3"/>
      <c r="ICO187" s="3"/>
      <c r="ICP187" s="3"/>
      <c r="ICQ187" s="3"/>
      <c r="ICR187" s="3"/>
      <c r="ICS187" s="3"/>
      <c r="ICT187" s="3"/>
      <c r="ICU187" s="3"/>
      <c r="ICV187" s="3"/>
      <c r="ICW187" s="3"/>
      <c r="ICX187" s="3"/>
      <c r="ICY187" s="3"/>
      <c r="ICZ187" s="3"/>
      <c r="IDA187" s="3"/>
      <c r="IDB187" s="3"/>
      <c r="IDC187" s="3"/>
      <c r="IDD187" s="3"/>
      <c r="IDE187" s="3"/>
      <c r="IDF187" s="3"/>
      <c r="IDG187" s="3"/>
      <c r="IDH187" s="3"/>
      <c r="IDI187" s="3"/>
      <c r="IDJ187" s="3"/>
      <c r="IDK187" s="3"/>
      <c r="IDL187" s="3"/>
      <c r="IDM187" s="3"/>
      <c r="IDN187" s="3"/>
      <c r="IDO187" s="3"/>
      <c r="IDP187" s="3"/>
      <c r="IDQ187" s="3"/>
      <c r="IDR187" s="3"/>
      <c r="IDS187" s="3"/>
      <c r="IDT187" s="3"/>
      <c r="IDU187" s="3"/>
      <c r="IDV187" s="3"/>
      <c r="IDW187" s="3"/>
      <c r="IDX187" s="3"/>
      <c r="IDY187" s="3"/>
      <c r="IDZ187" s="3"/>
      <c r="IEA187" s="3"/>
      <c r="IEB187" s="3"/>
      <c r="IEC187" s="3"/>
      <c r="IED187" s="3"/>
      <c r="IEE187" s="3"/>
      <c r="IEF187" s="3"/>
      <c r="IEG187" s="3"/>
      <c r="IEH187" s="3"/>
      <c r="IEI187" s="3"/>
      <c r="IEJ187" s="3"/>
      <c r="IEK187" s="3"/>
      <c r="IEL187" s="3"/>
      <c r="IEM187" s="3"/>
      <c r="IEN187" s="3"/>
      <c r="IEO187" s="3"/>
      <c r="IEP187" s="3"/>
      <c r="IEQ187" s="3"/>
      <c r="IER187" s="3"/>
      <c r="IES187" s="3"/>
      <c r="IET187" s="3"/>
      <c r="IEU187" s="3"/>
      <c r="IEV187" s="3"/>
      <c r="IEW187" s="3"/>
      <c r="IEX187" s="3"/>
      <c r="IEY187" s="3"/>
      <c r="IEZ187" s="3"/>
      <c r="IFA187" s="3"/>
      <c r="IFB187" s="3"/>
      <c r="IFC187" s="3"/>
      <c r="IFD187" s="3"/>
      <c r="IFE187" s="3"/>
      <c r="IFF187" s="3"/>
      <c r="IFG187" s="3"/>
      <c r="IFH187" s="3"/>
      <c r="IFI187" s="3"/>
      <c r="IFJ187" s="3"/>
      <c r="IFK187" s="3"/>
      <c r="IFL187" s="3"/>
      <c r="IFM187" s="3"/>
      <c r="IFN187" s="3"/>
      <c r="IFO187" s="3"/>
      <c r="IFP187" s="3"/>
      <c r="IFQ187" s="3"/>
      <c r="IFR187" s="3"/>
      <c r="IFS187" s="3"/>
      <c r="IFT187" s="3"/>
      <c r="IFU187" s="3"/>
      <c r="IFV187" s="3"/>
      <c r="IFW187" s="3"/>
      <c r="IFX187" s="3"/>
      <c r="IFY187" s="3"/>
      <c r="IFZ187" s="3"/>
      <c r="IGA187" s="3"/>
      <c r="IGB187" s="3"/>
      <c r="IGC187" s="3"/>
      <c r="IGD187" s="3"/>
      <c r="IGE187" s="3"/>
      <c r="IGF187" s="3"/>
      <c r="IGG187" s="3"/>
      <c r="IGH187" s="3"/>
      <c r="IGI187" s="3"/>
      <c r="IGJ187" s="3"/>
      <c r="IGK187" s="3"/>
      <c r="IGL187" s="3"/>
      <c r="IGM187" s="3"/>
      <c r="IGN187" s="3"/>
      <c r="IGO187" s="3"/>
      <c r="IGP187" s="3"/>
      <c r="IGQ187" s="3"/>
      <c r="IGR187" s="3"/>
      <c r="IGS187" s="3"/>
      <c r="IGT187" s="3"/>
      <c r="IGU187" s="3"/>
      <c r="IGV187" s="3"/>
      <c r="IGW187" s="3"/>
      <c r="IGX187" s="3"/>
      <c r="IGY187" s="3"/>
      <c r="IGZ187" s="3"/>
      <c r="IHA187" s="3"/>
      <c r="IHB187" s="3"/>
      <c r="IHC187" s="3"/>
      <c r="IHD187" s="3"/>
      <c r="IHE187" s="3"/>
      <c r="IHF187" s="3"/>
      <c r="IHG187" s="3"/>
      <c r="IHH187" s="3"/>
      <c r="IHI187" s="3"/>
      <c r="IHJ187" s="3"/>
      <c r="IHK187" s="3"/>
      <c r="IHL187" s="3"/>
      <c r="IHM187" s="3"/>
      <c r="IHN187" s="3"/>
      <c r="IHO187" s="3"/>
      <c r="IHP187" s="3"/>
      <c r="IHQ187" s="3"/>
      <c r="IHR187" s="3"/>
      <c r="IHS187" s="3"/>
      <c r="IHT187" s="3"/>
      <c r="IHU187" s="3"/>
      <c r="IHV187" s="3"/>
      <c r="IHW187" s="3"/>
      <c r="IHX187" s="3"/>
      <c r="IHY187" s="3"/>
      <c r="IHZ187" s="3"/>
      <c r="IIA187" s="3"/>
      <c r="IIB187" s="3"/>
      <c r="IIC187" s="3"/>
      <c r="IID187" s="3"/>
      <c r="IIE187" s="3"/>
      <c r="IIF187" s="3"/>
      <c r="IIG187" s="3"/>
      <c r="IIH187" s="3"/>
      <c r="III187" s="3"/>
      <c r="IIJ187" s="3"/>
      <c r="IIK187" s="3"/>
      <c r="IIL187" s="3"/>
      <c r="IIM187" s="3"/>
      <c r="IIN187" s="3"/>
      <c r="IIO187" s="3"/>
      <c r="IIP187" s="3"/>
      <c r="IIQ187" s="3"/>
      <c r="IIR187" s="3"/>
      <c r="IIS187" s="3"/>
      <c r="IIT187" s="3"/>
      <c r="IIU187" s="3"/>
      <c r="IIV187" s="3"/>
      <c r="IIW187" s="3"/>
      <c r="IIX187" s="3"/>
      <c r="IIY187" s="3"/>
      <c r="IIZ187" s="3"/>
      <c r="IJA187" s="3"/>
      <c r="IJB187" s="3"/>
      <c r="IJC187" s="3"/>
      <c r="IJD187" s="3"/>
      <c r="IJE187" s="3"/>
      <c r="IJF187" s="3"/>
      <c r="IJG187" s="3"/>
      <c r="IJH187" s="3"/>
      <c r="IJI187" s="3"/>
      <c r="IJJ187" s="3"/>
      <c r="IJK187" s="3"/>
      <c r="IJL187" s="3"/>
      <c r="IJM187" s="3"/>
      <c r="IJN187" s="3"/>
      <c r="IJO187" s="3"/>
      <c r="IJP187" s="3"/>
      <c r="IJQ187" s="3"/>
      <c r="IJR187" s="3"/>
      <c r="IJS187" s="3"/>
      <c r="IJT187" s="3"/>
      <c r="IJU187" s="3"/>
      <c r="IJV187" s="3"/>
      <c r="IJW187" s="3"/>
      <c r="IJX187" s="3"/>
      <c r="IJY187" s="3"/>
      <c r="IJZ187" s="3"/>
      <c r="IKA187" s="3"/>
      <c r="IKB187" s="3"/>
      <c r="IKC187" s="3"/>
      <c r="IKD187" s="3"/>
      <c r="IKE187" s="3"/>
      <c r="IKF187" s="3"/>
      <c r="IKG187" s="3"/>
      <c r="IKH187" s="3"/>
      <c r="IKI187" s="3"/>
      <c r="IKJ187" s="3"/>
      <c r="IKK187" s="3"/>
      <c r="IKL187" s="3"/>
      <c r="IKM187" s="3"/>
      <c r="IKN187" s="3"/>
      <c r="IKO187" s="3"/>
      <c r="IKP187" s="3"/>
      <c r="IKQ187" s="3"/>
      <c r="IKR187" s="3"/>
      <c r="IKS187" s="3"/>
      <c r="IKT187" s="3"/>
      <c r="IKU187" s="3"/>
      <c r="IKV187" s="3"/>
      <c r="IKW187" s="3"/>
      <c r="IKX187" s="3"/>
      <c r="IKY187" s="3"/>
      <c r="IKZ187" s="3"/>
      <c r="ILA187" s="3"/>
      <c r="ILB187" s="3"/>
      <c r="ILC187" s="3"/>
      <c r="ILD187" s="3"/>
      <c r="ILE187" s="3"/>
      <c r="ILF187" s="3"/>
      <c r="ILG187" s="3"/>
      <c r="ILH187" s="3"/>
      <c r="ILI187" s="3"/>
      <c r="ILJ187" s="3"/>
      <c r="ILK187" s="3"/>
      <c r="ILL187" s="3"/>
      <c r="ILM187" s="3"/>
      <c r="ILN187" s="3"/>
      <c r="ILO187" s="3"/>
      <c r="ILP187" s="3"/>
      <c r="ILQ187" s="3"/>
      <c r="ILR187" s="3"/>
      <c r="ILS187" s="3"/>
      <c r="ILT187" s="3"/>
      <c r="ILU187" s="3"/>
      <c r="ILV187" s="3"/>
      <c r="ILW187" s="3"/>
      <c r="ILX187" s="3"/>
      <c r="ILY187" s="3"/>
      <c r="ILZ187" s="3"/>
      <c r="IMA187" s="3"/>
      <c r="IMB187" s="3"/>
      <c r="IMC187" s="3"/>
      <c r="IMD187" s="3"/>
      <c r="IME187" s="3"/>
      <c r="IMF187" s="3"/>
      <c r="IMG187" s="3"/>
      <c r="IMH187" s="3"/>
      <c r="IMI187" s="3"/>
      <c r="IMJ187" s="3"/>
      <c r="IMK187" s="3"/>
      <c r="IML187" s="3"/>
      <c r="IMM187" s="3"/>
      <c r="IMN187" s="3"/>
      <c r="IMO187" s="3"/>
      <c r="IMP187" s="3"/>
      <c r="IMQ187" s="3"/>
      <c r="IMR187" s="3"/>
      <c r="IMS187" s="3"/>
      <c r="IMT187" s="3"/>
      <c r="IMU187" s="3"/>
      <c r="IMV187" s="3"/>
      <c r="IMW187" s="3"/>
      <c r="IMX187" s="3"/>
      <c r="IMY187" s="3"/>
      <c r="IMZ187" s="3"/>
      <c r="INA187" s="3"/>
      <c r="INB187" s="3"/>
      <c r="INC187" s="3"/>
      <c r="IND187" s="3"/>
      <c r="INE187" s="3"/>
      <c r="INF187" s="3"/>
      <c r="ING187" s="3"/>
      <c r="INH187" s="3"/>
      <c r="INI187" s="3"/>
      <c r="INJ187" s="3"/>
      <c r="INK187" s="3"/>
      <c r="INL187" s="3"/>
      <c r="INM187" s="3"/>
      <c r="INN187" s="3"/>
      <c r="INO187" s="3"/>
      <c r="INP187" s="3"/>
      <c r="INQ187" s="3"/>
      <c r="INR187" s="3"/>
      <c r="INS187" s="3"/>
      <c r="INT187" s="3"/>
      <c r="INU187" s="3"/>
      <c r="INV187" s="3"/>
      <c r="INW187" s="3"/>
      <c r="INX187" s="3"/>
      <c r="INY187" s="3"/>
      <c r="INZ187" s="3"/>
      <c r="IOA187" s="3"/>
      <c r="IOB187" s="3"/>
      <c r="IOC187" s="3"/>
      <c r="IOD187" s="3"/>
      <c r="IOE187" s="3"/>
      <c r="IOF187" s="3"/>
      <c r="IOG187" s="3"/>
      <c r="IOH187" s="3"/>
      <c r="IOI187" s="3"/>
      <c r="IOJ187" s="3"/>
      <c r="IOK187" s="3"/>
      <c r="IOL187" s="3"/>
      <c r="IOM187" s="3"/>
      <c r="ION187" s="3"/>
      <c r="IOO187" s="3"/>
      <c r="IOP187" s="3"/>
      <c r="IOQ187" s="3"/>
      <c r="IOR187" s="3"/>
      <c r="IOS187" s="3"/>
      <c r="IOT187" s="3"/>
      <c r="IOU187" s="3"/>
      <c r="IOV187" s="3"/>
      <c r="IOW187" s="3"/>
      <c r="IOX187" s="3"/>
      <c r="IOY187" s="3"/>
      <c r="IOZ187" s="3"/>
      <c r="IPA187" s="3"/>
      <c r="IPB187" s="3"/>
      <c r="IPC187" s="3"/>
      <c r="IPD187" s="3"/>
      <c r="IPE187" s="3"/>
      <c r="IPF187" s="3"/>
      <c r="IPG187" s="3"/>
      <c r="IPH187" s="3"/>
      <c r="IPI187" s="3"/>
      <c r="IPJ187" s="3"/>
      <c r="IPK187" s="3"/>
      <c r="IPL187" s="3"/>
      <c r="IPM187" s="3"/>
      <c r="IPN187" s="3"/>
      <c r="IPO187" s="3"/>
      <c r="IPP187" s="3"/>
      <c r="IPQ187" s="3"/>
      <c r="IPR187" s="3"/>
      <c r="IPS187" s="3"/>
      <c r="IPT187" s="3"/>
      <c r="IPU187" s="3"/>
      <c r="IPV187" s="3"/>
      <c r="IPW187" s="3"/>
      <c r="IPX187" s="3"/>
      <c r="IPY187" s="3"/>
      <c r="IPZ187" s="3"/>
      <c r="IQA187" s="3"/>
      <c r="IQB187" s="3"/>
      <c r="IQC187" s="3"/>
      <c r="IQD187" s="3"/>
      <c r="IQE187" s="3"/>
      <c r="IQF187" s="3"/>
      <c r="IQG187" s="3"/>
      <c r="IQH187" s="3"/>
      <c r="IQI187" s="3"/>
      <c r="IQJ187" s="3"/>
      <c r="IQK187" s="3"/>
      <c r="IQL187" s="3"/>
      <c r="IQM187" s="3"/>
      <c r="IQN187" s="3"/>
      <c r="IQO187" s="3"/>
      <c r="IQP187" s="3"/>
      <c r="IQQ187" s="3"/>
      <c r="IQR187" s="3"/>
      <c r="IQS187" s="3"/>
      <c r="IQT187" s="3"/>
      <c r="IQU187" s="3"/>
      <c r="IQV187" s="3"/>
      <c r="IQW187" s="3"/>
      <c r="IQX187" s="3"/>
      <c r="IQY187" s="3"/>
      <c r="IQZ187" s="3"/>
      <c r="IRA187" s="3"/>
      <c r="IRB187" s="3"/>
      <c r="IRC187" s="3"/>
      <c r="IRD187" s="3"/>
      <c r="IRE187" s="3"/>
      <c r="IRF187" s="3"/>
      <c r="IRG187" s="3"/>
      <c r="IRH187" s="3"/>
      <c r="IRI187" s="3"/>
      <c r="IRJ187" s="3"/>
      <c r="IRK187" s="3"/>
      <c r="IRL187" s="3"/>
      <c r="IRM187" s="3"/>
      <c r="IRN187" s="3"/>
      <c r="IRO187" s="3"/>
      <c r="IRP187" s="3"/>
      <c r="IRQ187" s="3"/>
      <c r="IRR187" s="3"/>
      <c r="IRS187" s="3"/>
      <c r="IRT187" s="3"/>
      <c r="IRU187" s="3"/>
      <c r="IRV187" s="3"/>
      <c r="IRW187" s="3"/>
      <c r="IRX187" s="3"/>
      <c r="IRY187" s="3"/>
      <c r="IRZ187" s="3"/>
      <c r="ISA187" s="3"/>
      <c r="ISB187" s="3"/>
      <c r="ISC187" s="3"/>
      <c r="ISD187" s="3"/>
      <c r="ISE187" s="3"/>
      <c r="ISF187" s="3"/>
      <c r="ISG187" s="3"/>
      <c r="ISH187" s="3"/>
      <c r="ISI187" s="3"/>
      <c r="ISJ187" s="3"/>
      <c r="ISK187" s="3"/>
      <c r="ISL187" s="3"/>
      <c r="ISM187" s="3"/>
      <c r="ISN187" s="3"/>
      <c r="ISO187" s="3"/>
      <c r="ISP187" s="3"/>
      <c r="ISQ187" s="3"/>
      <c r="ISR187" s="3"/>
      <c r="ISS187" s="3"/>
      <c r="IST187" s="3"/>
      <c r="ISU187" s="3"/>
      <c r="ISV187" s="3"/>
      <c r="ISW187" s="3"/>
      <c r="ISX187" s="3"/>
      <c r="ISY187" s="3"/>
      <c r="ISZ187" s="3"/>
      <c r="ITA187" s="3"/>
      <c r="ITB187" s="3"/>
      <c r="ITC187" s="3"/>
      <c r="ITD187" s="3"/>
      <c r="ITE187" s="3"/>
      <c r="ITF187" s="3"/>
      <c r="ITG187" s="3"/>
      <c r="ITH187" s="3"/>
      <c r="ITI187" s="3"/>
      <c r="ITJ187" s="3"/>
      <c r="ITK187" s="3"/>
      <c r="ITL187" s="3"/>
      <c r="ITM187" s="3"/>
      <c r="ITN187" s="3"/>
      <c r="ITO187" s="3"/>
      <c r="ITP187" s="3"/>
      <c r="ITQ187" s="3"/>
      <c r="ITR187" s="3"/>
      <c r="ITS187" s="3"/>
      <c r="ITT187" s="3"/>
      <c r="ITU187" s="3"/>
      <c r="ITV187" s="3"/>
      <c r="ITW187" s="3"/>
      <c r="ITX187" s="3"/>
      <c r="ITY187" s="3"/>
      <c r="ITZ187" s="3"/>
      <c r="IUA187" s="3"/>
      <c r="IUB187" s="3"/>
      <c r="IUC187" s="3"/>
      <c r="IUD187" s="3"/>
      <c r="IUE187" s="3"/>
      <c r="IUF187" s="3"/>
      <c r="IUG187" s="3"/>
      <c r="IUH187" s="3"/>
      <c r="IUI187" s="3"/>
      <c r="IUJ187" s="3"/>
      <c r="IUK187" s="3"/>
      <c r="IUL187" s="3"/>
      <c r="IUM187" s="3"/>
      <c r="IUN187" s="3"/>
      <c r="IUO187" s="3"/>
      <c r="IUP187" s="3"/>
      <c r="IUQ187" s="3"/>
      <c r="IUR187" s="3"/>
      <c r="IUS187" s="3"/>
      <c r="IUT187" s="3"/>
      <c r="IUU187" s="3"/>
      <c r="IUV187" s="3"/>
      <c r="IUW187" s="3"/>
      <c r="IUX187" s="3"/>
      <c r="IUY187" s="3"/>
      <c r="IUZ187" s="3"/>
      <c r="IVA187" s="3"/>
      <c r="IVB187" s="3"/>
      <c r="IVC187" s="3"/>
      <c r="IVD187" s="3"/>
      <c r="IVE187" s="3"/>
      <c r="IVF187" s="3"/>
      <c r="IVG187" s="3"/>
      <c r="IVH187" s="3"/>
      <c r="IVI187" s="3"/>
      <c r="IVJ187" s="3"/>
      <c r="IVK187" s="3"/>
      <c r="IVL187" s="3"/>
      <c r="IVM187" s="3"/>
      <c r="IVN187" s="3"/>
      <c r="IVO187" s="3"/>
      <c r="IVP187" s="3"/>
      <c r="IVQ187" s="3"/>
      <c r="IVR187" s="3"/>
      <c r="IVS187" s="3"/>
      <c r="IVT187" s="3"/>
      <c r="IVU187" s="3"/>
      <c r="IVV187" s="3"/>
      <c r="IVW187" s="3"/>
      <c r="IVX187" s="3"/>
      <c r="IVY187" s="3"/>
      <c r="IVZ187" s="3"/>
      <c r="IWA187" s="3"/>
      <c r="IWB187" s="3"/>
      <c r="IWC187" s="3"/>
      <c r="IWD187" s="3"/>
      <c r="IWE187" s="3"/>
      <c r="IWF187" s="3"/>
      <c r="IWG187" s="3"/>
      <c r="IWH187" s="3"/>
      <c r="IWI187" s="3"/>
      <c r="IWJ187" s="3"/>
      <c r="IWK187" s="3"/>
      <c r="IWL187" s="3"/>
      <c r="IWM187" s="3"/>
      <c r="IWN187" s="3"/>
      <c r="IWO187" s="3"/>
      <c r="IWP187" s="3"/>
      <c r="IWQ187" s="3"/>
      <c r="IWR187" s="3"/>
      <c r="IWS187" s="3"/>
      <c r="IWT187" s="3"/>
      <c r="IWU187" s="3"/>
      <c r="IWV187" s="3"/>
      <c r="IWW187" s="3"/>
      <c r="IWX187" s="3"/>
      <c r="IWY187" s="3"/>
      <c r="IWZ187" s="3"/>
      <c r="IXA187" s="3"/>
      <c r="IXB187" s="3"/>
      <c r="IXC187" s="3"/>
      <c r="IXD187" s="3"/>
      <c r="IXE187" s="3"/>
      <c r="IXF187" s="3"/>
      <c r="IXG187" s="3"/>
      <c r="IXH187" s="3"/>
      <c r="IXI187" s="3"/>
      <c r="IXJ187" s="3"/>
      <c r="IXK187" s="3"/>
      <c r="IXL187" s="3"/>
      <c r="IXM187" s="3"/>
      <c r="IXN187" s="3"/>
      <c r="IXO187" s="3"/>
      <c r="IXP187" s="3"/>
      <c r="IXQ187" s="3"/>
      <c r="IXR187" s="3"/>
      <c r="IXS187" s="3"/>
      <c r="IXT187" s="3"/>
      <c r="IXU187" s="3"/>
      <c r="IXV187" s="3"/>
      <c r="IXW187" s="3"/>
      <c r="IXX187" s="3"/>
      <c r="IXY187" s="3"/>
      <c r="IXZ187" s="3"/>
      <c r="IYA187" s="3"/>
      <c r="IYB187" s="3"/>
      <c r="IYC187" s="3"/>
      <c r="IYD187" s="3"/>
      <c r="IYE187" s="3"/>
      <c r="IYF187" s="3"/>
      <c r="IYG187" s="3"/>
      <c r="IYH187" s="3"/>
      <c r="IYI187" s="3"/>
      <c r="IYJ187" s="3"/>
      <c r="IYK187" s="3"/>
      <c r="IYL187" s="3"/>
      <c r="IYM187" s="3"/>
      <c r="IYN187" s="3"/>
      <c r="IYO187" s="3"/>
      <c r="IYP187" s="3"/>
      <c r="IYQ187" s="3"/>
      <c r="IYR187" s="3"/>
      <c r="IYS187" s="3"/>
      <c r="IYT187" s="3"/>
      <c r="IYU187" s="3"/>
      <c r="IYV187" s="3"/>
      <c r="IYW187" s="3"/>
      <c r="IYX187" s="3"/>
      <c r="IYY187" s="3"/>
      <c r="IYZ187" s="3"/>
      <c r="IZA187" s="3"/>
      <c r="IZB187" s="3"/>
      <c r="IZC187" s="3"/>
      <c r="IZD187" s="3"/>
      <c r="IZE187" s="3"/>
      <c r="IZF187" s="3"/>
      <c r="IZG187" s="3"/>
      <c r="IZH187" s="3"/>
      <c r="IZI187" s="3"/>
      <c r="IZJ187" s="3"/>
      <c r="IZK187" s="3"/>
      <c r="IZL187" s="3"/>
      <c r="IZM187" s="3"/>
      <c r="IZN187" s="3"/>
      <c r="IZO187" s="3"/>
      <c r="IZP187" s="3"/>
      <c r="IZQ187" s="3"/>
      <c r="IZR187" s="3"/>
      <c r="IZS187" s="3"/>
      <c r="IZT187" s="3"/>
      <c r="IZU187" s="3"/>
      <c r="IZV187" s="3"/>
      <c r="IZW187" s="3"/>
      <c r="IZX187" s="3"/>
      <c r="IZY187" s="3"/>
      <c r="IZZ187" s="3"/>
      <c r="JAA187" s="3"/>
      <c r="JAB187" s="3"/>
      <c r="JAC187" s="3"/>
      <c r="JAD187" s="3"/>
      <c r="JAE187" s="3"/>
      <c r="JAF187" s="3"/>
      <c r="JAG187" s="3"/>
      <c r="JAH187" s="3"/>
      <c r="JAI187" s="3"/>
      <c r="JAJ187" s="3"/>
      <c r="JAK187" s="3"/>
      <c r="JAL187" s="3"/>
      <c r="JAM187" s="3"/>
      <c r="JAN187" s="3"/>
      <c r="JAO187" s="3"/>
      <c r="JAP187" s="3"/>
      <c r="JAQ187" s="3"/>
      <c r="JAR187" s="3"/>
      <c r="JAS187" s="3"/>
      <c r="JAT187" s="3"/>
      <c r="JAU187" s="3"/>
      <c r="JAV187" s="3"/>
      <c r="JAW187" s="3"/>
      <c r="JAX187" s="3"/>
      <c r="JAY187" s="3"/>
      <c r="JAZ187" s="3"/>
      <c r="JBA187" s="3"/>
      <c r="JBB187" s="3"/>
      <c r="JBC187" s="3"/>
      <c r="JBD187" s="3"/>
      <c r="JBE187" s="3"/>
      <c r="JBF187" s="3"/>
      <c r="JBG187" s="3"/>
      <c r="JBH187" s="3"/>
      <c r="JBI187" s="3"/>
      <c r="JBJ187" s="3"/>
      <c r="JBK187" s="3"/>
      <c r="JBL187" s="3"/>
      <c r="JBM187" s="3"/>
      <c r="JBN187" s="3"/>
      <c r="JBO187" s="3"/>
      <c r="JBP187" s="3"/>
      <c r="JBQ187" s="3"/>
      <c r="JBR187" s="3"/>
      <c r="JBS187" s="3"/>
      <c r="JBT187" s="3"/>
      <c r="JBU187" s="3"/>
      <c r="JBV187" s="3"/>
      <c r="JBW187" s="3"/>
      <c r="JBX187" s="3"/>
      <c r="JBY187" s="3"/>
      <c r="JBZ187" s="3"/>
      <c r="JCA187" s="3"/>
      <c r="JCB187" s="3"/>
      <c r="JCC187" s="3"/>
      <c r="JCD187" s="3"/>
      <c r="JCE187" s="3"/>
      <c r="JCF187" s="3"/>
      <c r="JCG187" s="3"/>
      <c r="JCH187" s="3"/>
      <c r="JCI187" s="3"/>
      <c r="JCJ187" s="3"/>
      <c r="JCK187" s="3"/>
      <c r="JCL187" s="3"/>
      <c r="JCM187" s="3"/>
      <c r="JCN187" s="3"/>
      <c r="JCO187" s="3"/>
      <c r="JCP187" s="3"/>
      <c r="JCQ187" s="3"/>
      <c r="JCR187" s="3"/>
      <c r="JCS187" s="3"/>
      <c r="JCT187" s="3"/>
      <c r="JCU187" s="3"/>
      <c r="JCV187" s="3"/>
      <c r="JCW187" s="3"/>
      <c r="JCX187" s="3"/>
      <c r="JCY187" s="3"/>
      <c r="JCZ187" s="3"/>
      <c r="JDA187" s="3"/>
      <c r="JDB187" s="3"/>
      <c r="JDC187" s="3"/>
      <c r="JDD187" s="3"/>
      <c r="JDE187" s="3"/>
      <c r="JDF187" s="3"/>
      <c r="JDG187" s="3"/>
      <c r="JDH187" s="3"/>
      <c r="JDI187" s="3"/>
      <c r="JDJ187" s="3"/>
      <c r="JDK187" s="3"/>
      <c r="JDL187" s="3"/>
      <c r="JDM187" s="3"/>
      <c r="JDN187" s="3"/>
      <c r="JDO187" s="3"/>
      <c r="JDP187" s="3"/>
      <c r="JDQ187" s="3"/>
      <c r="JDR187" s="3"/>
      <c r="JDS187" s="3"/>
      <c r="JDT187" s="3"/>
      <c r="JDU187" s="3"/>
      <c r="JDV187" s="3"/>
      <c r="JDW187" s="3"/>
      <c r="JDX187" s="3"/>
      <c r="JDY187" s="3"/>
      <c r="JDZ187" s="3"/>
      <c r="JEA187" s="3"/>
      <c r="JEB187" s="3"/>
      <c r="JEC187" s="3"/>
      <c r="JED187" s="3"/>
      <c r="JEE187" s="3"/>
      <c r="JEF187" s="3"/>
      <c r="JEG187" s="3"/>
      <c r="JEH187" s="3"/>
      <c r="JEI187" s="3"/>
      <c r="JEJ187" s="3"/>
      <c r="JEK187" s="3"/>
      <c r="JEL187" s="3"/>
      <c r="JEM187" s="3"/>
      <c r="JEN187" s="3"/>
      <c r="JEO187" s="3"/>
      <c r="JEP187" s="3"/>
      <c r="JEQ187" s="3"/>
      <c r="JER187" s="3"/>
      <c r="JES187" s="3"/>
      <c r="JET187" s="3"/>
      <c r="JEU187" s="3"/>
      <c r="JEV187" s="3"/>
      <c r="JEW187" s="3"/>
      <c r="JEX187" s="3"/>
      <c r="JEY187" s="3"/>
      <c r="JEZ187" s="3"/>
      <c r="JFA187" s="3"/>
      <c r="JFB187" s="3"/>
      <c r="JFC187" s="3"/>
      <c r="JFD187" s="3"/>
      <c r="JFE187" s="3"/>
      <c r="JFF187" s="3"/>
      <c r="JFG187" s="3"/>
      <c r="JFH187" s="3"/>
      <c r="JFI187" s="3"/>
      <c r="JFJ187" s="3"/>
      <c r="JFK187" s="3"/>
      <c r="JFL187" s="3"/>
      <c r="JFM187" s="3"/>
      <c r="JFN187" s="3"/>
      <c r="JFO187" s="3"/>
      <c r="JFP187" s="3"/>
      <c r="JFQ187" s="3"/>
      <c r="JFR187" s="3"/>
      <c r="JFS187" s="3"/>
      <c r="JFT187" s="3"/>
      <c r="JFU187" s="3"/>
      <c r="JFV187" s="3"/>
      <c r="JFW187" s="3"/>
      <c r="JFX187" s="3"/>
      <c r="JFY187" s="3"/>
      <c r="JFZ187" s="3"/>
      <c r="JGA187" s="3"/>
      <c r="JGB187" s="3"/>
      <c r="JGC187" s="3"/>
      <c r="JGD187" s="3"/>
      <c r="JGE187" s="3"/>
      <c r="JGF187" s="3"/>
      <c r="JGG187" s="3"/>
      <c r="JGH187" s="3"/>
      <c r="JGI187" s="3"/>
      <c r="JGJ187" s="3"/>
      <c r="JGK187" s="3"/>
      <c r="JGL187" s="3"/>
      <c r="JGM187" s="3"/>
      <c r="JGN187" s="3"/>
      <c r="JGO187" s="3"/>
      <c r="JGP187" s="3"/>
      <c r="JGQ187" s="3"/>
      <c r="JGR187" s="3"/>
      <c r="JGS187" s="3"/>
      <c r="JGT187" s="3"/>
      <c r="JGU187" s="3"/>
      <c r="JGV187" s="3"/>
      <c r="JGW187" s="3"/>
      <c r="JGX187" s="3"/>
      <c r="JGY187" s="3"/>
      <c r="JGZ187" s="3"/>
      <c r="JHA187" s="3"/>
      <c r="JHB187" s="3"/>
      <c r="JHC187" s="3"/>
      <c r="JHD187" s="3"/>
      <c r="JHE187" s="3"/>
      <c r="JHF187" s="3"/>
      <c r="JHG187" s="3"/>
      <c r="JHH187" s="3"/>
      <c r="JHI187" s="3"/>
      <c r="JHJ187" s="3"/>
      <c r="JHK187" s="3"/>
      <c r="JHL187" s="3"/>
      <c r="JHM187" s="3"/>
      <c r="JHN187" s="3"/>
      <c r="JHO187" s="3"/>
      <c r="JHP187" s="3"/>
      <c r="JHQ187" s="3"/>
      <c r="JHR187" s="3"/>
      <c r="JHS187" s="3"/>
      <c r="JHT187" s="3"/>
      <c r="JHU187" s="3"/>
      <c r="JHV187" s="3"/>
      <c r="JHW187" s="3"/>
      <c r="JHX187" s="3"/>
      <c r="JHY187" s="3"/>
      <c r="JHZ187" s="3"/>
      <c r="JIA187" s="3"/>
      <c r="JIB187" s="3"/>
      <c r="JIC187" s="3"/>
      <c r="JID187" s="3"/>
      <c r="JIE187" s="3"/>
      <c r="JIF187" s="3"/>
      <c r="JIG187" s="3"/>
      <c r="JIH187" s="3"/>
      <c r="JII187" s="3"/>
      <c r="JIJ187" s="3"/>
      <c r="JIK187" s="3"/>
      <c r="JIL187" s="3"/>
      <c r="JIM187" s="3"/>
      <c r="JIN187" s="3"/>
      <c r="JIO187" s="3"/>
      <c r="JIP187" s="3"/>
      <c r="JIQ187" s="3"/>
      <c r="JIR187" s="3"/>
      <c r="JIS187" s="3"/>
      <c r="JIT187" s="3"/>
      <c r="JIU187" s="3"/>
      <c r="JIV187" s="3"/>
      <c r="JIW187" s="3"/>
      <c r="JIX187" s="3"/>
      <c r="JIY187" s="3"/>
      <c r="JIZ187" s="3"/>
      <c r="JJA187" s="3"/>
      <c r="JJB187" s="3"/>
      <c r="JJC187" s="3"/>
      <c r="JJD187" s="3"/>
      <c r="JJE187" s="3"/>
      <c r="JJF187" s="3"/>
      <c r="JJG187" s="3"/>
      <c r="JJH187" s="3"/>
      <c r="JJI187" s="3"/>
      <c r="JJJ187" s="3"/>
      <c r="JJK187" s="3"/>
      <c r="JJL187" s="3"/>
      <c r="JJM187" s="3"/>
      <c r="JJN187" s="3"/>
      <c r="JJO187" s="3"/>
      <c r="JJP187" s="3"/>
      <c r="JJQ187" s="3"/>
      <c r="JJR187" s="3"/>
      <c r="JJS187" s="3"/>
      <c r="JJT187" s="3"/>
      <c r="JJU187" s="3"/>
      <c r="JJV187" s="3"/>
      <c r="JJW187" s="3"/>
      <c r="JJX187" s="3"/>
      <c r="JJY187" s="3"/>
      <c r="JJZ187" s="3"/>
      <c r="JKA187" s="3"/>
      <c r="JKB187" s="3"/>
      <c r="JKC187" s="3"/>
      <c r="JKD187" s="3"/>
      <c r="JKE187" s="3"/>
      <c r="JKF187" s="3"/>
      <c r="JKG187" s="3"/>
      <c r="JKH187" s="3"/>
      <c r="JKI187" s="3"/>
      <c r="JKJ187" s="3"/>
      <c r="JKK187" s="3"/>
      <c r="JKL187" s="3"/>
      <c r="JKM187" s="3"/>
      <c r="JKN187" s="3"/>
      <c r="JKO187" s="3"/>
      <c r="JKP187" s="3"/>
      <c r="JKQ187" s="3"/>
      <c r="JKR187" s="3"/>
      <c r="JKS187" s="3"/>
      <c r="JKT187" s="3"/>
      <c r="JKU187" s="3"/>
      <c r="JKV187" s="3"/>
      <c r="JKW187" s="3"/>
      <c r="JKX187" s="3"/>
      <c r="JKY187" s="3"/>
      <c r="JKZ187" s="3"/>
      <c r="JLA187" s="3"/>
      <c r="JLB187" s="3"/>
      <c r="JLC187" s="3"/>
      <c r="JLD187" s="3"/>
      <c r="JLE187" s="3"/>
      <c r="JLF187" s="3"/>
      <c r="JLG187" s="3"/>
      <c r="JLH187" s="3"/>
      <c r="JLI187" s="3"/>
      <c r="JLJ187" s="3"/>
      <c r="JLK187" s="3"/>
      <c r="JLL187" s="3"/>
      <c r="JLM187" s="3"/>
      <c r="JLN187" s="3"/>
      <c r="JLO187" s="3"/>
      <c r="JLP187" s="3"/>
      <c r="JLQ187" s="3"/>
      <c r="JLR187" s="3"/>
      <c r="JLS187" s="3"/>
      <c r="JLT187" s="3"/>
      <c r="JLU187" s="3"/>
      <c r="JLV187" s="3"/>
      <c r="JLW187" s="3"/>
      <c r="JLX187" s="3"/>
      <c r="JLY187" s="3"/>
      <c r="JLZ187" s="3"/>
      <c r="JMA187" s="3"/>
      <c r="JMB187" s="3"/>
      <c r="JMC187" s="3"/>
      <c r="JMD187" s="3"/>
      <c r="JME187" s="3"/>
      <c r="JMF187" s="3"/>
      <c r="JMG187" s="3"/>
      <c r="JMH187" s="3"/>
      <c r="JMI187" s="3"/>
      <c r="JMJ187" s="3"/>
      <c r="JMK187" s="3"/>
      <c r="JML187" s="3"/>
      <c r="JMM187" s="3"/>
      <c r="JMN187" s="3"/>
      <c r="JMO187" s="3"/>
      <c r="JMP187" s="3"/>
      <c r="JMQ187" s="3"/>
      <c r="JMR187" s="3"/>
      <c r="JMS187" s="3"/>
      <c r="JMT187" s="3"/>
      <c r="JMU187" s="3"/>
      <c r="JMV187" s="3"/>
      <c r="JMW187" s="3"/>
      <c r="JMX187" s="3"/>
      <c r="JMY187" s="3"/>
      <c r="JMZ187" s="3"/>
      <c r="JNA187" s="3"/>
      <c r="JNB187" s="3"/>
      <c r="JNC187" s="3"/>
      <c r="JND187" s="3"/>
      <c r="JNE187" s="3"/>
      <c r="JNF187" s="3"/>
      <c r="JNG187" s="3"/>
      <c r="JNH187" s="3"/>
      <c r="JNI187" s="3"/>
      <c r="JNJ187" s="3"/>
      <c r="JNK187" s="3"/>
      <c r="JNL187" s="3"/>
      <c r="JNM187" s="3"/>
      <c r="JNN187" s="3"/>
      <c r="JNO187" s="3"/>
      <c r="JNP187" s="3"/>
      <c r="JNQ187" s="3"/>
      <c r="JNR187" s="3"/>
      <c r="JNS187" s="3"/>
      <c r="JNT187" s="3"/>
      <c r="JNU187" s="3"/>
      <c r="JNV187" s="3"/>
      <c r="JNW187" s="3"/>
      <c r="JNX187" s="3"/>
      <c r="JNY187" s="3"/>
      <c r="JNZ187" s="3"/>
      <c r="JOA187" s="3"/>
      <c r="JOB187" s="3"/>
      <c r="JOC187" s="3"/>
      <c r="JOD187" s="3"/>
      <c r="JOE187" s="3"/>
      <c r="JOF187" s="3"/>
      <c r="JOG187" s="3"/>
      <c r="JOH187" s="3"/>
      <c r="JOI187" s="3"/>
      <c r="JOJ187" s="3"/>
      <c r="JOK187" s="3"/>
      <c r="JOL187" s="3"/>
      <c r="JOM187" s="3"/>
      <c r="JON187" s="3"/>
      <c r="JOO187" s="3"/>
      <c r="JOP187" s="3"/>
      <c r="JOQ187" s="3"/>
      <c r="JOR187" s="3"/>
      <c r="JOS187" s="3"/>
      <c r="JOT187" s="3"/>
      <c r="JOU187" s="3"/>
      <c r="JOV187" s="3"/>
      <c r="JOW187" s="3"/>
      <c r="JOX187" s="3"/>
      <c r="JOY187" s="3"/>
      <c r="JOZ187" s="3"/>
      <c r="JPA187" s="3"/>
      <c r="JPB187" s="3"/>
      <c r="JPC187" s="3"/>
      <c r="JPD187" s="3"/>
      <c r="JPE187" s="3"/>
      <c r="JPF187" s="3"/>
      <c r="JPG187" s="3"/>
      <c r="JPH187" s="3"/>
      <c r="JPI187" s="3"/>
      <c r="JPJ187" s="3"/>
      <c r="JPK187" s="3"/>
      <c r="JPL187" s="3"/>
      <c r="JPM187" s="3"/>
      <c r="JPN187" s="3"/>
      <c r="JPO187" s="3"/>
      <c r="JPP187" s="3"/>
      <c r="JPQ187" s="3"/>
      <c r="JPR187" s="3"/>
      <c r="JPS187" s="3"/>
      <c r="JPT187" s="3"/>
      <c r="JPU187" s="3"/>
      <c r="JPV187" s="3"/>
      <c r="JPW187" s="3"/>
      <c r="JPX187" s="3"/>
      <c r="JPY187" s="3"/>
      <c r="JPZ187" s="3"/>
      <c r="JQA187" s="3"/>
      <c r="JQB187" s="3"/>
      <c r="JQC187" s="3"/>
      <c r="JQD187" s="3"/>
      <c r="JQE187" s="3"/>
      <c r="JQF187" s="3"/>
      <c r="JQG187" s="3"/>
      <c r="JQH187" s="3"/>
      <c r="JQI187" s="3"/>
      <c r="JQJ187" s="3"/>
      <c r="JQK187" s="3"/>
      <c r="JQL187" s="3"/>
      <c r="JQM187" s="3"/>
      <c r="JQN187" s="3"/>
      <c r="JQO187" s="3"/>
      <c r="JQP187" s="3"/>
      <c r="JQQ187" s="3"/>
      <c r="JQR187" s="3"/>
      <c r="JQS187" s="3"/>
      <c r="JQT187" s="3"/>
      <c r="JQU187" s="3"/>
      <c r="JQV187" s="3"/>
      <c r="JQW187" s="3"/>
      <c r="JQX187" s="3"/>
      <c r="JQY187" s="3"/>
      <c r="JQZ187" s="3"/>
      <c r="JRA187" s="3"/>
      <c r="JRB187" s="3"/>
      <c r="JRC187" s="3"/>
      <c r="JRD187" s="3"/>
      <c r="JRE187" s="3"/>
      <c r="JRF187" s="3"/>
      <c r="JRG187" s="3"/>
      <c r="JRH187" s="3"/>
      <c r="JRI187" s="3"/>
      <c r="JRJ187" s="3"/>
      <c r="JRK187" s="3"/>
      <c r="JRL187" s="3"/>
      <c r="JRM187" s="3"/>
      <c r="JRN187" s="3"/>
      <c r="JRO187" s="3"/>
      <c r="JRP187" s="3"/>
      <c r="JRQ187" s="3"/>
      <c r="JRR187" s="3"/>
      <c r="JRS187" s="3"/>
      <c r="JRT187" s="3"/>
      <c r="JRU187" s="3"/>
      <c r="JRV187" s="3"/>
      <c r="JRW187" s="3"/>
      <c r="JRX187" s="3"/>
      <c r="JRY187" s="3"/>
      <c r="JRZ187" s="3"/>
      <c r="JSA187" s="3"/>
      <c r="JSB187" s="3"/>
      <c r="JSC187" s="3"/>
      <c r="JSD187" s="3"/>
      <c r="JSE187" s="3"/>
      <c r="JSF187" s="3"/>
      <c r="JSG187" s="3"/>
      <c r="JSH187" s="3"/>
      <c r="JSI187" s="3"/>
      <c r="JSJ187" s="3"/>
      <c r="JSK187" s="3"/>
      <c r="JSL187" s="3"/>
      <c r="JSM187" s="3"/>
      <c r="JSN187" s="3"/>
      <c r="JSO187" s="3"/>
      <c r="JSP187" s="3"/>
      <c r="JSQ187" s="3"/>
      <c r="JSR187" s="3"/>
      <c r="JSS187" s="3"/>
      <c r="JST187" s="3"/>
      <c r="JSU187" s="3"/>
      <c r="JSV187" s="3"/>
      <c r="JSW187" s="3"/>
      <c r="JSX187" s="3"/>
      <c r="JSY187" s="3"/>
      <c r="JSZ187" s="3"/>
      <c r="JTA187" s="3"/>
      <c r="JTB187" s="3"/>
      <c r="JTC187" s="3"/>
      <c r="JTD187" s="3"/>
      <c r="JTE187" s="3"/>
      <c r="JTF187" s="3"/>
      <c r="JTG187" s="3"/>
      <c r="JTH187" s="3"/>
      <c r="JTI187" s="3"/>
      <c r="JTJ187" s="3"/>
      <c r="JTK187" s="3"/>
      <c r="JTL187" s="3"/>
      <c r="JTM187" s="3"/>
      <c r="JTN187" s="3"/>
      <c r="JTO187" s="3"/>
      <c r="JTP187" s="3"/>
      <c r="JTQ187" s="3"/>
      <c r="JTR187" s="3"/>
      <c r="JTS187" s="3"/>
      <c r="JTT187" s="3"/>
      <c r="JTU187" s="3"/>
      <c r="JTV187" s="3"/>
      <c r="JTW187" s="3"/>
      <c r="JTX187" s="3"/>
      <c r="JTY187" s="3"/>
      <c r="JTZ187" s="3"/>
      <c r="JUA187" s="3"/>
      <c r="JUB187" s="3"/>
      <c r="JUC187" s="3"/>
      <c r="JUD187" s="3"/>
      <c r="JUE187" s="3"/>
      <c r="JUF187" s="3"/>
      <c r="JUG187" s="3"/>
      <c r="JUH187" s="3"/>
      <c r="JUI187" s="3"/>
      <c r="JUJ187" s="3"/>
      <c r="JUK187" s="3"/>
      <c r="JUL187" s="3"/>
      <c r="JUM187" s="3"/>
      <c r="JUN187" s="3"/>
      <c r="JUO187" s="3"/>
      <c r="JUP187" s="3"/>
      <c r="JUQ187" s="3"/>
      <c r="JUR187" s="3"/>
      <c r="JUS187" s="3"/>
      <c r="JUT187" s="3"/>
      <c r="JUU187" s="3"/>
      <c r="JUV187" s="3"/>
      <c r="JUW187" s="3"/>
      <c r="JUX187" s="3"/>
      <c r="JUY187" s="3"/>
      <c r="JUZ187" s="3"/>
      <c r="JVA187" s="3"/>
      <c r="JVB187" s="3"/>
      <c r="JVC187" s="3"/>
      <c r="JVD187" s="3"/>
      <c r="JVE187" s="3"/>
      <c r="JVF187" s="3"/>
      <c r="JVG187" s="3"/>
      <c r="JVH187" s="3"/>
      <c r="JVI187" s="3"/>
      <c r="JVJ187" s="3"/>
      <c r="JVK187" s="3"/>
      <c r="JVL187" s="3"/>
      <c r="JVM187" s="3"/>
      <c r="JVN187" s="3"/>
      <c r="JVO187" s="3"/>
      <c r="JVP187" s="3"/>
      <c r="JVQ187" s="3"/>
      <c r="JVR187" s="3"/>
      <c r="JVS187" s="3"/>
      <c r="JVT187" s="3"/>
      <c r="JVU187" s="3"/>
      <c r="JVV187" s="3"/>
      <c r="JVW187" s="3"/>
      <c r="JVX187" s="3"/>
      <c r="JVY187" s="3"/>
      <c r="JVZ187" s="3"/>
      <c r="JWA187" s="3"/>
      <c r="JWB187" s="3"/>
      <c r="JWC187" s="3"/>
      <c r="JWD187" s="3"/>
      <c r="JWE187" s="3"/>
      <c r="JWF187" s="3"/>
      <c r="JWG187" s="3"/>
      <c r="JWH187" s="3"/>
      <c r="JWI187" s="3"/>
      <c r="JWJ187" s="3"/>
      <c r="JWK187" s="3"/>
      <c r="JWL187" s="3"/>
      <c r="JWM187" s="3"/>
      <c r="JWN187" s="3"/>
      <c r="JWO187" s="3"/>
      <c r="JWP187" s="3"/>
      <c r="JWQ187" s="3"/>
      <c r="JWR187" s="3"/>
      <c r="JWS187" s="3"/>
      <c r="JWT187" s="3"/>
      <c r="JWU187" s="3"/>
      <c r="JWV187" s="3"/>
      <c r="JWW187" s="3"/>
      <c r="JWX187" s="3"/>
      <c r="JWY187" s="3"/>
      <c r="JWZ187" s="3"/>
      <c r="JXA187" s="3"/>
      <c r="JXB187" s="3"/>
      <c r="JXC187" s="3"/>
      <c r="JXD187" s="3"/>
      <c r="JXE187" s="3"/>
      <c r="JXF187" s="3"/>
      <c r="JXG187" s="3"/>
      <c r="JXH187" s="3"/>
      <c r="JXI187" s="3"/>
      <c r="JXJ187" s="3"/>
      <c r="JXK187" s="3"/>
      <c r="JXL187" s="3"/>
      <c r="JXM187" s="3"/>
      <c r="JXN187" s="3"/>
      <c r="JXO187" s="3"/>
      <c r="JXP187" s="3"/>
      <c r="JXQ187" s="3"/>
      <c r="JXR187" s="3"/>
      <c r="JXS187" s="3"/>
      <c r="JXT187" s="3"/>
      <c r="JXU187" s="3"/>
      <c r="JXV187" s="3"/>
      <c r="JXW187" s="3"/>
      <c r="JXX187" s="3"/>
      <c r="JXY187" s="3"/>
      <c r="JXZ187" s="3"/>
      <c r="JYA187" s="3"/>
      <c r="JYB187" s="3"/>
      <c r="JYC187" s="3"/>
      <c r="JYD187" s="3"/>
      <c r="JYE187" s="3"/>
      <c r="JYF187" s="3"/>
      <c r="JYG187" s="3"/>
      <c r="JYH187" s="3"/>
      <c r="JYI187" s="3"/>
      <c r="JYJ187" s="3"/>
      <c r="JYK187" s="3"/>
      <c r="JYL187" s="3"/>
      <c r="JYM187" s="3"/>
      <c r="JYN187" s="3"/>
      <c r="JYO187" s="3"/>
      <c r="JYP187" s="3"/>
      <c r="JYQ187" s="3"/>
      <c r="JYR187" s="3"/>
      <c r="JYS187" s="3"/>
      <c r="JYT187" s="3"/>
      <c r="JYU187" s="3"/>
      <c r="JYV187" s="3"/>
      <c r="JYW187" s="3"/>
      <c r="JYX187" s="3"/>
      <c r="JYY187" s="3"/>
      <c r="JYZ187" s="3"/>
      <c r="JZA187" s="3"/>
      <c r="JZB187" s="3"/>
      <c r="JZC187" s="3"/>
      <c r="JZD187" s="3"/>
      <c r="JZE187" s="3"/>
      <c r="JZF187" s="3"/>
      <c r="JZG187" s="3"/>
      <c r="JZH187" s="3"/>
      <c r="JZI187" s="3"/>
      <c r="JZJ187" s="3"/>
      <c r="JZK187" s="3"/>
      <c r="JZL187" s="3"/>
      <c r="JZM187" s="3"/>
      <c r="JZN187" s="3"/>
      <c r="JZO187" s="3"/>
      <c r="JZP187" s="3"/>
      <c r="JZQ187" s="3"/>
      <c r="JZR187" s="3"/>
      <c r="JZS187" s="3"/>
      <c r="JZT187" s="3"/>
      <c r="JZU187" s="3"/>
      <c r="JZV187" s="3"/>
      <c r="JZW187" s="3"/>
      <c r="JZX187" s="3"/>
      <c r="JZY187" s="3"/>
      <c r="JZZ187" s="3"/>
      <c r="KAA187" s="3"/>
      <c r="KAB187" s="3"/>
      <c r="KAC187" s="3"/>
      <c r="KAD187" s="3"/>
      <c r="KAE187" s="3"/>
      <c r="KAF187" s="3"/>
      <c r="KAG187" s="3"/>
      <c r="KAH187" s="3"/>
      <c r="KAI187" s="3"/>
      <c r="KAJ187" s="3"/>
      <c r="KAK187" s="3"/>
      <c r="KAL187" s="3"/>
      <c r="KAM187" s="3"/>
      <c r="KAN187" s="3"/>
      <c r="KAO187" s="3"/>
      <c r="KAP187" s="3"/>
      <c r="KAQ187" s="3"/>
      <c r="KAR187" s="3"/>
      <c r="KAS187" s="3"/>
      <c r="KAT187" s="3"/>
      <c r="KAU187" s="3"/>
      <c r="KAV187" s="3"/>
      <c r="KAW187" s="3"/>
      <c r="KAX187" s="3"/>
      <c r="KAY187" s="3"/>
      <c r="KAZ187" s="3"/>
      <c r="KBA187" s="3"/>
      <c r="KBB187" s="3"/>
      <c r="KBC187" s="3"/>
      <c r="KBD187" s="3"/>
      <c r="KBE187" s="3"/>
      <c r="KBF187" s="3"/>
      <c r="KBG187" s="3"/>
      <c r="KBH187" s="3"/>
      <c r="KBI187" s="3"/>
      <c r="KBJ187" s="3"/>
      <c r="KBK187" s="3"/>
      <c r="KBL187" s="3"/>
      <c r="KBM187" s="3"/>
      <c r="KBN187" s="3"/>
      <c r="KBO187" s="3"/>
      <c r="KBP187" s="3"/>
      <c r="KBQ187" s="3"/>
      <c r="KBR187" s="3"/>
      <c r="KBS187" s="3"/>
      <c r="KBT187" s="3"/>
      <c r="KBU187" s="3"/>
      <c r="KBV187" s="3"/>
      <c r="KBW187" s="3"/>
      <c r="KBX187" s="3"/>
      <c r="KBY187" s="3"/>
      <c r="KBZ187" s="3"/>
      <c r="KCA187" s="3"/>
      <c r="KCB187" s="3"/>
      <c r="KCC187" s="3"/>
      <c r="KCD187" s="3"/>
      <c r="KCE187" s="3"/>
      <c r="KCF187" s="3"/>
      <c r="KCG187" s="3"/>
      <c r="KCH187" s="3"/>
      <c r="KCI187" s="3"/>
      <c r="KCJ187" s="3"/>
      <c r="KCK187" s="3"/>
      <c r="KCL187" s="3"/>
      <c r="KCM187" s="3"/>
      <c r="KCN187" s="3"/>
      <c r="KCO187" s="3"/>
      <c r="KCP187" s="3"/>
      <c r="KCQ187" s="3"/>
      <c r="KCR187" s="3"/>
      <c r="KCS187" s="3"/>
      <c r="KCT187" s="3"/>
      <c r="KCU187" s="3"/>
      <c r="KCV187" s="3"/>
      <c r="KCW187" s="3"/>
      <c r="KCX187" s="3"/>
      <c r="KCY187" s="3"/>
      <c r="KCZ187" s="3"/>
      <c r="KDA187" s="3"/>
      <c r="KDB187" s="3"/>
      <c r="KDC187" s="3"/>
      <c r="KDD187" s="3"/>
      <c r="KDE187" s="3"/>
      <c r="KDF187" s="3"/>
      <c r="KDG187" s="3"/>
      <c r="KDH187" s="3"/>
      <c r="KDI187" s="3"/>
      <c r="KDJ187" s="3"/>
      <c r="KDK187" s="3"/>
      <c r="KDL187" s="3"/>
      <c r="KDM187" s="3"/>
      <c r="KDN187" s="3"/>
      <c r="KDO187" s="3"/>
      <c r="KDP187" s="3"/>
      <c r="KDQ187" s="3"/>
      <c r="KDR187" s="3"/>
      <c r="KDS187" s="3"/>
      <c r="KDT187" s="3"/>
      <c r="KDU187" s="3"/>
      <c r="KDV187" s="3"/>
      <c r="KDW187" s="3"/>
      <c r="KDX187" s="3"/>
      <c r="KDY187" s="3"/>
      <c r="KDZ187" s="3"/>
      <c r="KEA187" s="3"/>
      <c r="KEB187" s="3"/>
      <c r="KEC187" s="3"/>
      <c r="KED187" s="3"/>
      <c r="KEE187" s="3"/>
      <c r="KEF187" s="3"/>
      <c r="KEG187" s="3"/>
      <c r="KEH187" s="3"/>
      <c r="KEI187" s="3"/>
      <c r="KEJ187" s="3"/>
      <c r="KEK187" s="3"/>
      <c r="KEL187" s="3"/>
      <c r="KEM187" s="3"/>
      <c r="KEN187" s="3"/>
      <c r="KEO187" s="3"/>
      <c r="KEP187" s="3"/>
      <c r="KEQ187" s="3"/>
      <c r="KER187" s="3"/>
      <c r="KES187" s="3"/>
      <c r="KET187" s="3"/>
      <c r="KEU187" s="3"/>
      <c r="KEV187" s="3"/>
      <c r="KEW187" s="3"/>
      <c r="KEX187" s="3"/>
      <c r="KEY187" s="3"/>
      <c r="KEZ187" s="3"/>
      <c r="KFA187" s="3"/>
      <c r="KFB187" s="3"/>
      <c r="KFC187" s="3"/>
      <c r="KFD187" s="3"/>
      <c r="KFE187" s="3"/>
      <c r="KFF187" s="3"/>
      <c r="KFG187" s="3"/>
      <c r="KFH187" s="3"/>
      <c r="KFI187" s="3"/>
      <c r="KFJ187" s="3"/>
      <c r="KFK187" s="3"/>
      <c r="KFL187" s="3"/>
      <c r="KFM187" s="3"/>
      <c r="KFN187" s="3"/>
      <c r="KFO187" s="3"/>
      <c r="KFP187" s="3"/>
      <c r="KFQ187" s="3"/>
      <c r="KFR187" s="3"/>
      <c r="KFS187" s="3"/>
      <c r="KFT187" s="3"/>
      <c r="KFU187" s="3"/>
      <c r="KFV187" s="3"/>
      <c r="KFW187" s="3"/>
      <c r="KFX187" s="3"/>
      <c r="KFY187" s="3"/>
      <c r="KFZ187" s="3"/>
      <c r="KGA187" s="3"/>
      <c r="KGB187" s="3"/>
      <c r="KGC187" s="3"/>
      <c r="KGD187" s="3"/>
      <c r="KGE187" s="3"/>
      <c r="KGF187" s="3"/>
      <c r="KGG187" s="3"/>
      <c r="KGH187" s="3"/>
      <c r="KGI187" s="3"/>
      <c r="KGJ187" s="3"/>
      <c r="KGK187" s="3"/>
      <c r="KGL187" s="3"/>
      <c r="KGM187" s="3"/>
      <c r="KGN187" s="3"/>
      <c r="KGO187" s="3"/>
      <c r="KGP187" s="3"/>
      <c r="KGQ187" s="3"/>
      <c r="KGR187" s="3"/>
      <c r="KGS187" s="3"/>
      <c r="KGT187" s="3"/>
      <c r="KGU187" s="3"/>
      <c r="KGV187" s="3"/>
      <c r="KGW187" s="3"/>
      <c r="KGX187" s="3"/>
      <c r="KGY187" s="3"/>
      <c r="KGZ187" s="3"/>
      <c r="KHA187" s="3"/>
      <c r="KHB187" s="3"/>
      <c r="KHC187" s="3"/>
      <c r="KHD187" s="3"/>
      <c r="KHE187" s="3"/>
      <c r="KHF187" s="3"/>
      <c r="KHG187" s="3"/>
      <c r="KHH187" s="3"/>
      <c r="KHI187" s="3"/>
      <c r="KHJ187" s="3"/>
      <c r="KHK187" s="3"/>
      <c r="KHL187" s="3"/>
      <c r="KHM187" s="3"/>
      <c r="KHN187" s="3"/>
      <c r="KHO187" s="3"/>
      <c r="KHP187" s="3"/>
      <c r="KHQ187" s="3"/>
      <c r="KHR187" s="3"/>
      <c r="KHS187" s="3"/>
      <c r="KHT187" s="3"/>
      <c r="KHU187" s="3"/>
      <c r="KHV187" s="3"/>
      <c r="KHW187" s="3"/>
      <c r="KHX187" s="3"/>
      <c r="KHY187" s="3"/>
      <c r="KHZ187" s="3"/>
      <c r="KIA187" s="3"/>
      <c r="KIB187" s="3"/>
      <c r="KIC187" s="3"/>
      <c r="KID187" s="3"/>
      <c r="KIE187" s="3"/>
      <c r="KIF187" s="3"/>
      <c r="KIG187" s="3"/>
      <c r="KIH187" s="3"/>
      <c r="KII187" s="3"/>
      <c r="KIJ187" s="3"/>
      <c r="KIK187" s="3"/>
      <c r="KIL187" s="3"/>
      <c r="KIM187" s="3"/>
      <c r="KIN187" s="3"/>
      <c r="KIO187" s="3"/>
      <c r="KIP187" s="3"/>
      <c r="KIQ187" s="3"/>
      <c r="KIR187" s="3"/>
      <c r="KIS187" s="3"/>
      <c r="KIT187" s="3"/>
      <c r="KIU187" s="3"/>
      <c r="KIV187" s="3"/>
      <c r="KIW187" s="3"/>
      <c r="KIX187" s="3"/>
      <c r="KIY187" s="3"/>
      <c r="KIZ187" s="3"/>
      <c r="KJA187" s="3"/>
      <c r="KJB187" s="3"/>
      <c r="KJC187" s="3"/>
      <c r="KJD187" s="3"/>
      <c r="KJE187" s="3"/>
      <c r="KJF187" s="3"/>
      <c r="KJG187" s="3"/>
      <c r="KJH187" s="3"/>
      <c r="KJI187" s="3"/>
      <c r="KJJ187" s="3"/>
      <c r="KJK187" s="3"/>
      <c r="KJL187" s="3"/>
      <c r="KJM187" s="3"/>
      <c r="KJN187" s="3"/>
      <c r="KJO187" s="3"/>
      <c r="KJP187" s="3"/>
      <c r="KJQ187" s="3"/>
      <c r="KJR187" s="3"/>
      <c r="KJS187" s="3"/>
      <c r="KJT187" s="3"/>
      <c r="KJU187" s="3"/>
      <c r="KJV187" s="3"/>
      <c r="KJW187" s="3"/>
      <c r="KJX187" s="3"/>
      <c r="KJY187" s="3"/>
      <c r="KJZ187" s="3"/>
      <c r="KKA187" s="3"/>
      <c r="KKB187" s="3"/>
      <c r="KKC187" s="3"/>
      <c r="KKD187" s="3"/>
      <c r="KKE187" s="3"/>
      <c r="KKF187" s="3"/>
      <c r="KKG187" s="3"/>
      <c r="KKH187" s="3"/>
      <c r="KKI187" s="3"/>
      <c r="KKJ187" s="3"/>
      <c r="KKK187" s="3"/>
      <c r="KKL187" s="3"/>
      <c r="KKM187" s="3"/>
      <c r="KKN187" s="3"/>
      <c r="KKO187" s="3"/>
      <c r="KKP187" s="3"/>
      <c r="KKQ187" s="3"/>
      <c r="KKR187" s="3"/>
      <c r="KKS187" s="3"/>
      <c r="KKT187" s="3"/>
      <c r="KKU187" s="3"/>
      <c r="KKV187" s="3"/>
      <c r="KKW187" s="3"/>
      <c r="KKX187" s="3"/>
      <c r="KKY187" s="3"/>
      <c r="KKZ187" s="3"/>
      <c r="KLA187" s="3"/>
      <c r="KLB187" s="3"/>
      <c r="KLC187" s="3"/>
      <c r="KLD187" s="3"/>
      <c r="KLE187" s="3"/>
      <c r="KLF187" s="3"/>
      <c r="KLG187" s="3"/>
      <c r="KLH187" s="3"/>
      <c r="KLI187" s="3"/>
      <c r="KLJ187" s="3"/>
      <c r="KLK187" s="3"/>
      <c r="KLL187" s="3"/>
      <c r="KLM187" s="3"/>
      <c r="KLN187" s="3"/>
      <c r="KLO187" s="3"/>
      <c r="KLP187" s="3"/>
      <c r="KLQ187" s="3"/>
      <c r="KLR187" s="3"/>
      <c r="KLS187" s="3"/>
      <c r="KLT187" s="3"/>
      <c r="KLU187" s="3"/>
      <c r="KLV187" s="3"/>
      <c r="KLW187" s="3"/>
      <c r="KLX187" s="3"/>
      <c r="KLY187" s="3"/>
      <c r="KLZ187" s="3"/>
      <c r="KMA187" s="3"/>
      <c r="KMB187" s="3"/>
      <c r="KMC187" s="3"/>
      <c r="KMD187" s="3"/>
      <c r="KME187" s="3"/>
      <c r="KMF187" s="3"/>
      <c r="KMG187" s="3"/>
      <c r="KMH187" s="3"/>
      <c r="KMI187" s="3"/>
      <c r="KMJ187" s="3"/>
      <c r="KMK187" s="3"/>
      <c r="KML187" s="3"/>
      <c r="KMM187" s="3"/>
      <c r="KMN187" s="3"/>
      <c r="KMO187" s="3"/>
      <c r="KMP187" s="3"/>
      <c r="KMQ187" s="3"/>
      <c r="KMR187" s="3"/>
      <c r="KMS187" s="3"/>
      <c r="KMT187" s="3"/>
      <c r="KMU187" s="3"/>
      <c r="KMV187" s="3"/>
      <c r="KMW187" s="3"/>
      <c r="KMX187" s="3"/>
      <c r="KMY187" s="3"/>
      <c r="KMZ187" s="3"/>
      <c r="KNA187" s="3"/>
      <c r="KNB187" s="3"/>
      <c r="KNC187" s="3"/>
      <c r="KND187" s="3"/>
      <c r="KNE187" s="3"/>
      <c r="KNF187" s="3"/>
      <c r="KNG187" s="3"/>
      <c r="KNH187" s="3"/>
      <c r="KNI187" s="3"/>
      <c r="KNJ187" s="3"/>
      <c r="KNK187" s="3"/>
      <c r="KNL187" s="3"/>
      <c r="KNM187" s="3"/>
      <c r="KNN187" s="3"/>
      <c r="KNO187" s="3"/>
      <c r="KNP187" s="3"/>
      <c r="KNQ187" s="3"/>
      <c r="KNR187" s="3"/>
      <c r="KNS187" s="3"/>
      <c r="KNT187" s="3"/>
      <c r="KNU187" s="3"/>
      <c r="KNV187" s="3"/>
      <c r="KNW187" s="3"/>
      <c r="KNX187" s="3"/>
      <c r="KNY187" s="3"/>
      <c r="KNZ187" s="3"/>
      <c r="KOA187" s="3"/>
      <c r="KOB187" s="3"/>
      <c r="KOC187" s="3"/>
      <c r="KOD187" s="3"/>
      <c r="KOE187" s="3"/>
      <c r="KOF187" s="3"/>
      <c r="KOG187" s="3"/>
      <c r="KOH187" s="3"/>
      <c r="KOI187" s="3"/>
      <c r="KOJ187" s="3"/>
      <c r="KOK187" s="3"/>
      <c r="KOL187" s="3"/>
      <c r="KOM187" s="3"/>
      <c r="KON187" s="3"/>
      <c r="KOO187" s="3"/>
      <c r="KOP187" s="3"/>
      <c r="KOQ187" s="3"/>
      <c r="KOR187" s="3"/>
      <c r="KOS187" s="3"/>
      <c r="KOT187" s="3"/>
      <c r="KOU187" s="3"/>
      <c r="KOV187" s="3"/>
      <c r="KOW187" s="3"/>
      <c r="KOX187" s="3"/>
      <c r="KOY187" s="3"/>
      <c r="KOZ187" s="3"/>
      <c r="KPA187" s="3"/>
      <c r="KPB187" s="3"/>
      <c r="KPC187" s="3"/>
      <c r="KPD187" s="3"/>
      <c r="KPE187" s="3"/>
      <c r="KPF187" s="3"/>
      <c r="KPG187" s="3"/>
      <c r="KPH187" s="3"/>
      <c r="KPI187" s="3"/>
      <c r="KPJ187" s="3"/>
      <c r="KPK187" s="3"/>
      <c r="KPL187" s="3"/>
      <c r="KPM187" s="3"/>
      <c r="KPN187" s="3"/>
      <c r="KPO187" s="3"/>
      <c r="KPP187" s="3"/>
      <c r="KPQ187" s="3"/>
      <c r="KPR187" s="3"/>
      <c r="KPS187" s="3"/>
      <c r="KPT187" s="3"/>
      <c r="KPU187" s="3"/>
      <c r="KPV187" s="3"/>
      <c r="KPW187" s="3"/>
      <c r="KPX187" s="3"/>
      <c r="KPY187" s="3"/>
      <c r="KPZ187" s="3"/>
      <c r="KQA187" s="3"/>
      <c r="KQB187" s="3"/>
      <c r="KQC187" s="3"/>
      <c r="KQD187" s="3"/>
      <c r="KQE187" s="3"/>
      <c r="KQF187" s="3"/>
      <c r="KQG187" s="3"/>
      <c r="KQH187" s="3"/>
      <c r="KQI187" s="3"/>
      <c r="KQJ187" s="3"/>
      <c r="KQK187" s="3"/>
      <c r="KQL187" s="3"/>
      <c r="KQM187" s="3"/>
      <c r="KQN187" s="3"/>
      <c r="KQO187" s="3"/>
      <c r="KQP187" s="3"/>
      <c r="KQQ187" s="3"/>
      <c r="KQR187" s="3"/>
      <c r="KQS187" s="3"/>
      <c r="KQT187" s="3"/>
      <c r="KQU187" s="3"/>
      <c r="KQV187" s="3"/>
      <c r="KQW187" s="3"/>
      <c r="KQX187" s="3"/>
      <c r="KQY187" s="3"/>
      <c r="KQZ187" s="3"/>
      <c r="KRA187" s="3"/>
      <c r="KRB187" s="3"/>
      <c r="KRC187" s="3"/>
      <c r="KRD187" s="3"/>
      <c r="KRE187" s="3"/>
      <c r="KRF187" s="3"/>
      <c r="KRG187" s="3"/>
      <c r="KRH187" s="3"/>
      <c r="KRI187" s="3"/>
      <c r="KRJ187" s="3"/>
      <c r="KRK187" s="3"/>
      <c r="KRL187" s="3"/>
      <c r="KRM187" s="3"/>
      <c r="KRN187" s="3"/>
      <c r="KRO187" s="3"/>
      <c r="KRP187" s="3"/>
      <c r="KRQ187" s="3"/>
      <c r="KRR187" s="3"/>
      <c r="KRS187" s="3"/>
      <c r="KRT187" s="3"/>
      <c r="KRU187" s="3"/>
      <c r="KRV187" s="3"/>
      <c r="KRW187" s="3"/>
      <c r="KRX187" s="3"/>
      <c r="KRY187" s="3"/>
      <c r="KRZ187" s="3"/>
      <c r="KSA187" s="3"/>
      <c r="KSB187" s="3"/>
      <c r="KSC187" s="3"/>
      <c r="KSD187" s="3"/>
      <c r="KSE187" s="3"/>
      <c r="KSF187" s="3"/>
      <c r="KSG187" s="3"/>
      <c r="KSH187" s="3"/>
      <c r="KSI187" s="3"/>
      <c r="KSJ187" s="3"/>
      <c r="KSK187" s="3"/>
      <c r="KSL187" s="3"/>
      <c r="KSM187" s="3"/>
      <c r="KSN187" s="3"/>
      <c r="KSO187" s="3"/>
      <c r="KSP187" s="3"/>
      <c r="KSQ187" s="3"/>
      <c r="KSR187" s="3"/>
      <c r="KSS187" s="3"/>
      <c r="KST187" s="3"/>
      <c r="KSU187" s="3"/>
      <c r="KSV187" s="3"/>
      <c r="KSW187" s="3"/>
      <c r="KSX187" s="3"/>
      <c r="KSY187" s="3"/>
      <c r="KSZ187" s="3"/>
      <c r="KTA187" s="3"/>
      <c r="KTB187" s="3"/>
      <c r="KTC187" s="3"/>
      <c r="KTD187" s="3"/>
      <c r="KTE187" s="3"/>
      <c r="KTF187" s="3"/>
      <c r="KTG187" s="3"/>
      <c r="KTH187" s="3"/>
      <c r="KTI187" s="3"/>
      <c r="KTJ187" s="3"/>
      <c r="KTK187" s="3"/>
      <c r="KTL187" s="3"/>
      <c r="KTM187" s="3"/>
      <c r="KTN187" s="3"/>
      <c r="KTO187" s="3"/>
      <c r="KTP187" s="3"/>
      <c r="KTQ187" s="3"/>
      <c r="KTR187" s="3"/>
      <c r="KTS187" s="3"/>
      <c r="KTT187" s="3"/>
      <c r="KTU187" s="3"/>
      <c r="KTV187" s="3"/>
      <c r="KTW187" s="3"/>
      <c r="KTX187" s="3"/>
      <c r="KTY187" s="3"/>
      <c r="KTZ187" s="3"/>
      <c r="KUA187" s="3"/>
      <c r="KUB187" s="3"/>
      <c r="KUC187" s="3"/>
      <c r="KUD187" s="3"/>
      <c r="KUE187" s="3"/>
      <c r="KUF187" s="3"/>
      <c r="KUG187" s="3"/>
      <c r="KUH187" s="3"/>
      <c r="KUI187" s="3"/>
      <c r="KUJ187" s="3"/>
      <c r="KUK187" s="3"/>
      <c r="KUL187" s="3"/>
      <c r="KUM187" s="3"/>
      <c r="KUN187" s="3"/>
      <c r="KUO187" s="3"/>
      <c r="KUP187" s="3"/>
      <c r="KUQ187" s="3"/>
      <c r="KUR187" s="3"/>
      <c r="KUS187" s="3"/>
      <c r="KUT187" s="3"/>
      <c r="KUU187" s="3"/>
      <c r="KUV187" s="3"/>
      <c r="KUW187" s="3"/>
      <c r="KUX187" s="3"/>
      <c r="KUY187" s="3"/>
      <c r="KUZ187" s="3"/>
      <c r="KVA187" s="3"/>
      <c r="KVB187" s="3"/>
      <c r="KVC187" s="3"/>
      <c r="KVD187" s="3"/>
      <c r="KVE187" s="3"/>
      <c r="KVF187" s="3"/>
      <c r="KVG187" s="3"/>
      <c r="KVH187" s="3"/>
      <c r="KVI187" s="3"/>
      <c r="KVJ187" s="3"/>
      <c r="KVK187" s="3"/>
      <c r="KVL187" s="3"/>
      <c r="KVM187" s="3"/>
      <c r="KVN187" s="3"/>
      <c r="KVO187" s="3"/>
      <c r="KVP187" s="3"/>
      <c r="KVQ187" s="3"/>
      <c r="KVR187" s="3"/>
      <c r="KVS187" s="3"/>
      <c r="KVT187" s="3"/>
      <c r="KVU187" s="3"/>
      <c r="KVV187" s="3"/>
      <c r="KVW187" s="3"/>
      <c r="KVX187" s="3"/>
      <c r="KVY187" s="3"/>
      <c r="KVZ187" s="3"/>
      <c r="KWA187" s="3"/>
      <c r="KWB187" s="3"/>
      <c r="KWC187" s="3"/>
      <c r="KWD187" s="3"/>
      <c r="KWE187" s="3"/>
      <c r="KWF187" s="3"/>
      <c r="KWG187" s="3"/>
      <c r="KWH187" s="3"/>
      <c r="KWI187" s="3"/>
      <c r="KWJ187" s="3"/>
      <c r="KWK187" s="3"/>
      <c r="KWL187" s="3"/>
      <c r="KWM187" s="3"/>
      <c r="KWN187" s="3"/>
      <c r="KWO187" s="3"/>
      <c r="KWP187" s="3"/>
      <c r="KWQ187" s="3"/>
      <c r="KWR187" s="3"/>
      <c r="KWS187" s="3"/>
      <c r="KWT187" s="3"/>
      <c r="KWU187" s="3"/>
      <c r="KWV187" s="3"/>
      <c r="KWW187" s="3"/>
      <c r="KWX187" s="3"/>
      <c r="KWY187" s="3"/>
      <c r="KWZ187" s="3"/>
      <c r="KXA187" s="3"/>
      <c r="KXB187" s="3"/>
      <c r="KXC187" s="3"/>
      <c r="KXD187" s="3"/>
      <c r="KXE187" s="3"/>
      <c r="KXF187" s="3"/>
      <c r="KXG187" s="3"/>
      <c r="KXH187" s="3"/>
      <c r="KXI187" s="3"/>
      <c r="KXJ187" s="3"/>
      <c r="KXK187" s="3"/>
      <c r="KXL187" s="3"/>
      <c r="KXM187" s="3"/>
      <c r="KXN187" s="3"/>
      <c r="KXO187" s="3"/>
      <c r="KXP187" s="3"/>
      <c r="KXQ187" s="3"/>
      <c r="KXR187" s="3"/>
      <c r="KXS187" s="3"/>
      <c r="KXT187" s="3"/>
      <c r="KXU187" s="3"/>
      <c r="KXV187" s="3"/>
      <c r="KXW187" s="3"/>
      <c r="KXX187" s="3"/>
      <c r="KXY187" s="3"/>
      <c r="KXZ187" s="3"/>
      <c r="KYA187" s="3"/>
      <c r="KYB187" s="3"/>
      <c r="KYC187" s="3"/>
      <c r="KYD187" s="3"/>
      <c r="KYE187" s="3"/>
      <c r="KYF187" s="3"/>
      <c r="KYG187" s="3"/>
      <c r="KYH187" s="3"/>
      <c r="KYI187" s="3"/>
      <c r="KYJ187" s="3"/>
      <c r="KYK187" s="3"/>
      <c r="KYL187" s="3"/>
      <c r="KYM187" s="3"/>
      <c r="KYN187" s="3"/>
      <c r="KYO187" s="3"/>
      <c r="KYP187" s="3"/>
      <c r="KYQ187" s="3"/>
      <c r="KYR187" s="3"/>
      <c r="KYS187" s="3"/>
      <c r="KYT187" s="3"/>
      <c r="KYU187" s="3"/>
      <c r="KYV187" s="3"/>
      <c r="KYW187" s="3"/>
      <c r="KYX187" s="3"/>
      <c r="KYY187" s="3"/>
      <c r="KYZ187" s="3"/>
      <c r="KZA187" s="3"/>
      <c r="KZB187" s="3"/>
      <c r="KZC187" s="3"/>
      <c r="KZD187" s="3"/>
      <c r="KZE187" s="3"/>
      <c r="KZF187" s="3"/>
      <c r="KZG187" s="3"/>
      <c r="KZH187" s="3"/>
      <c r="KZI187" s="3"/>
      <c r="KZJ187" s="3"/>
      <c r="KZK187" s="3"/>
      <c r="KZL187" s="3"/>
      <c r="KZM187" s="3"/>
      <c r="KZN187" s="3"/>
      <c r="KZO187" s="3"/>
      <c r="KZP187" s="3"/>
      <c r="KZQ187" s="3"/>
      <c r="KZR187" s="3"/>
      <c r="KZS187" s="3"/>
      <c r="KZT187" s="3"/>
      <c r="KZU187" s="3"/>
      <c r="KZV187" s="3"/>
      <c r="KZW187" s="3"/>
      <c r="KZX187" s="3"/>
      <c r="KZY187" s="3"/>
      <c r="KZZ187" s="3"/>
      <c r="LAA187" s="3"/>
      <c r="LAB187" s="3"/>
      <c r="LAC187" s="3"/>
      <c r="LAD187" s="3"/>
      <c r="LAE187" s="3"/>
      <c r="LAF187" s="3"/>
      <c r="LAG187" s="3"/>
      <c r="LAH187" s="3"/>
      <c r="LAI187" s="3"/>
      <c r="LAJ187" s="3"/>
      <c r="LAK187" s="3"/>
      <c r="LAL187" s="3"/>
      <c r="LAM187" s="3"/>
      <c r="LAN187" s="3"/>
      <c r="LAO187" s="3"/>
      <c r="LAP187" s="3"/>
      <c r="LAQ187" s="3"/>
      <c r="LAR187" s="3"/>
      <c r="LAS187" s="3"/>
      <c r="LAT187" s="3"/>
      <c r="LAU187" s="3"/>
      <c r="LAV187" s="3"/>
      <c r="LAW187" s="3"/>
      <c r="LAX187" s="3"/>
      <c r="LAY187" s="3"/>
      <c r="LAZ187" s="3"/>
      <c r="LBA187" s="3"/>
      <c r="LBB187" s="3"/>
      <c r="LBC187" s="3"/>
      <c r="LBD187" s="3"/>
      <c r="LBE187" s="3"/>
      <c r="LBF187" s="3"/>
      <c r="LBG187" s="3"/>
      <c r="LBH187" s="3"/>
      <c r="LBI187" s="3"/>
      <c r="LBJ187" s="3"/>
      <c r="LBK187" s="3"/>
      <c r="LBL187" s="3"/>
      <c r="LBM187" s="3"/>
      <c r="LBN187" s="3"/>
      <c r="LBO187" s="3"/>
      <c r="LBP187" s="3"/>
      <c r="LBQ187" s="3"/>
      <c r="LBR187" s="3"/>
      <c r="LBS187" s="3"/>
      <c r="LBT187" s="3"/>
      <c r="LBU187" s="3"/>
      <c r="LBV187" s="3"/>
      <c r="LBW187" s="3"/>
      <c r="LBX187" s="3"/>
      <c r="LBY187" s="3"/>
      <c r="LBZ187" s="3"/>
      <c r="LCA187" s="3"/>
      <c r="LCB187" s="3"/>
      <c r="LCC187" s="3"/>
      <c r="LCD187" s="3"/>
      <c r="LCE187" s="3"/>
      <c r="LCF187" s="3"/>
      <c r="LCG187" s="3"/>
      <c r="LCH187" s="3"/>
      <c r="LCI187" s="3"/>
      <c r="LCJ187" s="3"/>
      <c r="LCK187" s="3"/>
      <c r="LCL187" s="3"/>
      <c r="LCM187" s="3"/>
      <c r="LCN187" s="3"/>
      <c r="LCO187" s="3"/>
      <c r="LCP187" s="3"/>
      <c r="LCQ187" s="3"/>
      <c r="LCR187" s="3"/>
      <c r="LCS187" s="3"/>
      <c r="LCT187" s="3"/>
      <c r="LCU187" s="3"/>
      <c r="LCV187" s="3"/>
      <c r="LCW187" s="3"/>
      <c r="LCX187" s="3"/>
      <c r="LCY187" s="3"/>
      <c r="LCZ187" s="3"/>
      <c r="LDA187" s="3"/>
      <c r="LDB187" s="3"/>
      <c r="LDC187" s="3"/>
      <c r="LDD187" s="3"/>
      <c r="LDE187" s="3"/>
      <c r="LDF187" s="3"/>
      <c r="LDG187" s="3"/>
      <c r="LDH187" s="3"/>
      <c r="LDI187" s="3"/>
      <c r="LDJ187" s="3"/>
      <c r="LDK187" s="3"/>
      <c r="LDL187" s="3"/>
      <c r="LDM187" s="3"/>
      <c r="LDN187" s="3"/>
      <c r="LDO187" s="3"/>
      <c r="LDP187" s="3"/>
      <c r="LDQ187" s="3"/>
      <c r="LDR187" s="3"/>
      <c r="LDS187" s="3"/>
      <c r="LDT187" s="3"/>
      <c r="LDU187" s="3"/>
      <c r="LDV187" s="3"/>
      <c r="LDW187" s="3"/>
      <c r="LDX187" s="3"/>
      <c r="LDY187" s="3"/>
      <c r="LDZ187" s="3"/>
      <c r="LEA187" s="3"/>
      <c r="LEB187" s="3"/>
      <c r="LEC187" s="3"/>
      <c r="LED187" s="3"/>
      <c r="LEE187" s="3"/>
      <c r="LEF187" s="3"/>
      <c r="LEG187" s="3"/>
      <c r="LEH187" s="3"/>
      <c r="LEI187" s="3"/>
      <c r="LEJ187" s="3"/>
      <c r="LEK187" s="3"/>
      <c r="LEL187" s="3"/>
      <c r="LEM187" s="3"/>
      <c r="LEN187" s="3"/>
      <c r="LEO187" s="3"/>
      <c r="LEP187" s="3"/>
      <c r="LEQ187" s="3"/>
      <c r="LER187" s="3"/>
      <c r="LES187" s="3"/>
      <c r="LET187" s="3"/>
      <c r="LEU187" s="3"/>
      <c r="LEV187" s="3"/>
      <c r="LEW187" s="3"/>
      <c r="LEX187" s="3"/>
      <c r="LEY187" s="3"/>
      <c r="LEZ187" s="3"/>
      <c r="LFA187" s="3"/>
      <c r="LFB187" s="3"/>
      <c r="LFC187" s="3"/>
      <c r="LFD187" s="3"/>
      <c r="LFE187" s="3"/>
      <c r="LFF187" s="3"/>
      <c r="LFG187" s="3"/>
      <c r="LFH187" s="3"/>
      <c r="LFI187" s="3"/>
      <c r="LFJ187" s="3"/>
      <c r="LFK187" s="3"/>
      <c r="LFL187" s="3"/>
      <c r="LFM187" s="3"/>
      <c r="LFN187" s="3"/>
      <c r="LFO187" s="3"/>
      <c r="LFP187" s="3"/>
      <c r="LFQ187" s="3"/>
      <c r="LFR187" s="3"/>
      <c r="LFS187" s="3"/>
      <c r="LFT187" s="3"/>
      <c r="LFU187" s="3"/>
      <c r="LFV187" s="3"/>
      <c r="LFW187" s="3"/>
      <c r="LFX187" s="3"/>
      <c r="LFY187" s="3"/>
      <c r="LFZ187" s="3"/>
      <c r="LGA187" s="3"/>
      <c r="LGB187" s="3"/>
      <c r="LGC187" s="3"/>
      <c r="LGD187" s="3"/>
      <c r="LGE187" s="3"/>
      <c r="LGF187" s="3"/>
      <c r="LGG187" s="3"/>
      <c r="LGH187" s="3"/>
      <c r="LGI187" s="3"/>
      <c r="LGJ187" s="3"/>
      <c r="LGK187" s="3"/>
      <c r="LGL187" s="3"/>
      <c r="LGM187" s="3"/>
      <c r="LGN187" s="3"/>
      <c r="LGO187" s="3"/>
      <c r="LGP187" s="3"/>
      <c r="LGQ187" s="3"/>
      <c r="LGR187" s="3"/>
      <c r="LGS187" s="3"/>
      <c r="LGT187" s="3"/>
      <c r="LGU187" s="3"/>
      <c r="LGV187" s="3"/>
      <c r="LGW187" s="3"/>
      <c r="LGX187" s="3"/>
      <c r="LGY187" s="3"/>
      <c r="LGZ187" s="3"/>
      <c r="LHA187" s="3"/>
      <c r="LHB187" s="3"/>
      <c r="LHC187" s="3"/>
      <c r="LHD187" s="3"/>
      <c r="LHE187" s="3"/>
      <c r="LHF187" s="3"/>
      <c r="LHG187" s="3"/>
      <c r="LHH187" s="3"/>
      <c r="LHI187" s="3"/>
      <c r="LHJ187" s="3"/>
      <c r="LHK187" s="3"/>
      <c r="LHL187" s="3"/>
      <c r="LHM187" s="3"/>
      <c r="LHN187" s="3"/>
      <c r="LHO187" s="3"/>
      <c r="LHP187" s="3"/>
      <c r="LHQ187" s="3"/>
      <c r="LHR187" s="3"/>
      <c r="LHS187" s="3"/>
      <c r="LHT187" s="3"/>
      <c r="LHU187" s="3"/>
      <c r="LHV187" s="3"/>
      <c r="LHW187" s="3"/>
      <c r="LHX187" s="3"/>
      <c r="LHY187" s="3"/>
      <c r="LHZ187" s="3"/>
      <c r="LIA187" s="3"/>
      <c r="LIB187" s="3"/>
      <c r="LIC187" s="3"/>
      <c r="LID187" s="3"/>
      <c r="LIE187" s="3"/>
      <c r="LIF187" s="3"/>
      <c r="LIG187" s="3"/>
      <c r="LIH187" s="3"/>
      <c r="LII187" s="3"/>
      <c r="LIJ187" s="3"/>
      <c r="LIK187" s="3"/>
      <c r="LIL187" s="3"/>
      <c r="LIM187" s="3"/>
      <c r="LIN187" s="3"/>
      <c r="LIO187" s="3"/>
      <c r="LIP187" s="3"/>
      <c r="LIQ187" s="3"/>
      <c r="LIR187" s="3"/>
      <c r="LIS187" s="3"/>
      <c r="LIT187" s="3"/>
      <c r="LIU187" s="3"/>
      <c r="LIV187" s="3"/>
      <c r="LIW187" s="3"/>
      <c r="LIX187" s="3"/>
      <c r="LIY187" s="3"/>
      <c r="LIZ187" s="3"/>
      <c r="LJA187" s="3"/>
      <c r="LJB187" s="3"/>
      <c r="LJC187" s="3"/>
      <c r="LJD187" s="3"/>
      <c r="LJE187" s="3"/>
      <c r="LJF187" s="3"/>
      <c r="LJG187" s="3"/>
      <c r="LJH187" s="3"/>
      <c r="LJI187" s="3"/>
      <c r="LJJ187" s="3"/>
      <c r="LJK187" s="3"/>
      <c r="LJL187" s="3"/>
      <c r="LJM187" s="3"/>
      <c r="LJN187" s="3"/>
      <c r="LJO187" s="3"/>
      <c r="LJP187" s="3"/>
      <c r="LJQ187" s="3"/>
      <c r="LJR187" s="3"/>
      <c r="LJS187" s="3"/>
      <c r="LJT187" s="3"/>
      <c r="LJU187" s="3"/>
      <c r="LJV187" s="3"/>
      <c r="LJW187" s="3"/>
      <c r="LJX187" s="3"/>
      <c r="LJY187" s="3"/>
      <c r="LJZ187" s="3"/>
      <c r="LKA187" s="3"/>
      <c r="LKB187" s="3"/>
      <c r="LKC187" s="3"/>
      <c r="LKD187" s="3"/>
      <c r="LKE187" s="3"/>
      <c r="LKF187" s="3"/>
      <c r="LKG187" s="3"/>
      <c r="LKH187" s="3"/>
      <c r="LKI187" s="3"/>
      <c r="LKJ187" s="3"/>
      <c r="LKK187" s="3"/>
      <c r="LKL187" s="3"/>
      <c r="LKM187" s="3"/>
      <c r="LKN187" s="3"/>
      <c r="LKO187" s="3"/>
      <c r="LKP187" s="3"/>
      <c r="LKQ187" s="3"/>
      <c r="LKR187" s="3"/>
      <c r="LKS187" s="3"/>
      <c r="LKT187" s="3"/>
      <c r="LKU187" s="3"/>
      <c r="LKV187" s="3"/>
      <c r="LKW187" s="3"/>
      <c r="LKX187" s="3"/>
      <c r="LKY187" s="3"/>
      <c r="LKZ187" s="3"/>
      <c r="LLA187" s="3"/>
      <c r="LLB187" s="3"/>
      <c r="LLC187" s="3"/>
      <c r="LLD187" s="3"/>
      <c r="LLE187" s="3"/>
      <c r="LLF187" s="3"/>
      <c r="LLG187" s="3"/>
      <c r="LLH187" s="3"/>
      <c r="LLI187" s="3"/>
      <c r="LLJ187" s="3"/>
      <c r="LLK187" s="3"/>
      <c r="LLL187" s="3"/>
      <c r="LLM187" s="3"/>
      <c r="LLN187" s="3"/>
      <c r="LLO187" s="3"/>
      <c r="LLP187" s="3"/>
      <c r="LLQ187" s="3"/>
      <c r="LLR187" s="3"/>
      <c r="LLS187" s="3"/>
      <c r="LLT187" s="3"/>
      <c r="LLU187" s="3"/>
      <c r="LLV187" s="3"/>
      <c r="LLW187" s="3"/>
      <c r="LLX187" s="3"/>
      <c r="LLY187" s="3"/>
      <c r="LLZ187" s="3"/>
      <c r="LMA187" s="3"/>
      <c r="LMB187" s="3"/>
      <c r="LMC187" s="3"/>
      <c r="LMD187" s="3"/>
      <c r="LME187" s="3"/>
      <c r="LMF187" s="3"/>
      <c r="LMG187" s="3"/>
      <c r="LMH187" s="3"/>
      <c r="LMI187" s="3"/>
      <c r="LMJ187" s="3"/>
      <c r="LMK187" s="3"/>
      <c r="LML187" s="3"/>
      <c r="LMM187" s="3"/>
      <c r="LMN187" s="3"/>
      <c r="LMO187" s="3"/>
      <c r="LMP187" s="3"/>
      <c r="LMQ187" s="3"/>
      <c r="LMR187" s="3"/>
      <c r="LMS187" s="3"/>
      <c r="LMT187" s="3"/>
      <c r="LMU187" s="3"/>
      <c r="LMV187" s="3"/>
      <c r="LMW187" s="3"/>
      <c r="LMX187" s="3"/>
      <c r="LMY187" s="3"/>
      <c r="LMZ187" s="3"/>
      <c r="LNA187" s="3"/>
      <c r="LNB187" s="3"/>
      <c r="LNC187" s="3"/>
      <c r="LND187" s="3"/>
      <c r="LNE187" s="3"/>
      <c r="LNF187" s="3"/>
      <c r="LNG187" s="3"/>
      <c r="LNH187" s="3"/>
      <c r="LNI187" s="3"/>
      <c r="LNJ187" s="3"/>
      <c r="LNK187" s="3"/>
      <c r="LNL187" s="3"/>
      <c r="LNM187" s="3"/>
      <c r="LNN187" s="3"/>
      <c r="LNO187" s="3"/>
      <c r="LNP187" s="3"/>
      <c r="LNQ187" s="3"/>
      <c r="LNR187" s="3"/>
      <c r="LNS187" s="3"/>
      <c r="LNT187" s="3"/>
      <c r="LNU187" s="3"/>
      <c r="LNV187" s="3"/>
      <c r="LNW187" s="3"/>
      <c r="LNX187" s="3"/>
      <c r="LNY187" s="3"/>
      <c r="LNZ187" s="3"/>
      <c r="LOA187" s="3"/>
      <c r="LOB187" s="3"/>
      <c r="LOC187" s="3"/>
      <c r="LOD187" s="3"/>
      <c r="LOE187" s="3"/>
      <c r="LOF187" s="3"/>
      <c r="LOG187" s="3"/>
      <c r="LOH187" s="3"/>
      <c r="LOI187" s="3"/>
      <c r="LOJ187" s="3"/>
      <c r="LOK187" s="3"/>
      <c r="LOL187" s="3"/>
      <c r="LOM187" s="3"/>
      <c r="LON187" s="3"/>
      <c r="LOO187" s="3"/>
      <c r="LOP187" s="3"/>
      <c r="LOQ187" s="3"/>
      <c r="LOR187" s="3"/>
      <c r="LOS187" s="3"/>
      <c r="LOT187" s="3"/>
      <c r="LOU187" s="3"/>
      <c r="LOV187" s="3"/>
      <c r="LOW187" s="3"/>
      <c r="LOX187" s="3"/>
      <c r="LOY187" s="3"/>
      <c r="LOZ187" s="3"/>
      <c r="LPA187" s="3"/>
      <c r="LPB187" s="3"/>
      <c r="LPC187" s="3"/>
      <c r="LPD187" s="3"/>
      <c r="LPE187" s="3"/>
      <c r="LPF187" s="3"/>
      <c r="LPG187" s="3"/>
      <c r="LPH187" s="3"/>
      <c r="LPI187" s="3"/>
      <c r="LPJ187" s="3"/>
      <c r="LPK187" s="3"/>
      <c r="LPL187" s="3"/>
      <c r="LPM187" s="3"/>
      <c r="LPN187" s="3"/>
      <c r="LPO187" s="3"/>
      <c r="LPP187" s="3"/>
      <c r="LPQ187" s="3"/>
      <c r="LPR187" s="3"/>
      <c r="LPS187" s="3"/>
      <c r="LPT187" s="3"/>
      <c r="LPU187" s="3"/>
      <c r="LPV187" s="3"/>
      <c r="LPW187" s="3"/>
      <c r="LPX187" s="3"/>
      <c r="LPY187" s="3"/>
      <c r="LPZ187" s="3"/>
      <c r="LQA187" s="3"/>
      <c r="LQB187" s="3"/>
      <c r="LQC187" s="3"/>
      <c r="LQD187" s="3"/>
      <c r="LQE187" s="3"/>
      <c r="LQF187" s="3"/>
      <c r="LQG187" s="3"/>
      <c r="LQH187" s="3"/>
      <c r="LQI187" s="3"/>
      <c r="LQJ187" s="3"/>
      <c r="LQK187" s="3"/>
      <c r="LQL187" s="3"/>
      <c r="LQM187" s="3"/>
      <c r="LQN187" s="3"/>
      <c r="LQO187" s="3"/>
      <c r="LQP187" s="3"/>
      <c r="LQQ187" s="3"/>
      <c r="LQR187" s="3"/>
      <c r="LQS187" s="3"/>
      <c r="LQT187" s="3"/>
      <c r="LQU187" s="3"/>
      <c r="LQV187" s="3"/>
      <c r="LQW187" s="3"/>
      <c r="LQX187" s="3"/>
      <c r="LQY187" s="3"/>
      <c r="LQZ187" s="3"/>
      <c r="LRA187" s="3"/>
      <c r="LRB187" s="3"/>
      <c r="LRC187" s="3"/>
      <c r="LRD187" s="3"/>
      <c r="LRE187" s="3"/>
      <c r="LRF187" s="3"/>
      <c r="LRG187" s="3"/>
      <c r="LRH187" s="3"/>
      <c r="LRI187" s="3"/>
      <c r="LRJ187" s="3"/>
      <c r="LRK187" s="3"/>
      <c r="LRL187" s="3"/>
      <c r="LRM187" s="3"/>
      <c r="LRN187" s="3"/>
      <c r="LRO187" s="3"/>
      <c r="LRP187" s="3"/>
      <c r="LRQ187" s="3"/>
      <c r="LRR187" s="3"/>
      <c r="LRS187" s="3"/>
      <c r="LRT187" s="3"/>
      <c r="LRU187" s="3"/>
      <c r="LRV187" s="3"/>
      <c r="LRW187" s="3"/>
      <c r="LRX187" s="3"/>
      <c r="LRY187" s="3"/>
      <c r="LRZ187" s="3"/>
      <c r="LSA187" s="3"/>
      <c r="LSB187" s="3"/>
      <c r="LSC187" s="3"/>
      <c r="LSD187" s="3"/>
      <c r="LSE187" s="3"/>
      <c r="LSF187" s="3"/>
      <c r="LSG187" s="3"/>
      <c r="LSH187" s="3"/>
      <c r="LSI187" s="3"/>
      <c r="LSJ187" s="3"/>
      <c r="LSK187" s="3"/>
      <c r="LSL187" s="3"/>
      <c r="LSM187" s="3"/>
      <c r="LSN187" s="3"/>
      <c r="LSO187" s="3"/>
      <c r="LSP187" s="3"/>
      <c r="LSQ187" s="3"/>
      <c r="LSR187" s="3"/>
      <c r="LSS187" s="3"/>
      <c r="LST187" s="3"/>
      <c r="LSU187" s="3"/>
      <c r="LSV187" s="3"/>
      <c r="LSW187" s="3"/>
      <c r="LSX187" s="3"/>
      <c r="LSY187" s="3"/>
      <c r="LSZ187" s="3"/>
      <c r="LTA187" s="3"/>
      <c r="LTB187" s="3"/>
      <c r="LTC187" s="3"/>
      <c r="LTD187" s="3"/>
      <c r="LTE187" s="3"/>
      <c r="LTF187" s="3"/>
      <c r="LTG187" s="3"/>
      <c r="LTH187" s="3"/>
      <c r="LTI187" s="3"/>
      <c r="LTJ187" s="3"/>
      <c r="LTK187" s="3"/>
      <c r="LTL187" s="3"/>
      <c r="LTM187" s="3"/>
      <c r="LTN187" s="3"/>
      <c r="LTO187" s="3"/>
      <c r="LTP187" s="3"/>
      <c r="LTQ187" s="3"/>
      <c r="LTR187" s="3"/>
      <c r="LTS187" s="3"/>
      <c r="LTT187" s="3"/>
      <c r="LTU187" s="3"/>
      <c r="LTV187" s="3"/>
      <c r="LTW187" s="3"/>
      <c r="LTX187" s="3"/>
      <c r="LTY187" s="3"/>
      <c r="LTZ187" s="3"/>
      <c r="LUA187" s="3"/>
      <c r="LUB187" s="3"/>
      <c r="LUC187" s="3"/>
      <c r="LUD187" s="3"/>
      <c r="LUE187" s="3"/>
      <c r="LUF187" s="3"/>
      <c r="LUG187" s="3"/>
      <c r="LUH187" s="3"/>
      <c r="LUI187" s="3"/>
      <c r="LUJ187" s="3"/>
      <c r="LUK187" s="3"/>
      <c r="LUL187" s="3"/>
      <c r="LUM187" s="3"/>
      <c r="LUN187" s="3"/>
      <c r="LUO187" s="3"/>
      <c r="LUP187" s="3"/>
      <c r="LUQ187" s="3"/>
      <c r="LUR187" s="3"/>
      <c r="LUS187" s="3"/>
      <c r="LUT187" s="3"/>
      <c r="LUU187" s="3"/>
      <c r="LUV187" s="3"/>
      <c r="LUW187" s="3"/>
      <c r="LUX187" s="3"/>
      <c r="LUY187" s="3"/>
      <c r="LUZ187" s="3"/>
      <c r="LVA187" s="3"/>
      <c r="LVB187" s="3"/>
      <c r="LVC187" s="3"/>
      <c r="LVD187" s="3"/>
      <c r="LVE187" s="3"/>
      <c r="LVF187" s="3"/>
      <c r="LVG187" s="3"/>
      <c r="LVH187" s="3"/>
      <c r="LVI187" s="3"/>
      <c r="LVJ187" s="3"/>
      <c r="LVK187" s="3"/>
      <c r="LVL187" s="3"/>
      <c r="LVM187" s="3"/>
      <c r="LVN187" s="3"/>
      <c r="LVO187" s="3"/>
      <c r="LVP187" s="3"/>
      <c r="LVQ187" s="3"/>
      <c r="LVR187" s="3"/>
      <c r="LVS187" s="3"/>
      <c r="LVT187" s="3"/>
      <c r="LVU187" s="3"/>
      <c r="LVV187" s="3"/>
      <c r="LVW187" s="3"/>
      <c r="LVX187" s="3"/>
      <c r="LVY187" s="3"/>
      <c r="LVZ187" s="3"/>
      <c r="LWA187" s="3"/>
      <c r="LWB187" s="3"/>
      <c r="LWC187" s="3"/>
      <c r="LWD187" s="3"/>
      <c r="LWE187" s="3"/>
      <c r="LWF187" s="3"/>
      <c r="LWG187" s="3"/>
      <c r="LWH187" s="3"/>
      <c r="LWI187" s="3"/>
      <c r="LWJ187" s="3"/>
      <c r="LWK187" s="3"/>
      <c r="LWL187" s="3"/>
      <c r="LWM187" s="3"/>
      <c r="LWN187" s="3"/>
      <c r="LWO187" s="3"/>
      <c r="LWP187" s="3"/>
      <c r="LWQ187" s="3"/>
      <c r="LWR187" s="3"/>
      <c r="LWS187" s="3"/>
      <c r="LWT187" s="3"/>
      <c r="LWU187" s="3"/>
      <c r="LWV187" s="3"/>
      <c r="LWW187" s="3"/>
      <c r="LWX187" s="3"/>
      <c r="LWY187" s="3"/>
      <c r="LWZ187" s="3"/>
      <c r="LXA187" s="3"/>
      <c r="LXB187" s="3"/>
      <c r="LXC187" s="3"/>
      <c r="LXD187" s="3"/>
      <c r="LXE187" s="3"/>
      <c r="LXF187" s="3"/>
      <c r="LXG187" s="3"/>
      <c r="LXH187" s="3"/>
      <c r="LXI187" s="3"/>
      <c r="LXJ187" s="3"/>
      <c r="LXK187" s="3"/>
      <c r="LXL187" s="3"/>
      <c r="LXM187" s="3"/>
      <c r="LXN187" s="3"/>
      <c r="LXO187" s="3"/>
      <c r="LXP187" s="3"/>
      <c r="LXQ187" s="3"/>
      <c r="LXR187" s="3"/>
      <c r="LXS187" s="3"/>
      <c r="LXT187" s="3"/>
      <c r="LXU187" s="3"/>
      <c r="LXV187" s="3"/>
      <c r="LXW187" s="3"/>
      <c r="LXX187" s="3"/>
      <c r="LXY187" s="3"/>
      <c r="LXZ187" s="3"/>
      <c r="LYA187" s="3"/>
      <c r="LYB187" s="3"/>
      <c r="LYC187" s="3"/>
      <c r="LYD187" s="3"/>
      <c r="LYE187" s="3"/>
      <c r="LYF187" s="3"/>
      <c r="LYG187" s="3"/>
      <c r="LYH187" s="3"/>
      <c r="LYI187" s="3"/>
      <c r="LYJ187" s="3"/>
      <c r="LYK187" s="3"/>
      <c r="LYL187" s="3"/>
      <c r="LYM187" s="3"/>
      <c r="LYN187" s="3"/>
      <c r="LYO187" s="3"/>
      <c r="LYP187" s="3"/>
      <c r="LYQ187" s="3"/>
      <c r="LYR187" s="3"/>
      <c r="LYS187" s="3"/>
      <c r="LYT187" s="3"/>
      <c r="LYU187" s="3"/>
      <c r="LYV187" s="3"/>
      <c r="LYW187" s="3"/>
      <c r="LYX187" s="3"/>
      <c r="LYY187" s="3"/>
      <c r="LYZ187" s="3"/>
      <c r="LZA187" s="3"/>
      <c r="LZB187" s="3"/>
      <c r="LZC187" s="3"/>
      <c r="LZD187" s="3"/>
      <c r="LZE187" s="3"/>
      <c r="LZF187" s="3"/>
      <c r="LZG187" s="3"/>
      <c r="LZH187" s="3"/>
      <c r="LZI187" s="3"/>
      <c r="LZJ187" s="3"/>
      <c r="LZK187" s="3"/>
      <c r="LZL187" s="3"/>
      <c r="LZM187" s="3"/>
      <c r="LZN187" s="3"/>
      <c r="LZO187" s="3"/>
      <c r="LZP187" s="3"/>
      <c r="LZQ187" s="3"/>
      <c r="LZR187" s="3"/>
      <c r="LZS187" s="3"/>
      <c r="LZT187" s="3"/>
      <c r="LZU187" s="3"/>
      <c r="LZV187" s="3"/>
      <c r="LZW187" s="3"/>
      <c r="LZX187" s="3"/>
      <c r="LZY187" s="3"/>
      <c r="LZZ187" s="3"/>
      <c r="MAA187" s="3"/>
      <c r="MAB187" s="3"/>
      <c r="MAC187" s="3"/>
      <c r="MAD187" s="3"/>
      <c r="MAE187" s="3"/>
      <c r="MAF187" s="3"/>
      <c r="MAG187" s="3"/>
      <c r="MAH187" s="3"/>
      <c r="MAI187" s="3"/>
      <c r="MAJ187" s="3"/>
      <c r="MAK187" s="3"/>
      <c r="MAL187" s="3"/>
      <c r="MAM187" s="3"/>
      <c r="MAN187" s="3"/>
      <c r="MAO187" s="3"/>
      <c r="MAP187" s="3"/>
      <c r="MAQ187" s="3"/>
      <c r="MAR187" s="3"/>
      <c r="MAS187" s="3"/>
      <c r="MAT187" s="3"/>
      <c r="MAU187" s="3"/>
      <c r="MAV187" s="3"/>
      <c r="MAW187" s="3"/>
      <c r="MAX187" s="3"/>
      <c r="MAY187" s="3"/>
      <c r="MAZ187" s="3"/>
      <c r="MBA187" s="3"/>
      <c r="MBB187" s="3"/>
      <c r="MBC187" s="3"/>
      <c r="MBD187" s="3"/>
      <c r="MBE187" s="3"/>
      <c r="MBF187" s="3"/>
      <c r="MBG187" s="3"/>
      <c r="MBH187" s="3"/>
      <c r="MBI187" s="3"/>
      <c r="MBJ187" s="3"/>
      <c r="MBK187" s="3"/>
      <c r="MBL187" s="3"/>
      <c r="MBM187" s="3"/>
      <c r="MBN187" s="3"/>
      <c r="MBO187" s="3"/>
      <c r="MBP187" s="3"/>
      <c r="MBQ187" s="3"/>
      <c r="MBR187" s="3"/>
      <c r="MBS187" s="3"/>
      <c r="MBT187" s="3"/>
      <c r="MBU187" s="3"/>
      <c r="MBV187" s="3"/>
      <c r="MBW187" s="3"/>
      <c r="MBX187" s="3"/>
      <c r="MBY187" s="3"/>
      <c r="MBZ187" s="3"/>
      <c r="MCA187" s="3"/>
      <c r="MCB187" s="3"/>
      <c r="MCC187" s="3"/>
      <c r="MCD187" s="3"/>
      <c r="MCE187" s="3"/>
      <c r="MCF187" s="3"/>
      <c r="MCG187" s="3"/>
      <c r="MCH187" s="3"/>
      <c r="MCI187" s="3"/>
      <c r="MCJ187" s="3"/>
      <c r="MCK187" s="3"/>
      <c r="MCL187" s="3"/>
      <c r="MCM187" s="3"/>
      <c r="MCN187" s="3"/>
      <c r="MCO187" s="3"/>
      <c r="MCP187" s="3"/>
      <c r="MCQ187" s="3"/>
      <c r="MCR187" s="3"/>
      <c r="MCS187" s="3"/>
      <c r="MCT187" s="3"/>
      <c r="MCU187" s="3"/>
      <c r="MCV187" s="3"/>
      <c r="MCW187" s="3"/>
      <c r="MCX187" s="3"/>
      <c r="MCY187" s="3"/>
      <c r="MCZ187" s="3"/>
      <c r="MDA187" s="3"/>
      <c r="MDB187" s="3"/>
      <c r="MDC187" s="3"/>
      <c r="MDD187" s="3"/>
      <c r="MDE187" s="3"/>
      <c r="MDF187" s="3"/>
      <c r="MDG187" s="3"/>
      <c r="MDH187" s="3"/>
      <c r="MDI187" s="3"/>
      <c r="MDJ187" s="3"/>
      <c r="MDK187" s="3"/>
      <c r="MDL187" s="3"/>
      <c r="MDM187" s="3"/>
      <c r="MDN187" s="3"/>
      <c r="MDO187" s="3"/>
      <c r="MDP187" s="3"/>
      <c r="MDQ187" s="3"/>
      <c r="MDR187" s="3"/>
      <c r="MDS187" s="3"/>
      <c r="MDT187" s="3"/>
      <c r="MDU187" s="3"/>
      <c r="MDV187" s="3"/>
      <c r="MDW187" s="3"/>
      <c r="MDX187" s="3"/>
      <c r="MDY187" s="3"/>
      <c r="MDZ187" s="3"/>
      <c r="MEA187" s="3"/>
      <c r="MEB187" s="3"/>
      <c r="MEC187" s="3"/>
      <c r="MED187" s="3"/>
      <c r="MEE187" s="3"/>
      <c r="MEF187" s="3"/>
      <c r="MEG187" s="3"/>
      <c r="MEH187" s="3"/>
      <c r="MEI187" s="3"/>
      <c r="MEJ187" s="3"/>
      <c r="MEK187" s="3"/>
      <c r="MEL187" s="3"/>
      <c r="MEM187" s="3"/>
      <c r="MEN187" s="3"/>
      <c r="MEO187" s="3"/>
      <c r="MEP187" s="3"/>
      <c r="MEQ187" s="3"/>
      <c r="MER187" s="3"/>
      <c r="MES187" s="3"/>
      <c r="MET187" s="3"/>
      <c r="MEU187" s="3"/>
      <c r="MEV187" s="3"/>
      <c r="MEW187" s="3"/>
      <c r="MEX187" s="3"/>
      <c r="MEY187" s="3"/>
      <c r="MEZ187" s="3"/>
      <c r="MFA187" s="3"/>
      <c r="MFB187" s="3"/>
      <c r="MFC187" s="3"/>
      <c r="MFD187" s="3"/>
      <c r="MFE187" s="3"/>
      <c r="MFF187" s="3"/>
      <c r="MFG187" s="3"/>
      <c r="MFH187" s="3"/>
      <c r="MFI187" s="3"/>
      <c r="MFJ187" s="3"/>
      <c r="MFK187" s="3"/>
      <c r="MFL187" s="3"/>
      <c r="MFM187" s="3"/>
      <c r="MFN187" s="3"/>
      <c r="MFO187" s="3"/>
      <c r="MFP187" s="3"/>
      <c r="MFQ187" s="3"/>
      <c r="MFR187" s="3"/>
      <c r="MFS187" s="3"/>
      <c r="MFT187" s="3"/>
      <c r="MFU187" s="3"/>
      <c r="MFV187" s="3"/>
      <c r="MFW187" s="3"/>
      <c r="MFX187" s="3"/>
      <c r="MFY187" s="3"/>
      <c r="MFZ187" s="3"/>
      <c r="MGA187" s="3"/>
      <c r="MGB187" s="3"/>
      <c r="MGC187" s="3"/>
      <c r="MGD187" s="3"/>
      <c r="MGE187" s="3"/>
      <c r="MGF187" s="3"/>
      <c r="MGG187" s="3"/>
      <c r="MGH187" s="3"/>
      <c r="MGI187" s="3"/>
      <c r="MGJ187" s="3"/>
      <c r="MGK187" s="3"/>
      <c r="MGL187" s="3"/>
      <c r="MGM187" s="3"/>
      <c r="MGN187" s="3"/>
      <c r="MGO187" s="3"/>
      <c r="MGP187" s="3"/>
      <c r="MGQ187" s="3"/>
      <c r="MGR187" s="3"/>
      <c r="MGS187" s="3"/>
      <c r="MGT187" s="3"/>
      <c r="MGU187" s="3"/>
      <c r="MGV187" s="3"/>
      <c r="MGW187" s="3"/>
      <c r="MGX187" s="3"/>
      <c r="MGY187" s="3"/>
      <c r="MGZ187" s="3"/>
      <c r="MHA187" s="3"/>
      <c r="MHB187" s="3"/>
      <c r="MHC187" s="3"/>
      <c r="MHD187" s="3"/>
      <c r="MHE187" s="3"/>
      <c r="MHF187" s="3"/>
      <c r="MHG187" s="3"/>
      <c r="MHH187" s="3"/>
      <c r="MHI187" s="3"/>
      <c r="MHJ187" s="3"/>
      <c r="MHK187" s="3"/>
      <c r="MHL187" s="3"/>
      <c r="MHM187" s="3"/>
      <c r="MHN187" s="3"/>
      <c r="MHO187" s="3"/>
      <c r="MHP187" s="3"/>
      <c r="MHQ187" s="3"/>
      <c r="MHR187" s="3"/>
      <c r="MHS187" s="3"/>
      <c r="MHT187" s="3"/>
      <c r="MHU187" s="3"/>
      <c r="MHV187" s="3"/>
      <c r="MHW187" s="3"/>
      <c r="MHX187" s="3"/>
      <c r="MHY187" s="3"/>
      <c r="MHZ187" s="3"/>
      <c r="MIA187" s="3"/>
      <c r="MIB187" s="3"/>
      <c r="MIC187" s="3"/>
      <c r="MID187" s="3"/>
      <c r="MIE187" s="3"/>
      <c r="MIF187" s="3"/>
      <c r="MIG187" s="3"/>
      <c r="MIH187" s="3"/>
      <c r="MII187" s="3"/>
      <c r="MIJ187" s="3"/>
      <c r="MIK187" s="3"/>
      <c r="MIL187" s="3"/>
      <c r="MIM187" s="3"/>
      <c r="MIN187" s="3"/>
      <c r="MIO187" s="3"/>
      <c r="MIP187" s="3"/>
      <c r="MIQ187" s="3"/>
      <c r="MIR187" s="3"/>
      <c r="MIS187" s="3"/>
      <c r="MIT187" s="3"/>
      <c r="MIU187" s="3"/>
      <c r="MIV187" s="3"/>
      <c r="MIW187" s="3"/>
      <c r="MIX187" s="3"/>
      <c r="MIY187" s="3"/>
      <c r="MIZ187" s="3"/>
      <c r="MJA187" s="3"/>
      <c r="MJB187" s="3"/>
      <c r="MJC187" s="3"/>
      <c r="MJD187" s="3"/>
      <c r="MJE187" s="3"/>
      <c r="MJF187" s="3"/>
      <c r="MJG187" s="3"/>
      <c r="MJH187" s="3"/>
      <c r="MJI187" s="3"/>
      <c r="MJJ187" s="3"/>
      <c r="MJK187" s="3"/>
      <c r="MJL187" s="3"/>
      <c r="MJM187" s="3"/>
      <c r="MJN187" s="3"/>
      <c r="MJO187" s="3"/>
      <c r="MJP187" s="3"/>
      <c r="MJQ187" s="3"/>
      <c r="MJR187" s="3"/>
      <c r="MJS187" s="3"/>
      <c r="MJT187" s="3"/>
      <c r="MJU187" s="3"/>
      <c r="MJV187" s="3"/>
      <c r="MJW187" s="3"/>
      <c r="MJX187" s="3"/>
      <c r="MJY187" s="3"/>
      <c r="MJZ187" s="3"/>
      <c r="MKA187" s="3"/>
      <c r="MKB187" s="3"/>
      <c r="MKC187" s="3"/>
      <c r="MKD187" s="3"/>
      <c r="MKE187" s="3"/>
      <c r="MKF187" s="3"/>
      <c r="MKG187" s="3"/>
      <c r="MKH187" s="3"/>
      <c r="MKI187" s="3"/>
      <c r="MKJ187" s="3"/>
      <c r="MKK187" s="3"/>
      <c r="MKL187" s="3"/>
      <c r="MKM187" s="3"/>
      <c r="MKN187" s="3"/>
      <c r="MKO187" s="3"/>
      <c r="MKP187" s="3"/>
      <c r="MKQ187" s="3"/>
      <c r="MKR187" s="3"/>
      <c r="MKS187" s="3"/>
      <c r="MKT187" s="3"/>
      <c r="MKU187" s="3"/>
      <c r="MKV187" s="3"/>
      <c r="MKW187" s="3"/>
      <c r="MKX187" s="3"/>
      <c r="MKY187" s="3"/>
      <c r="MKZ187" s="3"/>
      <c r="MLA187" s="3"/>
      <c r="MLB187" s="3"/>
      <c r="MLC187" s="3"/>
      <c r="MLD187" s="3"/>
      <c r="MLE187" s="3"/>
      <c r="MLF187" s="3"/>
      <c r="MLG187" s="3"/>
      <c r="MLH187" s="3"/>
      <c r="MLI187" s="3"/>
      <c r="MLJ187" s="3"/>
      <c r="MLK187" s="3"/>
      <c r="MLL187" s="3"/>
      <c r="MLM187" s="3"/>
      <c r="MLN187" s="3"/>
      <c r="MLO187" s="3"/>
      <c r="MLP187" s="3"/>
      <c r="MLQ187" s="3"/>
      <c r="MLR187" s="3"/>
      <c r="MLS187" s="3"/>
      <c r="MLT187" s="3"/>
      <c r="MLU187" s="3"/>
      <c r="MLV187" s="3"/>
      <c r="MLW187" s="3"/>
      <c r="MLX187" s="3"/>
      <c r="MLY187" s="3"/>
      <c r="MLZ187" s="3"/>
      <c r="MMA187" s="3"/>
      <c r="MMB187" s="3"/>
      <c r="MMC187" s="3"/>
      <c r="MMD187" s="3"/>
      <c r="MME187" s="3"/>
      <c r="MMF187" s="3"/>
      <c r="MMG187" s="3"/>
      <c r="MMH187" s="3"/>
      <c r="MMI187" s="3"/>
      <c r="MMJ187" s="3"/>
      <c r="MMK187" s="3"/>
      <c r="MML187" s="3"/>
      <c r="MMM187" s="3"/>
      <c r="MMN187" s="3"/>
      <c r="MMO187" s="3"/>
      <c r="MMP187" s="3"/>
      <c r="MMQ187" s="3"/>
      <c r="MMR187" s="3"/>
      <c r="MMS187" s="3"/>
      <c r="MMT187" s="3"/>
      <c r="MMU187" s="3"/>
      <c r="MMV187" s="3"/>
      <c r="MMW187" s="3"/>
      <c r="MMX187" s="3"/>
      <c r="MMY187" s="3"/>
      <c r="MMZ187" s="3"/>
      <c r="MNA187" s="3"/>
      <c r="MNB187" s="3"/>
      <c r="MNC187" s="3"/>
      <c r="MND187" s="3"/>
      <c r="MNE187" s="3"/>
      <c r="MNF187" s="3"/>
      <c r="MNG187" s="3"/>
      <c r="MNH187" s="3"/>
      <c r="MNI187" s="3"/>
      <c r="MNJ187" s="3"/>
      <c r="MNK187" s="3"/>
      <c r="MNL187" s="3"/>
      <c r="MNM187" s="3"/>
      <c r="MNN187" s="3"/>
      <c r="MNO187" s="3"/>
      <c r="MNP187" s="3"/>
      <c r="MNQ187" s="3"/>
      <c r="MNR187" s="3"/>
      <c r="MNS187" s="3"/>
      <c r="MNT187" s="3"/>
      <c r="MNU187" s="3"/>
      <c r="MNV187" s="3"/>
      <c r="MNW187" s="3"/>
      <c r="MNX187" s="3"/>
      <c r="MNY187" s="3"/>
      <c r="MNZ187" s="3"/>
      <c r="MOA187" s="3"/>
      <c r="MOB187" s="3"/>
      <c r="MOC187" s="3"/>
      <c r="MOD187" s="3"/>
      <c r="MOE187" s="3"/>
      <c r="MOF187" s="3"/>
      <c r="MOG187" s="3"/>
      <c r="MOH187" s="3"/>
      <c r="MOI187" s="3"/>
      <c r="MOJ187" s="3"/>
      <c r="MOK187" s="3"/>
      <c r="MOL187" s="3"/>
      <c r="MOM187" s="3"/>
      <c r="MON187" s="3"/>
      <c r="MOO187" s="3"/>
      <c r="MOP187" s="3"/>
      <c r="MOQ187" s="3"/>
      <c r="MOR187" s="3"/>
      <c r="MOS187" s="3"/>
      <c r="MOT187" s="3"/>
      <c r="MOU187" s="3"/>
      <c r="MOV187" s="3"/>
      <c r="MOW187" s="3"/>
      <c r="MOX187" s="3"/>
      <c r="MOY187" s="3"/>
      <c r="MOZ187" s="3"/>
      <c r="MPA187" s="3"/>
      <c r="MPB187" s="3"/>
      <c r="MPC187" s="3"/>
      <c r="MPD187" s="3"/>
      <c r="MPE187" s="3"/>
      <c r="MPF187" s="3"/>
      <c r="MPG187" s="3"/>
      <c r="MPH187" s="3"/>
      <c r="MPI187" s="3"/>
      <c r="MPJ187" s="3"/>
      <c r="MPK187" s="3"/>
      <c r="MPL187" s="3"/>
      <c r="MPM187" s="3"/>
      <c r="MPN187" s="3"/>
      <c r="MPO187" s="3"/>
      <c r="MPP187" s="3"/>
      <c r="MPQ187" s="3"/>
      <c r="MPR187" s="3"/>
      <c r="MPS187" s="3"/>
      <c r="MPT187" s="3"/>
      <c r="MPU187" s="3"/>
      <c r="MPV187" s="3"/>
      <c r="MPW187" s="3"/>
      <c r="MPX187" s="3"/>
      <c r="MPY187" s="3"/>
      <c r="MPZ187" s="3"/>
      <c r="MQA187" s="3"/>
      <c r="MQB187" s="3"/>
      <c r="MQC187" s="3"/>
      <c r="MQD187" s="3"/>
      <c r="MQE187" s="3"/>
      <c r="MQF187" s="3"/>
      <c r="MQG187" s="3"/>
      <c r="MQH187" s="3"/>
      <c r="MQI187" s="3"/>
      <c r="MQJ187" s="3"/>
      <c r="MQK187" s="3"/>
      <c r="MQL187" s="3"/>
      <c r="MQM187" s="3"/>
      <c r="MQN187" s="3"/>
      <c r="MQO187" s="3"/>
      <c r="MQP187" s="3"/>
      <c r="MQQ187" s="3"/>
      <c r="MQR187" s="3"/>
      <c r="MQS187" s="3"/>
      <c r="MQT187" s="3"/>
      <c r="MQU187" s="3"/>
      <c r="MQV187" s="3"/>
      <c r="MQW187" s="3"/>
      <c r="MQX187" s="3"/>
      <c r="MQY187" s="3"/>
      <c r="MQZ187" s="3"/>
      <c r="MRA187" s="3"/>
      <c r="MRB187" s="3"/>
      <c r="MRC187" s="3"/>
      <c r="MRD187" s="3"/>
      <c r="MRE187" s="3"/>
      <c r="MRF187" s="3"/>
      <c r="MRG187" s="3"/>
      <c r="MRH187" s="3"/>
      <c r="MRI187" s="3"/>
      <c r="MRJ187" s="3"/>
      <c r="MRK187" s="3"/>
      <c r="MRL187" s="3"/>
      <c r="MRM187" s="3"/>
      <c r="MRN187" s="3"/>
      <c r="MRO187" s="3"/>
      <c r="MRP187" s="3"/>
      <c r="MRQ187" s="3"/>
      <c r="MRR187" s="3"/>
      <c r="MRS187" s="3"/>
      <c r="MRT187" s="3"/>
      <c r="MRU187" s="3"/>
      <c r="MRV187" s="3"/>
      <c r="MRW187" s="3"/>
      <c r="MRX187" s="3"/>
      <c r="MRY187" s="3"/>
      <c r="MRZ187" s="3"/>
      <c r="MSA187" s="3"/>
      <c r="MSB187" s="3"/>
      <c r="MSC187" s="3"/>
      <c r="MSD187" s="3"/>
      <c r="MSE187" s="3"/>
      <c r="MSF187" s="3"/>
      <c r="MSG187" s="3"/>
      <c r="MSH187" s="3"/>
      <c r="MSI187" s="3"/>
      <c r="MSJ187" s="3"/>
      <c r="MSK187" s="3"/>
      <c r="MSL187" s="3"/>
      <c r="MSM187" s="3"/>
      <c r="MSN187" s="3"/>
      <c r="MSO187" s="3"/>
      <c r="MSP187" s="3"/>
      <c r="MSQ187" s="3"/>
      <c r="MSR187" s="3"/>
      <c r="MSS187" s="3"/>
      <c r="MST187" s="3"/>
      <c r="MSU187" s="3"/>
      <c r="MSV187" s="3"/>
      <c r="MSW187" s="3"/>
      <c r="MSX187" s="3"/>
      <c r="MSY187" s="3"/>
      <c r="MSZ187" s="3"/>
      <c r="MTA187" s="3"/>
      <c r="MTB187" s="3"/>
      <c r="MTC187" s="3"/>
      <c r="MTD187" s="3"/>
      <c r="MTE187" s="3"/>
      <c r="MTF187" s="3"/>
      <c r="MTG187" s="3"/>
      <c r="MTH187" s="3"/>
      <c r="MTI187" s="3"/>
      <c r="MTJ187" s="3"/>
      <c r="MTK187" s="3"/>
      <c r="MTL187" s="3"/>
      <c r="MTM187" s="3"/>
      <c r="MTN187" s="3"/>
      <c r="MTO187" s="3"/>
      <c r="MTP187" s="3"/>
      <c r="MTQ187" s="3"/>
      <c r="MTR187" s="3"/>
      <c r="MTS187" s="3"/>
      <c r="MTT187" s="3"/>
      <c r="MTU187" s="3"/>
      <c r="MTV187" s="3"/>
      <c r="MTW187" s="3"/>
      <c r="MTX187" s="3"/>
      <c r="MTY187" s="3"/>
      <c r="MTZ187" s="3"/>
      <c r="MUA187" s="3"/>
      <c r="MUB187" s="3"/>
      <c r="MUC187" s="3"/>
      <c r="MUD187" s="3"/>
      <c r="MUE187" s="3"/>
      <c r="MUF187" s="3"/>
      <c r="MUG187" s="3"/>
      <c r="MUH187" s="3"/>
      <c r="MUI187" s="3"/>
      <c r="MUJ187" s="3"/>
      <c r="MUK187" s="3"/>
      <c r="MUL187" s="3"/>
      <c r="MUM187" s="3"/>
      <c r="MUN187" s="3"/>
      <c r="MUO187" s="3"/>
      <c r="MUP187" s="3"/>
      <c r="MUQ187" s="3"/>
      <c r="MUR187" s="3"/>
      <c r="MUS187" s="3"/>
      <c r="MUT187" s="3"/>
      <c r="MUU187" s="3"/>
      <c r="MUV187" s="3"/>
      <c r="MUW187" s="3"/>
      <c r="MUX187" s="3"/>
      <c r="MUY187" s="3"/>
      <c r="MUZ187" s="3"/>
      <c r="MVA187" s="3"/>
      <c r="MVB187" s="3"/>
      <c r="MVC187" s="3"/>
      <c r="MVD187" s="3"/>
      <c r="MVE187" s="3"/>
      <c r="MVF187" s="3"/>
      <c r="MVG187" s="3"/>
      <c r="MVH187" s="3"/>
      <c r="MVI187" s="3"/>
      <c r="MVJ187" s="3"/>
      <c r="MVK187" s="3"/>
      <c r="MVL187" s="3"/>
      <c r="MVM187" s="3"/>
      <c r="MVN187" s="3"/>
      <c r="MVO187" s="3"/>
      <c r="MVP187" s="3"/>
      <c r="MVQ187" s="3"/>
      <c r="MVR187" s="3"/>
      <c r="MVS187" s="3"/>
      <c r="MVT187" s="3"/>
      <c r="MVU187" s="3"/>
      <c r="MVV187" s="3"/>
      <c r="MVW187" s="3"/>
      <c r="MVX187" s="3"/>
      <c r="MVY187" s="3"/>
      <c r="MVZ187" s="3"/>
      <c r="MWA187" s="3"/>
      <c r="MWB187" s="3"/>
      <c r="MWC187" s="3"/>
      <c r="MWD187" s="3"/>
      <c r="MWE187" s="3"/>
      <c r="MWF187" s="3"/>
      <c r="MWG187" s="3"/>
      <c r="MWH187" s="3"/>
      <c r="MWI187" s="3"/>
      <c r="MWJ187" s="3"/>
      <c r="MWK187" s="3"/>
      <c r="MWL187" s="3"/>
      <c r="MWM187" s="3"/>
      <c r="MWN187" s="3"/>
      <c r="MWO187" s="3"/>
      <c r="MWP187" s="3"/>
      <c r="MWQ187" s="3"/>
      <c r="MWR187" s="3"/>
      <c r="MWS187" s="3"/>
      <c r="MWT187" s="3"/>
      <c r="MWU187" s="3"/>
      <c r="MWV187" s="3"/>
      <c r="MWW187" s="3"/>
      <c r="MWX187" s="3"/>
      <c r="MWY187" s="3"/>
      <c r="MWZ187" s="3"/>
      <c r="MXA187" s="3"/>
      <c r="MXB187" s="3"/>
      <c r="MXC187" s="3"/>
      <c r="MXD187" s="3"/>
      <c r="MXE187" s="3"/>
      <c r="MXF187" s="3"/>
      <c r="MXG187" s="3"/>
      <c r="MXH187" s="3"/>
      <c r="MXI187" s="3"/>
      <c r="MXJ187" s="3"/>
      <c r="MXK187" s="3"/>
      <c r="MXL187" s="3"/>
      <c r="MXM187" s="3"/>
      <c r="MXN187" s="3"/>
      <c r="MXO187" s="3"/>
      <c r="MXP187" s="3"/>
      <c r="MXQ187" s="3"/>
      <c r="MXR187" s="3"/>
      <c r="MXS187" s="3"/>
      <c r="MXT187" s="3"/>
      <c r="MXU187" s="3"/>
      <c r="MXV187" s="3"/>
      <c r="MXW187" s="3"/>
      <c r="MXX187" s="3"/>
      <c r="MXY187" s="3"/>
      <c r="MXZ187" s="3"/>
      <c r="MYA187" s="3"/>
      <c r="MYB187" s="3"/>
      <c r="MYC187" s="3"/>
      <c r="MYD187" s="3"/>
      <c r="MYE187" s="3"/>
      <c r="MYF187" s="3"/>
      <c r="MYG187" s="3"/>
      <c r="MYH187" s="3"/>
      <c r="MYI187" s="3"/>
      <c r="MYJ187" s="3"/>
      <c r="MYK187" s="3"/>
      <c r="MYL187" s="3"/>
      <c r="MYM187" s="3"/>
      <c r="MYN187" s="3"/>
      <c r="MYO187" s="3"/>
      <c r="MYP187" s="3"/>
      <c r="MYQ187" s="3"/>
      <c r="MYR187" s="3"/>
      <c r="MYS187" s="3"/>
      <c r="MYT187" s="3"/>
      <c r="MYU187" s="3"/>
      <c r="MYV187" s="3"/>
      <c r="MYW187" s="3"/>
      <c r="MYX187" s="3"/>
      <c r="MYY187" s="3"/>
      <c r="MYZ187" s="3"/>
      <c r="MZA187" s="3"/>
      <c r="MZB187" s="3"/>
      <c r="MZC187" s="3"/>
      <c r="MZD187" s="3"/>
      <c r="MZE187" s="3"/>
      <c r="MZF187" s="3"/>
      <c r="MZG187" s="3"/>
      <c r="MZH187" s="3"/>
      <c r="MZI187" s="3"/>
      <c r="MZJ187" s="3"/>
      <c r="MZK187" s="3"/>
      <c r="MZL187" s="3"/>
      <c r="MZM187" s="3"/>
      <c r="MZN187" s="3"/>
      <c r="MZO187" s="3"/>
      <c r="MZP187" s="3"/>
      <c r="MZQ187" s="3"/>
      <c r="MZR187" s="3"/>
      <c r="MZS187" s="3"/>
      <c r="MZT187" s="3"/>
      <c r="MZU187" s="3"/>
      <c r="MZV187" s="3"/>
      <c r="MZW187" s="3"/>
      <c r="MZX187" s="3"/>
      <c r="MZY187" s="3"/>
      <c r="MZZ187" s="3"/>
      <c r="NAA187" s="3"/>
      <c r="NAB187" s="3"/>
      <c r="NAC187" s="3"/>
      <c r="NAD187" s="3"/>
      <c r="NAE187" s="3"/>
      <c r="NAF187" s="3"/>
      <c r="NAG187" s="3"/>
      <c r="NAH187" s="3"/>
      <c r="NAI187" s="3"/>
      <c r="NAJ187" s="3"/>
      <c r="NAK187" s="3"/>
      <c r="NAL187" s="3"/>
      <c r="NAM187" s="3"/>
      <c r="NAN187" s="3"/>
      <c r="NAO187" s="3"/>
      <c r="NAP187" s="3"/>
      <c r="NAQ187" s="3"/>
      <c r="NAR187" s="3"/>
      <c r="NAS187" s="3"/>
      <c r="NAT187" s="3"/>
      <c r="NAU187" s="3"/>
      <c r="NAV187" s="3"/>
      <c r="NAW187" s="3"/>
      <c r="NAX187" s="3"/>
      <c r="NAY187" s="3"/>
      <c r="NAZ187" s="3"/>
      <c r="NBA187" s="3"/>
      <c r="NBB187" s="3"/>
      <c r="NBC187" s="3"/>
      <c r="NBD187" s="3"/>
      <c r="NBE187" s="3"/>
      <c r="NBF187" s="3"/>
      <c r="NBG187" s="3"/>
      <c r="NBH187" s="3"/>
      <c r="NBI187" s="3"/>
      <c r="NBJ187" s="3"/>
      <c r="NBK187" s="3"/>
      <c r="NBL187" s="3"/>
      <c r="NBM187" s="3"/>
      <c r="NBN187" s="3"/>
      <c r="NBO187" s="3"/>
      <c r="NBP187" s="3"/>
      <c r="NBQ187" s="3"/>
      <c r="NBR187" s="3"/>
      <c r="NBS187" s="3"/>
      <c r="NBT187" s="3"/>
      <c r="NBU187" s="3"/>
      <c r="NBV187" s="3"/>
      <c r="NBW187" s="3"/>
      <c r="NBX187" s="3"/>
      <c r="NBY187" s="3"/>
      <c r="NBZ187" s="3"/>
      <c r="NCA187" s="3"/>
      <c r="NCB187" s="3"/>
      <c r="NCC187" s="3"/>
      <c r="NCD187" s="3"/>
      <c r="NCE187" s="3"/>
      <c r="NCF187" s="3"/>
      <c r="NCG187" s="3"/>
      <c r="NCH187" s="3"/>
      <c r="NCI187" s="3"/>
      <c r="NCJ187" s="3"/>
      <c r="NCK187" s="3"/>
      <c r="NCL187" s="3"/>
      <c r="NCM187" s="3"/>
      <c r="NCN187" s="3"/>
      <c r="NCO187" s="3"/>
      <c r="NCP187" s="3"/>
      <c r="NCQ187" s="3"/>
      <c r="NCR187" s="3"/>
      <c r="NCS187" s="3"/>
      <c r="NCT187" s="3"/>
      <c r="NCU187" s="3"/>
      <c r="NCV187" s="3"/>
      <c r="NCW187" s="3"/>
      <c r="NCX187" s="3"/>
      <c r="NCY187" s="3"/>
      <c r="NCZ187" s="3"/>
      <c r="NDA187" s="3"/>
      <c r="NDB187" s="3"/>
      <c r="NDC187" s="3"/>
      <c r="NDD187" s="3"/>
      <c r="NDE187" s="3"/>
      <c r="NDF187" s="3"/>
      <c r="NDG187" s="3"/>
      <c r="NDH187" s="3"/>
      <c r="NDI187" s="3"/>
      <c r="NDJ187" s="3"/>
      <c r="NDK187" s="3"/>
      <c r="NDL187" s="3"/>
      <c r="NDM187" s="3"/>
      <c r="NDN187" s="3"/>
      <c r="NDO187" s="3"/>
      <c r="NDP187" s="3"/>
      <c r="NDQ187" s="3"/>
      <c r="NDR187" s="3"/>
      <c r="NDS187" s="3"/>
      <c r="NDT187" s="3"/>
      <c r="NDU187" s="3"/>
      <c r="NDV187" s="3"/>
      <c r="NDW187" s="3"/>
      <c r="NDX187" s="3"/>
      <c r="NDY187" s="3"/>
      <c r="NDZ187" s="3"/>
      <c r="NEA187" s="3"/>
      <c r="NEB187" s="3"/>
      <c r="NEC187" s="3"/>
      <c r="NED187" s="3"/>
      <c r="NEE187" s="3"/>
      <c r="NEF187" s="3"/>
      <c r="NEG187" s="3"/>
      <c r="NEH187" s="3"/>
      <c r="NEI187" s="3"/>
      <c r="NEJ187" s="3"/>
      <c r="NEK187" s="3"/>
      <c r="NEL187" s="3"/>
      <c r="NEM187" s="3"/>
      <c r="NEN187" s="3"/>
      <c r="NEO187" s="3"/>
      <c r="NEP187" s="3"/>
      <c r="NEQ187" s="3"/>
      <c r="NER187" s="3"/>
      <c r="NES187" s="3"/>
      <c r="NET187" s="3"/>
      <c r="NEU187" s="3"/>
      <c r="NEV187" s="3"/>
      <c r="NEW187" s="3"/>
      <c r="NEX187" s="3"/>
      <c r="NEY187" s="3"/>
      <c r="NEZ187" s="3"/>
      <c r="NFA187" s="3"/>
      <c r="NFB187" s="3"/>
      <c r="NFC187" s="3"/>
      <c r="NFD187" s="3"/>
      <c r="NFE187" s="3"/>
      <c r="NFF187" s="3"/>
      <c r="NFG187" s="3"/>
      <c r="NFH187" s="3"/>
      <c r="NFI187" s="3"/>
      <c r="NFJ187" s="3"/>
      <c r="NFK187" s="3"/>
      <c r="NFL187" s="3"/>
      <c r="NFM187" s="3"/>
      <c r="NFN187" s="3"/>
      <c r="NFO187" s="3"/>
      <c r="NFP187" s="3"/>
      <c r="NFQ187" s="3"/>
      <c r="NFR187" s="3"/>
      <c r="NFS187" s="3"/>
      <c r="NFT187" s="3"/>
      <c r="NFU187" s="3"/>
      <c r="NFV187" s="3"/>
      <c r="NFW187" s="3"/>
      <c r="NFX187" s="3"/>
      <c r="NFY187" s="3"/>
      <c r="NFZ187" s="3"/>
      <c r="NGA187" s="3"/>
      <c r="NGB187" s="3"/>
      <c r="NGC187" s="3"/>
      <c r="NGD187" s="3"/>
      <c r="NGE187" s="3"/>
      <c r="NGF187" s="3"/>
      <c r="NGG187" s="3"/>
      <c r="NGH187" s="3"/>
      <c r="NGI187" s="3"/>
      <c r="NGJ187" s="3"/>
      <c r="NGK187" s="3"/>
      <c r="NGL187" s="3"/>
      <c r="NGM187" s="3"/>
      <c r="NGN187" s="3"/>
      <c r="NGO187" s="3"/>
      <c r="NGP187" s="3"/>
      <c r="NGQ187" s="3"/>
      <c r="NGR187" s="3"/>
      <c r="NGS187" s="3"/>
      <c r="NGT187" s="3"/>
      <c r="NGU187" s="3"/>
      <c r="NGV187" s="3"/>
      <c r="NGW187" s="3"/>
      <c r="NGX187" s="3"/>
      <c r="NGY187" s="3"/>
      <c r="NGZ187" s="3"/>
      <c r="NHA187" s="3"/>
      <c r="NHB187" s="3"/>
      <c r="NHC187" s="3"/>
      <c r="NHD187" s="3"/>
      <c r="NHE187" s="3"/>
      <c r="NHF187" s="3"/>
      <c r="NHG187" s="3"/>
      <c r="NHH187" s="3"/>
      <c r="NHI187" s="3"/>
      <c r="NHJ187" s="3"/>
      <c r="NHK187" s="3"/>
      <c r="NHL187" s="3"/>
      <c r="NHM187" s="3"/>
      <c r="NHN187" s="3"/>
      <c r="NHO187" s="3"/>
      <c r="NHP187" s="3"/>
      <c r="NHQ187" s="3"/>
      <c r="NHR187" s="3"/>
      <c r="NHS187" s="3"/>
      <c r="NHT187" s="3"/>
      <c r="NHU187" s="3"/>
      <c r="NHV187" s="3"/>
      <c r="NHW187" s="3"/>
      <c r="NHX187" s="3"/>
      <c r="NHY187" s="3"/>
      <c r="NHZ187" s="3"/>
      <c r="NIA187" s="3"/>
      <c r="NIB187" s="3"/>
      <c r="NIC187" s="3"/>
      <c r="NID187" s="3"/>
      <c r="NIE187" s="3"/>
      <c r="NIF187" s="3"/>
      <c r="NIG187" s="3"/>
      <c r="NIH187" s="3"/>
      <c r="NII187" s="3"/>
      <c r="NIJ187" s="3"/>
      <c r="NIK187" s="3"/>
      <c r="NIL187" s="3"/>
      <c r="NIM187" s="3"/>
      <c r="NIN187" s="3"/>
      <c r="NIO187" s="3"/>
      <c r="NIP187" s="3"/>
      <c r="NIQ187" s="3"/>
      <c r="NIR187" s="3"/>
      <c r="NIS187" s="3"/>
      <c r="NIT187" s="3"/>
      <c r="NIU187" s="3"/>
      <c r="NIV187" s="3"/>
      <c r="NIW187" s="3"/>
      <c r="NIX187" s="3"/>
      <c r="NIY187" s="3"/>
      <c r="NIZ187" s="3"/>
      <c r="NJA187" s="3"/>
      <c r="NJB187" s="3"/>
      <c r="NJC187" s="3"/>
      <c r="NJD187" s="3"/>
      <c r="NJE187" s="3"/>
      <c r="NJF187" s="3"/>
      <c r="NJG187" s="3"/>
      <c r="NJH187" s="3"/>
      <c r="NJI187" s="3"/>
      <c r="NJJ187" s="3"/>
      <c r="NJK187" s="3"/>
      <c r="NJL187" s="3"/>
      <c r="NJM187" s="3"/>
      <c r="NJN187" s="3"/>
      <c r="NJO187" s="3"/>
      <c r="NJP187" s="3"/>
      <c r="NJQ187" s="3"/>
      <c r="NJR187" s="3"/>
      <c r="NJS187" s="3"/>
      <c r="NJT187" s="3"/>
      <c r="NJU187" s="3"/>
      <c r="NJV187" s="3"/>
      <c r="NJW187" s="3"/>
      <c r="NJX187" s="3"/>
      <c r="NJY187" s="3"/>
      <c r="NJZ187" s="3"/>
      <c r="NKA187" s="3"/>
      <c r="NKB187" s="3"/>
      <c r="NKC187" s="3"/>
      <c r="NKD187" s="3"/>
      <c r="NKE187" s="3"/>
      <c r="NKF187" s="3"/>
      <c r="NKG187" s="3"/>
      <c r="NKH187" s="3"/>
      <c r="NKI187" s="3"/>
      <c r="NKJ187" s="3"/>
      <c r="NKK187" s="3"/>
      <c r="NKL187" s="3"/>
      <c r="NKM187" s="3"/>
      <c r="NKN187" s="3"/>
      <c r="NKO187" s="3"/>
      <c r="NKP187" s="3"/>
      <c r="NKQ187" s="3"/>
      <c r="NKR187" s="3"/>
      <c r="NKS187" s="3"/>
      <c r="NKT187" s="3"/>
      <c r="NKU187" s="3"/>
      <c r="NKV187" s="3"/>
      <c r="NKW187" s="3"/>
      <c r="NKX187" s="3"/>
      <c r="NKY187" s="3"/>
      <c r="NKZ187" s="3"/>
      <c r="NLA187" s="3"/>
      <c r="NLB187" s="3"/>
      <c r="NLC187" s="3"/>
      <c r="NLD187" s="3"/>
      <c r="NLE187" s="3"/>
      <c r="NLF187" s="3"/>
      <c r="NLG187" s="3"/>
      <c r="NLH187" s="3"/>
      <c r="NLI187" s="3"/>
      <c r="NLJ187" s="3"/>
      <c r="NLK187" s="3"/>
      <c r="NLL187" s="3"/>
      <c r="NLM187" s="3"/>
      <c r="NLN187" s="3"/>
      <c r="NLO187" s="3"/>
      <c r="NLP187" s="3"/>
      <c r="NLQ187" s="3"/>
      <c r="NLR187" s="3"/>
      <c r="NLS187" s="3"/>
      <c r="NLT187" s="3"/>
      <c r="NLU187" s="3"/>
      <c r="NLV187" s="3"/>
      <c r="NLW187" s="3"/>
      <c r="NLX187" s="3"/>
      <c r="NLY187" s="3"/>
      <c r="NLZ187" s="3"/>
      <c r="NMA187" s="3"/>
      <c r="NMB187" s="3"/>
      <c r="NMC187" s="3"/>
      <c r="NMD187" s="3"/>
      <c r="NME187" s="3"/>
      <c r="NMF187" s="3"/>
      <c r="NMG187" s="3"/>
      <c r="NMH187" s="3"/>
      <c r="NMI187" s="3"/>
      <c r="NMJ187" s="3"/>
      <c r="NMK187" s="3"/>
      <c r="NML187" s="3"/>
      <c r="NMM187" s="3"/>
      <c r="NMN187" s="3"/>
      <c r="NMO187" s="3"/>
      <c r="NMP187" s="3"/>
      <c r="NMQ187" s="3"/>
      <c r="NMR187" s="3"/>
      <c r="NMS187" s="3"/>
      <c r="NMT187" s="3"/>
      <c r="NMU187" s="3"/>
      <c r="NMV187" s="3"/>
      <c r="NMW187" s="3"/>
      <c r="NMX187" s="3"/>
      <c r="NMY187" s="3"/>
      <c r="NMZ187" s="3"/>
      <c r="NNA187" s="3"/>
      <c r="NNB187" s="3"/>
      <c r="NNC187" s="3"/>
      <c r="NND187" s="3"/>
      <c r="NNE187" s="3"/>
      <c r="NNF187" s="3"/>
      <c r="NNG187" s="3"/>
      <c r="NNH187" s="3"/>
      <c r="NNI187" s="3"/>
      <c r="NNJ187" s="3"/>
      <c r="NNK187" s="3"/>
      <c r="NNL187" s="3"/>
      <c r="NNM187" s="3"/>
      <c r="NNN187" s="3"/>
      <c r="NNO187" s="3"/>
      <c r="NNP187" s="3"/>
      <c r="NNQ187" s="3"/>
      <c r="NNR187" s="3"/>
      <c r="NNS187" s="3"/>
      <c r="NNT187" s="3"/>
      <c r="NNU187" s="3"/>
      <c r="NNV187" s="3"/>
      <c r="NNW187" s="3"/>
      <c r="NNX187" s="3"/>
      <c r="NNY187" s="3"/>
      <c r="NNZ187" s="3"/>
      <c r="NOA187" s="3"/>
      <c r="NOB187" s="3"/>
      <c r="NOC187" s="3"/>
      <c r="NOD187" s="3"/>
      <c r="NOE187" s="3"/>
      <c r="NOF187" s="3"/>
      <c r="NOG187" s="3"/>
      <c r="NOH187" s="3"/>
      <c r="NOI187" s="3"/>
      <c r="NOJ187" s="3"/>
      <c r="NOK187" s="3"/>
      <c r="NOL187" s="3"/>
      <c r="NOM187" s="3"/>
      <c r="NON187" s="3"/>
      <c r="NOO187" s="3"/>
      <c r="NOP187" s="3"/>
      <c r="NOQ187" s="3"/>
      <c r="NOR187" s="3"/>
      <c r="NOS187" s="3"/>
      <c r="NOT187" s="3"/>
      <c r="NOU187" s="3"/>
      <c r="NOV187" s="3"/>
      <c r="NOW187" s="3"/>
      <c r="NOX187" s="3"/>
      <c r="NOY187" s="3"/>
      <c r="NOZ187" s="3"/>
      <c r="NPA187" s="3"/>
      <c r="NPB187" s="3"/>
      <c r="NPC187" s="3"/>
      <c r="NPD187" s="3"/>
      <c r="NPE187" s="3"/>
      <c r="NPF187" s="3"/>
      <c r="NPG187" s="3"/>
      <c r="NPH187" s="3"/>
      <c r="NPI187" s="3"/>
      <c r="NPJ187" s="3"/>
      <c r="NPK187" s="3"/>
      <c r="NPL187" s="3"/>
      <c r="NPM187" s="3"/>
      <c r="NPN187" s="3"/>
      <c r="NPO187" s="3"/>
      <c r="NPP187" s="3"/>
      <c r="NPQ187" s="3"/>
      <c r="NPR187" s="3"/>
      <c r="NPS187" s="3"/>
      <c r="NPT187" s="3"/>
      <c r="NPU187" s="3"/>
      <c r="NPV187" s="3"/>
      <c r="NPW187" s="3"/>
      <c r="NPX187" s="3"/>
      <c r="NPY187" s="3"/>
      <c r="NPZ187" s="3"/>
      <c r="NQA187" s="3"/>
      <c r="NQB187" s="3"/>
      <c r="NQC187" s="3"/>
      <c r="NQD187" s="3"/>
      <c r="NQE187" s="3"/>
      <c r="NQF187" s="3"/>
      <c r="NQG187" s="3"/>
      <c r="NQH187" s="3"/>
      <c r="NQI187" s="3"/>
      <c r="NQJ187" s="3"/>
      <c r="NQK187" s="3"/>
      <c r="NQL187" s="3"/>
      <c r="NQM187" s="3"/>
      <c r="NQN187" s="3"/>
      <c r="NQO187" s="3"/>
      <c r="NQP187" s="3"/>
      <c r="NQQ187" s="3"/>
      <c r="NQR187" s="3"/>
      <c r="NQS187" s="3"/>
      <c r="NQT187" s="3"/>
      <c r="NQU187" s="3"/>
      <c r="NQV187" s="3"/>
      <c r="NQW187" s="3"/>
      <c r="NQX187" s="3"/>
      <c r="NQY187" s="3"/>
      <c r="NQZ187" s="3"/>
      <c r="NRA187" s="3"/>
      <c r="NRB187" s="3"/>
      <c r="NRC187" s="3"/>
      <c r="NRD187" s="3"/>
      <c r="NRE187" s="3"/>
      <c r="NRF187" s="3"/>
      <c r="NRG187" s="3"/>
      <c r="NRH187" s="3"/>
      <c r="NRI187" s="3"/>
      <c r="NRJ187" s="3"/>
      <c r="NRK187" s="3"/>
      <c r="NRL187" s="3"/>
      <c r="NRM187" s="3"/>
      <c r="NRN187" s="3"/>
      <c r="NRO187" s="3"/>
      <c r="NRP187" s="3"/>
      <c r="NRQ187" s="3"/>
      <c r="NRR187" s="3"/>
      <c r="NRS187" s="3"/>
      <c r="NRT187" s="3"/>
      <c r="NRU187" s="3"/>
      <c r="NRV187" s="3"/>
      <c r="NRW187" s="3"/>
      <c r="NRX187" s="3"/>
      <c r="NRY187" s="3"/>
      <c r="NRZ187" s="3"/>
      <c r="NSA187" s="3"/>
      <c r="NSB187" s="3"/>
      <c r="NSC187" s="3"/>
      <c r="NSD187" s="3"/>
      <c r="NSE187" s="3"/>
      <c r="NSF187" s="3"/>
      <c r="NSG187" s="3"/>
      <c r="NSH187" s="3"/>
      <c r="NSI187" s="3"/>
      <c r="NSJ187" s="3"/>
      <c r="NSK187" s="3"/>
      <c r="NSL187" s="3"/>
      <c r="NSM187" s="3"/>
      <c r="NSN187" s="3"/>
      <c r="NSO187" s="3"/>
      <c r="NSP187" s="3"/>
      <c r="NSQ187" s="3"/>
      <c r="NSR187" s="3"/>
      <c r="NSS187" s="3"/>
      <c r="NST187" s="3"/>
      <c r="NSU187" s="3"/>
      <c r="NSV187" s="3"/>
      <c r="NSW187" s="3"/>
      <c r="NSX187" s="3"/>
      <c r="NSY187" s="3"/>
      <c r="NSZ187" s="3"/>
      <c r="NTA187" s="3"/>
      <c r="NTB187" s="3"/>
      <c r="NTC187" s="3"/>
      <c r="NTD187" s="3"/>
      <c r="NTE187" s="3"/>
      <c r="NTF187" s="3"/>
      <c r="NTG187" s="3"/>
      <c r="NTH187" s="3"/>
      <c r="NTI187" s="3"/>
      <c r="NTJ187" s="3"/>
      <c r="NTK187" s="3"/>
      <c r="NTL187" s="3"/>
      <c r="NTM187" s="3"/>
      <c r="NTN187" s="3"/>
      <c r="NTO187" s="3"/>
      <c r="NTP187" s="3"/>
      <c r="NTQ187" s="3"/>
      <c r="NTR187" s="3"/>
      <c r="NTS187" s="3"/>
      <c r="NTT187" s="3"/>
      <c r="NTU187" s="3"/>
      <c r="NTV187" s="3"/>
      <c r="NTW187" s="3"/>
      <c r="NTX187" s="3"/>
      <c r="NTY187" s="3"/>
      <c r="NTZ187" s="3"/>
      <c r="NUA187" s="3"/>
      <c r="NUB187" s="3"/>
      <c r="NUC187" s="3"/>
      <c r="NUD187" s="3"/>
      <c r="NUE187" s="3"/>
      <c r="NUF187" s="3"/>
      <c r="NUG187" s="3"/>
      <c r="NUH187" s="3"/>
      <c r="NUI187" s="3"/>
      <c r="NUJ187" s="3"/>
      <c r="NUK187" s="3"/>
      <c r="NUL187" s="3"/>
      <c r="NUM187" s="3"/>
      <c r="NUN187" s="3"/>
      <c r="NUO187" s="3"/>
      <c r="NUP187" s="3"/>
      <c r="NUQ187" s="3"/>
      <c r="NUR187" s="3"/>
      <c r="NUS187" s="3"/>
      <c r="NUT187" s="3"/>
      <c r="NUU187" s="3"/>
      <c r="NUV187" s="3"/>
      <c r="NUW187" s="3"/>
      <c r="NUX187" s="3"/>
      <c r="NUY187" s="3"/>
      <c r="NUZ187" s="3"/>
      <c r="NVA187" s="3"/>
      <c r="NVB187" s="3"/>
      <c r="NVC187" s="3"/>
      <c r="NVD187" s="3"/>
      <c r="NVE187" s="3"/>
      <c r="NVF187" s="3"/>
      <c r="NVG187" s="3"/>
      <c r="NVH187" s="3"/>
      <c r="NVI187" s="3"/>
      <c r="NVJ187" s="3"/>
      <c r="NVK187" s="3"/>
      <c r="NVL187" s="3"/>
      <c r="NVM187" s="3"/>
      <c r="NVN187" s="3"/>
      <c r="NVO187" s="3"/>
      <c r="NVP187" s="3"/>
      <c r="NVQ187" s="3"/>
      <c r="NVR187" s="3"/>
      <c r="NVS187" s="3"/>
      <c r="NVT187" s="3"/>
      <c r="NVU187" s="3"/>
      <c r="NVV187" s="3"/>
      <c r="NVW187" s="3"/>
      <c r="NVX187" s="3"/>
      <c r="NVY187" s="3"/>
      <c r="NVZ187" s="3"/>
      <c r="NWA187" s="3"/>
      <c r="NWB187" s="3"/>
      <c r="NWC187" s="3"/>
      <c r="NWD187" s="3"/>
      <c r="NWE187" s="3"/>
      <c r="NWF187" s="3"/>
      <c r="NWG187" s="3"/>
      <c r="NWH187" s="3"/>
      <c r="NWI187" s="3"/>
      <c r="NWJ187" s="3"/>
      <c r="NWK187" s="3"/>
      <c r="NWL187" s="3"/>
      <c r="NWM187" s="3"/>
      <c r="NWN187" s="3"/>
      <c r="NWO187" s="3"/>
      <c r="NWP187" s="3"/>
      <c r="NWQ187" s="3"/>
      <c r="NWR187" s="3"/>
      <c r="NWS187" s="3"/>
      <c r="NWT187" s="3"/>
      <c r="NWU187" s="3"/>
      <c r="NWV187" s="3"/>
      <c r="NWW187" s="3"/>
      <c r="NWX187" s="3"/>
      <c r="NWY187" s="3"/>
      <c r="NWZ187" s="3"/>
      <c r="NXA187" s="3"/>
      <c r="NXB187" s="3"/>
      <c r="NXC187" s="3"/>
      <c r="NXD187" s="3"/>
      <c r="NXE187" s="3"/>
      <c r="NXF187" s="3"/>
      <c r="NXG187" s="3"/>
      <c r="NXH187" s="3"/>
      <c r="NXI187" s="3"/>
      <c r="NXJ187" s="3"/>
      <c r="NXK187" s="3"/>
      <c r="NXL187" s="3"/>
      <c r="NXM187" s="3"/>
      <c r="NXN187" s="3"/>
      <c r="NXO187" s="3"/>
      <c r="NXP187" s="3"/>
      <c r="NXQ187" s="3"/>
      <c r="NXR187" s="3"/>
      <c r="NXS187" s="3"/>
      <c r="NXT187" s="3"/>
      <c r="NXU187" s="3"/>
      <c r="NXV187" s="3"/>
      <c r="NXW187" s="3"/>
      <c r="NXX187" s="3"/>
      <c r="NXY187" s="3"/>
      <c r="NXZ187" s="3"/>
      <c r="NYA187" s="3"/>
      <c r="NYB187" s="3"/>
      <c r="NYC187" s="3"/>
      <c r="NYD187" s="3"/>
      <c r="NYE187" s="3"/>
      <c r="NYF187" s="3"/>
      <c r="NYG187" s="3"/>
      <c r="NYH187" s="3"/>
      <c r="NYI187" s="3"/>
      <c r="NYJ187" s="3"/>
      <c r="NYK187" s="3"/>
      <c r="NYL187" s="3"/>
      <c r="NYM187" s="3"/>
      <c r="NYN187" s="3"/>
      <c r="NYO187" s="3"/>
      <c r="NYP187" s="3"/>
      <c r="NYQ187" s="3"/>
      <c r="NYR187" s="3"/>
      <c r="NYS187" s="3"/>
      <c r="NYT187" s="3"/>
      <c r="NYU187" s="3"/>
      <c r="NYV187" s="3"/>
      <c r="NYW187" s="3"/>
      <c r="NYX187" s="3"/>
      <c r="NYY187" s="3"/>
      <c r="NYZ187" s="3"/>
      <c r="NZA187" s="3"/>
      <c r="NZB187" s="3"/>
      <c r="NZC187" s="3"/>
      <c r="NZD187" s="3"/>
      <c r="NZE187" s="3"/>
      <c r="NZF187" s="3"/>
      <c r="NZG187" s="3"/>
      <c r="NZH187" s="3"/>
      <c r="NZI187" s="3"/>
      <c r="NZJ187" s="3"/>
      <c r="NZK187" s="3"/>
      <c r="NZL187" s="3"/>
      <c r="NZM187" s="3"/>
      <c r="NZN187" s="3"/>
      <c r="NZO187" s="3"/>
      <c r="NZP187" s="3"/>
      <c r="NZQ187" s="3"/>
      <c r="NZR187" s="3"/>
      <c r="NZS187" s="3"/>
      <c r="NZT187" s="3"/>
      <c r="NZU187" s="3"/>
      <c r="NZV187" s="3"/>
      <c r="NZW187" s="3"/>
      <c r="NZX187" s="3"/>
      <c r="NZY187" s="3"/>
      <c r="NZZ187" s="3"/>
      <c r="OAA187" s="3"/>
      <c r="OAB187" s="3"/>
      <c r="OAC187" s="3"/>
      <c r="OAD187" s="3"/>
      <c r="OAE187" s="3"/>
      <c r="OAF187" s="3"/>
      <c r="OAG187" s="3"/>
      <c r="OAH187" s="3"/>
      <c r="OAI187" s="3"/>
      <c r="OAJ187" s="3"/>
      <c r="OAK187" s="3"/>
      <c r="OAL187" s="3"/>
      <c r="OAM187" s="3"/>
      <c r="OAN187" s="3"/>
      <c r="OAO187" s="3"/>
      <c r="OAP187" s="3"/>
      <c r="OAQ187" s="3"/>
      <c r="OAR187" s="3"/>
      <c r="OAS187" s="3"/>
      <c r="OAT187" s="3"/>
      <c r="OAU187" s="3"/>
      <c r="OAV187" s="3"/>
      <c r="OAW187" s="3"/>
      <c r="OAX187" s="3"/>
      <c r="OAY187" s="3"/>
      <c r="OAZ187" s="3"/>
      <c r="OBA187" s="3"/>
      <c r="OBB187" s="3"/>
      <c r="OBC187" s="3"/>
      <c r="OBD187" s="3"/>
      <c r="OBE187" s="3"/>
      <c r="OBF187" s="3"/>
      <c r="OBG187" s="3"/>
      <c r="OBH187" s="3"/>
      <c r="OBI187" s="3"/>
      <c r="OBJ187" s="3"/>
      <c r="OBK187" s="3"/>
      <c r="OBL187" s="3"/>
      <c r="OBM187" s="3"/>
      <c r="OBN187" s="3"/>
      <c r="OBO187" s="3"/>
      <c r="OBP187" s="3"/>
      <c r="OBQ187" s="3"/>
      <c r="OBR187" s="3"/>
      <c r="OBS187" s="3"/>
      <c r="OBT187" s="3"/>
      <c r="OBU187" s="3"/>
      <c r="OBV187" s="3"/>
      <c r="OBW187" s="3"/>
      <c r="OBX187" s="3"/>
      <c r="OBY187" s="3"/>
      <c r="OBZ187" s="3"/>
      <c r="OCA187" s="3"/>
      <c r="OCB187" s="3"/>
      <c r="OCC187" s="3"/>
      <c r="OCD187" s="3"/>
      <c r="OCE187" s="3"/>
      <c r="OCF187" s="3"/>
      <c r="OCG187" s="3"/>
      <c r="OCH187" s="3"/>
      <c r="OCI187" s="3"/>
      <c r="OCJ187" s="3"/>
      <c r="OCK187" s="3"/>
      <c r="OCL187" s="3"/>
      <c r="OCM187" s="3"/>
      <c r="OCN187" s="3"/>
      <c r="OCO187" s="3"/>
      <c r="OCP187" s="3"/>
      <c r="OCQ187" s="3"/>
      <c r="OCR187" s="3"/>
      <c r="OCS187" s="3"/>
      <c r="OCT187" s="3"/>
      <c r="OCU187" s="3"/>
      <c r="OCV187" s="3"/>
      <c r="OCW187" s="3"/>
      <c r="OCX187" s="3"/>
      <c r="OCY187" s="3"/>
      <c r="OCZ187" s="3"/>
      <c r="ODA187" s="3"/>
      <c r="ODB187" s="3"/>
      <c r="ODC187" s="3"/>
      <c r="ODD187" s="3"/>
      <c r="ODE187" s="3"/>
      <c r="ODF187" s="3"/>
      <c r="ODG187" s="3"/>
      <c r="ODH187" s="3"/>
      <c r="ODI187" s="3"/>
      <c r="ODJ187" s="3"/>
      <c r="ODK187" s="3"/>
      <c r="ODL187" s="3"/>
      <c r="ODM187" s="3"/>
      <c r="ODN187" s="3"/>
      <c r="ODO187" s="3"/>
      <c r="ODP187" s="3"/>
      <c r="ODQ187" s="3"/>
      <c r="ODR187" s="3"/>
      <c r="ODS187" s="3"/>
      <c r="ODT187" s="3"/>
      <c r="ODU187" s="3"/>
      <c r="ODV187" s="3"/>
      <c r="ODW187" s="3"/>
      <c r="ODX187" s="3"/>
      <c r="ODY187" s="3"/>
      <c r="ODZ187" s="3"/>
      <c r="OEA187" s="3"/>
      <c r="OEB187" s="3"/>
      <c r="OEC187" s="3"/>
      <c r="OED187" s="3"/>
      <c r="OEE187" s="3"/>
      <c r="OEF187" s="3"/>
      <c r="OEG187" s="3"/>
      <c r="OEH187" s="3"/>
      <c r="OEI187" s="3"/>
      <c r="OEJ187" s="3"/>
      <c r="OEK187" s="3"/>
      <c r="OEL187" s="3"/>
      <c r="OEM187" s="3"/>
      <c r="OEN187" s="3"/>
      <c r="OEO187" s="3"/>
      <c r="OEP187" s="3"/>
      <c r="OEQ187" s="3"/>
      <c r="OER187" s="3"/>
      <c r="OES187" s="3"/>
      <c r="OET187" s="3"/>
      <c r="OEU187" s="3"/>
      <c r="OEV187" s="3"/>
      <c r="OEW187" s="3"/>
      <c r="OEX187" s="3"/>
      <c r="OEY187" s="3"/>
      <c r="OEZ187" s="3"/>
      <c r="OFA187" s="3"/>
      <c r="OFB187" s="3"/>
      <c r="OFC187" s="3"/>
      <c r="OFD187" s="3"/>
      <c r="OFE187" s="3"/>
      <c r="OFF187" s="3"/>
      <c r="OFG187" s="3"/>
      <c r="OFH187" s="3"/>
      <c r="OFI187" s="3"/>
      <c r="OFJ187" s="3"/>
      <c r="OFK187" s="3"/>
      <c r="OFL187" s="3"/>
      <c r="OFM187" s="3"/>
      <c r="OFN187" s="3"/>
      <c r="OFO187" s="3"/>
      <c r="OFP187" s="3"/>
      <c r="OFQ187" s="3"/>
      <c r="OFR187" s="3"/>
      <c r="OFS187" s="3"/>
      <c r="OFT187" s="3"/>
      <c r="OFU187" s="3"/>
      <c r="OFV187" s="3"/>
      <c r="OFW187" s="3"/>
      <c r="OFX187" s="3"/>
      <c r="OFY187" s="3"/>
      <c r="OFZ187" s="3"/>
      <c r="OGA187" s="3"/>
      <c r="OGB187" s="3"/>
      <c r="OGC187" s="3"/>
      <c r="OGD187" s="3"/>
      <c r="OGE187" s="3"/>
      <c r="OGF187" s="3"/>
      <c r="OGG187" s="3"/>
      <c r="OGH187" s="3"/>
      <c r="OGI187" s="3"/>
      <c r="OGJ187" s="3"/>
      <c r="OGK187" s="3"/>
      <c r="OGL187" s="3"/>
      <c r="OGM187" s="3"/>
      <c r="OGN187" s="3"/>
      <c r="OGO187" s="3"/>
      <c r="OGP187" s="3"/>
      <c r="OGQ187" s="3"/>
      <c r="OGR187" s="3"/>
      <c r="OGS187" s="3"/>
      <c r="OGT187" s="3"/>
      <c r="OGU187" s="3"/>
      <c r="OGV187" s="3"/>
      <c r="OGW187" s="3"/>
      <c r="OGX187" s="3"/>
      <c r="OGY187" s="3"/>
      <c r="OGZ187" s="3"/>
      <c r="OHA187" s="3"/>
      <c r="OHB187" s="3"/>
      <c r="OHC187" s="3"/>
      <c r="OHD187" s="3"/>
      <c r="OHE187" s="3"/>
      <c r="OHF187" s="3"/>
      <c r="OHG187" s="3"/>
      <c r="OHH187" s="3"/>
      <c r="OHI187" s="3"/>
      <c r="OHJ187" s="3"/>
      <c r="OHK187" s="3"/>
      <c r="OHL187" s="3"/>
      <c r="OHM187" s="3"/>
      <c r="OHN187" s="3"/>
      <c r="OHO187" s="3"/>
      <c r="OHP187" s="3"/>
      <c r="OHQ187" s="3"/>
      <c r="OHR187" s="3"/>
      <c r="OHS187" s="3"/>
      <c r="OHT187" s="3"/>
      <c r="OHU187" s="3"/>
      <c r="OHV187" s="3"/>
      <c r="OHW187" s="3"/>
      <c r="OHX187" s="3"/>
      <c r="OHY187" s="3"/>
      <c r="OHZ187" s="3"/>
      <c r="OIA187" s="3"/>
      <c r="OIB187" s="3"/>
      <c r="OIC187" s="3"/>
      <c r="OID187" s="3"/>
      <c r="OIE187" s="3"/>
      <c r="OIF187" s="3"/>
      <c r="OIG187" s="3"/>
      <c r="OIH187" s="3"/>
      <c r="OII187" s="3"/>
      <c r="OIJ187" s="3"/>
      <c r="OIK187" s="3"/>
      <c r="OIL187" s="3"/>
      <c r="OIM187" s="3"/>
      <c r="OIN187" s="3"/>
      <c r="OIO187" s="3"/>
      <c r="OIP187" s="3"/>
      <c r="OIQ187" s="3"/>
      <c r="OIR187" s="3"/>
      <c r="OIS187" s="3"/>
      <c r="OIT187" s="3"/>
      <c r="OIU187" s="3"/>
      <c r="OIV187" s="3"/>
      <c r="OIW187" s="3"/>
      <c r="OIX187" s="3"/>
      <c r="OIY187" s="3"/>
      <c r="OIZ187" s="3"/>
      <c r="OJA187" s="3"/>
      <c r="OJB187" s="3"/>
      <c r="OJC187" s="3"/>
      <c r="OJD187" s="3"/>
      <c r="OJE187" s="3"/>
      <c r="OJF187" s="3"/>
      <c r="OJG187" s="3"/>
      <c r="OJH187" s="3"/>
      <c r="OJI187" s="3"/>
      <c r="OJJ187" s="3"/>
      <c r="OJK187" s="3"/>
      <c r="OJL187" s="3"/>
      <c r="OJM187" s="3"/>
      <c r="OJN187" s="3"/>
      <c r="OJO187" s="3"/>
      <c r="OJP187" s="3"/>
      <c r="OJQ187" s="3"/>
      <c r="OJR187" s="3"/>
      <c r="OJS187" s="3"/>
      <c r="OJT187" s="3"/>
      <c r="OJU187" s="3"/>
      <c r="OJV187" s="3"/>
      <c r="OJW187" s="3"/>
      <c r="OJX187" s="3"/>
      <c r="OJY187" s="3"/>
      <c r="OJZ187" s="3"/>
      <c r="OKA187" s="3"/>
      <c r="OKB187" s="3"/>
      <c r="OKC187" s="3"/>
      <c r="OKD187" s="3"/>
      <c r="OKE187" s="3"/>
      <c r="OKF187" s="3"/>
      <c r="OKG187" s="3"/>
      <c r="OKH187" s="3"/>
      <c r="OKI187" s="3"/>
      <c r="OKJ187" s="3"/>
      <c r="OKK187" s="3"/>
      <c r="OKL187" s="3"/>
      <c r="OKM187" s="3"/>
      <c r="OKN187" s="3"/>
      <c r="OKO187" s="3"/>
      <c r="OKP187" s="3"/>
      <c r="OKQ187" s="3"/>
      <c r="OKR187" s="3"/>
      <c r="OKS187" s="3"/>
      <c r="OKT187" s="3"/>
      <c r="OKU187" s="3"/>
      <c r="OKV187" s="3"/>
      <c r="OKW187" s="3"/>
      <c r="OKX187" s="3"/>
      <c r="OKY187" s="3"/>
      <c r="OKZ187" s="3"/>
      <c r="OLA187" s="3"/>
      <c r="OLB187" s="3"/>
      <c r="OLC187" s="3"/>
      <c r="OLD187" s="3"/>
      <c r="OLE187" s="3"/>
      <c r="OLF187" s="3"/>
      <c r="OLG187" s="3"/>
      <c r="OLH187" s="3"/>
      <c r="OLI187" s="3"/>
      <c r="OLJ187" s="3"/>
      <c r="OLK187" s="3"/>
      <c r="OLL187" s="3"/>
      <c r="OLM187" s="3"/>
      <c r="OLN187" s="3"/>
      <c r="OLO187" s="3"/>
      <c r="OLP187" s="3"/>
      <c r="OLQ187" s="3"/>
      <c r="OLR187" s="3"/>
      <c r="OLS187" s="3"/>
      <c r="OLT187" s="3"/>
      <c r="OLU187" s="3"/>
      <c r="OLV187" s="3"/>
      <c r="OLW187" s="3"/>
      <c r="OLX187" s="3"/>
      <c r="OLY187" s="3"/>
      <c r="OLZ187" s="3"/>
      <c r="OMA187" s="3"/>
      <c r="OMB187" s="3"/>
      <c r="OMC187" s="3"/>
      <c r="OMD187" s="3"/>
      <c r="OME187" s="3"/>
      <c r="OMF187" s="3"/>
      <c r="OMG187" s="3"/>
      <c r="OMH187" s="3"/>
      <c r="OMI187" s="3"/>
      <c r="OMJ187" s="3"/>
      <c r="OMK187" s="3"/>
      <c r="OML187" s="3"/>
      <c r="OMM187" s="3"/>
      <c r="OMN187" s="3"/>
      <c r="OMO187" s="3"/>
      <c r="OMP187" s="3"/>
      <c r="OMQ187" s="3"/>
      <c r="OMR187" s="3"/>
      <c r="OMS187" s="3"/>
      <c r="OMT187" s="3"/>
      <c r="OMU187" s="3"/>
      <c r="OMV187" s="3"/>
      <c r="OMW187" s="3"/>
      <c r="OMX187" s="3"/>
      <c r="OMY187" s="3"/>
      <c r="OMZ187" s="3"/>
      <c r="ONA187" s="3"/>
      <c r="ONB187" s="3"/>
      <c r="ONC187" s="3"/>
      <c r="OND187" s="3"/>
      <c r="ONE187" s="3"/>
      <c r="ONF187" s="3"/>
      <c r="ONG187" s="3"/>
      <c r="ONH187" s="3"/>
      <c r="ONI187" s="3"/>
      <c r="ONJ187" s="3"/>
      <c r="ONK187" s="3"/>
      <c r="ONL187" s="3"/>
      <c r="ONM187" s="3"/>
      <c r="ONN187" s="3"/>
      <c r="ONO187" s="3"/>
      <c r="ONP187" s="3"/>
      <c r="ONQ187" s="3"/>
      <c r="ONR187" s="3"/>
      <c r="ONS187" s="3"/>
      <c r="ONT187" s="3"/>
      <c r="ONU187" s="3"/>
      <c r="ONV187" s="3"/>
      <c r="ONW187" s="3"/>
      <c r="ONX187" s="3"/>
      <c r="ONY187" s="3"/>
      <c r="ONZ187" s="3"/>
      <c r="OOA187" s="3"/>
      <c r="OOB187" s="3"/>
      <c r="OOC187" s="3"/>
      <c r="OOD187" s="3"/>
      <c r="OOE187" s="3"/>
      <c r="OOF187" s="3"/>
      <c r="OOG187" s="3"/>
      <c r="OOH187" s="3"/>
      <c r="OOI187" s="3"/>
      <c r="OOJ187" s="3"/>
      <c r="OOK187" s="3"/>
      <c r="OOL187" s="3"/>
      <c r="OOM187" s="3"/>
      <c r="OON187" s="3"/>
      <c r="OOO187" s="3"/>
      <c r="OOP187" s="3"/>
      <c r="OOQ187" s="3"/>
      <c r="OOR187" s="3"/>
      <c r="OOS187" s="3"/>
      <c r="OOT187" s="3"/>
      <c r="OOU187" s="3"/>
      <c r="OOV187" s="3"/>
      <c r="OOW187" s="3"/>
      <c r="OOX187" s="3"/>
      <c r="OOY187" s="3"/>
      <c r="OOZ187" s="3"/>
      <c r="OPA187" s="3"/>
      <c r="OPB187" s="3"/>
      <c r="OPC187" s="3"/>
      <c r="OPD187" s="3"/>
      <c r="OPE187" s="3"/>
      <c r="OPF187" s="3"/>
      <c r="OPG187" s="3"/>
      <c r="OPH187" s="3"/>
      <c r="OPI187" s="3"/>
      <c r="OPJ187" s="3"/>
      <c r="OPK187" s="3"/>
      <c r="OPL187" s="3"/>
      <c r="OPM187" s="3"/>
      <c r="OPN187" s="3"/>
      <c r="OPO187" s="3"/>
      <c r="OPP187" s="3"/>
      <c r="OPQ187" s="3"/>
      <c r="OPR187" s="3"/>
      <c r="OPS187" s="3"/>
      <c r="OPT187" s="3"/>
      <c r="OPU187" s="3"/>
      <c r="OPV187" s="3"/>
      <c r="OPW187" s="3"/>
      <c r="OPX187" s="3"/>
      <c r="OPY187" s="3"/>
      <c r="OPZ187" s="3"/>
      <c r="OQA187" s="3"/>
      <c r="OQB187" s="3"/>
      <c r="OQC187" s="3"/>
      <c r="OQD187" s="3"/>
      <c r="OQE187" s="3"/>
      <c r="OQF187" s="3"/>
      <c r="OQG187" s="3"/>
      <c r="OQH187" s="3"/>
      <c r="OQI187" s="3"/>
      <c r="OQJ187" s="3"/>
      <c r="OQK187" s="3"/>
      <c r="OQL187" s="3"/>
      <c r="OQM187" s="3"/>
      <c r="OQN187" s="3"/>
      <c r="OQO187" s="3"/>
      <c r="OQP187" s="3"/>
      <c r="OQQ187" s="3"/>
      <c r="OQR187" s="3"/>
      <c r="OQS187" s="3"/>
      <c r="OQT187" s="3"/>
      <c r="OQU187" s="3"/>
      <c r="OQV187" s="3"/>
      <c r="OQW187" s="3"/>
      <c r="OQX187" s="3"/>
      <c r="OQY187" s="3"/>
      <c r="OQZ187" s="3"/>
      <c r="ORA187" s="3"/>
      <c r="ORB187" s="3"/>
      <c r="ORC187" s="3"/>
      <c r="ORD187" s="3"/>
      <c r="ORE187" s="3"/>
      <c r="ORF187" s="3"/>
      <c r="ORG187" s="3"/>
      <c r="ORH187" s="3"/>
      <c r="ORI187" s="3"/>
      <c r="ORJ187" s="3"/>
      <c r="ORK187" s="3"/>
      <c r="ORL187" s="3"/>
      <c r="ORM187" s="3"/>
      <c r="ORN187" s="3"/>
      <c r="ORO187" s="3"/>
      <c r="ORP187" s="3"/>
      <c r="ORQ187" s="3"/>
      <c r="ORR187" s="3"/>
      <c r="ORS187" s="3"/>
      <c r="ORT187" s="3"/>
      <c r="ORU187" s="3"/>
      <c r="ORV187" s="3"/>
      <c r="ORW187" s="3"/>
      <c r="ORX187" s="3"/>
      <c r="ORY187" s="3"/>
      <c r="ORZ187" s="3"/>
      <c r="OSA187" s="3"/>
      <c r="OSB187" s="3"/>
      <c r="OSC187" s="3"/>
      <c r="OSD187" s="3"/>
      <c r="OSE187" s="3"/>
      <c r="OSF187" s="3"/>
      <c r="OSG187" s="3"/>
      <c r="OSH187" s="3"/>
      <c r="OSI187" s="3"/>
      <c r="OSJ187" s="3"/>
      <c r="OSK187" s="3"/>
      <c r="OSL187" s="3"/>
      <c r="OSM187" s="3"/>
      <c r="OSN187" s="3"/>
      <c r="OSO187" s="3"/>
      <c r="OSP187" s="3"/>
      <c r="OSQ187" s="3"/>
      <c r="OSR187" s="3"/>
      <c r="OSS187" s="3"/>
      <c r="OST187" s="3"/>
      <c r="OSU187" s="3"/>
      <c r="OSV187" s="3"/>
      <c r="OSW187" s="3"/>
      <c r="OSX187" s="3"/>
      <c r="OSY187" s="3"/>
      <c r="OSZ187" s="3"/>
      <c r="OTA187" s="3"/>
      <c r="OTB187" s="3"/>
      <c r="OTC187" s="3"/>
      <c r="OTD187" s="3"/>
      <c r="OTE187" s="3"/>
      <c r="OTF187" s="3"/>
      <c r="OTG187" s="3"/>
      <c r="OTH187" s="3"/>
      <c r="OTI187" s="3"/>
      <c r="OTJ187" s="3"/>
      <c r="OTK187" s="3"/>
      <c r="OTL187" s="3"/>
      <c r="OTM187" s="3"/>
      <c r="OTN187" s="3"/>
      <c r="OTO187" s="3"/>
      <c r="OTP187" s="3"/>
      <c r="OTQ187" s="3"/>
      <c r="OTR187" s="3"/>
      <c r="OTS187" s="3"/>
      <c r="OTT187" s="3"/>
      <c r="OTU187" s="3"/>
      <c r="OTV187" s="3"/>
      <c r="OTW187" s="3"/>
      <c r="OTX187" s="3"/>
      <c r="OTY187" s="3"/>
      <c r="OTZ187" s="3"/>
      <c r="OUA187" s="3"/>
      <c r="OUB187" s="3"/>
      <c r="OUC187" s="3"/>
      <c r="OUD187" s="3"/>
      <c r="OUE187" s="3"/>
      <c r="OUF187" s="3"/>
      <c r="OUG187" s="3"/>
      <c r="OUH187" s="3"/>
      <c r="OUI187" s="3"/>
      <c r="OUJ187" s="3"/>
      <c r="OUK187" s="3"/>
      <c r="OUL187" s="3"/>
      <c r="OUM187" s="3"/>
      <c r="OUN187" s="3"/>
      <c r="OUO187" s="3"/>
      <c r="OUP187" s="3"/>
      <c r="OUQ187" s="3"/>
      <c r="OUR187" s="3"/>
      <c r="OUS187" s="3"/>
      <c r="OUT187" s="3"/>
      <c r="OUU187" s="3"/>
      <c r="OUV187" s="3"/>
      <c r="OUW187" s="3"/>
      <c r="OUX187" s="3"/>
      <c r="OUY187" s="3"/>
      <c r="OUZ187" s="3"/>
      <c r="OVA187" s="3"/>
      <c r="OVB187" s="3"/>
      <c r="OVC187" s="3"/>
      <c r="OVD187" s="3"/>
      <c r="OVE187" s="3"/>
      <c r="OVF187" s="3"/>
      <c r="OVG187" s="3"/>
      <c r="OVH187" s="3"/>
      <c r="OVI187" s="3"/>
      <c r="OVJ187" s="3"/>
      <c r="OVK187" s="3"/>
      <c r="OVL187" s="3"/>
      <c r="OVM187" s="3"/>
      <c r="OVN187" s="3"/>
      <c r="OVO187" s="3"/>
      <c r="OVP187" s="3"/>
      <c r="OVQ187" s="3"/>
      <c r="OVR187" s="3"/>
      <c r="OVS187" s="3"/>
      <c r="OVT187" s="3"/>
      <c r="OVU187" s="3"/>
      <c r="OVV187" s="3"/>
      <c r="OVW187" s="3"/>
      <c r="OVX187" s="3"/>
      <c r="OVY187" s="3"/>
      <c r="OVZ187" s="3"/>
      <c r="OWA187" s="3"/>
      <c r="OWB187" s="3"/>
      <c r="OWC187" s="3"/>
      <c r="OWD187" s="3"/>
      <c r="OWE187" s="3"/>
      <c r="OWF187" s="3"/>
      <c r="OWG187" s="3"/>
      <c r="OWH187" s="3"/>
      <c r="OWI187" s="3"/>
      <c r="OWJ187" s="3"/>
      <c r="OWK187" s="3"/>
      <c r="OWL187" s="3"/>
      <c r="OWM187" s="3"/>
      <c r="OWN187" s="3"/>
      <c r="OWO187" s="3"/>
      <c r="OWP187" s="3"/>
      <c r="OWQ187" s="3"/>
      <c r="OWR187" s="3"/>
      <c r="OWS187" s="3"/>
      <c r="OWT187" s="3"/>
      <c r="OWU187" s="3"/>
      <c r="OWV187" s="3"/>
      <c r="OWW187" s="3"/>
      <c r="OWX187" s="3"/>
      <c r="OWY187" s="3"/>
      <c r="OWZ187" s="3"/>
      <c r="OXA187" s="3"/>
      <c r="OXB187" s="3"/>
      <c r="OXC187" s="3"/>
      <c r="OXD187" s="3"/>
      <c r="OXE187" s="3"/>
      <c r="OXF187" s="3"/>
      <c r="OXG187" s="3"/>
      <c r="OXH187" s="3"/>
      <c r="OXI187" s="3"/>
      <c r="OXJ187" s="3"/>
      <c r="OXK187" s="3"/>
      <c r="OXL187" s="3"/>
      <c r="OXM187" s="3"/>
      <c r="OXN187" s="3"/>
      <c r="OXO187" s="3"/>
      <c r="OXP187" s="3"/>
      <c r="OXQ187" s="3"/>
      <c r="OXR187" s="3"/>
      <c r="OXS187" s="3"/>
      <c r="OXT187" s="3"/>
      <c r="OXU187" s="3"/>
      <c r="OXV187" s="3"/>
      <c r="OXW187" s="3"/>
      <c r="OXX187" s="3"/>
      <c r="OXY187" s="3"/>
      <c r="OXZ187" s="3"/>
      <c r="OYA187" s="3"/>
      <c r="OYB187" s="3"/>
      <c r="OYC187" s="3"/>
      <c r="OYD187" s="3"/>
      <c r="OYE187" s="3"/>
      <c r="OYF187" s="3"/>
      <c r="OYG187" s="3"/>
      <c r="OYH187" s="3"/>
      <c r="OYI187" s="3"/>
      <c r="OYJ187" s="3"/>
      <c r="OYK187" s="3"/>
      <c r="OYL187" s="3"/>
      <c r="OYM187" s="3"/>
      <c r="OYN187" s="3"/>
      <c r="OYO187" s="3"/>
      <c r="OYP187" s="3"/>
      <c r="OYQ187" s="3"/>
      <c r="OYR187" s="3"/>
      <c r="OYS187" s="3"/>
      <c r="OYT187" s="3"/>
      <c r="OYU187" s="3"/>
      <c r="OYV187" s="3"/>
      <c r="OYW187" s="3"/>
      <c r="OYX187" s="3"/>
      <c r="OYY187" s="3"/>
      <c r="OYZ187" s="3"/>
      <c r="OZA187" s="3"/>
      <c r="OZB187" s="3"/>
      <c r="OZC187" s="3"/>
      <c r="OZD187" s="3"/>
      <c r="OZE187" s="3"/>
      <c r="OZF187" s="3"/>
      <c r="OZG187" s="3"/>
      <c r="OZH187" s="3"/>
      <c r="OZI187" s="3"/>
      <c r="OZJ187" s="3"/>
      <c r="OZK187" s="3"/>
      <c r="OZL187" s="3"/>
      <c r="OZM187" s="3"/>
      <c r="OZN187" s="3"/>
      <c r="OZO187" s="3"/>
      <c r="OZP187" s="3"/>
      <c r="OZQ187" s="3"/>
      <c r="OZR187" s="3"/>
      <c r="OZS187" s="3"/>
      <c r="OZT187" s="3"/>
      <c r="OZU187" s="3"/>
      <c r="OZV187" s="3"/>
      <c r="OZW187" s="3"/>
      <c r="OZX187" s="3"/>
      <c r="OZY187" s="3"/>
      <c r="OZZ187" s="3"/>
      <c r="PAA187" s="3"/>
      <c r="PAB187" s="3"/>
      <c r="PAC187" s="3"/>
      <c r="PAD187" s="3"/>
      <c r="PAE187" s="3"/>
      <c r="PAF187" s="3"/>
      <c r="PAG187" s="3"/>
      <c r="PAH187" s="3"/>
      <c r="PAI187" s="3"/>
      <c r="PAJ187" s="3"/>
      <c r="PAK187" s="3"/>
      <c r="PAL187" s="3"/>
      <c r="PAM187" s="3"/>
      <c r="PAN187" s="3"/>
      <c r="PAO187" s="3"/>
      <c r="PAP187" s="3"/>
      <c r="PAQ187" s="3"/>
      <c r="PAR187" s="3"/>
      <c r="PAS187" s="3"/>
      <c r="PAT187" s="3"/>
      <c r="PAU187" s="3"/>
      <c r="PAV187" s="3"/>
      <c r="PAW187" s="3"/>
      <c r="PAX187" s="3"/>
      <c r="PAY187" s="3"/>
      <c r="PAZ187" s="3"/>
      <c r="PBA187" s="3"/>
      <c r="PBB187" s="3"/>
      <c r="PBC187" s="3"/>
      <c r="PBD187" s="3"/>
      <c r="PBE187" s="3"/>
      <c r="PBF187" s="3"/>
      <c r="PBG187" s="3"/>
      <c r="PBH187" s="3"/>
      <c r="PBI187" s="3"/>
      <c r="PBJ187" s="3"/>
      <c r="PBK187" s="3"/>
      <c r="PBL187" s="3"/>
      <c r="PBM187" s="3"/>
      <c r="PBN187" s="3"/>
      <c r="PBO187" s="3"/>
      <c r="PBP187" s="3"/>
      <c r="PBQ187" s="3"/>
      <c r="PBR187" s="3"/>
      <c r="PBS187" s="3"/>
      <c r="PBT187" s="3"/>
      <c r="PBU187" s="3"/>
      <c r="PBV187" s="3"/>
      <c r="PBW187" s="3"/>
      <c r="PBX187" s="3"/>
      <c r="PBY187" s="3"/>
      <c r="PBZ187" s="3"/>
      <c r="PCA187" s="3"/>
      <c r="PCB187" s="3"/>
      <c r="PCC187" s="3"/>
      <c r="PCD187" s="3"/>
      <c r="PCE187" s="3"/>
      <c r="PCF187" s="3"/>
      <c r="PCG187" s="3"/>
      <c r="PCH187" s="3"/>
      <c r="PCI187" s="3"/>
      <c r="PCJ187" s="3"/>
      <c r="PCK187" s="3"/>
      <c r="PCL187" s="3"/>
      <c r="PCM187" s="3"/>
      <c r="PCN187" s="3"/>
      <c r="PCO187" s="3"/>
      <c r="PCP187" s="3"/>
      <c r="PCQ187" s="3"/>
      <c r="PCR187" s="3"/>
      <c r="PCS187" s="3"/>
      <c r="PCT187" s="3"/>
      <c r="PCU187" s="3"/>
      <c r="PCV187" s="3"/>
      <c r="PCW187" s="3"/>
      <c r="PCX187" s="3"/>
      <c r="PCY187" s="3"/>
      <c r="PCZ187" s="3"/>
      <c r="PDA187" s="3"/>
      <c r="PDB187" s="3"/>
      <c r="PDC187" s="3"/>
      <c r="PDD187" s="3"/>
      <c r="PDE187" s="3"/>
      <c r="PDF187" s="3"/>
      <c r="PDG187" s="3"/>
      <c r="PDH187" s="3"/>
      <c r="PDI187" s="3"/>
      <c r="PDJ187" s="3"/>
      <c r="PDK187" s="3"/>
      <c r="PDL187" s="3"/>
      <c r="PDM187" s="3"/>
      <c r="PDN187" s="3"/>
      <c r="PDO187" s="3"/>
      <c r="PDP187" s="3"/>
      <c r="PDQ187" s="3"/>
      <c r="PDR187" s="3"/>
      <c r="PDS187" s="3"/>
      <c r="PDT187" s="3"/>
      <c r="PDU187" s="3"/>
      <c r="PDV187" s="3"/>
      <c r="PDW187" s="3"/>
      <c r="PDX187" s="3"/>
      <c r="PDY187" s="3"/>
      <c r="PDZ187" s="3"/>
      <c r="PEA187" s="3"/>
      <c r="PEB187" s="3"/>
      <c r="PEC187" s="3"/>
      <c r="PED187" s="3"/>
      <c r="PEE187" s="3"/>
      <c r="PEF187" s="3"/>
      <c r="PEG187" s="3"/>
      <c r="PEH187" s="3"/>
      <c r="PEI187" s="3"/>
      <c r="PEJ187" s="3"/>
      <c r="PEK187" s="3"/>
      <c r="PEL187" s="3"/>
      <c r="PEM187" s="3"/>
      <c r="PEN187" s="3"/>
      <c r="PEO187" s="3"/>
      <c r="PEP187" s="3"/>
      <c r="PEQ187" s="3"/>
      <c r="PER187" s="3"/>
      <c r="PES187" s="3"/>
      <c r="PET187" s="3"/>
      <c r="PEU187" s="3"/>
      <c r="PEV187" s="3"/>
      <c r="PEW187" s="3"/>
      <c r="PEX187" s="3"/>
      <c r="PEY187" s="3"/>
      <c r="PEZ187" s="3"/>
      <c r="PFA187" s="3"/>
      <c r="PFB187" s="3"/>
      <c r="PFC187" s="3"/>
      <c r="PFD187" s="3"/>
      <c r="PFE187" s="3"/>
      <c r="PFF187" s="3"/>
      <c r="PFG187" s="3"/>
      <c r="PFH187" s="3"/>
      <c r="PFI187" s="3"/>
      <c r="PFJ187" s="3"/>
      <c r="PFK187" s="3"/>
      <c r="PFL187" s="3"/>
      <c r="PFM187" s="3"/>
      <c r="PFN187" s="3"/>
      <c r="PFO187" s="3"/>
      <c r="PFP187" s="3"/>
      <c r="PFQ187" s="3"/>
      <c r="PFR187" s="3"/>
      <c r="PFS187" s="3"/>
      <c r="PFT187" s="3"/>
      <c r="PFU187" s="3"/>
      <c r="PFV187" s="3"/>
      <c r="PFW187" s="3"/>
      <c r="PFX187" s="3"/>
      <c r="PFY187" s="3"/>
      <c r="PFZ187" s="3"/>
      <c r="PGA187" s="3"/>
      <c r="PGB187" s="3"/>
      <c r="PGC187" s="3"/>
      <c r="PGD187" s="3"/>
      <c r="PGE187" s="3"/>
      <c r="PGF187" s="3"/>
      <c r="PGG187" s="3"/>
      <c r="PGH187" s="3"/>
      <c r="PGI187" s="3"/>
      <c r="PGJ187" s="3"/>
      <c r="PGK187" s="3"/>
      <c r="PGL187" s="3"/>
      <c r="PGM187" s="3"/>
      <c r="PGN187" s="3"/>
      <c r="PGO187" s="3"/>
      <c r="PGP187" s="3"/>
      <c r="PGQ187" s="3"/>
      <c r="PGR187" s="3"/>
      <c r="PGS187" s="3"/>
      <c r="PGT187" s="3"/>
      <c r="PGU187" s="3"/>
      <c r="PGV187" s="3"/>
      <c r="PGW187" s="3"/>
      <c r="PGX187" s="3"/>
      <c r="PGY187" s="3"/>
      <c r="PGZ187" s="3"/>
      <c r="PHA187" s="3"/>
      <c r="PHB187" s="3"/>
      <c r="PHC187" s="3"/>
      <c r="PHD187" s="3"/>
      <c r="PHE187" s="3"/>
      <c r="PHF187" s="3"/>
      <c r="PHG187" s="3"/>
      <c r="PHH187" s="3"/>
      <c r="PHI187" s="3"/>
      <c r="PHJ187" s="3"/>
      <c r="PHK187" s="3"/>
      <c r="PHL187" s="3"/>
      <c r="PHM187" s="3"/>
      <c r="PHN187" s="3"/>
      <c r="PHO187" s="3"/>
      <c r="PHP187" s="3"/>
      <c r="PHQ187" s="3"/>
      <c r="PHR187" s="3"/>
      <c r="PHS187" s="3"/>
      <c r="PHT187" s="3"/>
      <c r="PHU187" s="3"/>
      <c r="PHV187" s="3"/>
      <c r="PHW187" s="3"/>
      <c r="PHX187" s="3"/>
      <c r="PHY187" s="3"/>
      <c r="PHZ187" s="3"/>
      <c r="PIA187" s="3"/>
      <c r="PIB187" s="3"/>
      <c r="PIC187" s="3"/>
      <c r="PID187" s="3"/>
      <c r="PIE187" s="3"/>
      <c r="PIF187" s="3"/>
      <c r="PIG187" s="3"/>
      <c r="PIH187" s="3"/>
      <c r="PII187" s="3"/>
      <c r="PIJ187" s="3"/>
      <c r="PIK187" s="3"/>
      <c r="PIL187" s="3"/>
      <c r="PIM187" s="3"/>
      <c r="PIN187" s="3"/>
      <c r="PIO187" s="3"/>
      <c r="PIP187" s="3"/>
      <c r="PIQ187" s="3"/>
      <c r="PIR187" s="3"/>
      <c r="PIS187" s="3"/>
      <c r="PIT187" s="3"/>
      <c r="PIU187" s="3"/>
      <c r="PIV187" s="3"/>
      <c r="PIW187" s="3"/>
      <c r="PIX187" s="3"/>
      <c r="PIY187" s="3"/>
      <c r="PIZ187" s="3"/>
      <c r="PJA187" s="3"/>
      <c r="PJB187" s="3"/>
      <c r="PJC187" s="3"/>
      <c r="PJD187" s="3"/>
      <c r="PJE187" s="3"/>
      <c r="PJF187" s="3"/>
      <c r="PJG187" s="3"/>
      <c r="PJH187" s="3"/>
      <c r="PJI187" s="3"/>
      <c r="PJJ187" s="3"/>
      <c r="PJK187" s="3"/>
      <c r="PJL187" s="3"/>
      <c r="PJM187" s="3"/>
      <c r="PJN187" s="3"/>
      <c r="PJO187" s="3"/>
      <c r="PJP187" s="3"/>
      <c r="PJQ187" s="3"/>
      <c r="PJR187" s="3"/>
      <c r="PJS187" s="3"/>
      <c r="PJT187" s="3"/>
      <c r="PJU187" s="3"/>
      <c r="PJV187" s="3"/>
      <c r="PJW187" s="3"/>
      <c r="PJX187" s="3"/>
      <c r="PJY187" s="3"/>
      <c r="PJZ187" s="3"/>
      <c r="PKA187" s="3"/>
      <c r="PKB187" s="3"/>
      <c r="PKC187" s="3"/>
      <c r="PKD187" s="3"/>
      <c r="PKE187" s="3"/>
      <c r="PKF187" s="3"/>
      <c r="PKG187" s="3"/>
      <c r="PKH187" s="3"/>
      <c r="PKI187" s="3"/>
      <c r="PKJ187" s="3"/>
      <c r="PKK187" s="3"/>
      <c r="PKL187" s="3"/>
      <c r="PKM187" s="3"/>
      <c r="PKN187" s="3"/>
      <c r="PKO187" s="3"/>
      <c r="PKP187" s="3"/>
      <c r="PKQ187" s="3"/>
      <c r="PKR187" s="3"/>
      <c r="PKS187" s="3"/>
      <c r="PKT187" s="3"/>
      <c r="PKU187" s="3"/>
      <c r="PKV187" s="3"/>
      <c r="PKW187" s="3"/>
      <c r="PKX187" s="3"/>
      <c r="PKY187" s="3"/>
      <c r="PKZ187" s="3"/>
      <c r="PLA187" s="3"/>
      <c r="PLB187" s="3"/>
      <c r="PLC187" s="3"/>
      <c r="PLD187" s="3"/>
      <c r="PLE187" s="3"/>
      <c r="PLF187" s="3"/>
      <c r="PLG187" s="3"/>
      <c r="PLH187" s="3"/>
      <c r="PLI187" s="3"/>
      <c r="PLJ187" s="3"/>
      <c r="PLK187" s="3"/>
      <c r="PLL187" s="3"/>
      <c r="PLM187" s="3"/>
      <c r="PLN187" s="3"/>
      <c r="PLO187" s="3"/>
      <c r="PLP187" s="3"/>
      <c r="PLQ187" s="3"/>
      <c r="PLR187" s="3"/>
      <c r="PLS187" s="3"/>
      <c r="PLT187" s="3"/>
      <c r="PLU187" s="3"/>
      <c r="PLV187" s="3"/>
      <c r="PLW187" s="3"/>
      <c r="PLX187" s="3"/>
      <c r="PLY187" s="3"/>
      <c r="PLZ187" s="3"/>
      <c r="PMA187" s="3"/>
      <c r="PMB187" s="3"/>
      <c r="PMC187" s="3"/>
      <c r="PMD187" s="3"/>
      <c r="PME187" s="3"/>
      <c r="PMF187" s="3"/>
      <c r="PMG187" s="3"/>
      <c r="PMH187" s="3"/>
      <c r="PMI187" s="3"/>
      <c r="PMJ187" s="3"/>
      <c r="PMK187" s="3"/>
      <c r="PML187" s="3"/>
      <c r="PMM187" s="3"/>
      <c r="PMN187" s="3"/>
      <c r="PMO187" s="3"/>
      <c r="PMP187" s="3"/>
      <c r="PMQ187" s="3"/>
      <c r="PMR187" s="3"/>
      <c r="PMS187" s="3"/>
      <c r="PMT187" s="3"/>
      <c r="PMU187" s="3"/>
      <c r="PMV187" s="3"/>
      <c r="PMW187" s="3"/>
      <c r="PMX187" s="3"/>
      <c r="PMY187" s="3"/>
      <c r="PMZ187" s="3"/>
      <c r="PNA187" s="3"/>
      <c r="PNB187" s="3"/>
      <c r="PNC187" s="3"/>
      <c r="PND187" s="3"/>
      <c r="PNE187" s="3"/>
      <c r="PNF187" s="3"/>
      <c r="PNG187" s="3"/>
      <c r="PNH187" s="3"/>
      <c r="PNI187" s="3"/>
      <c r="PNJ187" s="3"/>
      <c r="PNK187" s="3"/>
      <c r="PNL187" s="3"/>
      <c r="PNM187" s="3"/>
      <c r="PNN187" s="3"/>
      <c r="PNO187" s="3"/>
      <c r="PNP187" s="3"/>
      <c r="PNQ187" s="3"/>
      <c r="PNR187" s="3"/>
      <c r="PNS187" s="3"/>
      <c r="PNT187" s="3"/>
      <c r="PNU187" s="3"/>
      <c r="PNV187" s="3"/>
      <c r="PNW187" s="3"/>
      <c r="PNX187" s="3"/>
      <c r="PNY187" s="3"/>
      <c r="PNZ187" s="3"/>
      <c r="POA187" s="3"/>
      <c r="POB187" s="3"/>
      <c r="POC187" s="3"/>
      <c r="POD187" s="3"/>
      <c r="POE187" s="3"/>
      <c r="POF187" s="3"/>
      <c r="POG187" s="3"/>
      <c r="POH187" s="3"/>
      <c r="POI187" s="3"/>
      <c r="POJ187" s="3"/>
      <c r="POK187" s="3"/>
      <c r="POL187" s="3"/>
      <c r="POM187" s="3"/>
      <c r="PON187" s="3"/>
      <c r="POO187" s="3"/>
      <c r="POP187" s="3"/>
      <c r="POQ187" s="3"/>
      <c r="POR187" s="3"/>
      <c r="POS187" s="3"/>
      <c r="POT187" s="3"/>
      <c r="POU187" s="3"/>
      <c r="POV187" s="3"/>
      <c r="POW187" s="3"/>
      <c r="POX187" s="3"/>
      <c r="POY187" s="3"/>
      <c r="POZ187" s="3"/>
      <c r="PPA187" s="3"/>
      <c r="PPB187" s="3"/>
      <c r="PPC187" s="3"/>
      <c r="PPD187" s="3"/>
      <c r="PPE187" s="3"/>
      <c r="PPF187" s="3"/>
      <c r="PPG187" s="3"/>
      <c r="PPH187" s="3"/>
      <c r="PPI187" s="3"/>
      <c r="PPJ187" s="3"/>
      <c r="PPK187" s="3"/>
      <c r="PPL187" s="3"/>
      <c r="PPM187" s="3"/>
      <c r="PPN187" s="3"/>
      <c r="PPO187" s="3"/>
      <c r="PPP187" s="3"/>
      <c r="PPQ187" s="3"/>
      <c r="PPR187" s="3"/>
      <c r="PPS187" s="3"/>
      <c r="PPT187" s="3"/>
      <c r="PPU187" s="3"/>
      <c r="PPV187" s="3"/>
      <c r="PPW187" s="3"/>
      <c r="PPX187" s="3"/>
      <c r="PPY187" s="3"/>
      <c r="PPZ187" s="3"/>
      <c r="PQA187" s="3"/>
      <c r="PQB187" s="3"/>
      <c r="PQC187" s="3"/>
      <c r="PQD187" s="3"/>
      <c r="PQE187" s="3"/>
      <c r="PQF187" s="3"/>
      <c r="PQG187" s="3"/>
      <c r="PQH187" s="3"/>
      <c r="PQI187" s="3"/>
      <c r="PQJ187" s="3"/>
      <c r="PQK187" s="3"/>
      <c r="PQL187" s="3"/>
      <c r="PQM187" s="3"/>
      <c r="PQN187" s="3"/>
      <c r="PQO187" s="3"/>
      <c r="PQP187" s="3"/>
      <c r="PQQ187" s="3"/>
      <c r="PQR187" s="3"/>
      <c r="PQS187" s="3"/>
      <c r="PQT187" s="3"/>
      <c r="PQU187" s="3"/>
      <c r="PQV187" s="3"/>
      <c r="PQW187" s="3"/>
      <c r="PQX187" s="3"/>
      <c r="PQY187" s="3"/>
      <c r="PQZ187" s="3"/>
      <c r="PRA187" s="3"/>
      <c r="PRB187" s="3"/>
      <c r="PRC187" s="3"/>
      <c r="PRD187" s="3"/>
      <c r="PRE187" s="3"/>
      <c r="PRF187" s="3"/>
      <c r="PRG187" s="3"/>
      <c r="PRH187" s="3"/>
      <c r="PRI187" s="3"/>
      <c r="PRJ187" s="3"/>
      <c r="PRK187" s="3"/>
      <c r="PRL187" s="3"/>
      <c r="PRM187" s="3"/>
      <c r="PRN187" s="3"/>
      <c r="PRO187" s="3"/>
      <c r="PRP187" s="3"/>
      <c r="PRQ187" s="3"/>
      <c r="PRR187" s="3"/>
      <c r="PRS187" s="3"/>
      <c r="PRT187" s="3"/>
      <c r="PRU187" s="3"/>
      <c r="PRV187" s="3"/>
      <c r="PRW187" s="3"/>
      <c r="PRX187" s="3"/>
      <c r="PRY187" s="3"/>
      <c r="PRZ187" s="3"/>
      <c r="PSA187" s="3"/>
      <c r="PSB187" s="3"/>
      <c r="PSC187" s="3"/>
      <c r="PSD187" s="3"/>
      <c r="PSE187" s="3"/>
      <c r="PSF187" s="3"/>
      <c r="PSG187" s="3"/>
      <c r="PSH187" s="3"/>
      <c r="PSI187" s="3"/>
      <c r="PSJ187" s="3"/>
      <c r="PSK187" s="3"/>
      <c r="PSL187" s="3"/>
      <c r="PSM187" s="3"/>
      <c r="PSN187" s="3"/>
      <c r="PSO187" s="3"/>
      <c r="PSP187" s="3"/>
      <c r="PSQ187" s="3"/>
      <c r="PSR187" s="3"/>
      <c r="PSS187" s="3"/>
      <c r="PST187" s="3"/>
      <c r="PSU187" s="3"/>
      <c r="PSV187" s="3"/>
      <c r="PSW187" s="3"/>
      <c r="PSX187" s="3"/>
      <c r="PSY187" s="3"/>
      <c r="PSZ187" s="3"/>
      <c r="PTA187" s="3"/>
      <c r="PTB187" s="3"/>
      <c r="PTC187" s="3"/>
      <c r="PTD187" s="3"/>
      <c r="PTE187" s="3"/>
      <c r="PTF187" s="3"/>
      <c r="PTG187" s="3"/>
      <c r="PTH187" s="3"/>
      <c r="PTI187" s="3"/>
      <c r="PTJ187" s="3"/>
      <c r="PTK187" s="3"/>
      <c r="PTL187" s="3"/>
      <c r="PTM187" s="3"/>
      <c r="PTN187" s="3"/>
      <c r="PTO187" s="3"/>
      <c r="PTP187" s="3"/>
      <c r="PTQ187" s="3"/>
      <c r="PTR187" s="3"/>
      <c r="PTS187" s="3"/>
      <c r="PTT187" s="3"/>
      <c r="PTU187" s="3"/>
      <c r="PTV187" s="3"/>
      <c r="PTW187" s="3"/>
      <c r="PTX187" s="3"/>
      <c r="PTY187" s="3"/>
      <c r="PTZ187" s="3"/>
      <c r="PUA187" s="3"/>
      <c r="PUB187" s="3"/>
      <c r="PUC187" s="3"/>
      <c r="PUD187" s="3"/>
      <c r="PUE187" s="3"/>
      <c r="PUF187" s="3"/>
      <c r="PUG187" s="3"/>
      <c r="PUH187" s="3"/>
      <c r="PUI187" s="3"/>
      <c r="PUJ187" s="3"/>
      <c r="PUK187" s="3"/>
      <c r="PUL187" s="3"/>
      <c r="PUM187" s="3"/>
      <c r="PUN187" s="3"/>
      <c r="PUO187" s="3"/>
      <c r="PUP187" s="3"/>
      <c r="PUQ187" s="3"/>
      <c r="PUR187" s="3"/>
      <c r="PUS187" s="3"/>
      <c r="PUT187" s="3"/>
      <c r="PUU187" s="3"/>
      <c r="PUV187" s="3"/>
      <c r="PUW187" s="3"/>
      <c r="PUX187" s="3"/>
      <c r="PUY187" s="3"/>
      <c r="PUZ187" s="3"/>
      <c r="PVA187" s="3"/>
      <c r="PVB187" s="3"/>
      <c r="PVC187" s="3"/>
      <c r="PVD187" s="3"/>
      <c r="PVE187" s="3"/>
      <c r="PVF187" s="3"/>
      <c r="PVG187" s="3"/>
      <c r="PVH187" s="3"/>
      <c r="PVI187" s="3"/>
      <c r="PVJ187" s="3"/>
      <c r="PVK187" s="3"/>
      <c r="PVL187" s="3"/>
      <c r="PVM187" s="3"/>
      <c r="PVN187" s="3"/>
      <c r="PVO187" s="3"/>
      <c r="PVP187" s="3"/>
      <c r="PVQ187" s="3"/>
      <c r="PVR187" s="3"/>
      <c r="PVS187" s="3"/>
      <c r="PVT187" s="3"/>
      <c r="PVU187" s="3"/>
      <c r="PVV187" s="3"/>
      <c r="PVW187" s="3"/>
      <c r="PVX187" s="3"/>
      <c r="PVY187" s="3"/>
      <c r="PVZ187" s="3"/>
      <c r="PWA187" s="3"/>
      <c r="PWB187" s="3"/>
      <c r="PWC187" s="3"/>
      <c r="PWD187" s="3"/>
      <c r="PWE187" s="3"/>
      <c r="PWF187" s="3"/>
      <c r="PWG187" s="3"/>
      <c r="PWH187" s="3"/>
      <c r="PWI187" s="3"/>
      <c r="PWJ187" s="3"/>
      <c r="PWK187" s="3"/>
      <c r="PWL187" s="3"/>
      <c r="PWM187" s="3"/>
      <c r="PWN187" s="3"/>
      <c r="PWO187" s="3"/>
      <c r="PWP187" s="3"/>
      <c r="PWQ187" s="3"/>
      <c r="PWR187" s="3"/>
      <c r="PWS187" s="3"/>
      <c r="PWT187" s="3"/>
      <c r="PWU187" s="3"/>
      <c r="PWV187" s="3"/>
      <c r="PWW187" s="3"/>
      <c r="PWX187" s="3"/>
      <c r="PWY187" s="3"/>
      <c r="PWZ187" s="3"/>
      <c r="PXA187" s="3"/>
      <c r="PXB187" s="3"/>
      <c r="PXC187" s="3"/>
      <c r="PXD187" s="3"/>
      <c r="PXE187" s="3"/>
      <c r="PXF187" s="3"/>
      <c r="PXG187" s="3"/>
      <c r="PXH187" s="3"/>
      <c r="PXI187" s="3"/>
      <c r="PXJ187" s="3"/>
      <c r="PXK187" s="3"/>
      <c r="PXL187" s="3"/>
      <c r="PXM187" s="3"/>
      <c r="PXN187" s="3"/>
      <c r="PXO187" s="3"/>
      <c r="PXP187" s="3"/>
      <c r="PXQ187" s="3"/>
      <c r="PXR187" s="3"/>
      <c r="PXS187" s="3"/>
      <c r="PXT187" s="3"/>
      <c r="PXU187" s="3"/>
      <c r="PXV187" s="3"/>
      <c r="PXW187" s="3"/>
      <c r="PXX187" s="3"/>
      <c r="PXY187" s="3"/>
      <c r="PXZ187" s="3"/>
      <c r="PYA187" s="3"/>
      <c r="PYB187" s="3"/>
      <c r="PYC187" s="3"/>
      <c r="PYD187" s="3"/>
      <c r="PYE187" s="3"/>
      <c r="PYF187" s="3"/>
      <c r="PYG187" s="3"/>
      <c r="PYH187" s="3"/>
      <c r="PYI187" s="3"/>
      <c r="PYJ187" s="3"/>
      <c r="PYK187" s="3"/>
      <c r="PYL187" s="3"/>
      <c r="PYM187" s="3"/>
      <c r="PYN187" s="3"/>
      <c r="PYO187" s="3"/>
      <c r="PYP187" s="3"/>
      <c r="PYQ187" s="3"/>
      <c r="PYR187" s="3"/>
      <c r="PYS187" s="3"/>
      <c r="PYT187" s="3"/>
      <c r="PYU187" s="3"/>
      <c r="PYV187" s="3"/>
      <c r="PYW187" s="3"/>
      <c r="PYX187" s="3"/>
      <c r="PYY187" s="3"/>
      <c r="PYZ187" s="3"/>
      <c r="PZA187" s="3"/>
      <c r="PZB187" s="3"/>
      <c r="PZC187" s="3"/>
      <c r="PZD187" s="3"/>
      <c r="PZE187" s="3"/>
      <c r="PZF187" s="3"/>
      <c r="PZG187" s="3"/>
      <c r="PZH187" s="3"/>
      <c r="PZI187" s="3"/>
      <c r="PZJ187" s="3"/>
      <c r="PZK187" s="3"/>
      <c r="PZL187" s="3"/>
      <c r="PZM187" s="3"/>
      <c r="PZN187" s="3"/>
      <c r="PZO187" s="3"/>
      <c r="PZP187" s="3"/>
      <c r="PZQ187" s="3"/>
      <c r="PZR187" s="3"/>
      <c r="PZS187" s="3"/>
      <c r="PZT187" s="3"/>
      <c r="PZU187" s="3"/>
      <c r="PZV187" s="3"/>
      <c r="PZW187" s="3"/>
      <c r="PZX187" s="3"/>
      <c r="PZY187" s="3"/>
      <c r="PZZ187" s="3"/>
      <c r="QAA187" s="3"/>
      <c r="QAB187" s="3"/>
      <c r="QAC187" s="3"/>
      <c r="QAD187" s="3"/>
      <c r="QAE187" s="3"/>
      <c r="QAF187" s="3"/>
      <c r="QAG187" s="3"/>
      <c r="QAH187" s="3"/>
      <c r="QAI187" s="3"/>
      <c r="QAJ187" s="3"/>
      <c r="QAK187" s="3"/>
      <c r="QAL187" s="3"/>
      <c r="QAM187" s="3"/>
      <c r="QAN187" s="3"/>
      <c r="QAO187" s="3"/>
      <c r="QAP187" s="3"/>
      <c r="QAQ187" s="3"/>
      <c r="QAR187" s="3"/>
      <c r="QAS187" s="3"/>
      <c r="QAT187" s="3"/>
      <c r="QAU187" s="3"/>
      <c r="QAV187" s="3"/>
      <c r="QAW187" s="3"/>
      <c r="QAX187" s="3"/>
      <c r="QAY187" s="3"/>
      <c r="QAZ187" s="3"/>
      <c r="QBA187" s="3"/>
      <c r="QBB187" s="3"/>
      <c r="QBC187" s="3"/>
      <c r="QBD187" s="3"/>
      <c r="QBE187" s="3"/>
      <c r="QBF187" s="3"/>
      <c r="QBG187" s="3"/>
      <c r="QBH187" s="3"/>
      <c r="QBI187" s="3"/>
      <c r="QBJ187" s="3"/>
      <c r="QBK187" s="3"/>
      <c r="QBL187" s="3"/>
      <c r="QBM187" s="3"/>
      <c r="QBN187" s="3"/>
      <c r="QBO187" s="3"/>
      <c r="QBP187" s="3"/>
      <c r="QBQ187" s="3"/>
      <c r="QBR187" s="3"/>
      <c r="QBS187" s="3"/>
      <c r="QBT187" s="3"/>
      <c r="QBU187" s="3"/>
      <c r="QBV187" s="3"/>
      <c r="QBW187" s="3"/>
      <c r="QBX187" s="3"/>
      <c r="QBY187" s="3"/>
      <c r="QBZ187" s="3"/>
      <c r="QCA187" s="3"/>
      <c r="QCB187" s="3"/>
      <c r="QCC187" s="3"/>
      <c r="QCD187" s="3"/>
      <c r="QCE187" s="3"/>
      <c r="QCF187" s="3"/>
      <c r="QCG187" s="3"/>
      <c r="QCH187" s="3"/>
      <c r="QCI187" s="3"/>
      <c r="QCJ187" s="3"/>
      <c r="QCK187" s="3"/>
      <c r="QCL187" s="3"/>
      <c r="QCM187" s="3"/>
      <c r="QCN187" s="3"/>
      <c r="QCO187" s="3"/>
      <c r="QCP187" s="3"/>
      <c r="QCQ187" s="3"/>
      <c r="QCR187" s="3"/>
      <c r="QCS187" s="3"/>
      <c r="QCT187" s="3"/>
      <c r="QCU187" s="3"/>
      <c r="QCV187" s="3"/>
      <c r="QCW187" s="3"/>
      <c r="QCX187" s="3"/>
      <c r="QCY187" s="3"/>
      <c r="QCZ187" s="3"/>
      <c r="QDA187" s="3"/>
      <c r="QDB187" s="3"/>
      <c r="QDC187" s="3"/>
      <c r="QDD187" s="3"/>
      <c r="QDE187" s="3"/>
      <c r="QDF187" s="3"/>
      <c r="QDG187" s="3"/>
      <c r="QDH187" s="3"/>
      <c r="QDI187" s="3"/>
      <c r="QDJ187" s="3"/>
      <c r="QDK187" s="3"/>
      <c r="QDL187" s="3"/>
      <c r="QDM187" s="3"/>
      <c r="QDN187" s="3"/>
      <c r="QDO187" s="3"/>
      <c r="QDP187" s="3"/>
      <c r="QDQ187" s="3"/>
      <c r="QDR187" s="3"/>
      <c r="QDS187" s="3"/>
      <c r="QDT187" s="3"/>
      <c r="QDU187" s="3"/>
      <c r="QDV187" s="3"/>
      <c r="QDW187" s="3"/>
      <c r="QDX187" s="3"/>
      <c r="QDY187" s="3"/>
      <c r="QDZ187" s="3"/>
      <c r="QEA187" s="3"/>
      <c r="QEB187" s="3"/>
      <c r="QEC187" s="3"/>
      <c r="QED187" s="3"/>
      <c r="QEE187" s="3"/>
      <c r="QEF187" s="3"/>
      <c r="QEG187" s="3"/>
      <c r="QEH187" s="3"/>
      <c r="QEI187" s="3"/>
      <c r="QEJ187" s="3"/>
      <c r="QEK187" s="3"/>
      <c r="QEL187" s="3"/>
      <c r="QEM187" s="3"/>
      <c r="QEN187" s="3"/>
      <c r="QEO187" s="3"/>
      <c r="QEP187" s="3"/>
      <c r="QEQ187" s="3"/>
      <c r="QER187" s="3"/>
      <c r="QES187" s="3"/>
      <c r="QET187" s="3"/>
      <c r="QEU187" s="3"/>
      <c r="QEV187" s="3"/>
      <c r="QEW187" s="3"/>
      <c r="QEX187" s="3"/>
      <c r="QEY187" s="3"/>
      <c r="QEZ187" s="3"/>
      <c r="QFA187" s="3"/>
      <c r="QFB187" s="3"/>
      <c r="QFC187" s="3"/>
      <c r="QFD187" s="3"/>
      <c r="QFE187" s="3"/>
      <c r="QFF187" s="3"/>
      <c r="QFG187" s="3"/>
      <c r="QFH187" s="3"/>
      <c r="QFI187" s="3"/>
      <c r="QFJ187" s="3"/>
      <c r="QFK187" s="3"/>
      <c r="QFL187" s="3"/>
      <c r="QFM187" s="3"/>
      <c r="QFN187" s="3"/>
      <c r="QFO187" s="3"/>
      <c r="QFP187" s="3"/>
      <c r="QFQ187" s="3"/>
      <c r="QFR187" s="3"/>
      <c r="QFS187" s="3"/>
      <c r="QFT187" s="3"/>
      <c r="QFU187" s="3"/>
      <c r="QFV187" s="3"/>
      <c r="QFW187" s="3"/>
      <c r="QFX187" s="3"/>
      <c r="QFY187" s="3"/>
      <c r="QFZ187" s="3"/>
      <c r="QGA187" s="3"/>
      <c r="QGB187" s="3"/>
      <c r="QGC187" s="3"/>
      <c r="QGD187" s="3"/>
      <c r="QGE187" s="3"/>
      <c r="QGF187" s="3"/>
      <c r="QGG187" s="3"/>
      <c r="QGH187" s="3"/>
      <c r="QGI187" s="3"/>
      <c r="QGJ187" s="3"/>
      <c r="QGK187" s="3"/>
      <c r="QGL187" s="3"/>
      <c r="QGM187" s="3"/>
      <c r="QGN187" s="3"/>
      <c r="QGO187" s="3"/>
      <c r="QGP187" s="3"/>
      <c r="QGQ187" s="3"/>
      <c r="QGR187" s="3"/>
      <c r="QGS187" s="3"/>
      <c r="QGT187" s="3"/>
      <c r="QGU187" s="3"/>
      <c r="QGV187" s="3"/>
      <c r="QGW187" s="3"/>
      <c r="QGX187" s="3"/>
      <c r="QGY187" s="3"/>
      <c r="QGZ187" s="3"/>
      <c r="QHA187" s="3"/>
      <c r="QHB187" s="3"/>
      <c r="QHC187" s="3"/>
      <c r="QHD187" s="3"/>
      <c r="QHE187" s="3"/>
      <c r="QHF187" s="3"/>
      <c r="QHG187" s="3"/>
      <c r="QHH187" s="3"/>
      <c r="QHI187" s="3"/>
      <c r="QHJ187" s="3"/>
      <c r="QHK187" s="3"/>
      <c r="QHL187" s="3"/>
      <c r="QHM187" s="3"/>
      <c r="QHN187" s="3"/>
      <c r="QHO187" s="3"/>
      <c r="QHP187" s="3"/>
      <c r="QHQ187" s="3"/>
      <c r="QHR187" s="3"/>
      <c r="QHS187" s="3"/>
      <c r="QHT187" s="3"/>
      <c r="QHU187" s="3"/>
      <c r="QHV187" s="3"/>
      <c r="QHW187" s="3"/>
      <c r="QHX187" s="3"/>
      <c r="QHY187" s="3"/>
      <c r="QHZ187" s="3"/>
      <c r="QIA187" s="3"/>
      <c r="QIB187" s="3"/>
      <c r="QIC187" s="3"/>
      <c r="QID187" s="3"/>
      <c r="QIE187" s="3"/>
      <c r="QIF187" s="3"/>
      <c r="QIG187" s="3"/>
      <c r="QIH187" s="3"/>
      <c r="QII187" s="3"/>
      <c r="QIJ187" s="3"/>
      <c r="QIK187" s="3"/>
      <c r="QIL187" s="3"/>
      <c r="QIM187" s="3"/>
      <c r="QIN187" s="3"/>
      <c r="QIO187" s="3"/>
      <c r="QIP187" s="3"/>
      <c r="QIQ187" s="3"/>
      <c r="QIR187" s="3"/>
      <c r="QIS187" s="3"/>
      <c r="QIT187" s="3"/>
      <c r="QIU187" s="3"/>
      <c r="QIV187" s="3"/>
      <c r="QIW187" s="3"/>
      <c r="QIX187" s="3"/>
      <c r="QIY187" s="3"/>
      <c r="QIZ187" s="3"/>
      <c r="QJA187" s="3"/>
      <c r="QJB187" s="3"/>
      <c r="QJC187" s="3"/>
      <c r="QJD187" s="3"/>
      <c r="QJE187" s="3"/>
      <c r="QJF187" s="3"/>
      <c r="QJG187" s="3"/>
      <c r="QJH187" s="3"/>
      <c r="QJI187" s="3"/>
      <c r="QJJ187" s="3"/>
      <c r="QJK187" s="3"/>
      <c r="QJL187" s="3"/>
      <c r="QJM187" s="3"/>
      <c r="QJN187" s="3"/>
      <c r="QJO187" s="3"/>
      <c r="QJP187" s="3"/>
      <c r="QJQ187" s="3"/>
      <c r="QJR187" s="3"/>
      <c r="QJS187" s="3"/>
      <c r="QJT187" s="3"/>
      <c r="QJU187" s="3"/>
      <c r="QJV187" s="3"/>
      <c r="QJW187" s="3"/>
      <c r="QJX187" s="3"/>
      <c r="QJY187" s="3"/>
      <c r="QJZ187" s="3"/>
      <c r="QKA187" s="3"/>
      <c r="QKB187" s="3"/>
      <c r="QKC187" s="3"/>
      <c r="QKD187" s="3"/>
      <c r="QKE187" s="3"/>
      <c r="QKF187" s="3"/>
      <c r="QKG187" s="3"/>
      <c r="QKH187" s="3"/>
      <c r="QKI187" s="3"/>
      <c r="QKJ187" s="3"/>
      <c r="QKK187" s="3"/>
      <c r="QKL187" s="3"/>
      <c r="QKM187" s="3"/>
      <c r="QKN187" s="3"/>
      <c r="QKO187" s="3"/>
      <c r="QKP187" s="3"/>
      <c r="QKQ187" s="3"/>
      <c r="QKR187" s="3"/>
      <c r="QKS187" s="3"/>
      <c r="QKT187" s="3"/>
      <c r="QKU187" s="3"/>
      <c r="QKV187" s="3"/>
      <c r="QKW187" s="3"/>
      <c r="QKX187" s="3"/>
      <c r="QKY187" s="3"/>
      <c r="QKZ187" s="3"/>
      <c r="QLA187" s="3"/>
      <c r="QLB187" s="3"/>
      <c r="QLC187" s="3"/>
      <c r="QLD187" s="3"/>
      <c r="QLE187" s="3"/>
      <c r="QLF187" s="3"/>
      <c r="QLG187" s="3"/>
      <c r="QLH187" s="3"/>
      <c r="QLI187" s="3"/>
      <c r="QLJ187" s="3"/>
      <c r="QLK187" s="3"/>
      <c r="QLL187" s="3"/>
      <c r="QLM187" s="3"/>
      <c r="QLN187" s="3"/>
      <c r="QLO187" s="3"/>
      <c r="QLP187" s="3"/>
      <c r="QLQ187" s="3"/>
      <c r="QLR187" s="3"/>
      <c r="QLS187" s="3"/>
      <c r="QLT187" s="3"/>
      <c r="QLU187" s="3"/>
      <c r="QLV187" s="3"/>
      <c r="QLW187" s="3"/>
      <c r="QLX187" s="3"/>
      <c r="QLY187" s="3"/>
      <c r="QLZ187" s="3"/>
      <c r="QMA187" s="3"/>
      <c r="QMB187" s="3"/>
      <c r="QMC187" s="3"/>
      <c r="QMD187" s="3"/>
      <c r="QME187" s="3"/>
      <c r="QMF187" s="3"/>
      <c r="QMG187" s="3"/>
      <c r="QMH187" s="3"/>
      <c r="QMI187" s="3"/>
      <c r="QMJ187" s="3"/>
      <c r="QMK187" s="3"/>
      <c r="QML187" s="3"/>
      <c r="QMM187" s="3"/>
      <c r="QMN187" s="3"/>
      <c r="QMO187" s="3"/>
      <c r="QMP187" s="3"/>
      <c r="QMQ187" s="3"/>
      <c r="QMR187" s="3"/>
      <c r="QMS187" s="3"/>
      <c r="QMT187" s="3"/>
      <c r="QMU187" s="3"/>
      <c r="QMV187" s="3"/>
      <c r="QMW187" s="3"/>
      <c r="QMX187" s="3"/>
      <c r="QMY187" s="3"/>
      <c r="QMZ187" s="3"/>
      <c r="QNA187" s="3"/>
      <c r="QNB187" s="3"/>
      <c r="QNC187" s="3"/>
      <c r="QND187" s="3"/>
      <c r="QNE187" s="3"/>
      <c r="QNF187" s="3"/>
      <c r="QNG187" s="3"/>
      <c r="QNH187" s="3"/>
      <c r="QNI187" s="3"/>
      <c r="QNJ187" s="3"/>
      <c r="QNK187" s="3"/>
      <c r="QNL187" s="3"/>
      <c r="QNM187" s="3"/>
      <c r="QNN187" s="3"/>
      <c r="QNO187" s="3"/>
      <c r="QNP187" s="3"/>
      <c r="QNQ187" s="3"/>
      <c r="QNR187" s="3"/>
      <c r="QNS187" s="3"/>
      <c r="QNT187" s="3"/>
      <c r="QNU187" s="3"/>
      <c r="QNV187" s="3"/>
      <c r="QNW187" s="3"/>
      <c r="QNX187" s="3"/>
      <c r="QNY187" s="3"/>
      <c r="QNZ187" s="3"/>
      <c r="QOA187" s="3"/>
      <c r="QOB187" s="3"/>
      <c r="QOC187" s="3"/>
      <c r="QOD187" s="3"/>
      <c r="QOE187" s="3"/>
      <c r="QOF187" s="3"/>
      <c r="QOG187" s="3"/>
      <c r="QOH187" s="3"/>
      <c r="QOI187" s="3"/>
      <c r="QOJ187" s="3"/>
      <c r="QOK187" s="3"/>
      <c r="QOL187" s="3"/>
      <c r="QOM187" s="3"/>
      <c r="QON187" s="3"/>
      <c r="QOO187" s="3"/>
      <c r="QOP187" s="3"/>
      <c r="QOQ187" s="3"/>
      <c r="QOR187" s="3"/>
      <c r="QOS187" s="3"/>
      <c r="QOT187" s="3"/>
      <c r="QOU187" s="3"/>
      <c r="QOV187" s="3"/>
      <c r="QOW187" s="3"/>
      <c r="QOX187" s="3"/>
      <c r="QOY187" s="3"/>
      <c r="QOZ187" s="3"/>
      <c r="QPA187" s="3"/>
      <c r="QPB187" s="3"/>
      <c r="QPC187" s="3"/>
      <c r="QPD187" s="3"/>
      <c r="QPE187" s="3"/>
      <c r="QPF187" s="3"/>
      <c r="QPG187" s="3"/>
      <c r="QPH187" s="3"/>
      <c r="QPI187" s="3"/>
      <c r="QPJ187" s="3"/>
      <c r="QPK187" s="3"/>
      <c r="QPL187" s="3"/>
      <c r="QPM187" s="3"/>
      <c r="QPN187" s="3"/>
      <c r="QPO187" s="3"/>
      <c r="QPP187" s="3"/>
      <c r="QPQ187" s="3"/>
      <c r="QPR187" s="3"/>
      <c r="QPS187" s="3"/>
      <c r="QPT187" s="3"/>
      <c r="QPU187" s="3"/>
      <c r="QPV187" s="3"/>
      <c r="QPW187" s="3"/>
      <c r="QPX187" s="3"/>
      <c r="QPY187" s="3"/>
      <c r="QPZ187" s="3"/>
      <c r="QQA187" s="3"/>
      <c r="QQB187" s="3"/>
      <c r="QQC187" s="3"/>
      <c r="QQD187" s="3"/>
      <c r="QQE187" s="3"/>
      <c r="QQF187" s="3"/>
      <c r="QQG187" s="3"/>
      <c r="QQH187" s="3"/>
      <c r="QQI187" s="3"/>
      <c r="QQJ187" s="3"/>
      <c r="QQK187" s="3"/>
      <c r="QQL187" s="3"/>
      <c r="QQM187" s="3"/>
      <c r="QQN187" s="3"/>
      <c r="QQO187" s="3"/>
      <c r="QQP187" s="3"/>
      <c r="QQQ187" s="3"/>
      <c r="QQR187" s="3"/>
      <c r="QQS187" s="3"/>
      <c r="QQT187" s="3"/>
      <c r="QQU187" s="3"/>
      <c r="QQV187" s="3"/>
      <c r="QQW187" s="3"/>
      <c r="QQX187" s="3"/>
      <c r="QQY187" s="3"/>
      <c r="QQZ187" s="3"/>
      <c r="QRA187" s="3"/>
      <c r="QRB187" s="3"/>
      <c r="QRC187" s="3"/>
      <c r="QRD187" s="3"/>
      <c r="QRE187" s="3"/>
      <c r="QRF187" s="3"/>
      <c r="QRG187" s="3"/>
      <c r="QRH187" s="3"/>
      <c r="QRI187" s="3"/>
      <c r="QRJ187" s="3"/>
      <c r="QRK187" s="3"/>
      <c r="QRL187" s="3"/>
      <c r="QRM187" s="3"/>
      <c r="QRN187" s="3"/>
      <c r="QRO187" s="3"/>
      <c r="QRP187" s="3"/>
      <c r="QRQ187" s="3"/>
      <c r="QRR187" s="3"/>
      <c r="QRS187" s="3"/>
      <c r="QRT187" s="3"/>
      <c r="QRU187" s="3"/>
      <c r="QRV187" s="3"/>
      <c r="QRW187" s="3"/>
      <c r="QRX187" s="3"/>
      <c r="QRY187" s="3"/>
      <c r="QRZ187" s="3"/>
      <c r="QSA187" s="3"/>
      <c r="QSB187" s="3"/>
      <c r="QSC187" s="3"/>
      <c r="QSD187" s="3"/>
      <c r="QSE187" s="3"/>
      <c r="QSF187" s="3"/>
      <c r="QSG187" s="3"/>
      <c r="QSH187" s="3"/>
      <c r="QSI187" s="3"/>
      <c r="QSJ187" s="3"/>
      <c r="QSK187" s="3"/>
      <c r="QSL187" s="3"/>
      <c r="QSM187" s="3"/>
      <c r="QSN187" s="3"/>
      <c r="QSO187" s="3"/>
      <c r="QSP187" s="3"/>
      <c r="QSQ187" s="3"/>
      <c r="QSR187" s="3"/>
      <c r="QSS187" s="3"/>
      <c r="QST187" s="3"/>
      <c r="QSU187" s="3"/>
      <c r="QSV187" s="3"/>
      <c r="QSW187" s="3"/>
      <c r="QSX187" s="3"/>
      <c r="QSY187" s="3"/>
      <c r="QSZ187" s="3"/>
      <c r="QTA187" s="3"/>
      <c r="QTB187" s="3"/>
      <c r="QTC187" s="3"/>
      <c r="QTD187" s="3"/>
      <c r="QTE187" s="3"/>
      <c r="QTF187" s="3"/>
      <c r="QTG187" s="3"/>
      <c r="QTH187" s="3"/>
      <c r="QTI187" s="3"/>
      <c r="QTJ187" s="3"/>
      <c r="QTK187" s="3"/>
      <c r="QTL187" s="3"/>
      <c r="QTM187" s="3"/>
      <c r="QTN187" s="3"/>
      <c r="QTO187" s="3"/>
      <c r="QTP187" s="3"/>
      <c r="QTQ187" s="3"/>
      <c r="QTR187" s="3"/>
      <c r="QTS187" s="3"/>
      <c r="QTT187" s="3"/>
      <c r="QTU187" s="3"/>
      <c r="QTV187" s="3"/>
      <c r="QTW187" s="3"/>
      <c r="QTX187" s="3"/>
      <c r="QTY187" s="3"/>
      <c r="QTZ187" s="3"/>
      <c r="QUA187" s="3"/>
      <c r="QUB187" s="3"/>
      <c r="QUC187" s="3"/>
      <c r="QUD187" s="3"/>
      <c r="QUE187" s="3"/>
      <c r="QUF187" s="3"/>
      <c r="QUG187" s="3"/>
      <c r="QUH187" s="3"/>
      <c r="QUI187" s="3"/>
      <c r="QUJ187" s="3"/>
      <c r="QUK187" s="3"/>
      <c r="QUL187" s="3"/>
      <c r="QUM187" s="3"/>
      <c r="QUN187" s="3"/>
      <c r="QUO187" s="3"/>
      <c r="QUP187" s="3"/>
      <c r="QUQ187" s="3"/>
      <c r="QUR187" s="3"/>
      <c r="QUS187" s="3"/>
      <c r="QUT187" s="3"/>
      <c r="QUU187" s="3"/>
      <c r="QUV187" s="3"/>
      <c r="QUW187" s="3"/>
      <c r="QUX187" s="3"/>
      <c r="QUY187" s="3"/>
      <c r="QUZ187" s="3"/>
      <c r="QVA187" s="3"/>
      <c r="QVB187" s="3"/>
      <c r="QVC187" s="3"/>
      <c r="QVD187" s="3"/>
      <c r="QVE187" s="3"/>
      <c r="QVF187" s="3"/>
      <c r="QVG187" s="3"/>
      <c r="QVH187" s="3"/>
      <c r="QVI187" s="3"/>
      <c r="QVJ187" s="3"/>
      <c r="QVK187" s="3"/>
      <c r="QVL187" s="3"/>
      <c r="QVM187" s="3"/>
      <c r="QVN187" s="3"/>
      <c r="QVO187" s="3"/>
      <c r="QVP187" s="3"/>
      <c r="QVQ187" s="3"/>
      <c r="QVR187" s="3"/>
      <c r="QVS187" s="3"/>
      <c r="QVT187" s="3"/>
      <c r="QVU187" s="3"/>
      <c r="QVV187" s="3"/>
      <c r="QVW187" s="3"/>
      <c r="QVX187" s="3"/>
      <c r="QVY187" s="3"/>
      <c r="QVZ187" s="3"/>
      <c r="QWA187" s="3"/>
      <c r="QWB187" s="3"/>
      <c r="QWC187" s="3"/>
      <c r="QWD187" s="3"/>
      <c r="QWE187" s="3"/>
      <c r="QWF187" s="3"/>
      <c r="QWG187" s="3"/>
      <c r="QWH187" s="3"/>
      <c r="QWI187" s="3"/>
      <c r="QWJ187" s="3"/>
      <c r="QWK187" s="3"/>
      <c r="QWL187" s="3"/>
      <c r="QWM187" s="3"/>
      <c r="QWN187" s="3"/>
      <c r="QWO187" s="3"/>
      <c r="QWP187" s="3"/>
      <c r="QWQ187" s="3"/>
      <c r="QWR187" s="3"/>
      <c r="QWS187" s="3"/>
      <c r="QWT187" s="3"/>
      <c r="QWU187" s="3"/>
      <c r="QWV187" s="3"/>
      <c r="QWW187" s="3"/>
      <c r="QWX187" s="3"/>
      <c r="QWY187" s="3"/>
      <c r="QWZ187" s="3"/>
      <c r="QXA187" s="3"/>
      <c r="QXB187" s="3"/>
      <c r="QXC187" s="3"/>
      <c r="QXD187" s="3"/>
      <c r="QXE187" s="3"/>
      <c r="QXF187" s="3"/>
      <c r="QXG187" s="3"/>
      <c r="QXH187" s="3"/>
      <c r="QXI187" s="3"/>
      <c r="QXJ187" s="3"/>
      <c r="QXK187" s="3"/>
      <c r="QXL187" s="3"/>
      <c r="QXM187" s="3"/>
      <c r="QXN187" s="3"/>
      <c r="QXO187" s="3"/>
      <c r="QXP187" s="3"/>
      <c r="QXQ187" s="3"/>
      <c r="QXR187" s="3"/>
      <c r="QXS187" s="3"/>
      <c r="QXT187" s="3"/>
      <c r="QXU187" s="3"/>
      <c r="QXV187" s="3"/>
      <c r="QXW187" s="3"/>
      <c r="QXX187" s="3"/>
      <c r="QXY187" s="3"/>
      <c r="QXZ187" s="3"/>
      <c r="QYA187" s="3"/>
      <c r="QYB187" s="3"/>
      <c r="QYC187" s="3"/>
      <c r="QYD187" s="3"/>
      <c r="QYE187" s="3"/>
      <c r="QYF187" s="3"/>
      <c r="QYG187" s="3"/>
      <c r="QYH187" s="3"/>
      <c r="QYI187" s="3"/>
      <c r="QYJ187" s="3"/>
      <c r="QYK187" s="3"/>
      <c r="QYL187" s="3"/>
      <c r="QYM187" s="3"/>
      <c r="QYN187" s="3"/>
      <c r="QYO187" s="3"/>
      <c r="QYP187" s="3"/>
      <c r="QYQ187" s="3"/>
      <c r="QYR187" s="3"/>
      <c r="QYS187" s="3"/>
      <c r="QYT187" s="3"/>
      <c r="QYU187" s="3"/>
      <c r="QYV187" s="3"/>
      <c r="QYW187" s="3"/>
      <c r="QYX187" s="3"/>
      <c r="QYY187" s="3"/>
      <c r="QYZ187" s="3"/>
      <c r="QZA187" s="3"/>
      <c r="QZB187" s="3"/>
      <c r="QZC187" s="3"/>
      <c r="QZD187" s="3"/>
      <c r="QZE187" s="3"/>
      <c r="QZF187" s="3"/>
      <c r="QZG187" s="3"/>
      <c r="QZH187" s="3"/>
      <c r="QZI187" s="3"/>
      <c r="QZJ187" s="3"/>
      <c r="QZK187" s="3"/>
      <c r="QZL187" s="3"/>
      <c r="QZM187" s="3"/>
      <c r="QZN187" s="3"/>
      <c r="QZO187" s="3"/>
      <c r="QZP187" s="3"/>
      <c r="QZQ187" s="3"/>
      <c r="QZR187" s="3"/>
      <c r="QZS187" s="3"/>
      <c r="QZT187" s="3"/>
      <c r="QZU187" s="3"/>
      <c r="QZV187" s="3"/>
      <c r="QZW187" s="3"/>
      <c r="QZX187" s="3"/>
      <c r="QZY187" s="3"/>
      <c r="QZZ187" s="3"/>
      <c r="RAA187" s="3"/>
      <c r="RAB187" s="3"/>
      <c r="RAC187" s="3"/>
      <c r="RAD187" s="3"/>
      <c r="RAE187" s="3"/>
      <c r="RAF187" s="3"/>
      <c r="RAG187" s="3"/>
      <c r="RAH187" s="3"/>
      <c r="RAI187" s="3"/>
      <c r="RAJ187" s="3"/>
      <c r="RAK187" s="3"/>
      <c r="RAL187" s="3"/>
      <c r="RAM187" s="3"/>
      <c r="RAN187" s="3"/>
      <c r="RAO187" s="3"/>
      <c r="RAP187" s="3"/>
      <c r="RAQ187" s="3"/>
      <c r="RAR187" s="3"/>
      <c r="RAS187" s="3"/>
      <c r="RAT187" s="3"/>
      <c r="RAU187" s="3"/>
      <c r="RAV187" s="3"/>
      <c r="RAW187" s="3"/>
      <c r="RAX187" s="3"/>
      <c r="RAY187" s="3"/>
      <c r="RAZ187" s="3"/>
      <c r="RBA187" s="3"/>
      <c r="RBB187" s="3"/>
      <c r="RBC187" s="3"/>
      <c r="RBD187" s="3"/>
      <c r="RBE187" s="3"/>
      <c r="RBF187" s="3"/>
      <c r="RBG187" s="3"/>
      <c r="RBH187" s="3"/>
      <c r="RBI187" s="3"/>
      <c r="RBJ187" s="3"/>
      <c r="RBK187" s="3"/>
      <c r="RBL187" s="3"/>
      <c r="RBM187" s="3"/>
      <c r="RBN187" s="3"/>
      <c r="RBO187" s="3"/>
      <c r="RBP187" s="3"/>
      <c r="RBQ187" s="3"/>
      <c r="RBR187" s="3"/>
      <c r="RBS187" s="3"/>
      <c r="RBT187" s="3"/>
      <c r="RBU187" s="3"/>
      <c r="RBV187" s="3"/>
      <c r="RBW187" s="3"/>
      <c r="RBX187" s="3"/>
      <c r="RBY187" s="3"/>
      <c r="RBZ187" s="3"/>
      <c r="RCA187" s="3"/>
      <c r="RCB187" s="3"/>
      <c r="RCC187" s="3"/>
      <c r="RCD187" s="3"/>
      <c r="RCE187" s="3"/>
      <c r="RCF187" s="3"/>
      <c r="RCG187" s="3"/>
      <c r="RCH187" s="3"/>
      <c r="RCI187" s="3"/>
      <c r="RCJ187" s="3"/>
      <c r="RCK187" s="3"/>
      <c r="RCL187" s="3"/>
      <c r="RCM187" s="3"/>
      <c r="RCN187" s="3"/>
      <c r="RCO187" s="3"/>
      <c r="RCP187" s="3"/>
      <c r="RCQ187" s="3"/>
      <c r="RCR187" s="3"/>
      <c r="RCS187" s="3"/>
      <c r="RCT187" s="3"/>
      <c r="RCU187" s="3"/>
      <c r="RCV187" s="3"/>
      <c r="RCW187" s="3"/>
      <c r="RCX187" s="3"/>
      <c r="RCY187" s="3"/>
      <c r="RCZ187" s="3"/>
      <c r="RDA187" s="3"/>
      <c r="RDB187" s="3"/>
      <c r="RDC187" s="3"/>
      <c r="RDD187" s="3"/>
      <c r="RDE187" s="3"/>
      <c r="RDF187" s="3"/>
      <c r="RDG187" s="3"/>
      <c r="RDH187" s="3"/>
      <c r="RDI187" s="3"/>
      <c r="RDJ187" s="3"/>
      <c r="RDK187" s="3"/>
      <c r="RDL187" s="3"/>
      <c r="RDM187" s="3"/>
      <c r="RDN187" s="3"/>
      <c r="RDO187" s="3"/>
      <c r="RDP187" s="3"/>
      <c r="RDQ187" s="3"/>
      <c r="RDR187" s="3"/>
      <c r="RDS187" s="3"/>
      <c r="RDT187" s="3"/>
      <c r="RDU187" s="3"/>
      <c r="RDV187" s="3"/>
      <c r="RDW187" s="3"/>
      <c r="RDX187" s="3"/>
      <c r="RDY187" s="3"/>
      <c r="RDZ187" s="3"/>
      <c r="REA187" s="3"/>
      <c r="REB187" s="3"/>
      <c r="REC187" s="3"/>
      <c r="RED187" s="3"/>
      <c r="REE187" s="3"/>
      <c r="REF187" s="3"/>
      <c r="REG187" s="3"/>
      <c r="REH187" s="3"/>
      <c r="REI187" s="3"/>
      <c r="REJ187" s="3"/>
      <c r="REK187" s="3"/>
      <c r="REL187" s="3"/>
      <c r="REM187" s="3"/>
      <c r="REN187" s="3"/>
      <c r="REO187" s="3"/>
      <c r="REP187" s="3"/>
      <c r="REQ187" s="3"/>
      <c r="RER187" s="3"/>
      <c r="RES187" s="3"/>
      <c r="RET187" s="3"/>
      <c r="REU187" s="3"/>
      <c r="REV187" s="3"/>
      <c r="REW187" s="3"/>
      <c r="REX187" s="3"/>
      <c r="REY187" s="3"/>
      <c r="REZ187" s="3"/>
      <c r="RFA187" s="3"/>
      <c r="RFB187" s="3"/>
      <c r="RFC187" s="3"/>
      <c r="RFD187" s="3"/>
      <c r="RFE187" s="3"/>
      <c r="RFF187" s="3"/>
      <c r="RFG187" s="3"/>
      <c r="RFH187" s="3"/>
      <c r="RFI187" s="3"/>
      <c r="RFJ187" s="3"/>
      <c r="RFK187" s="3"/>
      <c r="RFL187" s="3"/>
      <c r="RFM187" s="3"/>
      <c r="RFN187" s="3"/>
      <c r="RFO187" s="3"/>
      <c r="RFP187" s="3"/>
      <c r="RFQ187" s="3"/>
      <c r="RFR187" s="3"/>
      <c r="RFS187" s="3"/>
      <c r="RFT187" s="3"/>
      <c r="RFU187" s="3"/>
      <c r="RFV187" s="3"/>
      <c r="RFW187" s="3"/>
      <c r="RFX187" s="3"/>
      <c r="RFY187" s="3"/>
      <c r="RFZ187" s="3"/>
      <c r="RGA187" s="3"/>
      <c r="RGB187" s="3"/>
      <c r="RGC187" s="3"/>
      <c r="RGD187" s="3"/>
      <c r="RGE187" s="3"/>
      <c r="RGF187" s="3"/>
      <c r="RGG187" s="3"/>
      <c r="RGH187" s="3"/>
      <c r="RGI187" s="3"/>
      <c r="RGJ187" s="3"/>
      <c r="RGK187" s="3"/>
      <c r="RGL187" s="3"/>
      <c r="RGM187" s="3"/>
      <c r="RGN187" s="3"/>
      <c r="RGO187" s="3"/>
      <c r="RGP187" s="3"/>
      <c r="RGQ187" s="3"/>
      <c r="RGR187" s="3"/>
      <c r="RGS187" s="3"/>
      <c r="RGT187" s="3"/>
      <c r="RGU187" s="3"/>
      <c r="RGV187" s="3"/>
      <c r="RGW187" s="3"/>
      <c r="RGX187" s="3"/>
      <c r="RGY187" s="3"/>
      <c r="RGZ187" s="3"/>
      <c r="RHA187" s="3"/>
      <c r="RHB187" s="3"/>
      <c r="RHC187" s="3"/>
      <c r="RHD187" s="3"/>
      <c r="RHE187" s="3"/>
      <c r="RHF187" s="3"/>
      <c r="RHG187" s="3"/>
      <c r="RHH187" s="3"/>
      <c r="RHI187" s="3"/>
      <c r="RHJ187" s="3"/>
      <c r="RHK187" s="3"/>
      <c r="RHL187" s="3"/>
      <c r="RHM187" s="3"/>
      <c r="RHN187" s="3"/>
      <c r="RHO187" s="3"/>
      <c r="RHP187" s="3"/>
      <c r="RHQ187" s="3"/>
      <c r="RHR187" s="3"/>
      <c r="RHS187" s="3"/>
      <c r="RHT187" s="3"/>
      <c r="RHU187" s="3"/>
      <c r="RHV187" s="3"/>
      <c r="RHW187" s="3"/>
      <c r="RHX187" s="3"/>
      <c r="RHY187" s="3"/>
      <c r="RHZ187" s="3"/>
      <c r="RIA187" s="3"/>
      <c r="RIB187" s="3"/>
      <c r="RIC187" s="3"/>
      <c r="RID187" s="3"/>
      <c r="RIE187" s="3"/>
      <c r="RIF187" s="3"/>
      <c r="RIG187" s="3"/>
      <c r="RIH187" s="3"/>
      <c r="RII187" s="3"/>
      <c r="RIJ187" s="3"/>
      <c r="RIK187" s="3"/>
      <c r="RIL187" s="3"/>
      <c r="RIM187" s="3"/>
      <c r="RIN187" s="3"/>
      <c r="RIO187" s="3"/>
      <c r="RIP187" s="3"/>
      <c r="RIQ187" s="3"/>
      <c r="RIR187" s="3"/>
      <c r="RIS187" s="3"/>
      <c r="RIT187" s="3"/>
      <c r="RIU187" s="3"/>
      <c r="RIV187" s="3"/>
      <c r="RIW187" s="3"/>
      <c r="RIX187" s="3"/>
      <c r="RIY187" s="3"/>
      <c r="RIZ187" s="3"/>
      <c r="RJA187" s="3"/>
      <c r="RJB187" s="3"/>
      <c r="RJC187" s="3"/>
      <c r="RJD187" s="3"/>
      <c r="RJE187" s="3"/>
      <c r="RJF187" s="3"/>
      <c r="RJG187" s="3"/>
      <c r="RJH187" s="3"/>
      <c r="RJI187" s="3"/>
      <c r="RJJ187" s="3"/>
      <c r="RJK187" s="3"/>
      <c r="RJL187" s="3"/>
      <c r="RJM187" s="3"/>
      <c r="RJN187" s="3"/>
      <c r="RJO187" s="3"/>
      <c r="RJP187" s="3"/>
      <c r="RJQ187" s="3"/>
      <c r="RJR187" s="3"/>
      <c r="RJS187" s="3"/>
      <c r="RJT187" s="3"/>
      <c r="RJU187" s="3"/>
      <c r="RJV187" s="3"/>
      <c r="RJW187" s="3"/>
      <c r="RJX187" s="3"/>
      <c r="RJY187" s="3"/>
      <c r="RJZ187" s="3"/>
      <c r="RKA187" s="3"/>
      <c r="RKB187" s="3"/>
      <c r="RKC187" s="3"/>
      <c r="RKD187" s="3"/>
      <c r="RKE187" s="3"/>
      <c r="RKF187" s="3"/>
      <c r="RKG187" s="3"/>
      <c r="RKH187" s="3"/>
      <c r="RKI187" s="3"/>
      <c r="RKJ187" s="3"/>
      <c r="RKK187" s="3"/>
      <c r="RKL187" s="3"/>
      <c r="RKM187" s="3"/>
      <c r="RKN187" s="3"/>
      <c r="RKO187" s="3"/>
      <c r="RKP187" s="3"/>
      <c r="RKQ187" s="3"/>
      <c r="RKR187" s="3"/>
      <c r="RKS187" s="3"/>
      <c r="RKT187" s="3"/>
      <c r="RKU187" s="3"/>
      <c r="RKV187" s="3"/>
      <c r="RKW187" s="3"/>
      <c r="RKX187" s="3"/>
      <c r="RKY187" s="3"/>
      <c r="RKZ187" s="3"/>
      <c r="RLA187" s="3"/>
      <c r="RLB187" s="3"/>
      <c r="RLC187" s="3"/>
      <c r="RLD187" s="3"/>
      <c r="RLE187" s="3"/>
      <c r="RLF187" s="3"/>
      <c r="RLG187" s="3"/>
      <c r="RLH187" s="3"/>
      <c r="RLI187" s="3"/>
      <c r="RLJ187" s="3"/>
      <c r="RLK187" s="3"/>
      <c r="RLL187" s="3"/>
      <c r="RLM187" s="3"/>
      <c r="RLN187" s="3"/>
      <c r="RLO187" s="3"/>
      <c r="RLP187" s="3"/>
      <c r="RLQ187" s="3"/>
      <c r="RLR187" s="3"/>
      <c r="RLS187" s="3"/>
      <c r="RLT187" s="3"/>
      <c r="RLU187" s="3"/>
      <c r="RLV187" s="3"/>
      <c r="RLW187" s="3"/>
      <c r="RLX187" s="3"/>
      <c r="RLY187" s="3"/>
      <c r="RLZ187" s="3"/>
      <c r="RMA187" s="3"/>
      <c r="RMB187" s="3"/>
      <c r="RMC187" s="3"/>
      <c r="RMD187" s="3"/>
      <c r="RME187" s="3"/>
      <c r="RMF187" s="3"/>
      <c r="RMG187" s="3"/>
      <c r="RMH187" s="3"/>
      <c r="RMI187" s="3"/>
      <c r="RMJ187" s="3"/>
      <c r="RMK187" s="3"/>
      <c r="RML187" s="3"/>
      <c r="RMM187" s="3"/>
      <c r="RMN187" s="3"/>
      <c r="RMO187" s="3"/>
      <c r="RMP187" s="3"/>
      <c r="RMQ187" s="3"/>
      <c r="RMR187" s="3"/>
      <c r="RMS187" s="3"/>
      <c r="RMT187" s="3"/>
      <c r="RMU187" s="3"/>
      <c r="RMV187" s="3"/>
      <c r="RMW187" s="3"/>
      <c r="RMX187" s="3"/>
      <c r="RMY187" s="3"/>
      <c r="RMZ187" s="3"/>
      <c r="RNA187" s="3"/>
      <c r="RNB187" s="3"/>
      <c r="RNC187" s="3"/>
      <c r="RND187" s="3"/>
      <c r="RNE187" s="3"/>
      <c r="RNF187" s="3"/>
      <c r="RNG187" s="3"/>
      <c r="RNH187" s="3"/>
      <c r="RNI187" s="3"/>
      <c r="RNJ187" s="3"/>
      <c r="RNK187" s="3"/>
      <c r="RNL187" s="3"/>
      <c r="RNM187" s="3"/>
      <c r="RNN187" s="3"/>
      <c r="RNO187" s="3"/>
      <c r="RNP187" s="3"/>
      <c r="RNQ187" s="3"/>
      <c r="RNR187" s="3"/>
      <c r="RNS187" s="3"/>
      <c r="RNT187" s="3"/>
      <c r="RNU187" s="3"/>
      <c r="RNV187" s="3"/>
      <c r="RNW187" s="3"/>
      <c r="RNX187" s="3"/>
      <c r="RNY187" s="3"/>
      <c r="RNZ187" s="3"/>
      <c r="ROA187" s="3"/>
      <c r="ROB187" s="3"/>
      <c r="ROC187" s="3"/>
      <c r="ROD187" s="3"/>
      <c r="ROE187" s="3"/>
      <c r="ROF187" s="3"/>
      <c r="ROG187" s="3"/>
      <c r="ROH187" s="3"/>
      <c r="ROI187" s="3"/>
      <c r="ROJ187" s="3"/>
      <c r="ROK187" s="3"/>
      <c r="ROL187" s="3"/>
      <c r="ROM187" s="3"/>
      <c r="RON187" s="3"/>
      <c r="ROO187" s="3"/>
      <c r="ROP187" s="3"/>
      <c r="ROQ187" s="3"/>
      <c r="ROR187" s="3"/>
      <c r="ROS187" s="3"/>
      <c r="ROT187" s="3"/>
      <c r="ROU187" s="3"/>
      <c r="ROV187" s="3"/>
      <c r="ROW187" s="3"/>
      <c r="ROX187" s="3"/>
      <c r="ROY187" s="3"/>
      <c r="ROZ187" s="3"/>
      <c r="RPA187" s="3"/>
      <c r="RPB187" s="3"/>
      <c r="RPC187" s="3"/>
      <c r="RPD187" s="3"/>
      <c r="RPE187" s="3"/>
      <c r="RPF187" s="3"/>
      <c r="RPG187" s="3"/>
      <c r="RPH187" s="3"/>
      <c r="RPI187" s="3"/>
      <c r="RPJ187" s="3"/>
      <c r="RPK187" s="3"/>
      <c r="RPL187" s="3"/>
      <c r="RPM187" s="3"/>
      <c r="RPN187" s="3"/>
      <c r="RPO187" s="3"/>
      <c r="RPP187" s="3"/>
      <c r="RPQ187" s="3"/>
      <c r="RPR187" s="3"/>
      <c r="RPS187" s="3"/>
      <c r="RPT187" s="3"/>
      <c r="RPU187" s="3"/>
      <c r="RPV187" s="3"/>
      <c r="RPW187" s="3"/>
      <c r="RPX187" s="3"/>
      <c r="RPY187" s="3"/>
      <c r="RPZ187" s="3"/>
      <c r="RQA187" s="3"/>
      <c r="RQB187" s="3"/>
      <c r="RQC187" s="3"/>
      <c r="RQD187" s="3"/>
      <c r="RQE187" s="3"/>
      <c r="RQF187" s="3"/>
      <c r="RQG187" s="3"/>
      <c r="RQH187" s="3"/>
      <c r="RQI187" s="3"/>
      <c r="RQJ187" s="3"/>
      <c r="RQK187" s="3"/>
      <c r="RQL187" s="3"/>
      <c r="RQM187" s="3"/>
      <c r="RQN187" s="3"/>
      <c r="RQO187" s="3"/>
      <c r="RQP187" s="3"/>
      <c r="RQQ187" s="3"/>
      <c r="RQR187" s="3"/>
      <c r="RQS187" s="3"/>
      <c r="RQT187" s="3"/>
      <c r="RQU187" s="3"/>
      <c r="RQV187" s="3"/>
      <c r="RQW187" s="3"/>
      <c r="RQX187" s="3"/>
      <c r="RQY187" s="3"/>
      <c r="RQZ187" s="3"/>
      <c r="RRA187" s="3"/>
      <c r="RRB187" s="3"/>
      <c r="RRC187" s="3"/>
      <c r="RRD187" s="3"/>
      <c r="RRE187" s="3"/>
      <c r="RRF187" s="3"/>
      <c r="RRG187" s="3"/>
      <c r="RRH187" s="3"/>
      <c r="RRI187" s="3"/>
      <c r="RRJ187" s="3"/>
      <c r="RRK187" s="3"/>
      <c r="RRL187" s="3"/>
      <c r="RRM187" s="3"/>
      <c r="RRN187" s="3"/>
      <c r="RRO187" s="3"/>
      <c r="RRP187" s="3"/>
      <c r="RRQ187" s="3"/>
      <c r="RRR187" s="3"/>
      <c r="RRS187" s="3"/>
      <c r="RRT187" s="3"/>
      <c r="RRU187" s="3"/>
      <c r="RRV187" s="3"/>
      <c r="RRW187" s="3"/>
      <c r="RRX187" s="3"/>
      <c r="RRY187" s="3"/>
      <c r="RRZ187" s="3"/>
      <c r="RSA187" s="3"/>
      <c r="RSB187" s="3"/>
      <c r="RSC187" s="3"/>
      <c r="RSD187" s="3"/>
      <c r="RSE187" s="3"/>
      <c r="RSF187" s="3"/>
      <c r="RSG187" s="3"/>
      <c r="RSH187" s="3"/>
      <c r="RSI187" s="3"/>
      <c r="RSJ187" s="3"/>
      <c r="RSK187" s="3"/>
      <c r="RSL187" s="3"/>
      <c r="RSM187" s="3"/>
      <c r="RSN187" s="3"/>
      <c r="RSO187" s="3"/>
      <c r="RSP187" s="3"/>
      <c r="RSQ187" s="3"/>
      <c r="RSR187" s="3"/>
      <c r="RSS187" s="3"/>
      <c r="RST187" s="3"/>
      <c r="RSU187" s="3"/>
      <c r="RSV187" s="3"/>
      <c r="RSW187" s="3"/>
      <c r="RSX187" s="3"/>
      <c r="RSY187" s="3"/>
      <c r="RSZ187" s="3"/>
      <c r="RTA187" s="3"/>
      <c r="RTB187" s="3"/>
      <c r="RTC187" s="3"/>
      <c r="RTD187" s="3"/>
      <c r="RTE187" s="3"/>
      <c r="RTF187" s="3"/>
      <c r="RTG187" s="3"/>
      <c r="RTH187" s="3"/>
      <c r="RTI187" s="3"/>
      <c r="RTJ187" s="3"/>
      <c r="RTK187" s="3"/>
      <c r="RTL187" s="3"/>
      <c r="RTM187" s="3"/>
      <c r="RTN187" s="3"/>
      <c r="RTO187" s="3"/>
      <c r="RTP187" s="3"/>
      <c r="RTQ187" s="3"/>
      <c r="RTR187" s="3"/>
      <c r="RTS187" s="3"/>
      <c r="RTT187" s="3"/>
      <c r="RTU187" s="3"/>
      <c r="RTV187" s="3"/>
      <c r="RTW187" s="3"/>
      <c r="RTX187" s="3"/>
      <c r="RTY187" s="3"/>
      <c r="RTZ187" s="3"/>
      <c r="RUA187" s="3"/>
      <c r="RUB187" s="3"/>
      <c r="RUC187" s="3"/>
      <c r="RUD187" s="3"/>
      <c r="RUE187" s="3"/>
      <c r="RUF187" s="3"/>
      <c r="RUG187" s="3"/>
      <c r="RUH187" s="3"/>
      <c r="RUI187" s="3"/>
      <c r="RUJ187" s="3"/>
      <c r="RUK187" s="3"/>
      <c r="RUL187" s="3"/>
      <c r="RUM187" s="3"/>
      <c r="RUN187" s="3"/>
      <c r="RUO187" s="3"/>
      <c r="RUP187" s="3"/>
      <c r="RUQ187" s="3"/>
      <c r="RUR187" s="3"/>
      <c r="RUS187" s="3"/>
      <c r="RUT187" s="3"/>
      <c r="RUU187" s="3"/>
      <c r="RUV187" s="3"/>
      <c r="RUW187" s="3"/>
      <c r="RUX187" s="3"/>
      <c r="RUY187" s="3"/>
      <c r="RUZ187" s="3"/>
      <c r="RVA187" s="3"/>
      <c r="RVB187" s="3"/>
      <c r="RVC187" s="3"/>
      <c r="RVD187" s="3"/>
      <c r="RVE187" s="3"/>
      <c r="RVF187" s="3"/>
      <c r="RVG187" s="3"/>
      <c r="RVH187" s="3"/>
      <c r="RVI187" s="3"/>
      <c r="RVJ187" s="3"/>
      <c r="RVK187" s="3"/>
      <c r="RVL187" s="3"/>
      <c r="RVM187" s="3"/>
      <c r="RVN187" s="3"/>
      <c r="RVO187" s="3"/>
      <c r="RVP187" s="3"/>
      <c r="RVQ187" s="3"/>
      <c r="RVR187" s="3"/>
      <c r="RVS187" s="3"/>
      <c r="RVT187" s="3"/>
      <c r="RVU187" s="3"/>
      <c r="RVV187" s="3"/>
      <c r="RVW187" s="3"/>
      <c r="RVX187" s="3"/>
      <c r="RVY187" s="3"/>
      <c r="RVZ187" s="3"/>
      <c r="RWA187" s="3"/>
      <c r="RWB187" s="3"/>
      <c r="RWC187" s="3"/>
      <c r="RWD187" s="3"/>
      <c r="RWE187" s="3"/>
      <c r="RWF187" s="3"/>
      <c r="RWG187" s="3"/>
      <c r="RWH187" s="3"/>
      <c r="RWI187" s="3"/>
      <c r="RWJ187" s="3"/>
      <c r="RWK187" s="3"/>
      <c r="RWL187" s="3"/>
      <c r="RWM187" s="3"/>
      <c r="RWN187" s="3"/>
      <c r="RWO187" s="3"/>
      <c r="RWP187" s="3"/>
      <c r="RWQ187" s="3"/>
      <c r="RWR187" s="3"/>
      <c r="RWS187" s="3"/>
      <c r="RWT187" s="3"/>
      <c r="RWU187" s="3"/>
      <c r="RWV187" s="3"/>
      <c r="RWW187" s="3"/>
      <c r="RWX187" s="3"/>
      <c r="RWY187" s="3"/>
      <c r="RWZ187" s="3"/>
      <c r="RXA187" s="3"/>
      <c r="RXB187" s="3"/>
      <c r="RXC187" s="3"/>
      <c r="RXD187" s="3"/>
      <c r="RXE187" s="3"/>
      <c r="RXF187" s="3"/>
      <c r="RXG187" s="3"/>
      <c r="RXH187" s="3"/>
      <c r="RXI187" s="3"/>
      <c r="RXJ187" s="3"/>
      <c r="RXK187" s="3"/>
      <c r="RXL187" s="3"/>
      <c r="RXM187" s="3"/>
      <c r="RXN187" s="3"/>
      <c r="RXO187" s="3"/>
      <c r="RXP187" s="3"/>
      <c r="RXQ187" s="3"/>
      <c r="RXR187" s="3"/>
      <c r="RXS187" s="3"/>
      <c r="RXT187" s="3"/>
      <c r="RXU187" s="3"/>
      <c r="RXV187" s="3"/>
      <c r="RXW187" s="3"/>
      <c r="RXX187" s="3"/>
      <c r="RXY187" s="3"/>
      <c r="RXZ187" s="3"/>
      <c r="RYA187" s="3"/>
      <c r="RYB187" s="3"/>
      <c r="RYC187" s="3"/>
      <c r="RYD187" s="3"/>
      <c r="RYE187" s="3"/>
      <c r="RYF187" s="3"/>
      <c r="RYG187" s="3"/>
      <c r="RYH187" s="3"/>
      <c r="RYI187" s="3"/>
      <c r="RYJ187" s="3"/>
      <c r="RYK187" s="3"/>
      <c r="RYL187" s="3"/>
      <c r="RYM187" s="3"/>
      <c r="RYN187" s="3"/>
      <c r="RYO187" s="3"/>
      <c r="RYP187" s="3"/>
      <c r="RYQ187" s="3"/>
      <c r="RYR187" s="3"/>
      <c r="RYS187" s="3"/>
      <c r="RYT187" s="3"/>
      <c r="RYU187" s="3"/>
      <c r="RYV187" s="3"/>
      <c r="RYW187" s="3"/>
      <c r="RYX187" s="3"/>
      <c r="RYY187" s="3"/>
      <c r="RYZ187" s="3"/>
      <c r="RZA187" s="3"/>
      <c r="RZB187" s="3"/>
      <c r="RZC187" s="3"/>
      <c r="RZD187" s="3"/>
      <c r="RZE187" s="3"/>
      <c r="RZF187" s="3"/>
      <c r="RZG187" s="3"/>
      <c r="RZH187" s="3"/>
      <c r="RZI187" s="3"/>
      <c r="RZJ187" s="3"/>
      <c r="RZK187" s="3"/>
      <c r="RZL187" s="3"/>
      <c r="RZM187" s="3"/>
      <c r="RZN187" s="3"/>
      <c r="RZO187" s="3"/>
      <c r="RZP187" s="3"/>
      <c r="RZQ187" s="3"/>
      <c r="RZR187" s="3"/>
      <c r="RZS187" s="3"/>
      <c r="RZT187" s="3"/>
      <c r="RZU187" s="3"/>
      <c r="RZV187" s="3"/>
      <c r="RZW187" s="3"/>
      <c r="RZX187" s="3"/>
      <c r="RZY187" s="3"/>
      <c r="RZZ187" s="3"/>
      <c r="SAA187" s="3"/>
      <c r="SAB187" s="3"/>
      <c r="SAC187" s="3"/>
      <c r="SAD187" s="3"/>
      <c r="SAE187" s="3"/>
      <c r="SAF187" s="3"/>
      <c r="SAG187" s="3"/>
      <c r="SAH187" s="3"/>
      <c r="SAI187" s="3"/>
      <c r="SAJ187" s="3"/>
      <c r="SAK187" s="3"/>
      <c r="SAL187" s="3"/>
      <c r="SAM187" s="3"/>
      <c r="SAN187" s="3"/>
      <c r="SAO187" s="3"/>
      <c r="SAP187" s="3"/>
      <c r="SAQ187" s="3"/>
      <c r="SAR187" s="3"/>
      <c r="SAS187" s="3"/>
      <c r="SAT187" s="3"/>
      <c r="SAU187" s="3"/>
      <c r="SAV187" s="3"/>
      <c r="SAW187" s="3"/>
      <c r="SAX187" s="3"/>
      <c r="SAY187" s="3"/>
      <c r="SAZ187" s="3"/>
      <c r="SBA187" s="3"/>
      <c r="SBB187" s="3"/>
      <c r="SBC187" s="3"/>
      <c r="SBD187" s="3"/>
      <c r="SBE187" s="3"/>
      <c r="SBF187" s="3"/>
      <c r="SBG187" s="3"/>
      <c r="SBH187" s="3"/>
      <c r="SBI187" s="3"/>
      <c r="SBJ187" s="3"/>
      <c r="SBK187" s="3"/>
      <c r="SBL187" s="3"/>
      <c r="SBM187" s="3"/>
      <c r="SBN187" s="3"/>
      <c r="SBO187" s="3"/>
      <c r="SBP187" s="3"/>
      <c r="SBQ187" s="3"/>
      <c r="SBR187" s="3"/>
      <c r="SBS187" s="3"/>
      <c r="SBT187" s="3"/>
      <c r="SBU187" s="3"/>
      <c r="SBV187" s="3"/>
      <c r="SBW187" s="3"/>
      <c r="SBX187" s="3"/>
      <c r="SBY187" s="3"/>
      <c r="SBZ187" s="3"/>
      <c r="SCA187" s="3"/>
      <c r="SCB187" s="3"/>
      <c r="SCC187" s="3"/>
      <c r="SCD187" s="3"/>
      <c r="SCE187" s="3"/>
      <c r="SCF187" s="3"/>
      <c r="SCG187" s="3"/>
      <c r="SCH187" s="3"/>
      <c r="SCI187" s="3"/>
      <c r="SCJ187" s="3"/>
      <c r="SCK187" s="3"/>
      <c r="SCL187" s="3"/>
      <c r="SCM187" s="3"/>
      <c r="SCN187" s="3"/>
      <c r="SCO187" s="3"/>
      <c r="SCP187" s="3"/>
      <c r="SCQ187" s="3"/>
      <c r="SCR187" s="3"/>
      <c r="SCS187" s="3"/>
      <c r="SCT187" s="3"/>
      <c r="SCU187" s="3"/>
      <c r="SCV187" s="3"/>
      <c r="SCW187" s="3"/>
      <c r="SCX187" s="3"/>
      <c r="SCY187" s="3"/>
      <c r="SCZ187" s="3"/>
      <c r="SDA187" s="3"/>
      <c r="SDB187" s="3"/>
      <c r="SDC187" s="3"/>
      <c r="SDD187" s="3"/>
      <c r="SDE187" s="3"/>
      <c r="SDF187" s="3"/>
      <c r="SDG187" s="3"/>
      <c r="SDH187" s="3"/>
      <c r="SDI187" s="3"/>
      <c r="SDJ187" s="3"/>
      <c r="SDK187" s="3"/>
      <c r="SDL187" s="3"/>
      <c r="SDM187" s="3"/>
      <c r="SDN187" s="3"/>
      <c r="SDO187" s="3"/>
      <c r="SDP187" s="3"/>
      <c r="SDQ187" s="3"/>
      <c r="SDR187" s="3"/>
      <c r="SDS187" s="3"/>
      <c r="SDT187" s="3"/>
      <c r="SDU187" s="3"/>
      <c r="SDV187" s="3"/>
      <c r="SDW187" s="3"/>
      <c r="SDX187" s="3"/>
      <c r="SDY187" s="3"/>
      <c r="SDZ187" s="3"/>
      <c r="SEA187" s="3"/>
      <c r="SEB187" s="3"/>
      <c r="SEC187" s="3"/>
      <c r="SED187" s="3"/>
      <c r="SEE187" s="3"/>
      <c r="SEF187" s="3"/>
      <c r="SEG187" s="3"/>
      <c r="SEH187" s="3"/>
      <c r="SEI187" s="3"/>
      <c r="SEJ187" s="3"/>
      <c r="SEK187" s="3"/>
      <c r="SEL187" s="3"/>
      <c r="SEM187" s="3"/>
      <c r="SEN187" s="3"/>
      <c r="SEO187" s="3"/>
      <c r="SEP187" s="3"/>
      <c r="SEQ187" s="3"/>
      <c r="SER187" s="3"/>
      <c r="SES187" s="3"/>
      <c r="SET187" s="3"/>
      <c r="SEU187" s="3"/>
      <c r="SEV187" s="3"/>
      <c r="SEW187" s="3"/>
      <c r="SEX187" s="3"/>
      <c r="SEY187" s="3"/>
      <c r="SEZ187" s="3"/>
      <c r="SFA187" s="3"/>
      <c r="SFB187" s="3"/>
      <c r="SFC187" s="3"/>
      <c r="SFD187" s="3"/>
      <c r="SFE187" s="3"/>
      <c r="SFF187" s="3"/>
      <c r="SFG187" s="3"/>
      <c r="SFH187" s="3"/>
      <c r="SFI187" s="3"/>
      <c r="SFJ187" s="3"/>
      <c r="SFK187" s="3"/>
      <c r="SFL187" s="3"/>
      <c r="SFM187" s="3"/>
      <c r="SFN187" s="3"/>
      <c r="SFO187" s="3"/>
      <c r="SFP187" s="3"/>
      <c r="SFQ187" s="3"/>
      <c r="SFR187" s="3"/>
      <c r="SFS187" s="3"/>
      <c r="SFT187" s="3"/>
      <c r="SFU187" s="3"/>
      <c r="SFV187" s="3"/>
      <c r="SFW187" s="3"/>
      <c r="SFX187" s="3"/>
      <c r="SFY187" s="3"/>
      <c r="SFZ187" s="3"/>
      <c r="SGA187" s="3"/>
      <c r="SGB187" s="3"/>
      <c r="SGC187" s="3"/>
      <c r="SGD187" s="3"/>
      <c r="SGE187" s="3"/>
      <c r="SGF187" s="3"/>
      <c r="SGG187" s="3"/>
      <c r="SGH187" s="3"/>
      <c r="SGI187" s="3"/>
      <c r="SGJ187" s="3"/>
      <c r="SGK187" s="3"/>
      <c r="SGL187" s="3"/>
      <c r="SGM187" s="3"/>
      <c r="SGN187" s="3"/>
      <c r="SGO187" s="3"/>
      <c r="SGP187" s="3"/>
      <c r="SGQ187" s="3"/>
      <c r="SGR187" s="3"/>
      <c r="SGS187" s="3"/>
      <c r="SGT187" s="3"/>
      <c r="SGU187" s="3"/>
      <c r="SGV187" s="3"/>
      <c r="SGW187" s="3"/>
      <c r="SGX187" s="3"/>
      <c r="SGY187" s="3"/>
      <c r="SGZ187" s="3"/>
      <c r="SHA187" s="3"/>
      <c r="SHB187" s="3"/>
      <c r="SHC187" s="3"/>
      <c r="SHD187" s="3"/>
      <c r="SHE187" s="3"/>
      <c r="SHF187" s="3"/>
      <c r="SHG187" s="3"/>
      <c r="SHH187" s="3"/>
      <c r="SHI187" s="3"/>
      <c r="SHJ187" s="3"/>
      <c r="SHK187" s="3"/>
      <c r="SHL187" s="3"/>
      <c r="SHM187" s="3"/>
      <c r="SHN187" s="3"/>
      <c r="SHO187" s="3"/>
      <c r="SHP187" s="3"/>
      <c r="SHQ187" s="3"/>
      <c r="SHR187" s="3"/>
      <c r="SHS187" s="3"/>
      <c r="SHT187" s="3"/>
      <c r="SHU187" s="3"/>
      <c r="SHV187" s="3"/>
      <c r="SHW187" s="3"/>
      <c r="SHX187" s="3"/>
      <c r="SHY187" s="3"/>
      <c r="SHZ187" s="3"/>
      <c r="SIA187" s="3"/>
      <c r="SIB187" s="3"/>
      <c r="SIC187" s="3"/>
      <c r="SID187" s="3"/>
      <c r="SIE187" s="3"/>
      <c r="SIF187" s="3"/>
      <c r="SIG187" s="3"/>
      <c r="SIH187" s="3"/>
      <c r="SII187" s="3"/>
      <c r="SIJ187" s="3"/>
      <c r="SIK187" s="3"/>
      <c r="SIL187" s="3"/>
      <c r="SIM187" s="3"/>
      <c r="SIN187" s="3"/>
      <c r="SIO187" s="3"/>
      <c r="SIP187" s="3"/>
      <c r="SIQ187" s="3"/>
      <c r="SIR187" s="3"/>
      <c r="SIS187" s="3"/>
      <c r="SIT187" s="3"/>
      <c r="SIU187" s="3"/>
      <c r="SIV187" s="3"/>
      <c r="SIW187" s="3"/>
      <c r="SIX187" s="3"/>
      <c r="SIY187" s="3"/>
      <c r="SIZ187" s="3"/>
      <c r="SJA187" s="3"/>
      <c r="SJB187" s="3"/>
      <c r="SJC187" s="3"/>
      <c r="SJD187" s="3"/>
      <c r="SJE187" s="3"/>
      <c r="SJF187" s="3"/>
      <c r="SJG187" s="3"/>
      <c r="SJH187" s="3"/>
      <c r="SJI187" s="3"/>
      <c r="SJJ187" s="3"/>
      <c r="SJK187" s="3"/>
      <c r="SJL187" s="3"/>
      <c r="SJM187" s="3"/>
      <c r="SJN187" s="3"/>
      <c r="SJO187" s="3"/>
      <c r="SJP187" s="3"/>
      <c r="SJQ187" s="3"/>
      <c r="SJR187" s="3"/>
      <c r="SJS187" s="3"/>
      <c r="SJT187" s="3"/>
      <c r="SJU187" s="3"/>
      <c r="SJV187" s="3"/>
      <c r="SJW187" s="3"/>
      <c r="SJX187" s="3"/>
      <c r="SJY187" s="3"/>
      <c r="SJZ187" s="3"/>
      <c r="SKA187" s="3"/>
      <c r="SKB187" s="3"/>
      <c r="SKC187" s="3"/>
      <c r="SKD187" s="3"/>
      <c r="SKE187" s="3"/>
      <c r="SKF187" s="3"/>
      <c r="SKG187" s="3"/>
      <c r="SKH187" s="3"/>
      <c r="SKI187" s="3"/>
      <c r="SKJ187" s="3"/>
      <c r="SKK187" s="3"/>
      <c r="SKL187" s="3"/>
      <c r="SKM187" s="3"/>
      <c r="SKN187" s="3"/>
      <c r="SKO187" s="3"/>
      <c r="SKP187" s="3"/>
      <c r="SKQ187" s="3"/>
      <c r="SKR187" s="3"/>
      <c r="SKS187" s="3"/>
      <c r="SKT187" s="3"/>
      <c r="SKU187" s="3"/>
      <c r="SKV187" s="3"/>
      <c r="SKW187" s="3"/>
      <c r="SKX187" s="3"/>
      <c r="SKY187" s="3"/>
      <c r="SKZ187" s="3"/>
      <c r="SLA187" s="3"/>
      <c r="SLB187" s="3"/>
      <c r="SLC187" s="3"/>
      <c r="SLD187" s="3"/>
      <c r="SLE187" s="3"/>
      <c r="SLF187" s="3"/>
      <c r="SLG187" s="3"/>
      <c r="SLH187" s="3"/>
      <c r="SLI187" s="3"/>
      <c r="SLJ187" s="3"/>
      <c r="SLK187" s="3"/>
      <c r="SLL187" s="3"/>
      <c r="SLM187" s="3"/>
      <c r="SLN187" s="3"/>
      <c r="SLO187" s="3"/>
      <c r="SLP187" s="3"/>
      <c r="SLQ187" s="3"/>
      <c r="SLR187" s="3"/>
      <c r="SLS187" s="3"/>
      <c r="SLT187" s="3"/>
      <c r="SLU187" s="3"/>
      <c r="SLV187" s="3"/>
      <c r="SLW187" s="3"/>
      <c r="SLX187" s="3"/>
      <c r="SLY187" s="3"/>
      <c r="SLZ187" s="3"/>
      <c r="SMA187" s="3"/>
      <c r="SMB187" s="3"/>
      <c r="SMC187" s="3"/>
      <c r="SMD187" s="3"/>
      <c r="SME187" s="3"/>
      <c r="SMF187" s="3"/>
      <c r="SMG187" s="3"/>
      <c r="SMH187" s="3"/>
      <c r="SMI187" s="3"/>
      <c r="SMJ187" s="3"/>
      <c r="SMK187" s="3"/>
      <c r="SML187" s="3"/>
      <c r="SMM187" s="3"/>
      <c r="SMN187" s="3"/>
      <c r="SMO187" s="3"/>
      <c r="SMP187" s="3"/>
      <c r="SMQ187" s="3"/>
      <c r="SMR187" s="3"/>
      <c r="SMS187" s="3"/>
      <c r="SMT187" s="3"/>
      <c r="SMU187" s="3"/>
      <c r="SMV187" s="3"/>
      <c r="SMW187" s="3"/>
      <c r="SMX187" s="3"/>
      <c r="SMY187" s="3"/>
      <c r="SMZ187" s="3"/>
      <c r="SNA187" s="3"/>
      <c r="SNB187" s="3"/>
      <c r="SNC187" s="3"/>
      <c r="SND187" s="3"/>
      <c r="SNE187" s="3"/>
      <c r="SNF187" s="3"/>
      <c r="SNG187" s="3"/>
      <c r="SNH187" s="3"/>
      <c r="SNI187" s="3"/>
      <c r="SNJ187" s="3"/>
      <c r="SNK187" s="3"/>
      <c r="SNL187" s="3"/>
      <c r="SNM187" s="3"/>
      <c r="SNN187" s="3"/>
      <c r="SNO187" s="3"/>
      <c r="SNP187" s="3"/>
      <c r="SNQ187" s="3"/>
      <c r="SNR187" s="3"/>
      <c r="SNS187" s="3"/>
      <c r="SNT187" s="3"/>
      <c r="SNU187" s="3"/>
      <c r="SNV187" s="3"/>
      <c r="SNW187" s="3"/>
      <c r="SNX187" s="3"/>
      <c r="SNY187" s="3"/>
      <c r="SNZ187" s="3"/>
      <c r="SOA187" s="3"/>
      <c r="SOB187" s="3"/>
      <c r="SOC187" s="3"/>
      <c r="SOD187" s="3"/>
      <c r="SOE187" s="3"/>
      <c r="SOF187" s="3"/>
      <c r="SOG187" s="3"/>
      <c r="SOH187" s="3"/>
      <c r="SOI187" s="3"/>
      <c r="SOJ187" s="3"/>
      <c r="SOK187" s="3"/>
      <c r="SOL187" s="3"/>
      <c r="SOM187" s="3"/>
      <c r="SON187" s="3"/>
      <c r="SOO187" s="3"/>
      <c r="SOP187" s="3"/>
      <c r="SOQ187" s="3"/>
      <c r="SOR187" s="3"/>
      <c r="SOS187" s="3"/>
      <c r="SOT187" s="3"/>
      <c r="SOU187" s="3"/>
      <c r="SOV187" s="3"/>
      <c r="SOW187" s="3"/>
      <c r="SOX187" s="3"/>
      <c r="SOY187" s="3"/>
      <c r="SOZ187" s="3"/>
      <c r="SPA187" s="3"/>
      <c r="SPB187" s="3"/>
      <c r="SPC187" s="3"/>
      <c r="SPD187" s="3"/>
      <c r="SPE187" s="3"/>
      <c r="SPF187" s="3"/>
      <c r="SPG187" s="3"/>
      <c r="SPH187" s="3"/>
      <c r="SPI187" s="3"/>
      <c r="SPJ187" s="3"/>
      <c r="SPK187" s="3"/>
      <c r="SPL187" s="3"/>
      <c r="SPM187" s="3"/>
      <c r="SPN187" s="3"/>
      <c r="SPO187" s="3"/>
      <c r="SPP187" s="3"/>
      <c r="SPQ187" s="3"/>
      <c r="SPR187" s="3"/>
      <c r="SPS187" s="3"/>
      <c r="SPT187" s="3"/>
      <c r="SPU187" s="3"/>
      <c r="SPV187" s="3"/>
      <c r="SPW187" s="3"/>
      <c r="SPX187" s="3"/>
      <c r="SPY187" s="3"/>
      <c r="SPZ187" s="3"/>
      <c r="SQA187" s="3"/>
      <c r="SQB187" s="3"/>
      <c r="SQC187" s="3"/>
      <c r="SQD187" s="3"/>
      <c r="SQE187" s="3"/>
      <c r="SQF187" s="3"/>
      <c r="SQG187" s="3"/>
      <c r="SQH187" s="3"/>
      <c r="SQI187" s="3"/>
      <c r="SQJ187" s="3"/>
      <c r="SQK187" s="3"/>
      <c r="SQL187" s="3"/>
      <c r="SQM187" s="3"/>
      <c r="SQN187" s="3"/>
      <c r="SQO187" s="3"/>
      <c r="SQP187" s="3"/>
      <c r="SQQ187" s="3"/>
      <c r="SQR187" s="3"/>
      <c r="SQS187" s="3"/>
      <c r="SQT187" s="3"/>
      <c r="SQU187" s="3"/>
      <c r="SQV187" s="3"/>
      <c r="SQW187" s="3"/>
      <c r="SQX187" s="3"/>
      <c r="SQY187" s="3"/>
      <c r="SQZ187" s="3"/>
      <c r="SRA187" s="3"/>
      <c r="SRB187" s="3"/>
      <c r="SRC187" s="3"/>
      <c r="SRD187" s="3"/>
      <c r="SRE187" s="3"/>
      <c r="SRF187" s="3"/>
      <c r="SRG187" s="3"/>
      <c r="SRH187" s="3"/>
      <c r="SRI187" s="3"/>
      <c r="SRJ187" s="3"/>
      <c r="SRK187" s="3"/>
      <c r="SRL187" s="3"/>
      <c r="SRM187" s="3"/>
      <c r="SRN187" s="3"/>
      <c r="SRO187" s="3"/>
      <c r="SRP187" s="3"/>
      <c r="SRQ187" s="3"/>
      <c r="SRR187" s="3"/>
      <c r="SRS187" s="3"/>
      <c r="SRT187" s="3"/>
      <c r="SRU187" s="3"/>
      <c r="SRV187" s="3"/>
      <c r="SRW187" s="3"/>
      <c r="SRX187" s="3"/>
      <c r="SRY187" s="3"/>
      <c r="SRZ187" s="3"/>
      <c r="SSA187" s="3"/>
      <c r="SSB187" s="3"/>
      <c r="SSC187" s="3"/>
      <c r="SSD187" s="3"/>
      <c r="SSE187" s="3"/>
      <c r="SSF187" s="3"/>
      <c r="SSG187" s="3"/>
      <c r="SSH187" s="3"/>
      <c r="SSI187" s="3"/>
      <c r="SSJ187" s="3"/>
      <c r="SSK187" s="3"/>
      <c r="SSL187" s="3"/>
      <c r="SSM187" s="3"/>
      <c r="SSN187" s="3"/>
      <c r="SSO187" s="3"/>
      <c r="SSP187" s="3"/>
      <c r="SSQ187" s="3"/>
      <c r="SSR187" s="3"/>
      <c r="SSS187" s="3"/>
      <c r="SST187" s="3"/>
      <c r="SSU187" s="3"/>
      <c r="SSV187" s="3"/>
      <c r="SSW187" s="3"/>
      <c r="SSX187" s="3"/>
      <c r="SSY187" s="3"/>
      <c r="SSZ187" s="3"/>
      <c r="STA187" s="3"/>
      <c r="STB187" s="3"/>
      <c r="STC187" s="3"/>
      <c r="STD187" s="3"/>
      <c r="STE187" s="3"/>
      <c r="STF187" s="3"/>
      <c r="STG187" s="3"/>
      <c r="STH187" s="3"/>
      <c r="STI187" s="3"/>
      <c r="STJ187" s="3"/>
      <c r="STK187" s="3"/>
      <c r="STL187" s="3"/>
      <c r="STM187" s="3"/>
      <c r="STN187" s="3"/>
      <c r="STO187" s="3"/>
      <c r="STP187" s="3"/>
      <c r="STQ187" s="3"/>
      <c r="STR187" s="3"/>
      <c r="STS187" s="3"/>
      <c r="STT187" s="3"/>
      <c r="STU187" s="3"/>
      <c r="STV187" s="3"/>
      <c r="STW187" s="3"/>
      <c r="STX187" s="3"/>
      <c r="STY187" s="3"/>
      <c r="STZ187" s="3"/>
      <c r="SUA187" s="3"/>
      <c r="SUB187" s="3"/>
      <c r="SUC187" s="3"/>
      <c r="SUD187" s="3"/>
      <c r="SUE187" s="3"/>
      <c r="SUF187" s="3"/>
      <c r="SUG187" s="3"/>
      <c r="SUH187" s="3"/>
      <c r="SUI187" s="3"/>
      <c r="SUJ187" s="3"/>
      <c r="SUK187" s="3"/>
      <c r="SUL187" s="3"/>
      <c r="SUM187" s="3"/>
      <c r="SUN187" s="3"/>
      <c r="SUO187" s="3"/>
      <c r="SUP187" s="3"/>
      <c r="SUQ187" s="3"/>
      <c r="SUR187" s="3"/>
      <c r="SUS187" s="3"/>
      <c r="SUT187" s="3"/>
      <c r="SUU187" s="3"/>
      <c r="SUV187" s="3"/>
      <c r="SUW187" s="3"/>
      <c r="SUX187" s="3"/>
      <c r="SUY187" s="3"/>
      <c r="SUZ187" s="3"/>
      <c r="SVA187" s="3"/>
      <c r="SVB187" s="3"/>
      <c r="SVC187" s="3"/>
      <c r="SVD187" s="3"/>
      <c r="SVE187" s="3"/>
      <c r="SVF187" s="3"/>
      <c r="SVG187" s="3"/>
      <c r="SVH187" s="3"/>
      <c r="SVI187" s="3"/>
      <c r="SVJ187" s="3"/>
      <c r="SVK187" s="3"/>
      <c r="SVL187" s="3"/>
      <c r="SVM187" s="3"/>
      <c r="SVN187" s="3"/>
      <c r="SVO187" s="3"/>
      <c r="SVP187" s="3"/>
      <c r="SVQ187" s="3"/>
      <c r="SVR187" s="3"/>
      <c r="SVS187" s="3"/>
      <c r="SVT187" s="3"/>
      <c r="SVU187" s="3"/>
      <c r="SVV187" s="3"/>
      <c r="SVW187" s="3"/>
      <c r="SVX187" s="3"/>
      <c r="SVY187" s="3"/>
      <c r="SVZ187" s="3"/>
      <c r="SWA187" s="3"/>
      <c r="SWB187" s="3"/>
      <c r="SWC187" s="3"/>
      <c r="SWD187" s="3"/>
      <c r="SWE187" s="3"/>
      <c r="SWF187" s="3"/>
      <c r="SWG187" s="3"/>
      <c r="SWH187" s="3"/>
      <c r="SWI187" s="3"/>
      <c r="SWJ187" s="3"/>
      <c r="SWK187" s="3"/>
      <c r="SWL187" s="3"/>
      <c r="SWM187" s="3"/>
      <c r="SWN187" s="3"/>
      <c r="SWO187" s="3"/>
      <c r="SWP187" s="3"/>
      <c r="SWQ187" s="3"/>
      <c r="SWR187" s="3"/>
      <c r="SWS187" s="3"/>
      <c r="SWT187" s="3"/>
      <c r="SWU187" s="3"/>
      <c r="SWV187" s="3"/>
      <c r="SWW187" s="3"/>
      <c r="SWX187" s="3"/>
      <c r="SWY187" s="3"/>
      <c r="SWZ187" s="3"/>
      <c r="SXA187" s="3"/>
      <c r="SXB187" s="3"/>
      <c r="SXC187" s="3"/>
      <c r="SXD187" s="3"/>
      <c r="SXE187" s="3"/>
      <c r="SXF187" s="3"/>
      <c r="SXG187" s="3"/>
      <c r="SXH187" s="3"/>
      <c r="SXI187" s="3"/>
      <c r="SXJ187" s="3"/>
      <c r="SXK187" s="3"/>
      <c r="SXL187" s="3"/>
      <c r="SXM187" s="3"/>
      <c r="SXN187" s="3"/>
      <c r="SXO187" s="3"/>
      <c r="SXP187" s="3"/>
      <c r="SXQ187" s="3"/>
      <c r="SXR187" s="3"/>
      <c r="SXS187" s="3"/>
      <c r="SXT187" s="3"/>
      <c r="SXU187" s="3"/>
      <c r="SXV187" s="3"/>
      <c r="SXW187" s="3"/>
      <c r="SXX187" s="3"/>
      <c r="SXY187" s="3"/>
      <c r="SXZ187" s="3"/>
      <c r="SYA187" s="3"/>
      <c r="SYB187" s="3"/>
      <c r="SYC187" s="3"/>
      <c r="SYD187" s="3"/>
      <c r="SYE187" s="3"/>
      <c r="SYF187" s="3"/>
      <c r="SYG187" s="3"/>
      <c r="SYH187" s="3"/>
      <c r="SYI187" s="3"/>
      <c r="SYJ187" s="3"/>
      <c r="SYK187" s="3"/>
      <c r="SYL187" s="3"/>
      <c r="SYM187" s="3"/>
      <c r="SYN187" s="3"/>
      <c r="SYO187" s="3"/>
      <c r="SYP187" s="3"/>
      <c r="SYQ187" s="3"/>
      <c r="SYR187" s="3"/>
      <c r="SYS187" s="3"/>
      <c r="SYT187" s="3"/>
      <c r="SYU187" s="3"/>
      <c r="SYV187" s="3"/>
      <c r="SYW187" s="3"/>
      <c r="SYX187" s="3"/>
      <c r="SYY187" s="3"/>
      <c r="SYZ187" s="3"/>
      <c r="SZA187" s="3"/>
      <c r="SZB187" s="3"/>
      <c r="SZC187" s="3"/>
      <c r="SZD187" s="3"/>
      <c r="SZE187" s="3"/>
      <c r="SZF187" s="3"/>
      <c r="SZG187" s="3"/>
      <c r="SZH187" s="3"/>
      <c r="SZI187" s="3"/>
      <c r="SZJ187" s="3"/>
      <c r="SZK187" s="3"/>
      <c r="SZL187" s="3"/>
      <c r="SZM187" s="3"/>
      <c r="SZN187" s="3"/>
      <c r="SZO187" s="3"/>
      <c r="SZP187" s="3"/>
      <c r="SZQ187" s="3"/>
      <c r="SZR187" s="3"/>
      <c r="SZS187" s="3"/>
      <c r="SZT187" s="3"/>
      <c r="SZU187" s="3"/>
      <c r="SZV187" s="3"/>
      <c r="SZW187" s="3"/>
      <c r="SZX187" s="3"/>
      <c r="SZY187" s="3"/>
      <c r="SZZ187" s="3"/>
      <c r="TAA187" s="3"/>
      <c r="TAB187" s="3"/>
      <c r="TAC187" s="3"/>
      <c r="TAD187" s="3"/>
      <c r="TAE187" s="3"/>
      <c r="TAF187" s="3"/>
      <c r="TAG187" s="3"/>
      <c r="TAH187" s="3"/>
      <c r="TAI187" s="3"/>
      <c r="TAJ187" s="3"/>
      <c r="TAK187" s="3"/>
      <c r="TAL187" s="3"/>
      <c r="TAM187" s="3"/>
      <c r="TAN187" s="3"/>
      <c r="TAO187" s="3"/>
      <c r="TAP187" s="3"/>
      <c r="TAQ187" s="3"/>
      <c r="TAR187" s="3"/>
      <c r="TAS187" s="3"/>
      <c r="TAT187" s="3"/>
      <c r="TAU187" s="3"/>
      <c r="TAV187" s="3"/>
      <c r="TAW187" s="3"/>
      <c r="TAX187" s="3"/>
      <c r="TAY187" s="3"/>
      <c r="TAZ187" s="3"/>
      <c r="TBA187" s="3"/>
      <c r="TBB187" s="3"/>
      <c r="TBC187" s="3"/>
      <c r="TBD187" s="3"/>
      <c r="TBE187" s="3"/>
      <c r="TBF187" s="3"/>
      <c r="TBG187" s="3"/>
      <c r="TBH187" s="3"/>
      <c r="TBI187" s="3"/>
      <c r="TBJ187" s="3"/>
      <c r="TBK187" s="3"/>
      <c r="TBL187" s="3"/>
      <c r="TBM187" s="3"/>
      <c r="TBN187" s="3"/>
      <c r="TBO187" s="3"/>
      <c r="TBP187" s="3"/>
      <c r="TBQ187" s="3"/>
      <c r="TBR187" s="3"/>
      <c r="TBS187" s="3"/>
      <c r="TBT187" s="3"/>
      <c r="TBU187" s="3"/>
      <c r="TBV187" s="3"/>
      <c r="TBW187" s="3"/>
      <c r="TBX187" s="3"/>
      <c r="TBY187" s="3"/>
      <c r="TBZ187" s="3"/>
      <c r="TCA187" s="3"/>
      <c r="TCB187" s="3"/>
      <c r="TCC187" s="3"/>
      <c r="TCD187" s="3"/>
      <c r="TCE187" s="3"/>
      <c r="TCF187" s="3"/>
      <c r="TCG187" s="3"/>
      <c r="TCH187" s="3"/>
      <c r="TCI187" s="3"/>
      <c r="TCJ187" s="3"/>
      <c r="TCK187" s="3"/>
      <c r="TCL187" s="3"/>
      <c r="TCM187" s="3"/>
      <c r="TCN187" s="3"/>
      <c r="TCO187" s="3"/>
      <c r="TCP187" s="3"/>
      <c r="TCQ187" s="3"/>
      <c r="TCR187" s="3"/>
      <c r="TCS187" s="3"/>
      <c r="TCT187" s="3"/>
      <c r="TCU187" s="3"/>
      <c r="TCV187" s="3"/>
      <c r="TCW187" s="3"/>
      <c r="TCX187" s="3"/>
      <c r="TCY187" s="3"/>
      <c r="TCZ187" s="3"/>
      <c r="TDA187" s="3"/>
      <c r="TDB187" s="3"/>
      <c r="TDC187" s="3"/>
      <c r="TDD187" s="3"/>
      <c r="TDE187" s="3"/>
      <c r="TDF187" s="3"/>
      <c r="TDG187" s="3"/>
      <c r="TDH187" s="3"/>
      <c r="TDI187" s="3"/>
      <c r="TDJ187" s="3"/>
      <c r="TDK187" s="3"/>
      <c r="TDL187" s="3"/>
      <c r="TDM187" s="3"/>
      <c r="TDN187" s="3"/>
      <c r="TDO187" s="3"/>
      <c r="TDP187" s="3"/>
      <c r="TDQ187" s="3"/>
      <c r="TDR187" s="3"/>
      <c r="TDS187" s="3"/>
      <c r="TDT187" s="3"/>
      <c r="TDU187" s="3"/>
      <c r="TDV187" s="3"/>
      <c r="TDW187" s="3"/>
      <c r="TDX187" s="3"/>
      <c r="TDY187" s="3"/>
      <c r="TDZ187" s="3"/>
      <c r="TEA187" s="3"/>
      <c r="TEB187" s="3"/>
      <c r="TEC187" s="3"/>
      <c r="TED187" s="3"/>
      <c r="TEE187" s="3"/>
      <c r="TEF187" s="3"/>
      <c r="TEG187" s="3"/>
      <c r="TEH187" s="3"/>
      <c r="TEI187" s="3"/>
      <c r="TEJ187" s="3"/>
      <c r="TEK187" s="3"/>
      <c r="TEL187" s="3"/>
      <c r="TEM187" s="3"/>
      <c r="TEN187" s="3"/>
      <c r="TEO187" s="3"/>
      <c r="TEP187" s="3"/>
      <c r="TEQ187" s="3"/>
      <c r="TER187" s="3"/>
      <c r="TES187" s="3"/>
      <c r="TET187" s="3"/>
      <c r="TEU187" s="3"/>
      <c r="TEV187" s="3"/>
      <c r="TEW187" s="3"/>
      <c r="TEX187" s="3"/>
      <c r="TEY187" s="3"/>
      <c r="TEZ187" s="3"/>
      <c r="TFA187" s="3"/>
      <c r="TFB187" s="3"/>
      <c r="TFC187" s="3"/>
      <c r="TFD187" s="3"/>
      <c r="TFE187" s="3"/>
      <c r="TFF187" s="3"/>
      <c r="TFG187" s="3"/>
      <c r="TFH187" s="3"/>
      <c r="TFI187" s="3"/>
      <c r="TFJ187" s="3"/>
      <c r="TFK187" s="3"/>
      <c r="TFL187" s="3"/>
      <c r="TFM187" s="3"/>
      <c r="TFN187" s="3"/>
      <c r="TFO187" s="3"/>
      <c r="TFP187" s="3"/>
      <c r="TFQ187" s="3"/>
      <c r="TFR187" s="3"/>
      <c r="TFS187" s="3"/>
      <c r="TFT187" s="3"/>
      <c r="TFU187" s="3"/>
      <c r="TFV187" s="3"/>
      <c r="TFW187" s="3"/>
      <c r="TFX187" s="3"/>
      <c r="TFY187" s="3"/>
      <c r="TFZ187" s="3"/>
      <c r="TGA187" s="3"/>
      <c r="TGB187" s="3"/>
      <c r="TGC187" s="3"/>
      <c r="TGD187" s="3"/>
      <c r="TGE187" s="3"/>
      <c r="TGF187" s="3"/>
      <c r="TGG187" s="3"/>
      <c r="TGH187" s="3"/>
      <c r="TGI187" s="3"/>
      <c r="TGJ187" s="3"/>
      <c r="TGK187" s="3"/>
      <c r="TGL187" s="3"/>
      <c r="TGM187" s="3"/>
      <c r="TGN187" s="3"/>
      <c r="TGO187" s="3"/>
      <c r="TGP187" s="3"/>
      <c r="TGQ187" s="3"/>
      <c r="TGR187" s="3"/>
      <c r="TGS187" s="3"/>
      <c r="TGT187" s="3"/>
      <c r="TGU187" s="3"/>
      <c r="TGV187" s="3"/>
      <c r="TGW187" s="3"/>
      <c r="TGX187" s="3"/>
      <c r="TGY187" s="3"/>
      <c r="TGZ187" s="3"/>
      <c r="THA187" s="3"/>
      <c r="THB187" s="3"/>
      <c r="THC187" s="3"/>
      <c r="THD187" s="3"/>
      <c r="THE187" s="3"/>
      <c r="THF187" s="3"/>
      <c r="THG187" s="3"/>
      <c r="THH187" s="3"/>
      <c r="THI187" s="3"/>
      <c r="THJ187" s="3"/>
      <c r="THK187" s="3"/>
      <c r="THL187" s="3"/>
      <c r="THM187" s="3"/>
      <c r="THN187" s="3"/>
      <c r="THO187" s="3"/>
      <c r="THP187" s="3"/>
      <c r="THQ187" s="3"/>
      <c r="THR187" s="3"/>
      <c r="THS187" s="3"/>
      <c r="THT187" s="3"/>
      <c r="THU187" s="3"/>
      <c r="THV187" s="3"/>
      <c r="THW187" s="3"/>
      <c r="THX187" s="3"/>
      <c r="THY187" s="3"/>
      <c r="THZ187" s="3"/>
      <c r="TIA187" s="3"/>
      <c r="TIB187" s="3"/>
      <c r="TIC187" s="3"/>
      <c r="TID187" s="3"/>
      <c r="TIE187" s="3"/>
      <c r="TIF187" s="3"/>
      <c r="TIG187" s="3"/>
      <c r="TIH187" s="3"/>
      <c r="TII187" s="3"/>
      <c r="TIJ187" s="3"/>
      <c r="TIK187" s="3"/>
      <c r="TIL187" s="3"/>
      <c r="TIM187" s="3"/>
      <c r="TIN187" s="3"/>
      <c r="TIO187" s="3"/>
      <c r="TIP187" s="3"/>
      <c r="TIQ187" s="3"/>
      <c r="TIR187" s="3"/>
      <c r="TIS187" s="3"/>
      <c r="TIT187" s="3"/>
      <c r="TIU187" s="3"/>
      <c r="TIV187" s="3"/>
      <c r="TIW187" s="3"/>
      <c r="TIX187" s="3"/>
      <c r="TIY187" s="3"/>
      <c r="TIZ187" s="3"/>
      <c r="TJA187" s="3"/>
      <c r="TJB187" s="3"/>
      <c r="TJC187" s="3"/>
      <c r="TJD187" s="3"/>
      <c r="TJE187" s="3"/>
      <c r="TJF187" s="3"/>
      <c r="TJG187" s="3"/>
      <c r="TJH187" s="3"/>
      <c r="TJI187" s="3"/>
      <c r="TJJ187" s="3"/>
      <c r="TJK187" s="3"/>
      <c r="TJL187" s="3"/>
      <c r="TJM187" s="3"/>
      <c r="TJN187" s="3"/>
      <c r="TJO187" s="3"/>
      <c r="TJP187" s="3"/>
      <c r="TJQ187" s="3"/>
      <c r="TJR187" s="3"/>
      <c r="TJS187" s="3"/>
      <c r="TJT187" s="3"/>
      <c r="TJU187" s="3"/>
      <c r="TJV187" s="3"/>
      <c r="TJW187" s="3"/>
      <c r="TJX187" s="3"/>
      <c r="TJY187" s="3"/>
      <c r="TJZ187" s="3"/>
      <c r="TKA187" s="3"/>
      <c r="TKB187" s="3"/>
      <c r="TKC187" s="3"/>
      <c r="TKD187" s="3"/>
      <c r="TKE187" s="3"/>
      <c r="TKF187" s="3"/>
      <c r="TKG187" s="3"/>
      <c r="TKH187" s="3"/>
      <c r="TKI187" s="3"/>
      <c r="TKJ187" s="3"/>
      <c r="TKK187" s="3"/>
      <c r="TKL187" s="3"/>
      <c r="TKM187" s="3"/>
      <c r="TKN187" s="3"/>
      <c r="TKO187" s="3"/>
      <c r="TKP187" s="3"/>
      <c r="TKQ187" s="3"/>
      <c r="TKR187" s="3"/>
      <c r="TKS187" s="3"/>
      <c r="TKT187" s="3"/>
      <c r="TKU187" s="3"/>
      <c r="TKV187" s="3"/>
      <c r="TKW187" s="3"/>
      <c r="TKX187" s="3"/>
      <c r="TKY187" s="3"/>
      <c r="TKZ187" s="3"/>
      <c r="TLA187" s="3"/>
      <c r="TLB187" s="3"/>
      <c r="TLC187" s="3"/>
      <c r="TLD187" s="3"/>
      <c r="TLE187" s="3"/>
      <c r="TLF187" s="3"/>
      <c r="TLG187" s="3"/>
      <c r="TLH187" s="3"/>
      <c r="TLI187" s="3"/>
      <c r="TLJ187" s="3"/>
      <c r="TLK187" s="3"/>
      <c r="TLL187" s="3"/>
      <c r="TLM187" s="3"/>
      <c r="TLN187" s="3"/>
      <c r="TLO187" s="3"/>
      <c r="TLP187" s="3"/>
      <c r="TLQ187" s="3"/>
      <c r="TLR187" s="3"/>
      <c r="TLS187" s="3"/>
      <c r="TLT187" s="3"/>
      <c r="TLU187" s="3"/>
      <c r="TLV187" s="3"/>
      <c r="TLW187" s="3"/>
      <c r="TLX187" s="3"/>
      <c r="TLY187" s="3"/>
      <c r="TLZ187" s="3"/>
      <c r="TMA187" s="3"/>
      <c r="TMB187" s="3"/>
      <c r="TMC187" s="3"/>
      <c r="TMD187" s="3"/>
      <c r="TME187" s="3"/>
      <c r="TMF187" s="3"/>
      <c r="TMG187" s="3"/>
      <c r="TMH187" s="3"/>
      <c r="TMI187" s="3"/>
      <c r="TMJ187" s="3"/>
      <c r="TMK187" s="3"/>
      <c r="TML187" s="3"/>
      <c r="TMM187" s="3"/>
      <c r="TMN187" s="3"/>
      <c r="TMO187" s="3"/>
      <c r="TMP187" s="3"/>
      <c r="TMQ187" s="3"/>
      <c r="TMR187" s="3"/>
      <c r="TMS187" s="3"/>
      <c r="TMT187" s="3"/>
      <c r="TMU187" s="3"/>
      <c r="TMV187" s="3"/>
      <c r="TMW187" s="3"/>
      <c r="TMX187" s="3"/>
      <c r="TMY187" s="3"/>
      <c r="TMZ187" s="3"/>
      <c r="TNA187" s="3"/>
      <c r="TNB187" s="3"/>
      <c r="TNC187" s="3"/>
      <c r="TND187" s="3"/>
      <c r="TNE187" s="3"/>
      <c r="TNF187" s="3"/>
      <c r="TNG187" s="3"/>
      <c r="TNH187" s="3"/>
      <c r="TNI187" s="3"/>
      <c r="TNJ187" s="3"/>
      <c r="TNK187" s="3"/>
      <c r="TNL187" s="3"/>
      <c r="TNM187" s="3"/>
      <c r="TNN187" s="3"/>
      <c r="TNO187" s="3"/>
      <c r="TNP187" s="3"/>
      <c r="TNQ187" s="3"/>
      <c r="TNR187" s="3"/>
      <c r="TNS187" s="3"/>
      <c r="TNT187" s="3"/>
      <c r="TNU187" s="3"/>
      <c r="TNV187" s="3"/>
      <c r="TNW187" s="3"/>
      <c r="TNX187" s="3"/>
      <c r="TNY187" s="3"/>
      <c r="TNZ187" s="3"/>
      <c r="TOA187" s="3"/>
      <c r="TOB187" s="3"/>
      <c r="TOC187" s="3"/>
      <c r="TOD187" s="3"/>
      <c r="TOE187" s="3"/>
      <c r="TOF187" s="3"/>
      <c r="TOG187" s="3"/>
      <c r="TOH187" s="3"/>
      <c r="TOI187" s="3"/>
      <c r="TOJ187" s="3"/>
      <c r="TOK187" s="3"/>
      <c r="TOL187" s="3"/>
      <c r="TOM187" s="3"/>
      <c r="TON187" s="3"/>
      <c r="TOO187" s="3"/>
      <c r="TOP187" s="3"/>
      <c r="TOQ187" s="3"/>
      <c r="TOR187" s="3"/>
      <c r="TOS187" s="3"/>
      <c r="TOT187" s="3"/>
      <c r="TOU187" s="3"/>
      <c r="TOV187" s="3"/>
      <c r="TOW187" s="3"/>
      <c r="TOX187" s="3"/>
      <c r="TOY187" s="3"/>
      <c r="TOZ187" s="3"/>
      <c r="TPA187" s="3"/>
      <c r="TPB187" s="3"/>
      <c r="TPC187" s="3"/>
      <c r="TPD187" s="3"/>
      <c r="TPE187" s="3"/>
      <c r="TPF187" s="3"/>
      <c r="TPG187" s="3"/>
      <c r="TPH187" s="3"/>
      <c r="TPI187" s="3"/>
      <c r="TPJ187" s="3"/>
      <c r="TPK187" s="3"/>
      <c r="TPL187" s="3"/>
      <c r="TPM187" s="3"/>
      <c r="TPN187" s="3"/>
      <c r="TPO187" s="3"/>
      <c r="TPP187" s="3"/>
      <c r="TPQ187" s="3"/>
      <c r="TPR187" s="3"/>
      <c r="TPS187" s="3"/>
      <c r="TPT187" s="3"/>
      <c r="TPU187" s="3"/>
      <c r="TPV187" s="3"/>
      <c r="TPW187" s="3"/>
      <c r="TPX187" s="3"/>
      <c r="TPY187" s="3"/>
      <c r="TPZ187" s="3"/>
      <c r="TQA187" s="3"/>
      <c r="TQB187" s="3"/>
      <c r="TQC187" s="3"/>
      <c r="TQD187" s="3"/>
      <c r="TQE187" s="3"/>
      <c r="TQF187" s="3"/>
      <c r="TQG187" s="3"/>
      <c r="TQH187" s="3"/>
      <c r="TQI187" s="3"/>
      <c r="TQJ187" s="3"/>
      <c r="TQK187" s="3"/>
      <c r="TQL187" s="3"/>
      <c r="TQM187" s="3"/>
      <c r="TQN187" s="3"/>
      <c r="TQO187" s="3"/>
      <c r="TQP187" s="3"/>
      <c r="TQQ187" s="3"/>
      <c r="TQR187" s="3"/>
      <c r="TQS187" s="3"/>
      <c r="TQT187" s="3"/>
      <c r="TQU187" s="3"/>
      <c r="TQV187" s="3"/>
      <c r="TQW187" s="3"/>
      <c r="TQX187" s="3"/>
      <c r="TQY187" s="3"/>
      <c r="TQZ187" s="3"/>
      <c r="TRA187" s="3"/>
      <c r="TRB187" s="3"/>
      <c r="TRC187" s="3"/>
      <c r="TRD187" s="3"/>
      <c r="TRE187" s="3"/>
      <c r="TRF187" s="3"/>
      <c r="TRG187" s="3"/>
      <c r="TRH187" s="3"/>
      <c r="TRI187" s="3"/>
      <c r="TRJ187" s="3"/>
      <c r="TRK187" s="3"/>
      <c r="TRL187" s="3"/>
      <c r="TRM187" s="3"/>
      <c r="TRN187" s="3"/>
      <c r="TRO187" s="3"/>
      <c r="TRP187" s="3"/>
      <c r="TRQ187" s="3"/>
      <c r="TRR187" s="3"/>
      <c r="TRS187" s="3"/>
      <c r="TRT187" s="3"/>
      <c r="TRU187" s="3"/>
      <c r="TRV187" s="3"/>
      <c r="TRW187" s="3"/>
      <c r="TRX187" s="3"/>
      <c r="TRY187" s="3"/>
      <c r="TRZ187" s="3"/>
      <c r="TSA187" s="3"/>
      <c r="TSB187" s="3"/>
      <c r="TSC187" s="3"/>
      <c r="TSD187" s="3"/>
      <c r="TSE187" s="3"/>
      <c r="TSF187" s="3"/>
      <c r="TSG187" s="3"/>
      <c r="TSH187" s="3"/>
      <c r="TSI187" s="3"/>
      <c r="TSJ187" s="3"/>
      <c r="TSK187" s="3"/>
      <c r="TSL187" s="3"/>
      <c r="TSM187" s="3"/>
      <c r="TSN187" s="3"/>
      <c r="TSO187" s="3"/>
      <c r="TSP187" s="3"/>
      <c r="TSQ187" s="3"/>
      <c r="TSR187" s="3"/>
      <c r="TSS187" s="3"/>
      <c r="TST187" s="3"/>
      <c r="TSU187" s="3"/>
      <c r="TSV187" s="3"/>
      <c r="TSW187" s="3"/>
      <c r="TSX187" s="3"/>
      <c r="TSY187" s="3"/>
      <c r="TSZ187" s="3"/>
      <c r="TTA187" s="3"/>
      <c r="TTB187" s="3"/>
      <c r="TTC187" s="3"/>
      <c r="TTD187" s="3"/>
      <c r="TTE187" s="3"/>
      <c r="TTF187" s="3"/>
      <c r="TTG187" s="3"/>
      <c r="TTH187" s="3"/>
      <c r="TTI187" s="3"/>
      <c r="TTJ187" s="3"/>
      <c r="TTK187" s="3"/>
      <c r="TTL187" s="3"/>
      <c r="TTM187" s="3"/>
      <c r="TTN187" s="3"/>
      <c r="TTO187" s="3"/>
      <c r="TTP187" s="3"/>
      <c r="TTQ187" s="3"/>
      <c r="TTR187" s="3"/>
      <c r="TTS187" s="3"/>
      <c r="TTT187" s="3"/>
      <c r="TTU187" s="3"/>
      <c r="TTV187" s="3"/>
      <c r="TTW187" s="3"/>
      <c r="TTX187" s="3"/>
      <c r="TTY187" s="3"/>
      <c r="TTZ187" s="3"/>
      <c r="TUA187" s="3"/>
      <c r="TUB187" s="3"/>
      <c r="TUC187" s="3"/>
      <c r="TUD187" s="3"/>
      <c r="TUE187" s="3"/>
      <c r="TUF187" s="3"/>
      <c r="TUG187" s="3"/>
      <c r="TUH187" s="3"/>
      <c r="TUI187" s="3"/>
      <c r="TUJ187" s="3"/>
      <c r="TUK187" s="3"/>
      <c r="TUL187" s="3"/>
      <c r="TUM187" s="3"/>
      <c r="TUN187" s="3"/>
      <c r="TUO187" s="3"/>
      <c r="TUP187" s="3"/>
      <c r="TUQ187" s="3"/>
      <c r="TUR187" s="3"/>
      <c r="TUS187" s="3"/>
      <c r="TUT187" s="3"/>
      <c r="TUU187" s="3"/>
      <c r="TUV187" s="3"/>
      <c r="TUW187" s="3"/>
      <c r="TUX187" s="3"/>
      <c r="TUY187" s="3"/>
      <c r="TUZ187" s="3"/>
      <c r="TVA187" s="3"/>
      <c r="TVB187" s="3"/>
      <c r="TVC187" s="3"/>
      <c r="TVD187" s="3"/>
      <c r="TVE187" s="3"/>
      <c r="TVF187" s="3"/>
      <c r="TVG187" s="3"/>
      <c r="TVH187" s="3"/>
      <c r="TVI187" s="3"/>
      <c r="TVJ187" s="3"/>
      <c r="TVK187" s="3"/>
      <c r="TVL187" s="3"/>
      <c r="TVM187" s="3"/>
      <c r="TVN187" s="3"/>
      <c r="TVO187" s="3"/>
      <c r="TVP187" s="3"/>
      <c r="TVQ187" s="3"/>
      <c r="TVR187" s="3"/>
      <c r="TVS187" s="3"/>
      <c r="TVT187" s="3"/>
      <c r="TVU187" s="3"/>
      <c r="TVV187" s="3"/>
      <c r="TVW187" s="3"/>
      <c r="TVX187" s="3"/>
      <c r="TVY187" s="3"/>
      <c r="TVZ187" s="3"/>
      <c r="TWA187" s="3"/>
      <c r="TWB187" s="3"/>
      <c r="TWC187" s="3"/>
      <c r="TWD187" s="3"/>
      <c r="TWE187" s="3"/>
      <c r="TWF187" s="3"/>
      <c r="TWG187" s="3"/>
      <c r="TWH187" s="3"/>
      <c r="TWI187" s="3"/>
      <c r="TWJ187" s="3"/>
      <c r="TWK187" s="3"/>
      <c r="TWL187" s="3"/>
      <c r="TWM187" s="3"/>
      <c r="TWN187" s="3"/>
      <c r="TWO187" s="3"/>
      <c r="TWP187" s="3"/>
      <c r="TWQ187" s="3"/>
      <c r="TWR187" s="3"/>
      <c r="TWS187" s="3"/>
      <c r="TWT187" s="3"/>
      <c r="TWU187" s="3"/>
      <c r="TWV187" s="3"/>
      <c r="TWW187" s="3"/>
      <c r="TWX187" s="3"/>
      <c r="TWY187" s="3"/>
      <c r="TWZ187" s="3"/>
      <c r="TXA187" s="3"/>
      <c r="TXB187" s="3"/>
      <c r="TXC187" s="3"/>
      <c r="TXD187" s="3"/>
      <c r="TXE187" s="3"/>
      <c r="TXF187" s="3"/>
      <c r="TXG187" s="3"/>
      <c r="TXH187" s="3"/>
      <c r="TXI187" s="3"/>
      <c r="TXJ187" s="3"/>
      <c r="TXK187" s="3"/>
      <c r="TXL187" s="3"/>
      <c r="TXM187" s="3"/>
      <c r="TXN187" s="3"/>
      <c r="TXO187" s="3"/>
      <c r="TXP187" s="3"/>
      <c r="TXQ187" s="3"/>
      <c r="TXR187" s="3"/>
      <c r="TXS187" s="3"/>
      <c r="TXT187" s="3"/>
      <c r="TXU187" s="3"/>
      <c r="TXV187" s="3"/>
      <c r="TXW187" s="3"/>
      <c r="TXX187" s="3"/>
      <c r="TXY187" s="3"/>
      <c r="TXZ187" s="3"/>
      <c r="TYA187" s="3"/>
      <c r="TYB187" s="3"/>
      <c r="TYC187" s="3"/>
      <c r="TYD187" s="3"/>
      <c r="TYE187" s="3"/>
      <c r="TYF187" s="3"/>
      <c r="TYG187" s="3"/>
      <c r="TYH187" s="3"/>
      <c r="TYI187" s="3"/>
      <c r="TYJ187" s="3"/>
      <c r="TYK187" s="3"/>
      <c r="TYL187" s="3"/>
      <c r="TYM187" s="3"/>
      <c r="TYN187" s="3"/>
      <c r="TYO187" s="3"/>
      <c r="TYP187" s="3"/>
      <c r="TYQ187" s="3"/>
      <c r="TYR187" s="3"/>
      <c r="TYS187" s="3"/>
      <c r="TYT187" s="3"/>
      <c r="TYU187" s="3"/>
      <c r="TYV187" s="3"/>
      <c r="TYW187" s="3"/>
      <c r="TYX187" s="3"/>
      <c r="TYY187" s="3"/>
      <c r="TYZ187" s="3"/>
      <c r="TZA187" s="3"/>
      <c r="TZB187" s="3"/>
      <c r="TZC187" s="3"/>
      <c r="TZD187" s="3"/>
      <c r="TZE187" s="3"/>
      <c r="TZF187" s="3"/>
      <c r="TZG187" s="3"/>
      <c r="TZH187" s="3"/>
      <c r="TZI187" s="3"/>
      <c r="TZJ187" s="3"/>
      <c r="TZK187" s="3"/>
      <c r="TZL187" s="3"/>
      <c r="TZM187" s="3"/>
      <c r="TZN187" s="3"/>
      <c r="TZO187" s="3"/>
      <c r="TZP187" s="3"/>
      <c r="TZQ187" s="3"/>
      <c r="TZR187" s="3"/>
      <c r="TZS187" s="3"/>
      <c r="TZT187" s="3"/>
      <c r="TZU187" s="3"/>
      <c r="TZV187" s="3"/>
      <c r="TZW187" s="3"/>
      <c r="TZX187" s="3"/>
      <c r="TZY187" s="3"/>
      <c r="TZZ187" s="3"/>
      <c r="UAA187" s="3"/>
      <c r="UAB187" s="3"/>
      <c r="UAC187" s="3"/>
      <c r="UAD187" s="3"/>
      <c r="UAE187" s="3"/>
      <c r="UAF187" s="3"/>
      <c r="UAG187" s="3"/>
      <c r="UAH187" s="3"/>
      <c r="UAI187" s="3"/>
      <c r="UAJ187" s="3"/>
      <c r="UAK187" s="3"/>
      <c r="UAL187" s="3"/>
      <c r="UAM187" s="3"/>
      <c r="UAN187" s="3"/>
      <c r="UAO187" s="3"/>
      <c r="UAP187" s="3"/>
      <c r="UAQ187" s="3"/>
      <c r="UAR187" s="3"/>
      <c r="UAS187" s="3"/>
      <c r="UAT187" s="3"/>
      <c r="UAU187" s="3"/>
      <c r="UAV187" s="3"/>
      <c r="UAW187" s="3"/>
      <c r="UAX187" s="3"/>
      <c r="UAY187" s="3"/>
      <c r="UAZ187" s="3"/>
      <c r="UBA187" s="3"/>
      <c r="UBB187" s="3"/>
      <c r="UBC187" s="3"/>
      <c r="UBD187" s="3"/>
      <c r="UBE187" s="3"/>
      <c r="UBF187" s="3"/>
      <c r="UBG187" s="3"/>
      <c r="UBH187" s="3"/>
      <c r="UBI187" s="3"/>
      <c r="UBJ187" s="3"/>
      <c r="UBK187" s="3"/>
      <c r="UBL187" s="3"/>
      <c r="UBM187" s="3"/>
      <c r="UBN187" s="3"/>
      <c r="UBO187" s="3"/>
      <c r="UBP187" s="3"/>
      <c r="UBQ187" s="3"/>
      <c r="UBR187" s="3"/>
      <c r="UBS187" s="3"/>
      <c r="UBT187" s="3"/>
      <c r="UBU187" s="3"/>
      <c r="UBV187" s="3"/>
      <c r="UBW187" s="3"/>
      <c r="UBX187" s="3"/>
      <c r="UBY187" s="3"/>
      <c r="UBZ187" s="3"/>
      <c r="UCA187" s="3"/>
      <c r="UCB187" s="3"/>
      <c r="UCC187" s="3"/>
      <c r="UCD187" s="3"/>
      <c r="UCE187" s="3"/>
      <c r="UCF187" s="3"/>
      <c r="UCG187" s="3"/>
      <c r="UCH187" s="3"/>
      <c r="UCI187" s="3"/>
      <c r="UCJ187" s="3"/>
      <c r="UCK187" s="3"/>
      <c r="UCL187" s="3"/>
      <c r="UCM187" s="3"/>
      <c r="UCN187" s="3"/>
      <c r="UCO187" s="3"/>
      <c r="UCP187" s="3"/>
      <c r="UCQ187" s="3"/>
      <c r="UCR187" s="3"/>
      <c r="UCS187" s="3"/>
      <c r="UCT187" s="3"/>
      <c r="UCU187" s="3"/>
      <c r="UCV187" s="3"/>
      <c r="UCW187" s="3"/>
      <c r="UCX187" s="3"/>
      <c r="UCY187" s="3"/>
      <c r="UCZ187" s="3"/>
      <c r="UDA187" s="3"/>
      <c r="UDB187" s="3"/>
      <c r="UDC187" s="3"/>
      <c r="UDD187" s="3"/>
      <c r="UDE187" s="3"/>
      <c r="UDF187" s="3"/>
      <c r="UDG187" s="3"/>
      <c r="UDH187" s="3"/>
      <c r="UDI187" s="3"/>
      <c r="UDJ187" s="3"/>
      <c r="UDK187" s="3"/>
      <c r="UDL187" s="3"/>
      <c r="UDM187" s="3"/>
      <c r="UDN187" s="3"/>
      <c r="UDO187" s="3"/>
      <c r="UDP187" s="3"/>
      <c r="UDQ187" s="3"/>
      <c r="UDR187" s="3"/>
      <c r="UDS187" s="3"/>
      <c r="UDT187" s="3"/>
      <c r="UDU187" s="3"/>
      <c r="UDV187" s="3"/>
      <c r="UDW187" s="3"/>
      <c r="UDX187" s="3"/>
      <c r="UDY187" s="3"/>
      <c r="UDZ187" s="3"/>
      <c r="UEA187" s="3"/>
      <c r="UEB187" s="3"/>
      <c r="UEC187" s="3"/>
      <c r="UED187" s="3"/>
      <c r="UEE187" s="3"/>
      <c r="UEF187" s="3"/>
      <c r="UEG187" s="3"/>
      <c r="UEH187" s="3"/>
      <c r="UEI187" s="3"/>
      <c r="UEJ187" s="3"/>
      <c r="UEK187" s="3"/>
      <c r="UEL187" s="3"/>
      <c r="UEM187" s="3"/>
      <c r="UEN187" s="3"/>
      <c r="UEO187" s="3"/>
      <c r="UEP187" s="3"/>
      <c r="UEQ187" s="3"/>
      <c r="UER187" s="3"/>
      <c r="UES187" s="3"/>
      <c r="UET187" s="3"/>
      <c r="UEU187" s="3"/>
      <c r="UEV187" s="3"/>
      <c r="UEW187" s="3"/>
      <c r="UEX187" s="3"/>
      <c r="UEY187" s="3"/>
      <c r="UEZ187" s="3"/>
      <c r="UFA187" s="3"/>
      <c r="UFB187" s="3"/>
      <c r="UFC187" s="3"/>
      <c r="UFD187" s="3"/>
      <c r="UFE187" s="3"/>
      <c r="UFF187" s="3"/>
      <c r="UFG187" s="3"/>
      <c r="UFH187" s="3"/>
      <c r="UFI187" s="3"/>
      <c r="UFJ187" s="3"/>
      <c r="UFK187" s="3"/>
      <c r="UFL187" s="3"/>
      <c r="UFM187" s="3"/>
      <c r="UFN187" s="3"/>
      <c r="UFO187" s="3"/>
      <c r="UFP187" s="3"/>
      <c r="UFQ187" s="3"/>
      <c r="UFR187" s="3"/>
      <c r="UFS187" s="3"/>
      <c r="UFT187" s="3"/>
      <c r="UFU187" s="3"/>
      <c r="UFV187" s="3"/>
      <c r="UFW187" s="3"/>
      <c r="UFX187" s="3"/>
      <c r="UFY187" s="3"/>
      <c r="UFZ187" s="3"/>
      <c r="UGA187" s="3"/>
      <c r="UGB187" s="3"/>
      <c r="UGC187" s="3"/>
      <c r="UGD187" s="3"/>
      <c r="UGE187" s="3"/>
      <c r="UGF187" s="3"/>
      <c r="UGG187" s="3"/>
      <c r="UGH187" s="3"/>
      <c r="UGI187" s="3"/>
      <c r="UGJ187" s="3"/>
      <c r="UGK187" s="3"/>
      <c r="UGL187" s="3"/>
      <c r="UGM187" s="3"/>
      <c r="UGN187" s="3"/>
      <c r="UGO187" s="3"/>
      <c r="UGP187" s="3"/>
      <c r="UGQ187" s="3"/>
      <c r="UGR187" s="3"/>
      <c r="UGS187" s="3"/>
      <c r="UGT187" s="3"/>
      <c r="UGU187" s="3"/>
      <c r="UGV187" s="3"/>
      <c r="UGW187" s="3"/>
      <c r="UGX187" s="3"/>
      <c r="UGY187" s="3"/>
      <c r="UGZ187" s="3"/>
      <c r="UHA187" s="3"/>
      <c r="UHB187" s="3"/>
      <c r="UHC187" s="3"/>
      <c r="UHD187" s="3"/>
      <c r="UHE187" s="3"/>
      <c r="UHF187" s="3"/>
      <c r="UHG187" s="3"/>
      <c r="UHH187" s="3"/>
      <c r="UHI187" s="3"/>
      <c r="UHJ187" s="3"/>
      <c r="UHK187" s="3"/>
      <c r="UHL187" s="3"/>
      <c r="UHM187" s="3"/>
      <c r="UHN187" s="3"/>
      <c r="UHO187" s="3"/>
      <c r="UHP187" s="3"/>
      <c r="UHQ187" s="3"/>
      <c r="UHR187" s="3"/>
      <c r="UHS187" s="3"/>
      <c r="UHT187" s="3"/>
      <c r="UHU187" s="3"/>
      <c r="UHV187" s="3"/>
      <c r="UHW187" s="3"/>
      <c r="UHX187" s="3"/>
      <c r="UHY187" s="3"/>
      <c r="UHZ187" s="3"/>
      <c r="UIA187" s="3"/>
      <c r="UIB187" s="3"/>
      <c r="UIC187" s="3"/>
      <c r="UID187" s="3"/>
      <c r="UIE187" s="3"/>
      <c r="UIF187" s="3"/>
      <c r="UIG187" s="3"/>
      <c r="UIH187" s="3"/>
      <c r="UII187" s="3"/>
      <c r="UIJ187" s="3"/>
      <c r="UIK187" s="3"/>
      <c r="UIL187" s="3"/>
      <c r="UIM187" s="3"/>
      <c r="UIN187" s="3"/>
      <c r="UIO187" s="3"/>
      <c r="UIP187" s="3"/>
      <c r="UIQ187" s="3"/>
      <c r="UIR187" s="3"/>
      <c r="UIS187" s="3"/>
      <c r="UIT187" s="3"/>
      <c r="UIU187" s="3"/>
      <c r="UIV187" s="3"/>
      <c r="UIW187" s="3"/>
      <c r="UIX187" s="3"/>
      <c r="UIY187" s="3"/>
      <c r="UIZ187" s="3"/>
      <c r="UJA187" s="3"/>
      <c r="UJB187" s="3"/>
      <c r="UJC187" s="3"/>
      <c r="UJD187" s="3"/>
      <c r="UJE187" s="3"/>
      <c r="UJF187" s="3"/>
      <c r="UJG187" s="3"/>
      <c r="UJH187" s="3"/>
      <c r="UJI187" s="3"/>
      <c r="UJJ187" s="3"/>
      <c r="UJK187" s="3"/>
      <c r="UJL187" s="3"/>
      <c r="UJM187" s="3"/>
      <c r="UJN187" s="3"/>
      <c r="UJO187" s="3"/>
      <c r="UJP187" s="3"/>
      <c r="UJQ187" s="3"/>
      <c r="UJR187" s="3"/>
      <c r="UJS187" s="3"/>
      <c r="UJT187" s="3"/>
      <c r="UJU187" s="3"/>
      <c r="UJV187" s="3"/>
      <c r="UJW187" s="3"/>
      <c r="UJX187" s="3"/>
      <c r="UJY187" s="3"/>
      <c r="UJZ187" s="3"/>
      <c r="UKA187" s="3"/>
      <c r="UKB187" s="3"/>
      <c r="UKC187" s="3"/>
      <c r="UKD187" s="3"/>
      <c r="UKE187" s="3"/>
      <c r="UKF187" s="3"/>
      <c r="UKG187" s="3"/>
      <c r="UKH187" s="3"/>
      <c r="UKI187" s="3"/>
      <c r="UKJ187" s="3"/>
      <c r="UKK187" s="3"/>
      <c r="UKL187" s="3"/>
      <c r="UKM187" s="3"/>
      <c r="UKN187" s="3"/>
      <c r="UKO187" s="3"/>
      <c r="UKP187" s="3"/>
      <c r="UKQ187" s="3"/>
      <c r="UKR187" s="3"/>
      <c r="UKS187" s="3"/>
      <c r="UKT187" s="3"/>
      <c r="UKU187" s="3"/>
      <c r="UKV187" s="3"/>
      <c r="UKW187" s="3"/>
      <c r="UKX187" s="3"/>
      <c r="UKY187" s="3"/>
      <c r="UKZ187" s="3"/>
      <c r="ULA187" s="3"/>
      <c r="ULB187" s="3"/>
      <c r="ULC187" s="3"/>
      <c r="ULD187" s="3"/>
      <c r="ULE187" s="3"/>
      <c r="ULF187" s="3"/>
      <c r="ULG187" s="3"/>
      <c r="ULH187" s="3"/>
      <c r="ULI187" s="3"/>
      <c r="ULJ187" s="3"/>
      <c r="ULK187" s="3"/>
      <c r="ULL187" s="3"/>
      <c r="ULM187" s="3"/>
      <c r="ULN187" s="3"/>
      <c r="ULO187" s="3"/>
      <c r="ULP187" s="3"/>
      <c r="ULQ187" s="3"/>
      <c r="ULR187" s="3"/>
      <c r="ULS187" s="3"/>
      <c r="ULT187" s="3"/>
      <c r="ULU187" s="3"/>
      <c r="ULV187" s="3"/>
      <c r="ULW187" s="3"/>
      <c r="ULX187" s="3"/>
      <c r="ULY187" s="3"/>
      <c r="ULZ187" s="3"/>
      <c r="UMA187" s="3"/>
      <c r="UMB187" s="3"/>
      <c r="UMC187" s="3"/>
      <c r="UMD187" s="3"/>
      <c r="UME187" s="3"/>
      <c r="UMF187" s="3"/>
      <c r="UMG187" s="3"/>
      <c r="UMH187" s="3"/>
      <c r="UMI187" s="3"/>
      <c r="UMJ187" s="3"/>
      <c r="UMK187" s="3"/>
      <c r="UML187" s="3"/>
      <c r="UMM187" s="3"/>
      <c r="UMN187" s="3"/>
      <c r="UMO187" s="3"/>
      <c r="UMP187" s="3"/>
      <c r="UMQ187" s="3"/>
      <c r="UMR187" s="3"/>
      <c r="UMS187" s="3"/>
      <c r="UMT187" s="3"/>
      <c r="UMU187" s="3"/>
      <c r="UMV187" s="3"/>
      <c r="UMW187" s="3"/>
      <c r="UMX187" s="3"/>
      <c r="UMY187" s="3"/>
      <c r="UMZ187" s="3"/>
      <c r="UNA187" s="3"/>
      <c r="UNB187" s="3"/>
      <c r="UNC187" s="3"/>
      <c r="UND187" s="3"/>
      <c r="UNE187" s="3"/>
      <c r="UNF187" s="3"/>
      <c r="UNG187" s="3"/>
      <c r="UNH187" s="3"/>
      <c r="UNI187" s="3"/>
      <c r="UNJ187" s="3"/>
      <c r="UNK187" s="3"/>
      <c r="UNL187" s="3"/>
      <c r="UNM187" s="3"/>
      <c r="UNN187" s="3"/>
      <c r="UNO187" s="3"/>
      <c r="UNP187" s="3"/>
      <c r="UNQ187" s="3"/>
      <c r="UNR187" s="3"/>
      <c r="UNS187" s="3"/>
      <c r="UNT187" s="3"/>
      <c r="UNU187" s="3"/>
      <c r="UNV187" s="3"/>
      <c r="UNW187" s="3"/>
      <c r="UNX187" s="3"/>
      <c r="UNY187" s="3"/>
      <c r="UNZ187" s="3"/>
      <c r="UOA187" s="3"/>
      <c r="UOB187" s="3"/>
      <c r="UOC187" s="3"/>
      <c r="UOD187" s="3"/>
      <c r="UOE187" s="3"/>
      <c r="UOF187" s="3"/>
      <c r="UOG187" s="3"/>
      <c r="UOH187" s="3"/>
      <c r="UOI187" s="3"/>
      <c r="UOJ187" s="3"/>
      <c r="UOK187" s="3"/>
      <c r="UOL187" s="3"/>
      <c r="UOM187" s="3"/>
      <c r="UON187" s="3"/>
      <c r="UOO187" s="3"/>
      <c r="UOP187" s="3"/>
      <c r="UOQ187" s="3"/>
      <c r="UOR187" s="3"/>
      <c r="UOS187" s="3"/>
      <c r="UOT187" s="3"/>
      <c r="UOU187" s="3"/>
      <c r="UOV187" s="3"/>
      <c r="UOW187" s="3"/>
      <c r="UOX187" s="3"/>
      <c r="UOY187" s="3"/>
      <c r="UOZ187" s="3"/>
      <c r="UPA187" s="3"/>
      <c r="UPB187" s="3"/>
      <c r="UPC187" s="3"/>
      <c r="UPD187" s="3"/>
      <c r="UPE187" s="3"/>
      <c r="UPF187" s="3"/>
      <c r="UPG187" s="3"/>
      <c r="UPH187" s="3"/>
      <c r="UPI187" s="3"/>
      <c r="UPJ187" s="3"/>
      <c r="UPK187" s="3"/>
      <c r="UPL187" s="3"/>
      <c r="UPM187" s="3"/>
      <c r="UPN187" s="3"/>
      <c r="UPO187" s="3"/>
      <c r="UPP187" s="3"/>
      <c r="UPQ187" s="3"/>
      <c r="UPR187" s="3"/>
      <c r="UPS187" s="3"/>
      <c r="UPT187" s="3"/>
      <c r="UPU187" s="3"/>
      <c r="UPV187" s="3"/>
      <c r="UPW187" s="3"/>
      <c r="UPX187" s="3"/>
      <c r="UPY187" s="3"/>
      <c r="UPZ187" s="3"/>
      <c r="UQA187" s="3"/>
      <c r="UQB187" s="3"/>
      <c r="UQC187" s="3"/>
      <c r="UQD187" s="3"/>
      <c r="UQE187" s="3"/>
      <c r="UQF187" s="3"/>
      <c r="UQG187" s="3"/>
      <c r="UQH187" s="3"/>
      <c r="UQI187" s="3"/>
      <c r="UQJ187" s="3"/>
      <c r="UQK187" s="3"/>
      <c r="UQL187" s="3"/>
      <c r="UQM187" s="3"/>
      <c r="UQN187" s="3"/>
      <c r="UQO187" s="3"/>
      <c r="UQP187" s="3"/>
      <c r="UQQ187" s="3"/>
      <c r="UQR187" s="3"/>
      <c r="UQS187" s="3"/>
      <c r="UQT187" s="3"/>
      <c r="UQU187" s="3"/>
      <c r="UQV187" s="3"/>
      <c r="UQW187" s="3"/>
      <c r="UQX187" s="3"/>
      <c r="UQY187" s="3"/>
      <c r="UQZ187" s="3"/>
      <c r="URA187" s="3"/>
      <c r="URB187" s="3"/>
      <c r="URC187" s="3"/>
      <c r="URD187" s="3"/>
      <c r="URE187" s="3"/>
      <c r="URF187" s="3"/>
      <c r="URG187" s="3"/>
      <c r="URH187" s="3"/>
      <c r="URI187" s="3"/>
      <c r="URJ187" s="3"/>
      <c r="URK187" s="3"/>
      <c r="URL187" s="3"/>
      <c r="URM187" s="3"/>
      <c r="URN187" s="3"/>
      <c r="URO187" s="3"/>
      <c r="URP187" s="3"/>
      <c r="URQ187" s="3"/>
      <c r="URR187" s="3"/>
      <c r="URS187" s="3"/>
      <c r="URT187" s="3"/>
      <c r="URU187" s="3"/>
      <c r="URV187" s="3"/>
      <c r="URW187" s="3"/>
      <c r="URX187" s="3"/>
      <c r="URY187" s="3"/>
      <c r="URZ187" s="3"/>
      <c r="USA187" s="3"/>
      <c r="USB187" s="3"/>
      <c r="USC187" s="3"/>
      <c r="USD187" s="3"/>
      <c r="USE187" s="3"/>
      <c r="USF187" s="3"/>
      <c r="USG187" s="3"/>
      <c r="USH187" s="3"/>
      <c r="USI187" s="3"/>
      <c r="USJ187" s="3"/>
      <c r="USK187" s="3"/>
      <c r="USL187" s="3"/>
      <c r="USM187" s="3"/>
      <c r="USN187" s="3"/>
      <c r="USO187" s="3"/>
      <c r="USP187" s="3"/>
      <c r="USQ187" s="3"/>
      <c r="USR187" s="3"/>
      <c r="USS187" s="3"/>
      <c r="UST187" s="3"/>
      <c r="USU187" s="3"/>
      <c r="USV187" s="3"/>
      <c r="USW187" s="3"/>
      <c r="USX187" s="3"/>
      <c r="USY187" s="3"/>
      <c r="USZ187" s="3"/>
      <c r="UTA187" s="3"/>
      <c r="UTB187" s="3"/>
      <c r="UTC187" s="3"/>
      <c r="UTD187" s="3"/>
      <c r="UTE187" s="3"/>
      <c r="UTF187" s="3"/>
      <c r="UTG187" s="3"/>
      <c r="UTH187" s="3"/>
      <c r="UTI187" s="3"/>
      <c r="UTJ187" s="3"/>
      <c r="UTK187" s="3"/>
      <c r="UTL187" s="3"/>
      <c r="UTM187" s="3"/>
      <c r="UTN187" s="3"/>
      <c r="UTO187" s="3"/>
      <c r="UTP187" s="3"/>
      <c r="UTQ187" s="3"/>
      <c r="UTR187" s="3"/>
      <c r="UTS187" s="3"/>
      <c r="UTT187" s="3"/>
      <c r="UTU187" s="3"/>
      <c r="UTV187" s="3"/>
      <c r="UTW187" s="3"/>
      <c r="UTX187" s="3"/>
      <c r="UTY187" s="3"/>
      <c r="UTZ187" s="3"/>
      <c r="UUA187" s="3"/>
      <c r="UUB187" s="3"/>
      <c r="UUC187" s="3"/>
      <c r="UUD187" s="3"/>
      <c r="UUE187" s="3"/>
      <c r="UUF187" s="3"/>
      <c r="UUG187" s="3"/>
      <c r="UUH187" s="3"/>
      <c r="UUI187" s="3"/>
      <c r="UUJ187" s="3"/>
      <c r="UUK187" s="3"/>
      <c r="UUL187" s="3"/>
      <c r="UUM187" s="3"/>
      <c r="UUN187" s="3"/>
      <c r="UUO187" s="3"/>
      <c r="UUP187" s="3"/>
      <c r="UUQ187" s="3"/>
      <c r="UUR187" s="3"/>
      <c r="UUS187" s="3"/>
      <c r="UUT187" s="3"/>
      <c r="UUU187" s="3"/>
      <c r="UUV187" s="3"/>
      <c r="UUW187" s="3"/>
      <c r="UUX187" s="3"/>
      <c r="UUY187" s="3"/>
      <c r="UUZ187" s="3"/>
      <c r="UVA187" s="3"/>
      <c r="UVB187" s="3"/>
      <c r="UVC187" s="3"/>
      <c r="UVD187" s="3"/>
      <c r="UVE187" s="3"/>
      <c r="UVF187" s="3"/>
      <c r="UVG187" s="3"/>
      <c r="UVH187" s="3"/>
      <c r="UVI187" s="3"/>
      <c r="UVJ187" s="3"/>
      <c r="UVK187" s="3"/>
      <c r="UVL187" s="3"/>
      <c r="UVM187" s="3"/>
      <c r="UVN187" s="3"/>
      <c r="UVO187" s="3"/>
      <c r="UVP187" s="3"/>
      <c r="UVQ187" s="3"/>
      <c r="UVR187" s="3"/>
      <c r="UVS187" s="3"/>
      <c r="UVT187" s="3"/>
      <c r="UVU187" s="3"/>
      <c r="UVV187" s="3"/>
      <c r="UVW187" s="3"/>
      <c r="UVX187" s="3"/>
      <c r="UVY187" s="3"/>
      <c r="UVZ187" s="3"/>
      <c r="UWA187" s="3"/>
      <c r="UWB187" s="3"/>
      <c r="UWC187" s="3"/>
      <c r="UWD187" s="3"/>
      <c r="UWE187" s="3"/>
      <c r="UWF187" s="3"/>
      <c r="UWG187" s="3"/>
      <c r="UWH187" s="3"/>
      <c r="UWI187" s="3"/>
      <c r="UWJ187" s="3"/>
      <c r="UWK187" s="3"/>
      <c r="UWL187" s="3"/>
      <c r="UWM187" s="3"/>
      <c r="UWN187" s="3"/>
      <c r="UWO187" s="3"/>
      <c r="UWP187" s="3"/>
      <c r="UWQ187" s="3"/>
      <c r="UWR187" s="3"/>
      <c r="UWS187" s="3"/>
      <c r="UWT187" s="3"/>
      <c r="UWU187" s="3"/>
      <c r="UWV187" s="3"/>
      <c r="UWW187" s="3"/>
      <c r="UWX187" s="3"/>
      <c r="UWY187" s="3"/>
      <c r="UWZ187" s="3"/>
      <c r="UXA187" s="3"/>
      <c r="UXB187" s="3"/>
      <c r="UXC187" s="3"/>
      <c r="UXD187" s="3"/>
      <c r="UXE187" s="3"/>
      <c r="UXF187" s="3"/>
      <c r="UXG187" s="3"/>
      <c r="UXH187" s="3"/>
      <c r="UXI187" s="3"/>
      <c r="UXJ187" s="3"/>
      <c r="UXK187" s="3"/>
      <c r="UXL187" s="3"/>
      <c r="UXM187" s="3"/>
      <c r="UXN187" s="3"/>
      <c r="UXO187" s="3"/>
      <c r="UXP187" s="3"/>
      <c r="UXQ187" s="3"/>
      <c r="UXR187" s="3"/>
      <c r="UXS187" s="3"/>
      <c r="UXT187" s="3"/>
      <c r="UXU187" s="3"/>
      <c r="UXV187" s="3"/>
      <c r="UXW187" s="3"/>
      <c r="UXX187" s="3"/>
      <c r="UXY187" s="3"/>
      <c r="UXZ187" s="3"/>
      <c r="UYA187" s="3"/>
      <c r="UYB187" s="3"/>
      <c r="UYC187" s="3"/>
      <c r="UYD187" s="3"/>
      <c r="UYE187" s="3"/>
      <c r="UYF187" s="3"/>
      <c r="UYG187" s="3"/>
      <c r="UYH187" s="3"/>
      <c r="UYI187" s="3"/>
      <c r="UYJ187" s="3"/>
      <c r="UYK187" s="3"/>
      <c r="UYL187" s="3"/>
      <c r="UYM187" s="3"/>
      <c r="UYN187" s="3"/>
      <c r="UYO187" s="3"/>
      <c r="UYP187" s="3"/>
      <c r="UYQ187" s="3"/>
      <c r="UYR187" s="3"/>
      <c r="UYS187" s="3"/>
      <c r="UYT187" s="3"/>
      <c r="UYU187" s="3"/>
      <c r="UYV187" s="3"/>
      <c r="UYW187" s="3"/>
      <c r="UYX187" s="3"/>
      <c r="UYY187" s="3"/>
      <c r="UYZ187" s="3"/>
      <c r="UZA187" s="3"/>
      <c r="UZB187" s="3"/>
      <c r="UZC187" s="3"/>
      <c r="UZD187" s="3"/>
      <c r="UZE187" s="3"/>
      <c r="UZF187" s="3"/>
      <c r="UZG187" s="3"/>
      <c r="UZH187" s="3"/>
      <c r="UZI187" s="3"/>
      <c r="UZJ187" s="3"/>
      <c r="UZK187" s="3"/>
      <c r="UZL187" s="3"/>
      <c r="UZM187" s="3"/>
      <c r="UZN187" s="3"/>
      <c r="UZO187" s="3"/>
      <c r="UZP187" s="3"/>
      <c r="UZQ187" s="3"/>
      <c r="UZR187" s="3"/>
      <c r="UZS187" s="3"/>
      <c r="UZT187" s="3"/>
      <c r="UZU187" s="3"/>
      <c r="UZV187" s="3"/>
      <c r="UZW187" s="3"/>
      <c r="UZX187" s="3"/>
      <c r="UZY187" s="3"/>
      <c r="UZZ187" s="3"/>
      <c r="VAA187" s="3"/>
      <c r="VAB187" s="3"/>
      <c r="VAC187" s="3"/>
      <c r="VAD187" s="3"/>
      <c r="VAE187" s="3"/>
      <c r="VAF187" s="3"/>
      <c r="VAG187" s="3"/>
      <c r="VAH187" s="3"/>
      <c r="VAI187" s="3"/>
      <c r="VAJ187" s="3"/>
      <c r="VAK187" s="3"/>
      <c r="VAL187" s="3"/>
      <c r="VAM187" s="3"/>
      <c r="VAN187" s="3"/>
      <c r="VAO187" s="3"/>
      <c r="VAP187" s="3"/>
      <c r="VAQ187" s="3"/>
      <c r="VAR187" s="3"/>
      <c r="VAS187" s="3"/>
      <c r="VAT187" s="3"/>
      <c r="VAU187" s="3"/>
      <c r="VAV187" s="3"/>
      <c r="VAW187" s="3"/>
      <c r="VAX187" s="3"/>
      <c r="VAY187" s="3"/>
      <c r="VAZ187" s="3"/>
      <c r="VBA187" s="3"/>
      <c r="VBB187" s="3"/>
      <c r="VBC187" s="3"/>
      <c r="VBD187" s="3"/>
      <c r="VBE187" s="3"/>
      <c r="VBF187" s="3"/>
      <c r="VBG187" s="3"/>
      <c r="VBH187" s="3"/>
      <c r="VBI187" s="3"/>
      <c r="VBJ187" s="3"/>
      <c r="VBK187" s="3"/>
      <c r="VBL187" s="3"/>
      <c r="VBM187" s="3"/>
      <c r="VBN187" s="3"/>
      <c r="VBO187" s="3"/>
      <c r="VBP187" s="3"/>
      <c r="VBQ187" s="3"/>
      <c r="VBR187" s="3"/>
      <c r="VBS187" s="3"/>
      <c r="VBT187" s="3"/>
      <c r="VBU187" s="3"/>
      <c r="VBV187" s="3"/>
      <c r="VBW187" s="3"/>
      <c r="VBX187" s="3"/>
      <c r="VBY187" s="3"/>
      <c r="VBZ187" s="3"/>
      <c r="VCA187" s="3"/>
      <c r="VCB187" s="3"/>
      <c r="VCC187" s="3"/>
      <c r="VCD187" s="3"/>
      <c r="VCE187" s="3"/>
      <c r="VCF187" s="3"/>
      <c r="VCG187" s="3"/>
      <c r="VCH187" s="3"/>
      <c r="VCI187" s="3"/>
      <c r="VCJ187" s="3"/>
      <c r="VCK187" s="3"/>
      <c r="VCL187" s="3"/>
      <c r="VCM187" s="3"/>
      <c r="VCN187" s="3"/>
      <c r="VCO187" s="3"/>
      <c r="VCP187" s="3"/>
      <c r="VCQ187" s="3"/>
      <c r="VCR187" s="3"/>
      <c r="VCS187" s="3"/>
      <c r="VCT187" s="3"/>
      <c r="VCU187" s="3"/>
      <c r="VCV187" s="3"/>
      <c r="VCW187" s="3"/>
      <c r="VCX187" s="3"/>
      <c r="VCY187" s="3"/>
      <c r="VCZ187" s="3"/>
      <c r="VDA187" s="3"/>
      <c r="VDB187" s="3"/>
      <c r="VDC187" s="3"/>
      <c r="VDD187" s="3"/>
      <c r="VDE187" s="3"/>
      <c r="VDF187" s="3"/>
      <c r="VDG187" s="3"/>
      <c r="VDH187" s="3"/>
      <c r="VDI187" s="3"/>
      <c r="VDJ187" s="3"/>
      <c r="VDK187" s="3"/>
      <c r="VDL187" s="3"/>
      <c r="VDM187" s="3"/>
      <c r="VDN187" s="3"/>
      <c r="VDO187" s="3"/>
      <c r="VDP187" s="3"/>
      <c r="VDQ187" s="3"/>
      <c r="VDR187" s="3"/>
      <c r="VDS187" s="3"/>
      <c r="VDT187" s="3"/>
      <c r="VDU187" s="3"/>
      <c r="VDV187" s="3"/>
      <c r="VDW187" s="3"/>
      <c r="VDX187" s="3"/>
      <c r="VDY187" s="3"/>
      <c r="VDZ187" s="3"/>
      <c r="VEA187" s="3"/>
      <c r="VEB187" s="3"/>
      <c r="VEC187" s="3"/>
      <c r="VED187" s="3"/>
      <c r="VEE187" s="3"/>
      <c r="VEF187" s="3"/>
      <c r="VEG187" s="3"/>
      <c r="VEH187" s="3"/>
      <c r="VEI187" s="3"/>
      <c r="VEJ187" s="3"/>
      <c r="VEK187" s="3"/>
      <c r="VEL187" s="3"/>
      <c r="VEM187" s="3"/>
      <c r="VEN187" s="3"/>
      <c r="VEO187" s="3"/>
      <c r="VEP187" s="3"/>
      <c r="VEQ187" s="3"/>
      <c r="VER187" s="3"/>
      <c r="VES187" s="3"/>
      <c r="VET187" s="3"/>
      <c r="VEU187" s="3"/>
      <c r="VEV187" s="3"/>
      <c r="VEW187" s="3"/>
      <c r="VEX187" s="3"/>
      <c r="VEY187" s="3"/>
      <c r="VEZ187" s="3"/>
      <c r="VFA187" s="3"/>
      <c r="VFB187" s="3"/>
      <c r="VFC187" s="3"/>
      <c r="VFD187" s="3"/>
      <c r="VFE187" s="3"/>
      <c r="VFF187" s="3"/>
      <c r="VFG187" s="3"/>
      <c r="VFH187" s="3"/>
      <c r="VFI187" s="3"/>
      <c r="VFJ187" s="3"/>
      <c r="VFK187" s="3"/>
      <c r="VFL187" s="3"/>
      <c r="VFM187" s="3"/>
      <c r="VFN187" s="3"/>
      <c r="VFO187" s="3"/>
      <c r="VFP187" s="3"/>
      <c r="VFQ187" s="3"/>
      <c r="VFR187" s="3"/>
      <c r="VFS187" s="3"/>
      <c r="VFT187" s="3"/>
      <c r="VFU187" s="3"/>
      <c r="VFV187" s="3"/>
      <c r="VFW187" s="3"/>
      <c r="VFX187" s="3"/>
      <c r="VFY187" s="3"/>
      <c r="VFZ187" s="3"/>
      <c r="VGA187" s="3"/>
      <c r="VGB187" s="3"/>
      <c r="VGC187" s="3"/>
      <c r="VGD187" s="3"/>
      <c r="VGE187" s="3"/>
      <c r="VGF187" s="3"/>
      <c r="VGG187" s="3"/>
      <c r="VGH187" s="3"/>
      <c r="VGI187" s="3"/>
      <c r="VGJ187" s="3"/>
      <c r="VGK187" s="3"/>
      <c r="VGL187" s="3"/>
      <c r="VGM187" s="3"/>
      <c r="VGN187" s="3"/>
      <c r="VGO187" s="3"/>
      <c r="VGP187" s="3"/>
      <c r="VGQ187" s="3"/>
      <c r="VGR187" s="3"/>
      <c r="VGS187" s="3"/>
      <c r="VGT187" s="3"/>
      <c r="VGU187" s="3"/>
      <c r="VGV187" s="3"/>
      <c r="VGW187" s="3"/>
      <c r="VGX187" s="3"/>
      <c r="VGY187" s="3"/>
      <c r="VGZ187" s="3"/>
      <c r="VHA187" s="3"/>
      <c r="VHB187" s="3"/>
      <c r="VHC187" s="3"/>
      <c r="VHD187" s="3"/>
      <c r="VHE187" s="3"/>
      <c r="VHF187" s="3"/>
      <c r="VHG187" s="3"/>
      <c r="VHH187" s="3"/>
      <c r="VHI187" s="3"/>
      <c r="VHJ187" s="3"/>
      <c r="VHK187" s="3"/>
      <c r="VHL187" s="3"/>
      <c r="VHM187" s="3"/>
      <c r="VHN187" s="3"/>
      <c r="VHO187" s="3"/>
      <c r="VHP187" s="3"/>
      <c r="VHQ187" s="3"/>
      <c r="VHR187" s="3"/>
      <c r="VHS187" s="3"/>
      <c r="VHT187" s="3"/>
      <c r="VHU187" s="3"/>
      <c r="VHV187" s="3"/>
      <c r="VHW187" s="3"/>
      <c r="VHX187" s="3"/>
      <c r="VHY187" s="3"/>
      <c r="VHZ187" s="3"/>
      <c r="VIA187" s="3"/>
      <c r="VIB187" s="3"/>
      <c r="VIC187" s="3"/>
      <c r="VID187" s="3"/>
      <c r="VIE187" s="3"/>
      <c r="VIF187" s="3"/>
      <c r="VIG187" s="3"/>
      <c r="VIH187" s="3"/>
      <c r="VII187" s="3"/>
      <c r="VIJ187" s="3"/>
      <c r="VIK187" s="3"/>
      <c r="VIL187" s="3"/>
      <c r="VIM187" s="3"/>
      <c r="VIN187" s="3"/>
      <c r="VIO187" s="3"/>
      <c r="VIP187" s="3"/>
      <c r="VIQ187" s="3"/>
      <c r="VIR187" s="3"/>
      <c r="VIS187" s="3"/>
      <c r="VIT187" s="3"/>
      <c r="VIU187" s="3"/>
      <c r="VIV187" s="3"/>
      <c r="VIW187" s="3"/>
      <c r="VIX187" s="3"/>
      <c r="VIY187" s="3"/>
      <c r="VIZ187" s="3"/>
      <c r="VJA187" s="3"/>
      <c r="VJB187" s="3"/>
      <c r="VJC187" s="3"/>
      <c r="VJD187" s="3"/>
      <c r="VJE187" s="3"/>
      <c r="VJF187" s="3"/>
      <c r="VJG187" s="3"/>
      <c r="VJH187" s="3"/>
      <c r="VJI187" s="3"/>
      <c r="VJJ187" s="3"/>
      <c r="VJK187" s="3"/>
      <c r="VJL187" s="3"/>
      <c r="VJM187" s="3"/>
      <c r="VJN187" s="3"/>
      <c r="VJO187" s="3"/>
      <c r="VJP187" s="3"/>
      <c r="VJQ187" s="3"/>
      <c r="VJR187" s="3"/>
      <c r="VJS187" s="3"/>
      <c r="VJT187" s="3"/>
      <c r="VJU187" s="3"/>
      <c r="VJV187" s="3"/>
      <c r="VJW187" s="3"/>
      <c r="VJX187" s="3"/>
      <c r="VJY187" s="3"/>
      <c r="VJZ187" s="3"/>
      <c r="VKA187" s="3"/>
      <c r="VKB187" s="3"/>
      <c r="VKC187" s="3"/>
      <c r="VKD187" s="3"/>
      <c r="VKE187" s="3"/>
      <c r="VKF187" s="3"/>
      <c r="VKG187" s="3"/>
      <c r="VKH187" s="3"/>
      <c r="VKI187" s="3"/>
      <c r="VKJ187" s="3"/>
      <c r="VKK187" s="3"/>
      <c r="VKL187" s="3"/>
      <c r="VKM187" s="3"/>
      <c r="VKN187" s="3"/>
      <c r="VKO187" s="3"/>
      <c r="VKP187" s="3"/>
      <c r="VKQ187" s="3"/>
      <c r="VKR187" s="3"/>
      <c r="VKS187" s="3"/>
      <c r="VKT187" s="3"/>
      <c r="VKU187" s="3"/>
      <c r="VKV187" s="3"/>
      <c r="VKW187" s="3"/>
      <c r="VKX187" s="3"/>
      <c r="VKY187" s="3"/>
      <c r="VKZ187" s="3"/>
      <c r="VLA187" s="3"/>
      <c r="VLB187" s="3"/>
      <c r="VLC187" s="3"/>
      <c r="VLD187" s="3"/>
      <c r="VLE187" s="3"/>
      <c r="VLF187" s="3"/>
      <c r="VLG187" s="3"/>
      <c r="VLH187" s="3"/>
      <c r="VLI187" s="3"/>
      <c r="VLJ187" s="3"/>
      <c r="VLK187" s="3"/>
      <c r="VLL187" s="3"/>
      <c r="VLM187" s="3"/>
      <c r="VLN187" s="3"/>
      <c r="VLO187" s="3"/>
      <c r="VLP187" s="3"/>
      <c r="VLQ187" s="3"/>
      <c r="VLR187" s="3"/>
      <c r="VLS187" s="3"/>
      <c r="VLT187" s="3"/>
      <c r="VLU187" s="3"/>
      <c r="VLV187" s="3"/>
      <c r="VLW187" s="3"/>
      <c r="VLX187" s="3"/>
      <c r="VLY187" s="3"/>
      <c r="VLZ187" s="3"/>
      <c r="VMA187" s="3"/>
      <c r="VMB187" s="3"/>
      <c r="VMC187" s="3"/>
      <c r="VMD187" s="3"/>
      <c r="VME187" s="3"/>
      <c r="VMF187" s="3"/>
      <c r="VMG187" s="3"/>
      <c r="VMH187" s="3"/>
      <c r="VMI187" s="3"/>
      <c r="VMJ187" s="3"/>
      <c r="VMK187" s="3"/>
      <c r="VML187" s="3"/>
      <c r="VMM187" s="3"/>
      <c r="VMN187" s="3"/>
      <c r="VMO187" s="3"/>
      <c r="VMP187" s="3"/>
      <c r="VMQ187" s="3"/>
      <c r="VMR187" s="3"/>
      <c r="VMS187" s="3"/>
      <c r="VMT187" s="3"/>
      <c r="VMU187" s="3"/>
      <c r="VMV187" s="3"/>
      <c r="VMW187" s="3"/>
      <c r="VMX187" s="3"/>
      <c r="VMY187" s="3"/>
      <c r="VMZ187" s="3"/>
      <c r="VNA187" s="3"/>
      <c r="VNB187" s="3"/>
      <c r="VNC187" s="3"/>
      <c r="VND187" s="3"/>
      <c r="VNE187" s="3"/>
      <c r="VNF187" s="3"/>
      <c r="VNG187" s="3"/>
      <c r="VNH187" s="3"/>
      <c r="VNI187" s="3"/>
      <c r="VNJ187" s="3"/>
      <c r="VNK187" s="3"/>
      <c r="VNL187" s="3"/>
      <c r="VNM187" s="3"/>
      <c r="VNN187" s="3"/>
      <c r="VNO187" s="3"/>
      <c r="VNP187" s="3"/>
      <c r="VNQ187" s="3"/>
      <c r="VNR187" s="3"/>
      <c r="VNS187" s="3"/>
      <c r="VNT187" s="3"/>
      <c r="VNU187" s="3"/>
      <c r="VNV187" s="3"/>
      <c r="VNW187" s="3"/>
      <c r="VNX187" s="3"/>
      <c r="VNY187" s="3"/>
      <c r="VNZ187" s="3"/>
      <c r="VOA187" s="3"/>
      <c r="VOB187" s="3"/>
      <c r="VOC187" s="3"/>
      <c r="VOD187" s="3"/>
      <c r="VOE187" s="3"/>
      <c r="VOF187" s="3"/>
      <c r="VOG187" s="3"/>
      <c r="VOH187" s="3"/>
      <c r="VOI187" s="3"/>
      <c r="VOJ187" s="3"/>
      <c r="VOK187" s="3"/>
      <c r="VOL187" s="3"/>
      <c r="VOM187" s="3"/>
      <c r="VON187" s="3"/>
      <c r="VOO187" s="3"/>
      <c r="VOP187" s="3"/>
      <c r="VOQ187" s="3"/>
      <c r="VOR187" s="3"/>
      <c r="VOS187" s="3"/>
      <c r="VOT187" s="3"/>
      <c r="VOU187" s="3"/>
      <c r="VOV187" s="3"/>
      <c r="VOW187" s="3"/>
      <c r="VOX187" s="3"/>
      <c r="VOY187" s="3"/>
      <c r="VOZ187" s="3"/>
      <c r="VPA187" s="3"/>
      <c r="VPB187" s="3"/>
      <c r="VPC187" s="3"/>
      <c r="VPD187" s="3"/>
      <c r="VPE187" s="3"/>
      <c r="VPF187" s="3"/>
      <c r="VPG187" s="3"/>
      <c r="VPH187" s="3"/>
      <c r="VPI187" s="3"/>
      <c r="VPJ187" s="3"/>
      <c r="VPK187" s="3"/>
      <c r="VPL187" s="3"/>
      <c r="VPM187" s="3"/>
      <c r="VPN187" s="3"/>
      <c r="VPO187" s="3"/>
      <c r="VPP187" s="3"/>
      <c r="VPQ187" s="3"/>
      <c r="VPR187" s="3"/>
      <c r="VPS187" s="3"/>
      <c r="VPT187" s="3"/>
      <c r="VPU187" s="3"/>
      <c r="VPV187" s="3"/>
      <c r="VPW187" s="3"/>
      <c r="VPX187" s="3"/>
      <c r="VPY187" s="3"/>
      <c r="VPZ187" s="3"/>
      <c r="VQA187" s="3"/>
      <c r="VQB187" s="3"/>
      <c r="VQC187" s="3"/>
      <c r="VQD187" s="3"/>
      <c r="VQE187" s="3"/>
      <c r="VQF187" s="3"/>
      <c r="VQG187" s="3"/>
      <c r="VQH187" s="3"/>
      <c r="VQI187" s="3"/>
      <c r="VQJ187" s="3"/>
      <c r="VQK187" s="3"/>
      <c r="VQL187" s="3"/>
      <c r="VQM187" s="3"/>
      <c r="VQN187" s="3"/>
      <c r="VQO187" s="3"/>
      <c r="VQP187" s="3"/>
      <c r="VQQ187" s="3"/>
      <c r="VQR187" s="3"/>
      <c r="VQS187" s="3"/>
      <c r="VQT187" s="3"/>
      <c r="VQU187" s="3"/>
      <c r="VQV187" s="3"/>
      <c r="VQW187" s="3"/>
      <c r="VQX187" s="3"/>
      <c r="VQY187" s="3"/>
      <c r="VQZ187" s="3"/>
      <c r="VRA187" s="3"/>
      <c r="VRB187" s="3"/>
      <c r="VRC187" s="3"/>
      <c r="VRD187" s="3"/>
      <c r="VRE187" s="3"/>
      <c r="VRF187" s="3"/>
      <c r="VRG187" s="3"/>
      <c r="VRH187" s="3"/>
      <c r="VRI187" s="3"/>
      <c r="VRJ187" s="3"/>
      <c r="VRK187" s="3"/>
      <c r="VRL187" s="3"/>
      <c r="VRM187" s="3"/>
      <c r="VRN187" s="3"/>
      <c r="VRO187" s="3"/>
      <c r="VRP187" s="3"/>
      <c r="VRQ187" s="3"/>
      <c r="VRR187" s="3"/>
      <c r="VRS187" s="3"/>
      <c r="VRT187" s="3"/>
      <c r="VRU187" s="3"/>
      <c r="VRV187" s="3"/>
      <c r="VRW187" s="3"/>
      <c r="VRX187" s="3"/>
      <c r="VRY187" s="3"/>
      <c r="VRZ187" s="3"/>
      <c r="VSA187" s="3"/>
      <c r="VSB187" s="3"/>
      <c r="VSC187" s="3"/>
      <c r="VSD187" s="3"/>
      <c r="VSE187" s="3"/>
      <c r="VSF187" s="3"/>
      <c r="VSG187" s="3"/>
      <c r="VSH187" s="3"/>
      <c r="VSI187" s="3"/>
      <c r="VSJ187" s="3"/>
      <c r="VSK187" s="3"/>
      <c r="VSL187" s="3"/>
      <c r="VSM187" s="3"/>
      <c r="VSN187" s="3"/>
      <c r="VSO187" s="3"/>
      <c r="VSP187" s="3"/>
      <c r="VSQ187" s="3"/>
      <c r="VSR187" s="3"/>
      <c r="VSS187" s="3"/>
      <c r="VST187" s="3"/>
      <c r="VSU187" s="3"/>
      <c r="VSV187" s="3"/>
      <c r="VSW187" s="3"/>
      <c r="VSX187" s="3"/>
      <c r="VSY187" s="3"/>
      <c r="VSZ187" s="3"/>
      <c r="VTA187" s="3"/>
      <c r="VTB187" s="3"/>
      <c r="VTC187" s="3"/>
      <c r="VTD187" s="3"/>
      <c r="VTE187" s="3"/>
      <c r="VTF187" s="3"/>
      <c r="VTG187" s="3"/>
      <c r="VTH187" s="3"/>
      <c r="VTI187" s="3"/>
      <c r="VTJ187" s="3"/>
      <c r="VTK187" s="3"/>
      <c r="VTL187" s="3"/>
      <c r="VTM187" s="3"/>
      <c r="VTN187" s="3"/>
      <c r="VTO187" s="3"/>
      <c r="VTP187" s="3"/>
      <c r="VTQ187" s="3"/>
      <c r="VTR187" s="3"/>
      <c r="VTS187" s="3"/>
      <c r="VTT187" s="3"/>
      <c r="VTU187" s="3"/>
      <c r="VTV187" s="3"/>
      <c r="VTW187" s="3"/>
      <c r="VTX187" s="3"/>
      <c r="VTY187" s="3"/>
      <c r="VTZ187" s="3"/>
      <c r="VUA187" s="3"/>
      <c r="VUB187" s="3"/>
      <c r="VUC187" s="3"/>
      <c r="VUD187" s="3"/>
      <c r="VUE187" s="3"/>
      <c r="VUF187" s="3"/>
      <c r="VUG187" s="3"/>
      <c r="VUH187" s="3"/>
      <c r="VUI187" s="3"/>
      <c r="VUJ187" s="3"/>
      <c r="VUK187" s="3"/>
      <c r="VUL187" s="3"/>
      <c r="VUM187" s="3"/>
      <c r="VUN187" s="3"/>
      <c r="VUO187" s="3"/>
      <c r="VUP187" s="3"/>
      <c r="VUQ187" s="3"/>
      <c r="VUR187" s="3"/>
      <c r="VUS187" s="3"/>
      <c r="VUT187" s="3"/>
      <c r="VUU187" s="3"/>
      <c r="VUV187" s="3"/>
      <c r="VUW187" s="3"/>
      <c r="VUX187" s="3"/>
      <c r="VUY187" s="3"/>
      <c r="VUZ187" s="3"/>
      <c r="VVA187" s="3"/>
      <c r="VVB187" s="3"/>
      <c r="VVC187" s="3"/>
      <c r="VVD187" s="3"/>
      <c r="VVE187" s="3"/>
      <c r="VVF187" s="3"/>
      <c r="VVG187" s="3"/>
      <c r="VVH187" s="3"/>
      <c r="VVI187" s="3"/>
      <c r="VVJ187" s="3"/>
      <c r="VVK187" s="3"/>
      <c r="VVL187" s="3"/>
      <c r="VVM187" s="3"/>
      <c r="VVN187" s="3"/>
      <c r="VVO187" s="3"/>
      <c r="VVP187" s="3"/>
      <c r="VVQ187" s="3"/>
      <c r="VVR187" s="3"/>
      <c r="VVS187" s="3"/>
      <c r="VVT187" s="3"/>
      <c r="VVU187" s="3"/>
      <c r="VVV187" s="3"/>
      <c r="VVW187" s="3"/>
      <c r="VVX187" s="3"/>
      <c r="VVY187" s="3"/>
      <c r="VVZ187" s="3"/>
      <c r="VWA187" s="3"/>
      <c r="VWB187" s="3"/>
      <c r="VWC187" s="3"/>
      <c r="VWD187" s="3"/>
      <c r="VWE187" s="3"/>
      <c r="VWF187" s="3"/>
      <c r="VWG187" s="3"/>
      <c r="VWH187" s="3"/>
      <c r="VWI187" s="3"/>
      <c r="VWJ187" s="3"/>
      <c r="VWK187" s="3"/>
      <c r="VWL187" s="3"/>
      <c r="VWM187" s="3"/>
      <c r="VWN187" s="3"/>
      <c r="VWO187" s="3"/>
      <c r="VWP187" s="3"/>
      <c r="VWQ187" s="3"/>
      <c r="VWR187" s="3"/>
      <c r="VWS187" s="3"/>
      <c r="VWT187" s="3"/>
      <c r="VWU187" s="3"/>
      <c r="VWV187" s="3"/>
      <c r="VWW187" s="3"/>
      <c r="VWX187" s="3"/>
      <c r="VWY187" s="3"/>
      <c r="VWZ187" s="3"/>
      <c r="VXA187" s="3"/>
      <c r="VXB187" s="3"/>
      <c r="VXC187" s="3"/>
      <c r="VXD187" s="3"/>
      <c r="VXE187" s="3"/>
      <c r="VXF187" s="3"/>
      <c r="VXG187" s="3"/>
      <c r="VXH187" s="3"/>
      <c r="VXI187" s="3"/>
      <c r="VXJ187" s="3"/>
      <c r="VXK187" s="3"/>
      <c r="VXL187" s="3"/>
      <c r="VXM187" s="3"/>
      <c r="VXN187" s="3"/>
      <c r="VXO187" s="3"/>
      <c r="VXP187" s="3"/>
      <c r="VXQ187" s="3"/>
      <c r="VXR187" s="3"/>
      <c r="VXS187" s="3"/>
      <c r="VXT187" s="3"/>
      <c r="VXU187" s="3"/>
      <c r="VXV187" s="3"/>
      <c r="VXW187" s="3"/>
      <c r="VXX187" s="3"/>
      <c r="VXY187" s="3"/>
      <c r="VXZ187" s="3"/>
      <c r="VYA187" s="3"/>
      <c r="VYB187" s="3"/>
      <c r="VYC187" s="3"/>
      <c r="VYD187" s="3"/>
      <c r="VYE187" s="3"/>
      <c r="VYF187" s="3"/>
      <c r="VYG187" s="3"/>
      <c r="VYH187" s="3"/>
      <c r="VYI187" s="3"/>
      <c r="VYJ187" s="3"/>
      <c r="VYK187" s="3"/>
      <c r="VYL187" s="3"/>
      <c r="VYM187" s="3"/>
      <c r="VYN187" s="3"/>
      <c r="VYO187" s="3"/>
      <c r="VYP187" s="3"/>
      <c r="VYQ187" s="3"/>
      <c r="VYR187" s="3"/>
      <c r="VYS187" s="3"/>
      <c r="VYT187" s="3"/>
      <c r="VYU187" s="3"/>
      <c r="VYV187" s="3"/>
      <c r="VYW187" s="3"/>
      <c r="VYX187" s="3"/>
      <c r="VYY187" s="3"/>
      <c r="VYZ187" s="3"/>
      <c r="VZA187" s="3"/>
      <c r="VZB187" s="3"/>
      <c r="VZC187" s="3"/>
      <c r="VZD187" s="3"/>
      <c r="VZE187" s="3"/>
      <c r="VZF187" s="3"/>
      <c r="VZG187" s="3"/>
      <c r="VZH187" s="3"/>
      <c r="VZI187" s="3"/>
      <c r="VZJ187" s="3"/>
      <c r="VZK187" s="3"/>
      <c r="VZL187" s="3"/>
      <c r="VZM187" s="3"/>
      <c r="VZN187" s="3"/>
      <c r="VZO187" s="3"/>
      <c r="VZP187" s="3"/>
      <c r="VZQ187" s="3"/>
      <c r="VZR187" s="3"/>
      <c r="VZS187" s="3"/>
      <c r="VZT187" s="3"/>
      <c r="VZU187" s="3"/>
      <c r="VZV187" s="3"/>
      <c r="VZW187" s="3"/>
      <c r="VZX187" s="3"/>
      <c r="VZY187" s="3"/>
      <c r="VZZ187" s="3"/>
      <c r="WAA187" s="3"/>
      <c r="WAB187" s="3"/>
      <c r="WAC187" s="3"/>
      <c r="WAD187" s="3"/>
      <c r="WAE187" s="3"/>
      <c r="WAF187" s="3"/>
      <c r="WAG187" s="3"/>
      <c r="WAH187" s="3"/>
      <c r="WAI187" s="3"/>
      <c r="WAJ187" s="3"/>
      <c r="WAK187" s="3"/>
      <c r="WAL187" s="3"/>
      <c r="WAM187" s="3"/>
      <c r="WAN187" s="3"/>
      <c r="WAO187" s="3"/>
      <c r="WAP187" s="3"/>
      <c r="WAQ187" s="3"/>
      <c r="WAR187" s="3"/>
      <c r="WAS187" s="3"/>
      <c r="WAT187" s="3"/>
      <c r="WAU187" s="3"/>
      <c r="WAV187" s="3"/>
      <c r="WAW187" s="3"/>
      <c r="WAX187" s="3"/>
      <c r="WAY187" s="3"/>
      <c r="WAZ187" s="3"/>
      <c r="WBA187" s="3"/>
      <c r="WBB187" s="3"/>
      <c r="WBC187" s="3"/>
      <c r="WBD187" s="3"/>
      <c r="WBE187" s="3"/>
      <c r="WBF187" s="3"/>
      <c r="WBG187" s="3"/>
      <c r="WBH187" s="3"/>
      <c r="WBI187" s="3"/>
      <c r="WBJ187" s="3"/>
      <c r="WBK187" s="3"/>
      <c r="WBL187" s="3"/>
      <c r="WBM187" s="3"/>
      <c r="WBN187" s="3"/>
      <c r="WBO187" s="3"/>
      <c r="WBP187" s="3"/>
      <c r="WBQ187" s="3"/>
      <c r="WBR187" s="3"/>
      <c r="WBS187" s="3"/>
      <c r="WBT187" s="3"/>
      <c r="WBU187" s="3"/>
      <c r="WBV187" s="3"/>
      <c r="WBW187" s="3"/>
      <c r="WBX187" s="3"/>
      <c r="WBY187" s="3"/>
      <c r="WBZ187" s="3"/>
      <c r="WCA187" s="3"/>
      <c r="WCB187" s="3"/>
      <c r="WCC187" s="3"/>
      <c r="WCD187" s="3"/>
      <c r="WCE187" s="3"/>
      <c r="WCF187" s="3"/>
      <c r="WCG187" s="3"/>
      <c r="WCH187" s="3"/>
      <c r="WCI187" s="3"/>
      <c r="WCJ187" s="3"/>
      <c r="WCK187" s="3"/>
      <c r="WCL187" s="3"/>
      <c r="WCM187" s="3"/>
      <c r="WCN187" s="3"/>
      <c r="WCO187" s="3"/>
      <c r="WCP187" s="3"/>
      <c r="WCQ187" s="3"/>
      <c r="WCR187" s="3"/>
      <c r="WCS187" s="3"/>
      <c r="WCT187" s="3"/>
      <c r="WCU187" s="3"/>
      <c r="WCV187" s="3"/>
      <c r="WCW187" s="3"/>
      <c r="WCX187" s="3"/>
      <c r="WCY187" s="3"/>
      <c r="WCZ187" s="3"/>
      <c r="WDA187" s="3"/>
      <c r="WDB187" s="3"/>
      <c r="WDC187" s="3"/>
      <c r="WDD187" s="3"/>
      <c r="WDE187" s="3"/>
      <c r="WDF187" s="3"/>
      <c r="WDG187" s="3"/>
      <c r="WDH187" s="3"/>
      <c r="WDI187" s="3"/>
      <c r="WDJ187" s="3"/>
      <c r="WDK187" s="3"/>
      <c r="WDL187" s="3"/>
      <c r="WDM187" s="3"/>
      <c r="WDN187" s="3"/>
      <c r="WDO187" s="3"/>
      <c r="WDP187" s="3"/>
      <c r="WDQ187" s="3"/>
      <c r="WDR187" s="3"/>
      <c r="WDS187" s="3"/>
      <c r="WDT187" s="3"/>
      <c r="WDU187" s="3"/>
      <c r="WDV187" s="3"/>
      <c r="WDW187" s="3"/>
      <c r="WDX187" s="3"/>
      <c r="WDY187" s="3"/>
      <c r="WDZ187" s="3"/>
      <c r="WEA187" s="3"/>
      <c r="WEB187" s="3"/>
      <c r="WEC187" s="3"/>
      <c r="WED187" s="3"/>
      <c r="WEE187" s="3"/>
      <c r="WEF187" s="3"/>
      <c r="WEG187" s="3"/>
      <c r="WEH187" s="3"/>
      <c r="WEI187" s="3"/>
      <c r="WEJ187" s="3"/>
      <c r="WEK187" s="3"/>
      <c r="WEL187" s="3"/>
      <c r="WEM187" s="3"/>
      <c r="WEN187" s="3"/>
      <c r="WEO187" s="3"/>
      <c r="WEP187" s="3"/>
      <c r="WEQ187" s="3"/>
      <c r="WER187" s="3"/>
      <c r="WES187" s="3"/>
      <c r="WET187" s="3"/>
      <c r="WEU187" s="3"/>
      <c r="WEV187" s="3"/>
      <c r="WEW187" s="3"/>
      <c r="WEX187" s="3"/>
      <c r="WEY187" s="3"/>
      <c r="WEZ187" s="3"/>
      <c r="WFA187" s="3"/>
      <c r="WFB187" s="3"/>
      <c r="WFC187" s="3"/>
      <c r="WFD187" s="3"/>
      <c r="WFE187" s="3"/>
      <c r="WFF187" s="3"/>
      <c r="WFG187" s="3"/>
      <c r="WFH187" s="3"/>
      <c r="WFI187" s="3"/>
      <c r="WFJ187" s="3"/>
      <c r="WFK187" s="3"/>
      <c r="WFL187" s="3"/>
      <c r="WFM187" s="3"/>
      <c r="WFN187" s="3"/>
      <c r="WFO187" s="3"/>
      <c r="WFP187" s="3"/>
      <c r="WFQ187" s="3"/>
      <c r="WFR187" s="3"/>
      <c r="WFS187" s="3"/>
      <c r="WFT187" s="3"/>
      <c r="WFU187" s="3"/>
      <c r="WFV187" s="3"/>
      <c r="WFW187" s="3"/>
      <c r="WFX187" s="3"/>
      <c r="WFY187" s="3"/>
      <c r="WFZ187" s="3"/>
      <c r="WGA187" s="3"/>
      <c r="WGB187" s="3"/>
      <c r="WGC187" s="3"/>
      <c r="WGD187" s="3"/>
      <c r="WGE187" s="3"/>
      <c r="WGF187" s="3"/>
      <c r="WGG187" s="3"/>
      <c r="WGH187" s="3"/>
      <c r="WGI187" s="3"/>
      <c r="WGJ187" s="3"/>
      <c r="WGK187" s="3"/>
      <c r="WGL187" s="3"/>
      <c r="WGM187" s="3"/>
      <c r="WGN187" s="3"/>
      <c r="WGO187" s="3"/>
      <c r="WGP187" s="3"/>
      <c r="WGQ187" s="3"/>
      <c r="WGR187" s="3"/>
      <c r="WGS187" s="3"/>
      <c r="WGT187" s="3"/>
      <c r="WGU187" s="3"/>
      <c r="WGV187" s="3"/>
      <c r="WGW187" s="3"/>
      <c r="WGX187" s="3"/>
      <c r="WGY187" s="3"/>
      <c r="WGZ187" s="3"/>
      <c r="WHA187" s="3"/>
      <c r="WHB187" s="3"/>
      <c r="WHC187" s="3"/>
      <c r="WHD187" s="3"/>
      <c r="WHE187" s="3"/>
      <c r="WHF187" s="3"/>
      <c r="WHG187" s="3"/>
      <c r="WHH187" s="3"/>
      <c r="WHI187" s="3"/>
      <c r="WHJ187" s="3"/>
      <c r="WHK187" s="3"/>
      <c r="WHL187" s="3"/>
      <c r="WHM187" s="3"/>
      <c r="WHN187" s="3"/>
      <c r="WHO187" s="3"/>
      <c r="WHP187" s="3"/>
      <c r="WHQ187" s="3"/>
      <c r="WHR187" s="3"/>
      <c r="WHS187" s="3"/>
      <c r="WHT187" s="3"/>
      <c r="WHU187" s="3"/>
      <c r="WHV187" s="3"/>
      <c r="WHW187" s="3"/>
      <c r="WHX187" s="3"/>
      <c r="WHY187" s="3"/>
      <c r="WHZ187" s="3"/>
      <c r="WIA187" s="3"/>
      <c r="WIB187" s="3"/>
      <c r="WIC187" s="3"/>
      <c r="WID187" s="3"/>
      <c r="WIE187" s="3"/>
      <c r="WIF187" s="3"/>
      <c r="WIG187" s="3"/>
      <c r="WIH187" s="3"/>
      <c r="WII187" s="3"/>
      <c r="WIJ187" s="3"/>
      <c r="WIK187" s="3"/>
      <c r="WIL187" s="3"/>
      <c r="WIM187" s="3"/>
      <c r="WIN187" s="3"/>
      <c r="WIO187" s="3"/>
      <c r="WIP187" s="3"/>
      <c r="WIQ187" s="3"/>
      <c r="WIR187" s="3"/>
      <c r="WIS187" s="3"/>
      <c r="WIT187" s="3"/>
      <c r="WIU187" s="3"/>
      <c r="WIV187" s="3"/>
      <c r="WIW187" s="3"/>
      <c r="WIX187" s="3"/>
      <c r="WIY187" s="3"/>
      <c r="WIZ187" s="3"/>
      <c r="WJA187" s="3"/>
      <c r="WJB187" s="3"/>
      <c r="WJC187" s="3"/>
      <c r="WJD187" s="3"/>
      <c r="WJE187" s="3"/>
      <c r="WJF187" s="3"/>
      <c r="WJG187" s="3"/>
      <c r="WJH187" s="3"/>
      <c r="WJI187" s="3"/>
      <c r="WJJ187" s="3"/>
      <c r="WJK187" s="3"/>
      <c r="WJL187" s="3"/>
      <c r="WJM187" s="3"/>
      <c r="WJN187" s="3"/>
      <c r="WJO187" s="3"/>
      <c r="WJP187" s="3"/>
      <c r="WJQ187" s="3"/>
      <c r="WJR187" s="3"/>
      <c r="WJS187" s="3"/>
      <c r="WJT187" s="3"/>
      <c r="WJU187" s="3"/>
      <c r="WJV187" s="3"/>
      <c r="WJW187" s="3"/>
      <c r="WJX187" s="3"/>
      <c r="WJY187" s="3"/>
      <c r="WJZ187" s="3"/>
      <c r="WKA187" s="3"/>
      <c r="WKB187" s="3"/>
      <c r="WKC187" s="3"/>
      <c r="WKD187" s="3"/>
      <c r="WKE187" s="3"/>
      <c r="WKF187" s="3"/>
      <c r="WKG187" s="3"/>
      <c r="WKH187" s="3"/>
      <c r="WKI187" s="3"/>
      <c r="WKJ187" s="3"/>
      <c r="WKK187" s="3"/>
      <c r="WKL187" s="3"/>
      <c r="WKM187" s="3"/>
      <c r="WKN187" s="3"/>
      <c r="WKO187" s="3"/>
      <c r="WKP187" s="3"/>
      <c r="WKQ187" s="3"/>
      <c r="WKR187" s="3"/>
      <c r="WKS187" s="3"/>
      <c r="WKT187" s="3"/>
      <c r="WKU187" s="3"/>
      <c r="WKV187" s="3"/>
      <c r="WKW187" s="3"/>
      <c r="WKX187" s="3"/>
      <c r="WKY187" s="3"/>
      <c r="WKZ187" s="3"/>
      <c r="WLA187" s="3"/>
      <c r="WLB187" s="3"/>
      <c r="WLC187" s="3"/>
      <c r="WLD187" s="3"/>
      <c r="WLE187" s="3"/>
      <c r="WLF187" s="3"/>
      <c r="WLG187" s="3"/>
      <c r="WLH187" s="3"/>
      <c r="WLI187" s="3"/>
      <c r="WLJ187" s="3"/>
      <c r="WLK187" s="3"/>
      <c r="WLL187" s="3"/>
      <c r="WLM187" s="3"/>
      <c r="WLN187" s="3"/>
      <c r="WLO187" s="3"/>
      <c r="WLP187" s="3"/>
      <c r="WLQ187" s="3"/>
      <c r="WLR187" s="3"/>
      <c r="WLS187" s="3"/>
      <c r="WLT187" s="3"/>
      <c r="WLU187" s="3"/>
      <c r="WLV187" s="3"/>
      <c r="WLW187" s="3"/>
      <c r="WLX187" s="3"/>
      <c r="WLY187" s="3"/>
      <c r="WLZ187" s="3"/>
      <c r="WMA187" s="3"/>
      <c r="WMB187" s="3"/>
      <c r="WMC187" s="3"/>
      <c r="WMD187" s="3"/>
      <c r="WME187" s="3"/>
      <c r="WMF187" s="3"/>
      <c r="WMG187" s="3"/>
      <c r="WMH187" s="3"/>
      <c r="WMI187" s="3"/>
      <c r="WMJ187" s="3"/>
      <c r="WMK187" s="3"/>
      <c r="WML187" s="3"/>
      <c r="WMM187" s="3"/>
      <c r="WMN187" s="3"/>
      <c r="WMO187" s="3"/>
      <c r="WMP187" s="3"/>
      <c r="WMQ187" s="3"/>
      <c r="WMR187" s="3"/>
      <c r="WMS187" s="3"/>
      <c r="WMT187" s="3"/>
      <c r="WMU187" s="3"/>
      <c r="WMV187" s="3"/>
      <c r="WMW187" s="3"/>
      <c r="WMX187" s="3"/>
      <c r="WMY187" s="3"/>
      <c r="WMZ187" s="3"/>
      <c r="WNA187" s="3"/>
      <c r="WNB187" s="3"/>
      <c r="WNC187" s="3"/>
      <c r="WND187" s="3"/>
      <c r="WNE187" s="3"/>
      <c r="WNF187" s="3"/>
      <c r="WNG187" s="3"/>
      <c r="WNH187" s="3"/>
      <c r="WNI187" s="3"/>
      <c r="WNJ187" s="3"/>
      <c r="WNK187" s="3"/>
      <c r="WNL187" s="3"/>
      <c r="WNM187" s="3"/>
      <c r="WNN187" s="3"/>
      <c r="WNO187" s="3"/>
      <c r="WNP187" s="3"/>
      <c r="WNQ187" s="3"/>
      <c r="WNR187" s="3"/>
      <c r="WNS187" s="3"/>
      <c r="WNT187" s="3"/>
      <c r="WNU187" s="3"/>
      <c r="WNV187" s="3"/>
      <c r="WNW187" s="3"/>
      <c r="WNX187" s="3"/>
      <c r="WNY187" s="3"/>
      <c r="WNZ187" s="3"/>
      <c r="WOA187" s="3"/>
      <c r="WOB187" s="3"/>
      <c r="WOC187" s="3"/>
      <c r="WOD187" s="3"/>
      <c r="WOE187" s="3"/>
      <c r="WOF187" s="3"/>
      <c r="WOG187" s="3"/>
      <c r="WOH187" s="3"/>
      <c r="WOI187" s="3"/>
      <c r="WOJ187" s="3"/>
      <c r="WOK187" s="3"/>
      <c r="WOL187" s="3"/>
      <c r="WOM187" s="3"/>
      <c r="WON187" s="3"/>
      <c r="WOO187" s="3"/>
      <c r="WOP187" s="3"/>
      <c r="WOQ187" s="3"/>
      <c r="WOR187" s="3"/>
      <c r="WOS187" s="3"/>
      <c r="WOT187" s="3"/>
      <c r="WOU187" s="3"/>
      <c r="WOV187" s="3"/>
      <c r="WOW187" s="3"/>
      <c r="WOX187" s="3"/>
      <c r="WOY187" s="3"/>
      <c r="WOZ187" s="3"/>
      <c r="WPA187" s="3"/>
      <c r="WPB187" s="3"/>
      <c r="WPC187" s="3"/>
      <c r="WPD187" s="3"/>
      <c r="WPE187" s="3"/>
      <c r="WPF187" s="3"/>
      <c r="WPG187" s="3"/>
      <c r="WPH187" s="3"/>
      <c r="WPI187" s="3"/>
      <c r="WPJ187" s="3"/>
      <c r="WPK187" s="3"/>
      <c r="WPL187" s="3"/>
      <c r="WPM187" s="3"/>
      <c r="WPN187" s="3"/>
      <c r="WPO187" s="3"/>
      <c r="WPP187" s="3"/>
      <c r="WPQ187" s="3"/>
      <c r="WPR187" s="3"/>
      <c r="WPS187" s="3"/>
      <c r="WPT187" s="3"/>
      <c r="WPU187" s="3"/>
      <c r="WPV187" s="3"/>
      <c r="WPW187" s="3"/>
      <c r="WPX187" s="3"/>
      <c r="WPY187" s="3"/>
      <c r="WPZ187" s="3"/>
      <c r="WQA187" s="3"/>
      <c r="WQB187" s="3"/>
      <c r="WQC187" s="3"/>
      <c r="WQD187" s="3"/>
      <c r="WQE187" s="3"/>
      <c r="WQF187" s="3"/>
      <c r="WQG187" s="3"/>
      <c r="WQH187" s="3"/>
      <c r="WQI187" s="3"/>
      <c r="WQJ187" s="3"/>
      <c r="WQK187" s="3"/>
      <c r="WQL187" s="3"/>
      <c r="WQM187" s="3"/>
      <c r="WQN187" s="3"/>
      <c r="WQO187" s="3"/>
      <c r="WQP187" s="3"/>
      <c r="WQQ187" s="3"/>
      <c r="WQR187" s="3"/>
      <c r="WQS187" s="3"/>
      <c r="WQT187" s="3"/>
      <c r="WQU187" s="3"/>
      <c r="WQV187" s="3"/>
      <c r="WQW187" s="3"/>
      <c r="WQX187" s="3"/>
      <c r="WQY187" s="3"/>
      <c r="WQZ187" s="3"/>
      <c r="WRA187" s="3"/>
      <c r="WRB187" s="3"/>
      <c r="WRC187" s="3"/>
      <c r="WRD187" s="3"/>
      <c r="WRE187" s="3"/>
      <c r="WRF187" s="3"/>
      <c r="WRG187" s="3"/>
      <c r="WRH187" s="3"/>
      <c r="WRI187" s="3"/>
      <c r="WRJ187" s="3"/>
      <c r="WRK187" s="3"/>
      <c r="WRL187" s="3"/>
      <c r="WRM187" s="3"/>
      <c r="WRN187" s="3"/>
      <c r="WRO187" s="3"/>
      <c r="WRP187" s="3"/>
      <c r="WRQ187" s="3"/>
      <c r="WRR187" s="3"/>
      <c r="WRS187" s="3"/>
      <c r="WRT187" s="3"/>
      <c r="WRU187" s="3"/>
      <c r="WRV187" s="3"/>
      <c r="WRW187" s="3"/>
      <c r="WRX187" s="3"/>
      <c r="WRY187" s="3"/>
      <c r="WRZ187" s="3"/>
      <c r="WSA187" s="3"/>
      <c r="WSB187" s="3"/>
      <c r="WSC187" s="3"/>
      <c r="WSD187" s="3"/>
      <c r="WSE187" s="3"/>
      <c r="WSF187" s="3"/>
      <c r="WSG187" s="3"/>
      <c r="WSH187" s="3"/>
      <c r="WSI187" s="3"/>
      <c r="WSJ187" s="3"/>
      <c r="WSK187" s="3"/>
      <c r="WSL187" s="3"/>
      <c r="WSM187" s="3"/>
      <c r="WSN187" s="3"/>
      <c r="WSO187" s="3"/>
      <c r="WSP187" s="3"/>
      <c r="WSQ187" s="3"/>
      <c r="WSR187" s="3"/>
      <c r="WSS187" s="3"/>
      <c r="WST187" s="3"/>
      <c r="WSU187" s="3"/>
      <c r="WSV187" s="3"/>
      <c r="WSW187" s="3"/>
      <c r="WSX187" s="3"/>
      <c r="WSY187" s="3"/>
      <c r="WSZ187" s="3"/>
      <c r="WTA187" s="3"/>
      <c r="WTB187" s="3"/>
      <c r="WTC187" s="3"/>
      <c r="WTD187" s="3"/>
      <c r="WTE187" s="3"/>
      <c r="WTF187" s="3"/>
      <c r="WTG187" s="3"/>
      <c r="WTH187" s="3"/>
      <c r="WTI187" s="3"/>
      <c r="WTJ187" s="3"/>
      <c r="WTK187" s="3"/>
      <c r="WTL187" s="3"/>
      <c r="WTM187" s="3"/>
      <c r="WTN187" s="3"/>
      <c r="WTO187" s="3"/>
      <c r="WTP187" s="3"/>
      <c r="WTQ187" s="3"/>
      <c r="WTR187" s="3"/>
      <c r="WTS187" s="3"/>
      <c r="WTT187" s="3"/>
      <c r="WTU187" s="3"/>
      <c r="WTV187" s="3"/>
      <c r="WTW187" s="3"/>
      <c r="WTX187" s="3"/>
      <c r="WTY187" s="3"/>
      <c r="WTZ187" s="3"/>
      <c r="WUA187" s="3"/>
      <c r="WUB187" s="3"/>
      <c r="WUC187" s="3"/>
      <c r="WUD187" s="3"/>
      <c r="WUE187" s="3"/>
      <c r="WUF187" s="3"/>
      <c r="WUG187" s="3"/>
      <c r="WUH187" s="3"/>
      <c r="WUI187" s="3"/>
      <c r="WUJ187" s="3"/>
      <c r="WUK187" s="3"/>
      <c r="WUL187" s="3"/>
      <c r="WUM187" s="3"/>
      <c r="WUN187" s="3"/>
      <c r="WUO187" s="3"/>
      <c r="WUP187" s="3"/>
      <c r="WUQ187" s="3"/>
      <c r="WUR187" s="3"/>
      <c r="WUS187" s="3"/>
      <c r="WUT187" s="3"/>
      <c r="WUU187" s="3"/>
      <c r="WUV187" s="3"/>
      <c r="WUW187" s="3"/>
      <c r="WUX187" s="3"/>
      <c r="WUY187" s="3"/>
      <c r="WUZ187" s="3"/>
      <c r="WVA187" s="3"/>
      <c r="WVB187" s="3"/>
      <c r="WVC187" s="3"/>
      <c r="WVD187" s="3"/>
      <c r="WVE187" s="3"/>
      <c r="WVF187" s="3"/>
      <c r="WVG187" s="3"/>
      <c r="WVH187" s="3"/>
      <c r="WVI187" s="3"/>
      <c r="WVJ187" s="3"/>
      <c r="WVK187" s="3"/>
      <c r="WVL187" s="3"/>
      <c r="WVM187" s="3"/>
      <c r="WVN187" s="3"/>
      <c r="WVO187" s="3"/>
      <c r="WVP187" s="3"/>
      <c r="WVQ187" s="3"/>
      <c r="WVR187" s="3"/>
      <c r="WVS187" s="3"/>
      <c r="WVT187" s="3"/>
      <c r="WVU187" s="3"/>
      <c r="WVV187" s="3"/>
      <c r="WVW187" s="3"/>
      <c r="WVX187" s="3"/>
      <c r="WVY187" s="3"/>
      <c r="WVZ187" s="3"/>
      <c r="WWA187" s="3"/>
      <c r="WWB187" s="3"/>
      <c r="WWC187" s="3"/>
      <c r="WWD187" s="3"/>
      <c r="WWE187" s="3"/>
      <c r="WWF187" s="3"/>
      <c r="WWG187" s="3"/>
      <c r="WWH187" s="3"/>
      <c r="WWI187" s="3"/>
      <c r="WWJ187" s="3"/>
      <c r="WWK187" s="3"/>
      <c r="WWL187" s="3"/>
      <c r="WWM187" s="3"/>
      <c r="WWN187" s="3"/>
      <c r="WWO187" s="3"/>
      <c r="WWP187" s="3"/>
      <c r="WWQ187" s="3"/>
      <c r="WWR187" s="3"/>
      <c r="WWS187" s="3"/>
      <c r="WWT187" s="3"/>
      <c r="WWU187" s="3"/>
      <c r="WWV187" s="3"/>
      <c r="WWW187" s="3"/>
      <c r="WWX187" s="3"/>
      <c r="WWY187" s="3"/>
      <c r="WWZ187" s="3"/>
      <c r="WXA187" s="3"/>
      <c r="WXB187" s="3"/>
      <c r="WXC187" s="3"/>
      <c r="WXD187" s="3"/>
      <c r="WXE187" s="3"/>
      <c r="WXF187" s="3"/>
      <c r="WXG187" s="3"/>
      <c r="WXH187" s="3"/>
      <c r="WXI187" s="3"/>
      <c r="WXJ187" s="3"/>
      <c r="WXK187" s="3"/>
      <c r="WXL187" s="3"/>
      <c r="WXM187" s="3"/>
      <c r="WXN187" s="3"/>
      <c r="WXO187" s="3"/>
      <c r="WXP187" s="3"/>
      <c r="WXQ187" s="3"/>
      <c r="WXR187" s="3"/>
      <c r="WXS187" s="3"/>
      <c r="WXT187" s="3"/>
      <c r="WXU187" s="3"/>
      <c r="WXV187" s="3"/>
      <c r="WXW187" s="3"/>
      <c r="WXX187" s="3"/>
      <c r="WXY187" s="3"/>
      <c r="WXZ187" s="3"/>
      <c r="WYA187" s="3"/>
      <c r="WYB187" s="3"/>
      <c r="WYC187" s="3"/>
      <c r="WYD187" s="3"/>
      <c r="WYE187" s="3"/>
      <c r="WYF187" s="3"/>
      <c r="WYG187" s="3"/>
      <c r="WYH187" s="3"/>
      <c r="WYI187" s="3"/>
      <c r="WYJ187" s="3"/>
      <c r="WYK187" s="3"/>
      <c r="WYL187" s="3"/>
      <c r="WYM187" s="3"/>
      <c r="WYN187" s="3"/>
      <c r="WYO187" s="3"/>
      <c r="WYP187" s="3"/>
      <c r="WYQ187" s="3"/>
      <c r="WYR187" s="3"/>
      <c r="WYS187" s="3"/>
      <c r="WYT187" s="3"/>
      <c r="WYU187" s="3"/>
      <c r="WYV187" s="3"/>
      <c r="WYW187" s="3"/>
      <c r="WYX187" s="3"/>
      <c r="WYY187" s="3"/>
      <c r="WYZ187" s="3"/>
      <c r="WZA187" s="3"/>
      <c r="WZB187" s="3"/>
      <c r="WZC187" s="3"/>
      <c r="WZD187" s="3"/>
      <c r="WZE187" s="3"/>
      <c r="WZF187" s="3"/>
      <c r="WZG187" s="3"/>
      <c r="WZH187" s="3"/>
      <c r="WZI187" s="3"/>
      <c r="WZJ187" s="3"/>
      <c r="WZK187" s="3"/>
      <c r="WZL187" s="3"/>
      <c r="WZM187" s="3"/>
      <c r="WZN187" s="3"/>
      <c r="WZO187" s="3"/>
      <c r="WZP187" s="3"/>
      <c r="WZQ187" s="3"/>
      <c r="WZR187" s="3"/>
      <c r="WZS187" s="3"/>
      <c r="WZT187" s="3"/>
      <c r="WZU187" s="3"/>
      <c r="WZV187" s="3"/>
      <c r="WZW187" s="3"/>
      <c r="WZX187" s="3"/>
      <c r="WZY187" s="3"/>
      <c r="WZZ187" s="3"/>
      <c r="XAA187" s="3"/>
      <c r="XAB187" s="3"/>
      <c r="XAC187" s="3"/>
      <c r="XAD187" s="3"/>
      <c r="XAE187" s="3"/>
      <c r="XAF187" s="3"/>
      <c r="XAG187" s="3"/>
      <c r="XAH187" s="3"/>
      <c r="XAI187" s="3"/>
      <c r="XAJ187" s="3"/>
      <c r="XAK187" s="3"/>
      <c r="XAL187" s="3"/>
      <c r="XAM187" s="3"/>
      <c r="XAN187" s="3"/>
      <c r="XAO187" s="3"/>
      <c r="XAP187" s="3"/>
      <c r="XAQ187" s="3"/>
      <c r="XAR187" s="3"/>
      <c r="XAS187" s="3"/>
      <c r="XAT187" s="3"/>
      <c r="XAU187" s="3"/>
      <c r="XAV187" s="3"/>
      <c r="XAW187" s="3"/>
      <c r="XAX187" s="3"/>
      <c r="XAY187" s="3"/>
      <c r="XAZ187" s="3"/>
      <c r="XBA187" s="3"/>
      <c r="XBB187" s="3"/>
      <c r="XBC187" s="3"/>
      <c r="XBD187" s="3"/>
      <c r="XBE187" s="3"/>
      <c r="XBF187" s="3"/>
      <c r="XBG187" s="3"/>
      <c r="XBH187" s="3"/>
      <c r="XBI187" s="3"/>
      <c r="XBJ187" s="3"/>
      <c r="XBK187" s="3"/>
      <c r="XBL187" s="3"/>
      <c r="XBM187" s="3"/>
      <c r="XBN187" s="3"/>
      <c r="XBO187" s="3"/>
      <c r="XBP187" s="3"/>
      <c r="XBQ187" s="3"/>
      <c r="XBR187" s="3"/>
      <c r="XBS187" s="3"/>
      <c r="XBT187" s="3"/>
      <c r="XBU187" s="3"/>
      <c r="XBV187" s="3"/>
      <c r="XBW187" s="3"/>
      <c r="XBX187" s="3"/>
      <c r="XBY187" s="3"/>
      <c r="XBZ187" s="3"/>
      <c r="XCA187" s="3"/>
      <c r="XCB187" s="3"/>
      <c r="XCC187" s="3"/>
      <c r="XCD187" s="3"/>
      <c r="XCE187" s="3"/>
      <c r="XCF187" s="3"/>
      <c r="XCG187" s="3"/>
      <c r="XCH187" s="3"/>
      <c r="XCI187" s="3"/>
      <c r="XCJ187" s="3"/>
      <c r="XCK187" s="3"/>
      <c r="XCL187" s="3"/>
      <c r="XCM187" s="3"/>
      <c r="XCN187" s="3"/>
      <c r="XCO187" s="3"/>
      <c r="XCP187" s="3"/>
      <c r="XCQ187" s="3"/>
      <c r="XCR187" s="3"/>
      <c r="XCS187" s="3"/>
      <c r="XCT187" s="3"/>
      <c r="XCU187" s="3"/>
      <c r="XCV187" s="3"/>
      <c r="XCW187" s="3"/>
      <c r="XCX187" s="3"/>
      <c r="XCY187" s="3"/>
      <c r="XCZ187" s="3"/>
      <c r="XDA187" s="3"/>
      <c r="XDB187" s="3"/>
      <c r="XDC187" s="3"/>
      <c r="XDD187" s="3"/>
      <c r="XDE187" s="3"/>
      <c r="XDF187" s="3"/>
      <c r="XDG187" s="3"/>
      <c r="XDH187" s="3"/>
      <c r="XDI187" s="3"/>
      <c r="XDJ187" s="3"/>
      <c r="XDK187" s="3"/>
      <c r="XDL187" s="3"/>
      <c r="XDM187" s="3"/>
      <c r="XDN187" s="3"/>
      <c r="XDO187" s="3"/>
      <c r="XDP187" s="3"/>
      <c r="XDQ187" s="3"/>
      <c r="XDR187" s="3"/>
      <c r="XDS187" s="3"/>
      <c r="XDT187" s="3"/>
      <c r="XDU187" s="3"/>
      <c r="XDV187" s="3"/>
      <c r="XDW187" s="3"/>
      <c r="XDX187" s="3"/>
      <c r="XDY187" s="3"/>
      <c r="XDZ187" s="3"/>
      <c r="XEA187" s="3"/>
      <c r="XEB187" s="3"/>
      <c r="XEC187" s="3"/>
      <c r="XED187" s="3"/>
      <c r="XEE187" s="3"/>
      <c r="XEF187" s="3"/>
      <c r="XEG187" s="3"/>
      <c r="XEH187" s="3"/>
      <c r="XEI187" s="3"/>
      <c r="XEJ187" s="3"/>
      <c r="XEK187" s="3"/>
      <c r="XEL187" s="3"/>
      <c r="XEM187" s="3"/>
      <c r="XEN187" s="3"/>
      <c r="XEO187" s="3"/>
      <c r="XEP187" s="3"/>
      <c r="XEQ187" s="3"/>
      <c r="XER187" s="3"/>
      <c r="XES187" s="3"/>
      <c r="XET187" s="3"/>
      <c r="XEU187" s="3"/>
      <c r="XEV187" s="3"/>
      <c r="XEW187" s="3"/>
      <c r="XEX187" s="3"/>
      <c r="XEY187" s="3"/>
      <c r="XEZ187" s="3"/>
      <c r="XFA187" s="3"/>
      <c r="XFB187" s="3"/>
      <c r="XFC187" s="3"/>
    </row>
    <row r="188" spans="1:1638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  <c r="AAA188" s="3"/>
      <c r="AAB188" s="3"/>
      <c r="AAC188" s="3"/>
      <c r="AAD188" s="3"/>
      <c r="AAE188" s="3"/>
      <c r="AAF188" s="3"/>
      <c r="AAG188" s="3"/>
      <c r="AAH188" s="3"/>
      <c r="AAI188" s="3"/>
      <c r="AAJ188" s="3"/>
      <c r="AAK188" s="3"/>
      <c r="AAL188" s="3"/>
      <c r="AAM188" s="3"/>
      <c r="AAN188" s="3"/>
      <c r="AAO188" s="3"/>
      <c r="AAP188" s="3"/>
      <c r="AAQ188" s="3"/>
      <c r="AAR188" s="3"/>
      <c r="AAS188" s="3"/>
      <c r="AAT188" s="3"/>
      <c r="AAU188" s="3"/>
      <c r="AAV188" s="3"/>
      <c r="AAW188" s="3"/>
      <c r="AAX188" s="3"/>
      <c r="AAY188" s="3"/>
      <c r="AAZ188" s="3"/>
      <c r="ABA188" s="3"/>
      <c r="ABB188" s="3"/>
      <c r="ABC188" s="3"/>
      <c r="ABD188" s="3"/>
      <c r="ABE188" s="3"/>
      <c r="ABF188" s="3"/>
      <c r="ABG188" s="3"/>
      <c r="ABH188" s="3"/>
      <c r="ABI188" s="3"/>
      <c r="ABJ188" s="3"/>
      <c r="ABK188" s="3"/>
      <c r="ABL188" s="3"/>
      <c r="ABM188" s="3"/>
      <c r="ABN188" s="3"/>
      <c r="ABO188" s="3"/>
      <c r="ABP188" s="3"/>
      <c r="ABQ188" s="3"/>
      <c r="ABR188" s="3"/>
      <c r="ABS188" s="3"/>
      <c r="ABT188" s="3"/>
      <c r="ABU188" s="3"/>
      <c r="ABV188" s="3"/>
      <c r="ABW188" s="3"/>
      <c r="ABX188" s="3"/>
      <c r="ABY188" s="3"/>
      <c r="ABZ188" s="3"/>
      <c r="ACA188" s="3"/>
      <c r="ACB188" s="3"/>
      <c r="ACC188" s="3"/>
      <c r="ACD188" s="3"/>
      <c r="ACE188" s="3"/>
      <c r="ACF188" s="3"/>
      <c r="ACG188" s="3"/>
      <c r="ACH188" s="3"/>
      <c r="ACI188" s="3"/>
      <c r="ACJ188" s="3"/>
      <c r="ACK188" s="3"/>
      <c r="ACL188" s="3"/>
      <c r="ACM188" s="3"/>
      <c r="ACN188" s="3"/>
      <c r="ACO188" s="3"/>
      <c r="ACP188" s="3"/>
      <c r="ACQ188" s="3"/>
      <c r="ACR188" s="3"/>
      <c r="ACS188" s="3"/>
      <c r="ACT188" s="3"/>
      <c r="ACU188" s="3"/>
      <c r="ACV188" s="3"/>
      <c r="ACW188" s="3"/>
      <c r="ACX188" s="3"/>
      <c r="ACY188" s="3"/>
      <c r="ACZ188" s="3"/>
      <c r="ADA188" s="3"/>
      <c r="ADB188" s="3"/>
      <c r="ADC188" s="3"/>
      <c r="ADD188" s="3"/>
      <c r="ADE188" s="3"/>
      <c r="ADF188" s="3"/>
      <c r="ADG188" s="3"/>
      <c r="ADH188" s="3"/>
      <c r="ADI188" s="3"/>
      <c r="ADJ188" s="3"/>
      <c r="ADK188" s="3"/>
      <c r="ADL188" s="3"/>
      <c r="ADM188" s="3"/>
      <c r="ADN188" s="3"/>
      <c r="ADO188" s="3"/>
      <c r="ADP188" s="3"/>
      <c r="ADQ188" s="3"/>
      <c r="ADR188" s="3"/>
      <c r="ADS188" s="3"/>
      <c r="ADT188" s="3"/>
      <c r="ADU188" s="3"/>
      <c r="ADV188" s="3"/>
      <c r="ADW188" s="3"/>
      <c r="ADX188" s="3"/>
      <c r="ADY188" s="3"/>
      <c r="ADZ188" s="3"/>
      <c r="AEA188" s="3"/>
      <c r="AEB188" s="3"/>
      <c r="AEC188" s="3"/>
      <c r="AED188" s="3"/>
      <c r="AEE188" s="3"/>
      <c r="AEF188" s="3"/>
      <c r="AEG188" s="3"/>
      <c r="AEH188" s="3"/>
      <c r="AEI188" s="3"/>
      <c r="AEJ188" s="3"/>
      <c r="AEK188" s="3"/>
      <c r="AEL188" s="3"/>
      <c r="AEM188" s="3"/>
      <c r="AEN188" s="3"/>
      <c r="AEO188" s="3"/>
      <c r="AEP188" s="3"/>
      <c r="AEQ188" s="3"/>
      <c r="AER188" s="3"/>
      <c r="AES188" s="3"/>
      <c r="AET188" s="3"/>
      <c r="AEU188" s="3"/>
      <c r="AEV188" s="3"/>
      <c r="AEW188" s="3"/>
      <c r="AEX188" s="3"/>
      <c r="AEY188" s="3"/>
      <c r="AEZ188" s="3"/>
      <c r="AFA188" s="3"/>
      <c r="AFB188" s="3"/>
      <c r="AFC188" s="3"/>
      <c r="AFD188" s="3"/>
      <c r="AFE188" s="3"/>
      <c r="AFF188" s="3"/>
      <c r="AFG188" s="3"/>
      <c r="AFH188" s="3"/>
      <c r="AFI188" s="3"/>
      <c r="AFJ188" s="3"/>
      <c r="AFK188" s="3"/>
      <c r="AFL188" s="3"/>
      <c r="AFM188" s="3"/>
      <c r="AFN188" s="3"/>
      <c r="AFO188" s="3"/>
      <c r="AFP188" s="3"/>
      <c r="AFQ188" s="3"/>
      <c r="AFR188" s="3"/>
      <c r="AFS188" s="3"/>
      <c r="AFT188" s="3"/>
      <c r="AFU188" s="3"/>
      <c r="AFV188" s="3"/>
      <c r="AFW188" s="3"/>
      <c r="AFX188" s="3"/>
      <c r="AFY188" s="3"/>
      <c r="AFZ188" s="3"/>
      <c r="AGA188" s="3"/>
      <c r="AGB188" s="3"/>
      <c r="AGC188" s="3"/>
      <c r="AGD188" s="3"/>
      <c r="AGE188" s="3"/>
      <c r="AGF188" s="3"/>
      <c r="AGG188" s="3"/>
      <c r="AGH188" s="3"/>
      <c r="AGI188" s="3"/>
      <c r="AGJ188" s="3"/>
      <c r="AGK188" s="3"/>
      <c r="AGL188" s="3"/>
      <c r="AGM188" s="3"/>
      <c r="AGN188" s="3"/>
      <c r="AGO188" s="3"/>
      <c r="AGP188" s="3"/>
      <c r="AGQ188" s="3"/>
      <c r="AGR188" s="3"/>
      <c r="AGS188" s="3"/>
      <c r="AGT188" s="3"/>
      <c r="AGU188" s="3"/>
      <c r="AGV188" s="3"/>
      <c r="AGW188" s="3"/>
      <c r="AGX188" s="3"/>
      <c r="AGY188" s="3"/>
      <c r="AGZ188" s="3"/>
      <c r="AHA188" s="3"/>
      <c r="AHB188" s="3"/>
      <c r="AHC188" s="3"/>
      <c r="AHD188" s="3"/>
      <c r="AHE188" s="3"/>
      <c r="AHF188" s="3"/>
      <c r="AHG188" s="3"/>
      <c r="AHH188" s="3"/>
      <c r="AHI188" s="3"/>
      <c r="AHJ188" s="3"/>
      <c r="AHK188" s="3"/>
      <c r="AHL188" s="3"/>
      <c r="AHM188" s="3"/>
      <c r="AHN188" s="3"/>
      <c r="AHO188" s="3"/>
      <c r="AHP188" s="3"/>
      <c r="AHQ188" s="3"/>
      <c r="AHR188" s="3"/>
      <c r="AHS188" s="3"/>
      <c r="AHT188" s="3"/>
      <c r="AHU188" s="3"/>
      <c r="AHV188" s="3"/>
      <c r="AHW188" s="3"/>
      <c r="AHX188" s="3"/>
      <c r="AHY188" s="3"/>
      <c r="AHZ188" s="3"/>
      <c r="AIA188" s="3"/>
      <c r="AIB188" s="3"/>
      <c r="AIC188" s="3"/>
      <c r="AID188" s="3"/>
      <c r="AIE188" s="3"/>
      <c r="AIF188" s="3"/>
      <c r="AIG188" s="3"/>
      <c r="AIH188" s="3"/>
      <c r="AII188" s="3"/>
      <c r="AIJ188" s="3"/>
      <c r="AIK188" s="3"/>
      <c r="AIL188" s="3"/>
      <c r="AIM188" s="3"/>
      <c r="AIN188" s="3"/>
      <c r="AIO188" s="3"/>
      <c r="AIP188" s="3"/>
      <c r="AIQ188" s="3"/>
      <c r="AIR188" s="3"/>
      <c r="AIS188" s="3"/>
      <c r="AIT188" s="3"/>
      <c r="AIU188" s="3"/>
      <c r="AIV188" s="3"/>
      <c r="AIW188" s="3"/>
      <c r="AIX188" s="3"/>
      <c r="AIY188" s="3"/>
      <c r="AIZ188" s="3"/>
      <c r="AJA188" s="3"/>
      <c r="AJB188" s="3"/>
      <c r="AJC188" s="3"/>
      <c r="AJD188" s="3"/>
      <c r="AJE188" s="3"/>
      <c r="AJF188" s="3"/>
      <c r="AJG188" s="3"/>
      <c r="AJH188" s="3"/>
      <c r="AJI188" s="3"/>
      <c r="AJJ188" s="3"/>
      <c r="AJK188" s="3"/>
      <c r="AJL188" s="3"/>
      <c r="AJM188" s="3"/>
      <c r="AJN188" s="3"/>
      <c r="AJO188" s="3"/>
      <c r="AJP188" s="3"/>
      <c r="AJQ188" s="3"/>
      <c r="AJR188" s="3"/>
      <c r="AJS188" s="3"/>
      <c r="AJT188" s="3"/>
      <c r="AJU188" s="3"/>
      <c r="AJV188" s="3"/>
      <c r="AJW188" s="3"/>
      <c r="AJX188" s="3"/>
      <c r="AJY188" s="3"/>
      <c r="AJZ188" s="3"/>
      <c r="AKA188" s="3"/>
      <c r="AKB188" s="3"/>
      <c r="AKC188" s="3"/>
      <c r="AKD188" s="3"/>
      <c r="AKE188" s="3"/>
      <c r="AKF188" s="3"/>
      <c r="AKG188" s="3"/>
      <c r="AKH188" s="3"/>
      <c r="AKI188" s="3"/>
      <c r="AKJ188" s="3"/>
      <c r="AKK188" s="3"/>
      <c r="AKL188" s="3"/>
      <c r="AKM188" s="3"/>
      <c r="AKN188" s="3"/>
      <c r="AKO188" s="3"/>
      <c r="AKP188" s="3"/>
      <c r="AKQ188" s="3"/>
      <c r="AKR188" s="3"/>
      <c r="AKS188" s="3"/>
      <c r="AKT188" s="3"/>
      <c r="AKU188" s="3"/>
      <c r="AKV188" s="3"/>
      <c r="AKW188" s="3"/>
      <c r="AKX188" s="3"/>
      <c r="AKY188" s="3"/>
      <c r="AKZ188" s="3"/>
      <c r="ALA188" s="3"/>
      <c r="ALB188" s="3"/>
      <c r="ALC188" s="3"/>
      <c r="ALD188" s="3"/>
      <c r="ALE188" s="3"/>
      <c r="ALF188" s="3"/>
      <c r="ALG188" s="3"/>
      <c r="ALH188" s="3"/>
      <c r="ALI188" s="3"/>
      <c r="ALJ188" s="3"/>
      <c r="ALK188" s="3"/>
      <c r="ALL188" s="3"/>
      <c r="ALM188" s="3"/>
      <c r="ALN188" s="3"/>
      <c r="ALO188" s="3"/>
      <c r="ALP188" s="3"/>
      <c r="ALQ188" s="3"/>
      <c r="ALR188" s="3"/>
      <c r="ALS188" s="3"/>
      <c r="ALT188" s="3"/>
      <c r="ALU188" s="3"/>
      <c r="ALV188" s="3"/>
      <c r="ALW188" s="3"/>
      <c r="ALX188" s="3"/>
      <c r="ALY188" s="3"/>
      <c r="ALZ188" s="3"/>
      <c r="AMA188" s="3"/>
      <c r="AMB188" s="3"/>
      <c r="AMC188" s="3"/>
      <c r="AMD188" s="3"/>
      <c r="AME188" s="3"/>
      <c r="AMF188" s="3"/>
      <c r="AMG188" s="3"/>
      <c r="AMH188" s="3"/>
      <c r="AMI188" s="3"/>
      <c r="AMJ188" s="3"/>
      <c r="AMK188" s="3"/>
      <c r="AML188" s="3"/>
      <c r="AMM188" s="3"/>
      <c r="AMN188" s="3"/>
      <c r="AMO188" s="3"/>
      <c r="AMP188" s="3"/>
      <c r="AMQ188" s="3"/>
      <c r="AMR188" s="3"/>
      <c r="AMS188" s="3"/>
      <c r="AMT188" s="3"/>
      <c r="AMU188" s="3"/>
      <c r="AMV188" s="3"/>
      <c r="AMW188" s="3"/>
      <c r="AMX188" s="3"/>
      <c r="AMY188" s="3"/>
      <c r="AMZ188" s="3"/>
      <c r="ANA188" s="3"/>
      <c r="ANB188" s="3"/>
      <c r="ANC188" s="3"/>
      <c r="AND188" s="3"/>
      <c r="ANE188" s="3"/>
      <c r="ANF188" s="3"/>
      <c r="ANG188" s="3"/>
      <c r="ANH188" s="3"/>
      <c r="ANI188" s="3"/>
      <c r="ANJ188" s="3"/>
      <c r="ANK188" s="3"/>
      <c r="ANL188" s="3"/>
      <c r="ANM188" s="3"/>
      <c r="ANN188" s="3"/>
      <c r="ANO188" s="3"/>
      <c r="ANP188" s="3"/>
      <c r="ANQ188" s="3"/>
      <c r="ANR188" s="3"/>
      <c r="ANS188" s="3"/>
      <c r="ANT188" s="3"/>
      <c r="ANU188" s="3"/>
      <c r="ANV188" s="3"/>
      <c r="ANW188" s="3"/>
      <c r="ANX188" s="3"/>
      <c r="ANY188" s="3"/>
      <c r="ANZ188" s="3"/>
      <c r="AOA188" s="3"/>
      <c r="AOB188" s="3"/>
      <c r="AOC188" s="3"/>
      <c r="AOD188" s="3"/>
      <c r="AOE188" s="3"/>
      <c r="AOF188" s="3"/>
      <c r="AOG188" s="3"/>
      <c r="AOH188" s="3"/>
      <c r="AOI188" s="3"/>
      <c r="AOJ188" s="3"/>
      <c r="AOK188" s="3"/>
      <c r="AOL188" s="3"/>
      <c r="AOM188" s="3"/>
      <c r="AON188" s="3"/>
      <c r="AOO188" s="3"/>
      <c r="AOP188" s="3"/>
      <c r="AOQ188" s="3"/>
      <c r="AOR188" s="3"/>
      <c r="AOS188" s="3"/>
      <c r="AOT188" s="3"/>
      <c r="AOU188" s="3"/>
      <c r="AOV188" s="3"/>
      <c r="AOW188" s="3"/>
      <c r="AOX188" s="3"/>
      <c r="AOY188" s="3"/>
      <c r="AOZ188" s="3"/>
      <c r="APA188" s="3"/>
      <c r="APB188" s="3"/>
      <c r="APC188" s="3"/>
      <c r="APD188" s="3"/>
      <c r="APE188" s="3"/>
      <c r="APF188" s="3"/>
      <c r="APG188" s="3"/>
      <c r="APH188" s="3"/>
      <c r="API188" s="3"/>
      <c r="APJ188" s="3"/>
      <c r="APK188" s="3"/>
      <c r="APL188" s="3"/>
      <c r="APM188" s="3"/>
      <c r="APN188" s="3"/>
      <c r="APO188" s="3"/>
      <c r="APP188" s="3"/>
      <c r="APQ188" s="3"/>
      <c r="APR188" s="3"/>
      <c r="APS188" s="3"/>
      <c r="APT188" s="3"/>
      <c r="APU188" s="3"/>
      <c r="APV188" s="3"/>
      <c r="APW188" s="3"/>
      <c r="APX188" s="3"/>
      <c r="APY188" s="3"/>
      <c r="APZ188" s="3"/>
      <c r="AQA188" s="3"/>
      <c r="AQB188" s="3"/>
      <c r="AQC188" s="3"/>
      <c r="AQD188" s="3"/>
      <c r="AQE188" s="3"/>
      <c r="AQF188" s="3"/>
      <c r="AQG188" s="3"/>
      <c r="AQH188" s="3"/>
      <c r="AQI188" s="3"/>
      <c r="AQJ188" s="3"/>
      <c r="AQK188" s="3"/>
      <c r="AQL188" s="3"/>
      <c r="AQM188" s="3"/>
      <c r="AQN188" s="3"/>
      <c r="AQO188" s="3"/>
      <c r="AQP188" s="3"/>
      <c r="AQQ188" s="3"/>
      <c r="AQR188" s="3"/>
      <c r="AQS188" s="3"/>
      <c r="AQT188" s="3"/>
      <c r="AQU188" s="3"/>
      <c r="AQV188" s="3"/>
      <c r="AQW188" s="3"/>
      <c r="AQX188" s="3"/>
      <c r="AQY188" s="3"/>
      <c r="AQZ188" s="3"/>
      <c r="ARA188" s="3"/>
      <c r="ARB188" s="3"/>
      <c r="ARC188" s="3"/>
      <c r="ARD188" s="3"/>
      <c r="ARE188" s="3"/>
      <c r="ARF188" s="3"/>
      <c r="ARG188" s="3"/>
      <c r="ARH188" s="3"/>
      <c r="ARI188" s="3"/>
      <c r="ARJ188" s="3"/>
      <c r="ARK188" s="3"/>
      <c r="ARL188" s="3"/>
      <c r="ARM188" s="3"/>
      <c r="ARN188" s="3"/>
      <c r="ARO188" s="3"/>
      <c r="ARP188" s="3"/>
      <c r="ARQ188" s="3"/>
      <c r="ARR188" s="3"/>
      <c r="ARS188" s="3"/>
      <c r="ART188" s="3"/>
      <c r="ARU188" s="3"/>
      <c r="ARV188" s="3"/>
      <c r="ARW188" s="3"/>
      <c r="ARX188" s="3"/>
      <c r="ARY188" s="3"/>
      <c r="ARZ188" s="3"/>
      <c r="ASA188" s="3"/>
      <c r="ASB188" s="3"/>
      <c r="ASC188" s="3"/>
      <c r="ASD188" s="3"/>
      <c r="ASE188" s="3"/>
      <c r="ASF188" s="3"/>
      <c r="ASG188" s="3"/>
      <c r="ASH188" s="3"/>
      <c r="ASI188" s="3"/>
      <c r="ASJ188" s="3"/>
      <c r="ASK188" s="3"/>
      <c r="ASL188" s="3"/>
      <c r="ASM188" s="3"/>
      <c r="ASN188" s="3"/>
      <c r="ASO188" s="3"/>
      <c r="ASP188" s="3"/>
      <c r="ASQ188" s="3"/>
      <c r="ASR188" s="3"/>
      <c r="ASS188" s="3"/>
      <c r="AST188" s="3"/>
      <c r="ASU188" s="3"/>
      <c r="ASV188" s="3"/>
      <c r="ASW188" s="3"/>
      <c r="ASX188" s="3"/>
      <c r="ASY188" s="3"/>
      <c r="ASZ188" s="3"/>
      <c r="ATA188" s="3"/>
      <c r="ATB188" s="3"/>
      <c r="ATC188" s="3"/>
      <c r="ATD188" s="3"/>
      <c r="ATE188" s="3"/>
      <c r="ATF188" s="3"/>
      <c r="ATG188" s="3"/>
      <c r="ATH188" s="3"/>
      <c r="ATI188" s="3"/>
      <c r="ATJ188" s="3"/>
      <c r="ATK188" s="3"/>
      <c r="ATL188" s="3"/>
      <c r="ATM188" s="3"/>
      <c r="ATN188" s="3"/>
      <c r="ATO188" s="3"/>
      <c r="ATP188" s="3"/>
      <c r="ATQ188" s="3"/>
      <c r="ATR188" s="3"/>
      <c r="ATS188" s="3"/>
      <c r="ATT188" s="3"/>
      <c r="ATU188" s="3"/>
      <c r="ATV188" s="3"/>
      <c r="ATW188" s="3"/>
      <c r="ATX188" s="3"/>
      <c r="ATY188" s="3"/>
      <c r="ATZ188" s="3"/>
      <c r="AUA188" s="3"/>
      <c r="AUB188" s="3"/>
      <c r="AUC188" s="3"/>
      <c r="AUD188" s="3"/>
      <c r="AUE188" s="3"/>
      <c r="AUF188" s="3"/>
      <c r="AUG188" s="3"/>
      <c r="AUH188" s="3"/>
      <c r="AUI188" s="3"/>
      <c r="AUJ188" s="3"/>
      <c r="AUK188" s="3"/>
      <c r="AUL188" s="3"/>
      <c r="AUM188" s="3"/>
      <c r="AUN188" s="3"/>
      <c r="AUO188" s="3"/>
      <c r="AUP188" s="3"/>
      <c r="AUQ188" s="3"/>
      <c r="AUR188" s="3"/>
      <c r="AUS188" s="3"/>
      <c r="AUT188" s="3"/>
      <c r="AUU188" s="3"/>
      <c r="AUV188" s="3"/>
      <c r="AUW188" s="3"/>
      <c r="AUX188" s="3"/>
      <c r="AUY188" s="3"/>
      <c r="AUZ188" s="3"/>
      <c r="AVA188" s="3"/>
      <c r="AVB188" s="3"/>
      <c r="AVC188" s="3"/>
      <c r="AVD188" s="3"/>
      <c r="AVE188" s="3"/>
      <c r="AVF188" s="3"/>
      <c r="AVG188" s="3"/>
      <c r="AVH188" s="3"/>
      <c r="AVI188" s="3"/>
      <c r="AVJ188" s="3"/>
      <c r="AVK188" s="3"/>
      <c r="AVL188" s="3"/>
      <c r="AVM188" s="3"/>
      <c r="AVN188" s="3"/>
      <c r="AVO188" s="3"/>
      <c r="AVP188" s="3"/>
      <c r="AVQ188" s="3"/>
      <c r="AVR188" s="3"/>
      <c r="AVS188" s="3"/>
      <c r="AVT188" s="3"/>
      <c r="AVU188" s="3"/>
      <c r="AVV188" s="3"/>
      <c r="AVW188" s="3"/>
      <c r="AVX188" s="3"/>
      <c r="AVY188" s="3"/>
      <c r="AVZ188" s="3"/>
      <c r="AWA188" s="3"/>
      <c r="AWB188" s="3"/>
      <c r="AWC188" s="3"/>
      <c r="AWD188" s="3"/>
      <c r="AWE188" s="3"/>
      <c r="AWF188" s="3"/>
      <c r="AWG188" s="3"/>
      <c r="AWH188" s="3"/>
      <c r="AWI188" s="3"/>
      <c r="AWJ188" s="3"/>
      <c r="AWK188" s="3"/>
      <c r="AWL188" s="3"/>
      <c r="AWM188" s="3"/>
      <c r="AWN188" s="3"/>
      <c r="AWO188" s="3"/>
      <c r="AWP188" s="3"/>
      <c r="AWQ188" s="3"/>
      <c r="AWR188" s="3"/>
      <c r="AWS188" s="3"/>
      <c r="AWT188" s="3"/>
      <c r="AWU188" s="3"/>
      <c r="AWV188" s="3"/>
      <c r="AWW188" s="3"/>
      <c r="AWX188" s="3"/>
      <c r="AWY188" s="3"/>
      <c r="AWZ188" s="3"/>
      <c r="AXA188" s="3"/>
      <c r="AXB188" s="3"/>
      <c r="AXC188" s="3"/>
      <c r="AXD188" s="3"/>
      <c r="AXE188" s="3"/>
      <c r="AXF188" s="3"/>
      <c r="AXG188" s="3"/>
      <c r="AXH188" s="3"/>
      <c r="AXI188" s="3"/>
      <c r="AXJ188" s="3"/>
      <c r="AXK188" s="3"/>
      <c r="AXL188" s="3"/>
      <c r="AXM188" s="3"/>
      <c r="AXN188" s="3"/>
      <c r="AXO188" s="3"/>
      <c r="AXP188" s="3"/>
      <c r="AXQ188" s="3"/>
      <c r="AXR188" s="3"/>
      <c r="AXS188" s="3"/>
      <c r="AXT188" s="3"/>
      <c r="AXU188" s="3"/>
      <c r="AXV188" s="3"/>
      <c r="AXW188" s="3"/>
      <c r="AXX188" s="3"/>
      <c r="AXY188" s="3"/>
      <c r="AXZ188" s="3"/>
      <c r="AYA188" s="3"/>
      <c r="AYB188" s="3"/>
      <c r="AYC188" s="3"/>
      <c r="AYD188" s="3"/>
      <c r="AYE188" s="3"/>
      <c r="AYF188" s="3"/>
      <c r="AYG188" s="3"/>
      <c r="AYH188" s="3"/>
      <c r="AYI188" s="3"/>
      <c r="AYJ188" s="3"/>
      <c r="AYK188" s="3"/>
      <c r="AYL188" s="3"/>
      <c r="AYM188" s="3"/>
      <c r="AYN188" s="3"/>
      <c r="AYO188" s="3"/>
      <c r="AYP188" s="3"/>
      <c r="AYQ188" s="3"/>
      <c r="AYR188" s="3"/>
      <c r="AYS188" s="3"/>
      <c r="AYT188" s="3"/>
      <c r="AYU188" s="3"/>
      <c r="AYV188" s="3"/>
      <c r="AYW188" s="3"/>
      <c r="AYX188" s="3"/>
      <c r="AYY188" s="3"/>
      <c r="AYZ188" s="3"/>
      <c r="AZA188" s="3"/>
      <c r="AZB188" s="3"/>
      <c r="AZC188" s="3"/>
      <c r="AZD188" s="3"/>
      <c r="AZE188" s="3"/>
      <c r="AZF188" s="3"/>
      <c r="AZG188" s="3"/>
      <c r="AZH188" s="3"/>
      <c r="AZI188" s="3"/>
      <c r="AZJ188" s="3"/>
      <c r="AZK188" s="3"/>
      <c r="AZL188" s="3"/>
      <c r="AZM188" s="3"/>
      <c r="AZN188" s="3"/>
      <c r="AZO188" s="3"/>
      <c r="AZP188" s="3"/>
      <c r="AZQ188" s="3"/>
      <c r="AZR188" s="3"/>
      <c r="AZS188" s="3"/>
      <c r="AZT188" s="3"/>
      <c r="AZU188" s="3"/>
      <c r="AZV188" s="3"/>
      <c r="AZW188" s="3"/>
      <c r="AZX188" s="3"/>
      <c r="AZY188" s="3"/>
      <c r="AZZ188" s="3"/>
      <c r="BAA188" s="3"/>
      <c r="BAB188" s="3"/>
      <c r="BAC188" s="3"/>
      <c r="BAD188" s="3"/>
      <c r="BAE188" s="3"/>
      <c r="BAF188" s="3"/>
      <c r="BAG188" s="3"/>
      <c r="BAH188" s="3"/>
      <c r="BAI188" s="3"/>
      <c r="BAJ188" s="3"/>
      <c r="BAK188" s="3"/>
      <c r="BAL188" s="3"/>
      <c r="BAM188" s="3"/>
      <c r="BAN188" s="3"/>
      <c r="BAO188" s="3"/>
      <c r="BAP188" s="3"/>
      <c r="BAQ188" s="3"/>
      <c r="BAR188" s="3"/>
      <c r="BAS188" s="3"/>
      <c r="BAT188" s="3"/>
      <c r="BAU188" s="3"/>
      <c r="BAV188" s="3"/>
      <c r="BAW188" s="3"/>
      <c r="BAX188" s="3"/>
      <c r="BAY188" s="3"/>
      <c r="BAZ188" s="3"/>
      <c r="BBA188" s="3"/>
      <c r="BBB188" s="3"/>
      <c r="BBC188" s="3"/>
      <c r="BBD188" s="3"/>
      <c r="BBE188" s="3"/>
      <c r="BBF188" s="3"/>
      <c r="BBG188" s="3"/>
      <c r="BBH188" s="3"/>
      <c r="BBI188" s="3"/>
      <c r="BBJ188" s="3"/>
      <c r="BBK188" s="3"/>
      <c r="BBL188" s="3"/>
      <c r="BBM188" s="3"/>
      <c r="BBN188" s="3"/>
      <c r="BBO188" s="3"/>
      <c r="BBP188" s="3"/>
      <c r="BBQ188" s="3"/>
      <c r="BBR188" s="3"/>
      <c r="BBS188" s="3"/>
      <c r="BBT188" s="3"/>
      <c r="BBU188" s="3"/>
      <c r="BBV188" s="3"/>
      <c r="BBW188" s="3"/>
      <c r="BBX188" s="3"/>
      <c r="BBY188" s="3"/>
      <c r="BBZ188" s="3"/>
      <c r="BCA188" s="3"/>
      <c r="BCB188" s="3"/>
      <c r="BCC188" s="3"/>
      <c r="BCD188" s="3"/>
      <c r="BCE188" s="3"/>
      <c r="BCF188" s="3"/>
      <c r="BCG188" s="3"/>
      <c r="BCH188" s="3"/>
      <c r="BCI188" s="3"/>
      <c r="BCJ188" s="3"/>
      <c r="BCK188" s="3"/>
      <c r="BCL188" s="3"/>
      <c r="BCM188" s="3"/>
      <c r="BCN188" s="3"/>
      <c r="BCO188" s="3"/>
      <c r="BCP188" s="3"/>
      <c r="BCQ188" s="3"/>
      <c r="BCR188" s="3"/>
      <c r="BCS188" s="3"/>
      <c r="BCT188" s="3"/>
      <c r="BCU188" s="3"/>
      <c r="BCV188" s="3"/>
      <c r="BCW188" s="3"/>
      <c r="BCX188" s="3"/>
      <c r="BCY188" s="3"/>
      <c r="BCZ188" s="3"/>
      <c r="BDA188" s="3"/>
      <c r="BDB188" s="3"/>
      <c r="BDC188" s="3"/>
      <c r="BDD188" s="3"/>
      <c r="BDE188" s="3"/>
      <c r="BDF188" s="3"/>
      <c r="BDG188" s="3"/>
      <c r="BDH188" s="3"/>
      <c r="BDI188" s="3"/>
      <c r="BDJ188" s="3"/>
      <c r="BDK188" s="3"/>
      <c r="BDL188" s="3"/>
      <c r="BDM188" s="3"/>
      <c r="BDN188" s="3"/>
      <c r="BDO188" s="3"/>
      <c r="BDP188" s="3"/>
      <c r="BDQ188" s="3"/>
      <c r="BDR188" s="3"/>
      <c r="BDS188" s="3"/>
      <c r="BDT188" s="3"/>
      <c r="BDU188" s="3"/>
      <c r="BDV188" s="3"/>
      <c r="BDW188" s="3"/>
      <c r="BDX188" s="3"/>
      <c r="BDY188" s="3"/>
      <c r="BDZ188" s="3"/>
      <c r="BEA188" s="3"/>
      <c r="BEB188" s="3"/>
      <c r="BEC188" s="3"/>
      <c r="BED188" s="3"/>
      <c r="BEE188" s="3"/>
      <c r="BEF188" s="3"/>
      <c r="BEG188" s="3"/>
      <c r="BEH188" s="3"/>
      <c r="BEI188" s="3"/>
      <c r="BEJ188" s="3"/>
      <c r="BEK188" s="3"/>
      <c r="BEL188" s="3"/>
      <c r="BEM188" s="3"/>
      <c r="BEN188" s="3"/>
      <c r="BEO188" s="3"/>
      <c r="BEP188" s="3"/>
      <c r="BEQ188" s="3"/>
      <c r="BER188" s="3"/>
      <c r="BES188" s="3"/>
      <c r="BET188" s="3"/>
      <c r="BEU188" s="3"/>
      <c r="BEV188" s="3"/>
      <c r="BEW188" s="3"/>
      <c r="BEX188" s="3"/>
      <c r="BEY188" s="3"/>
      <c r="BEZ188" s="3"/>
      <c r="BFA188" s="3"/>
      <c r="BFB188" s="3"/>
      <c r="BFC188" s="3"/>
      <c r="BFD188" s="3"/>
      <c r="BFE188" s="3"/>
      <c r="BFF188" s="3"/>
      <c r="BFG188" s="3"/>
      <c r="BFH188" s="3"/>
      <c r="BFI188" s="3"/>
      <c r="BFJ188" s="3"/>
      <c r="BFK188" s="3"/>
      <c r="BFL188" s="3"/>
      <c r="BFM188" s="3"/>
      <c r="BFN188" s="3"/>
      <c r="BFO188" s="3"/>
      <c r="BFP188" s="3"/>
      <c r="BFQ188" s="3"/>
      <c r="BFR188" s="3"/>
      <c r="BFS188" s="3"/>
      <c r="BFT188" s="3"/>
      <c r="BFU188" s="3"/>
      <c r="BFV188" s="3"/>
      <c r="BFW188" s="3"/>
      <c r="BFX188" s="3"/>
      <c r="BFY188" s="3"/>
      <c r="BFZ188" s="3"/>
      <c r="BGA188" s="3"/>
      <c r="BGB188" s="3"/>
      <c r="BGC188" s="3"/>
      <c r="BGD188" s="3"/>
      <c r="BGE188" s="3"/>
      <c r="BGF188" s="3"/>
      <c r="BGG188" s="3"/>
      <c r="BGH188" s="3"/>
      <c r="BGI188" s="3"/>
      <c r="BGJ188" s="3"/>
      <c r="BGK188" s="3"/>
      <c r="BGL188" s="3"/>
      <c r="BGM188" s="3"/>
      <c r="BGN188" s="3"/>
      <c r="BGO188" s="3"/>
      <c r="BGP188" s="3"/>
      <c r="BGQ188" s="3"/>
      <c r="BGR188" s="3"/>
      <c r="BGS188" s="3"/>
      <c r="BGT188" s="3"/>
      <c r="BGU188" s="3"/>
      <c r="BGV188" s="3"/>
      <c r="BGW188" s="3"/>
      <c r="BGX188" s="3"/>
      <c r="BGY188" s="3"/>
      <c r="BGZ188" s="3"/>
      <c r="BHA188" s="3"/>
      <c r="BHB188" s="3"/>
      <c r="BHC188" s="3"/>
      <c r="BHD188" s="3"/>
      <c r="BHE188" s="3"/>
      <c r="BHF188" s="3"/>
      <c r="BHG188" s="3"/>
      <c r="BHH188" s="3"/>
      <c r="BHI188" s="3"/>
      <c r="BHJ188" s="3"/>
      <c r="BHK188" s="3"/>
      <c r="BHL188" s="3"/>
      <c r="BHM188" s="3"/>
      <c r="BHN188" s="3"/>
      <c r="BHO188" s="3"/>
      <c r="BHP188" s="3"/>
      <c r="BHQ188" s="3"/>
      <c r="BHR188" s="3"/>
      <c r="BHS188" s="3"/>
      <c r="BHT188" s="3"/>
      <c r="BHU188" s="3"/>
      <c r="BHV188" s="3"/>
      <c r="BHW188" s="3"/>
      <c r="BHX188" s="3"/>
      <c r="BHY188" s="3"/>
      <c r="BHZ188" s="3"/>
      <c r="BIA188" s="3"/>
      <c r="BIB188" s="3"/>
      <c r="BIC188" s="3"/>
      <c r="BID188" s="3"/>
      <c r="BIE188" s="3"/>
      <c r="BIF188" s="3"/>
      <c r="BIG188" s="3"/>
      <c r="BIH188" s="3"/>
      <c r="BII188" s="3"/>
      <c r="BIJ188" s="3"/>
      <c r="BIK188" s="3"/>
      <c r="BIL188" s="3"/>
      <c r="BIM188" s="3"/>
      <c r="BIN188" s="3"/>
      <c r="BIO188" s="3"/>
      <c r="BIP188" s="3"/>
      <c r="BIQ188" s="3"/>
      <c r="BIR188" s="3"/>
      <c r="BIS188" s="3"/>
      <c r="BIT188" s="3"/>
      <c r="BIU188" s="3"/>
      <c r="BIV188" s="3"/>
      <c r="BIW188" s="3"/>
      <c r="BIX188" s="3"/>
      <c r="BIY188" s="3"/>
      <c r="BIZ188" s="3"/>
      <c r="BJA188" s="3"/>
      <c r="BJB188" s="3"/>
      <c r="BJC188" s="3"/>
      <c r="BJD188" s="3"/>
      <c r="BJE188" s="3"/>
      <c r="BJF188" s="3"/>
      <c r="BJG188" s="3"/>
      <c r="BJH188" s="3"/>
      <c r="BJI188" s="3"/>
      <c r="BJJ188" s="3"/>
      <c r="BJK188" s="3"/>
      <c r="BJL188" s="3"/>
      <c r="BJM188" s="3"/>
      <c r="BJN188" s="3"/>
      <c r="BJO188" s="3"/>
      <c r="BJP188" s="3"/>
      <c r="BJQ188" s="3"/>
      <c r="BJR188" s="3"/>
      <c r="BJS188" s="3"/>
      <c r="BJT188" s="3"/>
      <c r="BJU188" s="3"/>
      <c r="BJV188" s="3"/>
      <c r="BJW188" s="3"/>
      <c r="BJX188" s="3"/>
      <c r="BJY188" s="3"/>
      <c r="BJZ188" s="3"/>
      <c r="BKA188" s="3"/>
      <c r="BKB188" s="3"/>
      <c r="BKC188" s="3"/>
      <c r="BKD188" s="3"/>
      <c r="BKE188" s="3"/>
      <c r="BKF188" s="3"/>
      <c r="BKG188" s="3"/>
      <c r="BKH188" s="3"/>
      <c r="BKI188" s="3"/>
      <c r="BKJ188" s="3"/>
      <c r="BKK188" s="3"/>
      <c r="BKL188" s="3"/>
      <c r="BKM188" s="3"/>
      <c r="BKN188" s="3"/>
      <c r="BKO188" s="3"/>
      <c r="BKP188" s="3"/>
      <c r="BKQ188" s="3"/>
      <c r="BKR188" s="3"/>
      <c r="BKS188" s="3"/>
      <c r="BKT188" s="3"/>
      <c r="BKU188" s="3"/>
      <c r="BKV188" s="3"/>
      <c r="BKW188" s="3"/>
      <c r="BKX188" s="3"/>
      <c r="BKY188" s="3"/>
      <c r="BKZ188" s="3"/>
      <c r="BLA188" s="3"/>
      <c r="BLB188" s="3"/>
      <c r="BLC188" s="3"/>
      <c r="BLD188" s="3"/>
      <c r="BLE188" s="3"/>
      <c r="BLF188" s="3"/>
      <c r="BLG188" s="3"/>
      <c r="BLH188" s="3"/>
      <c r="BLI188" s="3"/>
      <c r="BLJ188" s="3"/>
      <c r="BLK188" s="3"/>
      <c r="BLL188" s="3"/>
      <c r="BLM188" s="3"/>
      <c r="BLN188" s="3"/>
      <c r="BLO188" s="3"/>
      <c r="BLP188" s="3"/>
      <c r="BLQ188" s="3"/>
      <c r="BLR188" s="3"/>
      <c r="BLS188" s="3"/>
      <c r="BLT188" s="3"/>
      <c r="BLU188" s="3"/>
      <c r="BLV188" s="3"/>
      <c r="BLW188" s="3"/>
      <c r="BLX188" s="3"/>
      <c r="BLY188" s="3"/>
      <c r="BLZ188" s="3"/>
      <c r="BMA188" s="3"/>
      <c r="BMB188" s="3"/>
      <c r="BMC188" s="3"/>
      <c r="BMD188" s="3"/>
      <c r="BME188" s="3"/>
      <c r="BMF188" s="3"/>
      <c r="BMG188" s="3"/>
      <c r="BMH188" s="3"/>
      <c r="BMI188" s="3"/>
      <c r="BMJ188" s="3"/>
      <c r="BMK188" s="3"/>
      <c r="BML188" s="3"/>
      <c r="BMM188" s="3"/>
      <c r="BMN188" s="3"/>
      <c r="BMO188" s="3"/>
      <c r="BMP188" s="3"/>
      <c r="BMQ188" s="3"/>
      <c r="BMR188" s="3"/>
      <c r="BMS188" s="3"/>
      <c r="BMT188" s="3"/>
      <c r="BMU188" s="3"/>
      <c r="BMV188" s="3"/>
      <c r="BMW188" s="3"/>
      <c r="BMX188" s="3"/>
      <c r="BMY188" s="3"/>
      <c r="BMZ188" s="3"/>
      <c r="BNA188" s="3"/>
      <c r="BNB188" s="3"/>
      <c r="BNC188" s="3"/>
      <c r="BND188" s="3"/>
      <c r="BNE188" s="3"/>
      <c r="BNF188" s="3"/>
      <c r="BNG188" s="3"/>
      <c r="BNH188" s="3"/>
      <c r="BNI188" s="3"/>
      <c r="BNJ188" s="3"/>
      <c r="BNK188" s="3"/>
      <c r="BNL188" s="3"/>
      <c r="BNM188" s="3"/>
      <c r="BNN188" s="3"/>
      <c r="BNO188" s="3"/>
      <c r="BNP188" s="3"/>
      <c r="BNQ188" s="3"/>
      <c r="BNR188" s="3"/>
      <c r="BNS188" s="3"/>
      <c r="BNT188" s="3"/>
      <c r="BNU188" s="3"/>
      <c r="BNV188" s="3"/>
      <c r="BNW188" s="3"/>
      <c r="BNX188" s="3"/>
      <c r="BNY188" s="3"/>
      <c r="BNZ188" s="3"/>
      <c r="BOA188" s="3"/>
      <c r="BOB188" s="3"/>
      <c r="BOC188" s="3"/>
      <c r="BOD188" s="3"/>
      <c r="BOE188" s="3"/>
      <c r="BOF188" s="3"/>
      <c r="BOG188" s="3"/>
      <c r="BOH188" s="3"/>
      <c r="BOI188" s="3"/>
      <c r="BOJ188" s="3"/>
      <c r="BOK188" s="3"/>
      <c r="BOL188" s="3"/>
      <c r="BOM188" s="3"/>
      <c r="BON188" s="3"/>
      <c r="BOO188" s="3"/>
      <c r="BOP188" s="3"/>
      <c r="BOQ188" s="3"/>
      <c r="BOR188" s="3"/>
      <c r="BOS188" s="3"/>
      <c r="BOT188" s="3"/>
      <c r="BOU188" s="3"/>
      <c r="BOV188" s="3"/>
      <c r="BOW188" s="3"/>
      <c r="BOX188" s="3"/>
      <c r="BOY188" s="3"/>
      <c r="BOZ188" s="3"/>
      <c r="BPA188" s="3"/>
      <c r="BPB188" s="3"/>
      <c r="BPC188" s="3"/>
      <c r="BPD188" s="3"/>
      <c r="BPE188" s="3"/>
      <c r="BPF188" s="3"/>
      <c r="BPG188" s="3"/>
      <c r="BPH188" s="3"/>
      <c r="BPI188" s="3"/>
      <c r="BPJ188" s="3"/>
      <c r="BPK188" s="3"/>
      <c r="BPL188" s="3"/>
      <c r="BPM188" s="3"/>
      <c r="BPN188" s="3"/>
      <c r="BPO188" s="3"/>
      <c r="BPP188" s="3"/>
      <c r="BPQ188" s="3"/>
      <c r="BPR188" s="3"/>
      <c r="BPS188" s="3"/>
      <c r="BPT188" s="3"/>
      <c r="BPU188" s="3"/>
      <c r="BPV188" s="3"/>
      <c r="BPW188" s="3"/>
      <c r="BPX188" s="3"/>
      <c r="BPY188" s="3"/>
      <c r="BPZ188" s="3"/>
      <c r="BQA188" s="3"/>
      <c r="BQB188" s="3"/>
      <c r="BQC188" s="3"/>
      <c r="BQD188" s="3"/>
      <c r="BQE188" s="3"/>
      <c r="BQF188" s="3"/>
      <c r="BQG188" s="3"/>
      <c r="BQH188" s="3"/>
      <c r="BQI188" s="3"/>
      <c r="BQJ188" s="3"/>
      <c r="BQK188" s="3"/>
      <c r="BQL188" s="3"/>
      <c r="BQM188" s="3"/>
      <c r="BQN188" s="3"/>
      <c r="BQO188" s="3"/>
      <c r="BQP188" s="3"/>
      <c r="BQQ188" s="3"/>
      <c r="BQR188" s="3"/>
      <c r="BQS188" s="3"/>
      <c r="BQT188" s="3"/>
      <c r="BQU188" s="3"/>
      <c r="BQV188" s="3"/>
      <c r="BQW188" s="3"/>
      <c r="BQX188" s="3"/>
      <c r="BQY188" s="3"/>
      <c r="BQZ188" s="3"/>
      <c r="BRA188" s="3"/>
      <c r="BRB188" s="3"/>
      <c r="BRC188" s="3"/>
      <c r="BRD188" s="3"/>
      <c r="BRE188" s="3"/>
      <c r="BRF188" s="3"/>
      <c r="BRG188" s="3"/>
      <c r="BRH188" s="3"/>
      <c r="BRI188" s="3"/>
      <c r="BRJ188" s="3"/>
      <c r="BRK188" s="3"/>
      <c r="BRL188" s="3"/>
      <c r="BRM188" s="3"/>
      <c r="BRN188" s="3"/>
      <c r="BRO188" s="3"/>
      <c r="BRP188" s="3"/>
      <c r="BRQ188" s="3"/>
      <c r="BRR188" s="3"/>
      <c r="BRS188" s="3"/>
      <c r="BRT188" s="3"/>
      <c r="BRU188" s="3"/>
      <c r="BRV188" s="3"/>
      <c r="BRW188" s="3"/>
      <c r="BRX188" s="3"/>
      <c r="BRY188" s="3"/>
      <c r="BRZ188" s="3"/>
      <c r="BSA188" s="3"/>
      <c r="BSB188" s="3"/>
      <c r="BSC188" s="3"/>
      <c r="BSD188" s="3"/>
      <c r="BSE188" s="3"/>
      <c r="BSF188" s="3"/>
      <c r="BSG188" s="3"/>
      <c r="BSH188" s="3"/>
      <c r="BSI188" s="3"/>
      <c r="BSJ188" s="3"/>
      <c r="BSK188" s="3"/>
      <c r="BSL188" s="3"/>
      <c r="BSM188" s="3"/>
      <c r="BSN188" s="3"/>
      <c r="BSO188" s="3"/>
      <c r="BSP188" s="3"/>
      <c r="BSQ188" s="3"/>
      <c r="BSR188" s="3"/>
      <c r="BSS188" s="3"/>
      <c r="BST188" s="3"/>
      <c r="BSU188" s="3"/>
      <c r="BSV188" s="3"/>
      <c r="BSW188" s="3"/>
      <c r="BSX188" s="3"/>
      <c r="BSY188" s="3"/>
      <c r="BSZ188" s="3"/>
      <c r="BTA188" s="3"/>
      <c r="BTB188" s="3"/>
      <c r="BTC188" s="3"/>
      <c r="BTD188" s="3"/>
      <c r="BTE188" s="3"/>
      <c r="BTF188" s="3"/>
      <c r="BTG188" s="3"/>
      <c r="BTH188" s="3"/>
      <c r="BTI188" s="3"/>
      <c r="BTJ188" s="3"/>
      <c r="BTK188" s="3"/>
      <c r="BTL188" s="3"/>
      <c r="BTM188" s="3"/>
      <c r="BTN188" s="3"/>
      <c r="BTO188" s="3"/>
      <c r="BTP188" s="3"/>
      <c r="BTQ188" s="3"/>
      <c r="BTR188" s="3"/>
      <c r="BTS188" s="3"/>
      <c r="BTT188" s="3"/>
      <c r="BTU188" s="3"/>
      <c r="BTV188" s="3"/>
      <c r="BTW188" s="3"/>
      <c r="BTX188" s="3"/>
      <c r="BTY188" s="3"/>
      <c r="BTZ188" s="3"/>
      <c r="BUA188" s="3"/>
      <c r="BUB188" s="3"/>
      <c r="BUC188" s="3"/>
      <c r="BUD188" s="3"/>
      <c r="BUE188" s="3"/>
      <c r="BUF188" s="3"/>
      <c r="BUG188" s="3"/>
      <c r="BUH188" s="3"/>
      <c r="BUI188" s="3"/>
      <c r="BUJ188" s="3"/>
      <c r="BUK188" s="3"/>
      <c r="BUL188" s="3"/>
      <c r="BUM188" s="3"/>
      <c r="BUN188" s="3"/>
      <c r="BUO188" s="3"/>
      <c r="BUP188" s="3"/>
      <c r="BUQ188" s="3"/>
      <c r="BUR188" s="3"/>
      <c r="BUS188" s="3"/>
      <c r="BUT188" s="3"/>
      <c r="BUU188" s="3"/>
      <c r="BUV188" s="3"/>
      <c r="BUW188" s="3"/>
      <c r="BUX188" s="3"/>
      <c r="BUY188" s="3"/>
      <c r="BUZ188" s="3"/>
      <c r="BVA188" s="3"/>
      <c r="BVB188" s="3"/>
      <c r="BVC188" s="3"/>
      <c r="BVD188" s="3"/>
      <c r="BVE188" s="3"/>
      <c r="BVF188" s="3"/>
      <c r="BVG188" s="3"/>
      <c r="BVH188" s="3"/>
      <c r="BVI188" s="3"/>
      <c r="BVJ188" s="3"/>
      <c r="BVK188" s="3"/>
      <c r="BVL188" s="3"/>
      <c r="BVM188" s="3"/>
      <c r="BVN188" s="3"/>
      <c r="BVO188" s="3"/>
      <c r="BVP188" s="3"/>
      <c r="BVQ188" s="3"/>
      <c r="BVR188" s="3"/>
      <c r="BVS188" s="3"/>
      <c r="BVT188" s="3"/>
      <c r="BVU188" s="3"/>
      <c r="BVV188" s="3"/>
      <c r="BVW188" s="3"/>
      <c r="BVX188" s="3"/>
      <c r="BVY188" s="3"/>
      <c r="BVZ188" s="3"/>
      <c r="BWA188" s="3"/>
      <c r="BWB188" s="3"/>
      <c r="BWC188" s="3"/>
      <c r="BWD188" s="3"/>
      <c r="BWE188" s="3"/>
      <c r="BWF188" s="3"/>
      <c r="BWG188" s="3"/>
      <c r="BWH188" s="3"/>
      <c r="BWI188" s="3"/>
      <c r="BWJ188" s="3"/>
      <c r="BWK188" s="3"/>
      <c r="BWL188" s="3"/>
      <c r="BWM188" s="3"/>
      <c r="BWN188" s="3"/>
      <c r="BWO188" s="3"/>
      <c r="BWP188" s="3"/>
      <c r="BWQ188" s="3"/>
      <c r="BWR188" s="3"/>
      <c r="BWS188" s="3"/>
      <c r="BWT188" s="3"/>
      <c r="BWU188" s="3"/>
      <c r="BWV188" s="3"/>
      <c r="BWW188" s="3"/>
      <c r="BWX188" s="3"/>
      <c r="BWY188" s="3"/>
      <c r="BWZ188" s="3"/>
      <c r="BXA188" s="3"/>
      <c r="BXB188" s="3"/>
      <c r="BXC188" s="3"/>
      <c r="BXD188" s="3"/>
      <c r="BXE188" s="3"/>
      <c r="BXF188" s="3"/>
      <c r="BXG188" s="3"/>
      <c r="BXH188" s="3"/>
      <c r="BXI188" s="3"/>
      <c r="BXJ188" s="3"/>
      <c r="BXK188" s="3"/>
      <c r="BXL188" s="3"/>
      <c r="BXM188" s="3"/>
      <c r="BXN188" s="3"/>
      <c r="BXO188" s="3"/>
      <c r="BXP188" s="3"/>
      <c r="BXQ188" s="3"/>
      <c r="BXR188" s="3"/>
      <c r="BXS188" s="3"/>
      <c r="BXT188" s="3"/>
      <c r="BXU188" s="3"/>
      <c r="BXV188" s="3"/>
      <c r="BXW188" s="3"/>
      <c r="BXX188" s="3"/>
      <c r="BXY188" s="3"/>
      <c r="BXZ188" s="3"/>
      <c r="BYA188" s="3"/>
      <c r="BYB188" s="3"/>
      <c r="BYC188" s="3"/>
      <c r="BYD188" s="3"/>
      <c r="BYE188" s="3"/>
      <c r="BYF188" s="3"/>
      <c r="BYG188" s="3"/>
      <c r="BYH188" s="3"/>
      <c r="BYI188" s="3"/>
      <c r="BYJ188" s="3"/>
      <c r="BYK188" s="3"/>
      <c r="BYL188" s="3"/>
      <c r="BYM188" s="3"/>
      <c r="BYN188" s="3"/>
      <c r="BYO188" s="3"/>
      <c r="BYP188" s="3"/>
      <c r="BYQ188" s="3"/>
      <c r="BYR188" s="3"/>
      <c r="BYS188" s="3"/>
      <c r="BYT188" s="3"/>
      <c r="BYU188" s="3"/>
      <c r="BYV188" s="3"/>
      <c r="BYW188" s="3"/>
      <c r="BYX188" s="3"/>
      <c r="BYY188" s="3"/>
      <c r="BYZ188" s="3"/>
      <c r="BZA188" s="3"/>
      <c r="BZB188" s="3"/>
      <c r="BZC188" s="3"/>
      <c r="BZD188" s="3"/>
      <c r="BZE188" s="3"/>
      <c r="BZF188" s="3"/>
      <c r="BZG188" s="3"/>
      <c r="BZH188" s="3"/>
      <c r="BZI188" s="3"/>
      <c r="BZJ188" s="3"/>
      <c r="BZK188" s="3"/>
      <c r="BZL188" s="3"/>
      <c r="BZM188" s="3"/>
      <c r="BZN188" s="3"/>
      <c r="BZO188" s="3"/>
      <c r="BZP188" s="3"/>
      <c r="BZQ188" s="3"/>
      <c r="BZR188" s="3"/>
      <c r="BZS188" s="3"/>
      <c r="BZT188" s="3"/>
      <c r="BZU188" s="3"/>
      <c r="BZV188" s="3"/>
      <c r="BZW188" s="3"/>
      <c r="BZX188" s="3"/>
      <c r="BZY188" s="3"/>
      <c r="BZZ188" s="3"/>
      <c r="CAA188" s="3"/>
      <c r="CAB188" s="3"/>
      <c r="CAC188" s="3"/>
      <c r="CAD188" s="3"/>
      <c r="CAE188" s="3"/>
      <c r="CAF188" s="3"/>
      <c r="CAG188" s="3"/>
      <c r="CAH188" s="3"/>
      <c r="CAI188" s="3"/>
      <c r="CAJ188" s="3"/>
      <c r="CAK188" s="3"/>
      <c r="CAL188" s="3"/>
      <c r="CAM188" s="3"/>
      <c r="CAN188" s="3"/>
      <c r="CAO188" s="3"/>
      <c r="CAP188" s="3"/>
      <c r="CAQ188" s="3"/>
      <c r="CAR188" s="3"/>
      <c r="CAS188" s="3"/>
      <c r="CAT188" s="3"/>
      <c r="CAU188" s="3"/>
      <c r="CAV188" s="3"/>
      <c r="CAW188" s="3"/>
      <c r="CAX188" s="3"/>
      <c r="CAY188" s="3"/>
      <c r="CAZ188" s="3"/>
      <c r="CBA188" s="3"/>
      <c r="CBB188" s="3"/>
      <c r="CBC188" s="3"/>
      <c r="CBD188" s="3"/>
      <c r="CBE188" s="3"/>
      <c r="CBF188" s="3"/>
      <c r="CBG188" s="3"/>
      <c r="CBH188" s="3"/>
      <c r="CBI188" s="3"/>
      <c r="CBJ188" s="3"/>
      <c r="CBK188" s="3"/>
      <c r="CBL188" s="3"/>
      <c r="CBM188" s="3"/>
      <c r="CBN188" s="3"/>
      <c r="CBO188" s="3"/>
      <c r="CBP188" s="3"/>
      <c r="CBQ188" s="3"/>
      <c r="CBR188" s="3"/>
      <c r="CBS188" s="3"/>
      <c r="CBT188" s="3"/>
      <c r="CBU188" s="3"/>
      <c r="CBV188" s="3"/>
      <c r="CBW188" s="3"/>
      <c r="CBX188" s="3"/>
      <c r="CBY188" s="3"/>
      <c r="CBZ188" s="3"/>
      <c r="CCA188" s="3"/>
      <c r="CCB188" s="3"/>
      <c r="CCC188" s="3"/>
      <c r="CCD188" s="3"/>
      <c r="CCE188" s="3"/>
      <c r="CCF188" s="3"/>
      <c r="CCG188" s="3"/>
      <c r="CCH188" s="3"/>
      <c r="CCI188" s="3"/>
      <c r="CCJ188" s="3"/>
      <c r="CCK188" s="3"/>
      <c r="CCL188" s="3"/>
      <c r="CCM188" s="3"/>
      <c r="CCN188" s="3"/>
      <c r="CCO188" s="3"/>
      <c r="CCP188" s="3"/>
      <c r="CCQ188" s="3"/>
      <c r="CCR188" s="3"/>
      <c r="CCS188" s="3"/>
      <c r="CCT188" s="3"/>
      <c r="CCU188" s="3"/>
      <c r="CCV188" s="3"/>
      <c r="CCW188" s="3"/>
      <c r="CCX188" s="3"/>
      <c r="CCY188" s="3"/>
      <c r="CCZ188" s="3"/>
      <c r="CDA188" s="3"/>
      <c r="CDB188" s="3"/>
      <c r="CDC188" s="3"/>
      <c r="CDD188" s="3"/>
      <c r="CDE188" s="3"/>
      <c r="CDF188" s="3"/>
      <c r="CDG188" s="3"/>
      <c r="CDH188" s="3"/>
      <c r="CDI188" s="3"/>
      <c r="CDJ188" s="3"/>
      <c r="CDK188" s="3"/>
      <c r="CDL188" s="3"/>
      <c r="CDM188" s="3"/>
      <c r="CDN188" s="3"/>
      <c r="CDO188" s="3"/>
      <c r="CDP188" s="3"/>
      <c r="CDQ188" s="3"/>
      <c r="CDR188" s="3"/>
      <c r="CDS188" s="3"/>
      <c r="CDT188" s="3"/>
      <c r="CDU188" s="3"/>
      <c r="CDV188" s="3"/>
      <c r="CDW188" s="3"/>
      <c r="CDX188" s="3"/>
      <c r="CDY188" s="3"/>
      <c r="CDZ188" s="3"/>
      <c r="CEA188" s="3"/>
      <c r="CEB188" s="3"/>
      <c r="CEC188" s="3"/>
      <c r="CED188" s="3"/>
      <c r="CEE188" s="3"/>
      <c r="CEF188" s="3"/>
      <c r="CEG188" s="3"/>
      <c r="CEH188" s="3"/>
      <c r="CEI188" s="3"/>
      <c r="CEJ188" s="3"/>
      <c r="CEK188" s="3"/>
      <c r="CEL188" s="3"/>
      <c r="CEM188" s="3"/>
      <c r="CEN188" s="3"/>
      <c r="CEO188" s="3"/>
      <c r="CEP188" s="3"/>
      <c r="CEQ188" s="3"/>
      <c r="CER188" s="3"/>
      <c r="CES188" s="3"/>
      <c r="CET188" s="3"/>
      <c r="CEU188" s="3"/>
      <c r="CEV188" s="3"/>
      <c r="CEW188" s="3"/>
      <c r="CEX188" s="3"/>
      <c r="CEY188" s="3"/>
      <c r="CEZ188" s="3"/>
      <c r="CFA188" s="3"/>
      <c r="CFB188" s="3"/>
      <c r="CFC188" s="3"/>
      <c r="CFD188" s="3"/>
      <c r="CFE188" s="3"/>
      <c r="CFF188" s="3"/>
      <c r="CFG188" s="3"/>
      <c r="CFH188" s="3"/>
      <c r="CFI188" s="3"/>
      <c r="CFJ188" s="3"/>
      <c r="CFK188" s="3"/>
      <c r="CFL188" s="3"/>
      <c r="CFM188" s="3"/>
      <c r="CFN188" s="3"/>
      <c r="CFO188" s="3"/>
      <c r="CFP188" s="3"/>
      <c r="CFQ188" s="3"/>
      <c r="CFR188" s="3"/>
      <c r="CFS188" s="3"/>
      <c r="CFT188" s="3"/>
      <c r="CFU188" s="3"/>
      <c r="CFV188" s="3"/>
      <c r="CFW188" s="3"/>
      <c r="CFX188" s="3"/>
      <c r="CFY188" s="3"/>
      <c r="CFZ188" s="3"/>
      <c r="CGA188" s="3"/>
      <c r="CGB188" s="3"/>
      <c r="CGC188" s="3"/>
      <c r="CGD188" s="3"/>
      <c r="CGE188" s="3"/>
      <c r="CGF188" s="3"/>
      <c r="CGG188" s="3"/>
      <c r="CGH188" s="3"/>
      <c r="CGI188" s="3"/>
      <c r="CGJ188" s="3"/>
      <c r="CGK188" s="3"/>
      <c r="CGL188" s="3"/>
      <c r="CGM188" s="3"/>
      <c r="CGN188" s="3"/>
      <c r="CGO188" s="3"/>
      <c r="CGP188" s="3"/>
      <c r="CGQ188" s="3"/>
      <c r="CGR188" s="3"/>
      <c r="CGS188" s="3"/>
      <c r="CGT188" s="3"/>
      <c r="CGU188" s="3"/>
      <c r="CGV188" s="3"/>
      <c r="CGW188" s="3"/>
      <c r="CGX188" s="3"/>
      <c r="CGY188" s="3"/>
      <c r="CGZ188" s="3"/>
      <c r="CHA188" s="3"/>
      <c r="CHB188" s="3"/>
      <c r="CHC188" s="3"/>
      <c r="CHD188" s="3"/>
      <c r="CHE188" s="3"/>
      <c r="CHF188" s="3"/>
      <c r="CHG188" s="3"/>
      <c r="CHH188" s="3"/>
      <c r="CHI188" s="3"/>
      <c r="CHJ188" s="3"/>
      <c r="CHK188" s="3"/>
      <c r="CHL188" s="3"/>
      <c r="CHM188" s="3"/>
      <c r="CHN188" s="3"/>
      <c r="CHO188" s="3"/>
      <c r="CHP188" s="3"/>
      <c r="CHQ188" s="3"/>
      <c r="CHR188" s="3"/>
      <c r="CHS188" s="3"/>
      <c r="CHT188" s="3"/>
      <c r="CHU188" s="3"/>
      <c r="CHV188" s="3"/>
      <c r="CHW188" s="3"/>
      <c r="CHX188" s="3"/>
      <c r="CHY188" s="3"/>
      <c r="CHZ188" s="3"/>
      <c r="CIA188" s="3"/>
      <c r="CIB188" s="3"/>
      <c r="CIC188" s="3"/>
      <c r="CID188" s="3"/>
      <c r="CIE188" s="3"/>
      <c r="CIF188" s="3"/>
      <c r="CIG188" s="3"/>
      <c r="CIH188" s="3"/>
      <c r="CII188" s="3"/>
      <c r="CIJ188" s="3"/>
      <c r="CIK188" s="3"/>
      <c r="CIL188" s="3"/>
      <c r="CIM188" s="3"/>
      <c r="CIN188" s="3"/>
      <c r="CIO188" s="3"/>
      <c r="CIP188" s="3"/>
      <c r="CIQ188" s="3"/>
      <c r="CIR188" s="3"/>
      <c r="CIS188" s="3"/>
      <c r="CIT188" s="3"/>
      <c r="CIU188" s="3"/>
      <c r="CIV188" s="3"/>
      <c r="CIW188" s="3"/>
      <c r="CIX188" s="3"/>
      <c r="CIY188" s="3"/>
      <c r="CIZ188" s="3"/>
      <c r="CJA188" s="3"/>
      <c r="CJB188" s="3"/>
      <c r="CJC188" s="3"/>
      <c r="CJD188" s="3"/>
      <c r="CJE188" s="3"/>
      <c r="CJF188" s="3"/>
      <c r="CJG188" s="3"/>
      <c r="CJH188" s="3"/>
      <c r="CJI188" s="3"/>
      <c r="CJJ188" s="3"/>
      <c r="CJK188" s="3"/>
      <c r="CJL188" s="3"/>
      <c r="CJM188" s="3"/>
      <c r="CJN188" s="3"/>
      <c r="CJO188" s="3"/>
      <c r="CJP188" s="3"/>
      <c r="CJQ188" s="3"/>
      <c r="CJR188" s="3"/>
      <c r="CJS188" s="3"/>
      <c r="CJT188" s="3"/>
      <c r="CJU188" s="3"/>
      <c r="CJV188" s="3"/>
      <c r="CJW188" s="3"/>
      <c r="CJX188" s="3"/>
      <c r="CJY188" s="3"/>
      <c r="CJZ188" s="3"/>
      <c r="CKA188" s="3"/>
      <c r="CKB188" s="3"/>
      <c r="CKC188" s="3"/>
      <c r="CKD188" s="3"/>
      <c r="CKE188" s="3"/>
      <c r="CKF188" s="3"/>
      <c r="CKG188" s="3"/>
      <c r="CKH188" s="3"/>
      <c r="CKI188" s="3"/>
      <c r="CKJ188" s="3"/>
      <c r="CKK188" s="3"/>
      <c r="CKL188" s="3"/>
      <c r="CKM188" s="3"/>
      <c r="CKN188" s="3"/>
      <c r="CKO188" s="3"/>
      <c r="CKP188" s="3"/>
      <c r="CKQ188" s="3"/>
      <c r="CKR188" s="3"/>
      <c r="CKS188" s="3"/>
      <c r="CKT188" s="3"/>
      <c r="CKU188" s="3"/>
      <c r="CKV188" s="3"/>
      <c r="CKW188" s="3"/>
      <c r="CKX188" s="3"/>
      <c r="CKY188" s="3"/>
      <c r="CKZ188" s="3"/>
      <c r="CLA188" s="3"/>
      <c r="CLB188" s="3"/>
      <c r="CLC188" s="3"/>
      <c r="CLD188" s="3"/>
      <c r="CLE188" s="3"/>
      <c r="CLF188" s="3"/>
      <c r="CLG188" s="3"/>
      <c r="CLH188" s="3"/>
      <c r="CLI188" s="3"/>
      <c r="CLJ188" s="3"/>
      <c r="CLK188" s="3"/>
      <c r="CLL188" s="3"/>
      <c r="CLM188" s="3"/>
      <c r="CLN188" s="3"/>
      <c r="CLO188" s="3"/>
      <c r="CLP188" s="3"/>
      <c r="CLQ188" s="3"/>
      <c r="CLR188" s="3"/>
      <c r="CLS188" s="3"/>
      <c r="CLT188" s="3"/>
      <c r="CLU188" s="3"/>
      <c r="CLV188" s="3"/>
      <c r="CLW188" s="3"/>
      <c r="CLX188" s="3"/>
      <c r="CLY188" s="3"/>
      <c r="CLZ188" s="3"/>
      <c r="CMA188" s="3"/>
      <c r="CMB188" s="3"/>
      <c r="CMC188" s="3"/>
      <c r="CMD188" s="3"/>
      <c r="CME188" s="3"/>
      <c r="CMF188" s="3"/>
      <c r="CMG188" s="3"/>
      <c r="CMH188" s="3"/>
      <c r="CMI188" s="3"/>
      <c r="CMJ188" s="3"/>
      <c r="CMK188" s="3"/>
      <c r="CML188" s="3"/>
      <c r="CMM188" s="3"/>
      <c r="CMN188" s="3"/>
      <c r="CMO188" s="3"/>
      <c r="CMP188" s="3"/>
      <c r="CMQ188" s="3"/>
      <c r="CMR188" s="3"/>
      <c r="CMS188" s="3"/>
      <c r="CMT188" s="3"/>
      <c r="CMU188" s="3"/>
      <c r="CMV188" s="3"/>
      <c r="CMW188" s="3"/>
      <c r="CMX188" s="3"/>
      <c r="CMY188" s="3"/>
      <c r="CMZ188" s="3"/>
      <c r="CNA188" s="3"/>
      <c r="CNB188" s="3"/>
      <c r="CNC188" s="3"/>
      <c r="CND188" s="3"/>
      <c r="CNE188" s="3"/>
      <c r="CNF188" s="3"/>
      <c r="CNG188" s="3"/>
      <c r="CNH188" s="3"/>
      <c r="CNI188" s="3"/>
      <c r="CNJ188" s="3"/>
      <c r="CNK188" s="3"/>
      <c r="CNL188" s="3"/>
      <c r="CNM188" s="3"/>
      <c r="CNN188" s="3"/>
      <c r="CNO188" s="3"/>
      <c r="CNP188" s="3"/>
      <c r="CNQ188" s="3"/>
      <c r="CNR188" s="3"/>
      <c r="CNS188" s="3"/>
      <c r="CNT188" s="3"/>
      <c r="CNU188" s="3"/>
      <c r="CNV188" s="3"/>
      <c r="CNW188" s="3"/>
      <c r="CNX188" s="3"/>
      <c r="CNY188" s="3"/>
      <c r="CNZ188" s="3"/>
      <c r="COA188" s="3"/>
      <c r="COB188" s="3"/>
      <c r="COC188" s="3"/>
      <c r="COD188" s="3"/>
      <c r="COE188" s="3"/>
      <c r="COF188" s="3"/>
      <c r="COG188" s="3"/>
      <c r="COH188" s="3"/>
      <c r="COI188" s="3"/>
      <c r="COJ188" s="3"/>
      <c r="COK188" s="3"/>
      <c r="COL188" s="3"/>
      <c r="COM188" s="3"/>
      <c r="CON188" s="3"/>
      <c r="COO188" s="3"/>
      <c r="COP188" s="3"/>
      <c r="COQ188" s="3"/>
      <c r="COR188" s="3"/>
      <c r="COS188" s="3"/>
      <c r="COT188" s="3"/>
      <c r="COU188" s="3"/>
      <c r="COV188" s="3"/>
      <c r="COW188" s="3"/>
      <c r="COX188" s="3"/>
      <c r="COY188" s="3"/>
      <c r="COZ188" s="3"/>
      <c r="CPA188" s="3"/>
      <c r="CPB188" s="3"/>
      <c r="CPC188" s="3"/>
      <c r="CPD188" s="3"/>
      <c r="CPE188" s="3"/>
      <c r="CPF188" s="3"/>
      <c r="CPG188" s="3"/>
      <c r="CPH188" s="3"/>
      <c r="CPI188" s="3"/>
      <c r="CPJ188" s="3"/>
      <c r="CPK188" s="3"/>
      <c r="CPL188" s="3"/>
      <c r="CPM188" s="3"/>
      <c r="CPN188" s="3"/>
      <c r="CPO188" s="3"/>
      <c r="CPP188" s="3"/>
      <c r="CPQ188" s="3"/>
      <c r="CPR188" s="3"/>
      <c r="CPS188" s="3"/>
      <c r="CPT188" s="3"/>
      <c r="CPU188" s="3"/>
      <c r="CPV188" s="3"/>
      <c r="CPW188" s="3"/>
      <c r="CPX188" s="3"/>
      <c r="CPY188" s="3"/>
      <c r="CPZ188" s="3"/>
      <c r="CQA188" s="3"/>
      <c r="CQB188" s="3"/>
      <c r="CQC188" s="3"/>
      <c r="CQD188" s="3"/>
      <c r="CQE188" s="3"/>
      <c r="CQF188" s="3"/>
      <c r="CQG188" s="3"/>
      <c r="CQH188" s="3"/>
      <c r="CQI188" s="3"/>
      <c r="CQJ188" s="3"/>
      <c r="CQK188" s="3"/>
      <c r="CQL188" s="3"/>
      <c r="CQM188" s="3"/>
      <c r="CQN188" s="3"/>
      <c r="CQO188" s="3"/>
      <c r="CQP188" s="3"/>
      <c r="CQQ188" s="3"/>
      <c r="CQR188" s="3"/>
      <c r="CQS188" s="3"/>
      <c r="CQT188" s="3"/>
      <c r="CQU188" s="3"/>
      <c r="CQV188" s="3"/>
      <c r="CQW188" s="3"/>
      <c r="CQX188" s="3"/>
      <c r="CQY188" s="3"/>
      <c r="CQZ188" s="3"/>
      <c r="CRA188" s="3"/>
      <c r="CRB188" s="3"/>
      <c r="CRC188" s="3"/>
      <c r="CRD188" s="3"/>
      <c r="CRE188" s="3"/>
      <c r="CRF188" s="3"/>
      <c r="CRG188" s="3"/>
      <c r="CRH188" s="3"/>
      <c r="CRI188" s="3"/>
      <c r="CRJ188" s="3"/>
      <c r="CRK188" s="3"/>
      <c r="CRL188" s="3"/>
      <c r="CRM188" s="3"/>
      <c r="CRN188" s="3"/>
      <c r="CRO188" s="3"/>
      <c r="CRP188" s="3"/>
      <c r="CRQ188" s="3"/>
      <c r="CRR188" s="3"/>
      <c r="CRS188" s="3"/>
      <c r="CRT188" s="3"/>
      <c r="CRU188" s="3"/>
      <c r="CRV188" s="3"/>
      <c r="CRW188" s="3"/>
      <c r="CRX188" s="3"/>
      <c r="CRY188" s="3"/>
      <c r="CRZ188" s="3"/>
      <c r="CSA188" s="3"/>
      <c r="CSB188" s="3"/>
      <c r="CSC188" s="3"/>
      <c r="CSD188" s="3"/>
      <c r="CSE188" s="3"/>
      <c r="CSF188" s="3"/>
      <c r="CSG188" s="3"/>
      <c r="CSH188" s="3"/>
      <c r="CSI188" s="3"/>
      <c r="CSJ188" s="3"/>
      <c r="CSK188" s="3"/>
      <c r="CSL188" s="3"/>
      <c r="CSM188" s="3"/>
      <c r="CSN188" s="3"/>
      <c r="CSO188" s="3"/>
      <c r="CSP188" s="3"/>
      <c r="CSQ188" s="3"/>
      <c r="CSR188" s="3"/>
      <c r="CSS188" s="3"/>
      <c r="CST188" s="3"/>
      <c r="CSU188" s="3"/>
      <c r="CSV188" s="3"/>
      <c r="CSW188" s="3"/>
      <c r="CSX188" s="3"/>
      <c r="CSY188" s="3"/>
      <c r="CSZ188" s="3"/>
      <c r="CTA188" s="3"/>
      <c r="CTB188" s="3"/>
      <c r="CTC188" s="3"/>
      <c r="CTD188" s="3"/>
      <c r="CTE188" s="3"/>
      <c r="CTF188" s="3"/>
      <c r="CTG188" s="3"/>
      <c r="CTH188" s="3"/>
      <c r="CTI188" s="3"/>
      <c r="CTJ188" s="3"/>
      <c r="CTK188" s="3"/>
      <c r="CTL188" s="3"/>
      <c r="CTM188" s="3"/>
      <c r="CTN188" s="3"/>
      <c r="CTO188" s="3"/>
      <c r="CTP188" s="3"/>
      <c r="CTQ188" s="3"/>
      <c r="CTR188" s="3"/>
      <c r="CTS188" s="3"/>
      <c r="CTT188" s="3"/>
      <c r="CTU188" s="3"/>
      <c r="CTV188" s="3"/>
      <c r="CTW188" s="3"/>
      <c r="CTX188" s="3"/>
      <c r="CTY188" s="3"/>
      <c r="CTZ188" s="3"/>
      <c r="CUA188" s="3"/>
      <c r="CUB188" s="3"/>
      <c r="CUC188" s="3"/>
      <c r="CUD188" s="3"/>
      <c r="CUE188" s="3"/>
      <c r="CUF188" s="3"/>
      <c r="CUG188" s="3"/>
      <c r="CUH188" s="3"/>
      <c r="CUI188" s="3"/>
      <c r="CUJ188" s="3"/>
      <c r="CUK188" s="3"/>
      <c r="CUL188" s="3"/>
      <c r="CUM188" s="3"/>
      <c r="CUN188" s="3"/>
      <c r="CUO188" s="3"/>
      <c r="CUP188" s="3"/>
      <c r="CUQ188" s="3"/>
      <c r="CUR188" s="3"/>
      <c r="CUS188" s="3"/>
      <c r="CUT188" s="3"/>
      <c r="CUU188" s="3"/>
      <c r="CUV188" s="3"/>
      <c r="CUW188" s="3"/>
      <c r="CUX188" s="3"/>
      <c r="CUY188" s="3"/>
      <c r="CUZ188" s="3"/>
      <c r="CVA188" s="3"/>
      <c r="CVB188" s="3"/>
      <c r="CVC188" s="3"/>
      <c r="CVD188" s="3"/>
      <c r="CVE188" s="3"/>
      <c r="CVF188" s="3"/>
      <c r="CVG188" s="3"/>
      <c r="CVH188" s="3"/>
      <c r="CVI188" s="3"/>
      <c r="CVJ188" s="3"/>
      <c r="CVK188" s="3"/>
      <c r="CVL188" s="3"/>
      <c r="CVM188" s="3"/>
      <c r="CVN188" s="3"/>
      <c r="CVO188" s="3"/>
      <c r="CVP188" s="3"/>
      <c r="CVQ188" s="3"/>
      <c r="CVR188" s="3"/>
      <c r="CVS188" s="3"/>
      <c r="CVT188" s="3"/>
      <c r="CVU188" s="3"/>
      <c r="CVV188" s="3"/>
      <c r="CVW188" s="3"/>
      <c r="CVX188" s="3"/>
      <c r="CVY188" s="3"/>
      <c r="CVZ188" s="3"/>
      <c r="CWA188" s="3"/>
      <c r="CWB188" s="3"/>
      <c r="CWC188" s="3"/>
      <c r="CWD188" s="3"/>
      <c r="CWE188" s="3"/>
      <c r="CWF188" s="3"/>
      <c r="CWG188" s="3"/>
      <c r="CWH188" s="3"/>
      <c r="CWI188" s="3"/>
      <c r="CWJ188" s="3"/>
      <c r="CWK188" s="3"/>
      <c r="CWL188" s="3"/>
      <c r="CWM188" s="3"/>
      <c r="CWN188" s="3"/>
      <c r="CWO188" s="3"/>
      <c r="CWP188" s="3"/>
      <c r="CWQ188" s="3"/>
      <c r="CWR188" s="3"/>
      <c r="CWS188" s="3"/>
      <c r="CWT188" s="3"/>
      <c r="CWU188" s="3"/>
      <c r="CWV188" s="3"/>
      <c r="CWW188" s="3"/>
      <c r="CWX188" s="3"/>
      <c r="CWY188" s="3"/>
      <c r="CWZ188" s="3"/>
      <c r="CXA188" s="3"/>
      <c r="CXB188" s="3"/>
      <c r="CXC188" s="3"/>
      <c r="CXD188" s="3"/>
      <c r="CXE188" s="3"/>
      <c r="CXF188" s="3"/>
      <c r="CXG188" s="3"/>
      <c r="CXH188" s="3"/>
      <c r="CXI188" s="3"/>
      <c r="CXJ188" s="3"/>
      <c r="CXK188" s="3"/>
      <c r="CXL188" s="3"/>
      <c r="CXM188" s="3"/>
      <c r="CXN188" s="3"/>
      <c r="CXO188" s="3"/>
      <c r="CXP188" s="3"/>
      <c r="CXQ188" s="3"/>
      <c r="CXR188" s="3"/>
      <c r="CXS188" s="3"/>
      <c r="CXT188" s="3"/>
      <c r="CXU188" s="3"/>
      <c r="CXV188" s="3"/>
      <c r="CXW188" s="3"/>
      <c r="CXX188" s="3"/>
      <c r="CXY188" s="3"/>
      <c r="CXZ188" s="3"/>
      <c r="CYA188" s="3"/>
      <c r="CYB188" s="3"/>
      <c r="CYC188" s="3"/>
      <c r="CYD188" s="3"/>
      <c r="CYE188" s="3"/>
      <c r="CYF188" s="3"/>
      <c r="CYG188" s="3"/>
      <c r="CYH188" s="3"/>
      <c r="CYI188" s="3"/>
      <c r="CYJ188" s="3"/>
      <c r="CYK188" s="3"/>
      <c r="CYL188" s="3"/>
      <c r="CYM188" s="3"/>
      <c r="CYN188" s="3"/>
      <c r="CYO188" s="3"/>
      <c r="CYP188" s="3"/>
      <c r="CYQ188" s="3"/>
      <c r="CYR188" s="3"/>
      <c r="CYS188" s="3"/>
      <c r="CYT188" s="3"/>
      <c r="CYU188" s="3"/>
      <c r="CYV188" s="3"/>
      <c r="CYW188" s="3"/>
      <c r="CYX188" s="3"/>
      <c r="CYY188" s="3"/>
      <c r="CYZ188" s="3"/>
      <c r="CZA188" s="3"/>
      <c r="CZB188" s="3"/>
      <c r="CZC188" s="3"/>
      <c r="CZD188" s="3"/>
      <c r="CZE188" s="3"/>
      <c r="CZF188" s="3"/>
      <c r="CZG188" s="3"/>
      <c r="CZH188" s="3"/>
      <c r="CZI188" s="3"/>
      <c r="CZJ188" s="3"/>
      <c r="CZK188" s="3"/>
      <c r="CZL188" s="3"/>
      <c r="CZM188" s="3"/>
      <c r="CZN188" s="3"/>
      <c r="CZO188" s="3"/>
      <c r="CZP188" s="3"/>
      <c r="CZQ188" s="3"/>
      <c r="CZR188" s="3"/>
      <c r="CZS188" s="3"/>
      <c r="CZT188" s="3"/>
      <c r="CZU188" s="3"/>
      <c r="CZV188" s="3"/>
      <c r="CZW188" s="3"/>
      <c r="CZX188" s="3"/>
      <c r="CZY188" s="3"/>
      <c r="CZZ188" s="3"/>
      <c r="DAA188" s="3"/>
      <c r="DAB188" s="3"/>
      <c r="DAC188" s="3"/>
      <c r="DAD188" s="3"/>
      <c r="DAE188" s="3"/>
      <c r="DAF188" s="3"/>
      <c r="DAG188" s="3"/>
      <c r="DAH188" s="3"/>
      <c r="DAI188" s="3"/>
      <c r="DAJ188" s="3"/>
      <c r="DAK188" s="3"/>
      <c r="DAL188" s="3"/>
      <c r="DAM188" s="3"/>
      <c r="DAN188" s="3"/>
      <c r="DAO188" s="3"/>
      <c r="DAP188" s="3"/>
      <c r="DAQ188" s="3"/>
      <c r="DAR188" s="3"/>
      <c r="DAS188" s="3"/>
      <c r="DAT188" s="3"/>
      <c r="DAU188" s="3"/>
      <c r="DAV188" s="3"/>
      <c r="DAW188" s="3"/>
      <c r="DAX188" s="3"/>
      <c r="DAY188" s="3"/>
      <c r="DAZ188" s="3"/>
      <c r="DBA188" s="3"/>
      <c r="DBB188" s="3"/>
      <c r="DBC188" s="3"/>
      <c r="DBD188" s="3"/>
      <c r="DBE188" s="3"/>
      <c r="DBF188" s="3"/>
      <c r="DBG188" s="3"/>
      <c r="DBH188" s="3"/>
      <c r="DBI188" s="3"/>
      <c r="DBJ188" s="3"/>
      <c r="DBK188" s="3"/>
      <c r="DBL188" s="3"/>
      <c r="DBM188" s="3"/>
      <c r="DBN188" s="3"/>
      <c r="DBO188" s="3"/>
      <c r="DBP188" s="3"/>
      <c r="DBQ188" s="3"/>
      <c r="DBR188" s="3"/>
      <c r="DBS188" s="3"/>
      <c r="DBT188" s="3"/>
      <c r="DBU188" s="3"/>
      <c r="DBV188" s="3"/>
      <c r="DBW188" s="3"/>
      <c r="DBX188" s="3"/>
      <c r="DBY188" s="3"/>
      <c r="DBZ188" s="3"/>
      <c r="DCA188" s="3"/>
      <c r="DCB188" s="3"/>
      <c r="DCC188" s="3"/>
      <c r="DCD188" s="3"/>
      <c r="DCE188" s="3"/>
      <c r="DCF188" s="3"/>
      <c r="DCG188" s="3"/>
      <c r="DCH188" s="3"/>
      <c r="DCI188" s="3"/>
      <c r="DCJ188" s="3"/>
      <c r="DCK188" s="3"/>
      <c r="DCL188" s="3"/>
      <c r="DCM188" s="3"/>
      <c r="DCN188" s="3"/>
      <c r="DCO188" s="3"/>
      <c r="DCP188" s="3"/>
      <c r="DCQ188" s="3"/>
      <c r="DCR188" s="3"/>
      <c r="DCS188" s="3"/>
      <c r="DCT188" s="3"/>
      <c r="DCU188" s="3"/>
      <c r="DCV188" s="3"/>
      <c r="DCW188" s="3"/>
      <c r="DCX188" s="3"/>
      <c r="DCY188" s="3"/>
      <c r="DCZ188" s="3"/>
      <c r="DDA188" s="3"/>
      <c r="DDB188" s="3"/>
      <c r="DDC188" s="3"/>
      <c r="DDD188" s="3"/>
      <c r="DDE188" s="3"/>
      <c r="DDF188" s="3"/>
      <c r="DDG188" s="3"/>
      <c r="DDH188" s="3"/>
      <c r="DDI188" s="3"/>
      <c r="DDJ188" s="3"/>
      <c r="DDK188" s="3"/>
      <c r="DDL188" s="3"/>
      <c r="DDM188" s="3"/>
      <c r="DDN188" s="3"/>
      <c r="DDO188" s="3"/>
      <c r="DDP188" s="3"/>
      <c r="DDQ188" s="3"/>
      <c r="DDR188" s="3"/>
      <c r="DDS188" s="3"/>
      <c r="DDT188" s="3"/>
      <c r="DDU188" s="3"/>
      <c r="DDV188" s="3"/>
      <c r="DDW188" s="3"/>
      <c r="DDX188" s="3"/>
      <c r="DDY188" s="3"/>
      <c r="DDZ188" s="3"/>
      <c r="DEA188" s="3"/>
      <c r="DEB188" s="3"/>
      <c r="DEC188" s="3"/>
      <c r="DED188" s="3"/>
      <c r="DEE188" s="3"/>
      <c r="DEF188" s="3"/>
      <c r="DEG188" s="3"/>
      <c r="DEH188" s="3"/>
      <c r="DEI188" s="3"/>
      <c r="DEJ188" s="3"/>
      <c r="DEK188" s="3"/>
      <c r="DEL188" s="3"/>
      <c r="DEM188" s="3"/>
      <c r="DEN188" s="3"/>
      <c r="DEO188" s="3"/>
      <c r="DEP188" s="3"/>
      <c r="DEQ188" s="3"/>
      <c r="DER188" s="3"/>
      <c r="DES188" s="3"/>
      <c r="DET188" s="3"/>
      <c r="DEU188" s="3"/>
      <c r="DEV188" s="3"/>
      <c r="DEW188" s="3"/>
      <c r="DEX188" s="3"/>
      <c r="DEY188" s="3"/>
      <c r="DEZ188" s="3"/>
      <c r="DFA188" s="3"/>
      <c r="DFB188" s="3"/>
      <c r="DFC188" s="3"/>
      <c r="DFD188" s="3"/>
      <c r="DFE188" s="3"/>
      <c r="DFF188" s="3"/>
      <c r="DFG188" s="3"/>
      <c r="DFH188" s="3"/>
      <c r="DFI188" s="3"/>
      <c r="DFJ188" s="3"/>
      <c r="DFK188" s="3"/>
      <c r="DFL188" s="3"/>
      <c r="DFM188" s="3"/>
      <c r="DFN188" s="3"/>
      <c r="DFO188" s="3"/>
      <c r="DFP188" s="3"/>
      <c r="DFQ188" s="3"/>
      <c r="DFR188" s="3"/>
      <c r="DFS188" s="3"/>
      <c r="DFT188" s="3"/>
      <c r="DFU188" s="3"/>
      <c r="DFV188" s="3"/>
      <c r="DFW188" s="3"/>
      <c r="DFX188" s="3"/>
      <c r="DFY188" s="3"/>
      <c r="DFZ188" s="3"/>
      <c r="DGA188" s="3"/>
      <c r="DGB188" s="3"/>
      <c r="DGC188" s="3"/>
      <c r="DGD188" s="3"/>
      <c r="DGE188" s="3"/>
      <c r="DGF188" s="3"/>
      <c r="DGG188" s="3"/>
      <c r="DGH188" s="3"/>
      <c r="DGI188" s="3"/>
      <c r="DGJ188" s="3"/>
      <c r="DGK188" s="3"/>
      <c r="DGL188" s="3"/>
      <c r="DGM188" s="3"/>
      <c r="DGN188" s="3"/>
      <c r="DGO188" s="3"/>
      <c r="DGP188" s="3"/>
      <c r="DGQ188" s="3"/>
      <c r="DGR188" s="3"/>
      <c r="DGS188" s="3"/>
      <c r="DGT188" s="3"/>
      <c r="DGU188" s="3"/>
      <c r="DGV188" s="3"/>
      <c r="DGW188" s="3"/>
      <c r="DGX188" s="3"/>
      <c r="DGY188" s="3"/>
      <c r="DGZ188" s="3"/>
      <c r="DHA188" s="3"/>
      <c r="DHB188" s="3"/>
      <c r="DHC188" s="3"/>
      <c r="DHD188" s="3"/>
      <c r="DHE188" s="3"/>
      <c r="DHF188" s="3"/>
      <c r="DHG188" s="3"/>
      <c r="DHH188" s="3"/>
      <c r="DHI188" s="3"/>
      <c r="DHJ188" s="3"/>
      <c r="DHK188" s="3"/>
      <c r="DHL188" s="3"/>
      <c r="DHM188" s="3"/>
      <c r="DHN188" s="3"/>
      <c r="DHO188" s="3"/>
      <c r="DHP188" s="3"/>
      <c r="DHQ188" s="3"/>
      <c r="DHR188" s="3"/>
      <c r="DHS188" s="3"/>
      <c r="DHT188" s="3"/>
      <c r="DHU188" s="3"/>
      <c r="DHV188" s="3"/>
      <c r="DHW188" s="3"/>
      <c r="DHX188" s="3"/>
      <c r="DHY188" s="3"/>
      <c r="DHZ188" s="3"/>
      <c r="DIA188" s="3"/>
      <c r="DIB188" s="3"/>
      <c r="DIC188" s="3"/>
      <c r="DID188" s="3"/>
      <c r="DIE188" s="3"/>
      <c r="DIF188" s="3"/>
      <c r="DIG188" s="3"/>
      <c r="DIH188" s="3"/>
      <c r="DII188" s="3"/>
      <c r="DIJ188" s="3"/>
      <c r="DIK188" s="3"/>
      <c r="DIL188" s="3"/>
      <c r="DIM188" s="3"/>
      <c r="DIN188" s="3"/>
      <c r="DIO188" s="3"/>
      <c r="DIP188" s="3"/>
      <c r="DIQ188" s="3"/>
      <c r="DIR188" s="3"/>
      <c r="DIS188" s="3"/>
      <c r="DIT188" s="3"/>
      <c r="DIU188" s="3"/>
      <c r="DIV188" s="3"/>
      <c r="DIW188" s="3"/>
      <c r="DIX188" s="3"/>
      <c r="DIY188" s="3"/>
      <c r="DIZ188" s="3"/>
      <c r="DJA188" s="3"/>
      <c r="DJB188" s="3"/>
      <c r="DJC188" s="3"/>
      <c r="DJD188" s="3"/>
      <c r="DJE188" s="3"/>
      <c r="DJF188" s="3"/>
      <c r="DJG188" s="3"/>
      <c r="DJH188" s="3"/>
      <c r="DJI188" s="3"/>
      <c r="DJJ188" s="3"/>
      <c r="DJK188" s="3"/>
      <c r="DJL188" s="3"/>
      <c r="DJM188" s="3"/>
      <c r="DJN188" s="3"/>
      <c r="DJO188" s="3"/>
      <c r="DJP188" s="3"/>
      <c r="DJQ188" s="3"/>
      <c r="DJR188" s="3"/>
      <c r="DJS188" s="3"/>
      <c r="DJT188" s="3"/>
      <c r="DJU188" s="3"/>
      <c r="DJV188" s="3"/>
      <c r="DJW188" s="3"/>
      <c r="DJX188" s="3"/>
      <c r="DJY188" s="3"/>
      <c r="DJZ188" s="3"/>
      <c r="DKA188" s="3"/>
      <c r="DKB188" s="3"/>
      <c r="DKC188" s="3"/>
      <c r="DKD188" s="3"/>
      <c r="DKE188" s="3"/>
      <c r="DKF188" s="3"/>
      <c r="DKG188" s="3"/>
      <c r="DKH188" s="3"/>
      <c r="DKI188" s="3"/>
      <c r="DKJ188" s="3"/>
      <c r="DKK188" s="3"/>
      <c r="DKL188" s="3"/>
      <c r="DKM188" s="3"/>
      <c r="DKN188" s="3"/>
      <c r="DKO188" s="3"/>
      <c r="DKP188" s="3"/>
      <c r="DKQ188" s="3"/>
      <c r="DKR188" s="3"/>
      <c r="DKS188" s="3"/>
      <c r="DKT188" s="3"/>
      <c r="DKU188" s="3"/>
      <c r="DKV188" s="3"/>
      <c r="DKW188" s="3"/>
      <c r="DKX188" s="3"/>
      <c r="DKY188" s="3"/>
      <c r="DKZ188" s="3"/>
      <c r="DLA188" s="3"/>
      <c r="DLB188" s="3"/>
      <c r="DLC188" s="3"/>
      <c r="DLD188" s="3"/>
      <c r="DLE188" s="3"/>
      <c r="DLF188" s="3"/>
      <c r="DLG188" s="3"/>
      <c r="DLH188" s="3"/>
      <c r="DLI188" s="3"/>
      <c r="DLJ188" s="3"/>
      <c r="DLK188" s="3"/>
      <c r="DLL188" s="3"/>
      <c r="DLM188" s="3"/>
      <c r="DLN188" s="3"/>
      <c r="DLO188" s="3"/>
      <c r="DLP188" s="3"/>
      <c r="DLQ188" s="3"/>
      <c r="DLR188" s="3"/>
      <c r="DLS188" s="3"/>
      <c r="DLT188" s="3"/>
      <c r="DLU188" s="3"/>
      <c r="DLV188" s="3"/>
      <c r="DLW188" s="3"/>
      <c r="DLX188" s="3"/>
      <c r="DLY188" s="3"/>
      <c r="DLZ188" s="3"/>
      <c r="DMA188" s="3"/>
      <c r="DMB188" s="3"/>
      <c r="DMC188" s="3"/>
      <c r="DMD188" s="3"/>
      <c r="DME188" s="3"/>
      <c r="DMF188" s="3"/>
      <c r="DMG188" s="3"/>
      <c r="DMH188" s="3"/>
      <c r="DMI188" s="3"/>
      <c r="DMJ188" s="3"/>
      <c r="DMK188" s="3"/>
      <c r="DML188" s="3"/>
      <c r="DMM188" s="3"/>
      <c r="DMN188" s="3"/>
      <c r="DMO188" s="3"/>
      <c r="DMP188" s="3"/>
      <c r="DMQ188" s="3"/>
      <c r="DMR188" s="3"/>
      <c r="DMS188" s="3"/>
      <c r="DMT188" s="3"/>
      <c r="DMU188" s="3"/>
      <c r="DMV188" s="3"/>
      <c r="DMW188" s="3"/>
      <c r="DMX188" s="3"/>
      <c r="DMY188" s="3"/>
      <c r="DMZ188" s="3"/>
      <c r="DNA188" s="3"/>
      <c r="DNB188" s="3"/>
      <c r="DNC188" s="3"/>
      <c r="DND188" s="3"/>
      <c r="DNE188" s="3"/>
      <c r="DNF188" s="3"/>
      <c r="DNG188" s="3"/>
      <c r="DNH188" s="3"/>
      <c r="DNI188" s="3"/>
      <c r="DNJ188" s="3"/>
      <c r="DNK188" s="3"/>
      <c r="DNL188" s="3"/>
      <c r="DNM188" s="3"/>
      <c r="DNN188" s="3"/>
      <c r="DNO188" s="3"/>
      <c r="DNP188" s="3"/>
      <c r="DNQ188" s="3"/>
      <c r="DNR188" s="3"/>
      <c r="DNS188" s="3"/>
      <c r="DNT188" s="3"/>
      <c r="DNU188" s="3"/>
      <c r="DNV188" s="3"/>
      <c r="DNW188" s="3"/>
      <c r="DNX188" s="3"/>
      <c r="DNY188" s="3"/>
      <c r="DNZ188" s="3"/>
      <c r="DOA188" s="3"/>
      <c r="DOB188" s="3"/>
      <c r="DOC188" s="3"/>
      <c r="DOD188" s="3"/>
      <c r="DOE188" s="3"/>
      <c r="DOF188" s="3"/>
      <c r="DOG188" s="3"/>
      <c r="DOH188" s="3"/>
      <c r="DOI188" s="3"/>
      <c r="DOJ188" s="3"/>
      <c r="DOK188" s="3"/>
      <c r="DOL188" s="3"/>
      <c r="DOM188" s="3"/>
      <c r="DON188" s="3"/>
      <c r="DOO188" s="3"/>
      <c r="DOP188" s="3"/>
      <c r="DOQ188" s="3"/>
      <c r="DOR188" s="3"/>
      <c r="DOS188" s="3"/>
      <c r="DOT188" s="3"/>
      <c r="DOU188" s="3"/>
      <c r="DOV188" s="3"/>
      <c r="DOW188" s="3"/>
      <c r="DOX188" s="3"/>
      <c r="DOY188" s="3"/>
      <c r="DOZ188" s="3"/>
      <c r="DPA188" s="3"/>
      <c r="DPB188" s="3"/>
      <c r="DPC188" s="3"/>
      <c r="DPD188" s="3"/>
      <c r="DPE188" s="3"/>
      <c r="DPF188" s="3"/>
      <c r="DPG188" s="3"/>
      <c r="DPH188" s="3"/>
      <c r="DPI188" s="3"/>
      <c r="DPJ188" s="3"/>
      <c r="DPK188" s="3"/>
      <c r="DPL188" s="3"/>
      <c r="DPM188" s="3"/>
      <c r="DPN188" s="3"/>
      <c r="DPO188" s="3"/>
      <c r="DPP188" s="3"/>
      <c r="DPQ188" s="3"/>
      <c r="DPR188" s="3"/>
      <c r="DPS188" s="3"/>
      <c r="DPT188" s="3"/>
      <c r="DPU188" s="3"/>
      <c r="DPV188" s="3"/>
      <c r="DPW188" s="3"/>
      <c r="DPX188" s="3"/>
      <c r="DPY188" s="3"/>
      <c r="DPZ188" s="3"/>
      <c r="DQA188" s="3"/>
      <c r="DQB188" s="3"/>
      <c r="DQC188" s="3"/>
      <c r="DQD188" s="3"/>
      <c r="DQE188" s="3"/>
      <c r="DQF188" s="3"/>
      <c r="DQG188" s="3"/>
      <c r="DQH188" s="3"/>
      <c r="DQI188" s="3"/>
      <c r="DQJ188" s="3"/>
      <c r="DQK188" s="3"/>
      <c r="DQL188" s="3"/>
      <c r="DQM188" s="3"/>
      <c r="DQN188" s="3"/>
      <c r="DQO188" s="3"/>
      <c r="DQP188" s="3"/>
      <c r="DQQ188" s="3"/>
      <c r="DQR188" s="3"/>
      <c r="DQS188" s="3"/>
      <c r="DQT188" s="3"/>
      <c r="DQU188" s="3"/>
      <c r="DQV188" s="3"/>
      <c r="DQW188" s="3"/>
      <c r="DQX188" s="3"/>
      <c r="DQY188" s="3"/>
      <c r="DQZ188" s="3"/>
      <c r="DRA188" s="3"/>
      <c r="DRB188" s="3"/>
      <c r="DRC188" s="3"/>
      <c r="DRD188" s="3"/>
      <c r="DRE188" s="3"/>
      <c r="DRF188" s="3"/>
      <c r="DRG188" s="3"/>
      <c r="DRH188" s="3"/>
      <c r="DRI188" s="3"/>
      <c r="DRJ188" s="3"/>
      <c r="DRK188" s="3"/>
      <c r="DRL188" s="3"/>
      <c r="DRM188" s="3"/>
      <c r="DRN188" s="3"/>
      <c r="DRO188" s="3"/>
      <c r="DRP188" s="3"/>
      <c r="DRQ188" s="3"/>
      <c r="DRR188" s="3"/>
      <c r="DRS188" s="3"/>
      <c r="DRT188" s="3"/>
      <c r="DRU188" s="3"/>
      <c r="DRV188" s="3"/>
      <c r="DRW188" s="3"/>
      <c r="DRX188" s="3"/>
      <c r="DRY188" s="3"/>
      <c r="DRZ188" s="3"/>
      <c r="DSA188" s="3"/>
      <c r="DSB188" s="3"/>
      <c r="DSC188" s="3"/>
      <c r="DSD188" s="3"/>
      <c r="DSE188" s="3"/>
      <c r="DSF188" s="3"/>
      <c r="DSG188" s="3"/>
      <c r="DSH188" s="3"/>
      <c r="DSI188" s="3"/>
      <c r="DSJ188" s="3"/>
      <c r="DSK188" s="3"/>
      <c r="DSL188" s="3"/>
      <c r="DSM188" s="3"/>
      <c r="DSN188" s="3"/>
      <c r="DSO188" s="3"/>
      <c r="DSP188" s="3"/>
      <c r="DSQ188" s="3"/>
      <c r="DSR188" s="3"/>
      <c r="DSS188" s="3"/>
      <c r="DST188" s="3"/>
      <c r="DSU188" s="3"/>
      <c r="DSV188" s="3"/>
      <c r="DSW188" s="3"/>
      <c r="DSX188" s="3"/>
      <c r="DSY188" s="3"/>
      <c r="DSZ188" s="3"/>
      <c r="DTA188" s="3"/>
      <c r="DTB188" s="3"/>
      <c r="DTC188" s="3"/>
      <c r="DTD188" s="3"/>
      <c r="DTE188" s="3"/>
      <c r="DTF188" s="3"/>
      <c r="DTG188" s="3"/>
      <c r="DTH188" s="3"/>
      <c r="DTI188" s="3"/>
      <c r="DTJ188" s="3"/>
      <c r="DTK188" s="3"/>
      <c r="DTL188" s="3"/>
      <c r="DTM188" s="3"/>
      <c r="DTN188" s="3"/>
      <c r="DTO188" s="3"/>
      <c r="DTP188" s="3"/>
      <c r="DTQ188" s="3"/>
      <c r="DTR188" s="3"/>
      <c r="DTS188" s="3"/>
      <c r="DTT188" s="3"/>
      <c r="DTU188" s="3"/>
      <c r="DTV188" s="3"/>
      <c r="DTW188" s="3"/>
      <c r="DTX188" s="3"/>
      <c r="DTY188" s="3"/>
      <c r="DTZ188" s="3"/>
      <c r="DUA188" s="3"/>
      <c r="DUB188" s="3"/>
      <c r="DUC188" s="3"/>
      <c r="DUD188" s="3"/>
      <c r="DUE188" s="3"/>
      <c r="DUF188" s="3"/>
      <c r="DUG188" s="3"/>
      <c r="DUH188" s="3"/>
      <c r="DUI188" s="3"/>
      <c r="DUJ188" s="3"/>
      <c r="DUK188" s="3"/>
      <c r="DUL188" s="3"/>
      <c r="DUM188" s="3"/>
      <c r="DUN188" s="3"/>
      <c r="DUO188" s="3"/>
      <c r="DUP188" s="3"/>
      <c r="DUQ188" s="3"/>
      <c r="DUR188" s="3"/>
      <c r="DUS188" s="3"/>
      <c r="DUT188" s="3"/>
      <c r="DUU188" s="3"/>
      <c r="DUV188" s="3"/>
      <c r="DUW188" s="3"/>
      <c r="DUX188" s="3"/>
      <c r="DUY188" s="3"/>
      <c r="DUZ188" s="3"/>
      <c r="DVA188" s="3"/>
      <c r="DVB188" s="3"/>
      <c r="DVC188" s="3"/>
      <c r="DVD188" s="3"/>
      <c r="DVE188" s="3"/>
      <c r="DVF188" s="3"/>
      <c r="DVG188" s="3"/>
      <c r="DVH188" s="3"/>
      <c r="DVI188" s="3"/>
      <c r="DVJ188" s="3"/>
      <c r="DVK188" s="3"/>
      <c r="DVL188" s="3"/>
      <c r="DVM188" s="3"/>
      <c r="DVN188" s="3"/>
      <c r="DVO188" s="3"/>
      <c r="DVP188" s="3"/>
      <c r="DVQ188" s="3"/>
      <c r="DVR188" s="3"/>
      <c r="DVS188" s="3"/>
      <c r="DVT188" s="3"/>
      <c r="DVU188" s="3"/>
      <c r="DVV188" s="3"/>
      <c r="DVW188" s="3"/>
      <c r="DVX188" s="3"/>
      <c r="DVY188" s="3"/>
      <c r="DVZ188" s="3"/>
      <c r="DWA188" s="3"/>
      <c r="DWB188" s="3"/>
      <c r="DWC188" s="3"/>
      <c r="DWD188" s="3"/>
      <c r="DWE188" s="3"/>
      <c r="DWF188" s="3"/>
      <c r="DWG188" s="3"/>
      <c r="DWH188" s="3"/>
      <c r="DWI188" s="3"/>
      <c r="DWJ188" s="3"/>
      <c r="DWK188" s="3"/>
      <c r="DWL188" s="3"/>
      <c r="DWM188" s="3"/>
      <c r="DWN188" s="3"/>
      <c r="DWO188" s="3"/>
      <c r="DWP188" s="3"/>
      <c r="DWQ188" s="3"/>
      <c r="DWR188" s="3"/>
      <c r="DWS188" s="3"/>
      <c r="DWT188" s="3"/>
      <c r="DWU188" s="3"/>
      <c r="DWV188" s="3"/>
      <c r="DWW188" s="3"/>
      <c r="DWX188" s="3"/>
      <c r="DWY188" s="3"/>
      <c r="DWZ188" s="3"/>
      <c r="DXA188" s="3"/>
      <c r="DXB188" s="3"/>
      <c r="DXC188" s="3"/>
      <c r="DXD188" s="3"/>
      <c r="DXE188" s="3"/>
      <c r="DXF188" s="3"/>
      <c r="DXG188" s="3"/>
      <c r="DXH188" s="3"/>
      <c r="DXI188" s="3"/>
      <c r="DXJ188" s="3"/>
      <c r="DXK188" s="3"/>
      <c r="DXL188" s="3"/>
      <c r="DXM188" s="3"/>
      <c r="DXN188" s="3"/>
      <c r="DXO188" s="3"/>
      <c r="DXP188" s="3"/>
      <c r="DXQ188" s="3"/>
      <c r="DXR188" s="3"/>
      <c r="DXS188" s="3"/>
      <c r="DXT188" s="3"/>
      <c r="DXU188" s="3"/>
      <c r="DXV188" s="3"/>
      <c r="DXW188" s="3"/>
      <c r="DXX188" s="3"/>
      <c r="DXY188" s="3"/>
      <c r="DXZ188" s="3"/>
      <c r="DYA188" s="3"/>
      <c r="DYB188" s="3"/>
      <c r="DYC188" s="3"/>
      <c r="DYD188" s="3"/>
      <c r="DYE188" s="3"/>
      <c r="DYF188" s="3"/>
      <c r="DYG188" s="3"/>
      <c r="DYH188" s="3"/>
      <c r="DYI188" s="3"/>
      <c r="DYJ188" s="3"/>
      <c r="DYK188" s="3"/>
      <c r="DYL188" s="3"/>
      <c r="DYM188" s="3"/>
      <c r="DYN188" s="3"/>
      <c r="DYO188" s="3"/>
      <c r="DYP188" s="3"/>
      <c r="DYQ188" s="3"/>
      <c r="DYR188" s="3"/>
      <c r="DYS188" s="3"/>
      <c r="DYT188" s="3"/>
      <c r="DYU188" s="3"/>
      <c r="DYV188" s="3"/>
      <c r="DYW188" s="3"/>
      <c r="DYX188" s="3"/>
      <c r="DYY188" s="3"/>
      <c r="DYZ188" s="3"/>
      <c r="DZA188" s="3"/>
      <c r="DZB188" s="3"/>
      <c r="DZC188" s="3"/>
      <c r="DZD188" s="3"/>
      <c r="DZE188" s="3"/>
      <c r="DZF188" s="3"/>
      <c r="DZG188" s="3"/>
      <c r="DZH188" s="3"/>
      <c r="DZI188" s="3"/>
      <c r="DZJ188" s="3"/>
      <c r="DZK188" s="3"/>
      <c r="DZL188" s="3"/>
      <c r="DZM188" s="3"/>
      <c r="DZN188" s="3"/>
      <c r="DZO188" s="3"/>
      <c r="DZP188" s="3"/>
      <c r="DZQ188" s="3"/>
      <c r="DZR188" s="3"/>
      <c r="DZS188" s="3"/>
      <c r="DZT188" s="3"/>
      <c r="DZU188" s="3"/>
      <c r="DZV188" s="3"/>
      <c r="DZW188" s="3"/>
      <c r="DZX188" s="3"/>
      <c r="DZY188" s="3"/>
      <c r="DZZ188" s="3"/>
      <c r="EAA188" s="3"/>
      <c r="EAB188" s="3"/>
      <c r="EAC188" s="3"/>
      <c r="EAD188" s="3"/>
      <c r="EAE188" s="3"/>
      <c r="EAF188" s="3"/>
      <c r="EAG188" s="3"/>
      <c r="EAH188" s="3"/>
      <c r="EAI188" s="3"/>
      <c r="EAJ188" s="3"/>
      <c r="EAK188" s="3"/>
      <c r="EAL188" s="3"/>
      <c r="EAM188" s="3"/>
      <c r="EAN188" s="3"/>
      <c r="EAO188" s="3"/>
      <c r="EAP188" s="3"/>
      <c r="EAQ188" s="3"/>
      <c r="EAR188" s="3"/>
      <c r="EAS188" s="3"/>
      <c r="EAT188" s="3"/>
      <c r="EAU188" s="3"/>
      <c r="EAV188" s="3"/>
      <c r="EAW188" s="3"/>
      <c r="EAX188" s="3"/>
      <c r="EAY188" s="3"/>
      <c r="EAZ188" s="3"/>
      <c r="EBA188" s="3"/>
      <c r="EBB188" s="3"/>
      <c r="EBC188" s="3"/>
      <c r="EBD188" s="3"/>
      <c r="EBE188" s="3"/>
      <c r="EBF188" s="3"/>
      <c r="EBG188" s="3"/>
      <c r="EBH188" s="3"/>
      <c r="EBI188" s="3"/>
      <c r="EBJ188" s="3"/>
      <c r="EBK188" s="3"/>
      <c r="EBL188" s="3"/>
      <c r="EBM188" s="3"/>
      <c r="EBN188" s="3"/>
      <c r="EBO188" s="3"/>
      <c r="EBP188" s="3"/>
      <c r="EBQ188" s="3"/>
      <c r="EBR188" s="3"/>
      <c r="EBS188" s="3"/>
      <c r="EBT188" s="3"/>
      <c r="EBU188" s="3"/>
      <c r="EBV188" s="3"/>
      <c r="EBW188" s="3"/>
      <c r="EBX188" s="3"/>
      <c r="EBY188" s="3"/>
      <c r="EBZ188" s="3"/>
      <c r="ECA188" s="3"/>
      <c r="ECB188" s="3"/>
      <c r="ECC188" s="3"/>
      <c r="ECD188" s="3"/>
      <c r="ECE188" s="3"/>
      <c r="ECF188" s="3"/>
      <c r="ECG188" s="3"/>
      <c r="ECH188" s="3"/>
      <c r="ECI188" s="3"/>
      <c r="ECJ188" s="3"/>
      <c r="ECK188" s="3"/>
      <c r="ECL188" s="3"/>
      <c r="ECM188" s="3"/>
      <c r="ECN188" s="3"/>
      <c r="ECO188" s="3"/>
      <c r="ECP188" s="3"/>
      <c r="ECQ188" s="3"/>
      <c r="ECR188" s="3"/>
      <c r="ECS188" s="3"/>
      <c r="ECT188" s="3"/>
      <c r="ECU188" s="3"/>
      <c r="ECV188" s="3"/>
      <c r="ECW188" s="3"/>
      <c r="ECX188" s="3"/>
      <c r="ECY188" s="3"/>
      <c r="ECZ188" s="3"/>
      <c r="EDA188" s="3"/>
      <c r="EDB188" s="3"/>
      <c r="EDC188" s="3"/>
      <c r="EDD188" s="3"/>
      <c r="EDE188" s="3"/>
      <c r="EDF188" s="3"/>
      <c r="EDG188" s="3"/>
      <c r="EDH188" s="3"/>
      <c r="EDI188" s="3"/>
      <c r="EDJ188" s="3"/>
      <c r="EDK188" s="3"/>
      <c r="EDL188" s="3"/>
      <c r="EDM188" s="3"/>
      <c r="EDN188" s="3"/>
      <c r="EDO188" s="3"/>
      <c r="EDP188" s="3"/>
      <c r="EDQ188" s="3"/>
      <c r="EDR188" s="3"/>
      <c r="EDS188" s="3"/>
      <c r="EDT188" s="3"/>
      <c r="EDU188" s="3"/>
      <c r="EDV188" s="3"/>
      <c r="EDW188" s="3"/>
      <c r="EDX188" s="3"/>
      <c r="EDY188" s="3"/>
      <c r="EDZ188" s="3"/>
      <c r="EEA188" s="3"/>
      <c r="EEB188" s="3"/>
      <c r="EEC188" s="3"/>
      <c r="EED188" s="3"/>
      <c r="EEE188" s="3"/>
      <c r="EEF188" s="3"/>
      <c r="EEG188" s="3"/>
      <c r="EEH188" s="3"/>
      <c r="EEI188" s="3"/>
      <c r="EEJ188" s="3"/>
      <c r="EEK188" s="3"/>
      <c r="EEL188" s="3"/>
      <c r="EEM188" s="3"/>
      <c r="EEN188" s="3"/>
      <c r="EEO188" s="3"/>
      <c r="EEP188" s="3"/>
      <c r="EEQ188" s="3"/>
      <c r="EER188" s="3"/>
      <c r="EES188" s="3"/>
      <c r="EET188" s="3"/>
      <c r="EEU188" s="3"/>
      <c r="EEV188" s="3"/>
      <c r="EEW188" s="3"/>
      <c r="EEX188" s="3"/>
      <c r="EEY188" s="3"/>
      <c r="EEZ188" s="3"/>
      <c r="EFA188" s="3"/>
      <c r="EFB188" s="3"/>
      <c r="EFC188" s="3"/>
      <c r="EFD188" s="3"/>
      <c r="EFE188" s="3"/>
      <c r="EFF188" s="3"/>
      <c r="EFG188" s="3"/>
      <c r="EFH188" s="3"/>
      <c r="EFI188" s="3"/>
      <c r="EFJ188" s="3"/>
      <c r="EFK188" s="3"/>
      <c r="EFL188" s="3"/>
      <c r="EFM188" s="3"/>
      <c r="EFN188" s="3"/>
      <c r="EFO188" s="3"/>
      <c r="EFP188" s="3"/>
      <c r="EFQ188" s="3"/>
      <c r="EFR188" s="3"/>
      <c r="EFS188" s="3"/>
      <c r="EFT188" s="3"/>
      <c r="EFU188" s="3"/>
      <c r="EFV188" s="3"/>
      <c r="EFW188" s="3"/>
      <c r="EFX188" s="3"/>
      <c r="EFY188" s="3"/>
      <c r="EFZ188" s="3"/>
      <c r="EGA188" s="3"/>
      <c r="EGB188" s="3"/>
      <c r="EGC188" s="3"/>
      <c r="EGD188" s="3"/>
      <c r="EGE188" s="3"/>
      <c r="EGF188" s="3"/>
      <c r="EGG188" s="3"/>
      <c r="EGH188" s="3"/>
      <c r="EGI188" s="3"/>
      <c r="EGJ188" s="3"/>
      <c r="EGK188" s="3"/>
      <c r="EGL188" s="3"/>
      <c r="EGM188" s="3"/>
      <c r="EGN188" s="3"/>
      <c r="EGO188" s="3"/>
      <c r="EGP188" s="3"/>
      <c r="EGQ188" s="3"/>
      <c r="EGR188" s="3"/>
      <c r="EGS188" s="3"/>
      <c r="EGT188" s="3"/>
      <c r="EGU188" s="3"/>
      <c r="EGV188" s="3"/>
      <c r="EGW188" s="3"/>
      <c r="EGX188" s="3"/>
      <c r="EGY188" s="3"/>
      <c r="EGZ188" s="3"/>
      <c r="EHA188" s="3"/>
      <c r="EHB188" s="3"/>
      <c r="EHC188" s="3"/>
      <c r="EHD188" s="3"/>
      <c r="EHE188" s="3"/>
      <c r="EHF188" s="3"/>
      <c r="EHG188" s="3"/>
      <c r="EHH188" s="3"/>
      <c r="EHI188" s="3"/>
      <c r="EHJ188" s="3"/>
      <c r="EHK188" s="3"/>
      <c r="EHL188" s="3"/>
      <c r="EHM188" s="3"/>
      <c r="EHN188" s="3"/>
      <c r="EHO188" s="3"/>
      <c r="EHP188" s="3"/>
      <c r="EHQ188" s="3"/>
      <c r="EHR188" s="3"/>
      <c r="EHS188" s="3"/>
      <c r="EHT188" s="3"/>
      <c r="EHU188" s="3"/>
      <c r="EHV188" s="3"/>
      <c r="EHW188" s="3"/>
      <c r="EHX188" s="3"/>
      <c r="EHY188" s="3"/>
      <c r="EHZ188" s="3"/>
      <c r="EIA188" s="3"/>
      <c r="EIB188" s="3"/>
      <c r="EIC188" s="3"/>
      <c r="EID188" s="3"/>
      <c r="EIE188" s="3"/>
      <c r="EIF188" s="3"/>
      <c r="EIG188" s="3"/>
      <c r="EIH188" s="3"/>
      <c r="EII188" s="3"/>
      <c r="EIJ188" s="3"/>
      <c r="EIK188" s="3"/>
      <c r="EIL188" s="3"/>
      <c r="EIM188" s="3"/>
      <c r="EIN188" s="3"/>
      <c r="EIO188" s="3"/>
      <c r="EIP188" s="3"/>
      <c r="EIQ188" s="3"/>
      <c r="EIR188" s="3"/>
      <c r="EIS188" s="3"/>
      <c r="EIT188" s="3"/>
      <c r="EIU188" s="3"/>
      <c r="EIV188" s="3"/>
      <c r="EIW188" s="3"/>
      <c r="EIX188" s="3"/>
      <c r="EIY188" s="3"/>
      <c r="EIZ188" s="3"/>
      <c r="EJA188" s="3"/>
      <c r="EJB188" s="3"/>
      <c r="EJC188" s="3"/>
      <c r="EJD188" s="3"/>
      <c r="EJE188" s="3"/>
      <c r="EJF188" s="3"/>
      <c r="EJG188" s="3"/>
      <c r="EJH188" s="3"/>
      <c r="EJI188" s="3"/>
      <c r="EJJ188" s="3"/>
      <c r="EJK188" s="3"/>
      <c r="EJL188" s="3"/>
      <c r="EJM188" s="3"/>
      <c r="EJN188" s="3"/>
      <c r="EJO188" s="3"/>
      <c r="EJP188" s="3"/>
      <c r="EJQ188" s="3"/>
      <c r="EJR188" s="3"/>
      <c r="EJS188" s="3"/>
      <c r="EJT188" s="3"/>
      <c r="EJU188" s="3"/>
      <c r="EJV188" s="3"/>
      <c r="EJW188" s="3"/>
      <c r="EJX188" s="3"/>
      <c r="EJY188" s="3"/>
      <c r="EJZ188" s="3"/>
      <c r="EKA188" s="3"/>
      <c r="EKB188" s="3"/>
      <c r="EKC188" s="3"/>
      <c r="EKD188" s="3"/>
      <c r="EKE188" s="3"/>
      <c r="EKF188" s="3"/>
      <c r="EKG188" s="3"/>
      <c r="EKH188" s="3"/>
      <c r="EKI188" s="3"/>
      <c r="EKJ188" s="3"/>
      <c r="EKK188" s="3"/>
      <c r="EKL188" s="3"/>
      <c r="EKM188" s="3"/>
      <c r="EKN188" s="3"/>
      <c r="EKO188" s="3"/>
      <c r="EKP188" s="3"/>
      <c r="EKQ188" s="3"/>
      <c r="EKR188" s="3"/>
      <c r="EKS188" s="3"/>
      <c r="EKT188" s="3"/>
      <c r="EKU188" s="3"/>
      <c r="EKV188" s="3"/>
      <c r="EKW188" s="3"/>
      <c r="EKX188" s="3"/>
      <c r="EKY188" s="3"/>
      <c r="EKZ188" s="3"/>
      <c r="ELA188" s="3"/>
      <c r="ELB188" s="3"/>
      <c r="ELC188" s="3"/>
      <c r="ELD188" s="3"/>
      <c r="ELE188" s="3"/>
      <c r="ELF188" s="3"/>
      <c r="ELG188" s="3"/>
      <c r="ELH188" s="3"/>
      <c r="ELI188" s="3"/>
      <c r="ELJ188" s="3"/>
      <c r="ELK188" s="3"/>
      <c r="ELL188" s="3"/>
      <c r="ELM188" s="3"/>
      <c r="ELN188" s="3"/>
      <c r="ELO188" s="3"/>
      <c r="ELP188" s="3"/>
      <c r="ELQ188" s="3"/>
      <c r="ELR188" s="3"/>
      <c r="ELS188" s="3"/>
      <c r="ELT188" s="3"/>
      <c r="ELU188" s="3"/>
      <c r="ELV188" s="3"/>
      <c r="ELW188" s="3"/>
      <c r="ELX188" s="3"/>
      <c r="ELY188" s="3"/>
      <c r="ELZ188" s="3"/>
      <c r="EMA188" s="3"/>
      <c r="EMB188" s="3"/>
      <c r="EMC188" s="3"/>
      <c r="EMD188" s="3"/>
      <c r="EME188" s="3"/>
      <c r="EMF188" s="3"/>
      <c r="EMG188" s="3"/>
      <c r="EMH188" s="3"/>
      <c r="EMI188" s="3"/>
      <c r="EMJ188" s="3"/>
      <c r="EMK188" s="3"/>
      <c r="EML188" s="3"/>
      <c r="EMM188" s="3"/>
      <c r="EMN188" s="3"/>
      <c r="EMO188" s="3"/>
      <c r="EMP188" s="3"/>
      <c r="EMQ188" s="3"/>
      <c r="EMR188" s="3"/>
      <c r="EMS188" s="3"/>
      <c r="EMT188" s="3"/>
      <c r="EMU188" s="3"/>
      <c r="EMV188" s="3"/>
      <c r="EMW188" s="3"/>
      <c r="EMX188" s="3"/>
      <c r="EMY188" s="3"/>
      <c r="EMZ188" s="3"/>
      <c r="ENA188" s="3"/>
      <c r="ENB188" s="3"/>
      <c r="ENC188" s="3"/>
      <c r="END188" s="3"/>
      <c r="ENE188" s="3"/>
      <c r="ENF188" s="3"/>
      <c r="ENG188" s="3"/>
      <c r="ENH188" s="3"/>
      <c r="ENI188" s="3"/>
      <c r="ENJ188" s="3"/>
      <c r="ENK188" s="3"/>
      <c r="ENL188" s="3"/>
      <c r="ENM188" s="3"/>
      <c r="ENN188" s="3"/>
      <c r="ENO188" s="3"/>
      <c r="ENP188" s="3"/>
      <c r="ENQ188" s="3"/>
      <c r="ENR188" s="3"/>
      <c r="ENS188" s="3"/>
      <c r="ENT188" s="3"/>
      <c r="ENU188" s="3"/>
      <c r="ENV188" s="3"/>
      <c r="ENW188" s="3"/>
      <c r="ENX188" s="3"/>
      <c r="ENY188" s="3"/>
      <c r="ENZ188" s="3"/>
      <c r="EOA188" s="3"/>
      <c r="EOB188" s="3"/>
      <c r="EOC188" s="3"/>
      <c r="EOD188" s="3"/>
      <c r="EOE188" s="3"/>
      <c r="EOF188" s="3"/>
      <c r="EOG188" s="3"/>
      <c r="EOH188" s="3"/>
      <c r="EOI188" s="3"/>
      <c r="EOJ188" s="3"/>
      <c r="EOK188" s="3"/>
      <c r="EOL188" s="3"/>
      <c r="EOM188" s="3"/>
      <c r="EON188" s="3"/>
      <c r="EOO188" s="3"/>
      <c r="EOP188" s="3"/>
      <c r="EOQ188" s="3"/>
      <c r="EOR188" s="3"/>
      <c r="EOS188" s="3"/>
      <c r="EOT188" s="3"/>
      <c r="EOU188" s="3"/>
      <c r="EOV188" s="3"/>
      <c r="EOW188" s="3"/>
      <c r="EOX188" s="3"/>
      <c r="EOY188" s="3"/>
      <c r="EOZ188" s="3"/>
      <c r="EPA188" s="3"/>
      <c r="EPB188" s="3"/>
      <c r="EPC188" s="3"/>
      <c r="EPD188" s="3"/>
      <c r="EPE188" s="3"/>
      <c r="EPF188" s="3"/>
      <c r="EPG188" s="3"/>
      <c r="EPH188" s="3"/>
      <c r="EPI188" s="3"/>
      <c r="EPJ188" s="3"/>
      <c r="EPK188" s="3"/>
      <c r="EPL188" s="3"/>
      <c r="EPM188" s="3"/>
      <c r="EPN188" s="3"/>
      <c r="EPO188" s="3"/>
      <c r="EPP188" s="3"/>
      <c r="EPQ188" s="3"/>
      <c r="EPR188" s="3"/>
      <c r="EPS188" s="3"/>
      <c r="EPT188" s="3"/>
      <c r="EPU188" s="3"/>
      <c r="EPV188" s="3"/>
      <c r="EPW188" s="3"/>
      <c r="EPX188" s="3"/>
      <c r="EPY188" s="3"/>
      <c r="EPZ188" s="3"/>
      <c r="EQA188" s="3"/>
      <c r="EQB188" s="3"/>
      <c r="EQC188" s="3"/>
      <c r="EQD188" s="3"/>
      <c r="EQE188" s="3"/>
      <c r="EQF188" s="3"/>
      <c r="EQG188" s="3"/>
      <c r="EQH188" s="3"/>
      <c r="EQI188" s="3"/>
      <c r="EQJ188" s="3"/>
      <c r="EQK188" s="3"/>
      <c r="EQL188" s="3"/>
      <c r="EQM188" s="3"/>
      <c r="EQN188" s="3"/>
      <c r="EQO188" s="3"/>
      <c r="EQP188" s="3"/>
      <c r="EQQ188" s="3"/>
      <c r="EQR188" s="3"/>
      <c r="EQS188" s="3"/>
      <c r="EQT188" s="3"/>
      <c r="EQU188" s="3"/>
      <c r="EQV188" s="3"/>
      <c r="EQW188" s="3"/>
      <c r="EQX188" s="3"/>
      <c r="EQY188" s="3"/>
      <c r="EQZ188" s="3"/>
      <c r="ERA188" s="3"/>
      <c r="ERB188" s="3"/>
      <c r="ERC188" s="3"/>
      <c r="ERD188" s="3"/>
      <c r="ERE188" s="3"/>
      <c r="ERF188" s="3"/>
      <c r="ERG188" s="3"/>
      <c r="ERH188" s="3"/>
      <c r="ERI188" s="3"/>
      <c r="ERJ188" s="3"/>
      <c r="ERK188" s="3"/>
      <c r="ERL188" s="3"/>
      <c r="ERM188" s="3"/>
      <c r="ERN188" s="3"/>
      <c r="ERO188" s="3"/>
      <c r="ERP188" s="3"/>
      <c r="ERQ188" s="3"/>
      <c r="ERR188" s="3"/>
      <c r="ERS188" s="3"/>
      <c r="ERT188" s="3"/>
      <c r="ERU188" s="3"/>
      <c r="ERV188" s="3"/>
      <c r="ERW188" s="3"/>
      <c r="ERX188" s="3"/>
      <c r="ERY188" s="3"/>
      <c r="ERZ188" s="3"/>
      <c r="ESA188" s="3"/>
      <c r="ESB188" s="3"/>
      <c r="ESC188" s="3"/>
      <c r="ESD188" s="3"/>
      <c r="ESE188" s="3"/>
      <c r="ESF188" s="3"/>
      <c r="ESG188" s="3"/>
      <c r="ESH188" s="3"/>
      <c r="ESI188" s="3"/>
      <c r="ESJ188" s="3"/>
      <c r="ESK188" s="3"/>
      <c r="ESL188" s="3"/>
      <c r="ESM188" s="3"/>
      <c r="ESN188" s="3"/>
      <c r="ESO188" s="3"/>
      <c r="ESP188" s="3"/>
      <c r="ESQ188" s="3"/>
      <c r="ESR188" s="3"/>
      <c r="ESS188" s="3"/>
      <c r="EST188" s="3"/>
      <c r="ESU188" s="3"/>
      <c r="ESV188" s="3"/>
      <c r="ESW188" s="3"/>
      <c r="ESX188" s="3"/>
      <c r="ESY188" s="3"/>
      <c r="ESZ188" s="3"/>
      <c r="ETA188" s="3"/>
      <c r="ETB188" s="3"/>
      <c r="ETC188" s="3"/>
      <c r="ETD188" s="3"/>
      <c r="ETE188" s="3"/>
      <c r="ETF188" s="3"/>
      <c r="ETG188" s="3"/>
      <c r="ETH188" s="3"/>
      <c r="ETI188" s="3"/>
      <c r="ETJ188" s="3"/>
      <c r="ETK188" s="3"/>
      <c r="ETL188" s="3"/>
      <c r="ETM188" s="3"/>
      <c r="ETN188" s="3"/>
      <c r="ETO188" s="3"/>
      <c r="ETP188" s="3"/>
      <c r="ETQ188" s="3"/>
      <c r="ETR188" s="3"/>
      <c r="ETS188" s="3"/>
      <c r="ETT188" s="3"/>
      <c r="ETU188" s="3"/>
      <c r="ETV188" s="3"/>
      <c r="ETW188" s="3"/>
      <c r="ETX188" s="3"/>
      <c r="ETY188" s="3"/>
      <c r="ETZ188" s="3"/>
      <c r="EUA188" s="3"/>
      <c r="EUB188" s="3"/>
      <c r="EUC188" s="3"/>
      <c r="EUD188" s="3"/>
      <c r="EUE188" s="3"/>
      <c r="EUF188" s="3"/>
      <c r="EUG188" s="3"/>
      <c r="EUH188" s="3"/>
      <c r="EUI188" s="3"/>
      <c r="EUJ188" s="3"/>
      <c r="EUK188" s="3"/>
      <c r="EUL188" s="3"/>
      <c r="EUM188" s="3"/>
      <c r="EUN188" s="3"/>
      <c r="EUO188" s="3"/>
      <c r="EUP188" s="3"/>
      <c r="EUQ188" s="3"/>
      <c r="EUR188" s="3"/>
      <c r="EUS188" s="3"/>
      <c r="EUT188" s="3"/>
      <c r="EUU188" s="3"/>
      <c r="EUV188" s="3"/>
      <c r="EUW188" s="3"/>
      <c r="EUX188" s="3"/>
      <c r="EUY188" s="3"/>
      <c r="EUZ188" s="3"/>
      <c r="EVA188" s="3"/>
      <c r="EVB188" s="3"/>
      <c r="EVC188" s="3"/>
      <c r="EVD188" s="3"/>
      <c r="EVE188" s="3"/>
      <c r="EVF188" s="3"/>
      <c r="EVG188" s="3"/>
      <c r="EVH188" s="3"/>
      <c r="EVI188" s="3"/>
      <c r="EVJ188" s="3"/>
      <c r="EVK188" s="3"/>
      <c r="EVL188" s="3"/>
      <c r="EVM188" s="3"/>
      <c r="EVN188" s="3"/>
      <c r="EVO188" s="3"/>
      <c r="EVP188" s="3"/>
      <c r="EVQ188" s="3"/>
      <c r="EVR188" s="3"/>
      <c r="EVS188" s="3"/>
      <c r="EVT188" s="3"/>
      <c r="EVU188" s="3"/>
      <c r="EVV188" s="3"/>
      <c r="EVW188" s="3"/>
      <c r="EVX188" s="3"/>
      <c r="EVY188" s="3"/>
      <c r="EVZ188" s="3"/>
      <c r="EWA188" s="3"/>
      <c r="EWB188" s="3"/>
      <c r="EWC188" s="3"/>
      <c r="EWD188" s="3"/>
      <c r="EWE188" s="3"/>
      <c r="EWF188" s="3"/>
      <c r="EWG188" s="3"/>
      <c r="EWH188" s="3"/>
      <c r="EWI188" s="3"/>
      <c r="EWJ188" s="3"/>
      <c r="EWK188" s="3"/>
      <c r="EWL188" s="3"/>
      <c r="EWM188" s="3"/>
      <c r="EWN188" s="3"/>
      <c r="EWO188" s="3"/>
      <c r="EWP188" s="3"/>
      <c r="EWQ188" s="3"/>
      <c r="EWR188" s="3"/>
      <c r="EWS188" s="3"/>
      <c r="EWT188" s="3"/>
      <c r="EWU188" s="3"/>
      <c r="EWV188" s="3"/>
      <c r="EWW188" s="3"/>
      <c r="EWX188" s="3"/>
      <c r="EWY188" s="3"/>
      <c r="EWZ188" s="3"/>
      <c r="EXA188" s="3"/>
      <c r="EXB188" s="3"/>
      <c r="EXC188" s="3"/>
      <c r="EXD188" s="3"/>
      <c r="EXE188" s="3"/>
      <c r="EXF188" s="3"/>
      <c r="EXG188" s="3"/>
      <c r="EXH188" s="3"/>
      <c r="EXI188" s="3"/>
      <c r="EXJ188" s="3"/>
      <c r="EXK188" s="3"/>
      <c r="EXL188" s="3"/>
      <c r="EXM188" s="3"/>
      <c r="EXN188" s="3"/>
      <c r="EXO188" s="3"/>
      <c r="EXP188" s="3"/>
      <c r="EXQ188" s="3"/>
      <c r="EXR188" s="3"/>
      <c r="EXS188" s="3"/>
      <c r="EXT188" s="3"/>
      <c r="EXU188" s="3"/>
      <c r="EXV188" s="3"/>
      <c r="EXW188" s="3"/>
      <c r="EXX188" s="3"/>
      <c r="EXY188" s="3"/>
      <c r="EXZ188" s="3"/>
      <c r="EYA188" s="3"/>
      <c r="EYB188" s="3"/>
      <c r="EYC188" s="3"/>
      <c r="EYD188" s="3"/>
      <c r="EYE188" s="3"/>
      <c r="EYF188" s="3"/>
      <c r="EYG188" s="3"/>
      <c r="EYH188" s="3"/>
      <c r="EYI188" s="3"/>
      <c r="EYJ188" s="3"/>
      <c r="EYK188" s="3"/>
      <c r="EYL188" s="3"/>
      <c r="EYM188" s="3"/>
      <c r="EYN188" s="3"/>
      <c r="EYO188" s="3"/>
      <c r="EYP188" s="3"/>
      <c r="EYQ188" s="3"/>
      <c r="EYR188" s="3"/>
      <c r="EYS188" s="3"/>
      <c r="EYT188" s="3"/>
      <c r="EYU188" s="3"/>
      <c r="EYV188" s="3"/>
      <c r="EYW188" s="3"/>
      <c r="EYX188" s="3"/>
      <c r="EYY188" s="3"/>
      <c r="EYZ188" s="3"/>
      <c r="EZA188" s="3"/>
      <c r="EZB188" s="3"/>
      <c r="EZC188" s="3"/>
      <c r="EZD188" s="3"/>
      <c r="EZE188" s="3"/>
      <c r="EZF188" s="3"/>
      <c r="EZG188" s="3"/>
      <c r="EZH188" s="3"/>
      <c r="EZI188" s="3"/>
      <c r="EZJ188" s="3"/>
      <c r="EZK188" s="3"/>
      <c r="EZL188" s="3"/>
      <c r="EZM188" s="3"/>
      <c r="EZN188" s="3"/>
      <c r="EZO188" s="3"/>
      <c r="EZP188" s="3"/>
      <c r="EZQ188" s="3"/>
      <c r="EZR188" s="3"/>
      <c r="EZS188" s="3"/>
      <c r="EZT188" s="3"/>
      <c r="EZU188" s="3"/>
      <c r="EZV188" s="3"/>
      <c r="EZW188" s="3"/>
      <c r="EZX188" s="3"/>
      <c r="EZY188" s="3"/>
      <c r="EZZ188" s="3"/>
      <c r="FAA188" s="3"/>
      <c r="FAB188" s="3"/>
      <c r="FAC188" s="3"/>
      <c r="FAD188" s="3"/>
      <c r="FAE188" s="3"/>
      <c r="FAF188" s="3"/>
      <c r="FAG188" s="3"/>
      <c r="FAH188" s="3"/>
      <c r="FAI188" s="3"/>
      <c r="FAJ188" s="3"/>
      <c r="FAK188" s="3"/>
      <c r="FAL188" s="3"/>
      <c r="FAM188" s="3"/>
      <c r="FAN188" s="3"/>
      <c r="FAO188" s="3"/>
      <c r="FAP188" s="3"/>
      <c r="FAQ188" s="3"/>
      <c r="FAR188" s="3"/>
      <c r="FAS188" s="3"/>
      <c r="FAT188" s="3"/>
      <c r="FAU188" s="3"/>
      <c r="FAV188" s="3"/>
      <c r="FAW188" s="3"/>
      <c r="FAX188" s="3"/>
      <c r="FAY188" s="3"/>
      <c r="FAZ188" s="3"/>
      <c r="FBA188" s="3"/>
      <c r="FBB188" s="3"/>
      <c r="FBC188" s="3"/>
      <c r="FBD188" s="3"/>
      <c r="FBE188" s="3"/>
      <c r="FBF188" s="3"/>
      <c r="FBG188" s="3"/>
      <c r="FBH188" s="3"/>
      <c r="FBI188" s="3"/>
      <c r="FBJ188" s="3"/>
      <c r="FBK188" s="3"/>
      <c r="FBL188" s="3"/>
      <c r="FBM188" s="3"/>
      <c r="FBN188" s="3"/>
      <c r="FBO188" s="3"/>
      <c r="FBP188" s="3"/>
      <c r="FBQ188" s="3"/>
      <c r="FBR188" s="3"/>
      <c r="FBS188" s="3"/>
      <c r="FBT188" s="3"/>
      <c r="FBU188" s="3"/>
      <c r="FBV188" s="3"/>
      <c r="FBW188" s="3"/>
      <c r="FBX188" s="3"/>
      <c r="FBY188" s="3"/>
      <c r="FBZ188" s="3"/>
      <c r="FCA188" s="3"/>
      <c r="FCB188" s="3"/>
      <c r="FCC188" s="3"/>
      <c r="FCD188" s="3"/>
      <c r="FCE188" s="3"/>
      <c r="FCF188" s="3"/>
      <c r="FCG188" s="3"/>
      <c r="FCH188" s="3"/>
      <c r="FCI188" s="3"/>
      <c r="FCJ188" s="3"/>
      <c r="FCK188" s="3"/>
      <c r="FCL188" s="3"/>
      <c r="FCM188" s="3"/>
      <c r="FCN188" s="3"/>
      <c r="FCO188" s="3"/>
      <c r="FCP188" s="3"/>
      <c r="FCQ188" s="3"/>
      <c r="FCR188" s="3"/>
      <c r="FCS188" s="3"/>
      <c r="FCT188" s="3"/>
      <c r="FCU188" s="3"/>
      <c r="FCV188" s="3"/>
      <c r="FCW188" s="3"/>
      <c r="FCX188" s="3"/>
      <c r="FCY188" s="3"/>
      <c r="FCZ188" s="3"/>
      <c r="FDA188" s="3"/>
      <c r="FDB188" s="3"/>
      <c r="FDC188" s="3"/>
      <c r="FDD188" s="3"/>
      <c r="FDE188" s="3"/>
      <c r="FDF188" s="3"/>
      <c r="FDG188" s="3"/>
      <c r="FDH188" s="3"/>
      <c r="FDI188" s="3"/>
      <c r="FDJ188" s="3"/>
      <c r="FDK188" s="3"/>
      <c r="FDL188" s="3"/>
      <c r="FDM188" s="3"/>
      <c r="FDN188" s="3"/>
      <c r="FDO188" s="3"/>
      <c r="FDP188" s="3"/>
      <c r="FDQ188" s="3"/>
      <c r="FDR188" s="3"/>
      <c r="FDS188" s="3"/>
      <c r="FDT188" s="3"/>
      <c r="FDU188" s="3"/>
      <c r="FDV188" s="3"/>
      <c r="FDW188" s="3"/>
      <c r="FDX188" s="3"/>
      <c r="FDY188" s="3"/>
      <c r="FDZ188" s="3"/>
      <c r="FEA188" s="3"/>
      <c r="FEB188" s="3"/>
      <c r="FEC188" s="3"/>
      <c r="FED188" s="3"/>
      <c r="FEE188" s="3"/>
      <c r="FEF188" s="3"/>
      <c r="FEG188" s="3"/>
      <c r="FEH188" s="3"/>
      <c r="FEI188" s="3"/>
      <c r="FEJ188" s="3"/>
      <c r="FEK188" s="3"/>
      <c r="FEL188" s="3"/>
      <c r="FEM188" s="3"/>
      <c r="FEN188" s="3"/>
      <c r="FEO188" s="3"/>
      <c r="FEP188" s="3"/>
      <c r="FEQ188" s="3"/>
      <c r="FER188" s="3"/>
      <c r="FES188" s="3"/>
      <c r="FET188" s="3"/>
      <c r="FEU188" s="3"/>
      <c r="FEV188" s="3"/>
      <c r="FEW188" s="3"/>
      <c r="FEX188" s="3"/>
      <c r="FEY188" s="3"/>
      <c r="FEZ188" s="3"/>
      <c r="FFA188" s="3"/>
      <c r="FFB188" s="3"/>
      <c r="FFC188" s="3"/>
      <c r="FFD188" s="3"/>
      <c r="FFE188" s="3"/>
      <c r="FFF188" s="3"/>
      <c r="FFG188" s="3"/>
      <c r="FFH188" s="3"/>
      <c r="FFI188" s="3"/>
      <c r="FFJ188" s="3"/>
      <c r="FFK188" s="3"/>
      <c r="FFL188" s="3"/>
      <c r="FFM188" s="3"/>
      <c r="FFN188" s="3"/>
      <c r="FFO188" s="3"/>
      <c r="FFP188" s="3"/>
      <c r="FFQ188" s="3"/>
      <c r="FFR188" s="3"/>
      <c r="FFS188" s="3"/>
      <c r="FFT188" s="3"/>
      <c r="FFU188" s="3"/>
      <c r="FFV188" s="3"/>
      <c r="FFW188" s="3"/>
      <c r="FFX188" s="3"/>
      <c r="FFY188" s="3"/>
      <c r="FFZ188" s="3"/>
      <c r="FGA188" s="3"/>
      <c r="FGB188" s="3"/>
      <c r="FGC188" s="3"/>
      <c r="FGD188" s="3"/>
      <c r="FGE188" s="3"/>
      <c r="FGF188" s="3"/>
      <c r="FGG188" s="3"/>
      <c r="FGH188" s="3"/>
      <c r="FGI188" s="3"/>
      <c r="FGJ188" s="3"/>
      <c r="FGK188" s="3"/>
      <c r="FGL188" s="3"/>
      <c r="FGM188" s="3"/>
      <c r="FGN188" s="3"/>
      <c r="FGO188" s="3"/>
      <c r="FGP188" s="3"/>
      <c r="FGQ188" s="3"/>
      <c r="FGR188" s="3"/>
      <c r="FGS188" s="3"/>
      <c r="FGT188" s="3"/>
      <c r="FGU188" s="3"/>
      <c r="FGV188" s="3"/>
      <c r="FGW188" s="3"/>
      <c r="FGX188" s="3"/>
      <c r="FGY188" s="3"/>
      <c r="FGZ188" s="3"/>
      <c r="FHA188" s="3"/>
      <c r="FHB188" s="3"/>
      <c r="FHC188" s="3"/>
      <c r="FHD188" s="3"/>
      <c r="FHE188" s="3"/>
      <c r="FHF188" s="3"/>
      <c r="FHG188" s="3"/>
      <c r="FHH188" s="3"/>
      <c r="FHI188" s="3"/>
      <c r="FHJ188" s="3"/>
      <c r="FHK188" s="3"/>
      <c r="FHL188" s="3"/>
      <c r="FHM188" s="3"/>
      <c r="FHN188" s="3"/>
      <c r="FHO188" s="3"/>
      <c r="FHP188" s="3"/>
      <c r="FHQ188" s="3"/>
      <c r="FHR188" s="3"/>
      <c r="FHS188" s="3"/>
      <c r="FHT188" s="3"/>
      <c r="FHU188" s="3"/>
      <c r="FHV188" s="3"/>
      <c r="FHW188" s="3"/>
      <c r="FHX188" s="3"/>
      <c r="FHY188" s="3"/>
      <c r="FHZ188" s="3"/>
      <c r="FIA188" s="3"/>
      <c r="FIB188" s="3"/>
      <c r="FIC188" s="3"/>
      <c r="FID188" s="3"/>
      <c r="FIE188" s="3"/>
      <c r="FIF188" s="3"/>
      <c r="FIG188" s="3"/>
      <c r="FIH188" s="3"/>
      <c r="FII188" s="3"/>
      <c r="FIJ188" s="3"/>
      <c r="FIK188" s="3"/>
      <c r="FIL188" s="3"/>
      <c r="FIM188" s="3"/>
      <c r="FIN188" s="3"/>
      <c r="FIO188" s="3"/>
      <c r="FIP188" s="3"/>
      <c r="FIQ188" s="3"/>
      <c r="FIR188" s="3"/>
      <c r="FIS188" s="3"/>
      <c r="FIT188" s="3"/>
      <c r="FIU188" s="3"/>
      <c r="FIV188" s="3"/>
      <c r="FIW188" s="3"/>
      <c r="FIX188" s="3"/>
      <c r="FIY188" s="3"/>
      <c r="FIZ188" s="3"/>
      <c r="FJA188" s="3"/>
      <c r="FJB188" s="3"/>
      <c r="FJC188" s="3"/>
      <c r="FJD188" s="3"/>
      <c r="FJE188" s="3"/>
      <c r="FJF188" s="3"/>
      <c r="FJG188" s="3"/>
      <c r="FJH188" s="3"/>
      <c r="FJI188" s="3"/>
      <c r="FJJ188" s="3"/>
      <c r="FJK188" s="3"/>
      <c r="FJL188" s="3"/>
      <c r="FJM188" s="3"/>
      <c r="FJN188" s="3"/>
      <c r="FJO188" s="3"/>
      <c r="FJP188" s="3"/>
      <c r="FJQ188" s="3"/>
      <c r="FJR188" s="3"/>
      <c r="FJS188" s="3"/>
      <c r="FJT188" s="3"/>
      <c r="FJU188" s="3"/>
      <c r="FJV188" s="3"/>
      <c r="FJW188" s="3"/>
      <c r="FJX188" s="3"/>
      <c r="FJY188" s="3"/>
      <c r="FJZ188" s="3"/>
      <c r="FKA188" s="3"/>
      <c r="FKB188" s="3"/>
      <c r="FKC188" s="3"/>
      <c r="FKD188" s="3"/>
      <c r="FKE188" s="3"/>
      <c r="FKF188" s="3"/>
      <c r="FKG188" s="3"/>
      <c r="FKH188" s="3"/>
      <c r="FKI188" s="3"/>
      <c r="FKJ188" s="3"/>
      <c r="FKK188" s="3"/>
      <c r="FKL188" s="3"/>
      <c r="FKM188" s="3"/>
      <c r="FKN188" s="3"/>
      <c r="FKO188" s="3"/>
      <c r="FKP188" s="3"/>
      <c r="FKQ188" s="3"/>
      <c r="FKR188" s="3"/>
      <c r="FKS188" s="3"/>
      <c r="FKT188" s="3"/>
      <c r="FKU188" s="3"/>
      <c r="FKV188" s="3"/>
      <c r="FKW188" s="3"/>
      <c r="FKX188" s="3"/>
      <c r="FKY188" s="3"/>
      <c r="FKZ188" s="3"/>
      <c r="FLA188" s="3"/>
      <c r="FLB188" s="3"/>
      <c r="FLC188" s="3"/>
      <c r="FLD188" s="3"/>
      <c r="FLE188" s="3"/>
      <c r="FLF188" s="3"/>
      <c r="FLG188" s="3"/>
      <c r="FLH188" s="3"/>
      <c r="FLI188" s="3"/>
      <c r="FLJ188" s="3"/>
      <c r="FLK188" s="3"/>
      <c r="FLL188" s="3"/>
      <c r="FLM188" s="3"/>
      <c r="FLN188" s="3"/>
      <c r="FLO188" s="3"/>
      <c r="FLP188" s="3"/>
      <c r="FLQ188" s="3"/>
      <c r="FLR188" s="3"/>
      <c r="FLS188" s="3"/>
      <c r="FLT188" s="3"/>
      <c r="FLU188" s="3"/>
      <c r="FLV188" s="3"/>
      <c r="FLW188" s="3"/>
      <c r="FLX188" s="3"/>
      <c r="FLY188" s="3"/>
      <c r="FLZ188" s="3"/>
      <c r="FMA188" s="3"/>
      <c r="FMB188" s="3"/>
      <c r="FMC188" s="3"/>
      <c r="FMD188" s="3"/>
      <c r="FME188" s="3"/>
      <c r="FMF188" s="3"/>
      <c r="FMG188" s="3"/>
      <c r="FMH188" s="3"/>
      <c r="FMI188" s="3"/>
      <c r="FMJ188" s="3"/>
      <c r="FMK188" s="3"/>
      <c r="FML188" s="3"/>
      <c r="FMM188" s="3"/>
      <c r="FMN188" s="3"/>
      <c r="FMO188" s="3"/>
      <c r="FMP188" s="3"/>
      <c r="FMQ188" s="3"/>
      <c r="FMR188" s="3"/>
      <c r="FMS188" s="3"/>
      <c r="FMT188" s="3"/>
      <c r="FMU188" s="3"/>
      <c r="FMV188" s="3"/>
      <c r="FMW188" s="3"/>
      <c r="FMX188" s="3"/>
      <c r="FMY188" s="3"/>
      <c r="FMZ188" s="3"/>
      <c r="FNA188" s="3"/>
      <c r="FNB188" s="3"/>
      <c r="FNC188" s="3"/>
      <c r="FND188" s="3"/>
      <c r="FNE188" s="3"/>
      <c r="FNF188" s="3"/>
      <c r="FNG188" s="3"/>
      <c r="FNH188" s="3"/>
      <c r="FNI188" s="3"/>
      <c r="FNJ188" s="3"/>
      <c r="FNK188" s="3"/>
      <c r="FNL188" s="3"/>
      <c r="FNM188" s="3"/>
      <c r="FNN188" s="3"/>
      <c r="FNO188" s="3"/>
      <c r="FNP188" s="3"/>
      <c r="FNQ188" s="3"/>
      <c r="FNR188" s="3"/>
      <c r="FNS188" s="3"/>
      <c r="FNT188" s="3"/>
      <c r="FNU188" s="3"/>
      <c r="FNV188" s="3"/>
      <c r="FNW188" s="3"/>
      <c r="FNX188" s="3"/>
      <c r="FNY188" s="3"/>
      <c r="FNZ188" s="3"/>
      <c r="FOA188" s="3"/>
      <c r="FOB188" s="3"/>
      <c r="FOC188" s="3"/>
      <c r="FOD188" s="3"/>
      <c r="FOE188" s="3"/>
      <c r="FOF188" s="3"/>
      <c r="FOG188" s="3"/>
      <c r="FOH188" s="3"/>
      <c r="FOI188" s="3"/>
      <c r="FOJ188" s="3"/>
      <c r="FOK188" s="3"/>
      <c r="FOL188" s="3"/>
      <c r="FOM188" s="3"/>
      <c r="FON188" s="3"/>
      <c r="FOO188" s="3"/>
      <c r="FOP188" s="3"/>
      <c r="FOQ188" s="3"/>
      <c r="FOR188" s="3"/>
      <c r="FOS188" s="3"/>
      <c r="FOT188" s="3"/>
      <c r="FOU188" s="3"/>
      <c r="FOV188" s="3"/>
      <c r="FOW188" s="3"/>
      <c r="FOX188" s="3"/>
      <c r="FOY188" s="3"/>
      <c r="FOZ188" s="3"/>
      <c r="FPA188" s="3"/>
      <c r="FPB188" s="3"/>
      <c r="FPC188" s="3"/>
      <c r="FPD188" s="3"/>
      <c r="FPE188" s="3"/>
      <c r="FPF188" s="3"/>
      <c r="FPG188" s="3"/>
      <c r="FPH188" s="3"/>
      <c r="FPI188" s="3"/>
      <c r="FPJ188" s="3"/>
      <c r="FPK188" s="3"/>
      <c r="FPL188" s="3"/>
      <c r="FPM188" s="3"/>
      <c r="FPN188" s="3"/>
      <c r="FPO188" s="3"/>
      <c r="FPP188" s="3"/>
      <c r="FPQ188" s="3"/>
      <c r="FPR188" s="3"/>
      <c r="FPS188" s="3"/>
      <c r="FPT188" s="3"/>
      <c r="FPU188" s="3"/>
      <c r="FPV188" s="3"/>
      <c r="FPW188" s="3"/>
      <c r="FPX188" s="3"/>
      <c r="FPY188" s="3"/>
      <c r="FPZ188" s="3"/>
      <c r="FQA188" s="3"/>
      <c r="FQB188" s="3"/>
      <c r="FQC188" s="3"/>
      <c r="FQD188" s="3"/>
      <c r="FQE188" s="3"/>
      <c r="FQF188" s="3"/>
      <c r="FQG188" s="3"/>
      <c r="FQH188" s="3"/>
      <c r="FQI188" s="3"/>
      <c r="FQJ188" s="3"/>
      <c r="FQK188" s="3"/>
      <c r="FQL188" s="3"/>
      <c r="FQM188" s="3"/>
      <c r="FQN188" s="3"/>
      <c r="FQO188" s="3"/>
      <c r="FQP188" s="3"/>
      <c r="FQQ188" s="3"/>
      <c r="FQR188" s="3"/>
      <c r="FQS188" s="3"/>
      <c r="FQT188" s="3"/>
      <c r="FQU188" s="3"/>
      <c r="FQV188" s="3"/>
      <c r="FQW188" s="3"/>
      <c r="FQX188" s="3"/>
      <c r="FQY188" s="3"/>
      <c r="FQZ188" s="3"/>
      <c r="FRA188" s="3"/>
      <c r="FRB188" s="3"/>
      <c r="FRC188" s="3"/>
      <c r="FRD188" s="3"/>
      <c r="FRE188" s="3"/>
      <c r="FRF188" s="3"/>
      <c r="FRG188" s="3"/>
      <c r="FRH188" s="3"/>
      <c r="FRI188" s="3"/>
      <c r="FRJ188" s="3"/>
      <c r="FRK188" s="3"/>
      <c r="FRL188" s="3"/>
      <c r="FRM188" s="3"/>
      <c r="FRN188" s="3"/>
      <c r="FRO188" s="3"/>
      <c r="FRP188" s="3"/>
      <c r="FRQ188" s="3"/>
      <c r="FRR188" s="3"/>
      <c r="FRS188" s="3"/>
      <c r="FRT188" s="3"/>
      <c r="FRU188" s="3"/>
      <c r="FRV188" s="3"/>
      <c r="FRW188" s="3"/>
      <c r="FRX188" s="3"/>
      <c r="FRY188" s="3"/>
      <c r="FRZ188" s="3"/>
      <c r="FSA188" s="3"/>
      <c r="FSB188" s="3"/>
      <c r="FSC188" s="3"/>
      <c r="FSD188" s="3"/>
      <c r="FSE188" s="3"/>
      <c r="FSF188" s="3"/>
      <c r="FSG188" s="3"/>
      <c r="FSH188" s="3"/>
      <c r="FSI188" s="3"/>
      <c r="FSJ188" s="3"/>
      <c r="FSK188" s="3"/>
      <c r="FSL188" s="3"/>
      <c r="FSM188" s="3"/>
      <c r="FSN188" s="3"/>
      <c r="FSO188" s="3"/>
      <c r="FSP188" s="3"/>
      <c r="FSQ188" s="3"/>
      <c r="FSR188" s="3"/>
      <c r="FSS188" s="3"/>
      <c r="FST188" s="3"/>
      <c r="FSU188" s="3"/>
      <c r="FSV188" s="3"/>
      <c r="FSW188" s="3"/>
      <c r="FSX188" s="3"/>
      <c r="FSY188" s="3"/>
      <c r="FSZ188" s="3"/>
      <c r="FTA188" s="3"/>
      <c r="FTB188" s="3"/>
      <c r="FTC188" s="3"/>
      <c r="FTD188" s="3"/>
      <c r="FTE188" s="3"/>
      <c r="FTF188" s="3"/>
      <c r="FTG188" s="3"/>
      <c r="FTH188" s="3"/>
      <c r="FTI188" s="3"/>
      <c r="FTJ188" s="3"/>
      <c r="FTK188" s="3"/>
      <c r="FTL188" s="3"/>
      <c r="FTM188" s="3"/>
      <c r="FTN188" s="3"/>
      <c r="FTO188" s="3"/>
      <c r="FTP188" s="3"/>
      <c r="FTQ188" s="3"/>
      <c r="FTR188" s="3"/>
      <c r="FTS188" s="3"/>
      <c r="FTT188" s="3"/>
      <c r="FTU188" s="3"/>
      <c r="FTV188" s="3"/>
      <c r="FTW188" s="3"/>
      <c r="FTX188" s="3"/>
      <c r="FTY188" s="3"/>
      <c r="FTZ188" s="3"/>
      <c r="FUA188" s="3"/>
      <c r="FUB188" s="3"/>
      <c r="FUC188" s="3"/>
      <c r="FUD188" s="3"/>
      <c r="FUE188" s="3"/>
      <c r="FUF188" s="3"/>
      <c r="FUG188" s="3"/>
      <c r="FUH188" s="3"/>
      <c r="FUI188" s="3"/>
      <c r="FUJ188" s="3"/>
      <c r="FUK188" s="3"/>
      <c r="FUL188" s="3"/>
      <c r="FUM188" s="3"/>
      <c r="FUN188" s="3"/>
      <c r="FUO188" s="3"/>
      <c r="FUP188" s="3"/>
      <c r="FUQ188" s="3"/>
      <c r="FUR188" s="3"/>
      <c r="FUS188" s="3"/>
      <c r="FUT188" s="3"/>
      <c r="FUU188" s="3"/>
      <c r="FUV188" s="3"/>
      <c r="FUW188" s="3"/>
      <c r="FUX188" s="3"/>
      <c r="FUY188" s="3"/>
      <c r="FUZ188" s="3"/>
      <c r="FVA188" s="3"/>
      <c r="FVB188" s="3"/>
      <c r="FVC188" s="3"/>
      <c r="FVD188" s="3"/>
      <c r="FVE188" s="3"/>
      <c r="FVF188" s="3"/>
      <c r="FVG188" s="3"/>
      <c r="FVH188" s="3"/>
      <c r="FVI188" s="3"/>
      <c r="FVJ188" s="3"/>
      <c r="FVK188" s="3"/>
      <c r="FVL188" s="3"/>
      <c r="FVM188" s="3"/>
      <c r="FVN188" s="3"/>
      <c r="FVO188" s="3"/>
      <c r="FVP188" s="3"/>
      <c r="FVQ188" s="3"/>
      <c r="FVR188" s="3"/>
      <c r="FVS188" s="3"/>
      <c r="FVT188" s="3"/>
      <c r="FVU188" s="3"/>
      <c r="FVV188" s="3"/>
      <c r="FVW188" s="3"/>
      <c r="FVX188" s="3"/>
      <c r="FVY188" s="3"/>
      <c r="FVZ188" s="3"/>
      <c r="FWA188" s="3"/>
      <c r="FWB188" s="3"/>
      <c r="FWC188" s="3"/>
      <c r="FWD188" s="3"/>
      <c r="FWE188" s="3"/>
      <c r="FWF188" s="3"/>
      <c r="FWG188" s="3"/>
      <c r="FWH188" s="3"/>
      <c r="FWI188" s="3"/>
      <c r="FWJ188" s="3"/>
      <c r="FWK188" s="3"/>
      <c r="FWL188" s="3"/>
      <c r="FWM188" s="3"/>
      <c r="FWN188" s="3"/>
      <c r="FWO188" s="3"/>
      <c r="FWP188" s="3"/>
      <c r="FWQ188" s="3"/>
      <c r="FWR188" s="3"/>
      <c r="FWS188" s="3"/>
      <c r="FWT188" s="3"/>
      <c r="FWU188" s="3"/>
      <c r="FWV188" s="3"/>
      <c r="FWW188" s="3"/>
      <c r="FWX188" s="3"/>
      <c r="FWY188" s="3"/>
      <c r="FWZ188" s="3"/>
      <c r="FXA188" s="3"/>
      <c r="FXB188" s="3"/>
      <c r="FXC188" s="3"/>
      <c r="FXD188" s="3"/>
      <c r="FXE188" s="3"/>
      <c r="FXF188" s="3"/>
      <c r="FXG188" s="3"/>
      <c r="FXH188" s="3"/>
      <c r="FXI188" s="3"/>
      <c r="FXJ188" s="3"/>
      <c r="FXK188" s="3"/>
      <c r="FXL188" s="3"/>
      <c r="FXM188" s="3"/>
      <c r="FXN188" s="3"/>
      <c r="FXO188" s="3"/>
      <c r="FXP188" s="3"/>
      <c r="FXQ188" s="3"/>
      <c r="FXR188" s="3"/>
      <c r="FXS188" s="3"/>
      <c r="FXT188" s="3"/>
      <c r="FXU188" s="3"/>
      <c r="FXV188" s="3"/>
      <c r="FXW188" s="3"/>
      <c r="FXX188" s="3"/>
      <c r="FXY188" s="3"/>
      <c r="FXZ188" s="3"/>
      <c r="FYA188" s="3"/>
      <c r="FYB188" s="3"/>
      <c r="FYC188" s="3"/>
      <c r="FYD188" s="3"/>
      <c r="FYE188" s="3"/>
      <c r="FYF188" s="3"/>
      <c r="FYG188" s="3"/>
      <c r="FYH188" s="3"/>
      <c r="FYI188" s="3"/>
      <c r="FYJ188" s="3"/>
      <c r="FYK188" s="3"/>
      <c r="FYL188" s="3"/>
      <c r="FYM188" s="3"/>
      <c r="FYN188" s="3"/>
      <c r="FYO188" s="3"/>
      <c r="FYP188" s="3"/>
      <c r="FYQ188" s="3"/>
      <c r="FYR188" s="3"/>
      <c r="FYS188" s="3"/>
      <c r="FYT188" s="3"/>
      <c r="FYU188" s="3"/>
      <c r="FYV188" s="3"/>
      <c r="FYW188" s="3"/>
      <c r="FYX188" s="3"/>
      <c r="FYY188" s="3"/>
      <c r="FYZ188" s="3"/>
      <c r="FZA188" s="3"/>
      <c r="FZB188" s="3"/>
      <c r="FZC188" s="3"/>
      <c r="FZD188" s="3"/>
      <c r="FZE188" s="3"/>
      <c r="FZF188" s="3"/>
      <c r="FZG188" s="3"/>
      <c r="FZH188" s="3"/>
      <c r="FZI188" s="3"/>
      <c r="FZJ188" s="3"/>
      <c r="FZK188" s="3"/>
      <c r="FZL188" s="3"/>
      <c r="FZM188" s="3"/>
      <c r="FZN188" s="3"/>
      <c r="FZO188" s="3"/>
      <c r="FZP188" s="3"/>
      <c r="FZQ188" s="3"/>
      <c r="FZR188" s="3"/>
      <c r="FZS188" s="3"/>
      <c r="FZT188" s="3"/>
      <c r="FZU188" s="3"/>
      <c r="FZV188" s="3"/>
      <c r="FZW188" s="3"/>
      <c r="FZX188" s="3"/>
      <c r="FZY188" s="3"/>
      <c r="FZZ188" s="3"/>
      <c r="GAA188" s="3"/>
      <c r="GAB188" s="3"/>
      <c r="GAC188" s="3"/>
      <c r="GAD188" s="3"/>
      <c r="GAE188" s="3"/>
      <c r="GAF188" s="3"/>
      <c r="GAG188" s="3"/>
      <c r="GAH188" s="3"/>
      <c r="GAI188" s="3"/>
      <c r="GAJ188" s="3"/>
      <c r="GAK188" s="3"/>
      <c r="GAL188" s="3"/>
      <c r="GAM188" s="3"/>
      <c r="GAN188" s="3"/>
      <c r="GAO188" s="3"/>
      <c r="GAP188" s="3"/>
      <c r="GAQ188" s="3"/>
      <c r="GAR188" s="3"/>
      <c r="GAS188" s="3"/>
      <c r="GAT188" s="3"/>
      <c r="GAU188" s="3"/>
      <c r="GAV188" s="3"/>
      <c r="GAW188" s="3"/>
      <c r="GAX188" s="3"/>
      <c r="GAY188" s="3"/>
      <c r="GAZ188" s="3"/>
      <c r="GBA188" s="3"/>
      <c r="GBB188" s="3"/>
      <c r="GBC188" s="3"/>
      <c r="GBD188" s="3"/>
      <c r="GBE188" s="3"/>
      <c r="GBF188" s="3"/>
      <c r="GBG188" s="3"/>
      <c r="GBH188" s="3"/>
      <c r="GBI188" s="3"/>
      <c r="GBJ188" s="3"/>
      <c r="GBK188" s="3"/>
      <c r="GBL188" s="3"/>
      <c r="GBM188" s="3"/>
      <c r="GBN188" s="3"/>
      <c r="GBO188" s="3"/>
      <c r="GBP188" s="3"/>
      <c r="GBQ188" s="3"/>
      <c r="GBR188" s="3"/>
      <c r="GBS188" s="3"/>
      <c r="GBT188" s="3"/>
      <c r="GBU188" s="3"/>
      <c r="GBV188" s="3"/>
      <c r="GBW188" s="3"/>
      <c r="GBX188" s="3"/>
      <c r="GBY188" s="3"/>
      <c r="GBZ188" s="3"/>
      <c r="GCA188" s="3"/>
      <c r="GCB188" s="3"/>
      <c r="GCC188" s="3"/>
      <c r="GCD188" s="3"/>
      <c r="GCE188" s="3"/>
      <c r="GCF188" s="3"/>
      <c r="GCG188" s="3"/>
      <c r="GCH188" s="3"/>
      <c r="GCI188" s="3"/>
      <c r="GCJ188" s="3"/>
      <c r="GCK188" s="3"/>
      <c r="GCL188" s="3"/>
      <c r="GCM188" s="3"/>
      <c r="GCN188" s="3"/>
      <c r="GCO188" s="3"/>
      <c r="GCP188" s="3"/>
      <c r="GCQ188" s="3"/>
      <c r="GCR188" s="3"/>
      <c r="GCS188" s="3"/>
      <c r="GCT188" s="3"/>
      <c r="GCU188" s="3"/>
      <c r="GCV188" s="3"/>
      <c r="GCW188" s="3"/>
      <c r="GCX188" s="3"/>
      <c r="GCY188" s="3"/>
      <c r="GCZ188" s="3"/>
      <c r="GDA188" s="3"/>
      <c r="GDB188" s="3"/>
      <c r="GDC188" s="3"/>
      <c r="GDD188" s="3"/>
      <c r="GDE188" s="3"/>
      <c r="GDF188" s="3"/>
      <c r="GDG188" s="3"/>
      <c r="GDH188" s="3"/>
      <c r="GDI188" s="3"/>
      <c r="GDJ188" s="3"/>
      <c r="GDK188" s="3"/>
      <c r="GDL188" s="3"/>
      <c r="GDM188" s="3"/>
      <c r="GDN188" s="3"/>
      <c r="GDO188" s="3"/>
      <c r="GDP188" s="3"/>
      <c r="GDQ188" s="3"/>
      <c r="GDR188" s="3"/>
      <c r="GDS188" s="3"/>
      <c r="GDT188" s="3"/>
      <c r="GDU188" s="3"/>
      <c r="GDV188" s="3"/>
      <c r="GDW188" s="3"/>
      <c r="GDX188" s="3"/>
      <c r="GDY188" s="3"/>
      <c r="GDZ188" s="3"/>
      <c r="GEA188" s="3"/>
      <c r="GEB188" s="3"/>
      <c r="GEC188" s="3"/>
      <c r="GED188" s="3"/>
      <c r="GEE188" s="3"/>
      <c r="GEF188" s="3"/>
      <c r="GEG188" s="3"/>
      <c r="GEH188" s="3"/>
      <c r="GEI188" s="3"/>
      <c r="GEJ188" s="3"/>
      <c r="GEK188" s="3"/>
      <c r="GEL188" s="3"/>
      <c r="GEM188" s="3"/>
      <c r="GEN188" s="3"/>
      <c r="GEO188" s="3"/>
      <c r="GEP188" s="3"/>
      <c r="GEQ188" s="3"/>
      <c r="GER188" s="3"/>
      <c r="GES188" s="3"/>
      <c r="GET188" s="3"/>
      <c r="GEU188" s="3"/>
      <c r="GEV188" s="3"/>
      <c r="GEW188" s="3"/>
      <c r="GEX188" s="3"/>
      <c r="GEY188" s="3"/>
      <c r="GEZ188" s="3"/>
      <c r="GFA188" s="3"/>
      <c r="GFB188" s="3"/>
      <c r="GFC188" s="3"/>
      <c r="GFD188" s="3"/>
      <c r="GFE188" s="3"/>
      <c r="GFF188" s="3"/>
      <c r="GFG188" s="3"/>
      <c r="GFH188" s="3"/>
      <c r="GFI188" s="3"/>
      <c r="GFJ188" s="3"/>
      <c r="GFK188" s="3"/>
      <c r="GFL188" s="3"/>
      <c r="GFM188" s="3"/>
      <c r="GFN188" s="3"/>
      <c r="GFO188" s="3"/>
      <c r="GFP188" s="3"/>
      <c r="GFQ188" s="3"/>
      <c r="GFR188" s="3"/>
      <c r="GFS188" s="3"/>
      <c r="GFT188" s="3"/>
      <c r="GFU188" s="3"/>
      <c r="GFV188" s="3"/>
      <c r="GFW188" s="3"/>
      <c r="GFX188" s="3"/>
      <c r="GFY188" s="3"/>
      <c r="GFZ188" s="3"/>
      <c r="GGA188" s="3"/>
      <c r="GGB188" s="3"/>
      <c r="GGC188" s="3"/>
      <c r="GGD188" s="3"/>
      <c r="GGE188" s="3"/>
      <c r="GGF188" s="3"/>
      <c r="GGG188" s="3"/>
      <c r="GGH188" s="3"/>
      <c r="GGI188" s="3"/>
      <c r="GGJ188" s="3"/>
      <c r="GGK188" s="3"/>
      <c r="GGL188" s="3"/>
      <c r="GGM188" s="3"/>
      <c r="GGN188" s="3"/>
      <c r="GGO188" s="3"/>
      <c r="GGP188" s="3"/>
      <c r="GGQ188" s="3"/>
      <c r="GGR188" s="3"/>
      <c r="GGS188" s="3"/>
      <c r="GGT188" s="3"/>
      <c r="GGU188" s="3"/>
      <c r="GGV188" s="3"/>
      <c r="GGW188" s="3"/>
      <c r="GGX188" s="3"/>
      <c r="GGY188" s="3"/>
      <c r="GGZ188" s="3"/>
      <c r="GHA188" s="3"/>
      <c r="GHB188" s="3"/>
      <c r="GHC188" s="3"/>
      <c r="GHD188" s="3"/>
      <c r="GHE188" s="3"/>
      <c r="GHF188" s="3"/>
      <c r="GHG188" s="3"/>
      <c r="GHH188" s="3"/>
      <c r="GHI188" s="3"/>
      <c r="GHJ188" s="3"/>
      <c r="GHK188" s="3"/>
      <c r="GHL188" s="3"/>
      <c r="GHM188" s="3"/>
      <c r="GHN188" s="3"/>
      <c r="GHO188" s="3"/>
      <c r="GHP188" s="3"/>
      <c r="GHQ188" s="3"/>
      <c r="GHR188" s="3"/>
      <c r="GHS188" s="3"/>
      <c r="GHT188" s="3"/>
      <c r="GHU188" s="3"/>
      <c r="GHV188" s="3"/>
      <c r="GHW188" s="3"/>
      <c r="GHX188" s="3"/>
      <c r="GHY188" s="3"/>
      <c r="GHZ188" s="3"/>
      <c r="GIA188" s="3"/>
      <c r="GIB188" s="3"/>
      <c r="GIC188" s="3"/>
      <c r="GID188" s="3"/>
      <c r="GIE188" s="3"/>
      <c r="GIF188" s="3"/>
      <c r="GIG188" s="3"/>
      <c r="GIH188" s="3"/>
      <c r="GII188" s="3"/>
      <c r="GIJ188" s="3"/>
      <c r="GIK188" s="3"/>
      <c r="GIL188" s="3"/>
      <c r="GIM188" s="3"/>
      <c r="GIN188" s="3"/>
      <c r="GIO188" s="3"/>
      <c r="GIP188" s="3"/>
      <c r="GIQ188" s="3"/>
      <c r="GIR188" s="3"/>
      <c r="GIS188" s="3"/>
      <c r="GIT188" s="3"/>
      <c r="GIU188" s="3"/>
      <c r="GIV188" s="3"/>
      <c r="GIW188" s="3"/>
      <c r="GIX188" s="3"/>
      <c r="GIY188" s="3"/>
      <c r="GIZ188" s="3"/>
      <c r="GJA188" s="3"/>
      <c r="GJB188" s="3"/>
      <c r="GJC188" s="3"/>
      <c r="GJD188" s="3"/>
      <c r="GJE188" s="3"/>
      <c r="GJF188" s="3"/>
      <c r="GJG188" s="3"/>
      <c r="GJH188" s="3"/>
      <c r="GJI188" s="3"/>
      <c r="GJJ188" s="3"/>
      <c r="GJK188" s="3"/>
      <c r="GJL188" s="3"/>
      <c r="GJM188" s="3"/>
      <c r="GJN188" s="3"/>
      <c r="GJO188" s="3"/>
      <c r="GJP188" s="3"/>
      <c r="GJQ188" s="3"/>
      <c r="GJR188" s="3"/>
      <c r="GJS188" s="3"/>
      <c r="GJT188" s="3"/>
      <c r="GJU188" s="3"/>
      <c r="GJV188" s="3"/>
      <c r="GJW188" s="3"/>
      <c r="GJX188" s="3"/>
      <c r="GJY188" s="3"/>
      <c r="GJZ188" s="3"/>
      <c r="GKA188" s="3"/>
      <c r="GKB188" s="3"/>
      <c r="GKC188" s="3"/>
      <c r="GKD188" s="3"/>
      <c r="GKE188" s="3"/>
      <c r="GKF188" s="3"/>
      <c r="GKG188" s="3"/>
      <c r="GKH188" s="3"/>
      <c r="GKI188" s="3"/>
      <c r="GKJ188" s="3"/>
      <c r="GKK188" s="3"/>
      <c r="GKL188" s="3"/>
      <c r="GKM188" s="3"/>
      <c r="GKN188" s="3"/>
      <c r="GKO188" s="3"/>
      <c r="GKP188" s="3"/>
      <c r="GKQ188" s="3"/>
      <c r="GKR188" s="3"/>
      <c r="GKS188" s="3"/>
      <c r="GKT188" s="3"/>
      <c r="GKU188" s="3"/>
      <c r="GKV188" s="3"/>
      <c r="GKW188" s="3"/>
      <c r="GKX188" s="3"/>
      <c r="GKY188" s="3"/>
      <c r="GKZ188" s="3"/>
      <c r="GLA188" s="3"/>
      <c r="GLB188" s="3"/>
      <c r="GLC188" s="3"/>
      <c r="GLD188" s="3"/>
      <c r="GLE188" s="3"/>
      <c r="GLF188" s="3"/>
      <c r="GLG188" s="3"/>
      <c r="GLH188" s="3"/>
      <c r="GLI188" s="3"/>
      <c r="GLJ188" s="3"/>
      <c r="GLK188" s="3"/>
      <c r="GLL188" s="3"/>
      <c r="GLM188" s="3"/>
      <c r="GLN188" s="3"/>
      <c r="GLO188" s="3"/>
      <c r="GLP188" s="3"/>
      <c r="GLQ188" s="3"/>
      <c r="GLR188" s="3"/>
      <c r="GLS188" s="3"/>
      <c r="GLT188" s="3"/>
      <c r="GLU188" s="3"/>
      <c r="GLV188" s="3"/>
      <c r="GLW188" s="3"/>
      <c r="GLX188" s="3"/>
      <c r="GLY188" s="3"/>
      <c r="GLZ188" s="3"/>
      <c r="GMA188" s="3"/>
      <c r="GMB188" s="3"/>
      <c r="GMC188" s="3"/>
      <c r="GMD188" s="3"/>
      <c r="GME188" s="3"/>
      <c r="GMF188" s="3"/>
      <c r="GMG188" s="3"/>
      <c r="GMH188" s="3"/>
      <c r="GMI188" s="3"/>
      <c r="GMJ188" s="3"/>
      <c r="GMK188" s="3"/>
      <c r="GML188" s="3"/>
      <c r="GMM188" s="3"/>
      <c r="GMN188" s="3"/>
      <c r="GMO188" s="3"/>
      <c r="GMP188" s="3"/>
      <c r="GMQ188" s="3"/>
      <c r="GMR188" s="3"/>
      <c r="GMS188" s="3"/>
      <c r="GMT188" s="3"/>
      <c r="GMU188" s="3"/>
      <c r="GMV188" s="3"/>
      <c r="GMW188" s="3"/>
      <c r="GMX188" s="3"/>
      <c r="GMY188" s="3"/>
      <c r="GMZ188" s="3"/>
      <c r="GNA188" s="3"/>
      <c r="GNB188" s="3"/>
      <c r="GNC188" s="3"/>
      <c r="GND188" s="3"/>
      <c r="GNE188" s="3"/>
      <c r="GNF188" s="3"/>
      <c r="GNG188" s="3"/>
      <c r="GNH188" s="3"/>
      <c r="GNI188" s="3"/>
      <c r="GNJ188" s="3"/>
      <c r="GNK188" s="3"/>
      <c r="GNL188" s="3"/>
      <c r="GNM188" s="3"/>
      <c r="GNN188" s="3"/>
      <c r="GNO188" s="3"/>
      <c r="GNP188" s="3"/>
      <c r="GNQ188" s="3"/>
      <c r="GNR188" s="3"/>
      <c r="GNS188" s="3"/>
      <c r="GNT188" s="3"/>
      <c r="GNU188" s="3"/>
      <c r="GNV188" s="3"/>
      <c r="GNW188" s="3"/>
      <c r="GNX188" s="3"/>
      <c r="GNY188" s="3"/>
      <c r="GNZ188" s="3"/>
      <c r="GOA188" s="3"/>
      <c r="GOB188" s="3"/>
      <c r="GOC188" s="3"/>
      <c r="GOD188" s="3"/>
      <c r="GOE188" s="3"/>
      <c r="GOF188" s="3"/>
      <c r="GOG188" s="3"/>
      <c r="GOH188" s="3"/>
      <c r="GOI188" s="3"/>
      <c r="GOJ188" s="3"/>
      <c r="GOK188" s="3"/>
      <c r="GOL188" s="3"/>
      <c r="GOM188" s="3"/>
      <c r="GON188" s="3"/>
      <c r="GOO188" s="3"/>
      <c r="GOP188" s="3"/>
      <c r="GOQ188" s="3"/>
      <c r="GOR188" s="3"/>
      <c r="GOS188" s="3"/>
      <c r="GOT188" s="3"/>
      <c r="GOU188" s="3"/>
      <c r="GOV188" s="3"/>
      <c r="GOW188" s="3"/>
      <c r="GOX188" s="3"/>
      <c r="GOY188" s="3"/>
      <c r="GOZ188" s="3"/>
      <c r="GPA188" s="3"/>
      <c r="GPB188" s="3"/>
      <c r="GPC188" s="3"/>
      <c r="GPD188" s="3"/>
      <c r="GPE188" s="3"/>
      <c r="GPF188" s="3"/>
      <c r="GPG188" s="3"/>
      <c r="GPH188" s="3"/>
      <c r="GPI188" s="3"/>
      <c r="GPJ188" s="3"/>
      <c r="GPK188" s="3"/>
      <c r="GPL188" s="3"/>
      <c r="GPM188" s="3"/>
      <c r="GPN188" s="3"/>
      <c r="GPO188" s="3"/>
      <c r="GPP188" s="3"/>
      <c r="GPQ188" s="3"/>
      <c r="GPR188" s="3"/>
      <c r="GPS188" s="3"/>
      <c r="GPT188" s="3"/>
      <c r="GPU188" s="3"/>
      <c r="GPV188" s="3"/>
      <c r="GPW188" s="3"/>
      <c r="GPX188" s="3"/>
      <c r="GPY188" s="3"/>
      <c r="GPZ188" s="3"/>
      <c r="GQA188" s="3"/>
      <c r="GQB188" s="3"/>
      <c r="GQC188" s="3"/>
      <c r="GQD188" s="3"/>
      <c r="GQE188" s="3"/>
      <c r="GQF188" s="3"/>
      <c r="GQG188" s="3"/>
      <c r="GQH188" s="3"/>
      <c r="GQI188" s="3"/>
      <c r="GQJ188" s="3"/>
      <c r="GQK188" s="3"/>
      <c r="GQL188" s="3"/>
      <c r="GQM188" s="3"/>
      <c r="GQN188" s="3"/>
      <c r="GQO188" s="3"/>
      <c r="GQP188" s="3"/>
      <c r="GQQ188" s="3"/>
      <c r="GQR188" s="3"/>
      <c r="GQS188" s="3"/>
      <c r="GQT188" s="3"/>
      <c r="GQU188" s="3"/>
      <c r="GQV188" s="3"/>
      <c r="GQW188" s="3"/>
      <c r="GQX188" s="3"/>
      <c r="GQY188" s="3"/>
      <c r="GQZ188" s="3"/>
      <c r="GRA188" s="3"/>
      <c r="GRB188" s="3"/>
      <c r="GRC188" s="3"/>
      <c r="GRD188" s="3"/>
      <c r="GRE188" s="3"/>
      <c r="GRF188" s="3"/>
      <c r="GRG188" s="3"/>
      <c r="GRH188" s="3"/>
      <c r="GRI188" s="3"/>
      <c r="GRJ188" s="3"/>
      <c r="GRK188" s="3"/>
      <c r="GRL188" s="3"/>
      <c r="GRM188" s="3"/>
      <c r="GRN188" s="3"/>
      <c r="GRO188" s="3"/>
      <c r="GRP188" s="3"/>
      <c r="GRQ188" s="3"/>
      <c r="GRR188" s="3"/>
      <c r="GRS188" s="3"/>
      <c r="GRT188" s="3"/>
      <c r="GRU188" s="3"/>
      <c r="GRV188" s="3"/>
      <c r="GRW188" s="3"/>
      <c r="GRX188" s="3"/>
      <c r="GRY188" s="3"/>
      <c r="GRZ188" s="3"/>
      <c r="GSA188" s="3"/>
      <c r="GSB188" s="3"/>
      <c r="GSC188" s="3"/>
      <c r="GSD188" s="3"/>
      <c r="GSE188" s="3"/>
      <c r="GSF188" s="3"/>
      <c r="GSG188" s="3"/>
      <c r="GSH188" s="3"/>
      <c r="GSI188" s="3"/>
      <c r="GSJ188" s="3"/>
      <c r="GSK188" s="3"/>
      <c r="GSL188" s="3"/>
      <c r="GSM188" s="3"/>
      <c r="GSN188" s="3"/>
      <c r="GSO188" s="3"/>
      <c r="GSP188" s="3"/>
      <c r="GSQ188" s="3"/>
      <c r="GSR188" s="3"/>
      <c r="GSS188" s="3"/>
      <c r="GST188" s="3"/>
      <c r="GSU188" s="3"/>
      <c r="GSV188" s="3"/>
      <c r="GSW188" s="3"/>
      <c r="GSX188" s="3"/>
      <c r="GSY188" s="3"/>
      <c r="GSZ188" s="3"/>
      <c r="GTA188" s="3"/>
      <c r="GTB188" s="3"/>
      <c r="GTC188" s="3"/>
      <c r="GTD188" s="3"/>
      <c r="GTE188" s="3"/>
      <c r="GTF188" s="3"/>
      <c r="GTG188" s="3"/>
      <c r="GTH188" s="3"/>
      <c r="GTI188" s="3"/>
      <c r="GTJ188" s="3"/>
      <c r="GTK188" s="3"/>
      <c r="GTL188" s="3"/>
      <c r="GTM188" s="3"/>
      <c r="GTN188" s="3"/>
      <c r="GTO188" s="3"/>
      <c r="GTP188" s="3"/>
      <c r="GTQ188" s="3"/>
      <c r="GTR188" s="3"/>
      <c r="GTS188" s="3"/>
      <c r="GTT188" s="3"/>
      <c r="GTU188" s="3"/>
      <c r="GTV188" s="3"/>
      <c r="GTW188" s="3"/>
      <c r="GTX188" s="3"/>
      <c r="GTY188" s="3"/>
      <c r="GTZ188" s="3"/>
      <c r="GUA188" s="3"/>
      <c r="GUB188" s="3"/>
      <c r="GUC188" s="3"/>
      <c r="GUD188" s="3"/>
      <c r="GUE188" s="3"/>
      <c r="GUF188" s="3"/>
      <c r="GUG188" s="3"/>
      <c r="GUH188" s="3"/>
      <c r="GUI188" s="3"/>
      <c r="GUJ188" s="3"/>
      <c r="GUK188" s="3"/>
      <c r="GUL188" s="3"/>
      <c r="GUM188" s="3"/>
      <c r="GUN188" s="3"/>
      <c r="GUO188" s="3"/>
      <c r="GUP188" s="3"/>
      <c r="GUQ188" s="3"/>
      <c r="GUR188" s="3"/>
      <c r="GUS188" s="3"/>
      <c r="GUT188" s="3"/>
      <c r="GUU188" s="3"/>
      <c r="GUV188" s="3"/>
      <c r="GUW188" s="3"/>
      <c r="GUX188" s="3"/>
      <c r="GUY188" s="3"/>
      <c r="GUZ188" s="3"/>
      <c r="GVA188" s="3"/>
      <c r="GVB188" s="3"/>
      <c r="GVC188" s="3"/>
      <c r="GVD188" s="3"/>
      <c r="GVE188" s="3"/>
      <c r="GVF188" s="3"/>
      <c r="GVG188" s="3"/>
      <c r="GVH188" s="3"/>
      <c r="GVI188" s="3"/>
      <c r="GVJ188" s="3"/>
      <c r="GVK188" s="3"/>
      <c r="GVL188" s="3"/>
      <c r="GVM188" s="3"/>
      <c r="GVN188" s="3"/>
      <c r="GVO188" s="3"/>
      <c r="GVP188" s="3"/>
      <c r="GVQ188" s="3"/>
      <c r="GVR188" s="3"/>
      <c r="GVS188" s="3"/>
      <c r="GVT188" s="3"/>
      <c r="GVU188" s="3"/>
      <c r="GVV188" s="3"/>
      <c r="GVW188" s="3"/>
      <c r="GVX188" s="3"/>
      <c r="GVY188" s="3"/>
      <c r="GVZ188" s="3"/>
      <c r="GWA188" s="3"/>
      <c r="GWB188" s="3"/>
      <c r="GWC188" s="3"/>
      <c r="GWD188" s="3"/>
      <c r="GWE188" s="3"/>
      <c r="GWF188" s="3"/>
      <c r="GWG188" s="3"/>
      <c r="GWH188" s="3"/>
      <c r="GWI188" s="3"/>
      <c r="GWJ188" s="3"/>
      <c r="GWK188" s="3"/>
      <c r="GWL188" s="3"/>
      <c r="GWM188" s="3"/>
      <c r="GWN188" s="3"/>
      <c r="GWO188" s="3"/>
      <c r="GWP188" s="3"/>
      <c r="GWQ188" s="3"/>
      <c r="GWR188" s="3"/>
      <c r="GWS188" s="3"/>
      <c r="GWT188" s="3"/>
      <c r="GWU188" s="3"/>
      <c r="GWV188" s="3"/>
      <c r="GWW188" s="3"/>
      <c r="GWX188" s="3"/>
      <c r="GWY188" s="3"/>
      <c r="GWZ188" s="3"/>
      <c r="GXA188" s="3"/>
      <c r="GXB188" s="3"/>
      <c r="GXC188" s="3"/>
      <c r="GXD188" s="3"/>
      <c r="GXE188" s="3"/>
      <c r="GXF188" s="3"/>
      <c r="GXG188" s="3"/>
      <c r="GXH188" s="3"/>
      <c r="GXI188" s="3"/>
      <c r="GXJ188" s="3"/>
      <c r="GXK188" s="3"/>
      <c r="GXL188" s="3"/>
      <c r="GXM188" s="3"/>
      <c r="GXN188" s="3"/>
      <c r="GXO188" s="3"/>
      <c r="GXP188" s="3"/>
      <c r="GXQ188" s="3"/>
      <c r="GXR188" s="3"/>
      <c r="GXS188" s="3"/>
      <c r="GXT188" s="3"/>
      <c r="GXU188" s="3"/>
      <c r="GXV188" s="3"/>
      <c r="GXW188" s="3"/>
      <c r="GXX188" s="3"/>
      <c r="GXY188" s="3"/>
      <c r="GXZ188" s="3"/>
      <c r="GYA188" s="3"/>
      <c r="GYB188" s="3"/>
      <c r="GYC188" s="3"/>
      <c r="GYD188" s="3"/>
      <c r="GYE188" s="3"/>
      <c r="GYF188" s="3"/>
      <c r="GYG188" s="3"/>
      <c r="GYH188" s="3"/>
      <c r="GYI188" s="3"/>
      <c r="GYJ188" s="3"/>
      <c r="GYK188" s="3"/>
      <c r="GYL188" s="3"/>
      <c r="GYM188" s="3"/>
      <c r="GYN188" s="3"/>
      <c r="GYO188" s="3"/>
      <c r="GYP188" s="3"/>
      <c r="GYQ188" s="3"/>
      <c r="GYR188" s="3"/>
      <c r="GYS188" s="3"/>
      <c r="GYT188" s="3"/>
      <c r="GYU188" s="3"/>
      <c r="GYV188" s="3"/>
      <c r="GYW188" s="3"/>
      <c r="GYX188" s="3"/>
      <c r="GYY188" s="3"/>
      <c r="GYZ188" s="3"/>
      <c r="GZA188" s="3"/>
      <c r="GZB188" s="3"/>
      <c r="GZC188" s="3"/>
      <c r="GZD188" s="3"/>
      <c r="GZE188" s="3"/>
      <c r="GZF188" s="3"/>
      <c r="GZG188" s="3"/>
      <c r="GZH188" s="3"/>
      <c r="GZI188" s="3"/>
      <c r="GZJ188" s="3"/>
      <c r="GZK188" s="3"/>
      <c r="GZL188" s="3"/>
      <c r="GZM188" s="3"/>
      <c r="GZN188" s="3"/>
      <c r="GZO188" s="3"/>
      <c r="GZP188" s="3"/>
      <c r="GZQ188" s="3"/>
      <c r="GZR188" s="3"/>
      <c r="GZS188" s="3"/>
      <c r="GZT188" s="3"/>
      <c r="GZU188" s="3"/>
      <c r="GZV188" s="3"/>
      <c r="GZW188" s="3"/>
      <c r="GZX188" s="3"/>
      <c r="GZY188" s="3"/>
      <c r="GZZ188" s="3"/>
      <c r="HAA188" s="3"/>
      <c r="HAB188" s="3"/>
      <c r="HAC188" s="3"/>
      <c r="HAD188" s="3"/>
      <c r="HAE188" s="3"/>
      <c r="HAF188" s="3"/>
      <c r="HAG188" s="3"/>
      <c r="HAH188" s="3"/>
      <c r="HAI188" s="3"/>
      <c r="HAJ188" s="3"/>
      <c r="HAK188" s="3"/>
      <c r="HAL188" s="3"/>
      <c r="HAM188" s="3"/>
      <c r="HAN188" s="3"/>
      <c r="HAO188" s="3"/>
      <c r="HAP188" s="3"/>
      <c r="HAQ188" s="3"/>
      <c r="HAR188" s="3"/>
      <c r="HAS188" s="3"/>
      <c r="HAT188" s="3"/>
      <c r="HAU188" s="3"/>
      <c r="HAV188" s="3"/>
      <c r="HAW188" s="3"/>
      <c r="HAX188" s="3"/>
      <c r="HAY188" s="3"/>
      <c r="HAZ188" s="3"/>
      <c r="HBA188" s="3"/>
      <c r="HBB188" s="3"/>
      <c r="HBC188" s="3"/>
      <c r="HBD188" s="3"/>
      <c r="HBE188" s="3"/>
      <c r="HBF188" s="3"/>
      <c r="HBG188" s="3"/>
      <c r="HBH188" s="3"/>
      <c r="HBI188" s="3"/>
      <c r="HBJ188" s="3"/>
      <c r="HBK188" s="3"/>
      <c r="HBL188" s="3"/>
      <c r="HBM188" s="3"/>
      <c r="HBN188" s="3"/>
      <c r="HBO188" s="3"/>
      <c r="HBP188" s="3"/>
      <c r="HBQ188" s="3"/>
      <c r="HBR188" s="3"/>
      <c r="HBS188" s="3"/>
      <c r="HBT188" s="3"/>
      <c r="HBU188" s="3"/>
      <c r="HBV188" s="3"/>
      <c r="HBW188" s="3"/>
      <c r="HBX188" s="3"/>
      <c r="HBY188" s="3"/>
      <c r="HBZ188" s="3"/>
      <c r="HCA188" s="3"/>
      <c r="HCB188" s="3"/>
      <c r="HCC188" s="3"/>
      <c r="HCD188" s="3"/>
      <c r="HCE188" s="3"/>
      <c r="HCF188" s="3"/>
      <c r="HCG188" s="3"/>
      <c r="HCH188" s="3"/>
      <c r="HCI188" s="3"/>
      <c r="HCJ188" s="3"/>
      <c r="HCK188" s="3"/>
      <c r="HCL188" s="3"/>
      <c r="HCM188" s="3"/>
      <c r="HCN188" s="3"/>
      <c r="HCO188" s="3"/>
      <c r="HCP188" s="3"/>
      <c r="HCQ188" s="3"/>
      <c r="HCR188" s="3"/>
      <c r="HCS188" s="3"/>
      <c r="HCT188" s="3"/>
      <c r="HCU188" s="3"/>
      <c r="HCV188" s="3"/>
      <c r="HCW188" s="3"/>
      <c r="HCX188" s="3"/>
      <c r="HCY188" s="3"/>
      <c r="HCZ188" s="3"/>
      <c r="HDA188" s="3"/>
      <c r="HDB188" s="3"/>
      <c r="HDC188" s="3"/>
      <c r="HDD188" s="3"/>
      <c r="HDE188" s="3"/>
      <c r="HDF188" s="3"/>
      <c r="HDG188" s="3"/>
      <c r="HDH188" s="3"/>
      <c r="HDI188" s="3"/>
      <c r="HDJ188" s="3"/>
      <c r="HDK188" s="3"/>
      <c r="HDL188" s="3"/>
      <c r="HDM188" s="3"/>
      <c r="HDN188" s="3"/>
      <c r="HDO188" s="3"/>
      <c r="HDP188" s="3"/>
      <c r="HDQ188" s="3"/>
      <c r="HDR188" s="3"/>
      <c r="HDS188" s="3"/>
      <c r="HDT188" s="3"/>
      <c r="HDU188" s="3"/>
      <c r="HDV188" s="3"/>
      <c r="HDW188" s="3"/>
      <c r="HDX188" s="3"/>
      <c r="HDY188" s="3"/>
      <c r="HDZ188" s="3"/>
      <c r="HEA188" s="3"/>
      <c r="HEB188" s="3"/>
      <c r="HEC188" s="3"/>
      <c r="HED188" s="3"/>
      <c r="HEE188" s="3"/>
      <c r="HEF188" s="3"/>
      <c r="HEG188" s="3"/>
      <c r="HEH188" s="3"/>
      <c r="HEI188" s="3"/>
      <c r="HEJ188" s="3"/>
      <c r="HEK188" s="3"/>
      <c r="HEL188" s="3"/>
      <c r="HEM188" s="3"/>
      <c r="HEN188" s="3"/>
      <c r="HEO188" s="3"/>
      <c r="HEP188" s="3"/>
      <c r="HEQ188" s="3"/>
      <c r="HER188" s="3"/>
      <c r="HES188" s="3"/>
      <c r="HET188" s="3"/>
      <c r="HEU188" s="3"/>
      <c r="HEV188" s="3"/>
      <c r="HEW188" s="3"/>
      <c r="HEX188" s="3"/>
      <c r="HEY188" s="3"/>
      <c r="HEZ188" s="3"/>
      <c r="HFA188" s="3"/>
      <c r="HFB188" s="3"/>
      <c r="HFC188" s="3"/>
      <c r="HFD188" s="3"/>
      <c r="HFE188" s="3"/>
      <c r="HFF188" s="3"/>
      <c r="HFG188" s="3"/>
      <c r="HFH188" s="3"/>
      <c r="HFI188" s="3"/>
      <c r="HFJ188" s="3"/>
      <c r="HFK188" s="3"/>
      <c r="HFL188" s="3"/>
      <c r="HFM188" s="3"/>
      <c r="HFN188" s="3"/>
      <c r="HFO188" s="3"/>
      <c r="HFP188" s="3"/>
      <c r="HFQ188" s="3"/>
      <c r="HFR188" s="3"/>
      <c r="HFS188" s="3"/>
      <c r="HFT188" s="3"/>
      <c r="HFU188" s="3"/>
      <c r="HFV188" s="3"/>
      <c r="HFW188" s="3"/>
      <c r="HFX188" s="3"/>
      <c r="HFY188" s="3"/>
      <c r="HFZ188" s="3"/>
      <c r="HGA188" s="3"/>
      <c r="HGB188" s="3"/>
      <c r="HGC188" s="3"/>
      <c r="HGD188" s="3"/>
      <c r="HGE188" s="3"/>
      <c r="HGF188" s="3"/>
      <c r="HGG188" s="3"/>
      <c r="HGH188" s="3"/>
      <c r="HGI188" s="3"/>
      <c r="HGJ188" s="3"/>
      <c r="HGK188" s="3"/>
      <c r="HGL188" s="3"/>
      <c r="HGM188" s="3"/>
      <c r="HGN188" s="3"/>
      <c r="HGO188" s="3"/>
      <c r="HGP188" s="3"/>
      <c r="HGQ188" s="3"/>
      <c r="HGR188" s="3"/>
      <c r="HGS188" s="3"/>
      <c r="HGT188" s="3"/>
      <c r="HGU188" s="3"/>
      <c r="HGV188" s="3"/>
      <c r="HGW188" s="3"/>
      <c r="HGX188" s="3"/>
      <c r="HGY188" s="3"/>
      <c r="HGZ188" s="3"/>
      <c r="HHA188" s="3"/>
      <c r="HHB188" s="3"/>
      <c r="HHC188" s="3"/>
      <c r="HHD188" s="3"/>
      <c r="HHE188" s="3"/>
      <c r="HHF188" s="3"/>
      <c r="HHG188" s="3"/>
      <c r="HHH188" s="3"/>
      <c r="HHI188" s="3"/>
      <c r="HHJ188" s="3"/>
      <c r="HHK188" s="3"/>
      <c r="HHL188" s="3"/>
      <c r="HHM188" s="3"/>
      <c r="HHN188" s="3"/>
      <c r="HHO188" s="3"/>
      <c r="HHP188" s="3"/>
      <c r="HHQ188" s="3"/>
      <c r="HHR188" s="3"/>
      <c r="HHS188" s="3"/>
      <c r="HHT188" s="3"/>
      <c r="HHU188" s="3"/>
      <c r="HHV188" s="3"/>
      <c r="HHW188" s="3"/>
      <c r="HHX188" s="3"/>
      <c r="HHY188" s="3"/>
      <c r="HHZ188" s="3"/>
      <c r="HIA188" s="3"/>
      <c r="HIB188" s="3"/>
      <c r="HIC188" s="3"/>
      <c r="HID188" s="3"/>
      <c r="HIE188" s="3"/>
      <c r="HIF188" s="3"/>
      <c r="HIG188" s="3"/>
      <c r="HIH188" s="3"/>
      <c r="HII188" s="3"/>
      <c r="HIJ188" s="3"/>
      <c r="HIK188" s="3"/>
      <c r="HIL188" s="3"/>
      <c r="HIM188" s="3"/>
      <c r="HIN188" s="3"/>
      <c r="HIO188" s="3"/>
      <c r="HIP188" s="3"/>
      <c r="HIQ188" s="3"/>
      <c r="HIR188" s="3"/>
      <c r="HIS188" s="3"/>
      <c r="HIT188" s="3"/>
      <c r="HIU188" s="3"/>
      <c r="HIV188" s="3"/>
      <c r="HIW188" s="3"/>
      <c r="HIX188" s="3"/>
      <c r="HIY188" s="3"/>
      <c r="HIZ188" s="3"/>
      <c r="HJA188" s="3"/>
      <c r="HJB188" s="3"/>
      <c r="HJC188" s="3"/>
      <c r="HJD188" s="3"/>
      <c r="HJE188" s="3"/>
      <c r="HJF188" s="3"/>
      <c r="HJG188" s="3"/>
      <c r="HJH188" s="3"/>
      <c r="HJI188" s="3"/>
      <c r="HJJ188" s="3"/>
      <c r="HJK188" s="3"/>
      <c r="HJL188" s="3"/>
      <c r="HJM188" s="3"/>
      <c r="HJN188" s="3"/>
      <c r="HJO188" s="3"/>
      <c r="HJP188" s="3"/>
      <c r="HJQ188" s="3"/>
      <c r="HJR188" s="3"/>
      <c r="HJS188" s="3"/>
      <c r="HJT188" s="3"/>
      <c r="HJU188" s="3"/>
      <c r="HJV188" s="3"/>
      <c r="HJW188" s="3"/>
      <c r="HJX188" s="3"/>
      <c r="HJY188" s="3"/>
      <c r="HJZ188" s="3"/>
      <c r="HKA188" s="3"/>
      <c r="HKB188" s="3"/>
      <c r="HKC188" s="3"/>
      <c r="HKD188" s="3"/>
      <c r="HKE188" s="3"/>
      <c r="HKF188" s="3"/>
      <c r="HKG188" s="3"/>
      <c r="HKH188" s="3"/>
      <c r="HKI188" s="3"/>
      <c r="HKJ188" s="3"/>
      <c r="HKK188" s="3"/>
      <c r="HKL188" s="3"/>
      <c r="HKM188" s="3"/>
      <c r="HKN188" s="3"/>
      <c r="HKO188" s="3"/>
      <c r="HKP188" s="3"/>
      <c r="HKQ188" s="3"/>
      <c r="HKR188" s="3"/>
      <c r="HKS188" s="3"/>
      <c r="HKT188" s="3"/>
      <c r="HKU188" s="3"/>
      <c r="HKV188" s="3"/>
      <c r="HKW188" s="3"/>
      <c r="HKX188" s="3"/>
      <c r="HKY188" s="3"/>
      <c r="HKZ188" s="3"/>
      <c r="HLA188" s="3"/>
      <c r="HLB188" s="3"/>
      <c r="HLC188" s="3"/>
      <c r="HLD188" s="3"/>
      <c r="HLE188" s="3"/>
      <c r="HLF188" s="3"/>
      <c r="HLG188" s="3"/>
      <c r="HLH188" s="3"/>
      <c r="HLI188" s="3"/>
      <c r="HLJ188" s="3"/>
      <c r="HLK188" s="3"/>
      <c r="HLL188" s="3"/>
      <c r="HLM188" s="3"/>
      <c r="HLN188" s="3"/>
      <c r="HLO188" s="3"/>
      <c r="HLP188" s="3"/>
      <c r="HLQ188" s="3"/>
      <c r="HLR188" s="3"/>
      <c r="HLS188" s="3"/>
      <c r="HLT188" s="3"/>
      <c r="HLU188" s="3"/>
      <c r="HLV188" s="3"/>
      <c r="HLW188" s="3"/>
      <c r="HLX188" s="3"/>
      <c r="HLY188" s="3"/>
      <c r="HLZ188" s="3"/>
      <c r="HMA188" s="3"/>
      <c r="HMB188" s="3"/>
      <c r="HMC188" s="3"/>
      <c r="HMD188" s="3"/>
      <c r="HME188" s="3"/>
      <c r="HMF188" s="3"/>
      <c r="HMG188" s="3"/>
      <c r="HMH188" s="3"/>
      <c r="HMI188" s="3"/>
      <c r="HMJ188" s="3"/>
      <c r="HMK188" s="3"/>
      <c r="HML188" s="3"/>
      <c r="HMM188" s="3"/>
      <c r="HMN188" s="3"/>
      <c r="HMO188" s="3"/>
      <c r="HMP188" s="3"/>
      <c r="HMQ188" s="3"/>
      <c r="HMR188" s="3"/>
      <c r="HMS188" s="3"/>
      <c r="HMT188" s="3"/>
      <c r="HMU188" s="3"/>
      <c r="HMV188" s="3"/>
      <c r="HMW188" s="3"/>
      <c r="HMX188" s="3"/>
      <c r="HMY188" s="3"/>
      <c r="HMZ188" s="3"/>
      <c r="HNA188" s="3"/>
      <c r="HNB188" s="3"/>
      <c r="HNC188" s="3"/>
      <c r="HND188" s="3"/>
      <c r="HNE188" s="3"/>
      <c r="HNF188" s="3"/>
      <c r="HNG188" s="3"/>
      <c r="HNH188" s="3"/>
      <c r="HNI188" s="3"/>
      <c r="HNJ188" s="3"/>
      <c r="HNK188" s="3"/>
      <c r="HNL188" s="3"/>
      <c r="HNM188" s="3"/>
      <c r="HNN188" s="3"/>
      <c r="HNO188" s="3"/>
      <c r="HNP188" s="3"/>
      <c r="HNQ188" s="3"/>
      <c r="HNR188" s="3"/>
      <c r="HNS188" s="3"/>
      <c r="HNT188" s="3"/>
      <c r="HNU188" s="3"/>
      <c r="HNV188" s="3"/>
      <c r="HNW188" s="3"/>
      <c r="HNX188" s="3"/>
      <c r="HNY188" s="3"/>
      <c r="HNZ188" s="3"/>
      <c r="HOA188" s="3"/>
      <c r="HOB188" s="3"/>
      <c r="HOC188" s="3"/>
      <c r="HOD188" s="3"/>
      <c r="HOE188" s="3"/>
      <c r="HOF188" s="3"/>
      <c r="HOG188" s="3"/>
      <c r="HOH188" s="3"/>
      <c r="HOI188" s="3"/>
      <c r="HOJ188" s="3"/>
      <c r="HOK188" s="3"/>
      <c r="HOL188" s="3"/>
      <c r="HOM188" s="3"/>
      <c r="HON188" s="3"/>
      <c r="HOO188" s="3"/>
      <c r="HOP188" s="3"/>
      <c r="HOQ188" s="3"/>
      <c r="HOR188" s="3"/>
      <c r="HOS188" s="3"/>
      <c r="HOT188" s="3"/>
      <c r="HOU188" s="3"/>
      <c r="HOV188" s="3"/>
      <c r="HOW188" s="3"/>
      <c r="HOX188" s="3"/>
      <c r="HOY188" s="3"/>
      <c r="HOZ188" s="3"/>
      <c r="HPA188" s="3"/>
      <c r="HPB188" s="3"/>
      <c r="HPC188" s="3"/>
      <c r="HPD188" s="3"/>
      <c r="HPE188" s="3"/>
      <c r="HPF188" s="3"/>
      <c r="HPG188" s="3"/>
      <c r="HPH188" s="3"/>
      <c r="HPI188" s="3"/>
      <c r="HPJ188" s="3"/>
      <c r="HPK188" s="3"/>
      <c r="HPL188" s="3"/>
      <c r="HPM188" s="3"/>
      <c r="HPN188" s="3"/>
      <c r="HPO188" s="3"/>
      <c r="HPP188" s="3"/>
      <c r="HPQ188" s="3"/>
      <c r="HPR188" s="3"/>
      <c r="HPS188" s="3"/>
      <c r="HPT188" s="3"/>
      <c r="HPU188" s="3"/>
      <c r="HPV188" s="3"/>
      <c r="HPW188" s="3"/>
      <c r="HPX188" s="3"/>
      <c r="HPY188" s="3"/>
      <c r="HPZ188" s="3"/>
      <c r="HQA188" s="3"/>
      <c r="HQB188" s="3"/>
      <c r="HQC188" s="3"/>
      <c r="HQD188" s="3"/>
      <c r="HQE188" s="3"/>
      <c r="HQF188" s="3"/>
      <c r="HQG188" s="3"/>
      <c r="HQH188" s="3"/>
      <c r="HQI188" s="3"/>
      <c r="HQJ188" s="3"/>
      <c r="HQK188" s="3"/>
      <c r="HQL188" s="3"/>
      <c r="HQM188" s="3"/>
      <c r="HQN188" s="3"/>
      <c r="HQO188" s="3"/>
      <c r="HQP188" s="3"/>
      <c r="HQQ188" s="3"/>
      <c r="HQR188" s="3"/>
      <c r="HQS188" s="3"/>
      <c r="HQT188" s="3"/>
      <c r="HQU188" s="3"/>
      <c r="HQV188" s="3"/>
      <c r="HQW188" s="3"/>
      <c r="HQX188" s="3"/>
      <c r="HQY188" s="3"/>
      <c r="HQZ188" s="3"/>
      <c r="HRA188" s="3"/>
      <c r="HRB188" s="3"/>
      <c r="HRC188" s="3"/>
      <c r="HRD188" s="3"/>
      <c r="HRE188" s="3"/>
      <c r="HRF188" s="3"/>
      <c r="HRG188" s="3"/>
      <c r="HRH188" s="3"/>
      <c r="HRI188" s="3"/>
      <c r="HRJ188" s="3"/>
      <c r="HRK188" s="3"/>
      <c r="HRL188" s="3"/>
      <c r="HRM188" s="3"/>
      <c r="HRN188" s="3"/>
      <c r="HRO188" s="3"/>
      <c r="HRP188" s="3"/>
      <c r="HRQ188" s="3"/>
      <c r="HRR188" s="3"/>
      <c r="HRS188" s="3"/>
      <c r="HRT188" s="3"/>
      <c r="HRU188" s="3"/>
      <c r="HRV188" s="3"/>
      <c r="HRW188" s="3"/>
      <c r="HRX188" s="3"/>
      <c r="HRY188" s="3"/>
      <c r="HRZ188" s="3"/>
      <c r="HSA188" s="3"/>
      <c r="HSB188" s="3"/>
      <c r="HSC188" s="3"/>
      <c r="HSD188" s="3"/>
      <c r="HSE188" s="3"/>
      <c r="HSF188" s="3"/>
      <c r="HSG188" s="3"/>
      <c r="HSH188" s="3"/>
      <c r="HSI188" s="3"/>
      <c r="HSJ188" s="3"/>
      <c r="HSK188" s="3"/>
      <c r="HSL188" s="3"/>
      <c r="HSM188" s="3"/>
      <c r="HSN188" s="3"/>
      <c r="HSO188" s="3"/>
      <c r="HSP188" s="3"/>
      <c r="HSQ188" s="3"/>
      <c r="HSR188" s="3"/>
      <c r="HSS188" s="3"/>
      <c r="HST188" s="3"/>
      <c r="HSU188" s="3"/>
      <c r="HSV188" s="3"/>
      <c r="HSW188" s="3"/>
      <c r="HSX188" s="3"/>
      <c r="HSY188" s="3"/>
      <c r="HSZ188" s="3"/>
      <c r="HTA188" s="3"/>
      <c r="HTB188" s="3"/>
      <c r="HTC188" s="3"/>
      <c r="HTD188" s="3"/>
      <c r="HTE188" s="3"/>
      <c r="HTF188" s="3"/>
      <c r="HTG188" s="3"/>
      <c r="HTH188" s="3"/>
      <c r="HTI188" s="3"/>
      <c r="HTJ188" s="3"/>
      <c r="HTK188" s="3"/>
      <c r="HTL188" s="3"/>
      <c r="HTM188" s="3"/>
      <c r="HTN188" s="3"/>
      <c r="HTO188" s="3"/>
      <c r="HTP188" s="3"/>
      <c r="HTQ188" s="3"/>
      <c r="HTR188" s="3"/>
      <c r="HTS188" s="3"/>
      <c r="HTT188" s="3"/>
      <c r="HTU188" s="3"/>
      <c r="HTV188" s="3"/>
      <c r="HTW188" s="3"/>
      <c r="HTX188" s="3"/>
      <c r="HTY188" s="3"/>
      <c r="HTZ188" s="3"/>
      <c r="HUA188" s="3"/>
      <c r="HUB188" s="3"/>
      <c r="HUC188" s="3"/>
      <c r="HUD188" s="3"/>
      <c r="HUE188" s="3"/>
      <c r="HUF188" s="3"/>
      <c r="HUG188" s="3"/>
      <c r="HUH188" s="3"/>
      <c r="HUI188" s="3"/>
      <c r="HUJ188" s="3"/>
      <c r="HUK188" s="3"/>
      <c r="HUL188" s="3"/>
      <c r="HUM188" s="3"/>
      <c r="HUN188" s="3"/>
      <c r="HUO188" s="3"/>
      <c r="HUP188" s="3"/>
      <c r="HUQ188" s="3"/>
      <c r="HUR188" s="3"/>
      <c r="HUS188" s="3"/>
      <c r="HUT188" s="3"/>
      <c r="HUU188" s="3"/>
      <c r="HUV188" s="3"/>
      <c r="HUW188" s="3"/>
      <c r="HUX188" s="3"/>
      <c r="HUY188" s="3"/>
      <c r="HUZ188" s="3"/>
      <c r="HVA188" s="3"/>
      <c r="HVB188" s="3"/>
      <c r="HVC188" s="3"/>
      <c r="HVD188" s="3"/>
      <c r="HVE188" s="3"/>
      <c r="HVF188" s="3"/>
      <c r="HVG188" s="3"/>
      <c r="HVH188" s="3"/>
      <c r="HVI188" s="3"/>
      <c r="HVJ188" s="3"/>
      <c r="HVK188" s="3"/>
      <c r="HVL188" s="3"/>
      <c r="HVM188" s="3"/>
      <c r="HVN188" s="3"/>
      <c r="HVO188" s="3"/>
      <c r="HVP188" s="3"/>
      <c r="HVQ188" s="3"/>
      <c r="HVR188" s="3"/>
      <c r="HVS188" s="3"/>
      <c r="HVT188" s="3"/>
      <c r="HVU188" s="3"/>
      <c r="HVV188" s="3"/>
      <c r="HVW188" s="3"/>
      <c r="HVX188" s="3"/>
      <c r="HVY188" s="3"/>
      <c r="HVZ188" s="3"/>
      <c r="HWA188" s="3"/>
      <c r="HWB188" s="3"/>
      <c r="HWC188" s="3"/>
      <c r="HWD188" s="3"/>
      <c r="HWE188" s="3"/>
      <c r="HWF188" s="3"/>
      <c r="HWG188" s="3"/>
      <c r="HWH188" s="3"/>
      <c r="HWI188" s="3"/>
      <c r="HWJ188" s="3"/>
      <c r="HWK188" s="3"/>
      <c r="HWL188" s="3"/>
      <c r="HWM188" s="3"/>
      <c r="HWN188" s="3"/>
      <c r="HWO188" s="3"/>
      <c r="HWP188" s="3"/>
      <c r="HWQ188" s="3"/>
      <c r="HWR188" s="3"/>
      <c r="HWS188" s="3"/>
      <c r="HWT188" s="3"/>
      <c r="HWU188" s="3"/>
      <c r="HWV188" s="3"/>
      <c r="HWW188" s="3"/>
      <c r="HWX188" s="3"/>
      <c r="HWY188" s="3"/>
      <c r="HWZ188" s="3"/>
      <c r="HXA188" s="3"/>
      <c r="HXB188" s="3"/>
      <c r="HXC188" s="3"/>
      <c r="HXD188" s="3"/>
      <c r="HXE188" s="3"/>
      <c r="HXF188" s="3"/>
      <c r="HXG188" s="3"/>
      <c r="HXH188" s="3"/>
      <c r="HXI188" s="3"/>
      <c r="HXJ188" s="3"/>
      <c r="HXK188" s="3"/>
      <c r="HXL188" s="3"/>
      <c r="HXM188" s="3"/>
      <c r="HXN188" s="3"/>
      <c r="HXO188" s="3"/>
      <c r="HXP188" s="3"/>
      <c r="HXQ188" s="3"/>
      <c r="HXR188" s="3"/>
      <c r="HXS188" s="3"/>
      <c r="HXT188" s="3"/>
      <c r="HXU188" s="3"/>
      <c r="HXV188" s="3"/>
      <c r="HXW188" s="3"/>
      <c r="HXX188" s="3"/>
      <c r="HXY188" s="3"/>
      <c r="HXZ188" s="3"/>
      <c r="HYA188" s="3"/>
      <c r="HYB188" s="3"/>
      <c r="HYC188" s="3"/>
      <c r="HYD188" s="3"/>
      <c r="HYE188" s="3"/>
      <c r="HYF188" s="3"/>
      <c r="HYG188" s="3"/>
      <c r="HYH188" s="3"/>
      <c r="HYI188" s="3"/>
      <c r="HYJ188" s="3"/>
      <c r="HYK188" s="3"/>
      <c r="HYL188" s="3"/>
      <c r="HYM188" s="3"/>
      <c r="HYN188" s="3"/>
      <c r="HYO188" s="3"/>
      <c r="HYP188" s="3"/>
      <c r="HYQ188" s="3"/>
      <c r="HYR188" s="3"/>
      <c r="HYS188" s="3"/>
      <c r="HYT188" s="3"/>
      <c r="HYU188" s="3"/>
      <c r="HYV188" s="3"/>
      <c r="HYW188" s="3"/>
      <c r="HYX188" s="3"/>
      <c r="HYY188" s="3"/>
      <c r="HYZ188" s="3"/>
      <c r="HZA188" s="3"/>
      <c r="HZB188" s="3"/>
      <c r="HZC188" s="3"/>
      <c r="HZD188" s="3"/>
      <c r="HZE188" s="3"/>
      <c r="HZF188" s="3"/>
      <c r="HZG188" s="3"/>
      <c r="HZH188" s="3"/>
      <c r="HZI188" s="3"/>
      <c r="HZJ188" s="3"/>
      <c r="HZK188" s="3"/>
      <c r="HZL188" s="3"/>
      <c r="HZM188" s="3"/>
      <c r="HZN188" s="3"/>
      <c r="HZO188" s="3"/>
      <c r="HZP188" s="3"/>
      <c r="HZQ188" s="3"/>
      <c r="HZR188" s="3"/>
      <c r="HZS188" s="3"/>
      <c r="HZT188" s="3"/>
      <c r="HZU188" s="3"/>
      <c r="HZV188" s="3"/>
      <c r="HZW188" s="3"/>
      <c r="HZX188" s="3"/>
      <c r="HZY188" s="3"/>
      <c r="HZZ188" s="3"/>
      <c r="IAA188" s="3"/>
      <c r="IAB188" s="3"/>
      <c r="IAC188" s="3"/>
      <c r="IAD188" s="3"/>
      <c r="IAE188" s="3"/>
      <c r="IAF188" s="3"/>
      <c r="IAG188" s="3"/>
      <c r="IAH188" s="3"/>
      <c r="IAI188" s="3"/>
      <c r="IAJ188" s="3"/>
      <c r="IAK188" s="3"/>
      <c r="IAL188" s="3"/>
      <c r="IAM188" s="3"/>
      <c r="IAN188" s="3"/>
      <c r="IAO188" s="3"/>
      <c r="IAP188" s="3"/>
      <c r="IAQ188" s="3"/>
      <c r="IAR188" s="3"/>
      <c r="IAS188" s="3"/>
      <c r="IAT188" s="3"/>
      <c r="IAU188" s="3"/>
      <c r="IAV188" s="3"/>
      <c r="IAW188" s="3"/>
      <c r="IAX188" s="3"/>
      <c r="IAY188" s="3"/>
      <c r="IAZ188" s="3"/>
      <c r="IBA188" s="3"/>
      <c r="IBB188" s="3"/>
      <c r="IBC188" s="3"/>
      <c r="IBD188" s="3"/>
      <c r="IBE188" s="3"/>
      <c r="IBF188" s="3"/>
      <c r="IBG188" s="3"/>
      <c r="IBH188" s="3"/>
      <c r="IBI188" s="3"/>
      <c r="IBJ188" s="3"/>
      <c r="IBK188" s="3"/>
      <c r="IBL188" s="3"/>
      <c r="IBM188" s="3"/>
      <c r="IBN188" s="3"/>
      <c r="IBO188" s="3"/>
      <c r="IBP188" s="3"/>
      <c r="IBQ188" s="3"/>
      <c r="IBR188" s="3"/>
      <c r="IBS188" s="3"/>
      <c r="IBT188" s="3"/>
      <c r="IBU188" s="3"/>
      <c r="IBV188" s="3"/>
      <c r="IBW188" s="3"/>
      <c r="IBX188" s="3"/>
      <c r="IBY188" s="3"/>
      <c r="IBZ188" s="3"/>
      <c r="ICA188" s="3"/>
      <c r="ICB188" s="3"/>
      <c r="ICC188" s="3"/>
      <c r="ICD188" s="3"/>
      <c r="ICE188" s="3"/>
      <c r="ICF188" s="3"/>
      <c r="ICG188" s="3"/>
      <c r="ICH188" s="3"/>
      <c r="ICI188" s="3"/>
      <c r="ICJ188" s="3"/>
      <c r="ICK188" s="3"/>
      <c r="ICL188" s="3"/>
      <c r="ICM188" s="3"/>
      <c r="ICN188" s="3"/>
      <c r="ICO188" s="3"/>
      <c r="ICP188" s="3"/>
      <c r="ICQ188" s="3"/>
      <c r="ICR188" s="3"/>
      <c r="ICS188" s="3"/>
      <c r="ICT188" s="3"/>
      <c r="ICU188" s="3"/>
      <c r="ICV188" s="3"/>
      <c r="ICW188" s="3"/>
      <c r="ICX188" s="3"/>
      <c r="ICY188" s="3"/>
      <c r="ICZ188" s="3"/>
      <c r="IDA188" s="3"/>
      <c r="IDB188" s="3"/>
      <c r="IDC188" s="3"/>
      <c r="IDD188" s="3"/>
      <c r="IDE188" s="3"/>
      <c r="IDF188" s="3"/>
      <c r="IDG188" s="3"/>
      <c r="IDH188" s="3"/>
      <c r="IDI188" s="3"/>
      <c r="IDJ188" s="3"/>
      <c r="IDK188" s="3"/>
      <c r="IDL188" s="3"/>
      <c r="IDM188" s="3"/>
      <c r="IDN188" s="3"/>
      <c r="IDO188" s="3"/>
      <c r="IDP188" s="3"/>
      <c r="IDQ188" s="3"/>
      <c r="IDR188" s="3"/>
      <c r="IDS188" s="3"/>
      <c r="IDT188" s="3"/>
      <c r="IDU188" s="3"/>
      <c r="IDV188" s="3"/>
      <c r="IDW188" s="3"/>
      <c r="IDX188" s="3"/>
      <c r="IDY188" s="3"/>
      <c r="IDZ188" s="3"/>
      <c r="IEA188" s="3"/>
      <c r="IEB188" s="3"/>
      <c r="IEC188" s="3"/>
      <c r="IED188" s="3"/>
      <c r="IEE188" s="3"/>
      <c r="IEF188" s="3"/>
      <c r="IEG188" s="3"/>
      <c r="IEH188" s="3"/>
      <c r="IEI188" s="3"/>
      <c r="IEJ188" s="3"/>
      <c r="IEK188" s="3"/>
      <c r="IEL188" s="3"/>
      <c r="IEM188" s="3"/>
      <c r="IEN188" s="3"/>
      <c r="IEO188" s="3"/>
      <c r="IEP188" s="3"/>
      <c r="IEQ188" s="3"/>
      <c r="IER188" s="3"/>
      <c r="IES188" s="3"/>
      <c r="IET188" s="3"/>
      <c r="IEU188" s="3"/>
      <c r="IEV188" s="3"/>
      <c r="IEW188" s="3"/>
      <c r="IEX188" s="3"/>
      <c r="IEY188" s="3"/>
      <c r="IEZ188" s="3"/>
      <c r="IFA188" s="3"/>
      <c r="IFB188" s="3"/>
      <c r="IFC188" s="3"/>
      <c r="IFD188" s="3"/>
      <c r="IFE188" s="3"/>
      <c r="IFF188" s="3"/>
      <c r="IFG188" s="3"/>
      <c r="IFH188" s="3"/>
      <c r="IFI188" s="3"/>
      <c r="IFJ188" s="3"/>
      <c r="IFK188" s="3"/>
      <c r="IFL188" s="3"/>
      <c r="IFM188" s="3"/>
      <c r="IFN188" s="3"/>
      <c r="IFO188" s="3"/>
      <c r="IFP188" s="3"/>
      <c r="IFQ188" s="3"/>
      <c r="IFR188" s="3"/>
      <c r="IFS188" s="3"/>
      <c r="IFT188" s="3"/>
      <c r="IFU188" s="3"/>
      <c r="IFV188" s="3"/>
      <c r="IFW188" s="3"/>
      <c r="IFX188" s="3"/>
      <c r="IFY188" s="3"/>
      <c r="IFZ188" s="3"/>
      <c r="IGA188" s="3"/>
      <c r="IGB188" s="3"/>
      <c r="IGC188" s="3"/>
      <c r="IGD188" s="3"/>
      <c r="IGE188" s="3"/>
      <c r="IGF188" s="3"/>
      <c r="IGG188" s="3"/>
      <c r="IGH188" s="3"/>
      <c r="IGI188" s="3"/>
      <c r="IGJ188" s="3"/>
      <c r="IGK188" s="3"/>
      <c r="IGL188" s="3"/>
      <c r="IGM188" s="3"/>
      <c r="IGN188" s="3"/>
      <c r="IGO188" s="3"/>
      <c r="IGP188" s="3"/>
      <c r="IGQ188" s="3"/>
      <c r="IGR188" s="3"/>
      <c r="IGS188" s="3"/>
      <c r="IGT188" s="3"/>
      <c r="IGU188" s="3"/>
      <c r="IGV188" s="3"/>
      <c r="IGW188" s="3"/>
      <c r="IGX188" s="3"/>
      <c r="IGY188" s="3"/>
      <c r="IGZ188" s="3"/>
      <c r="IHA188" s="3"/>
      <c r="IHB188" s="3"/>
      <c r="IHC188" s="3"/>
      <c r="IHD188" s="3"/>
      <c r="IHE188" s="3"/>
      <c r="IHF188" s="3"/>
      <c r="IHG188" s="3"/>
      <c r="IHH188" s="3"/>
      <c r="IHI188" s="3"/>
      <c r="IHJ188" s="3"/>
      <c r="IHK188" s="3"/>
      <c r="IHL188" s="3"/>
      <c r="IHM188" s="3"/>
      <c r="IHN188" s="3"/>
      <c r="IHO188" s="3"/>
      <c r="IHP188" s="3"/>
      <c r="IHQ188" s="3"/>
      <c r="IHR188" s="3"/>
      <c r="IHS188" s="3"/>
      <c r="IHT188" s="3"/>
      <c r="IHU188" s="3"/>
      <c r="IHV188" s="3"/>
      <c r="IHW188" s="3"/>
      <c r="IHX188" s="3"/>
      <c r="IHY188" s="3"/>
      <c r="IHZ188" s="3"/>
      <c r="IIA188" s="3"/>
      <c r="IIB188" s="3"/>
      <c r="IIC188" s="3"/>
      <c r="IID188" s="3"/>
      <c r="IIE188" s="3"/>
      <c r="IIF188" s="3"/>
      <c r="IIG188" s="3"/>
      <c r="IIH188" s="3"/>
      <c r="III188" s="3"/>
      <c r="IIJ188" s="3"/>
      <c r="IIK188" s="3"/>
      <c r="IIL188" s="3"/>
      <c r="IIM188" s="3"/>
      <c r="IIN188" s="3"/>
      <c r="IIO188" s="3"/>
      <c r="IIP188" s="3"/>
      <c r="IIQ188" s="3"/>
      <c r="IIR188" s="3"/>
      <c r="IIS188" s="3"/>
      <c r="IIT188" s="3"/>
      <c r="IIU188" s="3"/>
      <c r="IIV188" s="3"/>
      <c r="IIW188" s="3"/>
      <c r="IIX188" s="3"/>
      <c r="IIY188" s="3"/>
      <c r="IIZ188" s="3"/>
      <c r="IJA188" s="3"/>
      <c r="IJB188" s="3"/>
      <c r="IJC188" s="3"/>
      <c r="IJD188" s="3"/>
      <c r="IJE188" s="3"/>
      <c r="IJF188" s="3"/>
      <c r="IJG188" s="3"/>
      <c r="IJH188" s="3"/>
      <c r="IJI188" s="3"/>
      <c r="IJJ188" s="3"/>
      <c r="IJK188" s="3"/>
      <c r="IJL188" s="3"/>
      <c r="IJM188" s="3"/>
      <c r="IJN188" s="3"/>
      <c r="IJO188" s="3"/>
      <c r="IJP188" s="3"/>
      <c r="IJQ188" s="3"/>
      <c r="IJR188" s="3"/>
      <c r="IJS188" s="3"/>
      <c r="IJT188" s="3"/>
      <c r="IJU188" s="3"/>
      <c r="IJV188" s="3"/>
      <c r="IJW188" s="3"/>
      <c r="IJX188" s="3"/>
      <c r="IJY188" s="3"/>
      <c r="IJZ188" s="3"/>
      <c r="IKA188" s="3"/>
      <c r="IKB188" s="3"/>
      <c r="IKC188" s="3"/>
      <c r="IKD188" s="3"/>
      <c r="IKE188" s="3"/>
      <c r="IKF188" s="3"/>
      <c r="IKG188" s="3"/>
      <c r="IKH188" s="3"/>
      <c r="IKI188" s="3"/>
      <c r="IKJ188" s="3"/>
      <c r="IKK188" s="3"/>
      <c r="IKL188" s="3"/>
      <c r="IKM188" s="3"/>
      <c r="IKN188" s="3"/>
      <c r="IKO188" s="3"/>
      <c r="IKP188" s="3"/>
      <c r="IKQ188" s="3"/>
      <c r="IKR188" s="3"/>
      <c r="IKS188" s="3"/>
      <c r="IKT188" s="3"/>
      <c r="IKU188" s="3"/>
      <c r="IKV188" s="3"/>
      <c r="IKW188" s="3"/>
      <c r="IKX188" s="3"/>
      <c r="IKY188" s="3"/>
      <c r="IKZ188" s="3"/>
      <c r="ILA188" s="3"/>
      <c r="ILB188" s="3"/>
      <c r="ILC188" s="3"/>
      <c r="ILD188" s="3"/>
      <c r="ILE188" s="3"/>
      <c r="ILF188" s="3"/>
      <c r="ILG188" s="3"/>
      <c r="ILH188" s="3"/>
      <c r="ILI188" s="3"/>
      <c r="ILJ188" s="3"/>
      <c r="ILK188" s="3"/>
      <c r="ILL188" s="3"/>
      <c r="ILM188" s="3"/>
      <c r="ILN188" s="3"/>
      <c r="ILO188" s="3"/>
      <c r="ILP188" s="3"/>
      <c r="ILQ188" s="3"/>
      <c r="ILR188" s="3"/>
      <c r="ILS188" s="3"/>
      <c r="ILT188" s="3"/>
      <c r="ILU188" s="3"/>
      <c r="ILV188" s="3"/>
      <c r="ILW188" s="3"/>
      <c r="ILX188" s="3"/>
      <c r="ILY188" s="3"/>
      <c r="ILZ188" s="3"/>
      <c r="IMA188" s="3"/>
      <c r="IMB188" s="3"/>
      <c r="IMC188" s="3"/>
      <c r="IMD188" s="3"/>
      <c r="IME188" s="3"/>
      <c r="IMF188" s="3"/>
      <c r="IMG188" s="3"/>
      <c r="IMH188" s="3"/>
      <c r="IMI188" s="3"/>
      <c r="IMJ188" s="3"/>
      <c r="IMK188" s="3"/>
      <c r="IML188" s="3"/>
      <c r="IMM188" s="3"/>
      <c r="IMN188" s="3"/>
      <c r="IMO188" s="3"/>
      <c r="IMP188" s="3"/>
      <c r="IMQ188" s="3"/>
      <c r="IMR188" s="3"/>
      <c r="IMS188" s="3"/>
      <c r="IMT188" s="3"/>
      <c r="IMU188" s="3"/>
      <c r="IMV188" s="3"/>
      <c r="IMW188" s="3"/>
      <c r="IMX188" s="3"/>
      <c r="IMY188" s="3"/>
      <c r="IMZ188" s="3"/>
      <c r="INA188" s="3"/>
      <c r="INB188" s="3"/>
      <c r="INC188" s="3"/>
      <c r="IND188" s="3"/>
      <c r="INE188" s="3"/>
      <c r="INF188" s="3"/>
      <c r="ING188" s="3"/>
      <c r="INH188" s="3"/>
      <c r="INI188" s="3"/>
      <c r="INJ188" s="3"/>
      <c r="INK188" s="3"/>
      <c r="INL188" s="3"/>
      <c r="INM188" s="3"/>
      <c r="INN188" s="3"/>
      <c r="INO188" s="3"/>
      <c r="INP188" s="3"/>
      <c r="INQ188" s="3"/>
      <c r="INR188" s="3"/>
      <c r="INS188" s="3"/>
      <c r="INT188" s="3"/>
      <c r="INU188" s="3"/>
      <c r="INV188" s="3"/>
      <c r="INW188" s="3"/>
      <c r="INX188" s="3"/>
      <c r="INY188" s="3"/>
      <c r="INZ188" s="3"/>
      <c r="IOA188" s="3"/>
      <c r="IOB188" s="3"/>
      <c r="IOC188" s="3"/>
      <c r="IOD188" s="3"/>
      <c r="IOE188" s="3"/>
      <c r="IOF188" s="3"/>
      <c r="IOG188" s="3"/>
      <c r="IOH188" s="3"/>
      <c r="IOI188" s="3"/>
      <c r="IOJ188" s="3"/>
      <c r="IOK188" s="3"/>
      <c r="IOL188" s="3"/>
      <c r="IOM188" s="3"/>
      <c r="ION188" s="3"/>
      <c r="IOO188" s="3"/>
      <c r="IOP188" s="3"/>
      <c r="IOQ188" s="3"/>
      <c r="IOR188" s="3"/>
      <c r="IOS188" s="3"/>
      <c r="IOT188" s="3"/>
      <c r="IOU188" s="3"/>
      <c r="IOV188" s="3"/>
      <c r="IOW188" s="3"/>
      <c r="IOX188" s="3"/>
      <c r="IOY188" s="3"/>
      <c r="IOZ188" s="3"/>
      <c r="IPA188" s="3"/>
      <c r="IPB188" s="3"/>
      <c r="IPC188" s="3"/>
      <c r="IPD188" s="3"/>
      <c r="IPE188" s="3"/>
      <c r="IPF188" s="3"/>
      <c r="IPG188" s="3"/>
      <c r="IPH188" s="3"/>
      <c r="IPI188" s="3"/>
      <c r="IPJ188" s="3"/>
      <c r="IPK188" s="3"/>
      <c r="IPL188" s="3"/>
      <c r="IPM188" s="3"/>
      <c r="IPN188" s="3"/>
      <c r="IPO188" s="3"/>
      <c r="IPP188" s="3"/>
      <c r="IPQ188" s="3"/>
      <c r="IPR188" s="3"/>
      <c r="IPS188" s="3"/>
      <c r="IPT188" s="3"/>
      <c r="IPU188" s="3"/>
      <c r="IPV188" s="3"/>
      <c r="IPW188" s="3"/>
      <c r="IPX188" s="3"/>
      <c r="IPY188" s="3"/>
      <c r="IPZ188" s="3"/>
      <c r="IQA188" s="3"/>
      <c r="IQB188" s="3"/>
      <c r="IQC188" s="3"/>
      <c r="IQD188" s="3"/>
      <c r="IQE188" s="3"/>
      <c r="IQF188" s="3"/>
      <c r="IQG188" s="3"/>
      <c r="IQH188" s="3"/>
      <c r="IQI188" s="3"/>
      <c r="IQJ188" s="3"/>
      <c r="IQK188" s="3"/>
      <c r="IQL188" s="3"/>
      <c r="IQM188" s="3"/>
      <c r="IQN188" s="3"/>
      <c r="IQO188" s="3"/>
      <c r="IQP188" s="3"/>
      <c r="IQQ188" s="3"/>
      <c r="IQR188" s="3"/>
      <c r="IQS188" s="3"/>
      <c r="IQT188" s="3"/>
      <c r="IQU188" s="3"/>
      <c r="IQV188" s="3"/>
      <c r="IQW188" s="3"/>
      <c r="IQX188" s="3"/>
      <c r="IQY188" s="3"/>
      <c r="IQZ188" s="3"/>
      <c r="IRA188" s="3"/>
      <c r="IRB188" s="3"/>
      <c r="IRC188" s="3"/>
      <c r="IRD188" s="3"/>
      <c r="IRE188" s="3"/>
      <c r="IRF188" s="3"/>
      <c r="IRG188" s="3"/>
      <c r="IRH188" s="3"/>
      <c r="IRI188" s="3"/>
      <c r="IRJ188" s="3"/>
      <c r="IRK188" s="3"/>
      <c r="IRL188" s="3"/>
      <c r="IRM188" s="3"/>
      <c r="IRN188" s="3"/>
      <c r="IRO188" s="3"/>
      <c r="IRP188" s="3"/>
      <c r="IRQ188" s="3"/>
      <c r="IRR188" s="3"/>
      <c r="IRS188" s="3"/>
      <c r="IRT188" s="3"/>
      <c r="IRU188" s="3"/>
      <c r="IRV188" s="3"/>
      <c r="IRW188" s="3"/>
      <c r="IRX188" s="3"/>
      <c r="IRY188" s="3"/>
      <c r="IRZ188" s="3"/>
      <c r="ISA188" s="3"/>
      <c r="ISB188" s="3"/>
      <c r="ISC188" s="3"/>
      <c r="ISD188" s="3"/>
      <c r="ISE188" s="3"/>
      <c r="ISF188" s="3"/>
      <c r="ISG188" s="3"/>
      <c r="ISH188" s="3"/>
      <c r="ISI188" s="3"/>
      <c r="ISJ188" s="3"/>
      <c r="ISK188" s="3"/>
      <c r="ISL188" s="3"/>
      <c r="ISM188" s="3"/>
      <c r="ISN188" s="3"/>
      <c r="ISO188" s="3"/>
      <c r="ISP188" s="3"/>
      <c r="ISQ188" s="3"/>
      <c r="ISR188" s="3"/>
      <c r="ISS188" s="3"/>
      <c r="IST188" s="3"/>
      <c r="ISU188" s="3"/>
      <c r="ISV188" s="3"/>
      <c r="ISW188" s="3"/>
      <c r="ISX188" s="3"/>
      <c r="ISY188" s="3"/>
      <c r="ISZ188" s="3"/>
      <c r="ITA188" s="3"/>
      <c r="ITB188" s="3"/>
      <c r="ITC188" s="3"/>
      <c r="ITD188" s="3"/>
      <c r="ITE188" s="3"/>
      <c r="ITF188" s="3"/>
      <c r="ITG188" s="3"/>
      <c r="ITH188" s="3"/>
      <c r="ITI188" s="3"/>
      <c r="ITJ188" s="3"/>
      <c r="ITK188" s="3"/>
      <c r="ITL188" s="3"/>
      <c r="ITM188" s="3"/>
      <c r="ITN188" s="3"/>
      <c r="ITO188" s="3"/>
      <c r="ITP188" s="3"/>
      <c r="ITQ188" s="3"/>
      <c r="ITR188" s="3"/>
      <c r="ITS188" s="3"/>
      <c r="ITT188" s="3"/>
      <c r="ITU188" s="3"/>
      <c r="ITV188" s="3"/>
      <c r="ITW188" s="3"/>
      <c r="ITX188" s="3"/>
      <c r="ITY188" s="3"/>
      <c r="ITZ188" s="3"/>
      <c r="IUA188" s="3"/>
      <c r="IUB188" s="3"/>
      <c r="IUC188" s="3"/>
      <c r="IUD188" s="3"/>
      <c r="IUE188" s="3"/>
      <c r="IUF188" s="3"/>
      <c r="IUG188" s="3"/>
      <c r="IUH188" s="3"/>
      <c r="IUI188" s="3"/>
      <c r="IUJ188" s="3"/>
      <c r="IUK188" s="3"/>
      <c r="IUL188" s="3"/>
      <c r="IUM188" s="3"/>
      <c r="IUN188" s="3"/>
      <c r="IUO188" s="3"/>
      <c r="IUP188" s="3"/>
      <c r="IUQ188" s="3"/>
      <c r="IUR188" s="3"/>
      <c r="IUS188" s="3"/>
      <c r="IUT188" s="3"/>
      <c r="IUU188" s="3"/>
      <c r="IUV188" s="3"/>
      <c r="IUW188" s="3"/>
      <c r="IUX188" s="3"/>
      <c r="IUY188" s="3"/>
      <c r="IUZ188" s="3"/>
      <c r="IVA188" s="3"/>
      <c r="IVB188" s="3"/>
      <c r="IVC188" s="3"/>
      <c r="IVD188" s="3"/>
      <c r="IVE188" s="3"/>
      <c r="IVF188" s="3"/>
      <c r="IVG188" s="3"/>
      <c r="IVH188" s="3"/>
      <c r="IVI188" s="3"/>
      <c r="IVJ188" s="3"/>
      <c r="IVK188" s="3"/>
      <c r="IVL188" s="3"/>
      <c r="IVM188" s="3"/>
      <c r="IVN188" s="3"/>
      <c r="IVO188" s="3"/>
      <c r="IVP188" s="3"/>
      <c r="IVQ188" s="3"/>
      <c r="IVR188" s="3"/>
      <c r="IVS188" s="3"/>
      <c r="IVT188" s="3"/>
      <c r="IVU188" s="3"/>
      <c r="IVV188" s="3"/>
      <c r="IVW188" s="3"/>
      <c r="IVX188" s="3"/>
      <c r="IVY188" s="3"/>
      <c r="IVZ188" s="3"/>
      <c r="IWA188" s="3"/>
      <c r="IWB188" s="3"/>
      <c r="IWC188" s="3"/>
      <c r="IWD188" s="3"/>
      <c r="IWE188" s="3"/>
      <c r="IWF188" s="3"/>
      <c r="IWG188" s="3"/>
      <c r="IWH188" s="3"/>
      <c r="IWI188" s="3"/>
      <c r="IWJ188" s="3"/>
      <c r="IWK188" s="3"/>
      <c r="IWL188" s="3"/>
      <c r="IWM188" s="3"/>
      <c r="IWN188" s="3"/>
      <c r="IWO188" s="3"/>
      <c r="IWP188" s="3"/>
      <c r="IWQ188" s="3"/>
      <c r="IWR188" s="3"/>
      <c r="IWS188" s="3"/>
      <c r="IWT188" s="3"/>
      <c r="IWU188" s="3"/>
      <c r="IWV188" s="3"/>
      <c r="IWW188" s="3"/>
      <c r="IWX188" s="3"/>
      <c r="IWY188" s="3"/>
      <c r="IWZ188" s="3"/>
      <c r="IXA188" s="3"/>
      <c r="IXB188" s="3"/>
      <c r="IXC188" s="3"/>
      <c r="IXD188" s="3"/>
      <c r="IXE188" s="3"/>
      <c r="IXF188" s="3"/>
      <c r="IXG188" s="3"/>
      <c r="IXH188" s="3"/>
      <c r="IXI188" s="3"/>
      <c r="IXJ188" s="3"/>
      <c r="IXK188" s="3"/>
      <c r="IXL188" s="3"/>
      <c r="IXM188" s="3"/>
      <c r="IXN188" s="3"/>
      <c r="IXO188" s="3"/>
      <c r="IXP188" s="3"/>
      <c r="IXQ188" s="3"/>
      <c r="IXR188" s="3"/>
      <c r="IXS188" s="3"/>
      <c r="IXT188" s="3"/>
      <c r="IXU188" s="3"/>
      <c r="IXV188" s="3"/>
      <c r="IXW188" s="3"/>
      <c r="IXX188" s="3"/>
      <c r="IXY188" s="3"/>
      <c r="IXZ188" s="3"/>
      <c r="IYA188" s="3"/>
      <c r="IYB188" s="3"/>
      <c r="IYC188" s="3"/>
      <c r="IYD188" s="3"/>
      <c r="IYE188" s="3"/>
      <c r="IYF188" s="3"/>
      <c r="IYG188" s="3"/>
      <c r="IYH188" s="3"/>
      <c r="IYI188" s="3"/>
      <c r="IYJ188" s="3"/>
      <c r="IYK188" s="3"/>
      <c r="IYL188" s="3"/>
      <c r="IYM188" s="3"/>
      <c r="IYN188" s="3"/>
      <c r="IYO188" s="3"/>
      <c r="IYP188" s="3"/>
      <c r="IYQ188" s="3"/>
      <c r="IYR188" s="3"/>
      <c r="IYS188" s="3"/>
      <c r="IYT188" s="3"/>
      <c r="IYU188" s="3"/>
      <c r="IYV188" s="3"/>
      <c r="IYW188" s="3"/>
      <c r="IYX188" s="3"/>
      <c r="IYY188" s="3"/>
      <c r="IYZ188" s="3"/>
      <c r="IZA188" s="3"/>
      <c r="IZB188" s="3"/>
      <c r="IZC188" s="3"/>
      <c r="IZD188" s="3"/>
      <c r="IZE188" s="3"/>
      <c r="IZF188" s="3"/>
      <c r="IZG188" s="3"/>
      <c r="IZH188" s="3"/>
      <c r="IZI188" s="3"/>
      <c r="IZJ188" s="3"/>
      <c r="IZK188" s="3"/>
      <c r="IZL188" s="3"/>
      <c r="IZM188" s="3"/>
      <c r="IZN188" s="3"/>
      <c r="IZO188" s="3"/>
      <c r="IZP188" s="3"/>
      <c r="IZQ188" s="3"/>
      <c r="IZR188" s="3"/>
      <c r="IZS188" s="3"/>
      <c r="IZT188" s="3"/>
      <c r="IZU188" s="3"/>
      <c r="IZV188" s="3"/>
      <c r="IZW188" s="3"/>
      <c r="IZX188" s="3"/>
      <c r="IZY188" s="3"/>
      <c r="IZZ188" s="3"/>
      <c r="JAA188" s="3"/>
      <c r="JAB188" s="3"/>
      <c r="JAC188" s="3"/>
      <c r="JAD188" s="3"/>
      <c r="JAE188" s="3"/>
      <c r="JAF188" s="3"/>
      <c r="JAG188" s="3"/>
      <c r="JAH188" s="3"/>
      <c r="JAI188" s="3"/>
      <c r="JAJ188" s="3"/>
      <c r="JAK188" s="3"/>
      <c r="JAL188" s="3"/>
      <c r="JAM188" s="3"/>
      <c r="JAN188" s="3"/>
      <c r="JAO188" s="3"/>
      <c r="JAP188" s="3"/>
      <c r="JAQ188" s="3"/>
      <c r="JAR188" s="3"/>
      <c r="JAS188" s="3"/>
      <c r="JAT188" s="3"/>
      <c r="JAU188" s="3"/>
      <c r="JAV188" s="3"/>
      <c r="JAW188" s="3"/>
      <c r="JAX188" s="3"/>
      <c r="JAY188" s="3"/>
      <c r="JAZ188" s="3"/>
      <c r="JBA188" s="3"/>
      <c r="JBB188" s="3"/>
      <c r="JBC188" s="3"/>
      <c r="JBD188" s="3"/>
      <c r="JBE188" s="3"/>
      <c r="JBF188" s="3"/>
      <c r="JBG188" s="3"/>
      <c r="JBH188" s="3"/>
      <c r="JBI188" s="3"/>
      <c r="JBJ188" s="3"/>
      <c r="JBK188" s="3"/>
      <c r="JBL188" s="3"/>
      <c r="JBM188" s="3"/>
      <c r="JBN188" s="3"/>
      <c r="JBO188" s="3"/>
      <c r="JBP188" s="3"/>
      <c r="JBQ188" s="3"/>
      <c r="JBR188" s="3"/>
      <c r="JBS188" s="3"/>
      <c r="JBT188" s="3"/>
      <c r="JBU188" s="3"/>
      <c r="JBV188" s="3"/>
      <c r="JBW188" s="3"/>
      <c r="JBX188" s="3"/>
      <c r="JBY188" s="3"/>
      <c r="JBZ188" s="3"/>
      <c r="JCA188" s="3"/>
      <c r="JCB188" s="3"/>
      <c r="JCC188" s="3"/>
      <c r="JCD188" s="3"/>
      <c r="JCE188" s="3"/>
      <c r="JCF188" s="3"/>
      <c r="JCG188" s="3"/>
      <c r="JCH188" s="3"/>
      <c r="JCI188" s="3"/>
      <c r="JCJ188" s="3"/>
      <c r="JCK188" s="3"/>
      <c r="JCL188" s="3"/>
      <c r="JCM188" s="3"/>
      <c r="JCN188" s="3"/>
      <c r="JCO188" s="3"/>
      <c r="JCP188" s="3"/>
      <c r="JCQ188" s="3"/>
      <c r="JCR188" s="3"/>
      <c r="JCS188" s="3"/>
      <c r="JCT188" s="3"/>
      <c r="JCU188" s="3"/>
      <c r="JCV188" s="3"/>
      <c r="JCW188" s="3"/>
      <c r="JCX188" s="3"/>
      <c r="JCY188" s="3"/>
      <c r="JCZ188" s="3"/>
      <c r="JDA188" s="3"/>
      <c r="JDB188" s="3"/>
      <c r="JDC188" s="3"/>
      <c r="JDD188" s="3"/>
      <c r="JDE188" s="3"/>
      <c r="JDF188" s="3"/>
      <c r="JDG188" s="3"/>
      <c r="JDH188" s="3"/>
      <c r="JDI188" s="3"/>
      <c r="JDJ188" s="3"/>
      <c r="JDK188" s="3"/>
      <c r="JDL188" s="3"/>
      <c r="JDM188" s="3"/>
      <c r="JDN188" s="3"/>
      <c r="JDO188" s="3"/>
      <c r="JDP188" s="3"/>
      <c r="JDQ188" s="3"/>
      <c r="JDR188" s="3"/>
      <c r="JDS188" s="3"/>
      <c r="JDT188" s="3"/>
      <c r="JDU188" s="3"/>
      <c r="JDV188" s="3"/>
      <c r="JDW188" s="3"/>
      <c r="JDX188" s="3"/>
      <c r="JDY188" s="3"/>
      <c r="JDZ188" s="3"/>
      <c r="JEA188" s="3"/>
      <c r="JEB188" s="3"/>
      <c r="JEC188" s="3"/>
      <c r="JED188" s="3"/>
      <c r="JEE188" s="3"/>
      <c r="JEF188" s="3"/>
      <c r="JEG188" s="3"/>
      <c r="JEH188" s="3"/>
      <c r="JEI188" s="3"/>
      <c r="JEJ188" s="3"/>
      <c r="JEK188" s="3"/>
      <c r="JEL188" s="3"/>
      <c r="JEM188" s="3"/>
      <c r="JEN188" s="3"/>
      <c r="JEO188" s="3"/>
      <c r="JEP188" s="3"/>
      <c r="JEQ188" s="3"/>
      <c r="JER188" s="3"/>
      <c r="JES188" s="3"/>
      <c r="JET188" s="3"/>
      <c r="JEU188" s="3"/>
      <c r="JEV188" s="3"/>
      <c r="JEW188" s="3"/>
      <c r="JEX188" s="3"/>
      <c r="JEY188" s="3"/>
      <c r="JEZ188" s="3"/>
      <c r="JFA188" s="3"/>
      <c r="JFB188" s="3"/>
      <c r="JFC188" s="3"/>
      <c r="JFD188" s="3"/>
      <c r="JFE188" s="3"/>
      <c r="JFF188" s="3"/>
      <c r="JFG188" s="3"/>
      <c r="JFH188" s="3"/>
      <c r="JFI188" s="3"/>
      <c r="JFJ188" s="3"/>
      <c r="JFK188" s="3"/>
      <c r="JFL188" s="3"/>
      <c r="JFM188" s="3"/>
      <c r="JFN188" s="3"/>
      <c r="JFO188" s="3"/>
      <c r="JFP188" s="3"/>
      <c r="JFQ188" s="3"/>
      <c r="JFR188" s="3"/>
      <c r="JFS188" s="3"/>
      <c r="JFT188" s="3"/>
      <c r="JFU188" s="3"/>
      <c r="JFV188" s="3"/>
      <c r="JFW188" s="3"/>
      <c r="JFX188" s="3"/>
      <c r="JFY188" s="3"/>
      <c r="JFZ188" s="3"/>
      <c r="JGA188" s="3"/>
      <c r="JGB188" s="3"/>
      <c r="JGC188" s="3"/>
      <c r="JGD188" s="3"/>
      <c r="JGE188" s="3"/>
      <c r="JGF188" s="3"/>
      <c r="JGG188" s="3"/>
      <c r="JGH188" s="3"/>
      <c r="JGI188" s="3"/>
      <c r="JGJ188" s="3"/>
      <c r="JGK188" s="3"/>
      <c r="JGL188" s="3"/>
      <c r="JGM188" s="3"/>
      <c r="JGN188" s="3"/>
      <c r="JGO188" s="3"/>
      <c r="JGP188" s="3"/>
      <c r="JGQ188" s="3"/>
      <c r="JGR188" s="3"/>
      <c r="JGS188" s="3"/>
      <c r="JGT188" s="3"/>
      <c r="JGU188" s="3"/>
      <c r="JGV188" s="3"/>
      <c r="JGW188" s="3"/>
      <c r="JGX188" s="3"/>
      <c r="JGY188" s="3"/>
      <c r="JGZ188" s="3"/>
      <c r="JHA188" s="3"/>
      <c r="JHB188" s="3"/>
      <c r="JHC188" s="3"/>
      <c r="JHD188" s="3"/>
      <c r="JHE188" s="3"/>
      <c r="JHF188" s="3"/>
      <c r="JHG188" s="3"/>
      <c r="JHH188" s="3"/>
      <c r="JHI188" s="3"/>
      <c r="JHJ188" s="3"/>
      <c r="JHK188" s="3"/>
      <c r="JHL188" s="3"/>
      <c r="JHM188" s="3"/>
      <c r="JHN188" s="3"/>
      <c r="JHO188" s="3"/>
      <c r="JHP188" s="3"/>
      <c r="JHQ188" s="3"/>
      <c r="JHR188" s="3"/>
      <c r="JHS188" s="3"/>
      <c r="JHT188" s="3"/>
      <c r="JHU188" s="3"/>
      <c r="JHV188" s="3"/>
      <c r="JHW188" s="3"/>
      <c r="JHX188" s="3"/>
      <c r="JHY188" s="3"/>
      <c r="JHZ188" s="3"/>
      <c r="JIA188" s="3"/>
      <c r="JIB188" s="3"/>
      <c r="JIC188" s="3"/>
      <c r="JID188" s="3"/>
      <c r="JIE188" s="3"/>
      <c r="JIF188" s="3"/>
      <c r="JIG188" s="3"/>
      <c r="JIH188" s="3"/>
      <c r="JII188" s="3"/>
      <c r="JIJ188" s="3"/>
      <c r="JIK188" s="3"/>
      <c r="JIL188" s="3"/>
      <c r="JIM188" s="3"/>
      <c r="JIN188" s="3"/>
      <c r="JIO188" s="3"/>
      <c r="JIP188" s="3"/>
      <c r="JIQ188" s="3"/>
      <c r="JIR188" s="3"/>
      <c r="JIS188" s="3"/>
      <c r="JIT188" s="3"/>
      <c r="JIU188" s="3"/>
      <c r="JIV188" s="3"/>
      <c r="JIW188" s="3"/>
      <c r="JIX188" s="3"/>
      <c r="JIY188" s="3"/>
      <c r="JIZ188" s="3"/>
      <c r="JJA188" s="3"/>
      <c r="JJB188" s="3"/>
      <c r="JJC188" s="3"/>
      <c r="JJD188" s="3"/>
      <c r="JJE188" s="3"/>
      <c r="JJF188" s="3"/>
      <c r="JJG188" s="3"/>
      <c r="JJH188" s="3"/>
      <c r="JJI188" s="3"/>
      <c r="JJJ188" s="3"/>
      <c r="JJK188" s="3"/>
      <c r="JJL188" s="3"/>
      <c r="JJM188" s="3"/>
      <c r="JJN188" s="3"/>
      <c r="JJO188" s="3"/>
      <c r="JJP188" s="3"/>
      <c r="JJQ188" s="3"/>
      <c r="JJR188" s="3"/>
      <c r="JJS188" s="3"/>
      <c r="JJT188" s="3"/>
      <c r="JJU188" s="3"/>
      <c r="JJV188" s="3"/>
      <c r="JJW188" s="3"/>
      <c r="JJX188" s="3"/>
      <c r="JJY188" s="3"/>
      <c r="JJZ188" s="3"/>
      <c r="JKA188" s="3"/>
      <c r="JKB188" s="3"/>
      <c r="JKC188" s="3"/>
      <c r="JKD188" s="3"/>
      <c r="JKE188" s="3"/>
      <c r="JKF188" s="3"/>
      <c r="JKG188" s="3"/>
      <c r="JKH188" s="3"/>
      <c r="JKI188" s="3"/>
      <c r="JKJ188" s="3"/>
      <c r="JKK188" s="3"/>
      <c r="JKL188" s="3"/>
      <c r="JKM188" s="3"/>
      <c r="JKN188" s="3"/>
      <c r="JKO188" s="3"/>
      <c r="JKP188" s="3"/>
      <c r="JKQ188" s="3"/>
      <c r="JKR188" s="3"/>
      <c r="JKS188" s="3"/>
      <c r="JKT188" s="3"/>
      <c r="JKU188" s="3"/>
      <c r="JKV188" s="3"/>
      <c r="JKW188" s="3"/>
      <c r="JKX188" s="3"/>
      <c r="JKY188" s="3"/>
      <c r="JKZ188" s="3"/>
      <c r="JLA188" s="3"/>
      <c r="JLB188" s="3"/>
      <c r="JLC188" s="3"/>
      <c r="JLD188" s="3"/>
      <c r="JLE188" s="3"/>
      <c r="JLF188" s="3"/>
      <c r="JLG188" s="3"/>
      <c r="JLH188" s="3"/>
      <c r="JLI188" s="3"/>
      <c r="JLJ188" s="3"/>
      <c r="JLK188" s="3"/>
      <c r="JLL188" s="3"/>
      <c r="JLM188" s="3"/>
      <c r="JLN188" s="3"/>
      <c r="JLO188" s="3"/>
      <c r="JLP188" s="3"/>
      <c r="JLQ188" s="3"/>
      <c r="JLR188" s="3"/>
      <c r="JLS188" s="3"/>
      <c r="JLT188" s="3"/>
      <c r="JLU188" s="3"/>
      <c r="JLV188" s="3"/>
      <c r="JLW188" s="3"/>
      <c r="JLX188" s="3"/>
      <c r="JLY188" s="3"/>
      <c r="JLZ188" s="3"/>
      <c r="JMA188" s="3"/>
      <c r="JMB188" s="3"/>
      <c r="JMC188" s="3"/>
      <c r="JMD188" s="3"/>
      <c r="JME188" s="3"/>
      <c r="JMF188" s="3"/>
      <c r="JMG188" s="3"/>
      <c r="JMH188" s="3"/>
      <c r="JMI188" s="3"/>
      <c r="JMJ188" s="3"/>
      <c r="JMK188" s="3"/>
      <c r="JML188" s="3"/>
      <c r="JMM188" s="3"/>
      <c r="JMN188" s="3"/>
      <c r="JMO188" s="3"/>
      <c r="JMP188" s="3"/>
      <c r="JMQ188" s="3"/>
      <c r="JMR188" s="3"/>
      <c r="JMS188" s="3"/>
      <c r="JMT188" s="3"/>
      <c r="JMU188" s="3"/>
      <c r="JMV188" s="3"/>
      <c r="JMW188" s="3"/>
      <c r="JMX188" s="3"/>
      <c r="JMY188" s="3"/>
      <c r="JMZ188" s="3"/>
      <c r="JNA188" s="3"/>
      <c r="JNB188" s="3"/>
      <c r="JNC188" s="3"/>
      <c r="JND188" s="3"/>
      <c r="JNE188" s="3"/>
      <c r="JNF188" s="3"/>
      <c r="JNG188" s="3"/>
      <c r="JNH188" s="3"/>
      <c r="JNI188" s="3"/>
      <c r="JNJ188" s="3"/>
      <c r="JNK188" s="3"/>
      <c r="JNL188" s="3"/>
      <c r="JNM188" s="3"/>
      <c r="JNN188" s="3"/>
      <c r="JNO188" s="3"/>
      <c r="JNP188" s="3"/>
      <c r="JNQ188" s="3"/>
      <c r="JNR188" s="3"/>
      <c r="JNS188" s="3"/>
      <c r="JNT188" s="3"/>
      <c r="JNU188" s="3"/>
      <c r="JNV188" s="3"/>
      <c r="JNW188" s="3"/>
      <c r="JNX188" s="3"/>
      <c r="JNY188" s="3"/>
      <c r="JNZ188" s="3"/>
      <c r="JOA188" s="3"/>
      <c r="JOB188" s="3"/>
      <c r="JOC188" s="3"/>
      <c r="JOD188" s="3"/>
      <c r="JOE188" s="3"/>
      <c r="JOF188" s="3"/>
      <c r="JOG188" s="3"/>
      <c r="JOH188" s="3"/>
      <c r="JOI188" s="3"/>
      <c r="JOJ188" s="3"/>
      <c r="JOK188" s="3"/>
      <c r="JOL188" s="3"/>
      <c r="JOM188" s="3"/>
      <c r="JON188" s="3"/>
      <c r="JOO188" s="3"/>
      <c r="JOP188" s="3"/>
      <c r="JOQ188" s="3"/>
      <c r="JOR188" s="3"/>
      <c r="JOS188" s="3"/>
      <c r="JOT188" s="3"/>
      <c r="JOU188" s="3"/>
      <c r="JOV188" s="3"/>
      <c r="JOW188" s="3"/>
      <c r="JOX188" s="3"/>
      <c r="JOY188" s="3"/>
      <c r="JOZ188" s="3"/>
      <c r="JPA188" s="3"/>
      <c r="JPB188" s="3"/>
      <c r="JPC188" s="3"/>
      <c r="JPD188" s="3"/>
      <c r="JPE188" s="3"/>
      <c r="JPF188" s="3"/>
      <c r="JPG188" s="3"/>
      <c r="JPH188" s="3"/>
      <c r="JPI188" s="3"/>
      <c r="JPJ188" s="3"/>
      <c r="JPK188" s="3"/>
      <c r="JPL188" s="3"/>
      <c r="JPM188" s="3"/>
      <c r="JPN188" s="3"/>
      <c r="JPO188" s="3"/>
      <c r="JPP188" s="3"/>
      <c r="JPQ188" s="3"/>
      <c r="JPR188" s="3"/>
      <c r="JPS188" s="3"/>
      <c r="JPT188" s="3"/>
      <c r="JPU188" s="3"/>
      <c r="JPV188" s="3"/>
      <c r="JPW188" s="3"/>
      <c r="JPX188" s="3"/>
      <c r="JPY188" s="3"/>
      <c r="JPZ188" s="3"/>
      <c r="JQA188" s="3"/>
      <c r="JQB188" s="3"/>
      <c r="JQC188" s="3"/>
      <c r="JQD188" s="3"/>
      <c r="JQE188" s="3"/>
      <c r="JQF188" s="3"/>
      <c r="JQG188" s="3"/>
      <c r="JQH188" s="3"/>
      <c r="JQI188" s="3"/>
      <c r="JQJ188" s="3"/>
      <c r="JQK188" s="3"/>
      <c r="JQL188" s="3"/>
      <c r="JQM188" s="3"/>
      <c r="JQN188" s="3"/>
      <c r="JQO188" s="3"/>
      <c r="JQP188" s="3"/>
      <c r="JQQ188" s="3"/>
      <c r="JQR188" s="3"/>
      <c r="JQS188" s="3"/>
      <c r="JQT188" s="3"/>
      <c r="JQU188" s="3"/>
      <c r="JQV188" s="3"/>
      <c r="JQW188" s="3"/>
      <c r="JQX188" s="3"/>
      <c r="JQY188" s="3"/>
      <c r="JQZ188" s="3"/>
      <c r="JRA188" s="3"/>
      <c r="JRB188" s="3"/>
      <c r="JRC188" s="3"/>
      <c r="JRD188" s="3"/>
      <c r="JRE188" s="3"/>
      <c r="JRF188" s="3"/>
      <c r="JRG188" s="3"/>
      <c r="JRH188" s="3"/>
      <c r="JRI188" s="3"/>
      <c r="JRJ188" s="3"/>
      <c r="JRK188" s="3"/>
      <c r="JRL188" s="3"/>
      <c r="JRM188" s="3"/>
      <c r="JRN188" s="3"/>
      <c r="JRO188" s="3"/>
      <c r="JRP188" s="3"/>
      <c r="JRQ188" s="3"/>
      <c r="JRR188" s="3"/>
      <c r="JRS188" s="3"/>
      <c r="JRT188" s="3"/>
      <c r="JRU188" s="3"/>
      <c r="JRV188" s="3"/>
      <c r="JRW188" s="3"/>
      <c r="JRX188" s="3"/>
      <c r="JRY188" s="3"/>
      <c r="JRZ188" s="3"/>
      <c r="JSA188" s="3"/>
      <c r="JSB188" s="3"/>
      <c r="JSC188" s="3"/>
      <c r="JSD188" s="3"/>
      <c r="JSE188" s="3"/>
      <c r="JSF188" s="3"/>
      <c r="JSG188" s="3"/>
      <c r="JSH188" s="3"/>
      <c r="JSI188" s="3"/>
      <c r="JSJ188" s="3"/>
      <c r="JSK188" s="3"/>
      <c r="JSL188" s="3"/>
      <c r="JSM188" s="3"/>
      <c r="JSN188" s="3"/>
      <c r="JSO188" s="3"/>
      <c r="JSP188" s="3"/>
      <c r="JSQ188" s="3"/>
      <c r="JSR188" s="3"/>
      <c r="JSS188" s="3"/>
      <c r="JST188" s="3"/>
      <c r="JSU188" s="3"/>
      <c r="JSV188" s="3"/>
      <c r="JSW188" s="3"/>
      <c r="JSX188" s="3"/>
      <c r="JSY188" s="3"/>
      <c r="JSZ188" s="3"/>
      <c r="JTA188" s="3"/>
      <c r="JTB188" s="3"/>
      <c r="JTC188" s="3"/>
      <c r="JTD188" s="3"/>
      <c r="JTE188" s="3"/>
      <c r="JTF188" s="3"/>
      <c r="JTG188" s="3"/>
      <c r="JTH188" s="3"/>
      <c r="JTI188" s="3"/>
      <c r="JTJ188" s="3"/>
      <c r="JTK188" s="3"/>
      <c r="JTL188" s="3"/>
      <c r="JTM188" s="3"/>
      <c r="JTN188" s="3"/>
      <c r="JTO188" s="3"/>
      <c r="JTP188" s="3"/>
      <c r="JTQ188" s="3"/>
      <c r="JTR188" s="3"/>
      <c r="JTS188" s="3"/>
      <c r="JTT188" s="3"/>
      <c r="JTU188" s="3"/>
      <c r="JTV188" s="3"/>
      <c r="JTW188" s="3"/>
      <c r="JTX188" s="3"/>
      <c r="JTY188" s="3"/>
      <c r="JTZ188" s="3"/>
      <c r="JUA188" s="3"/>
      <c r="JUB188" s="3"/>
      <c r="JUC188" s="3"/>
      <c r="JUD188" s="3"/>
      <c r="JUE188" s="3"/>
      <c r="JUF188" s="3"/>
      <c r="JUG188" s="3"/>
      <c r="JUH188" s="3"/>
      <c r="JUI188" s="3"/>
      <c r="JUJ188" s="3"/>
      <c r="JUK188" s="3"/>
      <c r="JUL188" s="3"/>
      <c r="JUM188" s="3"/>
      <c r="JUN188" s="3"/>
      <c r="JUO188" s="3"/>
      <c r="JUP188" s="3"/>
      <c r="JUQ188" s="3"/>
      <c r="JUR188" s="3"/>
      <c r="JUS188" s="3"/>
      <c r="JUT188" s="3"/>
      <c r="JUU188" s="3"/>
      <c r="JUV188" s="3"/>
      <c r="JUW188" s="3"/>
      <c r="JUX188" s="3"/>
      <c r="JUY188" s="3"/>
      <c r="JUZ188" s="3"/>
      <c r="JVA188" s="3"/>
      <c r="JVB188" s="3"/>
      <c r="JVC188" s="3"/>
      <c r="JVD188" s="3"/>
      <c r="JVE188" s="3"/>
      <c r="JVF188" s="3"/>
      <c r="JVG188" s="3"/>
      <c r="JVH188" s="3"/>
      <c r="JVI188" s="3"/>
      <c r="JVJ188" s="3"/>
      <c r="JVK188" s="3"/>
      <c r="JVL188" s="3"/>
      <c r="JVM188" s="3"/>
      <c r="JVN188" s="3"/>
      <c r="JVO188" s="3"/>
      <c r="JVP188" s="3"/>
      <c r="JVQ188" s="3"/>
      <c r="JVR188" s="3"/>
      <c r="JVS188" s="3"/>
      <c r="JVT188" s="3"/>
      <c r="JVU188" s="3"/>
      <c r="JVV188" s="3"/>
      <c r="JVW188" s="3"/>
      <c r="JVX188" s="3"/>
      <c r="JVY188" s="3"/>
      <c r="JVZ188" s="3"/>
      <c r="JWA188" s="3"/>
      <c r="JWB188" s="3"/>
      <c r="JWC188" s="3"/>
      <c r="JWD188" s="3"/>
      <c r="JWE188" s="3"/>
      <c r="JWF188" s="3"/>
      <c r="JWG188" s="3"/>
      <c r="JWH188" s="3"/>
      <c r="JWI188" s="3"/>
      <c r="JWJ188" s="3"/>
      <c r="JWK188" s="3"/>
      <c r="JWL188" s="3"/>
      <c r="JWM188" s="3"/>
      <c r="JWN188" s="3"/>
      <c r="JWO188" s="3"/>
      <c r="JWP188" s="3"/>
      <c r="JWQ188" s="3"/>
      <c r="JWR188" s="3"/>
      <c r="JWS188" s="3"/>
      <c r="JWT188" s="3"/>
      <c r="JWU188" s="3"/>
      <c r="JWV188" s="3"/>
      <c r="JWW188" s="3"/>
      <c r="JWX188" s="3"/>
      <c r="JWY188" s="3"/>
      <c r="JWZ188" s="3"/>
      <c r="JXA188" s="3"/>
      <c r="JXB188" s="3"/>
      <c r="JXC188" s="3"/>
      <c r="JXD188" s="3"/>
      <c r="JXE188" s="3"/>
      <c r="JXF188" s="3"/>
      <c r="JXG188" s="3"/>
      <c r="JXH188" s="3"/>
      <c r="JXI188" s="3"/>
      <c r="JXJ188" s="3"/>
      <c r="JXK188" s="3"/>
      <c r="JXL188" s="3"/>
      <c r="JXM188" s="3"/>
      <c r="JXN188" s="3"/>
      <c r="JXO188" s="3"/>
      <c r="JXP188" s="3"/>
      <c r="JXQ188" s="3"/>
      <c r="JXR188" s="3"/>
      <c r="JXS188" s="3"/>
      <c r="JXT188" s="3"/>
      <c r="JXU188" s="3"/>
      <c r="JXV188" s="3"/>
      <c r="JXW188" s="3"/>
      <c r="JXX188" s="3"/>
      <c r="JXY188" s="3"/>
      <c r="JXZ188" s="3"/>
      <c r="JYA188" s="3"/>
      <c r="JYB188" s="3"/>
      <c r="JYC188" s="3"/>
      <c r="JYD188" s="3"/>
      <c r="JYE188" s="3"/>
      <c r="JYF188" s="3"/>
      <c r="JYG188" s="3"/>
      <c r="JYH188" s="3"/>
      <c r="JYI188" s="3"/>
      <c r="JYJ188" s="3"/>
      <c r="JYK188" s="3"/>
      <c r="JYL188" s="3"/>
      <c r="JYM188" s="3"/>
      <c r="JYN188" s="3"/>
      <c r="JYO188" s="3"/>
      <c r="JYP188" s="3"/>
      <c r="JYQ188" s="3"/>
      <c r="JYR188" s="3"/>
      <c r="JYS188" s="3"/>
      <c r="JYT188" s="3"/>
      <c r="JYU188" s="3"/>
      <c r="JYV188" s="3"/>
      <c r="JYW188" s="3"/>
      <c r="JYX188" s="3"/>
      <c r="JYY188" s="3"/>
      <c r="JYZ188" s="3"/>
      <c r="JZA188" s="3"/>
      <c r="JZB188" s="3"/>
      <c r="JZC188" s="3"/>
      <c r="JZD188" s="3"/>
      <c r="JZE188" s="3"/>
      <c r="JZF188" s="3"/>
      <c r="JZG188" s="3"/>
      <c r="JZH188" s="3"/>
      <c r="JZI188" s="3"/>
      <c r="JZJ188" s="3"/>
      <c r="JZK188" s="3"/>
      <c r="JZL188" s="3"/>
      <c r="JZM188" s="3"/>
      <c r="JZN188" s="3"/>
      <c r="JZO188" s="3"/>
      <c r="JZP188" s="3"/>
      <c r="JZQ188" s="3"/>
      <c r="JZR188" s="3"/>
      <c r="JZS188" s="3"/>
      <c r="JZT188" s="3"/>
      <c r="JZU188" s="3"/>
      <c r="JZV188" s="3"/>
      <c r="JZW188" s="3"/>
      <c r="JZX188" s="3"/>
      <c r="JZY188" s="3"/>
      <c r="JZZ188" s="3"/>
      <c r="KAA188" s="3"/>
      <c r="KAB188" s="3"/>
      <c r="KAC188" s="3"/>
      <c r="KAD188" s="3"/>
      <c r="KAE188" s="3"/>
      <c r="KAF188" s="3"/>
      <c r="KAG188" s="3"/>
      <c r="KAH188" s="3"/>
      <c r="KAI188" s="3"/>
      <c r="KAJ188" s="3"/>
      <c r="KAK188" s="3"/>
      <c r="KAL188" s="3"/>
      <c r="KAM188" s="3"/>
      <c r="KAN188" s="3"/>
      <c r="KAO188" s="3"/>
      <c r="KAP188" s="3"/>
      <c r="KAQ188" s="3"/>
      <c r="KAR188" s="3"/>
      <c r="KAS188" s="3"/>
      <c r="KAT188" s="3"/>
      <c r="KAU188" s="3"/>
      <c r="KAV188" s="3"/>
      <c r="KAW188" s="3"/>
      <c r="KAX188" s="3"/>
      <c r="KAY188" s="3"/>
      <c r="KAZ188" s="3"/>
      <c r="KBA188" s="3"/>
      <c r="KBB188" s="3"/>
      <c r="KBC188" s="3"/>
      <c r="KBD188" s="3"/>
      <c r="KBE188" s="3"/>
      <c r="KBF188" s="3"/>
      <c r="KBG188" s="3"/>
      <c r="KBH188" s="3"/>
      <c r="KBI188" s="3"/>
      <c r="KBJ188" s="3"/>
      <c r="KBK188" s="3"/>
      <c r="KBL188" s="3"/>
      <c r="KBM188" s="3"/>
      <c r="KBN188" s="3"/>
      <c r="KBO188" s="3"/>
      <c r="KBP188" s="3"/>
      <c r="KBQ188" s="3"/>
      <c r="KBR188" s="3"/>
      <c r="KBS188" s="3"/>
      <c r="KBT188" s="3"/>
      <c r="KBU188" s="3"/>
      <c r="KBV188" s="3"/>
      <c r="KBW188" s="3"/>
      <c r="KBX188" s="3"/>
      <c r="KBY188" s="3"/>
      <c r="KBZ188" s="3"/>
      <c r="KCA188" s="3"/>
      <c r="KCB188" s="3"/>
      <c r="KCC188" s="3"/>
      <c r="KCD188" s="3"/>
      <c r="KCE188" s="3"/>
      <c r="KCF188" s="3"/>
      <c r="KCG188" s="3"/>
      <c r="KCH188" s="3"/>
      <c r="KCI188" s="3"/>
      <c r="KCJ188" s="3"/>
      <c r="KCK188" s="3"/>
      <c r="KCL188" s="3"/>
      <c r="KCM188" s="3"/>
      <c r="KCN188" s="3"/>
      <c r="KCO188" s="3"/>
      <c r="KCP188" s="3"/>
      <c r="KCQ188" s="3"/>
      <c r="KCR188" s="3"/>
      <c r="KCS188" s="3"/>
      <c r="KCT188" s="3"/>
      <c r="KCU188" s="3"/>
      <c r="KCV188" s="3"/>
      <c r="KCW188" s="3"/>
      <c r="KCX188" s="3"/>
      <c r="KCY188" s="3"/>
      <c r="KCZ188" s="3"/>
      <c r="KDA188" s="3"/>
      <c r="KDB188" s="3"/>
      <c r="KDC188" s="3"/>
      <c r="KDD188" s="3"/>
      <c r="KDE188" s="3"/>
      <c r="KDF188" s="3"/>
      <c r="KDG188" s="3"/>
      <c r="KDH188" s="3"/>
      <c r="KDI188" s="3"/>
      <c r="KDJ188" s="3"/>
      <c r="KDK188" s="3"/>
      <c r="KDL188" s="3"/>
      <c r="KDM188" s="3"/>
      <c r="KDN188" s="3"/>
      <c r="KDO188" s="3"/>
      <c r="KDP188" s="3"/>
      <c r="KDQ188" s="3"/>
      <c r="KDR188" s="3"/>
      <c r="KDS188" s="3"/>
      <c r="KDT188" s="3"/>
      <c r="KDU188" s="3"/>
      <c r="KDV188" s="3"/>
      <c r="KDW188" s="3"/>
      <c r="KDX188" s="3"/>
      <c r="KDY188" s="3"/>
      <c r="KDZ188" s="3"/>
      <c r="KEA188" s="3"/>
      <c r="KEB188" s="3"/>
      <c r="KEC188" s="3"/>
      <c r="KED188" s="3"/>
      <c r="KEE188" s="3"/>
      <c r="KEF188" s="3"/>
      <c r="KEG188" s="3"/>
      <c r="KEH188" s="3"/>
      <c r="KEI188" s="3"/>
      <c r="KEJ188" s="3"/>
      <c r="KEK188" s="3"/>
      <c r="KEL188" s="3"/>
      <c r="KEM188" s="3"/>
      <c r="KEN188" s="3"/>
      <c r="KEO188" s="3"/>
      <c r="KEP188" s="3"/>
      <c r="KEQ188" s="3"/>
      <c r="KER188" s="3"/>
      <c r="KES188" s="3"/>
      <c r="KET188" s="3"/>
      <c r="KEU188" s="3"/>
      <c r="KEV188" s="3"/>
      <c r="KEW188" s="3"/>
      <c r="KEX188" s="3"/>
      <c r="KEY188" s="3"/>
      <c r="KEZ188" s="3"/>
      <c r="KFA188" s="3"/>
      <c r="KFB188" s="3"/>
      <c r="KFC188" s="3"/>
      <c r="KFD188" s="3"/>
      <c r="KFE188" s="3"/>
      <c r="KFF188" s="3"/>
      <c r="KFG188" s="3"/>
      <c r="KFH188" s="3"/>
      <c r="KFI188" s="3"/>
      <c r="KFJ188" s="3"/>
      <c r="KFK188" s="3"/>
      <c r="KFL188" s="3"/>
      <c r="KFM188" s="3"/>
      <c r="KFN188" s="3"/>
      <c r="KFO188" s="3"/>
      <c r="KFP188" s="3"/>
      <c r="KFQ188" s="3"/>
      <c r="KFR188" s="3"/>
      <c r="KFS188" s="3"/>
      <c r="KFT188" s="3"/>
      <c r="KFU188" s="3"/>
      <c r="KFV188" s="3"/>
      <c r="KFW188" s="3"/>
      <c r="KFX188" s="3"/>
      <c r="KFY188" s="3"/>
      <c r="KFZ188" s="3"/>
      <c r="KGA188" s="3"/>
      <c r="KGB188" s="3"/>
      <c r="KGC188" s="3"/>
      <c r="KGD188" s="3"/>
      <c r="KGE188" s="3"/>
      <c r="KGF188" s="3"/>
      <c r="KGG188" s="3"/>
      <c r="KGH188" s="3"/>
      <c r="KGI188" s="3"/>
      <c r="KGJ188" s="3"/>
      <c r="KGK188" s="3"/>
      <c r="KGL188" s="3"/>
      <c r="KGM188" s="3"/>
      <c r="KGN188" s="3"/>
      <c r="KGO188" s="3"/>
      <c r="KGP188" s="3"/>
      <c r="KGQ188" s="3"/>
      <c r="KGR188" s="3"/>
      <c r="KGS188" s="3"/>
      <c r="KGT188" s="3"/>
      <c r="KGU188" s="3"/>
      <c r="KGV188" s="3"/>
      <c r="KGW188" s="3"/>
      <c r="KGX188" s="3"/>
      <c r="KGY188" s="3"/>
      <c r="KGZ188" s="3"/>
      <c r="KHA188" s="3"/>
      <c r="KHB188" s="3"/>
      <c r="KHC188" s="3"/>
      <c r="KHD188" s="3"/>
      <c r="KHE188" s="3"/>
      <c r="KHF188" s="3"/>
      <c r="KHG188" s="3"/>
      <c r="KHH188" s="3"/>
      <c r="KHI188" s="3"/>
      <c r="KHJ188" s="3"/>
      <c r="KHK188" s="3"/>
      <c r="KHL188" s="3"/>
      <c r="KHM188" s="3"/>
      <c r="KHN188" s="3"/>
      <c r="KHO188" s="3"/>
      <c r="KHP188" s="3"/>
      <c r="KHQ188" s="3"/>
      <c r="KHR188" s="3"/>
      <c r="KHS188" s="3"/>
      <c r="KHT188" s="3"/>
      <c r="KHU188" s="3"/>
      <c r="KHV188" s="3"/>
      <c r="KHW188" s="3"/>
      <c r="KHX188" s="3"/>
      <c r="KHY188" s="3"/>
      <c r="KHZ188" s="3"/>
      <c r="KIA188" s="3"/>
      <c r="KIB188" s="3"/>
      <c r="KIC188" s="3"/>
      <c r="KID188" s="3"/>
      <c r="KIE188" s="3"/>
      <c r="KIF188" s="3"/>
      <c r="KIG188" s="3"/>
      <c r="KIH188" s="3"/>
      <c r="KII188" s="3"/>
      <c r="KIJ188" s="3"/>
      <c r="KIK188" s="3"/>
      <c r="KIL188" s="3"/>
      <c r="KIM188" s="3"/>
      <c r="KIN188" s="3"/>
      <c r="KIO188" s="3"/>
      <c r="KIP188" s="3"/>
      <c r="KIQ188" s="3"/>
      <c r="KIR188" s="3"/>
      <c r="KIS188" s="3"/>
      <c r="KIT188" s="3"/>
      <c r="KIU188" s="3"/>
      <c r="KIV188" s="3"/>
      <c r="KIW188" s="3"/>
      <c r="KIX188" s="3"/>
      <c r="KIY188" s="3"/>
      <c r="KIZ188" s="3"/>
      <c r="KJA188" s="3"/>
      <c r="KJB188" s="3"/>
      <c r="KJC188" s="3"/>
      <c r="KJD188" s="3"/>
      <c r="KJE188" s="3"/>
      <c r="KJF188" s="3"/>
      <c r="KJG188" s="3"/>
      <c r="KJH188" s="3"/>
      <c r="KJI188" s="3"/>
      <c r="KJJ188" s="3"/>
      <c r="KJK188" s="3"/>
      <c r="KJL188" s="3"/>
      <c r="KJM188" s="3"/>
      <c r="KJN188" s="3"/>
      <c r="KJO188" s="3"/>
      <c r="KJP188" s="3"/>
      <c r="KJQ188" s="3"/>
      <c r="KJR188" s="3"/>
      <c r="KJS188" s="3"/>
      <c r="KJT188" s="3"/>
      <c r="KJU188" s="3"/>
      <c r="KJV188" s="3"/>
      <c r="KJW188" s="3"/>
      <c r="KJX188" s="3"/>
      <c r="KJY188" s="3"/>
      <c r="KJZ188" s="3"/>
      <c r="KKA188" s="3"/>
      <c r="KKB188" s="3"/>
      <c r="KKC188" s="3"/>
      <c r="KKD188" s="3"/>
      <c r="KKE188" s="3"/>
      <c r="KKF188" s="3"/>
      <c r="KKG188" s="3"/>
      <c r="KKH188" s="3"/>
      <c r="KKI188" s="3"/>
      <c r="KKJ188" s="3"/>
      <c r="KKK188" s="3"/>
      <c r="KKL188" s="3"/>
      <c r="KKM188" s="3"/>
      <c r="KKN188" s="3"/>
      <c r="KKO188" s="3"/>
      <c r="KKP188" s="3"/>
      <c r="KKQ188" s="3"/>
      <c r="KKR188" s="3"/>
      <c r="KKS188" s="3"/>
      <c r="KKT188" s="3"/>
      <c r="KKU188" s="3"/>
      <c r="KKV188" s="3"/>
      <c r="KKW188" s="3"/>
      <c r="KKX188" s="3"/>
      <c r="KKY188" s="3"/>
      <c r="KKZ188" s="3"/>
      <c r="KLA188" s="3"/>
      <c r="KLB188" s="3"/>
      <c r="KLC188" s="3"/>
      <c r="KLD188" s="3"/>
      <c r="KLE188" s="3"/>
      <c r="KLF188" s="3"/>
      <c r="KLG188" s="3"/>
      <c r="KLH188" s="3"/>
      <c r="KLI188" s="3"/>
      <c r="KLJ188" s="3"/>
      <c r="KLK188" s="3"/>
      <c r="KLL188" s="3"/>
      <c r="KLM188" s="3"/>
      <c r="KLN188" s="3"/>
      <c r="KLO188" s="3"/>
      <c r="KLP188" s="3"/>
      <c r="KLQ188" s="3"/>
      <c r="KLR188" s="3"/>
      <c r="KLS188" s="3"/>
      <c r="KLT188" s="3"/>
      <c r="KLU188" s="3"/>
      <c r="KLV188" s="3"/>
      <c r="KLW188" s="3"/>
      <c r="KLX188" s="3"/>
      <c r="KLY188" s="3"/>
      <c r="KLZ188" s="3"/>
      <c r="KMA188" s="3"/>
      <c r="KMB188" s="3"/>
      <c r="KMC188" s="3"/>
      <c r="KMD188" s="3"/>
      <c r="KME188" s="3"/>
      <c r="KMF188" s="3"/>
      <c r="KMG188" s="3"/>
      <c r="KMH188" s="3"/>
      <c r="KMI188" s="3"/>
      <c r="KMJ188" s="3"/>
      <c r="KMK188" s="3"/>
      <c r="KML188" s="3"/>
      <c r="KMM188" s="3"/>
      <c r="KMN188" s="3"/>
      <c r="KMO188" s="3"/>
      <c r="KMP188" s="3"/>
      <c r="KMQ188" s="3"/>
      <c r="KMR188" s="3"/>
      <c r="KMS188" s="3"/>
      <c r="KMT188" s="3"/>
      <c r="KMU188" s="3"/>
      <c r="KMV188" s="3"/>
      <c r="KMW188" s="3"/>
      <c r="KMX188" s="3"/>
      <c r="KMY188" s="3"/>
      <c r="KMZ188" s="3"/>
      <c r="KNA188" s="3"/>
      <c r="KNB188" s="3"/>
      <c r="KNC188" s="3"/>
      <c r="KND188" s="3"/>
      <c r="KNE188" s="3"/>
      <c r="KNF188" s="3"/>
      <c r="KNG188" s="3"/>
      <c r="KNH188" s="3"/>
      <c r="KNI188" s="3"/>
      <c r="KNJ188" s="3"/>
      <c r="KNK188" s="3"/>
      <c r="KNL188" s="3"/>
      <c r="KNM188" s="3"/>
      <c r="KNN188" s="3"/>
      <c r="KNO188" s="3"/>
      <c r="KNP188" s="3"/>
      <c r="KNQ188" s="3"/>
      <c r="KNR188" s="3"/>
      <c r="KNS188" s="3"/>
      <c r="KNT188" s="3"/>
      <c r="KNU188" s="3"/>
      <c r="KNV188" s="3"/>
      <c r="KNW188" s="3"/>
      <c r="KNX188" s="3"/>
      <c r="KNY188" s="3"/>
      <c r="KNZ188" s="3"/>
      <c r="KOA188" s="3"/>
      <c r="KOB188" s="3"/>
      <c r="KOC188" s="3"/>
      <c r="KOD188" s="3"/>
      <c r="KOE188" s="3"/>
      <c r="KOF188" s="3"/>
      <c r="KOG188" s="3"/>
      <c r="KOH188" s="3"/>
      <c r="KOI188" s="3"/>
      <c r="KOJ188" s="3"/>
      <c r="KOK188" s="3"/>
      <c r="KOL188" s="3"/>
      <c r="KOM188" s="3"/>
      <c r="KON188" s="3"/>
      <c r="KOO188" s="3"/>
      <c r="KOP188" s="3"/>
      <c r="KOQ188" s="3"/>
      <c r="KOR188" s="3"/>
      <c r="KOS188" s="3"/>
      <c r="KOT188" s="3"/>
      <c r="KOU188" s="3"/>
      <c r="KOV188" s="3"/>
      <c r="KOW188" s="3"/>
      <c r="KOX188" s="3"/>
      <c r="KOY188" s="3"/>
      <c r="KOZ188" s="3"/>
      <c r="KPA188" s="3"/>
      <c r="KPB188" s="3"/>
      <c r="KPC188" s="3"/>
      <c r="KPD188" s="3"/>
      <c r="KPE188" s="3"/>
      <c r="KPF188" s="3"/>
      <c r="KPG188" s="3"/>
      <c r="KPH188" s="3"/>
      <c r="KPI188" s="3"/>
      <c r="KPJ188" s="3"/>
      <c r="KPK188" s="3"/>
      <c r="KPL188" s="3"/>
      <c r="KPM188" s="3"/>
      <c r="KPN188" s="3"/>
      <c r="KPO188" s="3"/>
      <c r="KPP188" s="3"/>
      <c r="KPQ188" s="3"/>
      <c r="KPR188" s="3"/>
      <c r="KPS188" s="3"/>
      <c r="KPT188" s="3"/>
      <c r="KPU188" s="3"/>
      <c r="KPV188" s="3"/>
      <c r="KPW188" s="3"/>
      <c r="KPX188" s="3"/>
      <c r="KPY188" s="3"/>
      <c r="KPZ188" s="3"/>
      <c r="KQA188" s="3"/>
      <c r="KQB188" s="3"/>
      <c r="KQC188" s="3"/>
      <c r="KQD188" s="3"/>
      <c r="KQE188" s="3"/>
      <c r="KQF188" s="3"/>
      <c r="KQG188" s="3"/>
      <c r="KQH188" s="3"/>
      <c r="KQI188" s="3"/>
      <c r="KQJ188" s="3"/>
      <c r="KQK188" s="3"/>
      <c r="KQL188" s="3"/>
      <c r="KQM188" s="3"/>
      <c r="KQN188" s="3"/>
      <c r="KQO188" s="3"/>
      <c r="KQP188" s="3"/>
      <c r="KQQ188" s="3"/>
      <c r="KQR188" s="3"/>
      <c r="KQS188" s="3"/>
      <c r="KQT188" s="3"/>
      <c r="KQU188" s="3"/>
      <c r="KQV188" s="3"/>
      <c r="KQW188" s="3"/>
      <c r="KQX188" s="3"/>
      <c r="KQY188" s="3"/>
      <c r="KQZ188" s="3"/>
      <c r="KRA188" s="3"/>
      <c r="KRB188" s="3"/>
      <c r="KRC188" s="3"/>
      <c r="KRD188" s="3"/>
      <c r="KRE188" s="3"/>
      <c r="KRF188" s="3"/>
      <c r="KRG188" s="3"/>
      <c r="KRH188" s="3"/>
      <c r="KRI188" s="3"/>
      <c r="KRJ188" s="3"/>
      <c r="KRK188" s="3"/>
      <c r="KRL188" s="3"/>
      <c r="KRM188" s="3"/>
      <c r="KRN188" s="3"/>
      <c r="KRO188" s="3"/>
      <c r="KRP188" s="3"/>
      <c r="KRQ188" s="3"/>
      <c r="KRR188" s="3"/>
      <c r="KRS188" s="3"/>
      <c r="KRT188" s="3"/>
      <c r="KRU188" s="3"/>
      <c r="KRV188" s="3"/>
      <c r="KRW188" s="3"/>
      <c r="KRX188" s="3"/>
      <c r="KRY188" s="3"/>
      <c r="KRZ188" s="3"/>
      <c r="KSA188" s="3"/>
      <c r="KSB188" s="3"/>
      <c r="KSC188" s="3"/>
      <c r="KSD188" s="3"/>
      <c r="KSE188" s="3"/>
      <c r="KSF188" s="3"/>
      <c r="KSG188" s="3"/>
      <c r="KSH188" s="3"/>
      <c r="KSI188" s="3"/>
      <c r="KSJ188" s="3"/>
      <c r="KSK188" s="3"/>
      <c r="KSL188" s="3"/>
      <c r="KSM188" s="3"/>
      <c r="KSN188" s="3"/>
      <c r="KSO188" s="3"/>
      <c r="KSP188" s="3"/>
      <c r="KSQ188" s="3"/>
      <c r="KSR188" s="3"/>
      <c r="KSS188" s="3"/>
      <c r="KST188" s="3"/>
      <c r="KSU188" s="3"/>
      <c r="KSV188" s="3"/>
      <c r="KSW188" s="3"/>
      <c r="KSX188" s="3"/>
      <c r="KSY188" s="3"/>
      <c r="KSZ188" s="3"/>
      <c r="KTA188" s="3"/>
      <c r="KTB188" s="3"/>
      <c r="KTC188" s="3"/>
      <c r="KTD188" s="3"/>
      <c r="KTE188" s="3"/>
      <c r="KTF188" s="3"/>
      <c r="KTG188" s="3"/>
      <c r="KTH188" s="3"/>
      <c r="KTI188" s="3"/>
      <c r="KTJ188" s="3"/>
      <c r="KTK188" s="3"/>
      <c r="KTL188" s="3"/>
      <c r="KTM188" s="3"/>
      <c r="KTN188" s="3"/>
      <c r="KTO188" s="3"/>
      <c r="KTP188" s="3"/>
      <c r="KTQ188" s="3"/>
      <c r="KTR188" s="3"/>
      <c r="KTS188" s="3"/>
      <c r="KTT188" s="3"/>
      <c r="KTU188" s="3"/>
      <c r="KTV188" s="3"/>
      <c r="KTW188" s="3"/>
      <c r="KTX188" s="3"/>
      <c r="KTY188" s="3"/>
      <c r="KTZ188" s="3"/>
      <c r="KUA188" s="3"/>
      <c r="KUB188" s="3"/>
      <c r="KUC188" s="3"/>
      <c r="KUD188" s="3"/>
      <c r="KUE188" s="3"/>
      <c r="KUF188" s="3"/>
      <c r="KUG188" s="3"/>
      <c r="KUH188" s="3"/>
      <c r="KUI188" s="3"/>
      <c r="KUJ188" s="3"/>
      <c r="KUK188" s="3"/>
      <c r="KUL188" s="3"/>
      <c r="KUM188" s="3"/>
      <c r="KUN188" s="3"/>
      <c r="KUO188" s="3"/>
      <c r="KUP188" s="3"/>
      <c r="KUQ188" s="3"/>
      <c r="KUR188" s="3"/>
      <c r="KUS188" s="3"/>
      <c r="KUT188" s="3"/>
      <c r="KUU188" s="3"/>
      <c r="KUV188" s="3"/>
      <c r="KUW188" s="3"/>
      <c r="KUX188" s="3"/>
      <c r="KUY188" s="3"/>
      <c r="KUZ188" s="3"/>
      <c r="KVA188" s="3"/>
      <c r="KVB188" s="3"/>
      <c r="KVC188" s="3"/>
      <c r="KVD188" s="3"/>
      <c r="KVE188" s="3"/>
      <c r="KVF188" s="3"/>
      <c r="KVG188" s="3"/>
      <c r="KVH188" s="3"/>
      <c r="KVI188" s="3"/>
      <c r="KVJ188" s="3"/>
      <c r="KVK188" s="3"/>
      <c r="KVL188" s="3"/>
      <c r="KVM188" s="3"/>
      <c r="KVN188" s="3"/>
      <c r="KVO188" s="3"/>
      <c r="KVP188" s="3"/>
      <c r="KVQ188" s="3"/>
      <c r="KVR188" s="3"/>
      <c r="KVS188" s="3"/>
      <c r="KVT188" s="3"/>
      <c r="KVU188" s="3"/>
      <c r="KVV188" s="3"/>
      <c r="KVW188" s="3"/>
      <c r="KVX188" s="3"/>
      <c r="KVY188" s="3"/>
      <c r="KVZ188" s="3"/>
      <c r="KWA188" s="3"/>
      <c r="KWB188" s="3"/>
      <c r="KWC188" s="3"/>
      <c r="KWD188" s="3"/>
      <c r="KWE188" s="3"/>
      <c r="KWF188" s="3"/>
      <c r="KWG188" s="3"/>
      <c r="KWH188" s="3"/>
      <c r="KWI188" s="3"/>
      <c r="KWJ188" s="3"/>
      <c r="KWK188" s="3"/>
      <c r="KWL188" s="3"/>
      <c r="KWM188" s="3"/>
      <c r="KWN188" s="3"/>
      <c r="KWO188" s="3"/>
      <c r="KWP188" s="3"/>
      <c r="KWQ188" s="3"/>
      <c r="KWR188" s="3"/>
      <c r="KWS188" s="3"/>
      <c r="KWT188" s="3"/>
      <c r="KWU188" s="3"/>
      <c r="KWV188" s="3"/>
      <c r="KWW188" s="3"/>
      <c r="KWX188" s="3"/>
      <c r="KWY188" s="3"/>
      <c r="KWZ188" s="3"/>
      <c r="KXA188" s="3"/>
      <c r="KXB188" s="3"/>
      <c r="KXC188" s="3"/>
      <c r="KXD188" s="3"/>
      <c r="KXE188" s="3"/>
      <c r="KXF188" s="3"/>
      <c r="KXG188" s="3"/>
      <c r="KXH188" s="3"/>
      <c r="KXI188" s="3"/>
      <c r="KXJ188" s="3"/>
      <c r="KXK188" s="3"/>
      <c r="KXL188" s="3"/>
      <c r="KXM188" s="3"/>
      <c r="KXN188" s="3"/>
      <c r="KXO188" s="3"/>
      <c r="KXP188" s="3"/>
      <c r="KXQ188" s="3"/>
      <c r="KXR188" s="3"/>
      <c r="KXS188" s="3"/>
      <c r="KXT188" s="3"/>
      <c r="KXU188" s="3"/>
      <c r="KXV188" s="3"/>
      <c r="KXW188" s="3"/>
      <c r="KXX188" s="3"/>
      <c r="KXY188" s="3"/>
      <c r="KXZ188" s="3"/>
      <c r="KYA188" s="3"/>
      <c r="KYB188" s="3"/>
      <c r="KYC188" s="3"/>
      <c r="KYD188" s="3"/>
      <c r="KYE188" s="3"/>
      <c r="KYF188" s="3"/>
      <c r="KYG188" s="3"/>
      <c r="KYH188" s="3"/>
      <c r="KYI188" s="3"/>
      <c r="KYJ188" s="3"/>
      <c r="KYK188" s="3"/>
      <c r="KYL188" s="3"/>
      <c r="KYM188" s="3"/>
      <c r="KYN188" s="3"/>
      <c r="KYO188" s="3"/>
      <c r="KYP188" s="3"/>
      <c r="KYQ188" s="3"/>
      <c r="KYR188" s="3"/>
      <c r="KYS188" s="3"/>
      <c r="KYT188" s="3"/>
      <c r="KYU188" s="3"/>
      <c r="KYV188" s="3"/>
      <c r="KYW188" s="3"/>
      <c r="KYX188" s="3"/>
      <c r="KYY188" s="3"/>
      <c r="KYZ188" s="3"/>
      <c r="KZA188" s="3"/>
      <c r="KZB188" s="3"/>
      <c r="KZC188" s="3"/>
      <c r="KZD188" s="3"/>
      <c r="KZE188" s="3"/>
      <c r="KZF188" s="3"/>
      <c r="KZG188" s="3"/>
      <c r="KZH188" s="3"/>
      <c r="KZI188" s="3"/>
      <c r="KZJ188" s="3"/>
      <c r="KZK188" s="3"/>
      <c r="KZL188" s="3"/>
      <c r="KZM188" s="3"/>
      <c r="KZN188" s="3"/>
      <c r="KZO188" s="3"/>
      <c r="KZP188" s="3"/>
      <c r="KZQ188" s="3"/>
      <c r="KZR188" s="3"/>
      <c r="KZS188" s="3"/>
      <c r="KZT188" s="3"/>
      <c r="KZU188" s="3"/>
      <c r="KZV188" s="3"/>
      <c r="KZW188" s="3"/>
      <c r="KZX188" s="3"/>
      <c r="KZY188" s="3"/>
      <c r="KZZ188" s="3"/>
      <c r="LAA188" s="3"/>
      <c r="LAB188" s="3"/>
      <c r="LAC188" s="3"/>
      <c r="LAD188" s="3"/>
      <c r="LAE188" s="3"/>
      <c r="LAF188" s="3"/>
      <c r="LAG188" s="3"/>
      <c r="LAH188" s="3"/>
      <c r="LAI188" s="3"/>
      <c r="LAJ188" s="3"/>
      <c r="LAK188" s="3"/>
      <c r="LAL188" s="3"/>
      <c r="LAM188" s="3"/>
      <c r="LAN188" s="3"/>
      <c r="LAO188" s="3"/>
      <c r="LAP188" s="3"/>
      <c r="LAQ188" s="3"/>
      <c r="LAR188" s="3"/>
      <c r="LAS188" s="3"/>
      <c r="LAT188" s="3"/>
      <c r="LAU188" s="3"/>
      <c r="LAV188" s="3"/>
      <c r="LAW188" s="3"/>
      <c r="LAX188" s="3"/>
      <c r="LAY188" s="3"/>
      <c r="LAZ188" s="3"/>
      <c r="LBA188" s="3"/>
      <c r="LBB188" s="3"/>
      <c r="LBC188" s="3"/>
      <c r="LBD188" s="3"/>
      <c r="LBE188" s="3"/>
      <c r="LBF188" s="3"/>
      <c r="LBG188" s="3"/>
      <c r="LBH188" s="3"/>
      <c r="LBI188" s="3"/>
      <c r="LBJ188" s="3"/>
      <c r="LBK188" s="3"/>
      <c r="LBL188" s="3"/>
      <c r="LBM188" s="3"/>
      <c r="LBN188" s="3"/>
      <c r="LBO188" s="3"/>
      <c r="LBP188" s="3"/>
      <c r="LBQ188" s="3"/>
      <c r="LBR188" s="3"/>
      <c r="LBS188" s="3"/>
      <c r="LBT188" s="3"/>
      <c r="LBU188" s="3"/>
      <c r="LBV188" s="3"/>
      <c r="LBW188" s="3"/>
      <c r="LBX188" s="3"/>
      <c r="LBY188" s="3"/>
      <c r="LBZ188" s="3"/>
      <c r="LCA188" s="3"/>
      <c r="LCB188" s="3"/>
      <c r="LCC188" s="3"/>
      <c r="LCD188" s="3"/>
      <c r="LCE188" s="3"/>
      <c r="LCF188" s="3"/>
      <c r="LCG188" s="3"/>
      <c r="LCH188" s="3"/>
      <c r="LCI188" s="3"/>
      <c r="LCJ188" s="3"/>
      <c r="LCK188" s="3"/>
      <c r="LCL188" s="3"/>
      <c r="LCM188" s="3"/>
      <c r="LCN188" s="3"/>
      <c r="LCO188" s="3"/>
      <c r="LCP188" s="3"/>
      <c r="LCQ188" s="3"/>
      <c r="LCR188" s="3"/>
      <c r="LCS188" s="3"/>
      <c r="LCT188" s="3"/>
      <c r="LCU188" s="3"/>
      <c r="LCV188" s="3"/>
      <c r="LCW188" s="3"/>
      <c r="LCX188" s="3"/>
      <c r="LCY188" s="3"/>
      <c r="LCZ188" s="3"/>
      <c r="LDA188" s="3"/>
      <c r="LDB188" s="3"/>
      <c r="LDC188" s="3"/>
      <c r="LDD188" s="3"/>
      <c r="LDE188" s="3"/>
      <c r="LDF188" s="3"/>
      <c r="LDG188" s="3"/>
      <c r="LDH188" s="3"/>
      <c r="LDI188" s="3"/>
      <c r="LDJ188" s="3"/>
      <c r="LDK188" s="3"/>
      <c r="LDL188" s="3"/>
      <c r="LDM188" s="3"/>
      <c r="LDN188" s="3"/>
      <c r="LDO188" s="3"/>
      <c r="LDP188" s="3"/>
      <c r="LDQ188" s="3"/>
      <c r="LDR188" s="3"/>
      <c r="LDS188" s="3"/>
      <c r="LDT188" s="3"/>
      <c r="LDU188" s="3"/>
      <c r="LDV188" s="3"/>
      <c r="LDW188" s="3"/>
      <c r="LDX188" s="3"/>
      <c r="LDY188" s="3"/>
      <c r="LDZ188" s="3"/>
      <c r="LEA188" s="3"/>
      <c r="LEB188" s="3"/>
      <c r="LEC188" s="3"/>
      <c r="LED188" s="3"/>
      <c r="LEE188" s="3"/>
      <c r="LEF188" s="3"/>
      <c r="LEG188" s="3"/>
      <c r="LEH188" s="3"/>
      <c r="LEI188" s="3"/>
      <c r="LEJ188" s="3"/>
      <c r="LEK188" s="3"/>
      <c r="LEL188" s="3"/>
      <c r="LEM188" s="3"/>
      <c r="LEN188" s="3"/>
      <c r="LEO188" s="3"/>
      <c r="LEP188" s="3"/>
      <c r="LEQ188" s="3"/>
      <c r="LER188" s="3"/>
      <c r="LES188" s="3"/>
      <c r="LET188" s="3"/>
      <c r="LEU188" s="3"/>
      <c r="LEV188" s="3"/>
      <c r="LEW188" s="3"/>
      <c r="LEX188" s="3"/>
      <c r="LEY188" s="3"/>
      <c r="LEZ188" s="3"/>
      <c r="LFA188" s="3"/>
      <c r="LFB188" s="3"/>
      <c r="LFC188" s="3"/>
      <c r="LFD188" s="3"/>
      <c r="LFE188" s="3"/>
      <c r="LFF188" s="3"/>
      <c r="LFG188" s="3"/>
      <c r="LFH188" s="3"/>
      <c r="LFI188" s="3"/>
      <c r="LFJ188" s="3"/>
      <c r="LFK188" s="3"/>
      <c r="LFL188" s="3"/>
      <c r="LFM188" s="3"/>
      <c r="LFN188" s="3"/>
      <c r="LFO188" s="3"/>
      <c r="LFP188" s="3"/>
      <c r="LFQ188" s="3"/>
      <c r="LFR188" s="3"/>
      <c r="LFS188" s="3"/>
      <c r="LFT188" s="3"/>
      <c r="LFU188" s="3"/>
      <c r="LFV188" s="3"/>
      <c r="LFW188" s="3"/>
      <c r="LFX188" s="3"/>
      <c r="LFY188" s="3"/>
      <c r="LFZ188" s="3"/>
      <c r="LGA188" s="3"/>
      <c r="LGB188" s="3"/>
      <c r="LGC188" s="3"/>
      <c r="LGD188" s="3"/>
      <c r="LGE188" s="3"/>
      <c r="LGF188" s="3"/>
      <c r="LGG188" s="3"/>
      <c r="LGH188" s="3"/>
      <c r="LGI188" s="3"/>
      <c r="LGJ188" s="3"/>
      <c r="LGK188" s="3"/>
      <c r="LGL188" s="3"/>
      <c r="LGM188" s="3"/>
      <c r="LGN188" s="3"/>
      <c r="LGO188" s="3"/>
      <c r="LGP188" s="3"/>
      <c r="LGQ188" s="3"/>
      <c r="LGR188" s="3"/>
      <c r="LGS188" s="3"/>
      <c r="LGT188" s="3"/>
      <c r="LGU188" s="3"/>
      <c r="LGV188" s="3"/>
      <c r="LGW188" s="3"/>
      <c r="LGX188" s="3"/>
      <c r="LGY188" s="3"/>
      <c r="LGZ188" s="3"/>
      <c r="LHA188" s="3"/>
      <c r="LHB188" s="3"/>
      <c r="LHC188" s="3"/>
      <c r="LHD188" s="3"/>
      <c r="LHE188" s="3"/>
      <c r="LHF188" s="3"/>
      <c r="LHG188" s="3"/>
      <c r="LHH188" s="3"/>
      <c r="LHI188" s="3"/>
      <c r="LHJ188" s="3"/>
      <c r="LHK188" s="3"/>
      <c r="LHL188" s="3"/>
      <c r="LHM188" s="3"/>
      <c r="LHN188" s="3"/>
      <c r="LHO188" s="3"/>
      <c r="LHP188" s="3"/>
      <c r="LHQ188" s="3"/>
      <c r="LHR188" s="3"/>
      <c r="LHS188" s="3"/>
      <c r="LHT188" s="3"/>
      <c r="LHU188" s="3"/>
      <c r="LHV188" s="3"/>
      <c r="LHW188" s="3"/>
      <c r="LHX188" s="3"/>
      <c r="LHY188" s="3"/>
      <c r="LHZ188" s="3"/>
      <c r="LIA188" s="3"/>
      <c r="LIB188" s="3"/>
      <c r="LIC188" s="3"/>
      <c r="LID188" s="3"/>
      <c r="LIE188" s="3"/>
      <c r="LIF188" s="3"/>
      <c r="LIG188" s="3"/>
      <c r="LIH188" s="3"/>
      <c r="LII188" s="3"/>
      <c r="LIJ188" s="3"/>
      <c r="LIK188" s="3"/>
      <c r="LIL188" s="3"/>
      <c r="LIM188" s="3"/>
      <c r="LIN188" s="3"/>
      <c r="LIO188" s="3"/>
      <c r="LIP188" s="3"/>
      <c r="LIQ188" s="3"/>
      <c r="LIR188" s="3"/>
      <c r="LIS188" s="3"/>
      <c r="LIT188" s="3"/>
      <c r="LIU188" s="3"/>
      <c r="LIV188" s="3"/>
      <c r="LIW188" s="3"/>
      <c r="LIX188" s="3"/>
      <c r="LIY188" s="3"/>
      <c r="LIZ188" s="3"/>
      <c r="LJA188" s="3"/>
      <c r="LJB188" s="3"/>
      <c r="LJC188" s="3"/>
      <c r="LJD188" s="3"/>
      <c r="LJE188" s="3"/>
      <c r="LJF188" s="3"/>
      <c r="LJG188" s="3"/>
      <c r="LJH188" s="3"/>
      <c r="LJI188" s="3"/>
      <c r="LJJ188" s="3"/>
      <c r="LJK188" s="3"/>
      <c r="LJL188" s="3"/>
      <c r="LJM188" s="3"/>
      <c r="LJN188" s="3"/>
      <c r="LJO188" s="3"/>
      <c r="LJP188" s="3"/>
      <c r="LJQ188" s="3"/>
      <c r="LJR188" s="3"/>
      <c r="LJS188" s="3"/>
      <c r="LJT188" s="3"/>
      <c r="LJU188" s="3"/>
      <c r="LJV188" s="3"/>
      <c r="LJW188" s="3"/>
      <c r="LJX188" s="3"/>
      <c r="LJY188" s="3"/>
      <c r="LJZ188" s="3"/>
      <c r="LKA188" s="3"/>
      <c r="LKB188" s="3"/>
      <c r="LKC188" s="3"/>
      <c r="LKD188" s="3"/>
      <c r="LKE188" s="3"/>
      <c r="LKF188" s="3"/>
      <c r="LKG188" s="3"/>
      <c r="LKH188" s="3"/>
      <c r="LKI188" s="3"/>
      <c r="LKJ188" s="3"/>
      <c r="LKK188" s="3"/>
      <c r="LKL188" s="3"/>
      <c r="LKM188" s="3"/>
      <c r="LKN188" s="3"/>
      <c r="LKO188" s="3"/>
      <c r="LKP188" s="3"/>
      <c r="LKQ188" s="3"/>
      <c r="LKR188" s="3"/>
      <c r="LKS188" s="3"/>
      <c r="LKT188" s="3"/>
      <c r="LKU188" s="3"/>
      <c r="LKV188" s="3"/>
      <c r="LKW188" s="3"/>
      <c r="LKX188" s="3"/>
      <c r="LKY188" s="3"/>
      <c r="LKZ188" s="3"/>
      <c r="LLA188" s="3"/>
      <c r="LLB188" s="3"/>
      <c r="LLC188" s="3"/>
      <c r="LLD188" s="3"/>
      <c r="LLE188" s="3"/>
      <c r="LLF188" s="3"/>
      <c r="LLG188" s="3"/>
      <c r="LLH188" s="3"/>
      <c r="LLI188" s="3"/>
      <c r="LLJ188" s="3"/>
      <c r="LLK188" s="3"/>
      <c r="LLL188" s="3"/>
      <c r="LLM188" s="3"/>
      <c r="LLN188" s="3"/>
      <c r="LLO188" s="3"/>
      <c r="LLP188" s="3"/>
      <c r="LLQ188" s="3"/>
      <c r="LLR188" s="3"/>
      <c r="LLS188" s="3"/>
      <c r="LLT188" s="3"/>
      <c r="LLU188" s="3"/>
      <c r="LLV188" s="3"/>
      <c r="LLW188" s="3"/>
      <c r="LLX188" s="3"/>
      <c r="LLY188" s="3"/>
      <c r="LLZ188" s="3"/>
      <c r="LMA188" s="3"/>
      <c r="LMB188" s="3"/>
      <c r="LMC188" s="3"/>
      <c r="LMD188" s="3"/>
      <c r="LME188" s="3"/>
      <c r="LMF188" s="3"/>
      <c r="LMG188" s="3"/>
      <c r="LMH188" s="3"/>
      <c r="LMI188" s="3"/>
      <c r="LMJ188" s="3"/>
      <c r="LMK188" s="3"/>
      <c r="LML188" s="3"/>
      <c r="LMM188" s="3"/>
      <c r="LMN188" s="3"/>
      <c r="LMO188" s="3"/>
      <c r="LMP188" s="3"/>
      <c r="LMQ188" s="3"/>
      <c r="LMR188" s="3"/>
      <c r="LMS188" s="3"/>
      <c r="LMT188" s="3"/>
      <c r="LMU188" s="3"/>
      <c r="LMV188" s="3"/>
      <c r="LMW188" s="3"/>
      <c r="LMX188" s="3"/>
      <c r="LMY188" s="3"/>
      <c r="LMZ188" s="3"/>
      <c r="LNA188" s="3"/>
      <c r="LNB188" s="3"/>
      <c r="LNC188" s="3"/>
      <c r="LND188" s="3"/>
      <c r="LNE188" s="3"/>
      <c r="LNF188" s="3"/>
      <c r="LNG188" s="3"/>
      <c r="LNH188" s="3"/>
      <c r="LNI188" s="3"/>
      <c r="LNJ188" s="3"/>
      <c r="LNK188" s="3"/>
      <c r="LNL188" s="3"/>
      <c r="LNM188" s="3"/>
      <c r="LNN188" s="3"/>
      <c r="LNO188" s="3"/>
      <c r="LNP188" s="3"/>
      <c r="LNQ188" s="3"/>
      <c r="LNR188" s="3"/>
      <c r="LNS188" s="3"/>
      <c r="LNT188" s="3"/>
      <c r="LNU188" s="3"/>
      <c r="LNV188" s="3"/>
      <c r="LNW188" s="3"/>
      <c r="LNX188" s="3"/>
      <c r="LNY188" s="3"/>
      <c r="LNZ188" s="3"/>
      <c r="LOA188" s="3"/>
      <c r="LOB188" s="3"/>
      <c r="LOC188" s="3"/>
      <c r="LOD188" s="3"/>
      <c r="LOE188" s="3"/>
      <c r="LOF188" s="3"/>
      <c r="LOG188" s="3"/>
      <c r="LOH188" s="3"/>
      <c r="LOI188" s="3"/>
      <c r="LOJ188" s="3"/>
      <c r="LOK188" s="3"/>
      <c r="LOL188" s="3"/>
      <c r="LOM188" s="3"/>
      <c r="LON188" s="3"/>
      <c r="LOO188" s="3"/>
      <c r="LOP188" s="3"/>
      <c r="LOQ188" s="3"/>
      <c r="LOR188" s="3"/>
      <c r="LOS188" s="3"/>
      <c r="LOT188" s="3"/>
      <c r="LOU188" s="3"/>
      <c r="LOV188" s="3"/>
      <c r="LOW188" s="3"/>
      <c r="LOX188" s="3"/>
      <c r="LOY188" s="3"/>
      <c r="LOZ188" s="3"/>
      <c r="LPA188" s="3"/>
      <c r="LPB188" s="3"/>
      <c r="LPC188" s="3"/>
      <c r="LPD188" s="3"/>
      <c r="LPE188" s="3"/>
      <c r="LPF188" s="3"/>
      <c r="LPG188" s="3"/>
      <c r="LPH188" s="3"/>
      <c r="LPI188" s="3"/>
      <c r="LPJ188" s="3"/>
      <c r="LPK188" s="3"/>
      <c r="LPL188" s="3"/>
      <c r="LPM188" s="3"/>
      <c r="LPN188" s="3"/>
      <c r="LPO188" s="3"/>
      <c r="LPP188" s="3"/>
      <c r="LPQ188" s="3"/>
      <c r="LPR188" s="3"/>
      <c r="LPS188" s="3"/>
      <c r="LPT188" s="3"/>
      <c r="LPU188" s="3"/>
      <c r="LPV188" s="3"/>
      <c r="LPW188" s="3"/>
      <c r="LPX188" s="3"/>
      <c r="LPY188" s="3"/>
      <c r="LPZ188" s="3"/>
      <c r="LQA188" s="3"/>
      <c r="LQB188" s="3"/>
      <c r="LQC188" s="3"/>
      <c r="LQD188" s="3"/>
      <c r="LQE188" s="3"/>
      <c r="LQF188" s="3"/>
      <c r="LQG188" s="3"/>
      <c r="LQH188" s="3"/>
      <c r="LQI188" s="3"/>
      <c r="LQJ188" s="3"/>
      <c r="LQK188" s="3"/>
      <c r="LQL188" s="3"/>
      <c r="LQM188" s="3"/>
      <c r="LQN188" s="3"/>
      <c r="LQO188" s="3"/>
      <c r="LQP188" s="3"/>
      <c r="LQQ188" s="3"/>
      <c r="LQR188" s="3"/>
      <c r="LQS188" s="3"/>
      <c r="LQT188" s="3"/>
      <c r="LQU188" s="3"/>
      <c r="LQV188" s="3"/>
      <c r="LQW188" s="3"/>
      <c r="LQX188" s="3"/>
      <c r="LQY188" s="3"/>
      <c r="LQZ188" s="3"/>
      <c r="LRA188" s="3"/>
      <c r="LRB188" s="3"/>
      <c r="LRC188" s="3"/>
      <c r="LRD188" s="3"/>
      <c r="LRE188" s="3"/>
      <c r="LRF188" s="3"/>
      <c r="LRG188" s="3"/>
      <c r="LRH188" s="3"/>
      <c r="LRI188" s="3"/>
      <c r="LRJ188" s="3"/>
      <c r="LRK188" s="3"/>
      <c r="LRL188" s="3"/>
      <c r="LRM188" s="3"/>
      <c r="LRN188" s="3"/>
      <c r="LRO188" s="3"/>
      <c r="LRP188" s="3"/>
      <c r="LRQ188" s="3"/>
      <c r="LRR188" s="3"/>
      <c r="LRS188" s="3"/>
      <c r="LRT188" s="3"/>
      <c r="LRU188" s="3"/>
      <c r="LRV188" s="3"/>
      <c r="LRW188" s="3"/>
      <c r="LRX188" s="3"/>
      <c r="LRY188" s="3"/>
      <c r="LRZ188" s="3"/>
      <c r="LSA188" s="3"/>
      <c r="LSB188" s="3"/>
      <c r="LSC188" s="3"/>
      <c r="LSD188" s="3"/>
      <c r="LSE188" s="3"/>
      <c r="LSF188" s="3"/>
      <c r="LSG188" s="3"/>
      <c r="LSH188" s="3"/>
      <c r="LSI188" s="3"/>
      <c r="LSJ188" s="3"/>
      <c r="LSK188" s="3"/>
      <c r="LSL188" s="3"/>
      <c r="LSM188" s="3"/>
      <c r="LSN188" s="3"/>
      <c r="LSO188" s="3"/>
      <c r="LSP188" s="3"/>
      <c r="LSQ188" s="3"/>
      <c r="LSR188" s="3"/>
      <c r="LSS188" s="3"/>
      <c r="LST188" s="3"/>
      <c r="LSU188" s="3"/>
      <c r="LSV188" s="3"/>
      <c r="LSW188" s="3"/>
      <c r="LSX188" s="3"/>
      <c r="LSY188" s="3"/>
      <c r="LSZ188" s="3"/>
      <c r="LTA188" s="3"/>
      <c r="LTB188" s="3"/>
      <c r="LTC188" s="3"/>
      <c r="LTD188" s="3"/>
      <c r="LTE188" s="3"/>
      <c r="LTF188" s="3"/>
      <c r="LTG188" s="3"/>
      <c r="LTH188" s="3"/>
      <c r="LTI188" s="3"/>
      <c r="LTJ188" s="3"/>
      <c r="LTK188" s="3"/>
      <c r="LTL188" s="3"/>
      <c r="LTM188" s="3"/>
      <c r="LTN188" s="3"/>
      <c r="LTO188" s="3"/>
      <c r="LTP188" s="3"/>
      <c r="LTQ188" s="3"/>
      <c r="LTR188" s="3"/>
      <c r="LTS188" s="3"/>
      <c r="LTT188" s="3"/>
      <c r="LTU188" s="3"/>
      <c r="LTV188" s="3"/>
      <c r="LTW188" s="3"/>
      <c r="LTX188" s="3"/>
      <c r="LTY188" s="3"/>
      <c r="LTZ188" s="3"/>
      <c r="LUA188" s="3"/>
      <c r="LUB188" s="3"/>
      <c r="LUC188" s="3"/>
      <c r="LUD188" s="3"/>
      <c r="LUE188" s="3"/>
      <c r="LUF188" s="3"/>
      <c r="LUG188" s="3"/>
      <c r="LUH188" s="3"/>
      <c r="LUI188" s="3"/>
      <c r="LUJ188" s="3"/>
      <c r="LUK188" s="3"/>
      <c r="LUL188" s="3"/>
      <c r="LUM188" s="3"/>
      <c r="LUN188" s="3"/>
      <c r="LUO188" s="3"/>
      <c r="LUP188" s="3"/>
      <c r="LUQ188" s="3"/>
      <c r="LUR188" s="3"/>
      <c r="LUS188" s="3"/>
      <c r="LUT188" s="3"/>
      <c r="LUU188" s="3"/>
      <c r="LUV188" s="3"/>
      <c r="LUW188" s="3"/>
      <c r="LUX188" s="3"/>
      <c r="LUY188" s="3"/>
      <c r="LUZ188" s="3"/>
      <c r="LVA188" s="3"/>
      <c r="LVB188" s="3"/>
      <c r="LVC188" s="3"/>
      <c r="LVD188" s="3"/>
      <c r="LVE188" s="3"/>
      <c r="LVF188" s="3"/>
      <c r="LVG188" s="3"/>
      <c r="LVH188" s="3"/>
      <c r="LVI188" s="3"/>
      <c r="LVJ188" s="3"/>
      <c r="LVK188" s="3"/>
      <c r="LVL188" s="3"/>
      <c r="LVM188" s="3"/>
      <c r="LVN188" s="3"/>
      <c r="LVO188" s="3"/>
      <c r="LVP188" s="3"/>
      <c r="LVQ188" s="3"/>
      <c r="LVR188" s="3"/>
      <c r="LVS188" s="3"/>
      <c r="LVT188" s="3"/>
      <c r="LVU188" s="3"/>
      <c r="LVV188" s="3"/>
      <c r="LVW188" s="3"/>
      <c r="LVX188" s="3"/>
      <c r="LVY188" s="3"/>
      <c r="LVZ188" s="3"/>
      <c r="LWA188" s="3"/>
      <c r="LWB188" s="3"/>
      <c r="LWC188" s="3"/>
      <c r="LWD188" s="3"/>
      <c r="LWE188" s="3"/>
      <c r="LWF188" s="3"/>
      <c r="LWG188" s="3"/>
      <c r="LWH188" s="3"/>
      <c r="LWI188" s="3"/>
      <c r="LWJ188" s="3"/>
      <c r="LWK188" s="3"/>
      <c r="LWL188" s="3"/>
      <c r="LWM188" s="3"/>
      <c r="LWN188" s="3"/>
      <c r="LWO188" s="3"/>
      <c r="LWP188" s="3"/>
      <c r="LWQ188" s="3"/>
      <c r="LWR188" s="3"/>
      <c r="LWS188" s="3"/>
      <c r="LWT188" s="3"/>
      <c r="LWU188" s="3"/>
      <c r="LWV188" s="3"/>
      <c r="LWW188" s="3"/>
      <c r="LWX188" s="3"/>
      <c r="LWY188" s="3"/>
      <c r="LWZ188" s="3"/>
      <c r="LXA188" s="3"/>
      <c r="LXB188" s="3"/>
      <c r="LXC188" s="3"/>
      <c r="LXD188" s="3"/>
      <c r="LXE188" s="3"/>
      <c r="LXF188" s="3"/>
      <c r="LXG188" s="3"/>
      <c r="LXH188" s="3"/>
      <c r="LXI188" s="3"/>
      <c r="LXJ188" s="3"/>
      <c r="LXK188" s="3"/>
      <c r="LXL188" s="3"/>
      <c r="LXM188" s="3"/>
      <c r="LXN188" s="3"/>
      <c r="LXO188" s="3"/>
      <c r="LXP188" s="3"/>
      <c r="LXQ188" s="3"/>
      <c r="LXR188" s="3"/>
      <c r="LXS188" s="3"/>
      <c r="LXT188" s="3"/>
      <c r="LXU188" s="3"/>
      <c r="LXV188" s="3"/>
      <c r="LXW188" s="3"/>
      <c r="LXX188" s="3"/>
      <c r="LXY188" s="3"/>
      <c r="LXZ188" s="3"/>
      <c r="LYA188" s="3"/>
      <c r="LYB188" s="3"/>
      <c r="LYC188" s="3"/>
      <c r="LYD188" s="3"/>
      <c r="LYE188" s="3"/>
      <c r="LYF188" s="3"/>
      <c r="LYG188" s="3"/>
      <c r="LYH188" s="3"/>
      <c r="LYI188" s="3"/>
      <c r="LYJ188" s="3"/>
      <c r="LYK188" s="3"/>
      <c r="LYL188" s="3"/>
      <c r="LYM188" s="3"/>
      <c r="LYN188" s="3"/>
      <c r="LYO188" s="3"/>
      <c r="LYP188" s="3"/>
      <c r="LYQ188" s="3"/>
      <c r="LYR188" s="3"/>
      <c r="LYS188" s="3"/>
      <c r="LYT188" s="3"/>
      <c r="LYU188" s="3"/>
      <c r="LYV188" s="3"/>
      <c r="LYW188" s="3"/>
      <c r="LYX188" s="3"/>
      <c r="LYY188" s="3"/>
      <c r="LYZ188" s="3"/>
      <c r="LZA188" s="3"/>
      <c r="LZB188" s="3"/>
      <c r="LZC188" s="3"/>
      <c r="LZD188" s="3"/>
      <c r="LZE188" s="3"/>
      <c r="LZF188" s="3"/>
      <c r="LZG188" s="3"/>
      <c r="LZH188" s="3"/>
      <c r="LZI188" s="3"/>
      <c r="LZJ188" s="3"/>
      <c r="LZK188" s="3"/>
      <c r="LZL188" s="3"/>
      <c r="LZM188" s="3"/>
      <c r="LZN188" s="3"/>
      <c r="LZO188" s="3"/>
      <c r="LZP188" s="3"/>
      <c r="LZQ188" s="3"/>
      <c r="LZR188" s="3"/>
      <c r="LZS188" s="3"/>
      <c r="LZT188" s="3"/>
      <c r="LZU188" s="3"/>
      <c r="LZV188" s="3"/>
      <c r="LZW188" s="3"/>
      <c r="LZX188" s="3"/>
      <c r="LZY188" s="3"/>
      <c r="LZZ188" s="3"/>
      <c r="MAA188" s="3"/>
      <c r="MAB188" s="3"/>
      <c r="MAC188" s="3"/>
      <c r="MAD188" s="3"/>
      <c r="MAE188" s="3"/>
      <c r="MAF188" s="3"/>
      <c r="MAG188" s="3"/>
      <c r="MAH188" s="3"/>
      <c r="MAI188" s="3"/>
      <c r="MAJ188" s="3"/>
      <c r="MAK188" s="3"/>
      <c r="MAL188" s="3"/>
      <c r="MAM188" s="3"/>
      <c r="MAN188" s="3"/>
      <c r="MAO188" s="3"/>
      <c r="MAP188" s="3"/>
      <c r="MAQ188" s="3"/>
      <c r="MAR188" s="3"/>
      <c r="MAS188" s="3"/>
      <c r="MAT188" s="3"/>
      <c r="MAU188" s="3"/>
      <c r="MAV188" s="3"/>
      <c r="MAW188" s="3"/>
      <c r="MAX188" s="3"/>
      <c r="MAY188" s="3"/>
      <c r="MAZ188" s="3"/>
      <c r="MBA188" s="3"/>
      <c r="MBB188" s="3"/>
      <c r="MBC188" s="3"/>
      <c r="MBD188" s="3"/>
      <c r="MBE188" s="3"/>
      <c r="MBF188" s="3"/>
      <c r="MBG188" s="3"/>
      <c r="MBH188" s="3"/>
      <c r="MBI188" s="3"/>
      <c r="MBJ188" s="3"/>
      <c r="MBK188" s="3"/>
      <c r="MBL188" s="3"/>
      <c r="MBM188" s="3"/>
      <c r="MBN188" s="3"/>
      <c r="MBO188" s="3"/>
      <c r="MBP188" s="3"/>
      <c r="MBQ188" s="3"/>
      <c r="MBR188" s="3"/>
      <c r="MBS188" s="3"/>
      <c r="MBT188" s="3"/>
      <c r="MBU188" s="3"/>
      <c r="MBV188" s="3"/>
      <c r="MBW188" s="3"/>
      <c r="MBX188" s="3"/>
      <c r="MBY188" s="3"/>
      <c r="MBZ188" s="3"/>
      <c r="MCA188" s="3"/>
      <c r="MCB188" s="3"/>
      <c r="MCC188" s="3"/>
      <c r="MCD188" s="3"/>
      <c r="MCE188" s="3"/>
      <c r="MCF188" s="3"/>
      <c r="MCG188" s="3"/>
      <c r="MCH188" s="3"/>
      <c r="MCI188" s="3"/>
      <c r="MCJ188" s="3"/>
      <c r="MCK188" s="3"/>
      <c r="MCL188" s="3"/>
      <c r="MCM188" s="3"/>
      <c r="MCN188" s="3"/>
      <c r="MCO188" s="3"/>
      <c r="MCP188" s="3"/>
      <c r="MCQ188" s="3"/>
      <c r="MCR188" s="3"/>
      <c r="MCS188" s="3"/>
      <c r="MCT188" s="3"/>
      <c r="MCU188" s="3"/>
      <c r="MCV188" s="3"/>
      <c r="MCW188" s="3"/>
      <c r="MCX188" s="3"/>
      <c r="MCY188" s="3"/>
      <c r="MCZ188" s="3"/>
      <c r="MDA188" s="3"/>
      <c r="MDB188" s="3"/>
      <c r="MDC188" s="3"/>
      <c r="MDD188" s="3"/>
      <c r="MDE188" s="3"/>
      <c r="MDF188" s="3"/>
      <c r="MDG188" s="3"/>
      <c r="MDH188" s="3"/>
      <c r="MDI188" s="3"/>
      <c r="MDJ188" s="3"/>
      <c r="MDK188" s="3"/>
      <c r="MDL188" s="3"/>
      <c r="MDM188" s="3"/>
      <c r="MDN188" s="3"/>
      <c r="MDO188" s="3"/>
      <c r="MDP188" s="3"/>
      <c r="MDQ188" s="3"/>
      <c r="MDR188" s="3"/>
      <c r="MDS188" s="3"/>
      <c r="MDT188" s="3"/>
      <c r="MDU188" s="3"/>
      <c r="MDV188" s="3"/>
      <c r="MDW188" s="3"/>
      <c r="MDX188" s="3"/>
      <c r="MDY188" s="3"/>
      <c r="MDZ188" s="3"/>
      <c r="MEA188" s="3"/>
      <c r="MEB188" s="3"/>
      <c r="MEC188" s="3"/>
      <c r="MED188" s="3"/>
      <c r="MEE188" s="3"/>
      <c r="MEF188" s="3"/>
      <c r="MEG188" s="3"/>
      <c r="MEH188" s="3"/>
      <c r="MEI188" s="3"/>
      <c r="MEJ188" s="3"/>
      <c r="MEK188" s="3"/>
      <c r="MEL188" s="3"/>
      <c r="MEM188" s="3"/>
      <c r="MEN188" s="3"/>
      <c r="MEO188" s="3"/>
      <c r="MEP188" s="3"/>
      <c r="MEQ188" s="3"/>
      <c r="MER188" s="3"/>
      <c r="MES188" s="3"/>
      <c r="MET188" s="3"/>
      <c r="MEU188" s="3"/>
      <c r="MEV188" s="3"/>
      <c r="MEW188" s="3"/>
      <c r="MEX188" s="3"/>
      <c r="MEY188" s="3"/>
      <c r="MEZ188" s="3"/>
      <c r="MFA188" s="3"/>
      <c r="MFB188" s="3"/>
      <c r="MFC188" s="3"/>
      <c r="MFD188" s="3"/>
      <c r="MFE188" s="3"/>
      <c r="MFF188" s="3"/>
      <c r="MFG188" s="3"/>
      <c r="MFH188" s="3"/>
      <c r="MFI188" s="3"/>
      <c r="MFJ188" s="3"/>
      <c r="MFK188" s="3"/>
      <c r="MFL188" s="3"/>
      <c r="MFM188" s="3"/>
      <c r="MFN188" s="3"/>
      <c r="MFO188" s="3"/>
      <c r="MFP188" s="3"/>
      <c r="MFQ188" s="3"/>
      <c r="MFR188" s="3"/>
      <c r="MFS188" s="3"/>
      <c r="MFT188" s="3"/>
      <c r="MFU188" s="3"/>
      <c r="MFV188" s="3"/>
      <c r="MFW188" s="3"/>
      <c r="MFX188" s="3"/>
      <c r="MFY188" s="3"/>
      <c r="MFZ188" s="3"/>
      <c r="MGA188" s="3"/>
      <c r="MGB188" s="3"/>
      <c r="MGC188" s="3"/>
      <c r="MGD188" s="3"/>
      <c r="MGE188" s="3"/>
      <c r="MGF188" s="3"/>
      <c r="MGG188" s="3"/>
      <c r="MGH188" s="3"/>
      <c r="MGI188" s="3"/>
      <c r="MGJ188" s="3"/>
      <c r="MGK188" s="3"/>
      <c r="MGL188" s="3"/>
      <c r="MGM188" s="3"/>
      <c r="MGN188" s="3"/>
      <c r="MGO188" s="3"/>
      <c r="MGP188" s="3"/>
      <c r="MGQ188" s="3"/>
      <c r="MGR188" s="3"/>
      <c r="MGS188" s="3"/>
      <c r="MGT188" s="3"/>
      <c r="MGU188" s="3"/>
      <c r="MGV188" s="3"/>
      <c r="MGW188" s="3"/>
      <c r="MGX188" s="3"/>
      <c r="MGY188" s="3"/>
      <c r="MGZ188" s="3"/>
      <c r="MHA188" s="3"/>
      <c r="MHB188" s="3"/>
      <c r="MHC188" s="3"/>
      <c r="MHD188" s="3"/>
      <c r="MHE188" s="3"/>
      <c r="MHF188" s="3"/>
      <c r="MHG188" s="3"/>
      <c r="MHH188" s="3"/>
      <c r="MHI188" s="3"/>
      <c r="MHJ188" s="3"/>
      <c r="MHK188" s="3"/>
      <c r="MHL188" s="3"/>
      <c r="MHM188" s="3"/>
      <c r="MHN188" s="3"/>
      <c r="MHO188" s="3"/>
      <c r="MHP188" s="3"/>
      <c r="MHQ188" s="3"/>
      <c r="MHR188" s="3"/>
      <c r="MHS188" s="3"/>
      <c r="MHT188" s="3"/>
      <c r="MHU188" s="3"/>
      <c r="MHV188" s="3"/>
      <c r="MHW188" s="3"/>
      <c r="MHX188" s="3"/>
      <c r="MHY188" s="3"/>
      <c r="MHZ188" s="3"/>
      <c r="MIA188" s="3"/>
      <c r="MIB188" s="3"/>
      <c r="MIC188" s="3"/>
      <c r="MID188" s="3"/>
      <c r="MIE188" s="3"/>
      <c r="MIF188" s="3"/>
      <c r="MIG188" s="3"/>
      <c r="MIH188" s="3"/>
      <c r="MII188" s="3"/>
      <c r="MIJ188" s="3"/>
      <c r="MIK188" s="3"/>
      <c r="MIL188" s="3"/>
      <c r="MIM188" s="3"/>
      <c r="MIN188" s="3"/>
      <c r="MIO188" s="3"/>
      <c r="MIP188" s="3"/>
      <c r="MIQ188" s="3"/>
      <c r="MIR188" s="3"/>
      <c r="MIS188" s="3"/>
      <c r="MIT188" s="3"/>
      <c r="MIU188" s="3"/>
      <c r="MIV188" s="3"/>
      <c r="MIW188" s="3"/>
      <c r="MIX188" s="3"/>
      <c r="MIY188" s="3"/>
      <c r="MIZ188" s="3"/>
      <c r="MJA188" s="3"/>
      <c r="MJB188" s="3"/>
      <c r="MJC188" s="3"/>
      <c r="MJD188" s="3"/>
      <c r="MJE188" s="3"/>
      <c r="MJF188" s="3"/>
      <c r="MJG188" s="3"/>
      <c r="MJH188" s="3"/>
      <c r="MJI188" s="3"/>
      <c r="MJJ188" s="3"/>
      <c r="MJK188" s="3"/>
      <c r="MJL188" s="3"/>
      <c r="MJM188" s="3"/>
      <c r="MJN188" s="3"/>
      <c r="MJO188" s="3"/>
      <c r="MJP188" s="3"/>
      <c r="MJQ188" s="3"/>
      <c r="MJR188" s="3"/>
      <c r="MJS188" s="3"/>
      <c r="MJT188" s="3"/>
      <c r="MJU188" s="3"/>
      <c r="MJV188" s="3"/>
      <c r="MJW188" s="3"/>
      <c r="MJX188" s="3"/>
      <c r="MJY188" s="3"/>
      <c r="MJZ188" s="3"/>
      <c r="MKA188" s="3"/>
      <c r="MKB188" s="3"/>
      <c r="MKC188" s="3"/>
      <c r="MKD188" s="3"/>
      <c r="MKE188" s="3"/>
      <c r="MKF188" s="3"/>
      <c r="MKG188" s="3"/>
      <c r="MKH188" s="3"/>
      <c r="MKI188" s="3"/>
      <c r="MKJ188" s="3"/>
      <c r="MKK188" s="3"/>
      <c r="MKL188" s="3"/>
      <c r="MKM188" s="3"/>
      <c r="MKN188" s="3"/>
      <c r="MKO188" s="3"/>
      <c r="MKP188" s="3"/>
      <c r="MKQ188" s="3"/>
      <c r="MKR188" s="3"/>
      <c r="MKS188" s="3"/>
      <c r="MKT188" s="3"/>
      <c r="MKU188" s="3"/>
      <c r="MKV188" s="3"/>
      <c r="MKW188" s="3"/>
      <c r="MKX188" s="3"/>
      <c r="MKY188" s="3"/>
      <c r="MKZ188" s="3"/>
      <c r="MLA188" s="3"/>
      <c r="MLB188" s="3"/>
      <c r="MLC188" s="3"/>
      <c r="MLD188" s="3"/>
      <c r="MLE188" s="3"/>
      <c r="MLF188" s="3"/>
      <c r="MLG188" s="3"/>
      <c r="MLH188" s="3"/>
      <c r="MLI188" s="3"/>
      <c r="MLJ188" s="3"/>
      <c r="MLK188" s="3"/>
      <c r="MLL188" s="3"/>
      <c r="MLM188" s="3"/>
      <c r="MLN188" s="3"/>
      <c r="MLO188" s="3"/>
      <c r="MLP188" s="3"/>
      <c r="MLQ188" s="3"/>
      <c r="MLR188" s="3"/>
      <c r="MLS188" s="3"/>
      <c r="MLT188" s="3"/>
      <c r="MLU188" s="3"/>
      <c r="MLV188" s="3"/>
      <c r="MLW188" s="3"/>
      <c r="MLX188" s="3"/>
      <c r="MLY188" s="3"/>
      <c r="MLZ188" s="3"/>
      <c r="MMA188" s="3"/>
      <c r="MMB188" s="3"/>
      <c r="MMC188" s="3"/>
      <c r="MMD188" s="3"/>
      <c r="MME188" s="3"/>
      <c r="MMF188" s="3"/>
      <c r="MMG188" s="3"/>
      <c r="MMH188" s="3"/>
      <c r="MMI188" s="3"/>
      <c r="MMJ188" s="3"/>
      <c r="MMK188" s="3"/>
      <c r="MML188" s="3"/>
      <c r="MMM188" s="3"/>
      <c r="MMN188" s="3"/>
      <c r="MMO188" s="3"/>
      <c r="MMP188" s="3"/>
      <c r="MMQ188" s="3"/>
      <c r="MMR188" s="3"/>
      <c r="MMS188" s="3"/>
      <c r="MMT188" s="3"/>
      <c r="MMU188" s="3"/>
      <c r="MMV188" s="3"/>
      <c r="MMW188" s="3"/>
      <c r="MMX188" s="3"/>
      <c r="MMY188" s="3"/>
      <c r="MMZ188" s="3"/>
      <c r="MNA188" s="3"/>
      <c r="MNB188" s="3"/>
      <c r="MNC188" s="3"/>
      <c r="MND188" s="3"/>
      <c r="MNE188" s="3"/>
      <c r="MNF188" s="3"/>
      <c r="MNG188" s="3"/>
      <c r="MNH188" s="3"/>
      <c r="MNI188" s="3"/>
      <c r="MNJ188" s="3"/>
      <c r="MNK188" s="3"/>
      <c r="MNL188" s="3"/>
      <c r="MNM188" s="3"/>
      <c r="MNN188" s="3"/>
      <c r="MNO188" s="3"/>
      <c r="MNP188" s="3"/>
      <c r="MNQ188" s="3"/>
      <c r="MNR188" s="3"/>
      <c r="MNS188" s="3"/>
      <c r="MNT188" s="3"/>
      <c r="MNU188" s="3"/>
      <c r="MNV188" s="3"/>
      <c r="MNW188" s="3"/>
      <c r="MNX188" s="3"/>
      <c r="MNY188" s="3"/>
      <c r="MNZ188" s="3"/>
      <c r="MOA188" s="3"/>
      <c r="MOB188" s="3"/>
      <c r="MOC188" s="3"/>
      <c r="MOD188" s="3"/>
      <c r="MOE188" s="3"/>
      <c r="MOF188" s="3"/>
      <c r="MOG188" s="3"/>
      <c r="MOH188" s="3"/>
      <c r="MOI188" s="3"/>
      <c r="MOJ188" s="3"/>
      <c r="MOK188" s="3"/>
      <c r="MOL188" s="3"/>
      <c r="MOM188" s="3"/>
      <c r="MON188" s="3"/>
      <c r="MOO188" s="3"/>
      <c r="MOP188" s="3"/>
      <c r="MOQ188" s="3"/>
      <c r="MOR188" s="3"/>
      <c r="MOS188" s="3"/>
      <c r="MOT188" s="3"/>
      <c r="MOU188" s="3"/>
      <c r="MOV188" s="3"/>
      <c r="MOW188" s="3"/>
      <c r="MOX188" s="3"/>
      <c r="MOY188" s="3"/>
      <c r="MOZ188" s="3"/>
      <c r="MPA188" s="3"/>
      <c r="MPB188" s="3"/>
      <c r="MPC188" s="3"/>
      <c r="MPD188" s="3"/>
      <c r="MPE188" s="3"/>
      <c r="MPF188" s="3"/>
      <c r="MPG188" s="3"/>
      <c r="MPH188" s="3"/>
      <c r="MPI188" s="3"/>
      <c r="MPJ188" s="3"/>
      <c r="MPK188" s="3"/>
      <c r="MPL188" s="3"/>
      <c r="MPM188" s="3"/>
      <c r="MPN188" s="3"/>
      <c r="MPO188" s="3"/>
      <c r="MPP188" s="3"/>
      <c r="MPQ188" s="3"/>
      <c r="MPR188" s="3"/>
      <c r="MPS188" s="3"/>
      <c r="MPT188" s="3"/>
      <c r="MPU188" s="3"/>
      <c r="MPV188" s="3"/>
      <c r="MPW188" s="3"/>
      <c r="MPX188" s="3"/>
      <c r="MPY188" s="3"/>
      <c r="MPZ188" s="3"/>
      <c r="MQA188" s="3"/>
      <c r="MQB188" s="3"/>
      <c r="MQC188" s="3"/>
      <c r="MQD188" s="3"/>
      <c r="MQE188" s="3"/>
      <c r="MQF188" s="3"/>
      <c r="MQG188" s="3"/>
      <c r="MQH188" s="3"/>
      <c r="MQI188" s="3"/>
      <c r="MQJ188" s="3"/>
      <c r="MQK188" s="3"/>
      <c r="MQL188" s="3"/>
      <c r="MQM188" s="3"/>
      <c r="MQN188" s="3"/>
      <c r="MQO188" s="3"/>
      <c r="MQP188" s="3"/>
      <c r="MQQ188" s="3"/>
      <c r="MQR188" s="3"/>
      <c r="MQS188" s="3"/>
      <c r="MQT188" s="3"/>
      <c r="MQU188" s="3"/>
      <c r="MQV188" s="3"/>
      <c r="MQW188" s="3"/>
      <c r="MQX188" s="3"/>
      <c r="MQY188" s="3"/>
      <c r="MQZ188" s="3"/>
      <c r="MRA188" s="3"/>
      <c r="MRB188" s="3"/>
      <c r="MRC188" s="3"/>
      <c r="MRD188" s="3"/>
      <c r="MRE188" s="3"/>
      <c r="MRF188" s="3"/>
      <c r="MRG188" s="3"/>
      <c r="MRH188" s="3"/>
      <c r="MRI188" s="3"/>
      <c r="MRJ188" s="3"/>
      <c r="MRK188" s="3"/>
      <c r="MRL188" s="3"/>
      <c r="MRM188" s="3"/>
      <c r="MRN188" s="3"/>
      <c r="MRO188" s="3"/>
      <c r="MRP188" s="3"/>
      <c r="MRQ188" s="3"/>
      <c r="MRR188" s="3"/>
      <c r="MRS188" s="3"/>
      <c r="MRT188" s="3"/>
      <c r="MRU188" s="3"/>
      <c r="MRV188" s="3"/>
      <c r="MRW188" s="3"/>
      <c r="MRX188" s="3"/>
      <c r="MRY188" s="3"/>
      <c r="MRZ188" s="3"/>
      <c r="MSA188" s="3"/>
      <c r="MSB188" s="3"/>
      <c r="MSC188" s="3"/>
      <c r="MSD188" s="3"/>
      <c r="MSE188" s="3"/>
      <c r="MSF188" s="3"/>
      <c r="MSG188" s="3"/>
      <c r="MSH188" s="3"/>
      <c r="MSI188" s="3"/>
      <c r="MSJ188" s="3"/>
      <c r="MSK188" s="3"/>
      <c r="MSL188" s="3"/>
      <c r="MSM188" s="3"/>
      <c r="MSN188" s="3"/>
      <c r="MSO188" s="3"/>
      <c r="MSP188" s="3"/>
      <c r="MSQ188" s="3"/>
      <c r="MSR188" s="3"/>
      <c r="MSS188" s="3"/>
      <c r="MST188" s="3"/>
      <c r="MSU188" s="3"/>
      <c r="MSV188" s="3"/>
      <c r="MSW188" s="3"/>
      <c r="MSX188" s="3"/>
      <c r="MSY188" s="3"/>
      <c r="MSZ188" s="3"/>
      <c r="MTA188" s="3"/>
      <c r="MTB188" s="3"/>
      <c r="MTC188" s="3"/>
      <c r="MTD188" s="3"/>
      <c r="MTE188" s="3"/>
      <c r="MTF188" s="3"/>
      <c r="MTG188" s="3"/>
      <c r="MTH188" s="3"/>
      <c r="MTI188" s="3"/>
      <c r="MTJ188" s="3"/>
      <c r="MTK188" s="3"/>
      <c r="MTL188" s="3"/>
      <c r="MTM188" s="3"/>
      <c r="MTN188" s="3"/>
      <c r="MTO188" s="3"/>
      <c r="MTP188" s="3"/>
      <c r="MTQ188" s="3"/>
      <c r="MTR188" s="3"/>
      <c r="MTS188" s="3"/>
      <c r="MTT188" s="3"/>
      <c r="MTU188" s="3"/>
      <c r="MTV188" s="3"/>
      <c r="MTW188" s="3"/>
      <c r="MTX188" s="3"/>
      <c r="MTY188" s="3"/>
      <c r="MTZ188" s="3"/>
      <c r="MUA188" s="3"/>
      <c r="MUB188" s="3"/>
      <c r="MUC188" s="3"/>
      <c r="MUD188" s="3"/>
      <c r="MUE188" s="3"/>
      <c r="MUF188" s="3"/>
      <c r="MUG188" s="3"/>
      <c r="MUH188" s="3"/>
      <c r="MUI188" s="3"/>
      <c r="MUJ188" s="3"/>
      <c r="MUK188" s="3"/>
      <c r="MUL188" s="3"/>
      <c r="MUM188" s="3"/>
      <c r="MUN188" s="3"/>
      <c r="MUO188" s="3"/>
      <c r="MUP188" s="3"/>
      <c r="MUQ188" s="3"/>
      <c r="MUR188" s="3"/>
      <c r="MUS188" s="3"/>
      <c r="MUT188" s="3"/>
      <c r="MUU188" s="3"/>
      <c r="MUV188" s="3"/>
      <c r="MUW188" s="3"/>
      <c r="MUX188" s="3"/>
      <c r="MUY188" s="3"/>
      <c r="MUZ188" s="3"/>
      <c r="MVA188" s="3"/>
      <c r="MVB188" s="3"/>
      <c r="MVC188" s="3"/>
      <c r="MVD188" s="3"/>
      <c r="MVE188" s="3"/>
      <c r="MVF188" s="3"/>
      <c r="MVG188" s="3"/>
      <c r="MVH188" s="3"/>
      <c r="MVI188" s="3"/>
      <c r="MVJ188" s="3"/>
      <c r="MVK188" s="3"/>
      <c r="MVL188" s="3"/>
      <c r="MVM188" s="3"/>
      <c r="MVN188" s="3"/>
      <c r="MVO188" s="3"/>
      <c r="MVP188" s="3"/>
      <c r="MVQ188" s="3"/>
      <c r="MVR188" s="3"/>
      <c r="MVS188" s="3"/>
      <c r="MVT188" s="3"/>
      <c r="MVU188" s="3"/>
      <c r="MVV188" s="3"/>
      <c r="MVW188" s="3"/>
      <c r="MVX188" s="3"/>
      <c r="MVY188" s="3"/>
      <c r="MVZ188" s="3"/>
      <c r="MWA188" s="3"/>
      <c r="MWB188" s="3"/>
      <c r="MWC188" s="3"/>
      <c r="MWD188" s="3"/>
      <c r="MWE188" s="3"/>
      <c r="MWF188" s="3"/>
      <c r="MWG188" s="3"/>
      <c r="MWH188" s="3"/>
      <c r="MWI188" s="3"/>
      <c r="MWJ188" s="3"/>
      <c r="MWK188" s="3"/>
      <c r="MWL188" s="3"/>
      <c r="MWM188" s="3"/>
      <c r="MWN188" s="3"/>
      <c r="MWO188" s="3"/>
      <c r="MWP188" s="3"/>
      <c r="MWQ188" s="3"/>
      <c r="MWR188" s="3"/>
      <c r="MWS188" s="3"/>
      <c r="MWT188" s="3"/>
      <c r="MWU188" s="3"/>
      <c r="MWV188" s="3"/>
      <c r="MWW188" s="3"/>
      <c r="MWX188" s="3"/>
      <c r="MWY188" s="3"/>
      <c r="MWZ188" s="3"/>
      <c r="MXA188" s="3"/>
      <c r="MXB188" s="3"/>
      <c r="MXC188" s="3"/>
      <c r="MXD188" s="3"/>
      <c r="MXE188" s="3"/>
      <c r="MXF188" s="3"/>
      <c r="MXG188" s="3"/>
      <c r="MXH188" s="3"/>
      <c r="MXI188" s="3"/>
      <c r="MXJ188" s="3"/>
      <c r="MXK188" s="3"/>
      <c r="MXL188" s="3"/>
      <c r="MXM188" s="3"/>
      <c r="MXN188" s="3"/>
      <c r="MXO188" s="3"/>
      <c r="MXP188" s="3"/>
      <c r="MXQ188" s="3"/>
      <c r="MXR188" s="3"/>
      <c r="MXS188" s="3"/>
      <c r="MXT188" s="3"/>
      <c r="MXU188" s="3"/>
      <c r="MXV188" s="3"/>
      <c r="MXW188" s="3"/>
      <c r="MXX188" s="3"/>
      <c r="MXY188" s="3"/>
      <c r="MXZ188" s="3"/>
      <c r="MYA188" s="3"/>
      <c r="MYB188" s="3"/>
      <c r="MYC188" s="3"/>
      <c r="MYD188" s="3"/>
      <c r="MYE188" s="3"/>
      <c r="MYF188" s="3"/>
      <c r="MYG188" s="3"/>
      <c r="MYH188" s="3"/>
      <c r="MYI188" s="3"/>
      <c r="MYJ188" s="3"/>
      <c r="MYK188" s="3"/>
      <c r="MYL188" s="3"/>
      <c r="MYM188" s="3"/>
      <c r="MYN188" s="3"/>
      <c r="MYO188" s="3"/>
      <c r="MYP188" s="3"/>
      <c r="MYQ188" s="3"/>
      <c r="MYR188" s="3"/>
      <c r="MYS188" s="3"/>
      <c r="MYT188" s="3"/>
      <c r="MYU188" s="3"/>
      <c r="MYV188" s="3"/>
      <c r="MYW188" s="3"/>
      <c r="MYX188" s="3"/>
      <c r="MYY188" s="3"/>
      <c r="MYZ188" s="3"/>
      <c r="MZA188" s="3"/>
      <c r="MZB188" s="3"/>
      <c r="MZC188" s="3"/>
      <c r="MZD188" s="3"/>
      <c r="MZE188" s="3"/>
      <c r="MZF188" s="3"/>
      <c r="MZG188" s="3"/>
      <c r="MZH188" s="3"/>
      <c r="MZI188" s="3"/>
      <c r="MZJ188" s="3"/>
      <c r="MZK188" s="3"/>
      <c r="MZL188" s="3"/>
      <c r="MZM188" s="3"/>
      <c r="MZN188" s="3"/>
      <c r="MZO188" s="3"/>
      <c r="MZP188" s="3"/>
      <c r="MZQ188" s="3"/>
      <c r="MZR188" s="3"/>
      <c r="MZS188" s="3"/>
      <c r="MZT188" s="3"/>
      <c r="MZU188" s="3"/>
      <c r="MZV188" s="3"/>
      <c r="MZW188" s="3"/>
      <c r="MZX188" s="3"/>
      <c r="MZY188" s="3"/>
      <c r="MZZ188" s="3"/>
      <c r="NAA188" s="3"/>
      <c r="NAB188" s="3"/>
      <c r="NAC188" s="3"/>
      <c r="NAD188" s="3"/>
      <c r="NAE188" s="3"/>
      <c r="NAF188" s="3"/>
      <c r="NAG188" s="3"/>
      <c r="NAH188" s="3"/>
      <c r="NAI188" s="3"/>
      <c r="NAJ188" s="3"/>
      <c r="NAK188" s="3"/>
      <c r="NAL188" s="3"/>
      <c r="NAM188" s="3"/>
      <c r="NAN188" s="3"/>
      <c r="NAO188" s="3"/>
      <c r="NAP188" s="3"/>
      <c r="NAQ188" s="3"/>
      <c r="NAR188" s="3"/>
      <c r="NAS188" s="3"/>
      <c r="NAT188" s="3"/>
      <c r="NAU188" s="3"/>
      <c r="NAV188" s="3"/>
      <c r="NAW188" s="3"/>
      <c r="NAX188" s="3"/>
      <c r="NAY188" s="3"/>
      <c r="NAZ188" s="3"/>
      <c r="NBA188" s="3"/>
      <c r="NBB188" s="3"/>
      <c r="NBC188" s="3"/>
      <c r="NBD188" s="3"/>
      <c r="NBE188" s="3"/>
      <c r="NBF188" s="3"/>
      <c r="NBG188" s="3"/>
      <c r="NBH188" s="3"/>
      <c r="NBI188" s="3"/>
      <c r="NBJ188" s="3"/>
      <c r="NBK188" s="3"/>
      <c r="NBL188" s="3"/>
      <c r="NBM188" s="3"/>
      <c r="NBN188" s="3"/>
      <c r="NBO188" s="3"/>
      <c r="NBP188" s="3"/>
      <c r="NBQ188" s="3"/>
      <c r="NBR188" s="3"/>
      <c r="NBS188" s="3"/>
      <c r="NBT188" s="3"/>
      <c r="NBU188" s="3"/>
      <c r="NBV188" s="3"/>
      <c r="NBW188" s="3"/>
      <c r="NBX188" s="3"/>
      <c r="NBY188" s="3"/>
      <c r="NBZ188" s="3"/>
      <c r="NCA188" s="3"/>
      <c r="NCB188" s="3"/>
      <c r="NCC188" s="3"/>
      <c r="NCD188" s="3"/>
      <c r="NCE188" s="3"/>
      <c r="NCF188" s="3"/>
      <c r="NCG188" s="3"/>
      <c r="NCH188" s="3"/>
      <c r="NCI188" s="3"/>
      <c r="NCJ188" s="3"/>
      <c r="NCK188" s="3"/>
      <c r="NCL188" s="3"/>
      <c r="NCM188" s="3"/>
      <c r="NCN188" s="3"/>
      <c r="NCO188" s="3"/>
      <c r="NCP188" s="3"/>
      <c r="NCQ188" s="3"/>
      <c r="NCR188" s="3"/>
      <c r="NCS188" s="3"/>
      <c r="NCT188" s="3"/>
      <c r="NCU188" s="3"/>
      <c r="NCV188" s="3"/>
      <c r="NCW188" s="3"/>
      <c r="NCX188" s="3"/>
      <c r="NCY188" s="3"/>
      <c r="NCZ188" s="3"/>
      <c r="NDA188" s="3"/>
      <c r="NDB188" s="3"/>
      <c r="NDC188" s="3"/>
      <c r="NDD188" s="3"/>
      <c r="NDE188" s="3"/>
      <c r="NDF188" s="3"/>
      <c r="NDG188" s="3"/>
      <c r="NDH188" s="3"/>
      <c r="NDI188" s="3"/>
      <c r="NDJ188" s="3"/>
      <c r="NDK188" s="3"/>
      <c r="NDL188" s="3"/>
      <c r="NDM188" s="3"/>
      <c r="NDN188" s="3"/>
      <c r="NDO188" s="3"/>
      <c r="NDP188" s="3"/>
      <c r="NDQ188" s="3"/>
      <c r="NDR188" s="3"/>
      <c r="NDS188" s="3"/>
      <c r="NDT188" s="3"/>
      <c r="NDU188" s="3"/>
      <c r="NDV188" s="3"/>
      <c r="NDW188" s="3"/>
      <c r="NDX188" s="3"/>
      <c r="NDY188" s="3"/>
      <c r="NDZ188" s="3"/>
      <c r="NEA188" s="3"/>
      <c r="NEB188" s="3"/>
      <c r="NEC188" s="3"/>
      <c r="NED188" s="3"/>
      <c r="NEE188" s="3"/>
      <c r="NEF188" s="3"/>
      <c r="NEG188" s="3"/>
      <c r="NEH188" s="3"/>
      <c r="NEI188" s="3"/>
      <c r="NEJ188" s="3"/>
      <c r="NEK188" s="3"/>
      <c r="NEL188" s="3"/>
      <c r="NEM188" s="3"/>
      <c r="NEN188" s="3"/>
      <c r="NEO188" s="3"/>
      <c r="NEP188" s="3"/>
      <c r="NEQ188" s="3"/>
      <c r="NER188" s="3"/>
      <c r="NES188" s="3"/>
      <c r="NET188" s="3"/>
      <c r="NEU188" s="3"/>
      <c r="NEV188" s="3"/>
      <c r="NEW188" s="3"/>
      <c r="NEX188" s="3"/>
      <c r="NEY188" s="3"/>
      <c r="NEZ188" s="3"/>
      <c r="NFA188" s="3"/>
      <c r="NFB188" s="3"/>
      <c r="NFC188" s="3"/>
      <c r="NFD188" s="3"/>
      <c r="NFE188" s="3"/>
      <c r="NFF188" s="3"/>
      <c r="NFG188" s="3"/>
      <c r="NFH188" s="3"/>
      <c r="NFI188" s="3"/>
      <c r="NFJ188" s="3"/>
      <c r="NFK188" s="3"/>
      <c r="NFL188" s="3"/>
      <c r="NFM188" s="3"/>
      <c r="NFN188" s="3"/>
      <c r="NFO188" s="3"/>
      <c r="NFP188" s="3"/>
      <c r="NFQ188" s="3"/>
      <c r="NFR188" s="3"/>
      <c r="NFS188" s="3"/>
      <c r="NFT188" s="3"/>
      <c r="NFU188" s="3"/>
      <c r="NFV188" s="3"/>
      <c r="NFW188" s="3"/>
      <c r="NFX188" s="3"/>
      <c r="NFY188" s="3"/>
      <c r="NFZ188" s="3"/>
      <c r="NGA188" s="3"/>
      <c r="NGB188" s="3"/>
      <c r="NGC188" s="3"/>
      <c r="NGD188" s="3"/>
      <c r="NGE188" s="3"/>
      <c r="NGF188" s="3"/>
      <c r="NGG188" s="3"/>
      <c r="NGH188" s="3"/>
      <c r="NGI188" s="3"/>
      <c r="NGJ188" s="3"/>
      <c r="NGK188" s="3"/>
      <c r="NGL188" s="3"/>
      <c r="NGM188" s="3"/>
      <c r="NGN188" s="3"/>
      <c r="NGO188" s="3"/>
      <c r="NGP188" s="3"/>
      <c r="NGQ188" s="3"/>
      <c r="NGR188" s="3"/>
      <c r="NGS188" s="3"/>
      <c r="NGT188" s="3"/>
      <c r="NGU188" s="3"/>
      <c r="NGV188" s="3"/>
      <c r="NGW188" s="3"/>
      <c r="NGX188" s="3"/>
      <c r="NGY188" s="3"/>
      <c r="NGZ188" s="3"/>
      <c r="NHA188" s="3"/>
      <c r="NHB188" s="3"/>
      <c r="NHC188" s="3"/>
      <c r="NHD188" s="3"/>
      <c r="NHE188" s="3"/>
      <c r="NHF188" s="3"/>
      <c r="NHG188" s="3"/>
      <c r="NHH188" s="3"/>
      <c r="NHI188" s="3"/>
      <c r="NHJ188" s="3"/>
      <c r="NHK188" s="3"/>
      <c r="NHL188" s="3"/>
      <c r="NHM188" s="3"/>
      <c r="NHN188" s="3"/>
      <c r="NHO188" s="3"/>
      <c r="NHP188" s="3"/>
      <c r="NHQ188" s="3"/>
      <c r="NHR188" s="3"/>
      <c r="NHS188" s="3"/>
      <c r="NHT188" s="3"/>
      <c r="NHU188" s="3"/>
      <c r="NHV188" s="3"/>
      <c r="NHW188" s="3"/>
      <c r="NHX188" s="3"/>
      <c r="NHY188" s="3"/>
      <c r="NHZ188" s="3"/>
      <c r="NIA188" s="3"/>
      <c r="NIB188" s="3"/>
      <c r="NIC188" s="3"/>
      <c r="NID188" s="3"/>
      <c r="NIE188" s="3"/>
      <c r="NIF188" s="3"/>
      <c r="NIG188" s="3"/>
      <c r="NIH188" s="3"/>
      <c r="NII188" s="3"/>
      <c r="NIJ188" s="3"/>
      <c r="NIK188" s="3"/>
      <c r="NIL188" s="3"/>
      <c r="NIM188" s="3"/>
      <c r="NIN188" s="3"/>
      <c r="NIO188" s="3"/>
      <c r="NIP188" s="3"/>
      <c r="NIQ188" s="3"/>
      <c r="NIR188" s="3"/>
      <c r="NIS188" s="3"/>
      <c r="NIT188" s="3"/>
      <c r="NIU188" s="3"/>
      <c r="NIV188" s="3"/>
      <c r="NIW188" s="3"/>
      <c r="NIX188" s="3"/>
      <c r="NIY188" s="3"/>
      <c r="NIZ188" s="3"/>
      <c r="NJA188" s="3"/>
      <c r="NJB188" s="3"/>
      <c r="NJC188" s="3"/>
      <c r="NJD188" s="3"/>
      <c r="NJE188" s="3"/>
      <c r="NJF188" s="3"/>
      <c r="NJG188" s="3"/>
      <c r="NJH188" s="3"/>
      <c r="NJI188" s="3"/>
      <c r="NJJ188" s="3"/>
      <c r="NJK188" s="3"/>
      <c r="NJL188" s="3"/>
      <c r="NJM188" s="3"/>
      <c r="NJN188" s="3"/>
      <c r="NJO188" s="3"/>
      <c r="NJP188" s="3"/>
      <c r="NJQ188" s="3"/>
      <c r="NJR188" s="3"/>
      <c r="NJS188" s="3"/>
      <c r="NJT188" s="3"/>
      <c r="NJU188" s="3"/>
      <c r="NJV188" s="3"/>
      <c r="NJW188" s="3"/>
      <c r="NJX188" s="3"/>
      <c r="NJY188" s="3"/>
      <c r="NJZ188" s="3"/>
      <c r="NKA188" s="3"/>
      <c r="NKB188" s="3"/>
      <c r="NKC188" s="3"/>
      <c r="NKD188" s="3"/>
      <c r="NKE188" s="3"/>
      <c r="NKF188" s="3"/>
      <c r="NKG188" s="3"/>
      <c r="NKH188" s="3"/>
      <c r="NKI188" s="3"/>
      <c r="NKJ188" s="3"/>
      <c r="NKK188" s="3"/>
      <c r="NKL188" s="3"/>
      <c r="NKM188" s="3"/>
      <c r="NKN188" s="3"/>
      <c r="NKO188" s="3"/>
      <c r="NKP188" s="3"/>
      <c r="NKQ188" s="3"/>
      <c r="NKR188" s="3"/>
      <c r="NKS188" s="3"/>
      <c r="NKT188" s="3"/>
      <c r="NKU188" s="3"/>
      <c r="NKV188" s="3"/>
      <c r="NKW188" s="3"/>
      <c r="NKX188" s="3"/>
      <c r="NKY188" s="3"/>
      <c r="NKZ188" s="3"/>
      <c r="NLA188" s="3"/>
      <c r="NLB188" s="3"/>
      <c r="NLC188" s="3"/>
      <c r="NLD188" s="3"/>
      <c r="NLE188" s="3"/>
      <c r="NLF188" s="3"/>
      <c r="NLG188" s="3"/>
      <c r="NLH188" s="3"/>
      <c r="NLI188" s="3"/>
      <c r="NLJ188" s="3"/>
      <c r="NLK188" s="3"/>
      <c r="NLL188" s="3"/>
      <c r="NLM188" s="3"/>
      <c r="NLN188" s="3"/>
      <c r="NLO188" s="3"/>
      <c r="NLP188" s="3"/>
      <c r="NLQ188" s="3"/>
      <c r="NLR188" s="3"/>
      <c r="NLS188" s="3"/>
      <c r="NLT188" s="3"/>
      <c r="NLU188" s="3"/>
      <c r="NLV188" s="3"/>
      <c r="NLW188" s="3"/>
      <c r="NLX188" s="3"/>
      <c r="NLY188" s="3"/>
      <c r="NLZ188" s="3"/>
      <c r="NMA188" s="3"/>
      <c r="NMB188" s="3"/>
      <c r="NMC188" s="3"/>
      <c r="NMD188" s="3"/>
      <c r="NME188" s="3"/>
      <c r="NMF188" s="3"/>
      <c r="NMG188" s="3"/>
      <c r="NMH188" s="3"/>
      <c r="NMI188" s="3"/>
      <c r="NMJ188" s="3"/>
      <c r="NMK188" s="3"/>
      <c r="NML188" s="3"/>
      <c r="NMM188" s="3"/>
      <c r="NMN188" s="3"/>
      <c r="NMO188" s="3"/>
      <c r="NMP188" s="3"/>
      <c r="NMQ188" s="3"/>
      <c r="NMR188" s="3"/>
      <c r="NMS188" s="3"/>
      <c r="NMT188" s="3"/>
      <c r="NMU188" s="3"/>
      <c r="NMV188" s="3"/>
      <c r="NMW188" s="3"/>
      <c r="NMX188" s="3"/>
      <c r="NMY188" s="3"/>
      <c r="NMZ188" s="3"/>
      <c r="NNA188" s="3"/>
      <c r="NNB188" s="3"/>
      <c r="NNC188" s="3"/>
      <c r="NND188" s="3"/>
      <c r="NNE188" s="3"/>
      <c r="NNF188" s="3"/>
      <c r="NNG188" s="3"/>
      <c r="NNH188" s="3"/>
      <c r="NNI188" s="3"/>
      <c r="NNJ188" s="3"/>
      <c r="NNK188" s="3"/>
      <c r="NNL188" s="3"/>
      <c r="NNM188" s="3"/>
      <c r="NNN188" s="3"/>
      <c r="NNO188" s="3"/>
      <c r="NNP188" s="3"/>
      <c r="NNQ188" s="3"/>
      <c r="NNR188" s="3"/>
      <c r="NNS188" s="3"/>
      <c r="NNT188" s="3"/>
      <c r="NNU188" s="3"/>
      <c r="NNV188" s="3"/>
      <c r="NNW188" s="3"/>
      <c r="NNX188" s="3"/>
      <c r="NNY188" s="3"/>
      <c r="NNZ188" s="3"/>
      <c r="NOA188" s="3"/>
      <c r="NOB188" s="3"/>
      <c r="NOC188" s="3"/>
      <c r="NOD188" s="3"/>
      <c r="NOE188" s="3"/>
      <c r="NOF188" s="3"/>
      <c r="NOG188" s="3"/>
      <c r="NOH188" s="3"/>
      <c r="NOI188" s="3"/>
      <c r="NOJ188" s="3"/>
      <c r="NOK188" s="3"/>
      <c r="NOL188" s="3"/>
      <c r="NOM188" s="3"/>
      <c r="NON188" s="3"/>
      <c r="NOO188" s="3"/>
      <c r="NOP188" s="3"/>
      <c r="NOQ188" s="3"/>
      <c r="NOR188" s="3"/>
      <c r="NOS188" s="3"/>
      <c r="NOT188" s="3"/>
      <c r="NOU188" s="3"/>
      <c r="NOV188" s="3"/>
      <c r="NOW188" s="3"/>
      <c r="NOX188" s="3"/>
      <c r="NOY188" s="3"/>
      <c r="NOZ188" s="3"/>
      <c r="NPA188" s="3"/>
      <c r="NPB188" s="3"/>
      <c r="NPC188" s="3"/>
      <c r="NPD188" s="3"/>
      <c r="NPE188" s="3"/>
      <c r="NPF188" s="3"/>
      <c r="NPG188" s="3"/>
      <c r="NPH188" s="3"/>
      <c r="NPI188" s="3"/>
      <c r="NPJ188" s="3"/>
      <c r="NPK188" s="3"/>
      <c r="NPL188" s="3"/>
      <c r="NPM188" s="3"/>
      <c r="NPN188" s="3"/>
      <c r="NPO188" s="3"/>
      <c r="NPP188" s="3"/>
      <c r="NPQ188" s="3"/>
      <c r="NPR188" s="3"/>
      <c r="NPS188" s="3"/>
      <c r="NPT188" s="3"/>
      <c r="NPU188" s="3"/>
      <c r="NPV188" s="3"/>
      <c r="NPW188" s="3"/>
      <c r="NPX188" s="3"/>
      <c r="NPY188" s="3"/>
      <c r="NPZ188" s="3"/>
      <c r="NQA188" s="3"/>
      <c r="NQB188" s="3"/>
      <c r="NQC188" s="3"/>
      <c r="NQD188" s="3"/>
      <c r="NQE188" s="3"/>
      <c r="NQF188" s="3"/>
      <c r="NQG188" s="3"/>
      <c r="NQH188" s="3"/>
      <c r="NQI188" s="3"/>
      <c r="NQJ188" s="3"/>
      <c r="NQK188" s="3"/>
      <c r="NQL188" s="3"/>
      <c r="NQM188" s="3"/>
      <c r="NQN188" s="3"/>
      <c r="NQO188" s="3"/>
      <c r="NQP188" s="3"/>
      <c r="NQQ188" s="3"/>
      <c r="NQR188" s="3"/>
      <c r="NQS188" s="3"/>
      <c r="NQT188" s="3"/>
      <c r="NQU188" s="3"/>
      <c r="NQV188" s="3"/>
      <c r="NQW188" s="3"/>
      <c r="NQX188" s="3"/>
      <c r="NQY188" s="3"/>
      <c r="NQZ188" s="3"/>
      <c r="NRA188" s="3"/>
      <c r="NRB188" s="3"/>
      <c r="NRC188" s="3"/>
      <c r="NRD188" s="3"/>
      <c r="NRE188" s="3"/>
      <c r="NRF188" s="3"/>
      <c r="NRG188" s="3"/>
      <c r="NRH188" s="3"/>
      <c r="NRI188" s="3"/>
      <c r="NRJ188" s="3"/>
      <c r="NRK188" s="3"/>
      <c r="NRL188" s="3"/>
      <c r="NRM188" s="3"/>
      <c r="NRN188" s="3"/>
      <c r="NRO188" s="3"/>
      <c r="NRP188" s="3"/>
      <c r="NRQ188" s="3"/>
      <c r="NRR188" s="3"/>
      <c r="NRS188" s="3"/>
      <c r="NRT188" s="3"/>
      <c r="NRU188" s="3"/>
      <c r="NRV188" s="3"/>
      <c r="NRW188" s="3"/>
      <c r="NRX188" s="3"/>
      <c r="NRY188" s="3"/>
      <c r="NRZ188" s="3"/>
      <c r="NSA188" s="3"/>
      <c r="NSB188" s="3"/>
      <c r="NSC188" s="3"/>
      <c r="NSD188" s="3"/>
      <c r="NSE188" s="3"/>
      <c r="NSF188" s="3"/>
      <c r="NSG188" s="3"/>
      <c r="NSH188" s="3"/>
      <c r="NSI188" s="3"/>
      <c r="NSJ188" s="3"/>
      <c r="NSK188" s="3"/>
      <c r="NSL188" s="3"/>
      <c r="NSM188" s="3"/>
      <c r="NSN188" s="3"/>
      <c r="NSO188" s="3"/>
      <c r="NSP188" s="3"/>
      <c r="NSQ188" s="3"/>
      <c r="NSR188" s="3"/>
      <c r="NSS188" s="3"/>
      <c r="NST188" s="3"/>
      <c r="NSU188" s="3"/>
      <c r="NSV188" s="3"/>
      <c r="NSW188" s="3"/>
      <c r="NSX188" s="3"/>
      <c r="NSY188" s="3"/>
      <c r="NSZ188" s="3"/>
      <c r="NTA188" s="3"/>
      <c r="NTB188" s="3"/>
      <c r="NTC188" s="3"/>
      <c r="NTD188" s="3"/>
      <c r="NTE188" s="3"/>
      <c r="NTF188" s="3"/>
      <c r="NTG188" s="3"/>
      <c r="NTH188" s="3"/>
      <c r="NTI188" s="3"/>
      <c r="NTJ188" s="3"/>
      <c r="NTK188" s="3"/>
      <c r="NTL188" s="3"/>
      <c r="NTM188" s="3"/>
      <c r="NTN188" s="3"/>
      <c r="NTO188" s="3"/>
      <c r="NTP188" s="3"/>
      <c r="NTQ188" s="3"/>
      <c r="NTR188" s="3"/>
      <c r="NTS188" s="3"/>
      <c r="NTT188" s="3"/>
      <c r="NTU188" s="3"/>
      <c r="NTV188" s="3"/>
      <c r="NTW188" s="3"/>
      <c r="NTX188" s="3"/>
      <c r="NTY188" s="3"/>
      <c r="NTZ188" s="3"/>
      <c r="NUA188" s="3"/>
      <c r="NUB188" s="3"/>
      <c r="NUC188" s="3"/>
      <c r="NUD188" s="3"/>
      <c r="NUE188" s="3"/>
      <c r="NUF188" s="3"/>
      <c r="NUG188" s="3"/>
      <c r="NUH188" s="3"/>
      <c r="NUI188" s="3"/>
      <c r="NUJ188" s="3"/>
      <c r="NUK188" s="3"/>
      <c r="NUL188" s="3"/>
      <c r="NUM188" s="3"/>
      <c r="NUN188" s="3"/>
      <c r="NUO188" s="3"/>
      <c r="NUP188" s="3"/>
      <c r="NUQ188" s="3"/>
      <c r="NUR188" s="3"/>
      <c r="NUS188" s="3"/>
      <c r="NUT188" s="3"/>
      <c r="NUU188" s="3"/>
      <c r="NUV188" s="3"/>
      <c r="NUW188" s="3"/>
      <c r="NUX188" s="3"/>
      <c r="NUY188" s="3"/>
      <c r="NUZ188" s="3"/>
      <c r="NVA188" s="3"/>
      <c r="NVB188" s="3"/>
      <c r="NVC188" s="3"/>
      <c r="NVD188" s="3"/>
      <c r="NVE188" s="3"/>
      <c r="NVF188" s="3"/>
      <c r="NVG188" s="3"/>
      <c r="NVH188" s="3"/>
      <c r="NVI188" s="3"/>
      <c r="NVJ188" s="3"/>
      <c r="NVK188" s="3"/>
      <c r="NVL188" s="3"/>
      <c r="NVM188" s="3"/>
      <c r="NVN188" s="3"/>
      <c r="NVO188" s="3"/>
      <c r="NVP188" s="3"/>
      <c r="NVQ188" s="3"/>
      <c r="NVR188" s="3"/>
      <c r="NVS188" s="3"/>
      <c r="NVT188" s="3"/>
      <c r="NVU188" s="3"/>
      <c r="NVV188" s="3"/>
      <c r="NVW188" s="3"/>
      <c r="NVX188" s="3"/>
      <c r="NVY188" s="3"/>
      <c r="NVZ188" s="3"/>
      <c r="NWA188" s="3"/>
      <c r="NWB188" s="3"/>
      <c r="NWC188" s="3"/>
      <c r="NWD188" s="3"/>
      <c r="NWE188" s="3"/>
      <c r="NWF188" s="3"/>
      <c r="NWG188" s="3"/>
      <c r="NWH188" s="3"/>
      <c r="NWI188" s="3"/>
      <c r="NWJ188" s="3"/>
      <c r="NWK188" s="3"/>
      <c r="NWL188" s="3"/>
      <c r="NWM188" s="3"/>
      <c r="NWN188" s="3"/>
      <c r="NWO188" s="3"/>
      <c r="NWP188" s="3"/>
      <c r="NWQ188" s="3"/>
      <c r="NWR188" s="3"/>
      <c r="NWS188" s="3"/>
      <c r="NWT188" s="3"/>
      <c r="NWU188" s="3"/>
      <c r="NWV188" s="3"/>
      <c r="NWW188" s="3"/>
      <c r="NWX188" s="3"/>
      <c r="NWY188" s="3"/>
      <c r="NWZ188" s="3"/>
      <c r="NXA188" s="3"/>
      <c r="NXB188" s="3"/>
      <c r="NXC188" s="3"/>
      <c r="NXD188" s="3"/>
      <c r="NXE188" s="3"/>
      <c r="NXF188" s="3"/>
      <c r="NXG188" s="3"/>
      <c r="NXH188" s="3"/>
      <c r="NXI188" s="3"/>
      <c r="NXJ188" s="3"/>
      <c r="NXK188" s="3"/>
      <c r="NXL188" s="3"/>
      <c r="NXM188" s="3"/>
      <c r="NXN188" s="3"/>
      <c r="NXO188" s="3"/>
      <c r="NXP188" s="3"/>
      <c r="NXQ188" s="3"/>
      <c r="NXR188" s="3"/>
      <c r="NXS188" s="3"/>
      <c r="NXT188" s="3"/>
      <c r="NXU188" s="3"/>
      <c r="NXV188" s="3"/>
      <c r="NXW188" s="3"/>
      <c r="NXX188" s="3"/>
      <c r="NXY188" s="3"/>
      <c r="NXZ188" s="3"/>
      <c r="NYA188" s="3"/>
      <c r="NYB188" s="3"/>
      <c r="NYC188" s="3"/>
      <c r="NYD188" s="3"/>
      <c r="NYE188" s="3"/>
      <c r="NYF188" s="3"/>
      <c r="NYG188" s="3"/>
      <c r="NYH188" s="3"/>
      <c r="NYI188" s="3"/>
      <c r="NYJ188" s="3"/>
      <c r="NYK188" s="3"/>
      <c r="NYL188" s="3"/>
      <c r="NYM188" s="3"/>
      <c r="NYN188" s="3"/>
      <c r="NYO188" s="3"/>
      <c r="NYP188" s="3"/>
      <c r="NYQ188" s="3"/>
      <c r="NYR188" s="3"/>
      <c r="NYS188" s="3"/>
      <c r="NYT188" s="3"/>
      <c r="NYU188" s="3"/>
      <c r="NYV188" s="3"/>
      <c r="NYW188" s="3"/>
      <c r="NYX188" s="3"/>
      <c r="NYY188" s="3"/>
      <c r="NYZ188" s="3"/>
      <c r="NZA188" s="3"/>
      <c r="NZB188" s="3"/>
      <c r="NZC188" s="3"/>
      <c r="NZD188" s="3"/>
      <c r="NZE188" s="3"/>
      <c r="NZF188" s="3"/>
      <c r="NZG188" s="3"/>
      <c r="NZH188" s="3"/>
      <c r="NZI188" s="3"/>
      <c r="NZJ188" s="3"/>
      <c r="NZK188" s="3"/>
      <c r="NZL188" s="3"/>
      <c r="NZM188" s="3"/>
      <c r="NZN188" s="3"/>
      <c r="NZO188" s="3"/>
      <c r="NZP188" s="3"/>
      <c r="NZQ188" s="3"/>
      <c r="NZR188" s="3"/>
      <c r="NZS188" s="3"/>
      <c r="NZT188" s="3"/>
      <c r="NZU188" s="3"/>
      <c r="NZV188" s="3"/>
      <c r="NZW188" s="3"/>
      <c r="NZX188" s="3"/>
      <c r="NZY188" s="3"/>
      <c r="NZZ188" s="3"/>
      <c r="OAA188" s="3"/>
      <c r="OAB188" s="3"/>
      <c r="OAC188" s="3"/>
      <c r="OAD188" s="3"/>
      <c r="OAE188" s="3"/>
      <c r="OAF188" s="3"/>
      <c r="OAG188" s="3"/>
      <c r="OAH188" s="3"/>
      <c r="OAI188" s="3"/>
      <c r="OAJ188" s="3"/>
      <c r="OAK188" s="3"/>
      <c r="OAL188" s="3"/>
      <c r="OAM188" s="3"/>
      <c r="OAN188" s="3"/>
      <c r="OAO188" s="3"/>
      <c r="OAP188" s="3"/>
      <c r="OAQ188" s="3"/>
      <c r="OAR188" s="3"/>
      <c r="OAS188" s="3"/>
      <c r="OAT188" s="3"/>
      <c r="OAU188" s="3"/>
      <c r="OAV188" s="3"/>
      <c r="OAW188" s="3"/>
      <c r="OAX188" s="3"/>
      <c r="OAY188" s="3"/>
      <c r="OAZ188" s="3"/>
      <c r="OBA188" s="3"/>
      <c r="OBB188" s="3"/>
      <c r="OBC188" s="3"/>
      <c r="OBD188" s="3"/>
      <c r="OBE188" s="3"/>
      <c r="OBF188" s="3"/>
      <c r="OBG188" s="3"/>
      <c r="OBH188" s="3"/>
      <c r="OBI188" s="3"/>
      <c r="OBJ188" s="3"/>
      <c r="OBK188" s="3"/>
      <c r="OBL188" s="3"/>
      <c r="OBM188" s="3"/>
      <c r="OBN188" s="3"/>
      <c r="OBO188" s="3"/>
      <c r="OBP188" s="3"/>
      <c r="OBQ188" s="3"/>
      <c r="OBR188" s="3"/>
      <c r="OBS188" s="3"/>
      <c r="OBT188" s="3"/>
      <c r="OBU188" s="3"/>
      <c r="OBV188" s="3"/>
      <c r="OBW188" s="3"/>
      <c r="OBX188" s="3"/>
      <c r="OBY188" s="3"/>
      <c r="OBZ188" s="3"/>
      <c r="OCA188" s="3"/>
      <c r="OCB188" s="3"/>
      <c r="OCC188" s="3"/>
      <c r="OCD188" s="3"/>
      <c r="OCE188" s="3"/>
      <c r="OCF188" s="3"/>
      <c r="OCG188" s="3"/>
      <c r="OCH188" s="3"/>
      <c r="OCI188" s="3"/>
      <c r="OCJ188" s="3"/>
      <c r="OCK188" s="3"/>
      <c r="OCL188" s="3"/>
      <c r="OCM188" s="3"/>
      <c r="OCN188" s="3"/>
      <c r="OCO188" s="3"/>
      <c r="OCP188" s="3"/>
      <c r="OCQ188" s="3"/>
      <c r="OCR188" s="3"/>
      <c r="OCS188" s="3"/>
      <c r="OCT188" s="3"/>
      <c r="OCU188" s="3"/>
      <c r="OCV188" s="3"/>
      <c r="OCW188" s="3"/>
      <c r="OCX188" s="3"/>
      <c r="OCY188" s="3"/>
      <c r="OCZ188" s="3"/>
      <c r="ODA188" s="3"/>
      <c r="ODB188" s="3"/>
      <c r="ODC188" s="3"/>
      <c r="ODD188" s="3"/>
      <c r="ODE188" s="3"/>
      <c r="ODF188" s="3"/>
      <c r="ODG188" s="3"/>
      <c r="ODH188" s="3"/>
      <c r="ODI188" s="3"/>
      <c r="ODJ188" s="3"/>
      <c r="ODK188" s="3"/>
      <c r="ODL188" s="3"/>
      <c r="ODM188" s="3"/>
      <c r="ODN188" s="3"/>
      <c r="ODO188" s="3"/>
      <c r="ODP188" s="3"/>
      <c r="ODQ188" s="3"/>
      <c r="ODR188" s="3"/>
      <c r="ODS188" s="3"/>
      <c r="ODT188" s="3"/>
      <c r="ODU188" s="3"/>
      <c r="ODV188" s="3"/>
      <c r="ODW188" s="3"/>
      <c r="ODX188" s="3"/>
      <c r="ODY188" s="3"/>
      <c r="ODZ188" s="3"/>
      <c r="OEA188" s="3"/>
      <c r="OEB188" s="3"/>
      <c r="OEC188" s="3"/>
      <c r="OED188" s="3"/>
      <c r="OEE188" s="3"/>
      <c r="OEF188" s="3"/>
      <c r="OEG188" s="3"/>
      <c r="OEH188" s="3"/>
      <c r="OEI188" s="3"/>
      <c r="OEJ188" s="3"/>
      <c r="OEK188" s="3"/>
      <c r="OEL188" s="3"/>
      <c r="OEM188" s="3"/>
      <c r="OEN188" s="3"/>
      <c r="OEO188" s="3"/>
      <c r="OEP188" s="3"/>
      <c r="OEQ188" s="3"/>
      <c r="OER188" s="3"/>
      <c r="OES188" s="3"/>
      <c r="OET188" s="3"/>
      <c r="OEU188" s="3"/>
      <c r="OEV188" s="3"/>
      <c r="OEW188" s="3"/>
      <c r="OEX188" s="3"/>
      <c r="OEY188" s="3"/>
      <c r="OEZ188" s="3"/>
      <c r="OFA188" s="3"/>
      <c r="OFB188" s="3"/>
      <c r="OFC188" s="3"/>
      <c r="OFD188" s="3"/>
      <c r="OFE188" s="3"/>
      <c r="OFF188" s="3"/>
      <c r="OFG188" s="3"/>
      <c r="OFH188" s="3"/>
      <c r="OFI188" s="3"/>
      <c r="OFJ188" s="3"/>
      <c r="OFK188" s="3"/>
      <c r="OFL188" s="3"/>
      <c r="OFM188" s="3"/>
      <c r="OFN188" s="3"/>
      <c r="OFO188" s="3"/>
      <c r="OFP188" s="3"/>
      <c r="OFQ188" s="3"/>
      <c r="OFR188" s="3"/>
      <c r="OFS188" s="3"/>
      <c r="OFT188" s="3"/>
      <c r="OFU188" s="3"/>
      <c r="OFV188" s="3"/>
      <c r="OFW188" s="3"/>
      <c r="OFX188" s="3"/>
      <c r="OFY188" s="3"/>
      <c r="OFZ188" s="3"/>
      <c r="OGA188" s="3"/>
      <c r="OGB188" s="3"/>
      <c r="OGC188" s="3"/>
      <c r="OGD188" s="3"/>
      <c r="OGE188" s="3"/>
      <c r="OGF188" s="3"/>
      <c r="OGG188" s="3"/>
      <c r="OGH188" s="3"/>
      <c r="OGI188" s="3"/>
      <c r="OGJ188" s="3"/>
      <c r="OGK188" s="3"/>
      <c r="OGL188" s="3"/>
      <c r="OGM188" s="3"/>
      <c r="OGN188" s="3"/>
      <c r="OGO188" s="3"/>
      <c r="OGP188" s="3"/>
      <c r="OGQ188" s="3"/>
      <c r="OGR188" s="3"/>
      <c r="OGS188" s="3"/>
      <c r="OGT188" s="3"/>
      <c r="OGU188" s="3"/>
      <c r="OGV188" s="3"/>
      <c r="OGW188" s="3"/>
      <c r="OGX188" s="3"/>
      <c r="OGY188" s="3"/>
      <c r="OGZ188" s="3"/>
      <c r="OHA188" s="3"/>
      <c r="OHB188" s="3"/>
      <c r="OHC188" s="3"/>
      <c r="OHD188" s="3"/>
      <c r="OHE188" s="3"/>
      <c r="OHF188" s="3"/>
      <c r="OHG188" s="3"/>
      <c r="OHH188" s="3"/>
      <c r="OHI188" s="3"/>
      <c r="OHJ188" s="3"/>
      <c r="OHK188" s="3"/>
      <c r="OHL188" s="3"/>
      <c r="OHM188" s="3"/>
      <c r="OHN188" s="3"/>
      <c r="OHO188" s="3"/>
      <c r="OHP188" s="3"/>
      <c r="OHQ188" s="3"/>
      <c r="OHR188" s="3"/>
      <c r="OHS188" s="3"/>
      <c r="OHT188" s="3"/>
      <c r="OHU188" s="3"/>
      <c r="OHV188" s="3"/>
      <c r="OHW188" s="3"/>
      <c r="OHX188" s="3"/>
      <c r="OHY188" s="3"/>
      <c r="OHZ188" s="3"/>
      <c r="OIA188" s="3"/>
      <c r="OIB188" s="3"/>
      <c r="OIC188" s="3"/>
      <c r="OID188" s="3"/>
      <c r="OIE188" s="3"/>
      <c r="OIF188" s="3"/>
      <c r="OIG188" s="3"/>
      <c r="OIH188" s="3"/>
      <c r="OII188" s="3"/>
      <c r="OIJ188" s="3"/>
      <c r="OIK188" s="3"/>
      <c r="OIL188" s="3"/>
      <c r="OIM188" s="3"/>
      <c r="OIN188" s="3"/>
      <c r="OIO188" s="3"/>
      <c r="OIP188" s="3"/>
      <c r="OIQ188" s="3"/>
      <c r="OIR188" s="3"/>
      <c r="OIS188" s="3"/>
      <c r="OIT188" s="3"/>
      <c r="OIU188" s="3"/>
      <c r="OIV188" s="3"/>
      <c r="OIW188" s="3"/>
      <c r="OIX188" s="3"/>
      <c r="OIY188" s="3"/>
      <c r="OIZ188" s="3"/>
      <c r="OJA188" s="3"/>
      <c r="OJB188" s="3"/>
      <c r="OJC188" s="3"/>
      <c r="OJD188" s="3"/>
      <c r="OJE188" s="3"/>
      <c r="OJF188" s="3"/>
      <c r="OJG188" s="3"/>
      <c r="OJH188" s="3"/>
      <c r="OJI188" s="3"/>
      <c r="OJJ188" s="3"/>
      <c r="OJK188" s="3"/>
      <c r="OJL188" s="3"/>
      <c r="OJM188" s="3"/>
      <c r="OJN188" s="3"/>
      <c r="OJO188" s="3"/>
      <c r="OJP188" s="3"/>
      <c r="OJQ188" s="3"/>
      <c r="OJR188" s="3"/>
      <c r="OJS188" s="3"/>
      <c r="OJT188" s="3"/>
      <c r="OJU188" s="3"/>
      <c r="OJV188" s="3"/>
      <c r="OJW188" s="3"/>
      <c r="OJX188" s="3"/>
      <c r="OJY188" s="3"/>
      <c r="OJZ188" s="3"/>
      <c r="OKA188" s="3"/>
      <c r="OKB188" s="3"/>
      <c r="OKC188" s="3"/>
      <c r="OKD188" s="3"/>
      <c r="OKE188" s="3"/>
      <c r="OKF188" s="3"/>
      <c r="OKG188" s="3"/>
      <c r="OKH188" s="3"/>
      <c r="OKI188" s="3"/>
      <c r="OKJ188" s="3"/>
      <c r="OKK188" s="3"/>
      <c r="OKL188" s="3"/>
      <c r="OKM188" s="3"/>
      <c r="OKN188" s="3"/>
      <c r="OKO188" s="3"/>
      <c r="OKP188" s="3"/>
      <c r="OKQ188" s="3"/>
      <c r="OKR188" s="3"/>
      <c r="OKS188" s="3"/>
      <c r="OKT188" s="3"/>
      <c r="OKU188" s="3"/>
      <c r="OKV188" s="3"/>
      <c r="OKW188" s="3"/>
      <c r="OKX188" s="3"/>
      <c r="OKY188" s="3"/>
      <c r="OKZ188" s="3"/>
      <c r="OLA188" s="3"/>
      <c r="OLB188" s="3"/>
      <c r="OLC188" s="3"/>
      <c r="OLD188" s="3"/>
      <c r="OLE188" s="3"/>
      <c r="OLF188" s="3"/>
      <c r="OLG188" s="3"/>
      <c r="OLH188" s="3"/>
      <c r="OLI188" s="3"/>
      <c r="OLJ188" s="3"/>
      <c r="OLK188" s="3"/>
      <c r="OLL188" s="3"/>
      <c r="OLM188" s="3"/>
      <c r="OLN188" s="3"/>
      <c r="OLO188" s="3"/>
      <c r="OLP188" s="3"/>
      <c r="OLQ188" s="3"/>
      <c r="OLR188" s="3"/>
      <c r="OLS188" s="3"/>
      <c r="OLT188" s="3"/>
      <c r="OLU188" s="3"/>
      <c r="OLV188" s="3"/>
      <c r="OLW188" s="3"/>
      <c r="OLX188" s="3"/>
      <c r="OLY188" s="3"/>
      <c r="OLZ188" s="3"/>
      <c r="OMA188" s="3"/>
      <c r="OMB188" s="3"/>
      <c r="OMC188" s="3"/>
      <c r="OMD188" s="3"/>
      <c r="OME188" s="3"/>
      <c r="OMF188" s="3"/>
      <c r="OMG188" s="3"/>
      <c r="OMH188" s="3"/>
      <c r="OMI188" s="3"/>
      <c r="OMJ188" s="3"/>
      <c r="OMK188" s="3"/>
      <c r="OML188" s="3"/>
      <c r="OMM188" s="3"/>
      <c r="OMN188" s="3"/>
      <c r="OMO188" s="3"/>
      <c r="OMP188" s="3"/>
      <c r="OMQ188" s="3"/>
      <c r="OMR188" s="3"/>
      <c r="OMS188" s="3"/>
      <c r="OMT188" s="3"/>
      <c r="OMU188" s="3"/>
      <c r="OMV188" s="3"/>
      <c r="OMW188" s="3"/>
      <c r="OMX188" s="3"/>
      <c r="OMY188" s="3"/>
      <c r="OMZ188" s="3"/>
      <c r="ONA188" s="3"/>
      <c r="ONB188" s="3"/>
      <c r="ONC188" s="3"/>
      <c r="OND188" s="3"/>
      <c r="ONE188" s="3"/>
      <c r="ONF188" s="3"/>
      <c r="ONG188" s="3"/>
      <c r="ONH188" s="3"/>
      <c r="ONI188" s="3"/>
      <c r="ONJ188" s="3"/>
      <c r="ONK188" s="3"/>
      <c r="ONL188" s="3"/>
      <c r="ONM188" s="3"/>
      <c r="ONN188" s="3"/>
      <c r="ONO188" s="3"/>
      <c r="ONP188" s="3"/>
      <c r="ONQ188" s="3"/>
      <c r="ONR188" s="3"/>
      <c r="ONS188" s="3"/>
      <c r="ONT188" s="3"/>
      <c r="ONU188" s="3"/>
      <c r="ONV188" s="3"/>
      <c r="ONW188" s="3"/>
      <c r="ONX188" s="3"/>
      <c r="ONY188" s="3"/>
      <c r="ONZ188" s="3"/>
      <c r="OOA188" s="3"/>
      <c r="OOB188" s="3"/>
      <c r="OOC188" s="3"/>
      <c r="OOD188" s="3"/>
      <c r="OOE188" s="3"/>
      <c r="OOF188" s="3"/>
      <c r="OOG188" s="3"/>
      <c r="OOH188" s="3"/>
      <c r="OOI188" s="3"/>
      <c r="OOJ188" s="3"/>
      <c r="OOK188" s="3"/>
      <c r="OOL188" s="3"/>
      <c r="OOM188" s="3"/>
      <c r="OON188" s="3"/>
      <c r="OOO188" s="3"/>
      <c r="OOP188" s="3"/>
      <c r="OOQ188" s="3"/>
      <c r="OOR188" s="3"/>
      <c r="OOS188" s="3"/>
      <c r="OOT188" s="3"/>
      <c r="OOU188" s="3"/>
      <c r="OOV188" s="3"/>
      <c r="OOW188" s="3"/>
      <c r="OOX188" s="3"/>
      <c r="OOY188" s="3"/>
      <c r="OOZ188" s="3"/>
      <c r="OPA188" s="3"/>
      <c r="OPB188" s="3"/>
      <c r="OPC188" s="3"/>
      <c r="OPD188" s="3"/>
      <c r="OPE188" s="3"/>
      <c r="OPF188" s="3"/>
      <c r="OPG188" s="3"/>
      <c r="OPH188" s="3"/>
      <c r="OPI188" s="3"/>
      <c r="OPJ188" s="3"/>
      <c r="OPK188" s="3"/>
      <c r="OPL188" s="3"/>
      <c r="OPM188" s="3"/>
      <c r="OPN188" s="3"/>
      <c r="OPO188" s="3"/>
      <c r="OPP188" s="3"/>
      <c r="OPQ188" s="3"/>
      <c r="OPR188" s="3"/>
      <c r="OPS188" s="3"/>
      <c r="OPT188" s="3"/>
      <c r="OPU188" s="3"/>
      <c r="OPV188" s="3"/>
      <c r="OPW188" s="3"/>
      <c r="OPX188" s="3"/>
      <c r="OPY188" s="3"/>
      <c r="OPZ188" s="3"/>
      <c r="OQA188" s="3"/>
      <c r="OQB188" s="3"/>
      <c r="OQC188" s="3"/>
      <c r="OQD188" s="3"/>
      <c r="OQE188" s="3"/>
      <c r="OQF188" s="3"/>
      <c r="OQG188" s="3"/>
      <c r="OQH188" s="3"/>
      <c r="OQI188" s="3"/>
      <c r="OQJ188" s="3"/>
      <c r="OQK188" s="3"/>
      <c r="OQL188" s="3"/>
      <c r="OQM188" s="3"/>
      <c r="OQN188" s="3"/>
      <c r="OQO188" s="3"/>
      <c r="OQP188" s="3"/>
      <c r="OQQ188" s="3"/>
      <c r="OQR188" s="3"/>
      <c r="OQS188" s="3"/>
      <c r="OQT188" s="3"/>
      <c r="OQU188" s="3"/>
      <c r="OQV188" s="3"/>
      <c r="OQW188" s="3"/>
      <c r="OQX188" s="3"/>
      <c r="OQY188" s="3"/>
      <c r="OQZ188" s="3"/>
      <c r="ORA188" s="3"/>
      <c r="ORB188" s="3"/>
      <c r="ORC188" s="3"/>
      <c r="ORD188" s="3"/>
      <c r="ORE188" s="3"/>
      <c r="ORF188" s="3"/>
      <c r="ORG188" s="3"/>
      <c r="ORH188" s="3"/>
      <c r="ORI188" s="3"/>
      <c r="ORJ188" s="3"/>
      <c r="ORK188" s="3"/>
      <c r="ORL188" s="3"/>
      <c r="ORM188" s="3"/>
      <c r="ORN188" s="3"/>
      <c r="ORO188" s="3"/>
      <c r="ORP188" s="3"/>
      <c r="ORQ188" s="3"/>
      <c r="ORR188" s="3"/>
      <c r="ORS188" s="3"/>
      <c r="ORT188" s="3"/>
      <c r="ORU188" s="3"/>
      <c r="ORV188" s="3"/>
      <c r="ORW188" s="3"/>
      <c r="ORX188" s="3"/>
      <c r="ORY188" s="3"/>
      <c r="ORZ188" s="3"/>
      <c r="OSA188" s="3"/>
      <c r="OSB188" s="3"/>
      <c r="OSC188" s="3"/>
      <c r="OSD188" s="3"/>
      <c r="OSE188" s="3"/>
      <c r="OSF188" s="3"/>
      <c r="OSG188" s="3"/>
      <c r="OSH188" s="3"/>
      <c r="OSI188" s="3"/>
      <c r="OSJ188" s="3"/>
      <c r="OSK188" s="3"/>
      <c r="OSL188" s="3"/>
      <c r="OSM188" s="3"/>
      <c r="OSN188" s="3"/>
      <c r="OSO188" s="3"/>
      <c r="OSP188" s="3"/>
      <c r="OSQ188" s="3"/>
      <c r="OSR188" s="3"/>
      <c r="OSS188" s="3"/>
      <c r="OST188" s="3"/>
      <c r="OSU188" s="3"/>
      <c r="OSV188" s="3"/>
      <c r="OSW188" s="3"/>
      <c r="OSX188" s="3"/>
      <c r="OSY188" s="3"/>
      <c r="OSZ188" s="3"/>
      <c r="OTA188" s="3"/>
      <c r="OTB188" s="3"/>
      <c r="OTC188" s="3"/>
      <c r="OTD188" s="3"/>
      <c r="OTE188" s="3"/>
      <c r="OTF188" s="3"/>
      <c r="OTG188" s="3"/>
      <c r="OTH188" s="3"/>
      <c r="OTI188" s="3"/>
      <c r="OTJ188" s="3"/>
      <c r="OTK188" s="3"/>
      <c r="OTL188" s="3"/>
      <c r="OTM188" s="3"/>
      <c r="OTN188" s="3"/>
      <c r="OTO188" s="3"/>
      <c r="OTP188" s="3"/>
      <c r="OTQ188" s="3"/>
      <c r="OTR188" s="3"/>
      <c r="OTS188" s="3"/>
      <c r="OTT188" s="3"/>
      <c r="OTU188" s="3"/>
      <c r="OTV188" s="3"/>
      <c r="OTW188" s="3"/>
      <c r="OTX188" s="3"/>
      <c r="OTY188" s="3"/>
      <c r="OTZ188" s="3"/>
      <c r="OUA188" s="3"/>
      <c r="OUB188" s="3"/>
      <c r="OUC188" s="3"/>
      <c r="OUD188" s="3"/>
      <c r="OUE188" s="3"/>
      <c r="OUF188" s="3"/>
      <c r="OUG188" s="3"/>
      <c r="OUH188" s="3"/>
      <c r="OUI188" s="3"/>
      <c r="OUJ188" s="3"/>
      <c r="OUK188" s="3"/>
      <c r="OUL188" s="3"/>
      <c r="OUM188" s="3"/>
      <c r="OUN188" s="3"/>
      <c r="OUO188" s="3"/>
      <c r="OUP188" s="3"/>
      <c r="OUQ188" s="3"/>
      <c r="OUR188" s="3"/>
      <c r="OUS188" s="3"/>
      <c r="OUT188" s="3"/>
      <c r="OUU188" s="3"/>
      <c r="OUV188" s="3"/>
      <c r="OUW188" s="3"/>
      <c r="OUX188" s="3"/>
      <c r="OUY188" s="3"/>
      <c r="OUZ188" s="3"/>
      <c r="OVA188" s="3"/>
      <c r="OVB188" s="3"/>
      <c r="OVC188" s="3"/>
      <c r="OVD188" s="3"/>
      <c r="OVE188" s="3"/>
      <c r="OVF188" s="3"/>
      <c r="OVG188" s="3"/>
      <c r="OVH188" s="3"/>
      <c r="OVI188" s="3"/>
      <c r="OVJ188" s="3"/>
      <c r="OVK188" s="3"/>
      <c r="OVL188" s="3"/>
      <c r="OVM188" s="3"/>
      <c r="OVN188" s="3"/>
      <c r="OVO188" s="3"/>
      <c r="OVP188" s="3"/>
      <c r="OVQ188" s="3"/>
      <c r="OVR188" s="3"/>
      <c r="OVS188" s="3"/>
      <c r="OVT188" s="3"/>
      <c r="OVU188" s="3"/>
      <c r="OVV188" s="3"/>
      <c r="OVW188" s="3"/>
      <c r="OVX188" s="3"/>
      <c r="OVY188" s="3"/>
      <c r="OVZ188" s="3"/>
      <c r="OWA188" s="3"/>
      <c r="OWB188" s="3"/>
      <c r="OWC188" s="3"/>
      <c r="OWD188" s="3"/>
      <c r="OWE188" s="3"/>
      <c r="OWF188" s="3"/>
      <c r="OWG188" s="3"/>
      <c r="OWH188" s="3"/>
      <c r="OWI188" s="3"/>
      <c r="OWJ188" s="3"/>
      <c r="OWK188" s="3"/>
      <c r="OWL188" s="3"/>
      <c r="OWM188" s="3"/>
      <c r="OWN188" s="3"/>
      <c r="OWO188" s="3"/>
      <c r="OWP188" s="3"/>
      <c r="OWQ188" s="3"/>
      <c r="OWR188" s="3"/>
      <c r="OWS188" s="3"/>
      <c r="OWT188" s="3"/>
      <c r="OWU188" s="3"/>
      <c r="OWV188" s="3"/>
      <c r="OWW188" s="3"/>
      <c r="OWX188" s="3"/>
      <c r="OWY188" s="3"/>
      <c r="OWZ188" s="3"/>
      <c r="OXA188" s="3"/>
      <c r="OXB188" s="3"/>
      <c r="OXC188" s="3"/>
      <c r="OXD188" s="3"/>
      <c r="OXE188" s="3"/>
      <c r="OXF188" s="3"/>
      <c r="OXG188" s="3"/>
      <c r="OXH188" s="3"/>
      <c r="OXI188" s="3"/>
      <c r="OXJ188" s="3"/>
      <c r="OXK188" s="3"/>
      <c r="OXL188" s="3"/>
      <c r="OXM188" s="3"/>
      <c r="OXN188" s="3"/>
      <c r="OXO188" s="3"/>
      <c r="OXP188" s="3"/>
      <c r="OXQ188" s="3"/>
      <c r="OXR188" s="3"/>
      <c r="OXS188" s="3"/>
      <c r="OXT188" s="3"/>
      <c r="OXU188" s="3"/>
      <c r="OXV188" s="3"/>
      <c r="OXW188" s="3"/>
      <c r="OXX188" s="3"/>
      <c r="OXY188" s="3"/>
      <c r="OXZ188" s="3"/>
      <c r="OYA188" s="3"/>
      <c r="OYB188" s="3"/>
      <c r="OYC188" s="3"/>
      <c r="OYD188" s="3"/>
      <c r="OYE188" s="3"/>
      <c r="OYF188" s="3"/>
      <c r="OYG188" s="3"/>
      <c r="OYH188" s="3"/>
      <c r="OYI188" s="3"/>
      <c r="OYJ188" s="3"/>
      <c r="OYK188" s="3"/>
      <c r="OYL188" s="3"/>
      <c r="OYM188" s="3"/>
      <c r="OYN188" s="3"/>
      <c r="OYO188" s="3"/>
      <c r="OYP188" s="3"/>
      <c r="OYQ188" s="3"/>
      <c r="OYR188" s="3"/>
      <c r="OYS188" s="3"/>
      <c r="OYT188" s="3"/>
      <c r="OYU188" s="3"/>
      <c r="OYV188" s="3"/>
      <c r="OYW188" s="3"/>
      <c r="OYX188" s="3"/>
      <c r="OYY188" s="3"/>
      <c r="OYZ188" s="3"/>
      <c r="OZA188" s="3"/>
      <c r="OZB188" s="3"/>
      <c r="OZC188" s="3"/>
      <c r="OZD188" s="3"/>
      <c r="OZE188" s="3"/>
      <c r="OZF188" s="3"/>
      <c r="OZG188" s="3"/>
      <c r="OZH188" s="3"/>
      <c r="OZI188" s="3"/>
      <c r="OZJ188" s="3"/>
      <c r="OZK188" s="3"/>
      <c r="OZL188" s="3"/>
      <c r="OZM188" s="3"/>
      <c r="OZN188" s="3"/>
      <c r="OZO188" s="3"/>
      <c r="OZP188" s="3"/>
      <c r="OZQ188" s="3"/>
      <c r="OZR188" s="3"/>
      <c r="OZS188" s="3"/>
      <c r="OZT188" s="3"/>
      <c r="OZU188" s="3"/>
      <c r="OZV188" s="3"/>
      <c r="OZW188" s="3"/>
      <c r="OZX188" s="3"/>
      <c r="OZY188" s="3"/>
      <c r="OZZ188" s="3"/>
      <c r="PAA188" s="3"/>
      <c r="PAB188" s="3"/>
      <c r="PAC188" s="3"/>
      <c r="PAD188" s="3"/>
      <c r="PAE188" s="3"/>
      <c r="PAF188" s="3"/>
      <c r="PAG188" s="3"/>
      <c r="PAH188" s="3"/>
      <c r="PAI188" s="3"/>
      <c r="PAJ188" s="3"/>
      <c r="PAK188" s="3"/>
      <c r="PAL188" s="3"/>
      <c r="PAM188" s="3"/>
      <c r="PAN188" s="3"/>
      <c r="PAO188" s="3"/>
      <c r="PAP188" s="3"/>
      <c r="PAQ188" s="3"/>
      <c r="PAR188" s="3"/>
      <c r="PAS188" s="3"/>
      <c r="PAT188" s="3"/>
      <c r="PAU188" s="3"/>
      <c r="PAV188" s="3"/>
      <c r="PAW188" s="3"/>
      <c r="PAX188" s="3"/>
      <c r="PAY188" s="3"/>
      <c r="PAZ188" s="3"/>
      <c r="PBA188" s="3"/>
      <c r="PBB188" s="3"/>
      <c r="PBC188" s="3"/>
      <c r="PBD188" s="3"/>
      <c r="PBE188" s="3"/>
      <c r="PBF188" s="3"/>
      <c r="PBG188" s="3"/>
      <c r="PBH188" s="3"/>
      <c r="PBI188" s="3"/>
      <c r="PBJ188" s="3"/>
      <c r="PBK188" s="3"/>
      <c r="PBL188" s="3"/>
      <c r="PBM188" s="3"/>
      <c r="PBN188" s="3"/>
      <c r="PBO188" s="3"/>
      <c r="PBP188" s="3"/>
      <c r="PBQ188" s="3"/>
      <c r="PBR188" s="3"/>
      <c r="PBS188" s="3"/>
      <c r="PBT188" s="3"/>
      <c r="PBU188" s="3"/>
      <c r="PBV188" s="3"/>
      <c r="PBW188" s="3"/>
      <c r="PBX188" s="3"/>
      <c r="PBY188" s="3"/>
      <c r="PBZ188" s="3"/>
      <c r="PCA188" s="3"/>
      <c r="PCB188" s="3"/>
      <c r="PCC188" s="3"/>
      <c r="PCD188" s="3"/>
      <c r="PCE188" s="3"/>
      <c r="PCF188" s="3"/>
      <c r="PCG188" s="3"/>
      <c r="PCH188" s="3"/>
      <c r="PCI188" s="3"/>
      <c r="PCJ188" s="3"/>
      <c r="PCK188" s="3"/>
      <c r="PCL188" s="3"/>
      <c r="PCM188" s="3"/>
      <c r="PCN188" s="3"/>
      <c r="PCO188" s="3"/>
      <c r="PCP188" s="3"/>
      <c r="PCQ188" s="3"/>
      <c r="PCR188" s="3"/>
      <c r="PCS188" s="3"/>
      <c r="PCT188" s="3"/>
      <c r="PCU188" s="3"/>
      <c r="PCV188" s="3"/>
      <c r="PCW188" s="3"/>
      <c r="PCX188" s="3"/>
      <c r="PCY188" s="3"/>
      <c r="PCZ188" s="3"/>
      <c r="PDA188" s="3"/>
      <c r="PDB188" s="3"/>
      <c r="PDC188" s="3"/>
      <c r="PDD188" s="3"/>
      <c r="PDE188" s="3"/>
      <c r="PDF188" s="3"/>
      <c r="PDG188" s="3"/>
      <c r="PDH188" s="3"/>
      <c r="PDI188" s="3"/>
      <c r="PDJ188" s="3"/>
      <c r="PDK188" s="3"/>
      <c r="PDL188" s="3"/>
      <c r="PDM188" s="3"/>
      <c r="PDN188" s="3"/>
      <c r="PDO188" s="3"/>
      <c r="PDP188" s="3"/>
      <c r="PDQ188" s="3"/>
      <c r="PDR188" s="3"/>
      <c r="PDS188" s="3"/>
      <c r="PDT188" s="3"/>
      <c r="PDU188" s="3"/>
      <c r="PDV188" s="3"/>
      <c r="PDW188" s="3"/>
      <c r="PDX188" s="3"/>
      <c r="PDY188" s="3"/>
      <c r="PDZ188" s="3"/>
      <c r="PEA188" s="3"/>
      <c r="PEB188" s="3"/>
      <c r="PEC188" s="3"/>
      <c r="PED188" s="3"/>
      <c r="PEE188" s="3"/>
      <c r="PEF188" s="3"/>
      <c r="PEG188" s="3"/>
      <c r="PEH188" s="3"/>
      <c r="PEI188" s="3"/>
      <c r="PEJ188" s="3"/>
      <c r="PEK188" s="3"/>
      <c r="PEL188" s="3"/>
      <c r="PEM188" s="3"/>
      <c r="PEN188" s="3"/>
      <c r="PEO188" s="3"/>
      <c r="PEP188" s="3"/>
      <c r="PEQ188" s="3"/>
      <c r="PER188" s="3"/>
      <c r="PES188" s="3"/>
      <c r="PET188" s="3"/>
      <c r="PEU188" s="3"/>
      <c r="PEV188" s="3"/>
      <c r="PEW188" s="3"/>
      <c r="PEX188" s="3"/>
      <c r="PEY188" s="3"/>
      <c r="PEZ188" s="3"/>
      <c r="PFA188" s="3"/>
      <c r="PFB188" s="3"/>
      <c r="PFC188" s="3"/>
      <c r="PFD188" s="3"/>
      <c r="PFE188" s="3"/>
      <c r="PFF188" s="3"/>
      <c r="PFG188" s="3"/>
      <c r="PFH188" s="3"/>
      <c r="PFI188" s="3"/>
      <c r="PFJ188" s="3"/>
      <c r="PFK188" s="3"/>
      <c r="PFL188" s="3"/>
      <c r="PFM188" s="3"/>
      <c r="PFN188" s="3"/>
      <c r="PFO188" s="3"/>
      <c r="PFP188" s="3"/>
      <c r="PFQ188" s="3"/>
      <c r="PFR188" s="3"/>
      <c r="PFS188" s="3"/>
      <c r="PFT188" s="3"/>
      <c r="PFU188" s="3"/>
      <c r="PFV188" s="3"/>
      <c r="PFW188" s="3"/>
      <c r="PFX188" s="3"/>
      <c r="PFY188" s="3"/>
      <c r="PFZ188" s="3"/>
      <c r="PGA188" s="3"/>
      <c r="PGB188" s="3"/>
      <c r="PGC188" s="3"/>
      <c r="PGD188" s="3"/>
      <c r="PGE188" s="3"/>
      <c r="PGF188" s="3"/>
      <c r="PGG188" s="3"/>
      <c r="PGH188" s="3"/>
      <c r="PGI188" s="3"/>
      <c r="PGJ188" s="3"/>
      <c r="PGK188" s="3"/>
      <c r="PGL188" s="3"/>
      <c r="PGM188" s="3"/>
      <c r="PGN188" s="3"/>
      <c r="PGO188" s="3"/>
      <c r="PGP188" s="3"/>
      <c r="PGQ188" s="3"/>
      <c r="PGR188" s="3"/>
      <c r="PGS188" s="3"/>
      <c r="PGT188" s="3"/>
      <c r="PGU188" s="3"/>
      <c r="PGV188" s="3"/>
      <c r="PGW188" s="3"/>
      <c r="PGX188" s="3"/>
      <c r="PGY188" s="3"/>
      <c r="PGZ188" s="3"/>
      <c r="PHA188" s="3"/>
      <c r="PHB188" s="3"/>
      <c r="PHC188" s="3"/>
      <c r="PHD188" s="3"/>
      <c r="PHE188" s="3"/>
      <c r="PHF188" s="3"/>
      <c r="PHG188" s="3"/>
      <c r="PHH188" s="3"/>
      <c r="PHI188" s="3"/>
      <c r="PHJ188" s="3"/>
      <c r="PHK188" s="3"/>
      <c r="PHL188" s="3"/>
      <c r="PHM188" s="3"/>
      <c r="PHN188" s="3"/>
      <c r="PHO188" s="3"/>
      <c r="PHP188" s="3"/>
      <c r="PHQ188" s="3"/>
      <c r="PHR188" s="3"/>
      <c r="PHS188" s="3"/>
      <c r="PHT188" s="3"/>
      <c r="PHU188" s="3"/>
      <c r="PHV188" s="3"/>
      <c r="PHW188" s="3"/>
      <c r="PHX188" s="3"/>
      <c r="PHY188" s="3"/>
      <c r="PHZ188" s="3"/>
      <c r="PIA188" s="3"/>
      <c r="PIB188" s="3"/>
      <c r="PIC188" s="3"/>
      <c r="PID188" s="3"/>
      <c r="PIE188" s="3"/>
      <c r="PIF188" s="3"/>
      <c r="PIG188" s="3"/>
      <c r="PIH188" s="3"/>
      <c r="PII188" s="3"/>
      <c r="PIJ188" s="3"/>
      <c r="PIK188" s="3"/>
      <c r="PIL188" s="3"/>
      <c r="PIM188" s="3"/>
      <c r="PIN188" s="3"/>
      <c r="PIO188" s="3"/>
      <c r="PIP188" s="3"/>
      <c r="PIQ188" s="3"/>
      <c r="PIR188" s="3"/>
      <c r="PIS188" s="3"/>
      <c r="PIT188" s="3"/>
      <c r="PIU188" s="3"/>
      <c r="PIV188" s="3"/>
      <c r="PIW188" s="3"/>
      <c r="PIX188" s="3"/>
      <c r="PIY188" s="3"/>
      <c r="PIZ188" s="3"/>
      <c r="PJA188" s="3"/>
      <c r="PJB188" s="3"/>
      <c r="PJC188" s="3"/>
      <c r="PJD188" s="3"/>
      <c r="PJE188" s="3"/>
      <c r="PJF188" s="3"/>
      <c r="PJG188" s="3"/>
      <c r="PJH188" s="3"/>
      <c r="PJI188" s="3"/>
      <c r="PJJ188" s="3"/>
      <c r="PJK188" s="3"/>
      <c r="PJL188" s="3"/>
      <c r="PJM188" s="3"/>
      <c r="PJN188" s="3"/>
      <c r="PJO188" s="3"/>
      <c r="PJP188" s="3"/>
      <c r="PJQ188" s="3"/>
      <c r="PJR188" s="3"/>
      <c r="PJS188" s="3"/>
      <c r="PJT188" s="3"/>
      <c r="PJU188" s="3"/>
      <c r="PJV188" s="3"/>
      <c r="PJW188" s="3"/>
      <c r="PJX188" s="3"/>
      <c r="PJY188" s="3"/>
      <c r="PJZ188" s="3"/>
      <c r="PKA188" s="3"/>
      <c r="PKB188" s="3"/>
      <c r="PKC188" s="3"/>
      <c r="PKD188" s="3"/>
      <c r="PKE188" s="3"/>
      <c r="PKF188" s="3"/>
      <c r="PKG188" s="3"/>
      <c r="PKH188" s="3"/>
      <c r="PKI188" s="3"/>
      <c r="PKJ188" s="3"/>
      <c r="PKK188" s="3"/>
      <c r="PKL188" s="3"/>
      <c r="PKM188" s="3"/>
      <c r="PKN188" s="3"/>
      <c r="PKO188" s="3"/>
      <c r="PKP188" s="3"/>
      <c r="PKQ188" s="3"/>
      <c r="PKR188" s="3"/>
      <c r="PKS188" s="3"/>
      <c r="PKT188" s="3"/>
      <c r="PKU188" s="3"/>
      <c r="PKV188" s="3"/>
      <c r="PKW188" s="3"/>
      <c r="PKX188" s="3"/>
      <c r="PKY188" s="3"/>
      <c r="PKZ188" s="3"/>
      <c r="PLA188" s="3"/>
      <c r="PLB188" s="3"/>
      <c r="PLC188" s="3"/>
      <c r="PLD188" s="3"/>
      <c r="PLE188" s="3"/>
      <c r="PLF188" s="3"/>
      <c r="PLG188" s="3"/>
      <c r="PLH188" s="3"/>
      <c r="PLI188" s="3"/>
      <c r="PLJ188" s="3"/>
      <c r="PLK188" s="3"/>
      <c r="PLL188" s="3"/>
      <c r="PLM188" s="3"/>
      <c r="PLN188" s="3"/>
      <c r="PLO188" s="3"/>
      <c r="PLP188" s="3"/>
      <c r="PLQ188" s="3"/>
      <c r="PLR188" s="3"/>
      <c r="PLS188" s="3"/>
      <c r="PLT188" s="3"/>
      <c r="PLU188" s="3"/>
      <c r="PLV188" s="3"/>
      <c r="PLW188" s="3"/>
      <c r="PLX188" s="3"/>
      <c r="PLY188" s="3"/>
      <c r="PLZ188" s="3"/>
      <c r="PMA188" s="3"/>
      <c r="PMB188" s="3"/>
      <c r="PMC188" s="3"/>
      <c r="PMD188" s="3"/>
      <c r="PME188" s="3"/>
      <c r="PMF188" s="3"/>
      <c r="PMG188" s="3"/>
      <c r="PMH188" s="3"/>
      <c r="PMI188" s="3"/>
      <c r="PMJ188" s="3"/>
      <c r="PMK188" s="3"/>
      <c r="PML188" s="3"/>
      <c r="PMM188" s="3"/>
      <c r="PMN188" s="3"/>
      <c r="PMO188" s="3"/>
      <c r="PMP188" s="3"/>
      <c r="PMQ188" s="3"/>
      <c r="PMR188" s="3"/>
      <c r="PMS188" s="3"/>
      <c r="PMT188" s="3"/>
      <c r="PMU188" s="3"/>
      <c r="PMV188" s="3"/>
      <c r="PMW188" s="3"/>
      <c r="PMX188" s="3"/>
      <c r="PMY188" s="3"/>
      <c r="PMZ188" s="3"/>
      <c r="PNA188" s="3"/>
      <c r="PNB188" s="3"/>
      <c r="PNC188" s="3"/>
      <c r="PND188" s="3"/>
      <c r="PNE188" s="3"/>
      <c r="PNF188" s="3"/>
      <c r="PNG188" s="3"/>
      <c r="PNH188" s="3"/>
      <c r="PNI188" s="3"/>
      <c r="PNJ188" s="3"/>
      <c r="PNK188" s="3"/>
      <c r="PNL188" s="3"/>
      <c r="PNM188" s="3"/>
      <c r="PNN188" s="3"/>
      <c r="PNO188" s="3"/>
      <c r="PNP188" s="3"/>
      <c r="PNQ188" s="3"/>
      <c r="PNR188" s="3"/>
      <c r="PNS188" s="3"/>
      <c r="PNT188" s="3"/>
      <c r="PNU188" s="3"/>
      <c r="PNV188" s="3"/>
      <c r="PNW188" s="3"/>
      <c r="PNX188" s="3"/>
      <c r="PNY188" s="3"/>
      <c r="PNZ188" s="3"/>
      <c r="POA188" s="3"/>
      <c r="POB188" s="3"/>
      <c r="POC188" s="3"/>
      <c r="POD188" s="3"/>
      <c r="POE188" s="3"/>
      <c r="POF188" s="3"/>
      <c r="POG188" s="3"/>
      <c r="POH188" s="3"/>
      <c r="POI188" s="3"/>
      <c r="POJ188" s="3"/>
      <c r="POK188" s="3"/>
      <c r="POL188" s="3"/>
      <c r="POM188" s="3"/>
      <c r="PON188" s="3"/>
      <c r="POO188" s="3"/>
      <c r="POP188" s="3"/>
      <c r="POQ188" s="3"/>
      <c r="POR188" s="3"/>
      <c r="POS188" s="3"/>
      <c r="POT188" s="3"/>
      <c r="POU188" s="3"/>
      <c r="POV188" s="3"/>
      <c r="POW188" s="3"/>
      <c r="POX188" s="3"/>
      <c r="POY188" s="3"/>
      <c r="POZ188" s="3"/>
      <c r="PPA188" s="3"/>
      <c r="PPB188" s="3"/>
      <c r="PPC188" s="3"/>
      <c r="PPD188" s="3"/>
      <c r="PPE188" s="3"/>
      <c r="PPF188" s="3"/>
      <c r="PPG188" s="3"/>
      <c r="PPH188" s="3"/>
      <c r="PPI188" s="3"/>
      <c r="PPJ188" s="3"/>
      <c r="PPK188" s="3"/>
      <c r="PPL188" s="3"/>
      <c r="PPM188" s="3"/>
      <c r="PPN188" s="3"/>
      <c r="PPO188" s="3"/>
      <c r="PPP188" s="3"/>
      <c r="PPQ188" s="3"/>
      <c r="PPR188" s="3"/>
      <c r="PPS188" s="3"/>
      <c r="PPT188" s="3"/>
      <c r="PPU188" s="3"/>
      <c r="PPV188" s="3"/>
      <c r="PPW188" s="3"/>
      <c r="PPX188" s="3"/>
      <c r="PPY188" s="3"/>
      <c r="PPZ188" s="3"/>
      <c r="PQA188" s="3"/>
      <c r="PQB188" s="3"/>
      <c r="PQC188" s="3"/>
      <c r="PQD188" s="3"/>
      <c r="PQE188" s="3"/>
      <c r="PQF188" s="3"/>
      <c r="PQG188" s="3"/>
      <c r="PQH188" s="3"/>
      <c r="PQI188" s="3"/>
      <c r="PQJ188" s="3"/>
      <c r="PQK188" s="3"/>
      <c r="PQL188" s="3"/>
      <c r="PQM188" s="3"/>
      <c r="PQN188" s="3"/>
      <c r="PQO188" s="3"/>
      <c r="PQP188" s="3"/>
      <c r="PQQ188" s="3"/>
      <c r="PQR188" s="3"/>
      <c r="PQS188" s="3"/>
      <c r="PQT188" s="3"/>
      <c r="PQU188" s="3"/>
      <c r="PQV188" s="3"/>
      <c r="PQW188" s="3"/>
      <c r="PQX188" s="3"/>
      <c r="PQY188" s="3"/>
      <c r="PQZ188" s="3"/>
      <c r="PRA188" s="3"/>
      <c r="PRB188" s="3"/>
      <c r="PRC188" s="3"/>
      <c r="PRD188" s="3"/>
      <c r="PRE188" s="3"/>
      <c r="PRF188" s="3"/>
      <c r="PRG188" s="3"/>
      <c r="PRH188" s="3"/>
      <c r="PRI188" s="3"/>
      <c r="PRJ188" s="3"/>
      <c r="PRK188" s="3"/>
      <c r="PRL188" s="3"/>
      <c r="PRM188" s="3"/>
      <c r="PRN188" s="3"/>
      <c r="PRO188" s="3"/>
      <c r="PRP188" s="3"/>
      <c r="PRQ188" s="3"/>
      <c r="PRR188" s="3"/>
      <c r="PRS188" s="3"/>
      <c r="PRT188" s="3"/>
      <c r="PRU188" s="3"/>
      <c r="PRV188" s="3"/>
      <c r="PRW188" s="3"/>
      <c r="PRX188" s="3"/>
      <c r="PRY188" s="3"/>
      <c r="PRZ188" s="3"/>
      <c r="PSA188" s="3"/>
      <c r="PSB188" s="3"/>
      <c r="PSC188" s="3"/>
      <c r="PSD188" s="3"/>
      <c r="PSE188" s="3"/>
      <c r="PSF188" s="3"/>
      <c r="PSG188" s="3"/>
      <c r="PSH188" s="3"/>
      <c r="PSI188" s="3"/>
      <c r="PSJ188" s="3"/>
      <c r="PSK188" s="3"/>
      <c r="PSL188" s="3"/>
      <c r="PSM188" s="3"/>
      <c r="PSN188" s="3"/>
      <c r="PSO188" s="3"/>
      <c r="PSP188" s="3"/>
      <c r="PSQ188" s="3"/>
      <c r="PSR188" s="3"/>
      <c r="PSS188" s="3"/>
      <c r="PST188" s="3"/>
      <c r="PSU188" s="3"/>
      <c r="PSV188" s="3"/>
      <c r="PSW188" s="3"/>
      <c r="PSX188" s="3"/>
      <c r="PSY188" s="3"/>
      <c r="PSZ188" s="3"/>
      <c r="PTA188" s="3"/>
      <c r="PTB188" s="3"/>
      <c r="PTC188" s="3"/>
      <c r="PTD188" s="3"/>
      <c r="PTE188" s="3"/>
      <c r="PTF188" s="3"/>
      <c r="PTG188" s="3"/>
      <c r="PTH188" s="3"/>
      <c r="PTI188" s="3"/>
      <c r="PTJ188" s="3"/>
      <c r="PTK188" s="3"/>
      <c r="PTL188" s="3"/>
      <c r="PTM188" s="3"/>
      <c r="PTN188" s="3"/>
      <c r="PTO188" s="3"/>
      <c r="PTP188" s="3"/>
      <c r="PTQ188" s="3"/>
      <c r="PTR188" s="3"/>
      <c r="PTS188" s="3"/>
      <c r="PTT188" s="3"/>
      <c r="PTU188" s="3"/>
      <c r="PTV188" s="3"/>
      <c r="PTW188" s="3"/>
      <c r="PTX188" s="3"/>
      <c r="PTY188" s="3"/>
      <c r="PTZ188" s="3"/>
      <c r="PUA188" s="3"/>
      <c r="PUB188" s="3"/>
      <c r="PUC188" s="3"/>
      <c r="PUD188" s="3"/>
      <c r="PUE188" s="3"/>
      <c r="PUF188" s="3"/>
      <c r="PUG188" s="3"/>
      <c r="PUH188" s="3"/>
      <c r="PUI188" s="3"/>
      <c r="PUJ188" s="3"/>
      <c r="PUK188" s="3"/>
      <c r="PUL188" s="3"/>
      <c r="PUM188" s="3"/>
      <c r="PUN188" s="3"/>
      <c r="PUO188" s="3"/>
      <c r="PUP188" s="3"/>
      <c r="PUQ188" s="3"/>
      <c r="PUR188" s="3"/>
      <c r="PUS188" s="3"/>
      <c r="PUT188" s="3"/>
      <c r="PUU188" s="3"/>
      <c r="PUV188" s="3"/>
      <c r="PUW188" s="3"/>
      <c r="PUX188" s="3"/>
      <c r="PUY188" s="3"/>
      <c r="PUZ188" s="3"/>
      <c r="PVA188" s="3"/>
      <c r="PVB188" s="3"/>
      <c r="PVC188" s="3"/>
      <c r="PVD188" s="3"/>
      <c r="PVE188" s="3"/>
      <c r="PVF188" s="3"/>
      <c r="PVG188" s="3"/>
      <c r="PVH188" s="3"/>
      <c r="PVI188" s="3"/>
      <c r="PVJ188" s="3"/>
      <c r="PVK188" s="3"/>
      <c r="PVL188" s="3"/>
      <c r="PVM188" s="3"/>
      <c r="PVN188" s="3"/>
      <c r="PVO188" s="3"/>
      <c r="PVP188" s="3"/>
      <c r="PVQ188" s="3"/>
      <c r="PVR188" s="3"/>
      <c r="PVS188" s="3"/>
      <c r="PVT188" s="3"/>
      <c r="PVU188" s="3"/>
      <c r="PVV188" s="3"/>
      <c r="PVW188" s="3"/>
      <c r="PVX188" s="3"/>
      <c r="PVY188" s="3"/>
      <c r="PVZ188" s="3"/>
      <c r="PWA188" s="3"/>
      <c r="PWB188" s="3"/>
      <c r="PWC188" s="3"/>
      <c r="PWD188" s="3"/>
      <c r="PWE188" s="3"/>
      <c r="PWF188" s="3"/>
      <c r="PWG188" s="3"/>
      <c r="PWH188" s="3"/>
      <c r="PWI188" s="3"/>
      <c r="PWJ188" s="3"/>
      <c r="PWK188" s="3"/>
      <c r="PWL188" s="3"/>
      <c r="PWM188" s="3"/>
      <c r="PWN188" s="3"/>
      <c r="PWO188" s="3"/>
      <c r="PWP188" s="3"/>
      <c r="PWQ188" s="3"/>
      <c r="PWR188" s="3"/>
      <c r="PWS188" s="3"/>
      <c r="PWT188" s="3"/>
      <c r="PWU188" s="3"/>
      <c r="PWV188" s="3"/>
      <c r="PWW188" s="3"/>
      <c r="PWX188" s="3"/>
      <c r="PWY188" s="3"/>
      <c r="PWZ188" s="3"/>
      <c r="PXA188" s="3"/>
      <c r="PXB188" s="3"/>
      <c r="PXC188" s="3"/>
      <c r="PXD188" s="3"/>
      <c r="PXE188" s="3"/>
      <c r="PXF188" s="3"/>
      <c r="PXG188" s="3"/>
      <c r="PXH188" s="3"/>
      <c r="PXI188" s="3"/>
      <c r="PXJ188" s="3"/>
      <c r="PXK188" s="3"/>
      <c r="PXL188" s="3"/>
      <c r="PXM188" s="3"/>
      <c r="PXN188" s="3"/>
      <c r="PXO188" s="3"/>
      <c r="PXP188" s="3"/>
      <c r="PXQ188" s="3"/>
      <c r="PXR188" s="3"/>
      <c r="PXS188" s="3"/>
      <c r="PXT188" s="3"/>
      <c r="PXU188" s="3"/>
      <c r="PXV188" s="3"/>
      <c r="PXW188" s="3"/>
      <c r="PXX188" s="3"/>
      <c r="PXY188" s="3"/>
      <c r="PXZ188" s="3"/>
      <c r="PYA188" s="3"/>
      <c r="PYB188" s="3"/>
      <c r="PYC188" s="3"/>
      <c r="PYD188" s="3"/>
      <c r="PYE188" s="3"/>
      <c r="PYF188" s="3"/>
      <c r="PYG188" s="3"/>
      <c r="PYH188" s="3"/>
      <c r="PYI188" s="3"/>
      <c r="PYJ188" s="3"/>
      <c r="PYK188" s="3"/>
      <c r="PYL188" s="3"/>
      <c r="PYM188" s="3"/>
      <c r="PYN188" s="3"/>
      <c r="PYO188" s="3"/>
      <c r="PYP188" s="3"/>
      <c r="PYQ188" s="3"/>
      <c r="PYR188" s="3"/>
      <c r="PYS188" s="3"/>
      <c r="PYT188" s="3"/>
      <c r="PYU188" s="3"/>
      <c r="PYV188" s="3"/>
      <c r="PYW188" s="3"/>
      <c r="PYX188" s="3"/>
      <c r="PYY188" s="3"/>
      <c r="PYZ188" s="3"/>
      <c r="PZA188" s="3"/>
      <c r="PZB188" s="3"/>
      <c r="PZC188" s="3"/>
      <c r="PZD188" s="3"/>
      <c r="PZE188" s="3"/>
      <c r="PZF188" s="3"/>
      <c r="PZG188" s="3"/>
      <c r="PZH188" s="3"/>
      <c r="PZI188" s="3"/>
      <c r="PZJ188" s="3"/>
      <c r="PZK188" s="3"/>
      <c r="PZL188" s="3"/>
      <c r="PZM188" s="3"/>
      <c r="PZN188" s="3"/>
      <c r="PZO188" s="3"/>
      <c r="PZP188" s="3"/>
      <c r="PZQ188" s="3"/>
      <c r="PZR188" s="3"/>
      <c r="PZS188" s="3"/>
      <c r="PZT188" s="3"/>
      <c r="PZU188" s="3"/>
      <c r="PZV188" s="3"/>
      <c r="PZW188" s="3"/>
      <c r="PZX188" s="3"/>
      <c r="PZY188" s="3"/>
      <c r="PZZ188" s="3"/>
      <c r="QAA188" s="3"/>
      <c r="QAB188" s="3"/>
      <c r="QAC188" s="3"/>
      <c r="QAD188" s="3"/>
      <c r="QAE188" s="3"/>
      <c r="QAF188" s="3"/>
      <c r="QAG188" s="3"/>
      <c r="QAH188" s="3"/>
      <c r="QAI188" s="3"/>
      <c r="QAJ188" s="3"/>
      <c r="QAK188" s="3"/>
      <c r="QAL188" s="3"/>
      <c r="QAM188" s="3"/>
      <c r="QAN188" s="3"/>
      <c r="QAO188" s="3"/>
      <c r="QAP188" s="3"/>
      <c r="QAQ188" s="3"/>
      <c r="QAR188" s="3"/>
      <c r="QAS188" s="3"/>
      <c r="QAT188" s="3"/>
      <c r="QAU188" s="3"/>
      <c r="QAV188" s="3"/>
      <c r="QAW188" s="3"/>
      <c r="QAX188" s="3"/>
      <c r="QAY188" s="3"/>
      <c r="QAZ188" s="3"/>
      <c r="QBA188" s="3"/>
      <c r="QBB188" s="3"/>
      <c r="QBC188" s="3"/>
      <c r="QBD188" s="3"/>
      <c r="QBE188" s="3"/>
      <c r="QBF188" s="3"/>
      <c r="QBG188" s="3"/>
      <c r="QBH188" s="3"/>
      <c r="QBI188" s="3"/>
      <c r="QBJ188" s="3"/>
      <c r="QBK188" s="3"/>
      <c r="QBL188" s="3"/>
      <c r="QBM188" s="3"/>
      <c r="QBN188" s="3"/>
      <c r="QBO188" s="3"/>
      <c r="QBP188" s="3"/>
      <c r="QBQ188" s="3"/>
      <c r="QBR188" s="3"/>
      <c r="QBS188" s="3"/>
      <c r="QBT188" s="3"/>
      <c r="QBU188" s="3"/>
      <c r="QBV188" s="3"/>
      <c r="QBW188" s="3"/>
      <c r="QBX188" s="3"/>
      <c r="QBY188" s="3"/>
      <c r="QBZ188" s="3"/>
      <c r="QCA188" s="3"/>
      <c r="QCB188" s="3"/>
      <c r="QCC188" s="3"/>
      <c r="QCD188" s="3"/>
      <c r="QCE188" s="3"/>
      <c r="QCF188" s="3"/>
      <c r="QCG188" s="3"/>
      <c r="QCH188" s="3"/>
      <c r="QCI188" s="3"/>
      <c r="QCJ188" s="3"/>
      <c r="QCK188" s="3"/>
      <c r="QCL188" s="3"/>
      <c r="QCM188" s="3"/>
      <c r="QCN188" s="3"/>
      <c r="QCO188" s="3"/>
      <c r="QCP188" s="3"/>
      <c r="QCQ188" s="3"/>
      <c r="QCR188" s="3"/>
      <c r="QCS188" s="3"/>
      <c r="QCT188" s="3"/>
      <c r="QCU188" s="3"/>
      <c r="QCV188" s="3"/>
      <c r="QCW188" s="3"/>
      <c r="QCX188" s="3"/>
      <c r="QCY188" s="3"/>
      <c r="QCZ188" s="3"/>
      <c r="QDA188" s="3"/>
      <c r="QDB188" s="3"/>
      <c r="QDC188" s="3"/>
      <c r="QDD188" s="3"/>
      <c r="QDE188" s="3"/>
      <c r="QDF188" s="3"/>
      <c r="QDG188" s="3"/>
      <c r="QDH188" s="3"/>
      <c r="QDI188" s="3"/>
      <c r="QDJ188" s="3"/>
      <c r="QDK188" s="3"/>
      <c r="QDL188" s="3"/>
      <c r="QDM188" s="3"/>
      <c r="QDN188" s="3"/>
      <c r="QDO188" s="3"/>
      <c r="QDP188" s="3"/>
      <c r="QDQ188" s="3"/>
      <c r="QDR188" s="3"/>
      <c r="QDS188" s="3"/>
      <c r="QDT188" s="3"/>
      <c r="QDU188" s="3"/>
      <c r="QDV188" s="3"/>
      <c r="QDW188" s="3"/>
      <c r="QDX188" s="3"/>
      <c r="QDY188" s="3"/>
      <c r="QDZ188" s="3"/>
      <c r="QEA188" s="3"/>
      <c r="QEB188" s="3"/>
      <c r="QEC188" s="3"/>
      <c r="QED188" s="3"/>
      <c r="QEE188" s="3"/>
      <c r="QEF188" s="3"/>
      <c r="QEG188" s="3"/>
      <c r="QEH188" s="3"/>
      <c r="QEI188" s="3"/>
      <c r="QEJ188" s="3"/>
      <c r="QEK188" s="3"/>
      <c r="QEL188" s="3"/>
      <c r="QEM188" s="3"/>
      <c r="QEN188" s="3"/>
      <c r="QEO188" s="3"/>
      <c r="QEP188" s="3"/>
      <c r="QEQ188" s="3"/>
      <c r="QER188" s="3"/>
      <c r="QES188" s="3"/>
      <c r="QET188" s="3"/>
      <c r="QEU188" s="3"/>
      <c r="QEV188" s="3"/>
      <c r="QEW188" s="3"/>
      <c r="QEX188" s="3"/>
      <c r="QEY188" s="3"/>
      <c r="QEZ188" s="3"/>
      <c r="QFA188" s="3"/>
      <c r="QFB188" s="3"/>
      <c r="QFC188" s="3"/>
      <c r="QFD188" s="3"/>
      <c r="QFE188" s="3"/>
      <c r="QFF188" s="3"/>
      <c r="QFG188" s="3"/>
      <c r="QFH188" s="3"/>
      <c r="QFI188" s="3"/>
      <c r="QFJ188" s="3"/>
      <c r="QFK188" s="3"/>
      <c r="QFL188" s="3"/>
      <c r="QFM188" s="3"/>
      <c r="QFN188" s="3"/>
      <c r="QFO188" s="3"/>
      <c r="QFP188" s="3"/>
      <c r="QFQ188" s="3"/>
      <c r="QFR188" s="3"/>
      <c r="QFS188" s="3"/>
      <c r="QFT188" s="3"/>
      <c r="QFU188" s="3"/>
      <c r="QFV188" s="3"/>
      <c r="QFW188" s="3"/>
      <c r="QFX188" s="3"/>
      <c r="QFY188" s="3"/>
      <c r="QFZ188" s="3"/>
      <c r="QGA188" s="3"/>
      <c r="QGB188" s="3"/>
      <c r="QGC188" s="3"/>
      <c r="QGD188" s="3"/>
      <c r="QGE188" s="3"/>
      <c r="QGF188" s="3"/>
      <c r="QGG188" s="3"/>
      <c r="QGH188" s="3"/>
      <c r="QGI188" s="3"/>
      <c r="QGJ188" s="3"/>
      <c r="QGK188" s="3"/>
      <c r="QGL188" s="3"/>
      <c r="QGM188" s="3"/>
      <c r="QGN188" s="3"/>
      <c r="QGO188" s="3"/>
      <c r="QGP188" s="3"/>
      <c r="QGQ188" s="3"/>
      <c r="QGR188" s="3"/>
      <c r="QGS188" s="3"/>
      <c r="QGT188" s="3"/>
      <c r="QGU188" s="3"/>
      <c r="QGV188" s="3"/>
      <c r="QGW188" s="3"/>
      <c r="QGX188" s="3"/>
      <c r="QGY188" s="3"/>
      <c r="QGZ188" s="3"/>
      <c r="QHA188" s="3"/>
      <c r="QHB188" s="3"/>
      <c r="QHC188" s="3"/>
      <c r="QHD188" s="3"/>
      <c r="QHE188" s="3"/>
      <c r="QHF188" s="3"/>
      <c r="QHG188" s="3"/>
      <c r="QHH188" s="3"/>
      <c r="QHI188" s="3"/>
      <c r="QHJ188" s="3"/>
      <c r="QHK188" s="3"/>
      <c r="QHL188" s="3"/>
      <c r="QHM188" s="3"/>
      <c r="QHN188" s="3"/>
      <c r="QHO188" s="3"/>
      <c r="QHP188" s="3"/>
      <c r="QHQ188" s="3"/>
      <c r="QHR188" s="3"/>
      <c r="QHS188" s="3"/>
      <c r="QHT188" s="3"/>
      <c r="QHU188" s="3"/>
      <c r="QHV188" s="3"/>
      <c r="QHW188" s="3"/>
      <c r="QHX188" s="3"/>
      <c r="QHY188" s="3"/>
      <c r="QHZ188" s="3"/>
      <c r="QIA188" s="3"/>
      <c r="QIB188" s="3"/>
      <c r="QIC188" s="3"/>
      <c r="QID188" s="3"/>
      <c r="QIE188" s="3"/>
      <c r="QIF188" s="3"/>
      <c r="QIG188" s="3"/>
      <c r="QIH188" s="3"/>
      <c r="QII188" s="3"/>
      <c r="QIJ188" s="3"/>
      <c r="QIK188" s="3"/>
      <c r="QIL188" s="3"/>
      <c r="QIM188" s="3"/>
      <c r="QIN188" s="3"/>
      <c r="QIO188" s="3"/>
      <c r="QIP188" s="3"/>
      <c r="QIQ188" s="3"/>
      <c r="QIR188" s="3"/>
      <c r="QIS188" s="3"/>
      <c r="QIT188" s="3"/>
      <c r="QIU188" s="3"/>
      <c r="QIV188" s="3"/>
      <c r="QIW188" s="3"/>
      <c r="QIX188" s="3"/>
      <c r="QIY188" s="3"/>
      <c r="QIZ188" s="3"/>
      <c r="QJA188" s="3"/>
      <c r="QJB188" s="3"/>
      <c r="QJC188" s="3"/>
      <c r="QJD188" s="3"/>
      <c r="QJE188" s="3"/>
      <c r="QJF188" s="3"/>
      <c r="QJG188" s="3"/>
      <c r="QJH188" s="3"/>
      <c r="QJI188" s="3"/>
      <c r="QJJ188" s="3"/>
      <c r="QJK188" s="3"/>
      <c r="QJL188" s="3"/>
      <c r="QJM188" s="3"/>
      <c r="QJN188" s="3"/>
      <c r="QJO188" s="3"/>
      <c r="QJP188" s="3"/>
      <c r="QJQ188" s="3"/>
      <c r="QJR188" s="3"/>
      <c r="QJS188" s="3"/>
      <c r="QJT188" s="3"/>
      <c r="QJU188" s="3"/>
      <c r="QJV188" s="3"/>
      <c r="QJW188" s="3"/>
      <c r="QJX188" s="3"/>
      <c r="QJY188" s="3"/>
      <c r="QJZ188" s="3"/>
      <c r="QKA188" s="3"/>
      <c r="QKB188" s="3"/>
      <c r="QKC188" s="3"/>
      <c r="QKD188" s="3"/>
      <c r="QKE188" s="3"/>
      <c r="QKF188" s="3"/>
      <c r="QKG188" s="3"/>
      <c r="QKH188" s="3"/>
      <c r="QKI188" s="3"/>
      <c r="QKJ188" s="3"/>
      <c r="QKK188" s="3"/>
      <c r="QKL188" s="3"/>
      <c r="QKM188" s="3"/>
      <c r="QKN188" s="3"/>
      <c r="QKO188" s="3"/>
      <c r="QKP188" s="3"/>
      <c r="QKQ188" s="3"/>
      <c r="QKR188" s="3"/>
      <c r="QKS188" s="3"/>
      <c r="QKT188" s="3"/>
      <c r="QKU188" s="3"/>
      <c r="QKV188" s="3"/>
      <c r="QKW188" s="3"/>
      <c r="QKX188" s="3"/>
      <c r="QKY188" s="3"/>
      <c r="QKZ188" s="3"/>
      <c r="QLA188" s="3"/>
      <c r="QLB188" s="3"/>
      <c r="QLC188" s="3"/>
      <c r="QLD188" s="3"/>
      <c r="QLE188" s="3"/>
      <c r="QLF188" s="3"/>
      <c r="QLG188" s="3"/>
      <c r="QLH188" s="3"/>
      <c r="QLI188" s="3"/>
      <c r="QLJ188" s="3"/>
      <c r="QLK188" s="3"/>
      <c r="QLL188" s="3"/>
      <c r="QLM188" s="3"/>
      <c r="QLN188" s="3"/>
      <c r="QLO188" s="3"/>
      <c r="QLP188" s="3"/>
      <c r="QLQ188" s="3"/>
      <c r="QLR188" s="3"/>
      <c r="QLS188" s="3"/>
      <c r="QLT188" s="3"/>
      <c r="QLU188" s="3"/>
      <c r="QLV188" s="3"/>
      <c r="QLW188" s="3"/>
      <c r="QLX188" s="3"/>
      <c r="QLY188" s="3"/>
      <c r="QLZ188" s="3"/>
      <c r="QMA188" s="3"/>
      <c r="QMB188" s="3"/>
      <c r="QMC188" s="3"/>
      <c r="QMD188" s="3"/>
      <c r="QME188" s="3"/>
      <c r="QMF188" s="3"/>
      <c r="QMG188" s="3"/>
      <c r="QMH188" s="3"/>
      <c r="QMI188" s="3"/>
      <c r="QMJ188" s="3"/>
      <c r="QMK188" s="3"/>
      <c r="QML188" s="3"/>
      <c r="QMM188" s="3"/>
      <c r="QMN188" s="3"/>
      <c r="QMO188" s="3"/>
      <c r="QMP188" s="3"/>
      <c r="QMQ188" s="3"/>
      <c r="QMR188" s="3"/>
      <c r="QMS188" s="3"/>
      <c r="QMT188" s="3"/>
      <c r="QMU188" s="3"/>
      <c r="QMV188" s="3"/>
      <c r="QMW188" s="3"/>
      <c r="QMX188" s="3"/>
      <c r="QMY188" s="3"/>
      <c r="QMZ188" s="3"/>
      <c r="QNA188" s="3"/>
      <c r="QNB188" s="3"/>
      <c r="QNC188" s="3"/>
      <c r="QND188" s="3"/>
      <c r="QNE188" s="3"/>
      <c r="QNF188" s="3"/>
      <c r="QNG188" s="3"/>
      <c r="QNH188" s="3"/>
      <c r="QNI188" s="3"/>
      <c r="QNJ188" s="3"/>
      <c r="QNK188" s="3"/>
      <c r="QNL188" s="3"/>
      <c r="QNM188" s="3"/>
      <c r="QNN188" s="3"/>
      <c r="QNO188" s="3"/>
      <c r="QNP188" s="3"/>
      <c r="QNQ188" s="3"/>
      <c r="QNR188" s="3"/>
      <c r="QNS188" s="3"/>
      <c r="QNT188" s="3"/>
      <c r="QNU188" s="3"/>
      <c r="QNV188" s="3"/>
      <c r="QNW188" s="3"/>
      <c r="QNX188" s="3"/>
      <c r="QNY188" s="3"/>
      <c r="QNZ188" s="3"/>
      <c r="QOA188" s="3"/>
      <c r="QOB188" s="3"/>
      <c r="QOC188" s="3"/>
      <c r="QOD188" s="3"/>
      <c r="QOE188" s="3"/>
      <c r="QOF188" s="3"/>
      <c r="QOG188" s="3"/>
      <c r="QOH188" s="3"/>
      <c r="QOI188" s="3"/>
      <c r="QOJ188" s="3"/>
      <c r="QOK188" s="3"/>
      <c r="QOL188" s="3"/>
      <c r="QOM188" s="3"/>
      <c r="QON188" s="3"/>
      <c r="QOO188" s="3"/>
      <c r="QOP188" s="3"/>
      <c r="QOQ188" s="3"/>
      <c r="QOR188" s="3"/>
      <c r="QOS188" s="3"/>
      <c r="QOT188" s="3"/>
      <c r="QOU188" s="3"/>
      <c r="QOV188" s="3"/>
      <c r="QOW188" s="3"/>
      <c r="QOX188" s="3"/>
      <c r="QOY188" s="3"/>
      <c r="QOZ188" s="3"/>
      <c r="QPA188" s="3"/>
      <c r="QPB188" s="3"/>
      <c r="QPC188" s="3"/>
      <c r="QPD188" s="3"/>
      <c r="QPE188" s="3"/>
      <c r="QPF188" s="3"/>
      <c r="QPG188" s="3"/>
      <c r="QPH188" s="3"/>
      <c r="QPI188" s="3"/>
      <c r="QPJ188" s="3"/>
      <c r="QPK188" s="3"/>
      <c r="QPL188" s="3"/>
      <c r="QPM188" s="3"/>
      <c r="QPN188" s="3"/>
      <c r="QPO188" s="3"/>
      <c r="QPP188" s="3"/>
      <c r="QPQ188" s="3"/>
      <c r="QPR188" s="3"/>
      <c r="QPS188" s="3"/>
      <c r="QPT188" s="3"/>
      <c r="QPU188" s="3"/>
      <c r="QPV188" s="3"/>
      <c r="QPW188" s="3"/>
      <c r="QPX188" s="3"/>
      <c r="QPY188" s="3"/>
      <c r="QPZ188" s="3"/>
      <c r="QQA188" s="3"/>
      <c r="QQB188" s="3"/>
      <c r="QQC188" s="3"/>
      <c r="QQD188" s="3"/>
      <c r="QQE188" s="3"/>
      <c r="QQF188" s="3"/>
      <c r="QQG188" s="3"/>
      <c r="QQH188" s="3"/>
      <c r="QQI188" s="3"/>
      <c r="QQJ188" s="3"/>
      <c r="QQK188" s="3"/>
      <c r="QQL188" s="3"/>
      <c r="QQM188" s="3"/>
      <c r="QQN188" s="3"/>
      <c r="QQO188" s="3"/>
      <c r="QQP188" s="3"/>
      <c r="QQQ188" s="3"/>
      <c r="QQR188" s="3"/>
      <c r="QQS188" s="3"/>
      <c r="QQT188" s="3"/>
      <c r="QQU188" s="3"/>
      <c r="QQV188" s="3"/>
      <c r="QQW188" s="3"/>
      <c r="QQX188" s="3"/>
      <c r="QQY188" s="3"/>
      <c r="QQZ188" s="3"/>
      <c r="QRA188" s="3"/>
      <c r="QRB188" s="3"/>
      <c r="QRC188" s="3"/>
      <c r="QRD188" s="3"/>
      <c r="QRE188" s="3"/>
      <c r="QRF188" s="3"/>
      <c r="QRG188" s="3"/>
      <c r="QRH188" s="3"/>
      <c r="QRI188" s="3"/>
      <c r="QRJ188" s="3"/>
      <c r="QRK188" s="3"/>
      <c r="QRL188" s="3"/>
      <c r="QRM188" s="3"/>
      <c r="QRN188" s="3"/>
      <c r="QRO188" s="3"/>
      <c r="QRP188" s="3"/>
      <c r="QRQ188" s="3"/>
      <c r="QRR188" s="3"/>
      <c r="QRS188" s="3"/>
      <c r="QRT188" s="3"/>
      <c r="QRU188" s="3"/>
      <c r="QRV188" s="3"/>
      <c r="QRW188" s="3"/>
      <c r="QRX188" s="3"/>
      <c r="QRY188" s="3"/>
      <c r="QRZ188" s="3"/>
      <c r="QSA188" s="3"/>
      <c r="QSB188" s="3"/>
      <c r="QSC188" s="3"/>
      <c r="QSD188" s="3"/>
      <c r="QSE188" s="3"/>
      <c r="QSF188" s="3"/>
      <c r="QSG188" s="3"/>
      <c r="QSH188" s="3"/>
      <c r="QSI188" s="3"/>
      <c r="QSJ188" s="3"/>
      <c r="QSK188" s="3"/>
      <c r="QSL188" s="3"/>
      <c r="QSM188" s="3"/>
      <c r="QSN188" s="3"/>
      <c r="QSO188" s="3"/>
      <c r="QSP188" s="3"/>
      <c r="QSQ188" s="3"/>
      <c r="QSR188" s="3"/>
      <c r="QSS188" s="3"/>
      <c r="QST188" s="3"/>
      <c r="QSU188" s="3"/>
      <c r="QSV188" s="3"/>
      <c r="QSW188" s="3"/>
      <c r="QSX188" s="3"/>
      <c r="QSY188" s="3"/>
      <c r="QSZ188" s="3"/>
      <c r="QTA188" s="3"/>
      <c r="QTB188" s="3"/>
      <c r="QTC188" s="3"/>
      <c r="QTD188" s="3"/>
      <c r="QTE188" s="3"/>
      <c r="QTF188" s="3"/>
      <c r="QTG188" s="3"/>
      <c r="QTH188" s="3"/>
      <c r="QTI188" s="3"/>
      <c r="QTJ188" s="3"/>
      <c r="QTK188" s="3"/>
      <c r="QTL188" s="3"/>
      <c r="QTM188" s="3"/>
      <c r="QTN188" s="3"/>
      <c r="QTO188" s="3"/>
      <c r="QTP188" s="3"/>
      <c r="QTQ188" s="3"/>
      <c r="QTR188" s="3"/>
      <c r="QTS188" s="3"/>
      <c r="QTT188" s="3"/>
      <c r="QTU188" s="3"/>
      <c r="QTV188" s="3"/>
      <c r="QTW188" s="3"/>
      <c r="QTX188" s="3"/>
      <c r="QTY188" s="3"/>
      <c r="QTZ188" s="3"/>
      <c r="QUA188" s="3"/>
      <c r="QUB188" s="3"/>
      <c r="QUC188" s="3"/>
      <c r="QUD188" s="3"/>
      <c r="QUE188" s="3"/>
      <c r="QUF188" s="3"/>
      <c r="QUG188" s="3"/>
      <c r="QUH188" s="3"/>
      <c r="QUI188" s="3"/>
      <c r="QUJ188" s="3"/>
      <c r="QUK188" s="3"/>
      <c r="QUL188" s="3"/>
      <c r="QUM188" s="3"/>
      <c r="QUN188" s="3"/>
      <c r="QUO188" s="3"/>
      <c r="QUP188" s="3"/>
      <c r="QUQ188" s="3"/>
      <c r="QUR188" s="3"/>
      <c r="QUS188" s="3"/>
      <c r="QUT188" s="3"/>
      <c r="QUU188" s="3"/>
      <c r="QUV188" s="3"/>
      <c r="QUW188" s="3"/>
      <c r="QUX188" s="3"/>
      <c r="QUY188" s="3"/>
      <c r="QUZ188" s="3"/>
      <c r="QVA188" s="3"/>
      <c r="QVB188" s="3"/>
      <c r="QVC188" s="3"/>
      <c r="QVD188" s="3"/>
      <c r="QVE188" s="3"/>
      <c r="QVF188" s="3"/>
      <c r="QVG188" s="3"/>
      <c r="QVH188" s="3"/>
      <c r="QVI188" s="3"/>
      <c r="QVJ188" s="3"/>
      <c r="QVK188" s="3"/>
      <c r="QVL188" s="3"/>
      <c r="QVM188" s="3"/>
      <c r="QVN188" s="3"/>
      <c r="QVO188" s="3"/>
      <c r="QVP188" s="3"/>
      <c r="QVQ188" s="3"/>
      <c r="QVR188" s="3"/>
      <c r="QVS188" s="3"/>
      <c r="QVT188" s="3"/>
      <c r="QVU188" s="3"/>
      <c r="QVV188" s="3"/>
      <c r="QVW188" s="3"/>
      <c r="QVX188" s="3"/>
      <c r="QVY188" s="3"/>
      <c r="QVZ188" s="3"/>
      <c r="QWA188" s="3"/>
      <c r="QWB188" s="3"/>
      <c r="QWC188" s="3"/>
      <c r="QWD188" s="3"/>
      <c r="QWE188" s="3"/>
      <c r="QWF188" s="3"/>
      <c r="QWG188" s="3"/>
      <c r="QWH188" s="3"/>
      <c r="QWI188" s="3"/>
      <c r="QWJ188" s="3"/>
      <c r="QWK188" s="3"/>
      <c r="QWL188" s="3"/>
      <c r="QWM188" s="3"/>
      <c r="QWN188" s="3"/>
      <c r="QWO188" s="3"/>
      <c r="QWP188" s="3"/>
      <c r="QWQ188" s="3"/>
      <c r="QWR188" s="3"/>
      <c r="QWS188" s="3"/>
      <c r="QWT188" s="3"/>
      <c r="QWU188" s="3"/>
      <c r="QWV188" s="3"/>
      <c r="QWW188" s="3"/>
      <c r="QWX188" s="3"/>
      <c r="QWY188" s="3"/>
      <c r="QWZ188" s="3"/>
      <c r="QXA188" s="3"/>
      <c r="QXB188" s="3"/>
      <c r="QXC188" s="3"/>
      <c r="QXD188" s="3"/>
      <c r="QXE188" s="3"/>
      <c r="QXF188" s="3"/>
      <c r="QXG188" s="3"/>
      <c r="QXH188" s="3"/>
      <c r="QXI188" s="3"/>
      <c r="QXJ188" s="3"/>
      <c r="QXK188" s="3"/>
      <c r="QXL188" s="3"/>
      <c r="QXM188" s="3"/>
      <c r="QXN188" s="3"/>
      <c r="QXO188" s="3"/>
      <c r="QXP188" s="3"/>
      <c r="QXQ188" s="3"/>
      <c r="QXR188" s="3"/>
      <c r="QXS188" s="3"/>
      <c r="QXT188" s="3"/>
      <c r="QXU188" s="3"/>
      <c r="QXV188" s="3"/>
      <c r="QXW188" s="3"/>
      <c r="QXX188" s="3"/>
      <c r="QXY188" s="3"/>
      <c r="QXZ188" s="3"/>
      <c r="QYA188" s="3"/>
      <c r="QYB188" s="3"/>
      <c r="QYC188" s="3"/>
      <c r="QYD188" s="3"/>
      <c r="QYE188" s="3"/>
      <c r="QYF188" s="3"/>
      <c r="QYG188" s="3"/>
      <c r="QYH188" s="3"/>
      <c r="QYI188" s="3"/>
      <c r="QYJ188" s="3"/>
      <c r="QYK188" s="3"/>
      <c r="QYL188" s="3"/>
      <c r="QYM188" s="3"/>
      <c r="QYN188" s="3"/>
      <c r="QYO188" s="3"/>
      <c r="QYP188" s="3"/>
      <c r="QYQ188" s="3"/>
      <c r="QYR188" s="3"/>
      <c r="QYS188" s="3"/>
      <c r="QYT188" s="3"/>
      <c r="QYU188" s="3"/>
      <c r="QYV188" s="3"/>
      <c r="QYW188" s="3"/>
      <c r="QYX188" s="3"/>
      <c r="QYY188" s="3"/>
      <c r="QYZ188" s="3"/>
      <c r="QZA188" s="3"/>
      <c r="QZB188" s="3"/>
      <c r="QZC188" s="3"/>
      <c r="QZD188" s="3"/>
      <c r="QZE188" s="3"/>
      <c r="QZF188" s="3"/>
      <c r="QZG188" s="3"/>
      <c r="QZH188" s="3"/>
      <c r="QZI188" s="3"/>
      <c r="QZJ188" s="3"/>
      <c r="QZK188" s="3"/>
      <c r="QZL188" s="3"/>
      <c r="QZM188" s="3"/>
      <c r="QZN188" s="3"/>
      <c r="QZO188" s="3"/>
      <c r="QZP188" s="3"/>
      <c r="QZQ188" s="3"/>
      <c r="QZR188" s="3"/>
      <c r="QZS188" s="3"/>
      <c r="QZT188" s="3"/>
      <c r="QZU188" s="3"/>
      <c r="QZV188" s="3"/>
      <c r="QZW188" s="3"/>
      <c r="QZX188" s="3"/>
      <c r="QZY188" s="3"/>
      <c r="QZZ188" s="3"/>
      <c r="RAA188" s="3"/>
      <c r="RAB188" s="3"/>
      <c r="RAC188" s="3"/>
      <c r="RAD188" s="3"/>
      <c r="RAE188" s="3"/>
      <c r="RAF188" s="3"/>
      <c r="RAG188" s="3"/>
      <c r="RAH188" s="3"/>
      <c r="RAI188" s="3"/>
      <c r="RAJ188" s="3"/>
      <c r="RAK188" s="3"/>
      <c r="RAL188" s="3"/>
      <c r="RAM188" s="3"/>
      <c r="RAN188" s="3"/>
      <c r="RAO188" s="3"/>
      <c r="RAP188" s="3"/>
      <c r="RAQ188" s="3"/>
      <c r="RAR188" s="3"/>
      <c r="RAS188" s="3"/>
      <c r="RAT188" s="3"/>
      <c r="RAU188" s="3"/>
      <c r="RAV188" s="3"/>
      <c r="RAW188" s="3"/>
      <c r="RAX188" s="3"/>
      <c r="RAY188" s="3"/>
      <c r="RAZ188" s="3"/>
      <c r="RBA188" s="3"/>
      <c r="RBB188" s="3"/>
      <c r="RBC188" s="3"/>
      <c r="RBD188" s="3"/>
      <c r="RBE188" s="3"/>
      <c r="RBF188" s="3"/>
      <c r="RBG188" s="3"/>
      <c r="RBH188" s="3"/>
      <c r="RBI188" s="3"/>
      <c r="RBJ188" s="3"/>
      <c r="RBK188" s="3"/>
      <c r="RBL188" s="3"/>
      <c r="RBM188" s="3"/>
      <c r="RBN188" s="3"/>
      <c r="RBO188" s="3"/>
      <c r="RBP188" s="3"/>
      <c r="RBQ188" s="3"/>
      <c r="RBR188" s="3"/>
      <c r="RBS188" s="3"/>
      <c r="RBT188" s="3"/>
      <c r="RBU188" s="3"/>
      <c r="RBV188" s="3"/>
      <c r="RBW188" s="3"/>
      <c r="RBX188" s="3"/>
      <c r="RBY188" s="3"/>
      <c r="RBZ188" s="3"/>
      <c r="RCA188" s="3"/>
      <c r="RCB188" s="3"/>
      <c r="RCC188" s="3"/>
      <c r="RCD188" s="3"/>
      <c r="RCE188" s="3"/>
      <c r="RCF188" s="3"/>
      <c r="RCG188" s="3"/>
      <c r="RCH188" s="3"/>
      <c r="RCI188" s="3"/>
      <c r="RCJ188" s="3"/>
      <c r="RCK188" s="3"/>
      <c r="RCL188" s="3"/>
      <c r="RCM188" s="3"/>
      <c r="RCN188" s="3"/>
      <c r="RCO188" s="3"/>
      <c r="RCP188" s="3"/>
      <c r="RCQ188" s="3"/>
      <c r="RCR188" s="3"/>
      <c r="RCS188" s="3"/>
      <c r="RCT188" s="3"/>
      <c r="RCU188" s="3"/>
      <c r="RCV188" s="3"/>
      <c r="RCW188" s="3"/>
      <c r="RCX188" s="3"/>
      <c r="RCY188" s="3"/>
      <c r="RCZ188" s="3"/>
      <c r="RDA188" s="3"/>
      <c r="RDB188" s="3"/>
      <c r="RDC188" s="3"/>
      <c r="RDD188" s="3"/>
      <c r="RDE188" s="3"/>
      <c r="RDF188" s="3"/>
      <c r="RDG188" s="3"/>
      <c r="RDH188" s="3"/>
      <c r="RDI188" s="3"/>
      <c r="RDJ188" s="3"/>
      <c r="RDK188" s="3"/>
      <c r="RDL188" s="3"/>
      <c r="RDM188" s="3"/>
      <c r="RDN188" s="3"/>
      <c r="RDO188" s="3"/>
      <c r="RDP188" s="3"/>
      <c r="RDQ188" s="3"/>
      <c r="RDR188" s="3"/>
      <c r="RDS188" s="3"/>
      <c r="RDT188" s="3"/>
      <c r="RDU188" s="3"/>
      <c r="RDV188" s="3"/>
      <c r="RDW188" s="3"/>
      <c r="RDX188" s="3"/>
      <c r="RDY188" s="3"/>
      <c r="RDZ188" s="3"/>
      <c r="REA188" s="3"/>
      <c r="REB188" s="3"/>
      <c r="REC188" s="3"/>
      <c r="RED188" s="3"/>
      <c r="REE188" s="3"/>
      <c r="REF188" s="3"/>
      <c r="REG188" s="3"/>
      <c r="REH188" s="3"/>
      <c r="REI188" s="3"/>
      <c r="REJ188" s="3"/>
      <c r="REK188" s="3"/>
      <c r="REL188" s="3"/>
      <c r="REM188" s="3"/>
      <c r="REN188" s="3"/>
      <c r="REO188" s="3"/>
      <c r="REP188" s="3"/>
      <c r="REQ188" s="3"/>
      <c r="RER188" s="3"/>
      <c r="RES188" s="3"/>
      <c r="RET188" s="3"/>
      <c r="REU188" s="3"/>
      <c r="REV188" s="3"/>
      <c r="REW188" s="3"/>
      <c r="REX188" s="3"/>
      <c r="REY188" s="3"/>
      <c r="REZ188" s="3"/>
      <c r="RFA188" s="3"/>
      <c r="RFB188" s="3"/>
      <c r="RFC188" s="3"/>
      <c r="RFD188" s="3"/>
      <c r="RFE188" s="3"/>
      <c r="RFF188" s="3"/>
      <c r="RFG188" s="3"/>
      <c r="RFH188" s="3"/>
      <c r="RFI188" s="3"/>
      <c r="RFJ188" s="3"/>
      <c r="RFK188" s="3"/>
      <c r="RFL188" s="3"/>
      <c r="RFM188" s="3"/>
      <c r="RFN188" s="3"/>
      <c r="RFO188" s="3"/>
      <c r="RFP188" s="3"/>
      <c r="RFQ188" s="3"/>
      <c r="RFR188" s="3"/>
      <c r="RFS188" s="3"/>
      <c r="RFT188" s="3"/>
      <c r="RFU188" s="3"/>
      <c r="RFV188" s="3"/>
      <c r="RFW188" s="3"/>
      <c r="RFX188" s="3"/>
      <c r="RFY188" s="3"/>
      <c r="RFZ188" s="3"/>
      <c r="RGA188" s="3"/>
      <c r="RGB188" s="3"/>
      <c r="RGC188" s="3"/>
      <c r="RGD188" s="3"/>
      <c r="RGE188" s="3"/>
      <c r="RGF188" s="3"/>
      <c r="RGG188" s="3"/>
      <c r="RGH188" s="3"/>
      <c r="RGI188" s="3"/>
      <c r="RGJ188" s="3"/>
      <c r="RGK188" s="3"/>
      <c r="RGL188" s="3"/>
      <c r="RGM188" s="3"/>
      <c r="RGN188" s="3"/>
      <c r="RGO188" s="3"/>
      <c r="RGP188" s="3"/>
      <c r="RGQ188" s="3"/>
      <c r="RGR188" s="3"/>
      <c r="RGS188" s="3"/>
      <c r="RGT188" s="3"/>
      <c r="RGU188" s="3"/>
      <c r="RGV188" s="3"/>
      <c r="RGW188" s="3"/>
      <c r="RGX188" s="3"/>
      <c r="RGY188" s="3"/>
      <c r="RGZ188" s="3"/>
      <c r="RHA188" s="3"/>
      <c r="RHB188" s="3"/>
      <c r="RHC188" s="3"/>
      <c r="RHD188" s="3"/>
      <c r="RHE188" s="3"/>
      <c r="RHF188" s="3"/>
      <c r="RHG188" s="3"/>
      <c r="RHH188" s="3"/>
      <c r="RHI188" s="3"/>
      <c r="RHJ188" s="3"/>
      <c r="RHK188" s="3"/>
      <c r="RHL188" s="3"/>
      <c r="RHM188" s="3"/>
      <c r="RHN188" s="3"/>
      <c r="RHO188" s="3"/>
      <c r="RHP188" s="3"/>
      <c r="RHQ188" s="3"/>
      <c r="RHR188" s="3"/>
      <c r="RHS188" s="3"/>
      <c r="RHT188" s="3"/>
      <c r="RHU188" s="3"/>
      <c r="RHV188" s="3"/>
      <c r="RHW188" s="3"/>
      <c r="RHX188" s="3"/>
      <c r="RHY188" s="3"/>
      <c r="RHZ188" s="3"/>
      <c r="RIA188" s="3"/>
      <c r="RIB188" s="3"/>
      <c r="RIC188" s="3"/>
      <c r="RID188" s="3"/>
      <c r="RIE188" s="3"/>
      <c r="RIF188" s="3"/>
      <c r="RIG188" s="3"/>
      <c r="RIH188" s="3"/>
      <c r="RII188" s="3"/>
      <c r="RIJ188" s="3"/>
      <c r="RIK188" s="3"/>
      <c r="RIL188" s="3"/>
      <c r="RIM188" s="3"/>
      <c r="RIN188" s="3"/>
      <c r="RIO188" s="3"/>
      <c r="RIP188" s="3"/>
      <c r="RIQ188" s="3"/>
      <c r="RIR188" s="3"/>
      <c r="RIS188" s="3"/>
      <c r="RIT188" s="3"/>
      <c r="RIU188" s="3"/>
      <c r="RIV188" s="3"/>
      <c r="RIW188" s="3"/>
      <c r="RIX188" s="3"/>
      <c r="RIY188" s="3"/>
      <c r="RIZ188" s="3"/>
      <c r="RJA188" s="3"/>
      <c r="RJB188" s="3"/>
      <c r="RJC188" s="3"/>
      <c r="RJD188" s="3"/>
      <c r="RJE188" s="3"/>
      <c r="RJF188" s="3"/>
      <c r="RJG188" s="3"/>
      <c r="RJH188" s="3"/>
      <c r="RJI188" s="3"/>
      <c r="RJJ188" s="3"/>
      <c r="RJK188" s="3"/>
      <c r="RJL188" s="3"/>
      <c r="RJM188" s="3"/>
      <c r="RJN188" s="3"/>
      <c r="RJO188" s="3"/>
      <c r="RJP188" s="3"/>
      <c r="RJQ188" s="3"/>
      <c r="RJR188" s="3"/>
      <c r="RJS188" s="3"/>
      <c r="RJT188" s="3"/>
      <c r="RJU188" s="3"/>
      <c r="RJV188" s="3"/>
      <c r="RJW188" s="3"/>
      <c r="RJX188" s="3"/>
      <c r="RJY188" s="3"/>
      <c r="RJZ188" s="3"/>
      <c r="RKA188" s="3"/>
      <c r="RKB188" s="3"/>
      <c r="RKC188" s="3"/>
      <c r="RKD188" s="3"/>
      <c r="RKE188" s="3"/>
      <c r="RKF188" s="3"/>
      <c r="RKG188" s="3"/>
      <c r="RKH188" s="3"/>
      <c r="RKI188" s="3"/>
      <c r="RKJ188" s="3"/>
      <c r="RKK188" s="3"/>
      <c r="RKL188" s="3"/>
      <c r="RKM188" s="3"/>
      <c r="RKN188" s="3"/>
      <c r="RKO188" s="3"/>
      <c r="RKP188" s="3"/>
      <c r="RKQ188" s="3"/>
      <c r="RKR188" s="3"/>
      <c r="RKS188" s="3"/>
      <c r="RKT188" s="3"/>
      <c r="RKU188" s="3"/>
      <c r="RKV188" s="3"/>
      <c r="RKW188" s="3"/>
      <c r="RKX188" s="3"/>
      <c r="RKY188" s="3"/>
      <c r="RKZ188" s="3"/>
      <c r="RLA188" s="3"/>
      <c r="RLB188" s="3"/>
      <c r="RLC188" s="3"/>
      <c r="RLD188" s="3"/>
      <c r="RLE188" s="3"/>
      <c r="RLF188" s="3"/>
      <c r="RLG188" s="3"/>
      <c r="RLH188" s="3"/>
      <c r="RLI188" s="3"/>
      <c r="RLJ188" s="3"/>
      <c r="RLK188" s="3"/>
      <c r="RLL188" s="3"/>
      <c r="RLM188" s="3"/>
      <c r="RLN188" s="3"/>
      <c r="RLO188" s="3"/>
      <c r="RLP188" s="3"/>
      <c r="RLQ188" s="3"/>
      <c r="RLR188" s="3"/>
      <c r="RLS188" s="3"/>
      <c r="RLT188" s="3"/>
      <c r="RLU188" s="3"/>
      <c r="RLV188" s="3"/>
      <c r="RLW188" s="3"/>
      <c r="RLX188" s="3"/>
      <c r="RLY188" s="3"/>
      <c r="RLZ188" s="3"/>
      <c r="RMA188" s="3"/>
      <c r="RMB188" s="3"/>
      <c r="RMC188" s="3"/>
      <c r="RMD188" s="3"/>
      <c r="RME188" s="3"/>
      <c r="RMF188" s="3"/>
      <c r="RMG188" s="3"/>
      <c r="RMH188" s="3"/>
      <c r="RMI188" s="3"/>
      <c r="RMJ188" s="3"/>
      <c r="RMK188" s="3"/>
      <c r="RML188" s="3"/>
      <c r="RMM188" s="3"/>
      <c r="RMN188" s="3"/>
      <c r="RMO188" s="3"/>
      <c r="RMP188" s="3"/>
      <c r="RMQ188" s="3"/>
      <c r="RMR188" s="3"/>
      <c r="RMS188" s="3"/>
      <c r="RMT188" s="3"/>
      <c r="RMU188" s="3"/>
      <c r="RMV188" s="3"/>
      <c r="RMW188" s="3"/>
      <c r="RMX188" s="3"/>
      <c r="RMY188" s="3"/>
      <c r="RMZ188" s="3"/>
      <c r="RNA188" s="3"/>
      <c r="RNB188" s="3"/>
      <c r="RNC188" s="3"/>
      <c r="RND188" s="3"/>
      <c r="RNE188" s="3"/>
      <c r="RNF188" s="3"/>
      <c r="RNG188" s="3"/>
      <c r="RNH188" s="3"/>
      <c r="RNI188" s="3"/>
      <c r="RNJ188" s="3"/>
      <c r="RNK188" s="3"/>
      <c r="RNL188" s="3"/>
      <c r="RNM188" s="3"/>
      <c r="RNN188" s="3"/>
      <c r="RNO188" s="3"/>
      <c r="RNP188" s="3"/>
      <c r="RNQ188" s="3"/>
      <c r="RNR188" s="3"/>
      <c r="RNS188" s="3"/>
      <c r="RNT188" s="3"/>
      <c r="RNU188" s="3"/>
      <c r="RNV188" s="3"/>
      <c r="RNW188" s="3"/>
      <c r="RNX188" s="3"/>
      <c r="RNY188" s="3"/>
      <c r="RNZ188" s="3"/>
      <c r="ROA188" s="3"/>
      <c r="ROB188" s="3"/>
      <c r="ROC188" s="3"/>
      <c r="ROD188" s="3"/>
      <c r="ROE188" s="3"/>
      <c r="ROF188" s="3"/>
      <c r="ROG188" s="3"/>
      <c r="ROH188" s="3"/>
      <c r="ROI188" s="3"/>
      <c r="ROJ188" s="3"/>
      <c r="ROK188" s="3"/>
      <c r="ROL188" s="3"/>
      <c r="ROM188" s="3"/>
      <c r="RON188" s="3"/>
      <c r="ROO188" s="3"/>
      <c r="ROP188" s="3"/>
      <c r="ROQ188" s="3"/>
      <c r="ROR188" s="3"/>
      <c r="ROS188" s="3"/>
      <c r="ROT188" s="3"/>
      <c r="ROU188" s="3"/>
      <c r="ROV188" s="3"/>
      <c r="ROW188" s="3"/>
      <c r="ROX188" s="3"/>
      <c r="ROY188" s="3"/>
      <c r="ROZ188" s="3"/>
      <c r="RPA188" s="3"/>
      <c r="RPB188" s="3"/>
      <c r="RPC188" s="3"/>
      <c r="RPD188" s="3"/>
      <c r="RPE188" s="3"/>
      <c r="RPF188" s="3"/>
      <c r="RPG188" s="3"/>
      <c r="RPH188" s="3"/>
      <c r="RPI188" s="3"/>
      <c r="RPJ188" s="3"/>
      <c r="RPK188" s="3"/>
      <c r="RPL188" s="3"/>
      <c r="RPM188" s="3"/>
      <c r="RPN188" s="3"/>
      <c r="RPO188" s="3"/>
      <c r="RPP188" s="3"/>
      <c r="RPQ188" s="3"/>
      <c r="RPR188" s="3"/>
      <c r="RPS188" s="3"/>
      <c r="RPT188" s="3"/>
      <c r="RPU188" s="3"/>
      <c r="RPV188" s="3"/>
      <c r="RPW188" s="3"/>
      <c r="RPX188" s="3"/>
      <c r="RPY188" s="3"/>
      <c r="RPZ188" s="3"/>
      <c r="RQA188" s="3"/>
      <c r="RQB188" s="3"/>
      <c r="RQC188" s="3"/>
      <c r="RQD188" s="3"/>
      <c r="RQE188" s="3"/>
      <c r="RQF188" s="3"/>
      <c r="RQG188" s="3"/>
      <c r="RQH188" s="3"/>
      <c r="RQI188" s="3"/>
      <c r="RQJ188" s="3"/>
      <c r="RQK188" s="3"/>
      <c r="RQL188" s="3"/>
      <c r="RQM188" s="3"/>
      <c r="RQN188" s="3"/>
      <c r="RQO188" s="3"/>
      <c r="RQP188" s="3"/>
      <c r="RQQ188" s="3"/>
      <c r="RQR188" s="3"/>
      <c r="RQS188" s="3"/>
      <c r="RQT188" s="3"/>
      <c r="RQU188" s="3"/>
      <c r="RQV188" s="3"/>
      <c r="RQW188" s="3"/>
      <c r="RQX188" s="3"/>
      <c r="RQY188" s="3"/>
      <c r="RQZ188" s="3"/>
      <c r="RRA188" s="3"/>
      <c r="RRB188" s="3"/>
      <c r="RRC188" s="3"/>
      <c r="RRD188" s="3"/>
      <c r="RRE188" s="3"/>
      <c r="RRF188" s="3"/>
      <c r="RRG188" s="3"/>
      <c r="RRH188" s="3"/>
      <c r="RRI188" s="3"/>
      <c r="RRJ188" s="3"/>
      <c r="RRK188" s="3"/>
      <c r="RRL188" s="3"/>
      <c r="RRM188" s="3"/>
      <c r="RRN188" s="3"/>
      <c r="RRO188" s="3"/>
      <c r="RRP188" s="3"/>
      <c r="RRQ188" s="3"/>
      <c r="RRR188" s="3"/>
      <c r="RRS188" s="3"/>
      <c r="RRT188" s="3"/>
      <c r="RRU188" s="3"/>
      <c r="RRV188" s="3"/>
      <c r="RRW188" s="3"/>
      <c r="RRX188" s="3"/>
      <c r="RRY188" s="3"/>
      <c r="RRZ188" s="3"/>
      <c r="RSA188" s="3"/>
      <c r="RSB188" s="3"/>
      <c r="RSC188" s="3"/>
      <c r="RSD188" s="3"/>
      <c r="RSE188" s="3"/>
      <c r="RSF188" s="3"/>
      <c r="RSG188" s="3"/>
      <c r="RSH188" s="3"/>
      <c r="RSI188" s="3"/>
      <c r="RSJ188" s="3"/>
      <c r="RSK188" s="3"/>
      <c r="RSL188" s="3"/>
      <c r="RSM188" s="3"/>
      <c r="RSN188" s="3"/>
      <c r="RSO188" s="3"/>
      <c r="RSP188" s="3"/>
      <c r="RSQ188" s="3"/>
      <c r="RSR188" s="3"/>
      <c r="RSS188" s="3"/>
      <c r="RST188" s="3"/>
      <c r="RSU188" s="3"/>
      <c r="RSV188" s="3"/>
      <c r="RSW188" s="3"/>
      <c r="RSX188" s="3"/>
      <c r="RSY188" s="3"/>
      <c r="RSZ188" s="3"/>
      <c r="RTA188" s="3"/>
      <c r="RTB188" s="3"/>
      <c r="RTC188" s="3"/>
      <c r="RTD188" s="3"/>
      <c r="RTE188" s="3"/>
      <c r="RTF188" s="3"/>
      <c r="RTG188" s="3"/>
      <c r="RTH188" s="3"/>
      <c r="RTI188" s="3"/>
      <c r="RTJ188" s="3"/>
      <c r="RTK188" s="3"/>
      <c r="RTL188" s="3"/>
      <c r="RTM188" s="3"/>
      <c r="RTN188" s="3"/>
      <c r="RTO188" s="3"/>
      <c r="RTP188" s="3"/>
      <c r="RTQ188" s="3"/>
      <c r="RTR188" s="3"/>
      <c r="RTS188" s="3"/>
      <c r="RTT188" s="3"/>
      <c r="RTU188" s="3"/>
      <c r="RTV188" s="3"/>
      <c r="RTW188" s="3"/>
      <c r="RTX188" s="3"/>
      <c r="RTY188" s="3"/>
      <c r="RTZ188" s="3"/>
      <c r="RUA188" s="3"/>
      <c r="RUB188" s="3"/>
      <c r="RUC188" s="3"/>
      <c r="RUD188" s="3"/>
      <c r="RUE188" s="3"/>
      <c r="RUF188" s="3"/>
      <c r="RUG188" s="3"/>
      <c r="RUH188" s="3"/>
      <c r="RUI188" s="3"/>
      <c r="RUJ188" s="3"/>
      <c r="RUK188" s="3"/>
      <c r="RUL188" s="3"/>
      <c r="RUM188" s="3"/>
      <c r="RUN188" s="3"/>
      <c r="RUO188" s="3"/>
      <c r="RUP188" s="3"/>
      <c r="RUQ188" s="3"/>
      <c r="RUR188" s="3"/>
      <c r="RUS188" s="3"/>
      <c r="RUT188" s="3"/>
      <c r="RUU188" s="3"/>
      <c r="RUV188" s="3"/>
      <c r="RUW188" s="3"/>
      <c r="RUX188" s="3"/>
      <c r="RUY188" s="3"/>
      <c r="RUZ188" s="3"/>
      <c r="RVA188" s="3"/>
      <c r="RVB188" s="3"/>
      <c r="RVC188" s="3"/>
      <c r="RVD188" s="3"/>
      <c r="RVE188" s="3"/>
      <c r="RVF188" s="3"/>
      <c r="RVG188" s="3"/>
      <c r="RVH188" s="3"/>
      <c r="RVI188" s="3"/>
      <c r="RVJ188" s="3"/>
      <c r="RVK188" s="3"/>
      <c r="RVL188" s="3"/>
      <c r="RVM188" s="3"/>
      <c r="RVN188" s="3"/>
      <c r="RVO188" s="3"/>
      <c r="RVP188" s="3"/>
      <c r="RVQ188" s="3"/>
      <c r="RVR188" s="3"/>
      <c r="RVS188" s="3"/>
      <c r="RVT188" s="3"/>
      <c r="RVU188" s="3"/>
      <c r="RVV188" s="3"/>
      <c r="RVW188" s="3"/>
      <c r="RVX188" s="3"/>
      <c r="RVY188" s="3"/>
      <c r="RVZ188" s="3"/>
      <c r="RWA188" s="3"/>
      <c r="RWB188" s="3"/>
      <c r="RWC188" s="3"/>
      <c r="RWD188" s="3"/>
      <c r="RWE188" s="3"/>
      <c r="RWF188" s="3"/>
      <c r="RWG188" s="3"/>
      <c r="RWH188" s="3"/>
      <c r="RWI188" s="3"/>
      <c r="RWJ188" s="3"/>
      <c r="RWK188" s="3"/>
      <c r="RWL188" s="3"/>
      <c r="RWM188" s="3"/>
      <c r="RWN188" s="3"/>
      <c r="RWO188" s="3"/>
      <c r="RWP188" s="3"/>
      <c r="RWQ188" s="3"/>
      <c r="RWR188" s="3"/>
      <c r="RWS188" s="3"/>
      <c r="RWT188" s="3"/>
      <c r="RWU188" s="3"/>
      <c r="RWV188" s="3"/>
      <c r="RWW188" s="3"/>
      <c r="RWX188" s="3"/>
      <c r="RWY188" s="3"/>
      <c r="RWZ188" s="3"/>
      <c r="RXA188" s="3"/>
      <c r="RXB188" s="3"/>
      <c r="RXC188" s="3"/>
      <c r="RXD188" s="3"/>
      <c r="RXE188" s="3"/>
      <c r="RXF188" s="3"/>
      <c r="RXG188" s="3"/>
      <c r="RXH188" s="3"/>
      <c r="RXI188" s="3"/>
      <c r="RXJ188" s="3"/>
      <c r="RXK188" s="3"/>
      <c r="RXL188" s="3"/>
      <c r="RXM188" s="3"/>
      <c r="RXN188" s="3"/>
      <c r="RXO188" s="3"/>
      <c r="RXP188" s="3"/>
      <c r="RXQ188" s="3"/>
      <c r="RXR188" s="3"/>
      <c r="RXS188" s="3"/>
      <c r="RXT188" s="3"/>
      <c r="RXU188" s="3"/>
      <c r="RXV188" s="3"/>
      <c r="RXW188" s="3"/>
      <c r="RXX188" s="3"/>
      <c r="RXY188" s="3"/>
      <c r="RXZ188" s="3"/>
      <c r="RYA188" s="3"/>
      <c r="RYB188" s="3"/>
      <c r="RYC188" s="3"/>
      <c r="RYD188" s="3"/>
      <c r="RYE188" s="3"/>
      <c r="RYF188" s="3"/>
      <c r="RYG188" s="3"/>
      <c r="RYH188" s="3"/>
      <c r="RYI188" s="3"/>
      <c r="RYJ188" s="3"/>
      <c r="RYK188" s="3"/>
      <c r="RYL188" s="3"/>
      <c r="RYM188" s="3"/>
      <c r="RYN188" s="3"/>
      <c r="RYO188" s="3"/>
      <c r="RYP188" s="3"/>
      <c r="RYQ188" s="3"/>
      <c r="RYR188" s="3"/>
      <c r="RYS188" s="3"/>
      <c r="RYT188" s="3"/>
      <c r="RYU188" s="3"/>
      <c r="RYV188" s="3"/>
      <c r="RYW188" s="3"/>
      <c r="RYX188" s="3"/>
      <c r="RYY188" s="3"/>
      <c r="RYZ188" s="3"/>
      <c r="RZA188" s="3"/>
      <c r="RZB188" s="3"/>
      <c r="RZC188" s="3"/>
      <c r="RZD188" s="3"/>
      <c r="RZE188" s="3"/>
      <c r="RZF188" s="3"/>
      <c r="RZG188" s="3"/>
      <c r="RZH188" s="3"/>
      <c r="RZI188" s="3"/>
      <c r="RZJ188" s="3"/>
      <c r="RZK188" s="3"/>
      <c r="RZL188" s="3"/>
      <c r="RZM188" s="3"/>
      <c r="RZN188" s="3"/>
      <c r="RZO188" s="3"/>
      <c r="RZP188" s="3"/>
      <c r="RZQ188" s="3"/>
      <c r="RZR188" s="3"/>
      <c r="RZS188" s="3"/>
      <c r="RZT188" s="3"/>
      <c r="RZU188" s="3"/>
      <c r="RZV188" s="3"/>
      <c r="RZW188" s="3"/>
      <c r="RZX188" s="3"/>
      <c r="RZY188" s="3"/>
      <c r="RZZ188" s="3"/>
      <c r="SAA188" s="3"/>
      <c r="SAB188" s="3"/>
      <c r="SAC188" s="3"/>
      <c r="SAD188" s="3"/>
      <c r="SAE188" s="3"/>
      <c r="SAF188" s="3"/>
      <c r="SAG188" s="3"/>
      <c r="SAH188" s="3"/>
      <c r="SAI188" s="3"/>
      <c r="SAJ188" s="3"/>
      <c r="SAK188" s="3"/>
      <c r="SAL188" s="3"/>
      <c r="SAM188" s="3"/>
      <c r="SAN188" s="3"/>
      <c r="SAO188" s="3"/>
      <c r="SAP188" s="3"/>
      <c r="SAQ188" s="3"/>
      <c r="SAR188" s="3"/>
      <c r="SAS188" s="3"/>
      <c r="SAT188" s="3"/>
      <c r="SAU188" s="3"/>
      <c r="SAV188" s="3"/>
      <c r="SAW188" s="3"/>
      <c r="SAX188" s="3"/>
      <c r="SAY188" s="3"/>
      <c r="SAZ188" s="3"/>
      <c r="SBA188" s="3"/>
      <c r="SBB188" s="3"/>
      <c r="SBC188" s="3"/>
      <c r="SBD188" s="3"/>
      <c r="SBE188" s="3"/>
      <c r="SBF188" s="3"/>
      <c r="SBG188" s="3"/>
      <c r="SBH188" s="3"/>
      <c r="SBI188" s="3"/>
      <c r="SBJ188" s="3"/>
      <c r="SBK188" s="3"/>
      <c r="SBL188" s="3"/>
      <c r="SBM188" s="3"/>
      <c r="SBN188" s="3"/>
      <c r="SBO188" s="3"/>
      <c r="SBP188" s="3"/>
      <c r="SBQ188" s="3"/>
      <c r="SBR188" s="3"/>
      <c r="SBS188" s="3"/>
      <c r="SBT188" s="3"/>
      <c r="SBU188" s="3"/>
      <c r="SBV188" s="3"/>
      <c r="SBW188" s="3"/>
      <c r="SBX188" s="3"/>
      <c r="SBY188" s="3"/>
      <c r="SBZ188" s="3"/>
      <c r="SCA188" s="3"/>
      <c r="SCB188" s="3"/>
      <c r="SCC188" s="3"/>
      <c r="SCD188" s="3"/>
      <c r="SCE188" s="3"/>
      <c r="SCF188" s="3"/>
      <c r="SCG188" s="3"/>
      <c r="SCH188" s="3"/>
      <c r="SCI188" s="3"/>
      <c r="SCJ188" s="3"/>
      <c r="SCK188" s="3"/>
      <c r="SCL188" s="3"/>
      <c r="SCM188" s="3"/>
      <c r="SCN188" s="3"/>
      <c r="SCO188" s="3"/>
      <c r="SCP188" s="3"/>
      <c r="SCQ188" s="3"/>
      <c r="SCR188" s="3"/>
      <c r="SCS188" s="3"/>
      <c r="SCT188" s="3"/>
      <c r="SCU188" s="3"/>
      <c r="SCV188" s="3"/>
      <c r="SCW188" s="3"/>
      <c r="SCX188" s="3"/>
      <c r="SCY188" s="3"/>
      <c r="SCZ188" s="3"/>
      <c r="SDA188" s="3"/>
      <c r="SDB188" s="3"/>
      <c r="SDC188" s="3"/>
      <c r="SDD188" s="3"/>
      <c r="SDE188" s="3"/>
      <c r="SDF188" s="3"/>
      <c r="SDG188" s="3"/>
      <c r="SDH188" s="3"/>
      <c r="SDI188" s="3"/>
      <c r="SDJ188" s="3"/>
      <c r="SDK188" s="3"/>
      <c r="SDL188" s="3"/>
      <c r="SDM188" s="3"/>
      <c r="SDN188" s="3"/>
      <c r="SDO188" s="3"/>
      <c r="SDP188" s="3"/>
      <c r="SDQ188" s="3"/>
      <c r="SDR188" s="3"/>
      <c r="SDS188" s="3"/>
      <c r="SDT188" s="3"/>
      <c r="SDU188" s="3"/>
      <c r="SDV188" s="3"/>
      <c r="SDW188" s="3"/>
      <c r="SDX188" s="3"/>
      <c r="SDY188" s="3"/>
      <c r="SDZ188" s="3"/>
      <c r="SEA188" s="3"/>
      <c r="SEB188" s="3"/>
      <c r="SEC188" s="3"/>
      <c r="SED188" s="3"/>
      <c r="SEE188" s="3"/>
      <c r="SEF188" s="3"/>
      <c r="SEG188" s="3"/>
      <c r="SEH188" s="3"/>
      <c r="SEI188" s="3"/>
      <c r="SEJ188" s="3"/>
      <c r="SEK188" s="3"/>
      <c r="SEL188" s="3"/>
      <c r="SEM188" s="3"/>
      <c r="SEN188" s="3"/>
      <c r="SEO188" s="3"/>
      <c r="SEP188" s="3"/>
      <c r="SEQ188" s="3"/>
      <c r="SER188" s="3"/>
      <c r="SES188" s="3"/>
      <c r="SET188" s="3"/>
      <c r="SEU188" s="3"/>
      <c r="SEV188" s="3"/>
      <c r="SEW188" s="3"/>
      <c r="SEX188" s="3"/>
      <c r="SEY188" s="3"/>
      <c r="SEZ188" s="3"/>
      <c r="SFA188" s="3"/>
      <c r="SFB188" s="3"/>
      <c r="SFC188" s="3"/>
      <c r="SFD188" s="3"/>
      <c r="SFE188" s="3"/>
      <c r="SFF188" s="3"/>
      <c r="SFG188" s="3"/>
      <c r="SFH188" s="3"/>
      <c r="SFI188" s="3"/>
      <c r="SFJ188" s="3"/>
      <c r="SFK188" s="3"/>
      <c r="SFL188" s="3"/>
      <c r="SFM188" s="3"/>
      <c r="SFN188" s="3"/>
      <c r="SFO188" s="3"/>
      <c r="SFP188" s="3"/>
      <c r="SFQ188" s="3"/>
      <c r="SFR188" s="3"/>
      <c r="SFS188" s="3"/>
      <c r="SFT188" s="3"/>
      <c r="SFU188" s="3"/>
      <c r="SFV188" s="3"/>
      <c r="SFW188" s="3"/>
      <c r="SFX188" s="3"/>
      <c r="SFY188" s="3"/>
      <c r="SFZ188" s="3"/>
      <c r="SGA188" s="3"/>
      <c r="SGB188" s="3"/>
      <c r="SGC188" s="3"/>
      <c r="SGD188" s="3"/>
      <c r="SGE188" s="3"/>
      <c r="SGF188" s="3"/>
      <c r="SGG188" s="3"/>
      <c r="SGH188" s="3"/>
      <c r="SGI188" s="3"/>
      <c r="SGJ188" s="3"/>
      <c r="SGK188" s="3"/>
      <c r="SGL188" s="3"/>
      <c r="SGM188" s="3"/>
      <c r="SGN188" s="3"/>
      <c r="SGO188" s="3"/>
      <c r="SGP188" s="3"/>
      <c r="SGQ188" s="3"/>
      <c r="SGR188" s="3"/>
      <c r="SGS188" s="3"/>
      <c r="SGT188" s="3"/>
      <c r="SGU188" s="3"/>
      <c r="SGV188" s="3"/>
      <c r="SGW188" s="3"/>
      <c r="SGX188" s="3"/>
      <c r="SGY188" s="3"/>
      <c r="SGZ188" s="3"/>
      <c r="SHA188" s="3"/>
      <c r="SHB188" s="3"/>
      <c r="SHC188" s="3"/>
      <c r="SHD188" s="3"/>
      <c r="SHE188" s="3"/>
      <c r="SHF188" s="3"/>
      <c r="SHG188" s="3"/>
      <c r="SHH188" s="3"/>
      <c r="SHI188" s="3"/>
      <c r="SHJ188" s="3"/>
      <c r="SHK188" s="3"/>
      <c r="SHL188" s="3"/>
      <c r="SHM188" s="3"/>
      <c r="SHN188" s="3"/>
      <c r="SHO188" s="3"/>
      <c r="SHP188" s="3"/>
      <c r="SHQ188" s="3"/>
      <c r="SHR188" s="3"/>
      <c r="SHS188" s="3"/>
      <c r="SHT188" s="3"/>
      <c r="SHU188" s="3"/>
      <c r="SHV188" s="3"/>
      <c r="SHW188" s="3"/>
      <c r="SHX188" s="3"/>
      <c r="SHY188" s="3"/>
      <c r="SHZ188" s="3"/>
      <c r="SIA188" s="3"/>
      <c r="SIB188" s="3"/>
      <c r="SIC188" s="3"/>
      <c r="SID188" s="3"/>
      <c r="SIE188" s="3"/>
      <c r="SIF188" s="3"/>
      <c r="SIG188" s="3"/>
      <c r="SIH188" s="3"/>
      <c r="SII188" s="3"/>
      <c r="SIJ188" s="3"/>
      <c r="SIK188" s="3"/>
      <c r="SIL188" s="3"/>
      <c r="SIM188" s="3"/>
      <c r="SIN188" s="3"/>
      <c r="SIO188" s="3"/>
      <c r="SIP188" s="3"/>
      <c r="SIQ188" s="3"/>
      <c r="SIR188" s="3"/>
      <c r="SIS188" s="3"/>
      <c r="SIT188" s="3"/>
      <c r="SIU188" s="3"/>
      <c r="SIV188" s="3"/>
      <c r="SIW188" s="3"/>
      <c r="SIX188" s="3"/>
      <c r="SIY188" s="3"/>
      <c r="SIZ188" s="3"/>
      <c r="SJA188" s="3"/>
      <c r="SJB188" s="3"/>
      <c r="SJC188" s="3"/>
      <c r="SJD188" s="3"/>
      <c r="SJE188" s="3"/>
      <c r="SJF188" s="3"/>
      <c r="SJG188" s="3"/>
      <c r="SJH188" s="3"/>
      <c r="SJI188" s="3"/>
      <c r="SJJ188" s="3"/>
      <c r="SJK188" s="3"/>
      <c r="SJL188" s="3"/>
      <c r="SJM188" s="3"/>
      <c r="SJN188" s="3"/>
      <c r="SJO188" s="3"/>
      <c r="SJP188" s="3"/>
      <c r="SJQ188" s="3"/>
      <c r="SJR188" s="3"/>
      <c r="SJS188" s="3"/>
      <c r="SJT188" s="3"/>
      <c r="SJU188" s="3"/>
      <c r="SJV188" s="3"/>
      <c r="SJW188" s="3"/>
      <c r="SJX188" s="3"/>
      <c r="SJY188" s="3"/>
      <c r="SJZ188" s="3"/>
      <c r="SKA188" s="3"/>
      <c r="SKB188" s="3"/>
      <c r="SKC188" s="3"/>
      <c r="SKD188" s="3"/>
      <c r="SKE188" s="3"/>
      <c r="SKF188" s="3"/>
      <c r="SKG188" s="3"/>
      <c r="SKH188" s="3"/>
      <c r="SKI188" s="3"/>
      <c r="SKJ188" s="3"/>
      <c r="SKK188" s="3"/>
      <c r="SKL188" s="3"/>
      <c r="SKM188" s="3"/>
      <c r="SKN188" s="3"/>
      <c r="SKO188" s="3"/>
      <c r="SKP188" s="3"/>
      <c r="SKQ188" s="3"/>
      <c r="SKR188" s="3"/>
      <c r="SKS188" s="3"/>
      <c r="SKT188" s="3"/>
      <c r="SKU188" s="3"/>
      <c r="SKV188" s="3"/>
      <c r="SKW188" s="3"/>
      <c r="SKX188" s="3"/>
      <c r="SKY188" s="3"/>
      <c r="SKZ188" s="3"/>
      <c r="SLA188" s="3"/>
      <c r="SLB188" s="3"/>
      <c r="SLC188" s="3"/>
      <c r="SLD188" s="3"/>
      <c r="SLE188" s="3"/>
      <c r="SLF188" s="3"/>
      <c r="SLG188" s="3"/>
      <c r="SLH188" s="3"/>
      <c r="SLI188" s="3"/>
      <c r="SLJ188" s="3"/>
      <c r="SLK188" s="3"/>
      <c r="SLL188" s="3"/>
      <c r="SLM188" s="3"/>
      <c r="SLN188" s="3"/>
      <c r="SLO188" s="3"/>
      <c r="SLP188" s="3"/>
      <c r="SLQ188" s="3"/>
      <c r="SLR188" s="3"/>
      <c r="SLS188" s="3"/>
      <c r="SLT188" s="3"/>
      <c r="SLU188" s="3"/>
      <c r="SLV188" s="3"/>
      <c r="SLW188" s="3"/>
      <c r="SLX188" s="3"/>
      <c r="SLY188" s="3"/>
      <c r="SLZ188" s="3"/>
      <c r="SMA188" s="3"/>
      <c r="SMB188" s="3"/>
      <c r="SMC188" s="3"/>
      <c r="SMD188" s="3"/>
      <c r="SME188" s="3"/>
      <c r="SMF188" s="3"/>
      <c r="SMG188" s="3"/>
      <c r="SMH188" s="3"/>
      <c r="SMI188" s="3"/>
      <c r="SMJ188" s="3"/>
      <c r="SMK188" s="3"/>
      <c r="SML188" s="3"/>
      <c r="SMM188" s="3"/>
      <c r="SMN188" s="3"/>
      <c r="SMO188" s="3"/>
      <c r="SMP188" s="3"/>
      <c r="SMQ188" s="3"/>
      <c r="SMR188" s="3"/>
      <c r="SMS188" s="3"/>
      <c r="SMT188" s="3"/>
      <c r="SMU188" s="3"/>
      <c r="SMV188" s="3"/>
      <c r="SMW188" s="3"/>
      <c r="SMX188" s="3"/>
      <c r="SMY188" s="3"/>
      <c r="SMZ188" s="3"/>
      <c r="SNA188" s="3"/>
      <c r="SNB188" s="3"/>
      <c r="SNC188" s="3"/>
      <c r="SND188" s="3"/>
      <c r="SNE188" s="3"/>
      <c r="SNF188" s="3"/>
      <c r="SNG188" s="3"/>
      <c r="SNH188" s="3"/>
      <c r="SNI188" s="3"/>
      <c r="SNJ188" s="3"/>
      <c r="SNK188" s="3"/>
      <c r="SNL188" s="3"/>
      <c r="SNM188" s="3"/>
      <c r="SNN188" s="3"/>
      <c r="SNO188" s="3"/>
      <c r="SNP188" s="3"/>
      <c r="SNQ188" s="3"/>
      <c r="SNR188" s="3"/>
      <c r="SNS188" s="3"/>
      <c r="SNT188" s="3"/>
      <c r="SNU188" s="3"/>
      <c r="SNV188" s="3"/>
      <c r="SNW188" s="3"/>
      <c r="SNX188" s="3"/>
      <c r="SNY188" s="3"/>
      <c r="SNZ188" s="3"/>
      <c r="SOA188" s="3"/>
      <c r="SOB188" s="3"/>
      <c r="SOC188" s="3"/>
      <c r="SOD188" s="3"/>
      <c r="SOE188" s="3"/>
      <c r="SOF188" s="3"/>
      <c r="SOG188" s="3"/>
      <c r="SOH188" s="3"/>
      <c r="SOI188" s="3"/>
      <c r="SOJ188" s="3"/>
      <c r="SOK188" s="3"/>
      <c r="SOL188" s="3"/>
      <c r="SOM188" s="3"/>
      <c r="SON188" s="3"/>
      <c r="SOO188" s="3"/>
      <c r="SOP188" s="3"/>
      <c r="SOQ188" s="3"/>
      <c r="SOR188" s="3"/>
      <c r="SOS188" s="3"/>
      <c r="SOT188" s="3"/>
      <c r="SOU188" s="3"/>
      <c r="SOV188" s="3"/>
      <c r="SOW188" s="3"/>
      <c r="SOX188" s="3"/>
      <c r="SOY188" s="3"/>
      <c r="SOZ188" s="3"/>
      <c r="SPA188" s="3"/>
      <c r="SPB188" s="3"/>
      <c r="SPC188" s="3"/>
      <c r="SPD188" s="3"/>
      <c r="SPE188" s="3"/>
      <c r="SPF188" s="3"/>
      <c r="SPG188" s="3"/>
      <c r="SPH188" s="3"/>
      <c r="SPI188" s="3"/>
      <c r="SPJ188" s="3"/>
      <c r="SPK188" s="3"/>
      <c r="SPL188" s="3"/>
      <c r="SPM188" s="3"/>
      <c r="SPN188" s="3"/>
      <c r="SPO188" s="3"/>
      <c r="SPP188" s="3"/>
      <c r="SPQ188" s="3"/>
      <c r="SPR188" s="3"/>
      <c r="SPS188" s="3"/>
      <c r="SPT188" s="3"/>
      <c r="SPU188" s="3"/>
      <c r="SPV188" s="3"/>
      <c r="SPW188" s="3"/>
      <c r="SPX188" s="3"/>
      <c r="SPY188" s="3"/>
      <c r="SPZ188" s="3"/>
      <c r="SQA188" s="3"/>
      <c r="SQB188" s="3"/>
      <c r="SQC188" s="3"/>
      <c r="SQD188" s="3"/>
      <c r="SQE188" s="3"/>
      <c r="SQF188" s="3"/>
      <c r="SQG188" s="3"/>
      <c r="SQH188" s="3"/>
      <c r="SQI188" s="3"/>
      <c r="SQJ188" s="3"/>
      <c r="SQK188" s="3"/>
      <c r="SQL188" s="3"/>
      <c r="SQM188" s="3"/>
      <c r="SQN188" s="3"/>
      <c r="SQO188" s="3"/>
      <c r="SQP188" s="3"/>
      <c r="SQQ188" s="3"/>
      <c r="SQR188" s="3"/>
      <c r="SQS188" s="3"/>
      <c r="SQT188" s="3"/>
      <c r="SQU188" s="3"/>
      <c r="SQV188" s="3"/>
      <c r="SQW188" s="3"/>
      <c r="SQX188" s="3"/>
      <c r="SQY188" s="3"/>
      <c r="SQZ188" s="3"/>
      <c r="SRA188" s="3"/>
      <c r="SRB188" s="3"/>
      <c r="SRC188" s="3"/>
      <c r="SRD188" s="3"/>
      <c r="SRE188" s="3"/>
      <c r="SRF188" s="3"/>
      <c r="SRG188" s="3"/>
      <c r="SRH188" s="3"/>
      <c r="SRI188" s="3"/>
      <c r="SRJ188" s="3"/>
      <c r="SRK188" s="3"/>
      <c r="SRL188" s="3"/>
      <c r="SRM188" s="3"/>
      <c r="SRN188" s="3"/>
      <c r="SRO188" s="3"/>
      <c r="SRP188" s="3"/>
      <c r="SRQ188" s="3"/>
      <c r="SRR188" s="3"/>
      <c r="SRS188" s="3"/>
      <c r="SRT188" s="3"/>
      <c r="SRU188" s="3"/>
      <c r="SRV188" s="3"/>
      <c r="SRW188" s="3"/>
      <c r="SRX188" s="3"/>
      <c r="SRY188" s="3"/>
      <c r="SRZ188" s="3"/>
      <c r="SSA188" s="3"/>
      <c r="SSB188" s="3"/>
      <c r="SSC188" s="3"/>
      <c r="SSD188" s="3"/>
      <c r="SSE188" s="3"/>
      <c r="SSF188" s="3"/>
      <c r="SSG188" s="3"/>
      <c r="SSH188" s="3"/>
      <c r="SSI188" s="3"/>
      <c r="SSJ188" s="3"/>
      <c r="SSK188" s="3"/>
      <c r="SSL188" s="3"/>
      <c r="SSM188" s="3"/>
      <c r="SSN188" s="3"/>
      <c r="SSO188" s="3"/>
      <c r="SSP188" s="3"/>
      <c r="SSQ188" s="3"/>
      <c r="SSR188" s="3"/>
      <c r="SSS188" s="3"/>
      <c r="SST188" s="3"/>
      <c r="SSU188" s="3"/>
      <c r="SSV188" s="3"/>
      <c r="SSW188" s="3"/>
      <c r="SSX188" s="3"/>
      <c r="SSY188" s="3"/>
      <c r="SSZ188" s="3"/>
      <c r="STA188" s="3"/>
      <c r="STB188" s="3"/>
      <c r="STC188" s="3"/>
      <c r="STD188" s="3"/>
      <c r="STE188" s="3"/>
      <c r="STF188" s="3"/>
      <c r="STG188" s="3"/>
      <c r="STH188" s="3"/>
      <c r="STI188" s="3"/>
      <c r="STJ188" s="3"/>
      <c r="STK188" s="3"/>
      <c r="STL188" s="3"/>
      <c r="STM188" s="3"/>
      <c r="STN188" s="3"/>
      <c r="STO188" s="3"/>
      <c r="STP188" s="3"/>
      <c r="STQ188" s="3"/>
      <c r="STR188" s="3"/>
      <c r="STS188" s="3"/>
      <c r="STT188" s="3"/>
      <c r="STU188" s="3"/>
      <c r="STV188" s="3"/>
      <c r="STW188" s="3"/>
      <c r="STX188" s="3"/>
      <c r="STY188" s="3"/>
      <c r="STZ188" s="3"/>
      <c r="SUA188" s="3"/>
      <c r="SUB188" s="3"/>
      <c r="SUC188" s="3"/>
      <c r="SUD188" s="3"/>
      <c r="SUE188" s="3"/>
      <c r="SUF188" s="3"/>
      <c r="SUG188" s="3"/>
      <c r="SUH188" s="3"/>
      <c r="SUI188" s="3"/>
      <c r="SUJ188" s="3"/>
      <c r="SUK188" s="3"/>
      <c r="SUL188" s="3"/>
      <c r="SUM188" s="3"/>
      <c r="SUN188" s="3"/>
      <c r="SUO188" s="3"/>
      <c r="SUP188" s="3"/>
      <c r="SUQ188" s="3"/>
      <c r="SUR188" s="3"/>
      <c r="SUS188" s="3"/>
      <c r="SUT188" s="3"/>
      <c r="SUU188" s="3"/>
      <c r="SUV188" s="3"/>
      <c r="SUW188" s="3"/>
      <c r="SUX188" s="3"/>
      <c r="SUY188" s="3"/>
      <c r="SUZ188" s="3"/>
      <c r="SVA188" s="3"/>
      <c r="SVB188" s="3"/>
      <c r="SVC188" s="3"/>
      <c r="SVD188" s="3"/>
      <c r="SVE188" s="3"/>
      <c r="SVF188" s="3"/>
      <c r="SVG188" s="3"/>
      <c r="SVH188" s="3"/>
      <c r="SVI188" s="3"/>
      <c r="SVJ188" s="3"/>
      <c r="SVK188" s="3"/>
      <c r="SVL188" s="3"/>
      <c r="SVM188" s="3"/>
      <c r="SVN188" s="3"/>
      <c r="SVO188" s="3"/>
      <c r="SVP188" s="3"/>
      <c r="SVQ188" s="3"/>
      <c r="SVR188" s="3"/>
      <c r="SVS188" s="3"/>
      <c r="SVT188" s="3"/>
      <c r="SVU188" s="3"/>
      <c r="SVV188" s="3"/>
      <c r="SVW188" s="3"/>
      <c r="SVX188" s="3"/>
      <c r="SVY188" s="3"/>
      <c r="SVZ188" s="3"/>
      <c r="SWA188" s="3"/>
      <c r="SWB188" s="3"/>
      <c r="SWC188" s="3"/>
      <c r="SWD188" s="3"/>
      <c r="SWE188" s="3"/>
      <c r="SWF188" s="3"/>
      <c r="SWG188" s="3"/>
      <c r="SWH188" s="3"/>
      <c r="SWI188" s="3"/>
      <c r="SWJ188" s="3"/>
      <c r="SWK188" s="3"/>
      <c r="SWL188" s="3"/>
      <c r="SWM188" s="3"/>
      <c r="SWN188" s="3"/>
      <c r="SWO188" s="3"/>
      <c r="SWP188" s="3"/>
      <c r="SWQ188" s="3"/>
      <c r="SWR188" s="3"/>
      <c r="SWS188" s="3"/>
      <c r="SWT188" s="3"/>
      <c r="SWU188" s="3"/>
      <c r="SWV188" s="3"/>
      <c r="SWW188" s="3"/>
      <c r="SWX188" s="3"/>
      <c r="SWY188" s="3"/>
      <c r="SWZ188" s="3"/>
      <c r="SXA188" s="3"/>
      <c r="SXB188" s="3"/>
      <c r="SXC188" s="3"/>
      <c r="SXD188" s="3"/>
      <c r="SXE188" s="3"/>
      <c r="SXF188" s="3"/>
      <c r="SXG188" s="3"/>
      <c r="SXH188" s="3"/>
      <c r="SXI188" s="3"/>
      <c r="SXJ188" s="3"/>
      <c r="SXK188" s="3"/>
      <c r="SXL188" s="3"/>
      <c r="SXM188" s="3"/>
      <c r="SXN188" s="3"/>
      <c r="SXO188" s="3"/>
      <c r="SXP188" s="3"/>
      <c r="SXQ188" s="3"/>
      <c r="SXR188" s="3"/>
      <c r="SXS188" s="3"/>
      <c r="SXT188" s="3"/>
      <c r="SXU188" s="3"/>
      <c r="SXV188" s="3"/>
      <c r="SXW188" s="3"/>
      <c r="SXX188" s="3"/>
      <c r="SXY188" s="3"/>
      <c r="SXZ188" s="3"/>
      <c r="SYA188" s="3"/>
      <c r="SYB188" s="3"/>
      <c r="SYC188" s="3"/>
      <c r="SYD188" s="3"/>
      <c r="SYE188" s="3"/>
      <c r="SYF188" s="3"/>
      <c r="SYG188" s="3"/>
      <c r="SYH188" s="3"/>
      <c r="SYI188" s="3"/>
      <c r="SYJ188" s="3"/>
      <c r="SYK188" s="3"/>
      <c r="SYL188" s="3"/>
      <c r="SYM188" s="3"/>
      <c r="SYN188" s="3"/>
      <c r="SYO188" s="3"/>
      <c r="SYP188" s="3"/>
      <c r="SYQ188" s="3"/>
      <c r="SYR188" s="3"/>
      <c r="SYS188" s="3"/>
      <c r="SYT188" s="3"/>
      <c r="SYU188" s="3"/>
      <c r="SYV188" s="3"/>
      <c r="SYW188" s="3"/>
      <c r="SYX188" s="3"/>
      <c r="SYY188" s="3"/>
      <c r="SYZ188" s="3"/>
      <c r="SZA188" s="3"/>
      <c r="SZB188" s="3"/>
      <c r="SZC188" s="3"/>
      <c r="SZD188" s="3"/>
      <c r="SZE188" s="3"/>
      <c r="SZF188" s="3"/>
      <c r="SZG188" s="3"/>
      <c r="SZH188" s="3"/>
      <c r="SZI188" s="3"/>
      <c r="SZJ188" s="3"/>
      <c r="SZK188" s="3"/>
      <c r="SZL188" s="3"/>
      <c r="SZM188" s="3"/>
      <c r="SZN188" s="3"/>
      <c r="SZO188" s="3"/>
      <c r="SZP188" s="3"/>
      <c r="SZQ188" s="3"/>
      <c r="SZR188" s="3"/>
      <c r="SZS188" s="3"/>
      <c r="SZT188" s="3"/>
      <c r="SZU188" s="3"/>
      <c r="SZV188" s="3"/>
      <c r="SZW188" s="3"/>
      <c r="SZX188" s="3"/>
      <c r="SZY188" s="3"/>
      <c r="SZZ188" s="3"/>
      <c r="TAA188" s="3"/>
      <c r="TAB188" s="3"/>
      <c r="TAC188" s="3"/>
      <c r="TAD188" s="3"/>
      <c r="TAE188" s="3"/>
      <c r="TAF188" s="3"/>
      <c r="TAG188" s="3"/>
      <c r="TAH188" s="3"/>
      <c r="TAI188" s="3"/>
      <c r="TAJ188" s="3"/>
      <c r="TAK188" s="3"/>
      <c r="TAL188" s="3"/>
      <c r="TAM188" s="3"/>
      <c r="TAN188" s="3"/>
      <c r="TAO188" s="3"/>
      <c r="TAP188" s="3"/>
      <c r="TAQ188" s="3"/>
      <c r="TAR188" s="3"/>
      <c r="TAS188" s="3"/>
      <c r="TAT188" s="3"/>
      <c r="TAU188" s="3"/>
      <c r="TAV188" s="3"/>
      <c r="TAW188" s="3"/>
      <c r="TAX188" s="3"/>
      <c r="TAY188" s="3"/>
      <c r="TAZ188" s="3"/>
      <c r="TBA188" s="3"/>
      <c r="TBB188" s="3"/>
      <c r="TBC188" s="3"/>
      <c r="TBD188" s="3"/>
      <c r="TBE188" s="3"/>
      <c r="TBF188" s="3"/>
      <c r="TBG188" s="3"/>
      <c r="TBH188" s="3"/>
      <c r="TBI188" s="3"/>
      <c r="TBJ188" s="3"/>
      <c r="TBK188" s="3"/>
      <c r="TBL188" s="3"/>
      <c r="TBM188" s="3"/>
      <c r="TBN188" s="3"/>
      <c r="TBO188" s="3"/>
      <c r="TBP188" s="3"/>
      <c r="TBQ188" s="3"/>
      <c r="TBR188" s="3"/>
      <c r="TBS188" s="3"/>
      <c r="TBT188" s="3"/>
      <c r="TBU188" s="3"/>
      <c r="TBV188" s="3"/>
      <c r="TBW188" s="3"/>
      <c r="TBX188" s="3"/>
      <c r="TBY188" s="3"/>
      <c r="TBZ188" s="3"/>
      <c r="TCA188" s="3"/>
      <c r="TCB188" s="3"/>
      <c r="TCC188" s="3"/>
      <c r="TCD188" s="3"/>
      <c r="TCE188" s="3"/>
      <c r="TCF188" s="3"/>
      <c r="TCG188" s="3"/>
      <c r="TCH188" s="3"/>
      <c r="TCI188" s="3"/>
      <c r="TCJ188" s="3"/>
      <c r="TCK188" s="3"/>
      <c r="TCL188" s="3"/>
      <c r="TCM188" s="3"/>
      <c r="TCN188" s="3"/>
      <c r="TCO188" s="3"/>
      <c r="TCP188" s="3"/>
      <c r="TCQ188" s="3"/>
      <c r="TCR188" s="3"/>
      <c r="TCS188" s="3"/>
      <c r="TCT188" s="3"/>
      <c r="TCU188" s="3"/>
      <c r="TCV188" s="3"/>
      <c r="TCW188" s="3"/>
      <c r="TCX188" s="3"/>
      <c r="TCY188" s="3"/>
      <c r="TCZ188" s="3"/>
      <c r="TDA188" s="3"/>
      <c r="TDB188" s="3"/>
      <c r="TDC188" s="3"/>
      <c r="TDD188" s="3"/>
      <c r="TDE188" s="3"/>
      <c r="TDF188" s="3"/>
      <c r="TDG188" s="3"/>
      <c r="TDH188" s="3"/>
      <c r="TDI188" s="3"/>
      <c r="TDJ188" s="3"/>
      <c r="TDK188" s="3"/>
      <c r="TDL188" s="3"/>
      <c r="TDM188" s="3"/>
      <c r="TDN188" s="3"/>
      <c r="TDO188" s="3"/>
      <c r="TDP188" s="3"/>
      <c r="TDQ188" s="3"/>
      <c r="TDR188" s="3"/>
      <c r="TDS188" s="3"/>
      <c r="TDT188" s="3"/>
      <c r="TDU188" s="3"/>
      <c r="TDV188" s="3"/>
      <c r="TDW188" s="3"/>
      <c r="TDX188" s="3"/>
      <c r="TDY188" s="3"/>
      <c r="TDZ188" s="3"/>
      <c r="TEA188" s="3"/>
      <c r="TEB188" s="3"/>
      <c r="TEC188" s="3"/>
      <c r="TED188" s="3"/>
      <c r="TEE188" s="3"/>
      <c r="TEF188" s="3"/>
      <c r="TEG188" s="3"/>
      <c r="TEH188" s="3"/>
      <c r="TEI188" s="3"/>
      <c r="TEJ188" s="3"/>
      <c r="TEK188" s="3"/>
      <c r="TEL188" s="3"/>
      <c r="TEM188" s="3"/>
      <c r="TEN188" s="3"/>
      <c r="TEO188" s="3"/>
      <c r="TEP188" s="3"/>
      <c r="TEQ188" s="3"/>
      <c r="TER188" s="3"/>
      <c r="TES188" s="3"/>
      <c r="TET188" s="3"/>
      <c r="TEU188" s="3"/>
      <c r="TEV188" s="3"/>
      <c r="TEW188" s="3"/>
      <c r="TEX188" s="3"/>
      <c r="TEY188" s="3"/>
      <c r="TEZ188" s="3"/>
      <c r="TFA188" s="3"/>
      <c r="TFB188" s="3"/>
      <c r="TFC188" s="3"/>
      <c r="TFD188" s="3"/>
      <c r="TFE188" s="3"/>
      <c r="TFF188" s="3"/>
      <c r="TFG188" s="3"/>
      <c r="TFH188" s="3"/>
      <c r="TFI188" s="3"/>
      <c r="TFJ188" s="3"/>
      <c r="TFK188" s="3"/>
      <c r="TFL188" s="3"/>
      <c r="TFM188" s="3"/>
      <c r="TFN188" s="3"/>
      <c r="TFO188" s="3"/>
      <c r="TFP188" s="3"/>
      <c r="TFQ188" s="3"/>
      <c r="TFR188" s="3"/>
      <c r="TFS188" s="3"/>
      <c r="TFT188" s="3"/>
      <c r="TFU188" s="3"/>
      <c r="TFV188" s="3"/>
      <c r="TFW188" s="3"/>
      <c r="TFX188" s="3"/>
      <c r="TFY188" s="3"/>
      <c r="TFZ188" s="3"/>
      <c r="TGA188" s="3"/>
      <c r="TGB188" s="3"/>
      <c r="TGC188" s="3"/>
      <c r="TGD188" s="3"/>
      <c r="TGE188" s="3"/>
      <c r="TGF188" s="3"/>
      <c r="TGG188" s="3"/>
      <c r="TGH188" s="3"/>
      <c r="TGI188" s="3"/>
      <c r="TGJ188" s="3"/>
      <c r="TGK188" s="3"/>
      <c r="TGL188" s="3"/>
      <c r="TGM188" s="3"/>
      <c r="TGN188" s="3"/>
      <c r="TGO188" s="3"/>
      <c r="TGP188" s="3"/>
      <c r="TGQ188" s="3"/>
      <c r="TGR188" s="3"/>
      <c r="TGS188" s="3"/>
      <c r="TGT188" s="3"/>
      <c r="TGU188" s="3"/>
      <c r="TGV188" s="3"/>
      <c r="TGW188" s="3"/>
      <c r="TGX188" s="3"/>
      <c r="TGY188" s="3"/>
      <c r="TGZ188" s="3"/>
      <c r="THA188" s="3"/>
      <c r="THB188" s="3"/>
      <c r="THC188" s="3"/>
      <c r="THD188" s="3"/>
      <c r="THE188" s="3"/>
      <c r="THF188" s="3"/>
      <c r="THG188" s="3"/>
      <c r="THH188" s="3"/>
      <c r="THI188" s="3"/>
      <c r="THJ188" s="3"/>
      <c r="THK188" s="3"/>
      <c r="THL188" s="3"/>
      <c r="THM188" s="3"/>
      <c r="THN188" s="3"/>
      <c r="THO188" s="3"/>
      <c r="THP188" s="3"/>
      <c r="THQ188" s="3"/>
      <c r="THR188" s="3"/>
      <c r="THS188" s="3"/>
      <c r="THT188" s="3"/>
      <c r="THU188" s="3"/>
      <c r="THV188" s="3"/>
      <c r="THW188" s="3"/>
      <c r="THX188" s="3"/>
      <c r="THY188" s="3"/>
      <c r="THZ188" s="3"/>
      <c r="TIA188" s="3"/>
      <c r="TIB188" s="3"/>
      <c r="TIC188" s="3"/>
      <c r="TID188" s="3"/>
      <c r="TIE188" s="3"/>
      <c r="TIF188" s="3"/>
      <c r="TIG188" s="3"/>
      <c r="TIH188" s="3"/>
      <c r="TII188" s="3"/>
      <c r="TIJ188" s="3"/>
      <c r="TIK188" s="3"/>
      <c r="TIL188" s="3"/>
      <c r="TIM188" s="3"/>
      <c r="TIN188" s="3"/>
      <c r="TIO188" s="3"/>
      <c r="TIP188" s="3"/>
      <c r="TIQ188" s="3"/>
      <c r="TIR188" s="3"/>
      <c r="TIS188" s="3"/>
      <c r="TIT188" s="3"/>
      <c r="TIU188" s="3"/>
      <c r="TIV188" s="3"/>
      <c r="TIW188" s="3"/>
      <c r="TIX188" s="3"/>
      <c r="TIY188" s="3"/>
      <c r="TIZ188" s="3"/>
      <c r="TJA188" s="3"/>
      <c r="TJB188" s="3"/>
      <c r="TJC188" s="3"/>
      <c r="TJD188" s="3"/>
      <c r="TJE188" s="3"/>
      <c r="TJF188" s="3"/>
      <c r="TJG188" s="3"/>
      <c r="TJH188" s="3"/>
      <c r="TJI188" s="3"/>
      <c r="TJJ188" s="3"/>
      <c r="TJK188" s="3"/>
      <c r="TJL188" s="3"/>
      <c r="TJM188" s="3"/>
      <c r="TJN188" s="3"/>
      <c r="TJO188" s="3"/>
      <c r="TJP188" s="3"/>
      <c r="TJQ188" s="3"/>
      <c r="TJR188" s="3"/>
      <c r="TJS188" s="3"/>
      <c r="TJT188" s="3"/>
      <c r="TJU188" s="3"/>
      <c r="TJV188" s="3"/>
      <c r="TJW188" s="3"/>
      <c r="TJX188" s="3"/>
      <c r="TJY188" s="3"/>
      <c r="TJZ188" s="3"/>
      <c r="TKA188" s="3"/>
      <c r="TKB188" s="3"/>
      <c r="TKC188" s="3"/>
      <c r="TKD188" s="3"/>
      <c r="TKE188" s="3"/>
      <c r="TKF188" s="3"/>
      <c r="TKG188" s="3"/>
      <c r="TKH188" s="3"/>
      <c r="TKI188" s="3"/>
      <c r="TKJ188" s="3"/>
      <c r="TKK188" s="3"/>
      <c r="TKL188" s="3"/>
      <c r="TKM188" s="3"/>
      <c r="TKN188" s="3"/>
      <c r="TKO188" s="3"/>
      <c r="TKP188" s="3"/>
      <c r="TKQ188" s="3"/>
      <c r="TKR188" s="3"/>
      <c r="TKS188" s="3"/>
      <c r="TKT188" s="3"/>
      <c r="TKU188" s="3"/>
      <c r="TKV188" s="3"/>
      <c r="TKW188" s="3"/>
      <c r="TKX188" s="3"/>
      <c r="TKY188" s="3"/>
      <c r="TKZ188" s="3"/>
      <c r="TLA188" s="3"/>
      <c r="TLB188" s="3"/>
      <c r="TLC188" s="3"/>
      <c r="TLD188" s="3"/>
      <c r="TLE188" s="3"/>
      <c r="TLF188" s="3"/>
      <c r="TLG188" s="3"/>
      <c r="TLH188" s="3"/>
      <c r="TLI188" s="3"/>
      <c r="TLJ188" s="3"/>
      <c r="TLK188" s="3"/>
      <c r="TLL188" s="3"/>
      <c r="TLM188" s="3"/>
      <c r="TLN188" s="3"/>
      <c r="TLO188" s="3"/>
      <c r="TLP188" s="3"/>
      <c r="TLQ188" s="3"/>
      <c r="TLR188" s="3"/>
      <c r="TLS188" s="3"/>
      <c r="TLT188" s="3"/>
      <c r="TLU188" s="3"/>
      <c r="TLV188" s="3"/>
      <c r="TLW188" s="3"/>
      <c r="TLX188" s="3"/>
      <c r="TLY188" s="3"/>
      <c r="TLZ188" s="3"/>
      <c r="TMA188" s="3"/>
      <c r="TMB188" s="3"/>
      <c r="TMC188" s="3"/>
      <c r="TMD188" s="3"/>
      <c r="TME188" s="3"/>
      <c r="TMF188" s="3"/>
      <c r="TMG188" s="3"/>
      <c r="TMH188" s="3"/>
      <c r="TMI188" s="3"/>
      <c r="TMJ188" s="3"/>
      <c r="TMK188" s="3"/>
      <c r="TML188" s="3"/>
      <c r="TMM188" s="3"/>
      <c r="TMN188" s="3"/>
      <c r="TMO188" s="3"/>
      <c r="TMP188" s="3"/>
      <c r="TMQ188" s="3"/>
      <c r="TMR188" s="3"/>
      <c r="TMS188" s="3"/>
      <c r="TMT188" s="3"/>
      <c r="TMU188" s="3"/>
      <c r="TMV188" s="3"/>
      <c r="TMW188" s="3"/>
      <c r="TMX188" s="3"/>
      <c r="TMY188" s="3"/>
      <c r="TMZ188" s="3"/>
      <c r="TNA188" s="3"/>
      <c r="TNB188" s="3"/>
      <c r="TNC188" s="3"/>
      <c r="TND188" s="3"/>
      <c r="TNE188" s="3"/>
      <c r="TNF188" s="3"/>
      <c r="TNG188" s="3"/>
      <c r="TNH188" s="3"/>
      <c r="TNI188" s="3"/>
      <c r="TNJ188" s="3"/>
      <c r="TNK188" s="3"/>
      <c r="TNL188" s="3"/>
      <c r="TNM188" s="3"/>
      <c r="TNN188" s="3"/>
      <c r="TNO188" s="3"/>
      <c r="TNP188" s="3"/>
      <c r="TNQ188" s="3"/>
      <c r="TNR188" s="3"/>
      <c r="TNS188" s="3"/>
      <c r="TNT188" s="3"/>
      <c r="TNU188" s="3"/>
      <c r="TNV188" s="3"/>
      <c r="TNW188" s="3"/>
      <c r="TNX188" s="3"/>
      <c r="TNY188" s="3"/>
      <c r="TNZ188" s="3"/>
      <c r="TOA188" s="3"/>
      <c r="TOB188" s="3"/>
      <c r="TOC188" s="3"/>
      <c r="TOD188" s="3"/>
      <c r="TOE188" s="3"/>
      <c r="TOF188" s="3"/>
      <c r="TOG188" s="3"/>
      <c r="TOH188" s="3"/>
      <c r="TOI188" s="3"/>
      <c r="TOJ188" s="3"/>
      <c r="TOK188" s="3"/>
      <c r="TOL188" s="3"/>
      <c r="TOM188" s="3"/>
      <c r="TON188" s="3"/>
      <c r="TOO188" s="3"/>
      <c r="TOP188" s="3"/>
      <c r="TOQ188" s="3"/>
      <c r="TOR188" s="3"/>
      <c r="TOS188" s="3"/>
      <c r="TOT188" s="3"/>
      <c r="TOU188" s="3"/>
      <c r="TOV188" s="3"/>
      <c r="TOW188" s="3"/>
      <c r="TOX188" s="3"/>
      <c r="TOY188" s="3"/>
      <c r="TOZ188" s="3"/>
      <c r="TPA188" s="3"/>
      <c r="TPB188" s="3"/>
      <c r="TPC188" s="3"/>
      <c r="TPD188" s="3"/>
      <c r="TPE188" s="3"/>
      <c r="TPF188" s="3"/>
      <c r="TPG188" s="3"/>
      <c r="TPH188" s="3"/>
      <c r="TPI188" s="3"/>
      <c r="TPJ188" s="3"/>
      <c r="TPK188" s="3"/>
      <c r="TPL188" s="3"/>
      <c r="TPM188" s="3"/>
      <c r="TPN188" s="3"/>
      <c r="TPO188" s="3"/>
      <c r="TPP188" s="3"/>
      <c r="TPQ188" s="3"/>
      <c r="TPR188" s="3"/>
      <c r="TPS188" s="3"/>
      <c r="TPT188" s="3"/>
      <c r="TPU188" s="3"/>
      <c r="TPV188" s="3"/>
      <c r="TPW188" s="3"/>
      <c r="TPX188" s="3"/>
      <c r="TPY188" s="3"/>
      <c r="TPZ188" s="3"/>
      <c r="TQA188" s="3"/>
      <c r="TQB188" s="3"/>
      <c r="TQC188" s="3"/>
      <c r="TQD188" s="3"/>
      <c r="TQE188" s="3"/>
      <c r="TQF188" s="3"/>
      <c r="TQG188" s="3"/>
      <c r="TQH188" s="3"/>
      <c r="TQI188" s="3"/>
      <c r="TQJ188" s="3"/>
      <c r="TQK188" s="3"/>
      <c r="TQL188" s="3"/>
      <c r="TQM188" s="3"/>
      <c r="TQN188" s="3"/>
      <c r="TQO188" s="3"/>
      <c r="TQP188" s="3"/>
      <c r="TQQ188" s="3"/>
      <c r="TQR188" s="3"/>
      <c r="TQS188" s="3"/>
      <c r="TQT188" s="3"/>
      <c r="TQU188" s="3"/>
      <c r="TQV188" s="3"/>
      <c r="TQW188" s="3"/>
      <c r="TQX188" s="3"/>
      <c r="TQY188" s="3"/>
      <c r="TQZ188" s="3"/>
      <c r="TRA188" s="3"/>
      <c r="TRB188" s="3"/>
      <c r="TRC188" s="3"/>
      <c r="TRD188" s="3"/>
      <c r="TRE188" s="3"/>
      <c r="TRF188" s="3"/>
      <c r="TRG188" s="3"/>
      <c r="TRH188" s="3"/>
      <c r="TRI188" s="3"/>
      <c r="TRJ188" s="3"/>
      <c r="TRK188" s="3"/>
      <c r="TRL188" s="3"/>
      <c r="TRM188" s="3"/>
      <c r="TRN188" s="3"/>
      <c r="TRO188" s="3"/>
      <c r="TRP188" s="3"/>
      <c r="TRQ188" s="3"/>
      <c r="TRR188" s="3"/>
      <c r="TRS188" s="3"/>
      <c r="TRT188" s="3"/>
      <c r="TRU188" s="3"/>
      <c r="TRV188" s="3"/>
      <c r="TRW188" s="3"/>
      <c r="TRX188" s="3"/>
      <c r="TRY188" s="3"/>
      <c r="TRZ188" s="3"/>
      <c r="TSA188" s="3"/>
      <c r="TSB188" s="3"/>
      <c r="TSC188" s="3"/>
      <c r="TSD188" s="3"/>
      <c r="TSE188" s="3"/>
      <c r="TSF188" s="3"/>
      <c r="TSG188" s="3"/>
      <c r="TSH188" s="3"/>
      <c r="TSI188" s="3"/>
      <c r="TSJ188" s="3"/>
      <c r="TSK188" s="3"/>
      <c r="TSL188" s="3"/>
      <c r="TSM188" s="3"/>
      <c r="TSN188" s="3"/>
      <c r="TSO188" s="3"/>
      <c r="TSP188" s="3"/>
      <c r="TSQ188" s="3"/>
      <c r="TSR188" s="3"/>
      <c r="TSS188" s="3"/>
      <c r="TST188" s="3"/>
      <c r="TSU188" s="3"/>
      <c r="TSV188" s="3"/>
      <c r="TSW188" s="3"/>
      <c r="TSX188" s="3"/>
      <c r="TSY188" s="3"/>
      <c r="TSZ188" s="3"/>
      <c r="TTA188" s="3"/>
      <c r="TTB188" s="3"/>
      <c r="TTC188" s="3"/>
      <c r="TTD188" s="3"/>
      <c r="TTE188" s="3"/>
      <c r="TTF188" s="3"/>
      <c r="TTG188" s="3"/>
      <c r="TTH188" s="3"/>
      <c r="TTI188" s="3"/>
      <c r="TTJ188" s="3"/>
      <c r="TTK188" s="3"/>
      <c r="TTL188" s="3"/>
      <c r="TTM188" s="3"/>
      <c r="TTN188" s="3"/>
      <c r="TTO188" s="3"/>
      <c r="TTP188" s="3"/>
      <c r="TTQ188" s="3"/>
      <c r="TTR188" s="3"/>
      <c r="TTS188" s="3"/>
      <c r="TTT188" s="3"/>
      <c r="TTU188" s="3"/>
      <c r="TTV188" s="3"/>
      <c r="TTW188" s="3"/>
      <c r="TTX188" s="3"/>
      <c r="TTY188" s="3"/>
      <c r="TTZ188" s="3"/>
      <c r="TUA188" s="3"/>
      <c r="TUB188" s="3"/>
      <c r="TUC188" s="3"/>
      <c r="TUD188" s="3"/>
      <c r="TUE188" s="3"/>
      <c r="TUF188" s="3"/>
      <c r="TUG188" s="3"/>
      <c r="TUH188" s="3"/>
      <c r="TUI188" s="3"/>
      <c r="TUJ188" s="3"/>
      <c r="TUK188" s="3"/>
      <c r="TUL188" s="3"/>
      <c r="TUM188" s="3"/>
      <c r="TUN188" s="3"/>
      <c r="TUO188" s="3"/>
      <c r="TUP188" s="3"/>
      <c r="TUQ188" s="3"/>
      <c r="TUR188" s="3"/>
      <c r="TUS188" s="3"/>
      <c r="TUT188" s="3"/>
      <c r="TUU188" s="3"/>
      <c r="TUV188" s="3"/>
      <c r="TUW188" s="3"/>
      <c r="TUX188" s="3"/>
      <c r="TUY188" s="3"/>
      <c r="TUZ188" s="3"/>
      <c r="TVA188" s="3"/>
      <c r="TVB188" s="3"/>
      <c r="TVC188" s="3"/>
      <c r="TVD188" s="3"/>
      <c r="TVE188" s="3"/>
      <c r="TVF188" s="3"/>
      <c r="TVG188" s="3"/>
      <c r="TVH188" s="3"/>
      <c r="TVI188" s="3"/>
      <c r="TVJ188" s="3"/>
      <c r="TVK188" s="3"/>
      <c r="TVL188" s="3"/>
      <c r="TVM188" s="3"/>
      <c r="TVN188" s="3"/>
      <c r="TVO188" s="3"/>
      <c r="TVP188" s="3"/>
      <c r="TVQ188" s="3"/>
      <c r="TVR188" s="3"/>
      <c r="TVS188" s="3"/>
      <c r="TVT188" s="3"/>
      <c r="TVU188" s="3"/>
      <c r="TVV188" s="3"/>
      <c r="TVW188" s="3"/>
      <c r="TVX188" s="3"/>
      <c r="TVY188" s="3"/>
      <c r="TVZ188" s="3"/>
      <c r="TWA188" s="3"/>
      <c r="TWB188" s="3"/>
      <c r="TWC188" s="3"/>
      <c r="TWD188" s="3"/>
      <c r="TWE188" s="3"/>
      <c r="TWF188" s="3"/>
      <c r="TWG188" s="3"/>
      <c r="TWH188" s="3"/>
      <c r="TWI188" s="3"/>
      <c r="TWJ188" s="3"/>
      <c r="TWK188" s="3"/>
      <c r="TWL188" s="3"/>
      <c r="TWM188" s="3"/>
      <c r="TWN188" s="3"/>
      <c r="TWO188" s="3"/>
      <c r="TWP188" s="3"/>
      <c r="TWQ188" s="3"/>
      <c r="TWR188" s="3"/>
      <c r="TWS188" s="3"/>
      <c r="TWT188" s="3"/>
      <c r="TWU188" s="3"/>
      <c r="TWV188" s="3"/>
      <c r="TWW188" s="3"/>
      <c r="TWX188" s="3"/>
      <c r="TWY188" s="3"/>
      <c r="TWZ188" s="3"/>
      <c r="TXA188" s="3"/>
      <c r="TXB188" s="3"/>
      <c r="TXC188" s="3"/>
      <c r="TXD188" s="3"/>
      <c r="TXE188" s="3"/>
      <c r="TXF188" s="3"/>
      <c r="TXG188" s="3"/>
      <c r="TXH188" s="3"/>
      <c r="TXI188" s="3"/>
      <c r="TXJ188" s="3"/>
      <c r="TXK188" s="3"/>
      <c r="TXL188" s="3"/>
      <c r="TXM188" s="3"/>
      <c r="TXN188" s="3"/>
      <c r="TXO188" s="3"/>
      <c r="TXP188" s="3"/>
      <c r="TXQ188" s="3"/>
      <c r="TXR188" s="3"/>
      <c r="TXS188" s="3"/>
      <c r="TXT188" s="3"/>
      <c r="TXU188" s="3"/>
      <c r="TXV188" s="3"/>
      <c r="TXW188" s="3"/>
      <c r="TXX188" s="3"/>
      <c r="TXY188" s="3"/>
      <c r="TXZ188" s="3"/>
      <c r="TYA188" s="3"/>
      <c r="TYB188" s="3"/>
      <c r="TYC188" s="3"/>
      <c r="TYD188" s="3"/>
      <c r="TYE188" s="3"/>
      <c r="TYF188" s="3"/>
      <c r="TYG188" s="3"/>
      <c r="TYH188" s="3"/>
      <c r="TYI188" s="3"/>
      <c r="TYJ188" s="3"/>
      <c r="TYK188" s="3"/>
      <c r="TYL188" s="3"/>
      <c r="TYM188" s="3"/>
      <c r="TYN188" s="3"/>
      <c r="TYO188" s="3"/>
      <c r="TYP188" s="3"/>
      <c r="TYQ188" s="3"/>
      <c r="TYR188" s="3"/>
      <c r="TYS188" s="3"/>
      <c r="TYT188" s="3"/>
      <c r="TYU188" s="3"/>
      <c r="TYV188" s="3"/>
      <c r="TYW188" s="3"/>
      <c r="TYX188" s="3"/>
      <c r="TYY188" s="3"/>
      <c r="TYZ188" s="3"/>
      <c r="TZA188" s="3"/>
      <c r="TZB188" s="3"/>
      <c r="TZC188" s="3"/>
      <c r="TZD188" s="3"/>
      <c r="TZE188" s="3"/>
      <c r="TZF188" s="3"/>
      <c r="TZG188" s="3"/>
      <c r="TZH188" s="3"/>
      <c r="TZI188" s="3"/>
      <c r="TZJ188" s="3"/>
      <c r="TZK188" s="3"/>
      <c r="TZL188" s="3"/>
      <c r="TZM188" s="3"/>
      <c r="TZN188" s="3"/>
      <c r="TZO188" s="3"/>
      <c r="TZP188" s="3"/>
      <c r="TZQ188" s="3"/>
      <c r="TZR188" s="3"/>
      <c r="TZS188" s="3"/>
      <c r="TZT188" s="3"/>
      <c r="TZU188" s="3"/>
      <c r="TZV188" s="3"/>
      <c r="TZW188" s="3"/>
      <c r="TZX188" s="3"/>
      <c r="TZY188" s="3"/>
      <c r="TZZ188" s="3"/>
      <c r="UAA188" s="3"/>
      <c r="UAB188" s="3"/>
      <c r="UAC188" s="3"/>
      <c r="UAD188" s="3"/>
      <c r="UAE188" s="3"/>
      <c r="UAF188" s="3"/>
      <c r="UAG188" s="3"/>
      <c r="UAH188" s="3"/>
      <c r="UAI188" s="3"/>
      <c r="UAJ188" s="3"/>
      <c r="UAK188" s="3"/>
      <c r="UAL188" s="3"/>
      <c r="UAM188" s="3"/>
      <c r="UAN188" s="3"/>
      <c r="UAO188" s="3"/>
      <c r="UAP188" s="3"/>
      <c r="UAQ188" s="3"/>
      <c r="UAR188" s="3"/>
      <c r="UAS188" s="3"/>
      <c r="UAT188" s="3"/>
      <c r="UAU188" s="3"/>
      <c r="UAV188" s="3"/>
      <c r="UAW188" s="3"/>
      <c r="UAX188" s="3"/>
      <c r="UAY188" s="3"/>
      <c r="UAZ188" s="3"/>
      <c r="UBA188" s="3"/>
      <c r="UBB188" s="3"/>
      <c r="UBC188" s="3"/>
      <c r="UBD188" s="3"/>
      <c r="UBE188" s="3"/>
      <c r="UBF188" s="3"/>
      <c r="UBG188" s="3"/>
      <c r="UBH188" s="3"/>
      <c r="UBI188" s="3"/>
      <c r="UBJ188" s="3"/>
      <c r="UBK188" s="3"/>
      <c r="UBL188" s="3"/>
      <c r="UBM188" s="3"/>
      <c r="UBN188" s="3"/>
      <c r="UBO188" s="3"/>
      <c r="UBP188" s="3"/>
      <c r="UBQ188" s="3"/>
      <c r="UBR188" s="3"/>
      <c r="UBS188" s="3"/>
      <c r="UBT188" s="3"/>
      <c r="UBU188" s="3"/>
      <c r="UBV188" s="3"/>
      <c r="UBW188" s="3"/>
      <c r="UBX188" s="3"/>
      <c r="UBY188" s="3"/>
      <c r="UBZ188" s="3"/>
      <c r="UCA188" s="3"/>
      <c r="UCB188" s="3"/>
      <c r="UCC188" s="3"/>
      <c r="UCD188" s="3"/>
      <c r="UCE188" s="3"/>
      <c r="UCF188" s="3"/>
      <c r="UCG188" s="3"/>
      <c r="UCH188" s="3"/>
      <c r="UCI188" s="3"/>
      <c r="UCJ188" s="3"/>
      <c r="UCK188" s="3"/>
      <c r="UCL188" s="3"/>
      <c r="UCM188" s="3"/>
      <c r="UCN188" s="3"/>
      <c r="UCO188" s="3"/>
      <c r="UCP188" s="3"/>
      <c r="UCQ188" s="3"/>
      <c r="UCR188" s="3"/>
      <c r="UCS188" s="3"/>
      <c r="UCT188" s="3"/>
      <c r="UCU188" s="3"/>
      <c r="UCV188" s="3"/>
      <c r="UCW188" s="3"/>
      <c r="UCX188" s="3"/>
      <c r="UCY188" s="3"/>
      <c r="UCZ188" s="3"/>
      <c r="UDA188" s="3"/>
      <c r="UDB188" s="3"/>
      <c r="UDC188" s="3"/>
      <c r="UDD188" s="3"/>
      <c r="UDE188" s="3"/>
      <c r="UDF188" s="3"/>
      <c r="UDG188" s="3"/>
      <c r="UDH188" s="3"/>
      <c r="UDI188" s="3"/>
      <c r="UDJ188" s="3"/>
      <c r="UDK188" s="3"/>
      <c r="UDL188" s="3"/>
      <c r="UDM188" s="3"/>
      <c r="UDN188" s="3"/>
      <c r="UDO188" s="3"/>
      <c r="UDP188" s="3"/>
      <c r="UDQ188" s="3"/>
      <c r="UDR188" s="3"/>
      <c r="UDS188" s="3"/>
      <c r="UDT188" s="3"/>
      <c r="UDU188" s="3"/>
      <c r="UDV188" s="3"/>
      <c r="UDW188" s="3"/>
      <c r="UDX188" s="3"/>
      <c r="UDY188" s="3"/>
      <c r="UDZ188" s="3"/>
      <c r="UEA188" s="3"/>
      <c r="UEB188" s="3"/>
      <c r="UEC188" s="3"/>
      <c r="UED188" s="3"/>
      <c r="UEE188" s="3"/>
      <c r="UEF188" s="3"/>
      <c r="UEG188" s="3"/>
      <c r="UEH188" s="3"/>
      <c r="UEI188" s="3"/>
      <c r="UEJ188" s="3"/>
      <c r="UEK188" s="3"/>
      <c r="UEL188" s="3"/>
      <c r="UEM188" s="3"/>
      <c r="UEN188" s="3"/>
      <c r="UEO188" s="3"/>
      <c r="UEP188" s="3"/>
      <c r="UEQ188" s="3"/>
      <c r="UER188" s="3"/>
      <c r="UES188" s="3"/>
      <c r="UET188" s="3"/>
      <c r="UEU188" s="3"/>
      <c r="UEV188" s="3"/>
      <c r="UEW188" s="3"/>
      <c r="UEX188" s="3"/>
      <c r="UEY188" s="3"/>
      <c r="UEZ188" s="3"/>
      <c r="UFA188" s="3"/>
      <c r="UFB188" s="3"/>
      <c r="UFC188" s="3"/>
      <c r="UFD188" s="3"/>
      <c r="UFE188" s="3"/>
      <c r="UFF188" s="3"/>
      <c r="UFG188" s="3"/>
      <c r="UFH188" s="3"/>
      <c r="UFI188" s="3"/>
      <c r="UFJ188" s="3"/>
      <c r="UFK188" s="3"/>
      <c r="UFL188" s="3"/>
      <c r="UFM188" s="3"/>
      <c r="UFN188" s="3"/>
      <c r="UFO188" s="3"/>
      <c r="UFP188" s="3"/>
      <c r="UFQ188" s="3"/>
      <c r="UFR188" s="3"/>
      <c r="UFS188" s="3"/>
      <c r="UFT188" s="3"/>
      <c r="UFU188" s="3"/>
      <c r="UFV188" s="3"/>
      <c r="UFW188" s="3"/>
      <c r="UFX188" s="3"/>
      <c r="UFY188" s="3"/>
      <c r="UFZ188" s="3"/>
      <c r="UGA188" s="3"/>
      <c r="UGB188" s="3"/>
      <c r="UGC188" s="3"/>
      <c r="UGD188" s="3"/>
      <c r="UGE188" s="3"/>
      <c r="UGF188" s="3"/>
      <c r="UGG188" s="3"/>
      <c r="UGH188" s="3"/>
      <c r="UGI188" s="3"/>
      <c r="UGJ188" s="3"/>
      <c r="UGK188" s="3"/>
      <c r="UGL188" s="3"/>
      <c r="UGM188" s="3"/>
      <c r="UGN188" s="3"/>
      <c r="UGO188" s="3"/>
      <c r="UGP188" s="3"/>
      <c r="UGQ188" s="3"/>
      <c r="UGR188" s="3"/>
      <c r="UGS188" s="3"/>
      <c r="UGT188" s="3"/>
      <c r="UGU188" s="3"/>
      <c r="UGV188" s="3"/>
      <c r="UGW188" s="3"/>
      <c r="UGX188" s="3"/>
      <c r="UGY188" s="3"/>
      <c r="UGZ188" s="3"/>
      <c r="UHA188" s="3"/>
      <c r="UHB188" s="3"/>
      <c r="UHC188" s="3"/>
      <c r="UHD188" s="3"/>
      <c r="UHE188" s="3"/>
      <c r="UHF188" s="3"/>
      <c r="UHG188" s="3"/>
      <c r="UHH188" s="3"/>
      <c r="UHI188" s="3"/>
      <c r="UHJ188" s="3"/>
      <c r="UHK188" s="3"/>
      <c r="UHL188" s="3"/>
      <c r="UHM188" s="3"/>
      <c r="UHN188" s="3"/>
      <c r="UHO188" s="3"/>
      <c r="UHP188" s="3"/>
      <c r="UHQ188" s="3"/>
      <c r="UHR188" s="3"/>
      <c r="UHS188" s="3"/>
      <c r="UHT188" s="3"/>
      <c r="UHU188" s="3"/>
      <c r="UHV188" s="3"/>
      <c r="UHW188" s="3"/>
      <c r="UHX188" s="3"/>
      <c r="UHY188" s="3"/>
      <c r="UHZ188" s="3"/>
      <c r="UIA188" s="3"/>
      <c r="UIB188" s="3"/>
      <c r="UIC188" s="3"/>
      <c r="UID188" s="3"/>
      <c r="UIE188" s="3"/>
      <c r="UIF188" s="3"/>
      <c r="UIG188" s="3"/>
      <c r="UIH188" s="3"/>
      <c r="UII188" s="3"/>
      <c r="UIJ188" s="3"/>
      <c r="UIK188" s="3"/>
      <c r="UIL188" s="3"/>
      <c r="UIM188" s="3"/>
      <c r="UIN188" s="3"/>
      <c r="UIO188" s="3"/>
      <c r="UIP188" s="3"/>
      <c r="UIQ188" s="3"/>
      <c r="UIR188" s="3"/>
      <c r="UIS188" s="3"/>
      <c r="UIT188" s="3"/>
      <c r="UIU188" s="3"/>
      <c r="UIV188" s="3"/>
      <c r="UIW188" s="3"/>
      <c r="UIX188" s="3"/>
      <c r="UIY188" s="3"/>
      <c r="UIZ188" s="3"/>
      <c r="UJA188" s="3"/>
      <c r="UJB188" s="3"/>
      <c r="UJC188" s="3"/>
      <c r="UJD188" s="3"/>
      <c r="UJE188" s="3"/>
      <c r="UJF188" s="3"/>
      <c r="UJG188" s="3"/>
      <c r="UJH188" s="3"/>
      <c r="UJI188" s="3"/>
      <c r="UJJ188" s="3"/>
      <c r="UJK188" s="3"/>
      <c r="UJL188" s="3"/>
      <c r="UJM188" s="3"/>
      <c r="UJN188" s="3"/>
      <c r="UJO188" s="3"/>
      <c r="UJP188" s="3"/>
      <c r="UJQ188" s="3"/>
      <c r="UJR188" s="3"/>
      <c r="UJS188" s="3"/>
      <c r="UJT188" s="3"/>
      <c r="UJU188" s="3"/>
      <c r="UJV188" s="3"/>
      <c r="UJW188" s="3"/>
      <c r="UJX188" s="3"/>
      <c r="UJY188" s="3"/>
      <c r="UJZ188" s="3"/>
      <c r="UKA188" s="3"/>
      <c r="UKB188" s="3"/>
      <c r="UKC188" s="3"/>
      <c r="UKD188" s="3"/>
      <c r="UKE188" s="3"/>
      <c r="UKF188" s="3"/>
      <c r="UKG188" s="3"/>
      <c r="UKH188" s="3"/>
      <c r="UKI188" s="3"/>
      <c r="UKJ188" s="3"/>
      <c r="UKK188" s="3"/>
      <c r="UKL188" s="3"/>
      <c r="UKM188" s="3"/>
      <c r="UKN188" s="3"/>
      <c r="UKO188" s="3"/>
      <c r="UKP188" s="3"/>
      <c r="UKQ188" s="3"/>
      <c r="UKR188" s="3"/>
      <c r="UKS188" s="3"/>
      <c r="UKT188" s="3"/>
      <c r="UKU188" s="3"/>
      <c r="UKV188" s="3"/>
      <c r="UKW188" s="3"/>
      <c r="UKX188" s="3"/>
      <c r="UKY188" s="3"/>
      <c r="UKZ188" s="3"/>
      <c r="ULA188" s="3"/>
      <c r="ULB188" s="3"/>
      <c r="ULC188" s="3"/>
      <c r="ULD188" s="3"/>
      <c r="ULE188" s="3"/>
      <c r="ULF188" s="3"/>
      <c r="ULG188" s="3"/>
      <c r="ULH188" s="3"/>
      <c r="ULI188" s="3"/>
      <c r="ULJ188" s="3"/>
      <c r="ULK188" s="3"/>
      <c r="ULL188" s="3"/>
      <c r="ULM188" s="3"/>
      <c r="ULN188" s="3"/>
      <c r="ULO188" s="3"/>
      <c r="ULP188" s="3"/>
      <c r="ULQ188" s="3"/>
      <c r="ULR188" s="3"/>
      <c r="ULS188" s="3"/>
      <c r="ULT188" s="3"/>
      <c r="ULU188" s="3"/>
      <c r="ULV188" s="3"/>
      <c r="ULW188" s="3"/>
      <c r="ULX188" s="3"/>
      <c r="ULY188" s="3"/>
      <c r="ULZ188" s="3"/>
      <c r="UMA188" s="3"/>
      <c r="UMB188" s="3"/>
      <c r="UMC188" s="3"/>
      <c r="UMD188" s="3"/>
      <c r="UME188" s="3"/>
      <c r="UMF188" s="3"/>
      <c r="UMG188" s="3"/>
      <c r="UMH188" s="3"/>
      <c r="UMI188" s="3"/>
      <c r="UMJ188" s="3"/>
      <c r="UMK188" s="3"/>
      <c r="UML188" s="3"/>
      <c r="UMM188" s="3"/>
      <c r="UMN188" s="3"/>
      <c r="UMO188" s="3"/>
      <c r="UMP188" s="3"/>
      <c r="UMQ188" s="3"/>
      <c r="UMR188" s="3"/>
      <c r="UMS188" s="3"/>
      <c r="UMT188" s="3"/>
      <c r="UMU188" s="3"/>
      <c r="UMV188" s="3"/>
      <c r="UMW188" s="3"/>
      <c r="UMX188" s="3"/>
      <c r="UMY188" s="3"/>
      <c r="UMZ188" s="3"/>
      <c r="UNA188" s="3"/>
      <c r="UNB188" s="3"/>
      <c r="UNC188" s="3"/>
      <c r="UND188" s="3"/>
      <c r="UNE188" s="3"/>
      <c r="UNF188" s="3"/>
      <c r="UNG188" s="3"/>
      <c r="UNH188" s="3"/>
      <c r="UNI188" s="3"/>
      <c r="UNJ188" s="3"/>
      <c r="UNK188" s="3"/>
      <c r="UNL188" s="3"/>
      <c r="UNM188" s="3"/>
      <c r="UNN188" s="3"/>
      <c r="UNO188" s="3"/>
      <c r="UNP188" s="3"/>
      <c r="UNQ188" s="3"/>
      <c r="UNR188" s="3"/>
      <c r="UNS188" s="3"/>
      <c r="UNT188" s="3"/>
      <c r="UNU188" s="3"/>
      <c r="UNV188" s="3"/>
      <c r="UNW188" s="3"/>
      <c r="UNX188" s="3"/>
      <c r="UNY188" s="3"/>
      <c r="UNZ188" s="3"/>
      <c r="UOA188" s="3"/>
      <c r="UOB188" s="3"/>
      <c r="UOC188" s="3"/>
      <c r="UOD188" s="3"/>
      <c r="UOE188" s="3"/>
      <c r="UOF188" s="3"/>
      <c r="UOG188" s="3"/>
      <c r="UOH188" s="3"/>
      <c r="UOI188" s="3"/>
      <c r="UOJ188" s="3"/>
      <c r="UOK188" s="3"/>
      <c r="UOL188" s="3"/>
      <c r="UOM188" s="3"/>
      <c r="UON188" s="3"/>
      <c r="UOO188" s="3"/>
      <c r="UOP188" s="3"/>
      <c r="UOQ188" s="3"/>
      <c r="UOR188" s="3"/>
      <c r="UOS188" s="3"/>
      <c r="UOT188" s="3"/>
      <c r="UOU188" s="3"/>
      <c r="UOV188" s="3"/>
      <c r="UOW188" s="3"/>
      <c r="UOX188" s="3"/>
      <c r="UOY188" s="3"/>
      <c r="UOZ188" s="3"/>
      <c r="UPA188" s="3"/>
      <c r="UPB188" s="3"/>
      <c r="UPC188" s="3"/>
      <c r="UPD188" s="3"/>
      <c r="UPE188" s="3"/>
      <c r="UPF188" s="3"/>
      <c r="UPG188" s="3"/>
      <c r="UPH188" s="3"/>
      <c r="UPI188" s="3"/>
      <c r="UPJ188" s="3"/>
      <c r="UPK188" s="3"/>
      <c r="UPL188" s="3"/>
      <c r="UPM188" s="3"/>
      <c r="UPN188" s="3"/>
      <c r="UPO188" s="3"/>
      <c r="UPP188" s="3"/>
      <c r="UPQ188" s="3"/>
      <c r="UPR188" s="3"/>
      <c r="UPS188" s="3"/>
      <c r="UPT188" s="3"/>
      <c r="UPU188" s="3"/>
      <c r="UPV188" s="3"/>
      <c r="UPW188" s="3"/>
      <c r="UPX188" s="3"/>
      <c r="UPY188" s="3"/>
      <c r="UPZ188" s="3"/>
      <c r="UQA188" s="3"/>
      <c r="UQB188" s="3"/>
      <c r="UQC188" s="3"/>
      <c r="UQD188" s="3"/>
      <c r="UQE188" s="3"/>
      <c r="UQF188" s="3"/>
      <c r="UQG188" s="3"/>
      <c r="UQH188" s="3"/>
      <c r="UQI188" s="3"/>
      <c r="UQJ188" s="3"/>
      <c r="UQK188" s="3"/>
      <c r="UQL188" s="3"/>
      <c r="UQM188" s="3"/>
      <c r="UQN188" s="3"/>
      <c r="UQO188" s="3"/>
      <c r="UQP188" s="3"/>
      <c r="UQQ188" s="3"/>
      <c r="UQR188" s="3"/>
      <c r="UQS188" s="3"/>
      <c r="UQT188" s="3"/>
      <c r="UQU188" s="3"/>
      <c r="UQV188" s="3"/>
      <c r="UQW188" s="3"/>
      <c r="UQX188" s="3"/>
      <c r="UQY188" s="3"/>
      <c r="UQZ188" s="3"/>
      <c r="URA188" s="3"/>
      <c r="URB188" s="3"/>
      <c r="URC188" s="3"/>
      <c r="URD188" s="3"/>
      <c r="URE188" s="3"/>
      <c r="URF188" s="3"/>
      <c r="URG188" s="3"/>
      <c r="URH188" s="3"/>
      <c r="URI188" s="3"/>
      <c r="URJ188" s="3"/>
      <c r="URK188" s="3"/>
      <c r="URL188" s="3"/>
      <c r="URM188" s="3"/>
      <c r="URN188" s="3"/>
      <c r="URO188" s="3"/>
      <c r="URP188" s="3"/>
      <c r="URQ188" s="3"/>
      <c r="URR188" s="3"/>
      <c r="URS188" s="3"/>
      <c r="URT188" s="3"/>
      <c r="URU188" s="3"/>
      <c r="URV188" s="3"/>
      <c r="URW188" s="3"/>
      <c r="URX188" s="3"/>
      <c r="URY188" s="3"/>
      <c r="URZ188" s="3"/>
      <c r="USA188" s="3"/>
      <c r="USB188" s="3"/>
      <c r="USC188" s="3"/>
      <c r="USD188" s="3"/>
      <c r="USE188" s="3"/>
      <c r="USF188" s="3"/>
      <c r="USG188" s="3"/>
      <c r="USH188" s="3"/>
      <c r="USI188" s="3"/>
      <c r="USJ188" s="3"/>
      <c r="USK188" s="3"/>
      <c r="USL188" s="3"/>
      <c r="USM188" s="3"/>
      <c r="USN188" s="3"/>
      <c r="USO188" s="3"/>
      <c r="USP188" s="3"/>
      <c r="USQ188" s="3"/>
      <c r="USR188" s="3"/>
      <c r="USS188" s="3"/>
      <c r="UST188" s="3"/>
      <c r="USU188" s="3"/>
      <c r="USV188" s="3"/>
      <c r="USW188" s="3"/>
      <c r="USX188" s="3"/>
      <c r="USY188" s="3"/>
      <c r="USZ188" s="3"/>
      <c r="UTA188" s="3"/>
      <c r="UTB188" s="3"/>
      <c r="UTC188" s="3"/>
      <c r="UTD188" s="3"/>
      <c r="UTE188" s="3"/>
      <c r="UTF188" s="3"/>
      <c r="UTG188" s="3"/>
      <c r="UTH188" s="3"/>
      <c r="UTI188" s="3"/>
      <c r="UTJ188" s="3"/>
      <c r="UTK188" s="3"/>
      <c r="UTL188" s="3"/>
      <c r="UTM188" s="3"/>
      <c r="UTN188" s="3"/>
      <c r="UTO188" s="3"/>
      <c r="UTP188" s="3"/>
      <c r="UTQ188" s="3"/>
      <c r="UTR188" s="3"/>
      <c r="UTS188" s="3"/>
      <c r="UTT188" s="3"/>
      <c r="UTU188" s="3"/>
      <c r="UTV188" s="3"/>
      <c r="UTW188" s="3"/>
      <c r="UTX188" s="3"/>
      <c r="UTY188" s="3"/>
      <c r="UTZ188" s="3"/>
      <c r="UUA188" s="3"/>
      <c r="UUB188" s="3"/>
      <c r="UUC188" s="3"/>
      <c r="UUD188" s="3"/>
      <c r="UUE188" s="3"/>
      <c r="UUF188" s="3"/>
      <c r="UUG188" s="3"/>
      <c r="UUH188" s="3"/>
      <c r="UUI188" s="3"/>
      <c r="UUJ188" s="3"/>
      <c r="UUK188" s="3"/>
      <c r="UUL188" s="3"/>
      <c r="UUM188" s="3"/>
      <c r="UUN188" s="3"/>
      <c r="UUO188" s="3"/>
      <c r="UUP188" s="3"/>
      <c r="UUQ188" s="3"/>
      <c r="UUR188" s="3"/>
      <c r="UUS188" s="3"/>
      <c r="UUT188" s="3"/>
      <c r="UUU188" s="3"/>
      <c r="UUV188" s="3"/>
      <c r="UUW188" s="3"/>
      <c r="UUX188" s="3"/>
      <c r="UUY188" s="3"/>
      <c r="UUZ188" s="3"/>
      <c r="UVA188" s="3"/>
      <c r="UVB188" s="3"/>
      <c r="UVC188" s="3"/>
      <c r="UVD188" s="3"/>
      <c r="UVE188" s="3"/>
      <c r="UVF188" s="3"/>
      <c r="UVG188" s="3"/>
      <c r="UVH188" s="3"/>
      <c r="UVI188" s="3"/>
      <c r="UVJ188" s="3"/>
      <c r="UVK188" s="3"/>
      <c r="UVL188" s="3"/>
      <c r="UVM188" s="3"/>
      <c r="UVN188" s="3"/>
      <c r="UVO188" s="3"/>
      <c r="UVP188" s="3"/>
      <c r="UVQ188" s="3"/>
      <c r="UVR188" s="3"/>
      <c r="UVS188" s="3"/>
      <c r="UVT188" s="3"/>
      <c r="UVU188" s="3"/>
      <c r="UVV188" s="3"/>
      <c r="UVW188" s="3"/>
      <c r="UVX188" s="3"/>
      <c r="UVY188" s="3"/>
      <c r="UVZ188" s="3"/>
      <c r="UWA188" s="3"/>
      <c r="UWB188" s="3"/>
      <c r="UWC188" s="3"/>
      <c r="UWD188" s="3"/>
      <c r="UWE188" s="3"/>
      <c r="UWF188" s="3"/>
      <c r="UWG188" s="3"/>
      <c r="UWH188" s="3"/>
      <c r="UWI188" s="3"/>
      <c r="UWJ188" s="3"/>
      <c r="UWK188" s="3"/>
      <c r="UWL188" s="3"/>
      <c r="UWM188" s="3"/>
      <c r="UWN188" s="3"/>
      <c r="UWO188" s="3"/>
      <c r="UWP188" s="3"/>
      <c r="UWQ188" s="3"/>
      <c r="UWR188" s="3"/>
      <c r="UWS188" s="3"/>
      <c r="UWT188" s="3"/>
      <c r="UWU188" s="3"/>
      <c r="UWV188" s="3"/>
      <c r="UWW188" s="3"/>
      <c r="UWX188" s="3"/>
      <c r="UWY188" s="3"/>
      <c r="UWZ188" s="3"/>
      <c r="UXA188" s="3"/>
      <c r="UXB188" s="3"/>
      <c r="UXC188" s="3"/>
      <c r="UXD188" s="3"/>
      <c r="UXE188" s="3"/>
      <c r="UXF188" s="3"/>
      <c r="UXG188" s="3"/>
      <c r="UXH188" s="3"/>
      <c r="UXI188" s="3"/>
      <c r="UXJ188" s="3"/>
      <c r="UXK188" s="3"/>
      <c r="UXL188" s="3"/>
      <c r="UXM188" s="3"/>
      <c r="UXN188" s="3"/>
      <c r="UXO188" s="3"/>
      <c r="UXP188" s="3"/>
      <c r="UXQ188" s="3"/>
      <c r="UXR188" s="3"/>
      <c r="UXS188" s="3"/>
      <c r="UXT188" s="3"/>
      <c r="UXU188" s="3"/>
      <c r="UXV188" s="3"/>
      <c r="UXW188" s="3"/>
      <c r="UXX188" s="3"/>
      <c r="UXY188" s="3"/>
      <c r="UXZ188" s="3"/>
      <c r="UYA188" s="3"/>
      <c r="UYB188" s="3"/>
      <c r="UYC188" s="3"/>
      <c r="UYD188" s="3"/>
      <c r="UYE188" s="3"/>
      <c r="UYF188" s="3"/>
      <c r="UYG188" s="3"/>
      <c r="UYH188" s="3"/>
      <c r="UYI188" s="3"/>
      <c r="UYJ188" s="3"/>
      <c r="UYK188" s="3"/>
      <c r="UYL188" s="3"/>
      <c r="UYM188" s="3"/>
      <c r="UYN188" s="3"/>
      <c r="UYO188" s="3"/>
      <c r="UYP188" s="3"/>
      <c r="UYQ188" s="3"/>
      <c r="UYR188" s="3"/>
      <c r="UYS188" s="3"/>
      <c r="UYT188" s="3"/>
      <c r="UYU188" s="3"/>
      <c r="UYV188" s="3"/>
      <c r="UYW188" s="3"/>
      <c r="UYX188" s="3"/>
      <c r="UYY188" s="3"/>
      <c r="UYZ188" s="3"/>
      <c r="UZA188" s="3"/>
      <c r="UZB188" s="3"/>
      <c r="UZC188" s="3"/>
      <c r="UZD188" s="3"/>
      <c r="UZE188" s="3"/>
      <c r="UZF188" s="3"/>
      <c r="UZG188" s="3"/>
      <c r="UZH188" s="3"/>
      <c r="UZI188" s="3"/>
      <c r="UZJ188" s="3"/>
      <c r="UZK188" s="3"/>
      <c r="UZL188" s="3"/>
      <c r="UZM188" s="3"/>
      <c r="UZN188" s="3"/>
      <c r="UZO188" s="3"/>
      <c r="UZP188" s="3"/>
      <c r="UZQ188" s="3"/>
      <c r="UZR188" s="3"/>
      <c r="UZS188" s="3"/>
      <c r="UZT188" s="3"/>
      <c r="UZU188" s="3"/>
      <c r="UZV188" s="3"/>
      <c r="UZW188" s="3"/>
      <c r="UZX188" s="3"/>
      <c r="UZY188" s="3"/>
      <c r="UZZ188" s="3"/>
      <c r="VAA188" s="3"/>
      <c r="VAB188" s="3"/>
      <c r="VAC188" s="3"/>
      <c r="VAD188" s="3"/>
      <c r="VAE188" s="3"/>
      <c r="VAF188" s="3"/>
      <c r="VAG188" s="3"/>
      <c r="VAH188" s="3"/>
      <c r="VAI188" s="3"/>
      <c r="VAJ188" s="3"/>
      <c r="VAK188" s="3"/>
      <c r="VAL188" s="3"/>
      <c r="VAM188" s="3"/>
      <c r="VAN188" s="3"/>
      <c r="VAO188" s="3"/>
      <c r="VAP188" s="3"/>
      <c r="VAQ188" s="3"/>
      <c r="VAR188" s="3"/>
      <c r="VAS188" s="3"/>
      <c r="VAT188" s="3"/>
      <c r="VAU188" s="3"/>
      <c r="VAV188" s="3"/>
      <c r="VAW188" s="3"/>
      <c r="VAX188" s="3"/>
      <c r="VAY188" s="3"/>
      <c r="VAZ188" s="3"/>
      <c r="VBA188" s="3"/>
      <c r="VBB188" s="3"/>
      <c r="VBC188" s="3"/>
      <c r="VBD188" s="3"/>
      <c r="VBE188" s="3"/>
      <c r="VBF188" s="3"/>
      <c r="VBG188" s="3"/>
      <c r="VBH188" s="3"/>
      <c r="VBI188" s="3"/>
      <c r="VBJ188" s="3"/>
      <c r="VBK188" s="3"/>
      <c r="VBL188" s="3"/>
      <c r="VBM188" s="3"/>
      <c r="VBN188" s="3"/>
      <c r="VBO188" s="3"/>
      <c r="VBP188" s="3"/>
      <c r="VBQ188" s="3"/>
      <c r="VBR188" s="3"/>
      <c r="VBS188" s="3"/>
      <c r="VBT188" s="3"/>
      <c r="VBU188" s="3"/>
      <c r="VBV188" s="3"/>
      <c r="VBW188" s="3"/>
      <c r="VBX188" s="3"/>
      <c r="VBY188" s="3"/>
      <c r="VBZ188" s="3"/>
      <c r="VCA188" s="3"/>
      <c r="VCB188" s="3"/>
      <c r="VCC188" s="3"/>
      <c r="VCD188" s="3"/>
      <c r="VCE188" s="3"/>
      <c r="VCF188" s="3"/>
      <c r="VCG188" s="3"/>
      <c r="VCH188" s="3"/>
      <c r="VCI188" s="3"/>
      <c r="VCJ188" s="3"/>
      <c r="VCK188" s="3"/>
      <c r="VCL188" s="3"/>
      <c r="VCM188" s="3"/>
      <c r="VCN188" s="3"/>
      <c r="VCO188" s="3"/>
      <c r="VCP188" s="3"/>
      <c r="VCQ188" s="3"/>
      <c r="VCR188" s="3"/>
      <c r="VCS188" s="3"/>
      <c r="VCT188" s="3"/>
      <c r="VCU188" s="3"/>
      <c r="VCV188" s="3"/>
      <c r="VCW188" s="3"/>
      <c r="VCX188" s="3"/>
      <c r="VCY188" s="3"/>
      <c r="VCZ188" s="3"/>
      <c r="VDA188" s="3"/>
      <c r="VDB188" s="3"/>
      <c r="VDC188" s="3"/>
      <c r="VDD188" s="3"/>
      <c r="VDE188" s="3"/>
      <c r="VDF188" s="3"/>
      <c r="VDG188" s="3"/>
      <c r="VDH188" s="3"/>
      <c r="VDI188" s="3"/>
      <c r="VDJ188" s="3"/>
      <c r="VDK188" s="3"/>
      <c r="VDL188" s="3"/>
      <c r="VDM188" s="3"/>
      <c r="VDN188" s="3"/>
      <c r="VDO188" s="3"/>
      <c r="VDP188" s="3"/>
      <c r="VDQ188" s="3"/>
      <c r="VDR188" s="3"/>
      <c r="VDS188" s="3"/>
      <c r="VDT188" s="3"/>
      <c r="VDU188" s="3"/>
      <c r="VDV188" s="3"/>
      <c r="VDW188" s="3"/>
      <c r="VDX188" s="3"/>
      <c r="VDY188" s="3"/>
      <c r="VDZ188" s="3"/>
      <c r="VEA188" s="3"/>
      <c r="VEB188" s="3"/>
      <c r="VEC188" s="3"/>
      <c r="VED188" s="3"/>
      <c r="VEE188" s="3"/>
      <c r="VEF188" s="3"/>
      <c r="VEG188" s="3"/>
      <c r="VEH188" s="3"/>
      <c r="VEI188" s="3"/>
      <c r="VEJ188" s="3"/>
      <c r="VEK188" s="3"/>
      <c r="VEL188" s="3"/>
      <c r="VEM188" s="3"/>
      <c r="VEN188" s="3"/>
      <c r="VEO188" s="3"/>
      <c r="VEP188" s="3"/>
      <c r="VEQ188" s="3"/>
      <c r="VER188" s="3"/>
      <c r="VES188" s="3"/>
      <c r="VET188" s="3"/>
      <c r="VEU188" s="3"/>
      <c r="VEV188" s="3"/>
      <c r="VEW188" s="3"/>
      <c r="VEX188" s="3"/>
      <c r="VEY188" s="3"/>
      <c r="VEZ188" s="3"/>
      <c r="VFA188" s="3"/>
      <c r="VFB188" s="3"/>
      <c r="VFC188" s="3"/>
      <c r="VFD188" s="3"/>
      <c r="VFE188" s="3"/>
      <c r="VFF188" s="3"/>
      <c r="VFG188" s="3"/>
      <c r="VFH188" s="3"/>
      <c r="VFI188" s="3"/>
      <c r="VFJ188" s="3"/>
      <c r="VFK188" s="3"/>
      <c r="VFL188" s="3"/>
      <c r="VFM188" s="3"/>
      <c r="VFN188" s="3"/>
      <c r="VFO188" s="3"/>
      <c r="VFP188" s="3"/>
      <c r="VFQ188" s="3"/>
      <c r="VFR188" s="3"/>
      <c r="VFS188" s="3"/>
      <c r="VFT188" s="3"/>
      <c r="VFU188" s="3"/>
      <c r="VFV188" s="3"/>
      <c r="VFW188" s="3"/>
      <c r="VFX188" s="3"/>
      <c r="VFY188" s="3"/>
      <c r="VFZ188" s="3"/>
      <c r="VGA188" s="3"/>
      <c r="VGB188" s="3"/>
      <c r="VGC188" s="3"/>
      <c r="VGD188" s="3"/>
      <c r="VGE188" s="3"/>
      <c r="VGF188" s="3"/>
      <c r="VGG188" s="3"/>
      <c r="VGH188" s="3"/>
      <c r="VGI188" s="3"/>
      <c r="VGJ188" s="3"/>
      <c r="VGK188" s="3"/>
      <c r="VGL188" s="3"/>
      <c r="VGM188" s="3"/>
      <c r="VGN188" s="3"/>
      <c r="VGO188" s="3"/>
      <c r="VGP188" s="3"/>
      <c r="VGQ188" s="3"/>
      <c r="VGR188" s="3"/>
      <c r="VGS188" s="3"/>
      <c r="VGT188" s="3"/>
      <c r="VGU188" s="3"/>
      <c r="VGV188" s="3"/>
      <c r="VGW188" s="3"/>
      <c r="VGX188" s="3"/>
      <c r="VGY188" s="3"/>
      <c r="VGZ188" s="3"/>
      <c r="VHA188" s="3"/>
      <c r="VHB188" s="3"/>
      <c r="VHC188" s="3"/>
      <c r="VHD188" s="3"/>
      <c r="VHE188" s="3"/>
      <c r="VHF188" s="3"/>
      <c r="VHG188" s="3"/>
      <c r="VHH188" s="3"/>
      <c r="VHI188" s="3"/>
      <c r="VHJ188" s="3"/>
      <c r="VHK188" s="3"/>
      <c r="VHL188" s="3"/>
      <c r="VHM188" s="3"/>
      <c r="VHN188" s="3"/>
      <c r="VHO188" s="3"/>
      <c r="VHP188" s="3"/>
      <c r="VHQ188" s="3"/>
      <c r="VHR188" s="3"/>
      <c r="VHS188" s="3"/>
      <c r="VHT188" s="3"/>
      <c r="VHU188" s="3"/>
      <c r="VHV188" s="3"/>
      <c r="VHW188" s="3"/>
      <c r="VHX188" s="3"/>
      <c r="VHY188" s="3"/>
      <c r="VHZ188" s="3"/>
      <c r="VIA188" s="3"/>
      <c r="VIB188" s="3"/>
      <c r="VIC188" s="3"/>
      <c r="VID188" s="3"/>
      <c r="VIE188" s="3"/>
      <c r="VIF188" s="3"/>
      <c r="VIG188" s="3"/>
      <c r="VIH188" s="3"/>
      <c r="VII188" s="3"/>
      <c r="VIJ188" s="3"/>
      <c r="VIK188" s="3"/>
      <c r="VIL188" s="3"/>
      <c r="VIM188" s="3"/>
      <c r="VIN188" s="3"/>
      <c r="VIO188" s="3"/>
      <c r="VIP188" s="3"/>
      <c r="VIQ188" s="3"/>
      <c r="VIR188" s="3"/>
      <c r="VIS188" s="3"/>
      <c r="VIT188" s="3"/>
      <c r="VIU188" s="3"/>
      <c r="VIV188" s="3"/>
      <c r="VIW188" s="3"/>
      <c r="VIX188" s="3"/>
      <c r="VIY188" s="3"/>
      <c r="VIZ188" s="3"/>
      <c r="VJA188" s="3"/>
      <c r="VJB188" s="3"/>
      <c r="VJC188" s="3"/>
      <c r="VJD188" s="3"/>
      <c r="VJE188" s="3"/>
      <c r="VJF188" s="3"/>
      <c r="VJG188" s="3"/>
      <c r="VJH188" s="3"/>
      <c r="VJI188" s="3"/>
      <c r="VJJ188" s="3"/>
      <c r="VJK188" s="3"/>
      <c r="VJL188" s="3"/>
      <c r="VJM188" s="3"/>
      <c r="VJN188" s="3"/>
      <c r="VJO188" s="3"/>
      <c r="VJP188" s="3"/>
      <c r="VJQ188" s="3"/>
      <c r="VJR188" s="3"/>
      <c r="VJS188" s="3"/>
      <c r="VJT188" s="3"/>
      <c r="VJU188" s="3"/>
      <c r="VJV188" s="3"/>
      <c r="VJW188" s="3"/>
      <c r="VJX188" s="3"/>
      <c r="VJY188" s="3"/>
      <c r="VJZ188" s="3"/>
      <c r="VKA188" s="3"/>
      <c r="VKB188" s="3"/>
      <c r="VKC188" s="3"/>
      <c r="VKD188" s="3"/>
      <c r="VKE188" s="3"/>
      <c r="VKF188" s="3"/>
      <c r="VKG188" s="3"/>
      <c r="VKH188" s="3"/>
      <c r="VKI188" s="3"/>
      <c r="VKJ188" s="3"/>
      <c r="VKK188" s="3"/>
      <c r="VKL188" s="3"/>
      <c r="VKM188" s="3"/>
      <c r="VKN188" s="3"/>
      <c r="VKO188" s="3"/>
      <c r="VKP188" s="3"/>
      <c r="VKQ188" s="3"/>
      <c r="VKR188" s="3"/>
      <c r="VKS188" s="3"/>
      <c r="VKT188" s="3"/>
      <c r="VKU188" s="3"/>
      <c r="VKV188" s="3"/>
      <c r="VKW188" s="3"/>
      <c r="VKX188" s="3"/>
      <c r="VKY188" s="3"/>
      <c r="VKZ188" s="3"/>
      <c r="VLA188" s="3"/>
      <c r="VLB188" s="3"/>
      <c r="VLC188" s="3"/>
      <c r="VLD188" s="3"/>
      <c r="VLE188" s="3"/>
      <c r="VLF188" s="3"/>
      <c r="VLG188" s="3"/>
      <c r="VLH188" s="3"/>
      <c r="VLI188" s="3"/>
      <c r="VLJ188" s="3"/>
      <c r="VLK188" s="3"/>
      <c r="VLL188" s="3"/>
      <c r="VLM188" s="3"/>
      <c r="VLN188" s="3"/>
      <c r="VLO188" s="3"/>
      <c r="VLP188" s="3"/>
      <c r="VLQ188" s="3"/>
      <c r="VLR188" s="3"/>
      <c r="VLS188" s="3"/>
      <c r="VLT188" s="3"/>
      <c r="VLU188" s="3"/>
      <c r="VLV188" s="3"/>
      <c r="VLW188" s="3"/>
      <c r="VLX188" s="3"/>
      <c r="VLY188" s="3"/>
      <c r="VLZ188" s="3"/>
      <c r="VMA188" s="3"/>
      <c r="VMB188" s="3"/>
      <c r="VMC188" s="3"/>
      <c r="VMD188" s="3"/>
      <c r="VME188" s="3"/>
      <c r="VMF188" s="3"/>
      <c r="VMG188" s="3"/>
      <c r="VMH188" s="3"/>
      <c r="VMI188" s="3"/>
      <c r="VMJ188" s="3"/>
      <c r="VMK188" s="3"/>
      <c r="VML188" s="3"/>
      <c r="VMM188" s="3"/>
      <c r="VMN188" s="3"/>
      <c r="VMO188" s="3"/>
      <c r="VMP188" s="3"/>
      <c r="VMQ188" s="3"/>
      <c r="VMR188" s="3"/>
      <c r="VMS188" s="3"/>
      <c r="VMT188" s="3"/>
      <c r="VMU188" s="3"/>
      <c r="VMV188" s="3"/>
      <c r="VMW188" s="3"/>
      <c r="VMX188" s="3"/>
      <c r="VMY188" s="3"/>
      <c r="VMZ188" s="3"/>
      <c r="VNA188" s="3"/>
      <c r="VNB188" s="3"/>
      <c r="VNC188" s="3"/>
      <c r="VND188" s="3"/>
      <c r="VNE188" s="3"/>
      <c r="VNF188" s="3"/>
      <c r="VNG188" s="3"/>
      <c r="VNH188" s="3"/>
      <c r="VNI188" s="3"/>
      <c r="VNJ188" s="3"/>
      <c r="VNK188" s="3"/>
      <c r="VNL188" s="3"/>
      <c r="VNM188" s="3"/>
      <c r="VNN188" s="3"/>
      <c r="VNO188" s="3"/>
      <c r="VNP188" s="3"/>
      <c r="VNQ188" s="3"/>
      <c r="VNR188" s="3"/>
      <c r="VNS188" s="3"/>
      <c r="VNT188" s="3"/>
      <c r="VNU188" s="3"/>
      <c r="VNV188" s="3"/>
      <c r="VNW188" s="3"/>
      <c r="VNX188" s="3"/>
      <c r="VNY188" s="3"/>
      <c r="VNZ188" s="3"/>
      <c r="VOA188" s="3"/>
      <c r="VOB188" s="3"/>
      <c r="VOC188" s="3"/>
      <c r="VOD188" s="3"/>
      <c r="VOE188" s="3"/>
      <c r="VOF188" s="3"/>
      <c r="VOG188" s="3"/>
      <c r="VOH188" s="3"/>
      <c r="VOI188" s="3"/>
      <c r="VOJ188" s="3"/>
      <c r="VOK188" s="3"/>
      <c r="VOL188" s="3"/>
      <c r="VOM188" s="3"/>
      <c r="VON188" s="3"/>
      <c r="VOO188" s="3"/>
      <c r="VOP188" s="3"/>
      <c r="VOQ188" s="3"/>
      <c r="VOR188" s="3"/>
      <c r="VOS188" s="3"/>
      <c r="VOT188" s="3"/>
      <c r="VOU188" s="3"/>
      <c r="VOV188" s="3"/>
      <c r="VOW188" s="3"/>
      <c r="VOX188" s="3"/>
      <c r="VOY188" s="3"/>
      <c r="VOZ188" s="3"/>
      <c r="VPA188" s="3"/>
      <c r="VPB188" s="3"/>
      <c r="VPC188" s="3"/>
      <c r="VPD188" s="3"/>
      <c r="VPE188" s="3"/>
      <c r="VPF188" s="3"/>
      <c r="VPG188" s="3"/>
      <c r="VPH188" s="3"/>
      <c r="VPI188" s="3"/>
      <c r="VPJ188" s="3"/>
      <c r="VPK188" s="3"/>
      <c r="VPL188" s="3"/>
      <c r="VPM188" s="3"/>
      <c r="VPN188" s="3"/>
      <c r="VPO188" s="3"/>
      <c r="VPP188" s="3"/>
      <c r="VPQ188" s="3"/>
      <c r="VPR188" s="3"/>
      <c r="VPS188" s="3"/>
      <c r="VPT188" s="3"/>
      <c r="VPU188" s="3"/>
      <c r="VPV188" s="3"/>
      <c r="VPW188" s="3"/>
      <c r="VPX188" s="3"/>
      <c r="VPY188" s="3"/>
      <c r="VPZ188" s="3"/>
      <c r="VQA188" s="3"/>
      <c r="VQB188" s="3"/>
      <c r="VQC188" s="3"/>
      <c r="VQD188" s="3"/>
      <c r="VQE188" s="3"/>
      <c r="VQF188" s="3"/>
      <c r="VQG188" s="3"/>
      <c r="VQH188" s="3"/>
      <c r="VQI188" s="3"/>
      <c r="VQJ188" s="3"/>
      <c r="VQK188" s="3"/>
      <c r="VQL188" s="3"/>
      <c r="VQM188" s="3"/>
      <c r="VQN188" s="3"/>
      <c r="VQO188" s="3"/>
      <c r="VQP188" s="3"/>
      <c r="VQQ188" s="3"/>
      <c r="VQR188" s="3"/>
      <c r="VQS188" s="3"/>
      <c r="VQT188" s="3"/>
      <c r="VQU188" s="3"/>
      <c r="VQV188" s="3"/>
      <c r="VQW188" s="3"/>
      <c r="VQX188" s="3"/>
      <c r="VQY188" s="3"/>
      <c r="VQZ188" s="3"/>
      <c r="VRA188" s="3"/>
      <c r="VRB188" s="3"/>
      <c r="VRC188" s="3"/>
      <c r="VRD188" s="3"/>
      <c r="VRE188" s="3"/>
      <c r="VRF188" s="3"/>
      <c r="VRG188" s="3"/>
      <c r="VRH188" s="3"/>
      <c r="VRI188" s="3"/>
      <c r="VRJ188" s="3"/>
      <c r="VRK188" s="3"/>
      <c r="VRL188" s="3"/>
      <c r="VRM188" s="3"/>
      <c r="VRN188" s="3"/>
      <c r="VRO188" s="3"/>
      <c r="VRP188" s="3"/>
      <c r="VRQ188" s="3"/>
      <c r="VRR188" s="3"/>
      <c r="VRS188" s="3"/>
      <c r="VRT188" s="3"/>
      <c r="VRU188" s="3"/>
      <c r="VRV188" s="3"/>
      <c r="VRW188" s="3"/>
      <c r="VRX188" s="3"/>
      <c r="VRY188" s="3"/>
      <c r="VRZ188" s="3"/>
      <c r="VSA188" s="3"/>
      <c r="VSB188" s="3"/>
      <c r="VSC188" s="3"/>
      <c r="VSD188" s="3"/>
      <c r="VSE188" s="3"/>
      <c r="VSF188" s="3"/>
      <c r="VSG188" s="3"/>
      <c r="VSH188" s="3"/>
      <c r="VSI188" s="3"/>
      <c r="VSJ188" s="3"/>
      <c r="VSK188" s="3"/>
      <c r="VSL188" s="3"/>
      <c r="VSM188" s="3"/>
      <c r="VSN188" s="3"/>
      <c r="VSO188" s="3"/>
      <c r="VSP188" s="3"/>
      <c r="VSQ188" s="3"/>
      <c r="VSR188" s="3"/>
      <c r="VSS188" s="3"/>
      <c r="VST188" s="3"/>
      <c r="VSU188" s="3"/>
      <c r="VSV188" s="3"/>
      <c r="VSW188" s="3"/>
      <c r="VSX188" s="3"/>
      <c r="VSY188" s="3"/>
      <c r="VSZ188" s="3"/>
      <c r="VTA188" s="3"/>
      <c r="VTB188" s="3"/>
      <c r="VTC188" s="3"/>
      <c r="VTD188" s="3"/>
      <c r="VTE188" s="3"/>
      <c r="VTF188" s="3"/>
      <c r="VTG188" s="3"/>
      <c r="VTH188" s="3"/>
      <c r="VTI188" s="3"/>
      <c r="VTJ188" s="3"/>
      <c r="VTK188" s="3"/>
      <c r="VTL188" s="3"/>
      <c r="VTM188" s="3"/>
      <c r="VTN188" s="3"/>
      <c r="VTO188" s="3"/>
      <c r="VTP188" s="3"/>
      <c r="VTQ188" s="3"/>
      <c r="VTR188" s="3"/>
      <c r="VTS188" s="3"/>
      <c r="VTT188" s="3"/>
      <c r="VTU188" s="3"/>
      <c r="VTV188" s="3"/>
      <c r="VTW188" s="3"/>
      <c r="VTX188" s="3"/>
      <c r="VTY188" s="3"/>
      <c r="VTZ188" s="3"/>
      <c r="VUA188" s="3"/>
      <c r="VUB188" s="3"/>
      <c r="VUC188" s="3"/>
      <c r="VUD188" s="3"/>
      <c r="VUE188" s="3"/>
      <c r="VUF188" s="3"/>
      <c r="VUG188" s="3"/>
      <c r="VUH188" s="3"/>
      <c r="VUI188" s="3"/>
      <c r="VUJ188" s="3"/>
      <c r="VUK188" s="3"/>
      <c r="VUL188" s="3"/>
      <c r="VUM188" s="3"/>
      <c r="VUN188" s="3"/>
      <c r="VUO188" s="3"/>
      <c r="VUP188" s="3"/>
      <c r="VUQ188" s="3"/>
      <c r="VUR188" s="3"/>
      <c r="VUS188" s="3"/>
      <c r="VUT188" s="3"/>
      <c r="VUU188" s="3"/>
      <c r="VUV188" s="3"/>
      <c r="VUW188" s="3"/>
      <c r="VUX188" s="3"/>
      <c r="VUY188" s="3"/>
      <c r="VUZ188" s="3"/>
      <c r="VVA188" s="3"/>
      <c r="VVB188" s="3"/>
      <c r="VVC188" s="3"/>
      <c r="VVD188" s="3"/>
      <c r="VVE188" s="3"/>
      <c r="VVF188" s="3"/>
      <c r="VVG188" s="3"/>
      <c r="VVH188" s="3"/>
      <c r="VVI188" s="3"/>
      <c r="VVJ188" s="3"/>
      <c r="VVK188" s="3"/>
      <c r="VVL188" s="3"/>
      <c r="VVM188" s="3"/>
      <c r="VVN188" s="3"/>
      <c r="VVO188" s="3"/>
      <c r="VVP188" s="3"/>
      <c r="VVQ188" s="3"/>
      <c r="VVR188" s="3"/>
      <c r="VVS188" s="3"/>
      <c r="VVT188" s="3"/>
      <c r="VVU188" s="3"/>
      <c r="VVV188" s="3"/>
      <c r="VVW188" s="3"/>
      <c r="VVX188" s="3"/>
      <c r="VVY188" s="3"/>
      <c r="VVZ188" s="3"/>
      <c r="VWA188" s="3"/>
      <c r="VWB188" s="3"/>
      <c r="VWC188" s="3"/>
      <c r="VWD188" s="3"/>
      <c r="VWE188" s="3"/>
      <c r="VWF188" s="3"/>
      <c r="VWG188" s="3"/>
      <c r="VWH188" s="3"/>
      <c r="VWI188" s="3"/>
      <c r="VWJ188" s="3"/>
      <c r="VWK188" s="3"/>
      <c r="VWL188" s="3"/>
      <c r="VWM188" s="3"/>
      <c r="VWN188" s="3"/>
      <c r="VWO188" s="3"/>
      <c r="VWP188" s="3"/>
      <c r="VWQ188" s="3"/>
      <c r="VWR188" s="3"/>
      <c r="VWS188" s="3"/>
      <c r="VWT188" s="3"/>
      <c r="VWU188" s="3"/>
      <c r="VWV188" s="3"/>
      <c r="VWW188" s="3"/>
      <c r="VWX188" s="3"/>
      <c r="VWY188" s="3"/>
      <c r="VWZ188" s="3"/>
      <c r="VXA188" s="3"/>
      <c r="VXB188" s="3"/>
      <c r="VXC188" s="3"/>
      <c r="VXD188" s="3"/>
      <c r="VXE188" s="3"/>
      <c r="VXF188" s="3"/>
      <c r="VXG188" s="3"/>
      <c r="VXH188" s="3"/>
      <c r="VXI188" s="3"/>
      <c r="VXJ188" s="3"/>
      <c r="VXK188" s="3"/>
      <c r="VXL188" s="3"/>
      <c r="VXM188" s="3"/>
      <c r="VXN188" s="3"/>
      <c r="VXO188" s="3"/>
      <c r="VXP188" s="3"/>
      <c r="VXQ188" s="3"/>
      <c r="VXR188" s="3"/>
      <c r="VXS188" s="3"/>
      <c r="VXT188" s="3"/>
      <c r="VXU188" s="3"/>
      <c r="VXV188" s="3"/>
      <c r="VXW188" s="3"/>
      <c r="VXX188" s="3"/>
      <c r="VXY188" s="3"/>
      <c r="VXZ188" s="3"/>
      <c r="VYA188" s="3"/>
      <c r="VYB188" s="3"/>
      <c r="VYC188" s="3"/>
      <c r="VYD188" s="3"/>
      <c r="VYE188" s="3"/>
      <c r="VYF188" s="3"/>
      <c r="VYG188" s="3"/>
      <c r="VYH188" s="3"/>
      <c r="VYI188" s="3"/>
      <c r="VYJ188" s="3"/>
      <c r="VYK188" s="3"/>
      <c r="VYL188" s="3"/>
      <c r="VYM188" s="3"/>
      <c r="VYN188" s="3"/>
      <c r="VYO188" s="3"/>
      <c r="VYP188" s="3"/>
      <c r="VYQ188" s="3"/>
      <c r="VYR188" s="3"/>
      <c r="VYS188" s="3"/>
      <c r="VYT188" s="3"/>
      <c r="VYU188" s="3"/>
      <c r="VYV188" s="3"/>
      <c r="VYW188" s="3"/>
      <c r="VYX188" s="3"/>
      <c r="VYY188" s="3"/>
      <c r="VYZ188" s="3"/>
      <c r="VZA188" s="3"/>
      <c r="VZB188" s="3"/>
      <c r="VZC188" s="3"/>
      <c r="VZD188" s="3"/>
      <c r="VZE188" s="3"/>
      <c r="VZF188" s="3"/>
      <c r="VZG188" s="3"/>
      <c r="VZH188" s="3"/>
      <c r="VZI188" s="3"/>
      <c r="VZJ188" s="3"/>
      <c r="VZK188" s="3"/>
      <c r="VZL188" s="3"/>
      <c r="VZM188" s="3"/>
      <c r="VZN188" s="3"/>
      <c r="VZO188" s="3"/>
      <c r="VZP188" s="3"/>
      <c r="VZQ188" s="3"/>
      <c r="VZR188" s="3"/>
      <c r="VZS188" s="3"/>
      <c r="VZT188" s="3"/>
      <c r="VZU188" s="3"/>
      <c r="VZV188" s="3"/>
      <c r="VZW188" s="3"/>
      <c r="VZX188" s="3"/>
      <c r="VZY188" s="3"/>
      <c r="VZZ188" s="3"/>
      <c r="WAA188" s="3"/>
      <c r="WAB188" s="3"/>
      <c r="WAC188" s="3"/>
      <c r="WAD188" s="3"/>
      <c r="WAE188" s="3"/>
      <c r="WAF188" s="3"/>
      <c r="WAG188" s="3"/>
      <c r="WAH188" s="3"/>
      <c r="WAI188" s="3"/>
      <c r="WAJ188" s="3"/>
      <c r="WAK188" s="3"/>
      <c r="WAL188" s="3"/>
      <c r="WAM188" s="3"/>
      <c r="WAN188" s="3"/>
      <c r="WAO188" s="3"/>
      <c r="WAP188" s="3"/>
      <c r="WAQ188" s="3"/>
      <c r="WAR188" s="3"/>
      <c r="WAS188" s="3"/>
      <c r="WAT188" s="3"/>
      <c r="WAU188" s="3"/>
      <c r="WAV188" s="3"/>
      <c r="WAW188" s="3"/>
      <c r="WAX188" s="3"/>
      <c r="WAY188" s="3"/>
      <c r="WAZ188" s="3"/>
      <c r="WBA188" s="3"/>
      <c r="WBB188" s="3"/>
      <c r="WBC188" s="3"/>
      <c r="WBD188" s="3"/>
      <c r="WBE188" s="3"/>
      <c r="WBF188" s="3"/>
      <c r="WBG188" s="3"/>
      <c r="WBH188" s="3"/>
      <c r="WBI188" s="3"/>
      <c r="WBJ188" s="3"/>
      <c r="WBK188" s="3"/>
      <c r="WBL188" s="3"/>
      <c r="WBM188" s="3"/>
      <c r="WBN188" s="3"/>
      <c r="WBO188" s="3"/>
      <c r="WBP188" s="3"/>
      <c r="WBQ188" s="3"/>
      <c r="WBR188" s="3"/>
      <c r="WBS188" s="3"/>
      <c r="WBT188" s="3"/>
      <c r="WBU188" s="3"/>
      <c r="WBV188" s="3"/>
      <c r="WBW188" s="3"/>
      <c r="WBX188" s="3"/>
      <c r="WBY188" s="3"/>
      <c r="WBZ188" s="3"/>
      <c r="WCA188" s="3"/>
      <c r="WCB188" s="3"/>
      <c r="WCC188" s="3"/>
      <c r="WCD188" s="3"/>
      <c r="WCE188" s="3"/>
      <c r="WCF188" s="3"/>
      <c r="WCG188" s="3"/>
      <c r="WCH188" s="3"/>
      <c r="WCI188" s="3"/>
      <c r="WCJ188" s="3"/>
      <c r="WCK188" s="3"/>
      <c r="WCL188" s="3"/>
      <c r="WCM188" s="3"/>
      <c r="WCN188" s="3"/>
      <c r="WCO188" s="3"/>
      <c r="WCP188" s="3"/>
      <c r="WCQ188" s="3"/>
      <c r="WCR188" s="3"/>
      <c r="WCS188" s="3"/>
      <c r="WCT188" s="3"/>
      <c r="WCU188" s="3"/>
      <c r="WCV188" s="3"/>
      <c r="WCW188" s="3"/>
      <c r="WCX188" s="3"/>
      <c r="WCY188" s="3"/>
      <c r="WCZ188" s="3"/>
      <c r="WDA188" s="3"/>
      <c r="WDB188" s="3"/>
      <c r="WDC188" s="3"/>
      <c r="WDD188" s="3"/>
      <c r="WDE188" s="3"/>
      <c r="WDF188" s="3"/>
      <c r="WDG188" s="3"/>
      <c r="WDH188" s="3"/>
      <c r="WDI188" s="3"/>
      <c r="WDJ188" s="3"/>
      <c r="WDK188" s="3"/>
      <c r="WDL188" s="3"/>
      <c r="WDM188" s="3"/>
      <c r="WDN188" s="3"/>
      <c r="WDO188" s="3"/>
      <c r="WDP188" s="3"/>
      <c r="WDQ188" s="3"/>
      <c r="WDR188" s="3"/>
      <c r="WDS188" s="3"/>
      <c r="WDT188" s="3"/>
      <c r="WDU188" s="3"/>
      <c r="WDV188" s="3"/>
      <c r="WDW188" s="3"/>
      <c r="WDX188" s="3"/>
      <c r="WDY188" s="3"/>
      <c r="WDZ188" s="3"/>
      <c r="WEA188" s="3"/>
      <c r="WEB188" s="3"/>
      <c r="WEC188" s="3"/>
      <c r="WED188" s="3"/>
      <c r="WEE188" s="3"/>
      <c r="WEF188" s="3"/>
      <c r="WEG188" s="3"/>
      <c r="WEH188" s="3"/>
      <c r="WEI188" s="3"/>
      <c r="WEJ188" s="3"/>
      <c r="WEK188" s="3"/>
      <c r="WEL188" s="3"/>
      <c r="WEM188" s="3"/>
      <c r="WEN188" s="3"/>
      <c r="WEO188" s="3"/>
      <c r="WEP188" s="3"/>
      <c r="WEQ188" s="3"/>
      <c r="WER188" s="3"/>
      <c r="WES188" s="3"/>
      <c r="WET188" s="3"/>
      <c r="WEU188" s="3"/>
      <c r="WEV188" s="3"/>
      <c r="WEW188" s="3"/>
      <c r="WEX188" s="3"/>
      <c r="WEY188" s="3"/>
      <c r="WEZ188" s="3"/>
      <c r="WFA188" s="3"/>
      <c r="WFB188" s="3"/>
      <c r="WFC188" s="3"/>
      <c r="WFD188" s="3"/>
      <c r="WFE188" s="3"/>
      <c r="WFF188" s="3"/>
      <c r="WFG188" s="3"/>
      <c r="WFH188" s="3"/>
      <c r="WFI188" s="3"/>
      <c r="WFJ188" s="3"/>
      <c r="WFK188" s="3"/>
      <c r="WFL188" s="3"/>
      <c r="WFM188" s="3"/>
      <c r="WFN188" s="3"/>
      <c r="WFO188" s="3"/>
      <c r="WFP188" s="3"/>
      <c r="WFQ188" s="3"/>
      <c r="WFR188" s="3"/>
      <c r="WFS188" s="3"/>
      <c r="WFT188" s="3"/>
      <c r="WFU188" s="3"/>
      <c r="WFV188" s="3"/>
      <c r="WFW188" s="3"/>
      <c r="WFX188" s="3"/>
      <c r="WFY188" s="3"/>
      <c r="WFZ188" s="3"/>
      <c r="WGA188" s="3"/>
      <c r="WGB188" s="3"/>
      <c r="WGC188" s="3"/>
      <c r="WGD188" s="3"/>
      <c r="WGE188" s="3"/>
      <c r="WGF188" s="3"/>
      <c r="WGG188" s="3"/>
      <c r="WGH188" s="3"/>
      <c r="WGI188" s="3"/>
      <c r="WGJ188" s="3"/>
      <c r="WGK188" s="3"/>
      <c r="WGL188" s="3"/>
      <c r="WGM188" s="3"/>
      <c r="WGN188" s="3"/>
      <c r="WGO188" s="3"/>
      <c r="WGP188" s="3"/>
      <c r="WGQ188" s="3"/>
      <c r="WGR188" s="3"/>
      <c r="WGS188" s="3"/>
      <c r="WGT188" s="3"/>
      <c r="WGU188" s="3"/>
      <c r="WGV188" s="3"/>
      <c r="WGW188" s="3"/>
      <c r="WGX188" s="3"/>
      <c r="WGY188" s="3"/>
      <c r="WGZ188" s="3"/>
      <c r="WHA188" s="3"/>
      <c r="WHB188" s="3"/>
      <c r="WHC188" s="3"/>
      <c r="WHD188" s="3"/>
      <c r="WHE188" s="3"/>
      <c r="WHF188" s="3"/>
      <c r="WHG188" s="3"/>
      <c r="WHH188" s="3"/>
      <c r="WHI188" s="3"/>
      <c r="WHJ188" s="3"/>
      <c r="WHK188" s="3"/>
      <c r="WHL188" s="3"/>
      <c r="WHM188" s="3"/>
      <c r="WHN188" s="3"/>
      <c r="WHO188" s="3"/>
      <c r="WHP188" s="3"/>
      <c r="WHQ188" s="3"/>
      <c r="WHR188" s="3"/>
      <c r="WHS188" s="3"/>
      <c r="WHT188" s="3"/>
      <c r="WHU188" s="3"/>
      <c r="WHV188" s="3"/>
      <c r="WHW188" s="3"/>
      <c r="WHX188" s="3"/>
      <c r="WHY188" s="3"/>
      <c r="WHZ188" s="3"/>
      <c r="WIA188" s="3"/>
      <c r="WIB188" s="3"/>
      <c r="WIC188" s="3"/>
      <c r="WID188" s="3"/>
      <c r="WIE188" s="3"/>
      <c r="WIF188" s="3"/>
      <c r="WIG188" s="3"/>
      <c r="WIH188" s="3"/>
      <c r="WII188" s="3"/>
      <c r="WIJ188" s="3"/>
      <c r="WIK188" s="3"/>
      <c r="WIL188" s="3"/>
      <c r="WIM188" s="3"/>
      <c r="WIN188" s="3"/>
      <c r="WIO188" s="3"/>
      <c r="WIP188" s="3"/>
      <c r="WIQ188" s="3"/>
      <c r="WIR188" s="3"/>
      <c r="WIS188" s="3"/>
      <c r="WIT188" s="3"/>
      <c r="WIU188" s="3"/>
      <c r="WIV188" s="3"/>
      <c r="WIW188" s="3"/>
      <c r="WIX188" s="3"/>
      <c r="WIY188" s="3"/>
      <c r="WIZ188" s="3"/>
      <c r="WJA188" s="3"/>
      <c r="WJB188" s="3"/>
      <c r="WJC188" s="3"/>
      <c r="WJD188" s="3"/>
      <c r="WJE188" s="3"/>
      <c r="WJF188" s="3"/>
      <c r="WJG188" s="3"/>
      <c r="WJH188" s="3"/>
      <c r="WJI188" s="3"/>
      <c r="WJJ188" s="3"/>
      <c r="WJK188" s="3"/>
      <c r="WJL188" s="3"/>
      <c r="WJM188" s="3"/>
      <c r="WJN188" s="3"/>
      <c r="WJO188" s="3"/>
      <c r="WJP188" s="3"/>
      <c r="WJQ188" s="3"/>
      <c r="WJR188" s="3"/>
      <c r="WJS188" s="3"/>
      <c r="WJT188" s="3"/>
      <c r="WJU188" s="3"/>
      <c r="WJV188" s="3"/>
      <c r="WJW188" s="3"/>
      <c r="WJX188" s="3"/>
      <c r="WJY188" s="3"/>
      <c r="WJZ188" s="3"/>
      <c r="WKA188" s="3"/>
      <c r="WKB188" s="3"/>
      <c r="WKC188" s="3"/>
      <c r="WKD188" s="3"/>
      <c r="WKE188" s="3"/>
      <c r="WKF188" s="3"/>
      <c r="WKG188" s="3"/>
      <c r="WKH188" s="3"/>
      <c r="WKI188" s="3"/>
      <c r="WKJ188" s="3"/>
      <c r="WKK188" s="3"/>
      <c r="WKL188" s="3"/>
      <c r="WKM188" s="3"/>
      <c r="WKN188" s="3"/>
      <c r="WKO188" s="3"/>
      <c r="WKP188" s="3"/>
      <c r="WKQ188" s="3"/>
      <c r="WKR188" s="3"/>
      <c r="WKS188" s="3"/>
      <c r="WKT188" s="3"/>
      <c r="WKU188" s="3"/>
      <c r="WKV188" s="3"/>
      <c r="WKW188" s="3"/>
      <c r="WKX188" s="3"/>
      <c r="WKY188" s="3"/>
      <c r="WKZ188" s="3"/>
      <c r="WLA188" s="3"/>
      <c r="WLB188" s="3"/>
      <c r="WLC188" s="3"/>
      <c r="WLD188" s="3"/>
      <c r="WLE188" s="3"/>
      <c r="WLF188" s="3"/>
      <c r="WLG188" s="3"/>
      <c r="WLH188" s="3"/>
      <c r="WLI188" s="3"/>
      <c r="WLJ188" s="3"/>
      <c r="WLK188" s="3"/>
      <c r="WLL188" s="3"/>
      <c r="WLM188" s="3"/>
      <c r="WLN188" s="3"/>
      <c r="WLO188" s="3"/>
      <c r="WLP188" s="3"/>
      <c r="WLQ188" s="3"/>
      <c r="WLR188" s="3"/>
      <c r="WLS188" s="3"/>
      <c r="WLT188" s="3"/>
      <c r="WLU188" s="3"/>
      <c r="WLV188" s="3"/>
      <c r="WLW188" s="3"/>
      <c r="WLX188" s="3"/>
      <c r="WLY188" s="3"/>
      <c r="WLZ188" s="3"/>
      <c r="WMA188" s="3"/>
      <c r="WMB188" s="3"/>
      <c r="WMC188" s="3"/>
      <c r="WMD188" s="3"/>
      <c r="WME188" s="3"/>
      <c r="WMF188" s="3"/>
      <c r="WMG188" s="3"/>
      <c r="WMH188" s="3"/>
      <c r="WMI188" s="3"/>
      <c r="WMJ188" s="3"/>
      <c r="WMK188" s="3"/>
      <c r="WML188" s="3"/>
      <c r="WMM188" s="3"/>
      <c r="WMN188" s="3"/>
      <c r="WMO188" s="3"/>
      <c r="WMP188" s="3"/>
      <c r="WMQ188" s="3"/>
      <c r="WMR188" s="3"/>
      <c r="WMS188" s="3"/>
      <c r="WMT188" s="3"/>
      <c r="WMU188" s="3"/>
      <c r="WMV188" s="3"/>
      <c r="WMW188" s="3"/>
      <c r="WMX188" s="3"/>
      <c r="WMY188" s="3"/>
      <c r="WMZ188" s="3"/>
      <c r="WNA188" s="3"/>
      <c r="WNB188" s="3"/>
      <c r="WNC188" s="3"/>
      <c r="WND188" s="3"/>
      <c r="WNE188" s="3"/>
      <c r="WNF188" s="3"/>
      <c r="WNG188" s="3"/>
      <c r="WNH188" s="3"/>
      <c r="WNI188" s="3"/>
      <c r="WNJ188" s="3"/>
      <c r="WNK188" s="3"/>
      <c r="WNL188" s="3"/>
      <c r="WNM188" s="3"/>
      <c r="WNN188" s="3"/>
      <c r="WNO188" s="3"/>
      <c r="WNP188" s="3"/>
      <c r="WNQ188" s="3"/>
      <c r="WNR188" s="3"/>
      <c r="WNS188" s="3"/>
      <c r="WNT188" s="3"/>
      <c r="WNU188" s="3"/>
      <c r="WNV188" s="3"/>
      <c r="WNW188" s="3"/>
      <c r="WNX188" s="3"/>
      <c r="WNY188" s="3"/>
      <c r="WNZ188" s="3"/>
      <c r="WOA188" s="3"/>
      <c r="WOB188" s="3"/>
      <c r="WOC188" s="3"/>
      <c r="WOD188" s="3"/>
      <c r="WOE188" s="3"/>
      <c r="WOF188" s="3"/>
      <c r="WOG188" s="3"/>
      <c r="WOH188" s="3"/>
      <c r="WOI188" s="3"/>
      <c r="WOJ188" s="3"/>
      <c r="WOK188" s="3"/>
      <c r="WOL188" s="3"/>
      <c r="WOM188" s="3"/>
      <c r="WON188" s="3"/>
      <c r="WOO188" s="3"/>
      <c r="WOP188" s="3"/>
      <c r="WOQ188" s="3"/>
      <c r="WOR188" s="3"/>
      <c r="WOS188" s="3"/>
      <c r="WOT188" s="3"/>
      <c r="WOU188" s="3"/>
      <c r="WOV188" s="3"/>
      <c r="WOW188" s="3"/>
      <c r="WOX188" s="3"/>
      <c r="WOY188" s="3"/>
      <c r="WOZ188" s="3"/>
      <c r="WPA188" s="3"/>
      <c r="WPB188" s="3"/>
      <c r="WPC188" s="3"/>
      <c r="WPD188" s="3"/>
      <c r="WPE188" s="3"/>
      <c r="WPF188" s="3"/>
      <c r="WPG188" s="3"/>
      <c r="WPH188" s="3"/>
      <c r="WPI188" s="3"/>
      <c r="WPJ188" s="3"/>
      <c r="WPK188" s="3"/>
      <c r="WPL188" s="3"/>
      <c r="WPM188" s="3"/>
      <c r="WPN188" s="3"/>
      <c r="WPO188" s="3"/>
      <c r="WPP188" s="3"/>
      <c r="WPQ188" s="3"/>
      <c r="WPR188" s="3"/>
      <c r="WPS188" s="3"/>
      <c r="WPT188" s="3"/>
      <c r="WPU188" s="3"/>
      <c r="WPV188" s="3"/>
      <c r="WPW188" s="3"/>
      <c r="WPX188" s="3"/>
      <c r="WPY188" s="3"/>
      <c r="WPZ188" s="3"/>
      <c r="WQA188" s="3"/>
      <c r="WQB188" s="3"/>
      <c r="WQC188" s="3"/>
      <c r="WQD188" s="3"/>
      <c r="WQE188" s="3"/>
      <c r="WQF188" s="3"/>
      <c r="WQG188" s="3"/>
      <c r="WQH188" s="3"/>
      <c r="WQI188" s="3"/>
      <c r="WQJ188" s="3"/>
      <c r="WQK188" s="3"/>
      <c r="WQL188" s="3"/>
      <c r="WQM188" s="3"/>
      <c r="WQN188" s="3"/>
      <c r="WQO188" s="3"/>
      <c r="WQP188" s="3"/>
      <c r="WQQ188" s="3"/>
      <c r="WQR188" s="3"/>
      <c r="WQS188" s="3"/>
      <c r="WQT188" s="3"/>
      <c r="WQU188" s="3"/>
      <c r="WQV188" s="3"/>
      <c r="WQW188" s="3"/>
      <c r="WQX188" s="3"/>
      <c r="WQY188" s="3"/>
      <c r="WQZ188" s="3"/>
      <c r="WRA188" s="3"/>
      <c r="WRB188" s="3"/>
      <c r="WRC188" s="3"/>
      <c r="WRD188" s="3"/>
      <c r="WRE188" s="3"/>
      <c r="WRF188" s="3"/>
      <c r="WRG188" s="3"/>
      <c r="WRH188" s="3"/>
      <c r="WRI188" s="3"/>
      <c r="WRJ188" s="3"/>
      <c r="WRK188" s="3"/>
      <c r="WRL188" s="3"/>
      <c r="WRM188" s="3"/>
      <c r="WRN188" s="3"/>
      <c r="WRO188" s="3"/>
      <c r="WRP188" s="3"/>
      <c r="WRQ188" s="3"/>
      <c r="WRR188" s="3"/>
      <c r="WRS188" s="3"/>
      <c r="WRT188" s="3"/>
      <c r="WRU188" s="3"/>
      <c r="WRV188" s="3"/>
      <c r="WRW188" s="3"/>
      <c r="WRX188" s="3"/>
      <c r="WRY188" s="3"/>
      <c r="WRZ188" s="3"/>
      <c r="WSA188" s="3"/>
      <c r="WSB188" s="3"/>
      <c r="WSC188" s="3"/>
      <c r="WSD188" s="3"/>
      <c r="WSE188" s="3"/>
      <c r="WSF188" s="3"/>
      <c r="WSG188" s="3"/>
      <c r="WSH188" s="3"/>
      <c r="WSI188" s="3"/>
      <c r="WSJ188" s="3"/>
      <c r="WSK188" s="3"/>
      <c r="WSL188" s="3"/>
      <c r="WSM188" s="3"/>
      <c r="WSN188" s="3"/>
      <c r="WSO188" s="3"/>
      <c r="WSP188" s="3"/>
      <c r="WSQ188" s="3"/>
      <c r="WSR188" s="3"/>
      <c r="WSS188" s="3"/>
      <c r="WST188" s="3"/>
      <c r="WSU188" s="3"/>
      <c r="WSV188" s="3"/>
      <c r="WSW188" s="3"/>
      <c r="WSX188" s="3"/>
      <c r="WSY188" s="3"/>
      <c r="WSZ188" s="3"/>
      <c r="WTA188" s="3"/>
      <c r="WTB188" s="3"/>
      <c r="WTC188" s="3"/>
      <c r="WTD188" s="3"/>
      <c r="WTE188" s="3"/>
      <c r="WTF188" s="3"/>
      <c r="WTG188" s="3"/>
      <c r="WTH188" s="3"/>
      <c r="WTI188" s="3"/>
      <c r="WTJ188" s="3"/>
      <c r="WTK188" s="3"/>
      <c r="WTL188" s="3"/>
      <c r="WTM188" s="3"/>
      <c r="WTN188" s="3"/>
      <c r="WTO188" s="3"/>
      <c r="WTP188" s="3"/>
      <c r="WTQ188" s="3"/>
      <c r="WTR188" s="3"/>
      <c r="WTS188" s="3"/>
      <c r="WTT188" s="3"/>
      <c r="WTU188" s="3"/>
      <c r="WTV188" s="3"/>
      <c r="WTW188" s="3"/>
      <c r="WTX188" s="3"/>
      <c r="WTY188" s="3"/>
      <c r="WTZ188" s="3"/>
      <c r="WUA188" s="3"/>
      <c r="WUB188" s="3"/>
      <c r="WUC188" s="3"/>
      <c r="WUD188" s="3"/>
      <c r="WUE188" s="3"/>
      <c r="WUF188" s="3"/>
      <c r="WUG188" s="3"/>
      <c r="WUH188" s="3"/>
      <c r="WUI188" s="3"/>
      <c r="WUJ188" s="3"/>
      <c r="WUK188" s="3"/>
      <c r="WUL188" s="3"/>
      <c r="WUM188" s="3"/>
      <c r="WUN188" s="3"/>
      <c r="WUO188" s="3"/>
      <c r="WUP188" s="3"/>
      <c r="WUQ188" s="3"/>
      <c r="WUR188" s="3"/>
      <c r="WUS188" s="3"/>
      <c r="WUT188" s="3"/>
      <c r="WUU188" s="3"/>
      <c r="WUV188" s="3"/>
      <c r="WUW188" s="3"/>
      <c r="WUX188" s="3"/>
      <c r="WUY188" s="3"/>
      <c r="WUZ188" s="3"/>
      <c r="WVA188" s="3"/>
      <c r="WVB188" s="3"/>
      <c r="WVC188" s="3"/>
      <c r="WVD188" s="3"/>
      <c r="WVE188" s="3"/>
      <c r="WVF188" s="3"/>
      <c r="WVG188" s="3"/>
      <c r="WVH188" s="3"/>
      <c r="WVI188" s="3"/>
      <c r="WVJ188" s="3"/>
      <c r="WVK188" s="3"/>
      <c r="WVL188" s="3"/>
      <c r="WVM188" s="3"/>
      <c r="WVN188" s="3"/>
      <c r="WVO188" s="3"/>
      <c r="WVP188" s="3"/>
      <c r="WVQ188" s="3"/>
      <c r="WVR188" s="3"/>
      <c r="WVS188" s="3"/>
      <c r="WVT188" s="3"/>
      <c r="WVU188" s="3"/>
      <c r="WVV188" s="3"/>
      <c r="WVW188" s="3"/>
      <c r="WVX188" s="3"/>
      <c r="WVY188" s="3"/>
      <c r="WVZ188" s="3"/>
      <c r="WWA188" s="3"/>
      <c r="WWB188" s="3"/>
      <c r="WWC188" s="3"/>
      <c r="WWD188" s="3"/>
      <c r="WWE188" s="3"/>
      <c r="WWF188" s="3"/>
      <c r="WWG188" s="3"/>
      <c r="WWH188" s="3"/>
      <c r="WWI188" s="3"/>
      <c r="WWJ188" s="3"/>
      <c r="WWK188" s="3"/>
      <c r="WWL188" s="3"/>
      <c r="WWM188" s="3"/>
      <c r="WWN188" s="3"/>
      <c r="WWO188" s="3"/>
      <c r="WWP188" s="3"/>
      <c r="WWQ188" s="3"/>
      <c r="WWR188" s="3"/>
      <c r="WWS188" s="3"/>
      <c r="WWT188" s="3"/>
      <c r="WWU188" s="3"/>
      <c r="WWV188" s="3"/>
      <c r="WWW188" s="3"/>
      <c r="WWX188" s="3"/>
      <c r="WWY188" s="3"/>
      <c r="WWZ188" s="3"/>
      <c r="WXA188" s="3"/>
      <c r="WXB188" s="3"/>
      <c r="WXC188" s="3"/>
      <c r="WXD188" s="3"/>
      <c r="WXE188" s="3"/>
      <c r="WXF188" s="3"/>
      <c r="WXG188" s="3"/>
      <c r="WXH188" s="3"/>
      <c r="WXI188" s="3"/>
      <c r="WXJ188" s="3"/>
      <c r="WXK188" s="3"/>
      <c r="WXL188" s="3"/>
      <c r="WXM188" s="3"/>
      <c r="WXN188" s="3"/>
      <c r="WXO188" s="3"/>
      <c r="WXP188" s="3"/>
      <c r="WXQ188" s="3"/>
      <c r="WXR188" s="3"/>
      <c r="WXS188" s="3"/>
      <c r="WXT188" s="3"/>
      <c r="WXU188" s="3"/>
      <c r="WXV188" s="3"/>
      <c r="WXW188" s="3"/>
      <c r="WXX188" s="3"/>
      <c r="WXY188" s="3"/>
      <c r="WXZ188" s="3"/>
      <c r="WYA188" s="3"/>
      <c r="WYB188" s="3"/>
      <c r="WYC188" s="3"/>
      <c r="WYD188" s="3"/>
      <c r="WYE188" s="3"/>
      <c r="WYF188" s="3"/>
      <c r="WYG188" s="3"/>
      <c r="WYH188" s="3"/>
      <c r="WYI188" s="3"/>
      <c r="WYJ188" s="3"/>
      <c r="WYK188" s="3"/>
      <c r="WYL188" s="3"/>
      <c r="WYM188" s="3"/>
      <c r="WYN188" s="3"/>
      <c r="WYO188" s="3"/>
      <c r="WYP188" s="3"/>
      <c r="WYQ188" s="3"/>
      <c r="WYR188" s="3"/>
      <c r="WYS188" s="3"/>
      <c r="WYT188" s="3"/>
      <c r="WYU188" s="3"/>
      <c r="WYV188" s="3"/>
      <c r="WYW188" s="3"/>
      <c r="WYX188" s="3"/>
      <c r="WYY188" s="3"/>
      <c r="WYZ188" s="3"/>
      <c r="WZA188" s="3"/>
      <c r="WZB188" s="3"/>
      <c r="WZC188" s="3"/>
      <c r="WZD188" s="3"/>
      <c r="WZE188" s="3"/>
      <c r="WZF188" s="3"/>
      <c r="WZG188" s="3"/>
      <c r="WZH188" s="3"/>
      <c r="WZI188" s="3"/>
      <c r="WZJ188" s="3"/>
      <c r="WZK188" s="3"/>
      <c r="WZL188" s="3"/>
      <c r="WZM188" s="3"/>
      <c r="WZN188" s="3"/>
      <c r="WZO188" s="3"/>
      <c r="WZP188" s="3"/>
      <c r="WZQ188" s="3"/>
      <c r="WZR188" s="3"/>
      <c r="WZS188" s="3"/>
      <c r="WZT188" s="3"/>
      <c r="WZU188" s="3"/>
      <c r="WZV188" s="3"/>
      <c r="WZW188" s="3"/>
      <c r="WZX188" s="3"/>
      <c r="WZY188" s="3"/>
      <c r="WZZ188" s="3"/>
      <c r="XAA188" s="3"/>
      <c r="XAB188" s="3"/>
      <c r="XAC188" s="3"/>
      <c r="XAD188" s="3"/>
      <c r="XAE188" s="3"/>
      <c r="XAF188" s="3"/>
      <c r="XAG188" s="3"/>
      <c r="XAH188" s="3"/>
      <c r="XAI188" s="3"/>
      <c r="XAJ188" s="3"/>
      <c r="XAK188" s="3"/>
      <c r="XAL188" s="3"/>
      <c r="XAM188" s="3"/>
      <c r="XAN188" s="3"/>
      <c r="XAO188" s="3"/>
      <c r="XAP188" s="3"/>
      <c r="XAQ188" s="3"/>
      <c r="XAR188" s="3"/>
      <c r="XAS188" s="3"/>
      <c r="XAT188" s="3"/>
      <c r="XAU188" s="3"/>
      <c r="XAV188" s="3"/>
      <c r="XAW188" s="3"/>
      <c r="XAX188" s="3"/>
      <c r="XAY188" s="3"/>
      <c r="XAZ188" s="3"/>
      <c r="XBA188" s="3"/>
      <c r="XBB188" s="3"/>
      <c r="XBC188" s="3"/>
      <c r="XBD188" s="3"/>
      <c r="XBE188" s="3"/>
      <c r="XBF188" s="3"/>
      <c r="XBG188" s="3"/>
      <c r="XBH188" s="3"/>
      <c r="XBI188" s="3"/>
      <c r="XBJ188" s="3"/>
      <c r="XBK188" s="3"/>
      <c r="XBL188" s="3"/>
      <c r="XBM188" s="3"/>
      <c r="XBN188" s="3"/>
      <c r="XBO188" s="3"/>
      <c r="XBP188" s="3"/>
      <c r="XBQ188" s="3"/>
      <c r="XBR188" s="3"/>
      <c r="XBS188" s="3"/>
      <c r="XBT188" s="3"/>
      <c r="XBU188" s="3"/>
      <c r="XBV188" s="3"/>
      <c r="XBW188" s="3"/>
      <c r="XBX188" s="3"/>
      <c r="XBY188" s="3"/>
      <c r="XBZ188" s="3"/>
      <c r="XCA188" s="3"/>
      <c r="XCB188" s="3"/>
      <c r="XCC188" s="3"/>
      <c r="XCD188" s="3"/>
      <c r="XCE188" s="3"/>
      <c r="XCF188" s="3"/>
      <c r="XCG188" s="3"/>
      <c r="XCH188" s="3"/>
      <c r="XCI188" s="3"/>
      <c r="XCJ188" s="3"/>
      <c r="XCK188" s="3"/>
      <c r="XCL188" s="3"/>
      <c r="XCM188" s="3"/>
      <c r="XCN188" s="3"/>
      <c r="XCO188" s="3"/>
      <c r="XCP188" s="3"/>
      <c r="XCQ188" s="3"/>
      <c r="XCR188" s="3"/>
      <c r="XCS188" s="3"/>
      <c r="XCT188" s="3"/>
      <c r="XCU188" s="3"/>
      <c r="XCV188" s="3"/>
      <c r="XCW188" s="3"/>
      <c r="XCX188" s="3"/>
      <c r="XCY188" s="3"/>
      <c r="XCZ188" s="3"/>
      <c r="XDA188" s="3"/>
      <c r="XDB188" s="3"/>
      <c r="XDC188" s="3"/>
      <c r="XDD188" s="3"/>
      <c r="XDE188" s="3"/>
      <c r="XDF188" s="3"/>
      <c r="XDG188" s="3"/>
      <c r="XDH188" s="3"/>
      <c r="XDI188" s="3"/>
      <c r="XDJ188" s="3"/>
      <c r="XDK188" s="3"/>
      <c r="XDL188" s="3"/>
      <c r="XDM188" s="3"/>
      <c r="XDN188" s="3"/>
      <c r="XDO188" s="3"/>
      <c r="XDP188" s="3"/>
      <c r="XDQ188" s="3"/>
      <c r="XDR188" s="3"/>
      <c r="XDS188" s="3"/>
      <c r="XDT188" s="3"/>
      <c r="XDU188" s="3"/>
      <c r="XDV188" s="3"/>
      <c r="XDW188" s="3"/>
      <c r="XDX188" s="3"/>
      <c r="XDY188" s="3"/>
      <c r="XDZ188" s="3"/>
      <c r="XEA188" s="3"/>
      <c r="XEB188" s="3"/>
      <c r="XEC188" s="3"/>
      <c r="XED188" s="3"/>
      <c r="XEE188" s="3"/>
      <c r="XEF188" s="3"/>
      <c r="XEG188" s="3"/>
      <c r="XEH188" s="3"/>
      <c r="XEI188" s="3"/>
      <c r="XEJ188" s="3"/>
      <c r="XEK188" s="3"/>
      <c r="XEL188" s="3"/>
      <c r="XEM188" s="3"/>
      <c r="XEN188" s="3"/>
      <c r="XEO188" s="3"/>
      <c r="XEP188" s="3"/>
      <c r="XEQ188" s="3"/>
      <c r="XER188" s="3"/>
      <c r="XES188" s="3"/>
      <c r="XET188" s="3"/>
      <c r="XEU188" s="3"/>
      <c r="XEV188" s="3"/>
      <c r="XEW188" s="3"/>
      <c r="XEX188" s="3"/>
      <c r="XEY188" s="3"/>
      <c r="XEZ188" s="3"/>
      <c r="XFA188" s="3"/>
      <c r="XFB188" s="3"/>
      <c r="XFC188" s="3"/>
    </row>
    <row r="189" spans="1:1638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  <c r="AAA189" s="3"/>
      <c r="AAB189" s="3"/>
      <c r="AAC189" s="3"/>
      <c r="AAD189" s="3"/>
      <c r="AAE189" s="3"/>
      <c r="AAF189" s="3"/>
      <c r="AAG189" s="3"/>
      <c r="AAH189" s="3"/>
      <c r="AAI189" s="3"/>
      <c r="AAJ189" s="3"/>
      <c r="AAK189" s="3"/>
      <c r="AAL189" s="3"/>
      <c r="AAM189" s="3"/>
      <c r="AAN189" s="3"/>
      <c r="AAO189" s="3"/>
      <c r="AAP189" s="3"/>
      <c r="AAQ189" s="3"/>
      <c r="AAR189" s="3"/>
      <c r="AAS189" s="3"/>
      <c r="AAT189" s="3"/>
      <c r="AAU189" s="3"/>
      <c r="AAV189" s="3"/>
      <c r="AAW189" s="3"/>
      <c r="AAX189" s="3"/>
      <c r="AAY189" s="3"/>
      <c r="AAZ189" s="3"/>
      <c r="ABA189" s="3"/>
      <c r="ABB189" s="3"/>
      <c r="ABC189" s="3"/>
      <c r="ABD189" s="3"/>
      <c r="ABE189" s="3"/>
      <c r="ABF189" s="3"/>
      <c r="ABG189" s="3"/>
      <c r="ABH189" s="3"/>
      <c r="ABI189" s="3"/>
      <c r="ABJ189" s="3"/>
      <c r="ABK189" s="3"/>
      <c r="ABL189" s="3"/>
      <c r="ABM189" s="3"/>
      <c r="ABN189" s="3"/>
      <c r="ABO189" s="3"/>
      <c r="ABP189" s="3"/>
      <c r="ABQ189" s="3"/>
      <c r="ABR189" s="3"/>
      <c r="ABS189" s="3"/>
      <c r="ABT189" s="3"/>
      <c r="ABU189" s="3"/>
      <c r="ABV189" s="3"/>
      <c r="ABW189" s="3"/>
      <c r="ABX189" s="3"/>
      <c r="ABY189" s="3"/>
      <c r="ABZ189" s="3"/>
      <c r="ACA189" s="3"/>
      <c r="ACB189" s="3"/>
      <c r="ACC189" s="3"/>
      <c r="ACD189" s="3"/>
      <c r="ACE189" s="3"/>
      <c r="ACF189" s="3"/>
      <c r="ACG189" s="3"/>
      <c r="ACH189" s="3"/>
      <c r="ACI189" s="3"/>
      <c r="ACJ189" s="3"/>
      <c r="ACK189" s="3"/>
      <c r="ACL189" s="3"/>
      <c r="ACM189" s="3"/>
      <c r="ACN189" s="3"/>
      <c r="ACO189" s="3"/>
      <c r="ACP189" s="3"/>
      <c r="ACQ189" s="3"/>
      <c r="ACR189" s="3"/>
      <c r="ACS189" s="3"/>
      <c r="ACT189" s="3"/>
      <c r="ACU189" s="3"/>
      <c r="ACV189" s="3"/>
      <c r="ACW189" s="3"/>
      <c r="ACX189" s="3"/>
      <c r="ACY189" s="3"/>
      <c r="ACZ189" s="3"/>
      <c r="ADA189" s="3"/>
      <c r="ADB189" s="3"/>
      <c r="ADC189" s="3"/>
      <c r="ADD189" s="3"/>
      <c r="ADE189" s="3"/>
      <c r="ADF189" s="3"/>
      <c r="ADG189" s="3"/>
      <c r="ADH189" s="3"/>
      <c r="ADI189" s="3"/>
      <c r="ADJ189" s="3"/>
      <c r="ADK189" s="3"/>
      <c r="ADL189" s="3"/>
      <c r="ADM189" s="3"/>
      <c r="ADN189" s="3"/>
      <c r="ADO189" s="3"/>
      <c r="ADP189" s="3"/>
      <c r="ADQ189" s="3"/>
      <c r="ADR189" s="3"/>
      <c r="ADS189" s="3"/>
      <c r="ADT189" s="3"/>
      <c r="ADU189" s="3"/>
      <c r="ADV189" s="3"/>
      <c r="ADW189" s="3"/>
      <c r="ADX189" s="3"/>
      <c r="ADY189" s="3"/>
      <c r="ADZ189" s="3"/>
      <c r="AEA189" s="3"/>
      <c r="AEB189" s="3"/>
      <c r="AEC189" s="3"/>
      <c r="AED189" s="3"/>
      <c r="AEE189" s="3"/>
      <c r="AEF189" s="3"/>
      <c r="AEG189" s="3"/>
      <c r="AEH189" s="3"/>
      <c r="AEI189" s="3"/>
      <c r="AEJ189" s="3"/>
      <c r="AEK189" s="3"/>
      <c r="AEL189" s="3"/>
      <c r="AEM189" s="3"/>
      <c r="AEN189" s="3"/>
      <c r="AEO189" s="3"/>
      <c r="AEP189" s="3"/>
      <c r="AEQ189" s="3"/>
      <c r="AER189" s="3"/>
      <c r="AES189" s="3"/>
      <c r="AET189" s="3"/>
      <c r="AEU189" s="3"/>
      <c r="AEV189" s="3"/>
      <c r="AEW189" s="3"/>
      <c r="AEX189" s="3"/>
      <c r="AEY189" s="3"/>
      <c r="AEZ189" s="3"/>
      <c r="AFA189" s="3"/>
      <c r="AFB189" s="3"/>
      <c r="AFC189" s="3"/>
      <c r="AFD189" s="3"/>
      <c r="AFE189" s="3"/>
      <c r="AFF189" s="3"/>
      <c r="AFG189" s="3"/>
      <c r="AFH189" s="3"/>
      <c r="AFI189" s="3"/>
      <c r="AFJ189" s="3"/>
      <c r="AFK189" s="3"/>
      <c r="AFL189" s="3"/>
      <c r="AFM189" s="3"/>
      <c r="AFN189" s="3"/>
      <c r="AFO189" s="3"/>
      <c r="AFP189" s="3"/>
      <c r="AFQ189" s="3"/>
      <c r="AFR189" s="3"/>
      <c r="AFS189" s="3"/>
      <c r="AFT189" s="3"/>
      <c r="AFU189" s="3"/>
      <c r="AFV189" s="3"/>
      <c r="AFW189" s="3"/>
      <c r="AFX189" s="3"/>
      <c r="AFY189" s="3"/>
      <c r="AFZ189" s="3"/>
      <c r="AGA189" s="3"/>
      <c r="AGB189" s="3"/>
      <c r="AGC189" s="3"/>
      <c r="AGD189" s="3"/>
      <c r="AGE189" s="3"/>
      <c r="AGF189" s="3"/>
      <c r="AGG189" s="3"/>
      <c r="AGH189" s="3"/>
      <c r="AGI189" s="3"/>
      <c r="AGJ189" s="3"/>
      <c r="AGK189" s="3"/>
      <c r="AGL189" s="3"/>
      <c r="AGM189" s="3"/>
      <c r="AGN189" s="3"/>
      <c r="AGO189" s="3"/>
      <c r="AGP189" s="3"/>
      <c r="AGQ189" s="3"/>
      <c r="AGR189" s="3"/>
      <c r="AGS189" s="3"/>
      <c r="AGT189" s="3"/>
      <c r="AGU189" s="3"/>
      <c r="AGV189" s="3"/>
      <c r="AGW189" s="3"/>
      <c r="AGX189" s="3"/>
      <c r="AGY189" s="3"/>
      <c r="AGZ189" s="3"/>
      <c r="AHA189" s="3"/>
      <c r="AHB189" s="3"/>
      <c r="AHC189" s="3"/>
      <c r="AHD189" s="3"/>
      <c r="AHE189" s="3"/>
      <c r="AHF189" s="3"/>
      <c r="AHG189" s="3"/>
      <c r="AHH189" s="3"/>
      <c r="AHI189" s="3"/>
      <c r="AHJ189" s="3"/>
      <c r="AHK189" s="3"/>
      <c r="AHL189" s="3"/>
      <c r="AHM189" s="3"/>
      <c r="AHN189" s="3"/>
      <c r="AHO189" s="3"/>
      <c r="AHP189" s="3"/>
      <c r="AHQ189" s="3"/>
      <c r="AHR189" s="3"/>
      <c r="AHS189" s="3"/>
      <c r="AHT189" s="3"/>
      <c r="AHU189" s="3"/>
      <c r="AHV189" s="3"/>
      <c r="AHW189" s="3"/>
      <c r="AHX189" s="3"/>
      <c r="AHY189" s="3"/>
      <c r="AHZ189" s="3"/>
      <c r="AIA189" s="3"/>
      <c r="AIB189" s="3"/>
      <c r="AIC189" s="3"/>
      <c r="AID189" s="3"/>
      <c r="AIE189" s="3"/>
      <c r="AIF189" s="3"/>
      <c r="AIG189" s="3"/>
      <c r="AIH189" s="3"/>
      <c r="AII189" s="3"/>
      <c r="AIJ189" s="3"/>
      <c r="AIK189" s="3"/>
      <c r="AIL189" s="3"/>
      <c r="AIM189" s="3"/>
      <c r="AIN189" s="3"/>
      <c r="AIO189" s="3"/>
      <c r="AIP189" s="3"/>
      <c r="AIQ189" s="3"/>
      <c r="AIR189" s="3"/>
      <c r="AIS189" s="3"/>
      <c r="AIT189" s="3"/>
      <c r="AIU189" s="3"/>
      <c r="AIV189" s="3"/>
      <c r="AIW189" s="3"/>
      <c r="AIX189" s="3"/>
      <c r="AIY189" s="3"/>
      <c r="AIZ189" s="3"/>
      <c r="AJA189" s="3"/>
      <c r="AJB189" s="3"/>
      <c r="AJC189" s="3"/>
      <c r="AJD189" s="3"/>
      <c r="AJE189" s="3"/>
      <c r="AJF189" s="3"/>
      <c r="AJG189" s="3"/>
      <c r="AJH189" s="3"/>
      <c r="AJI189" s="3"/>
      <c r="AJJ189" s="3"/>
      <c r="AJK189" s="3"/>
      <c r="AJL189" s="3"/>
      <c r="AJM189" s="3"/>
      <c r="AJN189" s="3"/>
      <c r="AJO189" s="3"/>
      <c r="AJP189" s="3"/>
      <c r="AJQ189" s="3"/>
      <c r="AJR189" s="3"/>
      <c r="AJS189" s="3"/>
      <c r="AJT189" s="3"/>
      <c r="AJU189" s="3"/>
      <c r="AJV189" s="3"/>
      <c r="AJW189" s="3"/>
      <c r="AJX189" s="3"/>
      <c r="AJY189" s="3"/>
      <c r="AJZ189" s="3"/>
      <c r="AKA189" s="3"/>
      <c r="AKB189" s="3"/>
      <c r="AKC189" s="3"/>
      <c r="AKD189" s="3"/>
      <c r="AKE189" s="3"/>
      <c r="AKF189" s="3"/>
      <c r="AKG189" s="3"/>
      <c r="AKH189" s="3"/>
      <c r="AKI189" s="3"/>
      <c r="AKJ189" s="3"/>
      <c r="AKK189" s="3"/>
      <c r="AKL189" s="3"/>
      <c r="AKM189" s="3"/>
      <c r="AKN189" s="3"/>
      <c r="AKO189" s="3"/>
      <c r="AKP189" s="3"/>
      <c r="AKQ189" s="3"/>
      <c r="AKR189" s="3"/>
      <c r="AKS189" s="3"/>
      <c r="AKT189" s="3"/>
      <c r="AKU189" s="3"/>
      <c r="AKV189" s="3"/>
      <c r="AKW189" s="3"/>
      <c r="AKX189" s="3"/>
      <c r="AKY189" s="3"/>
      <c r="AKZ189" s="3"/>
      <c r="ALA189" s="3"/>
      <c r="ALB189" s="3"/>
      <c r="ALC189" s="3"/>
      <c r="ALD189" s="3"/>
      <c r="ALE189" s="3"/>
      <c r="ALF189" s="3"/>
      <c r="ALG189" s="3"/>
      <c r="ALH189" s="3"/>
      <c r="ALI189" s="3"/>
      <c r="ALJ189" s="3"/>
      <c r="ALK189" s="3"/>
      <c r="ALL189" s="3"/>
      <c r="ALM189" s="3"/>
      <c r="ALN189" s="3"/>
      <c r="ALO189" s="3"/>
      <c r="ALP189" s="3"/>
      <c r="ALQ189" s="3"/>
      <c r="ALR189" s="3"/>
      <c r="ALS189" s="3"/>
      <c r="ALT189" s="3"/>
      <c r="ALU189" s="3"/>
      <c r="ALV189" s="3"/>
      <c r="ALW189" s="3"/>
      <c r="ALX189" s="3"/>
      <c r="ALY189" s="3"/>
      <c r="ALZ189" s="3"/>
      <c r="AMA189" s="3"/>
      <c r="AMB189" s="3"/>
      <c r="AMC189" s="3"/>
      <c r="AMD189" s="3"/>
      <c r="AME189" s="3"/>
      <c r="AMF189" s="3"/>
      <c r="AMG189" s="3"/>
      <c r="AMH189" s="3"/>
      <c r="AMI189" s="3"/>
      <c r="AMJ189" s="3"/>
      <c r="AMK189" s="3"/>
      <c r="AML189" s="3"/>
      <c r="AMM189" s="3"/>
      <c r="AMN189" s="3"/>
      <c r="AMO189" s="3"/>
      <c r="AMP189" s="3"/>
      <c r="AMQ189" s="3"/>
      <c r="AMR189" s="3"/>
      <c r="AMS189" s="3"/>
      <c r="AMT189" s="3"/>
      <c r="AMU189" s="3"/>
      <c r="AMV189" s="3"/>
      <c r="AMW189" s="3"/>
      <c r="AMX189" s="3"/>
      <c r="AMY189" s="3"/>
      <c r="AMZ189" s="3"/>
      <c r="ANA189" s="3"/>
      <c r="ANB189" s="3"/>
      <c r="ANC189" s="3"/>
      <c r="AND189" s="3"/>
      <c r="ANE189" s="3"/>
      <c r="ANF189" s="3"/>
      <c r="ANG189" s="3"/>
      <c r="ANH189" s="3"/>
      <c r="ANI189" s="3"/>
      <c r="ANJ189" s="3"/>
      <c r="ANK189" s="3"/>
      <c r="ANL189" s="3"/>
      <c r="ANM189" s="3"/>
      <c r="ANN189" s="3"/>
      <c r="ANO189" s="3"/>
      <c r="ANP189" s="3"/>
      <c r="ANQ189" s="3"/>
      <c r="ANR189" s="3"/>
      <c r="ANS189" s="3"/>
      <c r="ANT189" s="3"/>
      <c r="ANU189" s="3"/>
      <c r="ANV189" s="3"/>
      <c r="ANW189" s="3"/>
      <c r="ANX189" s="3"/>
      <c r="ANY189" s="3"/>
      <c r="ANZ189" s="3"/>
      <c r="AOA189" s="3"/>
      <c r="AOB189" s="3"/>
      <c r="AOC189" s="3"/>
      <c r="AOD189" s="3"/>
      <c r="AOE189" s="3"/>
      <c r="AOF189" s="3"/>
      <c r="AOG189" s="3"/>
      <c r="AOH189" s="3"/>
      <c r="AOI189" s="3"/>
      <c r="AOJ189" s="3"/>
      <c r="AOK189" s="3"/>
      <c r="AOL189" s="3"/>
      <c r="AOM189" s="3"/>
      <c r="AON189" s="3"/>
      <c r="AOO189" s="3"/>
      <c r="AOP189" s="3"/>
      <c r="AOQ189" s="3"/>
      <c r="AOR189" s="3"/>
      <c r="AOS189" s="3"/>
      <c r="AOT189" s="3"/>
      <c r="AOU189" s="3"/>
      <c r="AOV189" s="3"/>
      <c r="AOW189" s="3"/>
      <c r="AOX189" s="3"/>
      <c r="AOY189" s="3"/>
      <c r="AOZ189" s="3"/>
      <c r="APA189" s="3"/>
      <c r="APB189" s="3"/>
      <c r="APC189" s="3"/>
      <c r="APD189" s="3"/>
      <c r="APE189" s="3"/>
      <c r="APF189" s="3"/>
      <c r="APG189" s="3"/>
      <c r="APH189" s="3"/>
      <c r="API189" s="3"/>
      <c r="APJ189" s="3"/>
      <c r="APK189" s="3"/>
      <c r="APL189" s="3"/>
      <c r="APM189" s="3"/>
      <c r="APN189" s="3"/>
      <c r="APO189" s="3"/>
      <c r="APP189" s="3"/>
      <c r="APQ189" s="3"/>
      <c r="APR189" s="3"/>
      <c r="APS189" s="3"/>
      <c r="APT189" s="3"/>
      <c r="APU189" s="3"/>
      <c r="APV189" s="3"/>
      <c r="APW189" s="3"/>
      <c r="APX189" s="3"/>
      <c r="APY189" s="3"/>
      <c r="APZ189" s="3"/>
      <c r="AQA189" s="3"/>
      <c r="AQB189" s="3"/>
      <c r="AQC189" s="3"/>
      <c r="AQD189" s="3"/>
      <c r="AQE189" s="3"/>
      <c r="AQF189" s="3"/>
      <c r="AQG189" s="3"/>
      <c r="AQH189" s="3"/>
      <c r="AQI189" s="3"/>
      <c r="AQJ189" s="3"/>
      <c r="AQK189" s="3"/>
      <c r="AQL189" s="3"/>
      <c r="AQM189" s="3"/>
      <c r="AQN189" s="3"/>
      <c r="AQO189" s="3"/>
      <c r="AQP189" s="3"/>
      <c r="AQQ189" s="3"/>
      <c r="AQR189" s="3"/>
      <c r="AQS189" s="3"/>
      <c r="AQT189" s="3"/>
      <c r="AQU189" s="3"/>
      <c r="AQV189" s="3"/>
      <c r="AQW189" s="3"/>
      <c r="AQX189" s="3"/>
      <c r="AQY189" s="3"/>
      <c r="AQZ189" s="3"/>
      <c r="ARA189" s="3"/>
      <c r="ARB189" s="3"/>
      <c r="ARC189" s="3"/>
      <c r="ARD189" s="3"/>
      <c r="ARE189" s="3"/>
      <c r="ARF189" s="3"/>
      <c r="ARG189" s="3"/>
      <c r="ARH189" s="3"/>
      <c r="ARI189" s="3"/>
      <c r="ARJ189" s="3"/>
      <c r="ARK189" s="3"/>
      <c r="ARL189" s="3"/>
      <c r="ARM189" s="3"/>
      <c r="ARN189" s="3"/>
      <c r="ARO189" s="3"/>
      <c r="ARP189" s="3"/>
      <c r="ARQ189" s="3"/>
      <c r="ARR189" s="3"/>
      <c r="ARS189" s="3"/>
      <c r="ART189" s="3"/>
      <c r="ARU189" s="3"/>
      <c r="ARV189" s="3"/>
      <c r="ARW189" s="3"/>
      <c r="ARX189" s="3"/>
      <c r="ARY189" s="3"/>
      <c r="ARZ189" s="3"/>
      <c r="ASA189" s="3"/>
      <c r="ASB189" s="3"/>
      <c r="ASC189" s="3"/>
      <c r="ASD189" s="3"/>
      <c r="ASE189" s="3"/>
      <c r="ASF189" s="3"/>
      <c r="ASG189" s="3"/>
      <c r="ASH189" s="3"/>
      <c r="ASI189" s="3"/>
      <c r="ASJ189" s="3"/>
      <c r="ASK189" s="3"/>
      <c r="ASL189" s="3"/>
      <c r="ASM189" s="3"/>
      <c r="ASN189" s="3"/>
      <c r="ASO189" s="3"/>
      <c r="ASP189" s="3"/>
      <c r="ASQ189" s="3"/>
      <c r="ASR189" s="3"/>
      <c r="ASS189" s="3"/>
      <c r="AST189" s="3"/>
      <c r="ASU189" s="3"/>
      <c r="ASV189" s="3"/>
      <c r="ASW189" s="3"/>
      <c r="ASX189" s="3"/>
      <c r="ASY189" s="3"/>
      <c r="ASZ189" s="3"/>
      <c r="ATA189" s="3"/>
      <c r="ATB189" s="3"/>
      <c r="ATC189" s="3"/>
      <c r="ATD189" s="3"/>
      <c r="ATE189" s="3"/>
      <c r="ATF189" s="3"/>
      <c r="ATG189" s="3"/>
      <c r="ATH189" s="3"/>
      <c r="ATI189" s="3"/>
      <c r="ATJ189" s="3"/>
      <c r="ATK189" s="3"/>
      <c r="ATL189" s="3"/>
      <c r="ATM189" s="3"/>
      <c r="ATN189" s="3"/>
      <c r="ATO189" s="3"/>
      <c r="ATP189" s="3"/>
      <c r="ATQ189" s="3"/>
      <c r="ATR189" s="3"/>
      <c r="ATS189" s="3"/>
      <c r="ATT189" s="3"/>
      <c r="ATU189" s="3"/>
      <c r="ATV189" s="3"/>
      <c r="ATW189" s="3"/>
      <c r="ATX189" s="3"/>
      <c r="ATY189" s="3"/>
      <c r="ATZ189" s="3"/>
      <c r="AUA189" s="3"/>
      <c r="AUB189" s="3"/>
      <c r="AUC189" s="3"/>
      <c r="AUD189" s="3"/>
      <c r="AUE189" s="3"/>
      <c r="AUF189" s="3"/>
      <c r="AUG189" s="3"/>
      <c r="AUH189" s="3"/>
      <c r="AUI189" s="3"/>
      <c r="AUJ189" s="3"/>
      <c r="AUK189" s="3"/>
      <c r="AUL189" s="3"/>
      <c r="AUM189" s="3"/>
      <c r="AUN189" s="3"/>
      <c r="AUO189" s="3"/>
      <c r="AUP189" s="3"/>
      <c r="AUQ189" s="3"/>
      <c r="AUR189" s="3"/>
      <c r="AUS189" s="3"/>
      <c r="AUT189" s="3"/>
      <c r="AUU189" s="3"/>
      <c r="AUV189" s="3"/>
      <c r="AUW189" s="3"/>
      <c r="AUX189" s="3"/>
      <c r="AUY189" s="3"/>
      <c r="AUZ189" s="3"/>
      <c r="AVA189" s="3"/>
      <c r="AVB189" s="3"/>
      <c r="AVC189" s="3"/>
      <c r="AVD189" s="3"/>
      <c r="AVE189" s="3"/>
      <c r="AVF189" s="3"/>
      <c r="AVG189" s="3"/>
      <c r="AVH189" s="3"/>
      <c r="AVI189" s="3"/>
      <c r="AVJ189" s="3"/>
      <c r="AVK189" s="3"/>
      <c r="AVL189" s="3"/>
      <c r="AVM189" s="3"/>
      <c r="AVN189" s="3"/>
      <c r="AVO189" s="3"/>
      <c r="AVP189" s="3"/>
      <c r="AVQ189" s="3"/>
      <c r="AVR189" s="3"/>
      <c r="AVS189" s="3"/>
      <c r="AVT189" s="3"/>
      <c r="AVU189" s="3"/>
      <c r="AVV189" s="3"/>
      <c r="AVW189" s="3"/>
      <c r="AVX189" s="3"/>
      <c r="AVY189" s="3"/>
      <c r="AVZ189" s="3"/>
      <c r="AWA189" s="3"/>
      <c r="AWB189" s="3"/>
      <c r="AWC189" s="3"/>
      <c r="AWD189" s="3"/>
      <c r="AWE189" s="3"/>
      <c r="AWF189" s="3"/>
      <c r="AWG189" s="3"/>
      <c r="AWH189" s="3"/>
      <c r="AWI189" s="3"/>
      <c r="AWJ189" s="3"/>
      <c r="AWK189" s="3"/>
      <c r="AWL189" s="3"/>
      <c r="AWM189" s="3"/>
      <c r="AWN189" s="3"/>
      <c r="AWO189" s="3"/>
      <c r="AWP189" s="3"/>
      <c r="AWQ189" s="3"/>
      <c r="AWR189" s="3"/>
      <c r="AWS189" s="3"/>
      <c r="AWT189" s="3"/>
      <c r="AWU189" s="3"/>
      <c r="AWV189" s="3"/>
      <c r="AWW189" s="3"/>
      <c r="AWX189" s="3"/>
      <c r="AWY189" s="3"/>
      <c r="AWZ189" s="3"/>
      <c r="AXA189" s="3"/>
      <c r="AXB189" s="3"/>
      <c r="AXC189" s="3"/>
      <c r="AXD189" s="3"/>
      <c r="AXE189" s="3"/>
      <c r="AXF189" s="3"/>
      <c r="AXG189" s="3"/>
      <c r="AXH189" s="3"/>
      <c r="AXI189" s="3"/>
      <c r="AXJ189" s="3"/>
      <c r="AXK189" s="3"/>
      <c r="AXL189" s="3"/>
      <c r="AXM189" s="3"/>
      <c r="AXN189" s="3"/>
      <c r="AXO189" s="3"/>
      <c r="AXP189" s="3"/>
      <c r="AXQ189" s="3"/>
      <c r="AXR189" s="3"/>
      <c r="AXS189" s="3"/>
      <c r="AXT189" s="3"/>
      <c r="AXU189" s="3"/>
      <c r="AXV189" s="3"/>
      <c r="AXW189" s="3"/>
      <c r="AXX189" s="3"/>
      <c r="AXY189" s="3"/>
      <c r="AXZ189" s="3"/>
      <c r="AYA189" s="3"/>
      <c r="AYB189" s="3"/>
      <c r="AYC189" s="3"/>
      <c r="AYD189" s="3"/>
      <c r="AYE189" s="3"/>
      <c r="AYF189" s="3"/>
      <c r="AYG189" s="3"/>
      <c r="AYH189" s="3"/>
      <c r="AYI189" s="3"/>
      <c r="AYJ189" s="3"/>
      <c r="AYK189" s="3"/>
      <c r="AYL189" s="3"/>
      <c r="AYM189" s="3"/>
      <c r="AYN189" s="3"/>
      <c r="AYO189" s="3"/>
      <c r="AYP189" s="3"/>
      <c r="AYQ189" s="3"/>
      <c r="AYR189" s="3"/>
      <c r="AYS189" s="3"/>
      <c r="AYT189" s="3"/>
      <c r="AYU189" s="3"/>
      <c r="AYV189" s="3"/>
      <c r="AYW189" s="3"/>
      <c r="AYX189" s="3"/>
      <c r="AYY189" s="3"/>
      <c r="AYZ189" s="3"/>
      <c r="AZA189" s="3"/>
      <c r="AZB189" s="3"/>
      <c r="AZC189" s="3"/>
      <c r="AZD189" s="3"/>
      <c r="AZE189" s="3"/>
      <c r="AZF189" s="3"/>
      <c r="AZG189" s="3"/>
      <c r="AZH189" s="3"/>
      <c r="AZI189" s="3"/>
      <c r="AZJ189" s="3"/>
      <c r="AZK189" s="3"/>
      <c r="AZL189" s="3"/>
      <c r="AZM189" s="3"/>
      <c r="AZN189" s="3"/>
      <c r="AZO189" s="3"/>
      <c r="AZP189" s="3"/>
      <c r="AZQ189" s="3"/>
      <c r="AZR189" s="3"/>
      <c r="AZS189" s="3"/>
      <c r="AZT189" s="3"/>
      <c r="AZU189" s="3"/>
      <c r="AZV189" s="3"/>
      <c r="AZW189" s="3"/>
      <c r="AZX189" s="3"/>
      <c r="AZY189" s="3"/>
      <c r="AZZ189" s="3"/>
      <c r="BAA189" s="3"/>
      <c r="BAB189" s="3"/>
      <c r="BAC189" s="3"/>
      <c r="BAD189" s="3"/>
      <c r="BAE189" s="3"/>
      <c r="BAF189" s="3"/>
      <c r="BAG189" s="3"/>
      <c r="BAH189" s="3"/>
      <c r="BAI189" s="3"/>
      <c r="BAJ189" s="3"/>
      <c r="BAK189" s="3"/>
      <c r="BAL189" s="3"/>
      <c r="BAM189" s="3"/>
      <c r="BAN189" s="3"/>
      <c r="BAO189" s="3"/>
      <c r="BAP189" s="3"/>
      <c r="BAQ189" s="3"/>
      <c r="BAR189" s="3"/>
      <c r="BAS189" s="3"/>
      <c r="BAT189" s="3"/>
      <c r="BAU189" s="3"/>
      <c r="BAV189" s="3"/>
      <c r="BAW189" s="3"/>
      <c r="BAX189" s="3"/>
      <c r="BAY189" s="3"/>
      <c r="BAZ189" s="3"/>
      <c r="BBA189" s="3"/>
      <c r="BBB189" s="3"/>
      <c r="BBC189" s="3"/>
      <c r="BBD189" s="3"/>
      <c r="BBE189" s="3"/>
      <c r="BBF189" s="3"/>
      <c r="BBG189" s="3"/>
      <c r="BBH189" s="3"/>
      <c r="BBI189" s="3"/>
      <c r="BBJ189" s="3"/>
      <c r="BBK189" s="3"/>
      <c r="BBL189" s="3"/>
      <c r="BBM189" s="3"/>
      <c r="BBN189" s="3"/>
      <c r="BBO189" s="3"/>
      <c r="BBP189" s="3"/>
      <c r="BBQ189" s="3"/>
      <c r="BBR189" s="3"/>
      <c r="BBS189" s="3"/>
      <c r="BBT189" s="3"/>
      <c r="BBU189" s="3"/>
      <c r="BBV189" s="3"/>
      <c r="BBW189" s="3"/>
      <c r="BBX189" s="3"/>
      <c r="BBY189" s="3"/>
      <c r="BBZ189" s="3"/>
      <c r="BCA189" s="3"/>
      <c r="BCB189" s="3"/>
      <c r="BCC189" s="3"/>
      <c r="BCD189" s="3"/>
      <c r="BCE189" s="3"/>
      <c r="BCF189" s="3"/>
      <c r="BCG189" s="3"/>
      <c r="BCH189" s="3"/>
      <c r="BCI189" s="3"/>
      <c r="BCJ189" s="3"/>
      <c r="BCK189" s="3"/>
      <c r="BCL189" s="3"/>
      <c r="BCM189" s="3"/>
      <c r="BCN189" s="3"/>
      <c r="BCO189" s="3"/>
      <c r="BCP189" s="3"/>
      <c r="BCQ189" s="3"/>
      <c r="BCR189" s="3"/>
      <c r="BCS189" s="3"/>
      <c r="BCT189" s="3"/>
      <c r="BCU189" s="3"/>
      <c r="BCV189" s="3"/>
      <c r="BCW189" s="3"/>
      <c r="BCX189" s="3"/>
      <c r="BCY189" s="3"/>
      <c r="BCZ189" s="3"/>
      <c r="BDA189" s="3"/>
      <c r="BDB189" s="3"/>
      <c r="BDC189" s="3"/>
      <c r="BDD189" s="3"/>
      <c r="BDE189" s="3"/>
      <c r="BDF189" s="3"/>
      <c r="BDG189" s="3"/>
      <c r="BDH189" s="3"/>
      <c r="BDI189" s="3"/>
      <c r="BDJ189" s="3"/>
      <c r="BDK189" s="3"/>
      <c r="BDL189" s="3"/>
      <c r="BDM189" s="3"/>
      <c r="BDN189" s="3"/>
      <c r="BDO189" s="3"/>
      <c r="BDP189" s="3"/>
      <c r="BDQ189" s="3"/>
      <c r="BDR189" s="3"/>
      <c r="BDS189" s="3"/>
      <c r="BDT189" s="3"/>
      <c r="BDU189" s="3"/>
      <c r="BDV189" s="3"/>
      <c r="BDW189" s="3"/>
      <c r="BDX189" s="3"/>
      <c r="BDY189" s="3"/>
      <c r="BDZ189" s="3"/>
      <c r="BEA189" s="3"/>
      <c r="BEB189" s="3"/>
      <c r="BEC189" s="3"/>
      <c r="BED189" s="3"/>
      <c r="BEE189" s="3"/>
      <c r="BEF189" s="3"/>
      <c r="BEG189" s="3"/>
      <c r="BEH189" s="3"/>
      <c r="BEI189" s="3"/>
      <c r="BEJ189" s="3"/>
      <c r="BEK189" s="3"/>
      <c r="BEL189" s="3"/>
      <c r="BEM189" s="3"/>
      <c r="BEN189" s="3"/>
      <c r="BEO189" s="3"/>
      <c r="BEP189" s="3"/>
      <c r="BEQ189" s="3"/>
      <c r="BER189" s="3"/>
      <c r="BES189" s="3"/>
      <c r="BET189" s="3"/>
      <c r="BEU189" s="3"/>
      <c r="BEV189" s="3"/>
      <c r="BEW189" s="3"/>
      <c r="BEX189" s="3"/>
      <c r="BEY189" s="3"/>
      <c r="BEZ189" s="3"/>
      <c r="BFA189" s="3"/>
      <c r="BFB189" s="3"/>
      <c r="BFC189" s="3"/>
      <c r="BFD189" s="3"/>
      <c r="BFE189" s="3"/>
      <c r="BFF189" s="3"/>
      <c r="BFG189" s="3"/>
      <c r="BFH189" s="3"/>
      <c r="BFI189" s="3"/>
      <c r="BFJ189" s="3"/>
      <c r="BFK189" s="3"/>
      <c r="BFL189" s="3"/>
      <c r="BFM189" s="3"/>
      <c r="BFN189" s="3"/>
      <c r="BFO189" s="3"/>
      <c r="BFP189" s="3"/>
      <c r="BFQ189" s="3"/>
      <c r="BFR189" s="3"/>
      <c r="BFS189" s="3"/>
      <c r="BFT189" s="3"/>
      <c r="BFU189" s="3"/>
      <c r="BFV189" s="3"/>
      <c r="BFW189" s="3"/>
      <c r="BFX189" s="3"/>
      <c r="BFY189" s="3"/>
      <c r="BFZ189" s="3"/>
      <c r="BGA189" s="3"/>
      <c r="BGB189" s="3"/>
      <c r="BGC189" s="3"/>
      <c r="BGD189" s="3"/>
      <c r="BGE189" s="3"/>
      <c r="BGF189" s="3"/>
      <c r="BGG189" s="3"/>
      <c r="BGH189" s="3"/>
      <c r="BGI189" s="3"/>
      <c r="BGJ189" s="3"/>
      <c r="BGK189" s="3"/>
      <c r="BGL189" s="3"/>
      <c r="BGM189" s="3"/>
      <c r="BGN189" s="3"/>
      <c r="BGO189" s="3"/>
      <c r="BGP189" s="3"/>
      <c r="BGQ189" s="3"/>
      <c r="BGR189" s="3"/>
      <c r="BGS189" s="3"/>
      <c r="BGT189" s="3"/>
      <c r="BGU189" s="3"/>
      <c r="BGV189" s="3"/>
      <c r="BGW189" s="3"/>
      <c r="BGX189" s="3"/>
      <c r="BGY189" s="3"/>
      <c r="BGZ189" s="3"/>
      <c r="BHA189" s="3"/>
      <c r="BHB189" s="3"/>
      <c r="BHC189" s="3"/>
      <c r="BHD189" s="3"/>
      <c r="BHE189" s="3"/>
      <c r="BHF189" s="3"/>
      <c r="BHG189" s="3"/>
      <c r="BHH189" s="3"/>
      <c r="BHI189" s="3"/>
      <c r="BHJ189" s="3"/>
      <c r="BHK189" s="3"/>
      <c r="BHL189" s="3"/>
      <c r="BHM189" s="3"/>
      <c r="BHN189" s="3"/>
      <c r="BHO189" s="3"/>
      <c r="BHP189" s="3"/>
      <c r="BHQ189" s="3"/>
      <c r="BHR189" s="3"/>
      <c r="BHS189" s="3"/>
      <c r="BHT189" s="3"/>
      <c r="BHU189" s="3"/>
      <c r="BHV189" s="3"/>
      <c r="BHW189" s="3"/>
      <c r="BHX189" s="3"/>
      <c r="BHY189" s="3"/>
      <c r="BHZ189" s="3"/>
      <c r="BIA189" s="3"/>
      <c r="BIB189" s="3"/>
      <c r="BIC189" s="3"/>
      <c r="BID189" s="3"/>
      <c r="BIE189" s="3"/>
      <c r="BIF189" s="3"/>
      <c r="BIG189" s="3"/>
      <c r="BIH189" s="3"/>
      <c r="BII189" s="3"/>
      <c r="BIJ189" s="3"/>
      <c r="BIK189" s="3"/>
      <c r="BIL189" s="3"/>
      <c r="BIM189" s="3"/>
      <c r="BIN189" s="3"/>
      <c r="BIO189" s="3"/>
      <c r="BIP189" s="3"/>
      <c r="BIQ189" s="3"/>
      <c r="BIR189" s="3"/>
      <c r="BIS189" s="3"/>
      <c r="BIT189" s="3"/>
      <c r="BIU189" s="3"/>
      <c r="BIV189" s="3"/>
      <c r="BIW189" s="3"/>
      <c r="BIX189" s="3"/>
      <c r="BIY189" s="3"/>
      <c r="BIZ189" s="3"/>
      <c r="BJA189" s="3"/>
      <c r="BJB189" s="3"/>
      <c r="BJC189" s="3"/>
      <c r="BJD189" s="3"/>
      <c r="BJE189" s="3"/>
      <c r="BJF189" s="3"/>
      <c r="BJG189" s="3"/>
      <c r="BJH189" s="3"/>
      <c r="BJI189" s="3"/>
      <c r="BJJ189" s="3"/>
      <c r="BJK189" s="3"/>
      <c r="BJL189" s="3"/>
      <c r="BJM189" s="3"/>
      <c r="BJN189" s="3"/>
      <c r="BJO189" s="3"/>
      <c r="BJP189" s="3"/>
      <c r="BJQ189" s="3"/>
      <c r="BJR189" s="3"/>
      <c r="BJS189" s="3"/>
      <c r="BJT189" s="3"/>
      <c r="BJU189" s="3"/>
      <c r="BJV189" s="3"/>
      <c r="BJW189" s="3"/>
      <c r="BJX189" s="3"/>
      <c r="BJY189" s="3"/>
      <c r="BJZ189" s="3"/>
      <c r="BKA189" s="3"/>
      <c r="BKB189" s="3"/>
      <c r="BKC189" s="3"/>
      <c r="BKD189" s="3"/>
      <c r="BKE189" s="3"/>
      <c r="BKF189" s="3"/>
      <c r="BKG189" s="3"/>
      <c r="BKH189" s="3"/>
      <c r="BKI189" s="3"/>
      <c r="BKJ189" s="3"/>
      <c r="BKK189" s="3"/>
      <c r="BKL189" s="3"/>
      <c r="BKM189" s="3"/>
      <c r="BKN189" s="3"/>
      <c r="BKO189" s="3"/>
      <c r="BKP189" s="3"/>
      <c r="BKQ189" s="3"/>
      <c r="BKR189" s="3"/>
      <c r="BKS189" s="3"/>
      <c r="BKT189" s="3"/>
      <c r="BKU189" s="3"/>
      <c r="BKV189" s="3"/>
      <c r="BKW189" s="3"/>
      <c r="BKX189" s="3"/>
      <c r="BKY189" s="3"/>
      <c r="BKZ189" s="3"/>
      <c r="BLA189" s="3"/>
      <c r="BLB189" s="3"/>
      <c r="BLC189" s="3"/>
      <c r="BLD189" s="3"/>
      <c r="BLE189" s="3"/>
      <c r="BLF189" s="3"/>
      <c r="BLG189" s="3"/>
      <c r="BLH189" s="3"/>
      <c r="BLI189" s="3"/>
      <c r="BLJ189" s="3"/>
      <c r="BLK189" s="3"/>
      <c r="BLL189" s="3"/>
      <c r="BLM189" s="3"/>
      <c r="BLN189" s="3"/>
      <c r="BLO189" s="3"/>
      <c r="BLP189" s="3"/>
      <c r="BLQ189" s="3"/>
      <c r="BLR189" s="3"/>
      <c r="BLS189" s="3"/>
      <c r="BLT189" s="3"/>
      <c r="BLU189" s="3"/>
      <c r="BLV189" s="3"/>
      <c r="BLW189" s="3"/>
      <c r="BLX189" s="3"/>
      <c r="BLY189" s="3"/>
      <c r="BLZ189" s="3"/>
      <c r="BMA189" s="3"/>
      <c r="BMB189" s="3"/>
      <c r="BMC189" s="3"/>
      <c r="BMD189" s="3"/>
      <c r="BME189" s="3"/>
      <c r="BMF189" s="3"/>
      <c r="BMG189" s="3"/>
      <c r="BMH189" s="3"/>
      <c r="BMI189" s="3"/>
      <c r="BMJ189" s="3"/>
      <c r="BMK189" s="3"/>
      <c r="BML189" s="3"/>
      <c r="BMM189" s="3"/>
      <c r="BMN189" s="3"/>
      <c r="BMO189" s="3"/>
      <c r="BMP189" s="3"/>
      <c r="BMQ189" s="3"/>
      <c r="BMR189" s="3"/>
      <c r="BMS189" s="3"/>
      <c r="BMT189" s="3"/>
      <c r="BMU189" s="3"/>
      <c r="BMV189" s="3"/>
      <c r="BMW189" s="3"/>
      <c r="BMX189" s="3"/>
      <c r="BMY189" s="3"/>
      <c r="BMZ189" s="3"/>
      <c r="BNA189" s="3"/>
      <c r="BNB189" s="3"/>
      <c r="BNC189" s="3"/>
      <c r="BND189" s="3"/>
      <c r="BNE189" s="3"/>
      <c r="BNF189" s="3"/>
      <c r="BNG189" s="3"/>
      <c r="BNH189" s="3"/>
      <c r="BNI189" s="3"/>
      <c r="BNJ189" s="3"/>
      <c r="BNK189" s="3"/>
      <c r="BNL189" s="3"/>
      <c r="BNM189" s="3"/>
      <c r="BNN189" s="3"/>
      <c r="BNO189" s="3"/>
      <c r="BNP189" s="3"/>
      <c r="BNQ189" s="3"/>
      <c r="BNR189" s="3"/>
      <c r="BNS189" s="3"/>
      <c r="BNT189" s="3"/>
      <c r="BNU189" s="3"/>
      <c r="BNV189" s="3"/>
      <c r="BNW189" s="3"/>
      <c r="BNX189" s="3"/>
      <c r="BNY189" s="3"/>
      <c r="BNZ189" s="3"/>
      <c r="BOA189" s="3"/>
      <c r="BOB189" s="3"/>
      <c r="BOC189" s="3"/>
      <c r="BOD189" s="3"/>
      <c r="BOE189" s="3"/>
      <c r="BOF189" s="3"/>
      <c r="BOG189" s="3"/>
      <c r="BOH189" s="3"/>
      <c r="BOI189" s="3"/>
      <c r="BOJ189" s="3"/>
      <c r="BOK189" s="3"/>
      <c r="BOL189" s="3"/>
      <c r="BOM189" s="3"/>
      <c r="BON189" s="3"/>
      <c r="BOO189" s="3"/>
      <c r="BOP189" s="3"/>
      <c r="BOQ189" s="3"/>
      <c r="BOR189" s="3"/>
      <c r="BOS189" s="3"/>
      <c r="BOT189" s="3"/>
      <c r="BOU189" s="3"/>
      <c r="BOV189" s="3"/>
      <c r="BOW189" s="3"/>
      <c r="BOX189" s="3"/>
      <c r="BOY189" s="3"/>
      <c r="BOZ189" s="3"/>
      <c r="BPA189" s="3"/>
      <c r="BPB189" s="3"/>
      <c r="BPC189" s="3"/>
      <c r="BPD189" s="3"/>
      <c r="BPE189" s="3"/>
      <c r="BPF189" s="3"/>
      <c r="BPG189" s="3"/>
      <c r="BPH189" s="3"/>
      <c r="BPI189" s="3"/>
      <c r="BPJ189" s="3"/>
      <c r="BPK189" s="3"/>
      <c r="BPL189" s="3"/>
      <c r="BPM189" s="3"/>
      <c r="BPN189" s="3"/>
      <c r="BPO189" s="3"/>
      <c r="BPP189" s="3"/>
      <c r="BPQ189" s="3"/>
      <c r="BPR189" s="3"/>
      <c r="BPS189" s="3"/>
      <c r="BPT189" s="3"/>
      <c r="BPU189" s="3"/>
      <c r="BPV189" s="3"/>
      <c r="BPW189" s="3"/>
      <c r="BPX189" s="3"/>
      <c r="BPY189" s="3"/>
      <c r="BPZ189" s="3"/>
      <c r="BQA189" s="3"/>
      <c r="BQB189" s="3"/>
      <c r="BQC189" s="3"/>
      <c r="BQD189" s="3"/>
      <c r="BQE189" s="3"/>
      <c r="BQF189" s="3"/>
      <c r="BQG189" s="3"/>
      <c r="BQH189" s="3"/>
      <c r="BQI189" s="3"/>
      <c r="BQJ189" s="3"/>
      <c r="BQK189" s="3"/>
      <c r="BQL189" s="3"/>
      <c r="BQM189" s="3"/>
      <c r="BQN189" s="3"/>
      <c r="BQO189" s="3"/>
      <c r="BQP189" s="3"/>
      <c r="BQQ189" s="3"/>
      <c r="BQR189" s="3"/>
      <c r="BQS189" s="3"/>
      <c r="BQT189" s="3"/>
      <c r="BQU189" s="3"/>
      <c r="BQV189" s="3"/>
      <c r="BQW189" s="3"/>
      <c r="BQX189" s="3"/>
      <c r="BQY189" s="3"/>
      <c r="BQZ189" s="3"/>
      <c r="BRA189" s="3"/>
      <c r="BRB189" s="3"/>
      <c r="BRC189" s="3"/>
      <c r="BRD189" s="3"/>
      <c r="BRE189" s="3"/>
      <c r="BRF189" s="3"/>
      <c r="BRG189" s="3"/>
      <c r="BRH189" s="3"/>
      <c r="BRI189" s="3"/>
      <c r="BRJ189" s="3"/>
      <c r="BRK189" s="3"/>
      <c r="BRL189" s="3"/>
      <c r="BRM189" s="3"/>
      <c r="BRN189" s="3"/>
      <c r="BRO189" s="3"/>
      <c r="BRP189" s="3"/>
      <c r="BRQ189" s="3"/>
      <c r="BRR189" s="3"/>
      <c r="BRS189" s="3"/>
      <c r="BRT189" s="3"/>
      <c r="BRU189" s="3"/>
      <c r="BRV189" s="3"/>
      <c r="BRW189" s="3"/>
      <c r="BRX189" s="3"/>
      <c r="BRY189" s="3"/>
      <c r="BRZ189" s="3"/>
      <c r="BSA189" s="3"/>
      <c r="BSB189" s="3"/>
      <c r="BSC189" s="3"/>
      <c r="BSD189" s="3"/>
      <c r="BSE189" s="3"/>
      <c r="BSF189" s="3"/>
      <c r="BSG189" s="3"/>
      <c r="BSH189" s="3"/>
      <c r="BSI189" s="3"/>
      <c r="BSJ189" s="3"/>
      <c r="BSK189" s="3"/>
      <c r="BSL189" s="3"/>
      <c r="BSM189" s="3"/>
      <c r="BSN189" s="3"/>
      <c r="BSO189" s="3"/>
      <c r="BSP189" s="3"/>
      <c r="BSQ189" s="3"/>
      <c r="BSR189" s="3"/>
      <c r="BSS189" s="3"/>
      <c r="BST189" s="3"/>
      <c r="BSU189" s="3"/>
      <c r="BSV189" s="3"/>
      <c r="BSW189" s="3"/>
      <c r="BSX189" s="3"/>
      <c r="BSY189" s="3"/>
      <c r="BSZ189" s="3"/>
      <c r="BTA189" s="3"/>
      <c r="BTB189" s="3"/>
      <c r="BTC189" s="3"/>
      <c r="BTD189" s="3"/>
      <c r="BTE189" s="3"/>
      <c r="BTF189" s="3"/>
      <c r="BTG189" s="3"/>
      <c r="BTH189" s="3"/>
      <c r="BTI189" s="3"/>
      <c r="BTJ189" s="3"/>
      <c r="BTK189" s="3"/>
      <c r="BTL189" s="3"/>
      <c r="BTM189" s="3"/>
      <c r="BTN189" s="3"/>
      <c r="BTO189" s="3"/>
      <c r="BTP189" s="3"/>
      <c r="BTQ189" s="3"/>
      <c r="BTR189" s="3"/>
      <c r="BTS189" s="3"/>
      <c r="BTT189" s="3"/>
      <c r="BTU189" s="3"/>
      <c r="BTV189" s="3"/>
      <c r="BTW189" s="3"/>
      <c r="BTX189" s="3"/>
      <c r="BTY189" s="3"/>
      <c r="BTZ189" s="3"/>
      <c r="BUA189" s="3"/>
      <c r="BUB189" s="3"/>
      <c r="BUC189" s="3"/>
      <c r="BUD189" s="3"/>
      <c r="BUE189" s="3"/>
      <c r="BUF189" s="3"/>
      <c r="BUG189" s="3"/>
      <c r="BUH189" s="3"/>
      <c r="BUI189" s="3"/>
      <c r="BUJ189" s="3"/>
      <c r="BUK189" s="3"/>
      <c r="BUL189" s="3"/>
      <c r="BUM189" s="3"/>
      <c r="BUN189" s="3"/>
      <c r="BUO189" s="3"/>
      <c r="BUP189" s="3"/>
      <c r="BUQ189" s="3"/>
      <c r="BUR189" s="3"/>
      <c r="BUS189" s="3"/>
      <c r="BUT189" s="3"/>
      <c r="BUU189" s="3"/>
      <c r="BUV189" s="3"/>
      <c r="BUW189" s="3"/>
      <c r="BUX189" s="3"/>
      <c r="BUY189" s="3"/>
      <c r="BUZ189" s="3"/>
      <c r="BVA189" s="3"/>
      <c r="BVB189" s="3"/>
      <c r="BVC189" s="3"/>
      <c r="BVD189" s="3"/>
      <c r="BVE189" s="3"/>
      <c r="BVF189" s="3"/>
      <c r="BVG189" s="3"/>
      <c r="BVH189" s="3"/>
      <c r="BVI189" s="3"/>
      <c r="BVJ189" s="3"/>
      <c r="BVK189" s="3"/>
      <c r="BVL189" s="3"/>
      <c r="BVM189" s="3"/>
      <c r="BVN189" s="3"/>
      <c r="BVO189" s="3"/>
      <c r="BVP189" s="3"/>
      <c r="BVQ189" s="3"/>
      <c r="BVR189" s="3"/>
      <c r="BVS189" s="3"/>
      <c r="BVT189" s="3"/>
      <c r="BVU189" s="3"/>
      <c r="BVV189" s="3"/>
      <c r="BVW189" s="3"/>
      <c r="BVX189" s="3"/>
      <c r="BVY189" s="3"/>
      <c r="BVZ189" s="3"/>
      <c r="BWA189" s="3"/>
      <c r="BWB189" s="3"/>
      <c r="BWC189" s="3"/>
      <c r="BWD189" s="3"/>
      <c r="BWE189" s="3"/>
      <c r="BWF189" s="3"/>
      <c r="BWG189" s="3"/>
      <c r="BWH189" s="3"/>
      <c r="BWI189" s="3"/>
      <c r="BWJ189" s="3"/>
      <c r="BWK189" s="3"/>
      <c r="BWL189" s="3"/>
      <c r="BWM189" s="3"/>
      <c r="BWN189" s="3"/>
      <c r="BWO189" s="3"/>
      <c r="BWP189" s="3"/>
      <c r="BWQ189" s="3"/>
      <c r="BWR189" s="3"/>
      <c r="BWS189" s="3"/>
      <c r="BWT189" s="3"/>
      <c r="BWU189" s="3"/>
      <c r="BWV189" s="3"/>
      <c r="BWW189" s="3"/>
      <c r="BWX189" s="3"/>
      <c r="BWY189" s="3"/>
      <c r="BWZ189" s="3"/>
      <c r="BXA189" s="3"/>
      <c r="BXB189" s="3"/>
      <c r="BXC189" s="3"/>
      <c r="BXD189" s="3"/>
      <c r="BXE189" s="3"/>
      <c r="BXF189" s="3"/>
      <c r="BXG189" s="3"/>
      <c r="BXH189" s="3"/>
      <c r="BXI189" s="3"/>
      <c r="BXJ189" s="3"/>
      <c r="BXK189" s="3"/>
      <c r="BXL189" s="3"/>
      <c r="BXM189" s="3"/>
      <c r="BXN189" s="3"/>
      <c r="BXO189" s="3"/>
      <c r="BXP189" s="3"/>
      <c r="BXQ189" s="3"/>
      <c r="BXR189" s="3"/>
      <c r="BXS189" s="3"/>
      <c r="BXT189" s="3"/>
      <c r="BXU189" s="3"/>
      <c r="BXV189" s="3"/>
      <c r="BXW189" s="3"/>
      <c r="BXX189" s="3"/>
      <c r="BXY189" s="3"/>
      <c r="BXZ189" s="3"/>
      <c r="BYA189" s="3"/>
      <c r="BYB189" s="3"/>
      <c r="BYC189" s="3"/>
      <c r="BYD189" s="3"/>
      <c r="BYE189" s="3"/>
      <c r="BYF189" s="3"/>
      <c r="BYG189" s="3"/>
      <c r="BYH189" s="3"/>
      <c r="BYI189" s="3"/>
      <c r="BYJ189" s="3"/>
      <c r="BYK189" s="3"/>
      <c r="BYL189" s="3"/>
      <c r="BYM189" s="3"/>
      <c r="BYN189" s="3"/>
      <c r="BYO189" s="3"/>
      <c r="BYP189" s="3"/>
      <c r="BYQ189" s="3"/>
      <c r="BYR189" s="3"/>
      <c r="BYS189" s="3"/>
      <c r="BYT189" s="3"/>
      <c r="BYU189" s="3"/>
      <c r="BYV189" s="3"/>
      <c r="BYW189" s="3"/>
      <c r="BYX189" s="3"/>
      <c r="BYY189" s="3"/>
      <c r="BYZ189" s="3"/>
      <c r="BZA189" s="3"/>
      <c r="BZB189" s="3"/>
      <c r="BZC189" s="3"/>
      <c r="BZD189" s="3"/>
      <c r="BZE189" s="3"/>
      <c r="BZF189" s="3"/>
      <c r="BZG189" s="3"/>
      <c r="BZH189" s="3"/>
      <c r="BZI189" s="3"/>
      <c r="BZJ189" s="3"/>
      <c r="BZK189" s="3"/>
      <c r="BZL189" s="3"/>
      <c r="BZM189" s="3"/>
      <c r="BZN189" s="3"/>
      <c r="BZO189" s="3"/>
      <c r="BZP189" s="3"/>
      <c r="BZQ189" s="3"/>
      <c r="BZR189" s="3"/>
      <c r="BZS189" s="3"/>
      <c r="BZT189" s="3"/>
      <c r="BZU189" s="3"/>
      <c r="BZV189" s="3"/>
      <c r="BZW189" s="3"/>
      <c r="BZX189" s="3"/>
      <c r="BZY189" s="3"/>
      <c r="BZZ189" s="3"/>
      <c r="CAA189" s="3"/>
      <c r="CAB189" s="3"/>
      <c r="CAC189" s="3"/>
      <c r="CAD189" s="3"/>
      <c r="CAE189" s="3"/>
      <c r="CAF189" s="3"/>
      <c r="CAG189" s="3"/>
      <c r="CAH189" s="3"/>
      <c r="CAI189" s="3"/>
      <c r="CAJ189" s="3"/>
      <c r="CAK189" s="3"/>
      <c r="CAL189" s="3"/>
      <c r="CAM189" s="3"/>
      <c r="CAN189" s="3"/>
      <c r="CAO189" s="3"/>
      <c r="CAP189" s="3"/>
      <c r="CAQ189" s="3"/>
      <c r="CAR189" s="3"/>
      <c r="CAS189" s="3"/>
      <c r="CAT189" s="3"/>
      <c r="CAU189" s="3"/>
      <c r="CAV189" s="3"/>
      <c r="CAW189" s="3"/>
      <c r="CAX189" s="3"/>
      <c r="CAY189" s="3"/>
      <c r="CAZ189" s="3"/>
      <c r="CBA189" s="3"/>
      <c r="CBB189" s="3"/>
      <c r="CBC189" s="3"/>
      <c r="CBD189" s="3"/>
      <c r="CBE189" s="3"/>
      <c r="CBF189" s="3"/>
      <c r="CBG189" s="3"/>
      <c r="CBH189" s="3"/>
      <c r="CBI189" s="3"/>
      <c r="CBJ189" s="3"/>
      <c r="CBK189" s="3"/>
      <c r="CBL189" s="3"/>
      <c r="CBM189" s="3"/>
      <c r="CBN189" s="3"/>
      <c r="CBO189" s="3"/>
      <c r="CBP189" s="3"/>
      <c r="CBQ189" s="3"/>
      <c r="CBR189" s="3"/>
      <c r="CBS189" s="3"/>
      <c r="CBT189" s="3"/>
      <c r="CBU189" s="3"/>
      <c r="CBV189" s="3"/>
      <c r="CBW189" s="3"/>
      <c r="CBX189" s="3"/>
      <c r="CBY189" s="3"/>
      <c r="CBZ189" s="3"/>
      <c r="CCA189" s="3"/>
      <c r="CCB189" s="3"/>
      <c r="CCC189" s="3"/>
      <c r="CCD189" s="3"/>
      <c r="CCE189" s="3"/>
      <c r="CCF189" s="3"/>
      <c r="CCG189" s="3"/>
      <c r="CCH189" s="3"/>
      <c r="CCI189" s="3"/>
      <c r="CCJ189" s="3"/>
      <c r="CCK189" s="3"/>
      <c r="CCL189" s="3"/>
      <c r="CCM189" s="3"/>
      <c r="CCN189" s="3"/>
      <c r="CCO189" s="3"/>
      <c r="CCP189" s="3"/>
      <c r="CCQ189" s="3"/>
      <c r="CCR189" s="3"/>
      <c r="CCS189" s="3"/>
      <c r="CCT189" s="3"/>
      <c r="CCU189" s="3"/>
      <c r="CCV189" s="3"/>
      <c r="CCW189" s="3"/>
      <c r="CCX189" s="3"/>
      <c r="CCY189" s="3"/>
      <c r="CCZ189" s="3"/>
      <c r="CDA189" s="3"/>
      <c r="CDB189" s="3"/>
      <c r="CDC189" s="3"/>
      <c r="CDD189" s="3"/>
      <c r="CDE189" s="3"/>
      <c r="CDF189" s="3"/>
      <c r="CDG189" s="3"/>
      <c r="CDH189" s="3"/>
      <c r="CDI189" s="3"/>
      <c r="CDJ189" s="3"/>
      <c r="CDK189" s="3"/>
      <c r="CDL189" s="3"/>
      <c r="CDM189" s="3"/>
      <c r="CDN189" s="3"/>
      <c r="CDO189" s="3"/>
      <c r="CDP189" s="3"/>
      <c r="CDQ189" s="3"/>
      <c r="CDR189" s="3"/>
      <c r="CDS189" s="3"/>
      <c r="CDT189" s="3"/>
      <c r="CDU189" s="3"/>
      <c r="CDV189" s="3"/>
      <c r="CDW189" s="3"/>
      <c r="CDX189" s="3"/>
      <c r="CDY189" s="3"/>
      <c r="CDZ189" s="3"/>
      <c r="CEA189" s="3"/>
      <c r="CEB189" s="3"/>
      <c r="CEC189" s="3"/>
      <c r="CED189" s="3"/>
      <c r="CEE189" s="3"/>
      <c r="CEF189" s="3"/>
      <c r="CEG189" s="3"/>
      <c r="CEH189" s="3"/>
      <c r="CEI189" s="3"/>
      <c r="CEJ189" s="3"/>
      <c r="CEK189" s="3"/>
      <c r="CEL189" s="3"/>
      <c r="CEM189" s="3"/>
      <c r="CEN189" s="3"/>
      <c r="CEO189" s="3"/>
      <c r="CEP189" s="3"/>
      <c r="CEQ189" s="3"/>
      <c r="CER189" s="3"/>
      <c r="CES189" s="3"/>
      <c r="CET189" s="3"/>
      <c r="CEU189" s="3"/>
      <c r="CEV189" s="3"/>
      <c r="CEW189" s="3"/>
      <c r="CEX189" s="3"/>
      <c r="CEY189" s="3"/>
      <c r="CEZ189" s="3"/>
      <c r="CFA189" s="3"/>
      <c r="CFB189" s="3"/>
      <c r="CFC189" s="3"/>
      <c r="CFD189" s="3"/>
      <c r="CFE189" s="3"/>
      <c r="CFF189" s="3"/>
      <c r="CFG189" s="3"/>
      <c r="CFH189" s="3"/>
      <c r="CFI189" s="3"/>
      <c r="CFJ189" s="3"/>
      <c r="CFK189" s="3"/>
      <c r="CFL189" s="3"/>
      <c r="CFM189" s="3"/>
      <c r="CFN189" s="3"/>
      <c r="CFO189" s="3"/>
      <c r="CFP189" s="3"/>
      <c r="CFQ189" s="3"/>
      <c r="CFR189" s="3"/>
      <c r="CFS189" s="3"/>
      <c r="CFT189" s="3"/>
      <c r="CFU189" s="3"/>
      <c r="CFV189" s="3"/>
      <c r="CFW189" s="3"/>
      <c r="CFX189" s="3"/>
      <c r="CFY189" s="3"/>
      <c r="CFZ189" s="3"/>
      <c r="CGA189" s="3"/>
      <c r="CGB189" s="3"/>
      <c r="CGC189" s="3"/>
      <c r="CGD189" s="3"/>
      <c r="CGE189" s="3"/>
      <c r="CGF189" s="3"/>
      <c r="CGG189" s="3"/>
      <c r="CGH189" s="3"/>
      <c r="CGI189" s="3"/>
      <c r="CGJ189" s="3"/>
      <c r="CGK189" s="3"/>
      <c r="CGL189" s="3"/>
      <c r="CGM189" s="3"/>
      <c r="CGN189" s="3"/>
      <c r="CGO189" s="3"/>
      <c r="CGP189" s="3"/>
      <c r="CGQ189" s="3"/>
      <c r="CGR189" s="3"/>
      <c r="CGS189" s="3"/>
      <c r="CGT189" s="3"/>
      <c r="CGU189" s="3"/>
      <c r="CGV189" s="3"/>
      <c r="CGW189" s="3"/>
      <c r="CGX189" s="3"/>
      <c r="CGY189" s="3"/>
      <c r="CGZ189" s="3"/>
      <c r="CHA189" s="3"/>
      <c r="CHB189" s="3"/>
      <c r="CHC189" s="3"/>
      <c r="CHD189" s="3"/>
      <c r="CHE189" s="3"/>
      <c r="CHF189" s="3"/>
      <c r="CHG189" s="3"/>
      <c r="CHH189" s="3"/>
      <c r="CHI189" s="3"/>
      <c r="CHJ189" s="3"/>
      <c r="CHK189" s="3"/>
      <c r="CHL189" s="3"/>
      <c r="CHM189" s="3"/>
      <c r="CHN189" s="3"/>
      <c r="CHO189" s="3"/>
      <c r="CHP189" s="3"/>
      <c r="CHQ189" s="3"/>
      <c r="CHR189" s="3"/>
      <c r="CHS189" s="3"/>
      <c r="CHT189" s="3"/>
      <c r="CHU189" s="3"/>
      <c r="CHV189" s="3"/>
      <c r="CHW189" s="3"/>
      <c r="CHX189" s="3"/>
      <c r="CHY189" s="3"/>
      <c r="CHZ189" s="3"/>
      <c r="CIA189" s="3"/>
      <c r="CIB189" s="3"/>
      <c r="CIC189" s="3"/>
      <c r="CID189" s="3"/>
      <c r="CIE189" s="3"/>
      <c r="CIF189" s="3"/>
      <c r="CIG189" s="3"/>
      <c r="CIH189" s="3"/>
      <c r="CII189" s="3"/>
      <c r="CIJ189" s="3"/>
      <c r="CIK189" s="3"/>
      <c r="CIL189" s="3"/>
      <c r="CIM189" s="3"/>
      <c r="CIN189" s="3"/>
      <c r="CIO189" s="3"/>
      <c r="CIP189" s="3"/>
      <c r="CIQ189" s="3"/>
      <c r="CIR189" s="3"/>
      <c r="CIS189" s="3"/>
      <c r="CIT189" s="3"/>
      <c r="CIU189" s="3"/>
      <c r="CIV189" s="3"/>
      <c r="CIW189" s="3"/>
      <c r="CIX189" s="3"/>
      <c r="CIY189" s="3"/>
      <c r="CIZ189" s="3"/>
      <c r="CJA189" s="3"/>
      <c r="CJB189" s="3"/>
      <c r="CJC189" s="3"/>
      <c r="CJD189" s="3"/>
      <c r="CJE189" s="3"/>
      <c r="CJF189" s="3"/>
      <c r="CJG189" s="3"/>
      <c r="CJH189" s="3"/>
      <c r="CJI189" s="3"/>
      <c r="CJJ189" s="3"/>
      <c r="CJK189" s="3"/>
      <c r="CJL189" s="3"/>
      <c r="CJM189" s="3"/>
      <c r="CJN189" s="3"/>
      <c r="CJO189" s="3"/>
      <c r="CJP189" s="3"/>
      <c r="CJQ189" s="3"/>
      <c r="CJR189" s="3"/>
      <c r="CJS189" s="3"/>
      <c r="CJT189" s="3"/>
      <c r="CJU189" s="3"/>
      <c r="CJV189" s="3"/>
      <c r="CJW189" s="3"/>
      <c r="CJX189" s="3"/>
      <c r="CJY189" s="3"/>
      <c r="CJZ189" s="3"/>
      <c r="CKA189" s="3"/>
      <c r="CKB189" s="3"/>
      <c r="CKC189" s="3"/>
      <c r="CKD189" s="3"/>
      <c r="CKE189" s="3"/>
      <c r="CKF189" s="3"/>
      <c r="CKG189" s="3"/>
      <c r="CKH189" s="3"/>
      <c r="CKI189" s="3"/>
      <c r="CKJ189" s="3"/>
      <c r="CKK189" s="3"/>
      <c r="CKL189" s="3"/>
      <c r="CKM189" s="3"/>
      <c r="CKN189" s="3"/>
      <c r="CKO189" s="3"/>
      <c r="CKP189" s="3"/>
      <c r="CKQ189" s="3"/>
      <c r="CKR189" s="3"/>
      <c r="CKS189" s="3"/>
      <c r="CKT189" s="3"/>
      <c r="CKU189" s="3"/>
      <c r="CKV189" s="3"/>
      <c r="CKW189" s="3"/>
      <c r="CKX189" s="3"/>
      <c r="CKY189" s="3"/>
      <c r="CKZ189" s="3"/>
      <c r="CLA189" s="3"/>
      <c r="CLB189" s="3"/>
      <c r="CLC189" s="3"/>
      <c r="CLD189" s="3"/>
      <c r="CLE189" s="3"/>
      <c r="CLF189" s="3"/>
      <c r="CLG189" s="3"/>
      <c r="CLH189" s="3"/>
      <c r="CLI189" s="3"/>
      <c r="CLJ189" s="3"/>
      <c r="CLK189" s="3"/>
      <c r="CLL189" s="3"/>
      <c r="CLM189" s="3"/>
      <c r="CLN189" s="3"/>
      <c r="CLO189" s="3"/>
      <c r="CLP189" s="3"/>
      <c r="CLQ189" s="3"/>
      <c r="CLR189" s="3"/>
      <c r="CLS189" s="3"/>
      <c r="CLT189" s="3"/>
      <c r="CLU189" s="3"/>
      <c r="CLV189" s="3"/>
      <c r="CLW189" s="3"/>
      <c r="CLX189" s="3"/>
      <c r="CLY189" s="3"/>
      <c r="CLZ189" s="3"/>
      <c r="CMA189" s="3"/>
      <c r="CMB189" s="3"/>
      <c r="CMC189" s="3"/>
      <c r="CMD189" s="3"/>
      <c r="CME189" s="3"/>
      <c r="CMF189" s="3"/>
      <c r="CMG189" s="3"/>
      <c r="CMH189" s="3"/>
      <c r="CMI189" s="3"/>
      <c r="CMJ189" s="3"/>
      <c r="CMK189" s="3"/>
      <c r="CML189" s="3"/>
      <c r="CMM189" s="3"/>
      <c r="CMN189" s="3"/>
      <c r="CMO189" s="3"/>
      <c r="CMP189" s="3"/>
      <c r="CMQ189" s="3"/>
      <c r="CMR189" s="3"/>
      <c r="CMS189" s="3"/>
      <c r="CMT189" s="3"/>
      <c r="CMU189" s="3"/>
      <c r="CMV189" s="3"/>
      <c r="CMW189" s="3"/>
      <c r="CMX189" s="3"/>
      <c r="CMY189" s="3"/>
      <c r="CMZ189" s="3"/>
      <c r="CNA189" s="3"/>
      <c r="CNB189" s="3"/>
      <c r="CNC189" s="3"/>
      <c r="CND189" s="3"/>
      <c r="CNE189" s="3"/>
      <c r="CNF189" s="3"/>
      <c r="CNG189" s="3"/>
      <c r="CNH189" s="3"/>
      <c r="CNI189" s="3"/>
      <c r="CNJ189" s="3"/>
      <c r="CNK189" s="3"/>
      <c r="CNL189" s="3"/>
      <c r="CNM189" s="3"/>
      <c r="CNN189" s="3"/>
      <c r="CNO189" s="3"/>
      <c r="CNP189" s="3"/>
      <c r="CNQ189" s="3"/>
      <c r="CNR189" s="3"/>
      <c r="CNS189" s="3"/>
      <c r="CNT189" s="3"/>
      <c r="CNU189" s="3"/>
      <c r="CNV189" s="3"/>
      <c r="CNW189" s="3"/>
      <c r="CNX189" s="3"/>
      <c r="CNY189" s="3"/>
      <c r="CNZ189" s="3"/>
      <c r="COA189" s="3"/>
      <c r="COB189" s="3"/>
      <c r="COC189" s="3"/>
      <c r="COD189" s="3"/>
      <c r="COE189" s="3"/>
      <c r="COF189" s="3"/>
      <c r="COG189" s="3"/>
      <c r="COH189" s="3"/>
      <c r="COI189" s="3"/>
      <c r="COJ189" s="3"/>
      <c r="COK189" s="3"/>
      <c r="COL189" s="3"/>
      <c r="COM189" s="3"/>
      <c r="CON189" s="3"/>
      <c r="COO189" s="3"/>
      <c r="COP189" s="3"/>
      <c r="COQ189" s="3"/>
      <c r="COR189" s="3"/>
      <c r="COS189" s="3"/>
      <c r="COT189" s="3"/>
      <c r="COU189" s="3"/>
      <c r="COV189" s="3"/>
      <c r="COW189" s="3"/>
      <c r="COX189" s="3"/>
      <c r="COY189" s="3"/>
      <c r="COZ189" s="3"/>
      <c r="CPA189" s="3"/>
      <c r="CPB189" s="3"/>
      <c r="CPC189" s="3"/>
      <c r="CPD189" s="3"/>
      <c r="CPE189" s="3"/>
      <c r="CPF189" s="3"/>
      <c r="CPG189" s="3"/>
      <c r="CPH189" s="3"/>
      <c r="CPI189" s="3"/>
      <c r="CPJ189" s="3"/>
      <c r="CPK189" s="3"/>
      <c r="CPL189" s="3"/>
      <c r="CPM189" s="3"/>
      <c r="CPN189" s="3"/>
      <c r="CPO189" s="3"/>
      <c r="CPP189" s="3"/>
      <c r="CPQ189" s="3"/>
      <c r="CPR189" s="3"/>
      <c r="CPS189" s="3"/>
      <c r="CPT189" s="3"/>
      <c r="CPU189" s="3"/>
      <c r="CPV189" s="3"/>
      <c r="CPW189" s="3"/>
      <c r="CPX189" s="3"/>
      <c r="CPY189" s="3"/>
      <c r="CPZ189" s="3"/>
      <c r="CQA189" s="3"/>
      <c r="CQB189" s="3"/>
      <c r="CQC189" s="3"/>
      <c r="CQD189" s="3"/>
      <c r="CQE189" s="3"/>
      <c r="CQF189" s="3"/>
      <c r="CQG189" s="3"/>
      <c r="CQH189" s="3"/>
      <c r="CQI189" s="3"/>
      <c r="CQJ189" s="3"/>
      <c r="CQK189" s="3"/>
      <c r="CQL189" s="3"/>
      <c r="CQM189" s="3"/>
      <c r="CQN189" s="3"/>
      <c r="CQO189" s="3"/>
      <c r="CQP189" s="3"/>
      <c r="CQQ189" s="3"/>
      <c r="CQR189" s="3"/>
      <c r="CQS189" s="3"/>
      <c r="CQT189" s="3"/>
      <c r="CQU189" s="3"/>
      <c r="CQV189" s="3"/>
      <c r="CQW189" s="3"/>
      <c r="CQX189" s="3"/>
      <c r="CQY189" s="3"/>
      <c r="CQZ189" s="3"/>
      <c r="CRA189" s="3"/>
      <c r="CRB189" s="3"/>
      <c r="CRC189" s="3"/>
      <c r="CRD189" s="3"/>
      <c r="CRE189" s="3"/>
      <c r="CRF189" s="3"/>
      <c r="CRG189" s="3"/>
      <c r="CRH189" s="3"/>
      <c r="CRI189" s="3"/>
      <c r="CRJ189" s="3"/>
      <c r="CRK189" s="3"/>
      <c r="CRL189" s="3"/>
      <c r="CRM189" s="3"/>
      <c r="CRN189" s="3"/>
      <c r="CRO189" s="3"/>
      <c r="CRP189" s="3"/>
      <c r="CRQ189" s="3"/>
      <c r="CRR189" s="3"/>
      <c r="CRS189" s="3"/>
      <c r="CRT189" s="3"/>
      <c r="CRU189" s="3"/>
      <c r="CRV189" s="3"/>
      <c r="CRW189" s="3"/>
      <c r="CRX189" s="3"/>
      <c r="CRY189" s="3"/>
      <c r="CRZ189" s="3"/>
      <c r="CSA189" s="3"/>
      <c r="CSB189" s="3"/>
      <c r="CSC189" s="3"/>
      <c r="CSD189" s="3"/>
      <c r="CSE189" s="3"/>
      <c r="CSF189" s="3"/>
      <c r="CSG189" s="3"/>
      <c r="CSH189" s="3"/>
      <c r="CSI189" s="3"/>
      <c r="CSJ189" s="3"/>
      <c r="CSK189" s="3"/>
      <c r="CSL189" s="3"/>
      <c r="CSM189" s="3"/>
      <c r="CSN189" s="3"/>
      <c r="CSO189" s="3"/>
      <c r="CSP189" s="3"/>
      <c r="CSQ189" s="3"/>
      <c r="CSR189" s="3"/>
      <c r="CSS189" s="3"/>
      <c r="CST189" s="3"/>
      <c r="CSU189" s="3"/>
      <c r="CSV189" s="3"/>
      <c r="CSW189" s="3"/>
      <c r="CSX189" s="3"/>
      <c r="CSY189" s="3"/>
      <c r="CSZ189" s="3"/>
      <c r="CTA189" s="3"/>
      <c r="CTB189" s="3"/>
      <c r="CTC189" s="3"/>
      <c r="CTD189" s="3"/>
      <c r="CTE189" s="3"/>
      <c r="CTF189" s="3"/>
      <c r="CTG189" s="3"/>
      <c r="CTH189" s="3"/>
      <c r="CTI189" s="3"/>
      <c r="CTJ189" s="3"/>
      <c r="CTK189" s="3"/>
      <c r="CTL189" s="3"/>
      <c r="CTM189" s="3"/>
      <c r="CTN189" s="3"/>
      <c r="CTO189" s="3"/>
      <c r="CTP189" s="3"/>
      <c r="CTQ189" s="3"/>
      <c r="CTR189" s="3"/>
      <c r="CTS189" s="3"/>
      <c r="CTT189" s="3"/>
      <c r="CTU189" s="3"/>
      <c r="CTV189" s="3"/>
      <c r="CTW189" s="3"/>
      <c r="CTX189" s="3"/>
      <c r="CTY189" s="3"/>
      <c r="CTZ189" s="3"/>
      <c r="CUA189" s="3"/>
      <c r="CUB189" s="3"/>
      <c r="CUC189" s="3"/>
      <c r="CUD189" s="3"/>
      <c r="CUE189" s="3"/>
      <c r="CUF189" s="3"/>
      <c r="CUG189" s="3"/>
      <c r="CUH189" s="3"/>
      <c r="CUI189" s="3"/>
      <c r="CUJ189" s="3"/>
      <c r="CUK189" s="3"/>
      <c r="CUL189" s="3"/>
      <c r="CUM189" s="3"/>
      <c r="CUN189" s="3"/>
      <c r="CUO189" s="3"/>
      <c r="CUP189" s="3"/>
      <c r="CUQ189" s="3"/>
      <c r="CUR189" s="3"/>
      <c r="CUS189" s="3"/>
      <c r="CUT189" s="3"/>
      <c r="CUU189" s="3"/>
      <c r="CUV189" s="3"/>
      <c r="CUW189" s="3"/>
      <c r="CUX189" s="3"/>
      <c r="CUY189" s="3"/>
      <c r="CUZ189" s="3"/>
      <c r="CVA189" s="3"/>
      <c r="CVB189" s="3"/>
      <c r="CVC189" s="3"/>
      <c r="CVD189" s="3"/>
      <c r="CVE189" s="3"/>
      <c r="CVF189" s="3"/>
      <c r="CVG189" s="3"/>
      <c r="CVH189" s="3"/>
      <c r="CVI189" s="3"/>
      <c r="CVJ189" s="3"/>
      <c r="CVK189" s="3"/>
      <c r="CVL189" s="3"/>
      <c r="CVM189" s="3"/>
      <c r="CVN189" s="3"/>
      <c r="CVO189" s="3"/>
      <c r="CVP189" s="3"/>
      <c r="CVQ189" s="3"/>
      <c r="CVR189" s="3"/>
      <c r="CVS189" s="3"/>
      <c r="CVT189" s="3"/>
      <c r="CVU189" s="3"/>
      <c r="CVV189" s="3"/>
      <c r="CVW189" s="3"/>
      <c r="CVX189" s="3"/>
      <c r="CVY189" s="3"/>
      <c r="CVZ189" s="3"/>
      <c r="CWA189" s="3"/>
      <c r="CWB189" s="3"/>
      <c r="CWC189" s="3"/>
      <c r="CWD189" s="3"/>
      <c r="CWE189" s="3"/>
      <c r="CWF189" s="3"/>
      <c r="CWG189" s="3"/>
      <c r="CWH189" s="3"/>
      <c r="CWI189" s="3"/>
      <c r="CWJ189" s="3"/>
      <c r="CWK189" s="3"/>
      <c r="CWL189" s="3"/>
      <c r="CWM189" s="3"/>
      <c r="CWN189" s="3"/>
      <c r="CWO189" s="3"/>
      <c r="CWP189" s="3"/>
      <c r="CWQ189" s="3"/>
      <c r="CWR189" s="3"/>
      <c r="CWS189" s="3"/>
      <c r="CWT189" s="3"/>
      <c r="CWU189" s="3"/>
      <c r="CWV189" s="3"/>
      <c r="CWW189" s="3"/>
      <c r="CWX189" s="3"/>
      <c r="CWY189" s="3"/>
      <c r="CWZ189" s="3"/>
      <c r="CXA189" s="3"/>
      <c r="CXB189" s="3"/>
      <c r="CXC189" s="3"/>
      <c r="CXD189" s="3"/>
      <c r="CXE189" s="3"/>
      <c r="CXF189" s="3"/>
      <c r="CXG189" s="3"/>
      <c r="CXH189" s="3"/>
      <c r="CXI189" s="3"/>
      <c r="CXJ189" s="3"/>
      <c r="CXK189" s="3"/>
      <c r="CXL189" s="3"/>
      <c r="CXM189" s="3"/>
      <c r="CXN189" s="3"/>
      <c r="CXO189" s="3"/>
      <c r="CXP189" s="3"/>
      <c r="CXQ189" s="3"/>
      <c r="CXR189" s="3"/>
      <c r="CXS189" s="3"/>
      <c r="CXT189" s="3"/>
      <c r="CXU189" s="3"/>
      <c r="CXV189" s="3"/>
      <c r="CXW189" s="3"/>
      <c r="CXX189" s="3"/>
      <c r="CXY189" s="3"/>
      <c r="CXZ189" s="3"/>
      <c r="CYA189" s="3"/>
      <c r="CYB189" s="3"/>
      <c r="CYC189" s="3"/>
      <c r="CYD189" s="3"/>
      <c r="CYE189" s="3"/>
      <c r="CYF189" s="3"/>
      <c r="CYG189" s="3"/>
      <c r="CYH189" s="3"/>
      <c r="CYI189" s="3"/>
      <c r="CYJ189" s="3"/>
      <c r="CYK189" s="3"/>
      <c r="CYL189" s="3"/>
      <c r="CYM189" s="3"/>
      <c r="CYN189" s="3"/>
      <c r="CYO189" s="3"/>
      <c r="CYP189" s="3"/>
      <c r="CYQ189" s="3"/>
      <c r="CYR189" s="3"/>
      <c r="CYS189" s="3"/>
      <c r="CYT189" s="3"/>
      <c r="CYU189" s="3"/>
      <c r="CYV189" s="3"/>
      <c r="CYW189" s="3"/>
      <c r="CYX189" s="3"/>
      <c r="CYY189" s="3"/>
      <c r="CYZ189" s="3"/>
      <c r="CZA189" s="3"/>
      <c r="CZB189" s="3"/>
      <c r="CZC189" s="3"/>
      <c r="CZD189" s="3"/>
      <c r="CZE189" s="3"/>
      <c r="CZF189" s="3"/>
      <c r="CZG189" s="3"/>
      <c r="CZH189" s="3"/>
      <c r="CZI189" s="3"/>
      <c r="CZJ189" s="3"/>
      <c r="CZK189" s="3"/>
      <c r="CZL189" s="3"/>
      <c r="CZM189" s="3"/>
      <c r="CZN189" s="3"/>
      <c r="CZO189" s="3"/>
      <c r="CZP189" s="3"/>
      <c r="CZQ189" s="3"/>
      <c r="CZR189" s="3"/>
      <c r="CZS189" s="3"/>
      <c r="CZT189" s="3"/>
      <c r="CZU189" s="3"/>
      <c r="CZV189" s="3"/>
      <c r="CZW189" s="3"/>
      <c r="CZX189" s="3"/>
      <c r="CZY189" s="3"/>
      <c r="CZZ189" s="3"/>
      <c r="DAA189" s="3"/>
      <c r="DAB189" s="3"/>
      <c r="DAC189" s="3"/>
      <c r="DAD189" s="3"/>
      <c r="DAE189" s="3"/>
      <c r="DAF189" s="3"/>
      <c r="DAG189" s="3"/>
      <c r="DAH189" s="3"/>
      <c r="DAI189" s="3"/>
      <c r="DAJ189" s="3"/>
      <c r="DAK189" s="3"/>
      <c r="DAL189" s="3"/>
      <c r="DAM189" s="3"/>
      <c r="DAN189" s="3"/>
      <c r="DAO189" s="3"/>
      <c r="DAP189" s="3"/>
      <c r="DAQ189" s="3"/>
      <c r="DAR189" s="3"/>
      <c r="DAS189" s="3"/>
      <c r="DAT189" s="3"/>
      <c r="DAU189" s="3"/>
      <c r="DAV189" s="3"/>
      <c r="DAW189" s="3"/>
      <c r="DAX189" s="3"/>
      <c r="DAY189" s="3"/>
      <c r="DAZ189" s="3"/>
      <c r="DBA189" s="3"/>
      <c r="DBB189" s="3"/>
      <c r="DBC189" s="3"/>
      <c r="DBD189" s="3"/>
      <c r="DBE189" s="3"/>
      <c r="DBF189" s="3"/>
      <c r="DBG189" s="3"/>
      <c r="DBH189" s="3"/>
      <c r="DBI189" s="3"/>
      <c r="DBJ189" s="3"/>
      <c r="DBK189" s="3"/>
      <c r="DBL189" s="3"/>
      <c r="DBM189" s="3"/>
      <c r="DBN189" s="3"/>
      <c r="DBO189" s="3"/>
      <c r="DBP189" s="3"/>
      <c r="DBQ189" s="3"/>
      <c r="DBR189" s="3"/>
      <c r="DBS189" s="3"/>
      <c r="DBT189" s="3"/>
      <c r="DBU189" s="3"/>
      <c r="DBV189" s="3"/>
      <c r="DBW189" s="3"/>
      <c r="DBX189" s="3"/>
      <c r="DBY189" s="3"/>
      <c r="DBZ189" s="3"/>
      <c r="DCA189" s="3"/>
      <c r="DCB189" s="3"/>
      <c r="DCC189" s="3"/>
      <c r="DCD189" s="3"/>
      <c r="DCE189" s="3"/>
      <c r="DCF189" s="3"/>
      <c r="DCG189" s="3"/>
      <c r="DCH189" s="3"/>
      <c r="DCI189" s="3"/>
      <c r="DCJ189" s="3"/>
      <c r="DCK189" s="3"/>
      <c r="DCL189" s="3"/>
      <c r="DCM189" s="3"/>
      <c r="DCN189" s="3"/>
      <c r="DCO189" s="3"/>
      <c r="DCP189" s="3"/>
      <c r="DCQ189" s="3"/>
      <c r="DCR189" s="3"/>
      <c r="DCS189" s="3"/>
      <c r="DCT189" s="3"/>
      <c r="DCU189" s="3"/>
      <c r="DCV189" s="3"/>
      <c r="DCW189" s="3"/>
      <c r="DCX189" s="3"/>
      <c r="DCY189" s="3"/>
      <c r="DCZ189" s="3"/>
      <c r="DDA189" s="3"/>
      <c r="DDB189" s="3"/>
      <c r="DDC189" s="3"/>
      <c r="DDD189" s="3"/>
      <c r="DDE189" s="3"/>
      <c r="DDF189" s="3"/>
      <c r="DDG189" s="3"/>
      <c r="DDH189" s="3"/>
      <c r="DDI189" s="3"/>
      <c r="DDJ189" s="3"/>
      <c r="DDK189" s="3"/>
      <c r="DDL189" s="3"/>
      <c r="DDM189" s="3"/>
      <c r="DDN189" s="3"/>
      <c r="DDO189" s="3"/>
      <c r="DDP189" s="3"/>
      <c r="DDQ189" s="3"/>
      <c r="DDR189" s="3"/>
      <c r="DDS189" s="3"/>
      <c r="DDT189" s="3"/>
      <c r="DDU189" s="3"/>
      <c r="DDV189" s="3"/>
      <c r="DDW189" s="3"/>
      <c r="DDX189" s="3"/>
      <c r="DDY189" s="3"/>
      <c r="DDZ189" s="3"/>
      <c r="DEA189" s="3"/>
      <c r="DEB189" s="3"/>
      <c r="DEC189" s="3"/>
      <c r="DED189" s="3"/>
      <c r="DEE189" s="3"/>
      <c r="DEF189" s="3"/>
      <c r="DEG189" s="3"/>
      <c r="DEH189" s="3"/>
      <c r="DEI189" s="3"/>
      <c r="DEJ189" s="3"/>
      <c r="DEK189" s="3"/>
      <c r="DEL189" s="3"/>
      <c r="DEM189" s="3"/>
      <c r="DEN189" s="3"/>
      <c r="DEO189" s="3"/>
      <c r="DEP189" s="3"/>
      <c r="DEQ189" s="3"/>
      <c r="DER189" s="3"/>
      <c r="DES189" s="3"/>
      <c r="DET189" s="3"/>
      <c r="DEU189" s="3"/>
      <c r="DEV189" s="3"/>
      <c r="DEW189" s="3"/>
      <c r="DEX189" s="3"/>
      <c r="DEY189" s="3"/>
      <c r="DEZ189" s="3"/>
      <c r="DFA189" s="3"/>
      <c r="DFB189" s="3"/>
      <c r="DFC189" s="3"/>
      <c r="DFD189" s="3"/>
      <c r="DFE189" s="3"/>
      <c r="DFF189" s="3"/>
      <c r="DFG189" s="3"/>
      <c r="DFH189" s="3"/>
      <c r="DFI189" s="3"/>
      <c r="DFJ189" s="3"/>
      <c r="DFK189" s="3"/>
      <c r="DFL189" s="3"/>
      <c r="DFM189" s="3"/>
      <c r="DFN189" s="3"/>
      <c r="DFO189" s="3"/>
      <c r="DFP189" s="3"/>
      <c r="DFQ189" s="3"/>
      <c r="DFR189" s="3"/>
      <c r="DFS189" s="3"/>
      <c r="DFT189" s="3"/>
      <c r="DFU189" s="3"/>
      <c r="DFV189" s="3"/>
      <c r="DFW189" s="3"/>
      <c r="DFX189" s="3"/>
      <c r="DFY189" s="3"/>
      <c r="DFZ189" s="3"/>
      <c r="DGA189" s="3"/>
      <c r="DGB189" s="3"/>
      <c r="DGC189" s="3"/>
      <c r="DGD189" s="3"/>
      <c r="DGE189" s="3"/>
      <c r="DGF189" s="3"/>
      <c r="DGG189" s="3"/>
      <c r="DGH189" s="3"/>
      <c r="DGI189" s="3"/>
      <c r="DGJ189" s="3"/>
      <c r="DGK189" s="3"/>
      <c r="DGL189" s="3"/>
      <c r="DGM189" s="3"/>
      <c r="DGN189" s="3"/>
      <c r="DGO189" s="3"/>
      <c r="DGP189" s="3"/>
      <c r="DGQ189" s="3"/>
      <c r="DGR189" s="3"/>
      <c r="DGS189" s="3"/>
      <c r="DGT189" s="3"/>
      <c r="DGU189" s="3"/>
      <c r="DGV189" s="3"/>
      <c r="DGW189" s="3"/>
      <c r="DGX189" s="3"/>
      <c r="DGY189" s="3"/>
      <c r="DGZ189" s="3"/>
      <c r="DHA189" s="3"/>
      <c r="DHB189" s="3"/>
      <c r="DHC189" s="3"/>
      <c r="DHD189" s="3"/>
      <c r="DHE189" s="3"/>
      <c r="DHF189" s="3"/>
      <c r="DHG189" s="3"/>
      <c r="DHH189" s="3"/>
      <c r="DHI189" s="3"/>
      <c r="DHJ189" s="3"/>
      <c r="DHK189" s="3"/>
      <c r="DHL189" s="3"/>
      <c r="DHM189" s="3"/>
      <c r="DHN189" s="3"/>
      <c r="DHO189" s="3"/>
      <c r="DHP189" s="3"/>
      <c r="DHQ189" s="3"/>
      <c r="DHR189" s="3"/>
      <c r="DHS189" s="3"/>
      <c r="DHT189" s="3"/>
      <c r="DHU189" s="3"/>
      <c r="DHV189" s="3"/>
      <c r="DHW189" s="3"/>
      <c r="DHX189" s="3"/>
      <c r="DHY189" s="3"/>
      <c r="DHZ189" s="3"/>
      <c r="DIA189" s="3"/>
      <c r="DIB189" s="3"/>
      <c r="DIC189" s="3"/>
      <c r="DID189" s="3"/>
      <c r="DIE189" s="3"/>
      <c r="DIF189" s="3"/>
      <c r="DIG189" s="3"/>
      <c r="DIH189" s="3"/>
      <c r="DII189" s="3"/>
      <c r="DIJ189" s="3"/>
      <c r="DIK189" s="3"/>
      <c r="DIL189" s="3"/>
      <c r="DIM189" s="3"/>
      <c r="DIN189" s="3"/>
      <c r="DIO189" s="3"/>
      <c r="DIP189" s="3"/>
      <c r="DIQ189" s="3"/>
      <c r="DIR189" s="3"/>
      <c r="DIS189" s="3"/>
      <c r="DIT189" s="3"/>
      <c r="DIU189" s="3"/>
      <c r="DIV189" s="3"/>
      <c r="DIW189" s="3"/>
      <c r="DIX189" s="3"/>
      <c r="DIY189" s="3"/>
      <c r="DIZ189" s="3"/>
      <c r="DJA189" s="3"/>
      <c r="DJB189" s="3"/>
      <c r="DJC189" s="3"/>
      <c r="DJD189" s="3"/>
      <c r="DJE189" s="3"/>
      <c r="DJF189" s="3"/>
      <c r="DJG189" s="3"/>
      <c r="DJH189" s="3"/>
      <c r="DJI189" s="3"/>
      <c r="DJJ189" s="3"/>
      <c r="DJK189" s="3"/>
      <c r="DJL189" s="3"/>
      <c r="DJM189" s="3"/>
      <c r="DJN189" s="3"/>
      <c r="DJO189" s="3"/>
      <c r="DJP189" s="3"/>
      <c r="DJQ189" s="3"/>
      <c r="DJR189" s="3"/>
      <c r="DJS189" s="3"/>
      <c r="DJT189" s="3"/>
      <c r="DJU189" s="3"/>
      <c r="DJV189" s="3"/>
      <c r="DJW189" s="3"/>
      <c r="DJX189" s="3"/>
      <c r="DJY189" s="3"/>
      <c r="DJZ189" s="3"/>
      <c r="DKA189" s="3"/>
      <c r="DKB189" s="3"/>
      <c r="DKC189" s="3"/>
      <c r="DKD189" s="3"/>
      <c r="DKE189" s="3"/>
      <c r="DKF189" s="3"/>
      <c r="DKG189" s="3"/>
      <c r="DKH189" s="3"/>
      <c r="DKI189" s="3"/>
      <c r="DKJ189" s="3"/>
      <c r="DKK189" s="3"/>
      <c r="DKL189" s="3"/>
      <c r="DKM189" s="3"/>
      <c r="DKN189" s="3"/>
      <c r="DKO189" s="3"/>
      <c r="DKP189" s="3"/>
      <c r="DKQ189" s="3"/>
      <c r="DKR189" s="3"/>
      <c r="DKS189" s="3"/>
      <c r="DKT189" s="3"/>
      <c r="DKU189" s="3"/>
      <c r="DKV189" s="3"/>
      <c r="DKW189" s="3"/>
      <c r="DKX189" s="3"/>
      <c r="DKY189" s="3"/>
      <c r="DKZ189" s="3"/>
      <c r="DLA189" s="3"/>
      <c r="DLB189" s="3"/>
      <c r="DLC189" s="3"/>
      <c r="DLD189" s="3"/>
      <c r="DLE189" s="3"/>
      <c r="DLF189" s="3"/>
      <c r="DLG189" s="3"/>
      <c r="DLH189" s="3"/>
      <c r="DLI189" s="3"/>
      <c r="DLJ189" s="3"/>
      <c r="DLK189" s="3"/>
      <c r="DLL189" s="3"/>
      <c r="DLM189" s="3"/>
      <c r="DLN189" s="3"/>
      <c r="DLO189" s="3"/>
      <c r="DLP189" s="3"/>
      <c r="DLQ189" s="3"/>
      <c r="DLR189" s="3"/>
      <c r="DLS189" s="3"/>
      <c r="DLT189" s="3"/>
      <c r="DLU189" s="3"/>
      <c r="DLV189" s="3"/>
      <c r="DLW189" s="3"/>
      <c r="DLX189" s="3"/>
      <c r="DLY189" s="3"/>
      <c r="DLZ189" s="3"/>
      <c r="DMA189" s="3"/>
      <c r="DMB189" s="3"/>
      <c r="DMC189" s="3"/>
      <c r="DMD189" s="3"/>
      <c r="DME189" s="3"/>
      <c r="DMF189" s="3"/>
      <c r="DMG189" s="3"/>
      <c r="DMH189" s="3"/>
      <c r="DMI189" s="3"/>
      <c r="DMJ189" s="3"/>
      <c r="DMK189" s="3"/>
      <c r="DML189" s="3"/>
      <c r="DMM189" s="3"/>
      <c r="DMN189" s="3"/>
      <c r="DMO189" s="3"/>
      <c r="DMP189" s="3"/>
      <c r="DMQ189" s="3"/>
      <c r="DMR189" s="3"/>
      <c r="DMS189" s="3"/>
      <c r="DMT189" s="3"/>
      <c r="DMU189" s="3"/>
      <c r="DMV189" s="3"/>
      <c r="DMW189" s="3"/>
      <c r="DMX189" s="3"/>
      <c r="DMY189" s="3"/>
      <c r="DMZ189" s="3"/>
      <c r="DNA189" s="3"/>
      <c r="DNB189" s="3"/>
      <c r="DNC189" s="3"/>
      <c r="DND189" s="3"/>
      <c r="DNE189" s="3"/>
      <c r="DNF189" s="3"/>
      <c r="DNG189" s="3"/>
      <c r="DNH189" s="3"/>
      <c r="DNI189" s="3"/>
      <c r="DNJ189" s="3"/>
      <c r="DNK189" s="3"/>
      <c r="DNL189" s="3"/>
      <c r="DNM189" s="3"/>
      <c r="DNN189" s="3"/>
      <c r="DNO189" s="3"/>
      <c r="DNP189" s="3"/>
      <c r="DNQ189" s="3"/>
      <c r="DNR189" s="3"/>
      <c r="DNS189" s="3"/>
      <c r="DNT189" s="3"/>
      <c r="DNU189" s="3"/>
      <c r="DNV189" s="3"/>
      <c r="DNW189" s="3"/>
      <c r="DNX189" s="3"/>
      <c r="DNY189" s="3"/>
      <c r="DNZ189" s="3"/>
      <c r="DOA189" s="3"/>
      <c r="DOB189" s="3"/>
      <c r="DOC189" s="3"/>
      <c r="DOD189" s="3"/>
      <c r="DOE189" s="3"/>
      <c r="DOF189" s="3"/>
      <c r="DOG189" s="3"/>
      <c r="DOH189" s="3"/>
      <c r="DOI189" s="3"/>
      <c r="DOJ189" s="3"/>
      <c r="DOK189" s="3"/>
      <c r="DOL189" s="3"/>
      <c r="DOM189" s="3"/>
      <c r="DON189" s="3"/>
      <c r="DOO189" s="3"/>
      <c r="DOP189" s="3"/>
      <c r="DOQ189" s="3"/>
      <c r="DOR189" s="3"/>
      <c r="DOS189" s="3"/>
      <c r="DOT189" s="3"/>
      <c r="DOU189" s="3"/>
      <c r="DOV189" s="3"/>
      <c r="DOW189" s="3"/>
      <c r="DOX189" s="3"/>
      <c r="DOY189" s="3"/>
      <c r="DOZ189" s="3"/>
      <c r="DPA189" s="3"/>
      <c r="DPB189" s="3"/>
      <c r="DPC189" s="3"/>
      <c r="DPD189" s="3"/>
      <c r="DPE189" s="3"/>
      <c r="DPF189" s="3"/>
      <c r="DPG189" s="3"/>
      <c r="DPH189" s="3"/>
      <c r="DPI189" s="3"/>
      <c r="DPJ189" s="3"/>
      <c r="DPK189" s="3"/>
      <c r="DPL189" s="3"/>
      <c r="DPM189" s="3"/>
      <c r="DPN189" s="3"/>
      <c r="DPO189" s="3"/>
      <c r="DPP189" s="3"/>
      <c r="DPQ189" s="3"/>
      <c r="DPR189" s="3"/>
      <c r="DPS189" s="3"/>
      <c r="DPT189" s="3"/>
      <c r="DPU189" s="3"/>
      <c r="DPV189" s="3"/>
      <c r="DPW189" s="3"/>
      <c r="DPX189" s="3"/>
      <c r="DPY189" s="3"/>
      <c r="DPZ189" s="3"/>
      <c r="DQA189" s="3"/>
      <c r="DQB189" s="3"/>
      <c r="DQC189" s="3"/>
      <c r="DQD189" s="3"/>
      <c r="DQE189" s="3"/>
      <c r="DQF189" s="3"/>
      <c r="DQG189" s="3"/>
      <c r="DQH189" s="3"/>
      <c r="DQI189" s="3"/>
      <c r="DQJ189" s="3"/>
      <c r="DQK189" s="3"/>
      <c r="DQL189" s="3"/>
      <c r="DQM189" s="3"/>
      <c r="DQN189" s="3"/>
      <c r="DQO189" s="3"/>
      <c r="DQP189" s="3"/>
      <c r="DQQ189" s="3"/>
      <c r="DQR189" s="3"/>
      <c r="DQS189" s="3"/>
      <c r="DQT189" s="3"/>
      <c r="DQU189" s="3"/>
      <c r="DQV189" s="3"/>
      <c r="DQW189" s="3"/>
      <c r="DQX189" s="3"/>
      <c r="DQY189" s="3"/>
      <c r="DQZ189" s="3"/>
      <c r="DRA189" s="3"/>
      <c r="DRB189" s="3"/>
      <c r="DRC189" s="3"/>
      <c r="DRD189" s="3"/>
      <c r="DRE189" s="3"/>
      <c r="DRF189" s="3"/>
      <c r="DRG189" s="3"/>
      <c r="DRH189" s="3"/>
      <c r="DRI189" s="3"/>
      <c r="DRJ189" s="3"/>
      <c r="DRK189" s="3"/>
      <c r="DRL189" s="3"/>
      <c r="DRM189" s="3"/>
      <c r="DRN189" s="3"/>
      <c r="DRO189" s="3"/>
      <c r="DRP189" s="3"/>
      <c r="DRQ189" s="3"/>
      <c r="DRR189" s="3"/>
      <c r="DRS189" s="3"/>
      <c r="DRT189" s="3"/>
      <c r="DRU189" s="3"/>
      <c r="DRV189" s="3"/>
      <c r="DRW189" s="3"/>
      <c r="DRX189" s="3"/>
      <c r="DRY189" s="3"/>
      <c r="DRZ189" s="3"/>
      <c r="DSA189" s="3"/>
      <c r="DSB189" s="3"/>
      <c r="DSC189" s="3"/>
      <c r="DSD189" s="3"/>
      <c r="DSE189" s="3"/>
      <c r="DSF189" s="3"/>
      <c r="DSG189" s="3"/>
      <c r="DSH189" s="3"/>
      <c r="DSI189" s="3"/>
      <c r="DSJ189" s="3"/>
      <c r="DSK189" s="3"/>
      <c r="DSL189" s="3"/>
      <c r="DSM189" s="3"/>
      <c r="DSN189" s="3"/>
      <c r="DSO189" s="3"/>
      <c r="DSP189" s="3"/>
      <c r="DSQ189" s="3"/>
      <c r="DSR189" s="3"/>
      <c r="DSS189" s="3"/>
      <c r="DST189" s="3"/>
      <c r="DSU189" s="3"/>
      <c r="DSV189" s="3"/>
      <c r="DSW189" s="3"/>
      <c r="DSX189" s="3"/>
      <c r="DSY189" s="3"/>
      <c r="DSZ189" s="3"/>
      <c r="DTA189" s="3"/>
      <c r="DTB189" s="3"/>
      <c r="DTC189" s="3"/>
      <c r="DTD189" s="3"/>
      <c r="DTE189" s="3"/>
      <c r="DTF189" s="3"/>
      <c r="DTG189" s="3"/>
      <c r="DTH189" s="3"/>
      <c r="DTI189" s="3"/>
      <c r="DTJ189" s="3"/>
      <c r="DTK189" s="3"/>
      <c r="DTL189" s="3"/>
      <c r="DTM189" s="3"/>
      <c r="DTN189" s="3"/>
      <c r="DTO189" s="3"/>
      <c r="DTP189" s="3"/>
      <c r="DTQ189" s="3"/>
      <c r="DTR189" s="3"/>
      <c r="DTS189" s="3"/>
      <c r="DTT189" s="3"/>
      <c r="DTU189" s="3"/>
      <c r="DTV189" s="3"/>
      <c r="DTW189" s="3"/>
      <c r="DTX189" s="3"/>
      <c r="DTY189" s="3"/>
      <c r="DTZ189" s="3"/>
      <c r="DUA189" s="3"/>
      <c r="DUB189" s="3"/>
      <c r="DUC189" s="3"/>
      <c r="DUD189" s="3"/>
      <c r="DUE189" s="3"/>
      <c r="DUF189" s="3"/>
      <c r="DUG189" s="3"/>
      <c r="DUH189" s="3"/>
      <c r="DUI189" s="3"/>
      <c r="DUJ189" s="3"/>
      <c r="DUK189" s="3"/>
      <c r="DUL189" s="3"/>
      <c r="DUM189" s="3"/>
      <c r="DUN189" s="3"/>
      <c r="DUO189" s="3"/>
      <c r="DUP189" s="3"/>
      <c r="DUQ189" s="3"/>
      <c r="DUR189" s="3"/>
      <c r="DUS189" s="3"/>
      <c r="DUT189" s="3"/>
      <c r="DUU189" s="3"/>
      <c r="DUV189" s="3"/>
      <c r="DUW189" s="3"/>
      <c r="DUX189" s="3"/>
      <c r="DUY189" s="3"/>
      <c r="DUZ189" s="3"/>
      <c r="DVA189" s="3"/>
      <c r="DVB189" s="3"/>
      <c r="DVC189" s="3"/>
      <c r="DVD189" s="3"/>
      <c r="DVE189" s="3"/>
      <c r="DVF189" s="3"/>
      <c r="DVG189" s="3"/>
      <c r="DVH189" s="3"/>
      <c r="DVI189" s="3"/>
      <c r="DVJ189" s="3"/>
      <c r="DVK189" s="3"/>
      <c r="DVL189" s="3"/>
      <c r="DVM189" s="3"/>
      <c r="DVN189" s="3"/>
      <c r="DVO189" s="3"/>
      <c r="DVP189" s="3"/>
      <c r="DVQ189" s="3"/>
      <c r="DVR189" s="3"/>
      <c r="DVS189" s="3"/>
      <c r="DVT189" s="3"/>
      <c r="DVU189" s="3"/>
      <c r="DVV189" s="3"/>
      <c r="DVW189" s="3"/>
      <c r="DVX189" s="3"/>
      <c r="DVY189" s="3"/>
      <c r="DVZ189" s="3"/>
      <c r="DWA189" s="3"/>
      <c r="DWB189" s="3"/>
      <c r="DWC189" s="3"/>
      <c r="DWD189" s="3"/>
      <c r="DWE189" s="3"/>
      <c r="DWF189" s="3"/>
      <c r="DWG189" s="3"/>
      <c r="DWH189" s="3"/>
      <c r="DWI189" s="3"/>
      <c r="DWJ189" s="3"/>
      <c r="DWK189" s="3"/>
      <c r="DWL189" s="3"/>
      <c r="DWM189" s="3"/>
      <c r="DWN189" s="3"/>
      <c r="DWO189" s="3"/>
      <c r="DWP189" s="3"/>
      <c r="DWQ189" s="3"/>
      <c r="DWR189" s="3"/>
      <c r="DWS189" s="3"/>
      <c r="DWT189" s="3"/>
      <c r="DWU189" s="3"/>
      <c r="DWV189" s="3"/>
      <c r="DWW189" s="3"/>
      <c r="DWX189" s="3"/>
      <c r="DWY189" s="3"/>
      <c r="DWZ189" s="3"/>
      <c r="DXA189" s="3"/>
      <c r="DXB189" s="3"/>
      <c r="DXC189" s="3"/>
      <c r="DXD189" s="3"/>
      <c r="DXE189" s="3"/>
      <c r="DXF189" s="3"/>
      <c r="DXG189" s="3"/>
      <c r="DXH189" s="3"/>
      <c r="DXI189" s="3"/>
      <c r="DXJ189" s="3"/>
      <c r="DXK189" s="3"/>
      <c r="DXL189" s="3"/>
      <c r="DXM189" s="3"/>
      <c r="DXN189" s="3"/>
      <c r="DXO189" s="3"/>
      <c r="DXP189" s="3"/>
      <c r="DXQ189" s="3"/>
      <c r="DXR189" s="3"/>
      <c r="DXS189" s="3"/>
      <c r="DXT189" s="3"/>
      <c r="DXU189" s="3"/>
      <c r="DXV189" s="3"/>
      <c r="DXW189" s="3"/>
      <c r="DXX189" s="3"/>
      <c r="DXY189" s="3"/>
      <c r="DXZ189" s="3"/>
      <c r="DYA189" s="3"/>
      <c r="DYB189" s="3"/>
      <c r="DYC189" s="3"/>
      <c r="DYD189" s="3"/>
      <c r="DYE189" s="3"/>
      <c r="DYF189" s="3"/>
      <c r="DYG189" s="3"/>
      <c r="DYH189" s="3"/>
      <c r="DYI189" s="3"/>
      <c r="DYJ189" s="3"/>
      <c r="DYK189" s="3"/>
      <c r="DYL189" s="3"/>
      <c r="DYM189" s="3"/>
      <c r="DYN189" s="3"/>
      <c r="DYO189" s="3"/>
      <c r="DYP189" s="3"/>
      <c r="DYQ189" s="3"/>
      <c r="DYR189" s="3"/>
      <c r="DYS189" s="3"/>
      <c r="DYT189" s="3"/>
      <c r="DYU189" s="3"/>
      <c r="DYV189" s="3"/>
      <c r="DYW189" s="3"/>
      <c r="DYX189" s="3"/>
      <c r="DYY189" s="3"/>
      <c r="DYZ189" s="3"/>
      <c r="DZA189" s="3"/>
      <c r="DZB189" s="3"/>
      <c r="DZC189" s="3"/>
      <c r="DZD189" s="3"/>
      <c r="DZE189" s="3"/>
      <c r="DZF189" s="3"/>
      <c r="DZG189" s="3"/>
      <c r="DZH189" s="3"/>
      <c r="DZI189" s="3"/>
      <c r="DZJ189" s="3"/>
      <c r="DZK189" s="3"/>
      <c r="DZL189" s="3"/>
      <c r="DZM189" s="3"/>
      <c r="DZN189" s="3"/>
      <c r="DZO189" s="3"/>
      <c r="DZP189" s="3"/>
      <c r="DZQ189" s="3"/>
      <c r="DZR189" s="3"/>
      <c r="DZS189" s="3"/>
      <c r="DZT189" s="3"/>
      <c r="DZU189" s="3"/>
      <c r="DZV189" s="3"/>
      <c r="DZW189" s="3"/>
      <c r="DZX189" s="3"/>
      <c r="DZY189" s="3"/>
      <c r="DZZ189" s="3"/>
      <c r="EAA189" s="3"/>
      <c r="EAB189" s="3"/>
      <c r="EAC189" s="3"/>
      <c r="EAD189" s="3"/>
      <c r="EAE189" s="3"/>
      <c r="EAF189" s="3"/>
      <c r="EAG189" s="3"/>
      <c r="EAH189" s="3"/>
      <c r="EAI189" s="3"/>
      <c r="EAJ189" s="3"/>
      <c r="EAK189" s="3"/>
      <c r="EAL189" s="3"/>
      <c r="EAM189" s="3"/>
      <c r="EAN189" s="3"/>
      <c r="EAO189" s="3"/>
      <c r="EAP189" s="3"/>
      <c r="EAQ189" s="3"/>
      <c r="EAR189" s="3"/>
      <c r="EAS189" s="3"/>
      <c r="EAT189" s="3"/>
      <c r="EAU189" s="3"/>
      <c r="EAV189" s="3"/>
      <c r="EAW189" s="3"/>
      <c r="EAX189" s="3"/>
      <c r="EAY189" s="3"/>
      <c r="EAZ189" s="3"/>
      <c r="EBA189" s="3"/>
      <c r="EBB189" s="3"/>
      <c r="EBC189" s="3"/>
      <c r="EBD189" s="3"/>
      <c r="EBE189" s="3"/>
      <c r="EBF189" s="3"/>
      <c r="EBG189" s="3"/>
      <c r="EBH189" s="3"/>
      <c r="EBI189" s="3"/>
      <c r="EBJ189" s="3"/>
      <c r="EBK189" s="3"/>
      <c r="EBL189" s="3"/>
      <c r="EBM189" s="3"/>
      <c r="EBN189" s="3"/>
      <c r="EBO189" s="3"/>
      <c r="EBP189" s="3"/>
      <c r="EBQ189" s="3"/>
      <c r="EBR189" s="3"/>
      <c r="EBS189" s="3"/>
      <c r="EBT189" s="3"/>
      <c r="EBU189" s="3"/>
      <c r="EBV189" s="3"/>
      <c r="EBW189" s="3"/>
      <c r="EBX189" s="3"/>
      <c r="EBY189" s="3"/>
      <c r="EBZ189" s="3"/>
      <c r="ECA189" s="3"/>
      <c r="ECB189" s="3"/>
      <c r="ECC189" s="3"/>
      <c r="ECD189" s="3"/>
      <c r="ECE189" s="3"/>
      <c r="ECF189" s="3"/>
      <c r="ECG189" s="3"/>
      <c r="ECH189" s="3"/>
      <c r="ECI189" s="3"/>
      <c r="ECJ189" s="3"/>
      <c r="ECK189" s="3"/>
      <c r="ECL189" s="3"/>
      <c r="ECM189" s="3"/>
      <c r="ECN189" s="3"/>
      <c r="ECO189" s="3"/>
      <c r="ECP189" s="3"/>
      <c r="ECQ189" s="3"/>
      <c r="ECR189" s="3"/>
      <c r="ECS189" s="3"/>
      <c r="ECT189" s="3"/>
      <c r="ECU189" s="3"/>
      <c r="ECV189" s="3"/>
      <c r="ECW189" s="3"/>
      <c r="ECX189" s="3"/>
      <c r="ECY189" s="3"/>
      <c r="ECZ189" s="3"/>
      <c r="EDA189" s="3"/>
      <c r="EDB189" s="3"/>
      <c r="EDC189" s="3"/>
      <c r="EDD189" s="3"/>
      <c r="EDE189" s="3"/>
      <c r="EDF189" s="3"/>
      <c r="EDG189" s="3"/>
      <c r="EDH189" s="3"/>
      <c r="EDI189" s="3"/>
      <c r="EDJ189" s="3"/>
      <c r="EDK189" s="3"/>
      <c r="EDL189" s="3"/>
      <c r="EDM189" s="3"/>
      <c r="EDN189" s="3"/>
      <c r="EDO189" s="3"/>
      <c r="EDP189" s="3"/>
      <c r="EDQ189" s="3"/>
      <c r="EDR189" s="3"/>
      <c r="EDS189" s="3"/>
      <c r="EDT189" s="3"/>
      <c r="EDU189" s="3"/>
      <c r="EDV189" s="3"/>
      <c r="EDW189" s="3"/>
      <c r="EDX189" s="3"/>
      <c r="EDY189" s="3"/>
      <c r="EDZ189" s="3"/>
      <c r="EEA189" s="3"/>
      <c r="EEB189" s="3"/>
      <c r="EEC189" s="3"/>
      <c r="EED189" s="3"/>
      <c r="EEE189" s="3"/>
      <c r="EEF189" s="3"/>
      <c r="EEG189" s="3"/>
      <c r="EEH189" s="3"/>
      <c r="EEI189" s="3"/>
      <c r="EEJ189" s="3"/>
      <c r="EEK189" s="3"/>
      <c r="EEL189" s="3"/>
      <c r="EEM189" s="3"/>
      <c r="EEN189" s="3"/>
      <c r="EEO189" s="3"/>
      <c r="EEP189" s="3"/>
      <c r="EEQ189" s="3"/>
      <c r="EER189" s="3"/>
      <c r="EES189" s="3"/>
      <c r="EET189" s="3"/>
      <c r="EEU189" s="3"/>
      <c r="EEV189" s="3"/>
      <c r="EEW189" s="3"/>
      <c r="EEX189" s="3"/>
      <c r="EEY189" s="3"/>
      <c r="EEZ189" s="3"/>
      <c r="EFA189" s="3"/>
      <c r="EFB189" s="3"/>
      <c r="EFC189" s="3"/>
      <c r="EFD189" s="3"/>
      <c r="EFE189" s="3"/>
      <c r="EFF189" s="3"/>
      <c r="EFG189" s="3"/>
      <c r="EFH189" s="3"/>
      <c r="EFI189" s="3"/>
      <c r="EFJ189" s="3"/>
      <c r="EFK189" s="3"/>
      <c r="EFL189" s="3"/>
      <c r="EFM189" s="3"/>
      <c r="EFN189" s="3"/>
      <c r="EFO189" s="3"/>
      <c r="EFP189" s="3"/>
      <c r="EFQ189" s="3"/>
      <c r="EFR189" s="3"/>
      <c r="EFS189" s="3"/>
      <c r="EFT189" s="3"/>
      <c r="EFU189" s="3"/>
      <c r="EFV189" s="3"/>
      <c r="EFW189" s="3"/>
      <c r="EFX189" s="3"/>
      <c r="EFY189" s="3"/>
      <c r="EFZ189" s="3"/>
      <c r="EGA189" s="3"/>
      <c r="EGB189" s="3"/>
      <c r="EGC189" s="3"/>
      <c r="EGD189" s="3"/>
      <c r="EGE189" s="3"/>
      <c r="EGF189" s="3"/>
      <c r="EGG189" s="3"/>
      <c r="EGH189" s="3"/>
      <c r="EGI189" s="3"/>
      <c r="EGJ189" s="3"/>
      <c r="EGK189" s="3"/>
      <c r="EGL189" s="3"/>
      <c r="EGM189" s="3"/>
      <c r="EGN189" s="3"/>
      <c r="EGO189" s="3"/>
      <c r="EGP189" s="3"/>
      <c r="EGQ189" s="3"/>
      <c r="EGR189" s="3"/>
      <c r="EGS189" s="3"/>
      <c r="EGT189" s="3"/>
      <c r="EGU189" s="3"/>
      <c r="EGV189" s="3"/>
      <c r="EGW189" s="3"/>
      <c r="EGX189" s="3"/>
      <c r="EGY189" s="3"/>
      <c r="EGZ189" s="3"/>
      <c r="EHA189" s="3"/>
      <c r="EHB189" s="3"/>
      <c r="EHC189" s="3"/>
      <c r="EHD189" s="3"/>
      <c r="EHE189" s="3"/>
      <c r="EHF189" s="3"/>
      <c r="EHG189" s="3"/>
      <c r="EHH189" s="3"/>
      <c r="EHI189" s="3"/>
      <c r="EHJ189" s="3"/>
      <c r="EHK189" s="3"/>
      <c r="EHL189" s="3"/>
      <c r="EHM189" s="3"/>
      <c r="EHN189" s="3"/>
      <c r="EHO189" s="3"/>
      <c r="EHP189" s="3"/>
      <c r="EHQ189" s="3"/>
      <c r="EHR189" s="3"/>
      <c r="EHS189" s="3"/>
      <c r="EHT189" s="3"/>
      <c r="EHU189" s="3"/>
      <c r="EHV189" s="3"/>
      <c r="EHW189" s="3"/>
      <c r="EHX189" s="3"/>
      <c r="EHY189" s="3"/>
      <c r="EHZ189" s="3"/>
      <c r="EIA189" s="3"/>
      <c r="EIB189" s="3"/>
      <c r="EIC189" s="3"/>
      <c r="EID189" s="3"/>
      <c r="EIE189" s="3"/>
      <c r="EIF189" s="3"/>
      <c r="EIG189" s="3"/>
      <c r="EIH189" s="3"/>
      <c r="EII189" s="3"/>
      <c r="EIJ189" s="3"/>
      <c r="EIK189" s="3"/>
      <c r="EIL189" s="3"/>
      <c r="EIM189" s="3"/>
      <c r="EIN189" s="3"/>
      <c r="EIO189" s="3"/>
      <c r="EIP189" s="3"/>
      <c r="EIQ189" s="3"/>
      <c r="EIR189" s="3"/>
      <c r="EIS189" s="3"/>
      <c r="EIT189" s="3"/>
      <c r="EIU189" s="3"/>
      <c r="EIV189" s="3"/>
      <c r="EIW189" s="3"/>
      <c r="EIX189" s="3"/>
      <c r="EIY189" s="3"/>
      <c r="EIZ189" s="3"/>
      <c r="EJA189" s="3"/>
      <c r="EJB189" s="3"/>
      <c r="EJC189" s="3"/>
      <c r="EJD189" s="3"/>
      <c r="EJE189" s="3"/>
      <c r="EJF189" s="3"/>
      <c r="EJG189" s="3"/>
      <c r="EJH189" s="3"/>
      <c r="EJI189" s="3"/>
      <c r="EJJ189" s="3"/>
      <c r="EJK189" s="3"/>
      <c r="EJL189" s="3"/>
      <c r="EJM189" s="3"/>
      <c r="EJN189" s="3"/>
      <c r="EJO189" s="3"/>
      <c r="EJP189" s="3"/>
      <c r="EJQ189" s="3"/>
      <c r="EJR189" s="3"/>
      <c r="EJS189" s="3"/>
      <c r="EJT189" s="3"/>
      <c r="EJU189" s="3"/>
      <c r="EJV189" s="3"/>
      <c r="EJW189" s="3"/>
      <c r="EJX189" s="3"/>
      <c r="EJY189" s="3"/>
      <c r="EJZ189" s="3"/>
      <c r="EKA189" s="3"/>
      <c r="EKB189" s="3"/>
      <c r="EKC189" s="3"/>
      <c r="EKD189" s="3"/>
      <c r="EKE189" s="3"/>
      <c r="EKF189" s="3"/>
      <c r="EKG189" s="3"/>
      <c r="EKH189" s="3"/>
      <c r="EKI189" s="3"/>
      <c r="EKJ189" s="3"/>
      <c r="EKK189" s="3"/>
      <c r="EKL189" s="3"/>
      <c r="EKM189" s="3"/>
      <c r="EKN189" s="3"/>
      <c r="EKO189" s="3"/>
      <c r="EKP189" s="3"/>
      <c r="EKQ189" s="3"/>
      <c r="EKR189" s="3"/>
      <c r="EKS189" s="3"/>
      <c r="EKT189" s="3"/>
      <c r="EKU189" s="3"/>
      <c r="EKV189" s="3"/>
      <c r="EKW189" s="3"/>
      <c r="EKX189" s="3"/>
      <c r="EKY189" s="3"/>
      <c r="EKZ189" s="3"/>
      <c r="ELA189" s="3"/>
      <c r="ELB189" s="3"/>
      <c r="ELC189" s="3"/>
      <c r="ELD189" s="3"/>
      <c r="ELE189" s="3"/>
      <c r="ELF189" s="3"/>
      <c r="ELG189" s="3"/>
      <c r="ELH189" s="3"/>
      <c r="ELI189" s="3"/>
      <c r="ELJ189" s="3"/>
      <c r="ELK189" s="3"/>
      <c r="ELL189" s="3"/>
      <c r="ELM189" s="3"/>
      <c r="ELN189" s="3"/>
      <c r="ELO189" s="3"/>
      <c r="ELP189" s="3"/>
      <c r="ELQ189" s="3"/>
      <c r="ELR189" s="3"/>
      <c r="ELS189" s="3"/>
      <c r="ELT189" s="3"/>
      <c r="ELU189" s="3"/>
      <c r="ELV189" s="3"/>
      <c r="ELW189" s="3"/>
      <c r="ELX189" s="3"/>
      <c r="ELY189" s="3"/>
      <c r="ELZ189" s="3"/>
      <c r="EMA189" s="3"/>
      <c r="EMB189" s="3"/>
      <c r="EMC189" s="3"/>
      <c r="EMD189" s="3"/>
      <c r="EME189" s="3"/>
      <c r="EMF189" s="3"/>
      <c r="EMG189" s="3"/>
      <c r="EMH189" s="3"/>
      <c r="EMI189" s="3"/>
      <c r="EMJ189" s="3"/>
      <c r="EMK189" s="3"/>
      <c r="EML189" s="3"/>
      <c r="EMM189" s="3"/>
      <c r="EMN189" s="3"/>
      <c r="EMO189" s="3"/>
      <c r="EMP189" s="3"/>
      <c r="EMQ189" s="3"/>
      <c r="EMR189" s="3"/>
      <c r="EMS189" s="3"/>
      <c r="EMT189" s="3"/>
      <c r="EMU189" s="3"/>
      <c r="EMV189" s="3"/>
      <c r="EMW189" s="3"/>
      <c r="EMX189" s="3"/>
      <c r="EMY189" s="3"/>
      <c r="EMZ189" s="3"/>
      <c r="ENA189" s="3"/>
      <c r="ENB189" s="3"/>
      <c r="ENC189" s="3"/>
      <c r="END189" s="3"/>
      <c r="ENE189" s="3"/>
      <c r="ENF189" s="3"/>
      <c r="ENG189" s="3"/>
      <c r="ENH189" s="3"/>
      <c r="ENI189" s="3"/>
      <c r="ENJ189" s="3"/>
      <c r="ENK189" s="3"/>
      <c r="ENL189" s="3"/>
      <c r="ENM189" s="3"/>
      <c r="ENN189" s="3"/>
      <c r="ENO189" s="3"/>
      <c r="ENP189" s="3"/>
      <c r="ENQ189" s="3"/>
      <c r="ENR189" s="3"/>
      <c r="ENS189" s="3"/>
      <c r="ENT189" s="3"/>
      <c r="ENU189" s="3"/>
      <c r="ENV189" s="3"/>
      <c r="ENW189" s="3"/>
      <c r="ENX189" s="3"/>
      <c r="ENY189" s="3"/>
      <c r="ENZ189" s="3"/>
      <c r="EOA189" s="3"/>
      <c r="EOB189" s="3"/>
      <c r="EOC189" s="3"/>
      <c r="EOD189" s="3"/>
      <c r="EOE189" s="3"/>
      <c r="EOF189" s="3"/>
      <c r="EOG189" s="3"/>
      <c r="EOH189" s="3"/>
      <c r="EOI189" s="3"/>
      <c r="EOJ189" s="3"/>
      <c r="EOK189" s="3"/>
      <c r="EOL189" s="3"/>
      <c r="EOM189" s="3"/>
      <c r="EON189" s="3"/>
      <c r="EOO189" s="3"/>
      <c r="EOP189" s="3"/>
      <c r="EOQ189" s="3"/>
      <c r="EOR189" s="3"/>
      <c r="EOS189" s="3"/>
      <c r="EOT189" s="3"/>
      <c r="EOU189" s="3"/>
      <c r="EOV189" s="3"/>
      <c r="EOW189" s="3"/>
      <c r="EOX189" s="3"/>
      <c r="EOY189" s="3"/>
      <c r="EOZ189" s="3"/>
      <c r="EPA189" s="3"/>
      <c r="EPB189" s="3"/>
      <c r="EPC189" s="3"/>
      <c r="EPD189" s="3"/>
      <c r="EPE189" s="3"/>
      <c r="EPF189" s="3"/>
      <c r="EPG189" s="3"/>
      <c r="EPH189" s="3"/>
      <c r="EPI189" s="3"/>
      <c r="EPJ189" s="3"/>
      <c r="EPK189" s="3"/>
      <c r="EPL189" s="3"/>
      <c r="EPM189" s="3"/>
      <c r="EPN189" s="3"/>
      <c r="EPO189" s="3"/>
      <c r="EPP189" s="3"/>
      <c r="EPQ189" s="3"/>
      <c r="EPR189" s="3"/>
      <c r="EPS189" s="3"/>
      <c r="EPT189" s="3"/>
      <c r="EPU189" s="3"/>
      <c r="EPV189" s="3"/>
      <c r="EPW189" s="3"/>
      <c r="EPX189" s="3"/>
      <c r="EPY189" s="3"/>
      <c r="EPZ189" s="3"/>
      <c r="EQA189" s="3"/>
      <c r="EQB189" s="3"/>
      <c r="EQC189" s="3"/>
      <c r="EQD189" s="3"/>
      <c r="EQE189" s="3"/>
      <c r="EQF189" s="3"/>
      <c r="EQG189" s="3"/>
      <c r="EQH189" s="3"/>
      <c r="EQI189" s="3"/>
      <c r="EQJ189" s="3"/>
      <c r="EQK189" s="3"/>
      <c r="EQL189" s="3"/>
      <c r="EQM189" s="3"/>
      <c r="EQN189" s="3"/>
      <c r="EQO189" s="3"/>
      <c r="EQP189" s="3"/>
      <c r="EQQ189" s="3"/>
      <c r="EQR189" s="3"/>
      <c r="EQS189" s="3"/>
      <c r="EQT189" s="3"/>
      <c r="EQU189" s="3"/>
      <c r="EQV189" s="3"/>
      <c r="EQW189" s="3"/>
      <c r="EQX189" s="3"/>
      <c r="EQY189" s="3"/>
      <c r="EQZ189" s="3"/>
      <c r="ERA189" s="3"/>
      <c r="ERB189" s="3"/>
      <c r="ERC189" s="3"/>
      <c r="ERD189" s="3"/>
      <c r="ERE189" s="3"/>
      <c r="ERF189" s="3"/>
      <c r="ERG189" s="3"/>
      <c r="ERH189" s="3"/>
      <c r="ERI189" s="3"/>
      <c r="ERJ189" s="3"/>
      <c r="ERK189" s="3"/>
      <c r="ERL189" s="3"/>
      <c r="ERM189" s="3"/>
      <c r="ERN189" s="3"/>
      <c r="ERO189" s="3"/>
      <c r="ERP189" s="3"/>
      <c r="ERQ189" s="3"/>
      <c r="ERR189" s="3"/>
      <c r="ERS189" s="3"/>
      <c r="ERT189" s="3"/>
      <c r="ERU189" s="3"/>
      <c r="ERV189" s="3"/>
      <c r="ERW189" s="3"/>
      <c r="ERX189" s="3"/>
      <c r="ERY189" s="3"/>
      <c r="ERZ189" s="3"/>
      <c r="ESA189" s="3"/>
      <c r="ESB189" s="3"/>
      <c r="ESC189" s="3"/>
      <c r="ESD189" s="3"/>
      <c r="ESE189" s="3"/>
      <c r="ESF189" s="3"/>
      <c r="ESG189" s="3"/>
      <c r="ESH189" s="3"/>
      <c r="ESI189" s="3"/>
      <c r="ESJ189" s="3"/>
      <c r="ESK189" s="3"/>
      <c r="ESL189" s="3"/>
      <c r="ESM189" s="3"/>
      <c r="ESN189" s="3"/>
      <c r="ESO189" s="3"/>
      <c r="ESP189" s="3"/>
      <c r="ESQ189" s="3"/>
      <c r="ESR189" s="3"/>
      <c r="ESS189" s="3"/>
      <c r="EST189" s="3"/>
      <c r="ESU189" s="3"/>
      <c r="ESV189" s="3"/>
      <c r="ESW189" s="3"/>
      <c r="ESX189" s="3"/>
      <c r="ESY189" s="3"/>
      <c r="ESZ189" s="3"/>
      <c r="ETA189" s="3"/>
      <c r="ETB189" s="3"/>
      <c r="ETC189" s="3"/>
      <c r="ETD189" s="3"/>
      <c r="ETE189" s="3"/>
      <c r="ETF189" s="3"/>
      <c r="ETG189" s="3"/>
      <c r="ETH189" s="3"/>
      <c r="ETI189" s="3"/>
      <c r="ETJ189" s="3"/>
      <c r="ETK189" s="3"/>
      <c r="ETL189" s="3"/>
      <c r="ETM189" s="3"/>
      <c r="ETN189" s="3"/>
      <c r="ETO189" s="3"/>
      <c r="ETP189" s="3"/>
      <c r="ETQ189" s="3"/>
      <c r="ETR189" s="3"/>
      <c r="ETS189" s="3"/>
      <c r="ETT189" s="3"/>
      <c r="ETU189" s="3"/>
      <c r="ETV189" s="3"/>
      <c r="ETW189" s="3"/>
      <c r="ETX189" s="3"/>
      <c r="ETY189" s="3"/>
      <c r="ETZ189" s="3"/>
      <c r="EUA189" s="3"/>
      <c r="EUB189" s="3"/>
      <c r="EUC189" s="3"/>
      <c r="EUD189" s="3"/>
      <c r="EUE189" s="3"/>
      <c r="EUF189" s="3"/>
      <c r="EUG189" s="3"/>
      <c r="EUH189" s="3"/>
      <c r="EUI189" s="3"/>
      <c r="EUJ189" s="3"/>
      <c r="EUK189" s="3"/>
      <c r="EUL189" s="3"/>
      <c r="EUM189" s="3"/>
      <c r="EUN189" s="3"/>
      <c r="EUO189" s="3"/>
      <c r="EUP189" s="3"/>
      <c r="EUQ189" s="3"/>
      <c r="EUR189" s="3"/>
      <c r="EUS189" s="3"/>
      <c r="EUT189" s="3"/>
      <c r="EUU189" s="3"/>
      <c r="EUV189" s="3"/>
      <c r="EUW189" s="3"/>
      <c r="EUX189" s="3"/>
      <c r="EUY189" s="3"/>
      <c r="EUZ189" s="3"/>
      <c r="EVA189" s="3"/>
      <c r="EVB189" s="3"/>
      <c r="EVC189" s="3"/>
      <c r="EVD189" s="3"/>
      <c r="EVE189" s="3"/>
      <c r="EVF189" s="3"/>
      <c r="EVG189" s="3"/>
      <c r="EVH189" s="3"/>
      <c r="EVI189" s="3"/>
      <c r="EVJ189" s="3"/>
      <c r="EVK189" s="3"/>
      <c r="EVL189" s="3"/>
      <c r="EVM189" s="3"/>
      <c r="EVN189" s="3"/>
      <c r="EVO189" s="3"/>
      <c r="EVP189" s="3"/>
      <c r="EVQ189" s="3"/>
      <c r="EVR189" s="3"/>
      <c r="EVS189" s="3"/>
      <c r="EVT189" s="3"/>
      <c r="EVU189" s="3"/>
      <c r="EVV189" s="3"/>
      <c r="EVW189" s="3"/>
      <c r="EVX189" s="3"/>
      <c r="EVY189" s="3"/>
      <c r="EVZ189" s="3"/>
      <c r="EWA189" s="3"/>
      <c r="EWB189" s="3"/>
      <c r="EWC189" s="3"/>
      <c r="EWD189" s="3"/>
      <c r="EWE189" s="3"/>
      <c r="EWF189" s="3"/>
      <c r="EWG189" s="3"/>
      <c r="EWH189" s="3"/>
      <c r="EWI189" s="3"/>
      <c r="EWJ189" s="3"/>
      <c r="EWK189" s="3"/>
      <c r="EWL189" s="3"/>
      <c r="EWM189" s="3"/>
      <c r="EWN189" s="3"/>
      <c r="EWO189" s="3"/>
      <c r="EWP189" s="3"/>
      <c r="EWQ189" s="3"/>
      <c r="EWR189" s="3"/>
      <c r="EWS189" s="3"/>
      <c r="EWT189" s="3"/>
      <c r="EWU189" s="3"/>
      <c r="EWV189" s="3"/>
      <c r="EWW189" s="3"/>
      <c r="EWX189" s="3"/>
      <c r="EWY189" s="3"/>
      <c r="EWZ189" s="3"/>
      <c r="EXA189" s="3"/>
      <c r="EXB189" s="3"/>
      <c r="EXC189" s="3"/>
      <c r="EXD189" s="3"/>
      <c r="EXE189" s="3"/>
      <c r="EXF189" s="3"/>
      <c r="EXG189" s="3"/>
      <c r="EXH189" s="3"/>
      <c r="EXI189" s="3"/>
      <c r="EXJ189" s="3"/>
      <c r="EXK189" s="3"/>
      <c r="EXL189" s="3"/>
      <c r="EXM189" s="3"/>
      <c r="EXN189" s="3"/>
      <c r="EXO189" s="3"/>
      <c r="EXP189" s="3"/>
      <c r="EXQ189" s="3"/>
      <c r="EXR189" s="3"/>
      <c r="EXS189" s="3"/>
      <c r="EXT189" s="3"/>
      <c r="EXU189" s="3"/>
      <c r="EXV189" s="3"/>
      <c r="EXW189" s="3"/>
      <c r="EXX189" s="3"/>
      <c r="EXY189" s="3"/>
      <c r="EXZ189" s="3"/>
      <c r="EYA189" s="3"/>
      <c r="EYB189" s="3"/>
      <c r="EYC189" s="3"/>
      <c r="EYD189" s="3"/>
      <c r="EYE189" s="3"/>
      <c r="EYF189" s="3"/>
      <c r="EYG189" s="3"/>
      <c r="EYH189" s="3"/>
      <c r="EYI189" s="3"/>
      <c r="EYJ189" s="3"/>
      <c r="EYK189" s="3"/>
      <c r="EYL189" s="3"/>
      <c r="EYM189" s="3"/>
      <c r="EYN189" s="3"/>
      <c r="EYO189" s="3"/>
      <c r="EYP189" s="3"/>
      <c r="EYQ189" s="3"/>
      <c r="EYR189" s="3"/>
      <c r="EYS189" s="3"/>
      <c r="EYT189" s="3"/>
      <c r="EYU189" s="3"/>
      <c r="EYV189" s="3"/>
      <c r="EYW189" s="3"/>
      <c r="EYX189" s="3"/>
      <c r="EYY189" s="3"/>
      <c r="EYZ189" s="3"/>
      <c r="EZA189" s="3"/>
      <c r="EZB189" s="3"/>
      <c r="EZC189" s="3"/>
      <c r="EZD189" s="3"/>
      <c r="EZE189" s="3"/>
      <c r="EZF189" s="3"/>
      <c r="EZG189" s="3"/>
      <c r="EZH189" s="3"/>
      <c r="EZI189" s="3"/>
      <c r="EZJ189" s="3"/>
      <c r="EZK189" s="3"/>
      <c r="EZL189" s="3"/>
      <c r="EZM189" s="3"/>
      <c r="EZN189" s="3"/>
      <c r="EZO189" s="3"/>
      <c r="EZP189" s="3"/>
      <c r="EZQ189" s="3"/>
      <c r="EZR189" s="3"/>
      <c r="EZS189" s="3"/>
      <c r="EZT189" s="3"/>
      <c r="EZU189" s="3"/>
      <c r="EZV189" s="3"/>
      <c r="EZW189" s="3"/>
      <c r="EZX189" s="3"/>
      <c r="EZY189" s="3"/>
      <c r="EZZ189" s="3"/>
      <c r="FAA189" s="3"/>
      <c r="FAB189" s="3"/>
      <c r="FAC189" s="3"/>
      <c r="FAD189" s="3"/>
      <c r="FAE189" s="3"/>
      <c r="FAF189" s="3"/>
      <c r="FAG189" s="3"/>
      <c r="FAH189" s="3"/>
      <c r="FAI189" s="3"/>
      <c r="FAJ189" s="3"/>
      <c r="FAK189" s="3"/>
      <c r="FAL189" s="3"/>
      <c r="FAM189" s="3"/>
      <c r="FAN189" s="3"/>
      <c r="FAO189" s="3"/>
      <c r="FAP189" s="3"/>
      <c r="FAQ189" s="3"/>
      <c r="FAR189" s="3"/>
      <c r="FAS189" s="3"/>
      <c r="FAT189" s="3"/>
      <c r="FAU189" s="3"/>
      <c r="FAV189" s="3"/>
      <c r="FAW189" s="3"/>
      <c r="FAX189" s="3"/>
      <c r="FAY189" s="3"/>
      <c r="FAZ189" s="3"/>
      <c r="FBA189" s="3"/>
      <c r="FBB189" s="3"/>
      <c r="FBC189" s="3"/>
      <c r="FBD189" s="3"/>
      <c r="FBE189" s="3"/>
      <c r="FBF189" s="3"/>
      <c r="FBG189" s="3"/>
      <c r="FBH189" s="3"/>
      <c r="FBI189" s="3"/>
      <c r="FBJ189" s="3"/>
      <c r="FBK189" s="3"/>
      <c r="FBL189" s="3"/>
      <c r="FBM189" s="3"/>
      <c r="FBN189" s="3"/>
      <c r="FBO189" s="3"/>
      <c r="FBP189" s="3"/>
      <c r="FBQ189" s="3"/>
      <c r="FBR189" s="3"/>
      <c r="FBS189" s="3"/>
      <c r="FBT189" s="3"/>
      <c r="FBU189" s="3"/>
      <c r="FBV189" s="3"/>
      <c r="FBW189" s="3"/>
      <c r="FBX189" s="3"/>
      <c r="FBY189" s="3"/>
      <c r="FBZ189" s="3"/>
      <c r="FCA189" s="3"/>
      <c r="FCB189" s="3"/>
      <c r="FCC189" s="3"/>
      <c r="FCD189" s="3"/>
      <c r="FCE189" s="3"/>
      <c r="FCF189" s="3"/>
      <c r="FCG189" s="3"/>
      <c r="FCH189" s="3"/>
      <c r="FCI189" s="3"/>
      <c r="FCJ189" s="3"/>
      <c r="FCK189" s="3"/>
      <c r="FCL189" s="3"/>
      <c r="FCM189" s="3"/>
      <c r="FCN189" s="3"/>
      <c r="FCO189" s="3"/>
      <c r="FCP189" s="3"/>
      <c r="FCQ189" s="3"/>
      <c r="FCR189" s="3"/>
      <c r="FCS189" s="3"/>
      <c r="FCT189" s="3"/>
      <c r="FCU189" s="3"/>
      <c r="FCV189" s="3"/>
      <c r="FCW189" s="3"/>
      <c r="FCX189" s="3"/>
      <c r="FCY189" s="3"/>
      <c r="FCZ189" s="3"/>
      <c r="FDA189" s="3"/>
      <c r="FDB189" s="3"/>
      <c r="FDC189" s="3"/>
      <c r="FDD189" s="3"/>
      <c r="FDE189" s="3"/>
      <c r="FDF189" s="3"/>
      <c r="FDG189" s="3"/>
      <c r="FDH189" s="3"/>
      <c r="FDI189" s="3"/>
      <c r="FDJ189" s="3"/>
      <c r="FDK189" s="3"/>
      <c r="FDL189" s="3"/>
      <c r="FDM189" s="3"/>
      <c r="FDN189" s="3"/>
      <c r="FDO189" s="3"/>
      <c r="FDP189" s="3"/>
      <c r="FDQ189" s="3"/>
      <c r="FDR189" s="3"/>
      <c r="FDS189" s="3"/>
      <c r="FDT189" s="3"/>
      <c r="FDU189" s="3"/>
      <c r="FDV189" s="3"/>
      <c r="FDW189" s="3"/>
      <c r="FDX189" s="3"/>
      <c r="FDY189" s="3"/>
      <c r="FDZ189" s="3"/>
      <c r="FEA189" s="3"/>
      <c r="FEB189" s="3"/>
      <c r="FEC189" s="3"/>
      <c r="FED189" s="3"/>
      <c r="FEE189" s="3"/>
      <c r="FEF189" s="3"/>
      <c r="FEG189" s="3"/>
      <c r="FEH189" s="3"/>
      <c r="FEI189" s="3"/>
      <c r="FEJ189" s="3"/>
      <c r="FEK189" s="3"/>
      <c r="FEL189" s="3"/>
      <c r="FEM189" s="3"/>
      <c r="FEN189" s="3"/>
      <c r="FEO189" s="3"/>
      <c r="FEP189" s="3"/>
      <c r="FEQ189" s="3"/>
      <c r="FER189" s="3"/>
      <c r="FES189" s="3"/>
      <c r="FET189" s="3"/>
      <c r="FEU189" s="3"/>
      <c r="FEV189" s="3"/>
      <c r="FEW189" s="3"/>
      <c r="FEX189" s="3"/>
      <c r="FEY189" s="3"/>
      <c r="FEZ189" s="3"/>
      <c r="FFA189" s="3"/>
      <c r="FFB189" s="3"/>
      <c r="FFC189" s="3"/>
      <c r="FFD189" s="3"/>
      <c r="FFE189" s="3"/>
      <c r="FFF189" s="3"/>
      <c r="FFG189" s="3"/>
      <c r="FFH189" s="3"/>
      <c r="FFI189" s="3"/>
      <c r="FFJ189" s="3"/>
      <c r="FFK189" s="3"/>
      <c r="FFL189" s="3"/>
      <c r="FFM189" s="3"/>
      <c r="FFN189" s="3"/>
      <c r="FFO189" s="3"/>
      <c r="FFP189" s="3"/>
      <c r="FFQ189" s="3"/>
      <c r="FFR189" s="3"/>
      <c r="FFS189" s="3"/>
      <c r="FFT189" s="3"/>
      <c r="FFU189" s="3"/>
      <c r="FFV189" s="3"/>
      <c r="FFW189" s="3"/>
      <c r="FFX189" s="3"/>
      <c r="FFY189" s="3"/>
      <c r="FFZ189" s="3"/>
      <c r="FGA189" s="3"/>
      <c r="FGB189" s="3"/>
      <c r="FGC189" s="3"/>
      <c r="FGD189" s="3"/>
      <c r="FGE189" s="3"/>
      <c r="FGF189" s="3"/>
      <c r="FGG189" s="3"/>
      <c r="FGH189" s="3"/>
      <c r="FGI189" s="3"/>
      <c r="FGJ189" s="3"/>
      <c r="FGK189" s="3"/>
      <c r="FGL189" s="3"/>
      <c r="FGM189" s="3"/>
      <c r="FGN189" s="3"/>
      <c r="FGO189" s="3"/>
      <c r="FGP189" s="3"/>
      <c r="FGQ189" s="3"/>
      <c r="FGR189" s="3"/>
      <c r="FGS189" s="3"/>
      <c r="FGT189" s="3"/>
      <c r="FGU189" s="3"/>
      <c r="FGV189" s="3"/>
      <c r="FGW189" s="3"/>
      <c r="FGX189" s="3"/>
      <c r="FGY189" s="3"/>
      <c r="FGZ189" s="3"/>
      <c r="FHA189" s="3"/>
      <c r="FHB189" s="3"/>
      <c r="FHC189" s="3"/>
      <c r="FHD189" s="3"/>
      <c r="FHE189" s="3"/>
      <c r="FHF189" s="3"/>
      <c r="FHG189" s="3"/>
      <c r="FHH189" s="3"/>
      <c r="FHI189" s="3"/>
      <c r="FHJ189" s="3"/>
      <c r="FHK189" s="3"/>
      <c r="FHL189" s="3"/>
      <c r="FHM189" s="3"/>
      <c r="FHN189" s="3"/>
      <c r="FHO189" s="3"/>
      <c r="FHP189" s="3"/>
      <c r="FHQ189" s="3"/>
      <c r="FHR189" s="3"/>
      <c r="FHS189" s="3"/>
      <c r="FHT189" s="3"/>
      <c r="FHU189" s="3"/>
      <c r="FHV189" s="3"/>
      <c r="FHW189" s="3"/>
      <c r="FHX189" s="3"/>
      <c r="FHY189" s="3"/>
      <c r="FHZ189" s="3"/>
      <c r="FIA189" s="3"/>
      <c r="FIB189" s="3"/>
      <c r="FIC189" s="3"/>
      <c r="FID189" s="3"/>
      <c r="FIE189" s="3"/>
      <c r="FIF189" s="3"/>
      <c r="FIG189" s="3"/>
      <c r="FIH189" s="3"/>
      <c r="FII189" s="3"/>
      <c r="FIJ189" s="3"/>
      <c r="FIK189" s="3"/>
      <c r="FIL189" s="3"/>
      <c r="FIM189" s="3"/>
      <c r="FIN189" s="3"/>
      <c r="FIO189" s="3"/>
      <c r="FIP189" s="3"/>
      <c r="FIQ189" s="3"/>
      <c r="FIR189" s="3"/>
      <c r="FIS189" s="3"/>
      <c r="FIT189" s="3"/>
      <c r="FIU189" s="3"/>
      <c r="FIV189" s="3"/>
      <c r="FIW189" s="3"/>
      <c r="FIX189" s="3"/>
      <c r="FIY189" s="3"/>
      <c r="FIZ189" s="3"/>
      <c r="FJA189" s="3"/>
      <c r="FJB189" s="3"/>
      <c r="FJC189" s="3"/>
      <c r="FJD189" s="3"/>
      <c r="FJE189" s="3"/>
      <c r="FJF189" s="3"/>
      <c r="FJG189" s="3"/>
      <c r="FJH189" s="3"/>
      <c r="FJI189" s="3"/>
      <c r="FJJ189" s="3"/>
      <c r="FJK189" s="3"/>
      <c r="FJL189" s="3"/>
      <c r="FJM189" s="3"/>
      <c r="FJN189" s="3"/>
      <c r="FJO189" s="3"/>
      <c r="FJP189" s="3"/>
      <c r="FJQ189" s="3"/>
      <c r="FJR189" s="3"/>
      <c r="FJS189" s="3"/>
      <c r="FJT189" s="3"/>
      <c r="FJU189" s="3"/>
      <c r="FJV189" s="3"/>
      <c r="FJW189" s="3"/>
      <c r="FJX189" s="3"/>
      <c r="FJY189" s="3"/>
      <c r="FJZ189" s="3"/>
      <c r="FKA189" s="3"/>
      <c r="FKB189" s="3"/>
      <c r="FKC189" s="3"/>
      <c r="FKD189" s="3"/>
      <c r="FKE189" s="3"/>
      <c r="FKF189" s="3"/>
      <c r="FKG189" s="3"/>
      <c r="FKH189" s="3"/>
      <c r="FKI189" s="3"/>
      <c r="FKJ189" s="3"/>
      <c r="FKK189" s="3"/>
      <c r="FKL189" s="3"/>
      <c r="FKM189" s="3"/>
      <c r="FKN189" s="3"/>
      <c r="FKO189" s="3"/>
      <c r="FKP189" s="3"/>
      <c r="FKQ189" s="3"/>
      <c r="FKR189" s="3"/>
      <c r="FKS189" s="3"/>
      <c r="FKT189" s="3"/>
      <c r="FKU189" s="3"/>
      <c r="FKV189" s="3"/>
      <c r="FKW189" s="3"/>
      <c r="FKX189" s="3"/>
      <c r="FKY189" s="3"/>
      <c r="FKZ189" s="3"/>
      <c r="FLA189" s="3"/>
      <c r="FLB189" s="3"/>
      <c r="FLC189" s="3"/>
      <c r="FLD189" s="3"/>
      <c r="FLE189" s="3"/>
      <c r="FLF189" s="3"/>
      <c r="FLG189" s="3"/>
      <c r="FLH189" s="3"/>
      <c r="FLI189" s="3"/>
      <c r="FLJ189" s="3"/>
      <c r="FLK189" s="3"/>
      <c r="FLL189" s="3"/>
      <c r="FLM189" s="3"/>
      <c r="FLN189" s="3"/>
      <c r="FLO189" s="3"/>
      <c r="FLP189" s="3"/>
      <c r="FLQ189" s="3"/>
      <c r="FLR189" s="3"/>
      <c r="FLS189" s="3"/>
      <c r="FLT189" s="3"/>
      <c r="FLU189" s="3"/>
      <c r="FLV189" s="3"/>
      <c r="FLW189" s="3"/>
      <c r="FLX189" s="3"/>
      <c r="FLY189" s="3"/>
      <c r="FLZ189" s="3"/>
      <c r="FMA189" s="3"/>
      <c r="FMB189" s="3"/>
      <c r="FMC189" s="3"/>
      <c r="FMD189" s="3"/>
      <c r="FME189" s="3"/>
      <c r="FMF189" s="3"/>
      <c r="FMG189" s="3"/>
      <c r="FMH189" s="3"/>
      <c r="FMI189" s="3"/>
      <c r="FMJ189" s="3"/>
      <c r="FMK189" s="3"/>
      <c r="FML189" s="3"/>
      <c r="FMM189" s="3"/>
      <c r="FMN189" s="3"/>
      <c r="FMO189" s="3"/>
      <c r="FMP189" s="3"/>
      <c r="FMQ189" s="3"/>
      <c r="FMR189" s="3"/>
      <c r="FMS189" s="3"/>
      <c r="FMT189" s="3"/>
      <c r="FMU189" s="3"/>
      <c r="FMV189" s="3"/>
      <c r="FMW189" s="3"/>
      <c r="FMX189" s="3"/>
      <c r="FMY189" s="3"/>
      <c r="FMZ189" s="3"/>
      <c r="FNA189" s="3"/>
      <c r="FNB189" s="3"/>
      <c r="FNC189" s="3"/>
      <c r="FND189" s="3"/>
      <c r="FNE189" s="3"/>
      <c r="FNF189" s="3"/>
      <c r="FNG189" s="3"/>
      <c r="FNH189" s="3"/>
      <c r="FNI189" s="3"/>
      <c r="FNJ189" s="3"/>
      <c r="FNK189" s="3"/>
      <c r="FNL189" s="3"/>
      <c r="FNM189" s="3"/>
      <c r="FNN189" s="3"/>
      <c r="FNO189" s="3"/>
      <c r="FNP189" s="3"/>
      <c r="FNQ189" s="3"/>
      <c r="FNR189" s="3"/>
      <c r="FNS189" s="3"/>
      <c r="FNT189" s="3"/>
      <c r="FNU189" s="3"/>
      <c r="FNV189" s="3"/>
      <c r="FNW189" s="3"/>
      <c r="FNX189" s="3"/>
      <c r="FNY189" s="3"/>
      <c r="FNZ189" s="3"/>
      <c r="FOA189" s="3"/>
      <c r="FOB189" s="3"/>
      <c r="FOC189" s="3"/>
      <c r="FOD189" s="3"/>
      <c r="FOE189" s="3"/>
      <c r="FOF189" s="3"/>
      <c r="FOG189" s="3"/>
      <c r="FOH189" s="3"/>
      <c r="FOI189" s="3"/>
      <c r="FOJ189" s="3"/>
      <c r="FOK189" s="3"/>
      <c r="FOL189" s="3"/>
      <c r="FOM189" s="3"/>
      <c r="FON189" s="3"/>
      <c r="FOO189" s="3"/>
      <c r="FOP189" s="3"/>
      <c r="FOQ189" s="3"/>
      <c r="FOR189" s="3"/>
      <c r="FOS189" s="3"/>
      <c r="FOT189" s="3"/>
      <c r="FOU189" s="3"/>
      <c r="FOV189" s="3"/>
      <c r="FOW189" s="3"/>
      <c r="FOX189" s="3"/>
      <c r="FOY189" s="3"/>
      <c r="FOZ189" s="3"/>
      <c r="FPA189" s="3"/>
      <c r="FPB189" s="3"/>
      <c r="FPC189" s="3"/>
      <c r="FPD189" s="3"/>
      <c r="FPE189" s="3"/>
      <c r="FPF189" s="3"/>
      <c r="FPG189" s="3"/>
      <c r="FPH189" s="3"/>
      <c r="FPI189" s="3"/>
      <c r="FPJ189" s="3"/>
      <c r="FPK189" s="3"/>
      <c r="FPL189" s="3"/>
      <c r="FPM189" s="3"/>
      <c r="FPN189" s="3"/>
      <c r="FPO189" s="3"/>
      <c r="FPP189" s="3"/>
      <c r="FPQ189" s="3"/>
      <c r="FPR189" s="3"/>
      <c r="FPS189" s="3"/>
      <c r="FPT189" s="3"/>
      <c r="FPU189" s="3"/>
      <c r="FPV189" s="3"/>
      <c r="FPW189" s="3"/>
      <c r="FPX189" s="3"/>
      <c r="FPY189" s="3"/>
      <c r="FPZ189" s="3"/>
      <c r="FQA189" s="3"/>
      <c r="FQB189" s="3"/>
      <c r="FQC189" s="3"/>
      <c r="FQD189" s="3"/>
      <c r="FQE189" s="3"/>
      <c r="FQF189" s="3"/>
      <c r="FQG189" s="3"/>
      <c r="FQH189" s="3"/>
      <c r="FQI189" s="3"/>
      <c r="FQJ189" s="3"/>
      <c r="FQK189" s="3"/>
      <c r="FQL189" s="3"/>
      <c r="FQM189" s="3"/>
      <c r="FQN189" s="3"/>
      <c r="FQO189" s="3"/>
      <c r="FQP189" s="3"/>
      <c r="FQQ189" s="3"/>
      <c r="FQR189" s="3"/>
      <c r="FQS189" s="3"/>
      <c r="FQT189" s="3"/>
      <c r="FQU189" s="3"/>
      <c r="FQV189" s="3"/>
      <c r="FQW189" s="3"/>
      <c r="FQX189" s="3"/>
      <c r="FQY189" s="3"/>
      <c r="FQZ189" s="3"/>
      <c r="FRA189" s="3"/>
      <c r="FRB189" s="3"/>
      <c r="FRC189" s="3"/>
      <c r="FRD189" s="3"/>
      <c r="FRE189" s="3"/>
      <c r="FRF189" s="3"/>
      <c r="FRG189" s="3"/>
      <c r="FRH189" s="3"/>
      <c r="FRI189" s="3"/>
      <c r="FRJ189" s="3"/>
      <c r="FRK189" s="3"/>
      <c r="FRL189" s="3"/>
      <c r="FRM189" s="3"/>
      <c r="FRN189" s="3"/>
      <c r="FRO189" s="3"/>
      <c r="FRP189" s="3"/>
      <c r="FRQ189" s="3"/>
      <c r="FRR189" s="3"/>
      <c r="FRS189" s="3"/>
      <c r="FRT189" s="3"/>
      <c r="FRU189" s="3"/>
      <c r="FRV189" s="3"/>
      <c r="FRW189" s="3"/>
      <c r="FRX189" s="3"/>
      <c r="FRY189" s="3"/>
      <c r="FRZ189" s="3"/>
      <c r="FSA189" s="3"/>
      <c r="FSB189" s="3"/>
      <c r="FSC189" s="3"/>
      <c r="FSD189" s="3"/>
      <c r="FSE189" s="3"/>
      <c r="FSF189" s="3"/>
      <c r="FSG189" s="3"/>
      <c r="FSH189" s="3"/>
      <c r="FSI189" s="3"/>
      <c r="FSJ189" s="3"/>
      <c r="FSK189" s="3"/>
      <c r="FSL189" s="3"/>
      <c r="FSM189" s="3"/>
      <c r="FSN189" s="3"/>
      <c r="FSO189" s="3"/>
      <c r="FSP189" s="3"/>
      <c r="FSQ189" s="3"/>
      <c r="FSR189" s="3"/>
      <c r="FSS189" s="3"/>
      <c r="FST189" s="3"/>
      <c r="FSU189" s="3"/>
      <c r="FSV189" s="3"/>
      <c r="FSW189" s="3"/>
      <c r="FSX189" s="3"/>
      <c r="FSY189" s="3"/>
      <c r="FSZ189" s="3"/>
      <c r="FTA189" s="3"/>
      <c r="FTB189" s="3"/>
      <c r="FTC189" s="3"/>
      <c r="FTD189" s="3"/>
      <c r="FTE189" s="3"/>
      <c r="FTF189" s="3"/>
      <c r="FTG189" s="3"/>
      <c r="FTH189" s="3"/>
      <c r="FTI189" s="3"/>
      <c r="FTJ189" s="3"/>
      <c r="FTK189" s="3"/>
      <c r="FTL189" s="3"/>
      <c r="FTM189" s="3"/>
      <c r="FTN189" s="3"/>
      <c r="FTO189" s="3"/>
      <c r="FTP189" s="3"/>
      <c r="FTQ189" s="3"/>
      <c r="FTR189" s="3"/>
      <c r="FTS189" s="3"/>
      <c r="FTT189" s="3"/>
      <c r="FTU189" s="3"/>
      <c r="FTV189" s="3"/>
      <c r="FTW189" s="3"/>
      <c r="FTX189" s="3"/>
      <c r="FTY189" s="3"/>
      <c r="FTZ189" s="3"/>
      <c r="FUA189" s="3"/>
      <c r="FUB189" s="3"/>
      <c r="FUC189" s="3"/>
      <c r="FUD189" s="3"/>
      <c r="FUE189" s="3"/>
      <c r="FUF189" s="3"/>
      <c r="FUG189" s="3"/>
      <c r="FUH189" s="3"/>
      <c r="FUI189" s="3"/>
      <c r="FUJ189" s="3"/>
      <c r="FUK189" s="3"/>
      <c r="FUL189" s="3"/>
      <c r="FUM189" s="3"/>
      <c r="FUN189" s="3"/>
      <c r="FUO189" s="3"/>
      <c r="FUP189" s="3"/>
      <c r="FUQ189" s="3"/>
      <c r="FUR189" s="3"/>
      <c r="FUS189" s="3"/>
      <c r="FUT189" s="3"/>
      <c r="FUU189" s="3"/>
      <c r="FUV189" s="3"/>
      <c r="FUW189" s="3"/>
      <c r="FUX189" s="3"/>
      <c r="FUY189" s="3"/>
      <c r="FUZ189" s="3"/>
      <c r="FVA189" s="3"/>
      <c r="FVB189" s="3"/>
      <c r="FVC189" s="3"/>
      <c r="FVD189" s="3"/>
      <c r="FVE189" s="3"/>
      <c r="FVF189" s="3"/>
      <c r="FVG189" s="3"/>
      <c r="FVH189" s="3"/>
      <c r="FVI189" s="3"/>
      <c r="FVJ189" s="3"/>
      <c r="FVK189" s="3"/>
      <c r="FVL189" s="3"/>
      <c r="FVM189" s="3"/>
      <c r="FVN189" s="3"/>
      <c r="FVO189" s="3"/>
      <c r="FVP189" s="3"/>
      <c r="FVQ189" s="3"/>
      <c r="FVR189" s="3"/>
      <c r="FVS189" s="3"/>
      <c r="FVT189" s="3"/>
      <c r="FVU189" s="3"/>
      <c r="FVV189" s="3"/>
      <c r="FVW189" s="3"/>
      <c r="FVX189" s="3"/>
      <c r="FVY189" s="3"/>
      <c r="FVZ189" s="3"/>
      <c r="FWA189" s="3"/>
      <c r="FWB189" s="3"/>
      <c r="FWC189" s="3"/>
      <c r="FWD189" s="3"/>
      <c r="FWE189" s="3"/>
      <c r="FWF189" s="3"/>
      <c r="FWG189" s="3"/>
      <c r="FWH189" s="3"/>
      <c r="FWI189" s="3"/>
      <c r="FWJ189" s="3"/>
      <c r="FWK189" s="3"/>
      <c r="FWL189" s="3"/>
      <c r="FWM189" s="3"/>
      <c r="FWN189" s="3"/>
      <c r="FWO189" s="3"/>
      <c r="FWP189" s="3"/>
      <c r="FWQ189" s="3"/>
      <c r="FWR189" s="3"/>
      <c r="FWS189" s="3"/>
      <c r="FWT189" s="3"/>
      <c r="FWU189" s="3"/>
      <c r="FWV189" s="3"/>
      <c r="FWW189" s="3"/>
      <c r="FWX189" s="3"/>
      <c r="FWY189" s="3"/>
      <c r="FWZ189" s="3"/>
      <c r="FXA189" s="3"/>
      <c r="FXB189" s="3"/>
      <c r="FXC189" s="3"/>
      <c r="FXD189" s="3"/>
      <c r="FXE189" s="3"/>
      <c r="FXF189" s="3"/>
      <c r="FXG189" s="3"/>
      <c r="FXH189" s="3"/>
      <c r="FXI189" s="3"/>
      <c r="FXJ189" s="3"/>
      <c r="FXK189" s="3"/>
      <c r="FXL189" s="3"/>
      <c r="FXM189" s="3"/>
      <c r="FXN189" s="3"/>
      <c r="FXO189" s="3"/>
      <c r="FXP189" s="3"/>
      <c r="FXQ189" s="3"/>
      <c r="FXR189" s="3"/>
      <c r="FXS189" s="3"/>
      <c r="FXT189" s="3"/>
      <c r="FXU189" s="3"/>
      <c r="FXV189" s="3"/>
      <c r="FXW189" s="3"/>
      <c r="FXX189" s="3"/>
      <c r="FXY189" s="3"/>
      <c r="FXZ189" s="3"/>
      <c r="FYA189" s="3"/>
      <c r="FYB189" s="3"/>
      <c r="FYC189" s="3"/>
      <c r="FYD189" s="3"/>
      <c r="FYE189" s="3"/>
      <c r="FYF189" s="3"/>
      <c r="FYG189" s="3"/>
      <c r="FYH189" s="3"/>
      <c r="FYI189" s="3"/>
      <c r="FYJ189" s="3"/>
      <c r="FYK189" s="3"/>
      <c r="FYL189" s="3"/>
      <c r="FYM189" s="3"/>
      <c r="FYN189" s="3"/>
      <c r="FYO189" s="3"/>
      <c r="FYP189" s="3"/>
      <c r="FYQ189" s="3"/>
      <c r="FYR189" s="3"/>
      <c r="FYS189" s="3"/>
      <c r="FYT189" s="3"/>
      <c r="FYU189" s="3"/>
      <c r="FYV189" s="3"/>
      <c r="FYW189" s="3"/>
      <c r="FYX189" s="3"/>
      <c r="FYY189" s="3"/>
      <c r="FYZ189" s="3"/>
      <c r="FZA189" s="3"/>
      <c r="FZB189" s="3"/>
      <c r="FZC189" s="3"/>
      <c r="FZD189" s="3"/>
      <c r="FZE189" s="3"/>
      <c r="FZF189" s="3"/>
      <c r="FZG189" s="3"/>
      <c r="FZH189" s="3"/>
      <c r="FZI189" s="3"/>
      <c r="FZJ189" s="3"/>
      <c r="FZK189" s="3"/>
      <c r="FZL189" s="3"/>
      <c r="FZM189" s="3"/>
      <c r="FZN189" s="3"/>
      <c r="FZO189" s="3"/>
      <c r="FZP189" s="3"/>
      <c r="FZQ189" s="3"/>
      <c r="FZR189" s="3"/>
      <c r="FZS189" s="3"/>
      <c r="FZT189" s="3"/>
      <c r="FZU189" s="3"/>
      <c r="FZV189" s="3"/>
      <c r="FZW189" s="3"/>
      <c r="FZX189" s="3"/>
      <c r="FZY189" s="3"/>
      <c r="FZZ189" s="3"/>
      <c r="GAA189" s="3"/>
      <c r="GAB189" s="3"/>
      <c r="GAC189" s="3"/>
      <c r="GAD189" s="3"/>
      <c r="GAE189" s="3"/>
      <c r="GAF189" s="3"/>
      <c r="GAG189" s="3"/>
      <c r="GAH189" s="3"/>
      <c r="GAI189" s="3"/>
      <c r="GAJ189" s="3"/>
      <c r="GAK189" s="3"/>
      <c r="GAL189" s="3"/>
      <c r="GAM189" s="3"/>
      <c r="GAN189" s="3"/>
      <c r="GAO189" s="3"/>
      <c r="GAP189" s="3"/>
      <c r="GAQ189" s="3"/>
      <c r="GAR189" s="3"/>
      <c r="GAS189" s="3"/>
      <c r="GAT189" s="3"/>
      <c r="GAU189" s="3"/>
      <c r="GAV189" s="3"/>
      <c r="GAW189" s="3"/>
      <c r="GAX189" s="3"/>
      <c r="GAY189" s="3"/>
      <c r="GAZ189" s="3"/>
      <c r="GBA189" s="3"/>
      <c r="GBB189" s="3"/>
      <c r="GBC189" s="3"/>
      <c r="GBD189" s="3"/>
      <c r="GBE189" s="3"/>
      <c r="GBF189" s="3"/>
      <c r="GBG189" s="3"/>
      <c r="GBH189" s="3"/>
      <c r="GBI189" s="3"/>
      <c r="GBJ189" s="3"/>
      <c r="GBK189" s="3"/>
      <c r="GBL189" s="3"/>
      <c r="GBM189" s="3"/>
      <c r="GBN189" s="3"/>
      <c r="GBO189" s="3"/>
      <c r="GBP189" s="3"/>
      <c r="GBQ189" s="3"/>
      <c r="GBR189" s="3"/>
      <c r="GBS189" s="3"/>
      <c r="GBT189" s="3"/>
      <c r="GBU189" s="3"/>
      <c r="GBV189" s="3"/>
      <c r="GBW189" s="3"/>
      <c r="GBX189" s="3"/>
      <c r="GBY189" s="3"/>
      <c r="GBZ189" s="3"/>
      <c r="GCA189" s="3"/>
      <c r="GCB189" s="3"/>
      <c r="GCC189" s="3"/>
      <c r="GCD189" s="3"/>
      <c r="GCE189" s="3"/>
      <c r="GCF189" s="3"/>
      <c r="GCG189" s="3"/>
      <c r="GCH189" s="3"/>
      <c r="GCI189" s="3"/>
      <c r="GCJ189" s="3"/>
      <c r="GCK189" s="3"/>
      <c r="GCL189" s="3"/>
      <c r="GCM189" s="3"/>
      <c r="GCN189" s="3"/>
      <c r="GCO189" s="3"/>
      <c r="GCP189" s="3"/>
      <c r="GCQ189" s="3"/>
      <c r="GCR189" s="3"/>
      <c r="GCS189" s="3"/>
      <c r="GCT189" s="3"/>
      <c r="GCU189" s="3"/>
      <c r="GCV189" s="3"/>
      <c r="GCW189" s="3"/>
      <c r="GCX189" s="3"/>
      <c r="GCY189" s="3"/>
      <c r="GCZ189" s="3"/>
      <c r="GDA189" s="3"/>
      <c r="GDB189" s="3"/>
      <c r="GDC189" s="3"/>
      <c r="GDD189" s="3"/>
      <c r="GDE189" s="3"/>
      <c r="GDF189" s="3"/>
      <c r="GDG189" s="3"/>
      <c r="GDH189" s="3"/>
      <c r="GDI189" s="3"/>
      <c r="GDJ189" s="3"/>
      <c r="GDK189" s="3"/>
      <c r="GDL189" s="3"/>
      <c r="GDM189" s="3"/>
      <c r="GDN189" s="3"/>
      <c r="GDO189" s="3"/>
      <c r="GDP189" s="3"/>
      <c r="GDQ189" s="3"/>
      <c r="GDR189" s="3"/>
      <c r="GDS189" s="3"/>
      <c r="GDT189" s="3"/>
      <c r="GDU189" s="3"/>
      <c r="GDV189" s="3"/>
      <c r="GDW189" s="3"/>
      <c r="GDX189" s="3"/>
      <c r="GDY189" s="3"/>
      <c r="GDZ189" s="3"/>
      <c r="GEA189" s="3"/>
      <c r="GEB189" s="3"/>
      <c r="GEC189" s="3"/>
      <c r="GED189" s="3"/>
      <c r="GEE189" s="3"/>
      <c r="GEF189" s="3"/>
      <c r="GEG189" s="3"/>
      <c r="GEH189" s="3"/>
      <c r="GEI189" s="3"/>
      <c r="GEJ189" s="3"/>
      <c r="GEK189" s="3"/>
      <c r="GEL189" s="3"/>
      <c r="GEM189" s="3"/>
      <c r="GEN189" s="3"/>
      <c r="GEO189" s="3"/>
      <c r="GEP189" s="3"/>
      <c r="GEQ189" s="3"/>
      <c r="GER189" s="3"/>
      <c r="GES189" s="3"/>
      <c r="GET189" s="3"/>
      <c r="GEU189" s="3"/>
      <c r="GEV189" s="3"/>
      <c r="GEW189" s="3"/>
      <c r="GEX189" s="3"/>
      <c r="GEY189" s="3"/>
      <c r="GEZ189" s="3"/>
      <c r="GFA189" s="3"/>
      <c r="GFB189" s="3"/>
      <c r="GFC189" s="3"/>
      <c r="GFD189" s="3"/>
      <c r="GFE189" s="3"/>
      <c r="GFF189" s="3"/>
      <c r="GFG189" s="3"/>
      <c r="GFH189" s="3"/>
      <c r="GFI189" s="3"/>
      <c r="GFJ189" s="3"/>
      <c r="GFK189" s="3"/>
      <c r="GFL189" s="3"/>
      <c r="GFM189" s="3"/>
      <c r="GFN189" s="3"/>
      <c r="GFO189" s="3"/>
      <c r="GFP189" s="3"/>
      <c r="GFQ189" s="3"/>
      <c r="GFR189" s="3"/>
      <c r="GFS189" s="3"/>
      <c r="GFT189" s="3"/>
      <c r="GFU189" s="3"/>
      <c r="GFV189" s="3"/>
      <c r="GFW189" s="3"/>
      <c r="GFX189" s="3"/>
      <c r="GFY189" s="3"/>
      <c r="GFZ189" s="3"/>
      <c r="GGA189" s="3"/>
      <c r="GGB189" s="3"/>
      <c r="GGC189" s="3"/>
      <c r="GGD189" s="3"/>
      <c r="GGE189" s="3"/>
      <c r="GGF189" s="3"/>
      <c r="GGG189" s="3"/>
      <c r="GGH189" s="3"/>
      <c r="GGI189" s="3"/>
      <c r="GGJ189" s="3"/>
      <c r="GGK189" s="3"/>
      <c r="GGL189" s="3"/>
      <c r="GGM189" s="3"/>
      <c r="GGN189" s="3"/>
      <c r="GGO189" s="3"/>
      <c r="GGP189" s="3"/>
      <c r="GGQ189" s="3"/>
      <c r="GGR189" s="3"/>
      <c r="GGS189" s="3"/>
      <c r="GGT189" s="3"/>
      <c r="GGU189" s="3"/>
      <c r="GGV189" s="3"/>
      <c r="GGW189" s="3"/>
      <c r="GGX189" s="3"/>
      <c r="GGY189" s="3"/>
      <c r="GGZ189" s="3"/>
      <c r="GHA189" s="3"/>
      <c r="GHB189" s="3"/>
      <c r="GHC189" s="3"/>
      <c r="GHD189" s="3"/>
      <c r="GHE189" s="3"/>
      <c r="GHF189" s="3"/>
      <c r="GHG189" s="3"/>
      <c r="GHH189" s="3"/>
      <c r="GHI189" s="3"/>
      <c r="GHJ189" s="3"/>
      <c r="GHK189" s="3"/>
      <c r="GHL189" s="3"/>
      <c r="GHM189" s="3"/>
      <c r="GHN189" s="3"/>
      <c r="GHO189" s="3"/>
      <c r="GHP189" s="3"/>
      <c r="GHQ189" s="3"/>
      <c r="GHR189" s="3"/>
      <c r="GHS189" s="3"/>
      <c r="GHT189" s="3"/>
      <c r="GHU189" s="3"/>
      <c r="GHV189" s="3"/>
      <c r="GHW189" s="3"/>
      <c r="GHX189" s="3"/>
      <c r="GHY189" s="3"/>
      <c r="GHZ189" s="3"/>
      <c r="GIA189" s="3"/>
      <c r="GIB189" s="3"/>
      <c r="GIC189" s="3"/>
      <c r="GID189" s="3"/>
      <c r="GIE189" s="3"/>
      <c r="GIF189" s="3"/>
      <c r="GIG189" s="3"/>
      <c r="GIH189" s="3"/>
      <c r="GII189" s="3"/>
      <c r="GIJ189" s="3"/>
      <c r="GIK189" s="3"/>
      <c r="GIL189" s="3"/>
      <c r="GIM189" s="3"/>
      <c r="GIN189" s="3"/>
      <c r="GIO189" s="3"/>
      <c r="GIP189" s="3"/>
      <c r="GIQ189" s="3"/>
      <c r="GIR189" s="3"/>
      <c r="GIS189" s="3"/>
      <c r="GIT189" s="3"/>
      <c r="GIU189" s="3"/>
      <c r="GIV189" s="3"/>
      <c r="GIW189" s="3"/>
      <c r="GIX189" s="3"/>
      <c r="GIY189" s="3"/>
      <c r="GIZ189" s="3"/>
      <c r="GJA189" s="3"/>
      <c r="GJB189" s="3"/>
      <c r="GJC189" s="3"/>
      <c r="GJD189" s="3"/>
      <c r="GJE189" s="3"/>
      <c r="GJF189" s="3"/>
      <c r="GJG189" s="3"/>
      <c r="GJH189" s="3"/>
      <c r="GJI189" s="3"/>
      <c r="GJJ189" s="3"/>
      <c r="GJK189" s="3"/>
      <c r="GJL189" s="3"/>
      <c r="GJM189" s="3"/>
      <c r="GJN189" s="3"/>
      <c r="GJO189" s="3"/>
      <c r="GJP189" s="3"/>
      <c r="GJQ189" s="3"/>
      <c r="GJR189" s="3"/>
      <c r="GJS189" s="3"/>
      <c r="GJT189" s="3"/>
      <c r="GJU189" s="3"/>
      <c r="GJV189" s="3"/>
      <c r="GJW189" s="3"/>
      <c r="GJX189" s="3"/>
      <c r="GJY189" s="3"/>
      <c r="GJZ189" s="3"/>
      <c r="GKA189" s="3"/>
      <c r="GKB189" s="3"/>
      <c r="GKC189" s="3"/>
      <c r="GKD189" s="3"/>
      <c r="GKE189" s="3"/>
      <c r="GKF189" s="3"/>
      <c r="GKG189" s="3"/>
      <c r="GKH189" s="3"/>
      <c r="GKI189" s="3"/>
      <c r="GKJ189" s="3"/>
      <c r="GKK189" s="3"/>
      <c r="GKL189" s="3"/>
      <c r="GKM189" s="3"/>
      <c r="GKN189" s="3"/>
      <c r="GKO189" s="3"/>
      <c r="GKP189" s="3"/>
      <c r="GKQ189" s="3"/>
      <c r="GKR189" s="3"/>
      <c r="GKS189" s="3"/>
      <c r="GKT189" s="3"/>
      <c r="GKU189" s="3"/>
      <c r="GKV189" s="3"/>
      <c r="GKW189" s="3"/>
      <c r="GKX189" s="3"/>
      <c r="GKY189" s="3"/>
      <c r="GKZ189" s="3"/>
      <c r="GLA189" s="3"/>
      <c r="GLB189" s="3"/>
      <c r="GLC189" s="3"/>
      <c r="GLD189" s="3"/>
      <c r="GLE189" s="3"/>
      <c r="GLF189" s="3"/>
      <c r="GLG189" s="3"/>
      <c r="GLH189" s="3"/>
      <c r="GLI189" s="3"/>
      <c r="GLJ189" s="3"/>
      <c r="GLK189" s="3"/>
      <c r="GLL189" s="3"/>
      <c r="GLM189" s="3"/>
      <c r="GLN189" s="3"/>
      <c r="GLO189" s="3"/>
      <c r="GLP189" s="3"/>
      <c r="GLQ189" s="3"/>
      <c r="GLR189" s="3"/>
      <c r="GLS189" s="3"/>
      <c r="GLT189" s="3"/>
      <c r="GLU189" s="3"/>
      <c r="GLV189" s="3"/>
      <c r="GLW189" s="3"/>
      <c r="GLX189" s="3"/>
      <c r="GLY189" s="3"/>
      <c r="GLZ189" s="3"/>
      <c r="GMA189" s="3"/>
      <c r="GMB189" s="3"/>
      <c r="GMC189" s="3"/>
      <c r="GMD189" s="3"/>
      <c r="GME189" s="3"/>
      <c r="GMF189" s="3"/>
      <c r="GMG189" s="3"/>
      <c r="GMH189" s="3"/>
      <c r="GMI189" s="3"/>
      <c r="GMJ189" s="3"/>
      <c r="GMK189" s="3"/>
      <c r="GML189" s="3"/>
      <c r="GMM189" s="3"/>
      <c r="GMN189" s="3"/>
      <c r="GMO189" s="3"/>
      <c r="GMP189" s="3"/>
      <c r="GMQ189" s="3"/>
      <c r="GMR189" s="3"/>
      <c r="GMS189" s="3"/>
      <c r="GMT189" s="3"/>
      <c r="GMU189" s="3"/>
      <c r="GMV189" s="3"/>
      <c r="GMW189" s="3"/>
      <c r="GMX189" s="3"/>
      <c r="GMY189" s="3"/>
      <c r="GMZ189" s="3"/>
      <c r="GNA189" s="3"/>
      <c r="GNB189" s="3"/>
      <c r="GNC189" s="3"/>
      <c r="GND189" s="3"/>
      <c r="GNE189" s="3"/>
      <c r="GNF189" s="3"/>
      <c r="GNG189" s="3"/>
      <c r="GNH189" s="3"/>
      <c r="GNI189" s="3"/>
      <c r="GNJ189" s="3"/>
      <c r="GNK189" s="3"/>
      <c r="GNL189" s="3"/>
      <c r="GNM189" s="3"/>
      <c r="GNN189" s="3"/>
      <c r="GNO189" s="3"/>
      <c r="GNP189" s="3"/>
      <c r="GNQ189" s="3"/>
      <c r="GNR189" s="3"/>
      <c r="GNS189" s="3"/>
      <c r="GNT189" s="3"/>
      <c r="GNU189" s="3"/>
      <c r="GNV189" s="3"/>
      <c r="GNW189" s="3"/>
      <c r="GNX189" s="3"/>
      <c r="GNY189" s="3"/>
      <c r="GNZ189" s="3"/>
      <c r="GOA189" s="3"/>
      <c r="GOB189" s="3"/>
      <c r="GOC189" s="3"/>
      <c r="GOD189" s="3"/>
      <c r="GOE189" s="3"/>
      <c r="GOF189" s="3"/>
      <c r="GOG189" s="3"/>
      <c r="GOH189" s="3"/>
      <c r="GOI189" s="3"/>
      <c r="GOJ189" s="3"/>
      <c r="GOK189" s="3"/>
      <c r="GOL189" s="3"/>
      <c r="GOM189" s="3"/>
      <c r="GON189" s="3"/>
      <c r="GOO189" s="3"/>
      <c r="GOP189" s="3"/>
      <c r="GOQ189" s="3"/>
      <c r="GOR189" s="3"/>
      <c r="GOS189" s="3"/>
      <c r="GOT189" s="3"/>
      <c r="GOU189" s="3"/>
      <c r="GOV189" s="3"/>
      <c r="GOW189" s="3"/>
      <c r="GOX189" s="3"/>
      <c r="GOY189" s="3"/>
      <c r="GOZ189" s="3"/>
      <c r="GPA189" s="3"/>
      <c r="GPB189" s="3"/>
      <c r="GPC189" s="3"/>
      <c r="GPD189" s="3"/>
      <c r="GPE189" s="3"/>
      <c r="GPF189" s="3"/>
      <c r="GPG189" s="3"/>
      <c r="GPH189" s="3"/>
      <c r="GPI189" s="3"/>
      <c r="GPJ189" s="3"/>
      <c r="GPK189" s="3"/>
      <c r="GPL189" s="3"/>
      <c r="GPM189" s="3"/>
      <c r="GPN189" s="3"/>
      <c r="GPO189" s="3"/>
      <c r="GPP189" s="3"/>
      <c r="GPQ189" s="3"/>
      <c r="GPR189" s="3"/>
      <c r="GPS189" s="3"/>
      <c r="GPT189" s="3"/>
      <c r="GPU189" s="3"/>
      <c r="GPV189" s="3"/>
      <c r="GPW189" s="3"/>
      <c r="GPX189" s="3"/>
      <c r="GPY189" s="3"/>
      <c r="GPZ189" s="3"/>
      <c r="GQA189" s="3"/>
      <c r="GQB189" s="3"/>
      <c r="GQC189" s="3"/>
      <c r="GQD189" s="3"/>
      <c r="GQE189" s="3"/>
      <c r="GQF189" s="3"/>
      <c r="GQG189" s="3"/>
      <c r="GQH189" s="3"/>
      <c r="GQI189" s="3"/>
      <c r="GQJ189" s="3"/>
      <c r="GQK189" s="3"/>
      <c r="GQL189" s="3"/>
      <c r="GQM189" s="3"/>
      <c r="GQN189" s="3"/>
      <c r="GQO189" s="3"/>
      <c r="GQP189" s="3"/>
      <c r="GQQ189" s="3"/>
      <c r="GQR189" s="3"/>
      <c r="GQS189" s="3"/>
      <c r="GQT189" s="3"/>
      <c r="GQU189" s="3"/>
      <c r="GQV189" s="3"/>
      <c r="GQW189" s="3"/>
      <c r="GQX189" s="3"/>
      <c r="GQY189" s="3"/>
      <c r="GQZ189" s="3"/>
      <c r="GRA189" s="3"/>
      <c r="GRB189" s="3"/>
      <c r="GRC189" s="3"/>
      <c r="GRD189" s="3"/>
      <c r="GRE189" s="3"/>
      <c r="GRF189" s="3"/>
      <c r="GRG189" s="3"/>
      <c r="GRH189" s="3"/>
      <c r="GRI189" s="3"/>
      <c r="GRJ189" s="3"/>
      <c r="GRK189" s="3"/>
      <c r="GRL189" s="3"/>
      <c r="GRM189" s="3"/>
      <c r="GRN189" s="3"/>
      <c r="GRO189" s="3"/>
      <c r="GRP189" s="3"/>
      <c r="GRQ189" s="3"/>
      <c r="GRR189" s="3"/>
      <c r="GRS189" s="3"/>
      <c r="GRT189" s="3"/>
      <c r="GRU189" s="3"/>
      <c r="GRV189" s="3"/>
      <c r="GRW189" s="3"/>
      <c r="GRX189" s="3"/>
      <c r="GRY189" s="3"/>
      <c r="GRZ189" s="3"/>
      <c r="GSA189" s="3"/>
      <c r="GSB189" s="3"/>
      <c r="GSC189" s="3"/>
      <c r="GSD189" s="3"/>
      <c r="GSE189" s="3"/>
      <c r="GSF189" s="3"/>
      <c r="GSG189" s="3"/>
      <c r="GSH189" s="3"/>
      <c r="GSI189" s="3"/>
      <c r="GSJ189" s="3"/>
      <c r="GSK189" s="3"/>
      <c r="GSL189" s="3"/>
      <c r="GSM189" s="3"/>
      <c r="GSN189" s="3"/>
      <c r="GSO189" s="3"/>
      <c r="GSP189" s="3"/>
      <c r="GSQ189" s="3"/>
      <c r="GSR189" s="3"/>
      <c r="GSS189" s="3"/>
      <c r="GST189" s="3"/>
      <c r="GSU189" s="3"/>
      <c r="GSV189" s="3"/>
      <c r="GSW189" s="3"/>
      <c r="GSX189" s="3"/>
      <c r="GSY189" s="3"/>
      <c r="GSZ189" s="3"/>
      <c r="GTA189" s="3"/>
      <c r="GTB189" s="3"/>
      <c r="GTC189" s="3"/>
      <c r="GTD189" s="3"/>
      <c r="GTE189" s="3"/>
      <c r="GTF189" s="3"/>
      <c r="GTG189" s="3"/>
      <c r="GTH189" s="3"/>
      <c r="GTI189" s="3"/>
      <c r="GTJ189" s="3"/>
      <c r="GTK189" s="3"/>
      <c r="GTL189" s="3"/>
      <c r="GTM189" s="3"/>
      <c r="GTN189" s="3"/>
      <c r="GTO189" s="3"/>
      <c r="GTP189" s="3"/>
      <c r="GTQ189" s="3"/>
      <c r="GTR189" s="3"/>
      <c r="GTS189" s="3"/>
      <c r="GTT189" s="3"/>
      <c r="GTU189" s="3"/>
      <c r="GTV189" s="3"/>
      <c r="GTW189" s="3"/>
      <c r="GTX189" s="3"/>
      <c r="GTY189" s="3"/>
      <c r="GTZ189" s="3"/>
      <c r="GUA189" s="3"/>
      <c r="GUB189" s="3"/>
      <c r="GUC189" s="3"/>
      <c r="GUD189" s="3"/>
      <c r="GUE189" s="3"/>
      <c r="GUF189" s="3"/>
      <c r="GUG189" s="3"/>
      <c r="GUH189" s="3"/>
      <c r="GUI189" s="3"/>
      <c r="GUJ189" s="3"/>
      <c r="GUK189" s="3"/>
      <c r="GUL189" s="3"/>
      <c r="GUM189" s="3"/>
      <c r="GUN189" s="3"/>
      <c r="GUO189" s="3"/>
      <c r="GUP189" s="3"/>
      <c r="GUQ189" s="3"/>
      <c r="GUR189" s="3"/>
      <c r="GUS189" s="3"/>
      <c r="GUT189" s="3"/>
      <c r="GUU189" s="3"/>
      <c r="GUV189" s="3"/>
      <c r="GUW189" s="3"/>
      <c r="GUX189" s="3"/>
      <c r="GUY189" s="3"/>
      <c r="GUZ189" s="3"/>
      <c r="GVA189" s="3"/>
      <c r="GVB189" s="3"/>
      <c r="GVC189" s="3"/>
      <c r="GVD189" s="3"/>
      <c r="GVE189" s="3"/>
      <c r="GVF189" s="3"/>
      <c r="GVG189" s="3"/>
      <c r="GVH189" s="3"/>
      <c r="GVI189" s="3"/>
      <c r="GVJ189" s="3"/>
      <c r="GVK189" s="3"/>
      <c r="GVL189" s="3"/>
      <c r="GVM189" s="3"/>
      <c r="GVN189" s="3"/>
      <c r="GVO189" s="3"/>
      <c r="GVP189" s="3"/>
      <c r="GVQ189" s="3"/>
      <c r="GVR189" s="3"/>
      <c r="GVS189" s="3"/>
      <c r="GVT189" s="3"/>
      <c r="GVU189" s="3"/>
      <c r="GVV189" s="3"/>
      <c r="GVW189" s="3"/>
      <c r="GVX189" s="3"/>
      <c r="GVY189" s="3"/>
      <c r="GVZ189" s="3"/>
      <c r="GWA189" s="3"/>
      <c r="GWB189" s="3"/>
      <c r="GWC189" s="3"/>
      <c r="GWD189" s="3"/>
      <c r="GWE189" s="3"/>
      <c r="GWF189" s="3"/>
      <c r="GWG189" s="3"/>
      <c r="GWH189" s="3"/>
      <c r="GWI189" s="3"/>
      <c r="GWJ189" s="3"/>
      <c r="GWK189" s="3"/>
      <c r="GWL189" s="3"/>
      <c r="GWM189" s="3"/>
      <c r="GWN189" s="3"/>
      <c r="GWO189" s="3"/>
      <c r="GWP189" s="3"/>
      <c r="GWQ189" s="3"/>
      <c r="GWR189" s="3"/>
      <c r="GWS189" s="3"/>
      <c r="GWT189" s="3"/>
      <c r="GWU189" s="3"/>
      <c r="GWV189" s="3"/>
      <c r="GWW189" s="3"/>
      <c r="GWX189" s="3"/>
      <c r="GWY189" s="3"/>
      <c r="GWZ189" s="3"/>
      <c r="GXA189" s="3"/>
      <c r="GXB189" s="3"/>
      <c r="GXC189" s="3"/>
      <c r="GXD189" s="3"/>
      <c r="GXE189" s="3"/>
      <c r="GXF189" s="3"/>
      <c r="GXG189" s="3"/>
      <c r="GXH189" s="3"/>
      <c r="GXI189" s="3"/>
      <c r="GXJ189" s="3"/>
      <c r="GXK189" s="3"/>
      <c r="GXL189" s="3"/>
      <c r="GXM189" s="3"/>
      <c r="GXN189" s="3"/>
      <c r="GXO189" s="3"/>
      <c r="GXP189" s="3"/>
      <c r="GXQ189" s="3"/>
      <c r="GXR189" s="3"/>
      <c r="GXS189" s="3"/>
      <c r="GXT189" s="3"/>
      <c r="GXU189" s="3"/>
      <c r="GXV189" s="3"/>
      <c r="GXW189" s="3"/>
      <c r="GXX189" s="3"/>
      <c r="GXY189" s="3"/>
      <c r="GXZ189" s="3"/>
      <c r="GYA189" s="3"/>
      <c r="GYB189" s="3"/>
      <c r="GYC189" s="3"/>
      <c r="GYD189" s="3"/>
      <c r="GYE189" s="3"/>
      <c r="GYF189" s="3"/>
      <c r="GYG189" s="3"/>
      <c r="GYH189" s="3"/>
      <c r="GYI189" s="3"/>
      <c r="GYJ189" s="3"/>
      <c r="GYK189" s="3"/>
      <c r="GYL189" s="3"/>
      <c r="GYM189" s="3"/>
      <c r="GYN189" s="3"/>
      <c r="GYO189" s="3"/>
      <c r="GYP189" s="3"/>
      <c r="GYQ189" s="3"/>
      <c r="GYR189" s="3"/>
      <c r="GYS189" s="3"/>
      <c r="GYT189" s="3"/>
      <c r="GYU189" s="3"/>
      <c r="GYV189" s="3"/>
      <c r="GYW189" s="3"/>
      <c r="GYX189" s="3"/>
      <c r="GYY189" s="3"/>
      <c r="GYZ189" s="3"/>
      <c r="GZA189" s="3"/>
      <c r="GZB189" s="3"/>
      <c r="GZC189" s="3"/>
      <c r="GZD189" s="3"/>
      <c r="GZE189" s="3"/>
      <c r="GZF189" s="3"/>
      <c r="GZG189" s="3"/>
      <c r="GZH189" s="3"/>
      <c r="GZI189" s="3"/>
      <c r="GZJ189" s="3"/>
      <c r="GZK189" s="3"/>
      <c r="GZL189" s="3"/>
      <c r="GZM189" s="3"/>
      <c r="GZN189" s="3"/>
      <c r="GZO189" s="3"/>
      <c r="GZP189" s="3"/>
      <c r="GZQ189" s="3"/>
      <c r="GZR189" s="3"/>
      <c r="GZS189" s="3"/>
      <c r="GZT189" s="3"/>
      <c r="GZU189" s="3"/>
      <c r="GZV189" s="3"/>
      <c r="GZW189" s="3"/>
      <c r="GZX189" s="3"/>
      <c r="GZY189" s="3"/>
      <c r="GZZ189" s="3"/>
      <c r="HAA189" s="3"/>
      <c r="HAB189" s="3"/>
      <c r="HAC189" s="3"/>
      <c r="HAD189" s="3"/>
      <c r="HAE189" s="3"/>
      <c r="HAF189" s="3"/>
      <c r="HAG189" s="3"/>
      <c r="HAH189" s="3"/>
      <c r="HAI189" s="3"/>
      <c r="HAJ189" s="3"/>
      <c r="HAK189" s="3"/>
      <c r="HAL189" s="3"/>
      <c r="HAM189" s="3"/>
      <c r="HAN189" s="3"/>
      <c r="HAO189" s="3"/>
      <c r="HAP189" s="3"/>
      <c r="HAQ189" s="3"/>
      <c r="HAR189" s="3"/>
      <c r="HAS189" s="3"/>
      <c r="HAT189" s="3"/>
      <c r="HAU189" s="3"/>
      <c r="HAV189" s="3"/>
      <c r="HAW189" s="3"/>
      <c r="HAX189" s="3"/>
      <c r="HAY189" s="3"/>
      <c r="HAZ189" s="3"/>
      <c r="HBA189" s="3"/>
      <c r="HBB189" s="3"/>
      <c r="HBC189" s="3"/>
      <c r="HBD189" s="3"/>
      <c r="HBE189" s="3"/>
      <c r="HBF189" s="3"/>
      <c r="HBG189" s="3"/>
      <c r="HBH189" s="3"/>
      <c r="HBI189" s="3"/>
      <c r="HBJ189" s="3"/>
      <c r="HBK189" s="3"/>
      <c r="HBL189" s="3"/>
      <c r="HBM189" s="3"/>
      <c r="HBN189" s="3"/>
      <c r="HBO189" s="3"/>
      <c r="HBP189" s="3"/>
      <c r="HBQ189" s="3"/>
      <c r="HBR189" s="3"/>
      <c r="HBS189" s="3"/>
      <c r="HBT189" s="3"/>
      <c r="HBU189" s="3"/>
      <c r="HBV189" s="3"/>
      <c r="HBW189" s="3"/>
      <c r="HBX189" s="3"/>
      <c r="HBY189" s="3"/>
      <c r="HBZ189" s="3"/>
      <c r="HCA189" s="3"/>
      <c r="HCB189" s="3"/>
      <c r="HCC189" s="3"/>
      <c r="HCD189" s="3"/>
      <c r="HCE189" s="3"/>
      <c r="HCF189" s="3"/>
      <c r="HCG189" s="3"/>
      <c r="HCH189" s="3"/>
      <c r="HCI189" s="3"/>
      <c r="HCJ189" s="3"/>
      <c r="HCK189" s="3"/>
      <c r="HCL189" s="3"/>
      <c r="HCM189" s="3"/>
      <c r="HCN189" s="3"/>
      <c r="HCO189" s="3"/>
      <c r="HCP189" s="3"/>
      <c r="HCQ189" s="3"/>
      <c r="HCR189" s="3"/>
      <c r="HCS189" s="3"/>
      <c r="HCT189" s="3"/>
      <c r="HCU189" s="3"/>
      <c r="HCV189" s="3"/>
      <c r="HCW189" s="3"/>
      <c r="HCX189" s="3"/>
      <c r="HCY189" s="3"/>
      <c r="HCZ189" s="3"/>
      <c r="HDA189" s="3"/>
      <c r="HDB189" s="3"/>
      <c r="HDC189" s="3"/>
      <c r="HDD189" s="3"/>
      <c r="HDE189" s="3"/>
      <c r="HDF189" s="3"/>
      <c r="HDG189" s="3"/>
      <c r="HDH189" s="3"/>
      <c r="HDI189" s="3"/>
      <c r="HDJ189" s="3"/>
      <c r="HDK189" s="3"/>
      <c r="HDL189" s="3"/>
      <c r="HDM189" s="3"/>
      <c r="HDN189" s="3"/>
      <c r="HDO189" s="3"/>
      <c r="HDP189" s="3"/>
      <c r="HDQ189" s="3"/>
      <c r="HDR189" s="3"/>
      <c r="HDS189" s="3"/>
      <c r="HDT189" s="3"/>
      <c r="HDU189" s="3"/>
      <c r="HDV189" s="3"/>
      <c r="HDW189" s="3"/>
      <c r="HDX189" s="3"/>
      <c r="HDY189" s="3"/>
      <c r="HDZ189" s="3"/>
      <c r="HEA189" s="3"/>
      <c r="HEB189" s="3"/>
      <c r="HEC189" s="3"/>
      <c r="HED189" s="3"/>
      <c r="HEE189" s="3"/>
      <c r="HEF189" s="3"/>
      <c r="HEG189" s="3"/>
      <c r="HEH189" s="3"/>
      <c r="HEI189" s="3"/>
      <c r="HEJ189" s="3"/>
      <c r="HEK189" s="3"/>
      <c r="HEL189" s="3"/>
      <c r="HEM189" s="3"/>
      <c r="HEN189" s="3"/>
      <c r="HEO189" s="3"/>
      <c r="HEP189" s="3"/>
      <c r="HEQ189" s="3"/>
      <c r="HER189" s="3"/>
      <c r="HES189" s="3"/>
      <c r="HET189" s="3"/>
      <c r="HEU189" s="3"/>
      <c r="HEV189" s="3"/>
      <c r="HEW189" s="3"/>
      <c r="HEX189" s="3"/>
      <c r="HEY189" s="3"/>
      <c r="HEZ189" s="3"/>
      <c r="HFA189" s="3"/>
      <c r="HFB189" s="3"/>
      <c r="HFC189" s="3"/>
      <c r="HFD189" s="3"/>
      <c r="HFE189" s="3"/>
      <c r="HFF189" s="3"/>
      <c r="HFG189" s="3"/>
      <c r="HFH189" s="3"/>
      <c r="HFI189" s="3"/>
      <c r="HFJ189" s="3"/>
      <c r="HFK189" s="3"/>
      <c r="HFL189" s="3"/>
      <c r="HFM189" s="3"/>
      <c r="HFN189" s="3"/>
      <c r="HFO189" s="3"/>
      <c r="HFP189" s="3"/>
      <c r="HFQ189" s="3"/>
      <c r="HFR189" s="3"/>
      <c r="HFS189" s="3"/>
      <c r="HFT189" s="3"/>
      <c r="HFU189" s="3"/>
      <c r="HFV189" s="3"/>
      <c r="HFW189" s="3"/>
      <c r="HFX189" s="3"/>
      <c r="HFY189" s="3"/>
      <c r="HFZ189" s="3"/>
      <c r="HGA189" s="3"/>
      <c r="HGB189" s="3"/>
      <c r="HGC189" s="3"/>
      <c r="HGD189" s="3"/>
      <c r="HGE189" s="3"/>
      <c r="HGF189" s="3"/>
      <c r="HGG189" s="3"/>
      <c r="HGH189" s="3"/>
      <c r="HGI189" s="3"/>
      <c r="HGJ189" s="3"/>
      <c r="HGK189" s="3"/>
      <c r="HGL189" s="3"/>
      <c r="HGM189" s="3"/>
      <c r="HGN189" s="3"/>
      <c r="HGO189" s="3"/>
      <c r="HGP189" s="3"/>
      <c r="HGQ189" s="3"/>
      <c r="HGR189" s="3"/>
      <c r="HGS189" s="3"/>
      <c r="HGT189" s="3"/>
      <c r="HGU189" s="3"/>
      <c r="HGV189" s="3"/>
      <c r="HGW189" s="3"/>
      <c r="HGX189" s="3"/>
      <c r="HGY189" s="3"/>
      <c r="HGZ189" s="3"/>
      <c r="HHA189" s="3"/>
      <c r="HHB189" s="3"/>
      <c r="HHC189" s="3"/>
      <c r="HHD189" s="3"/>
      <c r="HHE189" s="3"/>
      <c r="HHF189" s="3"/>
      <c r="HHG189" s="3"/>
      <c r="HHH189" s="3"/>
      <c r="HHI189" s="3"/>
      <c r="HHJ189" s="3"/>
      <c r="HHK189" s="3"/>
      <c r="HHL189" s="3"/>
      <c r="HHM189" s="3"/>
      <c r="HHN189" s="3"/>
      <c r="HHO189" s="3"/>
      <c r="HHP189" s="3"/>
      <c r="HHQ189" s="3"/>
      <c r="HHR189" s="3"/>
      <c r="HHS189" s="3"/>
      <c r="HHT189" s="3"/>
      <c r="HHU189" s="3"/>
      <c r="HHV189" s="3"/>
      <c r="HHW189" s="3"/>
      <c r="HHX189" s="3"/>
      <c r="HHY189" s="3"/>
      <c r="HHZ189" s="3"/>
      <c r="HIA189" s="3"/>
      <c r="HIB189" s="3"/>
      <c r="HIC189" s="3"/>
      <c r="HID189" s="3"/>
      <c r="HIE189" s="3"/>
      <c r="HIF189" s="3"/>
      <c r="HIG189" s="3"/>
      <c r="HIH189" s="3"/>
      <c r="HII189" s="3"/>
      <c r="HIJ189" s="3"/>
      <c r="HIK189" s="3"/>
      <c r="HIL189" s="3"/>
      <c r="HIM189" s="3"/>
      <c r="HIN189" s="3"/>
      <c r="HIO189" s="3"/>
      <c r="HIP189" s="3"/>
      <c r="HIQ189" s="3"/>
      <c r="HIR189" s="3"/>
      <c r="HIS189" s="3"/>
      <c r="HIT189" s="3"/>
      <c r="HIU189" s="3"/>
      <c r="HIV189" s="3"/>
      <c r="HIW189" s="3"/>
      <c r="HIX189" s="3"/>
      <c r="HIY189" s="3"/>
      <c r="HIZ189" s="3"/>
      <c r="HJA189" s="3"/>
      <c r="HJB189" s="3"/>
      <c r="HJC189" s="3"/>
      <c r="HJD189" s="3"/>
      <c r="HJE189" s="3"/>
      <c r="HJF189" s="3"/>
      <c r="HJG189" s="3"/>
      <c r="HJH189" s="3"/>
      <c r="HJI189" s="3"/>
      <c r="HJJ189" s="3"/>
      <c r="HJK189" s="3"/>
      <c r="HJL189" s="3"/>
      <c r="HJM189" s="3"/>
      <c r="HJN189" s="3"/>
      <c r="HJO189" s="3"/>
      <c r="HJP189" s="3"/>
      <c r="HJQ189" s="3"/>
      <c r="HJR189" s="3"/>
      <c r="HJS189" s="3"/>
      <c r="HJT189" s="3"/>
      <c r="HJU189" s="3"/>
      <c r="HJV189" s="3"/>
      <c r="HJW189" s="3"/>
      <c r="HJX189" s="3"/>
      <c r="HJY189" s="3"/>
      <c r="HJZ189" s="3"/>
      <c r="HKA189" s="3"/>
      <c r="HKB189" s="3"/>
      <c r="HKC189" s="3"/>
      <c r="HKD189" s="3"/>
      <c r="HKE189" s="3"/>
      <c r="HKF189" s="3"/>
      <c r="HKG189" s="3"/>
      <c r="HKH189" s="3"/>
      <c r="HKI189" s="3"/>
      <c r="HKJ189" s="3"/>
      <c r="HKK189" s="3"/>
      <c r="HKL189" s="3"/>
      <c r="HKM189" s="3"/>
      <c r="HKN189" s="3"/>
      <c r="HKO189" s="3"/>
      <c r="HKP189" s="3"/>
      <c r="HKQ189" s="3"/>
      <c r="HKR189" s="3"/>
      <c r="HKS189" s="3"/>
      <c r="HKT189" s="3"/>
      <c r="HKU189" s="3"/>
      <c r="HKV189" s="3"/>
      <c r="HKW189" s="3"/>
      <c r="HKX189" s="3"/>
      <c r="HKY189" s="3"/>
      <c r="HKZ189" s="3"/>
      <c r="HLA189" s="3"/>
      <c r="HLB189" s="3"/>
      <c r="HLC189" s="3"/>
      <c r="HLD189" s="3"/>
      <c r="HLE189" s="3"/>
      <c r="HLF189" s="3"/>
      <c r="HLG189" s="3"/>
      <c r="HLH189" s="3"/>
      <c r="HLI189" s="3"/>
      <c r="HLJ189" s="3"/>
      <c r="HLK189" s="3"/>
      <c r="HLL189" s="3"/>
      <c r="HLM189" s="3"/>
      <c r="HLN189" s="3"/>
      <c r="HLO189" s="3"/>
      <c r="HLP189" s="3"/>
      <c r="HLQ189" s="3"/>
      <c r="HLR189" s="3"/>
      <c r="HLS189" s="3"/>
      <c r="HLT189" s="3"/>
      <c r="HLU189" s="3"/>
      <c r="HLV189" s="3"/>
      <c r="HLW189" s="3"/>
      <c r="HLX189" s="3"/>
      <c r="HLY189" s="3"/>
      <c r="HLZ189" s="3"/>
      <c r="HMA189" s="3"/>
      <c r="HMB189" s="3"/>
      <c r="HMC189" s="3"/>
      <c r="HMD189" s="3"/>
      <c r="HME189" s="3"/>
      <c r="HMF189" s="3"/>
      <c r="HMG189" s="3"/>
      <c r="HMH189" s="3"/>
      <c r="HMI189" s="3"/>
      <c r="HMJ189" s="3"/>
      <c r="HMK189" s="3"/>
      <c r="HML189" s="3"/>
      <c r="HMM189" s="3"/>
      <c r="HMN189" s="3"/>
      <c r="HMO189" s="3"/>
      <c r="HMP189" s="3"/>
      <c r="HMQ189" s="3"/>
      <c r="HMR189" s="3"/>
      <c r="HMS189" s="3"/>
      <c r="HMT189" s="3"/>
      <c r="HMU189" s="3"/>
      <c r="HMV189" s="3"/>
      <c r="HMW189" s="3"/>
      <c r="HMX189" s="3"/>
      <c r="HMY189" s="3"/>
      <c r="HMZ189" s="3"/>
      <c r="HNA189" s="3"/>
      <c r="HNB189" s="3"/>
      <c r="HNC189" s="3"/>
      <c r="HND189" s="3"/>
      <c r="HNE189" s="3"/>
      <c r="HNF189" s="3"/>
      <c r="HNG189" s="3"/>
      <c r="HNH189" s="3"/>
      <c r="HNI189" s="3"/>
      <c r="HNJ189" s="3"/>
      <c r="HNK189" s="3"/>
      <c r="HNL189" s="3"/>
      <c r="HNM189" s="3"/>
      <c r="HNN189" s="3"/>
      <c r="HNO189" s="3"/>
      <c r="HNP189" s="3"/>
      <c r="HNQ189" s="3"/>
      <c r="HNR189" s="3"/>
      <c r="HNS189" s="3"/>
      <c r="HNT189" s="3"/>
      <c r="HNU189" s="3"/>
      <c r="HNV189" s="3"/>
      <c r="HNW189" s="3"/>
      <c r="HNX189" s="3"/>
      <c r="HNY189" s="3"/>
      <c r="HNZ189" s="3"/>
      <c r="HOA189" s="3"/>
      <c r="HOB189" s="3"/>
      <c r="HOC189" s="3"/>
      <c r="HOD189" s="3"/>
      <c r="HOE189" s="3"/>
      <c r="HOF189" s="3"/>
      <c r="HOG189" s="3"/>
      <c r="HOH189" s="3"/>
      <c r="HOI189" s="3"/>
      <c r="HOJ189" s="3"/>
      <c r="HOK189" s="3"/>
      <c r="HOL189" s="3"/>
      <c r="HOM189" s="3"/>
      <c r="HON189" s="3"/>
      <c r="HOO189" s="3"/>
      <c r="HOP189" s="3"/>
      <c r="HOQ189" s="3"/>
      <c r="HOR189" s="3"/>
      <c r="HOS189" s="3"/>
      <c r="HOT189" s="3"/>
      <c r="HOU189" s="3"/>
      <c r="HOV189" s="3"/>
      <c r="HOW189" s="3"/>
      <c r="HOX189" s="3"/>
      <c r="HOY189" s="3"/>
      <c r="HOZ189" s="3"/>
      <c r="HPA189" s="3"/>
      <c r="HPB189" s="3"/>
      <c r="HPC189" s="3"/>
      <c r="HPD189" s="3"/>
      <c r="HPE189" s="3"/>
      <c r="HPF189" s="3"/>
      <c r="HPG189" s="3"/>
      <c r="HPH189" s="3"/>
      <c r="HPI189" s="3"/>
      <c r="HPJ189" s="3"/>
      <c r="HPK189" s="3"/>
      <c r="HPL189" s="3"/>
      <c r="HPM189" s="3"/>
      <c r="HPN189" s="3"/>
      <c r="HPO189" s="3"/>
      <c r="HPP189" s="3"/>
      <c r="HPQ189" s="3"/>
      <c r="HPR189" s="3"/>
      <c r="HPS189" s="3"/>
      <c r="HPT189" s="3"/>
      <c r="HPU189" s="3"/>
      <c r="HPV189" s="3"/>
      <c r="HPW189" s="3"/>
      <c r="HPX189" s="3"/>
      <c r="HPY189" s="3"/>
      <c r="HPZ189" s="3"/>
      <c r="HQA189" s="3"/>
      <c r="HQB189" s="3"/>
      <c r="HQC189" s="3"/>
      <c r="HQD189" s="3"/>
      <c r="HQE189" s="3"/>
      <c r="HQF189" s="3"/>
      <c r="HQG189" s="3"/>
      <c r="HQH189" s="3"/>
      <c r="HQI189" s="3"/>
      <c r="HQJ189" s="3"/>
      <c r="HQK189" s="3"/>
      <c r="HQL189" s="3"/>
      <c r="HQM189" s="3"/>
      <c r="HQN189" s="3"/>
      <c r="HQO189" s="3"/>
      <c r="HQP189" s="3"/>
      <c r="HQQ189" s="3"/>
      <c r="HQR189" s="3"/>
      <c r="HQS189" s="3"/>
      <c r="HQT189" s="3"/>
      <c r="HQU189" s="3"/>
      <c r="HQV189" s="3"/>
      <c r="HQW189" s="3"/>
      <c r="HQX189" s="3"/>
      <c r="HQY189" s="3"/>
      <c r="HQZ189" s="3"/>
      <c r="HRA189" s="3"/>
      <c r="HRB189" s="3"/>
      <c r="HRC189" s="3"/>
      <c r="HRD189" s="3"/>
      <c r="HRE189" s="3"/>
      <c r="HRF189" s="3"/>
      <c r="HRG189" s="3"/>
      <c r="HRH189" s="3"/>
      <c r="HRI189" s="3"/>
      <c r="HRJ189" s="3"/>
      <c r="HRK189" s="3"/>
      <c r="HRL189" s="3"/>
      <c r="HRM189" s="3"/>
      <c r="HRN189" s="3"/>
      <c r="HRO189" s="3"/>
      <c r="HRP189" s="3"/>
      <c r="HRQ189" s="3"/>
      <c r="HRR189" s="3"/>
      <c r="HRS189" s="3"/>
      <c r="HRT189" s="3"/>
      <c r="HRU189" s="3"/>
      <c r="HRV189" s="3"/>
      <c r="HRW189" s="3"/>
      <c r="HRX189" s="3"/>
      <c r="HRY189" s="3"/>
      <c r="HRZ189" s="3"/>
      <c r="HSA189" s="3"/>
      <c r="HSB189" s="3"/>
      <c r="HSC189" s="3"/>
      <c r="HSD189" s="3"/>
      <c r="HSE189" s="3"/>
      <c r="HSF189" s="3"/>
      <c r="HSG189" s="3"/>
      <c r="HSH189" s="3"/>
      <c r="HSI189" s="3"/>
      <c r="HSJ189" s="3"/>
      <c r="HSK189" s="3"/>
      <c r="HSL189" s="3"/>
      <c r="HSM189" s="3"/>
      <c r="HSN189" s="3"/>
      <c r="HSO189" s="3"/>
      <c r="HSP189" s="3"/>
      <c r="HSQ189" s="3"/>
      <c r="HSR189" s="3"/>
      <c r="HSS189" s="3"/>
      <c r="HST189" s="3"/>
      <c r="HSU189" s="3"/>
      <c r="HSV189" s="3"/>
      <c r="HSW189" s="3"/>
      <c r="HSX189" s="3"/>
      <c r="HSY189" s="3"/>
      <c r="HSZ189" s="3"/>
      <c r="HTA189" s="3"/>
      <c r="HTB189" s="3"/>
      <c r="HTC189" s="3"/>
      <c r="HTD189" s="3"/>
      <c r="HTE189" s="3"/>
      <c r="HTF189" s="3"/>
      <c r="HTG189" s="3"/>
      <c r="HTH189" s="3"/>
      <c r="HTI189" s="3"/>
      <c r="HTJ189" s="3"/>
      <c r="HTK189" s="3"/>
      <c r="HTL189" s="3"/>
      <c r="HTM189" s="3"/>
      <c r="HTN189" s="3"/>
      <c r="HTO189" s="3"/>
      <c r="HTP189" s="3"/>
      <c r="HTQ189" s="3"/>
      <c r="HTR189" s="3"/>
      <c r="HTS189" s="3"/>
      <c r="HTT189" s="3"/>
      <c r="HTU189" s="3"/>
      <c r="HTV189" s="3"/>
      <c r="HTW189" s="3"/>
      <c r="HTX189" s="3"/>
      <c r="HTY189" s="3"/>
      <c r="HTZ189" s="3"/>
      <c r="HUA189" s="3"/>
      <c r="HUB189" s="3"/>
      <c r="HUC189" s="3"/>
      <c r="HUD189" s="3"/>
      <c r="HUE189" s="3"/>
      <c r="HUF189" s="3"/>
      <c r="HUG189" s="3"/>
      <c r="HUH189" s="3"/>
      <c r="HUI189" s="3"/>
      <c r="HUJ189" s="3"/>
      <c r="HUK189" s="3"/>
      <c r="HUL189" s="3"/>
      <c r="HUM189" s="3"/>
      <c r="HUN189" s="3"/>
      <c r="HUO189" s="3"/>
      <c r="HUP189" s="3"/>
      <c r="HUQ189" s="3"/>
      <c r="HUR189" s="3"/>
      <c r="HUS189" s="3"/>
      <c r="HUT189" s="3"/>
      <c r="HUU189" s="3"/>
      <c r="HUV189" s="3"/>
      <c r="HUW189" s="3"/>
      <c r="HUX189" s="3"/>
      <c r="HUY189" s="3"/>
      <c r="HUZ189" s="3"/>
      <c r="HVA189" s="3"/>
      <c r="HVB189" s="3"/>
      <c r="HVC189" s="3"/>
      <c r="HVD189" s="3"/>
      <c r="HVE189" s="3"/>
      <c r="HVF189" s="3"/>
      <c r="HVG189" s="3"/>
      <c r="HVH189" s="3"/>
      <c r="HVI189" s="3"/>
      <c r="HVJ189" s="3"/>
      <c r="HVK189" s="3"/>
      <c r="HVL189" s="3"/>
      <c r="HVM189" s="3"/>
      <c r="HVN189" s="3"/>
      <c r="HVO189" s="3"/>
      <c r="HVP189" s="3"/>
      <c r="HVQ189" s="3"/>
      <c r="HVR189" s="3"/>
      <c r="HVS189" s="3"/>
      <c r="HVT189" s="3"/>
      <c r="HVU189" s="3"/>
      <c r="HVV189" s="3"/>
      <c r="HVW189" s="3"/>
      <c r="HVX189" s="3"/>
      <c r="HVY189" s="3"/>
      <c r="HVZ189" s="3"/>
      <c r="HWA189" s="3"/>
      <c r="HWB189" s="3"/>
      <c r="HWC189" s="3"/>
      <c r="HWD189" s="3"/>
      <c r="HWE189" s="3"/>
      <c r="HWF189" s="3"/>
      <c r="HWG189" s="3"/>
      <c r="HWH189" s="3"/>
      <c r="HWI189" s="3"/>
      <c r="HWJ189" s="3"/>
      <c r="HWK189" s="3"/>
      <c r="HWL189" s="3"/>
      <c r="HWM189" s="3"/>
      <c r="HWN189" s="3"/>
      <c r="HWO189" s="3"/>
      <c r="HWP189" s="3"/>
      <c r="HWQ189" s="3"/>
      <c r="HWR189" s="3"/>
      <c r="HWS189" s="3"/>
      <c r="HWT189" s="3"/>
      <c r="HWU189" s="3"/>
      <c r="HWV189" s="3"/>
      <c r="HWW189" s="3"/>
      <c r="HWX189" s="3"/>
      <c r="HWY189" s="3"/>
      <c r="HWZ189" s="3"/>
      <c r="HXA189" s="3"/>
      <c r="HXB189" s="3"/>
      <c r="HXC189" s="3"/>
      <c r="HXD189" s="3"/>
      <c r="HXE189" s="3"/>
      <c r="HXF189" s="3"/>
      <c r="HXG189" s="3"/>
      <c r="HXH189" s="3"/>
      <c r="HXI189" s="3"/>
      <c r="HXJ189" s="3"/>
      <c r="HXK189" s="3"/>
      <c r="HXL189" s="3"/>
      <c r="HXM189" s="3"/>
      <c r="HXN189" s="3"/>
      <c r="HXO189" s="3"/>
      <c r="HXP189" s="3"/>
      <c r="HXQ189" s="3"/>
      <c r="HXR189" s="3"/>
      <c r="HXS189" s="3"/>
      <c r="HXT189" s="3"/>
      <c r="HXU189" s="3"/>
      <c r="HXV189" s="3"/>
      <c r="HXW189" s="3"/>
      <c r="HXX189" s="3"/>
      <c r="HXY189" s="3"/>
      <c r="HXZ189" s="3"/>
      <c r="HYA189" s="3"/>
      <c r="HYB189" s="3"/>
      <c r="HYC189" s="3"/>
      <c r="HYD189" s="3"/>
      <c r="HYE189" s="3"/>
      <c r="HYF189" s="3"/>
      <c r="HYG189" s="3"/>
      <c r="HYH189" s="3"/>
      <c r="HYI189" s="3"/>
      <c r="HYJ189" s="3"/>
      <c r="HYK189" s="3"/>
      <c r="HYL189" s="3"/>
      <c r="HYM189" s="3"/>
      <c r="HYN189" s="3"/>
      <c r="HYO189" s="3"/>
      <c r="HYP189" s="3"/>
      <c r="HYQ189" s="3"/>
      <c r="HYR189" s="3"/>
      <c r="HYS189" s="3"/>
      <c r="HYT189" s="3"/>
      <c r="HYU189" s="3"/>
      <c r="HYV189" s="3"/>
      <c r="HYW189" s="3"/>
      <c r="HYX189" s="3"/>
      <c r="HYY189" s="3"/>
      <c r="HYZ189" s="3"/>
      <c r="HZA189" s="3"/>
      <c r="HZB189" s="3"/>
      <c r="HZC189" s="3"/>
      <c r="HZD189" s="3"/>
      <c r="HZE189" s="3"/>
      <c r="HZF189" s="3"/>
      <c r="HZG189" s="3"/>
      <c r="HZH189" s="3"/>
      <c r="HZI189" s="3"/>
      <c r="HZJ189" s="3"/>
      <c r="HZK189" s="3"/>
      <c r="HZL189" s="3"/>
      <c r="HZM189" s="3"/>
      <c r="HZN189" s="3"/>
      <c r="HZO189" s="3"/>
      <c r="HZP189" s="3"/>
      <c r="HZQ189" s="3"/>
      <c r="HZR189" s="3"/>
      <c r="HZS189" s="3"/>
      <c r="HZT189" s="3"/>
      <c r="HZU189" s="3"/>
      <c r="HZV189" s="3"/>
      <c r="HZW189" s="3"/>
      <c r="HZX189" s="3"/>
      <c r="HZY189" s="3"/>
      <c r="HZZ189" s="3"/>
      <c r="IAA189" s="3"/>
      <c r="IAB189" s="3"/>
      <c r="IAC189" s="3"/>
      <c r="IAD189" s="3"/>
      <c r="IAE189" s="3"/>
      <c r="IAF189" s="3"/>
      <c r="IAG189" s="3"/>
      <c r="IAH189" s="3"/>
      <c r="IAI189" s="3"/>
      <c r="IAJ189" s="3"/>
      <c r="IAK189" s="3"/>
      <c r="IAL189" s="3"/>
      <c r="IAM189" s="3"/>
      <c r="IAN189" s="3"/>
      <c r="IAO189" s="3"/>
      <c r="IAP189" s="3"/>
      <c r="IAQ189" s="3"/>
      <c r="IAR189" s="3"/>
      <c r="IAS189" s="3"/>
      <c r="IAT189" s="3"/>
      <c r="IAU189" s="3"/>
      <c r="IAV189" s="3"/>
      <c r="IAW189" s="3"/>
      <c r="IAX189" s="3"/>
      <c r="IAY189" s="3"/>
      <c r="IAZ189" s="3"/>
      <c r="IBA189" s="3"/>
      <c r="IBB189" s="3"/>
      <c r="IBC189" s="3"/>
      <c r="IBD189" s="3"/>
      <c r="IBE189" s="3"/>
      <c r="IBF189" s="3"/>
      <c r="IBG189" s="3"/>
      <c r="IBH189" s="3"/>
      <c r="IBI189" s="3"/>
      <c r="IBJ189" s="3"/>
      <c r="IBK189" s="3"/>
      <c r="IBL189" s="3"/>
      <c r="IBM189" s="3"/>
      <c r="IBN189" s="3"/>
      <c r="IBO189" s="3"/>
      <c r="IBP189" s="3"/>
      <c r="IBQ189" s="3"/>
      <c r="IBR189" s="3"/>
      <c r="IBS189" s="3"/>
      <c r="IBT189" s="3"/>
      <c r="IBU189" s="3"/>
      <c r="IBV189" s="3"/>
      <c r="IBW189" s="3"/>
      <c r="IBX189" s="3"/>
      <c r="IBY189" s="3"/>
      <c r="IBZ189" s="3"/>
      <c r="ICA189" s="3"/>
      <c r="ICB189" s="3"/>
      <c r="ICC189" s="3"/>
      <c r="ICD189" s="3"/>
      <c r="ICE189" s="3"/>
      <c r="ICF189" s="3"/>
      <c r="ICG189" s="3"/>
      <c r="ICH189" s="3"/>
      <c r="ICI189" s="3"/>
      <c r="ICJ189" s="3"/>
      <c r="ICK189" s="3"/>
      <c r="ICL189" s="3"/>
      <c r="ICM189" s="3"/>
      <c r="ICN189" s="3"/>
      <c r="ICO189" s="3"/>
      <c r="ICP189" s="3"/>
      <c r="ICQ189" s="3"/>
      <c r="ICR189" s="3"/>
      <c r="ICS189" s="3"/>
      <c r="ICT189" s="3"/>
      <c r="ICU189" s="3"/>
      <c r="ICV189" s="3"/>
      <c r="ICW189" s="3"/>
      <c r="ICX189" s="3"/>
      <c r="ICY189" s="3"/>
      <c r="ICZ189" s="3"/>
      <c r="IDA189" s="3"/>
      <c r="IDB189" s="3"/>
      <c r="IDC189" s="3"/>
      <c r="IDD189" s="3"/>
      <c r="IDE189" s="3"/>
      <c r="IDF189" s="3"/>
      <c r="IDG189" s="3"/>
      <c r="IDH189" s="3"/>
      <c r="IDI189" s="3"/>
      <c r="IDJ189" s="3"/>
      <c r="IDK189" s="3"/>
      <c r="IDL189" s="3"/>
      <c r="IDM189" s="3"/>
      <c r="IDN189" s="3"/>
      <c r="IDO189" s="3"/>
      <c r="IDP189" s="3"/>
      <c r="IDQ189" s="3"/>
      <c r="IDR189" s="3"/>
      <c r="IDS189" s="3"/>
      <c r="IDT189" s="3"/>
      <c r="IDU189" s="3"/>
      <c r="IDV189" s="3"/>
      <c r="IDW189" s="3"/>
      <c r="IDX189" s="3"/>
      <c r="IDY189" s="3"/>
      <c r="IDZ189" s="3"/>
      <c r="IEA189" s="3"/>
      <c r="IEB189" s="3"/>
      <c r="IEC189" s="3"/>
      <c r="IED189" s="3"/>
      <c r="IEE189" s="3"/>
      <c r="IEF189" s="3"/>
      <c r="IEG189" s="3"/>
      <c r="IEH189" s="3"/>
      <c r="IEI189" s="3"/>
      <c r="IEJ189" s="3"/>
      <c r="IEK189" s="3"/>
      <c r="IEL189" s="3"/>
      <c r="IEM189" s="3"/>
      <c r="IEN189" s="3"/>
      <c r="IEO189" s="3"/>
      <c r="IEP189" s="3"/>
      <c r="IEQ189" s="3"/>
      <c r="IER189" s="3"/>
      <c r="IES189" s="3"/>
      <c r="IET189" s="3"/>
      <c r="IEU189" s="3"/>
      <c r="IEV189" s="3"/>
      <c r="IEW189" s="3"/>
      <c r="IEX189" s="3"/>
      <c r="IEY189" s="3"/>
      <c r="IEZ189" s="3"/>
      <c r="IFA189" s="3"/>
      <c r="IFB189" s="3"/>
      <c r="IFC189" s="3"/>
      <c r="IFD189" s="3"/>
      <c r="IFE189" s="3"/>
      <c r="IFF189" s="3"/>
      <c r="IFG189" s="3"/>
      <c r="IFH189" s="3"/>
      <c r="IFI189" s="3"/>
      <c r="IFJ189" s="3"/>
      <c r="IFK189" s="3"/>
      <c r="IFL189" s="3"/>
      <c r="IFM189" s="3"/>
      <c r="IFN189" s="3"/>
      <c r="IFO189" s="3"/>
      <c r="IFP189" s="3"/>
      <c r="IFQ189" s="3"/>
      <c r="IFR189" s="3"/>
      <c r="IFS189" s="3"/>
      <c r="IFT189" s="3"/>
      <c r="IFU189" s="3"/>
      <c r="IFV189" s="3"/>
      <c r="IFW189" s="3"/>
      <c r="IFX189" s="3"/>
      <c r="IFY189" s="3"/>
      <c r="IFZ189" s="3"/>
      <c r="IGA189" s="3"/>
      <c r="IGB189" s="3"/>
      <c r="IGC189" s="3"/>
      <c r="IGD189" s="3"/>
      <c r="IGE189" s="3"/>
      <c r="IGF189" s="3"/>
      <c r="IGG189" s="3"/>
      <c r="IGH189" s="3"/>
      <c r="IGI189" s="3"/>
      <c r="IGJ189" s="3"/>
      <c r="IGK189" s="3"/>
      <c r="IGL189" s="3"/>
      <c r="IGM189" s="3"/>
      <c r="IGN189" s="3"/>
      <c r="IGO189" s="3"/>
      <c r="IGP189" s="3"/>
      <c r="IGQ189" s="3"/>
      <c r="IGR189" s="3"/>
      <c r="IGS189" s="3"/>
      <c r="IGT189" s="3"/>
      <c r="IGU189" s="3"/>
      <c r="IGV189" s="3"/>
      <c r="IGW189" s="3"/>
      <c r="IGX189" s="3"/>
      <c r="IGY189" s="3"/>
      <c r="IGZ189" s="3"/>
      <c r="IHA189" s="3"/>
      <c r="IHB189" s="3"/>
      <c r="IHC189" s="3"/>
      <c r="IHD189" s="3"/>
      <c r="IHE189" s="3"/>
      <c r="IHF189" s="3"/>
      <c r="IHG189" s="3"/>
      <c r="IHH189" s="3"/>
      <c r="IHI189" s="3"/>
      <c r="IHJ189" s="3"/>
      <c r="IHK189" s="3"/>
      <c r="IHL189" s="3"/>
      <c r="IHM189" s="3"/>
      <c r="IHN189" s="3"/>
      <c r="IHO189" s="3"/>
      <c r="IHP189" s="3"/>
      <c r="IHQ189" s="3"/>
      <c r="IHR189" s="3"/>
      <c r="IHS189" s="3"/>
      <c r="IHT189" s="3"/>
      <c r="IHU189" s="3"/>
      <c r="IHV189" s="3"/>
      <c r="IHW189" s="3"/>
      <c r="IHX189" s="3"/>
      <c r="IHY189" s="3"/>
      <c r="IHZ189" s="3"/>
      <c r="IIA189" s="3"/>
      <c r="IIB189" s="3"/>
      <c r="IIC189" s="3"/>
      <c r="IID189" s="3"/>
      <c r="IIE189" s="3"/>
      <c r="IIF189" s="3"/>
      <c r="IIG189" s="3"/>
      <c r="IIH189" s="3"/>
      <c r="III189" s="3"/>
      <c r="IIJ189" s="3"/>
      <c r="IIK189" s="3"/>
      <c r="IIL189" s="3"/>
      <c r="IIM189" s="3"/>
      <c r="IIN189" s="3"/>
      <c r="IIO189" s="3"/>
      <c r="IIP189" s="3"/>
      <c r="IIQ189" s="3"/>
      <c r="IIR189" s="3"/>
      <c r="IIS189" s="3"/>
      <c r="IIT189" s="3"/>
      <c r="IIU189" s="3"/>
      <c r="IIV189" s="3"/>
      <c r="IIW189" s="3"/>
      <c r="IIX189" s="3"/>
      <c r="IIY189" s="3"/>
      <c r="IIZ189" s="3"/>
      <c r="IJA189" s="3"/>
      <c r="IJB189" s="3"/>
      <c r="IJC189" s="3"/>
      <c r="IJD189" s="3"/>
      <c r="IJE189" s="3"/>
      <c r="IJF189" s="3"/>
      <c r="IJG189" s="3"/>
      <c r="IJH189" s="3"/>
      <c r="IJI189" s="3"/>
      <c r="IJJ189" s="3"/>
      <c r="IJK189" s="3"/>
      <c r="IJL189" s="3"/>
      <c r="IJM189" s="3"/>
      <c r="IJN189" s="3"/>
      <c r="IJO189" s="3"/>
      <c r="IJP189" s="3"/>
      <c r="IJQ189" s="3"/>
      <c r="IJR189" s="3"/>
      <c r="IJS189" s="3"/>
      <c r="IJT189" s="3"/>
      <c r="IJU189" s="3"/>
      <c r="IJV189" s="3"/>
      <c r="IJW189" s="3"/>
      <c r="IJX189" s="3"/>
      <c r="IJY189" s="3"/>
      <c r="IJZ189" s="3"/>
      <c r="IKA189" s="3"/>
      <c r="IKB189" s="3"/>
      <c r="IKC189" s="3"/>
      <c r="IKD189" s="3"/>
      <c r="IKE189" s="3"/>
      <c r="IKF189" s="3"/>
      <c r="IKG189" s="3"/>
      <c r="IKH189" s="3"/>
      <c r="IKI189" s="3"/>
      <c r="IKJ189" s="3"/>
      <c r="IKK189" s="3"/>
      <c r="IKL189" s="3"/>
      <c r="IKM189" s="3"/>
      <c r="IKN189" s="3"/>
      <c r="IKO189" s="3"/>
      <c r="IKP189" s="3"/>
      <c r="IKQ189" s="3"/>
      <c r="IKR189" s="3"/>
      <c r="IKS189" s="3"/>
      <c r="IKT189" s="3"/>
      <c r="IKU189" s="3"/>
      <c r="IKV189" s="3"/>
      <c r="IKW189" s="3"/>
      <c r="IKX189" s="3"/>
      <c r="IKY189" s="3"/>
      <c r="IKZ189" s="3"/>
      <c r="ILA189" s="3"/>
      <c r="ILB189" s="3"/>
      <c r="ILC189" s="3"/>
      <c r="ILD189" s="3"/>
      <c r="ILE189" s="3"/>
      <c r="ILF189" s="3"/>
      <c r="ILG189" s="3"/>
      <c r="ILH189" s="3"/>
      <c r="ILI189" s="3"/>
      <c r="ILJ189" s="3"/>
      <c r="ILK189" s="3"/>
      <c r="ILL189" s="3"/>
      <c r="ILM189" s="3"/>
      <c r="ILN189" s="3"/>
      <c r="ILO189" s="3"/>
      <c r="ILP189" s="3"/>
      <c r="ILQ189" s="3"/>
      <c r="ILR189" s="3"/>
      <c r="ILS189" s="3"/>
      <c r="ILT189" s="3"/>
      <c r="ILU189" s="3"/>
      <c r="ILV189" s="3"/>
      <c r="ILW189" s="3"/>
      <c r="ILX189" s="3"/>
      <c r="ILY189" s="3"/>
      <c r="ILZ189" s="3"/>
      <c r="IMA189" s="3"/>
      <c r="IMB189" s="3"/>
      <c r="IMC189" s="3"/>
      <c r="IMD189" s="3"/>
      <c r="IME189" s="3"/>
      <c r="IMF189" s="3"/>
      <c r="IMG189" s="3"/>
      <c r="IMH189" s="3"/>
      <c r="IMI189" s="3"/>
      <c r="IMJ189" s="3"/>
      <c r="IMK189" s="3"/>
      <c r="IML189" s="3"/>
      <c r="IMM189" s="3"/>
      <c r="IMN189" s="3"/>
      <c r="IMO189" s="3"/>
      <c r="IMP189" s="3"/>
      <c r="IMQ189" s="3"/>
      <c r="IMR189" s="3"/>
      <c r="IMS189" s="3"/>
      <c r="IMT189" s="3"/>
      <c r="IMU189" s="3"/>
      <c r="IMV189" s="3"/>
      <c r="IMW189" s="3"/>
      <c r="IMX189" s="3"/>
      <c r="IMY189" s="3"/>
      <c r="IMZ189" s="3"/>
      <c r="INA189" s="3"/>
      <c r="INB189" s="3"/>
      <c r="INC189" s="3"/>
      <c r="IND189" s="3"/>
      <c r="INE189" s="3"/>
      <c r="INF189" s="3"/>
      <c r="ING189" s="3"/>
      <c r="INH189" s="3"/>
      <c r="INI189" s="3"/>
      <c r="INJ189" s="3"/>
      <c r="INK189" s="3"/>
      <c r="INL189" s="3"/>
      <c r="INM189" s="3"/>
      <c r="INN189" s="3"/>
      <c r="INO189" s="3"/>
      <c r="INP189" s="3"/>
      <c r="INQ189" s="3"/>
      <c r="INR189" s="3"/>
      <c r="INS189" s="3"/>
      <c r="INT189" s="3"/>
      <c r="INU189" s="3"/>
      <c r="INV189" s="3"/>
      <c r="INW189" s="3"/>
      <c r="INX189" s="3"/>
      <c r="INY189" s="3"/>
      <c r="INZ189" s="3"/>
      <c r="IOA189" s="3"/>
      <c r="IOB189" s="3"/>
      <c r="IOC189" s="3"/>
      <c r="IOD189" s="3"/>
      <c r="IOE189" s="3"/>
      <c r="IOF189" s="3"/>
      <c r="IOG189" s="3"/>
      <c r="IOH189" s="3"/>
      <c r="IOI189" s="3"/>
      <c r="IOJ189" s="3"/>
      <c r="IOK189" s="3"/>
      <c r="IOL189" s="3"/>
      <c r="IOM189" s="3"/>
      <c r="ION189" s="3"/>
      <c r="IOO189" s="3"/>
      <c r="IOP189" s="3"/>
      <c r="IOQ189" s="3"/>
      <c r="IOR189" s="3"/>
      <c r="IOS189" s="3"/>
      <c r="IOT189" s="3"/>
      <c r="IOU189" s="3"/>
      <c r="IOV189" s="3"/>
      <c r="IOW189" s="3"/>
      <c r="IOX189" s="3"/>
      <c r="IOY189" s="3"/>
      <c r="IOZ189" s="3"/>
      <c r="IPA189" s="3"/>
      <c r="IPB189" s="3"/>
      <c r="IPC189" s="3"/>
      <c r="IPD189" s="3"/>
      <c r="IPE189" s="3"/>
      <c r="IPF189" s="3"/>
      <c r="IPG189" s="3"/>
      <c r="IPH189" s="3"/>
      <c r="IPI189" s="3"/>
      <c r="IPJ189" s="3"/>
      <c r="IPK189" s="3"/>
      <c r="IPL189" s="3"/>
      <c r="IPM189" s="3"/>
      <c r="IPN189" s="3"/>
      <c r="IPO189" s="3"/>
      <c r="IPP189" s="3"/>
      <c r="IPQ189" s="3"/>
      <c r="IPR189" s="3"/>
      <c r="IPS189" s="3"/>
      <c r="IPT189" s="3"/>
      <c r="IPU189" s="3"/>
      <c r="IPV189" s="3"/>
      <c r="IPW189" s="3"/>
      <c r="IPX189" s="3"/>
      <c r="IPY189" s="3"/>
      <c r="IPZ189" s="3"/>
      <c r="IQA189" s="3"/>
      <c r="IQB189" s="3"/>
      <c r="IQC189" s="3"/>
      <c r="IQD189" s="3"/>
      <c r="IQE189" s="3"/>
      <c r="IQF189" s="3"/>
      <c r="IQG189" s="3"/>
      <c r="IQH189" s="3"/>
      <c r="IQI189" s="3"/>
      <c r="IQJ189" s="3"/>
      <c r="IQK189" s="3"/>
      <c r="IQL189" s="3"/>
      <c r="IQM189" s="3"/>
      <c r="IQN189" s="3"/>
      <c r="IQO189" s="3"/>
      <c r="IQP189" s="3"/>
      <c r="IQQ189" s="3"/>
      <c r="IQR189" s="3"/>
      <c r="IQS189" s="3"/>
      <c r="IQT189" s="3"/>
      <c r="IQU189" s="3"/>
      <c r="IQV189" s="3"/>
      <c r="IQW189" s="3"/>
      <c r="IQX189" s="3"/>
      <c r="IQY189" s="3"/>
      <c r="IQZ189" s="3"/>
      <c r="IRA189" s="3"/>
      <c r="IRB189" s="3"/>
      <c r="IRC189" s="3"/>
      <c r="IRD189" s="3"/>
      <c r="IRE189" s="3"/>
      <c r="IRF189" s="3"/>
      <c r="IRG189" s="3"/>
      <c r="IRH189" s="3"/>
      <c r="IRI189" s="3"/>
      <c r="IRJ189" s="3"/>
      <c r="IRK189" s="3"/>
      <c r="IRL189" s="3"/>
      <c r="IRM189" s="3"/>
      <c r="IRN189" s="3"/>
      <c r="IRO189" s="3"/>
      <c r="IRP189" s="3"/>
      <c r="IRQ189" s="3"/>
      <c r="IRR189" s="3"/>
      <c r="IRS189" s="3"/>
      <c r="IRT189" s="3"/>
      <c r="IRU189" s="3"/>
      <c r="IRV189" s="3"/>
      <c r="IRW189" s="3"/>
      <c r="IRX189" s="3"/>
      <c r="IRY189" s="3"/>
      <c r="IRZ189" s="3"/>
      <c r="ISA189" s="3"/>
      <c r="ISB189" s="3"/>
      <c r="ISC189" s="3"/>
      <c r="ISD189" s="3"/>
      <c r="ISE189" s="3"/>
      <c r="ISF189" s="3"/>
      <c r="ISG189" s="3"/>
      <c r="ISH189" s="3"/>
      <c r="ISI189" s="3"/>
      <c r="ISJ189" s="3"/>
      <c r="ISK189" s="3"/>
      <c r="ISL189" s="3"/>
      <c r="ISM189" s="3"/>
      <c r="ISN189" s="3"/>
      <c r="ISO189" s="3"/>
      <c r="ISP189" s="3"/>
      <c r="ISQ189" s="3"/>
      <c r="ISR189" s="3"/>
      <c r="ISS189" s="3"/>
      <c r="IST189" s="3"/>
      <c r="ISU189" s="3"/>
      <c r="ISV189" s="3"/>
      <c r="ISW189" s="3"/>
      <c r="ISX189" s="3"/>
      <c r="ISY189" s="3"/>
      <c r="ISZ189" s="3"/>
      <c r="ITA189" s="3"/>
      <c r="ITB189" s="3"/>
      <c r="ITC189" s="3"/>
      <c r="ITD189" s="3"/>
      <c r="ITE189" s="3"/>
      <c r="ITF189" s="3"/>
      <c r="ITG189" s="3"/>
      <c r="ITH189" s="3"/>
      <c r="ITI189" s="3"/>
      <c r="ITJ189" s="3"/>
      <c r="ITK189" s="3"/>
      <c r="ITL189" s="3"/>
      <c r="ITM189" s="3"/>
      <c r="ITN189" s="3"/>
      <c r="ITO189" s="3"/>
      <c r="ITP189" s="3"/>
      <c r="ITQ189" s="3"/>
      <c r="ITR189" s="3"/>
      <c r="ITS189" s="3"/>
      <c r="ITT189" s="3"/>
      <c r="ITU189" s="3"/>
      <c r="ITV189" s="3"/>
      <c r="ITW189" s="3"/>
      <c r="ITX189" s="3"/>
      <c r="ITY189" s="3"/>
      <c r="ITZ189" s="3"/>
      <c r="IUA189" s="3"/>
      <c r="IUB189" s="3"/>
      <c r="IUC189" s="3"/>
      <c r="IUD189" s="3"/>
      <c r="IUE189" s="3"/>
      <c r="IUF189" s="3"/>
      <c r="IUG189" s="3"/>
      <c r="IUH189" s="3"/>
      <c r="IUI189" s="3"/>
      <c r="IUJ189" s="3"/>
      <c r="IUK189" s="3"/>
      <c r="IUL189" s="3"/>
      <c r="IUM189" s="3"/>
      <c r="IUN189" s="3"/>
      <c r="IUO189" s="3"/>
      <c r="IUP189" s="3"/>
      <c r="IUQ189" s="3"/>
      <c r="IUR189" s="3"/>
      <c r="IUS189" s="3"/>
      <c r="IUT189" s="3"/>
      <c r="IUU189" s="3"/>
      <c r="IUV189" s="3"/>
      <c r="IUW189" s="3"/>
      <c r="IUX189" s="3"/>
      <c r="IUY189" s="3"/>
      <c r="IUZ189" s="3"/>
      <c r="IVA189" s="3"/>
      <c r="IVB189" s="3"/>
      <c r="IVC189" s="3"/>
      <c r="IVD189" s="3"/>
      <c r="IVE189" s="3"/>
      <c r="IVF189" s="3"/>
      <c r="IVG189" s="3"/>
      <c r="IVH189" s="3"/>
      <c r="IVI189" s="3"/>
      <c r="IVJ189" s="3"/>
      <c r="IVK189" s="3"/>
      <c r="IVL189" s="3"/>
      <c r="IVM189" s="3"/>
      <c r="IVN189" s="3"/>
      <c r="IVO189" s="3"/>
      <c r="IVP189" s="3"/>
      <c r="IVQ189" s="3"/>
      <c r="IVR189" s="3"/>
      <c r="IVS189" s="3"/>
      <c r="IVT189" s="3"/>
      <c r="IVU189" s="3"/>
      <c r="IVV189" s="3"/>
      <c r="IVW189" s="3"/>
      <c r="IVX189" s="3"/>
      <c r="IVY189" s="3"/>
      <c r="IVZ189" s="3"/>
      <c r="IWA189" s="3"/>
      <c r="IWB189" s="3"/>
      <c r="IWC189" s="3"/>
      <c r="IWD189" s="3"/>
      <c r="IWE189" s="3"/>
      <c r="IWF189" s="3"/>
      <c r="IWG189" s="3"/>
      <c r="IWH189" s="3"/>
      <c r="IWI189" s="3"/>
      <c r="IWJ189" s="3"/>
      <c r="IWK189" s="3"/>
      <c r="IWL189" s="3"/>
      <c r="IWM189" s="3"/>
      <c r="IWN189" s="3"/>
      <c r="IWO189" s="3"/>
      <c r="IWP189" s="3"/>
      <c r="IWQ189" s="3"/>
      <c r="IWR189" s="3"/>
      <c r="IWS189" s="3"/>
      <c r="IWT189" s="3"/>
      <c r="IWU189" s="3"/>
      <c r="IWV189" s="3"/>
      <c r="IWW189" s="3"/>
      <c r="IWX189" s="3"/>
      <c r="IWY189" s="3"/>
      <c r="IWZ189" s="3"/>
      <c r="IXA189" s="3"/>
      <c r="IXB189" s="3"/>
      <c r="IXC189" s="3"/>
      <c r="IXD189" s="3"/>
      <c r="IXE189" s="3"/>
      <c r="IXF189" s="3"/>
      <c r="IXG189" s="3"/>
      <c r="IXH189" s="3"/>
      <c r="IXI189" s="3"/>
      <c r="IXJ189" s="3"/>
      <c r="IXK189" s="3"/>
      <c r="IXL189" s="3"/>
      <c r="IXM189" s="3"/>
      <c r="IXN189" s="3"/>
      <c r="IXO189" s="3"/>
      <c r="IXP189" s="3"/>
      <c r="IXQ189" s="3"/>
      <c r="IXR189" s="3"/>
      <c r="IXS189" s="3"/>
      <c r="IXT189" s="3"/>
      <c r="IXU189" s="3"/>
      <c r="IXV189" s="3"/>
      <c r="IXW189" s="3"/>
      <c r="IXX189" s="3"/>
      <c r="IXY189" s="3"/>
      <c r="IXZ189" s="3"/>
      <c r="IYA189" s="3"/>
      <c r="IYB189" s="3"/>
      <c r="IYC189" s="3"/>
      <c r="IYD189" s="3"/>
      <c r="IYE189" s="3"/>
      <c r="IYF189" s="3"/>
      <c r="IYG189" s="3"/>
      <c r="IYH189" s="3"/>
      <c r="IYI189" s="3"/>
      <c r="IYJ189" s="3"/>
      <c r="IYK189" s="3"/>
      <c r="IYL189" s="3"/>
      <c r="IYM189" s="3"/>
      <c r="IYN189" s="3"/>
      <c r="IYO189" s="3"/>
      <c r="IYP189" s="3"/>
      <c r="IYQ189" s="3"/>
      <c r="IYR189" s="3"/>
      <c r="IYS189" s="3"/>
      <c r="IYT189" s="3"/>
      <c r="IYU189" s="3"/>
      <c r="IYV189" s="3"/>
      <c r="IYW189" s="3"/>
      <c r="IYX189" s="3"/>
      <c r="IYY189" s="3"/>
      <c r="IYZ189" s="3"/>
      <c r="IZA189" s="3"/>
      <c r="IZB189" s="3"/>
      <c r="IZC189" s="3"/>
      <c r="IZD189" s="3"/>
      <c r="IZE189" s="3"/>
      <c r="IZF189" s="3"/>
      <c r="IZG189" s="3"/>
      <c r="IZH189" s="3"/>
      <c r="IZI189" s="3"/>
      <c r="IZJ189" s="3"/>
      <c r="IZK189" s="3"/>
      <c r="IZL189" s="3"/>
      <c r="IZM189" s="3"/>
      <c r="IZN189" s="3"/>
      <c r="IZO189" s="3"/>
      <c r="IZP189" s="3"/>
      <c r="IZQ189" s="3"/>
      <c r="IZR189" s="3"/>
      <c r="IZS189" s="3"/>
      <c r="IZT189" s="3"/>
      <c r="IZU189" s="3"/>
      <c r="IZV189" s="3"/>
      <c r="IZW189" s="3"/>
      <c r="IZX189" s="3"/>
      <c r="IZY189" s="3"/>
      <c r="IZZ189" s="3"/>
      <c r="JAA189" s="3"/>
      <c r="JAB189" s="3"/>
      <c r="JAC189" s="3"/>
      <c r="JAD189" s="3"/>
      <c r="JAE189" s="3"/>
      <c r="JAF189" s="3"/>
      <c r="JAG189" s="3"/>
      <c r="JAH189" s="3"/>
      <c r="JAI189" s="3"/>
      <c r="JAJ189" s="3"/>
      <c r="JAK189" s="3"/>
      <c r="JAL189" s="3"/>
      <c r="JAM189" s="3"/>
      <c r="JAN189" s="3"/>
      <c r="JAO189" s="3"/>
      <c r="JAP189" s="3"/>
      <c r="JAQ189" s="3"/>
      <c r="JAR189" s="3"/>
      <c r="JAS189" s="3"/>
      <c r="JAT189" s="3"/>
      <c r="JAU189" s="3"/>
      <c r="JAV189" s="3"/>
      <c r="JAW189" s="3"/>
      <c r="JAX189" s="3"/>
      <c r="JAY189" s="3"/>
      <c r="JAZ189" s="3"/>
      <c r="JBA189" s="3"/>
      <c r="JBB189" s="3"/>
      <c r="JBC189" s="3"/>
      <c r="JBD189" s="3"/>
      <c r="JBE189" s="3"/>
      <c r="JBF189" s="3"/>
      <c r="JBG189" s="3"/>
      <c r="JBH189" s="3"/>
      <c r="JBI189" s="3"/>
      <c r="JBJ189" s="3"/>
      <c r="JBK189" s="3"/>
      <c r="JBL189" s="3"/>
      <c r="JBM189" s="3"/>
      <c r="JBN189" s="3"/>
      <c r="JBO189" s="3"/>
      <c r="JBP189" s="3"/>
      <c r="JBQ189" s="3"/>
      <c r="JBR189" s="3"/>
      <c r="JBS189" s="3"/>
      <c r="JBT189" s="3"/>
      <c r="JBU189" s="3"/>
      <c r="JBV189" s="3"/>
      <c r="JBW189" s="3"/>
      <c r="JBX189" s="3"/>
      <c r="JBY189" s="3"/>
      <c r="JBZ189" s="3"/>
      <c r="JCA189" s="3"/>
      <c r="JCB189" s="3"/>
      <c r="JCC189" s="3"/>
      <c r="JCD189" s="3"/>
      <c r="JCE189" s="3"/>
      <c r="JCF189" s="3"/>
      <c r="JCG189" s="3"/>
      <c r="JCH189" s="3"/>
      <c r="JCI189" s="3"/>
      <c r="JCJ189" s="3"/>
      <c r="JCK189" s="3"/>
      <c r="JCL189" s="3"/>
      <c r="JCM189" s="3"/>
      <c r="JCN189" s="3"/>
      <c r="JCO189" s="3"/>
      <c r="JCP189" s="3"/>
      <c r="JCQ189" s="3"/>
      <c r="JCR189" s="3"/>
      <c r="JCS189" s="3"/>
      <c r="JCT189" s="3"/>
      <c r="JCU189" s="3"/>
      <c r="JCV189" s="3"/>
      <c r="JCW189" s="3"/>
      <c r="JCX189" s="3"/>
      <c r="JCY189" s="3"/>
      <c r="JCZ189" s="3"/>
      <c r="JDA189" s="3"/>
      <c r="JDB189" s="3"/>
      <c r="JDC189" s="3"/>
      <c r="JDD189" s="3"/>
      <c r="JDE189" s="3"/>
      <c r="JDF189" s="3"/>
      <c r="JDG189" s="3"/>
      <c r="JDH189" s="3"/>
      <c r="JDI189" s="3"/>
      <c r="JDJ189" s="3"/>
      <c r="JDK189" s="3"/>
      <c r="JDL189" s="3"/>
      <c r="JDM189" s="3"/>
      <c r="JDN189" s="3"/>
      <c r="JDO189" s="3"/>
      <c r="JDP189" s="3"/>
      <c r="JDQ189" s="3"/>
      <c r="JDR189" s="3"/>
      <c r="JDS189" s="3"/>
      <c r="JDT189" s="3"/>
      <c r="JDU189" s="3"/>
      <c r="JDV189" s="3"/>
      <c r="JDW189" s="3"/>
      <c r="JDX189" s="3"/>
      <c r="JDY189" s="3"/>
      <c r="JDZ189" s="3"/>
      <c r="JEA189" s="3"/>
      <c r="JEB189" s="3"/>
      <c r="JEC189" s="3"/>
      <c r="JED189" s="3"/>
      <c r="JEE189" s="3"/>
      <c r="JEF189" s="3"/>
      <c r="JEG189" s="3"/>
      <c r="JEH189" s="3"/>
      <c r="JEI189" s="3"/>
      <c r="JEJ189" s="3"/>
      <c r="JEK189" s="3"/>
      <c r="JEL189" s="3"/>
      <c r="JEM189" s="3"/>
      <c r="JEN189" s="3"/>
      <c r="JEO189" s="3"/>
      <c r="JEP189" s="3"/>
      <c r="JEQ189" s="3"/>
      <c r="JER189" s="3"/>
      <c r="JES189" s="3"/>
      <c r="JET189" s="3"/>
      <c r="JEU189" s="3"/>
      <c r="JEV189" s="3"/>
      <c r="JEW189" s="3"/>
      <c r="JEX189" s="3"/>
      <c r="JEY189" s="3"/>
      <c r="JEZ189" s="3"/>
      <c r="JFA189" s="3"/>
      <c r="JFB189" s="3"/>
      <c r="JFC189" s="3"/>
      <c r="JFD189" s="3"/>
      <c r="JFE189" s="3"/>
      <c r="JFF189" s="3"/>
      <c r="JFG189" s="3"/>
      <c r="JFH189" s="3"/>
      <c r="JFI189" s="3"/>
      <c r="JFJ189" s="3"/>
      <c r="JFK189" s="3"/>
      <c r="JFL189" s="3"/>
      <c r="JFM189" s="3"/>
      <c r="JFN189" s="3"/>
      <c r="JFO189" s="3"/>
      <c r="JFP189" s="3"/>
      <c r="JFQ189" s="3"/>
      <c r="JFR189" s="3"/>
      <c r="JFS189" s="3"/>
      <c r="JFT189" s="3"/>
      <c r="JFU189" s="3"/>
      <c r="JFV189" s="3"/>
      <c r="JFW189" s="3"/>
      <c r="JFX189" s="3"/>
      <c r="JFY189" s="3"/>
      <c r="JFZ189" s="3"/>
      <c r="JGA189" s="3"/>
      <c r="JGB189" s="3"/>
      <c r="JGC189" s="3"/>
      <c r="JGD189" s="3"/>
      <c r="JGE189" s="3"/>
      <c r="JGF189" s="3"/>
      <c r="JGG189" s="3"/>
      <c r="JGH189" s="3"/>
      <c r="JGI189" s="3"/>
      <c r="JGJ189" s="3"/>
      <c r="JGK189" s="3"/>
      <c r="JGL189" s="3"/>
      <c r="JGM189" s="3"/>
      <c r="JGN189" s="3"/>
      <c r="JGO189" s="3"/>
      <c r="JGP189" s="3"/>
      <c r="JGQ189" s="3"/>
      <c r="JGR189" s="3"/>
      <c r="JGS189" s="3"/>
      <c r="JGT189" s="3"/>
      <c r="JGU189" s="3"/>
      <c r="JGV189" s="3"/>
      <c r="JGW189" s="3"/>
      <c r="JGX189" s="3"/>
      <c r="JGY189" s="3"/>
      <c r="JGZ189" s="3"/>
      <c r="JHA189" s="3"/>
      <c r="JHB189" s="3"/>
      <c r="JHC189" s="3"/>
      <c r="JHD189" s="3"/>
      <c r="JHE189" s="3"/>
      <c r="JHF189" s="3"/>
      <c r="JHG189" s="3"/>
      <c r="JHH189" s="3"/>
      <c r="JHI189" s="3"/>
      <c r="JHJ189" s="3"/>
      <c r="JHK189" s="3"/>
      <c r="JHL189" s="3"/>
      <c r="JHM189" s="3"/>
      <c r="JHN189" s="3"/>
      <c r="JHO189" s="3"/>
      <c r="JHP189" s="3"/>
      <c r="JHQ189" s="3"/>
      <c r="JHR189" s="3"/>
      <c r="JHS189" s="3"/>
      <c r="JHT189" s="3"/>
      <c r="JHU189" s="3"/>
      <c r="JHV189" s="3"/>
      <c r="JHW189" s="3"/>
      <c r="JHX189" s="3"/>
      <c r="JHY189" s="3"/>
      <c r="JHZ189" s="3"/>
      <c r="JIA189" s="3"/>
      <c r="JIB189" s="3"/>
      <c r="JIC189" s="3"/>
      <c r="JID189" s="3"/>
      <c r="JIE189" s="3"/>
      <c r="JIF189" s="3"/>
      <c r="JIG189" s="3"/>
      <c r="JIH189" s="3"/>
      <c r="JII189" s="3"/>
      <c r="JIJ189" s="3"/>
      <c r="JIK189" s="3"/>
      <c r="JIL189" s="3"/>
      <c r="JIM189" s="3"/>
      <c r="JIN189" s="3"/>
      <c r="JIO189" s="3"/>
      <c r="JIP189" s="3"/>
      <c r="JIQ189" s="3"/>
      <c r="JIR189" s="3"/>
      <c r="JIS189" s="3"/>
      <c r="JIT189" s="3"/>
      <c r="JIU189" s="3"/>
      <c r="JIV189" s="3"/>
      <c r="JIW189" s="3"/>
      <c r="JIX189" s="3"/>
      <c r="JIY189" s="3"/>
      <c r="JIZ189" s="3"/>
      <c r="JJA189" s="3"/>
      <c r="JJB189" s="3"/>
      <c r="JJC189" s="3"/>
      <c r="JJD189" s="3"/>
      <c r="JJE189" s="3"/>
      <c r="JJF189" s="3"/>
      <c r="JJG189" s="3"/>
      <c r="JJH189" s="3"/>
      <c r="JJI189" s="3"/>
      <c r="JJJ189" s="3"/>
      <c r="JJK189" s="3"/>
      <c r="JJL189" s="3"/>
      <c r="JJM189" s="3"/>
      <c r="JJN189" s="3"/>
      <c r="JJO189" s="3"/>
      <c r="JJP189" s="3"/>
      <c r="JJQ189" s="3"/>
      <c r="JJR189" s="3"/>
      <c r="JJS189" s="3"/>
      <c r="JJT189" s="3"/>
      <c r="JJU189" s="3"/>
      <c r="JJV189" s="3"/>
      <c r="JJW189" s="3"/>
      <c r="JJX189" s="3"/>
      <c r="JJY189" s="3"/>
      <c r="JJZ189" s="3"/>
      <c r="JKA189" s="3"/>
      <c r="JKB189" s="3"/>
      <c r="JKC189" s="3"/>
      <c r="JKD189" s="3"/>
      <c r="JKE189" s="3"/>
      <c r="JKF189" s="3"/>
      <c r="JKG189" s="3"/>
      <c r="JKH189" s="3"/>
      <c r="JKI189" s="3"/>
      <c r="JKJ189" s="3"/>
      <c r="JKK189" s="3"/>
      <c r="JKL189" s="3"/>
      <c r="JKM189" s="3"/>
      <c r="JKN189" s="3"/>
      <c r="JKO189" s="3"/>
      <c r="JKP189" s="3"/>
      <c r="JKQ189" s="3"/>
      <c r="JKR189" s="3"/>
      <c r="JKS189" s="3"/>
      <c r="JKT189" s="3"/>
      <c r="JKU189" s="3"/>
      <c r="JKV189" s="3"/>
      <c r="JKW189" s="3"/>
      <c r="JKX189" s="3"/>
      <c r="JKY189" s="3"/>
      <c r="JKZ189" s="3"/>
      <c r="JLA189" s="3"/>
      <c r="JLB189" s="3"/>
      <c r="JLC189" s="3"/>
      <c r="JLD189" s="3"/>
      <c r="JLE189" s="3"/>
      <c r="JLF189" s="3"/>
      <c r="JLG189" s="3"/>
      <c r="JLH189" s="3"/>
      <c r="JLI189" s="3"/>
      <c r="JLJ189" s="3"/>
      <c r="JLK189" s="3"/>
      <c r="JLL189" s="3"/>
      <c r="JLM189" s="3"/>
      <c r="JLN189" s="3"/>
      <c r="JLO189" s="3"/>
      <c r="JLP189" s="3"/>
      <c r="JLQ189" s="3"/>
      <c r="JLR189" s="3"/>
      <c r="JLS189" s="3"/>
      <c r="JLT189" s="3"/>
      <c r="JLU189" s="3"/>
      <c r="JLV189" s="3"/>
      <c r="JLW189" s="3"/>
      <c r="JLX189" s="3"/>
      <c r="JLY189" s="3"/>
      <c r="JLZ189" s="3"/>
      <c r="JMA189" s="3"/>
      <c r="JMB189" s="3"/>
      <c r="JMC189" s="3"/>
      <c r="JMD189" s="3"/>
      <c r="JME189" s="3"/>
      <c r="JMF189" s="3"/>
      <c r="JMG189" s="3"/>
      <c r="JMH189" s="3"/>
      <c r="JMI189" s="3"/>
      <c r="JMJ189" s="3"/>
      <c r="JMK189" s="3"/>
      <c r="JML189" s="3"/>
      <c r="JMM189" s="3"/>
      <c r="JMN189" s="3"/>
      <c r="JMO189" s="3"/>
      <c r="JMP189" s="3"/>
      <c r="JMQ189" s="3"/>
      <c r="JMR189" s="3"/>
      <c r="JMS189" s="3"/>
      <c r="JMT189" s="3"/>
      <c r="JMU189" s="3"/>
      <c r="JMV189" s="3"/>
      <c r="JMW189" s="3"/>
      <c r="JMX189" s="3"/>
      <c r="JMY189" s="3"/>
      <c r="JMZ189" s="3"/>
      <c r="JNA189" s="3"/>
      <c r="JNB189" s="3"/>
      <c r="JNC189" s="3"/>
      <c r="JND189" s="3"/>
      <c r="JNE189" s="3"/>
      <c r="JNF189" s="3"/>
      <c r="JNG189" s="3"/>
      <c r="JNH189" s="3"/>
      <c r="JNI189" s="3"/>
      <c r="JNJ189" s="3"/>
      <c r="JNK189" s="3"/>
      <c r="JNL189" s="3"/>
      <c r="JNM189" s="3"/>
      <c r="JNN189" s="3"/>
      <c r="JNO189" s="3"/>
      <c r="JNP189" s="3"/>
      <c r="JNQ189" s="3"/>
      <c r="JNR189" s="3"/>
      <c r="JNS189" s="3"/>
      <c r="JNT189" s="3"/>
      <c r="JNU189" s="3"/>
      <c r="JNV189" s="3"/>
      <c r="JNW189" s="3"/>
      <c r="JNX189" s="3"/>
      <c r="JNY189" s="3"/>
      <c r="JNZ189" s="3"/>
      <c r="JOA189" s="3"/>
      <c r="JOB189" s="3"/>
      <c r="JOC189" s="3"/>
      <c r="JOD189" s="3"/>
      <c r="JOE189" s="3"/>
      <c r="JOF189" s="3"/>
      <c r="JOG189" s="3"/>
      <c r="JOH189" s="3"/>
      <c r="JOI189" s="3"/>
      <c r="JOJ189" s="3"/>
      <c r="JOK189" s="3"/>
      <c r="JOL189" s="3"/>
      <c r="JOM189" s="3"/>
      <c r="JON189" s="3"/>
      <c r="JOO189" s="3"/>
      <c r="JOP189" s="3"/>
      <c r="JOQ189" s="3"/>
      <c r="JOR189" s="3"/>
      <c r="JOS189" s="3"/>
      <c r="JOT189" s="3"/>
      <c r="JOU189" s="3"/>
      <c r="JOV189" s="3"/>
      <c r="JOW189" s="3"/>
      <c r="JOX189" s="3"/>
      <c r="JOY189" s="3"/>
      <c r="JOZ189" s="3"/>
      <c r="JPA189" s="3"/>
      <c r="JPB189" s="3"/>
      <c r="JPC189" s="3"/>
      <c r="JPD189" s="3"/>
      <c r="JPE189" s="3"/>
      <c r="JPF189" s="3"/>
      <c r="JPG189" s="3"/>
      <c r="JPH189" s="3"/>
      <c r="JPI189" s="3"/>
      <c r="JPJ189" s="3"/>
      <c r="JPK189" s="3"/>
      <c r="JPL189" s="3"/>
      <c r="JPM189" s="3"/>
      <c r="JPN189" s="3"/>
      <c r="JPO189" s="3"/>
      <c r="JPP189" s="3"/>
      <c r="JPQ189" s="3"/>
      <c r="JPR189" s="3"/>
      <c r="JPS189" s="3"/>
      <c r="JPT189" s="3"/>
      <c r="JPU189" s="3"/>
      <c r="JPV189" s="3"/>
      <c r="JPW189" s="3"/>
      <c r="JPX189" s="3"/>
      <c r="JPY189" s="3"/>
      <c r="JPZ189" s="3"/>
      <c r="JQA189" s="3"/>
      <c r="JQB189" s="3"/>
      <c r="JQC189" s="3"/>
      <c r="JQD189" s="3"/>
      <c r="JQE189" s="3"/>
      <c r="JQF189" s="3"/>
      <c r="JQG189" s="3"/>
      <c r="JQH189" s="3"/>
      <c r="JQI189" s="3"/>
      <c r="JQJ189" s="3"/>
      <c r="JQK189" s="3"/>
      <c r="JQL189" s="3"/>
      <c r="JQM189" s="3"/>
      <c r="JQN189" s="3"/>
      <c r="JQO189" s="3"/>
      <c r="JQP189" s="3"/>
      <c r="JQQ189" s="3"/>
      <c r="JQR189" s="3"/>
      <c r="JQS189" s="3"/>
      <c r="JQT189" s="3"/>
      <c r="JQU189" s="3"/>
      <c r="JQV189" s="3"/>
      <c r="JQW189" s="3"/>
      <c r="JQX189" s="3"/>
      <c r="JQY189" s="3"/>
      <c r="JQZ189" s="3"/>
      <c r="JRA189" s="3"/>
      <c r="JRB189" s="3"/>
      <c r="JRC189" s="3"/>
      <c r="JRD189" s="3"/>
      <c r="JRE189" s="3"/>
      <c r="JRF189" s="3"/>
      <c r="JRG189" s="3"/>
      <c r="JRH189" s="3"/>
      <c r="JRI189" s="3"/>
      <c r="JRJ189" s="3"/>
      <c r="JRK189" s="3"/>
      <c r="JRL189" s="3"/>
      <c r="JRM189" s="3"/>
      <c r="JRN189" s="3"/>
      <c r="JRO189" s="3"/>
      <c r="JRP189" s="3"/>
      <c r="JRQ189" s="3"/>
      <c r="JRR189" s="3"/>
      <c r="JRS189" s="3"/>
      <c r="JRT189" s="3"/>
      <c r="JRU189" s="3"/>
      <c r="JRV189" s="3"/>
      <c r="JRW189" s="3"/>
      <c r="JRX189" s="3"/>
      <c r="JRY189" s="3"/>
      <c r="JRZ189" s="3"/>
      <c r="JSA189" s="3"/>
      <c r="JSB189" s="3"/>
      <c r="JSC189" s="3"/>
      <c r="JSD189" s="3"/>
      <c r="JSE189" s="3"/>
      <c r="JSF189" s="3"/>
      <c r="JSG189" s="3"/>
      <c r="JSH189" s="3"/>
      <c r="JSI189" s="3"/>
      <c r="JSJ189" s="3"/>
      <c r="JSK189" s="3"/>
      <c r="JSL189" s="3"/>
      <c r="JSM189" s="3"/>
      <c r="JSN189" s="3"/>
      <c r="JSO189" s="3"/>
      <c r="JSP189" s="3"/>
      <c r="JSQ189" s="3"/>
      <c r="JSR189" s="3"/>
      <c r="JSS189" s="3"/>
      <c r="JST189" s="3"/>
      <c r="JSU189" s="3"/>
      <c r="JSV189" s="3"/>
      <c r="JSW189" s="3"/>
      <c r="JSX189" s="3"/>
      <c r="JSY189" s="3"/>
      <c r="JSZ189" s="3"/>
      <c r="JTA189" s="3"/>
      <c r="JTB189" s="3"/>
      <c r="JTC189" s="3"/>
      <c r="JTD189" s="3"/>
      <c r="JTE189" s="3"/>
      <c r="JTF189" s="3"/>
      <c r="JTG189" s="3"/>
      <c r="JTH189" s="3"/>
      <c r="JTI189" s="3"/>
      <c r="JTJ189" s="3"/>
      <c r="JTK189" s="3"/>
      <c r="JTL189" s="3"/>
      <c r="JTM189" s="3"/>
      <c r="JTN189" s="3"/>
      <c r="JTO189" s="3"/>
      <c r="JTP189" s="3"/>
      <c r="JTQ189" s="3"/>
      <c r="JTR189" s="3"/>
      <c r="JTS189" s="3"/>
      <c r="JTT189" s="3"/>
      <c r="JTU189" s="3"/>
      <c r="JTV189" s="3"/>
      <c r="JTW189" s="3"/>
      <c r="JTX189" s="3"/>
      <c r="JTY189" s="3"/>
      <c r="JTZ189" s="3"/>
      <c r="JUA189" s="3"/>
      <c r="JUB189" s="3"/>
      <c r="JUC189" s="3"/>
      <c r="JUD189" s="3"/>
      <c r="JUE189" s="3"/>
      <c r="JUF189" s="3"/>
      <c r="JUG189" s="3"/>
      <c r="JUH189" s="3"/>
      <c r="JUI189" s="3"/>
      <c r="JUJ189" s="3"/>
      <c r="JUK189" s="3"/>
      <c r="JUL189" s="3"/>
      <c r="JUM189" s="3"/>
      <c r="JUN189" s="3"/>
      <c r="JUO189" s="3"/>
      <c r="JUP189" s="3"/>
      <c r="JUQ189" s="3"/>
      <c r="JUR189" s="3"/>
      <c r="JUS189" s="3"/>
      <c r="JUT189" s="3"/>
      <c r="JUU189" s="3"/>
      <c r="JUV189" s="3"/>
      <c r="JUW189" s="3"/>
      <c r="JUX189" s="3"/>
      <c r="JUY189" s="3"/>
      <c r="JUZ189" s="3"/>
      <c r="JVA189" s="3"/>
      <c r="JVB189" s="3"/>
      <c r="JVC189" s="3"/>
      <c r="JVD189" s="3"/>
      <c r="JVE189" s="3"/>
      <c r="JVF189" s="3"/>
      <c r="JVG189" s="3"/>
      <c r="JVH189" s="3"/>
      <c r="JVI189" s="3"/>
      <c r="JVJ189" s="3"/>
      <c r="JVK189" s="3"/>
      <c r="JVL189" s="3"/>
      <c r="JVM189" s="3"/>
      <c r="JVN189" s="3"/>
      <c r="JVO189" s="3"/>
      <c r="JVP189" s="3"/>
      <c r="JVQ189" s="3"/>
      <c r="JVR189" s="3"/>
      <c r="JVS189" s="3"/>
      <c r="JVT189" s="3"/>
      <c r="JVU189" s="3"/>
      <c r="JVV189" s="3"/>
      <c r="JVW189" s="3"/>
      <c r="JVX189" s="3"/>
      <c r="JVY189" s="3"/>
      <c r="JVZ189" s="3"/>
      <c r="JWA189" s="3"/>
      <c r="JWB189" s="3"/>
      <c r="JWC189" s="3"/>
      <c r="JWD189" s="3"/>
      <c r="JWE189" s="3"/>
      <c r="JWF189" s="3"/>
      <c r="JWG189" s="3"/>
      <c r="JWH189" s="3"/>
      <c r="JWI189" s="3"/>
      <c r="JWJ189" s="3"/>
      <c r="JWK189" s="3"/>
      <c r="JWL189" s="3"/>
      <c r="JWM189" s="3"/>
      <c r="JWN189" s="3"/>
      <c r="JWO189" s="3"/>
      <c r="JWP189" s="3"/>
      <c r="JWQ189" s="3"/>
      <c r="JWR189" s="3"/>
      <c r="JWS189" s="3"/>
      <c r="JWT189" s="3"/>
      <c r="JWU189" s="3"/>
      <c r="JWV189" s="3"/>
      <c r="JWW189" s="3"/>
      <c r="JWX189" s="3"/>
      <c r="JWY189" s="3"/>
      <c r="JWZ189" s="3"/>
      <c r="JXA189" s="3"/>
      <c r="JXB189" s="3"/>
      <c r="JXC189" s="3"/>
      <c r="JXD189" s="3"/>
      <c r="JXE189" s="3"/>
      <c r="JXF189" s="3"/>
      <c r="JXG189" s="3"/>
      <c r="JXH189" s="3"/>
      <c r="JXI189" s="3"/>
      <c r="JXJ189" s="3"/>
      <c r="JXK189" s="3"/>
      <c r="JXL189" s="3"/>
      <c r="JXM189" s="3"/>
      <c r="JXN189" s="3"/>
      <c r="JXO189" s="3"/>
      <c r="JXP189" s="3"/>
      <c r="JXQ189" s="3"/>
      <c r="JXR189" s="3"/>
      <c r="JXS189" s="3"/>
      <c r="JXT189" s="3"/>
      <c r="JXU189" s="3"/>
      <c r="JXV189" s="3"/>
      <c r="JXW189" s="3"/>
      <c r="JXX189" s="3"/>
      <c r="JXY189" s="3"/>
      <c r="JXZ189" s="3"/>
      <c r="JYA189" s="3"/>
      <c r="JYB189" s="3"/>
      <c r="JYC189" s="3"/>
      <c r="JYD189" s="3"/>
      <c r="JYE189" s="3"/>
      <c r="JYF189" s="3"/>
      <c r="JYG189" s="3"/>
      <c r="JYH189" s="3"/>
      <c r="JYI189" s="3"/>
      <c r="JYJ189" s="3"/>
      <c r="JYK189" s="3"/>
      <c r="JYL189" s="3"/>
      <c r="JYM189" s="3"/>
      <c r="JYN189" s="3"/>
      <c r="JYO189" s="3"/>
      <c r="JYP189" s="3"/>
      <c r="JYQ189" s="3"/>
      <c r="JYR189" s="3"/>
      <c r="JYS189" s="3"/>
      <c r="JYT189" s="3"/>
      <c r="JYU189" s="3"/>
      <c r="JYV189" s="3"/>
      <c r="JYW189" s="3"/>
      <c r="JYX189" s="3"/>
      <c r="JYY189" s="3"/>
      <c r="JYZ189" s="3"/>
      <c r="JZA189" s="3"/>
      <c r="JZB189" s="3"/>
      <c r="JZC189" s="3"/>
      <c r="JZD189" s="3"/>
      <c r="JZE189" s="3"/>
      <c r="JZF189" s="3"/>
      <c r="JZG189" s="3"/>
      <c r="JZH189" s="3"/>
      <c r="JZI189" s="3"/>
      <c r="JZJ189" s="3"/>
      <c r="JZK189" s="3"/>
      <c r="JZL189" s="3"/>
      <c r="JZM189" s="3"/>
      <c r="JZN189" s="3"/>
      <c r="JZO189" s="3"/>
      <c r="JZP189" s="3"/>
      <c r="JZQ189" s="3"/>
      <c r="JZR189" s="3"/>
      <c r="JZS189" s="3"/>
      <c r="JZT189" s="3"/>
      <c r="JZU189" s="3"/>
      <c r="JZV189" s="3"/>
      <c r="JZW189" s="3"/>
      <c r="JZX189" s="3"/>
      <c r="JZY189" s="3"/>
      <c r="JZZ189" s="3"/>
      <c r="KAA189" s="3"/>
      <c r="KAB189" s="3"/>
      <c r="KAC189" s="3"/>
      <c r="KAD189" s="3"/>
      <c r="KAE189" s="3"/>
      <c r="KAF189" s="3"/>
      <c r="KAG189" s="3"/>
      <c r="KAH189" s="3"/>
      <c r="KAI189" s="3"/>
      <c r="KAJ189" s="3"/>
      <c r="KAK189" s="3"/>
      <c r="KAL189" s="3"/>
      <c r="KAM189" s="3"/>
      <c r="KAN189" s="3"/>
      <c r="KAO189" s="3"/>
      <c r="KAP189" s="3"/>
      <c r="KAQ189" s="3"/>
      <c r="KAR189" s="3"/>
      <c r="KAS189" s="3"/>
      <c r="KAT189" s="3"/>
      <c r="KAU189" s="3"/>
      <c r="KAV189" s="3"/>
      <c r="KAW189" s="3"/>
      <c r="KAX189" s="3"/>
      <c r="KAY189" s="3"/>
      <c r="KAZ189" s="3"/>
      <c r="KBA189" s="3"/>
      <c r="KBB189" s="3"/>
      <c r="KBC189" s="3"/>
      <c r="KBD189" s="3"/>
      <c r="KBE189" s="3"/>
      <c r="KBF189" s="3"/>
      <c r="KBG189" s="3"/>
      <c r="KBH189" s="3"/>
      <c r="KBI189" s="3"/>
      <c r="KBJ189" s="3"/>
      <c r="KBK189" s="3"/>
      <c r="KBL189" s="3"/>
      <c r="KBM189" s="3"/>
      <c r="KBN189" s="3"/>
      <c r="KBO189" s="3"/>
      <c r="KBP189" s="3"/>
      <c r="KBQ189" s="3"/>
      <c r="KBR189" s="3"/>
      <c r="KBS189" s="3"/>
      <c r="KBT189" s="3"/>
      <c r="KBU189" s="3"/>
      <c r="KBV189" s="3"/>
      <c r="KBW189" s="3"/>
      <c r="KBX189" s="3"/>
      <c r="KBY189" s="3"/>
      <c r="KBZ189" s="3"/>
      <c r="KCA189" s="3"/>
      <c r="KCB189" s="3"/>
      <c r="KCC189" s="3"/>
      <c r="KCD189" s="3"/>
      <c r="KCE189" s="3"/>
      <c r="KCF189" s="3"/>
      <c r="KCG189" s="3"/>
      <c r="KCH189" s="3"/>
      <c r="KCI189" s="3"/>
      <c r="KCJ189" s="3"/>
      <c r="KCK189" s="3"/>
      <c r="KCL189" s="3"/>
      <c r="KCM189" s="3"/>
      <c r="KCN189" s="3"/>
      <c r="KCO189" s="3"/>
      <c r="KCP189" s="3"/>
      <c r="KCQ189" s="3"/>
      <c r="KCR189" s="3"/>
      <c r="KCS189" s="3"/>
      <c r="KCT189" s="3"/>
      <c r="KCU189" s="3"/>
      <c r="KCV189" s="3"/>
      <c r="KCW189" s="3"/>
      <c r="KCX189" s="3"/>
      <c r="KCY189" s="3"/>
      <c r="KCZ189" s="3"/>
      <c r="KDA189" s="3"/>
      <c r="KDB189" s="3"/>
      <c r="KDC189" s="3"/>
      <c r="KDD189" s="3"/>
      <c r="KDE189" s="3"/>
      <c r="KDF189" s="3"/>
      <c r="KDG189" s="3"/>
      <c r="KDH189" s="3"/>
      <c r="KDI189" s="3"/>
      <c r="KDJ189" s="3"/>
      <c r="KDK189" s="3"/>
      <c r="KDL189" s="3"/>
      <c r="KDM189" s="3"/>
      <c r="KDN189" s="3"/>
      <c r="KDO189" s="3"/>
      <c r="KDP189" s="3"/>
      <c r="KDQ189" s="3"/>
      <c r="KDR189" s="3"/>
      <c r="KDS189" s="3"/>
      <c r="KDT189" s="3"/>
      <c r="KDU189" s="3"/>
      <c r="KDV189" s="3"/>
      <c r="KDW189" s="3"/>
      <c r="KDX189" s="3"/>
      <c r="KDY189" s="3"/>
      <c r="KDZ189" s="3"/>
      <c r="KEA189" s="3"/>
      <c r="KEB189" s="3"/>
      <c r="KEC189" s="3"/>
      <c r="KED189" s="3"/>
      <c r="KEE189" s="3"/>
      <c r="KEF189" s="3"/>
      <c r="KEG189" s="3"/>
      <c r="KEH189" s="3"/>
      <c r="KEI189" s="3"/>
      <c r="KEJ189" s="3"/>
      <c r="KEK189" s="3"/>
      <c r="KEL189" s="3"/>
      <c r="KEM189" s="3"/>
      <c r="KEN189" s="3"/>
      <c r="KEO189" s="3"/>
      <c r="KEP189" s="3"/>
      <c r="KEQ189" s="3"/>
      <c r="KER189" s="3"/>
      <c r="KES189" s="3"/>
      <c r="KET189" s="3"/>
      <c r="KEU189" s="3"/>
      <c r="KEV189" s="3"/>
      <c r="KEW189" s="3"/>
      <c r="KEX189" s="3"/>
      <c r="KEY189" s="3"/>
      <c r="KEZ189" s="3"/>
      <c r="KFA189" s="3"/>
      <c r="KFB189" s="3"/>
      <c r="KFC189" s="3"/>
      <c r="KFD189" s="3"/>
      <c r="KFE189" s="3"/>
      <c r="KFF189" s="3"/>
      <c r="KFG189" s="3"/>
      <c r="KFH189" s="3"/>
      <c r="KFI189" s="3"/>
      <c r="KFJ189" s="3"/>
      <c r="KFK189" s="3"/>
      <c r="KFL189" s="3"/>
      <c r="KFM189" s="3"/>
      <c r="KFN189" s="3"/>
      <c r="KFO189" s="3"/>
      <c r="KFP189" s="3"/>
      <c r="KFQ189" s="3"/>
      <c r="KFR189" s="3"/>
      <c r="KFS189" s="3"/>
      <c r="KFT189" s="3"/>
      <c r="KFU189" s="3"/>
      <c r="KFV189" s="3"/>
      <c r="KFW189" s="3"/>
      <c r="KFX189" s="3"/>
      <c r="KFY189" s="3"/>
      <c r="KFZ189" s="3"/>
      <c r="KGA189" s="3"/>
      <c r="KGB189" s="3"/>
      <c r="KGC189" s="3"/>
      <c r="KGD189" s="3"/>
      <c r="KGE189" s="3"/>
      <c r="KGF189" s="3"/>
      <c r="KGG189" s="3"/>
      <c r="KGH189" s="3"/>
      <c r="KGI189" s="3"/>
      <c r="KGJ189" s="3"/>
      <c r="KGK189" s="3"/>
      <c r="KGL189" s="3"/>
      <c r="KGM189" s="3"/>
      <c r="KGN189" s="3"/>
      <c r="KGO189" s="3"/>
      <c r="KGP189" s="3"/>
      <c r="KGQ189" s="3"/>
      <c r="KGR189" s="3"/>
      <c r="KGS189" s="3"/>
      <c r="KGT189" s="3"/>
      <c r="KGU189" s="3"/>
      <c r="KGV189" s="3"/>
      <c r="KGW189" s="3"/>
      <c r="KGX189" s="3"/>
      <c r="KGY189" s="3"/>
      <c r="KGZ189" s="3"/>
      <c r="KHA189" s="3"/>
      <c r="KHB189" s="3"/>
      <c r="KHC189" s="3"/>
      <c r="KHD189" s="3"/>
      <c r="KHE189" s="3"/>
      <c r="KHF189" s="3"/>
      <c r="KHG189" s="3"/>
      <c r="KHH189" s="3"/>
      <c r="KHI189" s="3"/>
      <c r="KHJ189" s="3"/>
      <c r="KHK189" s="3"/>
      <c r="KHL189" s="3"/>
      <c r="KHM189" s="3"/>
      <c r="KHN189" s="3"/>
      <c r="KHO189" s="3"/>
      <c r="KHP189" s="3"/>
      <c r="KHQ189" s="3"/>
      <c r="KHR189" s="3"/>
      <c r="KHS189" s="3"/>
      <c r="KHT189" s="3"/>
      <c r="KHU189" s="3"/>
      <c r="KHV189" s="3"/>
      <c r="KHW189" s="3"/>
      <c r="KHX189" s="3"/>
      <c r="KHY189" s="3"/>
      <c r="KHZ189" s="3"/>
      <c r="KIA189" s="3"/>
      <c r="KIB189" s="3"/>
      <c r="KIC189" s="3"/>
      <c r="KID189" s="3"/>
      <c r="KIE189" s="3"/>
      <c r="KIF189" s="3"/>
      <c r="KIG189" s="3"/>
      <c r="KIH189" s="3"/>
      <c r="KII189" s="3"/>
      <c r="KIJ189" s="3"/>
      <c r="KIK189" s="3"/>
      <c r="KIL189" s="3"/>
      <c r="KIM189" s="3"/>
      <c r="KIN189" s="3"/>
      <c r="KIO189" s="3"/>
      <c r="KIP189" s="3"/>
      <c r="KIQ189" s="3"/>
      <c r="KIR189" s="3"/>
      <c r="KIS189" s="3"/>
      <c r="KIT189" s="3"/>
      <c r="KIU189" s="3"/>
      <c r="KIV189" s="3"/>
      <c r="KIW189" s="3"/>
      <c r="KIX189" s="3"/>
      <c r="KIY189" s="3"/>
      <c r="KIZ189" s="3"/>
      <c r="KJA189" s="3"/>
      <c r="KJB189" s="3"/>
      <c r="KJC189" s="3"/>
      <c r="KJD189" s="3"/>
      <c r="KJE189" s="3"/>
      <c r="KJF189" s="3"/>
      <c r="KJG189" s="3"/>
      <c r="KJH189" s="3"/>
      <c r="KJI189" s="3"/>
      <c r="KJJ189" s="3"/>
      <c r="KJK189" s="3"/>
      <c r="KJL189" s="3"/>
      <c r="KJM189" s="3"/>
      <c r="KJN189" s="3"/>
      <c r="KJO189" s="3"/>
      <c r="KJP189" s="3"/>
      <c r="KJQ189" s="3"/>
      <c r="KJR189" s="3"/>
      <c r="KJS189" s="3"/>
      <c r="KJT189" s="3"/>
      <c r="KJU189" s="3"/>
      <c r="KJV189" s="3"/>
      <c r="KJW189" s="3"/>
      <c r="KJX189" s="3"/>
      <c r="KJY189" s="3"/>
      <c r="KJZ189" s="3"/>
      <c r="KKA189" s="3"/>
      <c r="KKB189" s="3"/>
      <c r="KKC189" s="3"/>
      <c r="KKD189" s="3"/>
      <c r="KKE189" s="3"/>
      <c r="KKF189" s="3"/>
      <c r="KKG189" s="3"/>
      <c r="KKH189" s="3"/>
      <c r="KKI189" s="3"/>
      <c r="KKJ189" s="3"/>
      <c r="KKK189" s="3"/>
      <c r="KKL189" s="3"/>
      <c r="KKM189" s="3"/>
      <c r="KKN189" s="3"/>
      <c r="KKO189" s="3"/>
      <c r="KKP189" s="3"/>
      <c r="KKQ189" s="3"/>
      <c r="KKR189" s="3"/>
      <c r="KKS189" s="3"/>
      <c r="KKT189" s="3"/>
      <c r="KKU189" s="3"/>
      <c r="KKV189" s="3"/>
      <c r="KKW189" s="3"/>
      <c r="KKX189" s="3"/>
      <c r="KKY189" s="3"/>
      <c r="KKZ189" s="3"/>
      <c r="KLA189" s="3"/>
      <c r="KLB189" s="3"/>
      <c r="KLC189" s="3"/>
      <c r="KLD189" s="3"/>
      <c r="KLE189" s="3"/>
      <c r="KLF189" s="3"/>
      <c r="KLG189" s="3"/>
      <c r="KLH189" s="3"/>
      <c r="KLI189" s="3"/>
      <c r="KLJ189" s="3"/>
      <c r="KLK189" s="3"/>
      <c r="KLL189" s="3"/>
      <c r="KLM189" s="3"/>
      <c r="KLN189" s="3"/>
      <c r="KLO189" s="3"/>
      <c r="KLP189" s="3"/>
      <c r="KLQ189" s="3"/>
      <c r="KLR189" s="3"/>
      <c r="KLS189" s="3"/>
      <c r="KLT189" s="3"/>
      <c r="KLU189" s="3"/>
      <c r="KLV189" s="3"/>
      <c r="KLW189" s="3"/>
      <c r="KLX189" s="3"/>
      <c r="KLY189" s="3"/>
      <c r="KLZ189" s="3"/>
      <c r="KMA189" s="3"/>
      <c r="KMB189" s="3"/>
      <c r="KMC189" s="3"/>
      <c r="KMD189" s="3"/>
      <c r="KME189" s="3"/>
      <c r="KMF189" s="3"/>
      <c r="KMG189" s="3"/>
      <c r="KMH189" s="3"/>
      <c r="KMI189" s="3"/>
      <c r="KMJ189" s="3"/>
      <c r="KMK189" s="3"/>
      <c r="KML189" s="3"/>
      <c r="KMM189" s="3"/>
      <c r="KMN189" s="3"/>
      <c r="KMO189" s="3"/>
      <c r="KMP189" s="3"/>
      <c r="KMQ189" s="3"/>
      <c r="KMR189" s="3"/>
      <c r="KMS189" s="3"/>
      <c r="KMT189" s="3"/>
      <c r="KMU189" s="3"/>
      <c r="KMV189" s="3"/>
      <c r="KMW189" s="3"/>
      <c r="KMX189" s="3"/>
      <c r="KMY189" s="3"/>
      <c r="KMZ189" s="3"/>
      <c r="KNA189" s="3"/>
      <c r="KNB189" s="3"/>
      <c r="KNC189" s="3"/>
      <c r="KND189" s="3"/>
      <c r="KNE189" s="3"/>
      <c r="KNF189" s="3"/>
      <c r="KNG189" s="3"/>
      <c r="KNH189" s="3"/>
      <c r="KNI189" s="3"/>
      <c r="KNJ189" s="3"/>
      <c r="KNK189" s="3"/>
      <c r="KNL189" s="3"/>
      <c r="KNM189" s="3"/>
      <c r="KNN189" s="3"/>
      <c r="KNO189" s="3"/>
      <c r="KNP189" s="3"/>
      <c r="KNQ189" s="3"/>
      <c r="KNR189" s="3"/>
      <c r="KNS189" s="3"/>
      <c r="KNT189" s="3"/>
      <c r="KNU189" s="3"/>
      <c r="KNV189" s="3"/>
      <c r="KNW189" s="3"/>
      <c r="KNX189" s="3"/>
      <c r="KNY189" s="3"/>
      <c r="KNZ189" s="3"/>
      <c r="KOA189" s="3"/>
      <c r="KOB189" s="3"/>
      <c r="KOC189" s="3"/>
      <c r="KOD189" s="3"/>
      <c r="KOE189" s="3"/>
      <c r="KOF189" s="3"/>
      <c r="KOG189" s="3"/>
      <c r="KOH189" s="3"/>
      <c r="KOI189" s="3"/>
      <c r="KOJ189" s="3"/>
      <c r="KOK189" s="3"/>
      <c r="KOL189" s="3"/>
      <c r="KOM189" s="3"/>
      <c r="KON189" s="3"/>
      <c r="KOO189" s="3"/>
      <c r="KOP189" s="3"/>
      <c r="KOQ189" s="3"/>
      <c r="KOR189" s="3"/>
      <c r="KOS189" s="3"/>
      <c r="KOT189" s="3"/>
      <c r="KOU189" s="3"/>
      <c r="KOV189" s="3"/>
      <c r="KOW189" s="3"/>
      <c r="KOX189" s="3"/>
      <c r="KOY189" s="3"/>
      <c r="KOZ189" s="3"/>
      <c r="KPA189" s="3"/>
      <c r="KPB189" s="3"/>
      <c r="KPC189" s="3"/>
      <c r="KPD189" s="3"/>
      <c r="KPE189" s="3"/>
      <c r="KPF189" s="3"/>
      <c r="KPG189" s="3"/>
      <c r="KPH189" s="3"/>
      <c r="KPI189" s="3"/>
      <c r="KPJ189" s="3"/>
      <c r="KPK189" s="3"/>
      <c r="KPL189" s="3"/>
      <c r="KPM189" s="3"/>
      <c r="KPN189" s="3"/>
      <c r="KPO189" s="3"/>
      <c r="KPP189" s="3"/>
      <c r="KPQ189" s="3"/>
      <c r="KPR189" s="3"/>
      <c r="KPS189" s="3"/>
      <c r="KPT189" s="3"/>
      <c r="KPU189" s="3"/>
      <c r="KPV189" s="3"/>
      <c r="KPW189" s="3"/>
      <c r="KPX189" s="3"/>
      <c r="KPY189" s="3"/>
      <c r="KPZ189" s="3"/>
      <c r="KQA189" s="3"/>
      <c r="KQB189" s="3"/>
      <c r="KQC189" s="3"/>
      <c r="KQD189" s="3"/>
      <c r="KQE189" s="3"/>
      <c r="KQF189" s="3"/>
      <c r="KQG189" s="3"/>
      <c r="KQH189" s="3"/>
      <c r="KQI189" s="3"/>
      <c r="KQJ189" s="3"/>
      <c r="KQK189" s="3"/>
      <c r="KQL189" s="3"/>
      <c r="KQM189" s="3"/>
      <c r="KQN189" s="3"/>
      <c r="KQO189" s="3"/>
      <c r="KQP189" s="3"/>
      <c r="KQQ189" s="3"/>
      <c r="KQR189" s="3"/>
      <c r="KQS189" s="3"/>
      <c r="KQT189" s="3"/>
      <c r="KQU189" s="3"/>
      <c r="KQV189" s="3"/>
      <c r="KQW189" s="3"/>
      <c r="KQX189" s="3"/>
      <c r="KQY189" s="3"/>
      <c r="KQZ189" s="3"/>
      <c r="KRA189" s="3"/>
      <c r="KRB189" s="3"/>
      <c r="KRC189" s="3"/>
      <c r="KRD189" s="3"/>
      <c r="KRE189" s="3"/>
      <c r="KRF189" s="3"/>
      <c r="KRG189" s="3"/>
      <c r="KRH189" s="3"/>
      <c r="KRI189" s="3"/>
      <c r="KRJ189" s="3"/>
      <c r="KRK189" s="3"/>
      <c r="KRL189" s="3"/>
      <c r="KRM189" s="3"/>
      <c r="KRN189" s="3"/>
      <c r="KRO189" s="3"/>
      <c r="KRP189" s="3"/>
      <c r="KRQ189" s="3"/>
      <c r="KRR189" s="3"/>
      <c r="KRS189" s="3"/>
      <c r="KRT189" s="3"/>
      <c r="KRU189" s="3"/>
      <c r="KRV189" s="3"/>
      <c r="KRW189" s="3"/>
      <c r="KRX189" s="3"/>
      <c r="KRY189" s="3"/>
      <c r="KRZ189" s="3"/>
      <c r="KSA189" s="3"/>
      <c r="KSB189" s="3"/>
      <c r="KSC189" s="3"/>
      <c r="KSD189" s="3"/>
      <c r="KSE189" s="3"/>
      <c r="KSF189" s="3"/>
      <c r="KSG189" s="3"/>
      <c r="KSH189" s="3"/>
      <c r="KSI189" s="3"/>
      <c r="KSJ189" s="3"/>
      <c r="KSK189" s="3"/>
      <c r="KSL189" s="3"/>
      <c r="KSM189" s="3"/>
      <c r="KSN189" s="3"/>
      <c r="KSO189" s="3"/>
      <c r="KSP189" s="3"/>
      <c r="KSQ189" s="3"/>
      <c r="KSR189" s="3"/>
      <c r="KSS189" s="3"/>
      <c r="KST189" s="3"/>
      <c r="KSU189" s="3"/>
      <c r="KSV189" s="3"/>
      <c r="KSW189" s="3"/>
      <c r="KSX189" s="3"/>
      <c r="KSY189" s="3"/>
      <c r="KSZ189" s="3"/>
      <c r="KTA189" s="3"/>
      <c r="KTB189" s="3"/>
      <c r="KTC189" s="3"/>
      <c r="KTD189" s="3"/>
      <c r="KTE189" s="3"/>
      <c r="KTF189" s="3"/>
      <c r="KTG189" s="3"/>
      <c r="KTH189" s="3"/>
      <c r="KTI189" s="3"/>
      <c r="KTJ189" s="3"/>
      <c r="KTK189" s="3"/>
      <c r="KTL189" s="3"/>
      <c r="KTM189" s="3"/>
      <c r="KTN189" s="3"/>
      <c r="KTO189" s="3"/>
      <c r="KTP189" s="3"/>
      <c r="KTQ189" s="3"/>
      <c r="KTR189" s="3"/>
      <c r="KTS189" s="3"/>
      <c r="KTT189" s="3"/>
      <c r="KTU189" s="3"/>
      <c r="KTV189" s="3"/>
      <c r="KTW189" s="3"/>
      <c r="KTX189" s="3"/>
      <c r="KTY189" s="3"/>
      <c r="KTZ189" s="3"/>
      <c r="KUA189" s="3"/>
      <c r="KUB189" s="3"/>
      <c r="KUC189" s="3"/>
      <c r="KUD189" s="3"/>
      <c r="KUE189" s="3"/>
      <c r="KUF189" s="3"/>
      <c r="KUG189" s="3"/>
      <c r="KUH189" s="3"/>
      <c r="KUI189" s="3"/>
      <c r="KUJ189" s="3"/>
      <c r="KUK189" s="3"/>
      <c r="KUL189" s="3"/>
      <c r="KUM189" s="3"/>
      <c r="KUN189" s="3"/>
      <c r="KUO189" s="3"/>
      <c r="KUP189" s="3"/>
      <c r="KUQ189" s="3"/>
      <c r="KUR189" s="3"/>
      <c r="KUS189" s="3"/>
      <c r="KUT189" s="3"/>
      <c r="KUU189" s="3"/>
      <c r="KUV189" s="3"/>
      <c r="KUW189" s="3"/>
      <c r="KUX189" s="3"/>
      <c r="KUY189" s="3"/>
      <c r="KUZ189" s="3"/>
      <c r="KVA189" s="3"/>
      <c r="KVB189" s="3"/>
      <c r="KVC189" s="3"/>
      <c r="KVD189" s="3"/>
      <c r="KVE189" s="3"/>
      <c r="KVF189" s="3"/>
      <c r="KVG189" s="3"/>
      <c r="KVH189" s="3"/>
      <c r="KVI189" s="3"/>
      <c r="KVJ189" s="3"/>
      <c r="KVK189" s="3"/>
      <c r="KVL189" s="3"/>
      <c r="KVM189" s="3"/>
      <c r="KVN189" s="3"/>
      <c r="KVO189" s="3"/>
      <c r="KVP189" s="3"/>
      <c r="KVQ189" s="3"/>
      <c r="KVR189" s="3"/>
      <c r="KVS189" s="3"/>
      <c r="KVT189" s="3"/>
      <c r="KVU189" s="3"/>
      <c r="KVV189" s="3"/>
      <c r="KVW189" s="3"/>
      <c r="KVX189" s="3"/>
      <c r="KVY189" s="3"/>
      <c r="KVZ189" s="3"/>
      <c r="KWA189" s="3"/>
      <c r="KWB189" s="3"/>
      <c r="KWC189" s="3"/>
      <c r="KWD189" s="3"/>
      <c r="KWE189" s="3"/>
      <c r="KWF189" s="3"/>
      <c r="KWG189" s="3"/>
      <c r="KWH189" s="3"/>
      <c r="KWI189" s="3"/>
      <c r="KWJ189" s="3"/>
      <c r="KWK189" s="3"/>
      <c r="KWL189" s="3"/>
      <c r="KWM189" s="3"/>
      <c r="KWN189" s="3"/>
      <c r="KWO189" s="3"/>
      <c r="KWP189" s="3"/>
      <c r="KWQ189" s="3"/>
      <c r="KWR189" s="3"/>
      <c r="KWS189" s="3"/>
      <c r="KWT189" s="3"/>
      <c r="KWU189" s="3"/>
      <c r="KWV189" s="3"/>
      <c r="KWW189" s="3"/>
      <c r="KWX189" s="3"/>
      <c r="KWY189" s="3"/>
      <c r="KWZ189" s="3"/>
      <c r="KXA189" s="3"/>
      <c r="KXB189" s="3"/>
      <c r="KXC189" s="3"/>
      <c r="KXD189" s="3"/>
      <c r="KXE189" s="3"/>
      <c r="KXF189" s="3"/>
      <c r="KXG189" s="3"/>
      <c r="KXH189" s="3"/>
      <c r="KXI189" s="3"/>
      <c r="KXJ189" s="3"/>
      <c r="KXK189" s="3"/>
      <c r="KXL189" s="3"/>
      <c r="KXM189" s="3"/>
      <c r="KXN189" s="3"/>
      <c r="KXO189" s="3"/>
      <c r="KXP189" s="3"/>
      <c r="KXQ189" s="3"/>
      <c r="KXR189" s="3"/>
      <c r="KXS189" s="3"/>
      <c r="KXT189" s="3"/>
      <c r="KXU189" s="3"/>
      <c r="KXV189" s="3"/>
      <c r="KXW189" s="3"/>
      <c r="KXX189" s="3"/>
      <c r="KXY189" s="3"/>
      <c r="KXZ189" s="3"/>
      <c r="KYA189" s="3"/>
      <c r="KYB189" s="3"/>
      <c r="KYC189" s="3"/>
      <c r="KYD189" s="3"/>
      <c r="KYE189" s="3"/>
      <c r="KYF189" s="3"/>
      <c r="KYG189" s="3"/>
      <c r="KYH189" s="3"/>
      <c r="KYI189" s="3"/>
      <c r="KYJ189" s="3"/>
      <c r="KYK189" s="3"/>
      <c r="KYL189" s="3"/>
      <c r="KYM189" s="3"/>
      <c r="KYN189" s="3"/>
      <c r="KYO189" s="3"/>
      <c r="KYP189" s="3"/>
      <c r="KYQ189" s="3"/>
      <c r="KYR189" s="3"/>
      <c r="KYS189" s="3"/>
      <c r="KYT189" s="3"/>
      <c r="KYU189" s="3"/>
      <c r="KYV189" s="3"/>
      <c r="KYW189" s="3"/>
      <c r="KYX189" s="3"/>
      <c r="KYY189" s="3"/>
      <c r="KYZ189" s="3"/>
      <c r="KZA189" s="3"/>
      <c r="KZB189" s="3"/>
      <c r="KZC189" s="3"/>
      <c r="KZD189" s="3"/>
      <c r="KZE189" s="3"/>
      <c r="KZF189" s="3"/>
      <c r="KZG189" s="3"/>
      <c r="KZH189" s="3"/>
      <c r="KZI189" s="3"/>
      <c r="KZJ189" s="3"/>
      <c r="KZK189" s="3"/>
      <c r="KZL189" s="3"/>
      <c r="KZM189" s="3"/>
      <c r="KZN189" s="3"/>
      <c r="KZO189" s="3"/>
      <c r="KZP189" s="3"/>
      <c r="KZQ189" s="3"/>
      <c r="KZR189" s="3"/>
      <c r="KZS189" s="3"/>
      <c r="KZT189" s="3"/>
      <c r="KZU189" s="3"/>
      <c r="KZV189" s="3"/>
      <c r="KZW189" s="3"/>
      <c r="KZX189" s="3"/>
      <c r="KZY189" s="3"/>
      <c r="KZZ189" s="3"/>
      <c r="LAA189" s="3"/>
      <c r="LAB189" s="3"/>
      <c r="LAC189" s="3"/>
      <c r="LAD189" s="3"/>
      <c r="LAE189" s="3"/>
      <c r="LAF189" s="3"/>
      <c r="LAG189" s="3"/>
      <c r="LAH189" s="3"/>
      <c r="LAI189" s="3"/>
      <c r="LAJ189" s="3"/>
      <c r="LAK189" s="3"/>
      <c r="LAL189" s="3"/>
      <c r="LAM189" s="3"/>
      <c r="LAN189" s="3"/>
      <c r="LAO189" s="3"/>
      <c r="LAP189" s="3"/>
      <c r="LAQ189" s="3"/>
      <c r="LAR189" s="3"/>
      <c r="LAS189" s="3"/>
      <c r="LAT189" s="3"/>
      <c r="LAU189" s="3"/>
      <c r="LAV189" s="3"/>
      <c r="LAW189" s="3"/>
      <c r="LAX189" s="3"/>
      <c r="LAY189" s="3"/>
      <c r="LAZ189" s="3"/>
      <c r="LBA189" s="3"/>
      <c r="LBB189" s="3"/>
      <c r="LBC189" s="3"/>
      <c r="LBD189" s="3"/>
      <c r="LBE189" s="3"/>
      <c r="LBF189" s="3"/>
      <c r="LBG189" s="3"/>
      <c r="LBH189" s="3"/>
      <c r="LBI189" s="3"/>
      <c r="LBJ189" s="3"/>
      <c r="LBK189" s="3"/>
      <c r="LBL189" s="3"/>
      <c r="LBM189" s="3"/>
      <c r="LBN189" s="3"/>
      <c r="LBO189" s="3"/>
      <c r="LBP189" s="3"/>
      <c r="LBQ189" s="3"/>
      <c r="LBR189" s="3"/>
      <c r="LBS189" s="3"/>
      <c r="LBT189" s="3"/>
      <c r="LBU189" s="3"/>
      <c r="LBV189" s="3"/>
      <c r="LBW189" s="3"/>
      <c r="LBX189" s="3"/>
      <c r="LBY189" s="3"/>
      <c r="LBZ189" s="3"/>
      <c r="LCA189" s="3"/>
      <c r="LCB189" s="3"/>
      <c r="LCC189" s="3"/>
      <c r="LCD189" s="3"/>
      <c r="LCE189" s="3"/>
      <c r="LCF189" s="3"/>
      <c r="LCG189" s="3"/>
      <c r="LCH189" s="3"/>
      <c r="LCI189" s="3"/>
      <c r="LCJ189" s="3"/>
      <c r="LCK189" s="3"/>
      <c r="LCL189" s="3"/>
      <c r="LCM189" s="3"/>
      <c r="LCN189" s="3"/>
      <c r="LCO189" s="3"/>
      <c r="LCP189" s="3"/>
      <c r="LCQ189" s="3"/>
      <c r="LCR189" s="3"/>
      <c r="LCS189" s="3"/>
      <c r="LCT189" s="3"/>
      <c r="LCU189" s="3"/>
      <c r="LCV189" s="3"/>
      <c r="LCW189" s="3"/>
      <c r="LCX189" s="3"/>
      <c r="LCY189" s="3"/>
      <c r="LCZ189" s="3"/>
      <c r="LDA189" s="3"/>
      <c r="LDB189" s="3"/>
      <c r="LDC189" s="3"/>
      <c r="LDD189" s="3"/>
      <c r="LDE189" s="3"/>
      <c r="LDF189" s="3"/>
      <c r="LDG189" s="3"/>
      <c r="LDH189" s="3"/>
      <c r="LDI189" s="3"/>
      <c r="LDJ189" s="3"/>
      <c r="LDK189" s="3"/>
      <c r="LDL189" s="3"/>
      <c r="LDM189" s="3"/>
      <c r="LDN189" s="3"/>
      <c r="LDO189" s="3"/>
      <c r="LDP189" s="3"/>
      <c r="LDQ189" s="3"/>
      <c r="LDR189" s="3"/>
      <c r="LDS189" s="3"/>
      <c r="LDT189" s="3"/>
      <c r="LDU189" s="3"/>
      <c r="LDV189" s="3"/>
      <c r="LDW189" s="3"/>
      <c r="LDX189" s="3"/>
      <c r="LDY189" s="3"/>
      <c r="LDZ189" s="3"/>
      <c r="LEA189" s="3"/>
      <c r="LEB189" s="3"/>
      <c r="LEC189" s="3"/>
      <c r="LED189" s="3"/>
      <c r="LEE189" s="3"/>
      <c r="LEF189" s="3"/>
      <c r="LEG189" s="3"/>
      <c r="LEH189" s="3"/>
      <c r="LEI189" s="3"/>
      <c r="LEJ189" s="3"/>
      <c r="LEK189" s="3"/>
      <c r="LEL189" s="3"/>
      <c r="LEM189" s="3"/>
      <c r="LEN189" s="3"/>
      <c r="LEO189" s="3"/>
      <c r="LEP189" s="3"/>
      <c r="LEQ189" s="3"/>
      <c r="LER189" s="3"/>
      <c r="LES189" s="3"/>
      <c r="LET189" s="3"/>
      <c r="LEU189" s="3"/>
      <c r="LEV189" s="3"/>
      <c r="LEW189" s="3"/>
      <c r="LEX189" s="3"/>
      <c r="LEY189" s="3"/>
      <c r="LEZ189" s="3"/>
      <c r="LFA189" s="3"/>
      <c r="LFB189" s="3"/>
      <c r="LFC189" s="3"/>
      <c r="LFD189" s="3"/>
      <c r="LFE189" s="3"/>
      <c r="LFF189" s="3"/>
      <c r="LFG189" s="3"/>
      <c r="LFH189" s="3"/>
      <c r="LFI189" s="3"/>
      <c r="LFJ189" s="3"/>
      <c r="LFK189" s="3"/>
      <c r="LFL189" s="3"/>
      <c r="LFM189" s="3"/>
      <c r="LFN189" s="3"/>
      <c r="LFO189" s="3"/>
      <c r="LFP189" s="3"/>
      <c r="LFQ189" s="3"/>
      <c r="LFR189" s="3"/>
      <c r="LFS189" s="3"/>
      <c r="LFT189" s="3"/>
      <c r="LFU189" s="3"/>
      <c r="LFV189" s="3"/>
      <c r="LFW189" s="3"/>
      <c r="LFX189" s="3"/>
      <c r="LFY189" s="3"/>
      <c r="LFZ189" s="3"/>
      <c r="LGA189" s="3"/>
      <c r="LGB189" s="3"/>
      <c r="LGC189" s="3"/>
      <c r="LGD189" s="3"/>
      <c r="LGE189" s="3"/>
      <c r="LGF189" s="3"/>
      <c r="LGG189" s="3"/>
      <c r="LGH189" s="3"/>
      <c r="LGI189" s="3"/>
      <c r="LGJ189" s="3"/>
      <c r="LGK189" s="3"/>
      <c r="LGL189" s="3"/>
      <c r="LGM189" s="3"/>
      <c r="LGN189" s="3"/>
      <c r="LGO189" s="3"/>
      <c r="LGP189" s="3"/>
      <c r="LGQ189" s="3"/>
      <c r="LGR189" s="3"/>
      <c r="LGS189" s="3"/>
      <c r="LGT189" s="3"/>
      <c r="LGU189" s="3"/>
      <c r="LGV189" s="3"/>
      <c r="LGW189" s="3"/>
      <c r="LGX189" s="3"/>
      <c r="LGY189" s="3"/>
      <c r="LGZ189" s="3"/>
      <c r="LHA189" s="3"/>
      <c r="LHB189" s="3"/>
      <c r="LHC189" s="3"/>
      <c r="LHD189" s="3"/>
      <c r="LHE189" s="3"/>
      <c r="LHF189" s="3"/>
      <c r="LHG189" s="3"/>
      <c r="LHH189" s="3"/>
      <c r="LHI189" s="3"/>
      <c r="LHJ189" s="3"/>
      <c r="LHK189" s="3"/>
      <c r="LHL189" s="3"/>
      <c r="LHM189" s="3"/>
      <c r="LHN189" s="3"/>
      <c r="LHO189" s="3"/>
      <c r="LHP189" s="3"/>
      <c r="LHQ189" s="3"/>
      <c r="LHR189" s="3"/>
      <c r="LHS189" s="3"/>
      <c r="LHT189" s="3"/>
      <c r="LHU189" s="3"/>
      <c r="LHV189" s="3"/>
      <c r="LHW189" s="3"/>
      <c r="LHX189" s="3"/>
      <c r="LHY189" s="3"/>
      <c r="LHZ189" s="3"/>
      <c r="LIA189" s="3"/>
      <c r="LIB189" s="3"/>
      <c r="LIC189" s="3"/>
      <c r="LID189" s="3"/>
      <c r="LIE189" s="3"/>
      <c r="LIF189" s="3"/>
      <c r="LIG189" s="3"/>
      <c r="LIH189" s="3"/>
      <c r="LII189" s="3"/>
      <c r="LIJ189" s="3"/>
      <c r="LIK189" s="3"/>
      <c r="LIL189" s="3"/>
      <c r="LIM189" s="3"/>
      <c r="LIN189" s="3"/>
      <c r="LIO189" s="3"/>
      <c r="LIP189" s="3"/>
      <c r="LIQ189" s="3"/>
      <c r="LIR189" s="3"/>
      <c r="LIS189" s="3"/>
      <c r="LIT189" s="3"/>
      <c r="LIU189" s="3"/>
      <c r="LIV189" s="3"/>
      <c r="LIW189" s="3"/>
      <c r="LIX189" s="3"/>
      <c r="LIY189" s="3"/>
      <c r="LIZ189" s="3"/>
      <c r="LJA189" s="3"/>
      <c r="LJB189" s="3"/>
      <c r="LJC189" s="3"/>
      <c r="LJD189" s="3"/>
      <c r="LJE189" s="3"/>
      <c r="LJF189" s="3"/>
      <c r="LJG189" s="3"/>
      <c r="LJH189" s="3"/>
      <c r="LJI189" s="3"/>
      <c r="LJJ189" s="3"/>
      <c r="LJK189" s="3"/>
      <c r="LJL189" s="3"/>
      <c r="LJM189" s="3"/>
      <c r="LJN189" s="3"/>
      <c r="LJO189" s="3"/>
      <c r="LJP189" s="3"/>
      <c r="LJQ189" s="3"/>
      <c r="LJR189" s="3"/>
      <c r="LJS189" s="3"/>
      <c r="LJT189" s="3"/>
      <c r="LJU189" s="3"/>
      <c r="LJV189" s="3"/>
      <c r="LJW189" s="3"/>
      <c r="LJX189" s="3"/>
      <c r="LJY189" s="3"/>
      <c r="LJZ189" s="3"/>
      <c r="LKA189" s="3"/>
      <c r="LKB189" s="3"/>
      <c r="LKC189" s="3"/>
      <c r="LKD189" s="3"/>
      <c r="LKE189" s="3"/>
      <c r="LKF189" s="3"/>
      <c r="LKG189" s="3"/>
      <c r="LKH189" s="3"/>
      <c r="LKI189" s="3"/>
      <c r="LKJ189" s="3"/>
      <c r="LKK189" s="3"/>
      <c r="LKL189" s="3"/>
      <c r="LKM189" s="3"/>
      <c r="LKN189" s="3"/>
      <c r="LKO189" s="3"/>
      <c r="LKP189" s="3"/>
      <c r="LKQ189" s="3"/>
      <c r="LKR189" s="3"/>
      <c r="LKS189" s="3"/>
      <c r="LKT189" s="3"/>
      <c r="LKU189" s="3"/>
      <c r="LKV189" s="3"/>
      <c r="LKW189" s="3"/>
      <c r="LKX189" s="3"/>
      <c r="LKY189" s="3"/>
      <c r="LKZ189" s="3"/>
      <c r="LLA189" s="3"/>
      <c r="LLB189" s="3"/>
      <c r="LLC189" s="3"/>
      <c r="LLD189" s="3"/>
      <c r="LLE189" s="3"/>
      <c r="LLF189" s="3"/>
      <c r="LLG189" s="3"/>
      <c r="LLH189" s="3"/>
      <c r="LLI189" s="3"/>
      <c r="LLJ189" s="3"/>
      <c r="LLK189" s="3"/>
      <c r="LLL189" s="3"/>
      <c r="LLM189" s="3"/>
      <c r="LLN189" s="3"/>
      <c r="LLO189" s="3"/>
      <c r="LLP189" s="3"/>
      <c r="LLQ189" s="3"/>
      <c r="LLR189" s="3"/>
      <c r="LLS189" s="3"/>
      <c r="LLT189" s="3"/>
      <c r="LLU189" s="3"/>
      <c r="LLV189" s="3"/>
      <c r="LLW189" s="3"/>
      <c r="LLX189" s="3"/>
      <c r="LLY189" s="3"/>
      <c r="LLZ189" s="3"/>
      <c r="LMA189" s="3"/>
      <c r="LMB189" s="3"/>
      <c r="LMC189" s="3"/>
      <c r="LMD189" s="3"/>
      <c r="LME189" s="3"/>
      <c r="LMF189" s="3"/>
      <c r="LMG189" s="3"/>
      <c r="LMH189" s="3"/>
      <c r="LMI189" s="3"/>
      <c r="LMJ189" s="3"/>
      <c r="LMK189" s="3"/>
      <c r="LML189" s="3"/>
      <c r="LMM189" s="3"/>
      <c r="LMN189" s="3"/>
      <c r="LMO189" s="3"/>
      <c r="LMP189" s="3"/>
      <c r="LMQ189" s="3"/>
      <c r="LMR189" s="3"/>
      <c r="LMS189" s="3"/>
      <c r="LMT189" s="3"/>
      <c r="LMU189" s="3"/>
      <c r="LMV189" s="3"/>
      <c r="LMW189" s="3"/>
      <c r="LMX189" s="3"/>
      <c r="LMY189" s="3"/>
      <c r="LMZ189" s="3"/>
      <c r="LNA189" s="3"/>
      <c r="LNB189" s="3"/>
      <c r="LNC189" s="3"/>
      <c r="LND189" s="3"/>
      <c r="LNE189" s="3"/>
      <c r="LNF189" s="3"/>
      <c r="LNG189" s="3"/>
      <c r="LNH189" s="3"/>
      <c r="LNI189" s="3"/>
      <c r="LNJ189" s="3"/>
      <c r="LNK189" s="3"/>
      <c r="LNL189" s="3"/>
      <c r="LNM189" s="3"/>
      <c r="LNN189" s="3"/>
      <c r="LNO189" s="3"/>
      <c r="LNP189" s="3"/>
      <c r="LNQ189" s="3"/>
      <c r="LNR189" s="3"/>
      <c r="LNS189" s="3"/>
      <c r="LNT189" s="3"/>
      <c r="LNU189" s="3"/>
      <c r="LNV189" s="3"/>
      <c r="LNW189" s="3"/>
      <c r="LNX189" s="3"/>
      <c r="LNY189" s="3"/>
      <c r="LNZ189" s="3"/>
      <c r="LOA189" s="3"/>
      <c r="LOB189" s="3"/>
      <c r="LOC189" s="3"/>
      <c r="LOD189" s="3"/>
      <c r="LOE189" s="3"/>
      <c r="LOF189" s="3"/>
      <c r="LOG189" s="3"/>
      <c r="LOH189" s="3"/>
      <c r="LOI189" s="3"/>
      <c r="LOJ189" s="3"/>
      <c r="LOK189" s="3"/>
      <c r="LOL189" s="3"/>
      <c r="LOM189" s="3"/>
      <c r="LON189" s="3"/>
      <c r="LOO189" s="3"/>
      <c r="LOP189" s="3"/>
      <c r="LOQ189" s="3"/>
      <c r="LOR189" s="3"/>
      <c r="LOS189" s="3"/>
      <c r="LOT189" s="3"/>
      <c r="LOU189" s="3"/>
      <c r="LOV189" s="3"/>
      <c r="LOW189" s="3"/>
      <c r="LOX189" s="3"/>
      <c r="LOY189" s="3"/>
      <c r="LOZ189" s="3"/>
      <c r="LPA189" s="3"/>
      <c r="LPB189" s="3"/>
      <c r="LPC189" s="3"/>
      <c r="LPD189" s="3"/>
      <c r="LPE189" s="3"/>
      <c r="LPF189" s="3"/>
      <c r="LPG189" s="3"/>
      <c r="LPH189" s="3"/>
      <c r="LPI189" s="3"/>
      <c r="LPJ189" s="3"/>
      <c r="LPK189" s="3"/>
      <c r="LPL189" s="3"/>
      <c r="LPM189" s="3"/>
      <c r="LPN189" s="3"/>
      <c r="LPO189" s="3"/>
      <c r="LPP189" s="3"/>
      <c r="LPQ189" s="3"/>
      <c r="LPR189" s="3"/>
      <c r="LPS189" s="3"/>
      <c r="LPT189" s="3"/>
      <c r="LPU189" s="3"/>
      <c r="LPV189" s="3"/>
      <c r="LPW189" s="3"/>
      <c r="LPX189" s="3"/>
      <c r="LPY189" s="3"/>
      <c r="LPZ189" s="3"/>
      <c r="LQA189" s="3"/>
      <c r="LQB189" s="3"/>
      <c r="LQC189" s="3"/>
      <c r="LQD189" s="3"/>
      <c r="LQE189" s="3"/>
      <c r="LQF189" s="3"/>
      <c r="LQG189" s="3"/>
      <c r="LQH189" s="3"/>
      <c r="LQI189" s="3"/>
      <c r="LQJ189" s="3"/>
      <c r="LQK189" s="3"/>
      <c r="LQL189" s="3"/>
      <c r="LQM189" s="3"/>
      <c r="LQN189" s="3"/>
      <c r="LQO189" s="3"/>
      <c r="LQP189" s="3"/>
      <c r="LQQ189" s="3"/>
      <c r="LQR189" s="3"/>
      <c r="LQS189" s="3"/>
      <c r="LQT189" s="3"/>
      <c r="LQU189" s="3"/>
      <c r="LQV189" s="3"/>
      <c r="LQW189" s="3"/>
      <c r="LQX189" s="3"/>
      <c r="LQY189" s="3"/>
      <c r="LQZ189" s="3"/>
      <c r="LRA189" s="3"/>
      <c r="LRB189" s="3"/>
      <c r="LRC189" s="3"/>
      <c r="LRD189" s="3"/>
      <c r="LRE189" s="3"/>
      <c r="LRF189" s="3"/>
      <c r="LRG189" s="3"/>
      <c r="LRH189" s="3"/>
      <c r="LRI189" s="3"/>
      <c r="LRJ189" s="3"/>
      <c r="LRK189" s="3"/>
      <c r="LRL189" s="3"/>
      <c r="LRM189" s="3"/>
      <c r="LRN189" s="3"/>
      <c r="LRO189" s="3"/>
      <c r="LRP189" s="3"/>
      <c r="LRQ189" s="3"/>
      <c r="LRR189" s="3"/>
      <c r="LRS189" s="3"/>
      <c r="LRT189" s="3"/>
      <c r="LRU189" s="3"/>
      <c r="LRV189" s="3"/>
      <c r="LRW189" s="3"/>
      <c r="LRX189" s="3"/>
      <c r="LRY189" s="3"/>
      <c r="LRZ189" s="3"/>
      <c r="LSA189" s="3"/>
      <c r="LSB189" s="3"/>
      <c r="LSC189" s="3"/>
      <c r="LSD189" s="3"/>
      <c r="LSE189" s="3"/>
      <c r="LSF189" s="3"/>
      <c r="LSG189" s="3"/>
      <c r="LSH189" s="3"/>
      <c r="LSI189" s="3"/>
      <c r="LSJ189" s="3"/>
      <c r="LSK189" s="3"/>
      <c r="LSL189" s="3"/>
      <c r="LSM189" s="3"/>
      <c r="LSN189" s="3"/>
      <c r="LSO189" s="3"/>
      <c r="LSP189" s="3"/>
      <c r="LSQ189" s="3"/>
      <c r="LSR189" s="3"/>
      <c r="LSS189" s="3"/>
      <c r="LST189" s="3"/>
      <c r="LSU189" s="3"/>
      <c r="LSV189" s="3"/>
      <c r="LSW189" s="3"/>
      <c r="LSX189" s="3"/>
      <c r="LSY189" s="3"/>
      <c r="LSZ189" s="3"/>
      <c r="LTA189" s="3"/>
      <c r="LTB189" s="3"/>
      <c r="LTC189" s="3"/>
      <c r="LTD189" s="3"/>
      <c r="LTE189" s="3"/>
      <c r="LTF189" s="3"/>
      <c r="LTG189" s="3"/>
      <c r="LTH189" s="3"/>
      <c r="LTI189" s="3"/>
      <c r="LTJ189" s="3"/>
      <c r="LTK189" s="3"/>
      <c r="LTL189" s="3"/>
      <c r="LTM189" s="3"/>
      <c r="LTN189" s="3"/>
      <c r="LTO189" s="3"/>
      <c r="LTP189" s="3"/>
      <c r="LTQ189" s="3"/>
      <c r="LTR189" s="3"/>
      <c r="LTS189" s="3"/>
      <c r="LTT189" s="3"/>
      <c r="LTU189" s="3"/>
      <c r="LTV189" s="3"/>
      <c r="LTW189" s="3"/>
      <c r="LTX189" s="3"/>
      <c r="LTY189" s="3"/>
      <c r="LTZ189" s="3"/>
      <c r="LUA189" s="3"/>
      <c r="LUB189" s="3"/>
      <c r="LUC189" s="3"/>
      <c r="LUD189" s="3"/>
      <c r="LUE189" s="3"/>
      <c r="LUF189" s="3"/>
      <c r="LUG189" s="3"/>
      <c r="LUH189" s="3"/>
      <c r="LUI189" s="3"/>
      <c r="LUJ189" s="3"/>
      <c r="LUK189" s="3"/>
      <c r="LUL189" s="3"/>
      <c r="LUM189" s="3"/>
      <c r="LUN189" s="3"/>
      <c r="LUO189" s="3"/>
      <c r="LUP189" s="3"/>
      <c r="LUQ189" s="3"/>
      <c r="LUR189" s="3"/>
      <c r="LUS189" s="3"/>
      <c r="LUT189" s="3"/>
      <c r="LUU189" s="3"/>
      <c r="LUV189" s="3"/>
      <c r="LUW189" s="3"/>
      <c r="LUX189" s="3"/>
      <c r="LUY189" s="3"/>
      <c r="LUZ189" s="3"/>
      <c r="LVA189" s="3"/>
      <c r="LVB189" s="3"/>
      <c r="LVC189" s="3"/>
      <c r="LVD189" s="3"/>
      <c r="LVE189" s="3"/>
      <c r="LVF189" s="3"/>
      <c r="LVG189" s="3"/>
      <c r="LVH189" s="3"/>
      <c r="LVI189" s="3"/>
      <c r="LVJ189" s="3"/>
      <c r="LVK189" s="3"/>
      <c r="LVL189" s="3"/>
      <c r="LVM189" s="3"/>
      <c r="LVN189" s="3"/>
      <c r="LVO189" s="3"/>
      <c r="LVP189" s="3"/>
      <c r="LVQ189" s="3"/>
      <c r="LVR189" s="3"/>
      <c r="LVS189" s="3"/>
      <c r="LVT189" s="3"/>
      <c r="LVU189" s="3"/>
      <c r="LVV189" s="3"/>
      <c r="LVW189" s="3"/>
      <c r="LVX189" s="3"/>
      <c r="LVY189" s="3"/>
      <c r="LVZ189" s="3"/>
      <c r="LWA189" s="3"/>
      <c r="LWB189" s="3"/>
      <c r="LWC189" s="3"/>
      <c r="LWD189" s="3"/>
      <c r="LWE189" s="3"/>
      <c r="LWF189" s="3"/>
      <c r="LWG189" s="3"/>
      <c r="LWH189" s="3"/>
      <c r="LWI189" s="3"/>
      <c r="LWJ189" s="3"/>
      <c r="LWK189" s="3"/>
      <c r="LWL189" s="3"/>
      <c r="LWM189" s="3"/>
      <c r="LWN189" s="3"/>
      <c r="LWO189" s="3"/>
      <c r="LWP189" s="3"/>
      <c r="LWQ189" s="3"/>
      <c r="LWR189" s="3"/>
      <c r="LWS189" s="3"/>
      <c r="LWT189" s="3"/>
      <c r="LWU189" s="3"/>
      <c r="LWV189" s="3"/>
      <c r="LWW189" s="3"/>
      <c r="LWX189" s="3"/>
      <c r="LWY189" s="3"/>
      <c r="LWZ189" s="3"/>
      <c r="LXA189" s="3"/>
      <c r="LXB189" s="3"/>
      <c r="LXC189" s="3"/>
      <c r="LXD189" s="3"/>
      <c r="LXE189" s="3"/>
      <c r="LXF189" s="3"/>
      <c r="LXG189" s="3"/>
      <c r="LXH189" s="3"/>
      <c r="LXI189" s="3"/>
      <c r="LXJ189" s="3"/>
      <c r="LXK189" s="3"/>
      <c r="LXL189" s="3"/>
      <c r="LXM189" s="3"/>
      <c r="LXN189" s="3"/>
      <c r="LXO189" s="3"/>
      <c r="LXP189" s="3"/>
      <c r="LXQ189" s="3"/>
      <c r="LXR189" s="3"/>
      <c r="LXS189" s="3"/>
      <c r="LXT189" s="3"/>
      <c r="LXU189" s="3"/>
      <c r="LXV189" s="3"/>
      <c r="LXW189" s="3"/>
      <c r="LXX189" s="3"/>
      <c r="LXY189" s="3"/>
      <c r="LXZ189" s="3"/>
      <c r="LYA189" s="3"/>
      <c r="LYB189" s="3"/>
      <c r="LYC189" s="3"/>
      <c r="LYD189" s="3"/>
      <c r="LYE189" s="3"/>
      <c r="LYF189" s="3"/>
      <c r="LYG189" s="3"/>
      <c r="LYH189" s="3"/>
      <c r="LYI189" s="3"/>
      <c r="LYJ189" s="3"/>
      <c r="LYK189" s="3"/>
      <c r="LYL189" s="3"/>
      <c r="LYM189" s="3"/>
      <c r="LYN189" s="3"/>
      <c r="LYO189" s="3"/>
      <c r="LYP189" s="3"/>
      <c r="LYQ189" s="3"/>
      <c r="LYR189" s="3"/>
      <c r="LYS189" s="3"/>
      <c r="LYT189" s="3"/>
      <c r="LYU189" s="3"/>
      <c r="LYV189" s="3"/>
      <c r="LYW189" s="3"/>
      <c r="LYX189" s="3"/>
      <c r="LYY189" s="3"/>
      <c r="LYZ189" s="3"/>
      <c r="LZA189" s="3"/>
      <c r="LZB189" s="3"/>
      <c r="LZC189" s="3"/>
      <c r="LZD189" s="3"/>
      <c r="LZE189" s="3"/>
      <c r="LZF189" s="3"/>
      <c r="LZG189" s="3"/>
      <c r="LZH189" s="3"/>
      <c r="LZI189" s="3"/>
      <c r="LZJ189" s="3"/>
      <c r="LZK189" s="3"/>
      <c r="LZL189" s="3"/>
      <c r="LZM189" s="3"/>
      <c r="LZN189" s="3"/>
      <c r="LZO189" s="3"/>
      <c r="LZP189" s="3"/>
      <c r="LZQ189" s="3"/>
      <c r="LZR189" s="3"/>
      <c r="LZS189" s="3"/>
      <c r="LZT189" s="3"/>
      <c r="LZU189" s="3"/>
      <c r="LZV189" s="3"/>
      <c r="LZW189" s="3"/>
      <c r="LZX189" s="3"/>
      <c r="LZY189" s="3"/>
      <c r="LZZ189" s="3"/>
      <c r="MAA189" s="3"/>
      <c r="MAB189" s="3"/>
      <c r="MAC189" s="3"/>
      <c r="MAD189" s="3"/>
      <c r="MAE189" s="3"/>
      <c r="MAF189" s="3"/>
      <c r="MAG189" s="3"/>
      <c r="MAH189" s="3"/>
      <c r="MAI189" s="3"/>
      <c r="MAJ189" s="3"/>
      <c r="MAK189" s="3"/>
      <c r="MAL189" s="3"/>
      <c r="MAM189" s="3"/>
      <c r="MAN189" s="3"/>
      <c r="MAO189" s="3"/>
      <c r="MAP189" s="3"/>
      <c r="MAQ189" s="3"/>
      <c r="MAR189" s="3"/>
      <c r="MAS189" s="3"/>
      <c r="MAT189" s="3"/>
      <c r="MAU189" s="3"/>
      <c r="MAV189" s="3"/>
      <c r="MAW189" s="3"/>
      <c r="MAX189" s="3"/>
      <c r="MAY189" s="3"/>
      <c r="MAZ189" s="3"/>
      <c r="MBA189" s="3"/>
      <c r="MBB189" s="3"/>
      <c r="MBC189" s="3"/>
      <c r="MBD189" s="3"/>
      <c r="MBE189" s="3"/>
      <c r="MBF189" s="3"/>
      <c r="MBG189" s="3"/>
      <c r="MBH189" s="3"/>
      <c r="MBI189" s="3"/>
      <c r="MBJ189" s="3"/>
      <c r="MBK189" s="3"/>
      <c r="MBL189" s="3"/>
      <c r="MBM189" s="3"/>
      <c r="MBN189" s="3"/>
      <c r="MBO189" s="3"/>
      <c r="MBP189" s="3"/>
      <c r="MBQ189" s="3"/>
      <c r="MBR189" s="3"/>
      <c r="MBS189" s="3"/>
      <c r="MBT189" s="3"/>
      <c r="MBU189" s="3"/>
      <c r="MBV189" s="3"/>
      <c r="MBW189" s="3"/>
      <c r="MBX189" s="3"/>
      <c r="MBY189" s="3"/>
      <c r="MBZ189" s="3"/>
      <c r="MCA189" s="3"/>
      <c r="MCB189" s="3"/>
      <c r="MCC189" s="3"/>
      <c r="MCD189" s="3"/>
      <c r="MCE189" s="3"/>
      <c r="MCF189" s="3"/>
      <c r="MCG189" s="3"/>
      <c r="MCH189" s="3"/>
      <c r="MCI189" s="3"/>
      <c r="MCJ189" s="3"/>
      <c r="MCK189" s="3"/>
      <c r="MCL189" s="3"/>
      <c r="MCM189" s="3"/>
      <c r="MCN189" s="3"/>
      <c r="MCO189" s="3"/>
      <c r="MCP189" s="3"/>
      <c r="MCQ189" s="3"/>
      <c r="MCR189" s="3"/>
      <c r="MCS189" s="3"/>
      <c r="MCT189" s="3"/>
      <c r="MCU189" s="3"/>
      <c r="MCV189" s="3"/>
      <c r="MCW189" s="3"/>
      <c r="MCX189" s="3"/>
      <c r="MCY189" s="3"/>
      <c r="MCZ189" s="3"/>
      <c r="MDA189" s="3"/>
      <c r="MDB189" s="3"/>
      <c r="MDC189" s="3"/>
      <c r="MDD189" s="3"/>
      <c r="MDE189" s="3"/>
      <c r="MDF189" s="3"/>
      <c r="MDG189" s="3"/>
      <c r="MDH189" s="3"/>
      <c r="MDI189" s="3"/>
      <c r="MDJ189" s="3"/>
      <c r="MDK189" s="3"/>
      <c r="MDL189" s="3"/>
      <c r="MDM189" s="3"/>
      <c r="MDN189" s="3"/>
      <c r="MDO189" s="3"/>
      <c r="MDP189" s="3"/>
      <c r="MDQ189" s="3"/>
      <c r="MDR189" s="3"/>
      <c r="MDS189" s="3"/>
      <c r="MDT189" s="3"/>
      <c r="MDU189" s="3"/>
      <c r="MDV189" s="3"/>
      <c r="MDW189" s="3"/>
      <c r="MDX189" s="3"/>
      <c r="MDY189" s="3"/>
      <c r="MDZ189" s="3"/>
      <c r="MEA189" s="3"/>
      <c r="MEB189" s="3"/>
      <c r="MEC189" s="3"/>
      <c r="MED189" s="3"/>
      <c r="MEE189" s="3"/>
      <c r="MEF189" s="3"/>
      <c r="MEG189" s="3"/>
      <c r="MEH189" s="3"/>
      <c r="MEI189" s="3"/>
      <c r="MEJ189" s="3"/>
      <c r="MEK189" s="3"/>
      <c r="MEL189" s="3"/>
      <c r="MEM189" s="3"/>
      <c r="MEN189" s="3"/>
      <c r="MEO189" s="3"/>
      <c r="MEP189" s="3"/>
      <c r="MEQ189" s="3"/>
      <c r="MER189" s="3"/>
      <c r="MES189" s="3"/>
      <c r="MET189" s="3"/>
      <c r="MEU189" s="3"/>
      <c r="MEV189" s="3"/>
      <c r="MEW189" s="3"/>
      <c r="MEX189" s="3"/>
      <c r="MEY189" s="3"/>
      <c r="MEZ189" s="3"/>
      <c r="MFA189" s="3"/>
      <c r="MFB189" s="3"/>
      <c r="MFC189" s="3"/>
      <c r="MFD189" s="3"/>
      <c r="MFE189" s="3"/>
      <c r="MFF189" s="3"/>
      <c r="MFG189" s="3"/>
      <c r="MFH189" s="3"/>
      <c r="MFI189" s="3"/>
      <c r="MFJ189" s="3"/>
      <c r="MFK189" s="3"/>
      <c r="MFL189" s="3"/>
      <c r="MFM189" s="3"/>
      <c r="MFN189" s="3"/>
      <c r="MFO189" s="3"/>
      <c r="MFP189" s="3"/>
      <c r="MFQ189" s="3"/>
      <c r="MFR189" s="3"/>
      <c r="MFS189" s="3"/>
      <c r="MFT189" s="3"/>
      <c r="MFU189" s="3"/>
      <c r="MFV189" s="3"/>
      <c r="MFW189" s="3"/>
      <c r="MFX189" s="3"/>
      <c r="MFY189" s="3"/>
      <c r="MFZ189" s="3"/>
      <c r="MGA189" s="3"/>
      <c r="MGB189" s="3"/>
      <c r="MGC189" s="3"/>
      <c r="MGD189" s="3"/>
      <c r="MGE189" s="3"/>
      <c r="MGF189" s="3"/>
      <c r="MGG189" s="3"/>
      <c r="MGH189" s="3"/>
      <c r="MGI189" s="3"/>
      <c r="MGJ189" s="3"/>
      <c r="MGK189" s="3"/>
      <c r="MGL189" s="3"/>
      <c r="MGM189" s="3"/>
      <c r="MGN189" s="3"/>
      <c r="MGO189" s="3"/>
      <c r="MGP189" s="3"/>
      <c r="MGQ189" s="3"/>
      <c r="MGR189" s="3"/>
      <c r="MGS189" s="3"/>
      <c r="MGT189" s="3"/>
      <c r="MGU189" s="3"/>
      <c r="MGV189" s="3"/>
      <c r="MGW189" s="3"/>
      <c r="MGX189" s="3"/>
      <c r="MGY189" s="3"/>
      <c r="MGZ189" s="3"/>
      <c r="MHA189" s="3"/>
      <c r="MHB189" s="3"/>
      <c r="MHC189" s="3"/>
      <c r="MHD189" s="3"/>
      <c r="MHE189" s="3"/>
      <c r="MHF189" s="3"/>
      <c r="MHG189" s="3"/>
      <c r="MHH189" s="3"/>
      <c r="MHI189" s="3"/>
      <c r="MHJ189" s="3"/>
      <c r="MHK189" s="3"/>
      <c r="MHL189" s="3"/>
      <c r="MHM189" s="3"/>
      <c r="MHN189" s="3"/>
      <c r="MHO189" s="3"/>
      <c r="MHP189" s="3"/>
      <c r="MHQ189" s="3"/>
      <c r="MHR189" s="3"/>
      <c r="MHS189" s="3"/>
      <c r="MHT189" s="3"/>
      <c r="MHU189" s="3"/>
      <c r="MHV189" s="3"/>
      <c r="MHW189" s="3"/>
      <c r="MHX189" s="3"/>
      <c r="MHY189" s="3"/>
      <c r="MHZ189" s="3"/>
      <c r="MIA189" s="3"/>
      <c r="MIB189" s="3"/>
      <c r="MIC189" s="3"/>
      <c r="MID189" s="3"/>
      <c r="MIE189" s="3"/>
      <c r="MIF189" s="3"/>
      <c r="MIG189" s="3"/>
      <c r="MIH189" s="3"/>
      <c r="MII189" s="3"/>
      <c r="MIJ189" s="3"/>
      <c r="MIK189" s="3"/>
      <c r="MIL189" s="3"/>
      <c r="MIM189" s="3"/>
      <c r="MIN189" s="3"/>
      <c r="MIO189" s="3"/>
      <c r="MIP189" s="3"/>
      <c r="MIQ189" s="3"/>
      <c r="MIR189" s="3"/>
      <c r="MIS189" s="3"/>
      <c r="MIT189" s="3"/>
      <c r="MIU189" s="3"/>
      <c r="MIV189" s="3"/>
      <c r="MIW189" s="3"/>
      <c r="MIX189" s="3"/>
      <c r="MIY189" s="3"/>
      <c r="MIZ189" s="3"/>
      <c r="MJA189" s="3"/>
      <c r="MJB189" s="3"/>
      <c r="MJC189" s="3"/>
      <c r="MJD189" s="3"/>
      <c r="MJE189" s="3"/>
      <c r="MJF189" s="3"/>
      <c r="MJG189" s="3"/>
      <c r="MJH189" s="3"/>
      <c r="MJI189" s="3"/>
      <c r="MJJ189" s="3"/>
      <c r="MJK189" s="3"/>
      <c r="MJL189" s="3"/>
      <c r="MJM189" s="3"/>
      <c r="MJN189" s="3"/>
      <c r="MJO189" s="3"/>
      <c r="MJP189" s="3"/>
      <c r="MJQ189" s="3"/>
      <c r="MJR189" s="3"/>
      <c r="MJS189" s="3"/>
      <c r="MJT189" s="3"/>
      <c r="MJU189" s="3"/>
      <c r="MJV189" s="3"/>
      <c r="MJW189" s="3"/>
      <c r="MJX189" s="3"/>
      <c r="MJY189" s="3"/>
      <c r="MJZ189" s="3"/>
      <c r="MKA189" s="3"/>
      <c r="MKB189" s="3"/>
      <c r="MKC189" s="3"/>
      <c r="MKD189" s="3"/>
      <c r="MKE189" s="3"/>
      <c r="MKF189" s="3"/>
      <c r="MKG189" s="3"/>
      <c r="MKH189" s="3"/>
      <c r="MKI189" s="3"/>
      <c r="MKJ189" s="3"/>
      <c r="MKK189" s="3"/>
      <c r="MKL189" s="3"/>
      <c r="MKM189" s="3"/>
      <c r="MKN189" s="3"/>
      <c r="MKO189" s="3"/>
      <c r="MKP189" s="3"/>
      <c r="MKQ189" s="3"/>
      <c r="MKR189" s="3"/>
      <c r="MKS189" s="3"/>
      <c r="MKT189" s="3"/>
      <c r="MKU189" s="3"/>
      <c r="MKV189" s="3"/>
      <c r="MKW189" s="3"/>
      <c r="MKX189" s="3"/>
      <c r="MKY189" s="3"/>
      <c r="MKZ189" s="3"/>
      <c r="MLA189" s="3"/>
      <c r="MLB189" s="3"/>
      <c r="MLC189" s="3"/>
      <c r="MLD189" s="3"/>
      <c r="MLE189" s="3"/>
      <c r="MLF189" s="3"/>
      <c r="MLG189" s="3"/>
      <c r="MLH189" s="3"/>
      <c r="MLI189" s="3"/>
      <c r="MLJ189" s="3"/>
      <c r="MLK189" s="3"/>
      <c r="MLL189" s="3"/>
      <c r="MLM189" s="3"/>
      <c r="MLN189" s="3"/>
      <c r="MLO189" s="3"/>
      <c r="MLP189" s="3"/>
      <c r="MLQ189" s="3"/>
      <c r="MLR189" s="3"/>
      <c r="MLS189" s="3"/>
      <c r="MLT189" s="3"/>
      <c r="MLU189" s="3"/>
      <c r="MLV189" s="3"/>
      <c r="MLW189" s="3"/>
      <c r="MLX189" s="3"/>
      <c r="MLY189" s="3"/>
      <c r="MLZ189" s="3"/>
      <c r="MMA189" s="3"/>
      <c r="MMB189" s="3"/>
      <c r="MMC189" s="3"/>
      <c r="MMD189" s="3"/>
      <c r="MME189" s="3"/>
      <c r="MMF189" s="3"/>
      <c r="MMG189" s="3"/>
      <c r="MMH189" s="3"/>
      <c r="MMI189" s="3"/>
      <c r="MMJ189" s="3"/>
      <c r="MMK189" s="3"/>
      <c r="MML189" s="3"/>
      <c r="MMM189" s="3"/>
      <c r="MMN189" s="3"/>
      <c r="MMO189" s="3"/>
      <c r="MMP189" s="3"/>
      <c r="MMQ189" s="3"/>
      <c r="MMR189" s="3"/>
      <c r="MMS189" s="3"/>
      <c r="MMT189" s="3"/>
      <c r="MMU189" s="3"/>
      <c r="MMV189" s="3"/>
      <c r="MMW189" s="3"/>
      <c r="MMX189" s="3"/>
      <c r="MMY189" s="3"/>
      <c r="MMZ189" s="3"/>
      <c r="MNA189" s="3"/>
      <c r="MNB189" s="3"/>
      <c r="MNC189" s="3"/>
      <c r="MND189" s="3"/>
      <c r="MNE189" s="3"/>
      <c r="MNF189" s="3"/>
      <c r="MNG189" s="3"/>
      <c r="MNH189" s="3"/>
      <c r="MNI189" s="3"/>
      <c r="MNJ189" s="3"/>
      <c r="MNK189" s="3"/>
      <c r="MNL189" s="3"/>
      <c r="MNM189" s="3"/>
      <c r="MNN189" s="3"/>
      <c r="MNO189" s="3"/>
      <c r="MNP189" s="3"/>
      <c r="MNQ189" s="3"/>
      <c r="MNR189" s="3"/>
      <c r="MNS189" s="3"/>
      <c r="MNT189" s="3"/>
      <c r="MNU189" s="3"/>
      <c r="MNV189" s="3"/>
      <c r="MNW189" s="3"/>
      <c r="MNX189" s="3"/>
      <c r="MNY189" s="3"/>
      <c r="MNZ189" s="3"/>
      <c r="MOA189" s="3"/>
      <c r="MOB189" s="3"/>
      <c r="MOC189" s="3"/>
      <c r="MOD189" s="3"/>
      <c r="MOE189" s="3"/>
      <c r="MOF189" s="3"/>
      <c r="MOG189" s="3"/>
      <c r="MOH189" s="3"/>
      <c r="MOI189" s="3"/>
      <c r="MOJ189" s="3"/>
      <c r="MOK189" s="3"/>
      <c r="MOL189" s="3"/>
      <c r="MOM189" s="3"/>
      <c r="MON189" s="3"/>
      <c r="MOO189" s="3"/>
      <c r="MOP189" s="3"/>
      <c r="MOQ189" s="3"/>
      <c r="MOR189" s="3"/>
      <c r="MOS189" s="3"/>
      <c r="MOT189" s="3"/>
      <c r="MOU189" s="3"/>
      <c r="MOV189" s="3"/>
      <c r="MOW189" s="3"/>
      <c r="MOX189" s="3"/>
      <c r="MOY189" s="3"/>
      <c r="MOZ189" s="3"/>
      <c r="MPA189" s="3"/>
      <c r="MPB189" s="3"/>
      <c r="MPC189" s="3"/>
      <c r="MPD189" s="3"/>
      <c r="MPE189" s="3"/>
      <c r="MPF189" s="3"/>
      <c r="MPG189" s="3"/>
      <c r="MPH189" s="3"/>
      <c r="MPI189" s="3"/>
      <c r="MPJ189" s="3"/>
      <c r="MPK189" s="3"/>
      <c r="MPL189" s="3"/>
      <c r="MPM189" s="3"/>
      <c r="MPN189" s="3"/>
      <c r="MPO189" s="3"/>
      <c r="MPP189" s="3"/>
      <c r="MPQ189" s="3"/>
      <c r="MPR189" s="3"/>
      <c r="MPS189" s="3"/>
      <c r="MPT189" s="3"/>
      <c r="MPU189" s="3"/>
      <c r="MPV189" s="3"/>
      <c r="MPW189" s="3"/>
      <c r="MPX189" s="3"/>
      <c r="MPY189" s="3"/>
      <c r="MPZ189" s="3"/>
      <c r="MQA189" s="3"/>
      <c r="MQB189" s="3"/>
      <c r="MQC189" s="3"/>
      <c r="MQD189" s="3"/>
      <c r="MQE189" s="3"/>
      <c r="MQF189" s="3"/>
      <c r="MQG189" s="3"/>
      <c r="MQH189" s="3"/>
      <c r="MQI189" s="3"/>
      <c r="MQJ189" s="3"/>
      <c r="MQK189" s="3"/>
      <c r="MQL189" s="3"/>
      <c r="MQM189" s="3"/>
      <c r="MQN189" s="3"/>
      <c r="MQO189" s="3"/>
      <c r="MQP189" s="3"/>
      <c r="MQQ189" s="3"/>
      <c r="MQR189" s="3"/>
      <c r="MQS189" s="3"/>
      <c r="MQT189" s="3"/>
      <c r="MQU189" s="3"/>
      <c r="MQV189" s="3"/>
      <c r="MQW189" s="3"/>
      <c r="MQX189" s="3"/>
      <c r="MQY189" s="3"/>
      <c r="MQZ189" s="3"/>
      <c r="MRA189" s="3"/>
      <c r="MRB189" s="3"/>
      <c r="MRC189" s="3"/>
      <c r="MRD189" s="3"/>
      <c r="MRE189" s="3"/>
      <c r="MRF189" s="3"/>
      <c r="MRG189" s="3"/>
      <c r="MRH189" s="3"/>
      <c r="MRI189" s="3"/>
      <c r="MRJ189" s="3"/>
      <c r="MRK189" s="3"/>
      <c r="MRL189" s="3"/>
      <c r="MRM189" s="3"/>
      <c r="MRN189" s="3"/>
      <c r="MRO189" s="3"/>
      <c r="MRP189" s="3"/>
      <c r="MRQ189" s="3"/>
      <c r="MRR189" s="3"/>
      <c r="MRS189" s="3"/>
      <c r="MRT189" s="3"/>
      <c r="MRU189" s="3"/>
      <c r="MRV189" s="3"/>
      <c r="MRW189" s="3"/>
      <c r="MRX189" s="3"/>
      <c r="MRY189" s="3"/>
      <c r="MRZ189" s="3"/>
      <c r="MSA189" s="3"/>
      <c r="MSB189" s="3"/>
      <c r="MSC189" s="3"/>
      <c r="MSD189" s="3"/>
      <c r="MSE189" s="3"/>
      <c r="MSF189" s="3"/>
      <c r="MSG189" s="3"/>
      <c r="MSH189" s="3"/>
      <c r="MSI189" s="3"/>
      <c r="MSJ189" s="3"/>
      <c r="MSK189" s="3"/>
      <c r="MSL189" s="3"/>
      <c r="MSM189" s="3"/>
      <c r="MSN189" s="3"/>
      <c r="MSO189" s="3"/>
      <c r="MSP189" s="3"/>
      <c r="MSQ189" s="3"/>
      <c r="MSR189" s="3"/>
      <c r="MSS189" s="3"/>
      <c r="MST189" s="3"/>
      <c r="MSU189" s="3"/>
      <c r="MSV189" s="3"/>
      <c r="MSW189" s="3"/>
      <c r="MSX189" s="3"/>
      <c r="MSY189" s="3"/>
      <c r="MSZ189" s="3"/>
      <c r="MTA189" s="3"/>
      <c r="MTB189" s="3"/>
      <c r="MTC189" s="3"/>
      <c r="MTD189" s="3"/>
      <c r="MTE189" s="3"/>
      <c r="MTF189" s="3"/>
      <c r="MTG189" s="3"/>
      <c r="MTH189" s="3"/>
      <c r="MTI189" s="3"/>
      <c r="MTJ189" s="3"/>
      <c r="MTK189" s="3"/>
      <c r="MTL189" s="3"/>
      <c r="MTM189" s="3"/>
      <c r="MTN189" s="3"/>
      <c r="MTO189" s="3"/>
      <c r="MTP189" s="3"/>
      <c r="MTQ189" s="3"/>
      <c r="MTR189" s="3"/>
      <c r="MTS189" s="3"/>
      <c r="MTT189" s="3"/>
      <c r="MTU189" s="3"/>
      <c r="MTV189" s="3"/>
      <c r="MTW189" s="3"/>
      <c r="MTX189" s="3"/>
      <c r="MTY189" s="3"/>
      <c r="MTZ189" s="3"/>
      <c r="MUA189" s="3"/>
      <c r="MUB189" s="3"/>
      <c r="MUC189" s="3"/>
      <c r="MUD189" s="3"/>
      <c r="MUE189" s="3"/>
      <c r="MUF189" s="3"/>
      <c r="MUG189" s="3"/>
      <c r="MUH189" s="3"/>
      <c r="MUI189" s="3"/>
      <c r="MUJ189" s="3"/>
      <c r="MUK189" s="3"/>
      <c r="MUL189" s="3"/>
      <c r="MUM189" s="3"/>
      <c r="MUN189" s="3"/>
      <c r="MUO189" s="3"/>
      <c r="MUP189" s="3"/>
      <c r="MUQ189" s="3"/>
      <c r="MUR189" s="3"/>
      <c r="MUS189" s="3"/>
      <c r="MUT189" s="3"/>
      <c r="MUU189" s="3"/>
      <c r="MUV189" s="3"/>
      <c r="MUW189" s="3"/>
      <c r="MUX189" s="3"/>
      <c r="MUY189" s="3"/>
      <c r="MUZ189" s="3"/>
      <c r="MVA189" s="3"/>
      <c r="MVB189" s="3"/>
      <c r="MVC189" s="3"/>
      <c r="MVD189" s="3"/>
      <c r="MVE189" s="3"/>
      <c r="MVF189" s="3"/>
      <c r="MVG189" s="3"/>
      <c r="MVH189" s="3"/>
      <c r="MVI189" s="3"/>
      <c r="MVJ189" s="3"/>
      <c r="MVK189" s="3"/>
      <c r="MVL189" s="3"/>
      <c r="MVM189" s="3"/>
      <c r="MVN189" s="3"/>
      <c r="MVO189" s="3"/>
      <c r="MVP189" s="3"/>
      <c r="MVQ189" s="3"/>
      <c r="MVR189" s="3"/>
      <c r="MVS189" s="3"/>
      <c r="MVT189" s="3"/>
      <c r="MVU189" s="3"/>
      <c r="MVV189" s="3"/>
      <c r="MVW189" s="3"/>
      <c r="MVX189" s="3"/>
      <c r="MVY189" s="3"/>
      <c r="MVZ189" s="3"/>
      <c r="MWA189" s="3"/>
      <c r="MWB189" s="3"/>
      <c r="MWC189" s="3"/>
      <c r="MWD189" s="3"/>
      <c r="MWE189" s="3"/>
      <c r="MWF189" s="3"/>
      <c r="MWG189" s="3"/>
      <c r="MWH189" s="3"/>
      <c r="MWI189" s="3"/>
      <c r="MWJ189" s="3"/>
      <c r="MWK189" s="3"/>
      <c r="MWL189" s="3"/>
      <c r="MWM189" s="3"/>
      <c r="MWN189" s="3"/>
      <c r="MWO189" s="3"/>
      <c r="MWP189" s="3"/>
      <c r="MWQ189" s="3"/>
      <c r="MWR189" s="3"/>
      <c r="MWS189" s="3"/>
      <c r="MWT189" s="3"/>
      <c r="MWU189" s="3"/>
      <c r="MWV189" s="3"/>
      <c r="MWW189" s="3"/>
      <c r="MWX189" s="3"/>
      <c r="MWY189" s="3"/>
      <c r="MWZ189" s="3"/>
      <c r="MXA189" s="3"/>
      <c r="MXB189" s="3"/>
      <c r="MXC189" s="3"/>
      <c r="MXD189" s="3"/>
      <c r="MXE189" s="3"/>
      <c r="MXF189" s="3"/>
      <c r="MXG189" s="3"/>
      <c r="MXH189" s="3"/>
      <c r="MXI189" s="3"/>
      <c r="MXJ189" s="3"/>
      <c r="MXK189" s="3"/>
      <c r="MXL189" s="3"/>
      <c r="MXM189" s="3"/>
      <c r="MXN189" s="3"/>
      <c r="MXO189" s="3"/>
      <c r="MXP189" s="3"/>
      <c r="MXQ189" s="3"/>
      <c r="MXR189" s="3"/>
      <c r="MXS189" s="3"/>
      <c r="MXT189" s="3"/>
      <c r="MXU189" s="3"/>
      <c r="MXV189" s="3"/>
      <c r="MXW189" s="3"/>
      <c r="MXX189" s="3"/>
      <c r="MXY189" s="3"/>
      <c r="MXZ189" s="3"/>
      <c r="MYA189" s="3"/>
      <c r="MYB189" s="3"/>
      <c r="MYC189" s="3"/>
      <c r="MYD189" s="3"/>
      <c r="MYE189" s="3"/>
      <c r="MYF189" s="3"/>
      <c r="MYG189" s="3"/>
      <c r="MYH189" s="3"/>
      <c r="MYI189" s="3"/>
      <c r="MYJ189" s="3"/>
      <c r="MYK189" s="3"/>
      <c r="MYL189" s="3"/>
      <c r="MYM189" s="3"/>
      <c r="MYN189" s="3"/>
      <c r="MYO189" s="3"/>
      <c r="MYP189" s="3"/>
      <c r="MYQ189" s="3"/>
      <c r="MYR189" s="3"/>
      <c r="MYS189" s="3"/>
      <c r="MYT189" s="3"/>
      <c r="MYU189" s="3"/>
      <c r="MYV189" s="3"/>
      <c r="MYW189" s="3"/>
      <c r="MYX189" s="3"/>
      <c r="MYY189" s="3"/>
      <c r="MYZ189" s="3"/>
      <c r="MZA189" s="3"/>
      <c r="MZB189" s="3"/>
      <c r="MZC189" s="3"/>
      <c r="MZD189" s="3"/>
      <c r="MZE189" s="3"/>
      <c r="MZF189" s="3"/>
      <c r="MZG189" s="3"/>
      <c r="MZH189" s="3"/>
      <c r="MZI189" s="3"/>
      <c r="MZJ189" s="3"/>
      <c r="MZK189" s="3"/>
      <c r="MZL189" s="3"/>
      <c r="MZM189" s="3"/>
      <c r="MZN189" s="3"/>
      <c r="MZO189" s="3"/>
      <c r="MZP189" s="3"/>
      <c r="MZQ189" s="3"/>
      <c r="MZR189" s="3"/>
      <c r="MZS189" s="3"/>
      <c r="MZT189" s="3"/>
      <c r="MZU189" s="3"/>
      <c r="MZV189" s="3"/>
      <c r="MZW189" s="3"/>
      <c r="MZX189" s="3"/>
      <c r="MZY189" s="3"/>
      <c r="MZZ189" s="3"/>
      <c r="NAA189" s="3"/>
      <c r="NAB189" s="3"/>
      <c r="NAC189" s="3"/>
      <c r="NAD189" s="3"/>
      <c r="NAE189" s="3"/>
      <c r="NAF189" s="3"/>
      <c r="NAG189" s="3"/>
      <c r="NAH189" s="3"/>
      <c r="NAI189" s="3"/>
      <c r="NAJ189" s="3"/>
      <c r="NAK189" s="3"/>
      <c r="NAL189" s="3"/>
      <c r="NAM189" s="3"/>
      <c r="NAN189" s="3"/>
      <c r="NAO189" s="3"/>
      <c r="NAP189" s="3"/>
      <c r="NAQ189" s="3"/>
      <c r="NAR189" s="3"/>
      <c r="NAS189" s="3"/>
      <c r="NAT189" s="3"/>
      <c r="NAU189" s="3"/>
      <c r="NAV189" s="3"/>
      <c r="NAW189" s="3"/>
      <c r="NAX189" s="3"/>
      <c r="NAY189" s="3"/>
      <c r="NAZ189" s="3"/>
      <c r="NBA189" s="3"/>
      <c r="NBB189" s="3"/>
      <c r="NBC189" s="3"/>
      <c r="NBD189" s="3"/>
      <c r="NBE189" s="3"/>
      <c r="NBF189" s="3"/>
      <c r="NBG189" s="3"/>
      <c r="NBH189" s="3"/>
      <c r="NBI189" s="3"/>
      <c r="NBJ189" s="3"/>
      <c r="NBK189" s="3"/>
      <c r="NBL189" s="3"/>
      <c r="NBM189" s="3"/>
      <c r="NBN189" s="3"/>
      <c r="NBO189" s="3"/>
      <c r="NBP189" s="3"/>
      <c r="NBQ189" s="3"/>
      <c r="NBR189" s="3"/>
      <c r="NBS189" s="3"/>
      <c r="NBT189" s="3"/>
      <c r="NBU189" s="3"/>
      <c r="NBV189" s="3"/>
      <c r="NBW189" s="3"/>
      <c r="NBX189" s="3"/>
      <c r="NBY189" s="3"/>
      <c r="NBZ189" s="3"/>
      <c r="NCA189" s="3"/>
      <c r="NCB189" s="3"/>
      <c r="NCC189" s="3"/>
      <c r="NCD189" s="3"/>
      <c r="NCE189" s="3"/>
      <c r="NCF189" s="3"/>
      <c r="NCG189" s="3"/>
      <c r="NCH189" s="3"/>
      <c r="NCI189" s="3"/>
      <c r="NCJ189" s="3"/>
      <c r="NCK189" s="3"/>
      <c r="NCL189" s="3"/>
      <c r="NCM189" s="3"/>
      <c r="NCN189" s="3"/>
      <c r="NCO189" s="3"/>
      <c r="NCP189" s="3"/>
      <c r="NCQ189" s="3"/>
      <c r="NCR189" s="3"/>
      <c r="NCS189" s="3"/>
      <c r="NCT189" s="3"/>
      <c r="NCU189" s="3"/>
      <c r="NCV189" s="3"/>
      <c r="NCW189" s="3"/>
      <c r="NCX189" s="3"/>
      <c r="NCY189" s="3"/>
      <c r="NCZ189" s="3"/>
      <c r="NDA189" s="3"/>
      <c r="NDB189" s="3"/>
      <c r="NDC189" s="3"/>
      <c r="NDD189" s="3"/>
      <c r="NDE189" s="3"/>
      <c r="NDF189" s="3"/>
      <c r="NDG189" s="3"/>
      <c r="NDH189" s="3"/>
      <c r="NDI189" s="3"/>
      <c r="NDJ189" s="3"/>
      <c r="NDK189" s="3"/>
      <c r="NDL189" s="3"/>
      <c r="NDM189" s="3"/>
      <c r="NDN189" s="3"/>
      <c r="NDO189" s="3"/>
      <c r="NDP189" s="3"/>
      <c r="NDQ189" s="3"/>
      <c r="NDR189" s="3"/>
      <c r="NDS189" s="3"/>
      <c r="NDT189" s="3"/>
      <c r="NDU189" s="3"/>
      <c r="NDV189" s="3"/>
      <c r="NDW189" s="3"/>
      <c r="NDX189" s="3"/>
      <c r="NDY189" s="3"/>
      <c r="NDZ189" s="3"/>
      <c r="NEA189" s="3"/>
      <c r="NEB189" s="3"/>
      <c r="NEC189" s="3"/>
      <c r="NED189" s="3"/>
      <c r="NEE189" s="3"/>
      <c r="NEF189" s="3"/>
      <c r="NEG189" s="3"/>
      <c r="NEH189" s="3"/>
      <c r="NEI189" s="3"/>
      <c r="NEJ189" s="3"/>
      <c r="NEK189" s="3"/>
      <c r="NEL189" s="3"/>
      <c r="NEM189" s="3"/>
      <c r="NEN189" s="3"/>
      <c r="NEO189" s="3"/>
      <c r="NEP189" s="3"/>
      <c r="NEQ189" s="3"/>
      <c r="NER189" s="3"/>
      <c r="NES189" s="3"/>
      <c r="NET189" s="3"/>
      <c r="NEU189" s="3"/>
      <c r="NEV189" s="3"/>
      <c r="NEW189" s="3"/>
      <c r="NEX189" s="3"/>
      <c r="NEY189" s="3"/>
      <c r="NEZ189" s="3"/>
      <c r="NFA189" s="3"/>
      <c r="NFB189" s="3"/>
      <c r="NFC189" s="3"/>
      <c r="NFD189" s="3"/>
      <c r="NFE189" s="3"/>
      <c r="NFF189" s="3"/>
      <c r="NFG189" s="3"/>
      <c r="NFH189" s="3"/>
      <c r="NFI189" s="3"/>
      <c r="NFJ189" s="3"/>
      <c r="NFK189" s="3"/>
      <c r="NFL189" s="3"/>
      <c r="NFM189" s="3"/>
      <c r="NFN189" s="3"/>
      <c r="NFO189" s="3"/>
      <c r="NFP189" s="3"/>
      <c r="NFQ189" s="3"/>
      <c r="NFR189" s="3"/>
      <c r="NFS189" s="3"/>
      <c r="NFT189" s="3"/>
      <c r="NFU189" s="3"/>
      <c r="NFV189" s="3"/>
      <c r="NFW189" s="3"/>
      <c r="NFX189" s="3"/>
      <c r="NFY189" s="3"/>
      <c r="NFZ189" s="3"/>
      <c r="NGA189" s="3"/>
      <c r="NGB189" s="3"/>
      <c r="NGC189" s="3"/>
      <c r="NGD189" s="3"/>
      <c r="NGE189" s="3"/>
      <c r="NGF189" s="3"/>
      <c r="NGG189" s="3"/>
      <c r="NGH189" s="3"/>
      <c r="NGI189" s="3"/>
      <c r="NGJ189" s="3"/>
      <c r="NGK189" s="3"/>
      <c r="NGL189" s="3"/>
      <c r="NGM189" s="3"/>
      <c r="NGN189" s="3"/>
      <c r="NGO189" s="3"/>
      <c r="NGP189" s="3"/>
      <c r="NGQ189" s="3"/>
      <c r="NGR189" s="3"/>
      <c r="NGS189" s="3"/>
      <c r="NGT189" s="3"/>
      <c r="NGU189" s="3"/>
      <c r="NGV189" s="3"/>
      <c r="NGW189" s="3"/>
      <c r="NGX189" s="3"/>
      <c r="NGY189" s="3"/>
      <c r="NGZ189" s="3"/>
      <c r="NHA189" s="3"/>
      <c r="NHB189" s="3"/>
      <c r="NHC189" s="3"/>
      <c r="NHD189" s="3"/>
      <c r="NHE189" s="3"/>
      <c r="NHF189" s="3"/>
      <c r="NHG189" s="3"/>
      <c r="NHH189" s="3"/>
      <c r="NHI189" s="3"/>
      <c r="NHJ189" s="3"/>
      <c r="NHK189" s="3"/>
      <c r="NHL189" s="3"/>
      <c r="NHM189" s="3"/>
      <c r="NHN189" s="3"/>
      <c r="NHO189" s="3"/>
      <c r="NHP189" s="3"/>
      <c r="NHQ189" s="3"/>
      <c r="NHR189" s="3"/>
      <c r="NHS189" s="3"/>
      <c r="NHT189" s="3"/>
      <c r="NHU189" s="3"/>
      <c r="NHV189" s="3"/>
      <c r="NHW189" s="3"/>
      <c r="NHX189" s="3"/>
      <c r="NHY189" s="3"/>
      <c r="NHZ189" s="3"/>
      <c r="NIA189" s="3"/>
      <c r="NIB189" s="3"/>
      <c r="NIC189" s="3"/>
      <c r="NID189" s="3"/>
      <c r="NIE189" s="3"/>
      <c r="NIF189" s="3"/>
      <c r="NIG189" s="3"/>
      <c r="NIH189" s="3"/>
      <c r="NII189" s="3"/>
      <c r="NIJ189" s="3"/>
      <c r="NIK189" s="3"/>
      <c r="NIL189" s="3"/>
      <c r="NIM189" s="3"/>
      <c r="NIN189" s="3"/>
      <c r="NIO189" s="3"/>
      <c r="NIP189" s="3"/>
      <c r="NIQ189" s="3"/>
      <c r="NIR189" s="3"/>
      <c r="NIS189" s="3"/>
      <c r="NIT189" s="3"/>
      <c r="NIU189" s="3"/>
      <c r="NIV189" s="3"/>
      <c r="NIW189" s="3"/>
      <c r="NIX189" s="3"/>
      <c r="NIY189" s="3"/>
      <c r="NIZ189" s="3"/>
      <c r="NJA189" s="3"/>
      <c r="NJB189" s="3"/>
      <c r="NJC189" s="3"/>
      <c r="NJD189" s="3"/>
      <c r="NJE189" s="3"/>
      <c r="NJF189" s="3"/>
      <c r="NJG189" s="3"/>
      <c r="NJH189" s="3"/>
      <c r="NJI189" s="3"/>
      <c r="NJJ189" s="3"/>
      <c r="NJK189" s="3"/>
      <c r="NJL189" s="3"/>
      <c r="NJM189" s="3"/>
      <c r="NJN189" s="3"/>
      <c r="NJO189" s="3"/>
      <c r="NJP189" s="3"/>
      <c r="NJQ189" s="3"/>
      <c r="NJR189" s="3"/>
      <c r="NJS189" s="3"/>
      <c r="NJT189" s="3"/>
      <c r="NJU189" s="3"/>
      <c r="NJV189" s="3"/>
      <c r="NJW189" s="3"/>
      <c r="NJX189" s="3"/>
      <c r="NJY189" s="3"/>
      <c r="NJZ189" s="3"/>
      <c r="NKA189" s="3"/>
      <c r="NKB189" s="3"/>
      <c r="NKC189" s="3"/>
      <c r="NKD189" s="3"/>
      <c r="NKE189" s="3"/>
      <c r="NKF189" s="3"/>
      <c r="NKG189" s="3"/>
      <c r="NKH189" s="3"/>
      <c r="NKI189" s="3"/>
      <c r="NKJ189" s="3"/>
      <c r="NKK189" s="3"/>
      <c r="NKL189" s="3"/>
      <c r="NKM189" s="3"/>
      <c r="NKN189" s="3"/>
      <c r="NKO189" s="3"/>
      <c r="NKP189" s="3"/>
      <c r="NKQ189" s="3"/>
      <c r="NKR189" s="3"/>
      <c r="NKS189" s="3"/>
      <c r="NKT189" s="3"/>
      <c r="NKU189" s="3"/>
      <c r="NKV189" s="3"/>
      <c r="NKW189" s="3"/>
      <c r="NKX189" s="3"/>
      <c r="NKY189" s="3"/>
      <c r="NKZ189" s="3"/>
      <c r="NLA189" s="3"/>
      <c r="NLB189" s="3"/>
      <c r="NLC189" s="3"/>
      <c r="NLD189" s="3"/>
      <c r="NLE189" s="3"/>
      <c r="NLF189" s="3"/>
      <c r="NLG189" s="3"/>
      <c r="NLH189" s="3"/>
      <c r="NLI189" s="3"/>
      <c r="NLJ189" s="3"/>
      <c r="NLK189" s="3"/>
      <c r="NLL189" s="3"/>
      <c r="NLM189" s="3"/>
      <c r="NLN189" s="3"/>
      <c r="NLO189" s="3"/>
      <c r="NLP189" s="3"/>
      <c r="NLQ189" s="3"/>
      <c r="NLR189" s="3"/>
      <c r="NLS189" s="3"/>
      <c r="NLT189" s="3"/>
      <c r="NLU189" s="3"/>
      <c r="NLV189" s="3"/>
      <c r="NLW189" s="3"/>
      <c r="NLX189" s="3"/>
      <c r="NLY189" s="3"/>
      <c r="NLZ189" s="3"/>
      <c r="NMA189" s="3"/>
      <c r="NMB189" s="3"/>
      <c r="NMC189" s="3"/>
      <c r="NMD189" s="3"/>
      <c r="NME189" s="3"/>
      <c r="NMF189" s="3"/>
      <c r="NMG189" s="3"/>
      <c r="NMH189" s="3"/>
      <c r="NMI189" s="3"/>
      <c r="NMJ189" s="3"/>
      <c r="NMK189" s="3"/>
      <c r="NML189" s="3"/>
      <c r="NMM189" s="3"/>
      <c r="NMN189" s="3"/>
      <c r="NMO189" s="3"/>
      <c r="NMP189" s="3"/>
      <c r="NMQ189" s="3"/>
      <c r="NMR189" s="3"/>
      <c r="NMS189" s="3"/>
      <c r="NMT189" s="3"/>
      <c r="NMU189" s="3"/>
      <c r="NMV189" s="3"/>
      <c r="NMW189" s="3"/>
      <c r="NMX189" s="3"/>
      <c r="NMY189" s="3"/>
      <c r="NMZ189" s="3"/>
      <c r="NNA189" s="3"/>
      <c r="NNB189" s="3"/>
      <c r="NNC189" s="3"/>
      <c r="NND189" s="3"/>
      <c r="NNE189" s="3"/>
      <c r="NNF189" s="3"/>
      <c r="NNG189" s="3"/>
      <c r="NNH189" s="3"/>
      <c r="NNI189" s="3"/>
      <c r="NNJ189" s="3"/>
      <c r="NNK189" s="3"/>
      <c r="NNL189" s="3"/>
      <c r="NNM189" s="3"/>
      <c r="NNN189" s="3"/>
      <c r="NNO189" s="3"/>
      <c r="NNP189" s="3"/>
      <c r="NNQ189" s="3"/>
      <c r="NNR189" s="3"/>
      <c r="NNS189" s="3"/>
      <c r="NNT189" s="3"/>
      <c r="NNU189" s="3"/>
      <c r="NNV189" s="3"/>
      <c r="NNW189" s="3"/>
      <c r="NNX189" s="3"/>
      <c r="NNY189" s="3"/>
      <c r="NNZ189" s="3"/>
      <c r="NOA189" s="3"/>
      <c r="NOB189" s="3"/>
      <c r="NOC189" s="3"/>
      <c r="NOD189" s="3"/>
      <c r="NOE189" s="3"/>
      <c r="NOF189" s="3"/>
      <c r="NOG189" s="3"/>
      <c r="NOH189" s="3"/>
      <c r="NOI189" s="3"/>
      <c r="NOJ189" s="3"/>
      <c r="NOK189" s="3"/>
      <c r="NOL189" s="3"/>
      <c r="NOM189" s="3"/>
      <c r="NON189" s="3"/>
      <c r="NOO189" s="3"/>
      <c r="NOP189" s="3"/>
      <c r="NOQ189" s="3"/>
      <c r="NOR189" s="3"/>
      <c r="NOS189" s="3"/>
      <c r="NOT189" s="3"/>
      <c r="NOU189" s="3"/>
      <c r="NOV189" s="3"/>
      <c r="NOW189" s="3"/>
      <c r="NOX189" s="3"/>
      <c r="NOY189" s="3"/>
      <c r="NOZ189" s="3"/>
      <c r="NPA189" s="3"/>
      <c r="NPB189" s="3"/>
      <c r="NPC189" s="3"/>
      <c r="NPD189" s="3"/>
      <c r="NPE189" s="3"/>
      <c r="NPF189" s="3"/>
      <c r="NPG189" s="3"/>
      <c r="NPH189" s="3"/>
      <c r="NPI189" s="3"/>
      <c r="NPJ189" s="3"/>
      <c r="NPK189" s="3"/>
      <c r="NPL189" s="3"/>
      <c r="NPM189" s="3"/>
      <c r="NPN189" s="3"/>
      <c r="NPO189" s="3"/>
      <c r="NPP189" s="3"/>
      <c r="NPQ189" s="3"/>
      <c r="NPR189" s="3"/>
      <c r="NPS189" s="3"/>
      <c r="NPT189" s="3"/>
      <c r="NPU189" s="3"/>
      <c r="NPV189" s="3"/>
      <c r="NPW189" s="3"/>
      <c r="NPX189" s="3"/>
      <c r="NPY189" s="3"/>
      <c r="NPZ189" s="3"/>
      <c r="NQA189" s="3"/>
      <c r="NQB189" s="3"/>
      <c r="NQC189" s="3"/>
      <c r="NQD189" s="3"/>
      <c r="NQE189" s="3"/>
      <c r="NQF189" s="3"/>
      <c r="NQG189" s="3"/>
      <c r="NQH189" s="3"/>
      <c r="NQI189" s="3"/>
      <c r="NQJ189" s="3"/>
      <c r="NQK189" s="3"/>
      <c r="NQL189" s="3"/>
      <c r="NQM189" s="3"/>
      <c r="NQN189" s="3"/>
      <c r="NQO189" s="3"/>
      <c r="NQP189" s="3"/>
      <c r="NQQ189" s="3"/>
      <c r="NQR189" s="3"/>
      <c r="NQS189" s="3"/>
      <c r="NQT189" s="3"/>
      <c r="NQU189" s="3"/>
      <c r="NQV189" s="3"/>
      <c r="NQW189" s="3"/>
      <c r="NQX189" s="3"/>
      <c r="NQY189" s="3"/>
      <c r="NQZ189" s="3"/>
      <c r="NRA189" s="3"/>
      <c r="NRB189" s="3"/>
      <c r="NRC189" s="3"/>
      <c r="NRD189" s="3"/>
      <c r="NRE189" s="3"/>
      <c r="NRF189" s="3"/>
      <c r="NRG189" s="3"/>
      <c r="NRH189" s="3"/>
      <c r="NRI189" s="3"/>
      <c r="NRJ189" s="3"/>
      <c r="NRK189" s="3"/>
      <c r="NRL189" s="3"/>
      <c r="NRM189" s="3"/>
      <c r="NRN189" s="3"/>
      <c r="NRO189" s="3"/>
      <c r="NRP189" s="3"/>
      <c r="NRQ189" s="3"/>
      <c r="NRR189" s="3"/>
      <c r="NRS189" s="3"/>
      <c r="NRT189" s="3"/>
      <c r="NRU189" s="3"/>
      <c r="NRV189" s="3"/>
      <c r="NRW189" s="3"/>
      <c r="NRX189" s="3"/>
      <c r="NRY189" s="3"/>
      <c r="NRZ189" s="3"/>
      <c r="NSA189" s="3"/>
      <c r="NSB189" s="3"/>
      <c r="NSC189" s="3"/>
      <c r="NSD189" s="3"/>
      <c r="NSE189" s="3"/>
      <c r="NSF189" s="3"/>
      <c r="NSG189" s="3"/>
      <c r="NSH189" s="3"/>
      <c r="NSI189" s="3"/>
      <c r="NSJ189" s="3"/>
      <c r="NSK189" s="3"/>
      <c r="NSL189" s="3"/>
      <c r="NSM189" s="3"/>
      <c r="NSN189" s="3"/>
      <c r="NSO189" s="3"/>
      <c r="NSP189" s="3"/>
      <c r="NSQ189" s="3"/>
      <c r="NSR189" s="3"/>
      <c r="NSS189" s="3"/>
      <c r="NST189" s="3"/>
      <c r="NSU189" s="3"/>
      <c r="NSV189" s="3"/>
      <c r="NSW189" s="3"/>
      <c r="NSX189" s="3"/>
      <c r="NSY189" s="3"/>
      <c r="NSZ189" s="3"/>
      <c r="NTA189" s="3"/>
      <c r="NTB189" s="3"/>
      <c r="NTC189" s="3"/>
      <c r="NTD189" s="3"/>
      <c r="NTE189" s="3"/>
      <c r="NTF189" s="3"/>
      <c r="NTG189" s="3"/>
      <c r="NTH189" s="3"/>
      <c r="NTI189" s="3"/>
      <c r="NTJ189" s="3"/>
      <c r="NTK189" s="3"/>
      <c r="NTL189" s="3"/>
      <c r="NTM189" s="3"/>
      <c r="NTN189" s="3"/>
      <c r="NTO189" s="3"/>
      <c r="NTP189" s="3"/>
      <c r="NTQ189" s="3"/>
      <c r="NTR189" s="3"/>
      <c r="NTS189" s="3"/>
      <c r="NTT189" s="3"/>
      <c r="NTU189" s="3"/>
      <c r="NTV189" s="3"/>
      <c r="NTW189" s="3"/>
      <c r="NTX189" s="3"/>
      <c r="NTY189" s="3"/>
      <c r="NTZ189" s="3"/>
      <c r="NUA189" s="3"/>
      <c r="NUB189" s="3"/>
      <c r="NUC189" s="3"/>
      <c r="NUD189" s="3"/>
      <c r="NUE189" s="3"/>
      <c r="NUF189" s="3"/>
      <c r="NUG189" s="3"/>
      <c r="NUH189" s="3"/>
      <c r="NUI189" s="3"/>
      <c r="NUJ189" s="3"/>
      <c r="NUK189" s="3"/>
      <c r="NUL189" s="3"/>
      <c r="NUM189" s="3"/>
      <c r="NUN189" s="3"/>
      <c r="NUO189" s="3"/>
      <c r="NUP189" s="3"/>
      <c r="NUQ189" s="3"/>
      <c r="NUR189" s="3"/>
      <c r="NUS189" s="3"/>
      <c r="NUT189" s="3"/>
      <c r="NUU189" s="3"/>
      <c r="NUV189" s="3"/>
      <c r="NUW189" s="3"/>
      <c r="NUX189" s="3"/>
      <c r="NUY189" s="3"/>
      <c r="NUZ189" s="3"/>
      <c r="NVA189" s="3"/>
      <c r="NVB189" s="3"/>
      <c r="NVC189" s="3"/>
      <c r="NVD189" s="3"/>
      <c r="NVE189" s="3"/>
      <c r="NVF189" s="3"/>
      <c r="NVG189" s="3"/>
      <c r="NVH189" s="3"/>
      <c r="NVI189" s="3"/>
      <c r="NVJ189" s="3"/>
      <c r="NVK189" s="3"/>
      <c r="NVL189" s="3"/>
      <c r="NVM189" s="3"/>
      <c r="NVN189" s="3"/>
      <c r="NVO189" s="3"/>
      <c r="NVP189" s="3"/>
      <c r="NVQ189" s="3"/>
      <c r="NVR189" s="3"/>
      <c r="NVS189" s="3"/>
      <c r="NVT189" s="3"/>
      <c r="NVU189" s="3"/>
      <c r="NVV189" s="3"/>
      <c r="NVW189" s="3"/>
      <c r="NVX189" s="3"/>
      <c r="NVY189" s="3"/>
      <c r="NVZ189" s="3"/>
      <c r="NWA189" s="3"/>
      <c r="NWB189" s="3"/>
      <c r="NWC189" s="3"/>
      <c r="NWD189" s="3"/>
      <c r="NWE189" s="3"/>
      <c r="NWF189" s="3"/>
      <c r="NWG189" s="3"/>
      <c r="NWH189" s="3"/>
      <c r="NWI189" s="3"/>
      <c r="NWJ189" s="3"/>
      <c r="NWK189" s="3"/>
      <c r="NWL189" s="3"/>
      <c r="NWM189" s="3"/>
      <c r="NWN189" s="3"/>
      <c r="NWO189" s="3"/>
      <c r="NWP189" s="3"/>
      <c r="NWQ189" s="3"/>
      <c r="NWR189" s="3"/>
      <c r="NWS189" s="3"/>
      <c r="NWT189" s="3"/>
      <c r="NWU189" s="3"/>
      <c r="NWV189" s="3"/>
      <c r="NWW189" s="3"/>
      <c r="NWX189" s="3"/>
      <c r="NWY189" s="3"/>
      <c r="NWZ189" s="3"/>
      <c r="NXA189" s="3"/>
      <c r="NXB189" s="3"/>
      <c r="NXC189" s="3"/>
      <c r="NXD189" s="3"/>
      <c r="NXE189" s="3"/>
      <c r="NXF189" s="3"/>
      <c r="NXG189" s="3"/>
      <c r="NXH189" s="3"/>
      <c r="NXI189" s="3"/>
      <c r="NXJ189" s="3"/>
      <c r="NXK189" s="3"/>
      <c r="NXL189" s="3"/>
      <c r="NXM189" s="3"/>
      <c r="NXN189" s="3"/>
      <c r="NXO189" s="3"/>
      <c r="NXP189" s="3"/>
      <c r="NXQ189" s="3"/>
      <c r="NXR189" s="3"/>
      <c r="NXS189" s="3"/>
      <c r="NXT189" s="3"/>
      <c r="NXU189" s="3"/>
      <c r="NXV189" s="3"/>
      <c r="NXW189" s="3"/>
      <c r="NXX189" s="3"/>
      <c r="NXY189" s="3"/>
      <c r="NXZ189" s="3"/>
      <c r="NYA189" s="3"/>
      <c r="NYB189" s="3"/>
      <c r="NYC189" s="3"/>
      <c r="NYD189" s="3"/>
      <c r="NYE189" s="3"/>
      <c r="NYF189" s="3"/>
      <c r="NYG189" s="3"/>
      <c r="NYH189" s="3"/>
      <c r="NYI189" s="3"/>
      <c r="NYJ189" s="3"/>
      <c r="NYK189" s="3"/>
      <c r="NYL189" s="3"/>
      <c r="NYM189" s="3"/>
      <c r="NYN189" s="3"/>
      <c r="NYO189" s="3"/>
      <c r="NYP189" s="3"/>
      <c r="NYQ189" s="3"/>
      <c r="NYR189" s="3"/>
      <c r="NYS189" s="3"/>
      <c r="NYT189" s="3"/>
      <c r="NYU189" s="3"/>
      <c r="NYV189" s="3"/>
      <c r="NYW189" s="3"/>
      <c r="NYX189" s="3"/>
      <c r="NYY189" s="3"/>
      <c r="NYZ189" s="3"/>
      <c r="NZA189" s="3"/>
      <c r="NZB189" s="3"/>
      <c r="NZC189" s="3"/>
      <c r="NZD189" s="3"/>
      <c r="NZE189" s="3"/>
      <c r="NZF189" s="3"/>
      <c r="NZG189" s="3"/>
      <c r="NZH189" s="3"/>
      <c r="NZI189" s="3"/>
      <c r="NZJ189" s="3"/>
      <c r="NZK189" s="3"/>
      <c r="NZL189" s="3"/>
      <c r="NZM189" s="3"/>
      <c r="NZN189" s="3"/>
      <c r="NZO189" s="3"/>
      <c r="NZP189" s="3"/>
      <c r="NZQ189" s="3"/>
      <c r="NZR189" s="3"/>
      <c r="NZS189" s="3"/>
      <c r="NZT189" s="3"/>
      <c r="NZU189" s="3"/>
      <c r="NZV189" s="3"/>
      <c r="NZW189" s="3"/>
      <c r="NZX189" s="3"/>
      <c r="NZY189" s="3"/>
      <c r="NZZ189" s="3"/>
      <c r="OAA189" s="3"/>
      <c r="OAB189" s="3"/>
      <c r="OAC189" s="3"/>
      <c r="OAD189" s="3"/>
      <c r="OAE189" s="3"/>
      <c r="OAF189" s="3"/>
      <c r="OAG189" s="3"/>
      <c r="OAH189" s="3"/>
      <c r="OAI189" s="3"/>
      <c r="OAJ189" s="3"/>
      <c r="OAK189" s="3"/>
      <c r="OAL189" s="3"/>
      <c r="OAM189" s="3"/>
      <c r="OAN189" s="3"/>
      <c r="OAO189" s="3"/>
      <c r="OAP189" s="3"/>
      <c r="OAQ189" s="3"/>
      <c r="OAR189" s="3"/>
      <c r="OAS189" s="3"/>
      <c r="OAT189" s="3"/>
      <c r="OAU189" s="3"/>
      <c r="OAV189" s="3"/>
      <c r="OAW189" s="3"/>
      <c r="OAX189" s="3"/>
      <c r="OAY189" s="3"/>
      <c r="OAZ189" s="3"/>
      <c r="OBA189" s="3"/>
      <c r="OBB189" s="3"/>
      <c r="OBC189" s="3"/>
      <c r="OBD189" s="3"/>
      <c r="OBE189" s="3"/>
      <c r="OBF189" s="3"/>
      <c r="OBG189" s="3"/>
      <c r="OBH189" s="3"/>
      <c r="OBI189" s="3"/>
      <c r="OBJ189" s="3"/>
      <c r="OBK189" s="3"/>
      <c r="OBL189" s="3"/>
      <c r="OBM189" s="3"/>
      <c r="OBN189" s="3"/>
      <c r="OBO189" s="3"/>
      <c r="OBP189" s="3"/>
      <c r="OBQ189" s="3"/>
      <c r="OBR189" s="3"/>
      <c r="OBS189" s="3"/>
      <c r="OBT189" s="3"/>
      <c r="OBU189" s="3"/>
      <c r="OBV189" s="3"/>
      <c r="OBW189" s="3"/>
      <c r="OBX189" s="3"/>
      <c r="OBY189" s="3"/>
      <c r="OBZ189" s="3"/>
      <c r="OCA189" s="3"/>
      <c r="OCB189" s="3"/>
      <c r="OCC189" s="3"/>
      <c r="OCD189" s="3"/>
      <c r="OCE189" s="3"/>
      <c r="OCF189" s="3"/>
      <c r="OCG189" s="3"/>
      <c r="OCH189" s="3"/>
      <c r="OCI189" s="3"/>
      <c r="OCJ189" s="3"/>
      <c r="OCK189" s="3"/>
      <c r="OCL189" s="3"/>
      <c r="OCM189" s="3"/>
      <c r="OCN189" s="3"/>
      <c r="OCO189" s="3"/>
      <c r="OCP189" s="3"/>
      <c r="OCQ189" s="3"/>
      <c r="OCR189" s="3"/>
      <c r="OCS189" s="3"/>
      <c r="OCT189" s="3"/>
      <c r="OCU189" s="3"/>
      <c r="OCV189" s="3"/>
      <c r="OCW189" s="3"/>
      <c r="OCX189" s="3"/>
      <c r="OCY189" s="3"/>
      <c r="OCZ189" s="3"/>
      <c r="ODA189" s="3"/>
      <c r="ODB189" s="3"/>
      <c r="ODC189" s="3"/>
      <c r="ODD189" s="3"/>
      <c r="ODE189" s="3"/>
      <c r="ODF189" s="3"/>
      <c r="ODG189" s="3"/>
      <c r="ODH189" s="3"/>
      <c r="ODI189" s="3"/>
      <c r="ODJ189" s="3"/>
      <c r="ODK189" s="3"/>
      <c r="ODL189" s="3"/>
      <c r="ODM189" s="3"/>
      <c r="ODN189" s="3"/>
      <c r="ODO189" s="3"/>
      <c r="ODP189" s="3"/>
      <c r="ODQ189" s="3"/>
      <c r="ODR189" s="3"/>
      <c r="ODS189" s="3"/>
      <c r="ODT189" s="3"/>
      <c r="ODU189" s="3"/>
      <c r="ODV189" s="3"/>
      <c r="ODW189" s="3"/>
      <c r="ODX189" s="3"/>
      <c r="ODY189" s="3"/>
      <c r="ODZ189" s="3"/>
      <c r="OEA189" s="3"/>
      <c r="OEB189" s="3"/>
      <c r="OEC189" s="3"/>
      <c r="OED189" s="3"/>
      <c r="OEE189" s="3"/>
      <c r="OEF189" s="3"/>
      <c r="OEG189" s="3"/>
      <c r="OEH189" s="3"/>
      <c r="OEI189" s="3"/>
      <c r="OEJ189" s="3"/>
      <c r="OEK189" s="3"/>
      <c r="OEL189" s="3"/>
      <c r="OEM189" s="3"/>
      <c r="OEN189" s="3"/>
      <c r="OEO189" s="3"/>
      <c r="OEP189" s="3"/>
      <c r="OEQ189" s="3"/>
      <c r="OER189" s="3"/>
      <c r="OES189" s="3"/>
      <c r="OET189" s="3"/>
      <c r="OEU189" s="3"/>
      <c r="OEV189" s="3"/>
      <c r="OEW189" s="3"/>
      <c r="OEX189" s="3"/>
      <c r="OEY189" s="3"/>
      <c r="OEZ189" s="3"/>
      <c r="OFA189" s="3"/>
      <c r="OFB189" s="3"/>
      <c r="OFC189" s="3"/>
      <c r="OFD189" s="3"/>
      <c r="OFE189" s="3"/>
      <c r="OFF189" s="3"/>
      <c r="OFG189" s="3"/>
      <c r="OFH189" s="3"/>
      <c r="OFI189" s="3"/>
      <c r="OFJ189" s="3"/>
      <c r="OFK189" s="3"/>
      <c r="OFL189" s="3"/>
      <c r="OFM189" s="3"/>
      <c r="OFN189" s="3"/>
      <c r="OFO189" s="3"/>
      <c r="OFP189" s="3"/>
      <c r="OFQ189" s="3"/>
      <c r="OFR189" s="3"/>
      <c r="OFS189" s="3"/>
      <c r="OFT189" s="3"/>
      <c r="OFU189" s="3"/>
      <c r="OFV189" s="3"/>
      <c r="OFW189" s="3"/>
      <c r="OFX189" s="3"/>
      <c r="OFY189" s="3"/>
      <c r="OFZ189" s="3"/>
      <c r="OGA189" s="3"/>
      <c r="OGB189" s="3"/>
      <c r="OGC189" s="3"/>
      <c r="OGD189" s="3"/>
      <c r="OGE189" s="3"/>
      <c r="OGF189" s="3"/>
      <c r="OGG189" s="3"/>
      <c r="OGH189" s="3"/>
      <c r="OGI189" s="3"/>
      <c r="OGJ189" s="3"/>
      <c r="OGK189" s="3"/>
      <c r="OGL189" s="3"/>
      <c r="OGM189" s="3"/>
      <c r="OGN189" s="3"/>
      <c r="OGO189" s="3"/>
      <c r="OGP189" s="3"/>
      <c r="OGQ189" s="3"/>
      <c r="OGR189" s="3"/>
      <c r="OGS189" s="3"/>
      <c r="OGT189" s="3"/>
      <c r="OGU189" s="3"/>
      <c r="OGV189" s="3"/>
      <c r="OGW189" s="3"/>
      <c r="OGX189" s="3"/>
      <c r="OGY189" s="3"/>
      <c r="OGZ189" s="3"/>
      <c r="OHA189" s="3"/>
      <c r="OHB189" s="3"/>
      <c r="OHC189" s="3"/>
      <c r="OHD189" s="3"/>
      <c r="OHE189" s="3"/>
      <c r="OHF189" s="3"/>
      <c r="OHG189" s="3"/>
      <c r="OHH189" s="3"/>
      <c r="OHI189" s="3"/>
      <c r="OHJ189" s="3"/>
      <c r="OHK189" s="3"/>
      <c r="OHL189" s="3"/>
      <c r="OHM189" s="3"/>
      <c r="OHN189" s="3"/>
      <c r="OHO189" s="3"/>
      <c r="OHP189" s="3"/>
      <c r="OHQ189" s="3"/>
      <c r="OHR189" s="3"/>
      <c r="OHS189" s="3"/>
      <c r="OHT189" s="3"/>
      <c r="OHU189" s="3"/>
      <c r="OHV189" s="3"/>
      <c r="OHW189" s="3"/>
      <c r="OHX189" s="3"/>
      <c r="OHY189" s="3"/>
      <c r="OHZ189" s="3"/>
      <c r="OIA189" s="3"/>
      <c r="OIB189" s="3"/>
      <c r="OIC189" s="3"/>
      <c r="OID189" s="3"/>
      <c r="OIE189" s="3"/>
      <c r="OIF189" s="3"/>
      <c r="OIG189" s="3"/>
      <c r="OIH189" s="3"/>
      <c r="OII189" s="3"/>
      <c r="OIJ189" s="3"/>
      <c r="OIK189" s="3"/>
      <c r="OIL189" s="3"/>
      <c r="OIM189" s="3"/>
      <c r="OIN189" s="3"/>
      <c r="OIO189" s="3"/>
      <c r="OIP189" s="3"/>
      <c r="OIQ189" s="3"/>
      <c r="OIR189" s="3"/>
      <c r="OIS189" s="3"/>
      <c r="OIT189" s="3"/>
      <c r="OIU189" s="3"/>
      <c r="OIV189" s="3"/>
      <c r="OIW189" s="3"/>
      <c r="OIX189" s="3"/>
      <c r="OIY189" s="3"/>
      <c r="OIZ189" s="3"/>
      <c r="OJA189" s="3"/>
      <c r="OJB189" s="3"/>
      <c r="OJC189" s="3"/>
      <c r="OJD189" s="3"/>
      <c r="OJE189" s="3"/>
      <c r="OJF189" s="3"/>
      <c r="OJG189" s="3"/>
      <c r="OJH189" s="3"/>
      <c r="OJI189" s="3"/>
      <c r="OJJ189" s="3"/>
      <c r="OJK189" s="3"/>
      <c r="OJL189" s="3"/>
      <c r="OJM189" s="3"/>
      <c r="OJN189" s="3"/>
      <c r="OJO189" s="3"/>
      <c r="OJP189" s="3"/>
      <c r="OJQ189" s="3"/>
      <c r="OJR189" s="3"/>
      <c r="OJS189" s="3"/>
      <c r="OJT189" s="3"/>
      <c r="OJU189" s="3"/>
      <c r="OJV189" s="3"/>
      <c r="OJW189" s="3"/>
      <c r="OJX189" s="3"/>
      <c r="OJY189" s="3"/>
      <c r="OJZ189" s="3"/>
      <c r="OKA189" s="3"/>
      <c r="OKB189" s="3"/>
      <c r="OKC189" s="3"/>
      <c r="OKD189" s="3"/>
      <c r="OKE189" s="3"/>
      <c r="OKF189" s="3"/>
      <c r="OKG189" s="3"/>
      <c r="OKH189" s="3"/>
      <c r="OKI189" s="3"/>
      <c r="OKJ189" s="3"/>
      <c r="OKK189" s="3"/>
      <c r="OKL189" s="3"/>
      <c r="OKM189" s="3"/>
      <c r="OKN189" s="3"/>
      <c r="OKO189" s="3"/>
      <c r="OKP189" s="3"/>
      <c r="OKQ189" s="3"/>
      <c r="OKR189" s="3"/>
      <c r="OKS189" s="3"/>
      <c r="OKT189" s="3"/>
      <c r="OKU189" s="3"/>
      <c r="OKV189" s="3"/>
      <c r="OKW189" s="3"/>
      <c r="OKX189" s="3"/>
      <c r="OKY189" s="3"/>
      <c r="OKZ189" s="3"/>
      <c r="OLA189" s="3"/>
      <c r="OLB189" s="3"/>
      <c r="OLC189" s="3"/>
      <c r="OLD189" s="3"/>
      <c r="OLE189" s="3"/>
      <c r="OLF189" s="3"/>
      <c r="OLG189" s="3"/>
      <c r="OLH189" s="3"/>
      <c r="OLI189" s="3"/>
      <c r="OLJ189" s="3"/>
      <c r="OLK189" s="3"/>
      <c r="OLL189" s="3"/>
      <c r="OLM189" s="3"/>
      <c r="OLN189" s="3"/>
      <c r="OLO189" s="3"/>
      <c r="OLP189" s="3"/>
      <c r="OLQ189" s="3"/>
      <c r="OLR189" s="3"/>
      <c r="OLS189" s="3"/>
      <c r="OLT189" s="3"/>
      <c r="OLU189" s="3"/>
      <c r="OLV189" s="3"/>
      <c r="OLW189" s="3"/>
      <c r="OLX189" s="3"/>
      <c r="OLY189" s="3"/>
      <c r="OLZ189" s="3"/>
      <c r="OMA189" s="3"/>
      <c r="OMB189" s="3"/>
      <c r="OMC189" s="3"/>
      <c r="OMD189" s="3"/>
      <c r="OME189" s="3"/>
      <c r="OMF189" s="3"/>
      <c r="OMG189" s="3"/>
      <c r="OMH189" s="3"/>
      <c r="OMI189" s="3"/>
      <c r="OMJ189" s="3"/>
      <c r="OMK189" s="3"/>
      <c r="OML189" s="3"/>
      <c r="OMM189" s="3"/>
      <c r="OMN189" s="3"/>
      <c r="OMO189" s="3"/>
      <c r="OMP189" s="3"/>
      <c r="OMQ189" s="3"/>
      <c r="OMR189" s="3"/>
      <c r="OMS189" s="3"/>
      <c r="OMT189" s="3"/>
      <c r="OMU189" s="3"/>
      <c r="OMV189" s="3"/>
      <c r="OMW189" s="3"/>
      <c r="OMX189" s="3"/>
      <c r="OMY189" s="3"/>
      <c r="OMZ189" s="3"/>
      <c r="ONA189" s="3"/>
      <c r="ONB189" s="3"/>
      <c r="ONC189" s="3"/>
      <c r="OND189" s="3"/>
      <c r="ONE189" s="3"/>
      <c r="ONF189" s="3"/>
      <c r="ONG189" s="3"/>
      <c r="ONH189" s="3"/>
      <c r="ONI189" s="3"/>
      <c r="ONJ189" s="3"/>
      <c r="ONK189" s="3"/>
      <c r="ONL189" s="3"/>
      <c r="ONM189" s="3"/>
      <c r="ONN189" s="3"/>
      <c r="ONO189" s="3"/>
      <c r="ONP189" s="3"/>
      <c r="ONQ189" s="3"/>
      <c r="ONR189" s="3"/>
      <c r="ONS189" s="3"/>
      <c r="ONT189" s="3"/>
      <c r="ONU189" s="3"/>
      <c r="ONV189" s="3"/>
      <c r="ONW189" s="3"/>
      <c r="ONX189" s="3"/>
      <c r="ONY189" s="3"/>
      <c r="ONZ189" s="3"/>
      <c r="OOA189" s="3"/>
      <c r="OOB189" s="3"/>
      <c r="OOC189" s="3"/>
      <c r="OOD189" s="3"/>
      <c r="OOE189" s="3"/>
      <c r="OOF189" s="3"/>
      <c r="OOG189" s="3"/>
      <c r="OOH189" s="3"/>
      <c r="OOI189" s="3"/>
      <c r="OOJ189" s="3"/>
      <c r="OOK189" s="3"/>
      <c r="OOL189" s="3"/>
      <c r="OOM189" s="3"/>
      <c r="OON189" s="3"/>
      <c r="OOO189" s="3"/>
      <c r="OOP189" s="3"/>
      <c r="OOQ189" s="3"/>
      <c r="OOR189" s="3"/>
      <c r="OOS189" s="3"/>
      <c r="OOT189" s="3"/>
      <c r="OOU189" s="3"/>
      <c r="OOV189" s="3"/>
      <c r="OOW189" s="3"/>
      <c r="OOX189" s="3"/>
      <c r="OOY189" s="3"/>
      <c r="OOZ189" s="3"/>
      <c r="OPA189" s="3"/>
      <c r="OPB189" s="3"/>
      <c r="OPC189" s="3"/>
      <c r="OPD189" s="3"/>
      <c r="OPE189" s="3"/>
      <c r="OPF189" s="3"/>
      <c r="OPG189" s="3"/>
      <c r="OPH189" s="3"/>
      <c r="OPI189" s="3"/>
      <c r="OPJ189" s="3"/>
      <c r="OPK189" s="3"/>
      <c r="OPL189" s="3"/>
      <c r="OPM189" s="3"/>
      <c r="OPN189" s="3"/>
      <c r="OPO189" s="3"/>
      <c r="OPP189" s="3"/>
      <c r="OPQ189" s="3"/>
      <c r="OPR189" s="3"/>
      <c r="OPS189" s="3"/>
      <c r="OPT189" s="3"/>
      <c r="OPU189" s="3"/>
      <c r="OPV189" s="3"/>
      <c r="OPW189" s="3"/>
      <c r="OPX189" s="3"/>
      <c r="OPY189" s="3"/>
      <c r="OPZ189" s="3"/>
      <c r="OQA189" s="3"/>
      <c r="OQB189" s="3"/>
      <c r="OQC189" s="3"/>
      <c r="OQD189" s="3"/>
      <c r="OQE189" s="3"/>
      <c r="OQF189" s="3"/>
      <c r="OQG189" s="3"/>
      <c r="OQH189" s="3"/>
      <c r="OQI189" s="3"/>
      <c r="OQJ189" s="3"/>
      <c r="OQK189" s="3"/>
      <c r="OQL189" s="3"/>
      <c r="OQM189" s="3"/>
      <c r="OQN189" s="3"/>
      <c r="OQO189" s="3"/>
      <c r="OQP189" s="3"/>
      <c r="OQQ189" s="3"/>
      <c r="OQR189" s="3"/>
      <c r="OQS189" s="3"/>
      <c r="OQT189" s="3"/>
      <c r="OQU189" s="3"/>
      <c r="OQV189" s="3"/>
      <c r="OQW189" s="3"/>
      <c r="OQX189" s="3"/>
      <c r="OQY189" s="3"/>
      <c r="OQZ189" s="3"/>
      <c r="ORA189" s="3"/>
      <c r="ORB189" s="3"/>
      <c r="ORC189" s="3"/>
      <c r="ORD189" s="3"/>
      <c r="ORE189" s="3"/>
      <c r="ORF189" s="3"/>
      <c r="ORG189" s="3"/>
      <c r="ORH189" s="3"/>
      <c r="ORI189" s="3"/>
      <c r="ORJ189" s="3"/>
      <c r="ORK189" s="3"/>
      <c r="ORL189" s="3"/>
      <c r="ORM189" s="3"/>
      <c r="ORN189" s="3"/>
      <c r="ORO189" s="3"/>
      <c r="ORP189" s="3"/>
      <c r="ORQ189" s="3"/>
      <c r="ORR189" s="3"/>
      <c r="ORS189" s="3"/>
      <c r="ORT189" s="3"/>
      <c r="ORU189" s="3"/>
      <c r="ORV189" s="3"/>
      <c r="ORW189" s="3"/>
      <c r="ORX189" s="3"/>
      <c r="ORY189" s="3"/>
      <c r="ORZ189" s="3"/>
      <c r="OSA189" s="3"/>
      <c r="OSB189" s="3"/>
      <c r="OSC189" s="3"/>
      <c r="OSD189" s="3"/>
      <c r="OSE189" s="3"/>
      <c r="OSF189" s="3"/>
      <c r="OSG189" s="3"/>
      <c r="OSH189" s="3"/>
      <c r="OSI189" s="3"/>
      <c r="OSJ189" s="3"/>
      <c r="OSK189" s="3"/>
      <c r="OSL189" s="3"/>
      <c r="OSM189" s="3"/>
      <c r="OSN189" s="3"/>
      <c r="OSO189" s="3"/>
      <c r="OSP189" s="3"/>
      <c r="OSQ189" s="3"/>
      <c r="OSR189" s="3"/>
      <c r="OSS189" s="3"/>
      <c r="OST189" s="3"/>
      <c r="OSU189" s="3"/>
      <c r="OSV189" s="3"/>
      <c r="OSW189" s="3"/>
      <c r="OSX189" s="3"/>
      <c r="OSY189" s="3"/>
      <c r="OSZ189" s="3"/>
      <c r="OTA189" s="3"/>
      <c r="OTB189" s="3"/>
      <c r="OTC189" s="3"/>
      <c r="OTD189" s="3"/>
      <c r="OTE189" s="3"/>
      <c r="OTF189" s="3"/>
      <c r="OTG189" s="3"/>
      <c r="OTH189" s="3"/>
      <c r="OTI189" s="3"/>
      <c r="OTJ189" s="3"/>
      <c r="OTK189" s="3"/>
      <c r="OTL189" s="3"/>
      <c r="OTM189" s="3"/>
      <c r="OTN189" s="3"/>
      <c r="OTO189" s="3"/>
      <c r="OTP189" s="3"/>
      <c r="OTQ189" s="3"/>
      <c r="OTR189" s="3"/>
      <c r="OTS189" s="3"/>
      <c r="OTT189" s="3"/>
      <c r="OTU189" s="3"/>
      <c r="OTV189" s="3"/>
      <c r="OTW189" s="3"/>
      <c r="OTX189" s="3"/>
      <c r="OTY189" s="3"/>
      <c r="OTZ189" s="3"/>
      <c r="OUA189" s="3"/>
      <c r="OUB189" s="3"/>
      <c r="OUC189" s="3"/>
      <c r="OUD189" s="3"/>
      <c r="OUE189" s="3"/>
      <c r="OUF189" s="3"/>
      <c r="OUG189" s="3"/>
      <c r="OUH189" s="3"/>
      <c r="OUI189" s="3"/>
      <c r="OUJ189" s="3"/>
      <c r="OUK189" s="3"/>
      <c r="OUL189" s="3"/>
      <c r="OUM189" s="3"/>
      <c r="OUN189" s="3"/>
      <c r="OUO189" s="3"/>
      <c r="OUP189" s="3"/>
      <c r="OUQ189" s="3"/>
      <c r="OUR189" s="3"/>
      <c r="OUS189" s="3"/>
      <c r="OUT189" s="3"/>
      <c r="OUU189" s="3"/>
      <c r="OUV189" s="3"/>
      <c r="OUW189" s="3"/>
      <c r="OUX189" s="3"/>
      <c r="OUY189" s="3"/>
      <c r="OUZ189" s="3"/>
      <c r="OVA189" s="3"/>
      <c r="OVB189" s="3"/>
      <c r="OVC189" s="3"/>
      <c r="OVD189" s="3"/>
      <c r="OVE189" s="3"/>
      <c r="OVF189" s="3"/>
      <c r="OVG189" s="3"/>
      <c r="OVH189" s="3"/>
      <c r="OVI189" s="3"/>
      <c r="OVJ189" s="3"/>
      <c r="OVK189" s="3"/>
      <c r="OVL189" s="3"/>
      <c r="OVM189" s="3"/>
      <c r="OVN189" s="3"/>
      <c r="OVO189" s="3"/>
      <c r="OVP189" s="3"/>
      <c r="OVQ189" s="3"/>
      <c r="OVR189" s="3"/>
      <c r="OVS189" s="3"/>
      <c r="OVT189" s="3"/>
      <c r="OVU189" s="3"/>
      <c r="OVV189" s="3"/>
      <c r="OVW189" s="3"/>
      <c r="OVX189" s="3"/>
      <c r="OVY189" s="3"/>
      <c r="OVZ189" s="3"/>
      <c r="OWA189" s="3"/>
      <c r="OWB189" s="3"/>
      <c r="OWC189" s="3"/>
      <c r="OWD189" s="3"/>
      <c r="OWE189" s="3"/>
      <c r="OWF189" s="3"/>
      <c r="OWG189" s="3"/>
      <c r="OWH189" s="3"/>
      <c r="OWI189" s="3"/>
      <c r="OWJ189" s="3"/>
      <c r="OWK189" s="3"/>
      <c r="OWL189" s="3"/>
      <c r="OWM189" s="3"/>
      <c r="OWN189" s="3"/>
      <c r="OWO189" s="3"/>
      <c r="OWP189" s="3"/>
      <c r="OWQ189" s="3"/>
      <c r="OWR189" s="3"/>
      <c r="OWS189" s="3"/>
      <c r="OWT189" s="3"/>
      <c r="OWU189" s="3"/>
      <c r="OWV189" s="3"/>
      <c r="OWW189" s="3"/>
      <c r="OWX189" s="3"/>
      <c r="OWY189" s="3"/>
      <c r="OWZ189" s="3"/>
      <c r="OXA189" s="3"/>
      <c r="OXB189" s="3"/>
      <c r="OXC189" s="3"/>
      <c r="OXD189" s="3"/>
      <c r="OXE189" s="3"/>
      <c r="OXF189" s="3"/>
      <c r="OXG189" s="3"/>
      <c r="OXH189" s="3"/>
      <c r="OXI189" s="3"/>
      <c r="OXJ189" s="3"/>
      <c r="OXK189" s="3"/>
      <c r="OXL189" s="3"/>
      <c r="OXM189" s="3"/>
      <c r="OXN189" s="3"/>
      <c r="OXO189" s="3"/>
      <c r="OXP189" s="3"/>
      <c r="OXQ189" s="3"/>
      <c r="OXR189" s="3"/>
      <c r="OXS189" s="3"/>
      <c r="OXT189" s="3"/>
      <c r="OXU189" s="3"/>
      <c r="OXV189" s="3"/>
      <c r="OXW189" s="3"/>
      <c r="OXX189" s="3"/>
      <c r="OXY189" s="3"/>
      <c r="OXZ189" s="3"/>
      <c r="OYA189" s="3"/>
      <c r="OYB189" s="3"/>
      <c r="OYC189" s="3"/>
      <c r="OYD189" s="3"/>
      <c r="OYE189" s="3"/>
      <c r="OYF189" s="3"/>
      <c r="OYG189" s="3"/>
      <c r="OYH189" s="3"/>
      <c r="OYI189" s="3"/>
      <c r="OYJ189" s="3"/>
      <c r="OYK189" s="3"/>
      <c r="OYL189" s="3"/>
      <c r="OYM189" s="3"/>
      <c r="OYN189" s="3"/>
      <c r="OYO189" s="3"/>
      <c r="OYP189" s="3"/>
      <c r="OYQ189" s="3"/>
      <c r="OYR189" s="3"/>
      <c r="OYS189" s="3"/>
      <c r="OYT189" s="3"/>
      <c r="OYU189" s="3"/>
      <c r="OYV189" s="3"/>
      <c r="OYW189" s="3"/>
      <c r="OYX189" s="3"/>
      <c r="OYY189" s="3"/>
      <c r="OYZ189" s="3"/>
      <c r="OZA189" s="3"/>
      <c r="OZB189" s="3"/>
      <c r="OZC189" s="3"/>
      <c r="OZD189" s="3"/>
      <c r="OZE189" s="3"/>
      <c r="OZF189" s="3"/>
      <c r="OZG189" s="3"/>
      <c r="OZH189" s="3"/>
      <c r="OZI189" s="3"/>
      <c r="OZJ189" s="3"/>
      <c r="OZK189" s="3"/>
      <c r="OZL189" s="3"/>
      <c r="OZM189" s="3"/>
      <c r="OZN189" s="3"/>
      <c r="OZO189" s="3"/>
      <c r="OZP189" s="3"/>
      <c r="OZQ189" s="3"/>
      <c r="OZR189" s="3"/>
      <c r="OZS189" s="3"/>
      <c r="OZT189" s="3"/>
      <c r="OZU189" s="3"/>
      <c r="OZV189" s="3"/>
      <c r="OZW189" s="3"/>
      <c r="OZX189" s="3"/>
      <c r="OZY189" s="3"/>
      <c r="OZZ189" s="3"/>
      <c r="PAA189" s="3"/>
      <c r="PAB189" s="3"/>
      <c r="PAC189" s="3"/>
      <c r="PAD189" s="3"/>
      <c r="PAE189" s="3"/>
      <c r="PAF189" s="3"/>
      <c r="PAG189" s="3"/>
      <c r="PAH189" s="3"/>
      <c r="PAI189" s="3"/>
      <c r="PAJ189" s="3"/>
      <c r="PAK189" s="3"/>
      <c r="PAL189" s="3"/>
      <c r="PAM189" s="3"/>
      <c r="PAN189" s="3"/>
      <c r="PAO189" s="3"/>
      <c r="PAP189" s="3"/>
      <c r="PAQ189" s="3"/>
      <c r="PAR189" s="3"/>
      <c r="PAS189" s="3"/>
      <c r="PAT189" s="3"/>
      <c r="PAU189" s="3"/>
      <c r="PAV189" s="3"/>
      <c r="PAW189" s="3"/>
      <c r="PAX189" s="3"/>
      <c r="PAY189" s="3"/>
      <c r="PAZ189" s="3"/>
      <c r="PBA189" s="3"/>
      <c r="PBB189" s="3"/>
      <c r="PBC189" s="3"/>
      <c r="PBD189" s="3"/>
      <c r="PBE189" s="3"/>
      <c r="PBF189" s="3"/>
      <c r="PBG189" s="3"/>
      <c r="PBH189" s="3"/>
      <c r="PBI189" s="3"/>
      <c r="PBJ189" s="3"/>
      <c r="PBK189" s="3"/>
      <c r="PBL189" s="3"/>
      <c r="PBM189" s="3"/>
      <c r="PBN189" s="3"/>
      <c r="PBO189" s="3"/>
      <c r="PBP189" s="3"/>
      <c r="PBQ189" s="3"/>
      <c r="PBR189" s="3"/>
      <c r="PBS189" s="3"/>
      <c r="PBT189" s="3"/>
      <c r="PBU189" s="3"/>
      <c r="PBV189" s="3"/>
      <c r="PBW189" s="3"/>
      <c r="PBX189" s="3"/>
      <c r="PBY189" s="3"/>
      <c r="PBZ189" s="3"/>
      <c r="PCA189" s="3"/>
      <c r="PCB189" s="3"/>
      <c r="PCC189" s="3"/>
      <c r="PCD189" s="3"/>
      <c r="PCE189" s="3"/>
      <c r="PCF189" s="3"/>
      <c r="PCG189" s="3"/>
      <c r="PCH189" s="3"/>
      <c r="PCI189" s="3"/>
      <c r="PCJ189" s="3"/>
      <c r="PCK189" s="3"/>
      <c r="PCL189" s="3"/>
      <c r="PCM189" s="3"/>
      <c r="PCN189" s="3"/>
      <c r="PCO189" s="3"/>
      <c r="PCP189" s="3"/>
      <c r="PCQ189" s="3"/>
      <c r="PCR189" s="3"/>
      <c r="PCS189" s="3"/>
      <c r="PCT189" s="3"/>
      <c r="PCU189" s="3"/>
      <c r="PCV189" s="3"/>
      <c r="PCW189" s="3"/>
      <c r="PCX189" s="3"/>
      <c r="PCY189" s="3"/>
      <c r="PCZ189" s="3"/>
      <c r="PDA189" s="3"/>
      <c r="PDB189" s="3"/>
      <c r="PDC189" s="3"/>
      <c r="PDD189" s="3"/>
      <c r="PDE189" s="3"/>
      <c r="PDF189" s="3"/>
      <c r="PDG189" s="3"/>
      <c r="PDH189" s="3"/>
      <c r="PDI189" s="3"/>
      <c r="PDJ189" s="3"/>
      <c r="PDK189" s="3"/>
      <c r="PDL189" s="3"/>
      <c r="PDM189" s="3"/>
      <c r="PDN189" s="3"/>
      <c r="PDO189" s="3"/>
      <c r="PDP189" s="3"/>
      <c r="PDQ189" s="3"/>
      <c r="PDR189" s="3"/>
      <c r="PDS189" s="3"/>
      <c r="PDT189" s="3"/>
      <c r="PDU189" s="3"/>
      <c r="PDV189" s="3"/>
      <c r="PDW189" s="3"/>
      <c r="PDX189" s="3"/>
      <c r="PDY189" s="3"/>
      <c r="PDZ189" s="3"/>
      <c r="PEA189" s="3"/>
      <c r="PEB189" s="3"/>
      <c r="PEC189" s="3"/>
      <c r="PED189" s="3"/>
      <c r="PEE189" s="3"/>
      <c r="PEF189" s="3"/>
      <c r="PEG189" s="3"/>
      <c r="PEH189" s="3"/>
      <c r="PEI189" s="3"/>
      <c r="PEJ189" s="3"/>
      <c r="PEK189" s="3"/>
      <c r="PEL189" s="3"/>
      <c r="PEM189" s="3"/>
      <c r="PEN189" s="3"/>
      <c r="PEO189" s="3"/>
      <c r="PEP189" s="3"/>
      <c r="PEQ189" s="3"/>
      <c r="PER189" s="3"/>
      <c r="PES189" s="3"/>
      <c r="PET189" s="3"/>
      <c r="PEU189" s="3"/>
      <c r="PEV189" s="3"/>
      <c r="PEW189" s="3"/>
      <c r="PEX189" s="3"/>
      <c r="PEY189" s="3"/>
      <c r="PEZ189" s="3"/>
      <c r="PFA189" s="3"/>
      <c r="PFB189" s="3"/>
      <c r="PFC189" s="3"/>
      <c r="PFD189" s="3"/>
      <c r="PFE189" s="3"/>
      <c r="PFF189" s="3"/>
      <c r="PFG189" s="3"/>
      <c r="PFH189" s="3"/>
      <c r="PFI189" s="3"/>
      <c r="PFJ189" s="3"/>
      <c r="PFK189" s="3"/>
      <c r="PFL189" s="3"/>
      <c r="PFM189" s="3"/>
      <c r="PFN189" s="3"/>
      <c r="PFO189" s="3"/>
      <c r="PFP189" s="3"/>
      <c r="PFQ189" s="3"/>
      <c r="PFR189" s="3"/>
      <c r="PFS189" s="3"/>
      <c r="PFT189" s="3"/>
      <c r="PFU189" s="3"/>
      <c r="PFV189" s="3"/>
      <c r="PFW189" s="3"/>
      <c r="PFX189" s="3"/>
      <c r="PFY189" s="3"/>
      <c r="PFZ189" s="3"/>
      <c r="PGA189" s="3"/>
      <c r="PGB189" s="3"/>
      <c r="PGC189" s="3"/>
      <c r="PGD189" s="3"/>
      <c r="PGE189" s="3"/>
      <c r="PGF189" s="3"/>
      <c r="PGG189" s="3"/>
      <c r="PGH189" s="3"/>
      <c r="PGI189" s="3"/>
      <c r="PGJ189" s="3"/>
      <c r="PGK189" s="3"/>
      <c r="PGL189" s="3"/>
      <c r="PGM189" s="3"/>
      <c r="PGN189" s="3"/>
      <c r="PGO189" s="3"/>
      <c r="PGP189" s="3"/>
      <c r="PGQ189" s="3"/>
      <c r="PGR189" s="3"/>
      <c r="PGS189" s="3"/>
      <c r="PGT189" s="3"/>
      <c r="PGU189" s="3"/>
      <c r="PGV189" s="3"/>
      <c r="PGW189" s="3"/>
      <c r="PGX189" s="3"/>
      <c r="PGY189" s="3"/>
      <c r="PGZ189" s="3"/>
      <c r="PHA189" s="3"/>
      <c r="PHB189" s="3"/>
      <c r="PHC189" s="3"/>
      <c r="PHD189" s="3"/>
      <c r="PHE189" s="3"/>
      <c r="PHF189" s="3"/>
      <c r="PHG189" s="3"/>
      <c r="PHH189" s="3"/>
      <c r="PHI189" s="3"/>
      <c r="PHJ189" s="3"/>
      <c r="PHK189" s="3"/>
      <c r="PHL189" s="3"/>
      <c r="PHM189" s="3"/>
      <c r="PHN189" s="3"/>
      <c r="PHO189" s="3"/>
      <c r="PHP189" s="3"/>
      <c r="PHQ189" s="3"/>
      <c r="PHR189" s="3"/>
      <c r="PHS189" s="3"/>
      <c r="PHT189" s="3"/>
      <c r="PHU189" s="3"/>
      <c r="PHV189" s="3"/>
      <c r="PHW189" s="3"/>
      <c r="PHX189" s="3"/>
      <c r="PHY189" s="3"/>
      <c r="PHZ189" s="3"/>
      <c r="PIA189" s="3"/>
      <c r="PIB189" s="3"/>
      <c r="PIC189" s="3"/>
      <c r="PID189" s="3"/>
      <c r="PIE189" s="3"/>
      <c r="PIF189" s="3"/>
      <c r="PIG189" s="3"/>
      <c r="PIH189" s="3"/>
      <c r="PII189" s="3"/>
      <c r="PIJ189" s="3"/>
      <c r="PIK189" s="3"/>
      <c r="PIL189" s="3"/>
      <c r="PIM189" s="3"/>
      <c r="PIN189" s="3"/>
      <c r="PIO189" s="3"/>
      <c r="PIP189" s="3"/>
      <c r="PIQ189" s="3"/>
      <c r="PIR189" s="3"/>
      <c r="PIS189" s="3"/>
      <c r="PIT189" s="3"/>
      <c r="PIU189" s="3"/>
      <c r="PIV189" s="3"/>
      <c r="PIW189" s="3"/>
      <c r="PIX189" s="3"/>
      <c r="PIY189" s="3"/>
      <c r="PIZ189" s="3"/>
      <c r="PJA189" s="3"/>
      <c r="PJB189" s="3"/>
      <c r="PJC189" s="3"/>
      <c r="PJD189" s="3"/>
      <c r="PJE189" s="3"/>
      <c r="PJF189" s="3"/>
      <c r="PJG189" s="3"/>
      <c r="PJH189" s="3"/>
      <c r="PJI189" s="3"/>
      <c r="PJJ189" s="3"/>
      <c r="PJK189" s="3"/>
      <c r="PJL189" s="3"/>
      <c r="PJM189" s="3"/>
      <c r="PJN189" s="3"/>
      <c r="PJO189" s="3"/>
      <c r="PJP189" s="3"/>
      <c r="PJQ189" s="3"/>
      <c r="PJR189" s="3"/>
      <c r="PJS189" s="3"/>
      <c r="PJT189" s="3"/>
      <c r="PJU189" s="3"/>
      <c r="PJV189" s="3"/>
      <c r="PJW189" s="3"/>
      <c r="PJX189" s="3"/>
      <c r="PJY189" s="3"/>
      <c r="PJZ189" s="3"/>
      <c r="PKA189" s="3"/>
      <c r="PKB189" s="3"/>
      <c r="PKC189" s="3"/>
      <c r="PKD189" s="3"/>
      <c r="PKE189" s="3"/>
      <c r="PKF189" s="3"/>
      <c r="PKG189" s="3"/>
      <c r="PKH189" s="3"/>
      <c r="PKI189" s="3"/>
      <c r="PKJ189" s="3"/>
      <c r="PKK189" s="3"/>
      <c r="PKL189" s="3"/>
      <c r="PKM189" s="3"/>
      <c r="PKN189" s="3"/>
      <c r="PKO189" s="3"/>
      <c r="PKP189" s="3"/>
      <c r="PKQ189" s="3"/>
      <c r="PKR189" s="3"/>
      <c r="PKS189" s="3"/>
      <c r="PKT189" s="3"/>
      <c r="PKU189" s="3"/>
      <c r="PKV189" s="3"/>
      <c r="PKW189" s="3"/>
      <c r="PKX189" s="3"/>
      <c r="PKY189" s="3"/>
      <c r="PKZ189" s="3"/>
      <c r="PLA189" s="3"/>
      <c r="PLB189" s="3"/>
      <c r="PLC189" s="3"/>
      <c r="PLD189" s="3"/>
      <c r="PLE189" s="3"/>
      <c r="PLF189" s="3"/>
      <c r="PLG189" s="3"/>
      <c r="PLH189" s="3"/>
      <c r="PLI189" s="3"/>
      <c r="PLJ189" s="3"/>
      <c r="PLK189" s="3"/>
      <c r="PLL189" s="3"/>
      <c r="PLM189" s="3"/>
      <c r="PLN189" s="3"/>
      <c r="PLO189" s="3"/>
      <c r="PLP189" s="3"/>
      <c r="PLQ189" s="3"/>
      <c r="PLR189" s="3"/>
      <c r="PLS189" s="3"/>
      <c r="PLT189" s="3"/>
      <c r="PLU189" s="3"/>
      <c r="PLV189" s="3"/>
      <c r="PLW189" s="3"/>
      <c r="PLX189" s="3"/>
      <c r="PLY189" s="3"/>
      <c r="PLZ189" s="3"/>
      <c r="PMA189" s="3"/>
      <c r="PMB189" s="3"/>
      <c r="PMC189" s="3"/>
      <c r="PMD189" s="3"/>
      <c r="PME189" s="3"/>
      <c r="PMF189" s="3"/>
      <c r="PMG189" s="3"/>
      <c r="PMH189" s="3"/>
      <c r="PMI189" s="3"/>
      <c r="PMJ189" s="3"/>
      <c r="PMK189" s="3"/>
      <c r="PML189" s="3"/>
      <c r="PMM189" s="3"/>
      <c r="PMN189" s="3"/>
      <c r="PMO189" s="3"/>
      <c r="PMP189" s="3"/>
      <c r="PMQ189" s="3"/>
      <c r="PMR189" s="3"/>
      <c r="PMS189" s="3"/>
      <c r="PMT189" s="3"/>
      <c r="PMU189" s="3"/>
      <c r="PMV189" s="3"/>
      <c r="PMW189" s="3"/>
      <c r="PMX189" s="3"/>
      <c r="PMY189" s="3"/>
      <c r="PMZ189" s="3"/>
      <c r="PNA189" s="3"/>
      <c r="PNB189" s="3"/>
      <c r="PNC189" s="3"/>
      <c r="PND189" s="3"/>
      <c r="PNE189" s="3"/>
      <c r="PNF189" s="3"/>
      <c r="PNG189" s="3"/>
      <c r="PNH189" s="3"/>
      <c r="PNI189" s="3"/>
      <c r="PNJ189" s="3"/>
      <c r="PNK189" s="3"/>
      <c r="PNL189" s="3"/>
      <c r="PNM189" s="3"/>
      <c r="PNN189" s="3"/>
      <c r="PNO189" s="3"/>
      <c r="PNP189" s="3"/>
      <c r="PNQ189" s="3"/>
      <c r="PNR189" s="3"/>
      <c r="PNS189" s="3"/>
      <c r="PNT189" s="3"/>
      <c r="PNU189" s="3"/>
      <c r="PNV189" s="3"/>
      <c r="PNW189" s="3"/>
      <c r="PNX189" s="3"/>
      <c r="PNY189" s="3"/>
      <c r="PNZ189" s="3"/>
      <c r="POA189" s="3"/>
      <c r="POB189" s="3"/>
      <c r="POC189" s="3"/>
      <c r="POD189" s="3"/>
      <c r="POE189" s="3"/>
      <c r="POF189" s="3"/>
      <c r="POG189" s="3"/>
      <c r="POH189" s="3"/>
      <c r="POI189" s="3"/>
      <c r="POJ189" s="3"/>
      <c r="POK189" s="3"/>
      <c r="POL189" s="3"/>
      <c r="POM189" s="3"/>
      <c r="PON189" s="3"/>
      <c r="POO189" s="3"/>
      <c r="POP189" s="3"/>
      <c r="POQ189" s="3"/>
      <c r="POR189" s="3"/>
      <c r="POS189" s="3"/>
      <c r="POT189" s="3"/>
      <c r="POU189" s="3"/>
      <c r="POV189" s="3"/>
      <c r="POW189" s="3"/>
      <c r="POX189" s="3"/>
      <c r="POY189" s="3"/>
      <c r="POZ189" s="3"/>
      <c r="PPA189" s="3"/>
      <c r="PPB189" s="3"/>
      <c r="PPC189" s="3"/>
      <c r="PPD189" s="3"/>
      <c r="PPE189" s="3"/>
      <c r="PPF189" s="3"/>
      <c r="PPG189" s="3"/>
      <c r="PPH189" s="3"/>
      <c r="PPI189" s="3"/>
      <c r="PPJ189" s="3"/>
      <c r="PPK189" s="3"/>
      <c r="PPL189" s="3"/>
      <c r="PPM189" s="3"/>
      <c r="PPN189" s="3"/>
      <c r="PPO189" s="3"/>
      <c r="PPP189" s="3"/>
      <c r="PPQ189" s="3"/>
      <c r="PPR189" s="3"/>
      <c r="PPS189" s="3"/>
      <c r="PPT189" s="3"/>
      <c r="PPU189" s="3"/>
      <c r="PPV189" s="3"/>
      <c r="PPW189" s="3"/>
      <c r="PPX189" s="3"/>
      <c r="PPY189" s="3"/>
      <c r="PPZ189" s="3"/>
      <c r="PQA189" s="3"/>
      <c r="PQB189" s="3"/>
      <c r="PQC189" s="3"/>
      <c r="PQD189" s="3"/>
      <c r="PQE189" s="3"/>
      <c r="PQF189" s="3"/>
      <c r="PQG189" s="3"/>
      <c r="PQH189" s="3"/>
      <c r="PQI189" s="3"/>
      <c r="PQJ189" s="3"/>
      <c r="PQK189" s="3"/>
      <c r="PQL189" s="3"/>
      <c r="PQM189" s="3"/>
      <c r="PQN189" s="3"/>
      <c r="PQO189" s="3"/>
      <c r="PQP189" s="3"/>
      <c r="PQQ189" s="3"/>
      <c r="PQR189" s="3"/>
      <c r="PQS189" s="3"/>
      <c r="PQT189" s="3"/>
      <c r="PQU189" s="3"/>
      <c r="PQV189" s="3"/>
      <c r="PQW189" s="3"/>
      <c r="PQX189" s="3"/>
      <c r="PQY189" s="3"/>
      <c r="PQZ189" s="3"/>
      <c r="PRA189" s="3"/>
      <c r="PRB189" s="3"/>
      <c r="PRC189" s="3"/>
      <c r="PRD189" s="3"/>
      <c r="PRE189" s="3"/>
      <c r="PRF189" s="3"/>
      <c r="PRG189" s="3"/>
      <c r="PRH189" s="3"/>
      <c r="PRI189" s="3"/>
      <c r="PRJ189" s="3"/>
      <c r="PRK189" s="3"/>
      <c r="PRL189" s="3"/>
      <c r="PRM189" s="3"/>
      <c r="PRN189" s="3"/>
      <c r="PRO189" s="3"/>
      <c r="PRP189" s="3"/>
      <c r="PRQ189" s="3"/>
      <c r="PRR189" s="3"/>
      <c r="PRS189" s="3"/>
      <c r="PRT189" s="3"/>
      <c r="PRU189" s="3"/>
      <c r="PRV189" s="3"/>
      <c r="PRW189" s="3"/>
      <c r="PRX189" s="3"/>
      <c r="PRY189" s="3"/>
      <c r="PRZ189" s="3"/>
      <c r="PSA189" s="3"/>
      <c r="PSB189" s="3"/>
      <c r="PSC189" s="3"/>
      <c r="PSD189" s="3"/>
      <c r="PSE189" s="3"/>
      <c r="PSF189" s="3"/>
      <c r="PSG189" s="3"/>
      <c r="PSH189" s="3"/>
      <c r="PSI189" s="3"/>
      <c r="PSJ189" s="3"/>
      <c r="PSK189" s="3"/>
      <c r="PSL189" s="3"/>
      <c r="PSM189" s="3"/>
      <c r="PSN189" s="3"/>
      <c r="PSO189" s="3"/>
      <c r="PSP189" s="3"/>
      <c r="PSQ189" s="3"/>
      <c r="PSR189" s="3"/>
      <c r="PSS189" s="3"/>
      <c r="PST189" s="3"/>
      <c r="PSU189" s="3"/>
      <c r="PSV189" s="3"/>
      <c r="PSW189" s="3"/>
      <c r="PSX189" s="3"/>
      <c r="PSY189" s="3"/>
      <c r="PSZ189" s="3"/>
      <c r="PTA189" s="3"/>
      <c r="PTB189" s="3"/>
      <c r="PTC189" s="3"/>
      <c r="PTD189" s="3"/>
      <c r="PTE189" s="3"/>
      <c r="PTF189" s="3"/>
      <c r="PTG189" s="3"/>
      <c r="PTH189" s="3"/>
      <c r="PTI189" s="3"/>
      <c r="PTJ189" s="3"/>
      <c r="PTK189" s="3"/>
      <c r="PTL189" s="3"/>
      <c r="PTM189" s="3"/>
      <c r="PTN189" s="3"/>
      <c r="PTO189" s="3"/>
      <c r="PTP189" s="3"/>
      <c r="PTQ189" s="3"/>
      <c r="PTR189" s="3"/>
      <c r="PTS189" s="3"/>
      <c r="PTT189" s="3"/>
      <c r="PTU189" s="3"/>
      <c r="PTV189" s="3"/>
      <c r="PTW189" s="3"/>
      <c r="PTX189" s="3"/>
      <c r="PTY189" s="3"/>
      <c r="PTZ189" s="3"/>
      <c r="PUA189" s="3"/>
      <c r="PUB189" s="3"/>
      <c r="PUC189" s="3"/>
      <c r="PUD189" s="3"/>
      <c r="PUE189" s="3"/>
      <c r="PUF189" s="3"/>
      <c r="PUG189" s="3"/>
      <c r="PUH189" s="3"/>
      <c r="PUI189" s="3"/>
      <c r="PUJ189" s="3"/>
      <c r="PUK189" s="3"/>
      <c r="PUL189" s="3"/>
      <c r="PUM189" s="3"/>
      <c r="PUN189" s="3"/>
      <c r="PUO189" s="3"/>
      <c r="PUP189" s="3"/>
      <c r="PUQ189" s="3"/>
      <c r="PUR189" s="3"/>
      <c r="PUS189" s="3"/>
      <c r="PUT189" s="3"/>
      <c r="PUU189" s="3"/>
      <c r="PUV189" s="3"/>
      <c r="PUW189" s="3"/>
      <c r="PUX189" s="3"/>
      <c r="PUY189" s="3"/>
      <c r="PUZ189" s="3"/>
      <c r="PVA189" s="3"/>
      <c r="PVB189" s="3"/>
      <c r="PVC189" s="3"/>
      <c r="PVD189" s="3"/>
      <c r="PVE189" s="3"/>
      <c r="PVF189" s="3"/>
      <c r="PVG189" s="3"/>
      <c r="PVH189" s="3"/>
      <c r="PVI189" s="3"/>
      <c r="PVJ189" s="3"/>
      <c r="PVK189" s="3"/>
      <c r="PVL189" s="3"/>
      <c r="PVM189" s="3"/>
      <c r="PVN189" s="3"/>
      <c r="PVO189" s="3"/>
      <c r="PVP189" s="3"/>
      <c r="PVQ189" s="3"/>
      <c r="PVR189" s="3"/>
      <c r="PVS189" s="3"/>
      <c r="PVT189" s="3"/>
      <c r="PVU189" s="3"/>
      <c r="PVV189" s="3"/>
      <c r="PVW189" s="3"/>
      <c r="PVX189" s="3"/>
      <c r="PVY189" s="3"/>
      <c r="PVZ189" s="3"/>
      <c r="PWA189" s="3"/>
      <c r="PWB189" s="3"/>
      <c r="PWC189" s="3"/>
      <c r="PWD189" s="3"/>
      <c r="PWE189" s="3"/>
      <c r="PWF189" s="3"/>
      <c r="PWG189" s="3"/>
      <c r="PWH189" s="3"/>
      <c r="PWI189" s="3"/>
      <c r="PWJ189" s="3"/>
      <c r="PWK189" s="3"/>
      <c r="PWL189" s="3"/>
      <c r="PWM189" s="3"/>
      <c r="PWN189" s="3"/>
      <c r="PWO189" s="3"/>
      <c r="PWP189" s="3"/>
      <c r="PWQ189" s="3"/>
      <c r="PWR189" s="3"/>
      <c r="PWS189" s="3"/>
      <c r="PWT189" s="3"/>
      <c r="PWU189" s="3"/>
      <c r="PWV189" s="3"/>
      <c r="PWW189" s="3"/>
      <c r="PWX189" s="3"/>
      <c r="PWY189" s="3"/>
      <c r="PWZ189" s="3"/>
      <c r="PXA189" s="3"/>
      <c r="PXB189" s="3"/>
      <c r="PXC189" s="3"/>
      <c r="PXD189" s="3"/>
      <c r="PXE189" s="3"/>
      <c r="PXF189" s="3"/>
      <c r="PXG189" s="3"/>
      <c r="PXH189" s="3"/>
      <c r="PXI189" s="3"/>
      <c r="PXJ189" s="3"/>
      <c r="PXK189" s="3"/>
      <c r="PXL189" s="3"/>
      <c r="PXM189" s="3"/>
      <c r="PXN189" s="3"/>
      <c r="PXO189" s="3"/>
      <c r="PXP189" s="3"/>
      <c r="PXQ189" s="3"/>
      <c r="PXR189" s="3"/>
      <c r="PXS189" s="3"/>
      <c r="PXT189" s="3"/>
      <c r="PXU189" s="3"/>
      <c r="PXV189" s="3"/>
      <c r="PXW189" s="3"/>
      <c r="PXX189" s="3"/>
      <c r="PXY189" s="3"/>
      <c r="PXZ189" s="3"/>
      <c r="PYA189" s="3"/>
      <c r="PYB189" s="3"/>
      <c r="PYC189" s="3"/>
      <c r="PYD189" s="3"/>
      <c r="PYE189" s="3"/>
      <c r="PYF189" s="3"/>
      <c r="PYG189" s="3"/>
      <c r="PYH189" s="3"/>
      <c r="PYI189" s="3"/>
      <c r="PYJ189" s="3"/>
      <c r="PYK189" s="3"/>
      <c r="PYL189" s="3"/>
      <c r="PYM189" s="3"/>
      <c r="PYN189" s="3"/>
      <c r="PYO189" s="3"/>
      <c r="PYP189" s="3"/>
      <c r="PYQ189" s="3"/>
      <c r="PYR189" s="3"/>
      <c r="PYS189" s="3"/>
      <c r="PYT189" s="3"/>
      <c r="PYU189" s="3"/>
      <c r="PYV189" s="3"/>
      <c r="PYW189" s="3"/>
      <c r="PYX189" s="3"/>
      <c r="PYY189" s="3"/>
      <c r="PYZ189" s="3"/>
      <c r="PZA189" s="3"/>
      <c r="PZB189" s="3"/>
      <c r="PZC189" s="3"/>
      <c r="PZD189" s="3"/>
      <c r="PZE189" s="3"/>
      <c r="PZF189" s="3"/>
      <c r="PZG189" s="3"/>
      <c r="PZH189" s="3"/>
      <c r="PZI189" s="3"/>
      <c r="PZJ189" s="3"/>
      <c r="PZK189" s="3"/>
      <c r="PZL189" s="3"/>
      <c r="PZM189" s="3"/>
      <c r="PZN189" s="3"/>
      <c r="PZO189" s="3"/>
      <c r="PZP189" s="3"/>
      <c r="PZQ189" s="3"/>
      <c r="PZR189" s="3"/>
      <c r="PZS189" s="3"/>
      <c r="PZT189" s="3"/>
      <c r="PZU189" s="3"/>
      <c r="PZV189" s="3"/>
      <c r="PZW189" s="3"/>
      <c r="PZX189" s="3"/>
      <c r="PZY189" s="3"/>
      <c r="PZZ189" s="3"/>
      <c r="QAA189" s="3"/>
      <c r="QAB189" s="3"/>
      <c r="QAC189" s="3"/>
      <c r="QAD189" s="3"/>
      <c r="QAE189" s="3"/>
      <c r="QAF189" s="3"/>
      <c r="QAG189" s="3"/>
      <c r="QAH189" s="3"/>
      <c r="QAI189" s="3"/>
      <c r="QAJ189" s="3"/>
      <c r="QAK189" s="3"/>
      <c r="QAL189" s="3"/>
      <c r="QAM189" s="3"/>
      <c r="QAN189" s="3"/>
      <c r="QAO189" s="3"/>
      <c r="QAP189" s="3"/>
      <c r="QAQ189" s="3"/>
      <c r="QAR189" s="3"/>
      <c r="QAS189" s="3"/>
      <c r="QAT189" s="3"/>
      <c r="QAU189" s="3"/>
      <c r="QAV189" s="3"/>
      <c r="QAW189" s="3"/>
      <c r="QAX189" s="3"/>
      <c r="QAY189" s="3"/>
      <c r="QAZ189" s="3"/>
      <c r="QBA189" s="3"/>
      <c r="QBB189" s="3"/>
      <c r="QBC189" s="3"/>
      <c r="QBD189" s="3"/>
      <c r="QBE189" s="3"/>
      <c r="QBF189" s="3"/>
      <c r="QBG189" s="3"/>
      <c r="QBH189" s="3"/>
      <c r="QBI189" s="3"/>
      <c r="QBJ189" s="3"/>
      <c r="QBK189" s="3"/>
      <c r="QBL189" s="3"/>
      <c r="QBM189" s="3"/>
      <c r="QBN189" s="3"/>
      <c r="QBO189" s="3"/>
      <c r="QBP189" s="3"/>
      <c r="QBQ189" s="3"/>
      <c r="QBR189" s="3"/>
      <c r="QBS189" s="3"/>
      <c r="QBT189" s="3"/>
      <c r="QBU189" s="3"/>
      <c r="QBV189" s="3"/>
      <c r="QBW189" s="3"/>
      <c r="QBX189" s="3"/>
      <c r="QBY189" s="3"/>
      <c r="QBZ189" s="3"/>
      <c r="QCA189" s="3"/>
      <c r="QCB189" s="3"/>
      <c r="QCC189" s="3"/>
      <c r="QCD189" s="3"/>
      <c r="QCE189" s="3"/>
      <c r="QCF189" s="3"/>
      <c r="QCG189" s="3"/>
      <c r="QCH189" s="3"/>
      <c r="QCI189" s="3"/>
      <c r="QCJ189" s="3"/>
      <c r="QCK189" s="3"/>
      <c r="QCL189" s="3"/>
      <c r="QCM189" s="3"/>
      <c r="QCN189" s="3"/>
      <c r="QCO189" s="3"/>
      <c r="QCP189" s="3"/>
      <c r="QCQ189" s="3"/>
      <c r="QCR189" s="3"/>
      <c r="QCS189" s="3"/>
      <c r="QCT189" s="3"/>
      <c r="QCU189" s="3"/>
      <c r="QCV189" s="3"/>
      <c r="QCW189" s="3"/>
      <c r="QCX189" s="3"/>
      <c r="QCY189" s="3"/>
      <c r="QCZ189" s="3"/>
      <c r="QDA189" s="3"/>
      <c r="QDB189" s="3"/>
      <c r="QDC189" s="3"/>
      <c r="QDD189" s="3"/>
      <c r="QDE189" s="3"/>
      <c r="QDF189" s="3"/>
      <c r="QDG189" s="3"/>
      <c r="QDH189" s="3"/>
      <c r="QDI189" s="3"/>
      <c r="QDJ189" s="3"/>
      <c r="QDK189" s="3"/>
      <c r="QDL189" s="3"/>
      <c r="QDM189" s="3"/>
      <c r="QDN189" s="3"/>
      <c r="QDO189" s="3"/>
      <c r="QDP189" s="3"/>
      <c r="QDQ189" s="3"/>
      <c r="QDR189" s="3"/>
      <c r="QDS189" s="3"/>
      <c r="QDT189" s="3"/>
      <c r="QDU189" s="3"/>
      <c r="QDV189" s="3"/>
      <c r="QDW189" s="3"/>
      <c r="QDX189" s="3"/>
      <c r="QDY189" s="3"/>
      <c r="QDZ189" s="3"/>
      <c r="QEA189" s="3"/>
      <c r="QEB189" s="3"/>
      <c r="QEC189" s="3"/>
      <c r="QED189" s="3"/>
      <c r="QEE189" s="3"/>
      <c r="QEF189" s="3"/>
      <c r="QEG189" s="3"/>
      <c r="QEH189" s="3"/>
      <c r="QEI189" s="3"/>
      <c r="QEJ189" s="3"/>
      <c r="QEK189" s="3"/>
      <c r="QEL189" s="3"/>
      <c r="QEM189" s="3"/>
      <c r="QEN189" s="3"/>
      <c r="QEO189" s="3"/>
      <c r="QEP189" s="3"/>
      <c r="QEQ189" s="3"/>
      <c r="QER189" s="3"/>
      <c r="QES189" s="3"/>
      <c r="QET189" s="3"/>
      <c r="QEU189" s="3"/>
      <c r="QEV189" s="3"/>
      <c r="QEW189" s="3"/>
      <c r="QEX189" s="3"/>
      <c r="QEY189" s="3"/>
      <c r="QEZ189" s="3"/>
      <c r="QFA189" s="3"/>
      <c r="QFB189" s="3"/>
      <c r="QFC189" s="3"/>
      <c r="QFD189" s="3"/>
      <c r="QFE189" s="3"/>
      <c r="QFF189" s="3"/>
      <c r="QFG189" s="3"/>
      <c r="QFH189" s="3"/>
      <c r="QFI189" s="3"/>
      <c r="QFJ189" s="3"/>
      <c r="QFK189" s="3"/>
      <c r="QFL189" s="3"/>
      <c r="QFM189" s="3"/>
      <c r="QFN189" s="3"/>
      <c r="QFO189" s="3"/>
      <c r="QFP189" s="3"/>
      <c r="QFQ189" s="3"/>
      <c r="QFR189" s="3"/>
      <c r="QFS189" s="3"/>
      <c r="QFT189" s="3"/>
      <c r="QFU189" s="3"/>
      <c r="QFV189" s="3"/>
      <c r="QFW189" s="3"/>
      <c r="QFX189" s="3"/>
      <c r="QFY189" s="3"/>
      <c r="QFZ189" s="3"/>
      <c r="QGA189" s="3"/>
      <c r="QGB189" s="3"/>
      <c r="QGC189" s="3"/>
      <c r="QGD189" s="3"/>
      <c r="QGE189" s="3"/>
      <c r="QGF189" s="3"/>
      <c r="QGG189" s="3"/>
      <c r="QGH189" s="3"/>
      <c r="QGI189" s="3"/>
      <c r="QGJ189" s="3"/>
      <c r="QGK189" s="3"/>
      <c r="QGL189" s="3"/>
      <c r="QGM189" s="3"/>
      <c r="QGN189" s="3"/>
      <c r="QGO189" s="3"/>
      <c r="QGP189" s="3"/>
      <c r="QGQ189" s="3"/>
      <c r="QGR189" s="3"/>
      <c r="QGS189" s="3"/>
      <c r="QGT189" s="3"/>
      <c r="QGU189" s="3"/>
      <c r="QGV189" s="3"/>
      <c r="QGW189" s="3"/>
      <c r="QGX189" s="3"/>
      <c r="QGY189" s="3"/>
      <c r="QGZ189" s="3"/>
      <c r="QHA189" s="3"/>
      <c r="QHB189" s="3"/>
      <c r="QHC189" s="3"/>
      <c r="QHD189" s="3"/>
      <c r="QHE189" s="3"/>
      <c r="QHF189" s="3"/>
      <c r="QHG189" s="3"/>
      <c r="QHH189" s="3"/>
      <c r="QHI189" s="3"/>
      <c r="QHJ189" s="3"/>
      <c r="QHK189" s="3"/>
      <c r="QHL189" s="3"/>
      <c r="QHM189" s="3"/>
      <c r="QHN189" s="3"/>
      <c r="QHO189" s="3"/>
      <c r="QHP189" s="3"/>
      <c r="QHQ189" s="3"/>
      <c r="QHR189" s="3"/>
      <c r="QHS189" s="3"/>
      <c r="QHT189" s="3"/>
      <c r="QHU189" s="3"/>
      <c r="QHV189" s="3"/>
      <c r="QHW189" s="3"/>
      <c r="QHX189" s="3"/>
      <c r="QHY189" s="3"/>
      <c r="QHZ189" s="3"/>
      <c r="QIA189" s="3"/>
      <c r="QIB189" s="3"/>
      <c r="QIC189" s="3"/>
      <c r="QID189" s="3"/>
      <c r="QIE189" s="3"/>
      <c r="QIF189" s="3"/>
      <c r="QIG189" s="3"/>
      <c r="QIH189" s="3"/>
      <c r="QII189" s="3"/>
      <c r="QIJ189" s="3"/>
      <c r="QIK189" s="3"/>
      <c r="QIL189" s="3"/>
      <c r="QIM189" s="3"/>
      <c r="QIN189" s="3"/>
      <c r="QIO189" s="3"/>
      <c r="QIP189" s="3"/>
      <c r="QIQ189" s="3"/>
      <c r="QIR189" s="3"/>
      <c r="QIS189" s="3"/>
      <c r="QIT189" s="3"/>
      <c r="QIU189" s="3"/>
      <c r="QIV189" s="3"/>
      <c r="QIW189" s="3"/>
      <c r="QIX189" s="3"/>
      <c r="QIY189" s="3"/>
      <c r="QIZ189" s="3"/>
      <c r="QJA189" s="3"/>
      <c r="QJB189" s="3"/>
      <c r="QJC189" s="3"/>
      <c r="QJD189" s="3"/>
      <c r="QJE189" s="3"/>
      <c r="QJF189" s="3"/>
      <c r="QJG189" s="3"/>
      <c r="QJH189" s="3"/>
      <c r="QJI189" s="3"/>
      <c r="QJJ189" s="3"/>
      <c r="QJK189" s="3"/>
      <c r="QJL189" s="3"/>
      <c r="QJM189" s="3"/>
      <c r="QJN189" s="3"/>
      <c r="QJO189" s="3"/>
      <c r="QJP189" s="3"/>
      <c r="QJQ189" s="3"/>
      <c r="QJR189" s="3"/>
      <c r="QJS189" s="3"/>
      <c r="QJT189" s="3"/>
      <c r="QJU189" s="3"/>
      <c r="QJV189" s="3"/>
      <c r="QJW189" s="3"/>
      <c r="QJX189" s="3"/>
      <c r="QJY189" s="3"/>
      <c r="QJZ189" s="3"/>
      <c r="QKA189" s="3"/>
      <c r="QKB189" s="3"/>
      <c r="QKC189" s="3"/>
      <c r="QKD189" s="3"/>
      <c r="QKE189" s="3"/>
      <c r="QKF189" s="3"/>
      <c r="QKG189" s="3"/>
      <c r="QKH189" s="3"/>
      <c r="QKI189" s="3"/>
      <c r="QKJ189" s="3"/>
      <c r="QKK189" s="3"/>
      <c r="QKL189" s="3"/>
      <c r="QKM189" s="3"/>
      <c r="QKN189" s="3"/>
      <c r="QKO189" s="3"/>
      <c r="QKP189" s="3"/>
      <c r="QKQ189" s="3"/>
      <c r="QKR189" s="3"/>
      <c r="QKS189" s="3"/>
      <c r="QKT189" s="3"/>
      <c r="QKU189" s="3"/>
      <c r="QKV189" s="3"/>
      <c r="QKW189" s="3"/>
      <c r="QKX189" s="3"/>
      <c r="QKY189" s="3"/>
      <c r="QKZ189" s="3"/>
      <c r="QLA189" s="3"/>
      <c r="QLB189" s="3"/>
      <c r="QLC189" s="3"/>
      <c r="QLD189" s="3"/>
      <c r="QLE189" s="3"/>
      <c r="QLF189" s="3"/>
      <c r="QLG189" s="3"/>
      <c r="QLH189" s="3"/>
      <c r="QLI189" s="3"/>
      <c r="QLJ189" s="3"/>
      <c r="QLK189" s="3"/>
      <c r="QLL189" s="3"/>
      <c r="QLM189" s="3"/>
      <c r="QLN189" s="3"/>
      <c r="QLO189" s="3"/>
      <c r="QLP189" s="3"/>
      <c r="QLQ189" s="3"/>
      <c r="QLR189" s="3"/>
      <c r="QLS189" s="3"/>
      <c r="QLT189" s="3"/>
      <c r="QLU189" s="3"/>
      <c r="QLV189" s="3"/>
      <c r="QLW189" s="3"/>
      <c r="QLX189" s="3"/>
      <c r="QLY189" s="3"/>
      <c r="QLZ189" s="3"/>
      <c r="QMA189" s="3"/>
      <c r="QMB189" s="3"/>
      <c r="QMC189" s="3"/>
      <c r="QMD189" s="3"/>
      <c r="QME189" s="3"/>
      <c r="QMF189" s="3"/>
      <c r="QMG189" s="3"/>
      <c r="QMH189" s="3"/>
      <c r="QMI189" s="3"/>
      <c r="QMJ189" s="3"/>
      <c r="QMK189" s="3"/>
      <c r="QML189" s="3"/>
      <c r="QMM189" s="3"/>
      <c r="QMN189" s="3"/>
      <c r="QMO189" s="3"/>
      <c r="QMP189" s="3"/>
      <c r="QMQ189" s="3"/>
      <c r="QMR189" s="3"/>
      <c r="QMS189" s="3"/>
      <c r="QMT189" s="3"/>
      <c r="QMU189" s="3"/>
      <c r="QMV189" s="3"/>
      <c r="QMW189" s="3"/>
      <c r="QMX189" s="3"/>
      <c r="QMY189" s="3"/>
      <c r="QMZ189" s="3"/>
      <c r="QNA189" s="3"/>
      <c r="QNB189" s="3"/>
      <c r="QNC189" s="3"/>
      <c r="QND189" s="3"/>
      <c r="QNE189" s="3"/>
      <c r="QNF189" s="3"/>
      <c r="QNG189" s="3"/>
      <c r="QNH189" s="3"/>
      <c r="QNI189" s="3"/>
      <c r="QNJ189" s="3"/>
      <c r="QNK189" s="3"/>
      <c r="QNL189" s="3"/>
      <c r="QNM189" s="3"/>
      <c r="QNN189" s="3"/>
      <c r="QNO189" s="3"/>
      <c r="QNP189" s="3"/>
      <c r="QNQ189" s="3"/>
      <c r="QNR189" s="3"/>
      <c r="QNS189" s="3"/>
      <c r="QNT189" s="3"/>
      <c r="QNU189" s="3"/>
      <c r="QNV189" s="3"/>
      <c r="QNW189" s="3"/>
      <c r="QNX189" s="3"/>
      <c r="QNY189" s="3"/>
      <c r="QNZ189" s="3"/>
      <c r="QOA189" s="3"/>
      <c r="QOB189" s="3"/>
      <c r="QOC189" s="3"/>
      <c r="QOD189" s="3"/>
      <c r="QOE189" s="3"/>
      <c r="QOF189" s="3"/>
      <c r="QOG189" s="3"/>
      <c r="QOH189" s="3"/>
      <c r="QOI189" s="3"/>
      <c r="QOJ189" s="3"/>
      <c r="QOK189" s="3"/>
      <c r="QOL189" s="3"/>
      <c r="QOM189" s="3"/>
      <c r="QON189" s="3"/>
      <c r="QOO189" s="3"/>
      <c r="QOP189" s="3"/>
      <c r="QOQ189" s="3"/>
      <c r="QOR189" s="3"/>
      <c r="QOS189" s="3"/>
      <c r="QOT189" s="3"/>
      <c r="QOU189" s="3"/>
      <c r="QOV189" s="3"/>
      <c r="QOW189" s="3"/>
      <c r="QOX189" s="3"/>
      <c r="QOY189" s="3"/>
      <c r="QOZ189" s="3"/>
      <c r="QPA189" s="3"/>
      <c r="QPB189" s="3"/>
      <c r="QPC189" s="3"/>
      <c r="QPD189" s="3"/>
      <c r="QPE189" s="3"/>
      <c r="QPF189" s="3"/>
      <c r="QPG189" s="3"/>
      <c r="QPH189" s="3"/>
      <c r="QPI189" s="3"/>
      <c r="QPJ189" s="3"/>
      <c r="QPK189" s="3"/>
      <c r="QPL189" s="3"/>
      <c r="QPM189" s="3"/>
      <c r="QPN189" s="3"/>
      <c r="QPO189" s="3"/>
      <c r="QPP189" s="3"/>
      <c r="QPQ189" s="3"/>
      <c r="QPR189" s="3"/>
      <c r="QPS189" s="3"/>
      <c r="QPT189" s="3"/>
      <c r="QPU189" s="3"/>
      <c r="QPV189" s="3"/>
      <c r="QPW189" s="3"/>
      <c r="QPX189" s="3"/>
      <c r="QPY189" s="3"/>
      <c r="QPZ189" s="3"/>
      <c r="QQA189" s="3"/>
      <c r="QQB189" s="3"/>
      <c r="QQC189" s="3"/>
      <c r="QQD189" s="3"/>
      <c r="QQE189" s="3"/>
      <c r="QQF189" s="3"/>
      <c r="QQG189" s="3"/>
      <c r="QQH189" s="3"/>
      <c r="QQI189" s="3"/>
      <c r="QQJ189" s="3"/>
      <c r="QQK189" s="3"/>
      <c r="QQL189" s="3"/>
      <c r="QQM189" s="3"/>
      <c r="QQN189" s="3"/>
      <c r="QQO189" s="3"/>
      <c r="QQP189" s="3"/>
      <c r="QQQ189" s="3"/>
      <c r="QQR189" s="3"/>
      <c r="QQS189" s="3"/>
      <c r="QQT189" s="3"/>
      <c r="QQU189" s="3"/>
      <c r="QQV189" s="3"/>
      <c r="QQW189" s="3"/>
      <c r="QQX189" s="3"/>
      <c r="QQY189" s="3"/>
      <c r="QQZ189" s="3"/>
      <c r="QRA189" s="3"/>
      <c r="QRB189" s="3"/>
      <c r="QRC189" s="3"/>
      <c r="QRD189" s="3"/>
      <c r="QRE189" s="3"/>
      <c r="QRF189" s="3"/>
      <c r="QRG189" s="3"/>
      <c r="QRH189" s="3"/>
      <c r="QRI189" s="3"/>
      <c r="QRJ189" s="3"/>
      <c r="QRK189" s="3"/>
      <c r="QRL189" s="3"/>
      <c r="QRM189" s="3"/>
      <c r="QRN189" s="3"/>
      <c r="QRO189" s="3"/>
      <c r="QRP189" s="3"/>
      <c r="QRQ189" s="3"/>
      <c r="QRR189" s="3"/>
      <c r="QRS189" s="3"/>
      <c r="QRT189" s="3"/>
      <c r="QRU189" s="3"/>
      <c r="QRV189" s="3"/>
      <c r="QRW189" s="3"/>
      <c r="QRX189" s="3"/>
      <c r="QRY189" s="3"/>
      <c r="QRZ189" s="3"/>
      <c r="QSA189" s="3"/>
      <c r="QSB189" s="3"/>
      <c r="QSC189" s="3"/>
      <c r="QSD189" s="3"/>
      <c r="QSE189" s="3"/>
      <c r="QSF189" s="3"/>
      <c r="QSG189" s="3"/>
      <c r="QSH189" s="3"/>
      <c r="QSI189" s="3"/>
      <c r="QSJ189" s="3"/>
      <c r="QSK189" s="3"/>
      <c r="QSL189" s="3"/>
      <c r="QSM189" s="3"/>
      <c r="QSN189" s="3"/>
      <c r="QSO189" s="3"/>
      <c r="QSP189" s="3"/>
      <c r="QSQ189" s="3"/>
      <c r="QSR189" s="3"/>
      <c r="QSS189" s="3"/>
      <c r="QST189" s="3"/>
      <c r="QSU189" s="3"/>
      <c r="QSV189" s="3"/>
      <c r="QSW189" s="3"/>
      <c r="QSX189" s="3"/>
      <c r="QSY189" s="3"/>
      <c r="QSZ189" s="3"/>
      <c r="QTA189" s="3"/>
      <c r="QTB189" s="3"/>
      <c r="QTC189" s="3"/>
      <c r="QTD189" s="3"/>
      <c r="QTE189" s="3"/>
      <c r="QTF189" s="3"/>
      <c r="QTG189" s="3"/>
      <c r="QTH189" s="3"/>
      <c r="QTI189" s="3"/>
      <c r="QTJ189" s="3"/>
      <c r="QTK189" s="3"/>
      <c r="QTL189" s="3"/>
      <c r="QTM189" s="3"/>
      <c r="QTN189" s="3"/>
      <c r="QTO189" s="3"/>
      <c r="QTP189" s="3"/>
      <c r="QTQ189" s="3"/>
      <c r="QTR189" s="3"/>
      <c r="QTS189" s="3"/>
      <c r="QTT189" s="3"/>
      <c r="QTU189" s="3"/>
      <c r="QTV189" s="3"/>
      <c r="QTW189" s="3"/>
      <c r="QTX189" s="3"/>
      <c r="QTY189" s="3"/>
      <c r="QTZ189" s="3"/>
      <c r="QUA189" s="3"/>
      <c r="QUB189" s="3"/>
      <c r="QUC189" s="3"/>
      <c r="QUD189" s="3"/>
      <c r="QUE189" s="3"/>
      <c r="QUF189" s="3"/>
      <c r="QUG189" s="3"/>
      <c r="QUH189" s="3"/>
      <c r="QUI189" s="3"/>
      <c r="QUJ189" s="3"/>
      <c r="QUK189" s="3"/>
      <c r="QUL189" s="3"/>
      <c r="QUM189" s="3"/>
      <c r="QUN189" s="3"/>
      <c r="QUO189" s="3"/>
      <c r="QUP189" s="3"/>
      <c r="QUQ189" s="3"/>
      <c r="QUR189" s="3"/>
      <c r="QUS189" s="3"/>
      <c r="QUT189" s="3"/>
      <c r="QUU189" s="3"/>
      <c r="QUV189" s="3"/>
      <c r="QUW189" s="3"/>
      <c r="QUX189" s="3"/>
      <c r="QUY189" s="3"/>
      <c r="QUZ189" s="3"/>
      <c r="QVA189" s="3"/>
      <c r="QVB189" s="3"/>
      <c r="QVC189" s="3"/>
      <c r="QVD189" s="3"/>
      <c r="QVE189" s="3"/>
      <c r="QVF189" s="3"/>
      <c r="QVG189" s="3"/>
      <c r="QVH189" s="3"/>
      <c r="QVI189" s="3"/>
      <c r="QVJ189" s="3"/>
      <c r="QVK189" s="3"/>
      <c r="QVL189" s="3"/>
      <c r="QVM189" s="3"/>
      <c r="QVN189" s="3"/>
      <c r="QVO189" s="3"/>
      <c r="QVP189" s="3"/>
      <c r="QVQ189" s="3"/>
      <c r="QVR189" s="3"/>
      <c r="QVS189" s="3"/>
      <c r="QVT189" s="3"/>
      <c r="QVU189" s="3"/>
      <c r="QVV189" s="3"/>
      <c r="QVW189" s="3"/>
      <c r="QVX189" s="3"/>
      <c r="QVY189" s="3"/>
      <c r="QVZ189" s="3"/>
      <c r="QWA189" s="3"/>
      <c r="QWB189" s="3"/>
      <c r="QWC189" s="3"/>
      <c r="QWD189" s="3"/>
      <c r="QWE189" s="3"/>
      <c r="QWF189" s="3"/>
      <c r="QWG189" s="3"/>
      <c r="QWH189" s="3"/>
      <c r="QWI189" s="3"/>
      <c r="QWJ189" s="3"/>
      <c r="QWK189" s="3"/>
      <c r="QWL189" s="3"/>
      <c r="QWM189" s="3"/>
      <c r="QWN189" s="3"/>
      <c r="QWO189" s="3"/>
      <c r="QWP189" s="3"/>
      <c r="QWQ189" s="3"/>
      <c r="QWR189" s="3"/>
      <c r="QWS189" s="3"/>
      <c r="QWT189" s="3"/>
      <c r="QWU189" s="3"/>
      <c r="QWV189" s="3"/>
      <c r="QWW189" s="3"/>
      <c r="QWX189" s="3"/>
      <c r="QWY189" s="3"/>
      <c r="QWZ189" s="3"/>
      <c r="QXA189" s="3"/>
      <c r="QXB189" s="3"/>
      <c r="QXC189" s="3"/>
      <c r="QXD189" s="3"/>
      <c r="QXE189" s="3"/>
      <c r="QXF189" s="3"/>
      <c r="QXG189" s="3"/>
      <c r="QXH189" s="3"/>
      <c r="QXI189" s="3"/>
      <c r="QXJ189" s="3"/>
      <c r="QXK189" s="3"/>
      <c r="QXL189" s="3"/>
      <c r="QXM189" s="3"/>
      <c r="QXN189" s="3"/>
      <c r="QXO189" s="3"/>
      <c r="QXP189" s="3"/>
      <c r="QXQ189" s="3"/>
      <c r="QXR189" s="3"/>
      <c r="QXS189" s="3"/>
      <c r="QXT189" s="3"/>
      <c r="QXU189" s="3"/>
      <c r="QXV189" s="3"/>
      <c r="QXW189" s="3"/>
      <c r="QXX189" s="3"/>
      <c r="QXY189" s="3"/>
      <c r="QXZ189" s="3"/>
      <c r="QYA189" s="3"/>
      <c r="QYB189" s="3"/>
      <c r="QYC189" s="3"/>
      <c r="QYD189" s="3"/>
      <c r="QYE189" s="3"/>
      <c r="QYF189" s="3"/>
      <c r="QYG189" s="3"/>
      <c r="QYH189" s="3"/>
      <c r="QYI189" s="3"/>
      <c r="QYJ189" s="3"/>
      <c r="QYK189" s="3"/>
      <c r="QYL189" s="3"/>
      <c r="QYM189" s="3"/>
      <c r="QYN189" s="3"/>
      <c r="QYO189" s="3"/>
      <c r="QYP189" s="3"/>
      <c r="QYQ189" s="3"/>
      <c r="QYR189" s="3"/>
      <c r="QYS189" s="3"/>
      <c r="QYT189" s="3"/>
      <c r="QYU189" s="3"/>
      <c r="QYV189" s="3"/>
      <c r="QYW189" s="3"/>
      <c r="QYX189" s="3"/>
      <c r="QYY189" s="3"/>
      <c r="QYZ189" s="3"/>
      <c r="QZA189" s="3"/>
      <c r="QZB189" s="3"/>
      <c r="QZC189" s="3"/>
      <c r="QZD189" s="3"/>
      <c r="QZE189" s="3"/>
      <c r="QZF189" s="3"/>
      <c r="QZG189" s="3"/>
      <c r="QZH189" s="3"/>
      <c r="QZI189" s="3"/>
      <c r="QZJ189" s="3"/>
      <c r="QZK189" s="3"/>
      <c r="QZL189" s="3"/>
      <c r="QZM189" s="3"/>
      <c r="QZN189" s="3"/>
      <c r="QZO189" s="3"/>
      <c r="QZP189" s="3"/>
      <c r="QZQ189" s="3"/>
      <c r="QZR189" s="3"/>
      <c r="QZS189" s="3"/>
      <c r="QZT189" s="3"/>
      <c r="QZU189" s="3"/>
      <c r="QZV189" s="3"/>
      <c r="QZW189" s="3"/>
      <c r="QZX189" s="3"/>
      <c r="QZY189" s="3"/>
      <c r="QZZ189" s="3"/>
      <c r="RAA189" s="3"/>
      <c r="RAB189" s="3"/>
      <c r="RAC189" s="3"/>
      <c r="RAD189" s="3"/>
      <c r="RAE189" s="3"/>
      <c r="RAF189" s="3"/>
      <c r="RAG189" s="3"/>
      <c r="RAH189" s="3"/>
      <c r="RAI189" s="3"/>
      <c r="RAJ189" s="3"/>
      <c r="RAK189" s="3"/>
      <c r="RAL189" s="3"/>
      <c r="RAM189" s="3"/>
      <c r="RAN189" s="3"/>
      <c r="RAO189" s="3"/>
      <c r="RAP189" s="3"/>
      <c r="RAQ189" s="3"/>
      <c r="RAR189" s="3"/>
      <c r="RAS189" s="3"/>
      <c r="RAT189" s="3"/>
      <c r="RAU189" s="3"/>
      <c r="RAV189" s="3"/>
      <c r="RAW189" s="3"/>
      <c r="RAX189" s="3"/>
      <c r="RAY189" s="3"/>
      <c r="RAZ189" s="3"/>
      <c r="RBA189" s="3"/>
      <c r="RBB189" s="3"/>
      <c r="RBC189" s="3"/>
      <c r="RBD189" s="3"/>
      <c r="RBE189" s="3"/>
      <c r="RBF189" s="3"/>
      <c r="RBG189" s="3"/>
      <c r="RBH189" s="3"/>
      <c r="RBI189" s="3"/>
      <c r="RBJ189" s="3"/>
      <c r="RBK189" s="3"/>
      <c r="RBL189" s="3"/>
      <c r="RBM189" s="3"/>
      <c r="RBN189" s="3"/>
      <c r="RBO189" s="3"/>
      <c r="RBP189" s="3"/>
      <c r="RBQ189" s="3"/>
      <c r="RBR189" s="3"/>
      <c r="RBS189" s="3"/>
      <c r="RBT189" s="3"/>
      <c r="RBU189" s="3"/>
      <c r="RBV189" s="3"/>
      <c r="RBW189" s="3"/>
      <c r="RBX189" s="3"/>
      <c r="RBY189" s="3"/>
      <c r="RBZ189" s="3"/>
      <c r="RCA189" s="3"/>
      <c r="RCB189" s="3"/>
      <c r="RCC189" s="3"/>
      <c r="RCD189" s="3"/>
      <c r="RCE189" s="3"/>
      <c r="RCF189" s="3"/>
      <c r="RCG189" s="3"/>
      <c r="RCH189" s="3"/>
      <c r="RCI189" s="3"/>
      <c r="RCJ189" s="3"/>
      <c r="RCK189" s="3"/>
      <c r="RCL189" s="3"/>
      <c r="RCM189" s="3"/>
      <c r="RCN189" s="3"/>
      <c r="RCO189" s="3"/>
      <c r="RCP189" s="3"/>
      <c r="RCQ189" s="3"/>
      <c r="RCR189" s="3"/>
      <c r="RCS189" s="3"/>
      <c r="RCT189" s="3"/>
      <c r="RCU189" s="3"/>
      <c r="RCV189" s="3"/>
      <c r="RCW189" s="3"/>
      <c r="RCX189" s="3"/>
      <c r="RCY189" s="3"/>
      <c r="RCZ189" s="3"/>
      <c r="RDA189" s="3"/>
      <c r="RDB189" s="3"/>
      <c r="RDC189" s="3"/>
      <c r="RDD189" s="3"/>
      <c r="RDE189" s="3"/>
      <c r="RDF189" s="3"/>
      <c r="RDG189" s="3"/>
      <c r="RDH189" s="3"/>
      <c r="RDI189" s="3"/>
      <c r="RDJ189" s="3"/>
      <c r="RDK189" s="3"/>
      <c r="RDL189" s="3"/>
      <c r="RDM189" s="3"/>
      <c r="RDN189" s="3"/>
      <c r="RDO189" s="3"/>
      <c r="RDP189" s="3"/>
      <c r="RDQ189" s="3"/>
      <c r="RDR189" s="3"/>
      <c r="RDS189" s="3"/>
      <c r="RDT189" s="3"/>
      <c r="RDU189" s="3"/>
      <c r="RDV189" s="3"/>
      <c r="RDW189" s="3"/>
      <c r="RDX189" s="3"/>
      <c r="RDY189" s="3"/>
      <c r="RDZ189" s="3"/>
      <c r="REA189" s="3"/>
      <c r="REB189" s="3"/>
      <c r="REC189" s="3"/>
      <c r="RED189" s="3"/>
      <c r="REE189" s="3"/>
      <c r="REF189" s="3"/>
      <c r="REG189" s="3"/>
      <c r="REH189" s="3"/>
      <c r="REI189" s="3"/>
      <c r="REJ189" s="3"/>
      <c r="REK189" s="3"/>
      <c r="REL189" s="3"/>
      <c r="REM189" s="3"/>
      <c r="REN189" s="3"/>
      <c r="REO189" s="3"/>
      <c r="REP189" s="3"/>
      <c r="REQ189" s="3"/>
      <c r="RER189" s="3"/>
      <c r="RES189" s="3"/>
      <c r="RET189" s="3"/>
      <c r="REU189" s="3"/>
      <c r="REV189" s="3"/>
      <c r="REW189" s="3"/>
      <c r="REX189" s="3"/>
      <c r="REY189" s="3"/>
      <c r="REZ189" s="3"/>
      <c r="RFA189" s="3"/>
      <c r="RFB189" s="3"/>
      <c r="RFC189" s="3"/>
      <c r="RFD189" s="3"/>
      <c r="RFE189" s="3"/>
      <c r="RFF189" s="3"/>
      <c r="RFG189" s="3"/>
      <c r="RFH189" s="3"/>
      <c r="RFI189" s="3"/>
      <c r="RFJ189" s="3"/>
      <c r="RFK189" s="3"/>
      <c r="RFL189" s="3"/>
      <c r="RFM189" s="3"/>
      <c r="RFN189" s="3"/>
      <c r="RFO189" s="3"/>
      <c r="RFP189" s="3"/>
      <c r="RFQ189" s="3"/>
      <c r="RFR189" s="3"/>
      <c r="RFS189" s="3"/>
      <c r="RFT189" s="3"/>
      <c r="RFU189" s="3"/>
      <c r="RFV189" s="3"/>
      <c r="RFW189" s="3"/>
      <c r="RFX189" s="3"/>
      <c r="RFY189" s="3"/>
      <c r="RFZ189" s="3"/>
      <c r="RGA189" s="3"/>
      <c r="RGB189" s="3"/>
      <c r="RGC189" s="3"/>
      <c r="RGD189" s="3"/>
      <c r="RGE189" s="3"/>
      <c r="RGF189" s="3"/>
      <c r="RGG189" s="3"/>
      <c r="RGH189" s="3"/>
      <c r="RGI189" s="3"/>
      <c r="RGJ189" s="3"/>
      <c r="RGK189" s="3"/>
      <c r="RGL189" s="3"/>
      <c r="RGM189" s="3"/>
      <c r="RGN189" s="3"/>
      <c r="RGO189" s="3"/>
      <c r="RGP189" s="3"/>
      <c r="RGQ189" s="3"/>
      <c r="RGR189" s="3"/>
      <c r="RGS189" s="3"/>
      <c r="RGT189" s="3"/>
      <c r="RGU189" s="3"/>
      <c r="RGV189" s="3"/>
      <c r="RGW189" s="3"/>
      <c r="RGX189" s="3"/>
      <c r="RGY189" s="3"/>
      <c r="RGZ189" s="3"/>
      <c r="RHA189" s="3"/>
      <c r="RHB189" s="3"/>
      <c r="RHC189" s="3"/>
      <c r="RHD189" s="3"/>
      <c r="RHE189" s="3"/>
      <c r="RHF189" s="3"/>
      <c r="RHG189" s="3"/>
      <c r="RHH189" s="3"/>
      <c r="RHI189" s="3"/>
      <c r="RHJ189" s="3"/>
      <c r="RHK189" s="3"/>
      <c r="RHL189" s="3"/>
      <c r="RHM189" s="3"/>
      <c r="RHN189" s="3"/>
      <c r="RHO189" s="3"/>
      <c r="RHP189" s="3"/>
      <c r="RHQ189" s="3"/>
      <c r="RHR189" s="3"/>
      <c r="RHS189" s="3"/>
      <c r="RHT189" s="3"/>
      <c r="RHU189" s="3"/>
      <c r="RHV189" s="3"/>
      <c r="RHW189" s="3"/>
      <c r="RHX189" s="3"/>
      <c r="RHY189" s="3"/>
      <c r="RHZ189" s="3"/>
      <c r="RIA189" s="3"/>
      <c r="RIB189" s="3"/>
      <c r="RIC189" s="3"/>
      <c r="RID189" s="3"/>
      <c r="RIE189" s="3"/>
      <c r="RIF189" s="3"/>
      <c r="RIG189" s="3"/>
      <c r="RIH189" s="3"/>
      <c r="RII189" s="3"/>
      <c r="RIJ189" s="3"/>
      <c r="RIK189" s="3"/>
      <c r="RIL189" s="3"/>
      <c r="RIM189" s="3"/>
      <c r="RIN189" s="3"/>
      <c r="RIO189" s="3"/>
      <c r="RIP189" s="3"/>
      <c r="RIQ189" s="3"/>
      <c r="RIR189" s="3"/>
      <c r="RIS189" s="3"/>
      <c r="RIT189" s="3"/>
      <c r="RIU189" s="3"/>
      <c r="RIV189" s="3"/>
      <c r="RIW189" s="3"/>
      <c r="RIX189" s="3"/>
      <c r="RIY189" s="3"/>
      <c r="RIZ189" s="3"/>
      <c r="RJA189" s="3"/>
      <c r="RJB189" s="3"/>
      <c r="RJC189" s="3"/>
      <c r="RJD189" s="3"/>
      <c r="RJE189" s="3"/>
      <c r="RJF189" s="3"/>
      <c r="RJG189" s="3"/>
      <c r="RJH189" s="3"/>
      <c r="RJI189" s="3"/>
      <c r="RJJ189" s="3"/>
      <c r="RJK189" s="3"/>
      <c r="RJL189" s="3"/>
      <c r="RJM189" s="3"/>
      <c r="RJN189" s="3"/>
      <c r="RJO189" s="3"/>
      <c r="RJP189" s="3"/>
      <c r="RJQ189" s="3"/>
      <c r="RJR189" s="3"/>
      <c r="RJS189" s="3"/>
      <c r="RJT189" s="3"/>
      <c r="RJU189" s="3"/>
      <c r="RJV189" s="3"/>
      <c r="RJW189" s="3"/>
      <c r="RJX189" s="3"/>
      <c r="RJY189" s="3"/>
      <c r="RJZ189" s="3"/>
      <c r="RKA189" s="3"/>
      <c r="RKB189" s="3"/>
      <c r="RKC189" s="3"/>
      <c r="RKD189" s="3"/>
      <c r="RKE189" s="3"/>
      <c r="RKF189" s="3"/>
      <c r="RKG189" s="3"/>
      <c r="RKH189" s="3"/>
      <c r="RKI189" s="3"/>
      <c r="RKJ189" s="3"/>
      <c r="RKK189" s="3"/>
      <c r="RKL189" s="3"/>
      <c r="RKM189" s="3"/>
      <c r="RKN189" s="3"/>
      <c r="RKO189" s="3"/>
      <c r="RKP189" s="3"/>
      <c r="RKQ189" s="3"/>
      <c r="RKR189" s="3"/>
      <c r="RKS189" s="3"/>
      <c r="RKT189" s="3"/>
      <c r="RKU189" s="3"/>
      <c r="RKV189" s="3"/>
      <c r="RKW189" s="3"/>
      <c r="RKX189" s="3"/>
      <c r="RKY189" s="3"/>
      <c r="RKZ189" s="3"/>
      <c r="RLA189" s="3"/>
      <c r="RLB189" s="3"/>
      <c r="RLC189" s="3"/>
      <c r="RLD189" s="3"/>
      <c r="RLE189" s="3"/>
      <c r="RLF189" s="3"/>
      <c r="RLG189" s="3"/>
      <c r="RLH189" s="3"/>
      <c r="RLI189" s="3"/>
      <c r="RLJ189" s="3"/>
      <c r="RLK189" s="3"/>
      <c r="RLL189" s="3"/>
      <c r="RLM189" s="3"/>
      <c r="RLN189" s="3"/>
      <c r="RLO189" s="3"/>
      <c r="RLP189" s="3"/>
      <c r="RLQ189" s="3"/>
      <c r="RLR189" s="3"/>
      <c r="RLS189" s="3"/>
      <c r="RLT189" s="3"/>
      <c r="RLU189" s="3"/>
      <c r="RLV189" s="3"/>
      <c r="RLW189" s="3"/>
      <c r="RLX189" s="3"/>
      <c r="RLY189" s="3"/>
      <c r="RLZ189" s="3"/>
      <c r="RMA189" s="3"/>
      <c r="RMB189" s="3"/>
      <c r="RMC189" s="3"/>
      <c r="RMD189" s="3"/>
      <c r="RME189" s="3"/>
      <c r="RMF189" s="3"/>
      <c r="RMG189" s="3"/>
      <c r="RMH189" s="3"/>
      <c r="RMI189" s="3"/>
      <c r="RMJ189" s="3"/>
      <c r="RMK189" s="3"/>
      <c r="RML189" s="3"/>
      <c r="RMM189" s="3"/>
      <c r="RMN189" s="3"/>
      <c r="RMO189" s="3"/>
      <c r="RMP189" s="3"/>
      <c r="RMQ189" s="3"/>
      <c r="RMR189" s="3"/>
      <c r="RMS189" s="3"/>
      <c r="RMT189" s="3"/>
      <c r="RMU189" s="3"/>
      <c r="RMV189" s="3"/>
      <c r="RMW189" s="3"/>
      <c r="RMX189" s="3"/>
      <c r="RMY189" s="3"/>
      <c r="RMZ189" s="3"/>
      <c r="RNA189" s="3"/>
      <c r="RNB189" s="3"/>
      <c r="RNC189" s="3"/>
      <c r="RND189" s="3"/>
      <c r="RNE189" s="3"/>
      <c r="RNF189" s="3"/>
      <c r="RNG189" s="3"/>
      <c r="RNH189" s="3"/>
      <c r="RNI189" s="3"/>
      <c r="RNJ189" s="3"/>
      <c r="RNK189" s="3"/>
      <c r="RNL189" s="3"/>
      <c r="RNM189" s="3"/>
      <c r="RNN189" s="3"/>
      <c r="RNO189" s="3"/>
      <c r="RNP189" s="3"/>
      <c r="RNQ189" s="3"/>
      <c r="RNR189" s="3"/>
      <c r="RNS189" s="3"/>
      <c r="RNT189" s="3"/>
      <c r="RNU189" s="3"/>
      <c r="RNV189" s="3"/>
      <c r="RNW189" s="3"/>
      <c r="RNX189" s="3"/>
      <c r="RNY189" s="3"/>
      <c r="RNZ189" s="3"/>
      <c r="ROA189" s="3"/>
      <c r="ROB189" s="3"/>
      <c r="ROC189" s="3"/>
      <c r="ROD189" s="3"/>
      <c r="ROE189" s="3"/>
      <c r="ROF189" s="3"/>
      <c r="ROG189" s="3"/>
      <c r="ROH189" s="3"/>
      <c r="ROI189" s="3"/>
      <c r="ROJ189" s="3"/>
      <c r="ROK189" s="3"/>
      <c r="ROL189" s="3"/>
      <c r="ROM189" s="3"/>
      <c r="RON189" s="3"/>
      <c r="ROO189" s="3"/>
      <c r="ROP189" s="3"/>
      <c r="ROQ189" s="3"/>
      <c r="ROR189" s="3"/>
      <c r="ROS189" s="3"/>
      <c r="ROT189" s="3"/>
      <c r="ROU189" s="3"/>
      <c r="ROV189" s="3"/>
      <c r="ROW189" s="3"/>
      <c r="ROX189" s="3"/>
      <c r="ROY189" s="3"/>
      <c r="ROZ189" s="3"/>
      <c r="RPA189" s="3"/>
      <c r="RPB189" s="3"/>
      <c r="RPC189" s="3"/>
      <c r="RPD189" s="3"/>
      <c r="RPE189" s="3"/>
      <c r="RPF189" s="3"/>
      <c r="RPG189" s="3"/>
      <c r="RPH189" s="3"/>
      <c r="RPI189" s="3"/>
      <c r="RPJ189" s="3"/>
      <c r="RPK189" s="3"/>
      <c r="RPL189" s="3"/>
      <c r="RPM189" s="3"/>
      <c r="RPN189" s="3"/>
      <c r="RPO189" s="3"/>
      <c r="RPP189" s="3"/>
      <c r="RPQ189" s="3"/>
      <c r="RPR189" s="3"/>
      <c r="RPS189" s="3"/>
      <c r="RPT189" s="3"/>
      <c r="RPU189" s="3"/>
      <c r="RPV189" s="3"/>
      <c r="RPW189" s="3"/>
      <c r="RPX189" s="3"/>
      <c r="RPY189" s="3"/>
      <c r="RPZ189" s="3"/>
      <c r="RQA189" s="3"/>
      <c r="RQB189" s="3"/>
      <c r="RQC189" s="3"/>
      <c r="RQD189" s="3"/>
      <c r="RQE189" s="3"/>
      <c r="RQF189" s="3"/>
      <c r="RQG189" s="3"/>
      <c r="RQH189" s="3"/>
      <c r="RQI189" s="3"/>
      <c r="RQJ189" s="3"/>
      <c r="RQK189" s="3"/>
      <c r="RQL189" s="3"/>
      <c r="RQM189" s="3"/>
      <c r="RQN189" s="3"/>
      <c r="RQO189" s="3"/>
      <c r="RQP189" s="3"/>
      <c r="RQQ189" s="3"/>
      <c r="RQR189" s="3"/>
      <c r="RQS189" s="3"/>
      <c r="RQT189" s="3"/>
      <c r="RQU189" s="3"/>
      <c r="RQV189" s="3"/>
      <c r="RQW189" s="3"/>
      <c r="RQX189" s="3"/>
      <c r="RQY189" s="3"/>
      <c r="RQZ189" s="3"/>
      <c r="RRA189" s="3"/>
      <c r="RRB189" s="3"/>
      <c r="RRC189" s="3"/>
      <c r="RRD189" s="3"/>
      <c r="RRE189" s="3"/>
      <c r="RRF189" s="3"/>
      <c r="RRG189" s="3"/>
      <c r="RRH189" s="3"/>
      <c r="RRI189" s="3"/>
      <c r="RRJ189" s="3"/>
      <c r="RRK189" s="3"/>
      <c r="RRL189" s="3"/>
      <c r="RRM189" s="3"/>
      <c r="RRN189" s="3"/>
      <c r="RRO189" s="3"/>
      <c r="RRP189" s="3"/>
      <c r="RRQ189" s="3"/>
      <c r="RRR189" s="3"/>
      <c r="RRS189" s="3"/>
      <c r="RRT189" s="3"/>
      <c r="RRU189" s="3"/>
      <c r="RRV189" s="3"/>
      <c r="RRW189" s="3"/>
      <c r="RRX189" s="3"/>
      <c r="RRY189" s="3"/>
      <c r="RRZ189" s="3"/>
      <c r="RSA189" s="3"/>
      <c r="RSB189" s="3"/>
      <c r="RSC189" s="3"/>
      <c r="RSD189" s="3"/>
      <c r="RSE189" s="3"/>
      <c r="RSF189" s="3"/>
      <c r="RSG189" s="3"/>
      <c r="RSH189" s="3"/>
      <c r="RSI189" s="3"/>
      <c r="RSJ189" s="3"/>
      <c r="RSK189" s="3"/>
      <c r="RSL189" s="3"/>
      <c r="RSM189" s="3"/>
      <c r="RSN189" s="3"/>
      <c r="RSO189" s="3"/>
      <c r="RSP189" s="3"/>
      <c r="RSQ189" s="3"/>
      <c r="RSR189" s="3"/>
      <c r="RSS189" s="3"/>
      <c r="RST189" s="3"/>
      <c r="RSU189" s="3"/>
      <c r="RSV189" s="3"/>
      <c r="RSW189" s="3"/>
      <c r="RSX189" s="3"/>
      <c r="RSY189" s="3"/>
      <c r="RSZ189" s="3"/>
      <c r="RTA189" s="3"/>
      <c r="RTB189" s="3"/>
      <c r="RTC189" s="3"/>
      <c r="RTD189" s="3"/>
      <c r="RTE189" s="3"/>
      <c r="RTF189" s="3"/>
      <c r="RTG189" s="3"/>
      <c r="RTH189" s="3"/>
      <c r="RTI189" s="3"/>
      <c r="RTJ189" s="3"/>
      <c r="RTK189" s="3"/>
      <c r="RTL189" s="3"/>
      <c r="RTM189" s="3"/>
      <c r="RTN189" s="3"/>
      <c r="RTO189" s="3"/>
      <c r="RTP189" s="3"/>
      <c r="RTQ189" s="3"/>
      <c r="RTR189" s="3"/>
      <c r="RTS189" s="3"/>
      <c r="RTT189" s="3"/>
      <c r="RTU189" s="3"/>
      <c r="RTV189" s="3"/>
      <c r="RTW189" s="3"/>
      <c r="RTX189" s="3"/>
      <c r="RTY189" s="3"/>
      <c r="RTZ189" s="3"/>
      <c r="RUA189" s="3"/>
      <c r="RUB189" s="3"/>
      <c r="RUC189" s="3"/>
      <c r="RUD189" s="3"/>
      <c r="RUE189" s="3"/>
      <c r="RUF189" s="3"/>
      <c r="RUG189" s="3"/>
      <c r="RUH189" s="3"/>
      <c r="RUI189" s="3"/>
      <c r="RUJ189" s="3"/>
      <c r="RUK189" s="3"/>
      <c r="RUL189" s="3"/>
      <c r="RUM189" s="3"/>
      <c r="RUN189" s="3"/>
      <c r="RUO189" s="3"/>
      <c r="RUP189" s="3"/>
      <c r="RUQ189" s="3"/>
      <c r="RUR189" s="3"/>
      <c r="RUS189" s="3"/>
      <c r="RUT189" s="3"/>
      <c r="RUU189" s="3"/>
      <c r="RUV189" s="3"/>
      <c r="RUW189" s="3"/>
      <c r="RUX189" s="3"/>
      <c r="RUY189" s="3"/>
      <c r="RUZ189" s="3"/>
      <c r="RVA189" s="3"/>
      <c r="RVB189" s="3"/>
      <c r="RVC189" s="3"/>
      <c r="RVD189" s="3"/>
      <c r="RVE189" s="3"/>
      <c r="RVF189" s="3"/>
      <c r="RVG189" s="3"/>
      <c r="RVH189" s="3"/>
      <c r="RVI189" s="3"/>
      <c r="RVJ189" s="3"/>
      <c r="RVK189" s="3"/>
      <c r="RVL189" s="3"/>
      <c r="RVM189" s="3"/>
      <c r="RVN189" s="3"/>
      <c r="RVO189" s="3"/>
      <c r="RVP189" s="3"/>
      <c r="RVQ189" s="3"/>
      <c r="RVR189" s="3"/>
      <c r="RVS189" s="3"/>
      <c r="RVT189" s="3"/>
      <c r="RVU189" s="3"/>
      <c r="RVV189" s="3"/>
      <c r="RVW189" s="3"/>
      <c r="RVX189" s="3"/>
      <c r="RVY189" s="3"/>
      <c r="RVZ189" s="3"/>
      <c r="RWA189" s="3"/>
      <c r="RWB189" s="3"/>
      <c r="RWC189" s="3"/>
      <c r="RWD189" s="3"/>
      <c r="RWE189" s="3"/>
      <c r="RWF189" s="3"/>
      <c r="RWG189" s="3"/>
      <c r="RWH189" s="3"/>
      <c r="RWI189" s="3"/>
      <c r="RWJ189" s="3"/>
      <c r="RWK189" s="3"/>
      <c r="RWL189" s="3"/>
      <c r="RWM189" s="3"/>
      <c r="RWN189" s="3"/>
      <c r="RWO189" s="3"/>
      <c r="RWP189" s="3"/>
      <c r="RWQ189" s="3"/>
      <c r="RWR189" s="3"/>
      <c r="RWS189" s="3"/>
      <c r="RWT189" s="3"/>
      <c r="RWU189" s="3"/>
      <c r="RWV189" s="3"/>
      <c r="RWW189" s="3"/>
      <c r="RWX189" s="3"/>
      <c r="RWY189" s="3"/>
      <c r="RWZ189" s="3"/>
      <c r="RXA189" s="3"/>
      <c r="RXB189" s="3"/>
      <c r="RXC189" s="3"/>
      <c r="RXD189" s="3"/>
      <c r="RXE189" s="3"/>
      <c r="RXF189" s="3"/>
      <c r="RXG189" s="3"/>
      <c r="RXH189" s="3"/>
      <c r="RXI189" s="3"/>
      <c r="RXJ189" s="3"/>
      <c r="RXK189" s="3"/>
      <c r="RXL189" s="3"/>
      <c r="RXM189" s="3"/>
      <c r="RXN189" s="3"/>
      <c r="RXO189" s="3"/>
      <c r="RXP189" s="3"/>
      <c r="RXQ189" s="3"/>
      <c r="RXR189" s="3"/>
      <c r="RXS189" s="3"/>
      <c r="RXT189" s="3"/>
      <c r="RXU189" s="3"/>
      <c r="RXV189" s="3"/>
      <c r="RXW189" s="3"/>
      <c r="RXX189" s="3"/>
      <c r="RXY189" s="3"/>
      <c r="RXZ189" s="3"/>
      <c r="RYA189" s="3"/>
      <c r="RYB189" s="3"/>
      <c r="RYC189" s="3"/>
      <c r="RYD189" s="3"/>
      <c r="RYE189" s="3"/>
      <c r="RYF189" s="3"/>
      <c r="RYG189" s="3"/>
      <c r="RYH189" s="3"/>
      <c r="RYI189" s="3"/>
      <c r="RYJ189" s="3"/>
      <c r="RYK189" s="3"/>
      <c r="RYL189" s="3"/>
      <c r="RYM189" s="3"/>
      <c r="RYN189" s="3"/>
      <c r="RYO189" s="3"/>
      <c r="RYP189" s="3"/>
      <c r="RYQ189" s="3"/>
      <c r="RYR189" s="3"/>
      <c r="RYS189" s="3"/>
      <c r="RYT189" s="3"/>
      <c r="RYU189" s="3"/>
      <c r="RYV189" s="3"/>
      <c r="RYW189" s="3"/>
      <c r="RYX189" s="3"/>
      <c r="RYY189" s="3"/>
      <c r="RYZ189" s="3"/>
      <c r="RZA189" s="3"/>
      <c r="RZB189" s="3"/>
      <c r="RZC189" s="3"/>
      <c r="RZD189" s="3"/>
      <c r="RZE189" s="3"/>
      <c r="RZF189" s="3"/>
      <c r="RZG189" s="3"/>
      <c r="RZH189" s="3"/>
      <c r="RZI189" s="3"/>
      <c r="RZJ189" s="3"/>
      <c r="RZK189" s="3"/>
      <c r="RZL189" s="3"/>
      <c r="RZM189" s="3"/>
      <c r="RZN189" s="3"/>
      <c r="RZO189" s="3"/>
      <c r="RZP189" s="3"/>
      <c r="RZQ189" s="3"/>
      <c r="RZR189" s="3"/>
      <c r="RZS189" s="3"/>
      <c r="RZT189" s="3"/>
      <c r="RZU189" s="3"/>
      <c r="RZV189" s="3"/>
      <c r="RZW189" s="3"/>
      <c r="RZX189" s="3"/>
      <c r="RZY189" s="3"/>
      <c r="RZZ189" s="3"/>
      <c r="SAA189" s="3"/>
      <c r="SAB189" s="3"/>
      <c r="SAC189" s="3"/>
      <c r="SAD189" s="3"/>
      <c r="SAE189" s="3"/>
      <c r="SAF189" s="3"/>
      <c r="SAG189" s="3"/>
      <c r="SAH189" s="3"/>
      <c r="SAI189" s="3"/>
      <c r="SAJ189" s="3"/>
      <c r="SAK189" s="3"/>
      <c r="SAL189" s="3"/>
      <c r="SAM189" s="3"/>
      <c r="SAN189" s="3"/>
      <c r="SAO189" s="3"/>
      <c r="SAP189" s="3"/>
      <c r="SAQ189" s="3"/>
      <c r="SAR189" s="3"/>
      <c r="SAS189" s="3"/>
      <c r="SAT189" s="3"/>
      <c r="SAU189" s="3"/>
      <c r="SAV189" s="3"/>
      <c r="SAW189" s="3"/>
      <c r="SAX189" s="3"/>
      <c r="SAY189" s="3"/>
      <c r="SAZ189" s="3"/>
      <c r="SBA189" s="3"/>
      <c r="SBB189" s="3"/>
      <c r="SBC189" s="3"/>
      <c r="SBD189" s="3"/>
      <c r="SBE189" s="3"/>
      <c r="SBF189" s="3"/>
      <c r="SBG189" s="3"/>
      <c r="SBH189" s="3"/>
      <c r="SBI189" s="3"/>
      <c r="SBJ189" s="3"/>
      <c r="SBK189" s="3"/>
      <c r="SBL189" s="3"/>
      <c r="SBM189" s="3"/>
      <c r="SBN189" s="3"/>
      <c r="SBO189" s="3"/>
      <c r="SBP189" s="3"/>
      <c r="SBQ189" s="3"/>
      <c r="SBR189" s="3"/>
      <c r="SBS189" s="3"/>
      <c r="SBT189" s="3"/>
      <c r="SBU189" s="3"/>
      <c r="SBV189" s="3"/>
      <c r="SBW189" s="3"/>
      <c r="SBX189" s="3"/>
      <c r="SBY189" s="3"/>
      <c r="SBZ189" s="3"/>
      <c r="SCA189" s="3"/>
      <c r="SCB189" s="3"/>
      <c r="SCC189" s="3"/>
      <c r="SCD189" s="3"/>
      <c r="SCE189" s="3"/>
      <c r="SCF189" s="3"/>
      <c r="SCG189" s="3"/>
      <c r="SCH189" s="3"/>
      <c r="SCI189" s="3"/>
      <c r="SCJ189" s="3"/>
      <c r="SCK189" s="3"/>
      <c r="SCL189" s="3"/>
      <c r="SCM189" s="3"/>
      <c r="SCN189" s="3"/>
      <c r="SCO189" s="3"/>
      <c r="SCP189" s="3"/>
      <c r="SCQ189" s="3"/>
      <c r="SCR189" s="3"/>
      <c r="SCS189" s="3"/>
      <c r="SCT189" s="3"/>
      <c r="SCU189" s="3"/>
      <c r="SCV189" s="3"/>
      <c r="SCW189" s="3"/>
      <c r="SCX189" s="3"/>
      <c r="SCY189" s="3"/>
      <c r="SCZ189" s="3"/>
      <c r="SDA189" s="3"/>
      <c r="SDB189" s="3"/>
      <c r="SDC189" s="3"/>
      <c r="SDD189" s="3"/>
      <c r="SDE189" s="3"/>
      <c r="SDF189" s="3"/>
      <c r="SDG189" s="3"/>
      <c r="SDH189" s="3"/>
      <c r="SDI189" s="3"/>
      <c r="SDJ189" s="3"/>
      <c r="SDK189" s="3"/>
      <c r="SDL189" s="3"/>
      <c r="SDM189" s="3"/>
      <c r="SDN189" s="3"/>
      <c r="SDO189" s="3"/>
      <c r="SDP189" s="3"/>
      <c r="SDQ189" s="3"/>
      <c r="SDR189" s="3"/>
      <c r="SDS189" s="3"/>
      <c r="SDT189" s="3"/>
      <c r="SDU189" s="3"/>
      <c r="SDV189" s="3"/>
      <c r="SDW189" s="3"/>
      <c r="SDX189" s="3"/>
      <c r="SDY189" s="3"/>
      <c r="SDZ189" s="3"/>
      <c r="SEA189" s="3"/>
      <c r="SEB189" s="3"/>
      <c r="SEC189" s="3"/>
      <c r="SED189" s="3"/>
      <c r="SEE189" s="3"/>
      <c r="SEF189" s="3"/>
      <c r="SEG189" s="3"/>
      <c r="SEH189" s="3"/>
      <c r="SEI189" s="3"/>
      <c r="SEJ189" s="3"/>
      <c r="SEK189" s="3"/>
      <c r="SEL189" s="3"/>
      <c r="SEM189" s="3"/>
      <c r="SEN189" s="3"/>
      <c r="SEO189" s="3"/>
      <c r="SEP189" s="3"/>
      <c r="SEQ189" s="3"/>
      <c r="SER189" s="3"/>
      <c r="SES189" s="3"/>
      <c r="SET189" s="3"/>
      <c r="SEU189" s="3"/>
      <c r="SEV189" s="3"/>
      <c r="SEW189" s="3"/>
      <c r="SEX189" s="3"/>
      <c r="SEY189" s="3"/>
      <c r="SEZ189" s="3"/>
      <c r="SFA189" s="3"/>
      <c r="SFB189" s="3"/>
      <c r="SFC189" s="3"/>
      <c r="SFD189" s="3"/>
      <c r="SFE189" s="3"/>
      <c r="SFF189" s="3"/>
      <c r="SFG189" s="3"/>
      <c r="SFH189" s="3"/>
      <c r="SFI189" s="3"/>
      <c r="SFJ189" s="3"/>
      <c r="SFK189" s="3"/>
      <c r="SFL189" s="3"/>
      <c r="SFM189" s="3"/>
      <c r="SFN189" s="3"/>
      <c r="SFO189" s="3"/>
      <c r="SFP189" s="3"/>
      <c r="SFQ189" s="3"/>
      <c r="SFR189" s="3"/>
      <c r="SFS189" s="3"/>
      <c r="SFT189" s="3"/>
      <c r="SFU189" s="3"/>
      <c r="SFV189" s="3"/>
      <c r="SFW189" s="3"/>
      <c r="SFX189" s="3"/>
      <c r="SFY189" s="3"/>
      <c r="SFZ189" s="3"/>
      <c r="SGA189" s="3"/>
      <c r="SGB189" s="3"/>
      <c r="SGC189" s="3"/>
      <c r="SGD189" s="3"/>
      <c r="SGE189" s="3"/>
      <c r="SGF189" s="3"/>
      <c r="SGG189" s="3"/>
      <c r="SGH189" s="3"/>
      <c r="SGI189" s="3"/>
      <c r="SGJ189" s="3"/>
      <c r="SGK189" s="3"/>
      <c r="SGL189" s="3"/>
      <c r="SGM189" s="3"/>
      <c r="SGN189" s="3"/>
      <c r="SGO189" s="3"/>
      <c r="SGP189" s="3"/>
      <c r="SGQ189" s="3"/>
      <c r="SGR189" s="3"/>
      <c r="SGS189" s="3"/>
      <c r="SGT189" s="3"/>
      <c r="SGU189" s="3"/>
      <c r="SGV189" s="3"/>
      <c r="SGW189" s="3"/>
      <c r="SGX189" s="3"/>
      <c r="SGY189" s="3"/>
      <c r="SGZ189" s="3"/>
      <c r="SHA189" s="3"/>
      <c r="SHB189" s="3"/>
      <c r="SHC189" s="3"/>
      <c r="SHD189" s="3"/>
      <c r="SHE189" s="3"/>
      <c r="SHF189" s="3"/>
      <c r="SHG189" s="3"/>
      <c r="SHH189" s="3"/>
      <c r="SHI189" s="3"/>
      <c r="SHJ189" s="3"/>
      <c r="SHK189" s="3"/>
      <c r="SHL189" s="3"/>
      <c r="SHM189" s="3"/>
      <c r="SHN189" s="3"/>
      <c r="SHO189" s="3"/>
      <c r="SHP189" s="3"/>
      <c r="SHQ189" s="3"/>
      <c r="SHR189" s="3"/>
      <c r="SHS189" s="3"/>
      <c r="SHT189" s="3"/>
      <c r="SHU189" s="3"/>
      <c r="SHV189" s="3"/>
      <c r="SHW189" s="3"/>
      <c r="SHX189" s="3"/>
      <c r="SHY189" s="3"/>
      <c r="SHZ189" s="3"/>
      <c r="SIA189" s="3"/>
      <c r="SIB189" s="3"/>
      <c r="SIC189" s="3"/>
      <c r="SID189" s="3"/>
      <c r="SIE189" s="3"/>
      <c r="SIF189" s="3"/>
      <c r="SIG189" s="3"/>
      <c r="SIH189" s="3"/>
      <c r="SII189" s="3"/>
      <c r="SIJ189" s="3"/>
      <c r="SIK189" s="3"/>
      <c r="SIL189" s="3"/>
      <c r="SIM189" s="3"/>
      <c r="SIN189" s="3"/>
      <c r="SIO189" s="3"/>
      <c r="SIP189" s="3"/>
      <c r="SIQ189" s="3"/>
      <c r="SIR189" s="3"/>
      <c r="SIS189" s="3"/>
      <c r="SIT189" s="3"/>
      <c r="SIU189" s="3"/>
      <c r="SIV189" s="3"/>
      <c r="SIW189" s="3"/>
      <c r="SIX189" s="3"/>
      <c r="SIY189" s="3"/>
      <c r="SIZ189" s="3"/>
      <c r="SJA189" s="3"/>
      <c r="SJB189" s="3"/>
      <c r="SJC189" s="3"/>
      <c r="SJD189" s="3"/>
      <c r="SJE189" s="3"/>
      <c r="SJF189" s="3"/>
      <c r="SJG189" s="3"/>
      <c r="SJH189" s="3"/>
      <c r="SJI189" s="3"/>
      <c r="SJJ189" s="3"/>
      <c r="SJK189" s="3"/>
      <c r="SJL189" s="3"/>
      <c r="SJM189" s="3"/>
      <c r="SJN189" s="3"/>
      <c r="SJO189" s="3"/>
      <c r="SJP189" s="3"/>
      <c r="SJQ189" s="3"/>
      <c r="SJR189" s="3"/>
      <c r="SJS189" s="3"/>
      <c r="SJT189" s="3"/>
      <c r="SJU189" s="3"/>
      <c r="SJV189" s="3"/>
      <c r="SJW189" s="3"/>
      <c r="SJX189" s="3"/>
      <c r="SJY189" s="3"/>
      <c r="SJZ189" s="3"/>
      <c r="SKA189" s="3"/>
      <c r="SKB189" s="3"/>
      <c r="SKC189" s="3"/>
      <c r="SKD189" s="3"/>
      <c r="SKE189" s="3"/>
      <c r="SKF189" s="3"/>
      <c r="SKG189" s="3"/>
      <c r="SKH189" s="3"/>
      <c r="SKI189" s="3"/>
      <c r="SKJ189" s="3"/>
      <c r="SKK189" s="3"/>
      <c r="SKL189" s="3"/>
      <c r="SKM189" s="3"/>
      <c r="SKN189" s="3"/>
      <c r="SKO189" s="3"/>
      <c r="SKP189" s="3"/>
      <c r="SKQ189" s="3"/>
      <c r="SKR189" s="3"/>
      <c r="SKS189" s="3"/>
      <c r="SKT189" s="3"/>
      <c r="SKU189" s="3"/>
      <c r="SKV189" s="3"/>
      <c r="SKW189" s="3"/>
      <c r="SKX189" s="3"/>
      <c r="SKY189" s="3"/>
      <c r="SKZ189" s="3"/>
      <c r="SLA189" s="3"/>
      <c r="SLB189" s="3"/>
      <c r="SLC189" s="3"/>
      <c r="SLD189" s="3"/>
      <c r="SLE189" s="3"/>
      <c r="SLF189" s="3"/>
      <c r="SLG189" s="3"/>
      <c r="SLH189" s="3"/>
      <c r="SLI189" s="3"/>
      <c r="SLJ189" s="3"/>
      <c r="SLK189" s="3"/>
      <c r="SLL189" s="3"/>
      <c r="SLM189" s="3"/>
      <c r="SLN189" s="3"/>
      <c r="SLO189" s="3"/>
      <c r="SLP189" s="3"/>
      <c r="SLQ189" s="3"/>
      <c r="SLR189" s="3"/>
      <c r="SLS189" s="3"/>
      <c r="SLT189" s="3"/>
      <c r="SLU189" s="3"/>
      <c r="SLV189" s="3"/>
      <c r="SLW189" s="3"/>
      <c r="SLX189" s="3"/>
      <c r="SLY189" s="3"/>
      <c r="SLZ189" s="3"/>
      <c r="SMA189" s="3"/>
      <c r="SMB189" s="3"/>
      <c r="SMC189" s="3"/>
      <c r="SMD189" s="3"/>
      <c r="SME189" s="3"/>
      <c r="SMF189" s="3"/>
      <c r="SMG189" s="3"/>
      <c r="SMH189" s="3"/>
      <c r="SMI189" s="3"/>
      <c r="SMJ189" s="3"/>
      <c r="SMK189" s="3"/>
      <c r="SML189" s="3"/>
      <c r="SMM189" s="3"/>
      <c r="SMN189" s="3"/>
      <c r="SMO189" s="3"/>
      <c r="SMP189" s="3"/>
      <c r="SMQ189" s="3"/>
      <c r="SMR189" s="3"/>
      <c r="SMS189" s="3"/>
      <c r="SMT189" s="3"/>
      <c r="SMU189" s="3"/>
      <c r="SMV189" s="3"/>
      <c r="SMW189" s="3"/>
      <c r="SMX189" s="3"/>
      <c r="SMY189" s="3"/>
      <c r="SMZ189" s="3"/>
      <c r="SNA189" s="3"/>
      <c r="SNB189" s="3"/>
      <c r="SNC189" s="3"/>
      <c r="SND189" s="3"/>
      <c r="SNE189" s="3"/>
      <c r="SNF189" s="3"/>
      <c r="SNG189" s="3"/>
      <c r="SNH189" s="3"/>
      <c r="SNI189" s="3"/>
      <c r="SNJ189" s="3"/>
      <c r="SNK189" s="3"/>
      <c r="SNL189" s="3"/>
      <c r="SNM189" s="3"/>
      <c r="SNN189" s="3"/>
      <c r="SNO189" s="3"/>
      <c r="SNP189" s="3"/>
      <c r="SNQ189" s="3"/>
      <c r="SNR189" s="3"/>
      <c r="SNS189" s="3"/>
      <c r="SNT189" s="3"/>
      <c r="SNU189" s="3"/>
      <c r="SNV189" s="3"/>
      <c r="SNW189" s="3"/>
      <c r="SNX189" s="3"/>
      <c r="SNY189" s="3"/>
      <c r="SNZ189" s="3"/>
      <c r="SOA189" s="3"/>
      <c r="SOB189" s="3"/>
      <c r="SOC189" s="3"/>
      <c r="SOD189" s="3"/>
      <c r="SOE189" s="3"/>
      <c r="SOF189" s="3"/>
      <c r="SOG189" s="3"/>
      <c r="SOH189" s="3"/>
      <c r="SOI189" s="3"/>
      <c r="SOJ189" s="3"/>
      <c r="SOK189" s="3"/>
      <c r="SOL189" s="3"/>
      <c r="SOM189" s="3"/>
      <c r="SON189" s="3"/>
      <c r="SOO189" s="3"/>
      <c r="SOP189" s="3"/>
      <c r="SOQ189" s="3"/>
      <c r="SOR189" s="3"/>
      <c r="SOS189" s="3"/>
      <c r="SOT189" s="3"/>
      <c r="SOU189" s="3"/>
      <c r="SOV189" s="3"/>
      <c r="SOW189" s="3"/>
      <c r="SOX189" s="3"/>
      <c r="SOY189" s="3"/>
      <c r="SOZ189" s="3"/>
      <c r="SPA189" s="3"/>
      <c r="SPB189" s="3"/>
      <c r="SPC189" s="3"/>
      <c r="SPD189" s="3"/>
      <c r="SPE189" s="3"/>
      <c r="SPF189" s="3"/>
      <c r="SPG189" s="3"/>
      <c r="SPH189" s="3"/>
      <c r="SPI189" s="3"/>
      <c r="SPJ189" s="3"/>
      <c r="SPK189" s="3"/>
      <c r="SPL189" s="3"/>
      <c r="SPM189" s="3"/>
      <c r="SPN189" s="3"/>
      <c r="SPO189" s="3"/>
      <c r="SPP189" s="3"/>
      <c r="SPQ189" s="3"/>
      <c r="SPR189" s="3"/>
      <c r="SPS189" s="3"/>
      <c r="SPT189" s="3"/>
      <c r="SPU189" s="3"/>
      <c r="SPV189" s="3"/>
      <c r="SPW189" s="3"/>
      <c r="SPX189" s="3"/>
      <c r="SPY189" s="3"/>
      <c r="SPZ189" s="3"/>
      <c r="SQA189" s="3"/>
      <c r="SQB189" s="3"/>
      <c r="SQC189" s="3"/>
      <c r="SQD189" s="3"/>
      <c r="SQE189" s="3"/>
      <c r="SQF189" s="3"/>
      <c r="SQG189" s="3"/>
      <c r="SQH189" s="3"/>
      <c r="SQI189" s="3"/>
      <c r="SQJ189" s="3"/>
      <c r="SQK189" s="3"/>
      <c r="SQL189" s="3"/>
      <c r="SQM189" s="3"/>
      <c r="SQN189" s="3"/>
      <c r="SQO189" s="3"/>
      <c r="SQP189" s="3"/>
      <c r="SQQ189" s="3"/>
      <c r="SQR189" s="3"/>
      <c r="SQS189" s="3"/>
      <c r="SQT189" s="3"/>
      <c r="SQU189" s="3"/>
      <c r="SQV189" s="3"/>
      <c r="SQW189" s="3"/>
      <c r="SQX189" s="3"/>
      <c r="SQY189" s="3"/>
      <c r="SQZ189" s="3"/>
      <c r="SRA189" s="3"/>
      <c r="SRB189" s="3"/>
      <c r="SRC189" s="3"/>
      <c r="SRD189" s="3"/>
      <c r="SRE189" s="3"/>
      <c r="SRF189" s="3"/>
      <c r="SRG189" s="3"/>
      <c r="SRH189" s="3"/>
      <c r="SRI189" s="3"/>
      <c r="SRJ189" s="3"/>
      <c r="SRK189" s="3"/>
      <c r="SRL189" s="3"/>
      <c r="SRM189" s="3"/>
      <c r="SRN189" s="3"/>
      <c r="SRO189" s="3"/>
      <c r="SRP189" s="3"/>
      <c r="SRQ189" s="3"/>
      <c r="SRR189" s="3"/>
      <c r="SRS189" s="3"/>
      <c r="SRT189" s="3"/>
      <c r="SRU189" s="3"/>
      <c r="SRV189" s="3"/>
      <c r="SRW189" s="3"/>
      <c r="SRX189" s="3"/>
      <c r="SRY189" s="3"/>
      <c r="SRZ189" s="3"/>
      <c r="SSA189" s="3"/>
      <c r="SSB189" s="3"/>
      <c r="SSC189" s="3"/>
      <c r="SSD189" s="3"/>
      <c r="SSE189" s="3"/>
      <c r="SSF189" s="3"/>
      <c r="SSG189" s="3"/>
      <c r="SSH189" s="3"/>
      <c r="SSI189" s="3"/>
      <c r="SSJ189" s="3"/>
      <c r="SSK189" s="3"/>
      <c r="SSL189" s="3"/>
      <c r="SSM189" s="3"/>
      <c r="SSN189" s="3"/>
      <c r="SSO189" s="3"/>
      <c r="SSP189" s="3"/>
      <c r="SSQ189" s="3"/>
      <c r="SSR189" s="3"/>
      <c r="SSS189" s="3"/>
      <c r="SST189" s="3"/>
      <c r="SSU189" s="3"/>
      <c r="SSV189" s="3"/>
      <c r="SSW189" s="3"/>
      <c r="SSX189" s="3"/>
      <c r="SSY189" s="3"/>
      <c r="SSZ189" s="3"/>
      <c r="STA189" s="3"/>
      <c r="STB189" s="3"/>
      <c r="STC189" s="3"/>
      <c r="STD189" s="3"/>
      <c r="STE189" s="3"/>
      <c r="STF189" s="3"/>
      <c r="STG189" s="3"/>
      <c r="STH189" s="3"/>
      <c r="STI189" s="3"/>
      <c r="STJ189" s="3"/>
      <c r="STK189" s="3"/>
      <c r="STL189" s="3"/>
      <c r="STM189" s="3"/>
      <c r="STN189" s="3"/>
      <c r="STO189" s="3"/>
      <c r="STP189" s="3"/>
      <c r="STQ189" s="3"/>
      <c r="STR189" s="3"/>
      <c r="STS189" s="3"/>
      <c r="STT189" s="3"/>
      <c r="STU189" s="3"/>
      <c r="STV189" s="3"/>
      <c r="STW189" s="3"/>
      <c r="STX189" s="3"/>
      <c r="STY189" s="3"/>
      <c r="STZ189" s="3"/>
      <c r="SUA189" s="3"/>
      <c r="SUB189" s="3"/>
      <c r="SUC189" s="3"/>
      <c r="SUD189" s="3"/>
      <c r="SUE189" s="3"/>
      <c r="SUF189" s="3"/>
      <c r="SUG189" s="3"/>
      <c r="SUH189" s="3"/>
      <c r="SUI189" s="3"/>
      <c r="SUJ189" s="3"/>
      <c r="SUK189" s="3"/>
      <c r="SUL189" s="3"/>
      <c r="SUM189" s="3"/>
      <c r="SUN189" s="3"/>
      <c r="SUO189" s="3"/>
      <c r="SUP189" s="3"/>
      <c r="SUQ189" s="3"/>
      <c r="SUR189" s="3"/>
      <c r="SUS189" s="3"/>
      <c r="SUT189" s="3"/>
      <c r="SUU189" s="3"/>
      <c r="SUV189" s="3"/>
      <c r="SUW189" s="3"/>
      <c r="SUX189" s="3"/>
      <c r="SUY189" s="3"/>
      <c r="SUZ189" s="3"/>
      <c r="SVA189" s="3"/>
      <c r="SVB189" s="3"/>
      <c r="SVC189" s="3"/>
      <c r="SVD189" s="3"/>
      <c r="SVE189" s="3"/>
      <c r="SVF189" s="3"/>
      <c r="SVG189" s="3"/>
      <c r="SVH189" s="3"/>
      <c r="SVI189" s="3"/>
      <c r="SVJ189" s="3"/>
      <c r="SVK189" s="3"/>
      <c r="SVL189" s="3"/>
      <c r="SVM189" s="3"/>
      <c r="SVN189" s="3"/>
      <c r="SVO189" s="3"/>
      <c r="SVP189" s="3"/>
      <c r="SVQ189" s="3"/>
      <c r="SVR189" s="3"/>
      <c r="SVS189" s="3"/>
      <c r="SVT189" s="3"/>
      <c r="SVU189" s="3"/>
      <c r="SVV189" s="3"/>
      <c r="SVW189" s="3"/>
      <c r="SVX189" s="3"/>
      <c r="SVY189" s="3"/>
      <c r="SVZ189" s="3"/>
      <c r="SWA189" s="3"/>
      <c r="SWB189" s="3"/>
      <c r="SWC189" s="3"/>
      <c r="SWD189" s="3"/>
      <c r="SWE189" s="3"/>
      <c r="SWF189" s="3"/>
      <c r="SWG189" s="3"/>
      <c r="SWH189" s="3"/>
      <c r="SWI189" s="3"/>
      <c r="SWJ189" s="3"/>
      <c r="SWK189" s="3"/>
      <c r="SWL189" s="3"/>
      <c r="SWM189" s="3"/>
      <c r="SWN189" s="3"/>
      <c r="SWO189" s="3"/>
      <c r="SWP189" s="3"/>
      <c r="SWQ189" s="3"/>
      <c r="SWR189" s="3"/>
      <c r="SWS189" s="3"/>
      <c r="SWT189" s="3"/>
      <c r="SWU189" s="3"/>
      <c r="SWV189" s="3"/>
      <c r="SWW189" s="3"/>
      <c r="SWX189" s="3"/>
      <c r="SWY189" s="3"/>
      <c r="SWZ189" s="3"/>
      <c r="SXA189" s="3"/>
      <c r="SXB189" s="3"/>
      <c r="SXC189" s="3"/>
      <c r="SXD189" s="3"/>
      <c r="SXE189" s="3"/>
      <c r="SXF189" s="3"/>
      <c r="SXG189" s="3"/>
      <c r="SXH189" s="3"/>
      <c r="SXI189" s="3"/>
      <c r="SXJ189" s="3"/>
      <c r="SXK189" s="3"/>
      <c r="SXL189" s="3"/>
      <c r="SXM189" s="3"/>
      <c r="SXN189" s="3"/>
      <c r="SXO189" s="3"/>
      <c r="SXP189" s="3"/>
      <c r="SXQ189" s="3"/>
      <c r="SXR189" s="3"/>
      <c r="SXS189" s="3"/>
      <c r="SXT189" s="3"/>
      <c r="SXU189" s="3"/>
      <c r="SXV189" s="3"/>
      <c r="SXW189" s="3"/>
      <c r="SXX189" s="3"/>
      <c r="SXY189" s="3"/>
      <c r="SXZ189" s="3"/>
      <c r="SYA189" s="3"/>
      <c r="SYB189" s="3"/>
      <c r="SYC189" s="3"/>
      <c r="SYD189" s="3"/>
      <c r="SYE189" s="3"/>
      <c r="SYF189" s="3"/>
      <c r="SYG189" s="3"/>
      <c r="SYH189" s="3"/>
      <c r="SYI189" s="3"/>
      <c r="SYJ189" s="3"/>
      <c r="SYK189" s="3"/>
      <c r="SYL189" s="3"/>
      <c r="SYM189" s="3"/>
      <c r="SYN189" s="3"/>
      <c r="SYO189" s="3"/>
      <c r="SYP189" s="3"/>
      <c r="SYQ189" s="3"/>
      <c r="SYR189" s="3"/>
      <c r="SYS189" s="3"/>
      <c r="SYT189" s="3"/>
      <c r="SYU189" s="3"/>
      <c r="SYV189" s="3"/>
      <c r="SYW189" s="3"/>
      <c r="SYX189" s="3"/>
      <c r="SYY189" s="3"/>
      <c r="SYZ189" s="3"/>
      <c r="SZA189" s="3"/>
      <c r="SZB189" s="3"/>
      <c r="SZC189" s="3"/>
      <c r="SZD189" s="3"/>
      <c r="SZE189" s="3"/>
      <c r="SZF189" s="3"/>
      <c r="SZG189" s="3"/>
      <c r="SZH189" s="3"/>
      <c r="SZI189" s="3"/>
      <c r="SZJ189" s="3"/>
      <c r="SZK189" s="3"/>
      <c r="SZL189" s="3"/>
      <c r="SZM189" s="3"/>
      <c r="SZN189" s="3"/>
      <c r="SZO189" s="3"/>
      <c r="SZP189" s="3"/>
      <c r="SZQ189" s="3"/>
      <c r="SZR189" s="3"/>
      <c r="SZS189" s="3"/>
      <c r="SZT189" s="3"/>
      <c r="SZU189" s="3"/>
      <c r="SZV189" s="3"/>
      <c r="SZW189" s="3"/>
      <c r="SZX189" s="3"/>
      <c r="SZY189" s="3"/>
      <c r="SZZ189" s="3"/>
      <c r="TAA189" s="3"/>
      <c r="TAB189" s="3"/>
      <c r="TAC189" s="3"/>
      <c r="TAD189" s="3"/>
      <c r="TAE189" s="3"/>
      <c r="TAF189" s="3"/>
      <c r="TAG189" s="3"/>
      <c r="TAH189" s="3"/>
      <c r="TAI189" s="3"/>
      <c r="TAJ189" s="3"/>
      <c r="TAK189" s="3"/>
      <c r="TAL189" s="3"/>
      <c r="TAM189" s="3"/>
      <c r="TAN189" s="3"/>
      <c r="TAO189" s="3"/>
      <c r="TAP189" s="3"/>
      <c r="TAQ189" s="3"/>
      <c r="TAR189" s="3"/>
      <c r="TAS189" s="3"/>
      <c r="TAT189" s="3"/>
      <c r="TAU189" s="3"/>
      <c r="TAV189" s="3"/>
      <c r="TAW189" s="3"/>
      <c r="TAX189" s="3"/>
      <c r="TAY189" s="3"/>
      <c r="TAZ189" s="3"/>
      <c r="TBA189" s="3"/>
      <c r="TBB189" s="3"/>
      <c r="TBC189" s="3"/>
      <c r="TBD189" s="3"/>
      <c r="TBE189" s="3"/>
      <c r="TBF189" s="3"/>
      <c r="TBG189" s="3"/>
      <c r="TBH189" s="3"/>
      <c r="TBI189" s="3"/>
      <c r="TBJ189" s="3"/>
      <c r="TBK189" s="3"/>
      <c r="TBL189" s="3"/>
      <c r="TBM189" s="3"/>
      <c r="TBN189" s="3"/>
      <c r="TBO189" s="3"/>
      <c r="TBP189" s="3"/>
      <c r="TBQ189" s="3"/>
      <c r="TBR189" s="3"/>
      <c r="TBS189" s="3"/>
      <c r="TBT189" s="3"/>
      <c r="TBU189" s="3"/>
      <c r="TBV189" s="3"/>
      <c r="TBW189" s="3"/>
      <c r="TBX189" s="3"/>
      <c r="TBY189" s="3"/>
      <c r="TBZ189" s="3"/>
      <c r="TCA189" s="3"/>
      <c r="TCB189" s="3"/>
      <c r="TCC189" s="3"/>
      <c r="TCD189" s="3"/>
      <c r="TCE189" s="3"/>
      <c r="TCF189" s="3"/>
      <c r="TCG189" s="3"/>
      <c r="TCH189" s="3"/>
      <c r="TCI189" s="3"/>
      <c r="TCJ189" s="3"/>
      <c r="TCK189" s="3"/>
      <c r="TCL189" s="3"/>
      <c r="TCM189" s="3"/>
      <c r="TCN189" s="3"/>
      <c r="TCO189" s="3"/>
      <c r="TCP189" s="3"/>
      <c r="TCQ189" s="3"/>
      <c r="TCR189" s="3"/>
      <c r="TCS189" s="3"/>
      <c r="TCT189" s="3"/>
      <c r="TCU189" s="3"/>
      <c r="TCV189" s="3"/>
      <c r="TCW189" s="3"/>
      <c r="TCX189" s="3"/>
      <c r="TCY189" s="3"/>
      <c r="TCZ189" s="3"/>
      <c r="TDA189" s="3"/>
      <c r="TDB189" s="3"/>
      <c r="TDC189" s="3"/>
      <c r="TDD189" s="3"/>
      <c r="TDE189" s="3"/>
      <c r="TDF189" s="3"/>
      <c r="TDG189" s="3"/>
      <c r="TDH189" s="3"/>
      <c r="TDI189" s="3"/>
      <c r="TDJ189" s="3"/>
      <c r="TDK189" s="3"/>
      <c r="TDL189" s="3"/>
      <c r="TDM189" s="3"/>
      <c r="TDN189" s="3"/>
      <c r="TDO189" s="3"/>
      <c r="TDP189" s="3"/>
      <c r="TDQ189" s="3"/>
      <c r="TDR189" s="3"/>
      <c r="TDS189" s="3"/>
      <c r="TDT189" s="3"/>
      <c r="TDU189" s="3"/>
      <c r="TDV189" s="3"/>
      <c r="TDW189" s="3"/>
      <c r="TDX189" s="3"/>
      <c r="TDY189" s="3"/>
      <c r="TDZ189" s="3"/>
      <c r="TEA189" s="3"/>
      <c r="TEB189" s="3"/>
      <c r="TEC189" s="3"/>
      <c r="TED189" s="3"/>
      <c r="TEE189" s="3"/>
      <c r="TEF189" s="3"/>
      <c r="TEG189" s="3"/>
      <c r="TEH189" s="3"/>
      <c r="TEI189" s="3"/>
      <c r="TEJ189" s="3"/>
      <c r="TEK189" s="3"/>
      <c r="TEL189" s="3"/>
      <c r="TEM189" s="3"/>
      <c r="TEN189" s="3"/>
      <c r="TEO189" s="3"/>
      <c r="TEP189" s="3"/>
      <c r="TEQ189" s="3"/>
      <c r="TER189" s="3"/>
      <c r="TES189" s="3"/>
      <c r="TET189" s="3"/>
      <c r="TEU189" s="3"/>
      <c r="TEV189" s="3"/>
      <c r="TEW189" s="3"/>
      <c r="TEX189" s="3"/>
      <c r="TEY189" s="3"/>
      <c r="TEZ189" s="3"/>
      <c r="TFA189" s="3"/>
      <c r="TFB189" s="3"/>
      <c r="TFC189" s="3"/>
      <c r="TFD189" s="3"/>
      <c r="TFE189" s="3"/>
      <c r="TFF189" s="3"/>
      <c r="TFG189" s="3"/>
      <c r="TFH189" s="3"/>
      <c r="TFI189" s="3"/>
      <c r="TFJ189" s="3"/>
      <c r="TFK189" s="3"/>
      <c r="TFL189" s="3"/>
      <c r="TFM189" s="3"/>
      <c r="TFN189" s="3"/>
      <c r="TFO189" s="3"/>
      <c r="TFP189" s="3"/>
      <c r="TFQ189" s="3"/>
      <c r="TFR189" s="3"/>
      <c r="TFS189" s="3"/>
      <c r="TFT189" s="3"/>
      <c r="TFU189" s="3"/>
      <c r="TFV189" s="3"/>
      <c r="TFW189" s="3"/>
      <c r="TFX189" s="3"/>
      <c r="TFY189" s="3"/>
      <c r="TFZ189" s="3"/>
      <c r="TGA189" s="3"/>
      <c r="TGB189" s="3"/>
      <c r="TGC189" s="3"/>
      <c r="TGD189" s="3"/>
      <c r="TGE189" s="3"/>
      <c r="TGF189" s="3"/>
      <c r="TGG189" s="3"/>
      <c r="TGH189" s="3"/>
      <c r="TGI189" s="3"/>
      <c r="TGJ189" s="3"/>
      <c r="TGK189" s="3"/>
      <c r="TGL189" s="3"/>
      <c r="TGM189" s="3"/>
      <c r="TGN189" s="3"/>
      <c r="TGO189" s="3"/>
      <c r="TGP189" s="3"/>
      <c r="TGQ189" s="3"/>
      <c r="TGR189" s="3"/>
      <c r="TGS189" s="3"/>
      <c r="TGT189" s="3"/>
      <c r="TGU189" s="3"/>
      <c r="TGV189" s="3"/>
      <c r="TGW189" s="3"/>
      <c r="TGX189" s="3"/>
      <c r="TGY189" s="3"/>
      <c r="TGZ189" s="3"/>
      <c r="THA189" s="3"/>
      <c r="THB189" s="3"/>
      <c r="THC189" s="3"/>
      <c r="THD189" s="3"/>
      <c r="THE189" s="3"/>
      <c r="THF189" s="3"/>
      <c r="THG189" s="3"/>
      <c r="THH189" s="3"/>
      <c r="THI189" s="3"/>
      <c r="THJ189" s="3"/>
      <c r="THK189" s="3"/>
      <c r="THL189" s="3"/>
      <c r="THM189" s="3"/>
      <c r="THN189" s="3"/>
      <c r="THO189" s="3"/>
      <c r="THP189" s="3"/>
      <c r="THQ189" s="3"/>
      <c r="THR189" s="3"/>
      <c r="THS189" s="3"/>
      <c r="THT189" s="3"/>
      <c r="THU189" s="3"/>
      <c r="THV189" s="3"/>
      <c r="THW189" s="3"/>
      <c r="THX189" s="3"/>
      <c r="THY189" s="3"/>
      <c r="THZ189" s="3"/>
      <c r="TIA189" s="3"/>
      <c r="TIB189" s="3"/>
      <c r="TIC189" s="3"/>
      <c r="TID189" s="3"/>
      <c r="TIE189" s="3"/>
      <c r="TIF189" s="3"/>
      <c r="TIG189" s="3"/>
      <c r="TIH189" s="3"/>
      <c r="TII189" s="3"/>
      <c r="TIJ189" s="3"/>
      <c r="TIK189" s="3"/>
      <c r="TIL189" s="3"/>
      <c r="TIM189" s="3"/>
      <c r="TIN189" s="3"/>
      <c r="TIO189" s="3"/>
      <c r="TIP189" s="3"/>
      <c r="TIQ189" s="3"/>
      <c r="TIR189" s="3"/>
      <c r="TIS189" s="3"/>
      <c r="TIT189" s="3"/>
      <c r="TIU189" s="3"/>
      <c r="TIV189" s="3"/>
      <c r="TIW189" s="3"/>
      <c r="TIX189" s="3"/>
      <c r="TIY189" s="3"/>
      <c r="TIZ189" s="3"/>
      <c r="TJA189" s="3"/>
      <c r="TJB189" s="3"/>
      <c r="TJC189" s="3"/>
      <c r="TJD189" s="3"/>
      <c r="TJE189" s="3"/>
      <c r="TJF189" s="3"/>
      <c r="TJG189" s="3"/>
      <c r="TJH189" s="3"/>
      <c r="TJI189" s="3"/>
      <c r="TJJ189" s="3"/>
      <c r="TJK189" s="3"/>
      <c r="TJL189" s="3"/>
      <c r="TJM189" s="3"/>
      <c r="TJN189" s="3"/>
      <c r="TJO189" s="3"/>
      <c r="TJP189" s="3"/>
      <c r="TJQ189" s="3"/>
      <c r="TJR189" s="3"/>
      <c r="TJS189" s="3"/>
      <c r="TJT189" s="3"/>
      <c r="TJU189" s="3"/>
      <c r="TJV189" s="3"/>
      <c r="TJW189" s="3"/>
      <c r="TJX189" s="3"/>
      <c r="TJY189" s="3"/>
      <c r="TJZ189" s="3"/>
      <c r="TKA189" s="3"/>
      <c r="TKB189" s="3"/>
      <c r="TKC189" s="3"/>
      <c r="TKD189" s="3"/>
      <c r="TKE189" s="3"/>
      <c r="TKF189" s="3"/>
      <c r="TKG189" s="3"/>
      <c r="TKH189" s="3"/>
      <c r="TKI189" s="3"/>
      <c r="TKJ189" s="3"/>
      <c r="TKK189" s="3"/>
      <c r="TKL189" s="3"/>
      <c r="TKM189" s="3"/>
      <c r="TKN189" s="3"/>
      <c r="TKO189" s="3"/>
      <c r="TKP189" s="3"/>
      <c r="TKQ189" s="3"/>
      <c r="TKR189" s="3"/>
      <c r="TKS189" s="3"/>
      <c r="TKT189" s="3"/>
      <c r="TKU189" s="3"/>
      <c r="TKV189" s="3"/>
      <c r="TKW189" s="3"/>
      <c r="TKX189" s="3"/>
      <c r="TKY189" s="3"/>
      <c r="TKZ189" s="3"/>
      <c r="TLA189" s="3"/>
      <c r="TLB189" s="3"/>
      <c r="TLC189" s="3"/>
      <c r="TLD189" s="3"/>
      <c r="TLE189" s="3"/>
      <c r="TLF189" s="3"/>
      <c r="TLG189" s="3"/>
      <c r="TLH189" s="3"/>
      <c r="TLI189" s="3"/>
      <c r="TLJ189" s="3"/>
      <c r="TLK189" s="3"/>
      <c r="TLL189" s="3"/>
      <c r="TLM189" s="3"/>
      <c r="TLN189" s="3"/>
      <c r="TLO189" s="3"/>
      <c r="TLP189" s="3"/>
      <c r="TLQ189" s="3"/>
      <c r="TLR189" s="3"/>
      <c r="TLS189" s="3"/>
      <c r="TLT189" s="3"/>
      <c r="TLU189" s="3"/>
      <c r="TLV189" s="3"/>
      <c r="TLW189" s="3"/>
      <c r="TLX189" s="3"/>
      <c r="TLY189" s="3"/>
      <c r="TLZ189" s="3"/>
      <c r="TMA189" s="3"/>
      <c r="TMB189" s="3"/>
      <c r="TMC189" s="3"/>
      <c r="TMD189" s="3"/>
      <c r="TME189" s="3"/>
      <c r="TMF189" s="3"/>
      <c r="TMG189" s="3"/>
      <c r="TMH189" s="3"/>
      <c r="TMI189" s="3"/>
      <c r="TMJ189" s="3"/>
      <c r="TMK189" s="3"/>
      <c r="TML189" s="3"/>
      <c r="TMM189" s="3"/>
      <c r="TMN189" s="3"/>
      <c r="TMO189" s="3"/>
      <c r="TMP189" s="3"/>
      <c r="TMQ189" s="3"/>
      <c r="TMR189" s="3"/>
      <c r="TMS189" s="3"/>
      <c r="TMT189" s="3"/>
      <c r="TMU189" s="3"/>
      <c r="TMV189" s="3"/>
      <c r="TMW189" s="3"/>
      <c r="TMX189" s="3"/>
      <c r="TMY189" s="3"/>
      <c r="TMZ189" s="3"/>
      <c r="TNA189" s="3"/>
      <c r="TNB189" s="3"/>
      <c r="TNC189" s="3"/>
      <c r="TND189" s="3"/>
      <c r="TNE189" s="3"/>
      <c r="TNF189" s="3"/>
      <c r="TNG189" s="3"/>
      <c r="TNH189" s="3"/>
      <c r="TNI189" s="3"/>
      <c r="TNJ189" s="3"/>
      <c r="TNK189" s="3"/>
      <c r="TNL189" s="3"/>
      <c r="TNM189" s="3"/>
      <c r="TNN189" s="3"/>
      <c r="TNO189" s="3"/>
      <c r="TNP189" s="3"/>
      <c r="TNQ189" s="3"/>
      <c r="TNR189" s="3"/>
      <c r="TNS189" s="3"/>
      <c r="TNT189" s="3"/>
      <c r="TNU189" s="3"/>
      <c r="TNV189" s="3"/>
      <c r="TNW189" s="3"/>
      <c r="TNX189" s="3"/>
      <c r="TNY189" s="3"/>
      <c r="TNZ189" s="3"/>
      <c r="TOA189" s="3"/>
      <c r="TOB189" s="3"/>
      <c r="TOC189" s="3"/>
      <c r="TOD189" s="3"/>
      <c r="TOE189" s="3"/>
      <c r="TOF189" s="3"/>
      <c r="TOG189" s="3"/>
      <c r="TOH189" s="3"/>
      <c r="TOI189" s="3"/>
      <c r="TOJ189" s="3"/>
      <c r="TOK189" s="3"/>
      <c r="TOL189" s="3"/>
      <c r="TOM189" s="3"/>
      <c r="TON189" s="3"/>
      <c r="TOO189" s="3"/>
      <c r="TOP189" s="3"/>
      <c r="TOQ189" s="3"/>
      <c r="TOR189" s="3"/>
      <c r="TOS189" s="3"/>
      <c r="TOT189" s="3"/>
      <c r="TOU189" s="3"/>
      <c r="TOV189" s="3"/>
      <c r="TOW189" s="3"/>
      <c r="TOX189" s="3"/>
      <c r="TOY189" s="3"/>
      <c r="TOZ189" s="3"/>
      <c r="TPA189" s="3"/>
      <c r="TPB189" s="3"/>
      <c r="TPC189" s="3"/>
      <c r="TPD189" s="3"/>
      <c r="TPE189" s="3"/>
      <c r="TPF189" s="3"/>
      <c r="TPG189" s="3"/>
      <c r="TPH189" s="3"/>
      <c r="TPI189" s="3"/>
      <c r="TPJ189" s="3"/>
      <c r="TPK189" s="3"/>
      <c r="TPL189" s="3"/>
      <c r="TPM189" s="3"/>
      <c r="TPN189" s="3"/>
      <c r="TPO189" s="3"/>
      <c r="TPP189" s="3"/>
      <c r="TPQ189" s="3"/>
      <c r="TPR189" s="3"/>
      <c r="TPS189" s="3"/>
      <c r="TPT189" s="3"/>
      <c r="TPU189" s="3"/>
      <c r="TPV189" s="3"/>
      <c r="TPW189" s="3"/>
      <c r="TPX189" s="3"/>
      <c r="TPY189" s="3"/>
      <c r="TPZ189" s="3"/>
      <c r="TQA189" s="3"/>
      <c r="TQB189" s="3"/>
      <c r="TQC189" s="3"/>
      <c r="TQD189" s="3"/>
      <c r="TQE189" s="3"/>
      <c r="TQF189" s="3"/>
      <c r="TQG189" s="3"/>
      <c r="TQH189" s="3"/>
      <c r="TQI189" s="3"/>
      <c r="TQJ189" s="3"/>
      <c r="TQK189" s="3"/>
      <c r="TQL189" s="3"/>
      <c r="TQM189" s="3"/>
      <c r="TQN189" s="3"/>
      <c r="TQO189" s="3"/>
      <c r="TQP189" s="3"/>
      <c r="TQQ189" s="3"/>
      <c r="TQR189" s="3"/>
      <c r="TQS189" s="3"/>
      <c r="TQT189" s="3"/>
      <c r="TQU189" s="3"/>
      <c r="TQV189" s="3"/>
      <c r="TQW189" s="3"/>
      <c r="TQX189" s="3"/>
      <c r="TQY189" s="3"/>
      <c r="TQZ189" s="3"/>
      <c r="TRA189" s="3"/>
      <c r="TRB189" s="3"/>
      <c r="TRC189" s="3"/>
      <c r="TRD189" s="3"/>
      <c r="TRE189" s="3"/>
      <c r="TRF189" s="3"/>
      <c r="TRG189" s="3"/>
      <c r="TRH189" s="3"/>
      <c r="TRI189" s="3"/>
      <c r="TRJ189" s="3"/>
      <c r="TRK189" s="3"/>
      <c r="TRL189" s="3"/>
      <c r="TRM189" s="3"/>
      <c r="TRN189" s="3"/>
      <c r="TRO189" s="3"/>
      <c r="TRP189" s="3"/>
      <c r="TRQ189" s="3"/>
      <c r="TRR189" s="3"/>
      <c r="TRS189" s="3"/>
      <c r="TRT189" s="3"/>
      <c r="TRU189" s="3"/>
      <c r="TRV189" s="3"/>
      <c r="TRW189" s="3"/>
      <c r="TRX189" s="3"/>
      <c r="TRY189" s="3"/>
      <c r="TRZ189" s="3"/>
      <c r="TSA189" s="3"/>
      <c r="TSB189" s="3"/>
      <c r="TSC189" s="3"/>
      <c r="TSD189" s="3"/>
      <c r="TSE189" s="3"/>
      <c r="TSF189" s="3"/>
      <c r="TSG189" s="3"/>
      <c r="TSH189" s="3"/>
      <c r="TSI189" s="3"/>
      <c r="TSJ189" s="3"/>
      <c r="TSK189" s="3"/>
      <c r="TSL189" s="3"/>
      <c r="TSM189" s="3"/>
      <c r="TSN189" s="3"/>
      <c r="TSO189" s="3"/>
      <c r="TSP189" s="3"/>
      <c r="TSQ189" s="3"/>
      <c r="TSR189" s="3"/>
      <c r="TSS189" s="3"/>
      <c r="TST189" s="3"/>
      <c r="TSU189" s="3"/>
      <c r="TSV189" s="3"/>
      <c r="TSW189" s="3"/>
      <c r="TSX189" s="3"/>
      <c r="TSY189" s="3"/>
      <c r="TSZ189" s="3"/>
      <c r="TTA189" s="3"/>
      <c r="TTB189" s="3"/>
      <c r="TTC189" s="3"/>
      <c r="TTD189" s="3"/>
      <c r="TTE189" s="3"/>
      <c r="TTF189" s="3"/>
      <c r="TTG189" s="3"/>
      <c r="TTH189" s="3"/>
      <c r="TTI189" s="3"/>
      <c r="TTJ189" s="3"/>
      <c r="TTK189" s="3"/>
      <c r="TTL189" s="3"/>
      <c r="TTM189" s="3"/>
      <c r="TTN189" s="3"/>
      <c r="TTO189" s="3"/>
      <c r="TTP189" s="3"/>
      <c r="TTQ189" s="3"/>
      <c r="TTR189" s="3"/>
      <c r="TTS189" s="3"/>
      <c r="TTT189" s="3"/>
      <c r="TTU189" s="3"/>
      <c r="TTV189" s="3"/>
      <c r="TTW189" s="3"/>
      <c r="TTX189" s="3"/>
      <c r="TTY189" s="3"/>
      <c r="TTZ189" s="3"/>
      <c r="TUA189" s="3"/>
      <c r="TUB189" s="3"/>
      <c r="TUC189" s="3"/>
      <c r="TUD189" s="3"/>
      <c r="TUE189" s="3"/>
      <c r="TUF189" s="3"/>
      <c r="TUG189" s="3"/>
      <c r="TUH189" s="3"/>
      <c r="TUI189" s="3"/>
      <c r="TUJ189" s="3"/>
      <c r="TUK189" s="3"/>
      <c r="TUL189" s="3"/>
      <c r="TUM189" s="3"/>
      <c r="TUN189" s="3"/>
      <c r="TUO189" s="3"/>
      <c r="TUP189" s="3"/>
      <c r="TUQ189" s="3"/>
      <c r="TUR189" s="3"/>
      <c r="TUS189" s="3"/>
      <c r="TUT189" s="3"/>
      <c r="TUU189" s="3"/>
      <c r="TUV189" s="3"/>
      <c r="TUW189" s="3"/>
      <c r="TUX189" s="3"/>
      <c r="TUY189" s="3"/>
      <c r="TUZ189" s="3"/>
      <c r="TVA189" s="3"/>
      <c r="TVB189" s="3"/>
      <c r="TVC189" s="3"/>
      <c r="TVD189" s="3"/>
      <c r="TVE189" s="3"/>
      <c r="TVF189" s="3"/>
      <c r="TVG189" s="3"/>
      <c r="TVH189" s="3"/>
      <c r="TVI189" s="3"/>
      <c r="TVJ189" s="3"/>
      <c r="TVK189" s="3"/>
      <c r="TVL189" s="3"/>
      <c r="TVM189" s="3"/>
      <c r="TVN189" s="3"/>
      <c r="TVO189" s="3"/>
      <c r="TVP189" s="3"/>
      <c r="TVQ189" s="3"/>
      <c r="TVR189" s="3"/>
      <c r="TVS189" s="3"/>
      <c r="TVT189" s="3"/>
      <c r="TVU189" s="3"/>
      <c r="TVV189" s="3"/>
      <c r="TVW189" s="3"/>
      <c r="TVX189" s="3"/>
      <c r="TVY189" s="3"/>
      <c r="TVZ189" s="3"/>
      <c r="TWA189" s="3"/>
      <c r="TWB189" s="3"/>
      <c r="TWC189" s="3"/>
      <c r="TWD189" s="3"/>
      <c r="TWE189" s="3"/>
      <c r="TWF189" s="3"/>
      <c r="TWG189" s="3"/>
      <c r="TWH189" s="3"/>
      <c r="TWI189" s="3"/>
      <c r="TWJ189" s="3"/>
      <c r="TWK189" s="3"/>
      <c r="TWL189" s="3"/>
      <c r="TWM189" s="3"/>
      <c r="TWN189" s="3"/>
      <c r="TWO189" s="3"/>
      <c r="TWP189" s="3"/>
      <c r="TWQ189" s="3"/>
      <c r="TWR189" s="3"/>
      <c r="TWS189" s="3"/>
      <c r="TWT189" s="3"/>
      <c r="TWU189" s="3"/>
      <c r="TWV189" s="3"/>
      <c r="TWW189" s="3"/>
      <c r="TWX189" s="3"/>
      <c r="TWY189" s="3"/>
      <c r="TWZ189" s="3"/>
      <c r="TXA189" s="3"/>
      <c r="TXB189" s="3"/>
      <c r="TXC189" s="3"/>
      <c r="TXD189" s="3"/>
      <c r="TXE189" s="3"/>
      <c r="TXF189" s="3"/>
      <c r="TXG189" s="3"/>
      <c r="TXH189" s="3"/>
      <c r="TXI189" s="3"/>
      <c r="TXJ189" s="3"/>
      <c r="TXK189" s="3"/>
      <c r="TXL189" s="3"/>
      <c r="TXM189" s="3"/>
      <c r="TXN189" s="3"/>
      <c r="TXO189" s="3"/>
      <c r="TXP189" s="3"/>
      <c r="TXQ189" s="3"/>
      <c r="TXR189" s="3"/>
      <c r="TXS189" s="3"/>
      <c r="TXT189" s="3"/>
      <c r="TXU189" s="3"/>
      <c r="TXV189" s="3"/>
      <c r="TXW189" s="3"/>
      <c r="TXX189" s="3"/>
      <c r="TXY189" s="3"/>
      <c r="TXZ189" s="3"/>
      <c r="TYA189" s="3"/>
      <c r="TYB189" s="3"/>
      <c r="TYC189" s="3"/>
      <c r="TYD189" s="3"/>
      <c r="TYE189" s="3"/>
      <c r="TYF189" s="3"/>
      <c r="TYG189" s="3"/>
      <c r="TYH189" s="3"/>
      <c r="TYI189" s="3"/>
      <c r="TYJ189" s="3"/>
      <c r="TYK189" s="3"/>
      <c r="TYL189" s="3"/>
      <c r="TYM189" s="3"/>
      <c r="TYN189" s="3"/>
      <c r="TYO189" s="3"/>
      <c r="TYP189" s="3"/>
      <c r="TYQ189" s="3"/>
      <c r="TYR189" s="3"/>
      <c r="TYS189" s="3"/>
      <c r="TYT189" s="3"/>
      <c r="TYU189" s="3"/>
      <c r="TYV189" s="3"/>
      <c r="TYW189" s="3"/>
      <c r="TYX189" s="3"/>
      <c r="TYY189" s="3"/>
      <c r="TYZ189" s="3"/>
      <c r="TZA189" s="3"/>
      <c r="TZB189" s="3"/>
      <c r="TZC189" s="3"/>
      <c r="TZD189" s="3"/>
      <c r="TZE189" s="3"/>
      <c r="TZF189" s="3"/>
      <c r="TZG189" s="3"/>
      <c r="TZH189" s="3"/>
      <c r="TZI189" s="3"/>
      <c r="TZJ189" s="3"/>
      <c r="TZK189" s="3"/>
      <c r="TZL189" s="3"/>
      <c r="TZM189" s="3"/>
      <c r="TZN189" s="3"/>
      <c r="TZO189" s="3"/>
      <c r="TZP189" s="3"/>
      <c r="TZQ189" s="3"/>
      <c r="TZR189" s="3"/>
      <c r="TZS189" s="3"/>
      <c r="TZT189" s="3"/>
      <c r="TZU189" s="3"/>
      <c r="TZV189" s="3"/>
      <c r="TZW189" s="3"/>
      <c r="TZX189" s="3"/>
      <c r="TZY189" s="3"/>
      <c r="TZZ189" s="3"/>
      <c r="UAA189" s="3"/>
      <c r="UAB189" s="3"/>
      <c r="UAC189" s="3"/>
      <c r="UAD189" s="3"/>
      <c r="UAE189" s="3"/>
      <c r="UAF189" s="3"/>
      <c r="UAG189" s="3"/>
      <c r="UAH189" s="3"/>
      <c r="UAI189" s="3"/>
      <c r="UAJ189" s="3"/>
      <c r="UAK189" s="3"/>
      <c r="UAL189" s="3"/>
      <c r="UAM189" s="3"/>
      <c r="UAN189" s="3"/>
      <c r="UAO189" s="3"/>
      <c r="UAP189" s="3"/>
      <c r="UAQ189" s="3"/>
      <c r="UAR189" s="3"/>
      <c r="UAS189" s="3"/>
      <c r="UAT189" s="3"/>
      <c r="UAU189" s="3"/>
      <c r="UAV189" s="3"/>
      <c r="UAW189" s="3"/>
      <c r="UAX189" s="3"/>
      <c r="UAY189" s="3"/>
      <c r="UAZ189" s="3"/>
      <c r="UBA189" s="3"/>
      <c r="UBB189" s="3"/>
      <c r="UBC189" s="3"/>
      <c r="UBD189" s="3"/>
      <c r="UBE189" s="3"/>
      <c r="UBF189" s="3"/>
      <c r="UBG189" s="3"/>
      <c r="UBH189" s="3"/>
      <c r="UBI189" s="3"/>
      <c r="UBJ189" s="3"/>
      <c r="UBK189" s="3"/>
      <c r="UBL189" s="3"/>
      <c r="UBM189" s="3"/>
      <c r="UBN189" s="3"/>
      <c r="UBO189" s="3"/>
      <c r="UBP189" s="3"/>
      <c r="UBQ189" s="3"/>
      <c r="UBR189" s="3"/>
      <c r="UBS189" s="3"/>
      <c r="UBT189" s="3"/>
      <c r="UBU189" s="3"/>
      <c r="UBV189" s="3"/>
      <c r="UBW189" s="3"/>
      <c r="UBX189" s="3"/>
      <c r="UBY189" s="3"/>
      <c r="UBZ189" s="3"/>
      <c r="UCA189" s="3"/>
      <c r="UCB189" s="3"/>
      <c r="UCC189" s="3"/>
      <c r="UCD189" s="3"/>
      <c r="UCE189" s="3"/>
      <c r="UCF189" s="3"/>
      <c r="UCG189" s="3"/>
      <c r="UCH189" s="3"/>
      <c r="UCI189" s="3"/>
      <c r="UCJ189" s="3"/>
      <c r="UCK189" s="3"/>
      <c r="UCL189" s="3"/>
      <c r="UCM189" s="3"/>
      <c r="UCN189" s="3"/>
      <c r="UCO189" s="3"/>
      <c r="UCP189" s="3"/>
      <c r="UCQ189" s="3"/>
      <c r="UCR189" s="3"/>
      <c r="UCS189" s="3"/>
      <c r="UCT189" s="3"/>
      <c r="UCU189" s="3"/>
      <c r="UCV189" s="3"/>
      <c r="UCW189" s="3"/>
      <c r="UCX189" s="3"/>
      <c r="UCY189" s="3"/>
      <c r="UCZ189" s="3"/>
      <c r="UDA189" s="3"/>
      <c r="UDB189" s="3"/>
      <c r="UDC189" s="3"/>
      <c r="UDD189" s="3"/>
      <c r="UDE189" s="3"/>
      <c r="UDF189" s="3"/>
      <c r="UDG189" s="3"/>
      <c r="UDH189" s="3"/>
      <c r="UDI189" s="3"/>
      <c r="UDJ189" s="3"/>
      <c r="UDK189" s="3"/>
      <c r="UDL189" s="3"/>
      <c r="UDM189" s="3"/>
      <c r="UDN189" s="3"/>
      <c r="UDO189" s="3"/>
      <c r="UDP189" s="3"/>
      <c r="UDQ189" s="3"/>
      <c r="UDR189" s="3"/>
      <c r="UDS189" s="3"/>
      <c r="UDT189" s="3"/>
      <c r="UDU189" s="3"/>
      <c r="UDV189" s="3"/>
      <c r="UDW189" s="3"/>
      <c r="UDX189" s="3"/>
      <c r="UDY189" s="3"/>
      <c r="UDZ189" s="3"/>
      <c r="UEA189" s="3"/>
      <c r="UEB189" s="3"/>
      <c r="UEC189" s="3"/>
      <c r="UED189" s="3"/>
      <c r="UEE189" s="3"/>
      <c r="UEF189" s="3"/>
      <c r="UEG189" s="3"/>
      <c r="UEH189" s="3"/>
      <c r="UEI189" s="3"/>
      <c r="UEJ189" s="3"/>
      <c r="UEK189" s="3"/>
      <c r="UEL189" s="3"/>
      <c r="UEM189" s="3"/>
      <c r="UEN189" s="3"/>
      <c r="UEO189" s="3"/>
      <c r="UEP189" s="3"/>
      <c r="UEQ189" s="3"/>
      <c r="UER189" s="3"/>
      <c r="UES189" s="3"/>
      <c r="UET189" s="3"/>
      <c r="UEU189" s="3"/>
      <c r="UEV189" s="3"/>
      <c r="UEW189" s="3"/>
      <c r="UEX189" s="3"/>
      <c r="UEY189" s="3"/>
      <c r="UEZ189" s="3"/>
      <c r="UFA189" s="3"/>
      <c r="UFB189" s="3"/>
      <c r="UFC189" s="3"/>
      <c r="UFD189" s="3"/>
      <c r="UFE189" s="3"/>
      <c r="UFF189" s="3"/>
      <c r="UFG189" s="3"/>
      <c r="UFH189" s="3"/>
      <c r="UFI189" s="3"/>
      <c r="UFJ189" s="3"/>
      <c r="UFK189" s="3"/>
      <c r="UFL189" s="3"/>
      <c r="UFM189" s="3"/>
      <c r="UFN189" s="3"/>
      <c r="UFO189" s="3"/>
      <c r="UFP189" s="3"/>
      <c r="UFQ189" s="3"/>
      <c r="UFR189" s="3"/>
      <c r="UFS189" s="3"/>
      <c r="UFT189" s="3"/>
      <c r="UFU189" s="3"/>
      <c r="UFV189" s="3"/>
      <c r="UFW189" s="3"/>
      <c r="UFX189" s="3"/>
      <c r="UFY189" s="3"/>
      <c r="UFZ189" s="3"/>
      <c r="UGA189" s="3"/>
      <c r="UGB189" s="3"/>
      <c r="UGC189" s="3"/>
      <c r="UGD189" s="3"/>
      <c r="UGE189" s="3"/>
      <c r="UGF189" s="3"/>
      <c r="UGG189" s="3"/>
      <c r="UGH189" s="3"/>
      <c r="UGI189" s="3"/>
      <c r="UGJ189" s="3"/>
      <c r="UGK189" s="3"/>
      <c r="UGL189" s="3"/>
      <c r="UGM189" s="3"/>
      <c r="UGN189" s="3"/>
      <c r="UGO189" s="3"/>
      <c r="UGP189" s="3"/>
      <c r="UGQ189" s="3"/>
      <c r="UGR189" s="3"/>
      <c r="UGS189" s="3"/>
      <c r="UGT189" s="3"/>
      <c r="UGU189" s="3"/>
      <c r="UGV189" s="3"/>
      <c r="UGW189" s="3"/>
      <c r="UGX189" s="3"/>
      <c r="UGY189" s="3"/>
      <c r="UGZ189" s="3"/>
      <c r="UHA189" s="3"/>
      <c r="UHB189" s="3"/>
      <c r="UHC189" s="3"/>
      <c r="UHD189" s="3"/>
      <c r="UHE189" s="3"/>
      <c r="UHF189" s="3"/>
      <c r="UHG189" s="3"/>
      <c r="UHH189" s="3"/>
      <c r="UHI189" s="3"/>
      <c r="UHJ189" s="3"/>
      <c r="UHK189" s="3"/>
      <c r="UHL189" s="3"/>
      <c r="UHM189" s="3"/>
      <c r="UHN189" s="3"/>
      <c r="UHO189" s="3"/>
      <c r="UHP189" s="3"/>
      <c r="UHQ189" s="3"/>
      <c r="UHR189" s="3"/>
      <c r="UHS189" s="3"/>
      <c r="UHT189" s="3"/>
      <c r="UHU189" s="3"/>
      <c r="UHV189" s="3"/>
      <c r="UHW189" s="3"/>
      <c r="UHX189" s="3"/>
      <c r="UHY189" s="3"/>
      <c r="UHZ189" s="3"/>
      <c r="UIA189" s="3"/>
      <c r="UIB189" s="3"/>
      <c r="UIC189" s="3"/>
      <c r="UID189" s="3"/>
      <c r="UIE189" s="3"/>
      <c r="UIF189" s="3"/>
      <c r="UIG189" s="3"/>
      <c r="UIH189" s="3"/>
      <c r="UII189" s="3"/>
      <c r="UIJ189" s="3"/>
      <c r="UIK189" s="3"/>
      <c r="UIL189" s="3"/>
      <c r="UIM189" s="3"/>
      <c r="UIN189" s="3"/>
      <c r="UIO189" s="3"/>
      <c r="UIP189" s="3"/>
      <c r="UIQ189" s="3"/>
      <c r="UIR189" s="3"/>
      <c r="UIS189" s="3"/>
      <c r="UIT189" s="3"/>
      <c r="UIU189" s="3"/>
      <c r="UIV189" s="3"/>
      <c r="UIW189" s="3"/>
      <c r="UIX189" s="3"/>
      <c r="UIY189" s="3"/>
      <c r="UIZ189" s="3"/>
      <c r="UJA189" s="3"/>
      <c r="UJB189" s="3"/>
      <c r="UJC189" s="3"/>
      <c r="UJD189" s="3"/>
      <c r="UJE189" s="3"/>
      <c r="UJF189" s="3"/>
      <c r="UJG189" s="3"/>
      <c r="UJH189" s="3"/>
      <c r="UJI189" s="3"/>
      <c r="UJJ189" s="3"/>
      <c r="UJK189" s="3"/>
      <c r="UJL189" s="3"/>
      <c r="UJM189" s="3"/>
      <c r="UJN189" s="3"/>
      <c r="UJO189" s="3"/>
      <c r="UJP189" s="3"/>
      <c r="UJQ189" s="3"/>
      <c r="UJR189" s="3"/>
      <c r="UJS189" s="3"/>
      <c r="UJT189" s="3"/>
      <c r="UJU189" s="3"/>
      <c r="UJV189" s="3"/>
      <c r="UJW189" s="3"/>
      <c r="UJX189" s="3"/>
      <c r="UJY189" s="3"/>
      <c r="UJZ189" s="3"/>
      <c r="UKA189" s="3"/>
      <c r="UKB189" s="3"/>
      <c r="UKC189" s="3"/>
      <c r="UKD189" s="3"/>
      <c r="UKE189" s="3"/>
      <c r="UKF189" s="3"/>
      <c r="UKG189" s="3"/>
      <c r="UKH189" s="3"/>
      <c r="UKI189" s="3"/>
      <c r="UKJ189" s="3"/>
      <c r="UKK189" s="3"/>
      <c r="UKL189" s="3"/>
      <c r="UKM189" s="3"/>
      <c r="UKN189" s="3"/>
      <c r="UKO189" s="3"/>
      <c r="UKP189" s="3"/>
      <c r="UKQ189" s="3"/>
      <c r="UKR189" s="3"/>
      <c r="UKS189" s="3"/>
      <c r="UKT189" s="3"/>
      <c r="UKU189" s="3"/>
      <c r="UKV189" s="3"/>
      <c r="UKW189" s="3"/>
      <c r="UKX189" s="3"/>
      <c r="UKY189" s="3"/>
      <c r="UKZ189" s="3"/>
      <c r="ULA189" s="3"/>
      <c r="ULB189" s="3"/>
      <c r="ULC189" s="3"/>
      <c r="ULD189" s="3"/>
      <c r="ULE189" s="3"/>
      <c r="ULF189" s="3"/>
      <c r="ULG189" s="3"/>
      <c r="ULH189" s="3"/>
      <c r="ULI189" s="3"/>
      <c r="ULJ189" s="3"/>
      <c r="ULK189" s="3"/>
      <c r="ULL189" s="3"/>
      <c r="ULM189" s="3"/>
      <c r="ULN189" s="3"/>
      <c r="ULO189" s="3"/>
      <c r="ULP189" s="3"/>
      <c r="ULQ189" s="3"/>
      <c r="ULR189" s="3"/>
      <c r="ULS189" s="3"/>
      <c r="ULT189" s="3"/>
      <c r="ULU189" s="3"/>
      <c r="ULV189" s="3"/>
      <c r="ULW189" s="3"/>
      <c r="ULX189" s="3"/>
      <c r="ULY189" s="3"/>
      <c r="ULZ189" s="3"/>
      <c r="UMA189" s="3"/>
      <c r="UMB189" s="3"/>
      <c r="UMC189" s="3"/>
      <c r="UMD189" s="3"/>
      <c r="UME189" s="3"/>
      <c r="UMF189" s="3"/>
      <c r="UMG189" s="3"/>
      <c r="UMH189" s="3"/>
      <c r="UMI189" s="3"/>
      <c r="UMJ189" s="3"/>
      <c r="UMK189" s="3"/>
      <c r="UML189" s="3"/>
      <c r="UMM189" s="3"/>
      <c r="UMN189" s="3"/>
      <c r="UMO189" s="3"/>
      <c r="UMP189" s="3"/>
      <c r="UMQ189" s="3"/>
      <c r="UMR189" s="3"/>
      <c r="UMS189" s="3"/>
      <c r="UMT189" s="3"/>
      <c r="UMU189" s="3"/>
      <c r="UMV189" s="3"/>
      <c r="UMW189" s="3"/>
      <c r="UMX189" s="3"/>
      <c r="UMY189" s="3"/>
      <c r="UMZ189" s="3"/>
      <c r="UNA189" s="3"/>
      <c r="UNB189" s="3"/>
      <c r="UNC189" s="3"/>
      <c r="UND189" s="3"/>
      <c r="UNE189" s="3"/>
      <c r="UNF189" s="3"/>
      <c r="UNG189" s="3"/>
      <c r="UNH189" s="3"/>
      <c r="UNI189" s="3"/>
      <c r="UNJ189" s="3"/>
      <c r="UNK189" s="3"/>
      <c r="UNL189" s="3"/>
      <c r="UNM189" s="3"/>
      <c r="UNN189" s="3"/>
      <c r="UNO189" s="3"/>
      <c r="UNP189" s="3"/>
      <c r="UNQ189" s="3"/>
      <c r="UNR189" s="3"/>
      <c r="UNS189" s="3"/>
      <c r="UNT189" s="3"/>
      <c r="UNU189" s="3"/>
      <c r="UNV189" s="3"/>
      <c r="UNW189" s="3"/>
      <c r="UNX189" s="3"/>
      <c r="UNY189" s="3"/>
      <c r="UNZ189" s="3"/>
      <c r="UOA189" s="3"/>
      <c r="UOB189" s="3"/>
      <c r="UOC189" s="3"/>
      <c r="UOD189" s="3"/>
      <c r="UOE189" s="3"/>
      <c r="UOF189" s="3"/>
      <c r="UOG189" s="3"/>
      <c r="UOH189" s="3"/>
      <c r="UOI189" s="3"/>
      <c r="UOJ189" s="3"/>
      <c r="UOK189" s="3"/>
      <c r="UOL189" s="3"/>
      <c r="UOM189" s="3"/>
      <c r="UON189" s="3"/>
      <c r="UOO189" s="3"/>
      <c r="UOP189" s="3"/>
      <c r="UOQ189" s="3"/>
      <c r="UOR189" s="3"/>
      <c r="UOS189" s="3"/>
      <c r="UOT189" s="3"/>
      <c r="UOU189" s="3"/>
      <c r="UOV189" s="3"/>
      <c r="UOW189" s="3"/>
      <c r="UOX189" s="3"/>
      <c r="UOY189" s="3"/>
      <c r="UOZ189" s="3"/>
      <c r="UPA189" s="3"/>
      <c r="UPB189" s="3"/>
      <c r="UPC189" s="3"/>
      <c r="UPD189" s="3"/>
      <c r="UPE189" s="3"/>
      <c r="UPF189" s="3"/>
      <c r="UPG189" s="3"/>
      <c r="UPH189" s="3"/>
      <c r="UPI189" s="3"/>
      <c r="UPJ189" s="3"/>
      <c r="UPK189" s="3"/>
      <c r="UPL189" s="3"/>
      <c r="UPM189" s="3"/>
      <c r="UPN189" s="3"/>
      <c r="UPO189" s="3"/>
      <c r="UPP189" s="3"/>
      <c r="UPQ189" s="3"/>
      <c r="UPR189" s="3"/>
      <c r="UPS189" s="3"/>
      <c r="UPT189" s="3"/>
      <c r="UPU189" s="3"/>
      <c r="UPV189" s="3"/>
      <c r="UPW189" s="3"/>
      <c r="UPX189" s="3"/>
      <c r="UPY189" s="3"/>
      <c r="UPZ189" s="3"/>
      <c r="UQA189" s="3"/>
      <c r="UQB189" s="3"/>
      <c r="UQC189" s="3"/>
      <c r="UQD189" s="3"/>
      <c r="UQE189" s="3"/>
      <c r="UQF189" s="3"/>
      <c r="UQG189" s="3"/>
      <c r="UQH189" s="3"/>
      <c r="UQI189" s="3"/>
      <c r="UQJ189" s="3"/>
      <c r="UQK189" s="3"/>
      <c r="UQL189" s="3"/>
      <c r="UQM189" s="3"/>
      <c r="UQN189" s="3"/>
      <c r="UQO189" s="3"/>
      <c r="UQP189" s="3"/>
      <c r="UQQ189" s="3"/>
      <c r="UQR189" s="3"/>
      <c r="UQS189" s="3"/>
      <c r="UQT189" s="3"/>
      <c r="UQU189" s="3"/>
      <c r="UQV189" s="3"/>
      <c r="UQW189" s="3"/>
      <c r="UQX189" s="3"/>
      <c r="UQY189" s="3"/>
      <c r="UQZ189" s="3"/>
      <c r="URA189" s="3"/>
      <c r="URB189" s="3"/>
      <c r="URC189" s="3"/>
      <c r="URD189" s="3"/>
      <c r="URE189" s="3"/>
      <c r="URF189" s="3"/>
      <c r="URG189" s="3"/>
      <c r="URH189" s="3"/>
      <c r="URI189" s="3"/>
      <c r="URJ189" s="3"/>
      <c r="URK189" s="3"/>
      <c r="URL189" s="3"/>
      <c r="URM189" s="3"/>
      <c r="URN189" s="3"/>
      <c r="URO189" s="3"/>
      <c r="URP189" s="3"/>
      <c r="URQ189" s="3"/>
      <c r="URR189" s="3"/>
      <c r="URS189" s="3"/>
      <c r="URT189" s="3"/>
      <c r="URU189" s="3"/>
      <c r="URV189" s="3"/>
      <c r="URW189" s="3"/>
      <c r="URX189" s="3"/>
      <c r="URY189" s="3"/>
      <c r="URZ189" s="3"/>
      <c r="USA189" s="3"/>
      <c r="USB189" s="3"/>
      <c r="USC189" s="3"/>
      <c r="USD189" s="3"/>
      <c r="USE189" s="3"/>
      <c r="USF189" s="3"/>
      <c r="USG189" s="3"/>
      <c r="USH189" s="3"/>
      <c r="USI189" s="3"/>
      <c r="USJ189" s="3"/>
      <c r="USK189" s="3"/>
      <c r="USL189" s="3"/>
      <c r="USM189" s="3"/>
      <c r="USN189" s="3"/>
      <c r="USO189" s="3"/>
      <c r="USP189" s="3"/>
      <c r="USQ189" s="3"/>
      <c r="USR189" s="3"/>
      <c r="USS189" s="3"/>
      <c r="UST189" s="3"/>
      <c r="USU189" s="3"/>
      <c r="USV189" s="3"/>
      <c r="USW189" s="3"/>
      <c r="USX189" s="3"/>
      <c r="USY189" s="3"/>
      <c r="USZ189" s="3"/>
      <c r="UTA189" s="3"/>
      <c r="UTB189" s="3"/>
      <c r="UTC189" s="3"/>
      <c r="UTD189" s="3"/>
      <c r="UTE189" s="3"/>
      <c r="UTF189" s="3"/>
      <c r="UTG189" s="3"/>
      <c r="UTH189" s="3"/>
      <c r="UTI189" s="3"/>
      <c r="UTJ189" s="3"/>
      <c r="UTK189" s="3"/>
      <c r="UTL189" s="3"/>
      <c r="UTM189" s="3"/>
      <c r="UTN189" s="3"/>
      <c r="UTO189" s="3"/>
      <c r="UTP189" s="3"/>
      <c r="UTQ189" s="3"/>
      <c r="UTR189" s="3"/>
      <c r="UTS189" s="3"/>
      <c r="UTT189" s="3"/>
      <c r="UTU189" s="3"/>
      <c r="UTV189" s="3"/>
      <c r="UTW189" s="3"/>
      <c r="UTX189" s="3"/>
      <c r="UTY189" s="3"/>
      <c r="UTZ189" s="3"/>
      <c r="UUA189" s="3"/>
      <c r="UUB189" s="3"/>
      <c r="UUC189" s="3"/>
      <c r="UUD189" s="3"/>
      <c r="UUE189" s="3"/>
      <c r="UUF189" s="3"/>
      <c r="UUG189" s="3"/>
      <c r="UUH189" s="3"/>
      <c r="UUI189" s="3"/>
      <c r="UUJ189" s="3"/>
      <c r="UUK189" s="3"/>
      <c r="UUL189" s="3"/>
      <c r="UUM189" s="3"/>
      <c r="UUN189" s="3"/>
      <c r="UUO189" s="3"/>
      <c r="UUP189" s="3"/>
      <c r="UUQ189" s="3"/>
      <c r="UUR189" s="3"/>
      <c r="UUS189" s="3"/>
      <c r="UUT189" s="3"/>
      <c r="UUU189" s="3"/>
      <c r="UUV189" s="3"/>
      <c r="UUW189" s="3"/>
      <c r="UUX189" s="3"/>
      <c r="UUY189" s="3"/>
      <c r="UUZ189" s="3"/>
      <c r="UVA189" s="3"/>
      <c r="UVB189" s="3"/>
      <c r="UVC189" s="3"/>
      <c r="UVD189" s="3"/>
      <c r="UVE189" s="3"/>
      <c r="UVF189" s="3"/>
      <c r="UVG189" s="3"/>
      <c r="UVH189" s="3"/>
      <c r="UVI189" s="3"/>
      <c r="UVJ189" s="3"/>
      <c r="UVK189" s="3"/>
      <c r="UVL189" s="3"/>
      <c r="UVM189" s="3"/>
      <c r="UVN189" s="3"/>
      <c r="UVO189" s="3"/>
      <c r="UVP189" s="3"/>
      <c r="UVQ189" s="3"/>
      <c r="UVR189" s="3"/>
      <c r="UVS189" s="3"/>
      <c r="UVT189" s="3"/>
      <c r="UVU189" s="3"/>
      <c r="UVV189" s="3"/>
      <c r="UVW189" s="3"/>
      <c r="UVX189" s="3"/>
      <c r="UVY189" s="3"/>
      <c r="UVZ189" s="3"/>
      <c r="UWA189" s="3"/>
      <c r="UWB189" s="3"/>
      <c r="UWC189" s="3"/>
      <c r="UWD189" s="3"/>
      <c r="UWE189" s="3"/>
      <c r="UWF189" s="3"/>
      <c r="UWG189" s="3"/>
      <c r="UWH189" s="3"/>
      <c r="UWI189" s="3"/>
      <c r="UWJ189" s="3"/>
      <c r="UWK189" s="3"/>
      <c r="UWL189" s="3"/>
      <c r="UWM189" s="3"/>
      <c r="UWN189" s="3"/>
      <c r="UWO189" s="3"/>
      <c r="UWP189" s="3"/>
      <c r="UWQ189" s="3"/>
      <c r="UWR189" s="3"/>
      <c r="UWS189" s="3"/>
      <c r="UWT189" s="3"/>
      <c r="UWU189" s="3"/>
      <c r="UWV189" s="3"/>
      <c r="UWW189" s="3"/>
      <c r="UWX189" s="3"/>
      <c r="UWY189" s="3"/>
      <c r="UWZ189" s="3"/>
      <c r="UXA189" s="3"/>
      <c r="UXB189" s="3"/>
      <c r="UXC189" s="3"/>
      <c r="UXD189" s="3"/>
      <c r="UXE189" s="3"/>
      <c r="UXF189" s="3"/>
      <c r="UXG189" s="3"/>
      <c r="UXH189" s="3"/>
      <c r="UXI189" s="3"/>
      <c r="UXJ189" s="3"/>
      <c r="UXK189" s="3"/>
      <c r="UXL189" s="3"/>
      <c r="UXM189" s="3"/>
      <c r="UXN189" s="3"/>
      <c r="UXO189" s="3"/>
      <c r="UXP189" s="3"/>
      <c r="UXQ189" s="3"/>
      <c r="UXR189" s="3"/>
      <c r="UXS189" s="3"/>
      <c r="UXT189" s="3"/>
      <c r="UXU189" s="3"/>
      <c r="UXV189" s="3"/>
      <c r="UXW189" s="3"/>
      <c r="UXX189" s="3"/>
      <c r="UXY189" s="3"/>
      <c r="UXZ189" s="3"/>
      <c r="UYA189" s="3"/>
      <c r="UYB189" s="3"/>
      <c r="UYC189" s="3"/>
      <c r="UYD189" s="3"/>
      <c r="UYE189" s="3"/>
      <c r="UYF189" s="3"/>
      <c r="UYG189" s="3"/>
      <c r="UYH189" s="3"/>
      <c r="UYI189" s="3"/>
      <c r="UYJ189" s="3"/>
      <c r="UYK189" s="3"/>
      <c r="UYL189" s="3"/>
      <c r="UYM189" s="3"/>
      <c r="UYN189" s="3"/>
      <c r="UYO189" s="3"/>
      <c r="UYP189" s="3"/>
      <c r="UYQ189" s="3"/>
      <c r="UYR189" s="3"/>
      <c r="UYS189" s="3"/>
      <c r="UYT189" s="3"/>
      <c r="UYU189" s="3"/>
      <c r="UYV189" s="3"/>
      <c r="UYW189" s="3"/>
      <c r="UYX189" s="3"/>
      <c r="UYY189" s="3"/>
      <c r="UYZ189" s="3"/>
      <c r="UZA189" s="3"/>
      <c r="UZB189" s="3"/>
      <c r="UZC189" s="3"/>
      <c r="UZD189" s="3"/>
      <c r="UZE189" s="3"/>
      <c r="UZF189" s="3"/>
      <c r="UZG189" s="3"/>
      <c r="UZH189" s="3"/>
      <c r="UZI189" s="3"/>
      <c r="UZJ189" s="3"/>
      <c r="UZK189" s="3"/>
      <c r="UZL189" s="3"/>
      <c r="UZM189" s="3"/>
      <c r="UZN189" s="3"/>
      <c r="UZO189" s="3"/>
      <c r="UZP189" s="3"/>
      <c r="UZQ189" s="3"/>
      <c r="UZR189" s="3"/>
      <c r="UZS189" s="3"/>
      <c r="UZT189" s="3"/>
      <c r="UZU189" s="3"/>
      <c r="UZV189" s="3"/>
      <c r="UZW189" s="3"/>
      <c r="UZX189" s="3"/>
      <c r="UZY189" s="3"/>
      <c r="UZZ189" s="3"/>
      <c r="VAA189" s="3"/>
      <c r="VAB189" s="3"/>
      <c r="VAC189" s="3"/>
      <c r="VAD189" s="3"/>
      <c r="VAE189" s="3"/>
      <c r="VAF189" s="3"/>
      <c r="VAG189" s="3"/>
      <c r="VAH189" s="3"/>
      <c r="VAI189" s="3"/>
      <c r="VAJ189" s="3"/>
      <c r="VAK189" s="3"/>
      <c r="VAL189" s="3"/>
      <c r="VAM189" s="3"/>
      <c r="VAN189" s="3"/>
      <c r="VAO189" s="3"/>
      <c r="VAP189" s="3"/>
      <c r="VAQ189" s="3"/>
      <c r="VAR189" s="3"/>
      <c r="VAS189" s="3"/>
      <c r="VAT189" s="3"/>
      <c r="VAU189" s="3"/>
      <c r="VAV189" s="3"/>
      <c r="VAW189" s="3"/>
      <c r="VAX189" s="3"/>
      <c r="VAY189" s="3"/>
      <c r="VAZ189" s="3"/>
      <c r="VBA189" s="3"/>
      <c r="VBB189" s="3"/>
      <c r="VBC189" s="3"/>
      <c r="VBD189" s="3"/>
      <c r="VBE189" s="3"/>
      <c r="VBF189" s="3"/>
      <c r="VBG189" s="3"/>
      <c r="VBH189" s="3"/>
      <c r="VBI189" s="3"/>
      <c r="VBJ189" s="3"/>
      <c r="VBK189" s="3"/>
      <c r="VBL189" s="3"/>
      <c r="VBM189" s="3"/>
      <c r="VBN189" s="3"/>
      <c r="VBO189" s="3"/>
      <c r="VBP189" s="3"/>
      <c r="VBQ189" s="3"/>
      <c r="VBR189" s="3"/>
      <c r="VBS189" s="3"/>
      <c r="VBT189" s="3"/>
      <c r="VBU189" s="3"/>
      <c r="VBV189" s="3"/>
      <c r="VBW189" s="3"/>
      <c r="VBX189" s="3"/>
      <c r="VBY189" s="3"/>
      <c r="VBZ189" s="3"/>
      <c r="VCA189" s="3"/>
      <c r="VCB189" s="3"/>
      <c r="VCC189" s="3"/>
      <c r="VCD189" s="3"/>
      <c r="VCE189" s="3"/>
      <c r="VCF189" s="3"/>
      <c r="VCG189" s="3"/>
      <c r="VCH189" s="3"/>
      <c r="VCI189" s="3"/>
      <c r="VCJ189" s="3"/>
      <c r="VCK189" s="3"/>
      <c r="VCL189" s="3"/>
      <c r="VCM189" s="3"/>
      <c r="VCN189" s="3"/>
      <c r="VCO189" s="3"/>
      <c r="VCP189" s="3"/>
      <c r="VCQ189" s="3"/>
      <c r="VCR189" s="3"/>
      <c r="VCS189" s="3"/>
      <c r="VCT189" s="3"/>
      <c r="VCU189" s="3"/>
      <c r="VCV189" s="3"/>
      <c r="VCW189" s="3"/>
      <c r="VCX189" s="3"/>
      <c r="VCY189" s="3"/>
      <c r="VCZ189" s="3"/>
      <c r="VDA189" s="3"/>
      <c r="VDB189" s="3"/>
      <c r="VDC189" s="3"/>
      <c r="VDD189" s="3"/>
      <c r="VDE189" s="3"/>
      <c r="VDF189" s="3"/>
      <c r="VDG189" s="3"/>
      <c r="VDH189" s="3"/>
      <c r="VDI189" s="3"/>
      <c r="VDJ189" s="3"/>
      <c r="VDK189" s="3"/>
      <c r="VDL189" s="3"/>
      <c r="VDM189" s="3"/>
      <c r="VDN189" s="3"/>
      <c r="VDO189" s="3"/>
      <c r="VDP189" s="3"/>
      <c r="VDQ189" s="3"/>
      <c r="VDR189" s="3"/>
      <c r="VDS189" s="3"/>
      <c r="VDT189" s="3"/>
      <c r="VDU189" s="3"/>
      <c r="VDV189" s="3"/>
      <c r="VDW189" s="3"/>
      <c r="VDX189" s="3"/>
      <c r="VDY189" s="3"/>
      <c r="VDZ189" s="3"/>
      <c r="VEA189" s="3"/>
      <c r="VEB189" s="3"/>
      <c r="VEC189" s="3"/>
      <c r="VED189" s="3"/>
      <c r="VEE189" s="3"/>
      <c r="VEF189" s="3"/>
      <c r="VEG189" s="3"/>
      <c r="VEH189" s="3"/>
      <c r="VEI189" s="3"/>
      <c r="VEJ189" s="3"/>
      <c r="VEK189" s="3"/>
      <c r="VEL189" s="3"/>
      <c r="VEM189" s="3"/>
      <c r="VEN189" s="3"/>
      <c r="VEO189" s="3"/>
      <c r="VEP189" s="3"/>
      <c r="VEQ189" s="3"/>
      <c r="VER189" s="3"/>
      <c r="VES189" s="3"/>
      <c r="VET189" s="3"/>
      <c r="VEU189" s="3"/>
      <c r="VEV189" s="3"/>
      <c r="VEW189" s="3"/>
      <c r="VEX189" s="3"/>
      <c r="VEY189" s="3"/>
      <c r="VEZ189" s="3"/>
      <c r="VFA189" s="3"/>
      <c r="VFB189" s="3"/>
      <c r="VFC189" s="3"/>
      <c r="VFD189" s="3"/>
      <c r="VFE189" s="3"/>
      <c r="VFF189" s="3"/>
      <c r="VFG189" s="3"/>
      <c r="VFH189" s="3"/>
      <c r="VFI189" s="3"/>
      <c r="VFJ189" s="3"/>
      <c r="VFK189" s="3"/>
      <c r="VFL189" s="3"/>
      <c r="VFM189" s="3"/>
      <c r="VFN189" s="3"/>
      <c r="VFO189" s="3"/>
      <c r="VFP189" s="3"/>
      <c r="VFQ189" s="3"/>
      <c r="VFR189" s="3"/>
      <c r="VFS189" s="3"/>
      <c r="VFT189" s="3"/>
      <c r="VFU189" s="3"/>
      <c r="VFV189" s="3"/>
      <c r="VFW189" s="3"/>
      <c r="VFX189" s="3"/>
      <c r="VFY189" s="3"/>
      <c r="VFZ189" s="3"/>
      <c r="VGA189" s="3"/>
      <c r="VGB189" s="3"/>
      <c r="VGC189" s="3"/>
      <c r="VGD189" s="3"/>
      <c r="VGE189" s="3"/>
      <c r="VGF189" s="3"/>
      <c r="VGG189" s="3"/>
      <c r="VGH189" s="3"/>
      <c r="VGI189" s="3"/>
      <c r="VGJ189" s="3"/>
      <c r="VGK189" s="3"/>
      <c r="VGL189" s="3"/>
      <c r="VGM189" s="3"/>
      <c r="VGN189" s="3"/>
      <c r="VGO189" s="3"/>
      <c r="VGP189" s="3"/>
      <c r="VGQ189" s="3"/>
      <c r="VGR189" s="3"/>
      <c r="VGS189" s="3"/>
      <c r="VGT189" s="3"/>
      <c r="VGU189" s="3"/>
      <c r="VGV189" s="3"/>
      <c r="VGW189" s="3"/>
      <c r="VGX189" s="3"/>
      <c r="VGY189" s="3"/>
      <c r="VGZ189" s="3"/>
      <c r="VHA189" s="3"/>
      <c r="VHB189" s="3"/>
      <c r="VHC189" s="3"/>
      <c r="VHD189" s="3"/>
      <c r="VHE189" s="3"/>
      <c r="VHF189" s="3"/>
      <c r="VHG189" s="3"/>
      <c r="VHH189" s="3"/>
      <c r="VHI189" s="3"/>
      <c r="VHJ189" s="3"/>
      <c r="VHK189" s="3"/>
      <c r="VHL189" s="3"/>
      <c r="VHM189" s="3"/>
      <c r="VHN189" s="3"/>
      <c r="VHO189" s="3"/>
      <c r="VHP189" s="3"/>
      <c r="VHQ189" s="3"/>
      <c r="VHR189" s="3"/>
      <c r="VHS189" s="3"/>
      <c r="VHT189" s="3"/>
      <c r="VHU189" s="3"/>
      <c r="VHV189" s="3"/>
      <c r="VHW189" s="3"/>
      <c r="VHX189" s="3"/>
      <c r="VHY189" s="3"/>
      <c r="VHZ189" s="3"/>
      <c r="VIA189" s="3"/>
      <c r="VIB189" s="3"/>
      <c r="VIC189" s="3"/>
      <c r="VID189" s="3"/>
      <c r="VIE189" s="3"/>
      <c r="VIF189" s="3"/>
      <c r="VIG189" s="3"/>
      <c r="VIH189" s="3"/>
      <c r="VII189" s="3"/>
      <c r="VIJ189" s="3"/>
      <c r="VIK189" s="3"/>
      <c r="VIL189" s="3"/>
      <c r="VIM189" s="3"/>
      <c r="VIN189" s="3"/>
      <c r="VIO189" s="3"/>
      <c r="VIP189" s="3"/>
      <c r="VIQ189" s="3"/>
      <c r="VIR189" s="3"/>
      <c r="VIS189" s="3"/>
      <c r="VIT189" s="3"/>
      <c r="VIU189" s="3"/>
      <c r="VIV189" s="3"/>
      <c r="VIW189" s="3"/>
      <c r="VIX189" s="3"/>
      <c r="VIY189" s="3"/>
      <c r="VIZ189" s="3"/>
      <c r="VJA189" s="3"/>
      <c r="VJB189" s="3"/>
      <c r="VJC189" s="3"/>
      <c r="VJD189" s="3"/>
      <c r="VJE189" s="3"/>
      <c r="VJF189" s="3"/>
      <c r="VJG189" s="3"/>
      <c r="VJH189" s="3"/>
      <c r="VJI189" s="3"/>
      <c r="VJJ189" s="3"/>
      <c r="VJK189" s="3"/>
      <c r="VJL189" s="3"/>
      <c r="VJM189" s="3"/>
      <c r="VJN189" s="3"/>
      <c r="VJO189" s="3"/>
      <c r="VJP189" s="3"/>
      <c r="VJQ189" s="3"/>
      <c r="VJR189" s="3"/>
      <c r="VJS189" s="3"/>
      <c r="VJT189" s="3"/>
      <c r="VJU189" s="3"/>
      <c r="VJV189" s="3"/>
      <c r="VJW189" s="3"/>
      <c r="VJX189" s="3"/>
      <c r="VJY189" s="3"/>
      <c r="VJZ189" s="3"/>
      <c r="VKA189" s="3"/>
      <c r="VKB189" s="3"/>
      <c r="VKC189" s="3"/>
      <c r="VKD189" s="3"/>
      <c r="VKE189" s="3"/>
      <c r="VKF189" s="3"/>
      <c r="VKG189" s="3"/>
      <c r="VKH189" s="3"/>
      <c r="VKI189" s="3"/>
      <c r="VKJ189" s="3"/>
      <c r="VKK189" s="3"/>
      <c r="VKL189" s="3"/>
      <c r="VKM189" s="3"/>
      <c r="VKN189" s="3"/>
      <c r="VKO189" s="3"/>
      <c r="VKP189" s="3"/>
      <c r="VKQ189" s="3"/>
      <c r="VKR189" s="3"/>
      <c r="VKS189" s="3"/>
      <c r="VKT189" s="3"/>
      <c r="VKU189" s="3"/>
      <c r="VKV189" s="3"/>
      <c r="VKW189" s="3"/>
      <c r="VKX189" s="3"/>
      <c r="VKY189" s="3"/>
      <c r="VKZ189" s="3"/>
      <c r="VLA189" s="3"/>
      <c r="VLB189" s="3"/>
      <c r="VLC189" s="3"/>
      <c r="VLD189" s="3"/>
      <c r="VLE189" s="3"/>
      <c r="VLF189" s="3"/>
      <c r="VLG189" s="3"/>
      <c r="VLH189" s="3"/>
      <c r="VLI189" s="3"/>
      <c r="VLJ189" s="3"/>
      <c r="VLK189" s="3"/>
      <c r="VLL189" s="3"/>
      <c r="VLM189" s="3"/>
      <c r="VLN189" s="3"/>
      <c r="VLO189" s="3"/>
      <c r="VLP189" s="3"/>
      <c r="VLQ189" s="3"/>
      <c r="VLR189" s="3"/>
      <c r="VLS189" s="3"/>
      <c r="VLT189" s="3"/>
      <c r="VLU189" s="3"/>
      <c r="VLV189" s="3"/>
      <c r="VLW189" s="3"/>
      <c r="VLX189" s="3"/>
      <c r="VLY189" s="3"/>
      <c r="VLZ189" s="3"/>
      <c r="VMA189" s="3"/>
      <c r="VMB189" s="3"/>
      <c r="VMC189" s="3"/>
      <c r="VMD189" s="3"/>
      <c r="VME189" s="3"/>
      <c r="VMF189" s="3"/>
      <c r="VMG189" s="3"/>
      <c r="VMH189" s="3"/>
      <c r="VMI189" s="3"/>
      <c r="VMJ189" s="3"/>
      <c r="VMK189" s="3"/>
      <c r="VML189" s="3"/>
      <c r="VMM189" s="3"/>
      <c r="VMN189" s="3"/>
      <c r="VMO189" s="3"/>
      <c r="VMP189" s="3"/>
      <c r="VMQ189" s="3"/>
      <c r="VMR189" s="3"/>
      <c r="VMS189" s="3"/>
      <c r="VMT189" s="3"/>
      <c r="VMU189" s="3"/>
      <c r="VMV189" s="3"/>
      <c r="VMW189" s="3"/>
      <c r="VMX189" s="3"/>
      <c r="VMY189" s="3"/>
      <c r="VMZ189" s="3"/>
      <c r="VNA189" s="3"/>
      <c r="VNB189" s="3"/>
      <c r="VNC189" s="3"/>
      <c r="VND189" s="3"/>
      <c r="VNE189" s="3"/>
      <c r="VNF189" s="3"/>
      <c r="VNG189" s="3"/>
      <c r="VNH189" s="3"/>
      <c r="VNI189" s="3"/>
      <c r="VNJ189" s="3"/>
      <c r="VNK189" s="3"/>
      <c r="VNL189" s="3"/>
      <c r="VNM189" s="3"/>
      <c r="VNN189" s="3"/>
      <c r="VNO189" s="3"/>
      <c r="VNP189" s="3"/>
      <c r="VNQ189" s="3"/>
      <c r="VNR189" s="3"/>
      <c r="VNS189" s="3"/>
      <c r="VNT189" s="3"/>
      <c r="VNU189" s="3"/>
      <c r="VNV189" s="3"/>
      <c r="VNW189" s="3"/>
      <c r="VNX189" s="3"/>
      <c r="VNY189" s="3"/>
      <c r="VNZ189" s="3"/>
      <c r="VOA189" s="3"/>
      <c r="VOB189" s="3"/>
      <c r="VOC189" s="3"/>
      <c r="VOD189" s="3"/>
      <c r="VOE189" s="3"/>
      <c r="VOF189" s="3"/>
      <c r="VOG189" s="3"/>
      <c r="VOH189" s="3"/>
      <c r="VOI189" s="3"/>
      <c r="VOJ189" s="3"/>
      <c r="VOK189" s="3"/>
      <c r="VOL189" s="3"/>
      <c r="VOM189" s="3"/>
      <c r="VON189" s="3"/>
      <c r="VOO189" s="3"/>
      <c r="VOP189" s="3"/>
      <c r="VOQ189" s="3"/>
      <c r="VOR189" s="3"/>
      <c r="VOS189" s="3"/>
      <c r="VOT189" s="3"/>
      <c r="VOU189" s="3"/>
      <c r="VOV189" s="3"/>
      <c r="VOW189" s="3"/>
      <c r="VOX189" s="3"/>
      <c r="VOY189" s="3"/>
      <c r="VOZ189" s="3"/>
      <c r="VPA189" s="3"/>
      <c r="VPB189" s="3"/>
      <c r="VPC189" s="3"/>
      <c r="VPD189" s="3"/>
      <c r="VPE189" s="3"/>
      <c r="VPF189" s="3"/>
      <c r="VPG189" s="3"/>
      <c r="VPH189" s="3"/>
      <c r="VPI189" s="3"/>
      <c r="VPJ189" s="3"/>
      <c r="VPK189" s="3"/>
      <c r="VPL189" s="3"/>
      <c r="VPM189" s="3"/>
      <c r="VPN189" s="3"/>
      <c r="VPO189" s="3"/>
      <c r="VPP189" s="3"/>
      <c r="VPQ189" s="3"/>
      <c r="VPR189" s="3"/>
      <c r="VPS189" s="3"/>
      <c r="VPT189" s="3"/>
      <c r="VPU189" s="3"/>
      <c r="VPV189" s="3"/>
      <c r="VPW189" s="3"/>
      <c r="VPX189" s="3"/>
      <c r="VPY189" s="3"/>
      <c r="VPZ189" s="3"/>
      <c r="VQA189" s="3"/>
      <c r="VQB189" s="3"/>
      <c r="VQC189" s="3"/>
      <c r="VQD189" s="3"/>
      <c r="VQE189" s="3"/>
      <c r="VQF189" s="3"/>
      <c r="VQG189" s="3"/>
      <c r="VQH189" s="3"/>
      <c r="VQI189" s="3"/>
      <c r="VQJ189" s="3"/>
      <c r="VQK189" s="3"/>
      <c r="VQL189" s="3"/>
      <c r="VQM189" s="3"/>
      <c r="VQN189" s="3"/>
      <c r="VQO189" s="3"/>
      <c r="VQP189" s="3"/>
      <c r="VQQ189" s="3"/>
      <c r="VQR189" s="3"/>
      <c r="VQS189" s="3"/>
      <c r="VQT189" s="3"/>
      <c r="VQU189" s="3"/>
      <c r="VQV189" s="3"/>
      <c r="VQW189" s="3"/>
      <c r="VQX189" s="3"/>
      <c r="VQY189" s="3"/>
      <c r="VQZ189" s="3"/>
      <c r="VRA189" s="3"/>
      <c r="VRB189" s="3"/>
      <c r="VRC189" s="3"/>
      <c r="VRD189" s="3"/>
      <c r="VRE189" s="3"/>
      <c r="VRF189" s="3"/>
      <c r="VRG189" s="3"/>
      <c r="VRH189" s="3"/>
      <c r="VRI189" s="3"/>
      <c r="VRJ189" s="3"/>
      <c r="VRK189" s="3"/>
      <c r="VRL189" s="3"/>
      <c r="VRM189" s="3"/>
      <c r="VRN189" s="3"/>
      <c r="VRO189" s="3"/>
      <c r="VRP189" s="3"/>
      <c r="VRQ189" s="3"/>
      <c r="VRR189" s="3"/>
      <c r="VRS189" s="3"/>
      <c r="VRT189" s="3"/>
      <c r="VRU189" s="3"/>
      <c r="VRV189" s="3"/>
      <c r="VRW189" s="3"/>
      <c r="VRX189" s="3"/>
      <c r="VRY189" s="3"/>
      <c r="VRZ189" s="3"/>
      <c r="VSA189" s="3"/>
      <c r="VSB189" s="3"/>
      <c r="VSC189" s="3"/>
      <c r="VSD189" s="3"/>
      <c r="VSE189" s="3"/>
      <c r="VSF189" s="3"/>
      <c r="VSG189" s="3"/>
      <c r="VSH189" s="3"/>
      <c r="VSI189" s="3"/>
      <c r="VSJ189" s="3"/>
      <c r="VSK189" s="3"/>
      <c r="VSL189" s="3"/>
      <c r="VSM189" s="3"/>
      <c r="VSN189" s="3"/>
      <c r="VSO189" s="3"/>
      <c r="VSP189" s="3"/>
      <c r="VSQ189" s="3"/>
      <c r="VSR189" s="3"/>
      <c r="VSS189" s="3"/>
      <c r="VST189" s="3"/>
      <c r="VSU189" s="3"/>
      <c r="VSV189" s="3"/>
      <c r="VSW189" s="3"/>
      <c r="VSX189" s="3"/>
      <c r="VSY189" s="3"/>
      <c r="VSZ189" s="3"/>
      <c r="VTA189" s="3"/>
      <c r="VTB189" s="3"/>
      <c r="VTC189" s="3"/>
      <c r="VTD189" s="3"/>
      <c r="VTE189" s="3"/>
      <c r="VTF189" s="3"/>
      <c r="VTG189" s="3"/>
      <c r="VTH189" s="3"/>
      <c r="VTI189" s="3"/>
      <c r="VTJ189" s="3"/>
      <c r="VTK189" s="3"/>
      <c r="VTL189" s="3"/>
      <c r="VTM189" s="3"/>
      <c r="VTN189" s="3"/>
      <c r="VTO189" s="3"/>
      <c r="VTP189" s="3"/>
      <c r="VTQ189" s="3"/>
      <c r="VTR189" s="3"/>
      <c r="VTS189" s="3"/>
      <c r="VTT189" s="3"/>
      <c r="VTU189" s="3"/>
      <c r="VTV189" s="3"/>
      <c r="VTW189" s="3"/>
      <c r="VTX189" s="3"/>
      <c r="VTY189" s="3"/>
      <c r="VTZ189" s="3"/>
      <c r="VUA189" s="3"/>
      <c r="VUB189" s="3"/>
      <c r="VUC189" s="3"/>
      <c r="VUD189" s="3"/>
      <c r="VUE189" s="3"/>
      <c r="VUF189" s="3"/>
      <c r="VUG189" s="3"/>
      <c r="VUH189" s="3"/>
      <c r="VUI189" s="3"/>
      <c r="VUJ189" s="3"/>
      <c r="VUK189" s="3"/>
      <c r="VUL189" s="3"/>
      <c r="VUM189" s="3"/>
      <c r="VUN189" s="3"/>
      <c r="VUO189" s="3"/>
      <c r="VUP189" s="3"/>
      <c r="VUQ189" s="3"/>
      <c r="VUR189" s="3"/>
      <c r="VUS189" s="3"/>
      <c r="VUT189" s="3"/>
      <c r="VUU189" s="3"/>
      <c r="VUV189" s="3"/>
      <c r="VUW189" s="3"/>
      <c r="VUX189" s="3"/>
      <c r="VUY189" s="3"/>
      <c r="VUZ189" s="3"/>
      <c r="VVA189" s="3"/>
      <c r="VVB189" s="3"/>
      <c r="VVC189" s="3"/>
      <c r="VVD189" s="3"/>
      <c r="VVE189" s="3"/>
      <c r="VVF189" s="3"/>
      <c r="VVG189" s="3"/>
      <c r="VVH189" s="3"/>
      <c r="VVI189" s="3"/>
      <c r="VVJ189" s="3"/>
      <c r="VVK189" s="3"/>
      <c r="VVL189" s="3"/>
      <c r="VVM189" s="3"/>
      <c r="VVN189" s="3"/>
      <c r="VVO189" s="3"/>
      <c r="VVP189" s="3"/>
      <c r="VVQ189" s="3"/>
      <c r="VVR189" s="3"/>
      <c r="VVS189" s="3"/>
      <c r="VVT189" s="3"/>
      <c r="VVU189" s="3"/>
      <c r="VVV189" s="3"/>
      <c r="VVW189" s="3"/>
      <c r="VVX189" s="3"/>
      <c r="VVY189" s="3"/>
      <c r="VVZ189" s="3"/>
      <c r="VWA189" s="3"/>
      <c r="VWB189" s="3"/>
      <c r="VWC189" s="3"/>
      <c r="VWD189" s="3"/>
      <c r="VWE189" s="3"/>
      <c r="VWF189" s="3"/>
      <c r="VWG189" s="3"/>
      <c r="VWH189" s="3"/>
      <c r="VWI189" s="3"/>
      <c r="VWJ189" s="3"/>
      <c r="VWK189" s="3"/>
      <c r="VWL189" s="3"/>
      <c r="VWM189" s="3"/>
      <c r="VWN189" s="3"/>
      <c r="VWO189" s="3"/>
      <c r="VWP189" s="3"/>
      <c r="VWQ189" s="3"/>
      <c r="VWR189" s="3"/>
      <c r="VWS189" s="3"/>
      <c r="VWT189" s="3"/>
      <c r="VWU189" s="3"/>
      <c r="VWV189" s="3"/>
      <c r="VWW189" s="3"/>
      <c r="VWX189" s="3"/>
      <c r="VWY189" s="3"/>
      <c r="VWZ189" s="3"/>
      <c r="VXA189" s="3"/>
      <c r="VXB189" s="3"/>
      <c r="VXC189" s="3"/>
      <c r="VXD189" s="3"/>
      <c r="VXE189" s="3"/>
      <c r="VXF189" s="3"/>
      <c r="VXG189" s="3"/>
      <c r="VXH189" s="3"/>
      <c r="VXI189" s="3"/>
      <c r="VXJ189" s="3"/>
      <c r="VXK189" s="3"/>
      <c r="VXL189" s="3"/>
      <c r="VXM189" s="3"/>
      <c r="VXN189" s="3"/>
      <c r="VXO189" s="3"/>
      <c r="VXP189" s="3"/>
      <c r="VXQ189" s="3"/>
      <c r="VXR189" s="3"/>
      <c r="VXS189" s="3"/>
      <c r="VXT189" s="3"/>
      <c r="VXU189" s="3"/>
      <c r="VXV189" s="3"/>
      <c r="VXW189" s="3"/>
      <c r="VXX189" s="3"/>
      <c r="VXY189" s="3"/>
      <c r="VXZ189" s="3"/>
      <c r="VYA189" s="3"/>
      <c r="VYB189" s="3"/>
      <c r="VYC189" s="3"/>
      <c r="VYD189" s="3"/>
      <c r="VYE189" s="3"/>
      <c r="VYF189" s="3"/>
      <c r="VYG189" s="3"/>
      <c r="VYH189" s="3"/>
      <c r="VYI189" s="3"/>
      <c r="VYJ189" s="3"/>
      <c r="VYK189" s="3"/>
      <c r="VYL189" s="3"/>
      <c r="VYM189" s="3"/>
      <c r="VYN189" s="3"/>
      <c r="VYO189" s="3"/>
      <c r="VYP189" s="3"/>
      <c r="VYQ189" s="3"/>
      <c r="VYR189" s="3"/>
      <c r="VYS189" s="3"/>
      <c r="VYT189" s="3"/>
      <c r="VYU189" s="3"/>
      <c r="VYV189" s="3"/>
      <c r="VYW189" s="3"/>
      <c r="VYX189" s="3"/>
      <c r="VYY189" s="3"/>
      <c r="VYZ189" s="3"/>
      <c r="VZA189" s="3"/>
      <c r="VZB189" s="3"/>
      <c r="VZC189" s="3"/>
      <c r="VZD189" s="3"/>
      <c r="VZE189" s="3"/>
      <c r="VZF189" s="3"/>
      <c r="VZG189" s="3"/>
      <c r="VZH189" s="3"/>
      <c r="VZI189" s="3"/>
      <c r="VZJ189" s="3"/>
      <c r="VZK189" s="3"/>
      <c r="VZL189" s="3"/>
      <c r="VZM189" s="3"/>
      <c r="VZN189" s="3"/>
      <c r="VZO189" s="3"/>
      <c r="VZP189" s="3"/>
      <c r="VZQ189" s="3"/>
      <c r="VZR189" s="3"/>
      <c r="VZS189" s="3"/>
      <c r="VZT189" s="3"/>
      <c r="VZU189" s="3"/>
      <c r="VZV189" s="3"/>
      <c r="VZW189" s="3"/>
      <c r="VZX189" s="3"/>
      <c r="VZY189" s="3"/>
      <c r="VZZ189" s="3"/>
      <c r="WAA189" s="3"/>
      <c r="WAB189" s="3"/>
      <c r="WAC189" s="3"/>
      <c r="WAD189" s="3"/>
      <c r="WAE189" s="3"/>
      <c r="WAF189" s="3"/>
      <c r="WAG189" s="3"/>
      <c r="WAH189" s="3"/>
      <c r="WAI189" s="3"/>
      <c r="WAJ189" s="3"/>
      <c r="WAK189" s="3"/>
      <c r="WAL189" s="3"/>
      <c r="WAM189" s="3"/>
      <c r="WAN189" s="3"/>
      <c r="WAO189" s="3"/>
      <c r="WAP189" s="3"/>
      <c r="WAQ189" s="3"/>
      <c r="WAR189" s="3"/>
      <c r="WAS189" s="3"/>
      <c r="WAT189" s="3"/>
      <c r="WAU189" s="3"/>
      <c r="WAV189" s="3"/>
      <c r="WAW189" s="3"/>
      <c r="WAX189" s="3"/>
      <c r="WAY189" s="3"/>
      <c r="WAZ189" s="3"/>
      <c r="WBA189" s="3"/>
      <c r="WBB189" s="3"/>
      <c r="WBC189" s="3"/>
      <c r="WBD189" s="3"/>
      <c r="WBE189" s="3"/>
      <c r="WBF189" s="3"/>
      <c r="WBG189" s="3"/>
      <c r="WBH189" s="3"/>
      <c r="WBI189" s="3"/>
      <c r="WBJ189" s="3"/>
      <c r="WBK189" s="3"/>
      <c r="WBL189" s="3"/>
      <c r="WBM189" s="3"/>
      <c r="WBN189" s="3"/>
      <c r="WBO189" s="3"/>
      <c r="WBP189" s="3"/>
      <c r="WBQ189" s="3"/>
      <c r="WBR189" s="3"/>
      <c r="WBS189" s="3"/>
      <c r="WBT189" s="3"/>
      <c r="WBU189" s="3"/>
      <c r="WBV189" s="3"/>
      <c r="WBW189" s="3"/>
      <c r="WBX189" s="3"/>
      <c r="WBY189" s="3"/>
      <c r="WBZ189" s="3"/>
      <c r="WCA189" s="3"/>
      <c r="WCB189" s="3"/>
      <c r="WCC189" s="3"/>
      <c r="WCD189" s="3"/>
      <c r="WCE189" s="3"/>
      <c r="WCF189" s="3"/>
      <c r="WCG189" s="3"/>
      <c r="WCH189" s="3"/>
      <c r="WCI189" s="3"/>
      <c r="WCJ189" s="3"/>
      <c r="WCK189" s="3"/>
      <c r="WCL189" s="3"/>
      <c r="WCM189" s="3"/>
      <c r="WCN189" s="3"/>
      <c r="WCO189" s="3"/>
      <c r="WCP189" s="3"/>
      <c r="WCQ189" s="3"/>
      <c r="WCR189" s="3"/>
      <c r="WCS189" s="3"/>
      <c r="WCT189" s="3"/>
      <c r="WCU189" s="3"/>
      <c r="WCV189" s="3"/>
      <c r="WCW189" s="3"/>
      <c r="WCX189" s="3"/>
      <c r="WCY189" s="3"/>
      <c r="WCZ189" s="3"/>
      <c r="WDA189" s="3"/>
      <c r="WDB189" s="3"/>
      <c r="WDC189" s="3"/>
      <c r="WDD189" s="3"/>
      <c r="WDE189" s="3"/>
      <c r="WDF189" s="3"/>
      <c r="WDG189" s="3"/>
      <c r="WDH189" s="3"/>
      <c r="WDI189" s="3"/>
      <c r="WDJ189" s="3"/>
      <c r="WDK189" s="3"/>
      <c r="WDL189" s="3"/>
      <c r="WDM189" s="3"/>
      <c r="WDN189" s="3"/>
      <c r="WDO189" s="3"/>
      <c r="WDP189" s="3"/>
      <c r="WDQ189" s="3"/>
      <c r="WDR189" s="3"/>
      <c r="WDS189" s="3"/>
      <c r="WDT189" s="3"/>
      <c r="WDU189" s="3"/>
      <c r="WDV189" s="3"/>
      <c r="WDW189" s="3"/>
      <c r="WDX189" s="3"/>
      <c r="WDY189" s="3"/>
      <c r="WDZ189" s="3"/>
      <c r="WEA189" s="3"/>
      <c r="WEB189" s="3"/>
      <c r="WEC189" s="3"/>
      <c r="WED189" s="3"/>
      <c r="WEE189" s="3"/>
      <c r="WEF189" s="3"/>
      <c r="WEG189" s="3"/>
      <c r="WEH189" s="3"/>
      <c r="WEI189" s="3"/>
      <c r="WEJ189" s="3"/>
      <c r="WEK189" s="3"/>
      <c r="WEL189" s="3"/>
      <c r="WEM189" s="3"/>
      <c r="WEN189" s="3"/>
      <c r="WEO189" s="3"/>
      <c r="WEP189" s="3"/>
      <c r="WEQ189" s="3"/>
      <c r="WER189" s="3"/>
      <c r="WES189" s="3"/>
      <c r="WET189" s="3"/>
      <c r="WEU189" s="3"/>
      <c r="WEV189" s="3"/>
      <c r="WEW189" s="3"/>
      <c r="WEX189" s="3"/>
      <c r="WEY189" s="3"/>
      <c r="WEZ189" s="3"/>
      <c r="WFA189" s="3"/>
      <c r="WFB189" s="3"/>
      <c r="WFC189" s="3"/>
      <c r="WFD189" s="3"/>
      <c r="WFE189" s="3"/>
      <c r="WFF189" s="3"/>
      <c r="WFG189" s="3"/>
      <c r="WFH189" s="3"/>
      <c r="WFI189" s="3"/>
      <c r="WFJ189" s="3"/>
      <c r="WFK189" s="3"/>
      <c r="WFL189" s="3"/>
      <c r="WFM189" s="3"/>
      <c r="WFN189" s="3"/>
      <c r="WFO189" s="3"/>
      <c r="WFP189" s="3"/>
      <c r="WFQ189" s="3"/>
      <c r="WFR189" s="3"/>
      <c r="WFS189" s="3"/>
      <c r="WFT189" s="3"/>
      <c r="WFU189" s="3"/>
      <c r="WFV189" s="3"/>
      <c r="WFW189" s="3"/>
      <c r="WFX189" s="3"/>
      <c r="WFY189" s="3"/>
      <c r="WFZ189" s="3"/>
      <c r="WGA189" s="3"/>
      <c r="WGB189" s="3"/>
      <c r="WGC189" s="3"/>
      <c r="WGD189" s="3"/>
      <c r="WGE189" s="3"/>
      <c r="WGF189" s="3"/>
      <c r="WGG189" s="3"/>
      <c r="WGH189" s="3"/>
      <c r="WGI189" s="3"/>
      <c r="WGJ189" s="3"/>
      <c r="WGK189" s="3"/>
      <c r="WGL189" s="3"/>
      <c r="WGM189" s="3"/>
      <c r="WGN189" s="3"/>
      <c r="WGO189" s="3"/>
      <c r="WGP189" s="3"/>
      <c r="WGQ189" s="3"/>
      <c r="WGR189" s="3"/>
      <c r="WGS189" s="3"/>
      <c r="WGT189" s="3"/>
      <c r="WGU189" s="3"/>
      <c r="WGV189" s="3"/>
      <c r="WGW189" s="3"/>
      <c r="WGX189" s="3"/>
      <c r="WGY189" s="3"/>
      <c r="WGZ189" s="3"/>
      <c r="WHA189" s="3"/>
      <c r="WHB189" s="3"/>
      <c r="WHC189" s="3"/>
      <c r="WHD189" s="3"/>
      <c r="WHE189" s="3"/>
      <c r="WHF189" s="3"/>
      <c r="WHG189" s="3"/>
      <c r="WHH189" s="3"/>
      <c r="WHI189" s="3"/>
      <c r="WHJ189" s="3"/>
      <c r="WHK189" s="3"/>
      <c r="WHL189" s="3"/>
      <c r="WHM189" s="3"/>
      <c r="WHN189" s="3"/>
      <c r="WHO189" s="3"/>
      <c r="WHP189" s="3"/>
      <c r="WHQ189" s="3"/>
      <c r="WHR189" s="3"/>
      <c r="WHS189" s="3"/>
      <c r="WHT189" s="3"/>
      <c r="WHU189" s="3"/>
      <c r="WHV189" s="3"/>
      <c r="WHW189" s="3"/>
      <c r="WHX189" s="3"/>
      <c r="WHY189" s="3"/>
      <c r="WHZ189" s="3"/>
      <c r="WIA189" s="3"/>
      <c r="WIB189" s="3"/>
      <c r="WIC189" s="3"/>
      <c r="WID189" s="3"/>
      <c r="WIE189" s="3"/>
      <c r="WIF189" s="3"/>
      <c r="WIG189" s="3"/>
      <c r="WIH189" s="3"/>
      <c r="WII189" s="3"/>
      <c r="WIJ189" s="3"/>
      <c r="WIK189" s="3"/>
      <c r="WIL189" s="3"/>
      <c r="WIM189" s="3"/>
      <c r="WIN189" s="3"/>
      <c r="WIO189" s="3"/>
      <c r="WIP189" s="3"/>
      <c r="WIQ189" s="3"/>
      <c r="WIR189" s="3"/>
      <c r="WIS189" s="3"/>
      <c r="WIT189" s="3"/>
      <c r="WIU189" s="3"/>
      <c r="WIV189" s="3"/>
      <c r="WIW189" s="3"/>
      <c r="WIX189" s="3"/>
      <c r="WIY189" s="3"/>
      <c r="WIZ189" s="3"/>
      <c r="WJA189" s="3"/>
      <c r="WJB189" s="3"/>
      <c r="WJC189" s="3"/>
      <c r="WJD189" s="3"/>
      <c r="WJE189" s="3"/>
      <c r="WJF189" s="3"/>
      <c r="WJG189" s="3"/>
      <c r="WJH189" s="3"/>
      <c r="WJI189" s="3"/>
      <c r="WJJ189" s="3"/>
      <c r="WJK189" s="3"/>
      <c r="WJL189" s="3"/>
      <c r="WJM189" s="3"/>
      <c r="WJN189" s="3"/>
      <c r="WJO189" s="3"/>
      <c r="WJP189" s="3"/>
      <c r="WJQ189" s="3"/>
      <c r="WJR189" s="3"/>
      <c r="WJS189" s="3"/>
      <c r="WJT189" s="3"/>
      <c r="WJU189" s="3"/>
      <c r="WJV189" s="3"/>
      <c r="WJW189" s="3"/>
      <c r="WJX189" s="3"/>
      <c r="WJY189" s="3"/>
      <c r="WJZ189" s="3"/>
      <c r="WKA189" s="3"/>
      <c r="WKB189" s="3"/>
      <c r="WKC189" s="3"/>
      <c r="WKD189" s="3"/>
      <c r="WKE189" s="3"/>
      <c r="WKF189" s="3"/>
      <c r="WKG189" s="3"/>
      <c r="WKH189" s="3"/>
      <c r="WKI189" s="3"/>
      <c r="WKJ189" s="3"/>
      <c r="WKK189" s="3"/>
      <c r="WKL189" s="3"/>
      <c r="WKM189" s="3"/>
      <c r="WKN189" s="3"/>
      <c r="WKO189" s="3"/>
      <c r="WKP189" s="3"/>
      <c r="WKQ189" s="3"/>
      <c r="WKR189" s="3"/>
      <c r="WKS189" s="3"/>
      <c r="WKT189" s="3"/>
      <c r="WKU189" s="3"/>
      <c r="WKV189" s="3"/>
      <c r="WKW189" s="3"/>
      <c r="WKX189" s="3"/>
      <c r="WKY189" s="3"/>
      <c r="WKZ189" s="3"/>
      <c r="WLA189" s="3"/>
      <c r="WLB189" s="3"/>
      <c r="WLC189" s="3"/>
      <c r="WLD189" s="3"/>
      <c r="WLE189" s="3"/>
      <c r="WLF189" s="3"/>
      <c r="WLG189" s="3"/>
      <c r="WLH189" s="3"/>
      <c r="WLI189" s="3"/>
      <c r="WLJ189" s="3"/>
      <c r="WLK189" s="3"/>
      <c r="WLL189" s="3"/>
      <c r="WLM189" s="3"/>
      <c r="WLN189" s="3"/>
      <c r="WLO189" s="3"/>
      <c r="WLP189" s="3"/>
      <c r="WLQ189" s="3"/>
      <c r="WLR189" s="3"/>
      <c r="WLS189" s="3"/>
      <c r="WLT189" s="3"/>
      <c r="WLU189" s="3"/>
      <c r="WLV189" s="3"/>
      <c r="WLW189" s="3"/>
      <c r="WLX189" s="3"/>
      <c r="WLY189" s="3"/>
      <c r="WLZ189" s="3"/>
      <c r="WMA189" s="3"/>
      <c r="WMB189" s="3"/>
      <c r="WMC189" s="3"/>
      <c r="WMD189" s="3"/>
      <c r="WME189" s="3"/>
      <c r="WMF189" s="3"/>
      <c r="WMG189" s="3"/>
      <c r="WMH189" s="3"/>
      <c r="WMI189" s="3"/>
      <c r="WMJ189" s="3"/>
      <c r="WMK189" s="3"/>
      <c r="WML189" s="3"/>
      <c r="WMM189" s="3"/>
      <c r="WMN189" s="3"/>
      <c r="WMO189" s="3"/>
      <c r="WMP189" s="3"/>
      <c r="WMQ189" s="3"/>
      <c r="WMR189" s="3"/>
      <c r="WMS189" s="3"/>
      <c r="WMT189" s="3"/>
      <c r="WMU189" s="3"/>
      <c r="WMV189" s="3"/>
      <c r="WMW189" s="3"/>
      <c r="WMX189" s="3"/>
      <c r="WMY189" s="3"/>
      <c r="WMZ189" s="3"/>
      <c r="WNA189" s="3"/>
      <c r="WNB189" s="3"/>
      <c r="WNC189" s="3"/>
      <c r="WND189" s="3"/>
      <c r="WNE189" s="3"/>
      <c r="WNF189" s="3"/>
      <c r="WNG189" s="3"/>
      <c r="WNH189" s="3"/>
      <c r="WNI189" s="3"/>
      <c r="WNJ189" s="3"/>
      <c r="WNK189" s="3"/>
      <c r="WNL189" s="3"/>
      <c r="WNM189" s="3"/>
      <c r="WNN189" s="3"/>
      <c r="WNO189" s="3"/>
      <c r="WNP189" s="3"/>
      <c r="WNQ189" s="3"/>
      <c r="WNR189" s="3"/>
      <c r="WNS189" s="3"/>
      <c r="WNT189" s="3"/>
      <c r="WNU189" s="3"/>
      <c r="WNV189" s="3"/>
      <c r="WNW189" s="3"/>
      <c r="WNX189" s="3"/>
      <c r="WNY189" s="3"/>
      <c r="WNZ189" s="3"/>
      <c r="WOA189" s="3"/>
      <c r="WOB189" s="3"/>
      <c r="WOC189" s="3"/>
      <c r="WOD189" s="3"/>
      <c r="WOE189" s="3"/>
      <c r="WOF189" s="3"/>
      <c r="WOG189" s="3"/>
      <c r="WOH189" s="3"/>
      <c r="WOI189" s="3"/>
      <c r="WOJ189" s="3"/>
      <c r="WOK189" s="3"/>
      <c r="WOL189" s="3"/>
      <c r="WOM189" s="3"/>
      <c r="WON189" s="3"/>
      <c r="WOO189" s="3"/>
      <c r="WOP189" s="3"/>
      <c r="WOQ189" s="3"/>
      <c r="WOR189" s="3"/>
      <c r="WOS189" s="3"/>
      <c r="WOT189" s="3"/>
      <c r="WOU189" s="3"/>
      <c r="WOV189" s="3"/>
      <c r="WOW189" s="3"/>
      <c r="WOX189" s="3"/>
      <c r="WOY189" s="3"/>
      <c r="WOZ189" s="3"/>
      <c r="WPA189" s="3"/>
      <c r="WPB189" s="3"/>
      <c r="WPC189" s="3"/>
      <c r="WPD189" s="3"/>
      <c r="WPE189" s="3"/>
      <c r="WPF189" s="3"/>
      <c r="WPG189" s="3"/>
      <c r="WPH189" s="3"/>
      <c r="WPI189" s="3"/>
      <c r="WPJ189" s="3"/>
      <c r="WPK189" s="3"/>
      <c r="WPL189" s="3"/>
      <c r="WPM189" s="3"/>
      <c r="WPN189" s="3"/>
      <c r="WPO189" s="3"/>
      <c r="WPP189" s="3"/>
      <c r="WPQ189" s="3"/>
      <c r="WPR189" s="3"/>
      <c r="WPS189" s="3"/>
      <c r="WPT189" s="3"/>
      <c r="WPU189" s="3"/>
      <c r="WPV189" s="3"/>
      <c r="WPW189" s="3"/>
      <c r="WPX189" s="3"/>
      <c r="WPY189" s="3"/>
      <c r="WPZ189" s="3"/>
      <c r="WQA189" s="3"/>
      <c r="WQB189" s="3"/>
      <c r="WQC189" s="3"/>
      <c r="WQD189" s="3"/>
      <c r="WQE189" s="3"/>
      <c r="WQF189" s="3"/>
      <c r="WQG189" s="3"/>
      <c r="WQH189" s="3"/>
      <c r="WQI189" s="3"/>
      <c r="WQJ189" s="3"/>
      <c r="WQK189" s="3"/>
      <c r="WQL189" s="3"/>
      <c r="WQM189" s="3"/>
      <c r="WQN189" s="3"/>
      <c r="WQO189" s="3"/>
      <c r="WQP189" s="3"/>
      <c r="WQQ189" s="3"/>
      <c r="WQR189" s="3"/>
      <c r="WQS189" s="3"/>
      <c r="WQT189" s="3"/>
      <c r="WQU189" s="3"/>
      <c r="WQV189" s="3"/>
      <c r="WQW189" s="3"/>
      <c r="WQX189" s="3"/>
      <c r="WQY189" s="3"/>
      <c r="WQZ189" s="3"/>
      <c r="WRA189" s="3"/>
      <c r="WRB189" s="3"/>
      <c r="WRC189" s="3"/>
      <c r="WRD189" s="3"/>
      <c r="WRE189" s="3"/>
      <c r="WRF189" s="3"/>
      <c r="WRG189" s="3"/>
      <c r="WRH189" s="3"/>
      <c r="WRI189" s="3"/>
      <c r="WRJ189" s="3"/>
      <c r="WRK189" s="3"/>
      <c r="WRL189" s="3"/>
      <c r="WRM189" s="3"/>
      <c r="WRN189" s="3"/>
      <c r="WRO189" s="3"/>
      <c r="WRP189" s="3"/>
      <c r="WRQ189" s="3"/>
      <c r="WRR189" s="3"/>
      <c r="WRS189" s="3"/>
      <c r="WRT189" s="3"/>
      <c r="WRU189" s="3"/>
      <c r="WRV189" s="3"/>
      <c r="WRW189" s="3"/>
      <c r="WRX189" s="3"/>
      <c r="WRY189" s="3"/>
      <c r="WRZ189" s="3"/>
      <c r="WSA189" s="3"/>
      <c r="WSB189" s="3"/>
      <c r="WSC189" s="3"/>
      <c r="WSD189" s="3"/>
      <c r="WSE189" s="3"/>
      <c r="WSF189" s="3"/>
      <c r="WSG189" s="3"/>
      <c r="WSH189" s="3"/>
      <c r="WSI189" s="3"/>
      <c r="WSJ189" s="3"/>
      <c r="WSK189" s="3"/>
      <c r="WSL189" s="3"/>
      <c r="WSM189" s="3"/>
      <c r="WSN189" s="3"/>
      <c r="WSO189" s="3"/>
      <c r="WSP189" s="3"/>
      <c r="WSQ189" s="3"/>
      <c r="WSR189" s="3"/>
      <c r="WSS189" s="3"/>
      <c r="WST189" s="3"/>
      <c r="WSU189" s="3"/>
      <c r="WSV189" s="3"/>
      <c r="WSW189" s="3"/>
      <c r="WSX189" s="3"/>
      <c r="WSY189" s="3"/>
      <c r="WSZ189" s="3"/>
      <c r="WTA189" s="3"/>
      <c r="WTB189" s="3"/>
      <c r="WTC189" s="3"/>
      <c r="WTD189" s="3"/>
      <c r="WTE189" s="3"/>
      <c r="WTF189" s="3"/>
      <c r="WTG189" s="3"/>
      <c r="WTH189" s="3"/>
      <c r="WTI189" s="3"/>
      <c r="WTJ189" s="3"/>
      <c r="WTK189" s="3"/>
      <c r="WTL189" s="3"/>
      <c r="WTM189" s="3"/>
      <c r="WTN189" s="3"/>
      <c r="WTO189" s="3"/>
      <c r="WTP189" s="3"/>
      <c r="WTQ189" s="3"/>
      <c r="WTR189" s="3"/>
      <c r="WTS189" s="3"/>
      <c r="WTT189" s="3"/>
      <c r="WTU189" s="3"/>
      <c r="WTV189" s="3"/>
      <c r="WTW189" s="3"/>
      <c r="WTX189" s="3"/>
      <c r="WTY189" s="3"/>
      <c r="WTZ189" s="3"/>
      <c r="WUA189" s="3"/>
      <c r="WUB189" s="3"/>
      <c r="WUC189" s="3"/>
      <c r="WUD189" s="3"/>
      <c r="WUE189" s="3"/>
      <c r="WUF189" s="3"/>
      <c r="WUG189" s="3"/>
      <c r="WUH189" s="3"/>
      <c r="WUI189" s="3"/>
      <c r="WUJ189" s="3"/>
      <c r="WUK189" s="3"/>
      <c r="WUL189" s="3"/>
      <c r="WUM189" s="3"/>
      <c r="WUN189" s="3"/>
      <c r="WUO189" s="3"/>
      <c r="WUP189" s="3"/>
      <c r="WUQ189" s="3"/>
      <c r="WUR189" s="3"/>
      <c r="WUS189" s="3"/>
      <c r="WUT189" s="3"/>
      <c r="WUU189" s="3"/>
      <c r="WUV189" s="3"/>
      <c r="WUW189" s="3"/>
      <c r="WUX189" s="3"/>
      <c r="WUY189" s="3"/>
      <c r="WUZ189" s="3"/>
      <c r="WVA189" s="3"/>
      <c r="WVB189" s="3"/>
      <c r="WVC189" s="3"/>
      <c r="WVD189" s="3"/>
      <c r="WVE189" s="3"/>
      <c r="WVF189" s="3"/>
      <c r="WVG189" s="3"/>
      <c r="WVH189" s="3"/>
      <c r="WVI189" s="3"/>
      <c r="WVJ189" s="3"/>
      <c r="WVK189" s="3"/>
      <c r="WVL189" s="3"/>
      <c r="WVM189" s="3"/>
      <c r="WVN189" s="3"/>
      <c r="WVO189" s="3"/>
      <c r="WVP189" s="3"/>
      <c r="WVQ189" s="3"/>
      <c r="WVR189" s="3"/>
      <c r="WVS189" s="3"/>
      <c r="WVT189" s="3"/>
      <c r="WVU189" s="3"/>
      <c r="WVV189" s="3"/>
      <c r="WVW189" s="3"/>
      <c r="WVX189" s="3"/>
      <c r="WVY189" s="3"/>
      <c r="WVZ189" s="3"/>
      <c r="WWA189" s="3"/>
      <c r="WWB189" s="3"/>
      <c r="WWC189" s="3"/>
      <c r="WWD189" s="3"/>
      <c r="WWE189" s="3"/>
      <c r="WWF189" s="3"/>
      <c r="WWG189" s="3"/>
      <c r="WWH189" s="3"/>
      <c r="WWI189" s="3"/>
      <c r="WWJ189" s="3"/>
      <c r="WWK189" s="3"/>
      <c r="WWL189" s="3"/>
      <c r="WWM189" s="3"/>
      <c r="WWN189" s="3"/>
      <c r="WWO189" s="3"/>
      <c r="WWP189" s="3"/>
      <c r="WWQ189" s="3"/>
      <c r="WWR189" s="3"/>
      <c r="WWS189" s="3"/>
      <c r="WWT189" s="3"/>
      <c r="WWU189" s="3"/>
      <c r="WWV189" s="3"/>
      <c r="WWW189" s="3"/>
      <c r="WWX189" s="3"/>
      <c r="WWY189" s="3"/>
      <c r="WWZ189" s="3"/>
      <c r="WXA189" s="3"/>
      <c r="WXB189" s="3"/>
      <c r="WXC189" s="3"/>
      <c r="WXD189" s="3"/>
      <c r="WXE189" s="3"/>
      <c r="WXF189" s="3"/>
      <c r="WXG189" s="3"/>
      <c r="WXH189" s="3"/>
      <c r="WXI189" s="3"/>
      <c r="WXJ189" s="3"/>
      <c r="WXK189" s="3"/>
      <c r="WXL189" s="3"/>
      <c r="WXM189" s="3"/>
      <c r="WXN189" s="3"/>
      <c r="WXO189" s="3"/>
      <c r="WXP189" s="3"/>
      <c r="WXQ189" s="3"/>
      <c r="WXR189" s="3"/>
      <c r="WXS189" s="3"/>
      <c r="WXT189" s="3"/>
      <c r="WXU189" s="3"/>
      <c r="WXV189" s="3"/>
      <c r="WXW189" s="3"/>
      <c r="WXX189" s="3"/>
      <c r="WXY189" s="3"/>
      <c r="WXZ189" s="3"/>
      <c r="WYA189" s="3"/>
      <c r="WYB189" s="3"/>
      <c r="WYC189" s="3"/>
      <c r="WYD189" s="3"/>
      <c r="WYE189" s="3"/>
      <c r="WYF189" s="3"/>
      <c r="WYG189" s="3"/>
      <c r="WYH189" s="3"/>
      <c r="WYI189" s="3"/>
      <c r="WYJ189" s="3"/>
      <c r="WYK189" s="3"/>
      <c r="WYL189" s="3"/>
      <c r="WYM189" s="3"/>
      <c r="WYN189" s="3"/>
      <c r="WYO189" s="3"/>
      <c r="WYP189" s="3"/>
      <c r="WYQ189" s="3"/>
      <c r="WYR189" s="3"/>
      <c r="WYS189" s="3"/>
      <c r="WYT189" s="3"/>
      <c r="WYU189" s="3"/>
      <c r="WYV189" s="3"/>
      <c r="WYW189" s="3"/>
      <c r="WYX189" s="3"/>
      <c r="WYY189" s="3"/>
      <c r="WYZ189" s="3"/>
      <c r="WZA189" s="3"/>
      <c r="WZB189" s="3"/>
      <c r="WZC189" s="3"/>
      <c r="WZD189" s="3"/>
      <c r="WZE189" s="3"/>
      <c r="WZF189" s="3"/>
      <c r="WZG189" s="3"/>
      <c r="WZH189" s="3"/>
      <c r="WZI189" s="3"/>
      <c r="WZJ189" s="3"/>
      <c r="WZK189" s="3"/>
      <c r="WZL189" s="3"/>
      <c r="WZM189" s="3"/>
      <c r="WZN189" s="3"/>
      <c r="WZO189" s="3"/>
      <c r="WZP189" s="3"/>
      <c r="WZQ189" s="3"/>
      <c r="WZR189" s="3"/>
      <c r="WZS189" s="3"/>
      <c r="WZT189" s="3"/>
      <c r="WZU189" s="3"/>
      <c r="WZV189" s="3"/>
      <c r="WZW189" s="3"/>
      <c r="WZX189" s="3"/>
      <c r="WZY189" s="3"/>
      <c r="WZZ189" s="3"/>
      <c r="XAA189" s="3"/>
      <c r="XAB189" s="3"/>
      <c r="XAC189" s="3"/>
      <c r="XAD189" s="3"/>
      <c r="XAE189" s="3"/>
      <c r="XAF189" s="3"/>
      <c r="XAG189" s="3"/>
      <c r="XAH189" s="3"/>
      <c r="XAI189" s="3"/>
      <c r="XAJ189" s="3"/>
      <c r="XAK189" s="3"/>
      <c r="XAL189" s="3"/>
      <c r="XAM189" s="3"/>
      <c r="XAN189" s="3"/>
      <c r="XAO189" s="3"/>
      <c r="XAP189" s="3"/>
      <c r="XAQ189" s="3"/>
      <c r="XAR189" s="3"/>
      <c r="XAS189" s="3"/>
      <c r="XAT189" s="3"/>
      <c r="XAU189" s="3"/>
      <c r="XAV189" s="3"/>
      <c r="XAW189" s="3"/>
      <c r="XAX189" s="3"/>
      <c r="XAY189" s="3"/>
      <c r="XAZ189" s="3"/>
      <c r="XBA189" s="3"/>
      <c r="XBB189" s="3"/>
      <c r="XBC189" s="3"/>
      <c r="XBD189" s="3"/>
      <c r="XBE189" s="3"/>
      <c r="XBF189" s="3"/>
      <c r="XBG189" s="3"/>
      <c r="XBH189" s="3"/>
      <c r="XBI189" s="3"/>
      <c r="XBJ189" s="3"/>
      <c r="XBK189" s="3"/>
      <c r="XBL189" s="3"/>
      <c r="XBM189" s="3"/>
      <c r="XBN189" s="3"/>
      <c r="XBO189" s="3"/>
      <c r="XBP189" s="3"/>
      <c r="XBQ189" s="3"/>
      <c r="XBR189" s="3"/>
      <c r="XBS189" s="3"/>
      <c r="XBT189" s="3"/>
      <c r="XBU189" s="3"/>
      <c r="XBV189" s="3"/>
      <c r="XBW189" s="3"/>
      <c r="XBX189" s="3"/>
      <c r="XBY189" s="3"/>
      <c r="XBZ189" s="3"/>
      <c r="XCA189" s="3"/>
      <c r="XCB189" s="3"/>
      <c r="XCC189" s="3"/>
      <c r="XCD189" s="3"/>
      <c r="XCE189" s="3"/>
      <c r="XCF189" s="3"/>
      <c r="XCG189" s="3"/>
      <c r="XCH189" s="3"/>
      <c r="XCI189" s="3"/>
      <c r="XCJ189" s="3"/>
      <c r="XCK189" s="3"/>
      <c r="XCL189" s="3"/>
      <c r="XCM189" s="3"/>
      <c r="XCN189" s="3"/>
      <c r="XCO189" s="3"/>
      <c r="XCP189" s="3"/>
      <c r="XCQ189" s="3"/>
      <c r="XCR189" s="3"/>
      <c r="XCS189" s="3"/>
      <c r="XCT189" s="3"/>
      <c r="XCU189" s="3"/>
      <c r="XCV189" s="3"/>
      <c r="XCW189" s="3"/>
      <c r="XCX189" s="3"/>
      <c r="XCY189" s="3"/>
      <c r="XCZ189" s="3"/>
      <c r="XDA189" s="3"/>
      <c r="XDB189" s="3"/>
      <c r="XDC189" s="3"/>
      <c r="XDD189" s="3"/>
      <c r="XDE189" s="3"/>
      <c r="XDF189" s="3"/>
      <c r="XDG189" s="3"/>
      <c r="XDH189" s="3"/>
      <c r="XDI189" s="3"/>
      <c r="XDJ189" s="3"/>
      <c r="XDK189" s="3"/>
      <c r="XDL189" s="3"/>
      <c r="XDM189" s="3"/>
      <c r="XDN189" s="3"/>
      <c r="XDO189" s="3"/>
      <c r="XDP189" s="3"/>
      <c r="XDQ189" s="3"/>
      <c r="XDR189" s="3"/>
      <c r="XDS189" s="3"/>
      <c r="XDT189" s="3"/>
      <c r="XDU189" s="3"/>
      <c r="XDV189" s="3"/>
      <c r="XDW189" s="3"/>
      <c r="XDX189" s="3"/>
      <c r="XDY189" s="3"/>
      <c r="XDZ189" s="3"/>
      <c r="XEA189" s="3"/>
      <c r="XEB189" s="3"/>
      <c r="XEC189" s="3"/>
      <c r="XED189" s="3"/>
      <c r="XEE189" s="3"/>
      <c r="XEF189" s="3"/>
      <c r="XEG189" s="3"/>
      <c r="XEH189" s="3"/>
      <c r="XEI189" s="3"/>
      <c r="XEJ189" s="3"/>
      <c r="XEK189" s="3"/>
      <c r="XEL189" s="3"/>
      <c r="XEM189" s="3"/>
      <c r="XEN189" s="3"/>
      <c r="XEO189" s="3"/>
      <c r="XEP189" s="3"/>
      <c r="XEQ189" s="3"/>
      <c r="XER189" s="3"/>
      <c r="XES189" s="3"/>
      <c r="XET189" s="3"/>
      <c r="XEU189" s="3"/>
      <c r="XEV189" s="3"/>
      <c r="XEW189" s="3"/>
      <c r="XEX189" s="3"/>
      <c r="XEY189" s="3"/>
      <c r="XEZ189" s="3"/>
      <c r="XFA189" s="3"/>
      <c r="XFB189" s="3"/>
      <c r="XFC189" s="3"/>
    </row>
    <row r="190" spans="1:1638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  <c r="AFA190" s="3"/>
      <c r="AFB190" s="3"/>
      <c r="AFC190" s="3"/>
      <c r="AFD190" s="3"/>
      <c r="AFE190" s="3"/>
      <c r="AFF190" s="3"/>
      <c r="AFG190" s="3"/>
      <c r="AFH190" s="3"/>
      <c r="AFI190" s="3"/>
      <c r="AFJ190" s="3"/>
      <c r="AFK190" s="3"/>
      <c r="AFL190" s="3"/>
      <c r="AFM190" s="3"/>
      <c r="AFN190" s="3"/>
      <c r="AFO190" s="3"/>
      <c r="AFP190" s="3"/>
      <c r="AFQ190" s="3"/>
      <c r="AFR190" s="3"/>
      <c r="AFS190" s="3"/>
      <c r="AFT190" s="3"/>
      <c r="AFU190" s="3"/>
      <c r="AFV190" s="3"/>
      <c r="AFW190" s="3"/>
      <c r="AFX190" s="3"/>
      <c r="AFY190" s="3"/>
      <c r="AFZ190" s="3"/>
      <c r="AGA190" s="3"/>
      <c r="AGB190" s="3"/>
      <c r="AGC190" s="3"/>
      <c r="AGD190" s="3"/>
      <c r="AGE190" s="3"/>
      <c r="AGF190" s="3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3"/>
      <c r="AGS190" s="3"/>
      <c r="AGT190" s="3"/>
      <c r="AGU190" s="3"/>
      <c r="AGV190" s="3"/>
      <c r="AGW190" s="3"/>
      <c r="AGX190" s="3"/>
      <c r="AGY190" s="3"/>
      <c r="AGZ190" s="3"/>
      <c r="AHA190" s="3"/>
      <c r="AHB190" s="3"/>
      <c r="AHC190" s="3"/>
      <c r="AHD190" s="3"/>
      <c r="AHE190" s="3"/>
      <c r="AHF190" s="3"/>
      <c r="AHG190" s="3"/>
      <c r="AHH190" s="3"/>
      <c r="AHI190" s="3"/>
      <c r="AHJ190" s="3"/>
      <c r="AHK190" s="3"/>
      <c r="AHL190" s="3"/>
      <c r="AHM190" s="3"/>
      <c r="AHN190" s="3"/>
      <c r="AHO190" s="3"/>
      <c r="AHP190" s="3"/>
      <c r="AHQ190" s="3"/>
      <c r="AHR190" s="3"/>
      <c r="AHS190" s="3"/>
      <c r="AHT190" s="3"/>
      <c r="AHU190" s="3"/>
      <c r="AHV190" s="3"/>
      <c r="AHW190" s="3"/>
      <c r="AHX190" s="3"/>
      <c r="AHY190" s="3"/>
      <c r="AHZ190" s="3"/>
      <c r="AIA190" s="3"/>
      <c r="AIB190" s="3"/>
      <c r="AIC190" s="3"/>
      <c r="AID190" s="3"/>
      <c r="AIE190" s="3"/>
      <c r="AIF190" s="3"/>
      <c r="AIG190" s="3"/>
      <c r="AIH190" s="3"/>
      <c r="AII190" s="3"/>
      <c r="AIJ190" s="3"/>
      <c r="AIK190" s="3"/>
      <c r="AIL190" s="3"/>
      <c r="AIM190" s="3"/>
      <c r="AIN190" s="3"/>
      <c r="AIO190" s="3"/>
      <c r="AIP190" s="3"/>
      <c r="AIQ190" s="3"/>
      <c r="AIR190" s="3"/>
      <c r="AIS190" s="3"/>
      <c r="AIT190" s="3"/>
      <c r="AIU190" s="3"/>
      <c r="AIV190" s="3"/>
      <c r="AIW190" s="3"/>
      <c r="AIX190" s="3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3"/>
      <c r="AJJ190" s="3"/>
      <c r="AJK190" s="3"/>
      <c r="AJL190" s="3"/>
      <c r="AJM190" s="3"/>
      <c r="AJN190" s="3"/>
      <c r="AJO190" s="3"/>
      <c r="AJP190" s="3"/>
      <c r="AJQ190" s="3"/>
      <c r="AJR190" s="3"/>
      <c r="AJS190" s="3"/>
      <c r="AJT190" s="3"/>
      <c r="AJU190" s="3"/>
      <c r="AJV190" s="3"/>
      <c r="AJW190" s="3"/>
      <c r="AJX190" s="3"/>
      <c r="AJY190" s="3"/>
      <c r="AJZ190" s="3"/>
      <c r="AKA190" s="3"/>
      <c r="AKB190" s="3"/>
      <c r="AKC190" s="3"/>
      <c r="AKD190" s="3"/>
      <c r="AKE190" s="3"/>
      <c r="AKF190" s="3"/>
      <c r="AKG190" s="3"/>
      <c r="AKH190" s="3"/>
      <c r="AKI190" s="3"/>
      <c r="AKJ190" s="3"/>
      <c r="AKK190" s="3"/>
      <c r="AKL190" s="3"/>
      <c r="AKM190" s="3"/>
      <c r="AKN190" s="3"/>
      <c r="AKO190" s="3"/>
      <c r="AKP190" s="3"/>
      <c r="AKQ190" s="3"/>
      <c r="AKR190" s="3"/>
      <c r="AKS190" s="3"/>
      <c r="AKT190" s="3"/>
      <c r="AKU190" s="3"/>
      <c r="AKV190" s="3"/>
      <c r="AKW190" s="3"/>
      <c r="AKX190" s="3"/>
      <c r="AKY190" s="3"/>
      <c r="AKZ190" s="3"/>
      <c r="ALA190" s="3"/>
      <c r="ALB190" s="3"/>
      <c r="ALC190" s="3"/>
      <c r="ALD190" s="3"/>
      <c r="ALE190" s="3"/>
      <c r="ALF190" s="3"/>
      <c r="ALG190" s="3"/>
      <c r="ALH190" s="3"/>
      <c r="ALI190" s="3"/>
      <c r="ALJ190" s="3"/>
      <c r="ALK190" s="3"/>
      <c r="ALL190" s="3"/>
      <c r="ALM190" s="3"/>
      <c r="ALN190" s="3"/>
      <c r="ALO190" s="3"/>
      <c r="ALP190" s="3"/>
      <c r="ALQ190" s="3"/>
      <c r="ALR190" s="3"/>
      <c r="ALS190" s="3"/>
      <c r="ALT190" s="3"/>
      <c r="ALU190" s="3"/>
      <c r="ALV190" s="3"/>
      <c r="ALW190" s="3"/>
      <c r="ALX190" s="3"/>
      <c r="ALY190" s="3"/>
      <c r="ALZ190" s="3"/>
      <c r="AMA190" s="3"/>
      <c r="AMB190" s="3"/>
      <c r="AMC190" s="3"/>
      <c r="AMD190" s="3"/>
      <c r="AME190" s="3"/>
      <c r="AMF190" s="3"/>
      <c r="AMG190" s="3"/>
      <c r="AMH190" s="3"/>
      <c r="AMI190" s="3"/>
      <c r="AMJ190" s="3"/>
      <c r="AMK190" s="3"/>
      <c r="AML190" s="3"/>
      <c r="AMM190" s="3"/>
      <c r="AMN190" s="3"/>
      <c r="AMO190" s="3"/>
      <c r="AMP190" s="3"/>
      <c r="AMQ190" s="3"/>
      <c r="AMR190" s="3"/>
      <c r="AMS190" s="3"/>
      <c r="AMT190" s="3"/>
      <c r="AMU190" s="3"/>
      <c r="AMV190" s="3"/>
      <c r="AMW190" s="3"/>
      <c r="AMX190" s="3"/>
      <c r="AMY190" s="3"/>
      <c r="AMZ190" s="3"/>
      <c r="ANA190" s="3"/>
      <c r="ANB190" s="3"/>
      <c r="ANC190" s="3"/>
      <c r="AND190" s="3"/>
      <c r="ANE190" s="3"/>
      <c r="ANF190" s="3"/>
      <c r="ANG190" s="3"/>
      <c r="ANH190" s="3"/>
      <c r="ANI190" s="3"/>
      <c r="ANJ190" s="3"/>
      <c r="ANK190" s="3"/>
      <c r="ANL190" s="3"/>
      <c r="ANM190" s="3"/>
      <c r="ANN190" s="3"/>
      <c r="ANO190" s="3"/>
      <c r="ANP190" s="3"/>
      <c r="ANQ190" s="3"/>
      <c r="ANR190" s="3"/>
      <c r="ANS190" s="3"/>
      <c r="ANT190" s="3"/>
      <c r="ANU190" s="3"/>
      <c r="ANV190" s="3"/>
      <c r="ANW190" s="3"/>
      <c r="ANX190" s="3"/>
      <c r="ANY190" s="3"/>
      <c r="ANZ190" s="3"/>
      <c r="AOA190" s="3"/>
      <c r="AOB190" s="3"/>
      <c r="AOC190" s="3"/>
      <c r="AOD190" s="3"/>
      <c r="AOE190" s="3"/>
      <c r="AOF190" s="3"/>
      <c r="AOG190" s="3"/>
      <c r="AOH190" s="3"/>
      <c r="AOI190" s="3"/>
      <c r="AOJ190" s="3"/>
      <c r="AOK190" s="3"/>
      <c r="AOL190" s="3"/>
      <c r="AOM190" s="3"/>
      <c r="AON190" s="3"/>
      <c r="AOO190" s="3"/>
      <c r="AOP190" s="3"/>
      <c r="AOQ190" s="3"/>
      <c r="AOR190" s="3"/>
      <c r="AOS190" s="3"/>
      <c r="AOT190" s="3"/>
      <c r="AOU190" s="3"/>
      <c r="AOV190" s="3"/>
      <c r="AOW190" s="3"/>
      <c r="AOX190" s="3"/>
      <c r="AOY190" s="3"/>
      <c r="AOZ190" s="3"/>
      <c r="APA190" s="3"/>
      <c r="APB190" s="3"/>
      <c r="APC190" s="3"/>
      <c r="APD190" s="3"/>
      <c r="APE190" s="3"/>
      <c r="APF190" s="3"/>
      <c r="APG190" s="3"/>
      <c r="APH190" s="3"/>
      <c r="API190" s="3"/>
      <c r="APJ190" s="3"/>
      <c r="APK190" s="3"/>
      <c r="APL190" s="3"/>
      <c r="APM190" s="3"/>
      <c r="APN190" s="3"/>
      <c r="APO190" s="3"/>
      <c r="APP190" s="3"/>
      <c r="APQ190" s="3"/>
      <c r="APR190" s="3"/>
      <c r="APS190" s="3"/>
      <c r="APT190" s="3"/>
      <c r="APU190" s="3"/>
      <c r="APV190" s="3"/>
      <c r="APW190" s="3"/>
      <c r="APX190" s="3"/>
      <c r="APY190" s="3"/>
      <c r="APZ190" s="3"/>
      <c r="AQA190" s="3"/>
      <c r="AQB190" s="3"/>
      <c r="AQC190" s="3"/>
      <c r="AQD190" s="3"/>
      <c r="AQE190" s="3"/>
      <c r="AQF190" s="3"/>
      <c r="AQG190" s="3"/>
      <c r="AQH190" s="3"/>
      <c r="AQI190" s="3"/>
      <c r="AQJ190" s="3"/>
      <c r="AQK190" s="3"/>
      <c r="AQL190" s="3"/>
      <c r="AQM190" s="3"/>
      <c r="AQN190" s="3"/>
      <c r="AQO190" s="3"/>
      <c r="AQP190" s="3"/>
      <c r="AQQ190" s="3"/>
      <c r="AQR190" s="3"/>
      <c r="AQS190" s="3"/>
      <c r="AQT190" s="3"/>
      <c r="AQU190" s="3"/>
      <c r="AQV190" s="3"/>
      <c r="AQW190" s="3"/>
      <c r="AQX190" s="3"/>
      <c r="AQY190" s="3"/>
      <c r="AQZ190" s="3"/>
      <c r="ARA190" s="3"/>
      <c r="ARB190" s="3"/>
      <c r="ARC190" s="3"/>
      <c r="ARD190" s="3"/>
      <c r="ARE190" s="3"/>
      <c r="ARF190" s="3"/>
      <c r="ARG190" s="3"/>
      <c r="ARH190" s="3"/>
      <c r="ARI190" s="3"/>
      <c r="ARJ190" s="3"/>
      <c r="ARK190" s="3"/>
      <c r="ARL190" s="3"/>
      <c r="ARM190" s="3"/>
      <c r="ARN190" s="3"/>
      <c r="ARO190" s="3"/>
      <c r="ARP190" s="3"/>
      <c r="ARQ190" s="3"/>
      <c r="ARR190" s="3"/>
      <c r="ARS190" s="3"/>
      <c r="ART190" s="3"/>
      <c r="ARU190" s="3"/>
      <c r="ARV190" s="3"/>
      <c r="ARW190" s="3"/>
      <c r="ARX190" s="3"/>
      <c r="ARY190" s="3"/>
      <c r="ARZ190" s="3"/>
      <c r="ASA190" s="3"/>
      <c r="ASB190" s="3"/>
      <c r="ASC190" s="3"/>
      <c r="ASD190" s="3"/>
      <c r="ASE190" s="3"/>
      <c r="ASF190" s="3"/>
      <c r="ASG190" s="3"/>
      <c r="ASH190" s="3"/>
      <c r="ASI190" s="3"/>
      <c r="ASJ190" s="3"/>
      <c r="ASK190" s="3"/>
      <c r="ASL190" s="3"/>
      <c r="ASM190" s="3"/>
      <c r="ASN190" s="3"/>
      <c r="ASO190" s="3"/>
      <c r="ASP190" s="3"/>
      <c r="ASQ190" s="3"/>
      <c r="ASR190" s="3"/>
      <c r="ASS190" s="3"/>
      <c r="AST190" s="3"/>
      <c r="ASU190" s="3"/>
      <c r="ASV190" s="3"/>
      <c r="ASW190" s="3"/>
      <c r="ASX190" s="3"/>
      <c r="ASY190" s="3"/>
      <c r="ASZ190" s="3"/>
      <c r="ATA190" s="3"/>
      <c r="ATB190" s="3"/>
      <c r="ATC190" s="3"/>
      <c r="ATD190" s="3"/>
      <c r="ATE190" s="3"/>
      <c r="ATF190" s="3"/>
      <c r="ATG190" s="3"/>
      <c r="ATH190" s="3"/>
      <c r="ATI190" s="3"/>
      <c r="ATJ190" s="3"/>
      <c r="ATK190" s="3"/>
      <c r="ATL190" s="3"/>
      <c r="ATM190" s="3"/>
      <c r="ATN190" s="3"/>
      <c r="ATO190" s="3"/>
      <c r="ATP190" s="3"/>
      <c r="ATQ190" s="3"/>
      <c r="ATR190" s="3"/>
      <c r="ATS190" s="3"/>
      <c r="ATT190" s="3"/>
      <c r="ATU190" s="3"/>
      <c r="ATV190" s="3"/>
      <c r="ATW190" s="3"/>
      <c r="ATX190" s="3"/>
      <c r="ATY190" s="3"/>
      <c r="ATZ190" s="3"/>
      <c r="AUA190" s="3"/>
      <c r="AUB190" s="3"/>
      <c r="AUC190" s="3"/>
      <c r="AUD190" s="3"/>
      <c r="AUE190" s="3"/>
      <c r="AUF190" s="3"/>
      <c r="AUG190" s="3"/>
      <c r="AUH190" s="3"/>
      <c r="AUI190" s="3"/>
      <c r="AUJ190" s="3"/>
      <c r="AUK190" s="3"/>
      <c r="AUL190" s="3"/>
      <c r="AUM190" s="3"/>
      <c r="AUN190" s="3"/>
      <c r="AUO190" s="3"/>
      <c r="AUP190" s="3"/>
      <c r="AUQ190" s="3"/>
      <c r="AUR190" s="3"/>
      <c r="AUS190" s="3"/>
      <c r="AUT190" s="3"/>
      <c r="AUU190" s="3"/>
      <c r="AUV190" s="3"/>
      <c r="AUW190" s="3"/>
      <c r="AUX190" s="3"/>
      <c r="AUY190" s="3"/>
      <c r="AUZ190" s="3"/>
      <c r="AVA190" s="3"/>
      <c r="AVB190" s="3"/>
      <c r="AVC190" s="3"/>
      <c r="AVD190" s="3"/>
      <c r="AVE190" s="3"/>
      <c r="AVF190" s="3"/>
      <c r="AVG190" s="3"/>
      <c r="AVH190" s="3"/>
      <c r="AVI190" s="3"/>
      <c r="AVJ190" s="3"/>
      <c r="AVK190" s="3"/>
      <c r="AVL190" s="3"/>
      <c r="AVM190" s="3"/>
      <c r="AVN190" s="3"/>
      <c r="AVO190" s="3"/>
      <c r="AVP190" s="3"/>
      <c r="AVQ190" s="3"/>
      <c r="AVR190" s="3"/>
      <c r="AVS190" s="3"/>
      <c r="AVT190" s="3"/>
      <c r="AVU190" s="3"/>
      <c r="AVV190" s="3"/>
      <c r="AVW190" s="3"/>
      <c r="AVX190" s="3"/>
      <c r="AVY190" s="3"/>
      <c r="AVZ190" s="3"/>
      <c r="AWA190" s="3"/>
      <c r="AWB190" s="3"/>
      <c r="AWC190" s="3"/>
      <c r="AWD190" s="3"/>
      <c r="AWE190" s="3"/>
      <c r="AWF190" s="3"/>
      <c r="AWG190" s="3"/>
      <c r="AWH190" s="3"/>
      <c r="AWI190" s="3"/>
      <c r="AWJ190" s="3"/>
      <c r="AWK190" s="3"/>
      <c r="AWL190" s="3"/>
      <c r="AWM190" s="3"/>
      <c r="AWN190" s="3"/>
      <c r="AWO190" s="3"/>
      <c r="AWP190" s="3"/>
      <c r="AWQ190" s="3"/>
      <c r="AWR190" s="3"/>
      <c r="AWS190" s="3"/>
      <c r="AWT190" s="3"/>
      <c r="AWU190" s="3"/>
      <c r="AWV190" s="3"/>
      <c r="AWW190" s="3"/>
      <c r="AWX190" s="3"/>
      <c r="AWY190" s="3"/>
      <c r="AWZ190" s="3"/>
      <c r="AXA190" s="3"/>
      <c r="AXB190" s="3"/>
      <c r="AXC190" s="3"/>
      <c r="AXD190" s="3"/>
      <c r="AXE190" s="3"/>
      <c r="AXF190" s="3"/>
      <c r="AXG190" s="3"/>
      <c r="AXH190" s="3"/>
      <c r="AXI190" s="3"/>
      <c r="AXJ190" s="3"/>
      <c r="AXK190" s="3"/>
      <c r="AXL190" s="3"/>
      <c r="AXM190" s="3"/>
      <c r="AXN190" s="3"/>
      <c r="AXO190" s="3"/>
      <c r="AXP190" s="3"/>
      <c r="AXQ190" s="3"/>
      <c r="AXR190" s="3"/>
      <c r="AXS190" s="3"/>
      <c r="AXT190" s="3"/>
      <c r="AXU190" s="3"/>
      <c r="AXV190" s="3"/>
      <c r="AXW190" s="3"/>
      <c r="AXX190" s="3"/>
      <c r="AXY190" s="3"/>
      <c r="AXZ190" s="3"/>
      <c r="AYA190" s="3"/>
      <c r="AYB190" s="3"/>
      <c r="AYC190" s="3"/>
      <c r="AYD190" s="3"/>
      <c r="AYE190" s="3"/>
      <c r="AYF190" s="3"/>
      <c r="AYG190" s="3"/>
      <c r="AYH190" s="3"/>
      <c r="AYI190" s="3"/>
      <c r="AYJ190" s="3"/>
      <c r="AYK190" s="3"/>
      <c r="AYL190" s="3"/>
      <c r="AYM190" s="3"/>
      <c r="AYN190" s="3"/>
      <c r="AYO190" s="3"/>
      <c r="AYP190" s="3"/>
      <c r="AYQ190" s="3"/>
      <c r="AYR190" s="3"/>
      <c r="AYS190" s="3"/>
      <c r="AYT190" s="3"/>
      <c r="AYU190" s="3"/>
      <c r="AYV190" s="3"/>
      <c r="AYW190" s="3"/>
      <c r="AYX190" s="3"/>
      <c r="AYY190" s="3"/>
      <c r="AYZ190" s="3"/>
      <c r="AZA190" s="3"/>
      <c r="AZB190" s="3"/>
      <c r="AZC190" s="3"/>
      <c r="AZD190" s="3"/>
      <c r="AZE190" s="3"/>
      <c r="AZF190" s="3"/>
      <c r="AZG190" s="3"/>
      <c r="AZH190" s="3"/>
      <c r="AZI190" s="3"/>
      <c r="AZJ190" s="3"/>
      <c r="AZK190" s="3"/>
      <c r="AZL190" s="3"/>
      <c r="AZM190" s="3"/>
      <c r="AZN190" s="3"/>
      <c r="AZO190" s="3"/>
      <c r="AZP190" s="3"/>
      <c r="AZQ190" s="3"/>
      <c r="AZR190" s="3"/>
      <c r="AZS190" s="3"/>
      <c r="AZT190" s="3"/>
      <c r="AZU190" s="3"/>
      <c r="AZV190" s="3"/>
      <c r="AZW190" s="3"/>
      <c r="AZX190" s="3"/>
      <c r="AZY190" s="3"/>
      <c r="AZZ190" s="3"/>
      <c r="BAA190" s="3"/>
      <c r="BAB190" s="3"/>
      <c r="BAC190" s="3"/>
      <c r="BAD190" s="3"/>
      <c r="BAE190" s="3"/>
      <c r="BAF190" s="3"/>
      <c r="BAG190" s="3"/>
      <c r="BAH190" s="3"/>
      <c r="BAI190" s="3"/>
      <c r="BAJ190" s="3"/>
      <c r="BAK190" s="3"/>
      <c r="BAL190" s="3"/>
      <c r="BAM190" s="3"/>
      <c r="BAN190" s="3"/>
      <c r="BAO190" s="3"/>
      <c r="BAP190" s="3"/>
      <c r="BAQ190" s="3"/>
      <c r="BAR190" s="3"/>
      <c r="BAS190" s="3"/>
      <c r="BAT190" s="3"/>
      <c r="BAU190" s="3"/>
      <c r="BAV190" s="3"/>
      <c r="BAW190" s="3"/>
      <c r="BAX190" s="3"/>
      <c r="BAY190" s="3"/>
      <c r="BAZ190" s="3"/>
      <c r="BBA190" s="3"/>
      <c r="BBB190" s="3"/>
      <c r="BBC190" s="3"/>
      <c r="BBD190" s="3"/>
      <c r="BBE190" s="3"/>
      <c r="BBF190" s="3"/>
      <c r="BBG190" s="3"/>
      <c r="BBH190" s="3"/>
      <c r="BBI190" s="3"/>
      <c r="BBJ190" s="3"/>
      <c r="BBK190" s="3"/>
      <c r="BBL190" s="3"/>
      <c r="BBM190" s="3"/>
      <c r="BBN190" s="3"/>
      <c r="BBO190" s="3"/>
      <c r="BBP190" s="3"/>
      <c r="BBQ190" s="3"/>
      <c r="BBR190" s="3"/>
      <c r="BBS190" s="3"/>
      <c r="BBT190" s="3"/>
      <c r="BBU190" s="3"/>
      <c r="BBV190" s="3"/>
      <c r="BBW190" s="3"/>
      <c r="BBX190" s="3"/>
      <c r="BBY190" s="3"/>
      <c r="BBZ190" s="3"/>
      <c r="BCA190" s="3"/>
      <c r="BCB190" s="3"/>
      <c r="BCC190" s="3"/>
      <c r="BCD190" s="3"/>
      <c r="BCE190" s="3"/>
      <c r="BCF190" s="3"/>
      <c r="BCG190" s="3"/>
      <c r="BCH190" s="3"/>
      <c r="BCI190" s="3"/>
      <c r="BCJ190" s="3"/>
      <c r="BCK190" s="3"/>
      <c r="BCL190" s="3"/>
      <c r="BCM190" s="3"/>
      <c r="BCN190" s="3"/>
      <c r="BCO190" s="3"/>
      <c r="BCP190" s="3"/>
      <c r="BCQ190" s="3"/>
      <c r="BCR190" s="3"/>
      <c r="BCS190" s="3"/>
      <c r="BCT190" s="3"/>
      <c r="BCU190" s="3"/>
      <c r="BCV190" s="3"/>
      <c r="BCW190" s="3"/>
      <c r="BCX190" s="3"/>
      <c r="BCY190" s="3"/>
      <c r="BCZ190" s="3"/>
      <c r="BDA190" s="3"/>
      <c r="BDB190" s="3"/>
      <c r="BDC190" s="3"/>
      <c r="BDD190" s="3"/>
      <c r="BDE190" s="3"/>
      <c r="BDF190" s="3"/>
      <c r="BDG190" s="3"/>
      <c r="BDH190" s="3"/>
      <c r="BDI190" s="3"/>
      <c r="BDJ190" s="3"/>
      <c r="BDK190" s="3"/>
      <c r="BDL190" s="3"/>
      <c r="BDM190" s="3"/>
      <c r="BDN190" s="3"/>
      <c r="BDO190" s="3"/>
      <c r="BDP190" s="3"/>
      <c r="BDQ190" s="3"/>
      <c r="BDR190" s="3"/>
      <c r="BDS190" s="3"/>
      <c r="BDT190" s="3"/>
      <c r="BDU190" s="3"/>
      <c r="BDV190" s="3"/>
      <c r="BDW190" s="3"/>
      <c r="BDX190" s="3"/>
      <c r="BDY190" s="3"/>
      <c r="BDZ190" s="3"/>
      <c r="BEA190" s="3"/>
      <c r="BEB190" s="3"/>
      <c r="BEC190" s="3"/>
      <c r="BED190" s="3"/>
      <c r="BEE190" s="3"/>
      <c r="BEF190" s="3"/>
      <c r="BEG190" s="3"/>
      <c r="BEH190" s="3"/>
      <c r="BEI190" s="3"/>
      <c r="BEJ190" s="3"/>
      <c r="BEK190" s="3"/>
      <c r="BEL190" s="3"/>
      <c r="BEM190" s="3"/>
      <c r="BEN190" s="3"/>
      <c r="BEO190" s="3"/>
      <c r="BEP190" s="3"/>
      <c r="BEQ190" s="3"/>
      <c r="BER190" s="3"/>
      <c r="BES190" s="3"/>
      <c r="BET190" s="3"/>
      <c r="BEU190" s="3"/>
      <c r="BEV190" s="3"/>
      <c r="BEW190" s="3"/>
      <c r="BEX190" s="3"/>
      <c r="BEY190" s="3"/>
      <c r="BEZ190" s="3"/>
      <c r="BFA190" s="3"/>
      <c r="BFB190" s="3"/>
      <c r="BFC190" s="3"/>
      <c r="BFD190" s="3"/>
      <c r="BFE190" s="3"/>
      <c r="BFF190" s="3"/>
      <c r="BFG190" s="3"/>
      <c r="BFH190" s="3"/>
      <c r="BFI190" s="3"/>
      <c r="BFJ190" s="3"/>
      <c r="BFK190" s="3"/>
      <c r="BFL190" s="3"/>
      <c r="BFM190" s="3"/>
      <c r="BFN190" s="3"/>
      <c r="BFO190" s="3"/>
      <c r="BFP190" s="3"/>
      <c r="BFQ190" s="3"/>
      <c r="BFR190" s="3"/>
      <c r="BFS190" s="3"/>
      <c r="BFT190" s="3"/>
      <c r="BFU190" s="3"/>
      <c r="BFV190" s="3"/>
      <c r="BFW190" s="3"/>
      <c r="BFX190" s="3"/>
      <c r="BFY190" s="3"/>
      <c r="BFZ190" s="3"/>
      <c r="BGA190" s="3"/>
      <c r="BGB190" s="3"/>
      <c r="BGC190" s="3"/>
      <c r="BGD190" s="3"/>
      <c r="BGE190" s="3"/>
      <c r="BGF190" s="3"/>
      <c r="BGG190" s="3"/>
      <c r="BGH190" s="3"/>
      <c r="BGI190" s="3"/>
      <c r="BGJ190" s="3"/>
      <c r="BGK190" s="3"/>
      <c r="BGL190" s="3"/>
      <c r="BGM190" s="3"/>
      <c r="BGN190" s="3"/>
      <c r="BGO190" s="3"/>
      <c r="BGP190" s="3"/>
      <c r="BGQ190" s="3"/>
      <c r="BGR190" s="3"/>
      <c r="BGS190" s="3"/>
      <c r="BGT190" s="3"/>
      <c r="BGU190" s="3"/>
      <c r="BGV190" s="3"/>
      <c r="BGW190" s="3"/>
      <c r="BGX190" s="3"/>
      <c r="BGY190" s="3"/>
      <c r="BGZ190" s="3"/>
      <c r="BHA190" s="3"/>
      <c r="BHB190" s="3"/>
      <c r="BHC190" s="3"/>
      <c r="BHD190" s="3"/>
      <c r="BHE190" s="3"/>
      <c r="BHF190" s="3"/>
      <c r="BHG190" s="3"/>
      <c r="BHH190" s="3"/>
      <c r="BHI190" s="3"/>
      <c r="BHJ190" s="3"/>
      <c r="BHK190" s="3"/>
      <c r="BHL190" s="3"/>
      <c r="BHM190" s="3"/>
      <c r="BHN190" s="3"/>
      <c r="BHO190" s="3"/>
      <c r="BHP190" s="3"/>
      <c r="BHQ190" s="3"/>
      <c r="BHR190" s="3"/>
      <c r="BHS190" s="3"/>
      <c r="BHT190" s="3"/>
      <c r="BHU190" s="3"/>
      <c r="BHV190" s="3"/>
      <c r="BHW190" s="3"/>
      <c r="BHX190" s="3"/>
      <c r="BHY190" s="3"/>
      <c r="BHZ190" s="3"/>
      <c r="BIA190" s="3"/>
      <c r="BIB190" s="3"/>
      <c r="BIC190" s="3"/>
      <c r="BID190" s="3"/>
      <c r="BIE190" s="3"/>
      <c r="BIF190" s="3"/>
      <c r="BIG190" s="3"/>
      <c r="BIH190" s="3"/>
      <c r="BII190" s="3"/>
      <c r="BIJ190" s="3"/>
      <c r="BIK190" s="3"/>
      <c r="BIL190" s="3"/>
      <c r="BIM190" s="3"/>
      <c r="BIN190" s="3"/>
      <c r="BIO190" s="3"/>
      <c r="BIP190" s="3"/>
      <c r="BIQ190" s="3"/>
      <c r="BIR190" s="3"/>
      <c r="BIS190" s="3"/>
      <c r="BIT190" s="3"/>
      <c r="BIU190" s="3"/>
      <c r="BIV190" s="3"/>
      <c r="BIW190" s="3"/>
      <c r="BIX190" s="3"/>
      <c r="BIY190" s="3"/>
      <c r="BIZ190" s="3"/>
      <c r="BJA190" s="3"/>
      <c r="BJB190" s="3"/>
      <c r="BJC190" s="3"/>
      <c r="BJD190" s="3"/>
      <c r="BJE190" s="3"/>
      <c r="BJF190" s="3"/>
      <c r="BJG190" s="3"/>
      <c r="BJH190" s="3"/>
      <c r="BJI190" s="3"/>
      <c r="BJJ190" s="3"/>
      <c r="BJK190" s="3"/>
      <c r="BJL190" s="3"/>
      <c r="BJM190" s="3"/>
      <c r="BJN190" s="3"/>
      <c r="BJO190" s="3"/>
      <c r="BJP190" s="3"/>
      <c r="BJQ190" s="3"/>
      <c r="BJR190" s="3"/>
      <c r="BJS190" s="3"/>
      <c r="BJT190" s="3"/>
      <c r="BJU190" s="3"/>
      <c r="BJV190" s="3"/>
      <c r="BJW190" s="3"/>
      <c r="BJX190" s="3"/>
      <c r="BJY190" s="3"/>
      <c r="BJZ190" s="3"/>
      <c r="BKA190" s="3"/>
      <c r="BKB190" s="3"/>
      <c r="BKC190" s="3"/>
      <c r="BKD190" s="3"/>
      <c r="BKE190" s="3"/>
      <c r="BKF190" s="3"/>
      <c r="BKG190" s="3"/>
      <c r="BKH190" s="3"/>
      <c r="BKI190" s="3"/>
      <c r="BKJ190" s="3"/>
      <c r="BKK190" s="3"/>
      <c r="BKL190" s="3"/>
      <c r="BKM190" s="3"/>
      <c r="BKN190" s="3"/>
      <c r="BKO190" s="3"/>
      <c r="BKP190" s="3"/>
      <c r="BKQ190" s="3"/>
      <c r="BKR190" s="3"/>
      <c r="BKS190" s="3"/>
      <c r="BKT190" s="3"/>
      <c r="BKU190" s="3"/>
      <c r="BKV190" s="3"/>
      <c r="BKW190" s="3"/>
      <c r="BKX190" s="3"/>
      <c r="BKY190" s="3"/>
      <c r="BKZ190" s="3"/>
      <c r="BLA190" s="3"/>
      <c r="BLB190" s="3"/>
      <c r="BLC190" s="3"/>
      <c r="BLD190" s="3"/>
      <c r="BLE190" s="3"/>
      <c r="BLF190" s="3"/>
      <c r="BLG190" s="3"/>
      <c r="BLH190" s="3"/>
      <c r="BLI190" s="3"/>
      <c r="BLJ190" s="3"/>
      <c r="BLK190" s="3"/>
      <c r="BLL190" s="3"/>
      <c r="BLM190" s="3"/>
      <c r="BLN190" s="3"/>
      <c r="BLO190" s="3"/>
      <c r="BLP190" s="3"/>
      <c r="BLQ190" s="3"/>
      <c r="BLR190" s="3"/>
      <c r="BLS190" s="3"/>
      <c r="BLT190" s="3"/>
      <c r="BLU190" s="3"/>
      <c r="BLV190" s="3"/>
      <c r="BLW190" s="3"/>
      <c r="BLX190" s="3"/>
      <c r="BLY190" s="3"/>
      <c r="BLZ190" s="3"/>
      <c r="BMA190" s="3"/>
      <c r="BMB190" s="3"/>
      <c r="BMC190" s="3"/>
      <c r="BMD190" s="3"/>
      <c r="BME190" s="3"/>
      <c r="BMF190" s="3"/>
      <c r="BMG190" s="3"/>
      <c r="BMH190" s="3"/>
      <c r="BMI190" s="3"/>
      <c r="BMJ190" s="3"/>
      <c r="BMK190" s="3"/>
      <c r="BML190" s="3"/>
      <c r="BMM190" s="3"/>
      <c r="BMN190" s="3"/>
      <c r="BMO190" s="3"/>
      <c r="BMP190" s="3"/>
      <c r="BMQ190" s="3"/>
      <c r="BMR190" s="3"/>
      <c r="BMS190" s="3"/>
      <c r="BMT190" s="3"/>
      <c r="BMU190" s="3"/>
      <c r="BMV190" s="3"/>
      <c r="BMW190" s="3"/>
      <c r="BMX190" s="3"/>
      <c r="BMY190" s="3"/>
      <c r="BMZ190" s="3"/>
      <c r="BNA190" s="3"/>
      <c r="BNB190" s="3"/>
      <c r="BNC190" s="3"/>
      <c r="BND190" s="3"/>
      <c r="BNE190" s="3"/>
      <c r="BNF190" s="3"/>
      <c r="BNG190" s="3"/>
      <c r="BNH190" s="3"/>
      <c r="BNI190" s="3"/>
      <c r="BNJ190" s="3"/>
      <c r="BNK190" s="3"/>
      <c r="BNL190" s="3"/>
      <c r="BNM190" s="3"/>
      <c r="BNN190" s="3"/>
      <c r="BNO190" s="3"/>
      <c r="BNP190" s="3"/>
      <c r="BNQ190" s="3"/>
      <c r="BNR190" s="3"/>
      <c r="BNS190" s="3"/>
      <c r="BNT190" s="3"/>
      <c r="BNU190" s="3"/>
      <c r="BNV190" s="3"/>
      <c r="BNW190" s="3"/>
      <c r="BNX190" s="3"/>
      <c r="BNY190" s="3"/>
      <c r="BNZ190" s="3"/>
      <c r="BOA190" s="3"/>
      <c r="BOB190" s="3"/>
      <c r="BOC190" s="3"/>
      <c r="BOD190" s="3"/>
      <c r="BOE190" s="3"/>
      <c r="BOF190" s="3"/>
      <c r="BOG190" s="3"/>
      <c r="BOH190" s="3"/>
      <c r="BOI190" s="3"/>
      <c r="BOJ190" s="3"/>
      <c r="BOK190" s="3"/>
      <c r="BOL190" s="3"/>
      <c r="BOM190" s="3"/>
      <c r="BON190" s="3"/>
      <c r="BOO190" s="3"/>
      <c r="BOP190" s="3"/>
      <c r="BOQ190" s="3"/>
      <c r="BOR190" s="3"/>
      <c r="BOS190" s="3"/>
      <c r="BOT190" s="3"/>
      <c r="BOU190" s="3"/>
      <c r="BOV190" s="3"/>
      <c r="BOW190" s="3"/>
      <c r="BOX190" s="3"/>
      <c r="BOY190" s="3"/>
      <c r="BOZ190" s="3"/>
      <c r="BPA190" s="3"/>
      <c r="BPB190" s="3"/>
      <c r="BPC190" s="3"/>
      <c r="BPD190" s="3"/>
      <c r="BPE190" s="3"/>
      <c r="BPF190" s="3"/>
      <c r="BPG190" s="3"/>
      <c r="BPH190" s="3"/>
      <c r="BPI190" s="3"/>
      <c r="BPJ190" s="3"/>
      <c r="BPK190" s="3"/>
      <c r="BPL190" s="3"/>
      <c r="BPM190" s="3"/>
      <c r="BPN190" s="3"/>
      <c r="BPO190" s="3"/>
      <c r="BPP190" s="3"/>
      <c r="BPQ190" s="3"/>
      <c r="BPR190" s="3"/>
      <c r="BPS190" s="3"/>
      <c r="BPT190" s="3"/>
      <c r="BPU190" s="3"/>
      <c r="BPV190" s="3"/>
      <c r="BPW190" s="3"/>
      <c r="BPX190" s="3"/>
      <c r="BPY190" s="3"/>
      <c r="BPZ190" s="3"/>
      <c r="BQA190" s="3"/>
      <c r="BQB190" s="3"/>
      <c r="BQC190" s="3"/>
      <c r="BQD190" s="3"/>
      <c r="BQE190" s="3"/>
      <c r="BQF190" s="3"/>
      <c r="BQG190" s="3"/>
      <c r="BQH190" s="3"/>
      <c r="BQI190" s="3"/>
      <c r="BQJ190" s="3"/>
      <c r="BQK190" s="3"/>
      <c r="BQL190" s="3"/>
      <c r="BQM190" s="3"/>
      <c r="BQN190" s="3"/>
      <c r="BQO190" s="3"/>
      <c r="BQP190" s="3"/>
      <c r="BQQ190" s="3"/>
      <c r="BQR190" s="3"/>
      <c r="BQS190" s="3"/>
      <c r="BQT190" s="3"/>
      <c r="BQU190" s="3"/>
      <c r="BQV190" s="3"/>
      <c r="BQW190" s="3"/>
      <c r="BQX190" s="3"/>
      <c r="BQY190" s="3"/>
      <c r="BQZ190" s="3"/>
      <c r="BRA190" s="3"/>
      <c r="BRB190" s="3"/>
      <c r="BRC190" s="3"/>
      <c r="BRD190" s="3"/>
      <c r="BRE190" s="3"/>
      <c r="BRF190" s="3"/>
      <c r="BRG190" s="3"/>
      <c r="BRH190" s="3"/>
      <c r="BRI190" s="3"/>
      <c r="BRJ190" s="3"/>
      <c r="BRK190" s="3"/>
      <c r="BRL190" s="3"/>
      <c r="BRM190" s="3"/>
      <c r="BRN190" s="3"/>
      <c r="BRO190" s="3"/>
      <c r="BRP190" s="3"/>
      <c r="BRQ190" s="3"/>
      <c r="BRR190" s="3"/>
      <c r="BRS190" s="3"/>
      <c r="BRT190" s="3"/>
      <c r="BRU190" s="3"/>
      <c r="BRV190" s="3"/>
      <c r="BRW190" s="3"/>
      <c r="BRX190" s="3"/>
      <c r="BRY190" s="3"/>
      <c r="BRZ190" s="3"/>
      <c r="BSA190" s="3"/>
      <c r="BSB190" s="3"/>
      <c r="BSC190" s="3"/>
      <c r="BSD190" s="3"/>
      <c r="BSE190" s="3"/>
      <c r="BSF190" s="3"/>
      <c r="BSG190" s="3"/>
      <c r="BSH190" s="3"/>
      <c r="BSI190" s="3"/>
      <c r="BSJ190" s="3"/>
      <c r="BSK190" s="3"/>
      <c r="BSL190" s="3"/>
      <c r="BSM190" s="3"/>
      <c r="BSN190" s="3"/>
      <c r="BSO190" s="3"/>
      <c r="BSP190" s="3"/>
      <c r="BSQ190" s="3"/>
      <c r="BSR190" s="3"/>
      <c r="BSS190" s="3"/>
      <c r="BST190" s="3"/>
      <c r="BSU190" s="3"/>
      <c r="BSV190" s="3"/>
      <c r="BSW190" s="3"/>
      <c r="BSX190" s="3"/>
      <c r="BSY190" s="3"/>
      <c r="BSZ190" s="3"/>
      <c r="BTA190" s="3"/>
      <c r="BTB190" s="3"/>
      <c r="BTC190" s="3"/>
      <c r="BTD190" s="3"/>
      <c r="BTE190" s="3"/>
      <c r="BTF190" s="3"/>
      <c r="BTG190" s="3"/>
      <c r="BTH190" s="3"/>
      <c r="BTI190" s="3"/>
      <c r="BTJ190" s="3"/>
      <c r="BTK190" s="3"/>
      <c r="BTL190" s="3"/>
      <c r="BTM190" s="3"/>
      <c r="BTN190" s="3"/>
      <c r="BTO190" s="3"/>
      <c r="BTP190" s="3"/>
      <c r="BTQ190" s="3"/>
      <c r="BTR190" s="3"/>
      <c r="BTS190" s="3"/>
      <c r="BTT190" s="3"/>
      <c r="BTU190" s="3"/>
      <c r="BTV190" s="3"/>
      <c r="BTW190" s="3"/>
      <c r="BTX190" s="3"/>
      <c r="BTY190" s="3"/>
      <c r="BTZ190" s="3"/>
      <c r="BUA190" s="3"/>
      <c r="BUB190" s="3"/>
      <c r="BUC190" s="3"/>
      <c r="BUD190" s="3"/>
      <c r="BUE190" s="3"/>
      <c r="BUF190" s="3"/>
      <c r="BUG190" s="3"/>
      <c r="BUH190" s="3"/>
      <c r="BUI190" s="3"/>
      <c r="BUJ190" s="3"/>
      <c r="BUK190" s="3"/>
      <c r="BUL190" s="3"/>
      <c r="BUM190" s="3"/>
      <c r="BUN190" s="3"/>
      <c r="BUO190" s="3"/>
      <c r="BUP190" s="3"/>
      <c r="BUQ190" s="3"/>
      <c r="BUR190" s="3"/>
      <c r="BUS190" s="3"/>
      <c r="BUT190" s="3"/>
      <c r="BUU190" s="3"/>
      <c r="BUV190" s="3"/>
      <c r="BUW190" s="3"/>
      <c r="BUX190" s="3"/>
      <c r="BUY190" s="3"/>
      <c r="BUZ190" s="3"/>
      <c r="BVA190" s="3"/>
      <c r="BVB190" s="3"/>
      <c r="BVC190" s="3"/>
      <c r="BVD190" s="3"/>
      <c r="BVE190" s="3"/>
      <c r="BVF190" s="3"/>
      <c r="BVG190" s="3"/>
      <c r="BVH190" s="3"/>
      <c r="BVI190" s="3"/>
      <c r="BVJ190" s="3"/>
      <c r="BVK190" s="3"/>
      <c r="BVL190" s="3"/>
      <c r="BVM190" s="3"/>
      <c r="BVN190" s="3"/>
      <c r="BVO190" s="3"/>
      <c r="BVP190" s="3"/>
      <c r="BVQ190" s="3"/>
      <c r="BVR190" s="3"/>
      <c r="BVS190" s="3"/>
      <c r="BVT190" s="3"/>
      <c r="BVU190" s="3"/>
      <c r="BVV190" s="3"/>
      <c r="BVW190" s="3"/>
      <c r="BVX190" s="3"/>
      <c r="BVY190" s="3"/>
      <c r="BVZ190" s="3"/>
      <c r="BWA190" s="3"/>
      <c r="BWB190" s="3"/>
      <c r="BWC190" s="3"/>
      <c r="BWD190" s="3"/>
      <c r="BWE190" s="3"/>
      <c r="BWF190" s="3"/>
      <c r="BWG190" s="3"/>
      <c r="BWH190" s="3"/>
      <c r="BWI190" s="3"/>
      <c r="BWJ190" s="3"/>
      <c r="BWK190" s="3"/>
      <c r="BWL190" s="3"/>
      <c r="BWM190" s="3"/>
      <c r="BWN190" s="3"/>
      <c r="BWO190" s="3"/>
      <c r="BWP190" s="3"/>
      <c r="BWQ190" s="3"/>
      <c r="BWR190" s="3"/>
      <c r="BWS190" s="3"/>
      <c r="BWT190" s="3"/>
      <c r="BWU190" s="3"/>
      <c r="BWV190" s="3"/>
      <c r="BWW190" s="3"/>
      <c r="BWX190" s="3"/>
      <c r="BWY190" s="3"/>
      <c r="BWZ190" s="3"/>
      <c r="BXA190" s="3"/>
      <c r="BXB190" s="3"/>
      <c r="BXC190" s="3"/>
      <c r="BXD190" s="3"/>
      <c r="BXE190" s="3"/>
      <c r="BXF190" s="3"/>
      <c r="BXG190" s="3"/>
      <c r="BXH190" s="3"/>
      <c r="BXI190" s="3"/>
      <c r="BXJ190" s="3"/>
      <c r="BXK190" s="3"/>
      <c r="BXL190" s="3"/>
      <c r="BXM190" s="3"/>
      <c r="BXN190" s="3"/>
      <c r="BXO190" s="3"/>
      <c r="BXP190" s="3"/>
      <c r="BXQ190" s="3"/>
      <c r="BXR190" s="3"/>
      <c r="BXS190" s="3"/>
      <c r="BXT190" s="3"/>
      <c r="BXU190" s="3"/>
      <c r="BXV190" s="3"/>
      <c r="BXW190" s="3"/>
      <c r="BXX190" s="3"/>
      <c r="BXY190" s="3"/>
      <c r="BXZ190" s="3"/>
      <c r="BYA190" s="3"/>
      <c r="BYB190" s="3"/>
      <c r="BYC190" s="3"/>
      <c r="BYD190" s="3"/>
      <c r="BYE190" s="3"/>
      <c r="BYF190" s="3"/>
      <c r="BYG190" s="3"/>
      <c r="BYH190" s="3"/>
      <c r="BYI190" s="3"/>
      <c r="BYJ190" s="3"/>
      <c r="BYK190" s="3"/>
      <c r="BYL190" s="3"/>
      <c r="BYM190" s="3"/>
      <c r="BYN190" s="3"/>
      <c r="BYO190" s="3"/>
      <c r="BYP190" s="3"/>
      <c r="BYQ190" s="3"/>
      <c r="BYR190" s="3"/>
      <c r="BYS190" s="3"/>
      <c r="BYT190" s="3"/>
      <c r="BYU190" s="3"/>
      <c r="BYV190" s="3"/>
      <c r="BYW190" s="3"/>
      <c r="BYX190" s="3"/>
      <c r="BYY190" s="3"/>
      <c r="BYZ190" s="3"/>
      <c r="BZA190" s="3"/>
      <c r="BZB190" s="3"/>
      <c r="BZC190" s="3"/>
      <c r="BZD190" s="3"/>
      <c r="BZE190" s="3"/>
      <c r="BZF190" s="3"/>
      <c r="BZG190" s="3"/>
      <c r="BZH190" s="3"/>
      <c r="BZI190" s="3"/>
      <c r="BZJ190" s="3"/>
      <c r="BZK190" s="3"/>
      <c r="BZL190" s="3"/>
      <c r="BZM190" s="3"/>
      <c r="BZN190" s="3"/>
      <c r="BZO190" s="3"/>
      <c r="BZP190" s="3"/>
      <c r="BZQ190" s="3"/>
      <c r="BZR190" s="3"/>
      <c r="BZS190" s="3"/>
      <c r="BZT190" s="3"/>
      <c r="BZU190" s="3"/>
      <c r="BZV190" s="3"/>
      <c r="BZW190" s="3"/>
      <c r="BZX190" s="3"/>
      <c r="BZY190" s="3"/>
      <c r="BZZ190" s="3"/>
      <c r="CAA190" s="3"/>
      <c r="CAB190" s="3"/>
      <c r="CAC190" s="3"/>
      <c r="CAD190" s="3"/>
      <c r="CAE190" s="3"/>
      <c r="CAF190" s="3"/>
      <c r="CAG190" s="3"/>
      <c r="CAH190" s="3"/>
      <c r="CAI190" s="3"/>
      <c r="CAJ190" s="3"/>
      <c r="CAK190" s="3"/>
      <c r="CAL190" s="3"/>
      <c r="CAM190" s="3"/>
      <c r="CAN190" s="3"/>
      <c r="CAO190" s="3"/>
      <c r="CAP190" s="3"/>
      <c r="CAQ190" s="3"/>
      <c r="CAR190" s="3"/>
      <c r="CAS190" s="3"/>
      <c r="CAT190" s="3"/>
      <c r="CAU190" s="3"/>
      <c r="CAV190" s="3"/>
      <c r="CAW190" s="3"/>
      <c r="CAX190" s="3"/>
      <c r="CAY190" s="3"/>
      <c r="CAZ190" s="3"/>
      <c r="CBA190" s="3"/>
      <c r="CBB190" s="3"/>
      <c r="CBC190" s="3"/>
      <c r="CBD190" s="3"/>
      <c r="CBE190" s="3"/>
      <c r="CBF190" s="3"/>
      <c r="CBG190" s="3"/>
      <c r="CBH190" s="3"/>
      <c r="CBI190" s="3"/>
      <c r="CBJ190" s="3"/>
      <c r="CBK190" s="3"/>
      <c r="CBL190" s="3"/>
      <c r="CBM190" s="3"/>
      <c r="CBN190" s="3"/>
      <c r="CBO190" s="3"/>
      <c r="CBP190" s="3"/>
      <c r="CBQ190" s="3"/>
      <c r="CBR190" s="3"/>
      <c r="CBS190" s="3"/>
      <c r="CBT190" s="3"/>
      <c r="CBU190" s="3"/>
      <c r="CBV190" s="3"/>
      <c r="CBW190" s="3"/>
      <c r="CBX190" s="3"/>
      <c r="CBY190" s="3"/>
      <c r="CBZ190" s="3"/>
      <c r="CCA190" s="3"/>
      <c r="CCB190" s="3"/>
      <c r="CCC190" s="3"/>
      <c r="CCD190" s="3"/>
      <c r="CCE190" s="3"/>
      <c r="CCF190" s="3"/>
      <c r="CCG190" s="3"/>
      <c r="CCH190" s="3"/>
      <c r="CCI190" s="3"/>
      <c r="CCJ190" s="3"/>
      <c r="CCK190" s="3"/>
      <c r="CCL190" s="3"/>
      <c r="CCM190" s="3"/>
      <c r="CCN190" s="3"/>
      <c r="CCO190" s="3"/>
      <c r="CCP190" s="3"/>
      <c r="CCQ190" s="3"/>
      <c r="CCR190" s="3"/>
      <c r="CCS190" s="3"/>
      <c r="CCT190" s="3"/>
      <c r="CCU190" s="3"/>
      <c r="CCV190" s="3"/>
      <c r="CCW190" s="3"/>
      <c r="CCX190" s="3"/>
      <c r="CCY190" s="3"/>
      <c r="CCZ190" s="3"/>
      <c r="CDA190" s="3"/>
      <c r="CDB190" s="3"/>
      <c r="CDC190" s="3"/>
      <c r="CDD190" s="3"/>
      <c r="CDE190" s="3"/>
      <c r="CDF190" s="3"/>
      <c r="CDG190" s="3"/>
      <c r="CDH190" s="3"/>
      <c r="CDI190" s="3"/>
      <c r="CDJ190" s="3"/>
      <c r="CDK190" s="3"/>
      <c r="CDL190" s="3"/>
      <c r="CDM190" s="3"/>
      <c r="CDN190" s="3"/>
      <c r="CDO190" s="3"/>
      <c r="CDP190" s="3"/>
      <c r="CDQ190" s="3"/>
      <c r="CDR190" s="3"/>
      <c r="CDS190" s="3"/>
      <c r="CDT190" s="3"/>
      <c r="CDU190" s="3"/>
      <c r="CDV190" s="3"/>
      <c r="CDW190" s="3"/>
      <c r="CDX190" s="3"/>
      <c r="CDY190" s="3"/>
      <c r="CDZ190" s="3"/>
      <c r="CEA190" s="3"/>
      <c r="CEB190" s="3"/>
      <c r="CEC190" s="3"/>
      <c r="CED190" s="3"/>
      <c r="CEE190" s="3"/>
      <c r="CEF190" s="3"/>
      <c r="CEG190" s="3"/>
      <c r="CEH190" s="3"/>
      <c r="CEI190" s="3"/>
      <c r="CEJ190" s="3"/>
      <c r="CEK190" s="3"/>
      <c r="CEL190" s="3"/>
      <c r="CEM190" s="3"/>
      <c r="CEN190" s="3"/>
      <c r="CEO190" s="3"/>
      <c r="CEP190" s="3"/>
      <c r="CEQ190" s="3"/>
      <c r="CER190" s="3"/>
      <c r="CES190" s="3"/>
      <c r="CET190" s="3"/>
      <c r="CEU190" s="3"/>
      <c r="CEV190" s="3"/>
      <c r="CEW190" s="3"/>
      <c r="CEX190" s="3"/>
      <c r="CEY190" s="3"/>
      <c r="CEZ190" s="3"/>
      <c r="CFA190" s="3"/>
      <c r="CFB190" s="3"/>
      <c r="CFC190" s="3"/>
      <c r="CFD190" s="3"/>
      <c r="CFE190" s="3"/>
      <c r="CFF190" s="3"/>
      <c r="CFG190" s="3"/>
      <c r="CFH190" s="3"/>
      <c r="CFI190" s="3"/>
      <c r="CFJ190" s="3"/>
      <c r="CFK190" s="3"/>
      <c r="CFL190" s="3"/>
      <c r="CFM190" s="3"/>
      <c r="CFN190" s="3"/>
      <c r="CFO190" s="3"/>
      <c r="CFP190" s="3"/>
      <c r="CFQ190" s="3"/>
      <c r="CFR190" s="3"/>
      <c r="CFS190" s="3"/>
      <c r="CFT190" s="3"/>
      <c r="CFU190" s="3"/>
      <c r="CFV190" s="3"/>
      <c r="CFW190" s="3"/>
      <c r="CFX190" s="3"/>
      <c r="CFY190" s="3"/>
      <c r="CFZ190" s="3"/>
      <c r="CGA190" s="3"/>
      <c r="CGB190" s="3"/>
      <c r="CGC190" s="3"/>
      <c r="CGD190" s="3"/>
      <c r="CGE190" s="3"/>
      <c r="CGF190" s="3"/>
      <c r="CGG190" s="3"/>
      <c r="CGH190" s="3"/>
      <c r="CGI190" s="3"/>
      <c r="CGJ190" s="3"/>
      <c r="CGK190" s="3"/>
      <c r="CGL190" s="3"/>
      <c r="CGM190" s="3"/>
      <c r="CGN190" s="3"/>
      <c r="CGO190" s="3"/>
      <c r="CGP190" s="3"/>
      <c r="CGQ190" s="3"/>
      <c r="CGR190" s="3"/>
      <c r="CGS190" s="3"/>
      <c r="CGT190" s="3"/>
      <c r="CGU190" s="3"/>
      <c r="CGV190" s="3"/>
      <c r="CGW190" s="3"/>
      <c r="CGX190" s="3"/>
      <c r="CGY190" s="3"/>
      <c r="CGZ190" s="3"/>
      <c r="CHA190" s="3"/>
      <c r="CHB190" s="3"/>
      <c r="CHC190" s="3"/>
      <c r="CHD190" s="3"/>
      <c r="CHE190" s="3"/>
      <c r="CHF190" s="3"/>
      <c r="CHG190" s="3"/>
      <c r="CHH190" s="3"/>
      <c r="CHI190" s="3"/>
      <c r="CHJ190" s="3"/>
      <c r="CHK190" s="3"/>
      <c r="CHL190" s="3"/>
      <c r="CHM190" s="3"/>
      <c r="CHN190" s="3"/>
      <c r="CHO190" s="3"/>
      <c r="CHP190" s="3"/>
      <c r="CHQ190" s="3"/>
      <c r="CHR190" s="3"/>
      <c r="CHS190" s="3"/>
      <c r="CHT190" s="3"/>
      <c r="CHU190" s="3"/>
      <c r="CHV190" s="3"/>
      <c r="CHW190" s="3"/>
      <c r="CHX190" s="3"/>
      <c r="CHY190" s="3"/>
      <c r="CHZ190" s="3"/>
      <c r="CIA190" s="3"/>
      <c r="CIB190" s="3"/>
      <c r="CIC190" s="3"/>
      <c r="CID190" s="3"/>
      <c r="CIE190" s="3"/>
      <c r="CIF190" s="3"/>
      <c r="CIG190" s="3"/>
      <c r="CIH190" s="3"/>
      <c r="CII190" s="3"/>
      <c r="CIJ190" s="3"/>
      <c r="CIK190" s="3"/>
      <c r="CIL190" s="3"/>
      <c r="CIM190" s="3"/>
      <c r="CIN190" s="3"/>
      <c r="CIO190" s="3"/>
      <c r="CIP190" s="3"/>
      <c r="CIQ190" s="3"/>
      <c r="CIR190" s="3"/>
      <c r="CIS190" s="3"/>
      <c r="CIT190" s="3"/>
      <c r="CIU190" s="3"/>
      <c r="CIV190" s="3"/>
      <c r="CIW190" s="3"/>
      <c r="CIX190" s="3"/>
      <c r="CIY190" s="3"/>
      <c r="CIZ190" s="3"/>
      <c r="CJA190" s="3"/>
      <c r="CJB190" s="3"/>
      <c r="CJC190" s="3"/>
      <c r="CJD190" s="3"/>
      <c r="CJE190" s="3"/>
      <c r="CJF190" s="3"/>
      <c r="CJG190" s="3"/>
      <c r="CJH190" s="3"/>
      <c r="CJI190" s="3"/>
      <c r="CJJ190" s="3"/>
      <c r="CJK190" s="3"/>
      <c r="CJL190" s="3"/>
      <c r="CJM190" s="3"/>
      <c r="CJN190" s="3"/>
      <c r="CJO190" s="3"/>
      <c r="CJP190" s="3"/>
      <c r="CJQ190" s="3"/>
      <c r="CJR190" s="3"/>
      <c r="CJS190" s="3"/>
      <c r="CJT190" s="3"/>
      <c r="CJU190" s="3"/>
      <c r="CJV190" s="3"/>
      <c r="CJW190" s="3"/>
      <c r="CJX190" s="3"/>
      <c r="CJY190" s="3"/>
      <c r="CJZ190" s="3"/>
      <c r="CKA190" s="3"/>
      <c r="CKB190" s="3"/>
      <c r="CKC190" s="3"/>
      <c r="CKD190" s="3"/>
      <c r="CKE190" s="3"/>
      <c r="CKF190" s="3"/>
      <c r="CKG190" s="3"/>
      <c r="CKH190" s="3"/>
      <c r="CKI190" s="3"/>
      <c r="CKJ190" s="3"/>
      <c r="CKK190" s="3"/>
      <c r="CKL190" s="3"/>
      <c r="CKM190" s="3"/>
      <c r="CKN190" s="3"/>
      <c r="CKO190" s="3"/>
      <c r="CKP190" s="3"/>
      <c r="CKQ190" s="3"/>
      <c r="CKR190" s="3"/>
      <c r="CKS190" s="3"/>
      <c r="CKT190" s="3"/>
      <c r="CKU190" s="3"/>
      <c r="CKV190" s="3"/>
      <c r="CKW190" s="3"/>
      <c r="CKX190" s="3"/>
      <c r="CKY190" s="3"/>
      <c r="CKZ190" s="3"/>
      <c r="CLA190" s="3"/>
      <c r="CLB190" s="3"/>
      <c r="CLC190" s="3"/>
      <c r="CLD190" s="3"/>
      <c r="CLE190" s="3"/>
      <c r="CLF190" s="3"/>
      <c r="CLG190" s="3"/>
      <c r="CLH190" s="3"/>
      <c r="CLI190" s="3"/>
      <c r="CLJ190" s="3"/>
      <c r="CLK190" s="3"/>
      <c r="CLL190" s="3"/>
      <c r="CLM190" s="3"/>
      <c r="CLN190" s="3"/>
      <c r="CLO190" s="3"/>
      <c r="CLP190" s="3"/>
      <c r="CLQ190" s="3"/>
      <c r="CLR190" s="3"/>
      <c r="CLS190" s="3"/>
      <c r="CLT190" s="3"/>
      <c r="CLU190" s="3"/>
      <c r="CLV190" s="3"/>
      <c r="CLW190" s="3"/>
      <c r="CLX190" s="3"/>
      <c r="CLY190" s="3"/>
      <c r="CLZ190" s="3"/>
      <c r="CMA190" s="3"/>
      <c r="CMB190" s="3"/>
      <c r="CMC190" s="3"/>
      <c r="CMD190" s="3"/>
      <c r="CME190" s="3"/>
      <c r="CMF190" s="3"/>
      <c r="CMG190" s="3"/>
      <c r="CMH190" s="3"/>
      <c r="CMI190" s="3"/>
      <c r="CMJ190" s="3"/>
      <c r="CMK190" s="3"/>
      <c r="CML190" s="3"/>
      <c r="CMM190" s="3"/>
      <c r="CMN190" s="3"/>
      <c r="CMO190" s="3"/>
      <c r="CMP190" s="3"/>
      <c r="CMQ190" s="3"/>
      <c r="CMR190" s="3"/>
      <c r="CMS190" s="3"/>
      <c r="CMT190" s="3"/>
      <c r="CMU190" s="3"/>
      <c r="CMV190" s="3"/>
      <c r="CMW190" s="3"/>
      <c r="CMX190" s="3"/>
      <c r="CMY190" s="3"/>
      <c r="CMZ190" s="3"/>
      <c r="CNA190" s="3"/>
      <c r="CNB190" s="3"/>
      <c r="CNC190" s="3"/>
      <c r="CND190" s="3"/>
      <c r="CNE190" s="3"/>
      <c r="CNF190" s="3"/>
      <c r="CNG190" s="3"/>
      <c r="CNH190" s="3"/>
      <c r="CNI190" s="3"/>
      <c r="CNJ190" s="3"/>
      <c r="CNK190" s="3"/>
      <c r="CNL190" s="3"/>
      <c r="CNM190" s="3"/>
      <c r="CNN190" s="3"/>
      <c r="CNO190" s="3"/>
      <c r="CNP190" s="3"/>
      <c r="CNQ190" s="3"/>
      <c r="CNR190" s="3"/>
      <c r="CNS190" s="3"/>
      <c r="CNT190" s="3"/>
      <c r="CNU190" s="3"/>
      <c r="CNV190" s="3"/>
      <c r="CNW190" s="3"/>
      <c r="CNX190" s="3"/>
      <c r="CNY190" s="3"/>
      <c r="CNZ190" s="3"/>
      <c r="COA190" s="3"/>
      <c r="COB190" s="3"/>
      <c r="COC190" s="3"/>
      <c r="COD190" s="3"/>
      <c r="COE190" s="3"/>
      <c r="COF190" s="3"/>
      <c r="COG190" s="3"/>
      <c r="COH190" s="3"/>
      <c r="COI190" s="3"/>
      <c r="COJ190" s="3"/>
      <c r="COK190" s="3"/>
      <c r="COL190" s="3"/>
      <c r="COM190" s="3"/>
      <c r="CON190" s="3"/>
      <c r="COO190" s="3"/>
      <c r="COP190" s="3"/>
      <c r="COQ190" s="3"/>
      <c r="COR190" s="3"/>
      <c r="COS190" s="3"/>
      <c r="COT190" s="3"/>
      <c r="COU190" s="3"/>
      <c r="COV190" s="3"/>
      <c r="COW190" s="3"/>
      <c r="COX190" s="3"/>
      <c r="COY190" s="3"/>
      <c r="COZ190" s="3"/>
      <c r="CPA190" s="3"/>
      <c r="CPB190" s="3"/>
      <c r="CPC190" s="3"/>
      <c r="CPD190" s="3"/>
      <c r="CPE190" s="3"/>
      <c r="CPF190" s="3"/>
      <c r="CPG190" s="3"/>
      <c r="CPH190" s="3"/>
      <c r="CPI190" s="3"/>
      <c r="CPJ190" s="3"/>
      <c r="CPK190" s="3"/>
      <c r="CPL190" s="3"/>
      <c r="CPM190" s="3"/>
      <c r="CPN190" s="3"/>
      <c r="CPO190" s="3"/>
      <c r="CPP190" s="3"/>
      <c r="CPQ190" s="3"/>
      <c r="CPR190" s="3"/>
      <c r="CPS190" s="3"/>
      <c r="CPT190" s="3"/>
      <c r="CPU190" s="3"/>
      <c r="CPV190" s="3"/>
      <c r="CPW190" s="3"/>
      <c r="CPX190" s="3"/>
      <c r="CPY190" s="3"/>
      <c r="CPZ190" s="3"/>
      <c r="CQA190" s="3"/>
      <c r="CQB190" s="3"/>
      <c r="CQC190" s="3"/>
      <c r="CQD190" s="3"/>
      <c r="CQE190" s="3"/>
      <c r="CQF190" s="3"/>
      <c r="CQG190" s="3"/>
      <c r="CQH190" s="3"/>
      <c r="CQI190" s="3"/>
      <c r="CQJ190" s="3"/>
      <c r="CQK190" s="3"/>
      <c r="CQL190" s="3"/>
      <c r="CQM190" s="3"/>
      <c r="CQN190" s="3"/>
      <c r="CQO190" s="3"/>
      <c r="CQP190" s="3"/>
      <c r="CQQ190" s="3"/>
      <c r="CQR190" s="3"/>
      <c r="CQS190" s="3"/>
      <c r="CQT190" s="3"/>
      <c r="CQU190" s="3"/>
      <c r="CQV190" s="3"/>
      <c r="CQW190" s="3"/>
      <c r="CQX190" s="3"/>
      <c r="CQY190" s="3"/>
      <c r="CQZ190" s="3"/>
      <c r="CRA190" s="3"/>
      <c r="CRB190" s="3"/>
      <c r="CRC190" s="3"/>
      <c r="CRD190" s="3"/>
      <c r="CRE190" s="3"/>
      <c r="CRF190" s="3"/>
      <c r="CRG190" s="3"/>
      <c r="CRH190" s="3"/>
      <c r="CRI190" s="3"/>
      <c r="CRJ190" s="3"/>
      <c r="CRK190" s="3"/>
      <c r="CRL190" s="3"/>
      <c r="CRM190" s="3"/>
      <c r="CRN190" s="3"/>
      <c r="CRO190" s="3"/>
      <c r="CRP190" s="3"/>
      <c r="CRQ190" s="3"/>
      <c r="CRR190" s="3"/>
      <c r="CRS190" s="3"/>
      <c r="CRT190" s="3"/>
      <c r="CRU190" s="3"/>
      <c r="CRV190" s="3"/>
      <c r="CRW190" s="3"/>
      <c r="CRX190" s="3"/>
      <c r="CRY190" s="3"/>
      <c r="CRZ190" s="3"/>
      <c r="CSA190" s="3"/>
      <c r="CSB190" s="3"/>
      <c r="CSC190" s="3"/>
      <c r="CSD190" s="3"/>
      <c r="CSE190" s="3"/>
      <c r="CSF190" s="3"/>
      <c r="CSG190" s="3"/>
      <c r="CSH190" s="3"/>
      <c r="CSI190" s="3"/>
      <c r="CSJ190" s="3"/>
      <c r="CSK190" s="3"/>
      <c r="CSL190" s="3"/>
      <c r="CSM190" s="3"/>
      <c r="CSN190" s="3"/>
      <c r="CSO190" s="3"/>
      <c r="CSP190" s="3"/>
      <c r="CSQ190" s="3"/>
      <c r="CSR190" s="3"/>
      <c r="CSS190" s="3"/>
      <c r="CST190" s="3"/>
      <c r="CSU190" s="3"/>
      <c r="CSV190" s="3"/>
      <c r="CSW190" s="3"/>
      <c r="CSX190" s="3"/>
      <c r="CSY190" s="3"/>
      <c r="CSZ190" s="3"/>
      <c r="CTA190" s="3"/>
      <c r="CTB190" s="3"/>
      <c r="CTC190" s="3"/>
      <c r="CTD190" s="3"/>
      <c r="CTE190" s="3"/>
      <c r="CTF190" s="3"/>
      <c r="CTG190" s="3"/>
      <c r="CTH190" s="3"/>
      <c r="CTI190" s="3"/>
      <c r="CTJ190" s="3"/>
      <c r="CTK190" s="3"/>
      <c r="CTL190" s="3"/>
      <c r="CTM190" s="3"/>
      <c r="CTN190" s="3"/>
      <c r="CTO190" s="3"/>
      <c r="CTP190" s="3"/>
      <c r="CTQ190" s="3"/>
      <c r="CTR190" s="3"/>
      <c r="CTS190" s="3"/>
      <c r="CTT190" s="3"/>
      <c r="CTU190" s="3"/>
      <c r="CTV190" s="3"/>
      <c r="CTW190" s="3"/>
      <c r="CTX190" s="3"/>
      <c r="CTY190" s="3"/>
      <c r="CTZ190" s="3"/>
      <c r="CUA190" s="3"/>
      <c r="CUB190" s="3"/>
      <c r="CUC190" s="3"/>
      <c r="CUD190" s="3"/>
      <c r="CUE190" s="3"/>
      <c r="CUF190" s="3"/>
      <c r="CUG190" s="3"/>
      <c r="CUH190" s="3"/>
      <c r="CUI190" s="3"/>
      <c r="CUJ190" s="3"/>
      <c r="CUK190" s="3"/>
      <c r="CUL190" s="3"/>
      <c r="CUM190" s="3"/>
      <c r="CUN190" s="3"/>
      <c r="CUO190" s="3"/>
      <c r="CUP190" s="3"/>
      <c r="CUQ190" s="3"/>
      <c r="CUR190" s="3"/>
      <c r="CUS190" s="3"/>
      <c r="CUT190" s="3"/>
      <c r="CUU190" s="3"/>
      <c r="CUV190" s="3"/>
      <c r="CUW190" s="3"/>
      <c r="CUX190" s="3"/>
      <c r="CUY190" s="3"/>
      <c r="CUZ190" s="3"/>
      <c r="CVA190" s="3"/>
      <c r="CVB190" s="3"/>
      <c r="CVC190" s="3"/>
      <c r="CVD190" s="3"/>
      <c r="CVE190" s="3"/>
      <c r="CVF190" s="3"/>
      <c r="CVG190" s="3"/>
      <c r="CVH190" s="3"/>
      <c r="CVI190" s="3"/>
      <c r="CVJ190" s="3"/>
      <c r="CVK190" s="3"/>
      <c r="CVL190" s="3"/>
      <c r="CVM190" s="3"/>
      <c r="CVN190" s="3"/>
      <c r="CVO190" s="3"/>
      <c r="CVP190" s="3"/>
      <c r="CVQ190" s="3"/>
      <c r="CVR190" s="3"/>
      <c r="CVS190" s="3"/>
      <c r="CVT190" s="3"/>
      <c r="CVU190" s="3"/>
      <c r="CVV190" s="3"/>
      <c r="CVW190" s="3"/>
      <c r="CVX190" s="3"/>
      <c r="CVY190" s="3"/>
      <c r="CVZ190" s="3"/>
      <c r="CWA190" s="3"/>
      <c r="CWB190" s="3"/>
      <c r="CWC190" s="3"/>
      <c r="CWD190" s="3"/>
      <c r="CWE190" s="3"/>
      <c r="CWF190" s="3"/>
      <c r="CWG190" s="3"/>
      <c r="CWH190" s="3"/>
      <c r="CWI190" s="3"/>
      <c r="CWJ190" s="3"/>
      <c r="CWK190" s="3"/>
      <c r="CWL190" s="3"/>
      <c r="CWM190" s="3"/>
      <c r="CWN190" s="3"/>
      <c r="CWO190" s="3"/>
      <c r="CWP190" s="3"/>
      <c r="CWQ190" s="3"/>
      <c r="CWR190" s="3"/>
      <c r="CWS190" s="3"/>
      <c r="CWT190" s="3"/>
      <c r="CWU190" s="3"/>
      <c r="CWV190" s="3"/>
      <c r="CWW190" s="3"/>
      <c r="CWX190" s="3"/>
      <c r="CWY190" s="3"/>
      <c r="CWZ190" s="3"/>
      <c r="CXA190" s="3"/>
      <c r="CXB190" s="3"/>
      <c r="CXC190" s="3"/>
      <c r="CXD190" s="3"/>
      <c r="CXE190" s="3"/>
      <c r="CXF190" s="3"/>
      <c r="CXG190" s="3"/>
      <c r="CXH190" s="3"/>
      <c r="CXI190" s="3"/>
      <c r="CXJ190" s="3"/>
      <c r="CXK190" s="3"/>
      <c r="CXL190" s="3"/>
      <c r="CXM190" s="3"/>
      <c r="CXN190" s="3"/>
      <c r="CXO190" s="3"/>
      <c r="CXP190" s="3"/>
      <c r="CXQ190" s="3"/>
      <c r="CXR190" s="3"/>
      <c r="CXS190" s="3"/>
      <c r="CXT190" s="3"/>
      <c r="CXU190" s="3"/>
      <c r="CXV190" s="3"/>
      <c r="CXW190" s="3"/>
      <c r="CXX190" s="3"/>
      <c r="CXY190" s="3"/>
      <c r="CXZ190" s="3"/>
      <c r="CYA190" s="3"/>
      <c r="CYB190" s="3"/>
      <c r="CYC190" s="3"/>
      <c r="CYD190" s="3"/>
      <c r="CYE190" s="3"/>
      <c r="CYF190" s="3"/>
      <c r="CYG190" s="3"/>
      <c r="CYH190" s="3"/>
      <c r="CYI190" s="3"/>
      <c r="CYJ190" s="3"/>
      <c r="CYK190" s="3"/>
      <c r="CYL190" s="3"/>
      <c r="CYM190" s="3"/>
      <c r="CYN190" s="3"/>
      <c r="CYO190" s="3"/>
      <c r="CYP190" s="3"/>
      <c r="CYQ190" s="3"/>
      <c r="CYR190" s="3"/>
      <c r="CYS190" s="3"/>
      <c r="CYT190" s="3"/>
      <c r="CYU190" s="3"/>
      <c r="CYV190" s="3"/>
      <c r="CYW190" s="3"/>
      <c r="CYX190" s="3"/>
      <c r="CYY190" s="3"/>
      <c r="CYZ190" s="3"/>
      <c r="CZA190" s="3"/>
      <c r="CZB190" s="3"/>
      <c r="CZC190" s="3"/>
      <c r="CZD190" s="3"/>
      <c r="CZE190" s="3"/>
      <c r="CZF190" s="3"/>
      <c r="CZG190" s="3"/>
      <c r="CZH190" s="3"/>
      <c r="CZI190" s="3"/>
      <c r="CZJ190" s="3"/>
      <c r="CZK190" s="3"/>
      <c r="CZL190" s="3"/>
      <c r="CZM190" s="3"/>
      <c r="CZN190" s="3"/>
      <c r="CZO190" s="3"/>
      <c r="CZP190" s="3"/>
      <c r="CZQ190" s="3"/>
      <c r="CZR190" s="3"/>
      <c r="CZS190" s="3"/>
      <c r="CZT190" s="3"/>
      <c r="CZU190" s="3"/>
      <c r="CZV190" s="3"/>
      <c r="CZW190" s="3"/>
      <c r="CZX190" s="3"/>
      <c r="CZY190" s="3"/>
      <c r="CZZ190" s="3"/>
      <c r="DAA190" s="3"/>
      <c r="DAB190" s="3"/>
      <c r="DAC190" s="3"/>
      <c r="DAD190" s="3"/>
      <c r="DAE190" s="3"/>
      <c r="DAF190" s="3"/>
      <c r="DAG190" s="3"/>
      <c r="DAH190" s="3"/>
      <c r="DAI190" s="3"/>
      <c r="DAJ190" s="3"/>
      <c r="DAK190" s="3"/>
      <c r="DAL190" s="3"/>
      <c r="DAM190" s="3"/>
      <c r="DAN190" s="3"/>
      <c r="DAO190" s="3"/>
      <c r="DAP190" s="3"/>
      <c r="DAQ190" s="3"/>
      <c r="DAR190" s="3"/>
      <c r="DAS190" s="3"/>
      <c r="DAT190" s="3"/>
      <c r="DAU190" s="3"/>
      <c r="DAV190" s="3"/>
      <c r="DAW190" s="3"/>
      <c r="DAX190" s="3"/>
      <c r="DAY190" s="3"/>
      <c r="DAZ190" s="3"/>
      <c r="DBA190" s="3"/>
      <c r="DBB190" s="3"/>
      <c r="DBC190" s="3"/>
      <c r="DBD190" s="3"/>
      <c r="DBE190" s="3"/>
      <c r="DBF190" s="3"/>
      <c r="DBG190" s="3"/>
      <c r="DBH190" s="3"/>
      <c r="DBI190" s="3"/>
      <c r="DBJ190" s="3"/>
      <c r="DBK190" s="3"/>
      <c r="DBL190" s="3"/>
      <c r="DBM190" s="3"/>
      <c r="DBN190" s="3"/>
      <c r="DBO190" s="3"/>
      <c r="DBP190" s="3"/>
      <c r="DBQ190" s="3"/>
      <c r="DBR190" s="3"/>
      <c r="DBS190" s="3"/>
      <c r="DBT190" s="3"/>
      <c r="DBU190" s="3"/>
      <c r="DBV190" s="3"/>
      <c r="DBW190" s="3"/>
      <c r="DBX190" s="3"/>
      <c r="DBY190" s="3"/>
      <c r="DBZ190" s="3"/>
      <c r="DCA190" s="3"/>
      <c r="DCB190" s="3"/>
      <c r="DCC190" s="3"/>
      <c r="DCD190" s="3"/>
      <c r="DCE190" s="3"/>
      <c r="DCF190" s="3"/>
      <c r="DCG190" s="3"/>
      <c r="DCH190" s="3"/>
      <c r="DCI190" s="3"/>
      <c r="DCJ190" s="3"/>
      <c r="DCK190" s="3"/>
      <c r="DCL190" s="3"/>
      <c r="DCM190" s="3"/>
      <c r="DCN190" s="3"/>
      <c r="DCO190" s="3"/>
      <c r="DCP190" s="3"/>
      <c r="DCQ190" s="3"/>
      <c r="DCR190" s="3"/>
      <c r="DCS190" s="3"/>
      <c r="DCT190" s="3"/>
      <c r="DCU190" s="3"/>
      <c r="DCV190" s="3"/>
      <c r="DCW190" s="3"/>
      <c r="DCX190" s="3"/>
      <c r="DCY190" s="3"/>
      <c r="DCZ190" s="3"/>
      <c r="DDA190" s="3"/>
      <c r="DDB190" s="3"/>
      <c r="DDC190" s="3"/>
      <c r="DDD190" s="3"/>
      <c r="DDE190" s="3"/>
      <c r="DDF190" s="3"/>
      <c r="DDG190" s="3"/>
      <c r="DDH190" s="3"/>
      <c r="DDI190" s="3"/>
      <c r="DDJ190" s="3"/>
      <c r="DDK190" s="3"/>
      <c r="DDL190" s="3"/>
      <c r="DDM190" s="3"/>
      <c r="DDN190" s="3"/>
      <c r="DDO190" s="3"/>
      <c r="DDP190" s="3"/>
      <c r="DDQ190" s="3"/>
      <c r="DDR190" s="3"/>
      <c r="DDS190" s="3"/>
      <c r="DDT190" s="3"/>
      <c r="DDU190" s="3"/>
      <c r="DDV190" s="3"/>
      <c r="DDW190" s="3"/>
      <c r="DDX190" s="3"/>
      <c r="DDY190" s="3"/>
      <c r="DDZ190" s="3"/>
      <c r="DEA190" s="3"/>
      <c r="DEB190" s="3"/>
      <c r="DEC190" s="3"/>
      <c r="DED190" s="3"/>
      <c r="DEE190" s="3"/>
      <c r="DEF190" s="3"/>
      <c r="DEG190" s="3"/>
      <c r="DEH190" s="3"/>
      <c r="DEI190" s="3"/>
      <c r="DEJ190" s="3"/>
      <c r="DEK190" s="3"/>
      <c r="DEL190" s="3"/>
      <c r="DEM190" s="3"/>
      <c r="DEN190" s="3"/>
      <c r="DEO190" s="3"/>
      <c r="DEP190" s="3"/>
      <c r="DEQ190" s="3"/>
      <c r="DER190" s="3"/>
      <c r="DES190" s="3"/>
      <c r="DET190" s="3"/>
      <c r="DEU190" s="3"/>
      <c r="DEV190" s="3"/>
      <c r="DEW190" s="3"/>
      <c r="DEX190" s="3"/>
      <c r="DEY190" s="3"/>
      <c r="DEZ190" s="3"/>
      <c r="DFA190" s="3"/>
      <c r="DFB190" s="3"/>
      <c r="DFC190" s="3"/>
      <c r="DFD190" s="3"/>
      <c r="DFE190" s="3"/>
      <c r="DFF190" s="3"/>
      <c r="DFG190" s="3"/>
      <c r="DFH190" s="3"/>
      <c r="DFI190" s="3"/>
      <c r="DFJ190" s="3"/>
      <c r="DFK190" s="3"/>
      <c r="DFL190" s="3"/>
      <c r="DFM190" s="3"/>
      <c r="DFN190" s="3"/>
      <c r="DFO190" s="3"/>
      <c r="DFP190" s="3"/>
      <c r="DFQ190" s="3"/>
      <c r="DFR190" s="3"/>
      <c r="DFS190" s="3"/>
      <c r="DFT190" s="3"/>
      <c r="DFU190" s="3"/>
      <c r="DFV190" s="3"/>
      <c r="DFW190" s="3"/>
      <c r="DFX190" s="3"/>
      <c r="DFY190" s="3"/>
      <c r="DFZ190" s="3"/>
      <c r="DGA190" s="3"/>
      <c r="DGB190" s="3"/>
      <c r="DGC190" s="3"/>
      <c r="DGD190" s="3"/>
      <c r="DGE190" s="3"/>
      <c r="DGF190" s="3"/>
      <c r="DGG190" s="3"/>
      <c r="DGH190" s="3"/>
      <c r="DGI190" s="3"/>
      <c r="DGJ190" s="3"/>
      <c r="DGK190" s="3"/>
      <c r="DGL190" s="3"/>
      <c r="DGM190" s="3"/>
      <c r="DGN190" s="3"/>
      <c r="DGO190" s="3"/>
      <c r="DGP190" s="3"/>
      <c r="DGQ190" s="3"/>
      <c r="DGR190" s="3"/>
      <c r="DGS190" s="3"/>
      <c r="DGT190" s="3"/>
      <c r="DGU190" s="3"/>
      <c r="DGV190" s="3"/>
      <c r="DGW190" s="3"/>
      <c r="DGX190" s="3"/>
      <c r="DGY190" s="3"/>
      <c r="DGZ190" s="3"/>
      <c r="DHA190" s="3"/>
      <c r="DHB190" s="3"/>
      <c r="DHC190" s="3"/>
      <c r="DHD190" s="3"/>
      <c r="DHE190" s="3"/>
      <c r="DHF190" s="3"/>
      <c r="DHG190" s="3"/>
      <c r="DHH190" s="3"/>
      <c r="DHI190" s="3"/>
      <c r="DHJ190" s="3"/>
      <c r="DHK190" s="3"/>
      <c r="DHL190" s="3"/>
      <c r="DHM190" s="3"/>
      <c r="DHN190" s="3"/>
      <c r="DHO190" s="3"/>
      <c r="DHP190" s="3"/>
      <c r="DHQ190" s="3"/>
      <c r="DHR190" s="3"/>
      <c r="DHS190" s="3"/>
      <c r="DHT190" s="3"/>
      <c r="DHU190" s="3"/>
      <c r="DHV190" s="3"/>
      <c r="DHW190" s="3"/>
      <c r="DHX190" s="3"/>
      <c r="DHY190" s="3"/>
      <c r="DHZ190" s="3"/>
      <c r="DIA190" s="3"/>
      <c r="DIB190" s="3"/>
      <c r="DIC190" s="3"/>
      <c r="DID190" s="3"/>
      <c r="DIE190" s="3"/>
      <c r="DIF190" s="3"/>
      <c r="DIG190" s="3"/>
      <c r="DIH190" s="3"/>
      <c r="DII190" s="3"/>
      <c r="DIJ190" s="3"/>
      <c r="DIK190" s="3"/>
      <c r="DIL190" s="3"/>
      <c r="DIM190" s="3"/>
      <c r="DIN190" s="3"/>
      <c r="DIO190" s="3"/>
      <c r="DIP190" s="3"/>
      <c r="DIQ190" s="3"/>
      <c r="DIR190" s="3"/>
      <c r="DIS190" s="3"/>
      <c r="DIT190" s="3"/>
      <c r="DIU190" s="3"/>
      <c r="DIV190" s="3"/>
      <c r="DIW190" s="3"/>
      <c r="DIX190" s="3"/>
      <c r="DIY190" s="3"/>
      <c r="DIZ190" s="3"/>
      <c r="DJA190" s="3"/>
      <c r="DJB190" s="3"/>
      <c r="DJC190" s="3"/>
      <c r="DJD190" s="3"/>
      <c r="DJE190" s="3"/>
      <c r="DJF190" s="3"/>
      <c r="DJG190" s="3"/>
      <c r="DJH190" s="3"/>
      <c r="DJI190" s="3"/>
      <c r="DJJ190" s="3"/>
      <c r="DJK190" s="3"/>
      <c r="DJL190" s="3"/>
      <c r="DJM190" s="3"/>
      <c r="DJN190" s="3"/>
      <c r="DJO190" s="3"/>
      <c r="DJP190" s="3"/>
      <c r="DJQ190" s="3"/>
      <c r="DJR190" s="3"/>
      <c r="DJS190" s="3"/>
      <c r="DJT190" s="3"/>
      <c r="DJU190" s="3"/>
      <c r="DJV190" s="3"/>
      <c r="DJW190" s="3"/>
      <c r="DJX190" s="3"/>
      <c r="DJY190" s="3"/>
      <c r="DJZ190" s="3"/>
      <c r="DKA190" s="3"/>
      <c r="DKB190" s="3"/>
      <c r="DKC190" s="3"/>
      <c r="DKD190" s="3"/>
      <c r="DKE190" s="3"/>
      <c r="DKF190" s="3"/>
      <c r="DKG190" s="3"/>
      <c r="DKH190" s="3"/>
      <c r="DKI190" s="3"/>
      <c r="DKJ190" s="3"/>
      <c r="DKK190" s="3"/>
      <c r="DKL190" s="3"/>
      <c r="DKM190" s="3"/>
      <c r="DKN190" s="3"/>
      <c r="DKO190" s="3"/>
      <c r="DKP190" s="3"/>
      <c r="DKQ190" s="3"/>
      <c r="DKR190" s="3"/>
      <c r="DKS190" s="3"/>
      <c r="DKT190" s="3"/>
      <c r="DKU190" s="3"/>
      <c r="DKV190" s="3"/>
      <c r="DKW190" s="3"/>
      <c r="DKX190" s="3"/>
      <c r="DKY190" s="3"/>
      <c r="DKZ190" s="3"/>
      <c r="DLA190" s="3"/>
      <c r="DLB190" s="3"/>
      <c r="DLC190" s="3"/>
      <c r="DLD190" s="3"/>
      <c r="DLE190" s="3"/>
      <c r="DLF190" s="3"/>
      <c r="DLG190" s="3"/>
      <c r="DLH190" s="3"/>
      <c r="DLI190" s="3"/>
      <c r="DLJ190" s="3"/>
      <c r="DLK190" s="3"/>
      <c r="DLL190" s="3"/>
      <c r="DLM190" s="3"/>
      <c r="DLN190" s="3"/>
      <c r="DLO190" s="3"/>
      <c r="DLP190" s="3"/>
      <c r="DLQ190" s="3"/>
      <c r="DLR190" s="3"/>
      <c r="DLS190" s="3"/>
      <c r="DLT190" s="3"/>
      <c r="DLU190" s="3"/>
      <c r="DLV190" s="3"/>
      <c r="DLW190" s="3"/>
      <c r="DLX190" s="3"/>
      <c r="DLY190" s="3"/>
      <c r="DLZ190" s="3"/>
      <c r="DMA190" s="3"/>
      <c r="DMB190" s="3"/>
      <c r="DMC190" s="3"/>
      <c r="DMD190" s="3"/>
      <c r="DME190" s="3"/>
      <c r="DMF190" s="3"/>
      <c r="DMG190" s="3"/>
      <c r="DMH190" s="3"/>
      <c r="DMI190" s="3"/>
      <c r="DMJ190" s="3"/>
      <c r="DMK190" s="3"/>
      <c r="DML190" s="3"/>
      <c r="DMM190" s="3"/>
      <c r="DMN190" s="3"/>
      <c r="DMO190" s="3"/>
      <c r="DMP190" s="3"/>
      <c r="DMQ190" s="3"/>
      <c r="DMR190" s="3"/>
      <c r="DMS190" s="3"/>
      <c r="DMT190" s="3"/>
      <c r="DMU190" s="3"/>
      <c r="DMV190" s="3"/>
      <c r="DMW190" s="3"/>
      <c r="DMX190" s="3"/>
      <c r="DMY190" s="3"/>
      <c r="DMZ190" s="3"/>
      <c r="DNA190" s="3"/>
      <c r="DNB190" s="3"/>
      <c r="DNC190" s="3"/>
      <c r="DND190" s="3"/>
      <c r="DNE190" s="3"/>
      <c r="DNF190" s="3"/>
      <c r="DNG190" s="3"/>
      <c r="DNH190" s="3"/>
      <c r="DNI190" s="3"/>
      <c r="DNJ190" s="3"/>
      <c r="DNK190" s="3"/>
      <c r="DNL190" s="3"/>
      <c r="DNM190" s="3"/>
      <c r="DNN190" s="3"/>
      <c r="DNO190" s="3"/>
      <c r="DNP190" s="3"/>
      <c r="DNQ190" s="3"/>
      <c r="DNR190" s="3"/>
      <c r="DNS190" s="3"/>
      <c r="DNT190" s="3"/>
      <c r="DNU190" s="3"/>
      <c r="DNV190" s="3"/>
      <c r="DNW190" s="3"/>
      <c r="DNX190" s="3"/>
      <c r="DNY190" s="3"/>
      <c r="DNZ190" s="3"/>
      <c r="DOA190" s="3"/>
      <c r="DOB190" s="3"/>
      <c r="DOC190" s="3"/>
      <c r="DOD190" s="3"/>
      <c r="DOE190" s="3"/>
      <c r="DOF190" s="3"/>
      <c r="DOG190" s="3"/>
      <c r="DOH190" s="3"/>
      <c r="DOI190" s="3"/>
      <c r="DOJ190" s="3"/>
      <c r="DOK190" s="3"/>
      <c r="DOL190" s="3"/>
      <c r="DOM190" s="3"/>
      <c r="DON190" s="3"/>
      <c r="DOO190" s="3"/>
      <c r="DOP190" s="3"/>
      <c r="DOQ190" s="3"/>
      <c r="DOR190" s="3"/>
      <c r="DOS190" s="3"/>
      <c r="DOT190" s="3"/>
      <c r="DOU190" s="3"/>
      <c r="DOV190" s="3"/>
      <c r="DOW190" s="3"/>
      <c r="DOX190" s="3"/>
      <c r="DOY190" s="3"/>
      <c r="DOZ190" s="3"/>
      <c r="DPA190" s="3"/>
      <c r="DPB190" s="3"/>
      <c r="DPC190" s="3"/>
      <c r="DPD190" s="3"/>
      <c r="DPE190" s="3"/>
      <c r="DPF190" s="3"/>
      <c r="DPG190" s="3"/>
      <c r="DPH190" s="3"/>
      <c r="DPI190" s="3"/>
      <c r="DPJ190" s="3"/>
      <c r="DPK190" s="3"/>
      <c r="DPL190" s="3"/>
      <c r="DPM190" s="3"/>
      <c r="DPN190" s="3"/>
      <c r="DPO190" s="3"/>
      <c r="DPP190" s="3"/>
      <c r="DPQ190" s="3"/>
      <c r="DPR190" s="3"/>
      <c r="DPS190" s="3"/>
      <c r="DPT190" s="3"/>
      <c r="DPU190" s="3"/>
      <c r="DPV190" s="3"/>
      <c r="DPW190" s="3"/>
      <c r="DPX190" s="3"/>
      <c r="DPY190" s="3"/>
      <c r="DPZ190" s="3"/>
      <c r="DQA190" s="3"/>
      <c r="DQB190" s="3"/>
      <c r="DQC190" s="3"/>
      <c r="DQD190" s="3"/>
      <c r="DQE190" s="3"/>
      <c r="DQF190" s="3"/>
      <c r="DQG190" s="3"/>
      <c r="DQH190" s="3"/>
      <c r="DQI190" s="3"/>
      <c r="DQJ190" s="3"/>
      <c r="DQK190" s="3"/>
      <c r="DQL190" s="3"/>
      <c r="DQM190" s="3"/>
      <c r="DQN190" s="3"/>
      <c r="DQO190" s="3"/>
      <c r="DQP190" s="3"/>
      <c r="DQQ190" s="3"/>
      <c r="DQR190" s="3"/>
      <c r="DQS190" s="3"/>
      <c r="DQT190" s="3"/>
      <c r="DQU190" s="3"/>
      <c r="DQV190" s="3"/>
      <c r="DQW190" s="3"/>
      <c r="DQX190" s="3"/>
      <c r="DQY190" s="3"/>
      <c r="DQZ190" s="3"/>
      <c r="DRA190" s="3"/>
      <c r="DRB190" s="3"/>
      <c r="DRC190" s="3"/>
      <c r="DRD190" s="3"/>
      <c r="DRE190" s="3"/>
      <c r="DRF190" s="3"/>
      <c r="DRG190" s="3"/>
      <c r="DRH190" s="3"/>
      <c r="DRI190" s="3"/>
      <c r="DRJ190" s="3"/>
      <c r="DRK190" s="3"/>
      <c r="DRL190" s="3"/>
      <c r="DRM190" s="3"/>
      <c r="DRN190" s="3"/>
      <c r="DRO190" s="3"/>
      <c r="DRP190" s="3"/>
      <c r="DRQ190" s="3"/>
      <c r="DRR190" s="3"/>
      <c r="DRS190" s="3"/>
      <c r="DRT190" s="3"/>
      <c r="DRU190" s="3"/>
      <c r="DRV190" s="3"/>
      <c r="DRW190" s="3"/>
      <c r="DRX190" s="3"/>
      <c r="DRY190" s="3"/>
      <c r="DRZ190" s="3"/>
      <c r="DSA190" s="3"/>
      <c r="DSB190" s="3"/>
      <c r="DSC190" s="3"/>
      <c r="DSD190" s="3"/>
      <c r="DSE190" s="3"/>
      <c r="DSF190" s="3"/>
      <c r="DSG190" s="3"/>
      <c r="DSH190" s="3"/>
      <c r="DSI190" s="3"/>
      <c r="DSJ190" s="3"/>
      <c r="DSK190" s="3"/>
      <c r="DSL190" s="3"/>
      <c r="DSM190" s="3"/>
      <c r="DSN190" s="3"/>
      <c r="DSO190" s="3"/>
      <c r="DSP190" s="3"/>
      <c r="DSQ190" s="3"/>
      <c r="DSR190" s="3"/>
      <c r="DSS190" s="3"/>
      <c r="DST190" s="3"/>
      <c r="DSU190" s="3"/>
      <c r="DSV190" s="3"/>
      <c r="DSW190" s="3"/>
      <c r="DSX190" s="3"/>
      <c r="DSY190" s="3"/>
      <c r="DSZ190" s="3"/>
      <c r="DTA190" s="3"/>
      <c r="DTB190" s="3"/>
      <c r="DTC190" s="3"/>
      <c r="DTD190" s="3"/>
      <c r="DTE190" s="3"/>
      <c r="DTF190" s="3"/>
      <c r="DTG190" s="3"/>
      <c r="DTH190" s="3"/>
      <c r="DTI190" s="3"/>
      <c r="DTJ190" s="3"/>
      <c r="DTK190" s="3"/>
      <c r="DTL190" s="3"/>
      <c r="DTM190" s="3"/>
      <c r="DTN190" s="3"/>
      <c r="DTO190" s="3"/>
      <c r="DTP190" s="3"/>
      <c r="DTQ190" s="3"/>
      <c r="DTR190" s="3"/>
      <c r="DTS190" s="3"/>
      <c r="DTT190" s="3"/>
      <c r="DTU190" s="3"/>
      <c r="DTV190" s="3"/>
      <c r="DTW190" s="3"/>
      <c r="DTX190" s="3"/>
      <c r="DTY190" s="3"/>
      <c r="DTZ190" s="3"/>
      <c r="DUA190" s="3"/>
      <c r="DUB190" s="3"/>
      <c r="DUC190" s="3"/>
      <c r="DUD190" s="3"/>
      <c r="DUE190" s="3"/>
      <c r="DUF190" s="3"/>
      <c r="DUG190" s="3"/>
      <c r="DUH190" s="3"/>
      <c r="DUI190" s="3"/>
      <c r="DUJ190" s="3"/>
      <c r="DUK190" s="3"/>
      <c r="DUL190" s="3"/>
      <c r="DUM190" s="3"/>
      <c r="DUN190" s="3"/>
      <c r="DUO190" s="3"/>
      <c r="DUP190" s="3"/>
      <c r="DUQ190" s="3"/>
      <c r="DUR190" s="3"/>
      <c r="DUS190" s="3"/>
      <c r="DUT190" s="3"/>
      <c r="DUU190" s="3"/>
      <c r="DUV190" s="3"/>
      <c r="DUW190" s="3"/>
      <c r="DUX190" s="3"/>
      <c r="DUY190" s="3"/>
      <c r="DUZ190" s="3"/>
      <c r="DVA190" s="3"/>
      <c r="DVB190" s="3"/>
      <c r="DVC190" s="3"/>
      <c r="DVD190" s="3"/>
      <c r="DVE190" s="3"/>
      <c r="DVF190" s="3"/>
      <c r="DVG190" s="3"/>
      <c r="DVH190" s="3"/>
      <c r="DVI190" s="3"/>
      <c r="DVJ190" s="3"/>
      <c r="DVK190" s="3"/>
      <c r="DVL190" s="3"/>
      <c r="DVM190" s="3"/>
      <c r="DVN190" s="3"/>
      <c r="DVO190" s="3"/>
      <c r="DVP190" s="3"/>
      <c r="DVQ190" s="3"/>
      <c r="DVR190" s="3"/>
      <c r="DVS190" s="3"/>
      <c r="DVT190" s="3"/>
      <c r="DVU190" s="3"/>
      <c r="DVV190" s="3"/>
      <c r="DVW190" s="3"/>
      <c r="DVX190" s="3"/>
      <c r="DVY190" s="3"/>
      <c r="DVZ190" s="3"/>
      <c r="DWA190" s="3"/>
      <c r="DWB190" s="3"/>
      <c r="DWC190" s="3"/>
      <c r="DWD190" s="3"/>
      <c r="DWE190" s="3"/>
      <c r="DWF190" s="3"/>
      <c r="DWG190" s="3"/>
      <c r="DWH190" s="3"/>
      <c r="DWI190" s="3"/>
      <c r="DWJ190" s="3"/>
      <c r="DWK190" s="3"/>
      <c r="DWL190" s="3"/>
      <c r="DWM190" s="3"/>
      <c r="DWN190" s="3"/>
      <c r="DWO190" s="3"/>
      <c r="DWP190" s="3"/>
      <c r="DWQ190" s="3"/>
      <c r="DWR190" s="3"/>
      <c r="DWS190" s="3"/>
      <c r="DWT190" s="3"/>
      <c r="DWU190" s="3"/>
      <c r="DWV190" s="3"/>
      <c r="DWW190" s="3"/>
      <c r="DWX190" s="3"/>
      <c r="DWY190" s="3"/>
      <c r="DWZ190" s="3"/>
      <c r="DXA190" s="3"/>
      <c r="DXB190" s="3"/>
      <c r="DXC190" s="3"/>
      <c r="DXD190" s="3"/>
      <c r="DXE190" s="3"/>
      <c r="DXF190" s="3"/>
      <c r="DXG190" s="3"/>
      <c r="DXH190" s="3"/>
      <c r="DXI190" s="3"/>
      <c r="DXJ190" s="3"/>
      <c r="DXK190" s="3"/>
      <c r="DXL190" s="3"/>
      <c r="DXM190" s="3"/>
      <c r="DXN190" s="3"/>
      <c r="DXO190" s="3"/>
      <c r="DXP190" s="3"/>
      <c r="DXQ190" s="3"/>
      <c r="DXR190" s="3"/>
      <c r="DXS190" s="3"/>
      <c r="DXT190" s="3"/>
      <c r="DXU190" s="3"/>
      <c r="DXV190" s="3"/>
      <c r="DXW190" s="3"/>
      <c r="DXX190" s="3"/>
      <c r="DXY190" s="3"/>
      <c r="DXZ190" s="3"/>
      <c r="DYA190" s="3"/>
      <c r="DYB190" s="3"/>
      <c r="DYC190" s="3"/>
      <c r="DYD190" s="3"/>
      <c r="DYE190" s="3"/>
      <c r="DYF190" s="3"/>
      <c r="DYG190" s="3"/>
      <c r="DYH190" s="3"/>
      <c r="DYI190" s="3"/>
      <c r="DYJ190" s="3"/>
      <c r="DYK190" s="3"/>
      <c r="DYL190" s="3"/>
      <c r="DYM190" s="3"/>
      <c r="DYN190" s="3"/>
      <c r="DYO190" s="3"/>
      <c r="DYP190" s="3"/>
      <c r="DYQ190" s="3"/>
      <c r="DYR190" s="3"/>
      <c r="DYS190" s="3"/>
      <c r="DYT190" s="3"/>
      <c r="DYU190" s="3"/>
      <c r="DYV190" s="3"/>
      <c r="DYW190" s="3"/>
      <c r="DYX190" s="3"/>
      <c r="DYY190" s="3"/>
      <c r="DYZ190" s="3"/>
      <c r="DZA190" s="3"/>
      <c r="DZB190" s="3"/>
      <c r="DZC190" s="3"/>
      <c r="DZD190" s="3"/>
      <c r="DZE190" s="3"/>
      <c r="DZF190" s="3"/>
      <c r="DZG190" s="3"/>
      <c r="DZH190" s="3"/>
      <c r="DZI190" s="3"/>
      <c r="DZJ190" s="3"/>
      <c r="DZK190" s="3"/>
      <c r="DZL190" s="3"/>
      <c r="DZM190" s="3"/>
      <c r="DZN190" s="3"/>
      <c r="DZO190" s="3"/>
      <c r="DZP190" s="3"/>
      <c r="DZQ190" s="3"/>
      <c r="DZR190" s="3"/>
      <c r="DZS190" s="3"/>
      <c r="DZT190" s="3"/>
      <c r="DZU190" s="3"/>
      <c r="DZV190" s="3"/>
      <c r="DZW190" s="3"/>
      <c r="DZX190" s="3"/>
      <c r="DZY190" s="3"/>
      <c r="DZZ190" s="3"/>
      <c r="EAA190" s="3"/>
      <c r="EAB190" s="3"/>
      <c r="EAC190" s="3"/>
      <c r="EAD190" s="3"/>
      <c r="EAE190" s="3"/>
      <c r="EAF190" s="3"/>
      <c r="EAG190" s="3"/>
      <c r="EAH190" s="3"/>
      <c r="EAI190" s="3"/>
      <c r="EAJ190" s="3"/>
      <c r="EAK190" s="3"/>
      <c r="EAL190" s="3"/>
      <c r="EAM190" s="3"/>
      <c r="EAN190" s="3"/>
      <c r="EAO190" s="3"/>
      <c r="EAP190" s="3"/>
      <c r="EAQ190" s="3"/>
      <c r="EAR190" s="3"/>
      <c r="EAS190" s="3"/>
      <c r="EAT190" s="3"/>
      <c r="EAU190" s="3"/>
      <c r="EAV190" s="3"/>
      <c r="EAW190" s="3"/>
      <c r="EAX190" s="3"/>
      <c r="EAY190" s="3"/>
      <c r="EAZ190" s="3"/>
      <c r="EBA190" s="3"/>
      <c r="EBB190" s="3"/>
      <c r="EBC190" s="3"/>
      <c r="EBD190" s="3"/>
      <c r="EBE190" s="3"/>
      <c r="EBF190" s="3"/>
      <c r="EBG190" s="3"/>
      <c r="EBH190" s="3"/>
      <c r="EBI190" s="3"/>
      <c r="EBJ190" s="3"/>
      <c r="EBK190" s="3"/>
      <c r="EBL190" s="3"/>
      <c r="EBM190" s="3"/>
      <c r="EBN190" s="3"/>
      <c r="EBO190" s="3"/>
      <c r="EBP190" s="3"/>
      <c r="EBQ190" s="3"/>
      <c r="EBR190" s="3"/>
      <c r="EBS190" s="3"/>
      <c r="EBT190" s="3"/>
      <c r="EBU190" s="3"/>
      <c r="EBV190" s="3"/>
      <c r="EBW190" s="3"/>
      <c r="EBX190" s="3"/>
      <c r="EBY190" s="3"/>
      <c r="EBZ190" s="3"/>
      <c r="ECA190" s="3"/>
      <c r="ECB190" s="3"/>
      <c r="ECC190" s="3"/>
      <c r="ECD190" s="3"/>
      <c r="ECE190" s="3"/>
      <c r="ECF190" s="3"/>
      <c r="ECG190" s="3"/>
      <c r="ECH190" s="3"/>
      <c r="ECI190" s="3"/>
      <c r="ECJ190" s="3"/>
      <c r="ECK190" s="3"/>
      <c r="ECL190" s="3"/>
      <c r="ECM190" s="3"/>
      <c r="ECN190" s="3"/>
      <c r="ECO190" s="3"/>
      <c r="ECP190" s="3"/>
      <c r="ECQ190" s="3"/>
      <c r="ECR190" s="3"/>
      <c r="ECS190" s="3"/>
      <c r="ECT190" s="3"/>
      <c r="ECU190" s="3"/>
      <c r="ECV190" s="3"/>
      <c r="ECW190" s="3"/>
      <c r="ECX190" s="3"/>
      <c r="ECY190" s="3"/>
      <c r="ECZ190" s="3"/>
      <c r="EDA190" s="3"/>
      <c r="EDB190" s="3"/>
      <c r="EDC190" s="3"/>
      <c r="EDD190" s="3"/>
      <c r="EDE190" s="3"/>
      <c r="EDF190" s="3"/>
      <c r="EDG190" s="3"/>
      <c r="EDH190" s="3"/>
      <c r="EDI190" s="3"/>
      <c r="EDJ190" s="3"/>
      <c r="EDK190" s="3"/>
      <c r="EDL190" s="3"/>
      <c r="EDM190" s="3"/>
      <c r="EDN190" s="3"/>
      <c r="EDO190" s="3"/>
      <c r="EDP190" s="3"/>
      <c r="EDQ190" s="3"/>
      <c r="EDR190" s="3"/>
      <c r="EDS190" s="3"/>
      <c r="EDT190" s="3"/>
      <c r="EDU190" s="3"/>
      <c r="EDV190" s="3"/>
      <c r="EDW190" s="3"/>
      <c r="EDX190" s="3"/>
      <c r="EDY190" s="3"/>
      <c r="EDZ190" s="3"/>
      <c r="EEA190" s="3"/>
      <c r="EEB190" s="3"/>
      <c r="EEC190" s="3"/>
      <c r="EED190" s="3"/>
      <c r="EEE190" s="3"/>
      <c r="EEF190" s="3"/>
      <c r="EEG190" s="3"/>
      <c r="EEH190" s="3"/>
      <c r="EEI190" s="3"/>
      <c r="EEJ190" s="3"/>
      <c r="EEK190" s="3"/>
      <c r="EEL190" s="3"/>
      <c r="EEM190" s="3"/>
      <c r="EEN190" s="3"/>
      <c r="EEO190" s="3"/>
      <c r="EEP190" s="3"/>
      <c r="EEQ190" s="3"/>
      <c r="EER190" s="3"/>
      <c r="EES190" s="3"/>
      <c r="EET190" s="3"/>
      <c r="EEU190" s="3"/>
      <c r="EEV190" s="3"/>
      <c r="EEW190" s="3"/>
      <c r="EEX190" s="3"/>
      <c r="EEY190" s="3"/>
      <c r="EEZ190" s="3"/>
      <c r="EFA190" s="3"/>
      <c r="EFB190" s="3"/>
      <c r="EFC190" s="3"/>
      <c r="EFD190" s="3"/>
      <c r="EFE190" s="3"/>
      <c r="EFF190" s="3"/>
      <c r="EFG190" s="3"/>
      <c r="EFH190" s="3"/>
      <c r="EFI190" s="3"/>
      <c r="EFJ190" s="3"/>
      <c r="EFK190" s="3"/>
      <c r="EFL190" s="3"/>
      <c r="EFM190" s="3"/>
      <c r="EFN190" s="3"/>
      <c r="EFO190" s="3"/>
      <c r="EFP190" s="3"/>
      <c r="EFQ190" s="3"/>
      <c r="EFR190" s="3"/>
      <c r="EFS190" s="3"/>
      <c r="EFT190" s="3"/>
      <c r="EFU190" s="3"/>
      <c r="EFV190" s="3"/>
      <c r="EFW190" s="3"/>
      <c r="EFX190" s="3"/>
      <c r="EFY190" s="3"/>
      <c r="EFZ190" s="3"/>
      <c r="EGA190" s="3"/>
      <c r="EGB190" s="3"/>
      <c r="EGC190" s="3"/>
      <c r="EGD190" s="3"/>
      <c r="EGE190" s="3"/>
      <c r="EGF190" s="3"/>
      <c r="EGG190" s="3"/>
      <c r="EGH190" s="3"/>
      <c r="EGI190" s="3"/>
      <c r="EGJ190" s="3"/>
      <c r="EGK190" s="3"/>
      <c r="EGL190" s="3"/>
      <c r="EGM190" s="3"/>
      <c r="EGN190" s="3"/>
      <c r="EGO190" s="3"/>
      <c r="EGP190" s="3"/>
      <c r="EGQ190" s="3"/>
      <c r="EGR190" s="3"/>
      <c r="EGS190" s="3"/>
      <c r="EGT190" s="3"/>
      <c r="EGU190" s="3"/>
      <c r="EGV190" s="3"/>
      <c r="EGW190" s="3"/>
      <c r="EGX190" s="3"/>
      <c r="EGY190" s="3"/>
      <c r="EGZ190" s="3"/>
      <c r="EHA190" s="3"/>
      <c r="EHB190" s="3"/>
      <c r="EHC190" s="3"/>
      <c r="EHD190" s="3"/>
      <c r="EHE190" s="3"/>
      <c r="EHF190" s="3"/>
      <c r="EHG190" s="3"/>
      <c r="EHH190" s="3"/>
      <c r="EHI190" s="3"/>
      <c r="EHJ190" s="3"/>
      <c r="EHK190" s="3"/>
      <c r="EHL190" s="3"/>
      <c r="EHM190" s="3"/>
      <c r="EHN190" s="3"/>
      <c r="EHO190" s="3"/>
      <c r="EHP190" s="3"/>
      <c r="EHQ190" s="3"/>
      <c r="EHR190" s="3"/>
      <c r="EHS190" s="3"/>
      <c r="EHT190" s="3"/>
      <c r="EHU190" s="3"/>
      <c r="EHV190" s="3"/>
      <c r="EHW190" s="3"/>
      <c r="EHX190" s="3"/>
      <c r="EHY190" s="3"/>
      <c r="EHZ190" s="3"/>
      <c r="EIA190" s="3"/>
      <c r="EIB190" s="3"/>
      <c r="EIC190" s="3"/>
      <c r="EID190" s="3"/>
      <c r="EIE190" s="3"/>
      <c r="EIF190" s="3"/>
      <c r="EIG190" s="3"/>
      <c r="EIH190" s="3"/>
      <c r="EII190" s="3"/>
      <c r="EIJ190" s="3"/>
      <c r="EIK190" s="3"/>
      <c r="EIL190" s="3"/>
      <c r="EIM190" s="3"/>
      <c r="EIN190" s="3"/>
      <c r="EIO190" s="3"/>
      <c r="EIP190" s="3"/>
      <c r="EIQ190" s="3"/>
      <c r="EIR190" s="3"/>
      <c r="EIS190" s="3"/>
      <c r="EIT190" s="3"/>
      <c r="EIU190" s="3"/>
      <c r="EIV190" s="3"/>
      <c r="EIW190" s="3"/>
      <c r="EIX190" s="3"/>
      <c r="EIY190" s="3"/>
      <c r="EIZ190" s="3"/>
      <c r="EJA190" s="3"/>
      <c r="EJB190" s="3"/>
      <c r="EJC190" s="3"/>
      <c r="EJD190" s="3"/>
      <c r="EJE190" s="3"/>
      <c r="EJF190" s="3"/>
      <c r="EJG190" s="3"/>
      <c r="EJH190" s="3"/>
      <c r="EJI190" s="3"/>
      <c r="EJJ190" s="3"/>
      <c r="EJK190" s="3"/>
      <c r="EJL190" s="3"/>
      <c r="EJM190" s="3"/>
      <c r="EJN190" s="3"/>
      <c r="EJO190" s="3"/>
      <c r="EJP190" s="3"/>
      <c r="EJQ190" s="3"/>
      <c r="EJR190" s="3"/>
      <c r="EJS190" s="3"/>
      <c r="EJT190" s="3"/>
      <c r="EJU190" s="3"/>
      <c r="EJV190" s="3"/>
      <c r="EJW190" s="3"/>
      <c r="EJX190" s="3"/>
      <c r="EJY190" s="3"/>
      <c r="EJZ190" s="3"/>
      <c r="EKA190" s="3"/>
      <c r="EKB190" s="3"/>
      <c r="EKC190" s="3"/>
      <c r="EKD190" s="3"/>
      <c r="EKE190" s="3"/>
      <c r="EKF190" s="3"/>
      <c r="EKG190" s="3"/>
      <c r="EKH190" s="3"/>
      <c r="EKI190" s="3"/>
      <c r="EKJ190" s="3"/>
      <c r="EKK190" s="3"/>
      <c r="EKL190" s="3"/>
      <c r="EKM190" s="3"/>
      <c r="EKN190" s="3"/>
      <c r="EKO190" s="3"/>
      <c r="EKP190" s="3"/>
      <c r="EKQ190" s="3"/>
      <c r="EKR190" s="3"/>
      <c r="EKS190" s="3"/>
      <c r="EKT190" s="3"/>
      <c r="EKU190" s="3"/>
      <c r="EKV190" s="3"/>
      <c r="EKW190" s="3"/>
      <c r="EKX190" s="3"/>
      <c r="EKY190" s="3"/>
      <c r="EKZ190" s="3"/>
      <c r="ELA190" s="3"/>
      <c r="ELB190" s="3"/>
      <c r="ELC190" s="3"/>
      <c r="ELD190" s="3"/>
      <c r="ELE190" s="3"/>
      <c r="ELF190" s="3"/>
      <c r="ELG190" s="3"/>
      <c r="ELH190" s="3"/>
      <c r="ELI190" s="3"/>
      <c r="ELJ190" s="3"/>
      <c r="ELK190" s="3"/>
      <c r="ELL190" s="3"/>
      <c r="ELM190" s="3"/>
      <c r="ELN190" s="3"/>
      <c r="ELO190" s="3"/>
      <c r="ELP190" s="3"/>
      <c r="ELQ190" s="3"/>
      <c r="ELR190" s="3"/>
      <c r="ELS190" s="3"/>
      <c r="ELT190" s="3"/>
      <c r="ELU190" s="3"/>
      <c r="ELV190" s="3"/>
      <c r="ELW190" s="3"/>
      <c r="ELX190" s="3"/>
      <c r="ELY190" s="3"/>
      <c r="ELZ190" s="3"/>
      <c r="EMA190" s="3"/>
      <c r="EMB190" s="3"/>
      <c r="EMC190" s="3"/>
      <c r="EMD190" s="3"/>
      <c r="EME190" s="3"/>
      <c r="EMF190" s="3"/>
      <c r="EMG190" s="3"/>
      <c r="EMH190" s="3"/>
      <c r="EMI190" s="3"/>
      <c r="EMJ190" s="3"/>
      <c r="EMK190" s="3"/>
      <c r="EML190" s="3"/>
      <c r="EMM190" s="3"/>
      <c r="EMN190" s="3"/>
      <c r="EMO190" s="3"/>
      <c r="EMP190" s="3"/>
      <c r="EMQ190" s="3"/>
      <c r="EMR190" s="3"/>
      <c r="EMS190" s="3"/>
      <c r="EMT190" s="3"/>
      <c r="EMU190" s="3"/>
      <c r="EMV190" s="3"/>
      <c r="EMW190" s="3"/>
      <c r="EMX190" s="3"/>
      <c r="EMY190" s="3"/>
      <c r="EMZ190" s="3"/>
      <c r="ENA190" s="3"/>
      <c r="ENB190" s="3"/>
      <c r="ENC190" s="3"/>
      <c r="END190" s="3"/>
      <c r="ENE190" s="3"/>
      <c r="ENF190" s="3"/>
      <c r="ENG190" s="3"/>
      <c r="ENH190" s="3"/>
      <c r="ENI190" s="3"/>
      <c r="ENJ190" s="3"/>
      <c r="ENK190" s="3"/>
      <c r="ENL190" s="3"/>
      <c r="ENM190" s="3"/>
      <c r="ENN190" s="3"/>
      <c r="ENO190" s="3"/>
      <c r="ENP190" s="3"/>
      <c r="ENQ190" s="3"/>
      <c r="ENR190" s="3"/>
      <c r="ENS190" s="3"/>
      <c r="ENT190" s="3"/>
      <c r="ENU190" s="3"/>
      <c r="ENV190" s="3"/>
      <c r="ENW190" s="3"/>
      <c r="ENX190" s="3"/>
      <c r="ENY190" s="3"/>
      <c r="ENZ190" s="3"/>
      <c r="EOA190" s="3"/>
      <c r="EOB190" s="3"/>
      <c r="EOC190" s="3"/>
      <c r="EOD190" s="3"/>
      <c r="EOE190" s="3"/>
      <c r="EOF190" s="3"/>
      <c r="EOG190" s="3"/>
      <c r="EOH190" s="3"/>
      <c r="EOI190" s="3"/>
      <c r="EOJ190" s="3"/>
      <c r="EOK190" s="3"/>
      <c r="EOL190" s="3"/>
      <c r="EOM190" s="3"/>
      <c r="EON190" s="3"/>
      <c r="EOO190" s="3"/>
      <c r="EOP190" s="3"/>
      <c r="EOQ190" s="3"/>
      <c r="EOR190" s="3"/>
      <c r="EOS190" s="3"/>
      <c r="EOT190" s="3"/>
      <c r="EOU190" s="3"/>
      <c r="EOV190" s="3"/>
      <c r="EOW190" s="3"/>
      <c r="EOX190" s="3"/>
      <c r="EOY190" s="3"/>
      <c r="EOZ190" s="3"/>
      <c r="EPA190" s="3"/>
      <c r="EPB190" s="3"/>
      <c r="EPC190" s="3"/>
      <c r="EPD190" s="3"/>
      <c r="EPE190" s="3"/>
      <c r="EPF190" s="3"/>
      <c r="EPG190" s="3"/>
      <c r="EPH190" s="3"/>
      <c r="EPI190" s="3"/>
      <c r="EPJ190" s="3"/>
      <c r="EPK190" s="3"/>
      <c r="EPL190" s="3"/>
      <c r="EPM190" s="3"/>
      <c r="EPN190" s="3"/>
      <c r="EPO190" s="3"/>
      <c r="EPP190" s="3"/>
      <c r="EPQ190" s="3"/>
      <c r="EPR190" s="3"/>
      <c r="EPS190" s="3"/>
      <c r="EPT190" s="3"/>
      <c r="EPU190" s="3"/>
      <c r="EPV190" s="3"/>
      <c r="EPW190" s="3"/>
      <c r="EPX190" s="3"/>
      <c r="EPY190" s="3"/>
      <c r="EPZ190" s="3"/>
      <c r="EQA190" s="3"/>
      <c r="EQB190" s="3"/>
      <c r="EQC190" s="3"/>
      <c r="EQD190" s="3"/>
      <c r="EQE190" s="3"/>
      <c r="EQF190" s="3"/>
      <c r="EQG190" s="3"/>
      <c r="EQH190" s="3"/>
      <c r="EQI190" s="3"/>
      <c r="EQJ190" s="3"/>
      <c r="EQK190" s="3"/>
      <c r="EQL190" s="3"/>
      <c r="EQM190" s="3"/>
      <c r="EQN190" s="3"/>
      <c r="EQO190" s="3"/>
      <c r="EQP190" s="3"/>
      <c r="EQQ190" s="3"/>
      <c r="EQR190" s="3"/>
      <c r="EQS190" s="3"/>
      <c r="EQT190" s="3"/>
      <c r="EQU190" s="3"/>
      <c r="EQV190" s="3"/>
      <c r="EQW190" s="3"/>
      <c r="EQX190" s="3"/>
      <c r="EQY190" s="3"/>
      <c r="EQZ190" s="3"/>
      <c r="ERA190" s="3"/>
      <c r="ERB190" s="3"/>
      <c r="ERC190" s="3"/>
      <c r="ERD190" s="3"/>
      <c r="ERE190" s="3"/>
      <c r="ERF190" s="3"/>
      <c r="ERG190" s="3"/>
      <c r="ERH190" s="3"/>
      <c r="ERI190" s="3"/>
      <c r="ERJ190" s="3"/>
      <c r="ERK190" s="3"/>
      <c r="ERL190" s="3"/>
      <c r="ERM190" s="3"/>
      <c r="ERN190" s="3"/>
      <c r="ERO190" s="3"/>
      <c r="ERP190" s="3"/>
      <c r="ERQ190" s="3"/>
      <c r="ERR190" s="3"/>
      <c r="ERS190" s="3"/>
      <c r="ERT190" s="3"/>
      <c r="ERU190" s="3"/>
      <c r="ERV190" s="3"/>
      <c r="ERW190" s="3"/>
      <c r="ERX190" s="3"/>
      <c r="ERY190" s="3"/>
      <c r="ERZ190" s="3"/>
      <c r="ESA190" s="3"/>
      <c r="ESB190" s="3"/>
      <c r="ESC190" s="3"/>
      <c r="ESD190" s="3"/>
      <c r="ESE190" s="3"/>
      <c r="ESF190" s="3"/>
      <c r="ESG190" s="3"/>
      <c r="ESH190" s="3"/>
      <c r="ESI190" s="3"/>
      <c r="ESJ190" s="3"/>
      <c r="ESK190" s="3"/>
      <c r="ESL190" s="3"/>
      <c r="ESM190" s="3"/>
      <c r="ESN190" s="3"/>
      <c r="ESO190" s="3"/>
      <c r="ESP190" s="3"/>
      <c r="ESQ190" s="3"/>
      <c r="ESR190" s="3"/>
      <c r="ESS190" s="3"/>
      <c r="EST190" s="3"/>
      <c r="ESU190" s="3"/>
      <c r="ESV190" s="3"/>
      <c r="ESW190" s="3"/>
      <c r="ESX190" s="3"/>
      <c r="ESY190" s="3"/>
      <c r="ESZ190" s="3"/>
      <c r="ETA190" s="3"/>
      <c r="ETB190" s="3"/>
      <c r="ETC190" s="3"/>
      <c r="ETD190" s="3"/>
      <c r="ETE190" s="3"/>
      <c r="ETF190" s="3"/>
      <c r="ETG190" s="3"/>
      <c r="ETH190" s="3"/>
      <c r="ETI190" s="3"/>
      <c r="ETJ190" s="3"/>
      <c r="ETK190" s="3"/>
      <c r="ETL190" s="3"/>
      <c r="ETM190" s="3"/>
      <c r="ETN190" s="3"/>
      <c r="ETO190" s="3"/>
      <c r="ETP190" s="3"/>
      <c r="ETQ190" s="3"/>
      <c r="ETR190" s="3"/>
      <c r="ETS190" s="3"/>
      <c r="ETT190" s="3"/>
      <c r="ETU190" s="3"/>
      <c r="ETV190" s="3"/>
      <c r="ETW190" s="3"/>
      <c r="ETX190" s="3"/>
      <c r="ETY190" s="3"/>
      <c r="ETZ190" s="3"/>
      <c r="EUA190" s="3"/>
      <c r="EUB190" s="3"/>
      <c r="EUC190" s="3"/>
      <c r="EUD190" s="3"/>
      <c r="EUE190" s="3"/>
      <c r="EUF190" s="3"/>
      <c r="EUG190" s="3"/>
      <c r="EUH190" s="3"/>
      <c r="EUI190" s="3"/>
      <c r="EUJ190" s="3"/>
      <c r="EUK190" s="3"/>
      <c r="EUL190" s="3"/>
      <c r="EUM190" s="3"/>
      <c r="EUN190" s="3"/>
      <c r="EUO190" s="3"/>
      <c r="EUP190" s="3"/>
      <c r="EUQ190" s="3"/>
      <c r="EUR190" s="3"/>
      <c r="EUS190" s="3"/>
      <c r="EUT190" s="3"/>
      <c r="EUU190" s="3"/>
      <c r="EUV190" s="3"/>
      <c r="EUW190" s="3"/>
      <c r="EUX190" s="3"/>
      <c r="EUY190" s="3"/>
      <c r="EUZ190" s="3"/>
      <c r="EVA190" s="3"/>
      <c r="EVB190" s="3"/>
      <c r="EVC190" s="3"/>
      <c r="EVD190" s="3"/>
      <c r="EVE190" s="3"/>
      <c r="EVF190" s="3"/>
      <c r="EVG190" s="3"/>
      <c r="EVH190" s="3"/>
      <c r="EVI190" s="3"/>
      <c r="EVJ190" s="3"/>
      <c r="EVK190" s="3"/>
      <c r="EVL190" s="3"/>
      <c r="EVM190" s="3"/>
      <c r="EVN190" s="3"/>
      <c r="EVO190" s="3"/>
      <c r="EVP190" s="3"/>
      <c r="EVQ190" s="3"/>
      <c r="EVR190" s="3"/>
      <c r="EVS190" s="3"/>
      <c r="EVT190" s="3"/>
      <c r="EVU190" s="3"/>
      <c r="EVV190" s="3"/>
      <c r="EVW190" s="3"/>
      <c r="EVX190" s="3"/>
      <c r="EVY190" s="3"/>
      <c r="EVZ190" s="3"/>
      <c r="EWA190" s="3"/>
      <c r="EWB190" s="3"/>
      <c r="EWC190" s="3"/>
      <c r="EWD190" s="3"/>
      <c r="EWE190" s="3"/>
      <c r="EWF190" s="3"/>
      <c r="EWG190" s="3"/>
      <c r="EWH190" s="3"/>
      <c r="EWI190" s="3"/>
      <c r="EWJ190" s="3"/>
      <c r="EWK190" s="3"/>
      <c r="EWL190" s="3"/>
      <c r="EWM190" s="3"/>
      <c r="EWN190" s="3"/>
      <c r="EWO190" s="3"/>
      <c r="EWP190" s="3"/>
      <c r="EWQ190" s="3"/>
      <c r="EWR190" s="3"/>
      <c r="EWS190" s="3"/>
      <c r="EWT190" s="3"/>
      <c r="EWU190" s="3"/>
      <c r="EWV190" s="3"/>
      <c r="EWW190" s="3"/>
      <c r="EWX190" s="3"/>
      <c r="EWY190" s="3"/>
      <c r="EWZ190" s="3"/>
      <c r="EXA190" s="3"/>
      <c r="EXB190" s="3"/>
      <c r="EXC190" s="3"/>
      <c r="EXD190" s="3"/>
      <c r="EXE190" s="3"/>
      <c r="EXF190" s="3"/>
      <c r="EXG190" s="3"/>
      <c r="EXH190" s="3"/>
      <c r="EXI190" s="3"/>
      <c r="EXJ190" s="3"/>
      <c r="EXK190" s="3"/>
      <c r="EXL190" s="3"/>
      <c r="EXM190" s="3"/>
      <c r="EXN190" s="3"/>
      <c r="EXO190" s="3"/>
      <c r="EXP190" s="3"/>
      <c r="EXQ190" s="3"/>
      <c r="EXR190" s="3"/>
      <c r="EXS190" s="3"/>
      <c r="EXT190" s="3"/>
      <c r="EXU190" s="3"/>
      <c r="EXV190" s="3"/>
      <c r="EXW190" s="3"/>
      <c r="EXX190" s="3"/>
      <c r="EXY190" s="3"/>
      <c r="EXZ190" s="3"/>
      <c r="EYA190" s="3"/>
      <c r="EYB190" s="3"/>
      <c r="EYC190" s="3"/>
      <c r="EYD190" s="3"/>
      <c r="EYE190" s="3"/>
      <c r="EYF190" s="3"/>
      <c r="EYG190" s="3"/>
      <c r="EYH190" s="3"/>
      <c r="EYI190" s="3"/>
      <c r="EYJ190" s="3"/>
      <c r="EYK190" s="3"/>
      <c r="EYL190" s="3"/>
      <c r="EYM190" s="3"/>
      <c r="EYN190" s="3"/>
      <c r="EYO190" s="3"/>
      <c r="EYP190" s="3"/>
      <c r="EYQ190" s="3"/>
      <c r="EYR190" s="3"/>
      <c r="EYS190" s="3"/>
      <c r="EYT190" s="3"/>
      <c r="EYU190" s="3"/>
      <c r="EYV190" s="3"/>
      <c r="EYW190" s="3"/>
      <c r="EYX190" s="3"/>
      <c r="EYY190" s="3"/>
      <c r="EYZ190" s="3"/>
      <c r="EZA190" s="3"/>
      <c r="EZB190" s="3"/>
      <c r="EZC190" s="3"/>
      <c r="EZD190" s="3"/>
      <c r="EZE190" s="3"/>
      <c r="EZF190" s="3"/>
      <c r="EZG190" s="3"/>
      <c r="EZH190" s="3"/>
      <c r="EZI190" s="3"/>
      <c r="EZJ190" s="3"/>
      <c r="EZK190" s="3"/>
      <c r="EZL190" s="3"/>
      <c r="EZM190" s="3"/>
      <c r="EZN190" s="3"/>
      <c r="EZO190" s="3"/>
      <c r="EZP190" s="3"/>
      <c r="EZQ190" s="3"/>
      <c r="EZR190" s="3"/>
      <c r="EZS190" s="3"/>
      <c r="EZT190" s="3"/>
      <c r="EZU190" s="3"/>
      <c r="EZV190" s="3"/>
      <c r="EZW190" s="3"/>
      <c r="EZX190" s="3"/>
      <c r="EZY190" s="3"/>
      <c r="EZZ190" s="3"/>
      <c r="FAA190" s="3"/>
      <c r="FAB190" s="3"/>
      <c r="FAC190" s="3"/>
      <c r="FAD190" s="3"/>
      <c r="FAE190" s="3"/>
      <c r="FAF190" s="3"/>
      <c r="FAG190" s="3"/>
      <c r="FAH190" s="3"/>
      <c r="FAI190" s="3"/>
      <c r="FAJ190" s="3"/>
      <c r="FAK190" s="3"/>
      <c r="FAL190" s="3"/>
      <c r="FAM190" s="3"/>
      <c r="FAN190" s="3"/>
      <c r="FAO190" s="3"/>
      <c r="FAP190" s="3"/>
      <c r="FAQ190" s="3"/>
      <c r="FAR190" s="3"/>
      <c r="FAS190" s="3"/>
      <c r="FAT190" s="3"/>
      <c r="FAU190" s="3"/>
      <c r="FAV190" s="3"/>
      <c r="FAW190" s="3"/>
      <c r="FAX190" s="3"/>
      <c r="FAY190" s="3"/>
      <c r="FAZ190" s="3"/>
      <c r="FBA190" s="3"/>
      <c r="FBB190" s="3"/>
      <c r="FBC190" s="3"/>
      <c r="FBD190" s="3"/>
      <c r="FBE190" s="3"/>
      <c r="FBF190" s="3"/>
      <c r="FBG190" s="3"/>
      <c r="FBH190" s="3"/>
      <c r="FBI190" s="3"/>
      <c r="FBJ190" s="3"/>
      <c r="FBK190" s="3"/>
      <c r="FBL190" s="3"/>
      <c r="FBM190" s="3"/>
      <c r="FBN190" s="3"/>
      <c r="FBO190" s="3"/>
      <c r="FBP190" s="3"/>
      <c r="FBQ190" s="3"/>
      <c r="FBR190" s="3"/>
      <c r="FBS190" s="3"/>
      <c r="FBT190" s="3"/>
      <c r="FBU190" s="3"/>
      <c r="FBV190" s="3"/>
      <c r="FBW190" s="3"/>
      <c r="FBX190" s="3"/>
      <c r="FBY190" s="3"/>
      <c r="FBZ190" s="3"/>
      <c r="FCA190" s="3"/>
      <c r="FCB190" s="3"/>
      <c r="FCC190" s="3"/>
      <c r="FCD190" s="3"/>
      <c r="FCE190" s="3"/>
      <c r="FCF190" s="3"/>
      <c r="FCG190" s="3"/>
      <c r="FCH190" s="3"/>
      <c r="FCI190" s="3"/>
      <c r="FCJ190" s="3"/>
      <c r="FCK190" s="3"/>
      <c r="FCL190" s="3"/>
      <c r="FCM190" s="3"/>
      <c r="FCN190" s="3"/>
      <c r="FCO190" s="3"/>
      <c r="FCP190" s="3"/>
      <c r="FCQ190" s="3"/>
      <c r="FCR190" s="3"/>
      <c r="FCS190" s="3"/>
      <c r="FCT190" s="3"/>
      <c r="FCU190" s="3"/>
      <c r="FCV190" s="3"/>
      <c r="FCW190" s="3"/>
      <c r="FCX190" s="3"/>
      <c r="FCY190" s="3"/>
      <c r="FCZ190" s="3"/>
      <c r="FDA190" s="3"/>
      <c r="FDB190" s="3"/>
      <c r="FDC190" s="3"/>
      <c r="FDD190" s="3"/>
      <c r="FDE190" s="3"/>
      <c r="FDF190" s="3"/>
      <c r="FDG190" s="3"/>
      <c r="FDH190" s="3"/>
      <c r="FDI190" s="3"/>
      <c r="FDJ190" s="3"/>
      <c r="FDK190" s="3"/>
      <c r="FDL190" s="3"/>
      <c r="FDM190" s="3"/>
      <c r="FDN190" s="3"/>
      <c r="FDO190" s="3"/>
      <c r="FDP190" s="3"/>
      <c r="FDQ190" s="3"/>
      <c r="FDR190" s="3"/>
      <c r="FDS190" s="3"/>
      <c r="FDT190" s="3"/>
      <c r="FDU190" s="3"/>
      <c r="FDV190" s="3"/>
      <c r="FDW190" s="3"/>
      <c r="FDX190" s="3"/>
      <c r="FDY190" s="3"/>
      <c r="FDZ190" s="3"/>
      <c r="FEA190" s="3"/>
      <c r="FEB190" s="3"/>
      <c r="FEC190" s="3"/>
      <c r="FED190" s="3"/>
      <c r="FEE190" s="3"/>
      <c r="FEF190" s="3"/>
      <c r="FEG190" s="3"/>
      <c r="FEH190" s="3"/>
      <c r="FEI190" s="3"/>
      <c r="FEJ190" s="3"/>
      <c r="FEK190" s="3"/>
      <c r="FEL190" s="3"/>
      <c r="FEM190" s="3"/>
      <c r="FEN190" s="3"/>
      <c r="FEO190" s="3"/>
      <c r="FEP190" s="3"/>
      <c r="FEQ190" s="3"/>
      <c r="FER190" s="3"/>
      <c r="FES190" s="3"/>
      <c r="FET190" s="3"/>
      <c r="FEU190" s="3"/>
      <c r="FEV190" s="3"/>
      <c r="FEW190" s="3"/>
      <c r="FEX190" s="3"/>
      <c r="FEY190" s="3"/>
      <c r="FEZ190" s="3"/>
      <c r="FFA190" s="3"/>
      <c r="FFB190" s="3"/>
      <c r="FFC190" s="3"/>
      <c r="FFD190" s="3"/>
      <c r="FFE190" s="3"/>
      <c r="FFF190" s="3"/>
      <c r="FFG190" s="3"/>
      <c r="FFH190" s="3"/>
      <c r="FFI190" s="3"/>
      <c r="FFJ190" s="3"/>
      <c r="FFK190" s="3"/>
      <c r="FFL190" s="3"/>
      <c r="FFM190" s="3"/>
      <c r="FFN190" s="3"/>
      <c r="FFO190" s="3"/>
      <c r="FFP190" s="3"/>
      <c r="FFQ190" s="3"/>
      <c r="FFR190" s="3"/>
      <c r="FFS190" s="3"/>
      <c r="FFT190" s="3"/>
      <c r="FFU190" s="3"/>
      <c r="FFV190" s="3"/>
      <c r="FFW190" s="3"/>
      <c r="FFX190" s="3"/>
      <c r="FFY190" s="3"/>
      <c r="FFZ190" s="3"/>
      <c r="FGA190" s="3"/>
      <c r="FGB190" s="3"/>
      <c r="FGC190" s="3"/>
      <c r="FGD190" s="3"/>
      <c r="FGE190" s="3"/>
      <c r="FGF190" s="3"/>
      <c r="FGG190" s="3"/>
      <c r="FGH190" s="3"/>
      <c r="FGI190" s="3"/>
      <c r="FGJ190" s="3"/>
      <c r="FGK190" s="3"/>
      <c r="FGL190" s="3"/>
      <c r="FGM190" s="3"/>
      <c r="FGN190" s="3"/>
      <c r="FGO190" s="3"/>
      <c r="FGP190" s="3"/>
      <c r="FGQ190" s="3"/>
      <c r="FGR190" s="3"/>
      <c r="FGS190" s="3"/>
      <c r="FGT190" s="3"/>
      <c r="FGU190" s="3"/>
      <c r="FGV190" s="3"/>
      <c r="FGW190" s="3"/>
      <c r="FGX190" s="3"/>
      <c r="FGY190" s="3"/>
      <c r="FGZ190" s="3"/>
      <c r="FHA190" s="3"/>
      <c r="FHB190" s="3"/>
      <c r="FHC190" s="3"/>
      <c r="FHD190" s="3"/>
      <c r="FHE190" s="3"/>
      <c r="FHF190" s="3"/>
      <c r="FHG190" s="3"/>
      <c r="FHH190" s="3"/>
      <c r="FHI190" s="3"/>
      <c r="FHJ190" s="3"/>
      <c r="FHK190" s="3"/>
      <c r="FHL190" s="3"/>
      <c r="FHM190" s="3"/>
      <c r="FHN190" s="3"/>
      <c r="FHO190" s="3"/>
      <c r="FHP190" s="3"/>
      <c r="FHQ190" s="3"/>
      <c r="FHR190" s="3"/>
      <c r="FHS190" s="3"/>
      <c r="FHT190" s="3"/>
      <c r="FHU190" s="3"/>
      <c r="FHV190" s="3"/>
      <c r="FHW190" s="3"/>
      <c r="FHX190" s="3"/>
      <c r="FHY190" s="3"/>
      <c r="FHZ190" s="3"/>
      <c r="FIA190" s="3"/>
      <c r="FIB190" s="3"/>
      <c r="FIC190" s="3"/>
      <c r="FID190" s="3"/>
      <c r="FIE190" s="3"/>
      <c r="FIF190" s="3"/>
      <c r="FIG190" s="3"/>
      <c r="FIH190" s="3"/>
      <c r="FII190" s="3"/>
      <c r="FIJ190" s="3"/>
      <c r="FIK190" s="3"/>
      <c r="FIL190" s="3"/>
      <c r="FIM190" s="3"/>
      <c r="FIN190" s="3"/>
      <c r="FIO190" s="3"/>
      <c r="FIP190" s="3"/>
      <c r="FIQ190" s="3"/>
      <c r="FIR190" s="3"/>
      <c r="FIS190" s="3"/>
      <c r="FIT190" s="3"/>
      <c r="FIU190" s="3"/>
      <c r="FIV190" s="3"/>
      <c r="FIW190" s="3"/>
      <c r="FIX190" s="3"/>
      <c r="FIY190" s="3"/>
      <c r="FIZ190" s="3"/>
      <c r="FJA190" s="3"/>
      <c r="FJB190" s="3"/>
      <c r="FJC190" s="3"/>
      <c r="FJD190" s="3"/>
      <c r="FJE190" s="3"/>
      <c r="FJF190" s="3"/>
      <c r="FJG190" s="3"/>
      <c r="FJH190" s="3"/>
      <c r="FJI190" s="3"/>
      <c r="FJJ190" s="3"/>
      <c r="FJK190" s="3"/>
      <c r="FJL190" s="3"/>
      <c r="FJM190" s="3"/>
      <c r="FJN190" s="3"/>
      <c r="FJO190" s="3"/>
      <c r="FJP190" s="3"/>
      <c r="FJQ190" s="3"/>
      <c r="FJR190" s="3"/>
      <c r="FJS190" s="3"/>
      <c r="FJT190" s="3"/>
      <c r="FJU190" s="3"/>
      <c r="FJV190" s="3"/>
      <c r="FJW190" s="3"/>
      <c r="FJX190" s="3"/>
      <c r="FJY190" s="3"/>
      <c r="FJZ190" s="3"/>
      <c r="FKA190" s="3"/>
      <c r="FKB190" s="3"/>
      <c r="FKC190" s="3"/>
      <c r="FKD190" s="3"/>
      <c r="FKE190" s="3"/>
      <c r="FKF190" s="3"/>
      <c r="FKG190" s="3"/>
      <c r="FKH190" s="3"/>
      <c r="FKI190" s="3"/>
      <c r="FKJ190" s="3"/>
      <c r="FKK190" s="3"/>
      <c r="FKL190" s="3"/>
      <c r="FKM190" s="3"/>
      <c r="FKN190" s="3"/>
      <c r="FKO190" s="3"/>
      <c r="FKP190" s="3"/>
      <c r="FKQ190" s="3"/>
      <c r="FKR190" s="3"/>
      <c r="FKS190" s="3"/>
      <c r="FKT190" s="3"/>
      <c r="FKU190" s="3"/>
      <c r="FKV190" s="3"/>
      <c r="FKW190" s="3"/>
      <c r="FKX190" s="3"/>
      <c r="FKY190" s="3"/>
      <c r="FKZ190" s="3"/>
      <c r="FLA190" s="3"/>
      <c r="FLB190" s="3"/>
      <c r="FLC190" s="3"/>
      <c r="FLD190" s="3"/>
      <c r="FLE190" s="3"/>
      <c r="FLF190" s="3"/>
      <c r="FLG190" s="3"/>
      <c r="FLH190" s="3"/>
      <c r="FLI190" s="3"/>
      <c r="FLJ190" s="3"/>
      <c r="FLK190" s="3"/>
      <c r="FLL190" s="3"/>
      <c r="FLM190" s="3"/>
      <c r="FLN190" s="3"/>
      <c r="FLO190" s="3"/>
      <c r="FLP190" s="3"/>
      <c r="FLQ190" s="3"/>
      <c r="FLR190" s="3"/>
      <c r="FLS190" s="3"/>
      <c r="FLT190" s="3"/>
      <c r="FLU190" s="3"/>
      <c r="FLV190" s="3"/>
      <c r="FLW190" s="3"/>
      <c r="FLX190" s="3"/>
      <c r="FLY190" s="3"/>
      <c r="FLZ190" s="3"/>
      <c r="FMA190" s="3"/>
      <c r="FMB190" s="3"/>
      <c r="FMC190" s="3"/>
      <c r="FMD190" s="3"/>
      <c r="FME190" s="3"/>
      <c r="FMF190" s="3"/>
      <c r="FMG190" s="3"/>
      <c r="FMH190" s="3"/>
      <c r="FMI190" s="3"/>
      <c r="FMJ190" s="3"/>
      <c r="FMK190" s="3"/>
      <c r="FML190" s="3"/>
      <c r="FMM190" s="3"/>
      <c r="FMN190" s="3"/>
      <c r="FMO190" s="3"/>
      <c r="FMP190" s="3"/>
      <c r="FMQ190" s="3"/>
      <c r="FMR190" s="3"/>
      <c r="FMS190" s="3"/>
      <c r="FMT190" s="3"/>
      <c r="FMU190" s="3"/>
      <c r="FMV190" s="3"/>
      <c r="FMW190" s="3"/>
      <c r="FMX190" s="3"/>
      <c r="FMY190" s="3"/>
      <c r="FMZ190" s="3"/>
      <c r="FNA190" s="3"/>
      <c r="FNB190" s="3"/>
      <c r="FNC190" s="3"/>
      <c r="FND190" s="3"/>
      <c r="FNE190" s="3"/>
      <c r="FNF190" s="3"/>
      <c r="FNG190" s="3"/>
      <c r="FNH190" s="3"/>
      <c r="FNI190" s="3"/>
      <c r="FNJ190" s="3"/>
      <c r="FNK190" s="3"/>
      <c r="FNL190" s="3"/>
      <c r="FNM190" s="3"/>
      <c r="FNN190" s="3"/>
      <c r="FNO190" s="3"/>
      <c r="FNP190" s="3"/>
      <c r="FNQ190" s="3"/>
      <c r="FNR190" s="3"/>
      <c r="FNS190" s="3"/>
      <c r="FNT190" s="3"/>
      <c r="FNU190" s="3"/>
      <c r="FNV190" s="3"/>
      <c r="FNW190" s="3"/>
      <c r="FNX190" s="3"/>
      <c r="FNY190" s="3"/>
      <c r="FNZ190" s="3"/>
      <c r="FOA190" s="3"/>
      <c r="FOB190" s="3"/>
      <c r="FOC190" s="3"/>
      <c r="FOD190" s="3"/>
      <c r="FOE190" s="3"/>
      <c r="FOF190" s="3"/>
      <c r="FOG190" s="3"/>
      <c r="FOH190" s="3"/>
      <c r="FOI190" s="3"/>
      <c r="FOJ190" s="3"/>
      <c r="FOK190" s="3"/>
      <c r="FOL190" s="3"/>
      <c r="FOM190" s="3"/>
      <c r="FON190" s="3"/>
      <c r="FOO190" s="3"/>
      <c r="FOP190" s="3"/>
      <c r="FOQ190" s="3"/>
      <c r="FOR190" s="3"/>
      <c r="FOS190" s="3"/>
      <c r="FOT190" s="3"/>
      <c r="FOU190" s="3"/>
      <c r="FOV190" s="3"/>
      <c r="FOW190" s="3"/>
      <c r="FOX190" s="3"/>
      <c r="FOY190" s="3"/>
      <c r="FOZ190" s="3"/>
      <c r="FPA190" s="3"/>
      <c r="FPB190" s="3"/>
      <c r="FPC190" s="3"/>
      <c r="FPD190" s="3"/>
      <c r="FPE190" s="3"/>
      <c r="FPF190" s="3"/>
      <c r="FPG190" s="3"/>
      <c r="FPH190" s="3"/>
      <c r="FPI190" s="3"/>
      <c r="FPJ190" s="3"/>
      <c r="FPK190" s="3"/>
      <c r="FPL190" s="3"/>
      <c r="FPM190" s="3"/>
      <c r="FPN190" s="3"/>
      <c r="FPO190" s="3"/>
      <c r="FPP190" s="3"/>
      <c r="FPQ190" s="3"/>
      <c r="FPR190" s="3"/>
      <c r="FPS190" s="3"/>
      <c r="FPT190" s="3"/>
      <c r="FPU190" s="3"/>
      <c r="FPV190" s="3"/>
      <c r="FPW190" s="3"/>
      <c r="FPX190" s="3"/>
      <c r="FPY190" s="3"/>
      <c r="FPZ190" s="3"/>
      <c r="FQA190" s="3"/>
      <c r="FQB190" s="3"/>
      <c r="FQC190" s="3"/>
      <c r="FQD190" s="3"/>
      <c r="FQE190" s="3"/>
      <c r="FQF190" s="3"/>
      <c r="FQG190" s="3"/>
      <c r="FQH190" s="3"/>
      <c r="FQI190" s="3"/>
      <c r="FQJ190" s="3"/>
      <c r="FQK190" s="3"/>
      <c r="FQL190" s="3"/>
      <c r="FQM190" s="3"/>
      <c r="FQN190" s="3"/>
      <c r="FQO190" s="3"/>
      <c r="FQP190" s="3"/>
      <c r="FQQ190" s="3"/>
      <c r="FQR190" s="3"/>
      <c r="FQS190" s="3"/>
      <c r="FQT190" s="3"/>
      <c r="FQU190" s="3"/>
      <c r="FQV190" s="3"/>
      <c r="FQW190" s="3"/>
      <c r="FQX190" s="3"/>
      <c r="FQY190" s="3"/>
      <c r="FQZ190" s="3"/>
      <c r="FRA190" s="3"/>
      <c r="FRB190" s="3"/>
      <c r="FRC190" s="3"/>
      <c r="FRD190" s="3"/>
      <c r="FRE190" s="3"/>
      <c r="FRF190" s="3"/>
      <c r="FRG190" s="3"/>
      <c r="FRH190" s="3"/>
      <c r="FRI190" s="3"/>
      <c r="FRJ190" s="3"/>
      <c r="FRK190" s="3"/>
      <c r="FRL190" s="3"/>
      <c r="FRM190" s="3"/>
      <c r="FRN190" s="3"/>
      <c r="FRO190" s="3"/>
      <c r="FRP190" s="3"/>
      <c r="FRQ190" s="3"/>
      <c r="FRR190" s="3"/>
      <c r="FRS190" s="3"/>
      <c r="FRT190" s="3"/>
      <c r="FRU190" s="3"/>
      <c r="FRV190" s="3"/>
      <c r="FRW190" s="3"/>
      <c r="FRX190" s="3"/>
      <c r="FRY190" s="3"/>
      <c r="FRZ190" s="3"/>
      <c r="FSA190" s="3"/>
      <c r="FSB190" s="3"/>
      <c r="FSC190" s="3"/>
      <c r="FSD190" s="3"/>
      <c r="FSE190" s="3"/>
      <c r="FSF190" s="3"/>
      <c r="FSG190" s="3"/>
      <c r="FSH190" s="3"/>
      <c r="FSI190" s="3"/>
      <c r="FSJ190" s="3"/>
      <c r="FSK190" s="3"/>
      <c r="FSL190" s="3"/>
      <c r="FSM190" s="3"/>
      <c r="FSN190" s="3"/>
      <c r="FSO190" s="3"/>
      <c r="FSP190" s="3"/>
      <c r="FSQ190" s="3"/>
      <c r="FSR190" s="3"/>
      <c r="FSS190" s="3"/>
      <c r="FST190" s="3"/>
      <c r="FSU190" s="3"/>
      <c r="FSV190" s="3"/>
      <c r="FSW190" s="3"/>
      <c r="FSX190" s="3"/>
      <c r="FSY190" s="3"/>
      <c r="FSZ190" s="3"/>
      <c r="FTA190" s="3"/>
      <c r="FTB190" s="3"/>
      <c r="FTC190" s="3"/>
      <c r="FTD190" s="3"/>
      <c r="FTE190" s="3"/>
      <c r="FTF190" s="3"/>
      <c r="FTG190" s="3"/>
      <c r="FTH190" s="3"/>
      <c r="FTI190" s="3"/>
      <c r="FTJ190" s="3"/>
      <c r="FTK190" s="3"/>
      <c r="FTL190" s="3"/>
      <c r="FTM190" s="3"/>
      <c r="FTN190" s="3"/>
      <c r="FTO190" s="3"/>
      <c r="FTP190" s="3"/>
      <c r="FTQ190" s="3"/>
      <c r="FTR190" s="3"/>
      <c r="FTS190" s="3"/>
      <c r="FTT190" s="3"/>
      <c r="FTU190" s="3"/>
      <c r="FTV190" s="3"/>
      <c r="FTW190" s="3"/>
      <c r="FTX190" s="3"/>
      <c r="FTY190" s="3"/>
      <c r="FTZ190" s="3"/>
      <c r="FUA190" s="3"/>
      <c r="FUB190" s="3"/>
      <c r="FUC190" s="3"/>
      <c r="FUD190" s="3"/>
      <c r="FUE190" s="3"/>
      <c r="FUF190" s="3"/>
      <c r="FUG190" s="3"/>
      <c r="FUH190" s="3"/>
      <c r="FUI190" s="3"/>
      <c r="FUJ190" s="3"/>
      <c r="FUK190" s="3"/>
      <c r="FUL190" s="3"/>
      <c r="FUM190" s="3"/>
      <c r="FUN190" s="3"/>
      <c r="FUO190" s="3"/>
      <c r="FUP190" s="3"/>
      <c r="FUQ190" s="3"/>
      <c r="FUR190" s="3"/>
      <c r="FUS190" s="3"/>
      <c r="FUT190" s="3"/>
      <c r="FUU190" s="3"/>
      <c r="FUV190" s="3"/>
      <c r="FUW190" s="3"/>
      <c r="FUX190" s="3"/>
      <c r="FUY190" s="3"/>
      <c r="FUZ190" s="3"/>
      <c r="FVA190" s="3"/>
      <c r="FVB190" s="3"/>
      <c r="FVC190" s="3"/>
      <c r="FVD190" s="3"/>
      <c r="FVE190" s="3"/>
      <c r="FVF190" s="3"/>
      <c r="FVG190" s="3"/>
      <c r="FVH190" s="3"/>
      <c r="FVI190" s="3"/>
      <c r="FVJ190" s="3"/>
      <c r="FVK190" s="3"/>
      <c r="FVL190" s="3"/>
      <c r="FVM190" s="3"/>
      <c r="FVN190" s="3"/>
      <c r="FVO190" s="3"/>
      <c r="FVP190" s="3"/>
      <c r="FVQ190" s="3"/>
      <c r="FVR190" s="3"/>
      <c r="FVS190" s="3"/>
      <c r="FVT190" s="3"/>
      <c r="FVU190" s="3"/>
      <c r="FVV190" s="3"/>
      <c r="FVW190" s="3"/>
      <c r="FVX190" s="3"/>
      <c r="FVY190" s="3"/>
      <c r="FVZ190" s="3"/>
      <c r="FWA190" s="3"/>
      <c r="FWB190" s="3"/>
      <c r="FWC190" s="3"/>
      <c r="FWD190" s="3"/>
      <c r="FWE190" s="3"/>
      <c r="FWF190" s="3"/>
      <c r="FWG190" s="3"/>
      <c r="FWH190" s="3"/>
      <c r="FWI190" s="3"/>
      <c r="FWJ190" s="3"/>
      <c r="FWK190" s="3"/>
      <c r="FWL190" s="3"/>
      <c r="FWM190" s="3"/>
      <c r="FWN190" s="3"/>
      <c r="FWO190" s="3"/>
      <c r="FWP190" s="3"/>
      <c r="FWQ190" s="3"/>
      <c r="FWR190" s="3"/>
      <c r="FWS190" s="3"/>
      <c r="FWT190" s="3"/>
      <c r="FWU190" s="3"/>
      <c r="FWV190" s="3"/>
      <c r="FWW190" s="3"/>
      <c r="FWX190" s="3"/>
      <c r="FWY190" s="3"/>
      <c r="FWZ190" s="3"/>
      <c r="FXA190" s="3"/>
      <c r="FXB190" s="3"/>
      <c r="FXC190" s="3"/>
      <c r="FXD190" s="3"/>
      <c r="FXE190" s="3"/>
      <c r="FXF190" s="3"/>
      <c r="FXG190" s="3"/>
      <c r="FXH190" s="3"/>
      <c r="FXI190" s="3"/>
      <c r="FXJ190" s="3"/>
      <c r="FXK190" s="3"/>
      <c r="FXL190" s="3"/>
      <c r="FXM190" s="3"/>
      <c r="FXN190" s="3"/>
      <c r="FXO190" s="3"/>
      <c r="FXP190" s="3"/>
      <c r="FXQ190" s="3"/>
      <c r="FXR190" s="3"/>
      <c r="FXS190" s="3"/>
      <c r="FXT190" s="3"/>
      <c r="FXU190" s="3"/>
      <c r="FXV190" s="3"/>
      <c r="FXW190" s="3"/>
      <c r="FXX190" s="3"/>
      <c r="FXY190" s="3"/>
      <c r="FXZ190" s="3"/>
      <c r="FYA190" s="3"/>
      <c r="FYB190" s="3"/>
      <c r="FYC190" s="3"/>
      <c r="FYD190" s="3"/>
      <c r="FYE190" s="3"/>
      <c r="FYF190" s="3"/>
      <c r="FYG190" s="3"/>
      <c r="FYH190" s="3"/>
      <c r="FYI190" s="3"/>
      <c r="FYJ190" s="3"/>
      <c r="FYK190" s="3"/>
      <c r="FYL190" s="3"/>
      <c r="FYM190" s="3"/>
      <c r="FYN190" s="3"/>
      <c r="FYO190" s="3"/>
      <c r="FYP190" s="3"/>
      <c r="FYQ190" s="3"/>
      <c r="FYR190" s="3"/>
      <c r="FYS190" s="3"/>
      <c r="FYT190" s="3"/>
      <c r="FYU190" s="3"/>
      <c r="FYV190" s="3"/>
      <c r="FYW190" s="3"/>
      <c r="FYX190" s="3"/>
      <c r="FYY190" s="3"/>
      <c r="FYZ190" s="3"/>
      <c r="FZA190" s="3"/>
      <c r="FZB190" s="3"/>
      <c r="FZC190" s="3"/>
      <c r="FZD190" s="3"/>
      <c r="FZE190" s="3"/>
      <c r="FZF190" s="3"/>
      <c r="FZG190" s="3"/>
      <c r="FZH190" s="3"/>
      <c r="FZI190" s="3"/>
      <c r="FZJ190" s="3"/>
      <c r="FZK190" s="3"/>
      <c r="FZL190" s="3"/>
      <c r="FZM190" s="3"/>
      <c r="FZN190" s="3"/>
      <c r="FZO190" s="3"/>
      <c r="FZP190" s="3"/>
      <c r="FZQ190" s="3"/>
      <c r="FZR190" s="3"/>
      <c r="FZS190" s="3"/>
      <c r="FZT190" s="3"/>
      <c r="FZU190" s="3"/>
      <c r="FZV190" s="3"/>
      <c r="FZW190" s="3"/>
      <c r="FZX190" s="3"/>
      <c r="FZY190" s="3"/>
      <c r="FZZ190" s="3"/>
      <c r="GAA190" s="3"/>
      <c r="GAB190" s="3"/>
      <c r="GAC190" s="3"/>
      <c r="GAD190" s="3"/>
      <c r="GAE190" s="3"/>
      <c r="GAF190" s="3"/>
      <c r="GAG190" s="3"/>
      <c r="GAH190" s="3"/>
      <c r="GAI190" s="3"/>
      <c r="GAJ190" s="3"/>
      <c r="GAK190" s="3"/>
      <c r="GAL190" s="3"/>
      <c r="GAM190" s="3"/>
      <c r="GAN190" s="3"/>
      <c r="GAO190" s="3"/>
      <c r="GAP190" s="3"/>
      <c r="GAQ190" s="3"/>
      <c r="GAR190" s="3"/>
      <c r="GAS190" s="3"/>
      <c r="GAT190" s="3"/>
      <c r="GAU190" s="3"/>
      <c r="GAV190" s="3"/>
      <c r="GAW190" s="3"/>
      <c r="GAX190" s="3"/>
      <c r="GAY190" s="3"/>
      <c r="GAZ190" s="3"/>
      <c r="GBA190" s="3"/>
      <c r="GBB190" s="3"/>
      <c r="GBC190" s="3"/>
      <c r="GBD190" s="3"/>
      <c r="GBE190" s="3"/>
      <c r="GBF190" s="3"/>
      <c r="GBG190" s="3"/>
      <c r="GBH190" s="3"/>
      <c r="GBI190" s="3"/>
      <c r="GBJ190" s="3"/>
      <c r="GBK190" s="3"/>
      <c r="GBL190" s="3"/>
      <c r="GBM190" s="3"/>
      <c r="GBN190" s="3"/>
      <c r="GBO190" s="3"/>
      <c r="GBP190" s="3"/>
      <c r="GBQ190" s="3"/>
      <c r="GBR190" s="3"/>
      <c r="GBS190" s="3"/>
      <c r="GBT190" s="3"/>
      <c r="GBU190" s="3"/>
      <c r="GBV190" s="3"/>
      <c r="GBW190" s="3"/>
      <c r="GBX190" s="3"/>
      <c r="GBY190" s="3"/>
      <c r="GBZ190" s="3"/>
      <c r="GCA190" s="3"/>
      <c r="GCB190" s="3"/>
      <c r="GCC190" s="3"/>
      <c r="GCD190" s="3"/>
      <c r="GCE190" s="3"/>
      <c r="GCF190" s="3"/>
      <c r="GCG190" s="3"/>
      <c r="GCH190" s="3"/>
      <c r="GCI190" s="3"/>
      <c r="GCJ190" s="3"/>
      <c r="GCK190" s="3"/>
      <c r="GCL190" s="3"/>
      <c r="GCM190" s="3"/>
      <c r="GCN190" s="3"/>
      <c r="GCO190" s="3"/>
      <c r="GCP190" s="3"/>
      <c r="GCQ190" s="3"/>
      <c r="GCR190" s="3"/>
      <c r="GCS190" s="3"/>
      <c r="GCT190" s="3"/>
      <c r="GCU190" s="3"/>
      <c r="GCV190" s="3"/>
      <c r="GCW190" s="3"/>
      <c r="GCX190" s="3"/>
      <c r="GCY190" s="3"/>
      <c r="GCZ190" s="3"/>
      <c r="GDA190" s="3"/>
      <c r="GDB190" s="3"/>
      <c r="GDC190" s="3"/>
      <c r="GDD190" s="3"/>
      <c r="GDE190" s="3"/>
      <c r="GDF190" s="3"/>
      <c r="GDG190" s="3"/>
      <c r="GDH190" s="3"/>
      <c r="GDI190" s="3"/>
      <c r="GDJ190" s="3"/>
      <c r="GDK190" s="3"/>
      <c r="GDL190" s="3"/>
      <c r="GDM190" s="3"/>
      <c r="GDN190" s="3"/>
      <c r="GDO190" s="3"/>
      <c r="GDP190" s="3"/>
      <c r="GDQ190" s="3"/>
      <c r="GDR190" s="3"/>
      <c r="GDS190" s="3"/>
      <c r="GDT190" s="3"/>
      <c r="GDU190" s="3"/>
      <c r="GDV190" s="3"/>
      <c r="GDW190" s="3"/>
      <c r="GDX190" s="3"/>
      <c r="GDY190" s="3"/>
      <c r="GDZ190" s="3"/>
      <c r="GEA190" s="3"/>
      <c r="GEB190" s="3"/>
      <c r="GEC190" s="3"/>
      <c r="GED190" s="3"/>
      <c r="GEE190" s="3"/>
      <c r="GEF190" s="3"/>
      <c r="GEG190" s="3"/>
      <c r="GEH190" s="3"/>
      <c r="GEI190" s="3"/>
      <c r="GEJ190" s="3"/>
      <c r="GEK190" s="3"/>
      <c r="GEL190" s="3"/>
      <c r="GEM190" s="3"/>
      <c r="GEN190" s="3"/>
      <c r="GEO190" s="3"/>
      <c r="GEP190" s="3"/>
      <c r="GEQ190" s="3"/>
      <c r="GER190" s="3"/>
      <c r="GES190" s="3"/>
      <c r="GET190" s="3"/>
      <c r="GEU190" s="3"/>
      <c r="GEV190" s="3"/>
      <c r="GEW190" s="3"/>
      <c r="GEX190" s="3"/>
      <c r="GEY190" s="3"/>
      <c r="GEZ190" s="3"/>
      <c r="GFA190" s="3"/>
      <c r="GFB190" s="3"/>
      <c r="GFC190" s="3"/>
      <c r="GFD190" s="3"/>
      <c r="GFE190" s="3"/>
      <c r="GFF190" s="3"/>
      <c r="GFG190" s="3"/>
      <c r="GFH190" s="3"/>
      <c r="GFI190" s="3"/>
      <c r="GFJ190" s="3"/>
      <c r="GFK190" s="3"/>
      <c r="GFL190" s="3"/>
      <c r="GFM190" s="3"/>
      <c r="GFN190" s="3"/>
      <c r="GFO190" s="3"/>
      <c r="GFP190" s="3"/>
      <c r="GFQ190" s="3"/>
      <c r="GFR190" s="3"/>
      <c r="GFS190" s="3"/>
      <c r="GFT190" s="3"/>
      <c r="GFU190" s="3"/>
      <c r="GFV190" s="3"/>
      <c r="GFW190" s="3"/>
      <c r="GFX190" s="3"/>
      <c r="GFY190" s="3"/>
      <c r="GFZ190" s="3"/>
      <c r="GGA190" s="3"/>
      <c r="GGB190" s="3"/>
      <c r="GGC190" s="3"/>
      <c r="GGD190" s="3"/>
      <c r="GGE190" s="3"/>
      <c r="GGF190" s="3"/>
      <c r="GGG190" s="3"/>
      <c r="GGH190" s="3"/>
      <c r="GGI190" s="3"/>
      <c r="GGJ190" s="3"/>
      <c r="GGK190" s="3"/>
      <c r="GGL190" s="3"/>
      <c r="GGM190" s="3"/>
      <c r="GGN190" s="3"/>
      <c r="GGO190" s="3"/>
      <c r="GGP190" s="3"/>
      <c r="GGQ190" s="3"/>
      <c r="GGR190" s="3"/>
      <c r="GGS190" s="3"/>
      <c r="GGT190" s="3"/>
      <c r="GGU190" s="3"/>
      <c r="GGV190" s="3"/>
      <c r="GGW190" s="3"/>
      <c r="GGX190" s="3"/>
      <c r="GGY190" s="3"/>
      <c r="GGZ190" s="3"/>
      <c r="GHA190" s="3"/>
      <c r="GHB190" s="3"/>
      <c r="GHC190" s="3"/>
      <c r="GHD190" s="3"/>
      <c r="GHE190" s="3"/>
      <c r="GHF190" s="3"/>
      <c r="GHG190" s="3"/>
      <c r="GHH190" s="3"/>
      <c r="GHI190" s="3"/>
      <c r="GHJ190" s="3"/>
      <c r="GHK190" s="3"/>
      <c r="GHL190" s="3"/>
      <c r="GHM190" s="3"/>
      <c r="GHN190" s="3"/>
      <c r="GHO190" s="3"/>
      <c r="GHP190" s="3"/>
      <c r="GHQ190" s="3"/>
      <c r="GHR190" s="3"/>
      <c r="GHS190" s="3"/>
      <c r="GHT190" s="3"/>
      <c r="GHU190" s="3"/>
      <c r="GHV190" s="3"/>
      <c r="GHW190" s="3"/>
      <c r="GHX190" s="3"/>
      <c r="GHY190" s="3"/>
      <c r="GHZ190" s="3"/>
      <c r="GIA190" s="3"/>
      <c r="GIB190" s="3"/>
      <c r="GIC190" s="3"/>
      <c r="GID190" s="3"/>
      <c r="GIE190" s="3"/>
      <c r="GIF190" s="3"/>
      <c r="GIG190" s="3"/>
      <c r="GIH190" s="3"/>
      <c r="GII190" s="3"/>
      <c r="GIJ190" s="3"/>
      <c r="GIK190" s="3"/>
      <c r="GIL190" s="3"/>
      <c r="GIM190" s="3"/>
      <c r="GIN190" s="3"/>
      <c r="GIO190" s="3"/>
      <c r="GIP190" s="3"/>
      <c r="GIQ190" s="3"/>
      <c r="GIR190" s="3"/>
      <c r="GIS190" s="3"/>
      <c r="GIT190" s="3"/>
      <c r="GIU190" s="3"/>
      <c r="GIV190" s="3"/>
      <c r="GIW190" s="3"/>
      <c r="GIX190" s="3"/>
      <c r="GIY190" s="3"/>
      <c r="GIZ190" s="3"/>
      <c r="GJA190" s="3"/>
      <c r="GJB190" s="3"/>
      <c r="GJC190" s="3"/>
      <c r="GJD190" s="3"/>
      <c r="GJE190" s="3"/>
      <c r="GJF190" s="3"/>
      <c r="GJG190" s="3"/>
      <c r="GJH190" s="3"/>
      <c r="GJI190" s="3"/>
      <c r="GJJ190" s="3"/>
      <c r="GJK190" s="3"/>
      <c r="GJL190" s="3"/>
      <c r="GJM190" s="3"/>
      <c r="GJN190" s="3"/>
      <c r="GJO190" s="3"/>
      <c r="GJP190" s="3"/>
      <c r="GJQ190" s="3"/>
      <c r="GJR190" s="3"/>
      <c r="GJS190" s="3"/>
      <c r="GJT190" s="3"/>
      <c r="GJU190" s="3"/>
      <c r="GJV190" s="3"/>
      <c r="GJW190" s="3"/>
      <c r="GJX190" s="3"/>
      <c r="GJY190" s="3"/>
      <c r="GJZ190" s="3"/>
      <c r="GKA190" s="3"/>
      <c r="GKB190" s="3"/>
      <c r="GKC190" s="3"/>
      <c r="GKD190" s="3"/>
      <c r="GKE190" s="3"/>
      <c r="GKF190" s="3"/>
      <c r="GKG190" s="3"/>
      <c r="GKH190" s="3"/>
      <c r="GKI190" s="3"/>
      <c r="GKJ190" s="3"/>
      <c r="GKK190" s="3"/>
      <c r="GKL190" s="3"/>
      <c r="GKM190" s="3"/>
      <c r="GKN190" s="3"/>
      <c r="GKO190" s="3"/>
      <c r="GKP190" s="3"/>
      <c r="GKQ190" s="3"/>
      <c r="GKR190" s="3"/>
      <c r="GKS190" s="3"/>
      <c r="GKT190" s="3"/>
      <c r="GKU190" s="3"/>
      <c r="GKV190" s="3"/>
      <c r="GKW190" s="3"/>
      <c r="GKX190" s="3"/>
      <c r="GKY190" s="3"/>
      <c r="GKZ190" s="3"/>
      <c r="GLA190" s="3"/>
      <c r="GLB190" s="3"/>
      <c r="GLC190" s="3"/>
      <c r="GLD190" s="3"/>
      <c r="GLE190" s="3"/>
      <c r="GLF190" s="3"/>
      <c r="GLG190" s="3"/>
      <c r="GLH190" s="3"/>
      <c r="GLI190" s="3"/>
      <c r="GLJ190" s="3"/>
      <c r="GLK190" s="3"/>
      <c r="GLL190" s="3"/>
      <c r="GLM190" s="3"/>
      <c r="GLN190" s="3"/>
      <c r="GLO190" s="3"/>
      <c r="GLP190" s="3"/>
      <c r="GLQ190" s="3"/>
      <c r="GLR190" s="3"/>
      <c r="GLS190" s="3"/>
      <c r="GLT190" s="3"/>
      <c r="GLU190" s="3"/>
      <c r="GLV190" s="3"/>
      <c r="GLW190" s="3"/>
      <c r="GLX190" s="3"/>
      <c r="GLY190" s="3"/>
      <c r="GLZ190" s="3"/>
      <c r="GMA190" s="3"/>
      <c r="GMB190" s="3"/>
      <c r="GMC190" s="3"/>
      <c r="GMD190" s="3"/>
      <c r="GME190" s="3"/>
      <c r="GMF190" s="3"/>
      <c r="GMG190" s="3"/>
      <c r="GMH190" s="3"/>
      <c r="GMI190" s="3"/>
      <c r="GMJ190" s="3"/>
      <c r="GMK190" s="3"/>
      <c r="GML190" s="3"/>
      <c r="GMM190" s="3"/>
      <c r="GMN190" s="3"/>
      <c r="GMO190" s="3"/>
      <c r="GMP190" s="3"/>
      <c r="GMQ190" s="3"/>
      <c r="GMR190" s="3"/>
      <c r="GMS190" s="3"/>
      <c r="GMT190" s="3"/>
      <c r="GMU190" s="3"/>
      <c r="GMV190" s="3"/>
      <c r="GMW190" s="3"/>
      <c r="GMX190" s="3"/>
      <c r="GMY190" s="3"/>
      <c r="GMZ190" s="3"/>
      <c r="GNA190" s="3"/>
      <c r="GNB190" s="3"/>
      <c r="GNC190" s="3"/>
      <c r="GND190" s="3"/>
      <c r="GNE190" s="3"/>
      <c r="GNF190" s="3"/>
      <c r="GNG190" s="3"/>
      <c r="GNH190" s="3"/>
      <c r="GNI190" s="3"/>
      <c r="GNJ190" s="3"/>
      <c r="GNK190" s="3"/>
      <c r="GNL190" s="3"/>
      <c r="GNM190" s="3"/>
      <c r="GNN190" s="3"/>
      <c r="GNO190" s="3"/>
      <c r="GNP190" s="3"/>
      <c r="GNQ190" s="3"/>
      <c r="GNR190" s="3"/>
      <c r="GNS190" s="3"/>
      <c r="GNT190" s="3"/>
      <c r="GNU190" s="3"/>
      <c r="GNV190" s="3"/>
      <c r="GNW190" s="3"/>
      <c r="GNX190" s="3"/>
      <c r="GNY190" s="3"/>
      <c r="GNZ190" s="3"/>
      <c r="GOA190" s="3"/>
      <c r="GOB190" s="3"/>
      <c r="GOC190" s="3"/>
      <c r="GOD190" s="3"/>
      <c r="GOE190" s="3"/>
      <c r="GOF190" s="3"/>
      <c r="GOG190" s="3"/>
      <c r="GOH190" s="3"/>
      <c r="GOI190" s="3"/>
      <c r="GOJ190" s="3"/>
      <c r="GOK190" s="3"/>
      <c r="GOL190" s="3"/>
      <c r="GOM190" s="3"/>
      <c r="GON190" s="3"/>
      <c r="GOO190" s="3"/>
      <c r="GOP190" s="3"/>
      <c r="GOQ190" s="3"/>
      <c r="GOR190" s="3"/>
      <c r="GOS190" s="3"/>
      <c r="GOT190" s="3"/>
      <c r="GOU190" s="3"/>
      <c r="GOV190" s="3"/>
      <c r="GOW190" s="3"/>
      <c r="GOX190" s="3"/>
      <c r="GOY190" s="3"/>
      <c r="GOZ190" s="3"/>
      <c r="GPA190" s="3"/>
      <c r="GPB190" s="3"/>
      <c r="GPC190" s="3"/>
      <c r="GPD190" s="3"/>
      <c r="GPE190" s="3"/>
      <c r="GPF190" s="3"/>
      <c r="GPG190" s="3"/>
      <c r="GPH190" s="3"/>
      <c r="GPI190" s="3"/>
      <c r="GPJ190" s="3"/>
      <c r="GPK190" s="3"/>
      <c r="GPL190" s="3"/>
      <c r="GPM190" s="3"/>
      <c r="GPN190" s="3"/>
      <c r="GPO190" s="3"/>
      <c r="GPP190" s="3"/>
      <c r="GPQ190" s="3"/>
      <c r="GPR190" s="3"/>
      <c r="GPS190" s="3"/>
      <c r="GPT190" s="3"/>
      <c r="GPU190" s="3"/>
      <c r="GPV190" s="3"/>
      <c r="GPW190" s="3"/>
      <c r="GPX190" s="3"/>
      <c r="GPY190" s="3"/>
      <c r="GPZ190" s="3"/>
      <c r="GQA190" s="3"/>
      <c r="GQB190" s="3"/>
      <c r="GQC190" s="3"/>
      <c r="GQD190" s="3"/>
      <c r="GQE190" s="3"/>
      <c r="GQF190" s="3"/>
      <c r="GQG190" s="3"/>
      <c r="GQH190" s="3"/>
      <c r="GQI190" s="3"/>
      <c r="GQJ190" s="3"/>
      <c r="GQK190" s="3"/>
      <c r="GQL190" s="3"/>
      <c r="GQM190" s="3"/>
      <c r="GQN190" s="3"/>
      <c r="GQO190" s="3"/>
      <c r="GQP190" s="3"/>
      <c r="GQQ190" s="3"/>
      <c r="GQR190" s="3"/>
      <c r="GQS190" s="3"/>
      <c r="GQT190" s="3"/>
      <c r="GQU190" s="3"/>
      <c r="GQV190" s="3"/>
      <c r="GQW190" s="3"/>
      <c r="GQX190" s="3"/>
      <c r="GQY190" s="3"/>
      <c r="GQZ190" s="3"/>
      <c r="GRA190" s="3"/>
      <c r="GRB190" s="3"/>
      <c r="GRC190" s="3"/>
      <c r="GRD190" s="3"/>
      <c r="GRE190" s="3"/>
      <c r="GRF190" s="3"/>
      <c r="GRG190" s="3"/>
      <c r="GRH190" s="3"/>
      <c r="GRI190" s="3"/>
      <c r="GRJ190" s="3"/>
      <c r="GRK190" s="3"/>
      <c r="GRL190" s="3"/>
      <c r="GRM190" s="3"/>
      <c r="GRN190" s="3"/>
      <c r="GRO190" s="3"/>
      <c r="GRP190" s="3"/>
      <c r="GRQ190" s="3"/>
      <c r="GRR190" s="3"/>
      <c r="GRS190" s="3"/>
      <c r="GRT190" s="3"/>
      <c r="GRU190" s="3"/>
      <c r="GRV190" s="3"/>
      <c r="GRW190" s="3"/>
      <c r="GRX190" s="3"/>
      <c r="GRY190" s="3"/>
      <c r="GRZ190" s="3"/>
      <c r="GSA190" s="3"/>
      <c r="GSB190" s="3"/>
      <c r="GSC190" s="3"/>
      <c r="GSD190" s="3"/>
      <c r="GSE190" s="3"/>
      <c r="GSF190" s="3"/>
      <c r="GSG190" s="3"/>
      <c r="GSH190" s="3"/>
      <c r="GSI190" s="3"/>
      <c r="GSJ190" s="3"/>
      <c r="GSK190" s="3"/>
      <c r="GSL190" s="3"/>
      <c r="GSM190" s="3"/>
      <c r="GSN190" s="3"/>
      <c r="GSO190" s="3"/>
      <c r="GSP190" s="3"/>
      <c r="GSQ190" s="3"/>
      <c r="GSR190" s="3"/>
      <c r="GSS190" s="3"/>
      <c r="GST190" s="3"/>
      <c r="GSU190" s="3"/>
      <c r="GSV190" s="3"/>
      <c r="GSW190" s="3"/>
      <c r="GSX190" s="3"/>
      <c r="GSY190" s="3"/>
      <c r="GSZ190" s="3"/>
      <c r="GTA190" s="3"/>
      <c r="GTB190" s="3"/>
      <c r="GTC190" s="3"/>
      <c r="GTD190" s="3"/>
      <c r="GTE190" s="3"/>
      <c r="GTF190" s="3"/>
      <c r="GTG190" s="3"/>
      <c r="GTH190" s="3"/>
      <c r="GTI190" s="3"/>
      <c r="GTJ190" s="3"/>
      <c r="GTK190" s="3"/>
      <c r="GTL190" s="3"/>
      <c r="GTM190" s="3"/>
      <c r="GTN190" s="3"/>
      <c r="GTO190" s="3"/>
      <c r="GTP190" s="3"/>
      <c r="GTQ190" s="3"/>
      <c r="GTR190" s="3"/>
      <c r="GTS190" s="3"/>
      <c r="GTT190" s="3"/>
      <c r="GTU190" s="3"/>
      <c r="GTV190" s="3"/>
      <c r="GTW190" s="3"/>
      <c r="GTX190" s="3"/>
      <c r="GTY190" s="3"/>
      <c r="GTZ190" s="3"/>
      <c r="GUA190" s="3"/>
      <c r="GUB190" s="3"/>
      <c r="GUC190" s="3"/>
      <c r="GUD190" s="3"/>
      <c r="GUE190" s="3"/>
      <c r="GUF190" s="3"/>
      <c r="GUG190" s="3"/>
      <c r="GUH190" s="3"/>
      <c r="GUI190" s="3"/>
      <c r="GUJ190" s="3"/>
      <c r="GUK190" s="3"/>
      <c r="GUL190" s="3"/>
      <c r="GUM190" s="3"/>
      <c r="GUN190" s="3"/>
      <c r="GUO190" s="3"/>
      <c r="GUP190" s="3"/>
      <c r="GUQ190" s="3"/>
      <c r="GUR190" s="3"/>
      <c r="GUS190" s="3"/>
      <c r="GUT190" s="3"/>
      <c r="GUU190" s="3"/>
      <c r="GUV190" s="3"/>
      <c r="GUW190" s="3"/>
      <c r="GUX190" s="3"/>
      <c r="GUY190" s="3"/>
      <c r="GUZ190" s="3"/>
      <c r="GVA190" s="3"/>
      <c r="GVB190" s="3"/>
      <c r="GVC190" s="3"/>
      <c r="GVD190" s="3"/>
      <c r="GVE190" s="3"/>
      <c r="GVF190" s="3"/>
      <c r="GVG190" s="3"/>
      <c r="GVH190" s="3"/>
      <c r="GVI190" s="3"/>
      <c r="GVJ190" s="3"/>
      <c r="GVK190" s="3"/>
      <c r="GVL190" s="3"/>
      <c r="GVM190" s="3"/>
      <c r="GVN190" s="3"/>
      <c r="GVO190" s="3"/>
      <c r="GVP190" s="3"/>
      <c r="GVQ190" s="3"/>
      <c r="GVR190" s="3"/>
      <c r="GVS190" s="3"/>
      <c r="GVT190" s="3"/>
      <c r="GVU190" s="3"/>
      <c r="GVV190" s="3"/>
      <c r="GVW190" s="3"/>
      <c r="GVX190" s="3"/>
      <c r="GVY190" s="3"/>
      <c r="GVZ190" s="3"/>
      <c r="GWA190" s="3"/>
      <c r="GWB190" s="3"/>
      <c r="GWC190" s="3"/>
      <c r="GWD190" s="3"/>
      <c r="GWE190" s="3"/>
      <c r="GWF190" s="3"/>
      <c r="GWG190" s="3"/>
      <c r="GWH190" s="3"/>
      <c r="GWI190" s="3"/>
      <c r="GWJ190" s="3"/>
      <c r="GWK190" s="3"/>
      <c r="GWL190" s="3"/>
      <c r="GWM190" s="3"/>
      <c r="GWN190" s="3"/>
      <c r="GWO190" s="3"/>
      <c r="GWP190" s="3"/>
      <c r="GWQ190" s="3"/>
      <c r="GWR190" s="3"/>
      <c r="GWS190" s="3"/>
      <c r="GWT190" s="3"/>
      <c r="GWU190" s="3"/>
      <c r="GWV190" s="3"/>
      <c r="GWW190" s="3"/>
      <c r="GWX190" s="3"/>
      <c r="GWY190" s="3"/>
      <c r="GWZ190" s="3"/>
      <c r="GXA190" s="3"/>
      <c r="GXB190" s="3"/>
      <c r="GXC190" s="3"/>
      <c r="GXD190" s="3"/>
      <c r="GXE190" s="3"/>
      <c r="GXF190" s="3"/>
      <c r="GXG190" s="3"/>
      <c r="GXH190" s="3"/>
      <c r="GXI190" s="3"/>
      <c r="GXJ190" s="3"/>
      <c r="GXK190" s="3"/>
      <c r="GXL190" s="3"/>
      <c r="GXM190" s="3"/>
      <c r="GXN190" s="3"/>
      <c r="GXO190" s="3"/>
      <c r="GXP190" s="3"/>
      <c r="GXQ190" s="3"/>
      <c r="GXR190" s="3"/>
      <c r="GXS190" s="3"/>
      <c r="GXT190" s="3"/>
      <c r="GXU190" s="3"/>
      <c r="GXV190" s="3"/>
      <c r="GXW190" s="3"/>
      <c r="GXX190" s="3"/>
      <c r="GXY190" s="3"/>
      <c r="GXZ190" s="3"/>
      <c r="GYA190" s="3"/>
      <c r="GYB190" s="3"/>
      <c r="GYC190" s="3"/>
      <c r="GYD190" s="3"/>
      <c r="GYE190" s="3"/>
      <c r="GYF190" s="3"/>
      <c r="GYG190" s="3"/>
      <c r="GYH190" s="3"/>
      <c r="GYI190" s="3"/>
      <c r="GYJ190" s="3"/>
      <c r="GYK190" s="3"/>
      <c r="GYL190" s="3"/>
      <c r="GYM190" s="3"/>
      <c r="GYN190" s="3"/>
      <c r="GYO190" s="3"/>
      <c r="GYP190" s="3"/>
      <c r="GYQ190" s="3"/>
      <c r="GYR190" s="3"/>
      <c r="GYS190" s="3"/>
      <c r="GYT190" s="3"/>
      <c r="GYU190" s="3"/>
      <c r="GYV190" s="3"/>
      <c r="GYW190" s="3"/>
      <c r="GYX190" s="3"/>
      <c r="GYY190" s="3"/>
      <c r="GYZ190" s="3"/>
      <c r="GZA190" s="3"/>
      <c r="GZB190" s="3"/>
      <c r="GZC190" s="3"/>
      <c r="GZD190" s="3"/>
      <c r="GZE190" s="3"/>
      <c r="GZF190" s="3"/>
      <c r="GZG190" s="3"/>
      <c r="GZH190" s="3"/>
      <c r="GZI190" s="3"/>
      <c r="GZJ190" s="3"/>
      <c r="GZK190" s="3"/>
      <c r="GZL190" s="3"/>
      <c r="GZM190" s="3"/>
      <c r="GZN190" s="3"/>
      <c r="GZO190" s="3"/>
      <c r="GZP190" s="3"/>
      <c r="GZQ190" s="3"/>
      <c r="GZR190" s="3"/>
      <c r="GZS190" s="3"/>
      <c r="GZT190" s="3"/>
      <c r="GZU190" s="3"/>
      <c r="GZV190" s="3"/>
      <c r="GZW190" s="3"/>
      <c r="GZX190" s="3"/>
      <c r="GZY190" s="3"/>
      <c r="GZZ190" s="3"/>
      <c r="HAA190" s="3"/>
      <c r="HAB190" s="3"/>
      <c r="HAC190" s="3"/>
      <c r="HAD190" s="3"/>
      <c r="HAE190" s="3"/>
      <c r="HAF190" s="3"/>
      <c r="HAG190" s="3"/>
      <c r="HAH190" s="3"/>
      <c r="HAI190" s="3"/>
      <c r="HAJ190" s="3"/>
      <c r="HAK190" s="3"/>
      <c r="HAL190" s="3"/>
      <c r="HAM190" s="3"/>
      <c r="HAN190" s="3"/>
      <c r="HAO190" s="3"/>
      <c r="HAP190" s="3"/>
      <c r="HAQ190" s="3"/>
      <c r="HAR190" s="3"/>
      <c r="HAS190" s="3"/>
      <c r="HAT190" s="3"/>
      <c r="HAU190" s="3"/>
      <c r="HAV190" s="3"/>
      <c r="HAW190" s="3"/>
      <c r="HAX190" s="3"/>
      <c r="HAY190" s="3"/>
      <c r="HAZ190" s="3"/>
      <c r="HBA190" s="3"/>
      <c r="HBB190" s="3"/>
      <c r="HBC190" s="3"/>
      <c r="HBD190" s="3"/>
      <c r="HBE190" s="3"/>
      <c r="HBF190" s="3"/>
      <c r="HBG190" s="3"/>
      <c r="HBH190" s="3"/>
      <c r="HBI190" s="3"/>
      <c r="HBJ190" s="3"/>
      <c r="HBK190" s="3"/>
      <c r="HBL190" s="3"/>
      <c r="HBM190" s="3"/>
      <c r="HBN190" s="3"/>
      <c r="HBO190" s="3"/>
      <c r="HBP190" s="3"/>
      <c r="HBQ190" s="3"/>
      <c r="HBR190" s="3"/>
      <c r="HBS190" s="3"/>
      <c r="HBT190" s="3"/>
      <c r="HBU190" s="3"/>
      <c r="HBV190" s="3"/>
      <c r="HBW190" s="3"/>
      <c r="HBX190" s="3"/>
      <c r="HBY190" s="3"/>
      <c r="HBZ190" s="3"/>
      <c r="HCA190" s="3"/>
      <c r="HCB190" s="3"/>
      <c r="HCC190" s="3"/>
      <c r="HCD190" s="3"/>
      <c r="HCE190" s="3"/>
      <c r="HCF190" s="3"/>
      <c r="HCG190" s="3"/>
      <c r="HCH190" s="3"/>
      <c r="HCI190" s="3"/>
      <c r="HCJ190" s="3"/>
      <c r="HCK190" s="3"/>
      <c r="HCL190" s="3"/>
      <c r="HCM190" s="3"/>
      <c r="HCN190" s="3"/>
      <c r="HCO190" s="3"/>
      <c r="HCP190" s="3"/>
      <c r="HCQ190" s="3"/>
      <c r="HCR190" s="3"/>
      <c r="HCS190" s="3"/>
      <c r="HCT190" s="3"/>
      <c r="HCU190" s="3"/>
      <c r="HCV190" s="3"/>
      <c r="HCW190" s="3"/>
      <c r="HCX190" s="3"/>
      <c r="HCY190" s="3"/>
      <c r="HCZ190" s="3"/>
      <c r="HDA190" s="3"/>
      <c r="HDB190" s="3"/>
      <c r="HDC190" s="3"/>
      <c r="HDD190" s="3"/>
      <c r="HDE190" s="3"/>
      <c r="HDF190" s="3"/>
      <c r="HDG190" s="3"/>
      <c r="HDH190" s="3"/>
      <c r="HDI190" s="3"/>
      <c r="HDJ190" s="3"/>
      <c r="HDK190" s="3"/>
      <c r="HDL190" s="3"/>
      <c r="HDM190" s="3"/>
      <c r="HDN190" s="3"/>
      <c r="HDO190" s="3"/>
      <c r="HDP190" s="3"/>
      <c r="HDQ190" s="3"/>
      <c r="HDR190" s="3"/>
      <c r="HDS190" s="3"/>
      <c r="HDT190" s="3"/>
      <c r="HDU190" s="3"/>
      <c r="HDV190" s="3"/>
      <c r="HDW190" s="3"/>
      <c r="HDX190" s="3"/>
      <c r="HDY190" s="3"/>
      <c r="HDZ190" s="3"/>
      <c r="HEA190" s="3"/>
      <c r="HEB190" s="3"/>
      <c r="HEC190" s="3"/>
      <c r="HED190" s="3"/>
      <c r="HEE190" s="3"/>
      <c r="HEF190" s="3"/>
      <c r="HEG190" s="3"/>
      <c r="HEH190" s="3"/>
      <c r="HEI190" s="3"/>
      <c r="HEJ190" s="3"/>
      <c r="HEK190" s="3"/>
      <c r="HEL190" s="3"/>
      <c r="HEM190" s="3"/>
      <c r="HEN190" s="3"/>
      <c r="HEO190" s="3"/>
      <c r="HEP190" s="3"/>
      <c r="HEQ190" s="3"/>
      <c r="HER190" s="3"/>
      <c r="HES190" s="3"/>
      <c r="HET190" s="3"/>
      <c r="HEU190" s="3"/>
      <c r="HEV190" s="3"/>
      <c r="HEW190" s="3"/>
      <c r="HEX190" s="3"/>
      <c r="HEY190" s="3"/>
      <c r="HEZ190" s="3"/>
      <c r="HFA190" s="3"/>
      <c r="HFB190" s="3"/>
      <c r="HFC190" s="3"/>
      <c r="HFD190" s="3"/>
      <c r="HFE190" s="3"/>
      <c r="HFF190" s="3"/>
      <c r="HFG190" s="3"/>
      <c r="HFH190" s="3"/>
      <c r="HFI190" s="3"/>
      <c r="HFJ190" s="3"/>
      <c r="HFK190" s="3"/>
      <c r="HFL190" s="3"/>
      <c r="HFM190" s="3"/>
      <c r="HFN190" s="3"/>
      <c r="HFO190" s="3"/>
      <c r="HFP190" s="3"/>
      <c r="HFQ190" s="3"/>
      <c r="HFR190" s="3"/>
      <c r="HFS190" s="3"/>
      <c r="HFT190" s="3"/>
      <c r="HFU190" s="3"/>
      <c r="HFV190" s="3"/>
      <c r="HFW190" s="3"/>
      <c r="HFX190" s="3"/>
      <c r="HFY190" s="3"/>
      <c r="HFZ190" s="3"/>
      <c r="HGA190" s="3"/>
      <c r="HGB190" s="3"/>
      <c r="HGC190" s="3"/>
      <c r="HGD190" s="3"/>
      <c r="HGE190" s="3"/>
      <c r="HGF190" s="3"/>
      <c r="HGG190" s="3"/>
      <c r="HGH190" s="3"/>
      <c r="HGI190" s="3"/>
      <c r="HGJ190" s="3"/>
      <c r="HGK190" s="3"/>
      <c r="HGL190" s="3"/>
      <c r="HGM190" s="3"/>
      <c r="HGN190" s="3"/>
      <c r="HGO190" s="3"/>
      <c r="HGP190" s="3"/>
      <c r="HGQ190" s="3"/>
      <c r="HGR190" s="3"/>
      <c r="HGS190" s="3"/>
      <c r="HGT190" s="3"/>
      <c r="HGU190" s="3"/>
      <c r="HGV190" s="3"/>
      <c r="HGW190" s="3"/>
      <c r="HGX190" s="3"/>
      <c r="HGY190" s="3"/>
      <c r="HGZ190" s="3"/>
      <c r="HHA190" s="3"/>
      <c r="HHB190" s="3"/>
      <c r="HHC190" s="3"/>
      <c r="HHD190" s="3"/>
      <c r="HHE190" s="3"/>
      <c r="HHF190" s="3"/>
      <c r="HHG190" s="3"/>
      <c r="HHH190" s="3"/>
      <c r="HHI190" s="3"/>
      <c r="HHJ190" s="3"/>
      <c r="HHK190" s="3"/>
      <c r="HHL190" s="3"/>
      <c r="HHM190" s="3"/>
      <c r="HHN190" s="3"/>
      <c r="HHO190" s="3"/>
      <c r="HHP190" s="3"/>
      <c r="HHQ190" s="3"/>
      <c r="HHR190" s="3"/>
      <c r="HHS190" s="3"/>
      <c r="HHT190" s="3"/>
      <c r="HHU190" s="3"/>
      <c r="HHV190" s="3"/>
      <c r="HHW190" s="3"/>
      <c r="HHX190" s="3"/>
      <c r="HHY190" s="3"/>
      <c r="HHZ190" s="3"/>
      <c r="HIA190" s="3"/>
      <c r="HIB190" s="3"/>
      <c r="HIC190" s="3"/>
      <c r="HID190" s="3"/>
      <c r="HIE190" s="3"/>
      <c r="HIF190" s="3"/>
      <c r="HIG190" s="3"/>
      <c r="HIH190" s="3"/>
      <c r="HII190" s="3"/>
      <c r="HIJ190" s="3"/>
      <c r="HIK190" s="3"/>
      <c r="HIL190" s="3"/>
      <c r="HIM190" s="3"/>
      <c r="HIN190" s="3"/>
      <c r="HIO190" s="3"/>
      <c r="HIP190" s="3"/>
      <c r="HIQ190" s="3"/>
      <c r="HIR190" s="3"/>
      <c r="HIS190" s="3"/>
      <c r="HIT190" s="3"/>
      <c r="HIU190" s="3"/>
      <c r="HIV190" s="3"/>
      <c r="HIW190" s="3"/>
      <c r="HIX190" s="3"/>
      <c r="HIY190" s="3"/>
      <c r="HIZ190" s="3"/>
      <c r="HJA190" s="3"/>
      <c r="HJB190" s="3"/>
      <c r="HJC190" s="3"/>
      <c r="HJD190" s="3"/>
      <c r="HJE190" s="3"/>
      <c r="HJF190" s="3"/>
      <c r="HJG190" s="3"/>
      <c r="HJH190" s="3"/>
      <c r="HJI190" s="3"/>
      <c r="HJJ190" s="3"/>
      <c r="HJK190" s="3"/>
      <c r="HJL190" s="3"/>
      <c r="HJM190" s="3"/>
      <c r="HJN190" s="3"/>
      <c r="HJO190" s="3"/>
      <c r="HJP190" s="3"/>
      <c r="HJQ190" s="3"/>
      <c r="HJR190" s="3"/>
      <c r="HJS190" s="3"/>
      <c r="HJT190" s="3"/>
      <c r="HJU190" s="3"/>
      <c r="HJV190" s="3"/>
      <c r="HJW190" s="3"/>
      <c r="HJX190" s="3"/>
      <c r="HJY190" s="3"/>
      <c r="HJZ190" s="3"/>
      <c r="HKA190" s="3"/>
      <c r="HKB190" s="3"/>
      <c r="HKC190" s="3"/>
      <c r="HKD190" s="3"/>
      <c r="HKE190" s="3"/>
      <c r="HKF190" s="3"/>
      <c r="HKG190" s="3"/>
      <c r="HKH190" s="3"/>
      <c r="HKI190" s="3"/>
      <c r="HKJ190" s="3"/>
      <c r="HKK190" s="3"/>
      <c r="HKL190" s="3"/>
      <c r="HKM190" s="3"/>
      <c r="HKN190" s="3"/>
      <c r="HKO190" s="3"/>
      <c r="HKP190" s="3"/>
      <c r="HKQ190" s="3"/>
      <c r="HKR190" s="3"/>
      <c r="HKS190" s="3"/>
      <c r="HKT190" s="3"/>
      <c r="HKU190" s="3"/>
      <c r="HKV190" s="3"/>
      <c r="HKW190" s="3"/>
      <c r="HKX190" s="3"/>
      <c r="HKY190" s="3"/>
      <c r="HKZ190" s="3"/>
      <c r="HLA190" s="3"/>
      <c r="HLB190" s="3"/>
      <c r="HLC190" s="3"/>
      <c r="HLD190" s="3"/>
      <c r="HLE190" s="3"/>
      <c r="HLF190" s="3"/>
      <c r="HLG190" s="3"/>
      <c r="HLH190" s="3"/>
      <c r="HLI190" s="3"/>
      <c r="HLJ190" s="3"/>
      <c r="HLK190" s="3"/>
      <c r="HLL190" s="3"/>
      <c r="HLM190" s="3"/>
      <c r="HLN190" s="3"/>
      <c r="HLO190" s="3"/>
      <c r="HLP190" s="3"/>
      <c r="HLQ190" s="3"/>
      <c r="HLR190" s="3"/>
      <c r="HLS190" s="3"/>
      <c r="HLT190" s="3"/>
      <c r="HLU190" s="3"/>
      <c r="HLV190" s="3"/>
      <c r="HLW190" s="3"/>
      <c r="HLX190" s="3"/>
      <c r="HLY190" s="3"/>
      <c r="HLZ190" s="3"/>
      <c r="HMA190" s="3"/>
      <c r="HMB190" s="3"/>
      <c r="HMC190" s="3"/>
      <c r="HMD190" s="3"/>
      <c r="HME190" s="3"/>
      <c r="HMF190" s="3"/>
      <c r="HMG190" s="3"/>
      <c r="HMH190" s="3"/>
      <c r="HMI190" s="3"/>
      <c r="HMJ190" s="3"/>
      <c r="HMK190" s="3"/>
      <c r="HML190" s="3"/>
      <c r="HMM190" s="3"/>
      <c r="HMN190" s="3"/>
      <c r="HMO190" s="3"/>
      <c r="HMP190" s="3"/>
      <c r="HMQ190" s="3"/>
      <c r="HMR190" s="3"/>
      <c r="HMS190" s="3"/>
      <c r="HMT190" s="3"/>
      <c r="HMU190" s="3"/>
      <c r="HMV190" s="3"/>
      <c r="HMW190" s="3"/>
      <c r="HMX190" s="3"/>
      <c r="HMY190" s="3"/>
      <c r="HMZ190" s="3"/>
      <c r="HNA190" s="3"/>
      <c r="HNB190" s="3"/>
      <c r="HNC190" s="3"/>
      <c r="HND190" s="3"/>
      <c r="HNE190" s="3"/>
      <c r="HNF190" s="3"/>
      <c r="HNG190" s="3"/>
      <c r="HNH190" s="3"/>
      <c r="HNI190" s="3"/>
      <c r="HNJ190" s="3"/>
      <c r="HNK190" s="3"/>
      <c r="HNL190" s="3"/>
      <c r="HNM190" s="3"/>
      <c r="HNN190" s="3"/>
      <c r="HNO190" s="3"/>
      <c r="HNP190" s="3"/>
      <c r="HNQ190" s="3"/>
      <c r="HNR190" s="3"/>
      <c r="HNS190" s="3"/>
      <c r="HNT190" s="3"/>
      <c r="HNU190" s="3"/>
      <c r="HNV190" s="3"/>
      <c r="HNW190" s="3"/>
      <c r="HNX190" s="3"/>
      <c r="HNY190" s="3"/>
      <c r="HNZ190" s="3"/>
      <c r="HOA190" s="3"/>
      <c r="HOB190" s="3"/>
      <c r="HOC190" s="3"/>
      <c r="HOD190" s="3"/>
      <c r="HOE190" s="3"/>
      <c r="HOF190" s="3"/>
      <c r="HOG190" s="3"/>
      <c r="HOH190" s="3"/>
      <c r="HOI190" s="3"/>
      <c r="HOJ190" s="3"/>
      <c r="HOK190" s="3"/>
      <c r="HOL190" s="3"/>
      <c r="HOM190" s="3"/>
      <c r="HON190" s="3"/>
      <c r="HOO190" s="3"/>
      <c r="HOP190" s="3"/>
      <c r="HOQ190" s="3"/>
      <c r="HOR190" s="3"/>
      <c r="HOS190" s="3"/>
      <c r="HOT190" s="3"/>
      <c r="HOU190" s="3"/>
      <c r="HOV190" s="3"/>
      <c r="HOW190" s="3"/>
      <c r="HOX190" s="3"/>
      <c r="HOY190" s="3"/>
      <c r="HOZ190" s="3"/>
      <c r="HPA190" s="3"/>
      <c r="HPB190" s="3"/>
      <c r="HPC190" s="3"/>
      <c r="HPD190" s="3"/>
      <c r="HPE190" s="3"/>
      <c r="HPF190" s="3"/>
      <c r="HPG190" s="3"/>
      <c r="HPH190" s="3"/>
      <c r="HPI190" s="3"/>
      <c r="HPJ190" s="3"/>
      <c r="HPK190" s="3"/>
      <c r="HPL190" s="3"/>
      <c r="HPM190" s="3"/>
      <c r="HPN190" s="3"/>
      <c r="HPO190" s="3"/>
      <c r="HPP190" s="3"/>
      <c r="HPQ190" s="3"/>
      <c r="HPR190" s="3"/>
      <c r="HPS190" s="3"/>
      <c r="HPT190" s="3"/>
      <c r="HPU190" s="3"/>
      <c r="HPV190" s="3"/>
      <c r="HPW190" s="3"/>
      <c r="HPX190" s="3"/>
      <c r="HPY190" s="3"/>
      <c r="HPZ190" s="3"/>
      <c r="HQA190" s="3"/>
      <c r="HQB190" s="3"/>
      <c r="HQC190" s="3"/>
      <c r="HQD190" s="3"/>
      <c r="HQE190" s="3"/>
      <c r="HQF190" s="3"/>
      <c r="HQG190" s="3"/>
      <c r="HQH190" s="3"/>
      <c r="HQI190" s="3"/>
      <c r="HQJ190" s="3"/>
      <c r="HQK190" s="3"/>
      <c r="HQL190" s="3"/>
      <c r="HQM190" s="3"/>
      <c r="HQN190" s="3"/>
      <c r="HQO190" s="3"/>
      <c r="HQP190" s="3"/>
      <c r="HQQ190" s="3"/>
      <c r="HQR190" s="3"/>
      <c r="HQS190" s="3"/>
      <c r="HQT190" s="3"/>
      <c r="HQU190" s="3"/>
      <c r="HQV190" s="3"/>
      <c r="HQW190" s="3"/>
      <c r="HQX190" s="3"/>
      <c r="HQY190" s="3"/>
      <c r="HQZ190" s="3"/>
      <c r="HRA190" s="3"/>
      <c r="HRB190" s="3"/>
      <c r="HRC190" s="3"/>
      <c r="HRD190" s="3"/>
      <c r="HRE190" s="3"/>
      <c r="HRF190" s="3"/>
      <c r="HRG190" s="3"/>
      <c r="HRH190" s="3"/>
      <c r="HRI190" s="3"/>
      <c r="HRJ190" s="3"/>
      <c r="HRK190" s="3"/>
      <c r="HRL190" s="3"/>
      <c r="HRM190" s="3"/>
      <c r="HRN190" s="3"/>
      <c r="HRO190" s="3"/>
      <c r="HRP190" s="3"/>
      <c r="HRQ190" s="3"/>
      <c r="HRR190" s="3"/>
      <c r="HRS190" s="3"/>
      <c r="HRT190" s="3"/>
      <c r="HRU190" s="3"/>
      <c r="HRV190" s="3"/>
      <c r="HRW190" s="3"/>
      <c r="HRX190" s="3"/>
      <c r="HRY190" s="3"/>
      <c r="HRZ190" s="3"/>
      <c r="HSA190" s="3"/>
      <c r="HSB190" s="3"/>
      <c r="HSC190" s="3"/>
      <c r="HSD190" s="3"/>
      <c r="HSE190" s="3"/>
      <c r="HSF190" s="3"/>
      <c r="HSG190" s="3"/>
      <c r="HSH190" s="3"/>
      <c r="HSI190" s="3"/>
      <c r="HSJ190" s="3"/>
      <c r="HSK190" s="3"/>
      <c r="HSL190" s="3"/>
      <c r="HSM190" s="3"/>
      <c r="HSN190" s="3"/>
      <c r="HSO190" s="3"/>
      <c r="HSP190" s="3"/>
      <c r="HSQ190" s="3"/>
      <c r="HSR190" s="3"/>
      <c r="HSS190" s="3"/>
      <c r="HST190" s="3"/>
      <c r="HSU190" s="3"/>
      <c r="HSV190" s="3"/>
      <c r="HSW190" s="3"/>
      <c r="HSX190" s="3"/>
      <c r="HSY190" s="3"/>
      <c r="HSZ190" s="3"/>
      <c r="HTA190" s="3"/>
      <c r="HTB190" s="3"/>
      <c r="HTC190" s="3"/>
      <c r="HTD190" s="3"/>
      <c r="HTE190" s="3"/>
      <c r="HTF190" s="3"/>
      <c r="HTG190" s="3"/>
      <c r="HTH190" s="3"/>
      <c r="HTI190" s="3"/>
      <c r="HTJ190" s="3"/>
      <c r="HTK190" s="3"/>
      <c r="HTL190" s="3"/>
      <c r="HTM190" s="3"/>
      <c r="HTN190" s="3"/>
      <c r="HTO190" s="3"/>
      <c r="HTP190" s="3"/>
      <c r="HTQ190" s="3"/>
      <c r="HTR190" s="3"/>
      <c r="HTS190" s="3"/>
      <c r="HTT190" s="3"/>
      <c r="HTU190" s="3"/>
      <c r="HTV190" s="3"/>
      <c r="HTW190" s="3"/>
      <c r="HTX190" s="3"/>
      <c r="HTY190" s="3"/>
      <c r="HTZ190" s="3"/>
      <c r="HUA190" s="3"/>
      <c r="HUB190" s="3"/>
      <c r="HUC190" s="3"/>
      <c r="HUD190" s="3"/>
      <c r="HUE190" s="3"/>
      <c r="HUF190" s="3"/>
      <c r="HUG190" s="3"/>
      <c r="HUH190" s="3"/>
      <c r="HUI190" s="3"/>
      <c r="HUJ190" s="3"/>
      <c r="HUK190" s="3"/>
      <c r="HUL190" s="3"/>
      <c r="HUM190" s="3"/>
      <c r="HUN190" s="3"/>
      <c r="HUO190" s="3"/>
      <c r="HUP190" s="3"/>
      <c r="HUQ190" s="3"/>
      <c r="HUR190" s="3"/>
      <c r="HUS190" s="3"/>
      <c r="HUT190" s="3"/>
      <c r="HUU190" s="3"/>
      <c r="HUV190" s="3"/>
      <c r="HUW190" s="3"/>
      <c r="HUX190" s="3"/>
      <c r="HUY190" s="3"/>
      <c r="HUZ190" s="3"/>
      <c r="HVA190" s="3"/>
      <c r="HVB190" s="3"/>
      <c r="HVC190" s="3"/>
      <c r="HVD190" s="3"/>
      <c r="HVE190" s="3"/>
      <c r="HVF190" s="3"/>
      <c r="HVG190" s="3"/>
      <c r="HVH190" s="3"/>
      <c r="HVI190" s="3"/>
      <c r="HVJ190" s="3"/>
      <c r="HVK190" s="3"/>
      <c r="HVL190" s="3"/>
      <c r="HVM190" s="3"/>
      <c r="HVN190" s="3"/>
      <c r="HVO190" s="3"/>
      <c r="HVP190" s="3"/>
      <c r="HVQ190" s="3"/>
      <c r="HVR190" s="3"/>
      <c r="HVS190" s="3"/>
      <c r="HVT190" s="3"/>
      <c r="HVU190" s="3"/>
      <c r="HVV190" s="3"/>
      <c r="HVW190" s="3"/>
      <c r="HVX190" s="3"/>
      <c r="HVY190" s="3"/>
      <c r="HVZ190" s="3"/>
      <c r="HWA190" s="3"/>
      <c r="HWB190" s="3"/>
      <c r="HWC190" s="3"/>
      <c r="HWD190" s="3"/>
      <c r="HWE190" s="3"/>
      <c r="HWF190" s="3"/>
      <c r="HWG190" s="3"/>
      <c r="HWH190" s="3"/>
      <c r="HWI190" s="3"/>
      <c r="HWJ190" s="3"/>
      <c r="HWK190" s="3"/>
      <c r="HWL190" s="3"/>
      <c r="HWM190" s="3"/>
      <c r="HWN190" s="3"/>
      <c r="HWO190" s="3"/>
      <c r="HWP190" s="3"/>
      <c r="HWQ190" s="3"/>
      <c r="HWR190" s="3"/>
      <c r="HWS190" s="3"/>
      <c r="HWT190" s="3"/>
      <c r="HWU190" s="3"/>
      <c r="HWV190" s="3"/>
      <c r="HWW190" s="3"/>
      <c r="HWX190" s="3"/>
      <c r="HWY190" s="3"/>
      <c r="HWZ190" s="3"/>
      <c r="HXA190" s="3"/>
      <c r="HXB190" s="3"/>
      <c r="HXC190" s="3"/>
      <c r="HXD190" s="3"/>
      <c r="HXE190" s="3"/>
      <c r="HXF190" s="3"/>
      <c r="HXG190" s="3"/>
      <c r="HXH190" s="3"/>
      <c r="HXI190" s="3"/>
      <c r="HXJ190" s="3"/>
      <c r="HXK190" s="3"/>
      <c r="HXL190" s="3"/>
      <c r="HXM190" s="3"/>
      <c r="HXN190" s="3"/>
      <c r="HXO190" s="3"/>
      <c r="HXP190" s="3"/>
      <c r="HXQ190" s="3"/>
      <c r="HXR190" s="3"/>
      <c r="HXS190" s="3"/>
      <c r="HXT190" s="3"/>
      <c r="HXU190" s="3"/>
      <c r="HXV190" s="3"/>
      <c r="HXW190" s="3"/>
      <c r="HXX190" s="3"/>
      <c r="HXY190" s="3"/>
      <c r="HXZ190" s="3"/>
      <c r="HYA190" s="3"/>
      <c r="HYB190" s="3"/>
      <c r="HYC190" s="3"/>
      <c r="HYD190" s="3"/>
      <c r="HYE190" s="3"/>
      <c r="HYF190" s="3"/>
      <c r="HYG190" s="3"/>
      <c r="HYH190" s="3"/>
      <c r="HYI190" s="3"/>
      <c r="HYJ190" s="3"/>
      <c r="HYK190" s="3"/>
      <c r="HYL190" s="3"/>
      <c r="HYM190" s="3"/>
      <c r="HYN190" s="3"/>
      <c r="HYO190" s="3"/>
      <c r="HYP190" s="3"/>
      <c r="HYQ190" s="3"/>
      <c r="HYR190" s="3"/>
      <c r="HYS190" s="3"/>
      <c r="HYT190" s="3"/>
      <c r="HYU190" s="3"/>
      <c r="HYV190" s="3"/>
      <c r="HYW190" s="3"/>
      <c r="HYX190" s="3"/>
      <c r="HYY190" s="3"/>
      <c r="HYZ190" s="3"/>
      <c r="HZA190" s="3"/>
      <c r="HZB190" s="3"/>
      <c r="HZC190" s="3"/>
      <c r="HZD190" s="3"/>
      <c r="HZE190" s="3"/>
      <c r="HZF190" s="3"/>
      <c r="HZG190" s="3"/>
      <c r="HZH190" s="3"/>
      <c r="HZI190" s="3"/>
      <c r="HZJ190" s="3"/>
      <c r="HZK190" s="3"/>
      <c r="HZL190" s="3"/>
      <c r="HZM190" s="3"/>
      <c r="HZN190" s="3"/>
      <c r="HZO190" s="3"/>
      <c r="HZP190" s="3"/>
      <c r="HZQ190" s="3"/>
      <c r="HZR190" s="3"/>
      <c r="HZS190" s="3"/>
      <c r="HZT190" s="3"/>
      <c r="HZU190" s="3"/>
      <c r="HZV190" s="3"/>
      <c r="HZW190" s="3"/>
      <c r="HZX190" s="3"/>
      <c r="HZY190" s="3"/>
      <c r="HZZ190" s="3"/>
      <c r="IAA190" s="3"/>
      <c r="IAB190" s="3"/>
      <c r="IAC190" s="3"/>
      <c r="IAD190" s="3"/>
      <c r="IAE190" s="3"/>
      <c r="IAF190" s="3"/>
      <c r="IAG190" s="3"/>
      <c r="IAH190" s="3"/>
      <c r="IAI190" s="3"/>
      <c r="IAJ190" s="3"/>
      <c r="IAK190" s="3"/>
      <c r="IAL190" s="3"/>
      <c r="IAM190" s="3"/>
      <c r="IAN190" s="3"/>
      <c r="IAO190" s="3"/>
      <c r="IAP190" s="3"/>
      <c r="IAQ190" s="3"/>
      <c r="IAR190" s="3"/>
      <c r="IAS190" s="3"/>
      <c r="IAT190" s="3"/>
      <c r="IAU190" s="3"/>
      <c r="IAV190" s="3"/>
      <c r="IAW190" s="3"/>
      <c r="IAX190" s="3"/>
      <c r="IAY190" s="3"/>
      <c r="IAZ190" s="3"/>
      <c r="IBA190" s="3"/>
      <c r="IBB190" s="3"/>
      <c r="IBC190" s="3"/>
      <c r="IBD190" s="3"/>
      <c r="IBE190" s="3"/>
      <c r="IBF190" s="3"/>
      <c r="IBG190" s="3"/>
      <c r="IBH190" s="3"/>
      <c r="IBI190" s="3"/>
      <c r="IBJ190" s="3"/>
      <c r="IBK190" s="3"/>
      <c r="IBL190" s="3"/>
      <c r="IBM190" s="3"/>
      <c r="IBN190" s="3"/>
      <c r="IBO190" s="3"/>
      <c r="IBP190" s="3"/>
      <c r="IBQ190" s="3"/>
      <c r="IBR190" s="3"/>
      <c r="IBS190" s="3"/>
      <c r="IBT190" s="3"/>
      <c r="IBU190" s="3"/>
      <c r="IBV190" s="3"/>
      <c r="IBW190" s="3"/>
      <c r="IBX190" s="3"/>
      <c r="IBY190" s="3"/>
      <c r="IBZ190" s="3"/>
      <c r="ICA190" s="3"/>
      <c r="ICB190" s="3"/>
      <c r="ICC190" s="3"/>
      <c r="ICD190" s="3"/>
      <c r="ICE190" s="3"/>
      <c r="ICF190" s="3"/>
      <c r="ICG190" s="3"/>
      <c r="ICH190" s="3"/>
      <c r="ICI190" s="3"/>
      <c r="ICJ190" s="3"/>
      <c r="ICK190" s="3"/>
      <c r="ICL190" s="3"/>
      <c r="ICM190" s="3"/>
      <c r="ICN190" s="3"/>
      <c r="ICO190" s="3"/>
      <c r="ICP190" s="3"/>
      <c r="ICQ190" s="3"/>
      <c r="ICR190" s="3"/>
      <c r="ICS190" s="3"/>
      <c r="ICT190" s="3"/>
      <c r="ICU190" s="3"/>
      <c r="ICV190" s="3"/>
      <c r="ICW190" s="3"/>
      <c r="ICX190" s="3"/>
      <c r="ICY190" s="3"/>
      <c r="ICZ190" s="3"/>
      <c r="IDA190" s="3"/>
      <c r="IDB190" s="3"/>
      <c r="IDC190" s="3"/>
      <c r="IDD190" s="3"/>
      <c r="IDE190" s="3"/>
      <c r="IDF190" s="3"/>
      <c r="IDG190" s="3"/>
      <c r="IDH190" s="3"/>
      <c r="IDI190" s="3"/>
      <c r="IDJ190" s="3"/>
      <c r="IDK190" s="3"/>
      <c r="IDL190" s="3"/>
      <c r="IDM190" s="3"/>
      <c r="IDN190" s="3"/>
      <c r="IDO190" s="3"/>
      <c r="IDP190" s="3"/>
      <c r="IDQ190" s="3"/>
      <c r="IDR190" s="3"/>
      <c r="IDS190" s="3"/>
      <c r="IDT190" s="3"/>
      <c r="IDU190" s="3"/>
      <c r="IDV190" s="3"/>
      <c r="IDW190" s="3"/>
      <c r="IDX190" s="3"/>
      <c r="IDY190" s="3"/>
      <c r="IDZ190" s="3"/>
      <c r="IEA190" s="3"/>
      <c r="IEB190" s="3"/>
      <c r="IEC190" s="3"/>
      <c r="IED190" s="3"/>
      <c r="IEE190" s="3"/>
      <c r="IEF190" s="3"/>
      <c r="IEG190" s="3"/>
      <c r="IEH190" s="3"/>
      <c r="IEI190" s="3"/>
      <c r="IEJ190" s="3"/>
      <c r="IEK190" s="3"/>
      <c r="IEL190" s="3"/>
      <c r="IEM190" s="3"/>
      <c r="IEN190" s="3"/>
      <c r="IEO190" s="3"/>
      <c r="IEP190" s="3"/>
      <c r="IEQ190" s="3"/>
      <c r="IER190" s="3"/>
      <c r="IES190" s="3"/>
      <c r="IET190" s="3"/>
      <c r="IEU190" s="3"/>
      <c r="IEV190" s="3"/>
      <c r="IEW190" s="3"/>
      <c r="IEX190" s="3"/>
      <c r="IEY190" s="3"/>
      <c r="IEZ190" s="3"/>
      <c r="IFA190" s="3"/>
      <c r="IFB190" s="3"/>
      <c r="IFC190" s="3"/>
      <c r="IFD190" s="3"/>
      <c r="IFE190" s="3"/>
      <c r="IFF190" s="3"/>
      <c r="IFG190" s="3"/>
      <c r="IFH190" s="3"/>
      <c r="IFI190" s="3"/>
      <c r="IFJ190" s="3"/>
      <c r="IFK190" s="3"/>
      <c r="IFL190" s="3"/>
      <c r="IFM190" s="3"/>
      <c r="IFN190" s="3"/>
      <c r="IFO190" s="3"/>
      <c r="IFP190" s="3"/>
      <c r="IFQ190" s="3"/>
      <c r="IFR190" s="3"/>
      <c r="IFS190" s="3"/>
      <c r="IFT190" s="3"/>
      <c r="IFU190" s="3"/>
      <c r="IFV190" s="3"/>
      <c r="IFW190" s="3"/>
      <c r="IFX190" s="3"/>
      <c r="IFY190" s="3"/>
      <c r="IFZ190" s="3"/>
      <c r="IGA190" s="3"/>
      <c r="IGB190" s="3"/>
      <c r="IGC190" s="3"/>
      <c r="IGD190" s="3"/>
      <c r="IGE190" s="3"/>
      <c r="IGF190" s="3"/>
      <c r="IGG190" s="3"/>
      <c r="IGH190" s="3"/>
      <c r="IGI190" s="3"/>
      <c r="IGJ190" s="3"/>
      <c r="IGK190" s="3"/>
      <c r="IGL190" s="3"/>
      <c r="IGM190" s="3"/>
      <c r="IGN190" s="3"/>
      <c r="IGO190" s="3"/>
      <c r="IGP190" s="3"/>
      <c r="IGQ190" s="3"/>
      <c r="IGR190" s="3"/>
      <c r="IGS190" s="3"/>
      <c r="IGT190" s="3"/>
      <c r="IGU190" s="3"/>
      <c r="IGV190" s="3"/>
      <c r="IGW190" s="3"/>
      <c r="IGX190" s="3"/>
      <c r="IGY190" s="3"/>
      <c r="IGZ190" s="3"/>
      <c r="IHA190" s="3"/>
      <c r="IHB190" s="3"/>
      <c r="IHC190" s="3"/>
      <c r="IHD190" s="3"/>
      <c r="IHE190" s="3"/>
      <c r="IHF190" s="3"/>
      <c r="IHG190" s="3"/>
      <c r="IHH190" s="3"/>
      <c r="IHI190" s="3"/>
      <c r="IHJ190" s="3"/>
      <c r="IHK190" s="3"/>
      <c r="IHL190" s="3"/>
      <c r="IHM190" s="3"/>
      <c r="IHN190" s="3"/>
      <c r="IHO190" s="3"/>
      <c r="IHP190" s="3"/>
      <c r="IHQ190" s="3"/>
      <c r="IHR190" s="3"/>
      <c r="IHS190" s="3"/>
      <c r="IHT190" s="3"/>
      <c r="IHU190" s="3"/>
      <c r="IHV190" s="3"/>
      <c r="IHW190" s="3"/>
      <c r="IHX190" s="3"/>
      <c r="IHY190" s="3"/>
      <c r="IHZ190" s="3"/>
      <c r="IIA190" s="3"/>
      <c r="IIB190" s="3"/>
      <c r="IIC190" s="3"/>
      <c r="IID190" s="3"/>
      <c r="IIE190" s="3"/>
      <c r="IIF190" s="3"/>
      <c r="IIG190" s="3"/>
      <c r="IIH190" s="3"/>
      <c r="III190" s="3"/>
      <c r="IIJ190" s="3"/>
      <c r="IIK190" s="3"/>
      <c r="IIL190" s="3"/>
      <c r="IIM190" s="3"/>
      <c r="IIN190" s="3"/>
      <c r="IIO190" s="3"/>
      <c r="IIP190" s="3"/>
      <c r="IIQ190" s="3"/>
      <c r="IIR190" s="3"/>
      <c r="IIS190" s="3"/>
      <c r="IIT190" s="3"/>
      <c r="IIU190" s="3"/>
      <c r="IIV190" s="3"/>
      <c r="IIW190" s="3"/>
      <c r="IIX190" s="3"/>
      <c r="IIY190" s="3"/>
      <c r="IIZ190" s="3"/>
      <c r="IJA190" s="3"/>
      <c r="IJB190" s="3"/>
      <c r="IJC190" s="3"/>
      <c r="IJD190" s="3"/>
      <c r="IJE190" s="3"/>
      <c r="IJF190" s="3"/>
      <c r="IJG190" s="3"/>
      <c r="IJH190" s="3"/>
      <c r="IJI190" s="3"/>
      <c r="IJJ190" s="3"/>
      <c r="IJK190" s="3"/>
      <c r="IJL190" s="3"/>
      <c r="IJM190" s="3"/>
      <c r="IJN190" s="3"/>
      <c r="IJO190" s="3"/>
      <c r="IJP190" s="3"/>
      <c r="IJQ190" s="3"/>
      <c r="IJR190" s="3"/>
      <c r="IJS190" s="3"/>
      <c r="IJT190" s="3"/>
      <c r="IJU190" s="3"/>
      <c r="IJV190" s="3"/>
      <c r="IJW190" s="3"/>
      <c r="IJX190" s="3"/>
      <c r="IJY190" s="3"/>
      <c r="IJZ190" s="3"/>
      <c r="IKA190" s="3"/>
      <c r="IKB190" s="3"/>
      <c r="IKC190" s="3"/>
      <c r="IKD190" s="3"/>
      <c r="IKE190" s="3"/>
      <c r="IKF190" s="3"/>
      <c r="IKG190" s="3"/>
      <c r="IKH190" s="3"/>
      <c r="IKI190" s="3"/>
      <c r="IKJ190" s="3"/>
      <c r="IKK190" s="3"/>
      <c r="IKL190" s="3"/>
      <c r="IKM190" s="3"/>
      <c r="IKN190" s="3"/>
      <c r="IKO190" s="3"/>
      <c r="IKP190" s="3"/>
      <c r="IKQ190" s="3"/>
      <c r="IKR190" s="3"/>
      <c r="IKS190" s="3"/>
      <c r="IKT190" s="3"/>
      <c r="IKU190" s="3"/>
      <c r="IKV190" s="3"/>
      <c r="IKW190" s="3"/>
      <c r="IKX190" s="3"/>
      <c r="IKY190" s="3"/>
      <c r="IKZ190" s="3"/>
      <c r="ILA190" s="3"/>
      <c r="ILB190" s="3"/>
      <c r="ILC190" s="3"/>
      <c r="ILD190" s="3"/>
      <c r="ILE190" s="3"/>
      <c r="ILF190" s="3"/>
      <c r="ILG190" s="3"/>
      <c r="ILH190" s="3"/>
      <c r="ILI190" s="3"/>
      <c r="ILJ190" s="3"/>
      <c r="ILK190" s="3"/>
      <c r="ILL190" s="3"/>
      <c r="ILM190" s="3"/>
      <c r="ILN190" s="3"/>
      <c r="ILO190" s="3"/>
      <c r="ILP190" s="3"/>
      <c r="ILQ190" s="3"/>
      <c r="ILR190" s="3"/>
      <c r="ILS190" s="3"/>
      <c r="ILT190" s="3"/>
      <c r="ILU190" s="3"/>
      <c r="ILV190" s="3"/>
      <c r="ILW190" s="3"/>
      <c r="ILX190" s="3"/>
      <c r="ILY190" s="3"/>
      <c r="ILZ190" s="3"/>
      <c r="IMA190" s="3"/>
      <c r="IMB190" s="3"/>
      <c r="IMC190" s="3"/>
      <c r="IMD190" s="3"/>
      <c r="IME190" s="3"/>
      <c r="IMF190" s="3"/>
      <c r="IMG190" s="3"/>
      <c r="IMH190" s="3"/>
      <c r="IMI190" s="3"/>
      <c r="IMJ190" s="3"/>
      <c r="IMK190" s="3"/>
      <c r="IML190" s="3"/>
      <c r="IMM190" s="3"/>
      <c r="IMN190" s="3"/>
      <c r="IMO190" s="3"/>
      <c r="IMP190" s="3"/>
      <c r="IMQ190" s="3"/>
      <c r="IMR190" s="3"/>
      <c r="IMS190" s="3"/>
      <c r="IMT190" s="3"/>
      <c r="IMU190" s="3"/>
      <c r="IMV190" s="3"/>
      <c r="IMW190" s="3"/>
      <c r="IMX190" s="3"/>
      <c r="IMY190" s="3"/>
      <c r="IMZ190" s="3"/>
      <c r="INA190" s="3"/>
      <c r="INB190" s="3"/>
      <c r="INC190" s="3"/>
      <c r="IND190" s="3"/>
      <c r="INE190" s="3"/>
      <c r="INF190" s="3"/>
      <c r="ING190" s="3"/>
      <c r="INH190" s="3"/>
      <c r="INI190" s="3"/>
      <c r="INJ190" s="3"/>
      <c r="INK190" s="3"/>
      <c r="INL190" s="3"/>
      <c r="INM190" s="3"/>
      <c r="INN190" s="3"/>
      <c r="INO190" s="3"/>
      <c r="INP190" s="3"/>
      <c r="INQ190" s="3"/>
      <c r="INR190" s="3"/>
      <c r="INS190" s="3"/>
      <c r="INT190" s="3"/>
      <c r="INU190" s="3"/>
      <c r="INV190" s="3"/>
      <c r="INW190" s="3"/>
      <c r="INX190" s="3"/>
      <c r="INY190" s="3"/>
      <c r="INZ190" s="3"/>
      <c r="IOA190" s="3"/>
      <c r="IOB190" s="3"/>
      <c r="IOC190" s="3"/>
      <c r="IOD190" s="3"/>
      <c r="IOE190" s="3"/>
      <c r="IOF190" s="3"/>
      <c r="IOG190" s="3"/>
      <c r="IOH190" s="3"/>
      <c r="IOI190" s="3"/>
      <c r="IOJ190" s="3"/>
      <c r="IOK190" s="3"/>
      <c r="IOL190" s="3"/>
      <c r="IOM190" s="3"/>
      <c r="ION190" s="3"/>
      <c r="IOO190" s="3"/>
      <c r="IOP190" s="3"/>
      <c r="IOQ190" s="3"/>
      <c r="IOR190" s="3"/>
      <c r="IOS190" s="3"/>
      <c r="IOT190" s="3"/>
      <c r="IOU190" s="3"/>
      <c r="IOV190" s="3"/>
      <c r="IOW190" s="3"/>
      <c r="IOX190" s="3"/>
      <c r="IOY190" s="3"/>
      <c r="IOZ190" s="3"/>
      <c r="IPA190" s="3"/>
      <c r="IPB190" s="3"/>
      <c r="IPC190" s="3"/>
      <c r="IPD190" s="3"/>
      <c r="IPE190" s="3"/>
      <c r="IPF190" s="3"/>
      <c r="IPG190" s="3"/>
      <c r="IPH190" s="3"/>
      <c r="IPI190" s="3"/>
      <c r="IPJ190" s="3"/>
      <c r="IPK190" s="3"/>
      <c r="IPL190" s="3"/>
      <c r="IPM190" s="3"/>
      <c r="IPN190" s="3"/>
      <c r="IPO190" s="3"/>
      <c r="IPP190" s="3"/>
      <c r="IPQ190" s="3"/>
      <c r="IPR190" s="3"/>
      <c r="IPS190" s="3"/>
      <c r="IPT190" s="3"/>
      <c r="IPU190" s="3"/>
      <c r="IPV190" s="3"/>
      <c r="IPW190" s="3"/>
      <c r="IPX190" s="3"/>
      <c r="IPY190" s="3"/>
      <c r="IPZ190" s="3"/>
      <c r="IQA190" s="3"/>
      <c r="IQB190" s="3"/>
      <c r="IQC190" s="3"/>
      <c r="IQD190" s="3"/>
      <c r="IQE190" s="3"/>
      <c r="IQF190" s="3"/>
      <c r="IQG190" s="3"/>
      <c r="IQH190" s="3"/>
      <c r="IQI190" s="3"/>
      <c r="IQJ190" s="3"/>
      <c r="IQK190" s="3"/>
      <c r="IQL190" s="3"/>
      <c r="IQM190" s="3"/>
      <c r="IQN190" s="3"/>
      <c r="IQO190" s="3"/>
      <c r="IQP190" s="3"/>
      <c r="IQQ190" s="3"/>
      <c r="IQR190" s="3"/>
      <c r="IQS190" s="3"/>
      <c r="IQT190" s="3"/>
      <c r="IQU190" s="3"/>
      <c r="IQV190" s="3"/>
      <c r="IQW190" s="3"/>
      <c r="IQX190" s="3"/>
      <c r="IQY190" s="3"/>
      <c r="IQZ190" s="3"/>
      <c r="IRA190" s="3"/>
      <c r="IRB190" s="3"/>
      <c r="IRC190" s="3"/>
      <c r="IRD190" s="3"/>
      <c r="IRE190" s="3"/>
      <c r="IRF190" s="3"/>
      <c r="IRG190" s="3"/>
      <c r="IRH190" s="3"/>
      <c r="IRI190" s="3"/>
      <c r="IRJ190" s="3"/>
      <c r="IRK190" s="3"/>
      <c r="IRL190" s="3"/>
      <c r="IRM190" s="3"/>
      <c r="IRN190" s="3"/>
      <c r="IRO190" s="3"/>
      <c r="IRP190" s="3"/>
      <c r="IRQ190" s="3"/>
      <c r="IRR190" s="3"/>
      <c r="IRS190" s="3"/>
      <c r="IRT190" s="3"/>
      <c r="IRU190" s="3"/>
      <c r="IRV190" s="3"/>
      <c r="IRW190" s="3"/>
      <c r="IRX190" s="3"/>
      <c r="IRY190" s="3"/>
      <c r="IRZ190" s="3"/>
      <c r="ISA190" s="3"/>
      <c r="ISB190" s="3"/>
      <c r="ISC190" s="3"/>
      <c r="ISD190" s="3"/>
      <c r="ISE190" s="3"/>
      <c r="ISF190" s="3"/>
      <c r="ISG190" s="3"/>
      <c r="ISH190" s="3"/>
      <c r="ISI190" s="3"/>
      <c r="ISJ190" s="3"/>
      <c r="ISK190" s="3"/>
      <c r="ISL190" s="3"/>
      <c r="ISM190" s="3"/>
      <c r="ISN190" s="3"/>
      <c r="ISO190" s="3"/>
      <c r="ISP190" s="3"/>
      <c r="ISQ190" s="3"/>
      <c r="ISR190" s="3"/>
      <c r="ISS190" s="3"/>
      <c r="IST190" s="3"/>
      <c r="ISU190" s="3"/>
      <c r="ISV190" s="3"/>
      <c r="ISW190" s="3"/>
      <c r="ISX190" s="3"/>
      <c r="ISY190" s="3"/>
      <c r="ISZ190" s="3"/>
      <c r="ITA190" s="3"/>
      <c r="ITB190" s="3"/>
      <c r="ITC190" s="3"/>
      <c r="ITD190" s="3"/>
      <c r="ITE190" s="3"/>
      <c r="ITF190" s="3"/>
      <c r="ITG190" s="3"/>
      <c r="ITH190" s="3"/>
      <c r="ITI190" s="3"/>
      <c r="ITJ190" s="3"/>
      <c r="ITK190" s="3"/>
      <c r="ITL190" s="3"/>
      <c r="ITM190" s="3"/>
      <c r="ITN190" s="3"/>
      <c r="ITO190" s="3"/>
      <c r="ITP190" s="3"/>
      <c r="ITQ190" s="3"/>
      <c r="ITR190" s="3"/>
      <c r="ITS190" s="3"/>
      <c r="ITT190" s="3"/>
      <c r="ITU190" s="3"/>
      <c r="ITV190" s="3"/>
      <c r="ITW190" s="3"/>
      <c r="ITX190" s="3"/>
      <c r="ITY190" s="3"/>
      <c r="ITZ190" s="3"/>
      <c r="IUA190" s="3"/>
      <c r="IUB190" s="3"/>
      <c r="IUC190" s="3"/>
      <c r="IUD190" s="3"/>
      <c r="IUE190" s="3"/>
      <c r="IUF190" s="3"/>
      <c r="IUG190" s="3"/>
      <c r="IUH190" s="3"/>
      <c r="IUI190" s="3"/>
      <c r="IUJ190" s="3"/>
      <c r="IUK190" s="3"/>
      <c r="IUL190" s="3"/>
      <c r="IUM190" s="3"/>
      <c r="IUN190" s="3"/>
      <c r="IUO190" s="3"/>
      <c r="IUP190" s="3"/>
      <c r="IUQ190" s="3"/>
      <c r="IUR190" s="3"/>
      <c r="IUS190" s="3"/>
      <c r="IUT190" s="3"/>
      <c r="IUU190" s="3"/>
      <c r="IUV190" s="3"/>
      <c r="IUW190" s="3"/>
      <c r="IUX190" s="3"/>
      <c r="IUY190" s="3"/>
      <c r="IUZ190" s="3"/>
      <c r="IVA190" s="3"/>
      <c r="IVB190" s="3"/>
      <c r="IVC190" s="3"/>
      <c r="IVD190" s="3"/>
      <c r="IVE190" s="3"/>
      <c r="IVF190" s="3"/>
      <c r="IVG190" s="3"/>
      <c r="IVH190" s="3"/>
      <c r="IVI190" s="3"/>
      <c r="IVJ190" s="3"/>
      <c r="IVK190" s="3"/>
      <c r="IVL190" s="3"/>
      <c r="IVM190" s="3"/>
      <c r="IVN190" s="3"/>
      <c r="IVO190" s="3"/>
      <c r="IVP190" s="3"/>
      <c r="IVQ190" s="3"/>
      <c r="IVR190" s="3"/>
      <c r="IVS190" s="3"/>
      <c r="IVT190" s="3"/>
      <c r="IVU190" s="3"/>
      <c r="IVV190" s="3"/>
      <c r="IVW190" s="3"/>
      <c r="IVX190" s="3"/>
      <c r="IVY190" s="3"/>
      <c r="IVZ190" s="3"/>
      <c r="IWA190" s="3"/>
      <c r="IWB190" s="3"/>
      <c r="IWC190" s="3"/>
      <c r="IWD190" s="3"/>
      <c r="IWE190" s="3"/>
      <c r="IWF190" s="3"/>
      <c r="IWG190" s="3"/>
      <c r="IWH190" s="3"/>
      <c r="IWI190" s="3"/>
      <c r="IWJ190" s="3"/>
      <c r="IWK190" s="3"/>
      <c r="IWL190" s="3"/>
      <c r="IWM190" s="3"/>
      <c r="IWN190" s="3"/>
      <c r="IWO190" s="3"/>
      <c r="IWP190" s="3"/>
      <c r="IWQ190" s="3"/>
      <c r="IWR190" s="3"/>
      <c r="IWS190" s="3"/>
      <c r="IWT190" s="3"/>
      <c r="IWU190" s="3"/>
      <c r="IWV190" s="3"/>
      <c r="IWW190" s="3"/>
      <c r="IWX190" s="3"/>
      <c r="IWY190" s="3"/>
      <c r="IWZ190" s="3"/>
      <c r="IXA190" s="3"/>
      <c r="IXB190" s="3"/>
      <c r="IXC190" s="3"/>
      <c r="IXD190" s="3"/>
      <c r="IXE190" s="3"/>
      <c r="IXF190" s="3"/>
      <c r="IXG190" s="3"/>
      <c r="IXH190" s="3"/>
      <c r="IXI190" s="3"/>
      <c r="IXJ190" s="3"/>
      <c r="IXK190" s="3"/>
      <c r="IXL190" s="3"/>
      <c r="IXM190" s="3"/>
      <c r="IXN190" s="3"/>
      <c r="IXO190" s="3"/>
      <c r="IXP190" s="3"/>
      <c r="IXQ190" s="3"/>
      <c r="IXR190" s="3"/>
      <c r="IXS190" s="3"/>
      <c r="IXT190" s="3"/>
      <c r="IXU190" s="3"/>
      <c r="IXV190" s="3"/>
      <c r="IXW190" s="3"/>
      <c r="IXX190" s="3"/>
      <c r="IXY190" s="3"/>
      <c r="IXZ190" s="3"/>
      <c r="IYA190" s="3"/>
      <c r="IYB190" s="3"/>
      <c r="IYC190" s="3"/>
      <c r="IYD190" s="3"/>
      <c r="IYE190" s="3"/>
      <c r="IYF190" s="3"/>
      <c r="IYG190" s="3"/>
      <c r="IYH190" s="3"/>
      <c r="IYI190" s="3"/>
      <c r="IYJ190" s="3"/>
      <c r="IYK190" s="3"/>
      <c r="IYL190" s="3"/>
      <c r="IYM190" s="3"/>
      <c r="IYN190" s="3"/>
      <c r="IYO190" s="3"/>
      <c r="IYP190" s="3"/>
      <c r="IYQ190" s="3"/>
      <c r="IYR190" s="3"/>
      <c r="IYS190" s="3"/>
      <c r="IYT190" s="3"/>
      <c r="IYU190" s="3"/>
      <c r="IYV190" s="3"/>
      <c r="IYW190" s="3"/>
      <c r="IYX190" s="3"/>
      <c r="IYY190" s="3"/>
      <c r="IYZ190" s="3"/>
      <c r="IZA190" s="3"/>
      <c r="IZB190" s="3"/>
      <c r="IZC190" s="3"/>
      <c r="IZD190" s="3"/>
      <c r="IZE190" s="3"/>
      <c r="IZF190" s="3"/>
      <c r="IZG190" s="3"/>
      <c r="IZH190" s="3"/>
      <c r="IZI190" s="3"/>
      <c r="IZJ190" s="3"/>
      <c r="IZK190" s="3"/>
      <c r="IZL190" s="3"/>
      <c r="IZM190" s="3"/>
      <c r="IZN190" s="3"/>
      <c r="IZO190" s="3"/>
      <c r="IZP190" s="3"/>
      <c r="IZQ190" s="3"/>
      <c r="IZR190" s="3"/>
      <c r="IZS190" s="3"/>
      <c r="IZT190" s="3"/>
      <c r="IZU190" s="3"/>
      <c r="IZV190" s="3"/>
      <c r="IZW190" s="3"/>
      <c r="IZX190" s="3"/>
      <c r="IZY190" s="3"/>
      <c r="IZZ190" s="3"/>
      <c r="JAA190" s="3"/>
      <c r="JAB190" s="3"/>
      <c r="JAC190" s="3"/>
      <c r="JAD190" s="3"/>
      <c r="JAE190" s="3"/>
      <c r="JAF190" s="3"/>
      <c r="JAG190" s="3"/>
      <c r="JAH190" s="3"/>
      <c r="JAI190" s="3"/>
      <c r="JAJ190" s="3"/>
      <c r="JAK190" s="3"/>
      <c r="JAL190" s="3"/>
      <c r="JAM190" s="3"/>
      <c r="JAN190" s="3"/>
      <c r="JAO190" s="3"/>
      <c r="JAP190" s="3"/>
      <c r="JAQ190" s="3"/>
      <c r="JAR190" s="3"/>
      <c r="JAS190" s="3"/>
      <c r="JAT190" s="3"/>
      <c r="JAU190" s="3"/>
      <c r="JAV190" s="3"/>
      <c r="JAW190" s="3"/>
      <c r="JAX190" s="3"/>
      <c r="JAY190" s="3"/>
      <c r="JAZ190" s="3"/>
      <c r="JBA190" s="3"/>
      <c r="JBB190" s="3"/>
      <c r="JBC190" s="3"/>
      <c r="JBD190" s="3"/>
      <c r="JBE190" s="3"/>
      <c r="JBF190" s="3"/>
      <c r="JBG190" s="3"/>
      <c r="JBH190" s="3"/>
      <c r="JBI190" s="3"/>
      <c r="JBJ190" s="3"/>
      <c r="JBK190" s="3"/>
      <c r="JBL190" s="3"/>
      <c r="JBM190" s="3"/>
      <c r="JBN190" s="3"/>
      <c r="JBO190" s="3"/>
      <c r="JBP190" s="3"/>
      <c r="JBQ190" s="3"/>
      <c r="JBR190" s="3"/>
      <c r="JBS190" s="3"/>
      <c r="JBT190" s="3"/>
      <c r="JBU190" s="3"/>
      <c r="JBV190" s="3"/>
      <c r="JBW190" s="3"/>
      <c r="JBX190" s="3"/>
      <c r="JBY190" s="3"/>
      <c r="JBZ190" s="3"/>
      <c r="JCA190" s="3"/>
      <c r="JCB190" s="3"/>
      <c r="JCC190" s="3"/>
      <c r="JCD190" s="3"/>
      <c r="JCE190" s="3"/>
      <c r="JCF190" s="3"/>
      <c r="JCG190" s="3"/>
      <c r="JCH190" s="3"/>
      <c r="JCI190" s="3"/>
      <c r="JCJ190" s="3"/>
      <c r="JCK190" s="3"/>
      <c r="JCL190" s="3"/>
      <c r="JCM190" s="3"/>
      <c r="JCN190" s="3"/>
      <c r="JCO190" s="3"/>
      <c r="JCP190" s="3"/>
      <c r="JCQ190" s="3"/>
      <c r="JCR190" s="3"/>
      <c r="JCS190" s="3"/>
      <c r="JCT190" s="3"/>
      <c r="JCU190" s="3"/>
      <c r="JCV190" s="3"/>
      <c r="JCW190" s="3"/>
      <c r="JCX190" s="3"/>
      <c r="JCY190" s="3"/>
      <c r="JCZ190" s="3"/>
      <c r="JDA190" s="3"/>
      <c r="JDB190" s="3"/>
      <c r="JDC190" s="3"/>
      <c r="JDD190" s="3"/>
      <c r="JDE190" s="3"/>
      <c r="JDF190" s="3"/>
      <c r="JDG190" s="3"/>
      <c r="JDH190" s="3"/>
      <c r="JDI190" s="3"/>
      <c r="JDJ190" s="3"/>
      <c r="JDK190" s="3"/>
      <c r="JDL190" s="3"/>
      <c r="JDM190" s="3"/>
      <c r="JDN190" s="3"/>
      <c r="JDO190" s="3"/>
      <c r="JDP190" s="3"/>
      <c r="JDQ190" s="3"/>
      <c r="JDR190" s="3"/>
      <c r="JDS190" s="3"/>
      <c r="JDT190" s="3"/>
      <c r="JDU190" s="3"/>
      <c r="JDV190" s="3"/>
      <c r="JDW190" s="3"/>
      <c r="JDX190" s="3"/>
      <c r="JDY190" s="3"/>
      <c r="JDZ190" s="3"/>
      <c r="JEA190" s="3"/>
      <c r="JEB190" s="3"/>
      <c r="JEC190" s="3"/>
      <c r="JED190" s="3"/>
      <c r="JEE190" s="3"/>
      <c r="JEF190" s="3"/>
      <c r="JEG190" s="3"/>
      <c r="JEH190" s="3"/>
      <c r="JEI190" s="3"/>
      <c r="JEJ190" s="3"/>
      <c r="JEK190" s="3"/>
      <c r="JEL190" s="3"/>
      <c r="JEM190" s="3"/>
      <c r="JEN190" s="3"/>
      <c r="JEO190" s="3"/>
      <c r="JEP190" s="3"/>
      <c r="JEQ190" s="3"/>
      <c r="JER190" s="3"/>
      <c r="JES190" s="3"/>
      <c r="JET190" s="3"/>
      <c r="JEU190" s="3"/>
      <c r="JEV190" s="3"/>
      <c r="JEW190" s="3"/>
      <c r="JEX190" s="3"/>
      <c r="JEY190" s="3"/>
      <c r="JEZ190" s="3"/>
      <c r="JFA190" s="3"/>
      <c r="JFB190" s="3"/>
      <c r="JFC190" s="3"/>
      <c r="JFD190" s="3"/>
      <c r="JFE190" s="3"/>
      <c r="JFF190" s="3"/>
      <c r="JFG190" s="3"/>
      <c r="JFH190" s="3"/>
      <c r="JFI190" s="3"/>
      <c r="JFJ190" s="3"/>
      <c r="JFK190" s="3"/>
      <c r="JFL190" s="3"/>
      <c r="JFM190" s="3"/>
      <c r="JFN190" s="3"/>
      <c r="JFO190" s="3"/>
      <c r="JFP190" s="3"/>
      <c r="JFQ190" s="3"/>
      <c r="JFR190" s="3"/>
      <c r="JFS190" s="3"/>
      <c r="JFT190" s="3"/>
      <c r="JFU190" s="3"/>
      <c r="JFV190" s="3"/>
      <c r="JFW190" s="3"/>
      <c r="JFX190" s="3"/>
      <c r="JFY190" s="3"/>
      <c r="JFZ190" s="3"/>
      <c r="JGA190" s="3"/>
      <c r="JGB190" s="3"/>
      <c r="JGC190" s="3"/>
      <c r="JGD190" s="3"/>
      <c r="JGE190" s="3"/>
      <c r="JGF190" s="3"/>
      <c r="JGG190" s="3"/>
      <c r="JGH190" s="3"/>
      <c r="JGI190" s="3"/>
      <c r="JGJ190" s="3"/>
      <c r="JGK190" s="3"/>
      <c r="JGL190" s="3"/>
      <c r="JGM190" s="3"/>
      <c r="JGN190" s="3"/>
      <c r="JGO190" s="3"/>
      <c r="JGP190" s="3"/>
      <c r="JGQ190" s="3"/>
      <c r="JGR190" s="3"/>
      <c r="JGS190" s="3"/>
      <c r="JGT190" s="3"/>
      <c r="JGU190" s="3"/>
      <c r="JGV190" s="3"/>
      <c r="JGW190" s="3"/>
      <c r="JGX190" s="3"/>
      <c r="JGY190" s="3"/>
      <c r="JGZ190" s="3"/>
      <c r="JHA190" s="3"/>
      <c r="JHB190" s="3"/>
      <c r="JHC190" s="3"/>
      <c r="JHD190" s="3"/>
      <c r="JHE190" s="3"/>
      <c r="JHF190" s="3"/>
      <c r="JHG190" s="3"/>
      <c r="JHH190" s="3"/>
      <c r="JHI190" s="3"/>
      <c r="JHJ190" s="3"/>
      <c r="JHK190" s="3"/>
      <c r="JHL190" s="3"/>
      <c r="JHM190" s="3"/>
      <c r="JHN190" s="3"/>
      <c r="JHO190" s="3"/>
      <c r="JHP190" s="3"/>
      <c r="JHQ190" s="3"/>
      <c r="JHR190" s="3"/>
      <c r="JHS190" s="3"/>
      <c r="JHT190" s="3"/>
      <c r="JHU190" s="3"/>
      <c r="JHV190" s="3"/>
      <c r="JHW190" s="3"/>
      <c r="JHX190" s="3"/>
      <c r="JHY190" s="3"/>
      <c r="JHZ190" s="3"/>
      <c r="JIA190" s="3"/>
      <c r="JIB190" s="3"/>
      <c r="JIC190" s="3"/>
      <c r="JID190" s="3"/>
      <c r="JIE190" s="3"/>
      <c r="JIF190" s="3"/>
      <c r="JIG190" s="3"/>
      <c r="JIH190" s="3"/>
      <c r="JII190" s="3"/>
      <c r="JIJ190" s="3"/>
      <c r="JIK190" s="3"/>
      <c r="JIL190" s="3"/>
      <c r="JIM190" s="3"/>
      <c r="JIN190" s="3"/>
      <c r="JIO190" s="3"/>
      <c r="JIP190" s="3"/>
      <c r="JIQ190" s="3"/>
      <c r="JIR190" s="3"/>
      <c r="JIS190" s="3"/>
      <c r="JIT190" s="3"/>
      <c r="JIU190" s="3"/>
      <c r="JIV190" s="3"/>
      <c r="JIW190" s="3"/>
      <c r="JIX190" s="3"/>
      <c r="JIY190" s="3"/>
      <c r="JIZ190" s="3"/>
      <c r="JJA190" s="3"/>
      <c r="JJB190" s="3"/>
      <c r="JJC190" s="3"/>
      <c r="JJD190" s="3"/>
      <c r="JJE190" s="3"/>
      <c r="JJF190" s="3"/>
      <c r="JJG190" s="3"/>
      <c r="JJH190" s="3"/>
      <c r="JJI190" s="3"/>
      <c r="JJJ190" s="3"/>
      <c r="JJK190" s="3"/>
      <c r="JJL190" s="3"/>
      <c r="JJM190" s="3"/>
      <c r="JJN190" s="3"/>
      <c r="JJO190" s="3"/>
      <c r="JJP190" s="3"/>
      <c r="JJQ190" s="3"/>
      <c r="JJR190" s="3"/>
      <c r="JJS190" s="3"/>
      <c r="JJT190" s="3"/>
      <c r="JJU190" s="3"/>
      <c r="JJV190" s="3"/>
      <c r="JJW190" s="3"/>
      <c r="JJX190" s="3"/>
      <c r="JJY190" s="3"/>
      <c r="JJZ190" s="3"/>
      <c r="JKA190" s="3"/>
      <c r="JKB190" s="3"/>
      <c r="JKC190" s="3"/>
      <c r="JKD190" s="3"/>
      <c r="JKE190" s="3"/>
      <c r="JKF190" s="3"/>
      <c r="JKG190" s="3"/>
      <c r="JKH190" s="3"/>
      <c r="JKI190" s="3"/>
      <c r="JKJ190" s="3"/>
      <c r="JKK190" s="3"/>
      <c r="JKL190" s="3"/>
      <c r="JKM190" s="3"/>
      <c r="JKN190" s="3"/>
      <c r="JKO190" s="3"/>
      <c r="JKP190" s="3"/>
      <c r="JKQ190" s="3"/>
      <c r="JKR190" s="3"/>
      <c r="JKS190" s="3"/>
      <c r="JKT190" s="3"/>
      <c r="JKU190" s="3"/>
      <c r="JKV190" s="3"/>
      <c r="JKW190" s="3"/>
      <c r="JKX190" s="3"/>
      <c r="JKY190" s="3"/>
      <c r="JKZ190" s="3"/>
      <c r="JLA190" s="3"/>
      <c r="JLB190" s="3"/>
      <c r="JLC190" s="3"/>
      <c r="JLD190" s="3"/>
      <c r="JLE190" s="3"/>
      <c r="JLF190" s="3"/>
      <c r="JLG190" s="3"/>
      <c r="JLH190" s="3"/>
      <c r="JLI190" s="3"/>
      <c r="JLJ190" s="3"/>
      <c r="JLK190" s="3"/>
      <c r="JLL190" s="3"/>
      <c r="JLM190" s="3"/>
      <c r="JLN190" s="3"/>
      <c r="JLO190" s="3"/>
      <c r="JLP190" s="3"/>
      <c r="JLQ190" s="3"/>
      <c r="JLR190" s="3"/>
      <c r="JLS190" s="3"/>
      <c r="JLT190" s="3"/>
      <c r="JLU190" s="3"/>
      <c r="JLV190" s="3"/>
      <c r="JLW190" s="3"/>
      <c r="JLX190" s="3"/>
      <c r="JLY190" s="3"/>
      <c r="JLZ190" s="3"/>
      <c r="JMA190" s="3"/>
      <c r="JMB190" s="3"/>
      <c r="JMC190" s="3"/>
      <c r="JMD190" s="3"/>
      <c r="JME190" s="3"/>
      <c r="JMF190" s="3"/>
      <c r="JMG190" s="3"/>
      <c r="JMH190" s="3"/>
      <c r="JMI190" s="3"/>
      <c r="JMJ190" s="3"/>
      <c r="JMK190" s="3"/>
      <c r="JML190" s="3"/>
      <c r="JMM190" s="3"/>
      <c r="JMN190" s="3"/>
      <c r="JMO190" s="3"/>
      <c r="JMP190" s="3"/>
      <c r="JMQ190" s="3"/>
      <c r="JMR190" s="3"/>
      <c r="JMS190" s="3"/>
      <c r="JMT190" s="3"/>
      <c r="JMU190" s="3"/>
      <c r="JMV190" s="3"/>
      <c r="JMW190" s="3"/>
      <c r="JMX190" s="3"/>
      <c r="JMY190" s="3"/>
      <c r="JMZ190" s="3"/>
      <c r="JNA190" s="3"/>
      <c r="JNB190" s="3"/>
      <c r="JNC190" s="3"/>
      <c r="JND190" s="3"/>
      <c r="JNE190" s="3"/>
      <c r="JNF190" s="3"/>
      <c r="JNG190" s="3"/>
      <c r="JNH190" s="3"/>
      <c r="JNI190" s="3"/>
      <c r="JNJ190" s="3"/>
      <c r="JNK190" s="3"/>
      <c r="JNL190" s="3"/>
      <c r="JNM190" s="3"/>
      <c r="JNN190" s="3"/>
      <c r="JNO190" s="3"/>
      <c r="JNP190" s="3"/>
      <c r="JNQ190" s="3"/>
      <c r="JNR190" s="3"/>
      <c r="JNS190" s="3"/>
      <c r="JNT190" s="3"/>
      <c r="JNU190" s="3"/>
      <c r="JNV190" s="3"/>
      <c r="JNW190" s="3"/>
      <c r="JNX190" s="3"/>
      <c r="JNY190" s="3"/>
      <c r="JNZ190" s="3"/>
      <c r="JOA190" s="3"/>
      <c r="JOB190" s="3"/>
      <c r="JOC190" s="3"/>
      <c r="JOD190" s="3"/>
      <c r="JOE190" s="3"/>
      <c r="JOF190" s="3"/>
      <c r="JOG190" s="3"/>
      <c r="JOH190" s="3"/>
      <c r="JOI190" s="3"/>
      <c r="JOJ190" s="3"/>
      <c r="JOK190" s="3"/>
      <c r="JOL190" s="3"/>
      <c r="JOM190" s="3"/>
      <c r="JON190" s="3"/>
      <c r="JOO190" s="3"/>
      <c r="JOP190" s="3"/>
      <c r="JOQ190" s="3"/>
      <c r="JOR190" s="3"/>
      <c r="JOS190" s="3"/>
      <c r="JOT190" s="3"/>
      <c r="JOU190" s="3"/>
      <c r="JOV190" s="3"/>
      <c r="JOW190" s="3"/>
      <c r="JOX190" s="3"/>
      <c r="JOY190" s="3"/>
      <c r="JOZ190" s="3"/>
      <c r="JPA190" s="3"/>
      <c r="JPB190" s="3"/>
      <c r="JPC190" s="3"/>
      <c r="JPD190" s="3"/>
      <c r="JPE190" s="3"/>
      <c r="JPF190" s="3"/>
      <c r="JPG190" s="3"/>
      <c r="JPH190" s="3"/>
      <c r="JPI190" s="3"/>
      <c r="JPJ190" s="3"/>
      <c r="JPK190" s="3"/>
      <c r="JPL190" s="3"/>
      <c r="JPM190" s="3"/>
      <c r="JPN190" s="3"/>
      <c r="JPO190" s="3"/>
      <c r="JPP190" s="3"/>
      <c r="JPQ190" s="3"/>
      <c r="JPR190" s="3"/>
      <c r="JPS190" s="3"/>
      <c r="JPT190" s="3"/>
      <c r="JPU190" s="3"/>
      <c r="JPV190" s="3"/>
      <c r="JPW190" s="3"/>
      <c r="JPX190" s="3"/>
      <c r="JPY190" s="3"/>
      <c r="JPZ190" s="3"/>
      <c r="JQA190" s="3"/>
      <c r="JQB190" s="3"/>
      <c r="JQC190" s="3"/>
      <c r="JQD190" s="3"/>
      <c r="JQE190" s="3"/>
      <c r="JQF190" s="3"/>
      <c r="JQG190" s="3"/>
      <c r="JQH190" s="3"/>
      <c r="JQI190" s="3"/>
      <c r="JQJ190" s="3"/>
      <c r="JQK190" s="3"/>
      <c r="JQL190" s="3"/>
      <c r="JQM190" s="3"/>
      <c r="JQN190" s="3"/>
      <c r="JQO190" s="3"/>
      <c r="JQP190" s="3"/>
      <c r="JQQ190" s="3"/>
      <c r="JQR190" s="3"/>
      <c r="JQS190" s="3"/>
      <c r="JQT190" s="3"/>
      <c r="JQU190" s="3"/>
      <c r="JQV190" s="3"/>
      <c r="JQW190" s="3"/>
      <c r="JQX190" s="3"/>
      <c r="JQY190" s="3"/>
      <c r="JQZ190" s="3"/>
      <c r="JRA190" s="3"/>
      <c r="JRB190" s="3"/>
      <c r="JRC190" s="3"/>
      <c r="JRD190" s="3"/>
      <c r="JRE190" s="3"/>
      <c r="JRF190" s="3"/>
      <c r="JRG190" s="3"/>
      <c r="JRH190" s="3"/>
      <c r="JRI190" s="3"/>
      <c r="JRJ190" s="3"/>
      <c r="JRK190" s="3"/>
      <c r="JRL190" s="3"/>
      <c r="JRM190" s="3"/>
      <c r="JRN190" s="3"/>
      <c r="JRO190" s="3"/>
      <c r="JRP190" s="3"/>
      <c r="JRQ190" s="3"/>
      <c r="JRR190" s="3"/>
      <c r="JRS190" s="3"/>
      <c r="JRT190" s="3"/>
      <c r="JRU190" s="3"/>
      <c r="JRV190" s="3"/>
      <c r="JRW190" s="3"/>
      <c r="JRX190" s="3"/>
      <c r="JRY190" s="3"/>
      <c r="JRZ190" s="3"/>
      <c r="JSA190" s="3"/>
      <c r="JSB190" s="3"/>
      <c r="JSC190" s="3"/>
      <c r="JSD190" s="3"/>
      <c r="JSE190" s="3"/>
      <c r="JSF190" s="3"/>
      <c r="JSG190" s="3"/>
      <c r="JSH190" s="3"/>
      <c r="JSI190" s="3"/>
      <c r="JSJ190" s="3"/>
      <c r="JSK190" s="3"/>
      <c r="JSL190" s="3"/>
      <c r="JSM190" s="3"/>
      <c r="JSN190" s="3"/>
      <c r="JSO190" s="3"/>
      <c r="JSP190" s="3"/>
      <c r="JSQ190" s="3"/>
      <c r="JSR190" s="3"/>
      <c r="JSS190" s="3"/>
      <c r="JST190" s="3"/>
      <c r="JSU190" s="3"/>
      <c r="JSV190" s="3"/>
      <c r="JSW190" s="3"/>
      <c r="JSX190" s="3"/>
      <c r="JSY190" s="3"/>
      <c r="JSZ190" s="3"/>
      <c r="JTA190" s="3"/>
      <c r="JTB190" s="3"/>
      <c r="JTC190" s="3"/>
      <c r="JTD190" s="3"/>
      <c r="JTE190" s="3"/>
      <c r="JTF190" s="3"/>
      <c r="JTG190" s="3"/>
      <c r="JTH190" s="3"/>
      <c r="JTI190" s="3"/>
      <c r="JTJ190" s="3"/>
      <c r="JTK190" s="3"/>
      <c r="JTL190" s="3"/>
      <c r="JTM190" s="3"/>
      <c r="JTN190" s="3"/>
      <c r="JTO190" s="3"/>
      <c r="JTP190" s="3"/>
      <c r="JTQ190" s="3"/>
      <c r="JTR190" s="3"/>
      <c r="JTS190" s="3"/>
      <c r="JTT190" s="3"/>
      <c r="JTU190" s="3"/>
      <c r="JTV190" s="3"/>
      <c r="JTW190" s="3"/>
      <c r="JTX190" s="3"/>
      <c r="JTY190" s="3"/>
      <c r="JTZ190" s="3"/>
      <c r="JUA190" s="3"/>
      <c r="JUB190" s="3"/>
      <c r="JUC190" s="3"/>
      <c r="JUD190" s="3"/>
      <c r="JUE190" s="3"/>
      <c r="JUF190" s="3"/>
      <c r="JUG190" s="3"/>
      <c r="JUH190" s="3"/>
      <c r="JUI190" s="3"/>
      <c r="JUJ190" s="3"/>
      <c r="JUK190" s="3"/>
      <c r="JUL190" s="3"/>
      <c r="JUM190" s="3"/>
      <c r="JUN190" s="3"/>
      <c r="JUO190" s="3"/>
      <c r="JUP190" s="3"/>
      <c r="JUQ190" s="3"/>
      <c r="JUR190" s="3"/>
      <c r="JUS190" s="3"/>
      <c r="JUT190" s="3"/>
      <c r="JUU190" s="3"/>
      <c r="JUV190" s="3"/>
      <c r="JUW190" s="3"/>
      <c r="JUX190" s="3"/>
      <c r="JUY190" s="3"/>
      <c r="JUZ190" s="3"/>
      <c r="JVA190" s="3"/>
      <c r="JVB190" s="3"/>
      <c r="JVC190" s="3"/>
      <c r="JVD190" s="3"/>
      <c r="JVE190" s="3"/>
      <c r="JVF190" s="3"/>
      <c r="JVG190" s="3"/>
      <c r="JVH190" s="3"/>
      <c r="JVI190" s="3"/>
      <c r="JVJ190" s="3"/>
      <c r="JVK190" s="3"/>
      <c r="JVL190" s="3"/>
      <c r="JVM190" s="3"/>
      <c r="JVN190" s="3"/>
      <c r="JVO190" s="3"/>
      <c r="JVP190" s="3"/>
      <c r="JVQ190" s="3"/>
      <c r="JVR190" s="3"/>
      <c r="JVS190" s="3"/>
      <c r="JVT190" s="3"/>
      <c r="JVU190" s="3"/>
      <c r="JVV190" s="3"/>
      <c r="JVW190" s="3"/>
      <c r="JVX190" s="3"/>
      <c r="JVY190" s="3"/>
      <c r="JVZ190" s="3"/>
      <c r="JWA190" s="3"/>
      <c r="JWB190" s="3"/>
      <c r="JWC190" s="3"/>
      <c r="JWD190" s="3"/>
      <c r="JWE190" s="3"/>
      <c r="JWF190" s="3"/>
      <c r="JWG190" s="3"/>
      <c r="JWH190" s="3"/>
      <c r="JWI190" s="3"/>
      <c r="JWJ190" s="3"/>
      <c r="JWK190" s="3"/>
      <c r="JWL190" s="3"/>
      <c r="JWM190" s="3"/>
      <c r="JWN190" s="3"/>
      <c r="JWO190" s="3"/>
      <c r="JWP190" s="3"/>
      <c r="JWQ190" s="3"/>
      <c r="JWR190" s="3"/>
      <c r="JWS190" s="3"/>
      <c r="JWT190" s="3"/>
      <c r="JWU190" s="3"/>
      <c r="JWV190" s="3"/>
      <c r="JWW190" s="3"/>
      <c r="JWX190" s="3"/>
      <c r="JWY190" s="3"/>
      <c r="JWZ190" s="3"/>
      <c r="JXA190" s="3"/>
      <c r="JXB190" s="3"/>
      <c r="JXC190" s="3"/>
      <c r="JXD190" s="3"/>
      <c r="JXE190" s="3"/>
      <c r="JXF190" s="3"/>
      <c r="JXG190" s="3"/>
      <c r="JXH190" s="3"/>
      <c r="JXI190" s="3"/>
      <c r="JXJ190" s="3"/>
      <c r="JXK190" s="3"/>
      <c r="JXL190" s="3"/>
      <c r="JXM190" s="3"/>
      <c r="JXN190" s="3"/>
      <c r="JXO190" s="3"/>
      <c r="JXP190" s="3"/>
      <c r="JXQ190" s="3"/>
      <c r="JXR190" s="3"/>
      <c r="JXS190" s="3"/>
      <c r="JXT190" s="3"/>
      <c r="JXU190" s="3"/>
      <c r="JXV190" s="3"/>
      <c r="JXW190" s="3"/>
      <c r="JXX190" s="3"/>
      <c r="JXY190" s="3"/>
      <c r="JXZ190" s="3"/>
      <c r="JYA190" s="3"/>
      <c r="JYB190" s="3"/>
      <c r="JYC190" s="3"/>
      <c r="JYD190" s="3"/>
      <c r="JYE190" s="3"/>
      <c r="JYF190" s="3"/>
      <c r="JYG190" s="3"/>
      <c r="JYH190" s="3"/>
      <c r="JYI190" s="3"/>
      <c r="JYJ190" s="3"/>
      <c r="JYK190" s="3"/>
      <c r="JYL190" s="3"/>
      <c r="JYM190" s="3"/>
      <c r="JYN190" s="3"/>
      <c r="JYO190" s="3"/>
      <c r="JYP190" s="3"/>
      <c r="JYQ190" s="3"/>
      <c r="JYR190" s="3"/>
      <c r="JYS190" s="3"/>
      <c r="JYT190" s="3"/>
      <c r="JYU190" s="3"/>
      <c r="JYV190" s="3"/>
      <c r="JYW190" s="3"/>
      <c r="JYX190" s="3"/>
      <c r="JYY190" s="3"/>
      <c r="JYZ190" s="3"/>
      <c r="JZA190" s="3"/>
      <c r="JZB190" s="3"/>
      <c r="JZC190" s="3"/>
      <c r="JZD190" s="3"/>
      <c r="JZE190" s="3"/>
      <c r="JZF190" s="3"/>
      <c r="JZG190" s="3"/>
      <c r="JZH190" s="3"/>
      <c r="JZI190" s="3"/>
      <c r="JZJ190" s="3"/>
      <c r="JZK190" s="3"/>
      <c r="JZL190" s="3"/>
      <c r="JZM190" s="3"/>
      <c r="JZN190" s="3"/>
      <c r="JZO190" s="3"/>
      <c r="JZP190" s="3"/>
      <c r="JZQ190" s="3"/>
      <c r="JZR190" s="3"/>
      <c r="JZS190" s="3"/>
      <c r="JZT190" s="3"/>
      <c r="JZU190" s="3"/>
      <c r="JZV190" s="3"/>
      <c r="JZW190" s="3"/>
      <c r="JZX190" s="3"/>
      <c r="JZY190" s="3"/>
      <c r="JZZ190" s="3"/>
      <c r="KAA190" s="3"/>
      <c r="KAB190" s="3"/>
      <c r="KAC190" s="3"/>
      <c r="KAD190" s="3"/>
      <c r="KAE190" s="3"/>
      <c r="KAF190" s="3"/>
      <c r="KAG190" s="3"/>
      <c r="KAH190" s="3"/>
      <c r="KAI190" s="3"/>
      <c r="KAJ190" s="3"/>
      <c r="KAK190" s="3"/>
      <c r="KAL190" s="3"/>
      <c r="KAM190" s="3"/>
      <c r="KAN190" s="3"/>
      <c r="KAO190" s="3"/>
      <c r="KAP190" s="3"/>
      <c r="KAQ190" s="3"/>
      <c r="KAR190" s="3"/>
      <c r="KAS190" s="3"/>
      <c r="KAT190" s="3"/>
      <c r="KAU190" s="3"/>
      <c r="KAV190" s="3"/>
      <c r="KAW190" s="3"/>
      <c r="KAX190" s="3"/>
      <c r="KAY190" s="3"/>
      <c r="KAZ190" s="3"/>
      <c r="KBA190" s="3"/>
      <c r="KBB190" s="3"/>
      <c r="KBC190" s="3"/>
      <c r="KBD190" s="3"/>
      <c r="KBE190" s="3"/>
      <c r="KBF190" s="3"/>
      <c r="KBG190" s="3"/>
      <c r="KBH190" s="3"/>
      <c r="KBI190" s="3"/>
      <c r="KBJ190" s="3"/>
      <c r="KBK190" s="3"/>
      <c r="KBL190" s="3"/>
      <c r="KBM190" s="3"/>
      <c r="KBN190" s="3"/>
      <c r="KBO190" s="3"/>
      <c r="KBP190" s="3"/>
      <c r="KBQ190" s="3"/>
      <c r="KBR190" s="3"/>
      <c r="KBS190" s="3"/>
      <c r="KBT190" s="3"/>
      <c r="KBU190" s="3"/>
      <c r="KBV190" s="3"/>
      <c r="KBW190" s="3"/>
      <c r="KBX190" s="3"/>
      <c r="KBY190" s="3"/>
      <c r="KBZ190" s="3"/>
      <c r="KCA190" s="3"/>
      <c r="KCB190" s="3"/>
      <c r="KCC190" s="3"/>
      <c r="KCD190" s="3"/>
      <c r="KCE190" s="3"/>
      <c r="KCF190" s="3"/>
      <c r="KCG190" s="3"/>
      <c r="KCH190" s="3"/>
      <c r="KCI190" s="3"/>
      <c r="KCJ190" s="3"/>
      <c r="KCK190" s="3"/>
      <c r="KCL190" s="3"/>
      <c r="KCM190" s="3"/>
      <c r="KCN190" s="3"/>
      <c r="KCO190" s="3"/>
      <c r="KCP190" s="3"/>
      <c r="KCQ190" s="3"/>
      <c r="KCR190" s="3"/>
      <c r="KCS190" s="3"/>
      <c r="KCT190" s="3"/>
      <c r="KCU190" s="3"/>
      <c r="KCV190" s="3"/>
      <c r="KCW190" s="3"/>
      <c r="KCX190" s="3"/>
      <c r="KCY190" s="3"/>
      <c r="KCZ190" s="3"/>
      <c r="KDA190" s="3"/>
      <c r="KDB190" s="3"/>
      <c r="KDC190" s="3"/>
      <c r="KDD190" s="3"/>
      <c r="KDE190" s="3"/>
      <c r="KDF190" s="3"/>
      <c r="KDG190" s="3"/>
      <c r="KDH190" s="3"/>
      <c r="KDI190" s="3"/>
      <c r="KDJ190" s="3"/>
      <c r="KDK190" s="3"/>
      <c r="KDL190" s="3"/>
      <c r="KDM190" s="3"/>
      <c r="KDN190" s="3"/>
      <c r="KDO190" s="3"/>
      <c r="KDP190" s="3"/>
      <c r="KDQ190" s="3"/>
      <c r="KDR190" s="3"/>
      <c r="KDS190" s="3"/>
      <c r="KDT190" s="3"/>
      <c r="KDU190" s="3"/>
      <c r="KDV190" s="3"/>
      <c r="KDW190" s="3"/>
      <c r="KDX190" s="3"/>
      <c r="KDY190" s="3"/>
      <c r="KDZ190" s="3"/>
      <c r="KEA190" s="3"/>
      <c r="KEB190" s="3"/>
      <c r="KEC190" s="3"/>
      <c r="KED190" s="3"/>
      <c r="KEE190" s="3"/>
      <c r="KEF190" s="3"/>
      <c r="KEG190" s="3"/>
      <c r="KEH190" s="3"/>
      <c r="KEI190" s="3"/>
      <c r="KEJ190" s="3"/>
      <c r="KEK190" s="3"/>
      <c r="KEL190" s="3"/>
      <c r="KEM190" s="3"/>
      <c r="KEN190" s="3"/>
      <c r="KEO190" s="3"/>
      <c r="KEP190" s="3"/>
      <c r="KEQ190" s="3"/>
      <c r="KER190" s="3"/>
      <c r="KES190" s="3"/>
      <c r="KET190" s="3"/>
      <c r="KEU190" s="3"/>
      <c r="KEV190" s="3"/>
      <c r="KEW190" s="3"/>
      <c r="KEX190" s="3"/>
      <c r="KEY190" s="3"/>
      <c r="KEZ190" s="3"/>
      <c r="KFA190" s="3"/>
      <c r="KFB190" s="3"/>
      <c r="KFC190" s="3"/>
      <c r="KFD190" s="3"/>
      <c r="KFE190" s="3"/>
      <c r="KFF190" s="3"/>
      <c r="KFG190" s="3"/>
      <c r="KFH190" s="3"/>
      <c r="KFI190" s="3"/>
      <c r="KFJ190" s="3"/>
      <c r="KFK190" s="3"/>
      <c r="KFL190" s="3"/>
      <c r="KFM190" s="3"/>
      <c r="KFN190" s="3"/>
      <c r="KFO190" s="3"/>
      <c r="KFP190" s="3"/>
      <c r="KFQ190" s="3"/>
      <c r="KFR190" s="3"/>
      <c r="KFS190" s="3"/>
      <c r="KFT190" s="3"/>
      <c r="KFU190" s="3"/>
      <c r="KFV190" s="3"/>
      <c r="KFW190" s="3"/>
      <c r="KFX190" s="3"/>
      <c r="KFY190" s="3"/>
      <c r="KFZ190" s="3"/>
      <c r="KGA190" s="3"/>
      <c r="KGB190" s="3"/>
      <c r="KGC190" s="3"/>
      <c r="KGD190" s="3"/>
      <c r="KGE190" s="3"/>
      <c r="KGF190" s="3"/>
      <c r="KGG190" s="3"/>
      <c r="KGH190" s="3"/>
      <c r="KGI190" s="3"/>
      <c r="KGJ190" s="3"/>
      <c r="KGK190" s="3"/>
      <c r="KGL190" s="3"/>
      <c r="KGM190" s="3"/>
      <c r="KGN190" s="3"/>
      <c r="KGO190" s="3"/>
      <c r="KGP190" s="3"/>
      <c r="KGQ190" s="3"/>
      <c r="KGR190" s="3"/>
      <c r="KGS190" s="3"/>
      <c r="KGT190" s="3"/>
      <c r="KGU190" s="3"/>
      <c r="KGV190" s="3"/>
      <c r="KGW190" s="3"/>
      <c r="KGX190" s="3"/>
      <c r="KGY190" s="3"/>
      <c r="KGZ190" s="3"/>
      <c r="KHA190" s="3"/>
      <c r="KHB190" s="3"/>
      <c r="KHC190" s="3"/>
      <c r="KHD190" s="3"/>
      <c r="KHE190" s="3"/>
      <c r="KHF190" s="3"/>
      <c r="KHG190" s="3"/>
      <c r="KHH190" s="3"/>
      <c r="KHI190" s="3"/>
      <c r="KHJ190" s="3"/>
      <c r="KHK190" s="3"/>
      <c r="KHL190" s="3"/>
      <c r="KHM190" s="3"/>
      <c r="KHN190" s="3"/>
      <c r="KHO190" s="3"/>
      <c r="KHP190" s="3"/>
      <c r="KHQ190" s="3"/>
      <c r="KHR190" s="3"/>
      <c r="KHS190" s="3"/>
      <c r="KHT190" s="3"/>
      <c r="KHU190" s="3"/>
      <c r="KHV190" s="3"/>
      <c r="KHW190" s="3"/>
      <c r="KHX190" s="3"/>
      <c r="KHY190" s="3"/>
      <c r="KHZ190" s="3"/>
      <c r="KIA190" s="3"/>
      <c r="KIB190" s="3"/>
      <c r="KIC190" s="3"/>
      <c r="KID190" s="3"/>
      <c r="KIE190" s="3"/>
      <c r="KIF190" s="3"/>
      <c r="KIG190" s="3"/>
      <c r="KIH190" s="3"/>
      <c r="KII190" s="3"/>
      <c r="KIJ190" s="3"/>
      <c r="KIK190" s="3"/>
      <c r="KIL190" s="3"/>
      <c r="KIM190" s="3"/>
      <c r="KIN190" s="3"/>
      <c r="KIO190" s="3"/>
      <c r="KIP190" s="3"/>
      <c r="KIQ190" s="3"/>
      <c r="KIR190" s="3"/>
      <c r="KIS190" s="3"/>
      <c r="KIT190" s="3"/>
      <c r="KIU190" s="3"/>
      <c r="KIV190" s="3"/>
      <c r="KIW190" s="3"/>
      <c r="KIX190" s="3"/>
      <c r="KIY190" s="3"/>
      <c r="KIZ190" s="3"/>
      <c r="KJA190" s="3"/>
      <c r="KJB190" s="3"/>
      <c r="KJC190" s="3"/>
      <c r="KJD190" s="3"/>
      <c r="KJE190" s="3"/>
      <c r="KJF190" s="3"/>
      <c r="KJG190" s="3"/>
      <c r="KJH190" s="3"/>
      <c r="KJI190" s="3"/>
      <c r="KJJ190" s="3"/>
      <c r="KJK190" s="3"/>
      <c r="KJL190" s="3"/>
      <c r="KJM190" s="3"/>
      <c r="KJN190" s="3"/>
      <c r="KJO190" s="3"/>
      <c r="KJP190" s="3"/>
      <c r="KJQ190" s="3"/>
      <c r="KJR190" s="3"/>
      <c r="KJS190" s="3"/>
      <c r="KJT190" s="3"/>
      <c r="KJU190" s="3"/>
      <c r="KJV190" s="3"/>
      <c r="KJW190" s="3"/>
      <c r="KJX190" s="3"/>
      <c r="KJY190" s="3"/>
      <c r="KJZ190" s="3"/>
      <c r="KKA190" s="3"/>
      <c r="KKB190" s="3"/>
      <c r="KKC190" s="3"/>
      <c r="KKD190" s="3"/>
      <c r="KKE190" s="3"/>
      <c r="KKF190" s="3"/>
      <c r="KKG190" s="3"/>
      <c r="KKH190" s="3"/>
      <c r="KKI190" s="3"/>
      <c r="KKJ190" s="3"/>
      <c r="KKK190" s="3"/>
      <c r="KKL190" s="3"/>
      <c r="KKM190" s="3"/>
      <c r="KKN190" s="3"/>
      <c r="KKO190" s="3"/>
      <c r="KKP190" s="3"/>
      <c r="KKQ190" s="3"/>
      <c r="KKR190" s="3"/>
      <c r="KKS190" s="3"/>
      <c r="KKT190" s="3"/>
      <c r="KKU190" s="3"/>
      <c r="KKV190" s="3"/>
      <c r="KKW190" s="3"/>
      <c r="KKX190" s="3"/>
      <c r="KKY190" s="3"/>
      <c r="KKZ190" s="3"/>
      <c r="KLA190" s="3"/>
      <c r="KLB190" s="3"/>
      <c r="KLC190" s="3"/>
      <c r="KLD190" s="3"/>
      <c r="KLE190" s="3"/>
      <c r="KLF190" s="3"/>
      <c r="KLG190" s="3"/>
      <c r="KLH190" s="3"/>
      <c r="KLI190" s="3"/>
      <c r="KLJ190" s="3"/>
      <c r="KLK190" s="3"/>
      <c r="KLL190" s="3"/>
      <c r="KLM190" s="3"/>
      <c r="KLN190" s="3"/>
      <c r="KLO190" s="3"/>
      <c r="KLP190" s="3"/>
      <c r="KLQ190" s="3"/>
      <c r="KLR190" s="3"/>
      <c r="KLS190" s="3"/>
      <c r="KLT190" s="3"/>
      <c r="KLU190" s="3"/>
      <c r="KLV190" s="3"/>
      <c r="KLW190" s="3"/>
      <c r="KLX190" s="3"/>
      <c r="KLY190" s="3"/>
      <c r="KLZ190" s="3"/>
      <c r="KMA190" s="3"/>
      <c r="KMB190" s="3"/>
      <c r="KMC190" s="3"/>
      <c r="KMD190" s="3"/>
      <c r="KME190" s="3"/>
      <c r="KMF190" s="3"/>
      <c r="KMG190" s="3"/>
      <c r="KMH190" s="3"/>
      <c r="KMI190" s="3"/>
      <c r="KMJ190" s="3"/>
      <c r="KMK190" s="3"/>
      <c r="KML190" s="3"/>
      <c r="KMM190" s="3"/>
      <c r="KMN190" s="3"/>
      <c r="KMO190" s="3"/>
      <c r="KMP190" s="3"/>
      <c r="KMQ190" s="3"/>
      <c r="KMR190" s="3"/>
      <c r="KMS190" s="3"/>
      <c r="KMT190" s="3"/>
      <c r="KMU190" s="3"/>
      <c r="KMV190" s="3"/>
      <c r="KMW190" s="3"/>
      <c r="KMX190" s="3"/>
      <c r="KMY190" s="3"/>
      <c r="KMZ190" s="3"/>
      <c r="KNA190" s="3"/>
      <c r="KNB190" s="3"/>
      <c r="KNC190" s="3"/>
      <c r="KND190" s="3"/>
      <c r="KNE190" s="3"/>
      <c r="KNF190" s="3"/>
      <c r="KNG190" s="3"/>
      <c r="KNH190" s="3"/>
      <c r="KNI190" s="3"/>
      <c r="KNJ190" s="3"/>
      <c r="KNK190" s="3"/>
      <c r="KNL190" s="3"/>
      <c r="KNM190" s="3"/>
      <c r="KNN190" s="3"/>
      <c r="KNO190" s="3"/>
      <c r="KNP190" s="3"/>
      <c r="KNQ190" s="3"/>
      <c r="KNR190" s="3"/>
      <c r="KNS190" s="3"/>
      <c r="KNT190" s="3"/>
      <c r="KNU190" s="3"/>
      <c r="KNV190" s="3"/>
      <c r="KNW190" s="3"/>
      <c r="KNX190" s="3"/>
      <c r="KNY190" s="3"/>
      <c r="KNZ190" s="3"/>
      <c r="KOA190" s="3"/>
      <c r="KOB190" s="3"/>
      <c r="KOC190" s="3"/>
      <c r="KOD190" s="3"/>
      <c r="KOE190" s="3"/>
      <c r="KOF190" s="3"/>
      <c r="KOG190" s="3"/>
      <c r="KOH190" s="3"/>
      <c r="KOI190" s="3"/>
      <c r="KOJ190" s="3"/>
      <c r="KOK190" s="3"/>
      <c r="KOL190" s="3"/>
      <c r="KOM190" s="3"/>
      <c r="KON190" s="3"/>
      <c r="KOO190" s="3"/>
      <c r="KOP190" s="3"/>
      <c r="KOQ190" s="3"/>
      <c r="KOR190" s="3"/>
      <c r="KOS190" s="3"/>
      <c r="KOT190" s="3"/>
      <c r="KOU190" s="3"/>
      <c r="KOV190" s="3"/>
      <c r="KOW190" s="3"/>
      <c r="KOX190" s="3"/>
      <c r="KOY190" s="3"/>
      <c r="KOZ190" s="3"/>
      <c r="KPA190" s="3"/>
      <c r="KPB190" s="3"/>
      <c r="KPC190" s="3"/>
      <c r="KPD190" s="3"/>
      <c r="KPE190" s="3"/>
      <c r="KPF190" s="3"/>
      <c r="KPG190" s="3"/>
      <c r="KPH190" s="3"/>
      <c r="KPI190" s="3"/>
      <c r="KPJ190" s="3"/>
      <c r="KPK190" s="3"/>
      <c r="KPL190" s="3"/>
      <c r="KPM190" s="3"/>
      <c r="KPN190" s="3"/>
      <c r="KPO190" s="3"/>
      <c r="KPP190" s="3"/>
      <c r="KPQ190" s="3"/>
      <c r="KPR190" s="3"/>
      <c r="KPS190" s="3"/>
      <c r="KPT190" s="3"/>
      <c r="KPU190" s="3"/>
      <c r="KPV190" s="3"/>
      <c r="KPW190" s="3"/>
      <c r="KPX190" s="3"/>
      <c r="KPY190" s="3"/>
      <c r="KPZ190" s="3"/>
      <c r="KQA190" s="3"/>
      <c r="KQB190" s="3"/>
      <c r="KQC190" s="3"/>
      <c r="KQD190" s="3"/>
      <c r="KQE190" s="3"/>
      <c r="KQF190" s="3"/>
      <c r="KQG190" s="3"/>
      <c r="KQH190" s="3"/>
      <c r="KQI190" s="3"/>
      <c r="KQJ190" s="3"/>
      <c r="KQK190" s="3"/>
      <c r="KQL190" s="3"/>
      <c r="KQM190" s="3"/>
      <c r="KQN190" s="3"/>
      <c r="KQO190" s="3"/>
      <c r="KQP190" s="3"/>
      <c r="KQQ190" s="3"/>
      <c r="KQR190" s="3"/>
      <c r="KQS190" s="3"/>
      <c r="KQT190" s="3"/>
      <c r="KQU190" s="3"/>
      <c r="KQV190" s="3"/>
      <c r="KQW190" s="3"/>
      <c r="KQX190" s="3"/>
      <c r="KQY190" s="3"/>
      <c r="KQZ190" s="3"/>
      <c r="KRA190" s="3"/>
      <c r="KRB190" s="3"/>
      <c r="KRC190" s="3"/>
      <c r="KRD190" s="3"/>
      <c r="KRE190" s="3"/>
      <c r="KRF190" s="3"/>
      <c r="KRG190" s="3"/>
      <c r="KRH190" s="3"/>
      <c r="KRI190" s="3"/>
      <c r="KRJ190" s="3"/>
      <c r="KRK190" s="3"/>
      <c r="KRL190" s="3"/>
      <c r="KRM190" s="3"/>
      <c r="KRN190" s="3"/>
      <c r="KRO190" s="3"/>
      <c r="KRP190" s="3"/>
      <c r="KRQ190" s="3"/>
      <c r="KRR190" s="3"/>
      <c r="KRS190" s="3"/>
      <c r="KRT190" s="3"/>
      <c r="KRU190" s="3"/>
      <c r="KRV190" s="3"/>
      <c r="KRW190" s="3"/>
      <c r="KRX190" s="3"/>
      <c r="KRY190" s="3"/>
      <c r="KRZ190" s="3"/>
      <c r="KSA190" s="3"/>
      <c r="KSB190" s="3"/>
      <c r="KSC190" s="3"/>
      <c r="KSD190" s="3"/>
      <c r="KSE190" s="3"/>
      <c r="KSF190" s="3"/>
      <c r="KSG190" s="3"/>
      <c r="KSH190" s="3"/>
      <c r="KSI190" s="3"/>
      <c r="KSJ190" s="3"/>
      <c r="KSK190" s="3"/>
      <c r="KSL190" s="3"/>
      <c r="KSM190" s="3"/>
      <c r="KSN190" s="3"/>
      <c r="KSO190" s="3"/>
      <c r="KSP190" s="3"/>
      <c r="KSQ190" s="3"/>
      <c r="KSR190" s="3"/>
      <c r="KSS190" s="3"/>
      <c r="KST190" s="3"/>
      <c r="KSU190" s="3"/>
      <c r="KSV190" s="3"/>
      <c r="KSW190" s="3"/>
      <c r="KSX190" s="3"/>
      <c r="KSY190" s="3"/>
      <c r="KSZ190" s="3"/>
      <c r="KTA190" s="3"/>
      <c r="KTB190" s="3"/>
      <c r="KTC190" s="3"/>
      <c r="KTD190" s="3"/>
      <c r="KTE190" s="3"/>
      <c r="KTF190" s="3"/>
      <c r="KTG190" s="3"/>
      <c r="KTH190" s="3"/>
      <c r="KTI190" s="3"/>
      <c r="KTJ190" s="3"/>
      <c r="KTK190" s="3"/>
      <c r="KTL190" s="3"/>
      <c r="KTM190" s="3"/>
      <c r="KTN190" s="3"/>
      <c r="KTO190" s="3"/>
      <c r="KTP190" s="3"/>
      <c r="KTQ190" s="3"/>
      <c r="KTR190" s="3"/>
      <c r="KTS190" s="3"/>
      <c r="KTT190" s="3"/>
      <c r="KTU190" s="3"/>
      <c r="KTV190" s="3"/>
      <c r="KTW190" s="3"/>
      <c r="KTX190" s="3"/>
      <c r="KTY190" s="3"/>
      <c r="KTZ190" s="3"/>
      <c r="KUA190" s="3"/>
      <c r="KUB190" s="3"/>
      <c r="KUC190" s="3"/>
      <c r="KUD190" s="3"/>
      <c r="KUE190" s="3"/>
      <c r="KUF190" s="3"/>
      <c r="KUG190" s="3"/>
      <c r="KUH190" s="3"/>
      <c r="KUI190" s="3"/>
      <c r="KUJ190" s="3"/>
      <c r="KUK190" s="3"/>
      <c r="KUL190" s="3"/>
      <c r="KUM190" s="3"/>
      <c r="KUN190" s="3"/>
      <c r="KUO190" s="3"/>
      <c r="KUP190" s="3"/>
      <c r="KUQ190" s="3"/>
      <c r="KUR190" s="3"/>
      <c r="KUS190" s="3"/>
      <c r="KUT190" s="3"/>
      <c r="KUU190" s="3"/>
      <c r="KUV190" s="3"/>
      <c r="KUW190" s="3"/>
      <c r="KUX190" s="3"/>
      <c r="KUY190" s="3"/>
      <c r="KUZ190" s="3"/>
      <c r="KVA190" s="3"/>
      <c r="KVB190" s="3"/>
      <c r="KVC190" s="3"/>
      <c r="KVD190" s="3"/>
      <c r="KVE190" s="3"/>
      <c r="KVF190" s="3"/>
      <c r="KVG190" s="3"/>
      <c r="KVH190" s="3"/>
      <c r="KVI190" s="3"/>
      <c r="KVJ190" s="3"/>
      <c r="KVK190" s="3"/>
      <c r="KVL190" s="3"/>
      <c r="KVM190" s="3"/>
      <c r="KVN190" s="3"/>
      <c r="KVO190" s="3"/>
      <c r="KVP190" s="3"/>
      <c r="KVQ190" s="3"/>
      <c r="KVR190" s="3"/>
      <c r="KVS190" s="3"/>
      <c r="KVT190" s="3"/>
      <c r="KVU190" s="3"/>
      <c r="KVV190" s="3"/>
      <c r="KVW190" s="3"/>
      <c r="KVX190" s="3"/>
      <c r="KVY190" s="3"/>
      <c r="KVZ190" s="3"/>
      <c r="KWA190" s="3"/>
      <c r="KWB190" s="3"/>
      <c r="KWC190" s="3"/>
      <c r="KWD190" s="3"/>
      <c r="KWE190" s="3"/>
      <c r="KWF190" s="3"/>
      <c r="KWG190" s="3"/>
      <c r="KWH190" s="3"/>
      <c r="KWI190" s="3"/>
      <c r="KWJ190" s="3"/>
      <c r="KWK190" s="3"/>
      <c r="KWL190" s="3"/>
      <c r="KWM190" s="3"/>
      <c r="KWN190" s="3"/>
      <c r="KWO190" s="3"/>
      <c r="KWP190" s="3"/>
      <c r="KWQ190" s="3"/>
      <c r="KWR190" s="3"/>
      <c r="KWS190" s="3"/>
      <c r="KWT190" s="3"/>
      <c r="KWU190" s="3"/>
      <c r="KWV190" s="3"/>
      <c r="KWW190" s="3"/>
      <c r="KWX190" s="3"/>
      <c r="KWY190" s="3"/>
      <c r="KWZ190" s="3"/>
      <c r="KXA190" s="3"/>
      <c r="KXB190" s="3"/>
      <c r="KXC190" s="3"/>
      <c r="KXD190" s="3"/>
      <c r="KXE190" s="3"/>
      <c r="KXF190" s="3"/>
      <c r="KXG190" s="3"/>
      <c r="KXH190" s="3"/>
      <c r="KXI190" s="3"/>
      <c r="KXJ190" s="3"/>
      <c r="KXK190" s="3"/>
      <c r="KXL190" s="3"/>
      <c r="KXM190" s="3"/>
      <c r="KXN190" s="3"/>
      <c r="KXO190" s="3"/>
      <c r="KXP190" s="3"/>
      <c r="KXQ190" s="3"/>
      <c r="KXR190" s="3"/>
      <c r="KXS190" s="3"/>
      <c r="KXT190" s="3"/>
      <c r="KXU190" s="3"/>
      <c r="KXV190" s="3"/>
      <c r="KXW190" s="3"/>
      <c r="KXX190" s="3"/>
      <c r="KXY190" s="3"/>
      <c r="KXZ190" s="3"/>
      <c r="KYA190" s="3"/>
      <c r="KYB190" s="3"/>
      <c r="KYC190" s="3"/>
      <c r="KYD190" s="3"/>
      <c r="KYE190" s="3"/>
      <c r="KYF190" s="3"/>
      <c r="KYG190" s="3"/>
      <c r="KYH190" s="3"/>
      <c r="KYI190" s="3"/>
      <c r="KYJ190" s="3"/>
      <c r="KYK190" s="3"/>
      <c r="KYL190" s="3"/>
      <c r="KYM190" s="3"/>
      <c r="KYN190" s="3"/>
      <c r="KYO190" s="3"/>
      <c r="KYP190" s="3"/>
      <c r="KYQ190" s="3"/>
      <c r="KYR190" s="3"/>
      <c r="KYS190" s="3"/>
      <c r="KYT190" s="3"/>
      <c r="KYU190" s="3"/>
      <c r="KYV190" s="3"/>
      <c r="KYW190" s="3"/>
      <c r="KYX190" s="3"/>
      <c r="KYY190" s="3"/>
      <c r="KYZ190" s="3"/>
      <c r="KZA190" s="3"/>
      <c r="KZB190" s="3"/>
      <c r="KZC190" s="3"/>
      <c r="KZD190" s="3"/>
      <c r="KZE190" s="3"/>
      <c r="KZF190" s="3"/>
      <c r="KZG190" s="3"/>
      <c r="KZH190" s="3"/>
      <c r="KZI190" s="3"/>
      <c r="KZJ190" s="3"/>
      <c r="KZK190" s="3"/>
      <c r="KZL190" s="3"/>
      <c r="KZM190" s="3"/>
      <c r="KZN190" s="3"/>
      <c r="KZO190" s="3"/>
      <c r="KZP190" s="3"/>
      <c r="KZQ190" s="3"/>
      <c r="KZR190" s="3"/>
      <c r="KZS190" s="3"/>
      <c r="KZT190" s="3"/>
      <c r="KZU190" s="3"/>
      <c r="KZV190" s="3"/>
      <c r="KZW190" s="3"/>
      <c r="KZX190" s="3"/>
      <c r="KZY190" s="3"/>
      <c r="KZZ190" s="3"/>
      <c r="LAA190" s="3"/>
      <c r="LAB190" s="3"/>
      <c r="LAC190" s="3"/>
      <c r="LAD190" s="3"/>
      <c r="LAE190" s="3"/>
      <c r="LAF190" s="3"/>
      <c r="LAG190" s="3"/>
      <c r="LAH190" s="3"/>
      <c r="LAI190" s="3"/>
      <c r="LAJ190" s="3"/>
      <c r="LAK190" s="3"/>
      <c r="LAL190" s="3"/>
      <c r="LAM190" s="3"/>
      <c r="LAN190" s="3"/>
      <c r="LAO190" s="3"/>
      <c r="LAP190" s="3"/>
      <c r="LAQ190" s="3"/>
      <c r="LAR190" s="3"/>
      <c r="LAS190" s="3"/>
      <c r="LAT190" s="3"/>
      <c r="LAU190" s="3"/>
      <c r="LAV190" s="3"/>
      <c r="LAW190" s="3"/>
      <c r="LAX190" s="3"/>
      <c r="LAY190" s="3"/>
      <c r="LAZ190" s="3"/>
      <c r="LBA190" s="3"/>
      <c r="LBB190" s="3"/>
      <c r="LBC190" s="3"/>
      <c r="LBD190" s="3"/>
      <c r="LBE190" s="3"/>
      <c r="LBF190" s="3"/>
      <c r="LBG190" s="3"/>
      <c r="LBH190" s="3"/>
      <c r="LBI190" s="3"/>
      <c r="LBJ190" s="3"/>
      <c r="LBK190" s="3"/>
      <c r="LBL190" s="3"/>
      <c r="LBM190" s="3"/>
      <c r="LBN190" s="3"/>
      <c r="LBO190" s="3"/>
      <c r="LBP190" s="3"/>
      <c r="LBQ190" s="3"/>
      <c r="LBR190" s="3"/>
      <c r="LBS190" s="3"/>
      <c r="LBT190" s="3"/>
      <c r="LBU190" s="3"/>
      <c r="LBV190" s="3"/>
      <c r="LBW190" s="3"/>
      <c r="LBX190" s="3"/>
      <c r="LBY190" s="3"/>
      <c r="LBZ190" s="3"/>
      <c r="LCA190" s="3"/>
      <c r="LCB190" s="3"/>
      <c r="LCC190" s="3"/>
      <c r="LCD190" s="3"/>
      <c r="LCE190" s="3"/>
      <c r="LCF190" s="3"/>
      <c r="LCG190" s="3"/>
      <c r="LCH190" s="3"/>
      <c r="LCI190" s="3"/>
      <c r="LCJ190" s="3"/>
      <c r="LCK190" s="3"/>
      <c r="LCL190" s="3"/>
      <c r="LCM190" s="3"/>
      <c r="LCN190" s="3"/>
      <c r="LCO190" s="3"/>
      <c r="LCP190" s="3"/>
      <c r="LCQ190" s="3"/>
      <c r="LCR190" s="3"/>
      <c r="LCS190" s="3"/>
      <c r="LCT190" s="3"/>
      <c r="LCU190" s="3"/>
      <c r="LCV190" s="3"/>
      <c r="LCW190" s="3"/>
      <c r="LCX190" s="3"/>
      <c r="LCY190" s="3"/>
      <c r="LCZ190" s="3"/>
      <c r="LDA190" s="3"/>
      <c r="LDB190" s="3"/>
      <c r="LDC190" s="3"/>
      <c r="LDD190" s="3"/>
      <c r="LDE190" s="3"/>
      <c r="LDF190" s="3"/>
      <c r="LDG190" s="3"/>
      <c r="LDH190" s="3"/>
      <c r="LDI190" s="3"/>
      <c r="LDJ190" s="3"/>
      <c r="LDK190" s="3"/>
      <c r="LDL190" s="3"/>
      <c r="LDM190" s="3"/>
      <c r="LDN190" s="3"/>
      <c r="LDO190" s="3"/>
      <c r="LDP190" s="3"/>
      <c r="LDQ190" s="3"/>
      <c r="LDR190" s="3"/>
      <c r="LDS190" s="3"/>
      <c r="LDT190" s="3"/>
      <c r="LDU190" s="3"/>
      <c r="LDV190" s="3"/>
      <c r="LDW190" s="3"/>
      <c r="LDX190" s="3"/>
      <c r="LDY190" s="3"/>
      <c r="LDZ190" s="3"/>
      <c r="LEA190" s="3"/>
      <c r="LEB190" s="3"/>
      <c r="LEC190" s="3"/>
      <c r="LED190" s="3"/>
      <c r="LEE190" s="3"/>
      <c r="LEF190" s="3"/>
      <c r="LEG190" s="3"/>
      <c r="LEH190" s="3"/>
      <c r="LEI190" s="3"/>
      <c r="LEJ190" s="3"/>
      <c r="LEK190" s="3"/>
      <c r="LEL190" s="3"/>
      <c r="LEM190" s="3"/>
      <c r="LEN190" s="3"/>
      <c r="LEO190" s="3"/>
      <c r="LEP190" s="3"/>
      <c r="LEQ190" s="3"/>
      <c r="LER190" s="3"/>
      <c r="LES190" s="3"/>
      <c r="LET190" s="3"/>
      <c r="LEU190" s="3"/>
      <c r="LEV190" s="3"/>
      <c r="LEW190" s="3"/>
      <c r="LEX190" s="3"/>
      <c r="LEY190" s="3"/>
      <c r="LEZ190" s="3"/>
      <c r="LFA190" s="3"/>
      <c r="LFB190" s="3"/>
      <c r="LFC190" s="3"/>
      <c r="LFD190" s="3"/>
      <c r="LFE190" s="3"/>
      <c r="LFF190" s="3"/>
      <c r="LFG190" s="3"/>
      <c r="LFH190" s="3"/>
      <c r="LFI190" s="3"/>
      <c r="LFJ190" s="3"/>
      <c r="LFK190" s="3"/>
      <c r="LFL190" s="3"/>
      <c r="LFM190" s="3"/>
      <c r="LFN190" s="3"/>
      <c r="LFO190" s="3"/>
      <c r="LFP190" s="3"/>
      <c r="LFQ190" s="3"/>
      <c r="LFR190" s="3"/>
      <c r="LFS190" s="3"/>
      <c r="LFT190" s="3"/>
      <c r="LFU190" s="3"/>
      <c r="LFV190" s="3"/>
      <c r="LFW190" s="3"/>
      <c r="LFX190" s="3"/>
      <c r="LFY190" s="3"/>
      <c r="LFZ190" s="3"/>
      <c r="LGA190" s="3"/>
      <c r="LGB190" s="3"/>
      <c r="LGC190" s="3"/>
      <c r="LGD190" s="3"/>
      <c r="LGE190" s="3"/>
      <c r="LGF190" s="3"/>
      <c r="LGG190" s="3"/>
      <c r="LGH190" s="3"/>
      <c r="LGI190" s="3"/>
      <c r="LGJ190" s="3"/>
      <c r="LGK190" s="3"/>
      <c r="LGL190" s="3"/>
      <c r="LGM190" s="3"/>
      <c r="LGN190" s="3"/>
      <c r="LGO190" s="3"/>
      <c r="LGP190" s="3"/>
      <c r="LGQ190" s="3"/>
      <c r="LGR190" s="3"/>
      <c r="LGS190" s="3"/>
      <c r="LGT190" s="3"/>
      <c r="LGU190" s="3"/>
      <c r="LGV190" s="3"/>
      <c r="LGW190" s="3"/>
      <c r="LGX190" s="3"/>
      <c r="LGY190" s="3"/>
      <c r="LGZ190" s="3"/>
      <c r="LHA190" s="3"/>
      <c r="LHB190" s="3"/>
      <c r="LHC190" s="3"/>
      <c r="LHD190" s="3"/>
      <c r="LHE190" s="3"/>
      <c r="LHF190" s="3"/>
      <c r="LHG190" s="3"/>
      <c r="LHH190" s="3"/>
      <c r="LHI190" s="3"/>
      <c r="LHJ190" s="3"/>
      <c r="LHK190" s="3"/>
      <c r="LHL190" s="3"/>
      <c r="LHM190" s="3"/>
      <c r="LHN190" s="3"/>
      <c r="LHO190" s="3"/>
      <c r="LHP190" s="3"/>
      <c r="LHQ190" s="3"/>
      <c r="LHR190" s="3"/>
      <c r="LHS190" s="3"/>
      <c r="LHT190" s="3"/>
      <c r="LHU190" s="3"/>
      <c r="LHV190" s="3"/>
      <c r="LHW190" s="3"/>
      <c r="LHX190" s="3"/>
      <c r="LHY190" s="3"/>
      <c r="LHZ190" s="3"/>
      <c r="LIA190" s="3"/>
      <c r="LIB190" s="3"/>
      <c r="LIC190" s="3"/>
      <c r="LID190" s="3"/>
      <c r="LIE190" s="3"/>
      <c r="LIF190" s="3"/>
      <c r="LIG190" s="3"/>
      <c r="LIH190" s="3"/>
      <c r="LII190" s="3"/>
      <c r="LIJ190" s="3"/>
      <c r="LIK190" s="3"/>
      <c r="LIL190" s="3"/>
      <c r="LIM190" s="3"/>
      <c r="LIN190" s="3"/>
      <c r="LIO190" s="3"/>
      <c r="LIP190" s="3"/>
      <c r="LIQ190" s="3"/>
      <c r="LIR190" s="3"/>
      <c r="LIS190" s="3"/>
      <c r="LIT190" s="3"/>
      <c r="LIU190" s="3"/>
      <c r="LIV190" s="3"/>
      <c r="LIW190" s="3"/>
      <c r="LIX190" s="3"/>
      <c r="LIY190" s="3"/>
      <c r="LIZ190" s="3"/>
      <c r="LJA190" s="3"/>
      <c r="LJB190" s="3"/>
      <c r="LJC190" s="3"/>
      <c r="LJD190" s="3"/>
      <c r="LJE190" s="3"/>
      <c r="LJF190" s="3"/>
      <c r="LJG190" s="3"/>
      <c r="LJH190" s="3"/>
      <c r="LJI190" s="3"/>
      <c r="LJJ190" s="3"/>
      <c r="LJK190" s="3"/>
      <c r="LJL190" s="3"/>
      <c r="LJM190" s="3"/>
      <c r="LJN190" s="3"/>
      <c r="LJO190" s="3"/>
      <c r="LJP190" s="3"/>
      <c r="LJQ190" s="3"/>
      <c r="LJR190" s="3"/>
      <c r="LJS190" s="3"/>
      <c r="LJT190" s="3"/>
      <c r="LJU190" s="3"/>
      <c r="LJV190" s="3"/>
      <c r="LJW190" s="3"/>
      <c r="LJX190" s="3"/>
      <c r="LJY190" s="3"/>
      <c r="LJZ190" s="3"/>
      <c r="LKA190" s="3"/>
      <c r="LKB190" s="3"/>
      <c r="LKC190" s="3"/>
      <c r="LKD190" s="3"/>
      <c r="LKE190" s="3"/>
      <c r="LKF190" s="3"/>
      <c r="LKG190" s="3"/>
      <c r="LKH190" s="3"/>
      <c r="LKI190" s="3"/>
      <c r="LKJ190" s="3"/>
      <c r="LKK190" s="3"/>
      <c r="LKL190" s="3"/>
      <c r="LKM190" s="3"/>
      <c r="LKN190" s="3"/>
      <c r="LKO190" s="3"/>
      <c r="LKP190" s="3"/>
      <c r="LKQ190" s="3"/>
      <c r="LKR190" s="3"/>
      <c r="LKS190" s="3"/>
      <c r="LKT190" s="3"/>
      <c r="LKU190" s="3"/>
      <c r="LKV190" s="3"/>
      <c r="LKW190" s="3"/>
      <c r="LKX190" s="3"/>
      <c r="LKY190" s="3"/>
      <c r="LKZ190" s="3"/>
      <c r="LLA190" s="3"/>
      <c r="LLB190" s="3"/>
      <c r="LLC190" s="3"/>
      <c r="LLD190" s="3"/>
      <c r="LLE190" s="3"/>
      <c r="LLF190" s="3"/>
      <c r="LLG190" s="3"/>
      <c r="LLH190" s="3"/>
      <c r="LLI190" s="3"/>
      <c r="LLJ190" s="3"/>
      <c r="LLK190" s="3"/>
      <c r="LLL190" s="3"/>
      <c r="LLM190" s="3"/>
      <c r="LLN190" s="3"/>
      <c r="LLO190" s="3"/>
      <c r="LLP190" s="3"/>
      <c r="LLQ190" s="3"/>
      <c r="LLR190" s="3"/>
      <c r="LLS190" s="3"/>
      <c r="LLT190" s="3"/>
      <c r="LLU190" s="3"/>
      <c r="LLV190" s="3"/>
      <c r="LLW190" s="3"/>
      <c r="LLX190" s="3"/>
      <c r="LLY190" s="3"/>
      <c r="LLZ190" s="3"/>
      <c r="LMA190" s="3"/>
      <c r="LMB190" s="3"/>
      <c r="LMC190" s="3"/>
      <c r="LMD190" s="3"/>
      <c r="LME190" s="3"/>
      <c r="LMF190" s="3"/>
      <c r="LMG190" s="3"/>
      <c r="LMH190" s="3"/>
      <c r="LMI190" s="3"/>
      <c r="LMJ190" s="3"/>
      <c r="LMK190" s="3"/>
      <c r="LML190" s="3"/>
      <c r="LMM190" s="3"/>
      <c r="LMN190" s="3"/>
      <c r="LMO190" s="3"/>
      <c r="LMP190" s="3"/>
      <c r="LMQ190" s="3"/>
      <c r="LMR190" s="3"/>
      <c r="LMS190" s="3"/>
      <c r="LMT190" s="3"/>
      <c r="LMU190" s="3"/>
      <c r="LMV190" s="3"/>
      <c r="LMW190" s="3"/>
      <c r="LMX190" s="3"/>
      <c r="LMY190" s="3"/>
      <c r="LMZ190" s="3"/>
      <c r="LNA190" s="3"/>
      <c r="LNB190" s="3"/>
      <c r="LNC190" s="3"/>
      <c r="LND190" s="3"/>
      <c r="LNE190" s="3"/>
      <c r="LNF190" s="3"/>
      <c r="LNG190" s="3"/>
      <c r="LNH190" s="3"/>
      <c r="LNI190" s="3"/>
      <c r="LNJ190" s="3"/>
      <c r="LNK190" s="3"/>
      <c r="LNL190" s="3"/>
      <c r="LNM190" s="3"/>
      <c r="LNN190" s="3"/>
      <c r="LNO190" s="3"/>
      <c r="LNP190" s="3"/>
      <c r="LNQ190" s="3"/>
      <c r="LNR190" s="3"/>
      <c r="LNS190" s="3"/>
      <c r="LNT190" s="3"/>
      <c r="LNU190" s="3"/>
      <c r="LNV190" s="3"/>
      <c r="LNW190" s="3"/>
      <c r="LNX190" s="3"/>
      <c r="LNY190" s="3"/>
      <c r="LNZ190" s="3"/>
      <c r="LOA190" s="3"/>
      <c r="LOB190" s="3"/>
      <c r="LOC190" s="3"/>
      <c r="LOD190" s="3"/>
      <c r="LOE190" s="3"/>
      <c r="LOF190" s="3"/>
      <c r="LOG190" s="3"/>
      <c r="LOH190" s="3"/>
      <c r="LOI190" s="3"/>
      <c r="LOJ190" s="3"/>
      <c r="LOK190" s="3"/>
      <c r="LOL190" s="3"/>
      <c r="LOM190" s="3"/>
      <c r="LON190" s="3"/>
      <c r="LOO190" s="3"/>
      <c r="LOP190" s="3"/>
      <c r="LOQ190" s="3"/>
      <c r="LOR190" s="3"/>
      <c r="LOS190" s="3"/>
      <c r="LOT190" s="3"/>
      <c r="LOU190" s="3"/>
      <c r="LOV190" s="3"/>
      <c r="LOW190" s="3"/>
      <c r="LOX190" s="3"/>
      <c r="LOY190" s="3"/>
      <c r="LOZ190" s="3"/>
      <c r="LPA190" s="3"/>
      <c r="LPB190" s="3"/>
      <c r="LPC190" s="3"/>
      <c r="LPD190" s="3"/>
      <c r="LPE190" s="3"/>
      <c r="LPF190" s="3"/>
      <c r="LPG190" s="3"/>
      <c r="LPH190" s="3"/>
      <c r="LPI190" s="3"/>
      <c r="LPJ190" s="3"/>
      <c r="LPK190" s="3"/>
      <c r="LPL190" s="3"/>
      <c r="LPM190" s="3"/>
      <c r="LPN190" s="3"/>
      <c r="LPO190" s="3"/>
      <c r="LPP190" s="3"/>
      <c r="LPQ190" s="3"/>
      <c r="LPR190" s="3"/>
      <c r="LPS190" s="3"/>
      <c r="LPT190" s="3"/>
      <c r="LPU190" s="3"/>
      <c r="LPV190" s="3"/>
      <c r="LPW190" s="3"/>
      <c r="LPX190" s="3"/>
      <c r="LPY190" s="3"/>
      <c r="LPZ190" s="3"/>
      <c r="LQA190" s="3"/>
      <c r="LQB190" s="3"/>
      <c r="LQC190" s="3"/>
      <c r="LQD190" s="3"/>
      <c r="LQE190" s="3"/>
      <c r="LQF190" s="3"/>
      <c r="LQG190" s="3"/>
      <c r="LQH190" s="3"/>
      <c r="LQI190" s="3"/>
      <c r="LQJ190" s="3"/>
      <c r="LQK190" s="3"/>
      <c r="LQL190" s="3"/>
      <c r="LQM190" s="3"/>
      <c r="LQN190" s="3"/>
      <c r="LQO190" s="3"/>
      <c r="LQP190" s="3"/>
      <c r="LQQ190" s="3"/>
      <c r="LQR190" s="3"/>
      <c r="LQS190" s="3"/>
      <c r="LQT190" s="3"/>
      <c r="LQU190" s="3"/>
      <c r="LQV190" s="3"/>
      <c r="LQW190" s="3"/>
      <c r="LQX190" s="3"/>
      <c r="LQY190" s="3"/>
      <c r="LQZ190" s="3"/>
      <c r="LRA190" s="3"/>
      <c r="LRB190" s="3"/>
      <c r="LRC190" s="3"/>
      <c r="LRD190" s="3"/>
      <c r="LRE190" s="3"/>
      <c r="LRF190" s="3"/>
      <c r="LRG190" s="3"/>
      <c r="LRH190" s="3"/>
      <c r="LRI190" s="3"/>
      <c r="LRJ190" s="3"/>
      <c r="LRK190" s="3"/>
      <c r="LRL190" s="3"/>
      <c r="LRM190" s="3"/>
      <c r="LRN190" s="3"/>
      <c r="LRO190" s="3"/>
      <c r="LRP190" s="3"/>
      <c r="LRQ190" s="3"/>
      <c r="LRR190" s="3"/>
      <c r="LRS190" s="3"/>
      <c r="LRT190" s="3"/>
      <c r="LRU190" s="3"/>
      <c r="LRV190" s="3"/>
      <c r="LRW190" s="3"/>
      <c r="LRX190" s="3"/>
      <c r="LRY190" s="3"/>
      <c r="LRZ190" s="3"/>
      <c r="LSA190" s="3"/>
      <c r="LSB190" s="3"/>
      <c r="LSC190" s="3"/>
      <c r="LSD190" s="3"/>
      <c r="LSE190" s="3"/>
      <c r="LSF190" s="3"/>
      <c r="LSG190" s="3"/>
      <c r="LSH190" s="3"/>
      <c r="LSI190" s="3"/>
      <c r="LSJ190" s="3"/>
      <c r="LSK190" s="3"/>
      <c r="LSL190" s="3"/>
      <c r="LSM190" s="3"/>
      <c r="LSN190" s="3"/>
      <c r="LSO190" s="3"/>
      <c r="LSP190" s="3"/>
      <c r="LSQ190" s="3"/>
      <c r="LSR190" s="3"/>
      <c r="LSS190" s="3"/>
      <c r="LST190" s="3"/>
      <c r="LSU190" s="3"/>
      <c r="LSV190" s="3"/>
      <c r="LSW190" s="3"/>
      <c r="LSX190" s="3"/>
      <c r="LSY190" s="3"/>
      <c r="LSZ190" s="3"/>
      <c r="LTA190" s="3"/>
      <c r="LTB190" s="3"/>
      <c r="LTC190" s="3"/>
      <c r="LTD190" s="3"/>
      <c r="LTE190" s="3"/>
      <c r="LTF190" s="3"/>
      <c r="LTG190" s="3"/>
      <c r="LTH190" s="3"/>
      <c r="LTI190" s="3"/>
      <c r="LTJ190" s="3"/>
      <c r="LTK190" s="3"/>
      <c r="LTL190" s="3"/>
      <c r="LTM190" s="3"/>
      <c r="LTN190" s="3"/>
      <c r="LTO190" s="3"/>
      <c r="LTP190" s="3"/>
      <c r="LTQ190" s="3"/>
      <c r="LTR190" s="3"/>
      <c r="LTS190" s="3"/>
      <c r="LTT190" s="3"/>
      <c r="LTU190" s="3"/>
      <c r="LTV190" s="3"/>
      <c r="LTW190" s="3"/>
      <c r="LTX190" s="3"/>
      <c r="LTY190" s="3"/>
      <c r="LTZ190" s="3"/>
      <c r="LUA190" s="3"/>
      <c r="LUB190" s="3"/>
      <c r="LUC190" s="3"/>
      <c r="LUD190" s="3"/>
      <c r="LUE190" s="3"/>
      <c r="LUF190" s="3"/>
      <c r="LUG190" s="3"/>
      <c r="LUH190" s="3"/>
      <c r="LUI190" s="3"/>
      <c r="LUJ190" s="3"/>
      <c r="LUK190" s="3"/>
      <c r="LUL190" s="3"/>
      <c r="LUM190" s="3"/>
      <c r="LUN190" s="3"/>
      <c r="LUO190" s="3"/>
      <c r="LUP190" s="3"/>
      <c r="LUQ190" s="3"/>
      <c r="LUR190" s="3"/>
      <c r="LUS190" s="3"/>
      <c r="LUT190" s="3"/>
      <c r="LUU190" s="3"/>
      <c r="LUV190" s="3"/>
      <c r="LUW190" s="3"/>
      <c r="LUX190" s="3"/>
      <c r="LUY190" s="3"/>
      <c r="LUZ190" s="3"/>
      <c r="LVA190" s="3"/>
      <c r="LVB190" s="3"/>
      <c r="LVC190" s="3"/>
      <c r="LVD190" s="3"/>
      <c r="LVE190" s="3"/>
      <c r="LVF190" s="3"/>
      <c r="LVG190" s="3"/>
      <c r="LVH190" s="3"/>
      <c r="LVI190" s="3"/>
      <c r="LVJ190" s="3"/>
      <c r="LVK190" s="3"/>
      <c r="LVL190" s="3"/>
      <c r="LVM190" s="3"/>
      <c r="LVN190" s="3"/>
      <c r="LVO190" s="3"/>
      <c r="LVP190" s="3"/>
      <c r="LVQ190" s="3"/>
      <c r="LVR190" s="3"/>
      <c r="LVS190" s="3"/>
      <c r="LVT190" s="3"/>
      <c r="LVU190" s="3"/>
      <c r="LVV190" s="3"/>
      <c r="LVW190" s="3"/>
      <c r="LVX190" s="3"/>
      <c r="LVY190" s="3"/>
      <c r="LVZ190" s="3"/>
      <c r="LWA190" s="3"/>
      <c r="LWB190" s="3"/>
      <c r="LWC190" s="3"/>
      <c r="LWD190" s="3"/>
      <c r="LWE190" s="3"/>
      <c r="LWF190" s="3"/>
      <c r="LWG190" s="3"/>
      <c r="LWH190" s="3"/>
      <c r="LWI190" s="3"/>
      <c r="LWJ190" s="3"/>
      <c r="LWK190" s="3"/>
      <c r="LWL190" s="3"/>
      <c r="LWM190" s="3"/>
      <c r="LWN190" s="3"/>
      <c r="LWO190" s="3"/>
      <c r="LWP190" s="3"/>
      <c r="LWQ190" s="3"/>
      <c r="LWR190" s="3"/>
      <c r="LWS190" s="3"/>
      <c r="LWT190" s="3"/>
      <c r="LWU190" s="3"/>
      <c r="LWV190" s="3"/>
      <c r="LWW190" s="3"/>
      <c r="LWX190" s="3"/>
      <c r="LWY190" s="3"/>
      <c r="LWZ190" s="3"/>
      <c r="LXA190" s="3"/>
      <c r="LXB190" s="3"/>
      <c r="LXC190" s="3"/>
      <c r="LXD190" s="3"/>
      <c r="LXE190" s="3"/>
      <c r="LXF190" s="3"/>
      <c r="LXG190" s="3"/>
      <c r="LXH190" s="3"/>
      <c r="LXI190" s="3"/>
      <c r="LXJ190" s="3"/>
      <c r="LXK190" s="3"/>
      <c r="LXL190" s="3"/>
      <c r="LXM190" s="3"/>
      <c r="LXN190" s="3"/>
      <c r="LXO190" s="3"/>
      <c r="LXP190" s="3"/>
      <c r="LXQ190" s="3"/>
      <c r="LXR190" s="3"/>
      <c r="LXS190" s="3"/>
      <c r="LXT190" s="3"/>
      <c r="LXU190" s="3"/>
      <c r="LXV190" s="3"/>
      <c r="LXW190" s="3"/>
      <c r="LXX190" s="3"/>
      <c r="LXY190" s="3"/>
      <c r="LXZ190" s="3"/>
      <c r="LYA190" s="3"/>
      <c r="LYB190" s="3"/>
      <c r="LYC190" s="3"/>
      <c r="LYD190" s="3"/>
      <c r="LYE190" s="3"/>
      <c r="LYF190" s="3"/>
      <c r="LYG190" s="3"/>
      <c r="LYH190" s="3"/>
      <c r="LYI190" s="3"/>
      <c r="LYJ190" s="3"/>
      <c r="LYK190" s="3"/>
      <c r="LYL190" s="3"/>
      <c r="LYM190" s="3"/>
      <c r="LYN190" s="3"/>
      <c r="LYO190" s="3"/>
      <c r="LYP190" s="3"/>
      <c r="LYQ190" s="3"/>
      <c r="LYR190" s="3"/>
      <c r="LYS190" s="3"/>
      <c r="LYT190" s="3"/>
      <c r="LYU190" s="3"/>
      <c r="LYV190" s="3"/>
      <c r="LYW190" s="3"/>
      <c r="LYX190" s="3"/>
      <c r="LYY190" s="3"/>
      <c r="LYZ190" s="3"/>
      <c r="LZA190" s="3"/>
      <c r="LZB190" s="3"/>
      <c r="LZC190" s="3"/>
      <c r="LZD190" s="3"/>
      <c r="LZE190" s="3"/>
      <c r="LZF190" s="3"/>
      <c r="LZG190" s="3"/>
      <c r="LZH190" s="3"/>
      <c r="LZI190" s="3"/>
      <c r="LZJ190" s="3"/>
      <c r="LZK190" s="3"/>
      <c r="LZL190" s="3"/>
      <c r="LZM190" s="3"/>
      <c r="LZN190" s="3"/>
      <c r="LZO190" s="3"/>
      <c r="LZP190" s="3"/>
      <c r="LZQ190" s="3"/>
      <c r="LZR190" s="3"/>
      <c r="LZS190" s="3"/>
      <c r="LZT190" s="3"/>
      <c r="LZU190" s="3"/>
      <c r="LZV190" s="3"/>
      <c r="LZW190" s="3"/>
      <c r="LZX190" s="3"/>
      <c r="LZY190" s="3"/>
      <c r="LZZ190" s="3"/>
      <c r="MAA190" s="3"/>
      <c r="MAB190" s="3"/>
      <c r="MAC190" s="3"/>
      <c r="MAD190" s="3"/>
      <c r="MAE190" s="3"/>
      <c r="MAF190" s="3"/>
      <c r="MAG190" s="3"/>
      <c r="MAH190" s="3"/>
      <c r="MAI190" s="3"/>
      <c r="MAJ190" s="3"/>
      <c r="MAK190" s="3"/>
      <c r="MAL190" s="3"/>
      <c r="MAM190" s="3"/>
      <c r="MAN190" s="3"/>
      <c r="MAO190" s="3"/>
      <c r="MAP190" s="3"/>
      <c r="MAQ190" s="3"/>
      <c r="MAR190" s="3"/>
      <c r="MAS190" s="3"/>
      <c r="MAT190" s="3"/>
      <c r="MAU190" s="3"/>
      <c r="MAV190" s="3"/>
      <c r="MAW190" s="3"/>
      <c r="MAX190" s="3"/>
      <c r="MAY190" s="3"/>
      <c r="MAZ190" s="3"/>
      <c r="MBA190" s="3"/>
      <c r="MBB190" s="3"/>
      <c r="MBC190" s="3"/>
      <c r="MBD190" s="3"/>
      <c r="MBE190" s="3"/>
      <c r="MBF190" s="3"/>
      <c r="MBG190" s="3"/>
      <c r="MBH190" s="3"/>
      <c r="MBI190" s="3"/>
      <c r="MBJ190" s="3"/>
      <c r="MBK190" s="3"/>
      <c r="MBL190" s="3"/>
      <c r="MBM190" s="3"/>
      <c r="MBN190" s="3"/>
      <c r="MBO190" s="3"/>
      <c r="MBP190" s="3"/>
      <c r="MBQ190" s="3"/>
      <c r="MBR190" s="3"/>
      <c r="MBS190" s="3"/>
      <c r="MBT190" s="3"/>
      <c r="MBU190" s="3"/>
      <c r="MBV190" s="3"/>
      <c r="MBW190" s="3"/>
      <c r="MBX190" s="3"/>
      <c r="MBY190" s="3"/>
      <c r="MBZ190" s="3"/>
      <c r="MCA190" s="3"/>
      <c r="MCB190" s="3"/>
      <c r="MCC190" s="3"/>
      <c r="MCD190" s="3"/>
      <c r="MCE190" s="3"/>
      <c r="MCF190" s="3"/>
      <c r="MCG190" s="3"/>
      <c r="MCH190" s="3"/>
      <c r="MCI190" s="3"/>
      <c r="MCJ190" s="3"/>
      <c r="MCK190" s="3"/>
      <c r="MCL190" s="3"/>
      <c r="MCM190" s="3"/>
      <c r="MCN190" s="3"/>
      <c r="MCO190" s="3"/>
      <c r="MCP190" s="3"/>
      <c r="MCQ190" s="3"/>
      <c r="MCR190" s="3"/>
      <c r="MCS190" s="3"/>
      <c r="MCT190" s="3"/>
      <c r="MCU190" s="3"/>
      <c r="MCV190" s="3"/>
      <c r="MCW190" s="3"/>
      <c r="MCX190" s="3"/>
      <c r="MCY190" s="3"/>
      <c r="MCZ190" s="3"/>
      <c r="MDA190" s="3"/>
      <c r="MDB190" s="3"/>
      <c r="MDC190" s="3"/>
      <c r="MDD190" s="3"/>
      <c r="MDE190" s="3"/>
      <c r="MDF190" s="3"/>
      <c r="MDG190" s="3"/>
      <c r="MDH190" s="3"/>
      <c r="MDI190" s="3"/>
      <c r="MDJ190" s="3"/>
      <c r="MDK190" s="3"/>
      <c r="MDL190" s="3"/>
      <c r="MDM190" s="3"/>
      <c r="MDN190" s="3"/>
      <c r="MDO190" s="3"/>
      <c r="MDP190" s="3"/>
      <c r="MDQ190" s="3"/>
      <c r="MDR190" s="3"/>
      <c r="MDS190" s="3"/>
      <c r="MDT190" s="3"/>
      <c r="MDU190" s="3"/>
      <c r="MDV190" s="3"/>
      <c r="MDW190" s="3"/>
      <c r="MDX190" s="3"/>
      <c r="MDY190" s="3"/>
      <c r="MDZ190" s="3"/>
      <c r="MEA190" s="3"/>
      <c r="MEB190" s="3"/>
      <c r="MEC190" s="3"/>
      <c r="MED190" s="3"/>
      <c r="MEE190" s="3"/>
      <c r="MEF190" s="3"/>
      <c r="MEG190" s="3"/>
      <c r="MEH190" s="3"/>
      <c r="MEI190" s="3"/>
      <c r="MEJ190" s="3"/>
      <c r="MEK190" s="3"/>
      <c r="MEL190" s="3"/>
      <c r="MEM190" s="3"/>
      <c r="MEN190" s="3"/>
      <c r="MEO190" s="3"/>
      <c r="MEP190" s="3"/>
      <c r="MEQ190" s="3"/>
      <c r="MER190" s="3"/>
      <c r="MES190" s="3"/>
      <c r="MET190" s="3"/>
      <c r="MEU190" s="3"/>
      <c r="MEV190" s="3"/>
      <c r="MEW190" s="3"/>
      <c r="MEX190" s="3"/>
      <c r="MEY190" s="3"/>
      <c r="MEZ190" s="3"/>
      <c r="MFA190" s="3"/>
      <c r="MFB190" s="3"/>
      <c r="MFC190" s="3"/>
      <c r="MFD190" s="3"/>
      <c r="MFE190" s="3"/>
      <c r="MFF190" s="3"/>
      <c r="MFG190" s="3"/>
      <c r="MFH190" s="3"/>
      <c r="MFI190" s="3"/>
      <c r="MFJ190" s="3"/>
      <c r="MFK190" s="3"/>
      <c r="MFL190" s="3"/>
      <c r="MFM190" s="3"/>
      <c r="MFN190" s="3"/>
      <c r="MFO190" s="3"/>
      <c r="MFP190" s="3"/>
      <c r="MFQ190" s="3"/>
      <c r="MFR190" s="3"/>
      <c r="MFS190" s="3"/>
      <c r="MFT190" s="3"/>
      <c r="MFU190" s="3"/>
      <c r="MFV190" s="3"/>
      <c r="MFW190" s="3"/>
      <c r="MFX190" s="3"/>
      <c r="MFY190" s="3"/>
      <c r="MFZ190" s="3"/>
      <c r="MGA190" s="3"/>
      <c r="MGB190" s="3"/>
      <c r="MGC190" s="3"/>
      <c r="MGD190" s="3"/>
      <c r="MGE190" s="3"/>
      <c r="MGF190" s="3"/>
      <c r="MGG190" s="3"/>
      <c r="MGH190" s="3"/>
      <c r="MGI190" s="3"/>
      <c r="MGJ190" s="3"/>
      <c r="MGK190" s="3"/>
      <c r="MGL190" s="3"/>
      <c r="MGM190" s="3"/>
      <c r="MGN190" s="3"/>
      <c r="MGO190" s="3"/>
      <c r="MGP190" s="3"/>
      <c r="MGQ190" s="3"/>
      <c r="MGR190" s="3"/>
      <c r="MGS190" s="3"/>
      <c r="MGT190" s="3"/>
      <c r="MGU190" s="3"/>
      <c r="MGV190" s="3"/>
      <c r="MGW190" s="3"/>
      <c r="MGX190" s="3"/>
      <c r="MGY190" s="3"/>
      <c r="MGZ190" s="3"/>
      <c r="MHA190" s="3"/>
      <c r="MHB190" s="3"/>
      <c r="MHC190" s="3"/>
      <c r="MHD190" s="3"/>
      <c r="MHE190" s="3"/>
      <c r="MHF190" s="3"/>
      <c r="MHG190" s="3"/>
      <c r="MHH190" s="3"/>
      <c r="MHI190" s="3"/>
      <c r="MHJ190" s="3"/>
      <c r="MHK190" s="3"/>
      <c r="MHL190" s="3"/>
      <c r="MHM190" s="3"/>
      <c r="MHN190" s="3"/>
      <c r="MHO190" s="3"/>
      <c r="MHP190" s="3"/>
      <c r="MHQ190" s="3"/>
      <c r="MHR190" s="3"/>
      <c r="MHS190" s="3"/>
      <c r="MHT190" s="3"/>
      <c r="MHU190" s="3"/>
      <c r="MHV190" s="3"/>
      <c r="MHW190" s="3"/>
      <c r="MHX190" s="3"/>
      <c r="MHY190" s="3"/>
      <c r="MHZ190" s="3"/>
      <c r="MIA190" s="3"/>
      <c r="MIB190" s="3"/>
      <c r="MIC190" s="3"/>
      <c r="MID190" s="3"/>
      <c r="MIE190" s="3"/>
      <c r="MIF190" s="3"/>
      <c r="MIG190" s="3"/>
      <c r="MIH190" s="3"/>
      <c r="MII190" s="3"/>
      <c r="MIJ190" s="3"/>
      <c r="MIK190" s="3"/>
      <c r="MIL190" s="3"/>
      <c r="MIM190" s="3"/>
      <c r="MIN190" s="3"/>
      <c r="MIO190" s="3"/>
      <c r="MIP190" s="3"/>
      <c r="MIQ190" s="3"/>
      <c r="MIR190" s="3"/>
      <c r="MIS190" s="3"/>
      <c r="MIT190" s="3"/>
      <c r="MIU190" s="3"/>
      <c r="MIV190" s="3"/>
      <c r="MIW190" s="3"/>
      <c r="MIX190" s="3"/>
      <c r="MIY190" s="3"/>
      <c r="MIZ190" s="3"/>
      <c r="MJA190" s="3"/>
      <c r="MJB190" s="3"/>
      <c r="MJC190" s="3"/>
      <c r="MJD190" s="3"/>
      <c r="MJE190" s="3"/>
      <c r="MJF190" s="3"/>
      <c r="MJG190" s="3"/>
      <c r="MJH190" s="3"/>
      <c r="MJI190" s="3"/>
      <c r="MJJ190" s="3"/>
      <c r="MJK190" s="3"/>
      <c r="MJL190" s="3"/>
      <c r="MJM190" s="3"/>
      <c r="MJN190" s="3"/>
      <c r="MJO190" s="3"/>
      <c r="MJP190" s="3"/>
      <c r="MJQ190" s="3"/>
      <c r="MJR190" s="3"/>
      <c r="MJS190" s="3"/>
      <c r="MJT190" s="3"/>
      <c r="MJU190" s="3"/>
      <c r="MJV190" s="3"/>
      <c r="MJW190" s="3"/>
      <c r="MJX190" s="3"/>
      <c r="MJY190" s="3"/>
      <c r="MJZ190" s="3"/>
      <c r="MKA190" s="3"/>
      <c r="MKB190" s="3"/>
      <c r="MKC190" s="3"/>
      <c r="MKD190" s="3"/>
      <c r="MKE190" s="3"/>
      <c r="MKF190" s="3"/>
      <c r="MKG190" s="3"/>
      <c r="MKH190" s="3"/>
      <c r="MKI190" s="3"/>
      <c r="MKJ190" s="3"/>
      <c r="MKK190" s="3"/>
      <c r="MKL190" s="3"/>
      <c r="MKM190" s="3"/>
      <c r="MKN190" s="3"/>
      <c r="MKO190" s="3"/>
      <c r="MKP190" s="3"/>
      <c r="MKQ190" s="3"/>
      <c r="MKR190" s="3"/>
      <c r="MKS190" s="3"/>
      <c r="MKT190" s="3"/>
      <c r="MKU190" s="3"/>
      <c r="MKV190" s="3"/>
      <c r="MKW190" s="3"/>
      <c r="MKX190" s="3"/>
      <c r="MKY190" s="3"/>
      <c r="MKZ190" s="3"/>
      <c r="MLA190" s="3"/>
      <c r="MLB190" s="3"/>
      <c r="MLC190" s="3"/>
      <c r="MLD190" s="3"/>
      <c r="MLE190" s="3"/>
      <c r="MLF190" s="3"/>
      <c r="MLG190" s="3"/>
      <c r="MLH190" s="3"/>
      <c r="MLI190" s="3"/>
      <c r="MLJ190" s="3"/>
      <c r="MLK190" s="3"/>
      <c r="MLL190" s="3"/>
      <c r="MLM190" s="3"/>
      <c r="MLN190" s="3"/>
      <c r="MLO190" s="3"/>
      <c r="MLP190" s="3"/>
      <c r="MLQ190" s="3"/>
      <c r="MLR190" s="3"/>
      <c r="MLS190" s="3"/>
      <c r="MLT190" s="3"/>
      <c r="MLU190" s="3"/>
      <c r="MLV190" s="3"/>
      <c r="MLW190" s="3"/>
      <c r="MLX190" s="3"/>
      <c r="MLY190" s="3"/>
      <c r="MLZ190" s="3"/>
      <c r="MMA190" s="3"/>
      <c r="MMB190" s="3"/>
      <c r="MMC190" s="3"/>
      <c r="MMD190" s="3"/>
      <c r="MME190" s="3"/>
      <c r="MMF190" s="3"/>
      <c r="MMG190" s="3"/>
      <c r="MMH190" s="3"/>
      <c r="MMI190" s="3"/>
      <c r="MMJ190" s="3"/>
      <c r="MMK190" s="3"/>
      <c r="MML190" s="3"/>
      <c r="MMM190" s="3"/>
      <c r="MMN190" s="3"/>
      <c r="MMO190" s="3"/>
      <c r="MMP190" s="3"/>
      <c r="MMQ190" s="3"/>
      <c r="MMR190" s="3"/>
      <c r="MMS190" s="3"/>
      <c r="MMT190" s="3"/>
      <c r="MMU190" s="3"/>
      <c r="MMV190" s="3"/>
      <c r="MMW190" s="3"/>
      <c r="MMX190" s="3"/>
      <c r="MMY190" s="3"/>
      <c r="MMZ190" s="3"/>
      <c r="MNA190" s="3"/>
      <c r="MNB190" s="3"/>
      <c r="MNC190" s="3"/>
      <c r="MND190" s="3"/>
      <c r="MNE190" s="3"/>
      <c r="MNF190" s="3"/>
      <c r="MNG190" s="3"/>
      <c r="MNH190" s="3"/>
      <c r="MNI190" s="3"/>
      <c r="MNJ190" s="3"/>
      <c r="MNK190" s="3"/>
      <c r="MNL190" s="3"/>
      <c r="MNM190" s="3"/>
      <c r="MNN190" s="3"/>
      <c r="MNO190" s="3"/>
      <c r="MNP190" s="3"/>
      <c r="MNQ190" s="3"/>
      <c r="MNR190" s="3"/>
      <c r="MNS190" s="3"/>
      <c r="MNT190" s="3"/>
      <c r="MNU190" s="3"/>
      <c r="MNV190" s="3"/>
      <c r="MNW190" s="3"/>
      <c r="MNX190" s="3"/>
      <c r="MNY190" s="3"/>
      <c r="MNZ190" s="3"/>
      <c r="MOA190" s="3"/>
      <c r="MOB190" s="3"/>
      <c r="MOC190" s="3"/>
      <c r="MOD190" s="3"/>
      <c r="MOE190" s="3"/>
      <c r="MOF190" s="3"/>
      <c r="MOG190" s="3"/>
      <c r="MOH190" s="3"/>
      <c r="MOI190" s="3"/>
      <c r="MOJ190" s="3"/>
      <c r="MOK190" s="3"/>
      <c r="MOL190" s="3"/>
      <c r="MOM190" s="3"/>
      <c r="MON190" s="3"/>
      <c r="MOO190" s="3"/>
      <c r="MOP190" s="3"/>
      <c r="MOQ190" s="3"/>
      <c r="MOR190" s="3"/>
      <c r="MOS190" s="3"/>
      <c r="MOT190" s="3"/>
      <c r="MOU190" s="3"/>
      <c r="MOV190" s="3"/>
      <c r="MOW190" s="3"/>
      <c r="MOX190" s="3"/>
      <c r="MOY190" s="3"/>
      <c r="MOZ190" s="3"/>
      <c r="MPA190" s="3"/>
      <c r="MPB190" s="3"/>
      <c r="MPC190" s="3"/>
      <c r="MPD190" s="3"/>
      <c r="MPE190" s="3"/>
      <c r="MPF190" s="3"/>
      <c r="MPG190" s="3"/>
      <c r="MPH190" s="3"/>
      <c r="MPI190" s="3"/>
      <c r="MPJ190" s="3"/>
      <c r="MPK190" s="3"/>
      <c r="MPL190" s="3"/>
      <c r="MPM190" s="3"/>
      <c r="MPN190" s="3"/>
      <c r="MPO190" s="3"/>
      <c r="MPP190" s="3"/>
      <c r="MPQ190" s="3"/>
      <c r="MPR190" s="3"/>
      <c r="MPS190" s="3"/>
      <c r="MPT190" s="3"/>
      <c r="MPU190" s="3"/>
      <c r="MPV190" s="3"/>
      <c r="MPW190" s="3"/>
      <c r="MPX190" s="3"/>
      <c r="MPY190" s="3"/>
      <c r="MPZ190" s="3"/>
      <c r="MQA190" s="3"/>
      <c r="MQB190" s="3"/>
      <c r="MQC190" s="3"/>
      <c r="MQD190" s="3"/>
      <c r="MQE190" s="3"/>
      <c r="MQF190" s="3"/>
      <c r="MQG190" s="3"/>
      <c r="MQH190" s="3"/>
      <c r="MQI190" s="3"/>
      <c r="MQJ190" s="3"/>
      <c r="MQK190" s="3"/>
      <c r="MQL190" s="3"/>
      <c r="MQM190" s="3"/>
      <c r="MQN190" s="3"/>
      <c r="MQO190" s="3"/>
      <c r="MQP190" s="3"/>
      <c r="MQQ190" s="3"/>
      <c r="MQR190" s="3"/>
      <c r="MQS190" s="3"/>
      <c r="MQT190" s="3"/>
      <c r="MQU190" s="3"/>
      <c r="MQV190" s="3"/>
      <c r="MQW190" s="3"/>
      <c r="MQX190" s="3"/>
      <c r="MQY190" s="3"/>
      <c r="MQZ190" s="3"/>
      <c r="MRA190" s="3"/>
      <c r="MRB190" s="3"/>
      <c r="MRC190" s="3"/>
      <c r="MRD190" s="3"/>
      <c r="MRE190" s="3"/>
      <c r="MRF190" s="3"/>
      <c r="MRG190" s="3"/>
      <c r="MRH190" s="3"/>
      <c r="MRI190" s="3"/>
      <c r="MRJ190" s="3"/>
      <c r="MRK190" s="3"/>
      <c r="MRL190" s="3"/>
      <c r="MRM190" s="3"/>
      <c r="MRN190" s="3"/>
      <c r="MRO190" s="3"/>
      <c r="MRP190" s="3"/>
      <c r="MRQ190" s="3"/>
      <c r="MRR190" s="3"/>
      <c r="MRS190" s="3"/>
      <c r="MRT190" s="3"/>
      <c r="MRU190" s="3"/>
      <c r="MRV190" s="3"/>
      <c r="MRW190" s="3"/>
      <c r="MRX190" s="3"/>
      <c r="MRY190" s="3"/>
      <c r="MRZ190" s="3"/>
      <c r="MSA190" s="3"/>
      <c r="MSB190" s="3"/>
      <c r="MSC190" s="3"/>
      <c r="MSD190" s="3"/>
      <c r="MSE190" s="3"/>
      <c r="MSF190" s="3"/>
      <c r="MSG190" s="3"/>
      <c r="MSH190" s="3"/>
      <c r="MSI190" s="3"/>
      <c r="MSJ190" s="3"/>
      <c r="MSK190" s="3"/>
      <c r="MSL190" s="3"/>
      <c r="MSM190" s="3"/>
      <c r="MSN190" s="3"/>
      <c r="MSO190" s="3"/>
      <c r="MSP190" s="3"/>
      <c r="MSQ190" s="3"/>
      <c r="MSR190" s="3"/>
      <c r="MSS190" s="3"/>
      <c r="MST190" s="3"/>
      <c r="MSU190" s="3"/>
      <c r="MSV190" s="3"/>
      <c r="MSW190" s="3"/>
      <c r="MSX190" s="3"/>
      <c r="MSY190" s="3"/>
      <c r="MSZ190" s="3"/>
      <c r="MTA190" s="3"/>
      <c r="MTB190" s="3"/>
      <c r="MTC190" s="3"/>
      <c r="MTD190" s="3"/>
      <c r="MTE190" s="3"/>
      <c r="MTF190" s="3"/>
      <c r="MTG190" s="3"/>
      <c r="MTH190" s="3"/>
      <c r="MTI190" s="3"/>
      <c r="MTJ190" s="3"/>
      <c r="MTK190" s="3"/>
      <c r="MTL190" s="3"/>
      <c r="MTM190" s="3"/>
      <c r="MTN190" s="3"/>
      <c r="MTO190" s="3"/>
      <c r="MTP190" s="3"/>
      <c r="MTQ190" s="3"/>
      <c r="MTR190" s="3"/>
      <c r="MTS190" s="3"/>
      <c r="MTT190" s="3"/>
      <c r="MTU190" s="3"/>
      <c r="MTV190" s="3"/>
      <c r="MTW190" s="3"/>
      <c r="MTX190" s="3"/>
      <c r="MTY190" s="3"/>
      <c r="MTZ190" s="3"/>
      <c r="MUA190" s="3"/>
      <c r="MUB190" s="3"/>
      <c r="MUC190" s="3"/>
      <c r="MUD190" s="3"/>
      <c r="MUE190" s="3"/>
      <c r="MUF190" s="3"/>
      <c r="MUG190" s="3"/>
      <c r="MUH190" s="3"/>
      <c r="MUI190" s="3"/>
      <c r="MUJ190" s="3"/>
      <c r="MUK190" s="3"/>
      <c r="MUL190" s="3"/>
      <c r="MUM190" s="3"/>
      <c r="MUN190" s="3"/>
      <c r="MUO190" s="3"/>
      <c r="MUP190" s="3"/>
      <c r="MUQ190" s="3"/>
      <c r="MUR190" s="3"/>
      <c r="MUS190" s="3"/>
      <c r="MUT190" s="3"/>
      <c r="MUU190" s="3"/>
      <c r="MUV190" s="3"/>
      <c r="MUW190" s="3"/>
      <c r="MUX190" s="3"/>
      <c r="MUY190" s="3"/>
      <c r="MUZ190" s="3"/>
      <c r="MVA190" s="3"/>
      <c r="MVB190" s="3"/>
      <c r="MVC190" s="3"/>
      <c r="MVD190" s="3"/>
      <c r="MVE190" s="3"/>
      <c r="MVF190" s="3"/>
      <c r="MVG190" s="3"/>
      <c r="MVH190" s="3"/>
      <c r="MVI190" s="3"/>
      <c r="MVJ190" s="3"/>
      <c r="MVK190" s="3"/>
      <c r="MVL190" s="3"/>
      <c r="MVM190" s="3"/>
      <c r="MVN190" s="3"/>
      <c r="MVO190" s="3"/>
      <c r="MVP190" s="3"/>
      <c r="MVQ190" s="3"/>
      <c r="MVR190" s="3"/>
      <c r="MVS190" s="3"/>
      <c r="MVT190" s="3"/>
      <c r="MVU190" s="3"/>
      <c r="MVV190" s="3"/>
      <c r="MVW190" s="3"/>
      <c r="MVX190" s="3"/>
      <c r="MVY190" s="3"/>
      <c r="MVZ190" s="3"/>
      <c r="MWA190" s="3"/>
      <c r="MWB190" s="3"/>
      <c r="MWC190" s="3"/>
      <c r="MWD190" s="3"/>
      <c r="MWE190" s="3"/>
      <c r="MWF190" s="3"/>
      <c r="MWG190" s="3"/>
      <c r="MWH190" s="3"/>
      <c r="MWI190" s="3"/>
      <c r="MWJ190" s="3"/>
      <c r="MWK190" s="3"/>
      <c r="MWL190" s="3"/>
      <c r="MWM190" s="3"/>
      <c r="MWN190" s="3"/>
      <c r="MWO190" s="3"/>
      <c r="MWP190" s="3"/>
      <c r="MWQ190" s="3"/>
      <c r="MWR190" s="3"/>
      <c r="MWS190" s="3"/>
      <c r="MWT190" s="3"/>
      <c r="MWU190" s="3"/>
      <c r="MWV190" s="3"/>
      <c r="MWW190" s="3"/>
      <c r="MWX190" s="3"/>
      <c r="MWY190" s="3"/>
      <c r="MWZ190" s="3"/>
      <c r="MXA190" s="3"/>
      <c r="MXB190" s="3"/>
      <c r="MXC190" s="3"/>
      <c r="MXD190" s="3"/>
      <c r="MXE190" s="3"/>
      <c r="MXF190" s="3"/>
      <c r="MXG190" s="3"/>
      <c r="MXH190" s="3"/>
      <c r="MXI190" s="3"/>
      <c r="MXJ190" s="3"/>
      <c r="MXK190" s="3"/>
      <c r="MXL190" s="3"/>
      <c r="MXM190" s="3"/>
      <c r="MXN190" s="3"/>
      <c r="MXO190" s="3"/>
      <c r="MXP190" s="3"/>
      <c r="MXQ190" s="3"/>
      <c r="MXR190" s="3"/>
      <c r="MXS190" s="3"/>
      <c r="MXT190" s="3"/>
      <c r="MXU190" s="3"/>
      <c r="MXV190" s="3"/>
      <c r="MXW190" s="3"/>
      <c r="MXX190" s="3"/>
      <c r="MXY190" s="3"/>
      <c r="MXZ190" s="3"/>
      <c r="MYA190" s="3"/>
      <c r="MYB190" s="3"/>
      <c r="MYC190" s="3"/>
      <c r="MYD190" s="3"/>
      <c r="MYE190" s="3"/>
      <c r="MYF190" s="3"/>
      <c r="MYG190" s="3"/>
      <c r="MYH190" s="3"/>
      <c r="MYI190" s="3"/>
      <c r="MYJ190" s="3"/>
      <c r="MYK190" s="3"/>
      <c r="MYL190" s="3"/>
      <c r="MYM190" s="3"/>
      <c r="MYN190" s="3"/>
      <c r="MYO190" s="3"/>
      <c r="MYP190" s="3"/>
      <c r="MYQ190" s="3"/>
      <c r="MYR190" s="3"/>
      <c r="MYS190" s="3"/>
      <c r="MYT190" s="3"/>
      <c r="MYU190" s="3"/>
      <c r="MYV190" s="3"/>
      <c r="MYW190" s="3"/>
      <c r="MYX190" s="3"/>
      <c r="MYY190" s="3"/>
      <c r="MYZ190" s="3"/>
      <c r="MZA190" s="3"/>
      <c r="MZB190" s="3"/>
      <c r="MZC190" s="3"/>
      <c r="MZD190" s="3"/>
      <c r="MZE190" s="3"/>
      <c r="MZF190" s="3"/>
      <c r="MZG190" s="3"/>
      <c r="MZH190" s="3"/>
      <c r="MZI190" s="3"/>
      <c r="MZJ190" s="3"/>
      <c r="MZK190" s="3"/>
      <c r="MZL190" s="3"/>
      <c r="MZM190" s="3"/>
      <c r="MZN190" s="3"/>
      <c r="MZO190" s="3"/>
      <c r="MZP190" s="3"/>
      <c r="MZQ190" s="3"/>
      <c r="MZR190" s="3"/>
      <c r="MZS190" s="3"/>
      <c r="MZT190" s="3"/>
      <c r="MZU190" s="3"/>
      <c r="MZV190" s="3"/>
      <c r="MZW190" s="3"/>
      <c r="MZX190" s="3"/>
      <c r="MZY190" s="3"/>
      <c r="MZZ190" s="3"/>
      <c r="NAA190" s="3"/>
      <c r="NAB190" s="3"/>
      <c r="NAC190" s="3"/>
      <c r="NAD190" s="3"/>
      <c r="NAE190" s="3"/>
      <c r="NAF190" s="3"/>
      <c r="NAG190" s="3"/>
      <c r="NAH190" s="3"/>
      <c r="NAI190" s="3"/>
      <c r="NAJ190" s="3"/>
      <c r="NAK190" s="3"/>
      <c r="NAL190" s="3"/>
      <c r="NAM190" s="3"/>
      <c r="NAN190" s="3"/>
      <c r="NAO190" s="3"/>
      <c r="NAP190" s="3"/>
      <c r="NAQ190" s="3"/>
      <c r="NAR190" s="3"/>
      <c r="NAS190" s="3"/>
      <c r="NAT190" s="3"/>
      <c r="NAU190" s="3"/>
      <c r="NAV190" s="3"/>
      <c r="NAW190" s="3"/>
      <c r="NAX190" s="3"/>
      <c r="NAY190" s="3"/>
      <c r="NAZ190" s="3"/>
      <c r="NBA190" s="3"/>
      <c r="NBB190" s="3"/>
      <c r="NBC190" s="3"/>
      <c r="NBD190" s="3"/>
      <c r="NBE190" s="3"/>
      <c r="NBF190" s="3"/>
      <c r="NBG190" s="3"/>
      <c r="NBH190" s="3"/>
      <c r="NBI190" s="3"/>
      <c r="NBJ190" s="3"/>
      <c r="NBK190" s="3"/>
      <c r="NBL190" s="3"/>
      <c r="NBM190" s="3"/>
      <c r="NBN190" s="3"/>
      <c r="NBO190" s="3"/>
      <c r="NBP190" s="3"/>
      <c r="NBQ190" s="3"/>
      <c r="NBR190" s="3"/>
      <c r="NBS190" s="3"/>
      <c r="NBT190" s="3"/>
      <c r="NBU190" s="3"/>
      <c r="NBV190" s="3"/>
      <c r="NBW190" s="3"/>
      <c r="NBX190" s="3"/>
      <c r="NBY190" s="3"/>
      <c r="NBZ190" s="3"/>
      <c r="NCA190" s="3"/>
      <c r="NCB190" s="3"/>
      <c r="NCC190" s="3"/>
      <c r="NCD190" s="3"/>
      <c r="NCE190" s="3"/>
      <c r="NCF190" s="3"/>
      <c r="NCG190" s="3"/>
      <c r="NCH190" s="3"/>
      <c r="NCI190" s="3"/>
      <c r="NCJ190" s="3"/>
      <c r="NCK190" s="3"/>
      <c r="NCL190" s="3"/>
      <c r="NCM190" s="3"/>
      <c r="NCN190" s="3"/>
      <c r="NCO190" s="3"/>
      <c r="NCP190" s="3"/>
      <c r="NCQ190" s="3"/>
      <c r="NCR190" s="3"/>
      <c r="NCS190" s="3"/>
      <c r="NCT190" s="3"/>
      <c r="NCU190" s="3"/>
      <c r="NCV190" s="3"/>
      <c r="NCW190" s="3"/>
      <c r="NCX190" s="3"/>
      <c r="NCY190" s="3"/>
      <c r="NCZ190" s="3"/>
      <c r="NDA190" s="3"/>
      <c r="NDB190" s="3"/>
      <c r="NDC190" s="3"/>
      <c r="NDD190" s="3"/>
      <c r="NDE190" s="3"/>
      <c r="NDF190" s="3"/>
      <c r="NDG190" s="3"/>
      <c r="NDH190" s="3"/>
      <c r="NDI190" s="3"/>
      <c r="NDJ190" s="3"/>
      <c r="NDK190" s="3"/>
      <c r="NDL190" s="3"/>
      <c r="NDM190" s="3"/>
      <c r="NDN190" s="3"/>
      <c r="NDO190" s="3"/>
      <c r="NDP190" s="3"/>
      <c r="NDQ190" s="3"/>
      <c r="NDR190" s="3"/>
      <c r="NDS190" s="3"/>
      <c r="NDT190" s="3"/>
      <c r="NDU190" s="3"/>
      <c r="NDV190" s="3"/>
      <c r="NDW190" s="3"/>
      <c r="NDX190" s="3"/>
      <c r="NDY190" s="3"/>
      <c r="NDZ190" s="3"/>
      <c r="NEA190" s="3"/>
      <c r="NEB190" s="3"/>
      <c r="NEC190" s="3"/>
      <c r="NED190" s="3"/>
      <c r="NEE190" s="3"/>
      <c r="NEF190" s="3"/>
      <c r="NEG190" s="3"/>
      <c r="NEH190" s="3"/>
      <c r="NEI190" s="3"/>
      <c r="NEJ190" s="3"/>
      <c r="NEK190" s="3"/>
      <c r="NEL190" s="3"/>
      <c r="NEM190" s="3"/>
      <c r="NEN190" s="3"/>
      <c r="NEO190" s="3"/>
      <c r="NEP190" s="3"/>
      <c r="NEQ190" s="3"/>
      <c r="NER190" s="3"/>
      <c r="NES190" s="3"/>
      <c r="NET190" s="3"/>
      <c r="NEU190" s="3"/>
      <c r="NEV190" s="3"/>
      <c r="NEW190" s="3"/>
      <c r="NEX190" s="3"/>
      <c r="NEY190" s="3"/>
      <c r="NEZ190" s="3"/>
      <c r="NFA190" s="3"/>
      <c r="NFB190" s="3"/>
      <c r="NFC190" s="3"/>
      <c r="NFD190" s="3"/>
      <c r="NFE190" s="3"/>
      <c r="NFF190" s="3"/>
      <c r="NFG190" s="3"/>
      <c r="NFH190" s="3"/>
      <c r="NFI190" s="3"/>
      <c r="NFJ190" s="3"/>
      <c r="NFK190" s="3"/>
      <c r="NFL190" s="3"/>
      <c r="NFM190" s="3"/>
      <c r="NFN190" s="3"/>
      <c r="NFO190" s="3"/>
      <c r="NFP190" s="3"/>
      <c r="NFQ190" s="3"/>
      <c r="NFR190" s="3"/>
      <c r="NFS190" s="3"/>
      <c r="NFT190" s="3"/>
      <c r="NFU190" s="3"/>
      <c r="NFV190" s="3"/>
      <c r="NFW190" s="3"/>
      <c r="NFX190" s="3"/>
      <c r="NFY190" s="3"/>
      <c r="NFZ190" s="3"/>
      <c r="NGA190" s="3"/>
      <c r="NGB190" s="3"/>
      <c r="NGC190" s="3"/>
      <c r="NGD190" s="3"/>
      <c r="NGE190" s="3"/>
      <c r="NGF190" s="3"/>
      <c r="NGG190" s="3"/>
      <c r="NGH190" s="3"/>
      <c r="NGI190" s="3"/>
      <c r="NGJ190" s="3"/>
      <c r="NGK190" s="3"/>
      <c r="NGL190" s="3"/>
      <c r="NGM190" s="3"/>
      <c r="NGN190" s="3"/>
      <c r="NGO190" s="3"/>
      <c r="NGP190" s="3"/>
      <c r="NGQ190" s="3"/>
      <c r="NGR190" s="3"/>
      <c r="NGS190" s="3"/>
      <c r="NGT190" s="3"/>
      <c r="NGU190" s="3"/>
      <c r="NGV190" s="3"/>
      <c r="NGW190" s="3"/>
      <c r="NGX190" s="3"/>
      <c r="NGY190" s="3"/>
      <c r="NGZ190" s="3"/>
      <c r="NHA190" s="3"/>
      <c r="NHB190" s="3"/>
      <c r="NHC190" s="3"/>
      <c r="NHD190" s="3"/>
      <c r="NHE190" s="3"/>
      <c r="NHF190" s="3"/>
      <c r="NHG190" s="3"/>
      <c r="NHH190" s="3"/>
      <c r="NHI190" s="3"/>
      <c r="NHJ190" s="3"/>
      <c r="NHK190" s="3"/>
      <c r="NHL190" s="3"/>
      <c r="NHM190" s="3"/>
      <c r="NHN190" s="3"/>
      <c r="NHO190" s="3"/>
      <c r="NHP190" s="3"/>
      <c r="NHQ190" s="3"/>
      <c r="NHR190" s="3"/>
      <c r="NHS190" s="3"/>
      <c r="NHT190" s="3"/>
      <c r="NHU190" s="3"/>
      <c r="NHV190" s="3"/>
      <c r="NHW190" s="3"/>
      <c r="NHX190" s="3"/>
      <c r="NHY190" s="3"/>
      <c r="NHZ190" s="3"/>
      <c r="NIA190" s="3"/>
      <c r="NIB190" s="3"/>
      <c r="NIC190" s="3"/>
      <c r="NID190" s="3"/>
      <c r="NIE190" s="3"/>
      <c r="NIF190" s="3"/>
      <c r="NIG190" s="3"/>
      <c r="NIH190" s="3"/>
      <c r="NII190" s="3"/>
      <c r="NIJ190" s="3"/>
      <c r="NIK190" s="3"/>
      <c r="NIL190" s="3"/>
      <c r="NIM190" s="3"/>
      <c r="NIN190" s="3"/>
      <c r="NIO190" s="3"/>
      <c r="NIP190" s="3"/>
      <c r="NIQ190" s="3"/>
      <c r="NIR190" s="3"/>
      <c r="NIS190" s="3"/>
      <c r="NIT190" s="3"/>
      <c r="NIU190" s="3"/>
      <c r="NIV190" s="3"/>
      <c r="NIW190" s="3"/>
      <c r="NIX190" s="3"/>
      <c r="NIY190" s="3"/>
      <c r="NIZ190" s="3"/>
      <c r="NJA190" s="3"/>
      <c r="NJB190" s="3"/>
      <c r="NJC190" s="3"/>
      <c r="NJD190" s="3"/>
      <c r="NJE190" s="3"/>
      <c r="NJF190" s="3"/>
      <c r="NJG190" s="3"/>
      <c r="NJH190" s="3"/>
      <c r="NJI190" s="3"/>
      <c r="NJJ190" s="3"/>
      <c r="NJK190" s="3"/>
      <c r="NJL190" s="3"/>
      <c r="NJM190" s="3"/>
      <c r="NJN190" s="3"/>
      <c r="NJO190" s="3"/>
      <c r="NJP190" s="3"/>
      <c r="NJQ190" s="3"/>
      <c r="NJR190" s="3"/>
      <c r="NJS190" s="3"/>
      <c r="NJT190" s="3"/>
      <c r="NJU190" s="3"/>
      <c r="NJV190" s="3"/>
      <c r="NJW190" s="3"/>
      <c r="NJX190" s="3"/>
      <c r="NJY190" s="3"/>
      <c r="NJZ190" s="3"/>
      <c r="NKA190" s="3"/>
      <c r="NKB190" s="3"/>
      <c r="NKC190" s="3"/>
      <c r="NKD190" s="3"/>
      <c r="NKE190" s="3"/>
      <c r="NKF190" s="3"/>
      <c r="NKG190" s="3"/>
      <c r="NKH190" s="3"/>
      <c r="NKI190" s="3"/>
      <c r="NKJ190" s="3"/>
      <c r="NKK190" s="3"/>
      <c r="NKL190" s="3"/>
      <c r="NKM190" s="3"/>
      <c r="NKN190" s="3"/>
      <c r="NKO190" s="3"/>
      <c r="NKP190" s="3"/>
      <c r="NKQ190" s="3"/>
      <c r="NKR190" s="3"/>
      <c r="NKS190" s="3"/>
      <c r="NKT190" s="3"/>
      <c r="NKU190" s="3"/>
      <c r="NKV190" s="3"/>
      <c r="NKW190" s="3"/>
      <c r="NKX190" s="3"/>
      <c r="NKY190" s="3"/>
      <c r="NKZ190" s="3"/>
      <c r="NLA190" s="3"/>
      <c r="NLB190" s="3"/>
      <c r="NLC190" s="3"/>
      <c r="NLD190" s="3"/>
      <c r="NLE190" s="3"/>
      <c r="NLF190" s="3"/>
      <c r="NLG190" s="3"/>
      <c r="NLH190" s="3"/>
      <c r="NLI190" s="3"/>
      <c r="NLJ190" s="3"/>
      <c r="NLK190" s="3"/>
      <c r="NLL190" s="3"/>
      <c r="NLM190" s="3"/>
      <c r="NLN190" s="3"/>
      <c r="NLO190" s="3"/>
      <c r="NLP190" s="3"/>
      <c r="NLQ190" s="3"/>
      <c r="NLR190" s="3"/>
      <c r="NLS190" s="3"/>
      <c r="NLT190" s="3"/>
      <c r="NLU190" s="3"/>
      <c r="NLV190" s="3"/>
      <c r="NLW190" s="3"/>
      <c r="NLX190" s="3"/>
      <c r="NLY190" s="3"/>
      <c r="NLZ190" s="3"/>
      <c r="NMA190" s="3"/>
      <c r="NMB190" s="3"/>
      <c r="NMC190" s="3"/>
      <c r="NMD190" s="3"/>
      <c r="NME190" s="3"/>
      <c r="NMF190" s="3"/>
      <c r="NMG190" s="3"/>
      <c r="NMH190" s="3"/>
      <c r="NMI190" s="3"/>
      <c r="NMJ190" s="3"/>
      <c r="NMK190" s="3"/>
      <c r="NML190" s="3"/>
      <c r="NMM190" s="3"/>
      <c r="NMN190" s="3"/>
      <c r="NMO190" s="3"/>
      <c r="NMP190" s="3"/>
      <c r="NMQ190" s="3"/>
      <c r="NMR190" s="3"/>
      <c r="NMS190" s="3"/>
      <c r="NMT190" s="3"/>
      <c r="NMU190" s="3"/>
      <c r="NMV190" s="3"/>
      <c r="NMW190" s="3"/>
      <c r="NMX190" s="3"/>
      <c r="NMY190" s="3"/>
      <c r="NMZ190" s="3"/>
      <c r="NNA190" s="3"/>
      <c r="NNB190" s="3"/>
      <c r="NNC190" s="3"/>
      <c r="NND190" s="3"/>
      <c r="NNE190" s="3"/>
      <c r="NNF190" s="3"/>
      <c r="NNG190" s="3"/>
      <c r="NNH190" s="3"/>
      <c r="NNI190" s="3"/>
      <c r="NNJ190" s="3"/>
      <c r="NNK190" s="3"/>
      <c r="NNL190" s="3"/>
      <c r="NNM190" s="3"/>
      <c r="NNN190" s="3"/>
      <c r="NNO190" s="3"/>
      <c r="NNP190" s="3"/>
      <c r="NNQ190" s="3"/>
      <c r="NNR190" s="3"/>
      <c r="NNS190" s="3"/>
      <c r="NNT190" s="3"/>
      <c r="NNU190" s="3"/>
      <c r="NNV190" s="3"/>
      <c r="NNW190" s="3"/>
      <c r="NNX190" s="3"/>
      <c r="NNY190" s="3"/>
      <c r="NNZ190" s="3"/>
      <c r="NOA190" s="3"/>
      <c r="NOB190" s="3"/>
      <c r="NOC190" s="3"/>
      <c r="NOD190" s="3"/>
      <c r="NOE190" s="3"/>
      <c r="NOF190" s="3"/>
      <c r="NOG190" s="3"/>
      <c r="NOH190" s="3"/>
      <c r="NOI190" s="3"/>
      <c r="NOJ190" s="3"/>
      <c r="NOK190" s="3"/>
      <c r="NOL190" s="3"/>
      <c r="NOM190" s="3"/>
      <c r="NON190" s="3"/>
      <c r="NOO190" s="3"/>
      <c r="NOP190" s="3"/>
      <c r="NOQ190" s="3"/>
      <c r="NOR190" s="3"/>
      <c r="NOS190" s="3"/>
      <c r="NOT190" s="3"/>
      <c r="NOU190" s="3"/>
      <c r="NOV190" s="3"/>
      <c r="NOW190" s="3"/>
      <c r="NOX190" s="3"/>
      <c r="NOY190" s="3"/>
      <c r="NOZ190" s="3"/>
      <c r="NPA190" s="3"/>
      <c r="NPB190" s="3"/>
      <c r="NPC190" s="3"/>
      <c r="NPD190" s="3"/>
      <c r="NPE190" s="3"/>
      <c r="NPF190" s="3"/>
      <c r="NPG190" s="3"/>
      <c r="NPH190" s="3"/>
      <c r="NPI190" s="3"/>
      <c r="NPJ190" s="3"/>
      <c r="NPK190" s="3"/>
      <c r="NPL190" s="3"/>
      <c r="NPM190" s="3"/>
      <c r="NPN190" s="3"/>
      <c r="NPO190" s="3"/>
      <c r="NPP190" s="3"/>
      <c r="NPQ190" s="3"/>
      <c r="NPR190" s="3"/>
      <c r="NPS190" s="3"/>
      <c r="NPT190" s="3"/>
      <c r="NPU190" s="3"/>
      <c r="NPV190" s="3"/>
      <c r="NPW190" s="3"/>
      <c r="NPX190" s="3"/>
      <c r="NPY190" s="3"/>
      <c r="NPZ190" s="3"/>
      <c r="NQA190" s="3"/>
      <c r="NQB190" s="3"/>
      <c r="NQC190" s="3"/>
      <c r="NQD190" s="3"/>
      <c r="NQE190" s="3"/>
      <c r="NQF190" s="3"/>
      <c r="NQG190" s="3"/>
      <c r="NQH190" s="3"/>
      <c r="NQI190" s="3"/>
      <c r="NQJ190" s="3"/>
      <c r="NQK190" s="3"/>
      <c r="NQL190" s="3"/>
      <c r="NQM190" s="3"/>
      <c r="NQN190" s="3"/>
      <c r="NQO190" s="3"/>
      <c r="NQP190" s="3"/>
      <c r="NQQ190" s="3"/>
      <c r="NQR190" s="3"/>
      <c r="NQS190" s="3"/>
      <c r="NQT190" s="3"/>
      <c r="NQU190" s="3"/>
      <c r="NQV190" s="3"/>
      <c r="NQW190" s="3"/>
      <c r="NQX190" s="3"/>
      <c r="NQY190" s="3"/>
      <c r="NQZ190" s="3"/>
      <c r="NRA190" s="3"/>
      <c r="NRB190" s="3"/>
      <c r="NRC190" s="3"/>
      <c r="NRD190" s="3"/>
      <c r="NRE190" s="3"/>
      <c r="NRF190" s="3"/>
      <c r="NRG190" s="3"/>
      <c r="NRH190" s="3"/>
      <c r="NRI190" s="3"/>
      <c r="NRJ190" s="3"/>
      <c r="NRK190" s="3"/>
      <c r="NRL190" s="3"/>
      <c r="NRM190" s="3"/>
      <c r="NRN190" s="3"/>
      <c r="NRO190" s="3"/>
      <c r="NRP190" s="3"/>
      <c r="NRQ190" s="3"/>
      <c r="NRR190" s="3"/>
      <c r="NRS190" s="3"/>
      <c r="NRT190" s="3"/>
      <c r="NRU190" s="3"/>
      <c r="NRV190" s="3"/>
      <c r="NRW190" s="3"/>
      <c r="NRX190" s="3"/>
      <c r="NRY190" s="3"/>
      <c r="NRZ190" s="3"/>
      <c r="NSA190" s="3"/>
      <c r="NSB190" s="3"/>
      <c r="NSC190" s="3"/>
      <c r="NSD190" s="3"/>
      <c r="NSE190" s="3"/>
      <c r="NSF190" s="3"/>
      <c r="NSG190" s="3"/>
      <c r="NSH190" s="3"/>
      <c r="NSI190" s="3"/>
      <c r="NSJ190" s="3"/>
      <c r="NSK190" s="3"/>
      <c r="NSL190" s="3"/>
      <c r="NSM190" s="3"/>
      <c r="NSN190" s="3"/>
      <c r="NSO190" s="3"/>
      <c r="NSP190" s="3"/>
      <c r="NSQ190" s="3"/>
      <c r="NSR190" s="3"/>
      <c r="NSS190" s="3"/>
      <c r="NST190" s="3"/>
      <c r="NSU190" s="3"/>
      <c r="NSV190" s="3"/>
      <c r="NSW190" s="3"/>
      <c r="NSX190" s="3"/>
      <c r="NSY190" s="3"/>
      <c r="NSZ190" s="3"/>
      <c r="NTA190" s="3"/>
      <c r="NTB190" s="3"/>
      <c r="NTC190" s="3"/>
      <c r="NTD190" s="3"/>
      <c r="NTE190" s="3"/>
      <c r="NTF190" s="3"/>
      <c r="NTG190" s="3"/>
      <c r="NTH190" s="3"/>
      <c r="NTI190" s="3"/>
      <c r="NTJ190" s="3"/>
      <c r="NTK190" s="3"/>
      <c r="NTL190" s="3"/>
      <c r="NTM190" s="3"/>
      <c r="NTN190" s="3"/>
      <c r="NTO190" s="3"/>
      <c r="NTP190" s="3"/>
      <c r="NTQ190" s="3"/>
      <c r="NTR190" s="3"/>
      <c r="NTS190" s="3"/>
      <c r="NTT190" s="3"/>
      <c r="NTU190" s="3"/>
      <c r="NTV190" s="3"/>
      <c r="NTW190" s="3"/>
      <c r="NTX190" s="3"/>
      <c r="NTY190" s="3"/>
      <c r="NTZ190" s="3"/>
      <c r="NUA190" s="3"/>
      <c r="NUB190" s="3"/>
      <c r="NUC190" s="3"/>
      <c r="NUD190" s="3"/>
      <c r="NUE190" s="3"/>
      <c r="NUF190" s="3"/>
      <c r="NUG190" s="3"/>
      <c r="NUH190" s="3"/>
      <c r="NUI190" s="3"/>
      <c r="NUJ190" s="3"/>
      <c r="NUK190" s="3"/>
      <c r="NUL190" s="3"/>
      <c r="NUM190" s="3"/>
      <c r="NUN190" s="3"/>
      <c r="NUO190" s="3"/>
      <c r="NUP190" s="3"/>
      <c r="NUQ190" s="3"/>
      <c r="NUR190" s="3"/>
      <c r="NUS190" s="3"/>
      <c r="NUT190" s="3"/>
      <c r="NUU190" s="3"/>
      <c r="NUV190" s="3"/>
      <c r="NUW190" s="3"/>
      <c r="NUX190" s="3"/>
      <c r="NUY190" s="3"/>
      <c r="NUZ190" s="3"/>
      <c r="NVA190" s="3"/>
      <c r="NVB190" s="3"/>
      <c r="NVC190" s="3"/>
      <c r="NVD190" s="3"/>
      <c r="NVE190" s="3"/>
      <c r="NVF190" s="3"/>
      <c r="NVG190" s="3"/>
      <c r="NVH190" s="3"/>
      <c r="NVI190" s="3"/>
      <c r="NVJ190" s="3"/>
      <c r="NVK190" s="3"/>
      <c r="NVL190" s="3"/>
      <c r="NVM190" s="3"/>
      <c r="NVN190" s="3"/>
      <c r="NVO190" s="3"/>
      <c r="NVP190" s="3"/>
      <c r="NVQ190" s="3"/>
      <c r="NVR190" s="3"/>
      <c r="NVS190" s="3"/>
      <c r="NVT190" s="3"/>
      <c r="NVU190" s="3"/>
      <c r="NVV190" s="3"/>
      <c r="NVW190" s="3"/>
      <c r="NVX190" s="3"/>
      <c r="NVY190" s="3"/>
      <c r="NVZ190" s="3"/>
      <c r="NWA190" s="3"/>
      <c r="NWB190" s="3"/>
      <c r="NWC190" s="3"/>
      <c r="NWD190" s="3"/>
      <c r="NWE190" s="3"/>
      <c r="NWF190" s="3"/>
      <c r="NWG190" s="3"/>
      <c r="NWH190" s="3"/>
      <c r="NWI190" s="3"/>
      <c r="NWJ190" s="3"/>
      <c r="NWK190" s="3"/>
      <c r="NWL190" s="3"/>
      <c r="NWM190" s="3"/>
      <c r="NWN190" s="3"/>
      <c r="NWO190" s="3"/>
      <c r="NWP190" s="3"/>
      <c r="NWQ190" s="3"/>
      <c r="NWR190" s="3"/>
      <c r="NWS190" s="3"/>
      <c r="NWT190" s="3"/>
      <c r="NWU190" s="3"/>
      <c r="NWV190" s="3"/>
      <c r="NWW190" s="3"/>
      <c r="NWX190" s="3"/>
      <c r="NWY190" s="3"/>
      <c r="NWZ190" s="3"/>
      <c r="NXA190" s="3"/>
      <c r="NXB190" s="3"/>
      <c r="NXC190" s="3"/>
      <c r="NXD190" s="3"/>
      <c r="NXE190" s="3"/>
      <c r="NXF190" s="3"/>
      <c r="NXG190" s="3"/>
      <c r="NXH190" s="3"/>
      <c r="NXI190" s="3"/>
      <c r="NXJ190" s="3"/>
      <c r="NXK190" s="3"/>
      <c r="NXL190" s="3"/>
      <c r="NXM190" s="3"/>
      <c r="NXN190" s="3"/>
      <c r="NXO190" s="3"/>
      <c r="NXP190" s="3"/>
      <c r="NXQ190" s="3"/>
      <c r="NXR190" s="3"/>
      <c r="NXS190" s="3"/>
      <c r="NXT190" s="3"/>
      <c r="NXU190" s="3"/>
      <c r="NXV190" s="3"/>
      <c r="NXW190" s="3"/>
      <c r="NXX190" s="3"/>
      <c r="NXY190" s="3"/>
      <c r="NXZ190" s="3"/>
      <c r="NYA190" s="3"/>
      <c r="NYB190" s="3"/>
      <c r="NYC190" s="3"/>
      <c r="NYD190" s="3"/>
      <c r="NYE190" s="3"/>
      <c r="NYF190" s="3"/>
      <c r="NYG190" s="3"/>
      <c r="NYH190" s="3"/>
      <c r="NYI190" s="3"/>
      <c r="NYJ190" s="3"/>
      <c r="NYK190" s="3"/>
      <c r="NYL190" s="3"/>
      <c r="NYM190" s="3"/>
      <c r="NYN190" s="3"/>
      <c r="NYO190" s="3"/>
      <c r="NYP190" s="3"/>
      <c r="NYQ190" s="3"/>
      <c r="NYR190" s="3"/>
      <c r="NYS190" s="3"/>
      <c r="NYT190" s="3"/>
      <c r="NYU190" s="3"/>
      <c r="NYV190" s="3"/>
      <c r="NYW190" s="3"/>
      <c r="NYX190" s="3"/>
      <c r="NYY190" s="3"/>
      <c r="NYZ190" s="3"/>
      <c r="NZA190" s="3"/>
      <c r="NZB190" s="3"/>
      <c r="NZC190" s="3"/>
      <c r="NZD190" s="3"/>
      <c r="NZE190" s="3"/>
      <c r="NZF190" s="3"/>
      <c r="NZG190" s="3"/>
      <c r="NZH190" s="3"/>
      <c r="NZI190" s="3"/>
      <c r="NZJ190" s="3"/>
      <c r="NZK190" s="3"/>
      <c r="NZL190" s="3"/>
      <c r="NZM190" s="3"/>
      <c r="NZN190" s="3"/>
      <c r="NZO190" s="3"/>
      <c r="NZP190" s="3"/>
      <c r="NZQ190" s="3"/>
      <c r="NZR190" s="3"/>
      <c r="NZS190" s="3"/>
      <c r="NZT190" s="3"/>
      <c r="NZU190" s="3"/>
      <c r="NZV190" s="3"/>
      <c r="NZW190" s="3"/>
      <c r="NZX190" s="3"/>
      <c r="NZY190" s="3"/>
      <c r="NZZ190" s="3"/>
      <c r="OAA190" s="3"/>
      <c r="OAB190" s="3"/>
      <c r="OAC190" s="3"/>
      <c r="OAD190" s="3"/>
      <c r="OAE190" s="3"/>
      <c r="OAF190" s="3"/>
      <c r="OAG190" s="3"/>
      <c r="OAH190" s="3"/>
      <c r="OAI190" s="3"/>
      <c r="OAJ190" s="3"/>
      <c r="OAK190" s="3"/>
      <c r="OAL190" s="3"/>
      <c r="OAM190" s="3"/>
      <c r="OAN190" s="3"/>
      <c r="OAO190" s="3"/>
      <c r="OAP190" s="3"/>
      <c r="OAQ190" s="3"/>
      <c r="OAR190" s="3"/>
      <c r="OAS190" s="3"/>
      <c r="OAT190" s="3"/>
      <c r="OAU190" s="3"/>
      <c r="OAV190" s="3"/>
      <c r="OAW190" s="3"/>
      <c r="OAX190" s="3"/>
      <c r="OAY190" s="3"/>
      <c r="OAZ190" s="3"/>
      <c r="OBA190" s="3"/>
      <c r="OBB190" s="3"/>
      <c r="OBC190" s="3"/>
      <c r="OBD190" s="3"/>
      <c r="OBE190" s="3"/>
      <c r="OBF190" s="3"/>
      <c r="OBG190" s="3"/>
      <c r="OBH190" s="3"/>
      <c r="OBI190" s="3"/>
      <c r="OBJ190" s="3"/>
      <c r="OBK190" s="3"/>
      <c r="OBL190" s="3"/>
      <c r="OBM190" s="3"/>
      <c r="OBN190" s="3"/>
      <c r="OBO190" s="3"/>
      <c r="OBP190" s="3"/>
      <c r="OBQ190" s="3"/>
      <c r="OBR190" s="3"/>
      <c r="OBS190" s="3"/>
      <c r="OBT190" s="3"/>
      <c r="OBU190" s="3"/>
      <c r="OBV190" s="3"/>
      <c r="OBW190" s="3"/>
      <c r="OBX190" s="3"/>
      <c r="OBY190" s="3"/>
      <c r="OBZ190" s="3"/>
      <c r="OCA190" s="3"/>
      <c r="OCB190" s="3"/>
      <c r="OCC190" s="3"/>
      <c r="OCD190" s="3"/>
      <c r="OCE190" s="3"/>
      <c r="OCF190" s="3"/>
      <c r="OCG190" s="3"/>
      <c r="OCH190" s="3"/>
      <c r="OCI190" s="3"/>
      <c r="OCJ190" s="3"/>
      <c r="OCK190" s="3"/>
      <c r="OCL190" s="3"/>
      <c r="OCM190" s="3"/>
      <c r="OCN190" s="3"/>
      <c r="OCO190" s="3"/>
      <c r="OCP190" s="3"/>
      <c r="OCQ190" s="3"/>
      <c r="OCR190" s="3"/>
      <c r="OCS190" s="3"/>
      <c r="OCT190" s="3"/>
      <c r="OCU190" s="3"/>
      <c r="OCV190" s="3"/>
      <c r="OCW190" s="3"/>
      <c r="OCX190" s="3"/>
      <c r="OCY190" s="3"/>
      <c r="OCZ190" s="3"/>
      <c r="ODA190" s="3"/>
      <c r="ODB190" s="3"/>
      <c r="ODC190" s="3"/>
      <c r="ODD190" s="3"/>
      <c r="ODE190" s="3"/>
      <c r="ODF190" s="3"/>
      <c r="ODG190" s="3"/>
      <c r="ODH190" s="3"/>
      <c r="ODI190" s="3"/>
      <c r="ODJ190" s="3"/>
      <c r="ODK190" s="3"/>
      <c r="ODL190" s="3"/>
      <c r="ODM190" s="3"/>
      <c r="ODN190" s="3"/>
      <c r="ODO190" s="3"/>
      <c r="ODP190" s="3"/>
      <c r="ODQ190" s="3"/>
      <c r="ODR190" s="3"/>
      <c r="ODS190" s="3"/>
      <c r="ODT190" s="3"/>
      <c r="ODU190" s="3"/>
      <c r="ODV190" s="3"/>
      <c r="ODW190" s="3"/>
      <c r="ODX190" s="3"/>
      <c r="ODY190" s="3"/>
      <c r="ODZ190" s="3"/>
      <c r="OEA190" s="3"/>
      <c r="OEB190" s="3"/>
      <c r="OEC190" s="3"/>
      <c r="OED190" s="3"/>
      <c r="OEE190" s="3"/>
      <c r="OEF190" s="3"/>
      <c r="OEG190" s="3"/>
      <c r="OEH190" s="3"/>
      <c r="OEI190" s="3"/>
      <c r="OEJ190" s="3"/>
      <c r="OEK190" s="3"/>
      <c r="OEL190" s="3"/>
      <c r="OEM190" s="3"/>
      <c r="OEN190" s="3"/>
      <c r="OEO190" s="3"/>
      <c r="OEP190" s="3"/>
      <c r="OEQ190" s="3"/>
      <c r="OER190" s="3"/>
      <c r="OES190" s="3"/>
      <c r="OET190" s="3"/>
      <c r="OEU190" s="3"/>
      <c r="OEV190" s="3"/>
      <c r="OEW190" s="3"/>
      <c r="OEX190" s="3"/>
      <c r="OEY190" s="3"/>
      <c r="OEZ190" s="3"/>
      <c r="OFA190" s="3"/>
      <c r="OFB190" s="3"/>
      <c r="OFC190" s="3"/>
      <c r="OFD190" s="3"/>
      <c r="OFE190" s="3"/>
      <c r="OFF190" s="3"/>
      <c r="OFG190" s="3"/>
      <c r="OFH190" s="3"/>
      <c r="OFI190" s="3"/>
      <c r="OFJ190" s="3"/>
      <c r="OFK190" s="3"/>
      <c r="OFL190" s="3"/>
      <c r="OFM190" s="3"/>
      <c r="OFN190" s="3"/>
      <c r="OFO190" s="3"/>
      <c r="OFP190" s="3"/>
      <c r="OFQ190" s="3"/>
      <c r="OFR190" s="3"/>
      <c r="OFS190" s="3"/>
      <c r="OFT190" s="3"/>
      <c r="OFU190" s="3"/>
      <c r="OFV190" s="3"/>
      <c r="OFW190" s="3"/>
      <c r="OFX190" s="3"/>
      <c r="OFY190" s="3"/>
      <c r="OFZ190" s="3"/>
      <c r="OGA190" s="3"/>
      <c r="OGB190" s="3"/>
      <c r="OGC190" s="3"/>
      <c r="OGD190" s="3"/>
      <c r="OGE190" s="3"/>
      <c r="OGF190" s="3"/>
      <c r="OGG190" s="3"/>
      <c r="OGH190" s="3"/>
      <c r="OGI190" s="3"/>
      <c r="OGJ190" s="3"/>
      <c r="OGK190" s="3"/>
      <c r="OGL190" s="3"/>
      <c r="OGM190" s="3"/>
      <c r="OGN190" s="3"/>
      <c r="OGO190" s="3"/>
      <c r="OGP190" s="3"/>
      <c r="OGQ190" s="3"/>
      <c r="OGR190" s="3"/>
      <c r="OGS190" s="3"/>
      <c r="OGT190" s="3"/>
      <c r="OGU190" s="3"/>
      <c r="OGV190" s="3"/>
      <c r="OGW190" s="3"/>
      <c r="OGX190" s="3"/>
      <c r="OGY190" s="3"/>
      <c r="OGZ190" s="3"/>
      <c r="OHA190" s="3"/>
      <c r="OHB190" s="3"/>
      <c r="OHC190" s="3"/>
      <c r="OHD190" s="3"/>
      <c r="OHE190" s="3"/>
      <c r="OHF190" s="3"/>
      <c r="OHG190" s="3"/>
      <c r="OHH190" s="3"/>
      <c r="OHI190" s="3"/>
      <c r="OHJ190" s="3"/>
      <c r="OHK190" s="3"/>
      <c r="OHL190" s="3"/>
      <c r="OHM190" s="3"/>
      <c r="OHN190" s="3"/>
      <c r="OHO190" s="3"/>
      <c r="OHP190" s="3"/>
      <c r="OHQ190" s="3"/>
      <c r="OHR190" s="3"/>
      <c r="OHS190" s="3"/>
      <c r="OHT190" s="3"/>
      <c r="OHU190" s="3"/>
      <c r="OHV190" s="3"/>
      <c r="OHW190" s="3"/>
      <c r="OHX190" s="3"/>
      <c r="OHY190" s="3"/>
      <c r="OHZ190" s="3"/>
      <c r="OIA190" s="3"/>
      <c r="OIB190" s="3"/>
      <c r="OIC190" s="3"/>
      <c r="OID190" s="3"/>
      <c r="OIE190" s="3"/>
      <c r="OIF190" s="3"/>
      <c r="OIG190" s="3"/>
      <c r="OIH190" s="3"/>
      <c r="OII190" s="3"/>
      <c r="OIJ190" s="3"/>
      <c r="OIK190" s="3"/>
      <c r="OIL190" s="3"/>
      <c r="OIM190" s="3"/>
      <c r="OIN190" s="3"/>
      <c r="OIO190" s="3"/>
      <c r="OIP190" s="3"/>
      <c r="OIQ190" s="3"/>
      <c r="OIR190" s="3"/>
      <c r="OIS190" s="3"/>
      <c r="OIT190" s="3"/>
      <c r="OIU190" s="3"/>
      <c r="OIV190" s="3"/>
      <c r="OIW190" s="3"/>
      <c r="OIX190" s="3"/>
      <c r="OIY190" s="3"/>
      <c r="OIZ190" s="3"/>
      <c r="OJA190" s="3"/>
      <c r="OJB190" s="3"/>
      <c r="OJC190" s="3"/>
      <c r="OJD190" s="3"/>
      <c r="OJE190" s="3"/>
      <c r="OJF190" s="3"/>
      <c r="OJG190" s="3"/>
      <c r="OJH190" s="3"/>
      <c r="OJI190" s="3"/>
      <c r="OJJ190" s="3"/>
      <c r="OJK190" s="3"/>
      <c r="OJL190" s="3"/>
      <c r="OJM190" s="3"/>
      <c r="OJN190" s="3"/>
      <c r="OJO190" s="3"/>
      <c r="OJP190" s="3"/>
      <c r="OJQ190" s="3"/>
      <c r="OJR190" s="3"/>
      <c r="OJS190" s="3"/>
      <c r="OJT190" s="3"/>
      <c r="OJU190" s="3"/>
      <c r="OJV190" s="3"/>
      <c r="OJW190" s="3"/>
      <c r="OJX190" s="3"/>
      <c r="OJY190" s="3"/>
      <c r="OJZ190" s="3"/>
      <c r="OKA190" s="3"/>
      <c r="OKB190" s="3"/>
      <c r="OKC190" s="3"/>
      <c r="OKD190" s="3"/>
      <c r="OKE190" s="3"/>
      <c r="OKF190" s="3"/>
      <c r="OKG190" s="3"/>
      <c r="OKH190" s="3"/>
      <c r="OKI190" s="3"/>
      <c r="OKJ190" s="3"/>
      <c r="OKK190" s="3"/>
      <c r="OKL190" s="3"/>
      <c r="OKM190" s="3"/>
      <c r="OKN190" s="3"/>
      <c r="OKO190" s="3"/>
      <c r="OKP190" s="3"/>
      <c r="OKQ190" s="3"/>
      <c r="OKR190" s="3"/>
      <c r="OKS190" s="3"/>
      <c r="OKT190" s="3"/>
      <c r="OKU190" s="3"/>
      <c r="OKV190" s="3"/>
      <c r="OKW190" s="3"/>
      <c r="OKX190" s="3"/>
      <c r="OKY190" s="3"/>
      <c r="OKZ190" s="3"/>
      <c r="OLA190" s="3"/>
      <c r="OLB190" s="3"/>
      <c r="OLC190" s="3"/>
      <c r="OLD190" s="3"/>
      <c r="OLE190" s="3"/>
      <c r="OLF190" s="3"/>
      <c r="OLG190" s="3"/>
      <c r="OLH190" s="3"/>
      <c r="OLI190" s="3"/>
      <c r="OLJ190" s="3"/>
      <c r="OLK190" s="3"/>
      <c r="OLL190" s="3"/>
      <c r="OLM190" s="3"/>
      <c r="OLN190" s="3"/>
      <c r="OLO190" s="3"/>
      <c r="OLP190" s="3"/>
      <c r="OLQ190" s="3"/>
      <c r="OLR190" s="3"/>
      <c r="OLS190" s="3"/>
      <c r="OLT190" s="3"/>
      <c r="OLU190" s="3"/>
      <c r="OLV190" s="3"/>
      <c r="OLW190" s="3"/>
      <c r="OLX190" s="3"/>
      <c r="OLY190" s="3"/>
      <c r="OLZ190" s="3"/>
      <c r="OMA190" s="3"/>
      <c r="OMB190" s="3"/>
      <c r="OMC190" s="3"/>
      <c r="OMD190" s="3"/>
      <c r="OME190" s="3"/>
      <c r="OMF190" s="3"/>
      <c r="OMG190" s="3"/>
      <c r="OMH190" s="3"/>
      <c r="OMI190" s="3"/>
      <c r="OMJ190" s="3"/>
      <c r="OMK190" s="3"/>
      <c r="OML190" s="3"/>
      <c r="OMM190" s="3"/>
      <c r="OMN190" s="3"/>
      <c r="OMO190" s="3"/>
      <c r="OMP190" s="3"/>
      <c r="OMQ190" s="3"/>
      <c r="OMR190" s="3"/>
      <c r="OMS190" s="3"/>
      <c r="OMT190" s="3"/>
      <c r="OMU190" s="3"/>
      <c r="OMV190" s="3"/>
      <c r="OMW190" s="3"/>
      <c r="OMX190" s="3"/>
      <c r="OMY190" s="3"/>
      <c r="OMZ190" s="3"/>
      <c r="ONA190" s="3"/>
      <c r="ONB190" s="3"/>
      <c r="ONC190" s="3"/>
      <c r="OND190" s="3"/>
      <c r="ONE190" s="3"/>
      <c r="ONF190" s="3"/>
      <c r="ONG190" s="3"/>
      <c r="ONH190" s="3"/>
      <c r="ONI190" s="3"/>
      <c r="ONJ190" s="3"/>
      <c r="ONK190" s="3"/>
      <c r="ONL190" s="3"/>
      <c r="ONM190" s="3"/>
      <c r="ONN190" s="3"/>
      <c r="ONO190" s="3"/>
      <c r="ONP190" s="3"/>
      <c r="ONQ190" s="3"/>
      <c r="ONR190" s="3"/>
      <c r="ONS190" s="3"/>
      <c r="ONT190" s="3"/>
      <c r="ONU190" s="3"/>
      <c r="ONV190" s="3"/>
      <c r="ONW190" s="3"/>
      <c r="ONX190" s="3"/>
      <c r="ONY190" s="3"/>
      <c r="ONZ190" s="3"/>
      <c r="OOA190" s="3"/>
      <c r="OOB190" s="3"/>
      <c r="OOC190" s="3"/>
      <c r="OOD190" s="3"/>
      <c r="OOE190" s="3"/>
      <c r="OOF190" s="3"/>
      <c r="OOG190" s="3"/>
      <c r="OOH190" s="3"/>
      <c r="OOI190" s="3"/>
      <c r="OOJ190" s="3"/>
      <c r="OOK190" s="3"/>
      <c r="OOL190" s="3"/>
      <c r="OOM190" s="3"/>
      <c r="OON190" s="3"/>
      <c r="OOO190" s="3"/>
      <c r="OOP190" s="3"/>
      <c r="OOQ190" s="3"/>
      <c r="OOR190" s="3"/>
      <c r="OOS190" s="3"/>
      <c r="OOT190" s="3"/>
      <c r="OOU190" s="3"/>
      <c r="OOV190" s="3"/>
      <c r="OOW190" s="3"/>
      <c r="OOX190" s="3"/>
      <c r="OOY190" s="3"/>
      <c r="OOZ190" s="3"/>
      <c r="OPA190" s="3"/>
      <c r="OPB190" s="3"/>
      <c r="OPC190" s="3"/>
      <c r="OPD190" s="3"/>
      <c r="OPE190" s="3"/>
      <c r="OPF190" s="3"/>
      <c r="OPG190" s="3"/>
      <c r="OPH190" s="3"/>
      <c r="OPI190" s="3"/>
      <c r="OPJ190" s="3"/>
      <c r="OPK190" s="3"/>
      <c r="OPL190" s="3"/>
      <c r="OPM190" s="3"/>
      <c r="OPN190" s="3"/>
      <c r="OPO190" s="3"/>
      <c r="OPP190" s="3"/>
      <c r="OPQ190" s="3"/>
      <c r="OPR190" s="3"/>
      <c r="OPS190" s="3"/>
      <c r="OPT190" s="3"/>
      <c r="OPU190" s="3"/>
      <c r="OPV190" s="3"/>
      <c r="OPW190" s="3"/>
      <c r="OPX190" s="3"/>
      <c r="OPY190" s="3"/>
      <c r="OPZ190" s="3"/>
      <c r="OQA190" s="3"/>
      <c r="OQB190" s="3"/>
      <c r="OQC190" s="3"/>
      <c r="OQD190" s="3"/>
      <c r="OQE190" s="3"/>
      <c r="OQF190" s="3"/>
      <c r="OQG190" s="3"/>
      <c r="OQH190" s="3"/>
      <c r="OQI190" s="3"/>
      <c r="OQJ190" s="3"/>
      <c r="OQK190" s="3"/>
      <c r="OQL190" s="3"/>
      <c r="OQM190" s="3"/>
      <c r="OQN190" s="3"/>
      <c r="OQO190" s="3"/>
      <c r="OQP190" s="3"/>
      <c r="OQQ190" s="3"/>
      <c r="OQR190" s="3"/>
      <c r="OQS190" s="3"/>
      <c r="OQT190" s="3"/>
      <c r="OQU190" s="3"/>
      <c r="OQV190" s="3"/>
      <c r="OQW190" s="3"/>
      <c r="OQX190" s="3"/>
      <c r="OQY190" s="3"/>
      <c r="OQZ190" s="3"/>
      <c r="ORA190" s="3"/>
      <c r="ORB190" s="3"/>
      <c r="ORC190" s="3"/>
      <c r="ORD190" s="3"/>
      <c r="ORE190" s="3"/>
      <c r="ORF190" s="3"/>
      <c r="ORG190" s="3"/>
      <c r="ORH190" s="3"/>
      <c r="ORI190" s="3"/>
      <c r="ORJ190" s="3"/>
      <c r="ORK190" s="3"/>
      <c r="ORL190" s="3"/>
      <c r="ORM190" s="3"/>
      <c r="ORN190" s="3"/>
      <c r="ORO190" s="3"/>
      <c r="ORP190" s="3"/>
      <c r="ORQ190" s="3"/>
      <c r="ORR190" s="3"/>
      <c r="ORS190" s="3"/>
      <c r="ORT190" s="3"/>
      <c r="ORU190" s="3"/>
      <c r="ORV190" s="3"/>
      <c r="ORW190" s="3"/>
      <c r="ORX190" s="3"/>
      <c r="ORY190" s="3"/>
      <c r="ORZ190" s="3"/>
      <c r="OSA190" s="3"/>
      <c r="OSB190" s="3"/>
      <c r="OSC190" s="3"/>
      <c r="OSD190" s="3"/>
      <c r="OSE190" s="3"/>
      <c r="OSF190" s="3"/>
      <c r="OSG190" s="3"/>
      <c r="OSH190" s="3"/>
      <c r="OSI190" s="3"/>
      <c r="OSJ190" s="3"/>
      <c r="OSK190" s="3"/>
      <c r="OSL190" s="3"/>
      <c r="OSM190" s="3"/>
      <c r="OSN190" s="3"/>
      <c r="OSO190" s="3"/>
      <c r="OSP190" s="3"/>
      <c r="OSQ190" s="3"/>
      <c r="OSR190" s="3"/>
      <c r="OSS190" s="3"/>
      <c r="OST190" s="3"/>
      <c r="OSU190" s="3"/>
      <c r="OSV190" s="3"/>
      <c r="OSW190" s="3"/>
      <c r="OSX190" s="3"/>
      <c r="OSY190" s="3"/>
      <c r="OSZ190" s="3"/>
      <c r="OTA190" s="3"/>
      <c r="OTB190" s="3"/>
      <c r="OTC190" s="3"/>
      <c r="OTD190" s="3"/>
      <c r="OTE190" s="3"/>
      <c r="OTF190" s="3"/>
      <c r="OTG190" s="3"/>
      <c r="OTH190" s="3"/>
      <c r="OTI190" s="3"/>
      <c r="OTJ190" s="3"/>
      <c r="OTK190" s="3"/>
      <c r="OTL190" s="3"/>
      <c r="OTM190" s="3"/>
      <c r="OTN190" s="3"/>
      <c r="OTO190" s="3"/>
      <c r="OTP190" s="3"/>
      <c r="OTQ190" s="3"/>
      <c r="OTR190" s="3"/>
      <c r="OTS190" s="3"/>
      <c r="OTT190" s="3"/>
      <c r="OTU190" s="3"/>
      <c r="OTV190" s="3"/>
      <c r="OTW190" s="3"/>
      <c r="OTX190" s="3"/>
      <c r="OTY190" s="3"/>
      <c r="OTZ190" s="3"/>
      <c r="OUA190" s="3"/>
      <c r="OUB190" s="3"/>
      <c r="OUC190" s="3"/>
      <c r="OUD190" s="3"/>
      <c r="OUE190" s="3"/>
      <c r="OUF190" s="3"/>
      <c r="OUG190" s="3"/>
      <c r="OUH190" s="3"/>
      <c r="OUI190" s="3"/>
      <c r="OUJ190" s="3"/>
      <c r="OUK190" s="3"/>
      <c r="OUL190" s="3"/>
      <c r="OUM190" s="3"/>
      <c r="OUN190" s="3"/>
      <c r="OUO190" s="3"/>
      <c r="OUP190" s="3"/>
      <c r="OUQ190" s="3"/>
      <c r="OUR190" s="3"/>
      <c r="OUS190" s="3"/>
      <c r="OUT190" s="3"/>
      <c r="OUU190" s="3"/>
      <c r="OUV190" s="3"/>
      <c r="OUW190" s="3"/>
      <c r="OUX190" s="3"/>
      <c r="OUY190" s="3"/>
      <c r="OUZ190" s="3"/>
      <c r="OVA190" s="3"/>
      <c r="OVB190" s="3"/>
      <c r="OVC190" s="3"/>
      <c r="OVD190" s="3"/>
      <c r="OVE190" s="3"/>
      <c r="OVF190" s="3"/>
      <c r="OVG190" s="3"/>
      <c r="OVH190" s="3"/>
      <c r="OVI190" s="3"/>
      <c r="OVJ190" s="3"/>
      <c r="OVK190" s="3"/>
      <c r="OVL190" s="3"/>
      <c r="OVM190" s="3"/>
      <c r="OVN190" s="3"/>
      <c r="OVO190" s="3"/>
      <c r="OVP190" s="3"/>
      <c r="OVQ190" s="3"/>
      <c r="OVR190" s="3"/>
      <c r="OVS190" s="3"/>
      <c r="OVT190" s="3"/>
      <c r="OVU190" s="3"/>
      <c r="OVV190" s="3"/>
      <c r="OVW190" s="3"/>
      <c r="OVX190" s="3"/>
      <c r="OVY190" s="3"/>
      <c r="OVZ190" s="3"/>
      <c r="OWA190" s="3"/>
      <c r="OWB190" s="3"/>
      <c r="OWC190" s="3"/>
      <c r="OWD190" s="3"/>
      <c r="OWE190" s="3"/>
      <c r="OWF190" s="3"/>
      <c r="OWG190" s="3"/>
      <c r="OWH190" s="3"/>
      <c r="OWI190" s="3"/>
      <c r="OWJ190" s="3"/>
      <c r="OWK190" s="3"/>
      <c r="OWL190" s="3"/>
      <c r="OWM190" s="3"/>
      <c r="OWN190" s="3"/>
      <c r="OWO190" s="3"/>
      <c r="OWP190" s="3"/>
      <c r="OWQ190" s="3"/>
      <c r="OWR190" s="3"/>
      <c r="OWS190" s="3"/>
      <c r="OWT190" s="3"/>
      <c r="OWU190" s="3"/>
      <c r="OWV190" s="3"/>
      <c r="OWW190" s="3"/>
      <c r="OWX190" s="3"/>
      <c r="OWY190" s="3"/>
      <c r="OWZ190" s="3"/>
      <c r="OXA190" s="3"/>
      <c r="OXB190" s="3"/>
      <c r="OXC190" s="3"/>
      <c r="OXD190" s="3"/>
      <c r="OXE190" s="3"/>
      <c r="OXF190" s="3"/>
      <c r="OXG190" s="3"/>
      <c r="OXH190" s="3"/>
      <c r="OXI190" s="3"/>
      <c r="OXJ190" s="3"/>
      <c r="OXK190" s="3"/>
      <c r="OXL190" s="3"/>
      <c r="OXM190" s="3"/>
      <c r="OXN190" s="3"/>
      <c r="OXO190" s="3"/>
      <c r="OXP190" s="3"/>
      <c r="OXQ190" s="3"/>
      <c r="OXR190" s="3"/>
      <c r="OXS190" s="3"/>
      <c r="OXT190" s="3"/>
      <c r="OXU190" s="3"/>
      <c r="OXV190" s="3"/>
      <c r="OXW190" s="3"/>
      <c r="OXX190" s="3"/>
      <c r="OXY190" s="3"/>
      <c r="OXZ190" s="3"/>
      <c r="OYA190" s="3"/>
      <c r="OYB190" s="3"/>
      <c r="OYC190" s="3"/>
      <c r="OYD190" s="3"/>
      <c r="OYE190" s="3"/>
      <c r="OYF190" s="3"/>
      <c r="OYG190" s="3"/>
      <c r="OYH190" s="3"/>
      <c r="OYI190" s="3"/>
      <c r="OYJ190" s="3"/>
      <c r="OYK190" s="3"/>
      <c r="OYL190" s="3"/>
      <c r="OYM190" s="3"/>
      <c r="OYN190" s="3"/>
      <c r="OYO190" s="3"/>
      <c r="OYP190" s="3"/>
      <c r="OYQ190" s="3"/>
      <c r="OYR190" s="3"/>
      <c r="OYS190" s="3"/>
      <c r="OYT190" s="3"/>
      <c r="OYU190" s="3"/>
      <c r="OYV190" s="3"/>
      <c r="OYW190" s="3"/>
      <c r="OYX190" s="3"/>
      <c r="OYY190" s="3"/>
      <c r="OYZ190" s="3"/>
      <c r="OZA190" s="3"/>
      <c r="OZB190" s="3"/>
      <c r="OZC190" s="3"/>
      <c r="OZD190" s="3"/>
      <c r="OZE190" s="3"/>
      <c r="OZF190" s="3"/>
      <c r="OZG190" s="3"/>
      <c r="OZH190" s="3"/>
      <c r="OZI190" s="3"/>
      <c r="OZJ190" s="3"/>
      <c r="OZK190" s="3"/>
      <c r="OZL190" s="3"/>
      <c r="OZM190" s="3"/>
      <c r="OZN190" s="3"/>
      <c r="OZO190" s="3"/>
      <c r="OZP190" s="3"/>
      <c r="OZQ190" s="3"/>
      <c r="OZR190" s="3"/>
      <c r="OZS190" s="3"/>
      <c r="OZT190" s="3"/>
      <c r="OZU190" s="3"/>
      <c r="OZV190" s="3"/>
      <c r="OZW190" s="3"/>
      <c r="OZX190" s="3"/>
      <c r="OZY190" s="3"/>
      <c r="OZZ190" s="3"/>
      <c r="PAA190" s="3"/>
      <c r="PAB190" s="3"/>
      <c r="PAC190" s="3"/>
      <c r="PAD190" s="3"/>
      <c r="PAE190" s="3"/>
      <c r="PAF190" s="3"/>
      <c r="PAG190" s="3"/>
      <c r="PAH190" s="3"/>
      <c r="PAI190" s="3"/>
      <c r="PAJ190" s="3"/>
      <c r="PAK190" s="3"/>
      <c r="PAL190" s="3"/>
      <c r="PAM190" s="3"/>
      <c r="PAN190" s="3"/>
      <c r="PAO190" s="3"/>
      <c r="PAP190" s="3"/>
      <c r="PAQ190" s="3"/>
      <c r="PAR190" s="3"/>
      <c r="PAS190" s="3"/>
      <c r="PAT190" s="3"/>
      <c r="PAU190" s="3"/>
      <c r="PAV190" s="3"/>
      <c r="PAW190" s="3"/>
      <c r="PAX190" s="3"/>
      <c r="PAY190" s="3"/>
      <c r="PAZ190" s="3"/>
      <c r="PBA190" s="3"/>
      <c r="PBB190" s="3"/>
      <c r="PBC190" s="3"/>
      <c r="PBD190" s="3"/>
      <c r="PBE190" s="3"/>
      <c r="PBF190" s="3"/>
      <c r="PBG190" s="3"/>
      <c r="PBH190" s="3"/>
      <c r="PBI190" s="3"/>
      <c r="PBJ190" s="3"/>
      <c r="PBK190" s="3"/>
      <c r="PBL190" s="3"/>
      <c r="PBM190" s="3"/>
      <c r="PBN190" s="3"/>
      <c r="PBO190" s="3"/>
      <c r="PBP190" s="3"/>
      <c r="PBQ190" s="3"/>
      <c r="PBR190" s="3"/>
      <c r="PBS190" s="3"/>
      <c r="PBT190" s="3"/>
      <c r="PBU190" s="3"/>
      <c r="PBV190" s="3"/>
      <c r="PBW190" s="3"/>
      <c r="PBX190" s="3"/>
      <c r="PBY190" s="3"/>
      <c r="PBZ190" s="3"/>
      <c r="PCA190" s="3"/>
      <c r="PCB190" s="3"/>
      <c r="PCC190" s="3"/>
      <c r="PCD190" s="3"/>
      <c r="PCE190" s="3"/>
      <c r="PCF190" s="3"/>
      <c r="PCG190" s="3"/>
      <c r="PCH190" s="3"/>
      <c r="PCI190" s="3"/>
      <c r="PCJ190" s="3"/>
      <c r="PCK190" s="3"/>
      <c r="PCL190" s="3"/>
      <c r="PCM190" s="3"/>
      <c r="PCN190" s="3"/>
      <c r="PCO190" s="3"/>
      <c r="PCP190" s="3"/>
      <c r="PCQ190" s="3"/>
      <c r="PCR190" s="3"/>
      <c r="PCS190" s="3"/>
      <c r="PCT190" s="3"/>
      <c r="PCU190" s="3"/>
      <c r="PCV190" s="3"/>
      <c r="PCW190" s="3"/>
      <c r="PCX190" s="3"/>
      <c r="PCY190" s="3"/>
      <c r="PCZ190" s="3"/>
      <c r="PDA190" s="3"/>
      <c r="PDB190" s="3"/>
      <c r="PDC190" s="3"/>
      <c r="PDD190" s="3"/>
      <c r="PDE190" s="3"/>
      <c r="PDF190" s="3"/>
      <c r="PDG190" s="3"/>
      <c r="PDH190" s="3"/>
      <c r="PDI190" s="3"/>
      <c r="PDJ190" s="3"/>
      <c r="PDK190" s="3"/>
      <c r="PDL190" s="3"/>
      <c r="PDM190" s="3"/>
      <c r="PDN190" s="3"/>
      <c r="PDO190" s="3"/>
      <c r="PDP190" s="3"/>
      <c r="PDQ190" s="3"/>
      <c r="PDR190" s="3"/>
      <c r="PDS190" s="3"/>
      <c r="PDT190" s="3"/>
      <c r="PDU190" s="3"/>
      <c r="PDV190" s="3"/>
      <c r="PDW190" s="3"/>
      <c r="PDX190" s="3"/>
      <c r="PDY190" s="3"/>
      <c r="PDZ190" s="3"/>
      <c r="PEA190" s="3"/>
      <c r="PEB190" s="3"/>
      <c r="PEC190" s="3"/>
      <c r="PED190" s="3"/>
      <c r="PEE190" s="3"/>
      <c r="PEF190" s="3"/>
      <c r="PEG190" s="3"/>
      <c r="PEH190" s="3"/>
      <c r="PEI190" s="3"/>
      <c r="PEJ190" s="3"/>
      <c r="PEK190" s="3"/>
      <c r="PEL190" s="3"/>
      <c r="PEM190" s="3"/>
      <c r="PEN190" s="3"/>
      <c r="PEO190" s="3"/>
      <c r="PEP190" s="3"/>
      <c r="PEQ190" s="3"/>
      <c r="PER190" s="3"/>
      <c r="PES190" s="3"/>
      <c r="PET190" s="3"/>
      <c r="PEU190" s="3"/>
      <c r="PEV190" s="3"/>
      <c r="PEW190" s="3"/>
      <c r="PEX190" s="3"/>
      <c r="PEY190" s="3"/>
      <c r="PEZ190" s="3"/>
      <c r="PFA190" s="3"/>
      <c r="PFB190" s="3"/>
      <c r="PFC190" s="3"/>
      <c r="PFD190" s="3"/>
      <c r="PFE190" s="3"/>
      <c r="PFF190" s="3"/>
      <c r="PFG190" s="3"/>
      <c r="PFH190" s="3"/>
      <c r="PFI190" s="3"/>
      <c r="PFJ190" s="3"/>
      <c r="PFK190" s="3"/>
      <c r="PFL190" s="3"/>
      <c r="PFM190" s="3"/>
      <c r="PFN190" s="3"/>
      <c r="PFO190" s="3"/>
      <c r="PFP190" s="3"/>
      <c r="PFQ190" s="3"/>
      <c r="PFR190" s="3"/>
      <c r="PFS190" s="3"/>
      <c r="PFT190" s="3"/>
      <c r="PFU190" s="3"/>
      <c r="PFV190" s="3"/>
      <c r="PFW190" s="3"/>
      <c r="PFX190" s="3"/>
      <c r="PFY190" s="3"/>
      <c r="PFZ190" s="3"/>
      <c r="PGA190" s="3"/>
      <c r="PGB190" s="3"/>
      <c r="PGC190" s="3"/>
      <c r="PGD190" s="3"/>
      <c r="PGE190" s="3"/>
      <c r="PGF190" s="3"/>
      <c r="PGG190" s="3"/>
      <c r="PGH190" s="3"/>
      <c r="PGI190" s="3"/>
      <c r="PGJ190" s="3"/>
      <c r="PGK190" s="3"/>
      <c r="PGL190" s="3"/>
      <c r="PGM190" s="3"/>
      <c r="PGN190" s="3"/>
      <c r="PGO190" s="3"/>
      <c r="PGP190" s="3"/>
      <c r="PGQ190" s="3"/>
      <c r="PGR190" s="3"/>
      <c r="PGS190" s="3"/>
      <c r="PGT190" s="3"/>
      <c r="PGU190" s="3"/>
      <c r="PGV190" s="3"/>
      <c r="PGW190" s="3"/>
      <c r="PGX190" s="3"/>
      <c r="PGY190" s="3"/>
      <c r="PGZ190" s="3"/>
      <c r="PHA190" s="3"/>
      <c r="PHB190" s="3"/>
      <c r="PHC190" s="3"/>
      <c r="PHD190" s="3"/>
      <c r="PHE190" s="3"/>
      <c r="PHF190" s="3"/>
      <c r="PHG190" s="3"/>
      <c r="PHH190" s="3"/>
      <c r="PHI190" s="3"/>
      <c r="PHJ190" s="3"/>
      <c r="PHK190" s="3"/>
      <c r="PHL190" s="3"/>
      <c r="PHM190" s="3"/>
      <c r="PHN190" s="3"/>
      <c r="PHO190" s="3"/>
      <c r="PHP190" s="3"/>
      <c r="PHQ190" s="3"/>
      <c r="PHR190" s="3"/>
      <c r="PHS190" s="3"/>
      <c r="PHT190" s="3"/>
      <c r="PHU190" s="3"/>
      <c r="PHV190" s="3"/>
      <c r="PHW190" s="3"/>
      <c r="PHX190" s="3"/>
      <c r="PHY190" s="3"/>
      <c r="PHZ190" s="3"/>
      <c r="PIA190" s="3"/>
      <c r="PIB190" s="3"/>
      <c r="PIC190" s="3"/>
      <c r="PID190" s="3"/>
      <c r="PIE190" s="3"/>
      <c r="PIF190" s="3"/>
      <c r="PIG190" s="3"/>
      <c r="PIH190" s="3"/>
      <c r="PII190" s="3"/>
      <c r="PIJ190" s="3"/>
      <c r="PIK190" s="3"/>
      <c r="PIL190" s="3"/>
      <c r="PIM190" s="3"/>
      <c r="PIN190" s="3"/>
      <c r="PIO190" s="3"/>
      <c r="PIP190" s="3"/>
      <c r="PIQ190" s="3"/>
      <c r="PIR190" s="3"/>
      <c r="PIS190" s="3"/>
      <c r="PIT190" s="3"/>
      <c r="PIU190" s="3"/>
      <c r="PIV190" s="3"/>
      <c r="PIW190" s="3"/>
      <c r="PIX190" s="3"/>
      <c r="PIY190" s="3"/>
      <c r="PIZ190" s="3"/>
      <c r="PJA190" s="3"/>
      <c r="PJB190" s="3"/>
      <c r="PJC190" s="3"/>
      <c r="PJD190" s="3"/>
      <c r="PJE190" s="3"/>
      <c r="PJF190" s="3"/>
      <c r="PJG190" s="3"/>
      <c r="PJH190" s="3"/>
      <c r="PJI190" s="3"/>
      <c r="PJJ190" s="3"/>
      <c r="PJK190" s="3"/>
      <c r="PJL190" s="3"/>
      <c r="PJM190" s="3"/>
      <c r="PJN190" s="3"/>
      <c r="PJO190" s="3"/>
      <c r="PJP190" s="3"/>
      <c r="PJQ190" s="3"/>
      <c r="PJR190" s="3"/>
      <c r="PJS190" s="3"/>
      <c r="PJT190" s="3"/>
      <c r="PJU190" s="3"/>
      <c r="PJV190" s="3"/>
      <c r="PJW190" s="3"/>
      <c r="PJX190" s="3"/>
      <c r="PJY190" s="3"/>
      <c r="PJZ190" s="3"/>
      <c r="PKA190" s="3"/>
      <c r="PKB190" s="3"/>
      <c r="PKC190" s="3"/>
      <c r="PKD190" s="3"/>
      <c r="PKE190" s="3"/>
      <c r="PKF190" s="3"/>
      <c r="PKG190" s="3"/>
      <c r="PKH190" s="3"/>
      <c r="PKI190" s="3"/>
      <c r="PKJ190" s="3"/>
      <c r="PKK190" s="3"/>
      <c r="PKL190" s="3"/>
      <c r="PKM190" s="3"/>
      <c r="PKN190" s="3"/>
      <c r="PKO190" s="3"/>
      <c r="PKP190" s="3"/>
      <c r="PKQ190" s="3"/>
      <c r="PKR190" s="3"/>
      <c r="PKS190" s="3"/>
      <c r="PKT190" s="3"/>
      <c r="PKU190" s="3"/>
      <c r="PKV190" s="3"/>
      <c r="PKW190" s="3"/>
      <c r="PKX190" s="3"/>
      <c r="PKY190" s="3"/>
      <c r="PKZ190" s="3"/>
      <c r="PLA190" s="3"/>
      <c r="PLB190" s="3"/>
      <c r="PLC190" s="3"/>
      <c r="PLD190" s="3"/>
      <c r="PLE190" s="3"/>
      <c r="PLF190" s="3"/>
      <c r="PLG190" s="3"/>
      <c r="PLH190" s="3"/>
      <c r="PLI190" s="3"/>
      <c r="PLJ190" s="3"/>
      <c r="PLK190" s="3"/>
      <c r="PLL190" s="3"/>
      <c r="PLM190" s="3"/>
      <c r="PLN190" s="3"/>
      <c r="PLO190" s="3"/>
      <c r="PLP190" s="3"/>
      <c r="PLQ190" s="3"/>
      <c r="PLR190" s="3"/>
      <c r="PLS190" s="3"/>
      <c r="PLT190" s="3"/>
      <c r="PLU190" s="3"/>
      <c r="PLV190" s="3"/>
      <c r="PLW190" s="3"/>
      <c r="PLX190" s="3"/>
      <c r="PLY190" s="3"/>
      <c r="PLZ190" s="3"/>
      <c r="PMA190" s="3"/>
      <c r="PMB190" s="3"/>
      <c r="PMC190" s="3"/>
      <c r="PMD190" s="3"/>
      <c r="PME190" s="3"/>
      <c r="PMF190" s="3"/>
      <c r="PMG190" s="3"/>
      <c r="PMH190" s="3"/>
      <c r="PMI190" s="3"/>
      <c r="PMJ190" s="3"/>
      <c r="PMK190" s="3"/>
      <c r="PML190" s="3"/>
      <c r="PMM190" s="3"/>
      <c r="PMN190" s="3"/>
      <c r="PMO190" s="3"/>
      <c r="PMP190" s="3"/>
      <c r="PMQ190" s="3"/>
      <c r="PMR190" s="3"/>
      <c r="PMS190" s="3"/>
      <c r="PMT190" s="3"/>
      <c r="PMU190" s="3"/>
      <c r="PMV190" s="3"/>
      <c r="PMW190" s="3"/>
      <c r="PMX190" s="3"/>
      <c r="PMY190" s="3"/>
      <c r="PMZ190" s="3"/>
      <c r="PNA190" s="3"/>
      <c r="PNB190" s="3"/>
      <c r="PNC190" s="3"/>
      <c r="PND190" s="3"/>
      <c r="PNE190" s="3"/>
      <c r="PNF190" s="3"/>
      <c r="PNG190" s="3"/>
      <c r="PNH190" s="3"/>
      <c r="PNI190" s="3"/>
      <c r="PNJ190" s="3"/>
      <c r="PNK190" s="3"/>
      <c r="PNL190" s="3"/>
      <c r="PNM190" s="3"/>
      <c r="PNN190" s="3"/>
      <c r="PNO190" s="3"/>
      <c r="PNP190" s="3"/>
      <c r="PNQ190" s="3"/>
      <c r="PNR190" s="3"/>
      <c r="PNS190" s="3"/>
      <c r="PNT190" s="3"/>
      <c r="PNU190" s="3"/>
      <c r="PNV190" s="3"/>
      <c r="PNW190" s="3"/>
      <c r="PNX190" s="3"/>
      <c r="PNY190" s="3"/>
      <c r="PNZ190" s="3"/>
      <c r="POA190" s="3"/>
      <c r="POB190" s="3"/>
      <c r="POC190" s="3"/>
      <c r="POD190" s="3"/>
      <c r="POE190" s="3"/>
      <c r="POF190" s="3"/>
      <c r="POG190" s="3"/>
      <c r="POH190" s="3"/>
      <c r="POI190" s="3"/>
      <c r="POJ190" s="3"/>
      <c r="POK190" s="3"/>
      <c r="POL190" s="3"/>
      <c r="POM190" s="3"/>
      <c r="PON190" s="3"/>
      <c r="POO190" s="3"/>
      <c r="POP190" s="3"/>
      <c r="POQ190" s="3"/>
      <c r="POR190" s="3"/>
      <c r="POS190" s="3"/>
      <c r="POT190" s="3"/>
      <c r="POU190" s="3"/>
      <c r="POV190" s="3"/>
      <c r="POW190" s="3"/>
      <c r="POX190" s="3"/>
      <c r="POY190" s="3"/>
      <c r="POZ190" s="3"/>
      <c r="PPA190" s="3"/>
      <c r="PPB190" s="3"/>
      <c r="PPC190" s="3"/>
      <c r="PPD190" s="3"/>
      <c r="PPE190" s="3"/>
      <c r="PPF190" s="3"/>
      <c r="PPG190" s="3"/>
      <c r="PPH190" s="3"/>
      <c r="PPI190" s="3"/>
      <c r="PPJ190" s="3"/>
      <c r="PPK190" s="3"/>
      <c r="PPL190" s="3"/>
      <c r="PPM190" s="3"/>
      <c r="PPN190" s="3"/>
      <c r="PPO190" s="3"/>
      <c r="PPP190" s="3"/>
      <c r="PPQ190" s="3"/>
      <c r="PPR190" s="3"/>
      <c r="PPS190" s="3"/>
      <c r="PPT190" s="3"/>
      <c r="PPU190" s="3"/>
      <c r="PPV190" s="3"/>
      <c r="PPW190" s="3"/>
      <c r="PPX190" s="3"/>
      <c r="PPY190" s="3"/>
      <c r="PPZ190" s="3"/>
      <c r="PQA190" s="3"/>
      <c r="PQB190" s="3"/>
      <c r="PQC190" s="3"/>
      <c r="PQD190" s="3"/>
      <c r="PQE190" s="3"/>
      <c r="PQF190" s="3"/>
      <c r="PQG190" s="3"/>
      <c r="PQH190" s="3"/>
      <c r="PQI190" s="3"/>
      <c r="PQJ190" s="3"/>
      <c r="PQK190" s="3"/>
      <c r="PQL190" s="3"/>
      <c r="PQM190" s="3"/>
      <c r="PQN190" s="3"/>
      <c r="PQO190" s="3"/>
      <c r="PQP190" s="3"/>
      <c r="PQQ190" s="3"/>
      <c r="PQR190" s="3"/>
      <c r="PQS190" s="3"/>
      <c r="PQT190" s="3"/>
      <c r="PQU190" s="3"/>
      <c r="PQV190" s="3"/>
      <c r="PQW190" s="3"/>
      <c r="PQX190" s="3"/>
      <c r="PQY190" s="3"/>
      <c r="PQZ190" s="3"/>
      <c r="PRA190" s="3"/>
      <c r="PRB190" s="3"/>
      <c r="PRC190" s="3"/>
      <c r="PRD190" s="3"/>
      <c r="PRE190" s="3"/>
      <c r="PRF190" s="3"/>
      <c r="PRG190" s="3"/>
      <c r="PRH190" s="3"/>
      <c r="PRI190" s="3"/>
      <c r="PRJ190" s="3"/>
      <c r="PRK190" s="3"/>
      <c r="PRL190" s="3"/>
      <c r="PRM190" s="3"/>
      <c r="PRN190" s="3"/>
      <c r="PRO190" s="3"/>
      <c r="PRP190" s="3"/>
      <c r="PRQ190" s="3"/>
      <c r="PRR190" s="3"/>
      <c r="PRS190" s="3"/>
      <c r="PRT190" s="3"/>
      <c r="PRU190" s="3"/>
      <c r="PRV190" s="3"/>
      <c r="PRW190" s="3"/>
      <c r="PRX190" s="3"/>
      <c r="PRY190" s="3"/>
      <c r="PRZ190" s="3"/>
      <c r="PSA190" s="3"/>
      <c r="PSB190" s="3"/>
      <c r="PSC190" s="3"/>
      <c r="PSD190" s="3"/>
      <c r="PSE190" s="3"/>
      <c r="PSF190" s="3"/>
      <c r="PSG190" s="3"/>
      <c r="PSH190" s="3"/>
      <c r="PSI190" s="3"/>
      <c r="PSJ190" s="3"/>
      <c r="PSK190" s="3"/>
      <c r="PSL190" s="3"/>
      <c r="PSM190" s="3"/>
      <c r="PSN190" s="3"/>
      <c r="PSO190" s="3"/>
      <c r="PSP190" s="3"/>
      <c r="PSQ190" s="3"/>
      <c r="PSR190" s="3"/>
      <c r="PSS190" s="3"/>
      <c r="PST190" s="3"/>
      <c r="PSU190" s="3"/>
      <c r="PSV190" s="3"/>
      <c r="PSW190" s="3"/>
      <c r="PSX190" s="3"/>
      <c r="PSY190" s="3"/>
      <c r="PSZ190" s="3"/>
      <c r="PTA190" s="3"/>
      <c r="PTB190" s="3"/>
      <c r="PTC190" s="3"/>
      <c r="PTD190" s="3"/>
      <c r="PTE190" s="3"/>
      <c r="PTF190" s="3"/>
      <c r="PTG190" s="3"/>
      <c r="PTH190" s="3"/>
      <c r="PTI190" s="3"/>
      <c r="PTJ190" s="3"/>
      <c r="PTK190" s="3"/>
      <c r="PTL190" s="3"/>
      <c r="PTM190" s="3"/>
      <c r="PTN190" s="3"/>
      <c r="PTO190" s="3"/>
      <c r="PTP190" s="3"/>
      <c r="PTQ190" s="3"/>
      <c r="PTR190" s="3"/>
      <c r="PTS190" s="3"/>
      <c r="PTT190" s="3"/>
      <c r="PTU190" s="3"/>
      <c r="PTV190" s="3"/>
      <c r="PTW190" s="3"/>
      <c r="PTX190" s="3"/>
      <c r="PTY190" s="3"/>
      <c r="PTZ190" s="3"/>
      <c r="PUA190" s="3"/>
      <c r="PUB190" s="3"/>
      <c r="PUC190" s="3"/>
      <c r="PUD190" s="3"/>
      <c r="PUE190" s="3"/>
      <c r="PUF190" s="3"/>
      <c r="PUG190" s="3"/>
      <c r="PUH190" s="3"/>
      <c r="PUI190" s="3"/>
      <c r="PUJ190" s="3"/>
      <c r="PUK190" s="3"/>
      <c r="PUL190" s="3"/>
      <c r="PUM190" s="3"/>
      <c r="PUN190" s="3"/>
      <c r="PUO190" s="3"/>
      <c r="PUP190" s="3"/>
      <c r="PUQ190" s="3"/>
      <c r="PUR190" s="3"/>
      <c r="PUS190" s="3"/>
      <c r="PUT190" s="3"/>
      <c r="PUU190" s="3"/>
      <c r="PUV190" s="3"/>
      <c r="PUW190" s="3"/>
      <c r="PUX190" s="3"/>
      <c r="PUY190" s="3"/>
      <c r="PUZ190" s="3"/>
      <c r="PVA190" s="3"/>
      <c r="PVB190" s="3"/>
      <c r="PVC190" s="3"/>
      <c r="PVD190" s="3"/>
      <c r="PVE190" s="3"/>
      <c r="PVF190" s="3"/>
      <c r="PVG190" s="3"/>
      <c r="PVH190" s="3"/>
      <c r="PVI190" s="3"/>
      <c r="PVJ190" s="3"/>
      <c r="PVK190" s="3"/>
      <c r="PVL190" s="3"/>
      <c r="PVM190" s="3"/>
      <c r="PVN190" s="3"/>
      <c r="PVO190" s="3"/>
      <c r="PVP190" s="3"/>
      <c r="PVQ190" s="3"/>
      <c r="PVR190" s="3"/>
      <c r="PVS190" s="3"/>
      <c r="PVT190" s="3"/>
      <c r="PVU190" s="3"/>
      <c r="PVV190" s="3"/>
      <c r="PVW190" s="3"/>
      <c r="PVX190" s="3"/>
      <c r="PVY190" s="3"/>
      <c r="PVZ190" s="3"/>
      <c r="PWA190" s="3"/>
      <c r="PWB190" s="3"/>
      <c r="PWC190" s="3"/>
      <c r="PWD190" s="3"/>
      <c r="PWE190" s="3"/>
      <c r="PWF190" s="3"/>
      <c r="PWG190" s="3"/>
      <c r="PWH190" s="3"/>
      <c r="PWI190" s="3"/>
      <c r="PWJ190" s="3"/>
      <c r="PWK190" s="3"/>
      <c r="PWL190" s="3"/>
      <c r="PWM190" s="3"/>
      <c r="PWN190" s="3"/>
      <c r="PWO190" s="3"/>
      <c r="PWP190" s="3"/>
      <c r="PWQ190" s="3"/>
      <c r="PWR190" s="3"/>
      <c r="PWS190" s="3"/>
      <c r="PWT190" s="3"/>
      <c r="PWU190" s="3"/>
      <c r="PWV190" s="3"/>
      <c r="PWW190" s="3"/>
      <c r="PWX190" s="3"/>
      <c r="PWY190" s="3"/>
      <c r="PWZ190" s="3"/>
      <c r="PXA190" s="3"/>
      <c r="PXB190" s="3"/>
      <c r="PXC190" s="3"/>
      <c r="PXD190" s="3"/>
      <c r="PXE190" s="3"/>
      <c r="PXF190" s="3"/>
      <c r="PXG190" s="3"/>
      <c r="PXH190" s="3"/>
      <c r="PXI190" s="3"/>
      <c r="PXJ190" s="3"/>
      <c r="PXK190" s="3"/>
      <c r="PXL190" s="3"/>
      <c r="PXM190" s="3"/>
      <c r="PXN190" s="3"/>
      <c r="PXO190" s="3"/>
      <c r="PXP190" s="3"/>
      <c r="PXQ190" s="3"/>
      <c r="PXR190" s="3"/>
      <c r="PXS190" s="3"/>
      <c r="PXT190" s="3"/>
      <c r="PXU190" s="3"/>
      <c r="PXV190" s="3"/>
      <c r="PXW190" s="3"/>
      <c r="PXX190" s="3"/>
      <c r="PXY190" s="3"/>
      <c r="PXZ190" s="3"/>
      <c r="PYA190" s="3"/>
      <c r="PYB190" s="3"/>
      <c r="PYC190" s="3"/>
      <c r="PYD190" s="3"/>
      <c r="PYE190" s="3"/>
      <c r="PYF190" s="3"/>
      <c r="PYG190" s="3"/>
      <c r="PYH190" s="3"/>
      <c r="PYI190" s="3"/>
      <c r="PYJ190" s="3"/>
      <c r="PYK190" s="3"/>
      <c r="PYL190" s="3"/>
      <c r="PYM190" s="3"/>
      <c r="PYN190" s="3"/>
      <c r="PYO190" s="3"/>
      <c r="PYP190" s="3"/>
      <c r="PYQ190" s="3"/>
      <c r="PYR190" s="3"/>
      <c r="PYS190" s="3"/>
      <c r="PYT190" s="3"/>
      <c r="PYU190" s="3"/>
      <c r="PYV190" s="3"/>
      <c r="PYW190" s="3"/>
      <c r="PYX190" s="3"/>
      <c r="PYY190" s="3"/>
      <c r="PYZ190" s="3"/>
      <c r="PZA190" s="3"/>
      <c r="PZB190" s="3"/>
      <c r="PZC190" s="3"/>
      <c r="PZD190" s="3"/>
      <c r="PZE190" s="3"/>
      <c r="PZF190" s="3"/>
      <c r="PZG190" s="3"/>
      <c r="PZH190" s="3"/>
      <c r="PZI190" s="3"/>
      <c r="PZJ190" s="3"/>
      <c r="PZK190" s="3"/>
      <c r="PZL190" s="3"/>
      <c r="PZM190" s="3"/>
      <c r="PZN190" s="3"/>
      <c r="PZO190" s="3"/>
      <c r="PZP190" s="3"/>
      <c r="PZQ190" s="3"/>
      <c r="PZR190" s="3"/>
      <c r="PZS190" s="3"/>
      <c r="PZT190" s="3"/>
      <c r="PZU190" s="3"/>
      <c r="PZV190" s="3"/>
      <c r="PZW190" s="3"/>
      <c r="PZX190" s="3"/>
      <c r="PZY190" s="3"/>
      <c r="PZZ190" s="3"/>
      <c r="QAA190" s="3"/>
      <c r="QAB190" s="3"/>
      <c r="QAC190" s="3"/>
      <c r="QAD190" s="3"/>
      <c r="QAE190" s="3"/>
      <c r="QAF190" s="3"/>
      <c r="QAG190" s="3"/>
      <c r="QAH190" s="3"/>
      <c r="QAI190" s="3"/>
      <c r="QAJ190" s="3"/>
      <c r="QAK190" s="3"/>
      <c r="QAL190" s="3"/>
      <c r="QAM190" s="3"/>
      <c r="QAN190" s="3"/>
      <c r="QAO190" s="3"/>
      <c r="QAP190" s="3"/>
      <c r="QAQ190" s="3"/>
      <c r="QAR190" s="3"/>
      <c r="QAS190" s="3"/>
      <c r="QAT190" s="3"/>
      <c r="QAU190" s="3"/>
      <c r="QAV190" s="3"/>
      <c r="QAW190" s="3"/>
      <c r="QAX190" s="3"/>
      <c r="QAY190" s="3"/>
      <c r="QAZ190" s="3"/>
      <c r="QBA190" s="3"/>
      <c r="QBB190" s="3"/>
      <c r="QBC190" s="3"/>
      <c r="QBD190" s="3"/>
      <c r="QBE190" s="3"/>
      <c r="QBF190" s="3"/>
      <c r="QBG190" s="3"/>
      <c r="QBH190" s="3"/>
      <c r="QBI190" s="3"/>
      <c r="QBJ190" s="3"/>
      <c r="QBK190" s="3"/>
      <c r="QBL190" s="3"/>
      <c r="QBM190" s="3"/>
      <c r="QBN190" s="3"/>
      <c r="QBO190" s="3"/>
      <c r="QBP190" s="3"/>
      <c r="QBQ190" s="3"/>
      <c r="QBR190" s="3"/>
      <c r="QBS190" s="3"/>
      <c r="QBT190" s="3"/>
      <c r="QBU190" s="3"/>
      <c r="QBV190" s="3"/>
      <c r="QBW190" s="3"/>
      <c r="QBX190" s="3"/>
      <c r="QBY190" s="3"/>
      <c r="QBZ190" s="3"/>
      <c r="QCA190" s="3"/>
      <c r="QCB190" s="3"/>
      <c r="QCC190" s="3"/>
      <c r="QCD190" s="3"/>
      <c r="QCE190" s="3"/>
      <c r="QCF190" s="3"/>
      <c r="QCG190" s="3"/>
      <c r="QCH190" s="3"/>
      <c r="QCI190" s="3"/>
      <c r="QCJ190" s="3"/>
      <c r="QCK190" s="3"/>
      <c r="QCL190" s="3"/>
      <c r="QCM190" s="3"/>
      <c r="QCN190" s="3"/>
      <c r="QCO190" s="3"/>
      <c r="QCP190" s="3"/>
      <c r="QCQ190" s="3"/>
      <c r="QCR190" s="3"/>
      <c r="QCS190" s="3"/>
      <c r="QCT190" s="3"/>
      <c r="QCU190" s="3"/>
      <c r="QCV190" s="3"/>
      <c r="QCW190" s="3"/>
      <c r="QCX190" s="3"/>
      <c r="QCY190" s="3"/>
      <c r="QCZ190" s="3"/>
      <c r="QDA190" s="3"/>
      <c r="QDB190" s="3"/>
      <c r="QDC190" s="3"/>
      <c r="QDD190" s="3"/>
      <c r="QDE190" s="3"/>
      <c r="QDF190" s="3"/>
      <c r="QDG190" s="3"/>
      <c r="QDH190" s="3"/>
      <c r="QDI190" s="3"/>
      <c r="QDJ190" s="3"/>
      <c r="QDK190" s="3"/>
      <c r="QDL190" s="3"/>
      <c r="QDM190" s="3"/>
      <c r="QDN190" s="3"/>
      <c r="QDO190" s="3"/>
      <c r="QDP190" s="3"/>
      <c r="QDQ190" s="3"/>
      <c r="QDR190" s="3"/>
      <c r="QDS190" s="3"/>
      <c r="QDT190" s="3"/>
      <c r="QDU190" s="3"/>
      <c r="QDV190" s="3"/>
      <c r="QDW190" s="3"/>
      <c r="QDX190" s="3"/>
      <c r="QDY190" s="3"/>
      <c r="QDZ190" s="3"/>
      <c r="QEA190" s="3"/>
      <c r="QEB190" s="3"/>
      <c r="QEC190" s="3"/>
      <c r="QED190" s="3"/>
      <c r="QEE190" s="3"/>
      <c r="QEF190" s="3"/>
      <c r="QEG190" s="3"/>
      <c r="QEH190" s="3"/>
      <c r="QEI190" s="3"/>
      <c r="QEJ190" s="3"/>
      <c r="QEK190" s="3"/>
      <c r="QEL190" s="3"/>
      <c r="QEM190" s="3"/>
      <c r="QEN190" s="3"/>
      <c r="QEO190" s="3"/>
      <c r="QEP190" s="3"/>
      <c r="QEQ190" s="3"/>
      <c r="QER190" s="3"/>
      <c r="QES190" s="3"/>
      <c r="QET190" s="3"/>
      <c r="QEU190" s="3"/>
      <c r="QEV190" s="3"/>
      <c r="QEW190" s="3"/>
      <c r="QEX190" s="3"/>
      <c r="QEY190" s="3"/>
      <c r="QEZ190" s="3"/>
      <c r="QFA190" s="3"/>
      <c r="QFB190" s="3"/>
      <c r="QFC190" s="3"/>
      <c r="QFD190" s="3"/>
      <c r="QFE190" s="3"/>
      <c r="QFF190" s="3"/>
      <c r="QFG190" s="3"/>
      <c r="QFH190" s="3"/>
      <c r="QFI190" s="3"/>
      <c r="QFJ190" s="3"/>
      <c r="QFK190" s="3"/>
      <c r="QFL190" s="3"/>
      <c r="QFM190" s="3"/>
      <c r="QFN190" s="3"/>
      <c r="QFO190" s="3"/>
      <c r="QFP190" s="3"/>
      <c r="QFQ190" s="3"/>
      <c r="QFR190" s="3"/>
      <c r="QFS190" s="3"/>
      <c r="QFT190" s="3"/>
      <c r="QFU190" s="3"/>
      <c r="QFV190" s="3"/>
      <c r="QFW190" s="3"/>
      <c r="QFX190" s="3"/>
      <c r="QFY190" s="3"/>
      <c r="QFZ190" s="3"/>
      <c r="QGA190" s="3"/>
      <c r="QGB190" s="3"/>
      <c r="QGC190" s="3"/>
      <c r="QGD190" s="3"/>
      <c r="QGE190" s="3"/>
      <c r="QGF190" s="3"/>
      <c r="QGG190" s="3"/>
      <c r="QGH190" s="3"/>
      <c r="QGI190" s="3"/>
      <c r="QGJ190" s="3"/>
      <c r="QGK190" s="3"/>
      <c r="QGL190" s="3"/>
      <c r="QGM190" s="3"/>
      <c r="QGN190" s="3"/>
      <c r="QGO190" s="3"/>
      <c r="QGP190" s="3"/>
      <c r="QGQ190" s="3"/>
      <c r="QGR190" s="3"/>
      <c r="QGS190" s="3"/>
      <c r="QGT190" s="3"/>
      <c r="QGU190" s="3"/>
      <c r="QGV190" s="3"/>
      <c r="QGW190" s="3"/>
      <c r="QGX190" s="3"/>
      <c r="QGY190" s="3"/>
      <c r="QGZ190" s="3"/>
      <c r="QHA190" s="3"/>
      <c r="QHB190" s="3"/>
      <c r="QHC190" s="3"/>
      <c r="QHD190" s="3"/>
      <c r="QHE190" s="3"/>
      <c r="QHF190" s="3"/>
      <c r="QHG190" s="3"/>
      <c r="QHH190" s="3"/>
      <c r="QHI190" s="3"/>
      <c r="QHJ190" s="3"/>
      <c r="QHK190" s="3"/>
      <c r="QHL190" s="3"/>
      <c r="QHM190" s="3"/>
      <c r="QHN190" s="3"/>
      <c r="QHO190" s="3"/>
      <c r="QHP190" s="3"/>
      <c r="QHQ190" s="3"/>
      <c r="QHR190" s="3"/>
      <c r="QHS190" s="3"/>
      <c r="QHT190" s="3"/>
      <c r="QHU190" s="3"/>
      <c r="QHV190" s="3"/>
      <c r="QHW190" s="3"/>
      <c r="QHX190" s="3"/>
      <c r="QHY190" s="3"/>
      <c r="QHZ190" s="3"/>
      <c r="QIA190" s="3"/>
      <c r="QIB190" s="3"/>
      <c r="QIC190" s="3"/>
      <c r="QID190" s="3"/>
      <c r="QIE190" s="3"/>
      <c r="QIF190" s="3"/>
      <c r="QIG190" s="3"/>
      <c r="QIH190" s="3"/>
      <c r="QII190" s="3"/>
      <c r="QIJ190" s="3"/>
      <c r="QIK190" s="3"/>
      <c r="QIL190" s="3"/>
      <c r="QIM190" s="3"/>
      <c r="QIN190" s="3"/>
      <c r="QIO190" s="3"/>
      <c r="QIP190" s="3"/>
      <c r="QIQ190" s="3"/>
      <c r="QIR190" s="3"/>
      <c r="QIS190" s="3"/>
      <c r="QIT190" s="3"/>
      <c r="QIU190" s="3"/>
      <c r="QIV190" s="3"/>
      <c r="QIW190" s="3"/>
      <c r="QIX190" s="3"/>
      <c r="QIY190" s="3"/>
      <c r="QIZ190" s="3"/>
      <c r="QJA190" s="3"/>
      <c r="QJB190" s="3"/>
      <c r="QJC190" s="3"/>
      <c r="QJD190" s="3"/>
      <c r="QJE190" s="3"/>
      <c r="QJF190" s="3"/>
      <c r="QJG190" s="3"/>
      <c r="QJH190" s="3"/>
      <c r="QJI190" s="3"/>
      <c r="QJJ190" s="3"/>
      <c r="QJK190" s="3"/>
      <c r="QJL190" s="3"/>
      <c r="QJM190" s="3"/>
      <c r="QJN190" s="3"/>
      <c r="QJO190" s="3"/>
      <c r="QJP190" s="3"/>
      <c r="QJQ190" s="3"/>
      <c r="QJR190" s="3"/>
      <c r="QJS190" s="3"/>
      <c r="QJT190" s="3"/>
      <c r="QJU190" s="3"/>
      <c r="QJV190" s="3"/>
      <c r="QJW190" s="3"/>
      <c r="QJX190" s="3"/>
      <c r="QJY190" s="3"/>
      <c r="QJZ190" s="3"/>
      <c r="QKA190" s="3"/>
      <c r="QKB190" s="3"/>
      <c r="QKC190" s="3"/>
      <c r="QKD190" s="3"/>
      <c r="QKE190" s="3"/>
      <c r="QKF190" s="3"/>
      <c r="QKG190" s="3"/>
      <c r="QKH190" s="3"/>
      <c r="QKI190" s="3"/>
      <c r="QKJ190" s="3"/>
      <c r="QKK190" s="3"/>
      <c r="QKL190" s="3"/>
      <c r="QKM190" s="3"/>
      <c r="QKN190" s="3"/>
      <c r="QKO190" s="3"/>
      <c r="QKP190" s="3"/>
      <c r="QKQ190" s="3"/>
      <c r="QKR190" s="3"/>
      <c r="QKS190" s="3"/>
      <c r="QKT190" s="3"/>
      <c r="QKU190" s="3"/>
      <c r="QKV190" s="3"/>
      <c r="QKW190" s="3"/>
      <c r="QKX190" s="3"/>
      <c r="QKY190" s="3"/>
      <c r="QKZ190" s="3"/>
      <c r="QLA190" s="3"/>
      <c r="QLB190" s="3"/>
      <c r="QLC190" s="3"/>
      <c r="QLD190" s="3"/>
      <c r="QLE190" s="3"/>
      <c r="QLF190" s="3"/>
      <c r="QLG190" s="3"/>
      <c r="QLH190" s="3"/>
      <c r="QLI190" s="3"/>
      <c r="QLJ190" s="3"/>
      <c r="QLK190" s="3"/>
      <c r="QLL190" s="3"/>
      <c r="QLM190" s="3"/>
      <c r="QLN190" s="3"/>
      <c r="QLO190" s="3"/>
      <c r="QLP190" s="3"/>
      <c r="QLQ190" s="3"/>
      <c r="QLR190" s="3"/>
      <c r="QLS190" s="3"/>
      <c r="QLT190" s="3"/>
      <c r="QLU190" s="3"/>
      <c r="QLV190" s="3"/>
      <c r="QLW190" s="3"/>
      <c r="QLX190" s="3"/>
      <c r="QLY190" s="3"/>
      <c r="QLZ190" s="3"/>
      <c r="QMA190" s="3"/>
      <c r="QMB190" s="3"/>
      <c r="QMC190" s="3"/>
      <c r="QMD190" s="3"/>
      <c r="QME190" s="3"/>
      <c r="QMF190" s="3"/>
      <c r="QMG190" s="3"/>
      <c r="QMH190" s="3"/>
      <c r="QMI190" s="3"/>
      <c r="QMJ190" s="3"/>
      <c r="QMK190" s="3"/>
      <c r="QML190" s="3"/>
      <c r="QMM190" s="3"/>
      <c r="QMN190" s="3"/>
      <c r="QMO190" s="3"/>
      <c r="QMP190" s="3"/>
      <c r="QMQ190" s="3"/>
      <c r="QMR190" s="3"/>
      <c r="QMS190" s="3"/>
      <c r="QMT190" s="3"/>
      <c r="QMU190" s="3"/>
      <c r="QMV190" s="3"/>
      <c r="QMW190" s="3"/>
      <c r="QMX190" s="3"/>
      <c r="QMY190" s="3"/>
      <c r="QMZ190" s="3"/>
      <c r="QNA190" s="3"/>
      <c r="QNB190" s="3"/>
      <c r="QNC190" s="3"/>
      <c r="QND190" s="3"/>
      <c r="QNE190" s="3"/>
      <c r="QNF190" s="3"/>
      <c r="QNG190" s="3"/>
      <c r="QNH190" s="3"/>
      <c r="QNI190" s="3"/>
      <c r="QNJ190" s="3"/>
      <c r="QNK190" s="3"/>
      <c r="QNL190" s="3"/>
      <c r="QNM190" s="3"/>
      <c r="QNN190" s="3"/>
      <c r="QNO190" s="3"/>
      <c r="QNP190" s="3"/>
      <c r="QNQ190" s="3"/>
      <c r="QNR190" s="3"/>
      <c r="QNS190" s="3"/>
      <c r="QNT190" s="3"/>
      <c r="QNU190" s="3"/>
      <c r="QNV190" s="3"/>
      <c r="QNW190" s="3"/>
      <c r="QNX190" s="3"/>
      <c r="QNY190" s="3"/>
      <c r="QNZ190" s="3"/>
      <c r="QOA190" s="3"/>
      <c r="QOB190" s="3"/>
      <c r="QOC190" s="3"/>
      <c r="QOD190" s="3"/>
      <c r="QOE190" s="3"/>
      <c r="QOF190" s="3"/>
      <c r="QOG190" s="3"/>
      <c r="QOH190" s="3"/>
      <c r="QOI190" s="3"/>
      <c r="QOJ190" s="3"/>
      <c r="QOK190" s="3"/>
      <c r="QOL190" s="3"/>
      <c r="QOM190" s="3"/>
      <c r="QON190" s="3"/>
      <c r="QOO190" s="3"/>
      <c r="QOP190" s="3"/>
      <c r="QOQ190" s="3"/>
      <c r="QOR190" s="3"/>
      <c r="QOS190" s="3"/>
      <c r="QOT190" s="3"/>
      <c r="QOU190" s="3"/>
      <c r="QOV190" s="3"/>
      <c r="QOW190" s="3"/>
      <c r="QOX190" s="3"/>
      <c r="QOY190" s="3"/>
      <c r="QOZ190" s="3"/>
      <c r="QPA190" s="3"/>
      <c r="QPB190" s="3"/>
      <c r="QPC190" s="3"/>
      <c r="QPD190" s="3"/>
      <c r="QPE190" s="3"/>
      <c r="QPF190" s="3"/>
      <c r="QPG190" s="3"/>
      <c r="QPH190" s="3"/>
      <c r="QPI190" s="3"/>
      <c r="QPJ190" s="3"/>
      <c r="QPK190" s="3"/>
      <c r="QPL190" s="3"/>
      <c r="QPM190" s="3"/>
      <c r="QPN190" s="3"/>
      <c r="QPO190" s="3"/>
      <c r="QPP190" s="3"/>
      <c r="QPQ190" s="3"/>
      <c r="QPR190" s="3"/>
      <c r="QPS190" s="3"/>
      <c r="QPT190" s="3"/>
      <c r="QPU190" s="3"/>
      <c r="QPV190" s="3"/>
      <c r="QPW190" s="3"/>
      <c r="QPX190" s="3"/>
      <c r="QPY190" s="3"/>
      <c r="QPZ190" s="3"/>
      <c r="QQA190" s="3"/>
      <c r="QQB190" s="3"/>
      <c r="QQC190" s="3"/>
      <c r="QQD190" s="3"/>
      <c r="QQE190" s="3"/>
      <c r="QQF190" s="3"/>
      <c r="QQG190" s="3"/>
      <c r="QQH190" s="3"/>
      <c r="QQI190" s="3"/>
      <c r="QQJ190" s="3"/>
      <c r="QQK190" s="3"/>
      <c r="QQL190" s="3"/>
      <c r="QQM190" s="3"/>
      <c r="QQN190" s="3"/>
      <c r="QQO190" s="3"/>
      <c r="QQP190" s="3"/>
      <c r="QQQ190" s="3"/>
      <c r="QQR190" s="3"/>
      <c r="QQS190" s="3"/>
      <c r="QQT190" s="3"/>
      <c r="QQU190" s="3"/>
      <c r="QQV190" s="3"/>
      <c r="QQW190" s="3"/>
      <c r="QQX190" s="3"/>
      <c r="QQY190" s="3"/>
      <c r="QQZ190" s="3"/>
      <c r="QRA190" s="3"/>
      <c r="QRB190" s="3"/>
      <c r="QRC190" s="3"/>
      <c r="QRD190" s="3"/>
      <c r="QRE190" s="3"/>
      <c r="QRF190" s="3"/>
      <c r="QRG190" s="3"/>
      <c r="QRH190" s="3"/>
      <c r="QRI190" s="3"/>
      <c r="QRJ190" s="3"/>
      <c r="QRK190" s="3"/>
      <c r="QRL190" s="3"/>
      <c r="QRM190" s="3"/>
      <c r="QRN190" s="3"/>
      <c r="QRO190" s="3"/>
      <c r="QRP190" s="3"/>
      <c r="QRQ190" s="3"/>
      <c r="QRR190" s="3"/>
      <c r="QRS190" s="3"/>
      <c r="QRT190" s="3"/>
      <c r="QRU190" s="3"/>
      <c r="QRV190" s="3"/>
      <c r="QRW190" s="3"/>
      <c r="QRX190" s="3"/>
      <c r="QRY190" s="3"/>
      <c r="QRZ190" s="3"/>
      <c r="QSA190" s="3"/>
      <c r="QSB190" s="3"/>
      <c r="QSC190" s="3"/>
      <c r="QSD190" s="3"/>
      <c r="QSE190" s="3"/>
      <c r="QSF190" s="3"/>
      <c r="QSG190" s="3"/>
      <c r="QSH190" s="3"/>
      <c r="QSI190" s="3"/>
      <c r="QSJ190" s="3"/>
      <c r="QSK190" s="3"/>
      <c r="QSL190" s="3"/>
      <c r="QSM190" s="3"/>
      <c r="QSN190" s="3"/>
      <c r="QSO190" s="3"/>
      <c r="QSP190" s="3"/>
      <c r="QSQ190" s="3"/>
      <c r="QSR190" s="3"/>
      <c r="QSS190" s="3"/>
      <c r="QST190" s="3"/>
      <c r="QSU190" s="3"/>
      <c r="QSV190" s="3"/>
      <c r="QSW190" s="3"/>
      <c r="QSX190" s="3"/>
      <c r="QSY190" s="3"/>
      <c r="QSZ190" s="3"/>
      <c r="QTA190" s="3"/>
      <c r="QTB190" s="3"/>
      <c r="QTC190" s="3"/>
      <c r="QTD190" s="3"/>
      <c r="QTE190" s="3"/>
      <c r="QTF190" s="3"/>
      <c r="QTG190" s="3"/>
      <c r="QTH190" s="3"/>
      <c r="QTI190" s="3"/>
      <c r="QTJ190" s="3"/>
      <c r="QTK190" s="3"/>
      <c r="QTL190" s="3"/>
      <c r="QTM190" s="3"/>
      <c r="QTN190" s="3"/>
      <c r="QTO190" s="3"/>
      <c r="QTP190" s="3"/>
      <c r="QTQ190" s="3"/>
      <c r="QTR190" s="3"/>
      <c r="QTS190" s="3"/>
      <c r="QTT190" s="3"/>
      <c r="QTU190" s="3"/>
      <c r="QTV190" s="3"/>
      <c r="QTW190" s="3"/>
      <c r="QTX190" s="3"/>
      <c r="QTY190" s="3"/>
      <c r="QTZ190" s="3"/>
      <c r="QUA190" s="3"/>
      <c r="QUB190" s="3"/>
      <c r="QUC190" s="3"/>
      <c r="QUD190" s="3"/>
      <c r="QUE190" s="3"/>
      <c r="QUF190" s="3"/>
      <c r="QUG190" s="3"/>
      <c r="QUH190" s="3"/>
      <c r="QUI190" s="3"/>
      <c r="QUJ190" s="3"/>
      <c r="QUK190" s="3"/>
      <c r="QUL190" s="3"/>
      <c r="QUM190" s="3"/>
      <c r="QUN190" s="3"/>
      <c r="QUO190" s="3"/>
      <c r="QUP190" s="3"/>
      <c r="QUQ190" s="3"/>
      <c r="QUR190" s="3"/>
      <c r="QUS190" s="3"/>
      <c r="QUT190" s="3"/>
      <c r="QUU190" s="3"/>
      <c r="QUV190" s="3"/>
      <c r="QUW190" s="3"/>
      <c r="QUX190" s="3"/>
      <c r="QUY190" s="3"/>
      <c r="QUZ190" s="3"/>
      <c r="QVA190" s="3"/>
      <c r="QVB190" s="3"/>
      <c r="QVC190" s="3"/>
      <c r="QVD190" s="3"/>
      <c r="QVE190" s="3"/>
      <c r="QVF190" s="3"/>
      <c r="QVG190" s="3"/>
      <c r="QVH190" s="3"/>
      <c r="QVI190" s="3"/>
      <c r="QVJ190" s="3"/>
      <c r="QVK190" s="3"/>
      <c r="QVL190" s="3"/>
      <c r="QVM190" s="3"/>
      <c r="QVN190" s="3"/>
      <c r="QVO190" s="3"/>
      <c r="QVP190" s="3"/>
      <c r="QVQ190" s="3"/>
      <c r="QVR190" s="3"/>
      <c r="QVS190" s="3"/>
      <c r="QVT190" s="3"/>
      <c r="QVU190" s="3"/>
      <c r="QVV190" s="3"/>
      <c r="QVW190" s="3"/>
      <c r="QVX190" s="3"/>
      <c r="QVY190" s="3"/>
      <c r="QVZ190" s="3"/>
      <c r="QWA190" s="3"/>
      <c r="QWB190" s="3"/>
      <c r="QWC190" s="3"/>
      <c r="QWD190" s="3"/>
      <c r="QWE190" s="3"/>
      <c r="QWF190" s="3"/>
      <c r="QWG190" s="3"/>
      <c r="QWH190" s="3"/>
      <c r="QWI190" s="3"/>
      <c r="QWJ190" s="3"/>
      <c r="QWK190" s="3"/>
      <c r="QWL190" s="3"/>
      <c r="QWM190" s="3"/>
      <c r="QWN190" s="3"/>
      <c r="QWO190" s="3"/>
      <c r="QWP190" s="3"/>
      <c r="QWQ190" s="3"/>
      <c r="QWR190" s="3"/>
      <c r="QWS190" s="3"/>
      <c r="QWT190" s="3"/>
      <c r="QWU190" s="3"/>
      <c r="QWV190" s="3"/>
      <c r="QWW190" s="3"/>
      <c r="QWX190" s="3"/>
      <c r="QWY190" s="3"/>
      <c r="QWZ190" s="3"/>
      <c r="QXA190" s="3"/>
      <c r="QXB190" s="3"/>
      <c r="QXC190" s="3"/>
      <c r="QXD190" s="3"/>
      <c r="QXE190" s="3"/>
      <c r="QXF190" s="3"/>
      <c r="QXG190" s="3"/>
      <c r="QXH190" s="3"/>
      <c r="QXI190" s="3"/>
      <c r="QXJ190" s="3"/>
      <c r="QXK190" s="3"/>
      <c r="QXL190" s="3"/>
      <c r="QXM190" s="3"/>
      <c r="QXN190" s="3"/>
      <c r="QXO190" s="3"/>
      <c r="QXP190" s="3"/>
      <c r="QXQ190" s="3"/>
      <c r="QXR190" s="3"/>
      <c r="QXS190" s="3"/>
      <c r="QXT190" s="3"/>
      <c r="QXU190" s="3"/>
      <c r="QXV190" s="3"/>
      <c r="QXW190" s="3"/>
      <c r="QXX190" s="3"/>
      <c r="QXY190" s="3"/>
      <c r="QXZ190" s="3"/>
      <c r="QYA190" s="3"/>
      <c r="QYB190" s="3"/>
      <c r="QYC190" s="3"/>
      <c r="QYD190" s="3"/>
      <c r="QYE190" s="3"/>
      <c r="QYF190" s="3"/>
      <c r="QYG190" s="3"/>
      <c r="QYH190" s="3"/>
      <c r="QYI190" s="3"/>
      <c r="QYJ190" s="3"/>
      <c r="QYK190" s="3"/>
      <c r="QYL190" s="3"/>
      <c r="QYM190" s="3"/>
      <c r="QYN190" s="3"/>
      <c r="QYO190" s="3"/>
      <c r="QYP190" s="3"/>
      <c r="QYQ190" s="3"/>
      <c r="QYR190" s="3"/>
      <c r="QYS190" s="3"/>
      <c r="QYT190" s="3"/>
      <c r="QYU190" s="3"/>
      <c r="QYV190" s="3"/>
      <c r="QYW190" s="3"/>
      <c r="QYX190" s="3"/>
      <c r="QYY190" s="3"/>
      <c r="QYZ190" s="3"/>
      <c r="QZA190" s="3"/>
      <c r="QZB190" s="3"/>
      <c r="QZC190" s="3"/>
      <c r="QZD190" s="3"/>
      <c r="QZE190" s="3"/>
      <c r="QZF190" s="3"/>
      <c r="QZG190" s="3"/>
      <c r="QZH190" s="3"/>
      <c r="QZI190" s="3"/>
      <c r="QZJ190" s="3"/>
      <c r="QZK190" s="3"/>
      <c r="QZL190" s="3"/>
      <c r="QZM190" s="3"/>
      <c r="QZN190" s="3"/>
      <c r="QZO190" s="3"/>
      <c r="QZP190" s="3"/>
      <c r="QZQ190" s="3"/>
      <c r="QZR190" s="3"/>
      <c r="QZS190" s="3"/>
      <c r="QZT190" s="3"/>
      <c r="QZU190" s="3"/>
      <c r="QZV190" s="3"/>
      <c r="QZW190" s="3"/>
      <c r="QZX190" s="3"/>
      <c r="QZY190" s="3"/>
      <c r="QZZ190" s="3"/>
      <c r="RAA190" s="3"/>
      <c r="RAB190" s="3"/>
      <c r="RAC190" s="3"/>
      <c r="RAD190" s="3"/>
      <c r="RAE190" s="3"/>
      <c r="RAF190" s="3"/>
      <c r="RAG190" s="3"/>
      <c r="RAH190" s="3"/>
      <c r="RAI190" s="3"/>
      <c r="RAJ190" s="3"/>
      <c r="RAK190" s="3"/>
      <c r="RAL190" s="3"/>
      <c r="RAM190" s="3"/>
      <c r="RAN190" s="3"/>
      <c r="RAO190" s="3"/>
      <c r="RAP190" s="3"/>
      <c r="RAQ190" s="3"/>
      <c r="RAR190" s="3"/>
      <c r="RAS190" s="3"/>
      <c r="RAT190" s="3"/>
      <c r="RAU190" s="3"/>
      <c r="RAV190" s="3"/>
      <c r="RAW190" s="3"/>
      <c r="RAX190" s="3"/>
      <c r="RAY190" s="3"/>
      <c r="RAZ190" s="3"/>
      <c r="RBA190" s="3"/>
      <c r="RBB190" s="3"/>
      <c r="RBC190" s="3"/>
      <c r="RBD190" s="3"/>
      <c r="RBE190" s="3"/>
      <c r="RBF190" s="3"/>
      <c r="RBG190" s="3"/>
      <c r="RBH190" s="3"/>
      <c r="RBI190" s="3"/>
      <c r="RBJ190" s="3"/>
      <c r="RBK190" s="3"/>
      <c r="RBL190" s="3"/>
      <c r="RBM190" s="3"/>
      <c r="RBN190" s="3"/>
      <c r="RBO190" s="3"/>
      <c r="RBP190" s="3"/>
      <c r="RBQ190" s="3"/>
      <c r="RBR190" s="3"/>
      <c r="RBS190" s="3"/>
      <c r="RBT190" s="3"/>
      <c r="RBU190" s="3"/>
      <c r="RBV190" s="3"/>
      <c r="RBW190" s="3"/>
      <c r="RBX190" s="3"/>
      <c r="RBY190" s="3"/>
      <c r="RBZ190" s="3"/>
      <c r="RCA190" s="3"/>
      <c r="RCB190" s="3"/>
      <c r="RCC190" s="3"/>
      <c r="RCD190" s="3"/>
      <c r="RCE190" s="3"/>
      <c r="RCF190" s="3"/>
      <c r="RCG190" s="3"/>
      <c r="RCH190" s="3"/>
      <c r="RCI190" s="3"/>
      <c r="RCJ190" s="3"/>
      <c r="RCK190" s="3"/>
      <c r="RCL190" s="3"/>
      <c r="RCM190" s="3"/>
      <c r="RCN190" s="3"/>
      <c r="RCO190" s="3"/>
      <c r="RCP190" s="3"/>
      <c r="RCQ190" s="3"/>
      <c r="RCR190" s="3"/>
      <c r="RCS190" s="3"/>
      <c r="RCT190" s="3"/>
      <c r="RCU190" s="3"/>
      <c r="RCV190" s="3"/>
      <c r="RCW190" s="3"/>
      <c r="RCX190" s="3"/>
      <c r="RCY190" s="3"/>
      <c r="RCZ190" s="3"/>
      <c r="RDA190" s="3"/>
      <c r="RDB190" s="3"/>
      <c r="RDC190" s="3"/>
      <c r="RDD190" s="3"/>
      <c r="RDE190" s="3"/>
      <c r="RDF190" s="3"/>
      <c r="RDG190" s="3"/>
      <c r="RDH190" s="3"/>
      <c r="RDI190" s="3"/>
      <c r="RDJ190" s="3"/>
      <c r="RDK190" s="3"/>
      <c r="RDL190" s="3"/>
      <c r="RDM190" s="3"/>
      <c r="RDN190" s="3"/>
      <c r="RDO190" s="3"/>
      <c r="RDP190" s="3"/>
      <c r="RDQ190" s="3"/>
      <c r="RDR190" s="3"/>
      <c r="RDS190" s="3"/>
      <c r="RDT190" s="3"/>
      <c r="RDU190" s="3"/>
      <c r="RDV190" s="3"/>
      <c r="RDW190" s="3"/>
      <c r="RDX190" s="3"/>
      <c r="RDY190" s="3"/>
      <c r="RDZ190" s="3"/>
      <c r="REA190" s="3"/>
      <c r="REB190" s="3"/>
      <c r="REC190" s="3"/>
      <c r="RED190" s="3"/>
      <c r="REE190" s="3"/>
      <c r="REF190" s="3"/>
      <c r="REG190" s="3"/>
      <c r="REH190" s="3"/>
      <c r="REI190" s="3"/>
      <c r="REJ190" s="3"/>
      <c r="REK190" s="3"/>
      <c r="REL190" s="3"/>
      <c r="REM190" s="3"/>
      <c r="REN190" s="3"/>
      <c r="REO190" s="3"/>
      <c r="REP190" s="3"/>
      <c r="REQ190" s="3"/>
      <c r="RER190" s="3"/>
      <c r="RES190" s="3"/>
      <c r="RET190" s="3"/>
      <c r="REU190" s="3"/>
      <c r="REV190" s="3"/>
      <c r="REW190" s="3"/>
      <c r="REX190" s="3"/>
      <c r="REY190" s="3"/>
      <c r="REZ190" s="3"/>
      <c r="RFA190" s="3"/>
      <c r="RFB190" s="3"/>
      <c r="RFC190" s="3"/>
      <c r="RFD190" s="3"/>
      <c r="RFE190" s="3"/>
      <c r="RFF190" s="3"/>
      <c r="RFG190" s="3"/>
      <c r="RFH190" s="3"/>
      <c r="RFI190" s="3"/>
      <c r="RFJ190" s="3"/>
      <c r="RFK190" s="3"/>
      <c r="RFL190" s="3"/>
      <c r="RFM190" s="3"/>
      <c r="RFN190" s="3"/>
      <c r="RFO190" s="3"/>
      <c r="RFP190" s="3"/>
      <c r="RFQ190" s="3"/>
      <c r="RFR190" s="3"/>
      <c r="RFS190" s="3"/>
      <c r="RFT190" s="3"/>
      <c r="RFU190" s="3"/>
      <c r="RFV190" s="3"/>
      <c r="RFW190" s="3"/>
      <c r="RFX190" s="3"/>
      <c r="RFY190" s="3"/>
      <c r="RFZ190" s="3"/>
      <c r="RGA190" s="3"/>
      <c r="RGB190" s="3"/>
      <c r="RGC190" s="3"/>
      <c r="RGD190" s="3"/>
      <c r="RGE190" s="3"/>
      <c r="RGF190" s="3"/>
      <c r="RGG190" s="3"/>
      <c r="RGH190" s="3"/>
      <c r="RGI190" s="3"/>
      <c r="RGJ190" s="3"/>
      <c r="RGK190" s="3"/>
      <c r="RGL190" s="3"/>
      <c r="RGM190" s="3"/>
      <c r="RGN190" s="3"/>
      <c r="RGO190" s="3"/>
      <c r="RGP190" s="3"/>
      <c r="RGQ190" s="3"/>
      <c r="RGR190" s="3"/>
      <c r="RGS190" s="3"/>
      <c r="RGT190" s="3"/>
      <c r="RGU190" s="3"/>
      <c r="RGV190" s="3"/>
      <c r="RGW190" s="3"/>
      <c r="RGX190" s="3"/>
      <c r="RGY190" s="3"/>
      <c r="RGZ190" s="3"/>
      <c r="RHA190" s="3"/>
      <c r="RHB190" s="3"/>
      <c r="RHC190" s="3"/>
      <c r="RHD190" s="3"/>
      <c r="RHE190" s="3"/>
      <c r="RHF190" s="3"/>
      <c r="RHG190" s="3"/>
      <c r="RHH190" s="3"/>
      <c r="RHI190" s="3"/>
      <c r="RHJ190" s="3"/>
      <c r="RHK190" s="3"/>
      <c r="RHL190" s="3"/>
      <c r="RHM190" s="3"/>
      <c r="RHN190" s="3"/>
      <c r="RHO190" s="3"/>
      <c r="RHP190" s="3"/>
      <c r="RHQ190" s="3"/>
      <c r="RHR190" s="3"/>
      <c r="RHS190" s="3"/>
      <c r="RHT190" s="3"/>
      <c r="RHU190" s="3"/>
      <c r="RHV190" s="3"/>
      <c r="RHW190" s="3"/>
      <c r="RHX190" s="3"/>
      <c r="RHY190" s="3"/>
      <c r="RHZ190" s="3"/>
      <c r="RIA190" s="3"/>
      <c r="RIB190" s="3"/>
      <c r="RIC190" s="3"/>
      <c r="RID190" s="3"/>
      <c r="RIE190" s="3"/>
      <c r="RIF190" s="3"/>
      <c r="RIG190" s="3"/>
      <c r="RIH190" s="3"/>
      <c r="RII190" s="3"/>
      <c r="RIJ190" s="3"/>
      <c r="RIK190" s="3"/>
      <c r="RIL190" s="3"/>
      <c r="RIM190" s="3"/>
      <c r="RIN190" s="3"/>
      <c r="RIO190" s="3"/>
      <c r="RIP190" s="3"/>
      <c r="RIQ190" s="3"/>
      <c r="RIR190" s="3"/>
      <c r="RIS190" s="3"/>
      <c r="RIT190" s="3"/>
      <c r="RIU190" s="3"/>
      <c r="RIV190" s="3"/>
      <c r="RIW190" s="3"/>
      <c r="RIX190" s="3"/>
      <c r="RIY190" s="3"/>
      <c r="RIZ190" s="3"/>
      <c r="RJA190" s="3"/>
      <c r="RJB190" s="3"/>
      <c r="RJC190" s="3"/>
      <c r="RJD190" s="3"/>
      <c r="RJE190" s="3"/>
      <c r="RJF190" s="3"/>
      <c r="RJG190" s="3"/>
      <c r="RJH190" s="3"/>
      <c r="RJI190" s="3"/>
      <c r="RJJ190" s="3"/>
      <c r="RJK190" s="3"/>
      <c r="RJL190" s="3"/>
      <c r="RJM190" s="3"/>
      <c r="RJN190" s="3"/>
      <c r="RJO190" s="3"/>
      <c r="RJP190" s="3"/>
      <c r="RJQ190" s="3"/>
      <c r="RJR190" s="3"/>
      <c r="RJS190" s="3"/>
      <c r="RJT190" s="3"/>
      <c r="RJU190" s="3"/>
      <c r="RJV190" s="3"/>
      <c r="RJW190" s="3"/>
      <c r="RJX190" s="3"/>
      <c r="RJY190" s="3"/>
      <c r="RJZ190" s="3"/>
      <c r="RKA190" s="3"/>
      <c r="RKB190" s="3"/>
      <c r="RKC190" s="3"/>
      <c r="RKD190" s="3"/>
      <c r="RKE190" s="3"/>
      <c r="RKF190" s="3"/>
      <c r="RKG190" s="3"/>
      <c r="RKH190" s="3"/>
      <c r="RKI190" s="3"/>
      <c r="RKJ190" s="3"/>
      <c r="RKK190" s="3"/>
      <c r="RKL190" s="3"/>
      <c r="RKM190" s="3"/>
      <c r="RKN190" s="3"/>
      <c r="RKO190" s="3"/>
      <c r="RKP190" s="3"/>
      <c r="RKQ190" s="3"/>
      <c r="RKR190" s="3"/>
      <c r="RKS190" s="3"/>
      <c r="RKT190" s="3"/>
      <c r="RKU190" s="3"/>
      <c r="RKV190" s="3"/>
      <c r="RKW190" s="3"/>
      <c r="RKX190" s="3"/>
      <c r="RKY190" s="3"/>
      <c r="RKZ190" s="3"/>
      <c r="RLA190" s="3"/>
      <c r="RLB190" s="3"/>
      <c r="RLC190" s="3"/>
      <c r="RLD190" s="3"/>
      <c r="RLE190" s="3"/>
      <c r="RLF190" s="3"/>
      <c r="RLG190" s="3"/>
      <c r="RLH190" s="3"/>
      <c r="RLI190" s="3"/>
      <c r="RLJ190" s="3"/>
      <c r="RLK190" s="3"/>
      <c r="RLL190" s="3"/>
      <c r="RLM190" s="3"/>
      <c r="RLN190" s="3"/>
      <c r="RLO190" s="3"/>
      <c r="RLP190" s="3"/>
      <c r="RLQ190" s="3"/>
      <c r="RLR190" s="3"/>
      <c r="RLS190" s="3"/>
      <c r="RLT190" s="3"/>
      <c r="RLU190" s="3"/>
      <c r="RLV190" s="3"/>
      <c r="RLW190" s="3"/>
      <c r="RLX190" s="3"/>
      <c r="RLY190" s="3"/>
      <c r="RLZ190" s="3"/>
      <c r="RMA190" s="3"/>
      <c r="RMB190" s="3"/>
      <c r="RMC190" s="3"/>
      <c r="RMD190" s="3"/>
      <c r="RME190" s="3"/>
      <c r="RMF190" s="3"/>
      <c r="RMG190" s="3"/>
      <c r="RMH190" s="3"/>
      <c r="RMI190" s="3"/>
      <c r="RMJ190" s="3"/>
      <c r="RMK190" s="3"/>
      <c r="RML190" s="3"/>
      <c r="RMM190" s="3"/>
      <c r="RMN190" s="3"/>
      <c r="RMO190" s="3"/>
      <c r="RMP190" s="3"/>
      <c r="RMQ190" s="3"/>
      <c r="RMR190" s="3"/>
      <c r="RMS190" s="3"/>
      <c r="RMT190" s="3"/>
      <c r="RMU190" s="3"/>
      <c r="RMV190" s="3"/>
      <c r="RMW190" s="3"/>
      <c r="RMX190" s="3"/>
      <c r="RMY190" s="3"/>
      <c r="RMZ190" s="3"/>
      <c r="RNA190" s="3"/>
      <c r="RNB190" s="3"/>
      <c r="RNC190" s="3"/>
      <c r="RND190" s="3"/>
      <c r="RNE190" s="3"/>
      <c r="RNF190" s="3"/>
      <c r="RNG190" s="3"/>
      <c r="RNH190" s="3"/>
      <c r="RNI190" s="3"/>
      <c r="RNJ190" s="3"/>
      <c r="RNK190" s="3"/>
      <c r="RNL190" s="3"/>
      <c r="RNM190" s="3"/>
      <c r="RNN190" s="3"/>
      <c r="RNO190" s="3"/>
      <c r="RNP190" s="3"/>
      <c r="RNQ190" s="3"/>
      <c r="RNR190" s="3"/>
      <c r="RNS190" s="3"/>
      <c r="RNT190" s="3"/>
      <c r="RNU190" s="3"/>
      <c r="RNV190" s="3"/>
      <c r="RNW190" s="3"/>
      <c r="RNX190" s="3"/>
      <c r="RNY190" s="3"/>
      <c r="RNZ190" s="3"/>
      <c r="ROA190" s="3"/>
      <c r="ROB190" s="3"/>
      <c r="ROC190" s="3"/>
      <c r="ROD190" s="3"/>
      <c r="ROE190" s="3"/>
      <c r="ROF190" s="3"/>
      <c r="ROG190" s="3"/>
      <c r="ROH190" s="3"/>
      <c r="ROI190" s="3"/>
      <c r="ROJ190" s="3"/>
      <c r="ROK190" s="3"/>
      <c r="ROL190" s="3"/>
      <c r="ROM190" s="3"/>
      <c r="RON190" s="3"/>
      <c r="ROO190" s="3"/>
      <c r="ROP190" s="3"/>
      <c r="ROQ190" s="3"/>
      <c r="ROR190" s="3"/>
      <c r="ROS190" s="3"/>
      <c r="ROT190" s="3"/>
      <c r="ROU190" s="3"/>
      <c r="ROV190" s="3"/>
      <c r="ROW190" s="3"/>
      <c r="ROX190" s="3"/>
      <c r="ROY190" s="3"/>
      <c r="ROZ190" s="3"/>
      <c r="RPA190" s="3"/>
      <c r="RPB190" s="3"/>
      <c r="RPC190" s="3"/>
      <c r="RPD190" s="3"/>
      <c r="RPE190" s="3"/>
      <c r="RPF190" s="3"/>
      <c r="RPG190" s="3"/>
      <c r="RPH190" s="3"/>
      <c r="RPI190" s="3"/>
      <c r="RPJ190" s="3"/>
      <c r="RPK190" s="3"/>
      <c r="RPL190" s="3"/>
      <c r="RPM190" s="3"/>
      <c r="RPN190" s="3"/>
      <c r="RPO190" s="3"/>
      <c r="RPP190" s="3"/>
      <c r="RPQ190" s="3"/>
      <c r="RPR190" s="3"/>
      <c r="RPS190" s="3"/>
      <c r="RPT190" s="3"/>
      <c r="RPU190" s="3"/>
      <c r="RPV190" s="3"/>
      <c r="RPW190" s="3"/>
      <c r="RPX190" s="3"/>
      <c r="RPY190" s="3"/>
      <c r="RPZ190" s="3"/>
      <c r="RQA190" s="3"/>
      <c r="RQB190" s="3"/>
      <c r="RQC190" s="3"/>
      <c r="RQD190" s="3"/>
      <c r="RQE190" s="3"/>
      <c r="RQF190" s="3"/>
      <c r="RQG190" s="3"/>
      <c r="RQH190" s="3"/>
      <c r="RQI190" s="3"/>
      <c r="RQJ190" s="3"/>
      <c r="RQK190" s="3"/>
      <c r="RQL190" s="3"/>
      <c r="RQM190" s="3"/>
      <c r="RQN190" s="3"/>
      <c r="RQO190" s="3"/>
      <c r="RQP190" s="3"/>
      <c r="RQQ190" s="3"/>
      <c r="RQR190" s="3"/>
      <c r="RQS190" s="3"/>
      <c r="RQT190" s="3"/>
      <c r="RQU190" s="3"/>
      <c r="RQV190" s="3"/>
      <c r="RQW190" s="3"/>
      <c r="RQX190" s="3"/>
      <c r="RQY190" s="3"/>
      <c r="RQZ190" s="3"/>
      <c r="RRA190" s="3"/>
      <c r="RRB190" s="3"/>
      <c r="RRC190" s="3"/>
      <c r="RRD190" s="3"/>
      <c r="RRE190" s="3"/>
      <c r="RRF190" s="3"/>
      <c r="RRG190" s="3"/>
      <c r="RRH190" s="3"/>
      <c r="RRI190" s="3"/>
      <c r="RRJ190" s="3"/>
      <c r="RRK190" s="3"/>
      <c r="RRL190" s="3"/>
      <c r="RRM190" s="3"/>
      <c r="RRN190" s="3"/>
      <c r="RRO190" s="3"/>
      <c r="RRP190" s="3"/>
      <c r="RRQ190" s="3"/>
      <c r="RRR190" s="3"/>
      <c r="RRS190" s="3"/>
      <c r="RRT190" s="3"/>
      <c r="RRU190" s="3"/>
      <c r="RRV190" s="3"/>
      <c r="RRW190" s="3"/>
      <c r="RRX190" s="3"/>
      <c r="RRY190" s="3"/>
      <c r="RRZ190" s="3"/>
      <c r="RSA190" s="3"/>
      <c r="RSB190" s="3"/>
      <c r="RSC190" s="3"/>
      <c r="RSD190" s="3"/>
      <c r="RSE190" s="3"/>
      <c r="RSF190" s="3"/>
      <c r="RSG190" s="3"/>
      <c r="RSH190" s="3"/>
      <c r="RSI190" s="3"/>
      <c r="RSJ190" s="3"/>
      <c r="RSK190" s="3"/>
      <c r="RSL190" s="3"/>
      <c r="RSM190" s="3"/>
      <c r="RSN190" s="3"/>
      <c r="RSO190" s="3"/>
      <c r="RSP190" s="3"/>
      <c r="RSQ190" s="3"/>
      <c r="RSR190" s="3"/>
      <c r="RSS190" s="3"/>
      <c r="RST190" s="3"/>
      <c r="RSU190" s="3"/>
      <c r="RSV190" s="3"/>
      <c r="RSW190" s="3"/>
      <c r="RSX190" s="3"/>
      <c r="RSY190" s="3"/>
      <c r="RSZ190" s="3"/>
      <c r="RTA190" s="3"/>
      <c r="RTB190" s="3"/>
      <c r="RTC190" s="3"/>
      <c r="RTD190" s="3"/>
      <c r="RTE190" s="3"/>
      <c r="RTF190" s="3"/>
      <c r="RTG190" s="3"/>
      <c r="RTH190" s="3"/>
      <c r="RTI190" s="3"/>
      <c r="RTJ190" s="3"/>
      <c r="RTK190" s="3"/>
      <c r="RTL190" s="3"/>
      <c r="RTM190" s="3"/>
      <c r="RTN190" s="3"/>
      <c r="RTO190" s="3"/>
      <c r="RTP190" s="3"/>
      <c r="RTQ190" s="3"/>
      <c r="RTR190" s="3"/>
      <c r="RTS190" s="3"/>
      <c r="RTT190" s="3"/>
      <c r="RTU190" s="3"/>
      <c r="RTV190" s="3"/>
      <c r="RTW190" s="3"/>
      <c r="RTX190" s="3"/>
      <c r="RTY190" s="3"/>
      <c r="RTZ190" s="3"/>
      <c r="RUA190" s="3"/>
      <c r="RUB190" s="3"/>
      <c r="RUC190" s="3"/>
      <c r="RUD190" s="3"/>
      <c r="RUE190" s="3"/>
      <c r="RUF190" s="3"/>
      <c r="RUG190" s="3"/>
      <c r="RUH190" s="3"/>
      <c r="RUI190" s="3"/>
      <c r="RUJ190" s="3"/>
      <c r="RUK190" s="3"/>
      <c r="RUL190" s="3"/>
      <c r="RUM190" s="3"/>
      <c r="RUN190" s="3"/>
      <c r="RUO190" s="3"/>
      <c r="RUP190" s="3"/>
      <c r="RUQ190" s="3"/>
      <c r="RUR190" s="3"/>
      <c r="RUS190" s="3"/>
      <c r="RUT190" s="3"/>
      <c r="RUU190" s="3"/>
      <c r="RUV190" s="3"/>
      <c r="RUW190" s="3"/>
      <c r="RUX190" s="3"/>
      <c r="RUY190" s="3"/>
      <c r="RUZ190" s="3"/>
      <c r="RVA190" s="3"/>
      <c r="RVB190" s="3"/>
      <c r="RVC190" s="3"/>
      <c r="RVD190" s="3"/>
      <c r="RVE190" s="3"/>
      <c r="RVF190" s="3"/>
      <c r="RVG190" s="3"/>
      <c r="RVH190" s="3"/>
      <c r="RVI190" s="3"/>
      <c r="RVJ190" s="3"/>
      <c r="RVK190" s="3"/>
      <c r="RVL190" s="3"/>
      <c r="RVM190" s="3"/>
      <c r="RVN190" s="3"/>
      <c r="RVO190" s="3"/>
      <c r="RVP190" s="3"/>
      <c r="RVQ190" s="3"/>
      <c r="RVR190" s="3"/>
      <c r="RVS190" s="3"/>
      <c r="RVT190" s="3"/>
      <c r="RVU190" s="3"/>
      <c r="RVV190" s="3"/>
      <c r="RVW190" s="3"/>
      <c r="RVX190" s="3"/>
      <c r="RVY190" s="3"/>
      <c r="RVZ190" s="3"/>
      <c r="RWA190" s="3"/>
      <c r="RWB190" s="3"/>
      <c r="RWC190" s="3"/>
      <c r="RWD190" s="3"/>
      <c r="RWE190" s="3"/>
      <c r="RWF190" s="3"/>
      <c r="RWG190" s="3"/>
      <c r="RWH190" s="3"/>
      <c r="RWI190" s="3"/>
      <c r="RWJ190" s="3"/>
      <c r="RWK190" s="3"/>
      <c r="RWL190" s="3"/>
      <c r="RWM190" s="3"/>
      <c r="RWN190" s="3"/>
      <c r="RWO190" s="3"/>
      <c r="RWP190" s="3"/>
      <c r="RWQ190" s="3"/>
      <c r="RWR190" s="3"/>
      <c r="RWS190" s="3"/>
      <c r="RWT190" s="3"/>
      <c r="RWU190" s="3"/>
      <c r="RWV190" s="3"/>
      <c r="RWW190" s="3"/>
      <c r="RWX190" s="3"/>
      <c r="RWY190" s="3"/>
      <c r="RWZ190" s="3"/>
      <c r="RXA190" s="3"/>
      <c r="RXB190" s="3"/>
      <c r="RXC190" s="3"/>
      <c r="RXD190" s="3"/>
      <c r="RXE190" s="3"/>
      <c r="RXF190" s="3"/>
      <c r="RXG190" s="3"/>
      <c r="RXH190" s="3"/>
      <c r="RXI190" s="3"/>
      <c r="RXJ190" s="3"/>
      <c r="RXK190" s="3"/>
      <c r="RXL190" s="3"/>
      <c r="RXM190" s="3"/>
      <c r="RXN190" s="3"/>
      <c r="RXO190" s="3"/>
      <c r="RXP190" s="3"/>
      <c r="RXQ190" s="3"/>
      <c r="RXR190" s="3"/>
      <c r="RXS190" s="3"/>
      <c r="RXT190" s="3"/>
      <c r="RXU190" s="3"/>
      <c r="RXV190" s="3"/>
      <c r="RXW190" s="3"/>
      <c r="RXX190" s="3"/>
      <c r="RXY190" s="3"/>
      <c r="RXZ190" s="3"/>
      <c r="RYA190" s="3"/>
      <c r="RYB190" s="3"/>
      <c r="RYC190" s="3"/>
      <c r="RYD190" s="3"/>
      <c r="RYE190" s="3"/>
      <c r="RYF190" s="3"/>
      <c r="RYG190" s="3"/>
      <c r="RYH190" s="3"/>
      <c r="RYI190" s="3"/>
      <c r="RYJ190" s="3"/>
      <c r="RYK190" s="3"/>
      <c r="RYL190" s="3"/>
      <c r="RYM190" s="3"/>
      <c r="RYN190" s="3"/>
      <c r="RYO190" s="3"/>
      <c r="RYP190" s="3"/>
      <c r="RYQ190" s="3"/>
      <c r="RYR190" s="3"/>
      <c r="RYS190" s="3"/>
      <c r="RYT190" s="3"/>
      <c r="RYU190" s="3"/>
      <c r="RYV190" s="3"/>
      <c r="RYW190" s="3"/>
      <c r="RYX190" s="3"/>
      <c r="RYY190" s="3"/>
      <c r="RYZ190" s="3"/>
      <c r="RZA190" s="3"/>
      <c r="RZB190" s="3"/>
      <c r="RZC190" s="3"/>
      <c r="RZD190" s="3"/>
      <c r="RZE190" s="3"/>
      <c r="RZF190" s="3"/>
      <c r="RZG190" s="3"/>
      <c r="RZH190" s="3"/>
      <c r="RZI190" s="3"/>
      <c r="RZJ190" s="3"/>
      <c r="RZK190" s="3"/>
      <c r="RZL190" s="3"/>
      <c r="RZM190" s="3"/>
      <c r="RZN190" s="3"/>
      <c r="RZO190" s="3"/>
      <c r="RZP190" s="3"/>
      <c r="RZQ190" s="3"/>
      <c r="RZR190" s="3"/>
      <c r="RZS190" s="3"/>
      <c r="RZT190" s="3"/>
      <c r="RZU190" s="3"/>
      <c r="RZV190" s="3"/>
      <c r="RZW190" s="3"/>
      <c r="RZX190" s="3"/>
      <c r="RZY190" s="3"/>
      <c r="RZZ190" s="3"/>
      <c r="SAA190" s="3"/>
      <c r="SAB190" s="3"/>
      <c r="SAC190" s="3"/>
      <c r="SAD190" s="3"/>
      <c r="SAE190" s="3"/>
      <c r="SAF190" s="3"/>
      <c r="SAG190" s="3"/>
      <c r="SAH190" s="3"/>
      <c r="SAI190" s="3"/>
      <c r="SAJ190" s="3"/>
      <c r="SAK190" s="3"/>
      <c r="SAL190" s="3"/>
      <c r="SAM190" s="3"/>
      <c r="SAN190" s="3"/>
      <c r="SAO190" s="3"/>
      <c r="SAP190" s="3"/>
      <c r="SAQ190" s="3"/>
      <c r="SAR190" s="3"/>
      <c r="SAS190" s="3"/>
      <c r="SAT190" s="3"/>
      <c r="SAU190" s="3"/>
      <c r="SAV190" s="3"/>
      <c r="SAW190" s="3"/>
      <c r="SAX190" s="3"/>
      <c r="SAY190" s="3"/>
      <c r="SAZ190" s="3"/>
      <c r="SBA190" s="3"/>
      <c r="SBB190" s="3"/>
      <c r="SBC190" s="3"/>
      <c r="SBD190" s="3"/>
      <c r="SBE190" s="3"/>
      <c r="SBF190" s="3"/>
      <c r="SBG190" s="3"/>
      <c r="SBH190" s="3"/>
      <c r="SBI190" s="3"/>
      <c r="SBJ190" s="3"/>
      <c r="SBK190" s="3"/>
      <c r="SBL190" s="3"/>
      <c r="SBM190" s="3"/>
      <c r="SBN190" s="3"/>
      <c r="SBO190" s="3"/>
      <c r="SBP190" s="3"/>
      <c r="SBQ190" s="3"/>
      <c r="SBR190" s="3"/>
      <c r="SBS190" s="3"/>
      <c r="SBT190" s="3"/>
      <c r="SBU190" s="3"/>
      <c r="SBV190" s="3"/>
      <c r="SBW190" s="3"/>
      <c r="SBX190" s="3"/>
      <c r="SBY190" s="3"/>
      <c r="SBZ190" s="3"/>
      <c r="SCA190" s="3"/>
      <c r="SCB190" s="3"/>
      <c r="SCC190" s="3"/>
      <c r="SCD190" s="3"/>
      <c r="SCE190" s="3"/>
      <c r="SCF190" s="3"/>
      <c r="SCG190" s="3"/>
      <c r="SCH190" s="3"/>
      <c r="SCI190" s="3"/>
      <c r="SCJ190" s="3"/>
      <c r="SCK190" s="3"/>
      <c r="SCL190" s="3"/>
      <c r="SCM190" s="3"/>
      <c r="SCN190" s="3"/>
      <c r="SCO190" s="3"/>
      <c r="SCP190" s="3"/>
      <c r="SCQ190" s="3"/>
      <c r="SCR190" s="3"/>
      <c r="SCS190" s="3"/>
      <c r="SCT190" s="3"/>
      <c r="SCU190" s="3"/>
      <c r="SCV190" s="3"/>
      <c r="SCW190" s="3"/>
      <c r="SCX190" s="3"/>
      <c r="SCY190" s="3"/>
      <c r="SCZ190" s="3"/>
      <c r="SDA190" s="3"/>
      <c r="SDB190" s="3"/>
      <c r="SDC190" s="3"/>
      <c r="SDD190" s="3"/>
      <c r="SDE190" s="3"/>
      <c r="SDF190" s="3"/>
      <c r="SDG190" s="3"/>
      <c r="SDH190" s="3"/>
      <c r="SDI190" s="3"/>
      <c r="SDJ190" s="3"/>
      <c r="SDK190" s="3"/>
      <c r="SDL190" s="3"/>
      <c r="SDM190" s="3"/>
      <c r="SDN190" s="3"/>
      <c r="SDO190" s="3"/>
      <c r="SDP190" s="3"/>
      <c r="SDQ190" s="3"/>
      <c r="SDR190" s="3"/>
      <c r="SDS190" s="3"/>
      <c r="SDT190" s="3"/>
      <c r="SDU190" s="3"/>
      <c r="SDV190" s="3"/>
      <c r="SDW190" s="3"/>
      <c r="SDX190" s="3"/>
      <c r="SDY190" s="3"/>
      <c r="SDZ190" s="3"/>
      <c r="SEA190" s="3"/>
      <c r="SEB190" s="3"/>
      <c r="SEC190" s="3"/>
      <c r="SED190" s="3"/>
      <c r="SEE190" s="3"/>
      <c r="SEF190" s="3"/>
      <c r="SEG190" s="3"/>
      <c r="SEH190" s="3"/>
      <c r="SEI190" s="3"/>
      <c r="SEJ190" s="3"/>
      <c r="SEK190" s="3"/>
      <c r="SEL190" s="3"/>
      <c r="SEM190" s="3"/>
      <c r="SEN190" s="3"/>
      <c r="SEO190" s="3"/>
      <c r="SEP190" s="3"/>
      <c r="SEQ190" s="3"/>
      <c r="SER190" s="3"/>
      <c r="SES190" s="3"/>
      <c r="SET190" s="3"/>
      <c r="SEU190" s="3"/>
      <c r="SEV190" s="3"/>
      <c r="SEW190" s="3"/>
      <c r="SEX190" s="3"/>
      <c r="SEY190" s="3"/>
      <c r="SEZ190" s="3"/>
      <c r="SFA190" s="3"/>
      <c r="SFB190" s="3"/>
      <c r="SFC190" s="3"/>
      <c r="SFD190" s="3"/>
      <c r="SFE190" s="3"/>
      <c r="SFF190" s="3"/>
      <c r="SFG190" s="3"/>
      <c r="SFH190" s="3"/>
      <c r="SFI190" s="3"/>
      <c r="SFJ190" s="3"/>
      <c r="SFK190" s="3"/>
      <c r="SFL190" s="3"/>
      <c r="SFM190" s="3"/>
      <c r="SFN190" s="3"/>
      <c r="SFO190" s="3"/>
      <c r="SFP190" s="3"/>
      <c r="SFQ190" s="3"/>
      <c r="SFR190" s="3"/>
      <c r="SFS190" s="3"/>
      <c r="SFT190" s="3"/>
      <c r="SFU190" s="3"/>
      <c r="SFV190" s="3"/>
      <c r="SFW190" s="3"/>
      <c r="SFX190" s="3"/>
      <c r="SFY190" s="3"/>
      <c r="SFZ190" s="3"/>
      <c r="SGA190" s="3"/>
      <c r="SGB190" s="3"/>
      <c r="SGC190" s="3"/>
      <c r="SGD190" s="3"/>
      <c r="SGE190" s="3"/>
      <c r="SGF190" s="3"/>
      <c r="SGG190" s="3"/>
      <c r="SGH190" s="3"/>
      <c r="SGI190" s="3"/>
      <c r="SGJ190" s="3"/>
      <c r="SGK190" s="3"/>
      <c r="SGL190" s="3"/>
      <c r="SGM190" s="3"/>
      <c r="SGN190" s="3"/>
      <c r="SGO190" s="3"/>
      <c r="SGP190" s="3"/>
      <c r="SGQ190" s="3"/>
      <c r="SGR190" s="3"/>
      <c r="SGS190" s="3"/>
      <c r="SGT190" s="3"/>
      <c r="SGU190" s="3"/>
      <c r="SGV190" s="3"/>
      <c r="SGW190" s="3"/>
      <c r="SGX190" s="3"/>
      <c r="SGY190" s="3"/>
      <c r="SGZ190" s="3"/>
      <c r="SHA190" s="3"/>
      <c r="SHB190" s="3"/>
      <c r="SHC190" s="3"/>
      <c r="SHD190" s="3"/>
      <c r="SHE190" s="3"/>
      <c r="SHF190" s="3"/>
      <c r="SHG190" s="3"/>
      <c r="SHH190" s="3"/>
      <c r="SHI190" s="3"/>
      <c r="SHJ190" s="3"/>
      <c r="SHK190" s="3"/>
      <c r="SHL190" s="3"/>
      <c r="SHM190" s="3"/>
      <c r="SHN190" s="3"/>
      <c r="SHO190" s="3"/>
      <c r="SHP190" s="3"/>
      <c r="SHQ190" s="3"/>
      <c r="SHR190" s="3"/>
      <c r="SHS190" s="3"/>
      <c r="SHT190" s="3"/>
      <c r="SHU190" s="3"/>
      <c r="SHV190" s="3"/>
      <c r="SHW190" s="3"/>
      <c r="SHX190" s="3"/>
      <c r="SHY190" s="3"/>
      <c r="SHZ190" s="3"/>
      <c r="SIA190" s="3"/>
      <c r="SIB190" s="3"/>
      <c r="SIC190" s="3"/>
      <c r="SID190" s="3"/>
      <c r="SIE190" s="3"/>
      <c r="SIF190" s="3"/>
      <c r="SIG190" s="3"/>
      <c r="SIH190" s="3"/>
      <c r="SII190" s="3"/>
      <c r="SIJ190" s="3"/>
      <c r="SIK190" s="3"/>
      <c r="SIL190" s="3"/>
      <c r="SIM190" s="3"/>
      <c r="SIN190" s="3"/>
      <c r="SIO190" s="3"/>
      <c r="SIP190" s="3"/>
      <c r="SIQ190" s="3"/>
      <c r="SIR190" s="3"/>
      <c r="SIS190" s="3"/>
      <c r="SIT190" s="3"/>
      <c r="SIU190" s="3"/>
      <c r="SIV190" s="3"/>
      <c r="SIW190" s="3"/>
      <c r="SIX190" s="3"/>
      <c r="SIY190" s="3"/>
      <c r="SIZ190" s="3"/>
      <c r="SJA190" s="3"/>
      <c r="SJB190" s="3"/>
      <c r="SJC190" s="3"/>
      <c r="SJD190" s="3"/>
      <c r="SJE190" s="3"/>
      <c r="SJF190" s="3"/>
      <c r="SJG190" s="3"/>
      <c r="SJH190" s="3"/>
      <c r="SJI190" s="3"/>
      <c r="SJJ190" s="3"/>
      <c r="SJK190" s="3"/>
      <c r="SJL190" s="3"/>
      <c r="SJM190" s="3"/>
      <c r="SJN190" s="3"/>
      <c r="SJO190" s="3"/>
      <c r="SJP190" s="3"/>
      <c r="SJQ190" s="3"/>
      <c r="SJR190" s="3"/>
      <c r="SJS190" s="3"/>
      <c r="SJT190" s="3"/>
      <c r="SJU190" s="3"/>
      <c r="SJV190" s="3"/>
      <c r="SJW190" s="3"/>
      <c r="SJX190" s="3"/>
      <c r="SJY190" s="3"/>
      <c r="SJZ190" s="3"/>
      <c r="SKA190" s="3"/>
      <c r="SKB190" s="3"/>
      <c r="SKC190" s="3"/>
      <c r="SKD190" s="3"/>
      <c r="SKE190" s="3"/>
      <c r="SKF190" s="3"/>
      <c r="SKG190" s="3"/>
      <c r="SKH190" s="3"/>
      <c r="SKI190" s="3"/>
      <c r="SKJ190" s="3"/>
      <c r="SKK190" s="3"/>
      <c r="SKL190" s="3"/>
      <c r="SKM190" s="3"/>
      <c r="SKN190" s="3"/>
      <c r="SKO190" s="3"/>
      <c r="SKP190" s="3"/>
      <c r="SKQ190" s="3"/>
      <c r="SKR190" s="3"/>
      <c r="SKS190" s="3"/>
      <c r="SKT190" s="3"/>
      <c r="SKU190" s="3"/>
      <c r="SKV190" s="3"/>
      <c r="SKW190" s="3"/>
      <c r="SKX190" s="3"/>
      <c r="SKY190" s="3"/>
      <c r="SKZ190" s="3"/>
      <c r="SLA190" s="3"/>
      <c r="SLB190" s="3"/>
      <c r="SLC190" s="3"/>
      <c r="SLD190" s="3"/>
      <c r="SLE190" s="3"/>
      <c r="SLF190" s="3"/>
      <c r="SLG190" s="3"/>
      <c r="SLH190" s="3"/>
      <c r="SLI190" s="3"/>
      <c r="SLJ190" s="3"/>
      <c r="SLK190" s="3"/>
      <c r="SLL190" s="3"/>
      <c r="SLM190" s="3"/>
      <c r="SLN190" s="3"/>
      <c r="SLO190" s="3"/>
      <c r="SLP190" s="3"/>
      <c r="SLQ190" s="3"/>
      <c r="SLR190" s="3"/>
      <c r="SLS190" s="3"/>
      <c r="SLT190" s="3"/>
      <c r="SLU190" s="3"/>
      <c r="SLV190" s="3"/>
      <c r="SLW190" s="3"/>
      <c r="SLX190" s="3"/>
      <c r="SLY190" s="3"/>
      <c r="SLZ190" s="3"/>
      <c r="SMA190" s="3"/>
      <c r="SMB190" s="3"/>
      <c r="SMC190" s="3"/>
      <c r="SMD190" s="3"/>
      <c r="SME190" s="3"/>
      <c r="SMF190" s="3"/>
      <c r="SMG190" s="3"/>
      <c r="SMH190" s="3"/>
      <c r="SMI190" s="3"/>
      <c r="SMJ190" s="3"/>
      <c r="SMK190" s="3"/>
      <c r="SML190" s="3"/>
      <c r="SMM190" s="3"/>
      <c r="SMN190" s="3"/>
      <c r="SMO190" s="3"/>
      <c r="SMP190" s="3"/>
      <c r="SMQ190" s="3"/>
      <c r="SMR190" s="3"/>
      <c r="SMS190" s="3"/>
      <c r="SMT190" s="3"/>
      <c r="SMU190" s="3"/>
      <c r="SMV190" s="3"/>
      <c r="SMW190" s="3"/>
      <c r="SMX190" s="3"/>
      <c r="SMY190" s="3"/>
      <c r="SMZ190" s="3"/>
      <c r="SNA190" s="3"/>
      <c r="SNB190" s="3"/>
      <c r="SNC190" s="3"/>
      <c r="SND190" s="3"/>
      <c r="SNE190" s="3"/>
      <c r="SNF190" s="3"/>
      <c r="SNG190" s="3"/>
      <c r="SNH190" s="3"/>
      <c r="SNI190" s="3"/>
      <c r="SNJ190" s="3"/>
      <c r="SNK190" s="3"/>
      <c r="SNL190" s="3"/>
      <c r="SNM190" s="3"/>
      <c r="SNN190" s="3"/>
      <c r="SNO190" s="3"/>
      <c r="SNP190" s="3"/>
      <c r="SNQ190" s="3"/>
      <c r="SNR190" s="3"/>
      <c r="SNS190" s="3"/>
      <c r="SNT190" s="3"/>
      <c r="SNU190" s="3"/>
      <c r="SNV190" s="3"/>
      <c r="SNW190" s="3"/>
      <c r="SNX190" s="3"/>
      <c r="SNY190" s="3"/>
      <c r="SNZ190" s="3"/>
      <c r="SOA190" s="3"/>
      <c r="SOB190" s="3"/>
      <c r="SOC190" s="3"/>
      <c r="SOD190" s="3"/>
      <c r="SOE190" s="3"/>
      <c r="SOF190" s="3"/>
      <c r="SOG190" s="3"/>
      <c r="SOH190" s="3"/>
      <c r="SOI190" s="3"/>
      <c r="SOJ190" s="3"/>
      <c r="SOK190" s="3"/>
      <c r="SOL190" s="3"/>
      <c r="SOM190" s="3"/>
      <c r="SON190" s="3"/>
      <c r="SOO190" s="3"/>
      <c r="SOP190" s="3"/>
      <c r="SOQ190" s="3"/>
      <c r="SOR190" s="3"/>
      <c r="SOS190" s="3"/>
      <c r="SOT190" s="3"/>
      <c r="SOU190" s="3"/>
      <c r="SOV190" s="3"/>
      <c r="SOW190" s="3"/>
      <c r="SOX190" s="3"/>
      <c r="SOY190" s="3"/>
      <c r="SOZ190" s="3"/>
      <c r="SPA190" s="3"/>
      <c r="SPB190" s="3"/>
      <c r="SPC190" s="3"/>
      <c r="SPD190" s="3"/>
      <c r="SPE190" s="3"/>
      <c r="SPF190" s="3"/>
      <c r="SPG190" s="3"/>
      <c r="SPH190" s="3"/>
      <c r="SPI190" s="3"/>
      <c r="SPJ190" s="3"/>
      <c r="SPK190" s="3"/>
      <c r="SPL190" s="3"/>
      <c r="SPM190" s="3"/>
      <c r="SPN190" s="3"/>
      <c r="SPO190" s="3"/>
      <c r="SPP190" s="3"/>
      <c r="SPQ190" s="3"/>
      <c r="SPR190" s="3"/>
      <c r="SPS190" s="3"/>
      <c r="SPT190" s="3"/>
      <c r="SPU190" s="3"/>
      <c r="SPV190" s="3"/>
      <c r="SPW190" s="3"/>
      <c r="SPX190" s="3"/>
      <c r="SPY190" s="3"/>
      <c r="SPZ190" s="3"/>
      <c r="SQA190" s="3"/>
      <c r="SQB190" s="3"/>
      <c r="SQC190" s="3"/>
      <c r="SQD190" s="3"/>
      <c r="SQE190" s="3"/>
      <c r="SQF190" s="3"/>
      <c r="SQG190" s="3"/>
      <c r="SQH190" s="3"/>
      <c r="SQI190" s="3"/>
      <c r="SQJ190" s="3"/>
      <c r="SQK190" s="3"/>
      <c r="SQL190" s="3"/>
      <c r="SQM190" s="3"/>
      <c r="SQN190" s="3"/>
      <c r="SQO190" s="3"/>
      <c r="SQP190" s="3"/>
      <c r="SQQ190" s="3"/>
      <c r="SQR190" s="3"/>
      <c r="SQS190" s="3"/>
      <c r="SQT190" s="3"/>
      <c r="SQU190" s="3"/>
      <c r="SQV190" s="3"/>
      <c r="SQW190" s="3"/>
      <c r="SQX190" s="3"/>
      <c r="SQY190" s="3"/>
      <c r="SQZ190" s="3"/>
      <c r="SRA190" s="3"/>
      <c r="SRB190" s="3"/>
      <c r="SRC190" s="3"/>
      <c r="SRD190" s="3"/>
      <c r="SRE190" s="3"/>
      <c r="SRF190" s="3"/>
      <c r="SRG190" s="3"/>
      <c r="SRH190" s="3"/>
      <c r="SRI190" s="3"/>
      <c r="SRJ190" s="3"/>
      <c r="SRK190" s="3"/>
      <c r="SRL190" s="3"/>
      <c r="SRM190" s="3"/>
      <c r="SRN190" s="3"/>
      <c r="SRO190" s="3"/>
      <c r="SRP190" s="3"/>
      <c r="SRQ190" s="3"/>
      <c r="SRR190" s="3"/>
      <c r="SRS190" s="3"/>
      <c r="SRT190" s="3"/>
      <c r="SRU190" s="3"/>
      <c r="SRV190" s="3"/>
      <c r="SRW190" s="3"/>
      <c r="SRX190" s="3"/>
      <c r="SRY190" s="3"/>
      <c r="SRZ190" s="3"/>
      <c r="SSA190" s="3"/>
      <c r="SSB190" s="3"/>
      <c r="SSC190" s="3"/>
      <c r="SSD190" s="3"/>
      <c r="SSE190" s="3"/>
      <c r="SSF190" s="3"/>
      <c r="SSG190" s="3"/>
      <c r="SSH190" s="3"/>
      <c r="SSI190" s="3"/>
      <c r="SSJ190" s="3"/>
      <c r="SSK190" s="3"/>
      <c r="SSL190" s="3"/>
      <c r="SSM190" s="3"/>
      <c r="SSN190" s="3"/>
      <c r="SSO190" s="3"/>
      <c r="SSP190" s="3"/>
      <c r="SSQ190" s="3"/>
      <c r="SSR190" s="3"/>
      <c r="SSS190" s="3"/>
      <c r="SST190" s="3"/>
      <c r="SSU190" s="3"/>
      <c r="SSV190" s="3"/>
      <c r="SSW190" s="3"/>
      <c r="SSX190" s="3"/>
      <c r="SSY190" s="3"/>
      <c r="SSZ190" s="3"/>
      <c r="STA190" s="3"/>
      <c r="STB190" s="3"/>
      <c r="STC190" s="3"/>
      <c r="STD190" s="3"/>
      <c r="STE190" s="3"/>
      <c r="STF190" s="3"/>
      <c r="STG190" s="3"/>
      <c r="STH190" s="3"/>
      <c r="STI190" s="3"/>
      <c r="STJ190" s="3"/>
      <c r="STK190" s="3"/>
      <c r="STL190" s="3"/>
      <c r="STM190" s="3"/>
      <c r="STN190" s="3"/>
      <c r="STO190" s="3"/>
      <c r="STP190" s="3"/>
      <c r="STQ190" s="3"/>
      <c r="STR190" s="3"/>
      <c r="STS190" s="3"/>
      <c r="STT190" s="3"/>
      <c r="STU190" s="3"/>
      <c r="STV190" s="3"/>
      <c r="STW190" s="3"/>
      <c r="STX190" s="3"/>
      <c r="STY190" s="3"/>
      <c r="STZ190" s="3"/>
      <c r="SUA190" s="3"/>
      <c r="SUB190" s="3"/>
      <c r="SUC190" s="3"/>
      <c r="SUD190" s="3"/>
      <c r="SUE190" s="3"/>
      <c r="SUF190" s="3"/>
      <c r="SUG190" s="3"/>
      <c r="SUH190" s="3"/>
      <c r="SUI190" s="3"/>
      <c r="SUJ190" s="3"/>
      <c r="SUK190" s="3"/>
      <c r="SUL190" s="3"/>
      <c r="SUM190" s="3"/>
      <c r="SUN190" s="3"/>
      <c r="SUO190" s="3"/>
      <c r="SUP190" s="3"/>
      <c r="SUQ190" s="3"/>
      <c r="SUR190" s="3"/>
      <c r="SUS190" s="3"/>
      <c r="SUT190" s="3"/>
      <c r="SUU190" s="3"/>
      <c r="SUV190" s="3"/>
      <c r="SUW190" s="3"/>
      <c r="SUX190" s="3"/>
      <c r="SUY190" s="3"/>
      <c r="SUZ190" s="3"/>
      <c r="SVA190" s="3"/>
      <c r="SVB190" s="3"/>
      <c r="SVC190" s="3"/>
      <c r="SVD190" s="3"/>
      <c r="SVE190" s="3"/>
      <c r="SVF190" s="3"/>
      <c r="SVG190" s="3"/>
      <c r="SVH190" s="3"/>
      <c r="SVI190" s="3"/>
      <c r="SVJ190" s="3"/>
      <c r="SVK190" s="3"/>
      <c r="SVL190" s="3"/>
      <c r="SVM190" s="3"/>
      <c r="SVN190" s="3"/>
      <c r="SVO190" s="3"/>
      <c r="SVP190" s="3"/>
      <c r="SVQ190" s="3"/>
      <c r="SVR190" s="3"/>
      <c r="SVS190" s="3"/>
      <c r="SVT190" s="3"/>
      <c r="SVU190" s="3"/>
      <c r="SVV190" s="3"/>
      <c r="SVW190" s="3"/>
      <c r="SVX190" s="3"/>
      <c r="SVY190" s="3"/>
      <c r="SVZ190" s="3"/>
      <c r="SWA190" s="3"/>
      <c r="SWB190" s="3"/>
      <c r="SWC190" s="3"/>
      <c r="SWD190" s="3"/>
      <c r="SWE190" s="3"/>
      <c r="SWF190" s="3"/>
      <c r="SWG190" s="3"/>
      <c r="SWH190" s="3"/>
      <c r="SWI190" s="3"/>
      <c r="SWJ190" s="3"/>
      <c r="SWK190" s="3"/>
      <c r="SWL190" s="3"/>
      <c r="SWM190" s="3"/>
      <c r="SWN190" s="3"/>
      <c r="SWO190" s="3"/>
      <c r="SWP190" s="3"/>
      <c r="SWQ190" s="3"/>
      <c r="SWR190" s="3"/>
      <c r="SWS190" s="3"/>
      <c r="SWT190" s="3"/>
      <c r="SWU190" s="3"/>
      <c r="SWV190" s="3"/>
      <c r="SWW190" s="3"/>
      <c r="SWX190" s="3"/>
      <c r="SWY190" s="3"/>
      <c r="SWZ190" s="3"/>
      <c r="SXA190" s="3"/>
      <c r="SXB190" s="3"/>
      <c r="SXC190" s="3"/>
      <c r="SXD190" s="3"/>
      <c r="SXE190" s="3"/>
      <c r="SXF190" s="3"/>
      <c r="SXG190" s="3"/>
      <c r="SXH190" s="3"/>
      <c r="SXI190" s="3"/>
      <c r="SXJ190" s="3"/>
      <c r="SXK190" s="3"/>
      <c r="SXL190" s="3"/>
      <c r="SXM190" s="3"/>
      <c r="SXN190" s="3"/>
      <c r="SXO190" s="3"/>
      <c r="SXP190" s="3"/>
      <c r="SXQ190" s="3"/>
      <c r="SXR190" s="3"/>
      <c r="SXS190" s="3"/>
      <c r="SXT190" s="3"/>
      <c r="SXU190" s="3"/>
      <c r="SXV190" s="3"/>
      <c r="SXW190" s="3"/>
      <c r="SXX190" s="3"/>
      <c r="SXY190" s="3"/>
      <c r="SXZ190" s="3"/>
      <c r="SYA190" s="3"/>
      <c r="SYB190" s="3"/>
      <c r="SYC190" s="3"/>
      <c r="SYD190" s="3"/>
      <c r="SYE190" s="3"/>
      <c r="SYF190" s="3"/>
      <c r="SYG190" s="3"/>
      <c r="SYH190" s="3"/>
      <c r="SYI190" s="3"/>
      <c r="SYJ190" s="3"/>
      <c r="SYK190" s="3"/>
      <c r="SYL190" s="3"/>
      <c r="SYM190" s="3"/>
      <c r="SYN190" s="3"/>
      <c r="SYO190" s="3"/>
      <c r="SYP190" s="3"/>
      <c r="SYQ190" s="3"/>
      <c r="SYR190" s="3"/>
      <c r="SYS190" s="3"/>
      <c r="SYT190" s="3"/>
      <c r="SYU190" s="3"/>
      <c r="SYV190" s="3"/>
      <c r="SYW190" s="3"/>
      <c r="SYX190" s="3"/>
      <c r="SYY190" s="3"/>
      <c r="SYZ190" s="3"/>
      <c r="SZA190" s="3"/>
      <c r="SZB190" s="3"/>
      <c r="SZC190" s="3"/>
      <c r="SZD190" s="3"/>
      <c r="SZE190" s="3"/>
      <c r="SZF190" s="3"/>
      <c r="SZG190" s="3"/>
      <c r="SZH190" s="3"/>
      <c r="SZI190" s="3"/>
      <c r="SZJ190" s="3"/>
      <c r="SZK190" s="3"/>
      <c r="SZL190" s="3"/>
      <c r="SZM190" s="3"/>
      <c r="SZN190" s="3"/>
      <c r="SZO190" s="3"/>
      <c r="SZP190" s="3"/>
      <c r="SZQ190" s="3"/>
      <c r="SZR190" s="3"/>
      <c r="SZS190" s="3"/>
      <c r="SZT190" s="3"/>
      <c r="SZU190" s="3"/>
      <c r="SZV190" s="3"/>
      <c r="SZW190" s="3"/>
      <c r="SZX190" s="3"/>
      <c r="SZY190" s="3"/>
      <c r="SZZ190" s="3"/>
      <c r="TAA190" s="3"/>
      <c r="TAB190" s="3"/>
      <c r="TAC190" s="3"/>
      <c r="TAD190" s="3"/>
      <c r="TAE190" s="3"/>
      <c r="TAF190" s="3"/>
      <c r="TAG190" s="3"/>
      <c r="TAH190" s="3"/>
      <c r="TAI190" s="3"/>
      <c r="TAJ190" s="3"/>
      <c r="TAK190" s="3"/>
      <c r="TAL190" s="3"/>
      <c r="TAM190" s="3"/>
      <c r="TAN190" s="3"/>
      <c r="TAO190" s="3"/>
      <c r="TAP190" s="3"/>
      <c r="TAQ190" s="3"/>
      <c r="TAR190" s="3"/>
      <c r="TAS190" s="3"/>
      <c r="TAT190" s="3"/>
      <c r="TAU190" s="3"/>
      <c r="TAV190" s="3"/>
      <c r="TAW190" s="3"/>
      <c r="TAX190" s="3"/>
      <c r="TAY190" s="3"/>
      <c r="TAZ190" s="3"/>
      <c r="TBA190" s="3"/>
      <c r="TBB190" s="3"/>
      <c r="TBC190" s="3"/>
      <c r="TBD190" s="3"/>
      <c r="TBE190" s="3"/>
      <c r="TBF190" s="3"/>
      <c r="TBG190" s="3"/>
      <c r="TBH190" s="3"/>
      <c r="TBI190" s="3"/>
      <c r="TBJ190" s="3"/>
      <c r="TBK190" s="3"/>
      <c r="TBL190" s="3"/>
      <c r="TBM190" s="3"/>
      <c r="TBN190" s="3"/>
      <c r="TBO190" s="3"/>
      <c r="TBP190" s="3"/>
      <c r="TBQ190" s="3"/>
      <c r="TBR190" s="3"/>
      <c r="TBS190" s="3"/>
      <c r="TBT190" s="3"/>
      <c r="TBU190" s="3"/>
      <c r="TBV190" s="3"/>
      <c r="TBW190" s="3"/>
      <c r="TBX190" s="3"/>
      <c r="TBY190" s="3"/>
      <c r="TBZ190" s="3"/>
      <c r="TCA190" s="3"/>
      <c r="TCB190" s="3"/>
      <c r="TCC190" s="3"/>
      <c r="TCD190" s="3"/>
      <c r="TCE190" s="3"/>
      <c r="TCF190" s="3"/>
      <c r="TCG190" s="3"/>
      <c r="TCH190" s="3"/>
      <c r="TCI190" s="3"/>
      <c r="TCJ190" s="3"/>
      <c r="TCK190" s="3"/>
      <c r="TCL190" s="3"/>
      <c r="TCM190" s="3"/>
      <c r="TCN190" s="3"/>
      <c r="TCO190" s="3"/>
      <c r="TCP190" s="3"/>
      <c r="TCQ190" s="3"/>
      <c r="TCR190" s="3"/>
      <c r="TCS190" s="3"/>
      <c r="TCT190" s="3"/>
      <c r="TCU190" s="3"/>
      <c r="TCV190" s="3"/>
      <c r="TCW190" s="3"/>
      <c r="TCX190" s="3"/>
      <c r="TCY190" s="3"/>
      <c r="TCZ190" s="3"/>
      <c r="TDA190" s="3"/>
      <c r="TDB190" s="3"/>
      <c r="TDC190" s="3"/>
      <c r="TDD190" s="3"/>
      <c r="TDE190" s="3"/>
      <c r="TDF190" s="3"/>
      <c r="TDG190" s="3"/>
      <c r="TDH190" s="3"/>
      <c r="TDI190" s="3"/>
      <c r="TDJ190" s="3"/>
      <c r="TDK190" s="3"/>
      <c r="TDL190" s="3"/>
      <c r="TDM190" s="3"/>
      <c r="TDN190" s="3"/>
      <c r="TDO190" s="3"/>
      <c r="TDP190" s="3"/>
      <c r="TDQ190" s="3"/>
      <c r="TDR190" s="3"/>
      <c r="TDS190" s="3"/>
      <c r="TDT190" s="3"/>
      <c r="TDU190" s="3"/>
      <c r="TDV190" s="3"/>
      <c r="TDW190" s="3"/>
      <c r="TDX190" s="3"/>
      <c r="TDY190" s="3"/>
      <c r="TDZ190" s="3"/>
      <c r="TEA190" s="3"/>
      <c r="TEB190" s="3"/>
      <c r="TEC190" s="3"/>
      <c r="TED190" s="3"/>
      <c r="TEE190" s="3"/>
      <c r="TEF190" s="3"/>
      <c r="TEG190" s="3"/>
      <c r="TEH190" s="3"/>
      <c r="TEI190" s="3"/>
      <c r="TEJ190" s="3"/>
      <c r="TEK190" s="3"/>
      <c r="TEL190" s="3"/>
      <c r="TEM190" s="3"/>
      <c r="TEN190" s="3"/>
      <c r="TEO190" s="3"/>
      <c r="TEP190" s="3"/>
      <c r="TEQ190" s="3"/>
      <c r="TER190" s="3"/>
      <c r="TES190" s="3"/>
      <c r="TET190" s="3"/>
      <c r="TEU190" s="3"/>
      <c r="TEV190" s="3"/>
      <c r="TEW190" s="3"/>
      <c r="TEX190" s="3"/>
      <c r="TEY190" s="3"/>
      <c r="TEZ190" s="3"/>
      <c r="TFA190" s="3"/>
      <c r="TFB190" s="3"/>
      <c r="TFC190" s="3"/>
      <c r="TFD190" s="3"/>
      <c r="TFE190" s="3"/>
      <c r="TFF190" s="3"/>
      <c r="TFG190" s="3"/>
      <c r="TFH190" s="3"/>
      <c r="TFI190" s="3"/>
      <c r="TFJ190" s="3"/>
      <c r="TFK190" s="3"/>
      <c r="TFL190" s="3"/>
      <c r="TFM190" s="3"/>
      <c r="TFN190" s="3"/>
      <c r="TFO190" s="3"/>
      <c r="TFP190" s="3"/>
      <c r="TFQ190" s="3"/>
      <c r="TFR190" s="3"/>
      <c r="TFS190" s="3"/>
      <c r="TFT190" s="3"/>
      <c r="TFU190" s="3"/>
      <c r="TFV190" s="3"/>
      <c r="TFW190" s="3"/>
      <c r="TFX190" s="3"/>
      <c r="TFY190" s="3"/>
      <c r="TFZ190" s="3"/>
      <c r="TGA190" s="3"/>
      <c r="TGB190" s="3"/>
      <c r="TGC190" s="3"/>
      <c r="TGD190" s="3"/>
      <c r="TGE190" s="3"/>
      <c r="TGF190" s="3"/>
      <c r="TGG190" s="3"/>
      <c r="TGH190" s="3"/>
      <c r="TGI190" s="3"/>
      <c r="TGJ190" s="3"/>
      <c r="TGK190" s="3"/>
      <c r="TGL190" s="3"/>
      <c r="TGM190" s="3"/>
      <c r="TGN190" s="3"/>
      <c r="TGO190" s="3"/>
      <c r="TGP190" s="3"/>
      <c r="TGQ190" s="3"/>
      <c r="TGR190" s="3"/>
      <c r="TGS190" s="3"/>
      <c r="TGT190" s="3"/>
      <c r="TGU190" s="3"/>
      <c r="TGV190" s="3"/>
      <c r="TGW190" s="3"/>
      <c r="TGX190" s="3"/>
      <c r="TGY190" s="3"/>
      <c r="TGZ190" s="3"/>
      <c r="THA190" s="3"/>
      <c r="THB190" s="3"/>
      <c r="THC190" s="3"/>
      <c r="THD190" s="3"/>
      <c r="THE190" s="3"/>
      <c r="THF190" s="3"/>
      <c r="THG190" s="3"/>
      <c r="THH190" s="3"/>
      <c r="THI190" s="3"/>
      <c r="THJ190" s="3"/>
      <c r="THK190" s="3"/>
      <c r="THL190" s="3"/>
      <c r="THM190" s="3"/>
      <c r="THN190" s="3"/>
      <c r="THO190" s="3"/>
      <c r="THP190" s="3"/>
      <c r="THQ190" s="3"/>
      <c r="THR190" s="3"/>
      <c r="THS190" s="3"/>
      <c r="THT190" s="3"/>
      <c r="THU190" s="3"/>
      <c r="THV190" s="3"/>
      <c r="THW190" s="3"/>
      <c r="THX190" s="3"/>
      <c r="THY190" s="3"/>
      <c r="THZ190" s="3"/>
      <c r="TIA190" s="3"/>
      <c r="TIB190" s="3"/>
      <c r="TIC190" s="3"/>
      <c r="TID190" s="3"/>
      <c r="TIE190" s="3"/>
      <c r="TIF190" s="3"/>
      <c r="TIG190" s="3"/>
      <c r="TIH190" s="3"/>
      <c r="TII190" s="3"/>
      <c r="TIJ190" s="3"/>
      <c r="TIK190" s="3"/>
      <c r="TIL190" s="3"/>
      <c r="TIM190" s="3"/>
      <c r="TIN190" s="3"/>
      <c r="TIO190" s="3"/>
      <c r="TIP190" s="3"/>
      <c r="TIQ190" s="3"/>
      <c r="TIR190" s="3"/>
      <c r="TIS190" s="3"/>
      <c r="TIT190" s="3"/>
      <c r="TIU190" s="3"/>
      <c r="TIV190" s="3"/>
      <c r="TIW190" s="3"/>
      <c r="TIX190" s="3"/>
      <c r="TIY190" s="3"/>
      <c r="TIZ190" s="3"/>
      <c r="TJA190" s="3"/>
      <c r="TJB190" s="3"/>
      <c r="TJC190" s="3"/>
      <c r="TJD190" s="3"/>
      <c r="TJE190" s="3"/>
      <c r="TJF190" s="3"/>
      <c r="TJG190" s="3"/>
      <c r="TJH190" s="3"/>
      <c r="TJI190" s="3"/>
      <c r="TJJ190" s="3"/>
      <c r="TJK190" s="3"/>
      <c r="TJL190" s="3"/>
      <c r="TJM190" s="3"/>
      <c r="TJN190" s="3"/>
      <c r="TJO190" s="3"/>
      <c r="TJP190" s="3"/>
      <c r="TJQ190" s="3"/>
      <c r="TJR190" s="3"/>
      <c r="TJS190" s="3"/>
      <c r="TJT190" s="3"/>
      <c r="TJU190" s="3"/>
      <c r="TJV190" s="3"/>
      <c r="TJW190" s="3"/>
      <c r="TJX190" s="3"/>
      <c r="TJY190" s="3"/>
      <c r="TJZ190" s="3"/>
      <c r="TKA190" s="3"/>
      <c r="TKB190" s="3"/>
      <c r="TKC190" s="3"/>
      <c r="TKD190" s="3"/>
      <c r="TKE190" s="3"/>
      <c r="TKF190" s="3"/>
      <c r="TKG190" s="3"/>
      <c r="TKH190" s="3"/>
      <c r="TKI190" s="3"/>
      <c r="TKJ190" s="3"/>
      <c r="TKK190" s="3"/>
      <c r="TKL190" s="3"/>
      <c r="TKM190" s="3"/>
      <c r="TKN190" s="3"/>
      <c r="TKO190" s="3"/>
      <c r="TKP190" s="3"/>
      <c r="TKQ190" s="3"/>
      <c r="TKR190" s="3"/>
      <c r="TKS190" s="3"/>
      <c r="TKT190" s="3"/>
      <c r="TKU190" s="3"/>
      <c r="TKV190" s="3"/>
      <c r="TKW190" s="3"/>
      <c r="TKX190" s="3"/>
      <c r="TKY190" s="3"/>
      <c r="TKZ190" s="3"/>
      <c r="TLA190" s="3"/>
      <c r="TLB190" s="3"/>
      <c r="TLC190" s="3"/>
      <c r="TLD190" s="3"/>
      <c r="TLE190" s="3"/>
      <c r="TLF190" s="3"/>
      <c r="TLG190" s="3"/>
      <c r="TLH190" s="3"/>
      <c r="TLI190" s="3"/>
      <c r="TLJ190" s="3"/>
      <c r="TLK190" s="3"/>
      <c r="TLL190" s="3"/>
      <c r="TLM190" s="3"/>
      <c r="TLN190" s="3"/>
      <c r="TLO190" s="3"/>
      <c r="TLP190" s="3"/>
      <c r="TLQ190" s="3"/>
      <c r="TLR190" s="3"/>
      <c r="TLS190" s="3"/>
      <c r="TLT190" s="3"/>
      <c r="TLU190" s="3"/>
      <c r="TLV190" s="3"/>
      <c r="TLW190" s="3"/>
      <c r="TLX190" s="3"/>
      <c r="TLY190" s="3"/>
      <c r="TLZ190" s="3"/>
      <c r="TMA190" s="3"/>
      <c r="TMB190" s="3"/>
      <c r="TMC190" s="3"/>
      <c r="TMD190" s="3"/>
      <c r="TME190" s="3"/>
      <c r="TMF190" s="3"/>
      <c r="TMG190" s="3"/>
      <c r="TMH190" s="3"/>
      <c r="TMI190" s="3"/>
      <c r="TMJ190" s="3"/>
      <c r="TMK190" s="3"/>
      <c r="TML190" s="3"/>
      <c r="TMM190" s="3"/>
      <c r="TMN190" s="3"/>
      <c r="TMO190" s="3"/>
      <c r="TMP190" s="3"/>
      <c r="TMQ190" s="3"/>
      <c r="TMR190" s="3"/>
      <c r="TMS190" s="3"/>
      <c r="TMT190" s="3"/>
      <c r="TMU190" s="3"/>
      <c r="TMV190" s="3"/>
      <c r="TMW190" s="3"/>
      <c r="TMX190" s="3"/>
      <c r="TMY190" s="3"/>
      <c r="TMZ190" s="3"/>
      <c r="TNA190" s="3"/>
      <c r="TNB190" s="3"/>
      <c r="TNC190" s="3"/>
      <c r="TND190" s="3"/>
      <c r="TNE190" s="3"/>
      <c r="TNF190" s="3"/>
      <c r="TNG190" s="3"/>
      <c r="TNH190" s="3"/>
      <c r="TNI190" s="3"/>
      <c r="TNJ190" s="3"/>
      <c r="TNK190" s="3"/>
      <c r="TNL190" s="3"/>
      <c r="TNM190" s="3"/>
      <c r="TNN190" s="3"/>
      <c r="TNO190" s="3"/>
      <c r="TNP190" s="3"/>
      <c r="TNQ190" s="3"/>
      <c r="TNR190" s="3"/>
      <c r="TNS190" s="3"/>
      <c r="TNT190" s="3"/>
      <c r="TNU190" s="3"/>
      <c r="TNV190" s="3"/>
      <c r="TNW190" s="3"/>
      <c r="TNX190" s="3"/>
      <c r="TNY190" s="3"/>
      <c r="TNZ190" s="3"/>
      <c r="TOA190" s="3"/>
      <c r="TOB190" s="3"/>
      <c r="TOC190" s="3"/>
      <c r="TOD190" s="3"/>
      <c r="TOE190" s="3"/>
      <c r="TOF190" s="3"/>
      <c r="TOG190" s="3"/>
      <c r="TOH190" s="3"/>
      <c r="TOI190" s="3"/>
      <c r="TOJ190" s="3"/>
      <c r="TOK190" s="3"/>
      <c r="TOL190" s="3"/>
      <c r="TOM190" s="3"/>
      <c r="TON190" s="3"/>
      <c r="TOO190" s="3"/>
      <c r="TOP190" s="3"/>
      <c r="TOQ190" s="3"/>
      <c r="TOR190" s="3"/>
      <c r="TOS190" s="3"/>
      <c r="TOT190" s="3"/>
      <c r="TOU190" s="3"/>
      <c r="TOV190" s="3"/>
      <c r="TOW190" s="3"/>
      <c r="TOX190" s="3"/>
      <c r="TOY190" s="3"/>
      <c r="TOZ190" s="3"/>
      <c r="TPA190" s="3"/>
      <c r="TPB190" s="3"/>
      <c r="TPC190" s="3"/>
      <c r="TPD190" s="3"/>
      <c r="TPE190" s="3"/>
      <c r="TPF190" s="3"/>
      <c r="TPG190" s="3"/>
      <c r="TPH190" s="3"/>
      <c r="TPI190" s="3"/>
      <c r="TPJ190" s="3"/>
      <c r="TPK190" s="3"/>
      <c r="TPL190" s="3"/>
      <c r="TPM190" s="3"/>
      <c r="TPN190" s="3"/>
      <c r="TPO190" s="3"/>
      <c r="TPP190" s="3"/>
      <c r="TPQ190" s="3"/>
      <c r="TPR190" s="3"/>
      <c r="TPS190" s="3"/>
      <c r="TPT190" s="3"/>
      <c r="TPU190" s="3"/>
      <c r="TPV190" s="3"/>
      <c r="TPW190" s="3"/>
      <c r="TPX190" s="3"/>
      <c r="TPY190" s="3"/>
      <c r="TPZ190" s="3"/>
      <c r="TQA190" s="3"/>
      <c r="TQB190" s="3"/>
      <c r="TQC190" s="3"/>
      <c r="TQD190" s="3"/>
      <c r="TQE190" s="3"/>
      <c r="TQF190" s="3"/>
      <c r="TQG190" s="3"/>
      <c r="TQH190" s="3"/>
      <c r="TQI190" s="3"/>
      <c r="TQJ190" s="3"/>
      <c r="TQK190" s="3"/>
      <c r="TQL190" s="3"/>
      <c r="TQM190" s="3"/>
      <c r="TQN190" s="3"/>
      <c r="TQO190" s="3"/>
      <c r="TQP190" s="3"/>
      <c r="TQQ190" s="3"/>
      <c r="TQR190" s="3"/>
      <c r="TQS190" s="3"/>
      <c r="TQT190" s="3"/>
      <c r="TQU190" s="3"/>
      <c r="TQV190" s="3"/>
      <c r="TQW190" s="3"/>
      <c r="TQX190" s="3"/>
      <c r="TQY190" s="3"/>
      <c r="TQZ190" s="3"/>
      <c r="TRA190" s="3"/>
      <c r="TRB190" s="3"/>
      <c r="TRC190" s="3"/>
      <c r="TRD190" s="3"/>
      <c r="TRE190" s="3"/>
      <c r="TRF190" s="3"/>
      <c r="TRG190" s="3"/>
      <c r="TRH190" s="3"/>
      <c r="TRI190" s="3"/>
      <c r="TRJ190" s="3"/>
      <c r="TRK190" s="3"/>
      <c r="TRL190" s="3"/>
      <c r="TRM190" s="3"/>
      <c r="TRN190" s="3"/>
      <c r="TRO190" s="3"/>
      <c r="TRP190" s="3"/>
      <c r="TRQ190" s="3"/>
      <c r="TRR190" s="3"/>
      <c r="TRS190" s="3"/>
      <c r="TRT190" s="3"/>
      <c r="TRU190" s="3"/>
      <c r="TRV190" s="3"/>
      <c r="TRW190" s="3"/>
      <c r="TRX190" s="3"/>
      <c r="TRY190" s="3"/>
      <c r="TRZ190" s="3"/>
      <c r="TSA190" s="3"/>
      <c r="TSB190" s="3"/>
      <c r="TSC190" s="3"/>
      <c r="TSD190" s="3"/>
      <c r="TSE190" s="3"/>
      <c r="TSF190" s="3"/>
      <c r="TSG190" s="3"/>
      <c r="TSH190" s="3"/>
      <c r="TSI190" s="3"/>
      <c r="TSJ190" s="3"/>
      <c r="TSK190" s="3"/>
      <c r="TSL190" s="3"/>
      <c r="TSM190" s="3"/>
      <c r="TSN190" s="3"/>
      <c r="TSO190" s="3"/>
      <c r="TSP190" s="3"/>
      <c r="TSQ190" s="3"/>
      <c r="TSR190" s="3"/>
      <c r="TSS190" s="3"/>
      <c r="TST190" s="3"/>
      <c r="TSU190" s="3"/>
      <c r="TSV190" s="3"/>
      <c r="TSW190" s="3"/>
      <c r="TSX190" s="3"/>
      <c r="TSY190" s="3"/>
      <c r="TSZ190" s="3"/>
      <c r="TTA190" s="3"/>
      <c r="TTB190" s="3"/>
      <c r="TTC190" s="3"/>
      <c r="TTD190" s="3"/>
      <c r="TTE190" s="3"/>
      <c r="TTF190" s="3"/>
      <c r="TTG190" s="3"/>
      <c r="TTH190" s="3"/>
      <c r="TTI190" s="3"/>
      <c r="TTJ190" s="3"/>
      <c r="TTK190" s="3"/>
      <c r="TTL190" s="3"/>
      <c r="TTM190" s="3"/>
      <c r="TTN190" s="3"/>
      <c r="TTO190" s="3"/>
      <c r="TTP190" s="3"/>
      <c r="TTQ190" s="3"/>
      <c r="TTR190" s="3"/>
      <c r="TTS190" s="3"/>
      <c r="TTT190" s="3"/>
      <c r="TTU190" s="3"/>
      <c r="TTV190" s="3"/>
      <c r="TTW190" s="3"/>
      <c r="TTX190" s="3"/>
      <c r="TTY190" s="3"/>
      <c r="TTZ190" s="3"/>
      <c r="TUA190" s="3"/>
      <c r="TUB190" s="3"/>
      <c r="TUC190" s="3"/>
      <c r="TUD190" s="3"/>
      <c r="TUE190" s="3"/>
      <c r="TUF190" s="3"/>
      <c r="TUG190" s="3"/>
      <c r="TUH190" s="3"/>
      <c r="TUI190" s="3"/>
      <c r="TUJ190" s="3"/>
      <c r="TUK190" s="3"/>
      <c r="TUL190" s="3"/>
      <c r="TUM190" s="3"/>
      <c r="TUN190" s="3"/>
      <c r="TUO190" s="3"/>
      <c r="TUP190" s="3"/>
      <c r="TUQ190" s="3"/>
      <c r="TUR190" s="3"/>
      <c r="TUS190" s="3"/>
      <c r="TUT190" s="3"/>
      <c r="TUU190" s="3"/>
      <c r="TUV190" s="3"/>
      <c r="TUW190" s="3"/>
      <c r="TUX190" s="3"/>
      <c r="TUY190" s="3"/>
      <c r="TUZ190" s="3"/>
      <c r="TVA190" s="3"/>
      <c r="TVB190" s="3"/>
      <c r="TVC190" s="3"/>
      <c r="TVD190" s="3"/>
      <c r="TVE190" s="3"/>
      <c r="TVF190" s="3"/>
      <c r="TVG190" s="3"/>
      <c r="TVH190" s="3"/>
      <c r="TVI190" s="3"/>
      <c r="TVJ190" s="3"/>
      <c r="TVK190" s="3"/>
      <c r="TVL190" s="3"/>
      <c r="TVM190" s="3"/>
      <c r="TVN190" s="3"/>
      <c r="TVO190" s="3"/>
      <c r="TVP190" s="3"/>
      <c r="TVQ190" s="3"/>
      <c r="TVR190" s="3"/>
      <c r="TVS190" s="3"/>
      <c r="TVT190" s="3"/>
      <c r="TVU190" s="3"/>
      <c r="TVV190" s="3"/>
      <c r="TVW190" s="3"/>
      <c r="TVX190" s="3"/>
      <c r="TVY190" s="3"/>
      <c r="TVZ190" s="3"/>
      <c r="TWA190" s="3"/>
      <c r="TWB190" s="3"/>
      <c r="TWC190" s="3"/>
      <c r="TWD190" s="3"/>
      <c r="TWE190" s="3"/>
      <c r="TWF190" s="3"/>
      <c r="TWG190" s="3"/>
      <c r="TWH190" s="3"/>
      <c r="TWI190" s="3"/>
      <c r="TWJ190" s="3"/>
      <c r="TWK190" s="3"/>
      <c r="TWL190" s="3"/>
      <c r="TWM190" s="3"/>
      <c r="TWN190" s="3"/>
      <c r="TWO190" s="3"/>
      <c r="TWP190" s="3"/>
      <c r="TWQ190" s="3"/>
      <c r="TWR190" s="3"/>
      <c r="TWS190" s="3"/>
      <c r="TWT190" s="3"/>
      <c r="TWU190" s="3"/>
      <c r="TWV190" s="3"/>
      <c r="TWW190" s="3"/>
      <c r="TWX190" s="3"/>
      <c r="TWY190" s="3"/>
      <c r="TWZ190" s="3"/>
      <c r="TXA190" s="3"/>
      <c r="TXB190" s="3"/>
      <c r="TXC190" s="3"/>
      <c r="TXD190" s="3"/>
      <c r="TXE190" s="3"/>
      <c r="TXF190" s="3"/>
      <c r="TXG190" s="3"/>
      <c r="TXH190" s="3"/>
      <c r="TXI190" s="3"/>
      <c r="TXJ190" s="3"/>
      <c r="TXK190" s="3"/>
      <c r="TXL190" s="3"/>
      <c r="TXM190" s="3"/>
      <c r="TXN190" s="3"/>
      <c r="TXO190" s="3"/>
      <c r="TXP190" s="3"/>
      <c r="TXQ190" s="3"/>
      <c r="TXR190" s="3"/>
      <c r="TXS190" s="3"/>
      <c r="TXT190" s="3"/>
      <c r="TXU190" s="3"/>
      <c r="TXV190" s="3"/>
      <c r="TXW190" s="3"/>
      <c r="TXX190" s="3"/>
      <c r="TXY190" s="3"/>
      <c r="TXZ190" s="3"/>
      <c r="TYA190" s="3"/>
      <c r="TYB190" s="3"/>
      <c r="TYC190" s="3"/>
      <c r="TYD190" s="3"/>
      <c r="TYE190" s="3"/>
      <c r="TYF190" s="3"/>
      <c r="TYG190" s="3"/>
      <c r="TYH190" s="3"/>
      <c r="TYI190" s="3"/>
      <c r="TYJ190" s="3"/>
      <c r="TYK190" s="3"/>
      <c r="TYL190" s="3"/>
      <c r="TYM190" s="3"/>
      <c r="TYN190" s="3"/>
      <c r="TYO190" s="3"/>
      <c r="TYP190" s="3"/>
      <c r="TYQ190" s="3"/>
      <c r="TYR190" s="3"/>
      <c r="TYS190" s="3"/>
      <c r="TYT190" s="3"/>
      <c r="TYU190" s="3"/>
      <c r="TYV190" s="3"/>
      <c r="TYW190" s="3"/>
      <c r="TYX190" s="3"/>
      <c r="TYY190" s="3"/>
      <c r="TYZ190" s="3"/>
      <c r="TZA190" s="3"/>
      <c r="TZB190" s="3"/>
      <c r="TZC190" s="3"/>
      <c r="TZD190" s="3"/>
      <c r="TZE190" s="3"/>
      <c r="TZF190" s="3"/>
      <c r="TZG190" s="3"/>
      <c r="TZH190" s="3"/>
      <c r="TZI190" s="3"/>
      <c r="TZJ190" s="3"/>
      <c r="TZK190" s="3"/>
      <c r="TZL190" s="3"/>
      <c r="TZM190" s="3"/>
      <c r="TZN190" s="3"/>
      <c r="TZO190" s="3"/>
      <c r="TZP190" s="3"/>
      <c r="TZQ190" s="3"/>
      <c r="TZR190" s="3"/>
      <c r="TZS190" s="3"/>
      <c r="TZT190" s="3"/>
      <c r="TZU190" s="3"/>
      <c r="TZV190" s="3"/>
      <c r="TZW190" s="3"/>
      <c r="TZX190" s="3"/>
      <c r="TZY190" s="3"/>
      <c r="TZZ190" s="3"/>
      <c r="UAA190" s="3"/>
      <c r="UAB190" s="3"/>
      <c r="UAC190" s="3"/>
      <c r="UAD190" s="3"/>
      <c r="UAE190" s="3"/>
      <c r="UAF190" s="3"/>
      <c r="UAG190" s="3"/>
      <c r="UAH190" s="3"/>
      <c r="UAI190" s="3"/>
      <c r="UAJ190" s="3"/>
      <c r="UAK190" s="3"/>
      <c r="UAL190" s="3"/>
      <c r="UAM190" s="3"/>
      <c r="UAN190" s="3"/>
      <c r="UAO190" s="3"/>
      <c r="UAP190" s="3"/>
      <c r="UAQ190" s="3"/>
      <c r="UAR190" s="3"/>
      <c r="UAS190" s="3"/>
      <c r="UAT190" s="3"/>
      <c r="UAU190" s="3"/>
      <c r="UAV190" s="3"/>
      <c r="UAW190" s="3"/>
      <c r="UAX190" s="3"/>
      <c r="UAY190" s="3"/>
      <c r="UAZ190" s="3"/>
      <c r="UBA190" s="3"/>
      <c r="UBB190" s="3"/>
      <c r="UBC190" s="3"/>
      <c r="UBD190" s="3"/>
      <c r="UBE190" s="3"/>
      <c r="UBF190" s="3"/>
      <c r="UBG190" s="3"/>
      <c r="UBH190" s="3"/>
      <c r="UBI190" s="3"/>
      <c r="UBJ190" s="3"/>
      <c r="UBK190" s="3"/>
      <c r="UBL190" s="3"/>
      <c r="UBM190" s="3"/>
      <c r="UBN190" s="3"/>
      <c r="UBO190" s="3"/>
      <c r="UBP190" s="3"/>
      <c r="UBQ190" s="3"/>
      <c r="UBR190" s="3"/>
      <c r="UBS190" s="3"/>
      <c r="UBT190" s="3"/>
      <c r="UBU190" s="3"/>
      <c r="UBV190" s="3"/>
      <c r="UBW190" s="3"/>
      <c r="UBX190" s="3"/>
      <c r="UBY190" s="3"/>
      <c r="UBZ190" s="3"/>
      <c r="UCA190" s="3"/>
      <c r="UCB190" s="3"/>
      <c r="UCC190" s="3"/>
      <c r="UCD190" s="3"/>
      <c r="UCE190" s="3"/>
      <c r="UCF190" s="3"/>
      <c r="UCG190" s="3"/>
      <c r="UCH190" s="3"/>
      <c r="UCI190" s="3"/>
      <c r="UCJ190" s="3"/>
      <c r="UCK190" s="3"/>
      <c r="UCL190" s="3"/>
      <c r="UCM190" s="3"/>
      <c r="UCN190" s="3"/>
      <c r="UCO190" s="3"/>
      <c r="UCP190" s="3"/>
      <c r="UCQ190" s="3"/>
      <c r="UCR190" s="3"/>
      <c r="UCS190" s="3"/>
      <c r="UCT190" s="3"/>
      <c r="UCU190" s="3"/>
      <c r="UCV190" s="3"/>
      <c r="UCW190" s="3"/>
      <c r="UCX190" s="3"/>
      <c r="UCY190" s="3"/>
      <c r="UCZ190" s="3"/>
      <c r="UDA190" s="3"/>
      <c r="UDB190" s="3"/>
      <c r="UDC190" s="3"/>
      <c r="UDD190" s="3"/>
      <c r="UDE190" s="3"/>
      <c r="UDF190" s="3"/>
      <c r="UDG190" s="3"/>
      <c r="UDH190" s="3"/>
      <c r="UDI190" s="3"/>
      <c r="UDJ190" s="3"/>
      <c r="UDK190" s="3"/>
      <c r="UDL190" s="3"/>
      <c r="UDM190" s="3"/>
      <c r="UDN190" s="3"/>
      <c r="UDO190" s="3"/>
      <c r="UDP190" s="3"/>
      <c r="UDQ190" s="3"/>
      <c r="UDR190" s="3"/>
      <c r="UDS190" s="3"/>
      <c r="UDT190" s="3"/>
      <c r="UDU190" s="3"/>
      <c r="UDV190" s="3"/>
      <c r="UDW190" s="3"/>
      <c r="UDX190" s="3"/>
      <c r="UDY190" s="3"/>
      <c r="UDZ190" s="3"/>
      <c r="UEA190" s="3"/>
      <c r="UEB190" s="3"/>
      <c r="UEC190" s="3"/>
      <c r="UED190" s="3"/>
      <c r="UEE190" s="3"/>
      <c r="UEF190" s="3"/>
      <c r="UEG190" s="3"/>
      <c r="UEH190" s="3"/>
      <c r="UEI190" s="3"/>
      <c r="UEJ190" s="3"/>
      <c r="UEK190" s="3"/>
      <c r="UEL190" s="3"/>
      <c r="UEM190" s="3"/>
      <c r="UEN190" s="3"/>
      <c r="UEO190" s="3"/>
      <c r="UEP190" s="3"/>
      <c r="UEQ190" s="3"/>
      <c r="UER190" s="3"/>
      <c r="UES190" s="3"/>
      <c r="UET190" s="3"/>
      <c r="UEU190" s="3"/>
      <c r="UEV190" s="3"/>
      <c r="UEW190" s="3"/>
      <c r="UEX190" s="3"/>
      <c r="UEY190" s="3"/>
      <c r="UEZ190" s="3"/>
      <c r="UFA190" s="3"/>
      <c r="UFB190" s="3"/>
      <c r="UFC190" s="3"/>
      <c r="UFD190" s="3"/>
      <c r="UFE190" s="3"/>
      <c r="UFF190" s="3"/>
      <c r="UFG190" s="3"/>
      <c r="UFH190" s="3"/>
      <c r="UFI190" s="3"/>
      <c r="UFJ190" s="3"/>
      <c r="UFK190" s="3"/>
      <c r="UFL190" s="3"/>
      <c r="UFM190" s="3"/>
      <c r="UFN190" s="3"/>
      <c r="UFO190" s="3"/>
      <c r="UFP190" s="3"/>
      <c r="UFQ190" s="3"/>
      <c r="UFR190" s="3"/>
      <c r="UFS190" s="3"/>
      <c r="UFT190" s="3"/>
      <c r="UFU190" s="3"/>
      <c r="UFV190" s="3"/>
      <c r="UFW190" s="3"/>
      <c r="UFX190" s="3"/>
      <c r="UFY190" s="3"/>
      <c r="UFZ190" s="3"/>
      <c r="UGA190" s="3"/>
      <c r="UGB190" s="3"/>
      <c r="UGC190" s="3"/>
      <c r="UGD190" s="3"/>
      <c r="UGE190" s="3"/>
      <c r="UGF190" s="3"/>
      <c r="UGG190" s="3"/>
      <c r="UGH190" s="3"/>
      <c r="UGI190" s="3"/>
      <c r="UGJ190" s="3"/>
      <c r="UGK190" s="3"/>
      <c r="UGL190" s="3"/>
      <c r="UGM190" s="3"/>
      <c r="UGN190" s="3"/>
      <c r="UGO190" s="3"/>
      <c r="UGP190" s="3"/>
      <c r="UGQ190" s="3"/>
      <c r="UGR190" s="3"/>
      <c r="UGS190" s="3"/>
      <c r="UGT190" s="3"/>
      <c r="UGU190" s="3"/>
      <c r="UGV190" s="3"/>
      <c r="UGW190" s="3"/>
      <c r="UGX190" s="3"/>
      <c r="UGY190" s="3"/>
      <c r="UGZ190" s="3"/>
      <c r="UHA190" s="3"/>
      <c r="UHB190" s="3"/>
      <c r="UHC190" s="3"/>
      <c r="UHD190" s="3"/>
      <c r="UHE190" s="3"/>
      <c r="UHF190" s="3"/>
      <c r="UHG190" s="3"/>
      <c r="UHH190" s="3"/>
      <c r="UHI190" s="3"/>
      <c r="UHJ190" s="3"/>
      <c r="UHK190" s="3"/>
      <c r="UHL190" s="3"/>
      <c r="UHM190" s="3"/>
      <c r="UHN190" s="3"/>
      <c r="UHO190" s="3"/>
      <c r="UHP190" s="3"/>
      <c r="UHQ190" s="3"/>
      <c r="UHR190" s="3"/>
      <c r="UHS190" s="3"/>
      <c r="UHT190" s="3"/>
      <c r="UHU190" s="3"/>
      <c r="UHV190" s="3"/>
      <c r="UHW190" s="3"/>
      <c r="UHX190" s="3"/>
      <c r="UHY190" s="3"/>
      <c r="UHZ190" s="3"/>
      <c r="UIA190" s="3"/>
      <c r="UIB190" s="3"/>
      <c r="UIC190" s="3"/>
      <c r="UID190" s="3"/>
      <c r="UIE190" s="3"/>
      <c r="UIF190" s="3"/>
      <c r="UIG190" s="3"/>
      <c r="UIH190" s="3"/>
      <c r="UII190" s="3"/>
      <c r="UIJ190" s="3"/>
      <c r="UIK190" s="3"/>
      <c r="UIL190" s="3"/>
      <c r="UIM190" s="3"/>
      <c r="UIN190" s="3"/>
      <c r="UIO190" s="3"/>
      <c r="UIP190" s="3"/>
      <c r="UIQ190" s="3"/>
      <c r="UIR190" s="3"/>
      <c r="UIS190" s="3"/>
      <c r="UIT190" s="3"/>
      <c r="UIU190" s="3"/>
      <c r="UIV190" s="3"/>
      <c r="UIW190" s="3"/>
      <c r="UIX190" s="3"/>
      <c r="UIY190" s="3"/>
      <c r="UIZ190" s="3"/>
      <c r="UJA190" s="3"/>
      <c r="UJB190" s="3"/>
      <c r="UJC190" s="3"/>
      <c r="UJD190" s="3"/>
      <c r="UJE190" s="3"/>
      <c r="UJF190" s="3"/>
      <c r="UJG190" s="3"/>
      <c r="UJH190" s="3"/>
      <c r="UJI190" s="3"/>
      <c r="UJJ190" s="3"/>
      <c r="UJK190" s="3"/>
      <c r="UJL190" s="3"/>
      <c r="UJM190" s="3"/>
      <c r="UJN190" s="3"/>
      <c r="UJO190" s="3"/>
      <c r="UJP190" s="3"/>
      <c r="UJQ190" s="3"/>
      <c r="UJR190" s="3"/>
      <c r="UJS190" s="3"/>
      <c r="UJT190" s="3"/>
      <c r="UJU190" s="3"/>
      <c r="UJV190" s="3"/>
      <c r="UJW190" s="3"/>
      <c r="UJX190" s="3"/>
      <c r="UJY190" s="3"/>
      <c r="UJZ190" s="3"/>
      <c r="UKA190" s="3"/>
      <c r="UKB190" s="3"/>
      <c r="UKC190" s="3"/>
      <c r="UKD190" s="3"/>
      <c r="UKE190" s="3"/>
      <c r="UKF190" s="3"/>
      <c r="UKG190" s="3"/>
      <c r="UKH190" s="3"/>
      <c r="UKI190" s="3"/>
      <c r="UKJ190" s="3"/>
      <c r="UKK190" s="3"/>
      <c r="UKL190" s="3"/>
      <c r="UKM190" s="3"/>
      <c r="UKN190" s="3"/>
      <c r="UKO190" s="3"/>
      <c r="UKP190" s="3"/>
      <c r="UKQ190" s="3"/>
      <c r="UKR190" s="3"/>
      <c r="UKS190" s="3"/>
      <c r="UKT190" s="3"/>
      <c r="UKU190" s="3"/>
      <c r="UKV190" s="3"/>
      <c r="UKW190" s="3"/>
      <c r="UKX190" s="3"/>
      <c r="UKY190" s="3"/>
      <c r="UKZ190" s="3"/>
      <c r="ULA190" s="3"/>
      <c r="ULB190" s="3"/>
      <c r="ULC190" s="3"/>
      <c r="ULD190" s="3"/>
      <c r="ULE190" s="3"/>
      <c r="ULF190" s="3"/>
      <c r="ULG190" s="3"/>
      <c r="ULH190" s="3"/>
      <c r="ULI190" s="3"/>
      <c r="ULJ190" s="3"/>
      <c r="ULK190" s="3"/>
      <c r="ULL190" s="3"/>
      <c r="ULM190" s="3"/>
      <c r="ULN190" s="3"/>
      <c r="ULO190" s="3"/>
      <c r="ULP190" s="3"/>
      <c r="ULQ190" s="3"/>
      <c r="ULR190" s="3"/>
      <c r="ULS190" s="3"/>
      <c r="ULT190" s="3"/>
      <c r="ULU190" s="3"/>
      <c r="ULV190" s="3"/>
      <c r="ULW190" s="3"/>
      <c r="ULX190" s="3"/>
      <c r="ULY190" s="3"/>
      <c r="ULZ190" s="3"/>
      <c r="UMA190" s="3"/>
      <c r="UMB190" s="3"/>
      <c r="UMC190" s="3"/>
      <c r="UMD190" s="3"/>
      <c r="UME190" s="3"/>
      <c r="UMF190" s="3"/>
      <c r="UMG190" s="3"/>
      <c r="UMH190" s="3"/>
      <c r="UMI190" s="3"/>
      <c r="UMJ190" s="3"/>
      <c r="UMK190" s="3"/>
      <c r="UML190" s="3"/>
      <c r="UMM190" s="3"/>
      <c r="UMN190" s="3"/>
      <c r="UMO190" s="3"/>
      <c r="UMP190" s="3"/>
      <c r="UMQ190" s="3"/>
      <c r="UMR190" s="3"/>
      <c r="UMS190" s="3"/>
      <c r="UMT190" s="3"/>
      <c r="UMU190" s="3"/>
      <c r="UMV190" s="3"/>
      <c r="UMW190" s="3"/>
      <c r="UMX190" s="3"/>
      <c r="UMY190" s="3"/>
      <c r="UMZ190" s="3"/>
      <c r="UNA190" s="3"/>
      <c r="UNB190" s="3"/>
      <c r="UNC190" s="3"/>
      <c r="UND190" s="3"/>
      <c r="UNE190" s="3"/>
      <c r="UNF190" s="3"/>
      <c r="UNG190" s="3"/>
      <c r="UNH190" s="3"/>
      <c r="UNI190" s="3"/>
      <c r="UNJ190" s="3"/>
      <c r="UNK190" s="3"/>
      <c r="UNL190" s="3"/>
      <c r="UNM190" s="3"/>
      <c r="UNN190" s="3"/>
      <c r="UNO190" s="3"/>
      <c r="UNP190" s="3"/>
      <c r="UNQ190" s="3"/>
      <c r="UNR190" s="3"/>
      <c r="UNS190" s="3"/>
      <c r="UNT190" s="3"/>
      <c r="UNU190" s="3"/>
      <c r="UNV190" s="3"/>
      <c r="UNW190" s="3"/>
      <c r="UNX190" s="3"/>
      <c r="UNY190" s="3"/>
      <c r="UNZ190" s="3"/>
      <c r="UOA190" s="3"/>
      <c r="UOB190" s="3"/>
      <c r="UOC190" s="3"/>
      <c r="UOD190" s="3"/>
      <c r="UOE190" s="3"/>
      <c r="UOF190" s="3"/>
      <c r="UOG190" s="3"/>
      <c r="UOH190" s="3"/>
      <c r="UOI190" s="3"/>
      <c r="UOJ190" s="3"/>
      <c r="UOK190" s="3"/>
      <c r="UOL190" s="3"/>
      <c r="UOM190" s="3"/>
      <c r="UON190" s="3"/>
      <c r="UOO190" s="3"/>
      <c r="UOP190" s="3"/>
      <c r="UOQ190" s="3"/>
      <c r="UOR190" s="3"/>
      <c r="UOS190" s="3"/>
      <c r="UOT190" s="3"/>
      <c r="UOU190" s="3"/>
      <c r="UOV190" s="3"/>
      <c r="UOW190" s="3"/>
      <c r="UOX190" s="3"/>
      <c r="UOY190" s="3"/>
      <c r="UOZ190" s="3"/>
      <c r="UPA190" s="3"/>
      <c r="UPB190" s="3"/>
      <c r="UPC190" s="3"/>
      <c r="UPD190" s="3"/>
      <c r="UPE190" s="3"/>
      <c r="UPF190" s="3"/>
      <c r="UPG190" s="3"/>
      <c r="UPH190" s="3"/>
      <c r="UPI190" s="3"/>
      <c r="UPJ190" s="3"/>
      <c r="UPK190" s="3"/>
      <c r="UPL190" s="3"/>
      <c r="UPM190" s="3"/>
      <c r="UPN190" s="3"/>
      <c r="UPO190" s="3"/>
      <c r="UPP190" s="3"/>
      <c r="UPQ190" s="3"/>
      <c r="UPR190" s="3"/>
      <c r="UPS190" s="3"/>
      <c r="UPT190" s="3"/>
      <c r="UPU190" s="3"/>
      <c r="UPV190" s="3"/>
      <c r="UPW190" s="3"/>
      <c r="UPX190" s="3"/>
      <c r="UPY190" s="3"/>
      <c r="UPZ190" s="3"/>
      <c r="UQA190" s="3"/>
      <c r="UQB190" s="3"/>
      <c r="UQC190" s="3"/>
      <c r="UQD190" s="3"/>
      <c r="UQE190" s="3"/>
      <c r="UQF190" s="3"/>
      <c r="UQG190" s="3"/>
      <c r="UQH190" s="3"/>
      <c r="UQI190" s="3"/>
      <c r="UQJ190" s="3"/>
      <c r="UQK190" s="3"/>
      <c r="UQL190" s="3"/>
      <c r="UQM190" s="3"/>
      <c r="UQN190" s="3"/>
      <c r="UQO190" s="3"/>
      <c r="UQP190" s="3"/>
      <c r="UQQ190" s="3"/>
      <c r="UQR190" s="3"/>
      <c r="UQS190" s="3"/>
      <c r="UQT190" s="3"/>
      <c r="UQU190" s="3"/>
      <c r="UQV190" s="3"/>
      <c r="UQW190" s="3"/>
      <c r="UQX190" s="3"/>
      <c r="UQY190" s="3"/>
      <c r="UQZ190" s="3"/>
      <c r="URA190" s="3"/>
      <c r="URB190" s="3"/>
      <c r="URC190" s="3"/>
      <c r="URD190" s="3"/>
      <c r="URE190" s="3"/>
      <c r="URF190" s="3"/>
      <c r="URG190" s="3"/>
      <c r="URH190" s="3"/>
      <c r="URI190" s="3"/>
      <c r="URJ190" s="3"/>
      <c r="URK190" s="3"/>
      <c r="URL190" s="3"/>
      <c r="URM190" s="3"/>
      <c r="URN190" s="3"/>
      <c r="URO190" s="3"/>
      <c r="URP190" s="3"/>
      <c r="URQ190" s="3"/>
      <c r="URR190" s="3"/>
      <c r="URS190" s="3"/>
      <c r="URT190" s="3"/>
      <c r="URU190" s="3"/>
      <c r="URV190" s="3"/>
      <c r="URW190" s="3"/>
      <c r="URX190" s="3"/>
      <c r="URY190" s="3"/>
      <c r="URZ190" s="3"/>
      <c r="USA190" s="3"/>
      <c r="USB190" s="3"/>
      <c r="USC190" s="3"/>
      <c r="USD190" s="3"/>
      <c r="USE190" s="3"/>
      <c r="USF190" s="3"/>
      <c r="USG190" s="3"/>
      <c r="USH190" s="3"/>
      <c r="USI190" s="3"/>
      <c r="USJ190" s="3"/>
      <c r="USK190" s="3"/>
      <c r="USL190" s="3"/>
      <c r="USM190" s="3"/>
      <c r="USN190" s="3"/>
      <c r="USO190" s="3"/>
      <c r="USP190" s="3"/>
      <c r="USQ190" s="3"/>
      <c r="USR190" s="3"/>
      <c r="USS190" s="3"/>
      <c r="UST190" s="3"/>
      <c r="USU190" s="3"/>
      <c r="USV190" s="3"/>
      <c r="USW190" s="3"/>
      <c r="USX190" s="3"/>
      <c r="USY190" s="3"/>
      <c r="USZ190" s="3"/>
      <c r="UTA190" s="3"/>
      <c r="UTB190" s="3"/>
      <c r="UTC190" s="3"/>
      <c r="UTD190" s="3"/>
      <c r="UTE190" s="3"/>
      <c r="UTF190" s="3"/>
      <c r="UTG190" s="3"/>
      <c r="UTH190" s="3"/>
      <c r="UTI190" s="3"/>
      <c r="UTJ190" s="3"/>
      <c r="UTK190" s="3"/>
      <c r="UTL190" s="3"/>
      <c r="UTM190" s="3"/>
      <c r="UTN190" s="3"/>
      <c r="UTO190" s="3"/>
      <c r="UTP190" s="3"/>
      <c r="UTQ190" s="3"/>
      <c r="UTR190" s="3"/>
      <c r="UTS190" s="3"/>
      <c r="UTT190" s="3"/>
      <c r="UTU190" s="3"/>
      <c r="UTV190" s="3"/>
      <c r="UTW190" s="3"/>
      <c r="UTX190" s="3"/>
      <c r="UTY190" s="3"/>
      <c r="UTZ190" s="3"/>
      <c r="UUA190" s="3"/>
      <c r="UUB190" s="3"/>
      <c r="UUC190" s="3"/>
      <c r="UUD190" s="3"/>
      <c r="UUE190" s="3"/>
      <c r="UUF190" s="3"/>
      <c r="UUG190" s="3"/>
      <c r="UUH190" s="3"/>
      <c r="UUI190" s="3"/>
      <c r="UUJ190" s="3"/>
      <c r="UUK190" s="3"/>
      <c r="UUL190" s="3"/>
      <c r="UUM190" s="3"/>
      <c r="UUN190" s="3"/>
      <c r="UUO190" s="3"/>
      <c r="UUP190" s="3"/>
      <c r="UUQ190" s="3"/>
      <c r="UUR190" s="3"/>
      <c r="UUS190" s="3"/>
      <c r="UUT190" s="3"/>
      <c r="UUU190" s="3"/>
      <c r="UUV190" s="3"/>
      <c r="UUW190" s="3"/>
      <c r="UUX190" s="3"/>
      <c r="UUY190" s="3"/>
      <c r="UUZ190" s="3"/>
      <c r="UVA190" s="3"/>
      <c r="UVB190" s="3"/>
      <c r="UVC190" s="3"/>
      <c r="UVD190" s="3"/>
      <c r="UVE190" s="3"/>
      <c r="UVF190" s="3"/>
      <c r="UVG190" s="3"/>
      <c r="UVH190" s="3"/>
      <c r="UVI190" s="3"/>
      <c r="UVJ190" s="3"/>
      <c r="UVK190" s="3"/>
      <c r="UVL190" s="3"/>
      <c r="UVM190" s="3"/>
      <c r="UVN190" s="3"/>
      <c r="UVO190" s="3"/>
      <c r="UVP190" s="3"/>
      <c r="UVQ190" s="3"/>
      <c r="UVR190" s="3"/>
      <c r="UVS190" s="3"/>
      <c r="UVT190" s="3"/>
      <c r="UVU190" s="3"/>
      <c r="UVV190" s="3"/>
      <c r="UVW190" s="3"/>
      <c r="UVX190" s="3"/>
      <c r="UVY190" s="3"/>
      <c r="UVZ190" s="3"/>
      <c r="UWA190" s="3"/>
      <c r="UWB190" s="3"/>
      <c r="UWC190" s="3"/>
      <c r="UWD190" s="3"/>
      <c r="UWE190" s="3"/>
      <c r="UWF190" s="3"/>
      <c r="UWG190" s="3"/>
      <c r="UWH190" s="3"/>
      <c r="UWI190" s="3"/>
      <c r="UWJ190" s="3"/>
      <c r="UWK190" s="3"/>
      <c r="UWL190" s="3"/>
      <c r="UWM190" s="3"/>
      <c r="UWN190" s="3"/>
      <c r="UWO190" s="3"/>
      <c r="UWP190" s="3"/>
      <c r="UWQ190" s="3"/>
      <c r="UWR190" s="3"/>
      <c r="UWS190" s="3"/>
      <c r="UWT190" s="3"/>
      <c r="UWU190" s="3"/>
      <c r="UWV190" s="3"/>
      <c r="UWW190" s="3"/>
      <c r="UWX190" s="3"/>
      <c r="UWY190" s="3"/>
      <c r="UWZ190" s="3"/>
      <c r="UXA190" s="3"/>
      <c r="UXB190" s="3"/>
      <c r="UXC190" s="3"/>
      <c r="UXD190" s="3"/>
      <c r="UXE190" s="3"/>
      <c r="UXF190" s="3"/>
      <c r="UXG190" s="3"/>
      <c r="UXH190" s="3"/>
      <c r="UXI190" s="3"/>
      <c r="UXJ190" s="3"/>
      <c r="UXK190" s="3"/>
      <c r="UXL190" s="3"/>
      <c r="UXM190" s="3"/>
      <c r="UXN190" s="3"/>
      <c r="UXO190" s="3"/>
      <c r="UXP190" s="3"/>
      <c r="UXQ190" s="3"/>
      <c r="UXR190" s="3"/>
      <c r="UXS190" s="3"/>
      <c r="UXT190" s="3"/>
      <c r="UXU190" s="3"/>
      <c r="UXV190" s="3"/>
      <c r="UXW190" s="3"/>
      <c r="UXX190" s="3"/>
      <c r="UXY190" s="3"/>
      <c r="UXZ190" s="3"/>
      <c r="UYA190" s="3"/>
      <c r="UYB190" s="3"/>
      <c r="UYC190" s="3"/>
      <c r="UYD190" s="3"/>
      <c r="UYE190" s="3"/>
      <c r="UYF190" s="3"/>
      <c r="UYG190" s="3"/>
      <c r="UYH190" s="3"/>
      <c r="UYI190" s="3"/>
      <c r="UYJ190" s="3"/>
      <c r="UYK190" s="3"/>
      <c r="UYL190" s="3"/>
      <c r="UYM190" s="3"/>
      <c r="UYN190" s="3"/>
      <c r="UYO190" s="3"/>
      <c r="UYP190" s="3"/>
      <c r="UYQ190" s="3"/>
      <c r="UYR190" s="3"/>
      <c r="UYS190" s="3"/>
      <c r="UYT190" s="3"/>
      <c r="UYU190" s="3"/>
      <c r="UYV190" s="3"/>
      <c r="UYW190" s="3"/>
      <c r="UYX190" s="3"/>
      <c r="UYY190" s="3"/>
      <c r="UYZ190" s="3"/>
      <c r="UZA190" s="3"/>
      <c r="UZB190" s="3"/>
      <c r="UZC190" s="3"/>
      <c r="UZD190" s="3"/>
      <c r="UZE190" s="3"/>
      <c r="UZF190" s="3"/>
      <c r="UZG190" s="3"/>
      <c r="UZH190" s="3"/>
      <c r="UZI190" s="3"/>
      <c r="UZJ190" s="3"/>
      <c r="UZK190" s="3"/>
      <c r="UZL190" s="3"/>
      <c r="UZM190" s="3"/>
      <c r="UZN190" s="3"/>
      <c r="UZO190" s="3"/>
      <c r="UZP190" s="3"/>
      <c r="UZQ190" s="3"/>
      <c r="UZR190" s="3"/>
      <c r="UZS190" s="3"/>
      <c r="UZT190" s="3"/>
      <c r="UZU190" s="3"/>
      <c r="UZV190" s="3"/>
      <c r="UZW190" s="3"/>
      <c r="UZX190" s="3"/>
      <c r="UZY190" s="3"/>
      <c r="UZZ190" s="3"/>
      <c r="VAA190" s="3"/>
      <c r="VAB190" s="3"/>
      <c r="VAC190" s="3"/>
      <c r="VAD190" s="3"/>
      <c r="VAE190" s="3"/>
      <c r="VAF190" s="3"/>
      <c r="VAG190" s="3"/>
      <c r="VAH190" s="3"/>
      <c r="VAI190" s="3"/>
      <c r="VAJ190" s="3"/>
      <c r="VAK190" s="3"/>
      <c r="VAL190" s="3"/>
      <c r="VAM190" s="3"/>
      <c r="VAN190" s="3"/>
      <c r="VAO190" s="3"/>
      <c r="VAP190" s="3"/>
      <c r="VAQ190" s="3"/>
      <c r="VAR190" s="3"/>
      <c r="VAS190" s="3"/>
      <c r="VAT190" s="3"/>
      <c r="VAU190" s="3"/>
      <c r="VAV190" s="3"/>
      <c r="VAW190" s="3"/>
      <c r="VAX190" s="3"/>
      <c r="VAY190" s="3"/>
      <c r="VAZ190" s="3"/>
      <c r="VBA190" s="3"/>
      <c r="VBB190" s="3"/>
      <c r="VBC190" s="3"/>
      <c r="VBD190" s="3"/>
      <c r="VBE190" s="3"/>
      <c r="VBF190" s="3"/>
      <c r="VBG190" s="3"/>
      <c r="VBH190" s="3"/>
      <c r="VBI190" s="3"/>
      <c r="VBJ190" s="3"/>
      <c r="VBK190" s="3"/>
      <c r="VBL190" s="3"/>
      <c r="VBM190" s="3"/>
      <c r="VBN190" s="3"/>
      <c r="VBO190" s="3"/>
      <c r="VBP190" s="3"/>
      <c r="VBQ190" s="3"/>
      <c r="VBR190" s="3"/>
      <c r="VBS190" s="3"/>
      <c r="VBT190" s="3"/>
      <c r="VBU190" s="3"/>
      <c r="VBV190" s="3"/>
      <c r="VBW190" s="3"/>
      <c r="VBX190" s="3"/>
      <c r="VBY190" s="3"/>
      <c r="VBZ190" s="3"/>
      <c r="VCA190" s="3"/>
      <c r="VCB190" s="3"/>
      <c r="VCC190" s="3"/>
      <c r="VCD190" s="3"/>
      <c r="VCE190" s="3"/>
      <c r="VCF190" s="3"/>
      <c r="VCG190" s="3"/>
      <c r="VCH190" s="3"/>
      <c r="VCI190" s="3"/>
      <c r="VCJ190" s="3"/>
      <c r="VCK190" s="3"/>
      <c r="VCL190" s="3"/>
      <c r="VCM190" s="3"/>
      <c r="VCN190" s="3"/>
      <c r="VCO190" s="3"/>
      <c r="VCP190" s="3"/>
      <c r="VCQ190" s="3"/>
      <c r="VCR190" s="3"/>
      <c r="VCS190" s="3"/>
      <c r="VCT190" s="3"/>
      <c r="VCU190" s="3"/>
      <c r="VCV190" s="3"/>
      <c r="VCW190" s="3"/>
      <c r="VCX190" s="3"/>
      <c r="VCY190" s="3"/>
      <c r="VCZ190" s="3"/>
      <c r="VDA190" s="3"/>
      <c r="VDB190" s="3"/>
      <c r="VDC190" s="3"/>
      <c r="VDD190" s="3"/>
      <c r="VDE190" s="3"/>
      <c r="VDF190" s="3"/>
      <c r="VDG190" s="3"/>
      <c r="VDH190" s="3"/>
      <c r="VDI190" s="3"/>
      <c r="VDJ190" s="3"/>
      <c r="VDK190" s="3"/>
      <c r="VDL190" s="3"/>
      <c r="VDM190" s="3"/>
      <c r="VDN190" s="3"/>
      <c r="VDO190" s="3"/>
      <c r="VDP190" s="3"/>
      <c r="VDQ190" s="3"/>
      <c r="VDR190" s="3"/>
      <c r="VDS190" s="3"/>
      <c r="VDT190" s="3"/>
      <c r="VDU190" s="3"/>
      <c r="VDV190" s="3"/>
      <c r="VDW190" s="3"/>
      <c r="VDX190" s="3"/>
      <c r="VDY190" s="3"/>
      <c r="VDZ190" s="3"/>
      <c r="VEA190" s="3"/>
      <c r="VEB190" s="3"/>
      <c r="VEC190" s="3"/>
      <c r="VED190" s="3"/>
      <c r="VEE190" s="3"/>
      <c r="VEF190" s="3"/>
      <c r="VEG190" s="3"/>
      <c r="VEH190" s="3"/>
      <c r="VEI190" s="3"/>
      <c r="VEJ190" s="3"/>
      <c r="VEK190" s="3"/>
      <c r="VEL190" s="3"/>
      <c r="VEM190" s="3"/>
      <c r="VEN190" s="3"/>
      <c r="VEO190" s="3"/>
      <c r="VEP190" s="3"/>
      <c r="VEQ190" s="3"/>
      <c r="VER190" s="3"/>
      <c r="VES190" s="3"/>
      <c r="VET190" s="3"/>
      <c r="VEU190" s="3"/>
      <c r="VEV190" s="3"/>
      <c r="VEW190" s="3"/>
      <c r="VEX190" s="3"/>
      <c r="VEY190" s="3"/>
      <c r="VEZ190" s="3"/>
      <c r="VFA190" s="3"/>
      <c r="VFB190" s="3"/>
      <c r="VFC190" s="3"/>
      <c r="VFD190" s="3"/>
      <c r="VFE190" s="3"/>
      <c r="VFF190" s="3"/>
      <c r="VFG190" s="3"/>
      <c r="VFH190" s="3"/>
      <c r="VFI190" s="3"/>
      <c r="VFJ190" s="3"/>
      <c r="VFK190" s="3"/>
      <c r="VFL190" s="3"/>
      <c r="VFM190" s="3"/>
      <c r="VFN190" s="3"/>
      <c r="VFO190" s="3"/>
      <c r="VFP190" s="3"/>
      <c r="VFQ190" s="3"/>
      <c r="VFR190" s="3"/>
      <c r="VFS190" s="3"/>
      <c r="VFT190" s="3"/>
      <c r="VFU190" s="3"/>
      <c r="VFV190" s="3"/>
      <c r="VFW190" s="3"/>
      <c r="VFX190" s="3"/>
      <c r="VFY190" s="3"/>
      <c r="VFZ190" s="3"/>
      <c r="VGA190" s="3"/>
      <c r="VGB190" s="3"/>
      <c r="VGC190" s="3"/>
      <c r="VGD190" s="3"/>
      <c r="VGE190" s="3"/>
      <c r="VGF190" s="3"/>
      <c r="VGG190" s="3"/>
      <c r="VGH190" s="3"/>
      <c r="VGI190" s="3"/>
      <c r="VGJ190" s="3"/>
      <c r="VGK190" s="3"/>
      <c r="VGL190" s="3"/>
      <c r="VGM190" s="3"/>
      <c r="VGN190" s="3"/>
      <c r="VGO190" s="3"/>
      <c r="VGP190" s="3"/>
      <c r="VGQ190" s="3"/>
      <c r="VGR190" s="3"/>
      <c r="VGS190" s="3"/>
      <c r="VGT190" s="3"/>
      <c r="VGU190" s="3"/>
      <c r="VGV190" s="3"/>
      <c r="VGW190" s="3"/>
      <c r="VGX190" s="3"/>
      <c r="VGY190" s="3"/>
      <c r="VGZ190" s="3"/>
      <c r="VHA190" s="3"/>
      <c r="VHB190" s="3"/>
      <c r="VHC190" s="3"/>
      <c r="VHD190" s="3"/>
      <c r="VHE190" s="3"/>
      <c r="VHF190" s="3"/>
      <c r="VHG190" s="3"/>
      <c r="VHH190" s="3"/>
      <c r="VHI190" s="3"/>
      <c r="VHJ190" s="3"/>
      <c r="VHK190" s="3"/>
      <c r="VHL190" s="3"/>
      <c r="VHM190" s="3"/>
      <c r="VHN190" s="3"/>
      <c r="VHO190" s="3"/>
      <c r="VHP190" s="3"/>
      <c r="VHQ190" s="3"/>
      <c r="VHR190" s="3"/>
      <c r="VHS190" s="3"/>
      <c r="VHT190" s="3"/>
      <c r="VHU190" s="3"/>
      <c r="VHV190" s="3"/>
      <c r="VHW190" s="3"/>
      <c r="VHX190" s="3"/>
      <c r="VHY190" s="3"/>
      <c r="VHZ190" s="3"/>
      <c r="VIA190" s="3"/>
      <c r="VIB190" s="3"/>
      <c r="VIC190" s="3"/>
      <c r="VID190" s="3"/>
      <c r="VIE190" s="3"/>
      <c r="VIF190" s="3"/>
      <c r="VIG190" s="3"/>
      <c r="VIH190" s="3"/>
      <c r="VII190" s="3"/>
      <c r="VIJ190" s="3"/>
      <c r="VIK190" s="3"/>
      <c r="VIL190" s="3"/>
      <c r="VIM190" s="3"/>
      <c r="VIN190" s="3"/>
      <c r="VIO190" s="3"/>
      <c r="VIP190" s="3"/>
      <c r="VIQ190" s="3"/>
      <c r="VIR190" s="3"/>
      <c r="VIS190" s="3"/>
      <c r="VIT190" s="3"/>
      <c r="VIU190" s="3"/>
      <c r="VIV190" s="3"/>
      <c r="VIW190" s="3"/>
      <c r="VIX190" s="3"/>
      <c r="VIY190" s="3"/>
      <c r="VIZ190" s="3"/>
      <c r="VJA190" s="3"/>
      <c r="VJB190" s="3"/>
      <c r="VJC190" s="3"/>
      <c r="VJD190" s="3"/>
      <c r="VJE190" s="3"/>
      <c r="VJF190" s="3"/>
      <c r="VJG190" s="3"/>
      <c r="VJH190" s="3"/>
      <c r="VJI190" s="3"/>
      <c r="VJJ190" s="3"/>
      <c r="VJK190" s="3"/>
      <c r="VJL190" s="3"/>
      <c r="VJM190" s="3"/>
      <c r="VJN190" s="3"/>
      <c r="VJO190" s="3"/>
      <c r="VJP190" s="3"/>
      <c r="VJQ190" s="3"/>
      <c r="VJR190" s="3"/>
      <c r="VJS190" s="3"/>
      <c r="VJT190" s="3"/>
      <c r="VJU190" s="3"/>
      <c r="VJV190" s="3"/>
      <c r="VJW190" s="3"/>
      <c r="VJX190" s="3"/>
      <c r="VJY190" s="3"/>
      <c r="VJZ190" s="3"/>
      <c r="VKA190" s="3"/>
      <c r="VKB190" s="3"/>
      <c r="VKC190" s="3"/>
      <c r="VKD190" s="3"/>
      <c r="VKE190" s="3"/>
      <c r="VKF190" s="3"/>
      <c r="VKG190" s="3"/>
      <c r="VKH190" s="3"/>
      <c r="VKI190" s="3"/>
      <c r="VKJ190" s="3"/>
      <c r="VKK190" s="3"/>
      <c r="VKL190" s="3"/>
      <c r="VKM190" s="3"/>
      <c r="VKN190" s="3"/>
      <c r="VKO190" s="3"/>
      <c r="VKP190" s="3"/>
      <c r="VKQ190" s="3"/>
      <c r="VKR190" s="3"/>
      <c r="VKS190" s="3"/>
      <c r="VKT190" s="3"/>
      <c r="VKU190" s="3"/>
      <c r="VKV190" s="3"/>
      <c r="VKW190" s="3"/>
      <c r="VKX190" s="3"/>
      <c r="VKY190" s="3"/>
      <c r="VKZ190" s="3"/>
      <c r="VLA190" s="3"/>
      <c r="VLB190" s="3"/>
      <c r="VLC190" s="3"/>
      <c r="VLD190" s="3"/>
      <c r="VLE190" s="3"/>
      <c r="VLF190" s="3"/>
      <c r="VLG190" s="3"/>
      <c r="VLH190" s="3"/>
      <c r="VLI190" s="3"/>
      <c r="VLJ190" s="3"/>
      <c r="VLK190" s="3"/>
      <c r="VLL190" s="3"/>
      <c r="VLM190" s="3"/>
      <c r="VLN190" s="3"/>
      <c r="VLO190" s="3"/>
      <c r="VLP190" s="3"/>
      <c r="VLQ190" s="3"/>
      <c r="VLR190" s="3"/>
      <c r="VLS190" s="3"/>
      <c r="VLT190" s="3"/>
      <c r="VLU190" s="3"/>
      <c r="VLV190" s="3"/>
      <c r="VLW190" s="3"/>
      <c r="VLX190" s="3"/>
      <c r="VLY190" s="3"/>
      <c r="VLZ190" s="3"/>
      <c r="VMA190" s="3"/>
      <c r="VMB190" s="3"/>
      <c r="VMC190" s="3"/>
      <c r="VMD190" s="3"/>
      <c r="VME190" s="3"/>
      <c r="VMF190" s="3"/>
      <c r="VMG190" s="3"/>
      <c r="VMH190" s="3"/>
      <c r="VMI190" s="3"/>
      <c r="VMJ190" s="3"/>
      <c r="VMK190" s="3"/>
      <c r="VML190" s="3"/>
      <c r="VMM190" s="3"/>
      <c r="VMN190" s="3"/>
      <c r="VMO190" s="3"/>
      <c r="VMP190" s="3"/>
      <c r="VMQ190" s="3"/>
      <c r="VMR190" s="3"/>
      <c r="VMS190" s="3"/>
      <c r="VMT190" s="3"/>
      <c r="VMU190" s="3"/>
      <c r="VMV190" s="3"/>
      <c r="VMW190" s="3"/>
      <c r="VMX190" s="3"/>
      <c r="VMY190" s="3"/>
      <c r="VMZ190" s="3"/>
      <c r="VNA190" s="3"/>
      <c r="VNB190" s="3"/>
      <c r="VNC190" s="3"/>
      <c r="VND190" s="3"/>
      <c r="VNE190" s="3"/>
      <c r="VNF190" s="3"/>
      <c r="VNG190" s="3"/>
      <c r="VNH190" s="3"/>
      <c r="VNI190" s="3"/>
      <c r="VNJ190" s="3"/>
      <c r="VNK190" s="3"/>
      <c r="VNL190" s="3"/>
      <c r="VNM190" s="3"/>
      <c r="VNN190" s="3"/>
      <c r="VNO190" s="3"/>
      <c r="VNP190" s="3"/>
      <c r="VNQ190" s="3"/>
      <c r="VNR190" s="3"/>
      <c r="VNS190" s="3"/>
      <c r="VNT190" s="3"/>
      <c r="VNU190" s="3"/>
      <c r="VNV190" s="3"/>
      <c r="VNW190" s="3"/>
      <c r="VNX190" s="3"/>
      <c r="VNY190" s="3"/>
      <c r="VNZ190" s="3"/>
      <c r="VOA190" s="3"/>
      <c r="VOB190" s="3"/>
      <c r="VOC190" s="3"/>
      <c r="VOD190" s="3"/>
      <c r="VOE190" s="3"/>
      <c r="VOF190" s="3"/>
      <c r="VOG190" s="3"/>
      <c r="VOH190" s="3"/>
      <c r="VOI190" s="3"/>
      <c r="VOJ190" s="3"/>
      <c r="VOK190" s="3"/>
      <c r="VOL190" s="3"/>
      <c r="VOM190" s="3"/>
      <c r="VON190" s="3"/>
      <c r="VOO190" s="3"/>
      <c r="VOP190" s="3"/>
      <c r="VOQ190" s="3"/>
      <c r="VOR190" s="3"/>
      <c r="VOS190" s="3"/>
      <c r="VOT190" s="3"/>
      <c r="VOU190" s="3"/>
      <c r="VOV190" s="3"/>
      <c r="VOW190" s="3"/>
      <c r="VOX190" s="3"/>
      <c r="VOY190" s="3"/>
      <c r="VOZ190" s="3"/>
      <c r="VPA190" s="3"/>
      <c r="VPB190" s="3"/>
      <c r="VPC190" s="3"/>
      <c r="VPD190" s="3"/>
      <c r="VPE190" s="3"/>
      <c r="VPF190" s="3"/>
      <c r="VPG190" s="3"/>
      <c r="VPH190" s="3"/>
      <c r="VPI190" s="3"/>
      <c r="VPJ190" s="3"/>
      <c r="VPK190" s="3"/>
      <c r="VPL190" s="3"/>
      <c r="VPM190" s="3"/>
      <c r="VPN190" s="3"/>
      <c r="VPO190" s="3"/>
      <c r="VPP190" s="3"/>
      <c r="VPQ190" s="3"/>
      <c r="VPR190" s="3"/>
      <c r="VPS190" s="3"/>
      <c r="VPT190" s="3"/>
      <c r="VPU190" s="3"/>
      <c r="VPV190" s="3"/>
      <c r="VPW190" s="3"/>
      <c r="VPX190" s="3"/>
      <c r="VPY190" s="3"/>
      <c r="VPZ190" s="3"/>
      <c r="VQA190" s="3"/>
      <c r="VQB190" s="3"/>
      <c r="VQC190" s="3"/>
      <c r="VQD190" s="3"/>
      <c r="VQE190" s="3"/>
      <c r="VQF190" s="3"/>
      <c r="VQG190" s="3"/>
      <c r="VQH190" s="3"/>
      <c r="VQI190" s="3"/>
      <c r="VQJ190" s="3"/>
      <c r="VQK190" s="3"/>
      <c r="VQL190" s="3"/>
      <c r="VQM190" s="3"/>
      <c r="VQN190" s="3"/>
      <c r="VQO190" s="3"/>
      <c r="VQP190" s="3"/>
      <c r="VQQ190" s="3"/>
      <c r="VQR190" s="3"/>
      <c r="VQS190" s="3"/>
      <c r="VQT190" s="3"/>
      <c r="VQU190" s="3"/>
      <c r="VQV190" s="3"/>
      <c r="VQW190" s="3"/>
      <c r="VQX190" s="3"/>
      <c r="VQY190" s="3"/>
      <c r="VQZ190" s="3"/>
      <c r="VRA190" s="3"/>
      <c r="VRB190" s="3"/>
      <c r="VRC190" s="3"/>
      <c r="VRD190" s="3"/>
      <c r="VRE190" s="3"/>
      <c r="VRF190" s="3"/>
      <c r="VRG190" s="3"/>
      <c r="VRH190" s="3"/>
      <c r="VRI190" s="3"/>
      <c r="VRJ190" s="3"/>
      <c r="VRK190" s="3"/>
      <c r="VRL190" s="3"/>
      <c r="VRM190" s="3"/>
      <c r="VRN190" s="3"/>
      <c r="VRO190" s="3"/>
      <c r="VRP190" s="3"/>
      <c r="VRQ190" s="3"/>
      <c r="VRR190" s="3"/>
      <c r="VRS190" s="3"/>
      <c r="VRT190" s="3"/>
      <c r="VRU190" s="3"/>
      <c r="VRV190" s="3"/>
      <c r="VRW190" s="3"/>
      <c r="VRX190" s="3"/>
      <c r="VRY190" s="3"/>
      <c r="VRZ190" s="3"/>
      <c r="VSA190" s="3"/>
      <c r="VSB190" s="3"/>
      <c r="VSC190" s="3"/>
      <c r="VSD190" s="3"/>
      <c r="VSE190" s="3"/>
      <c r="VSF190" s="3"/>
      <c r="VSG190" s="3"/>
      <c r="VSH190" s="3"/>
      <c r="VSI190" s="3"/>
      <c r="VSJ190" s="3"/>
      <c r="VSK190" s="3"/>
      <c r="VSL190" s="3"/>
      <c r="VSM190" s="3"/>
      <c r="VSN190" s="3"/>
      <c r="VSO190" s="3"/>
      <c r="VSP190" s="3"/>
      <c r="VSQ190" s="3"/>
      <c r="VSR190" s="3"/>
      <c r="VSS190" s="3"/>
      <c r="VST190" s="3"/>
      <c r="VSU190" s="3"/>
      <c r="VSV190" s="3"/>
      <c r="VSW190" s="3"/>
      <c r="VSX190" s="3"/>
      <c r="VSY190" s="3"/>
      <c r="VSZ190" s="3"/>
      <c r="VTA190" s="3"/>
      <c r="VTB190" s="3"/>
      <c r="VTC190" s="3"/>
      <c r="VTD190" s="3"/>
      <c r="VTE190" s="3"/>
      <c r="VTF190" s="3"/>
      <c r="VTG190" s="3"/>
      <c r="VTH190" s="3"/>
      <c r="VTI190" s="3"/>
      <c r="VTJ190" s="3"/>
      <c r="VTK190" s="3"/>
      <c r="VTL190" s="3"/>
      <c r="VTM190" s="3"/>
      <c r="VTN190" s="3"/>
      <c r="VTO190" s="3"/>
      <c r="VTP190" s="3"/>
      <c r="VTQ190" s="3"/>
      <c r="VTR190" s="3"/>
      <c r="VTS190" s="3"/>
      <c r="VTT190" s="3"/>
      <c r="VTU190" s="3"/>
      <c r="VTV190" s="3"/>
      <c r="VTW190" s="3"/>
      <c r="VTX190" s="3"/>
      <c r="VTY190" s="3"/>
      <c r="VTZ190" s="3"/>
      <c r="VUA190" s="3"/>
      <c r="VUB190" s="3"/>
      <c r="VUC190" s="3"/>
      <c r="VUD190" s="3"/>
      <c r="VUE190" s="3"/>
      <c r="VUF190" s="3"/>
      <c r="VUG190" s="3"/>
      <c r="VUH190" s="3"/>
      <c r="VUI190" s="3"/>
      <c r="VUJ190" s="3"/>
      <c r="VUK190" s="3"/>
      <c r="VUL190" s="3"/>
      <c r="VUM190" s="3"/>
      <c r="VUN190" s="3"/>
      <c r="VUO190" s="3"/>
      <c r="VUP190" s="3"/>
      <c r="VUQ190" s="3"/>
      <c r="VUR190" s="3"/>
      <c r="VUS190" s="3"/>
      <c r="VUT190" s="3"/>
      <c r="VUU190" s="3"/>
      <c r="VUV190" s="3"/>
      <c r="VUW190" s="3"/>
      <c r="VUX190" s="3"/>
      <c r="VUY190" s="3"/>
      <c r="VUZ190" s="3"/>
      <c r="VVA190" s="3"/>
      <c r="VVB190" s="3"/>
      <c r="VVC190" s="3"/>
      <c r="VVD190" s="3"/>
      <c r="VVE190" s="3"/>
      <c r="VVF190" s="3"/>
      <c r="VVG190" s="3"/>
      <c r="VVH190" s="3"/>
      <c r="VVI190" s="3"/>
      <c r="VVJ190" s="3"/>
      <c r="VVK190" s="3"/>
      <c r="VVL190" s="3"/>
      <c r="VVM190" s="3"/>
      <c r="VVN190" s="3"/>
      <c r="VVO190" s="3"/>
      <c r="VVP190" s="3"/>
      <c r="VVQ190" s="3"/>
      <c r="VVR190" s="3"/>
      <c r="VVS190" s="3"/>
      <c r="VVT190" s="3"/>
      <c r="VVU190" s="3"/>
      <c r="VVV190" s="3"/>
      <c r="VVW190" s="3"/>
      <c r="VVX190" s="3"/>
      <c r="VVY190" s="3"/>
      <c r="VVZ190" s="3"/>
      <c r="VWA190" s="3"/>
      <c r="VWB190" s="3"/>
      <c r="VWC190" s="3"/>
      <c r="VWD190" s="3"/>
      <c r="VWE190" s="3"/>
      <c r="VWF190" s="3"/>
      <c r="VWG190" s="3"/>
      <c r="VWH190" s="3"/>
      <c r="VWI190" s="3"/>
      <c r="VWJ190" s="3"/>
      <c r="VWK190" s="3"/>
      <c r="VWL190" s="3"/>
      <c r="VWM190" s="3"/>
      <c r="VWN190" s="3"/>
      <c r="VWO190" s="3"/>
      <c r="VWP190" s="3"/>
      <c r="VWQ190" s="3"/>
      <c r="VWR190" s="3"/>
      <c r="VWS190" s="3"/>
      <c r="VWT190" s="3"/>
      <c r="VWU190" s="3"/>
      <c r="VWV190" s="3"/>
      <c r="VWW190" s="3"/>
      <c r="VWX190" s="3"/>
      <c r="VWY190" s="3"/>
      <c r="VWZ190" s="3"/>
      <c r="VXA190" s="3"/>
      <c r="VXB190" s="3"/>
      <c r="VXC190" s="3"/>
      <c r="VXD190" s="3"/>
      <c r="VXE190" s="3"/>
      <c r="VXF190" s="3"/>
      <c r="VXG190" s="3"/>
      <c r="VXH190" s="3"/>
      <c r="VXI190" s="3"/>
      <c r="VXJ190" s="3"/>
      <c r="VXK190" s="3"/>
      <c r="VXL190" s="3"/>
      <c r="VXM190" s="3"/>
      <c r="VXN190" s="3"/>
      <c r="VXO190" s="3"/>
      <c r="VXP190" s="3"/>
      <c r="VXQ190" s="3"/>
      <c r="VXR190" s="3"/>
      <c r="VXS190" s="3"/>
      <c r="VXT190" s="3"/>
      <c r="VXU190" s="3"/>
      <c r="VXV190" s="3"/>
      <c r="VXW190" s="3"/>
      <c r="VXX190" s="3"/>
      <c r="VXY190" s="3"/>
      <c r="VXZ190" s="3"/>
      <c r="VYA190" s="3"/>
      <c r="VYB190" s="3"/>
      <c r="VYC190" s="3"/>
      <c r="VYD190" s="3"/>
      <c r="VYE190" s="3"/>
      <c r="VYF190" s="3"/>
      <c r="VYG190" s="3"/>
      <c r="VYH190" s="3"/>
      <c r="VYI190" s="3"/>
      <c r="VYJ190" s="3"/>
      <c r="VYK190" s="3"/>
      <c r="VYL190" s="3"/>
      <c r="VYM190" s="3"/>
      <c r="VYN190" s="3"/>
      <c r="VYO190" s="3"/>
      <c r="VYP190" s="3"/>
      <c r="VYQ190" s="3"/>
      <c r="VYR190" s="3"/>
      <c r="VYS190" s="3"/>
      <c r="VYT190" s="3"/>
      <c r="VYU190" s="3"/>
      <c r="VYV190" s="3"/>
      <c r="VYW190" s="3"/>
      <c r="VYX190" s="3"/>
      <c r="VYY190" s="3"/>
      <c r="VYZ190" s="3"/>
      <c r="VZA190" s="3"/>
      <c r="VZB190" s="3"/>
      <c r="VZC190" s="3"/>
      <c r="VZD190" s="3"/>
      <c r="VZE190" s="3"/>
      <c r="VZF190" s="3"/>
      <c r="VZG190" s="3"/>
      <c r="VZH190" s="3"/>
      <c r="VZI190" s="3"/>
      <c r="VZJ190" s="3"/>
      <c r="VZK190" s="3"/>
      <c r="VZL190" s="3"/>
      <c r="VZM190" s="3"/>
      <c r="VZN190" s="3"/>
      <c r="VZO190" s="3"/>
      <c r="VZP190" s="3"/>
      <c r="VZQ190" s="3"/>
      <c r="VZR190" s="3"/>
      <c r="VZS190" s="3"/>
      <c r="VZT190" s="3"/>
      <c r="VZU190" s="3"/>
      <c r="VZV190" s="3"/>
      <c r="VZW190" s="3"/>
      <c r="VZX190" s="3"/>
      <c r="VZY190" s="3"/>
      <c r="VZZ190" s="3"/>
      <c r="WAA190" s="3"/>
      <c r="WAB190" s="3"/>
      <c r="WAC190" s="3"/>
      <c r="WAD190" s="3"/>
      <c r="WAE190" s="3"/>
      <c r="WAF190" s="3"/>
      <c r="WAG190" s="3"/>
      <c r="WAH190" s="3"/>
      <c r="WAI190" s="3"/>
      <c r="WAJ190" s="3"/>
      <c r="WAK190" s="3"/>
      <c r="WAL190" s="3"/>
      <c r="WAM190" s="3"/>
      <c r="WAN190" s="3"/>
      <c r="WAO190" s="3"/>
      <c r="WAP190" s="3"/>
      <c r="WAQ190" s="3"/>
      <c r="WAR190" s="3"/>
      <c r="WAS190" s="3"/>
      <c r="WAT190" s="3"/>
      <c r="WAU190" s="3"/>
      <c r="WAV190" s="3"/>
      <c r="WAW190" s="3"/>
      <c r="WAX190" s="3"/>
      <c r="WAY190" s="3"/>
      <c r="WAZ190" s="3"/>
      <c r="WBA190" s="3"/>
      <c r="WBB190" s="3"/>
      <c r="WBC190" s="3"/>
      <c r="WBD190" s="3"/>
      <c r="WBE190" s="3"/>
      <c r="WBF190" s="3"/>
      <c r="WBG190" s="3"/>
      <c r="WBH190" s="3"/>
      <c r="WBI190" s="3"/>
      <c r="WBJ190" s="3"/>
      <c r="WBK190" s="3"/>
      <c r="WBL190" s="3"/>
      <c r="WBM190" s="3"/>
      <c r="WBN190" s="3"/>
      <c r="WBO190" s="3"/>
      <c r="WBP190" s="3"/>
      <c r="WBQ190" s="3"/>
      <c r="WBR190" s="3"/>
      <c r="WBS190" s="3"/>
      <c r="WBT190" s="3"/>
      <c r="WBU190" s="3"/>
      <c r="WBV190" s="3"/>
      <c r="WBW190" s="3"/>
      <c r="WBX190" s="3"/>
      <c r="WBY190" s="3"/>
      <c r="WBZ190" s="3"/>
      <c r="WCA190" s="3"/>
      <c r="WCB190" s="3"/>
      <c r="WCC190" s="3"/>
      <c r="WCD190" s="3"/>
      <c r="WCE190" s="3"/>
      <c r="WCF190" s="3"/>
      <c r="WCG190" s="3"/>
      <c r="WCH190" s="3"/>
      <c r="WCI190" s="3"/>
      <c r="WCJ190" s="3"/>
      <c r="WCK190" s="3"/>
      <c r="WCL190" s="3"/>
      <c r="WCM190" s="3"/>
      <c r="WCN190" s="3"/>
      <c r="WCO190" s="3"/>
      <c r="WCP190" s="3"/>
      <c r="WCQ190" s="3"/>
      <c r="WCR190" s="3"/>
      <c r="WCS190" s="3"/>
      <c r="WCT190" s="3"/>
      <c r="WCU190" s="3"/>
      <c r="WCV190" s="3"/>
      <c r="WCW190" s="3"/>
      <c r="WCX190" s="3"/>
      <c r="WCY190" s="3"/>
      <c r="WCZ190" s="3"/>
      <c r="WDA190" s="3"/>
      <c r="WDB190" s="3"/>
      <c r="WDC190" s="3"/>
      <c r="WDD190" s="3"/>
      <c r="WDE190" s="3"/>
      <c r="WDF190" s="3"/>
      <c r="WDG190" s="3"/>
      <c r="WDH190" s="3"/>
      <c r="WDI190" s="3"/>
      <c r="WDJ190" s="3"/>
      <c r="WDK190" s="3"/>
      <c r="WDL190" s="3"/>
      <c r="WDM190" s="3"/>
      <c r="WDN190" s="3"/>
      <c r="WDO190" s="3"/>
      <c r="WDP190" s="3"/>
      <c r="WDQ190" s="3"/>
      <c r="WDR190" s="3"/>
      <c r="WDS190" s="3"/>
      <c r="WDT190" s="3"/>
      <c r="WDU190" s="3"/>
      <c r="WDV190" s="3"/>
      <c r="WDW190" s="3"/>
      <c r="WDX190" s="3"/>
      <c r="WDY190" s="3"/>
      <c r="WDZ190" s="3"/>
      <c r="WEA190" s="3"/>
      <c r="WEB190" s="3"/>
      <c r="WEC190" s="3"/>
      <c r="WED190" s="3"/>
      <c r="WEE190" s="3"/>
      <c r="WEF190" s="3"/>
      <c r="WEG190" s="3"/>
      <c r="WEH190" s="3"/>
      <c r="WEI190" s="3"/>
      <c r="WEJ190" s="3"/>
      <c r="WEK190" s="3"/>
      <c r="WEL190" s="3"/>
      <c r="WEM190" s="3"/>
      <c r="WEN190" s="3"/>
      <c r="WEO190" s="3"/>
      <c r="WEP190" s="3"/>
      <c r="WEQ190" s="3"/>
      <c r="WER190" s="3"/>
      <c r="WES190" s="3"/>
      <c r="WET190" s="3"/>
      <c r="WEU190" s="3"/>
      <c r="WEV190" s="3"/>
      <c r="WEW190" s="3"/>
      <c r="WEX190" s="3"/>
      <c r="WEY190" s="3"/>
      <c r="WEZ190" s="3"/>
      <c r="WFA190" s="3"/>
      <c r="WFB190" s="3"/>
      <c r="WFC190" s="3"/>
      <c r="WFD190" s="3"/>
      <c r="WFE190" s="3"/>
      <c r="WFF190" s="3"/>
      <c r="WFG190" s="3"/>
      <c r="WFH190" s="3"/>
      <c r="WFI190" s="3"/>
      <c r="WFJ190" s="3"/>
      <c r="WFK190" s="3"/>
      <c r="WFL190" s="3"/>
      <c r="WFM190" s="3"/>
      <c r="WFN190" s="3"/>
      <c r="WFO190" s="3"/>
      <c r="WFP190" s="3"/>
      <c r="WFQ190" s="3"/>
      <c r="WFR190" s="3"/>
      <c r="WFS190" s="3"/>
      <c r="WFT190" s="3"/>
      <c r="WFU190" s="3"/>
      <c r="WFV190" s="3"/>
      <c r="WFW190" s="3"/>
      <c r="WFX190" s="3"/>
      <c r="WFY190" s="3"/>
      <c r="WFZ190" s="3"/>
      <c r="WGA190" s="3"/>
      <c r="WGB190" s="3"/>
      <c r="WGC190" s="3"/>
      <c r="WGD190" s="3"/>
      <c r="WGE190" s="3"/>
      <c r="WGF190" s="3"/>
      <c r="WGG190" s="3"/>
      <c r="WGH190" s="3"/>
      <c r="WGI190" s="3"/>
      <c r="WGJ190" s="3"/>
      <c r="WGK190" s="3"/>
      <c r="WGL190" s="3"/>
      <c r="WGM190" s="3"/>
      <c r="WGN190" s="3"/>
      <c r="WGO190" s="3"/>
      <c r="WGP190" s="3"/>
      <c r="WGQ190" s="3"/>
      <c r="WGR190" s="3"/>
      <c r="WGS190" s="3"/>
      <c r="WGT190" s="3"/>
      <c r="WGU190" s="3"/>
      <c r="WGV190" s="3"/>
      <c r="WGW190" s="3"/>
      <c r="WGX190" s="3"/>
      <c r="WGY190" s="3"/>
      <c r="WGZ190" s="3"/>
      <c r="WHA190" s="3"/>
      <c r="WHB190" s="3"/>
      <c r="WHC190" s="3"/>
      <c r="WHD190" s="3"/>
      <c r="WHE190" s="3"/>
      <c r="WHF190" s="3"/>
      <c r="WHG190" s="3"/>
      <c r="WHH190" s="3"/>
      <c r="WHI190" s="3"/>
      <c r="WHJ190" s="3"/>
      <c r="WHK190" s="3"/>
      <c r="WHL190" s="3"/>
      <c r="WHM190" s="3"/>
      <c r="WHN190" s="3"/>
      <c r="WHO190" s="3"/>
      <c r="WHP190" s="3"/>
      <c r="WHQ190" s="3"/>
      <c r="WHR190" s="3"/>
      <c r="WHS190" s="3"/>
      <c r="WHT190" s="3"/>
      <c r="WHU190" s="3"/>
      <c r="WHV190" s="3"/>
      <c r="WHW190" s="3"/>
      <c r="WHX190" s="3"/>
      <c r="WHY190" s="3"/>
      <c r="WHZ190" s="3"/>
      <c r="WIA190" s="3"/>
      <c r="WIB190" s="3"/>
      <c r="WIC190" s="3"/>
      <c r="WID190" s="3"/>
      <c r="WIE190" s="3"/>
      <c r="WIF190" s="3"/>
      <c r="WIG190" s="3"/>
      <c r="WIH190" s="3"/>
      <c r="WII190" s="3"/>
      <c r="WIJ190" s="3"/>
      <c r="WIK190" s="3"/>
      <c r="WIL190" s="3"/>
      <c r="WIM190" s="3"/>
      <c r="WIN190" s="3"/>
      <c r="WIO190" s="3"/>
      <c r="WIP190" s="3"/>
      <c r="WIQ190" s="3"/>
      <c r="WIR190" s="3"/>
      <c r="WIS190" s="3"/>
      <c r="WIT190" s="3"/>
      <c r="WIU190" s="3"/>
      <c r="WIV190" s="3"/>
      <c r="WIW190" s="3"/>
      <c r="WIX190" s="3"/>
      <c r="WIY190" s="3"/>
      <c r="WIZ190" s="3"/>
      <c r="WJA190" s="3"/>
      <c r="WJB190" s="3"/>
      <c r="WJC190" s="3"/>
      <c r="WJD190" s="3"/>
      <c r="WJE190" s="3"/>
      <c r="WJF190" s="3"/>
      <c r="WJG190" s="3"/>
      <c r="WJH190" s="3"/>
      <c r="WJI190" s="3"/>
      <c r="WJJ190" s="3"/>
      <c r="WJK190" s="3"/>
      <c r="WJL190" s="3"/>
      <c r="WJM190" s="3"/>
      <c r="WJN190" s="3"/>
      <c r="WJO190" s="3"/>
      <c r="WJP190" s="3"/>
      <c r="WJQ190" s="3"/>
      <c r="WJR190" s="3"/>
      <c r="WJS190" s="3"/>
      <c r="WJT190" s="3"/>
      <c r="WJU190" s="3"/>
      <c r="WJV190" s="3"/>
      <c r="WJW190" s="3"/>
      <c r="WJX190" s="3"/>
      <c r="WJY190" s="3"/>
      <c r="WJZ190" s="3"/>
      <c r="WKA190" s="3"/>
      <c r="WKB190" s="3"/>
      <c r="WKC190" s="3"/>
      <c r="WKD190" s="3"/>
      <c r="WKE190" s="3"/>
      <c r="WKF190" s="3"/>
      <c r="WKG190" s="3"/>
      <c r="WKH190" s="3"/>
      <c r="WKI190" s="3"/>
      <c r="WKJ190" s="3"/>
      <c r="WKK190" s="3"/>
      <c r="WKL190" s="3"/>
      <c r="WKM190" s="3"/>
      <c r="WKN190" s="3"/>
      <c r="WKO190" s="3"/>
      <c r="WKP190" s="3"/>
      <c r="WKQ190" s="3"/>
      <c r="WKR190" s="3"/>
      <c r="WKS190" s="3"/>
      <c r="WKT190" s="3"/>
      <c r="WKU190" s="3"/>
      <c r="WKV190" s="3"/>
      <c r="WKW190" s="3"/>
      <c r="WKX190" s="3"/>
      <c r="WKY190" s="3"/>
      <c r="WKZ190" s="3"/>
      <c r="WLA190" s="3"/>
      <c r="WLB190" s="3"/>
      <c r="WLC190" s="3"/>
      <c r="WLD190" s="3"/>
      <c r="WLE190" s="3"/>
      <c r="WLF190" s="3"/>
      <c r="WLG190" s="3"/>
      <c r="WLH190" s="3"/>
      <c r="WLI190" s="3"/>
      <c r="WLJ190" s="3"/>
      <c r="WLK190" s="3"/>
      <c r="WLL190" s="3"/>
      <c r="WLM190" s="3"/>
      <c r="WLN190" s="3"/>
      <c r="WLO190" s="3"/>
      <c r="WLP190" s="3"/>
      <c r="WLQ190" s="3"/>
      <c r="WLR190" s="3"/>
      <c r="WLS190" s="3"/>
      <c r="WLT190" s="3"/>
      <c r="WLU190" s="3"/>
      <c r="WLV190" s="3"/>
      <c r="WLW190" s="3"/>
      <c r="WLX190" s="3"/>
      <c r="WLY190" s="3"/>
      <c r="WLZ190" s="3"/>
      <c r="WMA190" s="3"/>
      <c r="WMB190" s="3"/>
      <c r="WMC190" s="3"/>
      <c r="WMD190" s="3"/>
      <c r="WME190" s="3"/>
      <c r="WMF190" s="3"/>
      <c r="WMG190" s="3"/>
      <c r="WMH190" s="3"/>
      <c r="WMI190" s="3"/>
      <c r="WMJ190" s="3"/>
      <c r="WMK190" s="3"/>
      <c r="WML190" s="3"/>
      <c r="WMM190" s="3"/>
      <c r="WMN190" s="3"/>
      <c r="WMO190" s="3"/>
      <c r="WMP190" s="3"/>
      <c r="WMQ190" s="3"/>
      <c r="WMR190" s="3"/>
      <c r="WMS190" s="3"/>
      <c r="WMT190" s="3"/>
      <c r="WMU190" s="3"/>
      <c r="WMV190" s="3"/>
      <c r="WMW190" s="3"/>
      <c r="WMX190" s="3"/>
      <c r="WMY190" s="3"/>
      <c r="WMZ190" s="3"/>
      <c r="WNA190" s="3"/>
      <c r="WNB190" s="3"/>
      <c r="WNC190" s="3"/>
      <c r="WND190" s="3"/>
      <c r="WNE190" s="3"/>
      <c r="WNF190" s="3"/>
      <c r="WNG190" s="3"/>
      <c r="WNH190" s="3"/>
      <c r="WNI190" s="3"/>
      <c r="WNJ190" s="3"/>
      <c r="WNK190" s="3"/>
      <c r="WNL190" s="3"/>
      <c r="WNM190" s="3"/>
      <c r="WNN190" s="3"/>
      <c r="WNO190" s="3"/>
      <c r="WNP190" s="3"/>
      <c r="WNQ190" s="3"/>
      <c r="WNR190" s="3"/>
      <c r="WNS190" s="3"/>
      <c r="WNT190" s="3"/>
      <c r="WNU190" s="3"/>
      <c r="WNV190" s="3"/>
      <c r="WNW190" s="3"/>
      <c r="WNX190" s="3"/>
      <c r="WNY190" s="3"/>
      <c r="WNZ190" s="3"/>
      <c r="WOA190" s="3"/>
      <c r="WOB190" s="3"/>
      <c r="WOC190" s="3"/>
      <c r="WOD190" s="3"/>
      <c r="WOE190" s="3"/>
      <c r="WOF190" s="3"/>
      <c r="WOG190" s="3"/>
      <c r="WOH190" s="3"/>
      <c r="WOI190" s="3"/>
      <c r="WOJ190" s="3"/>
      <c r="WOK190" s="3"/>
      <c r="WOL190" s="3"/>
      <c r="WOM190" s="3"/>
      <c r="WON190" s="3"/>
      <c r="WOO190" s="3"/>
      <c r="WOP190" s="3"/>
      <c r="WOQ190" s="3"/>
      <c r="WOR190" s="3"/>
      <c r="WOS190" s="3"/>
      <c r="WOT190" s="3"/>
      <c r="WOU190" s="3"/>
      <c r="WOV190" s="3"/>
      <c r="WOW190" s="3"/>
      <c r="WOX190" s="3"/>
      <c r="WOY190" s="3"/>
      <c r="WOZ190" s="3"/>
      <c r="WPA190" s="3"/>
      <c r="WPB190" s="3"/>
      <c r="WPC190" s="3"/>
      <c r="WPD190" s="3"/>
      <c r="WPE190" s="3"/>
      <c r="WPF190" s="3"/>
      <c r="WPG190" s="3"/>
      <c r="WPH190" s="3"/>
      <c r="WPI190" s="3"/>
      <c r="WPJ190" s="3"/>
      <c r="WPK190" s="3"/>
      <c r="WPL190" s="3"/>
      <c r="WPM190" s="3"/>
      <c r="WPN190" s="3"/>
      <c r="WPO190" s="3"/>
      <c r="WPP190" s="3"/>
      <c r="WPQ190" s="3"/>
      <c r="WPR190" s="3"/>
      <c r="WPS190" s="3"/>
      <c r="WPT190" s="3"/>
      <c r="WPU190" s="3"/>
      <c r="WPV190" s="3"/>
      <c r="WPW190" s="3"/>
      <c r="WPX190" s="3"/>
      <c r="WPY190" s="3"/>
      <c r="WPZ190" s="3"/>
      <c r="WQA190" s="3"/>
      <c r="WQB190" s="3"/>
      <c r="WQC190" s="3"/>
      <c r="WQD190" s="3"/>
      <c r="WQE190" s="3"/>
      <c r="WQF190" s="3"/>
      <c r="WQG190" s="3"/>
      <c r="WQH190" s="3"/>
      <c r="WQI190" s="3"/>
      <c r="WQJ190" s="3"/>
      <c r="WQK190" s="3"/>
      <c r="WQL190" s="3"/>
      <c r="WQM190" s="3"/>
      <c r="WQN190" s="3"/>
      <c r="WQO190" s="3"/>
      <c r="WQP190" s="3"/>
      <c r="WQQ190" s="3"/>
      <c r="WQR190" s="3"/>
      <c r="WQS190" s="3"/>
      <c r="WQT190" s="3"/>
      <c r="WQU190" s="3"/>
      <c r="WQV190" s="3"/>
      <c r="WQW190" s="3"/>
      <c r="WQX190" s="3"/>
      <c r="WQY190" s="3"/>
      <c r="WQZ190" s="3"/>
      <c r="WRA190" s="3"/>
      <c r="WRB190" s="3"/>
      <c r="WRC190" s="3"/>
      <c r="WRD190" s="3"/>
      <c r="WRE190" s="3"/>
      <c r="WRF190" s="3"/>
      <c r="WRG190" s="3"/>
      <c r="WRH190" s="3"/>
      <c r="WRI190" s="3"/>
      <c r="WRJ190" s="3"/>
      <c r="WRK190" s="3"/>
      <c r="WRL190" s="3"/>
      <c r="WRM190" s="3"/>
      <c r="WRN190" s="3"/>
      <c r="WRO190" s="3"/>
      <c r="WRP190" s="3"/>
      <c r="WRQ190" s="3"/>
      <c r="WRR190" s="3"/>
      <c r="WRS190" s="3"/>
      <c r="WRT190" s="3"/>
      <c r="WRU190" s="3"/>
      <c r="WRV190" s="3"/>
      <c r="WRW190" s="3"/>
      <c r="WRX190" s="3"/>
      <c r="WRY190" s="3"/>
      <c r="WRZ190" s="3"/>
      <c r="WSA190" s="3"/>
      <c r="WSB190" s="3"/>
      <c r="WSC190" s="3"/>
      <c r="WSD190" s="3"/>
      <c r="WSE190" s="3"/>
      <c r="WSF190" s="3"/>
      <c r="WSG190" s="3"/>
      <c r="WSH190" s="3"/>
      <c r="WSI190" s="3"/>
      <c r="WSJ190" s="3"/>
      <c r="WSK190" s="3"/>
      <c r="WSL190" s="3"/>
      <c r="WSM190" s="3"/>
      <c r="WSN190" s="3"/>
      <c r="WSO190" s="3"/>
      <c r="WSP190" s="3"/>
      <c r="WSQ190" s="3"/>
      <c r="WSR190" s="3"/>
      <c r="WSS190" s="3"/>
      <c r="WST190" s="3"/>
      <c r="WSU190" s="3"/>
      <c r="WSV190" s="3"/>
      <c r="WSW190" s="3"/>
      <c r="WSX190" s="3"/>
      <c r="WSY190" s="3"/>
      <c r="WSZ190" s="3"/>
      <c r="WTA190" s="3"/>
      <c r="WTB190" s="3"/>
      <c r="WTC190" s="3"/>
      <c r="WTD190" s="3"/>
      <c r="WTE190" s="3"/>
      <c r="WTF190" s="3"/>
      <c r="WTG190" s="3"/>
      <c r="WTH190" s="3"/>
      <c r="WTI190" s="3"/>
      <c r="WTJ190" s="3"/>
      <c r="WTK190" s="3"/>
      <c r="WTL190" s="3"/>
      <c r="WTM190" s="3"/>
      <c r="WTN190" s="3"/>
      <c r="WTO190" s="3"/>
      <c r="WTP190" s="3"/>
      <c r="WTQ190" s="3"/>
      <c r="WTR190" s="3"/>
      <c r="WTS190" s="3"/>
      <c r="WTT190" s="3"/>
      <c r="WTU190" s="3"/>
      <c r="WTV190" s="3"/>
      <c r="WTW190" s="3"/>
      <c r="WTX190" s="3"/>
      <c r="WTY190" s="3"/>
      <c r="WTZ190" s="3"/>
      <c r="WUA190" s="3"/>
      <c r="WUB190" s="3"/>
      <c r="WUC190" s="3"/>
      <c r="WUD190" s="3"/>
      <c r="WUE190" s="3"/>
      <c r="WUF190" s="3"/>
      <c r="WUG190" s="3"/>
      <c r="WUH190" s="3"/>
      <c r="WUI190" s="3"/>
      <c r="WUJ190" s="3"/>
      <c r="WUK190" s="3"/>
      <c r="WUL190" s="3"/>
      <c r="WUM190" s="3"/>
      <c r="WUN190" s="3"/>
      <c r="WUO190" s="3"/>
      <c r="WUP190" s="3"/>
      <c r="WUQ190" s="3"/>
      <c r="WUR190" s="3"/>
      <c r="WUS190" s="3"/>
      <c r="WUT190" s="3"/>
      <c r="WUU190" s="3"/>
      <c r="WUV190" s="3"/>
      <c r="WUW190" s="3"/>
      <c r="WUX190" s="3"/>
      <c r="WUY190" s="3"/>
      <c r="WUZ190" s="3"/>
      <c r="WVA190" s="3"/>
      <c r="WVB190" s="3"/>
      <c r="WVC190" s="3"/>
      <c r="WVD190" s="3"/>
      <c r="WVE190" s="3"/>
      <c r="WVF190" s="3"/>
      <c r="WVG190" s="3"/>
      <c r="WVH190" s="3"/>
      <c r="WVI190" s="3"/>
      <c r="WVJ190" s="3"/>
      <c r="WVK190" s="3"/>
      <c r="WVL190" s="3"/>
      <c r="WVM190" s="3"/>
      <c r="WVN190" s="3"/>
      <c r="WVO190" s="3"/>
      <c r="WVP190" s="3"/>
      <c r="WVQ190" s="3"/>
      <c r="WVR190" s="3"/>
      <c r="WVS190" s="3"/>
      <c r="WVT190" s="3"/>
      <c r="WVU190" s="3"/>
      <c r="WVV190" s="3"/>
      <c r="WVW190" s="3"/>
      <c r="WVX190" s="3"/>
      <c r="WVY190" s="3"/>
      <c r="WVZ190" s="3"/>
      <c r="WWA190" s="3"/>
      <c r="WWB190" s="3"/>
      <c r="WWC190" s="3"/>
      <c r="WWD190" s="3"/>
      <c r="WWE190" s="3"/>
      <c r="WWF190" s="3"/>
      <c r="WWG190" s="3"/>
      <c r="WWH190" s="3"/>
      <c r="WWI190" s="3"/>
      <c r="WWJ190" s="3"/>
      <c r="WWK190" s="3"/>
      <c r="WWL190" s="3"/>
      <c r="WWM190" s="3"/>
      <c r="WWN190" s="3"/>
      <c r="WWO190" s="3"/>
      <c r="WWP190" s="3"/>
      <c r="WWQ190" s="3"/>
      <c r="WWR190" s="3"/>
      <c r="WWS190" s="3"/>
      <c r="WWT190" s="3"/>
      <c r="WWU190" s="3"/>
      <c r="WWV190" s="3"/>
      <c r="WWW190" s="3"/>
      <c r="WWX190" s="3"/>
      <c r="WWY190" s="3"/>
      <c r="WWZ190" s="3"/>
      <c r="WXA190" s="3"/>
      <c r="WXB190" s="3"/>
      <c r="WXC190" s="3"/>
      <c r="WXD190" s="3"/>
      <c r="WXE190" s="3"/>
      <c r="WXF190" s="3"/>
      <c r="WXG190" s="3"/>
      <c r="WXH190" s="3"/>
      <c r="WXI190" s="3"/>
      <c r="WXJ190" s="3"/>
      <c r="WXK190" s="3"/>
      <c r="WXL190" s="3"/>
      <c r="WXM190" s="3"/>
      <c r="WXN190" s="3"/>
      <c r="WXO190" s="3"/>
      <c r="WXP190" s="3"/>
      <c r="WXQ190" s="3"/>
      <c r="WXR190" s="3"/>
      <c r="WXS190" s="3"/>
      <c r="WXT190" s="3"/>
      <c r="WXU190" s="3"/>
      <c r="WXV190" s="3"/>
      <c r="WXW190" s="3"/>
      <c r="WXX190" s="3"/>
      <c r="WXY190" s="3"/>
      <c r="WXZ190" s="3"/>
      <c r="WYA190" s="3"/>
      <c r="WYB190" s="3"/>
      <c r="WYC190" s="3"/>
      <c r="WYD190" s="3"/>
      <c r="WYE190" s="3"/>
      <c r="WYF190" s="3"/>
      <c r="WYG190" s="3"/>
      <c r="WYH190" s="3"/>
      <c r="WYI190" s="3"/>
      <c r="WYJ190" s="3"/>
      <c r="WYK190" s="3"/>
      <c r="WYL190" s="3"/>
      <c r="WYM190" s="3"/>
      <c r="WYN190" s="3"/>
      <c r="WYO190" s="3"/>
      <c r="WYP190" s="3"/>
      <c r="WYQ190" s="3"/>
      <c r="WYR190" s="3"/>
      <c r="WYS190" s="3"/>
      <c r="WYT190" s="3"/>
      <c r="WYU190" s="3"/>
      <c r="WYV190" s="3"/>
      <c r="WYW190" s="3"/>
      <c r="WYX190" s="3"/>
      <c r="WYY190" s="3"/>
      <c r="WYZ190" s="3"/>
      <c r="WZA190" s="3"/>
      <c r="WZB190" s="3"/>
      <c r="WZC190" s="3"/>
      <c r="WZD190" s="3"/>
      <c r="WZE190" s="3"/>
      <c r="WZF190" s="3"/>
      <c r="WZG190" s="3"/>
      <c r="WZH190" s="3"/>
      <c r="WZI190" s="3"/>
      <c r="WZJ190" s="3"/>
      <c r="WZK190" s="3"/>
      <c r="WZL190" s="3"/>
      <c r="WZM190" s="3"/>
      <c r="WZN190" s="3"/>
      <c r="WZO190" s="3"/>
      <c r="WZP190" s="3"/>
      <c r="WZQ190" s="3"/>
      <c r="WZR190" s="3"/>
      <c r="WZS190" s="3"/>
      <c r="WZT190" s="3"/>
      <c r="WZU190" s="3"/>
      <c r="WZV190" s="3"/>
      <c r="WZW190" s="3"/>
      <c r="WZX190" s="3"/>
      <c r="WZY190" s="3"/>
      <c r="WZZ190" s="3"/>
      <c r="XAA190" s="3"/>
      <c r="XAB190" s="3"/>
      <c r="XAC190" s="3"/>
      <c r="XAD190" s="3"/>
      <c r="XAE190" s="3"/>
      <c r="XAF190" s="3"/>
      <c r="XAG190" s="3"/>
      <c r="XAH190" s="3"/>
      <c r="XAI190" s="3"/>
      <c r="XAJ190" s="3"/>
      <c r="XAK190" s="3"/>
      <c r="XAL190" s="3"/>
      <c r="XAM190" s="3"/>
      <c r="XAN190" s="3"/>
      <c r="XAO190" s="3"/>
      <c r="XAP190" s="3"/>
      <c r="XAQ190" s="3"/>
      <c r="XAR190" s="3"/>
      <c r="XAS190" s="3"/>
      <c r="XAT190" s="3"/>
      <c r="XAU190" s="3"/>
      <c r="XAV190" s="3"/>
      <c r="XAW190" s="3"/>
      <c r="XAX190" s="3"/>
      <c r="XAY190" s="3"/>
      <c r="XAZ190" s="3"/>
      <c r="XBA190" s="3"/>
      <c r="XBB190" s="3"/>
      <c r="XBC190" s="3"/>
      <c r="XBD190" s="3"/>
      <c r="XBE190" s="3"/>
      <c r="XBF190" s="3"/>
      <c r="XBG190" s="3"/>
      <c r="XBH190" s="3"/>
      <c r="XBI190" s="3"/>
      <c r="XBJ190" s="3"/>
      <c r="XBK190" s="3"/>
      <c r="XBL190" s="3"/>
      <c r="XBM190" s="3"/>
      <c r="XBN190" s="3"/>
      <c r="XBO190" s="3"/>
      <c r="XBP190" s="3"/>
      <c r="XBQ190" s="3"/>
      <c r="XBR190" s="3"/>
      <c r="XBS190" s="3"/>
      <c r="XBT190" s="3"/>
      <c r="XBU190" s="3"/>
      <c r="XBV190" s="3"/>
      <c r="XBW190" s="3"/>
      <c r="XBX190" s="3"/>
      <c r="XBY190" s="3"/>
      <c r="XBZ190" s="3"/>
      <c r="XCA190" s="3"/>
      <c r="XCB190" s="3"/>
      <c r="XCC190" s="3"/>
      <c r="XCD190" s="3"/>
      <c r="XCE190" s="3"/>
      <c r="XCF190" s="3"/>
      <c r="XCG190" s="3"/>
      <c r="XCH190" s="3"/>
      <c r="XCI190" s="3"/>
      <c r="XCJ190" s="3"/>
      <c r="XCK190" s="3"/>
      <c r="XCL190" s="3"/>
      <c r="XCM190" s="3"/>
      <c r="XCN190" s="3"/>
      <c r="XCO190" s="3"/>
      <c r="XCP190" s="3"/>
      <c r="XCQ190" s="3"/>
      <c r="XCR190" s="3"/>
      <c r="XCS190" s="3"/>
      <c r="XCT190" s="3"/>
      <c r="XCU190" s="3"/>
      <c r="XCV190" s="3"/>
      <c r="XCW190" s="3"/>
      <c r="XCX190" s="3"/>
      <c r="XCY190" s="3"/>
      <c r="XCZ190" s="3"/>
      <c r="XDA190" s="3"/>
      <c r="XDB190" s="3"/>
      <c r="XDC190" s="3"/>
      <c r="XDD190" s="3"/>
      <c r="XDE190" s="3"/>
      <c r="XDF190" s="3"/>
      <c r="XDG190" s="3"/>
      <c r="XDH190" s="3"/>
      <c r="XDI190" s="3"/>
      <c r="XDJ190" s="3"/>
      <c r="XDK190" s="3"/>
      <c r="XDL190" s="3"/>
      <c r="XDM190" s="3"/>
      <c r="XDN190" s="3"/>
      <c r="XDO190" s="3"/>
      <c r="XDP190" s="3"/>
      <c r="XDQ190" s="3"/>
      <c r="XDR190" s="3"/>
      <c r="XDS190" s="3"/>
      <c r="XDT190" s="3"/>
      <c r="XDU190" s="3"/>
      <c r="XDV190" s="3"/>
      <c r="XDW190" s="3"/>
      <c r="XDX190" s="3"/>
      <c r="XDY190" s="3"/>
      <c r="XDZ190" s="3"/>
      <c r="XEA190" s="3"/>
      <c r="XEB190" s="3"/>
      <c r="XEC190" s="3"/>
      <c r="XED190" s="3"/>
      <c r="XEE190" s="3"/>
      <c r="XEF190" s="3"/>
      <c r="XEG190" s="3"/>
      <c r="XEH190" s="3"/>
      <c r="XEI190" s="3"/>
      <c r="XEJ190" s="3"/>
      <c r="XEK190" s="3"/>
      <c r="XEL190" s="3"/>
      <c r="XEM190" s="3"/>
      <c r="XEN190" s="3"/>
      <c r="XEO190" s="3"/>
      <c r="XEP190" s="3"/>
      <c r="XEQ190" s="3"/>
      <c r="XER190" s="3"/>
      <c r="XES190" s="3"/>
      <c r="XET190" s="3"/>
      <c r="XEU190" s="3"/>
      <c r="XEV190" s="3"/>
      <c r="XEW190" s="3"/>
      <c r="XEX190" s="3"/>
      <c r="XEY190" s="3"/>
      <c r="XEZ190" s="3"/>
      <c r="XFA190" s="3"/>
      <c r="XFB190" s="3"/>
      <c r="XFC190" s="3"/>
    </row>
    <row r="191" spans="1:1638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3"/>
      <c r="XP191" s="3"/>
      <c r="XQ191" s="3"/>
      <c r="XR191" s="3"/>
      <c r="XS191" s="3"/>
      <c r="XT191" s="3"/>
      <c r="XU191" s="3"/>
      <c r="XV191" s="3"/>
      <c r="XW191" s="3"/>
      <c r="XX191" s="3"/>
      <c r="XY191" s="3"/>
      <c r="XZ191" s="3"/>
      <c r="YA191" s="3"/>
      <c r="YB191" s="3"/>
      <c r="YC191" s="3"/>
      <c r="YD191" s="3"/>
      <c r="YE191" s="3"/>
      <c r="YF191" s="3"/>
      <c r="YG191" s="3"/>
      <c r="YH191" s="3"/>
      <c r="YI191" s="3"/>
      <c r="YJ191" s="3"/>
      <c r="YK191" s="3"/>
      <c r="YL191" s="3"/>
      <c r="YM191" s="3"/>
      <c r="YN191" s="3"/>
      <c r="YO191" s="3"/>
      <c r="YP191" s="3"/>
      <c r="YQ191" s="3"/>
      <c r="YR191" s="3"/>
      <c r="YS191" s="3"/>
      <c r="YT191" s="3"/>
      <c r="YU191" s="3"/>
      <c r="YV191" s="3"/>
      <c r="YW191" s="3"/>
      <c r="YX191" s="3"/>
      <c r="YY191" s="3"/>
      <c r="YZ191" s="3"/>
      <c r="ZA191" s="3"/>
      <c r="ZB191" s="3"/>
      <c r="ZC191" s="3"/>
      <c r="ZD191" s="3"/>
      <c r="ZE191" s="3"/>
      <c r="ZF191" s="3"/>
      <c r="ZG191" s="3"/>
      <c r="ZH191" s="3"/>
      <c r="ZI191" s="3"/>
      <c r="ZJ191" s="3"/>
      <c r="ZK191" s="3"/>
      <c r="ZL191" s="3"/>
      <c r="ZM191" s="3"/>
      <c r="ZN191" s="3"/>
      <c r="ZO191" s="3"/>
      <c r="ZP191" s="3"/>
      <c r="ZQ191" s="3"/>
      <c r="ZR191" s="3"/>
      <c r="ZS191" s="3"/>
      <c r="ZT191" s="3"/>
      <c r="ZU191" s="3"/>
      <c r="ZV191" s="3"/>
      <c r="ZW191" s="3"/>
      <c r="ZX191" s="3"/>
      <c r="ZY191" s="3"/>
      <c r="ZZ191" s="3"/>
      <c r="AAA191" s="3"/>
      <c r="AAB191" s="3"/>
      <c r="AAC191" s="3"/>
      <c r="AAD191" s="3"/>
      <c r="AAE191" s="3"/>
      <c r="AAF191" s="3"/>
      <c r="AAG191" s="3"/>
      <c r="AAH191" s="3"/>
      <c r="AAI191" s="3"/>
      <c r="AAJ191" s="3"/>
      <c r="AAK191" s="3"/>
      <c r="AAL191" s="3"/>
      <c r="AAM191" s="3"/>
      <c r="AAN191" s="3"/>
      <c r="AAO191" s="3"/>
      <c r="AAP191" s="3"/>
      <c r="AAQ191" s="3"/>
      <c r="AAR191" s="3"/>
      <c r="AAS191" s="3"/>
      <c r="AAT191" s="3"/>
      <c r="AAU191" s="3"/>
      <c r="AAV191" s="3"/>
      <c r="AAW191" s="3"/>
      <c r="AAX191" s="3"/>
      <c r="AAY191" s="3"/>
      <c r="AAZ191" s="3"/>
      <c r="ABA191" s="3"/>
      <c r="ABB191" s="3"/>
      <c r="ABC191" s="3"/>
      <c r="ABD191" s="3"/>
      <c r="ABE191" s="3"/>
      <c r="ABF191" s="3"/>
      <c r="ABG191" s="3"/>
      <c r="ABH191" s="3"/>
      <c r="ABI191" s="3"/>
      <c r="ABJ191" s="3"/>
      <c r="ABK191" s="3"/>
      <c r="ABL191" s="3"/>
      <c r="ABM191" s="3"/>
      <c r="ABN191" s="3"/>
      <c r="ABO191" s="3"/>
      <c r="ABP191" s="3"/>
      <c r="ABQ191" s="3"/>
      <c r="ABR191" s="3"/>
      <c r="ABS191" s="3"/>
      <c r="ABT191" s="3"/>
      <c r="ABU191" s="3"/>
      <c r="ABV191" s="3"/>
      <c r="ABW191" s="3"/>
      <c r="ABX191" s="3"/>
      <c r="ABY191" s="3"/>
      <c r="ABZ191" s="3"/>
      <c r="ACA191" s="3"/>
      <c r="ACB191" s="3"/>
      <c r="ACC191" s="3"/>
      <c r="ACD191" s="3"/>
      <c r="ACE191" s="3"/>
      <c r="ACF191" s="3"/>
      <c r="ACG191" s="3"/>
      <c r="ACH191" s="3"/>
      <c r="ACI191" s="3"/>
      <c r="ACJ191" s="3"/>
      <c r="ACK191" s="3"/>
      <c r="ACL191" s="3"/>
      <c r="ACM191" s="3"/>
      <c r="ACN191" s="3"/>
      <c r="ACO191" s="3"/>
      <c r="ACP191" s="3"/>
      <c r="ACQ191" s="3"/>
      <c r="ACR191" s="3"/>
      <c r="ACS191" s="3"/>
      <c r="ACT191" s="3"/>
      <c r="ACU191" s="3"/>
      <c r="ACV191" s="3"/>
      <c r="ACW191" s="3"/>
      <c r="ACX191" s="3"/>
      <c r="ACY191" s="3"/>
      <c r="ACZ191" s="3"/>
      <c r="ADA191" s="3"/>
      <c r="ADB191" s="3"/>
      <c r="ADC191" s="3"/>
      <c r="ADD191" s="3"/>
      <c r="ADE191" s="3"/>
      <c r="ADF191" s="3"/>
      <c r="ADG191" s="3"/>
      <c r="ADH191" s="3"/>
      <c r="ADI191" s="3"/>
      <c r="ADJ191" s="3"/>
      <c r="ADK191" s="3"/>
      <c r="ADL191" s="3"/>
      <c r="ADM191" s="3"/>
      <c r="ADN191" s="3"/>
      <c r="ADO191" s="3"/>
      <c r="ADP191" s="3"/>
      <c r="ADQ191" s="3"/>
      <c r="ADR191" s="3"/>
      <c r="ADS191" s="3"/>
      <c r="ADT191" s="3"/>
      <c r="ADU191" s="3"/>
      <c r="ADV191" s="3"/>
      <c r="ADW191" s="3"/>
      <c r="ADX191" s="3"/>
      <c r="ADY191" s="3"/>
      <c r="ADZ191" s="3"/>
      <c r="AEA191" s="3"/>
      <c r="AEB191" s="3"/>
      <c r="AEC191" s="3"/>
      <c r="AED191" s="3"/>
      <c r="AEE191" s="3"/>
      <c r="AEF191" s="3"/>
      <c r="AEG191" s="3"/>
      <c r="AEH191" s="3"/>
      <c r="AEI191" s="3"/>
      <c r="AEJ191" s="3"/>
      <c r="AEK191" s="3"/>
      <c r="AEL191" s="3"/>
      <c r="AEM191" s="3"/>
      <c r="AEN191" s="3"/>
      <c r="AEO191" s="3"/>
      <c r="AEP191" s="3"/>
      <c r="AEQ191" s="3"/>
      <c r="AER191" s="3"/>
      <c r="AES191" s="3"/>
      <c r="AET191" s="3"/>
      <c r="AEU191" s="3"/>
      <c r="AEV191" s="3"/>
      <c r="AEW191" s="3"/>
      <c r="AEX191" s="3"/>
      <c r="AEY191" s="3"/>
      <c r="AEZ191" s="3"/>
      <c r="AFA191" s="3"/>
      <c r="AFB191" s="3"/>
      <c r="AFC191" s="3"/>
      <c r="AFD191" s="3"/>
      <c r="AFE191" s="3"/>
      <c r="AFF191" s="3"/>
      <c r="AFG191" s="3"/>
      <c r="AFH191" s="3"/>
      <c r="AFI191" s="3"/>
      <c r="AFJ191" s="3"/>
      <c r="AFK191" s="3"/>
      <c r="AFL191" s="3"/>
      <c r="AFM191" s="3"/>
      <c r="AFN191" s="3"/>
      <c r="AFO191" s="3"/>
      <c r="AFP191" s="3"/>
      <c r="AFQ191" s="3"/>
      <c r="AFR191" s="3"/>
      <c r="AFS191" s="3"/>
      <c r="AFT191" s="3"/>
      <c r="AFU191" s="3"/>
      <c r="AFV191" s="3"/>
      <c r="AFW191" s="3"/>
      <c r="AFX191" s="3"/>
      <c r="AFY191" s="3"/>
      <c r="AFZ191" s="3"/>
      <c r="AGA191" s="3"/>
      <c r="AGB191" s="3"/>
      <c r="AGC191" s="3"/>
      <c r="AGD191" s="3"/>
      <c r="AGE191" s="3"/>
      <c r="AGF191" s="3"/>
      <c r="AGG191" s="3"/>
      <c r="AGH191" s="3"/>
      <c r="AGI191" s="3"/>
      <c r="AGJ191" s="3"/>
      <c r="AGK191" s="3"/>
      <c r="AGL191" s="3"/>
      <c r="AGM191" s="3"/>
      <c r="AGN191" s="3"/>
      <c r="AGO191" s="3"/>
      <c r="AGP191" s="3"/>
      <c r="AGQ191" s="3"/>
      <c r="AGR191" s="3"/>
      <c r="AGS191" s="3"/>
      <c r="AGT191" s="3"/>
      <c r="AGU191" s="3"/>
      <c r="AGV191" s="3"/>
      <c r="AGW191" s="3"/>
      <c r="AGX191" s="3"/>
      <c r="AGY191" s="3"/>
      <c r="AGZ191" s="3"/>
      <c r="AHA191" s="3"/>
      <c r="AHB191" s="3"/>
      <c r="AHC191" s="3"/>
      <c r="AHD191" s="3"/>
      <c r="AHE191" s="3"/>
      <c r="AHF191" s="3"/>
      <c r="AHG191" s="3"/>
      <c r="AHH191" s="3"/>
      <c r="AHI191" s="3"/>
      <c r="AHJ191" s="3"/>
      <c r="AHK191" s="3"/>
      <c r="AHL191" s="3"/>
      <c r="AHM191" s="3"/>
      <c r="AHN191" s="3"/>
      <c r="AHO191" s="3"/>
      <c r="AHP191" s="3"/>
      <c r="AHQ191" s="3"/>
      <c r="AHR191" s="3"/>
      <c r="AHS191" s="3"/>
      <c r="AHT191" s="3"/>
      <c r="AHU191" s="3"/>
      <c r="AHV191" s="3"/>
      <c r="AHW191" s="3"/>
      <c r="AHX191" s="3"/>
      <c r="AHY191" s="3"/>
      <c r="AHZ191" s="3"/>
      <c r="AIA191" s="3"/>
      <c r="AIB191" s="3"/>
      <c r="AIC191" s="3"/>
      <c r="AID191" s="3"/>
      <c r="AIE191" s="3"/>
      <c r="AIF191" s="3"/>
      <c r="AIG191" s="3"/>
      <c r="AIH191" s="3"/>
      <c r="AII191" s="3"/>
      <c r="AIJ191" s="3"/>
      <c r="AIK191" s="3"/>
      <c r="AIL191" s="3"/>
      <c r="AIM191" s="3"/>
      <c r="AIN191" s="3"/>
      <c r="AIO191" s="3"/>
      <c r="AIP191" s="3"/>
      <c r="AIQ191" s="3"/>
      <c r="AIR191" s="3"/>
      <c r="AIS191" s="3"/>
      <c r="AIT191" s="3"/>
      <c r="AIU191" s="3"/>
      <c r="AIV191" s="3"/>
      <c r="AIW191" s="3"/>
      <c r="AIX191" s="3"/>
      <c r="AIY191" s="3"/>
      <c r="AIZ191" s="3"/>
      <c r="AJA191" s="3"/>
      <c r="AJB191" s="3"/>
      <c r="AJC191" s="3"/>
      <c r="AJD191" s="3"/>
      <c r="AJE191" s="3"/>
      <c r="AJF191" s="3"/>
      <c r="AJG191" s="3"/>
      <c r="AJH191" s="3"/>
      <c r="AJI191" s="3"/>
      <c r="AJJ191" s="3"/>
      <c r="AJK191" s="3"/>
      <c r="AJL191" s="3"/>
      <c r="AJM191" s="3"/>
      <c r="AJN191" s="3"/>
      <c r="AJO191" s="3"/>
      <c r="AJP191" s="3"/>
      <c r="AJQ191" s="3"/>
      <c r="AJR191" s="3"/>
      <c r="AJS191" s="3"/>
      <c r="AJT191" s="3"/>
      <c r="AJU191" s="3"/>
      <c r="AJV191" s="3"/>
      <c r="AJW191" s="3"/>
      <c r="AJX191" s="3"/>
      <c r="AJY191" s="3"/>
      <c r="AJZ191" s="3"/>
      <c r="AKA191" s="3"/>
      <c r="AKB191" s="3"/>
      <c r="AKC191" s="3"/>
      <c r="AKD191" s="3"/>
      <c r="AKE191" s="3"/>
      <c r="AKF191" s="3"/>
      <c r="AKG191" s="3"/>
      <c r="AKH191" s="3"/>
      <c r="AKI191" s="3"/>
      <c r="AKJ191" s="3"/>
      <c r="AKK191" s="3"/>
      <c r="AKL191" s="3"/>
      <c r="AKM191" s="3"/>
      <c r="AKN191" s="3"/>
      <c r="AKO191" s="3"/>
      <c r="AKP191" s="3"/>
      <c r="AKQ191" s="3"/>
      <c r="AKR191" s="3"/>
      <c r="AKS191" s="3"/>
      <c r="AKT191" s="3"/>
      <c r="AKU191" s="3"/>
      <c r="AKV191" s="3"/>
      <c r="AKW191" s="3"/>
      <c r="AKX191" s="3"/>
      <c r="AKY191" s="3"/>
      <c r="AKZ191" s="3"/>
      <c r="ALA191" s="3"/>
      <c r="ALB191" s="3"/>
      <c r="ALC191" s="3"/>
      <c r="ALD191" s="3"/>
      <c r="ALE191" s="3"/>
      <c r="ALF191" s="3"/>
      <c r="ALG191" s="3"/>
      <c r="ALH191" s="3"/>
      <c r="ALI191" s="3"/>
      <c r="ALJ191" s="3"/>
      <c r="ALK191" s="3"/>
      <c r="ALL191" s="3"/>
      <c r="ALM191" s="3"/>
      <c r="ALN191" s="3"/>
      <c r="ALO191" s="3"/>
      <c r="ALP191" s="3"/>
      <c r="ALQ191" s="3"/>
      <c r="ALR191" s="3"/>
      <c r="ALS191" s="3"/>
      <c r="ALT191" s="3"/>
      <c r="ALU191" s="3"/>
      <c r="ALV191" s="3"/>
      <c r="ALW191" s="3"/>
      <c r="ALX191" s="3"/>
      <c r="ALY191" s="3"/>
      <c r="ALZ191" s="3"/>
      <c r="AMA191" s="3"/>
      <c r="AMB191" s="3"/>
      <c r="AMC191" s="3"/>
      <c r="AMD191" s="3"/>
      <c r="AME191" s="3"/>
      <c r="AMF191" s="3"/>
      <c r="AMG191" s="3"/>
      <c r="AMH191" s="3"/>
      <c r="AMI191" s="3"/>
      <c r="AMJ191" s="3"/>
      <c r="AMK191" s="3"/>
      <c r="AML191" s="3"/>
      <c r="AMM191" s="3"/>
      <c r="AMN191" s="3"/>
      <c r="AMO191" s="3"/>
      <c r="AMP191" s="3"/>
      <c r="AMQ191" s="3"/>
      <c r="AMR191" s="3"/>
      <c r="AMS191" s="3"/>
      <c r="AMT191" s="3"/>
      <c r="AMU191" s="3"/>
      <c r="AMV191" s="3"/>
      <c r="AMW191" s="3"/>
      <c r="AMX191" s="3"/>
      <c r="AMY191" s="3"/>
      <c r="AMZ191" s="3"/>
      <c r="ANA191" s="3"/>
      <c r="ANB191" s="3"/>
      <c r="ANC191" s="3"/>
      <c r="AND191" s="3"/>
      <c r="ANE191" s="3"/>
      <c r="ANF191" s="3"/>
      <c r="ANG191" s="3"/>
      <c r="ANH191" s="3"/>
      <c r="ANI191" s="3"/>
      <c r="ANJ191" s="3"/>
      <c r="ANK191" s="3"/>
      <c r="ANL191" s="3"/>
      <c r="ANM191" s="3"/>
      <c r="ANN191" s="3"/>
      <c r="ANO191" s="3"/>
      <c r="ANP191" s="3"/>
      <c r="ANQ191" s="3"/>
      <c r="ANR191" s="3"/>
      <c r="ANS191" s="3"/>
      <c r="ANT191" s="3"/>
      <c r="ANU191" s="3"/>
      <c r="ANV191" s="3"/>
      <c r="ANW191" s="3"/>
      <c r="ANX191" s="3"/>
      <c r="ANY191" s="3"/>
      <c r="ANZ191" s="3"/>
      <c r="AOA191" s="3"/>
      <c r="AOB191" s="3"/>
      <c r="AOC191" s="3"/>
      <c r="AOD191" s="3"/>
      <c r="AOE191" s="3"/>
      <c r="AOF191" s="3"/>
      <c r="AOG191" s="3"/>
      <c r="AOH191" s="3"/>
      <c r="AOI191" s="3"/>
      <c r="AOJ191" s="3"/>
      <c r="AOK191" s="3"/>
      <c r="AOL191" s="3"/>
      <c r="AOM191" s="3"/>
      <c r="AON191" s="3"/>
      <c r="AOO191" s="3"/>
      <c r="AOP191" s="3"/>
      <c r="AOQ191" s="3"/>
      <c r="AOR191" s="3"/>
      <c r="AOS191" s="3"/>
      <c r="AOT191" s="3"/>
      <c r="AOU191" s="3"/>
      <c r="AOV191" s="3"/>
      <c r="AOW191" s="3"/>
      <c r="AOX191" s="3"/>
      <c r="AOY191" s="3"/>
      <c r="AOZ191" s="3"/>
      <c r="APA191" s="3"/>
      <c r="APB191" s="3"/>
      <c r="APC191" s="3"/>
      <c r="APD191" s="3"/>
      <c r="APE191" s="3"/>
      <c r="APF191" s="3"/>
      <c r="APG191" s="3"/>
      <c r="APH191" s="3"/>
      <c r="API191" s="3"/>
      <c r="APJ191" s="3"/>
      <c r="APK191" s="3"/>
      <c r="APL191" s="3"/>
      <c r="APM191" s="3"/>
      <c r="APN191" s="3"/>
      <c r="APO191" s="3"/>
      <c r="APP191" s="3"/>
      <c r="APQ191" s="3"/>
      <c r="APR191" s="3"/>
      <c r="APS191" s="3"/>
      <c r="APT191" s="3"/>
      <c r="APU191" s="3"/>
      <c r="APV191" s="3"/>
      <c r="APW191" s="3"/>
      <c r="APX191" s="3"/>
      <c r="APY191" s="3"/>
      <c r="APZ191" s="3"/>
      <c r="AQA191" s="3"/>
      <c r="AQB191" s="3"/>
      <c r="AQC191" s="3"/>
      <c r="AQD191" s="3"/>
      <c r="AQE191" s="3"/>
      <c r="AQF191" s="3"/>
      <c r="AQG191" s="3"/>
      <c r="AQH191" s="3"/>
      <c r="AQI191" s="3"/>
      <c r="AQJ191" s="3"/>
      <c r="AQK191" s="3"/>
      <c r="AQL191" s="3"/>
      <c r="AQM191" s="3"/>
      <c r="AQN191" s="3"/>
      <c r="AQO191" s="3"/>
      <c r="AQP191" s="3"/>
      <c r="AQQ191" s="3"/>
      <c r="AQR191" s="3"/>
      <c r="AQS191" s="3"/>
      <c r="AQT191" s="3"/>
      <c r="AQU191" s="3"/>
      <c r="AQV191" s="3"/>
      <c r="AQW191" s="3"/>
      <c r="AQX191" s="3"/>
      <c r="AQY191" s="3"/>
      <c r="AQZ191" s="3"/>
      <c r="ARA191" s="3"/>
      <c r="ARB191" s="3"/>
      <c r="ARC191" s="3"/>
      <c r="ARD191" s="3"/>
      <c r="ARE191" s="3"/>
      <c r="ARF191" s="3"/>
      <c r="ARG191" s="3"/>
      <c r="ARH191" s="3"/>
      <c r="ARI191" s="3"/>
      <c r="ARJ191" s="3"/>
      <c r="ARK191" s="3"/>
      <c r="ARL191" s="3"/>
      <c r="ARM191" s="3"/>
      <c r="ARN191" s="3"/>
      <c r="ARO191" s="3"/>
      <c r="ARP191" s="3"/>
      <c r="ARQ191" s="3"/>
      <c r="ARR191" s="3"/>
      <c r="ARS191" s="3"/>
      <c r="ART191" s="3"/>
      <c r="ARU191" s="3"/>
      <c r="ARV191" s="3"/>
      <c r="ARW191" s="3"/>
      <c r="ARX191" s="3"/>
      <c r="ARY191" s="3"/>
      <c r="ARZ191" s="3"/>
      <c r="ASA191" s="3"/>
      <c r="ASB191" s="3"/>
      <c r="ASC191" s="3"/>
      <c r="ASD191" s="3"/>
      <c r="ASE191" s="3"/>
      <c r="ASF191" s="3"/>
      <c r="ASG191" s="3"/>
      <c r="ASH191" s="3"/>
      <c r="ASI191" s="3"/>
      <c r="ASJ191" s="3"/>
      <c r="ASK191" s="3"/>
      <c r="ASL191" s="3"/>
      <c r="ASM191" s="3"/>
      <c r="ASN191" s="3"/>
      <c r="ASO191" s="3"/>
      <c r="ASP191" s="3"/>
      <c r="ASQ191" s="3"/>
      <c r="ASR191" s="3"/>
      <c r="ASS191" s="3"/>
      <c r="AST191" s="3"/>
      <c r="ASU191" s="3"/>
      <c r="ASV191" s="3"/>
      <c r="ASW191" s="3"/>
      <c r="ASX191" s="3"/>
      <c r="ASY191" s="3"/>
      <c r="ASZ191" s="3"/>
      <c r="ATA191" s="3"/>
      <c r="ATB191" s="3"/>
      <c r="ATC191" s="3"/>
      <c r="ATD191" s="3"/>
      <c r="ATE191" s="3"/>
      <c r="ATF191" s="3"/>
      <c r="ATG191" s="3"/>
      <c r="ATH191" s="3"/>
      <c r="ATI191" s="3"/>
      <c r="ATJ191" s="3"/>
      <c r="ATK191" s="3"/>
      <c r="ATL191" s="3"/>
      <c r="ATM191" s="3"/>
      <c r="ATN191" s="3"/>
      <c r="ATO191" s="3"/>
      <c r="ATP191" s="3"/>
      <c r="ATQ191" s="3"/>
      <c r="ATR191" s="3"/>
      <c r="ATS191" s="3"/>
      <c r="ATT191" s="3"/>
      <c r="ATU191" s="3"/>
      <c r="ATV191" s="3"/>
      <c r="ATW191" s="3"/>
      <c r="ATX191" s="3"/>
      <c r="ATY191" s="3"/>
      <c r="ATZ191" s="3"/>
      <c r="AUA191" s="3"/>
      <c r="AUB191" s="3"/>
      <c r="AUC191" s="3"/>
      <c r="AUD191" s="3"/>
      <c r="AUE191" s="3"/>
      <c r="AUF191" s="3"/>
      <c r="AUG191" s="3"/>
      <c r="AUH191" s="3"/>
      <c r="AUI191" s="3"/>
      <c r="AUJ191" s="3"/>
      <c r="AUK191" s="3"/>
      <c r="AUL191" s="3"/>
      <c r="AUM191" s="3"/>
      <c r="AUN191" s="3"/>
      <c r="AUO191" s="3"/>
      <c r="AUP191" s="3"/>
      <c r="AUQ191" s="3"/>
      <c r="AUR191" s="3"/>
      <c r="AUS191" s="3"/>
      <c r="AUT191" s="3"/>
      <c r="AUU191" s="3"/>
      <c r="AUV191" s="3"/>
      <c r="AUW191" s="3"/>
      <c r="AUX191" s="3"/>
      <c r="AUY191" s="3"/>
      <c r="AUZ191" s="3"/>
      <c r="AVA191" s="3"/>
      <c r="AVB191" s="3"/>
      <c r="AVC191" s="3"/>
      <c r="AVD191" s="3"/>
      <c r="AVE191" s="3"/>
      <c r="AVF191" s="3"/>
      <c r="AVG191" s="3"/>
      <c r="AVH191" s="3"/>
      <c r="AVI191" s="3"/>
      <c r="AVJ191" s="3"/>
      <c r="AVK191" s="3"/>
      <c r="AVL191" s="3"/>
      <c r="AVM191" s="3"/>
      <c r="AVN191" s="3"/>
      <c r="AVO191" s="3"/>
      <c r="AVP191" s="3"/>
      <c r="AVQ191" s="3"/>
      <c r="AVR191" s="3"/>
      <c r="AVS191" s="3"/>
      <c r="AVT191" s="3"/>
      <c r="AVU191" s="3"/>
      <c r="AVV191" s="3"/>
      <c r="AVW191" s="3"/>
      <c r="AVX191" s="3"/>
      <c r="AVY191" s="3"/>
      <c r="AVZ191" s="3"/>
      <c r="AWA191" s="3"/>
      <c r="AWB191" s="3"/>
      <c r="AWC191" s="3"/>
      <c r="AWD191" s="3"/>
      <c r="AWE191" s="3"/>
      <c r="AWF191" s="3"/>
      <c r="AWG191" s="3"/>
      <c r="AWH191" s="3"/>
      <c r="AWI191" s="3"/>
      <c r="AWJ191" s="3"/>
      <c r="AWK191" s="3"/>
      <c r="AWL191" s="3"/>
      <c r="AWM191" s="3"/>
      <c r="AWN191" s="3"/>
      <c r="AWO191" s="3"/>
      <c r="AWP191" s="3"/>
      <c r="AWQ191" s="3"/>
      <c r="AWR191" s="3"/>
      <c r="AWS191" s="3"/>
      <c r="AWT191" s="3"/>
      <c r="AWU191" s="3"/>
      <c r="AWV191" s="3"/>
      <c r="AWW191" s="3"/>
      <c r="AWX191" s="3"/>
      <c r="AWY191" s="3"/>
      <c r="AWZ191" s="3"/>
      <c r="AXA191" s="3"/>
      <c r="AXB191" s="3"/>
      <c r="AXC191" s="3"/>
      <c r="AXD191" s="3"/>
      <c r="AXE191" s="3"/>
      <c r="AXF191" s="3"/>
      <c r="AXG191" s="3"/>
      <c r="AXH191" s="3"/>
      <c r="AXI191" s="3"/>
      <c r="AXJ191" s="3"/>
      <c r="AXK191" s="3"/>
      <c r="AXL191" s="3"/>
      <c r="AXM191" s="3"/>
      <c r="AXN191" s="3"/>
      <c r="AXO191" s="3"/>
      <c r="AXP191" s="3"/>
      <c r="AXQ191" s="3"/>
      <c r="AXR191" s="3"/>
      <c r="AXS191" s="3"/>
      <c r="AXT191" s="3"/>
      <c r="AXU191" s="3"/>
      <c r="AXV191" s="3"/>
      <c r="AXW191" s="3"/>
      <c r="AXX191" s="3"/>
      <c r="AXY191" s="3"/>
      <c r="AXZ191" s="3"/>
      <c r="AYA191" s="3"/>
      <c r="AYB191" s="3"/>
      <c r="AYC191" s="3"/>
      <c r="AYD191" s="3"/>
      <c r="AYE191" s="3"/>
      <c r="AYF191" s="3"/>
      <c r="AYG191" s="3"/>
      <c r="AYH191" s="3"/>
      <c r="AYI191" s="3"/>
      <c r="AYJ191" s="3"/>
      <c r="AYK191" s="3"/>
      <c r="AYL191" s="3"/>
      <c r="AYM191" s="3"/>
      <c r="AYN191" s="3"/>
      <c r="AYO191" s="3"/>
      <c r="AYP191" s="3"/>
      <c r="AYQ191" s="3"/>
      <c r="AYR191" s="3"/>
      <c r="AYS191" s="3"/>
      <c r="AYT191" s="3"/>
      <c r="AYU191" s="3"/>
      <c r="AYV191" s="3"/>
      <c r="AYW191" s="3"/>
      <c r="AYX191" s="3"/>
      <c r="AYY191" s="3"/>
      <c r="AYZ191" s="3"/>
      <c r="AZA191" s="3"/>
      <c r="AZB191" s="3"/>
      <c r="AZC191" s="3"/>
      <c r="AZD191" s="3"/>
      <c r="AZE191" s="3"/>
      <c r="AZF191" s="3"/>
      <c r="AZG191" s="3"/>
      <c r="AZH191" s="3"/>
      <c r="AZI191" s="3"/>
      <c r="AZJ191" s="3"/>
      <c r="AZK191" s="3"/>
      <c r="AZL191" s="3"/>
      <c r="AZM191" s="3"/>
      <c r="AZN191" s="3"/>
      <c r="AZO191" s="3"/>
      <c r="AZP191" s="3"/>
      <c r="AZQ191" s="3"/>
      <c r="AZR191" s="3"/>
      <c r="AZS191" s="3"/>
      <c r="AZT191" s="3"/>
      <c r="AZU191" s="3"/>
      <c r="AZV191" s="3"/>
      <c r="AZW191" s="3"/>
      <c r="AZX191" s="3"/>
      <c r="AZY191" s="3"/>
      <c r="AZZ191" s="3"/>
      <c r="BAA191" s="3"/>
      <c r="BAB191" s="3"/>
      <c r="BAC191" s="3"/>
      <c r="BAD191" s="3"/>
      <c r="BAE191" s="3"/>
      <c r="BAF191" s="3"/>
      <c r="BAG191" s="3"/>
      <c r="BAH191" s="3"/>
      <c r="BAI191" s="3"/>
      <c r="BAJ191" s="3"/>
      <c r="BAK191" s="3"/>
      <c r="BAL191" s="3"/>
      <c r="BAM191" s="3"/>
      <c r="BAN191" s="3"/>
      <c r="BAO191" s="3"/>
      <c r="BAP191" s="3"/>
      <c r="BAQ191" s="3"/>
      <c r="BAR191" s="3"/>
      <c r="BAS191" s="3"/>
      <c r="BAT191" s="3"/>
      <c r="BAU191" s="3"/>
      <c r="BAV191" s="3"/>
      <c r="BAW191" s="3"/>
      <c r="BAX191" s="3"/>
      <c r="BAY191" s="3"/>
      <c r="BAZ191" s="3"/>
      <c r="BBA191" s="3"/>
      <c r="BBB191" s="3"/>
      <c r="BBC191" s="3"/>
      <c r="BBD191" s="3"/>
      <c r="BBE191" s="3"/>
      <c r="BBF191" s="3"/>
      <c r="BBG191" s="3"/>
      <c r="BBH191" s="3"/>
      <c r="BBI191" s="3"/>
      <c r="BBJ191" s="3"/>
      <c r="BBK191" s="3"/>
      <c r="BBL191" s="3"/>
      <c r="BBM191" s="3"/>
      <c r="BBN191" s="3"/>
      <c r="BBO191" s="3"/>
      <c r="BBP191" s="3"/>
      <c r="BBQ191" s="3"/>
      <c r="BBR191" s="3"/>
      <c r="BBS191" s="3"/>
      <c r="BBT191" s="3"/>
      <c r="BBU191" s="3"/>
      <c r="BBV191" s="3"/>
      <c r="BBW191" s="3"/>
      <c r="BBX191" s="3"/>
      <c r="BBY191" s="3"/>
      <c r="BBZ191" s="3"/>
      <c r="BCA191" s="3"/>
      <c r="BCB191" s="3"/>
      <c r="BCC191" s="3"/>
      <c r="BCD191" s="3"/>
      <c r="BCE191" s="3"/>
      <c r="BCF191" s="3"/>
      <c r="BCG191" s="3"/>
      <c r="BCH191" s="3"/>
      <c r="BCI191" s="3"/>
      <c r="BCJ191" s="3"/>
      <c r="BCK191" s="3"/>
      <c r="BCL191" s="3"/>
      <c r="BCM191" s="3"/>
      <c r="BCN191" s="3"/>
      <c r="BCO191" s="3"/>
      <c r="BCP191" s="3"/>
      <c r="BCQ191" s="3"/>
      <c r="BCR191" s="3"/>
      <c r="BCS191" s="3"/>
      <c r="BCT191" s="3"/>
      <c r="BCU191" s="3"/>
      <c r="BCV191" s="3"/>
      <c r="BCW191" s="3"/>
      <c r="BCX191" s="3"/>
      <c r="BCY191" s="3"/>
      <c r="BCZ191" s="3"/>
      <c r="BDA191" s="3"/>
      <c r="BDB191" s="3"/>
      <c r="BDC191" s="3"/>
      <c r="BDD191" s="3"/>
      <c r="BDE191" s="3"/>
      <c r="BDF191" s="3"/>
      <c r="BDG191" s="3"/>
      <c r="BDH191" s="3"/>
      <c r="BDI191" s="3"/>
      <c r="BDJ191" s="3"/>
      <c r="BDK191" s="3"/>
      <c r="BDL191" s="3"/>
      <c r="BDM191" s="3"/>
      <c r="BDN191" s="3"/>
      <c r="BDO191" s="3"/>
      <c r="BDP191" s="3"/>
      <c r="BDQ191" s="3"/>
      <c r="BDR191" s="3"/>
      <c r="BDS191" s="3"/>
      <c r="BDT191" s="3"/>
      <c r="BDU191" s="3"/>
      <c r="BDV191" s="3"/>
      <c r="BDW191" s="3"/>
      <c r="BDX191" s="3"/>
      <c r="BDY191" s="3"/>
      <c r="BDZ191" s="3"/>
      <c r="BEA191" s="3"/>
      <c r="BEB191" s="3"/>
      <c r="BEC191" s="3"/>
      <c r="BED191" s="3"/>
      <c r="BEE191" s="3"/>
      <c r="BEF191" s="3"/>
      <c r="BEG191" s="3"/>
      <c r="BEH191" s="3"/>
      <c r="BEI191" s="3"/>
      <c r="BEJ191" s="3"/>
      <c r="BEK191" s="3"/>
      <c r="BEL191" s="3"/>
      <c r="BEM191" s="3"/>
      <c r="BEN191" s="3"/>
      <c r="BEO191" s="3"/>
      <c r="BEP191" s="3"/>
      <c r="BEQ191" s="3"/>
      <c r="BER191" s="3"/>
      <c r="BES191" s="3"/>
      <c r="BET191" s="3"/>
      <c r="BEU191" s="3"/>
      <c r="BEV191" s="3"/>
      <c r="BEW191" s="3"/>
      <c r="BEX191" s="3"/>
      <c r="BEY191" s="3"/>
      <c r="BEZ191" s="3"/>
      <c r="BFA191" s="3"/>
      <c r="BFB191" s="3"/>
      <c r="BFC191" s="3"/>
      <c r="BFD191" s="3"/>
      <c r="BFE191" s="3"/>
      <c r="BFF191" s="3"/>
      <c r="BFG191" s="3"/>
      <c r="BFH191" s="3"/>
      <c r="BFI191" s="3"/>
      <c r="BFJ191" s="3"/>
      <c r="BFK191" s="3"/>
      <c r="BFL191" s="3"/>
      <c r="BFM191" s="3"/>
      <c r="BFN191" s="3"/>
      <c r="BFO191" s="3"/>
      <c r="BFP191" s="3"/>
      <c r="BFQ191" s="3"/>
      <c r="BFR191" s="3"/>
      <c r="BFS191" s="3"/>
      <c r="BFT191" s="3"/>
      <c r="BFU191" s="3"/>
      <c r="BFV191" s="3"/>
      <c r="BFW191" s="3"/>
      <c r="BFX191" s="3"/>
      <c r="BFY191" s="3"/>
      <c r="BFZ191" s="3"/>
      <c r="BGA191" s="3"/>
      <c r="BGB191" s="3"/>
      <c r="BGC191" s="3"/>
      <c r="BGD191" s="3"/>
      <c r="BGE191" s="3"/>
      <c r="BGF191" s="3"/>
      <c r="BGG191" s="3"/>
      <c r="BGH191" s="3"/>
      <c r="BGI191" s="3"/>
      <c r="BGJ191" s="3"/>
      <c r="BGK191" s="3"/>
      <c r="BGL191" s="3"/>
      <c r="BGM191" s="3"/>
      <c r="BGN191" s="3"/>
      <c r="BGO191" s="3"/>
      <c r="BGP191" s="3"/>
      <c r="BGQ191" s="3"/>
      <c r="BGR191" s="3"/>
      <c r="BGS191" s="3"/>
      <c r="BGT191" s="3"/>
      <c r="BGU191" s="3"/>
      <c r="BGV191" s="3"/>
      <c r="BGW191" s="3"/>
      <c r="BGX191" s="3"/>
      <c r="BGY191" s="3"/>
      <c r="BGZ191" s="3"/>
      <c r="BHA191" s="3"/>
      <c r="BHB191" s="3"/>
      <c r="BHC191" s="3"/>
      <c r="BHD191" s="3"/>
      <c r="BHE191" s="3"/>
      <c r="BHF191" s="3"/>
      <c r="BHG191" s="3"/>
      <c r="BHH191" s="3"/>
      <c r="BHI191" s="3"/>
      <c r="BHJ191" s="3"/>
      <c r="BHK191" s="3"/>
      <c r="BHL191" s="3"/>
      <c r="BHM191" s="3"/>
      <c r="BHN191" s="3"/>
      <c r="BHO191" s="3"/>
      <c r="BHP191" s="3"/>
      <c r="BHQ191" s="3"/>
      <c r="BHR191" s="3"/>
      <c r="BHS191" s="3"/>
      <c r="BHT191" s="3"/>
      <c r="BHU191" s="3"/>
      <c r="BHV191" s="3"/>
      <c r="BHW191" s="3"/>
      <c r="BHX191" s="3"/>
      <c r="BHY191" s="3"/>
      <c r="BHZ191" s="3"/>
      <c r="BIA191" s="3"/>
      <c r="BIB191" s="3"/>
      <c r="BIC191" s="3"/>
      <c r="BID191" s="3"/>
      <c r="BIE191" s="3"/>
      <c r="BIF191" s="3"/>
      <c r="BIG191" s="3"/>
      <c r="BIH191" s="3"/>
      <c r="BII191" s="3"/>
      <c r="BIJ191" s="3"/>
      <c r="BIK191" s="3"/>
      <c r="BIL191" s="3"/>
      <c r="BIM191" s="3"/>
      <c r="BIN191" s="3"/>
      <c r="BIO191" s="3"/>
      <c r="BIP191" s="3"/>
      <c r="BIQ191" s="3"/>
      <c r="BIR191" s="3"/>
      <c r="BIS191" s="3"/>
      <c r="BIT191" s="3"/>
      <c r="BIU191" s="3"/>
      <c r="BIV191" s="3"/>
      <c r="BIW191" s="3"/>
      <c r="BIX191" s="3"/>
      <c r="BIY191" s="3"/>
      <c r="BIZ191" s="3"/>
      <c r="BJA191" s="3"/>
      <c r="BJB191" s="3"/>
      <c r="BJC191" s="3"/>
      <c r="BJD191" s="3"/>
      <c r="BJE191" s="3"/>
      <c r="BJF191" s="3"/>
      <c r="BJG191" s="3"/>
      <c r="BJH191" s="3"/>
      <c r="BJI191" s="3"/>
      <c r="BJJ191" s="3"/>
      <c r="BJK191" s="3"/>
      <c r="BJL191" s="3"/>
      <c r="BJM191" s="3"/>
      <c r="BJN191" s="3"/>
      <c r="BJO191" s="3"/>
      <c r="BJP191" s="3"/>
      <c r="BJQ191" s="3"/>
      <c r="BJR191" s="3"/>
      <c r="BJS191" s="3"/>
      <c r="BJT191" s="3"/>
      <c r="BJU191" s="3"/>
      <c r="BJV191" s="3"/>
      <c r="BJW191" s="3"/>
      <c r="BJX191" s="3"/>
      <c r="BJY191" s="3"/>
      <c r="BJZ191" s="3"/>
      <c r="BKA191" s="3"/>
      <c r="BKB191" s="3"/>
      <c r="BKC191" s="3"/>
      <c r="BKD191" s="3"/>
      <c r="BKE191" s="3"/>
      <c r="BKF191" s="3"/>
      <c r="BKG191" s="3"/>
      <c r="BKH191" s="3"/>
      <c r="BKI191" s="3"/>
      <c r="BKJ191" s="3"/>
      <c r="BKK191" s="3"/>
      <c r="BKL191" s="3"/>
      <c r="BKM191" s="3"/>
      <c r="BKN191" s="3"/>
      <c r="BKO191" s="3"/>
      <c r="BKP191" s="3"/>
      <c r="BKQ191" s="3"/>
      <c r="BKR191" s="3"/>
      <c r="BKS191" s="3"/>
      <c r="BKT191" s="3"/>
      <c r="BKU191" s="3"/>
      <c r="BKV191" s="3"/>
      <c r="BKW191" s="3"/>
      <c r="BKX191" s="3"/>
      <c r="BKY191" s="3"/>
      <c r="BKZ191" s="3"/>
      <c r="BLA191" s="3"/>
      <c r="BLB191" s="3"/>
      <c r="BLC191" s="3"/>
      <c r="BLD191" s="3"/>
      <c r="BLE191" s="3"/>
      <c r="BLF191" s="3"/>
      <c r="BLG191" s="3"/>
      <c r="BLH191" s="3"/>
      <c r="BLI191" s="3"/>
      <c r="BLJ191" s="3"/>
      <c r="BLK191" s="3"/>
      <c r="BLL191" s="3"/>
      <c r="BLM191" s="3"/>
      <c r="BLN191" s="3"/>
      <c r="BLO191" s="3"/>
      <c r="BLP191" s="3"/>
      <c r="BLQ191" s="3"/>
      <c r="BLR191" s="3"/>
      <c r="BLS191" s="3"/>
      <c r="BLT191" s="3"/>
      <c r="BLU191" s="3"/>
      <c r="BLV191" s="3"/>
      <c r="BLW191" s="3"/>
      <c r="BLX191" s="3"/>
      <c r="BLY191" s="3"/>
      <c r="BLZ191" s="3"/>
      <c r="BMA191" s="3"/>
      <c r="BMB191" s="3"/>
      <c r="BMC191" s="3"/>
      <c r="BMD191" s="3"/>
      <c r="BME191" s="3"/>
      <c r="BMF191" s="3"/>
      <c r="BMG191" s="3"/>
      <c r="BMH191" s="3"/>
      <c r="BMI191" s="3"/>
      <c r="BMJ191" s="3"/>
      <c r="BMK191" s="3"/>
      <c r="BML191" s="3"/>
      <c r="BMM191" s="3"/>
      <c r="BMN191" s="3"/>
      <c r="BMO191" s="3"/>
      <c r="BMP191" s="3"/>
      <c r="BMQ191" s="3"/>
      <c r="BMR191" s="3"/>
      <c r="BMS191" s="3"/>
      <c r="BMT191" s="3"/>
      <c r="BMU191" s="3"/>
      <c r="BMV191" s="3"/>
      <c r="BMW191" s="3"/>
      <c r="BMX191" s="3"/>
      <c r="BMY191" s="3"/>
      <c r="BMZ191" s="3"/>
      <c r="BNA191" s="3"/>
      <c r="BNB191" s="3"/>
      <c r="BNC191" s="3"/>
      <c r="BND191" s="3"/>
      <c r="BNE191" s="3"/>
      <c r="BNF191" s="3"/>
      <c r="BNG191" s="3"/>
      <c r="BNH191" s="3"/>
      <c r="BNI191" s="3"/>
      <c r="BNJ191" s="3"/>
      <c r="BNK191" s="3"/>
      <c r="BNL191" s="3"/>
      <c r="BNM191" s="3"/>
      <c r="BNN191" s="3"/>
      <c r="BNO191" s="3"/>
      <c r="BNP191" s="3"/>
      <c r="BNQ191" s="3"/>
      <c r="BNR191" s="3"/>
      <c r="BNS191" s="3"/>
      <c r="BNT191" s="3"/>
      <c r="BNU191" s="3"/>
      <c r="BNV191" s="3"/>
      <c r="BNW191" s="3"/>
      <c r="BNX191" s="3"/>
      <c r="BNY191" s="3"/>
      <c r="BNZ191" s="3"/>
      <c r="BOA191" s="3"/>
      <c r="BOB191" s="3"/>
      <c r="BOC191" s="3"/>
      <c r="BOD191" s="3"/>
      <c r="BOE191" s="3"/>
      <c r="BOF191" s="3"/>
      <c r="BOG191" s="3"/>
      <c r="BOH191" s="3"/>
      <c r="BOI191" s="3"/>
      <c r="BOJ191" s="3"/>
      <c r="BOK191" s="3"/>
      <c r="BOL191" s="3"/>
      <c r="BOM191" s="3"/>
      <c r="BON191" s="3"/>
      <c r="BOO191" s="3"/>
      <c r="BOP191" s="3"/>
      <c r="BOQ191" s="3"/>
      <c r="BOR191" s="3"/>
      <c r="BOS191" s="3"/>
      <c r="BOT191" s="3"/>
      <c r="BOU191" s="3"/>
      <c r="BOV191" s="3"/>
      <c r="BOW191" s="3"/>
      <c r="BOX191" s="3"/>
      <c r="BOY191" s="3"/>
      <c r="BOZ191" s="3"/>
      <c r="BPA191" s="3"/>
      <c r="BPB191" s="3"/>
      <c r="BPC191" s="3"/>
      <c r="BPD191" s="3"/>
      <c r="BPE191" s="3"/>
      <c r="BPF191" s="3"/>
      <c r="BPG191" s="3"/>
      <c r="BPH191" s="3"/>
      <c r="BPI191" s="3"/>
      <c r="BPJ191" s="3"/>
      <c r="BPK191" s="3"/>
      <c r="BPL191" s="3"/>
      <c r="BPM191" s="3"/>
      <c r="BPN191" s="3"/>
      <c r="BPO191" s="3"/>
      <c r="BPP191" s="3"/>
      <c r="BPQ191" s="3"/>
      <c r="BPR191" s="3"/>
      <c r="BPS191" s="3"/>
      <c r="BPT191" s="3"/>
      <c r="BPU191" s="3"/>
      <c r="BPV191" s="3"/>
      <c r="BPW191" s="3"/>
      <c r="BPX191" s="3"/>
      <c r="BPY191" s="3"/>
      <c r="BPZ191" s="3"/>
      <c r="BQA191" s="3"/>
      <c r="BQB191" s="3"/>
      <c r="BQC191" s="3"/>
      <c r="BQD191" s="3"/>
      <c r="BQE191" s="3"/>
      <c r="BQF191" s="3"/>
      <c r="BQG191" s="3"/>
      <c r="BQH191" s="3"/>
      <c r="BQI191" s="3"/>
      <c r="BQJ191" s="3"/>
      <c r="BQK191" s="3"/>
      <c r="BQL191" s="3"/>
      <c r="BQM191" s="3"/>
      <c r="BQN191" s="3"/>
      <c r="BQO191" s="3"/>
      <c r="BQP191" s="3"/>
      <c r="BQQ191" s="3"/>
      <c r="BQR191" s="3"/>
      <c r="BQS191" s="3"/>
      <c r="BQT191" s="3"/>
      <c r="BQU191" s="3"/>
      <c r="BQV191" s="3"/>
      <c r="BQW191" s="3"/>
      <c r="BQX191" s="3"/>
      <c r="BQY191" s="3"/>
      <c r="BQZ191" s="3"/>
      <c r="BRA191" s="3"/>
      <c r="BRB191" s="3"/>
      <c r="BRC191" s="3"/>
      <c r="BRD191" s="3"/>
      <c r="BRE191" s="3"/>
      <c r="BRF191" s="3"/>
      <c r="BRG191" s="3"/>
      <c r="BRH191" s="3"/>
      <c r="BRI191" s="3"/>
      <c r="BRJ191" s="3"/>
      <c r="BRK191" s="3"/>
      <c r="BRL191" s="3"/>
      <c r="BRM191" s="3"/>
      <c r="BRN191" s="3"/>
      <c r="BRO191" s="3"/>
      <c r="BRP191" s="3"/>
      <c r="BRQ191" s="3"/>
      <c r="BRR191" s="3"/>
      <c r="BRS191" s="3"/>
      <c r="BRT191" s="3"/>
      <c r="BRU191" s="3"/>
      <c r="BRV191" s="3"/>
      <c r="BRW191" s="3"/>
      <c r="BRX191" s="3"/>
      <c r="BRY191" s="3"/>
      <c r="BRZ191" s="3"/>
      <c r="BSA191" s="3"/>
      <c r="BSB191" s="3"/>
      <c r="BSC191" s="3"/>
      <c r="BSD191" s="3"/>
      <c r="BSE191" s="3"/>
      <c r="BSF191" s="3"/>
      <c r="BSG191" s="3"/>
      <c r="BSH191" s="3"/>
      <c r="BSI191" s="3"/>
      <c r="BSJ191" s="3"/>
      <c r="BSK191" s="3"/>
      <c r="BSL191" s="3"/>
      <c r="BSM191" s="3"/>
      <c r="BSN191" s="3"/>
      <c r="BSO191" s="3"/>
      <c r="BSP191" s="3"/>
      <c r="BSQ191" s="3"/>
      <c r="BSR191" s="3"/>
      <c r="BSS191" s="3"/>
      <c r="BST191" s="3"/>
      <c r="BSU191" s="3"/>
      <c r="BSV191" s="3"/>
      <c r="BSW191" s="3"/>
      <c r="BSX191" s="3"/>
      <c r="BSY191" s="3"/>
      <c r="BSZ191" s="3"/>
      <c r="BTA191" s="3"/>
      <c r="BTB191" s="3"/>
      <c r="BTC191" s="3"/>
      <c r="BTD191" s="3"/>
      <c r="BTE191" s="3"/>
      <c r="BTF191" s="3"/>
      <c r="BTG191" s="3"/>
      <c r="BTH191" s="3"/>
      <c r="BTI191" s="3"/>
      <c r="BTJ191" s="3"/>
      <c r="BTK191" s="3"/>
      <c r="BTL191" s="3"/>
      <c r="BTM191" s="3"/>
      <c r="BTN191" s="3"/>
      <c r="BTO191" s="3"/>
      <c r="BTP191" s="3"/>
      <c r="BTQ191" s="3"/>
      <c r="BTR191" s="3"/>
      <c r="BTS191" s="3"/>
      <c r="BTT191" s="3"/>
      <c r="BTU191" s="3"/>
      <c r="BTV191" s="3"/>
      <c r="BTW191" s="3"/>
      <c r="BTX191" s="3"/>
      <c r="BTY191" s="3"/>
      <c r="BTZ191" s="3"/>
      <c r="BUA191" s="3"/>
      <c r="BUB191" s="3"/>
      <c r="BUC191" s="3"/>
      <c r="BUD191" s="3"/>
      <c r="BUE191" s="3"/>
      <c r="BUF191" s="3"/>
      <c r="BUG191" s="3"/>
      <c r="BUH191" s="3"/>
      <c r="BUI191" s="3"/>
      <c r="BUJ191" s="3"/>
      <c r="BUK191" s="3"/>
      <c r="BUL191" s="3"/>
      <c r="BUM191" s="3"/>
      <c r="BUN191" s="3"/>
      <c r="BUO191" s="3"/>
      <c r="BUP191" s="3"/>
      <c r="BUQ191" s="3"/>
      <c r="BUR191" s="3"/>
      <c r="BUS191" s="3"/>
      <c r="BUT191" s="3"/>
      <c r="BUU191" s="3"/>
      <c r="BUV191" s="3"/>
      <c r="BUW191" s="3"/>
      <c r="BUX191" s="3"/>
      <c r="BUY191" s="3"/>
      <c r="BUZ191" s="3"/>
      <c r="BVA191" s="3"/>
      <c r="BVB191" s="3"/>
      <c r="BVC191" s="3"/>
      <c r="BVD191" s="3"/>
      <c r="BVE191" s="3"/>
      <c r="BVF191" s="3"/>
      <c r="BVG191" s="3"/>
      <c r="BVH191" s="3"/>
      <c r="BVI191" s="3"/>
      <c r="BVJ191" s="3"/>
      <c r="BVK191" s="3"/>
      <c r="BVL191" s="3"/>
      <c r="BVM191" s="3"/>
      <c r="BVN191" s="3"/>
      <c r="BVO191" s="3"/>
      <c r="BVP191" s="3"/>
      <c r="BVQ191" s="3"/>
      <c r="BVR191" s="3"/>
      <c r="BVS191" s="3"/>
      <c r="BVT191" s="3"/>
      <c r="BVU191" s="3"/>
      <c r="BVV191" s="3"/>
      <c r="BVW191" s="3"/>
      <c r="BVX191" s="3"/>
      <c r="BVY191" s="3"/>
      <c r="BVZ191" s="3"/>
      <c r="BWA191" s="3"/>
      <c r="BWB191" s="3"/>
      <c r="BWC191" s="3"/>
      <c r="BWD191" s="3"/>
      <c r="BWE191" s="3"/>
      <c r="BWF191" s="3"/>
      <c r="BWG191" s="3"/>
      <c r="BWH191" s="3"/>
      <c r="BWI191" s="3"/>
      <c r="BWJ191" s="3"/>
      <c r="BWK191" s="3"/>
      <c r="BWL191" s="3"/>
      <c r="BWM191" s="3"/>
      <c r="BWN191" s="3"/>
      <c r="BWO191" s="3"/>
      <c r="BWP191" s="3"/>
      <c r="BWQ191" s="3"/>
      <c r="BWR191" s="3"/>
      <c r="BWS191" s="3"/>
      <c r="BWT191" s="3"/>
      <c r="BWU191" s="3"/>
      <c r="BWV191" s="3"/>
      <c r="BWW191" s="3"/>
      <c r="BWX191" s="3"/>
      <c r="BWY191" s="3"/>
      <c r="BWZ191" s="3"/>
      <c r="BXA191" s="3"/>
      <c r="BXB191" s="3"/>
      <c r="BXC191" s="3"/>
      <c r="BXD191" s="3"/>
      <c r="BXE191" s="3"/>
      <c r="BXF191" s="3"/>
      <c r="BXG191" s="3"/>
      <c r="BXH191" s="3"/>
      <c r="BXI191" s="3"/>
      <c r="BXJ191" s="3"/>
      <c r="BXK191" s="3"/>
      <c r="BXL191" s="3"/>
      <c r="BXM191" s="3"/>
      <c r="BXN191" s="3"/>
      <c r="BXO191" s="3"/>
      <c r="BXP191" s="3"/>
      <c r="BXQ191" s="3"/>
      <c r="BXR191" s="3"/>
      <c r="BXS191" s="3"/>
      <c r="BXT191" s="3"/>
      <c r="BXU191" s="3"/>
      <c r="BXV191" s="3"/>
      <c r="BXW191" s="3"/>
      <c r="BXX191" s="3"/>
      <c r="BXY191" s="3"/>
      <c r="BXZ191" s="3"/>
      <c r="BYA191" s="3"/>
      <c r="BYB191" s="3"/>
      <c r="BYC191" s="3"/>
      <c r="BYD191" s="3"/>
      <c r="BYE191" s="3"/>
      <c r="BYF191" s="3"/>
      <c r="BYG191" s="3"/>
      <c r="BYH191" s="3"/>
      <c r="BYI191" s="3"/>
      <c r="BYJ191" s="3"/>
      <c r="BYK191" s="3"/>
      <c r="BYL191" s="3"/>
      <c r="BYM191" s="3"/>
      <c r="BYN191" s="3"/>
      <c r="BYO191" s="3"/>
      <c r="BYP191" s="3"/>
      <c r="BYQ191" s="3"/>
      <c r="BYR191" s="3"/>
      <c r="BYS191" s="3"/>
      <c r="BYT191" s="3"/>
      <c r="BYU191" s="3"/>
      <c r="BYV191" s="3"/>
      <c r="BYW191" s="3"/>
      <c r="BYX191" s="3"/>
      <c r="BYY191" s="3"/>
      <c r="BYZ191" s="3"/>
      <c r="BZA191" s="3"/>
      <c r="BZB191" s="3"/>
      <c r="BZC191" s="3"/>
      <c r="BZD191" s="3"/>
      <c r="BZE191" s="3"/>
      <c r="BZF191" s="3"/>
      <c r="BZG191" s="3"/>
      <c r="BZH191" s="3"/>
      <c r="BZI191" s="3"/>
      <c r="BZJ191" s="3"/>
      <c r="BZK191" s="3"/>
      <c r="BZL191" s="3"/>
      <c r="BZM191" s="3"/>
      <c r="BZN191" s="3"/>
      <c r="BZO191" s="3"/>
      <c r="BZP191" s="3"/>
      <c r="BZQ191" s="3"/>
      <c r="BZR191" s="3"/>
      <c r="BZS191" s="3"/>
      <c r="BZT191" s="3"/>
      <c r="BZU191" s="3"/>
      <c r="BZV191" s="3"/>
      <c r="BZW191" s="3"/>
      <c r="BZX191" s="3"/>
      <c r="BZY191" s="3"/>
      <c r="BZZ191" s="3"/>
      <c r="CAA191" s="3"/>
      <c r="CAB191" s="3"/>
      <c r="CAC191" s="3"/>
      <c r="CAD191" s="3"/>
      <c r="CAE191" s="3"/>
      <c r="CAF191" s="3"/>
      <c r="CAG191" s="3"/>
      <c r="CAH191" s="3"/>
      <c r="CAI191" s="3"/>
      <c r="CAJ191" s="3"/>
      <c r="CAK191" s="3"/>
      <c r="CAL191" s="3"/>
      <c r="CAM191" s="3"/>
      <c r="CAN191" s="3"/>
      <c r="CAO191" s="3"/>
      <c r="CAP191" s="3"/>
      <c r="CAQ191" s="3"/>
      <c r="CAR191" s="3"/>
      <c r="CAS191" s="3"/>
      <c r="CAT191" s="3"/>
      <c r="CAU191" s="3"/>
      <c r="CAV191" s="3"/>
      <c r="CAW191" s="3"/>
      <c r="CAX191" s="3"/>
      <c r="CAY191" s="3"/>
      <c r="CAZ191" s="3"/>
      <c r="CBA191" s="3"/>
      <c r="CBB191" s="3"/>
      <c r="CBC191" s="3"/>
      <c r="CBD191" s="3"/>
      <c r="CBE191" s="3"/>
      <c r="CBF191" s="3"/>
      <c r="CBG191" s="3"/>
      <c r="CBH191" s="3"/>
      <c r="CBI191" s="3"/>
      <c r="CBJ191" s="3"/>
      <c r="CBK191" s="3"/>
      <c r="CBL191" s="3"/>
      <c r="CBM191" s="3"/>
      <c r="CBN191" s="3"/>
      <c r="CBO191" s="3"/>
      <c r="CBP191" s="3"/>
      <c r="CBQ191" s="3"/>
      <c r="CBR191" s="3"/>
      <c r="CBS191" s="3"/>
      <c r="CBT191" s="3"/>
      <c r="CBU191" s="3"/>
      <c r="CBV191" s="3"/>
      <c r="CBW191" s="3"/>
      <c r="CBX191" s="3"/>
      <c r="CBY191" s="3"/>
      <c r="CBZ191" s="3"/>
      <c r="CCA191" s="3"/>
      <c r="CCB191" s="3"/>
      <c r="CCC191" s="3"/>
      <c r="CCD191" s="3"/>
      <c r="CCE191" s="3"/>
      <c r="CCF191" s="3"/>
      <c r="CCG191" s="3"/>
      <c r="CCH191" s="3"/>
      <c r="CCI191" s="3"/>
      <c r="CCJ191" s="3"/>
      <c r="CCK191" s="3"/>
      <c r="CCL191" s="3"/>
      <c r="CCM191" s="3"/>
      <c r="CCN191" s="3"/>
      <c r="CCO191" s="3"/>
      <c r="CCP191" s="3"/>
      <c r="CCQ191" s="3"/>
      <c r="CCR191" s="3"/>
      <c r="CCS191" s="3"/>
      <c r="CCT191" s="3"/>
      <c r="CCU191" s="3"/>
      <c r="CCV191" s="3"/>
      <c r="CCW191" s="3"/>
      <c r="CCX191" s="3"/>
      <c r="CCY191" s="3"/>
      <c r="CCZ191" s="3"/>
      <c r="CDA191" s="3"/>
      <c r="CDB191" s="3"/>
      <c r="CDC191" s="3"/>
      <c r="CDD191" s="3"/>
      <c r="CDE191" s="3"/>
      <c r="CDF191" s="3"/>
      <c r="CDG191" s="3"/>
      <c r="CDH191" s="3"/>
      <c r="CDI191" s="3"/>
      <c r="CDJ191" s="3"/>
      <c r="CDK191" s="3"/>
      <c r="CDL191" s="3"/>
      <c r="CDM191" s="3"/>
      <c r="CDN191" s="3"/>
      <c r="CDO191" s="3"/>
      <c r="CDP191" s="3"/>
      <c r="CDQ191" s="3"/>
      <c r="CDR191" s="3"/>
      <c r="CDS191" s="3"/>
      <c r="CDT191" s="3"/>
      <c r="CDU191" s="3"/>
      <c r="CDV191" s="3"/>
      <c r="CDW191" s="3"/>
      <c r="CDX191" s="3"/>
      <c r="CDY191" s="3"/>
      <c r="CDZ191" s="3"/>
      <c r="CEA191" s="3"/>
      <c r="CEB191" s="3"/>
      <c r="CEC191" s="3"/>
      <c r="CED191" s="3"/>
      <c r="CEE191" s="3"/>
      <c r="CEF191" s="3"/>
      <c r="CEG191" s="3"/>
      <c r="CEH191" s="3"/>
      <c r="CEI191" s="3"/>
      <c r="CEJ191" s="3"/>
      <c r="CEK191" s="3"/>
      <c r="CEL191" s="3"/>
      <c r="CEM191" s="3"/>
      <c r="CEN191" s="3"/>
      <c r="CEO191" s="3"/>
      <c r="CEP191" s="3"/>
      <c r="CEQ191" s="3"/>
      <c r="CER191" s="3"/>
      <c r="CES191" s="3"/>
      <c r="CET191" s="3"/>
      <c r="CEU191" s="3"/>
      <c r="CEV191" s="3"/>
      <c r="CEW191" s="3"/>
      <c r="CEX191" s="3"/>
      <c r="CEY191" s="3"/>
      <c r="CEZ191" s="3"/>
      <c r="CFA191" s="3"/>
      <c r="CFB191" s="3"/>
      <c r="CFC191" s="3"/>
      <c r="CFD191" s="3"/>
      <c r="CFE191" s="3"/>
      <c r="CFF191" s="3"/>
      <c r="CFG191" s="3"/>
      <c r="CFH191" s="3"/>
      <c r="CFI191" s="3"/>
      <c r="CFJ191" s="3"/>
      <c r="CFK191" s="3"/>
      <c r="CFL191" s="3"/>
      <c r="CFM191" s="3"/>
      <c r="CFN191" s="3"/>
      <c r="CFO191" s="3"/>
      <c r="CFP191" s="3"/>
      <c r="CFQ191" s="3"/>
      <c r="CFR191" s="3"/>
      <c r="CFS191" s="3"/>
      <c r="CFT191" s="3"/>
      <c r="CFU191" s="3"/>
      <c r="CFV191" s="3"/>
      <c r="CFW191" s="3"/>
      <c r="CFX191" s="3"/>
      <c r="CFY191" s="3"/>
      <c r="CFZ191" s="3"/>
      <c r="CGA191" s="3"/>
      <c r="CGB191" s="3"/>
      <c r="CGC191" s="3"/>
      <c r="CGD191" s="3"/>
      <c r="CGE191" s="3"/>
      <c r="CGF191" s="3"/>
      <c r="CGG191" s="3"/>
      <c r="CGH191" s="3"/>
      <c r="CGI191" s="3"/>
      <c r="CGJ191" s="3"/>
      <c r="CGK191" s="3"/>
      <c r="CGL191" s="3"/>
      <c r="CGM191" s="3"/>
      <c r="CGN191" s="3"/>
      <c r="CGO191" s="3"/>
      <c r="CGP191" s="3"/>
      <c r="CGQ191" s="3"/>
      <c r="CGR191" s="3"/>
      <c r="CGS191" s="3"/>
      <c r="CGT191" s="3"/>
      <c r="CGU191" s="3"/>
      <c r="CGV191" s="3"/>
      <c r="CGW191" s="3"/>
      <c r="CGX191" s="3"/>
      <c r="CGY191" s="3"/>
      <c r="CGZ191" s="3"/>
      <c r="CHA191" s="3"/>
      <c r="CHB191" s="3"/>
      <c r="CHC191" s="3"/>
      <c r="CHD191" s="3"/>
      <c r="CHE191" s="3"/>
      <c r="CHF191" s="3"/>
      <c r="CHG191" s="3"/>
      <c r="CHH191" s="3"/>
      <c r="CHI191" s="3"/>
      <c r="CHJ191" s="3"/>
      <c r="CHK191" s="3"/>
      <c r="CHL191" s="3"/>
      <c r="CHM191" s="3"/>
      <c r="CHN191" s="3"/>
      <c r="CHO191" s="3"/>
      <c r="CHP191" s="3"/>
      <c r="CHQ191" s="3"/>
      <c r="CHR191" s="3"/>
      <c r="CHS191" s="3"/>
      <c r="CHT191" s="3"/>
      <c r="CHU191" s="3"/>
      <c r="CHV191" s="3"/>
      <c r="CHW191" s="3"/>
      <c r="CHX191" s="3"/>
      <c r="CHY191" s="3"/>
      <c r="CHZ191" s="3"/>
      <c r="CIA191" s="3"/>
      <c r="CIB191" s="3"/>
      <c r="CIC191" s="3"/>
      <c r="CID191" s="3"/>
      <c r="CIE191" s="3"/>
      <c r="CIF191" s="3"/>
      <c r="CIG191" s="3"/>
      <c r="CIH191" s="3"/>
      <c r="CII191" s="3"/>
      <c r="CIJ191" s="3"/>
      <c r="CIK191" s="3"/>
      <c r="CIL191" s="3"/>
      <c r="CIM191" s="3"/>
      <c r="CIN191" s="3"/>
      <c r="CIO191" s="3"/>
      <c r="CIP191" s="3"/>
      <c r="CIQ191" s="3"/>
      <c r="CIR191" s="3"/>
      <c r="CIS191" s="3"/>
      <c r="CIT191" s="3"/>
      <c r="CIU191" s="3"/>
      <c r="CIV191" s="3"/>
      <c r="CIW191" s="3"/>
      <c r="CIX191" s="3"/>
      <c r="CIY191" s="3"/>
      <c r="CIZ191" s="3"/>
      <c r="CJA191" s="3"/>
      <c r="CJB191" s="3"/>
      <c r="CJC191" s="3"/>
      <c r="CJD191" s="3"/>
      <c r="CJE191" s="3"/>
      <c r="CJF191" s="3"/>
      <c r="CJG191" s="3"/>
      <c r="CJH191" s="3"/>
      <c r="CJI191" s="3"/>
      <c r="CJJ191" s="3"/>
      <c r="CJK191" s="3"/>
      <c r="CJL191" s="3"/>
      <c r="CJM191" s="3"/>
      <c r="CJN191" s="3"/>
      <c r="CJO191" s="3"/>
      <c r="CJP191" s="3"/>
      <c r="CJQ191" s="3"/>
      <c r="CJR191" s="3"/>
      <c r="CJS191" s="3"/>
      <c r="CJT191" s="3"/>
      <c r="CJU191" s="3"/>
      <c r="CJV191" s="3"/>
      <c r="CJW191" s="3"/>
      <c r="CJX191" s="3"/>
      <c r="CJY191" s="3"/>
      <c r="CJZ191" s="3"/>
      <c r="CKA191" s="3"/>
      <c r="CKB191" s="3"/>
      <c r="CKC191" s="3"/>
      <c r="CKD191" s="3"/>
      <c r="CKE191" s="3"/>
      <c r="CKF191" s="3"/>
      <c r="CKG191" s="3"/>
      <c r="CKH191" s="3"/>
      <c r="CKI191" s="3"/>
      <c r="CKJ191" s="3"/>
      <c r="CKK191" s="3"/>
      <c r="CKL191" s="3"/>
      <c r="CKM191" s="3"/>
      <c r="CKN191" s="3"/>
      <c r="CKO191" s="3"/>
      <c r="CKP191" s="3"/>
      <c r="CKQ191" s="3"/>
      <c r="CKR191" s="3"/>
      <c r="CKS191" s="3"/>
      <c r="CKT191" s="3"/>
      <c r="CKU191" s="3"/>
      <c r="CKV191" s="3"/>
      <c r="CKW191" s="3"/>
      <c r="CKX191" s="3"/>
      <c r="CKY191" s="3"/>
      <c r="CKZ191" s="3"/>
      <c r="CLA191" s="3"/>
      <c r="CLB191" s="3"/>
      <c r="CLC191" s="3"/>
      <c r="CLD191" s="3"/>
      <c r="CLE191" s="3"/>
      <c r="CLF191" s="3"/>
      <c r="CLG191" s="3"/>
      <c r="CLH191" s="3"/>
      <c r="CLI191" s="3"/>
      <c r="CLJ191" s="3"/>
      <c r="CLK191" s="3"/>
      <c r="CLL191" s="3"/>
      <c r="CLM191" s="3"/>
      <c r="CLN191" s="3"/>
      <c r="CLO191" s="3"/>
      <c r="CLP191" s="3"/>
      <c r="CLQ191" s="3"/>
      <c r="CLR191" s="3"/>
      <c r="CLS191" s="3"/>
      <c r="CLT191" s="3"/>
      <c r="CLU191" s="3"/>
      <c r="CLV191" s="3"/>
      <c r="CLW191" s="3"/>
      <c r="CLX191" s="3"/>
      <c r="CLY191" s="3"/>
      <c r="CLZ191" s="3"/>
      <c r="CMA191" s="3"/>
      <c r="CMB191" s="3"/>
      <c r="CMC191" s="3"/>
      <c r="CMD191" s="3"/>
      <c r="CME191" s="3"/>
      <c r="CMF191" s="3"/>
      <c r="CMG191" s="3"/>
      <c r="CMH191" s="3"/>
      <c r="CMI191" s="3"/>
      <c r="CMJ191" s="3"/>
      <c r="CMK191" s="3"/>
      <c r="CML191" s="3"/>
      <c r="CMM191" s="3"/>
      <c r="CMN191" s="3"/>
      <c r="CMO191" s="3"/>
      <c r="CMP191" s="3"/>
      <c r="CMQ191" s="3"/>
      <c r="CMR191" s="3"/>
      <c r="CMS191" s="3"/>
      <c r="CMT191" s="3"/>
      <c r="CMU191" s="3"/>
      <c r="CMV191" s="3"/>
      <c r="CMW191" s="3"/>
      <c r="CMX191" s="3"/>
      <c r="CMY191" s="3"/>
      <c r="CMZ191" s="3"/>
      <c r="CNA191" s="3"/>
      <c r="CNB191" s="3"/>
      <c r="CNC191" s="3"/>
      <c r="CND191" s="3"/>
      <c r="CNE191" s="3"/>
      <c r="CNF191" s="3"/>
      <c r="CNG191" s="3"/>
      <c r="CNH191" s="3"/>
      <c r="CNI191" s="3"/>
      <c r="CNJ191" s="3"/>
      <c r="CNK191" s="3"/>
      <c r="CNL191" s="3"/>
      <c r="CNM191" s="3"/>
      <c r="CNN191" s="3"/>
      <c r="CNO191" s="3"/>
      <c r="CNP191" s="3"/>
      <c r="CNQ191" s="3"/>
      <c r="CNR191" s="3"/>
      <c r="CNS191" s="3"/>
      <c r="CNT191" s="3"/>
      <c r="CNU191" s="3"/>
      <c r="CNV191" s="3"/>
      <c r="CNW191" s="3"/>
      <c r="CNX191" s="3"/>
      <c r="CNY191" s="3"/>
      <c r="CNZ191" s="3"/>
      <c r="COA191" s="3"/>
      <c r="COB191" s="3"/>
      <c r="COC191" s="3"/>
      <c r="COD191" s="3"/>
      <c r="COE191" s="3"/>
      <c r="COF191" s="3"/>
      <c r="COG191" s="3"/>
      <c r="COH191" s="3"/>
      <c r="COI191" s="3"/>
      <c r="COJ191" s="3"/>
      <c r="COK191" s="3"/>
      <c r="COL191" s="3"/>
      <c r="COM191" s="3"/>
      <c r="CON191" s="3"/>
      <c r="COO191" s="3"/>
      <c r="COP191" s="3"/>
      <c r="COQ191" s="3"/>
      <c r="COR191" s="3"/>
      <c r="COS191" s="3"/>
      <c r="COT191" s="3"/>
      <c r="COU191" s="3"/>
      <c r="COV191" s="3"/>
      <c r="COW191" s="3"/>
      <c r="COX191" s="3"/>
      <c r="COY191" s="3"/>
      <c r="COZ191" s="3"/>
      <c r="CPA191" s="3"/>
      <c r="CPB191" s="3"/>
      <c r="CPC191" s="3"/>
      <c r="CPD191" s="3"/>
      <c r="CPE191" s="3"/>
      <c r="CPF191" s="3"/>
      <c r="CPG191" s="3"/>
      <c r="CPH191" s="3"/>
      <c r="CPI191" s="3"/>
      <c r="CPJ191" s="3"/>
      <c r="CPK191" s="3"/>
      <c r="CPL191" s="3"/>
      <c r="CPM191" s="3"/>
      <c r="CPN191" s="3"/>
      <c r="CPO191" s="3"/>
      <c r="CPP191" s="3"/>
      <c r="CPQ191" s="3"/>
      <c r="CPR191" s="3"/>
      <c r="CPS191" s="3"/>
      <c r="CPT191" s="3"/>
      <c r="CPU191" s="3"/>
      <c r="CPV191" s="3"/>
      <c r="CPW191" s="3"/>
      <c r="CPX191" s="3"/>
      <c r="CPY191" s="3"/>
      <c r="CPZ191" s="3"/>
      <c r="CQA191" s="3"/>
      <c r="CQB191" s="3"/>
      <c r="CQC191" s="3"/>
      <c r="CQD191" s="3"/>
      <c r="CQE191" s="3"/>
      <c r="CQF191" s="3"/>
      <c r="CQG191" s="3"/>
      <c r="CQH191" s="3"/>
      <c r="CQI191" s="3"/>
      <c r="CQJ191" s="3"/>
      <c r="CQK191" s="3"/>
      <c r="CQL191" s="3"/>
      <c r="CQM191" s="3"/>
      <c r="CQN191" s="3"/>
      <c r="CQO191" s="3"/>
      <c r="CQP191" s="3"/>
      <c r="CQQ191" s="3"/>
      <c r="CQR191" s="3"/>
      <c r="CQS191" s="3"/>
      <c r="CQT191" s="3"/>
      <c r="CQU191" s="3"/>
      <c r="CQV191" s="3"/>
      <c r="CQW191" s="3"/>
      <c r="CQX191" s="3"/>
      <c r="CQY191" s="3"/>
      <c r="CQZ191" s="3"/>
      <c r="CRA191" s="3"/>
      <c r="CRB191" s="3"/>
      <c r="CRC191" s="3"/>
      <c r="CRD191" s="3"/>
      <c r="CRE191" s="3"/>
      <c r="CRF191" s="3"/>
      <c r="CRG191" s="3"/>
      <c r="CRH191" s="3"/>
      <c r="CRI191" s="3"/>
      <c r="CRJ191" s="3"/>
      <c r="CRK191" s="3"/>
      <c r="CRL191" s="3"/>
      <c r="CRM191" s="3"/>
      <c r="CRN191" s="3"/>
      <c r="CRO191" s="3"/>
      <c r="CRP191" s="3"/>
      <c r="CRQ191" s="3"/>
      <c r="CRR191" s="3"/>
      <c r="CRS191" s="3"/>
      <c r="CRT191" s="3"/>
      <c r="CRU191" s="3"/>
      <c r="CRV191" s="3"/>
      <c r="CRW191" s="3"/>
      <c r="CRX191" s="3"/>
      <c r="CRY191" s="3"/>
      <c r="CRZ191" s="3"/>
      <c r="CSA191" s="3"/>
      <c r="CSB191" s="3"/>
      <c r="CSC191" s="3"/>
      <c r="CSD191" s="3"/>
      <c r="CSE191" s="3"/>
      <c r="CSF191" s="3"/>
      <c r="CSG191" s="3"/>
      <c r="CSH191" s="3"/>
      <c r="CSI191" s="3"/>
      <c r="CSJ191" s="3"/>
      <c r="CSK191" s="3"/>
      <c r="CSL191" s="3"/>
      <c r="CSM191" s="3"/>
      <c r="CSN191" s="3"/>
      <c r="CSO191" s="3"/>
      <c r="CSP191" s="3"/>
      <c r="CSQ191" s="3"/>
      <c r="CSR191" s="3"/>
      <c r="CSS191" s="3"/>
      <c r="CST191" s="3"/>
      <c r="CSU191" s="3"/>
      <c r="CSV191" s="3"/>
      <c r="CSW191" s="3"/>
      <c r="CSX191" s="3"/>
      <c r="CSY191" s="3"/>
      <c r="CSZ191" s="3"/>
      <c r="CTA191" s="3"/>
      <c r="CTB191" s="3"/>
      <c r="CTC191" s="3"/>
      <c r="CTD191" s="3"/>
      <c r="CTE191" s="3"/>
      <c r="CTF191" s="3"/>
      <c r="CTG191" s="3"/>
      <c r="CTH191" s="3"/>
      <c r="CTI191" s="3"/>
      <c r="CTJ191" s="3"/>
      <c r="CTK191" s="3"/>
      <c r="CTL191" s="3"/>
      <c r="CTM191" s="3"/>
      <c r="CTN191" s="3"/>
      <c r="CTO191" s="3"/>
      <c r="CTP191" s="3"/>
      <c r="CTQ191" s="3"/>
      <c r="CTR191" s="3"/>
      <c r="CTS191" s="3"/>
      <c r="CTT191" s="3"/>
      <c r="CTU191" s="3"/>
      <c r="CTV191" s="3"/>
      <c r="CTW191" s="3"/>
      <c r="CTX191" s="3"/>
      <c r="CTY191" s="3"/>
      <c r="CTZ191" s="3"/>
      <c r="CUA191" s="3"/>
      <c r="CUB191" s="3"/>
      <c r="CUC191" s="3"/>
      <c r="CUD191" s="3"/>
      <c r="CUE191" s="3"/>
      <c r="CUF191" s="3"/>
      <c r="CUG191" s="3"/>
      <c r="CUH191" s="3"/>
      <c r="CUI191" s="3"/>
      <c r="CUJ191" s="3"/>
      <c r="CUK191" s="3"/>
      <c r="CUL191" s="3"/>
      <c r="CUM191" s="3"/>
      <c r="CUN191" s="3"/>
      <c r="CUO191" s="3"/>
      <c r="CUP191" s="3"/>
      <c r="CUQ191" s="3"/>
      <c r="CUR191" s="3"/>
      <c r="CUS191" s="3"/>
      <c r="CUT191" s="3"/>
      <c r="CUU191" s="3"/>
      <c r="CUV191" s="3"/>
      <c r="CUW191" s="3"/>
      <c r="CUX191" s="3"/>
      <c r="CUY191" s="3"/>
      <c r="CUZ191" s="3"/>
      <c r="CVA191" s="3"/>
      <c r="CVB191" s="3"/>
      <c r="CVC191" s="3"/>
      <c r="CVD191" s="3"/>
      <c r="CVE191" s="3"/>
      <c r="CVF191" s="3"/>
      <c r="CVG191" s="3"/>
      <c r="CVH191" s="3"/>
      <c r="CVI191" s="3"/>
      <c r="CVJ191" s="3"/>
      <c r="CVK191" s="3"/>
      <c r="CVL191" s="3"/>
      <c r="CVM191" s="3"/>
      <c r="CVN191" s="3"/>
      <c r="CVO191" s="3"/>
      <c r="CVP191" s="3"/>
      <c r="CVQ191" s="3"/>
      <c r="CVR191" s="3"/>
      <c r="CVS191" s="3"/>
      <c r="CVT191" s="3"/>
      <c r="CVU191" s="3"/>
      <c r="CVV191" s="3"/>
      <c r="CVW191" s="3"/>
      <c r="CVX191" s="3"/>
      <c r="CVY191" s="3"/>
      <c r="CVZ191" s="3"/>
      <c r="CWA191" s="3"/>
      <c r="CWB191" s="3"/>
      <c r="CWC191" s="3"/>
      <c r="CWD191" s="3"/>
      <c r="CWE191" s="3"/>
      <c r="CWF191" s="3"/>
      <c r="CWG191" s="3"/>
      <c r="CWH191" s="3"/>
      <c r="CWI191" s="3"/>
      <c r="CWJ191" s="3"/>
      <c r="CWK191" s="3"/>
      <c r="CWL191" s="3"/>
      <c r="CWM191" s="3"/>
      <c r="CWN191" s="3"/>
      <c r="CWO191" s="3"/>
      <c r="CWP191" s="3"/>
      <c r="CWQ191" s="3"/>
      <c r="CWR191" s="3"/>
      <c r="CWS191" s="3"/>
      <c r="CWT191" s="3"/>
      <c r="CWU191" s="3"/>
      <c r="CWV191" s="3"/>
      <c r="CWW191" s="3"/>
      <c r="CWX191" s="3"/>
      <c r="CWY191" s="3"/>
      <c r="CWZ191" s="3"/>
      <c r="CXA191" s="3"/>
      <c r="CXB191" s="3"/>
      <c r="CXC191" s="3"/>
      <c r="CXD191" s="3"/>
      <c r="CXE191" s="3"/>
      <c r="CXF191" s="3"/>
      <c r="CXG191" s="3"/>
      <c r="CXH191" s="3"/>
      <c r="CXI191" s="3"/>
      <c r="CXJ191" s="3"/>
      <c r="CXK191" s="3"/>
      <c r="CXL191" s="3"/>
      <c r="CXM191" s="3"/>
      <c r="CXN191" s="3"/>
      <c r="CXO191" s="3"/>
      <c r="CXP191" s="3"/>
      <c r="CXQ191" s="3"/>
      <c r="CXR191" s="3"/>
      <c r="CXS191" s="3"/>
      <c r="CXT191" s="3"/>
      <c r="CXU191" s="3"/>
      <c r="CXV191" s="3"/>
      <c r="CXW191" s="3"/>
      <c r="CXX191" s="3"/>
      <c r="CXY191" s="3"/>
      <c r="CXZ191" s="3"/>
      <c r="CYA191" s="3"/>
      <c r="CYB191" s="3"/>
      <c r="CYC191" s="3"/>
      <c r="CYD191" s="3"/>
      <c r="CYE191" s="3"/>
      <c r="CYF191" s="3"/>
      <c r="CYG191" s="3"/>
      <c r="CYH191" s="3"/>
      <c r="CYI191" s="3"/>
      <c r="CYJ191" s="3"/>
      <c r="CYK191" s="3"/>
      <c r="CYL191" s="3"/>
      <c r="CYM191" s="3"/>
      <c r="CYN191" s="3"/>
      <c r="CYO191" s="3"/>
      <c r="CYP191" s="3"/>
      <c r="CYQ191" s="3"/>
      <c r="CYR191" s="3"/>
      <c r="CYS191" s="3"/>
      <c r="CYT191" s="3"/>
      <c r="CYU191" s="3"/>
      <c r="CYV191" s="3"/>
      <c r="CYW191" s="3"/>
      <c r="CYX191" s="3"/>
      <c r="CYY191" s="3"/>
      <c r="CYZ191" s="3"/>
      <c r="CZA191" s="3"/>
      <c r="CZB191" s="3"/>
      <c r="CZC191" s="3"/>
      <c r="CZD191" s="3"/>
      <c r="CZE191" s="3"/>
      <c r="CZF191" s="3"/>
      <c r="CZG191" s="3"/>
      <c r="CZH191" s="3"/>
      <c r="CZI191" s="3"/>
      <c r="CZJ191" s="3"/>
      <c r="CZK191" s="3"/>
      <c r="CZL191" s="3"/>
      <c r="CZM191" s="3"/>
      <c r="CZN191" s="3"/>
      <c r="CZO191" s="3"/>
      <c r="CZP191" s="3"/>
      <c r="CZQ191" s="3"/>
      <c r="CZR191" s="3"/>
      <c r="CZS191" s="3"/>
      <c r="CZT191" s="3"/>
      <c r="CZU191" s="3"/>
      <c r="CZV191" s="3"/>
      <c r="CZW191" s="3"/>
      <c r="CZX191" s="3"/>
      <c r="CZY191" s="3"/>
      <c r="CZZ191" s="3"/>
      <c r="DAA191" s="3"/>
      <c r="DAB191" s="3"/>
      <c r="DAC191" s="3"/>
      <c r="DAD191" s="3"/>
      <c r="DAE191" s="3"/>
      <c r="DAF191" s="3"/>
      <c r="DAG191" s="3"/>
      <c r="DAH191" s="3"/>
      <c r="DAI191" s="3"/>
      <c r="DAJ191" s="3"/>
      <c r="DAK191" s="3"/>
      <c r="DAL191" s="3"/>
      <c r="DAM191" s="3"/>
      <c r="DAN191" s="3"/>
      <c r="DAO191" s="3"/>
      <c r="DAP191" s="3"/>
      <c r="DAQ191" s="3"/>
      <c r="DAR191" s="3"/>
      <c r="DAS191" s="3"/>
      <c r="DAT191" s="3"/>
      <c r="DAU191" s="3"/>
      <c r="DAV191" s="3"/>
      <c r="DAW191" s="3"/>
      <c r="DAX191" s="3"/>
      <c r="DAY191" s="3"/>
      <c r="DAZ191" s="3"/>
      <c r="DBA191" s="3"/>
      <c r="DBB191" s="3"/>
      <c r="DBC191" s="3"/>
      <c r="DBD191" s="3"/>
      <c r="DBE191" s="3"/>
      <c r="DBF191" s="3"/>
      <c r="DBG191" s="3"/>
      <c r="DBH191" s="3"/>
      <c r="DBI191" s="3"/>
      <c r="DBJ191" s="3"/>
      <c r="DBK191" s="3"/>
      <c r="DBL191" s="3"/>
      <c r="DBM191" s="3"/>
      <c r="DBN191" s="3"/>
      <c r="DBO191" s="3"/>
      <c r="DBP191" s="3"/>
      <c r="DBQ191" s="3"/>
      <c r="DBR191" s="3"/>
      <c r="DBS191" s="3"/>
      <c r="DBT191" s="3"/>
      <c r="DBU191" s="3"/>
      <c r="DBV191" s="3"/>
      <c r="DBW191" s="3"/>
      <c r="DBX191" s="3"/>
      <c r="DBY191" s="3"/>
      <c r="DBZ191" s="3"/>
      <c r="DCA191" s="3"/>
      <c r="DCB191" s="3"/>
      <c r="DCC191" s="3"/>
      <c r="DCD191" s="3"/>
      <c r="DCE191" s="3"/>
      <c r="DCF191" s="3"/>
      <c r="DCG191" s="3"/>
      <c r="DCH191" s="3"/>
      <c r="DCI191" s="3"/>
      <c r="DCJ191" s="3"/>
      <c r="DCK191" s="3"/>
      <c r="DCL191" s="3"/>
      <c r="DCM191" s="3"/>
      <c r="DCN191" s="3"/>
      <c r="DCO191" s="3"/>
      <c r="DCP191" s="3"/>
      <c r="DCQ191" s="3"/>
      <c r="DCR191" s="3"/>
      <c r="DCS191" s="3"/>
      <c r="DCT191" s="3"/>
      <c r="DCU191" s="3"/>
      <c r="DCV191" s="3"/>
      <c r="DCW191" s="3"/>
      <c r="DCX191" s="3"/>
      <c r="DCY191" s="3"/>
      <c r="DCZ191" s="3"/>
      <c r="DDA191" s="3"/>
      <c r="DDB191" s="3"/>
      <c r="DDC191" s="3"/>
      <c r="DDD191" s="3"/>
      <c r="DDE191" s="3"/>
      <c r="DDF191" s="3"/>
      <c r="DDG191" s="3"/>
      <c r="DDH191" s="3"/>
      <c r="DDI191" s="3"/>
      <c r="DDJ191" s="3"/>
      <c r="DDK191" s="3"/>
      <c r="DDL191" s="3"/>
      <c r="DDM191" s="3"/>
      <c r="DDN191" s="3"/>
      <c r="DDO191" s="3"/>
      <c r="DDP191" s="3"/>
      <c r="DDQ191" s="3"/>
      <c r="DDR191" s="3"/>
      <c r="DDS191" s="3"/>
      <c r="DDT191" s="3"/>
      <c r="DDU191" s="3"/>
      <c r="DDV191" s="3"/>
      <c r="DDW191" s="3"/>
      <c r="DDX191" s="3"/>
      <c r="DDY191" s="3"/>
      <c r="DDZ191" s="3"/>
      <c r="DEA191" s="3"/>
      <c r="DEB191" s="3"/>
      <c r="DEC191" s="3"/>
      <c r="DED191" s="3"/>
      <c r="DEE191" s="3"/>
      <c r="DEF191" s="3"/>
      <c r="DEG191" s="3"/>
      <c r="DEH191" s="3"/>
      <c r="DEI191" s="3"/>
      <c r="DEJ191" s="3"/>
      <c r="DEK191" s="3"/>
      <c r="DEL191" s="3"/>
      <c r="DEM191" s="3"/>
      <c r="DEN191" s="3"/>
      <c r="DEO191" s="3"/>
      <c r="DEP191" s="3"/>
      <c r="DEQ191" s="3"/>
      <c r="DER191" s="3"/>
      <c r="DES191" s="3"/>
      <c r="DET191" s="3"/>
      <c r="DEU191" s="3"/>
      <c r="DEV191" s="3"/>
      <c r="DEW191" s="3"/>
      <c r="DEX191" s="3"/>
      <c r="DEY191" s="3"/>
      <c r="DEZ191" s="3"/>
      <c r="DFA191" s="3"/>
      <c r="DFB191" s="3"/>
      <c r="DFC191" s="3"/>
      <c r="DFD191" s="3"/>
      <c r="DFE191" s="3"/>
      <c r="DFF191" s="3"/>
      <c r="DFG191" s="3"/>
      <c r="DFH191" s="3"/>
      <c r="DFI191" s="3"/>
      <c r="DFJ191" s="3"/>
      <c r="DFK191" s="3"/>
      <c r="DFL191" s="3"/>
      <c r="DFM191" s="3"/>
      <c r="DFN191" s="3"/>
      <c r="DFO191" s="3"/>
      <c r="DFP191" s="3"/>
      <c r="DFQ191" s="3"/>
      <c r="DFR191" s="3"/>
      <c r="DFS191" s="3"/>
      <c r="DFT191" s="3"/>
      <c r="DFU191" s="3"/>
      <c r="DFV191" s="3"/>
      <c r="DFW191" s="3"/>
      <c r="DFX191" s="3"/>
      <c r="DFY191" s="3"/>
      <c r="DFZ191" s="3"/>
      <c r="DGA191" s="3"/>
      <c r="DGB191" s="3"/>
      <c r="DGC191" s="3"/>
      <c r="DGD191" s="3"/>
      <c r="DGE191" s="3"/>
      <c r="DGF191" s="3"/>
      <c r="DGG191" s="3"/>
      <c r="DGH191" s="3"/>
      <c r="DGI191" s="3"/>
      <c r="DGJ191" s="3"/>
      <c r="DGK191" s="3"/>
      <c r="DGL191" s="3"/>
      <c r="DGM191" s="3"/>
      <c r="DGN191" s="3"/>
      <c r="DGO191" s="3"/>
      <c r="DGP191" s="3"/>
      <c r="DGQ191" s="3"/>
      <c r="DGR191" s="3"/>
      <c r="DGS191" s="3"/>
      <c r="DGT191" s="3"/>
      <c r="DGU191" s="3"/>
      <c r="DGV191" s="3"/>
      <c r="DGW191" s="3"/>
      <c r="DGX191" s="3"/>
      <c r="DGY191" s="3"/>
      <c r="DGZ191" s="3"/>
      <c r="DHA191" s="3"/>
      <c r="DHB191" s="3"/>
      <c r="DHC191" s="3"/>
      <c r="DHD191" s="3"/>
      <c r="DHE191" s="3"/>
      <c r="DHF191" s="3"/>
      <c r="DHG191" s="3"/>
      <c r="DHH191" s="3"/>
      <c r="DHI191" s="3"/>
      <c r="DHJ191" s="3"/>
      <c r="DHK191" s="3"/>
      <c r="DHL191" s="3"/>
      <c r="DHM191" s="3"/>
      <c r="DHN191" s="3"/>
      <c r="DHO191" s="3"/>
      <c r="DHP191" s="3"/>
      <c r="DHQ191" s="3"/>
      <c r="DHR191" s="3"/>
      <c r="DHS191" s="3"/>
      <c r="DHT191" s="3"/>
      <c r="DHU191" s="3"/>
      <c r="DHV191" s="3"/>
      <c r="DHW191" s="3"/>
      <c r="DHX191" s="3"/>
      <c r="DHY191" s="3"/>
      <c r="DHZ191" s="3"/>
      <c r="DIA191" s="3"/>
      <c r="DIB191" s="3"/>
      <c r="DIC191" s="3"/>
      <c r="DID191" s="3"/>
      <c r="DIE191" s="3"/>
      <c r="DIF191" s="3"/>
      <c r="DIG191" s="3"/>
      <c r="DIH191" s="3"/>
      <c r="DII191" s="3"/>
      <c r="DIJ191" s="3"/>
      <c r="DIK191" s="3"/>
      <c r="DIL191" s="3"/>
      <c r="DIM191" s="3"/>
      <c r="DIN191" s="3"/>
      <c r="DIO191" s="3"/>
      <c r="DIP191" s="3"/>
      <c r="DIQ191" s="3"/>
      <c r="DIR191" s="3"/>
      <c r="DIS191" s="3"/>
      <c r="DIT191" s="3"/>
      <c r="DIU191" s="3"/>
      <c r="DIV191" s="3"/>
      <c r="DIW191" s="3"/>
      <c r="DIX191" s="3"/>
      <c r="DIY191" s="3"/>
      <c r="DIZ191" s="3"/>
      <c r="DJA191" s="3"/>
      <c r="DJB191" s="3"/>
      <c r="DJC191" s="3"/>
      <c r="DJD191" s="3"/>
      <c r="DJE191" s="3"/>
      <c r="DJF191" s="3"/>
      <c r="DJG191" s="3"/>
      <c r="DJH191" s="3"/>
      <c r="DJI191" s="3"/>
      <c r="DJJ191" s="3"/>
      <c r="DJK191" s="3"/>
      <c r="DJL191" s="3"/>
      <c r="DJM191" s="3"/>
      <c r="DJN191" s="3"/>
      <c r="DJO191" s="3"/>
      <c r="DJP191" s="3"/>
      <c r="DJQ191" s="3"/>
      <c r="DJR191" s="3"/>
      <c r="DJS191" s="3"/>
      <c r="DJT191" s="3"/>
      <c r="DJU191" s="3"/>
      <c r="DJV191" s="3"/>
      <c r="DJW191" s="3"/>
      <c r="DJX191" s="3"/>
      <c r="DJY191" s="3"/>
      <c r="DJZ191" s="3"/>
      <c r="DKA191" s="3"/>
      <c r="DKB191" s="3"/>
      <c r="DKC191" s="3"/>
      <c r="DKD191" s="3"/>
      <c r="DKE191" s="3"/>
      <c r="DKF191" s="3"/>
      <c r="DKG191" s="3"/>
      <c r="DKH191" s="3"/>
      <c r="DKI191" s="3"/>
      <c r="DKJ191" s="3"/>
      <c r="DKK191" s="3"/>
      <c r="DKL191" s="3"/>
      <c r="DKM191" s="3"/>
      <c r="DKN191" s="3"/>
      <c r="DKO191" s="3"/>
      <c r="DKP191" s="3"/>
      <c r="DKQ191" s="3"/>
      <c r="DKR191" s="3"/>
      <c r="DKS191" s="3"/>
      <c r="DKT191" s="3"/>
      <c r="DKU191" s="3"/>
      <c r="DKV191" s="3"/>
      <c r="DKW191" s="3"/>
      <c r="DKX191" s="3"/>
      <c r="DKY191" s="3"/>
      <c r="DKZ191" s="3"/>
      <c r="DLA191" s="3"/>
      <c r="DLB191" s="3"/>
      <c r="DLC191" s="3"/>
      <c r="DLD191" s="3"/>
      <c r="DLE191" s="3"/>
      <c r="DLF191" s="3"/>
      <c r="DLG191" s="3"/>
      <c r="DLH191" s="3"/>
      <c r="DLI191" s="3"/>
      <c r="DLJ191" s="3"/>
      <c r="DLK191" s="3"/>
      <c r="DLL191" s="3"/>
      <c r="DLM191" s="3"/>
      <c r="DLN191" s="3"/>
      <c r="DLO191" s="3"/>
      <c r="DLP191" s="3"/>
      <c r="DLQ191" s="3"/>
      <c r="DLR191" s="3"/>
      <c r="DLS191" s="3"/>
      <c r="DLT191" s="3"/>
      <c r="DLU191" s="3"/>
      <c r="DLV191" s="3"/>
      <c r="DLW191" s="3"/>
      <c r="DLX191" s="3"/>
      <c r="DLY191" s="3"/>
      <c r="DLZ191" s="3"/>
      <c r="DMA191" s="3"/>
      <c r="DMB191" s="3"/>
      <c r="DMC191" s="3"/>
      <c r="DMD191" s="3"/>
      <c r="DME191" s="3"/>
      <c r="DMF191" s="3"/>
      <c r="DMG191" s="3"/>
      <c r="DMH191" s="3"/>
      <c r="DMI191" s="3"/>
      <c r="DMJ191" s="3"/>
      <c r="DMK191" s="3"/>
      <c r="DML191" s="3"/>
      <c r="DMM191" s="3"/>
      <c r="DMN191" s="3"/>
      <c r="DMO191" s="3"/>
      <c r="DMP191" s="3"/>
      <c r="DMQ191" s="3"/>
      <c r="DMR191" s="3"/>
      <c r="DMS191" s="3"/>
      <c r="DMT191" s="3"/>
      <c r="DMU191" s="3"/>
      <c r="DMV191" s="3"/>
      <c r="DMW191" s="3"/>
      <c r="DMX191" s="3"/>
      <c r="DMY191" s="3"/>
      <c r="DMZ191" s="3"/>
      <c r="DNA191" s="3"/>
      <c r="DNB191" s="3"/>
      <c r="DNC191" s="3"/>
      <c r="DND191" s="3"/>
      <c r="DNE191" s="3"/>
      <c r="DNF191" s="3"/>
      <c r="DNG191" s="3"/>
      <c r="DNH191" s="3"/>
      <c r="DNI191" s="3"/>
      <c r="DNJ191" s="3"/>
      <c r="DNK191" s="3"/>
      <c r="DNL191" s="3"/>
      <c r="DNM191" s="3"/>
      <c r="DNN191" s="3"/>
      <c r="DNO191" s="3"/>
      <c r="DNP191" s="3"/>
      <c r="DNQ191" s="3"/>
      <c r="DNR191" s="3"/>
      <c r="DNS191" s="3"/>
      <c r="DNT191" s="3"/>
      <c r="DNU191" s="3"/>
      <c r="DNV191" s="3"/>
      <c r="DNW191" s="3"/>
      <c r="DNX191" s="3"/>
      <c r="DNY191" s="3"/>
      <c r="DNZ191" s="3"/>
      <c r="DOA191" s="3"/>
      <c r="DOB191" s="3"/>
      <c r="DOC191" s="3"/>
      <c r="DOD191" s="3"/>
      <c r="DOE191" s="3"/>
      <c r="DOF191" s="3"/>
      <c r="DOG191" s="3"/>
      <c r="DOH191" s="3"/>
      <c r="DOI191" s="3"/>
      <c r="DOJ191" s="3"/>
      <c r="DOK191" s="3"/>
      <c r="DOL191" s="3"/>
      <c r="DOM191" s="3"/>
      <c r="DON191" s="3"/>
      <c r="DOO191" s="3"/>
      <c r="DOP191" s="3"/>
      <c r="DOQ191" s="3"/>
      <c r="DOR191" s="3"/>
      <c r="DOS191" s="3"/>
      <c r="DOT191" s="3"/>
      <c r="DOU191" s="3"/>
      <c r="DOV191" s="3"/>
      <c r="DOW191" s="3"/>
      <c r="DOX191" s="3"/>
      <c r="DOY191" s="3"/>
      <c r="DOZ191" s="3"/>
      <c r="DPA191" s="3"/>
      <c r="DPB191" s="3"/>
      <c r="DPC191" s="3"/>
      <c r="DPD191" s="3"/>
      <c r="DPE191" s="3"/>
      <c r="DPF191" s="3"/>
      <c r="DPG191" s="3"/>
      <c r="DPH191" s="3"/>
      <c r="DPI191" s="3"/>
      <c r="DPJ191" s="3"/>
      <c r="DPK191" s="3"/>
      <c r="DPL191" s="3"/>
      <c r="DPM191" s="3"/>
      <c r="DPN191" s="3"/>
      <c r="DPO191" s="3"/>
      <c r="DPP191" s="3"/>
      <c r="DPQ191" s="3"/>
      <c r="DPR191" s="3"/>
      <c r="DPS191" s="3"/>
      <c r="DPT191" s="3"/>
      <c r="DPU191" s="3"/>
      <c r="DPV191" s="3"/>
      <c r="DPW191" s="3"/>
      <c r="DPX191" s="3"/>
      <c r="DPY191" s="3"/>
      <c r="DPZ191" s="3"/>
      <c r="DQA191" s="3"/>
      <c r="DQB191" s="3"/>
      <c r="DQC191" s="3"/>
      <c r="DQD191" s="3"/>
      <c r="DQE191" s="3"/>
      <c r="DQF191" s="3"/>
      <c r="DQG191" s="3"/>
      <c r="DQH191" s="3"/>
      <c r="DQI191" s="3"/>
      <c r="DQJ191" s="3"/>
      <c r="DQK191" s="3"/>
      <c r="DQL191" s="3"/>
      <c r="DQM191" s="3"/>
      <c r="DQN191" s="3"/>
      <c r="DQO191" s="3"/>
      <c r="DQP191" s="3"/>
      <c r="DQQ191" s="3"/>
      <c r="DQR191" s="3"/>
      <c r="DQS191" s="3"/>
      <c r="DQT191" s="3"/>
      <c r="DQU191" s="3"/>
      <c r="DQV191" s="3"/>
      <c r="DQW191" s="3"/>
      <c r="DQX191" s="3"/>
      <c r="DQY191" s="3"/>
      <c r="DQZ191" s="3"/>
      <c r="DRA191" s="3"/>
      <c r="DRB191" s="3"/>
      <c r="DRC191" s="3"/>
      <c r="DRD191" s="3"/>
      <c r="DRE191" s="3"/>
      <c r="DRF191" s="3"/>
      <c r="DRG191" s="3"/>
      <c r="DRH191" s="3"/>
      <c r="DRI191" s="3"/>
      <c r="DRJ191" s="3"/>
      <c r="DRK191" s="3"/>
      <c r="DRL191" s="3"/>
      <c r="DRM191" s="3"/>
      <c r="DRN191" s="3"/>
      <c r="DRO191" s="3"/>
      <c r="DRP191" s="3"/>
      <c r="DRQ191" s="3"/>
      <c r="DRR191" s="3"/>
      <c r="DRS191" s="3"/>
      <c r="DRT191" s="3"/>
      <c r="DRU191" s="3"/>
      <c r="DRV191" s="3"/>
      <c r="DRW191" s="3"/>
      <c r="DRX191" s="3"/>
      <c r="DRY191" s="3"/>
      <c r="DRZ191" s="3"/>
      <c r="DSA191" s="3"/>
      <c r="DSB191" s="3"/>
      <c r="DSC191" s="3"/>
      <c r="DSD191" s="3"/>
      <c r="DSE191" s="3"/>
      <c r="DSF191" s="3"/>
      <c r="DSG191" s="3"/>
      <c r="DSH191" s="3"/>
      <c r="DSI191" s="3"/>
      <c r="DSJ191" s="3"/>
      <c r="DSK191" s="3"/>
      <c r="DSL191" s="3"/>
      <c r="DSM191" s="3"/>
      <c r="DSN191" s="3"/>
      <c r="DSO191" s="3"/>
      <c r="DSP191" s="3"/>
      <c r="DSQ191" s="3"/>
      <c r="DSR191" s="3"/>
      <c r="DSS191" s="3"/>
      <c r="DST191" s="3"/>
      <c r="DSU191" s="3"/>
      <c r="DSV191" s="3"/>
      <c r="DSW191" s="3"/>
      <c r="DSX191" s="3"/>
      <c r="DSY191" s="3"/>
      <c r="DSZ191" s="3"/>
      <c r="DTA191" s="3"/>
      <c r="DTB191" s="3"/>
      <c r="DTC191" s="3"/>
      <c r="DTD191" s="3"/>
      <c r="DTE191" s="3"/>
      <c r="DTF191" s="3"/>
      <c r="DTG191" s="3"/>
      <c r="DTH191" s="3"/>
      <c r="DTI191" s="3"/>
      <c r="DTJ191" s="3"/>
      <c r="DTK191" s="3"/>
      <c r="DTL191" s="3"/>
      <c r="DTM191" s="3"/>
      <c r="DTN191" s="3"/>
      <c r="DTO191" s="3"/>
      <c r="DTP191" s="3"/>
      <c r="DTQ191" s="3"/>
      <c r="DTR191" s="3"/>
      <c r="DTS191" s="3"/>
      <c r="DTT191" s="3"/>
      <c r="DTU191" s="3"/>
      <c r="DTV191" s="3"/>
      <c r="DTW191" s="3"/>
      <c r="DTX191" s="3"/>
      <c r="DTY191" s="3"/>
      <c r="DTZ191" s="3"/>
      <c r="DUA191" s="3"/>
      <c r="DUB191" s="3"/>
      <c r="DUC191" s="3"/>
      <c r="DUD191" s="3"/>
      <c r="DUE191" s="3"/>
      <c r="DUF191" s="3"/>
      <c r="DUG191" s="3"/>
      <c r="DUH191" s="3"/>
      <c r="DUI191" s="3"/>
      <c r="DUJ191" s="3"/>
      <c r="DUK191" s="3"/>
      <c r="DUL191" s="3"/>
      <c r="DUM191" s="3"/>
      <c r="DUN191" s="3"/>
      <c r="DUO191" s="3"/>
      <c r="DUP191" s="3"/>
      <c r="DUQ191" s="3"/>
      <c r="DUR191" s="3"/>
      <c r="DUS191" s="3"/>
      <c r="DUT191" s="3"/>
      <c r="DUU191" s="3"/>
      <c r="DUV191" s="3"/>
      <c r="DUW191" s="3"/>
      <c r="DUX191" s="3"/>
      <c r="DUY191" s="3"/>
      <c r="DUZ191" s="3"/>
      <c r="DVA191" s="3"/>
      <c r="DVB191" s="3"/>
      <c r="DVC191" s="3"/>
      <c r="DVD191" s="3"/>
      <c r="DVE191" s="3"/>
      <c r="DVF191" s="3"/>
      <c r="DVG191" s="3"/>
      <c r="DVH191" s="3"/>
      <c r="DVI191" s="3"/>
      <c r="DVJ191" s="3"/>
      <c r="DVK191" s="3"/>
      <c r="DVL191" s="3"/>
      <c r="DVM191" s="3"/>
      <c r="DVN191" s="3"/>
      <c r="DVO191" s="3"/>
      <c r="DVP191" s="3"/>
      <c r="DVQ191" s="3"/>
      <c r="DVR191" s="3"/>
      <c r="DVS191" s="3"/>
      <c r="DVT191" s="3"/>
      <c r="DVU191" s="3"/>
      <c r="DVV191" s="3"/>
      <c r="DVW191" s="3"/>
      <c r="DVX191" s="3"/>
      <c r="DVY191" s="3"/>
      <c r="DVZ191" s="3"/>
      <c r="DWA191" s="3"/>
      <c r="DWB191" s="3"/>
      <c r="DWC191" s="3"/>
      <c r="DWD191" s="3"/>
      <c r="DWE191" s="3"/>
      <c r="DWF191" s="3"/>
      <c r="DWG191" s="3"/>
      <c r="DWH191" s="3"/>
      <c r="DWI191" s="3"/>
      <c r="DWJ191" s="3"/>
      <c r="DWK191" s="3"/>
      <c r="DWL191" s="3"/>
      <c r="DWM191" s="3"/>
      <c r="DWN191" s="3"/>
      <c r="DWO191" s="3"/>
      <c r="DWP191" s="3"/>
      <c r="DWQ191" s="3"/>
      <c r="DWR191" s="3"/>
      <c r="DWS191" s="3"/>
      <c r="DWT191" s="3"/>
      <c r="DWU191" s="3"/>
      <c r="DWV191" s="3"/>
      <c r="DWW191" s="3"/>
      <c r="DWX191" s="3"/>
      <c r="DWY191" s="3"/>
      <c r="DWZ191" s="3"/>
      <c r="DXA191" s="3"/>
      <c r="DXB191" s="3"/>
      <c r="DXC191" s="3"/>
      <c r="DXD191" s="3"/>
      <c r="DXE191" s="3"/>
      <c r="DXF191" s="3"/>
      <c r="DXG191" s="3"/>
      <c r="DXH191" s="3"/>
      <c r="DXI191" s="3"/>
      <c r="DXJ191" s="3"/>
      <c r="DXK191" s="3"/>
      <c r="DXL191" s="3"/>
      <c r="DXM191" s="3"/>
      <c r="DXN191" s="3"/>
      <c r="DXO191" s="3"/>
      <c r="DXP191" s="3"/>
      <c r="DXQ191" s="3"/>
      <c r="DXR191" s="3"/>
      <c r="DXS191" s="3"/>
      <c r="DXT191" s="3"/>
      <c r="DXU191" s="3"/>
      <c r="DXV191" s="3"/>
      <c r="DXW191" s="3"/>
      <c r="DXX191" s="3"/>
      <c r="DXY191" s="3"/>
      <c r="DXZ191" s="3"/>
      <c r="DYA191" s="3"/>
      <c r="DYB191" s="3"/>
      <c r="DYC191" s="3"/>
      <c r="DYD191" s="3"/>
      <c r="DYE191" s="3"/>
      <c r="DYF191" s="3"/>
      <c r="DYG191" s="3"/>
      <c r="DYH191" s="3"/>
      <c r="DYI191" s="3"/>
      <c r="DYJ191" s="3"/>
      <c r="DYK191" s="3"/>
      <c r="DYL191" s="3"/>
      <c r="DYM191" s="3"/>
      <c r="DYN191" s="3"/>
      <c r="DYO191" s="3"/>
      <c r="DYP191" s="3"/>
      <c r="DYQ191" s="3"/>
      <c r="DYR191" s="3"/>
      <c r="DYS191" s="3"/>
      <c r="DYT191" s="3"/>
      <c r="DYU191" s="3"/>
      <c r="DYV191" s="3"/>
      <c r="DYW191" s="3"/>
      <c r="DYX191" s="3"/>
      <c r="DYY191" s="3"/>
      <c r="DYZ191" s="3"/>
      <c r="DZA191" s="3"/>
      <c r="DZB191" s="3"/>
      <c r="DZC191" s="3"/>
      <c r="DZD191" s="3"/>
      <c r="DZE191" s="3"/>
      <c r="DZF191" s="3"/>
      <c r="DZG191" s="3"/>
      <c r="DZH191" s="3"/>
      <c r="DZI191" s="3"/>
      <c r="DZJ191" s="3"/>
      <c r="DZK191" s="3"/>
      <c r="DZL191" s="3"/>
      <c r="DZM191" s="3"/>
      <c r="DZN191" s="3"/>
      <c r="DZO191" s="3"/>
      <c r="DZP191" s="3"/>
      <c r="DZQ191" s="3"/>
      <c r="DZR191" s="3"/>
      <c r="DZS191" s="3"/>
      <c r="DZT191" s="3"/>
      <c r="DZU191" s="3"/>
      <c r="DZV191" s="3"/>
      <c r="DZW191" s="3"/>
      <c r="DZX191" s="3"/>
      <c r="DZY191" s="3"/>
      <c r="DZZ191" s="3"/>
      <c r="EAA191" s="3"/>
      <c r="EAB191" s="3"/>
      <c r="EAC191" s="3"/>
      <c r="EAD191" s="3"/>
      <c r="EAE191" s="3"/>
      <c r="EAF191" s="3"/>
      <c r="EAG191" s="3"/>
      <c r="EAH191" s="3"/>
      <c r="EAI191" s="3"/>
      <c r="EAJ191" s="3"/>
      <c r="EAK191" s="3"/>
      <c r="EAL191" s="3"/>
      <c r="EAM191" s="3"/>
      <c r="EAN191" s="3"/>
      <c r="EAO191" s="3"/>
      <c r="EAP191" s="3"/>
      <c r="EAQ191" s="3"/>
      <c r="EAR191" s="3"/>
      <c r="EAS191" s="3"/>
      <c r="EAT191" s="3"/>
      <c r="EAU191" s="3"/>
      <c r="EAV191" s="3"/>
      <c r="EAW191" s="3"/>
      <c r="EAX191" s="3"/>
      <c r="EAY191" s="3"/>
      <c r="EAZ191" s="3"/>
      <c r="EBA191" s="3"/>
      <c r="EBB191" s="3"/>
      <c r="EBC191" s="3"/>
      <c r="EBD191" s="3"/>
      <c r="EBE191" s="3"/>
      <c r="EBF191" s="3"/>
      <c r="EBG191" s="3"/>
      <c r="EBH191" s="3"/>
      <c r="EBI191" s="3"/>
      <c r="EBJ191" s="3"/>
      <c r="EBK191" s="3"/>
      <c r="EBL191" s="3"/>
      <c r="EBM191" s="3"/>
      <c r="EBN191" s="3"/>
      <c r="EBO191" s="3"/>
      <c r="EBP191" s="3"/>
      <c r="EBQ191" s="3"/>
      <c r="EBR191" s="3"/>
      <c r="EBS191" s="3"/>
      <c r="EBT191" s="3"/>
      <c r="EBU191" s="3"/>
      <c r="EBV191" s="3"/>
      <c r="EBW191" s="3"/>
      <c r="EBX191" s="3"/>
      <c r="EBY191" s="3"/>
      <c r="EBZ191" s="3"/>
      <c r="ECA191" s="3"/>
      <c r="ECB191" s="3"/>
      <c r="ECC191" s="3"/>
      <c r="ECD191" s="3"/>
      <c r="ECE191" s="3"/>
      <c r="ECF191" s="3"/>
      <c r="ECG191" s="3"/>
      <c r="ECH191" s="3"/>
      <c r="ECI191" s="3"/>
      <c r="ECJ191" s="3"/>
      <c r="ECK191" s="3"/>
      <c r="ECL191" s="3"/>
      <c r="ECM191" s="3"/>
      <c r="ECN191" s="3"/>
      <c r="ECO191" s="3"/>
      <c r="ECP191" s="3"/>
      <c r="ECQ191" s="3"/>
      <c r="ECR191" s="3"/>
      <c r="ECS191" s="3"/>
      <c r="ECT191" s="3"/>
      <c r="ECU191" s="3"/>
      <c r="ECV191" s="3"/>
      <c r="ECW191" s="3"/>
      <c r="ECX191" s="3"/>
      <c r="ECY191" s="3"/>
      <c r="ECZ191" s="3"/>
      <c r="EDA191" s="3"/>
      <c r="EDB191" s="3"/>
      <c r="EDC191" s="3"/>
      <c r="EDD191" s="3"/>
      <c r="EDE191" s="3"/>
      <c r="EDF191" s="3"/>
      <c r="EDG191" s="3"/>
      <c r="EDH191" s="3"/>
      <c r="EDI191" s="3"/>
      <c r="EDJ191" s="3"/>
      <c r="EDK191" s="3"/>
      <c r="EDL191" s="3"/>
      <c r="EDM191" s="3"/>
      <c r="EDN191" s="3"/>
      <c r="EDO191" s="3"/>
      <c r="EDP191" s="3"/>
      <c r="EDQ191" s="3"/>
      <c r="EDR191" s="3"/>
      <c r="EDS191" s="3"/>
      <c r="EDT191" s="3"/>
      <c r="EDU191" s="3"/>
      <c r="EDV191" s="3"/>
      <c r="EDW191" s="3"/>
      <c r="EDX191" s="3"/>
      <c r="EDY191" s="3"/>
      <c r="EDZ191" s="3"/>
      <c r="EEA191" s="3"/>
      <c r="EEB191" s="3"/>
      <c r="EEC191" s="3"/>
      <c r="EED191" s="3"/>
      <c r="EEE191" s="3"/>
      <c r="EEF191" s="3"/>
      <c r="EEG191" s="3"/>
      <c r="EEH191" s="3"/>
      <c r="EEI191" s="3"/>
      <c r="EEJ191" s="3"/>
      <c r="EEK191" s="3"/>
      <c r="EEL191" s="3"/>
      <c r="EEM191" s="3"/>
      <c r="EEN191" s="3"/>
      <c r="EEO191" s="3"/>
      <c r="EEP191" s="3"/>
      <c r="EEQ191" s="3"/>
      <c r="EER191" s="3"/>
      <c r="EES191" s="3"/>
      <c r="EET191" s="3"/>
      <c r="EEU191" s="3"/>
      <c r="EEV191" s="3"/>
      <c r="EEW191" s="3"/>
      <c r="EEX191" s="3"/>
      <c r="EEY191" s="3"/>
      <c r="EEZ191" s="3"/>
      <c r="EFA191" s="3"/>
      <c r="EFB191" s="3"/>
      <c r="EFC191" s="3"/>
      <c r="EFD191" s="3"/>
      <c r="EFE191" s="3"/>
      <c r="EFF191" s="3"/>
      <c r="EFG191" s="3"/>
      <c r="EFH191" s="3"/>
      <c r="EFI191" s="3"/>
      <c r="EFJ191" s="3"/>
      <c r="EFK191" s="3"/>
      <c r="EFL191" s="3"/>
      <c r="EFM191" s="3"/>
      <c r="EFN191" s="3"/>
      <c r="EFO191" s="3"/>
      <c r="EFP191" s="3"/>
      <c r="EFQ191" s="3"/>
      <c r="EFR191" s="3"/>
      <c r="EFS191" s="3"/>
      <c r="EFT191" s="3"/>
      <c r="EFU191" s="3"/>
      <c r="EFV191" s="3"/>
      <c r="EFW191" s="3"/>
      <c r="EFX191" s="3"/>
      <c r="EFY191" s="3"/>
      <c r="EFZ191" s="3"/>
      <c r="EGA191" s="3"/>
      <c r="EGB191" s="3"/>
      <c r="EGC191" s="3"/>
      <c r="EGD191" s="3"/>
      <c r="EGE191" s="3"/>
      <c r="EGF191" s="3"/>
      <c r="EGG191" s="3"/>
      <c r="EGH191" s="3"/>
      <c r="EGI191" s="3"/>
      <c r="EGJ191" s="3"/>
      <c r="EGK191" s="3"/>
      <c r="EGL191" s="3"/>
      <c r="EGM191" s="3"/>
      <c r="EGN191" s="3"/>
      <c r="EGO191" s="3"/>
      <c r="EGP191" s="3"/>
      <c r="EGQ191" s="3"/>
      <c r="EGR191" s="3"/>
      <c r="EGS191" s="3"/>
      <c r="EGT191" s="3"/>
      <c r="EGU191" s="3"/>
      <c r="EGV191" s="3"/>
      <c r="EGW191" s="3"/>
      <c r="EGX191" s="3"/>
      <c r="EGY191" s="3"/>
      <c r="EGZ191" s="3"/>
      <c r="EHA191" s="3"/>
      <c r="EHB191" s="3"/>
      <c r="EHC191" s="3"/>
      <c r="EHD191" s="3"/>
      <c r="EHE191" s="3"/>
      <c r="EHF191" s="3"/>
      <c r="EHG191" s="3"/>
      <c r="EHH191" s="3"/>
      <c r="EHI191" s="3"/>
      <c r="EHJ191" s="3"/>
      <c r="EHK191" s="3"/>
      <c r="EHL191" s="3"/>
      <c r="EHM191" s="3"/>
      <c r="EHN191" s="3"/>
      <c r="EHO191" s="3"/>
      <c r="EHP191" s="3"/>
      <c r="EHQ191" s="3"/>
      <c r="EHR191" s="3"/>
      <c r="EHS191" s="3"/>
      <c r="EHT191" s="3"/>
      <c r="EHU191" s="3"/>
      <c r="EHV191" s="3"/>
      <c r="EHW191" s="3"/>
      <c r="EHX191" s="3"/>
      <c r="EHY191" s="3"/>
      <c r="EHZ191" s="3"/>
      <c r="EIA191" s="3"/>
      <c r="EIB191" s="3"/>
      <c r="EIC191" s="3"/>
      <c r="EID191" s="3"/>
      <c r="EIE191" s="3"/>
      <c r="EIF191" s="3"/>
      <c r="EIG191" s="3"/>
      <c r="EIH191" s="3"/>
      <c r="EII191" s="3"/>
      <c r="EIJ191" s="3"/>
      <c r="EIK191" s="3"/>
      <c r="EIL191" s="3"/>
      <c r="EIM191" s="3"/>
      <c r="EIN191" s="3"/>
      <c r="EIO191" s="3"/>
      <c r="EIP191" s="3"/>
      <c r="EIQ191" s="3"/>
      <c r="EIR191" s="3"/>
      <c r="EIS191" s="3"/>
      <c r="EIT191" s="3"/>
      <c r="EIU191" s="3"/>
      <c r="EIV191" s="3"/>
      <c r="EIW191" s="3"/>
      <c r="EIX191" s="3"/>
      <c r="EIY191" s="3"/>
      <c r="EIZ191" s="3"/>
      <c r="EJA191" s="3"/>
      <c r="EJB191" s="3"/>
      <c r="EJC191" s="3"/>
      <c r="EJD191" s="3"/>
      <c r="EJE191" s="3"/>
      <c r="EJF191" s="3"/>
      <c r="EJG191" s="3"/>
      <c r="EJH191" s="3"/>
      <c r="EJI191" s="3"/>
      <c r="EJJ191" s="3"/>
      <c r="EJK191" s="3"/>
      <c r="EJL191" s="3"/>
      <c r="EJM191" s="3"/>
      <c r="EJN191" s="3"/>
      <c r="EJO191" s="3"/>
      <c r="EJP191" s="3"/>
      <c r="EJQ191" s="3"/>
      <c r="EJR191" s="3"/>
      <c r="EJS191" s="3"/>
      <c r="EJT191" s="3"/>
      <c r="EJU191" s="3"/>
      <c r="EJV191" s="3"/>
      <c r="EJW191" s="3"/>
      <c r="EJX191" s="3"/>
      <c r="EJY191" s="3"/>
      <c r="EJZ191" s="3"/>
      <c r="EKA191" s="3"/>
      <c r="EKB191" s="3"/>
      <c r="EKC191" s="3"/>
      <c r="EKD191" s="3"/>
      <c r="EKE191" s="3"/>
      <c r="EKF191" s="3"/>
      <c r="EKG191" s="3"/>
      <c r="EKH191" s="3"/>
      <c r="EKI191" s="3"/>
      <c r="EKJ191" s="3"/>
      <c r="EKK191" s="3"/>
      <c r="EKL191" s="3"/>
      <c r="EKM191" s="3"/>
      <c r="EKN191" s="3"/>
      <c r="EKO191" s="3"/>
      <c r="EKP191" s="3"/>
      <c r="EKQ191" s="3"/>
      <c r="EKR191" s="3"/>
      <c r="EKS191" s="3"/>
      <c r="EKT191" s="3"/>
      <c r="EKU191" s="3"/>
      <c r="EKV191" s="3"/>
      <c r="EKW191" s="3"/>
      <c r="EKX191" s="3"/>
      <c r="EKY191" s="3"/>
      <c r="EKZ191" s="3"/>
      <c r="ELA191" s="3"/>
      <c r="ELB191" s="3"/>
      <c r="ELC191" s="3"/>
      <c r="ELD191" s="3"/>
      <c r="ELE191" s="3"/>
      <c r="ELF191" s="3"/>
      <c r="ELG191" s="3"/>
      <c r="ELH191" s="3"/>
      <c r="ELI191" s="3"/>
      <c r="ELJ191" s="3"/>
      <c r="ELK191" s="3"/>
      <c r="ELL191" s="3"/>
      <c r="ELM191" s="3"/>
      <c r="ELN191" s="3"/>
      <c r="ELO191" s="3"/>
      <c r="ELP191" s="3"/>
      <c r="ELQ191" s="3"/>
      <c r="ELR191" s="3"/>
      <c r="ELS191" s="3"/>
      <c r="ELT191" s="3"/>
      <c r="ELU191" s="3"/>
      <c r="ELV191" s="3"/>
      <c r="ELW191" s="3"/>
      <c r="ELX191" s="3"/>
      <c r="ELY191" s="3"/>
      <c r="ELZ191" s="3"/>
      <c r="EMA191" s="3"/>
      <c r="EMB191" s="3"/>
      <c r="EMC191" s="3"/>
      <c r="EMD191" s="3"/>
      <c r="EME191" s="3"/>
      <c r="EMF191" s="3"/>
      <c r="EMG191" s="3"/>
      <c r="EMH191" s="3"/>
      <c r="EMI191" s="3"/>
      <c r="EMJ191" s="3"/>
      <c r="EMK191" s="3"/>
      <c r="EML191" s="3"/>
      <c r="EMM191" s="3"/>
      <c r="EMN191" s="3"/>
      <c r="EMO191" s="3"/>
      <c r="EMP191" s="3"/>
      <c r="EMQ191" s="3"/>
      <c r="EMR191" s="3"/>
      <c r="EMS191" s="3"/>
      <c r="EMT191" s="3"/>
      <c r="EMU191" s="3"/>
      <c r="EMV191" s="3"/>
      <c r="EMW191" s="3"/>
      <c r="EMX191" s="3"/>
      <c r="EMY191" s="3"/>
      <c r="EMZ191" s="3"/>
      <c r="ENA191" s="3"/>
      <c r="ENB191" s="3"/>
      <c r="ENC191" s="3"/>
      <c r="END191" s="3"/>
      <c r="ENE191" s="3"/>
      <c r="ENF191" s="3"/>
      <c r="ENG191" s="3"/>
      <c r="ENH191" s="3"/>
      <c r="ENI191" s="3"/>
      <c r="ENJ191" s="3"/>
      <c r="ENK191" s="3"/>
      <c r="ENL191" s="3"/>
      <c r="ENM191" s="3"/>
      <c r="ENN191" s="3"/>
      <c r="ENO191" s="3"/>
      <c r="ENP191" s="3"/>
      <c r="ENQ191" s="3"/>
      <c r="ENR191" s="3"/>
      <c r="ENS191" s="3"/>
      <c r="ENT191" s="3"/>
      <c r="ENU191" s="3"/>
      <c r="ENV191" s="3"/>
      <c r="ENW191" s="3"/>
      <c r="ENX191" s="3"/>
      <c r="ENY191" s="3"/>
      <c r="ENZ191" s="3"/>
      <c r="EOA191" s="3"/>
      <c r="EOB191" s="3"/>
      <c r="EOC191" s="3"/>
      <c r="EOD191" s="3"/>
      <c r="EOE191" s="3"/>
      <c r="EOF191" s="3"/>
      <c r="EOG191" s="3"/>
      <c r="EOH191" s="3"/>
      <c r="EOI191" s="3"/>
      <c r="EOJ191" s="3"/>
      <c r="EOK191" s="3"/>
      <c r="EOL191" s="3"/>
      <c r="EOM191" s="3"/>
      <c r="EON191" s="3"/>
      <c r="EOO191" s="3"/>
      <c r="EOP191" s="3"/>
      <c r="EOQ191" s="3"/>
      <c r="EOR191" s="3"/>
      <c r="EOS191" s="3"/>
      <c r="EOT191" s="3"/>
      <c r="EOU191" s="3"/>
      <c r="EOV191" s="3"/>
      <c r="EOW191" s="3"/>
      <c r="EOX191" s="3"/>
      <c r="EOY191" s="3"/>
      <c r="EOZ191" s="3"/>
      <c r="EPA191" s="3"/>
      <c r="EPB191" s="3"/>
      <c r="EPC191" s="3"/>
      <c r="EPD191" s="3"/>
      <c r="EPE191" s="3"/>
      <c r="EPF191" s="3"/>
      <c r="EPG191" s="3"/>
      <c r="EPH191" s="3"/>
      <c r="EPI191" s="3"/>
      <c r="EPJ191" s="3"/>
      <c r="EPK191" s="3"/>
      <c r="EPL191" s="3"/>
      <c r="EPM191" s="3"/>
      <c r="EPN191" s="3"/>
      <c r="EPO191" s="3"/>
      <c r="EPP191" s="3"/>
      <c r="EPQ191" s="3"/>
      <c r="EPR191" s="3"/>
      <c r="EPS191" s="3"/>
      <c r="EPT191" s="3"/>
      <c r="EPU191" s="3"/>
      <c r="EPV191" s="3"/>
      <c r="EPW191" s="3"/>
      <c r="EPX191" s="3"/>
      <c r="EPY191" s="3"/>
      <c r="EPZ191" s="3"/>
      <c r="EQA191" s="3"/>
      <c r="EQB191" s="3"/>
      <c r="EQC191" s="3"/>
      <c r="EQD191" s="3"/>
      <c r="EQE191" s="3"/>
      <c r="EQF191" s="3"/>
      <c r="EQG191" s="3"/>
      <c r="EQH191" s="3"/>
      <c r="EQI191" s="3"/>
      <c r="EQJ191" s="3"/>
      <c r="EQK191" s="3"/>
      <c r="EQL191" s="3"/>
      <c r="EQM191" s="3"/>
      <c r="EQN191" s="3"/>
      <c r="EQO191" s="3"/>
      <c r="EQP191" s="3"/>
      <c r="EQQ191" s="3"/>
      <c r="EQR191" s="3"/>
      <c r="EQS191" s="3"/>
      <c r="EQT191" s="3"/>
      <c r="EQU191" s="3"/>
      <c r="EQV191" s="3"/>
      <c r="EQW191" s="3"/>
      <c r="EQX191" s="3"/>
      <c r="EQY191" s="3"/>
      <c r="EQZ191" s="3"/>
      <c r="ERA191" s="3"/>
      <c r="ERB191" s="3"/>
      <c r="ERC191" s="3"/>
      <c r="ERD191" s="3"/>
      <c r="ERE191" s="3"/>
      <c r="ERF191" s="3"/>
      <c r="ERG191" s="3"/>
      <c r="ERH191" s="3"/>
      <c r="ERI191" s="3"/>
      <c r="ERJ191" s="3"/>
      <c r="ERK191" s="3"/>
      <c r="ERL191" s="3"/>
      <c r="ERM191" s="3"/>
      <c r="ERN191" s="3"/>
      <c r="ERO191" s="3"/>
      <c r="ERP191" s="3"/>
      <c r="ERQ191" s="3"/>
      <c r="ERR191" s="3"/>
      <c r="ERS191" s="3"/>
      <c r="ERT191" s="3"/>
      <c r="ERU191" s="3"/>
      <c r="ERV191" s="3"/>
      <c r="ERW191" s="3"/>
      <c r="ERX191" s="3"/>
      <c r="ERY191" s="3"/>
      <c r="ERZ191" s="3"/>
      <c r="ESA191" s="3"/>
      <c r="ESB191" s="3"/>
      <c r="ESC191" s="3"/>
      <c r="ESD191" s="3"/>
      <c r="ESE191" s="3"/>
      <c r="ESF191" s="3"/>
      <c r="ESG191" s="3"/>
      <c r="ESH191" s="3"/>
      <c r="ESI191" s="3"/>
      <c r="ESJ191" s="3"/>
      <c r="ESK191" s="3"/>
      <c r="ESL191" s="3"/>
      <c r="ESM191" s="3"/>
      <c r="ESN191" s="3"/>
      <c r="ESO191" s="3"/>
      <c r="ESP191" s="3"/>
      <c r="ESQ191" s="3"/>
      <c r="ESR191" s="3"/>
      <c r="ESS191" s="3"/>
      <c r="EST191" s="3"/>
      <c r="ESU191" s="3"/>
      <c r="ESV191" s="3"/>
      <c r="ESW191" s="3"/>
      <c r="ESX191" s="3"/>
      <c r="ESY191" s="3"/>
      <c r="ESZ191" s="3"/>
      <c r="ETA191" s="3"/>
      <c r="ETB191" s="3"/>
      <c r="ETC191" s="3"/>
      <c r="ETD191" s="3"/>
      <c r="ETE191" s="3"/>
      <c r="ETF191" s="3"/>
      <c r="ETG191" s="3"/>
      <c r="ETH191" s="3"/>
      <c r="ETI191" s="3"/>
      <c r="ETJ191" s="3"/>
      <c r="ETK191" s="3"/>
      <c r="ETL191" s="3"/>
      <c r="ETM191" s="3"/>
      <c r="ETN191" s="3"/>
      <c r="ETO191" s="3"/>
      <c r="ETP191" s="3"/>
      <c r="ETQ191" s="3"/>
      <c r="ETR191" s="3"/>
      <c r="ETS191" s="3"/>
      <c r="ETT191" s="3"/>
      <c r="ETU191" s="3"/>
      <c r="ETV191" s="3"/>
      <c r="ETW191" s="3"/>
      <c r="ETX191" s="3"/>
      <c r="ETY191" s="3"/>
      <c r="ETZ191" s="3"/>
      <c r="EUA191" s="3"/>
      <c r="EUB191" s="3"/>
      <c r="EUC191" s="3"/>
      <c r="EUD191" s="3"/>
      <c r="EUE191" s="3"/>
      <c r="EUF191" s="3"/>
      <c r="EUG191" s="3"/>
      <c r="EUH191" s="3"/>
      <c r="EUI191" s="3"/>
      <c r="EUJ191" s="3"/>
      <c r="EUK191" s="3"/>
      <c r="EUL191" s="3"/>
      <c r="EUM191" s="3"/>
      <c r="EUN191" s="3"/>
      <c r="EUO191" s="3"/>
      <c r="EUP191" s="3"/>
      <c r="EUQ191" s="3"/>
      <c r="EUR191" s="3"/>
      <c r="EUS191" s="3"/>
      <c r="EUT191" s="3"/>
      <c r="EUU191" s="3"/>
      <c r="EUV191" s="3"/>
      <c r="EUW191" s="3"/>
      <c r="EUX191" s="3"/>
      <c r="EUY191" s="3"/>
      <c r="EUZ191" s="3"/>
      <c r="EVA191" s="3"/>
      <c r="EVB191" s="3"/>
      <c r="EVC191" s="3"/>
      <c r="EVD191" s="3"/>
      <c r="EVE191" s="3"/>
      <c r="EVF191" s="3"/>
      <c r="EVG191" s="3"/>
      <c r="EVH191" s="3"/>
      <c r="EVI191" s="3"/>
      <c r="EVJ191" s="3"/>
      <c r="EVK191" s="3"/>
      <c r="EVL191" s="3"/>
      <c r="EVM191" s="3"/>
      <c r="EVN191" s="3"/>
      <c r="EVO191" s="3"/>
      <c r="EVP191" s="3"/>
      <c r="EVQ191" s="3"/>
      <c r="EVR191" s="3"/>
      <c r="EVS191" s="3"/>
      <c r="EVT191" s="3"/>
      <c r="EVU191" s="3"/>
      <c r="EVV191" s="3"/>
      <c r="EVW191" s="3"/>
      <c r="EVX191" s="3"/>
      <c r="EVY191" s="3"/>
      <c r="EVZ191" s="3"/>
      <c r="EWA191" s="3"/>
      <c r="EWB191" s="3"/>
      <c r="EWC191" s="3"/>
      <c r="EWD191" s="3"/>
      <c r="EWE191" s="3"/>
      <c r="EWF191" s="3"/>
      <c r="EWG191" s="3"/>
      <c r="EWH191" s="3"/>
      <c r="EWI191" s="3"/>
      <c r="EWJ191" s="3"/>
      <c r="EWK191" s="3"/>
      <c r="EWL191" s="3"/>
      <c r="EWM191" s="3"/>
      <c r="EWN191" s="3"/>
      <c r="EWO191" s="3"/>
      <c r="EWP191" s="3"/>
      <c r="EWQ191" s="3"/>
      <c r="EWR191" s="3"/>
      <c r="EWS191" s="3"/>
      <c r="EWT191" s="3"/>
      <c r="EWU191" s="3"/>
      <c r="EWV191" s="3"/>
      <c r="EWW191" s="3"/>
      <c r="EWX191" s="3"/>
      <c r="EWY191" s="3"/>
      <c r="EWZ191" s="3"/>
      <c r="EXA191" s="3"/>
      <c r="EXB191" s="3"/>
      <c r="EXC191" s="3"/>
      <c r="EXD191" s="3"/>
      <c r="EXE191" s="3"/>
      <c r="EXF191" s="3"/>
      <c r="EXG191" s="3"/>
      <c r="EXH191" s="3"/>
      <c r="EXI191" s="3"/>
      <c r="EXJ191" s="3"/>
      <c r="EXK191" s="3"/>
      <c r="EXL191" s="3"/>
      <c r="EXM191" s="3"/>
      <c r="EXN191" s="3"/>
      <c r="EXO191" s="3"/>
      <c r="EXP191" s="3"/>
      <c r="EXQ191" s="3"/>
      <c r="EXR191" s="3"/>
      <c r="EXS191" s="3"/>
      <c r="EXT191" s="3"/>
      <c r="EXU191" s="3"/>
      <c r="EXV191" s="3"/>
      <c r="EXW191" s="3"/>
      <c r="EXX191" s="3"/>
      <c r="EXY191" s="3"/>
      <c r="EXZ191" s="3"/>
      <c r="EYA191" s="3"/>
      <c r="EYB191" s="3"/>
      <c r="EYC191" s="3"/>
      <c r="EYD191" s="3"/>
      <c r="EYE191" s="3"/>
      <c r="EYF191" s="3"/>
      <c r="EYG191" s="3"/>
      <c r="EYH191" s="3"/>
      <c r="EYI191" s="3"/>
      <c r="EYJ191" s="3"/>
      <c r="EYK191" s="3"/>
      <c r="EYL191" s="3"/>
      <c r="EYM191" s="3"/>
      <c r="EYN191" s="3"/>
      <c r="EYO191" s="3"/>
      <c r="EYP191" s="3"/>
      <c r="EYQ191" s="3"/>
      <c r="EYR191" s="3"/>
      <c r="EYS191" s="3"/>
      <c r="EYT191" s="3"/>
      <c r="EYU191" s="3"/>
      <c r="EYV191" s="3"/>
      <c r="EYW191" s="3"/>
      <c r="EYX191" s="3"/>
      <c r="EYY191" s="3"/>
      <c r="EYZ191" s="3"/>
      <c r="EZA191" s="3"/>
      <c r="EZB191" s="3"/>
      <c r="EZC191" s="3"/>
      <c r="EZD191" s="3"/>
      <c r="EZE191" s="3"/>
      <c r="EZF191" s="3"/>
      <c r="EZG191" s="3"/>
      <c r="EZH191" s="3"/>
      <c r="EZI191" s="3"/>
      <c r="EZJ191" s="3"/>
      <c r="EZK191" s="3"/>
      <c r="EZL191" s="3"/>
      <c r="EZM191" s="3"/>
      <c r="EZN191" s="3"/>
      <c r="EZO191" s="3"/>
      <c r="EZP191" s="3"/>
      <c r="EZQ191" s="3"/>
      <c r="EZR191" s="3"/>
      <c r="EZS191" s="3"/>
      <c r="EZT191" s="3"/>
      <c r="EZU191" s="3"/>
      <c r="EZV191" s="3"/>
      <c r="EZW191" s="3"/>
      <c r="EZX191" s="3"/>
      <c r="EZY191" s="3"/>
      <c r="EZZ191" s="3"/>
      <c r="FAA191" s="3"/>
      <c r="FAB191" s="3"/>
      <c r="FAC191" s="3"/>
      <c r="FAD191" s="3"/>
      <c r="FAE191" s="3"/>
      <c r="FAF191" s="3"/>
      <c r="FAG191" s="3"/>
      <c r="FAH191" s="3"/>
      <c r="FAI191" s="3"/>
      <c r="FAJ191" s="3"/>
      <c r="FAK191" s="3"/>
      <c r="FAL191" s="3"/>
      <c r="FAM191" s="3"/>
      <c r="FAN191" s="3"/>
      <c r="FAO191" s="3"/>
      <c r="FAP191" s="3"/>
      <c r="FAQ191" s="3"/>
      <c r="FAR191" s="3"/>
      <c r="FAS191" s="3"/>
      <c r="FAT191" s="3"/>
      <c r="FAU191" s="3"/>
      <c r="FAV191" s="3"/>
      <c r="FAW191" s="3"/>
      <c r="FAX191" s="3"/>
      <c r="FAY191" s="3"/>
      <c r="FAZ191" s="3"/>
      <c r="FBA191" s="3"/>
      <c r="FBB191" s="3"/>
      <c r="FBC191" s="3"/>
      <c r="FBD191" s="3"/>
      <c r="FBE191" s="3"/>
      <c r="FBF191" s="3"/>
      <c r="FBG191" s="3"/>
      <c r="FBH191" s="3"/>
      <c r="FBI191" s="3"/>
      <c r="FBJ191" s="3"/>
      <c r="FBK191" s="3"/>
      <c r="FBL191" s="3"/>
      <c r="FBM191" s="3"/>
      <c r="FBN191" s="3"/>
      <c r="FBO191" s="3"/>
      <c r="FBP191" s="3"/>
      <c r="FBQ191" s="3"/>
      <c r="FBR191" s="3"/>
      <c r="FBS191" s="3"/>
      <c r="FBT191" s="3"/>
      <c r="FBU191" s="3"/>
      <c r="FBV191" s="3"/>
      <c r="FBW191" s="3"/>
      <c r="FBX191" s="3"/>
      <c r="FBY191" s="3"/>
      <c r="FBZ191" s="3"/>
      <c r="FCA191" s="3"/>
      <c r="FCB191" s="3"/>
      <c r="FCC191" s="3"/>
      <c r="FCD191" s="3"/>
      <c r="FCE191" s="3"/>
      <c r="FCF191" s="3"/>
      <c r="FCG191" s="3"/>
      <c r="FCH191" s="3"/>
      <c r="FCI191" s="3"/>
      <c r="FCJ191" s="3"/>
      <c r="FCK191" s="3"/>
      <c r="FCL191" s="3"/>
      <c r="FCM191" s="3"/>
      <c r="FCN191" s="3"/>
      <c r="FCO191" s="3"/>
      <c r="FCP191" s="3"/>
      <c r="FCQ191" s="3"/>
      <c r="FCR191" s="3"/>
      <c r="FCS191" s="3"/>
      <c r="FCT191" s="3"/>
      <c r="FCU191" s="3"/>
      <c r="FCV191" s="3"/>
      <c r="FCW191" s="3"/>
      <c r="FCX191" s="3"/>
      <c r="FCY191" s="3"/>
      <c r="FCZ191" s="3"/>
      <c r="FDA191" s="3"/>
      <c r="FDB191" s="3"/>
      <c r="FDC191" s="3"/>
      <c r="FDD191" s="3"/>
      <c r="FDE191" s="3"/>
      <c r="FDF191" s="3"/>
      <c r="FDG191" s="3"/>
      <c r="FDH191" s="3"/>
      <c r="FDI191" s="3"/>
      <c r="FDJ191" s="3"/>
      <c r="FDK191" s="3"/>
      <c r="FDL191" s="3"/>
      <c r="FDM191" s="3"/>
      <c r="FDN191" s="3"/>
      <c r="FDO191" s="3"/>
      <c r="FDP191" s="3"/>
      <c r="FDQ191" s="3"/>
      <c r="FDR191" s="3"/>
      <c r="FDS191" s="3"/>
      <c r="FDT191" s="3"/>
      <c r="FDU191" s="3"/>
      <c r="FDV191" s="3"/>
      <c r="FDW191" s="3"/>
      <c r="FDX191" s="3"/>
      <c r="FDY191" s="3"/>
      <c r="FDZ191" s="3"/>
      <c r="FEA191" s="3"/>
      <c r="FEB191" s="3"/>
      <c r="FEC191" s="3"/>
      <c r="FED191" s="3"/>
      <c r="FEE191" s="3"/>
      <c r="FEF191" s="3"/>
      <c r="FEG191" s="3"/>
      <c r="FEH191" s="3"/>
      <c r="FEI191" s="3"/>
      <c r="FEJ191" s="3"/>
      <c r="FEK191" s="3"/>
      <c r="FEL191" s="3"/>
      <c r="FEM191" s="3"/>
      <c r="FEN191" s="3"/>
      <c r="FEO191" s="3"/>
      <c r="FEP191" s="3"/>
      <c r="FEQ191" s="3"/>
      <c r="FER191" s="3"/>
      <c r="FES191" s="3"/>
      <c r="FET191" s="3"/>
      <c r="FEU191" s="3"/>
      <c r="FEV191" s="3"/>
      <c r="FEW191" s="3"/>
      <c r="FEX191" s="3"/>
      <c r="FEY191" s="3"/>
      <c r="FEZ191" s="3"/>
      <c r="FFA191" s="3"/>
      <c r="FFB191" s="3"/>
      <c r="FFC191" s="3"/>
      <c r="FFD191" s="3"/>
      <c r="FFE191" s="3"/>
      <c r="FFF191" s="3"/>
      <c r="FFG191" s="3"/>
      <c r="FFH191" s="3"/>
      <c r="FFI191" s="3"/>
      <c r="FFJ191" s="3"/>
      <c r="FFK191" s="3"/>
      <c r="FFL191" s="3"/>
      <c r="FFM191" s="3"/>
      <c r="FFN191" s="3"/>
      <c r="FFO191" s="3"/>
      <c r="FFP191" s="3"/>
      <c r="FFQ191" s="3"/>
      <c r="FFR191" s="3"/>
      <c r="FFS191" s="3"/>
      <c r="FFT191" s="3"/>
      <c r="FFU191" s="3"/>
      <c r="FFV191" s="3"/>
      <c r="FFW191" s="3"/>
      <c r="FFX191" s="3"/>
      <c r="FFY191" s="3"/>
      <c r="FFZ191" s="3"/>
      <c r="FGA191" s="3"/>
      <c r="FGB191" s="3"/>
      <c r="FGC191" s="3"/>
      <c r="FGD191" s="3"/>
      <c r="FGE191" s="3"/>
      <c r="FGF191" s="3"/>
      <c r="FGG191" s="3"/>
      <c r="FGH191" s="3"/>
      <c r="FGI191" s="3"/>
      <c r="FGJ191" s="3"/>
      <c r="FGK191" s="3"/>
      <c r="FGL191" s="3"/>
      <c r="FGM191" s="3"/>
      <c r="FGN191" s="3"/>
      <c r="FGO191" s="3"/>
      <c r="FGP191" s="3"/>
      <c r="FGQ191" s="3"/>
      <c r="FGR191" s="3"/>
      <c r="FGS191" s="3"/>
      <c r="FGT191" s="3"/>
      <c r="FGU191" s="3"/>
      <c r="FGV191" s="3"/>
      <c r="FGW191" s="3"/>
      <c r="FGX191" s="3"/>
      <c r="FGY191" s="3"/>
      <c r="FGZ191" s="3"/>
      <c r="FHA191" s="3"/>
      <c r="FHB191" s="3"/>
      <c r="FHC191" s="3"/>
      <c r="FHD191" s="3"/>
      <c r="FHE191" s="3"/>
      <c r="FHF191" s="3"/>
      <c r="FHG191" s="3"/>
      <c r="FHH191" s="3"/>
      <c r="FHI191" s="3"/>
      <c r="FHJ191" s="3"/>
      <c r="FHK191" s="3"/>
      <c r="FHL191" s="3"/>
      <c r="FHM191" s="3"/>
      <c r="FHN191" s="3"/>
      <c r="FHO191" s="3"/>
      <c r="FHP191" s="3"/>
      <c r="FHQ191" s="3"/>
      <c r="FHR191" s="3"/>
      <c r="FHS191" s="3"/>
      <c r="FHT191" s="3"/>
      <c r="FHU191" s="3"/>
      <c r="FHV191" s="3"/>
      <c r="FHW191" s="3"/>
      <c r="FHX191" s="3"/>
      <c r="FHY191" s="3"/>
      <c r="FHZ191" s="3"/>
      <c r="FIA191" s="3"/>
      <c r="FIB191" s="3"/>
      <c r="FIC191" s="3"/>
      <c r="FID191" s="3"/>
      <c r="FIE191" s="3"/>
      <c r="FIF191" s="3"/>
      <c r="FIG191" s="3"/>
      <c r="FIH191" s="3"/>
      <c r="FII191" s="3"/>
      <c r="FIJ191" s="3"/>
      <c r="FIK191" s="3"/>
      <c r="FIL191" s="3"/>
      <c r="FIM191" s="3"/>
      <c r="FIN191" s="3"/>
      <c r="FIO191" s="3"/>
      <c r="FIP191" s="3"/>
      <c r="FIQ191" s="3"/>
      <c r="FIR191" s="3"/>
      <c r="FIS191" s="3"/>
      <c r="FIT191" s="3"/>
      <c r="FIU191" s="3"/>
      <c r="FIV191" s="3"/>
      <c r="FIW191" s="3"/>
      <c r="FIX191" s="3"/>
      <c r="FIY191" s="3"/>
      <c r="FIZ191" s="3"/>
      <c r="FJA191" s="3"/>
      <c r="FJB191" s="3"/>
      <c r="FJC191" s="3"/>
      <c r="FJD191" s="3"/>
      <c r="FJE191" s="3"/>
      <c r="FJF191" s="3"/>
      <c r="FJG191" s="3"/>
      <c r="FJH191" s="3"/>
      <c r="FJI191" s="3"/>
      <c r="FJJ191" s="3"/>
      <c r="FJK191" s="3"/>
      <c r="FJL191" s="3"/>
      <c r="FJM191" s="3"/>
      <c r="FJN191" s="3"/>
      <c r="FJO191" s="3"/>
      <c r="FJP191" s="3"/>
      <c r="FJQ191" s="3"/>
      <c r="FJR191" s="3"/>
      <c r="FJS191" s="3"/>
      <c r="FJT191" s="3"/>
      <c r="FJU191" s="3"/>
      <c r="FJV191" s="3"/>
      <c r="FJW191" s="3"/>
      <c r="FJX191" s="3"/>
      <c r="FJY191" s="3"/>
      <c r="FJZ191" s="3"/>
      <c r="FKA191" s="3"/>
      <c r="FKB191" s="3"/>
      <c r="FKC191" s="3"/>
      <c r="FKD191" s="3"/>
      <c r="FKE191" s="3"/>
      <c r="FKF191" s="3"/>
      <c r="FKG191" s="3"/>
      <c r="FKH191" s="3"/>
      <c r="FKI191" s="3"/>
      <c r="FKJ191" s="3"/>
      <c r="FKK191" s="3"/>
      <c r="FKL191" s="3"/>
      <c r="FKM191" s="3"/>
      <c r="FKN191" s="3"/>
      <c r="FKO191" s="3"/>
      <c r="FKP191" s="3"/>
      <c r="FKQ191" s="3"/>
      <c r="FKR191" s="3"/>
      <c r="FKS191" s="3"/>
      <c r="FKT191" s="3"/>
      <c r="FKU191" s="3"/>
      <c r="FKV191" s="3"/>
      <c r="FKW191" s="3"/>
      <c r="FKX191" s="3"/>
      <c r="FKY191" s="3"/>
      <c r="FKZ191" s="3"/>
      <c r="FLA191" s="3"/>
      <c r="FLB191" s="3"/>
      <c r="FLC191" s="3"/>
      <c r="FLD191" s="3"/>
      <c r="FLE191" s="3"/>
      <c r="FLF191" s="3"/>
      <c r="FLG191" s="3"/>
      <c r="FLH191" s="3"/>
      <c r="FLI191" s="3"/>
      <c r="FLJ191" s="3"/>
      <c r="FLK191" s="3"/>
      <c r="FLL191" s="3"/>
      <c r="FLM191" s="3"/>
      <c r="FLN191" s="3"/>
      <c r="FLO191" s="3"/>
      <c r="FLP191" s="3"/>
      <c r="FLQ191" s="3"/>
      <c r="FLR191" s="3"/>
      <c r="FLS191" s="3"/>
      <c r="FLT191" s="3"/>
      <c r="FLU191" s="3"/>
      <c r="FLV191" s="3"/>
      <c r="FLW191" s="3"/>
      <c r="FLX191" s="3"/>
      <c r="FLY191" s="3"/>
      <c r="FLZ191" s="3"/>
      <c r="FMA191" s="3"/>
      <c r="FMB191" s="3"/>
      <c r="FMC191" s="3"/>
      <c r="FMD191" s="3"/>
      <c r="FME191" s="3"/>
      <c r="FMF191" s="3"/>
      <c r="FMG191" s="3"/>
      <c r="FMH191" s="3"/>
      <c r="FMI191" s="3"/>
      <c r="FMJ191" s="3"/>
      <c r="FMK191" s="3"/>
      <c r="FML191" s="3"/>
      <c r="FMM191" s="3"/>
      <c r="FMN191" s="3"/>
      <c r="FMO191" s="3"/>
      <c r="FMP191" s="3"/>
      <c r="FMQ191" s="3"/>
      <c r="FMR191" s="3"/>
      <c r="FMS191" s="3"/>
      <c r="FMT191" s="3"/>
      <c r="FMU191" s="3"/>
      <c r="FMV191" s="3"/>
      <c r="FMW191" s="3"/>
      <c r="FMX191" s="3"/>
      <c r="FMY191" s="3"/>
      <c r="FMZ191" s="3"/>
      <c r="FNA191" s="3"/>
      <c r="FNB191" s="3"/>
      <c r="FNC191" s="3"/>
      <c r="FND191" s="3"/>
      <c r="FNE191" s="3"/>
      <c r="FNF191" s="3"/>
      <c r="FNG191" s="3"/>
      <c r="FNH191" s="3"/>
      <c r="FNI191" s="3"/>
      <c r="FNJ191" s="3"/>
      <c r="FNK191" s="3"/>
      <c r="FNL191" s="3"/>
      <c r="FNM191" s="3"/>
      <c r="FNN191" s="3"/>
      <c r="FNO191" s="3"/>
      <c r="FNP191" s="3"/>
      <c r="FNQ191" s="3"/>
      <c r="FNR191" s="3"/>
      <c r="FNS191" s="3"/>
      <c r="FNT191" s="3"/>
      <c r="FNU191" s="3"/>
      <c r="FNV191" s="3"/>
      <c r="FNW191" s="3"/>
      <c r="FNX191" s="3"/>
      <c r="FNY191" s="3"/>
      <c r="FNZ191" s="3"/>
      <c r="FOA191" s="3"/>
      <c r="FOB191" s="3"/>
      <c r="FOC191" s="3"/>
      <c r="FOD191" s="3"/>
      <c r="FOE191" s="3"/>
      <c r="FOF191" s="3"/>
      <c r="FOG191" s="3"/>
      <c r="FOH191" s="3"/>
      <c r="FOI191" s="3"/>
      <c r="FOJ191" s="3"/>
      <c r="FOK191" s="3"/>
      <c r="FOL191" s="3"/>
      <c r="FOM191" s="3"/>
      <c r="FON191" s="3"/>
      <c r="FOO191" s="3"/>
      <c r="FOP191" s="3"/>
      <c r="FOQ191" s="3"/>
      <c r="FOR191" s="3"/>
      <c r="FOS191" s="3"/>
      <c r="FOT191" s="3"/>
      <c r="FOU191" s="3"/>
      <c r="FOV191" s="3"/>
      <c r="FOW191" s="3"/>
      <c r="FOX191" s="3"/>
      <c r="FOY191" s="3"/>
      <c r="FOZ191" s="3"/>
      <c r="FPA191" s="3"/>
      <c r="FPB191" s="3"/>
      <c r="FPC191" s="3"/>
      <c r="FPD191" s="3"/>
      <c r="FPE191" s="3"/>
      <c r="FPF191" s="3"/>
      <c r="FPG191" s="3"/>
      <c r="FPH191" s="3"/>
      <c r="FPI191" s="3"/>
      <c r="FPJ191" s="3"/>
      <c r="FPK191" s="3"/>
      <c r="FPL191" s="3"/>
      <c r="FPM191" s="3"/>
      <c r="FPN191" s="3"/>
      <c r="FPO191" s="3"/>
      <c r="FPP191" s="3"/>
      <c r="FPQ191" s="3"/>
      <c r="FPR191" s="3"/>
      <c r="FPS191" s="3"/>
      <c r="FPT191" s="3"/>
      <c r="FPU191" s="3"/>
      <c r="FPV191" s="3"/>
      <c r="FPW191" s="3"/>
      <c r="FPX191" s="3"/>
      <c r="FPY191" s="3"/>
      <c r="FPZ191" s="3"/>
      <c r="FQA191" s="3"/>
      <c r="FQB191" s="3"/>
      <c r="FQC191" s="3"/>
      <c r="FQD191" s="3"/>
      <c r="FQE191" s="3"/>
      <c r="FQF191" s="3"/>
      <c r="FQG191" s="3"/>
      <c r="FQH191" s="3"/>
      <c r="FQI191" s="3"/>
      <c r="FQJ191" s="3"/>
      <c r="FQK191" s="3"/>
      <c r="FQL191" s="3"/>
      <c r="FQM191" s="3"/>
      <c r="FQN191" s="3"/>
      <c r="FQO191" s="3"/>
      <c r="FQP191" s="3"/>
      <c r="FQQ191" s="3"/>
      <c r="FQR191" s="3"/>
      <c r="FQS191" s="3"/>
      <c r="FQT191" s="3"/>
      <c r="FQU191" s="3"/>
      <c r="FQV191" s="3"/>
      <c r="FQW191" s="3"/>
      <c r="FQX191" s="3"/>
      <c r="FQY191" s="3"/>
      <c r="FQZ191" s="3"/>
      <c r="FRA191" s="3"/>
      <c r="FRB191" s="3"/>
      <c r="FRC191" s="3"/>
      <c r="FRD191" s="3"/>
      <c r="FRE191" s="3"/>
      <c r="FRF191" s="3"/>
      <c r="FRG191" s="3"/>
      <c r="FRH191" s="3"/>
      <c r="FRI191" s="3"/>
      <c r="FRJ191" s="3"/>
      <c r="FRK191" s="3"/>
      <c r="FRL191" s="3"/>
      <c r="FRM191" s="3"/>
      <c r="FRN191" s="3"/>
      <c r="FRO191" s="3"/>
      <c r="FRP191" s="3"/>
      <c r="FRQ191" s="3"/>
      <c r="FRR191" s="3"/>
      <c r="FRS191" s="3"/>
      <c r="FRT191" s="3"/>
      <c r="FRU191" s="3"/>
      <c r="FRV191" s="3"/>
      <c r="FRW191" s="3"/>
      <c r="FRX191" s="3"/>
      <c r="FRY191" s="3"/>
      <c r="FRZ191" s="3"/>
      <c r="FSA191" s="3"/>
      <c r="FSB191" s="3"/>
      <c r="FSC191" s="3"/>
      <c r="FSD191" s="3"/>
      <c r="FSE191" s="3"/>
      <c r="FSF191" s="3"/>
      <c r="FSG191" s="3"/>
      <c r="FSH191" s="3"/>
      <c r="FSI191" s="3"/>
      <c r="FSJ191" s="3"/>
      <c r="FSK191" s="3"/>
      <c r="FSL191" s="3"/>
      <c r="FSM191" s="3"/>
      <c r="FSN191" s="3"/>
      <c r="FSO191" s="3"/>
      <c r="FSP191" s="3"/>
      <c r="FSQ191" s="3"/>
      <c r="FSR191" s="3"/>
      <c r="FSS191" s="3"/>
      <c r="FST191" s="3"/>
      <c r="FSU191" s="3"/>
      <c r="FSV191" s="3"/>
      <c r="FSW191" s="3"/>
      <c r="FSX191" s="3"/>
      <c r="FSY191" s="3"/>
      <c r="FSZ191" s="3"/>
      <c r="FTA191" s="3"/>
      <c r="FTB191" s="3"/>
      <c r="FTC191" s="3"/>
      <c r="FTD191" s="3"/>
      <c r="FTE191" s="3"/>
      <c r="FTF191" s="3"/>
      <c r="FTG191" s="3"/>
      <c r="FTH191" s="3"/>
      <c r="FTI191" s="3"/>
      <c r="FTJ191" s="3"/>
      <c r="FTK191" s="3"/>
      <c r="FTL191" s="3"/>
      <c r="FTM191" s="3"/>
      <c r="FTN191" s="3"/>
      <c r="FTO191" s="3"/>
      <c r="FTP191" s="3"/>
      <c r="FTQ191" s="3"/>
      <c r="FTR191" s="3"/>
      <c r="FTS191" s="3"/>
      <c r="FTT191" s="3"/>
      <c r="FTU191" s="3"/>
      <c r="FTV191" s="3"/>
      <c r="FTW191" s="3"/>
      <c r="FTX191" s="3"/>
      <c r="FTY191" s="3"/>
      <c r="FTZ191" s="3"/>
      <c r="FUA191" s="3"/>
      <c r="FUB191" s="3"/>
      <c r="FUC191" s="3"/>
      <c r="FUD191" s="3"/>
      <c r="FUE191" s="3"/>
      <c r="FUF191" s="3"/>
      <c r="FUG191" s="3"/>
      <c r="FUH191" s="3"/>
      <c r="FUI191" s="3"/>
      <c r="FUJ191" s="3"/>
      <c r="FUK191" s="3"/>
      <c r="FUL191" s="3"/>
      <c r="FUM191" s="3"/>
      <c r="FUN191" s="3"/>
      <c r="FUO191" s="3"/>
      <c r="FUP191" s="3"/>
      <c r="FUQ191" s="3"/>
      <c r="FUR191" s="3"/>
      <c r="FUS191" s="3"/>
      <c r="FUT191" s="3"/>
      <c r="FUU191" s="3"/>
      <c r="FUV191" s="3"/>
      <c r="FUW191" s="3"/>
      <c r="FUX191" s="3"/>
      <c r="FUY191" s="3"/>
      <c r="FUZ191" s="3"/>
      <c r="FVA191" s="3"/>
      <c r="FVB191" s="3"/>
      <c r="FVC191" s="3"/>
      <c r="FVD191" s="3"/>
      <c r="FVE191" s="3"/>
      <c r="FVF191" s="3"/>
      <c r="FVG191" s="3"/>
      <c r="FVH191" s="3"/>
      <c r="FVI191" s="3"/>
      <c r="FVJ191" s="3"/>
      <c r="FVK191" s="3"/>
      <c r="FVL191" s="3"/>
      <c r="FVM191" s="3"/>
      <c r="FVN191" s="3"/>
      <c r="FVO191" s="3"/>
      <c r="FVP191" s="3"/>
      <c r="FVQ191" s="3"/>
      <c r="FVR191" s="3"/>
      <c r="FVS191" s="3"/>
      <c r="FVT191" s="3"/>
      <c r="FVU191" s="3"/>
      <c r="FVV191" s="3"/>
      <c r="FVW191" s="3"/>
      <c r="FVX191" s="3"/>
      <c r="FVY191" s="3"/>
      <c r="FVZ191" s="3"/>
      <c r="FWA191" s="3"/>
      <c r="FWB191" s="3"/>
      <c r="FWC191" s="3"/>
      <c r="FWD191" s="3"/>
      <c r="FWE191" s="3"/>
      <c r="FWF191" s="3"/>
      <c r="FWG191" s="3"/>
      <c r="FWH191" s="3"/>
      <c r="FWI191" s="3"/>
      <c r="FWJ191" s="3"/>
      <c r="FWK191" s="3"/>
      <c r="FWL191" s="3"/>
      <c r="FWM191" s="3"/>
      <c r="FWN191" s="3"/>
      <c r="FWO191" s="3"/>
      <c r="FWP191" s="3"/>
      <c r="FWQ191" s="3"/>
      <c r="FWR191" s="3"/>
      <c r="FWS191" s="3"/>
      <c r="FWT191" s="3"/>
      <c r="FWU191" s="3"/>
      <c r="FWV191" s="3"/>
      <c r="FWW191" s="3"/>
      <c r="FWX191" s="3"/>
      <c r="FWY191" s="3"/>
      <c r="FWZ191" s="3"/>
      <c r="FXA191" s="3"/>
      <c r="FXB191" s="3"/>
      <c r="FXC191" s="3"/>
      <c r="FXD191" s="3"/>
      <c r="FXE191" s="3"/>
      <c r="FXF191" s="3"/>
      <c r="FXG191" s="3"/>
      <c r="FXH191" s="3"/>
      <c r="FXI191" s="3"/>
      <c r="FXJ191" s="3"/>
      <c r="FXK191" s="3"/>
      <c r="FXL191" s="3"/>
      <c r="FXM191" s="3"/>
      <c r="FXN191" s="3"/>
      <c r="FXO191" s="3"/>
      <c r="FXP191" s="3"/>
      <c r="FXQ191" s="3"/>
      <c r="FXR191" s="3"/>
      <c r="FXS191" s="3"/>
      <c r="FXT191" s="3"/>
      <c r="FXU191" s="3"/>
      <c r="FXV191" s="3"/>
      <c r="FXW191" s="3"/>
      <c r="FXX191" s="3"/>
      <c r="FXY191" s="3"/>
      <c r="FXZ191" s="3"/>
      <c r="FYA191" s="3"/>
      <c r="FYB191" s="3"/>
      <c r="FYC191" s="3"/>
      <c r="FYD191" s="3"/>
      <c r="FYE191" s="3"/>
      <c r="FYF191" s="3"/>
      <c r="FYG191" s="3"/>
      <c r="FYH191" s="3"/>
      <c r="FYI191" s="3"/>
      <c r="FYJ191" s="3"/>
      <c r="FYK191" s="3"/>
      <c r="FYL191" s="3"/>
      <c r="FYM191" s="3"/>
      <c r="FYN191" s="3"/>
      <c r="FYO191" s="3"/>
      <c r="FYP191" s="3"/>
      <c r="FYQ191" s="3"/>
      <c r="FYR191" s="3"/>
      <c r="FYS191" s="3"/>
      <c r="FYT191" s="3"/>
      <c r="FYU191" s="3"/>
      <c r="FYV191" s="3"/>
      <c r="FYW191" s="3"/>
      <c r="FYX191" s="3"/>
      <c r="FYY191" s="3"/>
      <c r="FYZ191" s="3"/>
      <c r="FZA191" s="3"/>
      <c r="FZB191" s="3"/>
      <c r="FZC191" s="3"/>
      <c r="FZD191" s="3"/>
      <c r="FZE191" s="3"/>
      <c r="FZF191" s="3"/>
      <c r="FZG191" s="3"/>
      <c r="FZH191" s="3"/>
      <c r="FZI191" s="3"/>
      <c r="FZJ191" s="3"/>
      <c r="FZK191" s="3"/>
      <c r="FZL191" s="3"/>
      <c r="FZM191" s="3"/>
      <c r="FZN191" s="3"/>
      <c r="FZO191" s="3"/>
      <c r="FZP191" s="3"/>
      <c r="FZQ191" s="3"/>
      <c r="FZR191" s="3"/>
      <c r="FZS191" s="3"/>
      <c r="FZT191" s="3"/>
      <c r="FZU191" s="3"/>
      <c r="FZV191" s="3"/>
      <c r="FZW191" s="3"/>
      <c r="FZX191" s="3"/>
      <c r="FZY191" s="3"/>
      <c r="FZZ191" s="3"/>
      <c r="GAA191" s="3"/>
      <c r="GAB191" s="3"/>
      <c r="GAC191" s="3"/>
      <c r="GAD191" s="3"/>
      <c r="GAE191" s="3"/>
      <c r="GAF191" s="3"/>
      <c r="GAG191" s="3"/>
      <c r="GAH191" s="3"/>
      <c r="GAI191" s="3"/>
      <c r="GAJ191" s="3"/>
      <c r="GAK191" s="3"/>
      <c r="GAL191" s="3"/>
      <c r="GAM191" s="3"/>
      <c r="GAN191" s="3"/>
      <c r="GAO191" s="3"/>
      <c r="GAP191" s="3"/>
      <c r="GAQ191" s="3"/>
      <c r="GAR191" s="3"/>
      <c r="GAS191" s="3"/>
      <c r="GAT191" s="3"/>
      <c r="GAU191" s="3"/>
      <c r="GAV191" s="3"/>
      <c r="GAW191" s="3"/>
      <c r="GAX191" s="3"/>
      <c r="GAY191" s="3"/>
      <c r="GAZ191" s="3"/>
      <c r="GBA191" s="3"/>
      <c r="GBB191" s="3"/>
      <c r="GBC191" s="3"/>
      <c r="GBD191" s="3"/>
      <c r="GBE191" s="3"/>
      <c r="GBF191" s="3"/>
      <c r="GBG191" s="3"/>
      <c r="GBH191" s="3"/>
      <c r="GBI191" s="3"/>
      <c r="GBJ191" s="3"/>
      <c r="GBK191" s="3"/>
      <c r="GBL191" s="3"/>
      <c r="GBM191" s="3"/>
      <c r="GBN191" s="3"/>
      <c r="GBO191" s="3"/>
      <c r="GBP191" s="3"/>
      <c r="GBQ191" s="3"/>
      <c r="GBR191" s="3"/>
      <c r="GBS191" s="3"/>
      <c r="GBT191" s="3"/>
      <c r="GBU191" s="3"/>
      <c r="GBV191" s="3"/>
      <c r="GBW191" s="3"/>
      <c r="GBX191" s="3"/>
      <c r="GBY191" s="3"/>
      <c r="GBZ191" s="3"/>
      <c r="GCA191" s="3"/>
      <c r="GCB191" s="3"/>
      <c r="GCC191" s="3"/>
      <c r="GCD191" s="3"/>
      <c r="GCE191" s="3"/>
      <c r="GCF191" s="3"/>
      <c r="GCG191" s="3"/>
      <c r="GCH191" s="3"/>
      <c r="GCI191" s="3"/>
      <c r="GCJ191" s="3"/>
      <c r="GCK191" s="3"/>
      <c r="GCL191" s="3"/>
      <c r="GCM191" s="3"/>
      <c r="GCN191" s="3"/>
      <c r="GCO191" s="3"/>
      <c r="GCP191" s="3"/>
      <c r="GCQ191" s="3"/>
      <c r="GCR191" s="3"/>
      <c r="GCS191" s="3"/>
      <c r="GCT191" s="3"/>
      <c r="GCU191" s="3"/>
      <c r="GCV191" s="3"/>
      <c r="GCW191" s="3"/>
      <c r="GCX191" s="3"/>
      <c r="GCY191" s="3"/>
      <c r="GCZ191" s="3"/>
      <c r="GDA191" s="3"/>
      <c r="GDB191" s="3"/>
      <c r="GDC191" s="3"/>
      <c r="GDD191" s="3"/>
      <c r="GDE191" s="3"/>
      <c r="GDF191" s="3"/>
      <c r="GDG191" s="3"/>
      <c r="GDH191" s="3"/>
      <c r="GDI191" s="3"/>
      <c r="GDJ191" s="3"/>
      <c r="GDK191" s="3"/>
      <c r="GDL191" s="3"/>
      <c r="GDM191" s="3"/>
      <c r="GDN191" s="3"/>
      <c r="GDO191" s="3"/>
      <c r="GDP191" s="3"/>
      <c r="GDQ191" s="3"/>
      <c r="GDR191" s="3"/>
      <c r="GDS191" s="3"/>
      <c r="GDT191" s="3"/>
      <c r="GDU191" s="3"/>
      <c r="GDV191" s="3"/>
      <c r="GDW191" s="3"/>
      <c r="GDX191" s="3"/>
      <c r="GDY191" s="3"/>
      <c r="GDZ191" s="3"/>
      <c r="GEA191" s="3"/>
      <c r="GEB191" s="3"/>
      <c r="GEC191" s="3"/>
      <c r="GED191" s="3"/>
      <c r="GEE191" s="3"/>
      <c r="GEF191" s="3"/>
      <c r="GEG191" s="3"/>
      <c r="GEH191" s="3"/>
      <c r="GEI191" s="3"/>
      <c r="GEJ191" s="3"/>
      <c r="GEK191" s="3"/>
      <c r="GEL191" s="3"/>
      <c r="GEM191" s="3"/>
      <c r="GEN191" s="3"/>
      <c r="GEO191" s="3"/>
      <c r="GEP191" s="3"/>
      <c r="GEQ191" s="3"/>
      <c r="GER191" s="3"/>
      <c r="GES191" s="3"/>
      <c r="GET191" s="3"/>
      <c r="GEU191" s="3"/>
      <c r="GEV191" s="3"/>
      <c r="GEW191" s="3"/>
      <c r="GEX191" s="3"/>
      <c r="GEY191" s="3"/>
      <c r="GEZ191" s="3"/>
      <c r="GFA191" s="3"/>
      <c r="GFB191" s="3"/>
      <c r="GFC191" s="3"/>
      <c r="GFD191" s="3"/>
      <c r="GFE191" s="3"/>
      <c r="GFF191" s="3"/>
      <c r="GFG191" s="3"/>
      <c r="GFH191" s="3"/>
      <c r="GFI191" s="3"/>
      <c r="GFJ191" s="3"/>
      <c r="GFK191" s="3"/>
      <c r="GFL191" s="3"/>
      <c r="GFM191" s="3"/>
      <c r="GFN191" s="3"/>
      <c r="GFO191" s="3"/>
      <c r="GFP191" s="3"/>
      <c r="GFQ191" s="3"/>
      <c r="GFR191" s="3"/>
      <c r="GFS191" s="3"/>
      <c r="GFT191" s="3"/>
      <c r="GFU191" s="3"/>
      <c r="GFV191" s="3"/>
      <c r="GFW191" s="3"/>
      <c r="GFX191" s="3"/>
      <c r="GFY191" s="3"/>
      <c r="GFZ191" s="3"/>
      <c r="GGA191" s="3"/>
      <c r="GGB191" s="3"/>
      <c r="GGC191" s="3"/>
      <c r="GGD191" s="3"/>
      <c r="GGE191" s="3"/>
      <c r="GGF191" s="3"/>
      <c r="GGG191" s="3"/>
      <c r="GGH191" s="3"/>
      <c r="GGI191" s="3"/>
      <c r="GGJ191" s="3"/>
      <c r="GGK191" s="3"/>
      <c r="GGL191" s="3"/>
      <c r="GGM191" s="3"/>
      <c r="GGN191" s="3"/>
      <c r="GGO191" s="3"/>
      <c r="GGP191" s="3"/>
      <c r="GGQ191" s="3"/>
      <c r="GGR191" s="3"/>
      <c r="GGS191" s="3"/>
      <c r="GGT191" s="3"/>
      <c r="GGU191" s="3"/>
      <c r="GGV191" s="3"/>
      <c r="GGW191" s="3"/>
      <c r="GGX191" s="3"/>
      <c r="GGY191" s="3"/>
      <c r="GGZ191" s="3"/>
      <c r="GHA191" s="3"/>
      <c r="GHB191" s="3"/>
      <c r="GHC191" s="3"/>
      <c r="GHD191" s="3"/>
      <c r="GHE191" s="3"/>
      <c r="GHF191" s="3"/>
      <c r="GHG191" s="3"/>
      <c r="GHH191" s="3"/>
      <c r="GHI191" s="3"/>
      <c r="GHJ191" s="3"/>
      <c r="GHK191" s="3"/>
      <c r="GHL191" s="3"/>
      <c r="GHM191" s="3"/>
      <c r="GHN191" s="3"/>
      <c r="GHO191" s="3"/>
      <c r="GHP191" s="3"/>
      <c r="GHQ191" s="3"/>
      <c r="GHR191" s="3"/>
      <c r="GHS191" s="3"/>
      <c r="GHT191" s="3"/>
      <c r="GHU191" s="3"/>
      <c r="GHV191" s="3"/>
      <c r="GHW191" s="3"/>
      <c r="GHX191" s="3"/>
      <c r="GHY191" s="3"/>
      <c r="GHZ191" s="3"/>
      <c r="GIA191" s="3"/>
      <c r="GIB191" s="3"/>
      <c r="GIC191" s="3"/>
      <c r="GID191" s="3"/>
      <c r="GIE191" s="3"/>
      <c r="GIF191" s="3"/>
      <c r="GIG191" s="3"/>
      <c r="GIH191" s="3"/>
      <c r="GII191" s="3"/>
      <c r="GIJ191" s="3"/>
      <c r="GIK191" s="3"/>
      <c r="GIL191" s="3"/>
      <c r="GIM191" s="3"/>
      <c r="GIN191" s="3"/>
      <c r="GIO191" s="3"/>
      <c r="GIP191" s="3"/>
      <c r="GIQ191" s="3"/>
      <c r="GIR191" s="3"/>
      <c r="GIS191" s="3"/>
      <c r="GIT191" s="3"/>
      <c r="GIU191" s="3"/>
      <c r="GIV191" s="3"/>
      <c r="GIW191" s="3"/>
      <c r="GIX191" s="3"/>
      <c r="GIY191" s="3"/>
      <c r="GIZ191" s="3"/>
      <c r="GJA191" s="3"/>
      <c r="GJB191" s="3"/>
      <c r="GJC191" s="3"/>
      <c r="GJD191" s="3"/>
      <c r="GJE191" s="3"/>
      <c r="GJF191" s="3"/>
      <c r="GJG191" s="3"/>
      <c r="GJH191" s="3"/>
      <c r="GJI191" s="3"/>
      <c r="GJJ191" s="3"/>
      <c r="GJK191" s="3"/>
      <c r="GJL191" s="3"/>
      <c r="GJM191" s="3"/>
      <c r="GJN191" s="3"/>
      <c r="GJO191" s="3"/>
      <c r="GJP191" s="3"/>
      <c r="GJQ191" s="3"/>
      <c r="GJR191" s="3"/>
      <c r="GJS191" s="3"/>
      <c r="GJT191" s="3"/>
      <c r="GJU191" s="3"/>
      <c r="GJV191" s="3"/>
      <c r="GJW191" s="3"/>
      <c r="GJX191" s="3"/>
      <c r="GJY191" s="3"/>
      <c r="GJZ191" s="3"/>
      <c r="GKA191" s="3"/>
      <c r="GKB191" s="3"/>
      <c r="GKC191" s="3"/>
      <c r="GKD191" s="3"/>
      <c r="GKE191" s="3"/>
      <c r="GKF191" s="3"/>
      <c r="GKG191" s="3"/>
      <c r="GKH191" s="3"/>
      <c r="GKI191" s="3"/>
      <c r="GKJ191" s="3"/>
      <c r="GKK191" s="3"/>
      <c r="GKL191" s="3"/>
      <c r="GKM191" s="3"/>
      <c r="GKN191" s="3"/>
      <c r="GKO191" s="3"/>
      <c r="GKP191" s="3"/>
      <c r="GKQ191" s="3"/>
      <c r="GKR191" s="3"/>
      <c r="GKS191" s="3"/>
      <c r="GKT191" s="3"/>
      <c r="GKU191" s="3"/>
      <c r="GKV191" s="3"/>
      <c r="GKW191" s="3"/>
      <c r="GKX191" s="3"/>
      <c r="GKY191" s="3"/>
      <c r="GKZ191" s="3"/>
      <c r="GLA191" s="3"/>
      <c r="GLB191" s="3"/>
      <c r="GLC191" s="3"/>
      <c r="GLD191" s="3"/>
      <c r="GLE191" s="3"/>
      <c r="GLF191" s="3"/>
      <c r="GLG191" s="3"/>
      <c r="GLH191" s="3"/>
      <c r="GLI191" s="3"/>
      <c r="GLJ191" s="3"/>
      <c r="GLK191" s="3"/>
      <c r="GLL191" s="3"/>
      <c r="GLM191" s="3"/>
      <c r="GLN191" s="3"/>
      <c r="GLO191" s="3"/>
      <c r="GLP191" s="3"/>
      <c r="GLQ191" s="3"/>
      <c r="GLR191" s="3"/>
      <c r="GLS191" s="3"/>
      <c r="GLT191" s="3"/>
      <c r="GLU191" s="3"/>
      <c r="GLV191" s="3"/>
      <c r="GLW191" s="3"/>
      <c r="GLX191" s="3"/>
      <c r="GLY191" s="3"/>
      <c r="GLZ191" s="3"/>
      <c r="GMA191" s="3"/>
      <c r="GMB191" s="3"/>
      <c r="GMC191" s="3"/>
      <c r="GMD191" s="3"/>
      <c r="GME191" s="3"/>
      <c r="GMF191" s="3"/>
      <c r="GMG191" s="3"/>
      <c r="GMH191" s="3"/>
      <c r="GMI191" s="3"/>
      <c r="GMJ191" s="3"/>
      <c r="GMK191" s="3"/>
      <c r="GML191" s="3"/>
      <c r="GMM191" s="3"/>
      <c r="GMN191" s="3"/>
      <c r="GMO191" s="3"/>
      <c r="GMP191" s="3"/>
      <c r="GMQ191" s="3"/>
      <c r="GMR191" s="3"/>
      <c r="GMS191" s="3"/>
      <c r="GMT191" s="3"/>
      <c r="GMU191" s="3"/>
      <c r="GMV191" s="3"/>
      <c r="GMW191" s="3"/>
      <c r="GMX191" s="3"/>
      <c r="GMY191" s="3"/>
      <c r="GMZ191" s="3"/>
      <c r="GNA191" s="3"/>
      <c r="GNB191" s="3"/>
      <c r="GNC191" s="3"/>
      <c r="GND191" s="3"/>
      <c r="GNE191" s="3"/>
      <c r="GNF191" s="3"/>
      <c r="GNG191" s="3"/>
      <c r="GNH191" s="3"/>
      <c r="GNI191" s="3"/>
      <c r="GNJ191" s="3"/>
      <c r="GNK191" s="3"/>
      <c r="GNL191" s="3"/>
      <c r="GNM191" s="3"/>
      <c r="GNN191" s="3"/>
      <c r="GNO191" s="3"/>
      <c r="GNP191" s="3"/>
      <c r="GNQ191" s="3"/>
      <c r="GNR191" s="3"/>
      <c r="GNS191" s="3"/>
      <c r="GNT191" s="3"/>
      <c r="GNU191" s="3"/>
      <c r="GNV191" s="3"/>
      <c r="GNW191" s="3"/>
      <c r="GNX191" s="3"/>
      <c r="GNY191" s="3"/>
      <c r="GNZ191" s="3"/>
      <c r="GOA191" s="3"/>
      <c r="GOB191" s="3"/>
      <c r="GOC191" s="3"/>
      <c r="GOD191" s="3"/>
      <c r="GOE191" s="3"/>
      <c r="GOF191" s="3"/>
      <c r="GOG191" s="3"/>
      <c r="GOH191" s="3"/>
      <c r="GOI191" s="3"/>
      <c r="GOJ191" s="3"/>
      <c r="GOK191" s="3"/>
      <c r="GOL191" s="3"/>
      <c r="GOM191" s="3"/>
      <c r="GON191" s="3"/>
      <c r="GOO191" s="3"/>
      <c r="GOP191" s="3"/>
      <c r="GOQ191" s="3"/>
      <c r="GOR191" s="3"/>
      <c r="GOS191" s="3"/>
      <c r="GOT191" s="3"/>
      <c r="GOU191" s="3"/>
      <c r="GOV191" s="3"/>
      <c r="GOW191" s="3"/>
      <c r="GOX191" s="3"/>
      <c r="GOY191" s="3"/>
      <c r="GOZ191" s="3"/>
      <c r="GPA191" s="3"/>
      <c r="GPB191" s="3"/>
      <c r="GPC191" s="3"/>
      <c r="GPD191" s="3"/>
      <c r="GPE191" s="3"/>
      <c r="GPF191" s="3"/>
      <c r="GPG191" s="3"/>
      <c r="GPH191" s="3"/>
      <c r="GPI191" s="3"/>
      <c r="GPJ191" s="3"/>
      <c r="GPK191" s="3"/>
      <c r="GPL191" s="3"/>
      <c r="GPM191" s="3"/>
      <c r="GPN191" s="3"/>
      <c r="GPO191" s="3"/>
      <c r="GPP191" s="3"/>
      <c r="GPQ191" s="3"/>
      <c r="GPR191" s="3"/>
      <c r="GPS191" s="3"/>
      <c r="GPT191" s="3"/>
      <c r="GPU191" s="3"/>
      <c r="GPV191" s="3"/>
      <c r="GPW191" s="3"/>
      <c r="GPX191" s="3"/>
      <c r="GPY191" s="3"/>
      <c r="GPZ191" s="3"/>
      <c r="GQA191" s="3"/>
      <c r="GQB191" s="3"/>
      <c r="GQC191" s="3"/>
      <c r="GQD191" s="3"/>
      <c r="GQE191" s="3"/>
      <c r="GQF191" s="3"/>
      <c r="GQG191" s="3"/>
      <c r="GQH191" s="3"/>
      <c r="GQI191" s="3"/>
      <c r="GQJ191" s="3"/>
      <c r="GQK191" s="3"/>
      <c r="GQL191" s="3"/>
      <c r="GQM191" s="3"/>
      <c r="GQN191" s="3"/>
      <c r="GQO191" s="3"/>
      <c r="GQP191" s="3"/>
      <c r="GQQ191" s="3"/>
      <c r="GQR191" s="3"/>
      <c r="GQS191" s="3"/>
      <c r="GQT191" s="3"/>
      <c r="GQU191" s="3"/>
      <c r="GQV191" s="3"/>
      <c r="GQW191" s="3"/>
      <c r="GQX191" s="3"/>
      <c r="GQY191" s="3"/>
      <c r="GQZ191" s="3"/>
      <c r="GRA191" s="3"/>
      <c r="GRB191" s="3"/>
      <c r="GRC191" s="3"/>
      <c r="GRD191" s="3"/>
      <c r="GRE191" s="3"/>
      <c r="GRF191" s="3"/>
      <c r="GRG191" s="3"/>
      <c r="GRH191" s="3"/>
      <c r="GRI191" s="3"/>
      <c r="GRJ191" s="3"/>
      <c r="GRK191" s="3"/>
      <c r="GRL191" s="3"/>
      <c r="GRM191" s="3"/>
      <c r="GRN191" s="3"/>
      <c r="GRO191" s="3"/>
      <c r="GRP191" s="3"/>
      <c r="GRQ191" s="3"/>
      <c r="GRR191" s="3"/>
      <c r="GRS191" s="3"/>
      <c r="GRT191" s="3"/>
      <c r="GRU191" s="3"/>
      <c r="GRV191" s="3"/>
      <c r="GRW191" s="3"/>
      <c r="GRX191" s="3"/>
      <c r="GRY191" s="3"/>
      <c r="GRZ191" s="3"/>
      <c r="GSA191" s="3"/>
      <c r="GSB191" s="3"/>
      <c r="GSC191" s="3"/>
      <c r="GSD191" s="3"/>
      <c r="GSE191" s="3"/>
      <c r="GSF191" s="3"/>
      <c r="GSG191" s="3"/>
      <c r="GSH191" s="3"/>
      <c r="GSI191" s="3"/>
      <c r="GSJ191" s="3"/>
      <c r="GSK191" s="3"/>
      <c r="GSL191" s="3"/>
      <c r="GSM191" s="3"/>
      <c r="GSN191" s="3"/>
      <c r="GSO191" s="3"/>
      <c r="GSP191" s="3"/>
      <c r="GSQ191" s="3"/>
      <c r="GSR191" s="3"/>
      <c r="GSS191" s="3"/>
      <c r="GST191" s="3"/>
      <c r="GSU191" s="3"/>
      <c r="GSV191" s="3"/>
      <c r="GSW191" s="3"/>
      <c r="GSX191" s="3"/>
      <c r="GSY191" s="3"/>
      <c r="GSZ191" s="3"/>
      <c r="GTA191" s="3"/>
      <c r="GTB191" s="3"/>
      <c r="GTC191" s="3"/>
      <c r="GTD191" s="3"/>
      <c r="GTE191" s="3"/>
      <c r="GTF191" s="3"/>
      <c r="GTG191" s="3"/>
      <c r="GTH191" s="3"/>
      <c r="GTI191" s="3"/>
      <c r="GTJ191" s="3"/>
      <c r="GTK191" s="3"/>
      <c r="GTL191" s="3"/>
      <c r="GTM191" s="3"/>
      <c r="GTN191" s="3"/>
      <c r="GTO191" s="3"/>
      <c r="GTP191" s="3"/>
      <c r="GTQ191" s="3"/>
      <c r="GTR191" s="3"/>
      <c r="GTS191" s="3"/>
      <c r="GTT191" s="3"/>
      <c r="GTU191" s="3"/>
      <c r="GTV191" s="3"/>
      <c r="GTW191" s="3"/>
      <c r="GTX191" s="3"/>
      <c r="GTY191" s="3"/>
      <c r="GTZ191" s="3"/>
      <c r="GUA191" s="3"/>
      <c r="GUB191" s="3"/>
      <c r="GUC191" s="3"/>
      <c r="GUD191" s="3"/>
      <c r="GUE191" s="3"/>
      <c r="GUF191" s="3"/>
      <c r="GUG191" s="3"/>
      <c r="GUH191" s="3"/>
      <c r="GUI191" s="3"/>
      <c r="GUJ191" s="3"/>
      <c r="GUK191" s="3"/>
      <c r="GUL191" s="3"/>
      <c r="GUM191" s="3"/>
      <c r="GUN191" s="3"/>
      <c r="GUO191" s="3"/>
      <c r="GUP191" s="3"/>
      <c r="GUQ191" s="3"/>
      <c r="GUR191" s="3"/>
      <c r="GUS191" s="3"/>
      <c r="GUT191" s="3"/>
      <c r="GUU191" s="3"/>
      <c r="GUV191" s="3"/>
      <c r="GUW191" s="3"/>
      <c r="GUX191" s="3"/>
      <c r="GUY191" s="3"/>
      <c r="GUZ191" s="3"/>
      <c r="GVA191" s="3"/>
      <c r="GVB191" s="3"/>
      <c r="GVC191" s="3"/>
      <c r="GVD191" s="3"/>
      <c r="GVE191" s="3"/>
      <c r="GVF191" s="3"/>
      <c r="GVG191" s="3"/>
      <c r="GVH191" s="3"/>
      <c r="GVI191" s="3"/>
      <c r="GVJ191" s="3"/>
      <c r="GVK191" s="3"/>
      <c r="GVL191" s="3"/>
      <c r="GVM191" s="3"/>
      <c r="GVN191" s="3"/>
      <c r="GVO191" s="3"/>
      <c r="GVP191" s="3"/>
      <c r="GVQ191" s="3"/>
      <c r="GVR191" s="3"/>
      <c r="GVS191" s="3"/>
      <c r="GVT191" s="3"/>
      <c r="GVU191" s="3"/>
      <c r="GVV191" s="3"/>
      <c r="GVW191" s="3"/>
      <c r="GVX191" s="3"/>
      <c r="GVY191" s="3"/>
      <c r="GVZ191" s="3"/>
      <c r="GWA191" s="3"/>
      <c r="GWB191" s="3"/>
      <c r="GWC191" s="3"/>
      <c r="GWD191" s="3"/>
      <c r="GWE191" s="3"/>
      <c r="GWF191" s="3"/>
      <c r="GWG191" s="3"/>
      <c r="GWH191" s="3"/>
      <c r="GWI191" s="3"/>
      <c r="GWJ191" s="3"/>
      <c r="GWK191" s="3"/>
      <c r="GWL191" s="3"/>
      <c r="GWM191" s="3"/>
      <c r="GWN191" s="3"/>
      <c r="GWO191" s="3"/>
      <c r="GWP191" s="3"/>
      <c r="GWQ191" s="3"/>
      <c r="GWR191" s="3"/>
      <c r="GWS191" s="3"/>
      <c r="GWT191" s="3"/>
      <c r="GWU191" s="3"/>
      <c r="GWV191" s="3"/>
      <c r="GWW191" s="3"/>
      <c r="GWX191" s="3"/>
      <c r="GWY191" s="3"/>
      <c r="GWZ191" s="3"/>
      <c r="GXA191" s="3"/>
      <c r="GXB191" s="3"/>
      <c r="GXC191" s="3"/>
      <c r="GXD191" s="3"/>
      <c r="GXE191" s="3"/>
      <c r="GXF191" s="3"/>
      <c r="GXG191" s="3"/>
      <c r="GXH191" s="3"/>
      <c r="GXI191" s="3"/>
      <c r="GXJ191" s="3"/>
      <c r="GXK191" s="3"/>
      <c r="GXL191" s="3"/>
      <c r="GXM191" s="3"/>
      <c r="GXN191" s="3"/>
      <c r="GXO191" s="3"/>
      <c r="GXP191" s="3"/>
      <c r="GXQ191" s="3"/>
      <c r="GXR191" s="3"/>
      <c r="GXS191" s="3"/>
      <c r="GXT191" s="3"/>
      <c r="GXU191" s="3"/>
      <c r="GXV191" s="3"/>
      <c r="GXW191" s="3"/>
      <c r="GXX191" s="3"/>
      <c r="GXY191" s="3"/>
      <c r="GXZ191" s="3"/>
      <c r="GYA191" s="3"/>
      <c r="GYB191" s="3"/>
      <c r="GYC191" s="3"/>
      <c r="GYD191" s="3"/>
      <c r="GYE191" s="3"/>
      <c r="GYF191" s="3"/>
      <c r="GYG191" s="3"/>
      <c r="GYH191" s="3"/>
      <c r="GYI191" s="3"/>
      <c r="GYJ191" s="3"/>
      <c r="GYK191" s="3"/>
      <c r="GYL191" s="3"/>
      <c r="GYM191" s="3"/>
      <c r="GYN191" s="3"/>
      <c r="GYO191" s="3"/>
      <c r="GYP191" s="3"/>
      <c r="GYQ191" s="3"/>
      <c r="GYR191" s="3"/>
      <c r="GYS191" s="3"/>
      <c r="GYT191" s="3"/>
      <c r="GYU191" s="3"/>
      <c r="GYV191" s="3"/>
      <c r="GYW191" s="3"/>
      <c r="GYX191" s="3"/>
      <c r="GYY191" s="3"/>
      <c r="GYZ191" s="3"/>
      <c r="GZA191" s="3"/>
      <c r="GZB191" s="3"/>
      <c r="GZC191" s="3"/>
      <c r="GZD191" s="3"/>
      <c r="GZE191" s="3"/>
      <c r="GZF191" s="3"/>
      <c r="GZG191" s="3"/>
      <c r="GZH191" s="3"/>
      <c r="GZI191" s="3"/>
      <c r="GZJ191" s="3"/>
      <c r="GZK191" s="3"/>
      <c r="GZL191" s="3"/>
      <c r="GZM191" s="3"/>
      <c r="GZN191" s="3"/>
      <c r="GZO191" s="3"/>
      <c r="GZP191" s="3"/>
      <c r="GZQ191" s="3"/>
      <c r="GZR191" s="3"/>
      <c r="GZS191" s="3"/>
      <c r="GZT191" s="3"/>
      <c r="GZU191" s="3"/>
      <c r="GZV191" s="3"/>
      <c r="GZW191" s="3"/>
      <c r="GZX191" s="3"/>
      <c r="GZY191" s="3"/>
      <c r="GZZ191" s="3"/>
      <c r="HAA191" s="3"/>
      <c r="HAB191" s="3"/>
      <c r="HAC191" s="3"/>
      <c r="HAD191" s="3"/>
      <c r="HAE191" s="3"/>
      <c r="HAF191" s="3"/>
      <c r="HAG191" s="3"/>
      <c r="HAH191" s="3"/>
      <c r="HAI191" s="3"/>
      <c r="HAJ191" s="3"/>
      <c r="HAK191" s="3"/>
      <c r="HAL191" s="3"/>
      <c r="HAM191" s="3"/>
      <c r="HAN191" s="3"/>
      <c r="HAO191" s="3"/>
      <c r="HAP191" s="3"/>
      <c r="HAQ191" s="3"/>
      <c r="HAR191" s="3"/>
      <c r="HAS191" s="3"/>
      <c r="HAT191" s="3"/>
      <c r="HAU191" s="3"/>
      <c r="HAV191" s="3"/>
      <c r="HAW191" s="3"/>
      <c r="HAX191" s="3"/>
      <c r="HAY191" s="3"/>
      <c r="HAZ191" s="3"/>
      <c r="HBA191" s="3"/>
      <c r="HBB191" s="3"/>
      <c r="HBC191" s="3"/>
      <c r="HBD191" s="3"/>
      <c r="HBE191" s="3"/>
      <c r="HBF191" s="3"/>
      <c r="HBG191" s="3"/>
      <c r="HBH191" s="3"/>
      <c r="HBI191" s="3"/>
      <c r="HBJ191" s="3"/>
      <c r="HBK191" s="3"/>
      <c r="HBL191" s="3"/>
      <c r="HBM191" s="3"/>
      <c r="HBN191" s="3"/>
      <c r="HBO191" s="3"/>
      <c r="HBP191" s="3"/>
      <c r="HBQ191" s="3"/>
      <c r="HBR191" s="3"/>
      <c r="HBS191" s="3"/>
      <c r="HBT191" s="3"/>
      <c r="HBU191" s="3"/>
      <c r="HBV191" s="3"/>
      <c r="HBW191" s="3"/>
      <c r="HBX191" s="3"/>
      <c r="HBY191" s="3"/>
      <c r="HBZ191" s="3"/>
      <c r="HCA191" s="3"/>
      <c r="HCB191" s="3"/>
      <c r="HCC191" s="3"/>
      <c r="HCD191" s="3"/>
      <c r="HCE191" s="3"/>
      <c r="HCF191" s="3"/>
      <c r="HCG191" s="3"/>
      <c r="HCH191" s="3"/>
      <c r="HCI191" s="3"/>
      <c r="HCJ191" s="3"/>
      <c r="HCK191" s="3"/>
      <c r="HCL191" s="3"/>
      <c r="HCM191" s="3"/>
      <c r="HCN191" s="3"/>
      <c r="HCO191" s="3"/>
      <c r="HCP191" s="3"/>
      <c r="HCQ191" s="3"/>
      <c r="HCR191" s="3"/>
      <c r="HCS191" s="3"/>
      <c r="HCT191" s="3"/>
      <c r="HCU191" s="3"/>
      <c r="HCV191" s="3"/>
      <c r="HCW191" s="3"/>
      <c r="HCX191" s="3"/>
      <c r="HCY191" s="3"/>
      <c r="HCZ191" s="3"/>
      <c r="HDA191" s="3"/>
      <c r="HDB191" s="3"/>
      <c r="HDC191" s="3"/>
      <c r="HDD191" s="3"/>
      <c r="HDE191" s="3"/>
      <c r="HDF191" s="3"/>
      <c r="HDG191" s="3"/>
      <c r="HDH191" s="3"/>
      <c r="HDI191" s="3"/>
      <c r="HDJ191" s="3"/>
      <c r="HDK191" s="3"/>
      <c r="HDL191" s="3"/>
      <c r="HDM191" s="3"/>
      <c r="HDN191" s="3"/>
      <c r="HDO191" s="3"/>
      <c r="HDP191" s="3"/>
      <c r="HDQ191" s="3"/>
      <c r="HDR191" s="3"/>
      <c r="HDS191" s="3"/>
      <c r="HDT191" s="3"/>
      <c r="HDU191" s="3"/>
      <c r="HDV191" s="3"/>
      <c r="HDW191" s="3"/>
      <c r="HDX191" s="3"/>
      <c r="HDY191" s="3"/>
      <c r="HDZ191" s="3"/>
      <c r="HEA191" s="3"/>
      <c r="HEB191" s="3"/>
      <c r="HEC191" s="3"/>
      <c r="HED191" s="3"/>
      <c r="HEE191" s="3"/>
      <c r="HEF191" s="3"/>
      <c r="HEG191" s="3"/>
      <c r="HEH191" s="3"/>
      <c r="HEI191" s="3"/>
      <c r="HEJ191" s="3"/>
      <c r="HEK191" s="3"/>
      <c r="HEL191" s="3"/>
      <c r="HEM191" s="3"/>
      <c r="HEN191" s="3"/>
      <c r="HEO191" s="3"/>
      <c r="HEP191" s="3"/>
      <c r="HEQ191" s="3"/>
      <c r="HER191" s="3"/>
      <c r="HES191" s="3"/>
      <c r="HET191" s="3"/>
      <c r="HEU191" s="3"/>
      <c r="HEV191" s="3"/>
      <c r="HEW191" s="3"/>
      <c r="HEX191" s="3"/>
      <c r="HEY191" s="3"/>
      <c r="HEZ191" s="3"/>
      <c r="HFA191" s="3"/>
      <c r="HFB191" s="3"/>
      <c r="HFC191" s="3"/>
      <c r="HFD191" s="3"/>
      <c r="HFE191" s="3"/>
      <c r="HFF191" s="3"/>
      <c r="HFG191" s="3"/>
      <c r="HFH191" s="3"/>
      <c r="HFI191" s="3"/>
      <c r="HFJ191" s="3"/>
      <c r="HFK191" s="3"/>
      <c r="HFL191" s="3"/>
      <c r="HFM191" s="3"/>
      <c r="HFN191" s="3"/>
      <c r="HFO191" s="3"/>
      <c r="HFP191" s="3"/>
      <c r="HFQ191" s="3"/>
      <c r="HFR191" s="3"/>
      <c r="HFS191" s="3"/>
      <c r="HFT191" s="3"/>
      <c r="HFU191" s="3"/>
      <c r="HFV191" s="3"/>
      <c r="HFW191" s="3"/>
      <c r="HFX191" s="3"/>
      <c r="HFY191" s="3"/>
      <c r="HFZ191" s="3"/>
      <c r="HGA191" s="3"/>
      <c r="HGB191" s="3"/>
      <c r="HGC191" s="3"/>
      <c r="HGD191" s="3"/>
      <c r="HGE191" s="3"/>
      <c r="HGF191" s="3"/>
      <c r="HGG191" s="3"/>
      <c r="HGH191" s="3"/>
      <c r="HGI191" s="3"/>
      <c r="HGJ191" s="3"/>
      <c r="HGK191" s="3"/>
      <c r="HGL191" s="3"/>
      <c r="HGM191" s="3"/>
      <c r="HGN191" s="3"/>
      <c r="HGO191" s="3"/>
      <c r="HGP191" s="3"/>
      <c r="HGQ191" s="3"/>
      <c r="HGR191" s="3"/>
      <c r="HGS191" s="3"/>
      <c r="HGT191" s="3"/>
      <c r="HGU191" s="3"/>
      <c r="HGV191" s="3"/>
      <c r="HGW191" s="3"/>
      <c r="HGX191" s="3"/>
      <c r="HGY191" s="3"/>
      <c r="HGZ191" s="3"/>
      <c r="HHA191" s="3"/>
      <c r="HHB191" s="3"/>
      <c r="HHC191" s="3"/>
      <c r="HHD191" s="3"/>
      <c r="HHE191" s="3"/>
      <c r="HHF191" s="3"/>
      <c r="HHG191" s="3"/>
      <c r="HHH191" s="3"/>
      <c r="HHI191" s="3"/>
      <c r="HHJ191" s="3"/>
      <c r="HHK191" s="3"/>
      <c r="HHL191" s="3"/>
      <c r="HHM191" s="3"/>
      <c r="HHN191" s="3"/>
      <c r="HHO191" s="3"/>
      <c r="HHP191" s="3"/>
      <c r="HHQ191" s="3"/>
      <c r="HHR191" s="3"/>
      <c r="HHS191" s="3"/>
      <c r="HHT191" s="3"/>
      <c r="HHU191" s="3"/>
      <c r="HHV191" s="3"/>
      <c r="HHW191" s="3"/>
      <c r="HHX191" s="3"/>
      <c r="HHY191" s="3"/>
      <c r="HHZ191" s="3"/>
      <c r="HIA191" s="3"/>
      <c r="HIB191" s="3"/>
      <c r="HIC191" s="3"/>
      <c r="HID191" s="3"/>
      <c r="HIE191" s="3"/>
      <c r="HIF191" s="3"/>
      <c r="HIG191" s="3"/>
      <c r="HIH191" s="3"/>
      <c r="HII191" s="3"/>
      <c r="HIJ191" s="3"/>
      <c r="HIK191" s="3"/>
      <c r="HIL191" s="3"/>
      <c r="HIM191" s="3"/>
      <c r="HIN191" s="3"/>
      <c r="HIO191" s="3"/>
      <c r="HIP191" s="3"/>
      <c r="HIQ191" s="3"/>
      <c r="HIR191" s="3"/>
      <c r="HIS191" s="3"/>
      <c r="HIT191" s="3"/>
      <c r="HIU191" s="3"/>
      <c r="HIV191" s="3"/>
      <c r="HIW191" s="3"/>
      <c r="HIX191" s="3"/>
      <c r="HIY191" s="3"/>
      <c r="HIZ191" s="3"/>
      <c r="HJA191" s="3"/>
      <c r="HJB191" s="3"/>
      <c r="HJC191" s="3"/>
      <c r="HJD191" s="3"/>
      <c r="HJE191" s="3"/>
      <c r="HJF191" s="3"/>
      <c r="HJG191" s="3"/>
      <c r="HJH191" s="3"/>
      <c r="HJI191" s="3"/>
      <c r="HJJ191" s="3"/>
      <c r="HJK191" s="3"/>
      <c r="HJL191" s="3"/>
      <c r="HJM191" s="3"/>
      <c r="HJN191" s="3"/>
      <c r="HJO191" s="3"/>
      <c r="HJP191" s="3"/>
      <c r="HJQ191" s="3"/>
      <c r="HJR191" s="3"/>
      <c r="HJS191" s="3"/>
      <c r="HJT191" s="3"/>
      <c r="HJU191" s="3"/>
      <c r="HJV191" s="3"/>
      <c r="HJW191" s="3"/>
      <c r="HJX191" s="3"/>
      <c r="HJY191" s="3"/>
      <c r="HJZ191" s="3"/>
      <c r="HKA191" s="3"/>
      <c r="HKB191" s="3"/>
      <c r="HKC191" s="3"/>
      <c r="HKD191" s="3"/>
      <c r="HKE191" s="3"/>
      <c r="HKF191" s="3"/>
      <c r="HKG191" s="3"/>
      <c r="HKH191" s="3"/>
      <c r="HKI191" s="3"/>
      <c r="HKJ191" s="3"/>
      <c r="HKK191" s="3"/>
      <c r="HKL191" s="3"/>
      <c r="HKM191" s="3"/>
      <c r="HKN191" s="3"/>
      <c r="HKO191" s="3"/>
      <c r="HKP191" s="3"/>
      <c r="HKQ191" s="3"/>
      <c r="HKR191" s="3"/>
      <c r="HKS191" s="3"/>
      <c r="HKT191" s="3"/>
      <c r="HKU191" s="3"/>
      <c r="HKV191" s="3"/>
      <c r="HKW191" s="3"/>
      <c r="HKX191" s="3"/>
      <c r="HKY191" s="3"/>
      <c r="HKZ191" s="3"/>
      <c r="HLA191" s="3"/>
      <c r="HLB191" s="3"/>
      <c r="HLC191" s="3"/>
      <c r="HLD191" s="3"/>
      <c r="HLE191" s="3"/>
      <c r="HLF191" s="3"/>
      <c r="HLG191" s="3"/>
      <c r="HLH191" s="3"/>
      <c r="HLI191" s="3"/>
      <c r="HLJ191" s="3"/>
      <c r="HLK191" s="3"/>
      <c r="HLL191" s="3"/>
      <c r="HLM191" s="3"/>
      <c r="HLN191" s="3"/>
      <c r="HLO191" s="3"/>
      <c r="HLP191" s="3"/>
      <c r="HLQ191" s="3"/>
      <c r="HLR191" s="3"/>
      <c r="HLS191" s="3"/>
      <c r="HLT191" s="3"/>
      <c r="HLU191" s="3"/>
      <c r="HLV191" s="3"/>
      <c r="HLW191" s="3"/>
      <c r="HLX191" s="3"/>
      <c r="HLY191" s="3"/>
      <c r="HLZ191" s="3"/>
      <c r="HMA191" s="3"/>
      <c r="HMB191" s="3"/>
      <c r="HMC191" s="3"/>
      <c r="HMD191" s="3"/>
      <c r="HME191" s="3"/>
      <c r="HMF191" s="3"/>
      <c r="HMG191" s="3"/>
      <c r="HMH191" s="3"/>
      <c r="HMI191" s="3"/>
      <c r="HMJ191" s="3"/>
      <c r="HMK191" s="3"/>
      <c r="HML191" s="3"/>
      <c r="HMM191" s="3"/>
      <c r="HMN191" s="3"/>
      <c r="HMO191" s="3"/>
      <c r="HMP191" s="3"/>
      <c r="HMQ191" s="3"/>
      <c r="HMR191" s="3"/>
      <c r="HMS191" s="3"/>
      <c r="HMT191" s="3"/>
      <c r="HMU191" s="3"/>
      <c r="HMV191" s="3"/>
      <c r="HMW191" s="3"/>
      <c r="HMX191" s="3"/>
      <c r="HMY191" s="3"/>
      <c r="HMZ191" s="3"/>
      <c r="HNA191" s="3"/>
      <c r="HNB191" s="3"/>
      <c r="HNC191" s="3"/>
      <c r="HND191" s="3"/>
      <c r="HNE191" s="3"/>
      <c r="HNF191" s="3"/>
      <c r="HNG191" s="3"/>
      <c r="HNH191" s="3"/>
      <c r="HNI191" s="3"/>
      <c r="HNJ191" s="3"/>
      <c r="HNK191" s="3"/>
      <c r="HNL191" s="3"/>
      <c r="HNM191" s="3"/>
      <c r="HNN191" s="3"/>
      <c r="HNO191" s="3"/>
      <c r="HNP191" s="3"/>
      <c r="HNQ191" s="3"/>
      <c r="HNR191" s="3"/>
      <c r="HNS191" s="3"/>
      <c r="HNT191" s="3"/>
      <c r="HNU191" s="3"/>
      <c r="HNV191" s="3"/>
      <c r="HNW191" s="3"/>
      <c r="HNX191" s="3"/>
      <c r="HNY191" s="3"/>
      <c r="HNZ191" s="3"/>
      <c r="HOA191" s="3"/>
      <c r="HOB191" s="3"/>
      <c r="HOC191" s="3"/>
      <c r="HOD191" s="3"/>
      <c r="HOE191" s="3"/>
      <c r="HOF191" s="3"/>
      <c r="HOG191" s="3"/>
      <c r="HOH191" s="3"/>
      <c r="HOI191" s="3"/>
      <c r="HOJ191" s="3"/>
      <c r="HOK191" s="3"/>
      <c r="HOL191" s="3"/>
      <c r="HOM191" s="3"/>
      <c r="HON191" s="3"/>
      <c r="HOO191" s="3"/>
      <c r="HOP191" s="3"/>
      <c r="HOQ191" s="3"/>
      <c r="HOR191" s="3"/>
      <c r="HOS191" s="3"/>
      <c r="HOT191" s="3"/>
      <c r="HOU191" s="3"/>
      <c r="HOV191" s="3"/>
      <c r="HOW191" s="3"/>
      <c r="HOX191" s="3"/>
      <c r="HOY191" s="3"/>
      <c r="HOZ191" s="3"/>
      <c r="HPA191" s="3"/>
      <c r="HPB191" s="3"/>
      <c r="HPC191" s="3"/>
      <c r="HPD191" s="3"/>
      <c r="HPE191" s="3"/>
      <c r="HPF191" s="3"/>
      <c r="HPG191" s="3"/>
      <c r="HPH191" s="3"/>
      <c r="HPI191" s="3"/>
      <c r="HPJ191" s="3"/>
      <c r="HPK191" s="3"/>
      <c r="HPL191" s="3"/>
      <c r="HPM191" s="3"/>
      <c r="HPN191" s="3"/>
      <c r="HPO191" s="3"/>
      <c r="HPP191" s="3"/>
      <c r="HPQ191" s="3"/>
      <c r="HPR191" s="3"/>
      <c r="HPS191" s="3"/>
      <c r="HPT191" s="3"/>
      <c r="HPU191" s="3"/>
      <c r="HPV191" s="3"/>
      <c r="HPW191" s="3"/>
      <c r="HPX191" s="3"/>
      <c r="HPY191" s="3"/>
      <c r="HPZ191" s="3"/>
      <c r="HQA191" s="3"/>
      <c r="HQB191" s="3"/>
      <c r="HQC191" s="3"/>
      <c r="HQD191" s="3"/>
      <c r="HQE191" s="3"/>
      <c r="HQF191" s="3"/>
      <c r="HQG191" s="3"/>
      <c r="HQH191" s="3"/>
      <c r="HQI191" s="3"/>
      <c r="HQJ191" s="3"/>
      <c r="HQK191" s="3"/>
      <c r="HQL191" s="3"/>
      <c r="HQM191" s="3"/>
      <c r="HQN191" s="3"/>
      <c r="HQO191" s="3"/>
      <c r="HQP191" s="3"/>
      <c r="HQQ191" s="3"/>
      <c r="HQR191" s="3"/>
      <c r="HQS191" s="3"/>
      <c r="HQT191" s="3"/>
      <c r="HQU191" s="3"/>
      <c r="HQV191" s="3"/>
      <c r="HQW191" s="3"/>
      <c r="HQX191" s="3"/>
      <c r="HQY191" s="3"/>
      <c r="HQZ191" s="3"/>
      <c r="HRA191" s="3"/>
      <c r="HRB191" s="3"/>
      <c r="HRC191" s="3"/>
      <c r="HRD191" s="3"/>
      <c r="HRE191" s="3"/>
      <c r="HRF191" s="3"/>
      <c r="HRG191" s="3"/>
      <c r="HRH191" s="3"/>
      <c r="HRI191" s="3"/>
      <c r="HRJ191" s="3"/>
      <c r="HRK191" s="3"/>
      <c r="HRL191" s="3"/>
      <c r="HRM191" s="3"/>
      <c r="HRN191" s="3"/>
      <c r="HRO191" s="3"/>
      <c r="HRP191" s="3"/>
      <c r="HRQ191" s="3"/>
      <c r="HRR191" s="3"/>
      <c r="HRS191" s="3"/>
      <c r="HRT191" s="3"/>
      <c r="HRU191" s="3"/>
      <c r="HRV191" s="3"/>
      <c r="HRW191" s="3"/>
      <c r="HRX191" s="3"/>
      <c r="HRY191" s="3"/>
      <c r="HRZ191" s="3"/>
      <c r="HSA191" s="3"/>
      <c r="HSB191" s="3"/>
      <c r="HSC191" s="3"/>
      <c r="HSD191" s="3"/>
      <c r="HSE191" s="3"/>
      <c r="HSF191" s="3"/>
      <c r="HSG191" s="3"/>
      <c r="HSH191" s="3"/>
      <c r="HSI191" s="3"/>
      <c r="HSJ191" s="3"/>
      <c r="HSK191" s="3"/>
      <c r="HSL191" s="3"/>
      <c r="HSM191" s="3"/>
      <c r="HSN191" s="3"/>
      <c r="HSO191" s="3"/>
      <c r="HSP191" s="3"/>
      <c r="HSQ191" s="3"/>
      <c r="HSR191" s="3"/>
      <c r="HSS191" s="3"/>
      <c r="HST191" s="3"/>
      <c r="HSU191" s="3"/>
      <c r="HSV191" s="3"/>
      <c r="HSW191" s="3"/>
      <c r="HSX191" s="3"/>
      <c r="HSY191" s="3"/>
      <c r="HSZ191" s="3"/>
      <c r="HTA191" s="3"/>
      <c r="HTB191" s="3"/>
      <c r="HTC191" s="3"/>
      <c r="HTD191" s="3"/>
      <c r="HTE191" s="3"/>
      <c r="HTF191" s="3"/>
      <c r="HTG191" s="3"/>
      <c r="HTH191" s="3"/>
      <c r="HTI191" s="3"/>
      <c r="HTJ191" s="3"/>
      <c r="HTK191" s="3"/>
      <c r="HTL191" s="3"/>
      <c r="HTM191" s="3"/>
      <c r="HTN191" s="3"/>
      <c r="HTO191" s="3"/>
      <c r="HTP191" s="3"/>
      <c r="HTQ191" s="3"/>
      <c r="HTR191" s="3"/>
      <c r="HTS191" s="3"/>
      <c r="HTT191" s="3"/>
      <c r="HTU191" s="3"/>
      <c r="HTV191" s="3"/>
      <c r="HTW191" s="3"/>
      <c r="HTX191" s="3"/>
      <c r="HTY191" s="3"/>
      <c r="HTZ191" s="3"/>
      <c r="HUA191" s="3"/>
      <c r="HUB191" s="3"/>
      <c r="HUC191" s="3"/>
      <c r="HUD191" s="3"/>
      <c r="HUE191" s="3"/>
      <c r="HUF191" s="3"/>
      <c r="HUG191" s="3"/>
      <c r="HUH191" s="3"/>
      <c r="HUI191" s="3"/>
      <c r="HUJ191" s="3"/>
      <c r="HUK191" s="3"/>
      <c r="HUL191" s="3"/>
      <c r="HUM191" s="3"/>
      <c r="HUN191" s="3"/>
      <c r="HUO191" s="3"/>
      <c r="HUP191" s="3"/>
      <c r="HUQ191" s="3"/>
      <c r="HUR191" s="3"/>
      <c r="HUS191" s="3"/>
      <c r="HUT191" s="3"/>
      <c r="HUU191" s="3"/>
      <c r="HUV191" s="3"/>
      <c r="HUW191" s="3"/>
      <c r="HUX191" s="3"/>
      <c r="HUY191" s="3"/>
      <c r="HUZ191" s="3"/>
      <c r="HVA191" s="3"/>
      <c r="HVB191" s="3"/>
      <c r="HVC191" s="3"/>
      <c r="HVD191" s="3"/>
      <c r="HVE191" s="3"/>
      <c r="HVF191" s="3"/>
      <c r="HVG191" s="3"/>
      <c r="HVH191" s="3"/>
      <c r="HVI191" s="3"/>
      <c r="HVJ191" s="3"/>
      <c r="HVK191" s="3"/>
      <c r="HVL191" s="3"/>
      <c r="HVM191" s="3"/>
      <c r="HVN191" s="3"/>
      <c r="HVO191" s="3"/>
      <c r="HVP191" s="3"/>
      <c r="HVQ191" s="3"/>
      <c r="HVR191" s="3"/>
      <c r="HVS191" s="3"/>
      <c r="HVT191" s="3"/>
      <c r="HVU191" s="3"/>
      <c r="HVV191" s="3"/>
      <c r="HVW191" s="3"/>
      <c r="HVX191" s="3"/>
      <c r="HVY191" s="3"/>
      <c r="HVZ191" s="3"/>
      <c r="HWA191" s="3"/>
      <c r="HWB191" s="3"/>
      <c r="HWC191" s="3"/>
      <c r="HWD191" s="3"/>
      <c r="HWE191" s="3"/>
      <c r="HWF191" s="3"/>
      <c r="HWG191" s="3"/>
      <c r="HWH191" s="3"/>
      <c r="HWI191" s="3"/>
      <c r="HWJ191" s="3"/>
      <c r="HWK191" s="3"/>
      <c r="HWL191" s="3"/>
      <c r="HWM191" s="3"/>
      <c r="HWN191" s="3"/>
      <c r="HWO191" s="3"/>
      <c r="HWP191" s="3"/>
      <c r="HWQ191" s="3"/>
      <c r="HWR191" s="3"/>
      <c r="HWS191" s="3"/>
      <c r="HWT191" s="3"/>
      <c r="HWU191" s="3"/>
      <c r="HWV191" s="3"/>
      <c r="HWW191" s="3"/>
      <c r="HWX191" s="3"/>
      <c r="HWY191" s="3"/>
      <c r="HWZ191" s="3"/>
      <c r="HXA191" s="3"/>
      <c r="HXB191" s="3"/>
      <c r="HXC191" s="3"/>
      <c r="HXD191" s="3"/>
      <c r="HXE191" s="3"/>
      <c r="HXF191" s="3"/>
      <c r="HXG191" s="3"/>
      <c r="HXH191" s="3"/>
      <c r="HXI191" s="3"/>
      <c r="HXJ191" s="3"/>
      <c r="HXK191" s="3"/>
      <c r="HXL191" s="3"/>
      <c r="HXM191" s="3"/>
      <c r="HXN191" s="3"/>
      <c r="HXO191" s="3"/>
      <c r="HXP191" s="3"/>
      <c r="HXQ191" s="3"/>
      <c r="HXR191" s="3"/>
      <c r="HXS191" s="3"/>
      <c r="HXT191" s="3"/>
      <c r="HXU191" s="3"/>
      <c r="HXV191" s="3"/>
      <c r="HXW191" s="3"/>
      <c r="HXX191" s="3"/>
      <c r="HXY191" s="3"/>
      <c r="HXZ191" s="3"/>
      <c r="HYA191" s="3"/>
      <c r="HYB191" s="3"/>
      <c r="HYC191" s="3"/>
      <c r="HYD191" s="3"/>
      <c r="HYE191" s="3"/>
      <c r="HYF191" s="3"/>
      <c r="HYG191" s="3"/>
      <c r="HYH191" s="3"/>
      <c r="HYI191" s="3"/>
      <c r="HYJ191" s="3"/>
      <c r="HYK191" s="3"/>
      <c r="HYL191" s="3"/>
      <c r="HYM191" s="3"/>
      <c r="HYN191" s="3"/>
      <c r="HYO191" s="3"/>
      <c r="HYP191" s="3"/>
      <c r="HYQ191" s="3"/>
      <c r="HYR191" s="3"/>
      <c r="HYS191" s="3"/>
      <c r="HYT191" s="3"/>
      <c r="HYU191" s="3"/>
      <c r="HYV191" s="3"/>
      <c r="HYW191" s="3"/>
      <c r="HYX191" s="3"/>
      <c r="HYY191" s="3"/>
      <c r="HYZ191" s="3"/>
      <c r="HZA191" s="3"/>
      <c r="HZB191" s="3"/>
      <c r="HZC191" s="3"/>
      <c r="HZD191" s="3"/>
      <c r="HZE191" s="3"/>
      <c r="HZF191" s="3"/>
      <c r="HZG191" s="3"/>
      <c r="HZH191" s="3"/>
      <c r="HZI191" s="3"/>
      <c r="HZJ191" s="3"/>
      <c r="HZK191" s="3"/>
      <c r="HZL191" s="3"/>
      <c r="HZM191" s="3"/>
      <c r="HZN191" s="3"/>
      <c r="HZO191" s="3"/>
      <c r="HZP191" s="3"/>
      <c r="HZQ191" s="3"/>
      <c r="HZR191" s="3"/>
      <c r="HZS191" s="3"/>
      <c r="HZT191" s="3"/>
      <c r="HZU191" s="3"/>
      <c r="HZV191" s="3"/>
      <c r="HZW191" s="3"/>
      <c r="HZX191" s="3"/>
      <c r="HZY191" s="3"/>
      <c r="HZZ191" s="3"/>
      <c r="IAA191" s="3"/>
      <c r="IAB191" s="3"/>
      <c r="IAC191" s="3"/>
      <c r="IAD191" s="3"/>
      <c r="IAE191" s="3"/>
      <c r="IAF191" s="3"/>
      <c r="IAG191" s="3"/>
      <c r="IAH191" s="3"/>
      <c r="IAI191" s="3"/>
      <c r="IAJ191" s="3"/>
      <c r="IAK191" s="3"/>
      <c r="IAL191" s="3"/>
      <c r="IAM191" s="3"/>
      <c r="IAN191" s="3"/>
      <c r="IAO191" s="3"/>
      <c r="IAP191" s="3"/>
      <c r="IAQ191" s="3"/>
      <c r="IAR191" s="3"/>
      <c r="IAS191" s="3"/>
      <c r="IAT191" s="3"/>
      <c r="IAU191" s="3"/>
      <c r="IAV191" s="3"/>
      <c r="IAW191" s="3"/>
      <c r="IAX191" s="3"/>
      <c r="IAY191" s="3"/>
      <c r="IAZ191" s="3"/>
      <c r="IBA191" s="3"/>
      <c r="IBB191" s="3"/>
      <c r="IBC191" s="3"/>
      <c r="IBD191" s="3"/>
      <c r="IBE191" s="3"/>
      <c r="IBF191" s="3"/>
      <c r="IBG191" s="3"/>
      <c r="IBH191" s="3"/>
      <c r="IBI191" s="3"/>
      <c r="IBJ191" s="3"/>
      <c r="IBK191" s="3"/>
      <c r="IBL191" s="3"/>
      <c r="IBM191" s="3"/>
      <c r="IBN191" s="3"/>
      <c r="IBO191" s="3"/>
      <c r="IBP191" s="3"/>
      <c r="IBQ191" s="3"/>
      <c r="IBR191" s="3"/>
      <c r="IBS191" s="3"/>
      <c r="IBT191" s="3"/>
      <c r="IBU191" s="3"/>
      <c r="IBV191" s="3"/>
      <c r="IBW191" s="3"/>
      <c r="IBX191" s="3"/>
      <c r="IBY191" s="3"/>
      <c r="IBZ191" s="3"/>
      <c r="ICA191" s="3"/>
      <c r="ICB191" s="3"/>
      <c r="ICC191" s="3"/>
      <c r="ICD191" s="3"/>
      <c r="ICE191" s="3"/>
      <c r="ICF191" s="3"/>
      <c r="ICG191" s="3"/>
      <c r="ICH191" s="3"/>
      <c r="ICI191" s="3"/>
      <c r="ICJ191" s="3"/>
      <c r="ICK191" s="3"/>
      <c r="ICL191" s="3"/>
      <c r="ICM191" s="3"/>
      <c r="ICN191" s="3"/>
      <c r="ICO191" s="3"/>
      <c r="ICP191" s="3"/>
      <c r="ICQ191" s="3"/>
      <c r="ICR191" s="3"/>
      <c r="ICS191" s="3"/>
      <c r="ICT191" s="3"/>
      <c r="ICU191" s="3"/>
      <c r="ICV191" s="3"/>
      <c r="ICW191" s="3"/>
      <c r="ICX191" s="3"/>
      <c r="ICY191" s="3"/>
      <c r="ICZ191" s="3"/>
      <c r="IDA191" s="3"/>
      <c r="IDB191" s="3"/>
      <c r="IDC191" s="3"/>
      <c r="IDD191" s="3"/>
      <c r="IDE191" s="3"/>
      <c r="IDF191" s="3"/>
      <c r="IDG191" s="3"/>
      <c r="IDH191" s="3"/>
      <c r="IDI191" s="3"/>
      <c r="IDJ191" s="3"/>
      <c r="IDK191" s="3"/>
      <c r="IDL191" s="3"/>
      <c r="IDM191" s="3"/>
      <c r="IDN191" s="3"/>
      <c r="IDO191" s="3"/>
      <c r="IDP191" s="3"/>
      <c r="IDQ191" s="3"/>
      <c r="IDR191" s="3"/>
      <c r="IDS191" s="3"/>
      <c r="IDT191" s="3"/>
      <c r="IDU191" s="3"/>
      <c r="IDV191" s="3"/>
      <c r="IDW191" s="3"/>
      <c r="IDX191" s="3"/>
      <c r="IDY191" s="3"/>
      <c r="IDZ191" s="3"/>
      <c r="IEA191" s="3"/>
      <c r="IEB191" s="3"/>
      <c r="IEC191" s="3"/>
      <c r="IED191" s="3"/>
      <c r="IEE191" s="3"/>
      <c r="IEF191" s="3"/>
      <c r="IEG191" s="3"/>
      <c r="IEH191" s="3"/>
      <c r="IEI191" s="3"/>
      <c r="IEJ191" s="3"/>
      <c r="IEK191" s="3"/>
      <c r="IEL191" s="3"/>
      <c r="IEM191" s="3"/>
      <c r="IEN191" s="3"/>
      <c r="IEO191" s="3"/>
      <c r="IEP191" s="3"/>
      <c r="IEQ191" s="3"/>
      <c r="IER191" s="3"/>
      <c r="IES191" s="3"/>
      <c r="IET191" s="3"/>
      <c r="IEU191" s="3"/>
      <c r="IEV191" s="3"/>
      <c r="IEW191" s="3"/>
      <c r="IEX191" s="3"/>
      <c r="IEY191" s="3"/>
      <c r="IEZ191" s="3"/>
      <c r="IFA191" s="3"/>
      <c r="IFB191" s="3"/>
      <c r="IFC191" s="3"/>
      <c r="IFD191" s="3"/>
      <c r="IFE191" s="3"/>
      <c r="IFF191" s="3"/>
      <c r="IFG191" s="3"/>
      <c r="IFH191" s="3"/>
      <c r="IFI191" s="3"/>
      <c r="IFJ191" s="3"/>
      <c r="IFK191" s="3"/>
      <c r="IFL191" s="3"/>
      <c r="IFM191" s="3"/>
      <c r="IFN191" s="3"/>
      <c r="IFO191" s="3"/>
      <c r="IFP191" s="3"/>
      <c r="IFQ191" s="3"/>
      <c r="IFR191" s="3"/>
      <c r="IFS191" s="3"/>
      <c r="IFT191" s="3"/>
      <c r="IFU191" s="3"/>
      <c r="IFV191" s="3"/>
      <c r="IFW191" s="3"/>
      <c r="IFX191" s="3"/>
      <c r="IFY191" s="3"/>
      <c r="IFZ191" s="3"/>
      <c r="IGA191" s="3"/>
      <c r="IGB191" s="3"/>
      <c r="IGC191" s="3"/>
      <c r="IGD191" s="3"/>
      <c r="IGE191" s="3"/>
      <c r="IGF191" s="3"/>
      <c r="IGG191" s="3"/>
      <c r="IGH191" s="3"/>
      <c r="IGI191" s="3"/>
      <c r="IGJ191" s="3"/>
      <c r="IGK191" s="3"/>
      <c r="IGL191" s="3"/>
      <c r="IGM191" s="3"/>
      <c r="IGN191" s="3"/>
      <c r="IGO191" s="3"/>
      <c r="IGP191" s="3"/>
      <c r="IGQ191" s="3"/>
      <c r="IGR191" s="3"/>
      <c r="IGS191" s="3"/>
      <c r="IGT191" s="3"/>
      <c r="IGU191" s="3"/>
      <c r="IGV191" s="3"/>
      <c r="IGW191" s="3"/>
      <c r="IGX191" s="3"/>
      <c r="IGY191" s="3"/>
      <c r="IGZ191" s="3"/>
      <c r="IHA191" s="3"/>
      <c r="IHB191" s="3"/>
      <c r="IHC191" s="3"/>
      <c r="IHD191" s="3"/>
      <c r="IHE191" s="3"/>
      <c r="IHF191" s="3"/>
      <c r="IHG191" s="3"/>
      <c r="IHH191" s="3"/>
      <c r="IHI191" s="3"/>
      <c r="IHJ191" s="3"/>
      <c r="IHK191" s="3"/>
      <c r="IHL191" s="3"/>
      <c r="IHM191" s="3"/>
      <c r="IHN191" s="3"/>
      <c r="IHO191" s="3"/>
      <c r="IHP191" s="3"/>
      <c r="IHQ191" s="3"/>
      <c r="IHR191" s="3"/>
      <c r="IHS191" s="3"/>
      <c r="IHT191" s="3"/>
      <c r="IHU191" s="3"/>
      <c r="IHV191" s="3"/>
      <c r="IHW191" s="3"/>
      <c r="IHX191" s="3"/>
      <c r="IHY191" s="3"/>
      <c r="IHZ191" s="3"/>
      <c r="IIA191" s="3"/>
      <c r="IIB191" s="3"/>
      <c r="IIC191" s="3"/>
      <c r="IID191" s="3"/>
      <c r="IIE191" s="3"/>
      <c r="IIF191" s="3"/>
      <c r="IIG191" s="3"/>
      <c r="IIH191" s="3"/>
      <c r="III191" s="3"/>
      <c r="IIJ191" s="3"/>
      <c r="IIK191" s="3"/>
      <c r="IIL191" s="3"/>
      <c r="IIM191" s="3"/>
      <c r="IIN191" s="3"/>
      <c r="IIO191" s="3"/>
      <c r="IIP191" s="3"/>
      <c r="IIQ191" s="3"/>
      <c r="IIR191" s="3"/>
      <c r="IIS191" s="3"/>
      <c r="IIT191" s="3"/>
      <c r="IIU191" s="3"/>
      <c r="IIV191" s="3"/>
      <c r="IIW191" s="3"/>
      <c r="IIX191" s="3"/>
      <c r="IIY191" s="3"/>
      <c r="IIZ191" s="3"/>
      <c r="IJA191" s="3"/>
      <c r="IJB191" s="3"/>
      <c r="IJC191" s="3"/>
      <c r="IJD191" s="3"/>
      <c r="IJE191" s="3"/>
      <c r="IJF191" s="3"/>
      <c r="IJG191" s="3"/>
      <c r="IJH191" s="3"/>
      <c r="IJI191" s="3"/>
      <c r="IJJ191" s="3"/>
      <c r="IJK191" s="3"/>
      <c r="IJL191" s="3"/>
      <c r="IJM191" s="3"/>
      <c r="IJN191" s="3"/>
      <c r="IJO191" s="3"/>
      <c r="IJP191" s="3"/>
      <c r="IJQ191" s="3"/>
      <c r="IJR191" s="3"/>
      <c r="IJS191" s="3"/>
      <c r="IJT191" s="3"/>
      <c r="IJU191" s="3"/>
      <c r="IJV191" s="3"/>
      <c r="IJW191" s="3"/>
      <c r="IJX191" s="3"/>
      <c r="IJY191" s="3"/>
      <c r="IJZ191" s="3"/>
      <c r="IKA191" s="3"/>
      <c r="IKB191" s="3"/>
      <c r="IKC191" s="3"/>
      <c r="IKD191" s="3"/>
      <c r="IKE191" s="3"/>
      <c r="IKF191" s="3"/>
      <c r="IKG191" s="3"/>
      <c r="IKH191" s="3"/>
      <c r="IKI191" s="3"/>
      <c r="IKJ191" s="3"/>
      <c r="IKK191" s="3"/>
      <c r="IKL191" s="3"/>
      <c r="IKM191" s="3"/>
      <c r="IKN191" s="3"/>
      <c r="IKO191" s="3"/>
      <c r="IKP191" s="3"/>
      <c r="IKQ191" s="3"/>
      <c r="IKR191" s="3"/>
      <c r="IKS191" s="3"/>
      <c r="IKT191" s="3"/>
      <c r="IKU191" s="3"/>
      <c r="IKV191" s="3"/>
      <c r="IKW191" s="3"/>
      <c r="IKX191" s="3"/>
      <c r="IKY191" s="3"/>
      <c r="IKZ191" s="3"/>
      <c r="ILA191" s="3"/>
      <c r="ILB191" s="3"/>
      <c r="ILC191" s="3"/>
      <c r="ILD191" s="3"/>
      <c r="ILE191" s="3"/>
      <c r="ILF191" s="3"/>
      <c r="ILG191" s="3"/>
      <c r="ILH191" s="3"/>
      <c r="ILI191" s="3"/>
      <c r="ILJ191" s="3"/>
      <c r="ILK191" s="3"/>
      <c r="ILL191" s="3"/>
      <c r="ILM191" s="3"/>
      <c r="ILN191" s="3"/>
      <c r="ILO191" s="3"/>
      <c r="ILP191" s="3"/>
      <c r="ILQ191" s="3"/>
      <c r="ILR191" s="3"/>
      <c r="ILS191" s="3"/>
      <c r="ILT191" s="3"/>
      <c r="ILU191" s="3"/>
      <c r="ILV191" s="3"/>
      <c r="ILW191" s="3"/>
      <c r="ILX191" s="3"/>
      <c r="ILY191" s="3"/>
      <c r="ILZ191" s="3"/>
      <c r="IMA191" s="3"/>
      <c r="IMB191" s="3"/>
      <c r="IMC191" s="3"/>
      <c r="IMD191" s="3"/>
      <c r="IME191" s="3"/>
      <c r="IMF191" s="3"/>
      <c r="IMG191" s="3"/>
      <c r="IMH191" s="3"/>
      <c r="IMI191" s="3"/>
      <c r="IMJ191" s="3"/>
      <c r="IMK191" s="3"/>
      <c r="IML191" s="3"/>
      <c r="IMM191" s="3"/>
      <c r="IMN191" s="3"/>
      <c r="IMO191" s="3"/>
      <c r="IMP191" s="3"/>
      <c r="IMQ191" s="3"/>
      <c r="IMR191" s="3"/>
      <c r="IMS191" s="3"/>
      <c r="IMT191" s="3"/>
      <c r="IMU191" s="3"/>
      <c r="IMV191" s="3"/>
      <c r="IMW191" s="3"/>
      <c r="IMX191" s="3"/>
      <c r="IMY191" s="3"/>
      <c r="IMZ191" s="3"/>
      <c r="INA191" s="3"/>
      <c r="INB191" s="3"/>
      <c r="INC191" s="3"/>
      <c r="IND191" s="3"/>
      <c r="INE191" s="3"/>
      <c r="INF191" s="3"/>
      <c r="ING191" s="3"/>
      <c r="INH191" s="3"/>
      <c r="INI191" s="3"/>
      <c r="INJ191" s="3"/>
      <c r="INK191" s="3"/>
      <c r="INL191" s="3"/>
      <c r="INM191" s="3"/>
      <c r="INN191" s="3"/>
      <c r="INO191" s="3"/>
      <c r="INP191" s="3"/>
      <c r="INQ191" s="3"/>
      <c r="INR191" s="3"/>
      <c r="INS191" s="3"/>
      <c r="INT191" s="3"/>
      <c r="INU191" s="3"/>
      <c r="INV191" s="3"/>
      <c r="INW191" s="3"/>
      <c r="INX191" s="3"/>
      <c r="INY191" s="3"/>
      <c r="INZ191" s="3"/>
      <c r="IOA191" s="3"/>
      <c r="IOB191" s="3"/>
      <c r="IOC191" s="3"/>
      <c r="IOD191" s="3"/>
      <c r="IOE191" s="3"/>
      <c r="IOF191" s="3"/>
      <c r="IOG191" s="3"/>
      <c r="IOH191" s="3"/>
      <c r="IOI191" s="3"/>
      <c r="IOJ191" s="3"/>
      <c r="IOK191" s="3"/>
      <c r="IOL191" s="3"/>
      <c r="IOM191" s="3"/>
      <c r="ION191" s="3"/>
      <c r="IOO191" s="3"/>
      <c r="IOP191" s="3"/>
      <c r="IOQ191" s="3"/>
      <c r="IOR191" s="3"/>
      <c r="IOS191" s="3"/>
      <c r="IOT191" s="3"/>
      <c r="IOU191" s="3"/>
      <c r="IOV191" s="3"/>
      <c r="IOW191" s="3"/>
      <c r="IOX191" s="3"/>
      <c r="IOY191" s="3"/>
      <c r="IOZ191" s="3"/>
      <c r="IPA191" s="3"/>
      <c r="IPB191" s="3"/>
      <c r="IPC191" s="3"/>
      <c r="IPD191" s="3"/>
      <c r="IPE191" s="3"/>
      <c r="IPF191" s="3"/>
      <c r="IPG191" s="3"/>
      <c r="IPH191" s="3"/>
      <c r="IPI191" s="3"/>
      <c r="IPJ191" s="3"/>
      <c r="IPK191" s="3"/>
      <c r="IPL191" s="3"/>
      <c r="IPM191" s="3"/>
      <c r="IPN191" s="3"/>
      <c r="IPO191" s="3"/>
      <c r="IPP191" s="3"/>
      <c r="IPQ191" s="3"/>
      <c r="IPR191" s="3"/>
      <c r="IPS191" s="3"/>
      <c r="IPT191" s="3"/>
      <c r="IPU191" s="3"/>
      <c r="IPV191" s="3"/>
      <c r="IPW191" s="3"/>
      <c r="IPX191" s="3"/>
      <c r="IPY191" s="3"/>
      <c r="IPZ191" s="3"/>
      <c r="IQA191" s="3"/>
      <c r="IQB191" s="3"/>
      <c r="IQC191" s="3"/>
      <c r="IQD191" s="3"/>
      <c r="IQE191" s="3"/>
      <c r="IQF191" s="3"/>
      <c r="IQG191" s="3"/>
      <c r="IQH191" s="3"/>
      <c r="IQI191" s="3"/>
      <c r="IQJ191" s="3"/>
      <c r="IQK191" s="3"/>
      <c r="IQL191" s="3"/>
      <c r="IQM191" s="3"/>
      <c r="IQN191" s="3"/>
      <c r="IQO191" s="3"/>
      <c r="IQP191" s="3"/>
      <c r="IQQ191" s="3"/>
      <c r="IQR191" s="3"/>
      <c r="IQS191" s="3"/>
      <c r="IQT191" s="3"/>
      <c r="IQU191" s="3"/>
      <c r="IQV191" s="3"/>
      <c r="IQW191" s="3"/>
      <c r="IQX191" s="3"/>
      <c r="IQY191" s="3"/>
      <c r="IQZ191" s="3"/>
      <c r="IRA191" s="3"/>
      <c r="IRB191" s="3"/>
      <c r="IRC191" s="3"/>
      <c r="IRD191" s="3"/>
      <c r="IRE191" s="3"/>
      <c r="IRF191" s="3"/>
      <c r="IRG191" s="3"/>
      <c r="IRH191" s="3"/>
      <c r="IRI191" s="3"/>
      <c r="IRJ191" s="3"/>
      <c r="IRK191" s="3"/>
      <c r="IRL191" s="3"/>
      <c r="IRM191" s="3"/>
      <c r="IRN191" s="3"/>
      <c r="IRO191" s="3"/>
      <c r="IRP191" s="3"/>
      <c r="IRQ191" s="3"/>
      <c r="IRR191" s="3"/>
      <c r="IRS191" s="3"/>
      <c r="IRT191" s="3"/>
      <c r="IRU191" s="3"/>
      <c r="IRV191" s="3"/>
      <c r="IRW191" s="3"/>
      <c r="IRX191" s="3"/>
      <c r="IRY191" s="3"/>
      <c r="IRZ191" s="3"/>
      <c r="ISA191" s="3"/>
      <c r="ISB191" s="3"/>
      <c r="ISC191" s="3"/>
      <c r="ISD191" s="3"/>
      <c r="ISE191" s="3"/>
      <c r="ISF191" s="3"/>
      <c r="ISG191" s="3"/>
      <c r="ISH191" s="3"/>
      <c r="ISI191" s="3"/>
      <c r="ISJ191" s="3"/>
      <c r="ISK191" s="3"/>
      <c r="ISL191" s="3"/>
      <c r="ISM191" s="3"/>
      <c r="ISN191" s="3"/>
      <c r="ISO191" s="3"/>
      <c r="ISP191" s="3"/>
      <c r="ISQ191" s="3"/>
      <c r="ISR191" s="3"/>
      <c r="ISS191" s="3"/>
      <c r="IST191" s="3"/>
      <c r="ISU191" s="3"/>
      <c r="ISV191" s="3"/>
      <c r="ISW191" s="3"/>
      <c r="ISX191" s="3"/>
      <c r="ISY191" s="3"/>
      <c r="ISZ191" s="3"/>
      <c r="ITA191" s="3"/>
      <c r="ITB191" s="3"/>
      <c r="ITC191" s="3"/>
      <c r="ITD191" s="3"/>
      <c r="ITE191" s="3"/>
      <c r="ITF191" s="3"/>
      <c r="ITG191" s="3"/>
      <c r="ITH191" s="3"/>
      <c r="ITI191" s="3"/>
      <c r="ITJ191" s="3"/>
      <c r="ITK191" s="3"/>
      <c r="ITL191" s="3"/>
      <c r="ITM191" s="3"/>
      <c r="ITN191" s="3"/>
      <c r="ITO191" s="3"/>
      <c r="ITP191" s="3"/>
      <c r="ITQ191" s="3"/>
      <c r="ITR191" s="3"/>
      <c r="ITS191" s="3"/>
      <c r="ITT191" s="3"/>
      <c r="ITU191" s="3"/>
      <c r="ITV191" s="3"/>
      <c r="ITW191" s="3"/>
      <c r="ITX191" s="3"/>
      <c r="ITY191" s="3"/>
      <c r="ITZ191" s="3"/>
      <c r="IUA191" s="3"/>
      <c r="IUB191" s="3"/>
      <c r="IUC191" s="3"/>
      <c r="IUD191" s="3"/>
      <c r="IUE191" s="3"/>
      <c r="IUF191" s="3"/>
      <c r="IUG191" s="3"/>
      <c r="IUH191" s="3"/>
      <c r="IUI191" s="3"/>
      <c r="IUJ191" s="3"/>
      <c r="IUK191" s="3"/>
      <c r="IUL191" s="3"/>
      <c r="IUM191" s="3"/>
      <c r="IUN191" s="3"/>
      <c r="IUO191" s="3"/>
      <c r="IUP191" s="3"/>
      <c r="IUQ191" s="3"/>
      <c r="IUR191" s="3"/>
      <c r="IUS191" s="3"/>
      <c r="IUT191" s="3"/>
      <c r="IUU191" s="3"/>
      <c r="IUV191" s="3"/>
      <c r="IUW191" s="3"/>
      <c r="IUX191" s="3"/>
      <c r="IUY191" s="3"/>
      <c r="IUZ191" s="3"/>
      <c r="IVA191" s="3"/>
      <c r="IVB191" s="3"/>
      <c r="IVC191" s="3"/>
      <c r="IVD191" s="3"/>
      <c r="IVE191" s="3"/>
      <c r="IVF191" s="3"/>
      <c r="IVG191" s="3"/>
      <c r="IVH191" s="3"/>
      <c r="IVI191" s="3"/>
      <c r="IVJ191" s="3"/>
      <c r="IVK191" s="3"/>
      <c r="IVL191" s="3"/>
      <c r="IVM191" s="3"/>
      <c r="IVN191" s="3"/>
      <c r="IVO191" s="3"/>
      <c r="IVP191" s="3"/>
      <c r="IVQ191" s="3"/>
      <c r="IVR191" s="3"/>
      <c r="IVS191" s="3"/>
      <c r="IVT191" s="3"/>
      <c r="IVU191" s="3"/>
      <c r="IVV191" s="3"/>
      <c r="IVW191" s="3"/>
      <c r="IVX191" s="3"/>
      <c r="IVY191" s="3"/>
      <c r="IVZ191" s="3"/>
      <c r="IWA191" s="3"/>
      <c r="IWB191" s="3"/>
      <c r="IWC191" s="3"/>
      <c r="IWD191" s="3"/>
      <c r="IWE191" s="3"/>
      <c r="IWF191" s="3"/>
      <c r="IWG191" s="3"/>
      <c r="IWH191" s="3"/>
      <c r="IWI191" s="3"/>
      <c r="IWJ191" s="3"/>
      <c r="IWK191" s="3"/>
      <c r="IWL191" s="3"/>
      <c r="IWM191" s="3"/>
      <c r="IWN191" s="3"/>
      <c r="IWO191" s="3"/>
      <c r="IWP191" s="3"/>
      <c r="IWQ191" s="3"/>
      <c r="IWR191" s="3"/>
      <c r="IWS191" s="3"/>
      <c r="IWT191" s="3"/>
      <c r="IWU191" s="3"/>
      <c r="IWV191" s="3"/>
      <c r="IWW191" s="3"/>
      <c r="IWX191" s="3"/>
      <c r="IWY191" s="3"/>
      <c r="IWZ191" s="3"/>
      <c r="IXA191" s="3"/>
      <c r="IXB191" s="3"/>
      <c r="IXC191" s="3"/>
      <c r="IXD191" s="3"/>
      <c r="IXE191" s="3"/>
      <c r="IXF191" s="3"/>
      <c r="IXG191" s="3"/>
      <c r="IXH191" s="3"/>
      <c r="IXI191" s="3"/>
      <c r="IXJ191" s="3"/>
      <c r="IXK191" s="3"/>
      <c r="IXL191" s="3"/>
      <c r="IXM191" s="3"/>
      <c r="IXN191" s="3"/>
      <c r="IXO191" s="3"/>
      <c r="IXP191" s="3"/>
      <c r="IXQ191" s="3"/>
      <c r="IXR191" s="3"/>
      <c r="IXS191" s="3"/>
      <c r="IXT191" s="3"/>
      <c r="IXU191" s="3"/>
      <c r="IXV191" s="3"/>
      <c r="IXW191" s="3"/>
      <c r="IXX191" s="3"/>
      <c r="IXY191" s="3"/>
      <c r="IXZ191" s="3"/>
      <c r="IYA191" s="3"/>
      <c r="IYB191" s="3"/>
      <c r="IYC191" s="3"/>
      <c r="IYD191" s="3"/>
      <c r="IYE191" s="3"/>
      <c r="IYF191" s="3"/>
      <c r="IYG191" s="3"/>
      <c r="IYH191" s="3"/>
      <c r="IYI191" s="3"/>
      <c r="IYJ191" s="3"/>
      <c r="IYK191" s="3"/>
      <c r="IYL191" s="3"/>
      <c r="IYM191" s="3"/>
      <c r="IYN191" s="3"/>
      <c r="IYO191" s="3"/>
      <c r="IYP191" s="3"/>
      <c r="IYQ191" s="3"/>
      <c r="IYR191" s="3"/>
      <c r="IYS191" s="3"/>
      <c r="IYT191" s="3"/>
      <c r="IYU191" s="3"/>
      <c r="IYV191" s="3"/>
      <c r="IYW191" s="3"/>
      <c r="IYX191" s="3"/>
      <c r="IYY191" s="3"/>
      <c r="IYZ191" s="3"/>
      <c r="IZA191" s="3"/>
      <c r="IZB191" s="3"/>
      <c r="IZC191" s="3"/>
      <c r="IZD191" s="3"/>
      <c r="IZE191" s="3"/>
      <c r="IZF191" s="3"/>
      <c r="IZG191" s="3"/>
      <c r="IZH191" s="3"/>
      <c r="IZI191" s="3"/>
      <c r="IZJ191" s="3"/>
      <c r="IZK191" s="3"/>
      <c r="IZL191" s="3"/>
      <c r="IZM191" s="3"/>
      <c r="IZN191" s="3"/>
      <c r="IZO191" s="3"/>
      <c r="IZP191" s="3"/>
      <c r="IZQ191" s="3"/>
      <c r="IZR191" s="3"/>
      <c r="IZS191" s="3"/>
      <c r="IZT191" s="3"/>
      <c r="IZU191" s="3"/>
      <c r="IZV191" s="3"/>
      <c r="IZW191" s="3"/>
      <c r="IZX191" s="3"/>
      <c r="IZY191" s="3"/>
      <c r="IZZ191" s="3"/>
      <c r="JAA191" s="3"/>
      <c r="JAB191" s="3"/>
      <c r="JAC191" s="3"/>
      <c r="JAD191" s="3"/>
      <c r="JAE191" s="3"/>
      <c r="JAF191" s="3"/>
      <c r="JAG191" s="3"/>
      <c r="JAH191" s="3"/>
      <c r="JAI191" s="3"/>
      <c r="JAJ191" s="3"/>
      <c r="JAK191" s="3"/>
      <c r="JAL191" s="3"/>
      <c r="JAM191" s="3"/>
      <c r="JAN191" s="3"/>
      <c r="JAO191" s="3"/>
      <c r="JAP191" s="3"/>
      <c r="JAQ191" s="3"/>
      <c r="JAR191" s="3"/>
      <c r="JAS191" s="3"/>
      <c r="JAT191" s="3"/>
      <c r="JAU191" s="3"/>
      <c r="JAV191" s="3"/>
      <c r="JAW191" s="3"/>
      <c r="JAX191" s="3"/>
      <c r="JAY191" s="3"/>
      <c r="JAZ191" s="3"/>
      <c r="JBA191" s="3"/>
      <c r="JBB191" s="3"/>
      <c r="JBC191" s="3"/>
      <c r="JBD191" s="3"/>
      <c r="JBE191" s="3"/>
      <c r="JBF191" s="3"/>
      <c r="JBG191" s="3"/>
      <c r="JBH191" s="3"/>
      <c r="JBI191" s="3"/>
      <c r="JBJ191" s="3"/>
      <c r="JBK191" s="3"/>
      <c r="JBL191" s="3"/>
      <c r="JBM191" s="3"/>
      <c r="JBN191" s="3"/>
      <c r="JBO191" s="3"/>
      <c r="JBP191" s="3"/>
      <c r="JBQ191" s="3"/>
      <c r="JBR191" s="3"/>
      <c r="JBS191" s="3"/>
      <c r="JBT191" s="3"/>
      <c r="JBU191" s="3"/>
      <c r="JBV191" s="3"/>
      <c r="JBW191" s="3"/>
      <c r="JBX191" s="3"/>
      <c r="JBY191" s="3"/>
      <c r="JBZ191" s="3"/>
      <c r="JCA191" s="3"/>
      <c r="JCB191" s="3"/>
      <c r="JCC191" s="3"/>
      <c r="JCD191" s="3"/>
      <c r="JCE191" s="3"/>
      <c r="JCF191" s="3"/>
      <c r="JCG191" s="3"/>
      <c r="JCH191" s="3"/>
      <c r="JCI191" s="3"/>
      <c r="JCJ191" s="3"/>
      <c r="JCK191" s="3"/>
      <c r="JCL191" s="3"/>
      <c r="JCM191" s="3"/>
      <c r="JCN191" s="3"/>
      <c r="JCO191" s="3"/>
      <c r="JCP191" s="3"/>
      <c r="JCQ191" s="3"/>
      <c r="JCR191" s="3"/>
      <c r="JCS191" s="3"/>
      <c r="JCT191" s="3"/>
      <c r="JCU191" s="3"/>
      <c r="JCV191" s="3"/>
      <c r="JCW191" s="3"/>
      <c r="JCX191" s="3"/>
      <c r="JCY191" s="3"/>
      <c r="JCZ191" s="3"/>
      <c r="JDA191" s="3"/>
      <c r="JDB191" s="3"/>
      <c r="JDC191" s="3"/>
      <c r="JDD191" s="3"/>
      <c r="JDE191" s="3"/>
      <c r="JDF191" s="3"/>
      <c r="JDG191" s="3"/>
      <c r="JDH191" s="3"/>
      <c r="JDI191" s="3"/>
      <c r="JDJ191" s="3"/>
      <c r="JDK191" s="3"/>
      <c r="JDL191" s="3"/>
      <c r="JDM191" s="3"/>
      <c r="JDN191" s="3"/>
      <c r="JDO191" s="3"/>
      <c r="JDP191" s="3"/>
      <c r="JDQ191" s="3"/>
      <c r="JDR191" s="3"/>
      <c r="JDS191" s="3"/>
      <c r="JDT191" s="3"/>
      <c r="JDU191" s="3"/>
      <c r="JDV191" s="3"/>
      <c r="JDW191" s="3"/>
      <c r="JDX191" s="3"/>
      <c r="JDY191" s="3"/>
      <c r="JDZ191" s="3"/>
      <c r="JEA191" s="3"/>
      <c r="JEB191" s="3"/>
      <c r="JEC191" s="3"/>
      <c r="JED191" s="3"/>
      <c r="JEE191" s="3"/>
      <c r="JEF191" s="3"/>
      <c r="JEG191" s="3"/>
      <c r="JEH191" s="3"/>
      <c r="JEI191" s="3"/>
      <c r="JEJ191" s="3"/>
      <c r="JEK191" s="3"/>
      <c r="JEL191" s="3"/>
      <c r="JEM191" s="3"/>
      <c r="JEN191" s="3"/>
      <c r="JEO191" s="3"/>
      <c r="JEP191" s="3"/>
      <c r="JEQ191" s="3"/>
      <c r="JER191" s="3"/>
      <c r="JES191" s="3"/>
      <c r="JET191" s="3"/>
      <c r="JEU191" s="3"/>
      <c r="JEV191" s="3"/>
      <c r="JEW191" s="3"/>
      <c r="JEX191" s="3"/>
      <c r="JEY191" s="3"/>
      <c r="JEZ191" s="3"/>
      <c r="JFA191" s="3"/>
      <c r="JFB191" s="3"/>
      <c r="JFC191" s="3"/>
      <c r="JFD191" s="3"/>
      <c r="JFE191" s="3"/>
      <c r="JFF191" s="3"/>
      <c r="JFG191" s="3"/>
      <c r="JFH191" s="3"/>
      <c r="JFI191" s="3"/>
      <c r="JFJ191" s="3"/>
      <c r="JFK191" s="3"/>
      <c r="JFL191" s="3"/>
      <c r="JFM191" s="3"/>
      <c r="JFN191" s="3"/>
      <c r="JFO191" s="3"/>
      <c r="JFP191" s="3"/>
      <c r="JFQ191" s="3"/>
      <c r="JFR191" s="3"/>
      <c r="JFS191" s="3"/>
      <c r="JFT191" s="3"/>
      <c r="JFU191" s="3"/>
      <c r="JFV191" s="3"/>
      <c r="JFW191" s="3"/>
      <c r="JFX191" s="3"/>
      <c r="JFY191" s="3"/>
      <c r="JFZ191" s="3"/>
      <c r="JGA191" s="3"/>
      <c r="JGB191" s="3"/>
      <c r="JGC191" s="3"/>
      <c r="JGD191" s="3"/>
      <c r="JGE191" s="3"/>
      <c r="JGF191" s="3"/>
      <c r="JGG191" s="3"/>
      <c r="JGH191" s="3"/>
      <c r="JGI191" s="3"/>
      <c r="JGJ191" s="3"/>
      <c r="JGK191" s="3"/>
      <c r="JGL191" s="3"/>
      <c r="JGM191" s="3"/>
      <c r="JGN191" s="3"/>
      <c r="JGO191" s="3"/>
      <c r="JGP191" s="3"/>
      <c r="JGQ191" s="3"/>
      <c r="JGR191" s="3"/>
      <c r="JGS191" s="3"/>
      <c r="JGT191" s="3"/>
      <c r="JGU191" s="3"/>
      <c r="JGV191" s="3"/>
      <c r="JGW191" s="3"/>
      <c r="JGX191" s="3"/>
      <c r="JGY191" s="3"/>
      <c r="JGZ191" s="3"/>
      <c r="JHA191" s="3"/>
      <c r="JHB191" s="3"/>
      <c r="JHC191" s="3"/>
      <c r="JHD191" s="3"/>
      <c r="JHE191" s="3"/>
      <c r="JHF191" s="3"/>
      <c r="JHG191" s="3"/>
      <c r="JHH191" s="3"/>
      <c r="JHI191" s="3"/>
      <c r="JHJ191" s="3"/>
      <c r="JHK191" s="3"/>
      <c r="JHL191" s="3"/>
      <c r="JHM191" s="3"/>
      <c r="JHN191" s="3"/>
      <c r="JHO191" s="3"/>
      <c r="JHP191" s="3"/>
      <c r="JHQ191" s="3"/>
      <c r="JHR191" s="3"/>
      <c r="JHS191" s="3"/>
      <c r="JHT191" s="3"/>
      <c r="JHU191" s="3"/>
      <c r="JHV191" s="3"/>
      <c r="JHW191" s="3"/>
      <c r="JHX191" s="3"/>
      <c r="JHY191" s="3"/>
      <c r="JHZ191" s="3"/>
      <c r="JIA191" s="3"/>
      <c r="JIB191" s="3"/>
      <c r="JIC191" s="3"/>
      <c r="JID191" s="3"/>
      <c r="JIE191" s="3"/>
      <c r="JIF191" s="3"/>
      <c r="JIG191" s="3"/>
      <c r="JIH191" s="3"/>
      <c r="JII191" s="3"/>
      <c r="JIJ191" s="3"/>
      <c r="JIK191" s="3"/>
      <c r="JIL191" s="3"/>
      <c r="JIM191" s="3"/>
      <c r="JIN191" s="3"/>
      <c r="JIO191" s="3"/>
      <c r="JIP191" s="3"/>
      <c r="JIQ191" s="3"/>
      <c r="JIR191" s="3"/>
      <c r="JIS191" s="3"/>
      <c r="JIT191" s="3"/>
      <c r="JIU191" s="3"/>
      <c r="JIV191" s="3"/>
      <c r="JIW191" s="3"/>
      <c r="JIX191" s="3"/>
      <c r="JIY191" s="3"/>
      <c r="JIZ191" s="3"/>
      <c r="JJA191" s="3"/>
      <c r="JJB191" s="3"/>
      <c r="JJC191" s="3"/>
      <c r="JJD191" s="3"/>
      <c r="JJE191" s="3"/>
      <c r="JJF191" s="3"/>
      <c r="JJG191" s="3"/>
      <c r="JJH191" s="3"/>
      <c r="JJI191" s="3"/>
      <c r="JJJ191" s="3"/>
      <c r="JJK191" s="3"/>
      <c r="JJL191" s="3"/>
      <c r="JJM191" s="3"/>
      <c r="JJN191" s="3"/>
      <c r="JJO191" s="3"/>
      <c r="JJP191" s="3"/>
      <c r="JJQ191" s="3"/>
      <c r="JJR191" s="3"/>
      <c r="JJS191" s="3"/>
      <c r="JJT191" s="3"/>
      <c r="JJU191" s="3"/>
      <c r="JJV191" s="3"/>
      <c r="JJW191" s="3"/>
      <c r="JJX191" s="3"/>
      <c r="JJY191" s="3"/>
      <c r="JJZ191" s="3"/>
      <c r="JKA191" s="3"/>
      <c r="JKB191" s="3"/>
      <c r="JKC191" s="3"/>
      <c r="JKD191" s="3"/>
      <c r="JKE191" s="3"/>
      <c r="JKF191" s="3"/>
      <c r="JKG191" s="3"/>
      <c r="JKH191" s="3"/>
      <c r="JKI191" s="3"/>
      <c r="JKJ191" s="3"/>
      <c r="JKK191" s="3"/>
      <c r="JKL191" s="3"/>
      <c r="JKM191" s="3"/>
      <c r="JKN191" s="3"/>
      <c r="JKO191" s="3"/>
      <c r="JKP191" s="3"/>
      <c r="JKQ191" s="3"/>
      <c r="JKR191" s="3"/>
      <c r="JKS191" s="3"/>
      <c r="JKT191" s="3"/>
      <c r="JKU191" s="3"/>
      <c r="JKV191" s="3"/>
      <c r="JKW191" s="3"/>
      <c r="JKX191" s="3"/>
      <c r="JKY191" s="3"/>
      <c r="JKZ191" s="3"/>
      <c r="JLA191" s="3"/>
      <c r="JLB191" s="3"/>
      <c r="JLC191" s="3"/>
      <c r="JLD191" s="3"/>
      <c r="JLE191" s="3"/>
      <c r="JLF191" s="3"/>
      <c r="JLG191" s="3"/>
      <c r="JLH191" s="3"/>
      <c r="JLI191" s="3"/>
      <c r="JLJ191" s="3"/>
      <c r="JLK191" s="3"/>
      <c r="JLL191" s="3"/>
      <c r="JLM191" s="3"/>
      <c r="JLN191" s="3"/>
      <c r="JLO191" s="3"/>
      <c r="JLP191" s="3"/>
      <c r="JLQ191" s="3"/>
      <c r="JLR191" s="3"/>
      <c r="JLS191" s="3"/>
      <c r="JLT191" s="3"/>
      <c r="JLU191" s="3"/>
      <c r="JLV191" s="3"/>
      <c r="JLW191" s="3"/>
      <c r="JLX191" s="3"/>
      <c r="JLY191" s="3"/>
      <c r="JLZ191" s="3"/>
      <c r="JMA191" s="3"/>
      <c r="JMB191" s="3"/>
      <c r="JMC191" s="3"/>
      <c r="JMD191" s="3"/>
      <c r="JME191" s="3"/>
      <c r="JMF191" s="3"/>
      <c r="JMG191" s="3"/>
      <c r="JMH191" s="3"/>
      <c r="JMI191" s="3"/>
      <c r="JMJ191" s="3"/>
      <c r="JMK191" s="3"/>
      <c r="JML191" s="3"/>
      <c r="JMM191" s="3"/>
      <c r="JMN191" s="3"/>
      <c r="JMO191" s="3"/>
      <c r="JMP191" s="3"/>
      <c r="JMQ191" s="3"/>
      <c r="JMR191" s="3"/>
      <c r="JMS191" s="3"/>
      <c r="JMT191" s="3"/>
      <c r="JMU191" s="3"/>
      <c r="JMV191" s="3"/>
      <c r="JMW191" s="3"/>
      <c r="JMX191" s="3"/>
      <c r="JMY191" s="3"/>
      <c r="JMZ191" s="3"/>
      <c r="JNA191" s="3"/>
      <c r="JNB191" s="3"/>
      <c r="JNC191" s="3"/>
      <c r="JND191" s="3"/>
      <c r="JNE191" s="3"/>
      <c r="JNF191" s="3"/>
      <c r="JNG191" s="3"/>
      <c r="JNH191" s="3"/>
      <c r="JNI191" s="3"/>
      <c r="JNJ191" s="3"/>
      <c r="JNK191" s="3"/>
      <c r="JNL191" s="3"/>
      <c r="JNM191" s="3"/>
      <c r="JNN191" s="3"/>
      <c r="JNO191" s="3"/>
      <c r="JNP191" s="3"/>
      <c r="JNQ191" s="3"/>
      <c r="JNR191" s="3"/>
      <c r="JNS191" s="3"/>
      <c r="JNT191" s="3"/>
      <c r="JNU191" s="3"/>
      <c r="JNV191" s="3"/>
      <c r="JNW191" s="3"/>
      <c r="JNX191" s="3"/>
      <c r="JNY191" s="3"/>
      <c r="JNZ191" s="3"/>
      <c r="JOA191" s="3"/>
      <c r="JOB191" s="3"/>
      <c r="JOC191" s="3"/>
      <c r="JOD191" s="3"/>
      <c r="JOE191" s="3"/>
      <c r="JOF191" s="3"/>
      <c r="JOG191" s="3"/>
      <c r="JOH191" s="3"/>
      <c r="JOI191" s="3"/>
      <c r="JOJ191" s="3"/>
      <c r="JOK191" s="3"/>
      <c r="JOL191" s="3"/>
      <c r="JOM191" s="3"/>
      <c r="JON191" s="3"/>
      <c r="JOO191" s="3"/>
      <c r="JOP191" s="3"/>
      <c r="JOQ191" s="3"/>
      <c r="JOR191" s="3"/>
      <c r="JOS191" s="3"/>
      <c r="JOT191" s="3"/>
      <c r="JOU191" s="3"/>
      <c r="JOV191" s="3"/>
      <c r="JOW191" s="3"/>
      <c r="JOX191" s="3"/>
      <c r="JOY191" s="3"/>
      <c r="JOZ191" s="3"/>
      <c r="JPA191" s="3"/>
      <c r="JPB191" s="3"/>
      <c r="JPC191" s="3"/>
      <c r="JPD191" s="3"/>
      <c r="JPE191" s="3"/>
      <c r="JPF191" s="3"/>
      <c r="JPG191" s="3"/>
      <c r="JPH191" s="3"/>
      <c r="JPI191" s="3"/>
      <c r="JPJ191" s="3"/>
      <c r="JPK191" s="3"/>
      <c r="JPL191" s="3"/>
      <c r="JPM191" s="3"/>
      <c r="JPN191" s="3"/>
      <c r="JPO191" s="3"/>
      <c r="JPP191" s="3"/>
      <c r="JPQ191" s="3"/>
      <c r="JPR191" s="3"/>
      <c r="JPS191" s="3"/>
      <c r="JPT191" s="3"/>
      <c r="JPU191" s="3"/>
      <c r="JPV191" s="3"/>
      <c r="JPW191" s="3"/>
      <c r="JPX191" s="3"/>
      <c r="JPY191" s="3"/>
      <c r="JPZ191" s="3"/>
      <c r="JQA191" s="3"/>
      <c r="JQB191" s="3"/>
      <c r="JQC191" s="3"/>
      <c r="JQD191" s="3"/>
      <c r="JQE191" s="3"/>
      <c r="JQF191" s="3"/>
      <c r="JQG191" s="3"/>
      <c r="JQH191" s="3"/>
      <c r="JQI191" s="3"/>
      <c r="JQJ191" s="3"/>
      <c r="JQK191" s="3"/>
      <c r="JQL191" s="3"/>
      <c r="JQM191" s="3"/>
      <c r="JQN191" s="3"/>
      <c r="JQO191" s="3"/>
      <c r="JQP191" s="3"/>
      <c r="JQQ191" s="3"/>
      <c r="JQR191" s="3"/>
      <c r="JQS191" s="3"/>
      <c r="JQT191" s="3"/>
      <c r="JQU191" s="3"/>
      <c r="JQV191" s="3"/>
      <c r="JQW191" s="3"/>
      <c r="JQX191" s="3"/>
      <c r="JQY191" s="3"/>
      <c r="JQZ191" s="3"/>
      <c r="JRA191" s="3"/>
      <c r="JRB191" s="3"/>
      <c r="JRC191" s="3"/>
      <c r="JRD191" s="3"/>
      <c r="JRE191" s="3"/>
      <c r="JRF191" s="3"/>
      <c r="JRG191" s="3"/>
      <c r="JRH191" s="3"/>
      <c r="JRI191" s="3"/>
      <c r="JRJ191" s="3"/>
      <c r="JRK191" s="3"/>
      <c r="JRL191" s="3"/>
      <c r="JRM191" s="3"/>
      <c r="JRN191" s="3"/>
      <c r="JRO191" s="3"/>
      <c r="JRP191" s="3"/>
      <c r="JRQ191" s="3"/>
      <c r="JRR191" s="3"/>
      <c r="JRS191" s="3"/>
      <c r="JRT191" s="3"/>
      <c r="JRU191" s="3"/>
      <c r="JRV191" s="3"/>
      <c r="JRW191" s="3"/>
      <c r="JRX191" s="3"/>
      <c r="JRY191" s="3"/>
      <c r="JRZ191" s="3"/>
      <c r="JSA191" s="3"/>
      <c r="JSB191" s="3"/>
      <c r="JSC191" s="3"/>
      <c r="JSD191" s="3"/>
      <c r="JSE191" s="3"/>
      <c r="JSF191" s="3"/>
      <c r="JSG191" s="3"/>
      <c r="JSH191" s="3"/>
      <c r="JSI191" s="3"/>
      <c r="JSJ191" s="3"/>
      <c r="JSK191" s="3"/>
      <c r="JSL191" s="3"/>
      <c r="JSM191" s="3"/>
      <c r="JSN191" s="3"/>
      <c r="JSO191" s="3"/>
      <c r="JSP191" s="3"/>
      <c r="JSQ191" s="3"/>
      <c r="JSR191" s="3"/>
      <c r="JSS191" s="3"/>
      <c r="JST191" s="3"/>
      <c r="JSU191" s="3"/>
      <c r="JSV191" s="3"/>
      <c r="JSW191" s="3"/>
      <c r="JSX191" s="3"/>
      <c r="JSY191" s="3"/>
      <c r="JSZ191" s="3"/>
      <c r="JTA191" s="3"/>
      <c r="JTB191" s="3"/>
      <c r="JTC191" s="3"/>
      <c r="JTD191" s="3"/>
      <c r="JTE191" s="3"/>
      <c r="JTF191" s="3"/>
      <c r="JTG191" s="3"/>
      <c r="JTH191" s="3"/>
      <c r="JTI191" s="3"/>
      <c r="JTJ191" s="3"/>
      <c r="JTK191" s="3"/>
      <c r="JTL191" s="3"/>
      <c r="JTM191" s="3"/>
      <c r="JTN191" s="3"/>
      <c r="JTO191" s="3"/>
      <c r="JTP191" s="3"/>
      <c r="JTQ191" s="3"/>
      <c r="JTR191" s="3"/>
      <c r="JTS191" s="3"/>
      <c r="JTT191" s="3"/>
      <c r="JTU191" s="3"/>
      <c r="JTV191" s="3"/>
      <c r="JTW191" s="3"/>
      <c r="JTX191" s="3"/>
      <c r="JTY191" s="3"/>
      <c r="JTZ191" s="3"/>
      <c r="JUA191" s="3"/>
      <c r="JUB191" s="3"/>
      <c r="JUC191" s="3"/>
      <c r="JUD191" s="3"/>
      <c r="JUE191" s="3"/>
      <c r="JUF191" s="3"/>
      <c r="JUG191" s="3"/>
      <c r="JUH191" s="3"/>
      <c r="JUI191" s="3"/>
      <c r="JUJ191" s="3"/>
      <c r="JUK191" s="3"/>
      <c r="JUL191" s="3"/>
      <c r="JUM191" s="3"/>
      <c r="JUN191" s="3"/>
      <c r="JUO191" s="3"/>
      <c r="JUP191" s="3"/>
      <c r="JUQ191" s="3"/>
      <c r="JUR191" s="3"/>
      <c r="JUS191" s="3"/>
      <c r="JUT191" s="3"/>
      <c r="JUU191" s="3"/>
      <c r="JUV191" s="3"/>
      <c r="JUW191" s="3"/>
      <c r="JUX191" s="3"/>
      <c r="JUY191" s="3"/>
      <c r="JUZ191" s="3"/>
      <c r="JVA191" s="3"/>
      <c r="JVB191" s="3"/>
      <c r="JVC191" s="3"/>
      <c r="JVD191" s="3"/>
      <c r="JVE191" s="3"/>
      <c r="JVF191" s="3"/>
      <c r="JVG191" s="3"/>
      <c r="JVH191" s="3"/>
      <c r="JVI191" s="3"/>
      <c r="JVJ191" s="3"/>
      <c r="JVK191" s="3"/>
      <c r="JVL191" s="3"/>
      <c r="JVM191" s="3"/>
      <c r="JVN191" s="3"/>
      <c r="JVO191" s="3"/>
      <c r="JVP191" s="3"/>
      <c r="JVQ191" s="3"/>
      <c r="JVR191" s="3"/>
      <c r="JVS191" s="3"/>
      <c r="JVT191" s="3"/>
      <c r="JVU191" s="3"/>
      <c r="JVV191" s="3"/>
      <c r="JVW191" s="3"/>
      <c r="JVX191" s="3"/>
      <c r="JVY191" s="3"/>
      <c r="JVZ191" s="3"/>
      <c r="JWA191" s="3"/>
      <c r="JWB191" s="3"/>
      <c r="JWC191" s="3"/>
      <c r="JWD191" s="3"/>
      <c r="JWE191" s="3"/>
      <c r="JWF191" s="3"/>
      <c r="JWG191" s="3"/>
      <c r="JWH191" s="3"/>
      <c r="JWI191" s="3"/>
      <c r="JWJ191" s="3"/>
      <c r="JWK191" s="3"/>
      <c r="JWL191" s="3"/>
      <c r="JWM191" s="3"/>
      <c r="JWN191" s="3"/>
      <c r="JWO191" s="3"/>
      <c r="JWP191" s="3"/>
      <c r="JWQ191" s="3"/>
      <c r="JWR191" s="3"/>
      <c r="JWS191" s="3"/>
      <c r="JWT191" s="3"/>
      <c r="JWU191" s="3"/>
      <c r="JWV191" s="3"/>
      <c r="JWW191" s="3"/>
      <c r="JWX191" s="3"/>
      <c r="JWY191" s="3"/>
      <c r="JWZ191" s="3"/>
      <c r="JXA191" s="3"/>
      <c r="JXB191" s="3"/>
      <c r="JXC191" s="3"/>
      <c r="JXD191" s="3"/>
      <c r="JXE191" s="3"/>
      <c r="JXF191" s="3"/>
      <c r="JXG191" s="3"/>
      <c r="JXH191" s="3"/>
      <c r="JXI191" s="3"/>
      <c r="JXJ191" s="3"/>
      <c r="JXK191" s="3"/>
      <c r="JXL191" s="3"/>
      <c r="JXM191" s="3"/>
      <c r="JXN191" s="3"/>
      <c r="JXO191" s="3"/>
      <c r="JXP191" s="3"/>
      <c r="JXQ191" s="3"/>
      <c r="JXR191" s="3"/>
      <c r="JXS191" s="3"/>
      <c r="JXT191" s="3"/>
      <c r="JXU191" s="3"/>
      <c r="JXV191" s="3"/>
      <c r="JXW191" s="3"/>
      <c r="JXX191" s="3"/>
      <c r="JXY191" s="3"/>
      <c r="JXZ191" s="3"/>
      <c r="JYA191" s="3"/>
      <c r="JYB191" s="3"/>
      <c r="JYC191" s="3"/>
      <c r="JYD191" s="3"/>
      <c r="JYE191" s="3"/>
      <c r="JYF191" s="3"/>
      <c r="JYG191" s="3"/>
      <c r="JYH191" s="3"/>
      <c r="JYI191" s="3"/>
      <c r="JYJ191" s="3"/>
      <c r="JYK191" s="3"/>
      <c r="JYL191" s="3"/>
      <c r="JYM191" s="3"/>
      <c r="JYN191" s="3"/>
      <c r="JYO191" s="3"/>
      <c r="JYP191" s="3"/>
      <c r="JYQ191" s="3"/>
      <c r="JYR191" s="3"/>
      <c r="JYS191" s="3"/>
      <c r="JYT191" s="3"/>
      <c r="JYU191" s="3"/>
      <c r="JYV191" s="3"/>
      <c r="JYW191" s="3"/>
      <c r="JYX191" s="3"/>
      <c r="JYY191" s="3"/>
      <c r="JYZ191" s="3"/>
      <c r="JZA191" s="3"/>
      <c r="JZB191" s="3"/>
      <c r="JZC191" s="3"/>
      <c r="JZD191" s="3"/>
      <c r="JZE191" s="3"/>
      <c r="JZF191" s="3"/>
      <c r="JZG191" s="3"/>
      <c r="JZH191" s="3"/>
      <c r="JZI191" s="3"/>
      <c r="JZJ191" s="3"/>
      <c r="JZK191" s="3"/>
      <c r="JZL191" s="3"/>
      <c r="JZM191" s="3"/>
      <c r="JZN191" s="3"/>
      <c r="JZO191" s="3"/>
      <c r="JZP191" s="3"/>
      <c r="JZQ191" s="3"/>
      <c r="JZR191" s="3"/>
      <c r="JZS191" s="3"/>
      <c r="JZT191" s="3"/>
      <c r="JZU191" s="3"/>
      <c r="JZV191" s="3"/>
      <c r="JZW191" s="3"/>
      <c r="JZX191" s="3"/>
      <c r="JZY191" s="3"/>
      <c r="JZZ191" s="3"/>
      <c r="KAA191" s="3"/>
      <c r="KAB191" s="3"/>
      <c r="KAC191" s="3"/>
      <c r="KAD191" s="3"/>
      <c r="KAE191" s="3"/>
      <c r="KAF191" s="3"/>
      <c r="KAG191" s="3"/>
      <c r="KAH191" s="3"/>
      <c r="KAI191" s="3"/>
      <c r="KAJ191" s="3"/>
      <c r="KAK191" s="3"/>
      <c r="KAL191" s="3"/>
      <c r="KAM191" s="3"/>
      <c r="KAN191" s="3"/>
      <c r="KAO191" s="3"/>
      <c r="KAP191" s="3"/>
      <c r="KAQ191" s="3"/>
      <c r="KAR191" s="3"/>
      <c r="KAS191" s="3"/>
      <c r="KAT191" s="3"/>
      <c r="KAU191" s="3"/>
      <c r="KAV191" s="3"/>
      <c r="KAW191" s="3"/>
      <c r="KAX191" s="3"/>
      <c r="KAY191" s="3"/>
      <c r="KAZ191" s="3"/>
      <c r="KBA191" s="3"/>
      <c r="KBB191" s="3"/>
      <c r="KBC191" s="3"/>
      <c r="KBD191" s="3"/>
      <c r="KBE191" s="3"/>
      <c r="KBF191" s="3"/>
      <c r="KBG191" s="3"/>
      <c r="KBH191" s="3"/>
      <c r="KBI191" s="3"/>
      <c r="KBJ191" s="3"/>
      <c r="KBK191" s="3"/>
      <c r="KBL191" s="3"/>
      <c r="KBM191" s="3"/>
      <c r="KBN191" s="3"/>
      <c r="KBO191" s="3"/>
      <c r="KBP191" s="3"/>
      <c r="KBQ191" s="3"/>
      <c r="KBR191" s="3"/>
      <c r="KBS191" s="3"/>
      <c r="KBT191" s="3"/>
      <c r="KBU191" s="3"/>
      <c r="KBV191" s="3"/>
      <c r="KBW191" s="3"/>
      <c r="KBX191" s="3"/>
      <c r="KBY191" s="3"/>
      <c r="KBZ191" s="3"/>
      <c r="KCA191" s="3"/>
      <c r="KCB191" s="3"/>
      <c r="KCC191" s="3"/>
      <c r="KCD191" s="3"/>
      <c r="KCE191" s="3"/>
      <c r="KCF191" s="3"/>
      <c r="KCG191" s="3"/>
      <c r="KCH191" s="3"/>
      <c r="KCI191" s="3"/>
      <c r="KCJ191" s="3"/>
      <c r="KCK191" s="3"/>
      <c r="KCL191" s="3"/>
      <c r="KCM191" s="3"/>
      <c r="KCN191" s="3"/>
      <c r="KCO191" s="3"/>
      <c r="KCP191" s="3"/>
      <c r="KCQ191" s="3"/>
      <c r="KCR191" s="3"/>
      <c r="KCS191" s="3"/>
      <c r="KCT191" s="3"/>
      <c r="KCU191" s="3"/>
      <c r="KCV191" s="3"/>
      <c r="KCW191" s="3"/>
      <c r="KCX191" s="3"/>
      <c r="KCY191" s="3"/>
      <c r="KCZ191" s="3"/>
      <c r="KDA191" s="3"/>
      <c r="KDB191" s="3"/>
      <c r="KDC191" s="3"/>
      <c r="KDD191" s="3"/>
      <c r="KDE191" s="3"/>
      <c r="KDF191" s="3"/>
      <c r="KDG191" s="3"/>
      <c r="KDH191" s="3"/>
      <c r="KDI191" s="3"/>
      <c r="KDJ191" s="3"/>
      <c r="KDK191" s="3"/>
      <c r="KDL191" s="3"/>
      <c r="KDM191" s="3"/>
      <c r="KDN191" s="3"/>
      <c r="KDO191" s="3"/>
      <c r="KDP191" s="3"/>
      <c r="KDQ191" s="3"/>
      <c r="KDR191" s="3"/>
      <c r="KDS191" s="3"/>
      <c r="KDT191" s="3"/>
      <c r="KDU191" s="3"/>
      <c r="KDV191" s="3"/>
      <c r="KDW191" s="3"/>
      <c r="KDX191" s="3"/>
      <c r="KDY191" s="3"/>
      <c r="KDZ191" s="3"/>
      <c r="KEA191" s="3"/>
      <c r="KEB191" s="3"/>
      <c r="KEC191" s="3"/>
      <c r="KED191" s="3"/>
      <c r="KEE191" s="3"/>
      <c r="KEF191" s="3"/>
      <c r="KEG191" s="3"/>
      <c r="KEH191" s="3"/>
      <c r="KEI191" s="3"/>
      <c r="KEJ191" s="3"/>
      <c r="KEK191" s="3"/>
      <c r="KEL191" s="3"/>
      <c r="KEM191" s="3"/>
      <c r="KEN191" s="3"/>
      <c r="KEO191" s="3"/>
      <c r="KEP191" s="3"/>
      <c r="KEQ191" s="3"/>
      <c r="KER191" s="3"/>
      <c r="KES191" s="3"/>
      <c r="KET191" s="3"/>
      <c r="KEU191" s="3"/>
      <c r="KEV191" s="3"/>
      <c r="KEW191" s="3"/>
      <c r="KEX191" s="3"/>
      <c r="KEY191" s="3"/>
      <c r="KEZ191" s="3"/>
      <c r="KFA191" s="3"/>
      <c r="KFB191" s="3"/>
      <c r="KFC191" s="3"/>
      <c r="KFD191" s="3"/>
      <c r="KFE191" s="3"/>
      <c r="KFF191" s="3"/>
      <c r="KFG191" s="3"/>
      <c r="KFH191" s="3"/>
      <c r="KFI191" s="3"/>
      <c r="KFJ191" s="3"/>
      <c r="KFK191" s="3"/>
      <c r="KFL191" s="3"/>
      <c r="KFM191" s="3"/>
      <c r="KFN191" s="3"/>
      <c r="KFO191" s="3"/>
      <c r="KFP191" s="3"/>
      <c r="KFQ191" s="3"/>
      <c r="KFR191" s="3"/>
      <c r="KFS191" s="3"/>
      <c r="KFT191" s="3"/>
      <c r="KFU191" s="3"/>
      <c r="KFV191" s="3"/>
      <c r="KFW191" s="3"/>
      <c r="KFX191" s="3"/>
      <c r="KFY191" s="3"/>
      <c r="KFZ191" s="3"/>
      <c r="KGA191" s="3"/>
      <c r="KGB191" s="3"/>
      <c r="KGC191" s="3"/>
      <c r="KGD191" s="3"/>
      <c r="KGE191" s="3"/>
      <c r="KGF191" s="3"/>
      <c r="KGG191" s="3"/>
      <c r="KGH191" s="3"/>
      <c r="KGI191" s="3"/>
      <c r="KGJ191" s="3"/>
      <c r="KGK191" s="3"/>
      <c r="KGL191" s="3"/>
      <c r="KGM191" s="3"/>
      <c r="KGN191" s="3"/>
      <c r="KGO191" s="3"/>
      <c r="KGP191" s="3"/>
      <c r="KGQ191" s="3"/>
      <c r="KGR191" s="3"/>
      <c r="KGS191" s="3"/>
      <c r="KGT191" s="3"/>
      <c r="KGU191" s="3"/>
      <c r="KGV191" s="3"/>
      <c r="KGW191" s="3"/>
      <c r="KGX191" s="3"/>
      <c r="KGY191" s="3"/>
      <c r="KGZ191" s="3"/>
      <c r="KHA191" s="3"/>
      <c r="KHB191" s="3"/>
      <c r="KHC191" s="3"/>
      <c r="KHD191" s="3"/>
      <c r="KHE191" s="3"/>
      <c r="KHF191" s="3"/>
      <c r="KHG191" s="3"/>
      <c r="KHH191" s="3"/>
      <c r="KHI191" s="3"/>
      <c r="KHJ191" s="3"/>
      <c r="KHK191" s="3"/>
      <c r="KHL191" s="3"/>
      <c r="KHM191" s="3"/>
      <c r="KHN191" s="3"/>
      <c r="KHO191" s="3"/>
      <c r="KHP191" s="3"/>
      <c r="KHQ191" s="3"/>
      <c r="KHR191" s="3"/>
      <c r="KHS191" s="3"/>
      <c r="KHT191" s="3"/>
      <c r="KHU191" s="3"/>
      <c r="KHV191" s="3"/>
      <c r="KHW191" s="3"/>
      <c r="KHX191" s="3"/>
      <c r="KHY191" s="3"/>
      <c r="KHZ191" s="3"/>
      <c r="KIA191" s="3"/>
      <c r="KIB191" s="3"/>
      <c r="KIC191" s="3"/>
      <c r="KID191" s="3"/>
      <c r="KIE191" s="3"/>
      <c r="KIF191" s="3"/>
      <c r="KIG191" s="3"/>
      <c r="KIH191" s="3"/>
      <c r="KII191" s="3"/>
      <c r="KIJ191" s="3"/>
      <c r="KIK191" s="3"/>
      <c r="KIL191" s="3"/>
      <c r="KIM191" s="3"/>
      <c r="KIN191" s="3"/>
      <c r="KIO191" s="3"/>
      <c r="KIP191" s="3"/>
      <c r="KIQ191" s="3"/>
      <c r="KIR191" s="3"/>
      <c r="KIS191" s="3"/>
      <c r="KIT191" s="3"/>
      <c r="KIU191" s="3"/>
      <c r="KIV191" s="3"/>
      <c r="KIW191" s="3"/>
      <c r="KIX191" s="3"/>
      <c r="KIY191" s="3"/>
      <c r="KIZ191" s="3"/>
      <c r="KJA191" s="3"/>
      <c r="KJB191" s="3"/>
      <c r="KJC191" s="3"/>
      <c r="KJD191" s="3"/>
      <c r="KJE191" s="3"/>
      <c r="KJF191" s="3"/>
      <c r="KJG191" s="3"/>
      <c r="KJH191" s="3"/>
      <c r="KJI191" s="3"/>
      <c r="KJJ191" s="3"/>
      <c r="KJK191" s="3"/>
      <c r="KJL191" s="3"/>
      <c r="KJM191" s="3"/>
      <c r="KJN191" s="3"/>
      <c r="KJO191" s="3"/>
      <c r="KJP191" s="3"/>
      <c r="KJQ191" s="3"/>
      <c r="KJR191" s="3"/>
      <c r="KJS191" s="3"/>
      <c r="KJT191" s="3"/>
      <c r="KJU191" s="3"/>
      <c r="KJV191" s="3"/>
      <c r="KJW191" s="3"/>
      <c r="KJX191" s="3"/>
      <c r="KJY191" s="3"/>
      <c r="KJZ191" s="3"/>
      <c r="KKA191" s="3"/>
      <c r="KKB191" s="3"/>
      <c r="KKC191" s="3"/>
      <c r="KKD191" s="3"/>
      <c r="KKE191" s="3"/>
      <c r="KKF191" s="3"/>
      <c r="KKG191" s="3"/>
      <c r="KKH191" s="3"/>
      <c r="KKI191" s="3"/>
      <c r="KKJ191" s="3"/>
      <c r="KKK191" s="3"/>
      <c r="KKL191" s="3"/>
      <c r="KKM191" s="3"/>
      <c r="KKN191" s="3"/>
      <c r="KKO191" s="3"/>
      <c r="KKP191" s="3"/>
      <c r="KKQ191" s="3"/>
      <c r="KKR191" s="3"/>
      <c r="KKS191" s="3"/>
      <c r="KKT191" s="3"/>
      <c r="KKU191" s="3"/>
      <c r="KKV191" s="3"/>
      <c r="KKW191" s="3"/>
      <c r="KKX191" s="3"/>
      <c r="KKY191" s="3"/>
      <c r="KKZ191" s="3"/>
      <c r="KLA191" s="3"/>
      <c r="KLB191" s="3"/>
      <c r="KLC191" s="3"/>
      <c r="KLD191" s="3"/>
      <c r="KLE191" s="3"/>
      <c r="KLF191" s="3"/>
      <c r="KLG191" s="3"/>
      <c r="KLH191" s="3"/>
      <c r="KLI191" s="3"/>
      <c r="KLJ191" s="3"/>
      <c r="KLK191" s="3"/>
      <c r="KLL191" s="3"/>
      <c r="KLM191" s="3"/>
      <c r="KLN191" s="3"/>
      <c r="KLO191" s="3"/>
      <c r="KLP191" s="3"/>
      <c r="KLQ191" s="3"/>
      <c r="KLR191" s="3"/>
      <c r="KLS191" s="3"/>
      <c r="KLT191" s="3"/>
      <c r="KLU191" s="3"/>
      <c r="KLV191" s="3"/>
      <c r="KLW191" s="3"/>
      <c r="KLX191" s="3"/>
      <c r="KLY191" s="3"/>
      <c r="KLZ191" s="3"/>
      <c r="KMA191" s="3"/>
      <c r="KMB191" s="3"/>
      <c r="KMC191" s="3"/>
      <c r="KMD191" s="3"/>
      <c r="KME191" s="3"/>
      <c r="KMF191" s="3"/>
      <c r="KMG191" s="3"/>
      <c r="KMH191" s="3"/>
      <c r="KMI191" s="3"/>
      <c r="KMJ191" s="3"/>
      <c r="KMK191" s="3"/>
      <c r="KML191" s="3"/>
      <c r="KMM191" s="3"/>
      <c r="KMN191" s="3"/>
      <c r="KMO191" s="3"/>
      <c r="KMP191" s="3"/>
      <c r="KMQ191" s="3"/>
      <c r="KMR191" s="3"/>
      <c r="KMS191" s="3"/>
      <c r="KMT191" s="3"/>
      <c r="KMU191" s="3"/>
      <c r="KMV191" s="3"/>
      <c r="KMW191" s="3"/>
      <c r="KMX191" s="3"/>
      <c r="KMY191" s="3"/>
      <c r="KMZ191" s="3"/>
      <c r="KNA191" s="3"/>
      <c r="KNB191" s="3"/>
      <c r="KNC191" s="3"/>
      <c r="KND191" s="3"/>
      <c r="KNE191" s="3"/>
      <c r="KNF191" s="3"/>
      <c r="KNG191" s="3"/>
      <c r="KNH191" s="3"/>
      <c r="KNI191" s="3"/>
      <c r="KNJ191" s="3"/>
      <c r="KNK191" s="3"/>
      <c r="KNL191" s="3"/>
      <c r="KNM191" s="3"/>
      <c r="KNN191" s="3"/>
      <c r="KNO191" s="3"/>
      <c r="KNP191" s="3"/>
      <c r="KNQ191" s="3"/>
      <c r="KNR191" s="3"/>
      <c r="KNS191" s="3"/>
      <c r="KNT191" s="3"/>
      <c r="KNU191" s="3"/>
      <c r="KNV191" s="3"/>
      <c r="KNW191" s="3"/>
      <c r="KNX191" s="3"/>
      <c r="KNY191" s="3"/>
      <c r="KNZ191" s="3"/>
      <c r="KOA191" s="3"/>
      <c r="KOB191" s="3"/>
      <c r="KOC191" s="3"/>
      <c r="KOD191" s="3"/>
      <c r="KOE191" s="3"/>
      <c r="KOF191" s="3"/>
      <c r="KOG191" s="3"/>
      <c r="KOH191" s="3"/>
      <c r="KOI191" s="3"/>
      <c r="KOJ191" s="3"/>
      <c r="KOK191" s="3"/>
      <c r="KOL191" s="3"/>
      <c r="KOM191" s="3"/>
      <c r="KON191" s="3"/>
      <c r="KOO191" s="3"/>
      <c r="KOP191" s="3"/>
      <c r="KOQ191" s="3"/>
      <c r="KOR191" s="3"/>
      <c r="KOS191" s="3"/>
      <c r="KOT191" s="3"/>
      <c r="KOU191" s="3"/>
      <c r="KOV191" s="3"/>
      <c r="KOW191" s="3"/>
      <c r="KOX191" s="3"/>
      <c r="KOY191" s="3"/>
      <c r="KOZ191" s="3"/>
      <c r="KPA191" s="3"/>
      <c r="KPB191" s="3"/>
      <c r="KPC191" s="3"/>
      <c r="KPD191" s="3"/>
      <c r="KPE191" s="3"/>
      <c r="KPF191" s="3"/>
      <c r="KPG191" s="3"/>
      <c r="KPH191" s="3"/>
      <c r="KPI191" s="3"/>
      <c r="KPJ191" s="3"/>
      <c r="KPK191" s="3"/>
      <c r="KPL191" s="3"/>
      <c r="KPM191" s="3"/>
      <c r="KPN191" s="3"/>
      <c r="KPO191" s="3"/>
      <c r="KPP191" s="3"/>
      <c r="KPQ191" s="3"/>
      <c r="KPR191" s="3"/>
      <c r="KPS191" s="3"/>
      <c r="KPT191" s="3"/>
      <c r="KPU191" s="3"/>
      <c r="KPV191" s="3"/>
      <c r="KPW191" s="3"/>
      <c r="KPX191" s="3"/>
      <c r="KPY191" s="3"/>
      <c r="KPZ191" s="3"/>
      <c r="KQA191" s="3"/>
      <c r="KQB191" s="3"/>
      <c r="KQC191" s="3"/>
      <c r="KQD191" s="3"/>
      <c r="KQE191" s="3"/>
      <c r="KQF191" s="3"/>
      <c r="KQG191" s="3"/>
      <c r="KQH191" s="3"/>
      <c r="KQI191" s="3"/>
      <c r="KQJ191" s="3"/>
      <c r="KQK191" s="3"/>
      <c r="KQL191" s="3"/>
      <c r="KQM191" s="3"/>
      <c r="KQN191" s="3"/>
      <c r="KQO191" s="3"/>
      <c r="KQP191" s="3"/>
      <c r="KQQ191" s="3"/>
      <c r="KQR191" s="3"/>
      <c r="KQS191" s="3"/>
      <c r="KQT191" s="3"/>
      <c r="KQU191" s="3"/>
      <c r="KQV191" s="3"/>
      <c r="KQW191" s="3"/>
      <c r="KQX191" s="3"/>
      <c r="KQY191" s="3"/>
      <c r="KQZ191" s="3"/>
      <c r="KRA191" s="3"/>
      <c r="KRB191" s="3"/>
      <c r="KRC191" s="3"/>
      <c r="KRD191" s="3"/>
      <c r="KRE191" s="3"/>
      <c r="KRF191" s="3"/>
      <c r="KRG191" s="3"/>
      <c r="KRH191" s="3"/>
      <c r="KRI191" s="3"/>
      <c r="KRJ191" s="3"/>
      <c r="KRK191" s="3"/>
      <c r="KRL191" s="3"/>
      <c r="KRM191" s="3"/>
      <c r="KRN191" s="3"/>
      <c r="KRO191" s="3"/>
      <c r="KRP191" s="3"/>
      <c r="KRQ191" s="3"/>
      <c r="KRR191" s="3"/>
      <c r="KRS191" s="3"/>
      <c r="KRT191" s="3"/>
      <c r="KRU191" s="3"/>
      <c r="KRV191" s="3"/>
      <c r="KRW191" s="3"/>
      <c r="KRX191" s="3"/>
      <c r="KRY191" s="3"/>
      <c r="KRZ191" s="3"/>
      <c r="KSA191" s="3"/>
      <c r="KSB191" s="3"/>
      <c r="KSC191" s="3"/>
      <c r="KSD191" s="3"/>
      <c r="KSE191" s="3"/>
      <c r="KSF191" s="3"/>
      <c r="KSG191" s="3"/>
      <c r="KSH191" s="3"/>
      <c r="KSI191" s="3"/>
      <c r="KSJ191" s="3"/>
      <c r="KSK191" s="3"/>
      <c r="KSL191" s="3"/>
      <c r="KSM191" s="3"/>
      <c r="KSN191" s="3"/>
      <c r="KSO191" s="3"/>
      <c r="KSP191" s="3"/>
      <c r="KSQ191" s="3"/>
      <c r="KSR191" s="3"/>
      <c r="KSS191" s="3"/>
      <c r="KST191" s="3"/>
      <c r="KSU191" s="3"/>
      <c r="KSV191" s="3"/>
      <c r="KSW191" s="3"/>
      <c r="KSX191" s="3"/>
      <c r="KSY191" s="3"/>
      <c r="KSZ191" s="3"/>
      <c r="KTA191" s="3"/>
      <c r="KTB191" s="3"/>
      <c r="KTC191" s="3"/>
      <c r="KTD191" s="3"/>
      <c r="KTE191" s="3"/>
      <c r="KTF191" s="3"/>
      <c r="KTG191" s="3"/>
      <c r="KTH191" s="3"/>
      <c r="KTI191" s="3"/>
      <c r="KTJ191" s="3"/>
      <c r="KTK191" s="3"/>
      <c r="KTL191" s="3"/>
      <c r="KTM191" s="3"/>
      <c r="KTN191" s="3"/>
      <c r="KTO191" s="3"/>
      <c r="KTP191" s="3"/>
      <c r="KTQ191" s="3"/>
      <c r="KTR191" s="3"/>
      <c r="KTS191" s="3"/>
      <c r="KTT191" s="3"/>
      <c r="KTU191" s="3"/>
      <c r="KTV191" s="3"/>
      <c r="KTW191" s="3"/>
      <c r="KTX191" s="3"/>
      <c r="KTY191" s="3"/>
      <c r="KTZ191" s="3"/>
      <c r="KUA191" s="3"/>
      <c r="KUB191" s="3"/>
      <c r="KUC191" s="3"/>
      <c r="KUD191" s="3"/>
      <c r="KUE191" s="3"/>
      <c r="KUF191" s="3"/>
      <c r="KUG191" s="3"/>
      <c r="KUH191" s="3"/>
      <c r="KUI191" s="3"/>
      <c r="KUJ191" s="3"/>
      <c r="KUK191" s="3"/>
      <c r="KUL191" s="3"/>
      <c r="KUM191" s="3"/>
      <c r="KUN191" s="3"/>
      <c r="KUO191" s="3"/>
      <c r="KUP191" s="3"/>
      <c r="KUQ191" s="3"/>
      <c r="KUR191" s="3"/>
      <c r="KUS191" s="3"/>
      <c r="KUT191" s="3"/>
      <c r="KUU191" s="3"/>
      <c r="KUV191" s="3"/>
      <c r="KUW191" s="3"/>
      <c r="KUX191" s="3"/>
      <c r="KUY191" s="3"/>
      <c r="KUZ191" s="3"/>
      <c r="KVA191" s="3"/>
      <c r="KVB191" s="3"/>
      <c r="KVC191" s="3"/>
      <c r="KVD191" s="3"/>
      <c r="KVE191" s="3"/>
      <c r="KVF191" s="3"/>
      <c r="KVG191" s="3"/>
      <c r="KVH191" s="3"/>
      <c r="KVI191" s="3"/>
      <c r="KVJ191" s="3"/>
      <c r="KVK191" s="3"/>
      <c r="KVL191" s="3"/>
      <c r="KVM191" s="3"/>
      <c r="KVN191" s="3"/>
      <c r="KVO191" s="3"/>
      <c r="KVP191" s="3"/>
      <c r="KVQ191" s="3"/>
      <c r="KVR191" s="3"/>
      <c r="KVS191" s="3"/>
      <c r="KVT191" s="3"/>
      <c r="KVU191" s="3"/>
      <c r="KVV191" s="3"/>
      <c r="KVW191" s="3"/>
      <c r="KVX191" s="3"/>
      <c r="KVY191" s="3"/>
      <c r="KVZ191" s="3"/>
      <c r="KWA191" s="3"/>
      <c r="KWB191" s="3"/>
      <c r="KWC191" s="3"/>
      <c r="KWD191" s="3"/>
      <c r="KWE191" s="3"/>
      <c r="KWF191" s="3"/>
      <c r="KWG191" s="3"/>
      <c r="KWH191" s="3"/>
      <c r="KWI191" s="3"/>
      <c r="KWJ191" s="3"/>
      <c r="KWK191" s="3"/>
      <c r="KWL191" s="3"/>
      <c r="KWM191" s="3"/>
      <c r="KWN191" s="3"/>
      <c r="KWO191" s="3"/>
      <c r="KWP191" s="3"/>
      <c r="KWQ191" s="3"/>
      <c r="KWR191" s="3"/>
      <c r="KWS191" s="3"/>
      <c r="KWT191" s="3"/>
      <c r="KWU191" s="3"/>
      <c r="KWV191" s="3"/>
      <c r="KWW191" s="3"/>
      <c r="KWX191" s="3"/>
      <c r="KWY191" s="3"/>
      <c r="KWZ191" s="3"/>
      <c r="KXA191" s="3"/>
      <c r="KXB191" s="3"/>
      <c r="KXC191" s="3"/>
      <c r="KXD191" s="3"/>
      <c r="KXE191" s="3"/>
      <c r="KXF191" s="3"/>
      <c r="KXG191" s="3"/>
      <c r="KXH191" s="3"/>
      <c r="KXI191" s="3"/>
      <c r="KXJ191" s="3"/>
      <c r="KXK191" s="3"/>
      <c r="KXL191" s="3"/>
      <c r="KXM191" s="3"/>
      <c r="KXN191" s="3"/>
      <c r="KXO191" s="3"/>
      <c r="KXP191" s="3"/>
      <c r="KXQ191" s="3"/>
      <c r="KXR191" s="3"/>
      <c r="KXS191" s="3"/>
      <c r="KXT191" s="3"/>
      <c r="KXU191" s="3"/>
      <c r="KXV191" s="3"/>
      <c r="KXW191" s="3"/>
      <c r="KXX191" s="3"/>
      <c r="KXY191" s="3"/>
      <c r="KXZ191" s="3"/>
      <c r="KYA191" s="3"/>
      <c r="KYB191" s="3"/>
      <c r="KYC191" s="3"/>
      <c r="KYD191" s="3"/>
      <c r="KYE191" s="3"/>
      <c r="KYF191" s="3"/>
      <c r="KYG191" s="3"/>
      <c r="KYH191" s="3"/>
      <c r="KYI191" s="3"/>
      <c r="KYJ191" s="3"/>
      <c r="KYK191" s="3"/>
      <c r="KYL191" s="3"/>
      <c r="KYM191" s="3"/>
      <c r="KYN191" s="3"/>
      <c r="KYO191" s="3"/>
      <c r="KYP191" s="3"/>
      <c r="KYQ191" s="3"/>
      <c r="KYR191" s="3"/>
      <c r="KYS191" s="3"/>
      <c r="KYT191" s="3"/>
      <c r="KYU191" s="3"/>
      <c r="KYV191" s="3"/>
      <c r="KYW191" s="3"/>
      <c r="KYX191" s="3"/>
      <c r="KYY191" s="3"/>
      <c r="KYZ191" s="3"/>
      <c r="KZA191" s="3"/>
      <c r="KZB191" s="3"/>
      <c r="KZC191" s="3"/>
      <c r="KZD191" s="3"/>
      <c r="KZE191" s="3"/>
      <c r="KZF191" s="3"/>
      <c r="KZG191" s="3"/>
      <c r="KZH191" s="3"/>
      <c r="KZI191" s="3"/>
      <c r="KZJ191" s="3"/>
      <c r="KZK191" s="3"/>
      <c r="KZL191" s="3"/>
      <c r="KZM191" s="3"/>
      <c r="KZN191" s="3"/>
      <c r="KZO191" s="3"/>
      <c r="KZP191" s="3"/>
      <c r="KZQ191" s="3"/>
      <c r="KZR191" s="3"/>
      <c r="KZS191" s="3"/>
      <c r="KZT191" s="3"/>
      <c r="KZU191" s="3"/>
      <c r="KZV191" s="3"/>
      <c r="KZW191" s="3"/>
      <c r="KZX191" s="3"/>
      <c r="KZY191" s="3"/>
      <c r="KZZ191" s="3"/>
      <c r="LAA191" s="3"/>
      <c r="LAB191" s="3"/>
      <c r="LAC191" s="3"/>
      <c r="LAD191" s="3"/>
      <c r="LAE191" s="3"/>
      <c r="LAF191" s="3"/>
      <c r="LAG191" s="3"/>
      <c r="LAH191" s="3"/>
      <c r="LAI191" s="3"/>
      <c r="LAJ191" s="3"/>
      <c r="LAK191" s="3"/>
      <c r="LAL191" s="3"/>
      <c r="LAM191" s="3"/>
      <c r="LAN191" s="3"/>
      <c r="LAO191" s="3"/>
      <c r="LAP191" s="3"/>
      <c r="LAQ191" s="3"/>
      <c r="LAR191" s="3"/>
      <c r="LAS191" s="3"/>
      <c r="LAT191" s="3"/>
      <c r="LAU191" s="3"/>
      <c r="LAV191" s="3"/>
      <c r="LAW191" s="3"/>
      <c r="LAX191" s="3"/>
      <c r="LAY191" s="3"/>
      <c r="LAZ191" s="3"/>
      <c r="LBA191" s="3"/>
      <c r="LBB191" s="3"/>
      <c r="LBC191" s="3"/>
      <c r="LBD191" s="3"/>
      <c r="LBE191" s="3"/>
      <c r="LBF191" s="3"/>
      <c r="LBG191" s="3"/>
      <c r="LBH191" s="3"/>
      <c r="LBI191" s="3"/>
      <c r="LBJ191" s="3"/>
      <c r="LBK191" s="3"/>
      <c r="LBL191" s="3"/>
      <c r="LBM191" s="3"/>
      <c r="LBN191" s="3"/>
      <c r="LBO191" s="3"/>
      <c r="LBP191" s="3"/>
      <c r="LBQ191" s="3"/>
      <c r="LBR191" s="3"/>
      <c r="LBS191" s="3"/>
      <c r="LBT191" s="3"/>
      <c r="LBU191" s="3"/>
      <c r="LBV191" s="3"/>
      <c r="LBW191" s="3"/>
      <c r="LBX191" s="3"/>
      <c r="LBY191" s="3"/>
      <c r="LBZ191" s="3"/>
      <c r="LCA191" s="3"/>
      <c r="LCB191" s="3"/>
      <c r="LCC191" s="3"/>
      <c r="LCD191" s="3"/>
      <c r="LCE191" s="3"/>
      <c r="LCF191" s="3"/>
      <c r="LCG191" s="3"/>
      <c r="LCH191" s="3"/>
      <c r="LCI191" s="3"/>
      <c r="LCJ191" s="3"/>
      <c r="LCK191" s="3"/>
      <c r="LCL191" s="3"/>
      <c r="LCM191" s="3"/>
      <c r="LCN191" s="3"/>
      <c r="LCO191" s="3"/>
      <c r="LCP191" s="3"/>
      <c r="LCQ191" s="3"/>
      <c r="LCR191" s="3"/>
      <c r="LCS191" s="3"/>
      <c r="LCT191" s="3"/>
      <c r="LCU191" s="3"/>
      <c r="LCV191" s="3"/>
      <c r="LCW191" s="3"/>
      <c r="LCX191" s="3"/>
      <c r="LCY191" s="3"/>
      <c r="LCZ191" s="3"/>
      <c r="LDA191" s="3"/>
      <c r="LDB191" s="3"/>
      <c r="LDC191" s="3"/>
      <c r="LDD191" s="3"/>
      <c r="LDE191" s="3"/>
      <c r="LDF191" s="3"/>
      <c r="LDG191" s="3"/>
      <c r="LDH191" s="3"/>
      <c r="LDI191" s="3"/>
      <c r="LDJ191" s="3"/>
      <c r="LDK191" s="3"/>
      <c r="LDL191" s="3"/>
      <c r="LDM191" s="3"/>
      <c r="LDN191" s="3"/>
      <c r="LDO191" s="3"/>
      <c r="LDP191" s="3"/>
      <c r="LDQ191" s="3"/>
      <c r="LDR191" s="3"/>
      <c r="LDS191" s="3"/>
      <c r="LDT191" s="3"/>
      <c r="LDU191" s="3"/>
      <c r="LDV191" s="3"/>
      <c r="LDW191" s="3"/>
      <c r="LDX191" s="3"/>
      <c r="LDY191" s="3"/>
      <c r="LDZ191" s="3"/>
      <c r="LEA191" s="3"/>
      <c r="LEB191" s="3"/>
      <c r="LEC191" s="3"/>
      <c r="LED191" s="3"/>
      <c r="LEE191" s="3"/>
      <c r="LEF191" s="3"/>
      <c r="LEG191" s="3"/>
      <c r="LEH191" s="3"/>
      <c r="LEI191" s="3"/>
      <c r="LEJ191" s="3"/>
      <c r="LEK191" s="3"/>
      <c r="LEL191" s="3"/>
      <c r="LEM191" s="3"/>
      <c r="LEN191" s="3"/>
      <c r="LEO191" s="3"/>
      <c r="LEP191" s="3"/>
      <c r="LEQ191" s="3"/>
      <c r="LER191" s="3"/>
      <c r="LES191" s="3"/>
      <c r="LET191" s="3"/>
      <c r="LEU191" s="3"/>
      <c r="LEV191" s="3"/>
      <c r="LEW191" s="3"/>
      <c r="LEX191" s="3"/>
      <c r="LEY191" s="3"/>
      <c r="LEZ191" s="3"/>
      <c r="LFA191" s="3"/>
      <c r="LFB191" s="3"/>
      <c r="LFC191" s="3"/>
      <c r="LFD191" s="3"/>
      <c r="LFE191" s="3"/>
      <c r="LFF191" s="3"/>
      <c r="LFG191" s="3"/>
      <c r="LFH191" s="3"/>
      <c r="LFI191" s="3"/>
      <c r="LFJ191" s="3"/>
      <c r="LFK191" s="3"/>
      <c r="LFL191" s="3"/>
      <c r="LFM191" s="3"/>
      <c r="LFN191" s="3"/>
      <c r="LFO191" s="3"/>
      <c r="LFP191" s="3"/>
      <c r="LFQ191" s="3"/>
      <c r="LFR191" s="3"/>
      <c r="LFS191" s="3"/>
      <c r="LFT191" s="3"/>
      <c r="LFU191" s="3"/>
      <c r="LFV191" s="3"/>
      <c r="LFW191" s="3"/>
      <c r="LFX191" s="3"/>
      <c r="LFY191" s="3"/>
      <c r="LFZ191" s="3"/>
      <c r="LGA191" s="3"/>
      <c r="LGB191" s="3"/>
      <c r="LGC191" s="3"/>
      <c r="LGD191" s="3"/>
      <c r="LGE191" s="3"/>
      <c r="LGF191" s="3"/>
      <c r="LGG191" s="3"/>
      <c r="LGH191" s="3"/>
      <c r="LGI191" s="3"/>
      <c r="LGJ191" s="3"/>
      <c r="LGK191" s="3"/>
      <c r="LGL191" s="3"/>
      <c r="LGM191" s="3"/>
      <c r="LGN191" s="3"/>
      <c r="LGO191" s="3"/>
      <c r="LGP191" s="3"/>
      <c r="LGQ191" s="3"/>
      <c r="LGR191" s="3"/>
      <c r="LGS191" s="3"/>
      <c r="LGT191" s="3"/>
      <c r="LGU191" s="3"/>
      <c r="LGV191" s="3"/>
      <c r="LGW191" s="3"/>
      <c r="LGX191" s="3"/>
      <c r="LGY191" s="3"/>
      <c r="LGZ191" s="3"/>
      <c r="LHA191" s="3"/>
      <c r="LHB191" s="3"/>
      <c r="LHC191" s="3"/>
      <c r="LHD191" s="3"/>
      <c r="LHE191" s="3"/>
      <c r="LHF191" s="3"/>
      <c r="LHG191" s="3"/>
      <c r="LHH191" s="3"/>
      <c r="LHI191" s="3"/>
      <c r="LHJ191" s="3"/>
      <c r="LHK191" s="3"/>
      <c r="LHL191" s="3"/>
      <c r="LHM191" s="3"/>
      <c r="LHN191" s="3"/>
      <c r="LHO191" s="3"/>
      <c r="LHP191" s="3"/>
      <c r="LHQ191" s="3"/>
      <c r="LHR191" s="3"/>
      <c r="LHS191" s="3"/>
      <c r="LHT191" s="3"/>
      <c r="LHU191" s="3"/>
      <c r="LHV191" s="3"/>
      <c r="LHW191" s="3"/>
      <c r="LHX191" s="3"/>
      <c r="LHY191" s="3"/>
      <c r="LHZ191" s="3"/>
      <c r="LIA191" s="3"/>
      <c r="LIB191" s="3"/>
      <c r="LIC191" s="3"/>
      <c r="LID191" s="3"/>
      <c r="LIE191" s="3"/>
      <c r="LIF191" s="3"/>
      <c r="LIG191" s="3"/>
      <c r="LIH191" s="3"/>
      <c r="LII191" s="3"/>
      <c r="LIJ191" s="3"/>
      <c r="LIK191" s="3"/>
      <c r="LIL191" s="3"/>
      <c r="LIM191" s="3"/>
      <c r="LIN191" s="3"/>
      <c r="LIO191" s="3"/>
      <c r="LIP191" s="3"/>
      <c r="LIQ191" s="3"/>
      <c r="LIR191" s="3"/>
      <c r="LIS191" s="3"/>
      <c r="LIT191" s="3"/>
      <c r="LIU191" s="3"/>
      <c r="LIV191" s="3"/>
      <c r="LIW191" s="3"/>
      <c r="LIX191" s="3"/>
      <c r="LIY191" s="3"/>
      <c r="LIZ191" s="3"/>
      <c r="LJA191" s="3"/>
      <c r="LJB191" s="3"/>
      <c r="LJC191" s="3"/>
      <c r="LJD191" s="3"/>
      <c r="LJE191" s="3"/>
      <c r="LJF191" s="3"/>
      <c r="LJG191" s="3"/>
      <c r="LJH191" s="3"/>
      <c r="LJI191" s="3"/>
      <c r="LJJ191" s="3"/>
      <c r="LJK191" s="3"/>
      <c r="LJL191" s="3"/>
      <c r="LJM191" s="3"/>
      <c r="LJN191" s="3"/>
      <c r="LJO191" s="3"/>
      <c r="LJP191" s="3"/>
      <c r="LJQ191" s="3"/>
      <c r="LJR191" s="3"/>
      <c r="LJS191" s="3"/>
      <c r="LJT191" s="3"/>
      <c r="LJU191" s="3"/>
      <c r="LJV191" s="3"/>
      <c r="LJW191" s="3"/>
      <c r="LJX191" s="3"/>
      <c r="LJY191" s="3"/>
      <c r="LJZ191" s="3"/>
      <c r="LKA191" s="3"/>
      <c r="LKB191" s="3"/>
      <c r="LKC191" s="3"/>
      <c r="LKD191" s="3"/>
      <c r="LKE191" s="3"/>
      <c r="LKF191" s="3"/>
      <c r="LKG191" s="3"/>
      <c r="LKH191" s="3"/>
      <c r="LKI191" s="3"/>
      <c r="LKJ191" s="3"/>
      <c r="LKK191" s="3"/>
      <c r="LKL191" s="3"/>
      <c r="LKM191" s="3"/>
      <c r="LKN191" s="3"/>
      <c r="LKO191" s="3"/>
      <c r="LKP191" s="3"/>
      <c r="LKQ191" s="3"/>
      <c r="LKR191" s="3"/>
      <c r="LKS191" s="3"/>
      <c r="LKT191" s="3"/>
      <c r="LKU191" s="3"/>
      <c r="LKV191" s="3"/>
      <c r="LKW191" s="3"/>
      <c r="LKX191" s="3"/>
      <c r="LKY191" s="3"/>
      <c r="LKZ191" s="3"/>
      <c r="LLA191" s="3"/>
      <c r="LLB191" s="3"/>
      <c r="LLC191" s="3"/>
      <c r="LLD191" s="3"/>
      <c r="LLE191" s="3"/>
      <c r="LLF191" s="3"/>
      <c r="LLG191" s="3"/>
      <c r="LLH191" s="3"/>
      <c r="LLI191" s="3"/>
      <c r="LLJ191" s="3"/>
      <c r="LLK191" s="3"/>
      <c r="LLL191" s="3"/>
      <c r="LLM191" s="3"/>
      <c r="LLN191" s="3"/>
      <c r="LLO191" s="3"/>
      <c r="LLP191" s="3"/>
      <c r="LLQ191" s="3"/>
      <c r="LLR191" s="3"/>
      <c r="LLS191" s="3"/>
      <c r="LLT191" s="3"/>
      <c r="LLU191" s="3"/>
      <c r="LLV191" s="3"/>
      <c r="LLW191" s="3"/>
      <c r="LLX191" s="3"/>
      <c r="LLY191" s="3"/>
      <c r="LLZ191" s="3"/>
      <c r="LMA191" s="3"/>
      <c r="LMB191" s="3"/>
      <c r="LMC191" s="3"/>
      <c r="LMD191" s="3"/>
      <c r="LME191" s="3"/>
      <c r="LMF191" s="3"/>
      <c r="LMG191" s="3"/>
      <c r="LMH191" s="3"/>
      <c r="LMI191" s="3"/>
      <c r="LMJ191" s="3"/>
      <c r="LMK191" s="3"/>
      <c r="LML191" s="3"/>
      <c r="LMM191" s="3"/>
      <c r="LMN191" s="3"/>
      <c r="LMO191" s="3"/>
      <c r="LMP191" s="3"/>
      <c r="LMQ191" s="3"/>
      <c r="LMR191" s="3"/>
      <c r="LMS191" s="3"/>
      <c r="LMT191" s="3"/>
      <c r="LMU191" s="3"/>
      <c r="LMV191" s="3"/>
      <c r="LMW191" s="3"/>
      <c r="LMX191" s="3"/>
      <c r="LMY191" s="3"/>
      <c r="LMZ191" s="3"/>
      <c r="LNA191" s="3"/>
      <c r="LNB191" s="3"/>
      <c r="LNC191" s="3"/>
      <c r="LND191" s="3"/>
      <c r="LNE191" s="3"/>
      <c r="LNF191" s="3"/>
      <c r="LNG191" s="3"/>
      <c r="LNH191" s="3"/>
      <c r="LNI191" s="3"/>
      <c r="LNJ191" s="3"/>
      <c r="LNK191" s="3"/>
      <c r="LNL191" s="3"/>
      <c r="LNM191" s="3"/>
      <c r="LNN191" s="3"/>
      <c r="LNO191" s="3"/>
      <c r="LNP191" s="3"/>
      <c r="LNQ191" s="3"/>
      <c r="LNR191" s="3"/>
      <c r="LNS191" s="3"/>
      <c r="LNT191" s="3"/>
      <c r="LNU191" s="3"/>
      <c r="LNV191" s="3"/>
      <c r="LNW191" s="3"/>
      <c r="LNX191" s="3"/>
      <c r="LNY191" s="3"/>
      <c r="LNZ191" s="3"/>
      <c r="LOA191" s="3"/>
      <c r="LOB191" s="3"/>
      <c r="LOC191" s="3"/>
      <c r="LOD191" s="3"/>
      <c r="LOE191" s="3"/>
      <c r="LOF191" s="3"/>
      <c r="LOG191" s="3"/>
      <c r="LOH191" s="3"/>
      <c r="LOI191" s="3"/>
      <c r="LOJ191" s="3"/>
      <c r="LOK191" s="3"/>
      <c r="LOL191" s="3"/>
      <c r="LOM191" s="3"/>
      <c r="LON191" s="3"/>
      <c r="LOO191" s="3"/>
      <c r="LOP191" s="3"/>
      <c r="LOQ191" s="3"/>
      <c r="LOR191" s="3"/>
      <c r="LOS191" s="3"/>
      <c r="LOT191" s="3"/>
      <c r="LOU191" s="3"/>
      <c r="LOV191" s="3"/>
      <c r="LOW191" s="3"/>
      <c r="LOX191" s="3"/>
      <c r="LOY191" s="3"/>
      <c r="LOZ191" s="3"/>
      <c r="LPA191" s="3"/>
      <c r="LPB191" s="3"/>
      <c r="LPC191" s="3"/>
      <c r="LPD191" s="3"/>
      <c r="LPE191" s="3"/>
      <c r="LPF191" s="3"/>
      <c r="LPG191" s="3"/>
      <c r="LPH191" s="3"/>
      <c r="LPI191" s="3"/>
      <c r="LPJ191" s="3"/>
      <c r="LPK191" s="3"/>
      <c r="LPL191" s="3"/>
      <c r="LPM191" s="3"/>
      <c r="LPN191" s="3"/>
      <c r="LPO191" s="3"/>
      <c r="LPP191" s="3"/>
      <c r="LPQ191" s="3"/>
      <c r="LPR191" s="3"/>
      <c r="LPS191" s="3"/>
      <c r="LPT191" s="3"/>
      <c r="LPU191" s="3"/>
      <c r="LPV191" s="3"/>
      <c r="LPW191" s="3"/>
      <c r="LPX191" s="3"/>
      <c r="LPY191" s="3"/>
      <c r="LPZ191" s="3"/>
      <c r="LQA191" s="3"/>
      <c r="LQB191" s="3"/>
      <c r="LQC191" s="3"/>
      <c r="LQD191" s="3"/>
      <c r="LQE191" s="3"/>
      <c r="LQF191" s="3"/>
      <c r="LQG191" s="3"/>
      <c r="LQH191" s="3"/>
      <c r="LQI191" s="3"/>
      <c r="LQJ191" s="3"/>
      <c r="LQK191" s="3"/>
      <c r="LQL191" s="3"/>
      <c r="LQM191" s="3"/>
      <c r="LQN191" s="3"/>
      <c r="LQO191" s="3"/>
      <c r="LQP191" s="3"/>
      <c r="LQQ191" s="3"/>
      <c r="LQR191" s="3"/>
      <c r="LQS191" s="3"/>
      <c r="LQT191" s="3"/>
      <c r="LQU191" s="3"/>
      <c r="LQV191" s="3"/>
      <c r="LQW191" s="3"/>
      <c r="LQX191" s="3"/>
      <c r="LQY191" s="3"/>
      <c r="LQZ191" s="3"/>
      <c r="LRA191" s="3"/>
      <c r="LRB191" s="3"/>
      <c r="LRC191" s="3"/>
      <c r="LRD191" s="3"/>
      <c r="LRE191" s="3"/>
      <c r="LRF191" s="3"/>
      <c r="LRG191" s="3"/>
      <c r="LRH191" s="3"/>
      <c r="LRI191" s="3"/>
      <c r="LRJ191" s="3"/>
      <c r="LRK191" s="3"/>
      <c r="LRL191" s="3"/>
      <c r="LRM191" s="3"/>
      <c r="LRN191" s="3"/>
      <c r="LRO191" s="3"/>
      <c r="LRP191" s="3"/>
      <c r="LRQ191" s="3"/>
      <c r="LRR191" s="3"/>
      <c r="LRS191" s="3"/>
      <c r="LRT191" s="3"/>
      <c r="LRU191" s="3"/>
      <c r="LRV191" s="3"/>
      <c r="LRW191" s="3"/>
      <c r="LRX191" s="3"/>
      <c r="LRY191" s="3"/>
      <c r="LRZ191" s="3"/>
      <c r="LSA191" s="3"/>
      <c r="LSB191" s="3"/>
      <c r="LSC191" s="3"/>
      <c r="LSD191" s="3"/>
      <c r="LSE191" s="3"/>
      <c r="LSF191" s="3"/>
      <c r="LSG191" s="3"/>
      <c r="LSH191" s="3"/>
      <c r="LSI191" s="3"/>
      <c r="LSJ191" s="3"/>
      <c r="LSK191" s="3"/>
      <c r="LSL191" s="3"/>
      <c r="LSM191" s="3"/>
      <c r="LSN191" s="3"/>
      <c r="LSO191" s="3"/>
      <c r="LSP191" s="3"/>
      <c r="LSQ191" s="3"/>
      <c r="LSR191" s="3"/>
      <c r="LSS191" s="3"/>
      <c r="LST191" s="3"/>
      <c r="LSU191" s="3"/>
      <c r="LSV191" s="3"/>
      <c r="LSW191" s="3"/>
      <c r="LSX191" s="3"/>
      <c r="LSY191" s="3"/>
      <c r="LSZ191" s="3"/>
      <c r="LTA191" s="3"/>
      <c r="LTB191" s="3"/>
      <c r="LTC191" s="3"/>
      <c r="LTD191" s="3"/>
      <c r="LTE191" s="3"/>
      <c r="LTF191" s="3"/>
      <c r="LTG191" s="3"/>
      <c r="LTH191" s="3"/>
      <c r="LTI191" s="3"/>
      <c r="LTJ191" s="3"/>
      <c r="LTK191" s="3"/>
      <c r="LTL191" s="3"/>
      <c r="LTM191" s="3"/>
      <c r="LTN191" s="3"/>
      <c r="LTO191" s="3"/>
      <c r="LTP191" s="3"/>
      <c r="LTQ191" s="3"/>
      <c r="LTR191" s="3"/>
      <c r="LTS191" s="3"/>
      <c r="LTT191" s="3"/>
      <c r="LTU191" s="3"/>
      <c r="LTV191" s="3"/>
      <c r="LTW191" s="3"/>
      <c r="LTX191" s="3"/>
      <c r="LTY191" s="3"/>
      <c r="LTZ191" s="3"/>
      <c r="LUA191" s="3"/>
      <c r="LUB191" s="3"/>
      <c r="LUC191" s="3"/>
      <c r="LUD191" s="3"/>
      <c r="LUE191" s="3"/>
      <c r="LUF191" s="3"/>
      <c r="LUG191" s="3"/>
      <c r="LUH191" s="3"/>
      <c r="LUI191" s="3"/>
      <c r="LUJ191" s="3"/>
      <c r="LUK191" s="3"/>
      <c r="LUL191" s="3"/>
      <c r="LUM191" s="3"/>
      <c r="LUN191" s="3"/>
      <c r="LUO191" s="3"/>
      <c r="LUP191" s="3"/>
      <c r="LUQ191" s="3"/>
      <c r="LUR191" s="3"/>
      <c r="LUS191" s="3"/>
      <c r="LUT191" s="3"/>
      <c r="LUU191" s="3"/>
      <c r="LUV191" s="3"/>
      <c r="LUW191" s="3"/>
      <c r="LUX191" s="3"/>
      <c r="LUY191" s="3"/>
      <c r="LUZ191" s="3"/>
      <c r="LVA191" s="3"/>
      <c r="LVB191" s="3"/>
      <c r="LVC191" s="3"/>
      <c r="LVD191" s="3"/>
      <c r="LVE191" s="3"/>
      <c r="LVF191" s="3"/>
      <c r="LVG191" s="3"/>
      <c r="LVH191" s="3"/>
      <c r="LVI191" s="3"/>
      <c r="LVJ191" s="3"/>
      <c r="LVK191" s="3"/>
      <c r="LVL191" s="3"/>
      <c r="LVM191" s="3"/>
      <c r="LVN191" s="3"/>
      <c r="LVO191" s="3"/>
      <c r="LVP191" s="3"/>
      <c r="LVQ191" s="3"/>
      <c r="LVR191" s="3"/>
      <c r="LVS191" s="3"/>
      <c r="LVT191" s="3"/>
      <c r="LVU191" s="3"/>
      <c r="LVV191" s="3"/>
      <c r="LVW191" s="3"/>
      <c r="LVX191" s="3"/>
      <c r="LVY191" s="3"/>
      <c r="LVZ191" s="3"/>
      <c r="LWA191" s="3"/>
      <c r="LWB191" s="3"/>
      <c r="LWC191" s="3"/>
      <c r="LWD191" s="3"/>
      <c r="LWE191" s="3"/>
      <c r="LWF191" s="3"/>
      <c r="LWG191" s="3"/>
      <c r="LWH191" s="3"/>
      <c r="LWI191" s="3"/>
      <c r="LWJ191" s="3"/>
      <c r="LWK191" s="3"/>
      <c r="LWL191" s="3"/>
      <c r="LWM191" s="3"/>
      <c r="LWN191" s="3"/>
      <c r="LWO191" s="3"/>
      <c r="LWP191" s="3"/>
      <c r="LWQ191" s="3"/>
      <c r="LWR191" s="3"/>
      <c r="LWS191" s="3"/>
      <c r="LWT191" s="3"/>
      <c r="LWU191" s="3"/>
      <c r="LWV191" s="3"/>
      <c r="LWW191" s="3"/>
      <c r="LWX191" s="3"/>
      <c r="LWY191" s="3"/>
      <c r="LWZ191" s="3"/>
      <c r="LXA191" s="3"/>
      <c r="LXB191" s="3"/>
      <c r="LXC191" s="3"/>
      <c r="LXD191" s="3"/>
      <c r="LXE191" s="3"/>
      <c r="LXF191" s="3"/>
      <c r="LXG191" s="3"/>
      <c r="LXH191" s="3"/>
      <c r="LXI191" s="3"/>
      <c r="LXJ191" s="3"/>
      <c r="LXK191" s="3"/>
      <c r="LXL191" s="3"/>
      <c r="LXM191" s="3"/>
      <c r="LXN191" s="3"/>
      <c r="LXO191" s="3"/>
      <c r="LXP191" s="3"/>
      <c r="LXQ191" s="3"/>
      <c r="LXR191" s="3"/>
      <c r="LXS191" s="3"/>
      <c r="LXT191" s="3"/>
      <c r="LXU191" s="3"/>
      <c r="LXV191" s="3"/>
      <c r="LXW191" s="3"/>
      <c r="LXX191" s="3"/>
      <c r="LXY191" s="3"/>
      <c r="LXZ191" s="3"/>
      <c r="LYA191" s="3"/>
      <c r="LYB191" s="3"/>
      <c r="LYC191" s="3"/>
      <c r="LYD191" s="3"/>
      <c r="LYE191" s="3"/>
      <c r="LYF191" s="3"/>
      <c r="LYG191" s="3"/>
      <c r="LYH191" s="3"/>
      <c r="LYI191" s="3"/>
      <c r="LYJ191" s="3"/>
      <c r="LYK191" s="3"/>
      <c r="LYL191" s="3"/>
      <c r="LYM191" s="3"/>
      <c r="LYN191" s="3"/>
      <c r="LYO191" s="3"/>
      <c r="LYP191" s="3"/>
      <c r="LYQ191" s="3"/>
      <c r="LYR191" s="3"/>
      <c r="LYS191" s="3"/>
      <c r="LYT191" s="3"/>
      <c r="LYU191" s="3"/>
      <c r="LYV191" s="3"/>
      <c r="LYW191" s="3"/>
      <c r="LYX191" s="3"/>
      <c r="LYY191" s="3"/>
      <c r="LYZ191" s="3"/>
      <c r="LZA191" s="3"/>
      <c r="LZB191" s="3"/>
      <c r="LZC191" s="3"/>
      <c r="LZD191" s="3"/>
      <c r="LZE191" s="3"/>
      <c r="LZF191" s="3"/>
      <c r="LZG191" s="3"/>
      <c r="LZH191" s="3"/>
      <c r="LZI191" s="3"/>
      <c r="LZJ191" s="3"/>
      <c r="LZK191" s="3"/>
      <c r="LZL191" s="3"/>
      <c r="LZM191" s="3"/>
      <c r="LZN191" s="3"/>
      <c r="LZO191" s="3"/>
      <c r="LZP191" s="3"/>
      <c r="LZQ191" s="3"/>
      <c r="LZR191" s="3"/>
      <c r="LZS191" s="3"/>
      <c r="LZT191" s="3"/>
      <c r="LZU191" s="3"/>
      <c r="LZV191" s="3"/>
      <c r="LZW191" s="3"/>
      <c r="LZX191" s="3"/>
      <c r="LZY191" s="3"/>
      <c r="LZZ191" s="3"/>
      <c r="MAA191" s="3"/>
      <c r="MAB191" s="3"/>
      <c r="MAC191" s="3"/>
      <c r="MAD191" s="3"/>
      <c r="MAE191" s="3"/>
      <c r="MAF191" s="3"/>
      <c r="MAG191" s="3"/>
      <c r="MAH191" s="3"/>
      <c r="MAI191" s="3"/>
      <c r="MAJ191" s="3"/>
      <c r="MAK191" s="3"/>
      <c r="MAL191" s="3"/>
      <c r="MAM191" s="3"/>
      <c r="MAN191" s="3"/>
      <c r="MAO191" s="3"/>
      <c r="MAP191" s="3"/>
      <c r="MAQ191" s="3"/>
      <c r="MAR191" s="3"/>
      <c r="MAS191" s="3"/>
      <c r="MAT191" s="3"/>
      <c r="MAU191" s="3"/>
      <c r="MAV191" s="3"/>
      <c r="MAW191" s="3"/>
      <c r="MAX191" s="3"/>
      <c r="MAY191" s="3"/>
      <c r="MAZ191" s="3"/>
      <c r="MBA191" s="3"/>
      <c r="MBB191" s="3"/>
      <c r="MBC191" s="3"/>
      <c r="MBD191" s="3"/>
      <c r="MBE191" s="3"/>
      <c r="MBF191" s="3"/>
      <c r="MBG191" s="3"/>
      <c r="MBH191" s="3"/>
      <c r="MBI191" s="3"/>
      <c r="MBJ191" s="3"/>
      <c r="MBK191" s="3"/>
      <c r="MBL191" s="3"/>
      <c r="MBM191" s="3"/>
      <c r="MBN191" s="3"/>
      <c r="MBO191" s="3"/>
      <c r="MBP191" s="3"/>
      <c r="MBQ191" s="3"/>
      <c r="MBR191" s="3"/>
      <c r="MBS191" s="3"/>
      <c r="MBT191" s="3"/>
      <c r="MBU191" s="3"/>
      <c r="MBV191" s="3"/>
      <c r="MBW191" s="3"/>
      <c r="MBX191" s="3"/>
      <c r="MBY191" s="3"/>
      <c r="MBZ191" s="3"/>
      <c r="MCA191" s="3"/>
      <c r="MCB191" s="3"/>
      <c r="MCC191" s="3"/>
      <c r="MCD191" s="3"/>
      <c r="MCE191" s="3"/>
      <c r="MCF191" s="3"/>
      <c r="MCG191" s="3"/>
      <c r="MCH191" s="3"/>
      <c r="MCI191" s="3"/>
      <c r="MCJ191" s="3"/>
      <c r="MCK191" s="3"/>
      <c r="MCL191" s="3"/>
      <c r="MCM191" s="3"/>
      <c r="MCN191" s="3"/>
      <c r="MCO191" s="3"/>
      <c r="MCP191" s="3"/>
      <c r="MCQ191" s="3"/>
      <c r="MCR191" s="3"/>
      <c r="MCS191" s="3"/>
      <c r="MCT191" s="3"/>
      <c r="MCU191" s="3"/>
      <c r="MCV191" s="3"/>
      <c r="MCW191" s="3"/>
      <c r="MCX191" s="3"/>
      <c r="MCY191" s="3"/>
      <c r="MCZ191" s="3"/>
      <c r="MDA191" s="3"/>
      <c r="MDB191" s="3"/>
      <c r="MDC191" s="3"/>
      <c r="MDD191" s="3"/>
      <c r="MDE191" s="3"/>
      <c r="MDF191" s="3"/>
      <c r="MDG191" s="3"/>
      <c r="MDH191" s="3"/>
      <c r="MDI191" s="3"/>
      <c r="MDJ191" s="3"/>
      <c r="MDK191" s="3"/>
      <c r="MDL191" s="3"/>
      <c r="MDM191" s="3"/>
      <c r="MDN191" s="3"/>
      <c r="MDO191" s="3"/>
      <c r="MDP191" s="3"/>
      <c r="MDQ191" s="3"/>
      <c r="MDR191" s="3"/>
      <c r="MDS191" s="3"/>
      <c r="MDT191" s="3"/>
      <c r="MDU191" s="3"/>
      <c r="MDV191" s="3"/>
      <c r="MDW191" s="3"/>
      <c r="MDX191" s="3"/>
      <c r="MDY191" s="3"/>
      <c r="MDZ191" s="3"/>
      <c r="MEA191" s="3"/>
      <c r="MEB191" s="3"/>
      <c r="MEC191" s="3"/>
      <c r="MED191" s="3"/>
      <c r="MEE191" s="3"/>
      <c r="MEF191" s="3"/>
      <c r="MEG191" s="3"/>
      <c r="MEH191" s="3"/>
      <c r="MEI191" s="3"/>
      <c r="MEJ191" s="3"/>
      <c r="MEK191" s="3"/>
      <c r="MEL191" s="3"/>
      <c r="MEM191" s="3"/>
      <c r="MEN191" s="3"/>
      <c r="MEO191" s="3"/>
      <c r="MEP191" s="3"/>
      <c r="MEQ191" s="3"/>
      <c r="MER191" s="3"/>
      <c r="MES191" s="3"/>
      <c r="MET191" s="3"/>
      <c r="MEU191" s="3"/>
      <c r="MEV191" s="3"/>
      <c r="MEW191" s="3"/>
      <c r="MEX191" s="3"/>
      <c r="MEY191" s="3"/>
      <c r="MEZ191" s="3"/>
      <c r="MFA191" s="3"/>
      <c r="MFB191" s="3"/>
      <c r="MFC191" s="3"/>
      <c r="MFD191" s="3"/>
      <c r="MFE191" s="3"/>
      <c r="MFF191" s="3"/>
      <c r="MFG191" s="3"/>
      <c r="MFH191" s="3"/>
      <c r="MFI191" s="3"/>
      <c r="MFJ191" s="3"/>
      <c r="MFK191" s="3"/>
      <c r="MFL191" s="3"/>
      <c r="MFM191" s="3"/>
      <c r="MFN191" s="3"/>
      <c r="MFO191" s="3"/>
      <c r="MFP191" s="3"/>
      <c r="MFQ191" s="3"/>
      <c r="MFR191" s="3"/>
      <c r="MFS191" s="3"/>
      <c r="MFT191" s="3"/>
      <c r="MFU191" s="3"/>
      <c r="MFV191" s="3"/>
      <c r="MFW191" s="3"/>
      <c r="MFX191" s="3"/>
      <c r="MFY191" s="3"/>
      <c r="MFZ191" s="3"/>
      <c r="MGA191" s="3"/>
      <c r="MGB191" s="3"/>
      <c r="MGC191" s="3"/>
      <c r="MGD191" s="3"/>
      <c r="MGE191" s="3"/>
      <c r="MGF191" s="3"/>
      <c r="MGG191" s="3"/>
      <c r="MGH191" s="3"/>
      <c r="MGI191" s="3"/>
      <c r="MGJ191" s="3"/>
      <c r="MGK191" s="3"/>
      <c r="MGL191" s="3"/>
      <c r="MGM191" s="3"/>
      <c r="MGN191" s="3"/>
      <c r="MGO191" s="3"/>
      <c r="MGP191" s="3"/>
      <c r="MGQ191" s="3"/>
      <c r="MGR191" s="3"/>
      <c r="MGS191" s="3"/>
      <c r="MGT191" s="3"/>
      <c r="MGU191" s="3"/>
      <c r="MGV191" s="3"/>
      <c r="MGW191" s="3"/>
      <c r="MGX191" s="3"/>
      <c r="MGY191" s="3"/>
      <c r="MGZ191" s="3"/>
      <c r="MHA191" s="3"/>
      <c r="MHB191" s="3"/>
      <c r="MHC191" s="3"/>
      <c r="MHD191" s="3"/>
      <c r="MHE191" s="3"/>
      <c r="MHF191" s="3"/>
      <c r="MHG191" s="3"/>
      <c r="MHH191" s="3"/>
      <c r="MHI191" s="3"/>
      <c r="MHJ191" s="3"/>
      <c r="MHK191" s="3"/>
      <c r="MHL191" s="3"/>
      <c r="MHM191" s="3"/>
      <c r="MHN191" s="3"/>
      <c r="MHO191" s="3"/>
      <c r="MHP191" s="3"/>
      <c r="MHQ191" s="3"/>
      <c r="MHR191" s="3"/>
      <c r="MHS191" s="3"/>
      <c r="MHT191" s="3"/>
      <c r="MHU191" s="3"/>
      <c r="MHV191" s="3"/>
      <c r="MHW191" s="3"/>
      <c r="MHX191" s="3"/>
      <c r="MHY191" s="3"/>
      <c r="MHZ191" s="3"/>
      <c r="MIA191" s="3"/>
      <c r="MIB191" s="3"/>
      <c r="MIC191" s="3"/>
      <c r="MID191" s="3"/>
      <c r="MIE191" s="3"/>
      <c r="MIF191" s="3"/>
      <c r="MIG191" s="3"/>
      <c r="MIH191" s="3"/>
      <c r="MII191" s="3"/>
      <c r="MIJ191" s="3"/>
      <c r="MIK191" s="3"/>
      <c r="MIL191" s="3"/>
      <c r="MIM191" s="3"/>
      <c r="MIN191" s="3"/>
      <c r="MIO191" s="3"/>
      <c r="MIP191" s="3"/>
      <c r="MIQ191" s="3"/>
      <c r="MIR191" s="3"/>
      <c r="MIS191" s="3"/>
      <c r="MIT191" s="3"/>
      <c r="MIU191" s="3"/>
      <c r="MIV191" s="3"/>
      <c r="MIW191" s="3"/>
      <c r="MIX191" s="3"/>
      <c r="MIY191" s="3"/>
      <c r="MIZ191" s="3"/>
      <c r="MJA191" s="3"/>
      <c r="MJB191" s="3"/>
      <c r="MJC191" s="3"/>
      <c r="MJD191" s="3"/>
      <c r="MJE191" s="3"/>
      <c r="MJF191" s="3"/>
      <c r="MJG191" s="3"/>
      <c r="MJH191" s="3"/>
      <c r="MJI191" s="3"/>
      <c r="MJJ191" s="3"/>
      <c r="MJK191" s="3"/>
      <c r="MJL191" s="3"/>
      <c r="MJM191" s="3"/>
      <c r="MJN191" s="3"/>
      <c r="MJO191" s="3"/>
      <c r="MJP191" s="3"/>
      <c r="MJQ191" s="3"/>
      <c r="MJR191" s="3"/>
      <c r="MJS191" s="3"/>
      <c r="MJT191" s="3"/>
      <c r="MJU191" s="3"/>
      <c r="MJV191" s="3"/>
      <c r="MJW191" s="3"/>
      <c r="MJX191" s="3"/>
      <c r="MJY191" s="3"/>
      <c r="MJZ191" s="3"/>
      <c r="MKA191" s="3"/>
      <c r="MKB191" s="3"/>
      <c r="MKC191" s="3"/>
      <c r="MKD191" s="3"/>
      <c r="MKE191" s="3"/>
      <c r="MKF191" s="3"/>
      <c r="MKG191" s="3"/>
      <c r="MKH191" s="3"/>
      <c r="MKI191" s="3"/>
      <c r="MKJ191" s="3"/>
      <c r="MKK191" s="3"/>
      <c r="MKL191" s="3"/>
      <c r="MKM191" s="3"/>
      <c r="MKN191" s="3"/>
      <c r="MKO191" s="3"/>
      <c r="MKP191" s="3"/>
      <c r="MKQ191" s="3"/>
      <c r="MKR191" s="3"/>
      <c r="MKS191" s="3"/>
      <c r="MKT191" s="3"/>
      <c r="MKU191" s="3"/>
      <c r="MKV191" s="3"/>
      <c r="MKW191" s="3"/>
      <c r="MKX191" s="3"/>
      <c r="MKY191" s="3"/>
      <c r="MKZ191" s="3"/>
      <c r="MLA191" s="3"/>
      <c r="MLB191" s="3"/>
      <c r="MLC191" s="3"/>
      <c r="MLD191" s="3"/>
      <c r="MLE191" s="3"/>
      <c r="MLF191" s="3"/>
      <c r="MLG191" s="3"/>
      <c r="MLH191" s="3"/>
      <c r="MLI191" s="3"/>
      <c r="MLJ191" s="3"/>
      <c r="MLK191" s="3"/>
      <c r="MLL191" s="3"/>
      <c r="MLM191" s="3"/>
      <c r="MLN191" s="3"/>
      <c r="MLO191" s="3"/>
      <c r="MLP191" s="3"/>
      <c r="MLQ191" s="3"/>
      <c r="MLR191" s="3"/>
      <c r="MLS191" s="3"/>
      <c r="MLT191" s="3"/>
      <c r="MLU191" s="3"/>
      <c r="MLV191" s="3"/>
      <c r="MLW191" s="3"/>
      <c r="MLX191" s="3"/>
      <c r="MLY191" s="3"/>
      <c r="MLZ191" s="3"/>
      <c r="MMA191" s="3"/>
      <c r="MMB191" s="3"/>
      <c r="MMC191" s="3"/>
      <c r="MMD191" s="3"/>
      <c r="MME191" s="3"/>
      <c r="MMF191" s="3"/>
      <c r="MMG191" s="3"/>
      <c r="MMH191" s="3"/>
      <c r="MMI191" s="3"/>
      <c r="MMJ191" s="3"/>
      <c r="MMK191" s="3"/>
      <c r="MML191" s="3"/>
      <c r="MMM191" s="3"/>
      <c r="MMN191" s="3"/>
      <c r="MMO191" s="3"/>
      <c r="MMP191" s="3"/>
      <c r="MMQ191" s="3"/>
      <c r="MMR191" s="3"/>
      <c r="MMS191" s="3"/>
      <c r="MMT191" s="3"/>
      <c r="MMU191" s="3"/>
      <c r="MMV191" s="3"/>
      <c r="MMW191" s="3"/>
      <c r="MMX191" s="3"/>
      <c r="MMY191" s="3"/>
      <c r="MMZ191" s="3"/>
      <c r="MNA191" s="3"/>
      <c r="MNB191" s="3"/>
      <c r="MNC191" s="3"/>
      <c r="MND191" s="3"/>
      <c r="MNE191" s="3"/>
      <c r="MNF191" s="3"/>
      <c r="MNG191" s="3"/>
      <c r="MNH191" s="3"/>
      <c r="MNI191" s="3"/>
      <c r="MNJ191" s="3"/>
      <c r="MNK191" s="3"/>
      <c r="MNL191" s="3"/>
      <c r="MNM191" s="3"/>
      <c r="MNN191" s="3"/>
      <c r="MNO191" s="3"/>
      <c r="MNP191" s="3"/>
      <c r="MNQ191" s="3"/>
      <c r="MNR191" s="3"/>
      <c r="MNS191" s="3"/>
      <c r="MNT191" s="3"/>
      <c r="MNU191" s="3"/>
      <c r="MNV191" s="3"/>
      <c r="MNW191" s="3"/>
      <c r="MNX191" s="3"/>
      <c r="MNY191" s="3"/>
      <c r="MNZ191" s="3"/>
      <c r="MOA191" s="3"/>
      <c r="MOB191" s="3"/>
      <c r="MOC191" s="3"/>
      <c r="MOD191" s="3"/>
      <c r="MOE191" s="3"/>
      <c r="MOF191" s="3"/>
      <c r="MOG191" s="3"/>
      <c r="MOH191" s="3"/>
      <c r="MOI191" s="3"/>
      <c r="MOJ191" s="3"/>
      <c r="MOK191" s="3"/>
      <c r="MOL191" s="3"/>
      <c r="MOM191" s="3"/>
      <c r="MON191" s="3"/>
      <c r="MOO191" s="3"/>
      <c r="MOP191" s="3"/>
      <c r="MOQ191" s="3"/>
      <c r="MOR191" s="3"/>
      <c r="MOS191" s="3"/>
      <c r="MOT191" s="3"/>
      <c r="MOU191" s="3"/>
      <c r="MOV191" s="3"/>
      <c r="MOW191" s="3"/>
      <c r="MOX191" s="3"/>
      <c r="MOY191" s="3"/>
      <c r="MOZ191" s="3"/>
      <c r="MPA191" s="3"/>
      <c r="MPB191" s="3"/>
      <c r="MPC191" s="3"/>
      <c r="MPD191" s="3"/>
      <c r="MPE191" s="3"/>
      <c r="MPF191" s="3"/>
      <c r="MPG191" s="3"/>
      <c r="MPH191" s="3"/>
      <c r="MPI191" s="3"/>
      <c r="MPJ191" s="3"/>
      <c r="MPK191" s="3"/>
      <c r="MPL191" s="3"/>
      <c r="MPM191" s="3"/>
      <c r="MPN191" s="3"/>
      <c r="MPO191" s="3"/>
      <c r="MPP191" s="3"/>
      <c r="MPQ191" s="3"/>
      <c r="MPR191" s="3"/>
      <c r="MPS191" s="3"/>
      <c r="MPT191" s="3"/>
      <c r="MPU191" s="3"/>
      <c r="MPV191" s="3"/>
      <c r="MPW191" s="3"/>
      <c r="MPX191" s="3"/>
      <c r="MPY191" s="3"/>
      <c r="MPZ191" s="3"/>
      <c r="MQA191" s="3"/>
      <c r="MQB191" s="3"/>
      <c r="MQC191" s="3"/>
      <c r="MQD191" s="3"/>
      <c r="MQE191" s="3"/>
      <c r="MQF191" s="3"/>
      <c r="MQG191" s="3"/>
      <c r="MQH191" s="3"/>
      <c r="MQI191" s="3"/>
      <c r="MQJ191" s="3"/>
      <c r="MQK191" s="3"/>
      <c r="MQL191" s="3"/>
      <c r="MQM191" s="3"/>
      <c r="MQN191" s="3"/>
      <c r="MQO191" s="3"/>
      <c r="MQP191" s="3"/>
      <c r="MQQ191" s="3"/>
      <c r="MQR191" s="3"/>
      <c r="MQS191" s="3"/>
      <c r="MQT191" s="3"/>
      <c r="MQU191" s="3"/>
      <c r="MQV191" s="3"/>
      <c r="MQW191" s="3"/>
      <c r="MQX191" s="3"/>
      <c r="MQY191" s="3"/>
      <c r="MQZ191" s="3"/>
      <c r="MRA191" s="3"/>
      <c r="MRB191" s="3"/>
      <c r="MRC191" s="3"/>
      <c r="MRD191" s="3"/>
      <c r="MRE191" s="3"/>
      <c r="MRF191" s="3"/>
      <c r="MRG191" s="3"/>
      <c r="MRH191" s="3"/>
      <c r="MRI191" s="3"/>
      <c r="MRJ191" s="3"/>
      <c r="MRK191" s="3"/>
      <c r="MRL191" s="3"/>
      <c r="MRM191" s="3"/>
      <c r="MRN191" s="3"/>
      <c r="MRO191" s="3"/>
      <c r="MRP191" s="3"/>
      <c r="MRQ191" s="3"/>
      <c r="MRR191" s="3"/>
      <c r="MRS191" s="3"/>
      <c r="MRT191" s="3"/>
      <c r="MRU191" s="3"/>
      <c r="MRV191" s="3"/>
      <c r="MRW191" s="3"/>
      <c r="MRX191" s="3"/>
      <c r="MRY191" s="3"/>
      <c r="MRZ191" s="3"/>
      <c r="MSA191" s="3"/>
      <c r="MSB191" s="3"/>
      <c r="MSC191" s="3"/>
      <c r="MSD191" s="3"/>
      <c r="MSE191" s="3"/>
      <c r="MSF191" s="3"/>
      <c r="MSG191" s="3"/>
      <c r="MSH191" s="3"/>
      <c r="MSI191" s="3"/>
      <c r="MSJ191" s="3"/>
      <c r="MSK191" s="3"/>
      <c r="MSL191" s="3"/>
      <c r="MSM191" s="3"/>
      <c r="MSN191" s="3"/>
      <c r="MSO191" s="3"/>
      <c r="MSP191" s="3"/>
      <c r="MSQ191" s="3"/>
      <c r="MSR191" s="3"/>
      <c r="MSS191" s="3"/>
      <c r="MST191" s="3"/>
      <c r="MSU191" s="3"/>
      <c r="MSV191" s="3"/>
      <c r="MSW191" s="3"/>
      <c r="MSX191" s="3"/>
      <c r="MSY191" s="3"/>
      <c r="MSZ191" s="3"/>
      <c r="MTA191" s="3"/>
      <c r="MTB191" s="3"/>
      <c r="MTC191" s="3"/>
      <c r="MTD191" s="3"/>
      <c r="MTE191" s="3"/>
      <c r="MTF191" s="3"/>
      <c r="MTG191" s="3"/>
      <c r="MTH191" s="3"/>
      <c r="MTI191" s="3"/>
      <c r="MTJ191" s="3"/>
      <c r="MTK191" s="3"/>
      <c r="MTL191" s="3"/>
      <c r="MTM191" s="3"/>
      <c r="MTN191" s="3"/>
      <c r="MTO191" s="3"/>
      <c r="MTP191" s="3"/>
      <c r="MTQ191" s="3"/>
      <c r="MTR191" s="3"/>
      <c r="MTS191" s="3"/>
      <c r="MTT191" s="3"/>
      <c r="MTU191" s="3"/>
      <c r="MTV191" s="3"/>
      <c r="MTW191" s="3"/>
      <c r="MTX191" s="3"/>
      <c r="MTY191" s="3"/>
      <c r="MTZ191" s="3"/>
      <c r="MUA191" s="3"/>
      <c r="MUB191" s="3"/>
      <c r="MUC191" s="3"/>
      <c r="MUD191" s="3"/>
      <c r="MUE191" s="3"/>
      <c r="MUF191" s="3"/>
      <c r="MUG191" s="3"/>
      <c r="MUH191" s="3"/>
      <c r="MUI191" s="3"/>
      <c r="MUJ191" s="3"/>
      <c r="MUK191" s="3"/>
      <c r="MUL191" s="3"/>
      <c r="MUM191" s="3"/>
      <c r="MUN191" s="3"/>
      <c r="MUO191" s="3"/>
      <c r="MUP191" s="3"/>
      <c r="MUQ191" s="3"/>
      <c r="MUR191" s="3"/>
      <c r="MUS191" s="3"/>
      <c r="MUT191" s="3"/>
      <c r="MUU191" s="3"/>
      <c r="MUV191" s="3"/>
      <c r="MUW191" s="3"/>
      <c r="MUX191" s="3"/>
      <c r="MUY191" s="3"/>
      <c r="MUZ191" s="3"/>
      <c r="MVA191" s="3"/>
      <c r="MVB191" s="3"/>
      <c r="MVC191" s="3"/>
      <c r="MVD191" s="3"/>
      <c r="MVE191" s="3"/>
      <c r="MVF191" s="3"/>
      <c r="MVG191" s="3"/>
      <c r="MVH191" s="3"/>
      <c r="MVI191" s="3"/>
      <c r="MVJ191" s="3"/>
      <c r="MVK191" s="3"/>
      <c r="MVL191" s="3"/>
      <c r="MVM191" s="3"/>
      <c r="MVN191" s="3"/>
      <c r="MVO191" s="3"/>
      <c r="MVP191" s="3"/>
      <c r="MVQ191" s="3"/>
      <c r="MVR191" s="3"/>
      <c r="MVS191" s="3"/>
      <c r="MVT191" s="3"/>
      <c r="MVU191" s="3"/>
      <c r="MVV191" s="3"/>
      <c r="MVW191" s="3"/>
      <c r="MVX191" s="3"/>
      <c r="MVY191" s="3"/>
      <c r="MVZ191" s="3"/>
      <c r="MWA191" s="3"/>
      <c r="MWB191" s="3"/>
      <c r="MWC191" s="3"/>
      <c r="MWD191" s="3"/>
      <c r="MWE191" s="3"/>
      <c r="MWF191" s="3"/>
      <c r="MWG191" s="3"/>
      <c r="MWH191" s="3"/>
      <c r="MWI191" s="3"/>
      <c r="MWJ191" s="3"/>
      <c r="MWK191" s="3"/>
      <c r="MWL191" s="3"/>
      <c r="MWM191" s="3"/>
      <c r="MWN191" s="3"/>
      <c r="MWO191" s="3"/>
      <c r="MWP191" s="3"/>
      <c r="MWQ191" s="3"/>
      <c r="MWR191" s="3"/>
      <c r="MWS191" s="3"/>
      <c r="MWT191" s="3"/>
      <c r="MWU191" s="3"/>
      <c r="MWV191" s="3"/>
      <c r="MWW191" s="3"/>
      <c r="MWX191" s="3"/>
      <c r="MWY191" s="3"/>
      <c r="MWZ191" s="3"/>
      <c r="MXA191" s="3"/>
      <c r="MXB191" s="3"/>
      <c r="MXC191" s="3"/>
      <c r="MXD191" s="3"/>
      <c r="MXE191" s="3"/>
      <c r="MXF191" s="3"/>
      <c r="MXG191" s="3"/>
      <c r="MXH191" s="3"/>
      <c r="MXI191" s="3"/>
      <c r="MXJ191" s="3"/>
      <c r="MXK191" s="3"/>
      <c r="MXL191" s="3"/>
      <c r="MXM191" s="3"/>
      <c r="MXN191" s="3"/>
      <c r="MXO191" s="3"/>
      <c r="MXP191" s="3"/>
      <c r="MXQ191" s="3"/>
      <c r="MXR191" s="3"/>
      <c r="MXS191" s="3"/>
      <c r="MXT191" s="3"/>
      <c r="MXU191" s="3"/>
      <c r="MXV191" s="3"/>
      <c r="MXW191" s="3"/>
      <c r="MXX191" s="3"/>
      <c r="MXY191" s="3"/>
      <c r="MXZ191" s="3"/>
      <c r="MYA191" s="3"/>
      <c r="MYB191" s="3"/>
      <c r="MYC191" s="3"/>
      <c r="MYD191" s="3"/>
      <c r="MYE191" s="3"/>
      <c r="MYF191" s="3"/>
      <c r="MYG191" s="3"/>
      <c r="MYH191" s="3"/>
      <c r="MYI191" s="3"/>
      <c r="MYJ191" s="3"/>
      <c r="MYK191" s="3"/>
      <c r="MYL191" s="3"/>
      <c r="MYM191" s="3"/>
      <c r="MYN191" s="3"/>
      <c r="MYO191" s="3"/>
      <c r="MYP191" s="3"/>
      <c r="MYQ191" s="3"/>
      <c r="MYR191" s="3"/>
      <c r="MYS191" s="3"/>
      <c r="MYT191" s="3"/>
      <c r="MYU191" s="3"/>
      <c r="MYV191" s="3"/>
      <c r="MYW191" s="3"/>
      <c r="MYX191" s="3"/>
      <c r="MYY191" s="3"/>
      <c r="MYZ191" s="3"/>
      <c r="MZA191" s="3"/>
      <c r="MZB191" s="3"/>
      <c r="MZC191" s="3"/>
      <c r="MZD191" s="3"/>
      <c r="MZE191" s="3"/>
      <c r="MZF191" s="3"/>
      <c r="MZG191" s="3"/>
      <c r="MZH191" s="3"/>
      <c r="MZI191" s="3"/>
      <c r="MZJ191" s="3"/>
      <c r="MZK191" s="3"/>
      <c r="MZL191" s="3"/>
      <c r="MZM191" s="3"/>
      <c r="MZN191" s="3"/>
      <c r="MZO191" s="3"/>
      <c r="MZP191" s="3"/>
      <c r="MZQ191" s="3"/>
      <c r="MZR191" s="3"/>
      <c r="MZS191" s="3"/>
      <c r="MZT191" s="3"/>
      <c r="MZU191" s="3"/>
      <c r="MZV191" s="3"/>
      <c r="MZW191" s="3"/>
      <c r="MZX191" s="3"/>
      <c r="MZY191" s="3"/>
      <c r="MZZ191" s="3"/>
      <c r="NAA191" s="3"/>
      <c r="NAB191" s="3"/>
      <c r="NAC191" s="3"/>
      <c r="NAD191" s="3"/>
      <c r="NAE191" s="3"/>
      <c r="NAF191" s="3"/>
      <c r="NAG191" s="3"/>
      <c r="NAH191" s="3"/>
      <c r="NAI191" s="3"/>
      <c r="NAJ191" s="3"/>
      <c r="NAK191" s="3"/>
      <c r="NAL191" s="3"/>
      <c r="NAM191" s="3"/>
      <c r="NAN191" s="3"/>
      <c r="NAO191" s="3"/>
      <c r="NAP191" s="3"/>
      <c r="NAQ191" s="3"/>
      <c r="NAR191" s="3"/>
      <c r="NAS191" s="3"/>
      <c r="NAT191" s="3"/>
      <c r="NAU191" s="3"/>
      <c r="NAV191" s="3"/>
      <c r="NAW191" s="3"/>
      <c r="NAX191" s="3"/>
      <c r="NAY191" s="3"/>
      <c r="NAZ191" s="3"/>
      <c r="NBA191" s="3"/>
      <c r="NBB191" s="3"/>
      <c r="NBC191" s="3"/>
      <c r="NBD191" s="3"/>
      <c r="NBE191" s="3"/>
      <c r="NBF191" s="3"/>
      <c r="NBG191" s="3"/>
      <c r="NBH191" s="3"/>
      <c r="NBI191" s="3"/>
      <c r="NBJ191" s="3"/>
      <c r="NBK191" s="3"/>
      <c r="NBL191" s="3"/>
      <c r="NBM191" s="3"/>
      <c r="NBN191" s="3"/>
      <c r="NBO191" s="3"/>
      <c r="NBP191" s="3"/>
      <c r="NBQ191" s="3"/>
      <c r="NBR191" s="3"/>
      <c r="NBS191" s="3"/>
      <c r="NBT191" s="3"/>
      <c r="NBU191" s="3"/>
      <c r="NBV191" s="3"/>
      <c r="NBW191" s="3"/>
      <c r="NBX191" s="3"/>
      <c r="NBY191" s="3"/>
      <c r="NBZ191" s="3"/>
      <c r="NCA191" s="3"/>
      <c r="NCB191" s="3"/>
      <c r="NCC191" s="3"/>
      <c r="NCD191" s="3"/>
      <c r="NCE191" s="3"/>
      <c r="NCF191" s="3"/>
      <c r="NCG191" s="3"/>
      <c r="NCH191" s="3"/>
      <c r="NCI191" s="3"/>
      <c r="NCJ191" s="3"/>
      <c r="NCK191" s="3"/>
      <c r="NCL191" s="3"/>
      <c r="NCM191" s="3"/>
      <c r="NCN191" s="3"/>
      <c r="NCO191" s="3"/>
      <c r="NCP191" s="3"/>
      <c r="NCQ191" s="3"/>
      <c r="NCR191" s="3"/>
      <c r="NCS191" s="3"/>
      <c r="NCT191" s="3"/>
      <c r="NCU191" s="3"/>
      <c r="NCV191" s="3"/>
      <c r="NCW191" s="3"/>
      <c r="NCX191" s="3"/>
      <c r="NCY191" s="3"/>
      <c r="NCZ191" s="3"/>
      <c r="NDA191" s="3"/>
      <c r="NDB191" s="3"/>
      <c r="NDC191" s="3"/>
      <c r="NDD191" s="3"/>
      <c r="NDE191" s="3"/>
      <c r="NDF191" s="3"/>
      <c r="NDG191" s="3"/>
      <c r="NDH191" s="3"/>
      <c r="NDI191" s="3"/>
      <c r="NDJ191" s="3"/>
      <c r="NDK191" s="3"/>
      <c r="NDL191" s="3"/>
      <c r="NDM191" s="3"/>
      <c r="NDN191" s="3"/>
      <c r="NDO191" s="3"/>
      <c r="NDP191" s="3"/>
      <c r="NDQ191" s="3"/>
      <c r="NDR191" s="3"/>
      <c r="NDS191" s="3"/>
      <c r="NDT191" s="3"/>
      <c r="NDU191" s="3"/>
      <c r="NDV191" s="3"/>
      <c r="NDW191" s="3"/>
      <c r="NDX191" s="3"/>
      <c r="NDY191" s="3"/>
      <c r="NDZ191" s="3"/>
      <c r="NEA191" s="3"/>
      <c r="NEB191" s="3"/>
      <c r="NEC191" s="3"/>
      <c r="NED191" s="3"/>
      <c r="NEE191" s="3"/>
      <c r="NEF191" s="3"/>
      <c r="NEG191" s="3"/>
      <c r="NEH191" s="3"/>
      <c r="NEI191" s="3"/>
      <c r="NEJ191" s="3"/>
      <c r="NEK191" s="3"/>
      <c r="NEL191" s="3"/>
      <c r="NEM191" s="3"/>
      <c r="NEN191" s="3"/>
      <c r="NEO191" s="3"/>
      <c r="NEP191" s="3"/>
      <c r="NEQ191" s="3"/>
      <c r="NER191" s="3"/>
      <c r="NES191" s="3"/>
      <c r="NET191" s="3"/>
      <c r="NEU191" s="3"/>
      <c r="NEV191" s="3"/>
      <c r="NEW191" s="3"/>
      <c r="NEX191" s="3"/>
      <c r="NEY191" s="3"/>
      <c r="NEZ191" s="3"/>
      <c r="NFA191" s="3"/>
      <c r="NFB191" s="3"/>
      <c r="NFC191" s="3"/>
      <c r="NFD191" s="3"/>
      <c r="NFE191" s="3"/>
      <c r="NFF191" s="3"/>
      <c r="NFG191" s="3"/>
      <c r="NFH191" s="3"/>
      <c r="NFI191" s="3"/>
      <c r="NFJ191" s="3"/>
      <c r="NFK191" s="3"/>
      <c r="NFL191" s="3"/>
      <c r="NFM191" s="3"/>
      <c r="NFN191" s="3"/>
      <c r="NFO191" s="3"/>
      <c r="NFP191" s="3"/>
      <c r="NFQ191" s="3"/>
      <c r="NFR191" s="3"/>
      <c r="NFS191" s="3"/>
      <c r="NFT191" s="3"/>
      <c r="NFU191" s="3"/>
      <c r="NFV191" s="3"/>
      <c r="NFW191" s="3"/>
      <c r="NFX191" s="3"/>
      <c r="NFY191" s="3"/>
      <c r="NFZ191" s="3"/>
      <c r="NGA191" s="3"/>
      <c r="NGB191" s="3"/>
      <c r="NGC191" s="3"/>
      <c r="NGD191" s="3"/>
      <c r="NGE191" s="3"/>
      <c r="NGF191" s="3"/>
      <c r="NGG191" s="3"/>
      <c r="NGH191" s="3"/>
      <c r="NGI191" s="3"/>
      <c r="NGJ191" s="3"/>
      <c r="NGK191" s="3"/>
      <c r="NGL191" s="3"/>
      <c r="NGM191" s="3"/>
      <c r="NGN191" s="3"/>
      <c r="NGO191" s="3"/>
      <c r="NGP191" s="3"/>
      <c r="NGQ191" s="3"/>
      <c r="NGR191" s="3"/>
      <c r="NGS191" s="3"/>
      <c r="NGT191" s="3"/>
      <c r="NGU191" s="3"/>
      <c r="NGV191" s="3"/>
      <c r="NGW191" s="3"/>
      <c r="NGX191" s="3"/>
      <c r="NGY191" s="3"/>
      <c r="NGZ191" s="3"/>
      <c r="NHA191" s="3"/>
      <c r="NHB191" s="3"/>
      <c r="NHC191" s="3"/>
      <c r="NHD191" s="3"/>
      <c r="NHE191" s="3"/>
      <c r="NHF191" s="3"/>
      <c r="NHG191" s="3"/>
      <c r="NHH191" s="3"/>
      <c r="NHI191" s="3"/>
      <c r="NHJ191" s="3"/>
      <c r="NHK191" s="3"/>
      <c r="NHL191" s="3"/>
      <c r="NHM191" s="3"/>
      <c r="NHN191" s="3"/>
      <c r="NHO191" s="3"/>
      <c r="NHP191" s="3"/>
      <c r="NHQ191" s="3"/>
      <c r="NHR191" s="3"/>
      <c r="NHS191" s="3"/>
      <c r="NHT191" s="3"/>
      <c r="NHU191" s="3"/>
      <c r="NHV191" s="3"/>
      <c r="NHW191" s="3"/>
      <c r="NHX191" s="3"/>
      <c r="NHY191" s="3"/>
      <c r="NHZ191" s="3"/>
      <c r="NIA191" s="3"/>
      <c r="NIB191" s="3"/>
      <c r="NIC191" s="3"/>
      <c r="NID191" s="3"/>
      <c r="NIE191" s="3"/>
      <c r="NIF191" s="3"/>
      <c r="NIG191" s="3"/>
      <c r="NIH191" s="3"/>
      <c r="NII191" s="3"/>
      <c r="NIJ191" s="3"/>
      <c r="NIK191" s="3"/>
      <c r="NIL191" s="3"/>
      <c r="NIM191" s="3"/>
      <c r="NIN191" s="3"/>
      <c r="NIO191" s="3"/>
      <c r="NIP191" s="3"/>
      <c r="NIQ191" s="3"/>
      <c r="NIR191" s="3"/>
      <c r="NIS191" s="3"/>
      <c r="NIT191" s="3"/>
      <c r="NIU191" s="3"/>
      <c r="NIV191" s="3"/>
      <c r="NIW191" s="3"/>
      <c r="NIX191" s="3"/>
      <c r="NIY191" s="3"/>
      <c r="NIZ191" s="3"/>
      <c r="NJA191" s="3"/>
      <c r="NJB191" s="3"/>
      <c r="NJC191" s="3"/>
      <c r="NJD191" s="3"/>
      <c r="NJE191" s="3"/>
      <c r="NJF191" s="3"/>
      <c r="NJG191" s="3"/>
      <c r="NJH191" s="3"/>
      <c r="NJI191" s="3"/>
      <c r="NJJ191" s="3"/>
      <c r="NJK191" s="3"/>
      <c r="NJL191" s="3"/>
      <c r="NJM191" s="3"/>
      <c r="NJN191" s="3"/>
      <c r="NJO191" s="3"/>
      <c r="NJP191" s="3"/>
      <c r="NJQ191" s="3"/>
      <c r="NJR191" s="3"/>
      <c r="NJS191" s="3"/>
      <c r="NJT191" s="3"/>
      <c r="NJU191" s="3"/>
      <c r="NJV191" s="3"/>
      <c r="NJW191" s="3"/>
      <c r="NJX191" s="3"/>
      <c r="NJY191" s="3"/>
      <c r="NJZ191" s="3"/>
      <c r="NKA191" s="3"/>
      <c r="NKB191" s="3"/>
      <c r="NKC191" s="3"/>
      <c r="NKD191" s="3"/>
      <c r="NKE191" s="3"/>
      <c r="NKF191" s="3"/>
      <c r="NKG191" s="3"/>
      <c r="NKH191" s="3"/>
      <c r="NKI191" s="3"/>
      <c r="NKJ191" s="3"/>
      <c r="NKK191" s="3"/>
      <c r="NKL191" s="3"/>
      <c r="NKM191" s="3"/>
      <c r="NKN191" s="3"/>
      <c r="NKO191" s="3"/>
      <c r="NKP191" s="3"/>
      <c r="NKQ191" s="3"/>
      <c r="NKR191" s="3"/>
      <c r="NKS191" s="3"/>
      <c r="NKT191" s="3"/>
      <c r="NKU191" s="3"/>
      <c r="NKV191" s="3"/>
      <c r="NKW191" s="3"/>
      <c r="NKX191" s="3"/>
      <c r="NKY191" s="3"/>
      <c r="NKZ191" s="3"/>
      <c r="NLA191" s="3"/>
      <c r="NLB191" s="3"/>
      <c r="NLC191" s="3"/>
      <c r="NLD191" s="3"/>
      <c r="NLE191" s="3"/>
      <c r="NLF191" s="3"/>
      <c r="NLG191" s="3"/>
      <c r="NLH191" s="3"/>
      <c r="NLI191" s="3"/>
      <c r="NLJ191" s="3"/>
      <c r="NLK191" s="3"/>
      <c r="NLL191" s="3"/>
      <c r="NLM191" s="3"/>
      <c r="NLN191" s="3"/>
      <c r="NLO191" s="3"/>
      <c r="NLP191" s="3"/>
      <c r="NLQ191" s="3"/>
      <c r="NLR191" s="3"/>
      <c r="NLS191" s="3"/>
      <c r="NLT191" s="3"/>
      <c r="NLU191" s="3"/>
      <c r="NLV191" s="3"/>
      <c r="NLW191" s="3"/>
      <c r="NLX191" s="3"/>
      <c r="NLY191" s="3"/>
      <c r="NLZ191" s="3"/>
      <c r="NMA191" s="3"/>
      <c r="NMB191" s="3"/>
      <c r="NMC191" s="3"/>
      <c r="NMD191" s="3"/>
      <c r="NME191" s="3"/>
      <c r="NMF191" s="3"/>
      <c r="NMG191" s="3"/>
      <c r="NMH191" s="3"/>
      <c r="NMI191" s="3"/>
      <c r="NMJ191" s="3"/>
      <c r="NMK191" s="3"/>
      <c r="NML191" s="3"/>
      <c r="NMM191" s="3"/>
      <c r="NMN191" s="3"/>
      <c r="NMO191" s="3"/>
      <c r="NMP191" s="3"/>
      <c r="NMQ191" s="3"/>
      <c r="NMR191" s="3"/>
      <c r="NMS191" s="3"/>
      <c r="NMT191" s="3"/>
      <c r="NMU191" s="3"/>
      <c r="NMV191" s="3"/>
      <c r="NMW191" s="3"/>
      <c r="NMX191" s="3"/>
      <c r="NMY191" s="3"/>
      <c r="NMZ191" s="3"/>
      <c r="NNA191" s="3"/>
      <c r="NNB191" s="3"/>
      <c r="NNC191" s="3"/>
      <c r="NND191" s="3"/>
      <c r="NNE191" s="3"/>
      <c r="NNF191" s="3"/>
      <c r="NNG191" s="3"/>
      <c r="NNH191" s="3"/>
      <c r="NNI191" s="3"/>
      <c r="NNJ191" s="3"/>
      <c r="NNK191" s="3"/>
      <c r="NNL191" s="3"/>
      <c r="NNM191" s="3"/>
      <c r="NNN191" s="3"/>
      <c r="NNO191" s="3"/>
      <c r="NNP191" s="3"/>
      <c r="NNQ191" s="3"/>
      <c r="NNR191" s="3"/>
      <c r="NNS191" s="3"/>
      <c r="NNT191" s="3"/>
      <c r="NNU191" s="3"/>
      <c r="NNV191" s="3"/>
      <c r="NNW191" s="3"/>
      <c r="NNX191" s="3"/>
      <c r="NNY191" s="3"/>
      <c r="NNZ191" s="3"/>
      <c r="NOA191" s="3"/>
      <c r="NOB191" s="3"/>
      <c r="NOC191" s="3"/>
      <c r="NOD191" s="3"/>
      <c r="NOE191" s="3"/>
      <c r="NOF191" s="3"/>
      <c r="NOG191" s="3"/>
      <c r="NOH191" s="3"/>
      <c r="NOI191" s="3"/>
      <c r="NOJ191" s="3"/>
      <c r="NOK191" s="3"/>
      <c r="NOL191" s="3"/>
      <c r="NOM191" s="3"/>
      <c r="NON191" s="3"/>
      <c r="NOO191" s="3"/>
      <c r="NOP191" s="3"/>
      <c r="NOQ191" s="3"/>
      <c r="NOR191" s="3"/>
      <c r="NOS191" s="3"/>
      <c r="NOT191" s="3"/>
      <c r="NOU191" s="3"/>
      <c r="NOV191" s="3"/>
      <c r="NOW191" s="3"/>
      <c r="NOX191" s="3"/>
      <c r="NOY191" s="3"/>
      <c r="NOZ191" s="3"/>
      <c r="NPA191" s="3"/>
      <c r="NPB191" s="3"/>
      <c r="NPC191" s="3"/>
      <c r="NPD191" s="3"/>
      <c r="NPE191" s="3"/>
      <c r="NPF191" s="3"/>
      <c r="NPG191" s="3"/>
      <c r="NPH191" s="3"/>
      <c r="NPI191" s="3"/>
      <c r="NPJ191" s="3"/>
      <c r="NPK191" s="3"/>
      <c r="NPL191" s="3"/>
      <c r="NPM191" s="3"/>
      <c r="NPN191" s="3"/>
      <c r="NPO191" s="3"/>
      <c r="NPP191" s="3"/>
      <c r="NPQ191" s="3"/>
      <c r="NPR191" s="3"/>
      <c r="NPS191" s="3"/>
      <c r="NPT191" s="3"/>
      <c r="NPU191" s="3"/>
      <c r="NPV191" s="3"/>
      <c r="NPW191" s="3"/>
      <c r="NPX191" s="3"/>
      <c r="NPY191" s="3"/>
      <c r="NPZ191" s="3"/>
      <c r="NQA191" s="3"/>
      <c r="NQB191" s="3"/>
      <c r="NQC191" s="3"/>
      <c r="NQD191" s="3"/>
      <c r="NQE191" s="3"/>
      <c r="NQF191" s="3"/>
      <c r="NQG191" s="3"/>
      <c r="NQH191" s="3"/>
      <c r="NQI191" s="3"/>
      <c r="NQJ191" s="3"/>
      <c r="NQK191" s="3"/>
      <c r="NQL191" s="3"/>
      <c r="NQM191" s="3"/>
      <c r="NQN191" s="3"/>
      <c r="NQO191" s="3"/>
      <c r="NQP191" s="3"/>
      <c r="NQQ191" s="3"/>
      <c r="NQR191" s="3"/>
      <c r="NQS191" s="3"/>
      <c r="NQT191" s="3"/>
      <c r="NQU191" s="3"/>
      <c r="NQV191" s="3"/>
      <c r="NQW191" s="3"/>
      <c r="NQX191" s="3"/>
      <c r="NQY191" s="3"/>
      <c r="NQZ191" s="3"/>
      <c r="NRA191" s="3"/>
      <c r="NRB191" s="3"/>
      <c r="NRC191" s="3"/>
      <c r="NRD191" s="3"/>
      <c r="NRE191" s="3"/>
      <c r="NRF191" s="3"/>
      <c r="NRG191" s="3"/>
      <c r="NRH191" s="3"/>
      <c r="NRI191" s="3"/>
      <c r="NRJ191" s="3"/>
      <c r="NRK191" s="3"/>
      <c r="NRL191" s="3"/>
      <c r="NRM191" s="3"/>
      <c r="NRN191" s="3"/>
      <c r="NRO191" s="3"/>
      <c r="NRP191" s="3"/>
      <c r="NRQ191" s="3"/>
      <c r="NRR191" s="3"/>
      <c r="NRS191" s="3"/>
      <c r="NRT191" s="3"/>
      <c r="NRU191" s="3"/>
      <c r="NRV191" s="3"/>
      <c r="NRW191" s="3"/>
      <c r="NRX191" s="3"/>
      <c r="NRY191" s="3"/>
      <c r="NRZ191" s="3"/>
      <c r="NSA191" s="3"/>
      <c r="NSB191" s="3"/>
      <c r="NSC191" s="3"/>
      <c r="NSD191" s="3"/>
      <c r="NSE191" s="3"/>
      <c r="NSF191" s="3"/>
      <c r="NSG191" s="3"/>
      <c r="NSH191" s="3"/>
      <c r="NSI191" s="3"/>
      <c r="NSJ191" s="3"/>
      <c r="NSK191" s="3"/>
      <c r="NSL191" s="3"/>
      <c r="NSM191" s="3"/>
      <c r="NSN191" s="3"/>
      <c r="NSO191" s="3"/>
      <c r="NSP191" s="3"/>
      <c r="NSQ191" s="3"/>
      <c r="NSR191" s="3"/>
      <c r="NSS191" s="3"/>
      <c r="NST191" s="3"/>
      <c r="NSU191" s="3"/>
      <c r="NSV191" s="3"/>
      <c r="NSW191" s="3"/>
      <c r="NSX191" s="3"/>
      <c r="NSY191" s="3"/>
      <c r="NSZ191" s="3"/>
      <c r="NTA191" s="3"/>
      <c r="NTB191" s="3"/>
      <c r="NTC191" s="3"/>
      <c r="NTD191" s="3"/>
      <c r="NTE191" s="3"/>
      <c r="NTF191" s="3"/>
      <c r="NTG191" s="3"/>
      <c r="NTH191" s="3"/>
      <c r="NTI191" s="3"/>
      <c r="NTJ191" s="3"/>
      <c r="NTK191" s="3"/>
      <c r="NTL191" s="3"/>
      <c r="NTM191" s="3"/>
      <c r="NTN191" s="3"/>
      <c r="NTO191" s="3"/>
      <c r="NTP191" s="3"/>
      <c r="NTQ191" s="3"/>
      <c r="NTR191" s="3"/>
      <c r="NTS191" s="3"/>
      <c r="NTT191" s="3"/>
      <c r="NTU191" s="3"/>
      <c r="NTV191" s="3"/>
      <c r="NTW191" s="3"/>
      <c r="NTX191" s="3"/>
      <c r="NTY191" s="3"/>
      <c r="NTZ191" s="3"/>
      <c r="NUA191" s="3"/>
      <c r="NUB191" s="3"/>
      <c r="NUC191" s="3"/>
      <c r="NUD191" s="3"/>
      <c r="NUE191" s="3"/>
      <c r="NUF191" s="3"/>
      <c r="NUG191" s="3"/>
      <c r="NUH191" s="3"/>
      <c r="NUI191" s="3"/>
      <c r="NUJ191" s="3"/>
      <c r="NUK191" s="3"/>
      <c r="NUL191" s="3"/>
      <c r="NUM191" s="3"/>
      <c r="NUN191" s="3"/>
      <c r="NUO191" s="3"/>
      <c r="NUP191" s="3"/>
      <c r="NUQ191" s="3"/>
      <c r="NUR191" s="3"/>
      <c r="NUS191" s="3"/>
      <c r="NUT191" s="3"/>
      <c r="NUU191" s="3"/>
      <c r="NUV191" s="3"/>
      <c r="NUW191" s="3"/>
      <c r="NUX191" s="3"/>
      <c r="NUY191" s="3"/>
      <c r="NUZ191" s="3"/>
      <c r="NVA191" s="3"/>
      <c r="NVB191" s="3"/>
      <c r="NVC191" s="3"/>
      <c r="NVD191" s="3"/>
      <c r="NVE191" s="3"/>
      <c r="NVF191" s="3"/>
      <c r="NVG191" s="3"/>
      <c r="NVH191" s="3"/>
      <c r="NVI191" s="3"/>
      <c r="NVJ191" s="3"/>
      <c r="NVK191" s="3"/>
      <c r="NVL191" s="3"/>
      <c r="NVM191" s="3"/>
      <c r="NVN191" s="3"/>
      <c r="NVO191" s="3"/>
      <c r="NVP191" s="3"/>
      <c r="NVQ191" s="3"/>
      <c r="NVR191" s="3"/>
      <c r="NVS191" s="3"/>
      <c r="NVT191" s="3"/>
      <c r="NVU191" s="3"/>
      <c r="NVV191" s="3"/>
      <c r="NVW191" s="3"/>
      <c r="NVX191" s="3"/>
      <c r="NVY191" s="3"/>
      <c r="NVZ191" s="3"/>
      <c r="NWA191" s="3"/>
      <c r="NWB191" s="3"/>
      <c r="NWC191" s="3"/>
      <c r="NWD191" s="3"/>
      <c r="NWE191" s="3"/>
      <c r="NWF191" s="3"/>
      <c r="NWG191" s="3"/>
      <c r="NWH191" s="3"/>
      <c r="NWI191" s="3"/>
      <c r="NWJ191" s="3"/>
      <c r="NWK191" s="3"/>
      <c r="NWL191" s="3"/>
      <c r="NWM191" s="3"/>
      <c r="NWN191" s="3"/>
      <c r="NWO191" s="3"/>
      <c r="NWP191" s="3"/>
      <c r="NWQ191" s="3"/>
      <c r="NWR191" s="3"/>
      <c r="NWS191" s="3"/>
      <c r="NWT191" s="3"/>
      <c r="NWU191" s="3"/>
      <c r="NWV191" s="3"/>
      <c r="NWW191" s="3"/>
      <c r="NWX191" s="3"/>
      <c r="NWY191" s="3"/>
      <c r="NWZ191" s="3"/>
      <c r="NXA191" s="3"/>
      <c r="NXB191" s="3"/>
      <c r="NXC191" s="3"/>
      <c r="NXD191" s="3"/>
      <c r="NXE191" s="3"/>
      <c r="NXF191" s="3"/>
      <c r="NXG191" s="3"/>
      <c r="NXH191" s="3"/>
      <c r="NXI191" s="3"/>
      <c r="NXJ191" s="3"/>
      <c r="NXK191" s="3"/>
      <c r="NXL191" s="3"/>
      <c r="NXM191" s="3"/>
      <c r="NXN191" s="3"/>
      <c r="NXO191" s="3"/>
      <c r="NXP191" s="3"/>
      <c r="NXQ191" s="3"/>
      <c r="NXR191" s="3"/>
      <c r="NXS191" s="3"/>
      <c r="NXT191" s="3"/>
      <c r="NXU191" s="3"/>
      <c r="NXV191" s="3"/>
      <c r="NXW191" s="3"/>
      <c r="NXX191" s="3"/>
      <c r="NXY191" s="3"/>
      <c r="NXZ191" s="3"/>
      <c r="NYA191" s="3"/>
      <c r="NYB191" s="3"/>
      <c r="NYC191" s="3"/>
      <c r="NYD191" s="3"/>
      <c r="NYE191" s="3"/>
      <c r="NYF191" s="3"/>
      <c r="NYG191" s="3"/>
      <c r="NYH191" s="3"/>
      <c r="NYI191" s="3"/>
      <c r="NYJ191" s="3"/>
      <c r="NYK191" s="3"/>
      <c r="NYL191" s="3"/>
      <c r="NYM191" s="3"/>
      <c r="NYN191" s="3"/>
      <c r="NYO191" s="3"/>
      <c r="NYP191" s="3"/>
      <c r="NYQ191" s="3"/>
      <c r="NYR191" s="3"/>
      <c r="NYS191" s="3"/>
      <c r="NYT191" s="3"/>
      <c r="NYU191" s="3"/>
      <c r="NYV191" s="3"/>
      <c r="NYW191" s="3"/>
      <c r="NYX191" s="3"/>
      <c r="NYY191" s="3"/>
      <c r="NYZ191" s="3"/>
      <c r="NZA191" s="3"/>
      <c r="NZB191" s="3"/>
      <c r="NZC191" s="3"/>
      <c r="NZD191" s="3"/>
      <c r="NZE191" s="3"/>
      <c r="NZF191" s="3"/>
      <c r="NZG191" s="3"/>
      <c r="NZH191" s="3"/>
      <c r="NZI191" s="3"/>
      <c r="NZJ191" s="3"/>
      <c r="NZK191" s="3"/>
      <c r="NZL191" s="3"/>
      <c r="NZM191" s="3"/>
      <c r="NZN191" s="3"/>
      <c r="NZO191" s="3"/>
      <c r="NZP191" s="3"/>
      <c r="NZQ191" s="3"/>
      <c r="NZR191" s="3"/>
      <c r="NZS191" s="3"/>
      <c r="NZT191" s="3"/>
      <c r="NZU191" s="3"/>
      <c r="NZV191" s="3"/>
      <c r="NZW191" s="3"/>
      <c r="NZX191" s="3"/>
      <c r="NZY191" s="3"/>
      <c r="NZZ191" s="3"/>
      <c r="OAA191" s="3"/>
      <c r="OAB191" s="3"/>
      <c r="OAC191" s="3"/>
      <c r="OAD191" s="3"/>
      <c r="OAE191" s="3"/>
      <c r="OAF191" s="3"/>
      <c r="OAG191" s="3"/>
      <c r="OAH191" s="3"/>
      <c r="OAI191" s="3"/>
      <c r="OAJ191" s="3"/>
      <c r="OAK191" s="3"/>
      <c r="OAL191" s="3"/>
      <c r="OAM191" s="3"/>
      <c r="OAN191" s="3"/>
      <c r="OAO191" s="3"/>
      <c r="OAP191" s="3"/>
      <c r="OAQ191" s="3"/>
      <c r="OAR191" s="3"/>
      <c r="OAS191" s="3"/>
      <c r="OAT191" s="3"/>
      <c r="OAU191" s="3"/>
      <c r="OAV191" s="3"/>
      <c r="OAW191" s="3"/>
      <c r="OAX191" s="3"/>
      <c r="OAY191" s="3"/>
      <c r="OAZ191" s="3"/>
      <c r="OBA191" s="3"/>
      <c r="OBB191" s="3"/>
      <c r="OBC191" s="3"/>
      <c r="OBD191" s="3"/>
      <c r="OBE191" s="3"/>
      <c r="OBF191" s="3"/>
      <c r="OBG191" s="3"/>
      <c r="OBH191" s="3"/>
      <c r="OBI191" s="3"/>
      <c r="OBJ191" s="3"/>
      <c r="OBK191" s="3"/>
      <c r="OBL191" s="3"/>
      <c r="OBM191" s="3"/>
      <c r="OBN191" s="3"/>
      <c r="OBO191" s="3"/>
      <c r="OBP191" s="3"/>
      <c r="OBQ191" s="3"/>
      <c r="OBR191" s="3"/>
      <c r="OBS191" s="3"/>
      <c r="OBT191" s="3"/>
      <c r="OBU191" s="3"/>
      <c r="OBV191" s="3"/>
      <c r="OBW191" s="3"/>
      <c r="OBX191" s="3"/>
      <c r="OBY191" s="3"/>
      <c r="OBZ191" s="3"/>
      <c r="OCA191" s="3"/>
      <c r="OCB191" s="3"/>
      <c r="OCC191" s="3"/>
      <c r="OCD191" s="3"/>
      <c r="OCE191" s="3"/>
      <c r="OCF191" s="3"/>
      <c r="OCG191" s="3"/>
      <c r="OCH191" s="3"/>
      <c r="OCI191" s="3"/>
      <c r="OCJ191" s="3"/>
      <c r="OCK191" s="3"/>
      <c r="OCL191" s="3"/>
      <c r="OCM191" s="3"/>
      <c r="OCN191" s="3"/>
      <c r="OCO191" s="3"/>
      <c r="OCP191" s="3"/>
      <c r="OCQ191" s="3"/>
      <c r="OCR191" s="3"/>
      <c r="OCS191" s="3"/>
      <c r="OCT191" s="3"/>
      <c r="OCU191" s="3"/>
      <c r="OCV191" s="3"/>
      <c r="OCW191" s="3"/>
      <c r="OCX191" s="3"/>
      <c r="OCY191" s="3"/>
      <c r="OCZ191" s="3"/>
      <c r="ODA191" s="3"/>
      <c r="ODB191" s="3"/>
      <c r="ODC191" s="3"/>
      <c r="ODD191" s="3"/>
      <c r="ODE191" s="3"/>
      <c r="ODF191" s="3"/>
      <c r="ODG191" s="3"/>
      <c r="ODH191" s="3"/>
      <c r="ODI191" s="3"/>
      <c r="ODJ191" s="3"/>
      <c r="ODK191" s="3"/>
      <c r="ODL191" s="3"/>
      <c r="ODM191" s="3"/>
      <c r="ODN191" s="3"/>
      <c r="ODO191" s="3"/>
      <c r="ODP191" s="3"/>
      <c r="ODQ191" s="3"/>
      <c r="ODR191" s="3"/>
      <c r="ODS191" s="3"/>
      <c r="ODT191" s="3"/>
      <c r="ODU191" s="3"/>
      <c r="ODV191" s="3"/>
      <c r="ODW191" s="3"/>
      <c r="ODX191" s="3"/>
      <c r="ODY191" s="3"/>
      <c r="ODZ191" s="3"/>
      <c r="OEA191" s="3"/>
      <c r="OEB191" s="3"/>
      <c r="OEC191" s="3"/>
      <c r="OED191" s="3"/>
      <c r="OEE191" s="3"/>
      <c r="OEF191" s="3"/>
      <c r="OEG191" s="3"/>
      <c r="OEH191" s="3"/>
      <c r="OEI191" s="3"/>
      <c r="OEJ191" s="3"/>
      <c r="OEK191" s="3"/>
      <c r="OEL191" s="3"/>
      <c r="OEM191" s="3"/>
      <c r="OEN191" s="3"/>
      <c r="OEO191" s="3"/>
      <c r="OEP191" s="3"/>
      <c r="OEQ191" s="3"/>
      <c r="OER191" s="3"/>
      <c r="OES191" s="3"/>
      <c r="OET191" s="3"/>
      <c r="OEU191" s="3"/>
      <c r="OEV191" s="3"/>
      <c r="OEW191" s="3"/>
      <c r="OEX191" s="3"/>
      <c r="OEY191" s="3"/>
      <c r="OEZ191" s="3"/>
      <c r="OFA191" s="3"/>
      <c r="OFB191" s="3"/>
      <c r="OFC191" s="3"/>
      <c r="OFD191" s="3"/>
      <c r="OFE191" s="3"/>
      <c r="OFF191" s="3"/>
      <c r="OFG191" s="3"/>
      <c r="OFH191" s="3"/>
      <c r="OFI191" s="3"/>
      <c r="OFJ191" s="3"/>
      <c r="OFK191" s="3"/>
      <c r="OFL191" s="3"/>
      <c r="OFM191" s="3"/>
      <c r="OFN191" s="3"/>
      <c r="OFO191" s="3"/>
      <c r="OFP191" s="3"/>
      <c r="OFQ191" s="3"/>
      <c r="OFR191" s="3"/>
      <c r="OFS191" s="3"/>
      <c r="OFT191" s="3"/>
      <c r="OFU191" s="3"/>
      <c r="OFV191" s="3"/>
      <c r="OFW191" s="3"/>
      <c r="OFX191" s="3"/>
      <c r="OFY191" s="3"/>
      <c r="OFZ191" s="3"/>
      <c r="OGA191" s="3"/>
      <c r="OGB191" s="3"/>
      <c r="OGC191" s="3"/>
      <c r="OGD191" s="3"/>
      <c r="OGE191" s="3"/>
      <c r="OGF191" s="3"/>
      <c r="OGG191" s="3"/>
      <c r="OGH191" s="3"/>
      <c r="OGI191" s="3"/>
      <c r="OGJ191" s="3"/>
      <c r="OGK191" s="3"/>
      <c r="OGL191" s="3"/>
      <c r="OGM191" s="3"/>
      <c r="OGN191" s="3"/>
      <c r="OGO191" s="3"/>
      <c r="OGP191" s="3"/>
      <c r="OGQ191" s="3"/>
      <c r="OGR191" s="3"/>
      <c r="OGS191" s="3"/>
      <c r="OGT191" s="3"/>
      <c r="OGU191" s="3"/>
      <c r="OGV191" s="3"/>
      <c r="OGW191" s="3"/>
      <c r="OGX191" s="3"/>
      <c r="OGY191" s="3"/>
      <c r="OGZ191" s="3"/>
      <c r="OHA191" s="3"/>
      <c r="OHB191" s="3"/>
      <c r="OHC191" s="3"/>
      <c r="OHD191" s="3"/>
      <c r="OHE191" s="3"/>
      <c r="OHF191" s="3"/>
      <c r="OHG191" s="3"/>
      <c r="OHH191" s="3"/>
      <c r="OHI191" s="3"/>
      <c r="OHJ191" s="3"/>
      <c r="OHK191" s="3"/>
      <c r="OHL191" s="3"/>
      <c r="OHM191" s="3"/>
      <c r="OHN191" s="3"/>
      <c r="OHO191" s="3"/>
      <c r="OHP191" s="3"/>
      <c r="OHQ191" s="3"/>
      <c r="OHR191" s="3"/>
      <c r="OHS191" s="3"/>
      <c r="OHT191" s="3"/>
      <c r="OHU191" s="3"/>
      <c r="OHV191" s="3"/>
      <c r="OHW191" s="3"/>
      <c r="OHX191" s="3"/>
      <c r="OHY191" s="3"/>
      <c r="OHZ191" s="3"/>
      <c r="OIA191" s="3"/>
      <c r="OIB191" s="3"/>
      <c r="OIC191" s="3"/>
      <c r="OID191" s="3"/>
      <c r="OIE191" s="3"/>
      <c r="OIF191" s="3"/>
      <c r="OIG191" s="3"/>
      <c r="OIH191" s="3"/>
      <c r="OII191" s="3"/>
      <c r="OIJ191" s="3"/>
      <c r="OIK191" s="3"/>
      <c r="OIL191" s="3"/>
      <c r="OIM191" s="3"/>
      <c r="OIN191" s="3"/>
      <c r="OIO191" s="3"/>
      <c r="OIP191" s="3"/>
      <c r="OIQ191" s="3"/>
      <c r="OIR191" s="3"/>
      <c r="OIS191" s="3"/>
      <c r="OIT191" s="3"/>
      <c r="OIU191" s="3"/>
      <c r="OIV191" s="3"/>
      <c r="OIW191" s="3"/>
      <c r="OIX191" s="3"/>
      <c r="OIY191" s="3"/>
      <c r="OIZ191" s="3"/>
      <c r="OJA191" s="3"/>
      <c r="OJB191" s="3"/>
      <c r="OJC191" s="3"/>
      <c r="OJD191" s="3"/>
      <c r="OJE191" s="3"/>
      <c r="OJF191" s="3"/>
      <c r="OJG191" s="3"/>
      <c r="OJH191" s="3"/>
      <c r="OJI191" s="3"/>
      <c r="OJJ191" s="3"/>
      <c r="OJK191" s="3"/>
      <c r="OJL191" s="3"/>
      <c r="OJM191" s="3"/>
      <c r="OJN191" s="3"/>
      <c r="OJO191" s="3"/>
      <c r="OJP191" s="3"/>
      <c r="OJQ191" s="3"/>
      <c r="OJR191" s="3"/>
      <c r="OJS191" s="3"/>
      <c r="OJT191" s="3"/>
      <c r="OJU191" s="3"/>
      <c r="OJV191" s="3"/>
      <c r="OJW191" s="3"/>
      <c r="OJX191" s="3"/>
      <c r="OJY191" s="3"/>
      <c r="OJZ191" s="3"/>
      <c r="OKA191" s="3"/>
      <c r="OKB191" s="3"/>
      <c r="OKC191" s="3"/>
      <c r="OKD191" s="3"/>
      <c r="OKE191" s="3"/>
      <c r="OKF191" s="3"/>
      <c r="OKG191" s="3"/>
      <c r="OKH191" s="3"/>
      <c r="OKI191" s="3"/>
      <c r="OKJ191" s="3"/>
      <c r="OKK191" s="3"/>
      <c r="OKL191" s="3"/>
      <c r="OKM191" s="3"/>
      <c r="OKN191" s="3"/>
      <c r="OKO191" s="3"/>
      <c r="OKP191" s="3"/>
      <c r="OKQ191" s="3"/>
      <c r="OKR191" s="3"/>
      <c r="OKS191" s="3"/>
      <c r="OKT191" s="3"/>
      <c r="OKU191" s="3"/>
      <c r="OKV191" s="3"/>
      <c r="OKW191" s="3"/>
      <c r="OKX191" s="3"/>
      <c r="OKY191" s="3"/>
      <c r="OKZ191" s="3"/>
      <c r="OLA191" s="3"/>
      <c r="OLB191" s="3"/>
      <c r="OLC191" s="3"/>
      <c r="OLD191" s="3"/>
      <c r="OLE191" s="3"/>
      <c r="OLF191" s="3"/>
      <c r="OLG191" s="3"/>
      <c r="OLH191" s="3"/>
      <c r="OLI191" s="3"/>
      <c r="OLJ191" s="3"/>
      <c r="OLK191" s="3"/>
      <c r="OLL191" s="3"/>
      <c r="OLM191" s="3"/>
      <c r="OLN191" s="3"/>
      <c r="OLO191" s="3"/>
      <c r="OLP191" s="3"/>
      <c r="OLQ191" s="3"/>
      <c r="OLR191" s="3"/>
      <c r="OLS191" s="3"/>
      <c r="OLT191" s="3"/>
      <c r="OLU191" s="3"/>
      <c r="OLV191" s="3"/>
      <c r="OLW191" s="3"/>
      <c r="OLX191" s="3"/>
      <c r="OLY191" s="3"/>
      <c r="OLZ191" s="3"/>
      <c r="OMA191" s="3"/>
      <c r="OMB191" s="3"/>
      <c r="OMC191" s="3"/>
      <c r="OMD191" s="3"/>
      <c r="OME191" s="3"/>
      <c r="OMF191" s="3"/>
      <c r="OMG191" s="3"/>
      <c r="OMH191" s="3"/>
      <c r="OMI191" s="3"/>
      <c r="OMJ191" s="3"/>
      <c r="OMK191" s="3"/>
      <c r="OML191" s="3"/>
      <c r="OMM191" s="3"/>
      <c r="OMN191" s="3"/>
      <c r="OMO191" s="3"/>
      <c r="OMP191" s="3"/>
      <c r="OMQ191" s="3"/>
      <c r="OMR191" s="3"/>
      <c r="OMS191" s="3"/>
      <c r="OMT191" s="3"/>
      <c r="OMU191" s="3"/>
      <c r="OMV191" s="3"/>
      <c r="OMW191" s="3"/>
      <c r="OMX191" s="3"/>
      <c r="OMY191" s="3"/>
      <c r="OMZ191" s="3"/>
      <c r="ONA191" s="3"/>
      <c r="ONB191" s="3"/>
      <c r="ONC191" s="3"/>
      <c r="OND191" s="3"/>
      <c r="ONE191" s="3"/>
      <c r="ONF191" s="3"/>
      <c r="ONG191" s="3"/>
      <c r="ONH191" s="3"/>
      <c r="ONI191" s="3"/>
      <c r="ONJ191" s="3"/>
      <c r="ONK191" s="3"/>
      <c r="ONL191" s="3"/>
      <c r="ONM191" s="3"/>
      <c r="ONN191" s="3"/>
      <c r="ONO191" s="3"/>
      <c r="ONP191" s="3"/>
      <c r="ONQ191" s="3"/>
      <c r="ONR191" s="3"/>
      <c r="ONS191" s="3"/>
      <c r="ONT191" s="3"/>
      <c r="ONU191" s="3"/>
      <c r="ONV191" s="3"/>
      <c r="ONW191" s="3"/>
      <c r="ONX191" s="3"/>
      <c r="ONY191" s="3"/>
      <c r="ONZ191" s="3"/>
      <c r="OOA191" s="3"/>
      <c r="OOB191" s="3"/>
      <c r="OOC191" s="3"/>
      <c r="OOD191" s="3"/>
      <c r="OOE191" s="3"/>
      <c r="OOF191" s="3"/>
      <c r="OOG191" s="3"/>
      <c r="OOH191" s="3"/>
      <c r="OOI191" s="3"/>
      <c r="OOJ191" s="3"/>
      <c r="OOK191" s="3"/>
      <c r="OOL191" s="3"/>
      <c r="OOM191" s="3"/>
      <c r="OON191" s="3"/>
      <c r="OOO191" s="3"/>
      <c r="OOP191" s="3"/>
      <c r="OOQ191" s="3"/>
      <c r="OOR191" s="3"/>
      <c r="OOS191" s="3"/>
      <c r="OOT191" s="3"/>
      <c r="OOU191" s="3"/>
      <c r="OOV191" s="3"/>
      <c r="OOW191" s="3"/>
      <c r="OOX191" s="3"/>
      <c r="OOY191" s="3"/>
      <c r="OOZ191" s="3"/>
      <c r="OPA191" s="3"/>
      <c r="OPB191" s="3"/>
      <c r="OPC191" s="3"/>
      <c r="OPD191" s="3"/>
      <c r="OPE191" s="3"/>
      <c r="OPF191" s="3"/>
      <c r="OPG191" s="3"/>
      <c r="OPH191" s="3"/>
      <c r="OPI191" s="3"/>
      <c r="OPJ191" s="3"/>
      <c r="OPK191" s="3"/>
      <c r="OPL191" s="3"/>
      <c r="OPM191" s="3"/>
      <c r="OPN191" s="3"/>
      <c r="OPO191" s="3"/>
      <c r="OPP191" s="3"/>
      <c r="OPQ191" s="3"/>
      <c r="OPR191" s="3"/>
      <c r="OPS191" s="3"/>
      <c r="OPT191" s="3"/>
      <c r="OPU191" s="3"/>
      <c r="OPV191" s="3"/>
      <c r="OPW191" s="3"/>
      <c r="OPX191" s="3"/>
      <c r="OPY191" s="3"/>
      <c r="OPZ191" s="3"/>
      <c r="OQA191" s="3"/>
      <c r="OQB191" s="3"/>
      <c r="OQC191" s="3"/>
      <c r="OQD191" s="3"/>
      <c r="OQE191" s="3"/>
      <c r="OQF191" s="3"/>
      <c r="OQG191" s="3"/>
      <c r="OQH191" s="3"/>
      <c r="OQI191" s="3"/>
      <c r="OQJ191" s="3"/>
      <c r="OQK191" s="3"/>
      <c r="OQL191" s="3"/>
      <c r="OQM191" s="3"/>
      <c r="OQN191" s="3"/>
      <c r="OQO191" s="3"/>
      <c r="OQP191" s="3"/>
      <c r="OQQ191" s="3"/>
      <c r="OQR191" s="3"/>
      <c r="OQS191" s="3"/>
      <c r="OQT191" s="3"/>
      <c r="OQU191" s="3"/>
      <c r="OQV191" s="3"/>
      <c r="OQW191" s="3"/>
      <c r="OQX191" s="3"/>
      <c r="OQY191" s="3"/>
      <c r="OQZ191" s="3"/>
      <c r="ORA191" s="3"/>
      <c r="ORB191" s="3"/>
      <c r="ORC191" s="3"/>
      <c r="ORD191" s="3"/>
      <c r="ORE191" s="3"/>
      <c r="ORF191" s="3"/>
      <c r="ORG191" s="3"/>
      <c r="ORH191" s="3"/>
      <c r="ORI191" s="3"/>
      <c r="ORJ191" s="3"/>
      <c r="ORK191" s="3"/>
      <c r="ORL191" s="3"/>
      <c r="ORM191" s="3"/>
      <c r="ORN191" s="3"/>
      <c r="ORO191" s="3"/>
      <c r="ORP191" s="3"/>
      <c r="ORQ191" s="3"/>
      <c r="ORR191" s="3"/>
      <c r="ORS191" s="3"/>
      <c r="ORT191" s="3"/>
      <c r="ORU191" s="3"/>
      <c r="ORV191" s="3"/>
      <c r="ORW191" s="3"/>
      <c r="ORX191" s="3"/>
      <c r="ORY191" s="3"/>
      <c r="ORZ191" s="3"/>
      <c r="OSA191" s="3"/>
      <c r="OSB191" s="3"/>
      <c r="OSC191" s="3"/>
      <c r="OSD191" s="3"/>
      <c r="OSE191" s="3"/>
      <c r="OSF191" s="3"/>
      <c r="OSG191" s="3"/>
      <c r="OSH191" s="3"/>
      <c r="OSI191" s="3"/>
      <c r="OSJ191" s="3"/>
      <c r="OSK191" s="3"/>
      <c r="OSL191" s="3"/>
      <c r="OSM191" s="3"/>
      <c r="OSN191" s="3"/>
      <c r="OSO191" s="3"/>
      <c r="OSP191" s="3"/>
      <c r="OSQ191" s="3"/>
      <c r="OSR191" s="3"/>
      <c r="OSS191" s="3"/>
      <c r="OST191" s="3"/>
      <c r="OSU191" s="3"/>
      <c r="OSV191" s="3"/>
      <c r="OSW191" s="3"/>
      <c r="OSX191" s="3"/>
      <c r="OSY191" s="3"/>
      <c r="OSZ191" s="3"/>
      <c r="OTA191" s="3"/>
      <c r="OTB191" s="3"/>
      <c r="OTC191" s="3"/>
      <c r="OTD191" s="3"/>
      <c r="OTE191" s="3"/>
      <c r="OTF191" s="3"/>
      <c r="OTG191" s="3"/>
      <c r="OTH191" s="3"/>
      <c r="OTI191" s="3"/>
      <c r="OTJ191" s="3"/>
      <c r="OTK191" s="3"/>
      <c r="OTL191" s="3"/>
      <c r="OTM191" s="3"/>
      <c r="OTN191" s="3"/>
      <c r="OTO191" s="3"/>
      <c r="OTP191" s="3"/>
      <c r="OTQ191" s="3"/>
      <c r="OTR191" s="3"/>
      <c r="OTS191" s="3"/>
      <c r="OTT191" s="3"/>
      <c r="OTU191" s="3"/>
      <c r="OTV191" s="3"/>
      <c r="OTW191" s="3"/>
      <c r="OTX191" s="3"/>
      <c r="OTY191" s="3"/>
      <c r="OTZ191" s="3"/>
      <c r="OUA191" s="3"/>
      <c r="OUB191" s="3"/>
      <c r="OUC191" s="3"/>
      <c r="OUD191" s="3"/>
      <c r="OUE191" s="3"/>
      <c r="OUF191" s="3"/>
      <c r="OUG191" s="3"/>
      <c r="OUH191" s="3"/>
      <c r="OUI191" s="3"/>
      <c r="OUJ191" s="3"/>
      <c r="OUK191" s="3"/>
      <c r="OUL191" s="3"/>
      <c r="OUM191" s="3"/>
      <c r="OUN191" s="3"/>
      <c r="OUO191" s="3"/>
      <c r="OUP191" s="3"/>
      <c r="OUQ191" s="3"/>
      <c r="OUR191" s="3"/>
      <c r="OUS191" s="3"/>
      <c r="OUT191" s="3"/>
      <c r="OUU191" s="3"/>
      <c r="OUV191" s="3"/>
      <c r="OUW191" s="3"/>
      <c r="OUX191" s="3"/>
      <c r="OUY191" s="3"/>
      <c r="OUZ191" s="3"/>
      <c r="OVA191" s="3"/>
      <c r="OVB191" s="3"/>
      <c r="OVC191" s="3"/>
      <c r="OVD191" s="3"/>
      <c r="OVE191" s="3"/>
      <c r="OVF191" s="3"/>
      <c r="OVG191" s="3"/>
      <c r="OVH191" s="3"/>
      <c r="OVI191" s="3"/>
      <c r="OVJ191" s="3"/>
      <c r="OVK191" s="3"/>
      <c r="OVL191" s="3"/>
      <c r="OVM191" s="3"/>
      <c r="OVN191" s="3"/>
      <c r="OVO191" s="3"/>
      <c r="OVP191" s="3"/>
      <c r="OVQ191" s="3"/>
      <c r="OVR191" s="3"/>
      <c r="OVS191" s="3"/>
      <c r="OVT191" s="3"/>
      <c r="OVU191" s="3"/>
      <c r="OVV191" s="3"/>
      <c r="OVW191" s="3"/>
      <c r="OVX191" s="3"/>
      <c r="OVY191" s="3"/>
      <c r="OVZ191" s="3"/>
      <c r="OWA191" s="3"/>
      <c r="OWB191" s="3"/>
      <c r="OWC191" s="3"/>
      <c r="OWD191" s="3"/>
      <c r="OWE191" s="3"/>
      <c r="OWF191" s="3"/>
      <c r="OWG191" s="3"/>
      <c r="OWH191" s="3"/>
      <c r="OWI191" s="3"/>
      <c r="OWJ191" s="3"/>
      <c r="OWK191" s="3"/>
      <c r="OWL191" s="3"/>
      <c r="OWM191" s="3"/>
      <c r="OWN191" s="3"/>
      <c r="OWO191" s="3"/>
      <c r="OWP191" s="3"/>
      <c r="OWQ191" s="3"/>
      <c r="OWR191" s="3"/>
      <c r="OWS191" s="3"/>
      <c r="OWT191" s="3"/>
      <c r="OWU191" s="3"/>
      <c r="OWV191" s="3"/>
      <c r="OWW191" s="3"/>
      <c r="OWX191" s="3"/>
      <c r="OWY191" s="3"/>
      <c r="OWZ191" s="3"/>
      <c r="OXA191" s="3"/>
      <c r="OXB191" s="3"/>
      <c r="OXC191" s="3"/>
      <c r="OXD191" s="3"/>
      <c r="OXE191" s="3"/>
      <c r="OXF191" s="3"/>
      <c r="OXG191" s="3"/>
      <c r="OXH191" s="3"/>
      <c r="OXI191" s="3"/>
      <c r="OXJ191" s="3"/>
      <c r="OXK191" s="3"/>
      <c r="OXL191" s="3"/>
      <c r="OXM191" s="3"/>
      <c r="OXN191" s="3"/>
      <c r="OXO191" s="3"/>
      <c r="OXP191" s="3"/>
      <c r="OXQ191" s="3"/>
      <c r="OXR191" s="3"/>
      <c r="OXS191" s="3"/>
      <c r="OXT191" s="3"/>
      <c r="OXU191" s="3"/>
      <c r="OXV191" s="3"/>
      <c r="OXW191" s="3"/>
      <c r="OXX191" s="3"/>
      <c r="OXY191" s="3"/>
      <c r="OXZ191" s="3"/>
      <c r="OYA191" s="3"/>
      <c r="OYB191" s="3"/>
      <c r="OYC191" s="3"/>
      <c r="OYD191" s="3"/>
      <c r="OYE191" s="3"/>
      <c r="OYF191" s="3"/>
      <c r="OYG191" s="3"/>
      <c r="OYH191" s="3"/>
      <c r="OYI191" s="3"/>
      <c r="OYJ191" s="3"/>
      <c r="OYK191" s="3"/>
      <c r="OYL191" s="3"/>
      <c r="OYM191" s="3"/>
      <c r="OYN191" s="3"/>
      <c r="OYO191" s="3"/>
      <c r="OYP191" s="3"/>
      <c r="OYQ191" s="3"/>
      <c r="OYR191" s="3"/>
      <c r="OYS191" s="3"/>
      <c r="OYT191" s="3"/>
      <c r="OYU191" s="3"/>
      <c r="OYV191" s="3"/>
      <c r="OYW191" s="3"/>
      <c r="OYX191" s="3"/>
      <c r="OYY191" s="3"/>
      <c r="OYZ191" s="3"/>
      <c r="OZA191" s="3"/>
      <c r="OZB191" s="3"/>
      <c r="OZC191" s="3"/>
      <c r="OZD191" s="3"/>
      <c r="OZE191" s="3"/>
      <c r="OZF191" s="3"/>
      <c r="OZG191" s="3"/>
      <c r="OZH191" s="3"/>
      <c r="OZI191" s="3"/>
      <c r="OZJ191" s="3"/>
      <c r="OZK191" s="3"/>
      <c r="OZL191" s="3"/>
      <c r="OZM191" s="3"/>
      <c r="OZN191" s="3"/>
      <c r="OZO191" s="3"/>
      <c r="OZP191" s="3"/>
      <c r="OZQ191" s="3"/>
      <c r="OZR191" s="3"/>
      <c r="OZS191" s="3"/>
      <c r="OZT191" s="3"/>
      <c r="OZU191" s="3"/>
      <c r="OZV191" s="3"/>
      <c r="OZW191" s="3"/>
      <c r="OZX191" s="3"/>
      <c r="OZY191" s="3"/>
      <c r="OZZ191" s="3"/>
      <c r="PAA191" s="3"/>
      <c r="PAB191" s="3"/>
      <c r="PAC191" s="3"/>
      <c r="PAD191" s="3"/>
      <c r="PAE191" s="3"/>
      <c r="PAF191" s="3"/>
      <c r="PAG191" s="3"/>
      <c r="PAH191" s="3"/>
      <c r="PAI191" s="3"/>
      <c r="PAJ191" s="3"/>
      <c r="PAK191" s="3"/>
      <c r="PAL191" s="3"/>
      <c r="PAM191" s="3"/>
      <c r="PAN191" s="3"/>
      <c r="PAO191" s="3"/>
      <c r="PAP191" s="3"/>
      <c r="PAQ191" s="3"/>
      <c r="PAR191" s="3"/>
      <c r="PAS191" s="3"/>
      <c r="PAT191" s="3"/>
      <c r="PAU191" s="3"/>
      <c r="PAV191" s="3"/>
      <c r="PAW191" s="3"/>
      <c r="PAX191" s="3"/>
      <c r="PAY191" s="3"/>
      <c r="PAZ191" s="3"/>
      <c r="PBA191" s="3"/>
      <c r="PBB191" s="3"/>
      <c r="PBC191" s="3"/>
      <c r="PBD191" s="3"/>
      <c r="PBE191" s="3"/>
      <c r="PBF191" s="3"/>
      <c r="PBG191" s="3"/>
      <c r="PBH191" s="3"/>
      <c r="PBI191" s="3"/>
      <c r="PBJ191" s="3"/>
      <c r="PBK191" s="3"/>
      <c r="PBL191" s="3"/>
      <c r="PBM191" s="3"/>
      <c r="PBN191" s="3"/>
      <c r="PBO191" s="3"/>
      <c r="PBP191" s="3"/>
      <c r="PBQ191" s="3"/>
      <c r="PBR191" s="3"/>
      <c r="PBS191" s="3"/>
      <c r="PBT191" s="3"/>
      <c r="PBU191" s="3"/>
      <c r="PBV191" s="3"/>
      <c r="PBW191" s="3"/>
      <c r="PBX191" s="3"/>
      <c r="PBY191" s="3"/>
      <c r="PBZ191" s="3"/>
      <c r="PCA191" s="3"/>
      <c r="PCB191" s="3"/>
      <c r="PCC191" s="3"/>
      <c r="PCD191" s="3"/>
      <c r="PCE191" s="3"/>
      <c r="PCF191" s="3"/>
      <c r="PCG191" s="3"/>
      <c r="PCH191" s="3"/>
      <c r="PCI191" s="3"/>
      <c r="PCJ191" s="3"/>
      <c r="PCK191" s="3"/>
      <c r="PCL191" s="3"/>
      <c r="PCM191" s="3"/>
      <c r="PCN191" s="3"/>
      <c r="PCO191" s="3"/>
      <c r="PCP191" s="3"/>
      <c r="PCQ191" s="3"/>
      <c r="PCR191" s="3"/>
      <c r="PCS191" s="3"/>
      <c r="PCT191" s="3"/>
      <c r="PCU191" s="3"/>
      <c r="PCV191" s="3"/>
      <c r="PCW191" s="3"/>
      <c r="PCX191" s="3"/>
      <c r="PCY191" s="3"/>
      <c r="PCZ191" s="3"/>
      <c r="PDA191" s="3"/>
      <c r="PDB191" s="3"/>
      <c r="PDC191" s="3"/>
      <c r="PDD191" s="3"/>
      <c r="PDE191" s="3"/>
      <c r="PDF191" s="3"/>
      <c r="PDG191" s="3"/>
      <c r="PDH191" s="3"/>
      <c r="PDI191" s="3"/>
      <c r="PDJ191" s="3"/>
      <c r="PDK191" s="3"/>
      <c r="PDL191" s="3"/>
      <c r="PDM191" s="3"/>
      <c r="PDN191" s="3"/>
      <c r="PDO191" s="3"/>
      <c r="PDP191" s="3"/>
      <c r="PDQ191" s="3"/>
      <c r="PDR191" s="3"/>
      <c r="PDS191" s="3"/>
      <c r="PDT191" s="3"/>
      <c r="PDU191" s="3"/>
      <c r="PDV191" s="3"/>
      <c r="PDW191" s="3"/>
      <c r="PDX191" s="3"/>
      <c r="PDY191" s="3"/>
      <c r="PDZ191" s="3"/>
      <c r="PEA191" s="3"/>
      <c r="PEB191" s="3"/>
      <c r="PEC191" s="3"/>
      <c r="PED191" s="3"/>
      <c r="PEE191" s="3"/>
      <c r="PEF191" s="3"/>
      <c r="PEG191" s="3"/>
      <c r="PEH191" s="3"/>
      <c r="PEI191" s="3"/>
      <c r="PEJ191" s="3"/>
      <c r="PEK191" s="3"/>
      <c r="PEL191" s="3"/>
      <c r="PEM191" s="3"/>
      <c r="PEN191" s="3"/>
      <c r="PEO191" s="3"/>
      <c r="PEP191" s="3"/>
      <c r="PEQ191" s="3"/>
      <c r="PER191" s="3"/>
      <c r="PES191" s="3"/>
      <c r="PET191" s="3"/>
      <c r="PEU191" s="3"/>
      <c r="PEV191" s="3"/>
      <c r="PEW191" s="3"/>
      <c r="PEX191" s="3"/>
      <c r="PEY191" s="3"/>
      <c r="PEZ191" s="3"/>
      <c r="PFA191" s="3"/>
      <c r="PFB191" s="3"/>
      <c r="PFC191" s="3"/>
      <c r="PFD191" s="3"/>
      <c r="PFE191" s="3"/>
      <c r="PFF191" s="3"/>
      <c r="PFG191" s="3"/>
      <c r="PFH191" s="3"/>
      <c r="PFI191" s="3"/>
      <c r="PFJ191" s="3"/>
      <c r="PFK191" s="3"/>
      <c r="PFL191" s="3"/>
      <c r="PFM191" s="3"/>
      <c r="PFN191" s="3"/>
      <c r="PFO191" s="3"/>
      <c r="PFP191" s="3"/>
      <c r="PFQ191" s="3"/>
      <c r="PFR191" s="3"/>
      <c r="PFS191" s="3"/>
      <c r="PFT191" s="3"/>
      <c r="PFU191" s="3"/>
      <c r="PFV191" s="3"/>
      <c r="PFW191" s="3"/>
      <c r="PFX191" s="3"/>
      <c r="PFY191" s="3"/>
      <c r="PFZ191" s="3"/>
      <c r="PGA191" s="3"/>
      <c r="PGB191" s="3"/>
      <c r="PGC191" s="3"/>
      <c r="PGD191" s="3"/>
      <c r="PGE191" s="3"/>
      <c r="PGF191" s="3"/>
      <c r="PGG191" s="3"/>
      <c r="PGH191" s="3"/>
      <c r="PGI191" s="3"/>
      <c r="PGJ191" s="3"/>
      <c r="PGK191" s="3"/>
      <c r="PGL191" s="3"/>
      <c r="PGM191" s="3"/>
      <c r="PGN191" s="3"/>
      <c r="PGO191" s="3"/>
      <c r="PGP191" s="3"/>
      <c r="PGQ191" s="3"/>
      <c r="PGR191" s="3"/>
      <c r="PGS191" s="3"/>
      <c r="PGT191" s="3"/>
      <c r="PGU191" s="3"/>
      <c r="PGV191" s="3"/>
      <c r="PGW191" s="3"/>
      <c r="PGX191" s="3"/>
      <c r="PGY191" s="3"/>
      <c r="PGZ191" s="3"/>
      <c r="PHA191" s="3"/>
      <c r="PHB191" s="3"/>
      <c r="PHC191" s="3"/>
      <c r="PHD191" s="3"/>
      <c r="PHE191" s="3"/>
      <c r="PHF191" s="3"/>
      <c r="PHG191" s="3"/>
      <c r="PHH191" s="3"/>
      <c r="PHI191" s="3"/>
      <c r="PHJ191" s="3"/>
      <c r="PHK191" s="3"/>
      <c r="PHL191" s="3"/>
      <c r="PHM191" s="3"/>
      <c r="PHN191" s="3"/>
      <c r="PHO191" s="3"/>
      <c r="PHP191" s="3"/>
      <c r="PHQ191" s="3"/>
      <c r="PHR191" s="3"/>
      <c r="PHS191" s="3"/>
      <c r="PHT191" s="3"/>
      <c r="PHU191" s="3"/>
      <c r="PHV191" s="3"/>
      <c r="PHW191" s="3"/>
      <c r="PHX191" s="3"/>
      <c r="PHY191" s="3"/>
      <c r="PHZ191" s="3"/>
      <c r="PIA191" s="3"/>
      <c r="PIB191" s="3"/>
      <c r="PIC191" s="3"/>
      <c r="PID191" s="3"/>
      <c r="PIE191" s="3"/>
      <c r="PIF191" s="3"/>
      <c r="PIG191" s="3"/>
      <c r="PIH191" s="3"/>
      <c r="PII191" s="3"/>
      <c r="PIJ191" s="3"/>
      <c r="PIK191" s="3"/>
      <c r="PIL191" s="3"/>
      <c r="PIM191" s="3"/>
      <c r="PIN191" s="3"/>
      <c r="PIO191" s="3"/>
      <c r="PIP191" s="3"/>
      <c r="PIQ191" s="3"/>
      <c r="PIR191" s="3"/>
      <c r="PIS191" s="3"/>
      <c r="PIT191" s="3"/>
      <c r="PIU191" s="3"/>
      <c r="PIV191" s="3"/>
      <c r="PIW191" s="3"/>
      <c r="PIX191" s="3"/>
      <c r="PIY191" s="3"/>
      <c r="PIZ191" s="3"/>
      <c r="PJA191" s="3"/>
      <c r="PJB191" s="3"/>
      <c r="PJC191" s="3"/>
      <c r="PJD191" s="3"/>
      <c r="PJE191" s="3"/>
      <c r="PJF191" s="3"/>
      <c r="PJG191" s="3"/>
      <c r="PJH191" s="3"/>
      <c r="PJI191" s="3"/>
      <c r="PJJ191" s="3"/>
      <c r="PJK191" s="3"/>
      <c r="PJL191" s="3"/>
      <c r="PJM191" s="3"/>
      <c r="PJN191" s="3"/>
      <c r="PJO191" s="3"/>
      <c r="PJP191" s="3"/>
      <c r="PJQ191" s="3"/>
      <c r="PJR191" s="3"/>
      <c r="PJS191" s="3"/>
      <c r="PJT191" s="3"/>
      <c r="PJU191" s="3"/>
      <c r="PJV191" s="3"/>
      <c r="PJW191" s="3"/>
      <c r="PJX191" s="3"/>
      <c r="PJY191" s="3"/>
      <c r="PJZ191" s="3"/>
      <c r="PKA191" s="3"/>
      <c r="PKB191" s="3"/>
      <c r="PKC191" s="3"/>
      <c r="PKD191" s="3"/>
      <c r="PKE191" s="3"/>
      <c r="PKF191" s="3"/>
      <c r="PKG191" s="3"/>
      <c r="PKH191" s="3"/>
      <c r="PKI191" s="3"/>
      <c r="PKJ191" s="3"/>
      <c r="PKK191" s="3"/>
      <c r="PKL191" s="3"/>
      <c r="PKM191" s="3"/>
      <c r="PKN191" s="3"/>
      <c r="PKO191" s="3"/>
      <c r="PKP191" s="3"/>
      <c r="PKQ191" s="3"/>
      <c r="PKR191" s="3"/>
      <c r="PKS191" s="3"/>
      <c r="PKT191" s="3"/>
      <c r="PKU191" s="3"/>
      <c r="PKV191" s="3"/>
      <c r="PKW191" s="3"/>
      <c r="PKX191" s="3"/>
      <c r="PKY191" s="3"/>
      <c r="PKZ191" s="3"/>
      <c r="PLA191" s="3"/>
      <c r="PLB191" s="3"/>
      <c r="PLC191" s="3"/>
      <c r="PLD191" s="3"/>
      <c r="PLE191" s="3"/>
      <c r="PLF191" s="3"/>
      <c r="PLG191" s="3"/>
      <c r="PLH191" s="3"/>
      <c r="PLI191" s="3"/>
      <c r="PLJ191" s="3"/>
      <c r="PLK191" s="3"/>
      <c r="PLL191" s="3"/>
      <c r="PLM191" s="3"/>
      <c r="PLN191" s="3"/>
      <c r="PLO191" s="3"/>
      <c r="PLP191" s="3"/>
      <c r="PLQ191" s="3"/>
      <c r="PLR191" s="3"/>
      <c r="PLS191" s="3"/>
      <c r="PLT191" s="3"/>
      <c r="PLU191" s="3"/>
      <c r="PLV191" s="3"/>
      <c r="PLW191" s="3"/>
      <c r="PLX191" s="3"/>
      <c r="PLY191" s="3"/>
      <c r="PLZ191" s="3"/>
      <c r="PMA191" s="3"/>
      <c r="PMB191" s="3"/>
      <c r="PMC191" s="3"/>
      <c r="PMD191" s="3"/>
      <c r="PME191" s="3"/>
      <c r="PMF191" s="3"/>
      <c r="PMG191" s="3"/>
      <c r="PMH191" s="3"/>
      <c r="PMI191" s="3"/>
      <c r="PMJ191" s="3"/>
      <c r="PMK191" s="3"/>
      <c r="PML191" s="3"/>
      <c r="PMM191" s="3"/>
      <c r="PMN191" s="3"/>
      <c r="PMO191" s="3"/>
      <c r="PMP191" s="3"/>
      <c r="PMQ191" s="3"/>
      <c r="PMR191" s="3"/>
      <c r="PMS191" s="3"/>
      <c r="PMT191" s="3"/>
      <c r="PMU191" s="3"/>
      <c r="PMV191" s="3"/>
      <c r="PMW191" s="3"/>
      <c r="PMX191" s="3"/>
      <c r="PMY191" s="3"/>
      <c r="PMZ191" s="3"/>
      <c r="PNA191" s="3"/>
      <c r="PNB191" s="3"/>
      <c r="PNC191" s="3"/>
      <c r="PND191" s="3"/>
      <c r="PNE191" s="3"/>
      <c r="PNF191" s="3"/>
      <c r="PNG191" s="3"/>
      <c r="PNH191" s="3"/>
      <c r="PNI191" s="3"/>
      <c r="PNJ191" s="3"/>
      <c r="PNK191" s="3"/>
      <c r="PNL191" s="3"/>
      <c r="PNM191" s="3"/>
      <c r="PNN191" s="3"/>
      <c r="PNO191" s="3"/>
      <c r="PNP191" s="3"/>
      <c r="PNQ191" s="3"/>
      <c r="PNR191" s="3"/>
      <c r="PNS191" s="3"/>
      <c r="PNT191" s="3"/>
      <c r="PNU191" s="3"/>
      <c r="PNV191" s="3"/>
      <c r="PNW191" s="3"/>
      <c r="PNX191" s="3"/>
      <c r="PNY191" s="3"/>
      <c r="PNZ191" s="3"/>
      <c r="POA191" s="3"/>
      <c r="POB191" s="3"/>
      <c r="POC191" s="3"/>
      <c r="POD191" s="3"/>
      <c r="POE191" s="3"/>
      <c r="POF191" s="3"/>
      <c r="POG191" s="3"/>
      <c r="POH191" s="3"/>
      <c r="POI191" s="3"/>
      <c r="POJ191" s="3"/>
      <c r="POK191" s="3"/>
      <c r="POL191" s="3"/>
      <c r="POM191" s="3"/>
      <c r="PON191" s="3"/>
      <c r="POO191" s="3"/>
      <c r="POP191" s="3"/>
      <c r="POQ191" s="3"/>
      <c r="POR191" s="3"/>
      <c r="POS191" s="3"/>
      <c r="POT191" s="3"/>
      <c r="POU191" s="3"/>
      <c r="POV191" s="3"/>
      <c r="POW191" s="3"/>
      <c r="POX191" s="3"/>
      <c r="POY191" s="3"/>
      <c r="POZ191" s="3"/>
      <c r="PPA191" s="3"/>
      <c r="PPB191" s="3"/>
      <c r="PPC191" s="3"/>
      <c r="PPD191" s="3"/>
      <c r="PPE191" s="3"/>
      <c r="PPF191" s="3"/>
      <c r="PPG191" s="3"/>
      <c r="PPH191" s="3"/>
      <c r="PPI191" s="3"/>
      <c r="PPJ191" s="3"/>
      <c r="PPK191" s="3"/>
      <c r="PPL191" s="3"/>
      <c r="PPM191" s="3"/>
      <c r="PPN191" s="3"/>
      <c r="PPO191" s="3"/>
      <c r="PPP191" s="3"/>
      <c r="PPQ191" s="3"/>
      <c r="PPR191" s="3"/>
      <c r="PPS191" s="3"/>
      <c r="PPT191" s="3"/>
      <c r="PPU191" s="3"/>
      <c r="PPV191" s="3"/>
      <c r="PPW191" s="3"/>
      <c r="PPX191" s="3"/>
      <c r="PPY191" s="3"/>
      <c r="PPZ191" s="3"/>
      <c r="PQA191" s="3"/>
      <c r="PQB191" s="3"/>
      <c r="PQC191" s="3"/>
      <c r="PQD191" s="3"/>
      <c r="PQE191" s="3"/>
      <c r="PQF191" s="3"/>
      <c r="PQG191" s="3"/>
      <c r="PQH191" s="3"/>
      <c r="PQI191" s="3"/>
      <c r="PQJ191" s="3"/>
      <c r="PQK191" s="3"/>
      <c r="PQL191" s="3"/>
      <c r="PQM191" s="3"/>
      <c r="PQN191" s="3"/>
      <c r="PQO191" s="3"/>
      <c r="PQP191" s="3"/>
      <c r="PQQ191" s="3"/>
      <c r="PQR191" s="3"/>
      <c r="PQS191" s="3"/>
      <c r="PQT191" s="3"/>
      <c r="PQU191" s="3"/>
      <c r="PQV191" s="3"/>
      <c r="PQW191" s="3"/>
      <c r="PQX191" s="3"/>
      <c r="PQY191" s="3"/>
      <c r="PQZ191" s="3"/>
      <c r="PRA191" s="3"/>
      <c r="PRB191" s="3"/>
      <c r="PRC191" s="3"/>
      <c r="PRD191" s="3"/>
      <c r="PRE191" s="3"/>
      <c r="PRF191" s="3"/>
      <c r="PRG191" s="3"/>
      <c r="PRH191" s="3"/>
      <c r="PRI191" s="3"/>
      <c r="PRJ191" s="3"/>
      <c r="PRK191" s="3"/>
      <c r="PRL191" s="3"/>
      <c r="PRM191" s="3"/>
      <c r="PRN191" s="3"/>
      <c r="PRO191" s="3"/>
      <c r="PRP191" s="3"/>
      <c r="PRQ191" s="3"/>
      <c r="PRR191" s="3"/>
      <c r="PRS191" s="3"/>
      <c r="PRT191" s="3"/>
      <c r="PRU191" s="3"/>
      <c r="PRV191" s="3"/>
      <c r="PRW191" s="3"/>
      <c r="PRX191" s="3"/>
      <c r="PRY191" s="3"/>
      <c r="PRZ191" s="3"/>
      <c r="PSA191" s="3"/>
      <c r="PSB191" s="3"/>
      <c r="PSC191" s="3"/>
      <c r="PSD191" s="3"/>
      <c r="PSE191" s="3"/>
      <c r="PSF191" s="3"/>
      <c r="PSG191" s="3"/>
      <c r="PSH191" s="3"/>
      <c r="PSI191" s="3"/>
      <c r="PSJ191" s="3"/>
      <c r="PSK191" s="3"/>
      <c r="PSL191" s="3"/>
      <c r="PSM191" s="3"/>
      <c r="PSN191" s="3"/>
      <c r="PSO191" s="3"/>
      <c r="PSP191" s="3"/>
      <c r="PSQ191" s="3"/>
      <c r="PSR191" s="3"/>
      <c r="PSS191" s="3"/>
      <c r="PST191" s="3"/>
      <c r="PSU191" s="3"/>
      <c r="PSV191" s="3"/>
      <c r="PSW191" s="3"/>
      <c r="PSX191" s="3"/>
      <c r="PSY191" s="3"/>
      <c r="PSZ191" s="3"/>
      <c r="PTA191" s="3"/>
      <c r="PTB191" s="3"/>
      <c r="PTC191" s="3"/>
      <c r="PTD191" s="3"/>
      <c r="PTE191" s="3"/>
      <c r="PTF191" s="3"/>
      <c r="PTG191" s="3"/>
      <c r="PTH191" s="3"/>
      <c r="PTI191" s="3"/>
      <c r="PTJ191" s="3"/>
      <c r="PTK191" s="3"/>
      <c r="PTL191" s="3"/>
      <c r="PTM191" s="3"/>
      <c r="PTN191" s="3"/>
      <c r="PTO191" s="3"/>
      <c r="PTP191" s="3"/>
      <c r="PTQ191" s="3"/>
      <c r="PTR191" s="3"/>
      <c r="PTS191" s="3"/>
      <c r="PTT191" s="3"/>
      <c r="PTU191" s="3"/>
      <c r="PTV191" s="3"/>
      <c r="PTW191" s="3"/>
      <c r="PTX191" s="3"/>
      <c r="PTY191" s="3"/>
      <c r="PTZ191" s="3"/>
      <c r="PUA191" s="3"/>
      <c r="PUB191" s="3"/>
      <c r="PUC191" s="3"/>
      <c r="PUD191" s="3"/>
      <c r="PUE191" s="3"/>
      <c r="PUF191" s="3"/>
      <c r="PUG191" s="3"/>
      <c r="PUH191" s="3"/>
      <c r="PUI191" s="3"/>
      <c r="PUJ191" s="3"/>
      <c r="PUK191" s="3"/>
      <c r="PUL191" s="3"/>
      <c r="PUM191" s="3"/>
      <c r="PUN191" s="3"/>
      <c r="PUO191" s="3"/>
      <c r="PUP191" s="3"/>
      <c r="PUQ191" s="3"/>
      <c r="PUR191" s="3"/>
      <c r="PUS191" s="3"/>
      <c r="PUT191" s="3"/>
      <c r="PUU191" s="3"/>
      <c r="PUV191" s="3"/>
      <c r="PUW191" s="3"/>
      <c r="PUX191" s="3"/>
      <c r="PUY191" s="3"/>
      <c r="PUZ191" s="3"/>
      <c r="PVA191" s="3"/>
      <c r="PVB191" s="3"/>
      <c r="PVC191" s="3"/>
      <c r="PVD191" s="3"/>
      <c r="PVE191" s="3"/>
      <c r="PVF191" s="3"/>
      <c r="PVG191" s="3"/>
      <c r="PVH191" s="3"/>
      <c r="PVI191" s="3"/>
      <c r="PVJ191" s="3"/>
      <c r="PVK191" s="3"/>
      <c r="PVL191" s="3"/>
      <c r="PVM191" s="3"/>
      <c r="PVN191" s="3"/>
      <c r="PVO191" s="3"/>
      <c r="PVP191" s="3"/>
      <c r="PVQ191" s="3"/>
      <c r="PVR191" s="3"/>
      <c r="PVS191" s="3"/>
      <c r="PVT191" s="3"/>
      <c r="PVU191" s="3"/>
      <c r="PVV191" s="3"/>
      <c r="PVW191" s="3"/>
      <c r="PVX191" s="3"/>
      <c r="PVY191" s="3"/>
      <c r="PVZ191" s="3"/>
      <c r="PWA191" s="3"/>
      <c r="PWB191" s="3"/>
      <c r="PWC191" s="3"/>
      <c r="PWD191" s="3"/>
      <c r="PWE191" s="3"/>
      <c r="PWF191" s="3"/>
      <c r="PWG191" s="3"/>
      <c r="PWH191" s="3"/>
      <c r="PWI191" s="3"/>
      <c r="PWJ191" s="3"/>
      <c r="PWK191" s="3"/>
      <c r="PWL191" s="3"/>
      <c r="PWM191" s="3"/>
      <c r="PWN191" s="3"/>
      <c r="PWO191" s="3"/>
      <c r="PWP191" s="3"/>
      <c r="PWQ191" s="3"/>
      <c r="PWR191" s="3"/>
      <c r="PWS191" s="3"/>
      <c r="PWT191" s="3"/>
      <c r="PWU191" s="3"/>
      <c r="PWV191" s="3"/>
      <c r="PWW191" s="3"/>
      <c r="PWX191" s="3"/>
      <c r="PWY191" s="3"/>
      <c r="PWZ191" s="3"/>
      <c r="PXA191" s="3"/>
      <c r="PXB191" s="3"/>
      <c r="PXC191" s="3"/>
      <c r="PXD191" s="3"/>
      <c r="PXE191" s="3"/>
      <c r="PXF191" s="3"/>
      <c r="PXG191" s="3"/>
      <c r="PXH191" s="3"/>
      <c r="PXI191" s="3"/>
      <c r="PXJ191" s="3"/>
      <c r="PXK191" s="3"/>
      <c r="PXL191" s="3"/>
      <c r="PXM191" s="3"/>
      <c r="PXN191" s="3"/>
      <c r="PXO191" s="3"/>
      <c r="PXP191" s="3"/>
      <c r="PXQ191" s="3"/>
      <c r="PXR191" s="3"/>
      <c r="PXS191" s="3"/>
      <c r="PXT191" s="3"/>
      <c r="PXU191" s="3"/>
      <c r="PXV191" s="3"/>
      <c r="PXW191" s="3"/>
      <c r="PXX191" s="3"/>
      <c r="PXY191" s="3"/>
      <c r="PXZ191" s="3"/>
      <c r="PYA191" s="3"/>
      <c r="PYB191" s="3"/>
      <c r="PYC191" s="3"/>
      <c r="PYD191" s="3"/>
      <c r="PYE191" s="3"/>
      <c r="PYF191" s="3"/>
      <c r="PYG191" s="3"/>
      <c r="PYH191" s="3"/>
      <c r="PYI191" s="3"/>
      <c r="PYJ191" s="3"/>
      <c r="PYK191" s="3"/>
      <c r="PYL191" s="3"/>
      <c r="PYM191" s="3"/>
      <c r="PYN191" s="3"/>
      <c r="PYO191" s="3"/>
      <c r="PYP191" s="3"/>
      <c r="PYQ191" s="3"/>
      <c r="PYR191" s="3"/>
      <c r="PYS191" s="3"/>
      <c r="PYT191" s="3"/>
      <c r="PYU191" s="3"/>
      <c r="PYV191" s="3"/>
      <c r="PYW191" s="3"/>
      <c r="PYX191" s="3"/>
      <c r="PYY191" s="3"/>
      <c r="PYZ191" s="3"/>
      <c r="PZA191" s="3"/>
      <c r="PZB191" s="3"/>
      <c r="PZC191" s="3"/>
      <c r="PZD191" s="3"/>
      <c r="PZE191" s="3"/>
      <c r="PZF191" s="3"/>
      <c r="PZG191" s="3"/>
      <c r="PZH191" s="3"/>
      <c r="PZI191" s="3"/>
      <c r="PZJ191" s="3"/>
      <c r="PZK191" s="3"/>
      <c r="PZL191" s="3"/>
      <c r="PZM191" s="3"/>
      <c r="PZN191" s="3"/>
      <c r="PZO191" s="3"/>
      <c r="PZP191" s="3"/>
      <c r="PZQ191" s="3"/>
      <c r="PZR191" s="3"/>
      <c r="PZS191" s="3"/>
      <c r="PZT191" s="3"/>
      <c r="PZU191" s="3"/>
      <c r="PZV191" s="3"/>
      <c r="PZW191" s="3"/>
      <c r="PZX191" s="3"/>
      <c r="PZY191" s="3"/>
      <c r="PZZ191" s="3"/>
      <c r="QAA191" s="3"/>
      <c r="QAB191" s="3"/>
      <c r="QAC191" s="3"/>
      <c r="QAD191" s="3"/>
      <c r="QAE191" s="3"/>
      <c r="QAF191" s="3"/>
      <c r="QAG191" s="3"/>
      <c r="QAH191" s="3"/>
      <c r="QAI191" s="3"/>
      <c r="QAJ191" s="3"/>
      <c r="QAK191" s="3"/>
      <c r="QAL191" s="3"/>
      <c r="QAM191" s="3"/>
      <c r="QAN191" s="3"/>
      <c r="QAO191" s="3"/>
      <c r="QAP191" s="3"/>
      <c r="QAQ191" s="3"/>
      <c r="QAR191" s="3"/>
      <c r="QAS191" s="3"/>
      <c r="QAT191" s="3"/>
      <c r="QAU191" s="3"/>
      <c r="QAV191" s="3"/>
      <c r="QAW191" s="3"/>
      <c r="QAX191" s="3"/>
      <c r="QAY191" s="3"/>
      <c r="QAZ191" s="3"/>
      <c r="QBA191" s="3"/>
      <c r="QBB191" s="3"/>
      <c r="QBC191" s="3"/>
      <c r="QBD191" s="3"/>
      <c r="QBE191" s="3"/>
      <c r="QBF191" s="3"/>
      <c r="QBG191" s="3"/>
      <c r="QBH191" s="3"/>
      <c r="QBI191" s="3"/>
      <c r="QBJ191" s="3"/>
      <c r="QBK191" s="3"/>
      <c r="QBL191" s="3"/>
      <c r="QBM191" s="3"/>
      <c r="QBN191" s="3"/>
      <c r="QBO191" s="3"/>
      <c r="QBP191" s="3"/>
      <c r="QBQ191" s="3"/>
      <c r="QBR191" s="3"/>
      <c r="QBS191" s="3"/>
      <c r="QBT191" s="3"/>
      <c r="QBU191" s="3"/>
      <c r="QBV191" s="3"/>
      <c r="QBW191" s="3"/>
      <c r="QBX191" s="3"/>
      <c r="QBY191" s="3"/>
      <c r="QBZ191" s="3"/>
      <c r="QCA191" s="3"/>
      <c r="QCB191" s="3"/>
      <c r="QCC191" s="3"/>
      <c r="QCD191" s="3"/>
      <c r="QCE191" s="3"/>
      <c r="QCF191" s="3"/>
      <c r="QCG191" s="3"/>
      <c r="QCH191" s="3"/>
      <c r="QCI191" s="3"/>
      <c r="QCJ191" s="3"/>
      <c r="QCK191" s="3"/>
      <c r="QCL191" s="3"/>
      <c r="QCM191" s="3"/>
      <c r="QCN191" s="3"/>
      <c r="QCO191" s="3"/>
      <c r="QCP191" s="3"/>
      <c r="QCQ191" s="3"/>
      <c r="QCR191" s="3"/>
      <c r="QCS191" s="3"/>
      <c r="QCT191" s="3"/>
      <c r="QCU191" s="3"/>
      <c r="QCV191" s="3"/>
      <c r="QCW191" s="3"/>
      <c r="QCX191" s="3"/>
      <c r="QCY191" s="3"/>
      <c r="QCZ191" s="3"/>
      <c r="QDA191" s="3"/>
      <c r="QDB191" s="3"/>
      <c r="QDC191" s="3"/>
      <c r="QDD191" s="3"/>
      <c r="QDE191" s="3"/>
      <c r="QDF191" s="3"/>
      <c r="QDG191" s="3"/>
      <c r="QDH191" s="3"/>
      <c r="QDI191" s="3"/>
      <c r="QDJ191" s="3"/>
      <c r="QDK191" s="3"/>
      <c r="QDL191" s="3"/>
      <c r="QDM191" s="3"/>
      <c r="QDN191" s="3"/>
      <c r="QDO191" s="3"/>
      <c r="QDP191" s="3"/>
      <c r="QDQ191" s="3"/>
      <c r="QDR191" s="3"/>
      <c r="QDS191" s="3"/>
      <c r="QDT191" s="3"/>
      <c r="QDU191" s="3"/>
      <c r="QDV191" s="3"/>
      <c r="QDW191" s="3"/>
      <c r="QDX191" s="3"/>
      <c r="QDY191" s="3"/>
      <c r="QDZ191" s="3"/>
      <c r="QEA191" s="3"/>
      <c r="QEB191" s="3"/>
      <c r="QEC191" s="3"/>
      <c r="QED191" s="3"/>
      <c r="QEE191" s="3"/>
      <c r="QEF191" s="3"/>
      <c r="QEG191" s="3"/>
      <c r="QEH191" s="3"/>
      <c r="QEI191" s="3"/>
      <c r="QEJ191" s="3"/>
      <c r="QEK191" s="3"/>
      <c r="QEL191" s="3"/>
      <c r="QEM191" s="3"/>
      <c r="QEN191" s="3"/>
      <c r="QEO191" s="3"/>
      <c r="QEP191" s="3"/>
      <c r="QEQ191" s="3"/>
      <c r="QER191" s="3"/>
      <c r="QES191" s="3"/>
      <c r="QET191" s="3"/>
      <c r="QEU191" s="3"/>
      <c r="QEV191" s="3"/>
      <c r="QEW191" s="3"/>
      <c r="QEX191" s="3"/>
      <c r="QEY191" s="3"/>
      <c r="QEZ191" s="3"/>
      <c r="QFA191" s="3"/>
      <c r="QFB191" s="3"/>
      <c r="QFC191" s="3"/>
      <c r="QFD191" s="3"/>
      <c r="QFE191" s="3"/>
      <c r="QFF191" s="3"/>
      <c r="QFG191" s="3"/>
      <c r="QFH191" s="3"/>
      <c r="QFI191" s="3"/>
      <c r="QFJ191" s="3"/>
      <c r="QFK191" s="3"/>
      <c r="QFL191" s="3"/>
      <c r="QFM191" s="3"/>
      <c r="QFN191" s="3"/>
      <c r="QFO191" s="3"/>
      <c r="QFP191" s="3"/>
      <c r="QFQ191" s="3"/>
      <c r="QFR191" s="3"/>
      <c r="QFS191" s="3"/>
      <c r="QFT191" s="3"/>
      <c r="QFU191" s="3"/>
      <c r="QFV191" s="3"/>
      <c r="QFW191" s="3"/>
      <c r="QFX191" s="3"/>
      <c r="QFY191" s="3"/>
      <c r="QFZ191" s="3"/>
      <c r="QGA191" s="3"/>
      <c r="QGB191" s="3"/>
      <c r="QGC191" s="3"/>
      <c r="QGD191" s="3"/>
      <c r="QGE191" s="3"/>
      <c r="QGF191" s="3"/>
      <c r="QGG191" s="3"/>
      <c r="QGH191" s="3"/>
      <c r="QGI191" s="3"/>
      <c r="QGJ191" s="3"/>
      <c r="QGK191" s="3"/>
      <c r="QGL191" s="3"/>
      <c r="QGM191" s="3"/>
      <c r="QGN191" s="3"/>
      <c r="QGO191" s="3"/>
      <c r="QGP191" s="3"/>
      <c r="QGQ191" s="3"/>
      <c r="QGR191" s="3"/>
      <c r="QGS191" s="3"/>
      <c r="QGT191" s="3"/>
      <c r="QGU191" s="3"/>
      <c r="QGV191" s="3"/>
      <c r="QGW191" s="3"/>
      <c r="QGX191" s="3"/>
      <c r="QGY191" s="3"/>
      <c r="QGZ191" s="3"/>
      <c r="QHA191" s="3"/>
      <c r="QHB191" s="3"/>
      <c r="QHC191" s="3"/>
      <c r="QHD191" s="3"/>
      <c r="QHE191" s="3"/>
      <c r="QHF191" s="3"/>
      <c r="QHG191" s="3"/>
      <c r="QHH191" s="3"/>
      <c r="QHI191" s="3"/>
      <c r="QHJ191" s="3"/>
      <c r="QHK191" s="3"/>
      <c r="QHL191" s="3"/>
      <c r="QHM191" s="3"/>
      <c r="QHN191" s="3"/>
      <c r="QHO191" s="3"/>
      <c r="QHP191" s="3"/>
      <c r="QHQ191" s="3"/>
      <c r="QHR191" s="3"/>
      <c r="QHS191" s="3"/>
      <c r="QHT191" s="3"/>
      <c r="QHU191" s="3"/>
      <c r="QHV191" s="3"/>
      <c r="QHW191" s="3"/>
      <c r="QHX191" s="3"/>
      <c r="QHY191" s="3"/>
      <c r="QHZ191" s="3"/>
      <c r="QIA191" s="3"/>
      <c r="QIB191" s="3"/>
      <c r="QIC191" s="3"/>
      <c r="QID191" s="3"/>
      <c r="QIE191" s="3"/>
      <c r="QIF191" s="3"/>
      <c r="QIG191" s="3"/>
      <c r="QIH191" s="3"/>
      <c r="QII191" s="3"/>
      <c r="QIJ191" s="3"/>
      <c r="QIK191" s="3"/>
      <c r="QIL191" s="3"/>
      <c r="QIM191" s="3"/>
      <c r="QIN191" s="3"/>
      <c r="QIO191" s="3"/>
      <c r="QIP191" s="3"/>
      <c r="QIQ191" s="3"/>
      <c r="QIR191" s="3"/>
      <c r="QIS191" s="3"/>
      <c r="QIT191" s="3"/>
      <c r="QIU191" s="3"/>
      <c r="QIV191" s="3"/>
      <c r="QIW191" s="3"/>
      <c r="QIX191" s="3"/>
      <c r="QIY191" s="3"/>
      <c r="QIZ191" s="3"/>
      <c r="QJA191" s="3"/>
      <c r="QJB191" s="3"/>
      <c r="QJC191" s="3"/>
      <c r="QJD191" s="3"/>
      <c r="QJE191" s="3"/>
      <c r="QJF191" s="3"/>
      <c r="QJG191" s="3"/>
      <c r="QJH191" s="3"/>
      <c r="QJI191" s="3"/>
      <c r="QJJ191" s="3"/>
      <c r="QJK191" s="3"/>
      <c r="QJL191" s="3"/>
      <c r="QJM191" s="3"/>
      <c r="QJN191" s="3"/>
      <c r="QJO191" s="3"/>
      <c r="QJP191" s="3"/>
      <c r="QJQ191" s="3"/>
      <c r="QJR191" s="3"/>
      <c r="QJS191" s="3"/>
      <c r="QJT191" s="3"/>
      <c r="QJU191" s="3"/>
      <c r="QJV191" s="3"/>
      <c r="QJW191" s="3"/>
      <c r="QJX191" s="3"/>
      <c r="QJY191" s="3"/>
      <c r="QJZ191" s="3"/>
      <c r="QKA191" s="3"/>
      <c r="QKB191" s="3"/>
      <c r="QKC191" s="3"/>
      <c r="QKD191" s="3"/>
      <c r="QKE191" s="3"/>
      <c r="QKF191" s="3"/>
      <c r="QKG191" s="3"/>
      <c r="QKH191" s="3"/>
      <c r="QKI191" s="3"/>
      <c r="QKJ191" s="3"/>
      <c r="QKK191" s="3"/>
      <c r="QKL191" s="3"/>
      <c r="QKM191" s="3"/>
      <c r="QKN191" s="3"/>
      <c r="QKO191" s="3"/>
      <c r="QKP191" s="3"/>
      <c r="QKQ191" s="3"/>
      <c r="QKR191" s="3"/>
      <c r="QKS191" s="3"/>
      <c r="QKT191" s="3"/>
      <c r="QKU191" s="3"/>
      <c r="QKV191" s="3"/>
      <c r="QKW191" s="3"/>
      <c r="QKX191" s="3"/>
      <c r="QKY191" s="3"/>
      <c r="QKZ191" s="3"/>
      <c r="QLA191" s="3"/>
      <c r="QLB191" s="3"/>
      <c r="QLC191" s="3"/>
      <c r="QLD191" s="3"/>
      <c r="QLE191" s="3"/>
      <c r="QLF191" s="3"/>
      <c r="QLG191" s="3"/>
      <c r="QLH191" s="3"/>
      <c r="QLI191" s="3"/>
      <c r="QLJ191" s="3"/>
      <c r="QLK191" s="3"/>
      <c r="QLL191" s="3"/>
      <c r="QLM191" s="3"/>
      <c r="QLN191" s="3"/>
      <c r="QLO191" s="3"/>
      <c r="QLP191" s="3"/>
      <c r="QLQ191" s="3"/>
      <c r="QLR191" s="3"/>
      <c r="QLS191" s="3"/>
      <c r="QLT191" s="3"/>
      <c r="QLU191" s="3"/>
      <c r="QLV191" s="3"/>
      <c r="QLW191" s="3"/>
      <c r="QLX191" s="3"/>
      <c r="QLY191" s="3"/>
      <c r="QLZ191" s="3"/>
      <c r="QMA191" s="3"/>
      <c r="QMB191" s="3"/>
      <c r="QMC191" s="3"/>
      <c r="QMD191" s="3"/>
      <c r="QME191" s="3"/>
      <c r="QMF191" s="3"/>
      <c r="QMG191" s="3"/>
      <c r="QMH191" s="3"/>
      <c r="QMI191" s="3"/>
      <c r="QMJ191" s="3"/>
      <c r="QMK191" s="3"/>
      <c r="QML191" s="3"/>
      <c r="QMM191" s="3"/>
      <c r="QMN191" s="3"/>
      <c r="QMO191" s="3"/>
      <c r="QMP191" s="3"/>
      <c r="QMQ191" s="3"/>
      <c r="QMR191" s="3"/>
      <c r="QMS191" s="3"/>
      <c r="QMT191" s="3"/>
      <c r="QMU191" s="3"/>
      <c r="QMV191" s="3"/>
      <c r="QMW191" s="3"/>
      <c r="QMX191" s="3"/>
      <c r="QMY191" s="3"/>
      <c r="QMZ191" s="3"/>
      <c r="QNA191" s="3"/>
      <c r="QNB191" s="3"/>
      <c r="QNC191" s="3"/>
      <c r="QND191" s="3"/>
      <c r="QNE191" s="3"/>
      <c r="QNF191" s="3"/>
      <c r="QNG191" s="3"/>
      <c r="QNH191" s="3"/>
      <c r="QNI191" s="3"/>
      <c r="QNJ191" s="3"/>
      <c r="QNK191" s="3"/>
      <c r="QNL191" s="3"/>
      <c r="QNM191" s="3"/>
      <c r="QNN191" s="3"/>
      <c r="QNO191" s="3"/>
      <c r="QNP191" s="3"/>
      <c r="QNQ191" s="3"/>
      <c r="QNR191" s="3"/>
      <c r="QNS191" s="3"/>
      <c r="QNT191" s="3"/>
      <c r="QNU191" s="3"/>
      <c r="QNV191" s="3"/>
      <c r="QNW191" s="3"/>
      <c r="QNX191" s="3"/>
      <c r="QNY191" s="3"/>
      <c r="QNZ191" s="3"/>
      <c r="QOA191" s="3"/>
      <c r="QOB191" s="3"/>
      <c r="QOC191" s="3"/>
      <c r="QOD191" s="3"/>
      <c r="QOE191" s="3"/>
      <c r="QOF191" s="3"/>
      <c r="QOG191" s="3"/>
      <c r="QOH191" s="3"/>
      <c r="QOI191" s="3"/>
      <c r="QOJ191" s="3"/>
      <c r="QOK191" s="3"/>
      <c r="QOL191" s="3"/>
      <c r="QOM191" s="3"/>
      <c r="QON191" s="3"/>
      <c r="QOO191" s="3"/>
      <c r="QOP191" s="3"/>
      <c r="QOQ191" s="3"/>
      <c r="QOR191" s="3"/>
      <c r="QOS191" s="3"/>
      <c r="QOT191" s="3"/>
      <c r="QOU191" s="3"/>
      <c r="QOV191" s="3"/>
      <c r="QOW191" s="3"/>
      <c r="QOX191" s="3"/>
      <c r="QOY191" s="3"/>
      <c r="QOZ191" s="3"/>
      <c r="QPA191" s="3"/>
      <c r="QPB191" s="3"/>
      <c r="QPC191" s="3"/>
      <c r="QPD191" s="3"/>
      <c r="QPE191" s="3"/>
      <c r="QPF191" s="3"/>
      <c r="QPG191" s="3"/>
      <c r="QPH191" s="3"/>
      <c r="QPI191" s="3"/>
      <c r="QPJ191" s="3"/>
      <c r="QPK191" s="3"/>
      <c r="QPL191" s="3"/>
      <c r="QPM191" s="3"/>
      <c r="QPN191" s="3"/>
      <c r="QPO191" s="3"/>
      <c r="QPP191" s="3"/>
      <c r="QPQ191" s="3"/>
      <c r="QPR191" s="3"/>
      <c r="QPS191" s="3"/>
      <c r="QPT191" s="3"/>
      <c r="QPU191" s="3"/>
      <c r="QPV191" s="3"/>
      <c r="QPW191" s="3"/>
      <c r="QPX191" s="3"/>
      <c r="QPY191" s="3"/>
      <c r="QPZ191" s="3"/>
      <c r="QQA191" s="3"/>
      <c r="QQB191" s="3"/>
      <c r="QQC191" s="3"/>
      <c r="QQD191" s="3"/>
      <c r="QQE191" s="3"/>
      <c r="QQF191" s="3"/>
      <c r="QQG191" s="3"/>
      <c r="QQH191" s="3"/>
      <c r="QQI191" s="3"/>
      <c r="QQJ191" s="3"/>
      <c r="QQK191" s="3"/>
      <c r="QQL191" s="3"/>
      <c r="QQM191" s="3"/>
      <c r="QQN191" s="3"/>
      <c r="QQO191" s="3"/>
      <c r="QQP191" s="3"/>
      <c r="QQQ191" s="3"/>
      <c r="QQR191" s="3"/>
      <c r="QQS191" s="3"/>
      <c r="QQT191" s="3"/>
      <c r="QQU191" s="3"/>
      <c r="QQV191" s="3"/>
      <c r="QQW191" s="3"/>
      <c r="QQX191" s="3"/>
      <c r="QQY191" s="3"/>
      <c r="QQZ191" s="3"/>
      <c r="QRA191" s="3"/>
      <c r="QRB191" s="3"/>
      <c r="QRC191" s="3"/>
      <c r="QRD191" s="3"/>
      <c r="QRE191" s="3"/>
      <c r="QRF191" s="3"/>
      <c r="QRG191" s="3"/>
      <c r="QRH191" s="3"/>
      <c r="QRI191" s="3"/>
      <c r="QRJ191" s="3"/>
      <c r="QRK191" s="3"/>
      <c r="QRL191" s="3"/>
      <c r="QRM191" s="3"/>
      <c r="QRN191" s="3"/>
      <c r="QRO191" s="3"/>
      <c r="QRP191" s="3"/>
      <c r="QRQ191" s="3"/>
      <c r="QRR191" s="3"/>
      <c r="QRS191" s="3"/>
      <c r="QRT191" s="3"/>
      <c r="QRU191" s="3"/>
      <c r="QRV191" s="3"/>
      <c r="QRW191" s="3"/>
      <c r="QRX191" s="3"/>
      <c r="QRY191" s="3"/>
      <c r="QRZ191" s="3"/>
      <c r="QSA191" s="3"/>
      <c r="QSB191" s="3"/>
      <c r="QSC191" s="3"/>
      <c r="QSD191" s="3"/>
      <c r="QSE191" s="3"/>
      <c r="QSF191" s="3"/>
      <c r="QSG191" s="3"/>
      <c r="QSH191" s="3"/>
      <c r="QSI191" s="3"/>
      <c r="QSJ191" s="3"/>
      <c r="QSK191" s="3"/>
      <c r="QSL191" s="3"/>
      <c r="QSM191" s="3"/>
      <c r="QSN191" s="3"/>
      <c r="QSO191" s="3"/>
      <c r="QSP191" s="3"/>
      <c r="QSQ191" s="3"/>
      <c r="QSR191" s="3"/>
      <c r="QSS191" s="3"/>
      <c r="QST191" s="3"/>
      <c r="QSU191" s="3"/>
      <c r="QSV191" s="3"/>
      <c r="QSW191" s="3"/>
      <c r="QSX191" s="3"/>
      <c r="QSY191" s="3"/>
      <c r="QSZ191" s="3"/>
      <c r="QTA191" s="3"/>
      <c r="QTB191" s="3"/>
      <c r="QTC191" s="3"/>
      <c r="QTD191" s="3"/>
      <c r="QTE191" s="3"/>
      <c r="QTF191" s="3"/>
      <c r="QTG191" s="3"/>
      <c r="QTH191" s="3"/>
      <c r="QTI191" s="3"/>
      <c r="QTJ191" s="3"/>
      <c r="QTK191" s="3"/>
      <c r="QTL191" s="3"/>
      <c r="QTM191" s="3"/>
      <c r="QTN191" s="3"/>
      <c r="QTO191" s="3"/>
      <c r="QTP191" s="3"/>
      <c r="QTQ191" s="3"/>
      <c r="QTR191" s="3"/>
      <c r="QTS191" s="3"/>
      <c r="QTT191" s="3"/>
      <c r="QTU191" s="3"/>
      <c r="QTV191" s="3"/>
      <c r="QTW191" s="3"/>
      <c r="QTX191" s="3"/>
      <c r="QTY191" s="3"/>
      <c r="QTZ191" s="3"/>
      <c r="QUA191" s="3"/>
      <c r="QUB191" s="3"/>
      <c r="QUC191" s="3"/>
      <c r="QUD191" s="3"/>
      <c r="QUE191" s="3"/>
      <c r="QUF191" s="3"/>
      <c r="QUG191" s="3"/>
      <c r="QUH191" s="3"/>
      <c r="QUI191" s="3"/>
      <c r="QUJ191" s="3"/>
      <c r="QUK191" s="3"/>
      <c r="QUL191" s="3"/>
      <c r="QUM191" s="3"/>
      <c r="QUN191" s="3"/>
      <c r="QUO191" s="3"/>
      <c r="QUP191" s="3"/>
      <c r="QUQ191" s="3"/>
      <c r="QUR191" s="3"/>
      <c r="QUS191" s="3"/>
      <c r="QUT191" s="3"/>
      <c r="QUU191" s="3"/>
      <c r="QUV191" s="3"/>
      <c r="QUW191" s="3"/>
      <c r="QUX191" s="3"/>
      <c r="QUY191" s="3"/>
      <c r="QUZ191" s="3"/>
      <c r="QVA191" s="3"/>
      <c r="QVB191" s="3"/>
      <c r="QVC191" s="3"/>
      <c r="QVD191" s="3"/>
      <c r="QVE191" s="3"/>
      <c r="QVF191" s="3"/>
      <c r="QVG191" s="3"/>
      <c r="QVH191" s="3"/>
      <c r="QVI191" s="3"/>
      <c r="QVJ191" s="3"/>
      <c r="QVK191" s="3"/>
      <c r="QVL191" s="3"/>
      <c r="QVM191" s="3"/>
      <c r="QVN191" s="3"/>
      <c r="QVO191" s="3"/>
      <c r="QVP191" s="3"/>
      <c r="QVQ191" s="3"/>
      <c r="QVR191" s="3"/>
      <c r="QVS191" s="3"/>
      <c r="QVT191" s="3"/>
      <c r="QVU191" s="3"/>
      <c r="QVV191" s="3"/>
      <c r="QVW191" s="3"/>
      <c r="QVX191" s="3"/>
      <c r="QVY191" s="3"/>
      <c r="QVZ191" s="3"/>
      <c r="QWA191" s="3"/>
      <c r="QWB191" s="3"/>
      <c r="QWC191" s="3"/>
      <c r="QWD191" s="3"/>
      <c r="QWE191" s="3"/>
      <c r="QWF191" s="3"/>
      <c r="QWG191" s="3"/>
      <c r="QWH191" s="3"/>
      <c r="QWI191" s="3"/>
      <c r="QWJ191" s="3"/>
      <c r="QWK191" s="3"/>
      <c r="QWL191" s="3"/>
      <c r="QWM191" s="3"/>
      <c r="QWN191" s="3"/>
      <c r="QWO191" s="3"/>
      <c r="QWP191" s="3"/>
      <c r="QWQ191" s="3"/>
      <c r="QWR191" s="3"/>
      <c r="QWS191" s="3"/>
      <c r="QWT191" s="3"/>
      <c r="QWU191" s="3"/>
      <c r="QWV191" s="3"/>
      <c r="QWW191" s="3"/>
      <c r="QWX191" s="3"/>
      <c r="QWY191" s="3"/>
      <c r="QWZ191" s="3"/>
      <c r="QXA191" s="3"/>
      <c r="QXB191" s="3"/>
      <c r="QXC191" s="3"/>
      <c r="QXD191" s="3"/>
      <c r="QXE191" s="3"/>
      <c r="QXF191" s="3"/>
      <c r="QXG191" s="3"/>
      <c r="QXH191" s="3"/>
      <c r="QXI191" s="3"/>
      <c r="QXJ191" s="3"/>
      <c r="QXK191" s="3"/>
      <c r="QXL191" s="3"/>
      <c r="QXM191" s="3"/>
      <c r="QXN191" s="3"/>
      <c r="QXO191" s="3"/>
      <c r="QXP191" s="3"/>
      <c r="QXQ191" s="3"/>
      <c r="QXR191" s="3"/>
      <c r="QXS191" s="3"/>
      <c r="QXT191" s="3"/>
      <c r="QXU191" s="3"/>
      <c r="QXV191" s="3"/>
      <c r="QXW191" s="3"/>
      <c r="QXX191" s="3"/>
      <c r="QXY191" s="3"/>
      <c r="QXZ191" s="3"/>
      <c r="QYA191" s="3"/>
      <c r="QYB191" s="3"/>
      <c r="QYC191" s="3"/>
      <c r="QYD191" s="3"/>
      <c r="QYE191" s="3"/>
      <c r="QYF191" s="3"/>
      <c r="QYG191" s="3"/>
      <c r="QYH191" s="3"/>
      <c r="QYI191" s="3"/>
      <c r="QYJ191" s="3"/>
      <c r="QYK191" s="3"/>
      <c r="QYL191" s="3"/>
      <c r="QYM191" s="3"/>
      <c r="QYN191" s="3"/>
      <c r="QYO191" s="3"/>
      <c r="QYP191" s="3"/>
      <c r="QYQ191" s="3"/>
      <c r="QYR191" s="3"/>
      <c r="QYS191" s="3"/>
      <c r="QYT191" s="3"/>
      <c r="QYU191" s="3"/>
      <c r="QYV191" s="3"/>
      <c r="QYW191" s="3"/>
      <c r="QYX191" s="3"/>
      <c r="QYY191" s="3"/>
      <c r="QYZ191" s="3"/>
      <c r="QZA191" s="3"/>
      <c r="QZB191" s="3"/>
      <c r="QZC191" s="3"/>
      <c r="QZD191" s="3"/>
      <c r="QZE191" s="3"/>
      <c r="QZF191" s="3"/>
      <c r="QZG191" s="3"/>
      <c r="QZH191" s="3"/>
      <c r="QZI191" s="3"/>
      <c r="QZJ191" s="3"/>
      <c r="QZK191" s="3"/>
      <c r="QZL191" s="3"/>
      <c r="QZM191" s="3"/>
      <c r="QZN191" s="3"/>
      <c r="QZO191" s="3"/>
      <c r="QZP191" s="3"/>
      <c r="QZQ191" s="3"/>
      <c r="QZR191" s="3"/>
      <c r="QZS191" s="3"/>
      <c r="QZT191" s="3"/>
      <c r="QZU191" s="3"/>
      <c r="QZV191" s="3"/>
      <c r="QZW191" s="3"/>
      <c r="QZX191" s="3"/>
      <c r="QZY191" s="3"/>
      <c r="QZZ191" s="3"/>
      <c r="RAA191" s="3"/>
      <c r="RAB191" s="3"/>
      <c r="RAC191" s="3"/>
      <c r="RAD191" s="3"/>
      <c r="RAE191" s="3"/>
      <c r="RAF191" s="3"/>
      <c r="RAG191" s="3"/>
      <c r="RAH191" s="3"/>
      <c r="RAI191" s="3"/>
      <c r="RAJ191" s="3"/>
      <c r="RAK191" s="3"/>
      <c r="RAL191" s="3"/>
      <c r="RAM191" s="3"/>
      <c r="RAN191" s="3"/>
      <c r="RAO191" s="3"/>
      <c r="RAP191" s="3"/>
      <c r="RAQ191" s="3"/>
      <c r="RAR191" s="3"/>
      <c r="RAS191" s="3"/>
      <c r="RAT191" s="3"/>
      <c r="RAU191" s="3"/>
      <c r="RAV191" s="3"/>
      <c r="RAW191" s="3"/>
      <c r="RAX191" s="3"/>
      <c r="RAY191" s="3"/>
      <c r="RAZ191" s="3"/>
      <c r="RBA191" s="3"/>
      <c r="RBB191" s="3"/>
      <c r="RBC191" s="3"/>
      <c r="RBD191" s="3"/>
      <c r="RBE191" s="3"/>
      <c r="RBF191" s="3"/>
      <c r="RBG191" s="3"/>
      <c r="RBH191" s="3"/>
      <c r="RBI191" s="3"/>
      <c r="RBJ191" s="3"/>
      <c r="RBK191" s="3"/>
      <c r="RBL191" s="3"/>
      <c r="RBM191" s="3"/>
      <c r="RBN191" s="3"/>
      <c r="RBO191" s="3"/>
      <c r="RBP191" s="3"/>
      <c r="RBQ191" s="3"/>
      <c r="RBR191" s="3"/>
      <c r="RBS191" s="3"/>
      <c r="RBT191" s="3"/>
      <c r="RBU191" s="3"/>
      <c r="RBV191" s="3"/>
      <c r="RBW191" s="3"/>
      <c r="RBX191" s="3"/>
      <c r="RBY191" s="3"/>
      <c r="RBZ191" s="3"/>
      <c r="RCA191" s="3"/>
      <c r="RCB191" s="3"/>
      <c r="RCC191" s="3"/>
      <c r="RCD191" s="3"/>
      <c r="RCE191" s="3"/>
      <c r="RCF191" s="3"/>
      <c r="RCG191" s="3"/>
      <c r="RCH191" s="3"/>
      <c r="RCI191" s="3"/>
      <c r="RCJ191" s="3"/>
      <c r="RCK191" s="3"/>
      <c r="RCL191" s="3"/>
      <c r="RCM191" s="3"/>
      <c r="RCN191" s="3"/>
      <c r="RCO191" s="3"/>
      <c r="RCP191" s="3"/>
      <c r="RCQ191" s="3"/>
      <c r="RCR191" s="3"/>
      <c r="RCS191" s="3"/>
      <c r="RCT191" s="3"/>
      <c r="RCU191" s="3"/>
      <c r="RCV191" s="3"/>
      <c r="RCW191" s="3"/>
      <c r="RCX191" s="3"/>
      <c r="RCY191" s="3"/>
      <c r="RCZ191" s="3"/>
      <c r="RDA191" s="3"/>
      <c r="RDB191" s="3"/>
      <c r="RDC191" s="3"/>
      <c r="RDD191" s="3"/>
      <c r="RDE191" s="3"/>
      <c r="RDF191" s="3"/>
      <c r="RDG191" s="3"/>
      <c r="RDH191" s="3"/>
      <c r="RDI191" s="3"/>
      <c r="RDJ191" s="3"/>
      <c r="RDK191" s="3"/>
      <c r="RDL191" s="3"/>
      <c r="RDM191" s="3"/>
      <c r="RDN191" s="3"/>
      <c r="RDO191" s="3"/>
      <c r="RDP191" s="3"/>
      <c r="RDQ191" s="3"/>
      <c r="RDR191" s="3"/>
      <c r="RDS191" s="3"/>
      <c r="RDT191" s="3"/>
      <c r="RDU191" s="3"/>
      <c r="RDV191" s="3"/>
      <c r="RDW191" s="3"/>
      <c r="RDX191" s="3"/>
      <c r="RDY191" s="3"/>
      <c r="RDZ191" s="3"/>
      <c r="REA191" s="3"/>
      <c r="REB191" s="3"/>
      <c r="REC191" s="3"/>
      <c r="RED191" s="3"/>
      <c r="REE191" s="3"/>
      <c r="REF191" s="3"/>
      <c r="REG191" s="3"/>
      <c r="REH191" s="3"/>
      <c r="REI191" s="3"/>
      <c r="REJ191" s="3"/>
      <c r="REK191" s="3"/>
      <c r="REL191" s="3"/>
      <c r="REM191" s="3"/>
      <c r="REN191" s="3"/>
      <c r="REO191" s="3"/>
      <c r="REP191" s="3"/>
      <c r="REQ191" s="3"/>
      <c r="RER191" s="3"/>
      <c r="RES191" s="3"/>
      <c r="RET191" s="3"/>
      <c r="REU191" s="3"/>
      <c r="REV191" s="3"/>
      <c r="REW191" s="3"/>
      <c r="REX191" s="3"/>
      <c r="REY191" s="3"/>
      <c r="REZ191" s="3"/>
      <c r="RFA191" s="3"/>
      <c r="RFB191" s="3"/>
      <c r="RFC191" s="3"/>
      <c r="RFD191" s="3"/>
      <c r="RFE191" s="3"/>
      <c r="RFF191" s="3"/>
      <c r="RFG191" s="3"/>
      <c r="RFH191" s="3"/>
      <c r="RFI191" s="3"/>
      <c r="RFJ191" s="3"/>
      <c r="RFK191" s="3"/>
      <c r="RFL191" s="3"/>
      <c r="RFM191" s="3"/>
      <c r="RFN191" s="3"/>
      <c r="RFO191" s="3"/>
      <c r="RFP191" s="3"/>
      <c r="RFQ191" s="3"/>
      <c r="RFR191" s="3"/>
      <c r="RFS191" s="3"/>
      <c r="RFT191" s="3"/>
      <c r="RFU191" s="3"/>
      <c r="RFV191" s="3"/>
      <c r="RFW191" s="3"/>
      <c r="RFX191" s="3"/>
      <c r="RFY191" s="3"/>
      <c r="RFZ191" s="3"/>
      <c r="RGA191" s="3"/>
      <c r="RGB191" s="3"/>
      <c r="RGC191" s="3"/>
      <c r="RGD191" s="3"/>
      <c r="RGE191" s="3"/>
      <c r="RGF191" s="3"/>
      <c r="RGG191" s="3"/>
      <c r="RGH191" s="3"/>
      <c r="RGI191" s="3"/>
      <c r="RGJ191" s="3"/>
      <c r="RGK191" s="3"/>
      <c r="RGL191" s="3"/>
      <c r="RGM191" s="3"/>
      <c r="RGN191" s="3"/>
      <c r="RGO191" s="3"/>
      <c r="RGP191" s="3"/>
      <c r="RGQ191" s="3"/>
      <c r="RGR191" s="3"/>
      <c r="RGS191" s="3"/>
      <c r="RGT191" s="3"/>
      <c r="RGU191" s="3"/>
      <c r="RGV191" s="3"/>
      <c r="RGW191" s="3"/>
      <c r="RGX191" s="3"/>
      <c r="RGY191" s="3"/>
      <c r="RGZ191" s="3"/>
      <c r="RHA191" s="3"/>
      <c r="RHB191" s="3"/>
      <c r="RHC191" s="3"/>
      <c r="RHD191" s="3"/>
      <c r="RHE191" s="3"/>
      <c r="RHF191" s="3"/>
      <c r="RHG191" s="3"/>
      <c r="RHH191" s="3"/>
      <c r="RHI191" s="3"/>
      <c r="RHJ191" s="3"/>
      <c r="RHK191" s="3"/>
      <c r="RHL191" s="3"/>
      <c r="RHM191" s="3"/>
      <c r="RHN191" s="3"/>
      <c r="RHO191" s="3"/>
      <c r="RHP191" s="3"/>
      <c r="RHQ191" s="3"/>
      <c r="RHR191" s="3"/>
      <c r="RHS191" s="3"/>
      <c r="RHT191" s="3"/>
      <c r="RHU191" s="3"/>
      <c r="RHV191" s="3"/>
      <c r="RHW191" s="3"/>
      <c r="RHX191" s="3"/>
      <c r="RHY191" s="3"/>
      <c r="RHZ191" s="3"/>
      <c r="RIA191" s="3"/>
      <c r="RIB191" s="3"/>
      <c r="RIC191" s="3"/>
      <c r="RID191" s="3"/>
      <c r="RIE191" s="3"/>
      <c r="RIF191" s="3"/>
      <c r="RIG191" s="3"/>
      <c r="RIH191" s="3"/>
      <c r="RII191" s="3"/>
      <c r="RIJ191" s="3"/>
      <c r="RIK191" s="3"/>
      <c r="RIL191" s="3"/>
      <c r="RIM191" s="3"/>
      <c r="RIN191" s="3"/>
      <c r="RIO191" s="3"/>
      <c r="RIP191" s="3"/>
      <c r="RIQ191" s="3"/>
      <c r="RIR191" s="3"/>
      <c r="RIS191" s="3"/>
      <c r="RIT191" s="3"/>
      <c r="RIU191" s="3"/>
      <c r="RIV191" s="3"/>
      <c r="RIW191" s="3"/>
      <c r="RIX191" s="3"/>
      <c r="RIY191" s="3"/>
      <c r="RIZ191" s="3"/>
      <c r="RJA191" s="3"/>
      <c r="RJB191" s="3"/>
      <c r="RJC191" s="3"/>
      <c r="RJD191" s="3"/>
      <c r="RJE191" s="3"/>
      <c r="RJF191" s="3"/>
      <c r="RJG191" s="3"/>
      <c r="RJH191" s="3"/>
      <c r="RJI191" s="3"/>
      <c r="RJJ191" s="3"/>
      <c r="RJK191" s="3"/>
      <c r="RJL191" s="3"/>
      <c r="RJM191" s="3"/>
      <c r="RJN191" s="3"/>
      <c r="RJO191" s="3"/>
      <c r="RJP191" s="3"/>
      <c r="RJQ191" s="3"/>
      <c r="RJR191" s="3"/>
      <c r="RJS191" s="3"/>
      <c r="RJT191" s="3"/>
      <c r="RJU191" s="3"/>
      <c r="RJV191" s="3"/>
      <c r="RJW191" s="3"/>
      <c r="RJX191" s="3"/>
      <c r="RJY191" s="3"/>
      <c r="RJZ191" s="3"/>
      <c r="RKA191" s="3"/>
      <c r="RKB191" s="3"/>
      <c r="RKC191" s="3"/>
      <c r="RKD191" s="3"/>
      <c r="RKE191" s="3"/>
      <c r="RKF191" s="3"/>
      <c r="RKG191" s="3"/>
      <c r="RKH191" s="3"/>
      <c r="RKI191" s="3"/>
      <c r="RKJ191" s="3"/>
      <c r="RKK191" s="3"/>
      <c r="RKL191" s="3"/>
      <c r="RKM191" s="3"/>
      <c r="RKN191" s="3"/>
      <c r="RKO191" s="3"/>
      <c r="RKP191" s="3"/>
      <c r="RKQ191" s="3"/>
      <c r="RKR191" s="3"/>
      <c r="RKS191" s="3"/>
      <c r="RKT191" s="3"/>
      <c r="RKU191" s="3"/>
      <c r="RKV191" s="3"/>
      <c r="RKW191" s="3"/>
      <c r="RKX191" s="3"/>
      <c r="RKY191" s="3"/>
      <c r="RKZ191" s="3"/>
      <c r="RLA191" s="3"/>
      <c r="RLB191" s="3"/>
      <c r="RLC191" s="3"/>
      <c r="RLD191" s="3"/>
      <c r="RLE191" s="3"/>
      <c r="RLF191" s="3"/>
      <c r="RLG191" s="3"/>
      <c r="RLH191" s="3"/>
      <c r="RLI191" s="3"/>
      <c r="RLJ191" s="3"/>
      <c r="RLK191" s="3"/>
      <c r="RLL191" s="3"/>
      <c r="RLM191" s="3"/>
      <c r="RLN191" s="3"/>
      <c r="RLO191" s="3"/>
      <c r="RLP191" s="3"/>
      <c r="RLQ191" s="3"/>
      <c r="RLR191" s="3"/>
      <c r="RLS191" s="3"/>
      <c r="RLT191" s="3"/>
      <c r="RLU191" s="3"/>
      <c r="RLV191" s="3"/>
      <c r="RLW191" s="3"/>
      <c r="RLX191" s="3"/>
      <c r="RLY191" s="3"/>
      <c r="RLZ191" s="3"/>
      <c r="RMA191" s="3"/>
      <c r="RMB191" s="3"/>
      <c r="RMC191" s="3"/>
      <c r="RMD191" s="3"/>
      <c r="RME191" s="3"/>
      <c r="RMF191" s="3"/>
      <c r="RMG191" s="3"/>
      <c r="RMH191" s="3"/>
      <c r="RMI191" s="3"/>
      <c r="RMJ191" s="3"/>
      <c r="RMK191" s="3"/>
      <c r="RML191" s="3"/>
      <c r="RMM191" s="3"/>
      <c r="RMN191" s="3"/>
      <c r="RMO191" s="3"/>
      <c r="RMP191" s="3"/>
      <c r="RMQ191" s="3"/>
      <c r="RMR191" s="3"/>
      <c r="RMS191" s="3"/>
      <c r="RMT191" s="3"/>
      <c r="RMU191" s="3"/>
      <c r="RMV191" s="3"/>
      <c r="RMW191" s="3"/>
      <c r="RMX191" s="3"/>
      <c r="RMY191" s="3"/>
      <c r="RMZ191" s="3"/>
      <c r="RNA191" s="3"/>
      <c r="RNB191" s="3"/>
      <c r="RNC191" s="3"/>
      <c r="RND191" s="3"/>
      <c r="RNE191" s="3"/>
      <c r="RNF191" s="3"/>
      <c r="RNG191" s="3"/>
      <c r="RNH191" s="3"/>
      <c r="RNI191" s="3"/>
      <c r="RNJ191" s="3"/>
      <c r="RNK191" s="3"/>
      <c r="RNL191" s="3"/>
      <c r="RNM191" s="3"/>
      <c r="RNN191" s="3"/>
      <c r="RNO191" s="3"/>
      <c r="RNP191" s="3"/>
      <c r="RNQ191" s="3"/>
      <c r="RNR191" s="3"/>
      <c r="RNS191" s="3"/>
      <c r="RNT191" s="3"/>
      <c r="RNU191" s="3"/>
      <c r="RNV191" s="3"/>
      <c r="RNW191" s="3"/>
      <c r="RNX191" s="3"/>
      <c r="RNY191" s="3"/>
      <c r="RNZ191" s="3"/>
      <c r="ROA191" s="3"/>
      <c r="ROB191" s="3"/>
      <c r="ROC191" s="3"/>
      <c r="ROD191" s="3"/>
      <c r="ROE191" s="3"/>
      <c r="ROF191" s="3"/>
      <c r="ROG191" s="3"/>
      <c r="ROH191" s="3"/>
      <c r="ROI191" s="3"/>
      <c r="ROJ191" s="3"/>
      <c r="ROK191" s="3"/>
      <c r="ROL191" s="3"/>
      <c r="ROM191" s="3"/>
      <c r="RON191" s="3"/>
      <c r="ROO191" s="3"/>
      <c r="ROP191" s="3"/>
      <c r="ROQ191" s="3"/>
      <c r="ROR191" s="3"/>
      <c r="ROS191" s="3"/>
      <c r="ROT191" s="3"/>
      <c r="ROU191" s="3"/>
      <c r="ROV191" s="3"/>
      <c r="ROW191" s="3"/>
      <c r="ROX191" s="3"/>
      <c r="ROY191" s="3"/>
      <c r="ROZ191" s="3"/>
      <c r="RPA191" s="3"/>
      <c r="RPB191" s="3"/>
      <c r="RPC191" s="3"/>
      <c r="RPD191" s="3"/>
      <c r="RPE191" s="3"/>
      <c r="RPF191" s="3"/>
      <c r="RPG191" s="3"/>
      <c r="RPH191" s="3"/>
      <c r="RPI191" s="3"/>
      <c r="RPJ191" s="3"/>
      <c r="RPK191" s="3"/>
      <c r="RPL191" s="3"/>
      <c r="RPM191" s="3"/>
      <c r="RPN191" s="3"/>
      <c r="RPO191" s="3"/>
      <c r="RPP191" s="3"/>
      <c r="RPQ191" s="3"/>
      <c r="RPR191" s="3"/>
      <c r="RPS191" s="3"/>
      <c r="RPT191" s="3"/>
      <c r="RPU191" s="3"/>
      <c r="RPV191" s="3"/>
      <c r="RPW191" s="3"/>
      <c r="RPX191" s="3"/>
      <c r="RPY191" s="3"/>
      <c r="RPZ191" s="3"/>
      <c r="RQA191" s="3"/>
      <c r="RQB191" s="3"/>
      <c r="RQC191" s="3"/>
      <c r="RQD191" s="3"/>
      <c r="RQE191" s="3"/>
      <c r="RQF191" s="3"/>
      <c r="RQG191" s="3"/>
      <c r="RQH191" s="3"/>
      <c r="RQI191" s="3"/>
      <c r="RQJ191" s="3"/>
      <c r="RQK191" s="3"/>
      <c r="RQL191" s="3"/>
      <c r="RQM191" s="3"/>
      <c r="RQN191" s="3"/>
      <c r="RQO191" s="3"/>
      <c r="RQP191" s="3"/>
      <c r="RQQ191" s="3"/>
      <c r="RQR191" s="3"/>
      <c r="RQS191" s="3"/>
      <c r="RQT191" s="3"/>
      <c r="RQU191" s="3"/>
      <c r="RQV191" s="3"/>
      <c r="RQW191" s="3"/>
      <c r="RQX191" s="3"/>
      <c r="RQY191" s="3"/>
      <c r="RQZ191" s="3"/>
      <c r="RRA191" s="3"/>
      <c r="RRB191" s="3"/>
      <c r="RRC191" s="3"/>
      <c r="RRD191" s="3"/>
      <c r="RRE191" s="3"/>
      <c r="RRF191" s="3"/>
      <c r="RRG191" s="3"/>
      <c r="RRH191" s="3"/>
      <c r="RRI191" s="3"/>
      <c r="RRJ191" s="3"/>
      <c r="RRK191" s="3"/>
      <c r="RRL191" s="3"/>
      <c r="RRM191" s="3"/>
      <c r="RRN191" s="3"/>
      <c r="RRO191" s="3"/>
      <c r="RRP191" s="3"/>
      <c r="RRQ191" s="3"/>
      <c r="RRR191" s="3"/>
      <c r="RRS191" s="3"/>
      <c r="RRT191" s="3"/>
      <c r="RRU191" s="3"/>
      <c r="RRV191" s="3"/>
      <c r="RRW191" s="3"/>
      <c r="RRX191" s="3"/>
      <c r="RRY191" s="3"/>
      <c r="RRZ191" s="3"/>
      <c r="RSA191" s="3"/>
      <c r="RSB191" s="3"/>
      <c r="RSC191" s="3"/>
      <c r="RSD191" s="3"/>
      <c r="RSE191" s="3"/>
      <c r="RSF191" s="3"/>
      <c r="RSG191" s="3"/>
      <c r="RSH191" s="3"/>
      <c r="RSI191" s="3"/>
      <c r="RSJ191" s="3"/>
      <c r="RSK191" s="3"/>
      <c r="RSL191" s="3"/>
      <c r="RSM191" s="3"/>
      <c r="RSN191" s="3"/>
      <c r="RSO191" s="3"/>
      <c r="RSP191" s="3"/>
      <c r="RSQ191" s="3"/>
      <c r="RSR191" s="3"/>
      <c r="RSS191" s="3"/>
      <c r="RST191" s="3"/>
      <c r="RSU191" s="3"/>
      <c r="RSV191" s="3"/>
      <c r="RSW191" s="3"/>
      <c r="RSX191" s="3"/>
      <c r="RSY191" s="3"/>
      <c r="RSZ191" s="3"/>
      <c r="RTA191" s="3"/>
      <c r="RTB191" s="3"/>
      <c r="RTC191" s="3"/>
      <c r="RTD191" s="3"/>
      <c r="RTE191" s="3"/>
      <c r="RTF191" s="3"/>
      <c r="RTG191" s="3"/>
      <c r="RTH191" s="3"/>
      <c r="RTI191" s="3"/>
      <c r="RTJ191" s="3"/>
      <c r="RTK191" s="3"/>
      <c r="RTL191" s="3"/>
      <c r="RTM191" s="3"/>
      <c r="RTN191" s="3"/>
      <c r="RTO191" s="3"/>
      <c r="RTP191" s="3"/>
      <c r="RTQ191" s="3"/>
      <c r="RTR191" s="3"/>
      <c r="RTS191" s="3"/>
      <c r="RTT191" s="3"/>
      <c r="RTU191" s="3"/>
      <c r="RTV191" s="3"/>
      <c r="RTW191" s="3"/>
      <c r="RTX191" s="3"/>
      <c r="RTY191" s="3"/>
      <c r="RTZ191" s="3"/>
      <c r="RUA191" s="3"/>
      <c r="RUB191" s="3"/>
      <c r="RUC191" s="3"/>
      <c r="RUD191" s="3"/>
      <c r="RUE191" s="3"/>
      <c r="RUF191" s="3"/>
      <c r="RUG191" s="3"/>
      <c r="RUH191" s="3"/>
      <c r="RUI191" s="3"/>
      <c r="RUJ191" s="3"/>
      <c r="RUK191" s="3"/>
      <c r="RUL191" s="3"/>
      <c r="RUM191" s="3"/>
      <c r="RUN191" s="3"/>
      <c r="RUO191" s="3"/>
      <c r="RUP191" s="3"/>
      <c r="RUQ191" s="3"/>
      <c r="RUR191" s="3"/>
      <c r="RUS191" s="3"/>
      <c r="RUT191" s="3"/>
      <c r="RUU191" s="3"/>
      <c r="RUV191" s="3"/>
      <c r="RUW191" s="3"/>
      <c r="RUX191" s="3"/>
      <c r="RUY191" s="3"/>
      <c r="RUZ191" s="3"/>
      <c r="RVA191" s="3"/>
      <c r="RVB191" s="3"/>
      <c r="RVC191" s="3"/>
      <c r="RVD191" s="3"/>
      <c r="RVE191" s="3"/>
      <c r="RVF191" s="3"/>
      <c r="RVG191" s="3"/>
      <c r="RVH191" s="3"/>
      <c r="RVI191" s="3"/>
      <c r="RVJ191" s="3"/>
      <c r="RVK191" s="3"/>
      <c r="RVL191" s="3"/>
      <c r="RVM191" s="3"/>
      <c r="RVN191" s="3"/>
      <c r="RVO191" s="3"/>
      <c r="RVP191" s="3"/>
      <c r="RVQ191" s="3"/>
      <c r="RVR191" s="3"/>
      <c r="RVS191" s="3"/>
      <c r="RVT191" s="3"/>
      <c r="RVU191" s="3"/>
      <c r="RVV191" s="3"/>
      <c r="RVW191" s="3"/>
      <c r="RVX191" s="3"/>
      <c r="RVY191" s="3"/>
      <c r="RVZ191" s="3"/>
      <c r="RWA191" s="3"/>
      <c r="RWB191" s="3"/>
      <c r="RWC191" s="3"/>
      <c r="RWD191" s="3"/>
      <c r="RWE191" s="3"/>
      <c r="RWF191" s="3"/>
      <c r="RWG191" s="3"/>
      <c r="RWH191" s="3"/>
      <c r="RWI191" s="3"/>
      <c r="RWJ191" s="3"/>
      <c r="RWK191" s="3"/>
      <c r="RWL191" s="3"/>
      <c r="RWM191" s="3"/>
      <c r="RWN191" s="3"/>
      <c r="RWO191" s="3"/>
      <c r="RWP191" s="3"/>
      <c r="RWQ191" s="3"/>
      <c r="RWR191" s="3"/>
      <c r="RWS191" s="3"/>
      <c r="RWT191" s="3"/>
      <c r="RWU191" s="3"/>
      <c r="RWV191" s="3"/>
      <c r="RWW191" s="3"/>
      <c r="RWX191" s="3"/>
      <c r="RWY191" s="3"/>
      <c r="RWZ191" s="3"/>
      <c r="RXA191" s="3"/>
      <c r="RXB191" s="3"/>
      <c r="RXC191" s="3"/>
      <c r="RXD191" s="3"/>
      <c r="RXE191" s="3"/>
      <c r="RXF191" s="3"/>
      <c r="RXG191" s="3"/>
      <c r="RXH191" s="3"/>
      <c r="RXI191" s="3"/>
      <c r="RXJ191" s="3"/>
      <c r="RXK191" s="3"/>
      <c r="RXL191" s="3"/>
      <c r="RXM191" s="3"/>
      <c r="RXN191" s="3"/>
      <c r="RXO191" s="3"/>
      <c r="RXP191" s="3"/>
      <c r="RXQ191" s="3"/>
      <c r="RXR191" s="3"/>
      <c r="RXS191" s="3"/>
      <c r="RXT191" s="3"/>
      <c r="RXU191" s="3"/>
      <c r="RXV191" s="3"/>
      <c r="RXW191" s="3"/>
      <c r="RXX191" s="3"/>
      <c r="RXY191" s="3"/>
      <c r="RXZ191" s="3"/>
      <c r="RYA191" s="3"/>
      <c r="RYB191" s="3"/>
      <c r="RYC191" s="3"/>
      <c r="RYD191" s="3"/>
      <c r="RYE191" s="3"/>
      <c r="RYF191" s="3"/>
      <c r="RYG191" s="3"/>
      <c r="RYH191" s="3"/>
      <c r="RYI191" s="3"/>
      <c r="RYJ191" s="3"/>
      <c r="RYK191" s="3"/>
      <c r="RYL191" s="3"/>
      <c r="RYM191" s="3"/>
      <c r="RYN191" s="3"/>
      <c r="RYO191" s="3"/>
      <c r="RYP191" s="3"/>
      <c r="RYQ191" s="3"/>
      <c r="RYR191" s="3"/>
      <c r="RYS191" s="3"/>
      <c r="RYT191" s="3"/>
      <c r="RYU191" s="3"/>
      <c r="RYV191" s="3"/>
      <c r="RYW191" s="3"/>
      <c r="RYX191" s="3"/>
      <c r="RYY191" s="3"/>
      <c r="RYZ191" s="3"/>
      <c r="RZA191" s="3"/>
      <c r="RZB191" s="3"/>
      <c r="RZC191" s="3"/>
      <c r="RZD191" s="3"/>
      <c r="RZE191" s="3"/>
      <c r="RZF191" s="3"/>
      <c r="RZG191" s="3"/>
      <c r="RZH191" s="3"/>
      <c r="RZI191" s="3"/>
      <c r="RZJ191" s="3"/>
      <c r="RZK191" s="3"/>
      <c r="RZL191" s="3"/>
      <c r="RZM191" s="3"/>
      <c r="RZN191" s="3"/>
      <c r="RZO191" s="3"/>
      <c r="RZP191" s="3"/>
      <c r="RZQ191" s="3"/>
      <c r="RZR191" s="3"/>
      <c r="RZS191" s="3"/>
      <c r="RZT191" s="3"/>
      <c r="RZU191" s="3"/>
      <c r="RZV191" s="3"/>
      <c r="RZW191" s="3"/>
      <c r="RZX191" s="3"/>
      <c r="RZY191" s="3"/>
      <c r="RZZ191" s="3"/>
      <c r="SAA191" s="3"/>
      <c r="SAB191" s="3"/>
      <c r="SAC191" s="3"/>
      <c r="SAD191" s="3"/>
      <c r="SAE191" s="3"/>
      <c r="SAF191" s="3"/>
      <c r="SAG191" s="3"/>
      <c r="SAH191" s="3"/>
      <c r="SAI191" s="3"/>
      <c r="SAJ191" s="3"/>
      <c r="SAK191" s="3"/>
      <c r="SAL191" s="3"/>
      <c r="SAM191" s="3"/>
      <c r="SAN191" s="3"/>
      <c r="SAO191" s="3"/>
      <c r="SAP191" s="3"/>
      <c r="SAQ191" s="3"/>
      <c r="SAR191" s="3"/>
      <c r="SAS191" s="3"/>
      <c r="SAT191" s="3"/>
      <c r="SAU191" s="3"/>
      <c r="SAV191" s="3"/>
      <c r="SAW191" s="3"/>
      <c r="SAX191" s="3"/>
      <c r="SAY191" s="3"/>
      <c r="SAZ191" s="3"/>
      <c r="SBA191" s="3"/>
      <c r="SBB191" s="3"/>
      <c r="SBC191" s="3"/>
      <c r="SBD191" s="3"/>
      <c r="SBE191" s="3"/>
      <c r="SBF191" s="3"/>
      <c r="SBG191" s="3"/>
      <c r="SBH191" s="3"/>
      <c r="SBI191" s="3"/>
      <c r="SBJ191" s="3"/>
      <c r="SBK191" s="3"/>
      <c r="SBL191" s="3"/>
      <c r="SBM191" s="3"/>
      <c r="SBN191" s="3"/>
      <c r="SBO191" s="3"/>
      <c r="SBP191" s="3"/>
      <c r="SBQ191" s="3"/>
      <c r="SBR191" s="3"/>
      <c r="SBS191" s="3"/>
      <c r="SBT191" s="3"/>
      <c r="SBU191" s="3"/>
      <c r="SBV191" s="3"/>
      <c r="SBW191" s="3"/>
      <c r="SBX191" s="3"/>
      <c r="SBY191" s="3"/>
      <c r="SBZ191" s="3"/>
      <c r="SCA191" s="3"/>
      <c r="SCB191" s="3"/>
      <c r="SCC191" s="3"/>
      <c r="SCD191" s="3"/>
      <c r="SCE191" s="3"/>
      <c r="SCF191" s="3"/>
      <c r="SCG191" s="3"/>
      <c r="SCH191" s="3"/>
      <c r="SCI191" s="3"/>
      <c r="SCJ191" s="3"/>
      <c r="SCK191" s="3"/>
      <c r="SCL191" s="3"/>
      <c r="SCM191" s="3"/>
      <c r="SCN191" s="3"/>
      <c r="SCO191" s="3"/>
      <c r="SCP191" s="3"/>
      <c r="SCQ191" s="3"/>
      <c r="SCR191" s="3"/>
      <c r="SCS191" s="3"/>
      <c r="SCT191" s="3"/>
      <c r="SCU191" s="3"/>
      <c r="SCV191" s="3"/>
      <c r="SCW191" s="3"/>
      <c r="SCX191" s="3"/>
      <c r="SCY191" s="3"/>
      <c r="SCZ191" s="3"/>
      <c r="SDA191" s="3"/>
      <c r="SDB191" s="3"/>
      <c r="SDC191" s="3"/>
      <c r="SDD191" s="3"/>
      <c r="SDE191" s="3"/>
      <c r="SDF191" s="3"/>
      <c r="SDG191" s="3"/>
      <c r="SDH191" s="3"/>
      <c r="SDI191" s="3"/>
      <c r="SDJ191" s="3"/>
      <c r="SDK191" s="3"/>
      <c r="SDL191" s="3"/>
      <c r="SDM191" s="3"/>
      <c r="SDN191" s="3"/>
      <c r="SDO191" s="3"/>
      <c r="SDP191" s="3"/>
      <c r="SDQ191" s="3"/>
      <c r="SDR191" s="3"/>
      <c r="SDS191" s="3"/>
      <c r="SDT191" s="3"/>
      <c r="SDU191" s="3"/>
      <c r="SDV191" s="3"/>
      <c r="SDW191" s="3"/>
      <c r="SDX191" s="3"/>
      <c r="SDY191" s="3"/>
      <c r="SDZ191" s="3"/>
      <c r="SEA191" s="3"/>
      <c r="SEB191" s="3"/>
      <c r="SEC191" s="3"/>
      <c r="SED191" s="3"/>
      <c r="SEE191" s="3"/>
      <c r="SEF191" s="3"/>
      <c r="SEG191" s="3"/>
      <c r="SEH191" s="3"/>
      <c r="SEI191" s="3"/>
      <c r="SEJ191" s="3"/>
      <c r="SEK191" s="3"/>
      <c r="SEL191" s="3"/>
      <c r="SEM191" s="3"/>
      <c r="SEN191" s="3"/>
      <c r="SEO191" s="3"/>
      <c r="SEP191" s="3"/>
      <c r="SEQ191" s="3"/>
      <c r="SER191" s="3"/>
      <c r="SES191" s="3"/>
      <c r="SET191" s="3"/>
      <c r="SEU191" s="3"/>
      <c r="SEV191" s="3"/>
      <c r="SEW191" s="3"/>
      <c r="SEX191" s="3"/>
      <c r="SEY191" s="3"/>
      <c r="SEZ191" s="3"/>
      <c r="SFA191" s="3"/>
      <c r="SFB191" s="3"/>
      <c r="SFC191" s="3"/>
      <c r="SFD191" s="3"/>
      <c r="SFE191" s="3"/>
      <c r="SFF191" s="3"/>
      <c r="SFG191" s="3"/>
      <c r="SFH191" s="3"/>
      <c r="SFI191" s="3"/>
      <c r="SFJ191" s="3"/>
      <c r="SFK191" s="3"/>
      <c r="SFL191" s="3"/>
      <c r="SFM191" s="3"/>
      <c r="SFN191" s="3"/>
      <c r="SFO191" s="3"/>
      <c r="SFP191" s="3"/>
      <c r="SFQ191" s="3"/>
      <c r="SFR191" s="3"/>
      <c r="SFS191" s="3"/>
      <c r="SFT191" s="3"/>
      <c r="SFU191" s="3"/>
      <c r="SFV191" s="3"/>
      <c r="SFW191" s="3"/>
      <c r="SFX191" s="3"/>
      <c r="SFY191" s="3"/>
      <c r="SFZ191" s="3"/>
      <c r="SGA191" s="3"/>
      <c r="SGB191" s="3"/>
      <c r="SGC191" s="3"/>
      <c r="SGD191" s="3"/>
      <c r="SGE191" s="3"/>
      <c r="SGF191" s="3"/>
      <c r="SGG191" s="3"/>
      <c r="SGH191" s="3"/>
      <c r="SGI191" s="3"/>
      <c r="SGJ191" s="3"/>
      <c r="SGK191" s="3"/>
      <c r="SGL191" s="3"/>
      <c r="SGM191" s="3"/>
      <c r="SGN191" s="3"/>
      <c r="SGO191" s="3"/>
      <c r="SGP191" s="3"/>
      <c r="SGQ191" s="3"/>
      <c r="SGR191" s="3"/>
      <c r="SGS191" s="3"/>
      <c r="SGT191" s="3"/>
      <c r="SGU191" s="3"/>
      <c r="SGV191" s="3"/>
      <c r="SGW191" s="3"/>
      <c r="SGX191" s="3"/>
      <c r="SGY191" s="3"/>
      <c r="SGZ191" s="3"/>
      <c r="SHA191" s="3"/>
      <c r="SHB191" s="3"/>
      <c r="SHC191" s="3"/>
      <c r="SHD191" s="3"/>
      <c r="SHE191" s="3"/>
      <c r="SHF191" s="3"/>
      <c r="SHG191" s="3"/>
      <c r="SHH191" s="3"/>
      <c r="SHI191" s="3"/>
      <c r="SHJ191" s="3"/>
      <c r="SHK191" s="3"/>
      <c r="SHL191" s="3"/>
      <c r="SHM191" s="3"/>
      <c r="SHN191" s="3"/>
      <c r="SHO191" s="3"/>
      <c r="SHP191" s="3"/>
      <c r="SHQ191" s="3"/>
      <c r="SHR191" s="3"/>
      <c r="SHS191" s="3"/>
      <c r="SHT191" s="3"/>
      <c r="SHU191" s="3"/>
      <c r="SHV191" s="3"/>
      <c r="SHW191" s="3"/>
      <c r="SHX191" s="3"/>
      <c r="SHY191" s="3"/>
      <c r="SHZ191" s="3"/>
      <c r="SIA191" s="3"/>
      <c r="SIB191" s="3"/>
      <c r="SIC191" s="3"/>
      <c r="SID191" s="3"/>
      <c r="SIE191" s="3"/>
      <c r="SIF191" s="3"/>
      <c r="SIG191" s="3"/>
      <c r="SIH191" s="3"/>
      <c r="SII191" s="3"/>
      <c r="SIJ191" s="3"/>
      <c r="SIK191" s="3"/>
      <c r="SIL191" s="3"/>
      <c r="SIM191" s="3"/>
      <c r="SIN191" s="3"/>
      <c r="SIO191" s="3"/>
      <c r="SIP191" s="3"/>
      <c r="SIQ191" s="3"/>
      <c r="SIR191" s="3"/>
      <c r="SIS191" s="3"/>
      <c r="SIT191" s="3"/>
      <c r="SIU191" s="3"/>
      <c r="SIV191" s="3"/>
      <c r="SIW191" s="3"/>
      <c r="SIX191" s="3"/>
      <c r="SIY191" s="3"/>
      <c r="SIZ191" s="3"/>
      <c r="SJA191" s="3"/>
      <c r="SJB191" s="3"/>
      <c r="SJC191" s="3"/>
      <c r="SJD191" s="3"/>
      <c r="SJE191" s="3"/>
      <c r="SJF191" s="3"/>
      <c r="SJG191" s="3"/>
      <c r="SJH191" s="3"/>
      <c r="SJI191" s="3"/>
      <c r="SJJ191" s="3"/>
      <c r="SJK191" s="3"/>
      <c r="SJL191" s="3"/>
      <c r="SJM191" s="3"/>
      <c r="SJN191" s="3"/>
      <c r="SJO191" s="3"/>
      <c r="SJP191" s="3"/>
      <c r="SJQ191" s="3"/>
      <c r="SJR191" s="3"/>
      <c r="SJS191" s="3"/>
      <c r="SJT191" s="3"/>
      <c r="SJU191" s="3"/>
      <c r="SJV191" s="3"/>
      <c r="SJW191" s="3"/>
      <c r="SJX191" s="3"/>
      <c r="SJY191" s="3"/>
      <c r="SJZ191" s="3"/>
      <c r="SKA191" s="3"/>
      <c r="SKB191" s="3"/>
      <c r="SKC191" s="3"/>
      <c r="SKD191" s="3"/>
      <c r="SKE191" s="3"/>
      <c r="SKF191" s="3"/>
      <c r="SKG191" s="3"/>
      <c r="SKH191" s="3"/>
      <c r="SKI191" s="3"/>
      <c r="SKJ191" s="3"/>
      <c r="SKK191" s="3"/>
      <c r="SKL191" s="3"/>
      <c r="SKM191" s="3"/>
      <c r="SKN191" s="3"/>
      <c r="SKO191" s="3"/>
      <c r="SKP191" s="3"/>
      <c r="SKQ191" s="3"/>
      <c r="SKR191" s="3"/>
      <c r="SKS191" s="3"/>
      <c r="SKT191" s="3"/>
      <c r="SKU191" s="3"/>
      <c r="SKV191" s="3"/>
      <c r="SKW191" s="3"/>
      <c r="SKX191" s="3"/>
      <c r="SKY191" s="3"/>
      <c r="SKZ191" s="3"/>
      <c r="SLA191" s="3"/>
      <c r="SLB191" s="3"/>
      <c r="SLC191" s="3"/>
      <c r="SLD191" s="3"/>
      <c r="SLE191" s="3"/>
      <c r="SLF191" s="3"/>
      <c r="SLG191" s="3"/>
      <c r="SLH191" s="3"/>
      <c r="SLI191" s="3"/>
      <c r="SLJ191" s="3"/>
      <c r="SLK191" s="3"/>
      <c r="SLL191" s="3"/>
      <c r="SLM191" s="3"/>
      <c r="SLN191" s="3"/>
      <c r="SLO191" s="3"/>
      <c r="SLP191" s="3"/>
      <c r="SLQ191" s="3"/>
      <c r="SLR191" s="3"/>
      <c r="SLS191" s="3"/>
      <c r="SLT191" s="3"/>
      <c r="SLU191" s="3"/>
      <c r="SLV191" s="3"/>
      <c r="SLW191" s="3"/>
      <c r="SLX191" s="3"/>
      <c r="SLY191" s="3"/>
      <c r="SLZ191" s="3"/>
      <c r="SMA191" s="3"/>
      <c r="SMB191" s="3"/>
      <c r="SMC191" s="3"/>
      <c r="SMD191" s="3"/>
      <c r="SME191" s="3"/>
      <c r="SMF191" s="3"/>
      <c r="SMG191" s="3"/>
      <c r="SMH191" s="3"/>
      <c r="SMI191" s="3"/>
      <c r="SMJ191" s="3"/>
      <c r="SMK191" s="3"/>
      <c r="SML191" s="3"/>
      <c r="SMM191" s="3"/>
      <c r="SMN191" s="3"/>
      <c r="SMO191" s="3"/>
      <c r="SMP191" s="3"/>
      <c r="SMQ191" s="3"/>
      <c r="SMR191" s="3"/>
      <c r="SMS191" s="3"/>
      <c r="SMT191" s="3"/>
      <c r="SMU191" s="3"/>
      <c r="SMV191" s="3"/>
      <c r="SMW191" s="3"/>
      <c r="SMX191" s="3"/>
      <c r="SMY191" s="3"/>
      <c r="SMZ191" s="3"/>
      <c r="SNA191" s="3"/>
      <c r="SNB191" s="3"/>
      <c r="SNC191" s="3"/>
      <c r="SND191" s="3"/>
      <c r="SNE191" s="3"/>
      <c r="SNF191" s="3"/>
      <c r="SNG191" s="3"/>
      <c r="SNH191" s="3"/>
      <c r="SNI191" s="3"/>
      <c r="SNJ191" s="3"/>
      <c r="SNK191" s="3"/>
      <c r="SNL191" s="3"/>
      <c r="SNM191" s="3"/>
      <c r="SNN191" s="3"/>
      <c r="SNO191" s="3"/>
      <c r="SNP191" s="3"/>
      <c r="SNQ191" s="3"/>
      <c r="SNR191" s="3"/>
      <c r="SNS191" s="3"/>
      <c r="SNT191" s="3"/>
      <c r="SNU191" s="3"/>
      <c r="SNV191" s="3"/>
      <c r="SNW191" s="3"/>
      <c r="SNX191" s="3"/>
      <c r="SNY191" s="3"/>
      <c r="SNZ191" s="3"/>
      <c r="SOA191" s="3"/>
      <c r="SOB191" s="3"/>
      <c r="SOC191" s="3"/>
      <c r="SOD191" s="3"/>
      <c r="SOE191" s="3"/>
      <c r="SOF191" s="3"/>
      <c r="SOG191" s="3"/>
      <c r="SOH191" s="3"/>
      <c r="SOI191" s="3"/>
      <c r="SOJ191" s="3"/>
      <c r="SOK191" s="3"/>
      <c r="SOL191" s="3"/>
      <c r="SOM191" s="3"/>
      <c r="SON191" s="3"/>
      <c r="SOO191" s="3"/>
      <c r="SOP191" s="3"/>
      <c r="SOQ191" s="3"/>
      <c r="SOR191" s="3"/>
      <c r="SOS191" s="3"/>
      <c r="SOT191" s="3"/>
      <c r="SOU191" s="3"/>
      <c r="SOV191" s="3"/>
      <c r="SOW191" s="3"/>
      <c r="SOX191" s="3"/>
      <c r="SOY191" s="3"/>
      <c r="SOZ191" s="3"/>
      <c r="SPA191" s="3"/>
      <c r="SPB191" s="3"/>
      <c r="SPC191" s="3"/>
      <c r="SPD191" s="3"/>
      <c r="SPE191" s="3"/>
      <c r="SPF191" s="3"/>
      <c r="SPG191" s="3"/>
      <c r="SPH191" s="3"/>
      <c r="SPI191" s="3"/>
      <c r="SPJ191" s="3"/>
      <c r="SPK191" s="3"/>
      <c r="SPL191" s="3"/>
      <c r="SPM191" s="3"/>
      <c r="SPN191" s="3"/>
      <c r="SPO191" s="3"/>
      <c r="SPP191" s="3"/>
      <c r="SPQ191" s="3"/>
      <c r="SPR191" s="3"/>
      <c r="SPS191" s="3"/>
      <c r="SPT191" s="3"/>
      <c r="SPU191" s="3"/>
      <c r="SPV191" s="3"/>
      <c r="SPW191" s="3"/>
      <c r="SPX191" s="3"/>
      <c r="SPY191" s="3"/>
      <c r="SPZ191" s="3"/>
      <c r="SQA191" s="3"/>
      <c r="SQB191" s="3"/>
      <c r="SQC191" s="3"/>
      <c r="SQD191" s="3"/>
      <c r="SQE191" s="3"/>
      <c r="SQF191" s="3"/>
      <c r="SQG191" s="3"/>
      <c r="SQH191" s="3"/>
      <c r="SQI191" s="3"/>
      <c r="SQJ191" s="3"/>
      <c r="SQK191" s="3"/>
      <c r="SQL191" s="3"/>
      <c r="SQM191" s="3"/>
      <c r="SQN191" s="3"/>
      <c r="SQO191" s="3"/>
      <c r="SQP191" s="3"/>
      <c r="SQQ191" s="3"/>
      <c r="SQR191" s="3"/>
      <c r="SQS191" s="3"/>
      <c r="SQT191" s="3"/>
      <c r="SQU191" s="3"/>
      <c r="SQV191" s="3"/>
      <c r="SQW191" s="3"/>
      <c r="SQX191" s="3"/>
      <c r="SQY191" s="3"/>
      <c r="SQZ191" s="3"/>
      <c r="SRA191" s="3"/>
      <c r="SRB191" s="3"/>
      <c r="SRC191" s="3"/>
      <c r="SRD191" s="3"/>
      <c r="SRE191" s="3"/>
      <c r="SRF191" s="3"/>
      <c r="SRG191" s="3"/>
      <c r="SRH191" s="3"/>
      <c r="SRI191" s="3"/>
      <c r="SRJ191" s="3"/>
      <c r="SRK191" s="3"/>
      <c r="SRL191" s="3"/>
      <c r="SRM191" s="3"/>
      <c r="SRN191" s="3"/>
      <c r="SRO191" s="3"/>
      <c r="SRP191" s="3"/>
      <c r="SRQ191" s="3"/>
      <c r="SRR191" s="3"/>
      <c r="SRS191" s="3"/>
      <c r="SRT191" s="3"/>
      <c r="SRU191" s="3"/>
      <c r="SRV191" s="3"/>
      <c r="SRW191" s="3"/>
      <c r="SRX191" s="3"/>
      <c r="SRY191" s="3"/>
      <c r="SRZ191" s="3"/>
      <c r="SSA191" s="3"/>
      <c r="SSB191" s="3"/>
      <c r="SSC191" s="3"/>
      <c r="SSD191" s="3"/>
      <c r="SSE191" s="3"/>
      <c r="SSF191" s="3"/>
      <c r="SSG191" s="3"/>
      <c r="SSH191" s="3"/>
      <c r="SSI191" s="3"/>
      <c r="SSJ191" s="3"/>
      <c r="SSK191" s="3"/>
      <c r="SSL191" s="3"/>
      <c r="SSM191" s="3"/>
      <c r="SSN191" s="3"/>
      <c r="SSO191" s="3"/>
      <c r="SSP191" s="3"/>
      <c r="SSQ191" s="3"/>
      <c r="SSR191" s="3"/>
      <c r="SSS191" s="3"/>
      <c r="SST191" s="3"/>
      <c r="SSU191" s="3"/>
      <c r="SSV191" s="3"/>
      <c r="SSW191" s="3"/>
      <c r="SSX191" s="3"/>
      <c r="SSY191" s="3"/>
      <c r="SSZ191" s="3"/>
      <c r="STA191" s="3"/>
      <c r="STB191" s="3"/>
      <c r="STC191" s="3"/>
      <c r="STD191" s="3"/>
      <c r="STE191" s="3"/>
      <c r="STF191" s="3"/>
      <c r="STG191" s="3"/>
      <c r="STH191" s="3"/>
      <c r="STI191" s="3"/>
      <c r="STJ191" s="3"/>
      <c r="STK191" s="3"/>
      <c r="STL191" s="3"/>
      <c r="STM191" s="3"/>
      <c r="STN191" s="3"/>
      <c r="STO191" s="3"/>
      <c r="STP191" s="3"/>
      <c r="STQ191" s="3"/>
      <c r="STR191" s="3"/>
      <c r="STS191" s="3"/>
      <c r="STT191" s="3"/>
      <c r="STU191" s="3"/>
      <c r="STV191" s="3"/>
      <c r="STW191" s="3"/>
      <c r="STX191" s="3"/>
      <c r="STY191" s="3"/>
      <c r="STZ191" s="3"/>
      <c r="SUA191" s="3"/>
      <c r="SUB191" s="3"/>
      <c r="SUC191" s="3"/>
      <c r="SUD191" s="3"/>
      <c r="SUE191" s="3"/>
      <c r="SUF191" s="3"/>
      <c r="SUG191" s="3"/>
      <c r="SUH191" s="3"/>
      <c r="SUI191" s="3"/>
      <c r="SUJ191" s="3"/>
      <c r="SUK191" s="3"/>
      <c r="SUL191" s="3"/>
      <c r="SUM191" s="3"/>
      <c r="SUN191" s="3"/>
      <c r="SUO191" s="3"/>
      <c r="SUP191" s="3"/>
      <c r="SUQ191" s="3"/>
      <c r="SUR191" s="3"/>
      <c r="SUS191" s="3"/>
      <c r="SUT191" s="3"/>
      <c r="SUU191" s="3"/>
      <c r="SUV191" s="3"/>
      <c r="SUW191" s="3"/>
      <c r="SUX191" s="3"/>
      <c r="SUY191" s="3"/>
      <c r="SUZ191" s="3"/>
      <c r="SVA191" s="3"/>
      <c r="SVB191" s="3"/>
      <c r="SVC191" s="3"/>
      <c r="SVD191" s="3"/>
      <c r="SVE191" s="3"/>
      <c r="SVF191" s="3"/>
      <c r="SVG191" s="3"/>
      <c r="SVH191" s="3"/>
      <c r="SVI191" s="3"/>
      <c r="SVJ191" s="3"/>
      <c r="SVK191" s="3"/>
      <c r="SVL191" s="3"/>
      <c r="SVM191" s="3"/>
      <c r="SVN191" s="3"/>
      <c r="SVO191" s="3"/>
      <c r="SVP191" s="3"/>
      <c r="SVQ191" s="3"/>
      <c r="SVR191" s="3"/>
      <c r="SVS191" s="3"/>
      <c r="SVT191" s="3"/>
      <c r="SVU191" s="3"/>
      <c r="SVV191" s="3"/>
      <c r="SVW191" s="3"/>
      <c r="SVX191" s="3"/>
      <c r="SVY191" s="3"/>
      <c r="SVZ191" s="3"/>
      <c r="SWA191" s="3"/>
      <c r="SWB191" s="3"/>
      <c r="SWC191" s="3"/>
      <c r="SWD191" s="3"/>
      <c r="SWE191" s="3"/>
      <c r="SWF191" s="3"/>
      <c r="SWG191" s="3"/>
      <c r="SWH191" s="3"/>
      <c r="SWI191" s="3"/>
      <c r="SWJ191" s="3"/>
      <c r="SWK191" s="3"/>
      <c r="SWL191" s="3"/>
      <c r="SWM191" s="3"/>
      <c r="SWN191" s="3"/>
      <c r="SWO191" s="3"/>
      <c r="SWP191" s="3"/>
      <c r="SWQ191" s="3"/>
      <c r="SWR191" s="3"/>
      <c r="SWS191" s="3"/>
      <c r="SWT191" s="3"/>
      <c r="SWU191" s="3"/>
      <c r="SWV191" s="3"/>
      <c r="SWW191" s="3"/>
      <c r="SWX191" s="3"/>
      <c r="SWY191" s="3"/>
      <c r="SWZ191" s="3"/>
      <c r="SXA191" s="3"/>
      <c r="SXB191" s="3"/>
      <c r="SXC191" s="3"/>
      <c r="SXD191" s="3"/>
      <c r="SXE191" s="3"/>
      <c r="SXF191" s="3"/>
      <c r="SXG191" s="3"/>
      <c r="SXH191" s="3"/>
      <c r="SXI191" s="3"/>
      <c r="SXJ191" s="3"/>
      <c r="SXK191" s="3"/>
      <c r="SXL191" s="3"/>
      <c r="SXM191" s="3"/>
      <c r="SXN191" s="3"/>
      <c r="SXO191" s="3"/>
      <c r="SXP191" s="3"/>
      <c r="SXQ191" s="3"/>
      <c r="SXR191" s="3"/>
      <c r="SXS191" s="3"/>
      <c r="SXT191" s="3"/>
      <c r="SXU191" s="3"/>
      <c r="SXV191" s="3"/>
      <c r="SXW191" s="3"/>
      <c r="SXX191" s="3"/>
      <c r="SXY191" s="3"/>
      <c r="SXZ191" s="3"/>
      <c r="SYA191" s="3"/>
      <c r="SYB191" s="3"/>
      <c r="SYC191" s="3"/>
      <c r="SYD191" s="3"/>
      <c r="SYE191" s="3"/>
      <c r="SYF191" s="3"/>
      <c r="SYG191" s="3"/>
      <c r="SYH191" s="3"/>
      <c r="SYI191" s="3"/>
      <c r="SYJ191" s="3"/>
      <c r="SYK191" s="3"/>
      <c r="SYL191" s="3"/>
      <c r="SYM191" s="3"/>
      <c r="SYN191" s="3"/>
      <c r="SYO191" s="3"/>
      <c r="SYP191" s="3"/>
      <c r="SYQ191" s="3"/>
      <c r="SYR191" s="3"/>
      <c r="SYS191" s="3"/>
      <c r="SYT191" s="3"/>
      <c r="SYU191" s="3"/>
      <c r="SYV191" s="3"/>
      <c r="SYW191" s="3"/>
      <c r="SYX191" s="3"/>
      <c r="SYY191" s="3"/>
      <c r="SYZ191" s="3"/>
      <c r="SZA191" s="3"/>
      <c r="SZB191" s="3"/>
      <c r="SZC191" s="3"/>
      <c r="SZD191" s="3"/>
      <c r="SZE191" s="3"/>
      <c r="SZF191" s="3"/>
      <c r="SZG191" s="3"/>
      <c r="SZH191" s="3"/>
      <c r="SZI191" s="3"/>
      <c r="SZJ191" s="3"/>
      <c r="SZK191" s="3"/>
      <c r="SZL191" s="3"/>
      <c r="SZM191" s="3"/>
      <c r="SZN191" s="3"/>
      <c r="SZO191" s="3"/>
      <c r="SZP191" s="3"/>
      <c r="SZQ191" s="3"/>
      <c r="SZR191" s="3"/>
      <c r="SZS191" s="3"/>
      <c r="SZT191" s="3"/>
      <c r="SZU191" s="3"/>
      <c r="SZV191" s="3"/>
      <c r="SZW191" s="3"/>
      <c r="SZX191" s="3"/>
      <c r="SZY191" s="3"/>
      <c r="SZZ191" s="3"/>
      <c r="TAA191" s="3"/>
      <c r="TAB191" s="3"/>
      <c r="TAC191" s="3"/>
      <c r="TAD191" s="3"/>
      <c r="TAE191" s="3"/>
      <c r="TAF191" s="3"/>
      <c r="TAG191" s="3"/>
      <c r="TAH191" s="3"/>
      <c r="TAI191" s="3"/>
      <c r="TAJ191" s="3"/>
      <c r="TAK191" s="3"/>
      <c r="TAL191" s="3"/>
      <c r="TAM191" s="3"/>
      <c r="TAN191" s="3"/>
      <c r="TAO191" s="3"/>
      <c r="TAP191" s="3"/>
      <c r="TAQ191" s="3"/>
      <c r="TAR191" s="3"/>
      <c r="TAS191" s="3"/>
      <c r="TAT191" s="3"/>
      <c r="TAU191" s="3"/>
      <c r="TAV191" s="3"/>
      <c r="TAW191" s="3"/>
      <c r="TAX191" s="3"/>
      <c r="TAY191" s="3"/>
      <c r="TAZ191" s="3"/>
      <c r="TBA191" s="3"/>
      <c r="TBB191" s="3"/>
      <c r="TBC191" s="3"/>
      <c r="TBD191" s="3"/>
      <c r="TBE191" s="3"/>
      <c r="TBF191" s="3"/>
      <c r="TBG191" s="3"/>
      <c r="TBH191" s="3"/>
      <c r="TBI191" s="3"/>
      <c r="TBJ191" s="3"/>
      <c r="TBK191" s="3"/>
      <c r="TBL191" s="3"/>
      <c r="TBM191" s="3"/>
      <c r="TBN191" s="3"/>
      <c r="TBO191" s="3"/>
      <c r="TBP191" s="3"/>
      <c r="TBQ191" s="3"/>
      <c r="TBR191" s="3"/>
      <c r="TBS191" s="3"/>
      <c r="TBT191" s="3"/>
      <c r="TBU191" s="3"/>
      <c r="TBV191" s="3"/>
      <c r="TBW191" s="3"/>
      <c r="TBX191" s="3"/>
      <c r="TBY191" s="3"/>
      <c r="TBZ191" s="3"/>
      <c r="TCA191" s="3"/>
      <c r="TCB191" s="3"/>
      <c r="TCC191" s="3"/>
      <c r="TCD191" s="3"/>
      <c r="TCE191" s="3"/>
      <c r="TCF191" s="3"/>
      <c r="TCG191" s="3"/>
      <c r="TCH191" s="3"/>
      <c r="TCI191" s="3"/>
      <c r="TCJ191" s="3"/>
      <c r="TCK191" s="3"/>
      <c r="TCL191" s="3"/>
      <c r="TCM191" s="3"/>
      <c r="TCN191" s="3"/>
      <c r="TCO191" s="3"/>
      <c r="TCP191" s="3"/>
      <c r="TCQ191" s="3"/>
      <c r="TCR191" s="3"/>
      <c r="TCS191" s="3"/>
      <c r="TCT191" s="3"/>
      <c r="TCU191" s="3"/>
      <c r="TCV191" s="3"/>
      <c r="TCW191" s="3"/>
      <c r="TCX191" s="3"/>
      <c r="TCY191" s="3"/>
      <c r="TCZ191" s="3"/>
      <c r="TDA191" s="3"/>
      <c r="TDB191" s="3"/>
      <c r="TDC191" s="3"/>
      <c r="TDD191" s="3"/>
      <c r="TDE191" s="3"/>
      <c r="TDF191" s="3"/>
      <c r="TDG191" s="3"/>
      <c r="TDH191" s="3"/>
      <c r="TDI191" s="3"/>
      <c r="TDJ191" s="3"/>
      <c r="TDK191" s="3"/>
      <c r="TDL191" s="3"/>
      <c r="TDM191" s="3"/>
      <c r="TDN191" s="3"/>
      <c r="TDO191" s="3"/>
      <c r="TDP191" s="3"/>
      <c r="TDQ191" s="3"/>
      <c r="TDR191" s="3"/>
      <c r="TDS191" s="3"/>
      <c r="TDT191" s="3"/>
      <c r="TDU191" s="3"/>
      <c r="TDV191" s="3"/>
      <c r="TDW191" s="3"/>
      <c r="TDX191" s="3"/>
      <c r="TDY191" s="3"/>
      <c r="TDZ191" s="3"/>
      <c r="TEA191" s="3"/>
      <c r="TEB191" s="3"/>
      <c r="TEC191" s="3"/>
      <c r="TED191" s="3"/>
      <c r="TEE191" s="3"/>
      <c r="TEF191" s="3"/>
      <c r="TEG191" s="3"/>
      <c r="TEH191" s="3"/>
      <c r="TEI191" s="3"/>
      <c r="TEJ191" s="3"/>
      <c r="TEK191" s="3"/>
      <c r="TEL191" s="3"/>
      <c r="TEM191" s="3"/>
      <c r="TEN191" s="3"/>
      <c r="TEO191" s="3"/>
      <c r="TEP191" s="3"/>
      <c r="TEQ191" s="3"/>
      <c r="TER191" s="3"/>
      <c r="TES191" s="3"/>
      <c r="TET191" s="3"/>
      <c r="TEU191" s="3"/>
      <c r="TEV191" s="3"/>
      <c r="TEW191" s="3"/>
      <c r="TEX191" s="3"/>
      <c r="TEY191" s="3"/>
      <c r="TEZ191" s="3"/>
      <c r="TFA191" s="3"/>
      <c r="TFB191" s="3"/>
      <c r="TFC191" s="3"/>
      <c r="TFD191" s="3"/>
      <c r="TFE191" s="3"/>
      <c r="TFF191" s="3"/>
      <c r="TFG191" s="3"/>
      <c r="TFH191" s="3"/>
      <c r="TFI191" s="3"/>
      <c r="TFJ191" s="3"/>
      <c r="TFK191" s="3"/>
      <c r="TFL191" s="3"/>
      <c r="TFM191" s="3"/>
      <c r="TFN191" s="3"/>
      <c r="TFO191" s="3"/>
      <c r="TFP191" s="3"/>
      <c r="TFQ191" s="3"/>
      <c r="TFR191" s="3"/>
      <c r="TFS191" s="3"/>
      <c r="TFT191" s="3"/>
      <c r="TFU191" s="3"/>
      <c r="TFV191" s="3"/>
      <c r="TFW191" s="3"/>
      <c r="TFX191" s="3"/>
      <c r="TFY191" s="3"/>
      <c r="TFZ191" s="3"/>
      <c r="TGA191" s="3"/>
      <c r="TGB191" s="3"/>
      <c r="TGC191" s="3"/>
      <c r="TGD191" s="3"/>
      <c r="TGE191" s="3"/>
      <c r="TGF191" s="3"/>
      <c r="TGG191" s="3"/>
      <c r="TGH191" s="3"/>
      <c r="TGI191" s="3"/>
      <c r="TGJ191" s="3"/>
      <c r="TGK191" s="3"/>
      <c r="TGL191" s="3"/>
      <c r="TGM191" s="3"/>
      <c r="TGN191" s="3"/>
      <c r="TGO191" s="3"/>
      <c r="TGP191" s="3"/>
      <c r="TGQ191" s="3"/>
      <c r="TGR191" s="3"/>
      <c r="TGS191" s="3"/>
      <c r="TGT191" s="3"/>
      <c r="TGU191" s="3"/>
      <c r="TGV191" s="3"/>
      <c r="TGW191" s="3"/>
      <c r="TGX191" s="3"/>
      <c r="TGY191" s="3"/>
      <c r="TGZ191" s="3"/>
      <c r="THA191" s="3"/>
      <c r="THB191" s="3"/>
      <c r="THC191" s="3"/>
      <c r="THD191" s="3"/>
      <c r="THE191" s="3"/>
      <c r="THF191" s="3"/>
      <c r="THG191" s="3"/>
      <c r="THH191" s="3"/>
      <c r="THI191" s="3"/>
      <c r="THJ191" s="3"/>
      <c r="THK191" s="3"/>
      <c r="THL191" s="3"/>
      <c r="THM191" s="3"/>
      <c r="THN191" s="3"/>
      <c r="THO191" s="3"/>
      <c r="THP191" s="3"/>
      <c r="THQ191" s="3"/>
      <c r="THR191" s="3"/>
      <c r="THS191" s="3"/>
      <c r="THT191" s="3"/>
      <c r="THU191" s="3"/>
      <c r="THV191" s="3"/>
      <c r="THW191" s="3"/>
      <c r="THX191" s="3"/>
      <c r="THY191" s="3"/>
      <c r="THZ191" s="3"/>
      <c r="TIA191" s="3"/>
      <c r="TIB191" s="3"/>
      <c r="TIC191" s="3"/>
      <c r="TID191" s="3"/>
      <c r="TIE191" s="3"/>
      <c r="TIF191" s="3"/>
      <c r="TIG191" s="3"/>
      <c r="TIH191" s="3"/>
      <c r="TII191" s="3"/>
      <c r="TIJ191" s="3"/>
      <c r="TIK191" s="3"/>
      <c r="TIL191" s="3"/>
      <c r="TIM191" s="3"/>
      <c r="TIN191" s="3"/>
      <c r="TIO191" s="3"/>
      <c r="TIP191" s="3"/>
      <c r="TIQ191" s="3"/>
      <c r="TIR191" s="3"/>
      <c r="TIS191" s="3"/>
      <c r="TIT191" s="3"/>
      <c r="TIU191" s="3"/>
      <c r="TIV191" s="3"/>
      <c r="TIW191" s="3"/>
      <c r="TIX191" s="3"/>
      <c r="TIY191" s="3"/>
      <c r="TIZ191" s="3"/>
      <c r="TJA191" s="3"/>
      <c r="TJB191" s="3"/>
      <c r="TJC191" s="3"/>
      <c r="TJD191" s="3"/>
      <c r="TJE191" s="3"/>
      <c r="TJF191" s="3"/>
      <c r="TJG191" s="3"/>
      <c r="TJH191" s="3"/>
      <c r="TJI191" s="3"/>
      <c r="TJJ191" s="3"/>
      <c r="TJK191" s="3"/>
      <c r="TJL191" s="3"/>
      <c r="TJM191" s="3"/>
      <c r="TJN191" s="3"/>
      <c r="TJO191" s="3"/>
      <c r="TJP191" s="3"/>
      <c r="TJQ191" s="3"/>
      <c r="TJR191" s="3"/>
      <c r="TJS191" s="3"/>
      <c r="TJT191" s="3"/>
      <c r="TJU191" s="3"/>
      <c r="TJV191" s="3"/>
      <c r="TJW191" s="3"/>
      <c r="TJX191" s="3"/>
      <c r="TJY191" s="3"/>
      <c r="TJZ191" s="3"/>
      <c r="TKA191" s="3"/>
      <c r="TKB191" s="3"/>
      <c r="TKC191" s="3"/>
      <c r="TKD191" s="3"/>
      <c r="TKE191" s="3"/>
      <c r="TKF191" s="3"/>
      <c r="TKG191" s="3"/>
      <c r="TKH191" s="3"/>
      <c r="TKI191" s="3"/>
      <c r="TKJ191" s="3"/>
      <c r="TKK191" s="3"/>
      <c r="TKL191" s="3"/>
      <c r="TKM191" s="3"/>
      <c r="TKN191" s="3"/>
      <c r="TKO191" s="3"/>
      <c r="TKP191" s="3"/>
      <c r="TKQ191" s="3"/>
      <c r="TKR191" s="3"/>
      <c r="TKS191" s="3"/>
      <c r="TKT191" s="3"/>
      <c r="TKU191" s="3"/>
      <c r="TKV191" s="3"/>
      <c r="TKW191" s="3"/>
      <c r="TKX191" s="3"/>
      <c r="TKY191" s="3"/>
      <c r="TKZ191" s="3"/>
      <c r="TLA191" s="3"/>
      <c r="TLB191" s="3"/>
      <c r="TLC191" s="3"/>
      <c r="TLD191" s="3"/>
      <c r="TLE191" s="3"/>
      <c r="TLF191" s="3"/>
      <c r="TLG191" s="3"/>
      <c r="TLH191" s="3"/>
      <c r="TLI191" s="3"/>
      <c r="TLJ191" s="3"/>
      <c r="TLK191" s="3"/>
      <c r="TLL191" s="3"/>
      <c r="TLM191" s="3"/>
      <c r="TLN191" s="3"/>
      <c r="TLO191" s="3"/>
      <c r="TLP191" s="3"/>
      <c r="TLQ191" s="3"/>
      <c r="TLR191" s="3"/>
      <c r="TLS191" s="3"/>
      <c r="TLT191" s="3"/>
      <c r="TLU191" s="3"/>
      <c r="TLV191" s="3"/>
      <c r="TLW191" s="3"/>
      <c r="TLX191" s="3"/>
      <c r="TLY191" s="3"/>
      <c r="TLZ191" s="3"/>
      <c r="TMA191" s="3"/>
      <c r="TMB191" s="3"/>
      <c r="TMC191" s="3"/>
      <c r="TMD191" s="3"/>
      <c r="TME191" s="3"/>
      <c r="TMF191" s="3"/>
      <c r="TMG191" s="3"/>
      <c r="TMH191" s="3"/>
      <c r="TMI191" s="3"/>
      <c r="TMJ191" s="3"/>
      <c r="TMK191" s="3"/>
      <c r="TML191" s="3"/>
      <c r="TMM191" s="3"/>
      <c r="TMN191" s="3"/>
      <c r="TMO191" s="3"/>
      <c r="TMP191" s="3"/>
      <c r="TMQ191" s="3"/>
      <c r="TMR191" s="3"/>
      <c r="TMS191" s="3"/>
      <c r="TMT191" s="3"/>
      <c r="TMU191" s="3"/>
      <c r="TMV191" s="3"/>
      <c r="TMW191" s="3"/>
      <c r="TMX191" s="3"/>
      <c r="TMY191" s="3"/>
      <c r="TMZ191" s="3"/>
      <c r="TNA191" s="3"/>
      <c r="TNB191" s="3"/>
      <c r="TNC191" s="3"/>
      <c r="TND191" s="3"/>
      <c r="TNE191" s="3"/>
      <c r="TNF191" s="3"/>
      <c r="TNG191" s="3"/>
      <c r="TNH191" s="3"/>
      <c r="TNI191" s="3"/>
      <c r="TNJ191" s="3"/>
      <c r="TNK191" s="3"/>
      <c r="TNL191" s="3"/>
      <c r="TNM191" s="3"/>
      <c r="TNN191" s="3"/>
      <c r="TNO191" s="3"/>
      <c r="TNP191" s="3"/>
      <c r="TNQ191" s="3"/>
      <c r="TNR191" s="3"/>
      <c r="TNS191" s="3"/>
      <c r="TNT191" s="3"/>
      <c r="TNU191" s="3"/>
      <c r="TNV191" s="3"/>
      <c r="TNW191" s="3"/>
      <c r="TNX191" s="3"/>
      <c r="TNY191" s="3"/>
      <c r="TNZ191" s="3"/>
      <c r="TOA191" s="3"/>
      <c r="TOB191" s="3"/>
      <c r="TOC191" s="3"/>
      <c r="TOD191" s="3"/>
      <c r="TOE191" s="3"/>
      <c r="TOF191" s="3"/>
      <c r="TOG191" s="3"/>
      <c r="TOH191" s="3"/>
      <c r="TOI191" s="3"/>
      <c r="TOJ191" s="3"/>
      <c r="TOK191" s="3"/>
      <c r="TOL191" s="3"/>
      <c r="TOM191" s="3"/>
      <c r="TON191" s="3"/>
      <c r="TOO191" s="3"/>
      <c r="TOP191" s="3"/>
      <c r="TOQ191" s="3"/>
      <c r="TOR191" s="3"/>
      <c r="TOS191" s="3"/>
      <c r="TOT191" s="3"/>
      <c r="TOU191" s="3"/>
      <c r="TOV191" s="3"/>
      <c r="TOW191" s="3"/>
      <c r="TOX191" s="3"/>
      <c r="TOY191" s="3"/>
      <c r="TOZ191" s="3"/>
      <c r="TPA191" s="3"/>
      <c r="TPB191" s="3"/>
      <c r="TPC191" s="3"/>
      <c r="TPD191" s="3"/>
      <c r="TPE191" s="3"/>
      <c r="TPF191" s="3"/>
      <c r="TPG191" s="3"/>
      <c r="TPH191" s="3"/>
      <c r="TPI191" s="3"/>
      <c r="TPJ191" s="3"/>
      <c r="TPK191" s="3"/>
      <c r="TPL191" s="3"/>
      <c r="TPM191" s="3"/>
      <c r="TPN191" s="3"/>
      <c r="TPO191" s="3"/>
      <c r="TPP191" s="3"/>
      <c r="TPQ191" s="3"/>
      <c r="TPR191" s="3"/>
      <c r="TPS191" s="3"/>
      <c r="TPT191" s="3"/>
      <c r="TPU191" s="3"/>
      <c r="TPV191" s="3"/>
      <c r="TPW191" s="3"/>
      <c r="TPX191" s="3"/>
      <c r="TPY191" s="3"/>
      <c r="TPZ191" s="3"/>
      <c r="TQA191" s="3"/>
      <c r="TQB191" s="3"/>
      <c r="TQC191" s="3"/>
      <c r="TQD191" s="3"/>
      <c r="TQE191" s="3"/>
      <c r="TQF191" s="3"/>
      <c r="TQG191" s="3"/>
      <c r="TQH191" s="3"/>
      <c r="TQI191" s="3"/>
      <c r="TQJ191" s="3"/>
      <c r="TQK191" s="3"/>
      <c r="TQL191" s="3"/>
      <c r="TQM191" s="3"/>
      <c r="TQN191" s="3"/>
      <c r="TQO191" s="3"/>
      <c r="TQP191" s="3"/>
      <c r="TQQ191" s="3"/>
      <c r="TQR191" s="3"/>
      <c r="TQS191" s="3"/>
      <c r="TQT191" s="3"/>
      <c r="TQU191" s="3"/>
      <c r="TQV191" s="3"/>
      <c r="TQW191" s="3"/>
      <c r="TQX191" s="3"/>
      <c r="TQY191" s="3"/>
      <c r="TQZ191" s="3"/>
      <c r="TRA191" s="3"/>
      <c r="TRB191" s="3"/>
      <c r="TRC191" s="3"/>
      <c r="TRD191" s="3"/>
      <c r="TRE191" s="3"/>
      <c r="TRF191" s="3"/>
      <c r="TRG191" s="3"/>
      <c r="TRH191" s="3"/>
      <c r="TRI191" s="3"/>
      <c r="TRJ191" s="3"/>
      <c r="TRK191" s="3"/>
      <c r="TRL191" s="3"/>
      <c r="TRM191" s="3"/>
      <c r="TRN191" s="3"/>
      <c r="TRO191" s="3"/>
      <c r="TRP191" s="3"/>
      <c r="TRQ191" s="3"/>
      <c r="TRR191" s="3"/>
      <c r="TRS191" s="3"/>
      <c r="TRT191" s="3"/>
      <c r="TRU191" s="3"/>
      <c r="TRV191" s="3"/>
      <c r="TRW191" s="3"/>
      <c r="TRX191" s="3"/>
      <c r="TRY191" s="3"/>
      <c r="TRZ191" s="3"/>
      <c r="TSA191" s="3"/>
      <c r="TSB191" s="3"/>
      <c r="TSC191" s="3"/>
      <c r="TSD191" s="3"/>
      <c r="TSE191" s="3"/>
      <c r="TSF191" s="3"/>
      <c r="TSG191" s="3"/>
      <c r="TSH191" s="3"/>
      <c r="TSI191" s="3"/>
      <c r="TSJ191" s="3"/>
      <c r="TSK191" s="3"/>
      <c r="TSL191" s="3"/>
      <c r="TSM191" s="3"/>
      <c r="TSN191" s="3"/>
      <c r="TSO191" s="3"/>
      <c r="TSP191" s="3"/>
      <c r="TSQ191" s="3"/>
      <c r="TSR191" s="3"/>
      <c r="TSS191" s="3"/>
      <c r="TST191" s="3"/>
      <c r="TSU191" s="3"/>
      <c r="TSV191" s="3"/>
      <c r="TSW191" s="3"/>
      <c r="TSX191" s="3"/>
      <c r="TSY191" s="3"/>
      <c r="TSZ191" s="3"/>
      <c r="TTA191" s="3"/>
      <c r="TTB191" s="3"/>
      <c r="TTC191" s="3"/>
      <c r="TTD191" s="3"/>
      <c r="TTE191" s="3"/>
      <c r="TTF191" s="3"/>
      <c r="TTG191" s="3"/>
      <c r="TTH191" s="3"/>
      <c r="TTI191" s="3"/>
      <c r="TTJ191" s="3"/>
      <c r="TTK191" s="3"/>
      <c r="TTL191" s="3"/>
      <c r="TTM191" s="3"/>
      <c r="TTN191" s="3"/>
      <c r="TTO191" s="3"/>
      <c r="TTP191" s="3"/>
      <c r="TTQ191" s="3"/>
      <c r="TTR191" s="3"/>
      <c r="TTS191" s="3"/>
      <c r="TTT191" s="3"/>
      <c r="TTU191" s="3"/>
      <c r="TTV191" s="3"/>
      <c r="TTW191" s="3"/>
      <c r="TTX191" s="3"/>
      <c r="TTY191" s="3"/>
      <c r="TTZ191" s="3"/>
      <c r="TUA191" s="3"/>
      <c r="TUB191" s="3"/>
      <c r="TUC191" s="3"/>
      <c r="TUD191" s="3"/>
      <c r="TUE191" s="3"/>
      <c r="TUF191" s="3"/>
      <c r="TUG191" s="3"/>
      <c r="TUH191" s="3"/>
      <c r="TUI191" s="3"/>
      <c r="TUJ191" s="3"/>
      <c r="TUK191" s="3"/>
      <c r="TUL191" s="3"/>
      <c r="TUM191" s="3"/>
      <c r="TUN191" s="3"/>
      <c r="TUO191" s="3"/>
      <c r="TUP191" s="3"/>
      <c r="TUQ191" s="3"/>
      <c r="TUR191" s="3"/>
      <c r="TUS191" s="3"/>
      <c r="TUT191" s="3"/>
      <c r="TUU191" s="3"/>
      <c r="TUV191" s="3"/>
      <c r="TUW191" s="3"/>
      <c r="TUX191" s="3"/>
      <c r="TUY191" s="3"/>
      <c r="TUZ191" s="3"/>
      <c r="TVA191" s="3"/>
      <c r="TVB191" s="3"/>
      <c r="TVC191" s="3"/>
      <c r="TVD191" s="3"/>
      <c r="TVE191" s="3"/>
      <c r="TVF191" s="3"/>
      <c r="TVG191" s="3"/>
      <c r="TVH191" s="3"/>
      <c r="TVI191" s="3"/>
      <c r="TVJ191" s="3"/>
      <c r="TVK191" s="3"/>
      <c r="TVL191" s="3"/>
      <c r="TVM191" s="3"/>
      <c r="TVN191" s="3"/>
      <c r="TVO191" s="3"/>
      <c r="TVP191" s="3"/>
      <c r="TVQ191" s="3"/>
      <c r="TVR191" s="3"/>
      <c r="TVS191" s="3"/>
      <c r="TVT191" s="3"/>
      <c r="TVU191" s="3"/>
      <c r="TVV191" s="3"/>
      <c r="TVW191" s="3"/>
      <c r="TVX191" s="3"/>
      <c r="TVY191" s="3"/>
      <c r="TVZ191" s="3"/>
      <c r="TWA191" s="3"/>
      <c r="TWB191" s="3"/>
      <c r="TWC191" s="3"/>
      <c r="TWD191" s="3"/>
      <c r="TWE191" s="3"/>
      <c r="TWF191" s="3"/>
      <c r="TWG191" s="3"/>
      <c r="TWH191" s="3"/>
      <c r="TWI191" s="3"/>
      <c r="TWJ191" s="3"/>
      <c r="TWK191" s="3"/>
      <c r="TWL191" s="3"/>
      <c r="TWM191" s="3"/>
      <c r="TWN191" s="3"/>
      <c r="TWO191" s="3"/>
      <c r="TWP191" s="3"/>
      <c r="TWQ191" s="3"/>
      <c r="TWR191" s="3"/>
      <c r="TWS191" s="3"/>
      <c r="TWT191" s="3"/>
      <c r="TWU191" s="3"/>
      <c r="TWV191" s="3"/>
      <c r="TWW191" s="3"/>
      <c r="TWX191" s="3"/>
      <c r="TWY191" s="3"/>
      <c r="TWZ191" s="3"/>
      <c r="TXA191" s="3"/>
      <c r="TXB191" s="3"/>
      <c r="TXC191" s="3"/>
      <c r="TXD191" s="3"/>
      <c r="TXE191" s="3"/>
      <c r="TXF191" s="3"/>
      <c r="TXG191" s="3"/>
      <c r="TXH191" s="3"/>
      <c r="TXI191" s="3"/>
      <c r="TXJ191" s="3"/>
      <c r="TXK191" s="3"/>
      <c r="TXL191" s="3"/>
      <c r="TXM191" s="3"/>
      <c r="TXN191" s="3"/>
      <c r="TXO191" s="3"/>
      <c r="TXP191" s="3"/>
      <c r="TXQ191" s="3"/>
      <c r="TXR191" s="3"/>
      <c r="TXS191" s="3"/>
      <c r="TXT191" s="3"/>
      <c r="TXU191" s="3"/>
      <c r="TXV191" s="3"/>
      <c r="TXW191" s="3"/>
      <c r="TXX191" s="3"/>
      <c r="TXY191" s="3"/>
      <c r="TXZ191" s="3"/>
      <c r="TYA191" s="3"/>
      <c r="TYB191" s="3"/>
      <c r="TYC191" s="3"/>
      <c r="TYD191" s="3"/>
      <c r="TYE191" s="3"/>
      <c r="TYF191" s="3"/>
      <c r="TYG191" s="3"/>
      <c r="TYH191" s="3"/>
      <c r="TYI191" s="3"/>
      <c r="TYJ191" s="3"/>
      <c r="TYK191" s="3"/>
      <c r="TYL191" s="3"/>
      <c r="TYM191" s="3"/>
      <c r="TYN191" s="3"/>
      <c r="TYO191" s="3"/>
      <c r="TYP191" s="3"/>
      <c r="TYQ191" s="3"/>
      <c r="TYR191" s="3"/>
      <c r="TYS191" s="3"/>
      <c r="TYT191" s="3"/>
      <c r="TYU191" s="3"/>
      <c r="TYV191" s="3"/>
      <c r="TYW191" s="3"/>
      <c r="TYX191" s="3"/>
      <c r="TYY191" s="3"/>
      <c r="TYZ191" s="3"/>
      <c r="TZA191" s="3"/>
      <c r="TZB191" s="3"/>
      <c r="TZC191" s="3"/>
      <c r="TZD191" s="3"/>
      <c r="TZE191" s="3"/>
      <c r="TZF191" s="3"/>
      <c r="TZG191" s="3"/>
      <c r="TZH191" s="3"/>
      <c r="TZI191" s="3"/>
      <c r="TZJ191" s="3"/>
      <c r="TZK191" s="3"/>
      <c r="TZL191" s="3"/>
      <c r="TZM191" s="3"/>
      <c r="TZN191" s="3"/>
      <c r="TZO191" s="3"/>
      <c r="TZP191" s="3"/>
      <c r="TZQ191" s="3"/>
      <c r="TZR191" s="3"/>
      <c r="TZS191" s="3"/>
      <c r="TZT191" s="3"/>
      <c r="TZU191" s="3"/>
      <c r="TZV191" s="3"/>
      <c r="TZW191" s="3"/>
      <c r="TZX191" s="3"/>
      <c r="TZY191" s="3"/>
      <c r="TZZ191" s="3"/>
      <c r="UAA191" s="3"/>
      <c r="UAB191" s="3"/>
      <c r="UAC191" s="3"/>
      <c r="UAD191" s="3"/>
      <c r="UAE191" s="3"/>
      <c r="UAF191" s="3"/>
      <c r="UAG191" s="3"/>
      <c r="UAH191" s="3"/>
      <c r="UAI191" s="3"/>
      <c r="UAJ191" s="3"/>
      <c r="UAK191" s="3"/>
      <c r="UAL191" s="3"/>
      <c r="UAM191" s="3"/>
      <c r="UAN191" s="3"/>
      <c r="UAO191" s="3"/>
      <c r="UAP191" s="3"/>
      <c r="UAQ191" s="3"/>
      <c r="UAR191" s="3"/>
      <c r="UAS191" s="3"/>
      <c r="UAT191" s="3"/>
      <c r="UAU191" s="3"/>
      <c r="UAV191" s="3"/>
      <c r="UAW191" s="3"/>
      <c r="UAX191" s="3"/>
      <c r="UAY191" s="3"/>
      <c r="UAZ191" s="3"/>
      <c r="UBA191" s="3"/>
      <c r="UBB191" s="3"/>
      <c r="UBC191" s="3"/>
      <c r="UBD191" s="3"/>
      <c r="UBE191" s="3"/>
      <c r="UBF191" s="3"/>
      <c r="UBG191" s="3"/>
      <c r="UBH191" s="3"/>
      <c r="UBI191" s="3"/>
      <c r="UBJ191" s="3"/>
      <c r="UBK191" s="3"/>
      <c r="UBL191" s="3"/>
      <c r="UBM191" s="3"/>
      <c r="UBN191" s="3"/>
      <c r="UBO191" s="3"/>
      <c r="UBP191" s="3"/>
      <c r="UBQ191" s="3"/>
      <c r="UBR191" s="3"/>
      <c r="UBS191" s="3"/>
      <c r="UBT191" s="3"/>
      <c r="UBU191" s="3"/>
      <c r="UBV191" s="3"/>
      <c r="UBW191" s="3"/>
      <c r="UBX191" s="3"/>
      <c r="UBY191" s="3"/>
      <c r="UBZ191" s="3"/>
      <c r="UCA191" s="3"/>
      <c r="UCB191" s="3"/>
      <c r="UCC191" s="3"/>
      <c r="UCD191" s="3"/>
      <c r="UCE191" s="3"/>
      <c r="UCF191" s="3"/>
      <c r="UCG191" s="3"/>
      <c r="UCH191" s="3"/>
      <c r="UCI191" s="3"/>
      <c r="UCJ191" s="3"/>
      <c r="UCK191" s="3"/>
      <c r="UCL191" s="3"/>
      <c r="UCM191" s="3"/>
      <c r="UCN191" s="3"/>
      <c r="UCO191" s="3"/>
      <c r="UCP191" s="3"/>
      <c r="UCQ191" s="3"/>
      <c r="UCR191" s="3"/>
      <c r="UCS191" s="3"/>
      <c r="UCT191" s="3"/>
      <c r="UCU191" s="3"/>
      <c r="UCV191" s="3"/>
      <c r="UCW191" s="3"/>
      <c r="UCX191" s="3"/>
      <c r="UCY191" s="3"/>
      <c r="UCZ191" s="3"/>
      <c r="UDA191" s="3"/>
      <c r="UDB191" s="3"/>
      <c r="UDC191" s="3"/>
      <c r="UDD191" s="3"/>
      <c r="UDE191" s="3"/>
      <c r="UDF191" s="3"/>
      <c r="UDG191" s="3"/>
      <c r="UDH191" s="3"/>
      <c r="UDI191" s="3"/>
      <c r="UDJ191" s="3"/>
      <c r="UDK191" s="3"/>
      <c r="UDL191" s="3"/>
      <c r="UDM191" s="3"/>
      <c r="UDN191" s="3"/>
      <c r="UDO191" s="3"/>
      <c r="UDP191" s="3"/>
      <c r="UDQ191" s="3"/>
      <c r="UDR191" s="3"/>
      <c r="UDS191" s="3"/>
      <c r="UDT191" s="3"/>
      <c r="UDU191" s="3"/>
      <c r="UDV191" s="3"/>
      <c r="UDW191" s="3"/>
      <c r="UDX191" s="3"/>
      <c r="UDY191" s="3"/>
      <c r="UDZ191" s="3"/>
      <c r="UEA191" s="3"/>
      <c r="UEB191" s="3"/>
      <c r="UEC191" s="3"/>
      <c r="UED191" s="3"/>
      <c r="UEE191" s="3"/>
      <c r="UEF191" s="3"/>
      <c r="UEG191" s="3"/>
      <c r="UEH191" s="3"/>
      <c r="UEI191" s="3"/>
      <c r="UEJ191" s="3"/>
      <c r="UEK191" s="3"/>
      <c r="UEL191" s="3"/>
      <c r="UEM191" s="3"/>
      <c r="UEN191" s="3"/>
      <c r="UEO191" s="3"/>
      <c r="UEP191" s="3"/>
      <c r="UEQ191" s="3"/>
      <c r="UER191" s="3"/>
      <c r="UES191" s="3"/>
      <c r="UET191" s="3"/>
      <c r="UEU191" s="3"/>
      <c r="UEV191" s="3"/>
      <c r="UEW191" s="3"/>
      <c r="UEX191" s="3"/>
      <c r="UEY191" s="3"/>
      <c r="UEZ191" s="3"/>
      <c r="UFA191" s="3"/>
      <c r="UFB191" s="3"/>
      <c r="UFC191" s="3"/>
      <c r="UFD191" s="3"/>
      <c r="UFE191" s="3"/>
      <c r="UFF191" s="3"/>
      <c r="UFG191" s="3"/>
      <c r="UFH191" s="3"/>
      <c r="UFI191" s="3"/>
      <c r="UFJ191" s="3"/>
      <c r="UFK191" s="3"/>
      <c r="UFL191" s="3"/>
      <c r="UFM191" s="3"/>
      <c r="UFN191" s="3"/>
      <c r="UFO191" s="3"/>
      <c r="UFP191" s="3"/>
      <c r="UFQ191" s="3"/>
      <c r="UFR191" s="3"/>
      <c r="UFS191" s="3"/>
      <c r="UFT191" s="3"/>
      <c r="UFU191" s="3"/>
      <c r="UFV191" s="3"/>
      <c r="UFW191" s="3"/>
      <c r="UFX191" s="3"/>
      <c r="UFY191" s="3"/>
      <c r="UFZ191" s="3"/>
      <c r="UGA191" s="3"/>
      <c r="UGB191" s="3"/>
      <c r="UGC191" s="3"/>
      <c r="UGD191" s="3"/>
      <c r="UGE191" s="3"/>
      <c r="UGF191" s="3"/>
      <c r="UGG191" s="3"/>
      <c r="UGH191" s="3"/>
      <c r="UGI191" s="3"/>
      <c r="UGJ191" s="3"/>
      <c r="UGK191" s="3"/>
      <c r="UGL191" s="3"/>
      <c r="UGM191" s="3"/>
      <c r="UGN191" s="3"/>
      <c r="UGO191" s="3"/>
      <c r="UGP191" s="3"/>
      <c r="UGQ191" s="3"/>
      <c r="UGR191" s="3"/>
      <c r="UGS191" s="3"/>
      <c r="UGT191" s="3"/>
      <c r="UGU191" s="3"/>
      <c r="UGV191" s="3"/>
      <c r="UGW191" s="3"/>
      <c r="UGX191" s="3"/>
      <c r="UGY191" s="3"/>
      <c r="UGZ191" s="3"/>
      <c r="UHA191" s="3"/>
      <c r="UHB191" s="3"/>
      <c r="UHC191" s="3"/>
      <c r="UHD191" s="3"/>
      <c r="UHE191" s="3"/>
      <c r="UHF191" s="3"/>
      <c r="UHG191" s="3"/>
      <c r="UHH191" s="3"/>
      <c r="UHI191" s="3"/>
      <c r="UHJ191" s="3"/>
      <c r="UHK191" s="3"/>
      <c r="UHL191" s="3"/>
      <c r="UHM191" s="3"/>
      <c r="UHN191" s="3"/>
      <c r="UHO191" s="3"/>
      <c r="UHP191" s="3"/>
      <c r="UHQ191" s="3"/>
      <c r="UHR191" s="3"/>
      <c r="UHS191" s="3"/>
      <c r="UHT191" s="3"/>
      <c r="UHU191" s="3"/>
      <c r="UHV191" s="3"/>
      <c r="UHW191" s="3"/>
      <c r="UHX191" s="3"/>
      <c r="UHY191" s="3"/>
      <c r="UHZ191" s="3"/>
      <c r="UIA191" s="3"/>
      <c r="UIB191" s="3"/>
      <c r="UIC191" s="3"/>
      <c r="UID191" s="3"/>
      <c r="UIE191" s="3"/>
      <c r="UIF191" s="3"/>
      <c r="UIG191" s="3"/>
      <c r="UIH191" s="3"/>
      <c r="UII191" s="3"/>
      <c r="UIJ191" s="3"/>
      <c r="UIK191" s="3"/>
      <c r="UIL191" s="3"/>
      <c r="UIM191" s="3"/>
      <c r="UIN191" s="3"/>
      <c r="UIO191" s="3"/>
      <c r="UIP191" s="3"/>
      <c r="UIQ191" s="3"/>
      <c r="UIR191" s="3"/>
      <c r="UIS191" s="3"/>
      <c r="UIT191" s="3"/>
      <c r="UIU191" s="3"/>
      <c r="UIV191" s="3"/>
      <c r="UIW191" s="3"/>
      <c r="UIX191" s="3"/>
      <c r="UIY191" s="3"/>
      <c r="UIZ191" s="3"/>
      <c r="UJA191" s="3"/>
      <c r="UJB191" s="3"/>
      <c r="UJC191" s="3"/>
      <c r="UJD191" s="3"/>
      <c r="UJE191" s="3"/>
      <c r="UJF191" s="3"/>
      <c r="UJG191" s="3"/>
      <c r="UJH191" s="3"/>
      <c r="UJI191" s="3"/>
      <c r="UJJ191" s="3"/>
      <c r="UJK191" s="3"/>
      <c r="UJL191" s="3"/>
      <c r="UJM191" s="3"/>
      <c r="UJN191" s="3"/>
      <c r="UJO191" s="3"/>
      <c r="UJP191" s="3"/>
      <c r="UJQ191" s="3"/>
      <c r="UJR191" s="3"/>
      <c r="UJS191" s="3"/>
      <c r="UJT191" s="3"/>
      <c r="UJU191" s="3"/>
      <c r="UJV191" s="3"/>
      <c r="UJW191" s="3"/>
      <c r="UJX191" s="3"/>
      <c r="UJY191" s="3"/>
      <c r="UJZ191" s="3"/>
      <c r="UKA191" s="3"/>
      <c r="UKB191" s="3"/>
      <c r="UKC191" s="3"/>
      <c r="UKD191" s="3"/>
      <c r="UKE191" s="3"/>
      <c r="UKF191" s="3"/>
      <c r="UKG191" s="3"/>
      <c r="UKH191" s="3"/>
      <c r="UKI191" s="3"/>
      <c r="UKJ191" s="3"/>
      <c r="UKK191" s="3"/>
      <c r="UKL191" s="3"/>
      <c r="UKM191" s="3"/>
      <c r="UKN191" s="3"/>
      <c r="UKO191" s="3"/>
      <c r="UKP191" s="3"/>
      <c r="UKQ191" s="3"/>
      <c r="UKR191" s="3"/>
      <c r="UKS191" s="3"/>
      <c r="UKT191" s="3"/>
      <c r="UKU191" s="3"/>
      <c r="UKV191" s="3"/>
      <c r="UKW191" s="3"/>
      <c r="UKX191" s="3"/>
      <c r="UKY191" s="3"/>
      <c r="UKZ191" s="3"/>
      <c r="ULA191" s="3"/>
      <c r="ULB191" s="3"/>
      <c r="ULC191" s="3"/>
      <c r="ULD191" s="3"/>
      <c r="ULE191" s="3"/>
      <c r="ULF191" s="3"/>
      <c r="ULG191" s="3"/>
      <c r="ULH191" s="3"/>
      <c r="ULI191" s="3"/>
      <c r="ULJ191" s="3"/>
      <c r="ULK191" s="3"/>
      <c r="ULL191" s="3"/>
      <c r="ULM191" s="3"/>
      <c r="ULN191" s="3"/>
      <c r="ULO191" s="3"/>
      <c r="ULP191" s="3"/>
      <c r="ULQ191" s="3"/>
      <c r="ULR191" s="3"/>
      <c r="ULS191" s="3"/>
      <c r="ULT191" s="3"/>
      <c r="ULU191" s="3"/>
      <c r="ULV191" s="3"/>
      <c r="ULW191" s="3"/>
      <c r="ULX191" s="3"/>
      <c r="ULY191" s="3"/>
      <c r="ULZ191" s="3"/>
      <c r="UMA191" s="3"/>
      <c r="UMB191" s="3"/>
      <c r="UMC191" s="3"/>
      <c r="UMD191" s="3"/>
      <c r="UME191" s="3"/>
      <c r="UMF191" s="3"/>
      <c r="UMG191" s="3"/>
      <c r="UMH191" s="3"/>
      <c r="UMI191" s="3"/>
      <c r="UMJ191" s="3"/>
      <c r="UMK191" s="3"/>
      <c r="UML191" s="3"/>
      <c r="UMM191" s="3"/>
      <c r="UMN191" s="3"/>
      <c r="UMO191" s="3"/>
      <c r="UMP191" s="3"/>
      <c r="UMQ191" s="3"/>
      <c r="UMR191" s="3"/>
      <c r="UMS191" s="3"/>
      <c r="UMT191" s="3"/>
      <c r="UMU191" s="3"/>
      <c r="UMV191" s="3"/>
      <c r="UMW191" s="3"/>
      <c r="UMX191" s="3"/>
      <c r="UMY191" s="3"/>
      <c r="UMZ191" s="3"/>
      <c r="UNA191" s="3"/>
      <c r="UNB191" s="3"/>
      <c r="UNC191" s="3"/>
      <c r="UND191" s="3"/>
      <c r="UNE191" s="3"/>
      <c r="UNF191" s="3"/>
      <c r="UNG191" s="3"/>
      <c r="UNH191" s="3"/>
      <c r="UNI191" s="3"/>
      <c r="UNJ191" s="3"/>
      <c r="UNK191" s="3"/>
      <c r="UNL191" s="3"/>
      <c r="UNM191" s="3"/>
      <c r="UNN191" s="3"/>
      <c r="UNO191" s="3"/>
      <c r="UNP191" s="3"/>
      <c r="UNQ191" s="3"/>
      <c r="UNR191" s="3"/>
      <c r="UNS191" s="3"/>
      <c r="UNT191" s="3"/>
      <c r="UNU191" s="3"/>
      <c r="UNV191" s="3"/>
      <c r="UNW191" s="3"/>
      <c r="UNX191" s="3"/>
      <c r="UNY191" s="3"/>
      <c r="UNZ191" s="3"/>
      <c r="UOA191" s="3"/>
      <c r="UOB191" s="3"/>
      <c r="UOC191" s="3"/>
      <c r="UOD191" s="3"/>
      <c r="UOE191" s="3"/>
      <c r="UOF191" s="3"/>
      <c r="UOG191" s="3"/>
      <c r="UOH191" s="3"/>
      <c r="UOI191" s="3"/>
      <c r="UOJ191" s="3"/>
      <c r="UOK191" s="3"/>
      <c r="UOL191" s="3"/>
      <c r="UOM191" s="3"/>
      <c r="UON191" s="3"/>
      <c r="UOO191" s="3"/>
      <c r="UOP191" s="3"/>
      <c r="UOQ191" s="3"/>
      <c r="UOR191" s="3"/>
      <c r="UOS191" s="3"/>
      <c r="UOT191" s="3"/>
      <c r="UOU191" s="3"/>
      <c r="UOV191" s="3"/>
      <c r="UOW191" s="3"/>
      <c r="UOX191" s="3"/>
      <c r="UOY191" s="3"/>
      <c r="UOZ191" s="3"/>
      <c r="UPA191" s="3"/>
      <c r="UPB191" s="3"/>
      <c r="UPC191" s="3"/>
      <c r="UPD191" s="3"/>
      <c r="UPE191" s="3"/>
      <c r="UPF191" s="3"/>
      <c r="UPG191" s="3"/>
      <c r="UPH191" s="3"/>
      <c r="UPI191" s="3"/>
      <c r="UPJ191" s="3"/>
      <c r="UPK191" s="3"/>
      <c r="UPL191" s="3"/>
      <c r="UPM191" s="3"/>
      <c r="UPN191" s="3"/>
      <c r="UPO191" s="3"/>
      <c r="UPP191" s="3"/>
      <c r="UPQ191" s="3"/>
      <c r="UPR191" s="3"/>
      <c r="UPS191" s="3"/>
      <c r="UPT191" s="3"/>
      <c r="UPU191" s="3"/>
      <c r="UPV191" s="3"/>
      <c r="UPW191" s="3"/>
      <c r="UPX191" s="3"/>
      <c r="UPY191" s="3"/>
      <c r="UPZ191" s="3"/>
      <c r="UQA191" s="3"/>
      <c r="UQB191" s="3"/>
      <c r="UQC191" s="3"/>
      <c r="UQD191" s="3"/>
      <c r="UQE191" s="3"/>
      <c r="UQF191" s="3"/>
      <c r="UQG191" s="3"/>
      <c r="UQH191" s="3"/>
      <c r="UQI191" s="3"/>
      <c r="UQJ191" s="3"/>
      <c r="UQK191" s="3"/>
      <c r="UQL191" s="3"/>
      <c r="UQM191" s="3"/>
      <c r="UQN191" s="3"/>
      <c r="UQO191" s="3"/>
      <c r="UQP191" s="3"/>
      <c r="UQQ191" s="3"/>
      <c r="UQR191" s="3"/>
      <c r="UQS191" s="3"/>
      <c r="UQT191" s="3"/>
      <c r="UQU191" s="3"/>
      <c r="UQV191" s="3"/>
      <c r="UQW191" s="3"/>
      <c r="UQX191" s="3"/>
      <c r="UQY191" s="3"/>
      <c r="UQZ191" s="3"/>
      <c r="URA191" s="3"/>
      <c r="URB191" s="3"/>
      <c r="URC191" s="3"/>
      <c r="URD191" s="3"/>
      <c r="URE191" s="3"/>
      <c r="URF191" s="3"/>
      <c r="URG191" s="3"/>
      <c r="URH191" s="3"/>
      <c r="URI191" s="3"/>
      <c r="URJ191" s="3"/>
      <c r="URK191" s="3"/>
      <c r="URL191" s="3"/>
      <c r="URM191" s="3"/>
      <c r="URN191" s="3"/>
      <c r="URO191" s="3"/>
      <c r="URP191" s="3"/>
      <c r="URQ191" s="3"/>
      <c r="URR191" s="3"/>
      <c r="URS191" s="3"/>
      <c r="URT191" s="3"/>
      <c r="URU191" s="3"/>
      <c r="URV191" s="3"/>
      <c r="URW191" s="3"/>
      <c r="URX191" s="3"/>
      <c r="URY191" s="3"/>
      <c r="URZ191" s="3"/>
      <c r="USA191" s="3"/>
      <c r="USB191" s="3"/>
      <c r="USC191" s="3"/>
      <c r="USD191" s="3"/>
      <c r="USE191" s="3"/>
      <c r="USF191" s="3"/>
      <c r="USG191" s="3"/>
      <c r="USH191" s="3"/>
      <c r="USI191" s="3"/>
      <c r="USJ191" s="3"/>
      <c r="USK191" s="3"/>
      <c r="USL191" s="3"/>
      <c r="USM191" s="3"/>
      <c r="USN191" s="3"/>
      <c r="USO191" s="3"/>
      <c r="USP191" s="3"/>
      <c r="USQ191" s="3"/>
      <c r="USR191" s="3"/>
      <c r="USS191" s="3"/>
      <c r="UST191" s="3"/>
      <c r="USU191" s="3"/>
      <c r="USV191" s="3"/>
      <c r="USW191" s="3"/>
      <c r="USX191" s="3"/>
      <c r="USY191" s="3"/>
      <c r="USZ191" s="3"/>
      <c r="UTA191" s="3"/>
      <c r="UTB191" s="3"/>
      <c r="UTC191" s="3"/>
      <c r="UTD191" s="3"/>
      <c r="UTE191" s="3"/>
      <c r="UTF191" s="3"/>
      <c r="UTG191" s="3"/>
      <c r="UTH191" s="3"/>
      <c r="UTI191" s="3"/>
      <c r="UTJ191" s="3"/>
      <c r="UTK191" s="3"/>
      <c r="UTL191" s="3"/>
      <c r="UTM191" s="3"/>
      <c r="UTN191" s="3"/>
      <c r="UTO191" s="3"/>
      <c r="UTP191" s="3"/>
      <c r="UTQ191" s="3"/>
      <c r="UTR191" s="3"/>
      <c r="UTS191" s="3"/>
      <c r="UTT191" s="3"/>
      <c r="UTU191" s="3"/>
      <c r="UTV191" s="3"/>
      <c r="UTW191" s="3"/>
      <c r="UTX191" s="3"/>
      <c r="UTY191" s="3"/>
      <c r="UTZ191" s="3"/>
      <c r="UUA191" s="3"/>
      <c r="UUB191" s="3"/>
      <c r="UUC191" s="3"/>
      <c r="UUD191" s="3"/>
      <c r="UUE191" s="3"/>
      <c r="UUF191" s="3"/>
      <c r="UUG191" s="3"/>
      <c r="UUH191" s="3"/>
      <c r="UUI191" s="3"/>
      <c r="UUJ191" s="3"/>
      <c r="UUK191" s="3"/>
      <c r="UUL191" s="3"/>
      <c r="UUM191" s="3"/>
      <c r="UUN191" s="3"/>
      <c r="UUO191" s="3"/>
      <c r="UUP191" s="3"/>
      <c r="UUQ191" s="3"/>
      <c r="UUR191" s="3"/>
      <c r="UUS191" s="3"/>
      <c r="UUT191" s="3"/>
      <c r="UUU191" s="3"/>
      <c r="UUV191" s="3"/>
      <c r="UUW191" s="3"/>
      <c r="UUX191" s="3"/>
      <c r="UUY191" s="3"/>
      <c r="UUZ191" s="3"/>
      <c r="UVA191" s="3"/>
      <c r="UVB191" s="3"/>
      <c r="UVC191" s="3"/>
      <c r="UVD191" s="3"/>
      <c r="UVE191" s="3"/>
      <c r="UVF191" s="3"/>
      <c r="UVG191" s="3"/>
      <c r="UVH191" s="3"/>
      <c r="UVI191" s="3"/>
      <c r="UVJ191" s="3"/>
      <c r="UVK191" s="3"/>
      <c r="UVL191" s="3"/>
      <c r="UVM191" s="3"/>
      <c r="UVN191" s="3"/>
      <c r="UVO191" s="3"/>
      <c r="UVP191" s="3"/>
      <c r="UVQ191" s="3"/>
      <c r="UVR191" s="3"/>
      <c r="UVS191" s="3"/>
      <c r="UVT191" s="3"/>
      <c r="UVU191" s="3"/>
      <c r="UVV191" s="3"/>
      <c r="UVW191" s="3"/>
      <c r="UVX191" s="3"/>
      <c r="UVY191" s="3"/>
      <c r="UVZ191" s="3"/>
      <c r="UWA191" s="3"/>
      <c r="UWB191" s="3"/>
      <c r="UWC191" s="3"/>
      <c r="UWD191" s="3"/>
      <c r="UWE191" s="3"/>
      <c r="UWF191" s="3"/>
      <c r="UWG191" s="3"/>
      <c r="UWH191" s="3"/>
      <c r="UWI191" s="3"/>
      <c r="UWJ191" s="3"/>
      <c r="UWK191" s="3"/>
      <c r="UWL191" s="3"/>
      <c r="UWM191" s="3"/>
      <c r="UWN191" s="3"/>
      <c r="UWO191" s="3"/>
      <c r="UWP191" s="3"/>
      <c r="UWQ191" s="3"/>
      <c r="UWR191" s="3"/>
      <c r="UWS191" s="3"/>
      <c r="UWT191" s="3"/>
      <c r="UWU191" s="3"/>
      <c r="UWV191" s="3"/>
      <c r="UWW191" s="3"/>
      <c r="UWX191" s="3"/>
      <c r="UWY191" s="3"/>
      <c r="UWZ191" s="3"/>
      <c r="UXA191" s="3"/>
      <c r="UXB191" s="3"/>
      <c r="UXC191" s="3"/>
      <c r="UXD191" s="3"/>
      <c r="UXE191" s="3"/>
      <c r="UXF191" s="3"/>
      <c r="UXG191" s="3"/>
      <c r="UXH191" s="3"/>
      <c r="UXI191" s="3"/>
      <c r="UXJ191" s="3"/>
      <c r="UXK191" s="3"/>
      <c r="UXL191" s="3"/>
      <c r="UXM191" s="3"/>
      <c r="UXN191" s="3"/>
      <c r="UXO191" s="3"/>
      <c r="UXP191" s="3"/>
      <c r="UXQ191" s="3"/>
      <c r="UXR191" s="3"/>
      <c r="UXS191" s="3"/>
      <c r="UXT191" s="3"/>
      <c r="UXU191" s="3"/>
      <c r="UXV191" s="3"/>
      <c r="UXW191" s="3"/>
      <c r="UXX191" s="3"/>
      <c r="UXY191" s="3"/>
      <c r="UXZ191" s="3"/>
      <c r="UYA191" s="3"/>
      <c r="UYB191" s="3"/>
      <c r="UYC191" s="3"/>
      <c r="UYD191" s="3"/>
      <c r="UYE191" s="3"/>
      <c r="UYF191" s="3"/>
      <c r="UYG191" s="3"/>
      <c r="UYH191" s="3"/>
      <c r="UYI191" s="3"/>
      <c r="UYJ191" s="3"/>
      <c r="UYK191" s="3"/>
      <c r="UYL191" s="3"/>
      <c r="UYM191" s="3"/>
      <c r="UYN191" s="3"/>
      <c r="UYO191" s="3"/>
      <c r="UYP191" s="3"/>
      <c r="UYQ191" s="3"/>
      <c r="UYR191" s="3"/>
      <c r="UYS191" s="3"/>
      <c r="UYT191" s="3"/>
      <c r="UYU191" s="3"/>
      <c r="UYV191" s="3"/>
      <c r="UYW191" s="3"/>
      <c r="UYX191" s="3"/>
      <c r="UYY191" s="3"/>
      <c r="UYZ191" s="3"/>
      <c r="UZA191" s="3"/>
      <c r="UZB191" s="3"/>
      <c r="UZC191" s="3"/>
      <c r="UZD191" s="3"/>
      <c r="UZE191" s="3"/>
      <c r="UZF191" s="3"/>
      <c r="UZG191" s="3"/>
      <c r="UZH191" s="3"/>
      <c r="UZI191" s="3"/>
      <c r="UZJ191" s="3"/>
      <c r="UZK191" s="3"/>
      <c r="UZL191" s="3"/>
      <c r="UZM191" s="3"/>
      <c r="UZN191" s="3"/>
      <c r="UZO191" s="3"/>
      <c r="UZP191" s="3"/>
      <c r="UZQ191" s="3"/>
      <c r="UZR191" s="3"/>
      <c r="UZS191" s="3"/>
      <c r="UZT191" s="3"/>
      <c r="UZU191" s="3"/>
      <c r="UZV191" s="3"/>
      <c r="UZW191" s="3"/>
      <c r="UZX191" s="3"/>
      <c r="UZY191" s="3"/>
      <c r="UZZ191" s="3"/>
      <c r="VAA191" s="3"/>
      <c r="VAB191" s="3"/>
      <c r="VAC191" s="3"/>
      <c r="VAD191" s="3"/>
      <c r="VAE191" s="3"/>
      <c r="VAF191" s="3"/>
      <c r="VAG191" s="3"/>
      <c r="VAH191" s="3"/>
      <c r="VAI191" s="3"/>
      <c r="VAJ191" s="3"/>
      <c r="VAK191" s="3"/>
      <c r="VAL191" s="3"/>
      <c r="VAM191" s="3"/>
      <c r="VAN191" s="3"/>
      <c r="VAO191" s="3"/>
      <c r="VAP191" s="3"/>
      <c r="VAQ191" s="3"/>
      <c r="VAR191" s="3"/>
      <c r="VAS191" s="3"/>
      <c r="VAT191" s="3"/>
      <c r="VAU191" s="3"/>
      <c r="VAV191" s="3"/>
      <c r="VAW191" s="3"/>
      <c r="VAX191" s="3"/>
      <c r="VAY191" s="3"/>
      <c r="VAZ191" s="3"/>
      <c r="VBA191" s="3"/>
      <c r="VBB191" s="3"/>
      <c r="VBC191" s="3"/>
      <c r="VBD191" s="3"/>
      <c r="VBE191" s="3"/>
      <c r="VBF191" s="3"/>
      <c r="VBG191" s="3"/>
      <c r="VBH191" s="3"/>
      <c r="VBI191" s="3"/>
      <c r="VBJ191" s="3"/>
      <c r="VBK191" s="3"/>
      <c r="VBL191" s="3"/>
      <c r="VBM191" s="3"/>
      <c r="VBN191" s="3"/>
      <c r="VBO191" s="3"/>
      <c r="VBP191" s="3"/>
      <c r="VBQ191" s="3"/>
      <c r="VBR191" s="3"/>
      <c r="VBS191" s="3"/>
      <c r="VBT191" s="3"/>
      <c r="VBU191" s="3"/>
      <c r="VBV191" s="3"/>
      <c r="VBW191" s="3"/>
      <c r="VBX191" s="3"/>
      <c r="VBY191" s="3"/>
      <c r="VBZ191" s="3"/>
      <c r="VCA191" s="3"/>
      <c r="VCB191" s="3"/>
      <c r="VCC191" s="3"/>
      <c r="VCD191" s="3"/>
      <c r="VCE191" s="3"/>
      <c r="VCF191" s="3"/>
      <c r="VCG191" s="3"/>
      <c r="VCH191" s="3"/>
      <c r="VCI191" s="3"/>
      <c r="VCJ191" s="3"/>
      <c r="VCK191" s="3"/>
      <c r="VCL191" s="3"/>
      <c r="VCM191" s="3"/>
      <c r="VCN191" s="3"/>
      <c r="VCO191" s="3"/>
      <c r="VCP191" s="3"/>
      <c r="VCQ191" s="3"/>
      <c r="VCR191" s="3"/>
      <c r="VCS191" s="3"/>
      <c r="VCT191" s="3"/>
      <c r="VCU191" s="3"/>
      <c r="VCV191" s="3"/>
      <c r="VCW191" s="3"/>
      <c r="VCX191" s="3"/>
      <c r="VCY191" s="3"/>
      <c r="VCZ191" s="3"/>
      <c r="VDA191" s="3"/>
      <c r="VDB191" s="3"/>
      <c r="VDC191" s="3"/>
      <c r="VDD191" s="3"/>
      <c r="VDE191" s="3"/>
      <c r="VDF191" s="3"/>
      <c r="VDG191" s="3"/>
      <c r="VDH191" s="3"/>
      <c r="VDI191" s="3"/>
      <c r="VDJ191" s="3"/>
      <c r="VDK191" s="3"/>
      <c r="VDL191" s="3"/>
      <c r="VDM191" s="3"/>
      <c r="VDN191" s="3"/>
      <c r="VDO191" s="3"/>
      <c r="VDP191" s="3"/>
      <c r="VDQ191" s="3"/>
      <c r="VDR191" s="3"/>
      <c r="VDS191" s="3"/>
      <c r="VDT191" s="3"/>
      <c r="VDU191" s="3"/>
      <c r="VDV191" s="3"/>
      <c r="VDW191" s="3"/>
      <c r="VDX191" s="3"/>
      <c r="VDY191" s="3"/>
      <c r="VDZ191" s="3"/>
      <c r="VEA191" s="3"/>
      <c r="VEB191" s="3"/>
      <c r="VEC191" s="3"/>
      <c r="VED191" s="3"/>
      <c r="VEE191" s="3"/>
      <c r="VEF191" s="3"/>
      <c r="VEG191" s="3"/>
      <c r="VEH191" s="3"/>
      <c r="VEI191" s="3"/>
      <c r="VEJ191" s="3"/>
      <c r="VEK191" s="3"/>
      <c r="VEL191" s="3"/>
      <c r="VEM191" s="3"/>
      <c r="VEN191" s="3"/>
      <c r="VEO191" s="3"/>
      <c r="VEP191" s="3"/>
      <c r="VEQ191" s="3"/>
      <c r="VER191" s="3"/>
      <c r="VES191" s="3"/>
      <c r="VET191" s="3"/>
      <c r="VEU191" s="3"/>
      <c r="VEV191" s="3"/>
      <c r="VEW191" s="3"/>
      <c r="VEX191" s="3"/>
      <c r="VEY191" s="3"/>
      <c r="VEZ191" s="3"/>
      <c r="VFA191" s="3"/>
      <c r="VFB191" s="3"/>
      <c r="VFC191" s="3"/>
      <c r="VFD191" s="3"/>
      <c r="VFE191" s="3"/>
      <c r="VFF191" s="3"/>
      <c r="VFG191" s="3"/>
      <c r="VFH191" s="3"/>
      <c r="VFI191" s="3"/>
      <c r="VFJ191" s="3"/>
      <c r="VFK191" s="3"/>
      <c r="VFL191" s="3"/>
      <c r="VFM191" s="3"/>
      <c r="VFN191" s="3"/>
      <c r="VFO191" s="3"/>
      <c r="VFP191" s="3"/>
      <c r="VFQ191" s="3"/>
      <c r="VFR191" s="3"/>
      <c r="VFS191" s="3"/>
      <c r="VFT191" s="3"/>
      <c r="VFU191" s="3"/>
      <c r="VFV191" s="3"/>
      <c r="VFW191" s="3"/>
      <c r="VFX191" s="3"/>
      <c r="VFY191" s="3"/>
      <c r="VFZ191" s="3"/>
      <c r="VGA191" s="3"/>
      <c r="VGB191" s="3"/>
      <c r="VGC191" s="3"/>
      <c r="VGD191" s="3"/>
      <c r="VGE191" s="3"/>
      <c r="VGF191" s="3"/>
      <c r="VGG191" s="3"/>
      <c r="VGH191" s="3"/>
      <c r="VGI191" s="3"/>
      <c r="VGJ191" s="3"/>
      <c r="VGK191" s="3"/>
      <c r="VGL191" s="3"/>
      <c r="VGM191" s="3"/>
      <c r="VGN191" s="3"/>
      <c r="VGO191" s="3"/>
      <c r="VGP191" s="3"/>
      <c r="VGQ191" s="3"/>
      <c r="VGR191" s="3"/>
      <c r="VGS191" s="3"/>
      <c r="VGT191" s="3"/>
      <c r="VGU191" s="3"/>
      <c r="VGV191" s="3"/>
      <c r="VGW191" s="3"/>
      <c r="VGX191" s="3"/>
      <c r="VGY191" s="3"/>
      <c r="VGZ191" s="3"/>
      <c r="VHA191" s="3"/>
      <c r="VHB191" s="3"/>
      <c r="VHC191" s="3"/>
      <c r="VHD191" s="3"/>
      <c r="VHE191" s="3"/>
      <c r="VHF191" s="3"/>
      <c r="VHG191" s="3"/>
      <c r="VHH191" s="3"/>
      <c r="VHI191" s="3"/>
      <c r="VHJ191" s="3"/>
      <c r="VHK191" s="3"/>
      <c r="VHL191" s="3"/>
      <c r="VHM191" s="3"/>
      <c r="VHN191" s="3"/>
      <c r="VHO191" s="3"/>
      <c r="VHP191" s="3"/>
      <c r="VHQ191" s="3"/>
      <c r="VHR191" s="3"/>
      <c r="VHS191" s="3"/>
      <c r="VHT191" s="3"/>
      <c r="VHU191" s="3"/>
      <c r="VHV191" s="3"/>
      <c r="VHW191" s="3"/>
      <c r="VHX191" s="3"/>
      <c r="VHY191" s="3"/>
      <c r="VHZ191" s="3"/>
      <c r="VIA191" s="3"/>
      <c r="VIB191" s="3"/>
      <c r="VIC191" s="3"/>
      <c r="VID191" s="3"/>
      <c r="VIE191" s="3"/>
      <c r="VIF191" s="3"/>
      <c r="VIG191" s="3"/>
      <c r="VIH191" s="3"/>
      <c r="VII191" s="3"/>
      <c r="VIJ191" s="3"/>
      <c r="VIK191" s="3"/>
      <c r="VIL191" s="3"/>
      <c r="VIM191" s="3"/>
      <c r="VIN191" s="3"/>
      <c r="VIO191" s="3"/>
      <c r="VIP191" s="3"/>
      <c r="VIQ191" s="3"/>
      <c r="VIR191" s="3"/>
      <c r="VIS191" s="3"/>
      <c r="VIT191" s="3"/>
      <c r="VIU191" s="3"/>
      <c r="VIV191" s="3"/>
      <c r="VIW191" s="3"/>
      <c r="VIX191" s="3"/>
      <c r="VIY191" s="3"/>
      <c r="VIZ191" s="3"/>
      <c r="VJA191" s="3"/>
      <c r="VJB191" s="3"/>
      <c r="VJC191" s="3"/>
      <c r="VJD191" s="3"/>
      <c r="VJE191" s="3"/>
      <c r="VJF191" s="3"/>
      <c r="VJG191" s="3"/>
      <c r="VJH191" s="3"/>
      <c r="VJI191" s="3"/>
      <c r="VJJ191" s="3"/>
      <c r="VJK191" s="3"/>
      <c r="VJL191" s="3"/>
      <c r="VJM191" s="3"/>
      <c r="VJN191" s="3"/>
      <c r="VJO191" s="3"/>
      <c r="VJP191" s="3"/>
      <c r="VJQ191" s="3"/>
      <c r="VJR191" s="3"/>
      <c r="VJS191" s="3"/>
      <c r="VJT191" s="3"/>
      <c r="VJU191" s="3"/>
      <c r="VJV191" s="3"/>
      <c r="VJW191" s="3"/>
      <c r="VJX191" s="3"/>
      <c r="VJY191" s="3"/>
      <c r="VJZ191" s="3"/>
      <c r="VKA191" s="3"/>
      <c r="VKB191" s="3"/>
      <c r="VKC191" s="3"/>
      <c r="VKD191" s="3"/>
      <c r="VKE191" s="3"/>
      <c r="VKF191" s="3"/>
      <c r="VKG191" s="3"/>
      <c r="VKH191" s="3"/>
      <c r="VKI191" s="3"/>
      <c r="VKJ191" s="3"/>
      <c r="VKK191" s="3"/>
      <c r="VKL191" s="3"/>
      <c r="VKM191" s="3"/>
      <c r="VKN191" s="3"/>
      <c r="VKO191" s="3"/>
      <c r="VKP191" s="3"/>
      <c r="VKQ191" s="3"/>
      <c r="VKR191" s="3"/>
      <c r="VKS191" s="3"/>
      <c r="VKT191" s="3"/>
      <c r="VKU191" s="3"/>
      <c r="VKV191" s="3"/>
      <c r="VKW191" s="3"/>
      <c r="VKX191" s="3"/>
      <c r="VKY191" s="3"/>
      <c r="VKZ191" s="3"/>
      <c r="VLA191" s="3"/>
      <c r="VLB191" s="3"/>
      <c r="VLC191" s="3"/>
      <c r="VLD191" s="3"/>
      <c r="VLE191" s="3"/>
      <c r="VLF191" s="3"/>
      <c r="VLG191" s="3"/>
      <c r="VLH191" s="3"/>
      <c r="VLI191" s="3"/>
      <c r="VLJ191" s="3"/>
      <c r="VLK191" s="3"/>
      <c r="VLL191" s="3"/>
      <c r="VLM191" s="3"/>
      <c r="VLN191" s="3"/>
      <c r="VLO191" s="3"/>
      <c r="VLP191" s="3"/>
      <c r="VLQ191" s="3"/>
      <c r="VLR191" s="3"/>
      <c r="VLS191" s="3"/>
      <c r="VLT191" s="3"/>
      <c r="VLU191" s="3"/>
      <c r="VLV191" s="3"/>
      <c r="VLW191" s="3"/>
      <c r="VLX191" s="3"/>
      <c r="VLY191" s="3"/>
      <c r="VLZ191" s="3"/>
      <c r="VMA191" s="3"/>
      <c r="VMB191" s="3"/>
      <c r="VMC191" s="3"/>
      <c r="VMD191" s="3"/>
      <c r="VME191" s="3"/>
      <c r="VMF191" s="3"/>
      <c r="VMG191" s="3"/>
      <c r="VMH191" s="3"/>
      <c r="VMI191" s="3"/>
      <c r="VMJ191" s="3"/>
      <c r="VMK191" s="3"/>
      <c r="VML191" s="3"/>
      <c r="VMM191" s="3"/>
      <c r="VMN191" s="3"/>
      <c r="VMO191" s="3"/>
      <c r="VMP191" s="3"/>
      <c r="VMQ191" s="3"/>
      <c r="VMR191" s="3"/>
      <c r="VMS191" s="3"/>
      <c r="VMT191" s="3"/>
      <c r="VMU191" s="3"/>
      <c r="VMV191" s="3"/>
      <c r="VMW191" s="3"/>
      <c r="VMX191" s="3"/>
      <c r="VMY191" s="3"/>
      <c r="VMZ191" s="3"/>
      <c r="VNA191" s="3"/>
      <c r="VNB191" s="3"/>
      <c r="VNC191" s="3"/>
      <c r="VND191" s="3"/>
      <c r="VNE191" s="3"/>
      <c r="VNF191" s="3"/>
      <c r="VNG191" s="3"/>
      <c r="VNH191" s="3"/>
      <c r="VNI191" s="3"/>
      <c r="VNJ191" s="3"/>
      <c r="VNK191" s="3"/>
      <c r="VNL191" s="3"/>
      <c r="VNM191" s="3"/>
      <c r="VNN191" s="3"/>
      <c r="VNO191" s="3"/>
      <c r="VNP191" s="3"/>
      <c r="VNQ191" s="3"/>
      <c r="VNR191" s="3"/>
      <c r="VNS191" s="3"/>
      <c r="VNT191" s="3"/>
      <c r="VNU191" s="3"/>
      <c r="VNV191" s="3"/>
      <c r="VNW191" s="3"/>
      <c r="VNX191" s="3"/>
      <c r="VNY191" s="3"/>
      <c r="VNZ191" s="3"/>
      <c r="VOA191" s="3"/>
      <c r="VOB191" s="3"/>
      <c r="VOC191" s="3"/>
      <c r="VOD191" s="3"/>
      <c r="VOE191" s="3"/>
      <c r="VOF191" s="3"/>
      <c r="VOG191" s="3"/>
      <c r="VOH191" s="3"/>
      <c r="VOI191" s="3"/>
      <c r="VOJ191" s="3"/>
      <c r="VOK191" s="3"/>
      <c r="VOL191" s="3"/>
      <c r="VOM191" s="3"/>
      <c r="VON191" s="3"/>
      <c r="VOO191" s="3"/>
      <c r="VOP191" s="3"/>
      <c r="VOQ191" s="3"/>
      <c r="VOR191" s="3"/>
      <c r="VOS191" s="3"/>
      <c r="VOT191" s="3"/>
      <c r="VOU191" s="3"/>
      <c r="VOV191" s="3"/>
      <c r="VOW191" s="3"/>
      <c r="VOX191" s="3"/>
      <c r="VOY191" s="3"/>
      <c r="VOZ191" s="3"/>
      <c r="VPA191" s="3"/>
      <c r="VPB191" s="3"/>
      <c r="VPC191" s="3"/>
      <c r="VPD191" s="3"/>
      <c r="VPE191" s="3"/>
      <c r="VPF191" s="3"/>
      <c r="VPG191" s="3"/>
      <c r="VPH191" s="3"/>
      <c r="VPI191" s="3"/>
      <c r="VPJ191" s="3"/>
      <c r="VPK191" s="3"/>
      <c r="VPL191" s="3"/>
      <c r="VPM191" s="3"/>
      <c r="VPN191" s="3"/>
      <c r="VPO191" s="3"/>
      <c r="VPP191" s="3"/>
      <c r="VPQ191" s="3"/>
      <c r="VPR191" s="3"/>
      <c r="VPS191" s="3"/>
      <c r="VPT191" s="3"/>
      <c r="VPU191" s="3"/>
      <c r="VPV191" s="3"/>
      <c r="VPW191" s="3"/>
      <c r="VPX191" s="3"/>
      <c r="VPY191" s="3"/>
      <c r="VPZ191" s="3"/>
      <c r="VQA191" s="3"/>
      <c r="VQB191" s="3"/>
      <c r="VQC191" s="3"/>
      <c r="VQD191" s="3"/>
      <c r="VQE191" s="3"/>
      <c r="VQF191" s="3"/>
      <c r="VQG191" s="3"/>
      <c r="VQH191" s="3"/>
      <c r="VQI191" s="3"/>
      <c r="VQJ191" s="3"/>
      <c r="VQK191" s="3"/>
      <c r="VQL191" s="3"/>
      <c r="VQM191" s="3"/>
      <c r="VQN191" s="3"/>
      <c r="VQO191" s="3"/>
      <c r="VQP191" s="3"/>
      <c r="VQQ191" s="3"/>
      <c r="VQR191" s="3"/>
      <c r="VQS191" s="3"/>
      <c r="VQT191" s="3"/>
      <c r="VQU191" s="3"/>
      <c r="VQV191" s="3"/>
      <c r="VQW191" s="3"/>
      <c r="VQX191" s="3"/>
      <c r="VQY191" s="3"/>
      <c r="VQZ191" s="3"/>
      <c r="VRA191" s="3"/>
      <c r="VRB191" s="3"/>
      <c r="VRC191" s="3"/>
      <c r="VRD191" s="3"/>
      <c r="VRE191" s="3"/>
      <c r="VRF191" s="3"/>
      <c r="VRG191" s="3"/>
      <c r="VRH191" s="3"/>
      <c r="VRI191" s="3"/>
      <c r="VRJ191" s="3"/>
      <c r="VRK191" s="3"/>
      <c r="VRL191" s="3"/>
      <c r="VRM191" s="3"/>
      <c r="VRN191" s="3"/>
      <c r="VRO191" s="3"/>
      <c r="VRP191" s="3"/>
      <c r="VRQ191" s="3"/>
      <c r="VRR191" s="3"/>
      <c r="VRS191" s="3"/>
      <c r="VRT191" s="3"/>
      <c r="VRU191" s="3"/>
      <c r="VRV191" s="3"/>
      <c r="VRW191" s="3"/>
      <c r="VRX191" s="3"/>
      <c r="VRY191" s="3"/>
      <c r="VRZ191" s="3"/>
      <c r="VSA191" s="3"/>
      <c r="VSB191" s="3"/>
      <c r="VSC191" s="3"/>
      <c r="VSD191" s="3"/>
      <c r="VSE191" s="3"/>
      <c r="VSF191" s="3"/>
      <c r="VSG191" s="3"/>
      <c r="VSH191" s="3"/>
      <c r="VSI191" s="3"/>
      <c r="VSJ191" s="3"/>
      <c r="VSK191" s="3"/>
      <c r="VSL191" s="3"/>
      <c r="VSM191" s="3"/>
      <c r="VSN191" s="3"/>
      <c r="VSO191" s="3"/>
      <c r="VSP191" s="3"/>
      <c r="VSQ191" s="3"/>
      <c r="VSR191" s="3"/>
      <c r="VSS191" s="3"/>
      <c r="VST191" s="3"/>
      <c r="VSU191" s="3"/>
      <c r="VSV191" s="3"/>
      <c r="VSW191" s="3"/>
      <c r="VSX191" s="3"/>
      <c r="VSY191" s="3"/>
      <c r="VSZ191" s="3"/>
      <c r="VTA191" s="3"/>
      <c r="VTB191" s="3"/>
      <c r="VTC191" s="3"/>
      <c r="VTD191" s="3"/>
      <c r="VTE191" s="3"/>
      <c r="VTF191" s="3"/>
      <c r="VTG191" s="3"/>
      <c r="VTH191" s="3"/>
      <c r="VTI191" s="3"/>
      <c r="VTJ191" s="3"/>
      <c r="VTK191" s="3"/>
      <c r="VTL191" s="3"/>
      <c r="VTM191" s="3"/>
      <c r="VTN191" s="3"/>
      <c r="VTO191" s="3"/>
      <c r="VTP191" s="3"/>
      <c r="VTQ191" s="3"/>
      <c r="VTR191" s="3"/>
      <c r="VTS191" s="3"/>
      <c r="VTT191" s="3"/>
      <c r="VTU191" s="3"/>
      <c r="VTV191" s="3"/>
      <c r="VTW191" s="3"/>
      <c r="VTX191" s="3"/>
      <c r="VTY191" s="3"/>
      <c r="VTZ191" s="3"/>
      <c r="VUA191" s="3"/>
      <c r="VUB191" s="3"/>
      <c r="VUC191" s="3"/>
      <c r="VUD191" s="3"/>
      <c r="VUE191" s="3"/>
      <c r="VUF191" s="3"/>
      <c r="VUG191" s="3"/>
      <c r="VUH191" s="3"/>
      <c r="VUI191" s="3"/>
      <c r="VUJ191" s="3"/>
      <c r="VUK191" s="3"/>
      <c r="VUL191" s="3"/>
      <c r="VUM191" s="3"/>
      <c r="VUN191" s="3"/>
      <c r="VUO191" s="3"/>
      <c r="VUP191" s="3"/>
      <c r="VUQ191" s="3"/>
      <c r="VUR191" s="3"/>
      <c r="VUS191" s="3"/>
      <c r="VUT191" s="3"/>
      <c r="VUU191" s="3"/>
      <c r="VUV191" s="3"/>
      <c r="VUW191" s="3"/>
      <c r="VUX191" s="3"/>
      <c r="VUY191" s="3"/>
      <c r="VUZ191" s="3"/>
      <c r="VVA191" s="3"/>
      <c r="VVB191" s="3"/>
      <c r="VVC191" s="3"/>
      <c r="VVD191" s="3"/>
      <c r="VVE191" s="3"/>
      <c r="VVF191" s="3"/>
      <c r="VVG191" s="3"/>
      <c r="VVH191" s="3"/>
      <c r="VVI191" s="3"/>
      <c r="VVJ191" s="3"/>
      <c r="VVK191" s="3"/>
      <c r="VVL191" s="3"/>
      <c r="VVM191" s="3"/>
      <c r="VVN191" s="3"/>
      <c r="VVO191" s="3"/>
      <c r="VVP191" s="3"/>
      <c r="VVQ191" s="3"/>
      <c r="VVR191" s="3"/>
      <c r="VVS191" s="3"/>
      <c r="VVT191" s="3"/>
      <c r="VVU191" s="3"/>
      <c r="VVV191" s="3"/>
      <c r="VVW191" s="3"/>
      <c r="VVX191" s="3"/>
      <c r="VVY191" s="3"/>
      <c r="VVZ191" s="3"/>
      <c r="VWA191" s="3"/>
      <c r="VWB191" s="3"/>
      <c r="VWC191" s="3"/>
      <c r="VWD191" s="3"/>
      <c r="VWE191" s="3"/>
      <c r="VWF191" s="3"/>
      <c r="VWG191" s="3"/>
      <c r="VWH191" s="3"/>
      <c r="VWI191" s="3"/>
      <c r="VWJ191" s="3"/>
      <c r="VWK191" s="3"/>
      <c r="VWL191" s="3"/>
      <c r="VWM191" s="3"/>
      <c r="VWN191" s="3"/>
      <c r="VWO191" s="3"/>
      <c r="VWP191" s="3"/>
      <c r="VWQ191" s="3"/>
      <c r="VWR191" s="3"/>
      <c r="VWS191" s="3"/>
      <c r="VWT191" s="3"/>
      <c r="VWU191" s="3"/>
      <c r="VWV191" s="3"/>
      <c r="VWW191" s="3"/>
      <c r="VWX191" s="3"/>
      <c r="VWY191" s="3"/>
      <c r="VWZ191" s="3"/>
      <c r="VXA191" s="3"/>
      <c r="VXB191" s="3"/>
      <c r="VXC191" s="3"/>
      <c r="VXD191" s="3"/>
      <c r="VXE191" s="3"/>
      <c r="VXF191" s="3"/>
      <c r="VXG191" s="3"/>
      <c r="VXH191" s="3"/>
      <c r="VXI191" s="3"/>
      <c r="VXJ191" s="3"/>
      <c r="VXK191" s="3"/>
      <c r="VXL191" s="3"/>
      <c r="VXM191" s="3"/>
      <c r="VXN191" s="3"/>
      <c r="VXO191" s="3"/>
      <c r="VXP191" s="3"/>
      <c r="VXQ191" s="3"/>
      <c r="VXR191" s="3"/>
      <c r="VXS191" s="3"/>
      <c r="VXT191" s="3"/>
      <c r="VXU191" s="3"/>
      <c r="VXV191" s="3"/>
      <c r="VXW191" s="3"/>
      <c r="VXX191" s="3"/>
      <c r="VXY191" s="3"/>
      <c r="VXZ191" s="3"/>
      <c r="VYA191" s="3"/>
      <c r="VYB191" s="3"/>
      <c r="VYC191" s="3"/>
      <c r="VYD191" s="3"/>
      <c r="VYE191" s="3"/>
      <c r="VYF191" s="3"/>
      <c r="VYG191" s="3"/>
      <c r="VYH191" s="3"/>
      <c r="VYI191" s="3"/>
      <c r="VYJ191" s="3"/>
      <c r="VYK191" s="3"/>
      <c r="VYL191" s="3"/>
      <c r="VYM191" s="3"/>
      <c r="VYN191" s="3"/>
      <c r="VYO191" s="3"/>
      <c r="VYP191" s="3"/>
      <c r="VYQ191" s="3"/>
      <c r="VYR191" s="3"/>
      <c r="VYS191" s="3"/>
      <c r="VYT191" s="3"/>
      <c r="VYU191" s="3"/>
      <c r="VYV191" s="3"/>
      <c r="VYW191" s="3"/>
      <c r="VYX191" s="3"/>
      <c r="VYY191" s="3"/>
      <c r="VYZ191" s="3"/>
      <c r="VZA191" s="3"/>
      <c r="VZB191" s="3"/>
      <c r="VZC191" s="3"/>
      <c r="VZD191" s="3"/>
      <c r="VZE191" s="3"/>
      <c r="VZF191" s="3"/>
      <c r="VZG191" s="3"/>
      <c r="VZH191" s="3"/>
      <c r="VZI191" s="3"/>
      <c r="VZJ191" s="3"/>
      <c r="VZK191" s="3"/>
      <c r="VZL191" s="3"/>
      <c r="VZM191" s="3"/>
      <c r="VZN191" s="3"/>
      <c r="VZO191" s="3"/>
      <c r="VZP191" s="3"/>
      <c r="VZQ191" s="3"/>
      <c r="VZR191" s="3"/>
      <c r="VZS191" s="3"/>
      <c r="VZT191" s="3"/>
      <c r="VZU191" s="3"/>
      <c r="VZV191" s="3"/>
      <c r="VZW191" s="3"/>
      <c r="VZX191" s="3"/>
      <c r="VZY191" s="3"/>
      <c r="VZZ191" s="3"/>
      <c r="WAA191" s="3"/>
      <c r="WAB191" s="3"/>
      <c r="WAC191" s="3"/>
      <c r="WAD191" s="3"/>
      <c r="WAE191" s="3"/>
      <c r="WAF191" s="3"/>
      <c r="WAG191" s="3"/>
      <c r="WAH191" s="3"/>
      <c r="WAI191" s="3"/>
      <c r="WAJ191" s="3"/>
      <c r="WAK191" s="3"/>
      <c r="WAL191" s="3"/>
      <c r="WAM191" s="3"/>
      <c r="WAN191" s="3"/>
      <c r="WAO191" s="3"/>
      <c r="WAP191" s="3"/>
      <c r="WAQ191" s="3"/>
      <c r="WAR191" s="3"/>
      <c r="WAS191" s="3"/>
      <c r="WAT191" s="3"/>
      <c r="WAU191" s="3"/>
      <c r="WAV191" s="3"/>
      <c r="WAW191" s="3"/>
      <c r="WAX191" s="3"/>
      <c r="WAY191" s="3"/>
      <c r="WAZ191" s="3"/>
      <c r="WBA191" s="3"/>
      <c r="WBB191" s="3"/>
      <c r="WBC191" s="3"/>
      <c r="WBD191" s="3"/>
      <c r="WBE191" s="3"/>
      <c r="WBF191" s="3"/>
      <c r="WBG191" s="3"/>
      <c r="WBH191" s="3"/>
      <c r="WBI191" s="3"/>
      <c r="WBJ191" s="3"/>
      <c r="WBK191" s="3"/>
      <c r="WBL191" s="3"/>
      <c r="WBM191" s="3"/>
      <c r="WBN191" s="3"/>
      <c r="WBO191" s="3"/>
      <c r="WBP191" s="3"/>
      <c r="WBQ191" s="3"/>
      <c r="WBR191" s="3"/>
      <c r="WBS191" s="3"/>
      <c r="WBT191" s="3"/>
      <c r="WBU191" s="3"/>
      <c r="WBV191" s="3"/>
      <c r="WBW191" s="3"/>
      <c r="WBX191" s="3"/>
      <c r="WBY191" s="3"/>
      <c r="WBZ191" s="3"/>
      <c r="WCA191" s="3"/>
      <c r="WCB191" s="3"/>
      <c r="WCC191" s="3"/>
      <c r="WCD191" s="3"/>
      <c r="WCE191" s="3"/>
      <c r="WCF191" s="3"/>
      <c r="WCG191" s="3"/>
      <c r="WCH191" s="3"/>
      <c r="WCI191" s="3"/>
      <c r="WCJ191" s="3"/>
      <c r="WCK191" s="3"/>
      <c r="WCL191" s="3"/>
      <c r="WCM191" s="3"/>
      <c r="WCN191" s="3"/>
      <c r="WCO191" s="3"/>
      <c r="WCP191" s="3"/>
      <c r="WCQ191" s="3"/>
      <c r="WCR191" s="3"/>
      <c r="WCS191" s="3"/>
      <c r="WCT191" s="3"/>
      <c r="WCU191" s="3"/>
      <c r="WCV191" s="3"/>
      <c r="WCW191" s="3"/>
      <c r="WCX191" s="3"/>
      <c r="WCY191" s="3"/>
      <c r="WCZ191" s="3"/>
      <c r="WDA191" s="3"/>
      <c r="WDB191" s="3"/>
      <c r="WDC191" s="3"/>
      <c r="WDD191" s="3"/>
      <c r="WDE191" s="3"/>
      <c r="WDF191" s="3"/>
      <c r="WDG191" s="3"/>
      <c r="WDH191" s="3"/>
      <c r="WDI191" s="3"/>
      <c r="WDJ191" s="3"/>
      <c r="WDK191" s="3"/>
      <c r="WDL191" s="3"/>
      <c r="WDM191" s="3"/>
      <c r="WDN191" s="3"/>
      <c r="WDO191" s="3"/>
      <c r="WDP191" s="3"/>
      <c r="WDQ191" s="3"/>
      <c r="WDR191" s="3"/>
      <c r="WDS191" s="3"/>
      <c r="WDT191" s="3"/>
      <c r="WDU191" s="3"/>
      <c r="WDV191" s="3"/>
      <c r="WDW191" s="3"/>
      <c r="WDX191" s="3"/>
      <c r="WDY191" s="3"/>
      <c r="WDZ191" s="3"/>
      <c r="WEA191" s="3"/>
      <c r="WEB191" s="3"/>
      <c r="WEC191" s="3"/>
      <c r="WED191" s="3"/>
      <c r="WEE191" s="3"/>
      <c r="WEF191" s="3"/>
      <c r="WEG191" s="3"/>
      <c r="WEH191" s="3"/>
      <c r="WEI191" s="3"/>
      <c r="WEJ191" s="3"/>
      <c r="WEK191" s="3"/>
      <c r="WEL191" s="3"/>
      <c r="WEM191" s="3"/>
      <c r="WEN191" s="3"/>
      <c r="WEO191" s="3"/>
      <c r="WEP191" s="3"/>
      <c r="WEQ191" s="3"/>
      <c r="WER191" s="3"/>
      <c r="WES191" s="3"/>
      <c r="WET191" s="3"/>
      <c r="WEU191" s="3"/>
      <c r="WEV191" s="3"/>
      <c r="WEW191" s="3"/>
      <c r="WEX191" s="3"/>
      <c r="WEY191" s="3"/>
      <c r="WEZ191" s="3"/>
      <c r="WFA191" s="3"/>
      <c r="WFB191" s="3"/>
      <c r="WFC191" s="3"/>
      <c r="WFD191" s="3"/>
      <c r="WFE191" s="3"/>
      <c r="WFF191" s="3"/>
      <c r="WFG191" s="3"/>
      <c r="WFH191" s="3"/>
      <c r="WFI191" s="3"/>
      <c r="WFJ191" s="3"/>
      <c r="WFK191" s="3"/>
      <c r="WFL191" s="3"/>
      <c r="WFM191" s="3"/>
      <c r="WFN191" s="3"/>
      <c r="WFO191" s="3"/>
      <c r="WFP191" s="3"/>
      <c r="WFQ191" s="3"/>
      <c r="WFR191" s="3"/>
      <c r="WFS191" s="3"/>
      <c r="WFT191" s="3"/>
      <c r="WFU191" s="3"/>
      <c r="WFV191" s="3"/>
      <c r="WFW191" s="3"/>
      <c r="WFX191" s="3"/>
      <c r="WFY191" s="3"/>
      <c r="WFZ191" s="3"/>
      <c r="WGA191" s="3"/>
      <c r="WGB191" s="3"/>
      <c r="WGC191" s="3"/>
      <c r="WGD191" s="3"/>
      <c r="WGE191" s="3"/>
      <c r="WGF191" s="3"/>
      <c r="WGG191" s="3"/>
      <c r="WGH191" s="3"/>
      <c r="WGI191" s="3"/>
      <c r="WGJ191" s="3"/>
      <c r="WGK191" s="3"/>
      <c r="WGL191" s="3"/>
      <c r="WGM191" s="3"/>
      <c r="WGN191" s="3"/>
      <c r="WGO191" s="3"/>
      <c r="WGP191" s="3"/>
      <c r="WGQ191" s="3"/>
      <c r="WGR191" s="3"/>
      <c r="WGS191" s="3"/>
      <c r="WGT191" s="3"/>
      <c r="WGU191" s="3"/>
      <c r="WGV191" s="3"/>
      <c r="WGW191" s="3"/>
      <c r="WGX191" s="3"/>
      <c r="WGY191" s="3"/>
      <c r="WGZ191" s="3"/>
      <c r="WHA191" s="3"/>
      <c r="WHB191" s="3"/>
      <c r="WHC191" s="3"/>
      <c r="WHD191" s="3"/>
      <c r="WHE191" s="3"/>
      <c r="WHF191" s="3"/>
      <c r="WHG191" s="3"/>
      <c r="WHH191" s="3"/>
      <c r="WHI191" s="3"/>
      <c r="WHJ191" s="3"/>
      <c r="WHK191" s="3"/>
      <c r="WHL191" s="3"/>
      <c r="WHM191" s="3"/>
      <c r="WHN191" s="3"/>
      <c r="WHO191" s="3"/>
      <c r="WHP191" s="3"/>
      <c r="WHQ191" s="3"/>
      <c r="WHR191" s="3"/>
      <c r="WHS191" s="3"/>
      <c r="WHT191" s="3"/>
      <c r="WHU191" s="3"/>
      <c r="WHV191" s="3"/>
      <c r="WHW191" s="3"/>
      <c r="WHX191" s="3"/>
      <c r="WHY191" s="3"/>
      <c r="WHZ191" s="3"/>
      <c r="WIA191" s="3"/>
      <c r="WIB191" s="3"/>
      <c r="WIC191" s="3"/>
      <c r="WID191" s="3"/>
      <c r="WIE191" s="3"/>
      <c r="WIF191" s="3"/>
      <c r="WIG191" s="3"/>
      <c r="WIH191" s="3"/>
      <c r="WII191" s="3"/>
      <c r="WIJ191" s="3"/>
      <c r="WIK191" s="3"/>
      <c r="WIL191" s="3"/>
      <c r="WIM191" s="3"/>
      <c r="WIN191" s="3"/>
      <c r="WIO191" s="3"/>
      <c r="WIP191" s="3"/>
      <c r="WIQ191" s="3"/>
      <c r="WIR191" s="3"/>
      <c r="WIS191" s="3"/>
      <c r="WIT191" s="3"/>
      <c r="WIU191" s="3"/>
      <c r="WIV191" s="3"/>
      <c r="WIW191" s="3"/>
      <c r="WIX191" s="3"/>
      <c r="WIY191" s="3"/>
      <c r="WIZ191" s="3"/>
      <c r="WJA191" s="3"/>
      <c r="WJB191" s="3"/>
      <c r="WJC191" s="3"/>
      <c r="WJD191" s="3"/>
      <c r="WJE191" s="3"/>
      <c r="WJF191" s="3"/>
      <c r="WJG191" s="3"/>
      <c r="WJH191" s="3"/>
      <c r="WJI191" s="3"/>
      <c r="WJJ191" s="3"/>
      <c r="WJK191" s="3"/>
      <c r="WJL191" s="3"/>
      <c r="WJM191" s="3"/>
      <c r="WJN191" s="3"/>
      <c r="WJO191" s="3"/>
      <c r="WJP191" s="3"/>
      <c r="WJQ191" s="3"/>
      <c r="WJR191" s="3"/>
      <c r="WJS191" s="3"/>
      <c r="WJT191" s="3"/>
      <c r="WJU191" s="3"/>
      <c r="WJV191" s="3"/>
      <c r="WJW191" s="3"/>
      <c r="WJX191" s="3"/>
      <c r="WJY191" s="3"/>
      <c r="WJZ191" s="3"/>
      <c r="WKA191" s="3"/>
      <c r="WKB191" s="3"/>
      <c r="WKC191" s="3"/>
      <c r="WKD191" s="3"/>
      <c r="WKE191" s="3"/>
      <c r="WKF191" s="3"/>
      <c r="WKG191" s="3"/>
      <c r="WKH191" s="3"/>
      <c r="WKI191" s="3"/>
      <c r="WKJ191" s="3"/>
      <c r="WKK191" s="3"/>
      <c r="WKL191" s="3"/>
      <c r="WKM191" s="3"/>
      <c r="WKN191" s="3"/>
      <c r="WKO191" s="3"/>
      <c r="WKP191" s="3"/>
      <c r="WKQ191" s="3"/>
      <c r="WKR191" s="3"/>
      <c r="WKS191" s="3"/>
      <c r="WKT191" s="3"/>
      <c r="WKU191" s="3"/>
      <c r="WKV191" s="3"/>
      <c r="WKW191" s="3"/>
      <c r="WKX191" s="3"/>
      <c r="WKY191" s="3"/>
      <c r="WKZ191" s="3"/>
      <c r="WLA191" s="3"/>
      <c r="WLB191" s="3"/>
      <c r="WLC191" s="3"/>
      <c r="WLD191" s="3"/>
      <c r="WLE191" s="3"/>
      <c r="WLF191" s="3"/>
      <c r="WLG191" s="3"/>
      <c r="WLH191" s="3"/>
      <c r="WLI191" s="3"/>
      <c r="WLJ191" s="3"/>
      <c r="WLK191" s="3"/>
      <c r="WLL191" s="3"/>
      <c r="WLM191" s="3"/>
      <c r="WLN191" s="3"/>
      <c r="WLO191" s="3"/>
      <c r="WLP191" s="3"/>
      <c r="WLQ191" s="3"/>
      <c r="WLR191" s="3"/>
      <c r="WLS191" s="3"/>
      <c r="WLT191" s="3"/>
      <c r="WLU191" s="3"/>
      <c r="WLV191" s="3"/>
      <c r="WLW191" s="3"/>
      <c r="WLX191" s="3"/>
      <c r="WLY191" s="3"/>
      <c r="WLZ191" s="3"/>
      <c r="WMA191" s="3"/>
      <c r="WMB191" s="3"/>
      <c r="WMC191" s="3"/>
      <c r="WMD191" s="3"/>
      <c r="WME191" s="3"/>
      <c r="WMF191" s="3"/>
      <c r="WMG191" s="3"/>
      <c r="WMH191" s="3"/>
      <c r="WMI191" s="3"/>
      <c r="WMJ191" s="3"/>
      <c r="WMK191" s="3"/>
      <c r="WML191" s="3"/>
      <c r="WMM191" s="3"/>
      <c r="WMN191" s="3"/>
      <c r="WMO191" s="3"/>
      <c r="WMP191" s="3"/>
      <c r="WMQ191" s="3"/>
      <c r="WMR191" s="3"/>
      <c r="WMS191" s="3"/>
      <c r="WMT191" s="3"/>
      <c r="WMU191" s="3"/>
      <c r="WMV191" s="3"/>
      <c r="WMW191" s="3"/>
      <c r="WMX191" s="3"/>
      <c r="WMY191" s="3"/>
      <c r="WMZ191" s="3"/>
      <c r="WNA191" s="3"/>
      <c r="WNB191" s="3"/>
      <c r="WNC191" s="3"/>
      <c r="WND191" s="3"/>
      <c r="WNE191" s="3"/>
      <c r="WNF191" s="3"/>
      <c r="WNG191" s="3"/>
      <c r="WNH191" s="3"/>
      <c r="WNI191" s="3"/>
      <c r="WNJ191" s="3"/>
      <c r="WNK191" s="3"/>
      <c r="WNL191" s="3"/>
      <c r="WNM191" s="3"/>
      <c r="WNN191" s="3"/>
      <c r="WNO191" s="3"/>
      <c r="WNP191" s="3"/>
      <c r="WNQ191" s="3"/>
      <c r="WNR191" s="3"/>
      <c r="WNS191" s="3"/>
      <c r="WNT191" s="3"/>
      <c r="WNU191" s="3"/>
      <c r="WNV191" s="3"/>
      <c r="WNW191" s="3"/>
      <c r="WNX191" s="3"/>
      <c r="WNY191" s="3"/>
      <c r="WNZ191" s="3"/>
      <c r="WOA191" s="3"/>
      <c r="WOB191" s="3"/>
      <c r="WOC191" s="3"/>
      <c r="WOD191" s="3"/>
      <c r="WOE191" s="3"/>
      <c r="WOF191" s="3"/>
      <c r="WOG191" s="3"/>
      <c r="WOH191" s="3"/>
      <c r="WOI191" s="3"/>
      <c r="WOJ191" s="3"/>
      <c r="WOK191" s="3"/>
      <c r="WOL191" s="3"/>
      <c r="WOM191" s="3"/>
      <c r="WON191" s="3"/>
      <c r="WOO191" s="3"/>
      <c r="WOP191" s="3"/>
      <c r="WOQ191" s="3"/>
      <c r="WOR191" s="3"/>
      <c r="WOS191" s="3"/>
      <c r="WOT191" s="3"/>
      <c r="WOU191" s="3"/>
      <c r="WOV191" s="3"/>
      <c r="WOW191" s="3"/>
      <c r="WOX191" s="3"/>
      <c r="WOY191" s="3"/>
      <c r="WOZ191" s="3"/>
      <c r="WPA191" s="3"/>
      <c r="WPB191" s="3"/>
      <c r="WPC191" s="3"/>
      <c r="WPD191" s="3"/>
      <c r="WPE191" s="3"/>
      <c r="WPF191" s="3"/>
      <c r="WPG191" s="3"/>
      <c r="WPH191" s="3"/>
      <c r="WPI191" s="3"/>
      <c r="WPJ191" s="3"/>
      <c r="WPK191" s="3"/>
      <c r="WPL191" s="3"/>
      <c r="WPM191" s="3"/>
      <c r="WPN191" s="3"/>
      <c r="WPO191" s="3"/>
      <c r="WPP191" s="3"/>
      <c r="WPQ191" s="3"/>
      <c r="WPR191" s="3"/>
      <c r="WPS191" s="3"/>
      <c r="WPT191" s="3"/>
      <c r="WPU191" s="3"/>
      <c r="WPV191" s="3"/>
      <c r="WPW191" s="3"/>
      <c r="WPX191" s="3"/>
      <c r="WPY191" s="3"/>
      <c r="WPZ191" s="3"/>
      <c r="WQA191" s="3"/>
      <c r="WQB191" s="3"/>
      <c r="WQC191" s="3"/>
      <c r="WQD191" s="3"/>
      <c r="WQE191" s="3"/>
      <c r="WQF191" s="3"/>
      <c r="WQG191" s="3"/>
      <c r="WQH191" s="3"/>
      <c r="WQI191" s="3"/>
      <c r="WQJ191" s="3"/>
      <c r="WQK191" s="3"/>
      <c r="WQL191" s="3"/>
      <c r="WQM191" s="3"/>
      <c r="WQN191" s="3"/>
      <c r="WQO191" s="3"/>
      <c r="WQP191" s="3"/>
      <c r="WQQ191" s="3"/>
      <c r="WQR191" s="3"/>
      <c r="WQS191" s="3"/>
      <c r="WQT191" s="3"/>
      <c r="WQU191" s="3"/>
      <c r="WQV191" s="3"/>
      <c r="WQW191" s="3"/>
      <c r="WQX191" s="3"/>
      <c r="WQY191" s="3"/>
      <c r="WQZ191" s="3"/>
      <c r="WRA191" s="3"/>
      <c r="WRB191" s="3"/>
      <c r="WRC191" s="3"/>
      <c r="WRD191" s="3"/>
      <c r="WRE191" s="3"/>
      <c r="WRF191" s="3"/>
      <c r="WRG191" s="3"/>
      <c r="WRH191" s="3"/>
      <c r="WRI191" s="3"/>
      <c r="WRJ191" s="3"/>
      <c r="WRK191" s="3"/>
      <c r="WRL191" s="3"/>
      <c r="WRM191" s="3"/>
      <c r="WRN191" s="3"/>
      <c r="WRO191" s="3"/>
      <c r="WRP191" s="3"/>
      <c r="WRQ191" s="3"/>
      <c r="WRR191" s="3"/>
      <c r="WRS191" s="3"/>
      <c r="WRT191" s="3"/>
      <c r="WRU191" s="3"/>
      <c r="WRV191" s="3"/>
      <c r="WRW191" s="3"/>
      <c r="WRX191" s="3"/>
      <c r="WRY191" s="3"/>
      <c r="WRZ191" s="3"/>
      <c r="WSA191" s="3"/>
      <c r="WSB191" s="3"/>
      <c r="WSC191" s="3"/>
      <c r="WSD191" s="3"/>
      <c r="WSE191" s="3"/>
      <c r="WSF191" s="3"/>
      <c r="WSG191" s="3"/>
      <c r="WSH191" s="3"/>
      <c r="WSI191" s="3"/>
      <c r="WSJ191" s="3"/>
      <c r="WSK191" s="3"/>
      <c r="WSL191" s="3"/>
      <c r="WSM191" s="3"/>
      <c r="WSN191" s="3"/>
      <c r="WSO191" s="3"/>
      <c r="WSP191" s="3"/>
      <c r="WSQ191" s="3"/>
      <c r="WSR191" s="3"/>
      <c r="WSS191" s="3"/>
      <c r="WST191" s="3"/>
      <c r="WSU191" s="3"/>
      <c r="WSV191" s="3"/>
      <c r="WSW191" s="3"/>
      <c r="WSX191" s="3"/>
      <c r="WSY191" s="3"/>
      <c r="WSZ191" s="3"/>
      <c r="WTA191" s="3"/>
      <c r="WTB191" s="3"/>
      <c r="WTC191" s="3"/>
      <c r="WTD191" s="3"/>
      <c r="WTE191" s="3"/>
      <c r="WTF191" s="3"/>
      <c r="WTG191" s="3"/>
      <c r="WTH191" s="3"/>
      <c r="WTI191" s="3"/>
      <c r="WTJ191" s="3"/>
      <c r="WTK191" s="3"/>
      <c r="WTL191" s="3"/>
      <c r="WTM191" s="3"/>
      <c r="WTN191" s="3"/>
      <c r="WTO191" s="3"/>
      <c r="WTP191" s="3"/>
      <c r="WTQ191" s="3"/>
      <c r="WTR191" s="3"/>
      <c r="WTS191" s="3"/>
      <c r="WTT191" s="3"/>
      <c r="WTU191" s="3"/>
      <c r="WTV191" s="3"/>
      <c r="WTW191" s="3"/>
      <c r="WTX191" s="3"/>
      <c r="WTY191" s="3"/>
      <c r="WTZ191" s="3"/>
      <c r="WUA191" s="3"/>
      <c r="WUB191" s="3"/>
      <c r="WUC191" s="3"/>
      <c r="WUD191" s="3"/>
      <c r="WUE191" s="3"/>
      <c r="WUF191" s="3"/>
      <c r="WUG191" s="3"/>
      <c r="WUH191" s="3"/>
      <c r="WUI191" s="3"/>
      <c r="WUJ191" s="3"/>
      <c r="WUK191" s="3"/>
      <c r="WUL191" s="3"/>
      <c r="WUM191" s="3"/>
      <c r="WUN191" s="3"/>
      <c r="WUO191" s="3"/>
      <c r="WUP191" s="3"/>
      <c r="WUQ191" s="3"/>
      <c r="WUR191" s="3"/>
      <c r="WUS191" s="3"/>
      <c r="WUT191" s="3"/>
      <c r="WUU191" s="3"/>
      <c r="WUV191" s="3"/>
      <c r="WUW191" s="3"/>
      <c r="WUX191" s="3"/>
      <c r="WUY191" s="3"/>
      <c r="WUZ191" s="3"/>
      <c r="WVA191" s="3"/>
      <c r="WVB191" s="3"/>
      <c r="WVC191" s="3"/>
      <c r="WVD191" s="3"/>
      <c r="WVE191" s="3"/>
      <c r="WVF191" s="3"/>
      <c r="WVG191" s="3"/>
      <c r="WVH191" s="3"/>
      <c r="WVI191" s="3"/>
      <c r="WVJ191" s="3"/>
      <c r="WVK191" s="3"/>
      <c r="WVL191" s="3"/>
      <c r="WVM191" s="3"/>
      <c r="WVN191" s="3"/>
      <c r="WVO191" s="3"/>
      <c r="WVP191" s="3"/>
      <c r="WVQ191" s="3"/>
      <c r="WVR191" s="3"/>
      <c r="WVS191" s="3"/>
      <c r="WVT191" s="3"/>
      <c r="WVU191" s="3"/>
      <c r="WVV191" s="3"/>
      <c r="WVW191" s="3"/>
      <c r="WVX191" s="3"/>
      <c r="WVY191" s="3"/>
      <c r="WVZ191" s="3"/>
      <c r="WWA191" s="3"/>
      <c r="WWB191" s="3"/>
      <c r="WWC191" s="3"/>
      <c r="WWD191" s="3"/>
      <c r="WWE191" s="3"/>
      <c r="WWF191" s="3"/>
      <c r="WWG191" s="3"/>
      <c r="WWH191" s="3"/>
      <c r="WWI191" s="3"/>
      <c r="WWJ191" s="3"/>
      <c r="WWK191" s="3"/>
      <c r="WWL191" s="3"/>
      <c r="WWM191" s="3"/>
      <c r="WWN191" s="3"/>
      <c r="WWO191" s="3"/>
      <c r="WWP191" s="3"/>
      <c r="WWQ191" s="3"/>
      <c r="WWR191" s="3"/>
      <c r="WWS191" s="3"/>
      <c r="WWT191" s="3"/>
      <c r="WWU191" s="3"/>
      <c r="WWV191" s="3"/>
      <c r="WWW191" s="3"/>
      <c r="WWX191" s="3"/>
      <c r="WWY191" s="3"/>
      <c r="WWZ191" s="3"/>
      <c r="WXA191" s="3"/>
      <c r="WXB191" s="3"/>
      <c r="WXC191" s="3"/>
      <c r="WXD191" s="3"/>
      <c r="WXE191" s="3"/>
      <c r="WXF191" s="3"/>
      <c r="WXG191" s="3"/>
      <c r="WXH191" s="3"/>
      <c r="WXI191" s="3"/>
      <c r="WXJ191" s="3"/>
      <c r="WXK191" s="3"/>
      <c r="WXL191" s="3"/>
      <c r="WXM191" s="3"/>
      <c r="WXN191" s="3"/>
      <c r="WXO191" s="3"/>
      <c r="WXP191" s="3"/>
      <c r="WXQ191" s="3"/>
      <c r="WXR191" s="3"/>
      <c r="WXS191" s="3"/>
      <c r="WXT191" s="3"/>
      <c r="WXU191" s="3"/>
      <c r="WXV191" s="3"/>
      <c r="WXW191" s="3"/>
      <c r="WXX191" s="3"/>
      <c r="WXY191" s="3"/>
      <c r="WXZ191" s="3"/>
      <c r="WYA191" s="3"/>
      <c r="WYB191" s="3"/>
      <c r="WYC191" s="3"/>
      <c r="WYD191" s="3"/>
      <c r="WYE191" s="3"/>
      <c r="WYF191" s="3"/>
      <c r="WYG191" s="3"/>
      <c r="WYH191" s="3"/>
      <c r="WYI191" s="3"/>
      <c r="WYJ191" s="3"/>
      <c r="WYK191" s="3"/>
      <c r="WYL191" s="3"/>
      <c r="WYM191" s="3"/>
      <c r="WYN191" s="3"/>
      <c r="WYO191" s="3"/>
      <c r="WYP191" s="3"/>
      <c r="WYQ191" s="3"/>
      <c r="WYR191" s="3"/>
      <c r="WYS191" s="3"/>
      <c r="WYT191" s="3"/>
      <c r="WYU191" s="3"/>
      <c r="WYV191" s="3"/>
      <c r="WYW191" s="3"/>
      <c r="WYX191" s="3"/>
      <c r="WYY191" s="3"/>
      <c r="WYZ191" s="3"/>
      <c r="WZA191" s="3"/>
      <c r="WZB191" s="3"/>
      <c r="WZC191" s="3"/>
      <c r="WZD191" s="3"/>
      <c r="WZE191" s="3"/>
      <c r="WZF191" s="3"/>
      <c r="WZG191" s="3"/>
      <c r="WZH191" s="3"/>
      <c r="WZI191" s="3"/>
      <c r="WZJ191" s="3"/>
      <c r="WZK191" s="3"/>
      <c r="WZL191" s="3"/>
      <c r="WZM191" s="3"/>
      <c r="WZN191" s="3"/>
      <c r="WZO191" s="3"/>
      <c r="WZP191" s="3"/>
      <c r="WZQ191" s="3"/>
      <c r="WZR191" s="3"/>
      <c r="WZS191" s="3"/>
      <c r="WZT191" s="3"/>
      <c r="WZU191" s="3"/>
      <c r="WZV191" s="3"/>
      <c r="WZW191" s="3"/>
      <c r="WZX191" s="3"/>
      <c r="WZY191" s="3"/>
      <c r="WZZ191" s="3"/>
      <c r="XAA191" s="3"/>
      <c r="XAB191" s="3"/>
      <c r="XAC191" s="3"/>
      <c r="XAD191" s="3"/>
      <c r="XAE191" s="3"/>
      <c r="XAF191" s="3"/>
      <c r="XAG191" s="3"/>
      <c r="XAH191" s="3"/>
      <c r="XAI191" s="3"/>
      <c r="XAJ191" s="3"/>
      <c r="XAK191" s="3"/>
      <c r="XAL191" s="3"/>
      <c r="XAM191" s="3"/>
      <c r="XAN191" s="3"/>
      <c r="XAO191" s="3"/>
      <c r="XAP191" s="3"/>
      <c r="XAQ191" s="3"/>
      <c r="XAR191" s="3"/>
      <c r="XAS191" s="3"/>
      <c r="XAT191" s="3"/>
      <c r="XAU191" s="3"/>
      <c r="XAV191" s="3"/>
      <c r="XAW191" s="3"/>
      <c r="XAX191" s="3"/>
      <c r="XAY191" s="3"/>
      <c r="XAZ191" s="3"/>
      <c r="XBA191" s="3"/>
      <c r="XBB191" s="3"/>
      <c r="XBC191" s="3"/>
      <c r="XBD191" s="3"/>
      <c r="XBE191" s="3"/>
      <c r="XBF191" s="3"/>
      <c r="XBG191" s="3"/>
      <c r="XBH191" s="3"/>
      <c r="XBI191" s="3"/>
      <c r="XBJ191" s="3"/>
      <c r="XBK191" s="3"/>
      <c r="XBL191" s="3"/>
      <c r="XBM191" s="3"/>
      <c r="XBN191" s="3"/>
      <c r="XBO191" s="3"/>
      <c r="XBP191" s="3"/>
      <c r="XBQ191" s="3"/>
      <c r="XBR191" s="3"/>
      <c r="XBS191" s="3"/>
      <c r="XBT191" s="3"/>
      <c r="XBU191" s="3"/>
      <c r="XBV191" s="3"/>
      <c r="XBW191" s="3"/>
      <c r="XBX191" s="3"/>
      <c r="XBY191" s="3"/>
      <c r="XBZ191" s="3"/>
      <c r="XCA191" s="3"/>
      <c r="XCB191" s="3"/>
      <c r="XCC191" s="3"/>
      <c r="XCD191" s="3"/>
      <c r="XCE191" s="3"/>
      <c r="XCF191" s="3"/>
      <c r="XCG191" s="3"/>
      <c r="XCH191" s="3"/>
      <c r="XCI191" s="3"/>
      <c r="XCJ191" s="3"/>
      <c r="XCK191" s="3"/>
      <c r="XCL191" s="3"/>
      <c r="XCM191" s="3"/>
      <c r="XCN191" s="3"/>
      <c r="XCO191" s="3"/>
      <c r="XCP191" s="3"/>
      <c r="XCQ191" s="3"/>
      <c r="XCR191" s="3"/>
      <c r="XCS191" s="3"/>
      <c r="XCT191" s="3"/>
      <c r="XCU191" s="3"/>
      <c r="XCV191" s="3"/>
      <c r="XCW191" s="3"/>
      <c r="XCX191" s="3"/>
      <c r="XCY191" s="3"/>
      <c r="XCZ191" s="3"/>
      <c r="XDA191" s="3"/>
      <c r="XDB191" s="3"/>
      <c r="XDC191" s="3"/>
      <c r="XDD191" s="3"/>
      <c r="XDE191" s="3"/>
      <c r="XDF191" s="3"/>
      <c r="XDG191" s="3"/>
      <c r="XDH191" s="3"/>
      <c r="XDI191" s="3"/>
      <c r="XDJ191" s="3"/>
      <c r="XDK191" s="3"/>
      <c r="XDL191" s="3"/>
      <c r="XDM191" s="3"/>
      <c r="XDN191" s="3"/>
      <c r="XDO191" s="3"/>
      <c r="XDP191" s="3"/>
      <c r="XDQ191" s="3"/>
      <c r="XDR191" s="3"/>
      <c r="XDS191" s="3"/>
      <c r="XDT191" s="3"/>
      <c r="XDU191" s="3"/>
      <c r="XDV191" s="3"/>
      <c r="XDW191" s="3"/>
      <c r="XDX191" s="3"/>
      <c r="XDY191" s="3"/>
      <c r="XDZ191" s="3"/>
      <c r="XEA191" s="3"/>
      <c r="XEB191" s="3"/>
      <c r="XEC191" s="3"/>
      <c r="XED191" s="3"/>
      <c r="XEE191" s="3"/>
      <c r="XEF191" s="3"/>
      <c r="XEG191" s="3"/>
      <c r="XEH191" s="3"/>
      <c r="XEI191" s="3"/>
      <c r="XEJ191" s="3"/>
      <c r="XEK191" s="3"/>
      <c r="XEL191" s="3"/>
      <c r="XEM191" s="3"/>
      <c r="XEN191" s="3"/>
      <c r="XEO191" s="3"/>
      <c r="XEP191" s="3"/>
      <c r="XEQ191" s="3"/>
      <c r="XER191" s="3"/>
      <c r="XES191" s="3"/>
      <c r="XET191" s="3"/>
      <c r="XEU191" s="3"/>
      <c r="XEV191" s="3"/>
      <c r="XEW191" s="3"/>
      <c r="XEX191" s="3"/>
      <c r="XEY191" s="3"/>
      <c r="XEZ191" s="3"/>
      <c r="XFA191" s="3"/>
      <c r="XFB191" s="3"/>
      <c r="XFC191" s="3"/>
    </row>
    <row r="192" spans="1:1638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  <c r="AAA192" s="3"/>
      <c r="AAB192" s="3"/>
      <c r="AAC192" s="3"/>
      <c r="AAD192" s="3"/>
      <c r="AAE192" s="3"/>
      <c r="AAF192" s="3"/>
      <c r="AAG192" s="3"/>
      <c r="AAH192" s="3"/>
      <c r="AAI192" s="3"/>
      <c r="AAJ192" s="3"/>
      <c r="AAK192" s="3"/>
      <c r="AAL192" s="3"/>
      <c r="AAM192" s="3"/>
      <c r="AAN192" s="3"/>
      <c r="AAO192" s="3"/>
      <c r="AAP192" s="3"/>
      <c r="AAQ192" s="3"/>
      <c r="AAR192" s="3"/>
      <c r="AAS192" s="3"/>
      <c r="AAT192" s="3"/>
      <c r="AAU192" s="3"/>
      <c r="AAV192" s="3"/>
      <c r="AAW192" s="3"/>
      <c r="AAX192" s="3"/>
      <c r="AAY192" s="3"/>
      <c r="AAZ192" s="3"/>
      <c r="ABA192" s="3"/>
      <c r="ABB192" s="3"/>
      <c r="ABC192" s="3"/>
      <c r="ABD192" s="3"/>
      <c r="ABE192" s="3"/>
      <c r="ABF192" s="3"/>
      <c r="ABG192" s="3"/>
      <c r="ABH192" s="3"/>
      <c r="ABI192" s="3"/>
      <c r="ABJ192" s="3"/>
      <c r="ABK192" s="3"/>
      <c r="ABL192" s="3"/>
      <c r="ABM192" s="3"/>
      <c r="ABN192" s="3"/>
      <c r="ABO192" s="3"/>
      <c r="ABP192" s="3"/>
      <c r="ABQ192" s="3"/>
      <c r="ABR192" s="3"/>
      <c r="ABS192" s="3"/>
      <c r="ABT192" s="3"/>
      <c r="ABU192" s="3"/>
      <c r="ABV192" s="3"/>
      <c r="ABW192" s="3"/>
      <c r="ABX192" s="3"/>
      <c r="ABY192" s="3"/>
      <c r="ABZ192" s="3"/>
      <c r="ACA192" s="3"/>
      <c r="ACB192" s="3"/>
      <c r="ACC192" s="3"/>
      <c r="ACD192" s="3"/>
      <c r="ACE192" s="3"/>
      <c r="ACF192" s="3"/>
      <c r="ACG192" s="3"/>
      <c r="ACH192" s="3"/>
      <c r="ACI192" s="3"/>
      <c r="ACJ192" s="3"/>
      <c r="ACK192" s="3"/>
      <c r="ACL192" s="3"/>
      <c r="ACM192" s="3"/>
      <c r="ACN192" s="3"/>
      <c r="ACO192" s="3"/>
      <c r="ACP192" s="3"/>
      <c r="ACQ192" s="3"/>
      <c r="ACR192" s="3"/>
      <c r="ACS192" s="3"/>
      <c r="ACT192" s="3"/>
      <c r="ACU192" s="3"/>
      <c r="ACV192" s="3"/>
      <c r="ACW192" s="3"/>
      <c r="ACX192" s="3"/>
      <c r="ACY192" s="3"/>
      <c r="ACZ192" s="3"/>
      <c r="ADA192" s="3"/>
      <c r="ADB192" s="3"/>
      <c r="ADC192" s="3"/>
      <c r="ADD192" s="3"/>
      <c r="ADE192" s="3"/>
      <c r="ADF192" s="3"/>
      <c r="ADG192" s="3"/>
      <c r="ADH192" s="3"/>
      <c r="ADI192" s="3"/>
      <c r="ADJ192" s="3"/>
      <c r="ADK192" s="3"/>
      <c r="ADL192" s="3"/>
      <c r="ADM192" s="3"/>
      <c r="ADN192" s="3"/>
      <c r="ADO192" s="3"/>
      <c r="ADP192" s="3"/>
      <c r="ADQ192" s="3"/>
      <c r="ADR192" s="3"/>
      <c r="ADS192" s="3"/>
      <c r="ADT192" s="3"/>
      <c r="ADU192" s="3"/>
      <c r="ADV192" s="3"/>
      <c r="ADW192" s="3"/>
      <c r="ADX192" s="3"/>
      <c r="ADY192" s="3"/>
      <c r="ADZ192" s="3"/>
      <c r="AEA192" s="3"/>
      <c r="AEB192" s="3"/>
      <c r="AEC192" s="3"/>
      <c r="AED192" s="3"/>
      <c r="AEE192" s="3"/>
      <c r="AEF192" s="3"/>
      <c r="AEG192" s="3"/>
      <c r="AEH192" s="3"/>
      <c r="AEI192" s="3"/>
      <c r="AEJ192" s="3"/>
      <c r="AEK192" s="3"/>
      <c r="AEL192" s="3"/>
      <c r="AEM192" s="3"/>
      <c r="AEN192" s="3"/>
      <c r="AEO192" s="3"/>
      <c r="AEP192" s="3"/>
      <c r="AEQ192" s="3"/>
      <c r="AER192" s="3"/>
      <c r="AES192" s="3"/>
      <c r="AET192" s="3"/>
      <c r="AEU192" s="3"/>
      <c r="AEV192" s="3"/>
      <c r="AEW192" s="3"/>
      <c r="AEX192" s="3"/>
      <c r="AEY192" s="3"/>
      <c r="AEZ192" s="3"/>
      <c r="AFA192" s="3"/>
      <c r="AFB192" s="3"/>
      <c r="AFC192" s="3"/>
      <c r="AFD192" s="3"/>
      <c r="AFE192" s="3"/>
      <c r="AFF192" s="3"/>
      <c r="AFG192" s="3"/>
      <c r="AFH192" s="3"/>
      <c r="AFI192" s="3"/>
      <c r="AFJ192" s="3"/>
      <c r="AFK192" s="3"/>
      <c r="AFL192" s="3"/>
      <c r="AFM192" s="3"/>
      <c r="AFN192" s="3"/>
      <c r="AFO192" s="3"/>
      <c r="AFP192" s="3"/>
      <c r="AFQ192" s="3"/>
      <c r="AFR192" s="3"/>
      <c r="AFS192" s="3"/>
      <c r="AFT192" s="3"/>
      <c r="AFU192" s="3"/>
      <c r="AFV192" s="3"/>
      <c r="AFW192" s="3"/>
      <c r="AFX192" s="3"/>
      <c r="AFY192" s="3"/>
      <c r="AFZ192" s="3"/>
      <c r="AGA192" s="3"/>
      <c r="AGB192" s="3"/>
      <c r="AGC192" s="3"/>
      <c r="AGD192" s="3"/>
      <c r="AGE192" s="3"/>
      <c r="AGF192" s="3"/>
      <c r="AGG192" s="3"/>
      <c r="AGH192" s="3"/>
      <c r="AGI192" s="3"/>
      <c r="AGJ192" s="3"/>
      <c r="AGK192" s="3"/>
      <c r="AGL192" s="3"/>
      <c r="AGM192" s="3"/>
      <c r="AGN192" s="3"/>
      <c r="AGO192" s="3"/>
      <c r="AGP192" s="3"/>
      <c r="AGQ192" s="3"/>
      <c r="AGR192" s="3"/>
      <c r="AGS192" s="3"/>
      <c r="AGT192" s="3"/>
      <c r="AGU192" s="3"/>
      <c r="AGV192" s="3"/>
      <c r="AGW192" s="3"/>
      <c r="AGX192" s="3"/>
      <c r="AGY192" s="3"/>
      <c r="AGZ192" s="3"/>
      <c r="AHA192" s="3"/>
      <c r="AHB192" s="3"/>
      <c r="AHC192" s="3"/>
      <c r="AHD192" s="3"/>
      <c r="AHE192" s="3"/>
      <c r="AHF192" s="3"/>
      <c r="AHG192" s="3"/>
      <c r="AHH192" s="3"/>
      <c r="AHI192" s="3"/>
      <c r="AHJ192" s="3"/>
      <c r="AHK192" s="3"/>
      <c r="AHL192" s="3"/>
      <c r="AHM192" s="3"/>
      <c r="AHN192" s="3"/>
      <c r="AHO192" s="3"/>
      <c r="AHP192" s="3"/>
      <c r="AHQ192" s="3"/>
      <c r="AHR192" s="3"/>
      <c r="AHS192" s="3"/>
      <c r="AHT192" s="3"/>
      <c r="AHU192" s="3"/>
      <c r="AHV192" s="3"/>
      <c r="AHW192" s="3"/>
      <c r="AHX192" s="3"/>
      <c r="AHY192" s="3"/>
      <c r="AHZ192" s="3"/>
      <c r="AIA192" s="3"/>
      <c r="AIB192" s="3"/>
      <c r="AIC192" s="3"/>
      <c r="AID192" s="3"/>
      <c r="AIE192" s="3"/>
      <c r="AIF192" s="3"/>
      <c r="AIG192" s="3"/>
      <c r="AIH192" s="3"/>
      <c r="AII192" s="3"/>
      <c r="AIJ192" s="3"/>
      <c r="AIK192" s="3"/>
      <c r="AIL192" s="3"/>
      <c r="AIM192" s="3"/>
      <c r="AIN192" s="3"/>
      <c r="AIO192" s="3"/>
      <c r="AIP192" s="3"/>
      <c r="AIQ192" s="3"/>
      <c r="AIR192" s="3"/>
      <c r="AIS192" s="3"/>
      <c r="AIT192" s="3"/>
      <c r="AIU192" s="3"/>
      <c r="AIV192" s="3"/>
      <c r="AIW192" s="3"/>
      <c r="AIX192" s="3"/>
      <c r="AIY192" s="3"/>
      <c r="AIZ192" s="3"/>
      <c r="AJA192" s="3"/>
      <c r="AJB192" s="3"/>
      <c r="AJC192" s="3"/>
      <c r="AJD192" s="3"/>
      <c r="AJE192" s="3"/>
      <c r="AJF192" s="3"/>
      <c r="AJG192" s="3"/>
      <c r="AJH192" s="3"/>
      <c r="AJI192" s="3"/>
      <c r="AJJ192" s="3"/>
      <c r="AJK192" s="3"/>
      <c r="AJL192" s="3"/>
      <c r="AJM192" s="3"/>
      <c r="AJN192" s="3"/>
      <c r="AJO192" s="3"/>
      <c r="AJP192" s="3"/>
      <c r="AJQ192" s="3"/>
      <c r="AJR192" s="3"/>
      <c r="AJS192" s="3"/>
      <c r="AJT192" s="3"/>
      <c r="AJU192" s="3"/>
      <c r="AJV192" s="3"/>
      <c r="AJW192" s="3"/>
      <c r="AJX192" s="3"/>
      <c r="AJY192" s="3"/>
      <c r="AJZ192" s="3"/>
      <c r="AKA192" s="3"/>
      <c r="AKB192" s="3"/>
      <c r="AKC192" s="3"/>
      <c r="AKD192" s="3"/>
      <c r="AKE192" s="3"/>
      <c r="AKF192" s="3"/>
      <c r="AKG192" s="3"/>
      <c r="AKH192" s="3"/>
      <c r="AKI192" s="3"/>
      <c r="AKJ192" s="3"/>
      <c r="AKK192" s="3"/>
      <c r="AKL192" s="3"/>
      <c r="AKM192" s="3"/>
      <c r="AKN192" s="3"/>
      <c r="AKO192" s="3"/>
      <c r="AKP192" s="3"/>
      <c r="AKQ192" s="3"/>
      <c r="AKR192" s="3"/>
      <c r="AKS192" s="3"/>
      <c r="AKT192" s="3"/>
      <c r="AKU192" s="3"/>
      <c r="AKV192" s="3"/>
      <c r="AKW192" s="3"/>
      <c r="AKX192" s="3"/>
      <c r="AKY192" s="3"/>
      <c r="AKZ192" s="3"/>
      <c r="ALA192" s="3"/>
      <c r="ALB192" s="3"/>
      <c r="ALC192" s="3"/>
      <c r="ALD192" s="3"/>
      <c r="ALE192" s="3"/>
      <c r="ALF192" s="3"/>
      <c r="ALG192" s="3"/>
      <c r="ALH192" s="3"/>
      <c r="ALI192" s="3"/>
      <c r="ALJ192" s="3"/>
      <c r="ALK192" s="3"/>
      <c r="ALL192" s="3"/>
      <c r="ALM192" s="3"/>
      <c r="ALN192" s="3"/>
      <c r="ALO192" s="3"/>
      <c r="ALP192" s="3"/>
      <c r="ALQ192" s="3"/>
      <c r="ALR192" s="3"/>
      <c r="ALS192" s="3"/>
      <c r="ALT192" s="3"/>
      <c r="ALU192" s="3"/>
      <c r="ALV192" s="3"/>
      <c r="ALW192" s="3"/>
      <c r="ALX192" s="3"/>
      <c r="ALY192" s="3"/>
      <c r="ALZ192" s="3"/>
      <c r="AMA192" s="3"/>
      <c r="AMB192" s="3"/>
      <c r="AMC192" s="3"/>
      <c r="AMD192" s="3"/>
      <c r="AME192" s="3"/>
      <c r="AMF192" s="3"/>
      <c r="AMG192" s="3"/>
      <c r="AMH192" s="3"/>
      <c r="AMI192" s="3"/>
      <c r="AMJ192" s="3"/>
      <c r="AMK192" s="3"/>
      <c r="AML192" s="3"/>
      <c r="AMM192" s="3"/>
      <c r="AMN192" s="3"/>
      <c r="AMO192" s="3"/>
      <c r="AMP192" s="3"/>
      <c r="AMQ192" s="3"/>
      <c r="AMR192" s="3"/>
      <c r="AMS192" s="3"/>
      <c r="AMT192" s="3"/>
      <c r="AMU192" s="3"/>
      <c r="AMV192" s="3"/>
      <c r="AMW192" s="3"/>
      <c r="AMX192" s="3"/>
      <c r="AMY192" s="3"/>
      <c r="AMZ192" s="3"/>
      <c r="ANA192" s="3"/>
      <c r="ANB192" s="3"/>
      <c r="ANC192" s="3"/>
      <c r="AND192" s="3"/>
      <c r="ANE192" s="3"/>
      <c r="ANF192" s="3"/>
      <c r="ANG192" s="3"/>
      <c r="ANH192" s="3"/>
      <c r="ANI192" s="3"/>
      <c r="ANJ192" s="3"/>
      <c r="ANK192" s="3"/>
      <c r="ANL192" s="3"/>
      <c r="ANM192" s="3"/>
      <c r="ANN192" s="3"/>
      <c r="ANO192" s="3"/>
      <c r="ANP192" s="3"/>
      <c r="ANQ192" s="3"/>
      <c r="ANR192" s="3"/>
      <c r="ANS192" s="3"/>
      <c r="ANT192" s="3"/>
      <c r="ANU192" s="3"/>
      <c r="ANV192" s="3"/>
      <c r="ANW192" s="3"/>
      <c r="ANX192" s="3"/>
      <c r="ANY192" s="3"/>
      <c r="ANZ192" s="3"/>
      <c r="AOA192" s="3"/>
      <c r="AOB192" s="3"/>
      <c r="AOC192" s="3"/>
      <c r="AOD192" s="3"/>
      <c r="AOE192" s="3"/>
      <c r="AOF192" s="3"/>
      <c r="AOG192" s="3"/>
      <c r="AOH192" s="3"/>
      <c r="AOI192" s="3"/>
      <c r="AOJ192" s="3"/>
      <c r="AOK192" s="3"/>
      <c r="AOL192" s="3"/>
      <c r="AOM192" s="3"/>
      <c r="AON192" s="3"/>
      <c r="AOO192" s="3"/>
      <c r="AOP192" s="3"/>
      <c r="AOQ192" s="3"/>
      <c r="AOR192" s="3"/>
      <c r="AOS192" s="3"/>
      <c r="AOT192" s="3"/>
      <c r="AOU192" s="3"/>
      <c r="AOV192" s="3"/>
      <c r="AOW192" s="3"/>
      <c r="AOX192" s="3"/>
      <c r="AOY192" s="3"/>
      <c r="AOZ192" s="3"/>
      <c r="APA192" s="3"/>
      <c r="APB192" s="3"/>
      <c r="APC192" s="3"/>
      <c r="APD192" s="3"/>
      <c r="APE192" s="3"/>
      <c r="APF192" s="3"/>
      <c r="APG192" s="3"/>
      <c r="APH192" s="3"/>
      <c r="API192" s="3"/>
      <c r="APJ192" s="3"/>
      <c r="APK192" s="3"/>
      <c r="APL192" s="3"/>
      <c r="APM192" s="3"/>
      <c r="APN192" s="3"/>
      <c r="APO192" s="3"/>
      <c r="APP192" s="3"/>
      <c r="APQ192" s="3"/>
      <c r="APR192" s="3"/>
      <c r="APS192" s="3"/>
      <c r="APT192" s="3"/>
      <c r="APU192" s="3"/>
      <c r="APV192" s="3"/>
      <c r="APW192" s="3"/>
      <c r="APX192" s="3"/>
      <c r="APY192" s="3"/>
      <c r="APZ192" s="3"/>
      <c r="AQA192" s="3"/>
      <c r="AQB192" s="3"/>
      <c r="AQC192" s="3"/>
      <c r="AQD192" s="3"/>
      <c r="AQE192" s="3"/>
      <c r="AQF192" s="3"/>
      <c r="AQG192" s="3"/>
      <c r="AQH192" s="3"/>
      <c r="AQI192" s="3"/>
      <c r="AQJ192" s="3"/>
      <c r="AQK192" s="3"/>
      <c r="AQL192" s="3"/>
      <c r="AQM192" s="3"/>
      <c r="AQN192" s="3"/>
      <c r="AQO192" s="3"/>
      <c r="AQP192" s="3"/>
      <c r="AQQ192" s="3"/>
      <c r="AQR192" s="3"/>
      <c r="AQS192" s="3"/>
      <c r="AQT192" s="3"/>
      <c r="AQU192" s="3"/>
      <c r="AQV192" s="3"/>
      <c r="AQW192" s="3"/>
      <c r="AQX192" s="3"/>
      <c r="AQY192" s="3"/>
      <c r="AQZ192" s="3"/>
      <c r="ARA192" s="3"/>
      <c r="ARB192" s="3"/>
      <c r="ARC192" s="3"/>
      <c r="ARD192" s="3"/>
      <c r="ARE192" s="3"/>
      <c r="ARF192" s="3"/>
      <c r="ARG192" s="3"/>
      <c r="ARH192" s="3"/>
      <c r="ARI192" s="3"/>
      <c r="ARJ192" s="3"/>
      <c r="ARK192" s="3"/>
      <c r="ARL192" s="3"/>
      <c r="ARM192" s="3"/>
      <c r="ARN192" s="3"/>
      <c r="ARO192" s="3"/>
      <c r="ARP192" s="3"/>
      <c r="ARQ192" s="3"/>
      <c r="ARR192" s="3"/>
      <c r="ARS192" s="3"/>
      <c r="ART192" s="3"/>
      <c r="ARU192" s="3"/>
      <c r="ARV192" s="3"/>
      <c r="ARW192" s="3"/>
      <c r="ARX192" s="3"/>
      <c r="ARY192" s="3"/>
      <c r="ARZ192" s="3"/>
      <c r="ASA192" s="3"/>
      <c r="ASB192" s="3"/>
      <c r="ASC192" s="3"/>
      <c r="ASD192" s="3"/>
      <c r="ASE192" s="3"/>
      <c r="ASF192" s="3"/>
      <c r="ASG192" s="3"/>
      <c r="ASH192" s="3"/>
      <c r="ASI192" s="3"/>
      <c r="ASJ192" s="3"/>
      <c r="ASK192" s="3"/>
      <c r="ASL192" s="3"/>
      <c r="ASM192" s="3"/>
      <c r="ASN192" s="3"/>
      <c r="ASO192" s="3"/>
      <c r="ASP192" s="3"/>
      <c r="ASQ192" s="3"/>
      <c r="ASR192" s="3"/>
      <c r="ASS192" s="3"/>
      <c r="AST192" s="3"/>
      <c r="ASU192" s="3"/>
      <c r="ASV192" s="3"/>
      <c r="ASW192" s="3"/>
      <c r="ASX192" s="3"/>
      <c r="ASY192" s="3"/>
      <c r="ASZ192" s="3"/>
      <c r="ATA192" s="3"/>
      <c r="ATB192" s="3"/>
      <c r="ATC192" s="3"/>
      <c r="ATD192" s="3"/>
      <c r="ATE192" s="3"/>
      <c r="ATF192" s="3"/>
      <c r="ATG192" s="3"/>
      <c r="ATH192" s="3"/>
      <c r="ATI192" s="3"/>
      <c r="ATJ192" s="3"/>
      <c r="ATK192" s="3"/>
      <c r="ATL192" s="3"/>
      <c r="ATM192" s="3"/>
      <c r="ATN192" s="3"/>
      <c r="ATO192" s="3"/>
      <c r="ATP192" s="3"/>
      <c r="ATQ192" s="3"/>
      <c r="ATR192" s="3"/>
      <c r="ATS192" s="3"/>
      <c r="ATT192" s="3"/>
      <c r="ATU192" s="3"/>
      <c r="ATV192" s="3"/>
      <c r="ATW192" s="3"/>
      <c r="ATX192" s="3"/>
      <c r="ATY192" s="3"/>
      <c r="ATZ192" s="3"/>
      <c r="AUA192" s="3"/>
      <c r="AUB192" s="3"/>
      <c r="AUC192" s="3"/>
      <c r="AUD192" s="3"/>
      <c r="AUE192" s="3"/>
      <c r="AUF192" s="3"/>
      <c r="AUG192" s="3"/>
      <c r="AUH192" s="3"/>
      <c r="AUI192" s="3"/>
      <c r="AUJ192" s="3"/>
      <c r="AUK192" s="3"/>
      <c r="AUL192" s="3"/>
      <c r="AUM192" s="3"/>
      <c r="AUN192" s="3"/>
      <c r="AUO192" s="3"/>
      <c r="AUP192" s="3"/>
      <c r="AUQ192" s="3"/>
      <c r="AUR192" s="3"/>
      <c r="AUS192" s="3"/>
      <c r="AUT192" s="3"/>
      <c r="AUU192" s="3"/>
      <c r="AUV192" s="3"/>
      <c r="AUW192" s="3"/>
      <c r="AUX192" s="3"/>
      <c r="AUY192" s="3"/>
      <c r="AUZ192" s="3"/>
      <c r="AVA192" s="3"/>
      <c r="AVB192" s="3"/>
      <c r="AVC192" s="3"/>
      <c r="AVD192" s="3"/>
      <c r="AVE192" s="3"/>
      <c r="AVF192" s="3"/>
      <c r="AVG192" s="3"/>
      <c r="AVH192" s="3"/>
      <c r="AVI192" s="3"/>
      <c r="AVJ192" s="3"/>
      <c r="AVK192" s="3"/>
      <c r="AVL192" s="3"/>
      <c r="AVM192" s="3"/>
      <c r="AVN192" s="3"/>
      <c r="AVO192" s="3"/>
      <c r="AVP192" s="3"/>
      <c r="AVQ192" s="3"/>
      <c r="AVR192" s="3"/>
      <c r="AVS192" s="3"/>
      <c r="AVT192" s="3"/>
      <c r="AVU192" s="3"/>
      <c r="AVV192" s="3"/>
      <c r="AVW192" s="3"/>
      <c r="AVX192" s="3"/>
      <c r="AVY192" s="3"/>
      <c r="AVZ192" s="3"/>
      <c r="AWA192" s="3"/>
      <c r="AWB192" s="3"/>
      <c r="AWC192" s="3"/>
      <c r="AWD192" s="3"/>
      <c r="AWE192" s="3"/>
      <c r="AWF192" s="3"/>
      <c r="AWG192" s="3"/>
      <c r="AWH192" s="3"/>
      <c r="AWI192" s="3"/>
      <c r="AWJ192" s="3"/>
      <c r="AWK192" s="3"/>
      <c r="AWL192" s="3"/>
      <c r="AWM192" s="3"/>
      <c r="AWN192" s="3"/>
      <c r="AWO192" s="3"/>
      <c r="AWP192" s="3"/>
      <c r="AWQ192" s="3"/>
      <c r="AWR192" s="3"/>
      <c r="AWS192" s="3"/>
      <c r="AWT192" s="3"/>
      <c r="AWU192" s="3"/>
      <c r="AWV192" s="3"/>
      <c r="AWW192" s="3"/>
      <c r="AWX192" s="3"/>
      <c r="AWY192" s="3"/>
      <c r="AWZ192" s="3"/>
      <c r="AXA192" s="3"/>
      <c r="AXB192" s="3"/>
      <c r="AXC192" s="3"/>
      <c r="AXD192" s="3"/>
      <c r="AXE192" s="3"/>
      <c r="AXF192" s="3"/>
      <c r="AXG192" s="3"/>
      <c r="AXH192" s="3"/>
      <c r="AXI192" s="3"/>
      <c r="AXJ192" s="3"/>
      <c r="AXK192" s="3"/>
      <c r="AXL192" s="3"/>
      <c r="AXM192" s="3"/>
      <c r="AXN192" s="3"/>
      <c r="AXO192" s="3"/>
      <c r="AXP192" s="3"/>
      <c r="AXQ192" s="3"/>
      <c r="AXR192" s="3"/>
      <c r="AXS192" s="3"/>
      <c r="AXT192" s="3"/>
      <c r="AXU192" s="3"/>
      <c r="AXV192" s="3"/>
      <c r="AXW192" s="3"/>
      <c r="AXX192" s="3"/>
      <c r="AXY192" s="3"/>
      <c r="AXZ192" s="3"/>
      <c r="AYA192" s="3"/>
      <c r="AYB192" s="3"/>
      <c r="AYC192" s="3"/>
      <c r="AYD192" s="3"/>
      <c r="AYE192" s="3"/>
      <c r="AYF192" s="3"/>
      <c r="AYG192" s="3"/>
      <c r="AYH192" s="3"/>
      <c r="AYI192" s="3"/>
      <c r="AYJ192" s="3"/>
      <c r="AYK192" s="3"/>
      <c r="AYL192" s="3"/>
      <c r="AYM192" s="3"/>
      <c r="AYN192" s="3"/>
      <c r="AYO192" s="3"/>
      <c r="AYP192" s="3"/>
      <c r="AYQ192" s="3"/>
      <c r="AYR192" s="3"/>
      <c r="AYS192" s="3"/>
      <c r="AYT192" s="3"/>
      <c r="AYU192" s="3"/>
      <c r="AYV192" s="3"/>
      <c r="AYW192" s="3"/>
      <c r="AYX192" s="3"/>
      <c r="AYY192" s="3"/>
      <c r="AYZ192" s="3"/>
      <c r="AZA192" s="3"/>
      <c r="AZB192" s="3"/>
      <c r="AZC192" s="3"/>
      <c r="AZD192" s="3"/>
      <c r="AZE192" s="3"/>
      <c r="AZF192" s="3"/>
      <c r="AZG192" s="3"/>
      <c r="AZH192" s="3"/>
      <c r="AZI192" s="3"/>
      <c r="AZJ192" s="3"/>
      <c r="AZK192" s="3"/>
      <c r="AZL192" s="3"/>
      <c r="AZM192" s="3"/>
      <c r="AZN192" s="3"/>
      <c r="AZO192" s="3"/>
      <c r="AZP192" s="3"/>
      <c r="AZQ192" s="3"/>
      <c r="AZR192" s="3"/>
      <c r="AZS192" s="3"/>
      <c r="AZT192" s="3"/>
      <c r="AZU192" s="3"/>
      <c r="AZV192" s="3"/>
      <c r="AZW192" s="3"/>
      <c r="AZX192" s="3"/>
      <c r="AZY192" s="3"/>
      <c r="AZZ192" s="3"/>
      <c r="BAA192" s="3"/>
      <c r="BAB192" s="3"/>
      <c r="BAC192" s="3"/>
      <c r="BAD192" s="3"/>
      <c r="BAE192" s="3"/>
      <c r="BAF192" s="3"/>
      <c r="BAG192" s="3"/>
      <c r="BAH192" s="3"/>
      <c r="BAI192" s="3"/>
      <c r="BAJ192" s="3"/>
      <c r="BAK192" s="3"/>
      <c r="BAL192" s="3"/>
      <c r="BAM192" s="3"/>
      <c r="BAN192" s="3"/>
      <c r="BAO192" s="3"/>
      <c r="BAP192" s="3"/>
      <c r="BAQ192" s="3"/>
      <c r="BAR192" s="3"/>
      <c r="BAS192" s="3"/>
      <c r="BAT192" s="3"/>
      <c r="BAU192" s="3"/>
      <c r="BAV192" s="3"/>
      <c r="BAW192" s="3"/>
      <c r="BAX192" s="3"/>
      <c r="BAY192" s="3"/>
      <c r="BAZ192" s="3"/>
      <c r="BBA192" s="3"/>
      <c r="BBB192" s="3"/>
      <c r="BBC192" s="3"/>
      <c r="BBD192" s="3"/>
      <c r="BBE192" s="3"/>
      <c r="BBF192" s="3"/>
      <c r="BBG192" s="3"/>
      <c r="BBH192" s="3"/>
      <c r="BBI192" s="3"/>
      <c r="BBJ192" s="3"/>
      <c r="BBK192" s="3"/>
      <c r="BBL192" s="3"/>
      <c r="BBM192" s="3"/>
      <c r="BBN192" s="3"/>
      <c r="BBO192" s="3"/>
      <c r="BBP192" s="3"/>
      <c r="BBQ192" s="3"/>
      <c r="BBR192" s="3"/>
      <c r="BBS192" s="3"/>
      <c r="BBT192" s="3"/>
      <c r="BBU192" s="3"/>
      <c r="BBV192" s="3"/>
      <c r="BBW192" s="3"/>
      <c r="BBX192" s="3"/>
      <c r="BBY192" s="3"/>
      <c r="BBZ192" s="3"/>
      <c r="BCA192" s="3"/>
      <c r="BCB192" s="3"/>
      <c r="BCC192" s="3"/>
      <c r="BCD192" s="3"/>
      <c r="BCE192" s="3"/>
      <c r="BCF192" s="3"/>
      <c r="BCG192" s="3"/>
      <c r="BCH192" s="3"/>
      <c r="BCI192" s="3"/>
      <c r="BCJ192" s="3"/>
      <c r="BCK192" s="3"/>
      <c r="BCL192" s="3"/>
      <c r="BCM192" s="3"/>
      <c r="BCN192" s="3"/>
      <c r="BCO192" s="3"/>
      <c r="BCP192" s="3"/>
      <c r="BCQ192" s="3"/>
      <c r="BCR192" s="3"/>
      <c r="BCS192" s="3"/>
      <c r="BCT192" s="3"/>
      <c r="BCU192" s="3"/>
      <c r="BCV192" s="3"/>
      <c r="BCW192" s="3"/>
      <c r="BCX192" s="3"/>
      <c r="BCY192" s="3"/>
      <c r="BCZ192" s="3"/>
      <c r="BDA192" s="3"/>
      <c r="BDB192" s="3"/>
      <c r="BDC192" s="3"/>
      <c r="BDD192" s="3"/>
      <c r="BDE192" s="3"/>
      <c r="BDF192" s="3"/>
      <c r="BDG192" s="3"/>
      <c r="BDH192" s="3"/>
      <c r="BDI192" s="3"/>
      <c r="BDJ192" s="3"/>
      <c r="BDK192" s="3"/>
      <c r="BDL192" s="3"/>
      <c r="BDM192" s="3"/>
      <c r="BDN192" s="3"/>
      <c r="BDO192" s="3"/>
      <c r="BDP192" s="3"/>
      <c r="BDQ192" s="3"/>
      <c r="BDR192" s="3"/>
      <c r="BDS192" s="3"/>
      <c r="BDT192" s="3"/>
      <c r="BDU192" s="3"/>
      <c r="BDV192" s="3"/>
      <c r="BDW192" s="3"/>
      <c r="BDX192" s="3"/>
      <c r="BDY192" s="3"/>
      <c r="BDZ192" s="3"/>
      <c r="BEA192" s="3"/>
      <c r="BEB192" s="3"/>
      <c r="BEC192" s="3"/>
      <c r="BED192" s="3"/>
      <c r="BEE192" s="3"/>
      <c r="BEF192" s="3"/>
      <c r="BEG192" s="3"/>
      <c r="BEH192" s="3"/>
      <c r="BEI192" s="3"/>
      <c r="BEJ192" s="3"/>
      <c r="BEK192" s="3"/>
      <c r="BEL192" s="3"/>
      <c r="BEM192" s="3"/>
      <c r="BEN192" s="3"/>
      <c r="BEO192" s="3"/>
      <c r="BEP192" s="3"/>
      <c r="BEQ192" s="3"/>
      <c r="BER192" s="3"/>
      <c r="BES192" s="3"/>
      <c r="BET192" s="3"/>
      <c r="BEU192" s="3"/>
      <c r="BEV192" s="3"/>
      <c r="BEW192" s="3"/>
      <c r="BEX192" s="3"/>
      <c r="BEY192" s="3"/>
      <c r="BEZ192" s="3"/>
      <c r="BFA192" s="3"/>
      <c r="BFB192" s="3"/>
      <c r="BFC192" s="3"/>
      <c r="BFD192" s="3"/>
      <c r="BFE192" s="3"/>
      <c r="BFF192" s="3"/>
      <c r="BFG192" s="3"/>
      <c r="BFH192" s="3"/>
      <c r="BFI192" s="3"/>
      <c r="BFJ192" s="3"/>
      <c r="BFK192" s="3"/>
      <c r="BFL192" s="3"/>
      <c r="BFM192" s="3"/>
      <c r="BFN192" s="3"/>
      <c r="BFO192" s="3"/>
      <c r="BFP192" s="3"/>
      <c r="BFQ192" s="3"/>
      <c r="BFR192" s="3"/>
      <c r="BFS192" s="3"/>
      <c r="BFT192" s="3"/>
      <c r="BFU192" s="3"/>
      <c r="BFV192" s="3"/>
      <c r="BFW192" s="3"/>
      <c r="BFX192" s="3"/>
      <c r="BFY192" s="3"/>
      <c r="BFZ192" s="3"/>
      <c r="BGA192" s="3"/>
      <c r="BGB192" s="3"/>
      <c r="BGC192" s="3"/>
      <c r="BGD192" s="3"/>
      <c r="BGE192" s="3"/>
      <c r="BGF192" s="3"/>
      <c r="BGG192" s="3"/>
      <c r="BGH192" s="3"/>
      <c r="BGI192" s="3"/>
      <c r="BGJ192" s="3"/>
      <c r="BGK192" s="3"/>
      <c r="BGL192" s="3"/>
      <c r="BGM192" s="3"/>
      <c r="BGN192" s="3"/>
      <c r="BGO192" s="3"/>
      <c r="BGP192" s="3"/>
      <c r="BGQ192" s="3"/>
      <c r="BGR192" s="3"/>
      <c r="BGS192" s="3"/>
      <c r="BGT192" s="3"/>
      <c r="BGU192" s="3"/>
      <c r="BGV192" s="3"/>
      <c r="BGW192" s="3"/>
      <c r="BGX192" s="3"/>
      <c r="BGY192" s="3"/>
      <c r="BGZ192" s="3"/>
      <c r="BHA192" s="3"/>
      <c r="BHB192" s="3"/>
      <c r="BHC192" s="3"/>
      <c r="BHD192" s="3"/>
      <c r="BHE192" s="3"/>
      <c r="BHF192" s="3"/>
      <c r="BHG192" s="3"/>
      <c r="BHH192" s="3"/>
      <c r="BHI192" s="3"/>
      <c r="BHJ192" s="3"/>
      <c r="BHK192" s="3"/>
      <c r="BHL192" s="3"/>
      <c r="BHM192" s="3"/>
      <c r="BHN192" s="3"/>
      <c r="BHO192" s="3"/>
      <c r="BHP192" s="3"/>
      <c r="BHQ192" s="3"/>
      <c r="BHR192" s="3"/>
      <c r="BHS192" s="3"/>
      <c r="BHT192" s="3"/>
      <c r="BHU192" s="3"/>
      <c r="BHV192" s="3"/>
      <c r="BHW192" s="3"/>
      <c r="BHX192" s="3"/>
      <c r="BHY192" s="3"/>
      <c r="BHZ192" s="3"/>
      <c r="BIA192" s="3"/>
      <c r="BIB192" s="3"/>
      <c r="BIC192" s="3"/>
      <c r="BID192" s="3"/>
      <c r="BIE192" s="3"/>
      <c r="BIF192" s="3"/>
      <c r="BIG192" s="3"/>
      <c r="BIH192" s="3"/>
      <c r="BII192" s="3"/>
      <c r="BIJ192" s="3"/>
      <c r="BIK192" s="3"/>
      <c r="BIL192" s="3"/>
      <c r="BIM192" s="3"/>
      <c r="BIN192" s="3"/>
      <c r="BIO192" s="3"/>
      <c r="BIP192" s="3"/>
      <c r="BIQ192" s="3"/>
      <c r="BIR192" s="3"/>
      <c r="BIS192" s="3"/>
      <c r="BIT192" s="3"/>
      <c r="BIU192" s="3"/>
      <c r="BIV192" s="3"/>
      <c r="BIW192" s="3"/>
      <c r="BIX192" s="3"/>
      <c r="BIY192" s="3"/>
      <c r="BIZ192" s="3"/>
      <c r="BJA192" s="3"/>
      <c r="BJB192" s="3"/>
      <c r="BJC192" s="3"/>
      <c r="BJD192" s="3"/>
      <c r="BJE192" s="3"/>
      <c r="BJF192" s="3"/>
      <c r="BJG192" s="3"/>
      <c r="BJH192" s="3"/>
      <c r="BJI192" s="3"/>
      <c r="BJJ192" s="3"/>
      <c r="BJK192" s="3"/>
      <c r="BJL192" s="3"/>
      <c r="BJM192" s="3"/>
      <c r="BJN192" s="3"/>
      <c r="BJO192" s="3"/>
      <c r="BJP192" s="3"/>
      <c r="BJQ192" s="3"/>
      <c r="BJR192" s="3"/>
      <c r="BJS192" s="3"/>
      <c r="BJT192" s="3"/>
      <c r="BJU192" s="3"/>
      <c r="BJV192" s="3"/>
      <c r="BJW192" s="3"/>
      <c r="BJX192" s="3"/>
      <c r="BJY192" s="3"/>
      <c r="BJZ192" s="3"/>
      <c r="BKA192" s="3"/>
      <c r="BKB192" s="3"/>
      <c r="BKC192" s="3"/>
      <c r="BKD192" s="3"/>
      <c r="BKE192" s="3"/>
      <c r="BKF192" s="3"/>
      <c r="BKG192" s="3"/>
      <c r="BKH192" s="3"/>
      <c r="BKI192" s="3"/>
      <c r="BKJ192" s="3"/>
      <c r="BKK192" s="3"/>
      <c r="BKL192" s="3"/>
      <c r="BKM192" s="3"/>
      <c r="BKN192" s="3"/>
      <c r="BKO192" s="3"/>
      <c r="BKP192" s="3"/>
      <c r="BKQ192" s="3"/>
      <c r="BKR192" s="3"/>
      <c r="BKS192" s="3"/>
      <c r="BKT192" s="3"/>
      <c r="BKU192" s="3"/>
      <c r="BKV192" s="3"/>
      <c r="BKW192" s="3"/>
      <c r="BKX192" s="3"/>
      <c r="BKY192" s="3"/>
      <c r="BKZ192" s="3"/>
      <c r="BLA192" s="3"/>
      <c r="BLB192" s="3"/>
      <c r="BLC192" s="3"/>
      <c r="BLD192" s="3"/>
      <c r="BLE192" s="3"/>
      <c r="BLF192" s="3"/>
      <c r="BLG192" s="3"/>
      <c r="BLH192" s="3"/>
      <c r="BLI192" s="3"/>
      <c r="BLJ192" s="3"/>
      <c r="BLK192" s="3"/>
      <c r="BLL192" s="3"/>
      <c r="BLM192" s="3"/>
      <c r="BLN192" s="3"/>
      <c r="BLO192" s="3"/>
      <c r="BLP192" s="3"/>
      <c r="BLQ192" s="3"/>
      <c r="BLR192" s="3"/>
      <c r="BLS192" s="3"/>
      <c r="BLT192" s="3"/>
      <c r="BLU192" s="3"/>
      <c r="BLV192" s="3"/>
      <c r="BLW192" s="3"/>
      <c r="BLX192" s="3"/>
      <c r="BLY192" s="3"/>
      <c r="BLZ192" s="3"/>
      <c r="BMA192" s="3"/>
      <c r="BMB192" s="3"/>
      <c r="BMC192" s="3"/>
      <c r="BMD192" s="3"/>
      <c r="BME192" s="3"/>
      <c r="BMF192" s="3"/>
      <c r="BMG192" s="3"/>
      <c r="BMH192" s="3"/>
      <c r="BMI192" s="3"/>
      <c r="BMJ192" s="3"/>
      <c r="BMK192" s="3"/>
      <c r="BML192" s="3"/>
      <c r="BMM192" s="3"/>
      <c r="BMN192" s="3"/>
      <c r="BMO192" s="3"/>
      <c r="BMP192" s="3"/>
      <c r="BMQ192" s="3"/>
      <c r="BMR192" s="3"/>
      <c r="BMS192" s="3"/>
      <c r="BMT192" s="3"/>
      <c r="BMU192" s="3"/>
      <c r="BMV192" s="3"/>
      <c r="BMW192" s="3"/>
      <c r="BMX192" s="3"/>
      <c r="BMY192" s="3"/>
      <c r="BMZ192" s="3"/>
      <c r="BNA192" s="3"/>
      <c r="BNB192" s="3"/>
      <c r="BNC192" s="3"/>
      <c r="BND192" s="3"/>
      <c r="BNE192" s="3"/>
      <c r="BNF192" s="3"/>
      <c r="BNG192" s="3"/>
      <c r="BNH192" s="3"/>
      <c r="BNI192" s="3"/>
      <c r="BNJ192" s="3"/>
      <c r="BNK192" s="3"/>
      <c r="BNL192" s="3"/>
      <c r="BNM192" s="3"/>
      <c r="BNN192" s="3"/>
      <c r="BNO192" s="3"/>
      <c r="BNP192" s="3"/>
      <c r="BNQ192" s="3"/>
      <c r="BNR192" s="3"/>
      <c r="BNS192" s="3"/>
      <c r="BNT192" s="3"/>
      <c r="BNU192" s="3"/>
      <c r="BNV192" s="3"/>
      <c r="BNW192" s="3"/>
      <c r="BNX192" s="3"/>
      <c r="BNY192" s="3"/>
      <c r="BNZ192" s="3"/>
      <c r="BOA192" s="3"/>
      <c r="BOB192" s="3"/>
      <c r="BOC192" s="3"/>
      <c r="BOD192" s="3"/>
      <c r="BOE192" s="3"/>
      <c r="BOF192" s="3"/>
      <c r="BOG192" s="3"/>
      <c r="BOH192" s="3"/>
      <c r="BOI192" s="3"/>
      <c r="BOJ192" s="3"/>
      <c r="BOK192" s="3"/>
      <c r="BOL192" s="3"/>
      <c r="BOM192" s="3"/>
      <c r="BON192" s="3"/>
      <c r="BOO192" s="3"/>
      <c r="BOP192" s="3"/>
      <c r="BOQ192" s="3"/>
      <c r="BOR192" s="3"/>
      <c r="BOS192" s="3"/>
      <c r="BOT192" s="3"/>
      <c r="BOU192" s="3"/>
      <c r="BOV192" s="3"/>
      <c r="BOW192" s="3"/>
      <c r="BOX192" s="3"/>
      <c r="BOY192" s="3"/>
      <c r="BOZ192" s="3"/>
      <c r="BPA192" s="3"/>
      <c r="BPB192" s="3"/>
      <c r="BPC192" s="3"/>
      <c r="BPD192" s="3"/>
      <c r="BPE192" s="3"/>
      <c r="BPF192" s="3"/>
      <c r="BPG192" s="3"/>
      <c r="BPH192" s="3"/>
      <c r="BPI192" s="3"/>
      <c r="BPJ192" s="3"/>
      <c r="BPK192" s="3"/>
      <c r="BPL192" s="3"/>
      <c r="BPM192" s="3"/>
      <c r="BPN192" s="3"/>
      <c r="BPO192" s="3"/>
      <c r="BPP192" s="3"/>
      <c r="BPQ192" s="3"/>
      <c r="BPR192" s="3"/>
      <c r="BPS192" s="3"/>
      <c r="BPT192" s="3"/>
      <c r="BPU192" s="3"/>
      <c r="BPV192" s="3"/>
      <c r="BPW192" s="3"/>
      <c r="BPX192" s="3"/>
      <c r="BPY192" s="3"/>
      <c r="BPZ192" s="3"/>
      <c r="BQA192" s="3"/>
      <c r="BQB192" s="3"/>
      <c r="BQC192" s="3"/>
      <c r="BQD192" s="3"/>
      <c r="BQE192" s="3"/>
      <c r="BQF192" s="3"/>
      <c r="BQG192" s="3"/>
      <c r="BQH192" s="3"/>
      <c r="BQI192" s="3"/>
      <c r="BQJ192" s="3"/>
      <c r="BQK192" s="3"/>
      <c r="BQL192" s="3"/>
      <c r="BQM192" s="3"/>
      <c r="BQN192" s="3"/>
      <c r="BQO192" s="3"/>
      <c r="BQP192" s="3"/>
      <c r="BQQ192" s="3"/>
      <c r="BQR192" s="3"/>
      <c r="BQS192" s="3"/>
      <c r="BQT192" s="3"/>
      <c r="BQU192" s="3"/>
      <c r="BQV192" s="3"/>
      <c r="BQW192" s="3"/>
      <c r="BQX192" s="3"/>
      <c r="BQY192" s="3"/>
      <c r="BQZ192" s="3"/>
      <c r="BRA192" s="3"/>
      <c r="BRB192" s="3"/>
      <c r="BRC192" s="3"/>
      <c r="BRD192" s="3"/>
      <c r="BRE192" s="3"/>
      <c r="BRF192" s="3"/>
      <c r="BRG192" s="3"/>
      <c r="BRH192" s="3"/>
      <c r="BRI192" s="3"/>
      <c r="BRJ192" s="3"/>
      <c r="BRK192" s="3"/>
      <c r="BRL192" s="3"/>
      <c r="BRM192" s="3"/>
      <c r="BRN192" s="3"/>
      <c r="BRO192" s="3"/>
      <c r="BRP192" s="3"/>
      <c r="BRQ192" s="3"/>
      <c r="BRR192" s="3"/>
      <c r="BRS192" s="3"/>
      <c r="BRT192" s="3"/>
      <c r="BRU192" s="3"/>
      <c r="BRV192" s="3"/>
      <c r="BRW192" s="3"/>
      <c r="BRX192" s="3"/>
      <c r="BRY192" s="3"/>
      <c r="BRZ192" s="3"/>
      <c r="BSA192" s="3"/>
      <c r="BSB192" s="3"/>
      <c r="BSC192" s="3"/>
      <c r="BSD192" s="3"/>
      <c r="BSE192" s="3"/>
      <c r="BSF192" s="3"/>
      <c r="BSG192" s="3"/>
      <c r="BSH192" s="3"/>
      <c r="BSI192" s="3"/>
      <c r="BSJ192" s="3"/>
      <c r="BSK192" s="3"/>
      <c r="BSL192" s="3"/>
      <c r="BSM192" s="3"/>
      <c r="BSN192" s="3"/>
      <c r="BSO192" s="3"/>
      <c r="BSP192" s="3"/>
      <c r="BSQ192" s="3"/>
      <c r="BSR192" s="3"/>
      <c r="BSS192" s="3"/>
      <c r="BST192" s="3"/>
      <c r="BSU192" s="3"/>
      <c r="BSV192" s="3"/>
      <c r="BSW192" s="3"/>
      <c r="BSX192" s="3"/>
      <c r="BSY192" s="3"/>
      <c r="BSZ192" s="3"/>
      <c r="BTA192" s="3"/>
      <c r="BTB192" s="3"/>
      <c r="BTC192" s="3"/>
      <c r="BTD192" s="3"/>
      <c r="BTE192" s="3"/>
      <c r="BTF192" s="3"/>
      <c r="BTG192" s="3"/>
      <c r="BTH192" s="3"/>
      <c r="BTI192" s="3"/>
      <c r="BTJ192" s="3"/>
      <c r="BTK192" s="3"/>
      <c r="BTL192" s="3"/>
      <c r="BTM192" s="3"/>
      <c r="BTN192" s="3"/>
      <c r="BTO192" s="3"/>
      <c r="BTP192" s="3"/>
      <c r="BTQ192" s="3"/>
      <c r="BTR192" s="3"/>
      <c r="BTS192" s="3"/>
      <c r="BTT192" s="3"/>
      <c r="BTU192" s="3"/>
      <c r="BTV192" s="3"/>
      <c r="BTW192" s="3"/>
      <c r="BTX192" s="3"/>
      <c r="BTY192" s="3"/>
      <c r="BTZ192" s="3"/>
      <c r="BUA192" s="3"/>
      <c r="BUB192" s="3"/>
      <c r="BUC192" s="3"/>
      <c r="BUD192" s="3"/>
      <c r="BUE192" s="3"/>
      <c r="BUF192" s="3"/>
      <c r="BUG192" s="3"/>
      <c r="BUH192" s="3"/>
      <c r="BUI192" s="3"/>
      <c r="BUJ192" s="3"/>
      <c r="BUK192" s="3"/>
      <c r="BUL192" s="3"/>
      <c r="BUM192" s="3"/>
      <c r="BUN192" s="3"/>
      <c r="BUO192" s="3"/>
      <c r="BUP192" s="3"/>
      <c r="BUQ192" s="3"/>
      <c r="BUR192" s="3"/>
      <c r="BUS192" s="3"/>
      <c r="BUT192" s="3"/>
      <c r="BUU192" s="3"/>
      <c r="BUV192" s="3"/>
      <c r="BUW192" s="3"/>
      <c r="BUX192" s="3"/>
      <c r="BUY192" s="3"/>
      <c r="BUZ192" s="3"/>
      <c r="BVA192" s="3"/>
      <c r="BVB192" s="3"/>
      <c r="BVC192" s="3"/>
      <c r="BVD192" s="3"/>
      <c r="BVE192" s="3"/>
      <c r="BVF192" s="3"/>
      <c r="BVG192" s="3"/>
      <c r="BVH192" s="3"/>
      <c r="BVI192" s="3"/>
      <c r="BVJ192" s="3"/>
      <c r="BVK192" s="3"/>
      <c r="BVL192" s="3"/>
      <c r="BVM192" s="3"/>
      <c r="BVN192" s="3"/>
      <c r="BVO192" s="3"/>
      <c r="BVP192" s="3"/>
      <c r="BVQ192" s="3"/>
      <c r="BVR192" s="3"/>
      <c r="BVS192" s="3"/>
      <c r="BVT192" s="3"/>
      <c r="BVU192" s="3"/>
      <c r="BVV192" s="3"/>
      <c r="BVW192" s="3"/>
      <c r="BVX192" s="3"/>
      <c r="BVY192" s="3"/>
      <c r="BVZ192" s="3"/>
      <c r="BWA192" s="3"/>
      <c r="BWB192" s="3"/>
      <c r="BWC192" s="3"/>
      <c r="BWD192" s="3"/>
      <c r="BWE192" s="3"/>
      <c r="BWF192" s="3"/>
      <c r="BWG192" s="3"/>
      <c r="BWH192" s="3"/>
      <c r="BWI192" s="3"/>
      <c r="BWJ192" s="3"/>
      <c r="BWK192" s="3"/>
      <c r="BWL192" s="3"/>
      <c r="BWM192" s="3"/>
      <c r="BWN192" s="3"/>
      <c r="BWO192" s="3"/>
      <c r="BWP192" s="3"/>
      <c r="BWQ192" s="3"/>
      <c r="BWR192" s="3"/>
      <c r="BWS192" s="3"/>
      <c r="BWT192" s="3"/>
      <c r="BWU192" s="3"/>
      <c r="BWV192" s="3"/>
      <c r="BWW192" s="3"/>
      <c r="BWX192" s="3"/>
      <c r="BWY192" s="3"/>
      <c r="BWZ192" s="3"/>
      <c r="BXA192" s="3"/>
      <c r="BXB192" s="3"/>
      <c r="BXC192" s="3"/>
      <c r="BXD192" s="3"/>
      <c r="BXE192" s="3"/>
      <c r="BXF192" s="3"/>
      <c r="BXG192" s="3"/>
      <c r="BXH192" s="3"/>
      <c r="BXI192" s="3"/>
      <c r="BXJ192" s="3"/>
      <c r="BXK192" s="3"/>
      <c r="BXL192" s="3"/>
      <c r="BXM192" s="3"/>
      <c r="BXN192" s="3"/>
      <c r="BXO192" s="3"/>
      <c r="BXP192" s="3"/>
      <c r="BXQ192" s="3"/>
      <c r="BXR192" s="3"/>
      <c r="BXS192" s="3"/>
      <c r="BXT192" s="3"/>
      <c r="BXU192" s="3"/>
      <c r="BXV192" s="3"/>
      <c r="BXW192" s="3"/>
      <c r="BXX192" s="3"/>
      <c r="BXY192" s="3"/>
      <c r="BXZ192" s="3"/>
      <c r="BYA192" s="3"/>
      <c r="BYB192" s="3"/>
      <c r="BYC192" s="3"/>
      <c r="BYD192" s="3"/>
      <c r="BYE192" s="3"/>
      <c r="BYF192" s="3"/>
      <c r="BYG192" s="3"/>
      <c r="BYH192" s="3"/>
      <c r="BYI192" s="3"/>
      <c r="BYJ192" s="3"/>
      <c r="BYK192" s="3"/>
      <c r="BYL192" s="3"/>
      <c r="BYM192" s="3"/>
      <c r="BYN192" s="3"/>
      <c r="BYO192" s="3"/>
      <c r="BYP192" s="3"/>
      <c r="BYQ192" s="3"/>
      <c r="BYR192" s="3"/>
      <c r="BYS192" s="3"/>
      <c r="BYT192" s="3"/>
      <c r="BYU192" s="3"/>
      <c r="BYV192" s="3"/>
      <c r="BYW192" s="3"/>
      <c r="BYX192" s="3"/>
      <c r="BYY192" s="3"/>
      <c r="BYZ192" s="3"/>
      <c r="BZA192" s="3"/>
      <c r="BZB192" s="3"/>
      <c r="BZC192" s="3"/>
      <c r="BZD192" s="3"/>
      <c r="BZE192" s="3"/>
      <c r="BZF192" s="3"/>
      <c r="BZG192" s="3"/>
      <c r="BZH192" s="3"/>
      <c r="BZI192" s="3"/>
      <c r="BZJ192" s="3"/>
      <c r="BZK192" s="3"/>
      <c r="BZL192" s="3"/>
      <c r="BZM192" s="3"/>
      <c r="BZN192" s="3"/>
      <c r="BZO192" s="3"/>
      <c r="BZP192" s="3"/>
      <c r="BZQ192" s="3"/>
      <c r="BZR192" s="3"/>
      <c r="BZS192" s="3"/>
      <c r="BZT192" s="3"/>
      <c r="BZU192" s="3"/>
      <c r="BZV192" s="3"/>
      <c r="BZW192" s="3"/>
      <c r="BZX192" s="3"/>
      <c r="BZY192" s="3"/>
      <c r="BZZ192" s="3"/>
      <c r="CAA192" s="3"/>
      <c r="CAB192" s="3"/>
      <c r="CAC192" s="3"/>
      <c r="CAD192" s="3"/>
      <c r="CAE192" s="3"/>
      <c r="CAF192" s="3"/>
      <c r="CAG192" s="3"/>
      <c r="CAH192" s="3"/>
      <c r="CAI192" s="3"/>
      <c r="CAJ192" s="3"/>
      <c r="CAK192" s="3"/>
      <c r="CAL192" s="3"/>
      <c r="CAM192" s="3"/>
      <c r="CAN192" s="3"/>
      <c r="CAO192" s="3"/>
      <c r="CAP192" s="3"/>
      <c r="CAQ192" s="3"/>
      <c r="CAR192" s="3"/>
      <c r="CAS192" s="3"/>
      <c r="CAT192" s="3"/>
      <c r="CAU192" s="3"/>
      <c r="CAV192" s="3"/>
      <c r="CAW192" s="3"/>
      <c r="CAX192" s="3"/>
      <c r="CAY192" s="3"/>
      <c r="CAZ192" s="3"/>
      <c r="CBA192" s="3"/>
      <c r="CBB192" s="3"/>
      <c r="CBC192" s="3"/>
      <c r="CBD192" s="3"/>
      <c r="CBE192" s="3"/>
      <c r="CBF192" s="3"/>
      <c r="CBG192" s="3"/>
      <c r="CBH192" s="3"/>
      <c r="CBI192" s="3"/>
      <c r="CBJ192" s="3"/>
      <c r="CBK192" s="3"/>
      <c r="CBL192" s="3"/>
      <c r="CBM192" s="3"/>
      <c r="CBN192" s="3"/>
      <c r="CBO192" s="3"/>
      <c r="CBP192" s="3"/>
      <c r="CBQ192" s="3"/>
      <c r="CBR192" s="3"/>
      <c r="CBS192" s="3"/>
      <c r="CBT192" s="3"/>
      <c r="CBU192" s="3"/>
      <c r="CBV192" s="3"/>
      <c r="CBW192" s="3"/>
      <c r="CBX192" s="3"/>
      <c r="CBY192" s="3"/>
      <c r="CBZ192" s="3"/>
      <c r="CCA192" s="3"/>
      <c r="CCB192" s="3"/>
      <c r="CCC192" s="3"/>
      <c r="CCD192" s="3"/>
      <c r="CCE192" s="3"/>
      <c r="CCF192" s="3"/>
      <c r="CCG192" s="3"/>
      <c r="CCH192" s="3"/>
      <c r="CCI192" s="3"/>
      <c r="CCJ192" s="3"/>
      <c r="CCK192" s="3"/>
      <c r="CCL192" s="3"/>
      <c r="CCM192" s="3"/>
      <c r="CCN192" s="3"/>
      <c r="CCO192" s="3"/>
      <c r="CCP192" s="3"/>
      <c r="CCQ192" s="3"/>
      <c r="CCR192" s="3"/>
      <c r="CCS192" s="3"/>
      <c r="CCT192" s="3"/>
      <c r="CCU192" s="3"/>
      <c r="CCV192" s="3"/>
      <c r="CCW192" s="3"/>
      <c r="CCX192" s="3"/>
      <c r="CCY192" s="3"/>
      <c r="CCZ192" s="3"/>
      <c r="CDA192" s="3"/>
      <c r="CDB192" s="3"/>
      <c r="CDC192" s="3"/>
      <c r="CDD192" s="3"/>
      <c r="CDE192" s="3"/>
      <c r="CDF192" s="3"/>
      <c r="CDG192" s="3"/>
      <c r="CDH192" s="3"/>
      <c r="CDI192" s="3"/>
      <c r="CDJ192" s="3"/>
      <c r="CDK192" s="3"/>
      <c r="CDL192" s="3"/>
      <c r="CDM192" s="3"/>
      <c r="CDN192" s="3"/>
      <c r="CDO192" s="3"/>
      <c r="CDP192" s="3"/>
      <c r="CDQ192" s="3"/>
      <c r="CDR192" s="3"/>
      <c r="CDS192" s="3"/>
      <c r="CDT192" s="3"/>
      <c r="CDU192" s="3"/>
      <c r="CDV192" s="3"/>
      <c r="CDW192" s="3"/>
      <c r="CDX192" s="3"/>
      <c r="CDY192" s="3"/>
      <c r="CDZ192" s="3"/>
      <c r="CEA192" s="3"/>
      <c r="CEB192" s="3"/>
      <c r="CEC192" s="3"/>
      <c r="CED192" s="3"/>
      <c r="CEE192" s="3"/>
      <c r="CEF192" s="3"/>
      <c r="CEG192" s="3"/>
      <c r="CEH192" s="3"/>
      <c r="CEI192" s="3"/>
      <c r="CEJ192" s="3"/>
      <c r="CEK192" s="3"/>
      <c r="CEL192" s="3"/>
      <c r="CEM192" s="3"/>
      <c r="CEN192" s="3"/>
      <c r="CEO192" s="3"/>
      <c r="CEP192" s="3"/>
      <c r="CEQ192" s="3"/>
      <c r="CER192" s="3"/>
      <c r="CES192" s="3"/>
      <c r="CET192" s="3"/>
      <c r="CEU192" s="3"/>
      <c r="CEV192" s="3"/>
      <c r="CEW192" s="3"/>
      <c r="CEX192" s="3"/>
      <c r="CEY192" s="3"/>
      <c r="CEZ192" s="3"/>
      <c r="CFA192" s="3"/>
      <c r="CFB192" s="3"/>
      <c r="CFC192" s="3"/>
      <c r="CFD192" s="3"/>
      <c r="CFE192" s="3"/>
      <c r="CFF192" s="3"/>
      <c r="CFG192" s="3"/>
      <c r="CFH192" s="3"/>
      <c r="CFI192" s="3"/>
      <c r="CFJ192" s="3"/>
      <c r="CFK192" s="3"/>
      <c r="CFL192" s="3"/>
      <c r="CFM192" s="3"/>
      <c r="CFN192" s="3"/>
      <c r="CFO192" s="3"/>
      <c r="CFP192" s="3"/>
      <c r="CFQ192" s="3"/>
      <c r="CFR192" s="3"/>
      <c r="CFS192" s="3"/>
      <c r="CFT192" s="3"/>
      <c r="CFU192" s="3"/>
      <c r="CFV192" s="3"/>
      <c r="CFW192" s="3"/>
      <c r="CFX192" s="3"/>
      <c r="CFY192" s="3"/>
      <c r="CFZ192" s="3"/>
      <c r="CGA192" s="3"/>
      <c r="CGB192" s="3"/>
      <c r="CGC192" s="3"/>
      <c r="CGD192" s="3"/>
      <c r="CGE192" s="3"/>
      <c r="CGF192" s="3"/>
      <c r="CGG192" s="3"/>
      <c r="CGH192" s="3"/>
      <c r="CGI192" s="3"/>
      <c r="CGJ192" s="3"/>
      <c r="CGK192" s="3"/>
      <c r="CGL192" s="3"/>
      <c r="CGM192" s="3"/>
      <c r="CGN192" s="3"/>
      <c r="CGO192" s="3"/>
      <c r="CGP192" s="3"/>
      <c r="CGQ192" s="3"/>
      <c r="CGR192" s="3"/>
      <c r="CGS192" s="3"/>
      <c r="CGT192" s="3"/>
      <c r="CGU192" s="3"/>
      <c r="CGV192" s="3"/>
      <c r="CGW192" s="3"/>
      <c r="CGX192" s="3"/>
      <c r="CGY192" s="3"/>
      <c r="CGZ192" s="3"/>
      <c r="CHA192" s="3"/>
      <c r="CHB192" s="3"/>
      <c r="CHC192" s="3"/>
      <c r="CHD192" s="3"/>
      <c r="CHE192" s="3"/>
      <c r="CHF192" s="3"/>
      <c r="CHG192" s="3"/>
      <c r="CHH192" s="3"/>
      <c r="CHI192" s="3"/>
      <c r="CHJ192" s="3"/>
      <c r="CHK192" s="3"/>
      <c r="CHL192" s="3"/>
      <c r="CHM192" s="3"/>
      <c r="CHN192" s="3"/>
      <c r="CHO192" s="3"/>
      <c r="CHP192" s="3"/>
      <c r="CHQ192" s="3"/>
      <c r="CHR192" s="3"/>
      <c r="CHS192" s="3"/>
      <c r="CHT192" s="3"/>
      <c r="CHU192" s="3"/>
      <c r="CHV192" s="3"/>
      <c r="CHW192" s="3"/>
      <c r="CHX192" s="3"/>
      <c r="CHY192" s="3"/>
      <c r="CHZ192" s="3"/>
      <c r="CIA192" s="3"/>
      <c r="CIB192" s="3"/>
      <c r="CIC192" s="3"/>
      <c r="CID192" s="3"/>
      <c r="CIE192" s="3"/>
      <c r="CIF192" s="3"/>
      <c r="CIG192" s="3"/>
      <c r="CIH192" s="3"/>
      <c r="CII192" s="3"/>
      <c r="CIJ192" s="3"/>
      <c r="CIK192" s="3"/>
      <c r="CIL192" s="3"/>
      <c r="CIM192" s="3"/>
      <c r="CIN192" s="3"/>
      <c r="CIO192" s="3"/>
      <c r="CIP192" s="3"/>
      <c r="CIQ192" s="3"/>
      <c r="CIR192" s="3"/>
      <c r="CIS192" s="3"/>
      <c r="CIT192" s="3"/>
      <c r="CIU192" s="3"/>
      <c r="CIV192" s="3"/>
      <c r="CIW192" s="3"/>
      <c r="CIX192" s="3"/>
      <c r="CIY192" s="3"/>
      <c r="CIZ192" s="3"/>
      <c r="CJA192" s="3"/>
      <c r="CJB192" s="3"/>
      <c r="CJC192" s="3"/>
      <c r="CJD192" s="3"/>
      <c r="CJE192" s="3"/>
      <c r="CJF192" s="3"/>
      <c r="CJG192" s="3"/>
      <c r="CJH192" s="3"/>
      <c r="CJI192" s="3"/>
      <c r="CJJ192" s="3"/>
      <c r="CJK192" s="3"/>
      <c r="CJL192" s="3"/>
      <c r="CJM192" s="3"/>
      <c r="CJN192" s="3"/>
      <c r="CJO192" s="3"/>
      <c r="CJP192" s="3"/>
      <c r="CJQ192" s="3"/>
      <c r="CJR192" s="3"/>
      <c r="CJS192" s="3"/>
      <c r="CJT192" s="3"/>
      <c r="CJU192" s="3"/>
      <c r="CJV192" s="3"/>
      <c r="CJW192" s="3"/>
      <c r="CJX192" s="3"/>
      <c r="CJY192" s="3"/>
      <c r="CJZ192" s="3"/>
      <c r="CKA192" s="3"/>
      <c r="CKB192" s="3"/>
      <c r="CKC192" s="3"/>
      <c r="CKD192" s="3"/>
      <c r="CKE192" s="3"/>
      <c r="CKF192" s="3"/>
      <c r="CKG192" s="3"/>
      <c r="CKH192" s="3"/>
      <c r="CKI192" s="3"/>
      <c r="CKJ192" s="3"/>
      <c r="CKK192" s="3"/>
      <c r="CKL192" s="3"/>
      <c r="CKM192" s="3"/>
      <c r="CKN192" s="3"/>
      <c r="CKO192" s="3"/>
      <c r="CKP192" s="3"/>
      <c r="CKQ192" s="3"/>
      <c r="CKR192" s="3"/>
      <c r="CKS192" s="3"/>
      <c r="CKT192" s="3"/>
      <c r="CKU192" s="3"/>
      <c r="CKV192" s="3"/>
      <c r="CKW192" s="3"/>
      <c r="CKX192" s="3"/>
      <c r="CKY192" s="3"/>
      <c r="CKZ192" s="3"/>
      <c r="CLA192" s="3"/>
      <c r="CLB192" s="3"/>
      <c r="CLC192" s="3"/>
      <c r="CLD192" s="3"/>
      <c r="CLE192" s="3"/>
      <c r="CLF192" s="3"/>
      <c r="CLG192" s="3"/>
      <c r="CLH192" s="3"/>
      <c r="CLI192" s="3"/>
      <c r="CLJ192" s="3"/>
      <c r="CLK192" s="3"/>
      <c r="CLL192" s="3"/>
      <c r="CLM192" s="3"/>
      <c r="CLN192" s="3"/>
      <c r="CLO192" s="3"/>
      <c r="CLP192" s="3"/>
      <c r="CLQ192" s="3"/>
      <c r="CLR192" s="3"/>
      <c r="CLS192" s="3"/>
      <c r="CLT192" s="3"/>
      <c r="CLU192" s="3"/>
      <c r="CLV192" s="3"/>
      <c r="CLW192" s="3"/>
      <c r="CLX192" s="3"/>
      <c r="CLY192" s="3"/>
      <c r="CLZ192" s="3"/>
      <c r="CMA192" s="3"/>
      <c r="CMB192" s="3"/>
      <c r="CMC192" s="3"/>
      <c r="CMD192" s="3"/>
      <c r="CME192" s="3"/>
      <c r="CMF192" s="3"/>
      <c r="CMG192" s="3"/>
      <c r="CMH192" s="3"/>
      <c r="CMI192" s="3"/>
      <c r="CMJ192" s="3"/>
      <c r="CMK192" s="3"/>
      <c r="CML192" s="3"/>
      <c r="CMM192" s="3"/>
      <c r="CMN192" s="3"/>
      <c r="CMO192" s="3"/>
      <c r="CMP192" s="3"/>
      <c r="CMQ192" s="3"/>
      <c r="CMR192" s="3"/>
      <c r="CMS192" s="3"/>
      <c r="CMT192" s="3"/>
      <c r="CMU192" s="3"/>
      <c r="CMV192" s="3"/>
      <c r="CMW192" s="3"/>
      <c r="CMX192" s="3"/>
      <c r="CMY192" s="3"/>
      <c r="CMZ192" s="3"/>
      <c r="CNA192" s="3"/>
      <c r="CNB192" s="3"/>
      <c r="CNC192" s="3"/>
      <c r="CND192" s="3"/>
      <c r="CNE192" s="3"/>
      <c r="CNF192" s="3"/>
      <c r="CNG192" s="3"/>
      <c r="CNH192" s="3"/>
      <c r="CNI192" s="3"/>
      <c r="CNJ192" s="3"/>
      <c r="CNK192" s="3"/>
      <c r="CNL192" s="3"/>
      <c r="CNM192" s="3"/>
      <c r="CNN192" s="3"/>
      <c r="CNO192" s="3"/>
      <c r="CNP192" s="3"/>
      <c r="CNQ192" s="3"/>
      <c r="CNR192" s="3"/>
      <c r="CNS192" s="3"/>
      <c r="CNT192" s="3"/>
      <c r="CNU192" s="3"/>
      <c r="CNV192" s="3"/>
      <c r="CNW192" s="3"/>
      <c r="CNX192" s="3"/>
      <c r="CNY192" s="3"/>
      <c r="CNZ192" s="3"/>
      <c r="COA192" s="3"/>
      <c r="COB192" s="3"/>
      <c r="COC192" s="3"/>
      <c r="COD192" s="3"/>
      <c r="COE192" s="3"/>
      <c r="COF192" s="3"/>
      <c r="COG192" s="3"/>
      <c r="COH192" s="3"/>
      <c r="COI192" s="3"/>
      <c r="COJ192" s="3"/>
      <c r="COK192" s="3"/>
      <c r="COL192" s="3"/>
      <c r="COM192" s="3"/>
      <c r="CON192" s="3"/>
      <c r="COO192" s="3"/>
      <c r="COP192" s="3"/>
      <c r="COQ192" s="3"/>
      <c r="COR192" s="3"/>
      <c r="COS192" s="3"/>
      <c r="COT192" s="3"/>
      <c r="COU192" s="3"/>
      <c r="COV192" s="3"/>
      <c r="COW192" s="3"/>
      <c r="COX192" s="3"/>
      <c r="COY192" s="3"/>
      <c r="COZ192" s="3"/>
      <c r="CPA192" s="3"/>
      <c r="CPB192" s="3"/>
      <c r="CPC192" s="3"/>
      <c r="CPD192" s="3"/>
      <c r="CPE192" s="3"/>
      <c r="CPF192" s="3"/>
      <c r="CPG192" s="3"/>
      <c r="CPH192" s="3"/>
      <c r="CPI192" s="3"/>
      <c r="CPJ192" s="3"/>
      <c r="CPK192" s="3"/>
      <c r="CPL192" s="3"/>
      <c r="CPM192" s="3"/>
      <c r="CPN192" s="3"/>
      <c r="CPO192" s="3"/>
      <c r="CPP192" s="3"/>
      <c r="CPQ192" s="3"/>
      <c r="CPR192" s="3"/>
      <c r="CPS192" s="3"/>
      <c r="CPT192" s="3"/>
      <c r="CPU192" s="3"/>
      <c r="CPV192" s="3"/>
      <c r="CPW192" s="3"/>
      <c r="CPX192" s="3"/>
      <c r="CPY192" s="3"/>
      <c r="CPZ192" s="3"/>
      <c r="CQA192" s="3"/>
      <c r="CQB192" s="3"/>
      <c r="CQC192" s="3"/>
      <c r="CQD192" s="3"/>
      <c r="CQE192" s="3"/>
      <c r="CQF192" s="3"/>
      <c r="CQG192" s="3"/>
      <c r="CQH192" s="3"/>
      <c r="CQI192" s="3"/>
      <c r="CQJ192" s="3"/>
      <c r="CQK192" s="3"/>
      <c r="CQL192" s="3"/>
      <c r="CQM192" s="3"/>
      <c r="CQN192" s="3"/>
      <c r="CQO192" s="3"/>
      <c r="CQP192" s="3"/>
      <c r="CQQ192" s="3"/>
      <c r="CQR192" s="3"/>
      <c r="CQS192" s="3"/>
      <c r="CQT192" s="3"/>
      <c r="CQU192" s="3"/>
      <c r="CQV192" s="3"/>
      <c r="CQW192" s="3"/>
      <c r="CQX192" s="3"/>
      <c r="CQY192" s="3"/>
      <c r="CQZ192" s="3"/>
      <c r="CRA192" s="3"/>
      <c r="CRB192" s="3"/>
      <c r="CRC192" s="3"/>
      <c r="CRD192" s="3"/>
      <c r="CRE192" s="3"/>
      <c r="CRF192" s="3"/>
      <c r="CRG192" s="3"/>
      <c r="CRH192" s="3"/>
      <c r="CRI192" s="3"/>
      <c r="CRJ192" s="3"/>
      <c r="CRK192" s="3"/>
      <c r="CRL192" s="3"/>
      <c r="CRM192" s="3"/>
      <c r="CRN192" s="3"/>
      <c r="CRO192" s="3"/>
      <c r="CRP192" s="3"/>
      <c r="CRQ192" s="3"/>
      <c r="CRR192" s="3"/>
      <c r="CRS192" s="3"/>
      <c r="CRT192" s="3"/>
      <c r="CRU192" s="3"/>
      <c r="CRV192" s="3"/>
      <c r="CRW192" s="3"/>
      <c r="CRX192" s="3"/>
      <c r="CRY192" s="3"/>
      <c r="CRZ192" s="3"/>
      <c r="CSA192" s="3"/>
      <c r="CSB192" s="3"/>
      <c r="CSC192" s="3"/>
      <c r="CSD192" s="3"/>
      <c r="CSE192" s="3"/>
      <c r="CSF192" s="3"/>
      <c r="CSG192" s="3"/>
      <c r="CSH192" s="3"/>
      <c r="CSI192" s="3"/>
      <c r="CSJ192" s="3"/>
      <c r="CSK192" s="3"/>
      <c r="CSL192" s="3"/>
      <c r="CSM192" s="3"/>
      <c r="CSN192" s="3"/>
      <c r="CSO192" s="3"/>
      <c r="CSP192" s="3"/>
      <c r="CSQ192" s="3"/>
      <c r="CSR192" s="3"/>
      <c r="CSS192" s="3"/>
      <c r="CST192" s="3"/>
      <c r="CSU192" s="3"/>
      <c r="CSV192" s="3"/>
      <c r="CSW192" s="3"/>
      <c r="CSX192" s="3"/>
      <c r="CSY192" s="3"/>
      <c r="CSZ192" s="3"/>
      <c r="CTA192" s="3"/>
      <c r="CTB192" s="3"/>
      <c r="CTC192" s="3"/>
      <c r="CTD192" s="3"/>
      <c r="CTE192" s="3"/>
      <c r="CTF192" s="3"/>
      <c r="CTG192" s="3"/>
      <c r="CTH192" s="3"/>
      <c r="CTI192" s="3"/>
      <c r="CTJ192" s="3"/>
      <c r="CTK192" s="3"/>
      <c r="CTL192" s="3"/>
      <c r="CTM192" s="3"/>
      <c r="CTN192" s="3"/>
      <c r="CTO192" s="3"/>
      <c r="CTP192" s="3"/>
      <c r="CTQ192" s="3"/>
      <c r="CTR192" s="3"/>
      <c r="CTS192" s="3"/>
      <c r="CTT192" s="3"/>
      <c r="CTU192" s="3"/>
      <c r="CTV192" s="3"/>
      <c r="CTW192" s="3"/>
      <c r="CTX192" s="3"/>
      <c r="CTY192" s="3"/>
      <c r="CTZ192" s="3"/>
      <c r="CUA192" s="3"/>
      <c r="CUB192" s="3"/>
      <c r="CUC192" s="3"/>
      <c r="CUD192" s="3"/>
      <c r="CUE192" s="3"/>
      <c r="CUF192" s="3"/>
      <c r="CUG192" s="3"/>
      <c r="CUH192" s="3"/>
      <c r="CUI192" s="3"/>
      <c r="CUJ192" s="3"/>
      <c r="CUK192" s="3"/>
      <c r="CUL192" s="3"/>
      <c r="CUM192" s="3"/>
      <c r="CUN192" s="3"/>
      <c r="CUO192" s="3"/>
      <c r="CUP192" s="3"/>
      <c r="CUQ192" s="3"/>
      <c r="CUR192" s="3"/>
      <c r="CUS192" s="3"/>
      <c r="CUT192" s="3"/>
      <c r="CUU192" s="3"/>
      <c r="CUV192" s="3"/>
      <c r="CUW192" s="3"/>
      <c r="CUX192" s="3"/>
      <c r="CUY192" s="3"/>
      <c r="CUZ192" s="3"/>
      <c r="CVA192" s="3"/>
      <c r="CVB192" s="3"/>
      <c r="CVC192" s="3"/>
      <c r="CVD192" s="3"/>
      <c r="CVE192" s="3"/>
      <c r="CVF192" s="3"/>
      <c r="CVG192" s="3"/>
      <c r="CVH192" s="3"/>
      <c r="CVI192" s="3"/>
      <c r="CVJ192" s="3"/>
      <c r="CVK192" s="3"/>
      <c r="CVL192" s="3"/>
      <c r="CVM192" s="3"/>
      <c r="CVN192" s="3"/>
      <c r="CVO192" s="3"/>
      <c r="CVP192" s="3"/>
      <c r="CVQ192" s="3"/>
      <c r="CVR192" s="3"/>
      <c r="CVS192" s="3"/>
      <c r="CVT192" s="3"/>
      <c r="CVU192" s="3"/>
      <c r="CVV192" s="3"/>
      <c r="CVW192" s="3"/>
      <c r="CVX192" s="3"/>
      <c r="CVY192" s="3"/>
      <c r="CVZ192" s="3"/>
      <c r="CWA192" s="3"/>
      <c r="CWB192" s="3"/>
      <c r="CWC192" s="3"/>
      <c r="CWD192" s="3"/>
      <c r="CWE192" s="3"/>
      <c r="CWF192" s="3"/>
      <c r="CWG192" s="3"/>
      <c r="CWH192" s="3"/>
      <c r="CWI192" s="3"/>
      <c r="CWJ192" s="3"/>
      <c r="CWK192" s="3"/>
      <c r="CWL192" s="3"/>
      <c r="CWM192" s="3"/>
      <c r="CWN192" s="3"/>
      <c r="CWO192" s="3"/>
      <c r="CWP192" s="3"/>
      <c r="CWQ192" s="3"/>
      <c r="CWR192" s="3"/>
      <c r="CWS192" s="3"/>
      <c r="CWT192" s="3"/>
      <c r="CWU192" s="3"/>
      <c r="CWV192" s="3"/>
      <c r="CWW192" s="3"/>
      <c r="CWX192" s="3"/>
      <c r="CWY192" s="3"/>
      <c r="CWZ192" s="3"/>
      <c r="CXA192" s="3"/>
      <c r="CXB192" s="3"/>
      <c r="CXC192" s="3"/>
      <c r="CXD192" s="3"/>
      <c r="CXE192" s="3"/>
      <c r="CXF192" s="3"/>
      <c r="CXG192" s="3"/>
      <c r="CXH192" s="3"/>
      <c r="CXI192" s="3"/>
      <c r="CXJ192" s="3"/>
      <c r="CXK192" s="3"/>
      <c r="CXL192" s="3"/>
      <c r="CXM192" s="3"/>
      <c r="CXN192" s="3"/>
      <c r="CXO192" s="3"/>
      <c r="CXP192" s="3"/>
      <c r="CXQ192" s="3"/>
      <c r="CXR192" s="3"/>
      <c r="CXS192" s="3"/>
      <c r="CXT192" s="3"/>
      <c r="CXU192" s="3"/>
      <c r="CXV192" s="3"/>
      <c r="CXW192" s="3"/>
      <c r="CXX192" s="3"/>
      <c r="CXY192" s="3"/>
      <c r="CXZ192" s="3"/>
      <c r="CYA192" s="3"/>
      <c r="CYB192" s="3"/>
      <c r="CYC192" s="3"/>
      <c r="CYD192" s="3"/>
      <c r="CYE192" s="3"/>
      <c r="CYF192" s="3"/>
      <c r="CYG192" s="3"/>
      <c r="CYH192" s="3"/>
      <c r="CYI192" s="3"/>
      <c r="CYJ192" s="3"/>
      <c r="CYK192" s="3"/>
      <c r="CYL192" s="3"/>
      <c r="CYM192" s="3"/>
      <c r="CYN192" s="3"/>
      <c r="CYO192" s="3"/>
      <c r="CYP192" s="3"/>
      <c r="CYQ192" s="3"/>
      <c r="CYR192" s="3"/>
      <c r="CYS192" s="3"/>
      <c r="CYT192" s="3"/>
      <c r="CYU192" s="3"/>
      <c r="CYV192" s="3"/>
      <c r="CYW192" s="3"/>
      <c r="CYX192" s="3"/>
      <c r="CYY192" s="3"/>
      <c r="CYZ192" s="3"/>
      <c r="CZA192" s="3"/>
      <c r="CZB192" s="3"/>
      <c r="CZC192" s="3"/>
      <c r="CZD192" s="3"/>
      <c r="CZE192" s="3"/>
      <c r="CZF192" s="3"/>
      <c r="CZG192" s="3"/>
      <c r="CZH192" s="3"/>
      <c r="CZI192" s="3"/>
      <c r="CZJ192" s="3"/>
      <c r="CZK192" s="3"/>
      <c r="CZL192" s="3"/>
      <c r="CZM192" s="3"/>
      <c r="CZN192" s="3"/>
      <c r="CZO192" s="3"/>
      <c r="CZP192" s="3"/>
      <c r="CZQ192" s="3"/>
      <c r="CZR192" s="3"/>
      <c r="CZS192" s="3"/>
      <c r="CZT192" s="3"/>
      <c r="CZU192" s="3"/>
      <c r="CZV192" s="3"/>
      <c r="CZW192" s="3"/>
      <c r="CZX192" s="3"/>
      <c r="CZY192" s="3"/>
      <c r="CZZ192" s="3"/>
      <c r="DAA192" s="3"/>
      <c r="DAB192" s="3"/>
      <c r="DAC192" s="3"/>
      <c r="DAD192" s="3"/>
      <c r="DAE192" s="3"/>
      <c r="DAF192" s="3"/>
      <c r="DAG192" s="3"/>
      <c r="DAH192" s="3"/>
      <c r="DAI192" s="3"/>
      <c r="DAJ192" s="3"/>
      <c r="DAK192" s="3"/>
      <c r="DAL192" s="3"/>
      <c r="DAM192" s="3"/>
      <c r="DAN192" s="3"/>
      <c r="DAO192" s="3"/>
      <c r="DAP192" s="3"/>
      <c r="DAQ192" s="3"/>
      <c r="DAR192" s="3"/>
      <c r="DAS192" s="3"/>
      <c r="DAT192" s="3"/>
      <c r="DAU192" s="3"/>
      <c r="DAV192" s="3"/>
      <c r="DAW192" s="3"/>
      <c r="DAX192" s="3"/>
      <c r="DAY192" s="3"/>
      <c r="DAZ192" s="3"/>
      <c r="DBA192" s="3"/>
      <c r="DBB192" s="3"/>
      <c r="DBC192" s="3"/>
      <c r="DBD192" s="3"/>
      <c r="DBE192" s="3"/>
      <c r="DBF192" s="3"/>
      <c r="DBG192" s="3"/>
      <c r="DBH192" s="3"/>
      <c r="DBI192" s="3"/>
      <c r="DBJ192" s="3"/>
      <c r="DBK192" s="3"/>
      <c r="DBL192" s="3"/>
      <c r="DBM192" s="3"/>
      <c r="DBN192" s="3"/>
      <c r="DBO192" s="3"/>
      <c r="DBP192" s="3"/>
      <c r="DBQ192" s="3"/>
      <c r="DBR192" s="3"/>
      <c r="DBS192" s="3"/>
      <c r="DBT192" s="3"/>
      <c r="DBU192" s="3"/>
      <c r="DBV192" s="3"/>
      <c r="DBW192" s="3"/>
      <c r="DBX192" s="3"/>
      <c r="DBY192" s="3"/>
      <c r="DBZ192" s="3"/>
      <c r="DCA192" s="3"/>
      <c r="DCB192" s="3"/>
      <c r="DCC192" s="3"/>
      <c r="DCD192" s="3"/>
      <c r="DCE192" s="3"/>
      <c r="DCF192" s="3"/>
      <c r="DCG192" s="3"/>
      <c r="DCH192" s="3"/>
      <c r="DCI192" s="3"/>
      <c r="DCJ192" s="3"/>
      <c r="DCK192" s="3"/>
      <c r="DCL192" s="3"/>
      <c r="DCM192" s="3"/>
      <c r="DCN192" s="3"/>
      <c r="DCO192" s="3"/>
      <c r="DCP192" s="3"/>
      <c r="DCQ192" s="3"/>
      <c r="DCR192" s="3"/>
      <c r="DCS192" s="3"/>
      <c r="DCT192" s="3"/>
      <c r="DCU192" s="3"/>
      <c r="DCV192" s="3"/>
      <c r="DCW192" s="3"/>
      <c r="DCX192" s="3"/>
      <c r="DCY192" s="3"/>
      <c r="DCZ192" s="3"/>
      <c r="DDA192" s="3"/>
      <c r="DDB192" s="3"/>
      <c r="DDC192" s="3"/>
      <c r="DDD192" s="3"/>
      <c r="DDE192" s="3"/>
      <c r="DDF192" s="3"/>
      <c r="DDG192" s="3"/>
      <c r="DDH192" s="3"/>
      <c r="DDI192" s="3"/>
      <c r="DDJ192" s="3"/>
      <c r="DDK192" s="3"/>
      <c r="DDL192" s="3"/>
      <c r="DDM192" s="3"/>
      <c r="DDN192" s="3"/>
      <c r="DDO192" s="3"/>
      <c r="DDP192" s="3"/>
      <c r="DDQ192" s="3"/>
      <c r="DDR192" s="3"/>
      <c r="DDS192" s="3"/>
      <c r="DDT192" s="3"/>
      <c r="DDU192" s="3"/>
      <c r="DDV192" s="3"/>
      <c r="DDW192" s="3"/>
      <c r="DDX192" s="3"/>
      <c r="DDY192" s="3"/>
      <c r="DDZ192" s="3"/>
      <c r="DEA192" s="3"/>
      <c r="DEB192" s="3"/>
      <c r="DEC192" s="3"/>
      <c r="DED192" s="3"/>
      <c r="DEE192" s="3"/>
      <c r="DEF192" s="3"/>
      <c r="DEG192" s="3"/>
      <c r="DEH192" s="3"/>
      <c r="DEI192" s="3"/>
      <c r="DEJ192" s="3"/>
      <c r="DEK192" s="3"/>
      <c r="DEL192" s="3"/>
      <c r="DEM192" s="3"/>
      <c r="DEN192" s="3"/>
      <c r="DEO192" s="3"/>
      <c r="DEP192" s="3"/>
      <c r="DEQ192" s="3"/>
      <c r="DER192" s="3"/>
      <c r="DES192" s="3"/>
      <c r="DET192" s="3"/>
      <c r="DEU192" s="3"/>
      <c r="DEV192" s="3"/>
      <c r="DEW192" s="3"/>
      <c r="DEX192" s="3"/>
      <c r="DEY192" s="3"/>
      <c r="DEZ192" s="3"/>
      <c r="DFA192" s="3"/>
      <c r="DFB192" s="3"/>
      <c r="DFC192" s="3"/>
      <c r="DFD192" s="3"/>
      <c r="DFE192" s="3"/>
      <c r="DFF192" s="3"/>
      <c r="DFG192" s="3"/>
      <c r="DFH192" s="3"/>
      <c r="DFI192" s="3"/>
      <c r="DFJ192" s="3"/>
      <c r="DFK192" s="3"/>
      <c r="DFL192" s="3"/>
      <c r="DFM192" s="3"/>
      <c r="DFN192" s="3"/>
      <c r="DFO192" s="3"/>
      <c r="DFP192" s="3"/>
      <c r="DFQ192" s="3"/>
      <c r="DFR192" s="3"/>
      <c r="DFS192" s="3"/>
      <c r="DFT192" s="3"/>
      <c r="DFU192" s="3"/>
      <c r="DFV192" s="3"/>
      <c r="DFW192" s="3"/>
      <c r="DFX192" s="3"/>
      <c r="DFY192" s="3"/>
      <c r="DFZ192" s="3"/>
      <c r="DGA192" s="3"/>
      <c r="DGB192" s="3"/>
      <c r="DGC192" s="3"/>
      <c r="DGD192" s="3"/>
      <c r="DGE192" s="3"/>
      <c r="DGF192" s="3"/>
      <c r="DGG192" s="3"/>
      <c r="DGH192" s="3"/>
      <c r="DGI192" s="3"/>
      <c r="DGJ192" s="3"/>
      <c r="DGK192" s="3"/>
      <c r="DGL192" s="3"/>
      <c r="DGM192" s="3"/>
      <c r="DGN192" s="3"/>
      <c r="DGO192" s="3"/>
      <c r="DGP192" s="3"/>
      <c r="DGQ192" s="3"/>
      <c r="DGR192" s="3"/>
      <c r="DGS192" s="3"/>
      <c r="DGT192" s="3"/>
      <c r="DGU192" s="3"/>
      <c r="DGV192" s="3"/>
      <c r="DGW192" s="3"/>
      <c r="DGX192" s="3"/>
      <c r="DGY192" s="3"/>
      <c r="DGZ192" s="3"/>
      <c r="DHA192" s="3"/>
      <c r="DHB192" s="3"/>
      <c r="DHC192" s="3"/>
      <c r="DHD192" s="3"/>
      <c r="DHE192" s="3"/>
      <c r="DHF192" s="3"/>
      <c r="DHG192" s="3"/>
      <c r="DHH192" s="3"/>
      <c r="DHI192" s="3"/>
      <c r="DHJ192" s="3"/>
      <c r="DHK192" s="3"/>
      <c r="DHL192" s="3"/>
      <c r="DHM192" s="3"/>
      <c r="DHN192" s="3"/>
      <c r="DHO192" s="3"/>
      <c r="DHP192" s="3"/>
      <c r="DHQ192" s="3"/>
      <c r="DHR192" s="3"/>
      <c r="DHS192" s="3"/>
      <c r="DHT192" s="3"/>
      <c r="DHU192" s="3"/>
      <c r="DHV192" s="3"/>
      <c r="DHW192" s="3"/>
      <c r="DHX192" s="3"/>
      <c r="DHY192" s="3"/>
      <c r="DHZ192" s="3"/>
      <c r="DIA192" s="3"/>
      <c r="DIB192" s="3"/>
      <c r="DIC192" s="3"/>
      <c r="DID192" s="3"/>
      <c r="DIE192" s="3"/>
      <c r="DIF192" s="3"/>
      <c r="DIG192" s="3"/>
      <c r="DIH192" s="3"/>
      <c r="DII192" s="3"/>
      <c r="DIJ192" s="3"/>
      <c r="DIK192" s="3"/>
      <c r="DIL192" s="3"/>
      <c r="DIM192" s="3"/>
      <c r="DIN192" s="3"/>
      <c r="DIO192" s="3"/>
      <c r="DIP192" s="3"/>
      <c r="DIQ192" s="3"/>
      <c r="DIR192" s="3"/>
      <c r="DIS192" s="3"/>
      <c r="DIT192" s="3"/>
      <c r="DIU192" s="3"/>
      <c r="DIV192" s="3"/>
      <c r="DIW192" s="3"/>
      <c r="DIX192" s="3"/>
      <c r="DIY192" s="3"/>
      <c r="DIZ192" s="3"/>
      <c r="DJA192" s="3"/>
      <c r="DJB192" s="3"/>
      <c r="DJC192" s="3"/>
      <c r="DJD192" s="3"/>
      <c r="DJE192" s="3"/>
      <c r="DJF192" s="3"/>
      <c r="DJG192" s="3"/>
      <c r="DJH192" s="3"/>
      <c r="DJI192" s="3"/>
      <c r="DJJ192" s="3"/>
      <c r="DJK192" s="3"/>
      <c r="DJL192" s="3"/>
      <c r="DJM192" s="3"/>
      <c r="DJN192" s="3"/>
      <c r="DJO192" s="3"/>
      <c r="DJP192" s="3"/>
      <c r="DJQ192" s="3"/>
      <c r="DJR192" s="3"/>
      <c r="DJS192" s="3"/>
      <c r="DJT192" s="3"/>
      <c r="DJU192" s="3"/>
      <c r="DJV192" s="3"/>
      <c r="DJW192" s="3"/>
      <c r="DJX192" s="3"/>
      <c r="DJY192" s="3"/>
      <c r="DJZ192" s="3"/>
      <c r="DKA192" s="3"/>
      <c r="DKB192" s="3"/>
      <c r="DKC192" s="3"/>
      <c r="DKD192" s="3"/>
      <c r="DKE192" s="3"/>
      <c r="DKF192" s="3"/>
      <c r="DKG192" s="3"/>
      <c r="DKH192" s="3"/>
      <c r="DKI192" s="3"/>
      <c r="DKJ192" s="3"/>
      <c r="DKK192" s="3"/>
      <c r="DKL192" s="3"/>
      <c r="DKM192" s="3"/>
      <c r="DKN192" s="3"/>
      <c r="DKO192" s="3"/>
      <c r="DKP192" s="3"/>
      <c r="DKQ192" s="3"/>
      <c r="DKR192" s="3"/>
      <c r="DKS192" s="3"/>
      <c r="DKT192" s="3"/>
      <c r="DKU192" s="3"/>
      <c r="DKV192" s="3"/>
      <c r="DKW192" s="3"/>
      <c r="DKX192" s="3"/>
      <c r="DKY192" s="3"/>
      <c r="DKZ192" s="3"/>
      <c r="DLA192" s="3"/>
      <c r="DLB192" s="3"/>
      <c r="DLC192" s="3"/>
      <c r="DLD192" s="3"/>
      <c r="DLE192" s="3"/>
      <c r="DLF192" s="3"/>
      <c r="DLG192" s="3"/>
      <c r="DLH192" s="3"/>
      <c r="DLI192" s="3"/>
      <c r="DLJ192" s="3"/>
      <c r="DLK192" s="3"/>
      <c r="DLL192" s="3"/>
      <c r="DLM192" s="3"/>
      <c r="DLN192" s="3"/>
      <c r="DLO192" s="3"/>
      <c r="DLP192" s="3"/>
      <c r="DLQ192" s="3"/>
      <c r="DLR192" s="3"/>
      <c r="DLS192" s="3"/>
      <c r="DLT192" s="3"/>
      <c r="DLU192" s="3"/>
      <c r="DLV192" s="3"/>
      <c r="DLW192" s="3"/>
      <c r="DLX192" s="3"/>
      <c r="DLY192" s="3"/>
      <c r="DLZ192" s="3"/>
      <c r="DMA192" s="3"/>
      <c r="DMB192" s="3"/>
      <c r="DMC192" s="3"/>
      <c r="DMD192" s="3"/>
      <c r="DME192" s="3"/>
      <c r="DMF192" s="3"/>
      <c r="DMG192" s="3"/>
      <c r="DMH192" s="3"/>
      <c r="DMI192" s="3"/>
      <c r="DMJ192" s="3"/>
      <c r="DMK192" s="3"/>
      <c r="DML192" s="3"/>
      <c r="DMM192" s="3"/>
      <c r="DMN192" s="3"/>
      <c r="DMO192" s="3"/>
      <c r="DMP192" s="3"/>
      <c r="DMQ192" s="3"/>
      <c r="DMR192" s="3"/>
      <c r="DMS192" s="3"/>
      <c r="DMT192" s="3"/>
      <c r="DMU192" s="3"/>
      <c r="DMV192" s="3"/>
      <c r="DMW192" s="3"/>
      <c r="DMX192" s="3"/>
      <c r="DMY192" s="3"/>
      <c r="DMZ192" s="3"/>
      <c r="DNA192" s="3"/>
      <c r="DNB192" s="3"/>
      <c r="DNC192" s="3"/>
      <c r="DND192" s="3"/>
      <c r="DNE192" s="3"/>
      <c r="DNF192" s="3"/>
      <c r="DNG192" s="3"/>
      <c r="DNH192" s="3"/>
      <c r="DNI192" s="3"/>
      <c r="DNJ192" s="3"/>
      <c r="DNK192" s="3"/>
      <c r="DNL192" s="3"/>
      <c r="DNM192" s="3"/>
      <c r="DNN192" s="3"/>
      <c r="DNO192" s="3"/>
      <c r="DNP192" s="3"/>
      <c r="DNQ192" s="3"/>
      <c r="DNR192" s="3"/>
      <c r="DNS192" s="3"/>
      <c r="DNT192" s="3"/>
      <c r="DNU192" s="3"/>
      <c r="DNV192" s="3"/>
      <c r="DNW192" s="3"/>
      <c r="DNX192" s="3"/>
      <c r="DNY192" s="3"/>
      <c r="DNZ192" s="3"/>
      <c r="DOA192" s="3"/>
      <c r="DOB192" s="3"/>
      <c r="DOC192" s="3"/>
      <c r="DOD192" s="3"/>
      <c r="DOE192" s="3"/>
      <c r="DOF192" s="3"/>
      <c r="DOG192" s="3"/>
      <c r="DOH192" s="3"/>
      <c r="DOI192" s="3"/>
      <c r="DOJ192" s="3"/>
      <c r="DOK192" s="3"/>
      <c r="DOL192" s="3"/>
      <c r="DOM192" s="3"/>
      <c r="DON192" s="3"/>
      <c r="DOO192" s="3"/>
      <c r="DOP192" s="3"/>
      <c r="DOQ192" s="3"/>
      <c r="DOR192" s="3"/>
      <c r="DOS192" s="3"/>
      <c r="DOT192" s="3"/>
      <c r="DOU192" s="3"/>
      <c r="DOV192" s="3"/>
      <c r="DOW192" s="3"/>
      <c r="DOX192" s="3"/>
      <c r="DOY192" s="3"/>
      <c r="DOZ192" s="3"/>
      <c r="DPA192" s="3"/>
      <c r="DPB192" s="3"/>
      <c r="DPC192" s="3"/>
      <c r="DPD192" s="3"/>
      <c r="DPE192" s="3"/>
      <c r="DPF192" s="3"/>
      <c r="DPG192" s="3"/>
      <c r="DPH192" s="3"/>
      <c r="DPI192" s="3"/>
      <c r="DPJ192" s="3"/>
      <c r="DPK192" s="3"/>
      <c r="DPL192" s="3"/>
      <c r="DPM192" s="3"/>
      <c r="DPN192" s="3"/>
      <c r="DPO192" s="3"/>
      <c r="DPP192" s="3"/>
      <c r="DPQ192" s="3"/>
      <c r="DPR192" s="3"/>
      <c r="DPS192" s="3"/>
      <c r="DPT192" s="3"/>
      <c r="DPU192" s="3"/>
      <c r="DPV192" s="3"/>
      <c r="DPW192" s="3"/>
      <c r="DPX192" s="3"/>
      <c r="DPY192" s="3"/>
      <c r="DPZ192" s="3"/>
      <c r="DQA192" s="3"/>
      <c r="DQB192" s="3"/>
      <c r="DQC192" s="3"/>
      <c r="DQD192" s="3"/>
      <c r="DQE192" s="3"/>
      <c r="DQF192" s="3"/>
      <c r="DQG192" s="3"/>
      <c r="DQH192" s="3"/>
      <c r="DQI192" s="3"/>
      <c r="DQJ192" s="3"/>
      <c r="DQK192" s="3"/>
      <c r="DQL192" s="3"/>
      <c r="DQM192" s="3"/>
      <c r="DQN192" s="3"/>
      <c r="DQO192" s="3"/>
      <c r="DQP192" s="3"/>
      <c r="DQQ192" s="3"/>
      <c r="DQR192" s="3"/>
      <c r="DQS192" s="3"/>
      <c r="DQT192" s="3"/>
      <c r="DQU192" s="3"/>
      <c r="DQV192" s="3"/>
      <c r="DQW192" s="3"/>
      <c r="DQX192" s="3"/>
      <c r="DQY192" s="3"/>
      <c r="DQZ192" s="3"/>
      <c r="DRA192" s="3"/>
      <c r="DRB192" s="3"/>
      <c r="DRC192" s="3"/>
      <c r="DRD192" s="3"/>
      <c r="DRE192" s="3"/>
      <c r="DRF192" s="3"/>
      <c r="DRG192" s="3"/>
      <c r="DRH192" s="3"/>
      <c r="DRI192" s="3"/>
      <c r="DRJ192" s="3"/>
      <c r="DRK192" s="3"/>
      <c r="DRL192" s="3"/>
      <c r="DRM192" s="3"/>
      <c r="DRN192" s="3"/>
      <c r="DRO192" s="3"/>
      <c r="DRP192" s="3"/>
      <c r="DRQ192" s="3"/>
      <c r="DRR192" s="3"/>
      <c r="DRS192" s="3"/>
      <c r="DRT192" s="3"/>
      <c r="DRU192" s="3"/>
      <c r="DRV192" s="3"/>
      <c r="DRW192" s="3"/>
      <c r="DRX192" s="3"/>
      <c r="DRY192" s="3"/>
      <c r="DRZ192" s="3"/>
      <c r="DSA192" s="3"/>
      <c r="DSB192" s="3"/>
      <c r="DSC192" s="3"/>
      <c r="DSD192" s="3"/>
      <c r="DSE192" s="3"/>
      <c r="DSF192" s="3"/>
      <c r="DSG192" s="3"/>
      <c r="DSH192" s="3"/>
      <c r="DSI192" s="3"/>
      <c r="DSJ192" s="3"/>
      <c r="DSK192" s="3"/>
      <c r="DSL192" s="3"/>
      <c r="DSM192" s="3"/>
      <c r="DSN192" s="3"/>
      <c r="DSO192" s="3"/>
      <c r="DSP192" s="3"/>
      <c r="DSQ192" s="3"/>
      <c r="DSR192" s="3"/>
      <c r="DSS192" s="3"/>
      <c r="DST192" s="3"/>
      <c r="DSU192" s="3"/>
      <c r="DSV192" s="3"/>
      <c r="DSW192" s="3"/>
      <c r="DSX192" s="3"/>
      <c r="DSY192" s="3"/>
      <c r="DSZ192" s="3"/>
      <c r="DTA192" s="3"/>
      <c r="DTB192" s="3"/>
      <c r="DTC192" s="3"/>
      <c r="DTD192" s="3"/>
      <c r="DTE192" s="3"/>
      <c r="DTF192" s="3"/>
      <c r="DTG192" s="3"/>
      <c r="DTH192" s="3"/>
      <c r="DTI192" s="3"/>
      <c r="DTJ192" s="3"/>
      <c r="DTK192" s="3"/>
      <c r="DTL192" s="3"/>
      <c r="DTM192" s="3"/>
      <c r="DTN192" s="3"/>
      <c r="DTO192" s="3"/>
      <c r="DTP192" s="3"/>
      <c r="DTQ192" s="3"/>
      <c r="DTR192" s="3"/>
      <c r="DTS192" s="3"/>
      <c r="DTT192" s="3"/>
      <c r="DTU192" s="3"/>
      <c r="DTV192" s="3"/>
      <c r="DTW192" s="3"/>
      <c r="DTX192" s="3"/>
      <c r="DTY192" s="3"/>
      <c r="DTZ192" s="3"/>
      <c r="DUA192" s="3"/>
      <c r="DUB192" s="3"/>
      <c r="DUC192" s="3"/>
      <c r="DUD192" s="3"/>
      <c r="DUE192" s="3"/>
      <c r="DUF192" s="3"/>
      <c r="DUG192" s="3"/>
      <c r="DUH192" s="3"/>
      <c r="DUI192" s="3"/>
      <c r="DUJ192" s="3"/>
      <c r="DUK192" s="3"/>
      <c r="DUL192" s="3"/>
      <c r="DUM192" s="3"/>
      <c r="DUN192" s="3"/>
      <c r="DUO192" s="3"/>
      <c r="DUP192" s="3"/>
      <c r="DUQ192" s="3"/>
      <c r="DUR192" s="3"/>
      <c r="DUS192" s="3"/>
      <c r="DUT192" s="3"/>
      <c r="DUU192" s="3"/>
      <c r="DUV192" s="3"/>
      <c r="DUW192" s="3"/>
      <c r="DUX192" s="3"/>
      <c r="DUY192" s="3"/>
      <c r="DUZ192" s="3"/>
      <c r="DVA192" s="3"/>
      <c r="DVB192" s="3"/>
      <c r="DVC192" s="3"/>
      <c r="DVD192" s="3"/>
      <c r="DVE192" s="3"/>
      <c r="DVF192" s="3"/>
      <c r="DVG192" s="3"/>
      <c r="DVH192" s="3"/>
      <c r="DVI192" s="3"/>
      <c r="DVJ192" s="3"/>
      <c r="DVK192" s="3"/>
      <c r="DVL192" s="3"/>
      <c r="DVM192" s="3"/>
      <c r="DVN192" s="3"/>
      <c r="DVO192" s="3"/>
      <c r="DVP192" s="3"/>
      <c r="DVQ192" s="3"/>
      <c r="DVR192" s="3"/>
      <c r="DVS192" s="3"/>
      <c r="DVT192" s="3"/>
      <c r="DVU192" s="3"/>
      <c r="DVV192" s="3"/>
      <c r="DVW192" s="3"/>
      <c r="DVX192" s="3"/>
      <c r="DVY192" s="3"/>
      <c r="DVZ192" s="3"/>
      <c r="DWA192" s="3"/>
      <c r="DWB192" s="3"/>
      <c r="DWC192" s="3"/>
      <c r="DWD192" s="3"/>
      <c r="DWE192" s="3"/>
      <c r="DWF192" s="3"/>
      <c r="DWG192" s="3"/>
      <c r="DWH192" s="3"/>
      <c r="DWI192" s="3"/>
      <c r="DWJ192" s="3"/>
      <c r="DWK192" s="3"/>
      <c r="DWL192" s="3"/>
      <c r="DWM192" s="3"/>
      <c r="DWN192" s="3"/>
      <c r="DWO192" s="3"/>
      <c r="DWP192" s="3"/>
      <c r="DWQ192" s="3"/>
      <c r="DWR192" s="3"/>
      <c r="DWS192" s="3"/>
      <c r="DWT192" s="3"/>
      <c r="DWU192" s="3"/>
      <c r="DWV192" s="3"/>
      <c r="DWW192" s="3"/>
      <c r="DWX192" s="3"/>
      <c r="DWY192" s="3"/>
      <c r="DWZ192" s="3"/>
      <c r="DXA192" s="3"/>
      <c r="DXB192" s="3"/>
      <c r="DXC192" s="3"/>
      <c r="DXD192" s="3"/>
      <c r="DXE192" s="3"/>
      <c r="DXF192" s="3"/>
      <c r="DXG192" s="3"/>
      <c r="DXH192" s="3"/>
      <c r="DXI192" s="3"/>
      <c r="DXJ192" s="3"/>
      <c r="DXK192" s="3"/>
      <c r="DXL192" s="3"/>
      <c r="DXM192" s="3"/>
      <c r="DXN192" s="3"/>
      <c r="DXO192" s="3"/>
      <c r="DXP192" s="3"/>
      <c r="DXQ192" s="3"/>
      <c r="DXR192" s="3"/>
      <c r="DXS192" s="3"/>
      <c r="DXT192" s="3"/>
      <c r="DXU192" s="3"/>
      <c r="DXV192" s="3"/>
      <c r="DXW192" s="3"/>
      <c r="DXX192" s="3"/>
      <c r="DXY192" s="3"/>
      <c r="DXZ192" s="3"/>
      <c r="DYA192" s="3"/>
      <c r="DYB192" s="3"/>
      <c r="DYC192" s="3"/>
      <c r="DYD192" s="3"/>
      <c r="DYE192" s="3"/>
      <c r="DYF192" s="3"/>
      <c r="DYG192" s="3"/>
      <c r="DYH192" s="3"/>
      <c r="DYI192" s="3"/>
      <c r="DYJ192" s="3"/>
      <c r="DYK192" s="3"/>
      <c r="DYL192" s="3"/>
      <c r="DYM192" s="3"/>
      <c r="DYN192" s="3"/>
      <c r="DYO192" s="3"/>
      <c r="DYP192" s="3"/>
      <c r="DYQ192" s="3"/>
      <c r="DYR192" s="3"/>
      <c r="DYS192" s="3"/>
      <c r="DYT192" s="3"/>
      <c r="DYU192" s="3"/>
      <c r="DYV192" s="3"/>
      <c r="DYW192" s="3"/>
      <c r="DYX192" s="3"/>
      <c r="DYY192" s="3"/>
      <c r="DYZ192" s="3"/>
      <c r="DZA192" s="3"/>
      <c r="DZB192" s="3"/>
      <c r="DZC192" s="3"/>
      <c r="DZD192" s="3"/>
      <c r="DZE192" s="3"/>
      <c r="DZF192" s="3"/>
      <c r="DZG192" s="3"/>
      <c r="DZH192" s="3"/>
      <c r="DZI192" s="3"/>
      <c r="DZJ192" s="3"/>
      <c r="DZK192" s="3"/>
      <c r="DZL192" s="3"/>
      <c r="DZM192" s="3"/>
      <c r="DZN192" s="3"/>
      <c r="DZO192" s="3"/>
      <c r="DZP192" s="3"/>
      <c r="DZQ192" s="3"/>
      <c r="DZR192" s="3"/>
      <c r="DZS192" s="3"/>
      <c r="DZT192" s="3"/>
      <c r="DZU192" s="3"/>
      <c r="DZV192" s="3"/>
      <c r="DZW192" s="3"/>
      <c r="DZX192" s="3"/>
      <c r="DZY192" s="3"/>
      <c r="DZZ192" s="3"/>
      <c r="EAA192" s="3"/>
      <c r="EAB192" s="3"/>
      <c r="EAC192" s="3"/>
      <c r="EAD192" s="3"/>
      <c r="EAE192" s="3"/>
      <c r="EAF192" s="3"/>
      <c r="EAG192" s="3"/>
      <c r="EAH192" s="3"/>
      <c r="EAI192" s="3"/>
      <c r="EAJ192" s="3"/>
      <c r="EAK192" s="3"/>
      <c r="EAL192" s="3"/>
      <c r="EAM192" s="3"/>
      <c r="EAN192" s="3"/>
      <c r="EAO192" s="3"/>
      <c r="EAP192" s="3"/>
      <c r="EAQ192" s="3"/>
      <c r="EAR192" s="3"/>
      <c r="EAS192" s="3"/>
      <c r="EAT192" s="3"/>
      <c r="EAU192" s="3"/>
      <c r="EAV192" s="3"/>
      <c r="EAW192" s="3"/>
      <c r="EAX192" s="3"/>
      <c r="EAY192" s="3"/>
      <c r="EAZ192" s="3"/>
      <c r="EBA192" s="3"/>
      <c r="EBB192" s="3"/>
      <c r="EBC192" s="3"/>
      <c r="EBD192" s="3"/>
      <c r="EBE192" s="3"/>
      <c r="EBF192" s="3"/>
      <c r="EBG192" s="3"/>
      <c r="EBH192" s="3"/>
      <c r="EBI192" s="3"/>
      <c r="EBJ192" s="3"/>
      <c r="EBK192" s="3"/>
      <c r="EBL192" s="3"/>
      <c r="EBM192" s="3"/>
      <c r="EBN192" s="3"/>
      <c r="EBO192" s="3"/>
      <c r="EBP192" s="3"/>
      <c r="EBQ192" s="3"/>
      <c r="EBR192" s="3"/>
      <c r="EBS192" s="3"/>
      <c r="EBT192" s="3"/>
      <c r="EBU192" s="3"/>
      <c r="EBV192" s="3"/>
      <c r="EBW192" s="3"/>
      <c r="EBX192" s="3"/>
      <c r="EBY192" s="3"/>
      <c r="EBZ192" s="3"/>
      <c r="ECA192" s="3"/>
      <c r="ECB192" s="3"/>
      <c r="ECC192" s="3"/>
      <c r="ECD192" s="3"/>
      <c r="ECE192" s="3"/>
      <c r="ECF192" s="3"/>
      <c r="ECG192" s="3"/>
      <c r="ECH192" s="3"/>
      <c r="ECI192" s="3"/>
      <c r="ECJ192" s="3"/>
      <c r="ECK192" s="3"/>
      <c r="ECL192" s="3"/>
      <c r="ECM192" s="3"/>
      <c r="ECN192" s="3"/>
      <c r="ECO192" s="3"/>
      <c r="ECP192" s="3"/>
      <c r="ECQ192" s="3"/>
      <c r="ECR192" s="3"/>
      <c r="ECS192" s="3"/>
      <c r="ECT192" s="3"/>
      <c r="ECU192" s="3"/>
      <c r="ECV192" s="3"/>
      <c r="ECW192" s="3"/>
      <c r="ECX192" s="3"/>
      <c r="ECY192" s="3"/>
      <c r="ECZ192" s="3"/>
      <c r="EDA192" s="3"/>
      <c r="EDB192" s="3"/>
      <c r="EDC192" s="3"/>
      <c r="EDD192" s="3"/>
      <c r="EDE192" s="3"/>
      <c r="EDF192" s="3"/>
      <c r="EDG192" s="3"/>
      <c r="EDH192" s="3"/>
      <c r="EDI192" s="3"/>
      <c r="EDJ192" s="3"/>
      <c r="EDK192" s="3"/>
      <c r="EDL192" s="3"/>
      <c r="EDM192" s="3"/>
      <c r="EDN192" s="3"/>
      <c r="EDO192" s="3"/>
      <c r="EDP192" s="3"/>
      <c r="EDQ192" s="3"/>
      <c r="EDR192" s="3"/>
      <c r="EDS192" s="3"/>
      <c r="EDT192" s="3"/>
      <c r="EDU192" s="3"/>
      <c r="EDV192" s="3"/>
      <c r="EDW192" s="3"/>
      <c r="EDX192" s="3"/>
      <c r="EDY192" s="3"/>
      <c r="EDZ192" s="3"/>
      <c r="EEA192" s="3"/>
      <c r="EEB192" s="3"/>
      <c r="EEC192" s="3"/>
      <c r="EED192" s="3"/>
      <c r="EEE192" s="3"/>
      <c r="EEF192" s="3"/>
      <c r="EEG192" s="3"/>
      <c r="EEH192" s="3"/>
      <c r="EEI192" s="3"/>
      <c r="EEJ192" s="3"/>
      <c r="EEK192" s="3"/>
      <c r="EEL192" s="3"/>
      <c r="EEM192" s="3"/>
      <c r="EEN192" s="3"/>
      <c r="EEO192" s="3"/>
      <c r="EEP192" s="3"/>
      <c r="EEQ192" s="3"/>
      <c r="EER192" s="3"/>
      <c r="EES192" s="3"/>
      <c r="EET192" s="3"/>
      <c r="EEU192" s="3"/>
      <c r="EEV192" s="3"/>
      <c r="EEW192" s="3"/>
      <c r="EEX192" s="3"/>
      <c r="EEY192" s="3"/>
      <c r="EEZ192" s="3"/>
      <c r="EFA192" s="3"/>
      <c r="EFB192" s="3"/>
      <c r="EFC192" s="3"/>
      <c r="EFD192" s="3"/>
      <c r="EFE192" s="3"/>
      <c r="EFF192" s="3"/>
      <c r="EFG192" s="3"/>
      <c r="EFH192" s="3"/>
      <c r="EFI192" s="3"/>
      <c r="EFJ192" s="3"/>
      <c r="EFK192" s="3"/>
      <c r="EFL192" s="3"/>
      <c r="EFM192" s="3"/>
      <c r="EFN192" s="3"/>
      <c r="EFO192" s="3"/>
      <c r="EFP192" s="3"/>
      <c r="EFQ192" s="3"/>
      <c r="EFR192" s="3"/>
      <c r="EFS192" s="3"/>
      <c r="EFT192" s="3"/>
      <c r="EFU192" s="3"/>
      <c r="EFV192" s="3"/>
      <c r="EFW192" s="3"/>
      <c r="EFX192" s="3"/>
      <c r="EFY192" s="3"/>
      <c r="EFZ192" s="3"/>
      <c r="EGA192" s="3"/>
      <c r="EGB192" s="3"/>
      <c r="EGC192" s="3"/>
      <c r="EGD192" s="3"/>
      <c r="EGE192" s="3"/>
      <c r="EGF192" s="3"/>
      <c r="EGG192" s="3"/>
      <c r="EGH192" s="3"/>
      <c r="EGI192" s="3"/>
      <c r="EGJ192" s="3"/>
      <c r="EGK192" s="3"/>
      <c r="EGL192" s="3"/>
      <c r="EGM192" s="3"/>
      <c r="EGN192" s="3"/>
      <c r="EGO192" s="3"/>
      <c r="EGP192" s="3"/>
      <c r="EGQ192" s="3"/>
      <c r="EGR192" s="3"/>
      <c r="EGS192" s="3"/>
      <c r="EGT192" s="3"/>
      <c r="EGU192" s="3"/>
      <c r="EGV192" s="3"/>
      <c r="EGW192" s="3"/>
      <c r="EGX192" s="3"/>
      <c r="EGY192" s="3"/>
      <c r="EGZ192" s="3"/>
      <c r="EHA192" s="3"/>
      <c r="EHB192" s="3"/>
      <c r="EHC192" s="3"/>
      <c r="EHD192" s="3"/>
      <c r="EHE192" s="3"/>
      <c r="EHF192" s="3"/>
      <c r="EHG192" s="3"/>
      <c r="EHH192" s="3"/>
      <c r="EHI192" s="3"/>
      <c r="EHJ192" s="3"/>
      <c r="EHK192" s="3"/>
      <c r="EHL192" s="3"/>
      <c r="EHM192" s="3"/>
      <c r="EHN192" s="3"/>
      <c r="EHO192" s="3"/>
      <c r="EHP192" s="3"/>
      <c r="EHQ192" s="3"/>
      <c r="EHR192" s="3"/>
      <c r="EHS192" s="3"/>
      <c r="EHT192" s="3"/>
      <c r="EHU192" s="3"/>
      <c r="EHV192" s="3"/>
      <c r="EHW192" s="3"/>
      <c r="EHX192" s="3"/>
      <c r="EHY192" s="3"/>
      <c r="EHZ192" s="3"/>
      <c r="EIA192" s="3"/>
      <c r="EIB192" s="3"/>
      <c r="EIC192" s="3"/>
      <c r="EID192" s="3"/>
      <c r="EIE192" s="3"/>
      <c r="EIF192" s="3"/>
      <c r="EIG192" s="3"/>
      <c r="EIH192" s="3"/>
      <c r="EII192" s="3"/>
      <c r="EIJ192" s="3"/>
      <c r="EIK192" s="3"/>
      <c r="EIL192" s="3"/>
      <c r="EIM192" s="3"/>
      <c r="EIN192" s="3"/>
      <c r="EIO192" s="3"/>
      <c r="EIP192" s="3"/>
      <c r="EIQ192" s="3"/>
      <c r="EIR192" s="3"/>
      <c r="EIS192" s="3"/>
      <c r="EIT192" s="3"/>
      <c r="EIU192" s="3"/>
      <c r="EIV192" s="3"/>
      <c r="EIW192" s="3"/>
      <c r="EIX192" s="3"/>
      <c r="EIY192" s="3"/>
      <c r="EIZ192" s="3"/>
      <c r="EJA192" s="3"/>
      <c r="EJB192" s="3"/>
      <c r="EJC192" s="3"/>
      <c r="EJD192" s="3"/>
      <c r="EJE192" s="3"/>
      <c r="EJF192" s="3"/>
      <c r="EJG192" s="3"/>
      <c r="EJH192" s="3"/>
      <c r="EJI192" s="3"/>
      <c r="EJJ192" s="3"/>
      <c r="EJK192" s="3"/>
      <c r="EJL192" s="3"/>
      <c r="EJM192" s="3"/>
      <c r="EJN192" s="3"/>
      <c r="EJO192" s="3"/>
      <c r="EJP192" s="3"/>
      <c r="EJQ192" s="3"/>
      <c r="EJR192" s="3"/>
      <c r="EJS192" s="3"/>
      <c r="EJT192" s="3"/>
      <c r="EJU192" s="3"/>
      <c r="EJV192" s="3"/>
      <c r="EJW192" s="3"/>
      <c r="EJX192" s="3"/>
      <c r="EJY192" s="3"/>
      <c r="EJZ192" s="3"/>
      <c r="EKA192" s="3"/>
      <c r="EKB192" s="3"/>
      <c r="EKC192" s="3"/>
      <c r="EKD192" s="3"/>
      <c r="EKE192" s="3"/>
      <c r="EKF192" s="3"/>
      <c r="EKG192" s="3"/>
      <c r="EKH192" s="3"/>
      <c r="EKI192" s="3"/>
      <c r="EKJ192" s="3"/>
      <c r="EKK192" s="3"/>
      <c r="EKL192" s="3"/>
      <c r="EKM192" s="3"/>
      <c r="EKN192" s="3"/>
      <c r="EKO192" s="3"/>
      <c r="EKP192" s="3"/>
      <c r="EKQ192" s="3"/>
      <c r="EKR192" s="3"/>
      <c r="EKS192" s="3"/>
      <c r="EKT192" s="3"/>
      <c r="EKU192" s="3"/>
      <c r="EKV192" s="3"/>
      <c r="EKW192" s="3"/>
      <c r="EKX192" s="3"/>
      <c r="EKY192" s="3"/>
      <c r="EKZ192" s="3"/>
      <c r="ELA192" s="3"/>
      <c r="ELB192" s="3"/>
      <c r="ELC192" s="3"/>
      <c r="ELD192" s="3"/>
      <c r="ELE192" s="3"/>
      <c r="ELF192" s="3"/>
      <c r="ELG192" s="3"/>
      <c r="ELH192" s="3"/>
      <c r="ELI192" s="3"/>
      <c r="ELJ192" s="3"/>
      <c r="ELK192" s="3"/>
      <c r="ELL192" s="3"/>
      <c r="ELM192" s="3"/>
      <c r="ELN192" s="3"/>
      <c r="ELO192" s="3"/>
      <c r="ELP192" s="3"/>
      <c r="ELQ192" s="3"/>
      <c r="ELR192" s="3"/>
      <c r="ELS192" s="3"/>
      <c r="ELT192" s="3"/>
      <c r="ELU192" s="3"/>
      <c r="ELV192" s="3"/>
      <c r="ELW192" s="3"/>
      <c r="ELX192" s="3"/>
      <c r="ELY192" s="3"/>
      <c r="ELZ192" s="3"/>
      <c r="EMA192" s="3"/>
      <c r="EMB192" s="3"/>
      <c r="EMC192" s="3"/>
      <c r="EMD192" s="3"/>
      <c r="EME192" s="3"/>
      <c r="EMF192" s="3"/>
      <c r="EMG192" s="3"/>
      <c r="EMH192" s="3"/>
      <c r="EMI192" s="3"/>
      <c r="EMJ192" s="3"/>
      <c r="EMK192" s="3"/>
      <c r="EML192" s="3"/>
      <c r="EMM192" s="3"/>
      <c r="EMN192" s="3"/>
      <c r="EMO192" s="3"/>
      <c r="EMP192" s="3"/>
      <c r="EMQ192" s="3"/>
      <c r="EMR192" s="3"/>
      <c r="EMS192" s="3"/>
      <c r="EMT192" s="3"/>
      <c r="EMU192" s="3"/>
      <c r="EMV192" s="3"/>
      <c r="EMW192" s="3"/>
      <c r="EMX192" s="3"/>
      <c r="EMY192" s="3"/>
      <c r="EMZ192" s="3"/>
      <c r="ENA192" s="3"/>
      <c r="ENB192" s="3"/>
      <c r="ENC192" s="3"/>
      <c r="END192" s="3"/>
      <c r="ENE192" s="3"/>
      <c r="ENF192" s="3"/>
      <c r="ENG192" s="3"/>
      <c r="ENH192" s="3"/>
      <c r="ENI192" s="3"/>
      <c r="ENJ192" s="3"/>
      <c r="ENK192" s="3"/>
      <c r="ENL192" s="3"/>
      <c r="ENM192" s="3"/>
      <c r="ENN192" s="3"/>
      <c r="ENO192" s="3"/>
      <c r="ENP192" s="3"/>
      <c r="ENQ192" s="3"/>
      <c r="ENR192" s="3"/>
      <c r="ENS192" s="3"/>
      <c r="ENT192" s="3"/>
      <c r="ENU192" s="3"/>
      <c r="ENV192" s="3"/>
      <c r="ENW192" s="3"/>
      <c r="ENX192" s="3"/>
      <c r="ENY192" s="3"/>
      <c r="ENZ192" s="3"/>
      <c r="EOA192" s="3"/>
      <c r="EOB192" s="3"/>
      <c r="EOC192" s="3"/>
      <c r="EOD192" s="3"/>
      <c r="EOE192" s="3"/>
      <c r="EOF192" s="3"/>
      <c r="EOG192" s="3"/>
      <c r="EOH192" s="3"/>
      <c r="EOI192" s="3"/>
      <c r="EOJ192" s="3"/>
      <c r="EOK192" s="3"/>
      <c r="EOL192" s="3"/>
      <c r="EOM192" s="3"/>
      <c r="EON192" s="3"/>
      <c r="EOO192" s="3"/>
      <c r="EOP192" s="3"/>
      <c r="EOQ192" s="3"/>
      <c r="EOR192" s="3"/>
      <c r="EOS192" s="3"/>
      <c r="EOT192" s="3"/>
      <c r="EOU192" s="3"/>
      <c r="EOV192" s="3"/>
      <c r="EOW192" s="3"/>
      <c r="EOX192" s="3"/>
      <c r="EOY192" s="3"/>
      <c r="EOZ192" s="3"/>
      <c r="EPA192" s="3"/>
      <c r="EPB192" s="3"/>
      <c r="EPC192" s="3"/>
      <c r="EPD192" s="3"/>
      <c r="EPE192" s="3"/>
      <c r="EPF192" s="3"/>
      <c r="EPG192" s="3"/>
      <c r="EPH192" s="3"/>
      <c r="EPI192" s="3"/>
      <c r="EPJ192" s="3"/>
      <c r="EPK192" s="3"/>
      <c r="EPL192" s="3"/>
      <c r="EPM192" s="3"/>
      <c r="EPN192" s="3"/>
      <c r="EPO192" s="3"/>
      <c r="EPP192" s="3"/>
      <c r="EPQ192" s="3"/>
      <c r="EPR192" s="3"/>
      <c r="EPS192" s="3"/>
      <c r="EPT192" s="3"/>
      <c r="EPU192" s="3"/>
      <c r="EPV192" s="3"/>
      <c r="EPW192" s="3"/>
      <c r="EPX192" s="3"/>
      <c r="EPY192" s="3"/>
      <c r="EPZ192" s="3"/>
      <c r="EQA192" s="3"/>
      <c r="EQB192" s="3"/>
      <c r="EQC192" s="3"/>
      <c r="EQD192" s="3"/>
      <c r="EQE192" s="3"/>
      <c r="EQF192" s="3"/>
      <c r="EQG192" s="3"/>
      <c r="EQH192" s="3"/>
      <c r="EQI192" s="3"/>
      <c r="EQJ192" s="3"/>
      <c r="EQK192" s="3"/>
      <c r="EQL192" s="3"/>
      <c r="EQM192" s="3"/>
      <c r="EQN192" s="3"/>
      <c r="EQO192" s="3"/>
      <c r="EQP192" s="3"/>
      <c r="EQQ192" s="3"/>
      <c r="EQR192" s="3"/>
      <c r="EQS192" s="3"/>
      <c r="EQT192" s="3"/>
      <c r="EQU192" s="3"/>
      <c r="EQV192" s="3"/>
      <c r="EQW192" s="3"/>
      <c r="EQX192" s="3"/>
      <c r="EQY192" s="3"/>
      <c r="EQZ192" s="3"/>
      <c r="ERA192" s="3"/>
      <c r="ERB192" s="3"/>
      <c r="ERC192" s="3"/>
      <c r="ERD192" s="3"/>
      <c r="ERE192" s="3"/>
      <c r="ERF192" s="3"/>
      <c r="ERG192" s="3"/>
      <c r="ERH192" s="3"/>
      <c r="ERI192" s="3"/>
      <c r="ERJ192" s="3"/>
      <c r="ERK192" s="3"/>
      <c r="ERL192" s="3"/>
      <c r="ERM192" s="3"/>
      <c r="ERN192" s="3"/>
      <c r="ERO192" s="3"/>
      <c r="ERP192" s="3"/>
      <c r="ERQ192" s="3"/>
      <c r="ERR192" s="3"/>
      <c r="ERS192" s="3"/>
      <c r="ERT192" s="3"/>
      <c r="ERU192" s="3"/>
      <c r="ERV192" s="3"/>
      <c r="ERW192" s="3"/>
      <c r="ERX192" s="3"/>
      <c r="ERY192" s="3"/>
      <c r="ERZ192" s="3"/>
      <c r="ESA192" s="3"/>
      <c r="ESB192" s="3"/>
      <c r="ESC192" s="3"/>
      <c r="ESD192" s="3"/>
      <c r="ESE192" s="3"/>
      <c r="ESF192" s="3"/>
      <c r="ESG192" s="3"/>
      <c r="ESH192" s="3"/>
      <c r="ESI192" s="3"/>
      <c r="ESJ192" s="3"/>
      <c r="ESK192" s="3"/>
      <c r="ESL192" s="3"/>
      <c r="ESM192" s="3"/>
      <c r="ESN192" s="3"/>
      <c r="ESO192" s="3"/>
      <c r="ESP192" s="3"/>
      <c r="ESQ192" s="3"/>
      <c r="ESR192" s="3"/>
      <c r="ESS192" s="3"/>
      <c r="EST192" s="3"/>
      <c r="ESU192" s="3"/>
      <c r="ESV192" s="3"/>
      <c r="ESW192" s="3"/>
      <c r="ESX192" s="3"/>
      <c r="ESY192" s="3"/>
      <c r="ESZ192" s="3"/>
      <c r="ETA192" s="3"/>
      <c r="ETB192" s="3"/>
      <c r="ETC192" s="3"/>
      <c r="ETD192" s="3"/>
      <c r="ETE192" s="3"/>
      <c r="ETF192" s="3"/>
      <c r="ETG192" s="3"/>
      <c r="ETH192" s="3"/>
      <c r="ETI192" s="3"/>
      <c r="ETJ192" s="3"/>
      <c r="ETK192" s="3"/>
      <c r="ETL192" s="3"/>
      <c r="ETM192" s="3"/>
      <c r="ETN192" s="3"/>
      <c r="ETO192" s="3"/>
      <c r="ETP192" s="3"/>
      <c r="ETQ192" s="3"/>
      <c r="ETR192" s="3"/>
      <c r="ETS192" s="3"/>
      <c r="ETT192" s="3"/>
      <c r="ETU192" s="3"/>
      <c r="ETV192" s="3"/>
      <c r="ETW192" s="3"/>
      <c r="ETX192" s="3"/>
      <c r="ETY192" s="3"/>
      <c r="ETZ192" s="3"/>
      <c r="EUA192" s="3"/>
      <c r="EUB192" s="3"/>
      <c r="EUC192" s="3"/>
      <c r="EUD192" s="3"/>
      <c r="EUE192" s="3"/>
      <c r="EUF192" s="3"/>
      <c r="EUG192" s="3"/>
      <c r="EUH192" s="3"/>
      <c r="EUI192" s="3"/>
      <c r="EUJ192" s="3"/>
      <c r="EUK192" s="3"/>
      <c r="EUL192" s="3"/>
      <c r="EUM192" s="3"/>
      <c r="EUN192" s="3"/>
      <c r="EUO192" s="3"/>
      <c r="EUP192" s="3"/>
      <c r="EUQ192" s="3"/>
      <c r="EUR192" s="3"/>
      <c r="EUS192" s="3"/>
      <c r="EUT192" s="3"/>
      <c r="EUU192" s="3"/>
      <c r="EUV192" s="3"/>
      <c r="EUW192" s="3"/>
      <c r="EUX192" s="3"/>
      <c r="EUY192" s="3"/>
      <c r="EUZ192" s="3"/>
      <c r="EVA192" s="3"/>
      <c r="EVB192" s="3"/>
      <c r="EVC192" s="3"/>
      <c r="EVD192" s="3"/>
      <c r="EVE192" s="3"/>
      <c r="EVF192" s="3"/>
      <c r="EVG192" s="3"/>
      <c r="EVH192" s="3"/>
      <c r="EVI192" s="3"/>
      <c r="EVJ192" s="3"/>
      <c r="EVK192" s="3"/>
      <c r="EVL192" s="3"/>
      <c r="EVM192" s="3"/>
      <c r="EVN192" s="3"/>
      <c r="EVO192" s="3"/>
      <c r="EVP192" s="3"/>
      <c r="EVQ192" s="3"/>
      <c r="EVR192" s="3"/>
      <c r="EVS192" s="3"/>
      <c r="EVT192" s="3"/>
      <c r="EVU192" s="3"/>
      <c r="EVV192" s="3"/>
      <c r="EVW192" s="3"/>
      <c r="EVX192" s="3"/>
      <c r="EVY192" s="3"/>
      <c r="EVZ192" s="3"/>
      <c r="EWA192" s="3"/>
      <c r="EWB192" s="3"/>
      <c r="EWC192" s="3"/>
      <c r="EWD192" s="3"/>
      <c r="EWE192" s="3"/>
      <c r="EWF192" s="3"/>
      <c r="EWG192" s="3"/>
      <c r="EWH192" s="3"/>
      <c r="EWI192" s="3"/>
      <c r="EWJ192" s="3"/>
      <c r="EWK192" s="3"/>
      <c r="EWL192" s="3"/>
      <c r="EWM192" s="3"/>
      <c r="EWN192" s="3"/>
      <c r="EWO192" s="3"/>
      <c r="EWP192" s="3"/>
      <c r="EWQ192" s="3"/>
      <c r="EWR192" s="3"/>
      <c r="EWS192" s="3"/>
      <c r="EWT192" s="3"/>
      <c r="EWU192" s="3"/>
      <c r="EWV192" s="3"/>
      <c r="EWW192" s="3"/>
      <c r="EWX192" s="3"/>
      <c r="EWY192" s="3"/>
      <c r="EWZ192" s="3"/>
      <c r="EXA192" s="3"/>
      <c r="EXB192" s="3"/>
      <c r="EXC192" s="3"/>
      <c r="EXD192" s="3"/>
      <c r="EXE192" s="3"/>
      <c r="EXF192" s="3"/>
      <c r="EXG192" s="3"/>
      <c r="EXH192" s="3"/>
      <c r="EXI192" s="3"/>
      <c r="EXJ192" s="3"/>
      <c r="EXK192" s="3"/>
      <c r="EXL192" s="3"/>
      <c r="EXM192" s="3"/>
      <c r="EXN192" s="3"/>
      <c r="EXO192" s="3"/>
      <c r="EXP192" s="3"/>
      <c r="EXQ192" s="3"/>
      <c r="EXR192" s="3"/>
      <c r="EXS192" s="3"/>
      <c r="EXT192" s="3"/>
      <c r="EXU192" s="3"/>
      <c r="EXV192" s="3"/>
      <c r="EXW192" s="3"/>
      <c r="EXX192" s="3"/>
      <c r="EXY192" s="3"/>
      <c r="EXZ192" s="3"/>
      <c r="EYA192" s="3"/>
      <c r="EYB192" s="3"/>
      <c r="EYC192" s="3"/>
      <c r="EYD192" s="3"/>
      <c r="EYE192" s="3"/>
      <c r="EYF192" s="3"/>
      <c r="EYG192" s="3"/>
      <c r="EYH192" s="3"/>
      <c r="EYI192" s="3"/>
      <c r="EYJ192" s="3"/>
      <c r="EYK192" s="3"/>
      <c r="EYL192" s="3"/>
      <c r="EYM192" s="3"/>
      <c r="EYN192" s="3"/>
      <c r="EYO192" s="3"/>
      <c r="EYP192" s="3"/>
      <c r="EYQ192" s="3"/>
      <c r="EYR192" s="3"/>
      <c r="EYS192" s="3"/>
      <c r="EYT192" s="3"/>
      <c r="EYU192" s="3"/>
      <c r="EYV192" s="3"/>
      <c r="EYW192" s="3"/>
      <c r="EYX192" s="3"/>
      <c r="EYY192" s="3"/>
      <c r="EYZ192" s="3"/>
      <c r="EZA192" s="3"/>
      <c r="EZB192" s="3"/>
      <c r="EZC192" s="3"/>
      <c r="EZD192" s="3"/>
      <c r="EZE192" s="3"/>
      <c r="EZF192" s="3"/>
      <c r="EZG192" s="3"/>
      <c r="EZH192" s="3"/>
      <c r="EZI192" s="3"/>
      <c r="EZJ192" s="3"/>
      <c r="EZK192" s="3"/>
      <c r="EZL192" s="3"/>
      <c r="EZM192" s="3"/>
      <c r="EZN192" s="3"/>
      <c r="EZO192" s="3"/>
      <c r="EZP192" s="3"/>
      <c r="EZQ192" s="3"/>
      <c r="EZR192" s="3"/>
      <c r="EZS192" s="3"/>
      <c r="EZT192" s="3"/>
      <c r="EZU192" s="3"/>
      <c r="EZV192" s="3"/>
      <c r="EZW192" s="3"/>
      <c r="EZX192" s="3"/>
      <c r="EZY192" s="3"/>
      <c r="EZZ192" s="3"/>
      <c r="FAA192" s="3"/>
      <c r="FAB192" s="3"/>
      <c r="FAC192" s="3"/>
      <c r="FAD192" s="3"/>
      <c r="FAE192" s="3"/>
      <c r="FAF192" s="3"/>
      <c r="FAG192" s="3"/>
      <c r="FAH192" s="3"/>
      <c r="FAI192" s="3"/>
      <c r="FAJ192" s="3"/>
      <c r="FAK192" s="3"/>
      <c r="FAL192" s="3"/>
      <c r="FAM192" s="3"/>
      <c r="FAN192" s="3"/>
      <c r="FAO192" s="3"/>
      <c r="FAP192" s="3"/>
      <c r="FAQ192" s="3"/>
      <c r="FAR192" s="3"/>
      <c r="FAS192" s="3"/>
      <c r="FAT192" s="3"/>
      <c r="FAU192" s="3"/>
      <c r="FAV192" s="3"/>
      <c r="FAW192" s="3"/>
      <c r="FAX192" s="3"/>
      <c r="FAY192" s="3"/>
      <c r="FAZ192" s="3"/>
      <c r="FBA192" s="3"/>
      <c r="FBB192" s="3"/>
      <c r="FBC192" s="3"/>
      <c r="FBD192" s="3"/>
      <c r="FBE192" s="3"/>
      <c r="FBF192" s="3"/>
      <c r="FBG192" s="3"/>
      <c r="FBH192" s="3"/>
      <c r="FBI192" s="3"/>
      <c r="FBJ192" s="3"/>
      <c r="FBK192" s="3"/>
      <c r="FBL192" s="3"/>
      <c r="FBM192" s="3"/>
      <c r="FBN192" s="3"/>
      <c r="FBO192" s="3"/>
      <c r="FBP192" s="3"/>
      <c r="FBQ192" s="3"/>
      <c r="FBR192" s="3"/>
      <c r="FBS192" s="3"/>
      <c r="FBT192" s="3"/>
      <c r="FBU192" s="3"/>
      <c r="FBV192" s="3"/>
      <c r="FBW192" s="3"/>
      <c r="FBX192" s="3"/>
      <c r="FBY192" s="3"/>
      <c r="FBZ192" s="3"/>
      <c r="FCA192" s="3"/>
      <c r="FCB192" s="3"/>
      <c r="FCC192" s="3"/>
      <c r="FCD192" s="3"/>
      <c r="FCE192" s="3"/>
      <c r="FCF192" s="3"/>
      <c r="FCG192" s="3"/>
      <c r="FCH192" s="3"/>
      <c r="FCI192" s="3"/>
      <c r="FCJ192" s="3"/>
      <c r="FCK192" s="3"/>
      <c r="FCL192" s="3"/>
      <c r="FCM192" s="3"/>
      <c r="FCN192" s="3"/>
      <c r="FCO192" s="3"/>
      <c r="FCP192" s="3"/>
      <c r="FCQ192" s="3"/>
      <c r="FCR192" s="3"/>
      <c r="FCS192" s="3"/>
      <c r="FCT192" s="3"/>
      <c r="FCU192" s="3"/>
      <c r="FCV192" s="3"/>
      <c r="FCW192" s="3"/>
      <c r="FCX192" s="3"/>
      <c r="FCY192" s="3"/>
      <c r="FCZ192" s="3"/>
      <c r="FDA192" s="3"/>
      <c r="FDB192" s="3"/>
      <c r="FDC192" s="3"/>
      <c r="FDD192" s="3"/>
      <c r="FDE192" s="3"/>
      <c r="FDF192" s="3"/>
      <c r="FDG192" s="3"/>
      <c r="FDH192" s="3"/>
      <c r="FDI192" s="3"/>
      <c r="FDJ192" s="3"/>
      <c r="FDK192" s="3"/>
      <c r="FDL192" s="3"/>
      <c r="FDM192" s="3"/>
      <c r="FDN192" s="3"/>
      <c r="FDO192" s="3"/>
      <c r="FDP192" s="3"/>
      <c r="FDQ192" s="3"/>
      <c r="FDR192" s="3"/>
      <c r="FDS192" s="3"/>
      <c r="FDT192" s="3"/>
      <c r="FDU192" s="3"/>
      <c r="FDV192" s="3"/>
      <c r="FDW192" s="3"/>
      <c r="FDX192" s="3"/>
      <c r="FDY192" s="3"/>
      <c r="FDZ192" s="3"/>
      <c r="FEA192" s="3"/>
      <c r="FEB192" s="3"/>
      <c r="FEC192" s="3"/>
      <c r="FED192" s="3"/>
      <c r="FEE192" s="3"/>
      <c r="FEF192" s="3"/>
      <c r="FEG192" s="3"/>
      <c r="FEH192" s="3"/>
      <c r="FEI192" s="3"/>
      <c r="FEJ192" s="3"/>
      <c r="FEK192" s="3"/>
      <c r="FEL192" s="3"/>
      <c r="FEM192" s="3"/>
      <c r="FEN192" s="3"/>
      <c r="FEO192" s="3"/>
      <c r="FEP192" s="3"/>
      <c r="FEQ192" s="3"/>
      <c r="FER192" s="3"/>
      <c r="FES192" s="3"/>
      <c r="FET192" s="3"/>
      <c r="FEU192" s="3"/>
      <c r="FEV192" s="3"/>
      <c r="FEW192" s="3"/>
      <c r="FEX192" s="3"/>
      <c r="FEY192" s="3"/>
      <c r="FEZ192" s="3"/>
      <c r="FFA192" s="3"/>
      <c r="FFB192" s="3"/>
      <c r="FFC192" s="3"/>
      <c r="FFD192" s="3"/>
      <c r="FFE192" s="3"/>
      <c r="FFF192" s="3"/>
      <c r="FFG192" s="3"/>
      <c r="FFH192" s="3"/>
      <c r="FFI192" s="3"/>
      <c r="FFJ192" s="3"/>
      <c r="FFK192" s="3"/>
      <c r="FFL192" s="3"/>
      <c r="FFM192" s="3"/>
      <c r="FFN192" s="3"/>
      <c r="FFO192" s="3"/>
      <c r="FFP192" s="3"/>
      <c r="FFQ192" s="3"/>
      <c r="FFR192" s="3"/>
      <c r="FFS192" s="3"/>
      <c r="FFT192" s="3"/>
      <c r="FFU192" s="3"/>
      <c r="FFV192" s="3"/>
      <c r="FFW192" s="3"/>
      <c r="FFX192" s="3"/>
      <c r="FFY192" s="3"/>
      <c r="FFZ192" s="3"/>
      <c r="FGA192" s="3"/>
      <c r="FGB192" s="3"/>
      <c r="FGC192" s="3"/>
      <c r="FGD192" s="3"/>
      <c r="FGE192" s="3"/>
      <c r="FGF192" s="3"/>
      <c r="FGG192" s="3"/>
      <c r="FGH192" s="3"/>
      <c r="FGI192" s="3"/>
      <c r="FGJ192" s="3"/>
      <c r="FGK192" s="3"/>
      <c r="FGL192" s="3"/>
      <c r="FGM192" s="3"/>
      <c r="FGN192" s="3"/>
      <c r="FGO192" s="3"/>
      <c r="FGP192" s="3"/>
      <c r="FGQ192" s="3"/>
      <c r="FGR192" s="3"/>
      <c r="FGS192" s="3"/>
      <c r="FGT192" s="3"/>
      <c r="FGU192" s="3"/>
      <c r="FGV192" s="3"/>
      <c r="FGW192" s="3"/>
      <c r="FGX192" s="3"/>
      <c r="FGY192" s="3"/>
      <c r="FGZ192" s="3"/>
      <c r="FHA192" s="3"/>
      <c r="FHB192" s="3"/>
      <c r="FHC192" s="3"/>
      <c r="FHD192" s="3"/>
      <c r="FHE192" s="3"/>
      <c r="FHF192" s="3"/>
      <c r="FHG192" s="3"/>
      <c r="FHH192" s="3"/>
      <c r="FHI192" s="3"/>
      <c r="FHJ192" s="3"/>
      <c r="FHK192" s="3"/>
      <c r="FHL192" s="3"/>
      <c r="FHM192" s="3"/>
      <c r="FHN192" s="3"/>
      <c r="FHO192" s="3"/>
      <c r="FHP192" s="3"/>
      <c r="FHQ192" s="3"/>
      <c r="FHR192" s="3"/>
      <c r="FHS192" s="3"/>
      <c r="FHT192" s="3"/>
      <c r="FHU192" s="3"/>
      <c r="FHV192" s="3"/>
      <c r="FHW192" s="3"/>
      <c r="FHX192" s="3"/>
      <c r="FHY192" s="3"/>
      <c r="FHZ192" s="3"/>
      <c r="FIA192" s="3"/>
      <c r="FIB192" s="3"/>
      <c r="FIC192" s="3"/>
      <c r="FID192" s="3"/>
      <c r="FIE192" s="3"/>
      <c r="FIF192" s="3"/>
      <c r="FIG192" s="3"/>
      <c r="FIH192" s="3"/>
      <c r="FII192" s="3"/>
      <c r="FIJ192" s="3"/>
      <c r="FIK192" s="3"/>
      <c r="FIL192" s="3"/>
      <c r="FIM192" s="3"/>
      <c r="FIN192" s="3"/>
      <c r="FIO192" s="3"/>
      <c r="FIP192" s="3"/>
      <c r="FIQ192" s="3"/>
      <c r="FIR192" s="3"/>
      <c r="FIS192" s="3"/>
      <c r="FIT192" s="3"/>
      <c r="FIU192" s="3"/>
      <c r="FIV192" s="3"/>
      <c r="FIW192" s="3"/>
      <c r="FIX192" s="3"/>
      <c r="FIY192" s="3"/>
      <c r="FIZ192" s="3"/>
      <c r="FJA192" s="3"/>
      <c r="FJB192" s="3"/>
      <c r="FJC192" s="3"/>
      <c r="FJD192" s="3"/>
      <c r="FJE192" s="3"/>
      <c r="FJF192" s="3"/>
      <c r="FJG192" s="3"/>
      <c r="FJH192" s="3"/>
      <c r="FJI192" s="3"/>
      <c r="FJJ192" s="3"/>
      <c r="FJK192" s="3"/>
      <c r="FJL192" s="3"/>
      <c r="FJM192" s="3"/>
      <c r="FJN192" s="3"/>
      <c r="FJO192" s="3"/>
      <c r="FJP192" s="3"/>
      <c r="FJQ192" s="3"/>
      <c r="FJR192" s="3"/>
      <c r="FJS192" s="3"/>
      <c r="FJT192" s="3"/>
      <c r="FJU192" s="3"/>
      <c r="FJV192" s="3"/>
      <c r="FJW192" s="3"/>
      <c r="FJX192" s="3"/>
      <c r="FJY192" s="3"/>
      <c r="FJZ192" s="3"/>
      <c r="FKA192" s="3"/>
      <c r="FKB192" s="3"/>
      <c r="FKC192" s="3"/>
      <c r="FKD192" s="3"/>
      <c r="FKE192" s="3"/>
      <c r="FKF192" s="3"/>
      <c r="FKG192" s="3"/>
      <c r="FKH192" s="3"/>
      <c r="FKI192" s="3"/>
      <c r="FKJ192" s="3"/>
      <c r="FKK192" s="3"/>
      <c r="FKL192" s="3"/>
      <c r="FKM192" s="3"/>
      <c r="FKN192" s="3"/>
      <c r="FKO192" s="3"/>
      <c r="FKP192" s="3"/>
      <c r="FKQ192" s="3"/>
      <c r="FKR192" s="3"/>
      <c r="FKS192" s="3"/>
      <c r="FKT192" s="3"/>
      <c r="FKU192" s="3"/>
      <c r="FKV192" s="3"/>
      <c r="FKW192" s="3"/>
      <c r="FKX192" s="3"/>
      <c r="FKY192" s="3"/>
      <c r="FKZ192" s="3"/>
      <c r="FLA192" s="3"/>
      <c r="FLB192" s="3"/>
      <c r="FLC192" s="3"/>
      <c r="FLD192" s="3"/>
      <c r="FLE192" s="3"/>
      <c r="FLF192" s="3"/>
      <c r="FLG192" s="3"/>
      <c r="FLH192" s="3"/>
      <c r="FLI192" s="3"/>
      <c r="FLJ192" s="3"/>
      <c r="FLK192" s="3"/>
      <c r="FLL192" s="3"/>
      <c r="FLM192" s="3"/>
      <c r="FLN192" s="3"/>
      <c r="FLO192" s="3"/>
      <c r="FLP192" s="3"/>
      <c r="FLQ192" s="3"/>
      <c r="FLR192" s="3"/>
      <c r="FLS192" s="3"/>
      <c r="FLT192" s="3"/>
      <c r="FLU192" s="3"/>
      <c r="FLV192" s="3"/>
      <c r="FLW192" s="3"/>
      <c r="FLX192" s="3"/>
      <c r="FLY192" s="3"/>
      <c r="FLZ192" s="3"/>
      <c r="FMA192" s="3"/>
      <c r="FMB192" s="3"/>
      <c r="FMC192" s="3"/>
      <c r="FMD192" s="3"/>
      <c r="FME192" s="3"/>
      <c r="FMF192" s="3"/>
      <c r="FMG192" s="3"/>
      <c r="FMH192" s="3"/>
      <c r="FMI192" s="3"/>
      <c r="FMJ192" s="3"/>
      <c r="FMK192" s="3"/>
      <c r="FML192" s="3"/>
      <c r="FMM192" s="3"/>
      <c r="FMN192" s="3"/>
      <c r="FMO192" s="3"/>
      <c r="FMP192" s="3"/>
      <c r="FMQ192" s="3"/>
      <c r="FMR192" s="3"/>
      <c r="FMS192" s="3"/>
      <c r="FMT192" s="3"/>
      <c r="FMU192" s="3"/>
      <c r="FMV192" s="3"/>
      <c r="FMW192" s="3"/>
      <c r="FMX192" s="3"/>
      <c r="FMY192" s="3"/>
      <c r="FMZ192" s="3"/>
      <c r="FNA192" s="3"/>
      <c r="FNB192" s="3"/>
      <c r="FNC192" s="3"/>
      <c r="FND192" s="3"/>
      <c r="FNE192" s="3"/>
      <c r="FNF192" s="3"/>
      <c r="FNG192" s="3"/>
      <c r="FNH192" s="3"/>
      <c r="FNI192" s="3"/>
      <c r="FNJ192" s="3"/>
      <c r="FNK192" s="3"/>
      <c r="FNL192" s="3"/>
      <c r="FNM192" s="3"/>
      <c r="FNN192" s="3"/>
      <c r="FNO192" s="3"/>
      <c r="FNP192" s="3"/>
      <c r="FNQ192" s="3"/>
      <c r="FNR192" s="3"/>
      <c r="FNS192" s="3"/>
      <c r="FNT192" s="3"/>
      <c r="FNU192" s="3"/>
      <c r="FNV192" s="3"/>
      <c r="FNW192" s="3"/>
      <c r="FNX192" s="3"/>
      <c r="FNY192" s="3"/>
      <c r="FNZ192" s="3"/>
      <c r="FOA192" s="3"/>
      <c r="FOB192" s="3"/>
      <c r="FOC192" s="3"/>
      <c r="FOD192" s="3"/>
      <c r="FOE192" s="3"/>
      <c r="FOF192" s="3"/>
      <c r="FOG192" s="3"/>
      <c r="FOH192" s="3"/>
      <c r="FOI192" s="3"/>
      <c r="FOJ192" s="3"/>
      <c r="FOK192" s="3"/>
      <c r="FOL192" s="3"/>
      <c r="FOM192" s="3"/>
      <c r="FON192" s="3"/>
      <c r="FOO192" s="3"/>
      <c r="FOP192" s="3"/>
      <c r="FOQ192" s="3"/>
      <c r="FOR192" s="3"/>
      <c r="FOS192" s="3"/>
      <c r="FOT192" s="3"/>
      <c r="FOU192" s="3"/>
      <c r="FOV192" s="3"/>
      <c r="FOW192" s="3"/>
      <c r="FOX192" s="3"/>
      <c r="FOY192" s="3"/>
      <c r="FOZ192" s="3"/>
      <c r="FPA192" s="3"/>
      <c r="FPB192" s="3"/>
      <c r="FPC192" s="3"/>
      <c r="FPD192" s="3"/>
      <c r="FPE192" s="3"/>
      <c r="FPF192" s="3"/>
      <c r="FPG192" s="3"/>
      <c r="FPH192" s="3"/>
      <c r="FPI192" s="3"/>
      <c r="FPJ192" s="3"/>
      <c r="FPK192" s="3"/>
      <c r="FPL192" s="3"/>
      <c r="FPM192" s="3"/>
      <c r="FPN192" s="3"/>
      <c r="FPO192" s="3"/>
      <c r="FPP192" s="3"/>
      <c r="FPQ192" s="3"/>
      <c r="FPR192" s="3"/>
      <c r="FPS192" s="3"/>
      <c r="FPT192" s="3"/>
      <c r="FPU192" s="3"/>
      <c r="FPV192" s="3"/>
      <c r="FPW192" s="3"/>
      <c r="FPX192" s="3"/>
      <c r="FPY192" s="3"/>
      <c r="FPZ192" s="3"/>
      <c r="FQA192" s="3"/>
      <c r="FQB192" s="3"/>
      <c r="FQC192" s="3"/>
      <c r="FQD192" s="3"/>
      <c r="FQE192" s="3"/>
      <c r="FQF192" s="3"/>
      <c r="FQG192" s="3"/>
      <c r="FQH192" s="3"/>
      <c r="FQI192" s="3"/>
      <c r="FQJ192" s="3"/>
      <c r="FQK192" s="3"/>
      <c r="FQL192" s="3"/>
      <c r="FQM192" s="3"/>
      <c r="FQN192" s="3"/>
      <c r="FQO192" s="3"/>
      <c r="FQP192" s="3"/>
      <c r="FQQ192" s="3"/>
      <c r="FQR192" s="3"/>
      <c r="FQS192" s="3"/>
      <c r="FQT192" s="3"/>
      <c r="FQU192" s="3"/>
      <c r="FQV192" s="3"/>
      <c r="FQW192" s="3"/>
      <c r="FQX192" s="3"/>
      <c r="FQY192" s="3"/>
      <c r="FQZ192" s="3"/>
      <c r="FRA192" s="3"/>
      <c r="FRB192" s="3"/>
      <c r="FRC192" s="3"/>
      <c r="FRD192" s="3"/>
      <c r="FRE192" s="3"/>
      <c r="FRF192" s="3"/>
      <c r="FRG192" s="3"/>
      <c r="FRH192" s="3"/>
      <c r="FRI192" s="3"/>
      <c r="FRJ192" s="3"/>
      <c r="FRK192" s="3"/>
      <c r="FRL192" s="3"/>
      <c r="FRM192" s="3"/>
      <c r="FRN192" s="3"/>
      <c r="FRO192" s="3"/>
      <c r="FRP192" s="3"/>
      <c r="FRQ192" s="3"/>
      <c r="FRR192" s="3"/>
      <c r="FRS192" s="3"/>
      <c r="FRT192" s="3"/>
      <c r="FRU192" s="3"/>
      <c r="FRV192" s="3"/>
      <c r="FRW192" s="3"/>
      <c r="FRX192" s="3"/>
      <c r="FRY192" s="3"/>
      <c r="FRZ192" s="3"/>
      <c r="FSA192" s="3"/>
      <c r="FSB192" s="3"/>
      <c r="FSC192" s="3"/>
      <c r="FSD192" s="3"/>
      <c r="FSE192" s="3"/>
      <c r="FSF192" s="3"/>
      <c r="FSG192" s="3"/>
      <c r="FSH192" s="3"/>
      <c r="FSI192" s="3"/>
      <c r="FSJ192" s="3"/>
      <c r="FSK192" s="3"/>
      <c r="FSL192" s="3"/>
      <c r="FSM192" s="3"/>
      <c r="FSN192" s="3"/>
      <c r="FSO192" s="3"/>
      <c r="FSP192" s="3"/>
      <c r="FSQ192" s="3"/>
      <c r="FSR192" s="3"/>
      <c r="FSS192" s="3"/>
      <c r="FST192" s="3"/>
      <c r="FSU192" s="3"/>
      <c r="FSV192" s="3"/>
      <c r="FSW192" s="3"/>
      <c r="FSX192" s="3"/>
      <c r="FSY192" s="3"/>
      <c r="FSZ192" s="3"/>
      <c r="FTA192" s="3"/>
      <c r="FTB192" s="3"/>
      <c r="FTC192" s="3"/>
      <c r="FTD192" s="3"/>
      <c r="FTE192" s="3"/>
      <c r="FTF192" s="3"/>
      <c r="FTG192" s="3"/>
      <c r="FTH192" s="3"/>
      <c r="FTI192" s="3"/>
      <c r="FTJ192" s="3"/>
      <c r="FTK192" s="3"/>
      <c r="FTL192" s="3"/>
      <c r="FTM192" s="3"/>
      <c r="FTN192" s="3"/>
      <c r="FTO192" s="3"/>
      <c r="FTP192" s="3"/>
      <c r="FTQ192" s="3"/>
      <c r="FTR192" s="3"/>
      <c r="FTS192" s="3"/>
      <c r="FTT192" s="3"/>
      <c r="FTU192" s="3"/>
      <c r="FTV192" s="3"/>
      <c r="FTW192" s="3"/>
      <c r="FTX192" s="3"/>
      <c r="FTY192" s="3"/>
      <c r="FTZ192" s="3"/>
      <c r="FUA192" s="3"/>
      <c r="FUB192" s="3"/>
      <c r="FUC192" s="3"/>
      <c r="FUD192" s="3"/>
      <c r="FUE192" s="3"/>
      <c r="FUF192" s="3"/>
      <c r="FUG192" s="3"/>
      <c r="FUH192" s="3"/>
      <c r="FUI192" s="3"/>
      <c r="FUJ192" s="3"/>
      <c r="FUK192" s="3"/>
      <c r="FUL192" s="3"/>
      <c r="FUM192" s="3"/>
      <c r="FUN192" s="3"/>
      <c r="FUO192" s="3"/>
      <c r="FUP192" s="3"/>
      <c r="FUQ192" s="3"/>
      <c r="FUR192" s="3"/>
      <c r="FUS192" s="3"/>
      <c r="FUT192" s="3"/>
      <c r="FUU192" s="3"/>
      <c r="FUV192" s="3"/>
      <c r="FUW192" s="3"/>
      <c r="FUX192" s="3"/>
      <c r="FUY192" s="3"/>
      <c r="FUZ192" s="3"/>
      <c r="FVA192" s="3"/>
      <c r="FVB192" s="3"/>
      <c r="FVC192" s="3"/>
      <c r="FVD192" s="3"/>
      <c r="FVE192" s="3"/>
      <c r="FVF192" s="3"/>
      <c r="FVG192" s="3"/>
      <c r="FVH192" s="3"/>
      <c r="FVI192" s="3"/>
      <c r="FVJ192" s="3"/>
      <c r="FVK192" s="3"/>
      <c r="FVL192" s="3"/>
      <c r="FVM192" s="3"/>
      <c r="FVN192" s="3"/>
      <c r="FVO192" s="3"/>
      <c r="FVP192" s="3"/>
      <c r="FVQ192" s="3"/>
      <c r="FVR192" s="3"/>
      <c r="FVS192" s="3"/>
      <c r="FVT192" s="3"/>
      <c r="FVU192" s="3"/>
      <c r="FVV192" s="3"/>
      <c r="FVW192" s="3"/>
      <c r="FVX192" s="3"/>
      <c r="FVY192" s="3"/>
      <c r="FVZ192" s="3"/>
      <c r="FWA192" s="3"/>
      <c r="FWB192" s="3"/>
      <c r="FWC192" s="3"/>
      <c r="FWD192" s="3"/>
      <c r="FWE192" s="3"/>
      <c r="FWF192" s="3"/>
      <c r="FWG192" s="3"/>
      <c r="FWH192" s="3"/>
      <c r="FWI192" s="3"/>
      <c r="FWJ192" s="3"/>
      <c r="FWK192" s="3"/>
      <c r="FWL192" s="3"/>
      <c r="FWM192" s="3"/>
      <c r="FWN192" s="3"/>
      <c r="FWO192" s="3"/>
      <c r="FWP192" s="3"/>
      <c r="FWQ192" s="3"/>
      <c r="FWR192" s="3"/>
      <c r="FWS192" s="3"/>
      <c r="FWT192" s="3"/>
      <c r="FWU192" s="3"/>
      <c r="FWV192" s="3"/>
      <c r="FWW192" s="3"/>
      <c r="FWX192" s="3"/>
      <c r="FWY192" s="3"/>
      <c r="FWZ192" s="3"/>
      <c r="FXA192" s="3"/>
      <c r="FXB192" s="3"/>
      <c r="FXC192" s="3"/>
      <c r="FXD192" s="3"/>
      <c r="FXE192" s="3"/>
      <c r="FXF192" s="3"/>
      <c r="FXG192" s="3"/>
      <c r="FXH192" s="3"/>
      <c r="FXI192" s="3"/>
      <c r="FXJ192" s="3"/>
      <c r="FXK192" s="3"/>
      <c r="FXL192" s="3"/>
      <c r="FXM192" s="3"/>
      <c r="FXN192" s="3"/>
      <c r="FXO192" s="3"/>
      <c r="FXP192" s="3"/>
      <c r="FXQ192" s="3"/>
      <c r="FXR192" s="3"/>
      <c r="FXS192" s="3"/>
      <c r="FXT192" s="3"/>
      <c r="FXU192" s="3"/>
      <c r="FXV192" s="3"/>
      <c r="FXW192" s="3"/>
      <c r="FXX192" s="3"/>
      <c r="FXY192" s="3"/>
      <c r="FXZ192" s="3"/>
      <c r="FYA192" s="3"/>
      <c r="FYB192" s="3"/>
      <c r="FYC192" s="3"/>
      <c r="FYD192" s="3"/>
      <c r="FYE192" s="3"/>
      <c r="FYF192" s="3"/>
      <c r="FYG192" s="3"/>
      <c r="FYH192" s="3"/>
      <c r="FYI192" s="3"/>
      <c r="FYJ192" s="3"/>
      <c r="FYK192" s="3"/>
      <c r="FYL192" s="3"/>
      <c r="FYM192" s="3"/>
      <c r="FYN192" s="3"/>
      <c r="FYO192" s="3"/>
      <c r="FYP192" s="3"/>
      <c r="FYQ192" s="3"/>
      <c r="FYR192" s="3"/>
      <c r="FYS192" s="3"/>
      <c r="FYT192" s="3"/>
      <c r="FYU192" s="3"/>
      <c r="FYV192" s="3"/>
      <c r="FYW192" s="3"/>
      <c r="FYX192" s="3"/>
      <c r="FYY192" s="3"/>
      <c r="FYZ192" s="3"/>
      <c r="FZA192" s="3"/>
      <c r="FZB192" s="3"/>
      <c r="FZC192" s="3"/>
      <c r="FZD192" s="3"/>
      <c r="FZE192" s="3"/>
      <c r="FZF192" s="3"/>
      <c r="FZG192" s="3"/>
      <c r="FZH192" s="3"/>
      <c r="FZI192" s="3"/>
      <c r="FZJ192" s="3"/>
      <c r="FZK192" s="3"/>
      <c r="FZL192" s="3"/>
      <c r="FZM192" s="3"/>
      <c r="FZN192" s="3"/>
      <c r="FZO192" s="3"/>
      <c r="FZP192" s="3"/>
      <c r="FZQ192" s="3"/>
      <c r="FZR192" s="3"/>
      <c r="FZS192" s="3"/>
      <c r="FZT192" s="3"/>
      <c r="FZU192" s="3"/>
      <c r="FZV192" s="3"/>
      <c r="FZW192" s="3"/>
      <c r="FZX192" s="3"/>
      <c r="FZY192" s="3"/>
      <c r="FZZ192" s="3"/>
      <c r="GAA192" s="3"/>
      <c r="GAB192" s="3"/>
      <c r="GAC192" s="3"/>
      <c r="GAD192" s="3"/>
      <c r="GAE192" s="3"/>
      <c r="GAF192" s="3"/>
      <c r="GAG192" s="3"/>
      <c r="GAH192" s="3"/>
      <c r="GAI192" s="3"/>
      <c r="GAJ192" s="3"/>
      <c r="GAK192" s="3"/>
      <c r="GAL192" s="3"/>
      <c r="GAM192" s="3"/>
      <c r="GAN192" s="3"/>
      <c r="GAO192" s="3"/>
      <c r="GAP192" s="3"/>
      <c r="GAQ192" s="3"/>
      <c r="GAR192" s="3"/>
      <c r="GAS192" s="3"/>
      <c r="GAT192" s="3"/>
      <c r="GAU192" s="3"/>
      <c r="GAV192" s="3"/>
      <c r="GAW192" s="3"/>
      <c r="GAX192" s="3"/>
      <c r="GAY192" s="3"/>
      <c r="GAZ192" s="3"/>
      <c r="GBA192" s="3"/>
      <c r="GBB192" s="3"/>
      <c r="GBC192" s="3"/>
      <c r="GBD192" s="3"/>
      <c r="GBE192" s="3"/>
      <c r="GBF192" s="3"/>
      <c r="GBG192" s="3"/>
      <c r="GBH192" s="3"/>
      <c r="GBI192" s="3"/>
      <c r="GBJ192" s="3"/>
      <c r="GBK192" s="3"/>
      <c r="GBL192" s="3"/>
      <c r="GBM192" s="3"/>
      <c r="GBN192" s="3"/>
      <c r="GBO192" s="3"/>
      <c r="GBP192" s="3"/>
      <c r="GBQ192" s="3"/>
      <c r="GBR192" s="3"/>
      <c r="GBS192" s="3"/>
      <c r="GBT192" s="3"/>
      <c r="GBU192" s="3"/>
      <c r="GBV192" s="3"/>
      <c r="GBW192" s="3"/>
      <c r="GBX192" s="3"/>
      <c r="GBY192" s="3"/>
      <c r="GBZ192" s="3"/>
      <c r="GCA192" s="3"/>
      <c r="GCB192" s="3"/>
      <c r="GCC192" s="3"/>
      <c r="GCD192" s="3"/>
      <c r="GCE192" s="3"/>
      <c r="GCF192" s="3"/>
      <c r="GCG192" s="3"/>
      <c r="GCH192" s="3"/>
      <c r="GCI192" s="3"/>
      <c r="GCJ192" s="3"/>
      <c r="GCK192" s="3"/>
      <c r="GCL192" s="3"/>
      <c r="GCM192" s="3"/>
      <c r="GCN192" s="3"/>
      <c r="GCO192" s="3"/>
      <c r="GCP192" s="3"/>
      <c r="GCQ192" s="3"/>
      <c r="GCR192" s="3"/>
      <c r="GCS192" s="3"/>
      <c r="GCT192" s="3"/>
      <c r="GCU192" s="3"/>
      <c r="GCV192" s="3"/>
      <c r="GCW192" s="3"/>
      <c r="GCX192" s="3"/>
      <c r="GCY192" s="3"/>
      <c r="GCZ192" s="3"/>
      <c r="GDA192" s="3"/>
      <c r="GDB192" s="3"/>
      <c r="GDC192" s="3"/>
      <c r="GDD192" s="3"/>
      <c r="GDE192" s="3"/>
      <c r="GDF192" s="3"/>
      <c r="GDG192" s="3"/>
      <c r="GDH192" s="3"/>
      <c r="GDI192" s="3"/>
      <c r="GDJ192" s="3"/>
      <c r="GDK192" s="3"/>
      <c r="GDL192" s="3"/>
      <c r="GDM192" s="3"/>
      <c r="GDN192" s="3"/>
      <c r="GDO192" s="3"/>
      <c r="GDP192" s="3"/>
      <c r="GDQ192" s="3"/>
      <c r="GDR192" s="3"/>
      <c r="GDS192" s="3"/>
      <c r="GDT192" s="3"/>
      <c r="GDU192" s="3"/>
      <c r="GDV192" s="3"/>
      <c r="GDW192" s="3"/>
      <c r="GDX192" s="3"/>
      <c r="GDY192" s="3"/>
      <c r="GDZ192" s="3"/>
      <c r="GEA192" s="3"/>
      <c r="GEB192" s="3"/>
      <c r="GEC192" s="3"/>
      <c r="GED192" s="3"/>
      <c r="GEE192" s="3"/>
      <c r="GEF192" s="3"/>
      <c r="GEG192" s="3"/>
      <c r="GEH192" s="3"/>
      <c r="GEI192" s="3"/>
      <c r="GEJ192" s="3"/>
      <c r="GEK192" s="3"/>
      <c r="GEL192" s="3"/>
      <c r="GEM192" s="3"/>
      <c r="GEN192" s="3"/>
      <c r="GEO192" s="3"/>
      <c r="GEP192" s="3"/>
      <c r="GEQ192" s="3"/>
      <c r="GER192" s="3"/>
      <c r="GES192" s="3"/>
      <c r="GET192" s="3"/>
      <c r="GEU192" s="3"/>
      <c r="GEV192" s="3"/>
      <c r="GEW192" s="3"/>
      <c r="GEX192" s="3"/>
      <c r="GEY192" s="3"/>
      <c r="GEZ192" s="3"/>
      <c r="GFA192" s="3"/>
      <c r="GFB192" s="3"/>
      <c r="GFC192" s="3"/>
      <c r="GFD192" s="3"/>
      <c r="GFE192" s="3"/>
      <c r="GFF192" s="3"/>
      <c r="GFG192" s="3"/>
      <c r="GFH192" s="3"/>
      <c r="GFI192" s="3"/>
      <c r="GFJ192" s="3"/>
      <c r="GFK192" s="3"/>
      <c r="GFL192" s="3"/>
      <c r="GFM192" s="3"/>
      <c r="GFN192" s="3"/>
      <c r="GFO192" s="3"/>
      <c r="GFP192" s="3"/>
      <c r="GFQ192" s="3"/>
      <c r="GFR192" s="3"/>
      <c r="GFS192" s="3"/>
      <c r="GFT192" s="3"/>
      <c r="GFU192" s="3"/>
      <c r="GFV192" s="3"/>
      <c r="GFW192" s="3"/>
      <c r="GFX192" s="3"/>
      <c r="GFY192" s="3"/>
      <c r="GFZ192" s="3"/>
      <c r="GGA192" s="3"/>
      <c r="GGB192" s="3"/>
      <c r="GGC192" s="3"/>
      <c r="GGD192" s="3"/>
      <c r="GGE192" s="3"/>
      <c r="GGF192" s="3"/>
      <c r="GGG192" s="3"/>
      <c r="GGH192" s="3"/>
      <c r="GGI192" s="3"/>
      <c r="GGJ192" s="3"/>
      <c r="GGK192" s="3"/>
      <c r="GGL192" s="3"/>
      <c r="GGM192" s="3"/>
      <c r="GGN192" s="3"/>
      <c r="GGO192" s="3"/>
      <c r="GGP192" s="3"/>
      <c r="GGQ192" s="3"/>
      <c r="GGR192" s="3"/>
      <c r="GGS192" s="3"/>
      <c r="GGT192" s="3"/>
      <c r="GGU192" s="3"/>
      <c r="GGV192" s="3"/>
      <c r="GGW192" s="3"/>
      <c r="GGX192" s="3"/>
      <c r="GGY192" s="3"/>
      <c r="GGZ192" s="3"/>
      <c r="GHA192" s="3"/>
      <c r="GHB192" s="3"/>
      <c r="GHC192" s="3"/>
      <c r="GHD192" s="3"/>
      <c r="GHE192" s="3"/>
      <c r="GHF192" s="3"/>
      <c r="GHG192" s="3"/>
      <c r="GHH192" s="3"/>
      <c r="GHI192" s="3"/>
      <c r="GHJ192" s="3"/>
      <c r="GHK192" s="3"/>
      <c r="GHL192" s="3"/>
      <c r="GHM192" s="3"/>
      <c r="GHN192" s="3"/>
      <c r="GHO192" s="3"/>
      <c r="GHP192" s="3"/>
      <c r="GHQ192" s="3"/>
      <c r="GHR192" s="3"/>
      <c r="GHS192" s="3"/>
      <c r="GHT192" s="3"/>
      <c r="GHU192" s="3"/>
      <c r="GHV192" s="3"/>
      <c r="GHW192" s="3"/>
      <c r="GHX192" s="3"/>
      <c r="GHY192" s="3"/>
      <c r="GHZ192" s="3"/>
      <c r="GIA192" s="3"/>
      <c r="GIB192" s="3"/>
      <c r="GIC192" s="3"/>
      <c r="GID192" s="3"/>
      <c r="GIE192" s="3"/>
      <c r="GIF192" s="3"/>
      <c r="GIG192" s="3"/>
      <c r="GIH192" s="3"/>
      <c r="GII192" s="3"/>
      <c r="GIJ192" s="3"/>
      <c r="GIK192" s="3"/>
      <c r="GIL192" s="3"/>
      <c r="GIM192" s="3"/>
      <c r="GIN192" s="3"/>
      <c r="GIO192" s="3"/>
      <c r="GIP192" s="3"/>
      <c r="GIQ192" s="3"/>
      <c r="GIR192" s="3"/>
      <c r="GIS192" s="3"/>
      <c r="GIT192" s="3"/>
      <c r="GIU192" s="3"/>
      <c r="GIV192" s="3"/>
      <c r="GIW192" s="3"/>
      <c r="GIX192" s="3"/>
      <c r="GIY192" s="3"/>
      <c r="GIZ192" s="3"/>
      <c r="GJA192" s="3"/>
      <c r="GJB192" s="3"/>
      <c r="GJC192" s="3"/>
      <c r="GJD192" s="3"/>
      <c r="GJE192" s="3"/>
      <c r="GJF192" s="3"/>
      <c r="GJG192" s="3"/>
      <c r="GJH192" s="3"/>
      <c r="GJI192" s="3"/>
      <c r="GJJ192" s="3"/>
      <c r="GJK192" s="3"/>
      <c r="GJL192" s="3"/>
      <c r="GJM192" s="3"/>
      <c r="GJN192" s="3"/>
      <c r="GJO192" s="3"/>
      <c r="GJP192" s="3"/>
      <c r="GJQ192" s="3"/>
      <c r="GJR192" s="3"/>
      <c r="GJS192" s="3"/>
      <c r="GJT192" s="3"/>
      <c r="GJU192" s="3"/>
      <c r="GJV192" s="3"/>
      <c r="GJW192" s="3"/>
      <c r="GJX192" s="3"/>
      <c r="GJY192" s="3"/>
      <c r="GJZ192" s="3"/>
      <c r="GKA192" s="3"/>
      <c r="GKB192" s="3"/>
      <c r="GKC192" s="3"/>
      <c r="GKD192" s="3"/>
      <c r="GKE192" s="3"/>
      <c r="GKF192" s="3"/>
      <c r="GKG192" s="3"/>
      <c r="GKH192" s="3"/>
      <c r="GKI192" s="3"/>
      <c r="GKJ192" s="3"/>
      <c r="GKK192" s="3"/>
      <c r="GKL192" s="3"/>
      <c r="GKM192" s="3"/>
      <c r="GKN192" s="3"/>
      <c r="GKO192" s="3"/>
      <c r="GKP192" s="3"/>
      <c r="GKQ192" s="3"/>
      <c r="GKR192" s="3"/>
      <c r="GKS192" s="3"/>
      <c r="GKT192" s="3"/>
      <c r="GKU192" s="3"/>
      <c r="GKV192" s="3"/>
      <c r="GKW192" s="3"/>
      <c r="GKX192" s="3"/>
      <c r="GKY192" s="3"/>
      <c r="GKZ192" s="3"/>
      <c r="GLA192" s="3"/>
      <c r="GLB192" s="3"/>
      <c r="GLC192" s="3"/>
      <c r="GLD192" s="3"/>
      <c r="GLE192" s="3"/>
      <c r="GLF192" s="3"/>
      <c r="GLG192" s="3"/>
      <c r="GLH192" s="3"/>
      <c r="GLI192" s="3"/>
      <c r="GLJ192" s="3"/>
      <c r="GLK192" s="3"/>
      <c r="GLL192" s="3"/>
      <c r="GLM192" s="3"/>
      <c r="GLN192" s="3"/>
      <c r="GLO192" s="3"/>
      <c r="GLP192" s="3"/>
      <c r="GLQ192" s="3"/>
      <c r="GLR192" s="3"/>
      <c r="GLS192" s="3"/>
      <c r="GLT192" s="3"/>
      <c r="GLU192" s="3"/>
      <c r="GLV192" s="3"/>
      <c r="GLW192" s="3"/>
      <c r="GLX192" s="3"/>
      <c r="GLY192" s="3"/>
      <c r="GLZ192" s="3"/>
      <c r="GMA192" s="3"/>
      <c r="GMB192" s="3"/>
      <c r="GMC192" s="3"/>
      <c r="GMD192" s="3"/>
      <c r="GME192" s="3"/>
      <c r="GMF192" s="3"/>
      <c r="GMG192" s="3"/>
      <c r="GMH192" s="3"/>
      <c r="GMI192" s="3"/>
      <c r="GMJ192" s="3"/>
      <c r="GMK192" s="3"/>
      <c r="GML192" s="3"/>
      <c r="GMM192" s="3"/>
      <c r="GMN192" s="3"/>
      <c r="GMO192" s="3"/>
      <c r="GMP192" s="3"/>
      <c r="GMQ192" s="3"/>
      <c r="GMR192" s="3"/>
      <c r="GMS192" s="3"/>
      <c r="GMT192" s="3"/>
      <c r="GMU192" s="3"/>
      <c r="GMV192" s="3"/>
      <c r="GMW192" s="3"/>
      <c r="GMX192" s="3"/>
      <c r="GMY192" s="3"/>
      <c r="GMZ192" s="3"/>
      <c r="GNA192" s="3"/>
      <c r="GNB192" s="3"/>
      <c r="GNC192" s="3"/>
      <c r="GND192" s="3"/>
      <c r="GNE192" s="3"/>
      <c r="GNF192" s="3"/>
      <c r="GNG192" s="3"/>
      <c r="GNH192" s="3"/>
      <c r="GNI192" s="3"/>
      <c r="GNJ192" s="3"/>
      <c r="GNK192" s="3"/>
      <c r="GNL192" s="3"/>
      <c r="GNM192" s="3"/>
      <c r="GNN192" s="3"/>
      <c r="GNO192" s="3"/>
      <c r="GNP192" s="3"/>
      <c r="GNQ192" s="3"/>
      <c r="GNR192" s="3"/>
      <c r="GNS192" s="3"/>
      <c r="GNT192" s="3"/>
      <c r="GNU192" s="3"/>
      <c r="GNV192" s="3"/>
      <c r="GNW192" s="3"/>
      <c r="GNX192" s="3"/>
      <c r="GNY192" s="3"/>
      <c r="GNZ192" s="3"/>
      <c r="GOA192" s="3"/>
      <c r="GOB192" s="3"/>
      <c r="GOC192" s="3"/>
      <c r="GOD192" s="3"/>
      <c r="GOE192" s="3"/>
      <c r="GOF192" s="3"/>
      <c r="GOG192" s="3"/>
      <c r="GOH192" s="3"/>
      <c r="GOI192" s="3"/>
      <c r="GOJ192" s="3"/>
      <c r="GOK192" s="3"/>
      <c r="GOL192" s="3"/>
      <c r="GOM192" s="3"/>
      <c r="GON192" s="3"/>
      <c r="GOO192" s="3"/>
      <c r="GOP192" s="3"/>
      <c r="GOQ192" s="3"/>
      <c r="GOR192" s="3"/>
      <c r="GOS192" s="3"/>
      <c r="GOT192" s="3"/>
      <c r="GOU192" s="3"/>
      <c r="GOV192" s="3"/>
      <c r="GOW192" s="3"/>
      <c r="GOX192" s="3"/>
      <c r="GOY192" s="3"/>
      <c r="GOZ192" s="3"/>
      <c r="GPA192" s="3"/>
      <c r="GPB192" s="3"/>
      <c r="GPC192" s="3"/>
      <c r="GPD192" s="3"/>
      <c r="GPE192" s="3"/>
      <c r="GPF192" s="3"/>
      <c r="GPG192" s="3"/>
      <c r="GPH192" s="3"/>
      <c r="GPI192" s="3"/>
      <c r="GPJ192" s="3"/>
      <c r="GPK192" s="3"/>
      <c r="GPL192" s="3"/>
      <c r="GPM192" s="3"/>
      <c r="GPN192" s="3"/>
      <c r="GPO192" s="3"/>
      <c r="GPP192" s="3"/>
      <c r="GPQ192" s="3"/>
      <c r="GPR192" s="3"/>
      <c r="GPS192" s="3"/>
      <c r="GPT192" s="3"/>
      <c r="GPU192" s="3"/>
      <c r="GPV192" s="3"/>
      <c r="GPW192" s="3"/>
      <c r="GPX192" s="3"/>
      <c r="GPY192" s="3"/>
      <c r="GPZ192" s="3"/>
      <c r="GQA192" s="3"/>
      <c r="GQB192" s="3"/>
      <c r="GQC192" s="3"/>
      <c r="GQD192" s="3"/>
      <c r="GQE192" s="3"/>
      <c r="GQF192" s="3"/>
      <c r="GQG192" s="3"/>
      <c r="GQH192" s="3"/>
      <c r="GQI192" s="3"/>
      <c r="GQJ192" s="3"/>
      <c r="GQK192" s="3"/>
      <c r="GQL192" s="3"/>
      <c r="GQM192" s="3"/>
      <c r="GQN192" s="3"/>
      <c r="GQO192" s="3"/>
      <c r="GQP192" s="3"/>
      <c r="GQQ192" s="3"/>
      <c r="GQR192" s="3"/>
      <c r="GQS192" s="3"/>
      <c r="GQT192" s="3"/>
      <c r="GQU192" s="3"/>
      <c r="GQV192" s="3"/>
      <c r="GQW192" s="3"/>
      <c r="GQX192" s="3"/>
      <c r="GQY192" s="3"/>
      <c r="GQZ192" s="3"/>
      <c r="GRA192" s="3"/>
      <c r="GRB192" s="3"/>
      <c r="GRC192" s="3"/>
      <c r="GRD192" s="3"/>
      <c r="GRE192" s="3"/>
      <c r="GRF192" s="3"/>
      <c r="GRG192" s="3"/>
      <c r="GRH192" s="3"/>
      <c r="GRI192" s="3"/>
      <c r="GRJ192" s="3"/>
      <c r="GRK192" s="3"/>
      <c r="GRL192" s="3"/>
      <c r="GRM192" s="3"/>
      <c r="GRN192" s="3"/>
      <c r="GRO192" s="3"/>
      <c r="GRP192" s="3"/>
      <c r="GRQ192" s="3"/>
      <c r="GRR192" s="3"/>
      <c r="GRS192" s="3"/>
      <c r="GRT192" s="3"/>
      <c r="GRU192" s="3"/>
      <c r="GRV192" s="3"/>
      <c r="GRW192" s="3"/>
      <c r="GRX192" s="3"/>
      <c r="GRY192" s="3"/>
      <c r="GRZ192" s="3"/>
      <c r="GSA192" s="3"/>
      <c r="GSB192" s="3"/>
      <c r="GSC192" s="3"/>
      <c r="GSD192" s="3"/>
      <c r="GSE192" s="3"/>
      <c r="GSF192" s="3"/>
      <c r="GSG192" s="3"/>
      <c r="GSH192" s="3"/>
      <c r="GSI192" s="3"/>
      <c r="GSJ192" s="3"/>
      <c r="GSK192" s="3"/>
      <c r="GSL192" s="3"/>
      <c r="GSM192" s="3"/>
      <c r="GSN192" s="3"/>
      <c r="GSO192" s="3"/>
      <c r="GSP192" s="3"/>
      <c r="GSQ192" s="3"/>
      <c r="GSR192" s="3"/>
      <c r="GSS192" s="3"/>
      <c r="GST192" s="3"/>
      <c r="GSU192" s="3"/>
      <c r="GSV192" s="3"/>
      <c r="GSW192" s="3"/>
      <c r="GSX192" s="3"/>
      <c r="GSY192" s="3"/>
      <c r="GSZ192" s="3"/>
      <c r="GTA192" s="3"/>
      <c r="GTB192" s="3"/>
      <c r="GTC192" s="3"/>
      <c r="GTD192" s="3"/>
      <c r="GTE192" s="3"/>
      <c r="GTF192" s="3"/>
      <c r="GTG192" s="3"/>
      <c r="GTH192" s="3"/>
      <c r="GTI192" s="3"/>
      <c r="GTJ192" s="3"/>
      <c r="GTK192" s="3"/>
      <c r="GTL192" s="3"/>
      <c r="GTM192" s="3"/>
      <c r="GTN192" s="3"/>
      <c r="GTO192" s="3"/>
      <c r="GTP192" s="3"/>
      <c r="GTQ192" s="3"/>
      <c r="GTR192" s="3"/>
      <c r="GTS192" s="3"/>
      <c r="GTT192" s="3"/>
      <c r="GTU192" s="3"/>
      <c r="GTV192" s="3"/>
      <c r="GTW192" s="3"/>
      <c r="GTX192" s="3"/>
      <c r="GTY192" s="3"/>
      <c r="GTZ192" s="3"/>
      <c r="GUA192" s="3"/>
      <c r="GUB192" s="3"/>
      <c r="GUC192" s="3"/>
      <c r="GUD192" s="3"/>
      <c r="GUE192" s="3"/>
      <c r="GUF192" s="3"/>
      <c r="GUG192" s="3"/>
      <c r="GUH192" s="3"/>
      <c r="GUI192" s="3"/>
      <c r="GUJ192" s="3"/>
      <c r="GUK192" s="3"/>
      <c r="GUL192" s="3"/>
      <c r="GUM192" s="3"/>
      <c r="GUN192" s="3"/>
      <c r="GUO192" s="3"/>
      <c r="GUP192" s="3"/>
      <c r="GUQ192" s="3"/>
      <c r="GUR192" s="3"/>
      <c r="GUS192" s="3"/>
      <c r="GUT192" s="3"/>
      <c r="GUU192" s="3"/>
      <c r="GUV192" s="3"/>
      <c r="GUW192" s="3"/>
      <c r="GUX192" s="3"/>
      <c r="GUY192" s="3"/>
      <c r="GUZ192" s="3"/>
      <c r="GVA192" s="3"/>
      <c r="GVB192" s="3"/>
      <c r="GVC192" s="3"/>
      <c r="GVD192" s="3"/>
      <c r="GVE192" s="3"/>
      <c r="GVF192" s="3"/>
      <c r="GVG192" s="3"/>
      <c r="GVH192" s="3"/>
      <c r="GVI192" s="3"/>
      <c r="GVJ192" s="3"/>
      <c r="GVK192" s="3"/>
      <c r="GVL192" s="3"/>
      <c r="GVM192" s="3"/>
      <c r="GVN192" s="3"/>
      <c r="GVO192" s="3"/>
      <c r="GVP192" s="3"/>
      <c r="GVQ192" s="3"/>
      <c r="GVR192" s="3"/>
      <c r="GVS192" s="3"/>
      <c r="GVT192" s="3"/>
      <c r="GVU192" s="3"/>
      <c r="GVV192" s="3"/>
      <c r="GVW192" s="3"/>
      <c r="GVX192" s="3"/>
      <c r="GVY192" s="3"/>
      <c r="GVZ192" s="3"/>
      <c r="GWA192" s="3"/>
      <c r="GWB192" s="3"/>
      <c r="GWC192" s="3"/>
      <c r="GWD192" s="3"/>
      <c r="GWE192" s="3"/>
      <c r="GWF192" s="3"/>
      <c r="GWG192" s="3"/>
      <c r="GWH192" s="3"/>
      <c r="GWI192" s="3"/>
      <c r="GWJ192" s="3"/>
      <c r="GWK192" s="3"/>
      <c r="GWL192" s="3"/>
      <c r="GWM192" s="3"/>
      <c r="GWN192" s="3"/>
      <c r="GWO192" s="3"/>
      <c r="GWP192" s="3"/>
      <c r="GWQ192" s="3"/>
      <c r="GWR192" s="3"/>
      <c r="GWS192" s="3"/>
      <c r="GWT192" s="3"/>
      <c r="GWU192" s="3"/>
      <c r="GWV192" s="3"/>
      <c r="GWW192" s="3"/>
      <c r="GWX192" s="3"/>
      <c r="GWY192" s="3"/>
      <c r="GWZ192" s="3"/>
      <c r="GXA192" s="3"/>
      <c r="GXB192" s="3"/>
      <c r="GXC192" s="3"/>
      <c r="GXD192" s="3"/>
      <c r="GXE192" s="3"/>
      <c r="GXF192" s="3"/>
      <c r="GXG192" s="3"/>
      <c r="GXH192" s="3"/>
      <c r="GXI192" s="3"/>
      <c r="GXJ192" s="3"/>
      <c r="GXK192" s="3"/>
      <c r="GXL192" s="3"/>
      <c r="GXM192" s="3"/>
      <c r="GXN192" s="3"/>
      <c r="GXO192" s="3"/>
      <c r="GXP192" s="3"/>
      <c r="GXQ192" s="3"/>
      <c r="GXR192" s="3"/>
      <c r="GXS192" s="3"/>
      <c r="GXT192" s="3"/>
      <c r="GXU192" s="3"/>
      <c r="GXV192" s="3"/>
      <c r="GXW192" s="3"/>
      <c r="GXX192" s="3"/>
      <c r="GXY192" s="3"/>
      <c r="GXZ192" s="3"/>
      <c r="GYA192" s="3"/>
      <c r="GYB192" s="3"/>
      <c r="GYC192" s="3"/>
      <c r="GYD192" s="3"/>
      <c r="GYE192" s="3"/>
      <c r="GYF192" s="3"/>
      <c r="GYG192" s="3"/>
      <c r="GYH192" s="3"/>
      <c r="GYI192" s="3"/>
      <c r="GYJ192" s="3"/>
      <c r="GYK192" s="3"/>
      <c r="GYL192" s="3"/>
      <c r="GYM192" s="3"/>
      <c r="GYN192" s="3"/>
      <c r="GYO192" s="3"/>
      <c r="GYP192" s="3"/>
      <c r="GYQ192" s="3"/>
      <c r="GYR192" s="3"/>
      <c r="GYS192" s="3"/>
      <c r="GYT192" s="3"/>
      <c r="GYU192" s="3"/>
      <c r="GYV192" s="3"/>
      <c r="GYW192" s="3"/>
      <c r="GYX192" s="3"/>
      <c r="GYY192" s="3"/>
      <c r="GYZ192" s="3"/>
      <c r="GZA192" s="3"/>
      <c r="GZB192" s="3"/>
      <c r="GZC192" s="3"/>
      <c r="GZD192" s="3"/>
      <c r="GZE192" s="3"/>
      <c r="GZF192" s="3"/>
      <c r="GZG192" s="3"/>
      <c r="GZH192" s="3"/>
      <c r="GZI192" s="3"/>
      <c r="GZJ192" s="3"/>
      <c r="GZK192" s="3"/>
      <c r="GZL192" s="3"/>
      <c r="GZM192" s="3"/>
      <c r="GZN192" s="3"/>
      <c r="GZO192" s="3"/>
      <c r="GZP192" s="3"/>
      <c r="GZQ192" s="3"/>
      <c r="GZR192" s="3"/>
      <c r="GZS192" s="3"/>
      <c r="GZT192" s="3"/>
      <c r="GZU192" s="3"/>
      <c r="GZV192" s="3"/>
      <c r="GZW192" s="3"/>
      <c r="GZX192" s="3"/>
      <c r="GZY192" s="3"/>
      <c r="GZZ192" s="3"/>
      <c r="HAA192" s="3"/>
      <c r="HAB192" s="3"/>
      <c r="HAC192" s="3"/>
      <c r="HAD192" s="3"/>
      <c r="HAE192" s="3"/>
      <c r="HAF192" s="3"/>
      <c r="HAG192" s="3"/>
      <c r="HAH192" s="3"/>
      <c r="HAI192" s="3"/>
      <c r="HAJ192" s="3"/>
      <c r="HAK192" s="3"/>
      <c r="HAL192" s="3"/>
      <c r="HAM192" s="3"/>
      <c r="HAN192" s="3"/>
      <c r="HAO192" s="3"/>
      <c r="HAP192" s="3"/>
      <c r="HAQ192" s="3"/>
      <c r="HAR192" s="3"/>
      <c r="HAS192" s="3"/>
      <c r="HAT192" s="3"/>
      <c r="HAU192" s="3"/>
      <c r="HAV192" s="3"/>
      <c r="HAW192" s="3"/>
      <c r="HAX192" s="3"/>
      <c r="HAY192" s="3"/>
      <c r="HAZ192" s="3"/>
      <c r="HBA192" s="3"/>
      <c r="HBB192" s="3"/>
      <c r="HBC192" s="3"/>
      <c r="HBD192" s="3"/>
      <c r="HBE192" s="3"/>
      <c r="HBF192" s="3"/>
      <c r="HBG192" s="3"/>
      <c r="HBH192" s="3"/>
      <c r="HBI192" s="3"/>
      <c r="HBJ192" s="3"/>
      <c r="HBK192" s="3"/>
      <c r="HBL192" s="3"/>
      <c r="HBM192" s="3"/>
      <c r="HBN192" s="3"/>
      <c r="HBO192" s="3"/>
      <c r="HBP192" s="3"/>
      <c r="HBQ192" s="3"/>
      <c r="HBR192" s="3"/>
      <c r="HBS192" s="3"/>
      <c r="HBT192" s="3"/>
      <c r="HBU192" s="3"/>
      <c r="HBV192" s="3"/>
      <c r="HBW192" s="3"/>
      <c r="HBX192" s="3"/>
      <c r="HBY192" s="3"/>
      <c r="HBZ192" s="3"/>
      <c r="HCA192" s="3"/>
      <c r="HCB192" s="3"/>
      <c r="HCC192" s="3"/>
      <c r="HCD192" s="3"/>
      <c r="HCE192" s="3"/>
      <c r="HCF192" s="3"/>
      <c r="HCG192" s="3"/>
      <c r="HCH192" s="3"/>
      <c r="HCI192" s="3"/>
      <c r="HCJ192" s="3"/>
      <c r="HCK192" s="3"/>
      <c r="HCL192" s="3"/>
      <c r="HCM192" s="3"/>
      <c r="HCN192" s="3"/>
      <c r="HCO192" s="3"/>
      <c r="HCP192" s="3"/>
      <c r="HCQ192" s="3"/>
      <c r="HCR192" s="3"/>
      <c r="HCS192" s="3"/>
      <c r="HCT192" s="3"/>
      <c r="HCU192" s="3"/>
      <c r="HCV192" s="3"/>
      <c r="HCW192" s="3"/>
      <c r="HCX192" s="3"/>
      <c r="HCY192" s="3"/>
      <c r="HCZ192" s="3"/>
      <c r="HDA192" s="3"/>
      <c r="HDB192" s="3"/>
      <c r="HDC192" s="3"/>
      <c r="HDD192" s="3"/>
      <c r="HDE192" s="3"/>
      <c r="HDF192" s="3"/>
      <c r="HDG192" s="3"/>
      <c r="HDH192" s="3"/>
      <c r="HDI192" s="3"/>
      <c r="HDJ192" s="3"/>
      <c r="HDK192" s="3"/>
      <c r="HDL192" s="3"/>
      <c r="HDM192" s="3"/>
      <c r="HDN192" s="3"/>
      <c r="HDO192" s="3"/>
      <c r="HDP192" s="3"/>
      <c r="HDQ192" s="3"/>
      <c r="HDR192" s="3"/>
      <c r="HDS192" s="3"/>
      <c r="HDT192" s="3"/>
      <c r="HDU192" s="3"/>
      <c r="HDV192" s="3"/>
      <c r="HDW192" s="3"/>
      <c r="HDX192" s="3"/>
      <c r="HDY192" s="3"/>
      <c r="HDZ192" s="3"/>
      <c r="HEA192" s="3"/>
      <c r="HEB192" s="3"/>
      <c r="HEC192" s="3"/>
      <c r="HED192" s="3"/>
      <c r="HEE192" s="3"/>
      <c r="HEF192" s="3"/>
      <c r="HEG192" s="3"/>
      <c r="HEH192" s="3"/>
      <c r="HEI192" s="3"/>
      <c r="HEJ192" s="3"/>
      <c r="HEK192" s="3"/>
      <c r="HEL192" s="3"/>
      <c r="HEM192" s="3"/>
      <c r="HEN192" s="3"/>
      <c r="HEO192" s="3"/>
      <c r="HEP192" s="3"/>
      <c r="HEQ192" s="3"/>
      <c r="HER192" s="3"/>
      <c r="HES192" s="3"/>
      <c r="HET192" s="3"/>
      <c r="HEU192" s="3"/>
      <c r="HEV192" s="3"/>
      <c r="HEW192" s="3"/>
      <c r="HEX192" s="3"/>
      <c r="HEY192" s="3"/>
      <c r="HEZ192" s="3"/>
      <c r="HFA192" s="3"/>
      <c r="HFB192" s="3"/>
      <c r="HFC192" s="3"/>
      <c r="HFD192" s="3"/>
      <c r="HFE192" s="3"/>
      <c r="HFF192" s="3"/>
      <c r="HFG192" s="3"/>
      <c r="HFH192" s="3"/>
      <c r="HFI192" s="3"/>
      <c r="HFJ192" s="3"/>
      <c r="HFK192" s="3"/>
      <c r="HFL192" s="3"/>
      <c r="HFM192" s="3"/>
      <c r="HFN192" s="3"/>
      <c r="HFO192" s="3"/>
      <c r="HFP192" s="3"/>
      <c r="HFQ192" s="3"/>
      <c r="HFR192" s="3"/>
      <c r="HFS192" s="3"/>
      <c r="HFT192" s="3"/>
      <c r="HFU192" s="3"/>
      <c r="HFV192" s="3"/>
      <c r="HFW192" s="3"/>
      <c r="HFX192" s="3"/>
      <c r="HFY192" s="3"/>
      <c r="HFZ192" s="3"/>
      <c r="HGA192" s="3"/>
      <c r="HGB192" s="3"/>
      <c r="HGC192" s="3"/>
      <c r="HGD192" s="3"/>
      <c r="HGE192" s="3"/>
      <c r="HGF192" s="3"/>
      <c r="HGG192" s="3"/>
      <c r="HGH192" s="3"/>
      <c r="HGI192" s="3"/>
      <c r="HGJ192" s="3"/>
      <c r="HGK192" s="3"/>
      <c r="HGL192" s="3"/>
      <c r="HGM192" s="3"/>
      <c r="HGN192" s="3"/>
      <c r="HGO192" s="3"/>
      <c r="HGP192" s="3"/>
      <c r="HGQ192" s="3"/>
      <c r="HGR192" s="3"/>
      <c r="HGS192" s="3"/>
      <c r="HGT192" s="3"/>
      <c r="HGU192" s="3"/>
      <c r="HGV192" s="3"/>
      <c r="HGW192" s="3"/>
      <c r="HGX192" s="3"/>
      <c r="HGY192" s="3"/>
      <c r="HGZ192" s="3"/>
      <c r="HHA192" s="3"/>
      <c r="HHB192" s="3"/>
      <c r="HHC192" s="3"/>
      <c r="HHD192" s="3"/>
      <c r="HHE192" s="3"/>
      <c r="HHF192" s="3"/>
      <c r="HHG192" s="3"/>
      <c r="HHH192" s="3"/>
      <c r="HHI192" s="3"/>
      <c r="HHJ192" s="3"/>
      <c r="HHK192" s="3"/>
      <c r="HHL192" s="3"/>
      <c r="HHM192" s="3"/>
      <c r="HHN192" s="3"/>
      <c r="HHO192" s="3"/>
      <c r="HHP192" s="3"/>
      <c r="HHQ192" s="3"/>
      <c r="HHR192" s="3"/>
      <c r="HHS192" s="3"/>
      <c r="HHT192" s="3"/>
      <c r="HHU192" s="3"/>
      <c r="HHV192" s="3"/>
      <c r="HHW192" s="3"/>
      <c r="HHX192" s="3"/>
      <c r="HHY192" s="3"/>
      <c r="HHZ192" s="3"/>
      <c r="HIA192" s="3"/>
      <c r="HIB192" s="3"/>
      <c r="HIC192" s="3"/>
      <c r="HID192" s="3"/>
      <c r="HIE192" s="3"/>
      <c r="HIF192" s="3"/>
      <c r="HIG192" s="3"/>
      <c r="HIH192" s="3"/>
      <c r="HII192" s="3"/>
      <c r="HIJ192" s="3"/>
      <c r="HIK192" s="3"/>
      <c r="HIL192" s="3"/>
      <c r="HIM192" s="3"/>
      <c r="HIN192" s="3"/>
      <c r="HIO192" s="3"/>
      <c r="HIP192" s="3"/>
      <c r="HIQ192" s="3"/>
      <c r="HIR192" s="3"/>
      <c r="HIS192" s="3"/>
      <c r="HIT192" s="3"/>
      <c r="HIU192" s="3"/>
      <c r="HIV192" s="3"/>
      <c r="HIW192" s="3"/>
      <c r="HIX192" s="3"/>
      <c r="HIY192" s="3"/>
      <c r="HIZ192" s="3"/>
      <c r="HJA192" s="3"/>
      <c r="HJB192" s="3"/>
      <c r="HJC192" s="3"/>
      <c r="HJD192" s="3"/>
      <c r="HJE192" s="3"/>
      <c r="HJF192" s="3"/>
      <c r="HJG192" s="3"/>
      <c r="HJH192" s="3"/>
      <c r="HJI192" s="3"/>
      <c r="HJJ192" s="3"/>
      <c r="HJK192" s="3"/>
      <c r="HJL192" s="3"/>
      <c r="HJM192" s="3"/>
      <c r="HJN192" s="3"/>
      <c r="HJO192" s="3"/>
      <c r="HJP192" s="3"/>
      <c r="HJQ192" s="3"/>
      <c r="HJR192" s="3"/>
      <c r="HJS192" s="3"/>
      <c r="HJT192" s="3"/>
      <c r="HJU192" s="3"/>
      <c r="HJV192" s="3"/>
      <c r="HJW192" s="3"/>
      <c r="HJX192" s="3"/>
      <c r="HJY192" s="3"/>
      <c r="HJZ192" s="3"/>
      <c r="HKA192" s="3"/>
      <c r="HKB192" s="3"/>
      <c r="HKC192" s="3"/>
      <c r="HKD192" s="3"/>
      <c r="HKE192" s="3"/>
      <c r="HKF192" s="3"/>
      <c r="HKG192" s="3"/>
      <c r="HKH192" s="3"/>
      <c r="HKI192" s="3"/>
      <c r="HKJ192" s="3"/>
      <c r="HKK192" s="3"/>
      <c r="HKL192" s="3"/>
      <c r="HKM192" s="3"/>
      <c r="HKN192" s="3"/>
      <c r="HKO192" s="3"/>
      <c r="HKP192" s="3"/>
      <c r="HKQ192" s="3"/>
      <c r="HKR192" s="3"/>
      <c r="HKS192" s="3"/>
      <c r="HKT192" s="3"/>
      <c r="HKU192" s="3"/>
      <c r="HKV192" s="3"/>
      <c r="HKW192" s="3"/>
      <c r="HKX192" s="3"/>
      <c r="HKY192" s="3"/>
      <c r="HKZ192" s="3"/>
      <c r="HLA192" s="3"/>
      <c r="HLB192" s="3"/>
      <c r="HLC192" s="3"/>
      <c r="HLD192" s="3"/>
      <c r="HLE192" s="3"/>
      <c r="HLF192" s="3"/>
      <c r="HLG192" s="3"/>
      <c r="HLH192" s="3"/>
      <c r="HLI192" s="3"/>
      <c r="HLJ192" s="3"/>
      <c r="HLK192" s="3"/>
      <c r="HLL192" s="3"/>
      <c r="HLM192" s="3"/>
      <c r="HLN192" s="3"/>
      <c r="HLO192" s="3"/>
      <c r="HLP192" s="3"/>
      <c r="HLQ192" s="3"/>
      <c r="HLR192" s="3"/>
      <c r="HLS192" s="3"/>
      <c r="HLT192" s="3"/>
      <c r="HLU192" s="3"/>
      <c r="HLV192" s="3"/>
      <c r="HLW192" s="3"/>
      <c r="HLX192" s="3"/>
      <c r="HLY192" s="3"/>
      <c r="HLZ192" s="3"/>
      <c r="HMA192" s="3"/>
      <c r="HMB192" s="3"/>
      <c r="HMC192" s="3"/>
      <c r="HMD192" s="3"/>
      <c r="HME192" s="3"/>
      <c r="HMF192" s="3"/>
      <c r="HMG192" s="3"/>
      <c r="HMH192" s="3"/>
      <c r="HMI192" s="3"/>
      <c r="HMJ192" s="3"/>
      <c r="HMK192" s="3"/>
      <c r="HML192" s="3"/>
      <c r="HMM192" s="3"/>
      <c r="HMN192" s="3"/>
      <c r="HMO192" s="3"/>
      <c r="HMP192" s="3"/>
      <c r="HMQ192" s="3"/>
      <c r="HMR192" s="3"/>
      <c r="HMS192" s="3"/>
      <c r="HMT192" s="3"/>
      <c r="HMU192" s="3"/>
      <c r="HMV192" s="3"/>
      <c r="HMW192" s="3"/>
      <c r="HMX192" s="3"/>
      <c r="HMY192" s="3"/>
      <c r="HMZ192" s="3"/>
      <c r="HNA192" s="3"/>
      <c r="HNB192" s="3"/>
      <c r="HNC192" s="3"/>
      <c r="HND192" s="3"/>
      <c r="HNE192" s="3"/>
      <c r="HNF192" s="3"/>
      <c r="HNG192" s="3"/>
      <c r="HNH192" s="3"/>
      <c r="HNI192" s="3"/>
      <c r="HNJ192" s="3"/>
      <c r="HNK192" s="3"/>
      <c r="HNL192" s="3"/>
      <c r="HNM192" s="3"/>
      <c r="HNN192" s="3"/>
      <c r="HNO192" s="3"/>
      <c r="HNP192" s="3"/>
      <c r="HNQ192" s="3"/>
      <c r="HNR192" s="3"/>
      <c r="HNS192" s="3"/>
      <c r="HNT192" s="3"/>
      <c r="HNU192" s="3"/>
      <c r="HNV192" s="3"/>
      <c r="HNW192" s="3"/>
      <c r="HNX192" s="3"/>
      <c r="HNY192" s="3"/>
      <c r="HNZ192" s="3"/>
      <c r="HOA192" s="3"/>
      <c r="HOB192" s="3"/>
      <c r="HOC192" s="3"/>
      <c r="HOD192" s="3"/>
      <c r="HOE192" s="3"/>
      <c r="HOF192" s="3"/>
      <c r="HOG192" s="3"/>
      <c r="HOH192" s="3"/>
      <c r="HOI192" s="3"/>
      <c r="HOJ192" s="3"/>
      <c r="HOK192" s="3"/>
      <c r="HOL192" s="3"/>
      <c r="HOM192" s="3"/>
      <c r="HON192" s="3"/>
      <c r="HOO192" s="3"/>
      <c r="HOP192" s="3"/>
      <c r="HOQ192" s="3"/>
      <c r="HOR192" s="3"/>
      <c r="HOS192" s="3"/>
      <c r="HOT192" s="3"/>
      <c r="HOU192" s="3"/>
      <c r="HOV192" s="3"/>
      <c r="HOW192" s="3"/>
      <c r="HOX192" s="3"/>
      <c r="HOY192" s="3"/>
      <c r="HOZ192" s="3"/>
      <c r="HPA192" s="3"/>
      <c r="HPB192" s="3"/>
      <c r="HPC192" s="3"/>
      <c r="HPD192" s="3"/>
      <c r="HPE192" s="3"/>
      <c r="HPF192" s="3"/>
      <c r="HPG192" s="3"/>
      <c r="HPH192" s="3"/>
      <c r="HPI192" s="3"/>
      <c r="HPJ192" s="3"/>
      <c r="HPK192" s="3"/>
      <c r="HPL192" s="3"/>
      <c r="HPM192" s="3"/>
      <c r="HPN192" s="3"/>
      <c r="HPO192" s="3"/>
      <c r="HPP192" s="3"/>
      <c r="HPQ192" s="3"/>
      <c r="HPR192" s="3"/>
      <c r="HPS192" s="3"/>
      <c r="HPT192" s="3"/>
      <c r="HPU192" s="3"/>
      <c r="HPV192" s="3"/>
      <c r="HPW192" s="3"/>
      <c r="HPX192" s="3"/>
      <c r="HPY192" s="3"/>
      <c r="HPZ192" s="3"/>
      <c r="HQA192" s="3"/>
      <c r="HQB192" s="3"/>
      <c r="HQC192" s="3"/>
      <c r="HQD192" s="3"/>
      <c r="HQE192" s="3"/>
      <c r="HQF192" s="3"/>
      <c r="HQG192" s="3"/>
      <c r="HQH192" s="3"/>
      <c r="HQI192" s="3"/>
      <c r="HQJ192" s="3"/>
      <c r="HQK192" s="3"/>
      <c r="HQL192" s="3"/>
      <c r="HQM192" s="3"/>
      <c r="HQN192" s="3"/>
      <c r="HQO192" s="3"/>
      <c r="HQP192" s="3"/>
      <c r="HQQ192" s="3"/>
      <c r="HQR192" s="3"/>
      <c r="HQS192" s="3"/>
      <c r="HQT192" s="3"/>
      <c r="HQU192" s="3"/>
      <c r="HQV192" s="3"/>
      <c r="HQW192" s="3"/>
      <c r="HQX192" s="3"/>
      <c r="HQY192" s="3"/>
      <c r="HQZ192" s="3"/>
      <c r="HRA192" s="3"/>
      <c r="HRB192" s="3"/>
      <c r="HRC192" s="3"/>
      <c r="HRD192" s="3"/>
      <c r="HRE192" s="3"/>
      <c r="HRF192" s="3"/>
      <c r="HRG192" s="3"/>
      <c r="HRH192" s="3"/>
      <c r="HRI192" s="3"/>
      <c r="HRJ192" s="3"/>
      <c r="HRK192" s="3"/>
      <c r="HRL192" s="3"/>
      <c r="HRM192" s="3"/>
      <c r="HRN192" s="3"/>
      <c r="HRO192" s="3"/>
      <c r="HRP192" s="3"/>
      <c r="HRQ192" s="3"/>
      <c r="HRR192" s="3"/>
      <c r="HRS192" s="3"/>
      <c r="HRT192" s="3"/>
      <c r="HRU192" s="3"/>
      <c r="HRV192" s="3"/>
      <c r="HRW192" s="3"/>
      <c r="HRX192" s="3"/>
      <c r="HRY192" s="3"/>
      <c r="HRZ192" s="3"/>
      <c r="HSA192" s="3"/>
      <c r="HSB192" s="3"/>
      <c r="HSC192" s="3"/>
      <c r="HSD192" s="3"/>
      <c r="HSE192" s="3"/>
      <c r="HSF192" s="3"/>
      <c r="HSG192" s="3"/>
      <c r="HSH192" s="3"/>
      <c r="HSI192" s="3"/>
      <c r="HSJ192" s="3"/>
      <c r="HSK192" s="3"/>
      <c r="HSL192" s="3"/>
      <c r="HSM192" s="3"/>
      <c r="HSN192" s="3"/>
      <c r="HSO192" s="3"/>
      <c r="HSP192" s="3"/>
      <c r="HSQ192" s="3"/>
      <c r="HSR192" s="3"/>
      <c r="HSS192" s="3"/>
      <c r="HST192" s="3"/>
      <c r="HSU192" s="3"/>
      <c r="HSV192" s="3"/>
      <c r="HSW192" s="3"/>
      <c r="HSX192" s="3"/>
      <c r="HSY192" s="3"/>
      <c r="HSZ192" s="3"/>
      <c r="HTA192" s="3"/>
      <c r="HTB192" s="3"/>
      <c r="HTC192" s="3"/>
      <c r="HTD192" s="3"/>
      <c r="HTE192" s="3"/>
      <c r="HTF192" s="3"/>
      <c r="HTG192" s="3"/>
      <c r="HTH192" s="3"/>
      <c r="HTI192" s="3"/>
      <c r="HTJ192" s="3"/>
      <c r="HTK192" s="3"/>
      <c r="HTL192" s="3"/>
      <c r="HTM192" s="3"/>
      <c r="HTN192" s="3"/>
      <c r="HTO192" s="3"/>
      <c r="HTP192" s="3"/>
      <c r="HTQ192" s="3"/>
      <c r="HTR192" s="3"/>
      <c r="HTS192" s="3"/>
      <c r="HTT192" s="3"/>
      <c r="HTU192" s="3"/>
      <c r="HTV192" s="3"/>
      <c r="HTW192" s="3"/>
      <c r="HTX192" s="3"/>
      <c r="HTY192" s="3"/>
      <c r="HTZ192" s="3"/>
      <c r="HUA192" s="3"/>
      <c r="HUB192" s="3"/>
      <c r="HUC192" s="3"/>
      <c r="HUD192" s="3"/>
      <c r="HUE192" s="3"/>
      <c r="HUF192" s="3"/>
      <c r="HUG192" s="3"/>
      <c r="HUH192" s="3"/>
      <c r="HUI192" s="3"/>
      <c r="HUJ192" s="3"/>
      <c r="HUK192" s="3"/>
      <c r="HUL192" s="3"/>
      <c r="HUM192" s="3"/>
      <c r="HUN192" s="3"/>
      <c r="HUO192" s="3"/>
      <c r="HUP192" s="3"/>
      <c r="HUQ192" s="3"/>
      <c r="HUR192" s="3"/>
      <c r="HUS192" s="3"/>
      <c r="HUT192" s="3"/>
      <c r="HUU192" s="3"/>
      <c r="HUV192" s="3"/>
      <c r="HUW192" s="3"/>
      <c r="HUX192" s="3"/>
      <c r="HUY192" s="3"/>
      <c r="HUZ192" s="3"/>
      <c r="HVA192" s="3"/>
      <c r="HVB192" s="3"/>
      <c r="HVC192" s="3"/>
      <c r="HVD192" s="3"/>
      <c r="HVE192" s="3"/>
      <c r="HVF192" s="3"/>
      <c r="HVG192" s="3"/>
      <c r="HVH192" s="3"/>
      <c r="HVI192" s="3"/>
      <c r="HVJ192" s="3"/>
      <c r="HVK192" s="3"/>
      <c r="HVL192" s="3"/>
      <c r="HVM192" s="3"/>
      <c r="HVN192" s="3"/>
      <c r="HVO192" s="3"/>
      <c r="HVP192" s="3"/>
      <c r="HVQ192" s="3"/>
      <c r="HVR192" s="3"/>
      <c r="HVS192" s="3"/>
      <c r="HVT192" s="3"/>
      <c r="HVU192" s="3"/>
      <c r="HVV192" s="3"/>
      <c r="HVW192" s="3"/>
      <c r="HVX192" s="3"/>
      <c r="HVY192" s="3"/>
      <c r="HVZ192" s="3"/>
      <c r="HWA192" s="3"/>
      <c r="HWB192" s="3"/>
      <c r="HWC192" s="3"/>
      <c r="HWD192" s="3"/>
      <c r="HWE192" s="3"/>
      <c r="HWF192" s="3"/>
      <c r="HWG192" s="3"/>
      <c r="HWH192" s="3"/>
      <c r="HWI192" s="3"/>
      <c r="HWJ192" s="3"/>
      <c r="HWK192" s="3"/>
      <c r="HWL192" s="3"/>
      <c r="HWM192" s="3"/>
      <c r="HWN192" s="3"/>
      <c r="HWO192" s="3"/>
      <c r="HWP192" s="3"/>
      <c r="HWQ192" s="3"/>
      <c r="HWR192" s="3"/>
      <c r="HWS192" s="3"/>
      <c r="HWT192" s="3"/>
      <c r="HWU192" s="3"/>
      <c r="HWV192" s="3"/>
      <c r="HWW192" s="3"/>
      <c r="HWX192" s="3"/>
      <c r="HWY192" s="3"/>
      <c r="HWZ192" s="3"/>
      <c r="HXA192" s="3"/>
      <c r="HXB192" s="3"/>
      <c r="HXC192" s="3"/>
      <c r="HXD192" s="3"/>
      <c r="HXE192" s="3"/>
      <c r="HXF192" s="3"/>
      <c r="HXG192" s="3"/>
      <c r="HXH192" s="3"/>
      <c r="HXI192" s="3"/>
      <c r="HXJ192" s="3"/>
      <c r="HXK192" s="3"/>
      <c r="HXL192" s="3"/>
      <c r="HXM192" s="3"/>
      <c r="HXN192" s="3"/>
      <c r="HXO192" s="3"/>
      <c r="HXP192" s="3"/>
      <c r="HXQ192" s="3"/>
      <c r="HXR192" s="3"/>
      <c r="HXS192" s="3"/>
      <c r="HXT192" s="3"/>
      <c r="HXU192" s="3"/>
      <c r="HXV192" s="3"/>
      <c r="HXW192" s="3"/>
      <c r="HXX192" s="3"/>
      <c r="HXY192" s="3"/>
      <c r="HXZ192" s="3"/>
      <c r="HYA192" s="3"/>
      <c r="HYB192" s="3"/>
      <c r="HYC192" s="3"/>
      <c r="HYD192" s="3"/>
      <c r="HYE192" s="3"/>
      <c r="HYF192" s="3"/>
      <c r="HYG192" s="3"/>
      <c r="HYH192" s="3"/>
      <c r="HYI192" s="3"/>
      <c r="HYJ192" s="3"/>
      <c r="HYK192" s="3"/>
      <c r="HYL192" s="3"/>
      <c r="HYM192" s="3"/>
      <c r="HYN192" s="3"/>
      <c r="HYO192" s="3"/>
      <c r="HYP192" s="3"/>
      <c r="HYQ192" s="3"/>
      <c r="HYR192" s="3"/>
      <c r="HYS192" s="3"/>
      <c r="HYT192" s="3"/>
      <c r="HYU192" s="3"/>
      <c r="HYV192" s="3"/>
      <c r="HYW192" s="3"/>
      <c r="HYX192" s="3"/>
      <c r="HYY192" s="3"/>
      <c r="HYZ192" s="3"/>
      <c r="HZA192" s="3"/>
      <c r="HZB192" s="3"/>
      <c r="HZC192" s="3"/>
      <c r="HZD192" s="3"/>
      <c r="HZE192" s="3"/>
      <c r="HZF192" s="3"/>
      <c r="HZG192" s="3"/>
      <c r="HZH192" s="3"/>
      <c r="HZI192" s="3"/>
      <c r="HZJ192" s="3"/>
      <c r="HZK192" s="3"/>
      <c r="HZL192" s="3"/>
      <c r="HZM192" s="3"/>
      <c r="HZN192" s="3"/>
      <c r="HZO192" s="3"/>
      <c r="HZP192" s="3"/>
      <c r="HZQ192" s="3"/>
      <c r="HZR192" s="3"/>
      <c r="HZS192" s="3"/>
      <c r="HZT192" s="3"/>
      <c r="HZU192" s="3"/>
      <c r="HZV192" s="3"/>
      <c r="HZW192" s="3"/>
      <c r="HZX192" s="3"/>
      <c r="HZY192" s="3"/>
      <c r="HZZ192" s="3"/>
      <c r="IAA192" s="3"/>
      <c r="IAB192" s="3"/>
      <c r="IAC192" s="3"/>
      <c r="IAD192" s="3"/>
      <c r="IAE192" s="3"/>
      <c r="IAF192" s="3"/>
      <c r="IAG192" s="3"/>
      <c r="IAH192" s="3"/>
      <c r="IAI192" s="3"/>
      <c r="IAJ192" s="3"/>
      <c r="IAK192" s="3"/>
      <c r="IAL192" s="3"/>
      <c r="IAM192" s="3"/>
      <c r="IAN192" s="3"/>
      <c r="IAO192" s="3"/>
      <c r="IAP192" s="3"/>
      <c r="IAQ192" s="3"/>
      <c r="IAR192" s="3"/>
      <c r="IAS192" s="3"/>
      <c r="IAT192" s="3"/>
      <c r="IAU192" s="3"/>
      <c r="IAV192" s="3"/>
      <c r="IAW192" s="3"/>
      <c r="IAX192" s="3"/>
      <c r="IAY192" s="3"/>
      <c r="IAZ192" s="3"/>
      <c r="IBA192" s="3"/>
      <c r="IBB192" s="3"/>
      <c r="IBC192" s="3"/>
      <c r="IBD192" s="3"/>
      <c r="IBE192" s="3"/>
      <c r="IBF192" s="3"/>
      <c r="IBG192" s="3"/>
      <c r="IBH192" s="3"/>
      <c r="IBI192" s="3"/>
      <c r="IBJ192" s="3"/>
      <c r="IBK192" s="3"/>
      <c r="IBL192" s="3"/>
      <c r="IBM192" s="3"/>
      <c r="IBN192" s="3"/>
      <c r="IBO192" s="3"/>
      <c r="IBP192" s="3"/>
      <c r="IBQ192" s="3"/>
      <c r="IBR192" s="3"/>
      <c r="IBS192" s="3"/>
      <c r="IBT192" s="3"/>
      <c r="IBU192" s="3"/>
      <c r="IBV192" s="3"/>
      <c r="IBW192" s="3"/>
      <c r="IBX192" s="3"/>
      <c r="IBY192" s="3"/>
      <c r="IBZ192" s="3"/>
      <c r="ICA192" s="3"/>
      <c r="ICB192" s="3"/>
      <c r="ICC192" s="3"/>
      <c r="ICD192" s="3"/>
      <c r="ICE192" s="3"/>
      <c r="ICF192" s="3"/>
      <c r="ICG192" s="3"/>
      <c r="ICH192" s="3"/>
      <c r="ICI192" s="3"/>
      <c r="ICJ192" s="3"/>
      <c r="ICK192" s="3"/>
      <c r="ICL192" s="3"/>
      <c r="ICM192" s="3"/>
      <c r="ICN192" s="3"/>
      <c r="ICO192" s="3"/>
      <c r="ICP192" s="3"/>
      <c r="ICQ192" s="3"/>
      <c r="ICR192" s="3"/>
      <c r="ICS192" s="3"/>
      <c r="ICT192" s="3"/>
      <c r="ICU192" s="3"/>
      <c r="ICV192" s="3"/>
      <c r="ICW192" s="3"/>
      <c r="ICX192" s="3"/>
      <c r="ICY192" s="3"/>
      <c r="ICZ192" s="3"/>
      <c r="IDA192" s="3"/>
      <c r="IDB192" s="3"/>
      <c r="IDC192" s="3"/>
      <c r="IDD192" s="3"/>
      <c r="IDE192" s="3"/>
      <c r="IDF192" s="3"/>
      <c r="IDG192" s="3"/>
      <c r="IDH192" s="3"/>
      <c r="IDI192" s="3"/>
      <c r="IDJ192" s="3"/>
      <c r="IDK192" s="3"/>
      <c r="IDL192" s="3"/>
      <c r="IDM192" s="3"/>
      <c r="IDN192" s="3"/>
      <c r="IDO192" s="3"/>
      <c r="IDP192" s="3"/>
      <c r="IDQ192" s="3"/>
      <c r="IDR192" s="3"/>
      <c r="IDS192" s="3"/>
      <c r="IDT192" s="3"/>
      <c r="IDU192" s="3"/>
      <c r="IDV192" s="3"/>
      <c r="IDW192" s="3"/>
      <c r="IDX192" s="3"/>
      <c r="IDY192" s="3"/>
      <c r="IDZ192" s="3"/>
      <c r="IEA192" s="3"/>
      <c r="IEB192" s="3"/>
      <c r="IEC192" s="3"/>
      <c r="IED192" s="3"/>
      <c r="IEE192" s="3"/>
      <c r="IEF192" s="3"/>
      <c r="IEG192" s="3"/>
      <c r="IEH192" s="3"/>
      <c r="IEI192" s="3"/>
      <c r="IEJ192" s="3"/>
      <c r="IEK192" s="3"/>
      <c r="IEL192" s="3"/>
      <c r="IEM192" s="3"/>
      <c r="IEN192" s="3"/>
      <c r="IEO192" s="3"/>
      <c r="IEP192" s="3"/>
      <c r="IEQ192" s="3"/>
      <c r="IER192" s="3"/>
      <c r="IES192" s="3"/>
      <c r="IET192" s="3"/>
      <c r="IEU192" s="3"/>
      <c r="IEV192" s="3"/>
      <c r="IEW192" s="3"/>
      <c r="IEX192" s="3"/>
      <c r="IEY192" s="3"/>
      <c r="IEZ192" s="3"/>
      <c r="IFA192" s="3"/>
      <c r="IFB192" s="3"/>
      <c r="IFC192" s="3"/>
      <c r="IFD192" s="3"/>
      <c r="IFE192" s="3"/>
      <c r="IFF192" s="3"/>
      <c r="IFG192" s="3"/>
      <c r="IFH192" s="3"/>
      <c r="IFI192" s="3"/>
      <c r="IFJ192" s="3"/>
      <c r="IFK192" s="3"/>
      <c r="IFL192" s="3"/>
      <c r="IFM192" s="3"/>
      <c r="IFN192" s="3"/>
      <c r="IFO192" s="3"/>
      <c r="IFP192" s="3"/>
      <c r="IFQ192" s="3"/>
      <c r="IFR192" s="3"/>
      <c r="IFS192" s="3"/>
      <c r="IFT192" s="3"/>
      <c r="IFU192" s="3"/>
      <c r="IFV192" s="3"/>
      <c r="IFW192" s="3"/>
      <c r="IFX192" s="3"/>
      <c r="IFY192" s="3"/>
      <c r="IFZ192" s="3"/>
      <c r="IGA192" s="3"/>
      <c r="IGB192" s="3"/>
      <c r="IGC192" s="3"/>
      <c r="IGD192" s="3"/>
      <c r="IGE192" s="3"/>
      <c r="IGF192" s="3"/>
      <c r="IGG192" s="3"/>
      <c r="IGH192" s="3"/>
      <c r="IGI192" s="3"/>
      <c r="IGJ192" s="3"/>
      <c r="IGK192" s="3"/>
      <c r="IGL192" s="3"/>
      <c r="IGM192" s="3"/>
      <c r="IGN192" s="3"/>
      <c r="IGO192" s="3"/>
      <c r="IGP192" s="3"/>
      <c r="IGQ192" s="3"/>
      <c r="IGR192" s="3"/>
      <c r="IGS192" s="3"/>
      <c r="IGT192" s="3"/>
      <c r="IGU192" s="3"/>
      <c r="IGV192" s="3"/>
      <c r="IGW192" s="3"/>
      <c r="IGX192" s="3"/>
      <c r="IGY192" s="3"/>
      <c r="IGZ192" s="3"/>
      <c r="IHA192" s="3"/>
      <c r="IHB192" s="3"/>
      <c r="IHC192" s="3"/>
      <c r="IHD192" s="3"/>
      <c r="IHE192" s="3"/>
      <c r="IHF192" s="3"/>
      <c r="IHG192" s="3"/>
      <c r="IHH192" s="3"/>
      <c r="IHI192" s="3"/>
      <c r="IHJ192" s="3"/>
      <c r="IHK192" s="3"/>
      <c r="IHL192" s="3"/>
      <c r="IHM192" s="3"/>
      <c r="IHN192" s="3"/>
      <c r="IHO192" s="3"/>
      <c r="IHP192" s="3"/>
      <c r="IHQ192" s="3"/>
      <c r="IHR192" s="3"/>
      <c r="IHS192" s="3"/>
      <c r="IHT192" s="3"/>
      <c r="IHU192" s="3"/>
      <c r="IHV192" s="3"/>
      <c r="IHW192" s="3"/>
      <c r="IHX192" s="3"/>
      <c r="IHY192" s="3"/>
      <c r="IHZ192" s="3"/>
      <c r="IIA192" s="3"/>
      <c r="IIB192" s="3"/>
      <c r="IIC192" s="3"/>
      <c r="IID192" s="3"/>
      <c r="IIE192" s="3"/>
      <c r="IIF192" s="3"/>
      <c r="IIG192" s="3"/>
      <c r="IIH192" s="3"/>
      <c r="III192" s="3"/>
      <c r="IIJ192" s="3"/>
      <c r="IIK192" s="3"/>
      <c r="IIL192" s="3"/>
      <c r="IIM192" s="3"/>
      <c r="IIN192" s="3"/>
      <c r="IIO192" s="3"/>
      <c r="IIP192" s="3"/>
      <c r="IIQ192" s="3"/>
      <c r="IIR192" s="3"/>
      <c r="IIS192" s="3"/>
      <c r="IIT192" s="3"/>
      <c r="IIU192" s="3"/>
      <c r="IIV192" s="3"/>
      <c r="IIW192" s="3"/>
      <c r="IIX192" s="3"/>
      <c r="IIY192" s="3"/>
      <c r="IIZ192" s="3"/>
      <c r="IJA192" s="3"/>
      <c r="IJB192" s="3"/>
      <c r="IJC192" s="3"/>
      <c r="IJD192" s="3"/>
      <c r="IJE192" s="3"/>
      <c r="IJF192" s="3"/>
      <c r="IJG192" s="3"/>
      <c r="IJH192" s="3"/>
      <c r="IJI192" s="3"/>
      <c r="IJJ192" s="3"/>
      <c r="IJK192" s="3"/>
      <c r="IJL192" s="3"/>
      <c r="IJM192" s="3"/>
      <c r="IJN192" s="3"/>
      <c r="IJO192" s="3"/>
      <c r="IJP192" s="3"/>
      <c r="IJQ192" s="3"/>
      <c r="IJR192" s="3"/>
      <c r="IJS192" s="3"/>
      <c r="IJT192" s="3"/>
      <c r="IJU192" s="3"/>
      <c r="IJV192" s="3"/>
      <c r="IJW192" s="3"/>
      <c r="IJX192" s="3"/>
      <c r="IJY192" s="3"/>
      <c r="IJZ192" s="3"/>
      <c r="IKA192" s="3"/>
      <c r="IKB192" s="3"/>
      <c r="IKC192" s="3"/>
      <c r="IKD192" s="3"/>
      <c r="IKE192" s="3"/>
      <c r="IKF192" s="3"/>
      <c r="IKG192" s="3"/>
      <c r="IKH192" s="3"/>
      <c r="IKI192" s="3"/>
      <c r="IKJ192" s="3"/>
      <c r="IKK192" s="3"/>
      <c r="IKL192" s="3"/>
      <c r="IKM192" s="3"/>
      <c r="IKN192" s="3"/>
      <c r="IKO192" s="3"/>
      <c r="IKP192" s="3"/>
      <c r="IKQ192" s="3"/>
      <c r="IKR192" s="3"/>
      <c r="IKS192" s="3"/>
      <c r="IKT192" s="3"/>
      <c r="IKU192" s="3"/>
      <c r="IKV192" s="3"/>
      <c r="IKW192" s="3"/>
      <c r="IKX192" s="3"/>
      <c r="IKY192" s="3"/>
      <c r="IKZ192" s="3"/>
      <c r="ILA192" s="3"/>
      <c r="ILB192" s="3"/>
      <c r="ILC192" s="3"/>
      <c r="ILD192" s="3"/>
      <c r="ILE192" s="3"/>
      <c r="ILF192" s="3"/>
      <c r="ILG192" s="3"/>
      <c r="ILH192" s="3"/>
      <c r="ILI192" s="3"/>
      <c r="ILJ192" s="3"/>
      <c r="ILK192" s="3"/>
      <c r="ILL192" s="3"/>
      <c r="ILM192" s="3"/>
      <c r="ILN192" s="3"/>
      <c r="ILO192" s="3"/>
      <c r="ILP192" s="3"/>
      <c r="ILQ192" s="3"/>
      <c r="ILR192" s="3"/>
      <c r="ILS192" s="3"/>
      <c r="ILT192" s="3"/>
      <c r="ILU192" s="3"/>
      <c r="ILV192" s="3"/>
      <c r="ILW192" s="3"/>
      <c r="ILX192" s="3"/>
      <c r="ILY192" s="3"/>
      <c r="ILZ192" s="3"/>
      <c r="IMA192" s="3"/>
      <c r="IMB192" s="3"/>
      <c r="IMC192" s="3"/>
      <c r="IMD192" s="3"/>
      <c r="IME192" s="3"/>
      <c r="IMF192" s="3"/>
      <c r="IMG192" s="3"/>
      <c r="IMH192" s="3"/>
      <c r="IMI192" s="3"/>
      <c r="IMJ192" s="3"/>
      <c r="IMK192" s="3"/>
      <c r="IML192" s="3"/>
      <c r="IMM192" s="3"/>
      <c r="IMN192" s="3"/>
      <c r="IMO192" s="3"/>
      <c r="IMP192" s="3"/>
      <c r="IMQ192" s="3"/>
      <c r="IMR192" s="3"/>
      <c r="IMS192" s="3"/>
      <c r="IMT192" s="3"/>
      <c r="IMU192" s="3"/>
      <c r="IMV192" s="3"/>
      <c r="IMW192" s="3"/>
      <c r="IMX192" s="3"/>
      <c r="IMY192" s="3"/>
      <c r="IMZ192" s="3"/>
      <c r="INA192" s="3"/>
      <c r="INB192" s="3"/>
      <c r="INC192" s="3"/>
      <c r="IND192" s="3"/>
      <c r="INE192" s="3"/>
      <c r="INF192" s="3"/>
      <c r="ING192" s="3"/>
      <c r="INH192" s="3"/>
      <c r="INI192" s="3"/>
      <c r="INJ192" s="3"/>
      <c r="INK192" s="3"/>
      <c r="INL192" s="3"/>
      <c r="INM192" s="3"/>
      <c r="INN192" s="3"/>
      <c r="INO192" s="3"/>
      <c r="INP192" s="3"/>
      <c r="INQ192" s="3"/>
      <c r="INR192" s="3"/>
      <c r="INS192" s="3"/>
      <c r="INT192" s="3"/>
      <c r="INU192" s="3"/>
      <c r="INV192" s="3"/>
      <c r="INW192" s="3"/>
      <c r="INX192" s="3"/>
      <c r="INY192" s="3"/>
      <c r="INZ192" s="3"/>
      <c r="IOA192" s="3"/>
      <c r="IOB192" s="3"/>
      <c r="IOC192" s="3"/>
      <c r="IOD192" s="3"/>
      <c r="IOE192" s="3"/>
      <c r="IOF192" s="3"/>
      <c r="IOG192" s="3"/>
      <c r="IOH192" s="3"/>
      <c r="IOI192" s="3"/>
      <c r="IOJ192" s="3"/>
      <c r="IOK192" s="3"/>
      <c r="IOL192" s="3"/>
      <c r="IOM192" s="3"/>
      <c r="ION192" s="3"/>
      <c r="IOO192" s="3"/>
      <c r="IOP192" s="3"/>
      <c r="IOQ192" s="3"/>
      <c r="IOR192" s="3"/>
      <c r="IOS192" s="3"/>
      <c r="IOT192" s="3"/>
      <c r="IOU192" s="3"/>
      <c r="IOV192" s="3"/>
      <c r="IOW192" s="3"/>
      <c r="IOX192" s="3"/>
      <c r="IOY192" s="3"/>
      <c r="IOZ192" s="3"/>
      <c r="IPA192" s="3"/>
      <c r="IPB192" s="3"/>
      <c r="IPC192" s="3"/>
      <c r="IPD192" s="3"/>
      <c r="IPE192" s="3"/>
      <c r="IPF192" s="3"/>
      <c r="IPG192" s="3"/>
      <c r="IPH192" s="3"/>
      <c r="IPI192" s="3"/>
      <c r="IPJ192" s="3"/>
      <c r="IPK192" s="3"/>
      <c r="IPL192" s="3"/>
      <c r="IPM192" s="3"/>
      <c r="IPN192" s="3"/>
      <c r="IPO192" s="3"/>
      <c r="IPP192" s="3"/>
      <c r="IPQ192" s="3"/>
      <c r="IPR192" s="3"/>
      <c r="IPS192" s="3"/>
      <c r="IPT192" s="3"/>
      <c r="IPU192" s="3"/>
      <c r="IPV192" s="3"/>
      <c r="IPW192" s="3"/>
      <c r="IPX192" s="3"/>
      <c r="IPY192" s="3"/>
      <c r="IPZ192" s="3"/>
      <c r="IQA192" s="3"/>
      <c r="IQB192" s="3"/>
      <c r="IQC192" s="3"/>
      <c r="IQD192" s="3"/>
      <c r="IQE192" s="3"/>
      <c r="IQF192" s="3"/>
      <c r="IQG192" s="3"/>
      <c r="IQH192" s="3"/>
      <c r="IQI192" s="3"/>
      <c r="IQJ192" s="3"/>
      <c r="IQK192" s="3"/>
      <c r="IQL192" s="3"/>
      <c r="IQM192" s="3"/>
      <c r="IQN192" s="3"/>
      <c r="IQO192" s="3"/>
      <c r="IQP192" s="3"/>
      <c r="IQQ192" s="3"/>
      <c r="IQR192" s="3"/>
      <c r="IQS192" s="3"/>
      <c r="IQT192" s="3"/>
      <c r="IQU192" s="3"/>
      <c r="IQV192" s="3"/>
      <c r="IQW192" s="3"/>
      <c r="IQX192" s="3"/>
      <c r="IQY192" s="3"/>
      <c r="IQZ192" s="3"/>
      <c r="IRA192" s="3"/>
      <c r="IRB192" s="3"/>
      <c r="IRC192" s="3"/>
      <c r="IRD192" s="3"/>
      <c r="IRE192" s="3"/>
      <c r="IRF192" s="3"/>
      <c r="IRG192" s="3"/>
      <c r="IRH192" s="3"/>
      <c r="IRI192" s="3"/>
      <c r="IRJ192" s="3"/>
      <c r="IRK192" s="3"/>
      <c r="IRL192" s="3"/>
      <c r="IRM192" s="3"/>
      <c r="IRN192" s="3"/>
      <c r="IRO192" s="3"/>
      <c r="IRP192" s="3"/>
      <c r="IRQ192" s="3"/>
      <c r="IRR192" s="3"/>
      <c r="IRS192" s="3"/>
      <c r="IRT192" s="3"/>
      <c r="IRU192" s="3"/>
      <c r="IRV192" s="3"/>
      <c r="IRW192" s="3"/>
      <c r="IRX192" s="3"/>
      <c r="IRY192" s="3"/>
      <c r="IRZ192" s="3"/>
      <c r="ISA192" s="3"/>
      <c r="ISB192" s="3"/>
      <c r="ISC192" s="3"/>
      <c r="ISD192" s="3"/>
      <c r="ISE192" s="3"/>
      <c r="ISF192" s="3"/>
      <c r="ISG192" s="3"/>
      <c r="ISH192" s="3"/>
      <c r="ISI192" s="3"/>
      <c r="ISJ192" s="3"/>
      <c r="ISK192" s="3"/>
      <c r="ISL192" s="3"/>
      <c r="ISM192" s="3"/>
      <c r="ISN192" s="3"/>
      <c r="ISO192" s="3"/>
      <c r="ISP192" s="3"/>
      <c r="ISQ192" s="3"/>
      <c r="ISR192" s="3"/>
      <c r="ISS192" s="3"/>
      <c r="IST192" s="3"/>
      <c r="ISU192" s="3"/>
      <c r="ISV192" s="3"/>
      <c r="ISW192" s="3"/>
      <c r="ISX192" s="3"/>
      <c r="ISY192" s="3"/>
      <c r="ISZ192" s="3"/>
      <c r="ITA192" s="3"/>
      <c r="ITB192" s="3"/>
      <c r="ITC192" s="3"/>
      <c r="ITD192" s="3"/>
      <c r="ITE192" s="3"/>
      <c r="ITF192" s="3"/>
      <c r="ITG192" s="3"/>
      <c r="ITH192" s="3"/>
      <c r="ITI192" s="3"/>
      <c r="ITJ192" s="3"/>
      <c r="ITK192" s="3"/>
      <c r="ITL192" s="3"/>
      <c r="ITM192" s="3"/>
      <c r="ITN192" s="3"/>
      <c r="ITO192" s="3"/>
      <c r="ITP192" s="3"/>
      <c r="ITQ192" s="3"/>
      <c r="ITR192" s="3"/>
      <c r="ITS192" s="3"/>
      <c r="ITT192" s="3"/>
      <c r="ITU192" s="3"/>
      <c r="ITV192" s="3"/>
      <c r="ITW192" s="3"/>
      <c r="ITX192" s="3"/>
      <c r="ITY192" s="3"/>
      <c r="ITZ192" s="3"/>
      <c r="IUA192" s="3"/>
      <c r="IUB192" s="3"/>
      <c r="IUC192" s="3"/>
      <c r="IUD192" s="3"/>
      <c r="IUE192" s="3"/>
      <c r="IUF192" s="3"/>
      <c r="IUG192" s="3"/>
      <c r="IUH192" s="3"/>
      <c r="IUI192" s="3"/>
      <c r="IUJ192" s="3"/>
      <c r="IUK192" s="3"/>
      <c r="IUL192" s="3"/>
      <c r="IUM192" s="3"/>
      <c r="IUN192" s="3"/>
      <c r="IUO192" s="3"/>
      <c r="IUP192" s="3"/>
      <c r="IUQ192" s="3"/>
      <c r="IUR192" s="3"/>
      <c r="IUS192" s="3"/>
      <c r="IUT192" s="3"/>
      <c r="IUU192" s="3"/>
      <c r="IUV192" s="3"/>
      <c r="IUW192" s="3"/>
      <c r="IUX192" s="3"/>
      <c r="IUY192" s="3"/>
      <c r="IUZ192" s="3"/>
      <c r="IVA192" s="3"/>
      <c r="IVB192" s="3"/>
      <c r="IVC192" s="3"/>
      <c r="IVD192" s="3"/>
      <c r="IVE192" s="3"/>
      <c r="IVF192" s="3"/>
      <c r="IVG192" s="3"/>
      <c r="IVH192" s="3"/>
      <c r="IVI192" s="3"/>
      <c r="IVJ192" s="3"/>
      <c r="IVK192" s="3"/>
      <c r="IVL192" s="3"/>
      <c r="IVM192" s="3"/>
      <c r="IVN192" s="3"/>
      <c r="IVO192" s="3"/>
      <c r="IVP192" s="3"/>
      <c r="IVQ192" s="3"/>
      <c r="IVR192" s="3"/>
      <c r="IVS192" s="3"/>
      <c r="IVT192" s="3"/>
      <c r="IVU192" s="3"/>
      <c r="IVV192" s="3"/>
      <c r="IVW192" s="3"/>
      <c r="IVX192" s="3"/>
      <c r="IVY192" s="3"/>
      <c r="IVZ192" s="3"/>
      <c r="IWA192" s="3"/>
      <c r="IWB192" s="3"/>
      <c r="IWC192" s="3"/>
      <c r="IWD192" s="3"/>
      <c r="IWE192" s="3"/>
      <c r="IWF192" s="3"/>
      <c r="IWG192" s="3"/>
      <c r="IWH192" s="3"/>
      <c r="IWI192" s="3"/>
      <c r="IWJ192" s="3"/>
      <c r="IWK192" s="3"/>
      <c r="IWL192" s="3"/>
      <c r="IWM192" s="3"/>
      <c r="IWN192" s="3"/>
      <c r="IWO192" s="3"/>
      <c r="IWP192" s="3"/>
      <c r="IWQ192" s="3"/>
      <c r="IWR192" s="3"/>
      <c r="IWS192" s="3"/>
      <c r="IWT192" s="3"/>
      <c r="IWU192" s="3"/>
      <c r="IWV192" s="3"/>
      <c r="IWW192" s="3"/>
      <c r="IWX192" s="3"/>
      <c r="IWY192" s="3"/>
      <c r="IWZ192" s="3"/>
      <c r="IXA192" s="3"/>
      <c r="IXB192" s="3"/>
      <c r="IXC192" s="3"/>
      <c r="IXD192" s="3"/>
      <c r="IXE192" s="3"/>
      <c r="IXF192" s="3"/>
      <c r="IXG192" s="3"/>
      <c r="IXH192" s="3"/>
      <c r="IXI192" s="3"/>
      <c r="IXJ192" s="3"/>
      <c r="IXK192" s="3"/>
      <c r="IXL192" s="3"/>
      <c r="IXM192" s="3"/>
      <c r="IXN192" s="3"/>
      <c r="IXO192" s="3"/>
      <c r="IXP192" s="3"/>
      <c r="IXQ192" s="3"/>
      <c r="IXR192" s="3"/>
      <c r="IXS192" s="3"/>
      <c r="IXT192" s="3"/>
      <c r="IXU192" s="3"/>
      <c r="IXV192" s="3"/>
      <c r="IXW192" s="3"/>
      <c r="IXX192" s="3"/>
      <c r="IXY192" s="3"/>
      <c r="IXZ192" s="3"/>
      <c r="IYA192" s="3"/>
      <c r="IYB192" s="3"/>
      <c r="IYC192" s="3"/>
      <c r="IYD192" s="3"/>
      <c r="IYE192" s="3"/>
      <c r="IYF192" s="3"/>
      <c r="IYG192" s="3"/>
      <c r="IYH192" s="3"/>
      <c r="IYI192" s="3"/>
      <c r="IYJ192" s="3"/>
      <c r="IYK192" s="3"/>
      <c r="IYL192" s="3"/>
      <c r="IYM192" s="3"/>
      <c r="IYN192" s="3"/>
      <c r="IYO192" s="3"/>
      <c r="IYP192" s="3"/>
      <c r="IYQ192" s="3"/>
      <c r="IYR192" s="3"/>
      <c r="IYS192" s="3"/>
      <c r="IYT192" s="3"/>
      <c r="IYU192" s="3"/>
      <c r="IYV192" s="3"/>
      <c r="IYW192" s="3"/>
      <c r="IYX192" s="3"/>
      <c r="IYY192" s="3"/>
      <c r="IYZ192" s="3"/>
      <c r="IZA192" s="3"/>
      <c r="IZB192" s="3"/>
      <c r="IZC192" s="3"/>
      <c r="IZD192" s="3"/>
      <c r="IZE192" s="3"/>
      <c r="IZF192" s="3"/>
      <c r="IZG192" s="3"/>
      <c r="IZH192" s="3"/>
      <c r="IZI192" s="3"/>
      <c r="IZJ192" s="3"/>
      <c r="IZK192" s="3"/>
      <c r="IZL192" s="3"/>
      <c r="IZM192" s="3"/>
      <c r="IZN192" s="3"/>
      <c r="IZO192" s="3"/>
      <c r="IZP192" s="3"/>
      <c r="IZQ192" s="3"/>
      <c r="IZR192" s="3"/>
      <c r="IZS192" s="3"/>
      <c r="IZT192" s="3"/>
      <c r="IZU192" s="3"/>
      <c r="IZV192" s="3"/>
      <c r="IZW192" s="3"/>
      <c r="IZX192" s="3"/>
      <c r="IZY192" s="3"/>
      <c r="IZZ192" s="3"/>
      <c r="JAA192" s="3"/>
      <c r="JAB192" s="3"/>
      <c r="JAC192" s="3"/>
      <c r="JAD192" s="3"/>
      <c r="JAE192" s="3"/>
      <c r="JAF192" s="3"/>
      <c r="JAG192" s="3"/>
      <c r="JAH192" s="3"/>
      <c r="JAI192" s="3"/>
      <c r="JAJ192" s="3"/>
      <c r="JAK192" s="3"/>
      <c r="JAL192" s="3"/>
      <c r="JAM192" s="3"/>
      <c r="JAN192" s="3"/>
      <c r="JAO192" s="3"/>
      <c r="JAP192" s="3"/>
      <c r="JAQ192" s="3"/>
      <c r="JAR192" s="3"/>
      <c r="JAS192" s="3"/>
      <c r="JAT192" s="3"/>
      <c r="JAU192" s="3"/>
      <c r="JAV192" s="3"/>
      <c r="JAW192" s="3"/>
      <c r="JAX192" s="3"/>
      <c r="JAY192" s="3"/>
      <c r="JAZ192" s="3"/>
      <c r="JBA192" s="3"/>
      <c r="JBB192" s="3"/>
      <c r="JBC192" s="3"/>
      <c r="JBD192" s="3"/>
      <c r="JBE192" s="3"/>
      <c r="JBF192" s="3"/>
      <c r="JBG192" s="3"/>
      <c r="JBH192" s="3"/>
      <c r="JBI192" s="3"/>
      <c r="JBJ192" s="3"/>
      <c r="JBK192" s="3"/>
      <c r="JBL192" s="3"/>
      <c r="JBM192" s="3"/>
      <c r="JBN192" s="3"/>
      <c r="JBO192" s="3"/>
      <c r="JBP192" s="3"/>
      <c r="JBQ192" s="3"/>
      <c r="JBR192" s="3"/>
      <c r="JBS192" s="3"/>
      <c r="JBT192" s="3"/>
      <c r="JBU192" s="3"/>
      <c r="JBV192" s="3"/>
      <c r="JBW192" s="3"/>
      <c r="JBX192" s="3"/>
      <c r="JBY192" s="3"/>
      <c r="JBZ192" s="3"/>
      <c r="JCA192" s="3"/>
      <c r="JCB192" s="3"/>
      <c r="JCC192" s="3"/>
      <c r="JCD192" s="3"/>
      <c r="JCE192" s="3"/>
      <c r="JCF192" s="3"/>
      <c r="JCG192" s="3"/>
      <c r="JCH192" s="3"/>
      <c r="JCI192" s="3"/>
      <c r="JCJ192" s="3"/>
      <c r="JCK192" s="3"/>
      <c r="JCL192" s="3"/>
      <c r="JCM192" s="3"/>
      <c r="JCN192" s="3"/>
      <c r="JCO192" s="3"/>
      <c r="JCP192" s="3"/>
      <c r="JCQ192" s="3"/>
      <c r="JCR192" s="3"/>
      <c r="JCS192" s="3"/>
      <c r="JCT192" s="3"/>
      <c r="JCU192" s="3"/>
      <c r="JCV192" s="3"/>
      <c r="JCW192" s="3"/>
      <c r="JCX192" s="3"/>
      <c r="JCY192" s="3"/>
      <c r="JCZ192" s="3"/>
      <c r="JDA192" s="3"/>
      <c r="JDB192" s="3"/>
      <c r="JDC192" s="3"/>
      <c r="JDD192" s="3"/>
      <c r="JDE192" s="3"/>
      <c r="JDF192" s="3"/>
      <c r="JDG192" s="3"/>
      <c r="JDH192" s="3"/>
      <c r="JDI192" s="3"/>
      <c r="JDJ192" s="3"/>
      <c r="JDK192" s="3"/>
      <c r="JDL192" s="3"/>
      <c r="JDM192" s="3"/>
      <c r="JDN192" s="3"/>
      <c r="JDO192" s="3"/>
      <c r="JDP192" s="3"/>
      <c r="JDQ192" s="3"/>
      <c r="JDR192" s="3"/>
      <c r="JDS192" s="3"/>
      <c r="JDT192" s="3"/>
      <c r="JDU192" s="3"/>
      <c r="JDV192" s="3"/>
      <c r="JDW192" s="3"/>
      <c r="JDX192" s="3"/>
      <c r="JDY192" s="3"/>
      <c r="JDZ192" s="3"/>
      <c r="JEA192" s="3"/>
      <c r="JEB192" s="3"/>
      <c r="JEC192" s="3"/>
      <c r="JED192" s="3"/>
      <c r="JEE192" s="3"/>
      <c r="JEF192" s="3"/>
      <c r="JEG192" s="3"/>
      <c r="JEH192" s="3"/>
      <c r="JEI192" s="3"/>
      <c r="JEJ192" s="3"/>
      <c r="JEK192" s="3"/>
      <c r="JEL192" s="3"/>
      <c r="JEM192" s="3"/>
      <c r="JEN192" s="3"/>
      <c r="JEO192" s="3"/>
      <c r="JEP192" s="3"/>
      <c r="JEQ192" s="3"/>
      <c r="JER192" s="3"/>
      <c r="JES192" s="3"/>
      <c r="JET192" s="3"/>
      <c r="JEU192" s="3"/>
      <c r="JEV192" s="3"/>
      <c r="JEW192" s="3"/>
      <c r="JEX192" s="3"/>
      <c r="JEY192" s="3"/>
      <c r="JEZ192" s="3"/>
      <c r="JFA192" s="3"/>
      <c r="JFB192" s="3"/>
      <c r="JFC192" s="3"/>
      <c r="JFD192" s="3"/>
      <c r="JFE192" s="3"/>
      <c r="JFF192" s="3"/>
      <c r="JFG192" s="3"/>
      <c r="JFH192" s="3"/>
      <c r="JFI192" s="3"/>
      <c r="JFJ192" s="3"/>
      <c r="JFK192" s="3"/>
      <c r="JFL192" s="3"/>
      <c r="JFM192" s="3"/>
      <c r="JFN192" s="3"/>
      <c r="JFO192" s="3"/>
      <c r="JFP192" s="3"/>
      <c r="JFQ192" s="3"/>
      <c r="JFR192" s="3"/>
      <c r="JFS192" s="3"/>
      <c r="JFT192" s="3"/>
      <c r="JFU192" s="3"/>
      <c r="JFV192" s="3"/>
      <c r="JFW192" s="3"/>
      <c r="JFX192" s="3"/>
      <c r="JFY192" s="3"/>
      <c r="JFZ192" s="3"/>
      <c r="JGA192" s="3"/>
      <c r="JGB192" s="3"/>
      <c r="JGC192" s="3"/>
      <c r="JGD192" s="3"/>
      <c r="JGE192" s="3"/>
      <c r="JGF192" s="3"/>
      <c r="JGG192" s="3"/>
      <c r="JGH192" s="3"/>
      <c r="JGI192" s="3"/>
      <c r="JGJ192" s="3"/>
      <c r="JGK192" s="3"/>
      <c r="JGL192" s="3"/>
      <c r="JGM192" s="3"/>
      <c r="JGN192" s="3"/>
      <c r="JGO192" s="3"/>
      <c r="JGP192" s="3"/>
      <c r="JGQ192" s="3"/>
      <c r="JGR192" s="3"/>
      <c r="JGS192" s="3"/>
      <c r="JGT192" s="3"/>
      <c r="JGU192" s="3"/>
      <c r="JGV192" s="3"/>
      <c r="JGW192" s="3"/>
      <c r="JGX192" s="3"/>
      <c r="JGY192" s="3"/>
      <c r="JGZ192" s="3"/>
      <c r="JHA192" s="3"/>
      <c r="JHB192" s="3"/>
      <c r="JHC192" s="3"/>
      <c r="JHD192" s="3"/>
      <c r="JHE192" s="3"/>
      <c r="JHF192" s="3"/>
      <c r="JHG192" s="3"/>
      <c r="JHH192" s="3"/>
      <c r="JHI192" s="3"/>
      <c r="JHJ192" s="3"/>
      <c r="JHK192" s="3"/>
      <c r="JHL192" s="3"/>
      <c r="JHM192" s="3"/>
      <c r="JHN192" s="3"/>
      <c r="JHO192" s="3"/>
      <c r="JHP192" s="3"/>
      <c r="JHQ192" s="3"/>
      <c r="JHR192" s="3"/>
      <c r="JHS192" s="3"/>
      <c r="JHT192" s="3"/>
      <c r="JHU192" s="3"/>
      <c r="JHV192" s="3"/>
      <c r="JHW192" s="3"/>
      <c r="JHX192" s="3"/>
      <c r="JHY192" s="3"/>
      <c r="JHZ192" s="3"/>
      <c r="JIA192" s="3"/>
      <c r="JIB192" s="3"/>
      <c r="JIC192" s="3"/>
      <c r="JID192" s="3"/>
      <c r="JIE192" s="3"/>
      <c r="JIF192" s="3"/>
      <c r="JIG192" s="3"/>
      <c r="JIH192" s="3"/>
      <c r="JII192" s="3"/>
      <c r="JIJ192" s="3"/>
      <c r="JIK192" s="3"/>
      <c r="JIL192" s="3"/>
      <c r="JIM192" s="3"/>
      <c r="JIN192" s="3"/>
      <c r="JIO192" s="3"/>
      <c r="JIP192" s="3"/>
      <c r="JIQ192" s="3"/>
      <c r="JIR192" s="3"/>
      <c r="JIS192" s="3"/>
      <c r="JIT192" s="3"/>
      <c r="JIU192" s="3"/>
      <c r="JIV192" s="3"/>
      <c r="JIW192" s="3"/>
      <c r="JIX192" s="3"/>
      <c r="JIY192" s="3"/>
      <c r="JIZ192" s="3"/>
      <c r="JJA192" s="3"/>
      <c r="JJB192" s="3"/>
      <c r="JJC192" s="3"/>
      <c r="JJD192" s="3"/>
      <c r="JJE192" s="3"/>
      <c r="JJF192" s="3"/>
      <c r="JJG192" s="3"/>
      <c r="JJH192" s="3"/>
      <c r="JJI192" s="3"/>
      <c r="JJJ192" s="3"/>
      <c r="JJK192" s="3"/>
      <c r="JJL192" s="3"/>
      <c r="JJM192" s="3"/>
      <c r="JJN192" s="3"/>
      <c r="JJO192" s="3"/>
      <c r="JJP192" s="3"/>
      <c r="JJQ192" s="3"/>
      <c r="JJR192" s="3"/>
      <c r="JJS192" s="3"/>
      <c r="JJT192" s="3"/>
      <c r="JJU192" s="3"/>
      <c r="JJV192" s="3"/>
      <c r="JJW192" s="3"/>
      <c r="JJX192" s="3"/>
      <c r="JJY192" s="3"/>
      <c r="JJZ192" s="3"/>
      <c r="JKA192" s="3"/>
      <c r="JKB192" s="3"/>
      <c r="JKC192" s="3"/>
      <c r="JKD192" s="3"/>
      <c r="JKE192" s="3"/>
      <c r="JKF192" s="3"/>
      <c r="JKG192" s="3"/>
      <c r="JKH192" s="3"/>
      <c r="JKI192" s="3"/>
      <c r="JKJ192" s="3"/>
      <c r="JKK192" s="3"/>
      <c r="JKL192" s="3"/>
      <c r="JKM192" s="3"/>
      <c r="JKN192" s="3"/>
      <c r="JKO192" s="3"/>
      <c r="JKP192" s="3"/>
      <c r="JKQ192" s="3"/>
      <c r="JKR192" s="3"/>
      <c r="JKS192" s="3"/>
      <c r="JKT192" s="3"/>
      <c r="JKU192" s="3"/>
      <c r="JKV192" s="3"/>
      <c r="JKW192" s="3"/>
      <c r="JKX192" s="3"/>
      <c r="JKY192" s="3"/>
      <c r="JKZ192" s="3"/>
      <c r="JLA192" s="3"/>
      <c r="JLB192" s="3"/>
      <c r="JLC192" s="3"/>
      <c r="JLD192" s="3"/>
      <c r="JLE192" s="3"/>
      <c r="JLF192" s="3"/>
      <c r="JLG192" s="3"/>
      <c r="JLH192" s="3"/>
      <c r="JLI192" s="3"/>
      <c r="JLJ192" s="3"/>
      <c r="JLK192" s="3"/>
      <c r="JLL192" s="3"/>
      <c r="JLM192" s="3"/>
      <c r="JLN192" s="3"/>
      <c r="JLO192" s="3"/>
      <c r="JLP192" s="3"/>
      <c r="JLQ192" s="3"/>
      <c r="JLR192" s="3"/>
      <c r="JLS192" s="3"/>
      <c r="JLT192" s="3"/>
      <c r="JLU192" s="3"/>
      <c r="JLV192" s="3"/>
      <c r="JLW192" s="3"/>
      <c r="JLX192" s="3"/>
      <c r="JLY192" s="3"/>
      <c r="JLZ192" s="3"/>
      <c r="JMA192" s="3"/>
      <c r="JMB192" s="3"/>
      <c r="JMC192" s="3"/>
      <c r="JMD192" s="3"/>
      <c r="JME192" s="3"/>
      <c r="JMF192" s="3"/>
      <c r="JMG192" s="3"/>
      <c r="JMH192" s="3"/>
      <c r="JMI192" s="3"/>
      <c r="JMJ192" s="3"/>
      <c r="JMK192" s="3"/>
      <c r="JML192" s="3"/>
      <c r="JMM192" s="3"/>
      <c r="JMN192" s="3"/>
      <c r="JMO192" s="3"/>
      <c r="JMP192" s="3"/>
      <c r="JMQ192" s="3"/>
      <c r="JMR192" s="3"/>
      <c r="JMS192" s="3"/>
      <c r="JMT192" s="3"/>
      <c r="JMU192" s="3"/>
      <c r="JMV192" s="3"/>
      <c r="JMW192" s="3"/>
      <c r="JMX192" s="3"/>
      <c r="JMY192" s="3"/>
      <c r="JMZ192" s="3"/>
      <c r="JNA192" s="3"/>
      <c r="JNB192" s="3"/>
      <c r="JNC192" s="3"/>
      <c r="JND192" s="3"/>
      <c r="JNE192" s="3"/>
      <c r="JNF192" s="3"/>
      <c r="JNG192" s="3"/>
      <c r="JNH192" s="3"/>
      <c r="JNI192" s="3"/>
      <c r="JNJ192" s="3"/>
      <c r="JNK192" s="3"/>
      <c r="JNL192" s="3"/>
      <c r="JNM192" s="3"/>
      <c r="JNN192" s="3"/>
      <c r="JNO192" s="3"/>
      <c r="JNP192" s="3"/>
      <c r="JNQ192" s="3"/>
      <c r="JNR192" s="3"/>
      <c r="JNS192" s="3"/>
      <c r="JNT192" s="3"/>
      <c r="JNU192" s="3"/>
      <c r="JNV192" s="3"/>
      <c r="JNW192" s="3"/>
      <c r="JNX192" s="3"/>
      <c r="JNY192" s="3"/>
      <c r="JNZ192" s="3"/>
      <c r="JOA192" s="3"/>
      <c r="JOB192" s="3"/>
      <c r="JOC192" s="3"/>
      <c r="JOD192" s="3"/>
      <c r="JOE192" s="3"/>
      <c r="JOF192" s="3"/>
      <c r="JOG192" s="3"/>
      <c r="JOH192" s="3"/>
      <c r="JOI192" s="3"/>
      <c r="JOJ192" s="3"/>
      <c r="JOK192" s="3"/>
      <c r="JOL192" s="3"/>
      <c r="JOM192" s="3"/>
      <c r="JON192" s="3"/>
      <c r="JOO192" s="3"/>
      <c r="JOP192" s="3"/>
      <c r="JOQ192" s="3"/>
      <c r="JOR192" s="3"/>
      <c r="JOS192" s="3"/>
      <c r="JOT192" s="3"/>
      <c r="JOU192" s="3"/>
      <c r="JOV192" s="3"/>
      <c r="JOW192" s="3"/>
      <c r="JOX192" s="3"/>
      <c r="JOY192" s="3"/>
      <c r="JOZ192" s="3"/>
      <c r="JPA192" s="3"/>
      <c r="JPB192" s="3"/>
      <c r="JPC192" s="3"/>
      <c r="JPD192" s="3"/>
      <c r="JPE192" s="3"/>
      <c r="JPF192" s="3"/>
      <c r="JPG192" s="3"/>
      <c r="JPH192" s="3"/>
      <c r="JPI192" s="3"/>
      <c r="JPJ192" s="3"/>
      <c r="JPK192" s="3"/>
      <c r="JPL192" s="3"/>
      <c r="JPM192" s="3"/>
      <c r="JPN192" s="3"/>
      <c r="JPO192" s="3"/>
      <c r="JPP192" s="3"/>
      <c r="JPQ192" s="3"/>
      <c r="JPR192" s="3"/>
      <c r="JPS192" s="3"/>
      <c r="JPT192" s="3"/>
      <c r="JPU192" s="3"/>
      <c r="JPV192" s="3"/>
      <c r="JPW192" s="3"/>
      <c r="JPX192" s="3"/>
      <c r="JPY192" s="3"/>
      <c r="JPZ192" s="3"/>
      <c r="JQA192" s="3"/>
      <c r="JQB192" s="3"/>
      <c r="JQC192" s="3"/>
      <c r="JQD192" s="3"/>
      <c r="JQE192" s="3"/>
      <c r="JQF192" s="3"/>
      <c r="JQG192" s="3"/>
      <c r="JQH192" s="3"/>
      <c r="JQI192" s="3"/>
      <c r="JQJ192" s="3"/>
      <c r="JQK192" s="3"/>
      <c r="JQL192" s="3"/>
      <c r="JQM192" s="3"/>
      <c r="JQN192" s="3"/>
      <c r="JQO192" s="3"/>
      <c r="JQP192" s="3"/>
      <c r="JQQ192" s="3"/>
      <c r="JQR192" s="3"/>
      <c r="JQS192" s="3"/>
      <c r="JQT192" s="3"/>
      <c r="JQU192" s="3"/>
      <c r="JQV192" s="3"/>
      <c r="JQW192" s="3"/>
      <c r="JQX192" s="3"/>
      <c r="JQY192" s="3"/>
      <c r="JQZ192" s="3"/>
      <c r="JRA192" s="3"/>
      <c r="JRB192" s="3"/>
      <c r="JRC192" s="3"/>
      <c r="JRD192" s="3"/>
      <c r="JRE192" s="3"/>
      <c r="JRF192" s="3"/>
      <c r="JRG192" s="3"/>
      <c r="JRH192" s="3"/>
      <c r="JRI192" s="3"/>
      <c r="JRJ192" s="3"/>
      <c r="JRK192" s="3"/>
      <c r="JRL192" s="3"/>
      <c r="JRM192" s="3"/>
      <c r="JRN192" s="3"/>
      <c r="JRO192" s="3"/>
      <c r="JRP192" s="3"/>
      <c r="JRQ192" s="3"/>
      <c r="JRR192" s="3"/>
      <c r="JRS192" s="3"/>
      <c r="JRT192" s="3"/>
      <c r="JRU192" s="3"/>
      <c r="JRV192" s="3"/>
      <c r="JRW192" s="3"/>
      <c r="JRX192" s="3"/>
      <c r="JRY192" s="3"/>
      <c r="JRZ192" s="3"/>
      <c r="JSA192" s="3"/>
      <c r="JSB192" s="3"/>
      <c r="JSC192" s="3"/>
      <c r="JSD192" s="3"/>
      <c r="JSE192" s="3"/>
      <c r="JSF192" s="3"/>
      <c r="JSG192" s="3"/>
      <c r="JSH192" s="3"/>
      <c r="JSI192" s="3"/>
      <c r="JSJ192" s="3"/>
      <c r="JSK192" s="3"/>
      <c r="JSL192" s="3"/>
      <c r="JSM192" s="3"/>
      <c r="JSN192" s="3"/>
      <c r="JSO192" s="3"/>
      <c r="JSP192" s="3"/>
      <c r="JSQ192" s="3"/>
      <c r="JSR192" s="3"/>
      <c r="JSS192" s="3"/>
      <c r="JST192" s="3"/>
      <c r="JSU192" s="3"/>
      <c r="JSV192" s="3"/>
      <c r="JSW192" s="3"/>
      <c r="JSX192" s="3"/>
      <c r="JSY192" s="3"/>
      <c r="JSZ192" s="3"/>
      <c r="JTA192" s="3"/>
      <c r="JTB192" s="3"/>
      <c r="JTC192" s="3"/>
      <c r="JTD192" s="3"/>
      <c r="JTE192" s="3"/>
      <c r="JTF192" s="3"/>
      <c r="JTG192" s="3"/>
      <c r="JTH192" s="3"/>
      <c r="JTI192" s="3"/>
      <c r="JTJ192" s="3"/>
      <c r="JTK192" s="3"/>
      <c r="JTL192" s="3"/>
      <c r="JTM192" s="3"/>
      <c r="JTN192" s="3"/>
      <c r="JTO192" s="3"/>
      <c r="JTP192" s="3"/>
      <c r="JTQ192" s="3"/>
      <c r="JTR192" s="3"/>
      <c r="JTS192" s="3"/>
      <c r="JTT192" s="3"/>
      <c r="JTU192" s="3"/>
      <c r="JTV192" s="3"/>
      <c r="JTW192" s="3"/>
      <c r="JTX192" s="3"/>
      <c r="JTY192" s="3"/>
      <c r="JTZ192" s="3"/>
      <c r="JUA192" s="3"/>
      <c r="JUB192" s="3"/>
      <c r="JUC192" s="3"/>
      <c r="JUD192" s="3"/>
      <c r="JUE192" s="3"/>
      <c r="JUF192" s="3"/>
      <c r="JUG192" s="3"/>
      <c r="JUH192" s="3"/>
      <c r="JUI192" s="3"/>
      <c r="JUJ192" s="3"/>
      <c r="JUK192" s="3"/>
      <c r="JUL192" s="3"/>
      <c r="JUM192" s="3"/>
      <c r="JUN192" s="3"/>
      <c r="JUO192" s="3"/>
      <c r="JUP192" s="3"/>
      <c r="JUQ192" s="3"/>
      <c r="JUR192" s="3"/>
      <c r="JUS192" s="3"/>
      <c r="JUT192" s="3"/>
      <c r="JUU192" s="3"/>
      <c r="JUV192" s="3"/>
      <c r="JUW192" s="3"/>
      <c r="JUX192" s="3"/>
      <c r="JUY192" s="3"/>
      <c r="JUZ192" s="3"/>
      <c r="JVA192" s="3"/>
      <c r="JVB192" s="3"/>
      <c r="JVC192" s="3"/>
      <c r="JVD192" s="3"/>
      <c r="JVE192" s="3"/>
      <c r="JVF192" s="3"/>
      <c r="JVG192" s="3"/>
      <c r="JVH192" s="3"/>
      <c r="JVI192" s="3"/>
      <c r="JVJ192" s="3"/>
      <c r="JVK192" s="3"/>
      <c r="JVL192" s="3"/>
      <c r="JVM192" s="3"/>
      <c r="JVN192" s="3"/>
      <c r="JVO192" s="3"/>
      <c r="JVP192" s="3"/>
      <c r="JVQ192" s="3"/>
      <c r="JVR192" s="3"/>
      <c r="JVS192" s="3"/>
      <c r="JVT192" s="3"/>
      <c r="JVU192" s="3"/>
      <c r="JVV192" s="3"/>
      <c r="JVW192" s="3"/>
      <c r="JVX192" s="3"/>
      <c r="JVY192" s="3"/>
      <c r="JVZ192" s="3"/>
      <c r="JWA192" s="3"/>
      <c r="JWB192" s="3"/>
      <c r="JWC192" s="3"/>
      <c r="JWD192" s="3"/>
      <c r="JWE192" s="3"/>
      <c r="JWF192" s="3"/>
      <c r="JWG192" s="3"/>
      <c r="JWH192" s="3"/>
      <c r="JWI192" s="3"/>
      <c r="JWJ192" s="3"/>
      <c r="JWK192" s="3"/>
      <c r="JWL192" s="3"/>
      <c r="JWM192" s="3"/>
      <c r="JWN192" s="3"/>
      <c r="JWO192" s="3"/>
      <c r="JWP192" s="3"/>
      <c r="JWQ192" s="3"/>
      <c r="JWR192" s="3"/>
      <c r="JWS192" s="3"/>
      <c r="JWT192" s="3"/>
      <c r="JWU192" s="3"/>
      <c r="JWV192" s="3"/>
      <c r="JWW192" s="3"/>
      <c r="JWX192" s="3"/>
      <c r="JWY192" s="3"/>
      <c r="JWZ192" s="3"/>
      <c r="JXA192" s="3"/>
      <c r="JXB192" s="3"/>
      <c r="JXC192" s="3"/>
      <c r="JXD192" s="3"/>
      <c r="JXE192" s="3"/>
      <c r="JXF192" s="3"/>
      <c r="JXG192" s="3"/>
      <c r="JXH192" s="3"/>
      <c r="JXI192" s="3"/>
      <c r="JXJ192" s="3"/>
      <c r="JXK192" s="3"/>
      <c r="JXL192" s="3"/>
      <c r="JXM192" s="3"/>
      <c r="JXN192" s="3"/>
      <c r="JXO192" s="3"/>
      <c r="JXP192" s="3"/>
      <c r="JXQ192" s="3"/>
      <c r="JXR192" s="3"/>
      <c r="JXS192" s="3"/>
      <c r="JXT192" s="3"/>
      <c r="JXU192" s="3"/>
      <c r="JXV192" s="3"/>
      <c r="JXW192" s="3"/>
      <c r="JXX192" s="3"/>
      <c r="JXY192" s="3"/>
      <c r="JXZ192" s="3"/>
      <c r="JYA192" s="3"/>
      <c r="JYB192" s="3"/>
      <c r="JYC192" s="3"/>
      <c r="JYD192" s="3"/>
      <c r="JYE192" s="3"/>
      <c r="JYF192" s="3"/>
      <c r="JYG192" s="3"/>
      <c r="JYH192" s="3"/>
      <c r="JYI192" s="3"/>
      <c r="JYJ192" s="3"/>
      <c r="JYK192" s="3"/>
      <c r="JYL192" s="3"/>
      <c r="JYM192" s="3"/>
      <c r="JYN192" s="3"/>
      <c r="JYO192" s="3"/>
      <c r="JYP192" s="3"/>
      <c r="JYQ192" s="3"/>
      <c r="JYR192" s="3"/>
      <c r="JYS192" s="3"/>
      <c r="JYT192" s="3"/>
      <c r="JYU192" s="3"/>
      <c r="JYV192" s="3"/>
      <c r="JYW192" s="3"/>
      <c r="JYX192" s="3"/>
      <c r="JYY192" s="3"/>
      <c r="JYZ192" s="3"/>
      <c r="JZA192" s="3"/>
      <c r="JZB192" s="3"/>
      <c r="JZC192" s="3"/>
      <c r="JZD192" s="3"/>
      <c r="JZE192" s="3"/>
      <c r="JZF192" s="3"/>
      <c r="JZG192" s="3"/>
      <c r="JZH192" s="3"/>
      <c r="JZI192" s="3"/>
      <c r="JZJ192" s="3"/>
      <c r="JZK192" s="3"/>
      <c r="JZL192" s="3"/>
      <c r="JZM192" s="3"/>
      <c r="JZN192" s="3"/>
      <c r="JZO192" s="3"/>
      <c r="JZP192" s="3"/>
      <c r="JZQ192" s="3"/>
      <c r="JZR192" s="3"/>
      <c r="JZS192" s="3"/>
      <c r="JZT192" s="3"/>
      <c r="JZU192" s="3"/>
      <c r="JZV192" s="3"/>
      <c r="JZW192" s="3"/>
      <c r="JZX192" s="3"/>
      <c r="JZY192" s="3"/>
      <c r="JZZ192" s="3"/>
      <c r="KAA192" s="3"/>
      <c r="KAB192" s="3"/>
      <c r="KAC192" s="3"/>
      <c r="KAD192" s="3"/>
      <c r="KAE192" s="3"/>
      <c r="KAF192" s="3"/>
      <c r="KAG192" s="3"/>
      <c r="KAH192" s="3"/>
      <c r="KAI192" s="3"/>
      <c r="KAJ192" s="3"/>
      <c r="KAK192" s="3"/>
      <c r="KAL192" s="3"/>
      <c r="KAM192" s="3"/>
      <c r="KAN192" s="3"/>
      <c r="KAO192" s="3"/>
      <c r="KAP192" s="3"/>
      <c r="KAQ192" s="3"/>
      <c r="KAR192" s="3"/>
      <c r="KAS192" s="3"/>
      <c r="KAT192" s="3"/>
      <c r="KAU192" s="3"/>
      <c r="KAV192" s="3"/>
      <c r="KAW192" s="3"/>
      <c r="KAX192" s="3"/>
      <c r="KAY192" s="3"/>
      <c r="KAZ192" s="3"/>
      <c r="KBA192" s="3"/>
      <c r="KBB192" s="3"/>
      <c r="KBC192" s="3"/>
      <c r="KBD192" s="3"/>
      <c r="KBE192" s="3"/>
      <c r="KBF192" s="3"/>
      <c r="KBG192" s="3"/>
      <c r="KBH192" s="3"/>
      <c r="KBI192" s="3"/>
      <c r="KBJ192" s="3"/>
      <c r="KBK192" s="3"/>
      <c r="KBL192" s="3"/>
      <c r="KBM192" s="3"/>
      <c r="KBN192" s="3"/>
      <c r="KBO192" s="3"/>
      <c r="KBP192" s="3"/>
      <c r="KBQ192" s="3"/>
      <c r="KBR192" s="3"/>
      <c r="KBS192" s="3"/>
      <c r="KBT192" s="3"/>
      <c r="KBU192" s="3"/>
      <c r="KBV192" s="3"/>
      <c r="KBW192" s="3"/>
      <c r="KBX192" s="3"/>
      <c r="KBY192" s="3"/>
      <c r="KBZ192" s="3"/>
      <c r="KCA192" s="3"/>
      <c r="KCB192" s="3"/>
      <c r="KCC192" s="3"/>
      <c r="KCD192" s="3"/>
      <c r="KCE192" s="3"/>
      <c r="KCF192" s="3"/>
      <c r="KCG192" s="3"/>
      <c r="KCH192" s="3"/>
      <c r="KCI192" s="3"/>
      <c r="KCJ192" s="3"/>
      <c r="KCK192" s="3"/>
      <c r="KCL192" s="3"/>
      <c r="KCM192" s="3"/>
      <c r="KCN192" s="3"/>
      <c r="KCO192" s="3"/>
      <c r="KCP192" s="3"/>
      <c r="KCQ192" s="3"/>
      <c r="KCR192" s="3"/>
      <c r="KCS192" s="3"/>
      <c r="KCT192" s="3"/>
      <c r="KCU192" s="3"/>
      <c r="KCV192" s="3"/>
      <c r="KCW192" s="3"/>
      <c r="KCX192" s="3"/>
      <c r="KCY192" s="3"/>
      <c r="KCZ192" s="3"/>
      <c r="KDA192" s="3"/>
      <c r="KDB192" s="3"/>
      <c r="KDC192" s="3"/>
      <c r="KDD192" s="3"/>
      <c r="KDE192" s="3"/>
      <c r="KDF192" s="3"/>
      <c r="KDG192" s="3"/>
      <c r="KDH192" s="3"/>
      <c r="KDI192" s="3"/>
      <c r="KDJ192" s="3"/>
      <c r="KDK192" s="3"/>
      <c r="KDL192" s="3"/>
      <c r="KDM192" s="3"/>
      <c r="KDN192" s="3"/>
      <c r="KDO192" s="3"/>
      <c r="KDP192" s="3"/>
      <c r="KDQ192" s="3"/>
      <c r="KDR192" s="3"/>
      <c r="KDS192" s="3"/>
      <c r="KDT192" s="3"/>
      <c r="KDU192" s="3"/>
      <c r="KDV192" s="3"/>
      <c r="KDW192" s="3"/>
      <c r="KDX192" s="3"/>
      <c r="KDY192" s="3"/>
      <c r="KDZ192" s="3"/>
      <c r="KEA192" s="3"/>
      <c r="KEB192" s="3"/>
      <c r="KEC192" s="3"/>
      <c r="KED192" s="3"/>
      <c r="KEE192" s="3"/>
      <c r="KEF192" s="3"/>
      <c r="KEG192" s="3"/>
      <c r="KEH192" s="3"/>
      <c r="KEI192" s="3"/>
      <c r="KEJ192" s="3"/>
      <c r="KEK192" s="3"/>
      <c r="KEL192" s="3"/>
      <c r="KEM192" s="3"/>
      <c r="KEN192" s="3"/>
      <c r="KEO192" s="3"/>
      <c r="KEP192" s="3"/>
      <c r="KEQ192" s="3"/>
      <c r="KER192" s="3"/>
      <c r="KES192" s="3"/>
      <c r="KET192" s="3"/>
      <c r="KEU192" s="3"/>
      <c r="KEV192" s="3"/>
      <c r="KEW192" s="3"/>
      <c r="KEX192" s="3"/>
      <c r="KEY192" s="3"/>
      <c r="KEZ192" s="3"/>
      <c r="KFA192" s="3"/>
      <c r="KFB192" s="3"/>
      <c r="KFC192" s="3"/>
      <c r="KFD192" s="3"/>
      <c r="KFE192" s="3"/>
      <c r="KFF192" s="3"/>
      <c r="KFG192" s="3"/>
      <c r="KFH192" s="3"/>
      <c r="KFI192" s="3"/>
      <c r="KFJ192" s="3"/>
      <c r="KFK192" s="3"/>
      <c r="KFL192" s="3"/>
      <c r="KFM192" s="3"/>
      <c r="KFN192" s="3"/>
      <c r="KFO192" s="3"/>
      <c r="KFP192" s="3"/>
      <c r="KFQ192" s="3"/>
      <c r="KFR192" s="3"/>
      <c r="KFS192" s="3"/>
      <c r="KFT192" s="3"/>
      <c r="KFU192" s="3"/>
      <c r="KFV192" s="3"/>
      <c r="KFW192" s="3"/>
      <c r="KFX192" s="3"/>
      <c r="KFY192" s="3"/>
      <c r="KFZ192" s="3"/>
      <c r="KGA192" s="3"/>
      <c r="KGB192" s="3"/>
      <c r="KGC192" s="3"/>
      <c r="KGD192" s="3"/>
      <c r="KGE192" s="3"/>
      <c r="KGF192" s="3"/>
      <c r="KGG192" s="3"/>
      <c r="KGH192" s="3"/>
      <c r="KGI192" s="3"/>
      <c r="KGJ192" s="3"/>
      <c r="KGK192" s="3"/>
      <c r="KGL192" s="3"/>
      <c r="KGM192" s="3"/>
      <c r="KGN192" s="3"/>
      <c r="KGO192" s="3"/>
      <c r="KGP192" s="3"/>
      <c r="KGQ192" s="3"/>
      <c r="KGR192" s="3"/>
      <c r="KGS192" s="3"/>
      <c r="KGT192" s="3"/>
      <c r="KGU192" s="3"/>
      <c r="KGV192" s="3"/>
      <c r="KGW192" s="3"/>
      <c r="KGX192" s="3"/>
      <c r="KGY192" s="3"/>
      <c r="KGZ192" s="3"/>
      <c r="KHA192" s="3"/>
      <c r="KHB192" s="3"/>
      <c r="KHC192" s="3"/>
      <c r="KHD192" s="3"/>
      <c r="KHE192" s="3"/>
      <c r="KHF192" s="3"/>
      <c r="KHG192" s="3"/>
      <c r="KHH192" s="3"/>
      <c r="KHI192" s="3"/>
      <c r="KHJ192" s="3"/>
      <c r="KHK192" s="3"/>
      <c r="KHL192" s="3"/>
      <c r="KHM192" s="3"/>
      <c r="KHN192" s="3"/>
      <c r="KHO192" s="3"/>
      <c r="KHP192" s="3"/>
      <c r="KHQ192" s="3"/>
      <c r="KHR192" s="3"/>
      <c r="KHS192" s="3"/>
      <c r="KHT192" s="3"/>
      <c r="KHU192" s="3"/>
      <c r="KHV192" s="3"/>
      <c r="KHW192" s="3"/>
      <c r="KHX192" s="3"/>
      <c r="KHY192" s="3"/>
      <c r="KHZ192" s="3"/>
      <c r="KIA192" s="3"/>
      <c r="KIB192" s="3"/>
      <c r="KIC192" s="3"/>
      <c r="KID192" s="3"/>
      <c r="KIE192" s="3"/>
      <c r="KIF192" s="3"/>
      <c r="KIG192" s="3"/>
      <c r="KIH192" s="3"/>
      <c r="KII192" s="3"/>
      <c r="KIJ192" s="3"/>
      <c r="KIK192" s="3"/>
      <c r="KIL192" s="3"/>
      <c r="KIM192" s="3"/>
      <c r="KIN192" s="3"/>
      <c r="KIO192" s="3"/>
      <c r="KIP192" s="3"/>
      <c r="KIQ192" s="3"/>
      <c r="KIR192" s="3"/>
      <c r="KIS192" s="3"/>
      <c r="KIT192" s="3"/>
      <c r="KIU192" s="3"/>
      <c r="KIV192" s="3"/>
      <c r="KIW192" s="3"/>
      <c r="KIX192" s="3"/>
      <c r="KIY192" s="3"/>
      <c r="KIZ192" s="3"/>
      <c r="KJA192" s="3"/>
      <c r="KJB192" s="3"/>
      <c r="KJC192" s="3"/>
      <c r="KJD192" s="3"/>
      <c r="KJE192" s="3"/>
      <c r="KJF192" s="3"/>
      <c r="KJG192" s="3"/>
      <c r="KJH192" s="3"/>
      <c r="KJI192" s="3"/>
      <c r="KJJ192" s="3"/>
      <c r="KJK192" s="3"/>
      <c r="KJL192" s="3"/>
      <c r="KJM192" s="3"/>
      <c r="KJN192" s="3"/>
      <c r="KJO192" s="3"/>
      <c r="KJP192" s="3"/>
      <c r="KJQ192" s="3"/>
      <c r="KJR192" s="3"/>
      <c r="KJS192" s="3"/>
      <c r="KJT192" s="3"/>
      <c r="KJU192" s="3"/>
      <c r="KJV192" s="3"/>
      <c r="KJW192" s="3"/>
      <c r="KJX192" s="3"/>
      <c r="KJY192" s="3"/>
      <c r="KJZ192" s="3"/>
      <c r="KKA192" s="3"/>
      <c r="KKB192" s="3"/>
      <c r="KKC192" s="3"/>
      <c r="KKD192" s="3"/>
      <c r="KKE192" s="3"/>
      <c r="KKF192" s="3"/>
      <c r="KKG192" s="3"/>
      <c r="KKH192" s="3"/>
      <c r="KKI192" s="3"/>
      <c r="KKJ192" s="3"/>
      <c r="KKK192" s="3"/>
      <c r="KKL192" s="3"/>
      <c r="KKM192" s="3"/>
      <c r="KKN192" s="3"/>
      <c r="KKO192" s="3"/>
      <c r="KKP192" s="3"/>
      <c r="KKQ192" s="3"/>
      <c r="KKR192" s="3"/>
      <c r="KKS192" s="3"/>
      <c r="KKT192" s="3"/>
      <c r="KKU192" s="3"/>
      <c r="KKV192" s="3"/>
      <c r="KKW192" s="3"/>
      <c r="KKX192" s="3"/>
      <c r="KKY192" s="3"/>
      <c r="KKZ192" s="3"/>
      <c r="KLA192" s="3"/>
      <c r="KLB192" s="3"/>
      <c r="KLC192" s="3"/>
      <c r="KLD192" s="3"/>
      <c r="KLE192" s="3"/>
      <c r="KLF192" s="3"/>
      <c r="KLG192" s="3"/>
      <c r="KLH192" s="3"/>
      <c r="KLI192" s="3"/>
      <c r="KLJ192" s="3"/>
      <c r="KLK192" s="3"/>
      <c r="KLL192" s="3"/>
      <c r="KLM192" s="3"/>
      <c r="KLN192" s="3"/>
      <c r="KLO192" s="3"/>
      <c r="KLP192" s="3"/>
      <c r="KLQ192" s="3"/>
      <c r="KLR192" s="3"/>
      <c r="KLS192" s="3"/>
      <c r="KLT192" s="3"/>
      <c r="KLU192" s="3"/>
      <c r="KLV192" s="3"/>
      <c r="KLW192" s="3"/>
      <c r="KLX192" s="3"/>
      <c r="KLY192" s="3"/>
      <c r="KLZ192" s="3"/>
      <c r="KMA192" s="3"/>
      <c r="KMB192" s="3"/>
      <c r="KMC192" s="3"/>
      <c r="KMD192" s="3"/>
      <c r="KME192" s="3"/>
      <c r="KMF192" s="3"/>
      <c r="KMG192" s="3"/>
      <c r="KMH192" s="3"/>
      <c r="KMI192" s="3"/>
      <c r="KMJ192" s="3"/>
      <c r="KMK192" s="3"/>
      <c r="KML192" s="3"/>
      <c r="KMM192" s="3"/>
      <c r="KMN192" s="3"/>
      <c r="KMO192" s="3"/>
      <c r="KMP192" s="3"/>
      <c r="KMQ192" s="3"/>
      <c r="KMR192" s="3"/>
      <c r="KMS192" s="3"/>
      <c r="KMT192" s="3"/>
      <c r="KMU192" s="3"/>
      <c r="KMV192" s="3"/>
      <c r="KMW192" s="3"/>
      <c r="KMX192" s="3"/>
      <c r="KMY192" s="3"/>
      <c r="KMZ192" s="3"/>
      <c r="KNA192" s="3"/>
      <c r="KNB192" s="3"/>
      <c r="KNC192" s="3"/>
      <c r="KND192" s="3"/>
      <c r="KNE192" s="3"/>
      <c r="KNF192" s="3"/>
      <c r="KNG192" s="3"/>
      <c r="KNH192" s="3"/>
      <c r="KNI192" s="3"/>
      <c r="KNJ192" s="3"/>
      <c r="KNK192" s="3"/>
      <c r="KNL192" s="3"/>
      <c r="KNM192" s="3"/>
      <c r="KNN192" s="3"/>
      <c r="KNO192" s="3"/>
      <c r="KNP192" s="3"/>
      <c r="KNQ192" s="3"/>
      <c r="KNR192" s="3"/>
      <c r="KNS192" s="3"/>
      <c r="KNT192" s="3"/>
      <c r="KNU192" s="3"/>
      <c r="KNV192" s="3"/>
      <c r="KNW192" s="3"/>
      <c r="KNX192" s="3"/>
      <c r="KNY192" s="3"/>
      <c r="KNZ192" s="3"/>
      <c r="KOA192" s="3"/>
      <c r="KOB192" s="3"/>
      <c r="KOC192" s="3"/>
      <c r="KOD192" s="3"/>
      <c r="KOE192" s="3"/>
      <c r="KOF192" s="3"/>
      <c r="KOG192" s="3"/>
      <c r="KOH192" s="3"/>
      <c r="KOI192" s="3"/>
      <c r="KOJ192" s="3"/>
      <c r="KOK192" s="3"/>
      <c r="KOL192" s="3"/>
      <c r="KOM192" s="3"/>
      <c r="KON192" s="3"/>
      <c r="KOO192" s="3"/>
      <c r="KOP192" s="3"/>
      <c r="KOQ192" s="3"/>
      <c r="KOR192" s="3"/>
      <c r="KOS192" s="3"/>
      <c r="KOT192" s="3"/>
      <c r="KOU192" s="3"/>
      <c r="KOV192" s="3"/>
      <c r="KOW192" s="3"/>
      <c r="KOX192" s="3"/>
      <c r="KOY192" s="3"/>
      <c r="KOZ192" s="3"/>
      <c r="KPA192" s="3"/>
      <c r="KPB192" s="3"/>
      <c r="KPC192" s="3"/>
      <c r="KPD192" s="3"/>
      <c r="KPE192" s="3"/>
      <c r="KPF192" s="3"/>
      <c r="KPG192" s="3"/>
      <c r="KPH192" s="3"/>
      <c r="KPI192" s="3"/>
      <c r="KPJ192" s="3"/>
      <c r="KPK192" s="3"/>
      <c r="KPL192" s="3"/>
      <c r="KPM192" s="3"/>
      <c r="KPN192" s="3"/>
      <c r="KPO192" s="3"/>
      <c r="KPP192" s="3"/>
      <c r="KPQ192" s="3"/>
      <c r="KPR192" s="3"/>
      <c r="KPS192" s="3"/>
      <c r="KPT192" s="3"/>
      <c r="KPU192" s="3"/>
      <c r="KPV192" s="3"/>
      <c r="KPW192" s="3"/>
      <c r="KPX192" s="3"/>
      <c r="KPY192" s="3"/>
      <c r="KPZ192" s="3"/>
      <c r="KQA192" s="3"/>
      <c r="KQB192" s="3"/>
      <c r="KQC192" s="3"/>
      <c r="KQD192" s="3"/>
      <c r="KQE192" s="3"/>
      <c r="KQF192" s="3"/>
      <c r="KQG192" s="3"/>
      <c r="KQH192" s="3"/>
      <c r="KQI192" s="3"/>
      <c r="KQJ192" s="3"/>
      <c r="KQK192" s="3"/>
      <c r="KQL192" s="3"/>
      <c r="KQM192" s="3"/>
      <c r="KQN192" s="3"/>
      <c r="KQO192" s="3"/>
      <c r="KQP192" s="3"/>
      <c r="KQQ192" s="3"/>
      <c r="KQR192" s="3"/>
      <c r="KQS192" s="3"/>
      <c r="KQT192" s="3"/>
      <c r="KQU192" s="3"/>
      <c r="KQV192" s="3"/>
      <c r="KQW192" s="3"/>
      <c r="KQX192" s="3"/>
      <c r="KQY192" s="3"/>
      <c r="KQZ192" s="3"/>
      <c r="KRA192" s="3"/>
      <c r="KRB192" s="3"/>
      <c r="KRC192" s="3"/>
      <c r="KRD192" s="3"/>
      <c r="KRE192" s="3"/>
      <c r="KRF192" s="3"/>
      <c r="KRG192" s="3"/>
      <c r="KRH192" s="3"/>
      <c r="KRI192" s="3"/>
      <c r="KRJ192" s="3"/>
      <c r="KRK192" s="3"/>
      <c r="KRL192" s="3"/>
      <c r="KRM192" s="3"/>
      <c r="KRN192" s="3"/>
      <c r="KRO192" s="3"/>
      <c r="KRP192" s="3"/>
      <c r="KRQ192" s="3"/>
      <c r="KRR192" s="3"/>
      <c r="KRS192" s="3"/>
      <c r="KRT192" s="3"/>
      <c r="KRU192" s="3"/>
      <c r="KRV192" s="3"/>
      <c r="KRW192" s="3"/>
      <c r="KRX192" s="3"/>
      <c r="KRY192" s="3"/>
      <c r="KRZ192" s="3"/>
      <c r="KSA192" s="3"/>
      <c r="KSB192" s="3"/>
      <c r="KSC192" s="3"/>
      <c r="KSD192" s="3"/>
      <c r="KSE192" s="3"/>
      <c r="KSF192" s="3"/>
      <c r="KSG192" s="3"/>
      <c r="KSH192" s="3"/>
      <c r="KSI192" s="3"/>
      <c r="KSJ192" s="3"/>
      <c r="KSK192" s="3"/>
      <c r="KSL192" s="3"/>
      <c r="KSM192" s="3"/>
      <c r="KSN192" s="3"/>
      <c r="KSO192" s="3"/>
      <c r="KSP192" s="3"/>
      <c r="KSQ192" s="3"/>
      <c r="KSR192" s="3"/>
      <c r="KSS192" s="3"/>
      <c r="KST192" s="3"/>
      <c r="KSU192" s="3"/>
      <c r="KSV192" s="3"/>
      <c r="KSW192" s="3"/>
      <c r="KSX192" s="3"/>
      <c r="KSY192" s="3"/>
      <c r="KSZ192" s="3"/>
      <c r="KTA192" s="3"/>
      <c r="KTB192" s="3"/>
      <c r="KTC192" s="3"/>
      <c r="KTD192" s="3"/>
      <c r="KTE192" s="3"/>
      <c r="KTF192" s="3"/>
      <c r="KTG192" s="3"/>
      <c r="KTH192" s="3"/>
      <c r="KTI192" s="3"/>
      <c r="KTJ192" s="3"/>
      <c r="KTK192" s="3"/>
      <c r="KTL192" s="3"/>
      <c r="KTM192" s="3"/>
      <c r="KTN192" s="3"/>
      <c r="KTO192" s="3"/>
      <c r="KTP192" s="3"/>
      <c r="KTQ192" s="3"/>
      <c r="KTR192" s="3"/>
      <c r="KTS192" s="3"/>
      <c r="KTT192" s="3"/>
      <c r="KTU192" s="3"/>
      <c r="KTV192" s="3"/>
      <c r="KTW192" s="3"/>
      <c r="KTX192" s="3"/>
      <c r="KTY192" s="3"/>
      <c r="KTZ192" s="3"/>
      <c r="KUA192" s="3"/>
      <c r="KUB192" s="3"/>
      <c r="KUC192" s="3"/>
      <c r="KUD192" s="3"/>
      <c r="KUE192" s="3"/>
      <c r="KUF192" s="3"/>
      <c r="KUG192" s="3"/>
      <c r="KUH192" s="3"/>
      <c r="KUI192" s="3"/>
      <c r="KUJ192" s="3"/>
      <c r="KUK192" s="3"/>
      <c r="KUL192" s="3"/>
      <c r="KUM192" s="3"/>
      <c r="KUN192" s="3"/>
      <c r="KUO192" s="3"/>
      <c r="KUP192" s="3"/>
      <c r="KUQ192" s="3"/>
      <c r="KUR192" s="3"/>
      <c r="KUS192" s="3"/>
      <c r="KUT192" s="3"/>
      <c r="KUU192" s="3"/>
      <c r="KUV192" s="3"/>
      <c r="KUW192" s="3"/>
      <c r="KUX192" s="3"/>
      <c r="KUY192" s="3"/>
      <c r="KUZ192" s="3"/>
      <c r="KVA192" s="3"/>
      <c r="KVB192" s="3"/>
      <c r="KVC192" s="3"/>
      <c r="KVD192" s="3"/>
      <c r="KVE192" s="3"/>
      <c r="KVF192" s="3"/>
      <c r="KVG192" s="3"/>
      <c r="KVH192" s="3"/>
      <c r="KVI192" s="3"/>
      <c r="KVJ192" s="3"/>
      <c r="KVK192" s="3"/>
      <c r="KVL192" s="3"/>
      <c r="KVM192" s="3"/>
      <c r="KVN192" s="3"/>
      <c r="KVO192" s="3"/>
      <c r="KVP192" s="3"/>
      <c r="KVQ192" s="3"/>
      <c r="KVR192" s="3"/>
      <c r="KVS192" s="3"/>
      <c r="KVT192" s="3"/>
      <c r="KVU192" s="3"/>
      <c r="KVV192" s="3"/>
      <c r="KVW192" s="3"/>
      <c r="KVX192" s="3"/>
      <c r="KVY192" s="3"/>
      <c r="KVZ192" s="3"/>
      <c r="KWA192" s="3"/>
      <c r="KWB192" s="3"/>
      <c r="KWC192" s="3"/>
      <c r="KWD192" s="3"/>
      <c r="KWE192" s="3"/>
      <c r="KWF192" s="3"/>
      <c r="KWG192" s="3"/>
      <c r="KWH192" s="3"/>
      <c r="KWI192" s="3"/>
      <c r="KWJ192" s="3"/>
      <c r="KWK192" s="3"/>
      <c r="KWL192" s="3"/>
      <c r="KWM192" s="3"/>
      <c r="KWN192" s="3"/>
      <c r="KWO192" s="3"/>
      <c r="KWP192" s="3"/>
      <c r="KWQ192" s="3"/>
      <c r="KWR192" s="3"/>
      <c r="KWS192" s="3"/>
      <c r="KWT192" s="3"/>
      <c r="KWU192" s="3"/>
      <c r="KWV192" s="3"/>
      <c r="KWW192" s="3"/>
      <c r="KWX192" s="3"/>
      <c r="KWY192" s="3"/>
      <c r="KWZ192" s="3"/>
      <c r="KXA192" s="3"/>
      <c r="KXB192" s="3"/>
      <c r="KXC192" s="3"/>
      <c r="KXD192" s="3"/>
      <c r="KXE192" s="3"/>
      <c r="KXF192" s="3"/>
      <c r="KXG192" s="3"/>
      <c r="KXH192" s="3"/>
      <c r="KXI192" s="3"/>
      <c r="KXJ192" s="3"/>
      <c r="KXK192" s="3"/>
      <c r="KXL192" s="3"/>
      <c r="KXM192" s="3"/>
      <c r="KXN192" s="3"/>
      <c r="KXO192" s="3"/>
      <c r="KXP192" s="3"/>
      <c r="KXQ192" s="3"/>
      <c r="KXR192" s="3"/>
      <c r="KXS192" s="3"/>
      <c r="KXT192" s="3"/>
      <c r="KXU192" s="3"/>
      <c r="KXV192" s="3"/>
      <c r="KXW192" s="3"/>
      <c r="KXX192" s="3"/>
      <c r="KXY192" s="3"/>
      <c r="KXZ192" s="3"/>
      <c r="KYA192" s="3"/>
      <c r="KYB192" s="3"/>
      <c r="KYC192" s="3"/>
      <c r="KYD192" s="3"/>
      <c r="KYE192" s="3"/>
      <c r="KYF192" s="3"/>
      <c r="KYG192" s="3"/>
      <c r="KYH192" s="3"/>
      <c r="KYI192" s="3"/>
      <c r="KYJ192" s="3"/>
      <c r="KYK192" s="3"/>
      <c r="KYL192" s="3"/>
      <c r="KYM192" s="3"/>
      <c r="KYN192" s="3"/>
      <c r="KYO192" s="3"/>
      <c r="KYP192" s="3"/>
      <c r="KYQ192" s="3"/>
      <c r="KYR192" s="3"/>
      <c r="KYS192" s="3"/>
      <c r="KYT192" s="3"/>
      <c r="KYU192" s="3"/>
      <c r="KYV192" s="3"/>
      <c r="KYW192" s="3"/>
      <c r="KYX192" s="3"/>
      <c r="KYY192" s="3"/>
      <c r="KYZ192" s="3"/>
      <c r="KZA192" s="3"/>
      <c r="KZB192" s="3"/>
      <c r="KZC192" s="3"/>
      <c r="KZD192" s="3"/>
      <c r="KZE192" s="3"/>
      <c r="KZF192" s="3"/>
      <c r="KZG192" s="3"/>
      <c r="KZH192" s="3"/>
      <c r="KZI192" s="3"/>
      <c r="KZJ192" s="3"/>
      <c r="KZK192" s="3"/>
      <c r="KZL192" s="3"/>
      <c r="KZM192" s="3"/>
      <c r="KZN192" s="3"/>
      <c r="KZO192" s="3"/>
      <c r="KZP192" s="3"/>
      <c r="KZQ192" s="3"/>
      <c r="KZR192" s="3"/>
      <c r="KZS192" s="3"/>
      <c r="KZT192" s="3"/>
      <c r="KZU192" s="3"/>
      <c r="KZV192" s="3"/>
      <c r="KZW192" s="3"/>
      <c r="KZX192" s="3"/>
      <c r="KZY192" s="3"/>
      <c r="KZZ192" s="3"/>
      <c r="LAA192" s="3"/>
      <c r="LAB192" s="3"/>
      <c r="LAC192" s="3"/>
      <c r="LAD192" s="3"/>
      <c r="LAE192" s="3"/>
      <c r="LAF192" s="3"/>
      <c r="LAG192" s="3"/>
      <c r="LAH192" s="3"/>
      <c r="LAI192" s="3"/>
      <c r="LAJ192" s="3"/>
      <c r="LAK192" s="3"/>
      <c r="LAL192" s="3"/>
      <c r="LAM192" s="3"/>
      <c r="LAN192" s="3"/>
      <c r="LAO192" s="3"/>
      <c r="LAP192" s="3"/>
      <c r="LAQ192" s="3"/>
      <c r="LAR192" s="3"/>
      <c r="LAS192" s="3"/>
      <c r="LAT192" s="3"/>
      <c r="LAU192" s="3"/>
      <c r="LAV192" s="3"/>
      <c r="LAW192" s="3"/>
      <c r="LAX192" s="3"/>
      <c r="LAY192" s="3"/>
      <c r="LAZ192" s="3"/>
      <c r="LBA192" s="3"/>
      <c r="LBB192" s="3"/>
      <c r="LBC192" s="3"/>
      <c r="LBD192" s="3"/>
      <c r="LBE192" s="3"/>
      <c r="LBF192" s="3"/>
      <c r="LBG192" s="3"/>
      <c r="LBH192" s="3"/>
      <c r="LBI192" s="3"/>
      <c r="LBJ192" s="3"/>
      <c r="LBK192" s="3"/>
      <c r="LBL192" s="3"/>
      <c r="LBM192" s="3"/>
      <c r="LBN192" s="3"/>
      <c r="LBO192" s="3"/>
      <c r="LBP192" s="3"/>
      <c r="LBQ192" s="3"/>
      <c r="LBR192" s="3"/>
      <c r="LBS192" s="3"/>
      <c r="LBT192" s="3"/>
      <c r="LBU192" s="3"/>
      <c r="LBV192" s="3"/>
      <c r="LBW192" s="3"/>
      <c r="LBX192" s="3"/>
      <c r="LBY192" s="3"/>
      <c r="LBZ192" s="3"/>
      <c r="LCA192" s="3"/>
      <c r="LCB192" s="3"/>
      <c r="LCC192" s="3"/>
      <c r="LCD192" s="3"/>
      <c r="LCE192" s="3"/>
      <c r="LCF192" s="3"/>
      <c r="LCG192" s="3"/>
      <c r="LCH192" s="3"/>
      <c r="LCI192" s="3"/>
      <c r="LCJ192" s="3"/>
      <c r="LCK192" s="3"/>
      <c r="LCL192" s="3"/>
      <c r="LCM192" s="3"/>
      <c r="LCN192" s="3"/>
      <c r="LCO192" s="3"/>
      <c r="LCP192" s="3"/>
      <c r="LCQ192" s="3"/>
      <c r="LCR192" s="3"/>
      <c r="LCS192" s="3"/>
      <c r="LCT192" s="3"/>
      <c r="LCU192" s="3"/>
      <c r="LCV192" s="3"/>
      <c r="LCW192" s="3"/>
      <c r="LCX192" s="3"/>
      <c r="LCY192" s="3"/>
      <c r="LCZ192" s="3"/>
      <c r="LDA192" s="3"/>
      <c r="LDB192" s="3"/>
      <c r="LDC192" s="3"/>
      <c r="LDD192" s="3"/>
      <c r="LDE192" s="3"/>
      <c r="LDF192" s="3"/>
      <c r="LDG192" s="3"/>
      <c r="LDH192" s="3"/>
      <c r="LDI192" s="3"/>
      <c r="LDJ192" s="3"/>
      <c r="LDK192" s="3"/>
      <c r="LDL192" s="3"/>
      <c r="LDM192" s="3"/>
      <c r="LDN192" s="3"/>
      <c r="LDO192" s="3"/>
      <c r="LDP192" s="3"/>
      <c r="LDQ192" s="3"/>
      <c r="LDR192" s="3"/>
      <c r="LDS192" s="3"/>
      <c r="LDT192" s="3"/>
      <c r="LDU192" s="3"/>
      <c r="LDV192" s="3"/>
      <c r="LDW192" s="3"/>
      <c r="LDX192" s="3"/>
      <c r="LDY192" s="3"/>
      <c r="LDZ192" s="3"/>
      <c r="LEA192" s="3"/>
      <c r="LEB192" s="3"/>
      <c r="LEC192" s="3"/>
      <c r="LED192" s="3"/>
      <c r="LEE192" s="3"/>
      <c r="LEF192" s="3"/>
      <c r="LEG192" s="3"/>
      <c r="LEH192" s="3"/>
      <c r="LEI192" s="3"/>
      <c r="LEJ192" s="3"/>
      <c r="LEK192" s="3"/>
      <c r="LEL192" s="3"/>
      <c r="LEM192" s="3"/>
      <c r="LEN192" s="3"/>
      <c r="LEO192" s="3"/>
      <c r="LEP192" s="3"/>
      <c r="LEQ192" s="3"/>
      <c r="LER192" s="3"/>
      <c r="LES192" s="3"/>
      <c r="LET192" s="3"/>
      <c r="LEU192" s="3"/>
      <c r="LEV192" s="3"/>
      <c r="LEW192" s="3"/>
      <c r="LEX192" s="3"/>
      <c r="LEY192" s="3"/>
      <c r="LEZ192" s="3"/>
      <c r="LFA192" s="3"/>
      <c r="LFB192" s="3"/>
      <c r="LFC192" s="3"/>
      <c r="LFD192" s="3"/>
      <c r="LFE192" s="3"/>
      <c r="LFF192" s="3"/>
      <c r="LFG192" s="3"/>
      <c r="LFH192" s="3"/>
      <c r="LFI192" s="3"/>
      <c r="LFJ192" s="3"/>
      <c r="LFK192" s="3"/>
      <c r="LFL192" s="3"/>
      <c r="LFM192" s="3"/>
      <c r="LFN192" s="3"/>
      <c r="LFO192" s="3"/>
      <c r="LFP192" s="3"/>
      <c r="LFQ192" s="3"/>
      <c r="LFR192" s="3"/>
      <c r="LFS192" s="3"/>
      <c r="LFT192" s="3"/>
      <c r="LFU192" s="3"/>
      <c r="LFV192" s="3"/>
      <c r="LFW192" s="3"/>
      <c r="LFX192" s="3"/>
      <c r="LFY192" s="3"/>
      <c r="LFZ192" s="3"/>
      <c r="LGA192" s="3"/>
      <c r="LGB192" s="3"/>
      <c r="LGC192" s="3"/>
      <c r="LGD192" s="3"/>
      <c r="LGE192" s="3"/>
      <c r="LGF192" s="3"/>
      <c r="LGG192" s="3"/>
      <c r="LGH192" s="3"/>
      <c r="LGI192" s="3"/>
      <c r="LGJ192" s="3"/>
      <c r="LGK192" s="3"/>
      <c r="LGL192" s="3"/>
      <c r="LGM192" s="3"/>
      <c r="LGN192" s="3"/>
      <c r="LGO192" s="3"/>
      <c r="LGP192" s="3"/>
      <c r="LGQ192" s="3"/>
      <c r="LGR192" s="3"/>
      <c r="LGS192" s="3"/>
      <c r="LGT192" s="3"/>
      <c r="LGU192" s="3"/>
      <c r="LGV192" s="3"/>
      <c r="LGW192" s="3"/>
      <c r="LGX192" s="3"/>
      <c r="LGY192" s="3"/>
      <c r="LGZ192" s="3"/>
      <c r="LHA192" s="3"/>
      <c r="LHB192" s="3"/>
      <c r="LHC192" s="3"/>
      <c r="LHD192" s="3"/>
      <c r="LHE192" s="3"/>
      <c r="LHF192" s="3"/>
      <c r="LHG192" s="3"/>
      <c r="LHH192" s="3"/>
      <c r="LHI192" s="3"/>
      <c r="LHJ192" s="3"/>
      <c r="LHK192" s="3"/>
      <c r="LHL192" s="3"/>
      <c r="LHM192" s="3"/>
      <c r="LHN192" s="3"/>
      <c r="LHO192" s="3"/>
      <c r="LHP192" s="3"/>
      <c r="LHQ192" s="3"/>
      <c r="LHR192" s="3"/>
      <c r="LHS192" s="3"/>
      <c r="LHT192" s="3"/>
      <c r="LHU192" s="3"/>
      <c r="LHV192" s="3"/>
      <c r="LHW192" s="3"/>
      <c r="LHX192" s="3"/>
      <c r="LHY192" s="3"/>
      <c r="LHZ192" s="3"/>
      <c r="LIA192" s="3"/>
      <c r="LIB192" s="3"/>
      <c r="LIC192" s="3"/>
      <c r="LID192" s="3"/>
      <c r="LIE192" s="3"/>
      <c r="LIF192" s="3"/>
      <c r="LIG192" s="3"/>
      <c r="LIH192" s="3"/>
      <c r="LII192" s="3"/>
      <c r="LIJ192" s="3"/>
      <c r="LIK192" s="3"/>
      <c r="LIL192" s="3"/>
      <c r="LIM192" s="3"/>
      <c r="LIN192" s="3"/>
      <c r="LIO192" s="3"/>
      <c r="LIP192" s="3"/>
      <c r="LIQ192" s="3"/>
      <c r="LIR192" s="3"/>
      <c r="LIS192" s="3"/>
      <c r="LIT192" s="3"/>
      <c r="LIU192" s="3"/>
      <c r="LIV192" s="3"/>
      <c r="LIW192" s="3"/>
      <c r="LIX192" s="3"/>
      <c r="LIY192" s="3"/>
      <c r="LIZ192" s="3"/>
      <c r="LJA192" s="3"/>
      <c r="LJB192" s="3"/>
      <c r="LJC192" s="3"/>
      <c r="LJD192" s="3"/>
      <c r="LJE192" s="3"/>
      <c r="LJF192" s="3"/>
      <c r="LJG192" s="3"/>
      <c r="LJH192" s="3"/>
      <c r="LJI192" s="3"/>
      <c r="LJJ192" s="3"/>
      <c r="LJK192" s="3"/>
      <c r="LJL192" s="3"/>
      <c r="LJM192" s="3"/>
      <c r="LJN192" s="3"/>
      <c r="LJO192" s="3"/>
      <c r="LJP192" s="3"/>
      <c r="LJQ192" s="3"/>
      <c r="LJR192" s="3"/>
      <c r="LJS192" s="3"/>
      <c r="LJT192" s="3"/>
      <c r="LJU192" s="3"/>
      <c r="LJV192" s="3"/>
      <c r="LJW192" s="3"/>
      <c r="LJX192" s="3"/>
      <c r="LJY192" s="3"/>
      <c r="LJZ192" s="3"/>
      <c r="LKA192" s="3"/>
      <c r="LKB192" s="3"/>
      <c r="LKC192" s="3"/>
      <c r="LKD192" s="3"/>
      <c r="LKE192" s="3"/>
      <c r="LKF192" s="3"/>
      <c r="LKG192" s="3"/>
      <c r="LKH192" s="3"/>
      <c r="LKI192" s="3"/>
      <c r="LKJ192" s="3"/>
      <c r="LKK192" s="3"/>
      <c r="LKL192" s="3"/>
      <c r="LKM192" s="3"/>
      <c r="LKN192" s="3"/>
      <c r="LKO192" s="3"/>
      <c r="LKP192" s="3"/>
      <c r="LKQ192" s="3"/>
      <c r="LKR192" s="3"/>
      <c r="LKS192" s="3"/>
      <c r="LKT192" s="3"/>
      <c r="LKU192" s="3"/>
      <c r="LKV192" s="3"/>
      <c r="LKW192" s="3"/>
      <c r="LKX192" s="3"/>
      <c r="LKY192" s="3"/>
      <c r="LKZ192" s="3"/>
      <c r="LLA192" s="3"/>
      <c r="LLB192" s="3"/>
      <c r="LLC192" s="3"/>
      <c r="LLD192" s="3"/>
      <c r="LLE192" s="3"/>
      <c r="LLF192" s="3"/>
      <c r="LLG192" s="3"/>
      <c r="LLH192" s="3"/>
      <c r="LLI192" s="3"/>
      <c r="LLJ192" s="3"/>
      <c r="LLK192" s="3"/>
      <c r="LLL192" s="3"/>
      <c r="LLM192" s="3"/>
      <c r="LLN192" s="3"/>
      <c r="LLO192" s="3"/>
      <c r="LLP192" s="3"/>
      <c r="LLQ192" s="3"/>
      <c r="LLR192" s="3"/>
      <c r="LLS192" s="3"/>
      <c r="LLT192" s="3"/>
      <c r="LLU192" s="3"/>
      <c r="LLV192" s="3"/>
      <c r="LLW192" s="3"/>
      <c r="LLX192" s="3"/>
      <c r="LLY192" s="3"/>
      <c r="LLZ192" s="3"/>
      <c r="LMA192" s="3"/>
      <c r="LMB192" s="3"/>
      <c r="LMC192" s="3"/>
      <c r="LMD192" s="3"/>
      <c r="LME192" s="3"/>
      <c r="LMF192" s="3"/>
      <c r="LMG192" s="3"/>
      <c r="LMH192" s="3"/>
      <c r="LMI192" s="3"/>
      <c r="LMJ192" s="3"/>
      <c r="LMK192" s="3"/>
      <c r="LML192" s="3"/>
      <c r="LMM192" s="3"/>
      <c r="LMN192" s="3"/>
      <c r="LMO192" s="3"/>
      <c r="LMP192" s="3"/>
      <c r="LMQ192" s="3"/>
      <c r="LMR192" s="3"/>
      <c r="LMS192" s="3"/>
      <c r="LMT192" s="3"/>
      <c r="LMU192" s="3"/>
      <c r="LMV192" s="3"/>
      <c r="LMW192" s="3"/>
      <c r="LMX192" s="3"/>
      <c r="LMY192" s="3"/>
      <c r="LMZ192" s="3"/>
      <c r="LNA192" s="3"/>
      <c r="LNB192" s="3"/>
      <c r="LNC192" s="3"/>
      <c r="LND192" s="3"/>
      <c r="LNE192" s="3"/>
      <c r="LNF192" s="3"/>
      <c r="LNG192" s="3"/>
      <c r="LNH192" s="3"/>
      <c r="LNI192" s="3"/>
      <c r="LNJ192" s="3"/>
      <c r="LNK192" s="3"/>
      <c r="LNL192" s="3"/>
      <c r="LNM192" s="3"/>
      <c r="LNN192" s="3"/>
      <c r="LNO192" s="3"/>
      <c r="LNP192" s="3"/>
      <c r="LNQ192" s="3"/>
      <c r="LNR192" s="3"/>
      <c r="LNS192" s="3"/>
      <c r="LNT192" s="3"/>
      <c r="LNU192" s="3"/>
      <c r="LNV192" s="3"/>
      <c r="LNW192" s="3"/>
      <c r="LNX192" s="3"/>
      <c r="LNY192" s="3"/>
      <c r="LNZ192" s="3"/>
      <c r="LOA192" s="3"/>
      <c r="LOB192" s="3"/>
      <c r="LOC192" s="3"/>
      <c r="LOD192" s="3"/>
      <c r="LOE192" s="3"/>
      <c r="LOF192" s="3"/>
      <c r="LOG192" s="3"/>
      <c r="LOH192" s="3"/>
      <c r="LOI192" s="3"/>
      <c r="LOJ192" s="3"/>
      <c r="LOK192" s="3"/>
      <c r="LOL192" s="3"/>
      <c r="LOM192" s="3"/>
      <c r="LON192" s="3"/>
      <c r="LOO192" s="3"/>
      <c r="LOP192" s="3"/>
      <c r="LOQ192" s="3"/>
      <c r="LOR192" s="3"/>
      <c r="LOS192" s="3"/>
      <c r="LOT192" s="3"/>
      <c r="LOU192" s="3"/>
      <c r="LOV192" s="3"/>
      <c r="LOW192" s="3"/>
      <c r="LOX192" s="3"/>
      <c r="LOY192" s="3"/>
      <c r="LOZ192" s="3"/>
      <c r="LPA192" s="3"/>
      <c r="LPB192" s="3"/>
      <c r="LPC192" s="3"/>
      <c r="LPD192" s="3"/>
      <c r="LPE192" s="3"/>
      <c r="LPF192" s="3"/>
      <c r="LPG192" s="3"/>
      <c r="LPH192" s="3"/>
      <c r="LPI192" s="3"/>
      <c r="LPJ192" s="3"/>
      <c r="LPK192" s="3"/>
      <c r="LPL192" s="3"/>
      <c r="LPM192" s="3"/>
      <c r="LPN192" s="3"/>
      <c r="LPO192" s="3"/>
      <c r="LPP192" s="3"/>
      <c r="LPQ192" s="3"/>
      <c r="LPR192" s="3"/>
      <c r="LPS192" s="3"/>
      <c r="LPT192" s="3"/>
      <c r="LPU192" s="3"/>
      <c r="LPV192" s="3"/>
      <c r="LPW192" s="3"/>
      <c r="LPX192" s="3"/>
      <c r="LPY192" s="3"/>
      <c r="LPZ192" s="3"/>
      <c r="LQA192" s="3"/>
      <c r="LQB192" s="3"/>
      <c r="LQC192" s="3"/>
      <c r="LQD192" s="3"/>
      <c r="LQE192" s="3"/>
      <c r="LQF192" s="3"/>
      <c r="LQG192" s="3"/>
      <c r="LQH192" s="3"/>
      <c r="LQI192" s="3"/>
      <c r="LQJ192" s="3"/>
      <c r="LQK192" s="3"/>
      <c r="LQL192" s="3"/>
      <c r="LQM192" s="3"/>
      <c r="LQN192" s="3"/>
      <c r="LQO192" s="3"/>
      <c r="LQP192" s="3"/>
      <c r="LQQ192" s="3"/>
      <c r="LQR192" s="3"/>
      <c r="LQS192" s="3"/>
      <c r="LQT192" s="3"/>
      <c r="LQU192" s="3"/>
      <c r="LQV192" s="3"/>
      <c r="LQW192" s="3"/>
      <c r="LQX192" s="3"/>
      <c r="LQY192" s="3"/>
      <c r="LQZ192" s="3"/>
      <c r="LRA192" s="3"/>
      <c r="LRB192" s="3"/>
      <c r="LRC192" s="3"/>
      <c r="LRD192" s="3"/>
      <c r="LRE192" s="3"/>
      <c r="LRF192" s="3"/>
      <c r="LRG192" s="3"/>
      <c r="LRH192" s="3"/>
      <c r="LRI192" s="3"/>
      <c r="LRJ192" s="3"/>
      <c r="LRK192" s="3"/>
      <c r="LRL192" s="3"/>
      <c r="LRM192" s="3"/>
      <c r="LRN192" s="3"/>
      <c r="LRO192" s="3"/>
      <c r="LRP192" s="3"/>
      <c r="LRQ192" s="3"/>
      <c r="LRR192" s="3"/>
      <c r="LRS192" s="3"/>
      <c r="LRT192" s="3"/>
      <c r="LRU192" s="3"/>
      <c r="LRV192" s="3"/>
      <c r="LRW192" s="3"/>
      <c r="LRX192" s="3"/>
      <c r="LRY192" s="3"/>
      <c r="LRZ192" s="3"/>
      <c r="LSA192" s="3"/>
      <c r="LSB192" s="3"/>
      <c r="LSC192" s="3"/>
      <c r="LSD192" s="3"/>
      <c r="LSE192" s="3"/>
      <c r="LSF192" s="3"/>
      <c r="LSG192" s="3"/>
      <c r="LSH192" s="3"/>
      <c r="LSI192" s="3"/>
      <c r="LSJ192" s="3"/>
      <c r="LSK192" s="3"/>
      <c r="LSL192" s="3"/>
      <c r="LSM192" s="3"/>
      <c r="LSN192" s="3"/>
      <c r="LSO192" s="3"/>
      <c r="LSP192" s="3"/>
      <c r="LSQ192" s="3"/>
      <c r="LSR192" s="3"/>
      <c r="LSS192" s="3"/>
      <c r="LST192" s="3"/>
      <c r="LSU192" s="3"/>
      <c r="LSV192" s="3"/>
      <c r="LSW192" s="3"/>
      <c r="LSX192" s="3"/>
      <c r="LSY192" s="3"/>
      <c r="LSZ192" s="3"/>
      <c r="LTA192" s="3"/>
      <c r="LTB192" s="3"/>
      <c r="LTC192" s="3"/>
      <c r="LTD192" s="3"/>
      <c r="LTE192" s="3"/>
      <c r="LTF192" s="3"/>
      <c r="LTG192" s="3"/>
      <c r="LTH192" s="3"/>
      <c r="LTI192" s="3"/>
      <c r="LTJ192" s="3"/>
      <c r="LTK192" s="3"/>
      <c r="LTL192" s="3"/>
      <c r="LTM192" s="3"/>
      <c r="LTN192" s="3"/>
      <c r="LTO192" s="3"/>
      <c r="LTP192" s="3"/>
      <c r="LTQ192" s="3"/>
      <c r="LTR192" s="3"/>
      <c r="LTS192" s="3"/>
      <c r="LTT192" s="3"/>
      <c r="LTU192" s="3"/>
      <c r="LTV192" s="3"/>
      <c r="LTW192" s="3"/>
      <c r="LTX192" s="3"/>
      <c r="LTY192" s="3"/>
      <c r="LTZ192" s="3"/>
      <c r="LUA192" s="3"/>
      <c r="LUB192" s="3"/>
      <c r="LUC192" s="3"/>
      <c r="LUD192" s="3"/>
      <c r="LUE192" s="3"/>
      <c r="LUF192" s="3"/>
      <c r="LUG192" s="3"/>
      <c r="LUH192" s="3"/>
      <c r="LUI192" s="3"/>
      <c r="LUJ192" s="3"/>
      <c r="LUK192" s="3"/>
      <c r="LUL192" s="3"/>
      <c r="LUM192" s="3"/>
      <c r="LUN192" s="3"/>
      <c r="LUO192" s="3"/>
      <c r="LUP192" s="3"/>
      <c r="LUQ192" s="3"/>
      <c r="LUR192" s="3"/>
      <c r="LUS192" s="3"/>
      <c r="LUT192" s="3"/>
      <c r="LUU192" s="3"/>
      <c r="LUV192" s="3"/>
      <c r="LUW192" s="3"/>
      <c r="LUX192" s="3"/>
      <c r="LUY192" s="3"/>
      <c r="LUZ192" s="3"/>
      <c r="LVA192" s="3"/>
      <c r="LVB192" s="3"/>
      <c r="LVC192" s="3"/>
      <c r="LVD192" s="3"/>
      <c r="LVE192" s="3"/>
      <c r="LVF192" s="3"/>
      <c r="LVG192" s="3"/>
      <c r="LVH192" s="3"/>
      <c r="LVI192" s="3"/>
      <c r="LVJ192" s="3"/>
      <c r="LVK192" s="3"/>
      <c r="LVL192" s="3"/>
      <c r="LVM192" s="3"/>
      <c r="LVN192" s="3"/>
      <c r="LVO192" s="3"/>
      <c r="LVP192" s="3"/>
      <c r="LVQ192" s="3"/>
      <c r="LVR192" s="3"/>
      <c r="LVS192" s="3"/>
      <c r="LVT192" s="3"/>
      <c r="LVU192" s="3"/>
      <c r="LVV192" s="3"/>
      <c r="LVW192" s="3"/>
      <c r="LVX192" s="3"/>
      <c r="LVY192" s="3"/>
      <c r="LVZ192" s="3"/>
      <c r="LWA192" s="3"/>
      <c r="LWB192" s="3"/>
      <c r="LWC192" s="3"/>
      <c r="LWD192" s="3"/>
      <c r="LWE192" s="3"/>
      <c r="LWF192" s="3"/>
      <c r="LWG192" s="3"/>
      <c r="LWH192" s="3"/>
      <c r="LWI192" s="3"/>
      <c r="LWJ192" s="3"/>
      <c r="LWK192" s="3"/>
      <c r="LWL192" s="3"/>
      <c r="LWM192" s="3"/>
      <c r="LWN192" s="3"/>
      <c r="LWO192" s="3"/>
      <c r="LWP192" s="3"/>
      <c r="LWQ192" s="3"/>
      <c r="LWR192" s="3"/>
      <c r="LWS192" s="3"/>
      <c r="LWT192" s="3"/>
      <c r="LWU192" s="3"/>
      <c r="LWV192" s="3"/>
      <c r="LWW192" s="3"/>
      <c r="LWX192" s="3"/>
      <c r="LWY192" s="3"/>
      <c r="LWZ192" s="3"/>
      <c r="LXA192" s="3"/>
      <c r="LXB192" s="3"/>
      <c r="LXC192" s="3"/>
      <c r="LXD192" s="3"/>
      <c r="LXE192" s="3"/>
      <c r="LXF192" s="3"/>
      <c r="LXG192" s="3"/>
      <c r="LXH192" s="3"/>
      <c r="LXI192" s="3"/>
      <c r="LXJ192" s="3"/>
      <c r="LXK192" s="3"/>
      <c r="LXL192" s="3"/>
      <c r="LXM192" s="3"/>
      <c r="LXN192" s="3"/>
      <c r="LXO192" s="3"/>
      <c r="LXP192" s="3"/>
      <c r="LXQ192" s="3"/>
      <c r="LXR192" s="3"/>
      <c r="LXS192" s="3"/>
      <c r="LXT192" s="3"/>
      <c r="LXU192" s="3"/>
      <c r="LXV192" s="3"/>
      <c r="LXW192" s="3"/>
      <c r="LXX192" s="3"/>
      <c r="LXY192" s="3"/>
      <c r="LXZ192" s="3"/>
      <c r="LYA192" s="3"/>
      <c r="LYB192" s="3"/>
      <c r="LYC192" s="3"/>
      <c r="LYD192" s="3"/>
      <c r="LYE192" s="3"/>
      <c r="LYF192" s="3"/>
      <c r="LYG192" s="3"/>
      <c r="LYH192" s="3"/>
      <c r="LYI192" s="3"/>
      <c r="LYJ192" s="3"/>
      <c r="LYK192" s="3"/>
      <c r="LYL192" s="3"/>
      <c r="LYM192" s="3"/>
      <c r="LYN192" s="3"/>
      <c r="LYO192" s="3"/>
      <c r="LYP192" s="3"/>
      <c r="LYQ192" s="3"/>
      <c r="LYR192" s="3"/>
      <c r="LYS192" s="3"/>
      <c r="LYT192" s="3"/>
      <c r="LYU192" s="3"/>
      <c r="LYV192" s="3"/>
      <c r="LYW192" s="3"/>
      <c r="LYX192" s="3"/>
      <c r="LYY192" s="3"/>
      <c r="LYZ192" s="3"/>
      <c r="LZA192" s="3"/>
      <c r="LZB192" s="3"/>
      <c r="LZC192" s="3"/>
      <c r="LZD192" s="3"/>
      <c r="LZE192" s="3"/>
      <c r="LZF192" s="3"/>
      <c r="LZG192" s="3"/>
      <c r="LZH192" s="3"/>
      <c r="LZI192" s="3"/>
      <c r="LZJ192" s="3"/>
      <c r="LZK192" s="3"/>
      <c r="LZL192" s="3"/>
      <c r="LZM192" s="3"/>
      <c r="LZN192" s="3"/>
      <c r="LZO192" s="3"/>
      <c r="LZP192" s="3"/>
      <c r="LZQ192" s="3"/>
      <c r="LZR192" s="3"/>
      <c r="LZS192" s="3"/>
      <c r="LZT192" s="3"/>
      <c r="LZU192" s="3"/>
      <c r="LZV192" s="3"/>
      <c r="LZW192" s="3"/>
      <c r="LZX192" s="3"/>
      <c r="LZY192" s="3"/>
      <c r="LZZ192" s="3"/>
      <c r="MAA192" s="3"/>
      <c r="MAB192" s="3"/>
      <c r="MAC192" s="3"/>
      <c r="MAD192" s="3"/>
      <c r="MAE192" s="3"/>
      <c r="MAF192" s="3"/>
      <c r="MAG192" s="3"/>
      <c r="MAH192" s="3"/>
      <c r="MAI192" s="3"/>
      <c r="MAJ192" s="3"/>
      <c r="MAK192" s="3"/>
      <c r="MAL192" s="3"/>
      <c r="MAM192" s="3"/>
      <c r="MAN192" s="3"/>
      <c r="MAO192" s="3"/>
      <c r="MAP192" s="3"/>
      <c r="MAQ192" s="3"/>
      <c r="MAR192" s="3"/>
      <c r="MAS192" s="3"/>
      <c r="MAT192" s="3"/>
      <c r="MAU192" s="3"/>
      <c r="MAV192" s="3"/>
      <c r="MAW192" s="3"/>
      <c r="MAX192" s="3"/>
      <c r="MAY192" s="3"/>
      <c r="MAZ192" s="3"/>
      <c r="MBA192" s="3"/>
      <c r="MBB192" s="3"/>
      <c r="MBC192" s="3"/>
      <c r="MBD192" s="3"/>
      <c r="MBE192" s="3"/>
      <c r="MBF192" s="3"/>
      <c r="MBG192" s="3"/>
      <c r="MBH192" s="3"/>
      <c r="MBI192" s="3"/>
      <c r="MBJ192" s="3"/>
      <c r="MBK192" s="3"/>
      <c r="MBL192" s="3"/>
      <c r="MBM192" s="3"/>
      <c r="MBN192" s="3"/>
      <c r="MBO192" s="3"/>
      <c r="MBP192" s="3"/>
      <c r="MBQ192" s="3"/>
      <c r="MBR192" s="3"/>
      <c r="MBS192" s="3"/>
      <c r="MBT192" s="3"/>
      <c r="MBU192" s="3"/>
      <c r="MBV192" s="3"/>
      <c r="MBW192" s="3"/>
      <c r="MBX192" s="3"/>
      <c r="MBY192" s="3"/>
      <c r="MBZ192" s="3"/>
      <c r="MCA192" s="3"/>
      <c r="MCB192" s="3"/>
      <c r="MCC192" s="3"/>
      <c r="MCD192" s="3"/>
      <c r="MCE192" s="3"/>
      <c r="MCF192" s="3"/>
      <c r="MCG192" s="3"/>
      <c r="MCH192" s="3"/>
      <c r="MCI192" s="3"/>
      <c r="MCJ192" s="3"/>
      <c r="MCK192" s="3"/>
      <c r="MCL192" s="3"/>
      <c r="MCM192" s="3"/>
      <c r="MCN192" s="3"/>
      <c r="MCO192" s="3"/>
      <c r="MCP192" s="3"/>
      <c r="MCQ192" s="3"/>
      <c r="MCR192" s="3"/>
      <c r="MCS192" s="3"/>
      <c r="MCT192" s="3"/>
      <c r="MCU192" s="3"/>
      <c r="MCV192" s="3"/>
      <c r="MCW192" s="3"/>
      <c r="MCX192" s="3"/>
      <c r="MCY192" s="3"/>
      <c r="MCZ192" s="3"/>
      <c r="MDA192" s="3"/>
      <c r="MDB192" s="3"/>
      <c r="MDC192" s="3"/>
      <c r="MDD192" s="3"/>
      <c r="MDE192" s="3"/>
      <c r="MDF192" s="3"/>
      <c r="MDG192" s="3"/>
      <c r="MDH192" s="3"/>
      <c r="MDI192" s="3"/>
      <c r="MDJ192" s="3"/>
      <c r="MDK192" s="3"/>
      <c r="MDL192" s="3"/>
      <c r="MDM192" s="3"/>
      <c r="MDN192" s="3"/>
      <c r="MDO192" s="3"/>
      <c r="MDP192" s="3"/>
      <c r="MDQ192" s="3"/>
      <c r="MDR192" s="3"/>
      <c r="MDS192" s="3"/>
      <c r="MDT192" s="3"/>
      <c r="MDU192" s="3"/>
      <c r="MDV192" s="3"/>
      <c r="MDW192" s="3"/>
      <c r="MDX192" s="3"/>
      <c r="MDY192" s="3"/>
      <c r="MDZ192" s="3"/>
      <c r="MEA192" s="3"/>
      <c r="MEB192" s="3"/>
      <c r="MEC192" s="3"/>
      <c r="MED192" s="3"/>
      <c r="MEE192" s="3"/>
      <c r="MEF192" s="3"/>
      <c r="MEG192" s="3"/>
      <c r="MEH192" s="3"/>
      <c r="MEI192" s="3"/>
      <c r="MEJ192" s="3"/>
      <c r="MEK192" s="3"/>
      <c r="MEL192" s="3"/>
      <c r="MEM192" s="3"/>
      <c r="MEN192" s="3"/>
      <c r="MEO192" s="3"/>
      <c r="MEP192" s="3"/>
      <c r="MEQ192" s="3"/>
      <c r="MER192" s="3"/>
      <c r="MES192" s="3"/>
      <c r="MET192" s="3"/>
      <c r="MEU192" s="3"/>
      <c r="MEV192" s="3"/>
      <c r="MEW192" s="3"/>
      <c r="MEX192" s="3"/>
      <c r="MEY192" s="3"/>
      <c r="MEZ192" s="3"/>
      <c r="MFA192" s="3"/>
      <c r="MFB192" s="3"/>
      <c r="MFC192" s="3"/>
      <c r="MFD192" s="3"/>
      <c r="MFE192" s="3"/>
      <c r="MFF192" s="3"/>
      <c r="MFG192" s="3"/>
      <c r="MFH192" s="3"/>
      <c r="MFI192" s="3"/>
      <c r="MFJ192" s="3"/>
      <c r="MFK192" s="3"/>
      <c r="MFL192" s="3"/>
      <c r="MFM192" s="3"/>
      <c r="MFN192" s="3"/>
      <c r="MFO192" s="3"/>
      <c r="MFP192" s="3"/>
      <c r="MFQ192" s="3"/>
      <c r="MFR192" s="3"/>
      <c r="MFS192" s="3"/>
      <c r="MFT192" s="3"/>
      <c r="MFU192" s="3"/>
      <c r="MFV192" s="3"/>
      <c r="MFW192" s="3"/>
      <c r="MFX192" s="3"/>
      <c r="MFY192" s="3"/>
      <c r="MFZ192" s="3"/>
      <c r="MGA192" s="3"/>
      <c r="MGB192" s="3"/>
      <c r="MGC192" s="3"/>
      <c r="MGD192" s="3"/>
      <c r="MGE192" s="3"/>
      <c r="MGF192" s="3"/>
      <c r="MGG192" s="3"/>
      <c r="MGH192" s="3"/>
      <c r="MGI192" s="3"/>
      <c r="MGJ192" s="3"/>
      <c r="MGK192" s="3"/>
      <c r="MGL192" s="3"/>
      <c r="MGM192" s="3"/>
      <c r="MGN192" s="3"/>
      <c r="MGO192" s="3"/>
      <c r="MGP192" s="3"/>
      <c r="MGQ192" s="3"/>
      <c r="MGR192" s="3"/>
      <c r="MGS192" s="3"/>
      <c r="MGT192" s="3"/>
      <c r="MGU192" s="3"/>
      <c r="MGV192" s="3"/>
      <c r="MGW192" s="3"/>
      <c r="MGX192" s="3"/>
      <c r="MGY192" s="3"/>
      <c r="MGZ192" s="3"/>
      <c r="MHA192" s="3"/>
      <c r="MHB192" s="3"/>
      <c r="MHC192" s="3"/>
      <c r="MHD192" s="3"/>
      <c r="MHE192" s="3"/>
      <c r="MHF192" s="3"/>
      <c r="MHG192" s="3"/>
      <c r="MHH192" s="3"/>
      <c r="MHI192" s="3"/>
      <c r="MHJ192" s="3"/>
      <c r="MHK192" s="3"/>
      <c r="MHL192" s="3"/>
      <c r="MHM192" s="3"/>
      <c r="MHN192" s="3"/>
      <c r="MHO192" s="3"/>
      <c r="MHP192" s="3"/>
      <c r="MHQ192" s="3"/>
      <c r="MHR192" s="3"/>
      <c r="MHS192" s="3"/>
      <c r="MHT192" s="3"/>
      <c r="MHU192" s="3"/>
      <c r="MHV192" s="3"/>
      <c r="MHW192" s="3"/>
      <c r="MHX192" s="3"/>
      <c r="MHY192" s="3"/>
      <c r="MHZ192" s="3"/>
      <c r="MIA192" s="3"/>
      <c r="MIB192" s="3"/>
      <c r="MIC192" s="3"/>
      <c r="MID192" s="3"/>
      <c r="MIE192" s="3"/>
      <c r="MIF192" s="3"/>
      <c r="MIG192" s="3"/>
      <c r="MIH192" s="3"/>
      <c r="MII192" s="3"/>
      <c r="MIJ192" s="3"/>
      <c r="MIK192" s="3"/>
      <c r="MIL192" s="3"/>
      <c r="MIM192" s="3"/>
      <c r="MIN192" s="3"/>
      <c r="MIO192" s="3"/>
      <c r="MIP192" s="3"/>
      <c r="MIQ192" s="3"/>
      <c r="MIR192" s="3"/>
      <c r="MIS192" s="3"/>
      <c r="MIT192" s="3"/>
      <c r="MIU192" s="3"/>
      <c r="MIV192" s="3"/>
      <c r="MIW192" s="3"/>
      <c r="MIX192" s="3"/>
      <c r="MIY192" s="3"/>
      <c r="MIZ192" s="3"/>
      <c r="MJA192" s="3"/>
      <c r="MJB192" s="3"/>
      <c r="MJC192" s="3"/>
      <c r="MJD192" s="3"/>
      <c r="MJE192" s="3"/>
      <c r="MJF192" s="3"/>
      <c r="MJG192" s="3"/>
      <c r="MJH192" s="3"/>
      <c r="MJI192" s="3"/>
      <c r="MJJ192" s="3"/>
      <c r="MJK192" s="3"/>
      <c r="MJL192" s="3"/>
      <c r="MJM192" s="3"/>
      <c r="MJN192" s="3"/>
      <c r="MJO192" s="3"/>
      <c r="MJP192" s="3"/>
      <c r="MJQ192" s="3"/>
      <c r="MJR192" s="3"/>
      <c r="MJS192" s="3"/>
      <c r="MJT192" s="3"/>
      <c r="MJU192" s="3"/>
      <c r="MJV192" s="3"/>
      <c r="MJW192" s="3"/>
      <c r="MJX192" s="3"/>
      <c r="MJY192" s="3"/>
      <c r="MJZ192" s="3"/>
      <c r="MKA192" s="3"/>
      <c r="MKB192" s="3"/>
      <c r="MKC192" s="3"/>
      <c r="MKD192" s="3"/>
      <c r="MKE192" s="3"/>
      <c r="MKF192" s="3"/>
      <c r="MKG192" s="3"/>
      <c r="MKH192" s="3"/>
      <c r="MKI192" s="3"/>
      <c r="MKJ192" s="3"/>
      <c r="MKK192" s="3"/>
      <c r="MKL192" s="3"/>
      <c r="MKM192" s="3"/>
      <c r="MKN192" s="3"/>
      <c r="MKO192" s="3"/>
      <c r="MKP192" s="3"/>
      <c r="MKQ192" s="3"/>
      <c r="MKR192" s="3"/>
      <c r="MKS192" s="3"/>
      <c r="MKT192" s="3"/>
      <c r="MKU192" s="3"/>
      <c r="MKV192" s="3"/>
      <c r="MKW192" s="3"/>
      <c r="MKX192" s="3"/>
      <c r="MKY192" s="3"/>
      <c r="MKZ192" s="3"/>
      <c r="MLA192" s="3"/>
      <c r="MLB192" s="3"/>
      <c r="MLC192" s="3"/>
      <c r="MLD192" s="3"/>
      <c r="MLE192" s="3"/>
      <c r="MLF192" s="3"/>
      <c r="MLG192" s="3"/>
      <c r="MLH192" s="3"/>
      <c r="MLI192" s="3"/>
      <c r="MLJ192" s="3"/>
      <c r="MLK192" s="3"/>
      <c r="MLL192" s="3"/>
      <c r="MLM192" s="3"/>
      <c r="MLN192" s="3"/>
      <c r="MLO192" s="3"/>
      <c r="MLP192" s="3"/>
      <c r="MLQ192" s="3"/>
      <c r="MLR192" s="3"/>
      <c r="MLS192" s="3"/>
      <c r="MLT192" s="3"/>
      <c r="MLU192" s="3"/>
      <c r="MLV192" s="3"/>
      <c r="MLW192" s="3"/>
      <c r="MLX192" s="3"/>
      <c r="MLY192" s="3"/>
      <c r="MLZ192" s="3"/>
      <c r="MMA192" s="3"/>
      <c r="MMB192" s="3"/>
      <c r="MMC192" s="3"/>
      <c r="MMD192" s="3"/>
      <c r="MME192" s="3"/>
      <c r="MMF192" s="3"/>
      <c r="MMG192" s="3"/>
      <c r="MMH192" s="3"/>
      <c r="MMI192" s="3"/>
      <c r="MMJ192" s="3"/>
      <c r="MMK192" s="3"/>
      <c r="MML192" s="3"/>
      <c r="MMM192" s="3"/>
      <c r="MMN192" s="3"/>
      <c r="MMO192" s="3"/>
      <c r="MMP192" s="3"/>
      <c r="MMQ192" s="3"/>
      <c r="MMR192" s="3"/>
      <c r="MMS192" s="3"/>
      <c r="MMT192" s="3"/>
      <c r="MMU192" s="3"/>
      <c r="MMV192" s="3"/>
      <c r="MMW192" s="3"/>
      <c r="MMX192" s="3"/>
      <c r="MMY192" s="3"/>
      <c r="MMZ192" s="3"/>
      <c r="MNA192" s="3"/>
      <c r="MNB192" s="3"/>
      <c r="MNC192" s="3"/>
      <c r="MND192" s="3"/>
      <c r="MNE192" s="3"/>
      <c r="MNF192" s="3"/>
      <c r="MNG192" s="3"/>
      <c r="MNH192" s="3"/>
      <c r="MNI192" s="3"/>
      <c r="MNJ192" s="3"/>
      <c r="MNK192" s="3"/>
      <c r="MNL192" s="3"/>
      <c r="MNM192" s="3"/>
      <c r="MNN192" s="3"/>
      <c r="MNO192" s="3"/>
      <c r="MNP192" s="3"/>
      <c r="MNQ192" s="3"/>
      <c r="MNR192" s="3"/>
      <c r="MNS192" s="3"/>
      <c r="MNT192" s="3"/>
      <c r="MNU192" s="3"/>
      <c r="MNV192" s="3"/>
      <c r="MNW192" s="3"/>
      <c r="MNX192" s="3"/>
      <c r="MNY192" s="3"/>
      <c r="MNZ192" s="3"/>
      <c r="MOA192" s="3"/>
      <c r="MOB192" s="3"/>
      <c r="MOC192" s="3"/>
      <c r="MOD192" s="3"/>
      <c r="MOE192" s="3"/>
      <c r="MOF192" s="3"/>
      <c r="MOG192" s="3"/>
      <c r="MOH192" s="3"/>
      <c r="MOI192" s="3"/>
      <c r="MOJ192" s="3"/>
      <c r="MOK192" s="3"/>
      <c r="MOL192" s="3"/>
      <c r="MOM192" s="3"/>
      <c r="MON192" s="3"/>
      <c r="MOO192" s="3"/>
      <c r="MOP192" s="3"/>
      <c r="MOQ192" s="3"/>
      <c r="MOR192" s="3"/>
      <c r="MOS192" s="3"/>
      <c r="MOT192" s="3"/>
      <c r="MOU192" s="3"/>
      <c r="MOV192" s="3"/>
      <c r="MOW192" s="3"/>
      <c r="MOX192" s="3"/>
      <c r="MOY192" s="3"/>
      <c r="MOZ192" s="3"/>
      <c r="MPA192" s="3"/>
      <c r="MPB192" s="3"/>
      <c r="MPC192" s="3"/>
      <c r="MPD192" s="3"/>
      <c r="MPE192" s="3"/>
      <c r="MPF192" s="3"/>
      <c r="MPG192" s="3"/>
      <c r="MPH192" s="3"/>
      <c r="MPI192" s="3"/>
      <c r="MPJ192" s="3"/>
      <c r="MPK192" s="3"/>
      <c r="MPL192" s="3"/>
      <c r="MPM192" s="3"/>
      <c r="MPN192" s="3"/>
      <c r="MPO192" s="3"/>
      <c r="MPP192" s="3"/>
      <c r="MPQ192" s="3"/>
      <c r="MPR192" s="3"/>
      <c r="MPS192" s="3"/>
      <c r="MPT192" s="3"/>
      <c r="MPU192" s="3"/>
      <c r="MPV192" s="3"/>
      <c r="MPW192" s="3"/>
      <c r="MPX192" s="3"/>
      <c r="MPY192" s="3"/>
      <c r="MPZ192" s="3"/>
      <c r="MQA192" s="3"/>
      <c r="MQB192" s="3"/>
      <c r="MQC192" s="3"/>
      <c r="MQD192" s="3"/>
      <c r="MQE192" s="3"/>
      <c r="MQF192" s="3"/>
      <c r="MQG192" s="3"/>
      <c r="MQH192" s="3"/>
      <c r="MQI192" s="3"/>
      <c r="MQJ192" s="3"/>
      <c r="MQK192" s="3"/>
      <c r="MQL192" s="3"/>
      <c r="MQM192" s="3"/>
      <c r="MQN192" s="3"/>
      <c r="MQO192" s="3"/>
      <c r="MQP192" s="3"/>
      <c r="MQQ192" s="3"/>
      <c r="MQR192" s="3"/>
      <c r="MQS192" s="3"/>
      <c r="MQT192" s="3"/>
      <c r="MQU192" s="3"/>
      <c r="MQV192" s="3"/>
      <c r="MQW192" s="3"/>
      <c r="MQX192" s="3"/>
      <c r="MQY192" s="3"/>
      <c r="MQZ192" s="3"/>
      <c r="MRA192" s="3"/>
      <c r="MRB192" s="3"/>
      <c r="MRC192" s="3"/>
      <c r="MRD192" s="3"/>
      <c r="MRE192" s="3"/>
      <c r="MRF192" s="3"/>
      <c r="MRG192" s="3"/>
      <c r="MRH192" s="3"/>
      <c r="MRI192" s="3"/>
      <c r="MRJ192" s="3"/>
      <c r="MRK192" s="3"/>
      <c r="MRL192" s="3"/>
      <c r="MRM192" s="3"/>
      <c r="MRN192" s="3"/>
      <c r="MRO192" s="3"/>
      <c r="MRP192" s="3"/>
      <c r="MRQ192" s="3"/>
      <c r="MRR192" s="3"/>
      <c r="MRS192" s="3"/>
      <c r="MRT192" s="3"/>
      <c r="MRU192" s="3"/>
      <c r="MRV192" s="3"/>
      <c r="MRW192" s="3"/>
      <c r="MRX192" s="3"/>
      <c r="MRY192" s="3"/>
      <c r="MRZ192" s="3"/>
      <c r="MSA192" s="3"/>
      <c r="MSB192" s="3"/>
      <c r="MSC192" s="3"/>
      <c r="MSD192" s="3"/>
      <c r="MSE192" s="3"/>
      <c r="MSF192" s="3"/>
      <c r="MSG192" s="3"/>
      <c r="MSH192" s="3"/>
      <c r="MSI192" s="3"/>
      <c r="MSJ192" s="3"/>
      <c r="MSK192" s="3"/>
      <c r="MSL192" s="3"/>
      <c r="MSM192" s="3"/>
      <c r="MSN192" s="3"/>
      <c r="MSO192" s="3"/>
      <c r="MSP192" s="3"/>
      <c r="MSQ192" s="3"/>
      <c r="MSR192" s="3"/>
      <c r="MSS192" s="3"/>
      <c r="MST192" s="3"/>
      <c r="MSU192" s="3"/>
      <c r="MSV192" s="3"/>
      <c r="MSW192" s="3"/>
      <c r="MSX192" s="3"/>
      <c r="MSY192" s="3"/>
      <c r="MSZ192" s="3"/>
      <c r="MTA192" s="3"/>
      <c r="MTB192" s="3"/>
      <c r="MTC192" s="3"/>
      <c r="MTD192" s="3"/>
      <c r="MTE192" s="3"/>
      <c r="MTF192" s="3"/>
      <c r="MTG192" s="3"/>
      <c r="MTH192" s="3"/>
      <c r="MTI192" s="3"/>
      <c r="MTJ192" s="3"/>
      <c r="MTK192" s="3"/>
      <c r="MTL192" s="3"/>
      <c r="MTM192" s="3"/>
      <c r="MTN192" s="3"/>
      <c r="MTO192" s="3"/>
      <c r="MTP192" s="3"/>
      <c r="MTQ192" s="3"/>
      <c r="MTR192" s="3"/>
      <c r="MTS192" s="3"/>
      <c r="MTT192" s="3"/>
      <c r="MTU192" s="3"/>
      <c r="MTV192" s="3"/>
      <c r="MTW192" s="3"/>
      <c r="MTX192" s="3"/>
      <c r="MTY192" s="3"/>
      <c r="MTZ192" s="3"/>
      <c r="MUA192" s="3"/>
      <c r="MUB192" s="3"/>
      <c r="MUC192" s="3"/>
      <c r="MUD192" s="3"/>
      <c r="MUE192" s="3"/>
      <c r="MUF192" s="3"/>
      <c r="MUG192" s="3"/>
      <c r="MUH192" s="3"/>
      <c r="MUI192" s="3"/>
      <c r="MUJ192" s="3"/>
      <c r="MUK192" s="3"/>
      <c r="MUL192" s="3"/>
      <c r="MUM192" s="3"/>
      <c r="MUN192" s="3"/>
      <c r="MUO192" s="3"/>
      <c r="MUP192" s="3"/>
      <c r="MUQ192" s="3"/>
      <c r="MUR192" s="3"/>
      <c r="MUS192" s="3"/>
      <c r="MUT192" s="3"/>
      <c r="MUU192" s="3"/>
      <c r="MUV192" s="3"/>
      <c r="MUW192" s="3"/>
      <c r="MUX192" s="3"/>
      <c r="MUY192" s="3"/>
      <c r="MUZ192" s="3"/>
      <c r="MVA192" s="3"/>
      <c r="MVB192" s="3"/>
      <c r="MVC192" s="3"/>
      <c r="MVD192" s="3"/>
      <c r="MVE192" s="3"/>
      <c r="MVF192" s="3"/>
      <c r="MVG192" s="3"/>
      <c r="MVH192" s="3"/>
      <c r="MVI192" s="3"/>
      <c r="MVJ192" s="3"/>
      <c r="MVK192" s="3"/>
      <c r="MVL192" s="3"/>
      <c r="MVM192" s="3"/>
      <c r="MVN192" s="3"/>
      <c r="MVO192" s="3"/>
      <c r="MVP192" s="3"/>
      <c r="MVQ192" s="3"/>
      <c r="MVR192" s="3"/>
      <c r="MVS192" s="3"/>
      <c r="MVT192" s="3"/>
      <c r="MVU192" s="3"/>
      <c r="MVV192" s="3"/>
      <c r="MVW192" s="3"/>
      <c r="MVX192" s="3"/>
      <c r="MVY192" s="3"/>
      <c r="MVZ192" s="3"/>
      <c r="MWA192" s="3"/>
      <c r="MWB192" s="3"/>
      <c r="MWC192" s="3"/>
      <c r="MWD192" s="3"/>
      <c r="MWE192" s="3"/>
      <c r="MWF192" s="3"/>
      <c r="MWG192" s="3"/>
      <c r="MWH192" s="3"/>
      <c r="MWI192" s="3"/>
      <c r="MWJ192" s="3"/>
      <c r="MWK192" s="3"/>
      <c r="MWL192" s="3"/>
      <c r="MWM192" s="3"/>
      <c r="MWN192" s="3"/>
      <c r="MWO192" s="3"/>
      <c r="MWP192" s="3"/>
      <c r="MWQ192" s="3"/>
      <c r="MWR192" s="3"/>
      <c r="MWS192" s="3"/>
      <c r="MWT192" s="3"/>
      <c r="MWU192" s="3"/>
      <c r="MWV192" s="3"/>
      <c r="MWW192" s="3"/>
      <c r="MWX192" s="3"/>
      <c r="MWY192" s="3"/>
      <c r="MWZ192" s="3"/>
      <c r="MXA192" s="3"/>
      <c r="MXB192" s="3"/>
      <c r="MXC192" s="3"/>
      <c r="MXD192" s="3"/>
      <c r="MXE192" s="3"/>
      <c r="MXF192" s="3"/>
      <c r="MXG192" s="3"/>
      <c r="MXH192" s="3"/>
      <c r="MXI192" s="3"/>
      <c r="MXJ192" s="3"/>
      <c r="MXK192" s="3"/>
      <c r="MXL192" s="3"/>
      <c r="MXM192" s="3"/>
      <c r="MXN192" s="3"/>
      <c r="MXO192" s="3"/>
      <c r="MXP192" s="3"/>
      <c r="MXQ192" s="3"/>
      <c r="MXR192" s="3"/>
      <c r="MXS192" s="3"/>
      <c r="MXT192" s="3"/>
      <c r="MXU192" s="3"/>
      <c r="MXV192" s="3"/>
      <c r="MXW192" s="3"/>
      <c r="MXX192" s="3"/>
      <c r="MXY192" s="3"/>
      <c r="MXZ192" s="3"/>
      <c r="MYA192" s="3"/>
      <c r="MYB192" s="3"/>
      <c r="MYC192" s="3"/>
      <c r="MYD192" s="3"/>
      <c r="MYE192" s="3"/>
      <c r="MYF192" s="3"/>
      <c r="MYG192" s="3"/>
      <c r="MYH192" s="3"/>
      <c r="MYI192" s="3"/>
      <c r="MYJ192" s="3"/>
      <c r="MYK192" s="3"/>
      <c r="MYL192" s="3"/>
      <c r="MYM192" s="3"/>
      <c r="MYN192" s="3"/>
      <c r="MYO192" s="3"/>
      <c r="MYP192" s="3"/>
      <c r="MYQ192" s="3"/>
      <c r="MYR192" s="3"/>
      <c r="MYS192" s="3"/>
      <c r="MYT192" s="3"/>
      <c r="MYU192" s="3"/>
      <c r="MYV192" s="3"/>
      <c r="MYW192" s="3"/>
      <c r="MYX192" s="3"/>
      <c r="MYY192" s="3"/>
      <c r="MYZ192" s="3"/>
      <c r="MZA192" s="3"/>
      <c r="MZB192" s="3"/>
      <c r="MZC192" s="3"/>
      <c r="MZD192" s="3"/>
      <c r="MZE192" s="3"/>
      <c r="MZF192" s="3"/>
      <c r="MZG192" s="3"/>
      <c r="MZH192" s="3"/>
      <c r="MZI192" s="3"/>
      <c r="MZJ192" s="3"/>
      <c r="MZK192" s="3"/>
      <c r="MZL192" s="3"/>
      <c r="MZM192" s="3"/>
      <c r="MZN192" s="3"/>
      <c r="MZO192" s="3"/>
      <c r="MZP192" s="3"/>
      <c r="MZQ192" s="3"/>
      <c r="MZR192" s="3"/>
      <c r="MZS192" s="3"/>
      <c r="MZT192" s="3"/>
      <c r="MZU192" s="3"/>
      <c r="MZV192" s="3"/>
      <c r="MZW192" s="3"/>
      <c r="MZX192" s="3"/>
      <c r="MZY192" s="3"/>
      <c r="MZZ192" s="3"/>
      <c r="NAA192" s="3"/>
      <c r="NAB192" s="3"/>
      <c r="NAC192" s="3"/>
      <c r="NAD192" s="3"/>
      <c r="NAE192" s="3"/>
      <c r="NAF192" s="3"/>
      <c r="NAG192" s="3"/>
      <c r="NAH192" s="3"/>
      <c r="NAI192" s="3"/>
      <c r="NAJ192" s="3"/>
      <c r="NAK192" s="3"/>
      <c r="NAL192" s="3"/>
      <c r="NAM192" s="3"/>
      <c r="NAN192" s="3"/>
      <c r="NAO192" s="3"/>
      <c r="NAP192" s="3"/>
      <c r="NAQ192" s="3"/>
      <c r="NAR192" s="3"/>
      <c r="NAS192" s="3"/>
      <c r="NAT192" s="3"/>
      <c r="NAU192" s="3"/>
      <c r="NAV192" s="3"/>
      <c r="NAW192" s="3"/>
      <c r="NAX192" s="3"/>
      <c r="NAY192" s="3"/>
      <c r="NAZ192" s="3"/>
      <c r="NBA192" s="3"/>
      <c r="NBB192" s="3"/>
      <c r="NBC192" s="3"/>
      <c r="NBD192" s="3"/>
      <c r="NBE192" s="3"/>
      <c r="NBF192" s="3"/>
      <c r="NBG192" s="3"/>
      <c r="NBH192" s="3"/>
      <c r="NBI192" s="3"/>
      <c r="NBJ192" s="3"/>
      <c r="NBK192" s="3"/>
      <c r="NBL192" s="3"/>
      <c r="NBM192" s="3"/>
      <c r="NBN192" s="3"/>
      <c r="NBO192" s="3"/>
      <c r="NBP192" s="3"/>
      <c r="NBQ192" s="3"/>
      <c r="NBR192" s="3"/>
      <c r="NBS192" s="3"/>
      <c r="NBT192" s="3"/>
      <c r="NBU192" s="3"/>
      <c r="NBV192" s="3"/>
      <c r="NBW192" s="3"/>
      <c r="NBX192" s="3"/>
      <c r="NBY192" s="3"/>
      <c r="NBZ192" s="3"/>
      <c r="NCA192" s="3"/>
      <c r="NCB192" s="3"/>
      <c r="NCC192" s="3"/>
      <c r="NCD192" s="3"/>
      <c r="NCE192" s="3"/>
      <c r="NCF192" s="3"/>
      <c r="NCG192" s="3"/>
      <c r="NCH192" s="3"/>
      <c r="NCI192" s="3"/>
      <c r="NCJ192" s="3"/>
      <c r="NCK192" s="3"/>
      <c r="NCL192" s="3"/>
      <c r="NCM192" s="3"/>
      <c r="NCN192" s="3"/>
      <c r="NCO192" s="3"/>
      <c r="NCP192" s="3"/>
      <c r="NCQ192" s="3"/>
      <c r="NCR192" s="3"/>
      <c r="NCS192" s="3"/>
      <c r="NCT192" s="3"/>
      <c r="NCU192" s="3"/>
      <c r="NCV192" s="3"/>
      <c r="NCW192" s="3"/>
      <c r="NCX192" s="3"/>
      <c r="NCY192" s="3"/>
      <c r="NCZ192" s="3"/>
      <c r="NDA192" s="3"/>
      <c r="NDB192" s="3"/>
      <c r="NDC192" s="3"/>
      <c r="NDD192" s="3"/>
      <c r="NDE192" s="3"/>
      <c r="NDF192" s="3"/>
      <c r="NDG192" s="3"/>
      <c r="NDH192" s="3"/>
      <c r="NDI192" s="3"/>
      <c r="NDJ192" s="3"/>
      <c r="NDK192" s="3"/>
      <c r="NDL192" s="3"/>
      <c r="NDM192" s="3"/>
      <c r="NDN192" s="3"/>
      <c r="NDO192" s="3"/>
      <c r="NDP192" s="3"/>
      <c r="NDQ192" s="3"/>
      <c r="NDR192" s="3"/>
      <c r="NDS192" s="3"/>
      <c r="NDT192" s="3"/>
      <c r="NDU192" s="3"/>
      <c r="NDV192" s="3"/>
      <c r="NDW192" s="3"/>
      <c r="NDX192" s="3"/>
      <c r="NDY192" s="3"/>
      <c r="NDZ192" s="3"/>
      <c r="NEA192" s="3"/>
      <c r="NEB192" s="3"/>
      <c r="NEC192" s="3"/>
      <c r="NED192" s="3"/>
      <c r="NEE192" s="3"/>
      <c r="NEF192" s="3"/>
      <c r="NEG192" s="3"/>
      <c r="NEH192" s="3"/>
      <c r="NEI192" s="3"/>
      <c r="NEJ192" s="3"/>
      <c r="NEK192" s="3"/>
      <c r="NEL192" s="3"/>
      <c r="NEM192" s="3"/>
      <c r="NEN192" s="3"/>
      <c r="NEO192" s="3"/>
      <c r="NEP192" s="3"/>
      <c r="NEQ192" s="3"/>
      <c r="NER192" s="3"/>
      <c r="NES192" s="3"/>
      <c r="NET192" s="3"/>
      <c r="NEU192" s="3"/>
      <c r="NEV192" s="3"/>
      <c r="NEW192" s="3"/>
      <c r="NEX192" s="3"/>
      <c r="NEY192" s="3"/>
      <c r="NEZ192" s="3"/>
      <c r="NFA192" s="3"/>
      <c r="NFB192" s="3"/>
      <c r="NFC192" s="3"/>
      <c r="NFD192" s="3"/>
      <c r="NFE192" s="3"/>
      <c r="NFF192" s="3"/>
      <c r="NFG192" s="3"/>
      <c r="NFH192" s="3"/>
      <c r="NFI192" s="3"/>
      <c r="NFJ192" s="3"/>
      <c r="NFK192" s="3"/>
      <c r="NFL192" s="3"/>
      <c r="NFM192" s="3"/>
      <c r="NFN192" s="3"/>
      <c r="NFO192" s="3"/>
      <c r="NFP192" s="3"/>
      <c r="NFQ192" s="3"/>
      <c r="NFR192" s="3"/>
      <c r="NFS192" s="3"/>
      <c r="NFT192" s="3"/>
      <c r="NFU192" s="3"/>
      <c r="NFV192" s="3"/>
      <c r="NFW192" s="3"/>
      <c r="NFX192" s="3"/>
      <c r="NFY192" s="3"/>
      <c r="NFZ192" s="3"/>
      <c r="NGA192" s="3"/>
      <c r="NGB192" s="3"/>
      <c r="NGC192" s="3"/>
      <c r="NGD192" s="3"/>
      <c r="NGE192" s="3"/>
      <c r="NGF192" s="3"/>
      <c r="NGG192" s="3"/>
      <c r="NGH192" s="3"/>
      <c r="NGI192" s="3"/>
      <c r="NGJ192" s="3"/>
      <c r="NGK192" s="3"/>
      <c r="NGL192" s="3"/>
      <c r="NGM192" s="3"/>
      <c r="NGN192" s="3"/>
      <c r="NGO192" s="3"/>
      <c r="NGP192" s="3"/>
      <c r="NGQ192" s="3"/>
      <c r="NGR192" s="3"/>
      <c r="NGS192" s="3"/>
      <c r="NGT192" s="3"/>
      <c r="NGU192" s="3"/>
      <c r="NGV192" s="3"/>
      <c r="NGW192" s="3"/>
      <c r="NGX192" s="3"/>
      <c r="NGY192" s="3"/>
      <c r="NGZ192" s="3"/>
      <c r="NHA192" s="3"/>
      <c r="NHB192" s="3"/>
      <c r="NHC192" s="3"/>
      <c r="NHD192" s="3"/>
      <c r="NHE192" s="3"/>
      <c r="NHF192" s="3"/>
      <c r="NHG192" s="3"/>
      <c r="NHH192" s="3"/>
      <c r="NHI192" s="3"/>
      <c r="NHJ192" s="3"/>
      <c r="NHK192" s="3"/>
      <c r="NHL192" s="3"/>
      <c r="NHM192" s="3"/>
      <c r="NHN192" s="3"/>
      <c r="NHO192" s="3"/>
      <c r="NHP192" s="3"/>
      <c r="NHQ192" s="3"/>
      <c r="NHR192" s="3"/>
      <c r="NHS192" s="3"/>
      <c r="NHT192" s="3"/>
      <c r="NHU192" s="3"/>
      <c r="NHV192" s="3"/>
      <c r="NHW192" s="3"/>
      <c r="NHX192" s="3"/>
      <c r="NHY192" s="3"/>
      <c r="NHZ192" s="3"/>
      <c r="NIA192" s="3"/>
      <c r="NIB192" s="3"/>
      <c r="NIC192" s="3"/>
      <c r="NID192" s="3"/>
      <c r="NIE192" s="3"/>
      <c r="NIF192" s="3"/>
      <c r="NIG192" s="3"/>
      <c r="NIH192" s="3"/>
      <c r="NII192" s="3"/>
      <c r="NIJ192" s="3"/>
      <c r="NIK192" s="3"/>
      <c r="NIL192" s="3"/>
      <c r="NIM192" s="3"/>
      <c r="NIN192" s="3"/>
      <c r="NIO192" s="3"/>
      <c r="NIP192" s="3"/>
      <c r="NIQ192" s="3"/>
      <c r="NIR192" s="3"/>
      <c r="NIS192" s="3"/>
      <c r="NIT192" s="3"/>
      <c r="NIU192" s="3"/>
      <c r="NIV192" s="3"/>
      <c r="NIW192" s="3"/>
      <c r="NIX192" s="3"/>
      <c r="NIY192" s="3"/>
      <c r="NIZ192" s="3"/>
      <c r="NJA192" s="3"/>
      <c r="NJB192" s="3"/>
      <c r="NJC192" s="3"/>
      <c r="NJD192" s="3"/>
      <c r="NJE192" s="3"/>
      <c r="NJF192" s="3"/>
      <c r="NJG192" s="3"/>
      <c r="NJH192" s="3"/>
      <c r="NJI192" s="3"/>
      <c r="NJJ192" s="3"/>
      <c r="NJK192" s="3"/>
      <c r="NJL192" s="3"/>
      <c r="NJM192" s="3"/>
      <c r="NJN192" s="3"/>
      <c r="NJO192" s="3"/>
      <c r="NJP192" s="3"/>
      <c r="NJQ192" s="3"/>
      <c r="NJR192" s="3"/>
      <c r="NJS192" s="3"/>
      <c r="NJT192" s="3"/>
      <c r="NJU192" s="3"/>
      <c r="NJV192" s="3"/>
      <c r="NJW192" s="3"/>
      <c r="NJX192" s="3"/>
      <c r="NJY192" s="3"/>
      <c r="NJZ192" s="3"/>
      <c r="NKA192" s="3"/>
      <c r="NKB192" s="3"/>
      <c r="NKC192" s="3"/>
      <c r="NKD192" s="3"/>
      <c r="NKE192" s="3"/>
      <c r="NKF192" s="3"/>
      <c r="NKG192" s="3"/>
      <c r="NKH192" s="3"/>
      <c r="NKI192" s="3"/>
      <c r="NKJ192" s="3"/>
      <c r="NKK192" s="3"/>
      <c r="NKL192" s="3"/>
      <c r="NKM192" s="3"/>
      <c r="NKN192" s="3"/>
      <c r="NKO192" s="3"/>
      <c r="NKP192" s="3"/>
      <c r="NKQ192" s="3"/>
      <c r="NKR192" s="3"/>
      <c r="NKS192" s="3"/>
      <c r="NKT192" s="3"/>
      <c r="NKU192" s="3"/>
      <c r="NKV192" s="3"/>
      <c r="NKW192" s="3"/>
      <c r="NKX192" s="3"/>
      <c r="NKY192" s="3"/>
      <c r="NKZ192" s="3"/>
      <c r="NLA192" s="3"/>
      <c r="NLB192" s="3"/>
      <c r="NLC192" s="3"/>
      <c r="NLD192" s="3"/>
      <c r="NLE192" s="3"/>
      <c r="NLF192" s="3"/>
      <c r="NLG192" s="3"/>
      <c r="NLH192" s="3"/>
      <c r="NLI192" s="3"/>
      <c r="NLJ192" s="3"/>
      <c r="NLK192" s="3"/>
      <c r="NLL192" s="3"/>
      <c r="NLM192" s="3"/>
      <c r="NLN192" s="3"/>
      <c r="NLO192" s="3"/>
      <c r="NLP192" s="3"/>
      <c r="NLQ192" s="3"/>
      <c r="NLR192" s="3"/>
      <c r="NLS192" s="3"/>
      <c r="NLT192" s="3"/>
      <c r="NLU192" s="3"/>
      <c r="NLV192" s="3"/>
      <c r="NLW192" s="3"/>
      <c r="NLX192" s="3"/>
      <c r="NLY192" s="3"/>
      <c r="NLZ192" s="3"/>
      <c r="NMA192" s="3"/>
      <c r="NMB192" s="3"/>
      <c r="NMC192" s="3"/>
      <c r="NMD192" s="3"/>
      <c r="NME192" s="3"/>
      <c r="NMF192" s="3"/>
      <c r="NMG192" s="3"/>
      <c r="NMH192" s="3"/>
      <c r="NMI192" s="3"/>
      <c r="NMJ192" s="3"/>
      <c r="NMK192" s="3"/>
      <c r="NML192" s="3"/>
      <c r="NMM192" s="3"/>
      <c r="NMN192" s="3"/>
      <c r="NMO192" s="3"/>
      <c r="NMP192" s="3"/>
      <c r="NMQ192" s="3"/>
      <c r="NMR192" s="3"/>
      <c r="NMS192" s="3"/>
      <c r="NMT192" s="3"/>
      <c r="NMU192" s="3"/>
      <c r="NMV192" s="3"/>
      <c r="NMW192" s="3"/>
      <c r="NMX192" s="3"/>
      <c r="NMY192" s="3"/>
      <c r="NMZ192" s="3"/>
      <c r="NNA192" s="3"/>
      <c r="NNB192" s="3"/>
      <c r="NNC192" s="3"/>
      <c r="NND192" s="3"/>
      <c r="NNE192" s="3"/>
      <c r="NNF192" s="3"/>
      <c r="NNG192" s="3"/>
      <c r="NNH192" s="3"/>
      <c r="NNI192" s="3"/>
      <c r="NNJ192" s="3"/>
      <c r="NNK192" s="3"/>
      <c r="NNL192" s="3"/>
      <c r="NNM192" s="3"/>
      <c r="NNN192" s="3"/>
      <c r="NNO192" s="3"/>
      <c r="NNP192" s="3"/>
      <c r="NNQ192" s="3"/>
      <c r="NNR192" s="3"/>
      <c r="NNS192" s="3"/>
      <c r="NNT192" s="3"/>
      <c r="NNU192" s="3"/>
      <c r="NNV192" s="3"/>
      <c r="NNW192" s="3"/>
      <c r="NNX192" s="3"/>
      <c r="NNY192" s="3"/>
      <c r="NNZ192" s="3"/>
      <c r="NOA192" s="3"/>
      <c r="NOB192" s="3"/>
      <c r="NOC192" s="3"/>
      <c r="NOD192" s="3"/>
      <c r="NOE192" s="3"/>
      <c r="NOF192" s="3"/>
      <c r="NOG192" s="3"/>
      <c r="NOH192" s="3"/>
      <c r="NOI192" s="3"/>
      <c r="NOJ192" s="3"/>
      <c r="NOK192" s="3"/>
      <c r="NOL192" s="3"/>
      <c r="NOM192" s="3"/>
      <c r="NON192" s="3"/>
      <c r="NOO192" s="3"/>
      <c r="NOP192" s="3"/>
      <c r="NOQ192" s="3"/>
      <c r="NOR192" s="3"/>
      <c r="NOS192" s="3"/>
      <c r="NOT192" s="3"/>
      <c r="NOU192" s="3"/>
      <c r="NOV192" s="3"/>
      <c r="NOW192" s="3"/>
      <c r="NOX192" s="3"/>
      <c r="NOY192" s="3"/>
      <c r="NOZ192" s="3"/>
      <c r="NPA192" s="3"/>
      <c r="NPB192" s="3"/>
      <c r="NPC192" s="3"/>
      <c r="NPD192" s="3"/>
      <c r="NPE192" s="3"/>
      <c r="NPF192" s="3"/>
      <c r="NPG192" s="3"/>
      <c r="NPH192" s="3"/>
      <c r="NPI192" s="3"/>
      <c r="NPJ192" s="3"/>
      <c r="NPK192" s="3"/>
      <c r="NPL192" s="3"/>
      <c r="NPM192" s="3"/>
      <c r="NPN192" s="3"/>
      <c r="NPO192" s="3"/>
      <c r="NPP192" s="3"/>
      <c r="NPQ192" s="3"/>
      <c r="NPR192" s="3"/>
      <c r="NPS192" s="3"/>
      <c r="NPT192" s="3"/>
      <c r="NPU192" s="3"/>
      <c r="NPV192" s="3"/>
      <c r="NPW192" s="3"/>
      <c r="NPX192" s="3"/>
      <c r="NPY192" s="3"/>
      <c r="NPZ192" s="3"/>
      <c r="NQA192" s="3"/>
      <c r="NQB192" s="3"/>
      <c r="NQC192" s="3"/>
      <c r="NQD192" s="3"/>
      <c r="NQE192" s="3"/>
      <c r="NQF192" s="3"/>
      <c r="NQG192" s="3"/>
      <c r="NQH192" s="3"/>
      <c r="NQI192" s="3"/>
      <c r="NQJ192" s="3"/>
      <c r="NQK192" s="3"/>
      <c r="NQL192" s="3"/>
      <c r="NQM192" s="3"/>
      <c r="NQN192" s="3"/>
      <c r="NQO192" s="3"/>
      <c r="NQP192" s="3"/>
      <c r="NQQ192" s="3"/>
      <c r="NQR192" s="3"/>
      <c r="NQS192" s="3"/>
      <c r="NQT192" s="3"/>
      <c r="NQU192" s="3"/>
      <c r="NQV192" s="3"/>
      <c r="NQW192" s="3"/>
      <c r="NQX192" s="3"/>
      <c r="NQY192" s="3"/>
      <c r="NQZ192" s="3"/>
      <c r="NRA192" s="3"/>
      <c r="NRB192" s="3"/>
      <c r="NRC192" s="3"/>
      <c r="NRD192" s="3"/>
      <c r="NRE192" s="3"/>
      <c r="NRF192" s="3"/>
      <c r="NRG192" s="3"/>
      <c r="NRH192" s="3"/>
      <c r="NRI192" s="3"/>
      <c r="NRJ192" s="3"/>
      <c r="NRK192" s="3"/>
      <c r="NRL192" s="3"/>
      <c r="NRM192" s="3"/>
      <c r="NRN192" s="3"/>
      <c r="NRO192" s="3"/>
      <c r="NRP192" s="3"/>
      <c r="NRQ192" s="3"/>
      <c r="NRR192" s="3"/>
      <c r="NRS192" s="3"/>
      <c r="NRT192" s="3"/>
      <c r="NRU192" s="3"/>
      <c r="NRV192" s="3"/>
      <c r="NRW192" s="3"/>
      <c r="NRX192" s="3"/>
      <c r="NRY192" s="3"/>
      <c r="NRZ192" s="3"/>
      <c r="NSA192" s="3"/>
      <c r="NSB192" s="3"/>
      <c r="NSC192" s="3"/>
      <c r="NSD192" s="3"/>
      <c r="NSE192" s="3"/>
      <c r="NSF192" s="3"/>
      <c r="NSG192" s="3"/>
      <c r="NSH192" s="3"/>
      <c r="NSI192" s="3"/>
      <c r="NSJ192" s="3"/>
      <c r="NSK192" s="3"/>
      <c r="NSL192" s="3"/>
      <c r="NSM192" s="3"/>
      <c r="NSN192" s="3"/>
      <c r="NSO192" s="3"/>
      <c r="NSP192" s="3"/>
      <c r="NSQ192" s="3"/>
      <c r="NSR192" s="3"/>
      <c r="NSS192" s="3"/>
      <c r="NST192" s="3"/>
      <c r="NSU192" s="3"/>
      <c r="NSV192" s="3"/>
      <c r="NSW192" s="3"/>
      <c r="NSX192" s="3"/>
      <c r="NSY192" s="3"/>
      <c r="NSZ192" s="3"/>
      <c r="NTA192" s="3"/>
      <c r="NTB192" s="3"/>
      <c r="NTC192" s="3"/>
      <c r="NTD192" s="3"/>
      <c r="NTE192" s="3"/>
      <c r="NTF192" s="3"/>
      <c r="NTG192" s="3"/>
      <c r="NTH192" s="3"/>
      <c r="NTI192" s="3"/>
      <c r="NTJ192" s="3"/>
      <c r="NTK192" s="3"/>
      <c r="NTL192" s="3"/>
      <c r="NTM192" s="3"/>
      <c r="NTN192" s="3"/>
      <c r="NTO192" s="3"/>
      <c r="NTP192" s="3"/>
      <c r="NTQ192" s="3"/>
      <c r="NTR192" s="3"/>
      <c r="NTS192" s="3"/>
      <c r="NTT192" s="3"/>
      <c r="NTU192" s="3"/>
      <c r="NTV192" s="3"/>
      <c r="NTW192" s="3"/>
      <c r="NTX192" s="3"/>
      <c r="NTY192" s="3"/>
      <c r="NTZ192" s="3"/>
      <c r="NUA192" s="3"/>
      <c r="NUB192" s="3"/>
      <c r="NUC192" s="3"/>
      <c r="NUD192" s="3"/>
      <c r="NUE192" s="3"/>
      <c r="NUF192" s="3"/>
      <c r="NUG192" s="3"/>
      <c r="NUH192" s="3"/>
      <c r="NUI192" s="3"/>
      <c r="NUJ192" s="3"/>
      <c r="NUK192" s="3"/>
      <c r="NUL192" s="3"/>
      <c r="NUM192" s="3"/>
      <c r="NUN192" s="3"/>
      <c r="NUO192" s="3"/>
      <c r="NUP192" s="3"/>
      <c r="NUQ192" s="3"/>
      <c r="NUR192" s="3"/>
      <c r="NUS192" s="3"/>
      <c r="NUT192" s="3"/>
      <c r="NUU192" s="3"/>
      <c r="NUV192" s="3"/>
      <c r="NUW192" s="3"/>
      <c r="NUX192" s="3"/>
      <c r="NUY192" s="3"/>
      <c r="NUZ192" s="3"/>
      <c r="NVA192" s="3"/>
      <c r="NVB192" s="3"/>
      <c r="NVC192" s="3"/>
      <c r="NVD192" s="3"/>
      <c r="NVE192" s="3"/>
      <c r="NVF192" s="3"/>
      <c r="NVG192" s="3"/>
      <c r="NVH192" s="3"/>
      <c r="NVI192" s="3"/>
      <c r="NVJ192" s="3"/>
      <c r="NVK192" s="3"/>
      <c r="NVL192" s="3"/>
      <c r="NVM192" s="3"/>
      <c r="NVN192" s="3"/>
      <c r="NVO192" s="3"/>
      <c r="NVP192" s="3"/>
      <c r="NVQ192" s="3"/>
      <c r="NVR192" s="3"/>
      <c r="NVS192" s="3"/>
      <c r="NVT192" s="3"/>
      <c r="NVU192" s="3"/>
      <c r="NVV192" s="3"/>
      <c r="NVW192" s="3"/>
      <c r="NVX192" s="3"/>
      <c r="NVY192" s="3"/>
      <c r="NVZ192" s="3"/>
      <c r="NWA192" s="3"/>
      <c r="NWB192" s="3"/>
      <c r="NWC192" s="3"/>
      <c r="NWD192" s="3"/>
      <c r="NWE192" s="3"/>
      <c r="NWF192" s="3"/>
      <c r="NWG192" s="3"/>
      <c r="NWH192" s="3"/>
      <c r="NWI192" s="3"/>
      <c r="NWJ192" s="3"/>
      <c r="NWK192" s="3"/>
      <c r="NWL192" s="3"/>
      <c r="NWM192" s="3"/>
      <c r="NWN192" s="3"/>
      <c r="NWO192" s="3"/>
      <c r="NWP192" s="3"/>
      <c r="NWQ192" s="3"/>
      <c r="NWR192" s="3"/>
      <c r="NWS192" s="3"/>
      <c r="NWT192" s="3"/>
      <c r="NWU192" s="3"/>
      <c r="NWV192" s="3"/>
      <c r="NWW192" s="3"/>
      <c r="NWX192" s="3"/>
      <c r="NWY192" s="3"/>
      <c r="NWZ192" s="3"/>
      <c r="NXA192" s="3"/>
      <c r="NXB192" s="3"/>
      <c r="NXC192" s="3"/>
      <c r="NXD192" s="3"/>
      <c r="NXE192" s="3"/>
      <c r="NXF192" s="3"/>
      <c r="NXG192" s="3"/>
      <c r="NXH192" s="3"/>
      <c r="NXI192" s="3"/>
      <c r="NXJ192" s="3"/>
      <c r="NXK192" s="3"/>
      <c r="NXL192" s="3"/>
      <c r="NXM192" s="3"/>
      <c r="NXN192" s="3"/>
      <c r="NXO192" s="3"/>
      <c r="NXP192" s="3"/>
      <c r="NXQ192" s="3"/>
      <c r="NXR192" s="3"/>
      <c r="NXS192" s="3"/>
      <c r="NXT192" s="3"/>
      <c r="NXU192" s="3"/>
      <c r="NXV192" s="3"/>
      <c r="NXW192" s="3"/>
      <c r="NXX192" s="3"/>
      <c r="NXY192" s="3"/>
      <c r="NXZ192" s="3"/>
      <c r="NYA192" s="3"/>
      <c r="NYB192" s="3"/>
      <c r="NYC192" s="3"/>
      <c r="NYD192" s="3"/>
      <c r="NYE192" s="3"/>
      <c r="NYF192" s="3"/>
      <c r="NYG192" s="3"/>
      <c r="NYH192" s="3"/>
      <c r="NYI192" s="3"/>
      <c r="NYJ192" s="3"/>
      <c r="NYK192" s="3"/>
      <c r="NYL192" s="3"/>
      <c r="NYM192" s="3"/>
      <c r="NYN192" s="3"/>
      <c r="NYO192" s="3"/>
      <c r="NYP192" s="3"/>
      <c r="NYQ192" s="3"/>
      <c r="NYR192" s="3"/>
      <c r="NYS192" s="3"/>
      <c r="NYT192" s="3"/>
      <c r="NYU192" s="3"/>
      <c r="NYV192" s="3"/>
      <c r="NYW192" s="3"/>
      <c r="NYX192" s="3"/>
      <c r="NYY192" s="3"/>
      <c r="NYZ192" s="3"/>
      <c r="NZA192" s="3"/>
      <c r="NZB192" s="3"/>
      <c r="NZC192" s="3"/>
      <c r="NZD192" s="3"/>
      <c r="NZE192" s="3"/>
      <c r="NZF192" s="3"/>
      <c r="NZG192" s="3"/>
      <c r="NZH192" s="3"/>
      <c r="NZI192" s="3"/>
      <c r="NZJ192" s="3"/>
      <c r="NZK192" s="3"/>
      <c r="NZL192" s="3"/>
      <c r="NZM192" s="3"/>
      <c r="NZN192" s="3"/>
      <c r="NZO192" s="3"/>
      <c r="NZP192" s="3"/>
      <c r="NZQ192" s="3"/>
      <c r="NZR192" s="3"/>
      <c r="NZS192" s="3"/>
      <c r="NZT192" s="3"/>
      <c r="NZU192" s="3"/>
      <c r="NZV192" s="3"/>
      <c r="NZW192" s="3"/>
      <c r="NZX192" s="3"/>
      <c r="NZY192" s="3"/>
      <c r="NZZ192" s="3"/>
      <c r="OAA192" s="3"/>
      <c r="OAB192" s="3"/>
      <c r="OAC192" s="3"/>
      <c r="OAD192" s="3"/>
      <c r="OAE192" s="3"/>
      <c r="OAF192" s="3"/>
      <c r="OAG192" s="3"/>
      <c r="OAH192" s="3"/>
      <c r="OAI192" s="3"/>
      <c r="OAJ192" s="3"/>
      <c r="OAK192" s="3"/>
      <c r="OAL192" s="3"/>
      <c r="OAM192" s="3"/>
      <c r="OAN192" s="3"/>
      <c r="OAO192" s="3"/>
      <c r="OAP192" s="3"/>
      <c r="OAQ192" s="3"/>
      <c r="OAR192" s="3"/>
      <c r="OAS192" s="3"/>
      <c r="OAT192" s="3"/>
      <c r="OAU192" s="3"/>
      <c r="OAV192" s="3"/>
      <c r="OAW192" s="3"/>
      <c r="OAX192" s="3"/>
      <c r="OAY192" s="3"/>
      <c r="OAZ192" s="3"/>
      <c r="OBA192" s="3"/>
      <c r="OBB192" s="3"/>
      <c r="OBC192" s="3"/>
      <c r="OBD192" s="3"/>
      <c r="OBE192" s="3"/>
      <c r="OBF192" s="3"/>
      <c r="OBG192" s="3"/>
      <c r="OBH192" s="3"/>
      <c r="OBI192" s="3"/>
      <c r="OBJ192" s="3"/>
      <c r="OBK192" s="3"/>
      <c r="OBL192" s="3"/>
      <c r="OBM192" s="3"/>
      <c r="OBN192" s="3"/>
      <c r="OBO192" s="3"/>
      <c r="OBP192" s="3"/>
      <c r="OBQ192" s="3"/>
      <c r="OBR192" s="3"/>
      <c r="OBS192" s="3"/>
      <c r="OBT192" s="3"/>
      <c r="OBU192" s="3"/>
      <c r="OBV192" s="3"/>
      <c r="OBW192" s="3"/>
      <c r="OBX192" s="3"/>
      <c r="OBY192" s="3"/>
      <c r="OBZ192" s="3"/>
      <c r="OCA192" s="3"/>
      <c r="OCB192" s="3"/>
      <c r="OCC192" s="3"/>
      <c r="OCD192" s="3"/>
      <c r="OCE192" s="3"/>
      <c r="OCF192" s="3"/>
      <c r="OCG192" s="3"/>
      <c r="OCH192" s="3"/>
      <c r="OCI192" s="3"/>
      <c r="OCJ192" s="3"/>
      <c r="OCK192" s="3"/>
      <c r="OCL192" s="3"/>
      <c r="OCM192" s="3"/>
      <c r="OCN192" s="3"/>
      <c r="OCO192" s="3"/>
      <c r="OCP192" s="3"/>
      <c r="OCQ192" s="3"/>
      <c r="OCR192" s="3"/>
      <c r="OCS192" s="3"/>
      <c r="OCT192" s="3"/>
      <c r="OCU192" s="3"/>
      <c r="OCV192" s="3"/>
      <c r="OCW192" s="3"/>
      <c r="OCX192" s="3"/>
      <c r="OCY192" s="3"/>
      <c r="OCZ192" s="3"/>
      <c r="ODA192" s="3"/>
      <c r="ODB192" s="3"/>
      <c r="ODC192" s="3"/>
      <c r="ODD192" s="3"/>
      <c r="ODE192" s="3"/>
      <c r="ODF192" s="3"/>
      <c r="ODG192" s="3"/>
      <c r="ODH192" s="3"/>
      <c r="ODI192" s="3"/>
      <c r="ODJ192" s="3"/>
      <c r="ODK192" s="3"/>
      <c r="ODL192" s="3"/>
      <c r="ODM192" s="3"/>
      <c r="ODN192" s="3"/>
      <c r="ODO192" s="3"/>
      <c r="ODP192" s="3"/>
      <c r="ODQ192" s="3"/>
      <c r="ODR192" s="3"/>
      <c r="ODS192" s="3"/>
      <c r="ODT192" s="3"/>
      <c r="ODU192" s="3"/>
      <c r="ODV192" s="3"/>
      <c r="ODW192" s="3"/>
      <c r="ODX192" s="3"/>
      <c r="ODY192" s="3"/>
      <c r="ODZ192" s="3"/>
      <c r="OEA192" s="3"/>
      <c r="OEB192" s="3"/>
      <c r="OEC192" s="3"/>
      <c r="OED192" s="3"/>
      <c r="OEE192" s="3"/>
      <c r="OEF192" s="3"/>
      <c r="OEG192" s="3"/>
      <c r="OEH192" s="3"/>
      <c r="OEI192" s="3"/>
      <c r="OEJ192" s="3"/>
      <c r="OEK192" s="3"/>
      <c r="OEL192" s="3"/>
      <c r="OEM192" s="3"/>
      <c r="OEN192" s="3"/>
      <c r="OEO192" s="3"/>
      <c r="OEP192" s="3"/>
      <c r="OEQ192" s="3"/>
      <c r="OER192" s="3"/>
      <c r="OES192" s="3"/>
      <c r="OET192" s="3"/>
      <c r="OEU192" s="3"/>
      <c r="OEV192" s="3"/>
      <c r="OEW192" s="3"/>
      <c r="OEX192" s="3"/>
      <c r="OEY192" s="3"/>
      <c r="OEZ192" s="3"/>
      <c r="OFA192" s="3"/>
      <c r="OFB192" s="3"/>
      <c r="OFC192" s="3"/>
      <c r="OFD192" s="3"/>
      <c r="OFE192" s="3"/>
      <c r="OFF192" s="3"/>
      <c r="OFG192" s="3"/>
      <c r="OFH192" s="3"/>
      <c r="OFI192" s="3"/>
      <c r="OFJ192" s="3"/>
      <c r="OFK192" s="3"/>
      <c r="OFL192" s="3"/>
      <c r="OFM192" s="3"/>
      <c r="OFN192" s="3"/>
      <c r="OFO192" s="3"/>
      <c r="OFP192" s="3"/>
      <c r="OFQ192" s="3"/>
      <c r="OFR192" s="3"/>
      <c r="OFS192" s="3"/>
      <c r="OFT192" s="3"/>
      <c r="OFU192" s="3"/>
      <c r="OFV192" s="3"/>
      <c r="OFW192" s="3"/>
      <c r="OFX192" s="3"/>
      <c r="OFY192" s="3"/>
      <c r="OFZ192" s="3"/>
      <c r="OGA192" s="3"/>
      <c r="OGB192" s="3"/>
      <c r="OGC192" s="3"/>
      <c r="OGD192" s="3"/>
      <c r="OGE192" s="3"/>
      <c r="OGF192" s="3"/>
      <c r="OGG192" s="3"/>
      <c r="OGH192" s="3"/>
      <c r="OGI192" s="3"/>
      <c r="OGJ192" s="3"/>
      <c r="OGK192" s="3"/>
      <c r="OGL192" s="3"/>
      <c r="OGM192" s="3"/>
      <c r="OGN192" s="3"/>
      <c r="OGO192" s="3"/>
      <c r="OGP192" s="3"/>
      <c r="OGQ192" s="3"/>
      <c r="OGR192" s="3"/>
      <c r="OGS192" s="3"/>
      <c r="OGT192" s="3"/>
      <c r="OGU192" s="3"/>
      <c r="OGV192" s="3"/>
      <c r="OGW192" s="3"/>
      <c r="OGX192" s="3"/>
      <c r="OGY192" s="3"/>
      <c r="OGZ192" s="3"/>
      <c r="OHA192" s="3"/>
      <c r="OHB192" s="3"/>
      <c r="OHC192" s="3"/>
      <c r="OHD192" s="3"/>
      <c r="OHE192" s="3"/>
      <c r="OHF192" s="3"/>
      <c r="OHG192" s="3"/>
      <c r="OHH192" s="3"/>
      <c r="OHI192" s="3"/>
      <c r="OHJ192" s="3"/>
      <c r="OHK192" s="3"/>
      <c r="OHL192" s="3"/>
      <c r="OHM192" s="3"/>
      <c r="OHN192" s="3"/>
      <c r="OHO192" s="3"/>
      <c r="OHP192" s="3"/>
      <c r="OHQ192" s="3"/>
      <c r="OHR192" s="3"/>
      <c r="OHS192" s="3"/>
      <c r="OHT192" s="3"/>
      <c r="OHU192" s="3"/>
      <c r="OHV192" s="3"/>
      <c r="OHW192" s="3"/>
      <c r="OHX192" s="3"/>
      <c r="OHY192" s="3"/>
      <c r="OHZ192" s="3"/>
      <c r="OIA192" s="3"/>
      <c r="OIB192" s="3"/>
      <c r="OIC192" s="3"/>
      <c r="OID192" s="3"/>
      <c r="OIE192" s="3"/>
      <c r="OIF192" s="3"/>
      <c r="OIG192" s="3"/>
      <c r="OIH192" s="3"/>
      <c r="OII192" s="3"/>
      <c r="OIJ192" s="3"/>
      <c r="OIK192" s="3"/>
      <c r="OIL192" s="3"/>
      <c r="OIM192" s="3"/>
      <c r="OIN192" s="3"/>
      <c r="OIO192" s="3"/>
      <c r="OIP192" s="3"/>
      <c r="OIQ192" s="3"/>
      <c r="OIR192" s="3"/>
      <c r="OIS192" s="3"/>
      <c r="OIT192" s="3"/>
      <c r="OIU192" s="3"/>
      <c r="OIV192" s="3"/>
      <c r="OIW192" s="3"/>
      <c r="OIX192" s="3"/>
      <c r="OIY192" s="3"/>
      <c r="OIZ192" s="3"/>
      <c r="OJA192" s="3"/>
      <c r="OJB192" s="3"/>
      <c r="OJC192" s="3"/>
      <c r="OJD192" s="3"/>
      <c r="OJE192" s="3"/>
      <c r="OJF192" s="3"/>
      <c r="OJG192" s="3"/>
      <c r="OJH192" s="3"/>
      <c r="OJI192" s="3"/>
      <c r="OJJ192" s="3"/>
      <c r="OJK192" s="3"/>
      <c r="OJL192" s="3"/>
      <c r="OJM192" s="3"/>
      <c r="OJN192" s="3"/>
      <c r="OJO192" s="3"/>
      <c r="OJP192" s="3"/>
      <c r="OJQ192" s="3"/>
      <c r="OJR192" s="3"/>
      <c r="OJS192" s="3"/>
      <c r="OJT192" s="3"/>
      <c r="OJU192" s="3"/>
      <c r="OJV192" s="3"/>
      <c r="OJW192" s="3"/>
      <c r="OJX192" s="3"/>
      <c r="OJY192" s="3"/>
      <c r="OJZ192" s="3"/>
      <c r="OKA192" s="3"/>
      <c r="OKB192" s="3"/>
      <c r="OKC192" s="3"/>
      <c r="OKD192" s="3"/>
      <c r="OKE192" s="3"/>
      <c r="OKF192" s="3"/>
      <c r="OKG192" s="3"/>
      <c r="OKH192" s="3"/>
      <c r="OKI192" s="3"/>
      <c r="OKJ192" s="3"/>
      <c r="OKK192" s="3"/>
      <c r="OKL192" s="3"/>
      <c r="OKM192" s="3"/>
      <c r="OKN192" s="3"/>
      <c r="OKO192" s="3"/>
      <c r="OKP192" s="3"/>
      <c r="OKQ192" s="3"/>
      <c r="OKR192" s="3"/>
      <c r="OKS192" s="3"/>
      <c r="OKT192" s="3"/>
      <c r="OKU192" s="3"/>
      <c r="OKV192" s="3"/>
      <c r="OKW192" s="3"/>
      <c r="OKX192" s="3"/>
      <c r="OKY192" s="3"/>
      <c r="OKZ192" s="3"/>
      <c r="OLA192" s="3"/>
      <c r="OLB192" s="3"/>
      <c r="OLC192" s="3"/>
      <c r="OLD192" s="3"/>
      <c r="OLE192" s="3"/>
      <c r="OLF192" s="3"/>
      <c r="OLG192" s="3"/>
      <c r="OLH192" s="3"/>
      <c r="OLI192" s="3"/>
      <c r="OLJ192" s="3"/>
      <c r="OLK192" s="3"/>
      <c r="OLL192" s="3"/>
      <c r="OLM192" s="3"/>
      <c r="OLN192" s="3"/>
      <c r="OLO192" s="3"/>
      <c r="OLP192" s="3"/>
      <c r="OLQ192" s="3"/>
      <c r="OLR192" s="3"/>
      <c r="OLS192" s="3"/>
      <c r="OLT192" s="3"/>
      <c r="OLU192" s="3"/>
      <c r="OLV192" s="3"/>
      <c r="OLW192" s="3"/>
      <c r="OLX192" s="3"/>
      <c r="OLY192" s="3"/>
      <c r="OLZ192" s="3"/>
      <c r="OMA192" s="3"/>
      <c r="OMB192" s="3"/>
      <c r="OMC192" s="3"/>
      <c r="OMD192" s="3"/>
      <c r="OME192" s="3"/>
      <c r="OMF192" s="3"/>
      <c r="OMG192" s="3"/>
      <c r="OMH192" s="3"/>
      <c r="OMI192" s="3"/>
      <c r="OMJ192" s="3"/>
      <c r="OMK192" s="3"/>
      <c r="OML192" s="3"/>
      <c r="OMM192" s="3"/>
      <c r="OMN192" s="3"/>
      <c r="OMO192" s="3"/>
      <c r="OMP192" s="3"/>
      <c r="OMQ192" s="3"/>
      <c r="OMR192" s="3"/>
      <c r="OMS192" s="3"/>
      <c r="OMT192" s="3"/>
      <c r="OMU192" s="3"/>
      <c r="OMV192" s="3"/>
      <c r="OMW192" s="3"/>
      <c r="OMX192" s="3"/>
      <c r="OMY192" s="3"/>
      <c r="OMZ192" s="3"/>
      <c r="ONA192" s="3"/>
      <c r="ONB192" s="3"/>
      <c r="ONC192" s="3"/>
      <c r="OND192" s="3"/>
      <c r="ONE192" s="3"/>
      <c r="ONF192" s="3"/>
      <c r="ONG192" s="3"/>
      <c r="ONH192" s="3"/>
      <c r="ONI192" s="3"/>
      <c r="ONJ192" s="3"/>
      <c r="ONK192" s="3"/>
      <c r="ONL192" s="3"/>
      <c r="ONM192" s="3"/>
      <c r="ONN192" s="3"/>
      <c r="ONO192" s="3"/>
      <c r="ONP192" s="3"/>
      <c r="ONQ192" s="3"/>
      <c r="ONR192" s="3"/>
      <c r="ONS192" s="3"/>
      <c r="ONT192" s="3"/>
      <c r="ONU192" s="3"/>
      <c r="ONV192" s="3"/>
      <c r="ONW192" s="3"/>
      <c r="ONX192" s="3"/>
      <c r="ONY192" s="3"/>
      <c r="ONZ192" s="3"/>
      <c r="OOA192" s="3"/>
      <c r="OOB192" s="3"/>
      <c r="OOC192" s="3"/>
      <c r="OOD192" s="3"/>
      <c r="OOE192" s="3"/>
      <c r="OOF192" s="3"/>
      <c r="OOG192" s="3"/>
      <c r="OOH192" s="3"/>
      <c r="OOI192" s="3"/>
      <c r="OOJ192" s="3"/>
      <c r="OOK192" s="3"/>
      <c r="OOL192" s="3"/>
      <c r="OOM192" s="3"/>
      <c r="OON192" s="3"/>
      <c r="OOO192" s="3"/>
      <c r="OOP192" s="3"/>
      <c r="OOQ192" s="3"/>
      <c r="OOR192" s="3"/>
      <c r="OOS192" s="3"/>
      <c r="OOT192" s="3"/>
      <c r="OOU192" s="3"/>
      <c r="OOV192" s="3"/>
      <c r="OOW192" s="3"/>
      <c r="OOX192" s="3"/>
      <c r="OOY192" s="3"/>
      <c r="OOZ192" s="3"/>
      <c r="OPA192" s="3"/>
      <c r="OPB192" s="3"/>
      <c r="OPC192" s="3"/>
      <c r="OPD192" s="3"/>
      <c r="OPE192" s="3"/>
      <c r="OPF192" s="3"/>
      <c r="OPG192" s="3"/>
      <c r="OPH192" s="3"/>
      <c r="OPI192" s="3"/>
      <c r="OPJ192" s="3"/>
      <c r="OPK192" s="3"/>
      <c r="OPL192" s="3"/>
      <c r="OPM192" s="3"/>
      <c r="OPN192" s="3"/>
      <c r="OPO192" s="3"/>
      <c r="OPP192" s="3"/>
      <c r="OPQ192" s="3"/>
      <c r="OPR192" s="3"/>
      <c r="OPS192" s="3"/>
      <c r="OPT192" s="3"/>
      <c r="OPU192" s="3"/>
      <c r="OPV192" s="3"/>
      <c r="OPW192" s="3"/>
      <c r="OPX192" s="3"/>
      <c r="OPY192" s="3"/>
      <c r="OPZ192" s="3"/>
      <c r="OQA192" s="3"/>
      <c r="OQB192" s="3"/>
      <c r="OQC192" s="3"/>
      <c r="OQD192" s="3"/>
      <c r="OQE192" s="3"/>
      <c r="OQF192" s="3"/>
      <c r="OQG192" s="3"/>
      <c r="OQH192" s="3"/>
      <c r="OQI192" s="3"/>
      <c r="OQJ192" s="3"/>
      <c r="OQK192" s="3"/>
      <c r="OQL192" s="3"/>
      <c r="OQM192" s="3"/>
      <c r="OQN192" s="3"/>
      <c r="OQO192" s="3"/>
      <c r="OQP192" s="3"/>
      <c r="OQQ192" s="3"/>
      <c r="OQR192" s="3"/>
      <c r="OQS192" s="3"/>
      <c r="OQT192" s="3"/>
      <c r="OQU192" s="3"/>
      <c r="OQV192" s="3"/>
      <c r="OQW192" s="3"/>
      <c r="OQX192" s="3"/>
      <c r="OQY192" s="3"/>
      <c r="OQZ192" s="3"/>
      <c r="ORA192" s="3"/>
      <c r="ORB192" s="3"/>
      <c r="ORC192" s="3"/>
      <c r="ORD192" s="3"/>
      <c r="ORE192" s="3"/>
      <c r="ORF192" s="3"/>
      <c r="ORG192" s="3"/>
      <c r="ORH192" s="3"/>
      <c r="ORI192" s="3"/>
      <c r="ORJ192" s="3"/>
      <c r="ORK192" s="3"/>
      <c r="ORL192" s="3"/>
      <c r="ORM192" s="3"/>
      <c r="ORN192" s="3"/>
      <c r="ORO192" s="3"/>
      <c r="ORP192" s="3"/>
      <c r="ORQ192" s="3"/>
      <c r="ORR192" s="3"/>
      <c r="ORS192" s="3"/>
      <c r="ORT192" s="3"/>
      <c r="ORU192" s="3"/>
      <c r="ORV192" s="3"/>
      <c r="ORW192" s="3"/>
      <c r="ORX192" s="3"/>
      <c r="ORY192" s="3"/>
      <c r="ORZ192" s="3"/>
      <c r="OSA192" s="3"/>
      <c r="OSB192" s="3"/>
      <c r="OSC192" s="3"/>
      <c r="OSD192" s="3"/>
      <c r="OSE192" s="3"/>
      <c r="OSF192" s="3"/>
      <c r="OSG192" s="3"/>
      <c r="OSH192" s="3"/>
      <c r="OSI192" s="3"/>
      <c r="OSJ192" s="3"/>
      <c r="OSK192" s="3"/>
      <c r="OSL192" s="3"/>
      <c r="OSM192" s="3"/>
      <c r="OSN192" s="3"/>
      <c r="OSO192" s="3"/>
      <c r="OSP192" s="3"/>
      <c r="OSQ192" s="3"/>
      <c r="OSR192" s="3"/>
      <c r="OSS192" s="3"/>
      <c r="OST192" s="3"/>
      <c r="OSU192" s="3"/>
      <c r="OSV192" s="3"/>
      <c r="OSW192" s="3"/>
      <c r="OSX192" s="3"/>
      <c r="OSY192" s="3"/>
      <c r="OSZ192" s="3"/>
      <c r="OTA192" s="3"/>
      <c r="OTB192" s="3"/>
      <c r="OTC192" s="3"/>
      <c r="OTD192" s="3"/>
      <c r="OTE192" s="3"/>
      <c r="OTF192" s="3"/>
      <c r="OTG192" s="3"/>
      <c r="OTH192" s="3"/>
      <c r="OTI192" s="3"/>
      <c r="OTJ192" s="3"/>
      <c r="OTK192" s="3"/>
      <c r="OTL192" s="3"/>
      <c r="OTM192" s="3"/>
      <c r="OTN192" s="3"/>
      <c r="OTO192" s="3"/>
      <c r="OTP192" s="3"/>
      <c r="OTQ192" s="3"/>
      <c r="OTR192" s="3"/>
      <c r="OTS192" s="3"/>
      <c r="OTT192" s="3"/>
      <c r="OTU192" s="3"/>
      <c r="OTV192" s="3"/>
      <c r="OTW192" s="3"/>
      <c r="OTX192" s="3"/>
      <c r="OTY192" s="3"/>
      <c r="OTZ192" s="3"/>
      <c r="OUA192" s="3"/>
      <c r="OUB192" s="3"/>
      <c r="OUC192" s="3"/>
      <c r="OUD192" s="3"/>
      <c r="OUE192" s="3"/>
      <c r="OUF192" s="3"/>
      <c r="OUG192" s="3"/>
      <c r="OUH192" s="3"/>
      <c r="OUI192" s="3"/>
      <c r="OUJ192" s="3"/>
      <c r="OUK192" s="3"/>
      <c r="OUL192" s="3"/>
      <c r="OUM192" s="3"/>
      <c r="OUN192" s="3"/>
      <c r="OUO192" s="3"/>
      <c r="OUP192" s="3"/>
      <c r="OUQ192" s="3"/>
      <c r="OUR192" s="3"/>
      <c r="OUS192" s="3"/>
      <c r="OUT192" s="3"/>
      <c r="OUU192" s="3"/>
      <c r="OUV192" s="3"/>
      <c r="OUW192" s="3"/>
      <c r="OUX192" s="3"/>
      <c r="OUY192" s="3"/>
      <c r="OUZ192" s="3"/>
      <c r="OVA192" s="3"/>
      <c r="OVB192" s="3"/>
      <c r="OVC192" s="3"/>
      <c r="OVD192" s="3"/>
      <c r="OVE192" s="3"/>
      <c r="OVF192" s="3"/>
      <c r="OVG192" s="3"/>
      <c r="OVH192" s="3"/>
      <c r="OVI192" s="3"/>
      <c r="OVJ192" s="3"/>
      <c r="OVK192" s="3"/>
      <c r="OVL192" s="3"/>
      <c r="OVM192" s="3"/>
      <c r="OVN192" s="3"/>
      <c r="OVO192" s="3"/>
      <c r="OVP192" s="3"/>
      <c r="OVQ192" s="3"/>
      <c r="OVR192" s="3"/>
      <c r="OVS192" s="3"/>
      <c r="OVT192" s="3"/>
      <c r="OVU192" s="3"/>
      <c r="OVV192" s="3"/>
      <c r="OVW192" s="3"/>
      <c r="OVX192" s="3"/>
      <c r="OVY192" s="3"/>
      <c r="OVZ192" s="3"/>
      <c r="OWA192" s="3"/>
      <c r="OWB192" s="3"/>
      <c r="OWC192" s="3"/>
      <c r="OWD192" s="3"/>
      <c r="OWE192" s="3"/>
      <c r="OWF192" s="3"/>
      <c r="OWG192" s="3"/>
      <c r="OWH192" s="3"/>
      <c r="OWI192" s="3"/>
      <c r="OWJ192" s="3"/>
      <c r="OWK192" s="3"/>
      <c r="OWL192" s="3"/>
      <c r="OWM192" s="3"/>
      <c r="OWN192" s="3"/>
      <c r="OWO192" s="3"/>
      <c r="OWP192" s="3"/>
      <c r="OWQ192" s="3"/>
      <c r="OWR192" s="3"/>
      <c r="OWS192" s="3"/>
      <c r="OWT192" s="3"/>
      <c r="OWU192" s="3"/>
      <c r="OWV192" s="3"/>
      <c r="OWW192" s="3"/>
      <c r="OWX192" s="3"/>
      <c r="OWY192" s="3"/>
      <c r="OWZ192" s="3"/>
      <c r="OXA192" s="3"/>
      <c r="OXB192" s="3"/>
      <c r="OXC192" s="3"/>
      <c r="OXD192" s="3"/>
      <c r="OXE192" s="3"/>
      <c r="OXF192" s="3"/>
      <c r="OXG192" s="3"/>
      <c r="OXH192" s="3"/>
      <c r="OXI192" s="3"/>
      <c r="OXJ192" s="3"/>
      <c r="OXK192" s="3"/>
      <c r="OXL192" s="3"/>
      <c r="OXM192" s="3"/>
      <c r="OXN192" s="3"/>
      <c r="OXO192" s="3"/>
      <c r="OXP192" s="3"/>
      <c r="OXQ192" s="3"/>
      <c r="OXR192" s="3"/>
      <c r="OXS192" s="3"/>
      <c r="OXT192" s="3"/>
      <c r="OXU192" s="3"/>
      <c r="OXV192" s="3"/>
      <c r="OXW192" s="3"/>
      <c r="OXX192" s="3"/>
      <c r="OXY192" s="3"/>
      <c r="OXZ192" s="3"/>
      <c r="OYA192" s="3"/>
      <c r="OYB192" s="3"/>
      <c r="OYC192" s="3"/>
      <c r="OYD192" s="3"/>
      <c r="OYE192" s="3"/>
      <c r="OYF192" s="3"/>
      <c r="OYG192" s="3"/>
      <c r="OYH192" s="3"/>
      <c r="OYI192" s="3"/>
      <c r="OYJ192" s="3"/>
      <c r="OYK192" s="3"/>
      <c r="OYL192" s="3"/>
      <c r="OYM192" s="3"/>
      <c r="OYN192" s="3"/>
      <c r="OYO192" s="3"/>
      <c r="OYP192" s="3"/>
      <c r="OYQ192" s="3"/>
      <c r="OYR192" s="3"/>
      <c r="OYS192" s="3"/>
      <c r="OYT192" s="3"/>
      <c r="OYU192" s="3"/>
      <c r="OYV192" s="3"/>
      <c r="OYW192" s="3"/>
      <c r="OYX192" s="3"/>
      <c r="OYY192" s="3"/>
      <c r="OYZ192" s="3"/>
      <c r="OZA192" s="3"/>
      <c r="OZB192" s="3"/>
      <c r="OZC192" s="3"/>
      <c r="OZD192" s="3"/>
      <c r="OZE192" s="3"/>
      <c r="OZF192" s="3"/>
      <c r="OZG192" s="3"/>
      <c r="OZH192" s="3"/>
      <c r="OZI192" s="3"/>
      <c r="OZJ192" s="3"/>
      <c r="OZK192" s="3"/>
      <c r="OZL192" s="3"/>
      <c r="OZM192" s="3"/>
      <c r="OZN192" s="3"/>
      <c r="OZO192" s="3"/>
      <c r="OZP192" s="3"/>
      <c r="OZQ192" s="3"/>
      <c r="OZR192" s="3"/>
      <c r="OZS192" s="3"/>
      <c r="OZT192" s="3"/>
      <c r="OZU192" s="3"/>
      <c r="OZV192" s="3"/>
      <c r="OZW192" s="3"/>
      <c r="OZX192" s="3"/>
      <c r="OZY192" s="3"/>
      <c r="OZZ192" s="3"/>
      <c r="PAA192" s="3"/>
      <c r="PAB192" s="3"/>
      <c r="PAC192" s="3"/>
      <c r="PAD192" s="3"/>
      <c r="PAE192" s="3"/>
      <c r="PAF192" s="3"/>
      <c r="PAG192" s="3"/>
      <c r="PAH192" s="3"/>
      <c r="PAI192" s="3"/>
      <c r="PAJ192" s="3"/>
      <c r="PAK192" s="3"/>
      <c r="PAL192" s="3"/>
      <c r="PAM192" s="3"/>
      <c r="PAN192" s="3"/>
      <c r="PAO192" s="3"/>
      <c r="PAP192" s="3"/>
      <c r="PAQ192" s="3"/>
      <c r="PAR192" s="3"/>
      <c r="PAS192" s="3"/>
      <c r="PAT192" s="3"/>
      <c r="PAU192" s="3"/>
      <c r="PAV192" s="3"/>
      <c r="PAW192" s="3"/>
      <c r="PAX192" s="3"/>
      <c r="PAY192" s="3"/>
      <c r="PAZ192" s="3"/>
      <c r="PBA192" s="3"/>
      <c r="PBB192" s="3"/>
      <c r="PBC192" s="3"/>
      <c r="PBD192" s="3"/>
      <c r="PBE192" s="3"/>
      <c r="PBF192" s="3"/>
      <c r="PBG192" s="3"/>
      <c r="PBH192" s="3"/>
      <c r="PBI192" s="3"/>
      <c r="PBJ192" s="3"/>
      <c r="PBK192" s="3"/>
      <c r="PBL192" s="3"/>
      <c r="PBM192" s="3"/>
      <c r="PBN192" s="3"/>
      <c r="PBO192" s="3"/>
      <c r="PBP192" s="3"/>
      <c r="PBQ192" s="3"/>
      <c r="PBR192" s="3"/>
      <c r="PBS192" s="3"/>
      <c r="PBT192" s="3"/>
      <c r="PBU192" s="3"/>
      <c r="PBV192" s="3"/>
      <c r="PBW192" s="3"/>
      <c r="PBX192" s="3"/>
      <c r="PBY192" s="3"/>
      <c r="PBZ192" s="3"/>
      <c r="PCA192" s="3"/>
      <c r="PCB192" s="3"/>
      <c r="PCC192" s="3"/>
      <c r="PCD192" s="3"/>
      <c r="PCE192" s="3"/>
      <c r="PCF192" s="3"/>
      <c r="PCG192" s="3"/>
      <c r="PCH192" s="3"/>
      <c r="PCI192" s="3"/>
      <c r="PCJ192" s="3"/>
      <c r="PCK192" s="3"/>
      <c r="PCL192" s="3"/>
      <c r="PCM192" s="3"/>
      <c r="PCN192" s="3"/>
      <c r="PCO192" s="3"/>
      <c r="PCP192" s="3"/>
      <c r="PCQ192" s="3"/>
      <c r="PCR192" s="3"/>
      <c r="PCS192" s="3"/>
      <c r="PCT192" s="3"/>
      <c r="PCU192" s="3"/>
      <c r="PCV192" s="3"/>
      <c r="PCW192" s="3"/>
      <c r="PCX192" s="3"/>
      <c r="PCY192" s="3"/>
      <c r="PCZ192" s="3"/>
      <c r="PDA192" s="3"/>
      <c r="PDB192" s="3"/>
      <c r="PDC192" s="3"/>
      <c r="PDD192" s="3"/>
      <c r="PDE192" s="3"/>
      <c r="PDF192" s="3"/>
      <c r="PDG192" s="3"/>
      <c r="PDH192" s="3"/>
      <c r="PDI192" s="3"/>
      <c r="PDJ192" s="3"/>
      <c r="PDK192" s="3"/>
      <c r="PDL192" s="3"/>
      <c r="PDM192" s="3"/>
      <c r="PDN192" s="3"/>
      <c r="PDO192" s="3"/>
      <c r="PDP192" s="3"/>
      <c r="PDQ192" s="3"/>
      <c r="PDR192" s="3"/>
      <c r="PDS192" s="3"/>
      <c r="PDT192" s="3"/>
      <c r="PDU192" s="3"/>
      <c r="PDV192" s="3"/>
      <c r="PDW192" s="3"/>
      <c r="PDX192" s="3"/>
      <c r="PDY192" s="3"/>
      <c r="PDZ192" s="3"/>
      <c r="PEA192" s="3"/>
      <c r="PEB192" s="3"/>
      <c r="PEC192" s="3"/>
      <c r="PED192" s="3"/>
      <c r="PEE192" s="3"/>
      <c r="PEF192" s="3"/>
      <c r="PEG192" s="3"/>
      <c r="PEH192" s="3"/>
      <c r="PEI192" s="3"/>
      <c r="PEJ192" s="3"/>
      <c r="PEK192" s="3"/>
      <c r="PEL192" s="3"/>
      <c r="PEM192" s="3"/>
      <c r="PEN192" s="3"/>
      <c r="PEO192" s="3"/>
      <c r="PEP192" s="3"/>
      <c r="PEQ192" s="3"/>
      <c r="PER192" s="3"/>
      <c r="PES192" s="3"/>
      <c r="PET192" s="3"/>
      <c r="PEU192" s="3"/>
      <c r="PEV192" s="3"/>
      <c r="PEW192" s="3"/>
      <c r="PEX192" s="3"/>
      <c r="PEY192" s="3"/>
      <c r="PEZ192" s="3"/>
      <c r="PFA192" s="3"/>
      <c r="PFB192" s="3"/>
      <c r="PFC192" s="3"/>
      <c r="PFD192" s="3"/>
      <c r="PFE192" s="3"/>
      <c r="PFF192" s="3"/>
      <c r="PFG192" s="3"/>
      <c r="PFH192" s="3"/>
      <c r="PFI192" s="3"/>
      <c r="PFJ192" s="3"/>
      <c r="PFK192" s="3"/>
      <c r="PFL192" s="3"/>
      <c r="PFM192" s="3"/>
      <c r="PFN192" s="3"/>
      <c r="PFO192" s="3"/>
      <c r="PFP192" s="3"/>
      <c r="PFQ192" s="3"/>
      <c r="PFR192" s="3"/>
      <c r="PFS192" s="3"/>
      <c r="PFT192" s="3"/>
      <c r="PFU192" s="3"/>
      <c r="PFV192" s="3"/>
      <c r="PFW192" s="3"/>
      <c r="PFX192" s="3"/>
      <c r="PFY192" s="3"/>
      <c r="PFZ192" s="3"/>
      <c r="PGA192" s="3"/>
      <c r="PGB192" s="3"/>
      <c r="PGC192" s="3"/>
      <c r="PGD192" s="3"/>
      <c r="PGE192" s="3"/>
      <c r="PGF192" s="3"/>
      <c r="PGG192" s="3"/>
      <c r="PGH192" s="3"/>
      <c r="PGI192" s="3"/>
      <c r="PGJ192" s="3"/>
      <c r="PGK192" s="3"/>
      <c r="PGL192" s="3"/>
      <c r="PGM192" s="3"/>
      <c r="PGN192" s="3"/>
      <c r="PGO192" s="3"/>
      <c r="PGP192" s="3"/>
      <c r="PGQ192" s="3"/>
      <c r="PGR192" s="3"/>
      <c r="PGS192" s="3"/>
      <c r="PGT192" s="3"/>
      <c r="PGU192" s="3"/>
      <c r="PGV192" s="3"/>
      <c r="PGW192" s="3"/>
      <c r="PGX192" s="3"/>
      <c r="PGY192" s="3"/>
      <c r="PGZ192" s="3"/>
      <c r="PHA192" s="3"/>
      <c r="PHB192" s="3"/>
      <c r="PHC192" s="3"/>
      <c r="PHD192" s="3"/>
      <c r="PHE192" s="3"/>
      <c r="PHF192" s="3"/>
      <c r="PHG192" s="3"/>
      <c r="PHH192" s="3"/>
      <c r="PHI192" s="3"/>
      <c r="PHJ192" s="3"/>
      <c r="PHK192" s="3"/>
      <c r="PHL192" s="3"/>
      <c r="PHM192" s="3"/>
      <c r="PHN192" s="3"/>
      <c r="PHO192" s="3"/>
      <c r="PHP192" s="3"/>
      <c r="PHQ192" s="3"/>
      <c r="PHR192" s="3"/>
      <c r="PHS192" s="3"/>
      <c r="PHT192" s="3"/>
      <c r="PHU192" s="3"/>
      <c r="PHV192" s="3"/>
      <c r="PHW192" s="3"/>
      <c r="PHX192" s="3"/>
      <c r="PHY192" s="3"/>
      <c r="PHZ192" s="3"/>
      <c r="PIA192" s="3"/>
      <c r="PIB192" s="3"/>
      <c r="PIC192" s="3"/>
      <c r="PID192" s="3"/>
      <c r="PIE192" s="3"/>
      <c r="PIF192" s="3"/>
      <c r="PIG192" s="3"/>
      <c r="PIH192" s="3"/>
      <c r="PII192" s="3"/>
      <c r="PIJ192" s="3"/>
      <c r="PIK192" s="3"/>
      <c r="PIL192" s="3"/>
      <c r="PIM192" s="3"/>
      <c r="PIN192" s="3"/>
      <c r="PIO192" s="3"/>
      <c r="PIP192" s="3"/>
      <c r="PIQ192" s="3"/>
      <c r="PIR192" s="3"/>
      <c r="PIS192" s="3"/>
      <c r="PIT192" s="3"/>
      <c r="PIU192" s="3"/>
      <c r="PIV192" s="3"/>
      <c r="PIW192" s="3"/>
      <c r="PIX192" s="3"/>
      <c r="PIY192" s="3"/>
      <c r="PIZ192" s="3"/>
      <c r="PJA192" s="3"/>
      <c r="PJB192" s="3"/>
      <c r="PJC192" s="3"/>
      <c r="PJD192" s="3"/>
      <c r="PJE192" s="3"/>
      <c r="PJF192" s="3"/>
      <c r="PJG192" s="3"/>
      <c r="PJH192" s="3"/>
      <c r="PJI192" s="3"/>
      <c r="PJJ192" s="3"/>
      <c r="PJK192" s="3"/>
      <c r="PJL192" s="3"/>
      <c r="PJM192" s="3"/>
      <c r="PJN192" s="3"/>
      <c r="PJO192" s="3"/>
      <c r="PJP192" s="3"/>
      <c r="PJQ192" s="3"/>
      <c r="PJR192" s="3"/>
      <c r="PJS192" s="3"/>
      <c r="PJT192" s="3"/>
      <c r="PJU192" s="3"/>
      <c r="PJV192" s="3"/>
      <c r="PJW192" s="3"/>
      <c r="PJX192" s="3"/>
      <c r="PJY192" s="3"/>
      <c r="PJZ192" s="3"/>
      <c r="PKA192" s="3"/>
      <c r="PKB192" s="3"/>
      <c r="PKC192" s="3"/>
      <c r="PKD192" s="3"/>
      <c r="PKE192" s="3"/>
      <c r="PKF192" s="3"/>
      <c r="PKG192" s="3"/>
      <c r="PKH192" s="3"/>
      <c r="PKI192" s="3"/>
      <c r="PKJ192" s="3"/>
      <c r="PKK192" s="3"/>
      <c r="PKL192" s="3"/>
      <c r="PKM192" s="3"/>
      <c r="PKN192" s="3"/>
      <c r="PKO192" s="3"/>
      <c r="PKP192" s="3"/>
      <c r="PKQ192" s="3"/>
      <c r="PKR192" s="3"/>
      <c r="PKS192" s="3"/>
      <c r="PKT192" s="3"/>
      <c r="PKU192" s="3"/>
      <c r="PKV192" s="3"/>
      <c r="PKW192" s="3"/>
      <c r="PKX192" s="3"/>
      <c r="PKY192" s="3"/>
      <c r="PKZ192" s="3"/>
      <c r="PLA192" s="3"/>
      <c r="PLB192" s="3"/>
      <c r="PLC192" s="3"/>
      <c r="PLD192" s="3"/>
      <c r="PLE192" s="3"/>
      <c r="PLF192" s="3"/>
      <c r="PLG192" s="3"/>
      <c r="PLH192" s="3"/>
      <c r="PLI192" s="3"/>
      <c r="PLJ192" s="3"/>
      <c r="PLK192" s="3"/>
      <c r="PLL192" s="3"/>
      <c r="PLM192" s="3"/>
      <c r="PLN192" s="3"/>
      <c r="PLO192" s="3"/>
      <c r="PLP192" s="3"/>
      <c r="PLQ192" s="3"/>
      <c r="PLR192" s="3"/>
      <c r="PLS192" s="3"/>
      <c r="PLT192" s="3"/>
      <c r="PLU192" s="3"/>
      <c r="PLV192" s="3"/>
      <c r="PLW192" s="3"/>
      <c r="PLX192" s="3"/>
      <c r="PLY192" s="3"/>
      <c r="PLZ192" s="3"/>
      <c r="PMA192" s="3"/>
      <c r="PMB192" s="3"/>
      <c r="PMC192" s="3"/>
      <c r="PMD192" s="3"/>
      <c r="PME192" s="3"/>
      <c r="PMF192" s="3"/>
      <c r="PMG192" s="3"/>
      <c r="PMH192" s="3"/>
      <c r="PMI192" s="3"/>
      <c r="PMJ192" s="3"/>
      <c r="PMK192" s="3"/>
      <c r="PML192" s="3"/>
      <c r="PMM192" s="3"/>
      <c r="PMN192" s="3"/>
      <c r="PMO192" s="3"/>
      <c r="PMP192" s="3"/>
      <c r="PMQ192" s="3"/>
      <c r="PMR192" s="3"/>
      <c r="PMS192" s="3"/>
      <c r="PMT192" s="3"/>
      <c r="PMU192" s="3"/>
      <c r="PMV192" s="3"/>
      <c r="PMW192" s="3"/>
      <c r="PMX192" s="3"/>
      <c r="PMY192" s="3"/>
      <c r="PMZ192" s="3"/>
      <c r="PNA192" s="3"/>
      <c r="PNB192" s="3"/>
      <c r="PNC192" s="3"/>
      <c r="PND192" s="3"/>
      <c r="PNE192" s="3"/>
      <c r="PNF192" s="3"/>
      <c r="PNG192" s="3"/>
      <c r="PNH192" s="3"/>
      <c r="PNI192" s="3"/>
      <c r="PNJ192" s="3"/>
      <c r="PNK192" s="3"/>
      <c r="PNL192" s="3"/>
      <c r="PNM192" s="3"/>
      <c r="PNN192" s="3"/>
      <c r="PNO192" s="3"/>
      <c r="PNP192" s="3"/>
      <c r="PNQ192" s="3"/>
      <c r="PNR192" s="3"/>
      <c r="PNS192" s="3"/>
      <c r="PNT192" s="3"/>
      <c r="PNU192" s="3"/>
      <c r="PNV192" s="3"/>
      <c r="PNW192" s="3"/>
      <c r="PNX192" s="3"/>
      <c r="PNY192" s="3"/>
      <c r="PNZ192" s="3"/>
      <c r="POA192" s="3"/>
      <c r="POB192" s="3"/>
      <c r="POC192" s="3"/>
      <c r="POD192" s="3"/>
      <c r="POE192" s="3"/>
      <c r="POF192" s="3"/>
      <c r="POG192" s="3"/>
      <c r="POH192" s="3"/>
      <c r="POI192" s="3"/>
      <c r="POJ192" s="3"/>
      <c r="POK192" s="3"/>
      <c r="POL192" s="3"/>
      <c r="POM192" s="3"/>
      <c r="PON192" s="3"/>
      <c r="POO192" s="3"/>
      <c r="POP192" s="3"/>
      <c r="POQ192" s="3"/>
      <c r="POR192" s="3"/>
      <c r="POS192" s="3"/>
      <c r="POT192" s="3"/>
      <c r="POU192" s="3"/>
      <c r="POV192" s="3"/>
      <c r="POW192" s="3"/>
      <c r="POX192" s="3"/>
      <c r="POY192" s="3"/>
      <c r="POZ192" s="3"/>
      <c r="PPA192" s="3"/>
      <c r="PPB192" s="3"/>
      <c r="PPC192" s="3"/>
      <c r="PPD192" s="3"/>
      <c r="PPE192" s="3"/>
      <c r="PPF192" s="3"/>
      <c r="PPG192" s="3"/>
      <c r="PPH192" s="3"/>
      <c r="PPI192" s="3"/>
      <c r="PPJ192" s="3"/>
      <c r="PPK192" s="3"/>
      <c r="PPL192" s="3"/>
      <c r="PPM192" s="3"/>
      <c r="PPN192" s="3"/>
      <c r="PPO192" s="3"/>
      <c r="PPP192" s="3"/>
      <c r="PPQ192" s="3"/>
      <c r="PPR192" s="3"/>
      <c r="PPS192" s="3"/>
      <c r="PPT192" s="3"/>
      <c r="PPU192" s="3"/>
      <c r="PPV192" s="3"/>
      <c r="PPW192" s="3"/>
      <c r="PPX192" s="3"/>
      <c r="PPY192" s="3"/>
      <c r="PPZ192" s="3"/>
      <c r="PQA192" s="3"/>
      <c r="PQB192" s="3"/>
      <c r="PQC192" s="3"/>
      <c r="PQD192" s="3"/>
      <c r="PQE192" s="3"/>
      <c r="PQF192" s="3"/>
      <c r="PQG192" s="3"/>
      <c r="PQH192" s="3"/>
      <c r="PQI192" s="3"/>
      <c r="PQJ192" s="3"/>
      <c r="PQK192" s="3"/>
      <c r="PQL192" s="3"/>
      <c r="PQM192" s="3"/>
      <c r="PQN192" s="3"/>
      <c r="PQO192" s="3"/>
      <c r="PQP192" s="3"/>
      <c r="PQQ192" s="3"/>
      <c r="PQR192" s="3"/>
      <c r="PQS192" s="3"/>
      <c r="PQT192" s="3"/>
      <c r="PQU192" s="3"/>
      <c r="PQV192" s="3"/>
      <c r="PQW192" s="3"/>
      <c r="PQX192" s="3"/>
      <c r="PQY192" s="3"/>
      <c r="PQZ192" s="3"/>
      <c r="PRA192" s="3"/>
      <c r="PRB192" s="3"/>
      <c r="PRC192" s="3"/>
      <c r="PRD192" s="3"/>
      <c r="PRE192" s="3"/>
      <c r="PRF192" s="3"/>
      <c r="PRG192" s="3"/>
      <c r="PRH192" s="3"/>
      <c r="PRI192" s="3"/>
      <c r="PRJ192" s="3"/>
      <c r="PRK192" s="3"/>
      <c r="PRL192" s="3"/>
      <c r="PRM192" s="3"/>
      <c r="PRN192" s="3"/>
      <c r="PRO192" s="3"/>
      <c r="PRP192" s="3"/>
      <c r="PRQ192" s="3"/>
      <c r="PRR192" s="3"/>
      <c r="PRS192" s="3"/>
      <c r="PRT192" s="3"/>
      <c r="PRU192" s="3"/>
      <c r="PRV192" s="3"/>
      <c r="PRW192" s="3"/>
      <c r="PRX192" s="3"/>
      <c r="PRY192" s="3"/>
      <c r="PRZ192" s="3"/>
      <c r="PSA192" s="3"/>
      <c r="PSB192" s="3"/>
      <c r="PSC192" s="3"/>
      <c r="PSD192" s="3"/>
      <c r="PSE192" s="3"/>
      <c r="PSF192" s="3"/>
      <c r="PSG192" s="3"/>
      <c r="PSH192" s="3"/>
      <c r="PSI192" s="3"/>
      <c r="PSJ192" s="3"/>
      <c r="PSK192" s="3"/>
      <c r="PSL192" s="3"/>
      <c r="PSM192" s="3"/>
      <c r="PSN192" s="3"/>
      <c r="PSO192" s="3"/>
      <c r="PSP192" s="3"/>
      <c r="PSQ192" s="3"/>
      <c r="PSR192" s="3"/>
      <c r="PSS192" s="3"/>
      <c r="PST192" s="3"/>
      <c r="PSU192" s="3"/>
      <c r="PSV192" s="3"/>
      <c r="PSW192" s="3"/>
      <c r="PSX192" s="3"/>
      <c r="PSY192" s="3"/>
      <c r="PSZ192" s="3"/>
      <c r="PTA192" s="3"/>
      <c r="PTB192" s="3"/>
      <c r="PTC192" s="3"/>
      <c r="PTD192" s="3"/>
      <c r="PTE192" s="3"/>
      <c r="PTF192" s="3"/>
      <c r="PTG192" s="3"/>
      <c r="PTH192" s="3"/>
      <c r="PTI192" s="3"/>
      <c r="PTJ192" s="3"/>
      <c r="PTK192" s="3"/>
      <c r="PTL192" s="3"/>
      <c r="PTM192" s="3"/>
      <c r="PTN192" s="3"/>
      <c r="PTO192" s="3"/>
      <c r="PTP192" s="3"/>
      <c r="PTQ192" s="3"/>
      <c r="PTR192" s="3"/>
      <c r="PTS192" s="3"/>
      <c r="PTT192" s="3"/>
      <c r="PTU192" s="3"/>
      <c r="PTV192" s="3"/>
      <c r="PTW192" s="3"/>
      <c r="PTX192" s="3"/>
      <c r="PTY192" s="3"/>
      <c r="PTZ192" s="3"/>
      <c r="PUA192" s="3"/>
      <c r="PUB192" s="3"/>
      <c r="PUC192" s="3"/>
      <c r="PUD192" s="3"/>
      <c r="PUE192" s="3"/>
      <c r="PUF192" s="3"/>
      <c r="PUG192" s="3"/>
      <c r="PUH192" s="3"/>
      <c r="PUI192" s="3"/>
      <c r="PUJ192" s="3"/>
      <c r="PUK192" s="3"/>
      <c r="PUL192" s="3"/>
      <c r="PUM192" s="3"/>
      <c r="PUN192" s="3"/>
      <c r="PUO192" s="3"/>
      <c r="PUP192" s="3"/>
      <c r="PUQ192" s="3"/>
      <c r="PUR192" s="3"/>
      <c r="PUS192" s="3"/>
      <c r="PUT192" s="3"/>
      <c r="PUU192" s="3"/>
      <c r="PUV192" s="3"/>
      <c r="PUW192" s="3"/>
      <c r="PUX192" s="3"/>
      <c r="PUY192" s="3"/>
      <c r="PUZ192" s="3"/>
      <c r="PVA192" s="3"/>
      <c r="PVB192" s="3"/>
      <c r="PVC192" s="3"/>
      <c r="PVD192" s="3"/>
      <c r="PVE192" s="3"/>
      <c r="PVF192" s="3"/>
      <c r="PVG192" s="3"/>
      <c r="PVH192" s="3"/>
      <c r="PVI192" s="3"/>
      <c r="PVJ192" s="3"/>
      <c r="PVK192" s="3"/>
      <c r="PVL192" s="3"/>
      <c r="PVM192" s="3"/>
      <c r="PVN192" s="3"/>
      <c r="PVO192" s="3"/>
      <c r="PVP192" s="3"/>
      <c r="PVQ192" s="3"/>
      <c r="PVR192" s="3"/>
      <c r="PVS192" s="3"/>
      <c r="PVT192" s="3"/>
      <c r="PVU192" s="3"/>
      <c r="PVV192" s="3"/>
      <c r="PVW192" s="3"/>
      <c r="PVX192" s="3"/>
      <c r="PVY192" s="3"/>
      <c r="PVZ192" s="3"/>
      <c r="PWA192" s="3"/>
      <c r="PWB192" s="3"/>
      <c r="PWC192" s="3"/>
      <c r="PWD192" s="3"/>
      <c r="PWE192" s="3"/>
      <c r="PWF192" s="3"/>
      <c r="PWG192" s="3"/>
      <c r="PWH192" s="3"/>
      <c r="PWI192" s="3"/>
      <c r="PWJ192" s="3"/>
      <c r="PWK192" s="3"/>
      <c r="PWL192" s="3"/>
      <c r="PWM192" s="3"/>
      <c r="PWN192" s="3"/>
      <c r="PWO192" s="3"/>
      <c r="PWP192" s="3"/>
      <c r="PWQ192" s="3"/>
      <c r="PWR192" s="3"/>
      <c r="PWS192" s="3"/>
      <c r="PWT192" s="3"/>
      <c r="PWU192" s="3"/>
      <c r="PWV192" s="3"/>
      <c r="PWW192" s="3"/>
      <c r="PWX192" s="3"/>
      <c r="PWY192" s="3"/>
      <c r="PWZ192" s="3"/>
      <c r="PXA192" s="3"/>
      <c r="PXB192" s="3"/>
      <c r="PXC192" s="3"/>
      <c r="PXD192" s="3"/>
      <c r="PXE192" s="3"/>
      <c r="PXF192" s="3"/>
      <c r="PXG192" s="3"/>
      <c r="PXH192" s="3"/>
      <c r="PXI192" s="3"/>
      <c r="PXJ192" s="3"/>
      <c r="PXK192" s="3"/>
      <c r="PXL192" s="3"/>
      <c r="PXM192" s="3"/>
      <c r="PXN192" s="3"/>
      <c r="PXO192" s="3"/>
      <c r="PXP192" s="3"/>
      <c r="PXQ192" s="3"/>
      <c r="PXR192" s="3"/>
      <c r="PXS192" s="3"/>
      <c r="PXT192" s="3"/>
      <c r="PXU192" s="3"/>
      <c r="PXV192" s="3"/>
      <c r="PXW192" s="3"/>
      <c r="PXX192" s="3"/>
      <c r="PXY192" s="3"/>
      <c r="PXZ192" s="3"/>
      <c r="PYA192" s="3"/>
      <c r="PYB192" s="3"/>
      <c r="PYC192" s="3"/>
      <c r="PYD192" s="3"/>
      <c r="PYE192" s="3"/>
      <c r="PYF192" s="3"/>
      <c r="PYG192" s="3"/>
      <c r="PYH192" s="3"/>
      <c r="PYI192" s="3"/>
      <c r="PYJ192" s="3"/>
      <c r="PYK192" s="3"/>
      <c r="PYL192" s="3"/>
      <c r="PYM192" s="3"/>
      <c r="PYN192" s="3"/>
      <c r="PYO192" s="3"/>
      <c r="PYP192" s="3"/>
      <c r="PYQ192" s="3"/>
      <c r="PYR192" s="3"/>
      <c r="PYS192" s="3"/>
      <c r="PYT192" s="3"/>
      <c r="PYU192" s="3"/>
      <c r="PYV192" s="3"/>
      <c r="PYW192" s="3"/>
      <c r="PYX192" s="3"/>
      <c r="PYY192" s="3"/>
      <c r="PYZ192" s="3"/>
      <c r="PZA192" s="3"/>
      <c r="PZB192" s="3"/>
      <c r="PZC192" s="3"/>
      <c r="PZD192" s="3"/>
      <c r="PZE192" s="3"/>
      <c r="PZF192" s="3"/>
      <c r="PZG192" s="3"/>
      <c r="PZH192" s="3"/>
      <c r="PZI192" s="3"/>
      <c r="PZJ192" s="3"/>
      <c r="PZK192" s="3"/>
      <c r="PZL192" s="3"/>
      <c r="PZM192" s="3"/>
      <c r="PZN192" s="3"/>
      <c r="PZO192" s="3"/>
      <c r="PZP192" s="3"/>
      <c r="PZQ192" s="3"/>
      <c r="PZR192" s="3"/>
      <c r="PZS192" s="3"/>
      <c r="PZT192" s="3"/>
      <c r="PZU192" s="3"/>
      <c r="PZV192" s="3"/>
      <c r="PZW192" s="3"/>
      <c r="PZX192" s="3"/>
      <c r="PZY192" s="3"/>
      <c r="PZZ192" s="3"/>
      <c r="QAA192" s="3"/>
      <c r="QAB192" s="3"/>
      <c r="QAC192" s="3"/>
      <c r="QAD192" s="3"/>
      <c r="QAE192" s="3"/>
      <c r="QAF192" s="3"/>
      <c r="QAG192" s="3"/>
      <c r="QAH192" s="3"/>
      <c r="QAI192" s="3"/>
      <c r="QAJ192" s="3"/>
      <c r="QAK192" s="3"/>
      <c r="QAL192" s="3"/>
      <c r="QAM192" s="3"/>
      <c r="QAN192" s="3"/>
      <c r="QAO192" s="3"/>
      <c r="QAP192" s="3"/>
      <c r="QAQ192" s="3"/>
      <c r="QAR192" s="3"/>
      <c r="QAS192" s="3"/>
      <c r="QAT192" s="3"/>
      <c r="QAU192" s="3"/>
      <c r="QAV192" s="3"/>
      <c r="QAW192" s="3"/>
      <c r="QAX192" s="3"/>
      <c r="QAY192" s="3"/>
      <c r="QAZ192" s="3"/>
      <c r="QBA192" s="3"/>
      <c r="QBB192" s="3"/>
      <c r="QBC192" s="3"/>
      <c r="QBD192" s="3"/>
      <c r="QBE192" s="3"/>
      <c r="QBF192" s="3"/>
      <c r="QBG192" s="3"/>
      <c r="QBH192" s="3"/>
      <c r="QBI192" s="3"/>
      <c r="QBJ192" s="3"/>
      <c r="QBK192" s="3"/>
      <c r="QBL192" s="3"/>
      <c r="QBM192" s="3"/>
      <c r="QBN192" s="3"/>
      <c r="QBO192" s="3"/>
      <c r="QBP192" s="3"/>
      <c r="QBQ192" s="3"/>
      <c r="QBR192" s="3"/>
      <c r="QBS192" s="3"/>
      <c r="QBT192" s="3"/>
      <c r="QBU192" s="3"/>
      <c r="QBV192" s="3"/>
      <c r="QBW192" s="3"/>
      <c r="QBX192" s="3"/>
      <c r="QBY192" s="3"/>
      <c r="QBZ192" s="3"/>
      <c r="QCA192" s="3"/>
      <c r="QCB192" s="3"/>
      <c r="QCC192" s="3"/>
      <c r="QCD192" s="3"/>
      <c r="QCE192" s="3"/>
      <c r="QCF192" s="3"/>
      <c r="QCG192" s="3"/>
      <c r="QCH192" s="3"/>
      <c r="QCI192" s="3"/>
      <c r="QCJ192" s="3"/>
      <c r="QCK192" s="3"/>
      <c r="QCL192" s="3"/>
      <c r="QCM192" s="3"/>
      <c r="QCN192" s="3"/>
      <c r="QCO192" s="3"/>
      <c r="QCP192" s="3"/>
      <c r="QCQ192" s="3"/>
      <c r="QCR192" s="3"/>
      <c r="QCS192" s="3"/>
      <c r="QCT192" s="3"/>
      <c r="QCU192" s="3"/>
      <c r="QCV192" s="3"/>
      <c r="QCW192" s="3"/>
      <c r="QCX192" s="3"/>
      <c r="QCY192" s="3"/>
      <c r="QCZ192" s="3"/>
      <c r="QDA192" s="3"/>
      <c r="QDB192" s="3"/>
      <c r="QDC192" s="3"/>
      <c r="QDD192" s="3"/>
      <c r="QDE192" s="3"/>
      <c r="QDF192" s="3"/>
      <c r="QDG192" s="3"/>
      <c r="QDH192" s="3"/>
      <c r="QDI192" s="3"/>
      <c r="QDJ192" s="3"/>
      <c r="QDK192" s="3"/>
      <c r="QDL192" s="3"/>
      <c r="QDM192" s="3"/>
      <c r="QDN192" s="3"/>
      <c r="QDO192" s="3"/>
      <c r="QDP192" s="3"/>
      <c r="QDQ192" s="3"/>
      <c r="QDR192" s="3"/>
      <c r="QDS192" s="3"/>
      <c r="QDT192" s="3"/>
      <c r="QDU192" s="3"/>
      <c r="QDV192" s="3"/>
      <c r="QDW192" s="3"/>
      <c r="QDX192" s="3"/>
      <c r="QDY192" s="3"/>
      <c r="QDZ192" s="3"/>
      <c r="QEA192" s="3"/>
      <c r="QEB192" s="3"/>
      <c r="QEC192" s="3"/>
      <c r="QED192" s="3"/>
      <c r="QEE192" s="3"/>
      <c r="QEF192" s="3"/>
      <c r="QEG192" s="3"/>
      <c r="QEH192" s="3"/>
      <c r="QEI192" s="3"/>
      <c r="QEJ192" s="3"/>
      <c r="QEK192" s="3"/>
      <c r="QEL192" s="3"/>
      <c r="QEM192" s="3"/>
      <c r="QEN192" s="3"/>
      <c r="QEO192" s="3"/>
      <c r="QEP192" s="3"/>
      <c r="QEQ192" s="3"/>
      <c r="QER192" s="3"/>
      <c r="QES192" s="3"/>
      <c r="QET192" s="3"/>
      <c r="QEU192" s="3"/>
      <c r="QEV192" s="3"/>
      <c r="QEW192" s="3"/>
      <c r="QEX192" s="3"/>
      <c r="QEY192" s="3"/>
      <c r="QEZ192" s="3"/>
      <c r="QFA192" s="3"/>
      <c r="QFB192" s="3"/>
      <c r="QFC192" s="3"/>
      <c r="QFD192" s="3"/>
      <c r="QFE192" s="3"/>
      <c r="QFF192" s="3"/>
      <c r="QFG192" s="3"/>
      <c r="QFH192" s="3"/>
      <c r="QFI192" s="3"/>
      <c r="QFJ192" s="3"/>
      <c r="QFK192" s="3"/>
      <c r="QFL192" s="3"/>
      <c r="QFM192" s="3"/>
      <c r="QFN192" s="3"/>
      <c r="QFO192" s="3"/>
      <c r="QFP192" s="3"/>
      <c r="QFQ192" s="3"/>
      <c r="QFR192" s="3"/>
      <c r="QFS192" s="3"/>
      <c r="QFT192" s="3"/>
      <c r="QFU192" s="3"/>
      <c r="QFV192" s="3"/>
      <c r="QFW192" s="3"/>
      <c r="QFX192" s="3"/>
      <c r="QFY192" s="3"/>
      <c r="QFZ192" s="3"/>
      <c r="QGA192" s="3"/>
      <c r="QGB192" s="3"/>
      <c r="QGC192" s="3"/>
      <c r="QGD192" s="3"/>
      <c r="QGE192" s="3"/>
      <c r="QGF192" s="3"/>
      <c r="QGG192" s="3"/>
      <c r="QGH192" s="3"/>
      <c r="QGI192" s="3"/>
      <c r="QGJ192" s="3"/>
      <c r="QGK192" s="3"/>
      <c r="QGL192" s="3"/>
      <c r="QGM192" s="3"/>
      <c r="QGN192" s="3"/>
      <c r="QGO192" s="3"/>
      <c r="QGP192" s="3"/>
      <c r="QGQ192" s="3"/>
      <c r="QGR192" s="3"/>
      <c r="QGS192" s="3"/>
      <c r="QGT192" s="3"/>
      <c r="QGU192" s="3"/>
      <c r="QGV192" s="3"/>
      <c r="QGW192" s="3"/>
      <c r="QGX192" s="3"/>
      <c r="QGY192" s="3"/>
      <c r="QGZ192" s="3"/>
      <c r="QHA192" s="3"/>
      <c r="QHB192" s="3"/>
      <c r="QHC192" s="3"/>
      <c r="QHD192" s="3"/>
      <c r="QHE192" s="3"/>
      <c r="QHF192" s="3"/>
      <c r="QHG192" s="3"/>
      <c r="QHH192" s="3"/>
      <c r="QHI192" s="3"/>
      <c r="QHJ192" s="3"/>
      <c r="QHK192" s="3"/>
      <c r="QHL192" s="3"/>
      <c r="QHM192" s="3"/>
      <c r="QHN192" s="3"/>
      <c r="QHO192" s="3"/>
      <c r="QHP192" s="3"/>
      <c r="QHQ192" s="3"/>
      <c r="QHR192" s="3"/>
      <c r="QHS192" s="3"/>
      <c r="QHT192" s="3"/>
      <c r="QHU192" s="3"/>
      <c r="QHV192" s="3"/>
      <c r="QHW192" s="3"/>
      <c r="QHX192" s="3"/>
      <c r="QHY192" s="3"/>
      <c r="QHZ192" s="3"/>
      <c r="QIA192" s="3"/>
      <c r="QIB192" s="3"/>
      <c r="QIC192" s="3"/>
      <c r="QID192" s="3"/>
      <c r="QIE192" s="3"/>
      <c r="QIF192" s="3"/>
      <c r="QIG192" s="3"/>
      <c r="QIH192" s="3"/>
      <c r="QII192" s="3"/>
      <c r="QIJ192" s="3"/>
      <c r="QIK192" s="3"/>
      <c r="QIL192" s="3"/>
      <c r="QIM192" s="3"/>
      <c r="QIN192" s="3"/>
      <c r="QIO192" s="3"/>
      <c r="QIP192" s="3"/>
      <c r="QIQ192" s="3"/>
      <c r="QIR192" s="3"/>
      <c r="QIS192" s="3"/>
      <c r="QIT192" s="3"/>
      <c r="QIU192" s="3"/>
      <c r="QIV192" s="3"/>
      <c r="QIW192" s="3"/>
      <c r="QIX192" s="3"/>
      <c r="QIY192" s="3"/>
      <c r="QIZ192" s="3"/>
      <c r="QJA192" s="3"/>
      <c r="QJB192" s="3"/>
      <c r="QJC192" s="3"/>
      <c r="QJD192" s="3"/>
      <c r="QJE192" s="3"/>
      <c r="QJF192" s="3"/>
      <c r="QJG192" s="3"/>
      <c r="QJH192" s="3"/>
      <c r="QJI192" s="3"/>
      <c r="QJJ192" s="3"/>
      <c r="QJK192" s="3"/>
      <c r="QJL192" s="3"/>
      <c r="QJM192" s="3"/>
      <c r="QJN192" s="3"/>
      <c r="QJO192" s="3"/>
      <c r="QJP192" s="3"/>
      <c r="QJQ192" s="3"/>
      <c r="QJR192" s="3"/>
      <c r="QJS192" s="3"/>
      <c r="QJT192" s="3"/>
      <c r="QJU192" s="3"/>
      <c r="QJV192" s="3"/>
      <c r="QJW192" s="3"/>
      <c r="QJX192" s="3"/>
      <c r="QJY192" s="3"/>
      <c r="QJZ192" s="3"/>
      <c r="QKA192" s="3"/>
      <c r="QKB192" s="3"/>
      <c r="QKC192" s="3"/>
      <c r="QKD192" s="3"/>
      <c r="QKE192" s="3"/>
      <c r="QKF192" s="3"/>
      <c r="QKG192" s="3"/>
      <c r="QKH192" s="3"/>
      <c r="QKI192" s="3"/>
      <c r="QKJ192" s="3"/>
      <c r="QKK192" s="3"/>
      <c r="QKL192" s="3"/>
      <c r="QKM192" s="3"/>
      <c r="QKN192" s="3"/>
      <c r="QKO192" s="3"/>
      <c r="QKP192" s="3"/>
      <c r="QKQ192" s="3"/>
      <c r="QKR192" s="3"/>
      <c r="QKS192" s="3"/>
      <c r="QKT192" s="3"/>
      <c r="QKU192" s="3"/>
      <c r="QKV192" s="3"/>
      <c r="QKW192" s="3"/>
      <c r="QKX192" s="3"/>
      <c r="QKY192" s="3"/>
      <c r="QKZ192" s="3"/>
      <c r="QLA192" s="3"/>
      <c r="QLB192" s="3"/>
      <c r="QLC192" s="3"/>
      <c r="QLD192" s="3"/>
      <c r="QLE192" s="3"/>
      <c r="QLF192" s="3"/>
      <c r="QLG192" s="3"/>
      <c r="QLH192" s="3"/>
      <c r="QLI192" s="3"/>
      <c r="QLJ192" s="3"/>
      <c r="QLK192" s="3"/>
      <c r="QLL192" s="3"/>
      <c r="QLM192" s="3"/>
      <c r="QLN192" s="3"/>
      <c r="QLO192" s="3"/>
      <c r="QLP192" s="3"/>
      <c r="QLQ192" s="3"/>
      <c r="QLR192" s="3"/>
      <c r="QLS192" s="3"/>
      <c r="QLT192" s="3"/>
      <c r="QLU192" s="3"/>
      <c r="QLV192" s="3"/>
      <c r="QLW192" s="3"/>
      <c r="QLX192" s="3"/>
      <c r="QLY192" s="3"/>
      <c r="QLZ192" s="3"/>
      <c r="QMA192" s="3"/>
      <c r="QMB192" s="3"/>
      <c r="QMC192" s="3"/>
      <c r="QMD192" s="3"/>
      <c r="QME192" s="3"/>
      <c r="QMF192" s="3"/>
      <c r="QMG192" s="3"/>
      <c r="QMH192" s="3"/>
      <c r="QMI192" s="3"/>
      <c r="QMJ192" s="3"/>
      <c r="QMK192" s="3"/>
      <c r="QML192" s="3"/>
      <c r="QMM192" s="3"/>
      <c r="QMN192" s="3"/>
      <c r="QMO192" s="3"/>
      <c r="QMP192" s="3"/>
      <c r="QMQ192" s="3"/>
      <c r="QMR192" s="3"/>
      <c r="QMS192" s="3"/>
      <c r="QMT192" s="3"/>
      <c r="QMU192" s="3"/>
      <c r="QMV192" s="3"/>
      <c r="QMW192" s="3"/>
      <c r="QMX192" s="3"/>
      <c r="QMY192" s="3"/>
      <c r="QMZ192" s="3"/>
      <c r="QNA192" s="3"/>
      <c r="QNB192" s="3"/>
      <c r="QNC192" s="3"/>
      <c r="QND192" s="3"/>
      <c r="QNE192" s="3"/>
      <c r="QNF192" s="3"/>
      <c r="QNG192" s="3"/>
      <c r="QNH192" s="3"/>
      <c r="QNI192" s="3"/>
      <c r="QNJ192" s="3"/>
      <c r="QNK192" s="3"/>
      <c r="QNL192" s="3"/>
      <c r="QNM192" s="3"/>
      <c r="QNN192" s="3"/>
      <c r="QNO192" s="3"/>
      <c r="QNP192" s="3"/>
      <c r="QNQ192" s="3"/>
      <c r="QNR192" s="3"/>
      <c r="QNS192" s="3"/>
      <c r="QNT192" s="3"/>
      <c r="QNU192" s="3"/>
      <c r="QNV192" s="3"/>
      <c r="QNW192" s="3"/>
      <c r="QNX192" s="3"/>
      <c r="QNY192" s="3"/>
      <c r="QNZ192" s="3"/>
      <c r="QOA192" s="3"/>
      <c r="QOB192" s="3"/>
      <c r="QOC192" s="3"/>
      <c r="QOD192" s="3"/>
      <c r="QOE192" s="3"/>
      <c r="QOF192" s="3"/>
      <c r="QOG192" s="3"/>
      <c r="QOH192" s="3"/>
      <c r="QOI192" s="3"/>
      <c r="QOJ192" s="3"/>
      <c r="QOK192" s="3"/>
      <c r="QOL192" s="3"/>
      <c r="QOM192" s="3"/>
      <c r="QON192" s="3"/>
      <c r="QOO192" s="3"/>
      <c r="QOP192" s="3"/>
      <c r="QOQ192" s="3"/>
      <c r="QOR192" s="3"/>
      <c r="QOS192" s="3"/>
      <c r="QOT192" s="3"/>
      <c r="QOU192" s="3"/>
      <c r="QOV192" s="3"/>
      <c r="QOW192" s="3"/>
      <c r="QOX192" s="3"/>
      <c r="QOY192" s="3"/>
      <c r="QOZ192" s="3"/>
      <c r="QPA192" s="3"/>
      <c r="QPB192" s="3"/>
      <c r="QPC192" s="3"/>
      <c r="QPD192" s="3"/>
      <c r="QPE192" s="3"/>
      <c r="QPF192" s="3"/>
      <c r="QPG192" s="3"/>
      <c r="QPH192" s="3"/>
      <c r="QPI192" s="3"/>
      <c r="QPJ192" s="3"/>
      <c r="QPK192" s="3"/>
      <c r="QPL192" s="3"/>
      <c r="QPM192" s="3"/>
      <c r="QPN192" s="3"/>
      <c r="QPO192" s="3"/>
      <c r="QPP192" s="3"/>
      <c r="QPQ192" s="3"/>
      <c r="QPR192" s="3"/>
      <c r="QPS192" s="3"/>
      <c r="QPT192" s="3"/>
      <c r="QPU192" s="3"/>
      <c r="QPV192" s="3"/>
      <c r="QPW192" s="3"/>
      <c r="QPX192" s="3"/>
      <c r="QPY192" s="3"/>
      <c r="QPZ192" s="3"/>
      <c r="QQA192" s="3"/>
      <c r="QQB192" s="3"/>
      <c r="QQC192" s="3"/>
      <c r="QQD192" s="3"/>
      <c r="QQE192" s="3"/>
      <c r="QQF192" s="3"/>
      <c r="QQG192" s="3"/>
      <c r="QQH192" s="3"/>
      <c r="QQI192" s="3"/>
      <c r="QQJ192" s="3"/>
      <c r="QQK192" s="3"/>
      <c r="QQL192" s="3"/>
      <c r="QQM192" s="3"/>
      <c r="QQN192" s="3"/>
      <c r="QQO192" s="3"/>
      <c r="QQP192" s="3"/>
      <c r="QQQ192" s="3"/>
      <c r="QQR192" s="3"/>
      <c r="QQS192" s="3"/>
      <c r="QQT192" s="3"/>
      <c r="QQU192" s="3"/>
      <c r="QQV192" s="3"/>
      <c r="QQW192" s="3"/>
      <c r="QQX192" s="3"/>
      <c r="QQY192" s="3"/>
      <c r="QQZ192" s="3"/>
      <c r="QRA192" s="3"/>
      <c r="QRB192" s="3"/>
      <c r="QRC192" s="3"/>
      <c r="QRD192" s="3"/>
      <c r="QRE192" s="3"/>
      <c r="QRF192" s="3"/>
      <c r="QRG192" s="3"/>
      <c r="QRH192" s="3"/>
      <c r="QRI192" s="3"/>
      <c r="QRJ192" s="3"/>
      <c r="QRK192" s="3"/>
      <c r="QRL192" s="3"/>
      <c r="QRM192" s="3"/>
      <c r="QRN192" s="3"/>
      <c r="QRO192" s="3"/>
      <c r="QRP192" s="3"/>
      <c r="QRQ192" s="3"/>
      <c r="QRR192" s="3"/>
      <c r="QRS192" s="3"/>
      <c r="QRT192" s="3"/>
      <c r="QRU192" s="3"/>
      <c r="QRV192" s="3"/>
      <c r="QRW192" s="3"/>
      <c r="QRX192" s="3"/>
      <c r="QRY192" s="3"/>
      <c r="QRZ192" s="3"/>
      <c r="QSA192" s="3"/>
      <c r="QSB192" s="3"/>
      <c r="QSC192" s="3"/>
      <c r="QSD192" s="3"/>
      <c r="QSE192" s="3"/>
      <c r="QSF192" s="3"/>
      <c r="QSG192" s="3"/>
      <c r="QSH192" s="3"/>
      <c r="QSI192" s="3"/>
      <c r="QSJ192" s="3"/>
      <c r="QSK192" s="3"/>
      <c r="QSL192" s="3"/>
      <c r="QSM192" s="3"/>
      <c r="QSN192" s="3"/>
      <c r="QSO192" s="3"/>
      <c r="QSP192" s="3"/>
      <c r="QSQ192" s="3"/>
      <c r="QSR192" s="3"/>
      <c r="QSS192" s="3"/>
      <c r="QST192" s="3"/>
      <c r="QSU192" s="3"/>
      <c r="QSV192" s="3"/>
      <c r="QSW192" s="3"/>
      <c r="QSX192" s="3"/>
      <c r="QSY192" s="3"/>
      <c r="QSZ192" s="3"/>
      <c r="QTA192" s="3"/>
      <c r="QTB192" s="3"/>
      <c r="QTC192" s="3"/>
      <c r="QTD192" s="3"/>
      <c r="QTE192" s="3"/>
      <c r="QTF192" s="3"/>
      <c r="QTG192" s="3"/>
      <c r="QTH192" s="3"/>
      <c r="QTI192" s="3"/>
      <c r="QTJ192" s="3"/>
      <c r="QTK192" s="3"/>
      <c r="QTL192" s="3"/>
      <c r="QTM192" s="3"/>
      <c r="QTN192" s="3"/>
      <c r="QTO192" s="3"/>
      <c r="QTP192" s="3"/>
      <c r="QTQ192" s="3"/>
      <c r="QTR192" s="3"/>
      <c r="QTS192" s="3"/>
      <c r="QTT192" s="3"/>
      <c r="QTU192" s="3"/>
      <c r="QTV192" s="3"/>
      <c r="QTW192" s="3"/>
      <c r="QTX192" s="3"/>
      <c r="QTY192" s="3"/>
      <c r="QTZ192" s="3"/>
      <c r="QUA192" s="3"/>
      <c r="QUB192" s="3"/>
      <c r="QUC192" s="3"/>
      <c r="QUD192" s="3"/>
      <c r="QUE192" s="3"/>
      <c r="QUF192" s="3"/>
      <c r="QUG192" s="3"/>
      <c r="QUH192" s="3"/>
      <c r="QUI192" s="3"/>
      <c r="QUJ192" s="3"/>
      <c r="QUK192" s="3"/>
      <c r="QUL192" s="3"/>
      <c r="QUM192" s="3"/>
      <c r="QUN192" s="3"/>
      <c r="QUO192" s="3"/>
      <c r="QUP192" s="3"/>
      <c r="QUQ192" s="3"/>
      <c r="QUR192" s="3"/>
      <c r="QUS192" s="3"/>
      <c r="QUT192" s="3"/>
      <c r="QUU192" s="3"/>
      <c r="QUV192" s="3"/>
      <c r="QUW192" s="3"/>
      <c r="QUX192" s="3"/>
      <c r="QUY192" s="3"/>
      <c r="QUZ192" s="3"/>
      <c r="QVA192" s="3"/>
      <c r="QVB192" s="3"/>
      <c r="QVC192" s="3"/>
      <c r="QVD192" s="3"/>
      <c r="QVE192" s="3"/>
      <c r="QVF192" s="3"/>
      <c r="QVG192" s="3"/>
      <c r="QVH192" s="3"/>
      <c r="QVI192" s="3"/>
      <c r="QVJ192" s="3"/>
      <c r="QVK192" s="3"/>
      <c r="QVL192" s="3"/>
      <c r="QVM192" s="3"/>
      <c r="QVN192" s="3"/>
      <c r="QVO192" s="3"/>
      <c r="QVP192" s="3"/>
      <c r="QVQ192" s="3"/>
      <c r="QVR192" s="3"/>
      <c r="QVS192" s="3"/>
      <c r="QVT192" s="3"/>
      <c r="QVU192" s="3"/>
      <c r="QVV192" s="3"/>
      <c r="QVW192" s="3"/>
      <c r="QVX192" s="3"/>
      <c r="QVY192" s="3"/>
      <c r="QVZ192" s="3"/>
      <c r="QWA192" s="3"/>
      <c r="QWB192" s="3"/>
      <c r="QWC192" s="3"/>
      <c r="QWD192" s="3"/>
      <c r="QWE192" s="3"/>
      <c r="QWF192" s="3"/>
      <c r="QWG192" s="3"/>
      <c r="QWH192" s="3"/>
      <c r="QWI192" s="3"/>
      <c r="QWJ192" s="3"/>
      <c r="QWK192" s="3"/>
      <c r="QWL192" s="3"/>
      <c r="QWM192" s="3"/>
      <c r="QWN192" s="3"/>
      <c r="QWO192" s="3"/>
      <c r="QWP192" s="3"/>
      <c r="QWQ192" s="3"/>
      <c r="QWR192" s="3"/>
      <c r="QWS192" s="3"/>
      <c r="QWT192" s="3"/>
      <c r="QWU192" s="3"/>
      <c r="QWV192" s="3"/>
      <c r="QWW192" s="3"/>
      <c r="QWX192" s="3"/>
      <c r="QWY192" s="3"/>
      <c r="QWZ192" s="3"/>
      <c r="QXA192" s="3"/>
      <c r="QXB192" s="3"/>
      <c r="QXC192" s="3"/>
      <c r="QXD192" s="3"/>
      <c r="QXE192" s="3"/>
      <c r="QXF192" s="3"/>
      <c r="QXG192" s="3"/>
      <c r="QXH192" s="3"/>
      <c r="QXI192" s="3"/>
      <c r="QXJ192" s="3"/>
      <c r="QXK192" s="3"/>
      <c r="QXL192" s="3"/>
      <c r="QXM192" s="3"/>
      <c r="QXN192" s="3"/>
      <c r="QXO192" s="3"/>
      <c r="QXP192" s="3"/>
      <c r="QXQ192" s="3"/>
      <c r="QXR192" s="3"/>
      <c r="QXS192" s="3"/>
      <c r="QXT192" s="3"/>
      <c r="QXU192" s="3"/>
      <c r="QXV192" s="3"/>
      <c r="QXW192" s="3"/>
      <c r="QXX192" s="3"/>
      <c r="QXY192" s="3"/>
      <c r="QXZ192" s="3"/>
      <c r="QYA192" s="3"/>
      <c r="QYB192" s="3"/>
      <c r="QYC192" s="3"/>
      <c r="QYD192" s="3"/>
      <c r="QYE192" s="3"/>
      <c r="QYF192" s="3"/>
      <c r="QYG192" s="3"/>
      <c r="QYH192" s="3"/>
      <c r="QYI192" s="3"/>
      <c r="QYJ192" s="3"/>
      <c r="QYK192" s="3"/>
      <c r="QYL192" s="3"/>
      <c r="QYM192" s="3"/>
      <c r="QYN192" s="3"/>
      <c r="QYO192" s="3"/>
      <c r="QYP192" s="3"/>
      <c r="QYQ192" s="3"/>
      <c r="QYR192" s="3"/>
      <c r="QYS192" s="3"/>
      <c r="QYT192" s="3"/>
      <c r="QYU192" s="3"/>
      <c r="QYV192" s="3"/>
      <c r="QYW192" s="3"/>
      <c r="QYX192" s="3"/>
      <c r="QYY192" s="3"/>
      <c r="QYZ192" s="3"/>
      <c r="QZA192" s="3"/>
      <c r="QZB192" s="3"/>
      <c r="QZC192" s="3"/>
      <c r="QZD192" s="3"/>
      <c r="QZE192" s="3"/>
      <c r="QZF192" s="3"/>
      <c r="QZG192" s="3"/>
      <c r="QZH192" s="3"/>
      <c r="QZI192" s="3"/>
      <c r="QZJ192" s="3"/>
      <c r="QZK192" s="3"/>
      <c r="QZL192" s="3"/>
      <c r="QZM192" s="3"/>
      <c r="QZN192" s="3"/>
      <c r="QZO192" s="3"/>
      <c r="QZP192" s="3"/>
      <c r="QZQ192" s="3"/>
      <c r="QZR192" s="3"/>
      <c r="QZS192" s="3"/>
      <c r="QZT192" s="3"/>
      <c r="QZU192" s="3"/>
      <c r="QZV192" s="3"/>
      <c r="QZW192" s="3"/>
      <c r="QZX192" s="3"/>
      <c r="QZY192" s="3"/>
      <c r="QZZ192" s="3"/>
      <c r="RAA192" s="3"/>
      <c r="RAB192" s="3"/>
      <c r="RAC192" s="3"/>
      <c r="RAD192" s="3"/>
      <c r="RAE192" s="3"/>
      <c r="RAF192" s="3"/>
      <c r="RAG192" s="3"/>
      <c r="RAH192" s="3"/>
      <c r="RAI192" s="3"/>
      <c r="RAJ192" s="3"/>
      <c r="RAK192" s="3"/>
      <c r="RAL192" s="3"/>
      <c r="RAM192" s="3"/>
      <c r="RAN192" s="3"/>
      <c r="RAO192" s="3"/>
      <c r="RAP192" s="3"/>
      <c r="RAQ192" s="3"/>
      <c r="RAR192" s="3"/>
      <c r="RAS192" s="3"/>
      <c r="RAT192" s="3"/>
      <c r="RAU192" s="3"/>
      <c r="RAV192" s="3"/>
      <c r="RAW192" s="3"/>
      <c r="RAX192" s="3"/>
      <c r="RAY192" s="3"/>
      <c r="RAZ192" s="3"/>
      <c r="RBA192" s="3"/>
      <c r="RBB192" s="3"/>
      <c r="RBC192" s="3"/>
      <c r="RBD192" s="3"/>
      <c r="RBE192" s="3"/>
      <c r="RBF192" s="3"/>
      <c r="RBG192" s="3"/>
      <c r="RBH192" s="3"/>
      <c r="RBI192" s="3"/>
      <c r="RBJ192" s="3"/>
      <c r="RBK192" s="3"/>
      <c r="RBL192" s="3"/>
      <c r="RBM192" s="3"/>
      <c r="RBN192" s="3"/>
      <c r="RBO192" s="3"/>
      <c r="RBP192" s="3"/>
      <c r="RBQ192" s="3"/>
      <c r="RBR192" s="3"/>
      <c r="RBS192" s="3"/>
      <c r="RBT192" s="3"/>
      <c r="RBU192" s="3"/>
      <c r="RBV192" s="3"/>
      <c r="RBW192" s="3"/>
      <c r="RBX192" s="3"/>
      <c r="RBY192" s="3"/>
      <c r="RBZ192" s="3"/>
      <c r="RCA192" s="3"/>
      <c r="RCB192" s="3"/>
      <c r="RCC192" s="3"/>
      <c r="RCD192" s="3"/>
      <c r="RCE192" s="3"/>
      <c r="RCF192" s="3"/>
      <c r="RCG192" s="3"/>
      <c r="RCH192" s="3"/>
      <c r="RCI192" s="3"/>
      <c r="RCJ192" s="3"/>
      <c r="RCK192" s="3"/>
      <c r="RCL192" s="3"/>
      <c r="RCM192" s="3"/>
      <c r="RCN192" s="3"/>
      <c r="RCO192" s="3"/>
      <c r="RCP192" s="3"/>
      <c r="RCQ192" s="3"/>
      <c r="RCR192" s="3"/>
      <c r="RCS192" s="3"/>
      <c r="RCT192" s="3"/>
      <c r="RCU192" s="3"/>
      <c r="RCV192" s="3"/>
      <c r="RCW192" s="3"/>
      <c r="RCX192" s="3"/>
      <c r="RCY192" s="3"/>
      <c r="RCZ192" s="3"/>
      <c r="RDA192" s="3"/>
      <c r="RDB192" s="3"/>
      <c r="RDC192" s="3"/>
      <c r="RDD192" s="3"/>
      <c r="RDE192" s="3"/>
      <c r="RDF192" s="3"/>
      <c r="RDG192" s="3"/>
      <c r="RDH192" s="3"/>
      <c r="RDI192" s="3"/>
      <c r="RDJ192" s="3"/>
      <c r="RDK192" s="3"/>
      <c r="RDL192" s="3"/>
      <c r="RDM192" s="3"/>
      <c r="RDN192" s="3"/>
      <c r="RDO192" s="3"/>
      <c r="RDP192" s="3"/>
      <c r="RDQ192" s="3"/>
      <c r="RDR192" s="3"/>
      <c r="RDS192" s="3"/>
      <c r="RDT192" s="3"/>
      <c r="RDU192" s="3"/>
      <c r="RDV192" s="3"/>
      <c r="RDW192" s="3"/>
      <c r="RDX192" s="3"/>
      <c r="RDY192" s="3"/>
      <c r="RDZ192" s="3"/>
      <c r="REA192" s="3"/>
      <c r="REB192" s="3"/>
      <c r="REC192" s="3"/>
      <c r="RED192" s="3"/>
      <c r="REE192" s="3"/>
      <c r="REF192" s="3"/>
      <c r="REG192" s="3"/>
      <c r="REH192" s="3"/>
      <c r="REI192" s="3"/>
      <c r="REJ192" s="3"/>
      <c r="REK192" s="3"/>
      <c r="REL192" s="3"/>
      <c r="REM192" s="3"/>
      <c r="REN192" s="3"/>
      <c r="REO192" s="3"/>
      <c r="REP192" s="3"/>
      <c r="REQ192" s="3"/>
      <c r="RER192" s="3"/>
      <c r="RES192" s="3"/>
      <c r="RET192" s="3"/>
      <c r="REU192" s="3"/>
      <c r="REV192" s="3"/>
      <c r="REW192" s="3"/>
      <c r="REX192" s="3"/>
      <c r="REY192" s="3"/>
      <c r="REZ192" s="3"/>
      <c r="RFA192" s="3"/>
      <c r="RFB192" s="3"/>
      <c r="RFC192" s="3"/>
      <c r="RFD192" s="3"/>
      <c r="RFE192" s="3"/>
      <c r="RFF192" s="3"/>
      <c r="RFG192" s="3"/>
      <c r="RFH192" s="3"/>
      <c r="RFI192" s="3"/>
      <c r="RFJ192" s="3"/>
      <c r="RFK192" s="3"/>
      <c r="RFL192" s="3"/>
      <c r="RFM192" s="3"/>
      <c r="RFN192" s="3"/>
      <c r="RFO192" s="3"/>
      <c r="RFP192" s="3"/>
      <c r="RFQ192" s="3"/>
      <c r="RFR192" s="3"/>
      <c r="RFS192" s="3"/>
      <c r="RFT192" s="3"/>
      <c r="RFU192" s="3"/>
      <c r="RFV192" s="3"/>
      <c r="RFW192" s="3"/>
      <c r="RFX192" s="3"/>
      <c r="RFY192" s="3"/>
      <c r="RFZ192" s="3"/>
      <c r="RGA192" s="3"/>
      <c r="RGB192" s="3"/>
      <c r="RGC192" s="3"/>
      <c r="RGD192" s="3"/>
      <c r="RGE192" s="3"/>
      <c r="RGF192" s="3"/>
      <c r="RGG192" s="3"/>
      <c r="RGH192" s="3"/>
      <c r="RGI192" s="3"/>
      <c r="RGJ192" s="3"/>
      <c r="RGK192" s="3"/>
      <c r="RGL192" s="3"/>
      <c r="RGM192" s="3"/>
      <c r="RGN192" s="3"/>
      <c r="RGO192" s="3"/>
      <c r="RGP192" s="3"/>
      <c r="RGQ192" s="3"/>
      <c r="RGR192" s="3"/>
      <c r="RGS192" s="3"/>
      <c r="RGT192" s="3"/>
      <c r="RGU192" s="3"/>
      <c r="RGV192" s="3"/>
      <c r="RGW192" s="3"/>
      <c r="RGX192" s="3"/>
      <c r="RGY192" s="3"/>
      <c r="RGZ192" s="3"/>
      <c r="RHA192" s="3"/>
      <c r="RHB192" s="3"/>
      <c r="RHC192" s="3"/>
      <c r="RHD192" s="3"/>
      <c r="RHE192" s="3"/>
      <c r="RHF192" s="3"/>
      <c r="RHG192" s="3"/>
      <c r="RHH192" s="3"/>
      <c r="RHI192" s="3"/>
      <c r="RHJ192" s="3"/>
      <c r="RHK192" s="3"/>
      <c r="RHL192" s="3"/>
      <c r="RHM192" s="3"/>
      <c r="RHN192" s="3"/>
      <c r="RHO192" s="3"/>
      <c r="RHP192" s="3"/>
      <c r="RHQ192" s="3"/>
      <c r="RHR192" s="3"/>
      <c r="RHS192" s="3"/>
      <c r="RHT192" s="3"/>
      <c r="RHU192" s="3"/>
      <c r="RHV192" s="3"/>
      <c r="RHW192" s="3"/>
      <c r="RHX192" s="3"/>
      <c r="RHY192" s="3"/>
      <c r="RHZ192" s="3"/>
      <c r="RIA192" s="3"/>
      <c r="RIB192" s="3"/>
      <c r="RIC192" s="3"/>
      <c r="RID192" s="3"/>
      <c r="RIE192" s="3"/>
      <c r="RIF192" s="3"/>
      <c r="RIG192" s="3"/>
      <c r="RIH192" s="3"/>
      <c r="RII192" s="3"/>
      <c r="RIJ192" s="3"/>
      <c r="RIK192" s="3"/>
      <c r="RIL192" s="3"/>
      <c r="RIM192" s="3"/>
      <c r="RIN192" s="3"/>
      <c r="RIO192" s="3"/>
      <c r="RIP192" s="3"/>
      <c r="RIQ192" s="3"/>
      <c r="RIR192" s="3"/>
      <c r="RIS192" s="3"/>
      <c r="RIT192" s="3"/>
      <c r="RIU192" s="3"/>
      <c r="RIV192" s="3"/>
      <c r="RIW192" s="3"/>
      <c r="RIX192" s="3"/>
      <c r="RIY192" s="3"/>
      <c r="RIZ192" s="3"/>
      <c r="RJA192" s="3"/>
      <c r="RJB192" s="3"/>
      <c r="RJC192" s="3"/>
      <c r="RJD192" s="3"/>
      <c r="RJE192" s="3"/>
      <c r="RJF192" s="3"/>
      <c r="RJG192" s="3"/>
      <c r="RJH192" s="3"/>
      <c r="RJI192" s="3"/>
      <c r="RJJ192" s="3"/>
      <c r="RJK192" s="3"/>
      <c r="RJL192" s="3"/>
      <c r="RJM192" s="3"/>
      <c r="RJN192" s="3"/>
      <c r="RJO192" s="3"/>
      <c r="RJP192" s="3"/>
      <c r="RJQ192" s="3"/>
      <c r="RJR192" s="3"/>
      <c r="RJS192" s="3"/>
      <c r="RJT192" s="3"/>
      <c r="RJU192" s="3"/>
      <c r="RJV192" s="3"/>
      <c r="RJW192" s="3"/>
      <c r="RJX192" s="3"/>
      <c r="RJY192" s="3"/>
      <c r="RJZ192" s="3"/>
      <c r="RKA192" s="3"/>
      <c r="RKB192" s="3"/>
      <c r="RKC192" s="3"/>
      <c r="RKD192" s="3"/>
      <c r="RKE192" s="3"/>
      <c r="RKF192" s="3"/>
      <c r="RKG192" s="3"/>
      <c r="RKH192" s="3"/>
      <c r="RKI192" s="3"/>
      <c r="RKJ192" s="3"/>
      <c r="RKK192" s="3"/>
      <c r="RKL192" s="3"/>
      <c r="RKM192" s="3"/>
      <c r="RKN192" s="3"/>
      <c r="RKO192" s="3"/>
      <c r="RKP192" s="3"/>
      <c r="RKQ192" s="3"/>
      <c r="RKR192" s="3"/>
      <c r="RKS192" s="3"/>
      <c r="RKT192" s="3"/>
      <c r="RKU192" s="3"/>
      <c r="RKV192" s="3"/>
      <c r="RKW192" s="3"/>
      <c r="RKX192" s="3"/>
      <c r="RKY192" s="3"/>
      <c r="RKZ192" s="3"/>
      <c r="RLA192" s="3"/>
      <c r="RLB192" s="3"/>
      <c r="RLC192" s="3"/>
      <c r="RLD192" s="3"/>
      <c r="RLE192" s="3"/>
      <c r="RLF192" s="3"/>
      <c r="RLG192" s="3"/>
      <c r="RLH192" s="3"/>
      <c r="RLI192" s="3"/>
      <c r="RLJ192" s="3"/>
      <c r="RLK192" s="3"/>
      <c r="RLL192" s="3"/>
      <c r="RLM192" s="3"/>
      <c r="RLN192" s="3"/>
      <c r="RLO192" s="3"/>
      <c r="RLP192" s="3"/>
      <c r="RLQ192" s="3"/>
      <c r="RLR192" s="3"/>
      <c r="RLS192" s="3"/>
      <c r="RLT192" s="3"/>
      <c r="RLU192" s="3"/>
      <c r="RLV192" s="3"/>
      <c r="RLW192" s="3"/>
      <c r="RLX192" s="3"/>
      <c r="RLY192" s="3"/>
      <c r="RLZ192" s="3"/>
      <c r="RMA192" s="3"/>
      <c r="RMB192" s="3"/>
      <c r="RMC192" s="3"/>
      <c r="RMD192" s="3"/>
      <c r="RME192" s="3"/>
      <c r="RMF192" s="3"/>
      <c r="RMG192" s="3"/>
      <c r="RMH192" s="3"/>
      <c r="RMI192" s="3"/>
      <c r="RMJ192" s="3"/>
      <c r="RMK192" s="3"/>
      <c r="RML192" s="3"/>
      <c r="RMM192" s="3"/>
      <c r="RMN192" s="3"/>
      <c r="RMO192" s="3"/>
      <c r="RMP192" s="3"/>
      <c r="RMQ192" s="3"/>
      <c r="RMR192" s="3"/>
      <c r="RMS192" s="3"/>
      <c r="RMT192" s="3"/>
      <c r="RMU192" s="3"/>
      <c r="RMV192" s="3"/>
      <c r="RMW192" s="3"/>
      <c r="RMX192" s="3"/>
      <c r="RMY192" s="3"/>
      <c r="RMZ192" s="3"/>
      <c r="RNA192" s="3"/>
      <c r="RNB192" s="3"/>
      <c r="RNC192" s="3"/>
      <c r="RND192" s="3"/>
      <c r="RNE192" s="3"/>
      <c r="RNF192" s="3"/>
      <c r="RNG192" s="3"/>
      <c r="RNH192" s="3"/>
      <c r="RNI192" s="3"/>
      <c r="RNJ192" s="3"/>
      <c r="RNK192" s="3"/>
      <c r="RNL192" s="3"/>
      <c r="RNM192" s="3"/>
      <c r="RNN192" s="3"/>
      <c r="RNO192" s="3"/>
      <c r="RNP192" s="3"/>
      <c r="RNQ192" s="3"/>
      <c r="RNR192" s="3"/>
      <c r="RNS192" s="3"/>
      <c r="RNT192" s="3"/>
      <c r="RNU192" s="3"/>
      <c r="RNV192" s="3"/>
      <c r="RNW192" s="3"/>
      <c r="RNX192" s="3"/>
      <c r="RNY192" s="3"/>
      <c r="RNZ192" s="3"/>
      <c r="ROA192" s="3"/>
      <c r="ROB192" s="3"/>
      <c r="ROC192" s="3"/>
      <c r="ROD192" s="3"/>
      <c r="ROE192" s="3"/>
      <c r="ROF192" s="3"/>
      <c r="ROG192" s="3"/>
      <c r="ROH192" s="3"/>
      <c r="ROI192" s="3"/>
      <c r="ROJ192" s="3"/>
      <c r="ROK192" s="3"/>
      <c r="ROL192" s="3"/>
      <c r="ROM192" s="3"/>
      <c r="RON192" s="3"/>
      <c r="ROO192" s="3"/>
      <c r="ROP192" s="3"/>
      <c r="ROQ192" s="3"/>
      <c r="ROR192" s="3"/>
      <c r="ROS192" s="3"/>
      <c r="ROT192" s="3"/>
      <c r="ROU192" s="3"/>
      <c r="ROV192" s="3"/>
      <c r="ROW192" s="3"/>
      <c r="ROX192" s="3"/>
      <c r="ROY192" s="3"/>
      <c r="ROZ192" s="3"/>
      <c r="RPA192" s="3"/>
      <c r="RPB192" s="3"/>
      <c r="RPC192" s="3"/>
      <c r="RPD192" s="3"/>
      <c r="RPE192" s="3"/>
      <c r="RPF192" s="3"/>
      <c r="RPG192" s="3"/>
      <c r="RPH192" s="3"/>
      <c r="RPI192" s="3"/>
      <c r="RPJ192" s="3"/>
      <c r="RPK192" s="3"/>
      <c r="RPL192" s="3"/>
      <c r="RPM192" s="3"/>
      <c r="RPN192" s="3"/>
      <c r="RPO192" s="3"/>
      <c r="RPP192" s="3"/>
      <c r="RPQ192" s="3"/>
      <c r="RPR192" s="3"/>
      <c r="RPS192" s="3"/>
      <c r="RPT192" s="3"/>
      <c r="RPU192" s="3"/>
      <c r="RPV192" s="3"/>
      <c r="RPW192" s="3"/>
      <c r="RPX192" s="3"/>
      <c r="RPY192" s="3"/>
      <c r="RPZ192" s="3"/>
      <c r="RQA192" s="3"/>
      <c r="RQB192" s="3"/>
      <c r="RQC192" s="3"/>
      <c r="RQD192" s="3"/>
      <c r="RQE192" s="3"/>
      <c r="RQF192" s="3"/>
      <c r="RQG192" s="3"/>
      <c r="RQH192" s="3"/>
      <c r="RQI192" s="3"/>
      <c r="RQJ192" s="3"/>
      <c r="RQK192" s="3"/>
      <c r="RQL192" s="3"/>
      <c r="RQM192" s="3"/>
      <c r="RQN192" s="3"/>
      <c r="RQO192" s="3"/>
      <c r="RQP192" s="3"/>
      <c r="RQQ192" s="3"/>
      <c r="RQR192" s="3"/>
      <c r="RQS192" s="3"/>
      <c r="RQT192" s="3"/>
      <c r="RQU192" s="3"/>
      <c r="RQV192" s="3"/>
      <c r="RQW192" s="3"/>
      <c r="RQX192" s="3"/>
      <c r="RQY192" s="3"/>
      <c r="RQZ192" s="3"/>
      <c r="RRA192" s="3"/>
      <c r="RRB192" s="3"/>
      <c r="RRC192" s="3"/>
      <c r="RRD192" s="3"/>
      <c r="RRE192" s="3"/>
      <c r="RRF192" s="3"/>
      <c r="RRG192" s="3"/>
      <c r="RRH192" s="3"/>
      <c r="RRI192" s="3"/>
      <c r="RRJ192" s="3"/>
      <c r="RRK192" s="3"/>
      <c r="RRL192" s="3"/>
      <c r="RRM192" s="3"/>
      <c r="RRN192" s="3"/>
      <c r="RRO192" s="3"/>
      <c r="RRP192" s="3"/>
      <c r="RRQ192" s="3"/>
      <c r="RRR192" s="3"/>
      <c r="RRS192" s="3"/>
      <c r="RRT192" s="3"/>
      <c r="RRU192" s="3"/>
      <c r="RRV192" s="3"/>
      <c r="RRW192" s="3"/>
      <c r="RRX192" s="3"/>
      <c r="RRY192" s="3"/>
      <c r="RRZ192" s="3"/>
      <c r="RSA192" s="3"/>
      <c r="RSB192" s="3"/>
      <c r="RSC192" s="3"/>
      <c r="RSD192" s="3"/>
      <c r="RSE192" s="3"/>
      <c r="RSF192" s="3"/>
      <c r="RSG192" s="3"/>
      <c r="RSH192" s="3"/>
      <c r="RSI192" s="3"/>
      <c r="RSJ192" s="3"/>
      <c r="RSK192" s="3"/>
      <c r="RSL192" s="3"/>
      <c r="RSM192" s="3"/>
      <c r="RSN192" s="3"/>
      <c r="RSO192" s="3"/>
      <c r="RSP192" s="3"/>
      <c r="RSQ192" s="3"/>
      <c r="RSR192" s="3"/>
      <c r="RSS192" s="3"/>
      <c r="RST192" s="3"/>
      <c r="RSU192" s="3"/>
      <c r="RSV192" s="3"/>
      <c r="RSW192" s="3"/>
      <c r="RSX192" s="3"/>
      <c r="RSY192" s="3"/>
      <c r="RSZ192" s="3"/>
      <c r="RTA192" s="3"/>
      <c r="RTB192" s="3"/>
      <c r="RTC192" s="3"/>
      <c r="RTD192" s="3"/>
      <c r="RTE192" s="3"/>
      <c r="RTF192" s="3"/>
      <c r="RTG192" s="3"/>
      <c r="RTH192" s="3"/>
      <c r="RTI192" s="3"/>
      <c r="RTJ192" s="3"/>
      <c r="RTK192" s="3"/>
      <c r="RTL192" s="3"/>
      <c r="RTM192" s="3"/>
      <c r="RTN192" s="3"/>
      <c r="RTO192" s="3"/>
      <c r="RTP192" s="3"/>
      <c r="RTQ192" s="3"/>
      <c r="RTR192" s="3"/>
      <c r="RTS192" s="3"/>
      <c r="RTT192" s="3"/>
      <c r="RTU192" s="3"/>
      <c r="RTV192" s="3"/>
      <c r="RTW192" s="3"/>
      <c r="RTX192" s="3"/>
      <c r="RTY192" s="3"/>
      <c r="RTZ192" s="3"/>
      <c r="RUA192" s="3"/>
      <c r="RUB192" s="3"/>
      <c r="RUC192" s="3"/>
      <c r="RUD192" s="3"/>
      <c r="RUE192" s="3"/>
      <c r="RUF192" s="3"/>
      <c r="RUG192" s="3"/>
      <c r="RUH192" s="3"/>
      <c r="RUI192" s="3"/>
      <c r="RUJ192" s="3"/>
      <c r="RUK192" s="3"/>
      <c r="RUL192" s="3"/>
      <c r="RUM192" s="3"/>
      <c r="RUN192" s="3"/>
      <c r="RUO192" s="3"/>
      <c r="RUP192" s="3"/>
      <c r="RUQ192" s="3"/>
      <c r="RUR192" s="3"/>
      <c r="RUS192" s="3"/>
      <c r="RUT192" s="3"/>
      <c r="RUU192" s="3"/>
      <c r="RUV192" s="3"/>
      <c r="RUW192" s="3"/>
      <c r="RUX192" s="3"/>
      <c r="RUY192" s="3"/>
      <c r="RUZ192" s="3"/>
      <c r="RVA192" s="3"/>
      <c r="RVB192" s="3"/>
      <c r="RVC192" s="3"/>
      <c r="RVD192" s="3"/>
      <c r="RVE192" s="3"/>
      <c r="RVF192" s="3"/>
      <c r="RVG192" s="3"/>
      <c r="RVH192" s="3"/>
      <c r="RVI192" s="3"/>
      <c r="RVJ192" s="3"/>
      <c r="RVK192" s="3"/>
      <c r="RVL192" s="3"/>
      <c r="RVM192" s="3"/>
      <c r="RVN192" s="3"/>
      <c r="RVO192" s="3"/>
      <c r="RVP192" s="3"/>
      <c r="RVQ192" s="3"/>
      <c r="RVR192" s="3"/>
      <c r="RVS192" s="3"/>
      <c r="RVT192" s="3"/>
      <c r="RVU192" s="3"/>
      <c r="RVV192" s="3"/>
      <c r="RVW192" s="3"/>
      <c r="RVX192" s="3"/>
      <c r="RVY192" s="3"/>
      <c r="RVZ192" s="3"/>
      <c r="RWA192" s="3"/>
      <c r="RWB192" s="3"/>
      <c r="RWC192" s="3"/>
      <c r="RWD192" s="3"/>
      <c r="RWE192" s="3"/>
      <c r="RWF192" s="3"/>
      <c r="RWG192" s="3"/>
      <c r="RWH192" s="3"/>
      <c r="RWI192" s="3"/>
      <c r="RWJ192" s="3"/>
      <c r="RWK192" s="3"/>
      <c r="RWL192" s="3"/>
      <c r="RWM192" s="3"/>
      <c r="RWN192" s="3"/>
      <c r="RWO192" s="3"/>
      <c r="RWP192" s="3"/>
      <c r="RWQ192" s="3"/>
      <c r="RWR192" s="3"/>
      <c r="RWS192" s="3"/>
      <c r="RWT192" s="3"/>
      <c r="RWU192" s="3"/>
      <c r="RWV192" s="3"/>
      <c r="RWW192" s="3"/>
      <c r="RWX192" s="3"/>
      <c r="RWY192" s="3"/>
      <c r="RWZ192" s="3"/>
      <c r="RXA192" s="3"/>
      <c r="RXB192" s="3"/>
      <c r="RXC192" s="3"/>
      <c r="RXD192" s="3"/>
      <c r="RXE192" s="3"/>
      <c r="RXF192" s="3"/>
      <c r="RXG192" s="3"/>
      <c r="RXH192" s="3"/>
      <c r="RXI192" s="3"/>
      <c r="RXJ192" s="3"/>
      <c r="RXK192" s="3"/>
      <c r="RXL192" s="3"/>
      <c r="RXM192" s="3"/>
      <c r="RXN192" s="3"/>
      <c r="RXO192" s="3"/>
      <c r="RXP192" s="3"/>
      <c r="RXQ192" s="3"/>
      <c r="RXR192" s="3"/>
      <c r="RXS192" s="3"/>
      <c r="RXT192" s="3"/>
      <c r="RXU192" s="3"/>
      <c r="RXV192" s="3"/>
      <c r="RXW192" s="3"/>
      <c r="RXX192" s="3"/>
      <c r="RXY192" s="3"/>
      <c r="RXZ192" s="3"/>
      <c r="RYA192" s="3"/>
      <c r="RYB192" s="3"/>
      <c r="RYC192" s="3"/>
      <c r="RYD192" s="3"/>
      <c r="RYE192" s="3"/>
      <c r="RYF192" s="3"/>
      <c r="RYG192" s="3"/>
      <c r="RYH192" s="3"/>
      <c r="RYI192" s="3"/>
      <c r="RYJ192" s="3"/>
      <c r="RYK192" s="3"/>
      <c r="RYL192" s="3"/>
      <c r="RYM192" s="3"/>
      <c r="RYN192" s="3"/>
      <c r="RYO192" s="3"/>
      <c r="RYP192" s="3"/>
      <c r="RYQ192" s="3"/>
      <c r="RYR192" s="3"/>
      <c r="RYS192" s="3"/>
      <c r="RYT192" s="3"/>
      <c r="RYU192" s="3"/>
      <c r="RYV192" s="3"/>
      <c r="RYW192" s="3"/>
      <c r="RYX192" s="3"/>
      <c r="RYY192" s="3"/>
      <c r="RYZ192" s="3"/>
      <c r="RZA192" s="3"/>
      <c r="RZB192" s="3"/>
      <c r="RZC192" s="3"/>
      <c r="RZD192" s="3"/>
      <c r="RZE192" s="3"/>
      <c r="RZF192" s="3"/>
      <c r="RZG192" s="3"/>
      <c r="RZH192" s="3"/>
      <c r="RZI192" s="3"/>
      <c r="RZJ192" s="3"/>
      <c r="RZK192" s="3"/>
      <c r="RZL192" s="3"/>
      <c r="RZM192" s="3"/>
      <c r="RZN192" s="3"/>
      <c r="RZO192" s="3"/>
      <c r="RZP192" s="3"/>
      <c r="RZQ192" s="3"/>
      <c r="RZR192" s="3"/>
      <c r="RZS192" s="3"/>
      <c r="RZT192" s="3"/>
      <c r="RZU192" s="3"/>
      <c r="RZV192" s="3"/>
      <c r="RZW192" s="3"/>
      <c r="RZX192" s="3"/>
      <c r="RZY192" s="3"/>
      <c r="RZZ192" s="3"/>
      <c r="SAA192" s="3"/>
      <c r="SAB192" s="3"/>
      <c r="SAC192" s="3"/>
      <c r="SAD192" s="3"/>
      <c r="SAE192" s="3"/>
      <c r="SAF192" s="3"/>
      <c r="SAG192" s="3"/>
      <c r="SAH192" s="3"/>
      <c r="SAI192" s="3"/>
      <c r="SAJ192" s="3"/>
      <c r="SAK192" s="3"/>
      <c r="SAL192" s="3"/>
      <c r="SAM192" s="3"/>
      <c r="SAN192" s="3"/>
      <c r="SAO192" s="3"/>
      <c r="SAP192" s="3"/>
      <c r="SAQ192" s="3"/>
      <c r="SAR192" s="3"/>
      <c r="SAS192" s="3"/>
      <c r="SAT192" s="3"/>
      <c r="SAU192" s="3"/>
      <c r="SAV192" s="3"/>
      <c r="SAW192" s="3"/>
      <c r="SAX192" s="3"/>
      <c r="SAY192" s="3"/>
      <c r="SAZ192" s="3"/>
      <c r="SBA192" s="3"/>
      <c r="SBB192" s="3"/>
      <c r="SBC192" s="3"/>
      <c r="SBD192" s="3"/>
      <c r="SBE192" s="3"/>
      <c r="SBF192" s="3"/>
      <c r="SBG192" s="3"/>
      <c r="SBH192" s="3"/>
      <c r="SBI192" s="3"/>
      <c r="SBJ192" s="3"/>
      <c r="SBK192" s="3"/>
      <c r="SBL192" s="3"/>
      <c r="SBM192" s="3"/>
      <c r="SBN192" s="3"/>
      <c r="SBO192" s="3"/>
      <c r="SBP192" s="3"/>
      <c r="SBQ192" s="3"/>
      <c r="SBR192" s="3"/>
      <c r="SBS192" s="3"/>
      <c r="SBT192" s="3"/>
      <c r="SBU192" s="3"/>
      <c r="SBV192" s="3"/>
      <c r="SBW192" s="3"/>
      <c r="SBX192" s="3"/>
      <c r="SBY192" s="3"/>
      <c r="SBZ192" s="3"/>
      <c r="SCA192" s="3"/>
      <c r="SCB192" s="3"/>
      <c r="SCC192" s="3"/>
      <c r="SCD192" s="3"/>
      <c r="SCE192" s="3"/>
      <c r="SCF192" s="3"/>
      <c r="SCG192" s="3"/>
      <c r="SCH192" s="3"/>
      <c r="SCI192" s="3"/>
      <c r="SCJ192" s="3"/>
      <c r="SCK192" s="3"/>
      <c r="SCL192" s="3"/>
      <c r="SCM192" s="3"/>
      <c r="SCN192" s="3"/>
      <c r="SCO192" s="3"/>
      <c r="SCP192" s="3"/>
      <c r="SCQ192" s="3"/>
      <c r="SCR192" s="3"/>
      <c r="SCS192" s="3"/>
      <c r="SCT192" s="3"/>
      <c r="SCU192" s="3"/>
      <c r="SCV192" s="3"/>
      <c r="SCW192" s="3"/>
      <c r="SCX192" s="3"/>
      <c r="SCY192" s="3"/>
      <c r="SCZ192" s="3"/>
      <c r="SDA192" s="3"/>
      <c r="SDB192" s="3"/>
      <c r="SDC192" s="3"/>
      <c r="SDD192" s="3"/>
      <c r="SDE192" s="3"/>
      <c r="SDF192" s="3"/>
      <c r="SDG192" s="3"/>
      <c r="SDH192" s="3"/>
      <c r="SDI192" s="3"/>
      <c r="SDJ192" s="3"/>
      <c r="SDK192" s="3"/>
      <c r="SDL192" s="3"/>
      <c r="SDM192" s="3"/>
      <c r="SDN192" s="3"/>
      <c r="SDO192" s="3"/>
      <c r="SDP192" s="3"/>
      <c r="SDQ192" s="3"/>
      <c r="SDR192" s="3"/>
      <c r="SDS192" s="3"/>
      <c r="SDT192" s="3"/>
      <c r="SDU192" s="3"/>
      <c r="SDV192" s="3"/>
      <c r="SDW192" s="3"/>
      <c r="SDX192" s="3"/>
      <c r="SDY192" s="3"/>
      <c r="SDZ192" s="3"/>
      <c r="SEA192" s="3"/>
      <c r="SEB192" s="3"/>
      <c r="SEC192" s="3"/>
      <c r="SED192" s="3"/>
      <c r="SEE192" s="3"/>
      <c r="SEF192" s="3"/>
      <c r="SEG192" s="3"/>
      <c r="SEH192" s="3"/>
      <c r="SEI192" s="3"/>
      <c r="SEJ192" s="3"/>
      <c r="SEK192" s="3"/>
      <c r="SEL192" s="3"/>
      <c r="SEM192" s="3"/>
      <c r="SEN192" s="3"/>
      <c r="SEO192" s="3"/>
      <c r="SEP192" s="3"/>
      <c r="SEQ192" s="3"/>
      <c r="SER192" s="3"/>
      <c r="SES192" s="3"/>
      <c r="SET192" s="3"/>
      <c r="SEU192" s="3"/>
      <c r="SEV192" s="3"/>
      <c r="SEW192" s="3"/>
      <c r="SEX192" s="3"/>
      <c r="SEY192" s="3"/>
      <c r="SEZ192" s="3"/>
      <c r="SFA192" s="3"/>
      <c r="SFB192" s="3"/>
      <c r="SFC192" s="3"/>
      <c r="SFD192" s="3"/>
      <c r="SFE192" s="3"/>
      <c r="SFF192" s="3"/>
      <c r="SFG192" s="3"/>
      <c r="SFH192" s="3"/>
      <c r="SFI192" s="3"/>
      <c r="SFJ192" s="3"/>
      <c r="SFK192" s="3"/>
      <c r="SFL192" s="3"/>
      <c r="SFM192" s="3"/>
      <c r="SFN192" s="3"/>
      <c r="SFO192" s="3"/>
      <c r="SFP192" s="3"/>
      <c r="SFQ192" s="3"/>
      <c r="SFR192" s="3"/>
      <c r="SFS192" s="3"/>
      <c r="SFT192" s="3"/>
      <c r="SFU192" s="3"/>
      <c r="SFV192" s="3"/>
      <c r="SFW192" s="3"/>
      <c r="SFX192" s="3"/>
      <c r="SFY192" s="3"/>
      <c r="SFZ192" s="3"/>
      <c r="SGA192" s="3"/>
      <c r="SGB192" s="3"/>
      <c r="SGC192" s="3"/>
      <c r="SGD192" s="3"/>
      <c r="SGE192" s="3"/>
      <c r="SGF192" s="3"/>
      <c r="SGG192" s="3"/>
      <c r="SGH192" s="3"/>
      <c r="SGI192" s="3"/>
      <c r="SGJ192" s="3"/>
      <c r="SGK192" s="3"/>
      <c r="SGL192" s="3"/>
      <c r="SGM192" s="3"/>
      <c r="SGN192" s="3"/>
      <c r="SGO192" s="3"/>
      <c r="SGP192" s="3"/>
      <c r="SGQ192" s="3"/>
      <c r="SGR192" s="3"/>
      <c r="SGS192" s="3"/>
      <c r="SGT192" s="3"/>
      <c r="SGU192" s="3"/>
      <c r="SGV192" s="3"/>
      <c r="SGW192" s="3"/>
      <c r="SGX192" s="3"/>
      <c r="SGY192" s="3"/>
      <c r="SGZ192" s="3"/>
      <c r="SHA192" s="3"/>
      <c r="SHB192" s="3"/>
      <c r="SHC192" s="3"/>
      <c r="SHD192" s="3"/>
      <c r="SHE192" s="3"/>
      <c r="SHF192" s="3"/>
      <c r="SHG192" s="3"/>
      <c r="SHH192" s="3"/>
      <c r="SHI192" s="3"/>
      <c r="SHJ192" s="3"/>
      <c r="SHK192" s="3"/>
      <c r="SHL192" s="3"/>
      <c r="SHM192" s="3"/>
      <c r="SHN192" s="3"/>
      <c r="SHO192" s="3"/>
      <c r="SHP192" s="3"/>
      <c r="SHQ192" s="3"/>
      <c r="SHR192" s="3"/>
      <c r="SHS192" s="3"/>
      <c r="SHT192" s="3"/>
      <c r="SHU192" s="3"/>
      <c r="SHV192" s="3"/>
      <c r="SHW192" s="3"/>
      <c r="SHX192" s="3"/>
      <c r="SHY192" s="3"/>
      <c r="SHZ192" s="3"/>
      <c r="SIA192" s="3"/>
      <c r="SIB192" s="3"/>
      <c r="SIC192" s="3"/>
      <c r="SID192" s="3"/>
      <c r="SIE192" s="3"/>
      <c r="SIF192" s="3"/>
      <c r="SIG192" s="3"/>
      <c r="SIH192" s="3"/>
      <c r="SII192" s="3"/>
      <c r="SIJ192" s="3"/>
      <c r="SIK192" s="3"/>
      <c r="SIL192" s="3"/>
      <c r="SIM192" s="3"/>
      <c r="SIN192" s="3"/>
      <c r="SIO192" s="3"/>
      <c r="SIP192" s="3"/>
      <c r="SIQ192" s="3"/>
      <c r="SIR192" s="3"/>
      <c r="SIS192" s="3"/>
      <c r="SIT192" s="3"/>
      <c r="SIU192" s="3"/>
      <c r="SIV192" s="3"/>
      <c r="SIW192" s="3"/>
      <c r="SIX192" s="3"/>
      <c r="SIY192" s="3"/>
      <c r="SIZ192" s="3"/>
      <c r="SJA192" s="3"/>
      <c r="SJB192" s="3"/>
      <c r="SJC192" s="3"/>
      <c r="SJD192" s="3"/>
      <c r="SJE192" s="3"/>
      <c r="SJF192" s="3"/>
      <c r="SJG192" s="3"/>
      <c r="SJH192" s="3"/>
      <c r="SJI192" s="3"/>
      <c r="SJJ192" s="3"/>
      <c r="SJK192" s="3"/>
      <c r="SJL192" s="3"/>
      <c r="SJM192" s="3"/>
      <c r="SJN192" s="3"/>
      <c r="SJO192" s="3"/>
      <c r="SJP192" s="3"/>
      <c r="SJQ192" s="3"/>
      <c r="SJR192" s="3"/>
      <c r="SJS192" s="3"/>
      <c r="SJT192" s="3"/>
      <c r="SJU192" s="3"/>
      <c r="SJV192" s="3"/>
      <c r="SJW192" s="3"/>
      <c r="SJX192" s="3"/>
      <c r="SJY192" s="3"/>
      <c r="SJZ192" s="3"/>
      <c r="SKA192" s="3"/>
      <c r="SKB192" s="3"/>
      <c r="SKC192" s="3"/>
      <c r="SKD192" s="3"/>
      <c r="SKE192" s="3"/>
      <c r="SKF192" s="3"/>
      <c r="SKG192" s="3"/>
      <c r="SKH192" s="3"/>
      <c r="SKI192" s="3"/>
      <c r="SKJ192" s="3"/>
      <c r="SKK192" s="3"/>
      <c r="SKL192" s="3"/>
      <c r="SKM192" s="3"/>
      <c r="SKN192" s="3"/>
      <c r="SKO192" s="3"/>
      <c r="SKP192" s="3"/>
      <c r="SKQ192" s="3"/>
      <c r="SKR192" s="3"/>
      <c r="SKS192" s="3"/>
      <c r="SKT192" s="3"/>
      <c r="SKU192" s="3"/>
      <c r="SKV192" s="3"/>
      <c r="SKW192" s="3"/>
      <c r="SKX192" s="3"/>
      <c r="SKY192" s="3"/>
      <c r="SKZ192" s="3"/>
      <c r="SLA192" s="3"/>
      <c r="SLB192" s="3"/>
      <c r="SLC192" s="3"/>
      <c r="SLD192" s="3"/>
      <c r="SLE192" s="3"/>
      <c r="SLF192" s="3"/>
      <c r="SLG192" s="3"/>
      <c r="SLH192" s="3"/>
      <c r="SLI192" s="3"/>
      <c r="SLJ192" s="3"/>
      <c r="SLK192" s="3"/>
      <c r="SLL192" s="3"/>
      <c r="SLM192" s="3"/>
      <c r="SLN192" s="3"/>
      <c r="SLO192" s="3"/>
      <c r="SLP192" s="3"/>
      <c r="SLQ192" s="3"/>
      <c r="SLR192" s="3"/>
      <c r="SLS192" s="3"/>
      <c r="SLT192" s="3"/>
      <c r="SLU192" s="3"/>
      <c r="SLV192" s="3"/>
      <c r="SLW192" s="3"/>
      <c r="SLX192" s="3"/>
      <c r="SLY192" s="3"/>
      <c r="SLZ192" s="3"/>
      <c r="SMA192" s="3"/>
      <c r="SMB192" s="3"/>
      <c r="SMC192" s="3"/>
      <c r="SMD192" s="3"/>
      <c r="SME192" s="3"/>
      <c r="SMF192" s="3"/>
      <c r="SMG192" s="3"/>
      <c r="SMH192" s="3"/>
      <c r="SMI192" s="3"/>
      <c r="SMJ192" s="3"/>
      <c r="SMK192" s="3"/>
      <c r="SML192" s="3"/>
      <c r="SMM192" s="3"/>
      <c r="SMN192" s="3"/>
      <c r="SMO192" s="3"/>
      <c r="SMP192" s="3"/>
      <c r="SMQ192" s="3"/>
      <c r="SMR192" s="3"/>
      <c r="SMS192" s="3"/>
      <c r="SMT192" s="3"/>
      <c r="SMU192" s="3"/>
      <c r="SMV192" s="3"/>
      <c r="SMW192" s="3"/>
      <c r="SMX192" s="3"/>
      <c r="SMY192" s="3"/>
      <c r="SMZ192" s="3"/>
      <c r="SNA192" s="3"/>
      <c r="SNB192" s="3"/>
      <c r="SNC192" s="3"/>
      <c r="SND192" s="3"/>
      <c r="SNE192" s="3"/>
      <c r="SNF192" s="3"/>
      <c r="SNG192" s="3"/>
      <c r="SNH192" s="3"/>
      <c r="SNI192" s="3"/>
      <c r="SNJ192" s="3"/>
      <c r="SNK192" s="3"/>
      <c r="SNL192" s="3"/>
      <c r="SNM192" s="3"/>
      <c r="SNN192" s="3"/>
      <c r="SNO192" s="3"/>
      <c r="SNP192" s="3"/>
      <c r="SNQ192" s="3"/>
      <c r="SNR192" s="3"/>
      <c r="SNS192" s="3"/>
      <c r="SNT192" s="3"/>
      <c r="SNU192" s="3"/>
      <c r="SNV192" s="3"/>
      <c r="SNW192" s="3"/>
      <c r="SNX192" s="3"/>
      <c r="SNY192" s="3"/>
      <c r="SNZ192" s="3"/>
      <c r="SOA192" s="3"/>
      <c r="SOB192" s="3"/>
      <c r="SOC192" s="3"/>
      <c r="SOD192" s="3"/>
      <c r="SOE192" s="3"/>
      <c r="SOF192" s="3"/>
      <c r="SOG192" s="3"/>
      <c r="SOH192" s="3"/>
      <c r="SOI192" s="3"/>
      <c r="SOJ192" s="3"/>
      <c r="SOK192" s="3"/>
      <c r="SOL192" s="3"/>
      <c r="SOM192" s="3"/>
      <c r="SON192" s="3"/>
      <c r="SOO192" s="3"/>
      <c r="SOP192" s="3"/>
      <c r="SOQ192" s="3"/>
      <c r="SOR192" s="3"/>
      <c r="SOS192" s="3"/>
      <c r="SOT192" s="3"/>
      <c r="SOU192" s="3"/>
      <c r="SOV192" s="3"/>
      <c r="SOW192" s="3"/>
      <c r="SOX192" s="3"/>
      <c r="SOY192" s="3"/>
      <c r="SOZ192" s="3"/>
      <c r="SPA192" s="3"/>
      <c r="SPB192" s="3"/>
      <c r="SPC192" s="3"/>
      <c r="SPD192" s="3"/>
      <c r="SPE192" s="3"/>
      <c r="SPF192" s="3"/>
      <c r="SPG192" s="3"/>
      <c r="SPH192" s="3"/>
      <c r="SPI192" s="3"/>
      <c r="SPJ192" s="3"/>
      <c r="SPK192" s="3"/>
      <c r="SPL192" s="3"/>
      <c r="SPM192" s="3"/>
      <c r="SPN192" s="3"/>
      <c r="SPO192" s="3"/>
      <c r="SPP192" s="3"/>
      <c r="SPQ192" s="3"/>
      <c r="SPR192" s="3"/>
      <c r="SPS192" s="3"/>
      <c r="SPT192" s="3"/>
      <c r="SPU192" s="3"/>
      <c r="SPV192" s="3"/>
      <c r="SPW192" s="3"/>
      <c r="SPX192" s="3"/>
      <c r="SPY192" s="3"/>
      <c r="SPZ192" s="3"/>
      <c r="SQA192" s="3"/>
      <c r="SQB192" s="3"/>
      <c r="SQC192" s="3"/>
      <c r="SQD192" s="3"/>
      <c r="SQE192" s="3"/>
      <c r="SQF192" s="3"/>
      <c r="SQG192" s="3"/>
      <c r="SQH192" s="3"/>
      <c r="SQI192" s="3"/>
      <c r="SQJ192" s="3"/>
      <c r="SQK192" s="3"/>
      <c r="SQL192" s="3"/>
      <c r="SQM192" s="3"/>
      <c r="SQN192" s="3"/>
      <c r="SQO192" s="3"/>
      <c r="SQP192" s="3"/>
      <c r="SQQ192" s="3"/>
      <c r="SQR192" s="3"/>
      <c r="SQS192" s="3"/>
      <c r="SQT192" s="3"/>
      <c r="SQU192" s="3"/>
      <c r="SQV192" s="3"/>
      <c r="SQW192" s="3"/>
      <c r="SQX192" s="3"/>
      <c r="SQY192" s="3"/>
      <c r="SQZ192" s="3"/>
      <c r="SRA192" s="3"/>
      <c r="SRB192" s="3"/>
      <c r="SRC192" s="3"/>
      <c r="SRD192" s="3"/>
      <c r="SRE192" s="3"/>
      <c r="SRF192" s="3"/>
      <c r="SRG192" s="3"/>
      <c r="SRH192" s="3"/>
      <c r="SRI192" s="3"/>
      <c r="SRJ192" s="3"/>
      <c r="SRK192" s="3"/>
      <c r="SRL192" s="3"/>
      <c r="SRM192" s="3"/>
      <c r="SRN192" s="3"/>
      <c r="SRO192" s="3"/>
      <c r="SRP192" s="3"/>
      <c r="SRQ192" s="3"/>
      <c r="SRR192" s="3"/>
      <c r="SRS192" s="3"/>
      <c r="SRT192" s="3"/>
      <c r="SRU192" s="3"/>
      <c r="SRV192" s="3"/>
      <c r="SRW192" s="3"/>
      <c r="SRX192" s="3"/>
      <c r="SRY192" s="3"/>
      <c r="SRZ192" s="3"/>
      <c r="SSA192" s="3"/>
      <c r="SSB192" s="3"/>
      <c r="SSC192" s="3"/>
      <c r="SSD192" s="3"/>
      <c r="SSE192" s="3"/>
      <c r="SSF192" s="3"/>
      <c r="SSG192" s="3"/>
      <c r="SSH192" s="3"/>
      <c r="SSI192" s="3"/>
      <c r="SSJ192" s="3"/>
      <c r="SSK192" s="3"/>
      <c r="SSL192" s="3"/>
      <c r="SSM192" s="3"/>
      <c r="SSN192" s="3"/>
      <c r="SSO192" s="3"/>
      <c r="SSP192" s="3"/>
      <c r="SSQ192" s="3"/>
      <c r="SSR192" s="3"/>
      <c r="SSS192" s="3"/>
      <c r="SST192" s="3"/>
      <c r="SSU192" s="3"/>
      <c r="SSV192" s="3"/>
      <c r="SSW192" s="3"/>
      <c r="SSX192" s="3"/>
      <c r="SSY192" s="3"/>
      <c r="SSZ192" s="3"/>
      <c r="STA192" s="3"/>
      <c r="STB192" s="3"/>
      <c r="STC192" s="3"/>
      <c r="STD192" s="3"/>
      <c r="STE192" s="3"/>
      <c r="STF192" s="3"/>
      <c r="STG192" s="3"/>
      <c r="STH192" s="3"/>
      <c r="STI192" s="3"/>
      <c r="STJ192" s="3"/>
      <c r="STK192" s="3"/>
      <c r="STL192" s="3"/>
      <c r="STM192" s="3"/>
      <c r="STN192" s="3"/>
      <c r="STO192" s="3"/>
      <c r="STP192" s="3"/>
      <c r="STQ192" s="3"/>
      <c r="STR192" s="3"/>
      <c r="STS192" s="3"/>
      <c r="STT192" s="3"/>
      <c r="STU192" s="3"/>
      <c r="STV192" s="3"/>
      <c r="STW192" s="3"/>
      <c r="STX192" s="3"/>
      <c r="STY192" s="3"/>
      <c r="STZ192" s="3"/>
      <c r="SUA192" s="3"/>
      <c r="SUB192" s="3"/>
      <c r="SUC192" s="3"/>
      <c r="SUD192" s="3"/>
      <c r="SUE192" s="3"/>
      <c r="SUF192" s="3"/>
      <c r="SUG192" s="3"/>
      <c r="SUH192" s="3"/>
      <c r="SUI192" s="3"/>
      <c r="SUJ192" s="3"/>
      <c r="SUK192" s="3"/>
      <c r="SUL192" s="3"/>
      <c r="SUM192" s="3"/>
      <c r="SUN192" s="3"/>
      <c r="SUO192" s="3"/>
      <c r="SUP192" s="3"/>
      <c r="SUQ192" s="3"/>
      <c r="SUR192" s="3"/>
      <c r="SUS192" s="3"/>
      <c r="SUT192" s="3"/>
      <c r="SUU192" s="3"/>
      <c r="SUV192" s="3"/>
      <c r="SUW192" s="3"/>
      <c r="SUX192" s="3"/>
      <c r="SUY192" s="3"/>
      <c r="SUZ192" s="3"/>
      <c r="SVA192" s="3"/>
      <c r="SVB192" s="3"/>
      <c r="SVC192" s="3"/>
      <c r="SVD192" s="3"/>
      <c r="SVE192" s="3"/>
      <c r="SVF192" s="3"/>
      <c r="SVG192" s="3"/>
      <c r="SVH192" s="3"/>
      <c r="SVI192" s="3"/>
      <c r="SVJ192" s="3"/>
      <c r="SVK192" s="3"/>
      <c r="SVL192" s="3"/>
      <c r="SVM192" s="3"/>
      <c r="SVN192" s="3"/>
      <c r="SVO192" s="3"/>
      <c r="SVP192" s="3"/>
      <c r="SVQ192" s="3"/>
      <c r="SVR192" s="3"/>
      <c r="SVS192" s="3"/>
      <c r="SVT192" s="3"/>
      <c r="SVU192" s="3"/>
      <c r="SVV192" s="3"/>
      <c r="SVW192" s="3"/>
      <c r="SVX192" s="3"/>
      <c r="SVY192" s="3"/>
      <c r="SVZ192" s="3"/>
      <c r="SWA192" s="3"/>
      <c r="SWB192" s="3"/>
      <c r="SWC192" s="3"/>
      <c r="SWD192" s="3"/>
      <c r="SWE192" s="3"/>
      <c r="SWF192" s="3"/>
      <c r="SWG192" s="3"/>
      <c r="SWH192" s="3"/>
      <c r="SWI192" s="3"/>
      <c r="SWJ192" s="3"/>
      <c r="SWK192" s="3"/>
      <c r="SWL192" s="3"/>
      <c r="SWM192" s="3"/>
      <c r="SWN192" s="3"/>
      <c r="SWO192" s="3"/>
      <c r="SWP192" s="3"/>
      <c r="SWQ192" s="3"/>
      <c r="SWR192" s="3"/>
      <c r="SWS192" s="3"/>
      <c r="SWT192" s="3"/>
      <c r="SWU192" s="3"/>
      <c r="SWV192" s="3"/>
      <c r="SWW192" s="3"/>
      <c r="SWX192" s="3"/>
      <c r="SWY192" s="3"/>
      <c r="SWZ192" s="3"/>
      <c r="SXA192" s="3"/>
      <c r="SXB192" s="3"/>
      <c r="SXC192" s="3"/>
      <c r="SXD192" s="3"/>
      <c r="SXE192" s="3"/>
      <c r="SXF192" s="3"/>
      <c r="SXG192" s="3"/>
      <c r="SXH192" s="3"/>
      <c r="SXI192" s="3"/>
      <c r="SXJ192" s="3"/>
      <c r="SXK192" s="3"/>
      <c r="SXL192" s="3"/>
      <c r="SXM192" s="3"/>
      <c r="SXN192" s="3"/>
      <c r="SXO192" s="3"/>
      <c r="SXP192" s="3"/>
      <c r="SXQ192" s="3"/>
      <c r="SXR192" s="3"/>
      <c r="SXS192" s="3"/>
      <c r="SXT192" s="3"/>
      <c r="SXU192" s="3"/>
      <c r="SXV192" s="3"/>
      <c r="SXW192" s="3"/>
      <c r="SXX192" s="3"/>
      <c r="SXY192" s="3"/>
      <c r="SXZ192" s="3"/>
      <c r="SYA192" s="3"/>
      <c r="SYB192" s="3"/>
      <c r="SYC192" s="3"/>
      <c r="SYD192" s="3"/>
      <c r="SYE192" s="3"/>
      <c r="SYF192" s="3"/>
      <c r="SYG192" s="3"/>
      <c r="SYH192" s="3"/>
      <c r="SYI192" s="3"/>
      <c r="SYJ192" s="3"/>
      <c r="SYK192" s="3"/>
      <c r="SYL192" s="3"/>
      <c r="SYM192" s="3"/>
      <c r="SYN192" s="3"/>
      <c r="SYO192" s="3"/>
      <c r="SYP192" s="3"/>
      <c r="SYQ192" s="3"/>
      <c r="SYR192" s="3"/>
      <c r="SYS192" s="3"/>
      <c r="SYT192" s="3"/>
      <c r="SYU192" s="3"/>
      <c r="SYV192" s="3"/>
      <c r="SYW192" s="3"/>
      <c r="SYX192" s="3"/>
      <c r="SYY192" s="3"/>
      <c r="SYZ192" s="3"/>
      <c r="SZA192" s="3"/>
      <c r="SZB192" s="3"/>
      <c r="SZC192" s="3"/>
      <c r="SZD192" s="3"/>
      <c r="SZE192" s="3"/>
      <c r="SZF192" s="3"/>
      <c r="SZG192" s="3"/>
      <c r="SZH192" s="3"/>
      <c r="SZI192" s="3"/>
      <c r="SZJ192" s="3"/>
      <c r="SZK192" s="3"/>
      <c r="SZL192" s="3"/>
      <c r="SZM192" s="3"/>
      <c r="SZN192" s="3"/>
      <c r="SZO192" s="3"/>
      <c r="SZP192" s="3"/>
      <c r="SZQ192" s="3"/>
      <c r="SZR192" s="3"/>
      <c r="SZS192" s="3"/>
      <c r="SZT192" s="3"/>
      <c r="SZU192" s="3"/>
      <c r="SZV192" s="3"/>
      <c r="SZW192" s="3"/>
      <c r="SZX192" s="3"/>
      <c r="SZY192" s="3"/>
      <c r="SZZ192" s="3"/>
      <c r="TAA192" s="3"/>
      <c r="TAB192" s="3"/>
      <c r="TAC192" s="3"/>
      <c r="TAD192" s="3"/>
      <c r="TAE192" s="3"/>
      <c r="TAF192" s="3"/>
      <c r="TAG192" s="3"/>
      <c r="TAH192" s="3"/>
      <c r="TAI192" s="3"/>
      <c r="TAJ192" s="3"/>
      <c r="TAK192" s="3"/>
      <c r="TAL192" s="3"/>
      <c r="TAM192" s="3"/>
      <c r="TAN192" s="3"/>
      <c r="TAO192" s="3"/>
      <c r="TAP192" s="3"/>
      <c r="TAQ192" s="3"/>
      <c r="TAR192" s="3"/>
      <c r="TAS192" s="3"/>
      <c r="TAT192" s="3"/>
      <c r="TAU192" s="3"/>
      <c r="TAV192" s="3"/>
      <c r="TAW192" s="3"/>
      <c r="TAX192" s="3"/>
      <c r="TAY192" s="3"/>
      <c r="TAZ192" s="3"/>
      <c r="TBA192" s="3"/>
      <c r="TBB192" s="3"/>
      <c r="TBC192" s="3"/>
      <c r="TBD192" s="3"/>
      <c r="TBE192" s="3"/>
      <c r="TBF192" s="3"/>
      <c r="TBG192" s="3"/>
      <c r="TBH192" s="3"/>
      <c r="TBI192" s="3"/>
      <c r="TBJ192" s="3"/>
      <c r="TBK192" s="3"/>
      <c r="TBL192" s="3"/>
      <c r="TBM192" s="3"/>
      <c r="TBN192" s="3"/>
      <c r="TBO192" s="3"/>
      <c r="TBP192" s="3"/>
      <c r="TBQ192" s="3"/>
      <c r="TBR192" s="3"/>
      <c r="TBS192" s="3"/>
      <c r="TBT192" s="3"/>
      <c r="TBU192" s="3"/>
      <c r="TBV192" s="3"/>
      <c r="TBW192" s="3"/>
      <c r="TBX192" s="3"/>
      <c r="TBY192" s="3"/>
      <c r="TBZ192" s="3"/>
      <c r="TCA192" s="3"/>
      <c r="TCB192" s="3"/>
      <c r="TCC192" s="3"/>
      <c r="TCD192" s="3"/>
      <c r="TCE192" s="3"/>
      <c r="TCF192" s="3"/>
      <c r="TCG192" s="3"/>
      <c r="TCH192" s="3"/>
      <c r="TCI192" s="3"/>
      <c r="TCJ192" s="3"/>
      <c r="TCK192" s="3"/>
      <c r="TCL192" s="3"/>
      <c r="TCM192" s="3"/>
      <c r="TCN192" s="3"/>
      <c r="TCO192" s="3"/>
      <c r="TCP192" s="3"/>
      <c r="TCQ192" s="3"/>
      <c r="TCR192" s="3"/>
      <c r="TCS192" s="3"/>
      <c r="TCT192" s="3"/>
      <c r="TCU192" s="3"/>
      <c r="TCV192" s="3"/>
      <c r="TCW192" s="3"/>
      <c r="TCX192" s="3"/>
      <c r="TCY192" s="3"/>
      <c r="TCZ192" s="3"/>
      <c r="TDA192" s="3"/>
      <c r="TDB192" s="3"/>
      <c r="TDC192" s="3"/>
      <c r="TDD192" s="3"/>
      <c r="TDE192" s="3"/>
      <c r="TDF192" s="3"/>
      <c r="TDG192" s="3"/>
      <c r="TDH192" s="3"/>
      <c r="TDI192" s="3"/>
      <c r="TDJ192" s="3"/>
      <c r="TDK192" s="3"/>
      <c r="TDL192" s="3"/>
      <c r="TDM192" s="3"/>
      <c r="TDN192" s="3"/>
      <c r="TDO192" s="3"/>
      <c r="TDP192" s="3"/>
      <c r="TDQ192" s="3"/>
      <c r="TDR192" s="3"/>
      <c r="TDS192" s="3"/>
      <c r="TDT192" s="3"/>
      <c r="TDU192" s="3"/>
      <c r="TDV192" s="3"/>
      <c r="TDW192" s="3"/>
      <c r="TDX192" s="3"/>
      <c r="TDY192" s="3"/>
      <c r="TDZ192" s="3"/>
      <c r="TEA192" s="3"/>
      <c r="TEB192" s="3"/>
      <c r="TEC192" s="3"/>
      <c r="TED192" s="3"/>
      <c r="TEE192" s="3"/>
      <c r="TEF192" s="3"/>
      <c r="TEG192" s="3"/>
      <c r="TEH192" s="3"/>
      <c r="TEI192" s="3"/>
      <c r="TEJ192" s="3"/>
      <c r="TEK192" s="3"/>
      <c r="TEL192" s="3"/>
      <c r="TEM192" s="3"/>
      <c r="TEN192" s="3"/>
      <c r="TEO192" s="3"/>
      <c r="TEP192" s="3"/>
      <c r="TEQ192" s="3"/>
      <c r="TER192" s="3"/>
      <c r="TES192" s="3"/>
      <c r="TET192" s="3"/>
      <c r="TEU192" s="3"/>
      <c r="TEV192" s="3"/>
      <c r="TEW192" s="3"/>
      <c r="TEX192" s="3"/>
      <c r="TEY192" s="3"/>
      <c r="TEZ192" s="3"/>
      <c r="TFA192" s="3"/>
      <c r="TFB192" s="3"/>
      <c r="TFC192" s="3"/>
      <c r="TFD192" s="3"/>
      <c r="TFE192" s="3"/>
      <c r="TFF192" s="3"/>
      <c r="TFG192" s="3"/>
      <c r="TFH192" s="3"/>
      <c r="TFI192" s="3"/>
      <c r="TFJ192" s="3"/>
      <c r="TFK192" s="3"/>
      <c r="TFL192" s="3"/>
      <c r="TFM192" s="3"/>
      <c r="TFN192" s="3"/>
      <c r="TFO192" s="3"/>
      <c r="TFP192" s="3"/>
      <c r="TFQ192" s="3"/>
      <c r="TFR192" s="3"/>
      <c r="TFS192" s="3"/>
      <c r="TFT192" s="3"/>
      <c r="TFU192" s="3"/>
      <c r="TFV192" s="3"/>
      <c r="TFW192" s="3"/>
      <c r="TFX192" s="3"/>
      <c r="TFY192" s="3"/>
      <c r="TFZ192" s="3"/>
      <c r="TGA192" s="3"/>
      <c r="TGB192" s="3"/>
      <c r="TGC192" s="3"/>
      <c r="TGD192" s="3"/>
      <c r="TGE192" s="3"/>
      <c r="TGF192" s="3"/>
      <c r="TGG192" s="3"/>
      <c r="TGH192" s="3"/>
      <c r="TGI192" s="3"/>
      <c r="TGJ192" s="3"/>
      <c r="TGK192" s="3"/>
      <c r="TGL192" s="3"/>
      <c r="TGM192" s="3"/>
      <c r="TGN192" s="3"/>
      <c r="TGO192" s="3"/>
      <c r="TGP192" s="3"/>
      <c r="TGQ192" s="3"/>
      <c r="TGR192" s="3"/>
      <c r="TGS192" s="3"/>
      <c r="TGT192" s="3"/>
      <c r="TGU192" s="3"/>
      <c r="TGV192" s="3"/>
      <c r="TGW192" s="3"/>
      <c r="TGX192" s="3"/>
      <c r="TGY192" s="3"/>
      <c r="TGZ192" s="3"/>
      <c r="THA192" s="3"/>
      <c r="THB192" s="3"/>
      <c r="THC192" s="3"/>
      <c r="THD192" s="3"/>
      <c r="THE192" s="3"/>
      <c r="THF192" s="3"/>
      <c r="THG192" s="3"/>
      <c r="THH192" s="3"/>
      <c r="THI192" s="3"/>
      <c r="THJ192" s="3"/>
      <c r="THK192" s="3"/>
      <c r="THL192" s="3"/>
      <c r="THM192" s="3"/>
      <c r="THN192" s="3"/>
      <c r="THO192" s="3"/>
      <c r="THP192" s="3"/>
      <c r="THQ192" s="3"/>
      <c r="THR192" s="3"/>
      <c r="THS192" s="3"/>
      <c r="THT192" s="3"/>
      <c r="THU192" s="3"/>
      <c r="THV192" s="3"/>
      <c r="THW192" s="3"/>
      <c r="THX192" s="3"/>
      <c r="THY192" s="3"/>
      <c r="THZ192" s="3"/>
      <c r="TIA192" s="3"/>
      <c r="TIB192" s="3"/>
      <c r="TIC192" s="3"/>
      <c r="TID192" s="3"/>
      <c r="TIE192" s="3"/>
      <c r="TIF192" s="3"/>
      <c r="TIG192" s="3"/>
      <c r="TIH192" s="3"/>
      <c r="TII192" s="3"/>
      <c r="TIJ192" s="3"/>
      <c r="TIK192" s="3"/>
      <c r="TIL192" s="3"/>
      <c r="TIM192" s="3"/>
      <c r="TIN192" s="3"/>
      <c r="TIO192" s="3"/>
      <c r="TIP192" s="3"/>
      <c r="TIQ192" s="3"/>
      <c r="TIR192" s="3"/>
      <c r="TIS192" s="3"/>
      <c r="TIT192" s="3"/>
      <c r="TIU192" s="3"/>
      <c r="TIV192" s="3"/>
      <c r="TIW192" s="3"/>
      <c r="TIX192" s="3"/>
      <c r="TIY192" s="3"/>
      <c r="TIZ192" s="3"/>
      <c r="TJA192" s="3"/>
      <c r="TJB192" s="3"/>
      <c r="TJC192" s="3"/>
      <c r="TJD192" s="3"/>
      <c r="TJE192" s="3"/>
      <c r="TJF192" s="3"/>
      <c r="TJG192" s="3"/>
      <c r="TJH192" s="3"/>
      <c r="TJI192" s="3"/>
      <c r="TJJ192" s="3"/>
      <c r="TJK192" s="3"/>
      <c r="TJL192" s="3"/>
      <c r="TJM192" s="3"/>
      <c r="TJN192" s="3"/>
      <c r="TJO192" s="3"/>
      <c r="TJP192" s="3"/>
      <c r="TJQ192" s="3"/>
      <c r="TJR192" s="3"/>
      <c r="TJS192" s="3"/>
      <c r="TJT192" s="3"/>
      <c r="TJU192" s="3"/>
      <c r="TJV192" s="3"/>
      <c r="TJW192" s="3"/>
      <c r="TJX192" s="3"/>
      <c r="TJY192" s="3"/>
      <c r="TJZ192" s="3"/>
      <c r="TKA192" s="3"/>
      <c r="TKB192" s="3"/>
      <c r="TKC192" s="3"/>
      <c r="TKD192" s="3"/>
      <c r="TKE192" s="3"/>
      <c r="TKF192" s="3"/>
      <c r="TKG192" s="3"/>
      <c r="TKH192" s="3"/>
      <c r="TKI192" s="3"/>
      <c r="TKJ192" s="3"/>
      <c r="TKK192" s="3"/>
      <c r="TKL192" s="3"/>
      <c r="TKM192" s="3"/>
      <c r="TKN192" s="3"/>
      <c r="TKO192" s="3"/>
      <c r="TKP192" s="3"/>
      <c r="TKQ192" s="3"/>
      <c r="TKR192" s="3"/>
      <c r="TKS192" s="3"/>
      <c r="TKT192" s="3"/>
      <c r="TKU192" s="3"/>
      <c r="TKV192" s="3"/>
      <c r="TKW192" s="3"/>
      <c r="TKX192" s="3"/>
      <c r="TKY192" s="3"/>
      <c r="TKZ192" s="3"/>
      <c r="TLA192" s="3"/>
      <c r="TLB192" s="3"/>
      <c r="TLC192" s="3"/>
      <c r="TLD192" s="3"/>
      <c r="TLE192" s="3"/>
      <c r="TLF192" s="3"/>
      <c r="TLG192" s="3"/>
      <c r="TLH192" s="3"/>
      <c r="TLI192" s="3"/>
      <c r="TLJ192" s="3"/>
      <c r="TLK192" s="3"/>
      <c r="TLL192" s="3"/>
      <c r="TLM192" s="3"/>
      <c r="TLN192" s="3"/>
      <c r="TLO192" s="3"/>
      <c r="TLP192" s="3"/>
      <c r="TLQ192" s="3"/>
      <c r="TLR192" s="3"/>
      <c r="TLS192" s="3"/>
      <c r="TLT192" s="3"/>
      <c r="TLU192" s="3"/>
      <c r="TLV192" s="3"/>
      <c r="TLW192" s="3"/>
      <c r="TLX192" s="3"/>
      <c r="TLY192" s="3"/>
      <c r="TLZ192" s="3"/>
      <c r="TMA192" s="3"/>
      <c r="TMB192" s="3"/>
      <c r="TMC192" s="3"/>
      <c r="TMD192" s="3"/>
      <c r="TME192" s="3"/>
      <c r="TMF192" s="3"/>
      <c r="TMG192" s="3"/>
      <c r="TMH192" s="3"/>
      <c r="TMI192" s="3"/>
      <c r="TMJ192" s="3"/>
      <c r="TMK192" s="3"/>
      <c r="TML192" s="3"/>
      <c r="TMM192" s="3"/>
      <c r="TMN192" s="3"/>
      <c r="TMO192" s="3"/>
      <c r="TMP192" s="3"/>
      <c r="TMQ192" s="3"/>
      <c r="TMR192" s="3"/>
      <c r="TMS192" s="3"/>
      <c r="TMT192" s="3"/>
      <c r="TMU192" s="3"/>
      <c r="TMV192" s="3"/>
      <c r="TMW192" s="3"/>
      <c r="TMX192" s="3"/>
      <c r="TMY192" s="3"/>
      <c r="TMZ192" s="3"/>
      <c r="TNA192" s="3"/>
      <c r="TNB192" s="3"/>
      <c r="TNC192" s="3"/>
      <c r="TND192" s="3"/>
      <c r="TNE192" s="3"/>
      <c r="TNF192" s="3"/>
      <c r="TNG192" s="3"/>
      <c r="TNH192" s="3"/>
      <c r="TNI192" s="3"/>
      <c r="TNJ192" s="3"/>
      <c r="TNK192" s="3"/>
      <c r="TNL192" s="3"/>
      <c r="TNM192" s="3"/>
      <c r="TNN192" s="3"/>
      <c r="TNO192" s="3"/>
      <c r="TNP192" s="3"/>
      <c r="TNQ192" s="3"/>
      <c r="TNR192" s="3"/>
      <c r="TNS192" s="3"/>
      <c r="TNT192" s="3"/>
      <c r="TNU192" s="3"/>
      <c r="TNV192" s="3"/>
      <c r="TNW192" s="3"/>
      <c r="TNX192" s="3"/>
      <c r="TNY192" s="3"/>
      <c r="TNZ192" s="3"/>
      <c r="TOA192" s="3"/>
      <c r="TOB192" s="3"/>
      <c r="TOC192" s="3"/>
      <c r="TOD192" s="3"/>
      <c r="TOE192" s="3"/>
      <c r="TOF192" s="3"/>
      <c r="TOG192" s="3"/>
      <c r="TOH192" s="3"/>
      <c r="TOI192" s="3"/>
      <c r="TOJ192" s="3"/>
      <c r="TOK192" s="3"/>
      <c r="TOL192" s="3"/>
      <c r="TOM192" s="3"/>
      <c r="TON192" s="3"/>
      <c r="TOO192" s="3"/>
      <c r="TOP192" s="3"/>
      <c r="TOQ192" s="3"/>
      <c r="TOR192" s="3"/>
      <c r="TOS192" s="3"/>
      <c r="TOT192" s="3"/>
      <c r="TOU192" s="3"/>
      <c r="TOV192" s="3"/>
      <c r="TOW192" s="3"/>
      <c r="TOX192" s="3"/>
      <c r="TOY192" s="3"/>
      <c r="TOZ192" s="3"/>
      <c r="TPA192" s="3"/>
      <c r="TPB192" s="3"/>
      <c r="TPC192" s="3"/>
      <c r="TPD192" s="3"/>
      <c r="TPE192" s="3"/>
      <c r="TPF192" s="3"/>
      <c r="TPG192" s="3"/>
      <c r="TPH192" s="3"/>
      <c r="TPI192" s="3"/>
      <c r="TPJ192" s="3"/>
      <c r="TPK192" s="3"/>
      <c r="TPL192" s="3"/>
      <c r="TPM192" s="3"/>
      <c r="TPN192" s="3"/>
      <c r="TPO192" s="3"/>
      <c r="TPP192" s="3"/>
      <c r="TPQ192" s="3"/>
      <c r="TPR192" s="3"/>
      <c r="TPS192" s="3"/>
      <c r="TPT192" s="3"/>
      <c r="TPU192" s="3"/>
      <c r="TPV192" s="3"/>
      <c r="TPW192" s="3"/>
      <c r="TPX192" s="3"/>
      <c r="TPY192" s="3"/>
      <c r="TPZ192" s="3"/>
      <c r="TQA192" s="3"/>
      <c r="TQB192" s="3"/>
      <c r="TQC192" s="3"/>
      <c r="TQD192" s="3"/>
      <c r="TQE192" s="3"/>
      <c r="TQF192" s="3"/>
      <c r="TQG192" s="3"/>
      <c r="TQH192" s="3"/>
      <c r="TQI192" s="3"/>
      <c r="TQJ192" s="3"/>
      <c r="TQK192" s="3"/>
      <c r="TQL192" s="3"/>
      <c r="TQM192" s="3"/>
      <c r="TQN192" s="3"/>
      <c r="TQO192" s="3"/>
      <c r="TQP192" s="3"/>
      <c r="TQQ192" s="3"/>
      <c r="TQR192" s="3"/>
      <c r="TQS192" s="3"/>
      <c r="TQT192" s="3"/>
      <c r="TQU192" s="3"/>
      <c r="TQV192" s="3"/>
      <c r="TQW192" s="3"/>
      <c r="TQX192" s="3"/>
      <c r="TQY192" s="3"/>
      <c r="TQZ192" s="3"/>
      <c r="TRA192" s="3"/>
      <c r="TRB192" s="3"/>
      <c r="TRC192" s="3"/>
      <c r="TRD192" s="3"/>
      <c r="TRE192" s="3"/>
      <c r="TRF192" s="3"/>
      <c r="TRG192" s="3"/>
      <c r="TRH192" s="3"/>
      <c r="TRI192" s="3"/>
      <c r="TRJ192" s="3"/>
      <c r="TRK192" s="3"/>
      <c r="TRL192" s="3"/>
      <c r="TRM192" s="3"/>
      <c r="TRN192" s="3"/>
      <c r="TRO192" s="3"/>
      <c r="TRP192" s="3"/>
      <c r="TRQ192" s="3"/>
      <c r="TRR192" s="3"/>
      <c r="TRS192" s="3"/>
      <c r="TRT192" s="3"/>
      <c r="TRU192" s="3"/>
      <c r="TRV192" s="3"/>
      <c r="TRW192" s="3"/>
      <c r="TRX192" s="3"/>
      <c r="TRY192" s="3"/>
      <c r="TRZ192" s="3"/>
      <c r="TSA192" s="3"/>
      <c r="TSB192" s="3"/>
      <c r="TSC192" s="3"/>
      <c r="TSD192" s="3"/>
      <c r="TSE192" s="3"/>
      <c r="TSF192" s="3"/>
      <c r="TSG192" s="3"/>
      <c r="TSH192" s="3"/>
      <c r="TSI192" s="3"/>
      <c r="TSJ192" s="3"/>
      <c r="TSK192" s="3"/>
      <c r="TSL192" s="3"/>
      <c r="TSM192" s="3"/>
      <c r="TSN192" s="3"/>
      <c r="TSO192" s="3"/>
      <c r="TSP192" s="3"/>
      <c r="TSQ192" s="3"/>
      <c r="TSR192" s="3"/>
      <c r="TSS192" s="3"/>
      <c r="TST192" s="3"/>
      <c r="TSU192" s="3"/>
      <c r="TSV192" s="3"/>
      <c r="TSW192" s="3"/>
      <c r="TSX192" s="3"/>
      <c r="TSY192" s="3"/>
      <c r="TSZ192" s="3"/>
      <c r="TTA192" s="3"/>
      <c r="TTB192" s="3"/>
      <c r="TTC192" s="3"/>
      <c r="TTD192" s="3"/>
      <c r="TTE192" s="3"/>
      <c r="TTF192" s="3"/>
      <c r="TTG192" s="3"/>
      <c r="TTH192" s="3"/>
      <c r="TTI192" s="3"/>
      <c r="TTJ192" s="3"/>
      <c r="TTK192" s="3"/>
      <c r="TTL192" s="3"/>
      <c r="TTM192" s="3"/>
      <c r="TTN192" s="3"/>
      <c r="TTO192" s="3"/>
      <c r="TTP192" s="3"/>
      <c r="TTQ192" s="3"/>
      <c r="TTR192" s="3"/>
      <c r="TTS192" s="3"/>
      <c r="TTT192" s="3"/>
      <c r="TTU192" s="3"/>
      <c r="TTV192" s="3"/>
      <c r="TTW192" s="3"/>
      <c r="TTX192" s="3"/>
      <c r="TTY192" s="3"/>
      <c r="TTZ192" s="3"/>
      <c r="TUA192" s="3"/>
      <c r="TUB192" s="3"/>
      <c r="TUC192" s="3"/>
      <c r="TUD192" s="3"/>
      <c r="TUE192" s="3"/>
      <c r="TUF192" s="3"/>
      <c r="TUG192" s="3"/>
      <c r="TUH192" s="3"/>
      <c r="TUI192" s="3"/>
      <c r="TUJ192" s="3"/>
      <c r="TUK192" s="3"/>
      <c r="TUL192" s="3"/>
      <c r="TUM192" s="3"/>
      <c r="TUN192" s="3"/>
      <c r="TUO192" s="3"/>
      <c r="TUP192" s="3"/>
      <c r="TUQ192" s="3"/>
      <c r="TUR192" s="3"/>
      <c r="TUS192" s="3"/>
      <c r="TUT192" s="3"/>
      <c r="TUU192" s="3"/>
      <c r="TUV192" s="3"/>
      <c r="TUW192" s="3"/>
      <c r="TUX192" s="3"/>
      <c r="TUY192" s="3"/>
      <c r="TUZ192" s="3"/>
      <c r="TVA192" s="3"/>
      <c r="TVB192" s="3"/>
      <c r="TVC192" s="3"/>
      <c r="TVD192" s="3"/>
      <c r="TVE192" s="3"/>
      <c r="TVF192" s="3"/>
      <c r="TVG192" s="3"/>
      <c r="TVH192" s="3"/>
      <c r="TVI192" s="3"/>
      <c r="TVJ192" s="3"/>
      <c r="TVK192" s="3"/>
      <c r="TVL192" s="3"/>
      <c r="TVM192" s="3"/>
      <c r="TVN192" s="3"/>
      <c r="TVO192" s="3"/>
      <c r="TVP192" s="3"/>
      <c r="TVQ192" s="3"/>
      <c r="TVR192" s="3"/>
      <c r="TVS192" s="3"/>
      <c r="TVT192" s="3"/>
      <c r="TVU192" s="3"/>
      <c r="TVV192" s="3"/>
      <c r="TVW192" s="3"/>
      <c r="TVX192" s="3"/>
      <c r="TVY192" s="3"/>
      <c r="TVZ192" s="3"/>
      <c r="TWA192" s="3"/>
      <c r="TWB192" s="3"/>
      <c r="TWC192" s="3"/>
      <c r="TWD192" s="3"/>
      <c r="TWE192" s="3"/>
      <c r="TWF192" s="3"/>
      <c r="TWG192" s="3"/>
      <c r="TWH192" s="3"/>
      <c r="TWI192" s="3"/>
      <c r="TWJ192" s="3"/>
      <c r="TWK192" s="3"/>
      <c r="TWL192" s="3"/>
      <c r="TWM192" s="3"/>
      <c r="TWN192" s="3"/>
      <c r="TWO192" s="3"/>
      <c r="TWP192" s="3"/>
      <c r="TWQ192" s="3"/>
      <c r="TWR192" s="3"/>
      <c r="TWS192" s="3"/>
      <c r="TWT192" s="3"/>
      <c r="TWU192" s="3"/>
      <c r="TWV192" s="3"/>
      <c r="TWW192" s="3"/>
      <c r="TWX192" s="3"/>
      <c r="TWY192" s="3"/>
      <c r="TWZ192" s="3"/>
      <c r="TXA192" s="3"/>
      <c r="TXB192" s="3"/>
      <c r="TXC192" s="3"/>
      <c r="TXD192" s="3"/>
      <c r="TXE192" s="3"/>
      <c r="TXF192" s="3"/>
      <c r="TXG192" s="3"/>
      <c r="TXH192" s="3"/>
      <c r="TXI192" s="3"/>
      <c r="TXJ192" s="3"/>
      <c r="TXK192" s="3"/>
      <c r="TXL192" s="3"/>
      <c r="TXM192" s="3"/>
      <c r="TXN192" s="3"/>
      <c r="TXO192" s="3"/>
      <c r="TXP192" s="3"/>
      <c r="TXQ192" s="3"/>
      <c r="TXR192" s="3"/>
      <c r="TXS192" s="3"/>
      <c r="TXT192" s="3"/>
      <c r="TXU192" s="3"/>
      <c r="TXV192" s="3"/>
      <c r="TXW192" s="3"/>
      <c r="TXX192" s="3"/>
      <c r="TXY192" s="3"/>
      <c r="TXZ192" s="3"/>
      <c r="TYA192" s="3"/>
      <c r="TYB192" s="3"/>
      <c r="TYC192" s="3"/>
      <c r="TYD192" s="3"/>
      <c r="TYE192" s="3"/>
      <c r="TYF192" s="3"/>
      <c r="TYG192" s="3"/>
      <c r="TYH192" s="3"/>
      <c r="TYI192" s="3"/>
      <c r="TYJ192" s="3"/>
      <c r="TYK192" s="3"/>
      <c r="TYL192" s="3"/>
      <c r="TYM192" s="3"/>
      <c r="TYN192" s="3"/>
      <c r="TYO192" s="3"/>
      <c r="TYP192" s="3"/>
      <c r="TYQ192" s="3"/>
      <c r="TYR192" s="3"/>
      <c r="TYS192" s="3"/>
      <c r="TYT192" s="3"/>
      <c r="TYU192" s="3"/>
      <c r="TYV192" s="3"/>
      <c r="TYW192" s="3"/>
      <c r="TYX192" s="3"/>
      <c r="TYY192" s="3"/>
      <c r="TYZ192" s="3"/>
      <c r="TZA192" s="3"/>
      <c r="TZB192" s="3"/>
      <c r="TZC192" s="3"/>
      <c r="TZD192" s="3"/>
      <c r="TZE192" s="3"/>
      <c r="TZF192" s="3"/>
      <c r="TZG192" s="3"/>
      <c r="TZH192" s="3"/>
      <c r="TZI192" s="3"/>
      <c r="TZJ192" s="3"/>
      <c r="TZK192" s="3"/>
      <c r="TZL192" s="3"/>
      <c r="TZM192" s="3"/>
      <c r="TZN192" s="3"/>
      <c r="TZO192" s="3"/>
      <c r="TZP192" s="3"/>
      <c r="TZQ192" s="3"/>
      <c r="TZR192" s="3"/>
      <c r="TZS192" s="3"/>
      <c r="TZT192" s="3"/>
      <c r="TZU192" s="3"/>
      <c r="TZV192" s="3"/>
      <c r="TZW192" s="3"/>
      <c r="TZX192" s="3"/>
      <c r="TZY192" s="3"/>
      <c r="TZZ192" s="3"/>
      <c r="UAA192" s="3"/>
      <c r="UAB192" s="3"/>
      <c r="UAC192" s="3"/>
      <c r="UAD192" s="3"/>
      <c r="UAE192" s="3"/>
      <c r="UAF192" s="3"/>
      <c r="UAG192" s="3"/>
      <c r="UAH192" s="3"/>
      <c r="UAI192" s="3"/>
      <c r="UAJ192" s="3"/>
      <c r="UAK192" s="3"/>
      <c r="UAL192" s="3"/>
      <c r="UAM192" s="3"/>
      <c r="UAN192" s="3"/>
      <c r="UAO192" s="3"/>
      <c r="UAP192" s="3"/>
      <c r="UAQ192" s="3"/>
      <c r="UAR192" s="3"/>
      <c r="UAS192" s="3"/>
      <c r="UAT192" s="3"/>
      <c r="UAU192" s="3"/>
      <c r="UAV192" s="3"/>
      <c r="UAW192" s="3"/>
      <c r="UAX192" s="3"/>
      <c r="UAY192" s="3"/>
      <c r="UAZ192" s="3"/>
      <c r="UBA192" s="3"/>
      <c r="UBB192" s="3"/>
      <c r="UBC192" s="3"/>
      <c r="UBD192" s="3"/>
      <c r="UBE192" s="3"/>
      <c r="UBF192" s="3"/>
      <c r="UBG192" s="3"/>
      <c r="UBH192" s="3"/>
      <c r="UBI192" s="3"/>
      <c r="UBJ192" s="3"/>
      <c r="UBK192" s="3"/>
      <c r="UBL192" s="3"/>
      <c r="UBM192" s="3"/>
      <c r="UBN192" s="3"/>
      <c r="UBO192" s="3"/>
      <c r="UBP192" s="3"/>
      <c r="UBQ192" s="3"/>
      <c r="UBR192" s="3"/>
      <c r="UBS192" s="3"/>
      <c r="UBT192" s="3"/>
      <c r="UBU192" s="3"/>
      <c r="UBV192" s="3"/>
      <c r="UBW192" s="3"/>
      <c r="UBX192" s="3"/>
      <c r="UBY192" s="3"/>
      <c r="UBZ192" s="3"/>
      <c r="UCA192" s="3"/>
      <c r="UCB192" s="3"/>
      <c r="UCC192" s="3"/>
      <c r="UCD192" s="3"/>
      <c r="UCE192" s="3"/>
      <c r="UCF192" s="3"/>
      <c r="UCG192" s="3"/>
      <c r="UCH192" s="3"/>
      <c r="UCI192" s="3"/>
      <c r="UCJ192" s="3"/>
      <c r="UCK192" s="3"/>
      <c r="UCL192" s="3"/>
      <c r="UCM192" s="3"/>
      <c r="UCN192" s="3"/>
      <c r="UCO192" s="3"/>
      <c r="UCP192" s="3"/>
      <c r="UCQ192" s="3"/>
      <c r="UCR192" s="3"/>
      <c r="UCS192" s="3"/>
      <c r="UCT192" s="3"/>
      <c r="UCU192" s="3"/>
      <c r="UCV192" s="3"/>
      <c r="UCW192" s="3"/>
      <c r="UCX192" s="3"/>
      <c r="UCY192" s="3"/>
      <c r="UCZ192" s="3"/>
      <c r="UDA192" s="3"/>
      <c r="UDB192" s="3"/>
      <c r="UDC192" s="3"/>
      <c r="UDD192" s="3"/>
      <c r="UDE192" s="3"/>
      <c r="UDF192" s="3"/>
      <c r="UDG192" s="3"/>
      <c r="UDH192" s="3"/>
      <c r="UDI192" s="3"/>
      <c r="UDJ192" s="3"/>
      <c r="UDK192" s="3"/>
      <c r="UDL192" s="3"/>
      <c r="UDM192" s="3"/>
      <c r="UDN192" s="3"/>
      <c r="UDO192" s="3"/>
      <c r="UDP192" s="3"/>
      <c r="UDQ192" s="3"/>
      <c r="UDR192" s="3"/>
      <c r="UDS192" s="3"/>
      <c r="UDT192" s="3"/>
      <c r="UDU192" s="3"/>
      <c r="UDV192" s="3"/>
      <c r="UDW192" s="3"/>
      <c r="UDX192" s="3"/>
      <c r="UDY192" s="3"/>
      <c r="UDZ192" s="3"/>
      <c r="UEA192" s="3"/>
      <c r="UEB192" s="3"/>
      <c r="UEC192" s="3"/>
      <c r="UED192" s="3"/>
      <c r="UEE192" s="3"/>
      <c r="UEF192" s="3"/>
      <c r="UEG192" s="3"/>
      <c r="UEH192" s="3"/>
      <c r="UEI192" s="3"/>
      <c r="UEJ192" s="3"/>
      <c r="UEK192" s="3"/>
      <c r="UEL192" s="3"/>
      <c r="UEM192" s="3"/>
      <c r="UEN192" s="3"/>
      <c r="UEO192" s="3"/>
      <c r="UEP192" s="3"/>
      <c r="UEQ192" s="3"/>
      <c r="UER192" s="3"/>
      <c r="UES192" s="3"/>
      <c r="UET192" s="3"/>
      <c r="UEU192" s="3"/>
      <c r="UEV192" s="3"/>
      <c r="UEW192" s="3"/>
      <c r="UEX192" s="3"/>
      <c r="UEY192" s="3"/>
      <c r="UEZ192" s="3"/>
      <c r="UFA192" s="3"/>
      <c r="UFB192" s="3"/>
      <c r="UFC192" s="3"/>
      <c r="UFD192" s="3"/>
      <c r="UFE192" s="3"/>
      <c r="UFF192" s="3"/>
      <c r="UFG192" s="3"/>
      <c r="UFH192" s="3"/>
      <c r="UFI192" s="3"/>
      <c r="UFJ192" s="3"/>
      <c r="UFK192" s="3"/>
      <c r="UFL192" s="3"/>
      <c r="UFM192" s="3"/>
      <c r="UFN192" s="3"/>
      <c r="UFO192" s="3"/>
      <c r="UFP192" s="3"/>
      <c r="UFQ192" s="3"/>
      <c r="UFR192" s="3"/>
      <c r="UFS192" s="3"/>
      <c r="UFT192" s="3"/>
      <c r="UFU192" s="3"/>
      <c r="UFV192" s="3"/>
      <c r="UFW192" s="3"/>
      <c r="UFX192" s="3"/>
      <c r="UFY192" s="3"/>
      <c r="UFZ192" s="3"/>
      <c r="UGA192" s="3"/>
      <c r="UGB192" s="3"/>
      <c r="UGC192" s="3"/>
      <c r="UGD192" s="3"/>
      <c r="UGE192" s="3"/>
      <c r="UGF192" s="3"/>
      <c r="UGG192" s="3"/>
      <c r="UGH192" s="3"/>
      <c r="UGI192" s="3"/>
      <c r="UGJ192" s="3"/>
      <c r="UGK192" s="3"/>
      <c r="UGL192" s="3"/>
      <c r="UGM192" s="3"/>
      <c r="UGN192" s="3"/>
      <c r="UGO192" s="3"/>
      <c r="UGP192" s="3"/>
      <c r="UGQ192" s="3"/>
      <c r="UGR192" s="3"/>
      <c r="UGS192" s="3"/>
      <c r="UGT192" s="3"/>
      <c r="UGU192" s="3"/>
      <c r="UGV192" s="3"/>
      <c r="UGW192" s="3"/>
      <c r="UGX192" s="3"/>
      <c r="UGY192" s="3"/>
      <c r="UGZ192" s="3"/>
      <c r="UHA192" s="3"/>
      <c r="UHB192" s="3"/>
      <c r="UHC192" s="3"/>
      <c r="UHD192" s="3"/>
      <c r="UHE192" s="3"/>
      <c r="UHF192" s="3"/>
      <c r="UHG192" s="3"/>
      <c r="UHH192" s="3"/>
      <c r="UHI192" s="3"/>
      <c r="UHJ192" s="3"/>
      <c r="UHK192" s="3"/>
      <c r="UHL192" s="3"/>
      <c r="UHM192" s="3"/>
      <c r="UHN192" s="3"/>
      <c r="UHO192" s="3"/>
      <c r="UHP192" s="3"/>
      <c r="UHQ192" s="3"/>
      <c r="UHR192" s="3"/>
      <c r="UHS192" s="3"/>
      <c r="UHT192" s="3"/>
      <c r="UHU192" s="3"/>
      <c r="UHV192" s="3"/>
      <c r="UHW192" s="3"/>
      <c r="UHX192" s="3"/>
      <c r="UHY192" s="3"/>
      <c r="UHZ192" s="3"/>
      <c r="UIA192" s="3"/>
      <c r="UIB192" s="3"/>
      <c r="UIC192" s="3"/>
      <c r="UID192" s="3"/>
      <c r="UIE192" s="3"/>
      <c r="UIF192" s="3"/>
      <c r="UIG192" s="3"/>
      <c r="UIH192" s="3"/>
      <c r="UII192" s="3"/>
      <c r="UIJ192" s="3"/>
      <c r="UIK192" s="3"/>
      <c r="UIL192" s="3"/>
      <c r="UIM192" s="3"/>
      <c r="UIN192" s="3"/>
      <c r="UIO192" s="3"/>
      <c r="UIP192" s="3"/>
      <c r="UIQ192" s="3"/>
      <c r="UIR192" s="3"/>
      <c r="UIS192" s="3"/>
      <c r="UIT192" s="3"/>
      <c r="UIU192" s="3"/>
      <c r="UIV192" s="3"/>
      <c r="UIW192" s="3"/>
      <c r="UIX192" s="3"/>
      <c r="UIY192" s="3"/>
      <c r="UIZ192" s="3"/>
      <c r="UJA192" s="3"/>
      <c r="UJB192" s="3"/>
      <c r="UJC192" s="3"/>
      <c r="UJD192" s="3"/>
      <c r="UJE192" s="3"/>
      <c r="UJF192" s="3"/>
      <c r="UJG192" s="3"/>
      <c r="UJH192" s="3"/>
      <c r="UJI192" s="3"/>
      <c r="UJJ192" s="3"/>
      <c r="UJK192" s="3"/>
      <c r="UJL192" s="3"/>
      <c r="UJM192" s="3"/>
      <c r="UJN192" s="3"/>
      <c r="UJO192" s="3"/>
      <c r="UJP192" s="3"/>
      <c r="UJQ192" s="3"/>
      <c r="UJR192" s="3"/>
      <c r="UJS192" s="3"/>
      <c r="UJT192" s="3"/>
      <c r="UJU192" s="3"/>
      <c r="UJV192" s="3"/>
      <c r="UJW192" s="3"/>
      <c r="UJX192" s="3"/>
      <c r="UJY192" s="3"/>
      <c r="UJZ192" s="3"/>
      <c r="UKA192" s="3"/>
      <c r="UKB192" s="3"/>
      <c r="UKC192" s="3"/>
      <c r="UKD192" s="3"/>
      <c r="UKE192" s="3"/>
      <c r="UKF192" s="3"/>
      <c r="UKG192" s="3"/>
      <c r="UKH192" s="3"/>
      <c r="UKI192" s="3"/>
      <c r="UKJ192" s="3"/>
      <c r="UKK192" s="3"/>
      <c r="UKL192" s="3"/>
      <c r="UKM192" s="3"/>
      <c r="UKN192" s="3"/>
      <c r="UKO192" s="3"/>
      <c r="UKP192" s="3"/>
      <c r="UKQ192" s="3"/>
      <c r="UKR192" s="3"/>
      <c r="UKS192" s="3"/>
      <c r="UKT192" s="3"/>
      <c r="UKU192" s="3"/>
      <c r="UKV192" s="3"/>
      <c r="UKW192" s="3"/>
      <c r="UKX192" s="3"/>
      <c r="UKY192" s="3"/>
      <c r="UKZ192" s="3"/>
      <c r="ULA192" s="3"/>
      <c r="ULB192" s="3"/>
      <c r="ULC192" s="3"/>
      <c r="ULD192" s="3"/>
      <c r="ULE192" s="3"/>
      <c r="ULF192" s="3"/>
      <c r="ULG192" s="3"/>
      <c r="ULH192" s="3"/>
      <c r="ULI192" s="3"/>
      <c r="ULJ192" s="3"/>
      <c r="ULK192" s="3"/>
      <c r="ULL192" s="3"/>
      <c r="ULM192" s="3"/>
      <c r="ULN192" s="3"/>
      <c r="ULO192" s="3"/>
      <c r="ULP192" s="3"/>
      <c r="ULQ192" s="3"/>
      <c r="ULR192" s="3"/>
      <c r="ULS192" s="3"/>
      <c r="ULT192" s="3"/>
      <c r="ULU192" s="3"/>
      <c r="ULV192" s="3"/>
      <c r="ULW192" s="3"/>
      <c r="ULX192" s="3"/>
      <c r="ULY192" s="3"/>
      <c r="ULZ192" s="3"/>
      <c r="UMA192" s="3"/>
      <c r="UMB192" s="3"/>
      <c r="UMC192" s="3"/>
      <c r="UMD192" s="3"/>
      <c r="UME192" s="3"/>
      <c r="UMF192" s="3"/>
      <c r="UMG192" s="3"/>
      <c r="UMH192" s="3"/>
      <c r="UMI192" s="3"/>
      <c r="UMJ192" s="3"/>
      <c r="UMK192" s="3"/>
      <c r="UML192" s="3"/>
      <c r="UMM192" s="3"/>
      <c r="UMN192" s="3"/>
      <c r="UMO192" s="3"/>
      <c r="UMP192" s="3"/>
      <c r="UMQ192" s="3"/>
      <c r="UMR192" s="3"/>
      <c r="UMS192" s="3"/>
      <c r="UMT192" s="3"/>
      <c r="UMU192" s="3"/>
      <c r="UMV192" s="3"/>
      <c r="UMW192" s="3"/>
      <c r="UMX192" s="3"/>
      <c r="UMY192" s="3"/>
      <c r="UMZ192" s="3"/>
      <c r="UNA192" s="3"/>
      <c r="UNB192" s="3"/>
      <c r="UNC192" s="3"/>
      <c r="UND192" s="3"/>
      <c r="UNE192" s="3"/>
      <c r="UNF192" s="3"/>
      <c r="UNG192" s="3"/>
      <c r="UNH192" s="3"/>
      <c r="UNI192" s="3"/>
      <c r="UNJ192" s="3"/>
      <c r="UNK192" s="3"/>
      <c r="UNL192" s="3"/>
      <c r="UNM192" s="3"/>
      <c r="UNN192" s="3"/>
      <c r="UNO192" s="3"/>
      <c r="UNP192" s="3"/>
      <c r="UNQ192" s="3"/>
      <c r="UNR192" s="3"/>
      <c r="UNS192" s="3"/>
      <c r="UNT192" s="3"/>
      <c r="UNU192" s="3"/>
      <c r="UNV192" s="3"/>
      <c r="UNW192" s="3"/>
      <c r="UNX192" s="3"/>
      <c r="UNY192" s="3"/>
      <c r="UNZ192" s="3"/>
      <c r="UOA192" s="3"/>
      <c r="UOB192" s="3"/>
      <c r="UOC192" s="3"/>
      <c r="UOD192" s="3"/>
      <c r="UOE192" s="3"/>
      <c r="UOF192" s="3"/>
      <c r="UOG192" s="3"/>
      <c r="UOH192" s="3"/>
      <c r="UOI192" s="3"/>
      <c r="UOJ192" s="3"/>
      <c r="UOK192" s="3"/>
      <c r="UOL192" s="3"/>
      <c r="UOM192" s="3"/>
      <c r="UON192" s="3"/>
      <c r="UOO192" s="3"/>
      <c r="UOP192" s="3"/>
      <c r="UOQ192" s="3"/>
      <c r="UOR192" s="3"/>
      <c r="UOS192" s="3"/>
      <c r="UOT192" s="3"/>
      <c r="UOU192" s="3"/>
      <c r="UOV192" s="3"/>
      <c r="UOW192" s="3"/>
      <c r="UOX192" s="3"/>
      <c r="UOY192" s="3"/>
      <c r="UOZ192" s="3"/>
      <c r="UPA192" s="3"/>
      <c r="UPB192" s="3"/>
      <c r="UPC192" s="3"/>
      <c r="UPD192" s="3"/>
      <c r="UPE192" s="3"/>
      <c r="UPF192" s="3"/>
      <c r="UPG192" s="3"/>
      <c r="UPH192" s="3"/>
      <c r="UPI192" s="3"/>
      <c r="UPJ192" s="3"/>
      <c r="UPK192" s="3"/>
      <c r="UPL192" s="3"/>
      <c r="UPM192" s="3"/>
      <c r="UPN192" s="3"/>
      <c r="UPO192" s="3"/>
      <c r="UPP192" s="3"/>
      <c r="UPQ192" s="3"/>
      <c r="UPR192" s="3"/>
      <c r="UPS192" s="3"/>
      <c r="UPT192" s="3"/>
      <c r="UPU192" s="3"/>
      <c r="UPV192" s="3"/>
      <c r="UPW192" s="3"/>
      <c r="UPX192" s="3"/>
      <c r="UPY192" s="3"/>
      <c r="UPZ192" s="3"/>
      <c r="UQA192" s="3"/>
      <c r="UQB192" s="3"/>
      <c r="UQC192" s="3"/>
      <c r="UQD192" s="3"/>
      <c r="UQE192" s="3"/>
      <c r="UQF192" s="3"/>
      <c r="UQG192" s="3"/>
      <c r="UQH192" s="3"/>
      <c r="UQI192" s="3"/>
      <c r="UQJ192" s="3"/>
      <c r="UQK192" s="3"/>
      <c r="UQL192" s="3"/>
      <c r="UQM192" s="3"/>
      <c r="UQN192" s="3"/>
      <c r="UQO192" s="3"/>
      <c r="UQP192" s="3"/>
      <c r="UQQ192" s="3"/>
      <c r="UQR192" s="3"/>
      <c r="UQS192" s="3"/>
      <c r="UQT192" s="3"/>
      <c r="UQU192" s="3"/>
      <c r="UQV192" s="3"/>
      <c r="UQW192" s="3"/>
      <c r="UQX192" s="3"/>
      <c r="UQY192" s="3"/>
      <c r="UQZ192" s="3"/>
      <c r="URA192" s="3"/>
      <c r="URB192" s="3"/>
      <c r="URC192" s="3"/>
      <c r="URD192" s="3"/>
      <c r="URE192" s="3"/>
      <c r="URF192" s="3"/>
      <c r="URG192" s="3"/>
      <c r="URH192" s="3"/>
      <c r="URI192" s="3"/>
      <c r="URJ192" s="3"/>
      <c r="URK192" s="3"/>
      <c r="URL192" s="3"/>
      <c r="URM192" s="3"/>
      <c r="URN192" s="3"/>
      <c r="URO192" s="3"/>
      <c r="URP192" s="3"/>
      <c r="URQ192" s="3"/>
      <c r="URR192" s="3"/>
      <c r="URS192" s="3"/>
      <c r="URT192" s="3"/>
      <c r="URU192" s="3"/>
      <c r="URV192" s="3"/>
      <c r="URW192" s="3"/>
      <c r="URX192" s="3"/>
      <c r="URY192" s="3"/>
      <c r="URZ192" s="3"/>
      <c r="USA192" s="3"/>
      <c r="USB192" s="3"/>
      <c r="USC192" s="3"/>
      <c r="USD192" s="3"/>
      <c r="USE192" s="3"/>
      <c r="USF192" s="3"/>
      <c r="USG192" s="3"/>
      <c r="USH192" s="3"/>
      <c r="USI192" s="3"/>
      <c r="USJ192" s="3"/>
      <c r="USK192" s="3"/>
      <c r="USL192" s="3"/>
      <c r="USM192" s="3"/>
      <c r="USN192" s="3"/>
      <c r="USO192" s="3"/>
      <c r="USP192" s="3"/>
      <c r="USQ192" s="3"/>
      <c r="USR192" s="3"/>
      <c r="USS192" s="3"/>
      <c r="UST192" s="3"/>
      <c r="USU192" s="3"/>
      <c r="USV192" s="3"/>
      <c r="USW192" s="3"/>
      <c r="USX192" s="3"/>
      <c r="USY192" s="3"/>
      <c r="USZ192" s="3"/>
      <c r="UTA192" s="3"/>
      <c r="UTB192" s="3"/>
      <c r="UTC192" s="3"/>
      <c r="UTD192" s="3"/>
      <c r="UTE192" s="3"/>
      <c r="UTF192" s="3"/>
      <c r="UTG192" s="3"/>
      <c r="UTH192" s="3"/>
      <c r="UTI192" s="3"/>
      <c r="UTJ192" s="3"/>
      <c r="UTK192" s="3"/>
      <c r="UTL192" s="3"/>
      <c r="UTM192" s="3"/>
      <c r="UTN192" s="3"/>
      <c r="UTO192" s="3"/>
      <c r="UTP192" s="3"/>
      <c r="UTQ192" s="3"/>
      <c r="UTR192" s="3"/>
      <c r="UTS192" s="3"/>
      <c r="UTT192" s="3"/>
      <c r="UTU192" s="3"/>
      <c r="UTV192" s="3"/>
      <c r="UTW192" s="3"/>
      <c r="UTX192" s="3"/>
      <c r="UTY192" s="3"/>
      <c r="UTZ192" s="3"/>
      <c r="UUA192" s="3"/>
      <c r="UUB192" s="3"/>
      <c r="UUC192" s="3"/>
      <c r="UUD192" s="3"/>
      <c r="UUE192" s="3"/>
      <c r="UUF192" s="3"/>
      <c r="UUG192" s="3"/>
      <c r="UUH192" s="3"/>
      <c r="UUI192" s="3"/>
      <c r="UUJ192" s="3"/>
      <c r="UUK192" s="3"/>
      <c r="UUL192" s="3"/>
      <c r="UUM192" s="3"/>
      <c r="UUN192" s="3"/>
      <c r="UUO192" s="3"/>
      <c r="UUP192" s="3"/>
      <c r="UUQ192" s="3"/>
      <c r="UUR192" s="3"/>
      <c r="UUS192" s="3"/>
      <c r="UUT192" s="3"/>
      <c r="UUU192" s="3"/>
      <c r="UUV192" s="3"/>
      <c r="UUW192" s="3"/>
      <c r="UUX192" s="3"/>
      <c r="UUY192" s="3"/>
      <c r="UUZ192" s="3"/>
      <c r="UVA192" s="3"/>
      <c r="UVB192" s="3"/>
      <c r="UVC192" s="3"/>
      <c r="UVD192" s="3"/>
      <c r="UVE192" s="3"/>
      <c r="UVF192" s="3"/>
      <c r="UVG192" s="3"/>
      <c r="UVH192" s="3"/>
      <c r="UVI192" s="3"/>
      <c r="UVJ192" s="3"/>
      <c r="UVK192" s="3"/>
      <c r="UVL192" s="3"/>
      <c r="UVM192" s="3"/>
      <c r="UVN192" s="3"/>
      <c r="UVO192" s="3"/>
      <c r="UVP192" s="3"/>
      <c r="UVQ192" s="3"/>
      <c r="UVR192" s="3"/>
      <c r="UVS192" s="3"/>
      <c r="UVT192" s="3"/>
      <c r="UVU192" s="3"/>
      <c r="UVV192" s="3"/>
      <c r="UVW192" s="3"/>
      <c r="UVX192" s="3"/>
      <c r="UVY192" s="3"/>
      <c r="UVZ192" s="3"/>
      <c r="UWA192" s="3"/>
      <c r="UWB192" s="3"/>
      <c r="UWC192" s="3"/>
      <c r="UWD192" s="3"/>
      <c r="UWE192" s="3"/>
      <c r="UWF192" s="3"/>
      <c r="UWG192" s="3"/>
      <c r="UWH192" s="3"/>
      <c r="UWI192" s="3"/>
      <c r="UWJ192" s="3"/>
      <c r="UWK192" s="3"/>
      <c r="UWL192" s="3"/>
      <c r="UWM192" s="3"/>
      <c r="UWN192" s="3"/>
      <c r="UWO192" s="3"/>
      <c r="UWP192" s="3"/>
      <c r="UWQ192" s="3"/>
      <c r="UWR192" s="3"/>
      <c r="UWS192" s="3"/>
      <c r="UWT192" s="3"/>
      <c r="UWU192" s="3"/>
      <c r="UWV192" s="3"/>
      <c r="UWW192" s="3"/>
      <c r="UWX192" s="3"/>
      <c r="UWY192" s="3"/>
      <c r="UWZ192" s="3"/>
      <c r="UXA192" s="3"/>
      <c r="UXB192" s="3"/>
      <c r="UXC192" s="3"/>
      <c r="UXD192" s="3"/>
      <c r="UXE192" s="3"/>
      <c r="UXF192" s="3"/>
      <c r="UXG192" s="3"/>
      <c r="UXH192" s="3"/>
      <c r="UXI192" s="3"/>
      <c r="UXJ192" s="3"/>
      <c r="UXK192" s="3"/>
      <c r="UXL192" s="3"/>
      <c r="UXM192" s="3"/>
      <c r="UXN192" s="3"/>
      <c r="UXO192" s="3"/>
      <c r="UXP192" s="3"/>
      <c r="UXQ192" s="3"/>
      <c r="UXR192" s="3"/>
      <c r="UXS192" s="3"/>
      <c r="UXT192" s="3"/>
      <c r="UXU192" s="3"/>
      <c r="UXV192" s="3"/>
      <c r="UXW192" s="3"/>
      <c r="UXX192" s="3"/>
      <c r="UXY192" s="3"/>
      <c r="UXZ192" s="3"/>
      <c r="UYA192" s="3"/>
      <c r="UYB192" s="3"/>
      <c r="UYC192" s="3"/>
      <c r="UYD192" s="3"/>
      <c r="UYE192" s="3"/>
      <c r="UYF192" s="3"/>
      <c r="UYG192" s="3"/>
      <c r="UYH192" s="3"/>
      <c r="UYI192" s="3"/>
      <c r="UYJ192" s="3"/>
      <c r="UYK192" s="3"/>
      <c r="UYL192" s="3"/>
      <c r="UYM192" s="3"/>
      <c r="UYN192" s="3"/>
      <c r="UYO192" s="3"/>
      <c r="UYP192" s="3"/>
      <c r="UYQ192" s="3"/>
      <c r="UYR192" s="3"/>
      <c r="UYS192" s="3"/>
      <c r="UYT192" s="3"/>
      <c r="UYU192" s="3"/>
      <c r="UYV192" s="3"/>
      <c r="UYW192" s="3"/>
      <c r="UYX192" s="3"/>
      <c r="UYY192" s="3"/>
      <c r="UYZ192" s="3"/>
      <c r="UZA192" s="3"/>
      <c r="UZB192" s="3"/>
      <c r="UZC192" s="3"/>
      <c r="UZD192" s="3"/>
      <c r="UZE192" s="3"/>
      <c r="UZF192" s="3"/>
      <c r="UZG192" s="3"/>
      <c r="UZH192" s="3"/>
      <c r="UZI192" s="3"/>
      <c r="UZJ192" s="3"/>
      <c r="UZK192" s="3"/>
      <c r="UZL192" s="3"/>
      <c r="UZM192" s="3"/>
      <c r="UZN192" s="3"/>
      <c r="UZO192" s="3"/>
      <c r="UZP192" s="3"/>
      <c r="UZQ192" s="3"/>
      <c r="UZR192" s="3"/>
      <c r="UZS192" s="3"/>
      <c r="UZT192" s="3"/>
      <c r="UZU192" s="3"/>
      <c r="UZV192" s="3"/>
      <c r="UZW192" s="3"/>
      <c r="UZX192" s="3"/>
      <c r="UZY192" s="3"/>
      <c r="UZZ192" s="3"/>
      <c r="VAA192" s="3"/>
      <c r="VAB192" s="3"/>
      <c r="VAC192" s="3"/>
      <c r="VAD192" s="3"/>
      <c r="VAE192" s="3"/>
      <c r="VAF192" s="3"/>
      <c r="VAG192" s="3"/>
      <c r="VAH192" s="3"/>
      <c r="VAI192" s="3"/>
      <c r="VAJ192" s="3"/>
      <c r="VAK192" s="3"/>
      <c r="VAL192" s="3"/>
      <c r="VAM192" s="3"/>
      <c r="VAN192" s="3"/>
      <c r="VAO192" s="3"/>
      <c r="VAP192" s="3"/>
      <c r="VAQ192" s="3"/>
      <c r="VAR192" s="3"/>
      <c r="VAS192" s="3"/>
      <c r="VAT192" s="3"/>
      <c r="VAU192" s="3"/>
      <c r="VAV192" s="3"/>
      <c r="VAW192" s="3"/>
      <c r="VAX192" s="3"/>
      <c r="VAY192" s="3"/>
      <c r="VAZ192" s="3"/>
      <c r="VBA192" s="3"/>
      <c r="VBB192" s="3"/>
      <c r="VBC192" s="3"/>
      <c r="VBD192" s="3"/>
      <c r="VBE192" s="3"/>
      <c r="VBF192" s="3"/>
      <c r="VBG192" s="3"/>
      <c r="VBH192" s="3"/>
      <c r="VBI192" s="3"/>
      <c r="VBJ192" s="3"/>
      <c r="VBK192" s="3"/>
      <c r="VBL192" s="3"/>
      <c r="VBM192" s="3"/>
      <c r="VBN192" s="3"/>
      <c r="VBO192" s="3"/>
      <c r="VBP192" s="3"/>
      <c r="VBQ192" s="3"/>
      <c r="VBR192" s="3"/>
      <c r="VBS192" s="3"/>
      <c r="VBT192" s="3"/>
      <c r="VBU192" s="3"/>
      <c r="VBV192" s="3"/>
      <c r="VBW192" s="3"/>
      <c r="VBX192" s="3"/>
      <c r="VBY192" s="3"/>
      <c r="VBZ192" s="3"/>
      <c r="VCA192" s="3"/>
      <c r="VCB192" s="3"/>
      <c r="VCC192" s="3"/>
      <c r="VCD192" s="3"/>
      <c r="VCE192" s="3"/>
      <c r="VCF192" s="3"/>
      <c r="VCG192" s="3"/>
      <c r="VCH192" s="3"/>
      <c r="VCI192" s="3"/>
      <c r="VCJ192" s="3"/>
      <c r="VCK192" s="3"/>
      <c r="VCL192" s="3"/>
      <c r="VCM192" s="3"/>
      <c r="VCN192" s="3"/>
      <c r="VCO192" s="3"/>
      <c r="VCP192" s="3"/>
      <c r="VCQ192" s="3"/>
      <c r="VCR192" s="3"/>
      <c r="VCS192" s="3"/>
      <c r="VCT192" s="3"/>
      <c r="VCU192" s="3"/>
      <c r="VCV192" s="3"/>
      <c r="VCW192" s="3"/>
      <c r="VCX192" s="3"/>
      <c r="VCY192" s="3"/>
      <c r="VCZ192" s="3"/>
      <c r="VDA192" s="3"/>
      <c r="VDB192" s="3"/>
      <c r="VDC192" s="3"/>
      <c r="VDD192" s="3"/>
      <c r="VDE192" s="3"/>
      <c r="VDF192" s="3"/>
      <c r="VDG192" s="3"/>
      <c r="VDH192" s="3"/>
      <c r="VDI192" s="3"/>
      <c r="VDJ192" s="3"/>
      <c r="VDK192" s="3"/>
      <c r="VDL192" s="3"/>
      <c r="VDM192" s="3"/>
      <c r="VDN192" s="3"/>
      <c r="VDO192" s="3"/>
      <c r="VDP192" s="3"/>
      <c r="VDQ192" s="3"/>
      <c r="VDR192" s="3"/>
      <c r="VDS192" s="3"/>
      <c r="VDT192" s="3"/>
      <c r="VDU192" s="3"/>
      <c r="VDV192" s="3"/>
      <c r="VDW192" s="3"/>
      <c r="VDX192" s="3"/>
      <c r="VDY192" s="3"/>
      <c r="VDZ192" s="3"/>
      <c r="VEA192" s="3"/>
      <c r="VEB192" s="3"/>
      <c r="VEC192" s="3"/>
      <c r="VED192" s="3"/>
      <c r="VEE192" s="3"/>
      <c r="VEF192" s="3"/>
      <c r="VEG192" s="3"/>
      <c r="VEH192" s="3"/>
      <c r="VEI192" s="3"/>
      <c r="VEJ192" s="3"/>
      <c r="VEK192" s="3"/>
      <c r="VEL192" s="3"/>
      <c r="VEM192" s="3"/>
      <c r="VEN192" s="3"/>
      <c r="VEO192" s="3"/>
      <c r="VEP192" s="3"/>
      <c r="VEQ192" s="3"/>
      <c r="VER192" s="3"/>
      <c r="VES192" s="3"/>
      <c r="VET192" s="3"/>
      <c r="VEU192" s="3"/>
      <c r="VEV192" s="3"/>
      <c r="VEW192" s="3"/>
      <c r="VEX192" s="3"/>
      <c r="VEY192" s="3"/>
      <c r="VEZ192" s="3"/>
      <c r="VFA192" s="3"/>
      <c r="VFB192" s="3"/>
      <c r="VFC192" s="3"/>
      <c r="VFD192" s="3"/>
      <c r="VFE192" s="3"/>
      <c r="VFF192" s="3"/>
      <c r="VFG192" s="3"/>
      <c r="VFH192" s="3"/>
      <c r="VFI192" s="3"/>
      <c r="VFJ192" s="3"/>
      <c r="VFK192" s="3"/>
      <c r="VFL192" s="3"/>
      <c r="VFM192" s="3"/>
      <c r="VFN192" s="3"/>
      <c r="VFO192" s="3"/>
      <c r="VFP192" s="3"/>
      <c r="VFQ192" s="3"/>
      <c r="VFR192" s="3"/>
      <c r="VFS192" s="3"/>
      <c r="VFT192" s="3"/>
      <c r="VFU192" s="3"/>
      <c r="VFV192" s="3"/>
      <c r="VFW192" s="3"/>
      <c r="VFX192" s="3"/>
      <c r="VFY192" s="3"/>
      <c r="VFZ192" s="3"/>
      <c r="VGA192" s="3"/>
      <c r="VGB192" s="3"/>
      <c r="VGC192" s="3"/>
      <c r="VGD192" s="3"/>
      <c r="VGE192" s="3"/>
      <c r="VGF192" s="3"/>
      <c r="VGG192" s="3"/>
      <c r="VGH192" s="3"/>
      <c r="VGI192" s="3"/>
      <c r="VGJ192" s="3"/>
      <c r="VGK192" s="3"/>
      <c r="VGL192" s="3"/>
      <c r="VGM192" s="3"/>
      <c r="VGN192" s="3"/>
      <c r="VGO192" s="3"/>
      <c r="VGP192" s="3"/>
      <c r="VGQ192" s="3"/>
      <c r="VGR192" s="3"/>
      <c r="VGS192" s="3"/>
      <c r="VGT192" s="3"/>
      <c r="VGU192" s="3"/>
      <c r="VGV192" s="3"/>
      <c r="VGW192" s="3"/>
      <c r="VGX192" s="3"/>
      <c r="VGY192" s="3"/>
      <c r="VGZ192" s="3"/>
      <c r="VHA192" s="3"/>
      <c r="VHB192" s="3"/>
      <c r="VHC192" s="3"/>
      <c r="VHD192" s="3"/>
      <c r="VHE192" s="3"/>
      <c r="VHF192" s="3"/>
      <c r="VHG192" s="3"/>
      <c r="VHH192" s="3"/>
      <c r="VHI192" s="3"/>
      <c r="VHJ192" s="3"/>
      <c r="VHK192" s="3"/>
      <c r="VHL192" s="3"/>
      <c r="VHM192" s="3"/>
      <c r="VHN192" s="3"/>
      <c r="VHO192" s="3"/>
      <c r="VHP192" s="3"/>
      <c r="VHQ192" s="3"/>
      <c r="VHR192" s="3"/>
      <c r="VHS192" s="3"/>
      <c r="VHT192" s="3"/>
      <c r="VHU192" s="3"/>
      <c r="VHV192" s="3"/>
      <c r="VHW192" s="3"/>
      <c r="VHX192" s="3"/>
      <c r="VHY192" s="3"/>
      <c r="VHZ192" s="3"/>
      <c r="VIA192" s="3"/>
      <c r="VIB192" s="3"/>
      <c r="VIC192" s="3"/>
      <c r="VID192" s="3"/>
      <c r="VIE192" s="3"/>
      <c r="VIF192" s="3"/>
      <c r="VIG192" s="3"/>
      <c r="VIH192" s="3"/>
      <c r="VII192" s="3"/>
      <c r="VIJ192" s="3"/>
      <c r="VIK192" s="3"/>
      <c r="VIL192" s="3"/>
      <c r="VIM192" s="3"/>
      <c r="VIN192" s="3"/>
      <c r="VIO192" s="3"/>
      <c r="VIP192" s="3"/>
      <c r="VIQ192" s="3"/>
      <c r="VIR192" s="3"/>
      <c r="VIS192" s="3"/>
      <c r="VIT192" s="3"/>
      <c r="VIU192" s="3"/>
      <c r="VIV192" s="3"/>
      <c r="VIW192" s="3"/>
      <c r="VIX192" s="3"/>
      <c r="VIY192" s="3"/>
      <c r="VIZ192" s="3"/>
      <c r="VJA192" s="3"/>
      <c r="VJB192" s="3"/>
      <c r="VJC192" s="3"/>
      <c r="VJD192" s="3"/>
      <c r="VJE192" s="3"/>
      <c r="VJF192" s="3"/>
      <c r="VJG192" s="3"/>
      <c r="VJH192" s="3"/>
      <c r="VJI192" s="3"/>
      <c r="VJJ192" s="3"/>
      <c r="VJK192" s="3"/>
      <c r="VJL192" s="3"/>
      <c r="VJM192" s="3"/>
      <c r="VJN192" s="3"/>
      <c r="VJO192" s="3"/>
      <c r="VJP192" s="3"/>
      <c r="VJQ192" s="3"/>
      <c r="VJR192" s="3"/>
      <c r="VJS192" s="3"/>
      <c r="VJT192" s="3"/>
      <c r="VJU192" s="3"/>
      <c r="VJV192" s="3"/>
      <c r="VJW192" s="3"/>
      <c r="VJX192" s="3"/>
      <c r="VJY192" s="3"/>
      <c r="VJZ192" s="3"/>
      <c r="VKA192" s="3"/>
      <c r="VKB192" s="3"/>
      <c r="VKC192" s="3"/>
      <c r="VKD192" s="3"/>
      <c r="VKE192" s="3"/>
      <c r="VKF192" s="3"/>
      <c r="VKG192" s="3"/>
      <c r="VKH192" s="3"/>
      <c r="VKI192" s="3"/>
      <c r="VKJ192" s="3"/>
      <c r="VKK192" s="3"/>
      <c r="VKL192" s="3"/>
      <c r="VKM192" s="3"/>
      <c r="VKN192" s="3"/>
      <c r="VKO192" s="3"/>
      <c r="VKP192" s="3"/>
      <c r="VKQ192" s="3"/>
      <c r="VKR192" s="3"/>
      <c r="VKS192" s="3"/>
      <c r="VKT192" s="3"/>
      <c r="VKU192" s="3"/>
      <c r="VKV192" s="3"/>
      <c r="VKW192" s="3"/>
      <c r="VKX192" s="3"/>
      <c r="VKY192" s="3"/>
      <c r="VKZ192" s="3"/>
      <c r="VLA192" s="3"/>
      <c r="VLB192" s="3"/>
      <c r="VLC192" s="3"/>
      <c r="VLD192" s="3"/>
      <c r="VLE192" s="3"/>
      <c r="VLF192" s="3"/>
      <c r="VLG192" s="3"/>
      <c r="VLH192" s="3"/>
      <c r="VLI192" s="3"/>
      <c r="VLJ192" s="3"/>
      <c r="VLK192" s="3"/>
      <c r="VLL192" s="3"/>
      <c r="VLM192" s="3"/>
      <c r="VLN192" s="3"/>
      <c r="VLO192" s="3"/>
      <c r="VLP192" s="3"/>
      <c r="VLQ192" s="3"/>
      <c r="VLR192" s="3"/>
      <c r="VLS192" s="3"/>
      <c r="VLT192" s="3"/>
      <c r="VLU192" s="3"/>
      <c r="VLV192" s="3"/>
      <c r="VLW192" s="3"/>
      <c r="VLX192" s="3"/>
      <c r="VLY192" s="3"/>
      <c r="VLZ192" s="3"/>
      <c r="VMA192" s="3"/>
      <c r="VMB192" s="3"/>
      <c r="VMC192" s="3"/>
      <c r="VMD192" s="3"/>
      <c r="VME192" s="3"/>
      <c r="VMF192" s="3"/>
      <c r="VMG192" s="3"/>
      <c r="VMH192" s="3"/>
      <c r="VMI192" s="3"/>
      <c r="VMJ192" s="3"/>
      <c r="VMK192" s="3"/>
      <c r="VML192" s="3"/>
      <c r="VMM192" s="3"/>
      <c r="VMN192" s="3"/>
      <c r="VMO192" s="3"/>
      <c r="VMP192" s="3"/>
      <c r="VMQ192" s="3"/>
      <c r="VMR192" s="3"/>
      <c r="VMS192" s="3"/>
      <c r="VMT192" s="3"/>
      <c r="VMU192" s="3"/>
      <c r="VMV192" s="3"/>
      <c r="VMW192" s="3"/>
      <c r="VMX192" s="3"/>
      <c r="VMY192" s="3"/>
      <c r="VMZ192" s="3"/>
      <c r="VNA192" s="3"/>
      <c r="VNB192" s="3"/>
      <c r="VNC192" s="3"/>
      <c r="VND192" s="3"/>
      <c r="VNE192" s="3"/>
      <c r="VNF192" s="3"/>
      <c r="VNG192" s="3"/>
      <c r="VNH192" s="3"/>
      <c r="VNI192" s="3"/>
      <c r="VNJ192" s="3"/>
      <c r="VNK192" s="3"/>
      <c r="VNL192" s="3"/>
      <c r="VNM192" s="3"/>
      <c r="VNN192" s="3"/>
      <c r="VNO192" s="3"/>
      <c r="VNP192" s="3"/>
      <c r="VNQ192" s="3"/>
      <c r="VNR192" s="3"/>
      <c r="VNS192" s="3"/>
      <c r="VNT192" s="3"/>
      <c r="VNU192" s="3"/>
      <c r="VNV192" s="3"/>
      <c r="VNW192" s="3"/>
      <c r="VNX192" s="3"/>
      <c r="VNY192" s="3"/>
      <c r="VNZ192" s="3"/>
      <c r="VOA192" s="3"/>
      <c r="VOB192" s="3"/>
      <c r="VOC192" s="3"/>
      <c r="VOD192" s="3"/>
      <c r="VOE192" s="3"/>
      <c r="VOF192" s="3"/>
      <c r="VOG192" s="3"/>
      <c r="VOH192" s="3"/>
      <c r="VOI192" s="3"/>
      <c r="VOJ192" s="3"/>
      <c r="VOK192" s="3"/>
      <c r="VOL192" s="3"/>
      <c r="VOM192" s="3"/>
      <c r="VON192" s="3"/>
      <c r="VOO192" s="3"/>
      <c r="VOP192" s="3"/>
      <c r="VOQ192" s="3"/>
      <c r="VOR192" s="3"/>
      <c r="VOS192" s="3"/>
      <c r="VOT192" s="3"/>
      <c r="VOU192" s="3"/>
      <c r="VOV192" s="3"/>
      <c r="VOW192" s="3"/>
      <c r="VOX192" s="3"/>
      <c r="VOY192" s="3"/>
      <c r="VOZ192" s="3"/>
      <c r="VPA192" s="3"/>
      <c r="VPB192" s="3"/>
      <c r="VPC192" s="3"/>
      <c r="VPD192" s="3"/>
      <c r="VPE192" s="3"/>
      <c r="VPF192" s="3"/>
      <c r="VPG192" s="3"/>
      <c r="VPH192" s="3"/>
      <c r="VPI192" s="3"/>
      <c r="VPJ192" s="3"/>
      <c r="VPK192" s="3"/>
      <c r="VPL192" s="3"/>
      <c r="VPM192" s="3"/>
      <c r="VPN192" s="3"/>
      <c r="VPO192" s="3"/>
      <c r="VPP192" s="3"/>
      <c r="VPQ192" s="3"/>
      <c r="VPR192" s="3"/>
      <c r="VPS192" s="3"/>
      <c r="VPT192" s="3"/>
      <c r="VPU192" s="3"/>
      <c r="VPV192" s="3"/>
      <c r="VPW192" s="3"/>
      <c r="VPX192" s="3"/>
      <c r="VPY192" s="3"/>
      <c r="VPZ192" s="3"/>
      <c r="VQA192" s="3"/>
      <c r="VQB192" s="3"/>
      <c r="VQC192" s="3"/>
      <c r="VQD192" s="3"/>
      <c r="VQE192" s="3"/>
      <c r="VQF192" s="3"/>
      <c r="VQG192" s="3"/>
      <c r="VQH192" s="3"/>
      <c r="VQI192" s="3"/>
      <c r="VQJ192" s="3"/>
      <c r="VQK192" s="3"/>
      <c r="VQL192" s="3"/>
      <c r="VQM192" s="3"/>
      <c r="VQN192" s="3"/>
      <c r="VQO192" s="3"/>
      <c r="VQP192" s="3"/>
      <c r="VQQ192" s="3"/>
      <c r="VQR192" s="3"/>
      <c r="VQS192" s="3"/>
      <c r="VQT192" s="3"/>
      <c r="VQU192" s="3"/>
      <c r="VQV192" s="3"/>
      <c r="VQW192" s="3"/>
      <c r="VQX192" s="3"/>
      <c r="VQY192" s="3"/>
      <c r="VQZ192" s="3"/>
      <c r="VRA192" s="3"/>
      <c r="VRB192" s="3"/>
      <c r="VRC192" s="3"/>
      <c r="VRD192" s="3"/>
      <c r="VRE192" s="3"/>
      <c r="VRF192" s="3"/>
      <c r="VRG192" s="3"/>
      <c r="VRH192" s="3"/>
      <c r="VRI192" s="3"/>
      <c r="VRJ192" s="3"/>
      <c r="VRK192" s="3"/>
      <c r="VRL192" s="3"/>
      <c r="VRM192" s="3"/>
      <c r="VRN192" s="3"/>
      <c r="VRO192" s="3"/>
      <c r="VRP192" s="3"/>
      <c r="VRQ192" s="3"/>
      <c r="VRR192" s="3"/>
      <c r="VRS192" s="3"/>
      <c r="VRT192" s="3"/>
      <c r="VRU192" s="3"/>
      <c r="VRV192" s="3"/>
      <c r="VRW192" s="3"/>
      <c r="VRX192" s="3"/>
      <c r="VRY192" s="3"/>
      <c r="VRZ192" s="3"/>
      <c r="VSA192" s="3"/>
      <c r="VSB192" s="3"/>
      <c r="VSC192" s="3"/>
      <c r="VSD192" s="3"/>
      <c r="VSE192" s="3"/>
      <c r="VSF192" s="3"/>
      <c r="VSG192" s="3"/>
      <c r="VSH192" s="3"/>
      <c r="VSI192" s="3"/>
      <c r="VSJ192" s="3"/>
      <c r="VSK192" s="3"/>
      <c r="VSL192" s="3"/>
      <c r="VSM192" s="3"/>
      <c r="VSN192" s="3"/>
      <c r="VSO192" s="3"/>
      <c r="VSP192" s="3"/>
      <c r="VSQ192" s="3"/>
      <c r="VSR192" s="3"/>
      <c r="VSS192" s="3"/>
      <c r="VST192" s="3"/>
      <c r="VSU192" s="3"/>
      <c r="VSV192" s="3"/>
      <c r="VSW192" s="3"/>
      <c r="VSX192" s="3"/>
      <c r="VSY192" s="3"/>
      <c r="VSZ192" s="3"/>
      <c r="VTA192" s="3"/>
      <c r="VTB192" s="3"/>
      <c r="VTC192" s="3"/>
      <c r="VTD192" s="3"/>
      <c r="VTE192" s="3"/>
      <c r="VTF192" s="3"/>
      <c r="VTG192" s="3"/>
      <c r="VTH192" s="3"/>
      <c r="VTI192" s="3"/>
      <c r="VTJ192" s="3"/>
      <c r="VTK192" s="3"/>
      <c r="VTL192" s="3"/>
      <c r="VTM192" s="3"/>
      <c r="VTN192" s="3"/>
      <c r="VTO192" s="3"/>
      <c r="VTP192" s="3"/>
      <c r="VTQ192" s="3"/>
      <c r="VTR192" s="3"/>
      <c r="VTS192" s="3"/>
      <c r="VTT192" s="3"/>
      <c r="VTU192" s="3"/>
      <c r="VTV192" s="3"/>
      <c r="VTW192" s="3"/>
      <c r="VTX192" s="3"/>
      <c r="VTY192" s="3"/>
      <c r="VTZ192" s="3"/>
      <c r="VUA192" s="3"/>
      <c r="VUB192" s="3"/>
      <c r="VUC192" s="3"/>
      <c r="VUD192" s="3"/>
      <c r="VUE192" s="3"/>
      <c r="VUF192" s="3"/>
      <c r="VUG192" s="3"/>
      <c r="VUH192" s="3"/>
      <c r="VUI192" s="3"/>
      <c r="VUJ192" s="3"/>
      <c r="VUK192" s="3"/>
      <c r="VUL192" s="3"/>
      <c r="VUM192" s="3"/>
      <c r="VUN192" s="3"/>
      <c r="VUO192" s="3"/>
      <c r="VUP192" s="3"/>
      <c r="VUQ192" s="3"/>
      <c r="VUR192" s="3"/>
      <c r="VUS192" s="3"/>
      <c r="VUT192" s="3"/>
      <c r="VUU192" s="3"/>
      <c r="VUV192" s="3"/>
      <c r="VUW192" s="3"/>
      <c r="VUX192" s="3"/>
      <c r="VUY192" s="3"/>
      <c r="VUZ192" s="3"/>
      <c r="VVA192" s="3"/>
      <c r="VVB192" s="3"/>
      <c r="VVC192" s="3"/>
      <c r="VVD192" s="3"/>
      <c r="VVE192" s="3"/>
      <c r="VVF192" s="3"/>
      <c r="VVG192" s="3"/>
      <c r="VVH192" s="3"/>
      <c r="VVI192" s="3"/>
      <c r="VVJ192" s="3"/>
      <c r="VVK192" s="3"/>
      <c r="VVL192" s="3"/>
      <c r="VVM192" s="3"/>
      <c r="VVN192" s="3"/>
      <c r="VVO192" s="3"/>
      <c r="VVP192" s="3"/>
      <c r="VVQ192" s="3"/>
      <c r="VVR192" s="3"/>
      <c r="VVS192" s="3"/>
      <c r="VVT192" s="3"/>
      <c r="VVU192" s="3"/>
      <c r="VVV192" s="3"/>
      <c r="VVW192" s="3"/>
      <c r="VVX192" s="3"/>
      <c r="VVY192" s="3"/>
      <c r="VVZ192" s="3"/>
      <c r="VWA192" s="3"/>
      <c r="VWB192" s="3"/>
      <c r="VWC192" s="3"/>
      <c r="VWD192" s="3"/>
      <c r="VWE192" s="3"/>
      <c r="VWF192" s="3"/>
      <c r="VWG192" s="3"/>
      <c r="VWH192" s="3"/>
      <c r="VWI192" s="3"/>
      <c r="VWJ192" s="3"/>
      <c r="VWK192" s="3"/>
      <c r="VWL192" s="3"/>
      <c r="VWM192" s="3"/>
      <c r="VWN192" s="3"/>
      <c r="VWO192" s="3"/>
      <c r="VWP192" s="3"/>
      <c r="VWQ192" s="3"/>
      <c r="VWR192" s="3"/>
      <c r="VWS192" s="3"/>
      <c r="VWT192" s="3"/>
      <c r="VWU192" s="3"/>
      <c r="VWV192" s="3"/>
      <c r="VWW192" s="3"/>
      <c r="VWX192" s="3"/>
      <c r="VWY192" s="3"/>
      <c r="VWZ192" s="3"/>
      <c r="VXA192" s="3"/>
      <c r="VXB192" s="3"/>
      <c r="VXC192" s="3"/>
      <c r="VXD192" s="3"/>
      <c r="VXE192" s="3"/>
      <c r="VXF192" s="3"/>
      <c r="VXG192" s="3"/>
      <c r="VXH192" s="3"/>
      <c r="VXI192" s="3"/>
      <c r="VXJ192" s="3"/>
      <c r="VXK192" s="3"/>
      <c r="VXL192" s="3"/>
      <c r="VXM192" s="3"/>
      <c r="VXN192" s="3"/>
      <c r="VXO192" s="3"/>
      <c r="VXP192" s="3"/>
      <c r="VXQ192" s="3"/>
      <c r="VXR192" s="3"/>
      <c r="VXS192" s="3"/>
      <c r="VXT192" s="3"/>
      <c r="VXU192" s="3"/>
      <c r="VXV192" s="3"/>
      <c r="VXW192" s="3"/>
      <c r="VXX192" s="3"/>
      <c r="VXY192" s="3"/>
      <c r="VXZ192" s="3"/>
      <c r="VYA192" s="3"/>
      <c r="VYB192" s="3"/>
      <c r="VYC192" s="3"/>
      <c r="VYD192" s="3"/>
      <c r="VYE192" s="3"/>
      <c r="VYF192" s="3"/>
      <c r="VYG192" s="3"/>
      <c r="VYH192" s="3"/>
      <c r="VYI192" s="3"/>
      <c r="VYJ192" s="3"/>
      <c r="VYK192" s="3"/>
      <c r="VYL192" s="3"/>
      <c r="VYM192" s="3"/>
      <c r="VYN192" s="3"/>
      <c r="VYO192" s="3"/>
      <c r="VYP192" s="3"/>
      <c r="VYQ192" s="3"/>
      <c r="VYR192" s="3"/>
      <c r="VYS192" s="3"/>
      <c r="VYT192" s="3"/>
      <c r="VYU192" s="3"/>
      <c r="VYV192" s="3"/>
      <c r="VYW192" s="3"/>
      <c r="VYX192" s="3"/>
      <c r="VYY192" s="3"/>
      <c r="VYZ192" s="3"/>
      <c r="VZA192" s="3"/>
      <c r="VZB192" s="3"/>
      <c r="VZC192" s="3"/>
      <c r="VZD192" s="3"/>
      <c r="VZE192" s="3"/>
      <c r="VZF192" s="3"/>
      <c r="VZG192" s="3"/>
      <c r="VZH192" s="3"/>
      <c r="VZI192" s="3"/>
      <c r="VZJ192" s="3"/>
      <c r="VZK192" s="3"/>
      <c r="VZL192" s="3"/>
      <c r="VZM192" s="3"/>
      <c r="VZN192" s="3"/>
      <c r="VZO192" s="3"/>
      <c r="VZP192" s="3"/>
      <c r="VZQ192" s="3"/>
      <c r="VZR192" s="3"/>
      <c r="VZS192" s="3"/>
      <c r="VZT192" s="3"/>
      <c r="VZU192" s="3"/>
      <c r="VZV192" s="3"/>
      <c r="VZW192" s="3"/>
      <c r="VZX192" s="3"/>
      <c r="VZY192" s="3"/>
      <c r="VZZ192" s="3"/>
      <c r="WAA192" s="3"/>
      <c r="WAB192" s="3"/>
      <c r="WAC192" s="3"/>
      <c r="WAD192" s="3"/>
      <c r="WAE192" s="3"/>
      <c r="WAF192" s="3"/>
      <c r="WAG192" s="3"/>
      <c r="WAH192" s="3"/>
      <c r="WAI192" s="3"/>
      <c r="WAJ192" s="3"/>
      <c r="WAK192" s="3"/>
      <c r="WAL192" s="3"/>
      <c r="WAM192" s="3"/>
      <c r="WAN192" s="3"/>
      <c r="WAO192" s="3"/>
      <c r="WAP192" s="3"/>
      <c r="WAQ192" s="3"/>
      <c r="WAR192" s="3"/>
      <c r="WAS192" s="3"/>
      <c r="WAT192" s="3"/>
      <c r="WAU192" s="3"/>
      <c r="WAV192" s="3"/>
      <c r="WAW192" s="3"/>
      <c r="WAX192" s="3"/>
      <c r="WAY192" s="3"/>
      <c r="WAZ192" s="3"/>
      <c r="WBA192" s="3"/>
      <c r="WBB192" s="3"/>
      <c r="WBC192" s="3"/>
      <c r="WBD192" s="3"/>
      <c r="WBE192" s="3"/>
      <c r="WBF192" s="3"/>
      <c r="WBG192" s="3"/>
      <c r="WBH192" s="3"/>
      <c r="WBI192" s="3"/>
      <c r="WBJ192" s="3"/>
      <c r="WBK192" s="3"/>
      <c r="WBL192" s="3"/>
      <c r="WBM192" s="3"/>
      <c r="WBN192" s="3"/>
      <c r="WBO192" s="3"/>
      <c r="WBP192" s="3"/>
      <c r="WBQ192" s="3"/>
      <c r="WBR192" s="3"/>
      <c r="WBS192" s="3"/>
      <c r="WBT192" s="3"/>
      <c r="WBU192" s="3"/>
      <c r="WBV192" s="3"/>
      <c r="WBW192" s="3"/>
      <c r="WBX192" s="3"/>
      <c r="WBY192" s="3"/>
      <c r="WBZ192" s="3"/>
      <c r="WCA192" s="3"/>
      <c r="WCB192" s="3"/>
      <c r="WCC192" s="3"/>
      <c r="WCD192" s="3"/>
      <c r="WCE192" s="3"/>
      <c r="WCF192" s="3"/>
      <c r="WCG192" s="3"/>
      <c r="WCH192" s="3"/>
      <c r="WCI192" s="3"/>
      <c r="WCJ192" s="3"/>
      <c r="WCK192" s="3"/>
      <c r="WCL192" s="3"/>
      <c r="WCM192" s="3"/>
      <c r="WCN192" s="3"/>
      <c r="WCO192" s="3"/>
      <c r="WCP192" s="3"/>
      <c r="WCQ192" s="3"/>
      <c r="WCR192" s="3"/>
      <c r="WCS192" s="3"/>
      <c r="WCT192" s="3"/>
      <c r="WCU192" s="3"/>
      <c r="WCV192" s="3"/>
      <c r="WCW192" s="3"/>
      <c r="WCX192" s="3"/>
      <c r="WCY192" s="3"/>
      <c r="WCZ192" s="3"/>
      <c r="WDA192" s="3"/>
      <c r="WDB192" s="3"/>
      <c r="WDC192" s="3"/>
      <c r="WDD192" s="3"/>
      <c r="WDE192" s="3"/>
      <c r="WDF192" s="3"/>
      <c r="WDG192" s="3"/>
      <c r="WDH192" s="3"/>
      <c r="WDI192" s="3"/>
      <c r="WDJ192" s="3"/>
      <c r="WDK192" s="3"/>
      <c r="WDL192" s="3"/>
      <c r="WDM192" s="3"/>
      <c r="WDN192" s="3"/>
      <c r="WDO192" s="3"/>
      <c r="WDP192" s="3"/>
      <c r="WDQ192" s="3"/>
      <c r="WDR192" s="3"/>
      <c r="WDS192" s="3"/>
      <c r="WDT192" s="3"/>
      <c r="WDU192" s="3"/>
      <c r="WDV192" s="3"/>
      <c r="WDW192" s="3"/>
      <c r="WDX192" s="3"/>
      <c r="WDY192" s="3"/>
      <c r="WDZ192" s="3"/>
      <c r="WEA192" s="3"/>
      <c r="WEB192" s="3"/>
      <c r="WEC192" s="3"/>
      <c r="WED192" s="3"/>
      <c r="WEE192" s="3"/>
      <c r="WEF192" s="3"/>
      <c r="WEG192" s="3"/>
      <c r="WEH192" s="3"/>
      <c r="WEI192" s="3"/>
      <c r="WEJ192" s="3"/>
      <c r="WEK192" s="3"/>
      <c r="WEL192" s="3"/>
      <c r="WEM192" s="3"/>
      <c r="WEN192" s="3"/>
      <c r="WEO192" s="3"/>
      <c r="WEP192" s="3"/>
      <c r="WEQ192" s="3"/>
      <c r="WER192" s="3"/>
      <c r="WES192" s="3"/>
      <c r="WET192" s="3"/>
      <c r="WEU192" s="3"/>
      <c r="WEV192" s="3"/>
      <c r="WEW192" s="3"/>
      <c r="WEX192" s="3"/>
      <c r="WEY192" s="3"/>
      <c r="WEZ192" s="3"/>
      <c r="WFA192" s="3"/>
      <c r="WFB192" s="3"/>
      <c r="WFC192" s="3"/>
      <c r="WFD192" s="3"/>
      <c r="WFE192" s="3"/>
      <c r="WFF192" s="3"/>
      <c r="WFG192" s="3"/>
      <c r="WFH192" s="3"/>
      <c r="WFI192" s="3"/>
      <c r="WFJ192" s="3"/>
      <c r="WFK192" s="3"/>
      <c r="WFL192" s="3"/>
      <c r="WFM192" s="3"/>
      <c r="WFN192" s="3"/>
      <c r="WFO192" s="3"/>
      <c r="WFP192" s="3"/>
      <c r="WFQ192" s="3"/>
      <c r="WFR192" s="3"/>
      <c r="WFS192" s="3"/>
      <c r="WFT192" s="3"/>
      <c r="WFU192" s="3"/>
      <c r="WFV192" s="3"/>
      <c r="WFW192" s="3"/>
      <c r="WFX192" s="3"/>
      <c r="WFY192" s="3"/>
      <c r="WFZ192" s="3"/>
      <c r="WGA192" s="3"/>
      <c r="WGB192" s="3"/>
      <c r="WGC192" s="3"/>
      <c r="WGD192" s="3"/>
      <c r="WGE192" s="3"/>
      <c r="WGF192" s="3"/>
      <c r="WGG192" s="3"/>
      <c r="WGH192" s="3"/>
      <c r="WGI192" s="3"/>
      <c r="WGJ192" s="3"/>
      <c r="WGK192" s="3"/>
      <c r="WGL192" s="3"/>
      <c r="WGM192" s="3"/>
      <c r="WGN192" s="3"/>
      <c r="WGO192" s="3"/>
      <c r="WGP192" s="3"/>
      <c r="WGQ192" s="3"/>
      <c r="WGR192" s="3"/>
      <c r="WGS192" s="3"/>
      <c r="WGT192" s="3"/>
      <c r="WGU192" s="3"/>
      <c r="WGV192" s="3"/>
      <c r="WGW192" s="3"/>
      <c r="WGX192" s="3"/>
      <c r="WGY192" s="3"/>
      <c r="WGZ192" s="3"/>
      <c r="WHA192" s="3"/>
      <c r="WHB192" s="3"/>
      <c r="WHC192" s="3"/>
      <c r="WHD192" s="3"/>
      <c r="WHE192" s="3"/>
      <c r="WHF192" s="3"/>
      <c r="WHG192" s="3"/>
      <c r="WHH192" s="3"/>
      <c r="WHI192" s="3"/>
      <c r="WHJ192" s="3"/>
      <c r="WHK192" s="3"/>
      <c r="WHL192" s="3"/>
      <c r="WHM192" s="3"/>
      <c r="WHN192" s="3"/>
      <c r="WHO192" s="3"/>
      <c r="WHP192" s="3"/>
      <c r="WHQ192" s="3"/>
      <c r="WHR192" s="3"/>
      <c r="WHS192" s="3"/>
      <c r="WHT192" s="3"/>
      <c r="WHU192" s="3"/>
      <c r="WHV192" s="3"/>
      <c r="WHW192" s="3"/>
      <c r="WHX192" s="3"/>
      <c r="WHY192" s="3"/>
      <c r="WHZ192" s="3"/>
      <c r="WIA192" s="3"/>
      <c r="WIB192" s="3"/>
      <c r="WIC192" s="3"/>
      <c r="WID192" s="3"/>
      <c r="WIE192" s="3"/>
      <c r="WIF192" s="3"/>
      <c r="WIG192" s="3"/>
      <c r="WIH192" s="3"/>
      <c r="WII192" s="3"/>
      <c r="WIJ192" s="3"/>
      <c r="WIK192" s="3"/>
      <c r="WIL192" s="3"/>
      <c r="WIM192" s="3"/>
      <c r="WIN192" s="3"/>
      <c r="WIO192" s="3"/>
      <c r="WIP192" s="3"/>
      <c r="WIQ192" s="3"/>
      <c r="WIR192" s="3"/>
      <c r="WIS192" s="3"/>
      <c r="WIT192" s="3"/>
      <c r="WIU192" s="3"/>
      <c r="WIV192" s="3"/>
      <c r="WIW192" s="3"/>
      <c r="WIX192" s="3"/>
      <c r="WIY192" s="3"/>
      <c r="WIZ192" s="3"/>
      <c r="WJA192" s="3"/>
      <c r="WJB192" s="3"/>
      <c r="WJC192" s="3"/>
      <c r="WJD192" s="3"/>
      <c r="WJE192" s="3"/>
      <c r="WJF192" s="3"/>
      <c r="WJG192" s="3"/>
      <c r="WJH192" s="3"/>
      <c r="WJI192" s="3"/>
      <c r="WJJ192" s="3"/>
      <c r="WJK192" s="3"/>
      <c r="WJL192" s="3"/>
      <c r="WJM192" s="3"/>
      <c r="WJN192" s="3"/>
      <c r="WJO192" s="3"/>
      <c r="WJP192" s="3"/>
      <c r="WJQ192" s="3"/>
      <c r="WJR192" s="3"/>
      <c r="WJS192" s="3"/>
      <c r="WJT192" s="3"/>
      <c r="WJU192" s="3"/>
      <c r="WJV192" s="3"/>
      <c r="WJW192" s="3"/>
      <c r="WJX192" s="3"/>
      <c r="WJY192" s="3"/>
      <c r="WJZ192" s="3"/>
      <c r="WKA192" s="3"/>
      <c r="WKB192" s="3"/>
      <c r="WKC192" s="3"/>
      <c r="WKD192" s="3"/>
      <c r="WKE192" s="3"/>
      <c r="WKF192" s="3"/>
      <c r="WKG192" s="3"/>
      <c r="WKH192" s="3"/>
      <c r="WKI192" s="3"/>
      <c r="WKJ192" s="3"/>
      <c r="WKK192" s="3"/>
      <c r="WKL192" s="3"/>
      <c r="WKM192" s="3"/>
      <c r="WKN192" s="3"/>
      <c r="WKO192" s="3"/>
      <c r="WKP192" s="3"/>
      <c r="WKQ192" s="3"/>
      <c r="WKR192" s="3"/>
      <c r="WKS192" s="3"/>
      <c r="WKT192" s="3"/>
      <c r="WKU192" s="3"/>
      <c r="WKV192" s="3"/>
      <c r="WKW192" s="3"/>
      <c r="WKX192" s="3"/>
      <c r="WKY192" s="3"/>
      <c r="WKZ192" s="3"/>
      <c r="WLA192" s="3"/>
      <c r="WLB192" s="3"/>
      <c r="WLC192" s="3"/>
      <c r="WLD192" s="3"/>
      <c r="WLE192" s="3"/>
      <c r="WLF192" s="3"/>
      <c r="WLG192" s="3"/>
      <c r="WLH192" s="3"/>
      <c r="WLI192" s="3"/>
      <c r="WLJ192" s="3"/>
      <c r="WLK192" s="3"/>
      <c r="WLL192" s="3"/>
      <c r="WLM192" s="3"/>
      <c r="WLN192" s="3"/>
      <c r="WLO192" s="3"/>
      <c r="WLP192" s="3"/>
      <c r="WLQ192" s="3"/>
      <c r="WLR192" s="3"/>
      <c r="WLS192" s="3"/>
      <c r="WLT192" s="3"/>
      <c r="WLU192" s="3"/>
      <c r="WLV192" s="3"/>
      <c r="WLW192" s="3"/>
      <c r="WLX192" s="3"/>
      <c r="WLY192" s="3"/>
      <c r="WLZ192" s="3"/>
      <c r="WMA192" s="3"/>
      <c r="WMB192" s="3"/>
      <c r="WMC192" s="3"/>
      <c r="WMD192" s="3"/>
      <c r="WME192" s="3"/>
      <c r="WMF192" s="3"/>
      <c r="WMG192" s="3"/>
      <c r="WMH192" s="3"/>
      <c r="WMI192" s="3"/>
      <c r="WMJ192" s="3"/>
      <c r="WMK192" s="3"/>
      <c r="WML192" s="3"/>
      <c r="WMM192" s="3"/>
      <c r="WMN192" s="3"/>
      <c r="WMO192" s="3"/>
      <c r="WMP192" s="3"/>
      <c r="WMQ192" s="3"/>
      <c r="WMR192" s="3"/>
      <c r="WMS192" s="3"/>
      <c r="WMT192" s="3"/>
      <c r="WMU192" s="3"/>
      <c r="WMV192" s="3"/>
      <c r="WMW192" s="3"/>
      <c r="WMX192" s="3"/>
      <c r="WMY192" s="3"/>
      <c r="WMZ192" s="3"/>
      <c r="WNA192" s="3"/>
      <c r="WNB192" s="3"/>
      <c r="WNC192" s="3"/>
      <c r="WND192" s="3"/>
      <c r="WNE192" s="3"/>
      <c r="WNF192" s="3"/>
      <c r="WNG192" s="3"/>
      <c r="WNH192" s="3"/>
      <c r="WNI192" s="3"/>
      <c r="WNJ192" s="3"/>
      <c r="WNK192" s="3"/>
      <c r="WNL192" s="3"/>
      <c r="WNM192" s="3"/>
      <c r="WNN192" s="3"/>
      <c r="WNO192" s="3"/>
      <c r="WNP192" s="3"/>
      <c r="WNQ192" s="3"/>
      <c r="WNR192" s="3"/>
      <c r="WNS192" s="3"/>
      <c r="WNT192" s="3"/>
      <c r="WNU192" s="3"/>
      <c r="WNV192" s="3"/>
      <c r="WNW192" s="3"/>
      <c r="WNX192" s="3"/>
      <c r="WNY192" s="3"/>
      <c r="WNZ192" s="3"/>
      <c r="WOA192" s="3"/>
      <c r="WOB192" s="3"/>
      <c r="WOC192" s="3"/>
      <c r="WOD192" s="3"/>
      <c r="WOE192" s="3"/>
      <c r="WOF192" s="3"/>
      <c r="WOG192" s="3"/>
      <c r="WOH192" s="3"/>
      <c r="WOI192" s="3"/>
      <c r="WOJ192" s="3"/>
      <c r="WOK192" s="3"/>
      <c r="WOL192" s="3"/>
      <c r="WOM192" s="3"/>
      <c r="WON192" s="3"/>
      <c r="WOO192" s="3"/>
      <c r="WOP192" s="3"/>
      <c r="WOQ192" s="3"/>
      <c r="WOR192" s="3"/>
      <c r="WOS192" s="3"/>
      <c r="WOT192" s="3"/>
      <c r="WOU192" s="3"/>
      <c r="WOV192" s="3"/>
      <c r="WOW192" s="3"/>
      <c r="WOX192" s="3"/>
      <c r="WOY192" s="3"/>
      <c r="WOZ192" s="3"/>
      <c r="WPA192" s="3"/>
      <c r="WPB192" s="3"/>
      <c r="WPC192" s="3"/>
      <c r="WPD192" s="3"/>
      <c r="WPE192" s="3"/>
      <c r="WPF192" s="3"/>
      <c r="WPG192" s="3"/>
      <c r="WPH192" s="3"/>
      <c r="WPI192" s="3"/>
      <c r="WPJ192" s="3"/>
      <c r="WPK192" s="3"/>
      <c r="WPL192" s="3"/>
      <c r="WPM192" s="3"/>
      <c r="WPN192" s="3"/>
      <c r="WPO192" s="3"/>
      <c r="WPP192" s="3"/>
      <c r="WPQ192" s="3"/>
      <c r="WPR192" s="3"/>
      <c r="WPS192" s="3"/>
      <c r="WPT192" s="3"/>
      <c r="WPU192" s="3"/>
      <c r="WPV192" s="3"/>
      <c r="WPW192" s="3"/>
      <c r="WPX192" s="3"/>
      <c r="WPY192" s="3"/>
      <c r="WPZ192" s="3"/>
      <c r="WQA192" s="3"/>
      <c r="WQB192" s="3"/>
      <c r="WQC192" s="3"/>
      <c r="WQD192" s="3"/>
      <c r="WQE192" s="3"/>
      <c r="WQF192" s="3"/>
      <c r="WQG192" s="3"/>
      <c r="WQH192" s="3"/>
      <c r="WQI192" s="3"/>
      <c r="WQJ192" s="3"/>
      <c r="WQK192" s="3"/>
      <c r="WQL192" s="3"/>
      <c r="WQM192" s="3"/>
      <c r="WQN192" s="3"/>
      <c r="WQO192" s="3"/>
      <c r="WQP192" s="3"/>
      <c r="WQQ192" s="3"/>
      <c r="WQR192" s="3"/>
      <c r="WQS192" s="3"/>
      <c r="WQT192" s="3"/>
      <c r="WQU192" s="3"/>
      <c r="WQV192" s="3"/>
      <c r="WQW192" s="3"/>
      <c r="WQX192" s="3"/>
      <c r="WQY192" s="3"/>
      <c r="WQZ192" s="3"/>
      <c r="WRA192" s="3"/>
      <c r="WRB192" s="3"/>
      <c r="WRC192" s="3"/>
      <c r="WRD192" s="3"/>
      <c r="WRE192" s="3"/>
      <c r="WRF192" s="3"/>
      <c r="WRG192" s="3"/>
      <c r="WRH192" s="3"/>
      <c r="WRI192" s="3"/>
      <c r="WRJ192" s="3"/>
      <c r="WRK192" s="3"/>
      <c r="WRL192" s="3"/>
      <c r="WRM192" s="3"/>
      <c r="WRN192" s="3"/>
      <c r="WRO192" s="3"/>
      <c r="WRP192" s="3"/>
      <c r="WRQ192" s="3"/>
      <c r="WRR192" s="3"/>
      <c r="WRS192" s="3"/>
      <c r="WRT192" s="3"/>
      <c r="WRU192" s="3"/>
      <c r="WRV192" s="3"/>
      <c r="WRW192" s="3"/>
      <c r="WRX192" s="3"/>
      <c r="WRY192" s="3"/>
      <c r="WRZ192" s="3"/>
      <c r="WSA192" s="3"/>
      <c r="WSB192" s="3"/>
      <c r="WSC192" s="3"/>
      <c r="WSD192" s="3"/>
      <c r="WSE192" s="3"/>
      <c r="WSF192" s="3"/>
      <c r="WSG192" s="3"/>
      <c r="WSH192" s="3"/>
      <c r="WSI192" s="3"/>
      <c r="WSJ192" s="3"/>
      <c r="WSK192" s="3"/>
      <c r="WSL192" s="3"/>
      <c r="WSM192" s="3"/>
      <c r="WSN192" s="3"/>
      <c r="WSO192" s="3"/>
      <c r="WSP192" s="3"/>
      <c r="WSQ192" s="3"/>
      <c r="WSR192" s="3"/>
      <c r="WSS192" s="3"/>
      <c r="WST192" s="3"/>
      <c r="WSU192" s="3"/>
      <c r="WSV192" s="3"/>
      <c r="WSW192" s="3"/>
      <c r="WSX192" s="3"/>
      <c r="WSY192" s="3"/>
      <c r="WSZ192" s="3"/>
      <c r="WTA192" s="3"/>
      <c r="WTB192" s="3"/>
      <c r="WTC192" s="3"/>
      <c r="WTD192" s="3"/>
      <c r="WTE192" s="3"/>
      <c r="WTF192" s="3"/>
      <c r="WTG192" s="3"/>
      <c r="WTH192" s="3"/>
      <c r="WTI192" s="3"/>
      <c r="WTJ192" s="3"/>
      <c r="WTK192" s="3"/>
      <c r="WTL192" s="3"/>
      <c r="WTM192" s="3"/>
      <c r="WTN192" s="3"/>
      <c r="WTO192" s="3"/>
      <c r="WTP192" s="3"/>
      <c r="WTQ192" s="3"/>
      <c r="WTR192" s="3"/>
      <c r="WTS192" s="3"/>
      <c r="WTT192" s="3"/>
      <c r="WTU192" s="3"/>
      <c r="WTV192" s="3"/>
      <c r="WTW192" s="3"/>
      <c r="WTX192" s="3"/>
      <c r="WTY192" s="3"/>
      <c r="WTZ192" s="3"/>
      <c r="WUA192" s="3"/>
      <c r="WUB192" s="3"/>
      <c r="WUC192" s="3"/>
      <c r="WUD192" s="3"/>
      <c r="WUE192" s="3"/>
      <c r="WUF192" s="3"/>
      <c r="WUG192" s="3"/>
      <c r="WUH192" s="3"/>
      <c r="WUI192" s="3"/>
      <c r="WUJ192" s="3"/>
      <c r="WUK192" s="3"/>
      <c r="WUL192" s="3"/>
      <c r="WUM192" s="3"/>
      <c r="WUN192" s="3"/>
      <c r="WUO192" s="3"/>
      <c r="WUP192" s="3"/>
      <c r="WUQ192" s="3"/>
      <c r="WUR192" s="3"/>
      <c r="WUS192" s="3"/>
      <c r="WUT192" s="3"/>
      <c r="WUU192" s="3"/>
      <c r="WUV192" s="3"/>
      <c r="WUW192" s="3"/>
      <c r="WUX192" s="3"/>
      <c r="WUY192" s="3"/>
      <c r="WUZ192" s="3"/>
      <c r="WVA192" s="3"/>
      <c r="WVB192" s="3"/>
      <c r="WVC192" s="3"/>
      <c r="WVD192" s="3"/>
      <c r="WVE192" s="3"/>
      <c r="WVF192" s="3"/>
      <c r="WVG192" s="3"/>
      <c r="WVH192" s="3"/>
      <c r="WVI192" s="3"/>
      <c r="WVJ192" s="3"/>
      <c r="WVK192" s="3"/>
      <c r="WVL192" s="3"/>
      <c r="WVM192" s="3"/>
      <c r="WVN192" s="3"/>
      <c r="WVO192" s="3"/>
      <c r="WVP192" s="3"/>
      <c r="WVQ192" s="3"/>
      <c r="WVR192" s="3"/>
      <c r="WVS192" s="3"/>
      <c r="WVT192" s="3"/>
      <c r="WVU192" s="3"/>
      <c r="WVV192" s="3"/>
      <c r="WVW192" s="3"/>
      <c r="WVX192" s="3"/>
      <c r="WVY192" s="3"/>
      <c r="WVZ192" s="3"/>
      <c r="WWA192" s="3"/>
      <c r="WWB192" s="3"/>
      <c r="WWC192" s="3"/>
      <c r="WWD192" s="3"/>
      <c r="WWE192" s="3"/>
      <c r="WWF192" s="3"/>
      <c r="WWG192" s="3"/>
      <c r="WWH192" s="3"/>
      <c r="WWI192" s="3"/>
      <c r="WWJ192" s="3"/>
      <c r="WWK192" s="3"/>
      <c r="WWL192" s="3"/>
      <c r="WWM192" s="3"/>
      <c r="WWN192" s="3"/>
      <c r="WWO192" s="3"/>
      <c r="WWP192" s="3"/>
      <c r="WWQ192" s="3"/>
      <c r="WWR192" s="3"/>
      <c r="WWS192" s="3"/>
      <c r="WWT192" s="3"/>
      <c r="WWU192" s="3"/>
      <c r="WWV192" s="3"/>
      <c r="WWW192" s="3"/>
      <c r="WWX192" s="3"/>
      <c r="WWY192" s="3"/>
      <c r="WWZ192" s="3"/>
      <c r="WXA192" s="3"/>
      <c r="WXB192" s="3"/>
      <c r="WXC192" s="3"/>
      <c r="WXD192" s="3"/>
      <c r="WXE192" s="3"/>
      <c r="WXF192" s="3"/>
      <c r="WXG192" s="3"/>
      <c r="WXH192" s="3"/>
      <c r="WXI192" s="3"/>
      <c r="WXJ192" s="3"/>
      <c r="WXK192" s="3"/>
      <c r="WXL192" s="3"/>
      <c r="WXM192" s="3"/>
      <c r="WXN192" s="3"/>
      <c r="WXO192" s="3"/>
      <c r="WXP192" s="3"/>
      <c r="WXQ192" s="3"/>
      <c r="WXR192" s="3"/>
      <c r="WXS192" s="3"/>
      <c r="WXT192" s="3"/>
      <c r="WXU192" s="3"/>
      <c r="WXV192" s="3"/>
      <c r="WXW192" s="3"/>
      <c r="WXX192" s="3"/>
      <c r="WXY192" s="3"/>
      <c r="WXZ192" s="3"/>
      <c r="WYA192" s="3"/>
      <c r="WYB192" s="3"/>
      <c r="WYC192" s="3"/>
      <c r="WYD192" s="3"/>
      <c r="WYE192" s="3"/>
      <c r="WYF192" s="3"/>
      <c r="WYG192" s="3"/>
      <c r="WYH192" s="3"/>
      <c r="WYI192" s="3"/>
      <c r="WYJ192" s="3"/>
      <c r="WYK192" s="3"/>
      <c r="WYL192" s="3"/>
      <c r="WYM192" s="3"/>
      <c r="WYN192" s="3"/>
      <c r="WYO192" s="3"/>
      <c r="WYP192" s="3"/>
      <c r="WYQ192" s="3"/>
      <c r="WYR192" s="3"/>
      <c r="WYS192" s="3"/>
      <c r="WYT192" s="3"/>
      <c r="WYU192" s="3"/>
      <c r="WYV192" s="3"/>
      <c r="WYW192" s="3"/>
      <c r="WYX192" s="3"/>
      <c r="WYY192" s="3"/>
      <c r="WYZ192" s="3"/>
      <c r="WZA192" s="3"/>
      <c r="WZB192" s="3"/>
      <c r="WZC192" s="3"/>
      <c r="WZD192" s="3"/>
      <c r="WZE192" s="3"/>
      <c r="WZF192" s="3"/>
      <c r="WZG192" s="3"/>
      <c r="WZH192" s="3"/>
      <c r="WZI192" s="3"/>
      <c r="WZJ192" s="3"/>
      <c r="WZK192" s="3"/>
      <c r="WZL192" s="3"/>
      <c r="WZM192" s="3"/>
      <c r="WZN192" s="3"/>
      <c r="WZO192" s="3"/>
      <c r="WZP192" s="3"/>
      <c r="WZQ192" s="3"/>
      <c r="WZR192" s="3"/>
      <c r="WZS192" s="3"/>
      <c r="WZT192" s="3"/>
      <c r="WZU192" s="3"/>
      <c r="WZV192" s="3"/>
      <c r="WZW192" s="3"/>
      <c r="WZX192" s="3"/>
      <c r="WZY192" s="3"/>
      <c r="WZZ192" s="3"/>
      <c r="XAA192" s="3"/>
      <c r="XAB192" s="3"/>
      <c r="XAC192" s="3"/>
      <c r="XAD192" s="3"/>
      <c r="XAE192" s="3"/>
      <c r="XAF192" s="3"/>
      <c r="XAG192" s="3"/>
      <c r="XAH192" s="3"/>
      <c r="XAI192" s="3"/>
      <c r="XAJ192" s="3"/>
      <c r="XAK192" s="3"/>
      <c r="XAL192" s="3"/>
      <c r="XAM192" s="3"/>
      <c r="XAN192" s="3"/>
      <c r="XAO192" s="3"/>
      <c r="XAP192" s="3"/>
      <c r="XAQ192" s="3"/>
      <c r="XAR192" s="3"/>
      <c r="XAS192" s="3"/>
      <c r="XAT192" s="3"/>
      <c r="XAU192" s="3"/>
      <c r="XAV192" s="3"/>
      <c r="XAW192" s="3"/>
      <c r="XAX192" s="3"/>
      <c r="XAY192" s="3"/>
      <c r="XAZ192" s="3"/>
      <c r="XBA192" s="3"/>
      <c r="XBB192" s="3"/>
      <c r="XBC192" s="3"/>
      <c r="XBD192" s="3"/>
      <c r="XBE192" s="3"/>
      <c r="XBF192" s="3"/>
      <c r="XBG192" s="3"/>
      <c r="XBH192" s="3"/>
      <c r="XBI192" s="3"/>
      <c r="XBJ192" s="3"/>
      <c r="XBK192" s="3"/>
      <c r="XBL192" s="3"/>
      <c r="XBM192" s="3"/>
      <c r="XBN192" s="3"/>
      <c r="XBO192" s="3"/>
      <c r="XBP192" s="3"/>
      <c r="XBQ192" s="3"/>
      <c r="XBR192" s="3"/>
      <c r="XBS192" s="3"/>
      <c r="XBT192" s="3"/>
      <c r="XBU192" s="3"/>
      <c r="XBV192" s="3"/>
      <c r="XBW192" s="3"/>
      <c r="XBX192" s="3"/>
      <c r="XBY192" s="3"/>
      <c r="XBZ192" s="3"/>
      <c r="XCA192" s="3"/>
      <c r="XCB192" s="3"/>
      <c r="XCC192" s="3"/>
      <c r="XCD192" s="3"/>
      <c r="XCE192" s="3"/>
      <c r="XCF192" s="3"/>
      <c r="XCG192" s="3"/>
      <c r="XCH192" s="3"/>
      <c r="XCI192" s="3"/>
      <c r="XCJ192" s="3"/>
      <c r="XCK192" s="3"/>
      <c r="XCL192" s="3"/>
      <c r="XCM192" s="3"/>
      <c r="XCN192" s="3"/>
      <c r="XCO192" s="3"/>
      <c r="XCP192" s="3"/>
      <c r="XCQ192" s="3"/>
      <c r="XCR192" s="3"/>
      <c r="XCS192" s="3"/>
      <c r="XCT192" s="3"/>
      <c r="XCU192" s="3"/>
      <c r="XCV192" s="3"/>
      <c r="XCW192" s="3"/>
      <c r="XCX192" s="3"/>
      <c r="XCY192" s="3"/>
      <c r="XCZ192" s="3"/>
      <c r="XDA192" s="3"/>
      <c r="XDB192" s="3"/>
      <c r="XDC192" s="3"/>
      <c r="XDD192" s="3"/>
      <c r="XDE192" s="3"/>
      <c r="XDF192" s="3"/>
      <c r="XDG192" s="3"/>
      <c r="XDH192" s="3"/>
      <c r="XDI192" s="3"/>
      <c r="XDJ192" s="3"/>
      <c r="XDK192" s="3"/>
      <c r="XDL192" s="3"/>
      <c r="XDM192" s="3"/>
      <c r="XDN192" s="3"/>
      <c r="XDO192" s="3"/>
      <c r="XDP192" s="3"/>
      <c r="XDQ192" s="3"/>
      <c r="XDR192" s="3"/>
      <c r="XDS192" s="3"/>
      <c r="XDT192" s="3"/>
      <c r="XDU192" s="3"/>
      <c r="XDV192" s="3"/>
      <c r="XDW192" s="3"/>
      <c r="XDX192" s="3"/>
      <c r="XDY192" s="3"/>
      <c r="XDZ192" s="3"/>
      <c r="XEA192" s="3"/>
      <c r="XEB192" s="3"/>
      <c r="XEC192" s="3"/>
      <c r="XED192" s="3"/>
      <c r="XEE192" s="3"/>
      <c r="XEF192" s="3"/>
      <c r="XEG192" s="3"/>
      <c r="XEH192" s="3"/>
      <c r="XEI192" s="3"/>
      <c r="XEJ192" s="3"/>
      <c r="XEK192" s="3"/>
      <c r="XEL192" s="3"/>
      <c r="XEM192" s="3"/>
      <c r="XEN192" s="3"/>
      <c r="XEO192" s="3"/>
      <c r="XEP192" s="3"/>
      <c r="XEQ192" s="3"/>
      <c r="XER192" s="3"/>
      <c r="XES192" s="3"/>
      <c r="XET192" s="3"/>
      <c r="XEU192" s="3"/>
      <c r="XEV192" s="3"/>
      <c r="XEW192" s="3"/>
      <c r="XEX192" s="3"/>
      <c r="XEY192" s="3"/>
      <c r="XEZ192" s="3"/>
      <c r="XFA192" s="3"/>
      <c r="XFB192" s="3"/>
      <c r="XFC192" s="3"/>
    </row>
    <row r="193" spans="1:1638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  <c r="XX193" s="3"/>
      <c r="XY193" s="3"/>
      <c r="XZ193" s="3"/>
      <c r="YA193" s="3"/>
      <c r="YB193" s="3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3"/>
      <c r="YR193" s="3"/>
      <c r="YS193" s="3"/>
      <c r="YT193" s="3"/>
      <c r="YU193" s="3"/>
      <c r="YV193" s="3"/>
      <c r="YW193" s="3"/>
      <c r="YX193" s="3"/>
      <c r="YY193" s="3"/>
      <c r="YZ193" s="3"/>
      <c r="ZA193" s="3"/>
      <c r="ZB193" s="3"/>
      <c r="ZC193" s="3"/>
      <c r="ZD193" s="3"/>
      <c r="ZE193" s="3"/>
      <c r="ZF193" s="3"/>
      <c r="ZG193" s="3"/>
      <c r="ZH193" s="3"/>
      <c r="ZI193" s="3"/>
      <c r="ZJ193" s="3"/>
      <c r="ZK193" s="3"/>
      <c r="ZL193" s="3"/>
      <c r="ZM193" s="3"/>
      <c r="ZN193" s="3"/>
      <c r="ZO193" s="3"/>
      <c r="ZP193" s="3"/>
      <c r="ZQ193" s="3"/>
      <c r="ZR193" s="3"/>
      <c r="ZS193" s="3"/>
      <c r="ZT193" s="3"/>
      <c r="ZU193" s="3"/>
      <c r="ZV193" s="3"/>
      <c r="ZW193" s="3"/>
      <c r="ZX193" s="3"/>
      <c r="ZY193" s="3"/>
      <c r="ZZ193" s="3"/>
      <c r="AAA193" s="3"/>
      <c r="AAB193" s="3"/>
      <c r="AAC193" s="3"/>
      <c r="AAD193" s="3"/>
      <c r="AAE193" s="3"/>
      <c r="AAF193" s="3"/>
      <c r="AAG193" s="3"/>
      <c r="AAH193" s="3"/>
      <c r="AAI193" s="3"/>
      <c r="AAJ193" s="3"/>
      <c r="AAK193" s="3"/>
      <c r="AAL193" s="3"/>
      <c r="AAM193" s="3"/>
      <c r="AAN193" s="3"/>
      <c r="AAO193" s="3"/>
      <c r="AAP193" s="3"/>
      <c r="AAQ193" s="3"/>
      <c r="AAR193" s="3"/>
      <c r="AAS193" s="3"/>
      <c r="AAT193" s="3"/>
      <c r="AAU193" s="3"/>
      <c r="AAV193" s="3"/>
      <c r="AAW193" s="3"/>
      <c r="AAX193" s="3"/>
      <c r="AAY193" s="3"/>
      <c r="AAZ193" s="3"/>
      <c r="ABA193" s="3"/>
      <c r="ABB193" s="3"/>
      <c r="ABC193" s="3"/>
      <c r="ABD193" s="3"/>
      <c r="ABE193" s="3"/>
      <c r="ABF193" s="3"/>
      <c r="ABG193" s="3"/>
      <c r="ABH193" s="3"/>
      <c r="ABI193" s="3"/>
      <c r="ABJ193" s="3"/>
      <c r="ABK193" s="3"/>
      <c r="ABL193" s="3"/>
      <c r="ABM193" s="3"/>
      <c r="ABN193" s="3"/>
      <c r="ABO193" s="3"/>
      <c r="ABP193" s="3"/>
      <c r="ABQ193" s="3"/>
      <c r="ABR193" s="3"/>
      <c r="ABS193" s="3"/>
      <c r="ABT193" s="3"/>
      <c r="ABU193" s="3"/>
      <c r="ABV193" s="3"/>
      <c r="ABW193" s="3"/>
      <c r="ABX193" s="3"/>
      <c r="ABY193" s="3"/>
      <c r="ABZ193" s="3"/>
      <c r="ACA193" s="3"/>
      <c r="ACB193" s="3"/>
      <c r="ACC193" s="3"/>
      <c r="ACD193" s="3"/>
      <c r="ACE193" s="3"/>
      <c r="ACF193" s="3"/>
      <c r="ACG193" s="3"/>
      <c r="ACH193" s="3"/>
      <c r="ACI193" s="3"/>
      <c r="ACJ193" s="3"/>
      <c r="ACK193" s="3"/>
      <c r="ACL193" s="3"/>
      <c r="ACM193" s="3"/>
      <c r="ACN193" s="3"/>
      <c r="ACO193" s="3"/>
      <c r="ACP193" s="3"/>
      <c r="ACQ193" s="3"/>
      <c r="ACR193" s="3"/>
      <c r="ACS193" s="3"/>
      <c r="ACT193" s="3"/>
      <c r="ACU193" s="3"/>
      <c r="ACV193" s="3"/>
      <c r="ACW193" s="3"/>
      <c r="ACX193" s="3"/>
      <c r="ACY193" s="3"/>
      <c r="ACZ193" s="3"/>
      <c r="ADA193" s="3"/>
      <c r="ADB193" s="3"/>
      <c r="ADC193" s="3"/>
      <c r="ADD193" s="3"/>
      <c r="ADE193" s="3"/>
      <c r="ADF193" s="3"/>
      <c r="ADG193" s="3"/>
      <c r="ADH193" s="3"/>
      <c r="ADI193" s="3"/>
      <c r="ADJ193" s="3"/>
      <c r="ADK193" s="3"/>
      <c r="ADL193" s="3"/>
      <c r="ADM193" s="3"/>
      <c r="ADN193" s="3"/>
      <c r="ADO193" s="3"/>
      <c r="ADP193" s="3"/>
      <c r="ADQ193" s="3"/>
      <c r="ADR193" s="3"/>
      <c r="ADS193" s="3"/>
      <c r="ADT193" s="3"/>
      <c r="ADU193" s="3"/>
      <c r="ADV193" s="3"/>
      <c r="ADW193" s="3"/>
      <c r="ADX193" s="3"/>
      <c r="ADY193" s="3"/>
      <c r="ADZ193" s="3"/>
      <c r="AEA193" s="3"/>
      <c r="AEB193" s="3"/>
      <c r="AEC193" s="3"/>
      <c r="AED193" s="3"/>
      <c r="AEE193" s="3"/>
      <c r="AEF193" s="3"/>
      <c r="AEG193" s="3"/>
      <c r="AEH193" s="3"/>
      <c r="AEI193" s="3"/>
      <c r="AEJ193" s="3"/>
      <c r="AEK193" s="3"/>
      <c r="AEL193" s="3"/>
      <c r="AEM193" s="3"/>
      <c r="AEN193" s="3"/>
      <c r="AEO193" s="3"/>
      <c r="AEP193" s="3"/>
      <c r="AEQ193" s="3"/>
      <c r="AER193" s="3"/>
      <c r="AES193" s="3"/>
      <c r="AET193" s="3"/>
      <c r="AEU193" s="3"/>
      <c r="AEV193" s="3"/>
      <c r="AEW193" s="3"/>
      <c r="AEX193" s="3"/>
      <c r="AEY193" s="3"/>
      <c r="AEZ193" s="3"/>
      <c r="AFA193" s="3"/>
      <c r="AFB193" s="3"/>
      <c r="AFC193" s="3"/>
      <c r="AFD193" s="3"/>
      <c r="AFE193" s="3"/>
      <c r="AFF193" s="3"/>
      <c r="AFG193" s="3"/>
      <c r="AFH193" s="3"/>
      <c r="AFI193" s="3"/>
      <c r="AFJ193" s="3"/>
      <c r="AFK193" s="3"/>
      <c r="AFL193" s="3"/>
      <c r="AFM193" s="3"/>
      <c r="AFN193" s="3"/>
      <c r="AFO193" s="3"/>
      <c r="AFP193" s="3"/>
      <c r="AFQ193" s="3"/>
      <c r="AFR193" s="3"/>
      <c r="AFS193" s="3"/>
      <c r="AFT193" s="3"/>
      <c r="AFU193" s="3"/>
      <c r="AFV193" s="3"/>
      <c r="AFW193" s="3"/>
      <c r="AFX193" s="3"/>
      <c r="AFY193" s="3"/>
      <c r="AFZ193" s="3"/>
      <c r="AGA193" s="3"/>
      <c r="AGB193" s="3"/>
      <c r="AGC193" s="3"/>
      <c r="AGD193" s="3"/>
      <c r="AGE193" s="3"/>
      <c r="AGF193" s="3"/>
      <c r="AGG193" s="3"/>
      <c r="AGH193" s="3"/>
      <c r="AGI193" s="3"/>
      <c r="AGJ193" s="3"/>
      <c r="AGK193" s="3"/>
      <c r="AGL193" s="3"/>
      <c r="AGM193" s="3"/>
      <c r="AGN193" s="3"/>
      <c r="AGO193" s="3"/>
      <c r="AGP193" s="3"/>
      <c r="AGQ193" s="3"/>
      <c r="AGR193" s="3"/>
      <c r="AGS193" s="3"/>
      <c r="AGT193" s="3"/>
      <c r="AGU193" s="3"/>
      <c r="AGV193" s="3"/>
      <c r="AGW193" s="3"/>
      <c r="AGX193" s="3"/>
      <c r="AGY193" s="3"/>
      <c r="AGZ193" s="3"/>
      <c r="AHA193" s="3"/>
      <c r="AHB193" s="3"/>
      <c r="AHC193" s="3"/>
      <c r="AHD193" s="3"/>
      <c r="AHE193" s="3"/>
      <c r="AHF193" s="3"/>
      <c r="AHG193" s="3"/>
      <c r="AHH193" s="3"/>
      <c r="AHI193" s="3"/>
      <c r="AHJ193" s="3"/>
      <c r="AHK193" s="3"/>
      <c r="AHL193" s="3"/>
      <c r="AHM193" s="3"/>
      <c r="AHN193" s="3"/>
      <c r="AHO193" s="3"/>
      <c r="AHP193" s="3"/>
      <c r="AHQ193" s="3"/>
      <c r="AHR193" s="3"/>
      <c r="AHS193" s="3"/>
      <c r="AHT193" s="3"/>
      <c r="AHU193" s="3"/>
      <c r="AHV193" s="3"/>
      <c r="AHW193" s="3"/>
      <c r="AHX193" s="3"/>
      <c r="AHY193" s="3"/>
      <c r="AHZ193" s="3"/>
      <c r="AIA193" s="3"/>
      <c r="AIB193" s="3"/>
      <c r="AIC193" s="3"/>
      <c r="AID193" s="3"/>
      <c r="AIE193" s="3"/>
      <c r="AIF193" s="3"/>
      <c r="AIG193" s="3"/>
      <c r="AIH193" s="3"/>
      <c r="AII193" s="3"/>
      <c r="AIJ193" s="3"/>
      <c r="AIK193" s="3"/>
      <c r="AIL193" s="3"/>
      <c r="AIM193" s="3"/>
      <c r="AIN193" s="3"/>
      <c r="AIO193" s="3"/>
      <c r="AIP193" s="3"/>
      <c r="AIQ193" s="3"/>
      <c r="AIR193" s="3"/>
      <c r="AIS193" s="3"/>
      <c r="AIT193" s="3"/>
      <c r="AIU193" s="3"/>
      <c r="AIV193" s="3"/>
      <c r="AIW193" s="3"/>
      <c r="AIX193" s="3"/>
      <c r="AIY193" s="3"/>
      <c r="AIZ193" s="3"/>
      <c r="AJA193" s="3"/>
      <c r="AJB193" s="3"/>
      <c r="AJC193" s="3"/>
      <c r="AJD193" s="3"/>
      <c r="AJE193" s="3"/>
      <c r="AJF193" s="3"/>
      <c r="AJG193" s="3"/>
      <c r="AJH193" s="3"/>
      <c r="AJI193" s="3"/>
      <c r="AJJ193" s="3"/>
      <c r="AJK193" s="3"/>
      <c r="AJL193" s="3"/>
      <c r="AJM193" s="3"/>
      <c r="AJN193" s="3"/>
      <c r="AJO193" s="3"/>
      <c r="AJP193" s="3"/>
      <c r="AJQ193" s="3"/>
      <c r="AJR193" s="3"/>
      <c r="AJS193" s="3"/>
      <c r="AJT193" s="3"/>
      <c r="AJU193" s="3"/>
      <c r="AJV193" s="3"/>
      <c r="AJW193" s="3"/>
      <c r="AJX193" s="3"/>
      <c r="AJY193" s="3"/>
      <c r="AJZ193" s="3"/>
      <c r="AKA193" s="3"/>
      <c r="AKB193" s="3"/>
      <c r="AKC193" s="3"/>
      <c r="AKD193" s="3"/>
      <c r="AKE193" s="3"/>
      <c r="AKF193" s="3"/>
      <c r="AKG193" s="3"/>
      <c r="AKH193" s="3"/>
      <c r="AKI193" s="3"/>
      <c r="AKJ193" s="3"/>
      <c r="AKK193" s="3"/>
      <c r="AKL193" s="3"/>
      <c r="AKM193" s="3"/>
      <c r="AKN193" s="3"/>
      <c r="AKO193" s="3"/>
      <c r="AKP193" s="3"/>
      <c r="AKQ193" s="3"/>
      <c r="AKR193" s="3"/>
      <c r="AKS193" s="3"/>
      <c r="AKT193" s="3"/>
      <c r="AKU193" s="3"/>
      <c r="AKV193" s="3"/>
      <c r="AKW193" s="3"/>
      <c r="AKX193" s="3"/>
      <c r="AKY193" s="3"/>
      <c r="AKZ193" s="3"/>
      <c r="ALA193" s="3"/>
      <c r="ALB193" s="3"/>
      <c r="ALC193" s="3"/>
      <c r="ALD193" s="3"/>
      <c r="ALE193" s="3"/>
      <c r="ALF193" s="3"/>
      <c r="ALG193" s="3"/>
      <c r="ALH193" s="3"/>
      <c r="ALI193" s="3"/>
      <c r="ALJ193" s="3"/>
      <c r="ALK193" s="3"/>
      <c r="ALL193" s="3"/>
      <c r="ALM193" s="3"/>
      <c r="ALN193" s="3"/>
      <c r="ALO193" s="3"/>
      <c r="ALP193" s="3"/>
      <c r="ALQ193" s="3"/>
      <c r="ALR193" s="3"/>
      <c r="ALS193" s="3"/>
      <c r="ALT193" s="3"/>
      <c r="ALU193" s="3"/>
      <c r="ALV193" s="3"/>
      <c r="ALW193" s="3"/>
      <c r="ALX193" s="3"/>
      <c r="ALY193" s="3"/>
      <c r="ALZ193" s="3"/>
      <c r="AMA193" s="3"/>
      <c r="AMB193" s="3"/>
      <c r="AMC193" s="3"/>
      <c r="AMD193" s="3"/>
      <c r="AME193" s="3"/>
      <c r="AMF193" s="3"/>
      <c r="AMG193" s="3"/>
      <c r="AMH193" s="3"/>
      <c r="AMI193" s="3"/>
      <c r="AMJ193" s="3"/>
      <c r="AMK193" s="3"/>
      <c r="AML193" s="3"/>
      <c r="AMM193" s="3"/>
      <c r="AMN193" s="3"/>
      <c r="AMO193" s="3"/>
      <c r="AMP193" s="3"/>
      <c r="AMQ193" s="3"/>
      <c r="AMR193" s="3"/>
      <c r="AMS193" s="3"/>
      <c r="AMT193" s="3"/>
      <c r="AMU193" s="3"/>
      <c r="AMV193" s="3"/>
      <c r="AMW193" s="3"/>
      <c r="AMX193" s="3"/>
      <c r="AMY193" s="3"/>
      <c r="AMZ193" s="3"/>
      <c r="ANA193" s="3"/>
      <c r="ANB193" s="3"/>
      <c r="ANC193" s="3"/>
      <c r="AND193" s="3"/>
      <c r="ANE193" s="3"/>
      <c r="ANF193" s="3"/>
      <c r="ANG193" s="3"/>
      <c r="ANH193" s="3"/>
      <c r="ANI193" s="3"/>
      <c r="ANJ193" s="3"/>
      <c r="ANK193" s="3"/>
      <c r="ANL193" s="3"/>
      <c r="ANM193" s="3"/>
      <c r="ANN193" s="3"/>
      <c r="ANO193" s="3"/>
      <c r="ANP193" s="3"/>
      <c r="ANQ193" s="3"/>
      <c r="ANR193" s="3"/>
      <c r="ANS193" s="3"/>
      <c r="ANT193" s="3"/>
      <c r="ANU193" s="3"/>
      <c r="ANV193" s="3"/>
      <c r="ANW193" s="3"/>
      <c r="ANX193" s="3"/>
      <c r="ANY193" s="3"/>
      <c r="ANZ193" s="3"/>
      <c r="AOA193" s="3"/>
      <c r="AOB193" s="3"/>
      <c r="AOC193" s="3"/>
      <c r="AOD193" s="3"/>
      <c r="AOE193" s="3"/>
      <c r="AOF193" s="3"/>
      <c r="AOG193" s="3"/>
      <c r="AOH193" s="3"/>
      <c r="AOI193" s="3"/>
      <c r="AOJ193" s="3"/>
      <c r="AOK193" s="3"/>
      <c r="AOL193" s="3"/>
      <c r="AOM193" s="3"/>
      <c r="AON193" s="3"/>
      <c r="AOO193" s="3"/>
      <c r="AOP193" s="3"/>
      <c r="AOQ193" s="3"/>
      <c r="AOR193" s="3"/>
      <c r="AOS193" s="3"/>
      <c r="AOT193" s="3"/>
      <c r="AOU193" s="3"/>
      <c r="AOV193" s="3"/>
      <c r="AOW193" s="3"/>
      <c r="AOX193" s="3"/>
      <c r="AOY193" s="3"/>
      <c r="AOZ193" s="3"/>
      <c r="APA193" s="3"/>
      <c r="APB193" s="3"/>
      <c r="APC193" s="3"/>
      <c r="APD193" s="3"/>
      <c r="APE193" s="3"/>
      <c r="APF193" s="3"/>
      <c r="APG193" s="3"/>
      <c r="APH193" s="3"/>
      <c r="API193" s="3"/>
      <c r="APJ193" s="3"/>
      <c r="APK193" s="3"/>
      <c r="APL193" s="3"/>
      <c r="APM193" s="3"/>
      <c r="APN193" s="3"/>
      <c r="APO193" s="3"/>
      <c r="APP193" s="3"/>
      <c r="APQ193" s="3"/>
      <c r="APR193" s="3"/>
      <c r="APS193" s="3"/>
      <c r="APT193" s="3"/>
      <c r="APU193" s="3"/>
      <c r="APV193" s="3"/>
      <c r="APW193" s="3"/>
      <c r="APX193" s="3"/>
      <c r="APY193" s="3"/>
      <c r="APZ193" s="3"/>
      <c r="AQA193" s="3"/>
      <c r="AQB193" s="3"/>
      <c r="AQC193" s="3"/>
      <c r="AQD193" s="3"/>
      <c r="AQE193" s="3"/>
      <c r="AQF193" s="3"/>
      <c r="AQG193" s="3"/>
      <c r="AQH193" s="3"/>
      <c r="AQI193" s="3"/>
      <c r="AQJ193" s="3"/>
      <c r="AQK193" s="3"/>
      <c r="AQL193" s="3"/>
      <c r="AQM193" s="3"/>
      <c r="AQN193" s="3"/>
      <c r="AQO193" s="3"/>
      <c r="AQP193" s="3"/>
      <c r="AQQ193" s="3"/>
      <c r="AQR193" s="3"/>
      <c r="AQS193" s="3"/>
      <c r="AQT193" s="3"/>
      <c r="AQU193" s="3"/>
      <c r="AQV193" s="3"/>
      <c r="AQW193" s="3"/>
      <c r="AQX193" s="3"/>
      <c r="AQY193" s="3"/>
      <c r="AQZ193" s="3"/>
      <c r="ARA193" s="3"/>
      <c r="ARB193" s="3"/>
      <c r="ARC193" s="3"/>
      <c r="ARD193" s="3"/>
      <c r="ARE193" s="3"/>
      <c r="ARF193" s="3"/>
      <c r="ARG193" s="3"/>
      <c r="ARH193" s="3"/>
      <c r="ARI193" s="3"/>
      <c r="ARJ193" s="3"/>
      <c r="ARK193" s="3"/>
      <c r="ARL193" s="3"/>
      <c r="ARM193" s="3"/>
      <c r="ARN193" s="3"/>
      <c r="ARO193" s="3"/>
      <c r="ARP193" s="3"/>
      <c r="ARQ193" s="3"/>
      <c r="ARR193" s="3"/>
      <c r="ARS193" s="3"/>
      <c r="ART193" s="3"/>
      <c r="ARU193" s="3"/>
      <c r="ARV193" s="3"/>
      <c r="ARW193" s="3"/>
      <c r="ARX193" s="3"/>
      <c r="ARY193" s="3"/>
      <c r="ARZ193" s="3"/>
      <c r="ASA193" s="3"/>
      <c r="ASB193" s="3"/>
      <c r="ASC193" s="3"/>
      <c r="ASD193" s="3"/>
      <c r="ASE193" s="3"/>
      <c r="ASF193" s="3"/>
      <c r="ASG193" s="3"/>
      <c r="ASH193" s="3"/>
      <c r="ASI193" s="3"/>
      <c r="ASJ193" s="3"/>
      <c r="ASK193" s="3"/>
      <c r="ASL193" s="3"/>
      <c r="ASM193" s="3"/>
      <c r="ASN193" s="3"/>
      <c r="ASO193" s="3"/>
      <c r="ASP193" s="3"/>
      <c r="ASQ193" s="3"/>
      <c r="ASR193" s="3"/>
      <c r="ASS193" s="3"/>
      <c r="AST193" s="3"/>
      <c r="ASU193" s="3"/>
      <c r="ASV193" s="3"/>
      <c r="ASW193" s="3"/>
      <c r="ASX193" s="3"/>
      <c r="ASY193" s="3"/>
      <c r="ASZ193" s="3"/>
      <c r="ATA193" s="3"/>
      <c r="ATB193" s="3"/>
      <c r="ATC193" s="3"/>
      <c r="ATD193" s="3"/>
      <c r="ATE193" s="3"/>
      <c r="ATF193" s="3"/>
      <c r="ATG193" s="3"/>
      <c r="ATH193" s="3"/>
      <c r="ATI193" s="3"/>
      <c r="ATJ193" s="3"/>
      <c r="ATK193" s="3"/>
      <c r="ATL193" s="3"/>
      <c r="ATM193" s="3"/>
      <c r="ATN193" s="3"/>
      <c r="ATO193" s="3"/>
      <c r="ATP193" s="3"/>
      <c r="ATQ193" s="3"/>
      <c r="ATR193" s="3"/>
      <c r="ATS193" s="3"/>
      <c r="ATT193" s="3"/>
      <c r="ATU193" s="3"/>
      <c r="ATV193" s="3"/>
      <c r="ATW193" s="3"/>
      <c r="ATX193" s="3"/>
      <c r="ATY193" s="3"/>
      <c r="ATZ193" s="3"/>
      <c r="AUA193" s="3"/>
      <c r="AUB193" s="3"/>
      <c r="AUC193" s="3"/>
      <c r="AUD193" s="3"/>
      <c r="AUE193" s="3"/>
      <c r="AUF193" s="3"/>
      <c r="AUG193" s="3"/>
      <c r="AUH193" s="3"/>
      <c r="AUI193" s="3"/>
      <c r="AUJ193" s="3"/>
      <c r="AUK193" s="3"/>
      <c r="AUL193" s="3"/>
      <c r="AUM193" s="3"/>
      <c r="AUN193" s="3"/>
      <c r="AUO193" s="3"/>
      <c r="AUP193" s="3"/>
      <c r="AUQ193" s="3"/>
      <c r="AUR193" s="3"/>
      <c r="AUS193" s="3"/>
      <c r="AUT193" s="3"/>
      <c r="AUU193" s="3"/>
      <c r="AUV193" s="3"/>
      <c r="AUW193" s="3"/>
      <c r="AUX193" s="3"/>
      <c r="AUY193" s="3"/>
      <c r="AUZ193" s="3"/>
      <c r="AVA193" s="3"/>
      <c r="AVB193" s="3"/>
      <c r="AVC193" s="3"/>
      <c r="AVD193" s="3"/>
      <c r="AVE193" s="3"/>
      <c r="AVF193" s="3"/>
      <c r="AVG193" s="3"/>
      <c r="AVH193" s="3"/>
      <c r="AVI193" s="3"/>
      <c r="AVJ193" s="3"/>
      <c r="AVK193" s="3"/>
      <c r="AVL193" s="3"/>
      <c r="AVM193" s="3"/>
      <c r="AVN193" s="3"/>
      <c r="AVO193" s="3"/>
      <c r="AVP193" s="3"/>
      <c r="AVQ193" s="3"/>
      <c r="AVR193" s="3"/>
      <c r="AVS193" s="3"/>
      <c r="AVT193" s="3"/>
      <c r="AVU193" s="3"/>
      <c r="AVV193" s="3"/>
      <c r="AVW193" s="3"/>
      <c r="AVX193" s="3"/>
      <c r="AVY193" s="3"/>
      <c r="AVZ193" s="3"/>
      <c r="AWA193" s="3"/>
      <c r="AWB193" s="3"/>
      <c r="AWC193" s="3"/>
      <c r="AWD193" s="3"/>
      <c r="AWE193" s="3"/>
      <c r="AWF193" s="3"/>
      <c r="AWG193" s="3"/>
      <c r="AWH193" s="3"/>
      <c r="AWI193" s="3"/>
      <c r="AWJ193" s="3"/>
      <c r="AWK193" s="3"/>
      <c r="AWL193" s="3"/>
      <c r="AWM193" s="3"/>
      <c r="AWN193" s="3"/>
      <c r="AWO193" s="3"/>
      <c r="AWP193" s="3"/>
      <c r="AWQ193" s="3"/>
      <c r="AWR193" s="3"/>
      <c r="AWS193" s="3"/>
      <c r="AWT193" s="3"/>
      <c r="AWU193" s="3"/>
      <c r="AWV193" s="3"/>
      <c r="AWW193" s="3"/>
      <c r="AWX193" s="3"/>
      <c r="AWY193" s="3"/>
      <c r="AWZ193" s="3"/>
      <c r="AXA193" s="3"/>
      <c r="AXB193" s="3"/>
      <c r="AXC193" s="3"/>
      <c r="AXD193" s="3"/>
      <c r="AXE193" s="3"/>
      <c r="AXF193" s="3"/>
      <c r="AXG193" s="3"/>
      <c r="AXH193" s="3"/>
      <c r="AXI193" s="3"/>
      <c r="AXJ193" s="3"/>
      <c r="AXK193" s="3"/>
      <c r="AXL193" s="3"/>
      <c r="AXM193" s="3"/>
      <c r="AXN193" s="3"/>
      <c r="AXO193" s="3"/>
      <c r="AXP193" s="3"/>
      <c r="AXQ193" s="3"/>
      <c r="AXR193" s="3"/>
      <c r="AXS193" s="3"/>
      <c r="AXT193" s="3"/>
      <c r="AXU193" s="3"/>
      <c r="AXV193" s="3"/>
      <c r="AXW193" s="3"/>
      <c r="AXX193" s="3"/>
      <c r="AXY193" s="3"/>
      <c r="AXZ193" s="3"/>
      <c r="AYA193" s="3"/>
      <c r="AYB193" s="3"/>
      <c r="AYC193" s="3"/>
      <c r="AYD193" s="3"/>
      <c r="AYE193" s="3"/>
      <c r="AYF193" s="3"/>
      <c r="AYG193" s="3"/>
      <c r="AYH193" s="3"/>
      <c r="AYI193" s="3"/>
      <c r="AYJ193" s="3"/>
      <c r="AYK193" s="3"/>
      <c r="AYL193" s="3"/>
      <c r="AYM193" s="3"/>
      <c r="AYN193" s="3"/>
      <c r="AYO193" s="3"/>
      <c r="AYP193" s="3"/>
      <c r="AYQ193" s="3"/>
      <c r="AYR193" s="3"/>
      <c r="AYS193" s="3"/>
      <c r="AYT193" s="3"/>
      <c r="AYU193" s="3"/>
      <c r="AYV193" s="3"/>
      <c r="AYW193" s="3"/>
      <c r="AYX193" s="3"/>
      <c r="AYY193" s="3"/>
      <c r="AYZ193" s="3"/>
      <c r="AZA193" s="3"/>
      <c r="AZB193" s="3"/>
      <c r="AZC193" s="3"/>
      <c r="AZD193" s="3"/>
      <c r="AZE193" s="3"/>
      <c r="AZF193" s="3"/>
      <c r="AZG193" s="3"/>
      <c r="AZH193" s="3"/>
      <c r="AZI193" s="3"/>
      <c r="AZJ193" s="3"/>
      <c r="AZK193" s="3"/>
      <c r="AZL193" s="3"/>
      <c r="AZM193" s="3"/>
      <c r="AZN193" s="3"/>
      <c r="AZO193" s="3"/>
      <c r="AZP193" s="3"/>
      <c r="AZQ193" s="3"/>
      <c r="AZR193" s="3"/>
      <c r="AZS193" s="3"/>
      <c r="AZT193" s="3"/>
      <c r="AZU193" s="3"/>
      <c r="AZV193" s="3"/>
      <c r="AZW193" s="3"/>
      <c r="AZX193" s="3"/>
      <c r="AZY193" s="3"/>
      <c r="AZZ193" s="3"/>
      <c r="BAA193" s="3"/>
      <c r="BAB193" s="3"/>
      <c r="BAC193" s="3"/>
      <c r="BAD193" s="3"/>
      <c r="BAE193" s="3"/>
      <c r="BAF193" s="3"/>
      <c r="BAG193" s="3"/>
      <c r="BAH193" s="3"/>
      <c r="BAI193" s="3"/>
      <c r="BAJ193" s="3"/>
      <c r="BAK193" s="3"/>
      <c r="BAL193" s="3"/>
      <c r="BAM193" s="3"/>
      <c r="BAN193" s="3"/>
      <c r="BAO193" s="3"/>
      <c r="BAP193" s="3"/>
      <c r="BAQ193" s="3"/>
      <c r="BAR193" s="3"/>
      <c r="BAS193" s="3"/>
      <c r="BAT193" s="3"/>
      <c r="BAU193" s="3"/>
      <c r="BAV193" s="3"/>
      <c r="BAW193" s="3"/>
      <c r="BAX193" s="3"/>
      <c r="BAY193" s="3"/>
      <c r="BAZ193" s="3"/>
      <c r="BBA193" s="3"/>
      <c r="BBB193" s="3"/>
      <c r="BBC193" s="3"/>
      <c r="BBD193" s="3"/>
      <c r="BBE193" s="3"/>
      <c r="BBF193" s="3"/>
      <c r="BBG193" s="3"/>
      <c r="BBH193" s="3"/>
      <c r="BBI193" s="3"/>
      <c r="BBJ193" s="3"/>
      <c r="BBK193" s="3"/>
      <c r="BBL193" s="3"/>
      <c r="BBM193" s="3"/>
      <c r="BBN193" s="3"/>
      <c r="BBO193" s="3"/>
      <c r="BBP193" s="3"/>
      <c r="BBQ193" s="3"/>
      <c r="BBR193" s="3"/>
      <c r="BBS193" s="3"/>
      <c r="BBT193" s="3"/>
      <c r="BBU193" s="3"/>
      <c r="BBV193" s="3"/>
      <c r="BBW193" s="3"/>
      <c r="BBX193" s="3"/>
      <c r="BBY193" s="3"/>
      <c r="BBZ193" s="3"/>
      <c r="BCA193" s="3"/>
      <c r="BCB193" s="3"/>
      <c r="BCC193" s="3"/>
      <c r="BCD193" s="3"/>
      <c r="BCE193" s="3"/>
      <c r="BCF193" s="3"/>
      <c r="BCG193" s="3"/>
      <c r="BCH193" s="3"/>
      <c r="BCI193" s="3"/>
      <c r="BCJ193" s="3"/>
      <c r="BCK193" s="3"/>
      <c r="BCL193" s="3"/>
      <c r="BCM193" s="3"/>
      <c r="BCN193" s="3"/>
      <c r="BCO193" s="3"/>
      <c r="BCP193" s="3"/>
      <c r="BCQ193" s="3"/>
      <c r="BCR193" s="3"/>
      <c r="BCS193" s="3"/>
      <c r="BCT193" s="3"/>
      <c r="BCU193" s="3"/>
      <c r="BCV193" s="3"/>
      <c r="BCW193" s="3"/>
      <c r="BCX193" s="3"/>
      <c r="BCY193" s="3"/>
      <c r="BCZ193" s="3"/>
      <c r="BDA193" s="3"/>
      <c r="BDB193" s="3"/>
      <c r="BDC193" s="3"/>
      <c r="BDD193" s="3"/>
      <c r="BDE193" s="3"/>
      <c r="BDF193" s="3"/>
      <c r="BDG193" s="3"/>
      <c r="BDH193" s="3"/>
      <c r="BDI193" s="3"/>
      <c r="BDJ193" s="3"/>
      <c r="BDK193" s="3"/>
      <c r="BDL193" s="3"/>
      <c r="BDM193" s="3"/>
      <c r="BDN193" s="3"/>
      <c r="BDO193" s="3"/>
      <c r="BDP193" s="3"/>
      <c r="BDQ193" s="3"/>
      <c r="BDR193" s="3"/>
      <c r="BDS193" s="3"/>
      <c r="BDT193" s="3"/>
      <c r="BDU193" s="3"/>
      <c r="BDV193" s="3"/>
      <c r="BDW193" s="3"/>
      <c r="BDX193" s="3"/>
      <c r="BDY193" s="3"/>
      <c r="BDZ193" s="3"/>
      <c r="BEA193" s="3"/>
      <c r="BEB193" s="3"/>
      <c r="BEC193" s="3"/>
      <c r="BED193" s="3"/>
      <c r="BEE193" s="3"/>
      <c r="BEF193" s="3"/>
      <c r="BEG193" s="3"/>
      <c r="BEH193" s="3"/>
      <c r="BEI193" s="3"/>
      <c r="BEJ193" s="3"/>
      <c r="BEK193" s="3"/>
      <c r="BEL193" s="3"/>
      <c r="BEM193" s="3"/>
      <c r="BEN193" s="3"/>
      <c r="BEO193" s="3"/>
      <c r="BEP193" s="3"/>
      <c r="BEQ193" s="3"/>
      <c r="BER193" s="3"/>
      <c r="BES193" s="3"/>
      <c r="BET193" s="3"/>
      <c r="BEU193" s="3"/>
      <c r="BEV193" s="3"/>
      <c r="BEW193" s="3"/>
      <c r="BEX193" s="3"/>
      <c r="BEY193" s="3"/>
      <c r="BEZ193" s="3"/>
      <c r="BFA193" s="3"/>
      <c r="BFB193" s="3"/>
      <c r="BFC193" s="3"/>
      <c r="BFD193" s="3"/>
      <c r="BFE193" s="3"/>
      <c r="BFF193" s="3"/>
      <c r="BFG193" s="3"/>
      <c r="BFH193" s="3"/>
      <c r="BFI193" s="3"/>
      <c r="BFJ193" s="3"/>
      <c r="BFK193" s="3"/>
      <c r="BFL193" s="3"/>
      <c r="BFM193" s="3"/>
      <c r="BFN193" s="3"/>
      <c r="BFO193" s="3"/>
      <c r="BFP193" s="3"/>
      <c r="BFQ193" s="3"/>
      <c r="BFR193" s="3"/>
      <c r="BFS193" s="3"/>
      <c r="BFT193" s="3"/>
      <c r="BFU193" s="3"/>
      <c r="BFV193" s="3"/>
      <c r="BFW193" s="3"/>
      <c r="BFX193" s="3"/>
      <c r="BFY193" s="3"/>
      <c r="BFZ193" s="3"/>
      <c r="BGA193" s="3"/>
      <c r="BGB193" s="3"/>
      <c r="BGC193" s="3"/>
      <c r="BGD193" s="3"/>
      <c r="BGE193" s="3"/>
      <c r="BGF193" s="3"/>
      <c r="BGG193" s="3"/>
      <c r="BGH193" s="3"/>
      <c r="BGI193" s="3"/>
      <c r="BGJ193" s="3"/>
      <c r="BGK193" s="3"/>
      <c r="BGL193" s="3"/>
      <c r="BGM193" s="3"/>
      <c r="BGN193" s="3"/>
      <c r="BGO193" s="3"/>
      <c r="BGP193" s="3"/>
      <c r="BGQ193" s="3"/>
      <c r="BGR193" s="3"/>
      <c r="BGS193" s="3"/>
      <c r="BGT193" s="3"/>
      <c r="BGU193" s="3"/>
      <c r="BGV193" s="3"/>
      <c r="BGW193" s="3"/>
      <c r="BGX193" s="3"/>
      <c r="BGY193" s="3"/>
      <c r="BGZ193" s="3"/>
      <c r="BHA193" s="3"/>
      <c r="BHB193" s="3"/>
      <c r="BHC193" s="3"/>
      <c r="BHD193" s="3"/>
      <c r="BHE193" s="3"/>
      <c r="BHF193" s="3"/>
      <c r="BHG193" s="3"/>
      <c r="BHH193" s="3"/>
      <c r="BHI193" s="3"/>
      <c r="BHJ193" s="3"/>
      <c r="BHK193" s="3"/>
      <c r="BHL193" s="3"/>
      <c r="BHM193" s="3"/>
      <c r="BHN193" s="3"/>
      <c r="BHO193" s="3"/>
      <c r="BHP193" s="3"/>
      <c r="BHQ193" s="3"/>
      <c r="BHR193" s="3"/>
      <c r="BHS193" s="3"/>
      <c r="BHT193" s="3"/>
      <c r="BHU193" s="3"/>
      <c r="BHV193" s="3"/>
      <c r="BHW193" s="3"/>
      <c r="BHX193" s="3"/>
      <c r="BHY193" s="3"/>
      <c r="BHZ193" s="3"/>
      <c r="BIA193" s="3"/>
      <c r="BIB193" s="3"/>
      <c r="BIC193" s="3"/>
      <c r="BID193" s="3"/>
      <c r="BIE193" s="3"/>
      <c r="BIF193" s="3"/>
      <c r="BIG193" s="3"/>
      <c r="BIH193" s="3"/>
      <c r="BII193" s="3"/>
      <c r="BIJ193" s="3"/>
      <c r="BIK193" s="3"/>
      <c r="BIL193" s="3"/>
      <c r="BIM193" s="3"/>
      <c r="BIN193" s="3"/>
      <c r="BIO193" s="3"/>
      <c r="BIP193" s="3"/>
      <c r="BIQ193" s="3"/>
      <c r="BIR193" s="3"/>
      <c r="BIS193" s="3"/>
      <c r="BIT193" s="3"/>
      <c r="BIU193" s="3"/>
      <c r="BIV193" s="3"/>
      <c r="BIW193" s="3"/>
      <c r="BIX193" s="3"/>
      <c r="BIY193" s="3"/>
      <c r="BIZ193" s="3"/>
      <c r="BJA193" s="3"/>
      <c r="BJB193" s="3"/>
      <c r="BJC193" s="3"/>
      <c r="BJD193" s="3"/>
      <c r="BJE193" s="3"/>
      <c r="BJF193" s="3"/>
      <c r="BJG193" s="3"/>
      <c r="BJH193" s="3"/>
      <c r="BJI193" s="3"/>
      <c r="BJJ193" s="3"/>
      <c r="BJK193" s="3"/>
      <c r="BJL193" s="3"/>
      <c r="BJM193" s="3"/>
      <c r="BJN193" s="3"/>
      <c r="BJO193" s="3"/>
      <c r="BJP193" s="3"/>
      <c r="BJQ193" s="3"/>
      <c r="BJR193" s="3"/>
      <c r="BJS193" s="3"/>
      <c r="BJT193" s="3"/>
      <c r="BJU193" s="3"/>
      <c r="BJV193" s="3"/>
      <c r="BJW193" s="3"/>
      <c r="BJX193" s="3"/>
      <c r="BJY193" s="3"/>
      <c r="BJZ193" s="3"/>
      <c r="BKA193" s="3"/>
      <c r="BKB193" s="3"/>
      <c r="BKC193" s="3"/>
      <c r="BKD193" s="3"/>
      <c r="BKE193" s="3"/>
      <c r="BKF193" s="3"/>
      <c r="BKG193" s="3"/>
      <c r="BKH193" s="3"/>
      <c r="BKI193" s="3"/>
      <c r="BKJ193" s="3"/>
      <c r="BKK193" s="3"/>
      <c r="BKL193" s="3"/>
      <c r="BKM193" s="3"/>
      <c r="BKN193" s="3"/>
      <c r="BKO193" s="3"/>
      <c r="BKP193" s="3"/>
      <c r="BKQ193" s="3"/>
      <c r="BKR193" s="3"/>
      <c r="BKS193" s="3"/>
      <c r="BKT193" s="3"/>
      <c r="BKU193" s="3"/>
      <c r="BKV193" s="3"/>
      <c r="BKW193" s="3"/>
      <c r="BKX193" s="3"/>
      <c r="BKY193" s="3"/>
      <c r="BKZ193" s="3"/>
      <c r="BLA193" s="3"/>
      <c r="BLB193" s="3"/>
      <c r="BLC193" s="3"/>
      <c r="BLD193" s="3"/>
      <c r="BLE193" s="3"/>
      <c r="BLF193" s="3"/>
      <c r="BLG193" s="3"/>
      <c r="BLH193" s="3"/>
      <c r="BLI193" s="3"/>
      <c r="BLJ193" s="3"/>
      <c r="BLK193" s="3"/>
      <c r="BLL193" s="3"/>
      <c r="BLM193" s="3"/>
      <c r="BLN193" s="3"/>
      <c r="BLO193" s="3"/>
      <c r="BLP193" s="3"/>
      <c r="BLQ193" s="3"/>
      <c r="BLR193" s="3"/>
      <c r="BLS193" s="3"/>
      <c r="BLT193" s="3"/>
      <c r="BLU193" s="3"/>
      <c r="BLV193" s="3"/>
      <c r="BLW193" s="3"/>
      <c r="BLX193" s="3"/>
      <c r="BLY193" s="3"/>
      <c r="BLZ193" s="3"/>
      <c r="BMA193" s="3"/>
      <c r="BMB193" s="3"/>
      <c r="BMC193" s="3"/>
      <c r="BMD193" s="3"/>
      <c r="BME193" s="3"/>
      <c r="BMF193" s="3"/>
      <c r="BMG193" s="3"/>
      <c r="BMH193" s="3"/>
      <c r="BMI193" s="3"/>
      <c r="BMJ193" s="3"/>
      <c r="BMK193" s="3"/>
      <c r="BML193" s="3"/>
      <c r="BMM193" s="3"/>
      <c r="BMN193" s="3"/>
      <c r="BMO193" s="3"/>
      <c r="BMP193" s="3"/>
      <c r="BMQ193" s="3"/>
      <c r="BMR193" s="3"/>
      <c r="BMS193" s="3"/>
      <c r="BMT193" s="3"/>
      <c r="BMU193" s="3"/>
      <c r="BMV193" s="3"/>
      <c r="BMW193" s="3"/>
      <c r="BMX193" s="3"/>
      <c r="BMY193" s="3"/>
      <c r="BMZ193" s="3"/>
      <c r="BNA193" s="3"/>
      <c r="BNB193" s="3"/>
      <c r="BNC193" s="3"/>
      <c r="BND193" s="3"/>
      <c r="BNE193" s="3"/>
      <c r="BNF193" s="3"/>
      <c r="BNG193" s="3"/>
      <c r="BNH193" s="3"/>
      <c r="BNI193" s="3"/>
      <c r="BNJ193" s="3"/>
      <c r="BNK193" s="3"/>
      <c r="BNL193" s="3"/>
      <c r="BNM193" s="3"/>
      <c r="BNN193" s="3"/>
      <c r="BNO193" s="3"/>
      <c r="BNP193" s="3"/>
      <c r="BNQ193" s="3"/>
      <c r="BNR193" s="3"/>
      <c r="BNS193" s="3"/>
      <c r="BNT193" s="3"/>
      <c r="BNU193" s="3"/>
      <c r="BNV193" s="3"/>
      <c r="BNW193" s="3"/>
      <c r="BNX193" s="3"/>
      <c r="BNY193" s="3"/>
      <c r="BNZ193" s="3"/>
      <c r="BOA193" s="3"/>
      <c r="BOB193" s="3"/>
      <c r="BOC193" s="3"/>
      <c r="BOD193" s="3"/>
      <c r="BOE193" s="3"/>
      <c r="BOF193" s="3"/>
      <c r="BOG193" s="3"/>
      <c r="BOH193" s="3"/>
      <c r="BOI193" s="3"/>
      <c r="BOJ193" s="3"/>
      <c r="BOK193" s="3"/>
      <c r="BOL193" s="3"/>
      <c r="BOM193" s="3"/>
      <c r="BON193" s="3"/>
      <c r="BOO193" s="3"/>
      <c r="BOP193" s="3"/>
      <c r="BOQ193" s="3"/>
      <c r="BOR193" s="3"/>
      <c r="BOS193" s="3"/>
      <c r="BOT193" s="3"/>
      <c r="BOU193" s="3"/>
      <c r="BOV193" s="3"/>
      <c r="BOW193" s="3"/>
      <c r="BOX193" s="3"/>
      <c r="BOY193" s="3"/>
      <c r="BOZ193" s="3"/>
      <c r="BPA193" s="3"/>
      <c r="BPB193" s="3"/>
      <c r="BPC193" s="3"/>
      <c r="BPD193" s="3"/>
      <c r="BPE193" s="3"/>
      <c r="BPF193" s="3"/>
      <c r="BPG193" s="3"/>
      <c r="BPH193" s="3"/>
      <c r="BPI193" s="3"/>
      <c r="BPJ193" s="3"/>
      <c r="BPK193" s="3"/>
      <c r="BPL193" s="3"/>
      <c r="BPM193" s="3"/>
      <c r="BPN193" s="3"/>
      <c r="BPO193" s="3"/>
      <c r="BPP193" s="3"/>
      <c r="BPQ193" s="3"/>
      <c r="BPR193" s="3"/>
      <c r="BPS193" s="3"/>
      <c r="BPT193" s="3"/>
      <c r="BPU193" s="3"/>
      <c r="BPV193" s="3"/>
      <c r="BPW193" s="3"/>
      <c r="BPX193" s="3"/>
      <c r="BPY193" s="3"/>
      <c r="BPZ193" s="3"/>
      <c r="BQA193" s="3"/>
      <c r="BQB193" s="3"/>
      <c r="BQC193" s="3"/>
      <c r="BQD193" s="3"/>
      <c r="BQE193" s="3"/>
      <c r="BQF193" s="3"/>
      <c r="BQG193" s="3"/>
      <c r="BQH193" s="3"/>
      <c r="BQI193" s="3"/>
      <c r="BQJ193" s="3"/>
      <c r="BQK193" s="3"/>
      <c r="BQL193" s="3"/>
      <c r="BQM193" s="3"/>
      <c r="BQN193" s="3"/>
      <c r="BQO193" s="3"/>
      <c r="BQP193" s="3"/>
      <c r="BQQ193" s="3"/>
      <c r="BQR193" s="3"/>
      <c r="BQS193" s="3"/>
      <c r="BQT193" s="3"/>
      <c r="BQU193" s="3"/>
      <c r="BQV193" s="3"/>
      <c r="BQW193" s="3"/>
      <c r="BQX193" s="3"/>
      <c r="BQY193" s="3"/>
      <c r="BQZ193" s="3"/>
      <c r="BRA193" s="3"/>
      <c r="BRB193" s="3"/>
      <c r="BRC193" s="3"/>
      <c r="BRD193" s="3"/>
      <c r="BRE193" s="3"/>
      <c r="BRF193" s="3"/>
      <c r="BRG193" s="3"/>
      <c r="BRH193" s="3"/>
      <c r="BRI193" s="3"/>
      <c r="BRJ193" s="3"/>
      <c r="BRK193" s="3"/>
      <c r="BRL193" s="3"/>
      <c r="BRM193" s="3"/>
      <c r="BRN193" s="3"/>
      <c r="BRO193" s="3"/>
      <c r="BRP193" s="3"/>
      <c r="BRQ193" s="3"/>
      <c r="BRR193" s="3"/>
      <c r="BRS193" s="3"/>
      <c r="BRT193" s="3"/>
      <c r="BRU193" s="3"/>
      <c r="BRV193" s="3"/>
      <c r="BRW193" s="3"/>
      <c r="BRX193" s="3"/>
      <c r="BRY193" s="3"/>
      <c r="BRZ193" s="3"/>
      <c r="BSA193" s="3"/>
      <c r="BSB193" s="3"/>
      <c r="BSC193" s="3"/>
      <c r="BSD193" s="3"/>
      <c r="BSE193" s="3"/>
      <c r="BSF193" s="3"/>
      <c r="BSG193" s="3"/>
      <c r="BSH193" s="3"/>
      <c r="BSI193" s="3"/>
      <c r="BSJ193" s="3"/>
      <c r="BSK193" s="3"/>
      <c r="BSL193" s="3"/>
      <c r="BSM193" s="3"/>
      <c r="BSN193" s="3"/>
      <c r="BSO193" s="3"/>
      <c r="BSP193" s="3"/>
      <c r="BSQ193" s="3"/>
      <c r="BSR193" s="3"/>
      <c r="BSS193" s="3"/>
      <c r="BST193" s="3"/>
      <c r="BSU193" s="3"/>
      <c r="BSV193" s="3"/>
      <c r="BSW193" s="3"/>
      <c r="BSX193" s="3"/>
      <c r="BSY193" s="3"/>
      <c r="BSZ193" s="3"/>
      <c r="BTA193" s="3"/>
      <c r="BTB193" s="3"/>
      <c r="BTC193" s="3"/>
      <c r="BTD193" s="3"/>
      <c r="BTE193" s="3"/>
      <c r="BTF193" s="3"/>
      <c r="BTG193" s="3"/>
      <c r="BTH193" s="3"/>
      <c r="BTI193" s="3"/>
      <c r="BTJ193" s="3"/>
      <c r="BTK193" s="3"/>
      <c r="BTL193" s="3"/>
      <c r="BTM193" s="3"/>
      <c r="BTN193" s="3"/>
      <c r="BTO193" s="3"/>
      <c r="BTP193" s="3"/>
      <c r="BTQ193" s="3"/>
      <c r="BTR193" s="3"/>
      <c r="BTS193" s="3"/>
      <c r="BTT193" s="3"/>
      <c r="BTU193" s="3"/>
      <c r="BTV193" s="3"/>
      <c r="BTW193" s="3"/>
      <c r="BTX193" s="3"/>
      <c r="BTY193" s="3"/>
      <c r="BTZ193" s="3"/>
      <c r="BUA193" s="3"/>
      <c r="BUB193" s="3"/>
      <c r="BUC193" s="3"/>
      <c r="BUD193" s="3"/>
      <c r="BUE193" s="3"/>
      <c r="BUF193" s="3"/>
      <c r="BUG193" s="3"/>
      <c r="BUH193" s="3"/>
      <c r="BUI193" s="3"/>
      <c r="BUJ193" s="3"/>
      <c r="BUK193" s="3"/>
      <c r="BUL193" s="3"/>
      <c r="BUM193" s="3"/>
      <c r="BUN193" s="3"/>
      <c r="BUO193" s="3"/>
      <c r="BUP193" s="3"/>
      <c r="BUQ193" s="3"/>
      <c r="BUR193" s="3"/>
      <c r="BUS193" s="3"/>
      <c r="BUT193" s="3"/>
      <c r="BUU193" s="3"/>
      <c r="BUV193" s="3"/>
      <c r="BUW193" s="3"/>
      <c r="BUX193" s="3"/>
      <c r="BUY193" s="3"/>
      <c r="BUZ193" s="3"/>
      <c r="BVA193" s="3"/>
      <c r="BVB193" s="3"/>
      <c r="BVC193" s="3"/>
      <c r="BVD193" s="3"/>
      <c r="BVE193" s="3"/>
      <c r="BVF193" s="3"/>
      <c r="BVG193" s="3"/>
      <c r="BVH193" s="3"/>
      <c r="BVI193" s="3"/>
      <c r="BVJ193" s="3"/>
      <c r="BVK193" s="3"/>
      <c r="BVL193" s="3"/>
      <c r="BVM193" s="3"/>
      <c r="BVN193" s="3"/>
      <c r="BVO193" s="3"/>
      <c r="BVP193" s="3"/>
      <c r="BVQ193" s="3"/>
      <c r="BVR193" s="3"/>
      <c r="BVS193" s="3"/>
      <c r="BVT193" s="3"/>
      <c r="BVU193" s="3"/>
      <c r="BVV193" s="3"/>
      <c r="BVW193" s="3"/>
      <c r="BVX193" s="3"/>
      <c r="BVY193" s="3"/>
      <c r="BVZ193" s="3"/>
      <c r="BWA193" s="3"/>
      <c r="BWB193" s="3"/>
      <c r="BWC193" s="3"/>
      <c r="BWD193" s="3"/>
      <c r="BWE193" s="3"/>
      <c r="BWF193" s="3"/>
      <c r="BWG193" s="3"/>
      <c r="BWH193" s="3"/>
      <c r="BWI193" s="3"/>
      <c r="BWJ193" s="3"/>
      <c r="BWK193" s="3"/>
      <c r="BWL193" s="3"/>
      <c r="BWM193" s="3"/>
      <c r="BWN193" s="3"/>
      <c r="BWO193" s="3"/>
      <c r="BWP193" s="3"/>
      <c r="BWQ193" s="3"/>
      <c r="BWR193" s="3"/>
      <c r="BWS193" s="3"/>
      <c r="BWT193" s="3"/>
      <c r="BWU193" s="3"/>
      <c r="BWV193" s="3"/>
      <c r="BWW193" s="3"/>
      <c r="BWX193" s="3"/>
      <c r="BWY193" s="3"/>
      <c r="BWZ193" s="3"/>
      <c r="BXA193" s="3"/>
      <c r="BXB193" s="3"/>
      <c r="BXC193" s="3"/>
      <c r="BXD193" s="3"/>
      <c r="BXE193" s="3"/>
      <c r="BXF193" s="3"/>
      <c r="BXG193" s="3"/>
      <c r="BXH193" s="3"/>
      <c r="BXI193" s="3"/>
      <c r="BXJ193" s="3"/>
      <c r="BXK193" s="3"/>
      <c r="BXL193" s="3"/>
      <c r="BXM193" s="3"/>
      <c r="BXN193" s="3"/>
      <c r="BXO193" s="3"/>
      <c r="BXP193" s="3"/>
      <c r="BXQ193" s="3"/>
      <c r="BXR193" s="3"/>
      <c r="BXS193" s="3"/>
      <c r="BXT193" s="3"/>
      <c r="BXU193" s="3"/>
      <c r="BXV193" s="3"/>
      <c r="BXW193" s="3"/>
      <c r="BXX193" s="3"/>
      <c r="BXY193" s="3"/>
      <c r="BXZ193" s="3"/>
      <c r="BYA193" s="3"/>
      <c r="BYB193" s="3"/>
      <c r="BYC193" s="3"/>
      <c r="BYD193" s="3"/>
      <c r="BYE193" s="3"/>
      <c r="BYF193" s="3"/>
      <c r="BYG193" s="3"/>
      <c r="BYH193" s="3"/>
      <c r="BYI193" s="3"/>
      <c r="BYJ193" s="3"/>
      <c r="BYK193" s="3"/>
      <c r="BYL193" s="3"/>
      <c r="BYM193" s="3"/>
      <c r="BYN193" s="3"/>
      <c r="BYO193" s="3"/>
      <c r="BYP193" s="3"/>
      <c r="BYQ193" s="3"/>
      <c r="BYR193" s="3"/>
      <c r="BYS193" s="3"/>
      <c r="BYT193" s="3"/>
      <c r="BYU193" s="3"/>
      <c r="BYV193" s="3"/>
      <c r="BYW193" s="3"/>
      <c r="BYX193" s="3"/>
      <c r="BYY193" s="3"/>
      <c r="BYZ193" s="3"/>
      <c r="BZA193" s="3"/>
      <c r="BZB193" s="3"/>
      <c r="BZC193" s="3"/>
      <c r="BZD193" s="3"/>
      <c r="BZE193" s="3"/>
      <c r="BZF193" s="3"/>
      <c r="BZG193" s="3"/>
      <c r="BZH193" s="3"/>
      <c r="BZI193" s="3"/>
      <c r="BZJ193" s="3"/>
      <c r="BZK193" s="3"/>
      <c r="BZL193" s="3"/>
      <c r="BZM193" s="3"/>
      <c r="BZN193" s="3"/>
      <c r="BZO193" s="3"/>
      <c r="BZP193" s="3"/>
      <c r="BZQ193" s="3"/>
      <c r="BZR193" s="3"/>
      <c r="BZS193" s="3"/>
      <c r="BZT193" s="3"/>
      <c r="BZU193" s="3"/>
      <c r="BZV193" s="3"/>
      <c r="BZW193" s="3"/>
      <c r="BZX193" s="3"/>
      <c r="BZY193" s="3"/>
      <c r="BZZ193" s="3"/>
      <c r="CAA193" s="3"/>
      <c r="CAB193" s="3"/>
      <c r="CAC193" s="3"/>
      <c r="CAD193" s="3"/>
      <c r="CAE193" s="3"/>
      <c r="CAF193" s="3"/>
      <c r="CAG193" s="3"/>
      <c r="CAH193" s="3"/>
      <c r="CAI193" s="3"/>
      <c r="CAJ193" s="3"/>
      <c r="CAK193" s="3"/>
      <c r="CAL193" s="3"/>
      <c r="CAM193" s="3"/>
      <c r="CAN193" s="3"/>
      <c r="CAO193" s="3"/>
      <c r="CAP193" s="3"/>
      <c r="CAQ193" s="3"/>
      <c r="CAR193" s="3"/>
      <c r="CAS193" s="3"/>
      <c r="CAT193" s="3"/>
      <c r="CAU193" s="3"/>
      <c r="CAV193" s="3"/>
      <c r="CAW193" s="3"/>
      <c r="CAX193" s="3"/>
      <c r="CAY193" s="3"/>
      <c r="CAZ193" s="3"/>
      <c r="CBA193" s="3"/>
      <c r="CBB193" s="3"/>
      <c r="CBC193" s="3"/>
      <c r="CBD193" s="3"/>
      <c r="CBE193" s="3"/>
      <c r="CBF193" s="3"/>
      <c r="CBG193" s="3"/>
      <c r="CBH193" s="3"/>
      <c r="CBI193" s="3"/>
      <c r="CBJ193" s="3"/>
      <c r="CBK193" s="3"/>
      <c r="CBL193" s="3"/>
      <c r="CBM193" s="3"/>
      <c r="CBN193" s="3"/>
      <c r="CBO193" s="3"/>
      <c r="CBP193" s="3"/>
      <c r="CBQ193" s="3"/>
      <c r="CBR193" s="3"/>
      <c r="CBS193" s="3"/>
      <c r="CBT193" s="3"/>
      <c r="CBU193" s="3"/>
      <c r="CBV193" s="3"/>
      <c r="CBW193" s="3"/>
      <c r="CBX193" s="3"/>
      <c r="CBY193" s="3"/>
      <c r="CBZ193" s="3"/>
      <c r="CCA193" s="3"/>
      <c r="CCB193" s="3"/>
      <c r="CCC193" s="3"/>
      <c r="CCD193" s="3"/>
      <c r="CCE193" s="3"/>
      <c r="CCF193" s="3"/>
      <c r="CCG193" s="3"/>
      <c r="CCH193" s="3"/>
      <c r="CCI193" s="3"/>
      <c r="CCJ193" s="3"/>
      <c r="CCK193" s="3"/>
      <c r="CCL193" s="3"/>
      <c r="CCM193" s="3"/>
      <c r="CCN193" s="3"/>
      <c r="CCO193" s="3"/>
      <c r="CCP193" s="3"/>
      <c r="CCQ193" s="3"/>
      <c r="CCR193" s="3"/>
      <c r="CCS193" s="3"/>
      <c r="CCT193" s="3"/>
      <c r="CCU193" s="3"/>
      <c r="CCV193" s="3"/>
      <c r="CCW193" s="3"/>
      <c r="CCX193" s="3"/>
      <c r="CCY193" s="3"/>
      <c r="CCZ193" s="3"/>
      <c r="CDA193" s="3"/>
      <c r="CDB193" s="3"/>
      <c r="CDC193" s="3"/>
      <c r="CDD193" s="3"/>
      <c r="CDE193" s="3"/>
      <c r="CDF193" s="3"/>
      <c r="CDG193" s="3"/>
      <c r="CDH193" s="3"/>
      <c r="CDI193" s="3"/>
      <c r="CDJ193" s="3"/>
      <c r="CDK193" s="3"/>
      <c r="CDL193" s="3"/>
      <c r="CDM193" s="3"/>
      <c r="CDN193" s="3"/>
      <c r="CDO193" s="3"/>
      <c r="CDP193" s="3"/>
      <c r="CDQ193" s="3"/>
      <c r="CDR193" s="3"/>
      <c r="CDS193" s="3"/>
      <c r="CDT193" s="3"/>
      <c r="CDU193" s="3"/>
      <c r="CDV193" s="3"/>
      <c r="CDW193" s="3"/>
      <c r="CDX193" s="3"/>
      <c r="CDY193" s="3"/>
      <c r="CDZ193" s="3"/>
      <c r="CEA193" s="3"/>
      <c r="CEB193" s="3"/>
      <c r="CEC193" s="3"/>
      <c r="CED193" s="3"/>
      <c r="CEE193" s="3"/>
      <c r="CEF193" s="3"/>
      <c r="CEG193" s="3"/>
      <c r="CEH193" s="3"/>
      <c r="CEI193" s="3"/>
      <c r="CEJ193" s="3"/>
      <c r="CEK193" s="3"/>
      <c r="CEL193" s="3"/>
      <c r="CEM193" s="3"/>
      <c r="CEN193" s="3"/>
      <c r="CEO193" s="3"/>
      <c r="CEP193" s="3"/>
      <c r="CEQ193" s="3"/>
      <c r="CER193" s="3"/>
      <c r="CES193" s="3"/>
      <c r="CET193" s="3"/>
      <c r="CEU193" s="3"/>
      <c r="CEV193" s="3"/>
      <c r="CEW193" s="3"/>
      <c r="CEX193" s="3"/>
      <c r="CEY193" s="3"/>
      <c r="CEZ193" s="3"/>
      <c r="CFA193" s="3"/>
      <c r="CFB193" s="3"/>
      <c r="CFC193" s="3"/>
      <c r="CFD193" s="3"/>
      <c r="CFE193" s="3"/>
      <c r="CFF193" s="3"/>
      <c r="CFG193" s="3"/>
      <c r="CFH193" s="3"/>
      <c r="CFI193" s="3"/>
      <c r="CFJ193" s="3"/>
      <c r="CFK193" s="3"/>
      <c r="CFL193" s="3"/>
      <c r="CFM193" s="3"/>
      <c r="CFN193" s="3"/>
      <c r="CFO193" s="3"/>
      <c r="CFP193" s="3"/>
      <c r="CFQ193" s="3"/>
      <c r="CFR193" s="3"/>
      <c r="CFS193" s="3"/>
      <c r="CFT193" s="3"/>
      <c r="CFU193" s="3"/>
      <c r="CFV193" s="3"/>
      <c r="CFW193" s="3"/>
      <c r="CFX193" s="3"/>
      <c r="CFY193" s="3"/>
      <c r="CFZ193" s="3"/>
      <c r="CGA193" s="3"/>
      <c r="CGB193" s="3"/>
      <c r="CGC193" s="3"/>
      <c r="CGD193" s="3"/>
      <c r="CGE193" s="3"/>
      <c r="CGF193" s="3"/>
      <c r="CGG193" s="3"/>
      <c r="CGH193" s="3"/>
      <c r="CGI193" s="3"/>
      <c r="CGJ193" s="3"/>
      <c r="CGK193" s="3"/>
      <c r="CGL193" s="3"/>
      <c r="CGM193" s="3"/>
      <c r="CGN193" s="3"/>
      <c r="CGO193" s="3"/>
      <c r="CGP193" s="3"/>
      <c r="CGQ193" s="3"/>
      <c r="CGR193" s="3"/>
      <c r="CGS193" s="3"/>
      <c r="CGT193" s="3"/>
      <c r="CGU193" s="3"/>
      <c r="CGV193" s="3"/>
      <c r="CGW193" s="3"/>
      <c r="CGX193" s="3"/>
      <c r="CGY193" s="3"/>
      <c r="CGZ193" s="3"/>
      <c r="CHA193" s="3"/>
      <c r="CHB193" s="3"/>
      <c r="CHC193" s="3"/>
      <c r="CHD193" s="3"/>
      <c r="CHE193" s="3"/>
      <c r="CHF193" s="3"/>
      <c r="CHG193" s="3"/>
      <c r="CHH193" s="3"/>
      <c r="CHI193" s="3"/>
      <c r="CHJ193" s="3"/>
      <c r="CHK193" s="3"/>
      <c r="CHL193" s="3"/>
      <c r="CHM193" s="3"/>
      <c r="CHN193" s="3"/>
      <c r="CHO193" s="3"/>
      <c r="CHP193" s="3"/>
      <c r="CHQ193" s="3"/>
      <c r="CHR193" s="3"/>
      <c r="CHS193" s="3"/>
      <c r="CHT193" s="3"/>
      <c r="CHU193" s="3"/>
      <c r="CHV193" s="3"/>
      <c r="CHW193" s="3"/>
      <c r="CHX193" s="3"/>
      <c r="CHY193" s="3"/>
      <c r="CHZ193" s="3"/>
      <c r="CIA193" s="3"/>
      <c r="CIB193" s="3"/>
      <c r="CIC193" s="3"/>
      <c r="CID193" s="3"/>
      <c r="CIE193" s="3"/>
      <c r="CIF193" s="3"/>
      <c r="CIG193" s="3"/>
      <c r="CIH193" s="3"/>
      <c r="CII193" s="3"/>
      <c r="CIJ193" s="3"/>
      <c r="CIK193" s="3"/>
      <c r="CIL193" s="3"/>
      <c r="CIM193" s="3"/>
      <c r="CIN193" s="3"/>
      <c r="CIO193" s="3"/>
      <c r="CIP193" s="3"/>
      <c r="CIQ193" s="3"/>
      <c r="CIR193" s="3"/>
      <c r="CIS193" s="3"/>
      <c r="CIT193" s="3"/>
      <c r="CIU193" s="3"/>
      <c r="CIV193" s="3"/>
      <c r="CIW193" s="3"/>
      <c r="CIX193" s="3"/>
      <c r="CIY193" s="3"/>
      <c r="CIZ193" s="3"/>
      <c r="CJA193" s="3"/>
      <c r="CJB193" s="3"/>
      <c r="CJC193" s="3"/>
      <c r="CJD193" s="3"/>
      <c r="CJE193" s="3"/>
      <c r="CJF193" s="3"/>
      <c r="CJG193" s="3"/>
      <c r="CJH193" s="3"/>
      <c r="CJI193" s="3"/>
      <c r="CJJ193" s="3"/>
      <c r="CJK193" s="3"/>
      <c r="CJL193" s="3"/>
      <c r="CJM193" s="3"/>
      <c r="CJN193" s="3"/>
      <c r="CJO193" s="3"/>
      <c r="CJP193" s="3"/>
      <c r="CJQ193" s="3"/>
      <c r="CJR193" s="3"/>
      <c r="CJS193" s="3"/>
      <c r="CJT193" s="3"/>
      <c r="CJU193" s="3"/>
      <c r="CJV193" s="3"/>
      <c r="CJW193" s="3"/>
      <c r="CJX193" s="3"/>
      <c r="CJY193" s="3"/>
      <c r="CJZ193" s="3"/>
      <c r="CKA193" s="3"/>
      <c r="CKB193" s="3"/>
      <c r="CKC193" s="3"/>
      <c r="CKD193" s="3"/>
      <c r="CKE193" s="3"/>
      <c r="CKF193" s="3"/>
      <c r="CKG193" s="3"/>
      <c r="CKH193" s="3"/>
      <c r="CKI193" s="3"/>
      <c r="CKJ193" s="3"/>
      <c r="CKK193" s="3"/>
      <c r="CKL193" s="3"/>
      <c r="CKM193" s="3"/>
      <c r="CKN193" s="3"/>
      <c r="CKO193" s="3"/>
      <c r="CKP193" s="3"/>
      <c r="CKQ193" s="3"/>
      <c r="CKR193" s="3"/>
      <c r="CKS193" s="3"/>
      <c r="CKT193" s="3"/>
      <c r="CKU193" s="3"/>
      <c r="CKV193" s="3"/>
      <c r="CKW193" s="3"/>
      <c r="CKX193" s="3"/>
      <c r="CKY193" s="3"/>
      <c r="CKZ193" s="3"/>
      <c r="CLA193" s="3"/>
      <c r="CLB193" s="3"/>
      <c r="CLC193" s="3"/>
      <c r="CLD193" s="3"/>
      <c r="CLE193" s="3"/>
      <c r="CLF193" s="3"/>
      <c r="CLG193" s="3"/>
      <c r="CLH193" s="3"/>
      <c r="CLI193" s="3"/>
      <c r="CLJ193" s="3"/>
      <c r="CLK193" s="3"/>
      <c r="CLL193" s="3"/>
      <c r="CLM193" s="3"/>
      <c r="CLN193" s="3"/>
      <c r="CLO193" s="3"/>
      <c r="CLP193" s="3"/>
      <c r="CLQ193" s="3"/>
      <c r="CLR193" s="3"/>
      <c r="CLS193" s="3"/>
      <c r="CLT193" s="3"/>
      <c r="CLU193" s="3"/>
      <c r="CLV193" s="3"/>
      <c r="CLW193" s="3"/>
      <c r="CLX193" s="3"/>
      <c r="CLY193" s="3"/>
      <c r="CLZ193" s="3"/>
      <c r="CMA193" s="3"/>
      <c r="CMB193" s="3"/>
      <c r="CMC193" s="3"/>
      <c r="CMD193" s="3"/>
      <c r="CME193" s="3"/>
      <c r="CMF193" s="3"/>
      <c r="CMG193" s="3"/>
      <c r="CMH193" s="3"/>
      <c r="CMI193" s="3"/>
      <c r="CMJ193" s="3"/>
      <c r="CMK193" s="3"/>
      <c r="CML193" s="3"/>
      <c r="CMM193" s="3"/>
      <c r="CMN193" s="3"/>
      <c r="CMO193" s="3"/>
      <c r="CMP193" s="3"/>
      <c r="CMQ193" s="3"/>
      <c r="CMR193" s="3"/>
      <c r="CMS193" s="3"/>
      <c r="CMT193" s="3"/>
      <c r="CMU193" s="3"/>
      <c r="CMV193" s="3"/>
      <c r="CMW193" s="3"/>
      <c r="CMX193" s="3"/>
      <c r="CMY193" s="3"/>
      <c r="CMZ193" s="3"/>
      <c r="CNA193" s="3"/>
      <c r="CNB193" s="3"/>
      <c r="CNC193" s="3"/>
      <c r="CND193" s="3"/>
      <c r="CNE193" s="3"/>
      <c r="CNF193" s="3"/>
      <c r="CNG193" s="3"/>
      <c r="CNH193" s="3"/>
      <c r="CNI193" s="3"/>
      <c r="CNJ193" s="3"/>
      <c r="CNK193" s="3"/>
      <c r="CNL193" s="3"/>
      <c r="CNM193" s="3"/>
      <c r="CNN193" s="3"/>
      <c r="CNO193" s="3"/>
      <c r="CNP193" s="3"/>
      <c r="CNQ193" s="3"/>
      <c r="CNR193" s="3"/>
      <c r="CNS193" s="3"/>
      <c r="CNT193" s="3"/>
      <c r="CNU193" s="3"/>
      <c r="CNV193" s="3"/>
      <c r="CNW193" s="3"/>
      <c r="CNX193" s="3"/>
      <c r="CNY193" s="3"/>
      <c r="CNZ193" s="3"/>
      <c r="COA193" s="3"/>
      <c r="COB193" s="3"/>
      <c r="COC193" s="3"/>
      <c r="COD193" s="3"/>
      <c r="COE193" s="3"/>
      <c r="COF193" s="3"/>
      <c r="COG193" s="3"/>
      <c r="COH193" s="3"/>
      <c r="COI193" s="3"/>
      <c r="COJ193" s="3"/>
      <c r="COK193" s="3"/>
      <c r="COL193" s="3"/>
      <c r="COM193" s="3"/>
      <c r="CON193" s="3"/>
      <c r="COO193" s="3"/>
      <c r="COP193" s="3"/>
      <c r="COQ193" s="3"/>
      <c r="COR193" s="3"/>
      <c r="COS193" s="3"/>
      <c r="COT193" s="3"/>
      <c r="COU193" s="3"/>
      <c r="COV193" s="3"/>
      <c r="COW193" s="3"/>
      <c r="COX193" s="3"/>
      <c r="COY193" s="3"/>
      <c r="COZ193" s="3"/>
      <c r="CPA193" s="3"/>
      <c r="CPB193" s="3"/>
      <c r="CPC193" s="3"/>
      <c r="CPD193" s="3"/>
      <c r="CPE193" s="3"/>
      <c r="CPF193" s="3"/>
      <c r="CPG193" s="3"/>
      <c r="CPH193" s="3"/>
      <c r="CPI193" s="3"/>
      <c r="CPJ193" s="3"/>
      <c r="CPK193" s="3"/>
      <c r="CPL193" s="3"/>
      <c r="CPM193" s="3"/>
      <c r="CPN193" s="3"/>
      <c r="CPO193" s="3"/>
      <c r="CPP193" s="3"/>
      <c r="CPQ193" s="3"/>
      <c r="CPR193" s="3"/>
      <c r="CPS193" s="3"/>
      <c r="CPT193" s="3"/>
      <c r="CPU193" s="3"/>
      <c r="CPV193" s="3"/>
      <c r="CPW193" s="3"/>
      <c r="CPX193" s="3"/>
      <c r="CPY193" s="3"/>
      <c r="CPZ193" s="3"/>
      <c r="CQA193" s="3"/>
      <c r="CQB193" s="3"/>
      <c r="CQC193" s="3"/>
      <c r="CQD193" s="3"/>
      <c r="CQE193" s="3"/>
      <c r="CQF193" s="3"/>
      <c r="CQG193" s="3"/>
      <c r="CQH193" s="3"/>
      <c r="CQI193" s="3"/>
      <c r="CQJ193" s="3"/>
      <c r="CQK193" s="3"/>
      <c r="CQL193" s="3"/>
      <c r="CQM193" s="3"/>
      <c r="CQN193" s="3"/>
      <c r="CQO193" s="3"/>
      <c r="CQP193" s="3"/>
      <c r="CQQ193" s="3"/>
      <c r="CQR193" s="3"/>
      <c r="CQS193" s="3"/>
      <c r="CQT193" s="3"/>
      <c r="CQU193" s="3"/>
      <c r="CQV193" s="3"/>
      <c r="CQW193" s="3"/>
      <c r="CQX193" s="3"/>
      <c r="CQY193" s="3"/>
      <c r="CQZ193" s="3"/>
      <c r="CRA193" s="3"/>
      <c r="CRB193" s="3"/>
      <c r="CRC193" s="3"/>
      <c r="CRD193" s="3"/>
      <c r="CRE193" s="3"/>
      <c r="CRF193" s="3"/>
      <c r="CRG193" s="3"/>
      <c r="CRH193" s="3"/>
      <c r="CRI193" s="3"/>
      <c r="CRJ193" s="3"/>
      <c r="CRK193" s="3"/>
      <c r="CRL193" s="3"/>
      <c r="CRM193" s="3"/>
      <c r="CRN193" s="3"/>
      <c r="CRO193" s="3"/>
      <c r="CRP193" s="3"/>
      <c r="CRQ193" s="3"/>
      <c r="CRR193" s="3"/>
      <c r="CRS193" s="3"/>
      <c r="CRT193" s="3"/>
      <c r="CRU193" s="3"/>
      <c r="CRV193" s="3"/>
      <c r="CRW193" s="3"/>
      <c r="CRX193" s="3"/>
      <c r="CRY193" s="3"/>
      <c r="CRZ193" s="3"/>
      <c r="CSA193" s="3"/>
      <c r="CSB193" s="3"/>
      <c r="CSC193" s="3"/>
      <c r="CSD193" s="3"/>
      <c r="CSE193" s="3"/>
      <c r="CSF193" s="3"/>
      <c r="CSG193" s="3"/>
      <c r="CSH193" s="3"/>
      <c r="CSI193" s="3"/>
      <c r="CSJ193" s="3"/>
      <c r="CSK193" s="3"/>
      <c r="CSL193" s="3"/>
      <c r="CSM193" s="3"/>
      <c r="CSN193" s="3"/>
      <c r="CSO193" s="3"/>
      <c r="CSP193" s="3"/>
      <c r="CSQ193" s="3"/>
      <c r="CSR193" s="3"/>
      <c r="CSS193" s="3"/>
      <c r="CST193" s="3"/>
      <c r="CSU193" s="3"/>
      <c r="CSV193" s="3"/>
      <c r="CSW193" s="3"/>
      <c r="CSX193" s="3"/>
      <c r="CSY193" s="3"/>
      <c r="CSZ193" s="3"/>
      <c r="CTA193" s="3"/>
      <c r="CTB193" s="3"/>
      <c r="CTC193" s="3"/>
      <c r="CTD193" s="3"/>
      <c r="CTE193" s="3"/>
      <c r="CTF193" s="3"/>
      <c r="CTG193" s="3"/>
      <c r="CTH193" s="3"/>
      <c r="CTI193" s="3"/>
      <c r="CTJ193" s="3"/>
      <c r="CTK193" s="3"/>
      <c r="CTL193" s="3"/>
      <c r="CTM193" s="3"/>
      <c r="CTN193" s="3"/>
      <c r="CTO193" s="3"/>
      <c r="CTP193" s="3"/>
      <c r="CTQ193" s="3"/>
      <c r="CTR193" s="3"/>
      <c r="CTS193" s="3"/>
      <c r="CTT193" s="3"/>
      <c r="CTU193" s="3"/>
      <c r="CTV193" s="3"/>
      <c r="CTW193" s="3"/>
      <c r="CTX193" s="3"/>
      <c r="CTY193" s="3"/>
      <c r="CTZ193" s="3"/>
      <c r="CUA193" s="3"/>
      <c r="CUB193" s="3"/>
      <c r="CUC193" s="3"/>
      <c r="CUD193" s="3"/>
      <c r="CUE193" s="3"/>
      <c r="CUF193" s="3"/>
      <c r="CUG193" s="3"/>
      <c r="CUH193" s="3"/>
      <c r="CUI193" s="3"/>
      <c r="CUJ193" s="3"/>
      <c r="CUK193" s="3"/>
      <c r="CUL193" s="3"/>
      <c r="CUM193" s="3"/>
      <c r="CUN193" s="3"/>
      <c r="CUO193" s="3"/>
      <c r="CUP193" s="3"/>
      <c r="CUQ193" s="3"/>
      <c r="CUR193" s="3"/>
      <c r="CUS193" s="3"/>
      <c r="CUT193" s="3"/>
      <c r="CUU193" s="3"/>
      <c r="CUV193" s="3"/>
      <c r="CUW193" s="3"/>
      <c r="CUX193" s="3"/>
      <c r="CUY193" s="3"/>
      <c r="CUZ193" s="3"/>
      <c r="CVA193" s="3"/>
      <c r="CVB193" s="3"/>
      <c r="CVC193" s="3"/>
      <c r="CVD193" s="3"/>
      <c r="CVE193" s="3"/>
      <c r="CVF193" s="3"/>
      <c r="CVG193" s="3"/>
      <c r="CVH193" s="3"/>
      <c r="CVI193" s="3"/>
      <c r="CVJ193" s="3"/>
      <c r="CVK193" s="3"/>
      <c r="CVL193" s="3"/>
      <c r="CVM193" s="3"/>
      <c r="CVN193" s="3"/>
      <c r="CVO193" s="3"/>
      <c r="CVP193" s="3"/>
      <c r="CVQ193" s="3"/>
      <c r="CVR193" s="3"/>
      <c r="CVS193" s="3"/>
      <c r="CVT193" s="3"/>
      <c r="CVU193" s="3"/>
      <c r="CVV193" s="3"/>
      <c r="CVW193" s="3"/>
      <c r="CVX193" s="3"/>
      <c r="CVY193" s="3"/>
      <c r="CVZ193" s="3"/>
      <c r="CWA193" s="3"/>
      <c r="CWB193" s="3"/>
      <c r="CWC193" s="3"/>
      <c r="CWD193" s="3"/>
      <c r="CWE193" s="3"/>
      <c r="CWF193" s="3"/>
      <c r="CWG193" s="3"/>
      <c r="CWH193" s="3"/>
      <c r="CWI193" s="3"/>
      <c r="CWJ193" s="3"/>
      <c r="CWK193" s="3"/>
      <c r="CWL193" s="3"/>
      <c r="CWM193" s="3"/>
      <c r="CWN193" s="3"/>
      <c r="CWO193" s="3"/>
      <c r="CWP193" s="3"/>
      <c r="CWQ193" s="3"/>
      <c r="CWR193" s="3"/>
      <c r="CWS193" s="3"/>
      <c r="CWT193" s="3"/>
      <c r="CWU193" s="3"/>
      <c r="CWV193" s="3"/>
      <c r="CWW193" s="3"/>
      <c r="CWX193" s="3"/>
      <c r="CWY193" s="3"/>
      <c r="CWZ193" s="3"/>
      <c r="CXA193" s="3"/>
      <c r="CXB193" s="3"/>
      <c r="CXC193" s="3"/>
      <c r="CXD193" s="3"/>
      <c r="CXE193" s="3"/>
      <c r="CXF193" s="3"/>
      <c r="CXG193" s="3"/>
      <c r="CXH193" s="3"/>
      <c r="CXI193" s="3"/>
      <c r="CXJ193" s="3"/>
      <c r="CXK193" s="3"/>
      <c r="CXL193" s="3"/>
      <c r="CXM193" s="3"/>
      <c r="CXN193" s="3"/>
      <c r="CXO193" s="3"/>
      <c r="CXP193" s="3"/>
      <c r="CXQ193" s="3"/>
      <c r="CXR193" s="3"/>
      <c r="CXS193" s="3"/>
      <c r="CXT193" s="3"/>
      <c r="CXU193" s="3"/>
      <c r="CXV193" s="3"/>
      <c r="CXW193" s="3"/>
      <c r="CXX193" s="3"/>
      <c r="CXY193" s="3"/>
      <c r="CXZ193" s="3"/>
      <c r="CYA193" s="3"/>
      <c r="CYB193" s="3"/>
      <c r="CYC193" s="3"/>
      <c r="CYD193" s="3"/>
      <c r="CYE193" s="3"/>
      <c r="CYF193" s="3"/>
      <c r="CYG193" s="3"/>
      <c r="CYH193" s="3"/>
      <c r="CYI193" s="3"/>
      <c r="CYJ193" s="3"/>
      <c r="CYK193" s="3"/>
      <c r="CYL193" s="3"/>
      <c r="CYM193" s="3"/>
      <c r="CYN193" s="3"/>
      <c r="CYO193" s="3"/>
      <c r="CYP193" s="3"/>
      <c r="CYQ193" s="3"/>
      <c r="CYR193" s="3"/>
      <c r="CYS193" s="3"/>
      <c r="CYT193" s="3"/>
      <c r="CYU193" s="3"/>
      <c r="CYV193" s="3"/>
      <c r="CYW193" s="3"/>
      <c r="CYX193" s="3"/>
      <c r="CYY193" s="3"/>
      <c r="CYZ193" s="3"/>
      <c r="CZA193" s="3"/>
      <c r="CZB193" s="3"/>
      <c r="CZC193" s="3"/>
      <c r="CZD193" s="3"/>
      <c r="CZE193" s="3"/>
      <c r="CZF193" s="3"/>
      <c r="CZG193" s="3"/>
      <c r="CZH193" s="3"/>
      <c r="CZI193" s="3"/>
      <c r="CZJ193" s="3"/>
      <c r="CZK193" s="3"/>
      <c r="CZL193" s="3"/>
      <c r="CZM193" s="3"/>
      <c r="CZN193" s="3"/>
      <c r="CZO193" s="3"/>
      <c r="CZP193" s="3"/>
      <c r="CZQ193" s="3"/>
      <c r="CZR193" s="3"/>
      <c r="CZS193" s="3"/>
      <c r="CZT193" s="3"/>
      <c r="CZU193" s="3"/>
      <c r="CZV193" s="3"/>
      <c r="CZW193" s="3"/>
      <c r="CZX193" s="3"/>
      <c r="CZY193" s="3"/>
      <c r="CZZ193" s="3"/>
      <c r="DAA193" s="3"/>
      <c r="DAB193" s="3"/>
      <c r="DAC193" s="3"/>
      <c r="DAD193" s="3"/>
      <c r="DAE193" s="3"/>
      <c r="DAF193" s="3"/>
      <c r="DAG193" s="3"/>
      <c r="DAH193" s="3"/>
      <c r="DAI193" s="3"/>
      <c r="DAJ193" s="3"/>
      <c r="DAK193" s="3"/>
      <c r="DAL193" s="3"/>
      <c r="DAM193" s="3"/>
      <c r="DAN193" s="3"/>
      <c r="DAO193" s="3"/>
      <c r="DAP193" s="3"/>
      <c r="DAQ193" s="3"/>
      <c r="DAR193" s="3"/>
      <c r="DAS193" s="3"/>
      <c r="DAT193" s="3"/>
      <c r="DAU193" s="3"/>
      <c r="DAV193" s="3"/>
      <c r="DAW193" s="3"/>
      <c r="DAX193" s="3"/>
      <c r="DAY193" s="3"/>
      <c r="DAZ193" s="3"/>
      <c r="DBA193" s="3"/>
      <c r="DBB193" s="3"/>
      <c r="DBC193" s="3"/>
      <c r="DBD193" s="3"/>
      <c r="DBE193" s="3"/>
      <c r="DBF193" s="3"/>
      <c r="DBG193" s="3"/>
      <c r="DBH193" s="3"/>
      <c r="DBI193" s="3"/>
      <c r="DBJ193" s="3"/>
      <c r="DBK193" s="3"/>
      <c r="DBL193" s="3"/>
      <c r="DBM193" s="3"/>
      <c r="DBN193" s="3"/>
      <c r="DBO193" s="3"/>
      <c r="DBP193" s="3"/>
      <c r="DBQ193" s="3"/>
      <c r="DBR193" s="3"/>
      <c r="DBS193" s="3"/>
      <c r="DBT193" s="3"/>
      <c r="DBU193" s="3"/>
      <c r="DBV193" s="3"/>
      <c r="DBW193" s="3"/>
      <c r="DBX193" s="3"/>
      <c r="DBY193" s="3"/>
      <c r="DBZ193" s="3"/>
      <c r="DCA193" s="3"/>
      <c r="DCB193" s="3"/>
      <c r="DCC193" s="3"/>
      <c r="DCD193" s="3"/>
      <c r="DCE193" s="3"/>
      <c r="DCF193" s="3"/>
      <c r="DCG193" s="3"/>
      <c r="DCH193" s="3"/>
      <c r="DCI193" s="3"/>
      <c r="DCJ193" s="3"/>
      <c r="DCK193" s="3"/>
      <c r="DCL193" s="3"/>
      <c r="DCM193" s="3"/>
      <c r="DCN193" s="3"/>
      <c r="DCO193" s="3"/>
      <c r="DCP193" s="3"/>
      <c r="DCQ193" s="3"/>
      <c r="DCR193" s="3"/>
      <c r="DCS193" s="3"/>
      <c r="DCT193" s="3"/>
      <c r="DCU193" s="3"/>
      <c r="DCV193" s="3"/>
      <c r="DCW193" s="3"/>
      <c r="DCX193" s="3"/>
      <c r="DCY193" s="3"/>
      <c r="DCZ193" s="3"/>
      <c r="DDA193" s="3"/>
      <c r="DDB193" s="3"/>
      <c r="DDC193" s="3"/>
      <c r="DDD193" s="3"/>
      <c r="DDE193" s="3"/>
      <c r="DDF193" s="3"/>
      <c r="DDG193" s="3"/>
      <c r="DDH193" s="3"/>
      <c r="DDI193" s="3"/>
      <c r="DDJ193" s="3"/>
      <c r="DDK193" s="3"/>
      <c r="DDL193" s="3"/>
      <c r="DDM193" s="3"/>
      <c r="DDN193" s="3"/>
      <c r="DDO193" s="3"/>
      <c r="DDP193" s="3"/>
      <c r="DDQ193" s="3"/>
      <c r="DDR193" s="3"/>
      <c r="DDS193" s="3"/>
      <c r="DDT193" s="3"/>
      <c r="DDU193" s="3"/>
      <c r="DDV193" s="3"/>
      <c r="DDW193" s="3"/>
      <c r="DDX193" s="3"/>
      <c r="DDY193" s="3"/>
      <c r="DDZ193" s="3"/>
      <c r="DEA193" s="3"/>
      <c r="DEB193" s="3"/>
      <c r="DEC193" s="3"/>
      <c r="DED193" s="3"/>
      <c r="DEE193" s="3"/>
      <c r="DEF193" s="3"/>
      <c r="DEG193" s="3"/>
      <c r="DEH193" s="3"/>
      <c r="DEI193" s="3"/>
      <c r="DEJ193" s="3"/>
      <c r="DEK193" s="3"/>
      <c r="DEL193" s="3"/>
      <c r="DEM193" s="3"/>
      <c r="DEN193" s="3"/>
      <c r="DEO193" s="3"/>
      <c r="DEP193" s="3"/>
      <c r="DEQ193" s="3"/>
      <c r="DER193" s="3"/>
      <c r="DES193" s="3"/>
      <c r="DET193" s="3"/>
      <c r="DEU193" s="3"/>
      <c r="DEV193" s="3"/>
      <c r="DEW193" s="3"/>
      <c r="DEX193" s="3"/>
      <c r="DEY193" s="3"/>
      <c r="DEZ193" s="3"/>
      <c r="DFA193" s="3"/>
      <c r="DFB193" s="3"/>
      <c r="DFC193" s="3"/>
      <c r="DFD193" s="3"/>
      <c r="DFE193" s="3"/>
      <c r="DFF193" s="3"/>
      <c r="DFG193" s="3"/>
      <c r="DFH193" s="3"/>
      <c r="DFI193" s="3"/>
      <c r="DFJ193" s="3"/>
      <c r="DFK193" s="3"/>
      <c r="DFL193" s="3"/>
      <c r="DFM193" s="3"/>
      <c r="DFN193" s="3"/>
      <c r="DFO193" s="3"/>
      <c r="DFP193" s="3"/>
      <c r="DFQ193" s="3"/>
      <c r="DFR193" s="3"/>
      <c r="DFS193" s="3"/>
      <c r="DFT193" s="3"/>
      <c r="DFU193" s="3"/>
      <c r="DFV193" s="3"/>
      <c r="DFW193" s="3"/>
      <c r="DFX193" s="3"/>
      <c r="DFY193" s="3"/>
      <c r="DFZ193" s="3"/>
      <c r="DGA193" s="3"/>
      <c r="DGB193" s="3"/>
      <c r="DGC193" s="3"/>
      <c r="DGD193" s="3"/>
      <c r="DGE193" s="3"/>
      <c r="DGF193" s="3"/>
      <c r="DGG193" s="3"/>
      <c r="DGH193" s="3"/>
      <c r="DGI193" s="3"/>
      <c r="DGJ193" s="3"/>
      <c r="DGK193" s="3"/>
      <c r="DGL193" s="3"/>
      <c r="DGM193" s="3"/>
      <c r="DGN193" s="3"/>
      <c r="DGO193" s="3"/>
      <c r="DGP193" s="3"/>
      <c r="DGQ193" s="3"/>
      <c r="DGR193" s="3"/>
      <c r="DGS193" s="3"/>
      <c r="DGT193" s="3"/>
      <c r="DGU193" s="3"/>
      <c r="DGV193" s="3"/>
      <c r="DGW193" s="3"/>
      <c r="DGX193" s="3"/>
      <c r="DGY193" s="3"/>
      <c r="DGZ193" s="3"/>
      <c r="DHA193" s="3"/>
      <c r="DHB193" s="3"/>
      <c r="DHC193" s="3"/>
      <c r="DHD193" s="3"/>
      <c r="DHE193" s="3"/>
      <c r="DHF193" s="3"/>
      <c r="DHG193" s="3"/>
      <c r="DHH193" s="3"/>
      <c r="DHI193" s="3"/>
      <c r="DHJ193" s="3"/>
      <c r="DHK193" s="3"/>
      <c r="DHL193" s="3"/>
      <c r="DHM193" s="3"/>
      <c r="DHN193" s="3"/>
      <c r="DHO193" s="3"/>
      <c r="DHP193" s="3"/>
      <c r="DHQ193" s="3"/>
      <c r="DHR193" s="3"/>
      <c r="DHS193" s="3"/>
      <c r="DHT193" s="3"/>
      <c r="DHU193" s="3"/>
      <c r="DHV193" s="3"/>
      <c r="DHW193" s="3"/>
      <c r="DHX193" s="3"/>
      <c r="DHY193" s="3"/>
      <c r="DHZ193" s="3"/>
      <c r="DIA193" s="3"/>
      <c r="DIB193" s="3"/>
      <c r="DIC193" s="3"/>
      <c r="DID193" s="3"/>
      <c r="DIE193" s="3"/>
      <c r="DIF193" s="3"/>
      <c r="DIG193" s="3"/>
      <c r="DIH193" s="3"/>
      <c r="DII193" s="3"/>
      <c r="DIJ193" s="3"/>
      <c r="DIK193" s="3"/>
      <c r="DIL193" s="3"/>
      <c r="DIM193" s="3"/>
      <c r="DIN193" s="3"/>
      <c r="DIO193" s="3"/>
      <c r="DIP193" s="3"/>
      <c r="DIQ193" s="3"/>
      <c r="DIR193" s="3"/>
      <c r="DIS193" s="3"/>
      <c r="DIT193" s="3"/>
      <c r="DIU193" s="3"/>
      <c r="DIV193" s="3"/>
      <c r="DIW193" s="3"/>
      <c r="DIX193" s="3"/>
      <c r="DIY193" s="3"/>
      <c r="DIZ193" s="3"/>
      <c r="DJA193" s="3"/>
      <c r="DJB193" s="3"/>
      <c r="DJC193" s="3"/>
      <c r="DJD193" s="3"/>
      <c r="DJE193" s="3"/>
      <c r="DJF193" s="3"/>
      <c r="DJG193" s="3"/>
      <c r="DJH193" s="3"/>
      <c r="DJI193" s="3"/>
      <c r="DJJ193" s="3"/>
      <c r="DJK193" s="3"/>
      <c r="DJL193" s="3"/>
      <c r="DJM193" s="3"/>
      <c r="DJN193" s="3"/>
      <c r="DJO193" s="3"/>
      <c r="DJP193" s="3"/>
      <c r="DJQ193" s="3"/>
      <c r="DJR193" s="3"/>
      <c r="DJS193" s="3"/>
      <c r="DJT193" s="3"/>
      <c r="DJU193" s="3"/>
      <c r="DJV193" s="3"/>
      <c r="DJW193" s="3"/>
      <c r="DJX193" s="3"/>
      <c r="DJY193" s="3"/>
      <c r="DJZ193" s="3"/>
      <c r="DKA193" s="3"/>
      <c r="DKB193" s="3"/>
      <c r="DKC193" s="3"/>
      <c r="DKD193" s="3"/>
      <c r="DKE193" s="3"/>
      <c r="DKF193" s="3"/>
      <c r="DKG193" s="3"/>
      <c r="DKH193" s="3"/>
      <c r="DKI193" s="3"/>
      <c r="DKJ193" s="3"/>
      <c r="DKK193" s="3"/>
      <c r="DKL193" s="3"/>
      <c r="DKM193" s="3"/>
      <c r="DKN193" s="3"/>
      <c r="DKO193" s="3"/>
      <c r="DKP193" s="3"/>
      <c r="DKQ193" s="3"/>
      <c r="DKR193" s="3"/>
      <c r="DKS193" s="3"/>
      <c r="DKT193" s="3"/>
      <c r="DKU193" s="3"/>
      <c r="DKV193" s="3"/>
      <c r="DKW193" s="3"/>
      <c r="DKX193" s="3"/>
      <c r="DKY193" s="3"/>
      <c r="DKZ193" s="3"/>
      <c r="DLA193" s="3"/>
      <c r="DLB193" s="3"/>
      <c r="DLC193" s="3"/>
      <c r="DLD193" s="3"/>
      <c r="DLE193" s="3"/>
      <c r="DLF193" s="3"/>
      <c r="DLG193" s="3"/>
      <c r="DLH193" s="3"/>
      <c r="DLI193" s="3"/>
      <c r="DLJ193" s="3"/>
      <c r="DLK193" s="3"/>
      <c r="DLL193" s="3"/>
      <c r="DLM193" s="3"/>
      <c r="DLN193" s="3"/>
      <c r="DLO193" s="3"/>
      <c r="DLP193" s="3"/>
      <c r="DLQ193" s="3"/>
      <c r="DLR193" s="3"/>
      <c r="DLS193" s="3"/>
      <c r="DLT193" s="3"/>
      <c r="DLU193" s="3"/>
      <c r="DLV193" s="3"/>
      <c r="DLW193" s="3"/>
      <c r="DLX193" s="3"/>
      <c r="DLY193" s="3"/>
      <c r="DLZ193" s="3"/>
      <c r="DMA193" s="3"/>
      <c r="DMB193" s="3"/>
      <c r="DMC193" s="3"/>
      <c r="DMD193" s="3"/>
      <c r="DME193" s="3"/>
      <c r="DMF193" s="3"/>
      <c r="DMG193" s="3"/>
      <c r="DMH193" s="3"/>
      <c r="DMI193" s="3"/>
      <c r="DMJ193" s="3"/>
      <c r="DMK193" s="3"/>
      <c r="DML193" s="3"/>
      <c r="DMM193" s="3"/>
      <c r="DMN193" s="3"/>
      <c r="DMO193" s="3"/>
      <c r="DMP193" s="3"/>
      <c r="DMQ193" s="3"/>
      <c r="DMR193" s="3"/>
      <c r="DMS193" s="3"/>
      <c r="DMT193" s="3"/>
      <c r="DMU193" s="3"/>
      <c r="DMV193" s="3"/>
      <c r="DMW193" s="3"/>
      <c r="DMX193" s="3"/>
      <c r="DMY193" s="3"/>
      <c r="DMZ193" s="3"/>
      <c r="DNA193" s="3"/>
      <c r="DNB193" s="3"/>
      <c r="DNC193" s="3"/>
      <c r="DND193" s="3"/>
      <c r="DNE193" s="3"/>
      <c r="DNF193" s="3"/>
      <c r="DNG193" s="3"/>
      <c r="DNH193" s="3"/>
      <c r="DNI193" s="3"/>
      <c r="DNJ193" s="3"/>
      <c r="DNK193" s="3"/>
      <c r="DNL193" s="3"/>
      <c r="DNM193" s="3"/>
      <c r="DNN193" s="3"/>
      <c r="DNO193" s="3"/>
      <c r="DNP193" s="3"/>
      <c r="DNQ193" s="3"/>
      <c r="DNR193" s="3"/>
      <c r="DNS193" s="3"/>
      <c r="DNT193" s="3"/>
      <c r="DNU193" s="3"/>
      <c r="DNV193" s="3"/>
      <c r="DNW193" s="3"/>
      <c r="DNX193" s="3"/>
      <c r="DNY193" s="3"/>
      <c r="DNZ193" s="3"/>
      <c r="DOA193" s="3"/>
      <c r="DOB193" s="3"/>
      <c r="DOC193" s="3"/>
      <c r="DOD193" s="3"/>
      <c r="DOE193" s="3"/>
      <c r="DOF193" s="3"/>
      <c r="DOG193" s="3"/>
      <c r="DOH193" s="3"/>
      <c r="DOI193" s="3"/>
      <c r="DOJ193" s="3"/>
      <c r="DOK193" s="3"/>
      <c r="DOL193" s="3"/>
      <c r="DOM193" s="3"/>
      <c r="DON193" s="3"/>
      <c r="DOO193" s="3"/>
      <c r="DOP193" s="3"/>
      <c r="DOQ193" s="3"/>
      <c r="DOR193" s="3"/>
      <c r="DOS193" s="3"/>
      <c r="DOT193" s="3"/>
      <c r="DOU193" s="3"/>
      <c r="DOV193" s="3"/>
      <c r="DOW193" s="3"/>
      <c r="DOX193" s="3"/>
      <c r="DOY193" s="3"/>
      <c r="DOZ193" s="3"/>
      <c r="DPA193" s="3"/>
      <c r="DPB193" s="3"/>
      <c r="DPC193" s="3"/>
      <c r="DPD193" s="3"/>
      <c r="DPE193" s="3"/>
      <c r="DPF193" s="3"/>
      <c r="DPG193" s="3"/>
      <c r="DPH193" s="3"/>
      <c r="DPI193" s="3"/>
      <c r="DPJ193" s="3"/>
      <c r="DPK193" s="3"/>
      <c r="DPL193" s="3"/>
      <c r="DPM193" s="3"/>
      <c r="DPN193" s="3"/>
      <c r="DPO193" s="3"/>
      <c r="DPP193" s="3"/>
      <c r="DPQ193" s="3"/>
      <c r="DPR193" s="3"/>
      <c r="DPS193" s="3"/>
      <c r="DPT193" s="3"/>
      <c r="DPU193" s="3"/>
      <c r="DPV193" s="3"/>
      <c r="DPW193" s="3"/>
      <c r="DPX193" s="3"/>
      <c r="DPY193" s="3"/>
      <c r="DPZ193" s="3"/>
      <c r="DQA193" s="3"/>
      <c r="DQB193" s="3"/>
      <c r="DQC193" s="3"/>
      <c r="DQD193" s="3"/>
      <c r="DQE193" s="3"/>
      <c r="DQF193" s="3"/>
      <c r="DQG193" s="3"/>
      <c r="DQH193" s="3"/>
      <c r="DQI193" s="3"/>
      <c r="DQJ193" s="3"/>
      <c r="DQK193" s="3"/>
      <c r="DQL193" s="3"/>
      <c r="DQM193" s="3"/>
      <c r="DQN193" s="3"/>
      <c r="DQO193" s="3"/>
      <c r="DQP193" s="3"/>
      <c r="DQQ193" s="3"/>
      <c r="DQR193" s="3"/>
      <c r="DQS193" s="3"/>
      <c r="DQT193" s="3"/>
      <c r="DQU193" s="3"/>
      <c r="DQV193" s="3"/>
      <c r="DQW193" s="3"/>
      <c r="DQX193" s="3"/>
      <c r="DQY193" s="3"/>
      <c r="DQZ193" s="3"/>
      <c r="DRA193" s="3"/>
      <c r="DRB193" s="3"/>
      <c r="DRC193" s="3"/>
      <c r="DRD193" s="3"/>
      <c r="DRE193" s="3"/>
      <c r="DRF193" s="3"/>
      <c r="DRG193" s="3"/>
      <c r="DRH193" s="3"/>
      <c r="DRI193" s="3"/>
      <c r="DRJ193" s="3"/>
      <c r="DRK193" s="3"/>
      <c r="DRL193" s="3"/>
      <c r="DRM193" s="3"/>
      <c r="DRN193" s="3"/>
      <c r="DRO193" s="3"/>
      <c r="DRP193" s="3"/>
      <c r="DRQ193" s="3"/>
      <c r="DRR193" s="3"/>
      <c r="DRS193" s="3"/>
      <c r="DRT193" s="3"/>
      <c r="DRU193" s="3"/>
      <c r="DRV193" s="3"/>
      <c r="DRW193" s="3"/>
      <c r="DRX193" s="3"/>
      <c r="DRY193" s="3"/>
      <c r="DRZ193" s="3"/>
      <c r="DSA193" s="3"/>
      <c r="DSB193" s="3"/>
      <c r="DSC193" s="3"/>
      <c r="DSD193" s="3"/>
      <c r="DSE193" s="3"/>
      <c r="DSF193" s="3"/>
      <c r="DSG193" s="3"/>
      <c r="DSH193" s="3"/>
      <c r="DSI193" s="3"/>
      <c r="DSJ193" s="3"/>
      <c r="DSK193" s="3"/>
      <c r="DSL193" s="3"/>
      <c r="DSM193" s="3"/>
      <c r="DSN193" s="3"/>
      <c r="DSO193" s="3"/>
      <c r="DSP193" s="3"/>
      <c r="DSQ193" s="3"/>
      <c r="DSR193" s="3"/>
      <c r="DSS193" s="3"/>
      <c r="DST193" s="3"/>
      <c r="DSU193" s="3"/>
      <c r="DSV193" s="3"/>
      <c r="DSW193" s="3"/>
      <c r="DSX193" s="3"/>
      <c r="DSY193" s="3"/>
      <c r="DSZ193" s="3"/>
      <c r="DTA193" s="3"/>
      <c r="DTB193" s="3"/>
      <c r="DTC193" s="3"/>
      <c r="DTD193" s="3"/>
      <c r="DTE193" s="3"/>
      <c r="DTF193" s="3"/>
      <c r="DTG193" s="3"/>
      <c r="DTH193" s="3"/>
      <c r="DTI193" s="3"/>
      <c r="DTJ193" s="3"/>
      <c r="DTK193" s="3"/>
      <c r="DTL193" s="3"/>
      <c r="DTM193" s="3"/>
      <c r="DTN193" s="3"/>
      <c r="DTO193" s="3"/>
      <c r="DTP193" s="3"/>
      <c r="DTQ193" s="3"/>
      <c r="DTR193" s="3"/>
      <c r="DTS193" s="3"/>
      <c r="DTT193" s="3"/>
      <c r="DTU193" s="3"/>
      <c r="DTV193" s="3"/>
      <c r="DTW193" s="3"/>
      <c r="DTX193" s="3"/>
      <c r="DTY193" s="3"/>
      <c r="DTZ193" s="3"/>
      <c r="DUA193" s="3"/>
      <c r="DUB193" s="3"/>
      <c r="DUC193" s="3"/>
      <c r="DUD193" s="3"/>
      <c r="DUE193" s="3"/>
      <c r="DUF193" s="3"/>
      <c r="DUG193" s="3"/>
      <c r="DUH193" s="3"/>
      <c r="DUI193" s="3"/>
      <c r="DUJ193" s="3"/>
      <c r="DUK193" s="3"/>
      <c r="DUL193" s="3"/>
      <c r="DUM193" s="3"/>
      <c r="DUN193" s="3"/>
      <c r="DUO193" s="3"/>
      <c r="DUP193" s="3"/>
      <c r="DUQ193" s="3"/>
      <c r="DUR193" s="3"/>
      <c r="DUS193" s="3"/>
      <c r="DUT193" s="3"/>
      <c r="DUU193" s="3"/>
      <c r="DUV193" s="3"/>
      <c r="DUW193" s="3"/>
      <c r="DUX193" s="3"/>
      <c r="DUY193" s="3"/>
      <c r="DUZ193" s="3"/>
      <c r="DVA193" s="3"/>
      <c r="DVB193" s="3"/>
      <c r="DVC193" s="3"/>
      <c r="DVD193" s="3"/>
      <c r="DVE193" s="3"/>
      <c r="DVF193" s="3"/>
      <c r="DVG193" s="3"/>
      <c r="DVH193" s="3"/>
      <c r="DVI193" s="3"/>
      <c r="DVJ193" s="3"/>
      <c r="DVK193" s="3"/>
      <c r="DVL193" s="3"/>
      <c r="DVM193" s="3"/>
      <c r="DVN193" s="3"/>
      <c r="DVO193" s="3"/>
      <c r="DVP193" s="3"/>
      <c r="DVQ193" s="3"/>
      <c r="DVR193" s="3"/>
      <c r="DVS193" s="3"/>
      <c r="DVT193" s="3"/>
      <c r="DVU193" s="3"/>
      <c r="DVV193" s="3"/>
      <c r="DVW193" s="3"/>
      <c r="DVX193" s="3"/>
      <c r="DVY193" s="3"/>
      <c r="DVZ193" s="3"/>
      <c r="DWA193" s="3"/>
      <c r="DWB193" s="3"/>
      <c r="DWC193" s="3"/>
      <c r="DWD193" s="3"/>
      <c r="DWE193" s="3"/>
      <c r="DWF193" s="3"/>
      <c r="DWG193" s="3"/>
      <c r="DWH193" s="3"/>
      <c r="DWI193" s="3"/>
      <c r="DWJ193" s="3"/>
      <c r="DWK193" s="3"/>
      <c r="DWL193" s="3"/>
      <c r="DWM193" s="3"/>
      <c r="DWN193" s="3"/>
      <c r="DWO193" s="3"/>
      <c r="DWP193" s="3"/>
      <c r="DWQ193" s="3"/>
      <c r="DWR193" s="3"/>
      <c r="DWS193" s="3"/>
      <c r="DWT193" s="3"/>
      <c r="DWU193" s="3"/>
      <c r="DWV193" s="3"/>
      <c r="DWW193" s="3"/>
      <c r="DWX193" s="3"/>
      <c r="DWY193" s="3"/>
      <c r="DWZ193" s="3"/>
      <c r="DXA193" s="3"/>
      <c r="DXB193" s="3"/>
      <c r="DXC193" s="3"/>
      <c r="DXD193" s="3"/>
      <c r="DXE193" s="3"/>
      <c r="DXF193" s="3"/>
      <c r="DXG193" s="3"/>
      <c r="DXH193" s="3"/>
      <c r="DXI193" s="3"/>
      <c r="DXJ193" s="3"/>
      <c r="DXK193" s="3"/>
      <c r="DXL193" s="3"/>
      <c r="DXM193" s="3"/>
      <c r="DXN193" s="3"/>
      <c r="DXO193" s="3"/>
      <c r="DXP193" s="3"/>
      <c r="DXQ193" s="3"/>
      <c r="DXR193" s="3"/>
      <c r="DXS193" s="3"/>
      <c r="DXT193" s="3"/>
      <c r="DXU193" s="3"/>
      <c r="DXV193" s="3"/>
      <c r="DXW193" s="3"/>
      <c r="DXX193" s="3"/>
      <c r="DXY193" s="3"/>
      <c r="DXZ193" s="3"/>
      <c r="DYA193" s="3"/>
      <c r="DYB193" s="3"/>
      <c r="DYC193" s="3"/>
      <c r="DYD193" s="3"/>
      <c r="DYE193" s="3"/>
      <c r="DYF193" s="3"/>
      <c r="DYG193" s="3"/>
      <c r="DYH193" s="3"/>
      <c r="DYI193" s="3"/>
      <c r="DYJ193" s="3"/>
      <c r="DYK193" s="3"/>
      <c r="DYL193" s="3"/>
      <c r="DYM193" s="3"/>
      <c r="DYN193" s="3"/>
      <c r="DYO193" s="3"/>
      <c r="DYP193" s="3"/>
      <c r="DYQ193" s="3"/>
      <c r="DYR193" s="3"/>
      <c r="DYS193" s="3"/>
      <c r="DYT193" s="3"/>
      <c r="DYU193" s="3"/>
      <c r="DYV193" s="3"/>
      <c r="DYW193" s="3"/>
      <c r="DYX193" s="3"/>
      <c r="DYY193" s="3"/>
      <c r="DYZ193" s="3"/>
      <c r="DZA193" s="3"/>
      <c r="DZB193" s="3"/>
      <c r="DZC193" s="3"/>
      <c r="DZD193" s="3"/>
      <c r="DZE193" s="3"/>
      <c r="DZF193" s="3"/>
      <c r="DZG193" s="3"/>
      <c r="DZH193" s="3"/>
      <c r="DZI193" s="3"/>
      <c r="DZJ193" s="3"/>
      <c r="DZK193" s="3"/>
      <c r="DZL193" s="3"/>
      <c r="DZM193" s="3"/>
      <c r="DZN193" s="3"/>
      <c r="DZO193" s="3"/>
      <c r="DZP193" s="3"/>
      <c r="DZQ193" s="3"/>
      <c r="DZR193" s="3"/>
      <c r="DZS193" s="3"/>
      <c r="DZT193" s="3"/>
      <c r="DZU193" s="3"/>
      <c r="DZV193" s="3"/>
      <c r="DZW193" s="3"/>
      <c r="DZX193" s="3"/>
      <c r="DZY193" s="3"/>
      <c r="DZZ193" s="3"/>
      <c r="EAA193" s="3"/>
      <c r="EAB193" s="3"/>
      <c r="EAC193" s="3"/>
      <c r="EAD193" s="3"/>
      <c r="EAE193" s="3"/>
      <c r="EAF193" s="3"/>
      <c r="EAG193" s="3"/>
      <c r="EAH193" s="3"/>
      <c r="EAI193" s="3"/>
      <c r="EAJ193" s="3"/>
      <c r="EAK193" s="3"/>
      <c r="EAL193" s="3"/>
      <c r="EAM193" s="3"/>
      <c r="EAN193" s="3"/>
      <c r="EAO193" s="3"/>
      <c r="EAP193" s="3"/>
      <c r="EAQ193" s="3"/>
      <c r="EAR193" s="3"/>
      <c r="EAS193" s="3"/>
      <c r="EAT193" s="3"/>
      <c r="EAU193" s="3"/>
      <c r="EAV193" s="3"/>
      <c r="EAW193" s="3"/>
      <c r="EAX193" s="3"/>
      <c r="EAY193" s="3"/>
      <c r="EAZ193" s="3"/>
      <c r="EBA193" s="3"/>
      <c r="EBB193" s="3"/>
      <c r="EBC193" s="3"/>
      <c r="EBD193" s="3"/>
      <c r="EBE193" s="3"/>
      <c r="EBF193" s="3"/>
      <c r="EBG193" s="3"/>
      <c r="EBH193" s="3"/>
      <c r="EBI193" s="3"/>
      <c r="EBJ193" s="3"/>
      <c r="EBK193" s="3"/>
      <c r="EBL193" s="3"/>
      <c r="EBM193" s="3"/>
      <c r="EBN193" s="3"/>
      <c r="EBO193" s="3"/>
      <c r="EBP193" s="3"/>
      <c r="EBQ193" s="3"/>
      <c r="EBR193" s="3"/>
      <c r="EBS193" s="3"/>
      <c r="EBT193" s="3"/>
      <c r="EBU193" s="3"/>
      <c r="EBV193" s="3"/>
      <c r="EBW193" s="3"/>
      <c r="EBX193" s="3"/>
      <c r="EBY193" s="3"/>
      <c r="EBZ193" s="3"/>
      <c r="ECA193" s="3"/>
      <c r="ECB193" s="3"/>
      <c r="ECC193" s="3"/>
      <c r="ECD193" s="3"/>
      <c r="ECE193" s="3"/>
      <c r="ECF193" s="3"/>
      <c r="ECG193" s="3"/>
      <c r="ECH193" s="3"/>
      <c r="ECI193" s="3"/>
      <c r="ECJ193" s="3"/>
      <c r="ECK193" s="3"/>
      <c r="ECL193" s="3"/>
      <c r="ECM193" s="3"/>
      <c r="ECN193" s="3"/>
      <c r="ECO193" s="3"/>
      <c r="ECP193" s="3"/>
      <c r="ECQ193" s="3"/>
      <c r="ECR193" s="3"/>
      <c r="ECS193" s="3"/>
      <c r="ECT193" s="3"/>
      <c r="ECU193" s="3"/>
      <c r="ECV193" s="3"/>
      <c r="ECW193" s="3"/>
      <c r="ECX193" s="3"/>
      <c r="ECY193" s="3"/>
      <c r="ECZ193" s="3"/>
      <c r="EDA193" s="3"/>
      <c r="EDB193" s="3"/>
      <c r="EDC193" s="3"/>
      <c r="EDD193" s="3"/>
      <c r="EDE193" s="3"/>
      <c r="EDF193" s="3"/>
      <c r="EDG193" s="3"/>
      <c r="EDH193" s="3"/>
      <c r="EDI193" s="3"/>
      <c r="EDJ193" s="3"/>
      <c r="EDK193" s="3"/>
      <c r="EDL193" s="3"/>
      <c r="EDM193" s="3"/>
      <c r="EDN193" s="3"/>
      <c r="EDO193" s="3"/>
      <c r="EDP193" s="3"/>
      <c r="EDQ193" s="3"/>
      <c r="EDR193" s="3"/>
      <c r="EDS193" s="3"/>
      <c r="EDT193" s="3"/>
      <c r="EDU193" s="3"/>
      <c r="EDV193" s="3"/>
      <c r="EDW193" s="3"/>
      <c r="EDX193" s="3"/>
      <c r="EDY193" s="3"/>
      <c r="EDZ193" s="3"/>
      <c r="EEA193" s="3"/>
      <c r="EEB193" s="3"/>
      <c r="EEC193" s="3"/>
      <c r="EED193" s="3"/>
      <c r="EEE193" s="3"/>
      <c r="EEF193" s="3"/>
      <c r="EEG193" s="3"/>
      <c r="EEH193" s="3"/>
      <c r="EEI193" s="3"/>
      <c r="EEJ193" s="3"/>
      <c r="EEK193" s="3"/>
      <c r="EEL193" s="3"/>
      <c r="EEM193" s="3"/>
      <c r="EEN193" s="3"/>
      <c r="EEO193" s="3"/>
      <c r="EEP193" s="3"/>
      <c r="EEQ193" s="3"/>
      <c r="EER193" s="3"/>
      <c r="EES193" s="3"/>
      <c r="EET193" s="3"/>
      <c r="EEU193" s="3"/>
      <c r="EEV193" s="3"/>
      <c r="EEW193" s="3"/>
      <c r="EEX193" s="3"/>
      <c r="EEY193" s="3"/>
      <c r="EEZ193" s="3"/>
      <c r="EFA193" s="3"/>
      <c r="EFB193" s="3"/>
      <c r="EFC193" s="3"/>
      <c r="EFD193" s="3"/>
      <c r="EFE193" s="3"/>
      <c r="EFF193" s="3"/>
      <c r="EFG193" s="3"/>
      <c r="EFH193" s="3"/>
      <c r="EFI193" s="3"/>
      <c r="EFJ193" s="3"/>
      <c r="EFK193" s="3"/>
      <c r="EFL193" s="3"/>
      <c r="EFM193" s="3"/>
      <c r="EFN193" s="3"/>
      <c r="EFO193" s="3"/>
      <c r="EFP193" s="3"/>
      <c r="EFQ193" s="3"/>
      <c r="EFR193" s="3"/>
      <c r="EFS193" s="3"/>
      <c r="EFT193" s="3"/>
      <c r="EFU193" s="3"/>
      <c r="EFV193" s="3"/>
      <c r="EFW193" s="3"/>
      <c r="EFX193" s="3"/>
      <c r="EFY193" s="3"/>
      <c r="EFZ193" s="3"/>
      <c r="EGA193" s="3"/>
      <c r="EGB193" s="3"/>
      <c r="EGC193" s="3"/>
      <c r="EGD193" s="3"/>
      <c r="EGE193" s="3"/>
      <c r="EGF193" s="3"/>
      <c r="EGG193" s="3"/>
      <c r="EGH193" s="3"/>
      <c r="EGI193" s="3"/>
      <c r="EGJ193" s="3"/>
      <c r="EGK193" s="3"/>
      <c r="EGL193" s="3"/>
      <c r="EGM193" s="3"/>
      <c r="EGN193" s="3"/>
      <c r="EGO193" s="3"/>
      <c r="EGP193" s="3"/>
      <c r="EGQ193" s="3"/>
      <c r="EGR193" s="3"/>
      <c r="EGS193" s="3"/>
      <c r="EGT193" s="3"/>
      <c r="EGU193" s="3"/>
      <c r="EGV193" s="3"/>
      <c r="EGW193" s="3"/>
      <c r="EGX193" s="3"/>
      <c r="EGY193" s="3"/>
      <c r="EGZ193" s="3"/>
      <c r="EHA193" s="3"/>
      <c r="EHB193" s="3"/>
      <c r="EHC193" s="3"/>
      <c r="EHD193" s="3"/>
      <c r="EHE193" s="3"/>
      <c r="EHF193" s="3"/>
      <c r="EHG193" s="3"/>
      <c r="EHH193" s="3"/>
      <c r="EHI193" s="3"/>
      <c r="EHJ193" s="3"/>
      <c r="EHK193" s="3"/>
      <c r="EHL193" s="3"/>
      <c r="EHM193" s="3"/>
      <c r="EHN193" s="3"/>
      <c r="EHO193" s="3"/>
      <c r="EHP193" s="3"/>
      <c r="EHQ193" s="3"/>
      <c r="EHR193" s="3"/>
      <c r="EHS193" s="3"/>
      <c r="EHT193" s="3"/>
      <c r="EHU193" s="3"/>
      <c r="EHV193" s="3"/>
      <c r="EHW193" s="3"/>
      <c r="EHX193" s="3"/>
      <c r="EHY193" s="3"/>
      <c r="EHZ193" s="3"/>
      <c r="EIA193" s="3"/>
      <c r="EIB193" s="3"/>
      <c r="EIC193" s="3"/>
      <c r="EID193" s="3"/>
      <c r="EIE193" s="3"/>
      <c r="EIF193" s="3"/>
      <c r="EIG193" s="3"/>
      <c r="EIH193" s="3"/>
      <c r="EII193" s="3"/>
      <c r="EIJ193" s="3"/>
      <c r="EIK193" s="3"/>
      <c r="EIL193" s="3"/>
      <c r="EIM193" s="3"/>
      <c r="EIN193" s="3"/>
      <c r="EIO193" s="3"/>
      <c r="EIP193" s="3"/>
      <c r="EIQ193" s="3"/>
      <c r="EIR193" s="3"/>
      <c r="EIS193" s="3"/>
      <c r="EIT193" s="3"/>
      <c r="EIU193" s="3"/>
      <c r="EIV193" s="3"/>
      <c r="EIW193" s="3"/>
      <c r="EIX193" s="3"/>
      <c r="EIY193" s="3"/>
      <c r="EIZ193" s="3"/>
      <c r="EJA193" s="3"/>
      <c r="EJB193" s="3"/>
      <c r="EJC193" s="3"/>
      <c r="EJD193" s="3"/>
      <c r="EJE193" s="3"/>
      <c r="EJF193" s="3"/>
      <c r="EJG193" s="3"/>
      <c r="EJH193" s="3"/>
      <c r="EJI193" s="3"/>
      <c r="EJJ193" s="3"/>
      <c r="EJK193" s="3"/>
      <c r="EJL193" s="3"/>
      <c r="EJM193" s="3"/>
      <c r="EJN193" s="3"/>
      <c r="EJO193" s="3"/>
      <c r="EJP193" s="3"/>
      <c r="EJQ193" s="3"/>
      <c r="EJR193" s="3"/>
      <c r="EJS193" s="3"/>
      <c r="EJT193" s="3"/>
      <c r="EJU193" s="3"/>
      <c r="EJV193" s="3"/>
      <c r="EJW193" s="3"/>
      <c r="EJX193" s="3"/>
      <c r="EJY193" s="3"/>
      <c r="EJZ193" s="3"/>
      <c r="EKA193" s="3"/>
      <c r="EKB193" s="3"/>
      <c r="EKC193" s="3"/>
      <c r="EKD193" s="3"/>
      <c r="EKE193" s="3"/>
      <c r="EKF193" s="3"/>
      <c r="EKG193" s="3"/>
      <c r="EKH193" s="3"/>
      <c r="EKI193" s="3"/>
      <c r="EKJ193" s="3"/>
      <c r="EKK193" s="3"/>
      <c r="EKL193" s="3"/>
      <c r="EKM193" s="3"/>
      <c r="EKN193" s="3"/>
      <c r="EKO193" s="3"/>
      <c r="EKP193" s="3"/>
      <c r="EKQ193" s="3"/>
      <c r="EKR193" s="3"/>
      <c r="EKS193" s="3"/>
      <c r="EKT193" s="3"/>
      <c r="EKU193" s="3"/>
      <c r="EKV193" s="3"/>
      <c r="EKW193" s="3"/>
      <c r="EKX193" s="3"/>
      <c r="EKY193" s="3"/>
      <c r="EKZ193" s="3"/>
      <c r="ELA193" s="3"/>
      <c r="ELB193" s="3"/>
      <c r="ELC193" s="3"/>
      <c r="ELD193" s="3"/>
      <c r="ELE193" s="3"/>
      <c r="ELF193" s="3"/>
      <c r="ELG193" s="3"/>
      <c r="ELH193" s="3"/>
      <c r="ELI193" s="3"/>
      <c r="ELJ193" s="3"/>
      <c r="ELK193" s="3"/>
      <c r="ELL193" s="3"/>
      <c r="ELM193" s="3"/>
      <c r="ELN193" s="3"/>
      <c r="ELO193" s="3"/>
      <c r="ELP193" s="3"/>
      <c r="ELQ193" s="3"/>
      <c r="ELR193" s="3"/>
      <c r="ELS193" s="3"/>
      <c r="ELT193" s="3"/>
      <c r="ELU193" s="3"/>
      <c r="ELV193" s="3"/>
      <c r="ELW193" s="3"/>
      <c r="ELX193" s="3"/>
      <c r="ELY193" s="3"/>
      <c r="ELZ193" s="3"/>
      <c r="EMA193" s="3"/>
      <c r="EMB193" s="3"/>
      <c r="EMC193" s="3"/>
      <c r="EMD193" s="3"/>
      <c r="EME193" s="3"/>
      <c r="EMF193" s="3"/>
      <c r="EMG193" s="3"/>
      <c r="EMH193" s="3"/>
      <c r="EMI193" s="3"/>
      <c r="EMJ193" s="3"/>
      <c r="EMK193" s="3"/>
      <c r="EML193" s="3"/>
      <c r="EMM193" s="3"/>
      <c r="EMN193" s="3"/>
      <c r="EMO193" s="3"/>
      <c r="EMP193" s="3"/>
      <c r="EMQ193" s="3"/>
      <c r="EMR193" s="3"/>
      <c r="EMS193" s="3"/>
      <c r="EMT193" s="3"/>
      <c r="EMU193" s="3"/>
      <c r="EMV193" s="3"/>
      <c r="EMW193" s="3"/>
      <c r="EMX193" s="3"/>
      <c r="EMY193" s="3"/>
      <c r="EMZ193" s="3"/>
      <c r="ENA193" s="3"/>
      <c r="ENB193" s="3"/>
      <c r="ENC193" s="3"/>
      <c r="END193" s="3"/>
      <c r="ENE193" s="3"/>
      <c r="ENF193" s="3"/>
      <c r="ENG193" s="3"/>
      <c r="ENH193" s="3"/>
      <c r="ENI193" s="3"/>
      <c r="ENJ193" s="3"/>
      <c r="ENK193" s="3"/>
      <c r="ENL193" s="3"/>
      <c r="ENM193" s="3"/>
      <c r="ENN193" s="3"/>
      <c r="ENO193" s="3"/>
      <c r="ENP193" s="3"/>
      <c r="ENQ193" s="3"/>
      <c r="ENR193" s="3"/>
      <c r="ENS193" s="3"/>
      <c r="ENT193" s="3"/>
      <c r="ENU193" s="3"/>
      <c r="ENV193" s="3"/>
      <c r="ENW193" s="3"/>
      <c r="ENX193" s="3"/>
      <c r="ENY193" s="3"/>
      <c r="ENZ193" s="3"/>
      <c r="EOA193" s="3"/>
      <c r="EOB193" s="3"/>
      <c r="EOC193" s="3"/>
      <c r="EOD193" s="3"/>
      <c r="EOE193" s="3"/>
      <c r="EOF193" s="3"/>
      <c r="EOG193" s="3"/>
      <c r="EOH193" s="3"/>
      <c r="EOI193" s="3"/>
      <c r="EOJ193" s="3"/>
      <c r="EOK193" s="3"/>
      <c r="EOL193" s="3"/>
      <c r="EOM193" s="3"/>
      <c r="EON193" s="3"/>
      <c r="EOO193" s="3"/>
      <c r="EOP193" s="3"/>
      <c r="EOQ193" s="3"/>
      <c r="EOR193" s="3"/>
      <c r="EOS193" s="3"/>
      <c r="EOT193" s="3"/>
      <c r="EOU193" s="3"/>
      <c r="EOV193" s="3"/>
      <c r="EOW193" s="3"/>
      <c r="EOX193" s="3"/>
      <c r="EOY193" s="3"/>
      <c r="EOZ193" s="3"/>
      <c r="EPA193" s="3"/>
      <c r="EPB193" s="3"/>
      <c r="EPC193" s="3"/>
      <c r="EPD193" s="3"/>
      <c r="EPE193" s="3"/>
      <c r="EPF193" s="3"/>
      <c r="EPG193" s="3"/>
      <c r="EPH193" s="3"/>
      <c r="EPI193" s="3"/>
      <c r="EPJ193" s="3"/>
      <c r="EPK193" s="3"/>
      <c r="EPL193" s="3"/>
      <c r="EPM193" s="3"/>
      <c r="EPN193" s="3"/>
      <c r="EPO193" s="3"/>
      <c r="EPP193" s="3"/>
      <c r="EPQ193" s="3"/>
      <c r="EPR193" s="3"/>
      <c r="EPS193" s="3"/>
      <c r="EPT193" s="3"/>
      <c r="EPU193" s="3"/>
      <c r="EPV193" s="3"/>
      <c r="EPW193" s="3"/>
      <c r="EPX193" s="3"/>
      <c r="EPY193" s="3"/>
      <c r="EPZ193" s="3"/>
      <c r="EQA193" s="3"/>
      <c r="EQB193" s="3"/>
      <c r="EQC193" s="3"/>
      <c r="EQD193" s="3"/>
      <c r="EQE193" s="3"/>
      <c r="EQF193" s="3"/>
      <c r="EQG193" s="3"/>
      <c r="EQH193" s="3"/>
      <c r="EQI193" s="3"/>
      <c r="EQJ193" s="3"/>
      <c r="EQK193" s="3"/>
      <c r="EQL193" s="3"/>
      <c r="EQM193" s="3"/>
      <c r="EQN193" s="3"/>
      <c r="EQO193" s="3"/>
      <c r="EQP193" s="3"/>
      <c r="EQQ193" s="3"/>
      <c r="EQR193" s="3"/>
      <c r="EQS193" s="3"/>
      <c r="EQT193" s="3"/>
      <c r="EQU193" s="3"/>
      <c r="EQV193" s="3"/>
      <c r="EQW193" s="3"/>
      <c r="EQX193" s="3"/>
      <c r="EQY193" s="3"/>
      <c r="EQZ193" s="3"/>
      <c r="ERA193" s="3"/>
      <c r="ERB193" s="3"/>
      <c r="ERC193" s="3"/>
      <c r="ERD193" s="3"/>
      <c r="ERE193" s="3"/>
      <c r="ERF193" s="3"/>
      <c r="ERG193" s="3"/>
      <c r="ERH193" s="3"/>
      <c r="ERI193" s="3"/>
      <c r="ERJ193" s="3"/>
      <c r="ERK193" s="3"/>
      <c r="ERL193" s="3"/>
      <c r="ERM193" s="3"/>
      <c r="ERN193" s="3"/>
      <c r="ERO193" s="3"/>
      <c r="ERP193" s="3"/>
      <c r="ERQ193" s="3"/>
      <c r="ERR193" s="3"/>
      <c r="ERS193" s="3"/>
      <c r="ERT193" s="3"/>
      <c r="ERU193" s="3"/>
      <c r="ERV193" s="3"/>
      <c r="ERW193" s="3"/>
      <c r="ERX193" s="3"/>
      <c r="ERY193" s="3"/>
      <c r="ERZ193" s="3"/>
      <c r="ESA193" s="3"/>
      <c r="ESB193" s="3"/>
      <c r="ESC193" s="3"/>
      <c r="ESD193" s="3"/>
      <c r="ESE193" s="3"/>
      <c r="ESF193" s="3"/>
      <c r="ESG193" s="3"/>
      <c r="ESH193" s="3"/>
      <c r="ESI193" s="3"/>
      <c r="ESJ193" s="3"/>
      <c r="ESK193" s="3"/>
      <c r="ESL193" s="3"/>
      <c r="ESM193" s="3"/>
      <c r="ESN193" s="3"/>
      <c r="ESO193" s="3"/>
      <c r="ESP193" s="3"/>
      <c r="ESQ193" s="3"/>
      <c r="ESR193" s="3"/>
      <c r="ESS193" s="3"/>
      <c r="EST193" s="3"/>
      <c r="ESU193" s="3"/>
      <c r="ESV193" s="3"/>
      <c r="ESW193" s="3"/>
      <c r="ESX193" s="3"/>
      <c r="ESY193" s="3"/>
      <c r="ESZ193" s="3"/>
      <c r="ETA193" s="3"/>
      <c r="ETB193" s="3"/>
      <c r="ETC193" s="3"/>
      <c r="ETD193" s="3"/>
      <c r="ETE193" s="3"/>
      <c r="ETF193" s="3"/>
      <c r="ETG193" s="3"/>
      <c r="ETH193" s="3"/>
      <c r="ETI193" s="3"/>
      <c r="ETJ193" s="3"/>
      <c r="ETK193" s="3"/>
      <c r="ETL193" s="3"/>
      <c r="ETM193" s="3"/>
      <c r="ETN193" s="3"/>
      <c r="ETO193" s="3"/>
      <c r="ETP193" s="3"/>
      <c r="ETQ193" s="3"/>
      <c r="ETR193" s="3"/>
      <c r="ETS193" s="3"/>
      <c r="ETT193" s="3"/>
      <c r="ETU193" s="3"/>
      <c r="ETV193" s="3"/>
      <c r="ETW193" s="3"/>
      <c r="ETX193" s="3"/>
      <c r="ETY193" s="3"/>
      <c r="ETZ193" s="3"/>
      <c r="EUA193" s="3"/>
      <c r="EUB193" s="3"/>
      <c r="EUC193" s="3"/>
      <c r="EUD193" s="3"/>
      <c r="EUE193" s="3"/>
      <c r="EUF193" s="3"/>
      <c r="EUG193" s="3"/>
      <c r="EUH193" s="3"/>
      <c r="EUI193" s="3"/>
      <c r="EUJ193" s="3"/>
      <c r="EUK193" s="3"/>
      <c r="EUL193" s="3"/>
      <c r="EUM193" s="3"/>
      <c r="EUN193" s="3"/>
      <c r="EUO193" s="3"/>
      <c r="EUP193" s="3"/>
      <c r="EUQ193" s="3"/>
      <c r="EUR193" s="3"/>
      <c r="EUS193" s="3"/>
      <c r="EUT193" s="3"/>
      <c r="EUU193" s="3"/>
      <c r="EUV193" s="3"/>
      <c r="EUW193" s="3"/>
      <c r="EUX193" s="3"/>
      <c r="EUY193" s="3"/>
      <c r="EUZ193" s="3"/>
      <c r="EVA193" s="3"/>
      <c r="EVB193" s="3"/>
      <c r="EVC193" s="3"/>
      <c r="EVD193" s="3"/>
      <c r="EVE193" s="3"/>
      <c r="EVF193" s="3"/>
      <c r="EVG193" s="3"/>
      <c r="EVH193" s="3"/>
      <c r="EVI193" s="3"/>
      <c r="EVJ193" s="3"/>
      <c r="EVK193" s="3"/>
      <c r="EVL193" s="3"/>
      <c r="EVM193" s="3"/>
      <c r="EVN193" s="3"/>
      <c r="EVO193" s="3"/>
      <c r="EVP193" s="3"/>
      <c r="EVQ193" s="3"/>
      <c r="EVR193" s="3"/>
      <c r="EVS193" s="3"/>
      <c r="EVT193" s="3"/>
      <c r="EVU193" s="3"/>
      <c r="EVV193" s="3"/>
      <c r="EVW193" s="3"/>
      <c r="EVX193" s="3"/>
      <c r="EVY193" s="3"/>
      <c r="EVZ193" s="3"/>
      <c r="EWA193" s="3"/>
      <c r="EWB193" s="3"/>
      <c r="EWC193" s="3"/>
      <c r="EWD193" s="3"/>
      <c r="EWE193" s="3"/>
      <c r="EWF193" s="3"/>
      <c r="EWG193" s="3"/>
      <c r="EWH193" s="3"/>
      <c r="EWI193" s="3"/>
      <c r="EWJ193" s="3"/>
      <c r="EWK193" s="3"/>
      <c r="EWL193" s="3"/>
      <c r="EWM193" s="3"/>
      <c r="EWN193" s="3"/>
      <c r="EWO193" s="3"/>
      <c r="EWP193" s="3"/>
      <c r="EWQ193" s="3"/>
      <c r="EWR193" s="3"/>
      <c r="EWS193" s="3"/>
      <c r="EWT193" s="3"/>
      <c r="EWU193" s="3"/>
      <c r="EWV193" s="3"/>
      <c r="EWW193" s="3"/>
      <c r="EWX193" s="3"/>
      <c r="EWY193" s="3"/>
      <c r="EWZ193" s="3"/>
      <c r="EXA193" s="3"/>
      <c r="EXB193" s="3"/>
      <c r="EXC193" s="3"/>
      <c r="EXD193" s="3"/>
      <c r="EXE193" s="3"/>
      <c r="EXF193" s="3"/>
      <c r="EXG193" s="3"/>
      <c r="EXH193" s="3"/>
      <c r="EXI193" s="3"/>
      <c r="EXJ193" s="3"/>
      <c r="EXK193" s="3"/>
      <c r="EXL193" s="3"/>
      <c r="EXM193" s="3"/>
      <c r="EXN193" s="3"/>
      <c r="EXO193" s="3"/>
      <c r="EXP193" s="3"/>
      <c r="EXQ193" s="3"/>
      <c r="EXR193" s="3"/>
      <c r="EXS193" s="3"/>
      <c r="EXT193" s="3"/>
      <c r="EXU193" s="3"/>
      <c r="EXV193" s="3"/>
      <c r="EXW193" s="3"/>
      <c r="EXX193" s="3"/>
      <c r="EXY193" s="3"/>
      <c r="EXZ193" s="3"/>
      <c r="EYA193" s="3"/>
      <c r="EYB193" s="3"/>
      <c r="EYC193" s="3"/>
      <c r="EYD193" s="3"/>
      <c r="EYE193" s="3"/>
      <c r="EYF193" s="3"/>
      <c r="EYG193" s="3"/>
      <c r="EYH193" s="3"/>
      <c r="EYI193" s="3"/>
      <c r="EYJ193" s="3"/>
      <c r="EYK193" s="3"/>
      <c r="EYL193" s="3"/>
      <c r="EYM193" s="3"/>
      <c r="EYN193" s="3"/>
      <c r="EYO193" s="3"/>
      <c r="EYP193" s="3"/>
      <c r="EYQ193" s="3"/>
      <c r="EYR193" s="3"/>
      <c r="EYS193" s="3"/>
      <c r="EYT193" s="3"/>
      <c r="EYU193" s="3"/>
      <c r="EYV193" s="3"/>
      <c r="EYW193" s="3"/>
      <c r="EYX193" s="3"/>
      <c r="EYY193" s="3"/>
      <c r="EYZ193" s="3"/>
      <c r="EZA193" s="3"/>
      <c r="EZB193" s="3"/>
      <c r="EZC193" s="3"/>
      <c r="EZD193" s="3"/>
      <c r="EZE193" s="3"/>
      <c r="EZF193" s="3"/>
      <c r="EZG193" s="3"/>
      <c r="EZH193" s="3"/>
      <c r="EZI193" s="3"/>
      <c r="EZJ193" s="3"/>
      <c r="EZK193" s="3"/>
      <c r="EZL193" s="3"/>
      <c r="EZM193" s="3"/>
      <c r="EZN193" s="3"/>
      <c r="EZO193" s="3"/>
      <c r="EZP193" s="3"/>
      <c r="EZQ193" s="3"/>
      <c r="EZR193" s="3"/>
      <c r="EZS193" s="3"/>
      <c r="EZT193" s="3"/>
      <c r="EZU193" s="3"/>
      <c r="EZV193" s="3"/>
      <c r="EZW193" s="3"/>
      <c r="EZX193" s="3"/>
      <c r="EZY193" s="3"/>
      <c r="EZZ193" s="3"/>
      <c r="FAA193" s="3"/>
      <c r="FAB193" s="3"/>
      <c r="FAC193" s="3"/>
      <c r="FAD193" s="3"/>
      <c r="FAE193" s="3"/>
      <c r="FAF193" s="3"/>
      <c r="FAG193" s="3"/>
      <c r="FAH193" s="3"/>
      <c r="FAI193" s="3"/>
      <c r="FAJ193" s="3"/>
      <c r="FAK193" s="3"/>
      <c r="FAL193" s="3"/>
      <c r="FAM193" s="3"/>
      <c r="FAN193" s="3"/>
      <c r="FAO193" s="3"/>
      <c r="FAP193" s="3"/>
      <c r="FAQ193" s="3"/>
      <c r="FAR193" s="3"/>
      <c r="FAS193" s="3"/>
      <c r="FAT193" s="3"/>
      <c r="FAU193" s="3"/>
      <c r="FAV193" s="3"/>
      <c r="FAW193" s="3"/>
      <c r="FAX193" s="3"/>
      <c r="FAY193" s="3"/>
      <c r="FAZ193" s="3"/>
      <c r="FBA193" s="3"/>
      <c r="FBB193" s="3"/>
      <c r="FBC193" s="3"/>
      <c r="FBD193" s="3"/>
      <c r="FBE193" s="3"/>
      <c r="FBF193" s="3"/>
      <c r="FBG193" s="3"/>
      <c r="FBH193" s="3"/>
      <c r="FBI193" s="3"/>
      <c r="FBJ193" s="3"/>
      <c r="FBK193" s="3"/>
      <c r="FBL193" s="3"/>
      <c r="FBM193" s="3"/>
      <c r="FBN193" s="3"/>
      <c r="FBO193" s="3"/>
      <c r="FBP193" s="3"/>
      <c r="FBQ193" s="3"/>
      <c r="FBR193" s="3"/>
      <c r="FBS193" s="3"/>
      <c r="FBT193" s="3"/>
      <c r="FBU193" s="3"/>
      <c r="FBV193" s="3"/>
      <c r="FBW193" s="3"/>
      <c r="FBX193" s="3"/>
      <c r="FBY193" s="3"/>
      <c r="FBZ193" s="3"/>
      <c r="FCA193" s="3"/>
      <c r="FCB193" s="3"/>
      <c r="FCC193" s="3"/>
      <c r="FCD193" s="3"/>
      <c r="FCE193" s="3"/>
      <c r="FCF193" s="3"/>
      <c r="FCG193" s="3"/>
      <c r="FCH193" s="3"/>
      <c r="FCI193" s="3"/>
      <c r="FCJ193" s="3"/>
      <c r="FCK193" s="3"/>
      <c r="FCL193" s="3"/>
      <c r="FCM193" s="3"/>
      <c r="FCN193" s="3"/>
      <c r="FCO193" s="3"/>
      <c r="FCP193" s="3"/>
      <c r="FCQ193" s="3"/>
      <c r="FCR193" s="3"/>
      <c r="FCS193" s="3"/>
      <c r="FCT193" s="3"/>
      <c r="FCU193" s="3"/>
      <c r="FCV193" s="3"/>
      <c r="FCW193" s="3"/>
      <c r="FCX193" s="3"/>
      <c r="FCY193" s="3"/>
      <c r="FCZ193" s="3"/>
      <c r="FDA193" s="3"/>
      <c r="FDB193" s="3"/>
      <c r="FDC193" s="3"/>
      <c r="FDD193" s="3"/>
      <c r="FDE193" s="3"/>
      <c r="FDF193" s="3"/>
      <c r="FDG193" s="3"/>
      <c r="FDH193" s="3"/>
      <c r="FDI193" s="3"/>
      <c r="FDJ193" s="3"/>
      <c r="FDK193" s="3"/>
      <c r="FDL193" s="3"/>
      <c r="FDM193" s="3"/>
      <c r="FDN193" s="3"/>
      <c r="FDO193" s="3"/>
      <c r="FDP193" s="3"/>
      <c r="FDQ193" s="3"/>
      <c r="FDR193" s="3"/>
      <c r="FDS193" s="3"/>
      <c r="FDT193" s="3"/>
      <c r="FDU193" s="3"/>
      <c r="FDV193" s="3"/>
      <c r="FDW193" s="3"/>
      <c r="FDX193" s="3"/>
      <c r="FDY193" s="3"/>
      <c r="FDZ193" s="3"/>
      <c r="FEA193" s="3"/>
      <c r="FEB193" s="3"/>
      <c r="FEC193" s="3"/>
      <c r="FED193" s="3"/>
      <c r="FEE193" s="3"/>
      <c r="FEF193" s="3"/>
      <c r="FEG193" s="3"/>
      <c r="FEH193" s="3"/>
      <c r="FEI193" s="3"/>
      <c r="FEJ193" s="3"/>
      <c r="FEK193" s="3"/>
      <c r="FEL193" s="3"/>
      <c r="FEM193" s="3"/>
      <c r="FEN193" s="3"/>
      <c r="FEO193" s="3"/>
      <c r="FEP193" s="3"/>
      <c r="FEQ193" s="3"/>
      <c r="FER193" s="3"/>
      <c r="FES193" s="3"/>
      <c r="FET193" s="3"/>
      <c r="FEU193" s="3"/>
      <c r="FEV193" s="3"/>
      <c r="FEW193" s="3"/>
      <c r="FEX193" s="3"/>
      <c r="FEY193" s="3"/>
      <c r="FEZ193" s="3"/>
      <c r="FFA193" s="3"/>
      <c r="FFB193" s="3"/>
      <c r="FFC193" s="3"/>
      <c r="FFD193" s="3"/>
      <c r="FFE193" s="3"/>
      <c r="FFF193" s="3"/>
      <c r="FFG193" s="3"/>
      <c r="FFH193" s="3"/>
      <c r="FFI193" s="3"/>
      <c r="FFJ193" s="3"/>
      <c r="FFK193" s="3"/>
      <c r="FFL193" s="3"/>
      <c r="FFM193" s="3"/>
      <c r="FFN193" s="3"/>
      <c r="FFO193" s="3"/>
      <c r="FFP193" s="3"/>
      <c r="FFQ193" s="3"/>
      <c r="FFR193" s="3"/>
      <c r="FFS193" s="3"/>
      <c r="FFT193" s="3"/>
      <c r="FFU193" s="3"/>
      <c r="FFV193" s="3"/>
      <c r="FFW193" s="3"/>
      <c r="FFX193" s="3"/>
      <c r="FFY193" s="3"/>
      <c r="FFZ193" s="3"/>
      <c r="FGA193" s="3"/>
      <c r="FGB193" s="3"/>
      <c r="FGC193" s="3"/>
      <c r="FGD193" s="3"/>
      <c r="FGE193" s="3"/>
      <c r="FGF193" s="3"/>
      <c r="FGG193" s="3"/>
      <c r="FGH193" s="3"/>
      <c r="FGI193" s="3"/>
      <c r="FGJ193" s="3"/>
      <c r="FGK193" s="3"/>
      <c r="FGL193" s="3"/>
      <c r="FGM193" s="3"/>
      <c r="FGN193" s="3"/>
      <c r="FGO193" s="3"/>
      <c r="FGP193" s="3"/>
      <c r="FGQ193" s="3"/>
      <c r="FGR193" s="3"/>
      <c r="FGS193" s="3"/>
      <c r="FGT193" s="3"/>
      <c r="FGU193" s="3"/>
      <c r="FGV193" s="3"/>
      <c r="FGW193" s="3"/>
      <c r="FGX193" s="3"/>
      <c r="FGY193" s="3"/>
      <c r="FGZ193" s="3"/>
      <c r="FHA193" s="3"/>
      <c r="FHB193" s="3"/>
      <c r="FHC193" s="3"/>
      <c r="FHD193" s="3"/>
      <c r="FHE193" s="3"/>
      <c r="FHF193" s="3"/>
      <c r="FHG193" s="3"/>
      <c r="FHH193" s="3"/>
      <c r="FHI193" s="3"/>
      <c r="FHJ193" s="3"/>
      <c r="FHK193" s="3"/>
      <c r="FHL193" s="3"/>
      <c r="FHM193" s="3"/>
      <c r="FHN193" s="3"/>
      <c r="FHO193" s="3"/>
      <c r="FHP193" s="3"/>
      <c r="FHQ193" s="3"/>
      <c r="FHR193" s="3"/>
      <c r="FHS193" s="3"/>
      <c r="FHT193" s="3"/>
      <c r="FHU193" s="3"/>
      <c r="FHV193" s="3"/>
      <c r="FHW193" s="3"/>
      <c r="FHX193" s="3"/>
      <c r="FHY193" s="3"/>
      <c r="FHZ193" s="3"/>
      <c r="FIA193" s="3"/>
      <c r="FIB193" s="3"/>
      <c r="FIC193" s="3"/>
      <c r="FID193" s="3"/>
      <c r="FIE193" s="3"/>
      <c r="FIF193" s="3"/>
      <c r="FIG193" s="3"/>
      <c r="FIH193" s="3"/>
      <c r="FII193" s="3"/>
      <c r="FIJ193" s="3"/>
      <c r="FIK193" s="3"/>
      <c r="FIL193" s="3"/>
      <c r="FIM193" s="3"/>
      <c r="FIN193" s="3"/>
      <c r="FIO193" s="3"/>
      <c r="FIP193" s="3"/>
      <c r="FIQ193" s="3"/>
      <c r="FIR193" s="3"/>
      <c r="FIS193" s="3"/>
      <c r="FIT193" s="3"/>
      <c r="FIU193" s="3"/>
      <c r="FIV193" s="3"/>
      <c r="FIW193" s="3"/>
      <c r="FIX193" s="3"/>
      <c r="FIY193" s="3"/>
      <c r="FIZ193" s="3"/>
      <c r="FJA193" s="3"/>
      <c r="FJB193" s="3"/>
      <c r="FJC193" s="3"/>
      <c r="FJD193" s="3"/>
      <c r="FJE193" s="3"/>
      <c r="FJF193" s="3"/>
      <c r="FJG193" s="3"/>
      <c r="FJH193" s="3"/>
      <c r="FJI193" s="3"/>
      <c r="FJJ193" s="3"/>
      <c r="FJK193" s="3"/>
      <c r="FJL193" s="3"/>
      <c r="FJM193" s="3"/>
      <c r="FJN193" s="3"/>
      <c r="FJO193" s="3"/>
      <c r="FJP193" s="3"/>
      <c r="FJQ193" s="3"/>
      <c r="FJR193" s="3"/>
      <c r="FJS193" s="3"/>
      <c r="FJT193" s="3"/>
      <c r="FJU193" s="3"/>
      <c r="FJV193" s="3"/>
      <c r="FJW193" s="3"/>
      <c r="FJX193" s="3"/>
      <c r="FJY193" s="3"/>
      <c r="FJZ193" s="3"/>
      <c r="FKA193" s="3"/>
      <c r="FKB193" s="3"/>
      <c r="FKC193" s="3"/>
      <c r="FKD193" s="3"/>
      <c r="FKE193" s="3"/>
      <c r="FKF193" s="3"/>
      <c r="FKG193" s="3"/>
      <c r="FKH193" s="3"/>
      <c r="FKI193" s="3"/>
      <c r="FKJ193" s="3"/>
      <c r="FKK193" s="3"/>
      <c r="FKL193" s="3"/>
      <c r="FKM193" s="3"/>
      <c r="FKN193" s="3"/>
      <c r="FKO193" s="3"/>
      <c r="FKP193" s="3"/>
      <c r="FKQ193" s="3"/>
      <c r="FKR193" s="3"/>
      <c r="FKS193" s="3"/>
      <c r="FKT193" s="3"/>
      <c r="FKU193" s="3"/>
      <c r="FKV193" s="3"/>
      <c r="FKW193" s="3"/>
      <c r="FKX193" s="3"/>
      <c r="FKY193" s="3"/>
      <c r="FKZ193" s="3"/>
      <c r="FLA193" s="3"/>
      <c r="FLB193" s="3"/>
      <c r="FLC193" s="3"/>
      <c r="FLD193" s="3"/>
      <c r="FLE193" s="3"/>
      <c r="FLF193" s="3"/>
      <c r="FLG193" s="3"/>
      <c r="FLH193" s="3"/>
      <c r="FLI193" s="3"/>
      <c r="FLJ193" s="3"/>
      <c r="FLK193" s="3"/>
      <c r="FLL193" s="3"/>
      <c r="FLM193" s="3"/>
      <c r="FLN193" s="3"/>
      <c r="FLO193" s="3"/>
      <c r="FLP193" s="3"/>
      <c r="FLQ193" s="3"/>
      <c r="FLR193" s="3"/>
      <c r="FLS193" s="3"/>
      <c r="FLT193" s="3"/>
      <c r="FLU193" s="3"/>
      <c r="FLV193" s="3"/>
      <c r="FLW193" s="3"/>
      <c r="FLX193" s="3"/>
      <c r="FLY193" s="3"/>
      <c r="FLZ193" s="3"/>
      <c r="FMA193" s="3"/>
      <c r="FMB193" s="3"/>
      <c r="FMC193" s="3"/>
      <c r="FMD193" s="3"/>
      <c r="FME193" s="3"/>
      <c r="FMF193" s="3"/>
      <c r="FMG193" s="3"/>
      <c r="FMH193" s="3"/>
      <c r="FMI193" s="3"/>
      <c r="FMJ193" s="3"/>
      <c r="FMK193" s="3"/>
      <c r="FML193" s="3"/>
      <c r="FMM193" s="3"/>
      <c r="FMN193" s="3"/>
      <c r="FMO193" s="3"/>
      <c r="FMP193" s="3"/>
      <c r="FMQ193" s="3"/>
      <c r="FMR193" s="3"/>
      <c r="FMS193" s="3"/>
      <c r="FMT193" s="3"/>
      <c r="FMU193" s="3"/>
      <c r="FMV193" s="3"/>
      <c r="FMW193" s="3"/>
      <c r="FMX193" s="3"/>
      <c r="FMY193" s="3"/>
      <c r="FMZ193" s="3"/>
      <c r="FNA193" s="3"/>
      <c r="FNB193" s="3"/>
      <c r="FNC193" s="3"/>
      <c r="FND193" s="3"/>
      <c r="FNE193" s="3"/>
      <c r="FNF193" s="3"/>
      <c r="FNG193" s="3"/>
      <c r="FNH193" s="3"/>
      <c r="FNI193" s="3"/>
      <c r="FNJ193" s="3"/>
      <c r="FNK193" s="3"/>
      <c r="FNL193" s="3"/>
      <c r="FNM193" s="3"/>
      <c r="FNN193" s="3"/>
      <c r="FNO193" s="3"/>
      <c r="FNP193" s="3"/>
      <c r="FNQ193" s="3"/>
      <c r="FNR193" s="3"/>
      <c r="FNS193" s="3"/>
      <c r="FNT193" s="3"/>
      <c r="FNU193" s="3"/>
      <c r="FNV193" s="3"/>
      <c r="FNW193" s="3"/>
      <c r="FNX193" s="3"/>
      <c r="FNY193" s="3"/>
      <c r="FNZ193" s="3"/>
      <c r="FOA193" s="3"/>
      <c r="FOB193" s="3"/>
      <c r="FOC193" s="3"/>
      <c r="FOD193" s="3"/>
      <c r="FOE193" s="3"/>
      <c r="FOF193" s="3"/>
      <c r="FOG193" s="3"/>
      <c r="FOH193" s="3"/>
      <c r="FOI193" s="3"/>
      <c r="FOJ193" s="3"/>
      <c r="FOK193" s="3"/>
      <c r="FOL193" s="3"/>
      <c r="FOM193" s="3"/>
      <c r="FON193" s="3"/>
      <c r="FOO193" s="3"/>
      <c r="FOP193" s="3"/>
      <c r="FOQ193" s="3"/>
      <c r="FOR193" s="3"/>
      <c r="FOS193" s="3"/>
      <c r="FOT193" s="3"/>
      <c r="FOU193" s="3"/>
      <c r="FOV193" s="3"/>
      <c r="FOW193" s="3"/>
      <c r="FOX193" s="3"/>
      <c r="FOY193" s="3"/>
      <c r="FOZ193" s="3"/>
      <c r="FPA193" s="3"/>
      <c r="FPB193" s="3"/>
      <c r="FPC193" s="3"/>
      <c r="FPD193" s="3"/>
      <c r="FPE193" s="3"/>
      <c r="FPF193" s="3"/>
      <c r="FPG193" s="3"/>
      <c r="FPH193" s="3"/>
      <c r="FPI193" s="3"/>
      <c r="FPJ193" s="3"/>
      <c r="FPK193" s="3"/>
      <c r="FPL193" s="3"/>
      <c r="FPM193" s="3"/>
      <c r="FPN193" s="3"/>
      <c r="FPO193" s="3"/>
      <c r="FPP193" s="3"/>
      <c r="FPQ193" s="3"/>
      <c r="FPR193" s="3"/>
      <c r="FPS193" s="3"/>
      <c r="FPT193" s="3"/>
      <c r="FPU193" s="3"/>
      <c r="FPV193" s="3"/>
      <c r="FPW193" s="3"/>
      <c r="FPX193" s="3"/>
      <c r="FPY193" s="3"/>
      <c r="FPZ193" s="3"/>
      <c r="FQA193" s="3"/>
      <c r="FQB193" s="3"/>
      <c r="FQC193" s="3"/>
      <c r="FQD193" s="3"/>
      <c r="FQE193" s="3"/>
      <c r="FQF193" s="3"/>
      <c r="FQG193" s="3"/>
      <c r="FQH193" s="3"/>
      <c r="FQI193" s="3"/>
      <c r="FQJ193" s="3"/>
      <c r="FQK193" s="3"/>
      <c r="FQL193" s="3"/>
      <c r="FQM193" s="3"/>
      <c r="FQN193" s="3"/>
      <c r="FQO193" s="3"/>
      <c r="FQP193" s="3"/>
      <c r="FQQ193" s="3"/>
      <c r="FQR193" s="3"/>
      <c r="FQS193" s="3"/>
      <c r="FQT193" s="3"/>
      <c r="FQU193" s="3"/>
      <c r="FQV193" s="3"/>
      <c r="FQW193" s="3"/>
      <c r="FQX193" s="3"/>
      <c r="FQY193" s="3"/>
      <c r="FQZ193" s="3"/>
      <c r="FRA193" s="3"/>
      <c r="FRB193" s="3"/>
      <c r="FRC193" s="3"/>
      <c r="FRD193" s="3"/>
      <c r="FRE193" s="3"/>
      <c r="FRF193" s="3"/>
      <c r="FRG193" s="3"/>
      <c r="FRH193" s="3"/>
      <c r="FRI193" s="3"/>
      <c r="FRJ193" s="3"/>
      <c r="FRK193" s="3"/>
      <c r="FRL193" s="3"/>
      <c r="FRM193" s="3"/>
      <c r="FRN193" s="3"/>
      <c r="FRO193" s="3"/>
      <c r="FRP193" s="3"/>
      <c r="FRQ193" s="3"/>
      <c r="FRR193" s="3"/>
      <c r="FRS193" s="3"/>
      <c r="FRT193" s="3"/>
      <c r="FRU193" s="3"/>
      <c r="FRV193" s="3"/>
      <c r="FRW193" s="3"/>
      <c r="FRX193" s="3"/>
      <c r="FRY193" s="3"/>
      <c r="FRZ193" s="3"/>
      <c r="FSA193" s="3"/>
      <c r="FSB193" s="3"/>
      <c r="FSC193" s="3"/>
      <c r="FSD193" s="3"/>
      <c r="FSE193" s="3"/>
      <c r="FSF193" s="3"/>
      <c r="FSG193" s="3"/>
      <c r="FSH193" s="3"/>
      <c r="FSI193" s="3"/>
      <c r="FSJ193" s="3"/>
      <c r="FSK193" s="3"/>
      <c r="FSL193" s="3"/>
      <c r="FSM193" s="3"/>
      <c r="FSN193" s="3"/>
      <c r="FSO193" s="3"/>
      <c r="FSP193" s="3"/>
      <c r="FSQ193" s="3"/>
      <c r="FSR193" s="3"/>
      <c r="FSS193" s="3"/>
      <c r="FST193" s="3"/>
      <c r="FSU193" s="3"/>
      <c r="FSV193" s="3"/>
      <c r="FSW193" s="3"/>
      <c r="FSX193" s="3"/>
      <c r="FSY193" s="3"/>
      <c r="FSZ193" s="3"/>
      <c r="FTA193" s="3"/>
      <c r="FTB193" s="3"/>
      <c r="FTC193" s="3"/>
      <c r="FTD193" s="3"/>
      <c r="FTE193" s="3"/>
      <c r="FTF193" s="3"/>
      <c r="FTG193" s="3"/>
      <c r="FTH193" s="3"/>
      <c r="FTI193" s="3"/>
      <c r="FTJ193" s="3"/>
      <c r="FTK193" s="3"/>
      <c r="FTL193" s="3"/>
      <c r="FTM193" s="3"/>
      <c r="FTN193" s="3"/>
      <c r="FTO193" s="3"/>
      <c r="FTP193" s="3"/>
      <c r="FTQ193" s="3"/>
      <c r="FTR193" s="3"/>
      <c r="FTS193" s="3"/>
      <c r="FTT193" s="3"/>
      <c r="FTU193" s="3"/>
      <c r="FTV193" s="3"/>
      <c r="FTW193" s="3"/>
      <c r="FTX193" s="3"/>
      <c r="FTY193" s="3"/>
      <c r="FTZ193" s="3"/>
      <c r="FUA193" s="3"/>
      <c r="FUB193" s="3"/>
      <c r="FUC193" s="3"/>
      <c r="FUD193" s="3"/>
      <c r="FUE193" s="3"/>
      <c r="FUF193" s="3"/>
      <c r="FUG193" s="3"/>
      <c r="FUH193" s="3"/>
      <c r="FUI193" s="3"/>
      <c r="FUJ193" s="3"/>
      <c r="FUK193" s="3"/>
      <c r="FUL193" s="3"/>
      <c r="FUM193" s="3"/>
      <c r="FUN193" s="3"/>
      <c r="FUO193" s="3"/>
      <c r="FUP193" s="3"/>
      <c r="FUQ193" s="3"/>
      <c r="FUR193" s="3"/>
      <c r="FUS193" s="3"/>
      <c r="FUT193" s="3"/>
      <c r="FUU193" s="3"/>
      <c r="FUV193" s="3"/>
      <c r="FUW193" s="3"/>
      <c r="FUX193" s="3"/>
      <c r="FUY193" s="3"/>
      <c r="FUZ193" s="3"/>
      <c r="FVA193" s="3"/>
      <c r="FVB193" s="3"/>
      <c r="FVC193" s="3"/>
      <c r="FVD193" s="3"/>
      <c r="FVE193" s="3"/>
      <c r="FVF193" s="3"/>
      <c r="FVG193" s="3"/>
      <c r="FVH193" s="3"/>
      <c r="FVI193" s="3"/>
      <c r="FVJ193" s="3"/>
      <c r="FVK193" s="3"/>
      <c r="FVL193" s="3"/>
      <c r="FVM193" s="3"/>
      <c r="FVN193" s="3"/>
      <c r="FVO193" s="3"/>
      <c r="FVP193" s="3"/>
      <c r="FVQ193" s="3"/>
      <c r="FVR193" s="3"/>
      <c r="FVS193" s="3"/>
      <c r="FVT193" s="3"/>
      <c r="FVU193" s="3"/>
      <c r="FVV193" s="3"/>
      <c r="FVW193" s="3"/>
      <c r="FVX193" s="3"/>
      <c r="FVY193" s="3"/>
      <c r="FVZ193" s="3"/>
      <c r="FWA193" s="3"/>
      <c r="FWB193" s="3"/>
      <c r="FWC193" s="3"/>
      <c r="FWD193" s="3"/>
      <c r="FWE193" s="3"/>
      <c r="FWF193" s="3"/>
      <c r="FWG193" s="3"/>
      <c r="FWH193" s="3"/>
      <c r="FWI193" s="3"/>
      <c r="FWJ193" s="3"/>
      <c r="FWK193" s="3"/>
      <c r="FWL193" s="3"/>
      <c r="FWM193" s="3"/>
      <c r="FWN193" s="3"/>
      <c r="FWO193" s="3"/>
      <c r="FWP193" s="3"/>
      <c r="FWQ193" s="3"/>
      <c r="FWR193" s="3"/>
      <c r="FWS193" s="3"/>
      <c r="FWT193" s="3"/>
      <c r="FWU193" s="3"/>
      <c r="FWV193" s="3"/>
      <c r="FWW193" s="3"/>
      <c r="FWX193" s="3"/>
      <c r="FWY193" s="3"/>
      <c r="FWZ193" s="3"/>
      <c r="FXA193" s="3"/>
      <c r="FXB193" s="3"/>
      <c r="FXC193" s="3"/>
      <c r="FXD193" s="3"/>
      <c r="FXE193" s="3"/>
      <c r="FXF193" s="3"/>
      <c r="FXG193" s="3"/>
      <c r="FXH193" s="3"/>
      <c r="FXI193" s="3"/>
      <c r="FXJ193" s="3"/>
      <c r="FXK193" s="3"/>
      <c r="FXL193" s="3"/>
      <c r="FXM193" s="3"/>
      <c r="FXN193" s="3"/>
      <c r="FXO193" s="3"/>
      <c r="FXP193" s="3"/>
      <c r="FXQ193" s="3"/>
      <c r="FXR193" s="3"/>
      <c r="FXS193" s="3"/>
      <c r="FXT193" s="3"/>
      <c r="FXU193" s="3"/>
      <c r="FXV193" s="3"/>
      <c r="FXW193" s="3"/>
      <c r="FXX193" s="3"/>
      <c r="FXY193" s="3"/>
      <c r="FXZ193" s="3"/>
      <c r="FYA193" s="3"/>
      <c r="FYB193" s="3"/>
      <c r="FYC193" s="3"/>
      <c r="FYD193" s="3"/>
      <c r="FYE193" s="3"/>
      <c r="FYF193" s="3"/>
      <c r="FYG193" s="3"/>
      <c r="FYH193" s="3"/>
      <c r="FYI193" s="3"/>
      <c r="FYJ193" s="3"/>
      <c r="FYK193" s="3"/>
      <c r="FYL193" s="3"/>
      <c r="FYM193" s="3"/>
      <c r="FYN193" s="3"/>
      <c r="FYO193" s="3"/>
      <c r="FYP193" s="3"/>
      <c r="FYQ193" s="3"/>
      <c r="FYR193" s="3"/>
      <c r="FYS193" s="3"/>
      <c r="FYT193" s="3"/>
      <c r="FYU193" s="3"/>
      <c r="FYV193" s="3"/>
      <c r="FYW193" s="3"/>
      <c r="FYX193" s="3"/>
      <c r="FYY193" s="3"/>
      <c r="FYZ193" s="3"/>
      <c r="FZA193" s="3"/>
      <c r="FZB193" s="3"/>
      <c r="FZC193" s="3"/>
      <c r="FZD193" s="3"/>
      <c r="FZE193" s="3"/>
      <c r="FZF193" s="3"/>
      <c r="FZG193" s="3"/>
      <c r="FZH193" s="3"/>
      <c r="FZI193" s="3"/>
      <c r="FZJ193" s="3"/>
      <c r="FZK193" s="3"/>
      <c r="FZL193" s="3"/>
      <c r="FZM193" s="3"/>
      <c r="FZN193" s="3"/>
      <c r="FZO193" s="3"/>
      <c r="FZP193" s="3"/>
      <c r="FZQ193" s="3"/>
      <c r="FZR193" s="3"/>
      <c r="FZS193" s="3"/>
      <c r="FZT193" s="3"/>
      <c r="FZU193" s="3"/>
      <c r="FZV193" s="3"/>
      <c r="FZW193" s="3"/>
      <c r="FZX193" s="3"/>
      <c r="FZY193" s="3"/>
      <c r="FZZ193" s="3"/>
      <c r="GAA193" s="3"/>
      <c r="GAB193" s="3"/>
      <c r="GAC193" s="3"/>
      <c r="GAD193" s="3"/>
      <c r="GAE193" s="3"/>
      <c r="GAF193" s="3"/>
      <c r="GAG193" s="3"/>
      <c r="GAH193" s="3"/>
      <c r="GAI193" s="3"/>
      <c r="GAJ193" s="3"/>
      <c r="GAK193" s="3"/>
      <c r="GAL193" s="3"/>
      <c r="GAM193" s="3"/>
      <c r="GAN193" s="3"/>
      <c r="GAO193" s="3"/>
      <c r="GAP193" s="3"/>
      <c r="GAQ193" s="3"/>
      <c r="GAR193" s="3"/>
      <c r="GAS193" s="3"/>
      <c r="GAT193" s="3"/>
      <c r="GAU193" s="3"/>
      <c r="GAV193" s="3"/>
      <c r="GAW193" s="3"/>
      <c r="GAX193" s="3"/>
      <c r="GAY193" s="3"/>
      <c r="GAZ193" s="3"/>
      <c r="GBA193" s="3"/>
      <c r="GBB193" s="3"/>
      <c r="GBC193" s="3"/>
      <c r="GBD193" s="3"/>
      <c r="GBE193" s="3"/>
      <c r="GBF193" s="3"/>
      <c r="GBG193" s="3"/>
      <c r="GBH193" s="3"/>
      <c r="GBI193" s="3"/>
      <c r="GBJ193" s="3"/>
      <c r="GBK193" s="3"/>
      <c r="GBL193" s="3"/>
      <c r="GBM193" s="3"/>
      <c r="GBN193" s="3"/>
      <c r="GBO193" s="3"/>
      <c r="GBP193" s="3"/>
      <c r="GBQ193" s="3"/>
      <c r="GBR193" s="3"/>
      <c r="GBS193" s="3"/>
      <c r="GBT193" s="3"/>
      <c r="GBU193" s="3"/>
      <c r="GBV193" s="3"/>
      <c r="GBW193" s="3"/>
      <c r="GBX193" s="3"/>
      <c r="GBY193" s="3"/>
      <c r="GBZ193" s="3"/>
      <c r="GCA193" s="3"/>
      <c r="GCB193" s="3"/>
      <c r="GCC193" s="3"/>
      <c r="GCD193" s="3"/>
      <c r="GCE193" s="3"/>
      <c r="GCF193" s="3"/>
      <c r="GCG193" s="3"/>
      <c r="GCH193" s="3"/>
      <c r="GCI193" s="3"/>
      <c r="GCJ193" s="3"/>
      <c r="GCK193" s="3"/>
      <c r="GCL193" s="3"/>
      <c r="GCM193" s="3"/>
      <c r="GCN193" s="3"/>
      <c r="GCO193" s="3"/>
      <c r="GCP193" s="3"/>
      <c r="GCQ193" s="3"/>
      <c r="GCR193" s="3"/>
      <c r="GCS193" s="3"/>
      <c r="GCT193" s="3"/>
      <c r="GCU193" s="3"/>
      <c r="GCV193" s="3"/>
      <c r="GCW193" s="3"/>
      <c r="GCX193" s="3"/>
      <c r="GCY193" s="3"/>
      <c r="GCZ193" s="3"/>
      <c r="GDA193" s="3"/>
      <c r="GDB193" s="3"/>
      <c r="GDC193" s="3"/>
      <c r="GDD193" s="3"/>
      <c r="GDE193" s="3"/>
      <c r="GDF193" s="3"/>
      <c r="GDG193" s="3"/>
      <c r="GDH193" s="3"/>
      <c r="GDI193" s="3"/>
      <c r="GDJ193" s="3"/>
      <c r="GDK193" s="3"/>
      <c r="GDL193" s="3"/>
      <c r="GDM193" s="3"/>
      <c r="GDN193" s="3"/>
      <c r="GDO193" s="3"/>
      <c r="GDP193" s="3"/>
      <c r="GDQ193" s="3"/>
      <c r="GDR193" s="3"/>
      <c r="GDS193" s="3"/>
      <c r="GDT193" s="3"/>
      <c r="GDU193" s="3"/>
      <c r="GDV193" s="3"/>
      <c r="GDW193" s="3"/>
      <c r="GDX193" s="3"/>
      <c r="GDY193" s="3"/>
      <c r="GDZ193" s="3"/>
      <c r="GEA193" s="3"/>
      <c r="GEB193" s="3"/>
      <c r="GEC193" s="3"/>
      <c r="GED193" s="3"/>
      <c r="GEE193" s="3"/>
      <c r="GEF193" s="3"/>
      <c r="GEG193" s="3"/>
      <c r="GEH193" s="3"/>
      <c r="GEI193" s="3"/>
      <c r="GEJ193" s="3"/>
      <c r="GEK193" s="3"/>
      <c r="GEL193" s="3"/>
      <c r="GEM193" s="3"/>
      <c r="GEN193" s="3"/>
      <c r="GEO193" s="3"/>
      <c r="GEP193" s="3"/>
      <c r="GEQ193" s="3"/>
      <c r="GER193" s="3"/>
      <c r="GES193" s="3"/>
      <c r="GET193" s="3"/>
      <c r="GEU193" s="3"/>
      <c r="GEV193" s="3"/>
      <c r="GEW193" s="3"/>
      <c r="GEX193" s="3"/>
      <c r="GEY193" s="3"/>
      <c r="GEZ193" s="3"/>
      <c r="GFA193" s="3"/>
      <c r="GFB193" s="3"/>
      <c r="GFC193" s="3"/>
      <c r="GFD193" s="3"/>
      <c r="GFE193" s="3"/>
      <c r="GFF193" s="3"/>
      <c r="GFG193" s="3"/>
      <c r="GFH193" s="3"/>
      <c r="GFI193" s="3"/>
      <c r="GFJ193" s="3"/>
      <c r="GFK193" s="3"/>
      <c r="GFL193" s="3"/>
      <c r="GFM193" s="3"/>
      <c r="GFN193" s="3"/>
      <c r="GFO193" s="3"/>
      <c r="GFP193" s="3"/>
      <c r="GFQ193" s="3"/>
      <c r="GFR193" s="3"/>
      <c r="GFS193" s="3"/>
      <c r="GFT193" s="3"/>
      <c r="GFU193" s="3"/>
      <c r="GFV193" s="3"/>
      <c r="GFW193" s="3"/>
      <c r="GFX193" s="3"/>
      <c r="GFY193" s="3"/>
      <c r="GFZ193" s="3"/>
      <c r="GGA193" s="3"/>
      <c r="GGB193" s="3"/>
      <c r="GGC193" s="3"/>
      <c r="GGD193" s="3"/>
      <c r="GGE193" s="3"/>
      <c r="GGF193" s="3"/>
      <c r="GGG193" s="3"/>
      <c r="GGH193" s="3"/>
      <c r="GGI193" s="3"/>
      <c r="GGJ193" s="3"/>
      <c r="GGK193" s="3"/>
      <c r="GGL193" s="3"/>
      <c r="GGM193" s="3"/>
      <c r="GGN193" s="3"/>
      <c r="GGO193" s="3"/>
      <c r="GGP193" s="3"/>
      <c r="GGQ193" s="3"/>
      <c r="GGR193" s="3"/>
      <c r="GGS193" s="3"/>
      <c r="GGT193" s="3"/>
      <c r="GGU193" s="3"/>
      <c r="GGV193" s="3"/>
      <c r="GGW193" s="3"/>
      <c r="GGX193" s="3"/>
      <c r="GGY193" s="3"/>
      <c r="GGZ193" s="3"/>
      <c r="GHA193" s="3"/>
      <c r="GHB193" s="3"/>
      <c r="GHC193" s="3"/>
      <c r="GHD193" s="3"/>
      <c r="GHE193" s="3"/>
      <c r="GHF193" s="3"/>
      <c r="GHG193" s="3"/>
      <c r="GHH193" s="3"/>
      <c r="GHI193" s="3"/>
      <c r="GHJ193" s="3"/>
      <c r="GHK193" s="3"/>
      <c r="GHL193" s="3"/>
      <c r="GHM193" s="3"/>
      <c r="GHN193" s="3"/>
      <c r="GHO193" s="3"/>
      <c r="GHP193" s="3"/>
      <c r="GHQ193" s="3"/>
      <c r="GHR193" s="3"/>
      <c r="GHS193" s="3"/>
      <c r="GHT193" s="3"/>
      <c r="GHU193" s="3"/>
      <c r="GHV193" s="3"/>
      <c r="GHW193" s="3"/>
      <c r="GHX193" s="3"/>
      <c r="GHY193" s="3"/>
      <c r="GHZ193" s="3"/>
      <c r="GIA193" s="3"/>
      <c r="GIB193" s="3"/>
      <c r="GIC193" s="3"/>
      <c r="GID193" s="3"/>
      <c r="GIE193" s="3"/>
      <c r="GIF193" s="3"/>
      <c r="GIG193" s="3"/>
      <c r="GIH193" s="3"/>
      <c r="GII193" s="3"/>
      <c r="GIJ193" s="3"/>
      <c r="GIK193" s="3"/>
      <c r="GIL193" s="3"/>
      <c r="GIM193" s="3"/>
      <c r="GIN193" s="3"/>
      <c r="GIO193" s="3"/>
      <c r="GIP193" s="3"/>
      <c r="GIQ193" s="3"/>
      <c r="GIR193" s="3"/>
      <c r="GIS193" s="3"/>
      <c r="GIT193" s="3"/>
      <c r="GIU193" s="3"/>
      <c r="GIV193" s="3"/>
      <c r="GIW193" s="3"/>
      <c r="GIX193" s="3"/>
      <c r="GIY193" s="3"/>
      <c r="GIZ193" s="3"/>
      <c r="GJA193" s="3"/>
      <c r="GJB193" s="3"/>
      <c r="GJC193" s="3"/>
      <c r="GJD193" s="3"/>
      <c r="GJE193" s="3"/>
      <c r="GJF193" s="3"/>
      <c r="GJG193" s="3"/>
      <c r="GJH193" s="3"/>
      <c r="GJI193" s="3"/>
      <c r="GJJ193" s="3"/>
      <c r="GJK193" s="3"/>
      <c r="GJL193" s="3"/>
      <c r="GJM193" s="3"/>
      <c r="GJN193" s="3"/>
      <c r="GJO193" s="3"/>
      <c r="GJP193" s="3"/>
      <c r="GJQ193" s="3"/>
      <c r="GJR193" s="3"/>
      <c r="GJS193" s="3"/>
      <c r="GJT193" s="3"/>
      <c r="GJU193" s="3"/>
      <c r="GJV193" s="3"/>
      <c r="GJW193" s="3"/>
      <c r="GJX193" s="3"/>
      <c r="GJY193" s="3"/>
      <c r="GJZ193" s="3"/>
      <c r="GKA193" s="3"/>
      <c r="GKB193" s="3"/>
      <c r="GKC193" s="3"/>
      <c r="GKD193" s="3"/>
      <c r="GKE193" s="3"/>
      <c r="GKF193" s="3"/>
      <c r="GKG193" s="3"/>
      <c r="GKH193" s="3"/>
      <c r="GKI193" s="3"/>
      <c r="GKJ193" s="3"/>
      <c r="GKK193" s="3"/>
      <c r="GKL193" s="3"/>
      <c r="GKM193" s="3"/>
      <c r="GKN193" s="3"/>
      <c r="GKO193" s="3"/>
      <c r="GKP193" s="3"/>
      <c r="GKQ193" s="3"/>
      <c r="GKR193" s="3"/>
      <c r="GKS193" s="3"/>
      <c r="GKT193" s="3"/>
      <c r="GKU193" s="3"/>
      <c r="GKV193" s="3"/>
      <c r="GKW193" s="3"/>
      <c r="GKX193" s="3"/>
      <c r="GKY193" s="3"/>
      <c r="GKZ193" s="3"/>
      <c r="GLA193" s="3"/>
      <c r="GLB193" s="3"/>
      <c r="GLC193" s="3"/>
      <c r="GLD193" s="3"/>
      <c r="GLE193" s="3"/>
      <c r="GLF193" s="3"/>
      <c r="GLG193" s="3"/>
      <c r="GLH193" s="3"/>
      <c r="GLI193" s="3"/>
      <c r="GLJ193" s="3"/>
      <c r="GLK193" s="3"/>
      <c r="GLL193" s="3"/>
      <c r="GLM193" s="3"/>
      <c r="GLN193" s="3"/>
      <c r="GLO193" s="3"/>
      <c r="GLP193" s="3"/>
      <c r="GLQ193" s="3"/>
      <c r="GLR193" s="3"/>
      <c r="GLS193" s="3"/>
      <c r="GLT193" s="3"/>
      <c r="GLU193" s="3"/>
      <c r="GLV193" s="3"/>
      <c r="GLW193" s="3"/>
      <c r="GLX193" s="3"/>
      <c r="GLY193" s="3"/>
      <c r="GLZ193" s="3"/>
      <c r="GMA193" s="3"/>
      <c r="GMB193" s="3"/>
      <c r="GMC193" s="3"/>
      <c r="GMD193" s="3"/>
      <c r="GME193" s="3"/>
      <c r="GMF193" s="3"/>
      <c r="GMG193" s="3"/>
      <c r="GMH193" s="3"/>
      <c r="GMI193" s="3"/>
      <c r="GMJ193" s="3"/>
      <c r="GMK193" s="3"/>
      <c r="GML193" s="3"/>
      <c r="GMM193" s="3"/>
      <c r="GMN193" s="3"/>
      <c r="GMO193" s="3"/>
      <c r="GMP193" s="3"/>
      <c r="GMQ193" s="3"/>
      <c r="GMR193" s="3"/>
      <c r="GMS193" s="3"/>
      <c r="GMT193" s="3"/>
      <c r="GMU193" s="3"/>
      <c r="GMV193" s="3"/>
      <c r="GMW193" s="3"/>
      <c r="GMX193" s="3"/>
      <c r="GMY193" s="3"/>
      <c r="GMZ193" s="3"/>
      <c r="GNA193" s="3"/>
      <c r="GNB193" s="3"/>
      <c r="GNC193" s="3"/>
      <c r="GND193" s="3"/>
      <c r="GNE193" s="3"/>
      <c r="GNF193" s="3"/>
      <c r="GNG193" s="3"/>
      <c r="GNH193" s="3"/>
      <c r="GNI193" s="3"/>
      <c r="GNJ193" s="3"/>
      <c r="GNK193" s="3"/>
      <c r="GNL193" s="3"/>
      <c r="GNM193" s="3"/>
      <c r="GNN193" s="3"/>
      <c r="GNO193" s="3"/>
      <c r="GNP193" s="3"/>
      <c r="GNQ193" s="3"/>
      <c r="GNR193" s="3"/>
      <c r="GNS193" s="3"/>
      <c r="GNT193" s="3"/>
      <c r="GNU193" s="3"/>
      <c r="GNV193" s="3"/>
      <c r="GNW193" s="3"/>
      <c r="GNX193" s="3"/>
      <c r="GNY193" s="3"/>
      <c r="GNZ193" s="3"/>
      <c r="GOA193" s="3"/>
      <c r="GOB193" s="3"/>
      <c r="GOC193" s="3"/>
      <c r="GOD193" s="3"/>
      <c r="GOE193" s="3"/>
      <c r="GOF193" s="3"/>
      <c r="GOG193" s="3"/>
      <c r="GOH193" s="3"/>
      <c r="GOI193" s="3"/>
      <c r="GOJ193" s="3"/>
      <c r="GOK193" s="3"/>
      <c r="GOL193" s="3"/>
      <c r="GOM193" s="3"/>
      <c r="GON193" s="3"/>
      <c r="GOO193" s="3"/>
      <c r="GOP193" s="3"/>
      <c r="GOQ193" s="3"/>
      <c r="GOR193" s="3"/>
      <c r="GOS193" s="3"/>
      <c r="GOT193" s="3"/>
      <c r="GOU193" s="3"/>
      <c r="GOV193" s="3"/>
      <c r="GOW193" s="3"/>
      <c r="GOX193" s="3"/>
      <c r="GOY193" s="3"/>
      <c r="GOZ193" s="3"/>
      <c r="GPA193" s="3"/>
      <c r="GPB193" s="3"/>
      <c r="GPC193" s="3"/>
      <c r="GPD193" s="3"/>
      <c r="GPE193" s="3"/>
      <c r="GPF193" s="3"/>
      <c r="GPG193" s="3"/>
      <c r="GPH193" s="3"/>
      <c r="GPI193" s="3"/>
      <c r="GPJ193" s="3"/>
      <c r="GPK193" s="3"/>
      <c r="GPL193" s="3"/>
      <c r="GPM193" s="3"/>
      <c r="GPN193" s="3"/>
      <c r="GPO193" s="3"/>
      <c r="GPP193" s="3"/>
      <c r="GPQ193" s="3"/>
      <c r="GPR193" s="3"/>
      <c r="GPS193" s="3"/>
      <c r="GPT193" s="3"/>
      <c r="GPU193" s="3"/>
      <c r="GPV193" s="3"/>
      <c r="GPW193" s="3"/>
      <c r="GPX193" s="3"/>
      <c r="GPY193" s="3"/>
      <c r="GPZ193" s="3"/>
      <c r="GQA193" s="3"/>
      <c r="GQB193" s="3"/>
      <c r="GQC193" s="3"/>
      <c r="GQD193" s="3"/>
      <c r="GQE193" s="3"/>
      <c r="GQF193" s="3"/>
      <c r="GQG193" s="3"/>
      <c r="GQH193" s="3"/>
      <c r="GQI193" s="3"/>
      <c r="GQJ193" s="3"/>
      <c r="GQK193" s="3"/>
      <c r="GQL193" s="3"/>
      <c r="GQM193" s="3"/>
      <c r="GQN193" s="3"/>
      <c r="GQO193" s="3"/>
      <c r="GQP193" s="3"/>
      <c r="GQQ193" s="3"/>
      <c r="GQR193" s="3"/>
      <c r="GQS193" s="3"/>
      <c r="GQT193" s="3"/>
      <c r="GQU193" s="3"/>
      <c r="GQV193" s="3"/>
      <c r="GQW193" s="3"/>
      <c r="GQX193" s="3"/>
      <c r="GQY193" s="3"/>
      <c r="GQZ193" s="3"/>
      <c r="GRA193" s="3"/>
      <c r="GRB193" s="3"/>
      <c r="GRC193" s="3"/>
      <c r="GRD193" s="3"/>
      <c r="GRE193" s="3"/>
      <c r="GRF193" s="3"/>
      <c r="GRG193" s="3"/>
      <c r="GRH193" s="3"/>
      <c r="GRI193" s="3"/>
      <c r="GRJ193" s="3"/>
      <c r="GRK193" s="3"/>
      <c r="GRL193" s="3"/>
      <c r="GRM193" s="3"/>
      <c r="GRN193" s="3"/>
      <c r="GRO193" s="3"/>
      <c r="GRP193" s="3"/>
      <c r="GRQ193" s="3"/>
      <c r="GRR193" s="3"/>
      <c r="GRS193" s="3"/>
      <c r="GRT193" s="3"/>
      <c r="GRU193" s="3"/>
      <c r="GRV193" s="3"/>
      <c r="GRW193" s="3"/>
      <c r="GRX193" s="3"/>
      <c r="GRY193" s="3"/>
      <c r="GRZ193" s="3"/>
      <c r="GSA193" s="3"/>
      <c r="GSB193" s="3"/>
      <c r="GSC193" s="3"/>
      <c r="GSD193" s="3"/>
      <c r="GSE193" s="3"/>
      <c r="GSF193" s="3"/>
      <c r="GSG193" s="3"/>
      <c r="GSH193" s="3"/>
      <c r="GSI193" s="3"/>
      <c r="GSJ193" s="3"/>
      <c r="GSK193" s="3"/>
      <c r="GSL193" s="3"/>
      <c r="GSM193" s="3"/>
      <c r="GSN193" s="3"/>
      <c r="GSO193" s="3"/>
      <c r="GSP193" s="3"/>
      <c r="GSQ193" s="3"/>
      <c r="GSR193" s="3"/>
      <c r="GSS193" s="3"/>
      <c r="GST193" s="3"/>
      <c r="GSU193" s="3"/>
      <c r="GSV193" s="3"/>
      <c r="GSW193" s="3"/>
      <c r="GSX193" s="3"/>
      <c r="GSY193" s="3"/>
      <c r="GSZ193" s="3"/>
      <c r="GTA193" s="3"/>
      <c r="GTB193" s="3"/>
      <c r="GTC193" s="3"/>
      <c r="GTD193" s="3"/>
      <c r="GTE193" s="3"/>
      <c r="GTF193" s="3"/>
      <c r="GTG193" s="3"/>
      <c r="GTH193" s="3"/>
      <c r="GTI193" s="3"/>
      <c r="GTJ193" s="3"/>
      <c r="GTK193" s="3"/>
      <c r="GTL193" s="3"/>
      <c r="GTM193" s="3"/>
      <c r="GTN193" s="3"/>
      <c r="GTO193" s="3"/>
      <c r="GTP193" s="3"/>
      <c r="GTQ193" s="3"/>
      <c r="GTR193" s="3"/>
      <c r="GTS193" s="3"/>
      <c r="GTT193" s="3"/>
      <c r="GTU193" s="3"/>
      <c r="GTV193" s="3"/>
      <c r="GTW193" s="3"/>
      <c r="GTX193" s="3"/>
      <c r="GTY193" s="3"/>
      <c r="GTZ193" s="3"/>
      <c r="GUA193" s="3"/>
      <c r="GUB193" s="3"/>
      <c r="GUC193" s="3"/>
      <c r="GUD193" s="3"/>
      <c r="GUE193" s="3"/>
      <c r="GUF193" s="3"/>
      <c r="GUG193" s="3"/>
      <c r="GUH193" s="3"/>
      <c r="GUI193" s="3"/>
      <c r="GUJ193" s="3"/>
      <c r="GUK193" s="3"/>
      <c r="GUL193" s="3"/>
      <c r="GUM193" s="3"/>
      <c r="GUN193" s="3"/>
      <c r="GUO193" s="3"/>
      <c r="GUP193" s="3"/>
      <c r="GUQ193" s="3"/>
      <c r="GUR193" s="3"/>
      <c r="GUS193" s="3"/>
      <c r="GUT193" s="3"/>
      <c r="GUU193" s="3"/>
      <c r="GUV193" s="3"/>
      <c r="GUW193" s="3"/>
      <c r="GUX193" s="3"/>
      <c r="GUY193" s="3"/>
      <c r="GUZ193" s="3"/>
      <c r="GVA193" s="3"/>
      <c r="GVB193" s="3"/>
      <c r="GVC193" s="3"/>
      <c r="GVD193" s="3"/>
      <c r="GVE193" s="3"/>
      <c r="GVF193" s="3"/>
      <c r="GVG193" s="3"/>
      <c r="GVH193" s="3"/>
      <c r="GVI193" s="3"/>
      <c r="GVJ193" s="3"/>
      <c r="GVK193" s="3"/>
      <c r="GVL193" s="3"/>
      <c r="GVM193" s="3"/>
      <c r="GVN193" s="3"/>
      <c r="GVO193" s="3"/>
      <c r="GVP193" s="3"/>
      <c r="GVQ193" s="3"/>
      <c r="GVR193" s="3"/>
      <c r="GVS193" s="3"/>
      <c r="GVT193" s="3"/>
      <c r="GVU193" s="3"/>
      <c r="GVV193" s="3"/>
      <c r="GVW193" s="3"/>
      <c r="GVX193" s="3"/>
      <c r="GVY193" s="3"/>
      <c r="GVZ193" s="3"/>
      <c r="GWA193" s="3"/>
      <c r="GWB193" s="3"/>
      <c r="GWC193" s="3"/>
      <c r="GWD193" s="3"/>
      <c r="GWE193" s="3"/>
      <c r="GWF193" s="3"/>
      <c r="GWG193" s="3"/>
      <c r="GWH193" s="3"/>
      <c r="GWI193" s="3"/>
      <c r="GWJ193" s="3"/>
      <c r="GWK193" s="3"/>
      <c r="GWL193" s="3"/>
      <c r="GWM193" s="3"/>
      <c r="GWN193" s="3"/>
      <c r="GWO193" s="3"/>
      <c r="GWP193" s="3"/>
      <c r="GWQ193" s="3"/>
      <c r="GWR193" s="3"/>
      <c r="GWS193" s="3"/>
      <c r="GWT193" s="3"/>
      <c r="GWU193" s="3"/>
      <c r="GWV193" s="3"/>
      <c r="GWW193" s="3"/>
      <c r="GWX193" s="3"/>
      <c r="GWY193" s="3"/>
      <c r="GWZ193" s="3"/>
      <c r="GXA193" s="3"/>
      <c r="GXB193" s="3"/>
      <c r="GXC193" s="3"/>
      <c r="GXD193" s="3"/>
      <c r="GXE193" s="3"/>
      <c r="GXF193" s="3"/>
      <c r="GXG193" s="3"/>
      <c r="GXH193" s="3"/>
      <c r="GXI193" s="3"/>
      <c r="GXJ193" s="3"/>
      <c r="GXK193" s="3"/>
      <c r="GXL193" s="3"/>
      <c r="GXM193" s="3"/>
      <c r="GXN193" s="3"/>
      <c r="GXO193" s="3"/>
      <c r="GXP193" s="3"/>
      <c r="GXQ193" s="3"/>
      <c r="GXR193" s="3"/>
      <c r="GXS193" s="3"/>
      <c r="GXT193" s="3"/>
      <c r="GXU193" s="3"/>
      <c r="GXV193" s="3"/>
      <c r="GXW193" s="3"/>
      <c r="GXX193" s="3"/>
      <c r="GXY193" s="3"/>
      <c r="GXZ193" s="3"/>
      <c r="GYA193" s="3"/>
      <c r="GYB193" s="3"/>
      <c r="GYC193" s="3"/>
      <c r="GYD193" s="3"/>
      <c r="GYE193" s="3"/>
      <c r="GYF193" s="3"/>
      <c r="GYG193" s="3"/>
      <c r="GYH193" s="3"/>
      <c r="GYI193" s="3"/>
      <c r="GYJ193" s="3"/>
      <c r="GYK193" s="3"/>
      <c r="GYL193" s="3"/>
      <c r="GYM193" s="3"/>
      <c r="GYN193" s="3"/>
      <c r="GYO193" s="3"/>
      <c r="GYP193" s="3"/>
      <c r="GYQ193" s="3"/>
      <c r="GYR193" s="3"/>
      <c r="GYS193" s="3"/>
      <c r="GYT193" s="3"/>
      <c r="GYU193" s="3"/>
      <c r="GYV193" s="3"/>
      <c r="GYW193" s="3"/>
      <c r="GYX193" s="3"/>
      <c r="GYY193" s="3"/>
      <c r="GYZ193" s="3"/>
      <c r="GZA193" s="3"/>
      <c r="GZB193" s="3"/>
      <c r="GZC193" s="3"/>
      <c r="GZD193" s="3"/>
      <c r="GZE193" s="3"/>
      <c r="GZF193" s="3"/>
      <c r="GZG193" s="3"/>
      <c r="GZH193" s="3"/>
      <c r="GZI193" s="3"/>
      <c r="GZJ193" s="3"/>
      <c r="GZK193" s="3"/>
      <c r="GZL193" s="3"/>
      <c r="GZM193" s="3"/>
      <c r="GZN193" s="3"/>
      <c r="GZO193" s="3"/>
      <c r="GZP193" s="3"/>
      <c r="GZQ193" s="3"/>
      <c r="GZR193" s="3"/>
      <c r="GZS193" s="3"/>
      <c r="GZT193" s="3"/>
      <c r="GZU193" s="3"/>
      <c r="GZV193" s="3"/>
      <c r="GZW193" s="3"/>
      <c r="GZX193" s="3"/>
      <c r="GZY193" s="3"/>
      <c r="GZZ193" s="3"/>
      <c r="HAA193" s="3"/>
      <c r="HAB193" s="3"/>
      <c r="HAC193" s="3"/>
      <c r="HAD193" s="3"/>
      <c r="HAE193" s="3"/>
      <c r="HAF193" s="3"/>
      <c r="HAG193" s="3"/>
      <c r="HAH193" s="3"/>
      <c r="HAI193" s="3"/>
      <c r="HAJ193" s="3"/>
      <c r="HAK193" s="3"/>
      <c r="HAL193" s="3"/>
      <c r="HAM193" s="3"/>
      <c r="HAN193" s="3"/>
      <c r="HAO193" s="3"/>
      <c r="HAP193" s="3"/>
      <c r="HAQ193" s="3"/>
      <c r="HAR193" s="3"/>
      <c r="HAS193" s="3"/>
      <c r="HAT193" s="3"/>
      <c r="HAU193" s="3"/>
      <c r="HAV193" s="3"/>
      <c r="HAW193" s="3"/>
      <c r="HAX193" s="3"/>
      <c r="HAY193" s="3"/>
      <c r="HAZ193" s="3"/>
      <c r="HBA193" s="3"/>
      <c r="HBB193" s="3"/>
      <c r="HBC193" s="3"/>
      <c r="HBD193" s="3"/>
      <c r="HBE193" s="3"/>
      <c r="HBF193" s="3"/>
      <c r="HBG193" s="3"/>
      <c r="HBH193" s="3"/>
      <c r="HBI193" s="3"/>
      <c r="HBJ193" s="3"/>
      <c r="HBK193" s="3"/>
      <c r="HBL193" s="3"/>
      <c r="HBM193" s="3"/>
      <c r="HBN193" s="3"/>
      <c r="HBO193" s="3"/>
      <c r="HBP193" s="3"/>
      <c r="HBQ193" s="3"/>
      <c r="HBR193" s="3"/>
      <c r="HBS193" s="3"/>
      <c r="HBT193" s="3"/>
      <c r="HBU193" s="3"/>
      <c r="HBV193" s="3"/>
      <c r="HBW193" s="3"/>
      <c r="HBX193" s="3"/>
      <c r="HBY193" s="3"/>
      <c r="HBZ193" s="3"/>
      <c r="HCA193" s="3"/>
      <c r="HCB193" s="3"/>
      <c r="HCC193" s="3"/>
      <c r="HCD193" s="3"/>
      <c r="HCE193" s="3"/>
      <c r="HCF193" s="3"/>
      <c r="HCG193" s="3"/>
      <c r="HCH193" s="3"/>
      <c r="HCI193" s="3"/>
      <c r="HCJ193" s="3"/>
      <c r="HCK193" s="3"/>
      <c r="HCL193" s="3"/>
      <c r="HCM193" s="3"/>
      <c r="HCN193" s="3"/>
      <c r="HCO193" s="3"/>
      <c r="HCP193" s="3"/>
      <c r="HCQ193" s="3"/>
      <c r="HCR193" s="3"/>
      <c r="HCS193" s="3"/>
      <c r="HCT193" s="3"/>
      <c r="HCU193" s="3"/>
      <c r="HCV193" s="3"/>
      <c r="HCW193" s="3"/>
      <c r="HCX193" s="3"/>
      <c r="HCY193" s="3"/>
      <c r="HCZ193" s="3"/>
      <c r="HDA193" s="3"/>
      <c r="HDB193" s="3"/>
      <c r="HDC193" s="3"/>
      <c r="HDD193" s="3"/>
      <c r="HDE193" s="3"/>
      <c r="HDF193" s="3"/>
      <c r="HDG193" s="3"/>
      <c r="HDH193" s="3"/>
      <c r="HDI193" s="3"/>
      <c r="HDJ193" s="3"/>
      <c r="HDK193" s="3"/>
      <c r="HDL193" s="3"/>
      <c r="HDM193" s="3"/>
      <c r="HDN193" s="3"/>
      <c r="HDO193" s="3"/>
      <c r="HDP193" s="3"/>
      <c r="HDQ193" s="3"/>
      <c r="HDR193" s="3"/>
      <c r="HDS193" s="3"/>
      <c r="HDT193" s="3"/>
      <c r="HDU193" s="3"/>
      <c r="HDV193" s="3"/>
      <c r="HDW193" s="3"/>
      <c r="HDX193" s="3"/>
      <c r="HDY193" s="3"/>
      <c r="HDZ193" s="3"/>
      <c r="HEA193" s="3"/>
      <c r="HEB193" s="3"/>
      <c r="HEC193" s="3"/>
      <c r="HED193" s="3"/>
      <c r="HEE193" s="3"/>
      <c r="HEF193" s="3"/>
      <c r="HEG193" s="3"/>
      <c r="HEH193" s="3"/>
      <c r="HEI193" s="3"/>
      <c r="HEJ193" s="3"/>
      <c r="HEK193" s="3"/>
      <c r="HEL193" s="3"/>
      <c r="HEM193" s="3"/>
      <c r="HEN193" s="3"/>
      <c r="HEO193" s="3"/>
      <c r="HEP193" s="3"/>
      <c r="HEQ193" s="3"/>
      <c r="HER193" s="3"/>
      <c r="HES193" s="3"/>
      <c r="HET193" s="3"/>
      <c r="HEU193" s="3"/>
      <c r="HEV193" s="3"/>
      <c r="HEW193" s="3"/>
      <c r="HEX193" s="3"/>
      <c r="HEY193" s="3"/>
      <c r="HEZ193" s="3"/>
      <c r="HFA193" s="3"/>
      <c r="HFB193" s="3"/>
      <c r="HFC193" s="3"/>
      <c r="HFD193" s="3"/>
      <c r="HFE193" s="3"/>
      <c r="HFF193" s="3"/>
      <c r="HFG193" s="3"/>
      <c r="HFH193" s="3"/>
      <c r="HFI193" s="3"/>
      <c r="HFJ193" s="3"/>
      <c r="HFK193" s="3"/>
      <c r="HFL193" s="3"/>
      <c r="HFM193" s="3"/>
      <c r="HFN193" s="3"/>
      <c r="HFO193" s="3"/>
      <c r="HFP193" s="3"/>
      <c r="HFQ193" s="3"/>
      <c r="HFR193" s="3"/>
      <c r="HFS193" s="3"/>
      <c r="HFT193" s="3"/>
      <c r="HFU193" s="3"/>
      <c r="HFV193" s="3"/>
      <c r="HFW193" s="3"/>
      <c r="HFX193" s="3"/>
      <c r="HFY193" s="3"/>
      <c r="HFZ193" s="3"/>
      <c r="HGA193" s="3"/>
      <c r="HGB193" s="3"/>
      <c r="HGC193" s="3"/>
      <c r="HGD193" s="3"/>
      <c r="HGE193" s="3"/>
      <c r="HGF193" s="3"/>
      <c r="HGG193" s="3"/>
      <c r="HGH193" s="3"/>
      <c r="HGI193" s="3"/>
      <c r="HGJ193" s="3"/>
      <c r="HGK193" s="3"/>
      <c r="HGL193" s="3"/>
      <c r="HGM193" s="3"/>
      <c r="HGN193" s="3"/>
      <c r="HGO193" s="3"/>
      <c r="HGP193" s="3"/>
      <c r="HGQ193" s="3"/>
      <c r="HGR193" s="3"/>
      <c r="HGS193" s="3"/>
      <c r="HGT193" s="3"/>
      <c r="HGU193" s="3"/>
      <c r="HGV193" s="3"/>
      <c r="HGW193" s="3"/>
      <c r="HGX193" s="3"/>
      <c r="HGY193" s="3"/>
      <c r="HGZ193" s="3"/>
      <c r="HHA193" s="3"/>
      <c r="HHB193" s="3"/>
      <c r="HHC193" s="3"/>
      <c r="HHD193" s="3"/>
      <c r="HHE193" s="3"/>
      <c r="HHF193" s="3"/>
      <c r="HHG193" s="3"/>
      <c r="HHH193" s="3"/>
      <c r="HHI193" s="3"/>
      <c r="HHJ193" s="3"/>
      <c r="HHK193" s="3"/>
      <c r="HHL193" s="3"/>
      <c r="HHM193" s="3"/>
      <c r="HHN193" s="3"/>
      <c r="HHO193" s="3"/>
      <c r="HHP193" s="3"/>
      <c r="HHQ193" s="3"/>
      <c r="HHR193" s="3"/>
      <c r="HHS193" s="3"/>
      <c r="HHT193" s="3"/>
      <c r="HHU193" s="3"/>
      <c r="HHV193" s="3"/>
      <c r="HHW193" s="3"/>
      <c r="HHX193" s="3"/>
      <c r="HHY193" s="3"/>
      <c r="HHZ193" s="3"/>
      <c r="HIA193" s="3"/>
      <c r="HIB193" s="3"/>
      <c r="HIC193" s="3"/>
      <c r="HID193" s="3"/>
      <c r="HIE193" s="3"/>
      <c r="HIF193" s="3"/>
      <c r="HIG193" s="3"/>
      <c r="HIH193" s="3"/>
      <c r="HII193" s="3"/>
      <c r="HIJ193" s="3"/>
      <c r="HIK193" s="3"/>
      <c r="HIL193" s="3"/>
      <c r="HIM193" s="3"/>
      <c r="HIN193" s="3"/>
      <c r="HIO193" s="3"/>
      <c r="HIP193" s="3"/>
      <c r="HIQ193" s="3"/>
      <c r="HIR193" s="3"/>
      <c r="HIS193" s="3"/>
      <c r="HIT193" s="3"/>
      <c r="HIU193" s="3"/>
      <c r="HIV193" s="3"/>
      <c r="HIW193" s="3"/>
      <c r="HIX193" s="3"/>
      <c r="HIY193" s="3"/>
      <c r="HIZ193" s="3"/>
      <c r="HJA193" s="3"/>
      <c r="HJB193" s="3"/>
      <c r="HJC193" s="3"/>
      <c r="HJD193" s="3"/>
      <c r="HJE193" s="3"/>
      <c r="HJF193" s="3"/>
      <c r="HJG193" s="3"/>
      <c r="HJH193" s="3"/>
      <c r="HJI193" s="3"/>
      <c r="HJJ193" s="3"/>
      <c r="HJK193" s="3"/>
      <c r="HJL193" s="3"/>
      <c r="HJM193" s="3"/>
      <c r="HJN193" s="3"/>
      <c r="HJO193" s="3"/>
      <c r="HJP193" s="3"/>
      <c r="HJQ193" s="3"/>
      <c r="HJR193" s="3"/>
      <c r="HJS193" s="3"/>
      <c r="HJT193" s="3"/>
      <c r="HJU193" s="3"/>
      <c r="HJV193" s="3"/>
      <c r="HJW193" s="3"/>
      <c r="HJX193" s="3"/>
      <c r="HJY193" s="3"/>
      <c r="HJZ193" s="3"/>
      <c r="HKA193" s="3"/>
      <c r="HKB193" s="3"/>
      <c r="HKC193" s="3"/>
      <c r="HKD193" s="3"/>
      <c r="HKE193" s="3"/>
      <c r="HKF193" s="3"/>
      <c r="HKG193" s="3"/>
      <c r="HKH193" s="3"/>
      <c r="HKI193" s="3"/>
      <c r="HKJ193" s="3"/>
      <c r="HKK193" s="3"/>
      <c r="HKL193" s="3"/>
      <c r="HKM193" s="3"/>
      <c r="HKN193" s="3"/>
      <c r="HKO193" s="3"/>
      <c r="HKP193" s="3"/>
      <c r="HKQ193" s="3"/>
      <c r="HKR193" s="3"/>
      <c r="HKS193" s="3"/>
      <c r="HKT193" s="3"/>
      <c r="HKU193" s="3"/>
      <c r="HKV193" s="3"/>
      <c r="HKW193" s="3"/>
      <c r="HKX193" s="3"/>
      <c r="HKY193" s="3"/>
      <c r="HKZ193" s="3"/>
      <c r="HLA193" s="3"/>
      <c r="HLB193" s="3"/>
      <c r="HLC193" s="3"/>
      <c r="HLD193" s="3"/>
      <c r="HLE193" s="3"/>
      <c r="HLF193" s="3"/>
      <c r="HLG193" s="3"/>
      <c r="HLH193" s="3"/>
      <c r="HLI193" s="3"/>
      <c r="HLJ193" s="3"/>
      <c r="HLK193" s="3"/>
      <c r="HLL193" s="3"/>
      <c r="HLM193" s="3"/>
      <c r="HLN193" s="3"/>
      <c r="HLO193" s="3"/>
      <c r="HLP193" s="3"/>
      <c r="HLQ193" s="3"/>
      <c r="HLR193" s="3"/>
      <c r="HLS193" s="3"/>
      <c r="HLT193" s="3"/>
      <c r="HLU193" s="3"/>
      <c r="HLV193" s="3"/>
      <c r="HLW193" s="3"/>
      <c r="HLX193" s="3"/>
      <c r="HLY193" s="3"/>
      <c r="HLZ193" s="3"/>
      <c r="HMA193" s="3"/>
      <c r="HMB193" s="3"/>
      <c r="HMC193" s="3"/>
      <c r="HMD193" s="3"/>
      <c r="HME193" s="3"/>
      <c r="HMF193" s="3"/>
      <c r="HMG193" s="3"/>
      <c r="HMH193" s="3"/>
      <c r="HMI193" s="3"/>
      <c r="HMJ193" s="3"/>
      <c r="HMK193" s="3"/>
      <c r="HML193" s="3"/>
      <c r="HMM193" s="3"/>
      <c r="HMN193" s="3"/>
      <c r="HMO193" s="3"/>
      <c r="HMP193" s="3"/>
      <c r="HMQ193" s="3"/>
      <c r="HMR193" s="3"/>
      <c r="HMS193" s="3"/>
      <c r="HMT193" s="3"/>
      <c r="HMU193" s="3"/>
      <c r="HMV193" s="3"/>
      <c r="HMW193" s="3"/>
      <c r="HMX193" s="3"/>
      <c r="HMY193" s="3"/>
      <c r="HMZ193" s="3"/>
      <c r="HNA193" s="3"/>
      <c r="HNB193" s="3"/>
      <c r="HNC193" s="3"/>
      <c r="HND193" s="3"/>
      <c r="HNE193" s="3"/>
      <c r="HNF193" s="3"/>
      <c r="HNG193" s="3"/>
      <c r="HNH193" s="3"/>
      <c r="HNI193" s="3"/>
      <c r="HNJ193" s="3"/>
      <c r="HNK193" s="3"/>
      <c r="HNL193" s="3"/>
      <c r="HNM193" s="3"/>
      <c r="HNN193" s="3"/>
      <c r="HNO193" s="3"/>
      <c r="HNP193" s="3"/>
      <c r="HNQ193" s="3"/>
      <c r="HNR193" s="3"/>
      <c r="HNS193" s="3"/>
      <c r="HNT193" s="3"/>
      <c r="HNU193" s="3"/>
      <c r="HNV193" s="3"/>
      <c r="HNW193" s="3"/>
      <c r="HNX193" s="3"/>
      <c r="HNY193" s="3"/>
      <c r="HNZ193" s="3"/>
      <c r="HOA193" s="3"/>
      <c r="HOB193" s="3"/>
      <c r="HOC193" s="3"/>
      <c r="HOD193" s="3"/>
      <c r="HOE193" s="3"/>
      <c r="HOF193" s="3"/>
      <c r="HOG193" s="3"/>
      <c r="HOH193" s="3"/>
      <c r="HOI193" s="3"/>
      <c r="HOJ193" s="3"/>
      <c r="HOK193" s="3"/>
      <c r="HOL193" s="3"/>
      <c r="HOM193" s="3"/>
      <c r="HON193" s="3"/>
      <c r="HOO193" s="3"/>
      <c r="HOP193" s="3"/>
      <c r="HOQ193" s="3"/>
      <c r="HOR193" s="3"/>
      <c r="HOS193" s="3"/>
      <c r="HOT193" s="3"/>
      <c r="HOU193" s="3"/>
      <c r="HOV193" s="3"/>
      <c r="HOW193" s="3"/>
      <c r="HOX193" s="3"/>
      <c r="HOY193" s="3"/>
      <c r="HOZ193" s="3"/>
      <c r="HPA193" s="3"/>
      <c r="HPB193" s="3"/>
      <c r="HPC193" s="3"/>
      <c r="HPD193" s="3"/>
      <c r="HPE193" s="3"/>
      <c r="HPF193" s="3"/>
      <c r="HPG193" s="3"/>
      <c r="HPH193" s="3"/>
      <c r="HPI193" s="3"/>
      <c r="HPJ193" s="3"/>
      <c r="HPK193" s="3"/>
      <c r="HPL193" s="3"/>
      <c r="HPM193" s="3"/>
      <c r="HPN193" s="3"/>
      <c r="HPO193" s="3"/>
      <c r="HPP193" s="3"/>
      <c r="HPQ193" s="3"/>
      <c r="HPR193" s="3"/>
      <c r="HPS193" s="3"/>
      <c r="HPT193" s="3"/>
      <c r="HPU193" s="3"/>
      <c r="HPV193" s="3"/>
      <c r="HPW193" s="3"/>
      <c r="HPX193" s="3"/>
      <c r="HPY193" s="3"/>
      <c r="HPZ193" s="3"/>
      <c r="HQA193" s="3"/>
      <c r="HQB193" s="3"/>
      <c r="HQC193" s="3"/>
      <c r="HQD193" s="3"/>
      <c r="HQE193" s="3"/>
      <c r="HQF193" s="3"/>
      <c r="HQG193" s="3"/>
      <c r="HQH193" s="3"/>
      <c r="HQI193" s="3"/>
      <c r="HQJ193" s="3"/>
      <c r="HQK193" s="3"/>
      <c r="HQL193" s="3"/>
      <c r="HQM193" s="3"/>
      <c r="HQN193" s="3"/>
      <c r="HQO193" s="3"/>
      <c r="HQP193" s="3"/>
      <c r="HQQ193" s="3"/>
      <c r="HQR193" s="3"/>
      <c r="HQS193" s="3"/>
      <c r="HQT193" s="3"/>
      <c r="HQU193" s="3"/>
      <c r="HQV193" s="3"/>
      <c r="HQW193" s="3"/>
      <c r="HQX193" s="3"/>
      <c r="HQY193" s="3"/>
      <c r="HQZ193" s="3"/>
      <c r="HRA193" s="3"/>
      <c r="HRB193" s="3"/>
      <c r="HRC193" s="3"/>
      <c r="HRD193" s="3"/>
      <c r="HRE193" s="3"/>
      <c r="HRF193" s="3"/>
      <c r="HRG193" s="3"/>
      <c r="HRH193" s="3"/>
      <c r="HRI193" s="3"/>
      <c r="HRJ193" s="3"/>
      <c r="HRK193" s="3"/>
      <c r="HRL193" s="3"/>
      <c r="HRM193" s="3"/>
      <c r="HRN193" s="3"/>
      <c r="HRO193" s="3"/>
      <c r="HRP193" s="3"/>
      <c r="HRQ193" s="3"/>
      <c r="HRR193" s="3"/>
      <c r="HRS193" s="3"/>
      <c r="HRT193" s="3"/>
      <c r="HRU193" s="3"/>
      <c r="HRV193" s="3"/>
      <c r="HRW193" s="3"/>
      <c r="HRX193" s="3"/>
      <c r="HRY193" s="3"/>
      <c r="HRZ193" s="3"/>
      <c r="HSA193" s="3"/>
      <c r="HSB193" s="3"/>
      <c r="HSC193" s="3"/>
      <c r="HSD193" s="3"/>
      <c r="HSE193" s="3"/>
      <c r="HSF193" s="3"/>
      <c r="HSG193" s="3"/>
      <c r="HSH193" s="3"/>
      <c r="HSI193" s="3"/>
      <c r="HSJ193" s="3"/>
      <c r="HSK193" s="3"/>
      <c r="HSL193" s="3"/>
      <c r="HSM193" s="3"/>
      <c r="HSN193" s="3"/>
      <c r="HSO193" s="3"/>
      <c r="HSP193" s="3"/>
      <c r="HSQ193" s="3"/>
      <c r="HSR193" s="3"/>
      <c r="HSS193" s="3"/>
      <c r="HST193" s="3"/>
      <c r="HSU193" s="3"/>
      <c r="HSV193" s="3"/>
      <c r="HSW193" s="3"/>
      <c r="HSX193" s="3"/>
      <c r="HSY193" s="3"/>
      <c r="HSZ193" s="3"/>
      <c r="HTA193" s="3"/>
      <c r="HTB193" s="3"/>
      <c r="HTC193" s="3"/>
      <c r="HTD193" s="3"/>
      <c r="HTE193" s="3"/>
      <c r="HTF193" s="3"/>
      <c r="HTG193" s="3"/>
      <c r="HTH193" s="3"/>
      <c r="HTI193" s="3"/>
      <c r="HTJ193" s="3"/>
      <c r="HTK193" s="3"/>
      <c r="HTL193" s="3"/>
      <c r="HTM193" s="3"/>
      <c r="HTN193" s="3"/>
      <c r="HTO193" s="3"/>
      <c r="HTP193" s="3"/>
      <c r="HTQ193" s="3"/>
      <c r="HTR193" s="3"/>
      <c r="HTS193" s="3"/>
      <c r="HTT193" s="3"/>
      <c r="HTU193" s="3"/>
      <c r="HTV193" s="3"/>
      <c r="HTW193" s="3"/>
      <c r="HTX193" s="3"/>
      <c r="HTY193" s="3"/>
      <c r="HTZ193" s="3"/>
      <c r="HUA193" s="3"/>
      <c r="HUB193" s="3"/>
      <c r="HUC193" s="3"/>
      <c r="HUD193" s="3"/>
      <c r="HUE193" s="3"/>
      <c r="HUF193" s="3"/>
      <c r="HUG193" s="3"/>
      <c r="HUH193" s="3"/>
      <c r="HUI193" s="3"/>
      <c r="HUJ193" s="3"/>
      <c r="HUK193" s="3"/>
      <c r="HUL193" s="3"/>
      <c r="HUM193" s="3"/>
      <c r="HUN193" s="3"/>
      <c r="HUO193" s="3"/>
      <c r="HUP193" s="3"/>
      <c r="HUQ193" s="3"/>
      <c r="HUR193" s="3"/>
      <c r="HUS193" s="3"/>
      <c r="HUT193" s="3"/>
      <c r="HUU193" s="3"/>
      <c r="HUV193" s="3"/>
      <c r="HUW193" s="3"/>
      <c r="HUX193" s="3"/>
      <c r="HUY193" s="3"/>
      <c r="HUZ193" s="3"/>
      <c r="HVA193" s="3"/>
      <c r="HVB193" s="3"/>
      <c r="HVC193" s="3"/>
      <c r="HVD193" s="3"/>
      <c r="HVE193" s="3"/>
      <c r="HVF193" s="3"/>
      <c r="HVG193" s="3"/>
      <c r="HVH193" s="3"/>
      <c r="HVI193" s="3"/>
      <c r="HVJ193" s="3"/>
      <c r="HVK193" s="3"/>
      <c r="HVL193" s="3"/>
      <c r="HVM193" s="3"/>
      <c r="HVN193" s="3"/>
      <c r="HVO193" s="3"/>
      <c r="HVP193" s="3"/>
      <c r="HVQ193" s="3"/>
      <c r="HVR193" s="3"/>
      <c r="HVS193" s="3"/>
      <c r="HVT193" s="3"/>
      <c r="HVU193" s="3"/>
      <c r="HVV193" s="3"/>
      <c r="HVW193" s="3"/>
      <c r="HVX193" s="3"/>
      <c r="HVY193" s="3"/>
      <c r="HVZ193" s="3"/>
      <c r="HWA193" s="3"/>
      <c r="HWB193" s="3"/>
      <c r="HWC193" s="3"/>
      <c r="HWD193" s="3"/>
      <c r="HWE193" s="3"/>
      <c r="HWF193" s="3"/>
      <c r="HWG193" s="3"/>
      <c r="HWH193" s="3"/>
      <c r="HWI193" s="3"/>
      <c r="HWJ193" s="3"/>
      <c r="HWK193" s="3"/>
      <c r="HWL193" s="3"/>
      <c r="HWM193" s="3"/>
      <c r="HWN193" s="3"/>
      <c r="HWO193" s="3"/>
      <c r="HWP193" s="3"/>
      <c r="HWQ193" s="3"/>
      <c r="HWR193" s="3"/>
      <c r="HWS193" s="3"/>
      <c r="HWT193" s="3"/>
      <c r="HWU193" s="3"/>
      <c r="HWV193" s="3"/>
      <c r="HWW193" s="3"/>
      <c r="HWX193" s="3"/>
      <c r="HWY193" s="3"/>
      <c r="HWZ193" s="3"/>
      <c r="HXA193" s="3"/>
      <c r="HXB193" s="3"/>
      <c r="HXC193" s="3"/>
      <c r="HXD193" s="3"/>
      <c r="HXE193" s="3"/>
      <c r="HXF193" s="3"/>
      <c r="HXG193" s="3"/>
      <c r="HXH193" s="3"/>
      <c r="HXI193" s="3"/>
      <c r="HXJ193" s="3"/>
      <c r="HXK193" s="3"/>
      <c r="HXL193" s="3"/>
      <c r="HXM193" s="3"/>
      <c r="HXN193" s="3"/>
      <c r="HXO193" s="3"/>
      <c r="HXP193" s="3"/>
      <c r="HXQ193" s="3"/>
      <c r="HXR193" s="3"/>
      <c r="HXS193" s="3"/>
      <c r="HXT193" s="3"/>
      <c r="HXU193" s="3"/>
      <c r="HXV193" s="3"/>
      <c r="HXW193" s="3"/>
      <c r="HXX193" s="3"/>
      <c r="HXY193" s="3"/>
      <c r="HXZ193" s="3"/>
      <c r="HYA193" s="3"/>
      <c r="HYB193" s="3"/>
      <c r="HYC193" s="3"/>
      <c r="HYD193" s="3"/>
      <c r="HYE193" s="3"/>
      <c r="HYF193" s="3"/>
      <c r="HYG193" s="3"/>
      <c r="HYH193" s="3"/>
      <c r="HYI193" s="3"/>
      <c r="HYJ193" s="3"/>
      <c r="HYK193" s="3"/>
      <c r="HYL193" s="3"/>
      <c r="HYM193" s="3"/>
      <c r="HYN193" s="3"/>
      <c r="HYO193" s="3"/>
      <c r="HYP193" s="3"/>
      <c r="HYQ193" s="3"/>
      <c r="HYR193" s="3"/>
      <c r="HYS193" s="3"/>
      <c r="HYT193" s="3"/>
      <c r="HYU193" s="3"/>
      <c r="HYV193" s="3"/>
      <c r="HYW193" s="3"/>
      <c r="HYX193" s="3"/>
      <c r="HYY193" s="3"/>
      <c r="HYZ193" s="3"/>
      <c r="HZA193" s="3"/>
      <c r="HZB193" s="3"/>
      <c r="HZC193" s="3"/>
      <c r="HZD193" s="3"/>
      <c r="HZE193" s="3"/>
      <c r="HZF193" s="3"/>
      <c r="HZG193" s="3"/>
      <c r="HZH193" s="3"/>
      <c r="HZI193" s="3"/>
      <c r="HZJ193" s="3"/>
      <c r="HZK193" s="3"/>
      <c r="HZL193" s="3"/>
      <c r="HZM193" s="3"/>
      <c r="HZN193" s="3"/>
      <c r="HZO193" s="3"/>
      <c r="HZP193" s="3"/>
      <c r="HZQ193" s="3"/>
      <c r="HZR193" s="3"/>
      <c r="HZS193" s="3"/>
      <c r="HZT193" s="3"/>
      <c r="HZU193" s="3"/>
      <c r="HZV193" s="3"/>
      <c r="HZW193" s="3"/>
      <c r="HZX193" s="3"/>
      <c r="HZY193" s="3"/>
      <c r="HZZ193" s="3"/>
      <c r="IAA193" s="3"/>
      <c r="IAB193" s="3"/>
      <c r="IAC193" s="3"/>
      <c r="IAD193" s="3"/>
      <c r="IAE193" s="3"/>
      <c r="IAF193" s="3"/>
      <c r="IAG193" s="3"/>
      <c r="IAH193" s="3"/>
      <c r="IAI193" s="3"/>
      <c r="IAJ193" s="3"/>
      <c r="IAK193" s="3"/>
      <c r="IAL193" s="3"/>
      <c r="IAM193" s="3"/>
      <c r="IAN193" s="3"/>
      <c r="IAO193" s="3"/>
      <c r="IAP193" s="3"/>
      <c r="IAQ193" s="3"/>
      <c r="IAR193" s="3"/>
      <c r="IAS193" s="3"/>
      <c r="IAT193" s="3"/>
      <c r="IAU193" s="3"/>
      <c r="IAV193" s="3"/>
      <c r="IAW193" s="3"/>
      <c r="IAX193" s="3"/>
      <c r="IAY193" s="3"/>
      <c r="IAZ193" s="3"/>
      <c r="IBA193" s="3"/>
      <c r="IBB193" s="3"/>
      <c r="IBC193" s="3"/>
      <c r="IBD193" s="3"/>
      <c r="IBE193" s="3"/>
      <c r="IBF193" s="3"/>
      <c r="IBG193" s="3"/>
      <c r="IBH193" s="3"/>
      <c r="IBI193" s="3"/>
      <c r="IBJ193" s="3"/>
      <c r="IBK193" s="3"/>
      <c r="IBL193" s="3"/>
      <c r="IBM193" s="3"/>
      <c r="IBN193" s="3"/>
      <c r="IBO193" s="3"/>
      <c r="IBP193" s="3"/>
      <c r="IBQ193" s="3"/>
      <c r="IBR193" s="3"/>
      <c r="IBS193" s="3"/>
      <c r="IBT193" s="3"/>
      <c r="IBU193" s="3"/>
      <c r="IBV193" s="3"/>
      <c r="IBW193" s="3"/>
      <c r="IBX193" s="3"/>
      <c r="IBY193" s="3"/>
      <c r="IBZ193" s="3"/>
      <c r="ICA193" s="3"/>
      <c r="ICB193" s="3"/>
      <c r="ICC193" s="3"/>
      <c r="ICD193" s="3"/>
      <c r="ICE193" s="3"/>
      <c r="ICF193" s="3"/>
      <c r="ICG193" s="3"/>
      <c r="ICH193" s="3"/>
      <c r="ICI193" s="3"/>
      <c r="ICJ193" s="3"/>
      <c r="ICK193" s="3"/>
      <c r="ICL193" s="3"/>
      <c r="ICM193" s="3"/>
      <c r="ICN193" s="3"/>
      <c r="ICO193" s="3"/>
      <c r="ICP193" s="3"/>
      <c r="ICQ193" s="3"/>
      <c r="ICR193" s="3"/>
      <c r="ICS193" s="3"/>
      <c r="ICT193" s="3"/>
      <c r="ICU193" s="3"/>
      <c r="ICV193" s="3"/>
      <c r="ICW193" s="3"/>
      <c r="ICX193" s="3"/>
      <c r="ICY193" s="3"/>
      <c r="ICZ193" s="3"/>
      <c r="IDA193" s="3"/>
      <c r="IDB193" s="3"/>
      <c r="IDC193" s="3"/>
      <c r="IDD193" s="3"/>
      <c r="IDE193" s="3"/>
      <c r="IDF193" s="3"/>
      <c r="IDG193" s="3"/>
      <c r="IDH193" s="3"/>
      <c r="IDI193" s="3"/>
      <c r="IDJ193" s="3"/>
      <c r="IDK193" s="3"/>
      <c r="IDL193" s="3"/>
      <c r="IDM193" s="3"/>
      <c r="IDN193" s="3"/>
      <c r="IDO193" s="3"/>
      <c r="IDP193" s="3"/>
      <c r="IDQ193" s="3"/>
      <c r="IDR193" s="3"/>
      <c r="IDS193" s="3"/>
      <c r="IDT193" s="3"/>
      <c r="IDU193" s="3"/>
      <c r="IDV193" s="3"/>
      <c r="IDW193" s="3"/>
      <c r="IDX193" s="3"/>
      <c r="IDY193" s="3"/>
      <c r="IDZ193" s="3"/>
      <c r="IEA193" s="3"/>
      <c r="IEB193" s="3"/>
      <c r="IEC193" s="3"/>
      <c r="IED193" s="3"/>
      <c r="IEE193" s="3"/>
      <c r="IEF193" s="3"/>
      <c r="IEG193" s="3"/>
      <c r="IEH193" s="3"/>
      <c r="IEI193" s="3"/>
      <c r="IEJ193" s="3"/>
      <c r="IEK193" s="3"/>
      <c r="IEL193" s="3"/>
      <c r="IEM193" s="3"/>
      <c r="IEN193" s="3"/>
      <c r="IEO193" s="3"/>
      <c r="IEP193" s="3"/>
      <c r="IEQ193" s="3"/>
      <c r="IER193" s="3"/>
      <c r="IES193" s="3"/>
      <c r="IET193" s="3"/>
      <c r="IEU193" s="3"/>
      <c r="IEV193" s="3"/>
      <c r="IEW193" s="3"/>
      <c r="IEX193" s="3"/>
      <c r="IEY193" s="3"/>
      <c r="IEZ193" s="3"/>
      <c r="IFA193" s="3"/>
      <c r="IFB193" s="3"/>
      <c r="IFC193" s="3"/>
      <c r="IFD193" s="3"/>
      <c r="IFE193" s="3"/>
      <c r="IFF193" s="3"/>
      <c r="IFG193" s="3"/>
      <c r="IFH193" s="3"/>
      <c r="IFI193" s="3"/>
      <c r="IFJ193" s="3"/>
      <c r="IFK193" s="3"/>
      <c r="IFL193" s="3"/>
      <c r="IFM193" s="3"/>
      <c r="IFN193" s="3"/>
      <c r="IFO193" s="3"/>
      <c r="IFP193" s="3"/>
      <c r="IFQ193" s="3"/>
      <c r="IFR193" s="3"/>
      <c r="IFS193" s="3"/>
      <c r="IFT193" s="3"/>
      <c r="IFU193" s="3"/>
      <c r="IFV193" s="3"/>
      <c r="IFW193" s="3"/>
      <c r="IFX193" s="3"/>
      <c r="IFY193" s="3"/>
      <c r="IFZ193" s="3"/>
      <c r="IGA193" s="3"/>
      <c r="IGB193" s="3"/>
      <c r="IGC193" s="3"/>
      <c r="IGD193" s="3"/>
      <c r="IGE193" s="3"/>
      <c r="IGF193" s="3"/>
      <c r="IGG193" s="3"/>
      <c r="IGH193" s="3"/>
      <c r="IGI193" s="3"/>
      <c r="IGJ193" s="3"/>
      <c r="IGK193" s="3"/>
      <c r="IGL193" s="3"/>
      <c r="IGM193" s="3"/>
      <c r="IGN193" s="3"/>
      <c r="IGO193" s="3"/>
      <c r="IGP193" s="3"/>
      <c r="IGQ193" s="3"/>
      <c r="IGR193" s="3"/>
      <c r="IGS193" s="3"/>
      <c r="IGT193" s="3"/>
      <c r="IGU193" s="3"/>
      <c r="IGV193" s="3"/>
      <c r="IGW193" s="3"/>
      <c r="IGX193" s="3"/>
      <c r="IGY193" s="3"/>
      <c r="IGZ193" s="3"/>
      <c r="IHA193" s="3"/>
      <c r="IHB193" s="3"/>
      <c r="IHC193" s="3"/>
      <c r="IHD193" s="3"/>
      <c r="IHE193" s="3"/>
      <c r="IHF193" s="3"/>
      <c r="IHG193" s="3"/>
      <c r="IHH193" s="3"/>
      <c r="IHI193" s="3"/>
      <c r="IHJ193" s="3"/>
      <c r="IHK193" s="3"/>
      <c r="IHL193" s="3"/>
      <c r="IHM193" s="3"/>
      <c r="IHN193" s="3"/>
      <c r="IHO193" s="3"/>
      <c r="IHP193" s="3"/>
      <c r="IHQ193" s="3"/>
      <c r="IHR193" s="3"/>
      <c r="IHS193" s="3"/>
      <c r="IHT193" s="3"/>
      <c r="IHU193" s="3"/>
      <c r="IHV193" s="3"/>
      <c r="IHW193" s="3"/>
      <c r="IHX193" s="3"/>
      <c r="IHY193" s="3"/>
      <c r="IHZ193" s="3"/>
      <c r="IIA193" s="3"/>
      <c r="IIB193" s="3"/>
      <c r="IIC193" s="3"/>
      <c r="IID193" s="3"/>
      <c r="IIE193" s="3"/>
      <c r="IIF193" s="3"/>
      <c r="IIG193" s="3"/>
      <c r="IIH193" s="3"/>
      <c r="III193" s="3"/>
      <c r="IIJ193" s="3"/>
      <c r="IIK193" s="3"/>
      <c r="IIL193" s="3"/>
      <c r="IIM193" s="3"/>
      <c r="IIN193" s="3"/>
      <c r="IIO193" s="3"/>
      <c r="IIP193" s="3"/>
      <c r="IIQ193" s="3"/>
      <c r="IIR193" s="3"/>
      <c r="IIS193" s="3"/>
      <c r="IIT193" s="3"/>
      <c r="IIU193" s="3"/>
      <c r="IIV193" s="3"/>
      <c r="IIW193" s="3"/>
      <c r="IIX193" s="3"/>
      <c r="IIY193" s="3"/>
      <c r="IIZ193" s="3"/>
      <c r="IJA193" s="3"/>
      <c r="IJB193" s="3"/>
      <c r="IJC193" s="3"/>
      <c r="IJD193" s="3"/>
      <c r="IJE193" s="3"/>
      <c r="IJF193" s="3"/>
      <c r="IJG193" s="3"/>
      <c r="IJH193" s="3"/>
      <c r="IJI193" s="3"/>
      <c r="IJJ193" s="3"/>
      <c r="IJK193" s="3"/>
      <c r="IJL193" s="3"/>
      <c r="IJM193" s="3"/>
      <c r="IJN193" s="3"/>
      <c r="IJO193" s="3"/>
      <c r="IJP193" s="3"/>
      <c r="IJQ193" s="3"/>
      <c r="IJR193" s="3"/>
      <c r="IJS193" s="3"/>
      <c r="IJT193" s="3"/>
      <c r="IJU193" s="3"/>
      <c r="IJV193" s="3"/>
      <c r="IJW193" s="3"/>
      <c r="IJX193" s="3"/>
      <c r="IJY193" s="3"/>
      <c r="IJZ193" s="3"/>
      <c r="IKA193" s="3"/>
      <c r="IKB193" s="3"/>
      <c r="IKC193" s="3"/>
      <c r="IKD193" s="3"/>
      <c r="IKE193" s="3"/>
      <c r="IKF193" s="3"/>
      <c r="IKG193" s="3"/>
      <c r="IKH193" s="3"/>
      <c r="IKI193" s="3"/>
      <c r="IKJ193" s="3"/>
      <c r="IKK193" s="3"/>
      <c r="IKL193" s="3"/>
      <c r="IKM193" s="3"/>
      <c r="IKN193" s="3"/>
      <c r="IKO193" s="3"/>
      <c r="IKP193" s="3"/>
      <c r="IKQ193" s="3"/>
      <c r="IKR193" s="3"/>
      <c r="IKS193" s="3"/>
      <c r="IKT193" s="3"/>
      <c r="IKU193" s="3"/>
      <c r="IKV193" s="3"/>
      <c r="IKW193" s="3"/>
      <c r="IKX193" s="3"/>
      <c r="IKY193" s="3"/>
      <c r="IKZ193" s="3"/>
      <c r="ILA193" s="3"/>
      <c r="ILB193" s="3"/>
      <c r="ILC193" s="3"/>
      <c r="ILD193" s="3"/>
      <c r="ILE193" s="3"/>
      <c r="ILF193" s="3"/>
      <c r="ILG193" s="3"/>
      <c r="ILH193" s="3"/>
      <c r="ILI193" s="3"/>
      <c r="ILJ193" s="3"/>
      <c r="ILK193" s="3"/>
      <c r="ILL193" s="3"/>
      <c r="ILM193" s="3"/>
      <c r="ILN193" s="3"/>
      <c r="ILO193" s="3"/>
      <c r="ILP193" s="3"/>
      <c r="ILQ193" s="3"/>
      <c r="ILR193" s="3"/>
      <c r="ILS193" s="3"/>
      <c r="ILT193" s="3"/>
      <c r="ILU193" s="3"/>
      <c r="ILV193" s="3"/>
      <c r="ILW193" s="3"/>
      <c r="ILX193" s="3"/>
      <c r="ILY193" s="3"/>
      <c r="ILZ193" s="3"/>
      <c r="IMA193" s="3"/>
      <c r="IMB193" s="3"/>
      <c r="IMC193" s="3"/>
      <c r="IMD193" s="3"/>
      <c r="IME193" s="3"/>
      <c r="IMF193" s="3"/>
      <c r="IMG193" s="3"/>
      <c r="IMH193" s="3"/>
      <c r="IMI193" s="3"/>
      <c r="IMJ193" s="3"/>
      <c r="IMK193" s="3"/>
      <c r="IML193" s="3"/>
      <c r="IMM193" s="3"/>
      <c r="IMN193" s="3"/>
      <c r="IMO193" s="3"/>
      <c r="IMP193" s="3"/>
      <c r="IMQ193" s="3"/>
      <c r="IMR193" s="3"/>
      <c r="IMS193" s="3"/>
      <c r="IMT193" s="3"/>
      <c r="IMU193" s="3"/>
      <c r="IMV193" s="3"/>
      <c r="IMW193" s="3"/>
      <c r="IMX193" s="3"/>
      <c r="IMY193" s="3"/>
      <c r="IMZ193" s="3"/>
      <c r="INA193" s="3"/>
      <c r="INB193" s="3"/>
      <c r="INC193" s="3"/>
      <c r="IND193" s="3"/>
      <c r="INE193" s="3"/>
      <c r="INF193" s="3"/>
      <c r="ING193" s="3"/>
      <c r="INH193" s="3"/>
      <c r="INI193" s="3"/>
      <c r="INJ193" s="3"/>
      <c r="INK193" s="3"/>
      <c r="INL193" s="3"/>
      <c r="INM193" s="3"/>
      <c r="INN193" s="3"/>
      <c r="INO193" s="3"/>
      <c r="INP193" s="3"/>
      <c r="INQ193" s="3"/>
      <c r="INR193" s="3"/>
      <c r="INS193" s="3"/>
      <c r="INT193" s="3"/>
      <c r="INU193" s="3"/>
      <c r="INV193" s="3"/>
      <c r="INW193" s="3"/>
      <c r="INX193" s="3"/>
      <c r="INY193" s="3"/>
      <c r="INZ193" s="3"/>
      <c r="IOA193" s="3"/>
      <c r="IOB193" s="3"/>
      <c r="IOC193" s="3"/>
      <c r="IOD193" s="3"/>
      <c r="IOE193" s="3"/>
      <c r="IOF193" s="3"/>
      <c r="IOG193" s="3"/>
      <c r="IOH193" s="3"/>
      <c r="IOI193" s="3"/>
      <c r="IOJ193" s="3"/>
      <c r="IOK193" s="3"/>
      <c r="IOL193" s="3"/>
      <c r="IOM193" s="3"/>
      <c r="ION193" s="3"/>
      <c r="IOO193" s="3"/>
      <c r="IOP193" s="3"/>
      <c r="IOQ193" s="3"/>
      <c r="IOR193" s="3"/>
      <c r="IOS193" s="3"/>
      <c r="IOT193" s="3"/>
      <c r="IOU193" s="3"/>
      <c r="IOV193" s="3"/>
      <c r="IOW193" s="3"/>
      <c r="IOX193" s="3"/>
      <c r="IOY193" s="3"/>
      <c r="IOZ193" s="3"/>
      <c r="IPA193" s="3"/>
      <c r="IPB193" s="3"/>
      <c r="IPC193" s="3"/>
      <c r="IPD193" s="3"/>
      <c r="IPE193" s="3"/>
      <c r="IPF193" s="3"/>
      <c r="IPG193" s="3"/>
      <c r="IPH193" s="3"/>
      <c r="IPI193" s="3"/>
      <c r="IPJ193" s="3"/>
      <c r="IPK193" s="3"/>
      <c r="IPL193" s="3"/>
      <c r="IPM193" s="3"/>
      <c r="IPN193" s="3"/>
      <c r="IPO193" s="3"/>
      <c r="IPP193" s="3"/>
      <c r="IPQ193" s="3"/>
      <c r="IPR193" s="3"/>
      <c r="IPS193" s="3"/>
      <c r="IPT193" s="3"/>
      <c r="IPU193" s="3"/>
      <c r="IPV193" s="3"/>
      <c r="IPW193" s="3"/>
      <c r="IPX193" s="3"/>
      <c r="IPY193" s="3"/>
      <c r="IPZ193" s="3"/>
      <c r="IQA193" s="3"/>
      <c r="IQB193" s="3"/>
      <c r="IQC193" s="3"/>
      <c r="IQD193" s="3"/>
      <c r="IQE193" s="3"/>
      <c r="IQF193" s="3"/>
      <c r="IQG193" s="3"/>
      <c r="IQH193" s="3"/>
      <c r="IQI193" s="3"/>
      <c r="IQJ193" s="3"/>
      <c r="IQK193" s="3"/>
      <c r="IQL193" s="3"/>
      <c r="IQM193" s="3"/>
      <c r="IQN193" s="3"/>
      <c r="IQO193" s="3"/>
      <c r="IQP193" s="3"/>
      <c r="IQQ193" s="3"/>
      <c r="IQR193" s="3"/>
      <c r="IQS193" s="3"/>
      <c r="IQT193" s="3"/>
      <c r="IQU193" s="3"/>
      <c r="IQV193" s="3"/>
      <c r="IQW193" s="3"/>
      <c r="IQX193" s="3"/>
      <c r="IQY193" s="3"/>
      <c r="IQZ193" s="3"/>
      <c r="IRA193" s="3"/>
      <c r="IRB193" s="3"/>
      <c r="IRC193" s="3"/>
      <c r="IRD193" s="3"/>
      <c r="IRE193" s="3"/>
      <c r="IRF193" s="3"/>
      <c r="IRG193" s="3"/>
      <c r="IRH193" s="3"/>
      <c r="IRI193" s="3"/>
      <c r="IRJ193" s="3"/>
      <c r="IRK193" s="3"/>
      <c r="IRL193" s="3"/>
      <c r="IRM193" s="3"/>
      <c r="IRN193" s="3"/>
      <c r="IRO193" s="3"/>
      <c r="IRP193" s="3"/>
      <c r="IRQ193" s="3"/>
      <c r="IRR193" s="3"/>
      <c r="IRS193" s="3"/>
      <c r="IRT193" s="3"/>
      <c r="IRU193" s="3"/>
      <c r="IRV193" s="3"/>
      <c r="IRW193" s="3"/>
      <c r="IRX193" s="3"/>
      <c r="IRY193" s="3"/>
      <c r="IRZ193" s="3"/>
      <c r="ISA193" s="3"/>
      <c r="ISB193" s="3"/>
      <c r="ISC193" s="3"/>
      <c r="ISD193" s="3"/>
      <c r="ISE193" s="3"/>
      <c r="ISF193" s="3"/>
      <c r="ISG193" s="3"/>
      <c r="ISH193" s="3"/>
      <c r="ISI193" s="3"/>
      <c r="ISJ193" s="3"/>
      <c r="ISK193" s="3"/>
      <c r="ISL193" s="3"/>
      <c r="ISM193" s="3"/>
      <c r="ISN193" s="3"/>
      <c r="ISO193" s="3"/>
      <c r="ISP193" s="3"/>
      <c r="ISQ193" s="3"/>
      <c r="ISR193" s="3"/>
      <c r="ISS193" s="3"/>
      <c r="IST193" s="3"/>
      <c r="ISU193" s="3"/>
      <c r="ISV193" s="3"/>
      <c r="ISW193" s="3"/>
      <c r="ISX193" s="3"/>
      <c r="ISY193" s="3"/>
      <c r="ISZ193" s="3"/>
      <c r="ITA193" s="3"/>
      <c r="ITB193" s="3"/>
      <c r="ITC193" s="3"/>
      <c r="ITD193" s="3"/>
      <c r="ITE193" s="3"/>
      <c r="ITF193" s="3"/>
      <c r="ITG193" s="3"/>
      <c r="ITH193" s="3"/>
      <c r="ITI193" s="3"/>
      <c r="ITJ193" s="3"/>
      <c r="ITK193" s="3"/>
      <c r="ITL193" s="3"/>
      <c r="ITM193" s="3"/>
      <c r="ITN193" s="3"/>
      <c r="ITO193" s="3"/>
      <c r="ITP193" s="3"/>
      <c r="ITQ193" s="3"/>
      <c r="ITR193" s="3"/>
      <c r="ITS193" s="3"/>
      <c r="ITT193" s="3"/>
      <c r="ITU193" s="3"/>
      <c r="ITV193" s="3"/>
      <c r="ITW193" s="3"/>
      <c r="ITX193" s="3"/>
      <c r="ITY193" s="3"/>
      <c r="ITZ193" s="3"/>
      <c r="IUA193" s="3"/>
      <c r="IUB193" s="3"/>
      <c r="IUC193" s="3"/>
      <c r="IUD193" s="3"/>
      <c r="IUE193" s="3"/>
      <c r="IUF193" s="3"/>
      <c r="IUG193" s="3"/>
      <c r="IUH193" s="3"/>
      <c r="IUI193" s="3"/>
      <c r="IUJ193" s="3"/>
      <c r="IUK193" s="3"/>
      <c r="IUL193" s="3"/>
      <c r="IUM193" s="3"/>
      <c r="IUN193" s="3"/>
      <c r="IUO193" s="3"/>
      <c r="IUP193" s="3"/>
      <c r="IUQ193" s="3"/>
      <c r="IUR193" s="3"/>
      <c r="IUS193" s="3"/>
      <c r="IUT193" s="3"/>
      <c r="IUU193" s="3"/>
      <c r="IUV193" s="3"/>
      <c r="IUW193" s="3"/>
      <c r="IUX193" s="3"/>
      <c r="IUY193" s="3"/>
      <c r="IUZ193" s="3"/>
      <c r="IVA193" s="3"/>
      <c r="IVB193" s="3"/>
      <c r="IVC193" s="3"/>
      <c r="IVD193" s="3"/>
      <c r="IVE193" s="3"/>
      <c r="IVF193" s="3"/>
      <c r="IVG193" s="3"/>
      <c r="IVH193" s="3"/>
      <c r="IVI193" s="3"/>
      <c r="IVJ193" s="3"/>
      <c r="IVK193" s="3"/>
      <c r="IVL193" s="3"/>
      <c r="IVM193" s="3"/>
      <c r="IVN193" s="3"/>
      <c r="IVO193" s="3"/>
      <c r="IVP193" s="3"/>
      <c r="IVQ193" s="3"/>
      <c r="IVR193" s="3"/>
      <c r="IVS193" s="3"/>
      <c r="IVT193" s="3"/>
      <c r="IVU193" s="3"/>
      <c r="IVV193" s="3"/>
      <c r="IVW193" s="3"/>
      <c r="IVX193" s="3"/>
      <c r="IVY193" s="3"/>
      <c r="IVZ193" s="3"/>
      <c r="IWA193" s="3"/>
      <c r="IWB193" s="3"/>
      <c r="IWC193" s="3"/>
      <c r="IWD193" s="3"/>
      <c r="IWE193" s="3"/>
      <c r="IWF193" s="3"/>
      <c r="IWG193" s="3"/>
      <c r="IWH193" s="3"/>
      <c r="IWI193" s="3"/>
      <c r="IWJ193" s="3"/>
      <c r="IWK193" s="3"/>
      <c r="IWL193" s="3"/>
      <c r="IWM193" s="3"/>
      <c r="IWN193" s="3"/>
      <c r="IWO193" s="3"/>
      <c r="IWP193" s="3"/>
      <c r="IWQ193" s="3"/>
      <c r="IWR193" s="3"/>
      <c r="IWS193" s="3"/>
      <c r="IWT193" s="3"/>
      <c r="IWU193" s="3"/>
      <c r="IWV193" s="3"/>
      <c r="IWW193" s="3"/>
      <c r="IWX193" s="3"/>
      <c r="IWY193" s="3"/>
      <c r="IWZ193" s="3"/>
      <c r="IXA193" s="3"/>
      <c r="IXB193" s="3"/>
      <c r="IXC193" s="3"/>
      <c r="IXD193" s="3"/>
      <c r="IXE193" s="3"/>
      <c r="IXF193" s="3"/>
      <c r="IXG193" s="3"/>
      <c r="IXH193" s="3"/>
      <c r="IXI193" s="3"/>
      <c r="IXJ193" s="3"/>
      <c r="IXK193" s="3"/>
      <c r="IXL193" s="3"/>
      <c r="IXM193" s="3"/>
      <c r="IXN193" s="3"/>
      <c r="IXO193" s="3"/>
      <c r="IXP193" s="3"/>
      <c r="IXQ193" s="3"/>
      <c r="IXR193" s="3"/>
      <c r="IXS193" s="3"/>
      <c r="IXT193" s="3"/>
      <c r="IXU193" s="3"/>
      <c r="IXV193" s="3"/>
      <c r="IXW193" s="3"/>
      <c r="IXX193" s="3"/>
      <c r="IXY193" s="3"/>
      <c r="IXZ193" s="3"/>
      <c r="IYA193" s="3"/>
      <c r="IYB193" s="3"/>
      <c r="IYC193" s="3"/>
      <c r="IYD193" s="3"/>
      <c r="IYE193" s="3"/>
      <c r="IYF193" s="3"/>
      <c r="IYG193" s="3"/>
      <c r="IYH193" s="3"/>
      <c r="IYI193" s="3"/>
      <c r="IYJ193" s="3"/>
      <c r="IYK193" s="3"/>
      <c r="IYL193" s="3"/>
      <c r="IYM193" s="3"/>
      <c r="IYN193" s="3"/>
      <c r="IYO193" s="3"/>
      <c r="IYP193" s="3"/>
      <c r="IYQ193" s="3"/>
      <c r="IYR193" s="3"/>
      <c r="IYS193" s="3"/>
      <c r="IYT193" s="3"/>
      <c r="IYU193" s="3"/>
      <c r="IYV193" s="3"/>
      <c r="IYW193" s="3"/>
      <c r="IYX193" s="3"/>
      <c r="IYY193" s="3"/>
      <c r="IYZ193" s="3"/>
      <c r="IZA193" s="3"/>
      <c r="IZB193" s="3"/>
      <c r="IZC193" s="3"/>
      <c r="IZD193" s="3"/>
      <c r="IZE193" s="3"/>
      <c r="IZF193" s="3"/>
      <c r="IZG193" s="3"/>
      <c r="IZH193" s="3"/>
      <c r="IZI193" s="3"/>
      <c r="IZJ193" s="3"/>
      <c r="IZK193" s="3"/>
      <c r="IZL193" s="3"/>
      <c r="IZM193" s="3"/>
      <c r="IZN193" s="3"/>
      <c r="IZO193" s="3"/>
      <c r="IZP193" s="3"/>
      <c r="IZQ193" s="3"/>
      <c r="IZR193" s="3"/>
      <c r="IZS193" s="3"/>
      <c r="IZT193" s="3"/>
      <c r="IZU193" s="3"/>
      <c r="IZV193" s="3"/>
      <c r="IZW193" s="3"/>
      <c r="IZX193" s="3"/>
      <c r="IZY193" s="3"/>
      <c r="IZZ193" s="3"/>
      <c r="JAA193" s="3"/>
      <c r="JAB193" s="3"/>
      <c r="JAC193" s="3"/>
      <c r="JAD193" s="3"/>
      <c r="JAE193" s="3"/>
      <c r="JAF193" s="3"/>
      <c r="JAG193" s="3"/>
      <c r="JAH193" s="3"/>
      <c r="JAI193" s="3"/>
      <c r="JAJ193" s="3"/>
      <c r="JAK193" s="3"/>
      <c r="JAL193" s="3"/>
      <c r="JAM193" s="3"/>
      <c r="JAN193" s="3"/>
      <c r="JAO193" s="3"/>
      <c r="JAP193" s="3"/>
      <c r="JAQ193" s="3"/>
      <c r="JAR193" s="3"/>
      <c r="JAS193" s="3"/>
      <c r="JAT193" s="3"/>
      <c r="JAU193" s="3"/>
      <c r="JAV193" s="3"/>
      <c r="JAW193" s="3"/>
      <c r="JAX193" s="3"/>
      <c r="JAY193" s="3"/>
      <c r="JAZ193" s="3"/>
      <c r="JBA193" s="3"/>
      <c r="JBB193" s="3"/>
      <c r="JBC193" s="3"/>
      <c r="JBD193" s="3"/>
      <c r="JBE193" s="3"/>
      <c r="JBF193" s="3"/>
      <c r="JBG193" s="3"/>
      <c r="JBH193" s="3"/>
      <c r="JBI193" s="3"/>
      <c r="JBJ193" s="3"/>
      <c r="JBK193" s="3"/>
      <c r="JBL193" s="3"/>
      <c r="JBM193" s="3"/>
      <c r="JBN193" s="3"/>
      <c r="JBO193" s="3"/>
      <c r="JBP193" s="3"/>
      <c r="JBQ193" s="3"/>
      <c r="JBR193" s="3"/>
      <c r="JBS193" s="3"/>
      <c r="JBT193" s="3"/>
      <c r="JBU193" s="3"/>
      <c r="JBV193" s="3"/>
      <c r="JBW193" s="3"/>
      <c r="JBX193" s="3"/>
      <c r="JBY193" s="3"/>
      <c r="JBZ193" s="3"/>
      <c r="JCA193" s="3"/>
      <c r="JCB193" s="3"/>
      <c r="JCC193" s="3"/>
      <c r="JCD193" s="3"/>
      <c r="JCE193" s="3"/>
      <c r="JCF193" s="3"/>
      <c r="JCG193" s="3"/>
      <c r="JCH193" s="3"/>
      <c r="JCI193" s="3"/>
      <c r="JCJ193" s="3"/>
      <c r="JCK193" s="3"/>
      <c r="JCL193" s="3"/>
      <c r="JCM193" s="3"/>
      <c r="JCN193" s="3"/>
      <c r="JCO193" s="3"/>
      <c r="JCP193" s="3"/>
      <c r="JCQ193" s="3"/>
      <c r="JCR193" s="3"/>
      <c r="JCS193" s="3"/>
      <c r="JCT193" s="3"/>
      <c r="JCU193" s="3"/>
      <c r="JCV193" s="3"/>
      <c r="JCW193" s="3"/>
      <c r="JCX193" s="3"/>
      <c r="JCY193" s="3"/>
      <c r="JCZ193" s="3"/>
      <c r="JDA193" s="3"/>
      <c r="JDB193" s="3"/>
      <c r="JDC193" s="3"/>
      <c r="JDD193" s="3"/>
      <c r="JDE193" s="3"/>
      <c r="JDF193" s="3"/>
      <c r="JDG193" s="3"/>
      <c r="JDH193" s="3"/>
      <c r="JDI193" s="3"/>
      <c r="JDJ193" s="3"/>
      <c r="JDK193" s="3"/>
      <c r="JDL193" s="3"/>
      <c r="JDM193" s="3"/>
      <c r="JDN193" s="3"/>
      <c r="JDO193" s="3"/>
      <c r="JDP193" s="3"/>
      <c r="JDQ193" s="3"/>
      <c r="JDR193" s="3"/>
      <c r="JDS193" s="3"/>
      <c r="JDT193" s="3"/>
      <c r="JDU193" s="3"/>
      <c r="JDV193" s="3"/>
      <c r="JDW193" s="3"/>
      <c r="JDX193" s="3"/>
      <c r="JDY193" s="3"/>
      <c r="JDZ193" s="3"/>
      <c r="JEA193" s="3"/>
      <c r="JEB193" s="3"/>
      <c r="JEC193" s="3"/>
      <c r="JED193" s="3"/>
      <c r="JEE193" s="3"/>
      <c r="JEF193" s="3"/>
      <c r="JEG193" s="3"/>
      <c r="JEH193" s="3"/>
      <c r="JEI193" s="3"/>
      <c r="JEJ193" s="3"/>
      <c r="JEK193" s="3"/>
      <c r="JEL193" s="3"/>
      <c r="JEM193" s="3"/>
      <c r="JEN193" s="3"/>
      <c r="JEO193" s="3"/>
      <c r="JEP193" s="3"/>
      <c r="JEQ193" s="3"/>
      <c r="JER193" s="3"/>
      <c r="JES193" s="3"/>
      <c r="JET193" s="3"/>
      <c r="JEU193" s="3"/>
      <c r="JEV193" s="3"/>
      <c r="JEW193" s="3"/>
      <c r="JEX193" s="3"/>
      <c r="JEY193" s="3"/>
      <c r="JEZ193" s="3"/>
      <c r="JFA193" s="3"/>
      <c r="JFB193" s="3"/>
      <c r="JFC193" s="3"/>
      <c r="JFD193" s="3"/>
      <c r="JFE193" s="3"/>
      <c r="JFF193" s="3"/>
      <c r="JFG193" s="3"/>
      <c r="JFH193" s="3"/>
      <c r="JFI193" s="3"/>
      <c r="JFJ193" s="3"/>
      <c r="JFK193" s="3"/>
      <c r="JFL193" s="3"/>
      <c r="JFM193" s="3"/>
      <c r="JFN193" s="3"/>
      <c r="JFO193" s="3"/>
      <c r="JFP193" s="3"/>
      <c r="JFQ193" s="3"/>
      <c r="JFR193" s="3"/>
      <c r="JFS193" s="3"/>
      <c r="JFT193" s="3"/>
      <c r="JFU193" s="3"/>
      <c r="JFV193" s="3"/>
      <c r="JFW193" s="3"/>
      <c r="JFX193" s="3"/>
      <c r="JFY193" s="3"/>
      <c r="JFZ193" s="3"/>
      <c r="JGA193" s="3"/>
      <c r="JGB193" s="3"/>
      <c r="JGC193" s="3"/>
      <c r="JGD193" s="3"/>
      <c r="JGE193" s="3"/>
      <c r="JGF193" s="3"/>
      <c r="JGG193" s="3"/>
      <c r="JGH193" s="3"/>
      <c r="JGI193" s="3"/>
      <c r="JGJ193" s="3"/>
      <c r="JGK193" s="3"/>
      <c r="JGL193" s="3"/>
      <c r="JGM193" s="3"/>
      <c r="JGN193" s="3"/>
      <c r="JGO193" s="3"/>
      <c r="JGP193" s="3"/>
      <c r="JGQ193" s="3"/>
      <c r="JGR193" s="3"/>
      <c r="JGS193" s="3"/>
      <c r="JGT193" s="3"/>
      <c r="JGU193" s="3"/>
      <c r="JGV193" s="3"/>
      <c r="JGW193" s="3"/>
      <c r="JGX193" s="3"/>
      <c r="JGY193" s="3"/>
      <c r="JGZ193" s="3"/>
      <c r="JHA193" s="3"/>
      <c r="JHB193" s="3"/>
      <c r="JHC193" s="3"/>
      <c r="JHD193" s="3"/>
      <c r="JHE193" s="3"/>
      <c r="JHF193" s="3"/>
      <c r="JHG193" s="3"/>
      <c r="JHH193" s="3"/>
      <c r="JHI193" s="3"/>
      <c r="JHJ193" s="3"/>
      <c r="JHK193" s="3"/>
      <c r="JHL193" s="3"/>
      <c r="JHM193" s="3"/>
      <c r="JHN193" s="3"/>
      <c r="JHO193" s="3"/>
      <c r="JHP193" s="3"/>
      <c r="JHQ193" s="3"/>
      <c r="JHR193" s="3"/>
      <c r="JHS193" s="3"/>
      <c r="JHT193" s="3"/>
      <c r="JHU193" s="3"/>
      <c r="JHV193" s="3"/>
      <c r="JHW193" s="3"/>
      <c r="JHX193" s="3"/>
      <c r="JHY193" s="3"/>
      <c r="JHZ193" s="3"/>
      <c r="JIA193" s="3"/>
      <c r="JIB193" s="3"/>
      <c r="JIC193" s="3"/>
      <c r="JID193" s="3"/>
      <c r="JIE193" s="3"/>
      <c r="JIF193" s="3"/>
      <c r="JIG193" s="3"/>
      <c r="JIH193" s="3"/>
      <c r="JII193" s="3"/>
      <c r="JIJ193" s="3"/>
      <c r="JIK193" s="3"/>
      <c r="JIL193" s="3"/>
      <c r="JIM193" s="3"/>
      <c r="JIN193" s="3"/>
      <c r="JIO193" s="3"/>
      <c r="JIP193" s="3"/>
      <c r="JIQ193" s="3"/>
      <c r="JIR193" s="3"/>
      <c r="JIS193" s="3"/>
      <c r="JIT193" s="3"/>
      <c r="JIU193" s="3"/>
      <c r="JIV193" s="3"/>
      <c r="JIW193" s="3"/>
      <c r="JIX193" s="3"/>
      <c r="JIY193" s="3"/>
      <c r="JIZ193" s="3"/>
      <c r="JJA193" s="3"/>
      <c r="JJB193" s="3"/>
      <c r="JJC193" s="3"/>
      <c r="JJD193" s="3"/>
      <c r="JJE193" s="3"/>
      <c r="JJF193" s="3"/>
      <c r="JJG193" s="3"/>
      <c r="JJH193" s="3"/>
      <c r="JJI193" s="3"/>
      <c r="JJJ193" s="3"/>
      <c r="JJK193" s="3"/>
      <c r="JJL193" s="3"/>
      <c r="JJM193" s="3"/>
      <c r="JJN193" s="3"/>
      <c r="JJO193" s="3"/>
      <c r="JJP193" s="3"/>
      <c r="JJQ193" s="3"/>
      <c r="JJR193" s="3"/>
      <c r="JJS193" s="3"/>
      <c r="JJT193" s="3"/>
      <c r="JJU193" s="3"/>
      <c r="JJV193" s="3"/>
      <c r="JJW193" s="3"/>
      <c r="JJX193" s="3"/>
      <c r="JJY193" s="3"/>
      <c r="JJZ193" s="3"/>
      <c r="JKA193" s="3"/>
      <c r="JKB193" s="3"/>
      <c r="JKC193" s="3"/>
      <c r="JKD193" s="3"/>
      <c r="JKE193" s="3"/>
      <c r="JKF193" s="3"/>
      <c r="JKG193" s="3"/>
      <c r="JKH193" s="3"/>
      <c r="JKI193" s="3"/>
      <c r="JKJ193" s="3"/>
      <c r="JKK193" s="3"/>
      <c r="JKL193" s="3"/>
      <c r="JKM193" s="3"/>
      <c r="JKN193" s="3"/>
      <c r="JKO193" s="3"/>
      <c r="JKP193" s="3"/>
      <c r="JKQ193" s="3"/>
      <c r="JKR193" s="3"/>
      <c r="JKS193" s="3"/>
      <c r="JKT193" s="3"/>
      <c r="JKU193" s="3"/>
      <c r="JKV193" s="3"/>
      <c r="JKW193" s="3"/>
      <c r="JKX193" s="3"/>
      <c r="JKY193" s="3"/>
      <c r="JKZ193" s="3"/>
      <c r="JLA193" s="3"/>
      <c r="JLB193" s="3"/>
      <c r="JLC193" s="3"/>
      <c r="JLD193" s="3"/>
      <c r="JLE193" s="3"/>
      <c r="JLF193" s="3"/>
      <c r="JLG193" s="3"/>
      <c r="JLH193" s="3"/>
      <c r="JLI193" s="3"/>
      <c r="JLJ193" s="3"/>
      <c r="JLK193" s="3"/>
      <c r="JLL193" s="3"/>
      <c r="JLM193" s="3"/>
      <c r="JLN193" s="3"/>
      <c r="JLO193" s="3"/>
      <c r="JLP193" s="3"/>
      <c r="JLQ193" s="3"/>
      <c r="JLR193" s="3"/>
      <c r="JLS193" s="3"/>
      <c r="JLT193" s="3"/>
      <c r="JLU193" s="3"/>
      <c r="JLV193" s="3"/>
      <c r="JLW193" s="3"/>
      <c r="JLX193" s="3"/>
      <c r="JLY193" s="3"/>
      <c r="JLZ193" s="3"/>
      <c r="JMA193" s="3"/>
      <c r="JMB193" s="3"/>
      <c r="JMC193" s="3"/>
      <c r="JMD193" s="3"/>
      <c r="JME193" s="3"/>
      <c r="JMF193" s="3"/>
      <c r="JMG193" s="3"/>
      <c r="JMH193" s="3"/>
      <c r="JMI193" s="3"/>
      <c r="JMJ193" s="3"/>
      <c r="JMK193" s="3"/>
      <c r="JML193" s="3"/>
      <c r="JMM193" s="3"/>
      <c r="JMN193" s="3"/>
      <c r="JMO193" s="3"/>
      <c r="JMP193" s="3"/>
      <c r="JMQ193" s="3"/>
      <c r="JMR193" s="3"/>
      <c r="JMS193" s="3"/>
      <c r="JMT193" s="3"/>
      <c r="JMU193" s="3"/>
      <c r="JMV193" s="3"/>
      <c r="JMW193" s="3"/>
      <c r="JMX193" s="3"/>
      <c r="JMY193" s="3"/>
      <c r="JMZ193" s="3"/>
      <c r="JNA193" s="3"/>
      <c r="JNB193" s="3"/>
      <c r="JNC193" s="3"/>
      <c r="JND193" s="3"/>
      <c r="JNE193" s="3"/>
      <c r="JNF193" s="3"/>
      <c r="JNG193" s="3"/>
      <c r="JNH193" s="3"/>
      <c r="JNI193" s="3"/>
      <c r="JNJ193" s="3"/>
      <c r="JNK193" s="3"/>
      <c r="JNL193" s="3"/>
      <c r="JNM193" s="3"/>
      <c r="JNN193" s="3"/>
      <c r="JNO193" s="3"/>
      <c r="JNP193" s="3"/>
      <c r="JNQ193" s="3"/>
      <c r="JNR193" s="3"/>
      <c r="JNS193" s="3"/>
      <c r="JNT193" s="3"/>
      <c r="JNU193" s="3"/>
      <c r="JNV193" s="3"/>
      <c r="JNW193" s="3"/>
      <c r="JNX193" s="3"/>
      <c r="JNY193" s="3"/>
      <c r="JNZ193" s="3"/>
      <c r="JOA193" s="3"/>
      <c r="JOB193" s="3"/>
      <c r="JOC193" s="3"/>
      <c r="JOD193" s="3"/>
      <c r="JOE193" s="3"/>
      <c r="JOF193" s="3"/>
      <c r="JOG193" s="3"/>
      <c r="JOH193" s="3"/>
      <c r="JOI193" s="3"/>
      <c r="JOJ193" s="3"/>
      <c r="JOK193" s="3"/>
      <c r="JOL193" s="3"/>
      <c r="JOM193" s="3"/>
      <c r="JON193" s="3"/>
      <c r="JOO193" s="3"/>
      <c r="JOP193" s="3"/>
      <c r="JOQ193" s="3"/>
      <c r="JOR193" s="3"/>
      <c r="JOS193" s="3"/>
      <c r="JOT193" s="3"/>
      <c r="JOU193" s="3"/>
      <c r="JOV193" s="3"/>
      <c r="JOW193" s="3"/>
      <c r="JOX193" s="3"/>
      <c r="JOY193" s="3"/>
      <c r="JOZ193" s="3"/>
      <c r="JPA193" s="3"/>
      <c r="JPB193" s="3"/>
      <c r="JPC193" s="3"/>
      <c r="JPD193" s="3"/>
      <c r="JPE193" s="3"/>
      <c r="JPF193" s="3"/>
      <c r="JPG193" s="3"/>
      <c r="JPH193" s="3"/>
      <c r="JPI193" s="3"/>
      <c r="JPJ193" s="3"/>
      <c r="JPK193" s="3"/>
      <c r="JPL193" s="3"/>
      <c r="JPM193" s="3"/>
      <c r="JPN193" s="3"/>
      <c r="JPO193" s="3"/>
      <c r="JPP193" s="3"/>
      <c r="JPQ193" s="3"/>
      <c r="JPR193" s="3"/>
      <c r="JPS193" s="3"/>
      <c r="JPT193" s="3"/>
      <c r="JPU193" s="3"/>
      <c r="JPV193" s="3"/>
      <c r="JPW193" s="3"/>
      <c r="JPX193" s="3"/>
      <c r="JPY193" s="3"/>
      <c r="JPZ193" s="3"/>
      <c r="JQA193" s="3"/>
      <c r="JQB193" s="3"/>
      <c r="JQC193" s="3"/>
      <c r="JQD193" s="3"/>
      <c r="JQE193" s="3"/>
      <c r="JQF193" s="3"/>
      <c r="JQG193" s="3"/>
      <c r="JQH193" s="3"/>
      <c r="JQI193" s="3"/>
      <c r="JQJ193" s="3"/>
      <c r="JQK193" s="3"/>
      <c r="JQL193" s="3"/>
      <c r="JQM193" s="3"/>
      <c r="JQN193" s="3"/>
      <c r="JQO193" s="3"/>
      <c r="JQP193" s="3"/>
      <c r="JQQ193" s="3"/>
      <c r="JQR193" s="3"/>
      <c r="JQS193" s="3"/>
      <c r="JQT193" s="3"/>
      <c r="JQU193" s="3"/>
      <c r="JQV193" s="3"/>
      <c r="JQW193" s="3"/>
      <c r="JQX193" s="3"/>
      <c r="JQY193" s="3"/>
      <c r="JQZ193" s="3"/>
      <c r="JRA193" s="3"/>
      <c r="JRB193" s="3"/>
      <c r="JRC193" s="3"/>
      <c r="JRD193" s="3"/>
      <c r="JRE193" s="3"/>
      <c r="JRF193" s="3"/>
      <c r="JRG193" s="3"/>
      <c r="JRH193" s="3"/>
      <c r="JRI193" s="3"/>
      <c r="JRJ193" s="3"/>
      <c r="JRK193" s="3"/>
      <c r="JRL193" s="3"/>
      <c r="JRM193" s="3"/>
      <c r="JRN193" s="3"/>
      <c r="JRO193" s="3"/>
      <c r="JRP193" s="3"/>
      <c r="JRQ193" s="3"/>
      <c r="JRR193" s="3"/>
      <c r="JRS193" s="3"/>
      <c r="JRT193" s="3"/>
      <c r="JRU193" s="3"/>
      <c r="JRV193" s="3"/>
      <c r="JRW193" s="3"/>
      <c r="JRX193" s="3"/>
      <c r="JRY193" s="3"/>
      <c r="JRZ193" s="3"/>
      <c r="JSA193" s="3"/>
      <c r="JSB193" s="3"/>
      <c r="JSC193" s="3"/>
      <c r="JSD193" s="3"/>
      <c r="JSE193" s="3"/>
      <c r="JSF193" s="3"/>
      <c r="JSG193" s="3"/>
      <c r="JSH193" s="3"/>
      <c r="JSI193" s="3"/>
      <c r="JSJ193" s="3"/>
      <c r="JSK193" s="3"/>
      <c r="JSL193" s="3"/>
      <c r="JSM193" s="3"/>
      <c r="JSN193" s="3"/>
      <c r="JSO193" s="3"/>
      <c r="JSP193" s="3"/>
      <c r="JSQ193" s="3"/>
      <c r="JSR193" s="3"/>
      <c r="JSS193" s="3"/>
      <c r="JST193" s="3"/>
      <c r="JSU193" s="3"/>
      <c r="JSV193" s="3"/>
      <c r="JSW193" s="3"/>
      <c r="JSX193" s="3"/>
      <c r="JSY193" s="3"/>
      <c r="JSZ193" s="3"/>
      <c r="JTA193" s="3"/>
      <c r="JTB193" s="3"/>
      <c r="JTC193" s="3"/>
      <c r="JTD193" s="3"/>
      <c r="JTE193" s="3"/>
      <c r="JTF193" s="3"/>
      <c r="JTG193" s="3"/>
      <c r="JTH193" s="3"/>
      <c r="JTI193" s="3"/>
      <c r="JTJ193" s="3"/>
      <c r="JTK193" s="3"/>
      <c r="JTL193" s="3"/>
      <c r="JTM193" s="3"/>
      <c r="JTN193" s="3"/>
      <c r="JTO193" s="3"/>
      <c r="JTP193" s="3"/>
      <c r="JTQ193" s="3"/>
      <c r="JTR193" s="3"/>
      <c r="JTS193" s="3"/>
      <c r="JTT193" s="3"/>
      <c r="JTU193" s="3"/>
      <c r="JTV193" s="3"/>
      <c r="JTW193" s="3"/>
      <c r="JTX193" s="3"/>
      <c r="JTY193" s="3"/>
      <c r="JTZ193" s="3"/>
      <c r="JUA193" s="3"/>
      <c r="JUB193" s="3"/>
      <c r="JUC193" s="3"/>
      <c r="JUD193" s="3"/>
      <c r="JUE193" s="3"/>
      <c r="JUF193" s="3"/>
      <c r="JUG193" s="3"/>
      <c r="JUH193" s="3"/>
      <c r="JUI193" s="3"/>
      <c r="JUJ193" s="3"/>
      <c r="JUK193" s="3"/>
      <c r="JUL193" s="3"/>
      <c r="JUM193" s="3"/>
      <c r="JUN193" s="3"/>
      <c r="JUO193" s="3"/>
      <c r="JUP193" s="3"/>
      <c r="JUQ193" s="3"/>
      <c r="JUR193" s="3"/>
      <c r="JUS193" s="3"/>
      <c r="JUT193" s="3"/>
      <c r="JUU193" s="3"/>
      <c r="JUV193" s="3"/>
      <c r="JUW193" s="3"/>
      <c r="JUX193" s="3"/>
      <c r="JUY193" s="3"/>
      <c r="JUZ193" s="3"/>
      <c r="JVA193" s="3"/>
      <c r="JVB193" s="3"/>
      <c r="JVC193" s="3"/>
      <c r="JVD193" s="3"/>
      <c r="JVE193" s="3"/>
      <c r="JVF193" s="3"/>
      <c r="JVG193" s="3"/>
      <c r="JVH193" s="3"/>
      <c r="JVI193" s="3"/>
      <c r="JVJ193" s="3"/>
      <c r="JVK193" s="3"/>
      <c r="JVL193" s="3"/>
      <c r="JVM193" s="3"/>
      <c r="JVN193" s="3"/>
      <c r="JVO193" s="3"/>
      <c r="JVP193" s="3"/>
      <c r="JVQ193" s="3"/>
      <c r="JVR193" s="3"/>
      <c r="JVS193" s="3"/>
      <c r="JVT193" s="3"/>
      <c r="JVU193" s="3"/>
      <c r="JVV193" s="3"/>
      <c r="JVW193" s="3"/>
      <c r="JVX193" s="3"/>
      <c r="JVY193" s="3"/>
      <c r="JVZ193" s="3"/>
      <c r="JWA193" s="3"/>
      <c r="JWB193" s="3"/>
      <c r="JWC193" s="3"/>
      <c r="JWD193" s="3"/>
      <c r="JWE193" s="3"/>
      <c r="JWF193" s="3"/>
      <c r="JWG193" s="3"/>
      <c r="JWH193" s="3"/>
      <c r="JWI193" s="3"/>
      <c r="JWJ193" s="3"/>
      <c r="JWK193" s="3"/>
      <c r="JWL193" s="3"/>
      <c r="JWM193" s="3"/>
      <c r="JWN193" s="3"/>
      <c r="JWO193" s="3"/>
      <c r="JWP193" s="3"/>
      <c r="JWQ193" s="3"/>
      <c r="JWR193" s="3"/>
      <c r="JWS193" s="3"/>
      <c r="JWT193" s="3"/>
      <c r="JWU193" s="3"/>
      <c r="JWV193" s="3"/>
      <c r="JWW193" s="3"/>
      <c r="JWX193" s="3"/>
      <c r="JWY193" s="3"/>
      <c r="JWZ193" s="3"/>
      <c r="JXA193" s="3"/>
      <c r="JXB193" s="3"/>
      <c r="JXC193" s="3"/>
      <c r="JXD193" s="3"/>
      <c r="JXE193" s="3"/>
      <c r="JXF193" s="3"/>
      <c r="JXG193" s="3"/>
      <c r="JXH193" s="3"/>
      <c r="JXI193" s="3"/>
      <c r="JXJ193" s="3"/>
      <c r="JXK193" s="3"/>
      <c r="JXL193" s="3"/>
      <c r="JXM193" s="3"/>
      <c r="JXN193" s="3"/>
      <c r="JXO193" s="3"/>
      <c r="JXP193" s="3"/>
      <c r="JXQ193" s="3"/>
      <c r="JXR193" s="3"/>
      <c r="JXS193" s="3"/>
      <c r="JXT193" s="3"/>
      <c r="JXU193" s="3"/>
      <c r="JXV193" s="3"/>
      <c r="JXW193" s="3"/>
      <c r="JXX193" s="3"/>
      <c r="JXY193" s="3"/>
      <c r="JXZ193" s="3"/>
      <c r="JYA193" s="3"/>
      <c r="JYB193" s="3"/>
      <c r="JYC193" s="3"/>
      <c r="JYD193" s="3"/>
      <c r="JYE193" s="3"/>
      <c r="JYF193" s="3"/>
      <c r="JYG193" s="3"/>
      <c r="JYH193" s="3"/>
      <c r="JYI193" s="3"/>
      <c r="JYJ193" s="3"/>
      <c r="JYK193" s="3"/>
      <c r="JYL193" s="3"/>
      <c r="JYM193" s="3"/>
      <c r="JYN193" s="3"/>
      <c r="JYO193" s="3"/>
      <c r="JYP193" s="3"/>
      <c r="JYQ193" s="3"/>
      <c r="JYR193" s="3"/>
      <c r="JYS193" s="3"/>
      <c r="JYT193" s="3"/>
      <c r="JYU193" s="3"/>
      <c r="JYV193" s="3"/>
      <c r="JYW193" s="3"/>
      <c r="JYX193" s="3"/>
      <c r="JYY193" s="3"/>
      <c r="JYZ193" s="3"/>
      <c r="JZA193" s="3"/>
      <c r="JZB193" s="3"/>
      <c r="JZC193" s="3"/>
      <c r="JZD193" s="3"/>
      <c r="JZE193" s="3"/>
      <c r="JZF193" s="3"/>
      <c r="JZG193" s="3"/>
      <c r="JZH193" s="3"/>
      <c r="JZI193" s="3"/>
      <c r="JZJ193" s="3"/>
      <c r="JZK193" s="3"/>
      <c r="JZL193" s="3"/>
      <c r="JZM193" s="3"/>
      <c r="JZN193" s="3"/>
      <c r="JZO193" s="3"/>
      <c r="JZP193" s="3"/>
      <c r="JZQ193" s="3"/>
      <c r="JZR193" s="3"/>
      <c r="JZS193" s="3"/>
      <c r="JZT193" s="3"/>
      <c r="JZU193" s="3"/>
      <c r="JZV193" s="3"/>
      <c r="JZW193" s="3"/>
      <c r="JZX193" s="3"/>
      <c r="JZY193" s="3"/>
      <c r="JZZ193" s="3"/>
      <c r="KAA193" s="3"/>
      <c r="KAB193" s="3"/>
      <c r="KAC193" s="3"/>
      <c r="KAD193" s="3"/>
      <c r="KAE193" s="3"/>
      <c r="KAF193" s="3"/>
      <c r="KAG193" s="3"/>
      <c r="KAH193" s="3"/>
      <c r="KAI193" s="3"/>
      <c r="KAJ193" s="3"/>
      <c r="KAK193" s="3"/>
      <c r="KAL193" s="3"/>
      <c r="KAM193" s="3"/>
      <c r="KAN193" s="3"/>
      <c r="KAO193" s="3"/>
      <c r="KAP193" s="3"/>
      <c r="KAQ193" s="3"/>
      <c r="KAR193" s="3"/>
      <c r="KAS193" s="3"/>
      <c r="KAT193" s="3"/>
      <c r="KAU193" s="3"/>
      <c r="KAV193" s="3"/>
      <c r="KAW193" s="3"/>
      <c r="KAX193" s="3"/>
      <c r="KAY193" s="3"/>
      <c r="KAZ193" s="3"/>
      <c r="KBA193" s="3"/>
      <c r="KBB193" s="3"/>
      <c r="KBC193" s="3"/>
      <c r="KBD193" s="3"/>
      <c r="KBE193" s="3"/>
      <c r="KBF193" s="3"/>
      <c r="KBG193" s="3"/>
      <c r="KBH193" s="3"/>
      <c r="KBI193" s="3"/>
      <c r="KBJ193" s="3"/>
      <c r="KBK193" s="3"/>
      <c r="KBL193" s="3"/>
      <c r="KBM193" s="3"/>
      <c r="KBN193" s="3"/>
      <c r="KBO193" s="3"/>
      <c r="KBP193" s="3"/>
      <c r="KBQ193" s="3"/>
      <c r="KBR193" s="3"/>
      <c r="KBS193" s="3"/>
      <c r="KBT193" s="3"/>
      <c r="KBU193" s="3"/>
      <c r="KBV193" s="3"/>
      <c r="KBW193" s="3"/>
      <c r="KBX193" s="3"/>
      <c r="KBY193" s="3"/>
      <c r="KBZ193" s="3"/>
      <c r="KCA193" s="3"/>
      <c r="KCB193" s="3"/>
      <c r="KCC193" s="3"/>
      <c r="KCD193" s="3"/>
      <c r="KCE193" s="3"/>
      <c r="KCF193" s="3"/>
      <c r="KCG193" s="3"/>
      <c r="KCH193" s="3"/>
      <c r="KCI193" s="3"/>
      <c r="KCJ193" s="3"/>
      <c r="KCK193" s="3"/>
      <c r="KCL193" s="3"/>
      <c r="KCM193" s="3"/>
      <c r="KCN193" s="3"/>
      <c r="KCO193" s="3"/>
      <c r="KCP193" s="3"/>
      <c r="KCQ193" s="3"/>
      <c r="KCR193" s="3"/>
      <c r="KCS193" s="3"/>
      <c r="KCT193" s="3"/>
      <c r="KCU193" s="3"/>
      <c r="KCV193" s="3"/>
      <c r="KCW193" s="3"/>
      <c r="KCX193" s="3"/>
      <c r="KCY193" s="3"/>
      <c r="KCZ193" s="3"/>
      <c r="KDA193" s="3"/>
      <c r="KDB193" s="3"/>
      <c r="KDC193" s="3"/>
      <c r="KDD193" s="3"/>
      <c r="KDE193" s="3"/>
      <c r="KDF193" s="3"/>
      <c r="KDG193" s="3"/>
      <c r="KDH193" s="3"/>
      <c r="KDI193" s="3"/>
      <c r="KDJ193" s="3"/>
      <c r="KDK193" s="3"/>
      <c r="KDL193" s="3"/>
      <c r="KDM193" s="3"/>
      <c r="KDN193" s="3"/>
      <c r="KDO193" s="3"/>
      <c r="KDP193" s="3"/>
      <c r="KDQ193" s="3"/>
      <c r="KDR193" s="3"/>
      <c r="KDS193" s="3"/>
      <c r="KDT193" s="3"/>
      <c r="KDU193" s="3"/>
      <c r="KDV193" s="3"/>
      <c r="KDW193" s="3"/>
      <c r="KDX193" s="3"/>
      <c r="KDY193" s="3"/>
      <c r="KDZ193" s="3"/>
      <c r="KEA193" s="3"/>
      <c r="KEB193" s="3"/>
      <c r="KEC193" s="3"/>
      <c r="KED193" s="3"/>
      <c r="KEE193" s="3"/>
      <c r="KEF193" s="3"/>
      <c r="KEG193" s="3"/>
      <c r="KEH193" s="3"/>
      <c r="KEI193" s="3"/>
      <c r="KEJ193" s="3"/>
      <c r="KEK193" s="3"/>
      <c r="KEL193" s="3"/>
      <c r="KEM193" s="3"/>
      <c r="KEN193" s="3"/>
      <c r="KEO193" s="3"/>
      <c r="KEP193" s="3"/>
      <c r="KEQ193" s="3"/>
      <c r="KER193" s="3"/>
      <c r="KES193" s="3"/>
      <c r="KET193" s="3"/>
      <c r="KEU193" s="3"/>
      <c r="KEV193" s="3"/>
      <c r="KEW193" s="3"/>
      <c r="KEX193" s="3"/>
      <c r="KEY193" s="3"/>
      <c r="KEZ193" s="3"/>
      <c r="KFA193" s="3"/>
      <c r="KFB193" s="3"/>
      <c r="KFC193" s="3"/>
      <c r="KFD193" s="3"/>
      <c r="KFE193" s="3"/>
      <c r="KFF193" s="3"/>
      <c r="KFG193" s="3"/>
      <c r="KFH193" s="3"/>
      <c r="KFI193" s="3"/>
      <c r="KFJ193" s="3"/>
      <c r="KFK193" s="3"/>
      <c r="KFL193" s="3"/>
      <c r="KFM193" s="3"/>
      <c r="KFN193" s="3"/>
      <c r="KFO193" s="3"/>
      <c r="KFP193" s="3"/>
      <c r="KFQ193" s="3"/>
      <c r="KFR193" s="3"/>
      <c r="KFS193" s="3"/>
      <c r="KFT193" s="3"/>
      <c r="KFU193" s="3"/>
      <c r="KFV193" s="3"/>
      <c r="KFW193" s="3"/>
      <c r="KFX193" s="3"/>
      <c r="KFY193" s="3"/>
      <c r="KFZ193" s="3"/>
      <c r="KGA193" s="3"/>
      <c r="KGB193" s="3"/>
      <c r="KGC193" s="3"/>
      <c r="KGD193" s="3"/>
      <c r="KGE193" s="3"/>
      <c r="KGF193" s="3"/>
      <c r="KGG193" s="3"/>
      <c r="KGH193" s="3"/>
      <c r="KGI193" s="3"/>
      <c r="KGJ193" s="3"/>
      <c r="KGK193" s="3"/>
      <c r="KGL193" s="3"/>
      <c r="KGM193" s="3"/>
      <c r="KGN193" s="3"/>
      <c r="KGO193" s="3"/>
      <c r="KGP193" s="3"/>
      <c r="KGQ193" s="3"/>
      <c r="KGR193" s="3"/>
      <c r="KGS193" s="3"/>
      <c r="KGT193" s="3"/>
      <c r="KGU193" s="3"/>
      <c r="KGV193" s="3"/>
      <c r="KGW193" s="3"/>
      <c r="KGX193" s="3"/>
      <c r="KGY193" s="3"/>
      <c r="KGZ193" s="3"/>
      <c r="KHA193" s="3"/>
      <c r="KHB193" s="3"/>
      <c r="KHC193" s="3"/>
      <c r="KHD193" s="3"/>
      <c r="KHE193" s="3"/>
      <c r="KHF193" s="3"/>
      <c r="KHG193" s="3"/>
      <c r="KHH193" s="3"/>
      <c r="KHI193" s="3"/>
      <c r="KHJ193" s="3"/>
      <c r="KHK193" s="3"/>
      <c r="KHL193" s="3"/>
      <c r="KHM193" s="3"/>
      <c r="KHN193" s="3"/>
      <c r="KHO193" s="3"/>
      <c r="KHP193" s="3"/>
      <c r="KHQ193" s="3"/>
      <c r="KHR193" s="3"/>
      <c r="KHS193" s="3"/>
      <c r="KHT193" s="3"/>
      <c r="KHU193" s="3"/>
      <c r="KHV193" s="3"/>
      <c r="KHW193" s="3"/>
      <c r="KHX193" s="3"/>
      <c r="KHY193" s="3"/>
      <c r="KHZ193" s="3"/>
      <c r="KIA193" s="3"/>
      <c r="KIB193" s="3"/>
      <c r="KIC193" s="3"/>
      <c r="KID193" s="3"/>
      <c r="KIE193" s="3"/>
      <c r="KIF193" s="3"/>
      <c r="KIG193" s="3"/>
      <c r="KIH193" s="3"/>
      <c r="KII193" s="3"/>
      <c r="KIJ193" s="3"/>
      <c r="KIK193" s="3"/>
      <c r="KIL193" s="3"/>
      <c r="KIM193" s="3"/>
      <c r="KIN193" s="3"/>
      <c r="KIO193" s="3"/>
      <c r="KIP193" s="3"/>
      <c r="KIQ193" s="3"/>
      <c r="KIR193" s="3"/>
      <c r="KIS193" s="3"/>
      <c r="KIT193" s="3"/>
      <c r="KIU193" s="3"/>
      <c r="KIV193" s="3"/>
      <c r="KIW193" s="3"/>
      <c r="KIX193" s="3"/>
      <c r="KIY193" s="3"/>
      <c r="KIZ193" s="3"/>
      <c r="KJA193" s="3"/>
      <c r="KJB193" s="3"/>
      <c r="KJC193" s="3"/>
      <c r="KJD193" s="3"/>
      <c r="KJE193" s="3"/>
      <c r="KJF193" s="3"/>
      <c r="KJG193" s="3"/>
      <c r="KJH193" s="3"/>
      <c r="KJI193" s="3"/>
      <c r="KJJ193" s="3"/>
      <c r="KJK193" s="3"/>
      <c r="KJL193" s="3"/>
      <c r="KJM193" s="3"/>
      <c r="KJN193" s="3"/>
      <c r="KJO193" s="3"/>
      <c r="KJP193" s="3"/>
      <c r="KJQ193" s="3"/>
      <c r="KJR193" s="3"/>
      <c r="KJS193" s="3"/>
      <c r="KJT193" s="3"/>
      <c r="KJU193" s="3"/>
      <c r="KJV193" s="3"/>
      <c r="KJW193" s="3"/>
      <c r="KJX193" s="3"/>
      <c r="KJY193" s="3"/>
      <c r="KJZ193" s="3"/>
      <c r="KKA193" s="3"/>
      <c r="KKB193" s="3"/>
      <c r="KKC193" s="3"/>
      <c r="KKD193" s="3"/>
      <c r="KKE193" s="3"/>
      <c r="KKF193" s="3"/>
      <c r="KKG193" s="3"/>
      <c r="KKH193" s="3"/>
      <c r="KKI193" s="3"/>
      <c r="KKJ193" s="3"/>
      <c r="KKK193" s="3"/>
      <c r="KKL193" s="3"/>
      <c r="KKM193" s="3"/>
      <c r="KKN193" s="3"/>
      <c r="KKO193" s="3"/>
      <c r="KKP193" s="3"/>
      <c r="KKQ193" s="3"/>
      <c r="KKR193" s="3"/>
      <c r="KKS193" s="3"/>
      <c r="KKT193" s="3"/>
      <c r="KKU193" s="3"/>
      <c r="KKV193" s="3"/>
      <c r="KKW193" s="3"/>
      <c r="KKX193" s="3"/>
      <c r="KKY193" s="3"/>
      <c r="KKZ193" s="3"/>
      <c r="KLA193" s="3"/>
      <c r="KLB193" s="3"/>
      <c r="KLC193" s="3"/>
      <c r="KLD193" s="3"/>
      <c r="KLE193" s="3"/>
      <c r="KLF193" s="3"/>
      <c r="KLG193" s="3"/>
      <c r="KLH193" s="3"/>
      <c r="KLI193" s="3"/>
      <c r="KLJ193" s="3"/>
      <c r="KLK193" s="3"/>
      <c r="KLL193" s="3"/>
      <c r="KLM193" s="3"/>
      <c r="KLN193" s="3"/>
      <c r="KLO193" s="3"/>
      <c r="KLP193" s="3"/>
      <c r="KLQ193" s="3"/>
      <c r="KLR193" s="3"/>
      <c r="KLS193" s="3"/>
      <c r="KLT193" s="3"/>
      <c r="KLU193" s="3"/>
      <c r="KLV193" s="3"/>
      <c r="KLW193" s="3"/>
      <c r="KLX193" s="3"/>
      <c r="KLY193" s="3"/>
      <c r="KLZ193" s="3"/>
      <c r="KMA193" s="3"/>
      <c r="KMB193" s="3"/>
      <c r="KMC193" s="3"/>
      <c r="KMD193" s="3"/>
      <c r="KME193" s="3"/>
      <c r="KMF193" s="3"/>
      <c r="KMG193" s="3"/>
      <c r="KMH193" s="3"/>
      <c r="KMI193" s="3"/>
      <c r="KMJ193" s="3"/>
      <c r="KMK193" s="3"/>
      <c r="KML193" s="3"/>
      <c r="KMM193" s="3"/>
      <c r="KMN193" s="3"/>
      <c r="KMO193" s="3"/>
      <c r="KMP193" s="3"/>
      <c r="KMQ193" s="3"/>
      <c r="KMR193" s="3"/>
      <c r="KMS193" s="3"/>
      <c r="KMT193" s="3"/>
      <c r="KMU193" s="3"/>
      <c r="KMV193" s="3"/>
      <c r="KMW193" s="3"/>
      <c r="KMX193" s="3"/>
      <c r="KMY193" s="3"/>
      <c r="KMZ193" s="3"/>
      <c r="KNA193" s="3"/>
      <c r="KNB193" s="3"/>
      <c r="KNC193" s="3"/>
      <c r="KND193" s="3"/>
      <c r="KNE193" s="3"/>
      <c r="KNF193" s="3"/>
      <c r="KNG193" s="3"/>
      <c r="KNH193" s="3"/>
      <c r="KNI193" s="3"/>
      <c r="KNJ193" s="3"/>
      <c r="KNK193" s="3"/>
      <c r="KNL193" s="3"/>
      <c r="KNM193" s="3"/>
      <c r="KNN193" s="3"/>
      <c r="KNO193" s="3"/>
      <c r="KNP193" s="3"/>
      <c r="KNQ193" s="3"/>
      <c r="KNR193" s="3"/>
      <c r="KNS193" s="3"/>
      <c r="KNT193" s="3"/>
      <c r="KNU193" s="3"/>
      <c r="KNV193" s="3"/>
      <c r="KNW193" s="3"/>
      <c r="KNX193" s="3"/>
      <c r="KNY193" s="3"/>
      <c r="KNZ193" s="3"/>
      <c r="KOA193" s="3"/>
      <c r="KOB193" s="3"/>
      <c r="KOC193" s="3"/>
      <c r="KOD193" s="3"/>
      <c r="KOE193" s="3"/>
      <c r="KOF193" s="3"/>
      <c r="KOG193" s="3"/>
      <c r="KOH193" s="3"/>
      <c r="KOI193" s="3"/>
      <c r="KOJ193" s="3"/>
      <c r="KOK193" s="3"/>
      <c r="KOL193" s="3"/>
      <c r="KOM193" s="3"/>
      <c r="KON193" s="3"/>
      <c r="KOO193" s="3"/>
      <c r="KOP193" s="3"/>
      <c r="KOQ193" s="3"/>
      <c r="KOR193" s="3"/>
      <c r="KOS193" s="3"/>
      <c r="KOT193" s="3"/>
      <c r="KOU193" s="3"/>
      <c r="KOV193" s="3"/>
      <c r="KOW193" s="3"/>
      <c r="KOX193" s="3"/>
      <c r="KOY193" s="3"/>
      <c r="KOZ193" s="3"/>
      <c r="KPA193" s="3"/>
      <c r="KPB193" s="3"/>
      <c r="KPC193" s="3"/>
      <c r="KPD193" s="3"/>
      <c r="KPE193" s="3"/>
      <c r="KPF193" s="3"/>
      <c r="KPG193" s="3"/>
      <c r="KPH193" s="3"/>
      <c r="KPI193" s="3"/>
      <c r="KPJ193" s="3"/>
      <c r="KPK193" s="3"/>
      <c r="KPL193" s="3"/>
      <c r="KPM193" s="3"/>
      <c r="KPN193" s="3"/>
      <c r="KPO193" s="3"/>
      <c r="KPP193" s="3"/>
      <c r="KPQ193" s="3"/>
      <c r="KPR193" s="3"/>
      <c r="KPS193" s="3"/>
      <c r="KPT193" s="3"/>
      <c r="KPU193" s="3"/>
      <c r="KPV193" s="3"/>
      <c r="KPW193" s="3"/>
      <c r="KPX193" s="3"/>
      <c r="KPY193" s="3"/>
      <c r="KPZ193" s="3"/>
      <c r="KQA193" s="3"/>
      <c r="KQB193" s="3"/>
      <c r="KQC193" s="3"/>
      <c r="KQD193" s="3"/>
      <c r="KQE193" s="3"/>
      <c r="KQF193" s="3"/>
      <c r="KQG193" s="3"/>
      <c r="KQH193" s="3"/>
      <c r="KQI193" s="3"/>
      <c r="KQJ193" s="3"/>
      <c r="KQK193" s="3"/>
      <c r="KQL193" s="3"/>
      <c r="KQM193" s="3"/>
      <c r="KQN193" s="3"/>
      <c r="KQO193" s="3"/>
      <c r="KQP193" s="3"/>
      <c r="KQQ193" s="3"/>
      <c r="KQR193" s="3"/>
      <c r="KQS193" s="3"/>
      <c r="KQT193" s="3"/>
      <c r="KQU193" s="3"/>
      <c r="KQV193" s="3"/>
      <c r="KQW193" s="3"/>
      <c r="KQX193" s="3"/>
      <c r="KQY193" s="3"/>
      <c r="KQZ193" s="3"/>
      <c r="KRA193" s="3"/>
      <c r="KRB193" s="3"/>
      <c r="KRC193" s="3"/>
      <c r="KRD193" s="3"/>
      <c r="KRE193" s="3"/>
      <c r="KRF193" s="3"/>
      <c r="KRG193" s="3"/>
      <c r="KRH193" s="3"/>
      <c r="KRI193" s="3"/>
      <c r="KRJ193" s="3"/>
      <c r="KRK193" s="3"/>
      <c r="KRL193" s="3"/>
      <c r="KRM193" s="3"/>
      <c r="KRN193" s="3"/>
      <c r="KRO193" s="3"/>
      <c r="KRP193" s="3"/>
      <c r="KRQ193" s="3"/>
      <c r="KRR193" s="3"/>
      <c r="KRS193" s="3"/>
      <c r="KRT193" s="3"/>
      <c r="KRU193" s="3"/>
      <c r="KRV193" s="3"/>
      <c r="KRW193" s="3"/>
      <c r="KRX193" s="3"/>
      <c r="KRY193" s="3"/>
      <c r="KRZ193" s="3"/>
      <c r="KSA193" s="3"/>
      <c r="KSB193" s="3"/>
      <c r="KSC193" s="3"/>
      <c r="KSD193" s="3"/>
      <c r="KSE193" s="3"/>
      <c r="KSF193" s="3"/>
      <c r="KSG193" s="3"/>
      <c r="KSH193" s="3"/>
      <c r="KSI193" s="3"/>
      <c r="KSJ193" s="3"/>
      <c r="KSK193" s="3"/>
      <c r="KSL193" s="3"/>
      <c r="KSM193" s="3"/>
      <c r="KSN193" s="3"/>
      <c r="KSO193" s="3"/>
      <c r="KSP193" s="3"/>
      <c r="KSQ193" s="3"/>
      <c r="KSR193" s="3"/>
      <c r="KSS193" s="3"/>
      <c r="KST193" s="3"/>
      <c r="KSU193" s="3"/>
      <c r="KSV193" s="3"/>
      <c r="KSW193" s="3"/>
      <c r="KSX193" s="3"/>
      <c r="KSY193" s="3"/>
      <c r="KSZ193" s="3"/>
      <c r="KTA193" s="3"/>
      <c r="KTB193" s="3"/>
      <c r="KTC193" s="3"/>
      <c r="KTD193" s="3"/>
      <c r="KTE193" s="3"/>
      <c r="KTF193" s="3"/>
      <c r="KTG193" s="3"/>
      <c r="KTH193" s="3"/>
      <c r="KTI193" s="3"/>
      <c r="KTJ193" s="3"/>
      <c r="KTK193" s="3"/>
      <c r="KTL193" s="3"/>
      <c r="KTM193" s="3"/>
      <c r="KTN193" s="3"/>
      <c r="KTO193" s="3"/>
      <c r="KTP193" s="3"/>
      <c r="KTQ193" s="3"/>
      <c r="KTR193" s="3"/>
      <c r="KTS193" s="3"/>
      <c r="KTT193" s="3"/>
      <c r="KTU193" s="3"/>
      <c r="KTV193" s="3"/>
      <c r="KTW193" s="3"/>
      <c r="KTX193" s="3"/>
      <c r="KTY193" s="3"/>
      <c r="KTZ193" s="3"/>
      <c r="KUA193" s="3"/>
      <c r="KUB193" s="3"/>
      <c r="KUC193" s="3"/>
      <c r="KUD193" s="3"/>
      <c r="KUE193" s="3"/>
      <c r="KUF193" s="3"/>
      <c r="KUG193" s="3"/>
      <c r="KUH193" s="3"/>
      <c r="KUI193" s="3"/>
      <c r="KUJ193" s="3"/>
      <c r="KUK193" s="3"/>
      <c r="KUL193" s="3"/>
      <c r="KUM193" s="3"/>
      <c r="KUN193" s="3"/>
      <c r="KUO193" s="3"/>
      <c r="KUP193" s="3"/>
      <c r="KUQ193" s="3"/>
      <c r="KUR193" s="3"/>
      <c r="KUS193" s="3"/>
      <c r="KUT193" s="3"/>
      <c r="KUU193" s="3"/>
      <c r="KUV193" s="3"/>
      <c r="KUW193" s="3"/>
      <c r="KUX193" s="3"/>
      <c r="KUY193" s="3"/>
      <c r="KUZ193" s="3"/>
      <c r="KVA193" s="3"/>
      <c r="KVB193" s="3"/>
      <c r="KVC193" s="3"/>
      <c r="KVD193" s="3"/>
      <c r="KVE193" s="3"/>
      <c r="KVF193" s="3"/>
      <c r="KVG193" s="3"/>
      <c r="KVH193" s="3"/>
      <c r="KVI193" s="3"/>
      <c r="KVJ193" s="3"/>
      <c r="KVK193" s="3"/>
      <c r="KVL193" s="3"/>
      <c r="KVM193" s="3"/>
      <c r="KVN193" s="3"/>
      <c r="KVO193" s="3"/>
      <c r="KVP193" s="3"/>
      <c r="KVQ193" s="3"/>
      <c r="KVR193" s="3"/>
      <c r="KVS193" s="3"/>
      <c r="KVT193" s="3"/>
      <c r="KVU193" s="3"/>
      <c r="KVV193" s="3"/>
      <c r="KVW193" s="3"/>
      <c r="KVX193" s="3"/>
      <c r="KVY193" s="3"/>
      <c r="KVZ193" s="3"/>
      <c r="KWA193" s="3"/>
      <c r="KWB193" s="3"/>
      <c r="KWC193" s="3"/>
      <c r="KWD193" s="3"/>
      <c r="KWE193" s="3"/>
      <c r="KWF193" s="3"/>
      <c r="KWG193" s="3"/>
      <c r="KWH193" s="3"/>
      <c r="KWI193" s="3"/>
      <c r="KWJ193" s="3"/>
      <c r="KWK193" s="3"/>
      <c r="KWL193" s="3"/>
      <c r="KWM193" s="3"/>
      <c r="KWN193" s="3"/>
      <c r="KWO193" s="3"/>
      <c r="KWP193" s="3"/>
      <c r="KWQ193" s="3"/>
      <c r="KWR193" s="3"/>
      <c r="KWS193" s="3"/>
      <c r="KWT193" s="3"/>
      <c r="KWU193" s="3"/>
      <c r="KWV193" s="3"/>
      <c r="KWW193" s="3"/>
      <c r="KWX193" s="3"/>
      <c r="KWY193" s="3"/>
      <c r="KWZ193" s="3"/>
      <c r="KXA193" s="3"/>
      <c r="KXB193" s="3"/>
      <c r="KXC193" s="3"/>
      <c r="KXD193" s="3"/>
      <c r="KXE193" s="3"/>
      <c r="KXF193" s="3"/>
      <c r="KXG193" s="3"/>
      <c r="KXH193" s="3"/>
      <c r="KXI193" s="3"/>
      <c r="KXJ193" s="3"/>
      <c r="KXK193" s="3"/>
      <c r="KXL193" s="3"/>
      <c r="KXM193" s="3"/>
      <c r="KXN193" s="3"/>
      <c r="KXO193" s="3"/>
      <c r="KXP193" s="3"/>
      <c r="KXQ193" s="3"/>
      <c r="KXR193" s="3"/>
      <c r="KXS193" s="3"/>
      <c r="KXT193" s="3"/>
      <c r="KXU193" s="3"/>
      <c r="KXV193" s="3"/>
      <c r="KXW193" s="3"/>
      <c r="KXX193" s="3"/>
      <c r="KXY193" s="3"/>
      <c r="KXZ193" s="3"/>
      <c r="KYA193" s="3"/>
      <c r="KYB193" s="3"/>
      <c r="KYC193" s="3"/>
      <c r="KYD193" s="3"/>
      <c r="KYE193" s="3"/>
      <c r="KYF193" s="3"/>
      <c r="KYG193" s="3"/>
      <c r="KYH193" s="3"/>
      <c r="KYI193" s="3"/>
      <c r="KYJ193" s="3"/>
      <c r="KYK193" s="3"/>
      <c r="KYL193" s="3"/>
      <c r="KYM193" s="3"/>
      <c r="KYN193" s="3"/>
      <c r="KYO193" s="3"/>
      <c r="KYP193" s="3"/>
      <c r="KYQ193" s="3"/>
      <c r="KYR193" s="3"/>
      <c r="KYS193" s="3"/>
      <c r="KYT193" s="3"/>
      <c r="KYU193" s="3"/>
      <c r="KYV193" s="3"/>
      <c r="KYW193" s="3"/>
      <c r="KYX193" s="3"/>
      <c r="KYY193" s="3"/>
      <c r="KYZ193" s="3"/>
      <c r="KZA193" s="3"/>
      <c r="KZB193" s="3"/>
      <c r="KZC193" s="3"/>
      <c r="KZD193" s="3"/>
      <c r="KZE193" s="3"/>
      <c r="KZF193" s="3"/>
      <c r="KZG193" s="3"/>
      <c r="KZH193" s="3"/>
      <c r="KZI193" s="3"/>
      <c r="KZJ193" s="3"/>
      <c r="KZK193" s="3"/>
      <c r="KZL193" s="3"/>
      <c r="KZM193" s="3"/>
      <c r="KZN193" s="3"/>
      <c r="KZO193" s="3"/>
      <c r="KZP193" s="3"/>
      <c r="KZQ193" s="3"/>
      <c r="KZR193" s="3"/>
      <c r="KZS193" s="3"/>
      <c r="KZT193" s="3"/>
      <c r="KZU193" s="3"/>
      <c r="KZV193" s="3"/>
      <c r="KZW193" s="3"/>
      <c r="KZX193" s="3"/>
      <c r="KZY193" s="3"/>
      <c r="KZZ193" s="3"/>
      <c r="LAA193" s="3"/>
      <c r="LAB193" s="3"/>
      <c r="LAC193" s="3"/>
      <c r="LAD193" s="3"/>
      <c r="LAE193" s="3"/>
      <c r="LAF193" s="3"/>
      <c r="LAG193" s="3"/>
      <c r="LAH193" s="3"/>
      <c r="LAI193" s="3"/>
      <c r="LAJ193" s="3"/>
      <c r="LAK193" s="3"/>
      <c r="LAL193" s="3"/>
      <c r="LAM193" s="3"/>
      <c r="LAN193" s="3"/>
      <c r="LAO193" s="3"/>
      <c r="LAP193" s="3"/>
      <c r="LAQ193" s="3"/>
      <c r="LAR193" s="3"/>
      <c r="LAS193" s="3"/>
      <c r="LAT193" s="3"/>
      <c r="LAU193" s="3"/>
      <c r="LAV193" s="3"/>
      <c r="LAW193" s="3"/>
      <c r="LAX193" s="3"/>
      <c r="LAY193" s="3"/>
      <c r="LAZ193" s="3"/>
      <c r="LBA193" s="3"/>
      <c r="LBB193" s="3"/>
      <c r="LBC193" s="3"/>
      <c r="LBD193" s="3"/>
      <c r="LBE193" s="3"/>
      <c r="LBF193" s="3"/>
      <c r="LBG193" s="3"/>
      <c r="LBH193" s="3"/>
      <c r="LBI193" s="3"/>
      <c r="LBJ193" s="3"/>
      <c r="LBK193" s="3"/>
      <c r="LBL193" s="3"/>
      <c r="LBM193" s="3"/>
      <c r="LBN193" s="3"/>
      <c r="LBO193" s="3"/>
      <c r="LBP193" s="3"/>
      <c r="LBQ193" s="3"/>
      <c r="LBR193" s="3"/>
      <c r="LBS193" s="3"/>
      <c r="LBT193" s="3"/>
      <c r="LBU193" s="3"/>
      <c r="LBV193" s="3"/>
      <c r="LBW193" s="3"/>
      <c r="LBX193" s="3"/>
      <c r="LBY193" s="3"/>
      <c r="LBZ193" s="3"/>
      <c r="LCA193" s="3"/>
      <c r="LCB193" s="3"/>
      <c r="LCC193" s="3"/>
      <c r="LCD193" s="3"/>
      <c r="LCE193" s="3"/>
      <c r="LCF193" s="3"/>
      <c r="LCG193" s="3"/>
      <c r="LCH193" s="3"/>
      <c r="LCI193" s="3"/>
      <c r="LCJ193" s="3"/>
      <c r="LCK193" s="3"/>
      <c r="LCL193" s="3"/>
      <c r="LCM193" s="3"/>
      <c r="LCN193" s="3"/>
      <c r="LCO193" s="3"/>
      <c r="LCP193" s="3"/>
      <c r="LCQ193" s="3"/>
      <c r="LCR193" s="3"/>
      <c r="LCS193" s="3"/>
      <c r="LCT193" s="3"/>
      <c r="LCU193" s="3"/>
      <c r="LCV193" s="3"/>
      <c r="LCW193" s="3"/>
      <c r="LCX193" s="3"/>
      <c r="LCY193" s="3"/>
      <c r="LCZ193" s="3"/>
      <c r="LDA193" s="3"/>
      <c r="LDB193" s="3"/>
      <c r="LDC193" s="3"/>
      <c r="LDD193" s="3"/>
      <c r="LDE193" s="3"/>
      <c r="LDF193" s="3"/>
      <c r="LDG193" s="3"/>
      <c r="LDH193" s="3"/>
      <c r="LDI193" s="3"/>
      <c r="LDJ193" s="3"/>
      <c r="LDK193" s="3"/>
      <c r="LDL193" s="3"/>
      <c r="LDM193" s="3"/>
      <c r="LDN193" s="3"/>
      <c r="LDO193" s="3"/>
      <c r="LDP193" s="3"/>
      <c r="LDQ193" s="3"/>
      <c r="LDR193" s="3"/>
      <c r="LDS193" s="3"/>
      <c r="LDT193" s="3"/>
      <c r="LDU193" s="3"/>
      <c r="LDV193" s="3"/>
      <c r="LDW193" s="3"/>
      <c r="LDX193" s="3"/>
      <c r="LDY193" s="3"/>
      <c r="LDZ193" s="3"/>
      <c r="LEA193" s="3"/>
      <c r="LEB193" s="3"/>
      <c r="LEC193" s="3"/>
      <c r="LED193" s="3"/>
      <c r="LEE193" s="3"/>
      <c r="LEF193" s="3"/>
      <c r="LEG193" s="3"/>
      <c r="LEH193" s="3"/>
      <c r="LEI193" s="3"/>
      <c r="LEJ193" s="3"/>
      <c r="LEK193" s="3"/>
      <c r="LEL193" s="3"/>
      <c r="LEM193" s="3"/>
      <c r="LEN193" s="3"/>
      <c r="LEO193" s="3"/>
      <c r="LEP193" s="3"/>
      <c r="LEQ193" s="3"/>
      <c r="LER193" s="3"/>
      <c r="LES193" s="3"/>
      <c r="LET193" s="3"/>
      <c r="LEU193" s="3"/>
      <c r="LEV193" s="3"/>
      <c r="LEW193" s="3"/>
      <c r="LEX193" s="3"/>
      <c r="LEY193" s="3"/>
      <c r="LEZ193" s="3"/>
      <c r="LFA193" s="3"/>
      <c r="LFB193" s="3"/>
      <c r="LFC193" s="3"/>
      <c r="LFD193" s="3"/>
      <c r="LFE193" s="3"/>
      <c r="LFF193" s="3"/>
      <c r="LFG193" s="3"/>
      <c r="LFH193" s="3"/>
      <c r="LFI193" s="3"/>
      <c r="LFJ193" s="3"/>
      <c r="LFK193" s="3"/>
      <c r="LFL193" s="3"/>
      <c r="LFM193" s="3"/>
      <c r="LFN193" s="3"/>
      <c r="LFO193" s="3"/>
      <c r="LFP193" s="3"/>
      <c r="LFQ193" s="3"/>
      <c r="LFR193" s="3"/>
      <c r="LFS193" s="3"/>
      <c r="LFT193" s="3"/>
      <c r="LFU193" s="3"/>
      <c r="LFV193" s="3"/>
      <c r="LFW193" s="3"/>
      <c r="LFX193" s="3"/>
      <c r="LFY193" s="3"/>
      <c r="LFZ193" s="3"/>
      <c r="LGA193" s="3"/>
      <c r="LGB193" s="3"/>
      <c r="LGC193" s="3"/>
      <c r="LGD193" s="3"/>
      <c r="LGE193" s="3"/>
      <c r="LGF193" s="3"/>
      <c r="LGG193" s="3"/>
      <c r="LGH193" s="3"/>
      <c r="LGI193" s="3"/>
      <c r="LGJ193" s="3"/>
      <c r="LGK193" s="3"/>
      <c r="LGL193" s="3"/>
      <c r="LGM193" s="3"/>
      <c r="LGN193" s="3"/>
      <c r="LGO193" s="3"/>
      <c r="LGP193" s="3"/>
      <c r="LGQ193" s="3"/>
      <c r="LGR193" s="3"/>
      <c r="LGS193" s="3"/>
      <c r="LGT193" s="3"/>
      <c r="LGU193" s="3"/>
      <c r="LGV193" s="3"/>
      <c r="LGW193" s="3"/>
      <c r="LGX193" s="3"/>
      <c r="LGY193" s="3"/>
      <c r="LGZ193" s="3"/>
      <c r="LHA193" s="3"/>
      <c r="LHB193" s="3"/>
      <c r="LHC193" s="3"/>
      <c r="LHD193" s="3"/>
      <c r="LHE193" s="3"/>
      <c r="LHF193" s="3"/>
      <c r="LHG193" s="3"/>
      <c r="LHH193" s="3"/>
      <c r="LHI193" s="3"/>
      <c r="LHJ193" s="3"/>
      <c r="LHK193" s="3"/>
      <c r="LHL193" s="3"/>
      <c r="LHM193" s="3"/>
      <c r="LHN193" s="3"/>
      <c r="LHO193" s="3"/>
      <c r="LHP193" s="3"/>
      <c r="LHQ193" s="3"/>
      <c r="LHR193" s="3"/>
      <c r="LHS193" s="3"/>
      <c r="LHT193" s="3"/>
      <c r="LHU193" s="3"/>
      <c r="LHV193" s="3"/>
      <c r="LHW193" s="3"/>
      <c r="LHX193" s="3"/>
      <c r="LHY193" s="3"/>
      <c r="LHZ193" s="3"/>
      <c r="LIA193" s="3"/>
      <c r="LIB193" s="3"/>
      <c r="LIC193" s="3"/>
      <c r="LID193" s="3"/>
      <c r="LIE193" s="3"/>
      <c r="LIF193" s="3"/>
      <c r="LIG193" s="3"/>
      <c r="LIH193" s="3"/>
      <c r="LII193" s="3"/>
      <c r="LIJ193" s="3"/>
      <c r="LIK193" s="3"/>
      <c r="LIL193" s="3"/>
      <c r="LIM193" s="3"/>
      <c r="LIN193" s="3"/>
      <c r="LIO193" s="3"/>
      <c r="LIP193" s="3"/>
      <c r="LIQ193" s="3"/>
      <c r="LIR193" s="3"/>
      <c r="LIS193" s="3"/>
      <c r="LIT193" s="3"/>
      <c r="LIU193" s="3"/>
      <c r="LIV193" s="3"/>
      <c r="LIW193" s="3"/>
      <c r="LIX193" s="3"/>
      <c r="LIY193" s="3"/>
      <c r="LIZ193" s="3"/>
      <c r="LJA193" s="3"/>
      <c r="LJB193" s="3"/>
      <c r="LJC193" s="3"/>
      <c r="LJD193" s="3"/>
      <c r="LJE193" s="3"/>
      <c r="LJF193" s="3"/>
      <c r="LJG193" s="3"/>
      <c r="LJH193" s="3"/>
      <c r="LJI193" s="3"/>
      <c r="LJJ193" s="3"/>
      <c r="LJK193" s="3"/>
      <c r="LJL193" s="3"/>
      <c r="LJM193" s="3"/>
      <c r="LJN193" s="3"/>
      <c r="LJO193" s="3"/>
      <c r="LJP193" s="3"/>
      <c r="LJQ193" s="3"/>
      <c r="LJR193" s="3"/>
      <c r="LJS193" s="3"/>
      <c r="LJT193" s="3"/>
      <c r="LJU193" s="3"/>
      <c r="LJV193" s="3"/>
      <c r="LJW193" s="3"/>
      <c r="LJX193" s="3"/>
      <c r="LJY193" s="3"/>
      <c r="LJZ193" s="3"/>
      <c r="LKA193" s="3"/>
      <c r="LKB193" s="3"/>
      <c r="LKC193" s="3"/>
      <c r="LKD193" s="3"/>
      <c r="LKE193" s="3"/>
      <c r="LKF193" s="3"/>
      <c r="LKG193" s="3"/>
      <c r="LKH193" s="3"/>
      <c r="LKI193" s="3"/>
      <c r="LKJ193" s="3"/>
      <c r="LKK193" s="3"/>
      <c r="LKL193" s="3"/>
      <c r="LKM193" s="3"/>
      <c r="LKN193" s="3"/>
      <c r="LKO193" s="3"/>
      <c r="LKP193" s="3"/>
      <c r="LKQ193" s="3"/>
      <c r="LKR193" s="3"/>
      <c r="LKS193" s="3"/>
      <c r="LKT193" s="3"/>
      <c r="LKU193" s="3"/>
      <c r="LKV193" s="3"/>
      <c r="LKW193" s="3"/>
      <c r="LKX193" s="3"/>
      <c r="LKY193" s="3"/>
      <c r="LKZ193" s="3"/>
      <c r="LLA193" s="3"/>
      <c r="LLB193" s="3"/>
      <c r="LLC193" s="3"/>
      <c r="LLD193" s="3"/>
      <c r="LLE193" s="3"/>
      <c r="LLF193" s="3"/>
      <c r="LLG193" s="3"/>
      <c r="LLH193" s="3"/>
      <c r="LLI193" s="3"/>
      <c r="LLJ193" s="3"/>
      <c r="LLK193" s="3"/>
      <c r="LLL193" s="3"/>
      <c r="LLM193" s="3"/>
      <c r="LLN193" s="3"/>
      <c r="LLO193" s="3"/>
      <c r="LLP193" s="3"/>
      <c r="LLQ193" s="3"/>
      <c r="LLR193" s="3"/>
      <c r="LLS193" s="3"/>
      <c r="LLT193" s="3"/>
      <c r="LLU193" s="3"/>
      <c r="LLV193" s="3"/>
      <c r="LLW193" s="3"/>
      <c r="LLX193" s="3"/>
      <c r="LLY193" s="3"/>
      <c r="LLZ193" s="3"/>
      <c r="LMA193" s="3"/>
      <c r="LMB193" s="3"/>
      <c r="LMC193" s="3"/>
      <c r="LMD193" s="3"/>
      <c r="LME193" s="3"/>
      <c r="LMF193" s="3"/>
      <c r="LMG193" s="3"/>
      <c r="LMH193" s="3"/>
      <c r="LMI193" s="3"/>
      <c r="LMJ193" s="3"/>
      <c r="LMK193" s="3"/>
      <c r="LML193" s="3"/>
      <c r="LMM193" s="3"/>
      <c r="LMN193" s="3"/>
      <c r="LMO193" s="3"/>
      <c r="LMP193" s="3"/>
      <c r="LMQ193" s="3"/>
      <c r="LMR193" s="3"/>
      <c r="LMS193" s="3"/>
      <c r="LMT193" s="3"/>
      <c r="LMU193" s="3"/>
      <c r="LMV193" s="3"/>
      <c r="LMW193" s="3"/>
      <c r="LMX193" s="3"/>
      <c r="LMY193" s="3"/>
      <c r="LMZ193" s="3"/>
      <c r="LNA193" s="3"/>
      <c r="LNB193" s="3"/>
      <c r="LNC193" s="3"/>
      <c r="LND193" s="3"/>
      <c r="LNE193" s="3"/>
      <c r="LNF193" s="3"/>
      <c r="LNG193" s="3"/>
      <c r="LNH193" s="3"/>
      <c r="LNI193" s="3"/>
      <c r="LNJ193" s="3"/>
      <c r="LNK193" s="3"/>
      <c r="LNL193" s="3"/>
      <c r="LNM193" s="3"/>
      <c r="LNN193" s="3"/>
      <c r="LNO193" s="3"/>
      <c r="LNP193" s="3"/>
      <c r="LNQ193" s="3"/>
      <c r="LNR193" s="3"/>
      <c r="LNS193" s="3"/>
      <c r="LNT193" s="3"/>
      <c r="LNU193" s="3"/>
      <c r="LNV193" s="3"/>
      <c r="LNW193" s="3"/>
      <c r="LNX193" s="3"/>
      <c r="LNY193" s="3"/>
      <c r="LNZ193" s="3"/>
      <c r="LOA193" s="3"/>
      <c r="LOB193" s="3"/>
      <c r="LOC193" s="3"/>
      <c r="LOD193" s="3"/>
      <c r="LOE193" s="3"/>
      <c r="LOF193" s="3"/>
      <c r="LOG193" s="3"/>
      <c r="LOH193" s="3"/>
      <c r="LOI193" s="3"/>
      <c r="LOJ193" s="3"/>
      <c r="LOK193" s="3"/>
      <c r="LOL193" s="3"/>
      <c r="LOM193" s="3"/>
      <c r="LON193" s="3"/>
      <c r="LOO193" s="3"/>
      <c r="LOP193" s="3"/>
      <c r="LOQ193" s="3"/>
      <c r="LOR193" s="3"/>
      <c r="LOS193" s="3"/>
      <c r="LOT193" s="3"/>
      <c r="LOU193" s="3"/>
      <c r="LOV193" s="3"/>
      <c r="LOW193" s="3"/>
      <c r="LOX193" s="3"/>
      <c r="LOY193" s="3"/>
      <c r="LOZ193" s="3"/>
      <c r="LPA193" s="3"/>
      <c r="LPB193" s="3"/>
      <c r="LPC193" s="3"/>
      <c r="LPD193" s="3"/>
      <c r="LPE193" s="3"/>
      <c r="LPF193" s="3"/>
      <c r="LPG193" s="3"/>
      <c r="LPH193" s="3"/>
      <c r="LPI193" s="3"/>
      <c r="LPJ193" s="3"/>
      <c r="LPK193" s="3"/>
      <c r="LPL193" s="3"/>
      <c r="LPM193" s="3"/>
      <c r="LPN193" s="3"/>
      <c r="LPO193" s="3"/>
      <c r="LPP193" s="3"/>
      <c r="LPQ193" s="3"/>
      <c r="LPR193" s="3"/>
      <c r="LPS193" s="3"/>
      <c r="LPT193" s="3"/>
      <c r="LPU193" s="3"/>
      <c r="LPV193" s="3"/>
      <c r="LPW193" s="3"/>
      <c r="LPX193" s="3"/>
      <c r="LPY193" s="3"/>
      <c r="LPZ193" s="3"/>
      <c r="LQA193" s="3"/>
      <c r="LQB193" s="3"/>
      <c r="LQC193" s="3"/>
      <c r="LQD193" s="3"/>
      <c r="LQE193" s="3"/>
      <c r="LQF193" s="3"/>
      <c r="LQG193" s="3"/>
      <c r="LQH193" s="3"/>
      <c r="LQI193" s="3"/>
      <c r="LQJ193" s="3"/>
      <c r="LQK193" s="3"/>
      <c r="LQL193" s="3"/>
      <c r="LQM193" s="3"/>
      <c r="LQN193" s="3"/>
      <c r="LQO193" s="3"/>
      <c r="LQP193" s="3"/>
      <c r="LQQ193" s="3"/>
      <c r="LQR193" s="3"/>
      <c r="LQS193" s="3"/>
      <c r="LQT193" s="3"/>
      <c r="LQU193" s="3"/>
      <c r="LQV193" s="3"/>
      <c r="LQW193" s="3"/>
      <c r="LQX193" s="3"/>
      <c r="LQY193" s="3"/>
      <c r="LQZ193" s="3"/>
      <c r="LRA193" s="3"/>
      <c r="LRB193" s="3"/>
      <c r="LRC193" s="3"/>
      <c r="LRD193" s="3"/>
      <c r="LRE193" s="3"/>
      <c r="LRF193" s="3"/>
      <c r="LRG193" s="3"/>
      <c r="LRH193" s="3"/>
      <c r="LRI193" s="3"/>
      <c r="LRJ193" s="3"/>
      <c r="LRK193" s="3"/>
      <c r="LRL193" s="3"/>
      <c r="LRM193" s="3"/>
      <c r="LRN193" s="3"/>
      <c r="LRO193" s="3"/>
      <c r="LRP193" s="3"/>
      <c r="LRQ193" s="3"/>
      <c r="LRR193" s="3"/>
      <c r="LRS193" s="3"/>
      <c r="LRT193" s="3"/>
      <c r="LRU193" s="3"/>
      <c r="LRV193" s="3"/>
      <c r="LRW193" s="3"/>
      <c r="LRX193" s="3"/>
      <c r="LRY193" s="3"/>
      <c r="LRZ193" s="3"/>
      <c r="LSA193" s="3"/>
      <c r="LSB193" s="3"/>
      <c r="LSC193" s="3"/>
      <c r="LSD193" s="3"/>
      <c r="LSE193" s="3"/>
      <c r="LSF193" s="3"/>
      <c r="LSG193" s="3"/>
      <c r="LSH193" s="3"/>
      <c r="LSI193" s="3"/>
      <c r="LSJ193" s="3"/>
      <c r="LSK193" s="3"/>
      <c r="LSL193" s="3"/>
      <c r="LSM193" s="3"/>
      <c r="LSN193" s="3"/>
      <c r="LSO193" s="3"/>
      <c r="LSP193" s="3"/>
      <c r="LSQ193" s="3"/>
      <c r="LSR193" s="3"/>
      <c r="LSS193" s="3"/>
      <c r="LST193" s="3"/>
      <c r="LSU193" s="3"/>
      <c r="LSV193" s="3"/>
      <c r="LSW193" s="3"/>
      <c r="LSX193" s="3"/>
      <c r="LSY193" s="3"/>
      <c r="LSZ193" s="3"/>
      <c r="LTA193" s="3"/>
      <c r="LTB193" s="3"/>
      <c r="LTC193" s="3"/>
      <c r="LTD193" s="3"/>
      <c r="LTE193" s="3"/>
      <c r="LTF193" s="3"/>
      <c r="LTG193" s="3"/>
      <c r="LTH193" s="3"/>
      <c r="LTI193" s="3"/>
      <c r="LTJ193" s="3"/>
      <c r="LTK193" s="3"/>
      <c r="LTL193" s="3"/>
      <c r="LTM193" s="3"/>
      <c r="LTN193" s="3"/>
      <c r="LTO193" s="3"/>
      <c r="LTP193" s="3"/>
      <c r="LTQ193" s="3"/>
      <c r="LTR193" s="3"/>
      <c r="LTS193" s="3"/>
      <c r="LTT193" s="3"/>
      <c r="LTU193" s="3"/>
      <c r="LTV193" s="3"/>
      <c r="LTW193" s="3"/>
      <c r="LTX193" s="3"/>
      <c r="LTY193" s="3"/>
      <c r="LTZ193" s="3"/>
      <c r="LUA193" s="3"/>
      <c r="LUB193" s="3"/>
      <c r="LUC193" s="3"/>
      <c r="LUD193" s="3"/>
      <c r="LUE193" s="3"/>
      <c r="LUF193" s="3"/>
      <c r="LUG193" s="3"/>
      <c r="LUH193" s="3"/>
      <c r="LUI193" s="3"/>
      <c r="LUJ193" s="3"/>
      <c r="LUK193" s="3"/>
      <c r="LUL193" s="3"/>
      <c r="LUM193" s="3"/>
      <c r="LUN193" s="3"/>
      <c r="LUO193" s="3"/>
      <c r="LUP193" s="3"/>
      <c r="LUQ193" s="3"/>
      <c r="LUR193" s="3"/>
      <c r="LUS193" s="3"/>
      <c r="LUT193" s="3"/>
      <c r="LUU193" s="3"/>
      <c r="LUV193" s="3"/>
      <c r="LUW193" s="3"/>
      <c r="LUX193" s="3"/>
      <c r="LUY193" s="3"/>
      <c r="LUZ193" s="3"/>
      <c r="LVA193" s="3"/>
      <c r="LVB193" s="3"/>
      <c r="LVC193" s="3"/>
      <c r="LVD193" s="3"/>
      <c r="LVE193" s="3"/>
      <c r="LVF193" s="3"/>
      <c r="LVG193" s="3"/>
      <c r="LVH193" s="3"/>
      <c r="LVI193" s="3"/>
      <c r="LVJ193" s="3"/>
      <c r="LVK193" s="3"/>
      <c r="LVL193" s="3"/>
      <c r="LVM193" s="3"/>
      <c r="LVN193" s="3"/>
      <c r="LVO193" s="3"/>
      <c r="LVP193" s="3"/>
      <c r="LVQ193" s="3"/>
      <c r="LVR193" s="3"/>
      <c r="LVS193" s="3"/>
      <c r="LVT193" s="3"/>
      <c r="LVU193" s="3"/>
      <c r="LVV193" s="3"/>
      <c r="LVW193" s="3"/>
      <c r="LVX193" s="3"/>
      <c r="LVY193" s="3"/>
      <c r="LVZ193" s="3"/>
      <c r="LWA193" s="3"/>
      <c r="LWB193" s="3"/>
      <c r="LWC193" s="3"/>
      <c r="LWD193" s="3"/>
      <c r="LWE193" s="3"/>
      <c r="LWF193" s="3"/>
      <c r="LWG193" s="3"/>
      <c r="LWH193" s="3"/>
      <c r="LWI193" s="3"/>
      <c r="LWJ193" s="3"/>
      <c r="LWK193" s="3"/>
      <c r="LWL193" s="3"/>
      <c r="LWM193" s="3"/>
      <c r="LWN193" s="3"/>
      <c r="LWO193" s="3"/>
      <c r="LWP193" s="3"/>
      <c r="LWQ193" s="3"/>
      <c r="LWR193" s="3"/>
      <c r="LWS193" s="3"/>
      <c r="LWT193" s="3"/>
      <c r="LWU193" s="3"/>
      <c r="LWV193" s="3"/>
      <c r="LWW193" s="3"/>
      <c r="LWX193" s="3"/>
      <c r="LWY193" s="3"/>
      <c r="LWZ193" s="3"/>
      <c r="LXA193" s="3"/>
      <c r="LXB193" s="3"/>
      <c r="LXC193" s="3"/>
      <c r="LXD193" s="3"/>
      <c r="LXE193" s="3"/>
      <c r="LXF193" s="3"/>
      <c r="LXG193" s="3"/>
      <c r="LXH193" s="3"/>
      <c r="LXI193" s="3"/>
      <c r="LXJ193" s="3"/>
      <c r="LXK193" s="3"/>
      <c r="LXL193" s="3"/>
      <c r="LXM193" s="3"/>
      <c r="LXN193" s="3"/>
      <c r="LXO193" s="3"/>
      <c r="LXP193" s="3"/>
      <c r="LXQ193" s="3"/>
      <c r="LXR193" s="3"/>
      <c r="LXS193" s="3"/>
      <c r="LXT193" s="3"/>
      <c r="LXU193" s="3"/>
      <c r="LXV193" s="3"/>
      <c r="LXW193" s="3"/>
      <c r="LXX193" s="3"/>
      <c r="LXY193" s="3"/>
      <c r="LXZ193" s="3"/>
      <c r="LYA193" s="3"/>
      <c r="LYB193" s="3"/>
      <c r="LYC193" s="3"/>
      <c r="LYD193" s="3"/>
      <c r="LYE193" s="3"/>
      <c r="LYF193" s="3"/>
      <c r="LYG193" s="3"/>
      <c r="LYH193" s="3"/>
      <c r="LYI193" s="3"/>
      <c r="LYJ193" s="3"/>
      <c r="LYK193" s="3"/>
      <c r="LYL193" s="3"/>
      <c r="LYM193" s="3"/>
      <c r="LYN193" s="3"/>
      <c r="LYO193" s="3"/>
      <c r="LYP193" s="3"/>
      <c r="LYQ193" s="3"/>
      <c r="LYR193" s="3"/>
      <c r="LYS193" s="3"/>
      <c r="LYT193" s="3"/>
      <c r="LYU193" s="3"/>
      <c r="LYV193" s="3"/>
      <c r="LYW193" s="3"/>
      <c r="LYX193" s="3"/>
      <c r="LYY193" s="3"/>
      <c r="LYZ193" s="3"/>
      <c r="LZA193" s="3"/>
      <c r="LZB193" s="3"/>
      <c r="LZC193" s="3"/>
      <c r="LZD193" s="3"/>
      <c r="LZE193" s="3"/>
      <c r="LZF193" s="3"/>
      <c r="LZG193" s="3"/>
      <c r="LZH193" s="3"/>
      <c r="LZI193" s="3"/>
      <c r="LZJ193" s="3"/>
      <c r="LZK193" s="3"/>
      <c r="LZL193" s="3"/>
      <c r="LZM193" s="3"/>
      <c r="LZN193" s="3"/>
      <c r="LZO193" s="3"/>
      <c r="LZP193" s="3"/>
      <c r="LZQ193" s="3"/>
      <c r="LZR193" s="3"/>
      <c r="LZS193" s="3"/>
      <c r="LZT193" s="3"/>
      <c r="LZU193" s="3"/>
      <c r="LZV193" s="3"/>
      <c r="LZW193" s="3"/>
      <c r="LZX193" s="3"/>
      <c r="LZY193" s="3"/>
      <c r="LZZ193" s="3"/>
      <c r="MAA193" s="3"/>
      <c r="MAB193" s="3"/>
      <c r="MAC193" s="3"/>
      <c r="MAD193" s="3"/>
      <c r="MAE193" s="3"/>
      <c r="MAF193" s="3"/>
      <c r="MAG193" s="3"/>
      <c r="MAH193" s="3"/>
      <c r="MAI193" s="3"/>
      <c r="MAJ193" s="3"/>
      <c r="MAK193" s="3"/>
      <c r="MAL193" s="3"/>
      <c r="MAM193" s="3"/>
      <c r="MAN193" s="3"/>
      <c r="MAO193" s="3"/>
      <c r="MAP193" s="3"/>
      <c r="MAQ193" s="3"/>
      <c r="MAR193" s="3"/>
      <c r="MAS193" s="3"/>
      <c r="MAT193" s="3"/>
      <c r="MAU193" s="3"/>
      <c r="MAV193" s="3"/>
      <c r="MAW193" s="3"/>
      <c r="MAX193" s="3"/>
      <c r="MAY193" s="3"/>
      <c r="MAZ193" s="3"/>
      <c r="MBA193" s="3"/>
      <c r="MBB193" s="3"/>
      <c r="MBC193" s="3"/>
      <c r="MBD193" s="3"/>
      <c r="MBE193" s="3"/>
      <c r="MBF193" s="3"/>
      <c r="MBG193" s="3"/>
      <c r="MBH193" s="3"/>
      <c r="MBI193" s="3"/>
      <c r="MBJ193" s="3"/>
      <c r="MBK193" s="3"/>
      <c r="MBL193" s="3"/>
      <c r="MBM193" s="3"/>
      <c r="MBN193" s="3"/>
      <c r="MBO193" s="3"/>
      <c r="MBP193" s="3"/>
      <c r="MBQ193" s="3"/>
      <c r="MBR193" s="3"/>
      <c r="MBS193" s="3"/>
      <c r="MBT193" s="3"/>
      <c r="MBU193" s="3"/>
      <c r="MBV193" s="3"/>
      <c r="MBW193" s="3"/>
      <c r="MBX193" s="3"/>
      <c r="MBY193" s="3"/>
      <c r="MBZ193" s="3"/>
      <c r="MCA193" s="3"/>
      <c r="MCB193" s="3"/>
      <c r="MCC193" s="3"/>
      <c r="MCD193" s="3"/>
      <c r="MCE193" s="3"/>
      <c r="MCF193" s="3"/>
      <c r="MCG193" s="3"/>
      <c r="MCH193" s="3"/>
      <c r="MCI193" s="3"/>
      <c r="MCJ193" s="3"/>
      <c r="MCK193" s="3"/>
      <c r="MCL193" s="3"/>
      <c r="MCM193" s="3"/>
      <c r="MCN193" s="3"/>
      <c r="MCO193" s="3"/>
      <c r="MCP193" s="3"/>
      <c r="MCQ193" s="3"/>
      <c r="MCR193" s="3"/>
      <c r="MCS193" s="3"/>
      <c r="MCT193" s="3"/>
      <c r="MCU193" s="3"/>
      <c r="MCV193" s="3"/>
      <c r="MCW193" s="3"/>
      <c r="MCX193" s="3"/>
      <c r="MCY193" s="3"/>
      <c r="MCZ193" s="3"/>
      <c r="MDA193" s="3"/>
      <c r="MDB193" s="3"/>
      <c r="MDC193" s="3"/>
      <c r="MDD193" s="3"/>
      <c r="MDE193" s="3"/>
      <c r="MDF193" s="3"/>
      <c r="MDG193" s="3"/>
      <c r="MDH193" s="3"/>
      <c r="MDI193" s="3"/>
      <c r="MDJ193" s="3"/>
      <c r="MDK193" s="3"/>
      <c r="MDL193" s="3"/>
      <c r="MDM193" s="3"/>
      <c r="MDN193" s="3"/>
      <c r="MDO193" s="3"/>
      <c r="MDP193" s="3"/>
      <c r="MDQ193" s="3"/>
      <c r="MDR193" s="3"/>
      <c r="MDS193" s="3"/>
      <c r="MDT193" s="3"/>
      <c r="MDU193" s="3"/>
      <c r="MDV193" s="3"/>
      <c r="MDW193" s="3"/>
      <c r="MDX193" s="3"/>
      <c r="MDY193" s="3"/>
      <c r="MDZ193" s="3"/>
      <c r="MEA193" s="3"/>
      <c r="MEB193" s="3"/>
      <c r="MEC193" s="3"/>
      <c r="MED193" s="3"/>
      <c r="MEE193" s="3"/>
      <c r="MEF193" s="3"/>
      <c r="MEG193" s="3"/>
      <c r="MEH193" s="3"/>
      <c r="MEI193" s="3"/>
      <c r="MEJ193" s="3"/>
      <c r="MEK193" s="3"/>
      <c r="MEL193" s="3"/>
      <c r="MEM193" s="3"/>
      <c r="MEN193" s="3"/>
      <c r="MEO193" s="3"/>
      <c r="MEP193" s="3"/>
      <c r="MEQ193" s="3"/>
      <c r="MER193" s="3"/>
      <c r="MES193" s="3"/>
      <c r="MET193" s="3"/>
      <c r="MEU193" s="3"/>
      <c r="MEV193" s="3"/>
      <c r="MEW193" s="3"/>
      <c r="MEX193" s="3"/>
      <c r="MEY193" s="3"/>
      <c r="MEZ193" s="3"/>
      <c r="MFA193" s="3"/>
      <c r="MFB193" s="3"/>
      <c r="MFC193" s="3"/>
      <c r="MFD193" s="3"/>
      <c r="MFE193" s="3"/>
      <c r="MFF193" s="3"/>
      <c r="MFG193" s="3"/>
      <c r="MFH193" s="3"/>
      <c r="MFI193" s="3"/>
      <c r="MFJ193" s="3"/>
      <c r="MFK193" s="3"/>
      <c r="MFL193" s="3"/>
      <c r="MFM193" s="3"/>
      <c r="MFN193" s="3"/>
      <c r="MFO193" s="3"/>
      <c r="MFP193" s="3"/>
      <c r="MFQ193" s="3"/>
      <c r="MFR193" s="3"/>
      <c r="MFS193" s="3"/>
      <c r="MFT193" s="3"/>
      <c r="MFU193" s="3"/>
      <c r="MFV193" s="3"/>
      <c r="MFW193" s="3"/>
      <c r="MFX193" s="3"/>
      <c r="MFY193" s="3"/>
      <c r="MFZ193" s="3"/>
      <c r="MGA193" s="3"/>
      <c r="MGB193" s="3"/>
      <c r="MGC193" s="3"/>
      <c r="MGD193" s="3"/>
      <c r="MGE193" s="3"/>
      <c r="MGF193" s="3"/>
      <c r="MGG193" s="3"/>
      <c r="MGH193" s="3"/>
      <c r="MGI193" s="3"/>
      <c r="MGJ193" s="3"/>
      <c r="MGK193" s="3"/>
      <c r="MGL193" s="3"/>
      <c r="MGM193" s="3"/>
      <c r="MGN193" s="3"/>
      <c r="MGO193" s="3"/>
      <c r="MGP193" s="3"/>
      <c r="MGQ193" s="3"/>
      <c r="MGR193" s="3"/>
      <c r="MGS193" s="3"/>
      <c r="MGT193" s="3"/>
      <c r="MGU193" s="3"/>
      <c r="MGV193" s="3"/>
      <c r="MGW193" s="3"/>
      <c r="MGX193" s="3"/>
      <c r="MGY193" s="3"/>
      <c r="MGZ193" s="3"/>
      <c r="MHA193" s="3"/>
      <c r="MHB193" s="3"/>
      <c r="MHC193" s="3"/>
      <c r="MHD193" s="3"/>
      <c r="MHE193" s="3"/>
      <c r="MHF193" s="3"/>
      <c r="MHG193" s="3"/>
      <c r="MHH193" s="3"/>
      <c r="MHI193" s="3"/>
      <c r="MHJ193" s="3"/>
      <c r="MHK193" s="3"/>
      <c r="MHL193" s="3"/>
      <c r="MHM193" s="3"/>
      <c r="MHN193" s="3"/>
      <c r="MHO193" s="3"/>
      <c r="MHP193" s="3"/>
      <c r="MHQ193" s="3"/>
      <c r="MHR193" s="3"/>
      <c r="MHS193" s="3"/>
      <c r="MHT193" s="3"/>
      <c r="MHU193" s="3"/>
      <c r="MHV193" s="3"/>
      <c r="MHW193" s="3"/>
      <c r="MHX193" s="3"/>
      <c r="MHY193" s="3"/>
      <c r="MHZ193" s="3"/>
      <c r="MIA193" s="3"/>
      <c r="MIB193" s="3"/>
      <c r="MIC193" s="3"/>
      <c r="MID193" s="3"/>
      <c r="MIE193" s="3"/>
      <c r="MIF193" s="3"/>
      <c r="MIG193" s="3"/>
      <c r="MIH193" s="3"/>
      <c r="MII193" s="3"/>
      <c r="MIJ193" s="3"/>
      <c r="MIK193" s="3"/>
      <c r="MIL193" s="3"/>
      <c r="MIM193" s="3"/>
      <c r="MIN193" s="3"/>
      <c r="MIO193" s="3"/>
      <c r="MIP193" s="3"/>
      <c r="MIQ193" s="3"/>
      <c r="MIR193" s="3"/>
      <c r="MIS193" s="3"/>
      <c r="MIT193" s="3"/>
      <c r="MIU193" s="3"/>
      <c r="MIV193" s="3"/>
      <c r="MIW193" s="3"/>
      <c r="MIX193" s="3"/>
      <c r="MIY193" s="3"/>
      <c r="MIZ193" s="3"/>
      <c r="MJA193" s="3"/>
      <c r="MJB193" s="3"/>
      <c r="MJC193" s="3"/>
      <c r="MJD193" s="3"/>
      <c r="MJE193" s="3"/>
      <c r="MJF193" s="3"/>
      <c r="MJG193" s="3"/>
      <c r="MJH193" s="3"/>
      <c r="MJI193" s="3"/>
      <c r="MJJ193" s="3"/>
      <c r="MJK193" s="3"/>
      <c r="MJL193" s="3"/>
      <c r="MJM193" s="3"/>
      <c r="MJN193" s="3"/>
      <c r="MJO193" s="3"/>
      <c r="MJP193" s="3"/>
      <c r="MJQ193" s="3"/>
      <c r="MJR193" s="3"/>
      <c r="MJS193" s="3"/>
      <c r="MJT193" s="3"/>
      <c r="MJU193" s="3"/>
      <c r="MJV193" s="3"/>
      <c r="MJW193" s="3"/>
      <c r="MJX193" s="3"/>
      <c r="MJY193" s="3"/>
      <c r="MJZ193" s="3"/>
      <c r="MKA193" s="3"/>
      <c r="MKB193" s="3"/>
      <c r="MKC193" s="3"/>
      <c r="MKD193" s="3"/>
      <c r="MKE193" s="3"/>
      <c r="MKF193" s="3"/>
      <c r="MKG193" s="3"/>
      <c r="MKH193" s="3"/>
      <c r="MKI193" s="3"/>
      <c r="MKJ193" s="3"/>
      <c r="MKK193" s="3"/>
      <c r="MKL193" s="3"/>
      <c r="MKM193" s="3"/>
      <c r="MKN193" s="3"/>
      <c r="MKO193" s="3"/>
      <c r="MKP193" s="3"/>
      <c r="MKQ193" s="3"/>
      <c r="MKR193" s="3"/>
      <c r="MKS193" s="3"/>
      <c r="MKT193" s="3"/>
      <c r="MKU193" s="3"/>
      <c r="MKV193" s="3"/>
      <c r="MKW193" s="3"/>
      <c r="MKX193" s="3"/>
      <c r="MKY193" s="3"/>
      <c r="MKZ193" s="3"/>
      <c r="MLA193" s="3"/>
      <c r="MLB193" s="3"/>
      <c r="MLC193" s="3"/>
      <c r="MLD193" s="3"/>
      <c r="MLE193" s="3"/>
      <c r="MLF193" s="3"/>
      <c r="MLG193" s="3"/>
      <c r="MLH193" s="3"/>
      <c r="MLI193" s="3"/>
      <c r="MLJ193" s="3"/>
      <c r="MLK193" s="3"/>
      <c r="MLL193" s="3"/>
      <c r="MLM193" s="3"/>
      <c r="MLN193" s="3"/>
      <c r="MLO193" s="3"/>
      <c r="MLP193" s="3"/>
      <c r="MLQ193" s="3"/>
      <c r="MLR193" s="3"/>
      <c r="MLS193" s="3"/>
      <c r="MLT193" s="3"/>
      <c r="MLU193" s="3"/>
      <c r="MLV193" s="3"/>
      <c r="MLW193" s="3"/>
      <c r="MLX193" s="3"/>
      <c r="MLY193" s="3"/>
      <c r="MLZ193" s="3"/>
      <c r="MMA193" s="3"/>
      <c r="MMB193" s="3"/>
      <c r="MMC193" s="3"/>
      <c r="MMD193" s="3"/>
      <c r="MME193" s="3"/>
      <c r="MMF193" s="3"/>
      <c r="MMG193" s="3"/>
      <c r="MMH193" s="3"/>
      <c r="MMI193" s="3"/>
      <c r="MMJ193" s="3"/>
      <c r="MMK193" s="3"/>
      <c r="MML193" s="3"/>
      <c r="MMM193" s="3"/>
      <c r="MMN193" s="3"/>
      <c r="MMO193" s="3"/>
      <c r="MMP193" s="3"/>
      <c r="MMQ193" s="3"/>
      <c r="MMR193" s="3"/>
      <c r="MMS193" s="3"/>
      <c r="MMT193" s="3"/>
      <c r="MMU193" s="3"/>
      <c r="MMV193" s="3"/>
      <c r="MMW193" s="3"/>
      <c r="MMX193" s="3"/>
      <c r="MMY193" s="3"/>
      <c r="MMZ193" s="3"/>
      <c r="MNA193" s="3"/>
      <c r="MNB193" s="3"/>
      <c r="MNC193" s="3"/>
      <c r="MND193" s="3"/>
      <c r="MNE193" s="3"/>
      <c r="MNF193" s="3"/>
      <c r="MNG193" s="3"/>
      <c r="MNH193" s="3"/>
      <c r="MNI193" s="3"/>
      <c r="MNJ193" s="3"/>
      <c r="MNK193" s="3"/>
      <c r="MNL193" s="3"/>
      <c r="MNM193" s="3"/>
      <c r="MNN193" s="3"/>
      <c r="MNO193" s="3"/>
      <c r="MNP193" s="3"/>
      <c r="MNQ193" s="3"/>
      <c r="MNR193" s="3"/>
      <c r="MNS193" s="3"/>
      <c r="MNT193" s="3"/>
      <c r="MNU193" s="3"/>
      <c r="MNV193" s="3"/>
      <c r="MNW193" s="3"/>
      <c r="MNX193" s="3"/>
      <c r="MNY193" s="3"/>
      <c r="MNZ193" s="3"/>
      <c r="MOA193" s="3"/>
      <c r="MOB193" s="3"/>
      <c r="MOC193" s="3"/>
      <c r="MOD193" s="3"/>
      <c r="MOE193" s="3"/>
      <c r="MOF193" s="3"/>
      <c r="MOG193" s="3"/>
      <c r="MOH193" s="3"/>
      <c r="MOI193" s="3"/>
      <c r="MOJ193" s="3"/>
      <c r="MOK193" s="3"/>
      <c r="MOL193" s="3"/>
      <c r="MOM193" s="3"/>
      <c r="MON193" s="3"/>
      <c r="MOO193" s="3"/>
      <c r="MOP193" s="3"/>
      <c r="MOQ193" s="3"/>
      <c r="MOR193" s="3"/>
      <c r="MOS193" s="3"/>
      <c r="MOT193" s="3"/>
      <c r="MOU193" s="3"/>
      <c r="MOV193" s="3"/>
      <c r="MOW193" s="3"/>
      <c r="MOX193" s="3"/>
      <c r="MOY193" s="3"/>
      <c r="MOZ193" s="3"/>
      <c r="MPA193" s="3"/>
      <c r="MPB193" s="3"/>
      <c r="MPC193" s="3"/>
      <c r="MPD193" s="3"/>
      <c r="MPE193" s="3"/>
      <c r="MPF193" s="3"/>
      <c r="MPG193" s="3"/>
      <c r="MPH193" s="3"/>
      <c r="MPI193" s="3"/>
      <c r="MPJ193" s="3"/>
      <c r="MPK193" s="3"/>
      <c r="MPL193" s="3"/>
      <c r="MPM193" s="3"/>
      <c r="MPN193" s="3"/>
      <c r="MPO193" s="3"/>
      <c r="MPP193" s="3"/>
      <c r="MPQ193" s="3"/>
      <c r="MPR193" s="3"/>
      <c r="MPS193" s="3"/>
      <c r="MPT193" s="3"/>
      <c r="MPU193" s="3"/>
      <c r="MPV193" s="3"/>
      <c r="MPW193" s="3"/>
      <c r="MPX193" s="3"/>
      <c r="MPY193" s="3"/>
      <c r="MPZ193" s="3"/>
      <c r="MQA193" s="3"/>
      <c r="MQB193" s="3"/>
      <c r="MQC193" s="3"/>
      <c r="MQD193" s="3"/>
      <c r="MQE193" s="3"/>
      <c r="MQF193" s="3"/>
      <c r="MQG193" s="3"/>
      <c r="MQH193" s="3"/>
      <c r="MQI193" s="3"/>
      <c r="MQJ193" s="3"/>
      <c r="MQK193" s="3"/>
      <c r="MQL193" s="3"/>
      <c r="MQM193" s="3"/>
      <c r="MQN193" s="3"/>
      <c r="MQO193" s="3"/>
      <c r="MQP193" s="3"/>
      <c r="MQQ193" s="3"/>
      <c r="MQR193" s="3"/>
      <c r="MQS193" s="3"/>
      <c r="MQT193" s="3"/>
      <c r="MQU193" s="3"/>
      <c r="MQV193" s="3"/>
      <c r="MQW193" s="3"/>
      <c r="MQX193" s="3"/>
      <c r="MQY193" s="3"/>
      <c r="MQZ193" s="3"/>
      <c r="MRA193" s="3"/>
      <c r="MRB193" s="3"/>
      <c r="MRC193" s="3"/>
      <c r="MRD193" s="3"/>
      <c r="MRE193" s="3"/>
      <c r="MRF193" s="3"/>
      <c r="MRG193" s="3"/>
      <c r="MRH193" s="3"/>
      <c r="MRI193" s="3"/>
      <c r="MRJ193" s="3"/>
      <c r="MRK193" s="3"/>
      <c r="MRL193" s="3"/>
      <c r="MRM193" s="3"/>
      <c r="MRN193" s="3"/>
      <c r="MRO193" s="3"/>
      <c r="MRP193" s="3"/>
      <c r="MRQ193" s="3"/>
      <c r="MRR193" s="3"/>
      <c r="MRS193" s="3"/>
      <c r="MRT193" s="3"/>
      <c r="MRU193" s="3"/>
      <c r="MRV193" s="3"/>
      <c r="MRW193" s="3"/>
      <c r="MRX193" s="3"/>
      <c r="MRY193" s="3"/>
      <c r="MRZ193" s="3"/>
      <c r="MSA193" s="3"/>
      <c r="MSB193" s="3"/>
      <c r="MSC193" s="3"/>
      <c r="MSD193" s="3"/>
      <c r="MSE193" s="3"/>
      <c r="MSF193" s="3"/>
      <c r="MSG193" s="3"/>
      <c r="MSH193" s="3"/>
      <c r="MSI193" s="3"/>
      <c r="MSJ193" s="3"/>
      <c r="MSK193" s="3"/>
      <c r="MSL193" s="3"/>
      <c r="MSM193" s="3"/>
      <c r="MSN193" s="3"/>
      <c r="MSO193" s="3"/>
      <c r="MSP193" s="3"/>
      <c r="MSQ193" s="3"/>
      <c r="MSR193" s="3"/>
      <c r="MSS193" s="3"/>
      <c r="MST193" s="3"/>
      <c r="MSU193" s="3"/>
      <c r="MSV193" s="3"/>
      <c r="MSW193" s="3"/>
      <c r="MSX193" s="3"/>
      <c r="MSY193" s="3"/>
      <c r="MSZ193" s="3"/>
      <c r="MTA193" s="3"/>
      <c r="MTB193" s="3"/>
      <c r="MTC193" s="3"/>
      <c r="MTD193" s="3"/>
      <c r="MTE193" s="3"/>
      <c r="MTF193" s="3"/>
      <c r="MTG193" s="3"/>
      <c r="MTH193" s="3"/>
      <c r="MTI193" s="3"/>
      <c r="MTJ193" s="3"/>
      <c r="MTK193" s="3"/>
      <c r="MTL193" s="3"/>
      <c r="MTM193" s="3"/>
      <c r="MTN193" s="3"/>
      <c r="MTO193" s="3"/>
      <c r="MTP193" s="3"/>
      <c r="MTQ193" s="3"/>
      <c r="MTR193" s="3"/>
      <c r="MTS193" s="3"/>
      <c r="MTT193" s="3"/>
      <c r="MTU193" s="3"/>
      <c r="MTV193" s="3"/>
      <c r="MTW193" s="3"/>
      <c r="MTX193" s="3"/>
      <c r="MTY193" s="3"/>
      <c r="MTZ193" s="3"/>
      <c r="MUA193" s="3"/>
      <c r="MUB193" s="3"/>
      <c r="MUC193" s="3"/>
      <c r="MUD193" s="3"/>
      <c r="MUE193" s="3"/>
      <c r="MUF193" s="3"/>
      <c r="MUG193" s="3"/>
      <c r="MUH193" s="3"/>
      <c r="MUI193" s="3"/>
      <c r="MUJ193" s="3"/>
      <c r="MUK193" s="3"/>
      <c r="MUL193" s="3"/>
      <c r="MUM193" s="3"/>
      <c r="MUN193" s="3"/>
      <c r="MUO193" s="3"/>
      <c r="MUP193" s="3"/>
      <c r="MUQ193" s="3"/>
      <c r="MUR193" s="3"/>
      <c r="MUS193" s="3"/>
      <c r="MUT193" s="3"/>
      <c r="MUU193" s="3"/>
      <c r="MUV193" s="3"/>
      <c r="MUW193" s="3"/>
      <c r="MUX193" s="3"/>
      <c r="MUY193" s="3"/>
      <c r="MUZ193" s="3"/>
      <c r="MVA193" s="3"/>
      <c r="MVB193" s="3"/>
      <c r="MVC193" s="3"/>
      <c r="MVD193" s="3"/>
      <c r="MVE193" s="3"/>
      <c r="MVF193" s="3"/>
      <c r="MVG193" s="3"/>
      <c r="MVH193" s="3"/>
      <c r="MVI193" s="3"/>
      <c r="MVJ193" s="3"/>
      <c r="MVK193" s="3"/>
      <c r="MVL193" s="3"/>
      <c r="MVM193" s="3"/>
      <c r="MVN193" s="3"/>
      <c r="MVO193" s="3"/>
      <c r="MVP193" s="3"/>
      <c r="MVQ193" s="3"/>
      <c r="MVR193" s="3"/>
      <c r="MVS193" s="3"/>
      <c r="MVT193" s="3"/>
      <c r="MVU193" s="3"/>
      <c r="MVV193" s="3"/>
      <c r="MVW193" s="3"/>
      <c r="MVX193" s="3"/>
      <c r="MVY193" s="3"/>
      <c r="MVZ193" s="3"/>
      <c r="MWA193" s="3"/>
      <c r="MWB193" s="3"/>
      <c r="MWC193" s="3"/>
      <c r="MWD193" s="3"/>
      <c r="MWE193" s="3"/>
      <c r="MWF193" s="3"/>
      <c r="MWG193" s="3"/>
      <c r="MWH193" s="3"/>
      <c r="MWI193" s="3"/>
      <c r="MWJ193" s="3"/>
      <c r="MWK193" s="3"/>
      <c r="MWL193" s="3"/>
      <c r="MWM193" s="3"/>
      <c r="MWN193" s="3"/>
      <c r="MWO193" s="3"/>
      <c r="MWP193" s="3"/>
      <c r="MWQ193" s="3"/>
      <c r="MWR193" s="3"/>
      <c r="MWS193" s="3"/>
      <c r="MWT193" s="3"/>
      <c r="MWU193" s="3"/>
      <c r="MWV193" s="3"/>
      <c r="MWW193" s="3"/>
      <c r="MWX193" s="3"/>
      <c r="MWY193" s="3"/>
      <c r="MWZ193" s="3"/>
      <c r="MXA193" s="3"/>
      <c r="MXB193" s="3"/>
      <c r="MXC193" s="3"/>
      <c r="MXD193" s="3"/>
      <c r="MXE193" s="3"/>
      <c r="MXF193" s="3"/>
      <c r="MXG193" s="3"/>
      <c r="MXH193" s="3"/>
      <c r="MXI193" s="3"/>
      <c r="MXJ193" s="3"/>
      <c r="MXK193" s="3"/>
      <c r="MXL193" s="3"/>
      <c r="MXM193" s="3"/>
      <c r="MXN193" s="3"/>
      <c r="MXO193" s="3"/>
      <c r="MXP193" s="3"/>
      <c r="MXQ193" s="3"/>
      <c r="MXR193" s="3"/>
      <c r="MXS193" s="3"/>
      <c r="MXT193" s="3"/>
      <c r="MXU193" s="3"/>
      <c r="MXV193" s="3"/>
      <c r="MXW193" s="3"/>
      <c r="MXX193" s="3"/>
      <c r="MXY193" s="3"/>
      <c r="MXZ193" s="3"/>
      <c r="MYA193" s="3"/>
      <c r="MYB193" s="3"/>
      <c r="MYC193" s="3"/>
      <c r="MYD193" s="3"/>
      <c r="MYE193" s="3"/>
      <c r="MYF193" s="3"/>
      <c r="MYG193" s="3"/>
      <c r="MYH193" s="3"/>
      <c r="MYI193" s="3"/>
      <c r="MYJ193" s="3"/>
      <c r="MYK193" s="3"/>
      <c r="MYL193" s="3"/>
      <c r="MYM193" s="3"/>
      <c r="MYN193" s="3"/>
      <c r="MYO193" s="3"/>
      <c r="MYP193" s="3"/>
      <c r="MYQ193" s="3"/>
      <c r="MYR193" s="3"/>
      <c r="MYS193" s="3"/>
      <c r="MYT193" s="3"/>
      <c r="MYU193" s="3"/>
      <c r="MYV193" s="3"/>
      <c r="MYW193" s="3"/>
      <c r="MYX193" s="3"/>
      <c r="MYY193" s="3"/>
      <c r="MYZ193" s="3"/>
      <c r="MZA193" s="3"/>
      <c r="MZB193" s="3"/>
      <c r="MZC193" s="3"/>
      <c r="MZD193" s="3"/>
      <c r="MZE193" s="3"/>
      <c r="MZF193" s="3"/>
      <c r="MZG193" s="3"/>
      <c r="MZH193" s="3"/>
      <c r="MZI193" s="3"/>
      <c r="MZJ193" s="3"/>
      <c r="MZK193" s="3"/>
      <c r="MZL193" s="3"/>
      <c r="MZM193" s="3"/>
      <c r="MZN193" s="3"/>
      <c r="MZO193" s="3"/>
      <c r="MZP193" s="3"/>
      <c r="MZQ193" s="3"/>
      <c r="MZR193" s="3"/>
      <c r="MZS193" s="3"/>
      <c r="MZT193" s="3"/>
      <c r="MZU193" s="3"/>
      <c r="MZV193" s="3"/>
      <c r="MZW193" s="3"/>
      <c r="MZX193" s="3"/>
      <c r="MZY193" s="3"/>
      <c r="MZZ193" s="3"/>
      <c r="NAA193" s="3"/>
      <c r="NAB193" s="3"/>
      <c r="NAC193" s="3"/>
      <c r="NAD193" s="3"/>
      <c r="NAE193" s="3"/>
      <c r="NAF193" s="3"/>
      <c r="NAG193" s="3"/>
      <c r="NAH193" s="3"/>
      <c r="NAI193" s="3"/>
      <c r="NAJ193" s="3"/>
      <c r="NAK193" s="3"/>
      <c r="NAL193" s="3"/>
      <c r="NAM193" s="3"/>
      <c r="NAN193" s="3"/>
      <c r="NAO193" s="3"/>
      <c r="NAP193" s="3"/>
      <c r="NAQ193" s="3"/>
      <c r="NAR193" s="3"/>
      <c r="NAS193" s="3"/>
      <c r="NAT193" s="3"/>
      <c r="NAU193" s="3"/>
      <c r="NAV193" s="3"/>
      <c r="NAW193" s="3"/>
      <c r="NAX193" s="3"/>
      <c r="NAY193" s="3"/>
      <c r="NAZ193" s="3"/>
      <c r="NBA193" s="3"/>
      <c r="NBB193" s="3"/>
      <c r="NBC193" s="3"/>
      <c r="NBD193" s="3"/>
      <c r="NBE193" s="3"/>
      <c r="NBF193" s="3"/>
      <c r="NBG193" s="3"/>
      <c r="NBH193" s="3"/>
      <c r="NBI193" s="3"/>
      <c r="NBJ193" s="3"/>
      <c r="NBK193" s="3"/>
      <c r="NBL193" s="3"/>
      <c r="NBM193" s="3"/>
      <c r="NBN193" s="3"/>
      <c r="NBO193" s="3"/>
      <c r="NBP193" s="3"/>
      <c r="NBQ193" s="3"/>
      <c r="NBR193" s="3"/>
      <c r="NBS193" s="3"/>
      <c r="NBT193" s="3"/>
      <c r="NBU193" s="3"/>
      <c r="NBV193" s="3"/>
      <c r="NBW193" s="3"/>
      <c r="NBX193" s="3"/>
      <c r="NBY193" s="3"/>
      <c r="NBZ193" s="3"/>
      <c r="NCA193" s="3"/>
      <c r="NCB193" s="3"/>
      <c r="NCC193" s="3"/>
      <c r="NCD193" s="3"/>
      <c r="NCE193" s="3"/>
      <c r="NCF193" s="3"/>
      <c r="NCG193" s="3"/>
      <c r="NCH193" s="3"/>
      <c r="NCI193" s="3"/>
      <c r="NCJ193" s="3"/>
      <c r="NCK193" s="3"/>
      <c r="NCL193" s="3"/>
      <c r="NCM193" s="3"/>
      <c r="NCN193" s="3"/>
      <c r="NCO193" s="3"/>
      <c r="NCP193" s="3"/>
      <c r="NCQ193" s="3"/>
      <c r="NCR193" s="3"/>
      <c r="NCS193" s="3"/>
      <c r="NCT193" s="3"/>
      <c r="NCU193" s="3"/>
      <c r="NCV193" s="3"/>
      <c r="NCW193" s="3"/>
      <c r="NCX193" s="3"/>
      <c r="NCY193" s="3"/>
      <c r="NCZ193" s="3"/>
      <c r="NDA193" s="3"/>
      <c r="NDB193" s="3"/>
      <c r="NDC193" s="3"/>
      <c r="NDD193" s="3"/>
      <c r="NDE193" s="3"/>
      <c r="NDF193" s="3"/>
      <c r="NDG193" s="3"/>
      <c r="NDH193" s="3"/>
      <c r="NDI193" s="3"/>
      <c r="NDJ193" s="3"/>
      <c r="NDK193" s="3"/>
      <c r="NDL193" s="3"/>
      <c r="NDM193" s="3"/>
      <c r="NDN193" s="3"/>
      <c r="NDO193" s="3"/>
      <c r="NDP193" s="3"/>
      <c r="NDQ193" s="3"/>
      <c r="NDR193" s="3"/>
      <c r="NDS193" s="3"/>
      <c r="NDT193" s="3"/>
      <c r="NDU193" s="3"/>
      <c r="NDV193" s="3"/>
      <c r="NDW193" s="3"/>
      <c r="NDX193" s="3"/>
      <c r="NDY193" s="3"/>
      <c r="NDZ193" s="3"/>
      <c r="NEA193" s="3"/>
      <c r="NEB193" s="3"/>
      <c r="NEC193" s="3"/>
      <c r="NED193" s="3"/>
      <c r="NEE193" s="3"/>
      <c r="NEF193" s="3"/>
      <c r="NEG193" s="3"/>
      <c r="NEH193" s="3"/>
      <c r="NEI193" s="3"/>
      <c r="NEJ193" s="3"/>
      <c r="NEK193" s="3"/>
      <c r="NEL193" s="3"/>
      <c r="NEM193" s="3"/>
      <c r="NEN193" s="3"/>
      <c r="NEO193" s="3"/>
      <c r="NEP193" s="3"/>
      <c r="NEQ193" s="3"/>
      <c r="NER193" s="3"/>
      <c r="NES193" s="3"/>
      <c r="NET193" s="3"/>
      <c r="NEU193" s="3"/>
      <c r="NEV193" s="3"/>
      <c r="NEW193" s="3"/>
      <c r="NEX193" s="3"/>
      <c r="NEY193" s="3"/>
      <c r="NEZ193" s="3"/>
      <c r="NFA193" s="3"/>
      <c r="NFB193" s="3"/>
      <c r="NFC193" s="3"/>
      <c r="NFD193" s="3"/>
      <c r="NFE193" s="3"/>
      <c r="NFF193" s="3"/>
      <c r="NFG193" s="3"/>
      <c r="NFH193" s="3"/>
      <c r="NFI193" s="3"/>
      <c r="NFJ193" s="3"/>
      <c r="NFK193" s="3"/>
      <c r="NFL193" s="3"/>
      <c r="NFM193" s="3"/>
      <c r="NFN193" s="3"/>
      <c r="NFO193" s="3"/>
      <c r="NFP193" s="3"/>
      <c r="NFQ193" s="3"/>
      <c r="NFR193" s="3"/>
      <c r="NFS193" s="3"/>
      <c r="NFT193" s="3"/>
      <c r="NFU193" s="3"/>
      <c r="NFV193" s="3"/>
      <c r="NFW193" s="3"/>
      <c r="NFX193" s="3"/>
      <c r="NFY193" s="3"/>
      <c r="NFZ193" s="3"/>
      <c r="NGA193" s="3"/>
      <c r="NGB193" s="3"/>
      <c r="NGC193" s="3"/>
      <c r="NGD193" s="3"/>
      <c r="NGE193" s="3"/>
      <c r="NGF193" s="3"/>
      <c r="NGG193" s="3"/>
      <c r="NGH193" s="3"/>
      <c r="NGI193" s="3"/>
      <c r="NGJ193" s="3"/>
      <c r="NGK193" s="3"/>
      <c r="NGL193" s="3"/>
      <c r="NGM193" s="3"/>
      <c r="NGN193" s="3"/>
      <c r="NGO193" s="3"/>
      <c r="NGP193" s="3"/>
      <c r="NGQ193" s="3"/>
      <c r="NGR193" s="3"/>
      <c r="NGS193" s="3"/>
      <c r="NGT193" s="3"/>
      <c r="NGU193" s="3"/>
      <c r="NGV193" s="3"/>
      <c r="NGW193" s="3"/>
      <c r="NGX193" s="3"/>
      <c r="NGY193" s="3"/>
      <c r="NGZ193" s="3"/>
      <c r="NHA193" s="3"/>
      <c r="NHB193" s="3"/>
      <c r="NHC193" s="3"/>
      <c r="NHD193" s="3"/>
      <c r="NHE193" s="3"/>
      <c r="NHF193" s="3"/>
      <c r="NHG193" s="3"/>
      <c r="NHH193" s="3"/>
      <c r="NHI193" s="3"/>
      <c r="NHJ193" s="3"/>
      <c r="NHK193" s="3"/>
      <c r="NHL193" s="3"/>
      <c r="NHM193" s="3"/>
      <c r="NHN193" s="3"/>
      <c r="NHO193" s="3"/>
      <c r="NHP193" s="3"/>
      <c r="NHQ193" s="3"/>
      <c r="NHR193" s="3"/>
      <c r="NHS193" s="3"/>
      <c r="NHT193" s="3"/>
      <c r="NHU193" s="3"/>
      <c r="NHV193" s="3"/>
      <c r="NHW193" s="3"/>
      <c r="NHX193" s="3"/>
      <c r="NHY193" s="3"/>
      <c r="NHZ193" s="3"/>
      <c r="NIA193" s="3"/>
      <c r="NIB193" s="3"/>
      <c r="NIC193" s="3"/>
      <c r="NID193" s="3"/>
      <c r="NIE193" s="3"/>
      <c r="NIF193" s="3"/>
      <c r="NIG193" s="3"/>
      <c r="NIH193" s="3"/>
      <c r="NII193" s="3"/>
      <c r="NIJ193" s="3"/>
      <c r="NIK193" s="3"/>
      <c r="NIL193" s="3"/>
      <c r="NIM193" s="3"/>
      <c r="NIN193" s="3"/>
      <c r="NIO193" s="3"/>
      <c r="NIP193" s="3"/>
      <c r="NIQ193" s="3"/>
      <c r="NIR193" s="3"/>
      <c r="NIS193" s="3"/>
      <c r="NIT193" s="3"/>
      <c r="NIU193" s="3"/>
      <c r="NIV193" s="3"/>
      <c r="NIW193" s="3"/>
      <c r="NIX193" s="3"/>
      <c r="NIY193" s="3"/>
      <c r="NIZ193" s="3"/>
      <c r="NJA193" s="3"/>
      <c r="NJB193" s="3"/>
      <c r="NJC193" s="3"/>
      <c r="NJD193" s="3"/>
      <c r="NJE193" s="3"/>
      <c r="NJF193" s="3"/>
      <c r="NJG193" s="3"/>
      <c r="NJH193" s="3"/>
      <c r="NJI193" s="3"/>
      <c r="NJJ193" s="3"/>
      <c r="NJK193" s="3"/>
      <c r="NJL193" s="3"/>
      <c r="NJM193" s="3"/>
      <c r="NJN193" s="3"/>
      <c r="NJO193" s="3"/>
      <c r="NJP193" s="3"/>
      <c r="NJQ193" s="3"/>
      <c r="NJR193" s="3"/>
      <c r="NJS193" s="3"/>
      <c r="NJT193" s="3"/>
      <c r="NJU193" s="3"/>
      <c r="NJV193" s="3"/>
      <c r="NJW193" s="3"/>
      <c r="NJX193" s="3"/>
      <c r="NJY193" s="3"/>
      <c r="NJZ193" s="3"/>
      <c r="NKA193" s="3"/>
      <c r="NKB193" s="3"/>
      <c r="NKC193" s="3"/>
      <c r="NKD193" s="3"/>
      <c r="NKE193" s="3"/>
      <c r="NKF193" s="3"/>
      <c r="NKG193" s="3"/>
      <c r="NKH193" s="3"/>
      <c r="NKI193" s="3"/>
      <c r="NKJ193" s="3"/>
      <c r="NKK193" s="3"/>
      <c r="NKL193" s="3"/>
      <c r="NKM193" s="3"/>
      <c r="NKN193" s="3"/>
      <c r="NKO193" s="3"/>
      <c r="NKP193" s="3"/>
      <c r="NKQ193" s="3"/>
      <c r="NKR193" s="3"/>
      <c r="NKS193" s="3"/>
      <c r="NKT193" s="3"/>
      <c r="NKU193" s="3"/>
      <c r="NKV193" s="3"/>
      <c r="NKW193" s="3"/>
      <c r="NKX193" s="3"/>
      <c r="NKY193" s="3"/>
      <c r="NKZ193" s="3"/>
      <c r="NLA193" s="3"/>
      <c r="NLB193" s="3"/>
      <c r="NLC193" s="3"/>
      <c r="NLD193" s="3"/>
      <c r="NLE193" s="3"/>
      <c r="NLF193" s="3"/>
      <c r="NLG193" s="3"/>
      <c r="NLH193" s="3"/>
      <c r="NLI193" s="3"/>
      <c r="NLJ193" s="3"/>
      <c r="NLK193" s="3"/>
      <c r="NLL193" s="3"/>
      <c r="NLM193" s="3"/>
      <c r="NLN193" s="3"/>
      <c r="NLO193" s="3"/>
      <c r="NLP193" s="3"/>
      <c r="NLQ193" s="3"/>
      <c r="NLR193" s="3"/>
      <c r="NLS193" s="3"/>
      <c r="NLT193" s="3"/>
      <c r="NLU193" s="3"/>
      <c r="NLV193" s="3"/>
      <c r="NLW193" s="3"/>
      <c r="NLX193" s="3"/>
      <c r="NLY193" s="3"/>
      <c r="NLZ193" s="3"/>
      <c r="NMA193" s="3"/>
      <c r="NMB193" s="3"/>
      <c r="NMC193" s="3"/>
      <c r="NMD193" s="3"/>
      <c r="NME193" s="3"/>
      <c r="NMF193" s="3"/>
      <c r="NMG193" s="3"/>
      <c r="NMH193" s="3"/>
      <c r="NMI193" s="3"/>
      <c r="NMJ193" s="3"/>
      <c r="NMK193" s="3"/>
      <c r="NML193" s="3"/>
      <c r="NMM193" s="3"/>
      <c r="NMN193" s="3"/>
      <c r="NMO193" s="3"/>
      <c r="NMP193" s="3"/>
      <c r="NMQ193" s="3"/>
      <c r="NMR193" s="3"/>
      <c r="NMS193" s="3"/>
      <c r="NMT193" s="3"/>
      <c r="NMU193" s="3"/>
      <c r="NMV193" s="3"/>
      <c r="NMW193" s="3"/>
      <c r="NMX193" s="3"/>
      <c r="NMY193" s="3"/>
      <c r="NMZ193" s="3"/>
      <c r="NNA193" s="3"/>
      <c r="NNB193" s="3"/>
      <c r="NNC193" s="3"/>
      <c r="NND193" s="3"/>
      <c r="NNE193" s="3"/>
      <c r="NNF193" s="3"/>
      <c r="NNG193" s="3"/>
      <c r="NNH193" s="3"/>
      <c r="NNI193" s="3"/>
      <c r="NNJ193" s="3"/>
      <c r="NNK193" s="3"/>
      <c r="NNL193" s="3"/>
      <c r="NNM193" s="3"/>
      <c r="NNN193" s="3"/>
      <c r="NNO193" s="3"/>
      <c r="NNP193" s="3"/>
      <c r="NNQ193" s="3"/>
      <c r="NNR193" s="3"/>
      <c r="NNS193" s="3"/>
      <c r="NNT193" s="3"/>
      <c r="NNU193" s="3"/>
      <c r="NNV193" s="3"/>
      <c r="NNW193" s="3"/>
      <c r="NNX193" s="3"/>
      <c r="NNY193" s="3"/>
      <c r="NNZ193" s="3"/>
      <c r="NOA193" s="3"/>
      <c r="NOB193" s="3"/>
      <c r="NOC193" s="3"/>
      <c r="NOD193" s="3"/>
      <c r="NOE193" s="3"/>
      <c r="NOF193" s="3"/>
      <c r="NOG193" s="3"/>
      <c r="NOH193" s="3"/>
      <c r="NOI193" s="3"/>
      <c r="NOJ193" s="3"/>
      <c r="NOK193" s="3"/>
      <c r="NOL193" s="3"/>
      <c r="NOM193" s="3"/>
      <c r="NON193" s="3"/>
      <c r="NOO193" s="3"/>
      <c r="NOP193" s="3"/>
      <c r="NOQ193" s="3"/>
      <c r="NOR193" s="3"/>
      <c r="NOS193" s="3"/>
      <c r="NOT193" s="3"/>
      <c r="NOU193" s="3"/>
      <c r="NOV193" s="3"/>
      <c r="NOW193" s="3"/>
      <c r="NOX193" s="3"/>
      <c r="NOY193" s="3"/>
      <c r="NOZ193" s="3"/>
      <c r="NPA193" s="3"/>
      <c r="NPB193" s="3"/>
      <c r="NPC193" s="3"/>
      <c r="NPD193" s="3"/>
      <c r="NPE193" s="3"/>
      <c r="NPF193" s="3"/>
      <c r="NPG193" s="3"/>
      <c r="NPH193" s="3"/>
      <c r="NPI193" s="3"/>
      <c r="NPJ193" s="3"/>
      <c r="NPK193" s="3"/>
      <c r="NPL193" s="3"/>
      <c r="NPM193" s="3"/>
      <c r="NPN193" s="3"/>
      <c r="NPO193" s="3"/>
      <c r="NPP193" s="3"/>
      <c r="NPQ193" s="3"/>
      <c r="NPR193" s="3"/>
      <c r="NPS193" s="3"/>
      <c r="NPT193" s="3"/>
      <c r="NPU193" s="3"/>
      <c r="NPV193" s="3"/>
      <c r="NPW193" s="3"/>
      <c r="NPX193" s="3"/>
      <c r="NPY193" s="3"/>
      <c r="NPZ193" s="3"/>
      <c r="NQA193" s="3"/>
      <c r="NQB193" s="3"/>
      <c r="NQC193" s="3"/>
      <c r="NQD193" s="3"/>
      <c r="NQE193" s="3"/>
      <c r="NQF193" s="3"/>
      <c r="NQG193" s="3"/>
      <c r="NQH193" s="3"/>
      <c r="NQI193" s="3"/>
      <c r="NQJ193" s="3"/>
      <c r="NQK193" s="3"/>
      <c r="NQL193" s="3"/>
      <c r="NQM193" s="3"/>
      <c r="NQN193" s="3"/>
      <c r="NQO193" s="3"/>
      <c r="NQP193" s="3"/>
      <c r="NQQ193" s="3"/>
      <c r="NQR193" s="3"/>
      <c r="NQS193" s="3"/>
      <c r="NQT193" s="3"/>
      <c r="NQU193" s="3"/>
      <c r="NQV193" s="3"/>
      <c r="NQW193" s="3"/>
      <c r="NQX193" s="3"/>
      <c r="NQY193" s="3"/>
      <c r="NQZ193" s="3"/>
      <c r="NRA193" s="3"/>
      <c r="NRB193" s="3"/>
      <c r="NRC193" s="3"/>
      <c r="NRD193" s="3"/>
      <c r="NRE193" s="3"/>
      <c r="NRF193" s="3"/>
      <c r="NRG193" s="3"/>
      <c r="NRH193" s="3"/>
      <c r="NRI193" s="3"/>
      <c r="NRJ193" s="3"/>
      <c r="NRK193" s="3"/>
      <c r="NRL193" s="3"/>
      <c r="NRM193" s="3"/>
      <c r="NRN193" s="3"/>
      <c r="NRO193" s="3"/>
      <c r="NRP193" s="3"/>
      <c r="NRQ193" s="3"/>
      <c r="NRR193" s="3"/>
      <c r="NRS193" s="3"/>
      <c r="NRT193" s="3"/>
      <c r="NRU193" s="3"/>
      <c r="NRV193" s="3"/>
      <c r="NRW193" s="3"/>
      <c r="NRX193" s="3"/>
      <c r="NRY193" s="3"/>
      <c r="NRZ193" s="3"/>
      <c r="NSA193" s="3"/>
      <c r="NSB193" s="3"/>
      <c r="NSC193" s="3"/>
      <c r="NSD193" s="3"/>
      <c r="NSE193" s="3"/>
      <c r="NSF193" s="3"/>
      <c r="NSG193" s="3"/>
      <c r="NSH193" s="3"/>
      <c r="NSI193" s="3"/>
      <c r="NSJ193" s="3"/>
      <c r="NSK193" s="3"/>
      <c r="NSL193" s="3"/>
      <c r="NSM193" s="3"/>
      <c r="NSN193" s="3"/>
      <c r="NSO193" s="3"/>
      <c r="NSP193" s="3"/>
      <c r="NSQ193" s="3"/>
      <c r="NSR193" s="3"/>
      <c r="NSS193" s="3"/>
      <c r="NST193" s="3"/>
      <c r="NSU193" s="3"/>
      <c r="NSV193" s="3"/>
      <c r="NSW193" s="3"/>
      <c r="NSX193" s="3"/>
      <c r="NSY193" s="3"/>
      <c r="NSZ193" s="3"/>
      <c r="NTA193" s="3"/>
      <c r="NTB193" s="3"/>
      <c r="NTC193" s="3"/>
      <c r="NTD193" s="3"/>
      <c r="NTE193" s="3"/>
      <c r="NTF193" s="3"/>
      <c r="NTG193" s="3"/>
      <c r="NTH193" s="3"/>
      <c r="NTI193" s="3"/>
      <c r="NTJ193" s="3"/>
      <c r="NTK193" s="3"/>
      <c r="NTL193" s="3"/>
      <c r="NTM193" s="3"/>
      <c r="NTN193" s="3"/>
      <c r="NTO193" s="3"/>
      <c r="NTP193" s="3"/>
      <c r="NTQ193" s="3"/>
      <c r="NTR193" s="3"/>
      <c r="NTS193" s="3"/>
      <c r="NTT193" s="3"/>
      <c r="NTU193" s="3"/>
      <c r="NTV193" s="3"/>
      <c r="NTW193" s="3"/>
      <c r="NTX193" s="3"/>
      <c r="NTY193" s="3"/>
      <c r="NTZ193" s="3"/>
      <c r="NUA193" s="3"/>
      <c r="NUB193" s="3"/>
      <c r="NUC193" s="3"/>
      <c r="NUD193" s="3"/>
      <c r="NUE193" s="3"/>
      <c r="NUF193" s="3"/>
      <c r="NUG193" s="3"/>
      <c r="NUH193" s="3"/>
      <c r="NUI193" s="3"/>
      <c r="NUJ193" s="3"/>
      <c r="NUK193" s="3"/>
      <c r="NUL193" s="3"/>
      <c r="NUM193" s="3"/>
      <c r="NUN193" s="3"/>
      <c r="NUO193" s="3"/>
      <c r="NUP193" s="3"/>
      <c r="NUQ193" s="3"/>
      <c r="NUR193" s="3"/>
      <c r="NUS193" s="3"/>
      <c r="NUT193" s="3"/>
      <c r="NUU193" s="3"/>
      <c r="NUV193" s="3"/>
      <c r="NUW193" s="3"/>
      <c r="NUX193" s="3"/>
      <c r="NUY193" s="3"/>
      <c r="NUZ193" s="3"/>
      <c r="NVA193" s="3"/>
      <c r="NVB193" s="3"/>
      <c r="NVC193" s="3"/>
      <c r="NVD193" s="3"/>
      <c r="NVE193" s="3"/>
      <c r="NVF193" s="3"/>
      <c r="NVG193" s="3"/>
      <c r="NVH193" s="3"/>
      <c r="NVI193" s="3"/>
      <c r="NVJ193" s="3"/>
      <c r="NVK193" s="3"/>
      <c r="NVL193" s="3"/>
      <c r="NVM193" s="3"/>
      <c r="NVN193" s="3"/>
      <c r="NVO193" s="3"/>
      <c r="NVP193" s="3"/>
      <c r="NVQ193" s="3"/>
      <c r="NVR193" s="3"/>
      <c r="NVS193" s="3"/>
      <c r="NVT193" s="3"/>
      <c r="NVU193" s="3"/>
      <c r="NVV193" s="3"/>
      <c r="NVW193" s="3"/>
      <c r="NVX193" s="3"/>
      <c r="NVY193" s="3"/>
      <c r="NVZ193" s="3"/>
      <c r="NWA193" s="3"/>
      <c r="NWB193" s="3"/>
      <c r="NWC193" s="3"/>
      <c r="NWD193" s="3"/>
      <c r="NWE193" s="3"/>
      <c r="NWF193" s="3"/>
      <c r="NWG193" s="3"/>
      <c r="NWH193" s="3"/>
      <c r="NWI193" s="3"/>
      <c r="NWJ193" s="3"/>
      <c r="NWK193" s="3"/>
      <c r="NWL193" s="3"/>
      <c r="NWM193" s="3"/>
      <c r="NWN193" s="3"/>
      <c r="NWO193" s="3"/>
      <c r="NWP193" s="3"/>
      <c r="NWQ193" s="3"/>
      <c r="NWR193" s="3"/>
      <c r="NWS193" s="3"/>
      <c r="NWT193" s="3"/>
      <c r="NWU193" s="3"/>
      <c r="NWV193" s="3"/>
      <c r="NWW193" s="3"/>
      <c r="NWX193" s="3"/>
      <c r="NWY193" s="3"/>
      <c r="NWZ193" s="3"/>
      <c r="NXA193" s="3"/>
      <c r="NXB193" s="3"/>
      <c r="NXC193" s="3"/>
      <c r="NXD193" s="3"/>
      <c r="NXE193" s="3"/>
      <c r="NXF193" s="3"/>
      <c r="NXG193" s="3"/>
      <c r="NXH193" s="3"/>
      <c r="NXI193" s="3"/>
      <c r="NXJ193" s="3"/>
      <c r="NXK193" s="3"/>
      <c r="NXL193" s="3"/>
      <c r="NXM193" s="3"/>
      <c r="NXN193" s="3"/>
      <c r="NXO193" s="3"/>
      <c r="NXP193" s="3"/>
      <c r="NXQ193" s="3"/>
      <c r="NXR193" s="3"/>
      <c r="NXS193" s="3"/>
      <c r="NXT193" s="3"/>
      <c r="NXU193" s="3"/>
      <c r="NXV193" s="3"/>
      <c r="NXW193" s="3"/>
      <c r="NXX193" s="3"/>
      <c r="NXY193" s="3"/>
      <c r="NXZ193" s="3"/>
      <c r="NYA193" s="3"/>
      <c r="NYB193" s="3"/>
      <c r="NYC193" s="3"/>
      <c r="NYD193" s="3"/>
      <c r="NYE193" s="3"/>
      <c r="NYF193" s="3"/>
      <c r="NYG193" s="3"/>
      <c r="NYH193" s="3"/>
      <c r="NYI193" s="3"/>
      <c r="NYJ193" s="3"/>
      <c r="NYK193" s="3"/>
      <c r="NYL193" s="3"/>
      <c r="NYM193" s="3"/>
      <c r="NYN193" s="3"/>
      <c r="NYO193" s="3"/>
      <c r="NYP193" s="3"/>
      <c r="NYQ193" s="3"/>
      <c r="NYR193" s="3"/>
      <c r="NYS193" s="3"/>
      <c r="NYT193" s="3"/>
      <c r="NYU193" s="3"/>
      <c r="NYV193" s="3"/>
      <c r="NYW193" s="3"/>
      <c r="NYX193" s="3"/>
      <c r="NYY193" s="3"/>
      <c r="NYZ193" s="3"/>
      <c r="NZA193" s="3"/>
      <c r="NZB193" s="3"/>
      <c r="NZC193" s="3"/>
      <c r="NZD193" s="3"/>
      <c r="NZE193" s="3"/>
      <c r="NZF193" s="3"/>
      <c r="NZG193" s="3"/>
      <c r="NZH193" s="3"/>
      <c r="NZI193" s="3"/>
      <c r="NZJ193" s="3"/>
      <c r="NZK193" s="3"/>
      <c r="NZL193" s="3"/>
      <c r="NZM193" s="3"/>
      <c r="NZN193" s="3"/>
      <c r="NZO193" s="3"/>
      <c r="NZP193" s="3"/>
      <c r="NZQ193" s="3"/>
      <c r="NZR193" s="3"/>
      <c r="NZS193" s="3"/>
      <c r="NZT193" s="3"/>
      <c r="NZU193" s="3"/>
      <c r="NZV193" s="3"/>
      <c r="NZW193" s="3"/>
      <c r="NZX193" s="3"/>
      <c r="NZY193" s="3"/>
      <c r="NZZ193" s="3"/>
      <c r="OAA193" s="3"/>
      <c r="OAB193" s="3"/>
      <c r="OAC193" s="3"/>
      <c r="OAD193" s="3"/>
      <c r="OAE193" s="3"/>
      <c r="OAF193" s="3"/>
      <c r="OAG193" s="3"/>
      <c r="OAH193" s="3"/>
      <c r="OAI193" s="3"/>
      <c r="OAJ193" s="3"/>
      <c r="OAK193" s="3"/>
      <c r="OAL193" s="3"/>
      <c r="OAM193" s="3"/>
      <c r="OAN193" s="3"/>
      <c r="OAO193" s="3"/>
      <c r="OAP193" s="3"/>
      <c r="OAQ193" s="3"/>
      <c r="OAR193" s="3"/>
      <c r="OAS193" s="3"/>
      <c r="OAT193" s="3"/>
      <c r="OAU193" s="3"/>
      <c r="OAV193" s="3"/>
      <c r="OAW193" s="3"/>
      <c r="OAX193" s="3"/>
      <c r="OAY193" s="3"/>
      <c r="OAZ193" s="3"/>
      <c r="OBA193" s="3"/>
      <c r="OBB193" s="3"/>
      <c r="OBC193" s="3"/>
      <c r="OBD193" s="3"/>
      <c r="OBE193" s="3"/>
      <c r="OBF193" s="3"/>
      <c r="OBG193" s="3"/>
      <c r="OBH193" s="3"/>
      <c r="OBI193" s="3"/>
      <c r="OBJ193" s="3"/>
      <c r="OBK193" s="3"/>
      <c r="OBL193" s="3"/>
      <c r="OBM193" s="3"/>
      <c r="OBN193" s="3"/>
      <c r="OBO193" s="3"/>
      <c r="OBP193" s="3"/>
      <c r="OBQ193" s="3"/>
      <c r="OBR193" s="3"/>
      <c r="OBS193" s="3"/>
      <c r="OBT193" s="3"/>
      <c r="OBU193" s="3"/>
      <c r="OBV193" s="3"/>
      <c r="OBW193" s="3"/>
      <c r="OBX193" s="3"/>
      <c r="OBY193" s="3"/>
      <c r="OBZ193" s="3"/>
      <c r="OCA193" s="3"/>
      <c r="OCB193" s="3"/>
      <c r="OCC193" s="3"/>
      <c r="OCD193" s="3"/>
      <c r="OCE193" s="3"/>
      <c r="OCF193" s="3"/>
      <c r="OCG193" s="3"/>
      <c r="OCH193" s="3"/>
      <c r="OCI193" s="3"/>
      <c r="OCJ193" s="3"/>
      <c r="OCK193" s="3"/>
      <c r="OCL193" s="3"/>
      <c r="OCM193" s="3"/>
      <c r="OCN193" s="3"/>
      <c r="OCO193" s="3"/>
      <c r="OCP193" s="3"/>
      <c r="OCQ193" s="3"/>
      <c r="OCR193" s="3"/>
      <c r="OCS193" s="3"/>
      <c r="OCT193" s="3"/>
      <c r="OCU193" s="3"/>
      <c r="OCV193" s="3"/>
      <c r="OCW193" s="3"/>
      <c r="OCX193" s="3"/>
      <c r="OCY193" s="3"/>
      <c r="OCZ193" s="3"/>
      <c r="ODA193" s="3"/>
      <c r="ODB193" s="3"/>
      <c r="ODC193" s="3"/>
      <c r="ODD193" s="3"/>
      <c r="ODE193" s="3"/>
      <c r="ODF193" s="3"/>
      <c r="ODG193" s="3"/>
      <c r="ODH193" s="3"/>
      <c r="ODI193" s="3"/>
      <c r="ODJ193" s="3"/>
      <c r="ODK193" s="3"/>
      <c r="ODL193" s="3"/>
      <c r="ODM193" s="3"/>
      <c r="ODN193" s="3"/>
      <c r="ODO193" s="3"/>
      <c r="ODP193" s="3"/>
      <c r="ODQ193" s="3"/>
      <c r="ODR193" s="3"/>
      <c r="ODS193" s="3"/>
      <c r="ODT193" s="3"/>
      <c r="ODU193" s="3"/>
      <c r="ODV193" s="3"/>
      <c r="ODW193" s="3"/>
      <c r="ODX193" s="3"/>
      <c r="ODY193" s="3"/>
      <c r="ODZ193" s="3"/>
      <c r="OEA193" s="3"/>
      <c r="OEB193" s="3"/>
      <c r="OEC193" s="3"/>
      <c r="OED193" s="3"/>
      <c r="OEE193" s="3"/>
      <c r="OEF193" s="3"/>
      <c r="OEG193" s="3"/>
      <c r="OEH193" s="3"/>
      <c r="OEI193" s="3"/>
      <c r="OEJ193" s="3"/>
      <c r="OEK193" s="3"/>
      <c r="OEL193" s="3"/>
      <c r="OEM193" s="3"/>
      <c r="OEN193" s="3"/>
      <c r="OEO193" s="3"/>
      <c r="OEP193" s="3"/>
      <c r="OEQ193" s="3"/>
      <c r="OER193" s="3"/>
      <c r="OES193" s="3"/>
      <c r="OET193" s="3"/>
      <c r="OEU193" s="3"/>
      <c r="OEV193" s="3"/>
      <c r="OEW193" s="3"/>
      <c r="OEX193" s="3"/>
      <c r="OEY193" s="3"/>
      <c r="OEZ193" s="3"/>
      <c r="OFA193" s="3"/>
      <c r="OFB193" s="3"/>
      <c r="OFC193" s="3"/>
      <c r="OFD193" s="3"/>
      <c r="OFE193" s="3"/>
      <c r="OFF193" s="3"/>
      <c r="OFG193" s="3"/>
      <c r="OFH193" s="3"/>
      <c r="OFI193" s="3"/>
      <c r="OFJ193" s="3"/>
      <c r="OFK193" s="3"/>
      <c r="OFL193" s="3"/>
      <c r="OFM193" s="3"/>
      <c r="OFN193" s="3"/>
      <c r="OFO193" s="3"/>
      <c r="OFP193" s="3"/>
      <c r="OFQ193" s="3"/>
      <c r="OFR193" s="3"/>
      <c r="OFS193" s="3"/>
      <c r="OFT193" s="3"/>
      <c r="OFU193" s="3"/>
      <c r="OFV193" s="3"/>
      <c r="OFW193" s="3"/>
      <c r="OFX193" s="3"/>
      <c r="OFY193" s="3"/>
      <c r="OFZ193" s="3"/>
      <c r="OGA193" s="3"/>
      <c r="OGB193" s="3"/>
      <c r="OGC193" s="3"/>
      <c r="OGD193" s="3"/>
      <c r="OGE193" s="3"/>
      <c r="OGF193" s="3"/>
      <c r="OGG193" s="3"/>
      <c r="OGH193" s="3"/>
      <c r="OGI193" s="3"/>
      <c r="OGJ193" s="3"/>
      <c r="OGK193" s="3"/>
      <c r="OGL193" s="3"/>
      <c r="OGM193" s="3"/>
      <c r="OGN193" s="3"/>
      <c r="OGO193" s="3"/>
      <c r="OGP193" s="3"/>
      <c r="OGQ193" s="3"/>
      <c r="OGR193" s="3"/>
      <c r="OGS193" s="3"/>
      <c r="OGT193" s="3"/>
      <c r="OGU193" s="3"/>
      <c r="OGV193" s="3"/>
      <c r="OGW193" s="3"/>
      <c r="OGX193" s="3"/>
      <c r="OGY193" s="3"/>
      <c r="OGZ193" s="3"/>
      <c r="OHA193" s="3"/>
      <c r="OHB193" s="3"/>
      <c r="OHC193" s="3"/>
      <c r="OHD193" s="3"/>
      <c r="OHE193" s="3"/>
      <c r="OHF193" s="3"/>
      <c r="OHG193" s="3"/>
      <c r="OHH193" s="3"/>
      <c r="OHI193" s="3"/>
      <c r="OHJ193" s="3"/>
      <c r="OHK193" s="3"/>
      <c r="OHL193" s="3"/>
      <c r="OHM193" s="3"/>
      <c r="OHN193" s="3"/>
      <c r="OHO193" s="3"/>
      <c r="OHP193" s="3"/>
      <c r="OHQ193" s="3"/>
      <c r="OHR193" s="3"/>
      <c r="OHS193" s="3"/>
      <c r="OHT193" s="3"/>
      <c r="OHU193" s="3"/>
      <c r="OHV193" s="3"/>
      <c r="OHW193" s="3"/>
      <c r="OHX193" s="3"/>
      <c r="OHY193" s="3"/>
      <c r="OHZ193" s="3"/>
      <c r="OIA193" s="3"/>
      <c r="OIB193" s="3"/>
      <c r="OIC193" s="3"/>
      <c r="OID193" s="3"/>
      <c r="OIE193" s="3"/>
      <c r="OIF193" s="3"/>
      <c r="OIG193" s="3"/>
      <c r="OIH193" s="3"/>
      <c r="OII193" s="3"/>
      <c r="OIJ193" s="3"/>
      <c r="OIK193" s="3"/>
      <c r="OIL193" s="3"/>
      <c r="OIM193" s="3"/>
      <c r="OIN193" s="3"/>
      <c r="OIO193" s="3"/>
      <c r="OIP193" s="3"/>
      <c r="OIQ193" s="3"/>
      <c r="OIR193" s="3"/>
      <c r="OIS193" s="3"/>
      <c r="OIT193" s="3"/>
      <c r="OIU193" s="3"/>
      <c r="OIV193" s="3"/>
      <c r="OIW193" s="3"/>
      <c r="OIX193" s="3"/>
      <c r="OIY193" s="3"/>
      <c r="OIZ193" s="3"/>
      <c r="OJA193" s="3"/>
      <c r="OJB193" s="3"/>
      <c r="OJC193" s="3"/>
      <c r="OJD193" s="3"/>
      <c r="OJE193" s="3"/>
      <c r="OJF193" s="3"/>
      <c r="OJG193" s="3"/>
      <c r="OJH193" s="3"/>
      <c r="OJI193" s="3"/>
      <c r="OJJ193" s="3"/>
      <c r="OJK193" s="3"/>
      <c r="OJL193" s="3"/>
      <c r="OJM193" s="3"/>
      <c r="OJN193" s="3"/>
      <c r="OJO193" s="3"/>
      <c r="OJP193" s="3"/>
      <c r="OJQ193" s="3"/>
      <c r="OJR193" s="3"/>
      <c r="OJS193" s="3"/>
      <c r="OJT193" s="3"/>
      <c r="OJU193" s="3"/>
      <c r="OJV193" s="3"/>
      <c r="OJW193" s="3"/>
      <c r="OJX193" s="3"/>
      <c r="OJY193" s="3"/>
      <c r="OJZ193" s="3"/>
      <c r="OKA193" s="3"/>
      <c r="OKB193" s="3"/>
      <c r="OKC193" s="3"/>
      <c r="OKD193" s="3"/>
      <c r="OKE193" s="3"/>
      <c r="OKF193" s="3"/>
      <c r="OKG193" s="3"/>
      <c r="OKH193" s="3"/>
      <c r="OKI193" s="3"/>
      <c r="OKJ193" s="3"/>
      <c r="OKK193" s="3"/>
      <c r="OKL193" s="3"/>
      <c r="OKM193" s="3"/>
      <c r="OKN193" s="3"/>
      <c r="OKO193" s="3"/>
      <c r="OKP193" s="3"/>
      <c r="OKQ193" s="3"/>
      <c r="OKR193" s="3"/>
      <c r="OKS193" s="3"/>
      <c r="OKT193" s="3"/>
      <c r="OKU193" s="3"/>
      <c r="OKV193" s="3"/>
      <c r="OKW193" s="3"/>
      <c r="OKX193" s="3"/>
      <c r="OKY193" s="3"/>
      <c r="OKZ193" s="3"/>
      <c r="OLA193" s="3"/>
      <c r="OLB193" s="3"/>
      <c r="OLC193" s="3"/>
      <c r="OLD193" s="3"/>
      <c r="OLE193" s="3"/>
      <c r="OLF193" s="3"/>
      <c r="OLG193" s="3"/>
      <c r="OLH193" s="3"/>
      <c r="OLI193" s="3"/>
      <c r="OLJ193" s="3"/>
      <c r="OLK193" s="3"/>
      <c r="OLL193" s="3"/>
      <c r="OLM193" s="3"/>
      <c r="OLN193" s="3"/>
      <c r="OLO193" s="3"/>
      <c r="OLP193" s="3"/>
      <c r="OLQ193" s="3"/>
      <c r="OLR193" s="3"/>
      <c r="OLS193" s="3"/>
      <c r="OLT193" s="3"/>
      <c r="OLU193" s="3"/>
      <c r="OLV193" s="3"/>
      <c r="OLW193" s="3"/>
      <c r="OLX193" s="3"/>
      <c r="OLY193" s="3"/>
      <c r="OLZ193" s="3"/>
      <c r="OMA193" s="3"/>
      <c r="OMB193" s="3"/>
      <c r="OMC193" s="3"/>
      <c r="OMD193" s="3"/>
      <c r="OME193" s="3"/>
      <c r="OMF193" s="3"/>
      <c r="OMG193" s="3"/>
      <c r="OMH193" s="3"/>
      <c r="OMI193" s="3"/>
      <c r="OMJ193" s="3"/>
      <c r="OMK193" s="3"/>
      <c r="OML193" s="3"/>
      <c r="OMM193" s="3"/>
      <c r="OMN193" s="3"/>
      <c r="OMO193" s="3"/>
      <c r="OMP193" s="3"/>
      <c r="OMQ193" s="3"/>
      <c r="OMR193" s="3"/>
      <c r="OMS193" s="3"/>
      <c r="OMT193" s="3"/>
      <c r="OMU193" s="3"/>
      <c r="OMV193" s="3"/>
      <c r="OMW193" s="3"/>
      <c r="OMX193" s="3"/>
      <c r="OMY193" s="3"/>
      <c r="OMZ193" s="3"/>
      <c r="ONA193" s="3"/>
      <c r="ONB193" s="3"/>
      <c r="ONC193" s="3"/>
      <c r="OND193" s="3"/>
      <c r="ONE193" s="3"/>
      <c r="ONF193" s="3"/>
      <c r="ONG193" s="3"/>
      <c r="ONH193" s="3"/>
      <c r="ONI193" s="3"/>
      <c r="ONJ193" s="3"/>
      <c r="ONK193" s="3"/>
      <c r="ONL193" s="3"/>
      <c r="ONM193" s="3"/>
      <c r="ONN193" s="3"/>
      <c r="ONO193" s="3"/>
      <c r="ONP193" s="3"/>
      <c r="ONQ193" s="3"/>
      <c r="ONR193" s="3"/>
      <c r="ONS193" s="3"/>
      <c r="ONT193" s="3"/>
      <c r="ONU193" s="3"/>
      <c r="ONV193" s="3"/>
      <c r="ONW193" s="3"/>
      <c r="ONX193" s="3"/>
      <c r="ONY193" s="3"/>
      <c r="ONZ193" s="3"/>
      <c r="OOA193" s="3"/>
      <c r="OOB193" s="3"/>
      <c r="OOC193" s="3"/>
      <c r="OOD193" s="3"/>
      <c r="OOE193" s="3"/>
      <c r="OOF193" s="3"/>
      <c r="OOG193" s="3"/>
      <c r="OOH193" s="3"/>
      <c r="OOI193" s="3"/>
      <c r="OOJ193" s="3"/>
      <c r="OOK193" s="3"/>
      <c r="OOL193" s="3"/>
      <c r="OOM193" s="3"/>
      <c r="OON193" s="3"/>
      <c r="OOO193" s="3"/>
      <c r="OOP193" s="3"/>
      <c r="OOQ193" s="3"/>
      <c r="OOR193" s="3"/>
      <c r="OOS193" s="3"/>
      <c r="OOT193" s="3"/>
      <c r="OOU193" s="3"/>
      <c r="OOV193" s="3"/>
      <c r="OOW193" s="3"/>
      <c r="OOX193" s="3"/>
      <c r="OOY193" s="3"/>
      <c r="OOZ193" s="3"/>
      <c r="OPA193" s="3"/>
      <c r="OPB193" s="3"/>
      <c r="OPC193" s="3"/>
      <c r="OPD193" s="3"/>
      <c r="OPE193" s="3"/>
      <c r="OPF193" s="3"/>
      <c r="OPG193" s="3"/>
      <c r="OPH193" s="3"/>
      <c r="OPI193" s="3"/>
      <c r="OPJ193" s="3"/>
      <c r="OPK193" s="3"/>
      <c r="OPL193" s="3"/>
      <c r="OPM193" s="3"/>
      <c r="OPN193" s="3"/>
      <c r="OPO193" s="3"/>
      <c r="OPP193" s="3"/>
      <c r="OPQ193" s="3"/>
      <c r="OPR193" s="3"/>
      <c r="OPS193" s="3"/>
      <c r="OPT193" s="3"/>
      <c r="OPU193" s="3"/>
      <c r="OPV193" s="3"/>
      <c r="OPW193" s="3"/>
      <c r="OPX193" s="3"/>
      <c r="OPY193" s="3"/>
      <c r="OPZ193" s="3"/>
      <c r="OQA193" s="3"/>
      <c r="OQB193" s="3"/>
      <c r="OQC193" s="3"/>
      <c r="OQD193" s="3"/>
      <c r="OQE193" s="3"/>
      <c r="OQF193" s="3"/>
      <c r="OQG193" s="3"/>
      <c r="OQH193" s="3"/>
      <c r="OQI193" s="3"/>
      <c r="OQJ193" s="3"/>
      <c r="OQK193" s="3"/>
      <c r="OQL193" s="3"/>
      <c r="OQM193" s="3"/>
      <c r="OQN193" s="3"/>
      <c r="OQO193" s="3"/>
      <c r="OQP193" s="3"/>
      <c r="OQQ193" s="3"/>
      <c r="OQR193" s="3"/>
      <c r="OQS193" s="3"/>
      <c r="OQT193" s="3"/>
      <c r="OQU193" s="3"/>
      <c r="OQV193" s="3"/>
      <c r="OQW193" s="3"/>
      <c r="OQX193" s="3"/>
      <c r="OQY193" s="3"/>
      <c r="OQZ193" s="3"/>
      <c r="ORA193" s="3"/>
      <c r="ORB193" s="3"/>
      <c r="ORC193" s="3"/>
      <c r="ORD193" s="3"/>
      <c r="ORE193" s="3"/>
      <c r="ORF193" s="3"/>
      <c r="ORG193" s="3"/>
      <c r="ORH193" s="3"/>
      <c r="ORI193" s="3"/>
      <c r="ORJ193" s="3"/>
      <c r="ORK193" s="3"/>
      <c r="ORL193" s="3"/>
      <c r="ORM193" s="3"/>
      <c r="ORN193" s="3"/>
      <c r="ORO193" s="3"/>
      <c r="ORP193" s="3"/>
      <c r="ORQ193" s="3"/>
      <c r="ORR193" s="3"/>
      <c r="ORS193" s="3"/>
      <c r="ORT193" s="3"/>
      <c r="ORU193" s="3"/>
      <c r="ORV193" s="3"/>
      <c r="ORW193" s="3"/>
      <c r="ORX193" s="3"/>
      <c r="ORY193" s="3"/>
      <c r="ORZ193" s="3"/>
      <c r="OSA193" s="3"/>
      <c r="OSB193" s="3"/>
      <c r="OSC193" s="3"/>
      <c r="OSD193" s="3"/>
      <c r="OSE193" s="3"/>
      <c r="OSF193" s="3"/>
      <c r="OSG193" s="3"/>
      <c r="OSH193" s="3"/>
      <c r="OSI193" s="3"/>
      <c r="OSJ193" s="3"/>
      <c r="OSK193" s="3"/>
      <c r="OSL193" s="3"/>
      <c r="OSM193" s="3"/>
      <c r="OSN193" s="3"/>
      <c r="OSO193" s="3"/>
      <c r="OSP193" s="3"/>
      <c r="OSQ193" s="3"/>
      <c r="OSR193" s="3"/>
      <c r="OSS193" s="3"/>
      <c r="OST193" s="3"/>
      <c r="OSU193" s="3"/>
      <c r="OSV193" s="3"/>
      <c r="OSW193" s="3"/>
      <c r="OSX193" s="3"/>
      <c r="OSY193" s="3"/>
      <c r="OSZ193" s="3"/>
      <c r="OTA193" s="3"/>
      <c r="OTB193" s="3"/>
      <c r="OTC193" s="3"/>
      <c r="OTD193" s="3"/>
      <c r="OTE193" s="3"/>
      <c r="OTF193" s="3"/>
      <c r="OTG193" s="3"/>
      <c r="OTH193" s="3"/>
      <c r="OTI193" s="3"/>
      <c r="OTJ193" s="3"/>
      <c r="OTK193" s="3"/>
      <c r="OTL193" s="3"/>
      <c r="OTM193" s="3"/>
      <c r="OTN193" s="3"/>
      <c r="OTO193" s="3"/>
      <c r="OTP193" s="3"/>
      <c r="OTQ193" s="3"/>
      <c r="OTR193" s="3"/>
      <c r="OTS193" s="3"/>
      <c r="OTT193" s="3"/>
      <c r="OTU193" s="3"/>
      <c r="OTV193" s="3"/>
      <c r="OTW193" s="3"/>
      <c r="OTX193" s="3"/>
      <c r="OTY193" s="3"/>
      <c r="OTZ193" s="3"/>
      <c r="OUA193" s="3"/>
      <c r="OUB193" s="3"/>
      <c r="OUC193" s="3"/>
      <c r="OUD193" s="3"/>
      <c r="OUE193" s="3"/>
      <c r="OUF193" s="3"/>
      <c r="OUG193" s="3"/>
      <c r="OUH193" s="3"/>
      <c r="OUI193" s="3"/>
      <c r="OUJ193" s="3"/>
      <c r="OUK193" s="3"/>
      <c r="OUL193" s="3"/>
      <c r="OUM193" s="3"/>
      <c r="OUN193" s="3"/>
      <c r="OUO193" s="3"/>
      <c r="OUP193" s="3"/>
      <c r="OUQ193" s="3"/>
      <c r="OUR193" s="3"/>
      <c r="OUS193" s="3"/>
      <c r="OUT193" s="3"/>
      <c r="OUU193" s="3"/>
      <c r="OUV193" s="3"/>
      <c r="OUW193" s="3"/>
      <c r="OUX193" s="3"/>
      <c r="OUY193" s="3"/>
      <c r="OUZ193" s="3"/>
      <c r="OVA193" s="3"/>
      <c r="OVB193" s="3"/>
      <c r="OVC193" s="3"/>
      <c r="OVD193" s="3"/>
      <c r="OVE193" s="3"/>
      <c r="OVF193" s="3"/>
      <c r="OVG193" s="3"/>
      <c r="OVH193" s="3"/>
      <c r="OVI193" s="3"/>
      <c r="OVJ193" s="3"/>
      <c r="OVK193" s="3"/>
      <c r="OVL193" s="3"/>
      <c r="OVM193" s="3"/>
      <c r="OVN193" s="3"/>
      <c r="OVO193" s="3"/>
      <c r="OVP193" s="3"/>
      <c r="OVQ193" s="3"/>
      <c r="OVR193" s="3"/>
      <c r="OVS193" s="3"/>
      <c r="OVT193" s="3"/>
      <c r="OVU193" s="3"/>
      <c r="OVV193" s="3"/>
      <c r="OVW193" s="3"/>
      <c r="OVX193" s="3"/>
      <c r="OVY193" s="3"/>
      <c r="OVZ193" s="3"/>
      <c r="OWA193" s="3"/>
      <c r="OWB193" s="3"/>
      <c r="OWC193" s="3"/>
      <c r="OWD193" s="3"/>
      <c r="OWE193" s="3"/>
      <c r="OWF193" s="3"/>
      <c r="OWG193" s="3"/>
      <c r="OWH193" s="3"/>
      <c r="OWI193" s="3"/>
      <c r="OWJ193" s="3"/>
      <c r="OWK193" s="3"/>
      <c r="OWL193" s="3"/>
      <c r="OWM193" s="3"/>
      <c r="OWN193" s="3"/>
      <c r="OWO193" s="3"/>
      <c r="OWP193" s="3"/>
      <c r="OWQ193" s="3"/>
      <c r="OWR193" s="3"/>
      <c r="OWS193" s="3"/>
      <c r="OWT193" s="3"/>
      <c r="OWU193" s="3"/>
      <c r="OWV193" s="3"/>
      <c r="OWW193" s="3"/>
      <c r="OWX193" s="3"/>
      <c r="OWY193" s="3"/>
      <c r="OWZ193" s="3"/>
      <c r="OXA193" s="3"/>
      <c r="OXB193" s="3"/>
      <c r="OXC193" s="3"/>
      <c r="OXD193" s="3"/>
      <c r="OXE193" s="3"/>
      <c r="OXF193" s="3"/>
      <c r="OXG193" s="3"/>
      <c r="OXH193" s="3"/>
      <c r="OXI193" s="3"/>
      <c r="OXJ193" s="3"/>
      <c r="OXK193" s="3"/>
      <c r="OXL193" s="3"/>
      <c r="OXM193" s="3"/>
      <c r="OXN193" s="3"/>
      <c r="OXO193" s="3"/>
      <c r="OXP193" s="3"/>
      <c r="OXQ193" s="3"/>
      <c r="OXR193" s="3"/>
      <c r="OXS193" s="3"/>
      <c r="OXT193" s="3"/>
      <c r="OXU193" s="3"/>
      <c r="OXV193" s="3"/>
      <c r="OXW193" s="3"/>
      <c r="OXX193" s="3"/>
      <c r="OXY193" s="3"/>
      <c r="OXZ193" s="3"/>
      <c r="OYA193" s="3"/>
      <c r="OYB193" s="3"/>
      <c r="OYC193" s="3"/>
      <c r="OYD193" s="3"/>
      <c r="OYE193" s="3"/>
      <c r="OYF193" s="3"/>
      <c r="OYG193" s="3"/>
      <c r="OYH193" s="3"/>
      <c r="OYI193" s="3"/>
      <c r="OYJ193" s="3"/>
      <c r="OYK193" s="3"/>
      <c r="OYL193" s="3"/>
      <c r="OYM193" s="3"/>
      <c r="OYN193" s="3"/>
      <c r="OYO193" s="3"/>
      <c r="OYP193" s="3"/>
      <c r="OYQ193" s="3"/>
      <c r="OYR193" s="3"/>
      <c r="OYS193" s="3"/>
      <c r="OYT193" s="3"/>
      <c r="OYU193" s="3"/>
      <c r="OYV193" s="3"/>
      <c r="OYW193" s="3"/>
      <c r="OYX193" s="3"/>
      <c r="OYY193" s="3"/>
      <c r="OYZ193" s="3"/>
      <c r="OZA193" s="3"/>
      <c r="OZB193" s="3"/>
      <c r="OZC193" s="3"/>
      <c r="OZD193" s="3"/>
      <c r="OZE193" s="3"/>
      <c r="OZF193" s="3"/>
      <c r="OZG193" s="3"/>
      <c r="OZH193" s="3"/>
      <c r="OZI193" s="3"/>
      <c r="OZJ193" s="3"/>
      <c r="OZK193" s="3"/>
      <c r="OZL193" s="3"/>
      <c r="OZM193" s="3"/>
      <c r="OZN193" s="3"/>
      <c r="OZO193" s="3"/>
      <c r="OZP193" s="3"/>
      <c r="OZQ193" s="3"/>
      <c r="OZR193" s="3"/>
      <c r="OZS193" s="3"/>
      <c r="OZT193" s="3"/>
      <c r="OZU193" s="3"/>
      <c r="OZV193" s="3"/>
      <c r="OZW193" s="3"/>
      <c r="OZX193" s="3"/>
      <c r="OZY193" s="3"/>
      <c r="OZZ193" s="3"/>
      <c r="PAA193" s="3"/>
      <c r="PAB193" s="3"/>
      <c r="PAC193" s="3"/>
      <c r="PAD193" s="3"/>
      <c r="PAE193" s="3"/>
      <c r="PAF193" s="3"/>
      <c r="PAG193" s="3"/>
      <c r="PAH193" s="3"/>
      <c r="PAI193" s="3"/>
      <c r="PAJ193" s="3"/>
      <c r="PAK193" s="3"/>
      <c r="PAL193" s="3"/>
      <c r="PAM193" s="3"/>
      <c r="PAN193" s="3"/>
      <c r="PAO193" s="3"/>
      <c r="PAP193" s="3"/>
      <c r="PAQ193" s="3"/>
      <c r="PAR193" s="3"/>
      <c r="PAS193" s="3"/>
      <c r="PAT193" s="3"/>
      <c r="PAU193" s="3"/>
      <c r="PAV193" s="3"/>
      <c r="PAW193" s="3"/>
      <c r="PAX193" s="3"/>
      <c r="PAY193" s="3"/>
      <c r="PAZ193" s="3"/>
      <c r="PBA193" s="3"/>
      <c r="PBB193" s="3"/>
      <c r="PBC193" s="3"/>
      <c r="PBD193" s="3"/>
      <c r="PBE193" s="3"/>
      <c r="PBF193" s="3"/>
      <c r="PBG193" s="3"/>
      <c r="PBH193" s="3"/>
      <c r="PBI193" s="3"/>
      <c r="PBJ193" s="3"/>
      <c r="PBK193" s="3"/>
      <c r="PBL193" s="3"/>
      <c r="PBM193" s="3"/>
      <c r="PBN193" s="3"/>
      <c r="PBO193" s="3"/>
      <c r="PBP193" s="3"/>
      <c r="PBQ193" s="3"/>
      <c r="PBR193" s="3"/>
      <c r="PBS193" s="3"/>
      <c r="PBT193" s="3"/>
      <c r="PBU193" s="3"/>
      <c r="PBV193" s="3"/>
      <c r="PBW193" s="3"/>
      <c r="PBX193" s="3"/>
      <c r="PBY193" s="3"/>
      <c r="PBZ193" s="3"/>
      <c r="PCA193" s="3"/>
      <c r="PCB193" s="3"/>
      <c r="PCC193" s="3"/>
      <c r="PCD193" s="3"/>
      <c r="PCE193" s="3"/>
      <c r="PCF193" s="3"/>
      <c r="PCG193" s="3"/>
      <c r="PCH193" s="3"/>
      <c r="PCI193" s="3"/>
      <c r="PCJ193" s="3"/>
      <c r="PCK193" s="3"/>
      <c r="PCL193" s="3"/>
      <c r="PCM193" s="3"/>
      <c r="PCN193" s="3"/>
      <c r="PCO193" s="3"/>
      <c r="PCP193" s="3"/>
      <c r="PCQ193" s="3"/>
      <c r="PCR193" s="3"/>
      <c r="PCS193" s="3"/>
      <c r="PCT193" s="3"/>
      <c r="PCU193" s="3"/>
      <c r="PCV193" s="3"/>
      <c r="PCW193" s="3"/>
      <c r="PCX193" s="3"/>
      <c r="PCY193" s="3"/>
      <c r="PCZ193" s="3"/>
      <c r="PDA193" s="3"/>
      <c r="PDB193" s="3"/>
      <c r="PDC193" s="3"/>
      <c r="PDD193" s="3"/>
      <c r="PDE193" s="3"/>
      <c r="PDF193" s="3"/>
      <c r="PDG193" s="3"/>
      <c r="PDH193" s="3"/>
      <c r="PDI193" s="3"/>
      <c r="PDJ193" s="3"/>
      <c r="PDK193" s="3"/>
      <c r="PDL193" s="3"/>
      <c r="PDM193" s="3"/>
      <c r="PDN193" s="3"/>
      <c r="PDO193" s="3"/>
      <c r="PDP193" s="3"/>
      <c r="PDQ193" s="3"/>
      <c r="PDR193" s="3"/>
      <c r="PDS193" s="3"/>
      <c r="PDT193" s="3"/>
      <c r="PDU193" s="3"/>
      <c r="PDV193" s="3"/>
      <c r="PDW193" s="3"/>
      <c r="PDX193" s="3"/>
      <c r="PDY193" s="3"/>
      <c r="PDZ193" s="3"/>
      <c r="PEA193" s="3"/>
      <c r="PEB193" s="3"/>
      <c r="PEC193" s="3"/>
      <c r="PED193" s="3"/>
      <c r="PEE193" s="3"/>
      <c r="PEF193" s="3"/>
      <c r="PEG193" s="3"/>
      <c r="PEH193" s="3"/>
      <c r="PEI193" s="3"/>
      <c r="PEJ193" s="3"/>
      <c r="PEK193" s="3"/>
      <c r="PEL193" s="3"/>
      <c r="PEM193" s="3"/>
      <c r="PEN193" s="3"/>
      <c r="PEO193" s="3"/>
      <c r="PEP193" s="3"/>
      <c r="PEQ193" s="3"/>
      <c r="PER193" s="3"/>
      <c r="PES193" s="3"/>
      <c r="PET193" s="3"/>
      <c r="PEU193" s="3"/>
      <c r="PEV193" s="3"/>
      <c r="PEW193" s="3"/>
      <c r="PEX193" s="3"/>
      <c r="PEY193" s="3"/>
      <c r="PEZ193" s="3"/>
      <c r="PFA193" s="3"/>
      <c r="PFB193" s="3"/>
      <c r="PFC193" s="3"/>
      <c r="PFD193" s="3"/>
      <c r="PFE193" s="3"/>
      <c r="PFF193" s="3"/>
      <c r="PFG193" s="3"/>
      <c r="PFH193" s="3"/>
      <c r="PFI193" s="3"/>
      <c r="PFJ193" s="3"/>
      <c r="PFK193" s="3"/>
      <c r="PFL193" s="3"/>
      <c r="PFM193" s="3"/>
      <c r="PFN193" s="3"/>
      <c r="PFO193" s="3"/>
      <c r="PFP193" s="3"/>
      <c r="PFQ193" s="3"/>
      <c r="PFR193" s="3"/>
      <c r="PFS193" s="3"/>
      <c r="PFT193" s="3"/>
      <c r="PFU193" s="3"/>
      <c r="PFV193" s="3"/>
      <c r="PFW193" s="3"/>
      <c r="PFX193" s="3"/>
      <c r="PFY193" s="3"/>
      <c r="PFZ193" s="3"/>
      <c r="PGA193" s="3"/>
      <c r="PGB193" s="3"/>
      <c r="PGC193" s="3"/>
      <c r="PGD193" s="3"/>
      <c r="PGE193" s="3"/>
      <c r="PGF193" s="3"/>
      <c r="PGG193" s="3"/>
      <c r="PGH193" s="3"/>
      <c r="PGI193" s="3"/>
      <c r="PGJ193" s="3"/>
      <c r="PGK193" s="3"/>
      <c r="PGL193" s="3"/>
      <c r="PGM193" s="3"/>
      <c r="PGN193" s="3"/>
      <c r="PGO193" s="3"/>
      <c r="PGP193" s="3"/>
      <c r="PGQ193" s="3"/>
      <c r="PGR193" s="3"/>
      <c r="PGS193" s="3"/>
      <c r="PGT193" s="3"/>
      <c r="PGU193" s="3"/>
      <c r="PGV193" s="3"/>
      <c r="PGW193" s="3"/>
      <c r="PGX193" s="3"/>
      <c r="PGY193" s="3"/>
      <c r="PGZ193" s="3"/>
      <c r="PHA193" s="3"/>
      <c r="PHB193" s="3"/>
      <c r="PHC193" s="3"/>
      <c r="PHD193" s="3"/>
      <c r="PHE193" s="3"/>
      <c r="PHF193" s="3"/>
      <c r="PHG193" s="3"/>
      <c r="PHH193" s="3"/>
      <c r="PHI193" s="3"/>
      <c r="PHJ193" s="3"/>
      <c r="PHK193" s="3"/>
      <c r="PHL193" s="3"/>
      <c r="PHM193" s="3"/>
      <c r="PHN193" s="3"/>
      <c r="PHO193" s="3"/>
      <c r="PHP193" s="3"/>
      <c r="PHQ193" s="3"/>
      <c r="PHR193" s="3"/>
      <c r="PHS193" s="3"/>
      <c r="PHT193" s="3"/>
      <c r="PHU193" s="3"/>
      <c r="PHV193" s="3"/>
      <c r="PHW193" s="3"/>
      <c r="PHX193" s="3"/>
      <c r="PHY193" s="3"/>
      <c r="PHZ193" s="3"/>
      <c r="PIA193" s="3"/>
      <c r="PIB193" s="3"/>
      <c r="PIC193" s="3"/>
      <c r="PID193" s="3"/>
      <c r="PIE193" s="3"/>
      <c r="PIF193" s="3"/>
      <c r="PIG193" s="3"/>
      <c r="PIH193" s="3"/>
      <c r="PII193" s="3"/>
      <c r="PIJ193" s="3"/>
      <c r="PIK193" s="3"/>
      <c r="PIL193" s="3"/>
      <c r="PIM193" s="3"/>
      <c r="PIN193" s="3"/>
      <c r="PIO193" s="3"/>
      <c r="PIP193" s="3"/>
      <c r="PIQ193" s="3"/>
      <c r="PIR193" s="3"/>
      <c r="PIS193" s="3"/>
      <c r="PIT193" s="3"/>
      <c r="PIU193" s="3"/>
      <c r="PIV193" s="3"/>
      <c r="PIW193" s="3"/>
      <c r="PIX193" s="3"/>
      <c r="PIY193" s="3"/>
      <c r="PIZ193" s="3"/>
      <c r="PJA193" s="3"/>
      <c r="PJB193" s="3"/>
      <c r="PJC193" s="3"/>
      <c r="PJD193" s="3"/>
      <c r="PJE193" s="3"/>
      <c r="PJF193" s="3"/>
      <c r="PJG193" s="3"/>
      <c r="PJH193" s="3"/>
      <c r="PJI193" s="3"/>
      <c r="PJJ193" s="3"/>
      <c r="PJK193" s="3"/>
      <c r="PJL193" s="3"/>
      <c r="PJM193" s="3"/>
      <c r="PJN193" s="3"/>
      <c r="PJO193" s="3"/>
      <c r="PJP193" s="3"/>
      <c r="PJQ193" s="3"/>
      <c r="PJR193" s="3"/>
      <c r="PJS193" s="3"/>
      <c r="PJT193" s="3"/>
      <c r="PJU193" s="3"/>
      <c r="PJV193" s="3"/>
      <c r="PJW193" s="3"/>
      <c r="PJX193" s="3"/>
      <c r="PJY193" s="3"/>
      <c r="PJZ193" s="3"/>
      <c r="PKA193" s="3"/>
      <c r="PKB193" s="3"/>
      <c r="PKC193" s="3"/>
      <c r="PKD193" s="3"/>
      <c r="PKE193" s="3"/>
      <c r="PKF193" s="3"/>
      <c r="PKG193" s="3"/>
      <c r="PKH193" s="3"/>
      <c r="PKI193" s="3"/>
      <c r="PKJ193" s="3"/>
      <c r="PKK193" s="3"/>
      <c r="PKL193" s="3"/>
      <c r="PKM193" s="3"/>
      <c r="PKN193" s="3"/>
      <c r="PKO193" s="3"/>
      <c r="PKP193" s="3"/>
      <c r="PKQ193" s="3"/>
      <c r="PKR193" s="3"/>
      <c r="PKS193" s="3"/>
      <c r="PKT193" s="3"/>
      <c r="PKU193" s="3"/>
      <c r="PKV193" s="3"/>
      <c r="PKW193" s="3"/>
      <c r="PKX193" s="3"/>
      <c r="PKY193" s="3"/>
      <c r="PKZ193" s="3"/>
      <c r="PLA193" s="3"/>
      <c r="PLB193" s="3"/>
      <c r="PLC193" s="3"/>
      <c r="PLD193" s="3"/>
      <c r="PLE193" s="3"/>
      <c r="PLF193" s="3"/>
      <c r="PLG193" s="3"/>
      <c r="PLH193" s="3"/>
      <c r="PLI193" s="3"/>
      <c r="PLJ193" s="3"/>
      <c r="PLK193" s="3"/>
      <c r="PLL193" s="3"/>
      <c r="PLM193" s="3"/>
      <c r="PLN193" s="3"/>
      <c r="PLO193" s="3"/>
      <c r="PLP193" s="3"/>
      <c r="PLQ193" s="3"/>
      <c r="PLR193" s="3"/>
      <c r="PLS193" s="3"/>
      <c r="PLT193" s="3"/>
      <c r="PLU193" s="3"/>
      <c r="PLV193" s="3"/>
      <c r="PLW193" s="3"/>
      <c r="PLX193" s="3"/>
      <c r="PLY193" s="3"/>
      <c r="PLZ193" s="3"/>
      <c r="PMA193" s="3"/>
      <c r="PMB193" s="3"/>
      <c r="PMC193" s="3"/>
      <c r="PMD193" s="3"/>
      <c r="PME193" s="3"/>
      <c r="PMF193" s="3"/>
      <c r="PMG193" s="3"/>
      <c r="PMH193" s="3"/>
      <c r="PMI193" s="3"/>
      <c r="PMJ193" s="3"/>
      <c r="PMK193" s="3"/>
      <c r="PML193" s="3"/>
      <c r="PMM193" s="3"/>
      <c r="PMN193" s="3"/>
      <c r="PMO193" s="3"/>
      <c r="PMP193" s="3"/>
      <c r="PMQ193" s="3"/>
      <c r="PMR193" s="3"/>
      <c r="PMS193" s="3"/>
      <c r="PMT193" s="3"/>
      <c r="PMU193" s="3"/>
      <c r="PMV193" s="3"/>
      <c r="PMW193" s="3"/>
      <c r="PMX193" s="3"/>
      <c r="PMY193" s="3"/>
      <c r="PMZ193" s="3"/>
      <c r="PNA193" s="3"/>
      <c r="PNB193" s="3"/>
      <c r="PNC193" s="3"/>
      <c r="PND193" s="3"/>
      <c r="PNE193" s="3"/>
      <c r="PNF193" s="3"/>
      <c r="PNG193" s="3"/>
      <c r="PNH193" s="3"/>
      <c r="PNI193" s="3"/>
      <c r="PNJ193" s="3"/>
      <c r="PNK193" s="3"/>
      <c r="PNL193" s="3"/>
      <c r="PNM193" s="3"/>
      <c r="PNN193" s="3"/>
      <c r="PNO193" s="3"/>
      <c r="PNP193" s="3"/>
      <c r="PNQ193" s="3"/>
      <c r="PNR193" s="3"/>
      <c r="PNS193" s="3"/>
      <c r="PNT193" s="3"/>
      <c r="PNU193" s="3"/>
      <c r="PNV193" s="3"/>
      <c r="PNW193" s="3"/>
      <c r="PNX193" s="3"/>
      <c r="PNY193" s="3"/>
      <c r="PNZ193" s="3"/>
      <c r="POA193" s="3"/>
      <c r="POB193" s="3"/>
      <c r="POC193" s="3"/>
      <c r="POD193" s="3"/>
      <c r="POE193" s="3"/>
      <c r="POF193" s="3"/>
      <c r="POG193" s="3"/>
      <c r="POH193" s="3"/>
      <c r="POI193" s="3"/>
      <c r="POJ193" s="3"/>
      <c r="POK193" s="3"/>
      <c r="POL193" s="3"/>
      <c r="POM193" s="3"/>
      <c r="PON193" s="3"/>
      <c r="POO193" s="3"/>
      <c r="POP193" s="3"/>
      <c r="POQ193" s="3"/>
      <c r="POR193" s="3"/>
      <c r="POS193" s="3"/>
      <c r="POT193" s="3"/>
      <c r="POU193" s="3"/>
      <c r="POV193" s="3"/>
      <c r="POW193" s="3"/>
      <c r="POX193" s="3"/>
      <c r="POY193" s="3"/>
      <c r="POZ193" s="3"/>
      <c r="PPA193" s="3"/>
      <c r="PPB193" s="3"/>
      <c r="PPC193" s="3"/>
      <c r="PPD193" s="3"/>
      <c r="PPE193" s="3"/>
      <c r="PPF193" s="3"/>
      <c r="PPG193" s="3"/>
      <c r="PPH193" s="3"/>
      <c r="PPI193" s="3"/>
      <c r="PPJ193" s="3"/>
      <c r="PPK193" s="3"/>
      <c r="PPL193" s="3"/>
      <c r="PPM193" s="3"/>
      <c r="PPN193" s="3"/>
      <c r="PPO193" s="3"/>
      <c r="PPP193" s="3"/>
      <c r="PPQ193" s="3"/>
      <c r="PPR193" s="3"/>
      <c r="PPS193" s="3"/>
      <c r="PPT193" s="3"/>
      <c r="PPU193" s="3"/>
      <c r="PPV193" s="3"/>
      <c r="PPW193" s="3"/>
      <c r="PPX193" s="3"/>
      <c r="PPY193" s="3"/>
      <c r="PPZ193" s="3"/>
      <c r="PQA193" s="3"/>
      <c r="PQB193" s="3"/>
      <c r="PQC193" s="3"/>
      <c r="PQD193" s="3"/>
      <c r="PQE193" s="3"/>
      <c r="PQF193" s="3"/>
      <c r="PQG193" s="3"/>
      <c r="PQH193" s="3"/>
      <c r="PQI193" s="3"/>
      <c r="PQJ193" s="3"/>
      <c r="PQK193" s="3"/>
      <c r="PQL193" s="3"/>
      <c r="PQM193" s="3"/>
      <c r="PQN193" s="3"/>
      <c r="PQO193" s="3"/>
      <c r="PQP193" s="3"/>
      <c r="PQQ193" s="3"/>
      <c r="PQR193" s="3"/>
      <c r="PQS193" s="3"/>
      <c r="PQT193" s="3"/>
      <c r="PQU193" s="3"/>
      <c r="PQV193" s="3"/>
      <c r="PQW193" s="3"/>
      <c r="PQX193" s="3"/>
      <c r="PQY193" s="3"/>
      <c r="PQZ193" s="3"/>
      <c r="PRA193" s="3"/>
      <c r="PRB193" s="3"/>
      <c r="PRC193" s="3"/>
      <c r="PRD193" s="3"/>
      <c r="PRE193" s="3"/>
      <c r="PRF193" s="3"/>
      <c r="PRG193" s="3"/>
      <c r="PRH193" s="3"/>
      <c r="PRI193" s="3"/>
      <c r="PRJ193" s="3"/>
      <c r="PRK193" s="3"/>
      <c r="PRL193" s="3"/>
      <c r="PRM193" s="3"/>
      <c r="PRN193" s="3"/>
      <c r="PRO193" s="3"/>
      <c r="PRP193" s="3"/>
      <c r="PRQ193" s="3"/>
      <c r="PRR193" s="3"/>
      <c r="PRS193" s="3"/>
      <c r="PRT193" s="3"/>
      <c r="PRU193" s="3"/>
      <c r="PRV193" s="3"/>
      <c r="PRW193" s="3"/>
      <c r="PRX193" s="3"/>
      <c r="PRY193" s="3"/>
      <c r="PRZ193" s="3"/>
      <c r="PSA193" s="3"/>
      <c r="PSB193" s="3"/>
      <c r="PSC193" s="3"/>
      <c r="PSD193" s="3"/>
      <c r="PSE193" s="3"/>
      <c r="PSF193" s="3"/>
      <c r="PSG193" s="3"/>
      <c r="PSH193" s="3"/>
      <c r="PSI193" s="3"/>
      <c r="PSJ193" s="3"/>
      <c r="PSK193" s="3"/>
      <c r="PSL193" s="3"/>
      <c r="PSM193" s="3"/>
      <c r="PSN193" s="3"/>
      <c r="PSO193" s="3"/>
      <c r="PSP193" s="3"/>
      <c r="PSQ193" s="3"/>
      <c r="PSR193" s="3"/>
      <c r="PSS193" s="3"/>
      <c r="PST193" s="3"/>
      <c r="PSU193" s="3"/>
      <c r="PSV193" s="3"/>
      <c r="PSW193" s="3"/>
      <c r="PSX193" s="3"/>
      <c r="PSY193" s="3"/>
      <c r="PSZ193" s="3"/>
      <c r="PTA193" s="3"/>
      <c r="PTB193" s="3"/>
      <c r="PTC193" s="3"/>
      <c r="PTD193" s="3"/>
      <c r="PTE193" s="3"/>
      <c r="PTF193" s="3"/>
      <c r="PTG193" s="3"/>
      <c r="PTH193" s="3"/>
      <c r="PTI193" s="3"/>
      <c r="PTJ193" s="3"/>
      <c r="PTK193" s="3"/>
      <c r="PTL193" s="3"/>
      <c r="PTM193" s="3"/>
      <c r="PTN193" s="3"/>
      <c r="PTO193" s="3"/>
      <c r="PTP193" s="3"/>
      <c r="PTQ193" s="3"/>
      <c r="PTR193" s="3"/>
      <c r="PTS193" s="3"/>
      <c r="PTT193" s="3"/>
      <c r="PTU193" s="3"/>
      <c r="PTV193" s="3"/>
      <c r="PTW193" s="3"/>
      <c r="PTX193" s="3"/>
      <c r="PTY193" s="3"/>
      <c r="PTZ193" s="3"/>
      <c r="PUA193" s="3"/>
      <c r="PUB193" s="3"/>
      <c r="PUC193" s="3"/>
      <c r="PUD193" s="3"/>
      <c r="PUE193" s="3"/>
      <c r="PUF193" s="3"/>
      <c r="PUG193" s="3"/>
      <c r="PUH193" s="3"/>
      <c r="PUI193" s="3"/>
      <c r="PUJ193" s="3"/>
      <c r="PUK193" s="3"/>
      <c r="PUL193" s="3"/>
      <c r="PUM193" s="3"/>
      <c r="PUN193" s="3"/>
      <c r="PUO193" s="3"/>
      <c r="PUP193" s="3"/>
      <c r="PUQ193" s="3"/>
      <c r="PUR193" s="3"/>
      <c r="PUS193" s="3"/>
      <c r="PUT193" s="3"/>
      <c r="PUU193" s="3"/>
      <c r="PUV193" s="3"/>
      <c r="PUW193" s="3"/>
      <c r="PUX193" s="3"/>
      <c r="PUY193" s="3"/>
      <c r="PUZ193" s="3"/>
      <c r="PVA193" s="3"/>
      <c r="PVB193" s="3"/>
      <c r="PVC193" s="3"/>
      <c r="PVD193" s="3"/>
      <c r="PVE193" s="3"/>
      <c r="PVF193" s="3"/>
      <c r="PVG193" s="3"/>
      <c r="PVH193" s="3"/>
      <c r="PVI193" s="3"/>
      <c r="PVJ193" s="3"/>
      <c r="PVK193" s="3"/>
      <c r="PVL193" s="3"/>
      <c r="PVM193" s="3"/>
      <c r="PVN193" s="3"/>
      <c r="PVO193" s="3"/>
      <c r="PVP193" s="3"/>
      <c r="PVQ193" s="3"/>
      <c r="PVR193" s="3"/>
      <c r="PVS193" s="3"/>
      <c r="PVT193" s="3"/>
      <c r="PVU193" s="3"/>
      <c r="PVV193" s="3"/>
      <c r="PVW193" s="3"/>
      <c r="PVX193" s="3"/>
      <c r="PVY193" s="3"/>
      <c r="PVZ193" s="3"/>
      <c r="PWA193" s="3"/>
      <c r="PWB193" s="3"/>
      <c r="PWC193" s="3"/>
      <c r="PWD193" s="3"/>
      <c r="PWE193" s="3"/>
      <c r="PWF193" s="3"/>
      <c r="PWG193" s="3"/>
      <c r="PWH193" s="3"/>
      <c r="PWI193" s="3"/>
      <c r="PWJ193" s="3"/>
      <c r="PWK193" s="3"/>
      <c r="PWL193" s="3"/>
      <c r="PWM193" s="3"/>
      <c r="PWN193" s="3"/>
      <c r="PWO193" s="3"/>
      <c r="PWP193" s="3"/>
      <c r="PWQ193" s="3"/>
      <c r="PWR193" s="3"/>
      <c r="PWS193" s="3"/>
      <c r="PWT193" s="3"/>
      <c r="PWU193" s="3"/>
      <c r="PWV193" s="3"/>
      <c r="PWW193" s="3"/>
      <c r="PWX193" s="3"/>
      <c r="PWY193" s="3"/>
      <c r="PWZ193" s="3"/>
      <c r="PXA193" s="3"/>
      <c r="PXB193" s="3"/>
      <c r="PXC193" s="3"/>
      <c r="PXD193" s="3"/>
      <c r="PXE193" s="3"/>
      <c r="PXF193" s="3"/>
      <c r="PXG193" s="3"/>
      <c r="PXH193" s="3"/>
      <c r="PXI193" s="3"/>
      <c r="PXJ193" s="3"/>
      <c r="PXK193" s="3"/>
      <c r="PXL193" s="3"/>
      <c r="PXM193" s="3"/>
      <c r="PXN193" s="3"/>
      <c r="PXO193" s="3"/>
      <c r="PXP193" s="3"/>
      <c r="PXQ193" s="3"/>
      <c r="PXR193" s="3"/>
      <c r="PXS193" s="3"/>
      <c r="PXT193" s="3"/>
      <c r="PXU193" s="3"/>
      <c r="PXV193" s="3"/>
      <c r="PXW193" s="3"/>
      <c r="PXX193" s="3"/>
      <c r="PXY193" s="3"/>
      <c r="PXZ193" s="3"/>
      <c r="PYA193" s="3"/>
      <c r="PYB193" s="3"/>
      <c r="PYC193" s="3"/>
      <c r="PYD193" s="3"/>
      <c r="PYE193" s="3"/>
      <c r="PYF193" s="3"/>
      <c r="PYG193" s="3"/>
      <c r="PYH193" s="3"/>
      <c r="PYI193" s="3"/>
      <c r="PYJ193" s="3"/>
      <c r="PYK193" s="3"/>
      <c r="PYL193" s="3"/>
      <c r="PYM193" s="3"/>
      <c r="PYN193" s="3"/>
      <c r="PYO193" s="3"/>
      <c r="PYP193" s="3"/>
      <c r="PYQ193" s="3"/>
      <c r="PYR193" s="3"/>
      <c r="PYS193" s="3"/>
      <c r="PYT193" s="3"/>
      <c r="PYU193" s="3"/>
      <c r="PYV193" s="3"/>
      <c r="PYW193" s="3"/>
      <c r="PYX193" s="3"/>
      <c r="PYY193" s="3"/>
      <c r="PYZ193" s="3"/>
      <c r="PZA193" s="3"/>
      <c r="PZB193" s="3"/>
      <c r="PZC193" s="3"/>
      <c r="PZD193" s="3"/>
      <c r="PZE193" s="3"/>
      <c r="PZF193" s="3"/>
      <c r="PZG193" s="3"/>
      <c r="PZH193" s="3"/>
      <c r="PZI193" s="3"/>
      <c r="PZJ193" s="3"/>
      <c r="PZK193" s="3"/>
      <c r="PZL193" s="3"/>
      <c r="PZM193" s="3"/>
      <c r="PZN193" s="3"/>
      <c r="PZO193" s="3"/>
      <c r="PZP193" s="3"/>
      <c r="PZQ193" s="3"/>
      <c r="PZR193" s="3"/>
      <c r="PZS193" s="3"/>
      <c r="PZT193" s="3"/>
      <c r="PZU193" s="3"/>
      <c r="PZV193" s="3"/>
      <c r="PZW193" s="3"/>
      <c r="PZX193" s="3"/>
      <c r="PZY193" s="3"/>
      <c r="PZZ193" s="3"/>
      <c r="QAA193" s="3"/>
      <c r="QAB193" s="3"/>
      <c r="QAC193" s="3"/>
      <c r="QAD193" s="3"/>
      <c r="QAE193" s="3"/>
      <c r="QAF193" s="3"/>
      <c r="QAG193" s="3"/>
      <c r="QAH193" s="3"/>
      <c r="QAI193" s="3"/>
      <c r="QAJ193" s="3"/>
      <c r="QAK193" s="3"/>
      <c r="QAL193" s="3"/>
      <c r="QAM193" s="3"/>
      <c r="QAN193" s="3"/>
      <c r="QAO193" s="3"/>
      <c r="QAP193" s="3"/>
      <c r="QAQ193" s="3"/>
      <c r="QAR193" s="3"/>
      <c r="QAS193" s="3"/>
      <c r="QAT193" s="3"/>
      <c r="QAU193" s="3"/>
      <c r="QAV193" s="3"/>
      <c r="QAW193" s="3"/>
      <c r="QAX193" s="3"/>
      <c r="QAY193" s="3"/>
      <c r="QAZ193" s="3"/>
      <c r="QBA193" s="3"/>
      <c r="QBB193" s="3"/>
      <c r="QBC193" s="3"/>
      <c r="QBD193" s="3"/>
      <c r="QBE193" s="3"/>
      <c r="QBF193" s="3"/>
      <c r="QBG193" s="3"/>
      <c r="QBH193" s="3"/>
      <c r="QBI193" s="3"/>
      <c r="QBJ193" s="3"/>
      <c r="QBK193" s="3"/>
      <c r="QBL193" s="3"/>
      <c r="QBM193" s="3"/>
      <c r="QBN193" s="3"/>
      <c r="QBO193" s="3"/>
      <c r="QBP193" s="3"/>
      <c r="QBQ193" s="3"/>
      <c r="QBR193" s="3"/>
      <c r="QBS193" s="3"/>
      <c r="QBT193" s="3"/>
      <c r="QBU193" s="3"/>
      <c r="QBV193" s="3"/>
      <c r="QBW193" s="3"/>
      <c r="QBX193" s="3"/>
      <c r="QBY193" s="3"/>
      <c r="QBZ193" s="3"/>
      <c r="QCA193" s="3"/>
      <c r="QCB193" s="3"/>
      <c r="QCC193" s="3"/>
      <c r="QCD193" s="3"/>
      <c r="QCE193" s="3"/>
      <c r="QCF193" s="3"/>
      <c r="QCG193" s="3"/>
      <c r="QCH193" s="3"/>
      <c r="QCI193" s="3"/>
      <c r="QCJ193" s="3"/>
      <c r="QCK193" s="3"/>
      <c r="QCL193" s="3"/>
      <c r="QCM193" s="3"/>
      <c r="QCN193" s="3"/>
      <c r="QCO193" s="3"/>
      <c r="QCP193" s="3"/>
      <c r="QCQ193" s="3"/>
      <c r="QCR193" s="3"/>
      <c r="QCS193" s="3"/>
      <c r="QCT193" s="3"/>
      <c r="QCU193" s="3"/>
      <c r="QCV193" s="3"/>
      <c r="QCW193" s="3"/>
      <c r="QCX193" s="3"/>
      <c r="QCY193" s="3"/>
      <c r="QCZ193" s="3"/>
      <c r="QDA193" s="3"/>
      <c r="QDB193" s="3"/>
      <c r="QDC193" s="3"/>
      <c r="QDD193" s="3"/>
      <c r="QDE193" s="3"/>
      <c r="QDF193" s="3"/>
      <c r="QDG193" s="3"/>
      <c r="QDH193" s="3"/>
      <c r="QDI193" s="3"/>
      <c r="QDJ193" s="3"/>
      <c r="QDK193" s="3"/>
      <c r="QDL193" s="3"/>
      <c r="QDM193" s="3"/>
      <c r="QDN193" s="3"/>
      <c r="QDO193" s="3"/>
      <c r="QDP193" s="3"/>
      <c r="QDQ193" s="3"/>
      <c r="QDR193" s="3"/>
      <c r="QDS193" s="3"/>
      <c r="QDT193" s="3"/>
      <c r="QDU193" s="3"/>
      <c r="QDV193" s="3"/>
      <c r="QDW193" s="3"/>
      <c r="QDX193" s="3"/>
      <c r="QDY193" s="3"/>
      <c r="QDZ193" s="3"/>
      <c r="QEA193" s="3"/>
      <c r="QEB193" s="3"/>
      <c r="QEC193" s="3"/>
      <c r="QED193" s="3"/>
      <c r="QEE193" s="3"/>
      <c r="QEF193" s="3"/>
      <c r="QEG193" s="3"/>
      <c r="QEH193" s="3"/>
      <c r="QEI193" s="3"/>
      <c r="QEJ193" s="3"/>
      <c r="QEK193" s="3"/>
      <c r="QEL193" s="3"/>
      <c r="QEM193" s="3"/>
      <c r="QEN193" s="3"/>
      <c r="QEO193" s="3"/>
      <c r="QEP193" s="3"/>
      <c r="QEQ193" s="3"/>
      <c r="QER193" s="3"/>
      <c r="QES193" s="3"/>
      <c r="QET193" s="3"/>
      <c r="QEU193" s="3"/>
      <c r="QEV193" s="3"/>
      <c r="QEW193" s="3"/>
      <c r="QEX193" s="3"/>
      <c r="QEY193" s="3"/>
      <c r="QEZ193" s="3"/>
      <c r="QFA193" s="3"/>
      <c r="QFB193" s="3"/>
      <c r="QFC193" s="3"/>
      <c r="QFD193" s="3"/>
      <c r="QFE193" s="3"/>
      <c r="QFF193" s="3"/>
      <c r="QFG193" s="3"/>
      <c r="QFH193" s="3"/>
      <c r="QFI193" s="3"/>
      <c r="QFJ193" s="3"/>
      <c r="QFK193" s="3"/>
      <c r="QFL193" s="3"/>
      <c r="QFM193" s="3"/>
      <c r="QFN193" s="3"/>
      <c r="QFO193" s="3"/>
      <c r="QFP193" s="3"/>
      <c r="QFQ193" s="3"/>
      <c r="QFR193" s="3"/>
      <c r="QFS193" s="3"/>
      <c r="QFT193" s="3"/>
      <c r="QFU193" s="3"/>
      <c r="QFV193" s="3"/>
      <c r="QFW193" s="3"/>
      <c r="QFX193" s="3"/>
      <c r="QFY193" s="3"/>
      <c r="QFZ193" s="3"/>
      <c r="QGA193" s="3"/>
      <c r="QGB193" s="3"/>
      <c r="QGC193" s="3"/>
      <c r="QGD193" s="3"/>
      <c r="QGE193" s="3"/>
      <c r="QGF193" s="3"/>
      <c r="QGG193" s="3"/>
      <c r="QGH193" s="3"/>
      <c r="QGI193" s="3"/>
      <c r="QGJ193" s="3"/>
      <c r="QGK193" s="3"/>
      <c r="QGL193" s="3"/>
      <c r="QGM193" s="3"/>
      <c r="QGN193" s="3"/>
      <c r="QGO193" s="3"/>
      <c r="QGP193" s="3"/>
      <c r="QGQ193" s="3"/>
      <c r="QGR193" s="3"/>
      <c r="QGS193" s="3"/>
      <c r="QGT193" s="3"/>
      <c r="QGU193" s="3"/>
      <c r="QGV193" s="3"/>
      <c r="QGW193" s="3"/>
      <c r="QGX193" s="3"/>
      <c r="QGY193" s="3"/>
      <c r="QGZ193" s="3"/>
      <c r="QHA193" s="3"/>
      <c r="QHB193" s="3"/>
      <c r="QHC193" s="3"/>
      <c r="QHD193" s="3"/>
      <c r="QHE193" s="3"/>
      <c r="QHF193" s="3"/>
      <c r="QHG193" s="3"/>
      <c r="QHH193" s="3"/>
      <c r="QHI193" s="3"/>
      <c r="QHJ193" s="3"/>
      <c r="QHK193" s="3"/>
      <c r="QHL193" s="3"/>
      <c r="QHM193" s="3"/>
      <c r="QHN193" s="3"/>
      <c r="QHO193" s="3"/>
      <c r="QHP193" s="3"/>
      <c r="QHQ193" s="3"/>
      <c r="QHR193" s="3"/>
      <c r="QHS193" s="3"/>
      <c r="QHT193" s="3"/>
      <c r="QHU193" s="3"/>
      <c r="QHV193" s="3"/>
      <c r="QHW193" s="3"/>
      <c r="QHX193" s="3"/>
      <c r="QHY193" s="3"/>
      <c r="QHZ193" s="3"/>
      <c r="QIA193" s="3"/>
      <c r="QIB193" s="3"/>
      <c r="QIC193" s="3"/>
      <c r="QID193" s="3"/>
      <c r="QIE193" s="3"/>
      <c r="QIF193" s="3"/>
      <c r="QIG193" s="3"/>
      <c r="QIH193" s="3"/>
      <c r="QII193" s="3"/>
      <c r="QIJ193" s="3"/>
      <c r="QIK193" s="3"/>
      <c r="QIL193" s="3"/>
      <c r="QIM193" s="3"/>
      <c r="QIN193" s="3"/>
      <c r="QIO193" s="3"/>
      <c r="QIP193" s="3"/>
      <c r="QIQ193" s="3"/>
      <c r="QIR193" s="3"/>
      <c r="QIS193" s="3"/>
      <c r="QIT193" s="3"/>
      <c r="QIU193" s="3"/>
      <c r="QIV193" s="3"/>
      <c r="QIW193" s="3"/>
      <c r="QIX193" s="3"/>
      <c r="QIY193" s="3"/>
      <c r="QIZ193" s="3"/>
      <c r="QJA193" s="3"/>
      <c r="QJB193" s="3"/>
      <c r="QJC193" s="3"/>
      <c r="QJD193" s="3"/>
      <c r="QJE193" s="3"/>
      <c r="QJF193" s="3"/>
      <c r="QJG193" s="3"/>
      <c r="QJH193" s="3"/>
      <c r="QJI193" s="3"/>
      <c r="QJJ193" s="3"/>
      <c r="QJK193" s="3"/>
      <c r="QJL193" s="3"/>
      <c r="QJM193" s="3"/>
      <c r="QJN193" s="3"/>
      <c r="QJO193" s="3"/>
      <c r="QJP193" s="3"/>
      <c r="QJQ193" s="3"/>
      <c r="QJR193" s="3"/>
      <c r="QJS193" s="3"/>
      <c r="QJT193" s="3"/>
      <c r="QJU193" s="3"/>
      <c r="QJV193" s="3"/>
      <c r="QJW193" s="3"/>
      <c r="QJX193" s="3"/>
      <c r="QJY193" s="3"/>
      <c r="QJZ193" s="3"/>
      <c r="QKA193" s="3"/>
      <c r="QKB193" s="3"/>
      <c r="QKC193" s="3"/>
      <c r="QKD193" s="3"/>
      <c r="QKE193" s="3"/>
      <c r="QKF193" s="3"/>
      <c r="QKG193" s="3"/>
      <c r="QKH193" s="3"/>
      <c r="QKI193" s="3"/>
      <c r="QKJ193" s="3"/>
      <c r="QKK193" s="3"/>
      <c r="QKL193" s="3"/>
      <c r="QKM193" s="3"/>
      <c r="QKN193" s="3"/>
      <c r="QKO193" s="3"/>
      <c r="QKP193" s="3"/>
      <c r="QKQ193" s="3"/>
      <c r="QKR193" s="3"/>
      <c r="QKS193" s="3"/>
      <c r="QKT193" s="3"/>
      <c r="QKU193" s="3"/>
      <c r="QKV193" s="3"/>
      <c r="QKW193" s="3"/>
      <c r="QKX193" s="3"/>
      <c r="QKY193" s="3"/>
      <c r="QKZ193" s="3"/>
      <c r="QLA193" s="3"/>
      <c r="QLB193" s="3"/>
      <c r="QLC193" s="3"/>
      <c r="QLD193" s="3"/>
      <c r="QLE193" s="3"/>
      <c r="QLF193" s="3"/>
      <c r="QLG193" s="3"/>
      <c r="QLH193" s="3"/>
      <c r="QLI193" s="3"/>
      <c r="QLJ193" s="3"/>
      <c r="QLK193" s="3"/>
      <c r="QLL193" s="3"/>
      <c r="QLM193" s="3"/>
      <c r="QLN193" s="3"/>
      <c r="QLO193" s="3"/>
      <c r="QLP193" s="3"/>
      <c r="QLQ193" s="3"/>
      <c r="QLR193" s="3"/>
      <c r="QLS193" s="3"/>
      <c r="QLT193" s="3"/>
      <c r="QLU193" s="3"/>
      <c r="QLV193" s="3"/>
      <c r="QLW193" s="3"/>
      <c r="QLX193" s="3"/>
      <c r="QLY193" s="3"/>
      <c r="QLZ193" s="3"/>
      <c r="QMA193" s="3"/>
      <c r="QMB193" s="3"/>
      <c r="QMC193" s="3"/>
      <c r="QMD193" s="3"/>
      <c r="QME193" s="3"/>
      <c r="QMF193" s="3"/>
      <c r="QMG193" s="3"/>
      <c r="QMH193" s="3"/>
      <c r="QMI193" s="3"/>
      <c r="QMJ193" s="3"/>
      <c r="QMK193" s="3"/>
      <c r="QML193" s="3"/>
      <c r="QMM193" s="3"/>
      <c r="QMN193" s="3"/>
      <c r="QMO193" s="3"/>
      <c r="QMP193" s="3"/>
      <c r="QMQ193" s="3"/>
      <c r="QMR193" s="3"/>
      <c r="QMS193" s="3"/>
      <c r="QMT193" s="3"/>
      <c r="QMU193" s="3"/>
      <c r="QMV193" s="3"/>
      <c r="QMW193" s="3"/>
      <c r="QMX193" s="3"/>
      <c r="QMY193" s="3"/>
      <c r="QMZ193" s="3"/>
      <c r="QNA193" s="3"/>
      <c r="QNB193" s="3"/>
      <c r="QNC193" s="3"/>
      <c r="QND193" s="3"/>
      <c r="QNE193" s="3"/>
      <c r="QNF193" s="3"/>
      <c r="QNG193" s="3"/>
      <c r="QNH193" s="3"/>
      <c r="QNI193" s="3"/>
      <c r="QNJ193" s="3"/>
      <c r="QNK193" s="3"/>
      <c r="QNL193" s="3"/>
      <c r="QNM193" s="3"/>
      <c r="QNN193" s="3"/>
      <c r="QNO193" s="3"/>
      <c r="QNP193" s="3"/>
      <c r="QNQ193" s="3"/>
      <c r="QNR193" s="3"/>
      <c r="QNS193" s="3"/>
      <c r="QNT193" s="3"/>
      <c r="QNU193" s="3"/>
      <c r="QNV193" s="3"/>
      <c r="QNW193" s="3"/>
      <c r="QNX193" s="3"/>
      <c r="QNY193" s="3"/>
      <c r="QNZ193" s="3"/>
      <c r="QOA193" s="3"/>
      <c r="QOB193" s="3"/>
      <c r="QOC193" s="3"/>
      <c r="QOD193" s="3"/>
      <c r="QOE193" s="3"/>
      <c r="QOF193" s="3"/>
      <c r="QOG193" s="3"/>
      <c r="QOH193" s="3"/>
      <c r="QOI193" s="3"/>
      <c r="QOJ193" s="3"/>
      <c r="QOK193" s="3"/>
      <c r="QOL193" s="3"/>
      <c r="QOM193" s="3"/>
      <c r="QON193" s="3"/>
      <c r="QOO193" s="3"/>
      <c r="QOP193" s="3"/>
      <c r="QOQ193" s="3"/>
      <c r="QOR193" s="3"/>
      <c r="QOS193" s="3"/>
      <c r="QOT193" s="3"/>
      <c r="QOU193" s="3"/>
      <c r="QOV193" s="3"/>
      <c r="QOW193" s="3"/>
      <c r="QOX193" s="3"/>
      <c r="QOY193" s="3"/>
      <c r="QOZ193" s="3"/>
      <c r="QPA193" s="3"/>
      <c r="QPB193" s="3"/>
      <c r="QPC193" s="3"/>
      <c r="QPD193" s="3"/>
      <c r="QPE193" s="3"/>
      <c r="QPF193" s="3"/>
      <c r="QPG193" s="3"/>
      <c r="QPH193" s="3"/>
      <c r="QPI193" s="3"/>
      <c r="QPJ193" s="3"/>
      <c r="QPK193" s="3"/>
      <c r="QPL193" s="3"/>
      <c r="QPM193" s="3"/>
      <c r="QPN193" s="3"/>
      <c r="QPO193" s="3"/>
      <c r="QPP193" s="3"/>
      <c r="QPQ193" s="3"/>
      <c r="QPR193" s="3"/>
      <c r="QPS193" s="3"/>
      <c r="QPT193" s="3"/>
      <c r="QPU193" s="3"/>
      <c r="QPV193" s="3"/>
      <c r="QPW193" s="3"/>
      <c r="QPX193" s="3"/>
      <c r="QPY193" s="3"/>
      <c r="QPZ193" s="3"/>
      <c r="QQA193" s="3"/>
      <c r="QQB193" s="3"/>
      <c r="QQC193" s="3"/>
      <c r="QQD193" s="3"/>
      <c r="QQE193" s="3"/>
      <c r="QQF193" s="3"/>
      <c r="QQG193" s="3"/>
      <c r="QQH193" s="3"/>
      <c r="QQI193" s="3"/>
      <c r="QQJ193" s="3"/>
      <c r="QQK193" s="3"/>
      <c r="QQL193" s="3"/>
      <c r="QQM193" s="3"/>
      <c r="QQN193" s="3"/>
      <c r="QQO193" s="3"/>
      <c r="QQP193" s="3"/>
      <c r="QQQ193" s="3"/>
      <c r="QQR193" s="3"/>
      <c r="QQS193" s="3"/>
      <c r="QQT193" s="3"/>
      <c r="QQU193" s="3"/>
      <c r="QQV193" s="3"/>
      <c r="QQW193" s="3"/>
      <c r="QQX193" s="3"/>
      <c r="QQY193" s="3"/>
      <c r="QQZ193" s="3"/>
      <c r="QRA193" s="3"/>
      <c r="QRB193" s="3"/>
      <c r="QRC193" s="3"/>
      <c r="QRD193" s="3"/>
      <c r="QRE193" s="3"/>
      <c r="QRF193" s="3"/>
      <c r="QRG193" s="3"/>
      <c r="QRH193" s="3"/>
      <c r="QRI193" s="3"/>
      <c r="QRJ193" s="3"/>
      <c r="QRK193" s="3"/>
      <c r="QRL193" s="3"/>
      <c r="QRM193" s="3"/>
      <c r="QRN193" s="3"/>
      <c r="QRO193" s="3"/>
      <c r="QRP193" s="3"/>
      <c r="QRQ193" s="3"/>
      <c r="QRR193" s="3"/>
      <c r="QRS193" s="3"/>
      <c r="QRT193" s="3"/>
      <c r="QRU193" s="3"/>
      <c r="QRV193" s="3"/>
      <c r="QRW193" s="3"/>
      <c r="QRX193" s="3"/>
      <c r="QRY193" s="3"/>
      <c r="QRZ193" s="3"/>
      <c r="QSA193" s="3"/>
      <c r="QSB193" s="3"/>
      <c r="QSC193" s="3"/>
      <c r="QSD193" s="3"/>
      <c r="QSE193" s="3"/>
      <c r="QSF193" s="3"/>
      <c r="QSG193" s="3"/>
      <c r="QSH193" s="3"/>
      <c r="QSI193" s="3"/>
      <c r="QSJ193" s="3"/>
      <c r="QSK193" s="3"/>
      <c r="QSL193" s="3"/>
      <c r="QSM193" s="3"/>
      <c r="QSN193" s="3"/>
      <c r="QSO193" s="3"/>
      <c r="QSP193" s="3"/>
      <c r="QSQ193" s="3"/>
      <c r="QSR193" s="3"/>
      <c r="QSS193" s="3"/>
      <c r="QST193" s="3"/>
      <c r="QSU193" s="3"/>
      <c r="QSV193" s="3"/>
      <c r="QSW193" s="3"/>
      <c r="QSX193" s="3"/>
      <c r="QSY193" s="3"/>
      <c r="QSZ193" s="3"/>
      <c r="QTA193" s="3"/>
      <c r="QTB193" s="3"/>
      <c r="QTC193" s="3"/>
      <c r="QTD193" s="3"/>
      <c r="QTE193" s="3"/>
      <c r="QTF193" s="3"/>
      <c r="QTG193" s="3"/>
      <c r="QTH193" s="3"/>
      <c r="QTI193" s="3"/>
      <c r="QTJ193" s="3"/>
      <c r="QTK193" s="3"/>
      <c r="QTL193" s="3"/>
      <c r="QTM193" s="3"/>
      <c r="QTN193" s="3"/>
      <c r="QTO193" s="3"/>
      <c r="QTP193" s="3"/>
      <c r="QTQ193" s="3"/>
      <c r="QTR193" s="3"/>
      <c r="QTS193" s="3"/>
      <c r="QTT193" s="3"/>
      <c r="QTU193" s="3"/>
      <c r="QTV193" s="3"/>
      <c r="QTW193" s="3"/>
      <c r="QTX193" s="3"/>
      <c r="QTY193" s="3"/>
      <c r="QTZ193" s="3"/>
      <c r="QUA193" s="3"/>
      <c r="QUB193" s="3"/>
      <c r="QUC193" s="3"/>
      <c r="QUD193" s="3"/>
      <c r="QUE193" s="3"/>
      <c r="QUF193" s="3"/>
      <c r="QUG193" s="3"/>
      <c r="QUH193" s="3"/>
      <c r="QUI193" s="3"/>
      <c r="QUJ193" s="3"/>
      <c r="QUK193" s="3"/>
      <c r="QUL193" s="3"/>
      <c r="QUM193" s="3"/>
      <c r="QUN193" s="3"/>
      <c r="QUO193" s="3"/>
      <c r="QUP193" s="3"/>
      <c r="QUQ193" s="3"/>
      <c r="QUR193" s="3"/>
      <c r="QUS193" s="3"/>
      <c r="QUT193" s="3"/>
      <c r="QUU193" s="3"/>
      <c r="QUV193" s="3"/>
      <c r="QUW193" s="3"/>
      <c r="QUX193" s="3"/>
      <c r="QUY193" s="3"/>
      <c r="QUZ193" s="3"/>
      <c r="QVA193" s="3"/>
      <c r="QVB193" s="3"/>
      <c r="QVC193" s="3"/>
      <c r="QVD193" s="3"/>
      <c r="QVE193" s="3"/>
      <c r="QVF193" s="3"/>
      <c r="QVG193" s="3"/>
      <c r="QVH193" s="3"/>
      <c r="QVI193" s="3"/>
      <c r="QVJ193" s="3"/>
      <c r="QVK193" s="3"/>
      <c r="QVL193" s="3"/>
      <c r="QVM193" s="3"/>
      <c r="QVN193" s="3"/>
      <c r="QVO193" s="3"/>
      <c r="QVP193" s="3"/>
      <c r="QVQ193" s="3"/>
      <c r="QVR193" s="3"/>
      <c r="QVS193" s="3"/>
      <c r="QVT193" s="3"/>
      <c r="QVU193" s="3"/>
      <c r="QVV193" s="3"/>
      <c r="QVW193" s="3"/>
      <c r="QVX193" s="3"/>
      <c r="QVY193" s="3"/>
      <c r="QVZ193" s="3"/>
      <c r="QWA193" s="3"/>
      <c r="QWB193" s="3"/>
      <c r="QWC193" s="3"/>
      <c r="QWD193" s="3"/>
      <c r="QWE193" s="3"/>
      <c r="QWF193" s="3"/>
      <c r="QWG193" s="3"/>
      <c r="QWH193" s="3"/>
      <c r="QWI193" s="3"/>
      <c r="QWJ193" s="3"/>
      <c r="QWK193" s="3"/>
      <c r="QWL193" s="3"/>
      <c r="QWM193" s="3"/>
      <c r="QWN193" s="3"/>
      <c r="QWO193" s="3"/>
      <c r="QWP193" s="3"/>
      <c r="QWQ193" s="3"/>
      <c r="QWR193" s="3"/>
      <c r="QWS193" s="3"/>
      <c r="QWT193" s="3"/>
      <c r="QWU193" s="3"/>
      <c r="QWV193" s="3"/>
      <c r="QWW193" s="3"/>
      <c r="QWX193" s="3"/>
      <c r="QWY193" s="3"/>
      <c r="QWZ193" s="3"/>
      <c r="QXA193" s="3"/>
      <c r="QXB193" s="3"/>
      <c r="QXC193" s="3"/>
      <c r="QXD193" s="3"/>
      <c r="QXE193" s="3"/>
      <c r="QXF193" s="3"/>
      <c r="QXG193" s="3"/>
      <c r="QXH193" s="3"/>
      <c r="QXI193" s="3"/>
      <c r="QXJ193" s="3"/>
      <c r="QXK193" s="3"/>
      <c r="QXL193" s="3"/>
      <c r="QXM193" s="3"/>
      <c r="QXN193" s="3"/>
      <c r="QXO193" s="3"/>
      <c r="QXP193" s="3"/>
      <c r="QXQ193" s="3"/>
      <c r="QXR193" s="3"/>
      <c r="QXS193" s="3"/>
      <c r="QXT193" s="3"/>
      <c r="QXU193" s="3"/>
      <c r="QXV193" s="3"/>
      <c r="QXW193" s="3"/>
      <c r="QXX193" s="3"/>
      <c r="QXY193" s="3"/>
      <c r="QXZ193" s="3"/>
      <c r="QYA193" s="3"/>
      <c r="QYB193" s="3"/>
      <c r="QYC193" s="3"/>
      <c r="QYD193" s="3"/>
      <c r="QYE193" s="3"/>
      <c r="QYF193" s="3"/>
      <c r="QYG193" s="3"/>
      <c r="QYH193" s="3"/>
      <c r="QYI193" s="3"/>
      <c r="QYJ193" s="3"/>
      <c r="QYK193" s="3"/>
      <c r="QYL193" s="3"/>
      <c r="QYM193" s="3"/>
      <c r="QYN193" s="3"/>
      <c r="QYO193" s="3"/>
      <c r="QYP193" s="3"/>
      <c r="QYQ193" s="3"/>
      <c r="QYR193" s="3"/>
      <c r="QYS193" s="3"/>
      <c r="QYT193" s="3"/>
      <c r="QYU193" s="3"/>
      <c r="QYV193" s="3"/>
      <c r="QYW193" s="3"/>
      <c r="QYX193" s="3"/>
      <c r="QYY193" s="3"/>
      <c r="QYZ193" s="3"/>
      <c r="QZA193" s="3"/>
      <c r="QZB193" s="3"/>
      <c r="QZC193" s="3"/>
      <c r="QZD193" s="3"/>
      <c r="QZE193" s="3"/>
      <c r="QZF193" s="3"/>
      <c r="QZG193" s="3"/>
      <c r="QZH193" s="3"/>
      <c r="QZI193" s="3"/>
      <c r="QZJ193" s="3"/>
      <c r="QZK193" s="3"/>
      <c r="QZL193" s="3"/>
      <c r="QZM193" s="3"/>
      <c r="QZN193" s="3"/>
      <c r="QZO193" s="3"/>
      <c r="QZP193" s="3"/>
      <c r="QZQ193" s="3"/>
      <c r="QZR193" s="3"/>
      <c r="QZS193" s="3"/>
      <c r="QZT193" s="3"/>
      <c r="QZU193" s="3"/>
      <c r="QZV193" s="3"/>
      <c r="QZW193" s="3"/>
      <c r="QZX193" s="3"/>
      <c r="QZY193" s="3"/>
      <c r="QZZ193" s="3"/>
      <c r="RAA193" s="3"/>
      <c r="RAB193" s="3"/>
      <c r="RAC193" s="3"/>
      <c r="RAD193" s="3"/>
      <c r="RAE193" s="3"/>
      <c r="RAF193" s="3"/>
      <c r="RAG193" s="3"/>
      <c r="RAH193" s="3"/>
      <c r="RAI193" s="3"/>
      <c r="RAJ193" s="3"/>
      <c r="RAK193" s="3"/>
      <c r="RAL193" s="3"/>
      <c r="RAM193" s="3"/>
      <c r="RAN193" s="3"/>
      <c r="RAO193" s="3"/>
      <c r="RAP193" s="3"/>
      <c r="RAQ193" s="3"/>
      <c r="RAR193" s="3"/>
      <c r="RAS193" s="3"/>
      <c r="RAT193" s="3"/>
      <c r="RAU193" s="3"/>
      <c r="RAV193" s="3"/>
      <c r="RAW193" s="3"/>
      <c r="RAX193" s="3"/>
      <c r="RAY193" s="3"/>
      <c r="RAZ193" s="3"/>
      <c r="RBA193" s="3"/>
      <c r="RBB193" s="3"/>
      <c r="RBC193" s="3"/>
      <c r="RBD193" s="3"/>
      <c r="RBE193" s="3"/>
      <c r="RBF193" s="3"/>
      <c r="RBG193" s="3"/>
      <c r="RBH193" s="3"/>
      <c r="RBI193" s="3"/>
      <c r="RBJ193" s="3"/>
      <c r="RBK193" s="3"/>
      <c r="RBL193" s="3"/>
      <c r="RBM193" s="3"/>
      <c r="RBN193" s="3"/>
      <c r="RBO193" s="3"/>
      <c r="RBP193" s="3"/>
      <c r="RBQ193" s="3"/>
      <c r="RBR193" s="3"/>
      <c r="RBS193" s="3"/>
      <c r="RBT193" s="3"/>
      <c r="RBU193" s="3"/>
      <c r="RBV193" s="3"/>
      <c r="RBW193" s="3"/>
      <c r="RBX193" s="3"/>
      <c r="RBY193" s="3"/>
      <c r="RBZ193" s="3"/>
      <c r="RCA193" s="3"/>
      <c r="RCB193" s="3"/>
      <c r="RCC193" s="3"/>
      <c r="RCD193" s="3"/>
      <c r="RCE193" s="3"/>
      <c r="RCF193" s="3"/>
      <c r="RCG193" s="3"/>
      <c r="RCH193" s="3"/>
      <c r="RCI193" s="3"/>
      <c r="RCJ193" s="3"/>
      <c r="RCK193" s="3"/>
      <c r="RCL193" s="3"/>
      <c r="RCM193" s="3"/>
      <c r="RCN193" s="3"/>
      <c r="RCO193" s="3"/>
      <c r="RCP193" s="3"/>
      <c r="RCQ193" s="3"/>
      <c r="RCR193" s="3"/>
      <c r="RCS193" s="3"/>
      <c r="RCT193" s="3"/>
      <c r="RCU193" s="3"/>
      <c r="RCV193" s="3"/>
      <c r="RCW193" s="3"/>
      <c r="RCX193" s="3"/>
      <c r="RCY193" s="3"/>
      <c r="RCZ193" s="3"/>
      <c r="RDA193" s="3"/>
      <c r="RDB193" s="3"/>
      <c r="RDC193" s="3"/>
      <c r="RDD193" s="3"/>
      <c r="RDE193" s="3"/>
      <c r="RDF193" s="3"/>
      <c r="RDG193" s="3"/>
      <c r="RDH193" s="3"/>
      <c r="RDI193" s="3"/>
      <c r="RDJ193" s="3"/>
      <c r="RDK193" s="3"/>
      <c r="RDL193" s="3"/>
      <c r="RDM193" s="3"/>
      <c r="RDN193" s="3"/>
      <c r="RDO193" s="3"/>
      <c r="RDP193" s="3"/>
      <c r="RDQ193" s="3"/>
      <c r="RDR193" s="3"/>
      <c r="RDS193" s="3"/>
      <c r="RDT193" s="3"/>
      <c r="RDU193" s="3"/>
      <c r="RDV193" s="3"/>
      <c r="RDW193" s="3"/>
      <c r="RDX193" s="3"/>
      <c r="RDY193" s="3"/>
      <c r="RDZ193" s="3"/>
      <c r="REA193" s="3"/>
      <c r="REB193" s="3"/>
      <c r="REC193" s="3"/>
      <c r="RED193" s="3"/>
      <c r="REE193" s="3"/>
      <c r="REF193" s="3"/>
      <c r="REG193" s="3"/>
      <c r="REH193" s="3"/>
      <c r="REI193" s="3"/>
      <c r="REJ193" s="3"/>
      <c r="REK193" s="3"/>
      <c r="REL193" s="3"/>
      <c r="REM193" s="3"/>
      <c r="REN193" s="3"/>
      <c r="REO193" s="3"/>
      <c r="REP193" s="3"/>
      <c r="REQ193" s="3"/>
      <c r="RER193" s="3"/>
      <c r="RES193" s="3"/>
      <c r="RET193" s="3"/>
      <c r="REU193" s="3"/>
      <c r="REV193" s="3"/>
      <c r="REW193" s="3"/>
      <c r="REX193" s="3"/>
      <c r="REY193" s="3"/>
      <c r="REZ193" s="3"/>
      <c r="RFA193" s="3"/>
      <c r="RFB193" s="3"/>
      <c r="RFC193" s="3"/>
      <c r="RFD193" s="3"/>
      <c r="RFE193" s="3"/>
      <c r="RFF193" s="3"/>
      <c r="RFG193" s="3"/>
      <c r="RFH193" s="3"/>
      <c r="RFI193" s="3"/>
      <c r="RFJ193" s="3"/>
      <c r="RFK193" s="3"/>
      <c r="RFL193" s="3"/>
      <c r="RFM193" s="3"/>
      <c r="RFN193" s="3"/>
      <c r="RFO193" s="3"/>
      <c r="RFP193" s="3"/>
      <c r="RFQ193" s="3"/>
      <c r="RFR193" s="3"/>
      <c r="RFS193" s="3"/>
      <c r="RFT193" s="3"/>
      <c r="RFU193" s="3"/>
      <c r="RFV193" s="3"/>
      <c r="RFW193" s="3"/>
      <c r="RFX193" s="3"/>
      <c r="RFY193" s="3"/>
      <c r="RFZ193" s="3"/>
      <c r="RGA193" s="3"/>
      <c r="RGB193" s="3"/>
      <c r="RGC193" s="3"/>
      <c r="RGD193" s="3"/>
      <c r="RGE193" s="3"/>
      <c r="RGF193" s="3"/>
      <c r="RGG193" s="3"/>
      <c r="RGH193" s="3"/>
      <c r="RGI193" s="3"/>
      <c r="RGJ193" s="3"/>
      <c r="RGK193" s="3"/>
      <c r="RGL193" s="3"/>
      <c r="RGM193" s="3"/>
      <c r="RGN193" s="3"/>
      <c r="RGO193" s="3"/>
      <c r="RGP193" s="3"/>
      <c r="RGQ193" s="3"/>
      <c r="RGR193" s="3"/>
      <c r="RGS193" s="3"/>
      <c r="RGT193" s="3"/>
      <c r="RGU193" s="3"/>
      <c r="RGV193" s="3"/>
      <c r="RGW193" s="3"/>
      <c r="RGX193" s="3"/>
      <c r="RGY193" s="3"/>
      <c r="RGZ193" s="3"/>
      <c r="RHA193" s="3"/>
      <c r="RHB193" s="3"/>
      <c r="RHC193" s="3"/>
      <c r="RHD193" s="3"/>
      <c r="RHE193" s="3"/>
      <c r="RHF193" s="3"/>
      <c r="RHG193" s="3"/>
      <c r="RHH193" s="3"/>
      <c r="RHI193" s="3"/>
      <c r="RHJ193" s="3"/>
      <c r="RHK193" s="3"/>
      <c r="RHL193" s="3"/>
      <c r="RHM193" s="3"/>
      <c r="RHN193" s="3"/>
      <c r="RHO193" s="3"/>
      <c r="RHP193" s="3"/>
      <c r="RHQ193" s="3"/>
      <c r="RHR193" s="3"/>
      <c r="RHS193" s="3"/>
      <c r="RHT193" s="3"/>
      <c r="RHU193" s="3"/>
      <c r="RHV193" s="3"/>
      <c r="RHW193" s="3"/>
      <c r="RHX193" s="3"/>
      <c r="RHY193" s="3"/>
      <c r="RHZ193" s="3"/>
      <c r="RIA193" s="3"/>
      <c r="RIB193" s="3"/>
      <c r="RIC193" s="3"/>
      <c r="RID193" s="3"/>
      <c r="RIE193" s="3"/>
      <c r="RIF193" s="3"/>
      <c r="RIG193" s="3"/>
      <c r="RIH193" s="3"/>
      <c r="RII193" s="3"/>
      <c r="RIJ193" s="3"/>
      <c r="RIK193" s="3"/>
      <c r="RIL193" s="3"/>
      <c r="RIM193" s="3"/>
      <c r="RIN193" s="3"/>
      <c r="RIO193" s="3"/>
      <c r="RIP193" s="3"/>
      <c r="RIQ193" s="3"/>
      <c r="RIR193" s="3"/>
      <c r="RIS193" s="3"/>
      <c r="RIT193" s="3"/>
      <c r="RIU193" s="3"/>
      <c r="RIV193" s="3"/>
      <c r="RIW193" s="3"/>
      <c r="RIX193" s="3"/>
      <c r="RIY193" s="3"/>
      <c r="RIZ193" s="3"/>
      <c r="RJA193" s="3"/>
      <c r="RJB193" s="3"/>
      <c r="RJC193" s="3"/>
      <c r="RJD193" s="3"/>
      <c r="RJE193" s="3"/>
      <c r="RJF193" s="3"/>
      <c r="RJG193" s="3"/>
      <c r="RJH193" s="3"/>
      <c r="RJI193" s="3"/>
      <c r="RJJ193" s="3"/>
      <c r="RJK193" s="3"/>
      <c r="RJL193" s="3"/>
      <c r="RJM193" s="3"/>
      <c r="RJN193" s="3"/>
      <c r="RJO193" s="3"/>
      <c r="RJP193" s="3"/>
      <c r="RJQ193" s="3"/>
      <c r="RJR193" s="3"/>
      <c r="RJS193" s="3"/>
      <c r="RJT193" s="3"/>
      <c r="RJU193" s="3"/>
      <c r="RJV193" s="3"/>
      <c r="RJW193" s="3"/>
      <c r="RJX193" s="3"/>
      <c r="RJY193" s="3"/>
      <c r="RJZ193" s="3"/>
      <c r="RKA193" s="3"/>
      <c r="RKB193" s="3"/>
      <c r="RKC193" s="3"/>
      <c r="RKD193" s="3"/>
      <c r="RKE193" s="3"/>
      <c r="RKF193" s="3"/>
      <c r="RKG193" s="3"/>
      <c r="RKH193" s="3"/>
      <c r="RKI193" s="3"/>
      <c r="RKJ193" s="3"/>
      <c r="RKK193" s="3"/>
      <c r="RKL193" s="3"/>
      <c r="RKM193" s="3"/>
      <c r="RKN193" s="3"/>
      <c r="RKO193" s="3"/>
      <c r="RKP193" s="3"/>
      <c r="RKQ193" s="3"/>
      <c r="RKR193" s="3"/>
      <c r="RKS193" s="3"/>
      <c r="RKT193" s="3"/>
      <c r="RKU193" s="3"/>
      <c r="RKV193" s="3"/>
      <c r="RKW193" s="3"/>
      <c r="RKX193" s="3"/>
      <c r="RKY193" s="3"/>
      <c r="RKZ193" s="3"/>
      <c r="RLA193" s="3"/>
      <c r="RLB193" s="3"/>
      <c r="RLC193" s="3"/>
      <c r="RLD193" s="3"/>
      <c r="RLE193" s="3"/>
      <c r="RLF193" s="3"/>
      <c r="RLG193" s="3"/>
      <c r="RLH193" s="3"/>
      <c r="RLI193" s="3"/>
      <c r="RLJ193" s="3"/>
      <c r="RLK193" s="3"/>
      <c r="RLL193" s="3"/>
      <c r="RLM193" s="3"/>
      <c r="RLN193" s="3"/>
      <c r="RLO193" s="3"/>
      <c r="RLP193" s="3"/>
      <c r="RLQ193" s="3"/>
      <c r="RLR193" s="3"/>
      <c r="RLS193" s="3"/>
      <c r="RLT193" s="3"/>
      <c r="RLU193" s="3"/>
      <c r="RLV193" s="3"/>
      <c r="RLW193" s="3"/>
      <c r="RLX193" s="3"/>
      <c r="RLY193" s="3"/>
      <c r="RLZ193" s="3"/>
      <c r="RMA193" s="3"/>
      <c r="RMB193" s="3"/>
      <c r="RMC193" s="3"/>
      <c r="RMD193" s="3"/>
      <c r="RME193" s="3"/>
      <c r="RMF193" s="3"/>
      <c r="RMG193" s="3"/>
      <c r="RMH193" s="3"/>
      <c r="RMI193" s="3"/>
      <c r="RMJ193" s="3"/>
      <c r="RMK193" s="3"/>
      <c r="RML193" s="3"/>
      <c r="RMM193" s="3"/>
      <c r="RMN193" s="3"/>
      <c r="RMO193" s="3"/>
      <c r="RMP193" s="3"/>
      <c r="RMQ193" s="3"/>
      <c r="RMR193" s="3"/>
      <c r="RMS193" s="3"/>
      <c r="RMT193" s="3"/>
      <c r="RMU193" s="3"/>
      <c r="RMV193" s="3"/>
      <c r="RMW193" s="3"/>
      <c r="RMX193" s="3"/>
      <c r="RMY193" s="3"/>
      <c r="RMZ193" s="3"/>
      <c r="RNA193" s="3"/>
      <c r="RNB193" s="3"/>
      <c r="RNC193" s="3"/>
      <c r="RND193" s="3"/>
      <c r="RNE193" s="3"/>
      <c r="RNF193" s="3"/>
      <c r="RNG193" s="3"/>
      <c r="RNH193" s="3"/>
      <c r="RNI193" s="3"/>
      <c r="RNJ193" s="3"/>
      <c r="RNK193" s="3"/>
      <c r="RNL193" s="3"/>
      <c r="RNM193" s="3"/>
      <c r="RNN193" s="3"/>
      <c r="RNO193" s="3"/>
      <c r="RNP193" s="3"/>
      <c r="RNQ193" s="3"/>
      <c r="RNR193" s="3"/>
      <c r="RNS193" s="3"/>
      <c r="RNT193" s="3"/>
      <c r="RNU193" s="3"/>
      <c r="RNV193" s="3"/>
      <c r="RNW193" s="3"/>
      <c r="RNX193" s="3"/>
      <c r="RNY193" s="3"/>
      <c r="RNZ193" s="3"/>
      <c r="ROA193" s="3"/>
      <c r="ROB193" s="3"/>
      <c r="ROC193" s="3"/>
      <c r="ROD193" s="3"/>
      <c r="ROE193" s="3"/>
      <c r="ROF193" s="3"/>
      <c r="ROG193" s="3"/>
      <c r="ROH193" s="3"/>
      <c r="ROI193" s="3"/>
      <c r="ROJ193" s="3"/>
      <c r="ROK193" s="3"/>
      <c r="ROL193" s="3"/>
      <c r="ROM193" s="3"/>
      <c r="RON193" s="3"/>
      <c r="ROO193" s="3"/>
      <c r="ROP193" s="3"/>
      <c r="ROQ193" s="3"/>
      <c r="ROR193" s="3"/>
      <c r="ROS193" s="3"/>
      <c r="ROT193" s="3"/>
      <c r="ROU193" s="3"/>
      <c r="ROV193" s="3"/>
      <c r="ROW193" s="3"/>
      <c r="ROX193" s="3"/>
      <c r="ROY193" s="3"/>
      <c r="ROZ193" s="3"/>
      <c r="RPA193" s="3"/>
      <c r="RPB193" s="3"/>
      <c r="RPC193" s="3"/>
      <c r="RPD193" s="3"/>
      <c r="RPE193" s="3"/>
      <c r="RPF193" s="3"/>
      <c r="RPG193" s="3"/>
      <c r="RPH193" s="3"/>
      <c r="RPI193" s="3"/>
      <c r="RPJ193" s="3"/>
      <c r="RPK193" s="3"/>
      <c r="RPL193" s="3"/>
      <c r="RPM193" s="3"/>
      <c r="RPN193" s="3"/>
      <c r="RPO193" s="3"/>
      <c r="RPP193" s="3"/>
      <c r="RPQ193" s="3"/>
      <c r="RPR193" s="3"/>
      <c r="RPS193" s="3"/>
      <c r="RPT193" s="3"/>
      <c r="RPU193" s="3"/>
      <c r="RPV193" s="3"/>
      <c r="RPW193" s="3"/>
      <c r="RPX193" s="3"/>
      <c r="RPY193" s="3"/>
      <c r="RPZ193" s="3"/>
      <c r="RQA193" s="3"/>
      <c r="RQB193" s="3"/>
      <c r="RQC193" s="3"/>
      <c r="RQD193" s="3"/>
      <c r="RQE193" s="3"/>
      <c r="RQF193" s="3"/>
      <c r="RQG193" s="3"/>
      <c r="RQH193" s="3"/>
      <c r="RQI193" s="3"/>
      <c r="RQJ193" s="3"/>
      <c r="RQK193" s="3"/>
      <c r="RQL193" s="3"/>
      <c r="RQM193" s="3"/>
      <c r="RQN193" s="3"/>
      <c r="RQO193" s="3"/>
      <c r="RQP193" s="3"/>
      <c r="RQQ193" s="3"/>
      <c r="RQR193" s="3"/>
      <c r="RQS193" s="3"/>
      <c r="RQT193" s="3"/>
      <c r="RQU193" s="3"/>
      <c r="RQV193" s="3"/>
      <c r="RQW193" s="3"/>
      <c r="RQX193" s="3"/>
      <c r="RQY193" s="3"/>
      <c r="RQZ193" s="3"/>
      <c r="RRA193" s="3"/>
      <c r="RRB193" s="3"/>
      <c r="RRC193" s="3"/>
      <c r="RRD193" s="3"/>
      <c r="RRE193" s="3"/>
      <c r="RRF193" s="3"/>
      <c r="RRG193" s="3"/>
      <c r="RRH193" s="3"/>
      <c r="RRI193" s="3"/>
      <c r="RRJ193" s="3"/>
      <c r="RRK193" s="3"/>
      <c r="RRL193" s="3"/>
      <c r="RRM193" s="3"/>
      <c r="RRN193" s="3"/>
      <c r="RRO193" s="3"/>
      <c r="RRP193" s="3"/>
      <c r="RRQ193" s="3"/>
      <c r="RRR193" s="3"/>
      <c r="RRS193" s="3"/>
      <c r="RRT193" s="3"/>
      <c r="RRU193" s="3"/>
      <c r="RRV193" s="3"/>
      <c r="RRW193" s="3"/>
      <c r="RRX193" s="3"/>
      <c r="RRY193" s="3"/>
      <c r="RRZ193" s="3"/>
      <c r="RSA193" s="3"/>
      <c r="RSB193" s="3"/>
      <c r="RSC193" s="3"/>
      <c r="RSD193" s="3"/>
      <c r="RSE193" s="3"/>
      <c r="RSF193" s="3"/>
      <c r="RSG193" s="3"/>
      <c r="RSH193" s="3"/>
      <c r="RSI193" s="3"/>
      <c r="RSJ193" s="3"/>
      <c r="RSK193" s="3"/>
      <c r="RSL193" s="3"/>
      <c r="RSM193" s="3"/>
      <c r="RSN193" s="3"/>
      <c r="RSO193" s="3"/>
      <c r="RSP193" s="3"/>
      <c r="RSQ193" s="3"/>
      <c r="RSR193" s="3"/>
      <c r="RSS193" s="3"/>
      <c r="RST193" s="3"/>
      <c r="RSU193" s="3"/>
      <c r="RSV193" s="3"/>
      <c r="RSW193" s="3"/>
      <c r="RSX193" s="3"/>
      <c r="RSY193" s="3"/>
      <c r="RSZ193" s="3"/>
      <c r="RTA193" s="3"/>
      <c r="RTB193" s="3"/>
      <c r="RTC193" s="3"/>
      <c r="RTD193" s="3"/>
      <c r="RTE193" s="3"/>
      <c r="RTF193" s="3"/>
      <c r="RTG193" s="3"/>
      <c r="RTH193" s="3"/>
      <c r="RTI193" s="3"/>
      <c r="RTJ193" s="3"/>
      <c r="RTK193" s="3"/>
      <c r="RTL193" s="3"/>
      <c r="RTM193" s="3"/>
      <c r="RTN193" s="3"/>
      <c r="RTO193" s="3"/>
      <c r="RTP193" s="3"/>
      <c r="RTQ193" s="3"/>
      <c r="RTR193" s="3"/>
      <c r="RTS193" s="3"/>
      <c r="RTT193" s="3"/>
      <c r="RTU193" s="3"/>
      <c r="RTV193" s="3"/>
      <c r="RTW193" s="3"/>
      <c r="RTX193" s="3"/>
      <c r="RTY193" s="3"/>
      <c r="RTZ193" s="3"/>
      <c r="RUA193" s="3"/>
      <c r="RUB193" s="3"/>
      <c r="RUC193" s="3"/>
      <c r="RUD193" s="3"/>
      <c r="RUE193" s="3"/>
      <c r="RUF193" s="3"/>
      <c r="RUG193" s="3"/>
      <c r="RUH193" s="3"/>
      <c r="RUI193" s="3"/>
      <c r="RUJ193" s="3"/>
      <c r="RUK193" s="3"/>
      <c r="RUL193" s="3"/>
      <c r="RUM193" s="3"/>
      <c r="RUN193" s="3"/>
      <c r="RUO193" s="3"/>
      <c r="RUP193" s="3"/>
      <c r="RUQ193" s="3"/>
      <c r="RUR193" s="3"/>
      <c r="RUS193" s="3"/>
      <c r="RUT193" s="3"/>
      <c r="RUU193" s="3"/>
      <c r="RUV193" s="3"/>
      <c r="RUW193" s="3"/>
      <c r="RUX193" s="3"/>
      <c r="RUY193" s="3"/>
      <c r="RUZ193" s="3"/>
      <c r="RVA193" s="3"/>
      <c r="RVB193" s="3"/>
      <c r="RVC193" s="3"/>
      <c r="RVD193" s="3"/>
      <c r="RVE193" s="3"/>
      <c r="RVF193" s="3"/>
      <c r="RVG193" s="3"/>
      <c r="RVH193" s="3"/>
      <c r="RVI193" s="3"/>
      <c r="RVJ193" s="3"/>
      <c r="RVK193" s="3"/>
      <c r="RVL193" s="3"/>
      <c r="RVM193" s="3"/>
      <c r="RVN193" s="3"/>
      <c r="RVO193" s="3"/>
      <c r="RVP193" s="3"/>
      <c r="RVQ193" s="3"/>
      <c r="RVR193" s="3"/>
      <c r="RVS193" s="3"/>
      <c r="RVT193" s="3"/>
      <c r="RVU193" s="3"/>
      <c r="RVV193" s="3"/>
      <c r="RVW193" s="3"/>
      <c r="RVX193" s="3"/>
      <c r="RVY193" s="3"/>
      <c r="RVZ193" s="3"/>
      <c r="RWA193" s="3"/>
      <c r="RWB193" s="3"/>
      <c r="RWC193" s="3"/>
      <c r="RWD193" s="3"/>
      <c r="RWE193" s="3"/>
      <c r="RWF193" s="3"/>
      <c r="RWG193" s="3"/>
      <c r="RWH193" s="3"/>
      <c r="RWI193" s="3"/>
      <c r="RWJ193" s="3"/>
      <c r="RWK193" s="3"/>
      <c r="RWL193" s="3"/>
      <c r="RWM193" s="3"/>
      <c r="RWN193" s="3"/>
      <c r="RWO193" s="3"/>
      <c r="RWP193" s="3"/>
      <c r="RWQ193" s="3"/>
      <c r="RWR193" s="3"/>
      <c r="RWS193" s="3"/>
      <c r="RWT193" s="3"/>
      <c r="RWU193" s="3"/>
      <c r="RWV193" s="3"/>
      <c r="RWW193" s="3"/>
      <c r="RWX193" s="3"/>
      <c r="RWY193" s="3"/>
      <c r="RWZ193" s="3"/>
      <c r="RXA193" s="3"/>
      <c r="RXB193" s="3"/>
      <c r="RXC193" s="3"/>
      <c r="RXD193" s="3"/>
      <c r="RXE193" s="3"/>
      <c r="RXF193" s="3"/>
      <c r="RXG193" s="3"/>
      <c r="RXH193" s="3"/>
      <c r="RXI193" s="3"/>
      <c r="RXJ193" s="3"/>
      <c r="RXK193" s="3"/>
      <c r="RXL193" s="3"/>
      <c r="RXM193" s="3"/>
      <c r="RXN193" s="3"/>
      <c r="RXO193" s="3"/>
      <c r="RXP193" s="3"/>
      <c r="RXQ193" s="3"/>
      <c r="RXR193" s="3"/>
      <c r="RXS193" s="3"/>
      <c r="RXT193" s="3"/>
      <c r="RXU193" s="3"/>
      <c r="RXV193" s="3"/>
      <c r="RXW193" s="3"/>
      <c r="RXX193" s="3"/>
      <c r="RXY193" s="3"/>
      <c r="RXZ193" s="3"/>
      <c r="RYA193" s="3"/>
      <c r="RYB193" s="3"/>
      <c r="RYC193" s="3"/>
      <c r="RYD193" s="3"/>
      <c r="RYE193" s="3"/>
      <c r="RYF193" s="3"/>
      <c r="RYG193" s="3"/>
      <c r="RYH193" s="3"/>
      <c r="RYI193" s="3"/>
      <c r="RYJ193" s="3"/>
      <c r="RYK193" s="3"/>
      <c r="RYL193" s="3"/>
      <c r="RYM193" s="3"/>
      <c r="RYN193" s="3"/>
      <c r="RYO193" s="3"/>
      <c r="RYP193" s="3"/>
      <c r="RYQ193" s="3"/>
      <c r="RYR193" s="3"/>
      <c r="RYS193" s="3"/>
      <c r="RYT193" s="3"/>
      <c r="RYU193" s="3"/>
      <c r="RYV193" s="3"/>
      <c r="RYW193" s="3"/>
      <c r="RYX193" s="3"/>
      <c r="RYY193" s="3"/>
      <c r="RYZ193" s="3"/>
      <c r="RZA193" s="3"/>
      <c r="RZB193" s="3"/>
      <c r="RZC193" s="3"/>
      <c r="RZD193" s="3"/>
      <c r="RZE193" s="3"/>
      <c r="RZF193" s="3"/>
      <c r="RZG193" s="3"/>
      <c r="RZH193" s="3"/>
      <c r="RZI193" s="3"/>
      <c r="RZJ193" s="3"/>
      <c r="RZK193" s="3"/>
      <c r="RZL193" s="3"/>
      <c r="RZM193" s="3"/>
      <c r="RZN193" s="3"/>
      <c r="RZO193" s="3"/>
      <c r="RZP193" s="3"/>
      <c r="RZQ193" s="3"/>
      <c r="RZR193" s="3"/>
      <c r="RZS193" s="3"/>
      <c r="RZT193" s="3"/>
      <c r="RZU193" s="3"/>
      <c r="RZV193" s="3"/>
      <c r="RZW193" s="3"/>
      <c r="RZX193" s="3"/>
      <c r="RZY193" s="3"/>
      <c r="RZZ193" s="3"/>
      <c r="SAA193" s="3"/>
      <c r="SAB193" s="3"/>
      <c r="SAC193" s="3"/>
      <c r="SAD193" s="3"/>
      <c r="SAE193" s="3"/>
      <c r="SAF193" s="3"/>
      <c r="SAG193" s="3"/>
      <c r="SAH193" s="3"/>
      <c r="SAI193" s="3"/>
      <c r="SAJ193" s="3"/>
      <c r="SAK193" s="3"/>
      <c r="SAL193" s="3"/>
      <c r="SAM193" s="3"/>
      <c r="SAN193" s="3"/>
      <c r="SAO193" s="3"/>
      <c r="SAP193" s="3"/>
      <c r="SAQ193" s="3"/>
      <c r="SAR193" s="3"/>
      <c r="SAS193" s="3"/>
      <c r="SAT193" s="3"/>
      <c r="SAU193" s="3"/>
      <c r="SAV193" s="3"/>
      <c r="SAW193" s="3"/>
      <c r="SAX193" s="3"/>
      <c r="SAY193" s="3"/>
      <c r="SAZ193" s="3"/>
      <c r="SBA193" s="3"/>
      <c r="SBB193" s="3"/>
      <c r="SBC193" s="3"/>
      <c r="SBD193" s="3"/>
      <c r="SBE193" s="3"/>
      <c r="SBF193" s="3"/>
      <c r="SBG193" s="3"/>
      <c r="SBH193" s="3"/>
      <c r="SBI193" s="3"/>
      <c r="SBJ193" s="3"/>
      <c r="SBK193" s="3"/>
      <c r="SBL193" s="3"/>
      <c r="SBM193" s="3"/>
      <c r="SBN193" s="3"/>
      <c r="SBO193" s="3"/>
      <c r="SBP193" s="3"/>
      <c r="SBQ193" s="3"/>
      <c r="SBR193" s="3"/>
      <c r="SBS193" s="3"/>
      <c r="SBT193" s="3"/>
      <c r="SBU193" s="3"/>
      <c r="SBV193" s="3"/>
      <c r="SBW193" s="3"/>
      <c r="SBX193" s="3"/>
      <c r="SBY193" s="3"/>
      <c r="SBZ193" s="3"/>
      <c r="SCA193" s="3"/>
      <c r="SCB193" s="3"/>
      <c r="SCC193" s="3"/>
      <c r="SCD193" s="3"/>
      <c r="SCE193" s="3"/>
      <c r="SCF193" s="3"/>
      <c r="SCG193" s="3"/>
      <c r="SCH193" s="3"/>
      <c r="SCI193" s="3"/>
      <c r="SCJ193" s="3"/>
      <c r="SCK193" s="3"/>
      <c r="SCL193" s="3"/>
      <c r="SCM193" s="3"/>
      <c r="SCN193" s="3"/>
      <c r="SCO193" s="3"/>
      <c r="SCP193" s="3"/>
      <c r="SCQ193" s="3"/>
      <c r="SCR193" s="3"/>
      <c r="SCS193" s="3"/>
      <c r="SCT193" s="3"/>
      <c r="SCU193" s="3"/>
      <c r="SCV193" s="3"/>
      <c r="SCW193" s="3"/>
      <c r="SCX193" s="3"/>
      <c r="SCY193" s="3"/>
      <c r="SCZ193" s="3"/>
      <c r="SDA193" s="3"/>
      <c r="SDB193" s="3"/>
      <c r="SDC193" s="3"/>
      <c r="SDD193" s="3"/>
      <c r="SDE193" s="3"/>
      <c r="SDF193" s="3"/>
      <c r="SDG193" s="3"/>
      <c r="SDH193" s="3"/>
      <c r="SDI193" s="3"/>
      <c r="SDJ193" s="3"/>
      <c r="SDK193" s="3"/>
      <c r="SDL193" s="3"/>
      <c r="SDM193" s="3"/>
      <c r="SDN193" s="3"/>
      <c r="SDO193" s="3"/>
      <c r="SDP193" s="3"/>
      <c r="SDQ193" s="3"/>
      <c r="SDR193" s="3"/>
      <c r="SDS193" s="3"/>
      <c r="SDT193" s="3"/>
      <c r="SDU193" s="3"/>
      <c r="SDV193" s="3"/>
      <c r="SDW193" s="3"/>
      <c r="SDX193" s="3"/>
      <c r="SDY193" s="3"/>
      <c r="SDZ193" s="3"/>
      <c r="SEA193" s="3"/>
      <c r="SEB193" s="3"/>
      <c r="SEC193" s="3"/>
      <c r="SED193" s="3"/>
      <c r="SEE193" s="3"/>
      <c r="SEF193" s="3"/>
      <c r="SEG193" s="3"/>
      <c r="SEH193" s="3"/>
      <c r="SEI193" s="3"/>
      <c r="SEJ193" s="3"/>
      <c r="SEK193" s="3"/>
      <c r="SEL193" s="3"/>
      <c r="SEM193" s="3"/>
      <c r="SEN193" s="3"/>
      <c r="SEO193" s="3"/>
      <c r="SEP193" s="3"/>
      <c r="SEQ193" s="3"/>
      <c r="SER193" s="3"/>
      <c r="SES193" s="3"/>
      <c r="SET193" s="3"/>
      <c r="SEU193" s="3"/>
      <c r="SEV193" s="3"/>
      <c r="SEW193" s="3"/>
      <c r="SEX193" s="3"/>
      <c r="SEY193" s="3"/>
      <c r="SEZ193" s="3"/>
      <c r="SFA193" s="3"/>
      <c r="SFB193" s="3"/>
      <c r="SFC193" s="3"/>
      <c r="SFD193" s="3"/>
      <c r="SFE193" s="3"/>
      <c r="SFF193" s="3"/>
      <c r="SFG193" s="3"/>
      <c r="SFH193" s="3"/>
      <c r="SFI193" s="3"/>
      <c r="SFJ193" s="3"/>
      <c r="SFK193" s="3"/>
      <c r="SFL193" s="3"/>
      <c r="SFM193" s="3"/>
      <c r="SFN193" s="3"/>
      <c r="SFO193" s="3"/>
      <c r="SFP193" s="3"/>
      <c r="SFQ193" s="3"/>
      <c r="SFR193" s="3"/>
      <c r="SFS193" s="3"/>
      <c r="SFT193" s="3"/>
      <c r="SFU193" s="3"/>
      <c r="SFV193" s="3"/>
      <c r="SFW193" s="3"/>
      <c r="SFX193" s="3"/>
      <c r="SFY193" s="3"/>
      <c r="SFZ193" s="3"/>
      <c r="SGA193" s="3"/>
      <c r="SGB193" s="3"/>
      <c r="SGC193" s="3"/>
      <c r="SGD193" s="3"/>
      <c r="SGE193" s="3"/>
      <c r="SGF193" s="3"/>
      <c r="SGG193" s="3"/>
      <c r="SGH193" s="3"/>
      <c r="SGI193" s="3"/>
      <c r="SGJ193" s="3"/>
      <c r="SGK193" s="3"/>
      <c r="SGL193" s="3"/>
      <c r="SGM193" s="3"/>
      <c r="SGN193" s="3"/>
      <c r="SGO193" s="3"/>
      <c r="SGP193" s="3"/>
      <c r="SGQ193" s="3"/>
      <c r="SGR193" s="3"/>
      <c r="SGS193" s="3"/>
      <c r="SGT193" s="3"/>
      <c r="SGU193" s="3"/>
      <c r="SGV193" s="3"/>
      <c r="SGW193" s="3"/>
      <c r="SGX193" s="3"/>
      <c r="SGY193" s="3"/>
      <c r="SGZ193" s="3"/>
      <c r="SHA193" s="3"/>
      <c r="SHB193" s="3"/>
      <c r="SHC193" s="3"/>
      <c r="SHD193" s="3"/>
      <c r="SHE193" s="3"/>
      <c r="SHF193" s="3"/>
      <c r="SHG193" s="3"/>
      <c r="SHH193" s="3"/>
      <c r="SHI193" s="3"/>
      <c r="SHJ193" s="3"/>
      <c r="SHK193" s="3"/>
      <c r="SHL193" s="3"/>
      <c r="SHM193" s="3"/>
      <c r="SHN193" s="3"/>
      <c r="SHO193" s="3"/>
      <c r="SHP193" s="3"/>
      <c r="SHQ193" s="3"/>
      <c r="SHR193" s="3"/>
      <c r="SHS193" s="3"/>
      <c r="SHT193" s="3"/>
      <c r="SHU193" s="3"/>
      <c r="SHV193" s="3"/>
      <c r="SHW193" s="3"/>
      <c r="SHX193" s="3"/>
      <c r="SHY193" s="3"/>
      <c r="SHZ193" s="3"/>
      <c r="SIA193" s="3"/>
      <c r="SIB193" s="3"/>
      <c r="SIC193" s="3"/>
      <c r="SID193" s="3"/>
      <c r="SIE193" s="3"/>
      <c r="SIF193" s="3"/>
      <c r="SIG193" s="3"/>
      <c r="SIH193" s="3"/>
      <c r="SII193" s="3"/>
      <c r="SIJ193" s="3"/>
      <c r="SIK193" s="3"/>
      <c r="SIL193" s="3"/>
      <c r="SIM193" s="3"/>
      <c r="SIN193" s="3"/>
      <c r="SIO193" s="3"/>
      <c r="SIP193" s="3"/>
      <c r="SIQ193" s="3"/>
      <c r="SIR193" s="3"/>
      <c r="SIS193" s="3"/>
      <c r="SIT193" s="3"/>
      <c r="SIU193" s="3"/>
      <c r="SIV193" s="3"/>
      <c r="SIW193" s="3"/>
      <c r="SIX193" s="3"/>
      <c r="SIY193" s="3"/>
      <c r="SIZ193" s="3"/>
      <c r="SJA193" s="3"/>
      <c r="SJB193" s="3"/>
      <c r="SJC193" s="3"/>
      <c r="SJD193" s="3"/>
      <c r="SJE193" s="3"/>
      <c r="SJF193" s="3"/>
      <c r="SJG193" s="3"/>
      <c r="SJH193" s="3"/>
      <c r="SJI193" s="3"/>
      <c r="SJJ193" s="3"/>
      <c r="SJK193" s="3"/>
      <c r="SJL193" s="3"/>
      <c r="SJM193" s="3"/>
      <c r="SJN193" s="3"/>
      <c r="SJO193" s="3"/>
      <c r="SJP193" s="3"/>
      <c r="SJQ193" s="3"/>
      <c r="SJR193" s="3"/>
      <c r="SJS193" s="3"/>
      <c r="SJT193" s="3"/>
      <c r="SJU193" s="3"/>
      <c r="SJV193" s="3"/>
      <c r="SJW193" s="3"/>
      <c r="SJX193" s="3"/>
      <c r="SJY193" s="3"/>
      <c r="SJZ193" s="3"/>
      <c r="SKA193" s="3"/>
      <c r="SKB193" s="3"/>
      <c r="SKC193" s="3"/>
      <c r="SKD193" s="3"/>
      <c r="SKE193" s="3"/>
      <c r="SKF193" s="3"/>
      <c r="SKG193" s="3"/>
      <c r="SKH193" s="3"/>
      <c r="SKI193" s="3"/>
      <c r="SKJ193" s="3"/>
      <c r="SKK193" s="3"/>
      <c r="SKL193" s="3"/>
      <c r="SKM193" s="3"/>
      <c r="SKN193" s="3"/>
      <c r="SKO193" s="3"/>
      <c r="SKP193" s="3"/>
      <c r="SKQ193" s="3"/>
      <c r="SKR193" s="3"/>
      <c r="SKS193" s="3"/>
      <c r="SKT193" s="3"/>
      <c r="SKU193" s="3"/>
      <c r="SKV193" s="3"/>
      <c r="SKW193" s="3"/>
      <c r="SKX193" s="3"/>
      <c r="SKY193" s="3"/>
      <c r="SKZ193" s="3"/>
      <c r="SLA193" s="3"/>
      <c r="SLB193" s="3"/>
      <c r="SLC193" s="3"/>
      <c r="SLD193" s="3"/>
      <c r="SLE193" s="3"/>
      <c r="SLF193" s="3"/>
      <c r="SLG193" s="3"/>
      <c r="SLH193" s="3"/>
      <c r="SLI193" s="3"/>
      <c r="SLJ193" s="3"/>
      <c r="SLK193" s="3"/>
      <c r="SLL193" s="3"/>
      <c r="SLM193" s="3"/>
      <c r="SLN193" s="3"/>
      <c r="SLO193" s="3"/>
      <c r="SLP193" s="3"/>
      <c r="SLQ193" s="3"/>
      <c r="SLR193" s="3"/>
      <c r="SLS193" s="3"/>
      <c r="SLT193" s="3"/>
      <c r="SLU193" s="3"/>
      <c r="SLV193" s="3"/>
      <c r="SLW193" s="3"/>
      <c r="SLX193" s="3"/>
      <c r="SLY193" s="3"/>
      <c r="SLZ193" s="3"/>
      <c r="SMA193" s="3"/>
      <c r="SMB193" s="3"/>
      <c r="SMC193" s="3"/>
      <c r="SMD193" s="3"/>
      <c r="SME193" s="3"/>
      <c r="SMF193" s="3"/>
      <c r="SMG193" s="3"/>
      <c r="SMH193" s="3"/>
      <c r="SMI193" s="3"/>
      <c r="SMJ193" s="3"/>
      <c r="SMK193" s="3"/>
      <c r="SML193" s="3"/>
      <c r="SMM193" s="3"/>
      <c r="SMN193" s="3"/>
      <c r="SMO193" s="3"/>
      <c r="SMP193" s="3"/>
      <c r="SMQ193" s="3"/>
      <c r="SMR193" s="3"/>
      <c r="SMS193" s="3"/>
      <c r="SMT193" s="3"/>
      <c r="SMU193" s="3"/>
      <c r="SMV193" s="3"/>
      <c r="SMW193" s="3"/>
      <c r="SMX193" s="3"/>
      <c r="SMY193" s="3"/>
      <c r="SMZ193" s="3"/>
      <c r="SNA193" s="3"/>
      <c r="SNB193" s="3"/>
      <c r="SNC193" s="3"/>
      <c r="SND193" s="3"/>
      <c r="SNE193" s="3"/>
      <c r="SNF193" s="3"/>
      <c r="SNG193" s="3"/>
      <c r="SNH193" s="3"/>
      <c r="SNI193" s="3"/>
      <c r="SNJ193" s="3"/>
      <c r="SNK193" s="3"/>
      <c r="SNL193" s="3"/>
      <c r="SNM193" s="3"/>
      <c r="SNN193" s="3"/>
      <c r="SNO193" s="3"/>
      <c r="SNP193" s="3"/>
      <c r="SNQ193" s="3"/>
      <c r="SNR193" s="3"/>
      <c r="SNS193" s="3"/>
      <c r="SNT193" s="3"/>
      <c r="SNU193" s="3"/>
      <c r="SNV193" s="3"/>
      <c r="SNW193" s="3"/>
      <c r="SNX193" s="3"/>
      <c r="SNY193" s="3"/>
      <c r="SNZ193" s="3"/>
      <c r="SOA193" s="3"/>
      <c r="SOB193" s="3"/>
      <c r="SOC193" s="3"/>
      <c r="SOD193" s="3"/>
      <c r="SOE193" s="3"/>
      <c r="SOF193" s="3"/>
      <c r="SOG193" s="3"/>
      <c r="SOH193" s="3"/>
      <c r="SOI193" s="3"/>
      <c r="SOJ193" s="3"/>
      <c r="SOK193" s="3"/>
      <c r="SOL193" s="3"/>
      <c r="SOM193" s="3"/>
      <c r="SON193" s="3"/>
      <c r="SOO193" s="3"/>
      <c r="SOP193" s="3"/>
      <c r="SOQ193" s="3"/>
      <c r="SOR193" s="3"/>
      <c r="SOS193" s="3"/>
      <c r="SOT193" s="3"/>
      <c r="SOU193" s="3"/>
      <c r="SOV193" s="3"/>
      <c r="SOW193" s="3"/>
      <c r="SOX193" s="3"/>
      <c r="SOY193" s="3"/>
      <c r="SOZ193" s="3"/>
      <c r="SPA193" s="3"/>
      <c r="SPB193" s="3"/>
      <c r="SPC193" s="3"/>
      <c r="SPD193" s="3"/>
      <c r="SPE193" s="3"/>
      <c r="SPF193" s="3"/>
      <c r="SPG193" s="3"/>
      <c r="SPH193" s="3"/>
      <c r="SPI193" s="3"/>
      <c r="SPJ193" s="3"/>
      <c r="SPK193" s="3"/>
      <c r="SPL193" s="3"/>
      <c r="SPM193" s="3"/>
      <c r="SPN193" s="3"/>
      <c r="SPO193" s="3"/>
      <c r="SPP193" s="3"/>
      <c r="SPQ193" s="3"/>
      <c r="SPR193" s="3"/>
      <c r="SPS193" s="3"/>
      <c r="SPT193" s="3"/>
      <c r="SPU193" s="3"/>
      <c r="SPV193" s="3"/>
      <c r="SPW193" s="3"/>
      <c r="SPX193" s="3"/>
      <c r="SPY193" s="3"/>
      <c r="SPZ193" s="3"/>
      <c r="SQA193" s="3"/>
      <c r="SQB193" s="3"/>
      <c r="SQC193" s="3"/>
      <c r="SQD193" s="3"/>
      <c r="SQE193" s="3"/>
      <c r="SQF193" s="3"/>
      <c r="SQG193" s="3"/>
      <c r="SQH193" s="3"/>
      <c r="SQI193" s="3"/>
      <c r="SQJ193" s="3"/>
      <c r="SQK193" s="3"/>
      <c r="SQL193" s="3"/>
      <c r="SQM193" s="3"/>
      <c r="SQN193" s="3"/>
      <c r="SQO193" s="3"/>
      <c r="SQP193" s="3"/>
      <c r="SQQ193" s="3"/>
      <c r="SQR193" s="3"/>
      <c r="SQS193" s="3"/>
      <c r="SQT193" s="3"/>
      <c r="SQU193" s="3"/>
      <c r="SQV193" s="3"/>
      <c r="SQW193" s="3"/>
      <c r="SQX193" s="3"/>
      <c r="SQY193" s="3"/>
      <c r="SQZ193" s="3"/>
      <c r="SRA193" s="3"/>
      <c r="SRB193" s="3"/>
      <c r="SRC193" s="3"/>
      <c r="SRD193" s="3"/>
      <c r="SRE193" s="3"/>
      <c r="SRF193" s="3"/>
      <c r="SRG193" s="3"/>
      <c r="SRH193" s="3"/>
      <c r="SRI193" s="3"/>
      <c r="SRJ193" s="3"/>
      <c r="SRK193" s="3"/>
      <c r="SRL193" s="3"/>
      <c r="SRM193" s="3"/>
      <c r="SRN193" s="3"/>
      <c r="SRO193" s="3"/>
      <c r="SRP193" s="3"/>
      <c r="SRQ193" s="3"/>
      <c r="SRR193" s="3"/>
      <c r="SRS193" s="3"/>
      <c r="SRT193" s="3"/>
      <c r="SRU193" s="3"/>
      <c r="SRV193" s="3"/>
      <c r="SRW193" s="3"/>
      <c r="SRX193" s="3"/>
      <c r="SRY193" s="3"/>
      <c r="SRZ193" s="3"/>
      <c r="SSA193" s="3"/>
      <c r="SSB193" s="3"/>
      <c r="SSC193" s="3"/>
      <c r="SSD193" s="3"/>
      <c r="SSE193" s="3"/>
      <c r="SSF193" s="3"/>
      <c r="SSG193" s="3"/>
      <c r="SSH193" s="3"/>
      <c r="SSI193" s="3"/>
      <c r="SSJ193" s="3"/>
      <c r="SSK193" s="3"/>
      <c r="SSL193" s="3"/>
      <c r="SSM193" s="3"/>
      <c r="SSN193" s="3"/>
      <c r="SSO193" s="3"/>
      <c r="SSP193" s="3"/>
      <c r="SSQ193" s="3"/>
      <c r="SSR193" s="3"/>
      <c r="SSS193" s="3"/>
      <c r="SST193" s="3"/>
      <c r="SSU193" s="3"/>
      <c r="SSV193" s="3"/>
      <c r="SSW193" s="3"/>
      <c r="SSX193" s="3"/>
      <c r="SSY193" s="3"/>
      <c r="SSZ193" s="3"/>
      <c r="STA193" s="3"/>
      <c r="STB193" s="3"/>
      <c r="STC193" s="3"/>
      <c r="STD193" s="3"/>
      <c r="STE193" s="3"/>
      <c r="STF193" s="3"/>
      <c r="STG193" s="3"/>
      <c r="STH193" s="3"/>
      <c r="STI193" s="3"/>
      <c r="STJ193" s="3"/>
      <c r="STK193" s="3"/>
      <c r="STL193" s="3"/>
      <c r="STM193" s="3"/>
      <c r="STN193" s="3"/>
      <c r="STO193" s="3"/>
      <c r="STP193" s="3"/>
      <c r="STQ193" s="3"/>
      <c r="STR193" s="3"/>
      <c r="STS193" s="3"/>
      <c r="STT193" s="3"/>
      <c r="STU193" s="3"/>
      <c r="STV193" s="3"/>
      <c r="STW193" s="3"/>
      <c r="STX193" s="3"/>
      <c r="STY193" s="3"/>
      <c r="STZ193" s="3"/>
      <c r="SUA193" s="3"/>
      <c r="SUB193" s="3"/>
      <c r="SUC193" s="3"/>
      <c r="SUD193" s="3"/>
      <c r="SUE193" s="3"/>
      <c r="SUF193" s="3"/>
      <c r="SUG193" s="3"/>
      <c r="SUH193" s="3"/>
      <c r="SUI193" s="3"/>
      <c r="SUJ193" s="3"/>
      <c r="SUK193" s="3"/>
      <c r="SUL193" s="3"/>
      <c r="SUM193" s="3"/>
      <c r="SUN193" s="3"/>
      <c r="SUO193" s="3"/>
      <c r="SUP193" s="3"/>
      <c r="SUQ193" s="3"/>
      <c r="SUR193" s="3"/>
      <c r="SUS193" s="3"/>
      <c r="SUT193" s="3"/>
      <c r="SUU193" s="3"/>
      <c r="SUV193" s="3"/>
      <c r="SUW193" s="3"/>
      <c r="SUX193" s="3"/>
      <c r="SUY193" s="3"/>
      <c r="SUZ193" s="3"/>
      <c r="SVA193" s="3"/>
      <c r="SVB193" s="3"/>
      <c r="SVC193" s="3"/>
      <c r="SVD193" s="3"/>
      <c r="SVE193" s="3"/>
      <c r="SVF193" s="3"/>
      <c r="SVG193" s="3"/>
      <c r="SVH193" s="3"/>
      <c r="SVI193" s="3"/>
      <c r="SVJ193" s="3"/>
      <c r="SVK193" s="3"/>
      <c r="SVL193" s="3"/>
      <c r="SVM193" s="3"/>
      <c r="SVN193" s="3"/>
      <c r="SVO193" s="3"/>
      <c r="SVP193" s="3"/>
      <c r="SVQ193" s="3"/>
      <c r="SVR193" s="3"/>
      <c r="SVS193" s="3"/>
      <c r="SVT193" s="3"/>
      <c r="SVU193" s="3"/>
      <c r="SVV193" s="3"/>
      <c r="SVW193" s="3"/>
      <c r="SVX193" s="3"/>
      <c r="SVY193" s="3"/>
      <c r="SVZ193" s="3"/>
      <c r="SWA193" s="3"/>
      <c r="SWB193" s="3"/>
      <c r="SWC193" s="3"/>
      <c r="SWD193" s="3"/>
      <c r="SWE193" s="3"/>
      <c r="SWF193" s="3"/>
      <c r="SWG193" s="3"/>
      <c r="SWH193" s="3"/>
      <c r="SWI193" s="3"/>
      <c r="SWJ193" s="3"/>
      <c r="SWK193" s="3"/>
      <c r="SWL193" s="3"/>
      <c r="SWM193" s="3"/>
      <c r="SWN193" s="3"/>
      <c r="SWO193" s="3"/>
      <c r="SWP193" s="3"/>
      <c r="SWQ193" s="3"/>
      <c r="SWR193" s="3"/>
      <c r="SWS193" s="3"/>
      <c r="SWT193" s="3"/>
      <c r="SWU193" s="3"/>
      <c r="SWV193" s="3"/>
      <c r="SWW193" s="3"/>
      <c r="SWX193" s="3"/>
      <c r="SWY193" s="3"/>
      <c r="SWZ193" s="3"/>
      <c r="SXA193" s="3"/>
      <c r="SXB193" s="3"/>
      <c r="SXC193" s="3"/>
      <c r="SXD193" s="3"/>
      <c r="SXE193" s="3"/>
      <c r="SXF193" s="3"/>
      <c r="SXG193" s="3"/>
      <c r="SXH193" s="3"/>
      <c r="SXI193" s="3"/>
      <c r="SXJ193" s="3"/>
      <c r="SXK193" s="3"/>
      <c r="SXL193" s="3"/>
      <c r="SXM193" s="3"/>
      <c r="SXN193" s="3"/>
      <c r="SXO193" s="3"/>
      <c r="SXP193" s="3"/>
      <c r="SXQ193" s="3"/>
      <c r="SXR193" s="3"/>
      <c r="SXS193" s="3"/>
      <c r="SXT193" s="3"/>
      <c r="SXU193" s="3"/>
      <c r="SXV193" s="3"/>
      <c r="SXW193" s="3"/>
      <c r="SXX193" s="3"/>
      <c r="SXY193" s="3"/>
      <c r="SXZ193" s="3"/>
      <c r="SYA193" s="3"/>
      <c r="SYB193" s="3"/>
      <c r="SYC193" s="3"/>
      <c r="SYD193" s="3"/>
      <c r="SYE193" s="3"/>
      <c r="SYF193" s="3"/>
      <c r="SYG193" s="3"/>
      <c r="SYH193" s="3"/>
      <c r="SYI193" s="3"/>
      <c r="SYJ193" s="3"/>
      <c r="SYK193" s="3"/>
      <c r="SYL193" s="3"/>
      <c r="SYM193" s="3"/>
      <c r="SYN193" s="3"/>
      <c r="SYO193" s="3"/>
      <c r="SYP193" s="3"/>
      <c r="SYQ193" s="3"/>
      <c r="SYR193" s="3"/>
      <c r="SYS193" s="3"/>
      <c r="SYT193" s="3"/>
      <c r="SYU193" s="3"/>
      <c r="SYV193" s="3"/>
      <c r="SYW193" s="3"/>
      <c r="SYX193" s="3"/>
      <c r="SYY193" s="3"/>
      <c r="SYZ193" s="3"/>
      <c r="SZA193" s="3"/>
      <c r="SZB193" s="3"/>
      <c r="SZC193" s="3"/>
      <c r="SZD193" s="3"/>
      <c r="SZE193" s="3"/>
      <c r="SZF193" s="3"/>
      <c r="SZG193" s="3"/>
      <c r="SZH193" s="3"/>
      <c r="SZI193" s="3"/>
      <c r="SZJ193" s="3"/>
      <c r="SZK193" s="3"/>
      <c r="SZL193" s="3"/>
      <c r="SZM193" s="3"/>
      <c r="SZN193" s="3"/>
      <c r="SZO193" s="3"/>
      <c r="SZP193" s="3"/>
      <c r="SZQ193" s="3"/>
      <c r="SZR193" s="3"/>
      <c r="SZS193" s="3"/>
      <c r="SZT193" s="3"/>
      <c r="SZU193" s="3"/>
      <c r="SZV193" s="3"/>
      <c r="SZW193" s="3"/>
      <c r="SZX193" s="3"/>
      <c r="SZY193" s="3"/>
      <c r="SZZ193" s="3"/>
      <c r="TAA193" s="3"/>
      <c r="TAB193" s="3"/>
      <c r="TAC193" s="3"/>
      <c r="TAD193" s="3"/>
      <c r="TAE193" s="3"/>
      <c r="TAF193" s="3"/>
      <c r="TAG193" s="3"/>
      <c r="TAH193" s="3"/>
      <c r="TAI193" s="3"/>
      <c r="TAJ193" s="3"/>
      <c r="TAK193" s="3"/>
      <c r="TAL193" s="3"/>
      <c r="TAM193" s="3"/>
      <c r="TAN193" s="3"/>
      <c r="TAO193" s="3"/>
      <c r="TAP193" s="3"/>
      <c r="TAQ193" s="3"/>
      <c r="TAR193" s="3"/>
      <c r="TAS193" s="3"/>
      <c r="TAT193" s="3"/>
      <c r="TAU193" s="3"/>
      <c r="TAV193" s="3"/>
      <c r="TAW193" s="3"/>
      <c r="TAX193" s="3"/>
      <c r="TAY193" s="3"/>
      <c r="TAZ193" s="3"/>
      <c r="TBA193" s="3"/>
      <c r="TBB193" s="3"/>
      <c r="TBC193" s="3"/>
      <c r="TBD193" s="3"/>
      <c r="TBE193" s="3"/>
      <c r="TBF193" s="3"/>
      <c r="TBG193" s="3"/>
      <c r="TBH193" s="3"/>
      <c r="TBI193" s="3"/>
      <c r="TBJ193" s="3"/>
      <c r="TBK193" s="3"/>
      <c r="TBL193" s="3"/>
      <c r="TBM193" s="3"/>
      <c r="TBN193" s="3"/>
      <c r="TBO193" s="3"/>
      <c r="TBP193" s="3"/>
      <c r="TBQ193" s="3"/>
      <c r="TBR193" s="3"/>
      <c r="TBS193" s="3"/>
      <c r="TBT193" s="3"/>
      <c r="TBU193" s="3"/>
      <c r="TBV193" s="3"/>
      <c r="TBW193" s="3"/>
      <c r="TBX193" s="3"/>
      <c r="TBY193" s="3"/>
      <c r="TBZ193" s="3"/>
      <c r="TCA193" s="3"/>
      <c r="TCB193" s="3"/>
      <c r="TCC193" s="3"/>
      <c r="TCD193" s="3"/>
      <c r="TCE193" s="3"/>
      <c r="TCF193" s="3"/>
      <c r="TCG193" s="3"/>
      <c r="TCH193" s="3"/>
      <c r="TCI193" s="3"/>
      <c r="TCJ193" s="3"/>
      <c r="TCK193" s="3"/>
      <c r="TCL193" s="3"/>
      <c r="TCM193" s="3"/>
      <c r="TCN193" s="3"/>
      <c r="TCO193" s="3"/>
      <c r="TCP193" s="3"/>
      <c r="TCQ193" s="3"/>
      <c r="TCR193" s="3"/>
      <c r="TCS193" s="3"/>
      <c r="TCT193" s="3"/>
      <c r="TCU193" s="3"/>
      <c r="TCV193" s="3"/>
      <c r="TCW193" s="3"/>
      <c r="TCX193" s="3"/>
      <c r="TCY193" s="3"/>
      <c r="TCZ193" s="3"/>
      <c r="TDA193" s="3"/>
      <c r="TDB193" s="3"/>
      <c r="TDC193" s="3"/>
      <c r="TDD193" s="3"/>
      <c r="TDE193" s="3"/>
      <c r="TDF193" s="3"/>
      <c r="TDG193" s="3"/>
      <c r="TDH193" s="3"/>
      <c r="TDI193" s="3"/>
      <c r="TDJ193" s="3"/>
      <c r="TDK193" s="3"/>
      <c r="TDL193" s="3"/>
      <c r="TDM193" s="3"/>
      <c r="TDN193" s="3"/>
      <c r="TDO193" s="3"/>
      <c r="TDP193" s="3"/>
      <c r="TDQ193" s="3"/>
      <c r="TDR193" s="3"/>
      <c r="TDS193" s="3"/>
      <c r="TDT193" s="3"/>
      <c r="TDU193" s="3"/>
      <c r="TDV193" s="3"/>
      <c r="TDW193" s="3"/>
      <c r="TDX193" s="3"/>
      <c r="TDY193" s="3"/>
      <c r="TDZ193" s="3"/>
      <c r="TEA193" s="3"/>
      <c r="TEB193" s="3"/>
      <c r="TEC193" s="3"/>
      <c r="TED193" s="3"/>
      <c r="TEE193" s="3"/>
      <c r="TEF193" s="3"/>
      <c r="TEG193" s="3"/>
      <c r="TEH193" s="3"/>
      <c r="TEI193" s="3"/>
      <c r="TEJ193" s="3"/>
      <c r="TEK193" s="3"/>
      <c r="TEL193" s="3"/>
      <c r="TEM193" s="3"/>
      <c r="TEN193" s="3"/>
      <c r="TEO193" s="3"/>
      <c r="TEP193" s="3"/>
      <c r="TEQ193" s="3"/>
      <c r="TER193" s="3"/>
      <c r="TES193" s="3"/>
      <c r="TET193" s="3"/>
      <c r="TEU193" s="3"/>
      <c r="TEV193" s="3"/>
      <c r="TEW193" s="3"/>
      <c r="TEX193" s="3"/>
      <c r="TEY193" s="3"/>
      <c r="TEZ193" s="3"/>
      <c r="TFA193" s="3"/>
      <c r="TFB193" s="3"/>
      <c r="TFC193" s="3"/>
      <c r="TFD193" s="3"/>
      <c r="TFE193" s="3"/>
      <c r="TFF193" s="3"/>
      <c r="TFG193" s="3"/>
      <c r="TFH193" s="3"/>
      <c r="TFI193" s="3"/>
      <c r="TFJ193" s="3"/>
      <c r="TFK193" s="3"/>
      <c r="TFL193" s="3"/>
      <c r="TFM193" s="3"/>
      <c r="TFN193" s="3"/>
      <c r="TFO193" s="3"/>
      <c r="TFP193" s="3"/>
      <c r="TFQ193" s="3"/>
      <c r="TFR193" s="3"/>
      <c r="TFS193" s="3"/>
      <c r="TFT193" s="3"/>
      <c r="TFU193" s="3"/>
      <c r="TFV193" s="3"/>
      <c r="TFW193" s="3"/>
      <c r="TFX193" s="3"/>
      <c r="TFY193" s="3"/>
      <c r="TFZ193" s="3"/>
      <c r="TGA193" s="3"/>
      <c r="TGB193" s="3"/>
      <c r="TGC193" s="3"/>
      <c r="TGD193" s="3"/>
      <c r="TGE193" s="3"/>
      <c r="TGF193" s="3"/>
      <c r="TGG193" s="3"/>
      <c r="TGH193" s="3"/>
      <c r="TGI193" s="3"/>
      <c r="TGJ193" s="3"/>
      <c r="TGK193" s="3"/>
      <c r="TGL193" s="3"/>
      <c r="TGM193" s="3"/>
      <c r="TGN193" s="3"/>
      <c r="TGO193" s="3"/>
      <c r="TGP193" s="3"/>
      <c r="TGQ193" s="3"/>
      <c r="TGR193" s="3"/>
      <c r="TGS193" s="3"/>
      <c r="TGT193" s="3"/>
      <c r="TGU193" s="3"/>
      <c r="TGV193" s="3"/>
      <c r="TGW193" s="3"/>
      <c r="TGX193" s="3"/>
      <c r="TGY193" s="3"/>
      <c r="TGZ193" s="3"/>
      <c r="THA193" s="3"/>
      <c r="THB193" s="3"/>
      <c r="THC193" s="3"/>
      <c r="THD193" s="3"/>
      <c r="THE193" s="3"/>
      <c r="THF193" s="3"/>
      <c r="THG193" s="3"/>
      <c r="THH193" s="3"/>
      <c r="THI193" s="3"/>
      <c r="THJ193" s="3"/>
      <c r="THK193" s="3"/>
      <c r="THL193" s="3"/>
      <c r="THM193" s="3"/>
      <c r="THN193" s="3"/>
      <c r="THO193" s="3"/>
      <c r="THP193" s="3"/>
      <c r="THQ193" s="3"/>
      <c r="THR193" s="3"/>
      <c r="THS193" s="3"/>
      <c r="THT193" s="3"/>
      <c r="THU193" s="3"/>
      <c r="THV193" s="3"/>
      <c r="THW193" s="3"/>
      <c r="THX193" s="3"/>
      <c r="THY193" s="3"/>
      <c r="THZ193" s="3"/>
      <c r="TIA193" s="3"/>
      <c r="TIB193" s="3"/>
      <c r="TIC193" s="3"/>
      <c r="TID193" s="3"/>
      <c r="TIE193" s="3"/>
      <c r="TIF193" s="3"/>
      <c r="TIG193" s="3"/>
      <c r="TIH193" s="3"/>
      <c r="TII193" s="3"/>
      <c r="TIJ193" s="3"/>
      <c r="TIK193" s="3"/>
      <c r="TIL193" s="3"/>
      <c r="TIM193" s="3"/>
      <c r="TIN193" s="3"/>
      <c r="TIO193" s="3"/>
      <c r="TIP193" s="3"/>
      <c r="TIQ193" s="3"/>
      <c r="TIR193" s="3"/>
      <c r="TIS193" s="3"/>
      <c r="TIT193" s="3"/>
      <c r="TIU193" s="3"/>
      <c r="TIV193" s="3"/>
      <c r="TIW193" s="3"/>
      <c r="TIX193" s="3"/>
      <c r="TIY193" s="3"/>
      <c r="TIZ193" s="3"/>
      <c r="TJA193" s="3"/>
      <c r="TJB193" s="3"/>
      <c r="TJC193" s="3"/>
      <c r="TJD193" s="3"/>
      <c r="TJE193" s="3"/>
      <c r="TJF193" s="3"/>
      <c r="TJG193" s="3"/>
      <c r="TJH193" s="3"/>
      <c r="TJI193" s="3"/>
      <c r="TJJ193" s="3"/>
      <c r="TJK193" s="3"/>
      <c r="TJL193" s="3"/>
      <c r="TJM193" s="3"/>
      <c r="TJN193" s="3"/>
      <c r="TJO193" s="3"/>
      <c r="TJP193" s="3"/>
      <c r="TJQ193" s="3"/>
      <c r="TJR193" s="3"/>
      <c r="TJS193" s="3"/>
      <c r="TJT193" s="3"/>
      <c r="TJU193" s="3"/>
      <c r="TJV193" s="3"/>
      <c r="TJW193" s="3"/>
      <c r="TJX193" s="3"/>
      <c r="TJY193" s="3"/>
      <c r="TJZ193" s="3"/>
      <c r="TKA193" s="3"/>
      <c r="TKB193" s="3"/>
      <c r="TKC193" s="3"/>
      <c r="TKD193" s="3"/>
      <c r="TKE193" s="3"/>
      <c r="TKF193" s="3"/>
      <c r="TKG193" s="3"/>
      <c r="TKH193" s="3"/>
      <c r="TKI193" s="3"/>
      <c r="TKJ193" s="3"/>
      <c r="TKK193" s="3"/>
      <c r="TKL193" s="3"/>
      <c r="TKM193" s="3"/>
      <c r="TKN193" s="3"/>
      <c r="TKO193" s="3"/>
      <c r="TKP193" s="3"/>
      <c r="TKQ193" s="3"/>
      <c r="TKR193" s="3"/>
      <c r="TKS193" s="3"/>
      <c r="TKT193" s="3"/>
      <c r="TKU193" s="3"/>
      <c r="TKV193" s="3"/>
      <c r="TKW193" s="3"/>
      <c r="TKX193" s="3"/>
      <c r="TKY193" s="3"/>
      <c r="TKZ193" s="3"/>
      <c r="TLA193" s="3"/>
      <c r="TLB193" s="3"/>
      <c r="TLC193" s="3"/>
      <c r="TLD193" s="3"/>
      <c r="TLE193" s="3"/>
      <c r="TLF193" s="3"/>
      <c r="TLG193" s="3"/>
      <c r="TLH193" s="3"/>
      <c r="TLI193" s="3"/>
      <c r="TLJ193" s="3"/>
      <c r="TLK193" s="3"/>
      <c r="TLL193" s="3"/>
      <c r="TLM193" s="3"/>
      <c r="TLN193" s="3"/>
      <c r="TLO193" s="3"/>
      <c r="TLP193" s="3"/>
      <c r="TLQ193" s="3"/>
      <c r="TLR193" s="3"/>
      <c r="TLS193" s="3"/>
      <c r="TLT193" s="3"/>
      <c r="TLU193" s="3"/>
      <c r="TLV193" s="3"/>
      <c r="TLW193" s="3"/>
      <c r="TLX193" s="3"/>
      <c r="TLY193" s="3"/>
      <c r="TLZ193" s="3"/>
      <c r="TMA193" s="3"/>
      <c r="TMB193" s="3"/>
      <c r="TMC193" s="3"/>
      <c r="TMD193" s="3"/>
      <c r="TME193" s="3"/>
      <c r="TMF193" s="3"/>
      <c r="TMG193" s="3"/>
      <c r="TMH193" s="3"/>
      <c r="TMI193" s="3"/>
      <c r="TMJ193" s="3"/>
      <c r="TMK193" s="3"/>
      <c r="TML193" s="3"/>
      <c r="TMM193" s="3"/>
      <c r="TMN193" s="3"/>
      <c r="TMO193" s="3"/>
      <c r="TMP193" s="3"/>
      <c r="TMQ193" s="3"/>
      <c r="TMR193" s="3"/>
      <c r="TMS193" s="3"/>
      <c r="TMT193" s="3"/>
      <c r="TMU193" s="3"/>
      <c r="TMV193" s="3"/>
      <c r="TMW193" s="3"/>
      <c r="TMX193" s="3"/>
      <c r="TMY193" s="3"/>
      <c r="TMZ193" s="3"/>
      <c r="TNA193" s="3"/>
      <c r="TNB193" s="3"/>
      <c r="TNC193" s="3"/>
      <c r="TND193" s="3"/>
      <c r="TNE193" s="3"/>
      <c r="TNF193" s="3"/>
      <c r="TNG193" s="3"/>
      <c r="TNH193" s="3"/>
      <c r="TNI193" s="3"/>
      <c r="TNJ193" s="3"/>
      <c r="TNK193" s="3"/>
      <c r="TNL193" s="3"/>
      <c r="TNM193" s="3"/>
      <c r="TNN193" s="3"/>
      <c r="TNO193" s="3"/>
      <c r="TNP193" s="3"/>
      <c r="TNQ193" s="3"/>
      <c r="TNR193" s="3"/>
      <c r="TNS193" s="3"/>
      <c r="TNT193" s="3"/>
      <c r="TNU193" s="3"/>
      <c r="TNV193" s="3"/>
      <c r="TNW193" s="3"/>
      <c r="TNX193" s="3"/>
      <c r="TNY193" s="3"/>
      <c r="TNZ193" s="3"/>
      <c r="TOA193" s="3"/>
      <c r="TOB193" s="3"/>
      <c r="TOC193" s="3"/>
      <c r="TOD193" s="3"/>
      <c r="TOE193" s="3"/>
      <c r="TOF193" s="3"/>
      <c r="TOG193" s="3"/>
      <c r="TOH193" s="3"/>
      <c r="TOI193" s="3"/>
      <c r="TOJ193" s="3"/>
      <c r="TOK193" s="3"/>
      <c r="TOL193" s="3"/>
      <c r="TOM193" s="3"/>
      <c r="TON193" s="3"/>
      <c r="TOO193" s="3"/>
      <c r="TOP193" s="3"/>
      <c r="TOQ193" s="3"/>
      <c r="TOR193" s="3"/>
      <c r="TOS193" s="3"/>
      <c r="TOT193" s="3"/>
      <c r="TOU193" s="3"/>
      <c r="TOV193" s="3"/>
      <c r="TOW193" s="3"/>
      <c r="TOX193" s="3"/>
      <c r="TOY193" s="3"/>
      <c r="TOZ193" s="3"/>
      <c r="TPA193" s="3"/>
      <c r="TPB193" s="3"/>
      <c r="TPC193" s="3"/>
      <c r="TPD193" s="3"/>
      <c r="TPE193" s="3"/>
      <c r="TPF193" s="3"/>
      <c r="TPG193" s="3"/>
      <c r="TPH193" s="3"/>
      <c r="TPI193" s="3"/>
      <c r="TPJ193" s="3"/>
      <c r="TPK193" s="3"/>
      <c r="TPL193" s="3"/>
      <c r="TPM193" s="3"/>
      <c r="TPN193" s="3"/>
      <c r="TPO193" s="3"/>
      <c r="TPP193" s="3"/>
      <c r="TPQ193" s="3"/>
      <c r="TPR193" s="3"/>
      <c r="TPS193" s="3"/>
      <c r="TPT193" s="3"/>
      <c r="TPU193" s="3"/>
      <c r="TPV193" s="3"/>
      <c r="TPW193" s="3"/>
      <c r="TPX193" s="3"/>
      <c r="TPY193" s="3"/>
      <c r="TPZ193" s="3"/>
      <c r="TQA193" s="3"/>
      <c r="TQB193" s="3"/>
      <c r="TQC193" s="3"/>
      <c r="TQD193" s="3"/>
      <c r="TQE193" s="3"/>
      <c r="TQF193" s="3"/>
      <c r="TQG193" s="3"/>
      <c r="TQH193" s="3"/>
      <c r="TQI193" s="3"/>
      <c r="TQJ193" s="3"/>
      <c r="TQK193" s="3"/>
      <c r="TQL193" s="3"/>
      <c r="TQM193" s="3"/>
      <c r="TQN193" s="3"/>
      <c r="TQO193" s="3"/>
      <c r="TQP193" s="3"/>
      <c r="TQQ193" s="3"/>
      <c r="TQR193" s="3"/>
      <c r="TQS193" s="3"/>
      <c r="TQT193" s="3"/>
      <c r="TQU193" s="3"/>
      <c r="TQV193" s="3"/>
      <c r="TQW193" s="3"/>
      <c r="TQX193" s="3"/>
      <c r="TQY193" s="3"/>
      <c r="TQZ193" s="3"/>
      <c r="TRA193" s="3"/>
      <c r="TRB193" s="3"/>
      <c r="TRC193" s="3"/>
      <c r="TRD193" s="3"/>
      <c r="TRE193" s="3"/>
      <c r="TRF193" s="3"/>
      <c r="TRG193" s="3"/>
      <c r="TRH193" s="3"/>
      <c r="TRI193" s="3"/>
      <c r="TRJ193" s="3"/>
      <c r="TRK193" s="3"/>
      <c r="TRL193" s="3"/>
      <c r="TRM193" s="3"/>
      <c r="TRN193" s="3"/>
      <c r="TRO193" s="3"/>
      <c r="TRP193" s="3"/>
      <c r="TRQ193" s="3"/>
      <c r="TRR193" s="3"/>
      <c r="TRS193" s="3"/>
      <c r="TRT193" s="3"/>
      <c r="TRU193" s="3"/>
      <c r="TRV193" s="3"/>
      <c r="TRW193" s="3"/>
      <c r="TRX193" s="3"/>
      <c r="TRY193" s="3"/>
      <c r="TRZ193" s="3"/>
      <c r="TSA193" s="3"/>
      <c r="TSB193" s="3"/>
      <c r="TSC193" s="3"/>
      <c r="TSD193" s="3"/>
      <c r="TSE193" s="3"/>
      <c r="TSF193" s="3"/>
      <c r="TSG193" s="3"/>
      <c r="TSH193" s="3"/>
      <c r="TSI193" s="3"/>
      <c r="TSJ193" s="3"/>
      <c r="TSK193" s="3"/>
      <c r="TSL193" s="3"/>
      <c r="TSM193" s="3"/>
      <c r="TSN193" s="3"/>
      <c r="TSO193" s="3"/>
      <c r="TSP193" s="3"/>
      <c r="TSQ193" s="3"/>
      <c r="TSR193" s="3"/>
      <c r="TSS193" s="3"/>
      <c r="TST193" s="3"/>
      <c r="TSU193" s="3"/>
      <c r="TSV193" s="3"/>
      <c r="TSW193" s="3"/>
      <c r="TSX193" s="3"/>
      <c r="TSY193" s="3"/>
      <c r="TSZ193" s="3"/>
      <c r="TTA193" s="3"/>
      <c r="TTB193" s="3"/>
      <c r="TTC193" s="3"/>
      <c r="TTD193" s="3"/>
      <c r="TTE193" s="3"/>
      <c r="TTF193" s="3"/>
      <c r="TTG193" s="3"/>
      <c r="TTH193" s="3"/>
      <c r="TTI193" s="3"/>
      <c r="TTJ193" s="3"/>
      <c r="TTK193" s="3"/>
      <c r="TTL193" s="3"/>
      <c r="TTM193" s="3"/>
      <c r="TTN193" s="3"/>
      <c r="TTO193" s="3"/>
      <c r="TTP193" s="3"/>
      <c r="TTQ193" s="3"/>
      <c r="TTR193" s="3"/>
      <c r="TTS193" s="3"/>
      <c r="TTT193" s="3"/>
      <c r="TTU193" s="3"/>
      <c r="TTV193" s="3"/>
      <c r="TTW193" s="3"/>
      <c r="TTX193" s="3"/>
      <c r="TTY193" s="3"/>
      <c r="TTZ193" s="3"/>
      <c r="TUA193" s="3"/>
      <c r="TUB193" s="3"/>
      <c r="TUC193" s="3"/>
      <c r="TUD193" s="3"/>
      <c r="TUE193" s="3"/>
      <c r="TUF193" s="3"/>
      <c r="TUG193" s="3"/>
      <c r="TUH193" s="3"/>
      <c r="TUI193" s="3"/>
      <c r="TUJ193" s="3"/>
      <c r="TUK193" s="3"/>
      <c r="TUL193" s="3"/>
      <c r="TUM193" s="3"/>
      <c r="TUN193" s="3"/>
      <c r="TUO193" s="3"/>
      <c r="TUP193" s="3"/>
      <c r="TUQ193" s="3"/>
      <c r="TUR193" s="3"/>
      <c r="TUS193" s="3"/>
      <c r="TUT193" s="3"/>
      <c r="TUU193" s="3"/>
      <c r="TUV193" s="3"/>
      <c r="TUW193" s="3"/>
      <c r="TUX193" s="3"/>
      <c r="TUY193" s="3"/>
      <c r="TUZ193" s="3"/>
      <c r="TVA193" s="3"/>
      <c r="TVB193" s="3"/>
      <c r="TVC193" s="3"/>
      <c r="TVD193" s="3"/>
      <c r="TVE193" s="3"/>
      <c r="TVF193" s="3"/>
      <c r="TVG193" s="3"/>
      <c r="TVH193" s="3"/>
      <c r="TVI193" s="3"/>
      <c r="TVJ193" s="3"/>
      <c r="TVK193" s="3"/>
      <c r="TVL193" s="3"/>
      <c r="TVM193" s="3"/>
      <c r="TVN193" s="3"/>
      <c r="TVO193" s="3"/>
      <c r="TVP193" s="3"/>
      <c r="TVQ193" s="3"/>
      <c r="TVR193" s="3"/>
      <c r="TVS193" s="3"/>
      <c r="TVT193" s="3"/>
      <c r="TVU193" s="3"/>
      <c r="TVV193" s="3"/>
      <c r="TVW193" s="3"/>
      <c r="TVX193" s="3"/>
      <c r="TVY193" s="3"/>
      <c r="TVZ193" s="3"/>
      <c r="TWA193" s="3"/>
      <c r="TWB193" s="3"/>
      <c r="TWC193" s="3"/>
      <c r="TWD193" s="3"/>
      <c r="TWE193" s="3"/>
      <c r="TWF193" s="3"/>
      <c r="TWG193" s="3"/>
      <c r="TWH193" s="3"/>
      <c r="TWI193" s="3"/>
      <c r="TWJ193" s="3"/>
      <c r="TWK193" s="3"/>
      <c r="TWL193" s="3"/>
      <c r="TWM193" s="3"/>
      <c r="TWN193" s="3"/>
      <c r="TWO193" s="3"/>
      <c r="TWP193" s="3"/>
      <c r="TWQ193" s="3"/>
      <c r="TWR193" s="3"/>
      <c r="TWS193" s="3"/>
      <c r="TWT193" s="3"/>
      <c r="TWU193" s="3"/>
      <c r="TWV193" s="3"/>
      <c r="TWW193" s="3"/>
      <c r="TWX193" s="3"/>
      <c r="TWY193" s="3"/>
      <c r="TWZ193" s="3"/>
      <c r="TXA193" s="3"/>
      <c r="TXB193" s="3"/>
      <c r="TXC193" s="3"/>
      <c r="TXD193" s="3"/>
      <c r="TXE193" s="3"/>
      <c r="TXF193" s="3"/>
      <c r="TXG193" s="3"/>
      <c r="TXH193" s="3"/>
      <c r="TXI193" s="3"/>
      <c r="TXJ193" s="3"/>
      <c r="TXK193" s="3"/>
      <c r="TXL193" s="3"/>
      <c r="TXM193" s="3"/>
      <c r="TXN193" s="3"/>
      <c r="TXO193" s="3"/>
      <c r="TXP193" s="3"/>
      <c r="TXQ193" s="3"/>
      <c r="TXR193" s="3"/>
      <c r="TXS193" s="3"/>
      <c r="TXT193" s="3"/>
      <c r="TXU193" s="3"/>
      <c r="TXV193" s="3"/>
      <c r="TXW193" s="3"/>
      <c r="TXX193" s="3"/>
      <c r="TXY193" s="3"/>
      <c r="TXZ193" s="3"/>
      <c r="TYA193" s="3"/>
      <c r="TYB193" s="3"/>
      <c r="TYC193" s="3"/>
      <c r="TYD193" s="3"/>
      <c r="TYE193" s="3"/>
      <c r="TYF193" s="3"/>
      <c r="TYG193" s="3"/>
      <c r="TYH193" s="3"/>
      <c r="TYI193" s="3"/>
      <c r="TYJ193" s="3"/>
      <c r="TYK193" s="3"/>
      <c r="TYL193" s="3"/>
      <c r="TYM193" s="3"/>
      <c r="TYN193" s="3"/>
      <c r="TYO193" s="3"/>
      <c r="TYP193" s="3"/>
      <c r="TYQ193" s="3"/>
      <c r="TYR193" s="3"/>
      <c r="TYS193" s="3"/>
      <c r="TYT193" s="3"/>
      <c r="TYU193" s="3"/>
      <c r="TYV193" s="3"/>
      <c r="TYW193" s="3"/>
      <c r="TYX193" s="3"/>
      <c r="TYY193" s="3"/>
      <c r="TYZ193" s="3"/>
      <c r="TZA193" s="3"/>
      <c r="TZB193" s="3"/>
      <c r="TZC193" s="3"/>
      <c r="TZD193" s="3"/>
      <c r="TZE193" s="3"/>
      <c r="TZF193" s="3"/>
      <c r="TZG193" s="3"/>
      <c r="TZH193" s="3"/>
      <c r="TZI193" s="3"/>
      <c r="TZJ193" s="3"/>
      <c r="TZK193" s="3"/>
      <c r="TZL193" s="3"/>
      <c r="TZM193" s="3"/>
      <c r="TZN193" s="3"/>
      <c r="TZO193" s="3"/>
      <c r="TZP193" s="3"/>
      <c r="TZQ193" s="3"/>
      <c r="TZR193" s="3"/>
      <c r="TZS193" s="3"/>
      <c r="TZT193" s="3"/>
      <c r="TZU193" s="3"/>
      <c r="TZV193" s="3"/>
      <c r="TZW193" s="3"/>
      <c r="TZX193" s="3"/>
      <c r="TZY193" s="3"/>
      <c r="TZZ193" s="3"/>
      <c r="UAA193" s="3"/>
      <c r="UAB193" s="3"/>
      <c r="UAC193" s="3"/>
      <c r="UAD193" s="3"/>
      <c r="UAE193" s="3"/>
      <c r="UAF193" s="3"/>
      <c r="UAG193" s="3"/>
      <c r="UAH193" s="3"/>
      <c r="UAI193" s="3"/>
      <c r="UAJ193" s="3"/>
      <c r="UAK193" s="3"/>
      <c r="UAL193" s="3"/>
      <c r="UAM193" s="3"/>
      <c r="UAN193" s="3"/>
      <c r="UAO193" s="3"/>
      <c r="UAP193" s="3"/>
      <c r="UAQ193" s="3"/>
      <c r="UAR193" s="3"/>
      <c r="UAS193" s="3"/>
      <c r="UAT193" s="3"/>
      <c r="UAU193" s="3"/>
      <c r="UAV193" s="3"/>
      <c r="UAW193" s="3"/>
      <c r="UAX193" s="3"/>
      <c r="UAY193" s="3"/>
      <c r="UAZ193" s="3"/>
      <c r="UBA193" s="3"/>
      <c r="UBB193" s="3"/>
      <c r="UBC193" s="3"/>
      <c r="UBD193" s="3"/>
      <c r="UBE193" s="3"/>
      <c r="UBF193" s="3"/>
      <c r="UBG193" s="3"/>
      <c r="UBH193" s="3"/>
      <c r="UBI193" s="3"/>
      <c r="UBJ193" s="3"/>
      <c r="UBK193" s="3"/>
      <c r="UBL193" s="3"/>
      <c r="UBM193" s="3"/>
      <c r="UBN193" s="3"/>
      <c r="UBO193" s="3"/>
      <c r="UBP193" s="3"/>
      <c r="UBQ193" s="3"/>
      <c r="UBR193" s="3"/>
      <c r="UBS193" s="3"/>
      <c r="UBT193" s="3"/>
      <c r="UBU193" s="3"/>
      <c r="UBV193" s="3"/>
      <c r="UBW193" s="3"/>
      <c r="UBX193" s="3"/>
      <c r="UBY193" s="3"/>
      <c r="UBZ193" s="3"/>
      <c r="UCA193" s="3"/>
      <c r="UCB193" s="3"/>
      <c r="UCC193" s="3"/>
      <c r="UCD193" s="3"/>
      <c r="UCE193" s="3"/>
      <c r="UCF193" s="3"/>
      <c r="UCG193" s="3"/>
      <c r="UCH193" s="3"/>
      <c r="UCI193" s="3"/>
      <c r="UCJ193" s="3"/>
      <c r="UCK193" s="3"/>
      <c r="UCL193" s="3"/>
      <c r="UCM193" s="3"/>
      <c r="UCN193" s="3"/>
      <c r="UCO193" s="3"/>
      <c r="UCP193" s="3"/>
      <c r="UCQ193" s="3"/>
      <c r="UCR193" s="3"/>
      <c r="UCS193" s="3"/>
      <c r="UCT193" s="3"/>
      <c r="UCU193" s="3"/>
      <c r="UCV193" s="3"/>
      <c r="UCW193" s="3"/>
      <c r="UCX193" s="3"/>
      <c r="UCY193" s="3"/>
      <c r="UCZ193" s="3"/>
      <c r="UDA193" s="3"/>
      <c r="UDB193" s="3"/>
      <c r="UDC193" s="3"/>
      <c r="UDD193" s="3"/>
      <c r="UDE193" s="3"/>
      <c r="UDF193" s="3"/>
      <c r="UDG193" s="3"/>
      <c r="UDH193" s="3"/>
      <c r="UDI193" s="3"/>
      <c r="UDJ193" s="3"/>
      <c r="UDK193" s="3"/>
      <c r="UDL193" s="3"/>
      <c r="UDM193" s="3"/>
      <c r="UDN193" s="3"/>
      <c r="UDO193" s="3"/>
      <c r="UDP193" s="3"/>
      <c r="UDQ193" s="3"/>
      <c r="UDR193" s="3"/>
      <c r="UDS193" s="3"/>
      <c r="UDT193" s="3"/>
      <c r="UDU193" s="3"/>
      <c r="UDV193" s="3"/>
      <c r="UDW193" s="3"/>
      <c r="UDX193" s="3"/>
      <c r="UDY193" s="3"/>
      <c r="UDZ193" s="3"/>
      <c r="UEA193" s="3"/>
      <c r="UEB193" s="3"/>
      <c r="UEC193" s="3"/>
      <c r="UED193" s="3"/>
      <c r="UEE193" s="3"/>
      <c r="UEF193" s="3"/>
      <c r="UEG193" s="3"/>
      <c r="UEH193" s="3"/>
      <c r="UEI193" s="3"/>
      <c r="UEJ193" s="3"/>
      <c r="UEK193" s="3"/>
      <c r="UEL193" s="3"/>
      <c r="UEM193" s="3"/>
      <c r="UEN193" s="3"/>
      <c r="UEO193" s="3"/>
      <c r="UEP193" s="3"/>
      <c r="UEQ193" s="3"/>
      <c r="UER193" s="3"/>
      <c r="UES193" s="3"/>
      <c r="UET193" s="3"/>
      <c r="UEU193" s="3"/>
      <c r="UEV193" s="3"/>
      <c r="UEW193" s="3"/>
      <c r="UEX193" s="3"/>
      <c r="UEY193" s="3"/>
      <c r="UEZ193" s="3"/>
      <c r="UFA193" s="3"/>
      <c r="UFB193" s="3"/>
      <c r="UFC193" s="3"/>
      <c r="UFD193" s="3"/>
      <c r="UFE193" s="3"/>
      <c r="UFF193" s="3"/>
      <c r="UFG193" s="3"/>
      <c r="UFH193" s="3"/>
      <c r="UFI193" s="3"/>
      <c r="UFJ193" s="3"/>
      <c r="UFK193" s="3"/>
      <c r="UFL193" s="3"/>
      <c r="UFM193" s="3"/>
      <c r="UFN193" s="3"/>
      <c r="UFO193" s="3"/>
      <c r="UFP193" s="3"/>
      <c r="UFQ193" s="3"/>
      <c r="UFR193" s="3"/>
      <c r="UFS193" s="3"/>
      <c r="UFT193" s="3"/>
      <c r="UFU193" s="3"/>
      <c r="UFV193" s="3"/>
      <c r="UFW193" s="3"/>
      <c r="UFX193" s="3"/>
      <c r="UFY193" s="3"/>
      <c r="UFZ193" s="3"/>
      <c r="UGA193" s="3"/>
      <c r="UGB193" s="3"/>
      <c r="UGC193" s="3"/>
      <c r="UGD193" s="3"/>
      <c r="UGE193" s="3"/>
      <c r="UGF193" s="3"/>
      <c r="UGG193" s="3"/>
      <c r="UGH193" s="3"/>
      <c r="UGI193" s="3"/>
      <c r="UGJ193" s="3"/>
      <c r="UGK193" s="3"/>
      <c r="UGL193" s="3"/>
      <c r="UGM193" s="3"/>
      <c r="UGN193" s="3"/>
      <c r="UGO193" s="3"/>
      <c r="UGP193" s="3"/>
      <c r="UGQ193" s="3"/>
      <c r="UGR193" s="3"/>
      <c r="UGS193" s="3"/>
      <c r="UGT193" s="3"/>
      <c r="UGU193" s="3"/>
      <c r="UGV193" s="3"/>
      <c r="UGW193" s="3"/>
      <c r="UGX193" s="3"/>
      <c r="UGY193" s="3"/>
      <c r="UGZ193" s="3"/>
      <c r="UHA193" s="3"/>
      <c r="UHB193" s="3"/>
      <c r="UHC193" s="3"/>
      <c r="UHD193" s="3"/>
      <c r="UHE193" s="3"/>
      <c r="UHF193" s="3"/>
      <c r="UHG193" s="3"/>
      <c r="UHH193" s="3"/>
      <c r="UHI193" s="3"/>
      <c r="UHJ193" s="3"/>
      <c r="UHK193" s="3"/>
      <c r="UHL193" s="3"/>
      <c r="UHM193" s="3"/>
      <c r="UHN193" s="3"/>
      <c r="UHO193" s="3"/>
      <c r="UHP193" s="3"/>
      <c r="UHQ193" s="3"/>
      <c r="UHR193" s="3"/>
      <c r="UHS193" s="3"/>
      <c r="UHT193" s="3"/>
      <c r="UHU193" s="3"/>
      <c r="UHV193" s="3"/>
      <c r="UHW193" s="3"/>
      <c r="UHX193" s="3"/>
      <c r="UHY193" s="3"/>
      <c r="UHZ193" s="3"/>
      <c r="UIA193" s="3"/>
      <c r="UIB193" s="3"/>
      <c r="UIC193" s="3"/>
      <c r="UID193" s="3"/>
      <c r="UIE193" s="3"/>
      <c r="UIF193" s="3"/>
      <c r="UIG193" s="3"/>
      <c r="UIH193" s="3"/>
      <c r="UII193" s="3"/>
      <c r="UIJ193" s="3"/>
      <c r="UIK193" s="3"/>
      <c r="UIL193" s="3"/>
      <c r="UIM193" s="3"/>
      <c r="UIN193" s="3"/>
      <c r="UIO193" s="3"/>
      <c r="UIP193" s="3"/>
      <c r="UIQ193" s="3"/>
      <c r="UIR193" s="3"/>
      <c r="UIS193" s="3"/>
      <c r="UIT193" s="3"/>
      <c r="UIU193" s="3"/>
      <c r="UIV193" s="3"/>
      <c r="UIW193" s="3"/>
      <c r="UIX193" s="3"/>
      <c r="UIY193" s="3"/>
      <c r="UIZ193" s="3"/>
      <c r="UJA193" s="3"/>
      <c r="UJB193" s="3"/>
      <c r="UJC193" s="3"/>
      <c r="UJD193" s="3"/>
      <c r="UJE193" s="3"/>
      <c r="UJF193" s="3"/>
      <c r="UJG193" s="3"/>
      <c r="UJH193" s="3"/>
      <c r="UJI193" s="3"/>
      <c r="UJJ193" s="3"/>
      <c r="UJK193" s="3"/>
      <c r="UJL193" s="3"/>
      <c r="UJM193" s="3"/>
      <c r="UJN193" s="3"/>
      <c r="UJO193" s="3"/>
      <c r="UJP193" s="3"/>
      <c r="UJQ193" s="3"/>
      <c r="UJR193" s="3"/>
      <c r="UJS193" s="3"/>
      <c r="UJT193" s="3"/>
      <c r="UJU193" s="3"/>
      <c r="UJV193" s="3"/>
      <c r="UJW193" s="3"/>
      <c r="UJX193" s="3"/>
      <c r="UJY193" s="3"/>
      <c r="UJZ193" s="3"/>
      <c r="UKA193" s="3"/>
      <c r="UKB193" s="3"/>
      <c r="UKC193" s="3"/>
      <c r="UKD193" s="3"/>
      <c r="UKE193" s="3"/>
      <c r="UKF193" s="3"/>
      <c r="UKG193" s="3"/>
      <c r="UKH193" s="3"/>
      <c r="UKI193" s="3"/>
      <c r="UKJ193" s="3"/>
      <c r="UKK193" s="3"/>
      <c r="UKL193" s="3"/>
      <c r="UKM193" s="3"/>
      <c r="UKN193" s="3"/>
      <c r="UKO193" s="3"/>
      <c r="UKP193" s="3"/>
      <c r="UKQ193" s="3"/>
      <c r="UKR193" s="3"/>
      <c r="UKS193" s="3"/>
      <c r="UKT193" s="3"/>
      <c r="UKU193" s="3"/>
      <c r="UKV193" s="3"/>
      <c r="UKW193" s="3"/>
      <c r="UKX193" s="3"/>
      <c r="UKY193" s="3"/>
      <c r="UKZ193" s="3"/>
      <c r="ULA193" s="3"/>
      <c r="ULB193" s="3"/>
      <c r="ULC193" s="3"/>
      <c r="ULD193" s="3"/>
      <c r="ULE193" s="3"/>
      <c r="ULF193" s="3"/>
      <c r="ULG193" s="3"/>
      <c r="ULH193" s="3"/>
      <c r="ULI193" s="3"/>
      <c r="ULJ193" s="3"/>
      <c r="ULK193" s="3"/>
      <c r="ULL193" s="3"/>
      <c r="ULM193" s="3"/>
      <c r="ULN193" s="3"/>
      <c r="ULO193" s="3"/>
      <c r="ULP193" s="3"/>
      <c r="ULQ193" s="3"/>
      <c r="ULR193" s="3"/>
      <c r="ULS193" s="3"/>
      <c r="ULT193" s="3"/>
      <c r="ULU193" s="3"/>
      <c r="ULV193" s="3"/>
      <c r="ULW193" s="3"/>
      <c r="ULX193" s="3"/>
      <c r="ULY193" s="3"/>
      <c r="ULZ193" s="3"/>
      <c r="UMA193" s="3"/>
      <c r="UMB193" s="3"/>
      <c r="UMC193" s="3"/>
      <c r="UMD193" s="3"/>
      <c r="UME193" s="3"/>
      <c r="UMF193" s="3"/>
      <c r="UMG193" s="3"/>
      <c r="UMH193" s="3"/>
      <c r="UMI193" s="3"/>
      <c r="UMJ193" s="3"/>
      <c r="UMK193" s="3"/>
      <c r="UML193" s="3"/>
      <c r="UMM193" s="3"/>
      <c r="UMN193" s="3"/>
      <c r="UMO193" s="3"/>
      <c r="UMP193" s="3"/>
      <c r="UMQ193" s="3"/>
      <c r="UMR193" s="3"/>
      <c r="UMS193" s="3"/>
      <c r="UMT193" s="3"/>
      <c r="UMU193" s="3"/>
      <c r="UMV193" s="3"/>
      <c r="UMW193" s="3"/>
      <c r="UMX193" s="3"/>
      <c r="UMY193" s="3"/>
      <c r="UMZ193" s="3"/>
      <c r="UNA193" s="3"/>
      <c r="UNB193" s="3"/>
      <c r="UNC193" s="3"/>
      <c r="UND193" s="3"/>
      <c r="UNE193" s="3"/>
      <c r="UNF193" s="3"/>
      <c r="UNG193" s="3"/>
      <c r="UNH193" s="3"/>
      <c r="UNI193" s="3"/>
      <c r="UNJ193" s="3"/>
      <c r="UNK193" s="3"/>
      <c r="UNL193" s="3"/>
      <c r="UNM193" s="3"/>
      <c r="UNN193" s="3"/>
      <c r="UNO193" s="3"/>
      <c r="UNP193" s="3"/>
      <c r="UNQ193" s="3"/>
      <c r="UNR193" s="3"/>
      <c r="UNS193" s="3"/>
      <c r="UNT193" s="3"/>
      <c r="UNU193" s="3"/>
      <c r="UNV193" s="3"/>
      <c r="UNW193" s="3"/>
      <c r="UNX193" s="3"/>
      <c r="UNY193" s="3"/>
      <c r="UNZ193" s="3"/>
      <c r="UOA193" s="3"/>
      <c r="UOB193" s="3"/>
      <c r="UOC193" s="3"/>
      <c r="UOD193" s="3"/>
      <c r="UOE193" s="3"/>
      <c r="UOF193" s="3"/>
      <c r="UOG193" s="3"/>
      <c r="UOH193" s="3"/>
      <c r="UOI193" s="3"/>
      <c r="UOJ193" s="3"/>
      <c r="UOK193" s="3"/>
      <c r="UOL193" s="3"/>
      <c r="UOM193" s="3"/>
      <c r="UON193" s="3"/>
      <c r="UOO193" s="3"/>
      <c r="UOP193" s="3"/>
      <c r="UOQ193" s="3"/>
      <c r="UOR193" s="3"/>
      <c r="UOS193" s="3"/>
      <c r="UOT193" s="3"/>
      <c r="UOU193" s="3"/>
      <c r="UOV193" s="3"/>
      <c r="UOW193" s="3"/>
      <c r="UOX193" s="3"/>
      <c r="UOY193" s="3"/>
      <c r="UOZ193" s="3"/>
      <c r="UPA193" s="3"/>
      <c r="UPB193" s="3"/>
      <c r="UPC193" s="3"/>
      <c r="UPD193" s="3"/>
      <c r="UPE193" s="3"/>
      <c r="UPF193" s="3"/>
      <c r="UPG193" s="3"/>
      <c r="UPH193" s="3"/>
      <c r="UPI193" s="3"/>
      <c r="UPJ193" s="3"/>
      <c r="UPK193" s="3"/>
      <c r="UPL193" s="3"/>
      <c r="UPM193" s="3"/>
      <c r="UPN193" s="3"/>
      <c r="UPO193" s="3"/>
      <c r="UPP193" s="3"/>
      <c r="UPQ193" s="3"/>
      <c r="UPR193" s="3"/>
      <c r="UPS193" s="3"/>
      <c r="UPT193" s="3"/>
      <c r="UPU193" s="3"/>
      <c r="UPV193" s="3"/>
      <c r="UPW193" s="3"/>
      <c r="UPX193" s="3"/>
      <c r="UPY193" s="3"/>
      <c r="UPZ193" s="3"/>
      <c r="UQA193" s="3"/>
      <c r="UQB193" s="3"/>
      <c r="UQC193" s="3"/>
      <c r="UQD193" s="3"/>
      <c r="UQE193" s="3"/>
      <c r="UQF193" s="3"/>
      <c r="UQG193" s="3"/>
      <c r="UQH193" s="3"/>
      <c r="UQI193" s="3"/>
      <c r="UQJ193" s="3"/>
      <c r="UQK193" s="3"/>
      <c r="UQL193" s="3"/>
      <c r="UQM193" s="3"/>
      <c r="UQN193" s="3"/>
      <c r="UQO193" s="3"/>
      <c r="UQP193" s="3"/>
      <c r="UQQ193" s="3"/>
      <c r="UQR193" s="3"/>
      <c r="UQS193" s="3"/>
      <c r="UQT193" s="3"/>
      <c r="UQU193" s="3"/>
      <c r="UQV193" s="3"/>
      <c r="UQW193" s="3"/>
      <c r="UQX193" s="3"/>
      <c r="UQY193" s="3"/>
      <c r="UQZ193" s="3"/>
      <c r="URA193" s="3"/>
      <c r="URB193" s="3"/>
      <c r="URC193" s="3"/>
      <c r="URD193" s="3"/>
      <c r="URE193" s="3"/>
      <c r="URF193" s="3"/>
      <c r="URG193" s="3"/>
      <c r="URH193" s="3"/>
      <c r="URI193" s="3"/>
      <c r="URJ193" s="3"/>
      <c r="URK193" s="3"/>
      <c r="URL193" s="3"/>
      <c r="URM193" s="3"/>
      <c r="URN193" s="3"/>
      <c r="URO193" s="3"/>
      <c r="URP193" s="3"/>
      <c r="URQ193" s="3"/>
      <c r="URR193" s="3"/>
      <c r="URS193" s="3"/>
      <c r="URT193" s="3"/>
      <c r="URU193" s="3"/>
      <c r="URV193" s="3"/>
      <c r="URW193" s="3"/>
      <c r="URX193" s="3"/>
      <c r="URY193" s="3"/>
      <c r="URZ193" s="3"/>
      <c r="USA193" s="3"/>
      <c r="USB193" s="3"/>
      <c r="USC193" s="3"/>
      <c r="USD193" s="3"/>
      <c r="USE193" s="3"/>
      <c r="USF193" s="3"/>
      <c r="USG193" s="3"/>
      <c r="USH193" s="3"/>
      <c r="USI193" s="3"/>
      <c r="USJ193" s="3"/>
      <c r="USK193" s="3"/>
      <c r="USL193" s="3"/>
      <c r="USM193" s="3"/>
      <c r="USN193" s="3"/>
      <c r="USO193" s="3"/>
      <c r="USP193" s="3"/>
      <c r="USQ193" s="3"/>
      <c r="USR193" s="3"/>
      <c r="USS193" s="3"/>
      <c r="UST193" s="3"/>
      <c r="USU193" s="3"/>
      <c r="USV193" s="3"/>
      <c r="USW193" s="3"/>
      <c r="USX193" s="3"/>
      <c r="USY193" s="3"/>
      <c r="USZ193" s="3"/>
      <c r="UTA193" s="3"/>
      <c r="UTB193" s="3"/>
      <c r="UTC193" s="3"/>
      <c r="UTD193" s="3"/>
      <c r="UTE193" s="3"/>
      <c r="UTF193" s="3"/>
      <c r="UTG193" s="3"/>
      <c r="UTH193" s="3"/>
      <c r="UTI193" s="3"/>
      <c r="UTJ193" s="3"/>
      <c r="UTK193" s="3"/>
      <c r="UTL193" s="3"/>
      <c r="UTM193" s="3"/>
      <c r="UTN193" s="3"/>
      <c r="UTO193" s="3"/>
      <c r="UTP193" s="3"/>
      <c r="UTQ193" s="3"/>
      <c r="UTR193" s="3"/>
      <c r="UTS193" s="3"/>
      <c r="UTT193" s="3"/>
      <c r="UTU193" s="3"/>
      <c r="UTV193" s="3"/>
      <c r="UTW193" s="3"/>
      <c r="UTX193" s="3"/>
      <c r="UTY193" s="3"/>
      <c r="UTZ193" s="3"/>
      <c r="UUA193" s="3"/>
      <c r="UUB193" s="3"/>
      <c r="UUC193" s="3"/>
      <c r="UUD193" s="3"/>
      <c r="UUE193" s="3"/>
      <c r="UUF193" s="3"/>
      <c r="UUG193" s="3"/>
      <c r="UUH193" s="3"/>
      <c r="UUI193" s="3"/>
      <c r="UUJ193" s="3"/>
      <c r="UUK193" s="3"/>
      <c r="UUL193" s="3"/>
      <c r="UUM193" s="3"/>
      <c r="UUN193" s="3"/>
      <c r="UUO193" s="3"/>
      <c r="UUP193" s="3"/>
      <c r="UUQ193" s="3"/>
      <c r="UUR193" s="3"/>
      <c r="UUS193" s="3"/>
      <c r="UUT193" s="3"/>
      <c r="UUU193" s="3"/>
      <c r="UUV193" s="3"/>
      <c r="UUW193" s="3"/>
      <c r="UUX193" s="3"/>
      <c r="UUY193" s="3"/>
      <c r="UUZ193" s="3"/>
      <c r="UVA193" s="3"/>
      <c r="UVB193" s="3"/>
      <c r="UVC193" s="3"/>
      <c r="UVD193" s="3"/>
      <c r="UVE193" s="3"/>
      <c r="UVF193" s="3"/>
      <c r="UVG193" s="3"/>
      <c r="UVH193" s="3"/>
      <c r="UVI193" s="3"/>
      <c r="UVJ193" s="3"/>
      <c r="UVK193" s="3"/>
      <c r="UVL193" s="3"/>
      <c r="UVM193" s="3"/>
      <c r="UVN193" s="3"/>
      <c r="UVO193" s="3"/>
      <c r="UVP193" s="3"/>
      <c r="UVQ193" s="3"/>
      <c r="UVR193" s="3"/>
      <c r="UVS193" s="3"/>
      <c r="UVT193" s="3"/>
      <c r="UVU193" s="3"/>
      <c r="UVV193" s="3"/>
      <c r="UVW193" s="3"/>
      <c r="UVX193" s="3"/>
      <c r="UVY193" s="3"/>
      <c r="UVZ193" s="3"/>
      <c r="UWA193" s="3"/>
      <c r="UWB193" s="3"/>
      <c r="UWC193" s="3"/>
      <c r="UWD193" s="3"/>
      <c r="UWE193" s="3"/>
      <c r="UWF193" s="3"/>
      <c r="UWG193" s="3"/>
      <c r="UWH193" s="3"/>
      <c r="UWI193" s="3"/>
      <c r="UWJ193" s="3"/>
      <c r="UWK193" s="3"/>
      <c r="UWL193" s="3"/>
      <c r="UWM193" s="3"/>
      <c r="UWN193" s="3"/>
      <c r="UWO193" s="3"/>
      <c r="UWP193" s="3"/>
      <c r="UWQ193" s="3"/>
      <c r="UWR193" s="3"/>
      <c r="UWS193" s="3"/>
      <c r="UWT193" s="3"/>
      <c r="UWU193" s="3"/>
      <c r="UWV193" s="3"/>
      <c r="UWW193" s="3"/>
      <c r="UWX193" s="3"/>
      <c r="UWY193" s="3"/>
      <c r="UWZ193" s="3"/>
      <c r="UXA193" s="3"/>
      <c r="UXB193" s="3"/>
      <c r="UXC193" s="3"/>
      <c r="UXD193" s="3"/>
      <c r="UXE193" s="3"/>
      <c r="UXF193" s="3"/>
      <c r="UXG193" s="3"/>
      <c r="UXH193" s="3"/>
      <c r="UXI193" s="3"/>
      <c r="UXJ193" s="3"/>
      <c r="UXK193" s="3"/>
      <c r="UXL193" s="3"/>
      <c r="UXM193" s="3"/>
      <c r="UXN193" s="3"/>
      <c r="UXO193" s="3"/>
      <c r="UXP193" s="3"/>
      <c r="UXQ193" s="3"/>
      <c r="UXR193" s="3"/>
      <c r="UXS193" s="3"/>
      <c r="UXT193" s="3"/>
      <c r="UXU193" s="3"/>
      <c r="UXV193" s="3"/>
      <c r="UXW193" s="3"/>
      <c r="UXX193" s="3"/>
      <c r="UXY193" s="3"/>
      <c r="UXZ193" s="3"/>
      <c r="UYA193" s="3"/>
      <c r="UYB193" s="3"/>
      <c r="UYC193" s="3"/>
      <c r="UYD193" s="3"/>
      <c r="UYE193" s="3"/>
      <c r="UYF193" s="3"/>
      <c r="UYG193" s="3"/>
      <c r="UYH193" s="3"/>
      <c r="UYI193" s="3"/>
      <c r="UYJ193" s="3"/>
      <c r="UYK193" s="3"/>
      <c r="UYL193" s="3"/>
      <c r="UYM193" s="3"/>
      <c r="UYN193" s="3"/>
      <c r="UYO193" s="3"/>
      <c r="UYP193" s="3"/>
      <c r="UYQ193" s="3"/>
      <c r="UYR193" s="3"/>
      <c r="UYS193" s="3"/>
      <c r="UYT193" s="3"/>
      <c r="UYU193" s="3"/>
      <c r="UYV193" s="3"/>
      <c r="UYW193" s="3"/>
      <c r="UYX193" s="3"/>
      <c r="UYY193" s="3"/>
      <c r="UYZ193" s="3"/>
      <c r="UZA193" s="3"/>
      <c r="UZB193" s="3"/>
      <c r="UZC193" s="3"/>
      <c r="UZD193" s="3"/>
      <c r="UZE193" s="3"/>
      <c r="UZF193" s="3"/>
      <c r="UZG193" s="3"/>
      <c r="UZH193" s="3"/>
      <c r="UZI193" s="3"/>
      <c r="UZJ193" s="3"/>
      <c r="UZK193" s="3"/>
      <c r="UZL193" s="3"/>
      <c r="UZM193" s="3"/>
      <c r="UZN193" s="3"/>
      <c r="UZO193" s="3"/>
      <c r="UZP193" s="3"/>
      <c r="UZQ193" s="3"/>
      <c r="UZR193" s="3"/>
      <c r="UZS193" s="3"/>
      <c r="UZT193" s="3"/>
      <c r="UZU193" s="3"/>
      <c r="UZV193" s="3"/>
      <c r="UZW193" s="3"/>
      <c r="UZX193" s="3"/>
      <c r="UZY193" s="3"/>
      <c r="UZZ193" s="3"/>
      <c r="VAA193" s="3"/>
      <c r="VAB193" s="3"/>
      <c r="VAC193" s="3"/>
      <c r="VAD193" s="3"/>
      <c r="VAE193" s="3"/>
      <c r="VAF193" s="3"/>
      <c r="VAG193" s="3"/>
      <c r="VAH193" s="3"/>
      <c r="VAI193" s="3"/>
      <c r="VAJ193" s="3"/>
      <c r="VAK193" s="3"/>
      <c r="VAL193" s="3"/>
      <c r="VAM193" s="3"/>
      <c r="VAN193" s="3"/>
      <c r="VAO193" s="3"/>
      <c r="VAP193" s="3"/>
      <c r="VAQ193" s="3"/>
      <c r="VAR193" s="3"/>
      <c r="VAS193" s="3"/>
      <c r="VAT193" s="3"/>
      <c r="VAU193" s="3"/>
      <c r="VAV193" s="3"/>
      <c r="VAW193" s="3"/>
      <c r="VAX193" s="3"/>
      <c r="VAY193" s="3"/>
      <c r="VAZ193" s="3"/>
      <c r="VBA193" s="3"/>
      <c r="VBB193" s="3"/>
      <c r="VBC193" s="3"/>
      <c r="VBD193" s="3"/>
      <c r="VBE193" s="3"/>
      <c r="VBF193" s="3"/>
      <c r="VBG193" s="3"/>
      <c r="VBH193" s="3"/>
      <c r="VBI193" s="3"/>
      <c r="VBJ193" s="3"/>
      <c r="VBK193" s="3"/>
      <c r="VBL193" s="3"/>
      <c r="VBM193" s="3"/>
      <c r="VBN193" s="3"/>
      <c r="VBO193" s="3"/>
      <c r="VBP193" s="3"/>
      <c r="VBQ193" s="3"/>
      <c r="VBR193" s="3"/>
      <c r="VBS193" s="3"/>
      <c r="VBT193" s="3"/>
      <c r="VBU193" s="3"/>
      <c r="VBV193" s="3"/>
      <c r="VBW193" s="3"/>
      <c r="VBX193" s="3"/>
      <c r="VBY193" s="3"/>
      <c r="VBZ193" s="3"/>
      <c r="VCA193" s="3"/>
      <c r="VCB193" s="3"/>
      <c r="VCC193" s="3"/>
      <c r="VCD193" s="3"/>
      <c r="VCE193" s="3"/>
      <c r="VCF193" s="3"/>
      <c r="VCG193" s="3"/>
      <c r="VCH193" s="3"/>
      <c r="VCI193" s="3"/>
      <c r="VCJ193" s="3"/>
      <c r="VCK193" s="3"/>
      <c r="VCL193" s="3"/>
      <c r="VCM193" s="3"/>
      <c r="VCN193" s="3"/>
      <c r="VCO193" s="3"/>
      <c r="VCP193" s="3"/>
      <c r="VCQ193" s="3"/>
      <c r="VCR193" s="3"/>
      <c r="VCS193" s="3"/>
      <c r="VCT193" s="3"/>
      <c r="VCU193" s="3"/>
      <c r="VCV193" s="3"/>
      <c r="VCW193" s="3"/>
      <c r="VCX193" s="3"/>
      <c r="VCY193" s="3"/>
      <c r="VCZ193" s="3"/>
      <c r="VDA193" s="3"/>
      <c r="VDB193" s="3"/>
      <c r="VDC193" s="3"/>
      <c r="VDD193" s="3"/>
      <c r="VDE193" s="3"/>
      <c r="VDF193" s="3"/>
      <c r="VDG193" s="3"/>
      <c r="VDH193" s="3"/>
      <c r="VDI193" s="3"/>
      <c r="VDJ193" s="3"/>
      <c r="VDK193" s="3"/>
      <c r="VDL193" s="3"/>
      <c r="VDM193" s="3"/>
      <c r="VDN193" s="3"/>
      <c r="VDO193" s="3"/>
      <c r="VDP193" s="3"/>
      <c r="VDQ193" s="3"/>
      <c r="VDR193" s="3"/>
      <c r="VDS193" s="3"/>
      <c r="VDT193" s="3"/>
      <c r="VDU193" s="3"/>
      <c r="VDV193" s="3"/>
      <c r="VDW193" s="3"/>
      <c r="VDX193" s="3"/>
      <c r="VDY193" s="3"/>
      <c r="VDZ193" s="3"/>
      <c r="VEA193" s="3"/>
      <c r="VEB193" s="3"/>
      <c r="VEC193" s="3"/>
      <c r="VED193" s="3"/>
      <c r="VEE193" s="3"/>
      <c r="VEF193" s="3"/>
      <c r="VEG193" s="3"/>
      <c r="VEH193" s="3"/>
      <c r="VEI193" s="3"/>
      <c r="VEJ193" s="3"/>
      <c r="VEK193" s="3"/>
      <c r="VEL193" s="3"/>
      <c r="VEM193" s="3"/>
      <c r="VEN193" s="3"/>
      <c r="VEO193" s="3"/>
      <c r="VEP193" s="3"/>
      <c r="VEQ193" s="3"/>
      <c r="VER193" s="3"/>
      <c r="VES193" s="3"/>
      <c r="VET193" s="3"/>
      <c r="VEU193" s="3"/>
      <c r="VEV193" s="3"/>
      <c r="VEW193" s="3"/>
      <c r="VEX193" s="3"/>
      <c r="VEY193" s="3"/>
      <c r="VEZ193" s="3"/>
      <c r="VFA193" s="3"/>
      <c r="VFB193" s="3"/>
      <c r="VFC193" s="3"/>
      <c r="VFD193" s="3"/>
      <c r="VFE193" s="3"/>
      <c r="VFF193" s="3"/>
      <c r="VFG193" s="3"/>
      <c r="VFH193" s="3"/>
      <c r="VFI193" s="3"/>
      <c r="VFJ193" s="3"/>
      <c r="VFK193" s="3"/>
      <c r="VFL193" s="3"/>
      <c r="VFM193" s="3"/>
      <c r="VFN193" s="3"/>
      <c r="VFO193" s="3"/>
      <c r="VFP193" s="3"/>
      <c r="VFQ193" s="3"/>
      <c r="VFR193" s="3"/>
      <c r="VFS193" s="3"/>
      <c r="VFT193" s="3"/>
      <c r="VFU193" s="3"/>
      <c r="VFV193" s="3"/>
      <c r="VFW193" s="3"/>
      <c r="VFX193" s="3"/>
      <c r="VFY193" s="3"/>
      <c r="VFZ193" s="3"/>
      <c r="VGA193" s="3"/>
      <c r="VGB193" s="3"/>
      <c r="VGC193" s="3"/>
      <c r="VGD193" s="3"/>
      <c r="VGE193" s="3"/>
      <c r="VGF193" s="3"/>
      <c r="VGG193" s="3"/>
      <c r="VGH193" s="3"/>
      <c r="VGI193" s="3"/>
      <c r="VGJ193" s="3"/>
      <c r="VGK193" s="3"/>
      <c r="VGL193" s="3"/>
      <c r="VGM193" s="3"/>
      <c r="VGN193" s="3"/>
      <c r="VGO193" s="3"/>
      <c r="VGP193" s="3"/>
      <c r="VGQ193" s="3"/>
      <c r="VGR193" s="3"/>
      <c r="VGS193" s="3"/>
      <c r="VGT193" s="3"/>
      <c r="VGU193" s="3"/>
      <c r="VGV193" s="3"/>
      <c r="VGW193" s="3"/>
      <c r="VGX193" s="3"/>
      <c r="VGY193" s="3"/>
      <c r="VGZ193" s="3"/>
      <c r="VHA193" s="3"/>
      <c r="VHB193" s="3"/>
      <c r="VHC193" s="3"/>
      <c r="VHD193" s="3"/>
      <c r="VHE193" s="3"/>
      <c r="VHF193" s="3"/>
      <c r="VHG193" s="3"/>
      <c r="VHH193" s="3"/>
      <c r="VHI193" s="3"/>
      <c r="VHJ193" s="3"/>
      <c r="VHK193" s="3"/>
      <c r="VHL193" s="3"/>
      <c r="VHM193" s="3"/>
      <c r="VHN193" s="3"/>
      <c r="VHO193" s="3"/>
      <c r="VHP193" s="3"/>
      <c r="VHQ193" s="3"/>
      <c r="VHR193" s="3"/>
      <c r="VHS193" s="3"/>
      <c r="VHT193" s="3"/>
      <c r="VHU193" s="3"/>
      <c r="VHV193" s="3"/>
      <c r="VHW193" s="3"/>
      <c r="VHX193" s="3"/>
      <c r="VHY193" s="3"/>
      <c r="VHZ193" s="3"/>
      <c r="VIA193" s="3"/>
      <c r="VIB193" s="3"/>
      <c r="VIC193" s="3"/>
      <c r="VID193" s="3"/>
      <c r="VIE193" s="3"/>
      <c r="VIF193" s="3"/>
      <c r="VIG193" s="3"/>
      <c r="VIH193" s="3"/>
      <c r="VII193" s="3"/>
      <c r="VIJ193" s="3"/>
      <c r="VIK193" s="3"/>
      <c r="VIL193" s="3"/>
      <c r="VIM193" s="3"/>
      <c r="VIN193" s="3"/>
      <c r="VIO193" s="3"/>
      <c r="VIP193" s="3"/>
      <c r="VIQ193" s="3"/>
      <c r="VIR193" s="3"/>
      <c r="VIS193" s="3"/>
      <c r="VIT193" s="3"/>
      <c r="VIU193" s="3"/>
      <c r="VIV193" s="3"/>
      <c r="VIW193" s="3"/>
      <c r="VIX193" s="3"/>
      <c r="VIY193" s="3"/>
      <c r="VIZ193" s="3"/>
      <c r="VJA193" s="3"/>
      <c r="VJB193" s="3"/>
      <c r="VJC193" s="3"/>
      <c r="VJD193" s="3"/>
      <c r="VJE193" s="3"/>
      <c r="VJF193" s="3"/>
      <c r="VJG193" s="3"/>
      <c r="VJH193" s="3"/>
      <c r="VJI193" s="3"/>
      <c r="VJJ193" s="3"/>
      <c r="VJK193" s="3"/>
      <c r="VJL193" s="3"/>
      <c r="VJM193" s="3"/>
      <c r="VJN193" s="3"/>
      <c r="VJO193" s="3"/>
      <c r="VJP193" s="3"/>
      <c r="VJQ193" s="3"/>
      <c r="VJR193" s="3"/>
      <c r="VJS193" s="3"/>
      <c r="VJT193" s="3"/>
      <c r="VJU193" s="3"/>
      <c r="VJV193" s="3"/>
      <c r="VJW193" s="3"/>
      <c r="VJX193" s="3"/>
      <c r="VJY193" s="3"/>
      <c r="VJZ193" s="3"/>
      <c r="VKA193" s="3"/>
      <c r="VKB193" s="3"/>
      <c r="VKC193" s="3"/>
      <c r="VKD193" s="3"/>
      <c r="VKE193" s="3"/>
      <c r="VKF193" s="3"/>
      <c r="VKG193" s="3"/>
      <c r="VKH193" s="3"/>
      <c r="VKI193" s="3"/>
      <c r="VKJ193" s="3"/>
      <c r="VKK193" s="3"/>
      <c r="VKL193" s="3"/>
      <c r="VKM193" s="3"/>
      <c r="VKN193" s="3"/>
      <c r="VKO193" s="3"/>
      <c r="VKP193" s="3"/>
      <c r="VKQ193" s="3"/>
      <c r="VKR193" s="3"/>
      <c r="VKS193" s="3"/>
      <c r="VKT193" s="3"/>
      <c r="VKU193" s="3"/>
      <c r="VKV193" s="3"/>
      <c r="VKW193" s="3"/>
      <c r="VKX193" s="3"/>
      <c r="VKY193" s="3"/>
      <c r="VKZ193" s="3"/>
      <c r="VLA193" s="3"/>
      <c r="VLB193" s="3"/>
      <c r="VLC193" s="3"/>
      <c r="VLD193" s="3"/>
      <c r="VLE193" s="3"/>
      <c r="VLF193" s="3"/>
      <c r="VLG193" s="3"/>
      <c r="VLH193" s="3"/>
      <c r="VLI193" s="3"/>
      <c r="VLJ193" s="3"/>
      <c r="VLK193" s="3"/>
      <c r="VLL193" s="3"/>
      <c r="VLM193" s="3"/>
      <c r="VLN193" s="3"/>
      <c r="VLO193" s="3"/>
      <c r="VLP193" s="3"/>
      <c r="VLQ193" s="3"/>
      <c r="VLR193" s="3"/>
      <c r="VLS193" s="3"/>
      <c r="VLT193" s="3"/>
      <c r="VLU193" s="3"/>
      <c r="VLV193" s="3"/>
      <c r="VLW193" s="3"/>
      <c r="VLX193" s="3"/>
      <c r="VLY193" s="3"/>
      <c r="VLZ193" s="3"/>
      <c r="VMA193" s="3"/>
      <c r="VMB193" s="3"/>
      <c r="VMC193" s="3"/>
      <c r="VMD193" s="3"/>
      <c r="VME193" s="3"/>
      <c r="VMF193" s="3"/>
      <c r="VMG193" s="3"/>
      <c r="VMH193" s="3"/>
      <c r="VMI193" s="3"/>
      <c r="VMJ193" s="3"/>
      <c r="VMK193" s="3"/>
      <c r="VML193" s="3"/>
      <c r="VMM193" s="3"/>
      <c r="VMN193" s="3"/>
      <c r="VMO193" s="3"/>
      <c r="VMP193" s="3"/>
      <c r="VMQ193" s="3"/>
      <c r="VMR193" s="3"/>
      <c r="VMS193" s="3"/>
      <c r="VMT193" s="3"/>
      <c r="VMU193" s="3"/>
      <c r="VMV193" s="3"/>
      <c r="VMW193" s="3"/>
      <c r="VMX193" s="3"/>
      <c r="VMY193" s="3"/>
      <c r="VMZ193" s="3"/>
      <c r="VNA193" s="3"/>
      <c r="VNB193" s="3"/>
      <c r="VNC193" s="3"/>
      <c r="VND193" s="3"/>
      <c r="VNE193" s="3"/>
      <c r="VNF193" s="3"/>
      <c r="VNG193" s="3"/>
      <c r="VNH193" s="3"/>
      <c r="VNI193" s="3"/>
      <c r="VNJ193" s="3"/>
      <c r="VNK193" s="3"/>
      <c r="VNL193" s="3"/>
      <c r="VNM193" s="3"/>
      <c r="VNN193" s="3"/>
      <c r="VNO193" s="3"/>
      <c r="VNP193" s="3"/>
      <c r="VNQ193" s="3"/>
      <c r="VNR193" s="3"/>
      <c r="VNS193" s="3"/>
      <c r="VNT193" s="3"/>
      <c r="VNU193" s="3"/>
      <c r="VNV193" s="3"/>
      <c r="VNW193" s="3"/>
      <c r="VNX193" s="3"/>
      <c r="VNY193" s="3"/>
      <c r="VNZ193" s="3"/>
      <c r="VOA193" s="3"/>
      <c r="VOB193" s="3"/>
      <c r="VOC193" s="3"/>
      <c r="VOD193" s="3"/>
      <c r="VOE193" s="3"/>
      <c r="VOF193" s="3"/>
      <c r="VOG193" s="3"/>
      <c r="VOH193" s="3"/>
      <c r="VOI193" s="3"/>
      <c r="VOJ193" s="3"/>
      <c r="VOK193" s="3"/>
      <c r="VOL193" s="3"/>
      <c r="VOM193" s="3"/>
      <c r="VON193" s="3"/>
      <c r="VOO193" s="3"/>
      <c r="VOP193" s="3"/>
      <c r="VOQ193" s="3"/>
      <c r="VOR193" s="3"/>
      <c r="VOS193" s="3"/>
      <c r="VOT193" s="3"/>
      <c r="VOU193" s="3"/>
      <c r="VOV193" s="3"/>
      <c r="VOW193" s="3"/>
      <c r="VOX193" s="3"/>
      <c r="VOY193" s="3"/>
      <c r="VOZ193" s="3"/>
      <c r="VPA193" s="3"/>
      <c r="VPB193" s="3"/>
      <c r="VPC193" s="3"/>
      <c r="VPD193" s="3"/>
      <c r="VPE193" s="3"/>
      <c r="VPF193" s="3"/>
      <c r="VPG193" s="3"/>
      <c r="VPH193" s="3"/>
      <c r="VPI193" s="3"/>
      <c r="VPJ193" s="3"/>
      <c r="VPK193" s="3"/>
      <c r="VPL193" s="3"/>
      <c r="VPM193" s="3"/>
      <c r="VPN193" s="3"/>
      <c r="VPO193" s="3"/>
      <c r="VPP193" s="3"/>
      <c r="VPQ193" s="3"/>
      <c r="VPR193" s="3"/>
      <c r="VPS193" s="3"/>
      <c r="VPT193" s="3"/>
      <c r="VPU193" s="3"/>
      <c r="VPV193" s="3"/>
      <c r="VPW193" s="3"/>
      <c r="VPX193" s="3"/>
      <c r="VPY193" s="3"/>
      <c r="VPZ193" s="3"/>
      <c r="VQA193" s="3"/>
      <c r="VQB193" s="3"/>
      <c r="VQC193" s="3"/>
      <c r="VQD193" s="3"/>
      <c r="VQE193" s="3"/>
      <c r="VQF193" s="3"/>
      <c r="VQG193" s="3"/>
      <c r="VQH193" s="3"/>
      <c r="VQI193" s="3"/>
      <c r="VQJ193" s="3"/>
      <c r="VQK193" s="3"/>
      <c r="VQL193" s="3"/>
      <c r="VQM193" s="3"/>
      <c r="VQN193" s="3"/>
      <c r="VQO193" s="3"/>
      <c r="VQP193" s="3"/>
      <c r="VQQ193" s="3"/>
      <c r="VQR193" s="3"/>
      <c r="VQS193" s="3"/>
      <c r="VQT193" s="3"/>
      <c r="VQU193" s="3"/>
      <c r="VQV193" s="3"/>
      <c r="VQW193" s="3"/>
      <c r="VQX193" s="3"/>
      <c r="VQY193" s="3"/>
      <c r="VQZ193" s="3"/>
      <c r="VRA193" s="3"/>
      <c r="VRB193" s="3"/>
      <c r="VRC193" s="3"/>
      <c r="VRD193" s="3"/>
      <c r="VRE193" s="3"/>
      <c r="VRF193" s="3"/>
      <c r="VRG193" s="3"/>
      <c r="VRH193" s="3"/>
      <c r="VRI193" s="3"/>
      <c r="VRJ193" s="3"/>
      <c r="VRK193" s="3"/>
      <c r="VRL193" s="3"/>
      <c r="VRM193" s="3"/>
      <c r="VRN193" s="3"/>
      <c r="VRO193" s="3"/>
      <c r="VRP193" s="3"/>
      <c r="VRQ193" s="3"/>
      <c r="VRR193" s="3"/>
      <c r="VRS193" s="3"/>
      <c r="VRT193" s="3"/>
      <c r="VRU193" s="3"/>
      <c r="VRV193" s="3"/>
      <c r="VRW193" s="3"/>
      <c r="VRX193" s="3"/>
      <c r="VRY193" s="3"/>
      <c r="VRZ193" s="3"/>
      <c r="VSA193" s="3"/>
      <c r="VSB193" s="3"/>
      <c r="VSC193" s="3"/>
      <c r="VSD193" s="3"/>
      <c r="VSE193" s="3"/>
      <c r="VSF193" s="3"/>
      <c r="VSG193" s="3"/>
      <c r="VSH193" s="3"/>
      <c r="VSI193" s="3"/>
      <c r="VSJ193" s="3"/>
      <c r="VSK193" s="3"/>
      <c r="VSL193" s="3"/>
      <c r="VSM193" s="3"/>
      <c r="VSN193" s="3"/>
      <c r="VSO193" s="3"/>
      <c r="VSP193" s="3"/>
      <c r="VSQ193" s="3"/>
      <c r="VSR193" s="3"/>
      <c r="VSS193" s="3"/>
      <c r="VST193" s="3"/>
      <c r="VSU193" s="3"/>
      <c r="VSV193" s="3"/>
      <c r="VSW193" s="3"/>
      <c r="VSX193" s="3"/>
      <c r="VSY193" s="3"/>
      <c r="VSZ193" s="3"/>
      <c r="VTA193" s="3"/>
      <c r="VTB193" s="3"/>
      <c r="VTC193" s="3"/>
      <c r="VTD193" s="3"/>
      <c r="VTE193" s="3"/>
      <c r="VTF193" s="3"/>
      <c r="VTG193" s="3"/>
      <c r="VTH193" s="3"/>
      <c r="VTI193" s="3"/>
      <c r="VTJ193" s="3"/>
      <c r="VTK193" s="3"/>
      <c r="VTL193" s="3"/>
      <c r="VTM193" s="3"/>
      <c r="VTN193" s="3"/>
      <c r="VTO193" s="3"/>
      <c r="VTP193" s="3"/>
      <c r="VTQ193" s="3"/>
      <c r="VTR193" s="3"/>
      <c r="VTS193" s="3"/>
      <c r="VTT193" s="3"/>
      <c r="VTU193" s="3"/>
      <c r="VTV193" s="3"/>
      <c r="VTW193" s="3"/>
      <c r="VTX193" s="3"/>
      <c r="VTY193" s="3"/>
      <c r="VTZ193" s="3"/>
      <c r="VUA193" s="3"/>
      <c r="VUB193" s="3"/>
      <c r="VUC193" s="3"/>
      <c r="VUD193" s="3"/>
      <c r="VUE193" s="3"/>
      <c r="VUF193" s="3"/>
      <c r="VUG193" s="3"/>
      <c r="VUH193" s="3"/>
      <c r="VUI193" s="3"/>
      <c r="VUJ193" s="3"/>
      <c r="VUK193" s="3"/>
      <c r="VUL193" s="3"/>
      <c r="VUM193" s="3"/>
      <c r="VUN193" s="3"/>
      <c r="VUO193" s="3"/>
      <c r="VUP193" s="3"/>
      <c r="VUQ193" s="3"/>
      <c r="VUR193" s="3"/>
      <c r="VUS193" s="3"/>
      <c r="VUT193" s="3"/>
      <c r="VUU193" s="3"/>
      <c r="VUV193" s="3"/>
      <c r="VUW193" s="3"/>
      <c r="VUX193" s="3"/>
      <c r="VUY193" s="3"/>
      <c r="VUZ193" s="3"/>
      <c r="VVA193" s="3"/>
      <c r="VVB193" s="3"/>
      <c r="VVC193" s="3"/>
      <c r="VVD193" s="3"/>
      <c r="VVE193" s="3"/>
      <c r="VVF193" s="3"/>
      <c r="VVG193" s="3"/>
      <c r="VVH193" s="3"/>
      <c r="VVI193" s="3"/>
      <c r="VVJ193" s="3"/>
      <c r="VVK193" s="3"/>
      <c r="VVL193" s="3"/>
      <c r="VVM193" s="3"/>
      <c r="VVN193" s="3"/>
      <c r="VVO193" s="3"/>
      <c r="VVP193" s="3"/>
      <c r="VVQ193" s="3"/>
      <c r="VVR193" s="3"/>
      <c r="VVS193" s="3"/>
      <c r="VVT193" s="3"/>
      <c r="VVU193" s="3"/>
      <c r="VVV193" s="3"/>
      <c r="VVW193" s="3"/>
      <c r="VVX193" s="3"/>
      <c r="VVY193" s="3"/>
      <c r="VVZ193" s="3"/>
      <c r="VWA193" s="3"/>
      <c r="VWB193" s="3"/>
      <c r="VWC193" s="3"/>
      <c r="VWD193" s="3"/>
      <c r="VWE193" s="3"/>
      <c r="VWF193" s="3"/>
      <c r="VWG193" s="3"/>
      <c r="VWH193" s="3"/>
      <c r="VWI193" s="3"/>
      <c r="VWJ193" s="3"/>
      <c r="VWK193" s="3"/>
      <c r="VWL193" s="3"/>
      <c r="VWM193" s="3"/>
      <c r="VWN193" s="3"/>
      <c r="VWO193" s="3"/>
      <c r="VWP193" s="3"/>
      <c r="VWQ193" s="3"/>
      <c r="VWR193" s="3"/>
      <c r="VWS193" s="3"/>
      <c r="VWT193" s="3"/>
      <c r="VWU193" s="3"/>
      <c r="VWV193" s="3"/>
      <c r="VWW193" s="3"/>
      <c r="VWX193" s="3"/>
      <c r="VWY193" s="3"/>
      <c r="VWZ193" s="3"/>
      <c r="VXA193" s="3"/>
      <c r="VXB193" s="3"/>
      <c r="VXC193" s="3"/>
      <c r="VXD193" s="3"/>
      <c r="VXE193" s="3"/>
      <c r="VXF193" s="3"/>
      <c r="VXG193" s="3"/>
      <c r="VXH193" s="3"/>
      <c r="VXI193" s="3"/>
      <c r="VXJ193" s="3"/>
      <c r="VXK193" s="3"/>
      <c r="VXL193" s="3"/>
      <c r="VXM193" s="3"/>
      <c r="VXN193" s="3"/>
      <c r="VXO193" s="3"/>
      <c r="VXP193" s="3"/>
      <c r="VXQ193" s="3"/>
      <c r="VXR193" s="3"/>
      <c r="VXS193" s="3"/>
      <c r="VXT193" s="3"/>
      <c r="VXU193" s="3"/>
      <c r="VXV193" s="3"/>
      <c r="VXW193" s="3"/>
      <c r="VXX193" s="3"/>
      <c r="VXY193" s="3"/>
      <c r="VXZ193" s="3"/>
      <c r="VYA193" s="3"/>
      <c r="VYB193" s="3"/>
      <c r="VYC193" s="3"/>
      <c r="VYD193" s="3"/>
      <c r="VYE193" s="3"/>
      <c r="VYF193" s="3"/>
      <c r="VYG193" s="3"/>
      <c r="VYH193" s="3"/>
      <c r="VYI193" s="3"/>
      <c r="VYJ193" s="3"/>
      <c r="VYK193" s="3"/>
      <c r="VYL193" s="3"/>
      <c r="VYM193" s="3"/>
      <c r="VYN193" s="3"/>
      <c r="VYO193" s="3"/>
      <c r="VYP193" s="3"/>
      <c r="VYQ193" s="3"/>
      <c r="VYR193" s="3"/>
      <c r="VYS193" s="3"/>
      <c r="VYT193" s="3"/>
      <c r="VYU193" s="3"/>
      <c r="VYV193" s="3"/>
      <c r="VYW193" s="3"/>
      <c r="VYX193" s="3"/>
      <c r="VYY193" s="3"/>
      <c r="VYZ193" s="3"/>
      <c r="VZA193" s="3"/>
      <c r="VZB193" s="3"/>
      <c r="VZC193" s="3"/>
      <c r="VZD193" s="3"/>
      <c r="VZE193" s="3"/>
      <c r="VZF193" s="3"/>
      <c r="VZG193" s="3"/>
      <c r="VZH193" s="3"/>
      <c r="VZI193" s="3"/>
      <c r="VZJ193" s="3"/>
      <c r="VZK193" s="3"/>
      <c r="VZL193" s="3"/>
      <c r="VZM193" s="3"/>
      <c r="VZN193" s="3"/>
      <c r="VZO193" s="3"/>
      <c r="VZP193" s="3"/>
      <c r="VZQ193" s="3"/>
      <c r="VZR193" s="3"/>
      <c r="VZS193" s="3"/>
      <c r="VZT193" s="3"/>
      <c r="VZU193" s="3"/>
      <c r="VZV193" s="3"/>
      <c r="VZW193" s="3"/>
      <c r="VZX193" s="3"/>
      <c r="VZY193" s="3"/>
      <c r="VZZ193" s="3"/>
      <c r="WAA193" s="3"/>
      <c r="WAB193" s="3"/>
      <c r="WAC193" s="3"/>
      <c r="WAD193" s="3"/>
      <c r="WAE193" s="3"/>
      <c r="WAF193" s="3"/>
      <c r="WAG193" s="3"/>
      <c r="WAH193" s="3"/>
      <c r="WAI193" s="3"/>
      <c r="WAJ193" s="3"/>
      <c r="WAK193" s="3"/>
      <c r="WAL193" s="3"/>
      <c r="WAM193" s="3"/>
      <c r="WAN193" s="3"/>
      <c r="WAO193" s="3"/>
      <c r="WAP193" s="3"/>
      <c r="WAQ193" s="3"/>
      <c r="WAR193" s="3"/>
      <c r="WAS193" s="3"/>
      <c r="WAT193" s="3"/>
      <c r="WAU193" s="3"/>
      <c r="WAV193" s="3"/>
      <c r="WAW193" s="3"/>
      <c r="WAX193" s="3"/>
      <c r="WAY193" s="3"/>
      <c r="WAZ193" s="3"/>
      <c r="WBA193" s="3"/>
      <c r="WBB193" s="3"/>
      <c r="WBC193" s="3"/>
      <c r="WBD193" s="3"/>
      <c r="WBE193" s="3"/>
      <c r="WBF193" s="3"/>
      <c r="WBG193" s="3"/>
      <c r="WBH193" s="3"/>
      <c r="WBI193" s="3"/>
      <c r="WBJ193" s="3"/>
      <c r="WBK193" s="3"/>
      <c r="WBL193" s="3"/>
      <c r="WBM193" s="3"/>
      <c r="WBN193" s="3"/>
      <c r="WBO193" s="3"/>
      <c r="WBP193" s="3"/>
      <c r="WBQ193" s="3"/>
      <c r="WBR193" s="3"/>
      <c r="WBS193" s="3"/>
      <c r="WBT193" s="3"/>
      <c r="WBU193" s="3"/>
      <c r="WBV193" s="3"/>
      <c r="WBW193" s="3"/>
      <c r="WBX193" s="3"/>
      <c r="WBY193" s="3"/>
      <c r="WBZ193" s="3"/>
      <c r="WCA193" s="3"/>
      <c r="WCB193" s="3"/>
      <c r="WCC193" s="3"/>
      <c r="WCD193" s="3"/>
      <c r="WCE193" s="3"/>
      <c r="WCF193" s="3"/>
      <c r="WCG193" s="3"/>
      <c r="WCH193" s="3"/>
      <c r="WCI193" s="3"/>
      <c r="WCJ193" s="3"/>
      <c r="WCK193" s="3"/>
      <c r="WCL193" s="3"/>
      <c r="WCM193" s="3"/>
      <c r="WCN193" s="3"/>
      <c r="WCO193" s="3"/>
      <c r="WCP193" s="3"/>
      <c r="WCQ193" s="3"/>
      <c r="WCR193" s="3"/>
      <c r="WCS193" s="3"/>
      <c r="WCT193" s="3"/>
      <c r="WCU193" s="3"/>
      <c r="WCV193" s="3"/>
      <c r="WCW193" s="3"/>
      <c r="WCX193" s="3"/>
      <c r="WCY193" s="3"/>
      <c r="WCZ193" s="3"/>
      <c r="WDA193" s="3"/>
      <c r="WDB193" s="3"/>
      <c r="WDC193" s="3"/>
      <c r="WDD193" s="3"/>
      <c r="WDE193" s="3"/>
      <c r="WDF193" s="3"/>
      <c r="WDG193" s="3"/>
      <c r="WDH193" s="3"/>
      <c r="WDI193" s="3"/>
      <c r="WDJ193" s="3"/>
      <c r="WDK193" s="3"/>
      <c r="WDL193" s="3"/>
      <c r="WDM193" s="3"/>
      <c r="WDN193" s="3"/>
      <c r="WDO193" s="3"/>
      <c r="WDP193" s="3"/>
      <c r="WDQ193" s="3"/>
      <c r="WDR193" s="3"/>
      <c r="WDS193" s="3"/>
      <c r="WDT193" s="3"/>
      <c r="WDU193" s="3"/>
      <c r="WDV193" s="3"/>
      <c r="WDW193" s="3"/>
      <c r="WDX193" s="3"/>
      <c r="WDY193" s="3"/>
      <c r="WDZ193" s="3"/>
      <c r="WEA193" s="3"/>
      <c r="WEB193" s="3"/>
      <c r="WEC193" s="3"/>
      <c r="WED193" s="3"/>
      <c r="WEE193" s="3"/>
      <c r="WEF193" s="3"/>
      <c r="WEG193" s="3"/>
      <c r="WEH193" s="3"/>
      <c r="WEI193" s="3"/>
      <c r="WEJ193" s="3"/>
      <c r="WEK193" s="3"/>
      <c r="WEL193" s="3"/>
      <c r="WEM193" s="3"/>
      <c r="WEN193" s="3"/>
      <c r="WEO193" s="3"/>
      <c r="WEP193" s="3"/>
      <c r="WEQ193" s="3"/>
      <c r="WER193" s="3"/>
      <c r="WES193" s="3"/>
      <c r="WET193" s="3"/>
      <c r="WEU193" s="3"/>
      <c r="WEV193" s="3"/>
      <c r="WEW193" s="3"/>
      <c r="WEX193" s="3"/>
      <c r="WEY193" s="3"/>
      <c r="WEZ193" s="3"/>
      <c r="WFA193" s="3"/>
      <c r="WFB193" s="3"/>
      <c r="WFC193" s="3"/>
      <c r="WFD193" s="3"/>
      <c r="WFE193" s="3"/>
      <c r="WFF193" s="3"/>
      <c r="WFG193" s="3"/>
      <c r="WFH193" s="3"/>
      <c r="WFI193" s="3"/>
      <c r="WFJ193" s="3"/>
      <c r="WFK193" s="3"/>
      <c r="WFL193" s="3"/>
      <c r="WFM193" s="3"/>
      <c r="WFN193" s="3"/>
      <c r="WFO193" s="3"/>
      <c r="WFP193" s="3"/>
      <c r="WFQ193" s="3"/>
      <c r="WFR193" s="3"/>
      <c r="WFS193" s="3"/>
      <c r="WFT193" s="3"/>
      <c r="WFU193" s="3"/>
      <c r="WFV193" s="3"/>
      <c r="WFW193" s="3"/>
      <c r="WFX193" s="3"/>
      <c r="WFY193" s="3"/>
      <c r="WFZ193" s="3"/>
      <c r="WGA193" s="3"/>
      <c r="WGB193" s="3"/>
      <c r="WGC193" s="3"/>
      <c r="WGD193" s="3"/>
      <c r="WGE193" s="3"/>
      <c r="WGF193" s="3"/>
      <c r="WGG193" s="3"/>
      <c r="WGH193" s="3"/>
      <c r="WGI193" s="3"/>
      <c r="WGJ193" s="3"/>
      <c r="WGK193" s="3"/>
      <c r="WGL193" s="3"/>
      <c r="WGM193" s="3"/>
      <c r="WGN193" s="3"/>
      <c r="WGO193" s="3"/>
      <c r="WGP193" s="3"/>
      <c r="WGQ193" s="3"/>
      <c r="WGR193" s="3"/>
      <c r="WGS193" s="3"/>
      <c r="WGT193" s="3"/>
      <c r="WGU193" s="3"/>
      <c r="WGV193" s="3"/>
      <c r="WGW193" s="3"/>
      <c r="WGX193" s="3"/>
      <c r="WGY193" s="3"/>
      <c r="WGZ193" s="3"/>
      <c r="WHA193" s="3"/>
      <c r="WHB193" s="3"/>
      <c r="WHC193" s="3"/>
      <c r="WHD193" s="3"/>
      <c r="WHE193" s="3"/>
      <c r="WHF193" s="3"/>
      <c r="WHG193" s="3"/>
      <c r="WHH193" s="3"/>
      <c r="WHI193" s="3"/>
      <c r="WHJ193" s="3"/>
      <c r="WHK193" s="3"/>
      <c r="WHL193" s="3"/>
      <c r="WHM193" s="3"/>
      <c r="WHN193" s="3"/>
      <c r="WHO193" s="3"/>
      <c r="WHP193" s="3"/>
      <c r="WHQ193" s="3"/>
      <c r="WHR193" s="3"/>
      <c r="WHS193" s="3"/>
      <c r="WHT193" s="3"/>
      <c r="WHU193" s="3"/>
      <c r="WHV193" s="3"/>
      <c r="WHW193" s="3"/>
      <c r="WHX193" s="3"/>
      <c r="WHY193" s="3"/>
      <c r="WHZ193" s="3"/>
      <c r="WIA193" s="3"/>
      <c r="WIB193" s="3"/>
      <c r="WIC193" s="3"/>
      <c r="WID193" s="3"/>
      <c r="WIE193" s="3"/>
      <c r="WIF193" s="3"/>
      <c r="WIG193" s="3"/>
      <c r="WIH193" s="3"/>
      <c r="WII193" s="3"/>
      <c r="WIJ193" s="3"/>
      <c r="WIK193" s="3"/>
      <c r="WIL193" s="3"/>
      <c r="WIM193" s="3"/>
      <c r="WIN193" s="3"/>
      <c r="WIO193" s="3"/>
      <c r="WIP193" s="3"/>
      <c r="WIQ193" s="3"/>
      <c r="WIR193" s="3"/>
      <c r="WIS193" s="3"/>
      <c r="WIT193" s="3"/>
      <c r="WIU193" s="3"/>
      <c r="WIV193" s="3"/>
      <c r="WIW193" s="3"/>
      <c r="WIX193" s="3"/>
      <c r="WIY193" s="3"/>
      <c r="WIZ193" s="3"/>
      <c r="WJA193" s="3"/>
      <c r="WJB193" s="3"/>
      <c r="WJC193" s="3"/>
      <c r="WJD193" s="3"/>
      <c r="WJE193" s="3"/>
      <c r="WJF193" s="3"/>
      <c r="WJG193" s="3"/>
      <c r="WJH193" s="3"/>
      <c r="WJI193" s="3"/>
      <c r="WJJ193" s="3"/>
      <c r="WJK193" s="3"/>
      <c r="WJL193" s="3"/>
      <c r="WJM193" s="3"/>
      <c r="WJN193" s="3"/>
      <c r="WJO193" s="3"/>
      <c r="WJP193" s="3"/>
      <c r="WJQ193" s="3"/>
      <c r="WJR193" s="3"/>
      <c r="WJS193" s="3"/>
      <c r="WJT193" s="3"/>
      <c r="WJU193" s="3"/>
      <c r="WJV193" s="3"/>
      <c r="WJW193" s="3"/>
      <c r="WJX193" s="3"/>
      <c r="WJY193" s="3"/>
      <c r="WJZ193" s="3"/>
      <c r="WKA193" s="3"/>
      <c r="WKB193" s="3"/>
      <c r="WKC193" s="3"/>
      <c r="WKD193" s="3"/>
      <c r="WKE193" s="3"/>
      <c r="WKF193" s="3"/>
      <c r="WKG193" s="3"/>
      <c r="WKH193" s="3"/>
      <c r="WKI193" s="3"/>
      <c r="WKJ193" s="3"/>
      <c r="WKK193" s="3"/>
      <c r="WKL193" s="3"/>
      <c r="WKM193" s="3"/>
      <c r="WKN193" s="3"/>
      <c r="WKO193" s="3"/>
      <c r="WKP193" s="3"/>
      <c r="WKQ193" s="3"/>
      <c r="WKR193" s="3"/>
      <c r="WKS193" s="3"/>
      <c r="WKT193" s="3"/>
      <c r="WKU193" s="3"/>
      <c r="WKV193" s="3"/>
      <c r="WKW193" s="3"/>
      <c r="WKX193" s="3"/>
      <c r="WKY193" s="3"/>
      <c r="WKZ193" s="3"/>
      <c r="WLA193" s="3"/>
      <c r="WLB193" s="3"/>
      <c r="WLC193" s="3"/>
      <c r="WLD193" s="3"/>
      <c r="WLE193" s="3"/>
      <c r="WLF193" s="3"/>
      <c r="WLG193" s="3"/>
      <c r="WLH193" s="3"/>
      <c r="WLI193" s="3"/>
      <c r="WLJ193" s="3"/>
      <c r="WLK193" s="3"/>
      <c r="WLL193" s="3"/>
      <c r="WLM193" s="3"/>
      <c r="WLN193" s="3"/>
      <c r="WLO193" s="3"/>
      <c r="WLP193" s="3"/>
      <c r="WLQ193" s="3"/>
      <c r="WLR193" s="3"/>
      <c r="WLS193" s="3"/>
      <c r="WLT193" s="3"/>
      <c r="WLU193" s="3"/>
      <c r="WLV193" s="3"/>
      <c r="WLW193" s="3"/>
      <c r="WLX193" s="3"/>
      <c r="WLY193" s="3"/>
      <c r="WLZ193" s="3"/>
      <c r="WMA193" s="3"/>
      <c r="WMB193" s="3"/>
      <c r="WMC193" s="3"/>
      <c r="WMD193" s="3"/>
      <c r="WME193" s="3"/>
      <c r="WMF193" s="3"/>
      <c r="WMG193" s="3"/>
      <c r="WMH193" s="3"/>
      <c r="WMI193" s="3"/>
      <c r="WMJ193" s="3"/>
      <c r="WMK193" s="3"/>
      <c r="WML193" s="3"/>
      <c r="WMM193" s="3"/>
      <c r="WMN193" s="3"/>
      <c r="WMO193" s="3"/>
      <c r="WMP193" s="3"/>
      <c r="WMQ193" s="3"/>
      <c r="WMR193" s="3"/>
      <c r="WMS193" s="3"/>
      <c r="WMT193" s="3"/>
      <c r="WMU193" s="3"/>
      <c r="WMV193" s="3"/>
      <c r="WMW193" s="3"/>
      <c r="WMX193" s="3"/>
      <c r="WMY193" s="3"/>
      <c r="WMZ193" s="3"/>
      <c r="WNA193" s="3"/>
      <c r="WNB193" s="3"/>
      <c r="WNC193" s="3"/>
      <c r="WND193" s="3"/>
      <c r="WNE193" s="3"/>
      <c r="WNF193" s="3"/>
      <c r="WNG193" s="3"/>
      <c r="WNH193" s="3"/>
      <c r="WNI193" s="3"/>
      <c r="WNJ193" s="3"/>
      <c r="WNK193" s="3"/>
      <c r="WNL193" s="3"/>
      <c r="WNM193" s="3"/>
      <c r="WNN193" s="3"/>
      <c r="WNO193" s="3"/>
      <c r="WNP193" s="3"/>
      <c r="WNQ193" s="3"/>
      <c r="WNR193" s="3"/>
      <c r="WNS193" s="3"/>
      <c r="WNT193" s="3"/>
      <c r="WNU193" s="3"/>
      <c r="WNV193" s="3"/>
      <c r="WNW193" s="3"/>
      <c r="WNX193" s="3"/>
      <c r="WNY193" s="3"/>
      <c r="WNZ193" s="3"/>
      <c r="WOA193" s="3"/>
      <c r="WOB193" s="3"/>
      <c r="WOC193" s="3"/>
      <c r="WOD193" s="3"/>
      <c r="WOE193" s="3"/>
      <c r="WOF193" s="3"/>
      <c r="WOG193" s="3"/>
      <c r="WOH193" s="3"/>
      <c r="WOI193" s="3"/>
      <c r="WOJ193" s="3"/>
      <c r="WOK193" s="3"/>
      <c r="WOL193" s="3"/>
      <c r="WOM193" s="3"/>
      <c r="WON193" s="3"/>
      <c r="WOO193" s="3"/>
      <c r="WOP193" s="3"/>
      <c r="WOQ193" s="3"/>
      <c r="WOR193" s="3"/>
      <c r="WOS193" s="3"/>
      <c r="WOT193" s="3"/>
      <c r="WOU193" s="3"/>
      <c r="WOV193" s="3"/>
      <c r="WOW193" s="3"/>
      <c r="WOX193" s="3"/>
      <c r="WOY193" s="3"/>
      <c r="WOZ193" s="3"/>
      <c r="WPA193" s="3"/>
      <c r="WPB193" s="3"/>
      <c r="WPC193" s="3"/>
      <c r="WPD193" s="3"/>
      <c r="WPE193" s="3"/>
      <c r="WPF193" s="3"/>
      <c r="WPG193" s="3"/>
      <c r="WPH193" s="3"/>
      <c r="WPI193" s="3"/>
      <c r="WPJ193" s="3"/>
      <c r="WPK193" s="3"/>
      <c r="WPL193" s="3"/>
      <c r="WPM193" s="3"/>
      <c r="WPN193" s="3"/>
      <c r="WPO193" s="3"/>
      <c r="WPP193" s="3"/>
      <c r="WPQ193" s="3"/>
      <c r="WPR193" s="3"/>
      <c r="WPS193" s="3"/>
      <c r="WPT193" s="3"/>
      <c r="WPU193" s="3"/>
      <c r="WPV193" s="3"/>
      <c r="WPW193" s="3"/>
      <c r="WPX193" s="3"/>
      <c r="WPY193" s="3"/>
      <c r="WPZ193" s="3"/>
      <c r="WQA193" s="3"/>
      <c r="WQB193" s="3"/>
      <c r="WQC193" s="3"/>
      <c r="WQD193" s="3"/>
      <c r="WQE193" s="3"/>
      <c r="WQF193" s="3"/>
      <c r="WQG193" s="3"/>
      <c r="WQH193" s="3"/>
      <c r="WQI193" s="3"/>
      <c r="WQJ193" s="3"/>
      <c r="WQK193" s="3"/>
      <c r="WQL193" s="3"/>
      <c r="WQM193" s="3"/>
      <c r="WQN193" s="3"/>
      <c r="WQO193" s="3"/>
      <c r="WQP193" s="3"/>
      <c r="WQQ193" s="3"/>
      <c r="WQR193" s="3"/>
      <c r="WQS193" s="3"/>
      <c r="WQT193" s="3"/>
      <c r="WQU193" s="3"/>
      <c r="WQV193" s="3"/>
      <c r="WQW193" s="3"/>
      <c r="WQX193" s="3"/>
      <c r="WQY193" s="3"/>
      <c r="WQZ193" s="3"/>
      <c r="WRA193" s="3"/>
      <c r="WRB193" s="3"/>
      <c r="WRC193" s="3"/>
      <c r="WRD193" s="3"/>
      <c r="WRE193" s="3"/>
      <c r="WRF193" s="3"/>
      <c r="WRG193" s="3"/>
      <c r="WRH193" s="3"/>
      <c r="WRI193" s="3"/>
      <c r="WRJ193" s="3"/>
      <c r="WRK193" s="3"/>
      <c r="WRL193" s="3"/>
      <c r="WRM193" s="3"/>
      <c r="WRN193" s="3"/>
      <c r="WRO193" s="3"/>
      <c r="WRP193" s="3"/>
      <c r="WRQ193" s="3"/>
      <c r="WRR193" s="3"/>
      <c r="WRS193" s="3"/>
      <c r="WRT193" s="3"/>
      <c r="WRU193" s="3"/>
      <c r="WRV193" s="3"/>
      <c r="WRW193" s="3"/>
      <c r="WRX193" s="3"/>
      <c r="WRY193" s="3"/>
      <c r="WRZ193" s="3"/>
      <c r="WSA193" s="3"/>
      <c r="WSB193" s="3"/>
      <c r="WSC193" s="3"/>
      <c r="WSD193" s="3"/>
      <c r="WSE193" s="3"/>
      <c r="WSF193" s="3"/>
      <c r="WSG193" s="3"/>
      <c r="WSH193" s="3"/>
      <c r="WSI193" s="3"/>
      <c r="WSJ193" s="3"/>
      <c r="WSK193" s="3"/>
      <c r="WSL193" s="3"/>
      <c r="WSM193" s="3"/>
      <c r="WSN193" s="3"/>
      <c r="WSO193" s="3"/>
      <c r="WSP193" s="3"/>
      <c r="WSQ193" s="3"/>
      <c r="WSR193" s="3"/>
      <c r="WSS193" s="3"/>
      <c r="WST193" s="3"/>
      <c r="WSU193" s="3"/>
      <c r="WSV193" s="3"/>
      <c r="WSW193" s="3"/>
      <c r="WSX193" s="3"/>
      <c r="WSY193" s="3"/>
      <c r="WSZ193" s="3"/>
      <c r="WTA193" s="3"/>
      <c r="WTB193" s="3"/>
      <c r="WTC193" s="3"/>
      <c r="WTD193" s="3"/>
      <c r="WTE193" s="3"/>
      <c r="WTF193" s="3"/>
      <c r="WTG193" s="3"/>
      <c r="WTH193" s="3"/>
      <c r="WTI193" s="3"/>
      <c r="WTJ193" s="3"/>
      <c r="WTK193" s="3"/>
      <c r="WTL193" s="3"/>
      <c r="WTM193" s="3"/>
      <c r="WTN193" s="3"/>
      <c r="WTO193" s="3"/>
      <c r="WTP193" s="3"/>
      <c r="WTQ193" s="3"/>
      <c r="WTR193" s="3"/>
      <c r="WTS193" s="3"/>
      <c r="WTT193" s="3"/>
      <c r="WTU193" s="3"/>
      <c r="WTV193" s="3"/>
      <c r="WTW193" s="3"/>
      <c r="WTX193" s="3"/>
      <c r="WTY193" s="3"/>
      <c r="WTZ193" s="3"/>
      <c r="WUA193" s="3"/>
      <c r="WUB193" s="3"/>
      <c r="WUC193" s="3"/>
      <c r="WUD193" s="3"/>
      <c r="WUE193" s="3"/>
      <c r="WUF193" s="3"/>
      <c r="WUG193" s="3"/>
      <c r="WUH193" s="3"/>
      <c r="WUI193" s="3"/>
      <c r="WUJ193" s="3"/>
      <c r="WUK193" s="3"/>
      <c r="WUL193" s="3"/>
      <c r="WUM193" s="3"/>
      <c r="WUN193" s="3"/>
      <c r="WUO193" s="3"/>
      <c r="WUP193" s="3"/>
      <c r="WUQ193" s="3"/>
      <c r="WUR193" s="3"/>
      <c r="WUS193" s="3"/>
      <c r="WUT193" s="3"/>
      <c r="WUU193" s="3"/>
      <c r="WUV193" s="3"/>
      <c r="WUW193" s="3"/>
      <c r="WUX193" s="3"/>
      <c r="WUY193" s="3"/>
      <c r="WUZ193" s="3"/>
      <c r="WVA193" s="3"/>
      <c r="WVB193" s="3"/>
      <c r="WVC193" s="3"/>
      <c r="WVD193" s="3"/>
      <c r="WVE193" s="3"/>
      <c r="WVF193" s="3"/>
      <c r="WVG193" s="3"/>
      <c r="WVH193" s="3"/>
      <c r="WVI193" s="3"/>
      <c r="WVJ193" s="3"/>
      <c r="WVK193" s="3"/>
      <c r="WVL193" s="3"/>
      <c r="WVM193" s="3"/>
      <c r="WVN193" s="3"/>
      <c r="WVO193" s="3"/>
      <c r="WVP193" s="3"/>
      <c r="WVQ193" s="3"/>
      <c r="WVR193" s="3"/>
      <c r="WVS193" s="3"/>
      <c r="WVT193" s="3"/>
      <c r="WVU193" s="3"/>
      <c r="WVV193" s="3"/>
      <c r="WVW193" s="3"/>
      <c r="WVX193" s="3"/>
      <c r="WVY193" s="3"/>
      <c r="WVZ193" s="3"/>
      <c r="WWA193" s="3"/>
      <c r="WWB193" s="3"/>
      <c r="WWC193" s="3"/>
      <c r="WWD193" s="3"/>
      <c r="WWE193" s="3"/>
      <c r="WWF193" s="3"/>
      <c r="WWG193" s="3"/>
      <c r="WWH193" s="3"/>
      <c r="WWI193" s="3"/>
      <c r="WWJ193" s="3"/>
      <c r="WWK193" s="3"/>
      <c r="WWL193" s="3"/>
      <c r="WWM193" s="3"/>
      <c r="WWN193" s="3"/>
      <c r="WWO193" s="3"/>
      <c r="WWP193" s="3"/>
      <c r="WWQ193" s="3"/>
      <c r="WWR193" s="3"/>
      <c r="WWS193" s="3"/>
      <c r="WWT193" s="3"/>
      <c r="WWU193" s="3"/>
      <c r="WWV193" s="3"/>
      <c r="WWW193" s="3"/>
      <c r="WWX193" s="3"/>
      <c r="WWY193" s="3"/>
      <c r="WWZ193" s="3"/>
      <c r="WXA193" s="3"/>
      <c r="WXB193" s="3"/>
      <c r="WXC193" s="3"/>
      <c r="WXD193" s="3"/>
      <c r="WXE193" s="3"/>
      <c r="WXF193" s="3"/>
      <c r="WXG193" s="3"/>
      <c r="WXH193" s="3"/>
      <c r="WXI193" s="3"/>
      <c r="WXJ193" s="3"/>
      <c r="WXK193" s="3"/>
      <c r="WXL193" s="3"/>
      <c r="WXM193" s="3"/>
      <c r="WXN193" s="3"/>
      <c r="WXO193" s="3"/>
      <c r="WXP193" s="3"/>
      <c r="WXQ193" s="3"/>
      <c r="WXR193" s="3"/>
      <c r="WXS193" s="3"/>
      <c r="WXT193" s="3"/>
      <c r="WXU193" s="3"/>
      <c r="WXV193" s="3"/>
      <c r="WXW193" s="3"/>
      <c r="WXX193" s="3"/>
      <c r="WXY193" s="3"/>
      <c r="WXZ193" s="3"/>
      <c r="WYA193" s="3"/>
      <c r="WYB193" s="3"/>
      <c r="WYC193" s="3"/>
      <c r="WYD193" s="3"/>
      <c r="WYE193" s="3"/>
      <c r="WYF193" s="3"/>
      <c r="WYG193" s="3"/>
      <c r="WYH193" s="3"/>
      <c r="WYI193" s="3"/>
      <c r="WYJ193" s="3"/>
      <c r="WYK193" s="3"/>
      <c r="WYL193" s="3"/>
      <c r="WYM193" s="3"/>
      <c r="WYN193" s="3"/>
      <c r="WYO193" s="3"/>
      <c r="WYP193" s="3"/>
      <c r="WYQ193" s="3"/>
      <c r="WYR193" s="3"/>
      <c r="WYS193" s="3"/>
      <c r="WYT193" s="3"/>
      <c r="WYU193" s="3"/>
      <c r="WYV193" s="3"/>
      <c r="WYW193" s="3"/>
      <c r="WYX193" s="3"/>
      <c r="WYY193" s="3"/>
      <c r="WYZ193" s="3"/>
      <c r="WZA193" s="3"/>
      <c r="WZB193" s="3"/>
      <c r="WZC193" s="3"/>
      <c r="WZD193" s="3"/>
      <c r="WZE193" s="3"/>
      <c r="WZF193" s="3"/>
      <c r="WZG193" s="3"/>
      <c r="WZH193" s="3"/>
      <c r="WZI193" s="3"/>
      <c r="WZJ193" s="3"/>
      <c r="WZK193" s="3"/>
      <c r="WZL193" s="3"/>
      <c r="WZM193" s="3"/>
      <c r="WZN193" s="3"/>
      <c r="WZO193" s="3"/>
      <c r="WZP193" s="3"/>
      <c r="WZQ193" s="3"/>
      <c r="WZR193" s="3"/>
      <c r="WZS193" s="3"/>
      <c r="WZT193" s="3"/>
      <c r="WZU193" s="3"/>
      <c r="WZV193" s="3"/>
      <c r="WZW193" s="3"/>
      <c r="WZX193" s="3"/>
      <c r="WZY193" s="3"/>
      <c r="WZZ193" s="3"/>
      <c r="XAA193" s="3"/>
      <c r="XAB193" s="3"/>
      <c r="XAC193" s="3"/>
      <c r="XAD193" s="3"/>
      <c r="XAE193" s="3"/>
      <c r="XAF193" s="3"/>
      <c r="XAG193" s="3"/>
      <c r="XAH193" s="3"/>
      <c r="XAI193" s="3"/>
      <c r="XAJ193" s="3"/>
      <c r="XAK193" s="3"/>
      <c r="XAL193" s="3"/>
      <c r="XAM193" s="3"/>
      <c r="XAN193" s="3"/>
      <c r="XAO193" s="3"/>
      <c r="XAP193" s="3"/>
      <c r="XAQ193" s="3"/>
      <c r="XAR193" s="3"/>
      <c r="XAS193" s="3"/>
      <c r="XAT193" s="3"/>
      <c r="XAU193" s="3"/>
      <c r="XAV193" s="3"/>
      <c r="XAW193" s="3"/>
      <c r="XAX193" s="3"/>
      <c r="XAY193" s="3"/>
      <c r="XAZ193" s="3"/>
      <c r="XBA193" s="3"/>
      <c r="XBB193" s="3"/>
      <c r="XBC193" s="3"/>
      <c r="XBD193" s="3"/>
      <c r="XBE193" s="3"/>
      <c r="XBF193" s="3"/>
      <c r="XBG193" s="3"/>
      <c r="XBH193" s="3"/>
      <c r="XBI193" s="3"/>
      <c r="XBJ193" s="3"/>
      <c r="XBK193" s="3"/>
      <c r="XBL193" s="3"/>
      <c r="XBM193" s="3"/>
      <c r="XBN193" s="3"/>
      <c r="XBO193" s="3"/>
      <c r="XBP193" s="3"/>
      <c r="XBQ193" s="3"/>
      <c r="XBR193" s="3"/>
      <c r="XBS193" s="3"/>
      <c r="XBT193" s="3"/>
      <c r="XBU193" s="3"/>
      <c r="XBV193" s="3"/>
      <c r="XBW193" s="3"/>
      <c r="XBX193" s="3"/>
      <c r="XBY193" s="3"/>
      <c r="XBZ193" s="3"/>
      <c r="XCA193" s="3"/>
      <c r="XCB193" s="3"/>
      <c r="XCC193" s="3"/>
      <c r="XCD193" s="3"/>
      <c r="XCE193" s="3"/>
      <c r="XCF193" s="3"/>
      <c r="XCG193" s="3"/>
      <c r="XCH193" s="3"/>
      <c r="XCI193" s="3"/>
      <c r="XCJ193" s="3"/>
      <c r="XCK193" s="3"/>
      <c r="XCL193" s="3"/>
      <c r="XCM193" s="3"/>
      <c r="XCN193" s="3"/>
      <c r="XCO193" s="3"/>
      <c r="XCP193" s="3"/>
      <c r="XCQ193" s="3"/>
      <c r="XCR193" s="3"/>
      <c r="XCS193" s="3"/>
      <c r="XCT193" s="3"/>
      <c r="XCU193" s="3"/>
      <c r="XCV193" s="3"/>
      <c r="XCW193" s="3"/>
      <c r="XCX193" s="3"/>
      <c r="XCY193" s="3"/>
      <c r="XCZ193" s="3"/>
      <c r="XDA193" s="3"/>
      <c r="XDB193" s="3"/>
      <c r="XDC193" s="3"/>
      <c r="XDD193" s="3"/>
      <c r="XDE193" s="3"/>
      <c r="XDF193" s="3"/>
      <c r="XDG193" s="3"/>
      <c r="XDH193" s="3"/>
      <c r="XDI193" s="3"/>
      <c r="XDJ193" s="3"/>
      <c r="XDK193" s="3"/>
      <c r="XDL193" s="3"/>
      <c r="XDM193" s="3"/>
      <c r="XDN193" s="3"/>
      <c r="XDO193" s="3"/>
      <c r="XDP193" s="3"/>
      <c r="XDQ193" s="3"/>
      <c r="XDR193" s="3"/>
      <c r="XDS193" s="3"/>
      <c r="XDT193" s="3"/>
      <c r="XDU193" s="3"/>
      <c r="XDV193" s="3"/>
      <c r="XDW193" s="3"/>
      <c r="XDX193" s="3"/>
      <c r="XDY193" s="3"/>
      <c r="XDZ193" s="3"/>
      <c r="XEA193" s="3"/>
      <c r="XEB193" s="3"/>
      <c r="XEC193" s="3"/>
      <c r="XED193" s="3"/>
      <c r="XEE193" s="3"/>
      <c r="XEF193" s="3"/>
      <c r="XEG193" s="3"/>
      <c r="XEH193" s="3"/>
      <c r="XEI193" s="3"/>
      <c r="XEJ193" s="3"/>
      <c r="XEK193" s="3"/>
      <c r="XEL193" s="3"/>
      <c r="XEM193" s="3"/>
      <c r="XEN193" s="3"/>
      <c r="XEO193" s="3"/>
      <c r="XEP193" s="3"/>
      <c r="XEQ193" s="3"/>
      <c r="XER193" s="3"/>
      <c r="XES193" s="3"/>
      <c r="XET193" s="3"/>
      <c r="XEU193" s="3"/>
      <c r="XEV193" s="3"/>
      <c r="XEW193" s="3"/>
      <c r="XEX193" s="3"/>
      <c r="XEY193" s="3"/>
      <c r="XEZ193" s="3"/>
      <c r="XFA193" s="3"/>
      <c r="XFB193" s="3"/>
      <c r="XFC193" s="3"/>
    </row>
    <row r="194" spans="1:1638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16383" x14ac:dyDescent="0.35">
      <c r="A195" s="3"/>
      <c r="B195" s="3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16383" x14ac:dyDescent="0.35">
      <c r="A196" s="3"/>
      <c r="B196" s="3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16383" x14ac:dyDescent="0.35">
      <c r="A197" s="3"/>
      <c r="B197" s="3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16383" x14ac:dyDescent="0.35">
      <c r="A198" s="3"/>
      <c r="B198" s="3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16383" x14ac:dyDescent="0.35">
      <c r="A199" s="3"/>
      <c r="B199" s="3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16383" x14ac:dyDescent="0.35">
      <c r="A200" s="3"/>
      <c r="B200" s="3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16383" x14ac:dyDescent="0.35">
      <c r="A201" s="3"/>
      <c r="B201" s="3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16383" x14ac:dyDescent="0.35">
      <c r="A202" s="3"/>
      <c r="B202" s="3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16383" x14ac:dyDescent="0.35">
      <c r="A203" s="3"/>
      <c r="B203" s="3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16383" x14ac:dyDescent="0.35">
      <c r="A204" s="3"/>
      <c r="B204" s="3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16383" x14ac:dyDescent="0.35">
      <c r="A205" s="3"/>
      <c r="B205" s="3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16383" x14ac:dyDescent="0.35">
      <c r="A206" s="3"/>
      <c r="B206" s="3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16383" x14ac:dyDescent="0.35">
      <c r="A207" s="3"/>
      <c r="B207" s="3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16383" x14ac:dyDescent="0.35">
      <c r="A208" s="3"/>
      <c r="B208" s="3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x14ac:dyDescent="0.35">
      <c r="A209" s="3"/>
      <c r="B209" s="3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x14ac:dyDescent="0.35">
      <c r="A210" s="3"/>
      <c r="B210" s="3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x14ac:dyDescent="0.35">
      <c r="A211" s="3"/>
      <c r="B211" s="3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x14ac:dyDescent="0.35">
      <c r="A212" s="3"/>
      <c r="B212" s="3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x14ac:dyDescent="0.35">
      <c r="A213" s="3"/>
      <c r="B213" s="3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x14ac:dyDescent="0.35">
      <c r="A214" s="3"/>
      <c r="B214" s="3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x14ac:dyDescent="0.35">
      <c r="A215" s="3"/>
      <c r="B215" s="3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x14ac:dyDescent="0.35">
      <c r="A216" s="3"/>
      <c r="B216" s="3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x14ac:dyDescent="0.35">
      <c r="A217" s="3"/>
      <c r="B217" s="3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x14ac:dyDescent="0.35">
      <c r="A218" s="3"/>
      <c r="B218" s="3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x14ac:dyDescent="0.35">
      <c r="A219" s="3"/>
      <c r="B219" s="3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x14ac:dyDescent="0.35">
      <c r="A220" s="3"/>
      <c r="B220" s="3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x14ac:dyDescent="0.35">
      <c r="A221" s="3"/>
      <c r="B221" s="3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x14ac:dyDescent="0.35">
      <c r="A222" s="3"/>
      <c r="B222" s="3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x14ac:dyDescent="0.35">
      <c r="A223" s="3"/>
      <c r="B223" s="3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x14ac:dyDescent="0.35">
      <c r="A224" s="3"/>
      <c r="B224" s="3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x14ac:dyDescent="0.35">
      <c r="A225" s="3"/>
      <c r="B225" s="3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x14ac:dyDescent="0.35">
      <c r="A226" s="3"/>
      <c r="B226" s="3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x14ac:dyDescent="0.35">
      <c r="A227" s="3"/>
      <c r="B227" s="3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x14ac:dyDescent="0.35">
      <c r="A228" s="3"/>
      <c r="B228" s="3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x14ac:dyDescent="0.35">
      <c r="A229" s="3"/>
      <c r="B229" s="3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x14ac:dyDescent="0.35">
      <c r="A230" s="3"/>
      <c r="B230" s="3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x14ac:dyDescent="0.35">
      <c r="A231" s="3"/>
      <c r="B231" s="3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x14ac:dyDescent="0.35">
      <c r="A232" s="3"/>
      <c r="B232" s="3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x14ac:dyDescent="0.35">
      <c r="A233" s="3"/>
      <c r="B233" s="3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x14ac:dyDescent="0.35">
      <c r="A234" s="3"/>
      <c r="B234" s="3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x14ac:dyDescent="0.35">
      <c r="A235" s="3"/>
      <c r="B235" s="3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x14ac:dyDescent="0.35">
      <c r="A236" s="3"/>
      <c r="B236" s="3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x14ac:dyDescent="0.35">
      <c r="A237" s="3"/>
      <c r="B237" s="3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x14ac:dyDescent="0.35">
      <c r="A238" s="3"/>
      <c r="B238" s="3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x14ac:dyDescent="0.35">
      <c r="A239" s="3"/>
      <c r="B239" s="3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x14ac:dyDescent="0.35">
      <c r="A240" s="3"/>
      <c r="B240" s="3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56" x14ac:dyDescent="0.35">
      <c r="A241" s="3"/>
      <c r="B241" s="3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69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69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69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69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69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69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69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69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69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69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69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69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x14ac:dyDescent="0.35">
      <c r="A285" s="3"/>
      <c r="B285" s="3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x14ac:dyDescent="0.35">
      <c r="A286" s="3"/>
      <c r="B286" s="3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x14ac:dyDescent="0.35">
      <c r="A287" s="3"/>
      <c r="B287" s="3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x14ac:dyDescent="0.35">
      <c r="A288" s="3"/>
      <c r="B288" s="3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x14ac:dyDescent="0.35">
      <c r="A289" s="3"/>
      <c r="B289" s="3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x14ac:dyDescent="0.35">
      <c r="A290" s="3"/>
      <c r="B290" s="3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x14ac:dyDescent="0.35">
      <c r="A291" s="3"/>
      <c r="B291" s="3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x14ac:dyDescent="0.35">
      <c r="A292" s="3"/>
      <c r="B292" s="3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x14ac:dyDescent="0.35">
      <c r="A293" s="3"/>
      <c r="B293" s="3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x14ac:dyDescent="0.35">
      <c r="A294" s="3"/>
      <c r="B294" s="3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x14ac:dyDescent="0.35">
      <c r="A295" s="3"/>
      <c r="B295" s="3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x14ac:dyDescent="0.35">
      <c r="A296" s="3"/>
      <c r="B296" s="3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x14ac:dyDescent="0.35">
      <c r="A297" s="3"/>
      <c r="B297" s="3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x14ac:dyDescent="0.35">
      <c r="A298" s="3"/>
      <c r="B298" s="3"/>
      <c r="C298" s="2"/>
      <c r="D298" s="1"/>
      <c r="E298" s="1"/>
      <c r="F298" s="1"/>
      <c r="G298" s="1"/>
      <c r="H298" s="1"/>
      <c r="I298" s="1"/>
      <c r="J298" s="1"/>
    </row>
  </sheetData>
  <conditionalFormatting sqref="C164:G164">
    <cfRule type="expression" dxfId="2" priority="1">
      <formula>C$5=1</formula>
    </cfRule>
  </conditionalFormatting>
  <dataValidations count="5">
    <dataValidation type="list" allowBlank="1" showInputMessage="1" showErrorMessage="1" sqref="E70" xr:uid="{B629A50F-3684-443D-8E73-2B55DFC84CAE}">
      <formula1>"Cash,BG"</formula1>
    </dataValidation>
    <dataValidation type="list" allowBlank="1" showInputMessage="1" showErrorMessage="1" sqref="E94" xr:uid="{9185571C-786D-4777-B8A2-2B25DE0789BC}">
      <formula1>"Option1,Option2,Option3"</formula1>
    </dataValidation>
    <dataValidation type="list" allowBlank="1" showInputMessage="1" showErrorMessage="1" sqref="E75 J1 E96 E22 E66" xr:uid="{072F41F0-B8B3-4979-B0BA-AA4543E86177}">
      <formula1>$T$3:$T$4</formula1>
    </dataValidation>
    <dataValidation type="list" allowBlank="1" showInputMessage="1" showErrorMessage="1" sqref="H2" xr:uid="{4A25A385-62CB-4659-B651-40ECC4DA8C15}">
      <formula1>U1:U3</formula1>
    </dataValidation>
    <dataValidation type="list" allowBlank="1" showInputMessage="1" showErrorMessage="1" sqref="H6" xr:uid="{2782833F-678A-43B0-9211-03307040D153}">
      <formula1>$V$1:$V$2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5835-800C-4A81-B40F-BE4AA599D29D}">
  <dimension ref="B1:W134"/>
  <sheetViews>
    <sheetView showGridLines="0" zoomScale="150" zoomScaleNormal="150" workbookViewId="0">
      <pane ySplit="3" topLeftCell="A4" activePane="bottomLeft" state="frozen"/>
      <selection pane="bottomLeft" activeCell="G67" sqref="G67"/>
    </sheetView>
  </sheetViews>
  <sheetFormatPr defaultColWidth="8.90625" defaultRowHeight="12" x14ac:dyDescent="0.3"/>
  <cols>
    <col min="1" max="1" width="4" style="126" customWidth="1"/>
    <col min="2" max="2" width="33" style="136" bestFit="1" customWidth="1"/>
    <col min="3" max="3" width="8.90625" style="134"/>
    <col min="4" max="4" width="12.6328125" style="126" customWidth="1"/>
    <col min="5" max="5" width="8.1796875" style="126" bestFit="1" customWidth="1"/>
    <col min="6" max="6" width="28" style="136" bestFit="1" customWidth="1"/>
    <col min="7" max="7" width="11.81640625" style="134" bestFit="1" customWidth="1"/>
    <col min="8" max="8" width="14" style="126" bestFit="1" customWidth="1"/>
    <col min="9" max="9" width="11.90625" style="126" customWidth="1"/>
    <col min="10" max="10" width="30.1796875" style="126" bestFit="1" customWidth="1"/>
    <col min="11" max="11" width="8.36328125" style="229" customWidth="1"/>
    <col min="12" max="12" width="10.81640625" style="128" customWidth="1"/>
    <col min="13" max="13" width="8.90625" style="126"/>
    <col min="14" max="14" width="28" style="126" bestFit="1" customWidth="1"/>
    <col min="15" max="15" width="11.36328125" style="126" bestFit="1" customWidth="1"/>
    <col min="16" max="18" width="8.90625" style="126"/>
    <col min="19" max="19" width="7.6328125" style="126" bestFit="1" customWidth="1"/>
    <col min="20" max="21" width="8.90625" style="126"/>
    <col min="22" max="22" width="5.08984375" style="126" bestFit="1" customWidth="1"/>
    <col min="23" max="16384" width="8.90625" style="126"/>
  </cols>
  <sheetData>
    <row r="1" spans="2:23" x14ac:dyDescent="0.3">
      <c r="B1" s="724" t="s">
        <v>372</v>
      </c>
      <c r="C1" s="725"/>
      <c r="D1" s="726"/>
      <c r="E1" s="353"/>
      <c r="F1" s="727" t="s">
        <v>377</v>
      </c>
      <c r="G1" s="728"/>
      <c r="H1" s="729"/>
      <c r="J1" s="730" t="s">
        <v>730</v>
      </c>
      <c r="K1" s="731"/>
      <c r="L1" s="731"/>
      <c r="N1" s="732" t="s">
        <v>731</v>
      </c>
      <c r="O1" s="733"/>
      <c r="P1" s="733"/>
      <c r="R1" s="226" t="s">
        <v>732</v>
      </c>
      <c r="S1" s="722" t="s">
        <v>749</v>
      </c>
      <c r="T1" s="722"/>
      <c r="U1" s="736" t="s">
        <v>733</v>
      </c>
      <c r="V1" s="736" t="s">
        <v>54</v>
      </c>
    </row>
    <row r="2" spans="2:23" x14ac:dyDescent="0.3">
      <c r="F2" s="648" t="s">
        <v>23</v>
      </c>
      <c r="G2" s="649" t="str">
        <f>Inputs!H1</f>
        <v>Developer</v>
      </c>
      <c r="H2" s="650" t="str">
        <f>IF(Inputs!$H$2=1,"Phase 1",IF(Inputs!$H$2=2,"Phase 2","Combined"))</f>
        <v>Combined</v>
      </c>
      <c r="K2" s="229">
        <f ca="1">SUM(K5:K60)</f>
        <v>663.87664760014582</v>
      </c>
      <c r="O2" s="229">
        <f ca="1">SUM(O5:O60)</f>
        <v>607.29426077849564</v>
      </c>
      <c r="R2" s="735">
        <f ca="1">SUM(R5:R60)</f>
        <v>56.58238682165026</v>
      </c>
    </row>
    <row r="3" spans="2:23" x14ac:dyDescent="0.3">
      <c r="B3" s="155"/>
      <c r="C3" s="146" t="s">
        <v>24</v>
      </c>
      <c r="D3" s="145"/>
      <c r="E3" s="127"/>
      <c r="F3" s="261" t="s">
        <v>343</v>
      </c>
      <c r="G3" s="262" t="s">
        <v>307</v>
      </c>
      <c r="H3" s="258" t="s">
        <v>366</v>
      </c>
      <c r="J3" s="263" t="s">
        <v>294</v>
      </c>
      <c r="K3" s="842" t="s">
        <v>337</v>
      </c>
      <c r="L3" s="842"/>
      <c r="N3" s="723" t="s">
        <v>294</v>
      </c>
      <c r="O3" s="734" t="s">
        <v>337</v>
      </c>
      <c r="P3" s="734"/>
    </row>
    <row r="4" spans="2:23" x14ac:dyDescent="0.3">
      <c r="B4" s="156" t="s">
        <v>355</v>
      </c>
      <c r="C4" s="147"/>
      <c r="D4" s="150"/>
      <c r="F4" s="447" t="s">
        <v>28</v>
      </c>
      <c r="G4" s="150"/>
      <c r="H4" s="150"/>
      <c r="I4" s="126" t="s">
        <v>773</v>
      </c>
      <c r="J4" s="161" t="s">
        <v>302</v>
      </c>
      <c r="K4" s="171" t="s">
        <v>22</v>
      </c>
      <c r="L4" s="171" t="s">
        <v>222</v>
      </c>
      <c r="N4" s="161" t="s">
        <v>302</v>
      </c>
    </row>
    <row r="5" spans="2:23" x14ac:dyDescent="0.3">
      <c r="B5" s="157" t="s">
        <v>193</v>
      </c>
      <c r="C5" s="139" t="str">
        <f>Inputs!C3</f>
        <v>MW</v>
      </c>
      <c r="D5" s="165">
        <f>Inputs!E3</f>
        <v>600</v>
      </c>
      <c r="F5" s="157" t="s">
        <v>3</v>
      </c>
      <c r="G5" s="238">
        <f>(Capex!I6)/100</f>
        <v>1.7052579999999999</v>
      </c>
      <c r="H5" s="235">
        <f>ROUND(G5*100/$D$5,3)</f>
        <v>0.28399999999999997</v>
      </c>
      <c r="I5" s="568"/>
      <c r="J5" s="206" t="s">
        <v>692</v>
      </c>
      <c r="K5" s="225">
        <f ca="1">SUMIFS(Working!$E$81:$BL$81,Working!$E$2:$BL$2,S5)+SUMIFS(Working!$E$413:$BL$413,Working!$E$2:$BL$2,S5)</f>
        <v>20.770890506703751</v>
      </c>
      <c r="L5" s="225">
        <f ca="1">K5/Inputs!$E$3*100</f>
        <v>3.4618150844506248</v>
      </c>
      <c r="N5" s="206" t="s">
        <v>692</v>
      </c>
      <c r="O5" s="225">
        <f ca="1">SUMIFS(Working!$E$81:$BL$81,Working!$E$2:$BL$2,S5)+SUMIFS(Working!$E$413:$BL$413,Working!$E$2:$BL$2,S5)</f>
        <v>20.770890506703751</v>
      </c>
      <c r="P5" s="225">
        <f ca="1">O5/Inputs!$E$3*100</f>
        <v>3.4618150844506248</v>
      </c>
      <c r="R5" s="718">
        <f t="shared" ref="R5:R7" ca="1" si="0">K5-O5</f>
        <v>0</v>
      </c>
      <c r="S5" s="717">
        <f>EOMONTH(S6,-6)</f>
        <v>44834</v>
      </c>
      <c r="T5" s="135"/>
    </row>
    <row r="6" spans="2:23" x14ac:dyDescent="0.3">
      <c r="B6" s="157" t="s">
        <v>4</v>
      </c>
      <c r="C6" s="140" t="str">
        <f>Inputs!C5</f>
        <v>%</v>
      </c>
      <c r="D6" s="166">
        <f>Inputs!E5</f>
        <v>0.24940000000000001</v>
      </c>
      <c r="F6" s="157" t="s">
        <v>518</v>
      </c>
      <c r="G6" s="238">
        <f>(Capex!I14+Capex!I19)/100</f>
        <v>25.425000000000001</v>
      </c>
      <c r="H6" s="235">
        <f t="shared" ref="H6:H8" si="1">ROUND(G6*100/$D$5,3)</f>
        <v>4.2380000000000004</v>
      </c>
      <c r="I6" s="804"/>
      <c r="J6" s="206" t="s">
        <v>298</v>
      </c>
      <c r="K6" s="225">
        <f ca="1">SUMIFS(Working!$E$81:$BL$81,Working!$E$2:$BL$2,S6)+SUMIFS(Working!$E$413:$BL$413,Working!$E$2:$BL$2,S6)</f>
        <v>24.232705591154375</v>
      </c>
      <c r="L6" s="225">
        <f ca="1">K6/Inputs!$E$3*100</f>
        <v>4.0387842651923958</v>
      </c>
      <c r="N6" s="206" t="s">
        <v>298</v>
      </c>
      <c r="O6" s="225">
        <f ca="1">SUMIFS(Working!$E$81:$BL$81,Working!$E$2:$BL$2,S6)+SUMIFS(Working!$E$413:$BL$413,Working!$E$2:$BL$2,S6)</f>
        <v>24.232705591154375</v>
      </c>
      <c r="P6" s="225">
        <f ca="1">O6/Inputs!$E$3*100</f>
        <v>4.0387842651923958</v>
      </c>
      <c r="R6" s="718">
        <f t="shared" ca="1" si="0"/>
        <v>0</v>
      </c>
      <c r="S6" s="717">
        <f>EOMONTH(S7,-6)</f>
        <v>45016</v>
      </c>
      <c r="T6" s="135"/>
    </row>
    <row r="7" spans="2:23" x14ac:dyDescent="0.3">
      <c r="B7" s="157" t="s">
        <v>379</v>
      </c>
      <c r="C7" s="140" t="str">
        <f>Inputs!C6</f>
        <v>MU</v>
      </c>
      <c r="D7" s="165">
        <f>Inputs!E6</f>
        <v>1310.8464000000001</v>
      </c>
      <c r="F7" s="157" t="s">
        <v>517</v>
      </c>
      <c r="G7" s="238">
        <f>(Capex!I26)/100</f>
        <v>116.8</v>
      </c>
      <c r="H7" s="235">
        <f t="shared" si="1"/>
        <v>19.466999999999999</v>
      </c>
      <c r="I7" s="804"/>
      <c r="J7" s="206" t="s">
        <v>299</v>
      </c>
      <c r="K7" s="225">
        <f ca="1">SUMIFS(Working!$E$81:$BL$81,Working!$E$2:$BL$2,S7)+SUMIFS(Working!$E$413:$BL$413,Working!$E$2:$BL$2,S7)</f>
        <v>40.040026326648459</v>
      </c>
      <c r="L7" s="225">
        <f ca="1">K7/Inputs!$E$3*100</f>
        <v>6.6733377211080764</v>
      </c>
      <c r="N7" s="206" t="s">
        <v>299</v>
      </c>
      <c r="O7" s="225">
        <f ca="1">SUMIFS(Working!$E$81:$BL$81,Working!$E$2:$BL$2,S7)+SUMIFS(Working!$E$413:$BL$413,Working!$E$2:$BL$2,S7)</f>
        <v>40.040026326648459</v>
      </c>
      <c r="P7" s="225">
        <f ca="1">O7/Inputs!$E$3*100</f>
        <v>6.6733377211080764</v>
      </c>
      <c r="R7" s="718">
        <f t="shared" ca="1" si="0"/>
        <v>0</v>
      </c>
      <c r="S7" s="717">
        <f>EOMONTH(S10,-6)</f>
        <v>45199</v>
      </c>
      <c r="T7" s="135"/>
    </row>
    <row r="8" spans="2:23" x14ac:dyDescent="0.3">
      <c r="B8" s="157" t="s">
        <v>381</v>
      </c>
      <c r="C8" s="141" t="str">
        <f>Inputs!C41</f>
        <v>Date</v>
      </c>
      <c r="D8" s="167">
        <f>Inputs!E41</f>
        <v>45200</v>
      </c>
      <c r="F8" s="157" t="s">
        <v>516</v>
      </c>
      <c r="G8" s="238">
        <f>(Capex!I32)/100</f>
        <v>104.314534010134</v>
      </c>
      <c r="H8" s="235">
        <f t="shared" si="1"/>
        <v>17.385999999999999</v>
      </c>
      <c r="I8" s="627"/>
      <c r="J8" s="206"/>
      <c r="K8" s="225"/>
      <c r="L8" s="225"/>
      <c r="N8" s="206"/>
    </row>
    <row r="9" spans="2:23" x14ac:dyDescent="0.3">
      <c r="B9" s="157" t="s">
        <v>296</v>
      </c>
      <c r="C9" s="138" t="str">
        <f>Inputs!C42</f>
        <v>Years</v>
      </c>
      <c r="D9" s="168">
        <f>Inputs!E42</f>
        <v>25</v>
      </c>
      <c r="F9" s="157" t="s">
        <v>20</v>
      </c>
      <c r="G9" s="238">
        <f ca="1">(Capex!$I$53)/100</f>
        <v>63.066420502168668</v>
      </c>
      <c r="H9" s="235">
        <f ca="1">ROUND(G9*100/$D$5,3)</f>
        <v>10.510999999999999</v>
      </c>
      <c r="J9" s="162" t="s">
        <v>303</v>
      </c>
      <c r="K9" s="226"/>
      <c r="L9" s="226"/>
      <c r="N9" s="162" t="s">
        <v>303</v>
      </c>
      <c r="O9" s="226"/>
      <c r="P9" s="226"/>
      <c r="R9" s="226"/>
      <c r="S9" s="270"/>
    </row>
    <row r="10" spans="2:23" x14ac:dyDescent="0.3">
      <c r="B10" s="157"/>
      <c r="C10" s="138"/>
      <c r="D10" s="137"/>
      <c r="F10" s="154" t="s">
        <v>370</v>
      </c>
      <c r="G10" s="260">
        <f ca="1">SUM(G5:G9)</f>
        <v>311.31121251230269</v>
      </c>
      <c r="H10" s="450">
        <f ca="1">ROUND(G10*100/$D$5,2)</f>
        <v>51.89</v>
      </c>
      <c r="J10" s="163" t="s">
        <v>293</v>
      </c>
      <c r="K10" s="227">
        <f ca="1">SUMIFS(Working!$E$413:$BL$413,Working!$E$2:$BL$2,S10)-SUMIFS(Working!$E$408:$BL$408,Working!$E$2:$BL$2,S10)</f>
        <v>5.4491489252736152</v>
      </c>
      <c r="L10" s="227">
        <f ca="1">K10/Inputs!$E$3*100</f>
        <v>0.90819148754560253</v>
      </c>
      <c r="N10" s="163" t="s">
        <v>293</v>
      </c>
      <c r="O10" s="227">
        <f ca="1">$K10-SUMIFS(Working!$E$303:$BL$303,Working!$E$2:$BL$2,S10)</f>
        <v>4.8636088815044953</v>
      </c>
      <c r="P10" s="227">
        <f ca="1">O10/Inputs!$E$3*100</f>
        <v>0.8106014802507493</v>
      </c>
      <c r="R10" s="718">
        <f ca="1">K10-O10</f>
        <v>0.58554004376911983</v>
      </c>
      <c r="S10" s="717">
        <f>Inputs!E46</f>
        <v>45382</v>
      </c>
      <c r="U10" s="134" t="str">
        <f>"FY "&amp;RIGHT(V10,2)</f>
        <v>FY 24</v>
      </c>
      <c r="V10" s="565">
        <f t="array" ref="V10:V60">TRANSPOSE(Working!I1:BG1)</f>
        <v>2024</v>
      </c>
      <c r="W10" s="564">
        <f t="array" aca="1" ref="W10:W60" ca="1">TRANSPOSE(Working!I380:BG380)</f>
        <v>0</v>
      </c>
    </row>
    <row r="11" spans="2:23" x14ac:dyDescent="0.3">
      <c r="B11" s="158" t="s">
        <v>371</v>
      </c>
      <c r="C11" s="143"/>
      <c r="D11" s="144"/>
      <c r="E11" s="224"/>
      <c r="F11" s="157" t="s">
        <v>451</v>
      </c>
      <c r="G11" s="238">
        <f ca="1">(Capex!I58)/100</f>
        <v>9.1237086617650274</v>
      </c>
      <c r="H11" s="235">
        <f ca="1">ROUND(G11*100/$D$5,3)</f>
        <v>1.5209999999999999</v>
      </c>
      <c r="I11" s="137"/>
      <c r="J11" s="163" t="s">
        <v>292</v>
      </c>
      <c r="K11" s="227">
        <f ca="1">SUMIFS(Working!$E$413:$BL$413,Working!$E$2:$BL$2,S11)-SUMIFS(Working!$E$408:$BL$408,Working!$E$2:$BL$2,S11)</f>
        <v>9.8409560965868241</v>
      </c>
      <c r="L11" s="227">
        <f ca="1">K11/Inputs!$E$3*100</f>
        <v>1.6401593494311373</v>
      </c>
      <c r="N11" s="163" t="s">
        <v>292</v>
      </c>
      <c r="O11" s="227">
        <f ca="1">$K11-SUMIFS(Working!$E$303:$BL$303,Working!$E$2:$BL$2,S11)</f>
        <v>9.2409560965868245</v>
      </c>
      <c r="P11" s="227">
        <f ca="1">O11/Inputs!$E$3*100</f>
        <v>1.5401593494311374</v>
      </c>
      <c r="R11" s="718">
        <f t="shared" ref="R11:R60" ca="1" si="2">K11-O11</f>
        <v>0.59999999999999964</v>
      </c>
      <c r="S11" s="717">
        <f>EOMONTH(S10,6)</f>
        <v>45565</v>
      </c>
      <c r="U11" s="134" t="str">
        <f t="shared" ref="U11:U60" si="3">"FY "&amp;RIGHT(V11,2)</f>
        <v>FY 24</v>
      </c>
      <c r="V11" s="565">
        <v>2024</v>
      </c>
      <c r="W11" s="564">
        <f ca="1"/>
        <v>3</v>
      </c>
    </row>
    <row r="12" spans="2:23" x14ac:dyDescent="0.3">
      <c r="B12" s="159" t="str">
        <f>Inputs!B51</f>
        <v>Moratorium Period (from start of operations)</v>
      </c>
      <c r="C12" s="138" t="str">
        <f>Inputs!C51</f>
        <v>Years</v>
      </c>
      <c r="D12" s="168">
        <f>Inputs!E51</f>
        <v>1</v>
      </c>
      <c r="E12" s="224"/>
      <c r="F12" s="255" t="s">
        <v>28</v>
      </c>
      <c r="G12" s="476">
        <f ca="1">G10+G11</f>
        <v>320.43492117406771</v>
      </c>
      <c r="H12" s="449">
        <f ca="1">H10+H11</f>
        <v>53.411000000000001</v>
      </c>
      <c r="J12" s="163" t="s">
        <v>291</v>
      </c>
      <c r="K12" s="227">
        <f ca="1">SUMIFS(Working!$E$413:$BL$413,Working!$E$2:$BL$2,S12)-SUMIFS(Working!$E$408:$BL$408,Working!$E$2:$BL$2,S12)</f>
        <v>21.846455436953818</v>
      </c>
      <c r="L12" s="227">
        <f ca="1">K12/Inputs!$E$3*100</f>
        <v>3.6410759061589699</v>
      </c>
      <c r="N12" s="163" t="s">
        <v>291</v>
      </c>
      <c r="O12" s="227">
        <f ca="1">$K12-SUMIFS(Working!$E$303:$BL$303,Working!$E$2:$BL$2,S12)</f>
        <v>21.231638390996242</v>
      </c>
      <c r="P12" s="227">
        <f ca="1">O12/Inputs!$E$3*100</f>
        <v>3.5386063984993736</v>
      </c>
      <c r="R12" s="718">
        <f t="shared" ca="1" si="2"/>
        <v>0.61481704595757591</v>
      </c>
      <c r="S12" s="717">
        <f t="shared" ref="S12:S60" si="4">EOMONTH(S11,6)</f>
        <v>45747</v>
      </c>
      <c r="U12" s="134" t="str">
        <f t="shared" si="3"/>
        <v>FY 25</v>
      </c>
      <c r="V12" s="565">
        <v>2025</v>
      </c>
      <c r="W12" s="564">
        <f ca="1"/>
        <v>3.0000000000000013</v>
      </c>
    </row>
    <row r="13" spans="2:23" x14ac:dyDescent="0.3">
      <c r="B13" s="157" t="str">
        <f>Inputs!B52</f>
        <v>Repayment Period</v>
      </c>
      <c r="C13" s="138" t="str">
        <f>Inputs!C52</f>
        <v>Years</v>
      </c>
      <c r="D13" s="168">
        <f>Inputs!E52</f>
        <v>15</v>
      </c>
      <c r="E13" s="224"/>
      <c r="F13" s="157" t="s">
        <v>2</v>
      </c>
      <c r="G13" s="477">
        <f ca="1">Working!$D$62</f>
        <v>9.2617535355155383</v>
      </c>
      <c r="H13" s="235">
        <f ca="1">ROUND(G13/D5*10,3)</f>
        <v>0.154</v>
      </c>
      <c r="J13" s="163" t="s">
        <v>290</v>
      </c>
      <c r="K13" s="227">
        <f ca="1">SUMIFS(Working!$E$413:$BL$413,Working!$E$2:$BL$2,S13)-SUMIFS(Working!$E$408:$BL$408,Working!$E$2:$BL$2,S13)</f>
        <v>14.955943556720857</v>
      </c>
      <c r="L13" s="227">
        <f ca="1">K13/Inputs!$E$3*100</f>
        <v>2.4926572594534764</v>
      </c>
      <c r="N13" s="163" t="s">
        <v>290</v>
      </c>
      <c r="O13" s="227">
        <f ca="1">$K13-SUMIFS(Working!$E$303:$BL$303,Working!$E$2:$BL$2,S13)</f>
        <v>14.325943556720857</v>
      </c>
      <c r="P13" s="227">
        <f ca="1">O13/Inputs!$E$3*100</f>
        <v>2.387657259453476</v>
      </c>
      <c r="R13" s="718">
        <f t="shared" ca="1" si="2"/>
        <v>0.63000000000000078</v>
      </c>
      <c r="S13" s="717">
        <f t="shared" si="4"/>
        <v>45930</v>
      </c>
      <c r="U13" s="134" t="str">
        <f t="shared" si="3"/>
        <v>FY 25</v>
      </c>
      <c r="V13" s="565">
        <v>2025</v>
      </c>
      <c r="W13" s="564">
        <f ca="1"/>
        <v>3</v>
      </c>
    </row>
    <row r="14" spans="2:23" x14ac:dyDescent="0.3">
      <c r="B14" s="157" t="str">
        <f>Inputs!B53</f>
        <v>Interest Rate</v>
      </c>
      <c r="C14" s="142" t="str">
        <f>Inputs!C53</f>
        <v>%</v>
      </c>
      <c r="D14" s="170">
        <f>Inputs!E53</f>
        <v>0.08</v>
      </c>
      <c r="E14" s="224"/>
      <c r="F14" s="154" t="s">
        <v>369</v>
      </c>
      <c r="G14" s="478">
        <f ca="1">G12+G13</f>
        <v>329.69667470958325</v>
      </c>
      <c r="H14" s="448">
        <f ca="1">H12+H13</f>
        <v>53.565000000000005</v>
      </c>
      <c r="J14" s="163" t="s">
        <v>289</v>
      </c>
      <c r="K14" s="227">
        <f ca="1">SUMIFS(Working!$E$413:$BL$413,Working!$E$2:$BL$2,S14)-SUMIFS(Working!$E$408:$BL$408,Working!$E$2:$BL$2,S14)</f>
        <v>15.116414117856218</v>
      </c>
      <c r="L14" s="227">
        <f ca="1">K14/Inputs!$E$3*100</f>
        <v>2.5194023529760363</v>
      </c>
      <c r="N14" s="163" t="s">
        <v>289</v>
      </c>
      <c r="O14" s="227">
        <f ca="1">$K14-SUMIFS(Working!$E$303:$BL$303,Working!$E$2:$BL$2,S14)</f>
        <v>14.470856219600764</v>
      </c>
      <c r="P14" s="227">
        <f ca="1">O14/Inputs!$E$3*100</f>
        <v>2.4118093699334606</v>
      </c>
      <c r="R14" s="718">
        <f t="shared" ca="1" si="2"/>
        <v>0.64555789825545418</v>
      </c>
      <c r="S14" s="717">
        <f t="shared" si="4"/>
        <v>46112</v>
      </c>
      <c r="U14" s="134" t="str">
        <f t="shared" si="3"/>
        <v>FY 26</v>
      </c>
      <c r="V14" s="565">
        <v>2026</v>
      </c>
      <c r="W14" s="564">
        <f ca="1"/>
        <v>3</v>
      </c>
    </row>
    <row r="15" spans="2:23" x14ac:dyDescent="0.3">
      <c r="B15" s="157"/>
      <c r="C15" s="138"/>
      <c r="D15" s="137"/>
      <c r="E15" s="224"/>
      <c r="F15" s="157"/>
      <c r="G15" s="238"/>
      <c r="H15" s="256"/>
      <c r="J15" s="163" t="s">
        <v>288</v>
      </c>
      <c r="K15" s="227">
        <f ca="1">SUMIFS(Working!$E$413:$BL$413,Working!$E$2:$BL$2,S15)-SUMIFS(Working!$E$408:$BL$408,Working!$E$2:$BL$2,S15)</f>
        <v>14.969877080736854</v>
      </c>
      <c r="L15" s="227">
        <f ca="1">K15/Inputs!$E$3*100</f>
        <v>2.4949795134561423</v>
      </c>
      <c r="N15" s="163" t="s">
        <v>288</v>
      </c>
      <c r="O15" s="227">
        <f ca="1">$K15-SUMIFS(Working!$E$303:$BL$303,Working!$E$2:$BL$2,S15)</f>
        <v>14.308377080736854</v>
      </c>
      <c r="P15" s="227">
        <f ca="1">O15/Inputs!$E$3*100</f>
        <v>2.3847295134561421</v>
      </c>
      <c r="R15" s="718">
        <f t="shared" ca="1" si="2"/>
        <v>0.6615000000000002</v>
      </c>
      <c r="S15" s="717">
        <f t="shared" si="4"/>
        <v>46295</v>
      </c>
      <c r="U15" s="134" t="str">
        <f t="shared" si="3"/>
        <v>FY 26</v>
      </c>
      <c r="V15" s="565">
        <v>2026</v>
      </c>
      <c r="W15" s="564">
        <f ca="1"/>
        <v>3</v>
      </c>
    </row>
    <row r="16" spans="2:23" x14ac:dyDescent="0.3">
      <c r="B16" s="158" t="s">
        <v>374</v>
      </c>
      <c r="C16" s="143"/>
      <c r="D16" s="144"/>
      <c r="E16" s="224"/>
      <c r="F16" s="158" t="s">
        <v>371</v>
      </c>
      <c r="G16" s="144" t="s">
        <v>307</v>
      </c>
      <c r="H16" s="143"/>
      <c r="J16" s="163" t="s">
        <v>287</v>
      </c>
      <c r="K16" s="227">
        <f ca="1">SUMIFS(Working!$E$413:$BL$413,Working!$E$2:$BL$2,S16)-SUMIFS(Working!$E$408:$BL$408,Working!$E$2:$BL$2,S16)</f>
        <v>14.838376425724309</v>
      </c>
      <c r="L16" s="227">
        <f ca="1">K16/Inputs!$E$3*100</f>
        <v>2.4730627376207179</v>
      </c>
      <c r="N16" s="163" t="s">
        <v>287</v>
      </c>
      <c r="O16" s="227">
        <f ca="1">$K16-SUMIFS(Working!$E$303:$BL$303,Working!$E$2:$BL$2,S16)</f>
        <v>14.160540632556081</v>
      </c>
      <c r="P16" s="227">
        <f ca="1">O16/Inputs!$E$3*100</f>
        <v>2.3600901054260137</v>
      </c>
      <c r="R16" s="718">
        <f t="shared" ca="1" si="2"/>
        <v>0.67783579316822795</v>
      </c>
      <c r="S16" s="717">
        <f t="shared" si="4"/>
        <v>46477</v>
      </c>
      <c r="U16" s="134" t="str">
        <f t="shared" si="3"/>
        <v>FY 27</v>
      </c>
      <c r="V16" s="565">
        <v>2027</v>
      </c>
      <c r="W16" s="564">
        <f ca="1"/>
        <v>3</v>
      </c>
    </row>
    <row r="17" spans="2:23" x14ac:dyDescent="0.3">
      <c r="B17" s="157" t="str">
        <f>Inputs!B61</f>
        <v>Return on Equity (RoE) - Post Tax</v>
      </c>
      <c r="C17" s="138" t="s">
        <v>0</v>
      </c>
      <c r="D17" s="169">
        <f>Inputs!E61</f>
        <v>0</v>
      </c>
      <c r="E17" s="224"/>
      <c r="F17" s="157" t="s">
        <v>15</v>
      </c>
      <c r="G17" s="238">
        <f ca="1">Working!D65</f>
        <v>161.55137060769576</v>
      </c>
      <c r="H17" s="256">
        <f t="shared" ref="H17:H23" ca="1" si="5">G17/$G$24</f>
        <v>0.48999999999999988</v>
      </c>
      <c r="I17" s="126">
        <v>162.02000000000001</v>
      </c>
      <c r="J17" s="163" t="s">
        <v>286</v>
      </c>
      <c r="K17" s="227">
        <f ca="1">SUMIFS(Working!$E$413:$BL$413,Working!$E$2:$BL$2,S17)-SUMIFS(Working!$E$408:$BL$408,Working!$E$2:$BL$2,S17)</f>
        <v>14.707850248605872</v>
      </c>
      <c r="L17" s="227">
        <f ca="1">K17/Inputs!$E$3*100</f>
        <v>2.4513083747676454</v>
      </c>
      <c r="N17" s="163" t="s">
        <v>286</v>
      </c>
      <c r="O17" s="227">
        <f ca="1">$K17-SUMIFS(Working!$E$303:$BL$303,Working!$E$2:$BL$2,S17)</f>
        <v>14.013275248605872</v>
      </c>
      <c r="P17" s="227">
        <f ca="1">O17/Inputs!$E$3*100</f>
        <v>2.3355458747676456</v>
      </c>
      <c r="R17" s="718">
        <f t="shared" ca="1" si="2"/>
        <v>0.69457500000000039</v>
      </c>
      <c r="S17" s="717">
        <f t="shared" si="4"/>
        <v>46660</v>
      </c>
      <c r="U17" s="134" t="str">
        <f t="shared" si="3"/>
        <v>FY 27</v>
      </c>
      <c r="V17" s="565">
        <v>2027</v>
      </c>
      <c r="W17" s="564">
        <f ca="1"/>
        <v>3</v>
      </c>
    </row>
    <row r="18" spans="2:23" x14ac:dyDescent="0.3">
      <c r="B18" s="157"/>
      <c r="C18" s="138"/>
      <c r="D18" s="137"/>
      <c r="E18" s="224"/>
      <c r="F18" s="157" t="s">
        <v>14</v>
      </c>
      <c r="G18" s="238">
        <f ca="1">Working!D66</f>
        <v>0</v>
      </c>
      <c r="H18" s="256">
        <f t="shared" ca="1" si="5"/>
        <v>0</v>
      </c>
      <c r="J18" s="163" t="s">
        <v>285</v>
      </c>
      <c r="K18" s="227">
        <f ca="1">SUMIFS(Working!$E$413:$BL$413,Working!$E$2:$BL$2,S18)-SUMIFS(Working!$E$408:$BL$408,Working!$E$2:$BL$2,S18)</f>
        <v>14.578946524595844</v>
      </c>
      <c r="L18" s="227">
        <f ca="1">K18/Inputs!$E$3*100</f>
        <v>2.429824420765974</v>
      </c>
      <c r="N18" s="163" t="s">
        <v>285</v>
      </c>
      <c r="O18" s="227">
        <f ca="1">$K18-SUMIFS(Working!$E$303:$BL$303,Working!$E$2:$BL$2,S18)</f>
        <v>13.867218941769206</v>
      </c>
      <c r="P18" s="227">
        <f ca="1">O18/Inputs!$E$3*100</f>
        <v>2.3112031569615343</v>
      </c>
      <c r="R18" s="718">
        <f t="shared" ca="1" si="2"/>
        <v>0.71172758282663828</v>
      </c>
      <c r="S18" s="717">
        <f t="shared" si="4"/>
        <v>46843</v>
      </c>
      <c r="U18" s="134" t="str">
        <f t="shared" si="3"/>
        <v>FY 28</v>
      </c>
      <c r="V18" s="565">
        <v>2028</v>
      </c>
      <c r="W18" s="564">
        <f ca="1"/>
        <v>3</v>
      </c>
    </row>
    <row r="19" spans="2:23" x14ac:dyDescent="0.3">
      <c r="B19" s="158" t="s">
        <v>46</v>
      </c>
      <c r="C19" s="151"/>
      <c r="D19" s="144"/>
      <c r="E19" s="224"/>
      <c r="F19" s="157" t="s">
        <v>13</v>
      </c>
      <c r="G19" s="238">
        <f ca="1">Working!D67+Working!D70</f>
        <v>98.909002412874955</v>
      </c>
      <c r="H19" s="256">
        <f t="shared" ca="1" si="5"/>
        <v>0.29999999999999993</v>
      </c>
      <c r="I19" s="136">
        <f ca="1">G19-G20</f>
        <v>114.71632314836903</v>
      </c>
      <c r="J19" s="163" t="s">
        <v>284</v>
      </c>
      <c r="K19" s="227">
        <f ca="1">SUMIFS(Working!$E$413:$BL$413,Working!$E$2:$BL$2,S19)-SUMIFS(Working!$E$408:$BL$408,Working!$E$2:$BL$2,S19)</f>
        <v>14.451670134388504</v>
      </c>
      <c r="L19" s="227">
        <f ca="1">K19/Inputs!$E$3*100</f>
        <v>2.4086116890647506</v>
      </c>
      <c r="N19" s="163" t="s">
        <v>284</v>
      </c>
      <c r="O19" s="227">
        <f ca="1">$K19-SUMIFS(Working!$E$303:$BL$303,Working!$E$2:$BL$2,S19)</f>
        <v>13.722366384388504</v>
      </c>
      <c r="P19" s="227">
        <f ca="1">O19/Inputs!$E$3*100</f>
        <v>2.2870610640647508</v>
      </c>
      <c r="R19" s="718">
        <f t="shared" ca="1" si="2"/>
        <v>0.7293037499999997</v>
      </c>
      <c r="S19" s="717">
        <f t="shared" si="4"/>
        <v>47026</v>
      </c>
      <c r="U19" s="134" t="str">
        <f t="shared" si="3"/>
        <v>FY 28</v>
      </c>
      <c r="V19" s="565">
        <v>2028</v>
      </c>
      <c r="W19" s="564">
        <f ca="1"/>
        <v>3.0000000000000013</v>
      </c>
    </row>
    <row r="20" spans="2:23" x14ac:dyDescent="0.3">
      <c r="B20" s="157" t="str">
        <f>Inputs!B79</f>
        <v>Receivables</v>
      </c>
      <c r="C20" s="152" t="str">
        <f>Inputs!C79</f>
        <v>Months</v>
      </c>
      <c r="D20" s="165">
        <f>Inputs!E79</f>
        <v>1</v>
      </c>
      <c r="E20" s="224"/>
      <c r="F20" s="157" t="s">
        <v>770</v>
      </c>
      <c r="G20" s="238">
        <f ca="1">-Working!D70</f>
        <v>-15.807320735494077</v>
      </c>
      <c r="H20" s="256">
        <f t="shared" ca="1" si="5"/>
        <v>-4.7945041451868203E-2</v>
      </c>
      <c r="J20" s="163" t="s">
        <v>283</v>
      </c>
      <c r="K20" s="227">
        <f ca="1">SUMIFS(Working!$E$413:$BL$413,Working!$E$2:$BL$2,S20)-SUMIFS(Working!$E$408:$BL$408,Working!$E$2:$BL$2,S20)</f>
        <v>14.32605478056254</v>
      </c>
      <c r="L20" s="227">
        <f ca="1">K20/Inputs!$E$3*100</f>
        <v>2.3876757967604236</v>
      </c>
      <c r="N20" s="163" t="s">
        <v>283</v>
      </c>
      <c r="O20" s="227">
        <f ca="1">$K20-SUMIFS(Working!$E$303:$BL$303,Working!$E$2:$BL$2,S20)</f>
        <v>13.57874081859457</v>
      </c>
      <c r="P20" s="227">
        <f ca="1">O20/Inputs!$E$3*100</f>
        <v>2.2631234697657616</v>
      </c>
      <c r="R20" s="718">
        <f t="shared" ca="1" si="2"/>
        <v>0.74731396196797029</v>
      </c>
      <c r="S20" s="717">
        <f t="shared" si="4"/>
        <v>47208</v>
      </c>
      <c r="U20" s="134" t="str">
        <f t="shared" si="3"/>
        <v>FY 29</v>
      </c>
      <c r="V20" s="565">
        <v>2029</v>
      </c>
      <c r="W20" s="564">
        <f ca="1"/>
        <v>3</v>
      </c>
    </row>
    <row r="21" spans="2:23" x14ac:dyDescent="0.3">
      <c r="B21" s="157" t="str">
        <f>Inputs!B80</f>
        <v>O&amp;M</v>
      </c>
      <c r="C21" s="152" t="str">
        <f>Inputs!C80</f>
        <v>Months</v>
      </c>
      <c r="D21" s="165">
        <f>Inputs!E80</f>
        <v>1</v>
      </c>
      <c r="E21" s="224"/>
      <c r="F21" s="157" t="s">
        <v>12</v>
      </c>
      <c r="G21" s="238">
        <f ca="1">Working!D68</f>
        <v>0</v>
      </c>
      <c r="H21" s="256">
        <f t="shared" ca="1" si="5"/>
        <v>0</v>
      </c>
      <c r="I21" s="627">
        <f ca="1">G24-I17-I19</f>
        <v>52.96035156121421</v>
      </c>
      <c r="J21" s="163" t="s">
        <v>282</v>
      </c>
      <c r="K21" s="227">
        <f ca="1">SUMIFS(Working!$E$413:$BL$413,Working!$E$2:$BL$2,S21)-SUMIFS(Working!$E$408:$BL$408,Working!$E$2:$BL$2,S21)</f>
        <v>14.212371432375415</v>
      </c>
      <c r="L21" s="227">
        <f ca="1">K21/Inputs!$E$3*100</f>
        <v>2.3687285720625688</v>
      </c>
      <c r="N21" s="163" t="s">
        <v>282</v>
      </c>
      <c r="O21" s="227">
        <f ca="1">$K21-SUMIFS(Working!$E$303:$BL$303,Working!$E$2:$BL$2,S21)</f>
        <v>13.446602494875414</v>
      </c>
      <c r="P21" s="227">
        <f ca="1">O21/Inputs!$E$3*100</f>
        <v>2.2411004158125691</v>
      </c>
      <c r="R21" s="718">
        <f t="shared" ca="1" si="2"/>
        <v>0.76576893750000075</v>
      </c>
      <c r="S21" s="717">
        <f t="shared" si="4"/>
        <v>47391</v>
      </c>
      <c r="U21" s="134" t="str">
        <f t="shared" si="3"/>
        <v>FY 29</v>
      </c>
      <c r="V21" s="565">
        <v>2029</v>
      </c>
      <c r="W21" s="564">
        <f ca="1"/>
        <v>3.0000000000000013</v>
      </c>
    </row>
    <row r="22" spans="2:23" x14ac:dyDescent="0.3">
      <c r="B22" s="157" t="str">
        <f>Inputs!B81</f>
        <v>Maintenance spares</v>
      </c>
      <c r="C22" s="152" t="str">
        <f>Inputs!C81</f>
        <v>%</v>
      </c>
      <c r="D22" s="170">
        <f>Inputs!E81</f>
        <v>0</v>
      </c>
      <c r="E22" s="224"/>
      <c r="F22" s="157" t="s">
        <v>771</v>
      </c>
      <c r="G22" s="238">
        <f ca="1">Working!D69+IF(Inputs!$E$66,Working!D70,0)</f>
        <v>85.04362242450658</v>
      </c>
      <c r="H22" s="256">
        <f t="shared" ca="1" si="5"/>
        <v>0.25794504145186825</v>
      </c>
      <c r="J22" s="163" t="s">
        <v>281</v>
      </c>
      <c r="K22" s="227">
        <f ca="1">SUMIFS(Working!$E$413:$BL$413,Working!$E$2:$BL$2,S22)-SUMIFS(Working!$E$408:$BL$408,Working!$E$2:$BL$2,S22)</f>
        <v>14.089663873056375</v>
      </c>
      <c r="L22" s="227">
        <f ca="1">K22/Inputs!$E$3*100</f>
        <v>2.3482773121760623</v>
      </c>
      <c r="N22" s="163" t="s">
        <v>281</v>
      </c>
      <c r="O22" s="227">
        <f ca="1">$K22-SUMIFS(Working!$E$303:$BL$303,Working!$E$2:$BL$2,S22)</f>
        <v>13.304984212990005</v>
      </c>
      <c r="P22" s="227">
        <f ca="1">O22/Inputs!$E$3*100</f>
        <v>2.2174973688316677</v>
      </c>
      <c r="R22" s="718">
        <f t="shared" ca="1" si="2"/>
        <v>0.78467966006637013</v>
      </c>
      <c r="S22" s="717">
        <f t="shared" si="4"/>
        <v>47573</v>
      </c>
      <c r="U22" s="134" t="str">
        <f t="shared" si="3"/>
        <v>FY 30</v>
      </c>
      <c r="V22" s="565">
        <v>2030</v>
      </c>
      <c r="W22" s="564">
        <f ca="1"/>
        <v>3</v>
      </c>
    </row>
    <row r="23" spans="2:23" x14ac:dyDescent="0.3">
      <c r="B23" s="157" t="str">
        <f>Inputs!B82</f>
        <v>IOWC</v>
      </c>
      <c r="C23" s="152" t="str">
        <f>Inputs!C82</f>
        <v>%</v>
      </c>
      <c r="D23" s="170">
        <f>Inputs!E82</f>
        <v>0.1</v>
      </c>
      <c r="E23" s="224"/>
      <c r="F23" s="157" t="s">
        <v>772</v>
      </c>
      <c r="G23" s="238">
        <f>IF(Inputs!$E$66,0,Working!D70)</f>
        <v>0</v>
      </c>
      <c r="H23" s="256">
        <f t="shared" ca="1" si="5"/>
        <v>0</v>
      </c>
      <c r="J23" s="163" t="s">
        <v>280</v>
      </c>
      <c r="K23" s="227">
        <f ca="1">SUMIFS(Working!$E$413:$BL$413,Working!$E$2:$BL$2,S23)-SUMIFS(Working!$E$408:$BL$408,Working!$E$2:$BL$2,S23)</f>
        <v>13.969292756998684</v>
      </c>
      <c r="L23" s="227">
        <f ca="1">K23/Inputs!$E$3*100</f>
        <v>2.3282154594997806</v>
      </c>
      <c r="N23" s="163" t="s">
        <v>280</v>
      </c>
      <c r="O23" s="227">
        <f ca="1">$K23-SUMIFS(Working!$E$303:$BL$303,Working!$E$2:$BL$2,S23)</f>
        <v>13.165235372623684</v>
      </c>
      <c r="P23" s="227">
        <f ca="1">O23/Inputs!$E$3*100</f>
        <v>2.1942058954372805</v>
      </c>
      <c r="R23" s="718">
        <f t="shared" ca="1" si="2"/>
        <v>0.80405738437499963</v>
      </c>
      <c r="S23" s="717">
        <f t="shared" si="4"/>
        <v>47756</v>
      </c>
      <c r="U23" s="134" t="str">
        <f t="shared" si="3"/>
        <v>FY 30</v>
      </c>
      <c r="V23" s="565">
        <v>2030</v>
      </c>
      <c r="W23" s="564">
        <f ca="1"/>
        <v>3</v>
      </c>
    </row>
    <row r="24" spans="2:23" x14ac:dyDescent="0.3">
      <c r="B24" s="157" t="str">
        <f>Inputs!B83</f>
        <v>Margin Money for WC</v>
      </c>
      <c r="C24" s="152" t="str">
        <f>Inputs!C83</f>
        <v>%</v>
      </c>
      <c r="D24" s="170">
        <f>Inputs!E83</f>
        <v>0.25</v>
      </c>
      <c r="E24" s="224"/>
      <c r="F24" s="154" t="s">
        <v>17</v>
      </c>
      <c r="G24" s="260">
        <f ca="1">SUM(G17:G23)</f>
        <v>329.69667470958325</v>
      </c>
      <c r="H24" s="475">
        <f ca="1">SUM(H17:H23)</f>
        <v>0.99999999999999989</v>
      </c>
      <c r="J24" s="163" t="s">
        <v>279</v>
      </c>
      <c r="K24" s="227">
        <f ca="1">SUMIFS(Working!$E$413:$BL$413,Working!$E$2:$BL$2,S24)-SUMIFS(Working!$E$408:$BL$408,Working!$E$2:$BL$2,S24)</f>
        <v>13.850689533718604</v>
      </c>
      <c r="L24" s="227">
        <f ca="1">K24/Inputs!$E$3*100</f>
        <v>2.3084482556197674</v>
      </c>
      <c r="N24" s="163" t="s">
        <v>279</v>
      </c>
      <c r="O24" s="227">
        <f ca="1">$K24-SUMIFS(Working!$E$303:$BL$303,Working!$E$2:$BL$2,S24)</f>
        <v>13.026775890648917</v>
      </c>
      <c r="P24" s="227">
        <f ca="1">O24/Inputs!$E$3*100</f>
        <v>2.171129315108153</v>
      </c>
      <c r="R24" s="718">
        <f t="shared" ca="1" si="2"/>
        <v>0.8239136430696874</v>
      </c>
      <c r="S24" s="717">
        <f t="shared" si="4"/>
        <v>47938</v>
      </c>
      <c r="U24" s="134" t="str">
        <f t="shared" si="3"/>
        <v>FY 31</v>
      </c>
      <c r="V24" s="565">
        <v>2031</v>
      </c>
      <c r="W24" s="564">
        <f ca="1"/>
        <v>3.0000000000000013</v>
      </c>
    </row>
    <row r="25" spans="2:23" x14ac:dyDescent="0.3">
      <c r="B25" s="160"/>
      <c r="C25" s="153"/>
      <c r="D25" s="149"/>
      <c r="E25" s="224"/>
      <c r="H25" s="627">
        <f ca="1">G22-SUM(K5:K7)</f>
        <v>0</v>
      </c>
      <c r="J25" s="163" t="s">
        <v>278</v>
      </c>
      <c r="K25" s="227">
        <f ca="1">SUMIFS(Working!$E$413:$BL$413,Working!$E$2:$BL$2,S25)-SUMIFS(Working!$E$408:$BL$408,Working!$E$2:$BL$2,S25)</f>
        <v>13.733922386408768</v>
      </c>
      <c r="L25" s="227">
        <f ca="1">K25/Inputs!$E$3*100</f>
        <v>2.2889870644014612</v>
      </c>
      <c r="N25" s="163" t="s">
        <v>278</v>
      </c>
      <c r="O25" s="227">
        <f ca="1">$K25-SUMIFS(Working!$E$303:$BL$303,Working!$E$2:$BL$2,S25)</f>
        <v>12.889662132815017</v>
      </c>
      <c r="P25" s="227">
        <f ca="1">O25/Inputs!$E$3*100</f>
        <v>2.148277022135836</v>
      </c>
      <c r="R25" s="718">
        <f t="shared" ca="1" si="2"/>
        <v>0.84426025359375068</v>
      </c>
      <c r="S25" s="717">
        <f t="shared" si="4"/>
        <v>48121</v>
      </c>
      <c r="U25" s="134" t="str">
        <f t="shared" si="3"/>
        <v>FY 31</v>
      </c>
      <c r="V25" s="565">
        <v>2031</v>
      </c>
      <c r="W25" s="564">
        <f ca="1"/>
        <v>3.0000000000000009</v>
      </c>
    </row>
    <row r="26" spans="2:23" x14ac:dyDescent="0.3">
      <c r="C26" s="136"/>
      <c r="D26" s="136"/>
      <c r="E26" s="224"/>
      <c r="J26" s="163" t="s">
        <v>277</v>
      </c>
      <c r="K26" s="227">
        <f ca="1">SUMIFS(Working!$E$413:$BL$413,Working!$E$2:$BL$2,S26)-SUMIFS(Working!$E$408:$BL$408,Working!$E$2:$BL$2,S26)</f>
        <v>13.619026326636392</v>
      </c>
      <c r="L26" s="227">
        <f ca="1">K26/Inputs!$E$3*100</f>
        <v>2.2698377211060654</v>
      </c>
      <c r="N26" s="163" t="s">
        <v>277</v>
      </c>
      <c r="O26" s="227">
        <f ca="1">$K26-SUMIFS(Working!$E$303:$BL$303,Working!$E$2:$BL$2,S26)</f>
        <v>12.753917001413219</v>
      </c>
      <c r="P26" s="227">
        <f ca="1">O26/Inputs!$E$3*100</f>
        <v>2.12565283356887</v>
      </c>
      <c r="R26" s="718">
        <f t="shared" ca="1" si="2"/>
        <v>0.86510932522317319</v>
      </c>
      <c r="S26" s="717">
        <f t="shared" si="4"/>
        <v>48304</v>
      </c>
      <c r="U26" s="134" t="str">
        <f t="shared" si="3"/>
        <v>FY 32</v>
      </c>
      <c r="V26" s="565">
        <v>2032</v>
      </c>
      <c r="W26" s="564">
        <f ca="1"/>
        <v>3</v>
      </c>
    </row>
    <row r="27" spans="2:23" x14ac:dyDescent="0.3">
      <c r="B27" s="158" t="s">
        <v>297</v>
      </c>
      <c r="C27" s="151"/>
      <c r="D27" s="144"/>
      <c r="E27" s="224"/>
      <c r="F27" s="257" t="s">
        <v>343</v>
      </c>
      <c r="G27" s="258" t="s">
        <v>375</v>
      </c>
      <c r="J27" s="163" t="s">
        <v>276</v>
      </c>
      <c r="K27" s="227">
        <f ca="1">SUMIFS(Working!$E$413:$BL$413,Working!$E$2:$BL$2,S27)-SUMIFS(Working!$E$408:$BL$408,Working!$E$2:$BL$2,S27)</f>
        <v>13.506038924819162</v>
      </c>
      <c r="L27" s="227">
        <f ca="1">K27/Inputs!$E$3*100</f>
        <v>2.2510064874698603</v>
      </c>
      <c r="N27" s="163" t="s">
        <v>276</v>
      </c>
      <c r="O27" s="227">
        <f ca="1">$K27-SUMIFS(Working!$E$303:$BL$303,Working!$E$2:$BL$2,S27)</f>
        <v>12.619565658545724</v>
      </c>
      <c r="P27" s="227">
        <f ca="1">O27/Inputs!$E$3*100</f>
        <v>2.1032609430909543</v>
      </c>
      <c r="R27" s="718">
        <f t="shared" ca="1" si="2"/>
        <v>0.88647326627343759</v>
      </c>
      <c r="S27" s="717">
        <f t="shared" si="4"/>
        <v>48487</v>
      </c>
      <c r="U27" s="134" t="str">
        <f t="shared" si="3"/>
        <v>FY 32</v>
      </c>
      <c r="V27" s="565">
        <v>2032</v>
      </c>
      <c r="W27" s="564">
        <f ca="1"/>
        <v>3</v>
      </c>
    </row>
    <row r="28" spans="2:23" x14ac:dyDescent="0.3">
      <c r="B28" s="157" t="str">
        <f>Inputs!E94</f>
        <v>Option2</v>
      </c>
      <c r="C28" s="152"/>
      <c r="D28" s="165" t="s">
        <v>376</v>
      </c>
      <c r="E28" s="224"/>
      <c r="F28" s="157" t="s">
        <v>3</v>
      </c>
      <c r="G28" s="259">
        <f ca="1">H5/$H$14</f>
        <v>5.3019695696816943E-3</v>
      </c>
      <c r="J28" s="163" t="s">
        <v>275</v>
      </c>
      <c r="K28" s="227">
        <f ca="1">SUMIFS(Working!$E$413:$BL$413,Working!$E$2:$BL$2,S28)-SUMIFS(Working!$E$408:$BL$408,Working!$E$2:$BL$2,S28)</f>
        <v>13.394998421865052</v>
      </c>
      <c r="L28" s="227">
        <f ca="1">K28/Inputs!$E$3*100</f>
        <v>2.232499736977509</v>
      </c>
      <c r="N28" s="163" t="s">
        <v>275</v>
      </c>
      <c r="O28" s="227">
        <f ca="1">$K28-SUMIFS(Working!$E$303:$BL$303,Working!$E$2:$BL$2,S28)</f>
        <v>12.486633630380721</v>
      </c>
      <c r="P28" s="227">
        <f ca="1">O28/Inputs!$E$3*100</f>
        <v>2.0811056050634535</v>
      </c>
      <c r="R28" s="718">
        <f t="shared" ca="1" si="2"/>
        <v>0.90836479148433114</v>
      </c>
      <c r="S28" s="717">
        <f t="shared" si="4"/>
        <v>48669</v>
      </c>
      <c r="U28" s="134" t="str">
        <f t="shared" si="3"/>
        <v>FY 33</v>
      </c>
      <c r="V28" s="565">
        <v>2033</v>
      </c>
      <c r="W28" s="564">
        <f ca="1"/>
        <v>3</v>
      </c>
    </row>
    <row r="29" spans="2:23" x14ac:dyDescent="0.3">
      <c r="F29" s="157" t="s">
        <v>518</v>
      </c>
      <c r="G29" s="259">
        <f ca="1">H6/$H$14</f>
        <v>7.911882759264445E-2</v>
      </c>
      <c r="J29" s="163" t="s">
        <v>274</v>
      </c>
      <c r="K29" s="227">
        <f ca="1">SUMIFS(Working!$E$413:$BL$413,Working!$E$2:$BL$2,S29)-SUMIFS(Working!$E$408:$BL$408,Working!$E$2:$BL$2,S29)</f>
        <v>13.285943846718041</v>
      </c>
      <c r="L29" s="227">
        <f ca="1">K29/Inputs!$E$3*100</f>
        <v>2.214323974453007</v>
      </c>
      <c r="N29" s="163" t="s">
        <v>274</v>
      </c>
      <c r="O29" s="227">
        <f ca="1">$K29-SUMIFS(Working!$E$303:$BL$303,Working!$E$2:$BL$2,S29)</f>
        <v>12.355146917130931</v>
      </c>
      <c r="P29" s="227">
        <f ca="1">O29/Inputs!$E$3*100</f>
        <v>2.059191152855155</v>
      </c>
      <c r="R29" s="718">
        <f t="shared" ca="1" si="2"/>
        <v>0.93079692958711036</v>
      </c>
      <c r="S29" s="717">
        <f t="shared" si="4"/>
        <v>48852</v>
      </c>
      <c r="U29" s="134" t="str">
        <f t="shared" si="3"/>
        <v>FY 33</v>
      </c>
      <c r="V29" s="565">
        <v>2033</v>
      </c>
      <c r="W29" s="564">
        <f ca="1"/>
        <v>3</v>
      </c>
    </row>
    <row r="30" spans="2:23" x14ac:dyDescent="0.3">
      <c r="B30" s="136" t="s">
        <v>691</v>
      </c>
      <c r="D30" s="135">
        <v>45139</v>
      </c>
      <c r="F30" s="157" t="s">
        <v>100</v>
      </c>
      <c r="G30" s="259">
        <f ca="1">H7/$H$14</f>
        <v>0.36342761131335755</v>
      </c>
      <c r="J30" s="163" t="s">
        <v>273</v>
      </c>
      <c r="K30" s="227">
        <f ca="1">SUMIFS(Working!$E$413:$BL$413,Working!$E$2:$BL$2,S30)-SUMIFS(Working!$E$408:$BL$408,Working!$E$2:$BL$2,S30)</f>
        <v>13.178915027324614</v>
      </c>
      <c r="L30" s="227">
        <f ca="1">K30/Inputs!$E$3*100</f>
        <v>2.1964858378874355</v>
      </c>
      <c r="N30" s="163" t="s">
        <v>273</v>
      </c>
      <c r="O30" s="227">
        <f ca="1">$K30-SUMIFS(Working!$E$303:$BL$303,Working!$E$2:$BL$2,S30)</f>
        <v>12.225131996266066</v>
      </c>
      <c r="P30" s="227">
        <f ca="1">O30/Inputs!$E$3*100</f>
        <v>2.0375219993776774</v>
      </c>
      <c r="R30" s="718">
        <f t="shared" ca="1" si="2"/>
        <v>0.95378303105854734</v>
      </c>
      <c r="S30" s="717">
        <f t="shared" si="4"/>
        <v>49034</v>
      </c>
      <c r="U30" s="134" t="str">
        <f t="shared" si="3"/>
        <v>FY 34</v>
      </c>
      <c r="V30" s="565">
        <v>2034</v>
      </c>
      <c r="W30" s="564">
        <f ca="1"/>
        <v>3.0000000000000009</v>
      </c>
    </row>
    <row r="31" spans="2:23" x14ac:dyDescent="0.3">
      <c r="F31" s="157" t="s">
        <v>341</v>
      </c>
      <c r="G31" s="259">
        <f ca="1">H8/$H$14</f>
        <v>0.32457761598058427</v>
      </c>
      <c r="J31" s="163" t="s">
        <v>272</v>
      </c>
      <c r="K31" s="227">
        <f ca="1">SUMIFS(Working!$E$413:$BL$413,Working!$E$2:$BL$2,S31)-SUMIFS(Working!$E$408:$BL$408,Working!$E$2:$BL$2,S31)</f>
        <v>13.073952607651048</v>
      </c>
      <c r="L31" s="227">
        <f ca="1">K31/Inputs!$E$3*100</f>
        <v>2.178992101275175</v>
      </c>
      <c r="N31" s="163" t="s">
        <v>272</v>
      </c>
      <c r="O31" s="227">
        <f ca="1">$K31-SUMIFS(Working!$E$303:$BL$303,Working!$E$2:$BL$2,S31)</f>
        <v>12.096615831584582</v>
      </c>
      <c r="P31" s="227">
        <f ca="1">O31/Inputs!$E$3*100</f>
        <v>2.0161026385974301</v>
      </c>
      <c r="R31" s="718">
        <f t="shared" ca="1" si="2"/>
        <v>0.97733677606646552</v>
      </c>
      <c r="S31" s="717">
        <f t="shared" si="4"/>
        <v>49217</v>
      </c>
      <c r="U31" s="134" t="str">
        <f t="shared" si="3"/>
        <v>FY 34</v>
      </c>
      <c r="V31" s="565">
        <v>2034</v>
      </c>
      <c r="W31" s="564">
        <f ca="1"/>
        <v>3</v>
      </c>
    </row>
    <row r="32" spans="2:23" x14ac:dyDescent="0.3">
      <c r="F32" s="157" t="s">
        <v>20</v>
      </c>
      <c r="G32" s="259">
        <f ca="1">H9/$H$14</f>
        <v>0.1962288807990292</v>
      </c>
      <c r="J32" s="163" t="s">
        <v>271</v>
      </c>
      <c r="K32" s="227">
        <f ca="1">SUMIFS(Working!$E$413:$BL$413,Working!$E$2:$BL$2,S32)-SUMIFS(Working!$E$408:$BL$408,Working!$E$2:$BL$2,S32)</f>
        <v>12.971098064754637</v>
      </c>
      <c r="L32" s="227">
        <f ca="1">K32/Inputs!$E$3*100</f>
        <v>2.1618496774591063</v>
      </c>
      <c r="N32" s="163" t="s">
        <v>271</v>
      </c>
      <c r="O32" s="227">
        <f ca="1">$K32-SUMIFS(Working!$E$303:$BL$303,Working!$E$2:$BL$2,S32)</f>
        <v>11.969625882143161</v>
      </c>
      <c r="P32" s="227">
        <f ca="1">O32/Inputs!$E$3*100</f>
        <v>1.9949376470238602</v>
      </c>
      <c r="R32" s="718">
        <f t="shared" ca="1" si="2"/>
        <v>1.0014721826114759</v>
      </c>
      <c r="S32" s="717">
        <f t="shared" si="4"/>
        <v>49399</v>
      </c>
      <c r="U32" s="134" t="str">
        <f t="shared" si="3"/>
        <v>FY 35</v>
      </c>
      <c r="V32" s="565">
        <v>2035</v>
      </c>
      <c r="W32" s="564">
        <f ca="1"/>
        <v>3</v>
      </c>
    </row>
    <row r="33" spans="5:23" x14ac:dyDescent="0.3">
      <c r="E33" s="224"/>
      <c r="F33" s="157" t="s">
        <v>451</v>
      </c>
      <c r="G33" s="259">
        <f ca="1">H11/$H$14</f>
        <v>2.8395407448893864E-2</v>
      </c>
      <c r="J33" s="163" t="s">
        <v>270</v>
      </c>
      <c r="K33" s="227">
        <f ca="1">SUMIFS(Working!$E$413:$BL$413,Working!$E$2:$BL$2,S33)-SUMIFS(Working!$E$408:$BL$408,Working!$E$2:$BL$2,S33)</f>
        <v>12.870393726236927</v>
      </c>
      <c r="L33" s="227">
        <f ca="1">K33/Inputs!$E$3*100</f>
        <v>2.1450656210394876</v>
      </c>
      <c r="N33" s="163" t="s">
        <v>270</v>
      </c>
      <c r="O33" s="227">
        <f ca="1">$K33-SUMIFS(Working!$E$303:$BL$303,Working!$E$2:$BL$2,S33)</f>
        <v>11.844190111367139</v>
      </c>
      <c r="P33" s="227">
        <f ca="1">O33/Inputs!$E$3*100</f>
        <v>1.9740316852278565</v>
      </c>
      <c r="R33" s="718">
        <f t="shared" ca="1" si="2"/>
        <v>1.0262036148697877</v>
      </c>
      <c r="S33" s="717">
        <f t="shared" si="4"/>
        <v>49582</v>
      </c>
      <c r="U33" s="134" t="str">
        <f t="shared" si="3"/>
        <v>FY 35</v>
      </c>
      <c r="V33" s="565">
        <v>2035</v>
      </c>
      <c r="W33" s="564">
        <f ca="1"/>
        <v>3</v>
      </c>
    </row>
    <row r="34" spans="5:23" x14ac:dyDescent="0.3">
      <c r="E34" s="224"/>
      <c r="F34" s="327" t="s">
        <v>17</v>
      </c>
      <c r="G34" s="328">
        <f ca="1">SUM(G28:G33)</f>
        <v>0.99705031270419109</v>
      </c>
      <c r="J34" s="163" t="s">
        <v>269</v>
      </c>
      <c r="K34" s="227">
        <f ca="1">SUMIFS(Working!$E$413:$BL$413,Working!$E$2:$BL$2,S34)-SUMIFS(Working!$E$408:$BL$408,Working!$E$2:$BL$2,S34)</f>
        <v>12.771882788070059</v>
      </c>
      <c r="L34" s="227">
        <f ca="1">K34/Inputs!$E$3*100</f>
        <v>2.1286471313450095</v>
      </c>
      <c r="N34" s="163" t="s">
        <v>269</v>
      </c>
      <c r="O34" s="227">
        <f ca="1">$K34-SUMIFS(Working!$E$303:$BL$303,Working!$E$2:$BL$2,S34)</f>
        <v>11.72033699632801</v>
      </c>
      <c r="P34" s="227">
        <f ca="1">O34/Inputs!$E$3*100</f>
        <v>1.9533894993880017</v>
      </c>
      <c r="R34" s="718">
        <f t="shared" ca="1" si="2"/>
        <v>1.0515457917420488</v>
      </c>
      <c r="S34" s="717">
        <f t="shared" si="4"/>
        <v>49765</v>
      </c>
      <c r="U34" s="134" t="str">
        <f t="shared" si="3"/>
        <v>FY 36</v>
      </c>
      <c r="V34" s="565">
        <v>2036</v>
      </c>
      <c r="W34" s="564">
        <f ca="1"/>
        <v>3</v>
      </c>
    </row>
    <row r="35" spans="5:23" x14ac:dyDescent="0.3">
      <c r="F35" s="157" t="s">
        <v>2</v>
      </c>
      <c r="G35" s="259">
        <f ca="1">H13/$H$14</f>
        <v>2.8750116680668343E-3</v>
      </c>
      <c r="J35" s="163" t="s">
        <v>268</v>
      </c>
      <c r="K35" s="227">
        <f ca="1">SUMIFS(Working!$E$413:$BL$413,Working!$E$2:$BL$2,S35)-SUMIFS(Working!$E$408:$BL$408,Working!$E$2:$BL$2,S35)</f>
        <v>12.675609332804905</v>
      </c>
      <c r="L35" s="227">
        <f ca="1">K35/Inputs!$E$3*100</f>
        <v>2.1126015554674842</v>
      </c>
      <c r="N35" s="163" t="s">
        <v>268</v>
      </c>
      <c r="O35" s="227">
        <f ca="1">$K35-SUMIFS(Working!$E$303:$BL$303,Working!$E$2:$BL$2,S35)</f>
        <v>11.598095537191627</v>
      </c>
      <c r="P35" s="227">
        <f ca="1">O35/Inputs!$E$3*100</f>
        <v>1.933015922865271</v>
      </c>
      <c r="R35" s="718">
        <f t="shared" ca="1" si="2"/>
        <v>1.0775137956132781</v>
      </c>
      <c r="S35" s="717">
        <f t="shared" si="4"/>
        <v>49948</v>
      </c>
      <c r="U35" s="134" t="str">
        <f t="shared" si="3"/>
        <v>FY 36</v>
      </c>
      <c r="V35" s="565">
        <v>2036</v>
      </c>
      <c r="W35" s="564">
        <f ca="1"/>
        <v>3</v>
      </c>
    </row>
    <row r="36" spans="5:23" x14ac:dyDescent="0.3">
      <c r="F36" s="327" t="s">
        <v>86</v>
      </c>
      <c r="G36" s="328">
        <f ca="1">H14/$H$14</f>
        <v>1</v>
      </c>
      <c r="J36" s="163" t="s">
        <v>267</v>
      </c>
      <c r="K36" s="227">
        <f ca="1">SUMIFS(Working!$E$413:$BL$413,Working!$E$2:$BL$2,S36)-SUMIFS(Working!$E$408:$BL$408,Working!$E$2:$BL$2,S36)</f>
        <v>12.581618348169853</v>
      </c>
      <c r="L36" s="227">
        <f ca="1">K36/Inputs!$E$3*100</f>
        <v>2.0969363913616421</v>
      </c>
      <c r="N36" s="163" t="s">
        <v>267</v>
      </c>
      <c r="O36" s="227">
        <f ca="1">$K36-SUMIFS(Working!$E$303:$BL$303,Working!$E$2:$BL$2,S36)</f>
        <v>11.477495266840702</v>
      </c>
      <c r="P36" s="227">
        <f ca="1">O36/Inputs!$E$3*100</f>
        <v>1.9129158778067836</v>
      </c>
      <c r="R36" s="718">
        <f t="shared" ca="1" si="2"/>
        <v>1.1041230813291509</v>
      </c>
      <c r="S36" s="717">
        <f t="shared" si="4"/>
        <v>50130</v>
      </c>
      <c r="U36" s="134" t="str">
        <f t="shared" si="3"/>
        <v>FY 37</v>
      </c>
      <c r="V36" s="565">
        <v>2037</v>
      </c>
      <c r="W36" s="564">
        <f ca="1"/>
        <v>3</v>
      </c>
    </row>
    <row r="37" spans="5:23" x14ac:dyDescent="0.3">
      <c r="J37" s="163" t="s">
        <v>266</v>
      </c>
      <c r="K37" s="227">
        <f ca="1">SUMIFS(Working!$E$413:$BL$413,Working!$E$2:$BL$2,S37)-SUMIFS(Working!$E$408:$BL$408,Working!$E$2:$BL$2,S37)</f>
        <v>13.405535139090537</v>
      </c>
      <c r="L37" s="227">
        <f ca="1">K37/Inputs!$E$3*100</f>
        <v>2.2342558565150892</v>
      </c>
      <c r="N37" s="163" t="s">
        <v>266</v>
      </c>
      <c r="O37" s="227">
        <f ca="1">$K37-SUMIFS(Working!$E$303:$BL$303,Working!$E$2:$BL$2,S37)</f>
        <v>12.274145653696594</v>
      </c>
      <c r="P37" s="227">
        <f ca="1">O37/Inputs!$E$3*100</f>
        <v>2.0456909422827656</v>
      </c>
      <c r="R37" s="718">
        <f t="shared" ca="1" si="2"/>
        <v>1.1313894853939424</v>
      </c>
      <c r="S37" s="717">
        <f t="shared" si="4"/>
        <v>50313</v>
      </c>
      <c r="U37" s="134" t="str">
        <f t="shared" si="3"/>
        <v>FY 37</v>
      </c>
      <c r="V37" s="565">
        <v>2037</v>
      </c>
      <c r="W37" s="564">
        <f ca="1"/>
        <v>3</v>
      </c>
    </row>
    <row r="38" spans="5:23" x14ac:dyDescent="0.3">
      <c r="F38" s="366" t="s">
        <v>449</v>
      </c>
      <c r="G38" s="367" t="s">
        <v>307</v>
      </c>
      <c r="H38" s="367" t="s">
        <v>366</v>
      </c>
      <c r="J38" s="163" t="s">
        <v>265</v>
      </c>
      <c r="K38" s="227">
        <f ca="1">SUMIFS(Working!$E$413:$BL$413,Working!$E$2:$BL$2,S38)-SUMIFS(Working!$E$408:$BL$408,Working!$E$2:$BL$2,S38)</f>
        <v>13.267435982234437</v>
      </c>
      <c r="L38" s="227">
        <f ca="1">K38/Inputs!$E$3*100</f>
        <v>2.2112393303724063</v>
      </c>
      <c r="N38" s="163" t="s">
        <v>265</v>
      </c>
      <c r="O38" s="227">
        <f ca="1">$K38-SUMIFS(Working!$E$303:$BL$303,Working!$E$2:$BL$2,S38)</f>
        <v>12.108106746838828</v>
      </c>
      <c r="P38" s="227">
        <f ca="1">O38/Inputs!$E$3*100</f>
        <v>2.0180177911398047</v>
      </c>
      <c r="R38" s="718">
        <f t="shared" ca="1" si="2"/>
        <v>1.1593292353956084</v>
      </c>
      <c r="S38" s="717">
        <f t="shared" si="4"/>
        <v>50495</v>
      </c>
      <c r="U38" s="134" t="str">
        <f t="shared" si="3"/>
        <v>FY 38</v>
      </c>
      <c r="V38" s="565">
        <v>2038</v>
      </c>
      <c r="W38" s="564">
        <f ca="1"/>
        <v>3</v>
      </c>
    </row>
    <row r="39" spans="5:23" x14ac:dyDescent="0.3">
      <c r="F39" s="157" t="s">
        <v>338</v>
      </c>
      <c r="G39" s="148">
        <f>Capex!I35/100</f>
        <v>17.689162720810721</v>
      </c>
      <c r="H39" s="148">
        <f>Capex!J35</f>
        <v>2.95</v>
      </c>
      <c r="J39" s="163" t="s">
        <v>264</v>
      </c>
      <c r="K39" s="227">
        <f ca="1">SUMIFS(Working!$E$413:$BL$413,Working!$E$2:$BL$2,S39)-SUMIFS(Working!$E$408:$BL$408,Working!$E$2:$BL$2,S39)</f>
        <v>13.18317395196201</v>
      </c>
      <c r="L39" s="227">
        <f ca="1">K39/Inputs!$E$3*100</f>
        <v>2.1971956586603349</v>
      </c>
      <c r="N39" s="163" t="s">
        <v>264</v>
      </c>
      <c r="O39" s="227">
        <f ca="1">$K39-SUMIFS(Working!$E$303:$BL$303,Working!$E$2:$BL$2,S39)</f>
        <v>11.995214992298372</v>
      </c>
      <c r="P39" s="227">
        <f ca="1">O39/Inputs!$E$3*100</f>
        <v>1.9992024987163954</v>
      </c>
      <c r="R39" s="718">
        <f t="shared" ca="1" si="2"/>
        <v>1.1879589596636375</v>
      </c>
      <c r="S39" s="717">
        <f t="shared" si="4"/>
        <v>50678</v>
      </c>
      <c r="U39" s="134" t="str">
        <f t="shared" si="3"/>
        <v>FY 38</v>
      </c>
      <c r="V39" s="565">
        <v>2038</v>
      </c>
      <c r="W39" s="564">
        <f ca="1"/>
        <v>3</v>
      </c>
    </row>
    <row r="40" spans="5:23" x14ac:dyDescent="0.3">
      <c r="F40" s="157" t="s">
        <v>452</v>
      </c>
      <c r="G40" s="148">
        <f ca="1">Capex!I36/100</f>
        <v>0</v>
      </c>
      <c r="H40" s="148">
        <f ca="1">Capex!J40</f>
        <v>7.0000000000000007E-2</v>
      </c>
      <c r="J40" s="163" t="s">
        <v>263</v>
      </c>
      <c r="K40" s="227">
        <f ca="1">SUMIFS(Working!$E$413:$BL$413,Working!$E$2:$BL$2,S40)-SUMIFS(Working!$E$408:$BL$408,Working!$E$2:$BL$2,S40)</f>
        <v>13.098642770425169</v>
      </c>
      <c r="L40" s="227">
        <f ca="1">K40/Inputs!$E$3*100</f>
        <v>2.1831071284041945</v>
      </c>
      <c r="N40" s="163" t="s">
        <v>263</v>
      </c>
      <c r="O40" s="227">
        <f ca="1">$K40-SUMIFS(Working!$E$303:$BL$303,Working!$E$2:$BL$2,S40)</f>
        <v>11.881347073259779</v>
      </c>
      <c r="P40" s="227">
        <f ca="1">O40/Inputs!$E$3*100</f>
        <v>1.9802245122099631</v>
      </c>
      <c r="R40" s="718">
        <f t="shared" ca="1" si="2"/>
        <v>1.2172956971653903</v>
      </c>
      <c r="S40" s="717">
        <f t="shared" si="4"/>
        <v>50860</v>
      </c>
      <c r="U40" s="134" t="str">
        <f t="shared" si="3"/>
        <v>FY 39</v>
      </c>
      <c r="V40" s="565">
        <v>2039</v>
      </c>
      <c r="W40" s="564">
        <f ca="1"/>
        <v>3</v>
      </c>
    </row>
    <row r="41" spans="5:23" x14ac:dyDescent="0.3">
      <c r="F41" s="157" t="s">
        <v>92</v>
      </c>
      <c r="G41" s="148">
        <f>Capex!I37/100</f>
        <v>12</v>
      </c>
      <c r="H41" s="148">
        <f>Capex!J41</f>
        <v>0.12</v>
      </c>
      <c r="J41" s="163" t="s">
        <v>262</v>
      </c>
      <c r="K41" s="227">
        <f ca="1">SUMIFS(Working!$E$413:$BL$413,Working!$E$2:$BL$2,S41)-SUMIFS(Working!$E$408:$BL$408,Working!$E$2:$BL$2,S41)</f>
        <v>6.4447953314574962</v>
      </c>
      <c r="L41" s="227">
        <f ca="1">K41/Inputs!$E$3*100</f>
        <v>1.0741325552429162</v>
      </c>
      <c r="N41" s="163" t="s">
        <v>262</v>
      </c>
      <c r="O41" s="227">
        <f ca="1">$K41-SUMIFS(Working!$E$303:$BL$303,Working!$E$2:$BL$2,S41)</f>
        <v>5.1974384238106754</v>
      </c>
      <c r="P41" s="227">
        <f ca="1">O41/Inputs!$E$3*100</f>
        <v>0.86623973730177928</v>
      </c>
      <c r="R41" s="718">
        <f t="shared" ca="1" si="2"/>
        <v>1.2473569076468207</v>
      </c>
      <c r="S41" s="717">
        <f t="shared" si="4"/>
        <v>51043</v>
      </c>
      <c r="U41" s="134" t="str">
        <f t="shared" si="3"/>
        <v>FY 39</v>
      </c>
      <c r="V41" s="565">
        <v>2039</v>
      </c>
      <c r="W41" s="564">
        <f ca="1"/>
        <v>3</v>
      </c>
    </row>
    <row r="42" spans="5:23" x14ac:dyDescent="0.3">
      <c r="F42" s="157" t="s">
        <v>93</v>
      </c>
      <c r="G42" s="148">
        <f>Capex!I38/100</f>
        <v>6</v>
      </c>
      <c r="H42" s="148">
        <f>Capex!J42</f>
        <v>2.5</v>
      </c>
      <c r="J42" s="163" t="s">
        <v>261</v>
      </c>
      <c r="K42" s="227">
        <f ca="1">SUMIFS(Working!$E$413:$BL$413,Working!$E$2:$BL$2,S42)-SUMIFS(Working!$E$408:$BL$408,Working!$E$2:$BL$2,S42)</f>
        <v>7.101024987240284</v>
      </c>
      <c r="L42" s="227">
        <f ca="1">K42/Inputs!$E$3*100</f>
        <v>1.1835041645400475</v>
      </c>
      <c r="N42" s="163" t="s">
        <v>261</v>
      </c>
      <c r="O42" s="227">
        <f ca="1">$K42-SUMIFS(Working!$E$303:$BL$303,Working!$E$2:$BL$2,S42)</f>
        <v>5.822864505216625</v>
      </c>
      <c r="P42" s="227">
        <f ca="1">O42/Inputs!$E$3*100</f>
        <v>0.97047741753610406</v>
      </c>
      <c r="R42" s="718">
        <f t="shared" ca="1" si="2"/>
        <v>1.278160482023659</v>
      </c>
      <c r="S42" s="717">
        <f t="shared" si="4"/>
        <v>51226</v>
      </c>
      <c r="U42" s="134" t="str">
        <f t="shared" si="3"/>
        <v>FY 40</v>
      </c>
      <c r="V42" s="565">
        <v>2040</v>
      </c>
      <c r="W42" s="564">
        <f ca="1"/>
        <v>3</v>
      </c>
    </row>
    <row r="43" spans="5:23" x14ac:dyDescent="0.3">
      <c r="F43" s="157" t="s">
        <v>350</v>
      </c>
      <c r="G43" s="148">
        <f>Capex!I39/100</f>
        <v>0</v>
      </c>
      <c r="H43" s="148">
        <f>Capex!J43</f>
        <v>1.08</v>
      </c>
      <c r="J43" s="163" t="s">
        <v>260</v>
      </c>
      <c r="K43" s="227">
        <f ca="1">SUMIFS(Working!$E$413:$BL$413,Working!$E$2:$BL$2,S43)-SUMIFS(Working!$E$408:$BL$408,Working!$E$2:$BL$2,S43)</f>
        <v>7.2138322029142472</v>
      </c>
      <c r="L43" s="227">
        <f ca="1">K43/Inputs!$E$3*100</f>
        <v>1.2023053671523745</v>
      </c>
      <c r="N43" s="163" t="s">
        <v>260</v>
      </c>
      <c r="O43" s="227">
        <f ca="1">$K43-SUMIFS(Working!$E$303:$BL$303,Working!$E$2:$BL$2,S43)</f>
        <v>5.9041074498850854</v>
      </c>
      <c r="P43" s="227">
        <f ca="1">O43/Inputs!$E$3*100</f>
        <v>0.9840179083141809</v>
      </c>
      <c r="R43" s="718">
        <f t="shared" ca="1" si="2"/>
        <v>1.3097247530291618</v>
      </c>
      <c r="S43" s="717">
        <f t="shared" si="4"/>
        <v>51409</v>
      </c>
      <c r="U43" s="134" t="str">
        <f t="shared" si="3"/>
        <v>FY 40</v>
      </c>
      <c r="V43" s="565">
        <v>2040</v>
      </c>
      <c r="W43" s="564">
        <f ca="1"/>
        <v>3</v>
      </c>
    </row>
    <row r="44" spans="5:23" x14ac:dyDescent="0.3">
      <c r="F44" s="157" t="s">
        <v>94</v>
      </c>
      <c r="G44" s="148">
        <f ca="1">Capex!I40/100</f>
        <v>0.40387842651923939</v>
      </c>
      <c r="H44" s="148">
        <f>Capex!J44</f>
        <v>0.8</v>
      </c>
      <c r="J44" s="163" t="s">
        <v>259</v>
      </c>
      <c r="K44" s="227">
        <f ca="1">SUMIFS(Working!$E$413:$BL$413,Working!$E$2:$BL$2,S44)-SUMIFS(Working!$E$408:$BL$408,Working!$E$2:$BL$2,S44)</f>
        <v>7.3532128080709667</v>
      </c>
      <c r="L44" s="227">
        <f ca="1">K44/Inputs!$E$3*100</f>
        <v>1.2255354680118278</v>
      </c>
      <c r="N44" s="163" t="s">
        <v>259</v>
      </c>
      <c r="O44" s="227">
        <f ca="1">$K44-SUMIFS(Working!$E$303:$BL$303,Working!$E$2:$BL$2,S44)</f>
        <v>6.0111443019461248</v>
      </c>
      <c r="P44" s="227">
        <f ca="1">O44/Inputs!$E$3*100</f>
        <v>1.0018573836576874</v>
      </c>
      <c r="R44" s="718">
        <f t="shared" ca="1" si="2"/>
        <v>1.3420685061248419</v>
      </c>
      <c r="S44" s="717">
        <f t="shared" si="4"/>
        <v>51591</v>
      </c>
      <c r="U44" s="134" t="str">
        <f t="shared" si="3"/>
        <v>FY 41</v>
      </c>
      <c r="V44" s="565">
        <v>2041</v>
      </c>
      <c r="W44" s="564">
        <f ca="1"/>
        <v>3</v>
      </c>
    </row>
    <row r="45" spans="5:23" x14ac:dyDescent="0.3">
      <c r="F45" s="157" t="s">
        <v>96</v>
      </c>
      <c r="G45" s="148">
        <f>Capex!I41/100</f>
        <v>0.69299999999999995</v>
      </c>
      <c r="H45" s="148">
        <f>Capex!J45</f>
        <v>0.06</v>
      </c>
      <c r="J45" s="163" t="s">
        <v>258</v>
      </c>
      <c r="K45" s="227">
        <f ca="1">SUMIFS(Working!$E$413:$BL$413,Working!$E$2:$BL$2,S45)-SUMIFS(Working!$E$408:$BL$408,Working!$E$2:$BL$2,S45)</f>
        <v>7.4942780274516325</v>
      </c>
      <c r="L45" s="227">
        <f ca="1">K45/Inputs!$E$3*100</f>
        <v>1.2490463379086054</v>
      </c>
      <c r="N45" s="163" t="s">
        <v>258</v>
      </c>
      <c r="O45" s="227">
        <f ca="1">$K45-SUMIFS(Working!$E$303:$BL$303,Working!$E$2:$BL$2,S45)</f>
        <v>6.1190670367710123</v>
      </c>
      <c r="P45" s="227">
        <f ca="1">O45/Inputs!$E$3*100</f>
        <v>1.0198445061285022</v>
      </c>
      <c r="R45" s="718">
        <f t="shared" ca="1" si="2"/>
        <v>1.3752109906806202</v>
      </c>
      <c r="S45" s="717">
        <f t="shared" si="4"/>
        <v>51774</v>
      </c>
      <c r="U45" s="134" t="str">
        <f t="shared" si="3"/>
        <v>FY 41</v>
      </c>
      <c r="V45" s="565">
        <v>2041</v>
      </c>
      <c r="W45" s="564">
        <f ca="1"/>
        <v>3</v>
      </c>
    </row>
    <row r="46" spans="5:23" x14ac:dyDescent="0.3">
      <c r="F46" s="157" t="s">
        <v>91</v>
      </c>
      <c r="G46" s="148">
        <f>Capex!I42/100</f>
        <v>15</v>
      </c>
      <c r="H46" s="148">
        <f>Capex!J42</f>
        <v>2.5</v>
      </c>
      <c r="J46" s="163" t="s">
        <v>257</v>
      </c>
      <c r="K46" s="227">
        <f ca="1">SUMIFS(Working!$E$413:$BL$413,Working!$E$2:$BL$2,S46)-SUMIFS(Working!$E$408:$BL$408,Working!$E$2:$BL$2,S46)</f>
        <v>7.6381745849624414</v>
      </c>
      <c r="L46" s="227">
        <f ca="1">K46/Inputs!$E$3*100</f>
        <v>1.2730290974937402</v>
      </c>
      <c r="N46" s="163" t="s">
        <v>257</v>
      </c>
      <c r="O46" s="227">
        <f ca="1">$K46-SUMIFS(Working!$E$303:$BL$303,Working!$E$2:$BL$2,S46)</f>
        <v>6.2290026535313574</v>
      </c>
      <c r="P46" s="227">
        <f ca="1">O46/Inputs!$E$3*100</f>
        <v>1.0381671089218929</v>
      </c>
      <c r="R46" s="718">
        <f t="shared" ca="1" si="2"/>
        <v>1.409171931431084</v>
      </c>
      <c r="S46" s="717">
        <f t="shared" si="4"/>
        <v>51956</v>
      </c>
      <c r="U46" s="134" t="str">
        <f t="shared" si="3"/>
        <v>FY 42</v>
      </c>
      <c r="V46" s="565">
        <v>2042</v>
      </c>
      <c r="W46" s="564">
        <f ca="1"/>
        <v>3</v>
      </c>
    </row>
    <row r="47" spans="5:23" x14ac:dyDescent="0.3">
      <c r="F47" s="157" t="s">
        <v>90</v>
      </c>
      <c r="G47" s="148">
        <f>Capex!I43/100</f>
        <v>6.4997999999999987</v>
      </c>
      <c r="H47" s="148">
        <f>Capex!J43</f>
        <v>1.08</v>
      </c>
      <c r="J47" s="163" t="s">
        <v>256</v>
      </c>
      <c r="K47" s="227">
        <f ca="1">SUMIFS(Working!$E$413:$BL$413,Working!$E$2:$BL$2,S47)-SUMIFS(Working!$E$408:$BL$408,Working!$E$2:$BL$2,S47)</f>
        <v>7.7849109818275428</v>
      </c>
      <c r="L47" s="227">
        <f ca="1">K47/Inputs!$E$3*100</f>
        <v>1.2974851636379239</v>
      </c>
      <c r="N47" s="163" t="s">
        <v>256</v>
      </c>
      <c r="O47" s="227">
        <f ca="1">$K47-SUMIFS(Working!$E$303:$BL$303,Working!$E$2:$BL$2,S47)</f>
        <v>6.3409394416128917</v>
      </c>
      <c r="P47" s="227">
        <f ca="1">O47/Inputs!$E$3*100</f>
        <v>1.0568232402688151</v>
      </c>
      <c r="R47" s="718">
        <f t="shared" ca="1" si="2"/>
        <v>1.4439715402146511</v>
      </c>
      <c r="S47" s="717">
        <f t="shared" si="4"/>
        <v>52139</v>
      </c>
      <c r="U47" s="134" t="str">
        <f t="shared" si="3"/>
        <v>FY 42</v>
      </c>
      <c r="V47" s="565">
        <v>2042</v>
      </c>
      <c r="W47" s="564">
        <f ca="1"/>
        <v>3</v>
      </c>
    </row>
    <row r="48" spans="5:23" x14ac:dyDescent="0.3">
      <c r="F48" s="157" t="s">
        <v>95</v>
      </c>
      <c r="G48" s="260">
        <f>SUM(G49:G56)</f>
        <v>4.780579354838709</v>
      </c>
      <c r="H48" s="260">
        <f>SUM(H49:H56)</f>
        <v>0.79</v>
      </c>
      <c r="J48" s="163" t="s">
        <v>255</v>
      </c>
      <c r="K48" s="227">
        <f ca="1">SUMIFS(Working!$E$413:$BL$413,Working!$E$2:$BL$2,S48)-SUMIFS(Working!$E$408:$BL$408,Working!$E$2:$BL$2,S48)</f>
        <v>7.934546743579233</v>
      </c>
      <c r="L48" s="227">
        <f ca="1">K48/Inputs!$E$3*100</f>
        <v>1.3224244572632053</v>
      </c>
      <c r="N48" s="163" t="s">
        <v>255</v>
      </c>
      <c r="O48" s="227">
        <f ca="1">$K48-SUMIFS(Working!$E$303:$BL$303,Working!$E$2:$BL$2,S48)</f>
        <v>6.4549162155765938</v>
      </c>
      <c r="P48" s="227">
        <f ca="1">O48/Inputs!$E$3*100</f>
        <v>1.0758193692627656</v>
      </c>
      <c r="R48" s="718">
        <f t="shared" ca="1" si="2"/>
        <v>1.4796305280026392</v>
      </c>
      <c r="S48" s="717">
        <f t="shared" si="4"/>
        <v>52321</v>
      </c>
      <c r="U48" s="134" t="str">
        <f t="shared" si="3"/>
        <v>FY 43</v>
      </c>
      <c r="V48" s="565">
        <v>2043</v>
      </c>
      <c r="W48" s="564">
        <f ca="1"/>
        <v>3</v>
      </c>
    </row>
    <row r="49" spans="6:23" x14ac:dyDescent="0.3">
      <c r="F49" s="368" t="s">
        <v>498</v>
      </c>
      <c r="G49" s="148">
        <f>Capex!I45/100</f>
        <v>0.38380000000000003</v>
      </c>
      <c r="H49" s="148">
        <f>Capex!J45</f>
        <v>0.06</v>
      </c>
      <c r="J49" s="163" t="s">
        <v>254</v>
      </c>
      <c r="K49" s="227">
        <f ca="1">SUMIFS(Working!$E$413:$BL$413,Working!$E$2:$BL$2,S49)-SUMIFS(Working!$E$408:$BL$408,Working!$E$2:$BL$2,S49)</f>
        <v>8.0871403998050742</v>
      </c>
      <c r="L49" s="227">
        <f ca="1">K49/Inputs!$E$3*100</f>
        <v>1.3478567333008455</v>
      </c>
      <c r="N49" s="163" t="s">
        <v>254</v>
      </c>
      <c r="O49" s="227">
        <f ca="1">$K49-SUMIFS(Working!$E$303:$BL$303,Working!$E$2:$BL$2,S49)</f>
        <v>6.5709702825796903</v>
      </c>
      <c r="P49" s="227">
        <f ca="1">O49/Inputs!$E$3*100</f>
        <v>1.0951617137632816</v>
      </c>
      <c r="R49" s="718">
        <f t="shared" ca="1" si="2"/>
        <v>1.5161701172253839</v>
      </c>
      <c r="S49" s="717">
        <f t="shared" si="4"/>
        <v>52504</v>
      </c>
      <c r="U49" s="134" t="str">
        <f t="shared" si="3"/>
        <v>FY 43</v>
      </c>
      <c r="V49" s="565">
        <v>2043</v>
      </c>
      <c r="W49" s="564">
        <f ca="1"/>
        <v>3</v>
      </c>
    </row>
    <row r="50" spans="6:23" x14ac:dyDescent="0.3">
      <c r="F50" s="368" t="s">
        <v>498</v>
      </c>
      <c r="G50" s="148">
        <f>Capex!I46/100</f>
        <v>0.84656000000000009</v>
      </c>
      <c r="H50" s="148">
        <f>Capex!J46</f>
        <v>0.14000000000000001</v>
      </c>
      <c r="J50" s="163" t="s">
        <v>253</v>
      </c>
      <c r="K50" s="227">
        <f ca="1">SUMIFS(Working!$E$413:$BL$413,Working!$E$2:$BL$2,S50)-SUMIFS(Working!$E$408:$BL$408,Working!$E$2:$BL$2,S50)</f>
        <v>8.2427517868643587</v>
      </c>
      <c r="L50" s="227">
        <f ca="1">K50/Inputs!$E$3*100</f>
        <v>1.3737919644773933</v>
      </c>
      <c r="N50" s="163" t="s">
        <v>253</v>
      </c>
      <c r="O50" s="227">
        <f ca="1">$K50-SUMIFS(Working!$E$303:$BL$303,Working!$E$2:$BL$2,S50)</f>
        <v>6.6891397324615882</v>
      </c>
      <c r="P50" s="227">
        <f ca="1">O50/Inputs!$E$3*100</f>
        <v>1.1148566220769314</v>
      </c>
      <c r="R50" s="718">
        <f t="shared" ca="1" si="2"/>
        <v>1.5536120544027705</v>
      </c>
      <c r="S50" s="717">
        <f t="shared" si="4"/>
        <v>52687</v>
      </c>
      <c r="U50" s="134" t="str">
        <f t="shared" si="3"/>
        <v>FY 44</v>
      </c>
      <c r="V50" s="565">
        <v>2044</v>
      </c>
      <c r="W50" s="564">
        <f ca="1"/>
        <v>3</v>
      </c>
    </row>
    <row r="51" spans="6:23" x14ac:dyDescent="0.3">
      <c r="F51" s="368" t="s">
        <v>345</v>
      </c>
      <c r="G51" s="148">
        <f>Capex!I47/100</f>
        <v>0.24</v>
      </c>
      <c r="H51" s="148">
        <f>Capex!J47</f>
        <v>0.04</v>
      </c>
      <c r="J51" s="163" t="s">
        <v>252</v>
      </c>
      <c r="K51" s="227">
        <f ca="1">SUMIFS(Working!$E$413:$BL$413,Working!$E$2:$BL$2,S51)-SUMIFS(Working!$E$408:$BL$408,Working!$E$2:$BL$2,S51)</f>
        <v>8.4014419737955333</v>
      </c>
      <c r="L51" s="227">
        <f ca="1">K51/Inputs!$E$3*100</f>
        <v>1.4002403289659222</v>
      </c>
      <c r="N51" s="163" t="s">
        <v>252</v>
      </c>
      <c r="O51" s="227">
        <f ca="1">$K51-SUMIFS(Working!$E$303:$BL$303,Working!$E$2:$BL$2,S51)</f>
        <v>6.8094633507088806</v>
      </c>
      <c r="P51" s="227">
        <f ca="1">O51/Inputs!$E$3*100</f>
        <v>1.13491055845148</v>
      </c>
      <c r="R51" s="718">
        <f t="shared" ca="1" si="2"/>
        <v>1.5919786230866526</v>
      </c>
      <c r="S51" s="717">
        <f t="shared" si="4"/>
        <v>52870</v>
      </c>
      <c r="U51" s="134" t="str">
        <f t="shared" si="3"/>
        <v>FY 44</v>
      </c>
      <c r="V51" s="565">
        <v>2044</v>
      </c>
      <c r="W51" s="564">
        <f ca="1"/>
        <v>3</v>
      </c>
    </row>
    <row r="52" spans="6:23" x14ac:dyDescent="0.3">
      <c r="F52" s="368" t="s">
        <v>346</v>
      </c>
      <c r="G52" s="148">
        <f>Capex!I48/100</f>
        <v>0.15</v>
      </c>
      <c r="H52" s="148">
        <f>Capex!J48</f>
        <v>0.03</v>
      </c>
      <c r="J52" s="163" t="s">
        <v>251</v>
      </c>
      <c r="K52" s="227">
        <f ca="1">SUMIFS(Working!$E$413:$BL$413,Working!$E$2:$BL$2,S52)-SUMIFS(Working!$E$408:$BL$408,Working!$E$2:$BL$2,S52)</f>
        <v>8.5632732928178044</v>
      </c>
      <c r="L52" s="227">
        <f ca="1">K52/Inputs!$E$3*100</f>
        <v>1.4272122154696341</v>
      </c>
      <c r="N52" s="163" t="s">
        <v>251</v>
      </c>
      <c r="O52" s="227">
        <f ca="1">$K52-SUMIFS(Working!$E$303:$BL$303,Working!$E$2:$BL$2,S52)</f>
        <v>6.9319806356948952</v>
      </c>
      <c r="P52" s="227">
        <f ca="1">O52/Inputs!$E$3*100</f>
        <v>1.1553301059491492</v>
      </c>
      <c r="R52" s="718">
        <f t="shared" ca="1" si="2"/>
        <v>1.6312926571229092</v>
      </c>
      <c r="S52" s="717">
        <f t="shared" si="4"/>
        <v>53052</v>
      </c>
      <c r="U52" s="134" t="str">
        <f t="shared" si="3"/>
        <v>FY 45</v>
      </c>
      <c r="V52" s="565">
        <v>2045</v>
      </c>
      <c r="W52" s="564">
        <f ca="1"/>
        <v>3</v>
      </c>
    </row>
    <row r="53" spans="6:23" x14ac:dyDescent="0.3">
      <c r="F53" s="368" t="s">
        <v>347</v>
      </c>
      <c r="G53" s="148">
        <f>Capex!I49/100</f>
        <v>0.25</v>
      </c>
      <c r="H53" s="148">
        <f>Capex!J49</f>
        <v>0.04</v>
      </c>
      <c r="J53" s="163" t="s">
        <v>250</v>
      </c>
      <c r="K53" s="227">
        <f ca="1">SUMIFS(Working!$E$413:$BL$413,Working!$E$2:$BL$2,S53)-SUMIFS(Working!$E$408:$BL$408,Working!$E$2:$BL$2,S53)</f>
        <v>8.7283093658442823</v>
      </c>
      <c r="L53" s="227">
        <f ca="1">K53/Inputs!$E$3*100</f>
        <v>1.4547182276407138</v>
      </c>
      <c r="N53" s="163" t="s">
        <v>250</v>
      </c>
      <c r="O53" s="227">
        <f ca="1">$K53-SUMIFS(Working!$E$303:$BL$303,Working!$E$2:$BL$2,S53)</f>
        <v>7.0567318116032975</v>
      </c>
      <c r="P53" s="227">
        <f ca="1">O53/Inputs!$E$3*100</f>
        <v>1.1761219686005495</v>
      </c>
      <c r="R53" s="718">
        <f t="shared" ca="1" si="2"/>
        <v>1.6715775542409848</v>
      </c>
      <c r="S53" s="717">
        <f t="shared" si="4"/>
        <v>53235</v>
      </c>
      <c r="U53" s="134" t="str">
        <f t="shared" si="3"/>
        <v>FY 45</v>
      </c>
      <c r="V53" s="565">
        <v>2045</v>
      </c>
      <c r="W53" s="564">
        <f ca="1"/>
        <v>3</v>
      </c>
    </row>
    <row r="54" spans="6:23" x14ac:dyDescent="0.3">
      <c r="F54" s="368" t="s">
        <v>348</v>
      </c>
      <c r="G54" s="148">
        <f>Capex!I50/100</f>
        <v>0.35</v>
      </c>
      <c r="H54" s="148">
        <f>Capex!J50</f>
        <v>0.06</v>
      </c>
      <c r="J54" s="163" t="s">
        <v>249</v>
      </c>
      <c r="K54" s="227">
        <f ca="1">SUMIFS(Working!$E$413:$BL$413,Working!$E$2:$BL$2,S54)-SUMIFS(Working!$E$408:$BL$408,Working!$E$2:$BL$2,S54)</f>
        <v>8.8966151317716857</v>
      </c>
      <c r="L54" s="227">
        <f ca="1">K54/Inputs!$E$3*100</f>
        <v>1.4827691886286143</v>
      </c>
      <c r="N54" s="163" t="s">
        <v>249</v>
      </c>
      <c r="O54" s="227">
        <f ca="1">$K54-SUMIFS(Working!$E$303:$BL$303,Working!$E$2:$BL$2,S54)</f>
        <v>7.1837578417926311</v>
      </c>
      <c r="P54" s="227">
        <f ca="1">O54/Inputs!$E$3*100</f>
        <v>1.1972929736321052</v>
      </c>
      <c r="R54" s="718">
        <f t="shared" ca="1" si="2"/>
        <v>1.7128572899790546</v>
      </c>
      <c r="S54" s="717">
        <f t="shared" si="4"/>
        <v>53417</v>
      </c>
      <c r="U54" s="134" t="str">
        <f t="shared" si="3"/>
        <v>FY 46</v>
      </c>
      <c r="V54" s="565">
        <v>2046</v>
      </c>
      <c r="W54" s="564">
        <f ca="1"/>
        <v>3</v>
      </c>
    </row>
    <row r="55" spans="6:23" x14ac:dyDescent="0.3">
      <c r="F55" s="368" t="s">
        <v>499</v>
      </c>
      <c r="G55" s="148">
        <f>Capex!I51/100</f>
        <v>0.50701935483870963</v>
      </c>
      <c r="H55" s="148">
        <f>Capex!J51</f>
        <v>0.08</v>
      </c>
      <c r="J55" s="163" t="s">
        <v>248</v>
      </c>
      <c r="K55" s="227">
        <f ca="1">SUMIFS(Working!$E$413:$BL$413,Working!$E$2:$BL$2,S55)-SUMIFS(Working!$E$408:$BL$408,Working!$E$2:$BL$2,S55)</f>
        <v>9.0682568743513006</v>
      </c>
      <c r="L55" s="227">
        <f ca="1">K55/Inputs!$E$3*100</f>
        <v>1.5113761457252168</v>
      </c>
      <c r="N55" s="163" t="s">
        <v>248</v>
      </c>
      <c r="O55" s="227">
        <f ca="1">$K55-SUMIFS(Working!$E$303:$BL$303,Working!$E$2:$BL$2,S55)</f>
        <v>7.313100442398266</v>
      </c>
      <c r="P55" s="227">
        <f ca="1">O55/Inputs!$E$3*100</f>
        <v>1.2188500737330443</v>
      </c>
      <c r="R55" s="718">
        <f t="shared" ca="1" si="2"/>
        <v>1.7551564319530346</v>
      </c>
      <c r="S55" s="717">
        <f t="shared" si="4"/>
        <v>53600</v>
      </c>
      <c r="U55" s="134" t="str">
        <f t="shared" si="3"/>
        <v>FY 46</v>
      </c>
      <c r="V55" s="565">
        <v>2046</v>
      </c>
      <c r="W55" s="564">
        <f ca="1"/>
        <v>3</v>
      </c>
    </row>
    <row r="56" spans="6:23" x14ac:dyDescent="0.3">
      <c r="F56" s="368" t="s">
        <v>349</v>
      </c>
      <c r="G56" s="148">
        <f>Capex!I52/100</f>
        <v>2.0531999999999999</v>
      </c>
      <c r="H56" s="148">
        <f>Capex!J52</f>
        <v>0.34</v>
      </c>
      <c r="J56" s="163" t="s">
        <v>247</v>
      </c>
      <c r="K56" s="227">
        <f ca="1">SUMIFS(Working!$E$413:$BL$413,Working!$E$2:$BL$2,S56)-SUMIFS(Working!$E$408:$BL$408,Working!$E$2:$BL$2,S56)</f>
        <v>9.2433022506634064</v>
      </c>
      <c r="L56" s="227">
        <f ca="1">K56/Inputs!$E$3*100</f>
        <v>1.5405503751105676</v>
      </c>
      <c r="N56" s="163" t="s">
        <v>247</v>
      </c>
      <c r="O56" s="227">
        <f ca="1">$K56-SUMIFS(Working!$E$303:$BL$303,Working!$E$2:$BL$2,S56)</f>
        <v>7.4448020961853985</v>
      </c>
      <c r="P56" s="227">
        <f ca="1">O56/Inputs!$E$3*100</f>
        <v>1.240800349364233</v>
      </c>
      <c r="R56" s="718">
        <f t="shared" ca="1" si="2"/>
        <v>1.7985001544780079</v>
      </c>
      <c r="S56" s="717">
        <f t="shared" si="4"/>
        <v>53782</v>
      </c>
      <c r="U56" s="134" t="str">
        <f t="shared" si="3"/>
        <v>FY 47</v>
      </c>
      <c r="V56" s="565">
        <v>2047</v>
      </c>
      <c r="W56" s="564">
        <f ca="1"/>
        <v>3</v>
      </c>
    </row>
    <row r="57" spans="6:23" x14ac:dyDescent="0.3">
      <c r="F57" s="326" t="s">
        <v>450</v>
      </c>
      <c r="G57" s="497">
        <f ca="1">SUM(G39:G48)</f>
        <v>63.066420502168668</v>
      </c>
      <c r="H57" s="497">
        <f ca="1">Capex!J53</f>
        <v>10.520000000000001</v>
      </c>
      <c r="J57" s="163" t="s">
        <v>246</v>
      </c>
      <c r="K57" s="227">
        <f ca="1">SUMIFS(Working!$E$413:$BL$413,Working!$E$2:$BL$2,S57)-SUMIFS(Working!$E$408:$BL$408,Working!$E$2:$BL$2,S57)</f>
        <v>9.4218203202080115</v>
      </c>
      <c r="L57" s="227">
        <f ca="1">K57/Inputs!$E$3*100</f>
        <v>1.5703033867013352</v>
      </c>
      <c r="N57" s="163" t="s">
        <v>246</v>
      </c>
      <c r="O57" s="227">
        <f ca="1">$K57-SUMIFS(Working!$E$303:$BL$303,Working!$E$2:$BL$2,S57)</f>
        <v>7.5789060666573249</v>
      </c>
      <c r="P57" s="227">
        <f ca="1">O57/Inputs!$E$3*100</f>
        <v>1.2631510111095541</v>
      </c>
      <c r="R57" s="718">
        <f t="shared" ca="1" si="2"/>
        <v>1.8429142535506866</v>
      </c>
      <c r="S57" s="717">
        <f t="shared" si="4"/>
        <v>53965</v>
      </c>
      <c r="U57" s="134" t="str">
        <f t="shared" si="3"/>
        <v>FY 47</v>
      </c>
      <c r="V57" s="565">
        <v>2047</v>
      </c>
      <c r="W57" s="564">
        <f ca="1"/>
        <v>3</v>
      </c>
    </row>
    <row r="58" spans="6:23" x14ac:dyDescent="0.3">
      <c r="J58" s="163" t="s">
        <v>245</v>
      </c>
      <c r="K58" s="227">
        <f ca="1">SUMIFS(Working!$E$413:$BL$413,Working!$E$2:$BL$2,S58)-SUMIFS(Working!$E$408:$BL$408,Working!$E$2:$BL$2,S58)</f>
        <v>9.603881574625694</v>
      </c>
      <c r="L58" s="227">
        <f ca="1">K58/Inputs!$E$3*100</f>
        <v>1.6006469291042824</v>
      </c>
      <c r="N58" s="163" t="s">
        <v>245</v>
      </c>
      <c r="O58" s="227">
        <f ca="1">$K58-SUMIFS(Working!$E$303:$BL$303,Working!$E$2:$BL$2,S58)</f>
        <v>7.7154564124237863</v>
      </c>
      <c r="P58" s="227">
        <f ca="1">O58/Inputs!$E$3*100</f>
        <v>1.2859094020706312</v>
      </c>
      <c r="R58" s="718">
        <f t="shared" ca="1" si="2"/>
        <v>1.8884251622019077</v>
      </c>
      <c r="S58" s="717">
        <f t="shared" si="4"/>
        <v>54148</v>
      </c>
      <c r="U58" s="134" t="str">
        <f t="shared" si="3"/>
        <v>FY 48</v>
      </c>
      <c r="V58" s="565">
        <v>2048</v>
      </c>
      <c r="W58" s="564">
        <f ca="1"/>
        <v>3</v>
      </c>
    </row>
    <row r="59" spans="6:23" x14ac:dyDescent="0.3">
      <c r="F59" s="257" t="s">
        <v>448</v>
      </c>
      <c r="G59" s="258" t="s">
        <v>307</v>
      </c>
      <c r="H59" s="258" t="s">
        <v>366</v>
      </c>
      <c r="J59" s="163" t="s">
        <v>244</v>
      </c>
      <c r="K59" s="227">
        <f ca="1">SUMIFS(Working!$E$413:$BL$413,Working!$E$2:$BL$2,S59)-SUMIFS(Working!$E$408:$BL$408,Working!$E$2:$BL$2,S59)</f>
        <v>9.7895579680622706</v>
      </c>
      <c r="L59" s="227">
        <f ca="1">K59/Inputs!$E$3*100</f>
        <v>1.6315929946770451</v>
      </c>
      <c r="N59" s="163" t="s">
        <v>244</v>
      </c>
      <c r="O59" s="227">
        <f ca="1">$K59-SUMIFS(Working!$E$303:$BL$303,Working!$E$2:$BL$2,S59)</f>
        <v>7.8544980018340507</v>
      </c>
      <c r="P59" s="227">
        <f ca="1">O59/Inputs!$E$3*100</f>
        <v>1.309083000305675</v>
      </c>
      <c r="R59" s="718">
        <f t="shared" ca="1" si="2"/>
        <v>1.93505996622822</v>
      </c>
      <c r="S59" s="717">
        <f t="shared" si="4"/>
        <v>54331</v>
      </c>
      <c r="T59" s="135"/>
      <c r="U59" s="134" t="str">
        <f t="shared" si="3"/>
        <v>FY 48</v>
      </c>
      <c r="V59" s="566">
        <v>2048</v>
      </c>
      <c r="W59" s="564">
        <f ca="1"/>
        <v>3</v>
      </c>
    </row>
    <row r="60" spans="6:23" x14ac:dyDescent="0.3">
      <c r="F60" s="354" t="s">
        <v>380</v>
      </c>
      <c r="G60" s="355">
        <f ca="1">SUM(Working!E307:BL307)</f>
        <v>321.23716138552709</v>
      </c>
      <c r="H60" s="355">
        <f ca="1">G60*100/$D$5</f>
        <v>53.539526897587848</v>
      </c>
      <c r="J60" s="164" t="s">
        <v>466</v>
      </c>
      <c r="K60" s="228">
        <f ca="1">SUMIFS(Working!$E$413:$BL$413,Working!$E$2:$BL$2,S60)-SUMIFS(Working!$E$408:$BL$408,Working!$E$2:$BL$2,S60)</f>
        <v>0</v>
      </c>
      <c r="L60" s="227">
        <f ca="1">K60/Inputs!$E$3*100</f>
        <v>0</v>
      </c>
      <c r="N60" s="164" t="s">
        <v>466</v>
      </c>
      <c r="O60" s="227">
        <f ca="1">$K60-SUMIFS(Working!$E$303:$BL$303,Working!$E$2:$BL$2,S60)</f>
        <v>0</v>
      </c>
      <c r="P60" s="227">
        <f ca="1">O60/Inputs!$E$3*100</f>
        <v>0</v>
      </c>
      <c r="R60" s="718">
        <f t="shared" ca="1" si="2"/>
        <v>0</v>
      </c>
      <c r="S60" s="717">
        <f t="shared" si="4"/>
        <v>54513</v>
      </c>
      <c r="T60" s="135"/>
      <c r="U60" s="134" t="str">
        <f t="shared" si="3"/>
        <v>FY 49</v>
      </c>
      <c r="V60" s="566">
        <v>2049</v>
      </c>
      <c r="W60" s="564">
        <f ca="1"/>
        <v>3</v>
      </c>
    </row>
    <row r="61" spans="6:23" x14ac:dyDescent="0.3">
      <c r="F61" s="160" t="s">
        <v>447</v>
      </c>
      <c r="G61" s="149">
        <f ca="1">SUM(Working!E313:BL313)</f>
        <v>0</v>
      </c>
      <c r="H61" s="149">
        <f ca="1">G61*100/$D$5</f>
        <v>0</v>
      </c>
      <c r="S61" s="135"/>
      <c r="T61" s="135"/>
    </row>
    <row r="62" spans="6:23" x14ac:dyDescent="0.3">
      <c r="S62" s="135"/>
      <c r="T62" s="135"/>
    </row>
    <row r="63" spans="6:23" x14ac:dyDescent="0.3">
      <c r="G63" s="134" t="s">
        <v>130</v>
      </c>
      <c r="S63" s="135"/>
      <c r="T63" s="135"/>
    </row>
    <row r="64" spans="6:23" x14ac:dyDescent="0.3">
      <c r="G64" s="539">
        <f ca="1">G12-Capex!I59/100</f>
        <v>0</v>
      </c>
      <c r="S64" s="135"/>
      <c r="T64" s="135"/>
    </row>
    <row r="65" spans="2:20" x14ac:dyDescent="0.3">
      <c r="G65" s="539">
        <f ca="1">G22-SUM(K5:K8)</f>
        <v>0</v>
      </c>
      <c r="S65" s="135"/>
      <c r="T65" s="135"/>
    </row>
    <row r="66" spans="2:20" x14ac:dyDescent="0.3">
      <c r="G66" s="539">
        <f ca="1">G57-G9</f>
        <v>0</v>
      </c>
      <c r="S66" s="135"/>
      <c r="T66" s="135"/>
    </row>
    <row r="67" spans="2:20" x14ac:dyDescent="0.3">
      <c r="G67" s="571">
        <f ca="1">Working!D312-Working!D313</f>
        <v>0</v>
      </c>
      <c r="S67" s="135"/>
      <c r="T67" s="135"/>
    </row>
    <row r="68" spans="2:20" x14ac:dyDescent="0.3">
      <c r="S68" s="135"/>
      <c r="T68" s="135"/>
    </row>
    <row r="69" spans="2:20" x14ac:dyDescent="0.3">
      <c r="S69" s="135"/>
      <c r="T69" s="135"/>
    </row>
    <row r="70" spans="2:20" x14ac:dyDescent="0.3">
      <c r="S70" s="135"/>
      <c r="T70" s="135"/>
    </row>
    <row r="71" spans="2:20" ht="12.5" thickBot="1" x14ac:dyDescent="0.35">
      <c r="S71" s="135"/>
      <c r="T71" s="135"/>
    </row>
    <row r="72" spans="2:20" ht="12.5" thickBot="1" x14ac:dyDescent="0.35">
      <c r="B72" s="572" t="s">
        <v>25</v>
      </c>
      <c r="C72" s="573" t="s">
        <v>534</v>
      </c>
      <c r="D72" s="574" t="s">
        <v>307</v>
      </c>
      <c r="F72" s="568" t="s">
        <v>521</v>
      </c>
      <c r="G72" s="569" t="s">
        <v>82</v>
      </c>
      <c r="S72" s="135"/>
      <c r="T72" s="135"/>
    </row>
    <row r="73" spans="2:20" ht="12.5" thickBot="1" x14ac:dyDescent="0.35">
      <c r="B73" s="575" t="s">
        <v>535</v>
      </c>
      <c r="C73" s="576" t="s">
        <v>536</v>
      </c>
      <c r="D73" s="577">
        <f ca="1">G14</f>
        <v>329.69667470958325</v>
      </c>
      <c r="F73" s="694" t="s">
        <v>363</v>
      </c>
      <c r="G73" s="567">
        <f>Capex!D66+Capex!D67</f>
        <v>6.5</v>
      </c>
      <c r="H73" s="695">
        <v>1.1000000000000001</v>
      </c>
      <c r="I73" s="695">
        <f>G73*H73</f>
        <v>7.15</v>
      </c>
      <c r="S73" s="135"/>
      <c r="T73" s="135"/>
    </row>
    <row r="74" spans="2:20" ht="12.5" thickBot="1" x14ac:dyDescent="0.35">
      <c r="B74" s="578" t="s">
        <v>537</v>
      </c>
      <c r="C74" s="579"/>
      <c r="D74" s="579"/>
      <c r="F74" s="694" t="s">
        <v>364</v>
      </c>
      <c r="G74" s="567">
        <f>Capex!D68+Capex!D69</f>
        <v>2.25</v>
      </c>
      <c r="H74" s="695">
        <v>1.1000000000000001</v>
      </c>
      <c r="I74" s="695">
        <f>G74*H74</f>
        <v>2.4750000000000001</v>
      </c>
      <c r="S74" s="135"/>
      <c r="T74" s="135"/>
    </row>
    <row r="75" spans="2:20" ht="20.5" thickBot="1" x14ac:dyDescent="0.35">
      <c r="B75" s="575" t="s">
        <v>538</v>
      </c>
      <c r="C75" s="576" t="s">
        <v>722</v>
      </c>
      <c r="D75" s="577">
        <f ca="1">D73*30%</f>
        <v>98.909002412874969</v>
      </c>
      <c r="F75" s="694" t="s">
        <v>17</v>
      </c>
      <c r="G75" s="570">
        <f>SUM(G73:G74)</f>
        <v>8.75</v>
      </c>
      <c r="H75" s="695"/>
      <c r="I75" s="570">
        <f>SUM(I73:I74)</f>
        <v>9.625</v>
      </c>
      <c r="S75" s="135"/>
      <c r="T75" s="135"/>
    </row>
    <row r="76" spans="2:20" ht="20.5" thickBot="1" x14ac:dyDescent="0.35">
      <c r="B76" s="575" t="s">
        <v>539</v>
      </c>
      <c r="C76" s="576" t="s">
        <v>721</v>
      </c>
      <c r="D76" s="576">
        <f>0.2*600</f>
        <v>120</v>
      </c>
      <c r="F76" s="694" t="s">
        <v>522</v>
      </c>
      <c r="G76" s="567">
        <f>Capex!D74</f>
        <v>1</v>
      </c>
      <c r="H76" s="695">
        <v>0.75</v>
      </c>
      <c r="I76" s="696">
        <f>ROUND(G76*H76,3)</f>
        <v>0.75</v>
      </c>
      <c r="S76" s="135"/>
      <c r="T76" s="135"/>
    </row>
    <row r="77" spans="2:20" ht="20.5" thickBot="1" x14ac:dyDescent="0.35">
      <c r="B77" s="575" t="s">
        <v>540</v>
      </c>
      <c r="C77" s="576" t="s">
        <v>541</v>
      </c>
      <c r="D77" s="577">
        <f ca="1">MIN(D75:D76)</f>
        <v>98.909002412874969</v>
      </c>
      <c r="F77" s="694" t="s">
        <v>523</v>
      </c>
      <c r="G77" s="567">
        <f>Capex!D75</f>
        <v>9</v>
      </c>
      <c r="H77" s="695">
        <v>0.75</v>
      </c>
      <c r="I77" s="696">
        <f t="shared" ref="I77:I79" si="6">ROUND(G77*H77,3)</f>
        <v>6.75</v>
      </c>
      <c r="S77" s="135"/>
      <c r="T77" s="135"/>
    </row>
    <row r="78" spans="2:20" x14ac:dyDescent="0.3">
      <c r="F78" s="694" t="s">
        <v>524</v>
      </c>
      <c r="G78" s="567">
        <f>Capex!D73</f>
        <v>9</v>
      </c>
      <c r="H78" s="695">
        <v>0.75</v>
      </c>
      <c r="I78" s="696">
        <f t="shared" si="6"/>
        <v>6.75</v>
      </c>
      <c r="S78" s="135"/>
      <c r="T78" s="135"/>
    </row>
    <row r="79" spans="2:20" x14ac:dyDescent="0.3">
      <c r="F79" s="694" t="s">
        <v>525</v>
      </c>
      <c r="G79" s="567">
        <f>Capex!D72</f>
        <v>1.8</v>
      </c>
      <c r="H79" s="695">
        <v>0.75</v>
      </c>
      <c r="I79" s="696">
        <f t="shared" si="6"/>
        <v>1.35</v>
      </c>
      <c r="S79" s="135"/>
      <c r="T79" s="135"/>
    </row>
    <row r="80" spans="2:20" x14ac:dyDescent="0.3">
      <c r="F80" s="697" t="s">
        <v>17</v>
      </c>
      <c r="G80" s="570">
        <f>SUM(G76:G79)</f>
        <v>20.8</v>
      </c>
      <c r="H80" s="696"/>
      <c r="I80" s="570">
        <f>SUM(I76:I79)</f>
        <v>15.6</v>
      </c>
      <c r="S80" s="135"/>
      <c r="T80" s="135"/>
    </row>
    <row r="81" spans="6:20" x14ac:dyDescent="0.3">
      <c r="F81" s="694" t="s">
        <v>526</v>
      </c>
      <c r="G81" s="570">
        <f>G80+G75</f>
        <v>29.55</v>
      </c>
      <c r="H81" s="695"/>
      <c r="I81" s="570">
        <f>I80+I75</f>
        <v>25.225000000000001</v>
      </c>
      <c r="S81" s="135"/>
      <c r="T81" s="135"/>
    </row>
    <row r="82" spans="6:20" x14ac:dyDescent="0.3">
      <c r="S82" s="135"/>
      <c r="T82" s="135"/>
    </row>
    <row r="83" spans="6:20" x14ac:dyDescent="0.3">
      <c r="F83" s="687" t="s">
        <v>529</v>
      </c>
      <c r="G83" s="688"/>
      <c r="H83" s="563"/>
      <c r="I83" s="563"/>
      <c r="S83" s="135"/>
      <c r="T83" s="135"/>
    </row>
    <row r="84" spans="6:20" x14ac:dyDescent="0.3">
      <c r="F84" s="689" t="s">
        <v>525</v>
      </c>
      <c r="G84" s="690">
        <f>Capex!D81+Capex!D88</f>
        <v>29.179000000000002</v>
      </c>
      <c r="H84" s="691">
        <f>Inputs!E133*10^5</f>
        <v>280000</v>
      </c>
      <c r="I84" s="692">
        <f>G84*H84/10^5</f>
        <v>81.701200000000014</v>
      </c>
      <c r="S84" s="3"/>
      <c r="T84" s="135"/>
    </row>
    <row r="85" spans="6:20" x14ac:dyDescent="0.3">
      <c r="F85" s="689" t="s">
        <v>527</v>
      </c>
      <c r="G85" s="690">
        <f>Capex!D83+Capex!D90</f>
        <v>28.449000000000002</v>
      </c>
      <c r="H85" s="691">
        <f>Inputs!E134*10^5</f>
        <v>300000</v>
      </c>
      <c r="I85" s="692">
        <f t="shared" ref="I85:I86" si="7">G85*H85/10^5</f>
        <v>85.346999999999994</v>
      </c>
      <c r="S85" s="3"/>
      <c r="T85" s="135"/>
    </row>
    <row r="86" spans="6:20" x14ac:dyDescent="0.3">
      <c r="F86" s="689" t="s">
        <v>588</v>
      </c>
      <c r="G86" s="690">
        <f>Capex!D92+Capex!D94</f>
        <v>1.242</v>
      </c>
      <c r="H86" s="691">
        <f>Inputs!E135*10^5</f>
        <v>280000</v>
      </c>
      <c r="I86" s="692">
        <f t="shared" si="7"/>
        <v>3.4775999999999998</v>
      </c>
      <c r="S86" s="3"/>
      <c r="T86" s="135"/>
    </row>
    <row r="87" spans="6:20" x14ac:dyDescent="0.3">
      <c r="F87" s="689" t="s">
        <v>528</v>
      </c>
      <c r="G87" s="693">
        <f>SUM(G84:G86)</f>
        <v>58.87</v>
      </c>
      <c r="H87" s="563"/>
      <c r="I87" s="693">
        <f>SUM(I84:I86)</f>
        <v>170.5258</v>
      </c>
      <c r="S87" s="528"/>
      <c r="T87" s="135"/>
    </row>
    <row r="88" spans="6:20" x14ac:dyDescent="0.3">
      <c r="S88" s="135"/>
      <c r="T88" s="135"/>
    </row>
    <row r="89" spans="6:20" x14ac:dyDescent="0.3">
      <c r="F89" s="568" t="s">
        <v>530</v>
      </c>
      <c r="S89" s="135"/>
      <c r="T89" s="135"/>
    </row>
    <row r="90" spans="6:20" x14ac:dyDescent="0.3">
      <c r="F90" s="136" t="s">
        <v>531</v>
      </c>
      <c r="G90" s="539">
        <f ca="1">Capex!I61*Inputs!E15/100</f>
        <v>0</v>
      </c>
      <c r="S90" s="135"/>
      <c r="T90" s="135"/>
    </row>
    <row r="91" spans="6:20" x14ac:dyDescent="0.3">
      <c r="F91" s="136" t="s">
        <v>532</v>
      </c>
      <c r="G91" s="539">
        <f ca="1">Inputs!E16*G90</f>
        <v>0</v>
      </c>
      <c r="S91" s="135"/>
      <c r="T91" s="135"/>
    </row>
    <row r="92" spans="6:20" x14ac:dyDescent="0.3">
      <c r="F92" s="136" t="s">
        <v>533</v>
      </c>
      <c r="G92" s="539">
        <f ca="1">G90-G91</f>
        <v>0</v>
      </c>
      <c r="S92" s="135"/>
      <c r="T92" s="135"/>
    </row>
    <row r="93" spans="6:20" x14ac:dyDescent="0.3">
      <c r="S93" s="135"/>
      <c r="T93" s="135"/>
    </row>
    <row r="94" spans="6:20" x14ac:dyDescent="0.3">
      <c r="F94" s="620" t="s">
        <v>589</v>
      </c>
      <c r="G94" s="620" t="s">
        <v>117</v>
      </c>
      <c r="H94" s="620" t="s">
        <v>527</v>
      </c>
      <c r="I94" s="620" t="s">
        <v>525</v>
      </c>
      <c r="S94" s="135"/>
      <c r="T94" s="135"/>
    </row>
    <row r="95" spans="6:20" x14ac:dyDescent="0.3">
      <c r="F95" s="587" t="s">
        <v>590</v>
      </c>
      <c r="G95" s="587" t="s">
        <v>82</v>
      </c>
      <c r="H95" s="621">
        <f>IF(Inputs!$H$2=2,Inputs!C139+Inputs!C141,0)</f>
        <v>0</v>
      </c>
      <c r="I95" s="621">
        <f>IF(Inputs!$H$2=1,Inputs!C138+Inputs!C140,0)</f>
        <v>0</v>
      </c>
      <c r="S95" s="135"/>
      <c r="T95" s="135"/>
    </row>
    <row r="96" spans="6:20" ht="24" x14ac:dyDescent="0.3">
      <c r="F96" s="587" t="s">
        <v>696</v>
      </c>
      <c r="G96" s="587" t="s">
        <v>591</v>
      </c>
      <c r="H96" s="621">
        <f>Inputs!D122</f>
        <v>4</v>
      </c>
      <c r="I96" s="621">
        <f>Inputs!E122</f>
        <v>4</v>
      </c>
      <c r="S96" s="135"/>
      <c r="T96" s="135"/>
    </row>
    <row r="97" spans="6:20" x14ac:dyDescent="0.3">
      <c r="F97" s="587" t="s">
        <v>594</v>
      </c>
      <c r="G97" s="587" t="s">
        <v>591</v>
      </c>
      <c r="H97" s="621">
        <f>Inputs!D123</f>
        <v>14</v>
      </c>
      <c r="I97" s="621">
        <f>Inputs!E123</f>
        <v>14</v>
      </c>
      <c r="S97" s="135"/>
      <c r="T97" s="135"/>
    </row>
    <row r="98" spans="6:20" x14ac:dyDescent="0.3">
      <c r="F98" s="587" t="s">
        <v>595</v>
      </c>
      <c r="G98" s="587" t="s">
        <v>591</v>
      </c>
      <c r="H98" s="621">
        <f>Inputs!D124</f>
        <v>4</v>
      </c>
      <c r="I98" s="621">
        <f>Inputs!E124</f>
        <v>4</v>
      </c>
      <c r="S98" s="135"/>
      <c r="T98" s="135"/>
    </row>
    <row r="99" spans="6:20" x14ac:dyDescent="0.3">
      <c r="F99" s="587" t="s">
        <v>592</v>
      </c>
      <c r="G99" s="587" t="s">
        <v>430</v>
      </c>
      <c r="H99" s="621">
        <f>Inputs!D125</f>
        <v>4</v>
      </c>
      <c r="I99" s="621">
        <f>Inputs!E125</f>
        <v>4</v>
      </c>
      <c r="S99" s="135"/>
      <c r="T99" s="135"/>
    </row>
    <row r="100" spans="6:20" x14ac:dyDescent="0.3">
      <c r="F100" s="587" t="s">
        <v>596</v>
      </c>
      <c r="G100" s="587" t="s">
        <v>591</v>
      </c>
      <c r="H100" s="621">
        <f>Inputs!D126</f>
        <v>2</v>
      </c>
      <c r="I100" s="621">
        <f>Inputs!E126</f>
        <v>2</v>
      </c>
      <c r="S100" s="135"/>
      <c r="T100" s="135"/>
    </row>
    <row r="101" spans="6:20" x14ac:dyDescent="0.3">
      <c r="F101" s="587" t="s">
        <v>593</v>
      </c>
      <c r="G101" s="587" t="s">
        <v>591</v>
      </c>
      <c r="H101" s="621">
        <f>Inputs!D128</f>
        <v>1</v>
      </c>
      <c r="I101" s="621">
        <f>Inputs!E128</f>
        <v>1</v>
      </c>
      <c r="S101" s="135"/>
      <c r="T101" s="135"/>
    </row>
    <row r="102" spans="6:20" x14ac:dyDescent="0.3">
      <c r="S102" s="135"/>
      <c r="T102" s="135"/>
    </row>
    <row r="103" spans="6:20" ht="23" x14ac:dyDescent="0.3">
      <c r="F103" s="620" t="s">
        <v>597</v>
      </c>
      <c r="G103" s="620" t="s">
        <v>24</v>
      </c>
      <c r="H103" s="620" t="s">
        <v>602</v>
      </c>
      <c r="I103" s="620" t="s">
        <v>601</v>
      </c>
      <c r="S103" s="135"/>
      <c r="T103" s="135"/>
    </row>
    <row r="104" spans="6:20" x14ac:dyDescent="0.3">
      <c r="F104" s="587" t="s">
        <v>364</v>
      </c>
      <c r="G104" s="624">
        <v>1</v>
      </c>
      <c r="H104" s="621">
        <f>Capex!$I$26/2</f>
        <v>5840</v>
      </c>
      <c r="I104" s="621">
        <f>G104*H104</f>
        <v>5840</v>
      </c>
      <c r="S104" s="135"/>
      <c r="T104" s="135"/>
    </row>
    <row r="105" spans="6:20" x14ac:dyDescent="0.3">
      <c r="F105" s="587" t="s">
        <v>363</v>
      </c>
      <c r="G105" s="624">
        <v>1</v>
      </c>
      <c r="H105" s="621">
        <f>Capex!$I$26/2</f>
        <v>5840</v>
      </c>
      <c r="I105" s="621">
        <f>G105*H105</f>
        <v>5840</v>
      </c>
      <c r="S105" s="135"/>
      <c r="T105" s="135"/>
    </row>
    <row r="106" spans="6:20" ht="24" x14ac:dyDescent="0.3">
      <c r="F106" s="587" t="s">
        <v>598</v>
      </c>
      <c r="G106" s="624" t="str">
        <f>Capex!D105*2&amp;" Ckt kM"</f>
        <v>23.266 Ckt kM</v>
      </c>
      <c r="H106" s="625">
        <f>I106/(Capex!D105*2)</f>
        <v>66.465350251073446</v>
      </c>
      <c r="I106" s="621">
        <f>Capex!I105</f>
        <v>1546.3828389414746</v>
      </c>
      <c r="S106" s="135"/>
      <c r="T106" s="135"/>
    </row>
    <row r="107" spans="6:20" ht="24" x14ac:dyDescent="0.3">
      <c r="F107" s="587" t="s">
        <v>599</v>
      </c>
      <c r="G107" s="624" t="str">
        <f>Capex!D106*2&amp;" Ckt kM"</f>
        <v>51.082 Ckt kM</v>
      </c>
      <c r="H107" s="625">
        <f>I107/(Capex!D106*2)</f>
        <v>66.187405378931928</v>
      </c>
      <c r="I107" s="621">
        <f>Capex!I106</f>
        <v>3380.985041566601</v>
      </c>
      <c r="S107" s="135"/>
      <c r="T107" s="135"/>
    </row>
    <row r="108" spans="6:20" ht="24" x14ac:dyDescent="0.3">
      <c r="F108" s="587" t="s">
        <v>600</v>
      </c>
      <c r="G108" s="624" t="str">
        <f>Capex!D107*4&amp;" Ckt kM"</f>
        <v>115.644 Ckt kM</v>
      </c>
      <c r="H108" s="625">
        <f>I108/(Capex!D107*4)</f>
        <v>33.32316639406762</v>
      </c>
      <c r="I108" s="621">
        <f>Capex!I107</f>
        <v>3853.6242544755564</v>
      </c>
      <c r="S108" s="135"/>
      <c r="T108" s="135"/>
    </row>
    <row r="109" spans="6:20" x14ac:dyDescent="0.3">
      <c r="F109" s="587" t="s">
        <v>99</v>
      </c>
      <c r="G109" s="624" t="str">
        <f>Capex!D109&amp;" Ckt kM"</f>
        <v>66.085 Ckt kM</v>
      </c>
      <c r="H109" s="625">
        <f>I109/(Capex!D109)</f>
        <v>7.444957252023908</v>
      </c>
      <c r="I109" s="621">
        <v>492</v>
      </c>
      <c r="S109" s="135"/>
      <c r="T109" s="135"/>
    </row>
    <row r="110" spans="6:20" x14ac:dyDescent="0.3">
      <c r="F110" s="622" t="s">
        <v>17</v>
      </c>
      <c r="G110" s="622"/>
      <c r="H110" s="623"/>
      <c r="I110" s="623">
        <f>SUM(I104:I109)</f>
        <v>20952.99213498363</v>
      </c>
      <c r="S110" s="135"/>
      <c r="T110" s="135"/>
    </row>
    <row r="111" spans="6:20" x14ac:dyDescent="0.3">
      <c r="S111" s="135"/>
      <c r="T111" s="135"/>
    </row>
    <row r="112" spans="6:20" x14ac:dyDescent="0.3">
      <c r="S112" s="135"/>
      <c r="T112" s="135"/>
    </row>
    <row r="113" spans="19:20" x14ac:dyDescent="0.3">
      <c r="S113" s="135"/>
      <c r="T113" s="135"/>
    </row>
    <row r="114" spans="19:20" x14ac:dyDescent="0.3">
      <c r="S114" s="135"/>
      <c r="T114" s="135"/>
    </row>
    <row r="115" spans="19:20" x14ac:dyDescent="0.3">
      <c r="S115" s="135"/>
      <c r="T115" s="135"/>
    </row>
    <row r="116" spans="19:20" x14ac:dyDescent="0.3">
      <c r="S116" s="135"/>
      <c r="T116" s="135"/>
    </row>
    <row r="117" spans="19:20" x14ac:dyDescent="0.3">
      <c r="S117" s="135"/>
      <c r="T117" s="135"/>
    </row>
    <row r="118" spans="19:20" x14ac:dyDescent="0.3">
      <c r="S118" s="135"/>
      <c r="T118" s="135"/>
    </row>
    <row r="119" spans="19:20" x14ac:dyDescent="0.3">
      <c r="S119" s="135"/>
      <c r="T119" s="135"/>
    </row>
    <row r="120" spans="19:20" x14ac:dyDescent="0.3">
      <c r="S120" s="135"/>
      <c r="T120" s="135"/>
    </row>
    <row r="121" spans="19:20" x14ac:dyDescent="0.3">
      <c r="S121" s="135"/>
      <c r="T121" s="135"/>
    </row>
    <row r="122" spans="19:20" x14ac:dyDescent="0.3">
      <c r="S122" s="135"/>
      <c r="T122" s="135"/>
    </row>
    <row r="123" spans="19:20" x14ac:dyDescent="0.3">
      <c r="S123" s="135"/>
      <c r="T123" s="135"/>
    </row>
    <row r="124" spans="19:20" x14ac:dyDescent="0.3">
      <c r="S124" s="135"/>
      <c r="T124" s="135"/>
    </row>
    <row r="125" spans="19:20" x14ac:dyDescent="0.3">
      <c r="S125" s="135"/>
      <c r="T125" s="135"/>
    </row>
    <row r="126" spans="19:20" x14ac:dyDescent="0.3">
      <c r="S126" s="135"/>
      <c r="T126" s="135"/>
    </row>
    <row r="127" spans="19:20" x14ac:dyDescent="0.3">
      <c r="S127" s="135"/>
      <c r="T127" s="135"/>
    </row>
    <row r="128" spans="19:20" x14ac:dyDescent="0.3">
      <c r="S128" s="135"/>
      <c r="T128" s="135"/>
    </row>
    <row r="129" spans="19:20" x14ac:dyDescent="0.3">
      <c r="S129" s="135"/>
      <c r="T129" s="135"/>
    </row>
    <row r="130" spans="19:20" x14ac:dyDescent="0.3">
      <c r="S130" s="135"/>
      <c r="T130" s="135"/>
    </row>
    <row r="131" spans="19:20" x14ac:dyDescent="0.3">
      <c r="S131" s="135"/>
      <c r="T131" s="135"/>
    </row>
    <row r="132" spans="19:20" x14ac:dyDescent="0.3">
      <c r="S132" s="135"/>
      <c r="T132" s="135"/>
    </row>
    <row r="133" spans="19:20" x14ac:dyDescent="0.3">
      <c r="S133" s="135"/>
      <c r="T133" s="135"/>
    </row>
    <row r="134" spans="19:20" x14ac:dyDescent="0.3">
      <c r="S134" s="135"/>
      <c r="T134" s="135"/>
    </row>
  </sheetData>
  <mergeCells count="1">
    <mergeCell ref="K3:L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5C6A-76EB-48C1-A5BA-2554400C46A1}">
  <dimension ref="B1:BI73"/>
  <sheetViews>
    <sheetView showGridLines="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F3" sqref="F3"/>
    </sheetView>
  </sheetViews>
  <sheetFormatPr defaultRowHeight="14.5" x14ac:dyDescent="0.35"/>
  <cols>
    <col min="1" max="1" width="2.90625" customWidth="1"/>
    <col min="2" max="2" width="7.453125" customWidth="1"/>
    <col min="3" max="3" width="17.81640625" style="825" customWidth="1"/>
    <col min="4" max="4" width="10.26953125" style="825" bestFit="1" customWidth="1"/>
    <col min="5" max="5" width="8.54296875" style="825" bestFit="1" customWidth="1"/>
    <col min="6" max="6" width="8.81640625" style="825" bestFit="1" customWidth="1"/>
    <col min="7" max="9" width="13.36328125" style="826" bestFit="1" customWidth="1"/>
    <col min="10" max="10" width="11.08984375" style="826" bestFit="1" customWidth="1"/>
    <col min="11" max="11" width="11.90625" style="826" bestFit="1" customWidth="1"/>
    <col min="12" max="12" width="11.08984375" style="826" bestFit="1" customWidth="1"/>
    <col min="13" max="13" width="11.90625" style="826" bestFit="1" customWidth="1"/>
    <col min="14" max="14" width="11.08984375" style="826" bestFit="1" customWidth="1"/>
    <col min="15" max="15" width="11.90625" style="826" bestFit="1" customWidth="1"/>
    <col min="16" max="16" width="11.08984375" style="826" bestFit="1" customWidth="1"/>
    <col min="17" max="17" width="11.90625" style="826" bestFit="1" customWidth="1"/>
    <col min="18" max="18" width="11.08984375" style="826" bestFit="1" customWidth="1"/>
    <col min="19" max="19" width="11.90625" style="826" bestFit="1" customWidth="1"/>
    <col min="20" max="20" width="11.08984375" style="826" bestFit="1" customWidth="1"/>
    <col min="21" max="21" width="11.90625" style="826" bestFit="1" customWidth="1"/>
    <col min="22" max="22" width="11.08984375" style="826" bestFit="1" customWidth="1"/>
    <col min="23" max="23" width="11.90625" style="826" bestFit="1" customWidth="1"/>
    <col min="24" max="24" width="11.08984375" style="826" bestFit="1" customWidth="1"/>
    <col min="25" max="25" width="11.90625" style="826" bestFit="1" customWidth="1"/>
    <col min="26" max="26" width="11.08984375" style="826" bestFit="1" customWidth="1"/>
    <col min="27" max="27" width="11.90625" style="826" bestFit="1" customWidth="1"/>
    <col min="28" max="28" width="11.08984375" style="826" bestFit="1" customWidth="1"/>
    <col min="29" max="29" width="11.90625" style="826" bestFit="1" customWidth="1"/>
    <col min="30" max="30" width="11.453125" style="826" bestFit="1" customWidth="1"/>
    <col min="31" max="31" width="12.7265625" style="826" bestFit="1" customWidth="1"/>
    <col min="32" max="32" width="11.453125" style="826" bestFit="1" customWidth="1"/>
    <col min="33" max="33" width="12.7265625" style="826" bestFit="1" customWidth="1"/>
    <col min="34" max="34" width="11.453125" style="826" bestFit="1" customWidth="1"/>
    <col min="35" max="35" width="12.7265625" style="826" bestFit="1" customWidth="1"/>
    <col min="36" max="36" width="11.453125" style="826" bestFit="1" customWidth="1"/>
    <col min="37" max="37" width="12.7265625" style="826" bestFit="1" customWidth="1"/>
    <col min="38" max="38" width="11.453125" style="826" bestFit="1" customWidth="1"/>
    <col min="39" max="39" width="12.7265625" style="826" bestFit="1" customWidth="1"/>
    <col min="40" max="40" width="11.453125" style="826" bestFit="1" customWidth="1"/>
    <col min="41" max="41" width="12.7265625" style="826" bestFit="1" customWidth="1"/>
    <col min="42" max="42" width="11.453125" style="826" bestFit="1" customWidth="1"/>
    <col min="43" max="43" width="12.7265625" style="826" bestFit="1" customWidth="1"/>
    <col min="44" max="44" width="11.453125" style="826" bestFit="1" customWidth="1"/>
    <col min="45" max="45" width="12.7265625" style="826" bestFit="1" customWidth="1"/>
    <col min="46" max="46" width="11.453125" style="826" bestFit="1" customWidth="1"/>
    <col min="47" max="47" width="12.7265625" style="826" bestFit="1" customWidth="1"/>
    <col min="48" max="48" width="11.453125" style="826" bestFit="1" customWidth="1"/>
    <col min="49" max="49" width="12.7265625" style="826" bestFit="1" customWidth="1"/>
    <col min="50" max="50" width="11.453125" style="826" bestFit="1" customWidth="1"/>
    <col min="51" max="51" width="12.7265625" style="826" bestFit="1" customWidth="1"/>
    <col min="52" max="52" width="11.453125" style="826" bestFit="1" customWidth="1"/>
    <col min="53" max="53" width="12.7265625" style="826" bestFit="1" customWidth="1"/>
    <col min="54" max="54" width="11.453125" style="826" bestFit="1" customWidth="1"/>
    <col min="55" max="55" width="12.7265625" style="826" bestFit="1" customWidth="1"/>
    <col min="56" max="56" width="11.453125" style="826" bestFit="1" customWidth="1"/>
    <col min="57" max="57" width="12.7265625" style="826" bestFit="1" customWidth="1"/>
    <col min="58" max="58" width="11.453125" style="826" bestFit="1" customWidth="1"/>
    <col min="59" max="59" width="12.7265625" style="826" bestFit="1" customWidth="1"/>
    <col min="60" max="60" width="9.90625" style="826" bestFit="1" customWidth="1"/>
    <col min="61" max="61" width="14.7265625" style="826" customWidth="1"/>
  </cols>
  <sheetData>
    <row r="1" spans="2:60" x14ac:dyDescent="0.35">
      <c r="F1" s="831">
        <v>9.5000000000000001E-2</v>
      </c>
    </row>
    <row r="2" spans="2:60" ht="26" x14ac:dyDescent="0.35">
      <c r="C2" s="834" t="s">
        <v>793</v>
      </c>
      <c r="D2" s="833" t="s">
        <v>117</v>
      </c>
      <c r="E2" s="833" t="s">
        <v>794</v>
      </c>
      <c r="F2" s="833" t="s">
        <v>792</v>
      </c>
      <c r="G2" s="827" t="s">
        <v>692</v>
      </c>
      <c r="H2" s="827" t="s">
        <v>298</v>
      </c>
      <c r="I2" s="827" t="s">
        <v>299</v>
      </c>
      <c r="J2" s="832" t="s">
        <v>293</v>
      </c>
      <c r="K2" s="832" t="s">
        <v>292</v>
      </c>
      <c r="L2" s="832" t="s">
        <v>291</v>
      </c>
      <c r="M2" s="832" t="s">
        <v>290</v>
      </c>
      <c r="N2" s="832" t="s">
        <v>289</v>
      </c>
      <c r="O2" s="832" t="s">
        <v>288</v>
      </c>
      <c r="P2" s="832" t="s">
        <v>287</v>
      </c>
      <c r="Q2" s="832" t="s">
        <v>286</v>
      </c>
      <c r="R2" s="832" t="s">
        <v>285</v>
      </c>
      <c r="S2" s="832" t="s">
        <v>284</v>
      </c>
      <c r="T2" s="832" t="s">
        <v>283</v>
      </c>
      <c r="U2" s="832" t="s">
        <v>282</v>
      </c>
      <c r="V2" s="832" t="s">
        <v>281</v>
      </c>
      <c r="W2" s="832" t="s">
        <v>280</v>
      </c>
      <c r="X2" s="832" t="s">
        <v>279</v>
      </c>
      <c r="Y2" s="832" t="s">
        <v>278</v>
      </c>
      <c r="Z2" s="832" t="s">
        <v>277</v>
      </c>
      <c r="AA2" s="832" t="s">
        <v>276</v>
      </c>
      <c r="AB2" s="832" t="s">
        <v>275</v>
      </c>
      <c r="AC2" s="832" t="s">
        <v>274</v>
      </c>
      <c r="AD2" s="832" t="s">
        <v>273</v>
      </c>
      <c r="AE2" s="832" t="s">
        <v>272</v>
      </c>
      <c r="AF2" s="832" t="s">
        <v>271</v>
      </c>
      <c r="AG2" s="832" t="s">
        <v>270</v>
      </c>
      <c r="AH2" s="832" t="s">
        <v>269</v>
      </c>
      <c r="AI2" s="832" t="s">
        <v>268</v>
      </c>
      <c r="AJ2" s="832" t="s">
        <v>267</v>
      </c>
      <c r="AK2" s="832" t="s">
        <v>266</v>
      </c>
      <c r="AL2" s="832" t="s">
        <v>265</v>
      </c>
      <c r="AM2" s="832" t="s">
        <v>264</v>
      </c>
      <c r="AN2" s="832" t="s">
        <v>263</v>
      </c>
      <c r="AO2" s="832" t="s">
        <v>262</v>
      </c>
      <c r="AP2" s="832" t="s">
        <v>261</v>
      </c>
      <c r="AQ2" s="832" t="s">
        <v>260</v>
      </c>
      <c r="AR2" s="832" t="s">
        <v>259</v>
      </c>
      <c r="AS2" s="832" t="s">
        <v>258</v>
      </c>
      <c r="AT2" s="832" t="s">
        <v>257</v>
      </c>
      <c r="AU2" s="832" t="s">
        <v>256</v>
      </c>
      <c r="AV2" s="832" t="s">
        <v>255</v>
      </c>
      <c r="AW2" s="832" t="s">
        <v>254</v>
      </c>
      <c r="AX2" s="832" t="s">
        <v>253</v>
      </c>
      <c r="AY2" s="832" t="s">
        <v>252</v>
      </c>
      <c r="AZ2" s="832" t="s">
        <v>251</v>
      </c>
      <c r="BA2" s="832" t="s">
        <v>250</v>
      </c>
      <c r="BB2" s="832" t="s">
        <v>249</v>
      </c>
      <c r="BC2" s="832" t="s">
        <v>248</v>
      </c>
      <c r="BD2" s="832" t="s">
        <v>247</v>
      </c>
      <c r="BE2" s="832" t="s">
        <v>246</v>
      </c>
      <c r="BF2" s="832" t="s">
        <v>245</v>
      </c>
      <c r="BG2" s="832" t="s">
        <v>244</v>
      </c>
      <c r="BH2" s="832" t="s">
        <v>466</v>
      </c>
    </row>
    <row r="3" spans="2:60" ht="14.5" customHeight="1" x14ac:dyDescent="0.35">
      <c r="B3" s="843" t="s">
        <v>785</v>
      </c>
      <c r="C3" s="845" t="s">
        <v>779</v>
      </c>
      <c r="D3" s="835" t="s">
        <v>781</v>
      </c>
      <c r="E3" s="829">
        <f>SUM(G3:BH3)</f>
        <v>663.87664760014582</v>
      </c>
      <c r="F3" s="838">
        <f>NPV($F$1,G3:BH3)</f>
        <v>175.60221651219447</v>
      </c>
      <c r="G3" s="829">
        <v>20.770890506703751</v>
      </c>
      <c r="H3" s="829">
        <v>24.232705591154375</v>
      </c>
      <c r="I3" s="829">
        <v>40.040026326648459</v>
      </c>
      <c r="J3" s="829">
        <v>5.4491489252736152</v>
      </c>
      <c r="K3" s="829">
        <v>9.8409560965868241</v>
      </c>
      <c r="L3" s="829">
        <v>21.846455436953818</v>
      </c>
      <c r="M3" s="829">
        <v>14.955943556720857</v>
      </c>
      <c r="N3" s="829">
        <v>15.116414117856218</v>
      </c>
      <c r="O3" s="829">
        <v>14.969877080736854</v>
      </c>
      <c r="P3" s="829">
        <v>14.838376425724309</v>
      </c>
      <c r="Q3" s="829">
        <v>14.707850248605872</v>
      </c>
      <c r="R3" s="829">
        <v>14.578946524595844</v>
      </c>
      <c r="S3" s="829">
        <v>14.451670134388504</v>
      </c>
      <c r="T3" s="829">
        <v>14.32605478056254</v>
      </c>
      <c r="U3" s="829">
        <v>14.212371432375415</v>
      </c>
      <c r="V3" s="829">
        <v>14.089663873056375</v>
      </c>
      <c r="W3" s="829">
        <v>13.969292756998684</v>
      </c>
      <c r="X3" s="829">
        <v>13.850689533718604</v>
      </c>
      <c r="Y3" s="829">
        <v>13.733922386408768</v>
      </c>
      <c r="Z3" s="829">
        <v>13.619026326636392</v>
      </c>
      <c r="AA3" s="829">
        <v>13.506038924819162</v>
      </c>
      <c r="AB3" s="829">
        <v>13.394998421865052</v>
      </c>
      <c r="AC3" s="829">
        <v>13.285943846718041</v>
      </c>
      <c r="AD3" s="829">
        <v>13.178915027324614</v>
      </c>
      <c r="AE3" s="829">
        <v>13.073952607651048</v>
      </c>
      <c r="AF3" s="829">
        <v>12.971098064754637</v>
      </c>
      <c r="AG3" s="829">
        <v>12.870393726236927</v>
      </c>
      <c r="AH3" s="829">
        <v>12.771882788070059</v>
      </c>
      <c r="AI3" s="829">
        <v>12.675609332804905</v>
      </c>
      <c r="AJ3" s="829">
        <v>12.581618348169853</v>
      </c>
      <c r="AK3" s="829">
        <v>13.405535139090537</v>
      </c>
      <c r="AL3" s="829">
        <v>13.267435982234437</v>
      </c>
      <c r="AM3" s="829">
        <v>13.18317395196201</v>
      </c>
      <c r="AN3" s="829">
        <v>13.098642770425169</v>
      </c>
      <c r="AO3" s="829">
        <v>6.4447953314574962</v>
      </c>
      <c r="AP3" s="829">
        <v>7.101024987240284</v>
      </c>
      <c r="AQ3" s="829">
        <v>7.2138322029142472</v>
      </c>
      <c r="AR3" s="829">
        <v>7.3532128080709667</v>
      </c>
      <c r="AS3" s="829">
        <v>7.4942780274516325</v>
      </c>
      <c r="AT3" s="829">
        <v>7.6381745849624414</v>
      </c>
      <c r="AU3" s="829">
        <v>7.7849109818275428</v>
      </c>
      <c r="AV3" s="829">
        <v>7.934546743579233</v>
      </c>
      <c r="AW3" s="829">
        <v>8.0871403998050742</v>
      </c>
      <c r="AX3" s="829">
        <v>8.2427517868643587</v>
      </c>
      <c r="AY3" s="829">
        <v>8.4014419737955333</v>
      </c>
      <c r="AZ3" s="829">
        <v>8.5632732928178044</v>
      </c>
      <c r="BA3" s="829">
        <v>8.7283093658442823</v>
      </c>
      <c r="BB3" s="829">
        <v>8.8966151317716857</v>
      </c>
      <c r="BC3" s="829">
        <v>9.0682568743513006</v>
      </c>
      <c r="BD3" s="829">
        <v>9.2433022506634064</v>
      </c>
      <c r="BE3" s="829">
        <v>9.4218203202080115</v>
      </c>
      <c r="BF3" s="829">
        <v>9.603881574625694</v>
      </c>
      <c r="BG3" s="829">
        <v>9.7895579680622706</v>
      </c>
      <c r="BH3" s="829">
        <v>0</v>
      </c>
    </row>
    <row r="4" spans="2:60" x14ac:dyDescent="0.35">
      <c r="B4" s="843"/>
      <c r="C4" s="846"/>
      <c r="D4" s="835" t="s">
        <v>222</v>
      </c>
      <c r="E4" s="829">
        <f>SUM(G4:BH4)</f>
        <v>110.64610793335765</v>
      </c>
      <c r="F4" s="838">
        <f>NPV($F$1,G4:BH4)</f>
        <v>29.267036085365753</v>
      </c>
      <c r="G4" s="829">
        <v>3.4618150844506248</v>
      </c>
      <c r="H4" s="829">
        <v>4.0387842651923958</v>
      </c>
      <c r="I4" s="829">
        <v>6.6733377211080764</v>
      </c>
      <c r="J4" s="829">
        <v>0.90819148754560253</v>
      </c>
      <c r="K4" s="829">
        <v>1.6401593494311373</v>
      </c>
      <c r="L4" s="829">
        <v>3.6410759061589699</v>
      </c>
      <c r="M4" s="829">
        <v>2.4926572594534764</v>
      </c>
      <c r="N4" s="829">
        <v>2.5194023529760363</v>
      </c>
      <c r="O4" s="829">
        <v>2.4949795134561423</v>
      </c>
      <c r="P4" s="829">
        <v>2.4730627376207179</v>
      </c>
      <c r="Q4" s="829">
        <v>2.4513083747676454</v>
      </c>
      <c r="R4" s="829">
        <v>2.429824420765974</v>
      </c>
      <c r="S4" s="829">
        <v>2.4086116890647506</v>
      </c>
      <c r="T4" s="829">
        <v>2.3876757967604236</v>
      </c>
      <c r="U4" s="829">
        <v>2.3687285720625688</v>
      </c>
      <c r="V4" s="829">
        <v>2.3482773121760623</v>
      </c>
      <c r="W4" s="829">
        <v>2.3282154594997806</v>
      </c>
      <c r="X4" s="829">
        <v>2.3084482556197674</v>
      </c>
      <c r="Y4" s="829">
        <v>2.2889870644014612</v>
      </c>
      <c r="Z4" s="829">
        <v>2.2698377211060654</v>
      </c>
      <c r="AA4" s="829">
        <v>2.2510064874698603</v>
      </c>
      <c r="AB4" s="829">
        <v>2.232499736977509</v>
      </c>
      <c r="AC4" s="829">
        <v>2.214323974453007</v>
      </c>
      <c r="AD4" s="829">
        <v>2.1964858378874355</v>
      </c>
      <c r="AE4" s="829">
        <v>2.178992101275175</v>
      </c>
      <c r="AF4" s="829">
        <v>2.1618496774591063</v>
      </c>
      <c r="AG4" s="829">
        <v>2.1450656210394876</v>
      </c>
      <c r="AH4" s="829">
        <v>2.1286471313450095</v>
      </c>
      <c r="AI4" s="829">
        <v>2.1126015554674842</v>
      </c>
      <c r="AJ4" s="829">
        <v>2.0969363913616421</v>
      </c>
      <c r="AK4" s="829">
        <v>2.2342558565150892</v>
      </c>
      <c r="AL4" s="829">
        <v>2.2112393303724063</v>
      </c>
      <c r="AM4" s="829">
        <v>2.1971956586603349</v>
      </c>
      <c r="AN4" s="829">
        <v>2.1831071284041945</v>
      </c>
      <c r="AO4" s="829">
        <v>1.0741325552429162</v>
      </c>
      <c r="AP4" s="829">
        <v>1.1835041645400475</v>
      </c>
      <c r="AQ4" s="829">
        <v>1.2023053671523745</v>
      </c>
      <c r="AR4" s="829">
        <v>1.2255354680118278</v>
      </c>
      <c r="AS4" s="829">
        <v>1.2490463379086054</v>
      </c>
      <c r="AT4" s="829">
        <v>1.2730290974937402</v>
      </c>
      <c r="AU4" s="829">
        <v>1.2974851636379239</v>
      </c>
      <c r="AV4" s="829">
        <v>1.3224244572632053</v>
      </c>
      <c r="AW4" s="829">
        <v>1.3478567333008455</v>
      </c>
      <c r="AX4" s="829">
        <v>1.3737919644773933</v>
      </c>
      <c r="AY4" s="829">
        <v>1.4002403289659222</v>
      </c>
      <c r="AZ4" s="829">
        <v>1.4272122154696341</v>
      </c>
      <c r="BA4" s="829">
        <v>1.4547182276407138</v>
      </c>
      <c r="BB4" s="829">
        <v>1.4827691886286143</v>
      </c>
      <c r="BC4" s="829">
        <v>1.5113761457252168</v>
      </c>
      <c r="BD4" s="829">
        <v>1.5405503751105676</v>
      </c>
      <c r="BE4" s="829">
        <v>1.5703033867013352</v>
      </c>
      <c r="BF4" s="829">
        <v>1.6006469291042824</v>
      </c>
      <c r="BG4" s="829">
        <v>1.6315929946770451</v>
      </c>
      <c r="BH4" s="829">
        <v>0</v>
      </c>
    </row>
    <row r="5" spans="2:60" x14ac:dyDescent="0.35">
      <c r="C5" s="837"/>
      <c r="D5" s="836"/>
      <c r="E5" s="836"/>
      <c r="F5" s="837"/>
    </row>
    <row r="6" spans="2:60" x14ac:dyDescent="0.35">
      <c r="B6" s="843" t="s">
        <v>786</v>
      </c>
      <c r="C6" s="844" t="s">
        <v>784</v>
      </c>
      <c r="D6" s="835" t="s">
        <v>781</v>
      </c>
      <c r="E6" s="829">
        <f>SUM(G6:BH6)</f>
        <v>687.05541791471796</v>
      </c>
      <c r="F6" s="838">
        <f>NPV($F$1,G6:BH6)</f>
        <v>184.07470263730477</v>
      </c>
      <c r="G6" s="829">
        <v>20.883043622167278</v>
      </c>
      <c r="H6" s="829">
        <v>24.36355089252849</v>
      </c>
      <c r="I6" s="829">
        <v>40.327967727460432</v>
      </c>
      <c r="J6" s="829">
        <v>8.1873064030649445</v>
      </c>
      <c r="K6" s="829">
        <v>11.005074484610905</v>
      </c>
      <c r="L6" s="829">
        <v>23.101680784616686</v>
      </c>
      <c r="M6" s="829">
        <v>16.113413324937493</v>
      </c>
      <c r="N6" s="829">
        <v>16.235173411953468</v>
      </c>
      <c r="O6" s="829">
        <v>16.047341895313707</v>
      </c>
      <c r="P6" s="829">
        <v>15.874659871949964</v>
      </c>
      <c r="Q6" s="829">
        <v>15.702947402041113</v>
      </c>
      <c r="R6" s="829">
        <v>15.532857626601837</v>
      </c>
      <c r="S6" s="829">
        <v>15.364395200380963</v>
      </c>
      <c r="T6" s="829">
        <v>15.197593835974935</v>
      </c>
      <c r="U6" s="829">
        <v>15.033469464316745</v>
      </c>
      <c r="V6" s="829">
        <v>14.870069354146334</v>
      </c>
      <c r="W6" s="829">
        <v>14.708485998892975</v>
      </c>
      <c r="X6" s="829">
        <v>14.548698269160701</v>
      </c>
      <c r="Y6" s="829">
        <v>14.390745163909539</v>
      </c>
      <c r="Z6" s="829">
        <v>14.234663250724756</v>
      </c>
      <c r="AA6" s="829">
        <v>14.080490017204284</v>
      </c>
      <c r="AB6" s="829">
        <v>13.928263708807501</v>
      </c>
      <c r="AC6" s="829">
        <v>13.778023354372461</v>
      </c>
      <c r="AD6" s="829">
        <v>13.629808781988761</v>
      </c>
      <c r="AE6" s="829">
        <v>13.483660635753147</v>
      </c>
      <c r="AF6" s="829">
        <v>13.339620392854753</v>
      </c>
      <c r="AG6" s="829">
        <v>13.197730381027613</v>
      </c>
      <c r="AH6" s="829">
        <v>13.058033796376975</v>
      </c>
      <c r="AI6" s="829">
        <v>12.920574721587535</v>
      </c>
      <c r="AJ6" s="829">
        <v>12.785398144522111</v>
      </c>
      <c r="AK6" s="829">
        <v>13.57304170623244</v>
      </c>
      <c r="AL6" s="829">
        <v>13.393495122807783</v>
      </c>
      <c r="AM6" s="829">
        <v>13.268061544133687</v>
      </c>
      <c r="AN6" s="829">
        <v>13.142344135555229</v>
      </c>
      <c r="AO6" s="829">
        <v>13.019295334495915</v>
      </c>
      <c r="AP6" s="829">
        <v>0.99282085721470792</v>
      </c>
      <c r="AQ6" s="829">
        <v>7.4823382167434627</v>
      </c>
      <c r="AR6" s="829">
        <v>7.3426564722204031</v>
      </c>
      <c r="AS6" s="829">
        <v>7.4959404434127803</v>
      </c>
      <c r="AT6" s="829">
        <v>7.6393082506550218</v>
      </c>
      <c r="AU6" s="829">
        <v>7.7860738046659659</v>
      </c>
      <c r="AV6" s="829">
        <v>7.935714337494705</v>
      </c>
      <c r="AW6" s="829">
        <v>8.0883138621819057</v>
      </c>
      <c r="AX6" s="829">
        <v>8.2439310999876927</v>
      </c>
      <c r="AY6" s="829">
        <v>8.4026271689025336</v>
      </c>
      <c r="AZ6" s="829">
        <v>8.5644643991552432</v>
      </c>
      <c r="BA6" s="829">
        <v>8.7295064128987239</v>
      </c>
      <c r="BB6" s="829">
        <v>8.8978181491726609</v>
      </c>
      <c r="BC6" s="829">
        <v>9.0694658918762805</v>
      </c>
      <c r="BD6" s="829">
        <v>9.244517298238387</v>
      </c>
      <c r="BE6" s="829">
        <v>9.4230414279082435</v>
      </c>
      <c r="BF6" s="829">
        <v>9.6051087726764255</v>
      </c>
      <c r="BG6" s="829">
        <v>9.7907912868395037</v>
      </c>
      <c r="BH6" s="829">
        <v>0</v>
      </c>
    </row>
    <row r="7" spans="2:60" x14ac:dyDescent="0.35">
      <c r="B7" s="843"/>
      <c r="C7" s="844"/>
      <c r="D7" s="835" t="s">
        <v>222</v>
      </c>
      <c r="E7" s="829">
        <f>SUM(G7:BH7)</f>
        <v>114.50923631921535</v>
      </c>
      <c r="F7" s="838">
        <f>NPV($F$1,G7:BH7)</f>
        <v>30.679117106221483</v>
      </c>
      <c r="G7" s="829">
        <v>3.4805072703612132</v>
      </c>
      <c r="H7" s="829">
        <v>4.0605918154214153</v>
      </c>
      <c r="I7" s="829">
        <v>6.721327954576739</v>
      </c>
      <c r="J7" s="829">
        <v>1.3645510671774908</v>
      </c>
      <c r="K7" s="829">
        <v>1.8341790807684843</v>
      </c>
      <c r="L7" s="829">
        <v>3.8502801307694479</v>
      </c>
      <c r="M7" s="829">
        <v>2.6855688874895822</v>
      </c>
      <c r="N7" s="829">
        <v>2.7058622353255779</v>
      </c>
      <c r="O7" s="829">
        <v>2.6745569825522844</v>
      </c>
      <c r="P7" s="829">
        <v>2.645776645324994</v>
      </c>
      <c r="Q7" s="829">
        <v>2.6171579003401857</v>
      </c>
      <c r="R7" s="829">
        <v>2.5888096044336395</v>
      </c>
      <c r="S7" s="829">
        <v>2.5607325333968274</v>
      </c>
      <c r="T7" s="829">
        <v>2.5329323059958222</v>
      </c>
      <c r="U7" s="829">
        <v>2.5055782440527907</v>
      </c>
      <c r="V7" s="829">
        <v>2.4783448923577223</v>
      </c>
      <c r="W7" s="829">
        <v>2.4514143331488292</v>
      </c>
      <c r="X7" s="829">
        <v>2.4247830448601166</v>
      </c>
      <c r="Y7" s="829">
        <v>2.3984575273182562</v>
      </c>
      <c r="Z7" s="829">
        <v>2.3724438751207928</v>
      </c>
      <c r="AA7" s="829">
        <v>2.3467483362007142</v>
      </c>
      <c r="AB7" s="829">
        <v>2.3213772848012502</v>
      </c>
      <c r="AC7" s="829">
        <v>2.2963372257287435</v>
      </c>
      <c r="AD7" s="829">
        <v>2.2716347969981268</v>
      </c>
      <c r="AE7" s="829">
        <v>2.2472767726255243</v>
      </c>
      <c r="AF7" s="829">
        <v>2.2232700654757922</v>
      </c>
      <c r="AG7" s="829">
        <v>2.1996217301712688</v>
      </c>
      <c r="AH7" s="829">
        <v>2.1763389660628292</v>
      </c>
      <c r="AI7" s="829">
        <v>2.153429120264589</v>
      </c>
      <c r="AJ7" s="829">
        <v>2.1308996907536852</v>
      </c>
      <c r="AK7" s="829">
        <v>2.2621736177054066</v>
      </c>
      <c r="AL7" s="829">
        <v>2.2322491871346304</v>
      </c>
      <c r="AM7" s="829">
        <v>2.2113435906889478</v>
      </c>
      <c r="AN7" s="829">
        <v>2.1903906892592051</v>
      </c>
      <c r="AO7" s="829">
        <v>2.1698825558530666</v>
      </c>
      <c r="AP7" s="829">
        <v>0.16547014286046607</v>
      </c>
      <c r="AQ7" s="829">
        <v>1.2470563694578405</v>
      </c>
      <c r="AR7" s="829">
        <v>1.2237760787033478</v>
      </c>
      <c r="AS7" s="829">
        <v>1.2493234072354675</v>
      </c>
      <c r="AT7" s="829">
        <v>1.2732180417758368</v>
      </c>
      <c r="AU7" s="829">
        <v>1.2976789674443276</v>
      </c>
      <c r="AV7" s="829">
        <v>1.3226190562491176</v>
      </c>
      <c r="AW7" s="829">
        <v>1.348052310363651</v>
      </c>
      <c r="AX7" s="829">
        <v>1.3739885166646153</v>
      </c>
      <c r="AY7" s="829">
        <v>1.4004378614837556</v>
      </c>
      <c r="AZ7" s="829">
        <v>1.4274107331925405</v>
      </c>
      <c r="BA7" s="829">
        <v>1.4549177354831206</v>
      </c>
      <c r="BB7" s="829">
        <v>1.4829696915287767</v>
      </c>
      <c r="BC7" s="829">
        <v>1.5115776486460468</v>
      </c>
      <c r="BD7" s="829">
        <v>1.5407528830397312</v>
      </c>
      <c r="BE7" s="829">
        <v>1.570506904651374</v>
      </c>
      <c r="BF7" s="829">
        <v>1.6008514621127377</v>
      </c>
      <c r="BG7" s="829">
        <v>1.631798547806584</v>
      </c>
      <c r="BH7" s="829">
        <v>0</v>
      </c>
    </row>
    <row r="8" spans="2:60" x14ac:dyDescent="0.35">
      <c r="C8" s="837"/>
      <c r="D8" s="836"/>
      <c r="E8" s="836"/>
      <c r="F8" s="839"/>
      <c r="G8" s="828"/>
      <c r="J8" s="828"/>
    </row>
    <row r="9" spans="2:60" x14ac:dyDescent="0.35">
      <c r="B9" s="843" t="s">
        <v>787</v>
      </c>
      <c r="C9" s="844" t="s">
        <v>782</v>
      </c>
      <c r="D9" s="835" t="s">
        <v>781</v>
      </c>
      <c r="E9" s="829">
        <f>SUM(G9:BH9)</f>
        <v>658.316722284967</v>
      </c>
      <c r="F9" s="838">
        <f>NPV($F$1,G9:BH9)</f>
        <v>180.95200154092723</v>
      </c>
      <c r="G9" s="829">
        <v>20.883043622167278</v>
      </c>
      <c r="H9" s="829">
        <v>24.36355089252849</v>
      </c>
      <c r="I9" s="829">
        <v>40.327967727460432</v>
      </c>
      <c r="J9" s="829">
        <v>7.8594408266077274</v>
      </c>
      <c r="K9" s="829">
        <v>10.702038843400478</v>
      </c>
      <c r="L9" s="829">
        <v>22.789571244815804</v>
      </c>
      <c r="M9" s="829">
        <v>15.793818929435517</v>
      </c>
      <c r="N9" s="829">
        <v>15.907676861622599</v>
      </c>
      <c r="O9" s="829">
        <v>15.71175821914122</v>
      </c>
      <c r="P9" s="829">
        <v>15.530788912522482</v>
      </c>
      <c r="Q9" s="829">
        <v>15.350584523748404</v>
      </c>
      <c r="R9" s="829">
        <v>15.171793120004361</v>
      </c>
      <c r="S9" s="829">
        <v>14.994414178138548</v>
      </c>
      <c r="T9" s="829">
        <v>14.81847610404912</v>
      </c>
      <c r="U9" s="829">
        <v>14.644819323421123</v>
      </c>
      <c r="V9" s="829">
        <v>14.471830534971801</v>
      </c>
      <c r="W9" s="829">
        <v>14.30041215820629</v>
      </c>
      <c r="X9" s="829">
        <v>14.130547039491049</v>
      </c>
      <c r="Y9" s="829">
        <v>13.962267656220662</v>
      </c>
      <c r="Z9" s="829">
        <v>13.795604458237097</v>
      </c>
      <c r="AA9" s="829">
        <v>13.630588634202109</v>
      </c>
      <c r="AB9" s="829">
        <v>13.467251976691667</v>
      </c>
      <c r="AC9" s="829">
        <v>13.305626902220379</v>
      </c>
      <c r="AD9" s="829">
        <v>13.145746463267127</v>
      </c>
      <c r="AE9" s="829">
        <v>12.98764436099346</v>
      </c>
      <c r="AF9" s="829">
        <v>12.831354958197029</v>
      </c>
      <c r="AG9" s="829">
        <v>12.676913292529939</v>
      </c>
      <c r="AH9" s="829">
        <v>12.524355089986372</v>
      </c>
      <c r="AI9" s="829">
        <v>12.373716778664983</v>
      </c>
      <c r="AJ9" s="829">
        <v>12.225035502811981</v>
      </c>
      <c r="AK9" s="829">
        <v>12.998840866163757</v>
      </c>
      <c r="AL9" s="829">
        <v>12.80511434901214</v>
      </c>
      <c r="AM9" s="829">
        <v>12.665150662061578</v>
      </c>
      <c r="AN9" s="829">
        <v>12.524544323069808</v>
      </c>
      <c r="AO9" s="829">
        <v>12.386238908942673</v>
      </c>
      <c r="AP9" s="829">
        <v>0.34441240283245084</v>
      </c>
      <c r="AQ9" s="829">
        <v>6.8179049531146783</v>
      </c>
      <c r="AR9" s="829">
        <v>6.6618155171052971</v>
      </c>
      <c r="AS9" s="829">
        <v>6.7982860451794762</v>
      </c>
      <c r="AT9" s="829">
        <v>6.9244252246518574</v>
      </c>
      <c r="AU9" s="829">
        <v>7.053536687533339</v>
      </c>
      <c r="AV9" s="829">
        <v>7.1850871601470798</v>
      </c>
      <c r="AW9" s="829">
        <v>7.319149889194585</v>
      </c>
      <c r="AX9" s="829">
        <v>7.4557725637726033</v>
      </c>
      <c r="AY9" s="829">
        <v>7.5950049972658515</v>
      </c>
      <c r="AZ9" s="829">
        <v>7.736897936129397</v>
      </c>
      <c r="BA9" s="829">
        <v>7.8815031326802121</v>
      </c>
      <c r="BB9" s="829">
        <v>8.0288733629955207</v>
      </c>
      <c r="BC9" s="829">
        <v>8.1790624476468405</v>
      </c>
      <c r="BD9" s="829">
        <v>8.3321252727523945</v>
      </c>
      <c r="BE9" s="829">
        <v>8.4881178114673297</v>
      </c>
      <c r="BF9" s="829">
        <v>8.6470971459161312</v>
      </c>
      <c r="BG9" s="829">
        <v>8.809121489576544</v>
      </c>
      <c r="BH9" s="829">
        <v>0</v>
      </c>
    </row>
    <row r="10" spans="2:60" x14ac:dyDescent="0.35">
      <c r="B10" s="843"/>
      <c r="C10" s="844"/>
      <c r="D10" s="835" t="s">
        <v>222</v>
      </c>
      <c r="E10" s="829">
        <f>SUM(G10:BH10)</f>
        <v>109.71945371416119</v>
      </c>
      <c r="F10" s="838">
        <f>NPV($F$1,G10:BH10)</f>
        <v>30.158666923487871</v>
      </c>
      <c r="G10" s="829">
        <v>3.4805072703612132</v>
      </c>
      <c r="H10" s="829">
        <v>4.0605918154214153</v>
      </c>
      <c r="I10" s="829">
        <v>6.721327954576739</v>
      </c>
      <c r="J10" s="829">
        <v>1.3099068044346214</v>
      </c>
      <c r="K10" s="829">
        <v>1.7836731405667463</v>
      </c>
      <c r="L10" s="829">
        <v>3.7982618741359673</v>
      </c>
      <c r="M10" s="829">
        <v>2.6323031549059195</v>
      </c>
      <c r="N10" s="829">
        <v>2.6512794769371002</v>
      </c>
      <c r="O10" s="829">
        <v>2.6186263698568699</v>
      </c>
      <c r="P10" s="829">
        <v>2.5884648187537471</v>
      </c>
      <c r="Q10" s="829">
        <v>2.5584307539580671</v>
      </c>
      <c r="R10" s="829">
        <v>2.5286321866673935</v>
      </c>
      <c r="S10" s="829">
        <v>2.4990690296897577</v>
      </c>
      <c r="T10" s="829">
        <v>2.46974601734152</v>
      </c>
      <c r="U10" s="829">
        <v>2.4408032205701873</v>
      </c>
      <c r="V10" s="829">
        <v>2.4119717558286338</v>
      </c>
      <c r="W10" s="829">
        <v>2.3834020263677149</v>
      </c>
      <c r="X10" s="829">
        <v>2.3550911732485078</v>
      </c>
      <c r="Y10" s="829">
        <v>2.3270446093701103</v>
      </c>
      <c r="Z10" s="829">
        <v>2.2992674097061827</v>
      </c>
      <c r="AA10" s="829">
        <v>2.2717647723670185</v>
      </c>
      <c r="AB10" s="829">
        <v>2.2445419961152782</v>
      </c>
      <c r="AC10" s="829">
        <v>2.2176044837033966</v>
      </c>
      <c r="AD10" s="829">
        <v>2.1909577438778545</v>
      </c>
      <c r="AE10" s="829">
        <v>2.1646073934989101</v>
      </c>
      <c r="AF10" s="829">
        <v>2.1385591596995046</v>
      </c>
      <c r="AG10" s="829">
        <v>2.1128188820883231</v>
      </c>
      <c r="AH10" s="829">
        <v>2.0873925149977284</v>
      </c>
      <c r="AI10" s="829">
        <v>2.062286129777497</v>
      </c>
      <c r="AJ10" s="829">
        <v>2.0375059171353302</v>
      </c>
      <c r="AK10" s="829">
        <v>2.1664734776939594</v>
      </c>
      <c r="AL10" s="829">
        <v>2.1341857248353566</v>
      </c>
      <c r="AM10" s="829">
        <v>2.1108584436769298</v>
      </c>
      <c r="AN10" s="829">
        <v>2.087424053844968</v>
      </c>
      <c r="AO10" s="829">
        <v>2.0643731514904458</v>
      </c>
      <c r="AP10" s="829">
        <v>5.7402067138741762E-2</v>
      </c>
      <c r="AQ10" s="829">
        <v>1.1363174921857795</v>
      </c>
      <c r="AR10" s="829">
        <v>1.1103025861842162</v>
      </c>
      <c r="AS10" s="829">
        <v>1.1330476741965791</v>
      </c>
      <c r="AT10" s="829">
        <v>1.1540708707753093</v>
      </c>
      <c r="AU10" s="829">
        <v>1.1755894479222233</v>
      </c>
      <c r="AV10" s="829">
        <v>1.1975145266911797</v>
      </c>
      <c r="AW10" s="829">
        <v>1.2198583148657642</v>
      </c>
      <c r="AX10" s="829">
        <v>1.2426287606287671</v>
      </c>
      <c r="AY10" s="829">
        <v>1.2658341662109753</v>
      </c>
      <c r="AZ10" s="829">
        <v>1.2894829893548994</v>
      </c>
      <c r="BA10" s="829">
        <v>1.3135838554467019</v>
      </c>
      <c r="BB10" s="829">
        <v>1.3381455604992534</v>
      </c>
      <c r="BC10" s="829">
        <v>1.3631770746078067</v>
      </c>
      <c r="BD10" s="829">
        <v>1.3886875454587324</v>
      </c>
      <c r="BE10" s="829">
        <v>1.4146863019112217</v>
      </c>
      <c r="BF10" s="829">
        <v>1.4411828576526886</v>
      </c>
      <c r="BG10" s="829">
        <v>1.468186914929424</v>
      </c>
      <c r="BH10" s="829">
        <v>0</v>
      </c>
    </row>
    <row r="11" spans="2:60" x14ac:dyDescent="0.35">
      <c r="C11" s="837"/>
      <c r="D11" s="836"/>
      <c r="E11" s="836"/>
      <c r="F11" s="839"/>
      <c r="G11" s="828"/>
      <c r="J11" s="828"/>
    </row>
    <row r="12" spans="2:60" ht="14.5" customHeight="1" x14ac:dyDescent="0.35">
      <c r="B12" s="843" t="s">
        <v>788</v>
      </c>
      <c r="C12" s="844" t="s">
        <v>783</v>
      </c>
      <c r="D12" s="835" t="s">
        <v>781</v>
      </c>
      <c r="E12" s="829">
        <f>SUM(G12:BH12)</f>
        <v>629.57802665464135</v>
      </c>
      <c r="F12" s="838">
        <f>NPV($F$1,G12:BH12)</f>
        <v>177.82930044452544</v>
      </c>
      <c r="G12" s="829">
        <v>20.883043622167278</v>
      </c>
      <c r="H12" s="829">
        <v>24.36355089252849</v>
      </c>
      <c r="I12" s="829">
        <v>40.327967727460432</v>
      </c>
      <c r="J12" s="829">
        <v>7.5315752501505173</v>
      </c>
      <c r="K12" s="829">
        <v>10.399003202190054</v>
      </c>
      <c r="L12" s="829">
        <v>22.477461705014907</v>
      </c>
      <c r="M12" s="829">
        <v>15.474224533933528</v>
      </c>
      <c r="N12" s="829">
        <v>15.580180311291731</v>
      </c>
      <c r="O12" s="829">
        <v>15.376174542968728</v>
      </c>
      <c r="P12" s="829">
        <v>15.186917953094998</v>
      </c>
      <c r="Q12" s="829">
        <v>14.998221645455695</v>
      </c>
      <c r="R12" s="829">
        <v>14.810728613406893</v>
      </c>
      <c r="S12" s="829">
        <v>14.624433155896133</v>
      </c>
      <c r="T12" s="829">
        <v>14.439358372123307</v>
      </c>
      <c r="U12" s="829">
        <v>14.256169182525502</v>
      </c>
      <c r="V12" s="829">
        <v>14.073591715797265</v>
      </c>
      <c r="W12" s="829">
        <v>13.892338317519606</v>
      </c>
      <c r="X12" s="829">
        <v>13.712395809821398</v>
      </c>
      <c r="Y12" s="829">
        <v>13.533790148531779</v>
      </c>
      <c r="Z12" s="829">
        <v>13.356545665749438</v>
      </c>
      <c r="AA12" s="829">
        <v>13.180687251199934</v>
      </c>
      <c r="AB12" s="829">
        <v>13.006240244575833</v>
      </c>
      <c r="AC12" s="829">
        <v>12.833230450068298</v>
      </c>
      <c r="AD12" s="829">
        <v>12.66168414454549</v>
      </c>
      <c r="AE12" s="829">
        <v>12.491628086233773</v>
      </c>
      <c r="AF12" s="829">
        <v>12.323089523539311</v>
      </c>
      <c r="AG12" s="829">
        <v>12.156096204032266</v>
      </c>
      <c r="AH12" s="829">
        <v>11.990676383595764</v>
      </c>
      <c r="AI12" s="829">
        <v>11.826858835742422</v>
      </c>
      <c r="AJ12" s="829">
        <v>11.664672861101824</v>
      </c>
      <c r="AK12" s="829">
        <v>12.424640026095069</v>
      </c>
      <c r="AL12" s="829">
        <v>12.216733575216459</v>
      </c>
      <c r="AM12" s="829">
        <v>12.062239779989344</v>
      </c>
      <c r="AN12" s="829">
        <v>11.906744510584309</v>
      </c>
      <c r="AO12" s="829">
        <v>11.753182482766677</v>
      </c>
      <c r="AP12" s="829">
        <v>-0.3039960514978628</v>
      </c>
      <c r="AQ12" s="829">
        <v>6.1534716894823127</v>
      </c>
      <c r="AR12" s="829">
        <v>5.9809745619905073</v>
      </c>
      <c r="AS12" s="829">
        <v>6.1006316469461463</v>
      </c>
      <c r="AT12" s="829">
        <v>6.2095421986486965</v>
      </c>
      <c r="AU12" s="829">
        <v>6.320999570400712</v>
      </c>
      <c r="AV12" s="829">
        <v>6.4344599827994546</v>
      </c>
      <c r="AW12" s="829">
        <v>6.5499859162072651</v>
      </c>
      <c r="AX12" s="829">
        <v>6.6676140275575113</v>
      </c>
      <c r="AY12" s="829">
        <v>6.7873828256291695</v>
      </c>
      <c r="AZ12" s="829">
        <v>6.9093314731035509</v>
      </c>
      <c r="BA12" s="829">
        <v>7.0334998524616941</v>
      </c>
      <c r="BB12" s="829">
        <v>7.1599285768183831</v>
      </c>
      <c r="BC12" s="829">
        <v>7.2886590034173988</v>
      </c>
      <c r="BD12" s="829">
        <v>7.4197332472663975</v>
      </c>
      <c r="BE12" s="829">
        <v>7.553194195026415</v>
      </c>
      <c r="BF12" s="829">
        <v>7.689085519155836</v>
      </c>
      <c r="BG12" s="829">
        <v>7.827451692313586</v>
      </c>
      <c r="BH12" s="829">
        <v>0</v>
      </c>
    </row>
    <row r="13" spans="2:60" x14ac:dyDescent="0.35">
      <c r="B13" s="843"/>
      <c r="C13" s="844"/>
      <c r="D13" s="835" t="s">
        <v>222</v>
      </c>
      <c r="E13" s="829">
        <f>SUM(G13:BH13)</f>
        <v>104.92967110910702</v>
      </c>
      <c r="F13" s="838">
        <f>NPV($F$1,G13:BH13)</f>
        <v>29.638216740754242</v>
      </c>
      <c r="G13" s="829">
        <v>3.4805072703612132</v>
      </c>
      <c r="H13" s="829">
        <v>4.0605918154214153</v>
      </c>
      <c r="I13" s="829">
        <v>6.721327954576739</v>
      </c>
      <c r="J13" s="829">
        <v>1.2552625416917529</v>
      </c>
      <c r="K13" s="829">
        <v>1.7331672003650089</v>
      </c>
      <c r="L13" s="829">
        <v>3.7462436175024845</v>
      </c>
      <c r="M13" s="829">
        <v>2.5790374223222545</v>
      </c>
      <c r="N13" s="829">
        <v>2.5966967185486216</v>
      </c>
      <c r="O13" s="829">
        <v>2.5626957571614546</v>
      </c>
      <c r="P13" s="829">
        <v>2.5311529921824998</v>
      </c>
      <c r="Q13" s="829">
        <v>2.4997036075759493</v>
      </c>
      <c r="R13" s="829">
        <v>2.4684547689011489</v>
      </c>
      <c r="S13" s="829">
        <v>2.4374055259826886</v>
      </c>
      <c r="T13" s="829">
        <v>2.4065597286872178</v>
      </c>
      <c r="U13" s="829">
        <v>2.3760281970875834</v>
      </c>
      <c r="V13" s="829">
        <v>2.3455986192995439</v>
      </c>
      <c r="W13" s="829">
        <v>2.3153897195866011</v>
      </c>
      <c r="X13" s="829">
        <v>2.2853993016368994</v>
      </c>
      <c r="Y13" s="829">
        <v>2.255631691421963</v>
      </c>
      <c r="Z13" s="829">
        <v>2.2260909442915731</v>
      </c>
      <c r="AA13" s="829">
        <v>2.1967812085333223</v>
      </c>
      <c r="AB13" s="829">
        <v>2.1677067074293057</v>
      </c>
      <c r="AC13" s="829">
        <v>2.1388717416780496</v>
      </c>
      <c r="AD13" s="829">
        <v>2.1102806907575813</v>
      </c>
      <c r="AE13" s="829">
        <v>2.0819380143722954</v>
      </c>
      <c r="AF13" s="829">
        <v>2.0538482539232183</v>
      </c>
      <c r="AG13" s="829">
        <v>2.0260160340053779</v>
      </c>
      <c r="AH13" s="829">
        <v>1.9984460639326276</v>
      </c>
      <c r="AI13" s="829">
        <v>1.9711431392904049</v>
      </c>
      <c r="AJ13" s="829">
        <v>1.9441121435169733</v>
      </c>
      <c r="AK13" s="829">
        <v>2.070773337682513</v>
      </c>
      <c r="AL13" s="829">
        <v>2.0361222625360829</v>
      </c>
      <c r="AM13" s="829">
        <v>2.0103732966649104</v>
      </c>
      <c r="AN13" s="829">
        <v>1.9844574184307302</v>
      </c>
      <c r="AO13" s="829">
        <v>1.9588637471278258</v>
      </c>
      <c r="AP13" s="829">
        <v>-5.0666008582982168E-2</v>
      </c>
      <c r="AQ13" s="829">
        <v>1.0255786149137192</v>
      </c>
      <c r="AR13" s="829">
        <v>0.99682909366508454</v>
      </c>
      <c r="AS13" s="829">
        <v>1.016771941157691</v>
      </c>
      <c r="AT13" s="829">
        <v>1.0349236997747828</v>
      </c>
      <c r="AU13" s="829">
        <v>1.0534999284001187</v>
      </c>
      <c r="AV13" s="829">
        <v>1.0724099971332426</v>
      </c>
      <c r="AW13" s="829">
        <v>1.0916643193678774</v>
      </c>
      <c r="AX13" s="829">
        <v>1.1112690045929186</v>
      </c>
      <c r="AY13" s="829">
        <v>1.1312304709381948</v>
      </c>
      <c r="AZ13" s="829">
        <v>1.1515552455172586</v>
      </c>
      <c r="BA13" s="829">
        <v>1.1722499754102822</v>
      </c>
      <c r="BB13" s="829">
        <v>1.1933214294697305</v>
      </c>
      <c r="BC13" s="829">
        <v>1.2147765005695663</v>
      </c>
      <c r="BD13" s="829">
        <v>1.2366222078777329</v>
      </c>
      <c r="BE13" s="829">
        <v>1.2588656991710692</v>
      </c>
      <c r="BF13" s="829">
        <v>1.2815142531926393</v>
      </c>
      <c r="BG13" s="829">
        <v>1.3045752820522645</v>
      </c>
      <c r="BH13" s="829">
        <v>0</v>
      </c>
    </row>
    <row r="14" spans="2:60" x14ac:dyDescent="0.35">
      <c r="C14" s="837"/>
      <c r="D14" s="836"/>
      <c r="E14" s="836"/>
      <c r="F14" s="839"/>
      <c r="G14" s="828"/>
      <c r="J14" s="828"/>
    </row>
    <row r="15" spans="2:60" ht="14.5" customHeight="1" x14ac:dyDescent="0.35">
      <c r="B15" s="843" t="s">
        <v>791</v>
      </c>
      <c r="C15" s="844" t="s">
        <v>780</v>
      </c>
      <c r="D15" s="835" t="s">
        <v>781</v>
      </c>
      <c r="E15" s="829">
        <f>SUM(G15:BH15)</f>
        <v>-23.178770314572319</v>
      </c>
      <c r="F15" s="840">
        <f>NPV($F$1,G15:BH15)</f>
        <v>-8.4724861251102848</v>
      </c>
      <c r="G15" s="829">
        <f>G3-G6</f>
        <v>-0.1121531154635278</v>
      </c>
      <c r="H15" s="829">
        <f t="shared" ref="H15:BH16" si="0">H3-H6</f>
        <v>-0.13084530137411576</v>
      </c>
      <c r="I15" s="829">
        <f t="shared" si="0"/>
        <v>-0.28794140081197384</v>
      </c>
      <c r="J15" s="829">
        <f t="shared" si="0"/>
        <v>-2.7381574777913293</v>
      </c>
      <c r="K15" s="829">
        <f t="shared" si="0"/>
        <v>-1.1641183880240806</v>
      </c>
      <c r="L15" s="829">
        <f t="shared" si="0"/>
        <v>-1.2552253476628685</v>
      </c>
      <c r="M15" s="829">
        <f t="shared" si="0"/>
        <v>-1.1574697682166359</v>
      </c>
      <c r="N15" s="829">
        <f t="shared" si="0"/>
        <v>-1.1187592940972504</v>
      </c>
      <c r="O15" s="829">
        <f t="shared" si="0"/>
        <v>-1.0774648145768531</v>
      </c>
      <c r="P15" s="829">
        <f t="shared" si="0"/>
        <v>-1.0362834462256547</v>
      </c>
      <c r="Q15" s="829">
        <f t="shared" si="0"/>
        <v>-0.99509715343524086</v>
      </c>
      <c r="R15" s="829">
        <f t="shared" si="0"/>
        <v>-0.95391110200599272</v>
      </c>
      <c r="S15" s="829">
        <f t="shared" si="0"/>
        <v>-0.91272506599245951</v>
      </c>
      <c r="T15" s="829">
        <f t="shared" si="0"/>
        <v>-0.87153905541239496</v>
      </c>
      <c r="U15" s="829">
        <f t="shared" si="0"/>
        <v>-0.82109803194133058</v>
      </c>
      <c r="V15" s="829">
        <f t="shared" si="0"/>
        <v>-0.780405481089959</v>
      </c>
      <c r="W15" s="829">
        <f t="shared" si="0"/>
        <v>-0.73919324189429148</v>
      </c>
      <c r="X15" s="829">
        <f t="shared" si="0"/>
        <v>-0.6980087354420963</v>
      </c>
      <c r="Y15" s="829">
        <f t="shared" si="0"/>
        <v>-0.65682277750077134</v>
      </c>
      <c r="Z15" s="829">
        <f t="shared" si="0"/>
        <v>-0.61563692408836346</v>
      </c>
      <c r="AA15" s="829">
        <f t="shared" si="0"/>
        <v>-0.5744510923851216</v>
      </c>
      <c r="AB15" s="829">
        <f t="shared" si="0"/>
        <v>-0.53326528694244857</v>
      </c>
      <c r="AC15" s="829">
        <f t="shared" si="0"/>
        <v>-0.49207950765442021</v>
      </c>
      <c r="AD15" s="829">
        <f t="shared" si="0"/>
        <v>-0.45089375466414694</v>
      </c>
      <c r="AE15" s="829">
        <f t="shared" si="0"/>
        <v>-0.40970802810209861</v>
      </c>
      <c r="AF15" s="829">
        <f t="shared" si="0"/>
        <v>-0.36852232810011643</v>
      </c>
      <c r="AG15" s="829">
        <f t="shared" si="0"/>
        <v>-0.32733665479068641</v>
      </c>
      <c r="AH15" s="829">
        <f t="shared" si="0"/>
        <v>-0.28615100830691631</v>
      </c>
      <c r="AI15" s="829">
        <f t="shared" si="0"/>
        <v>-0.24496538878262974</v>
      </c>
      <c r="AJ15" s="829">
        <f t="shared" si="0"/>
        <v>-0.20377979635225785</v>
      </c>
      <c r="AK15" s="829">
        <f t="shared" si="0"/>
        <v>-0.16750656714190271</v>
      </c>
      <c r="AL15" s="829">
        <f t="shared" si="0"/>
        <v>-0.12605914057334644</v>
      </c>
      <c r="AM15" s="829">
        <f t="shared" si="0"/>
        <v>-8.4887592171677184E-2</v>
      </c>
      <c r="AN15" s="829">
        <f t="shared" si="0"/>
        <v>-4.3701365130059955E-2</v>
      </c>
      <c r="AO15" s="829">
        <f t="shared" si="0"/>
        <v>-6.5745000030384189</v>
      </c>
      <c r="AP15" s="829">
        <f t="shared" si="0"/>
        <v>6.1082041300255758</v>
      </c>
      <c r="AQ15" s="829">
        <f t="shared" si="0"/>
        <v>-0.26850601382921546</v>
      </c>
      <c r="AR15" s="829">
        <f t="shared" si="0"/>
        <v>1.0556335850563592E-2</v>
      </c>
      <c r="AS15" s="829">
        <f t="shared" si="0"/>
        <v>-1.6624159611478007E-3</v>
      </c>
      <c r="AT15" s="829">
        <f t="shared" si="0"/>
        <v>-1.1336656925804434E-3</v>
      </c>
      <c r="AU15" s="829">
        <f t="shared" si="0"/>
        <v>-1.162822838423061E-3</v>
      </c>
      <c r="AV15" s="829">
        <f t="shared" si="0"/>
        <v>-1.1675939154720538E-3</v>
      </c>
      <c r="AW15" s="829">
        <f t="shared" si="0"/>
        <v>-1.1734623768315799E-3</v>
      </c>
      <c r="AX15" s="829">
        <f t="shared" si="0"/>
        <v>-1.1793131233339693E-3</v>
      </c>
      <c r="AY15" s="829">
        <f t="shared" si="0"/>
        <v>-1.1851951070003253E-3</v>
      </c>
      <c r="AZ15" s="829">
        <f t="shared" si="0"/>
        <v>-1.1911063374387965E-3</v>
      </c>
      <c r="BA15" s="829">
        <f t="shared" si="0"/>
        <v>-1.197047054441569E-3</v>
      </c>
      <c r="BB15" s="829">
        <f t="shared" si="0"/>
        <v>-1.2030174009751704E-3</v>
      </c>
      <c r="BC15" s="829">
        <f t="shared" si="0"/>
        <v>-1.2090175249799273E-3</v>
      </c>
      <c r="BD15" s="829">
        <f t="shared" si="0"/>
        <v>-1.2150475749805878E-3</v>
      </c>
      <c r="BE15" s="829">
        <f t="shared" si="0"/>
        <v>-1.2211077002319826E-3</v>
      </c>
      <c r="BF15" s="829">
        <f t="shared" si="0"/>
        <v>-1.2271980507314595E-3</v>
      </c>
      <c r="BG15" s="829">
        <f t="shared" si="0"/>
        <v>-1.2333187772330945E-3</v>
      </c>
      <c r="BH15" s="829">
        <f t="shared" si="0"/>
        <v>0</v>
      </c>
    </row>
    <row r="16" spans="2:60" x14ac:dyDescent="0.35">
      <c r="B16" s="843"/>
      <c r="C16" s="844"/>
      <c r="D16" s="835" t="s">
        <v>222</v>
      </c>
      <c r="E16" s="829">
        <f>SUM(G16:BH16)</f>
        <v>-3.863128385857697</v>
      </c>
      <c r="F16" s="840">
        <f>NPV($F$1,G16:BH16)</f>
        <v>-1.4120810208557353</v>
      </c>
      <c r="G16" s="829">
        <f>G4-G7</f>
        <v>-1.869218591058841E-2</v>
      </c>
      <c r="H16" s="829">
        <f t="shared" si="0"/>
        <v>-2.180755022901959E-2</v>
      </c>
      <c r="I16" s="829">
        <f t="shared" si="0"/>
        <v>-4.7990233468662602E-2</v>
      </c>
      <c r="J16" s="829">
        <f t="shared" si="0"/>
        <v>-0.45635957963188822</v>
      </c>
      <c r="K16" s="829">
        <f t="shared" si="0"/>
        <v>-0.19401973133734707</v>
      </c>
      <c r="L16" s="829">
        <f t="shared" si="0"/>
        <v>-0.20920422461047794</v>
      </c>
      <c r="M16" s="829">
        <f t="shared" si="0"/>
        <v>-0.19291162803610584</v>
      </c>
      <c r="N16" s="829">
        <f t="shared" si="0"/>
        <v>-0.18645988234954158</v>
      </c>
      <c r="O16" s="829">
        <f t="shared" si="0"/>
        <v>-0.17957746909614203</v>
      </c>
      <c r="P16" s="829">
        <f t="shared" si="0"/>
        <v>-0.17271390770427608</v>
      </c>
      <c r="Q16" s="829">
        <f t="shared" si="0"/>
        <v>-0.16584952557254029</v>
      </c>
      <c r="R16" s="829">
        <f t="shared" si="0"/>
        <v>-0.15898518366766545</v>
      </c>
      <c r="S16" s="829">
        <f t="shared" si="0"/>
        <v>-0.15212084433207673</v>
      </c>
      <c r="T16" s="829">
        <f t="shared" si="0"/>
        <v>-0.14525650923539857</v>
      </c>
      <c r="U16" s="829">
        <f t="shared" si="0"/>
        <v>-0.13684967199022191</v>
      </c>
      <c r="V16" s="829">
        <f t="shared" si="0"/>
        <v>-0.13006758018165998</v>
      </c>
      <c r="W16" s="829">
        <f t="shared" si="0"/>
        <v>-0.12319887364904858</v>
      </c>
      <c r="X16" s="829">
        <f t="shared" si="0"/>
        <v>-0.11633478924034923</v>
      </c>
      <c r="Y16" s="829">
        <f t="shared" si="0"/>
        <v>-0.10947046291679507</v>
      </c>
      <c r="Z16" s="829">
        <f t="shared" si="0"/>
        <v>-0.10260615401472739</v>
      </c>
      <c r="AA16" s="829">
        <f t="shared" si="0"/>
        <v>-9.5741848730853896E-2</v>
      </c>
      <c r="AB16" s="829">
        <f t="shared" si="0"/>
        <v>-8.8877547823741132E-2</v>
      </c>
      <c r="AC16" s="829">
        <f t="shared" si="0"/>
        <v>-8.2013251275736554E-2</v>
      </c>
      <c r="AD16" s="829">
        <f t="shared" si="0"/>
        <v>-7.5148959110691305E-2</v>
      </c>
      <c r="AE16" s="829">
        <f t="shared" si="0"/>
        <v>-6.8284671350349324E-2</v>
      </c>
      <c r="AF16" s="829">
        <f t="shared" si="0"/>
        <v>-6.1420388016685923E-2</v>
      </c>
      <c r="AG16" s="829">
        <f t="shared" si="0"/>
        <v>-5.4556109131781216E-2</v>
      </c>
      <c r="AH16" s="829">
        <f t="shared" si="0"/>
        <v>-4.7691834717819681E-2</v>
      </c>
      <c r="AI16" s="829">
        <f t="shared" si="0"/>
        <v>-4.0827564797104809E-2</v>
      </c>
      <c r="AJ16" s="829">
        <f t="shared" si="0"/>
        <v>-3.3963299392043123E-2</v>
      </c>
      <c r="AK16" s="829">
        <f t="shared" si="0"/>
        <v>-2.7917761190317414E-2</v>
      </c>
      <c r="AL16" s="829">
        <f t="shared" si="0"/>
        <v>-2.1009856762224111E-2</v>
      </c>
      <c r="AM16" s="829">
        <f t="shared" si="0"/>
        <v>-1.4147932028612864E-2</v>
      </c>
      <c r="AN16" s="829">
        <f t="shared" si="0"/>
        <v>-7.2835608550105846E-3</v>
      </c>
      <c r="AO16" s="829">
        <f t="shared" si="0"/>
        <v>-1.0957500006101504</v>
      </c>
      <c r="AP16" s="829">
        <f t="shared" si="0"/>
        <v>1.0180340216795813</v>
      </c>
      <c r="AQ16" s="829">
        <f t="shared" si="0"/>
        <v>-4.4751002305466026E-2</v>
      </c>
      <c r="AR16" s="829">
        <f t="shared" si="0"/>
        <v>1.7593893084799639E-3</v>
      </c>
      <c r="AS16" s="829">
        <f t="shared" si="0"/>
        <v>-2.7706932686211161E-4</v>
      </c>
      <c r="AT16" s="829">
        <f t="shared" si="0"/>
        <v>-1.8894428209659253E-4</v>
      </c>
      <c r="AU16" s="829">
        <f t="shared" si="0"/>
        <v>-1.9380380640376949E-4</v>
      </c>
      <c r="AV16" s="829">
        <f t="shared" si="0"/>
        <v>-1.9459898591223102E-4</v>
      </c>
      <c r="AW16" s="829">
        <f t="shared" si="0"/>
        <v>-1.9557706280548537E-4</v>
      </c>
      <c r="AX16" s="829">
        <f t="shared" si="0"/>
        <v>-1.9655218722203216E-4</v>
      </c>
      <c r="AY16" s="829">
        <f t="shared" si="0"/>
        <v>-1.9753251783338754E-4</v>
      </c>
      <c r="AZ16" s="829">
        <f t="shared" si="0"/>
        <v>-1.9851772290646608E-4</v>
      </c>
      <c r="BA16" s="829">
        <f t="shared" si="0"/>
        <v>-1.9950784240685415E-4</v>
      </c>
      <c r="BB16" s="829">
        <f t="shared" si="0"/>
        <v>-2.0050290016238037E-4</v>
      </c>
      <c r="BC16" s="829">
        <f t="shared" si="0"/>
        <v>-2.0150292082998789E-4</v>
      </c>
      <c r="BD16" s="829">
        <f t="shared" si="0"/>
        <v>-2.0250792916365334E-4</v>
      </c>
      <c r="BE16" s="829">
        <f t="shared" si="0"/>
        <v>-2.0351795003881179E-4</v>
      </c>
      <c r="BF16" s="829">
        <f t="shared" si="0"/>
        <v>-2.0453300845524325E-4</v>
      </c>
      <c r="BG16" s="829">
        <f t="shared" si="0"/>
        <v>-2.0555312953884908E-4</v>
      </c>
      <c r="BH16" s="829">
        <f t="shared" si="0"/>
        <v>0</v>
      </c>
    </row>
    <row r="17" spans="2:60" x14ac:dyDescent="0.35">
      <c r="C17" s="837"/>
      <c r="D17" s="836"/>
      <c r="E17" s="836"/>
      <c r="F17" s="839"/>
      <c r="G17" s="828"/>
      <c r="J17" s="828"/>
    </row>
    <row r="18" spans="2:60" x14ac:dyDescent="0.35">
      <c r="B18" s="843" t="s">
        <v>789</v>
      </c>
      <c r="C18" s="844" t="s">
        <v>780</v>
      </c>
      <c r="D18" s="835" t="s">
        <v>781</v>
      </c>
      <c r="E18" s="829">
        <f>SUM(G18:BH18)</f>
        <v>5.5599253151787185</v>
      </c>
      <c r="F18" s="840">
        <f>NPV($F$1,G18:BH18)</f>
        <v>-5.3497850287326925</v>
      </c>
      <c r="G18" s="829">
        <f>G3-G9</f>
        <v>-0.1121531154635278</v>
      </c>
      <c r="H18" s="829">
        <f t="shared" ref="H18:BH19" si="1">H3-H9</f>
        <v>-0.13084530137411576</v>
      </c>
      <c r="I18" s="829">
        <f t="shared" si="1"/>
        <v>-0.28794140081197384</v>
      </c>
      <c r="J18" s="829">
        <f t="shared" si="1"/>
        <v>-2.4102919013341122</v>
      </c>
      <c r="K18" s="829">
        <f t="shared" si="1"/>
        <v>-0.86108274681365415</v>
      </c>
      <c r="L18" s="829">
        <f t="shared" si="1"/>
        <v>-0.9431158078619859</v>
      </c>
      <c r="M18" s="829">
        <f t="shared" si="1"/>
        <v>-0.83787537271465951</v>
      </c>
      <c r="N18" s="829">
        <f t="shared" si="1"/>
        <v>-0.7912627437663815</v>
      </c>
      <c r="O18" s="829">
        <f t="shared" si="1"/>
        <v>-0.74188113840436642</v>
      </c>
      <c r="P18" s="829">
        <f t="shared" si="1"/>
        <v>-0.69241248679817247</v>
      </c>
      <c r="Q18" s="829">
        <f t="shared" si="1"/>
        <v>-0.64273427514253179</v>
      </c>
      <c r="R18" s="829">
        <f t="shared" si="1"/>
        <v>-0.59284659540851692</v>
      </c>
      <c r="S18" s="829">
        <f t="shared" si="1"/>
        <v>-0.54274404375004437</v>
      </c>
      <c r="T18" s="829">
        <f t="shared" si="1"/>
        <v>-0.49242132348657996</v>
      </c>
      <c r="U18" s="829">
        <f t="shared" si="1"/>
        <v>-0.43244789104570813</v>
      </c>
      <c r="V18" s="829">
        <f t="shared" si="1"/>
        <v>-0.38216666191542537</v>
      </c>
      <c r="W18" s="829">
        <f t="shared" si="1"/>
        <v>-0.33111940120760686</v>
      </c>
      <c r="X18" s="829">
        <f t="shared" si="1"/>
        <v>-0.27985750577244417</v>
      </c>
      <c r="Y18" s="829">
        <f t="shared" si="1"/>
        <v>-0.22834526981189462</v>
      </c>
      <c r="Z18" s="829">
        <f t="shared" si="1"/>
        <v>-0.17657813160070468</v>
      </c>
      <c r="AA18" s="829">
        <f t="shared" si="1"/>
        <v>-0.12454970938294707</v>
      </c>
      <c r="AB18" s="829">
        <f t="shared" si="1"/>
        <v>-7.2253554826614774E-2</v>
      </c>
      <c r="AC18" s="829">
        <f t="shared" si="1"/>
        <v>-1.968305550233751E-2</v>
      </c>
      <c r="AD18" s="829">
        <f t="shared" si="1"/>
        <v>3.3168564057486805E-2</v>
      </c>
      <c r="AE18" s="829">
        <f t="shared" si="1"/>
        <v>8.6308246657587517E-2</v>
      </c>
      <c r="AF18" s="829">
        <f t="shared" si="1"/>
        <v>0.13974310655760824</v>
      </c>
      <c r="AG18" s="829">
        <f t="shared" si="1"/>
        <v>0.19348043370698775</v>
      </c>
      <c r="AH18" s="829">
        <f t="shared" si="1"/>
        <v>0.24752769808368669</v>
      </c>
      <c r="AI18" s="829">
        <f t="shared" si="1"/>
        <v>0.301892554139922</v>
      </c>
      <c r="AJ18" s="829">
        <f t="shared" si="1"/>
        <v>0.3565828453578721</v>
      </c>
      <c r="AK18" s="829">
        <f t="shared" si="1"/>
        <v>0.40669427292677973</v>
      </c>
      <c r="AL18" s="829">
        <f t="shared" si="1"/>
        <v>0.46232163322229702</v>
      </c>
      <c r="AM18" s="829">
        <f t="shared" si="1"/>
        <v>0.518023289900432</v>
      </c>
      <c r="AN18" s="829">
        <f t="shared" si="1"/>
        <v>0.57409844735536097</v>
      </c>
      <c r="AO18" s="829">
        <f t="shared" si="1"/>
        <v>-5.9414435774851766</v>
      </c>
      <c r="AP18" s="829">
        <f t="shared" si="1"/>
        <v>6.7566125844078329</v>
      </c>
      <c r="AQ18" s="829">
        <f t="shared" si="1"/>
        <v>0.39592724979956895</v>
      </c>
      <c r="AR18" s="829">
        <f t="shared" si="1"/>
        <v>0.6913972909656696</v>
      </c>
      <c r="AS18" s="829">
        <f t="shared" si="1"/>
        <v>0.69599198227215631</v>
      </c>
      <c r="AT18" s="829">
        <f t="shared" si="1"/>
        <v>0.713749360310584</v>
      </c>
      <c r="AU18" s="829">
        <f t="shared" si="1"/>
        <v>0.73137429429420386</v>
      </c>
      <c r="AV18" s="829">
        <f t="shared" si="1"/>
        <v>0.74945958343215313</v>
      </c>
      <c r="AW18" s="829">
        <f t="shared" si="1"/>
        <v>0.76799051061048917</v>
      </c>
      <c r="AX18" s="829">
        <f t="shared" si="1"/>
        <v>0.78697922309175539</v>
      </c>
      <c r="AY18" s="829">
        <f t="shared" si="1"/>
        <v>0.80643697652968171</v>
      </c>
      <c r="AZ18" s="829">
        <f t="shared" si="1"/>
        <v>0.82637535668840734</v>
      </c>
      <c r="BA18" s="829">
        <f t="shared" si="1"/>
        <v>0.84680623316407022</v>
      </c>
      <c r="BB18" s="829">
        <f t="shared" si="1"/>
        <v>0.86774176877616505</v>
      </c>
      <c r="BC18" s="829">
        <f t="shared" si="1"/>
        <v>0.88919442670446003</v>
      </c>
      <c r="BD18" s="829">
        <f t="shared" si="1"/>
        <v>0.91117697791101193</v>
      </c>
      <c r="BE18" s="829">
        <f t="shared" si="1"/>
        <v>0.93370250874068184</v>
      </c>
      <c r="BF18" s="829">
        <f t="shared" si="1"/>
        <v>0.95678442870956282</v>
      </c>
      <c r="BG18" s="829">
        <f t="shared" si="1"/>
        <v>0.98043647848572668</v>
      </c>
      <c r="BH18" s="829">
        <f t="shared" si="1"/>
        <v>0</v>
      </c>
    </row>
    <row r="19" spans="2:60" x14ac:dyDescent="0.35">
      <c r="B19" s="843"/>
      <c r="C19" s="844"/>
      <c r="D19" s="835" t="s">
        <v>222</v>
      </c>
      <c r="E19" s="829">
        <f>SUM(G19:BH19)</f>
        <v>0.92665421919645263</v>
      </c>
      <c r="F19" s="840">
        <f>NPV($F$1,G19:BH19)</f>
        <v>-0.89163083812211574</v>
      </c>
      <c r="G19" s="829">
        <f>G4-G10</f>
        <v>-1.869218591058841E-2</v>
      </c>
      <c r="H19" s="829">
        <f t="shared" si="1"/>
        <v>-2.180755022901959E-2</v>
      </c>
      <c r="I19" s="829">
        <f t="shared" si="1"/>
        <v>-4.7990233468662602E-2</v>
      </c>
      <c r="J19" s="829">
        <f t="shared" si="1"/>
        <v>-0.40171531688901885</v>
      </c>
      <c r="K19" s="829">
        <f t="shared" si="1"/>
        <v>-0.14351379113560903</v>
      </c>
      <c r="L19" s="829">
        <f t="shared" si="1"/>
        <v>-0.15718596797699735</v>
      </c>
      <c r="M19" s="829">
        <f t="shared" si="1"/>
        <v>-0.1396458954524431</v>
      </c>
      <c r="N19" s="829">
        <f t="shared" si="1"/>
        <v>-0.13187712396106388</v>
      </c>
      <c r="O19" s="829">
        <f t="shared" si="1"/>
        <v>-0.12364685640072759</v>
      </c>
      <c r="P19" s="829">
        <f t="shared" si="1"/>
        <v>-0.11540208113302919</v>
      </c>
      <c r="Q19" s="829">
        <f t="shared" si="1"/>
        <v>-0.10712237919042167</v>
      </c>
      <c r="R19" s="829">
        <f t="shared" si="1"/>
        <v>-9.8807765901419486E-2</v>
      </c>
      <c r="S19" s="829">
        <f t="shared" si="1"/>
        <v>-9.0457340625007099E-2</v>
      </c>
      <c r="T19" s="829">
        <f t="shared" si="1"/>
        <v>-8.2070220581096365E-2</v>
      </c>
      <c r="U19" s="829">
        <f t="shared" si="1"/>
        <v>-7.2074648507618466E-2</v>
      </c>
      <c r="V19" s="829">
        <f t="shared" si="1"/>
        <v>-6.3694443652571486E-2</v>
      </c>
      <c r="W19" s="829">
        <f t="shared" si="1"/>
        <v>-5.5186566867934328E-2</v>
      </c>
      <c r="X19" s="829">
        <f t="shared" si="1"/>
        <v>-4.6642917628740399E-2</v>
      </c>
      <c r="Y19" s="829">
        <f t="shared" si="1"/>
        <v>-3.8057544968649104E-2</v>
      </c>
      <c r="Z19" s="829">
        <f t="shared" si="1"/>
        <v>-2.9429688600117299E-2</v>
      </c>
      <c r="AA19" s="829">
        <f t="shared" si="1"/>
        <v>-2.0758284897158141E-2</v>
      </c>
      <c r="AB19" s="829">
        <f t="shared" si="1"/>
        <v>-1.2042259137769129E-2</v>
      </c>
      <c r="AC19" s="829">
        <f t="shared" si="1"/>
        <v>-3.280509250389585E-3</v>
      </c>
      <c r="AD19" s="829">
        <f t="shared" si="1"/>
        <v>5.5280940095809861E-3</v>
      </c>
      <c r="AE19" s="829">
        <f t="shared" si="1"/>
        <v>1.4384707776264882E-2</v>
      </c>
      <c r="AF19" s="829">
        <f t="shared" si="1"/>
        <v>2.329051775960167E-2</v>
      </c>
      <c r="AG19" s="829">
        <f t="shared" si="1"/>
        <v>3.2246738951164478E-2</v>
      </c>
      <c r="AH19" s="829">
        <f t="shared" si="1"/>
        <v>4.1254616347281114E-2</v>
      </c>
      <c r="AI19" s="829">
        <f t="shared" si="1"/>
        <v>5.0315425689987148E-2</v>
      </c>
      <c r="AJ19" s="829">
        <f t="shared" si="1"/>
        <v>5.9430474226311869E-2</v>
      </c>
      <c r="AK19" s="829">
        <f t="shared" si="1"/>
        <v>6.7782378821129807E-2</v>
      </c>
      <c r="AL19" s="829">
        <f t="shared" si="1"/>
        <v>7.7053605537049652E-2</v>
      </c>
      <c r="AM19" s="829">
        <f t="shared" si="1"/>
        <v>8.6337214983405186E-2</v>
      </c>
      <c r="AN19" s="829">
        <f t="shared" si="1"/>
        <v>9.5683074559226533E-2</v>
      </c>
      <c r="AO19" s="829">
        <f t="shared" si="1"/>
        <v>-0.99024059624752958</v>
      </c>
      <c r="AP19" s="829">
        <f t="shared" si="1"/>
        <v>1.1261020974013056</v>
      </c>
      <c r="AQ19" s="829">
        <f t="shared" si="1"/>
        <v>6.5987874966594973E-2</v>
      </c>
      <c r="AR19" s="829">
        <f t="shared" si="1"/>
        <v>0.1152328818276116</v>
      </c>
      <c r="AS19" s="829">
        <f t="shared" si="1"/>
        <v>0.11599866371202627</v>
      </c>
      <c r="AT19" s="829">
        <f t="shared" si="1"/>
        <v>0.11895822671843082</v>
      </c>
      <c r="AU19" s="829">
        <f t="shared" si="1"/>
        <v>0.12189571571570057</v>
      </c>
      <c r="AV19" s="829">
        <f t="shared" si="1"/>
        <v>0.1249099305720256</v>
      </c>
      <c r="AW19" s="829">
        <f t="shared" si="1"/>
        <v>0.12799841843508131</v>
      </c>
      <c r="AX19" s="829">
        <f t="shared" si="1"/>
        <v>0.13116320384862612</v>
      </c>
      <c r="AY19" s="829">
        <f t="shared" si="1"/>
        <v>0.13440616275494688</v>
      </c>
      <c r="AZ19" s="829">
        <f t="shared" si="1"/>
        <v>0.1377292261147347</v>
      </c>
      <c r="BA19" s="829">
        <f t="shared" si="1"/>
        <v>0.14113437219401193</v>
      </c>
      <c r="BB19" s="829">
        <f t="shared" si="1"/>
        <v>0.14462362812936091</v>
      </c>
      <c r="BC19" s="829">
        <f t="shared" si="1"/>
        <v>0.14819907111741015</v>
      </c>
      <c r="BD19" s="829">
        <f t="shared" si="1"/>
        <v>0.15186282965183517</v>
      </c>
      <c r="BE19" s="829">
        <f t="shared" si="1"/>
        <v>0.15561708479011349</v>
      </c>
      <c r="BF19" s="829">
        <f t="shared" si="1"/>
        <v>0.1594640714515938</v>
      </c>
      <c r="BG19" s="829">
        <f t="shared" si="1"/>
        <v>0.16340607974762111</v>
      </c>
      <c r="BH19" s="829">
        <f t="shared" si="1"/>
        <v>0</v>
      </c>
    </row>
    <row r="20" spans="2:60" x14ac:dyDescent="0.35">
      <c r="C20" s="837"/>
      <c r="D20" s="836"/>
      <c r="E20" s="836"/>
      <c r="F20" s="839"/>
      <c r="G20" s="828"/>
      <c r="J20" s="828"/>
    </row>
    <row r="21" spans="2:60" x14ac:dyDescent="0.35">
      <c r="B21" s="843" t="s">
        <v>790</v>
      </c>
      <c r="C21" s="844" t="s">
        <v>780</v>
      </c>
      <c r="D21" s="835" t="s">
        <v>781</v>
      </c>
      <c r="E21" s="829">
        <f>SUM(G21:BH21)</f>
        <v>34.298620945504169</v>
      </c>
      <c r="F21" s="840">
        <f>NPV($F$1,G21:BH21)</f>
        <v>-2.2270839323309493</v>
      </c>
      <c r="G21" s="829">
        <f>G3-G12</f>
        <v>-0.1121531154635278</v>
      </c>
      <c r="H21" s="829">
        <f t="shared" ref="H21:BH22" si="2">H3-H12</f>
        <v>-0.13084530137411576</v>
      </c>
      <c r="I21" s="829">
        <f t="shared" si="2"/>
        <v>-0.28794140081197384</v>
      </c>
      <c r="J21" s="829">
        <f t="shared" si="2"/>
        <v>-2.0824263248769022</v>
      </c>
      <c r="K21" s="829">
        <f t="shared" si="2"/>
        <v>-0.55804710560322945</v>
      </c>
      <c r="L21" s="829">
        <f t="shared" si="2"/>
        <v>-0.63100626806108906</v>
      </c>
      <c r="M21" s="829">
        <f t="shared" si="2"/>
        <v>-0.51828097721267063</v>
      </c>
      <c r="N21" s="829">
        <f t="shared" si="2"/>
        <v>-0.46376619343551262</v>
      </c>
      <c r="O21" s="829">
        <f t="shared" si="2"/>
        <v>-0.40629746223187446</v>
      </c>
      <c r="P21" s="829">
        <f t="shared" si="2"/>
        <v>-0.34854152737068844</v>
      </c>
      <c r="Q21" s="829">
        <f t="shared" si="2"/>
        <v>-0.29037139684982272</v>
      </c>
      <c r="R21" s="829">
        <f t="shared" si="2"/>
        <v>-0.23178208881104823</v>
      </c>
      <c r="S21" s="829">
        <f t="shared" si="2"/>
        <v>-0.17276302150762923</v>
      </c>
      <c r="T21" s="829">
        <f t="shared" si="2"/>
        <v>-0.11330359156076675</v>
      </c>
      <c r="U21" s="829">
        <f t="shared" si="2"/>
        <v>-4.3797750150087467E-2</v>
      </c>
      <c r="V21" s="829">
        <f t="shared" si="2"/>
        <v>1.6072157259110043E-2</v>
      </c>
      <c r="W21" s="829">
        <f t="shared" si="2"/>
        <v>7.6954439479077763E-2</v>
      </c>
      <c r="X21" s="829">
        <f t="shared" si="2"/>
        <v>0.13829372389720618</v>
      </c>
      <c r="Y21" s="829">
        <f t="shared" si="2"/>
        <v>0.20013223787698919</v>
      </c>
      <c r="Z21" s="829">
        <f t="shared" si="2"/>
        <v>0.2624806608869541</v>
      </c>
      <c r="AA21" s="829">
        <f t="shared" si="2"/>
        <v>0.32535167361922745</v>
      </c>
      <c r="AB21" s="829">
        <f t="shared" si="2"/>
        <v>0.38875817728921902</v>
      </c>
      <c r="AC21" s="829">
        <f t="shared" si="2"/>
        <v>0.45271339664974342</v>
      </c>
      <c r="AD21" s="829">
        <f t="shared" si="2"/>
        <v>0.5172308827791241</v>
      </c>
      <c r="AE21" s="829">
        <f t="shared" si="2"/>
        <v>0.58232452141727542</v>
      </c>
      <c r="AF21" s="829">
        <f t="shared" si="2"/>
        <v>0.64800854121532581</v>
      </c>
      <c r="AG21" s="829">
        <f t="shared" si="2"/>
        <v>0.71429752220466014</v>
      </c>
      <c r="AH21" s="829">
        <f t="shared" si="2"/>
        <v>0.78120640447429501</v>
      </c>
      <c r="AI21" s="829">
        <f t="shared" si="2"/>
        <v>0.84875049706248262</v>
      </c>
      <c r="AJ21" s="829">
        <f t="shared" si="2"/>
        <v>0.9169454870680287</v>
      </c>
      <c r="AK21" s="829">
        <f t="shared" si="2"/>
        <v>0.9808951129954675</v>
      </c>
      <c r="AL21" s="829">
        <f t="shared" si="2"/>
        <v>1.0507024070179778</v>
      </c>
      <c r="AM21" s="829">
        <f t="shared" si="2"/>
        <v>1.1209341719726655</v>
      </c>
      <c r="AN21" s="829">
        <f t="shared" si="2"/>
        <v>1.1918982598408601</v>
      </c>
      <c r="AO21" s="829">
        <f t="shared" si="2"/>
        <v>-5.3083871513091809</v>
      </c>
      <c r="AP21" s="829">
        <f t="shared" si="2"/>
        <v>7.4050210387381465</v>
      </c>
      <c r="AQ21" s="829">
        <f t="shared" si="2"/>
        <v>1.0603605134319345</v>
      </c>
      <c r="AR21" s="829">
        <f t="shared" si="2"/>
        <v>1.3722382460804594</v>
      </c>
      <c r="AS21" s="829">
        <f t="shared" si="2"/>
        <v>1.3936463805054862</v>
      </c>
      <c r="AT21" s="829">
        <f t="shared" si="2"/>
        <v>1.4286323863137449</v>
      </c>
      <c r="AU21" s="829">
        <f t="shared" si="2"/>
        <v>1.4639114114268308</v>
      </c>
      <c r="AV21" s="829">
        <f t="shared" si="2"/>
        <v>1.5000867607797783</v>
      </c>
      <c r="AW21" s="829">
        <f t="shared" si="2"/>
        <v>1.537154483597809</v>
      </c>
      <c r="AX21" s="829">
        <f t="shared" si="2"/>
        <v>1.5751377593068474</v>
      </c>
      <c r="AY21" s="829">
        <f t="shared" si="2"/>
        <v>1.6140591481663638</v>
      </c>
      <c r="AZ21" s="829">
        <f t="shared" si="2"/>
        <v>1.6539418197142535</v>
      </c>
      <c r="BA21" s="829">
        <f t="shared" si="2"/>
        <v>1.6948095133825882</v>
      </c>
      <c r="BB21" s="829">
        <f t="shared" si="2"/>
        <v>1.7366865549533026</v>
      </c>
      <c r="BC21" s="829">
        <f t="shared" si="2"/>
        <v>1.7795978709339018</v>
      </c>
      <c r="BD21" s="829">
        <f t="shared" si="2"/>
        <v>1.8235690033970089</v>
      </c>
      <c r="BE21" s="829">
        <f t="shared" si="2"/>
        <v>1.8686261251815965</v>
      </c>
      <c r="BF21" s="829">
        <f t="shared" si="2"/>
        <v>1.914796055469858</v>
      </c>
      <c r="BG21" s="829">
        <f t="shared" si="2"/>
        <v>1.9621062757486847</v>
      </c>
      <c r="BH21" s="829">
        <f t="shared" si="2"/>
        <v>0</v>
      </c>
    </row>
    <row r="22" spans="2:60" x14ac:dyDescent="0.35">
      <c r="B22" s="843"/>
      <c r="C22" s="844"/>
      <c r="D22" s="835" t="s">
        <v>222</v>
      </c>
      <c r="E22" s="829">
        <f>SUM(G22:BH22)</f>
        <v>5.716436824250609</v>
      </c>
      <c r="F22" s="840">
        <f>NPV($F$1,G22:BH22)</f>
        <v>-0.37118065538849576</v>
      </c>
      <c r="G22" s="829">
        <f>G4-G13</f>
        <v>-1.869218591058841E-2</v>
      </c>
      <c r="H22" s="829">
        <f t="shared" si="2"/>
        <v>-2.180755022901959E-2</v>
      </c>
      <c r="I22" s="829">
        <f t="shared" si="2"/>
        <v>-4.7990233468662602E-2</v>
      </c>
      <c r="J22" s="829">
        <f t="shared" si="2"/>
        <v>-0.34707105414615036</v>
      </c>
      <c r="K22" s="829">
        <f t="shared" si="2"/>
        <v>-9.300785093387165E-2</v>
      </c>
      <c r="L22" s="829">
        <f t="shared" si="2"/>
        <v>-0.10516771134351455</v>
      </c>
      <c r="M22" s="829">
        <f t="shared" si="2"/>
        <v>-8.6380162868778143E-2</v>
      </c>
      <c r="N22" s="829">
        <f t="shared" si="2"/>
        <v>-7.7294365572585289E-2</v>
      </c>
      <c r="O22" s="829">
        <f t="shared" si="2"/>
        <v>-6.7716243705312262E-2</v>
      </c>
      <c r="P22" s="829">
        <f t="shared" si="2"/>
        <v>-5.8090254561781851E-2</v>
      </c>
      <c r="Q22" s="829">
        <f t="shared" si="2"/>
        <v>-4.8395232808303934E-2</v>
      </c>
      <c r="R22" s="829">
        <f t="shared" si="2"/>
        <v>-3.8630348135174852E-2</v>
      </c>
      <c r="S22" s="829">
        <f t="shared" si="2"/>
        <v>-2.8793836917937909E-2</v>
      </c>
      <c r="T22" s="829">
        <f t="shared" si="2"/>
        <v>-1.8883931926794162E-2</v>
      </c>
      <c r="U22" s="829">
        <f t="shared" si="2"/>
        <v>-7.2996250250145778E-3</v>
      </c>
      <c r="V22" s="829">
        <f t="shared" si="2"/>
        <v>2.6786928765183404E-3</v>
      </c>
      <c r="W22" s="829">
        <f t="shared" si="2"/>
        <v>1.2825739913179479E-2</v>
      </c>
      <c r="X22" s="829">
        <f t="shared" si="2"/>
        <v>2.3048953982867992E-2</v>
      </c>
      <c r="Y22" s="829">
        <f t="shared" si="2"/>
        <v>3.3355372979498199E-2</v>
      </c>
      <c r="Z22" s="829">
        <f t="shared" si="2"/>
        <v>4.374677681449235E-2</v>
      </c>
      <c r="AA22" s="829">
        <f t="shared" si="2"/>
        <v>5.4225278936538057E-2</v>
      </c>
      <c r="AB22" s="829">
        <f t="shared" si="2"/>
        <v>6.4793029548203318E-2</v>
      </c>
      <c r="AC22" s="829">
        <f t="shared" si="2"/>
        <v>7.5452232774957384E-2</v>
      </c>
      <c r="AD22" s="829">
        <f t="shared" si="2"/>
        <v>8.6205147129854165E-2</v>
      </c>
      <c r="AE22" s="829">
        <f t="shared" si="2"/>
        <v>9.7054086902879533E-2</v>
      </c>
      <c r="AF22" s="829">
        <f t="shared" si="2"/>
        <v>0.10800142353588793</v>
      </c>
      <c r="AG22" s="829">
        <f t="shared" si="2"/>
        <v>0.11904958703410973</v>
      </c>
      <c r="AH22" s="829">
        <f t="shared" si="2"/>
        <v>0.13020106741238191</v>
      </c>
      <c r="AI22" s="829">
        <f t="shared" si="2"/>
        <v>0.14145841617707933</v>
      </c>
      <c r="AJ22" s="829">
        <f t="shared" si="2"/>
        <v>0.15282424784466886</v>
      </c>
      <c r="AK22" s="829">
        <f t="shared" si="2"/>
        <v>0.16348251883257614</v>
      </c>
      <c r="AL22" s="829">
        <f t="shared" si="2"/>
        <v>0.17511706783632341</v>
      </c>
      <c r="AM22" s="829">
        <f t="shared" si="2"/>
        <v>0.18682236199542457</v>
      </c>
      <c r="AN22" s="829">
        <f t="shared" si="2"/>
        <v>0.19864970997346432</v>
      </c>
      <c r="AO22" s="829">
        <f t="shared" si="2"/>
        <v>-0.88473119188490967</v>
      </c>
      <c r="AP22" s="829">
        <f t="shared" si="2"/>
        <v>1.2341701731230297</v>
      </c>
      <c r="AQ22" s="829">
        <f t="shared" si="2"/>
        <v>0.1767267522386553</v>
      </c>
      <c r="AR22" s="829">
        <f t="shared" si="2"/>
        <v>0.22870637434674324</v>
      </c>
      <c r="AS22" s="829">
        <f t="shared" si="2"/>
        <v>0.23227439675091444</v>
      </c>
      <c r="AT22" s="829">
        <f t="shared" si="2"/>
        <v>0.23810539771895733</v>
      </c>
      <c r="AU22" s="829">
        <f t="shared" si="2"/>
        <v>0.24398523523780513</v>
      </c>
      <c r="AV22" s="829">
        <f t="shared" si="2"/>
        <v>0.25001446012996276</v>
      </c>
      <c r="AW22" s="829">
        <f t="shared" si="2"/>
        <v>0.2561924139329681</v>
      </c>
      <c r="AX22" s="829">
        <f t="shared" si="2"/>
        <v>0.26252295988447472</v>
      </c>
      <c r="AY22" s="829">
        <f t="shared" si="2"/>
        <v>0.26900985802772737</v>
      </c>
      <c r="AZ22" s="829">
        <f t="shared" si="2"/>
        <v>0.27565696995237543</v>
      </c>
      <c r="BA22" s="829">
        <f t="shared" si="2"/>
        <v>0.28246825223043159</v>
      </c>
      <c r="BB22" s="829">
        <f t="shared" si="2"/>
        <v>0.28944775915888377</v>
      </c>
      <c r="BC22" s="829">
        <f t="shared" si="2"/>
        <v>0.29659964515565052</v>
      </c>
      <c r="BD22" s="829">
        <f t="shared" si="2"/>
        <v>0.30392816723283467</v>
      </c>
      <c r="BE22" s="829">
        <f t="shared" si="2"/>
        <v>0.31143768753026602</v>
      </c>
      <c r="BF22" s="829">
        <f t="shared" si="2"/>
        <v>0.31913267591164307</v>
      </c>
      <c r="BG22" s="829">
        <f t="shared" si="2"/>
        <v>0.32701771262478063</v>
      </c>
      <c r="BH22" s="829">
        <f t="shared" si="2"/>
        <v>0</v>
      </c>
    </row>
    <row r="23" spans="2:60" x14ac:dyDescent="0.35">
      <c r="D23" s="836"/>
      <c r="E23" s="836"/>
      <c r="F23" s="830"/>
      <c r="G23" s="828"/>
      <c r="J23" s="828"/>
    </row>
    <row r="24" spans="2:60" x14ac:dyDescent="0.35">
      <c r="D24" s="836"/>
      <c r="E24" s="836"/>
      <c r="F24" s="830"/>
      <c r="G24" s="828"/>
    </row>
    <row r="25" spans="2:60" x14ac:dyDescent="0.35">
      <c r="D25" s="836"/>
      <c r="E25" s="836"/>
      <c r="F25" s="830"/>
      <c r="G25" s="828"/>
      <c r="J25" s="828"/>
    </row>
    <row r="26" spans="2:60" x14ac:dyDescent="0.35">
      <c r="D26" s="836"/>
      <c r="E26" s="836"/>
      <c r="F26" s="830"/>
      <c r="G26" s="828"/>
      <c r="J26" s="828"/>
    </row>
    <row r="27" spans="2:60" x14ac:dyDescent="0.35">
      <c r="D27" s="836"/>
      <c r="E27" s="836"/>
      <c r="F27" s="830"/>
      <c r="G27" s="828"/>
      <c r="J27" s="828"/>
    </row>
    <row r="28" spans="2:60" x14ac:dyDescent="0.35">
      <c r="F28" s="830"/>
      <c r="G28" s="828"/>
      <c r="J28" s="828"/>
    </row>
    <row r="29" spans="2:60" x14ac:dyDescent="0.35">
      <c r="F29" s="830"/>
      <c r="G29" s="828"/>
      <c r="J29" s="828"/>
    </row>
    <row r="30" spans="2:60" x14ac:dyDescent="0.35">
      <c r="F30" s="830"/>
      <c r="G30" s="828"/>
      <c r="J30" s="828"/>
    </row>
    <row r="31" spans="2:60" x14ac:dyDescent="0.35">
      <c r="F31" s="830"/>
      <c r="G31" s="828"/>
      <c r="J31" s="828"/>
    </row>
    <row r="32" spans="2:60" x14ac:dyDescent="0.35">
      <c r="F32" s="830"/>
      <c r="G32" s="828"/>
      <c r="J32" s="828"/>
    </row>
    <row r="33" spans="6:10" x14ac:dyDescent="0.35">
      <c r="F33" s="830"/>
      <c r="G33" s="828"/>
      <c r="J33" s="828"/>
    </row>
    <row r="34" spans="6:10" x14ac:dyDescent="0.35">
      <c r="F34" s="830"/>
      <c r="G34" s="828"/>
      <c r="J34" s="828"/>
    </row>
    <row r="35" spans="6:10" x14ac:dyDescent="0.35">
      <c r="F35" s="830"/>
      <c r="G35" s="828"/>
      <c r="J35" s="828"/>
    </row>
    <row r="36" spans="6:10" x14ac:dyDescent="0.35">
      <c r="F36" s="830"/>
      <c r="G36" s="828"/>
      <c r="J36" s="828"/>
    </row>
    <row r="37" spans="6:10" x14ac:dyDescent="0.35">
      <c r="F37" s="830"/>
      <c r="G37" s="828"/>
      <c r="J37" s="828"/>
    </row>
    <row r="38" spans="6:10" x14ac:dyDescent="0.35">
      <c r="F38" s="830"/>
      <c r="G38" s="828"/>
      <c r="J38" s="828"/>
    </row>
    <row r="39" spans="6:10" x14ac:dyDescent="0.35">
      <c r="F39" s="830"/>
      <c r="G39" s="828"/>
      <c r="J39" s="828"/>
    </row>
    <row r="40" spans="6:10" x14ac:dyDescent="0.35">
      <c r="F40" s="830"/>
      <c r="G40" s="828"/>
      <c r="J40" s="828"/>
    </row>
    <row r="41" spans="6:10" x14ac:dyDescent="0.35">
      <c r="F41" s="830"/>
      <c r="G41" s="828"/>
      <c r="J41" s="828"/>
    </row>
    <row r="42" spans="6:10" x14ac:dyDescent="0.35">
      <c r="F42" s="830"/>
      <c r="G42" s="828"/>
      <c r="J42" s="828"/>
    </row>
    <row r="43" spans="6:10" x14ac:dyDescent="0.35">
      <c r="F43" s="830"/>
      <c r="G43" s="828"/>
      <c r="J43" s="828"/>
    </row>
    <row r="44" spans="6:10" x14ac:dyDescent="0.35">
      <c r="F44" s="830"/>
      <c r="G44" s="828"/>
      <c r="J44" s="828"/>
    </row>
    <row r="45" spans="6:10" x14ac:dyDescent="0.35">
      <c r="F45" s="830"/>
      <c r="G45" s="828"/>
      <c r="J45" s="828"/>
    </row>
    <row r="46" spans="6:10" x14ac:dyDescent="0.35">
      <c r="F46" s="830"/>
      <c r="G46" s="828"/>
      <c r="J46" s="828"/>
    </row>
    <row r="47" spans="6:10" x14ac:dyDescent="0.35">
      <c r="F47" s="830"/>
      <c r="G47" s="828"/>
      <c r="J47" s="828"/>
    </row>
    <row r="48" spans="6:10" x14ac:dyDescent="0.35">
      <c r="F48" s="830"/>
      <c r="G48" s="828"/>
      <c r="J48" s="828"/>
    </row>
    <row r="49" spans="6:10" x14ac:dyDescent="0.35">
      <c r="F49" s="830"/>
      <c r="G49" s="828"/>
      <c r="J49" s="828"/>
    </row>
    <row r="50" spans="6:10" x14ac:dyDescent="0.35">
      <c r="F50" s="830"/>
      <c r="G50" s="828"/>
      <c r="J50" s="828"/>
    </row>
    <row r="51" spans="6:10" x14ac:dyDescent="0.35">
      <c r="F51" s="830"/>
      <c r="G51" s="828"/>
      <c r="J51" s="828"/>
    </row>
    <row r="52" spans="6:10" x14ac:dyDescent="0.35">
      <c r="F52" s="830"/>
      <c r="G52" s="828"/>
      <c r="J52" s="828"/>
    </row>
    <row r="53" spans="6:10" x14ac:dyDescent="0.35">
      <c r="F53" s="830"/>
      <c r="G53" s="828"/>
      <c r="J53" s="828"/>
    </row>
    <row r="54" spans="6:10" x14ac:dyDescent="0.35">
      <c r="F54" s="830"/>
      <c r="G54" s="828"/>
      <c r="J54" s="828"/>
    </row>
    <row r="55" spans="6:10" x14ac:dyDescent="0.35">
      <c r="F55" s="830"/>
      <c r="G55" s="828"/>
      <c r="J55" s="828"/>
    </row>
    <row r="56" spans="6:10" x14ac:dyDescent="0.35">
      <c r="F56" s="830"/>
      <c r="G56" s="828"/>
      <c r="J56" s="828"/>
    </row>
    <row r="57" spans="6:10" x14ac:dyDescent="0.35">
      <c r="F57" s="830"/>
      <c r="G57" s="828"/>
      <c r="J57" s="828"/>
    </row>
    <row r="58" spans="6:10" x14ac:dyDescent="0.35">
      <c r="F58" s="830"/>
      <c r="G58" s="828"/>
      <c r="J58" s="828"/>
    </row>
    <row r="59" spans="6:10" x14ac:dyDescent="0.35">
      <c r="F59" s="830"/>
      <c r="G59" s="828"/>
      <c r="J59" s="828"/>
    </row>
    <row r="60" spans="6:10" x14ac:dyDescent="0.35">
      <c r="F60" s="830"/>
      <c r="G60" s="828"/>
      <c r="J60" s="828"/>
    </row>
    <row r="61" spans="6:10" x14ac:dyDescent="0.35">
      <c r="F61" s="830"/>
      <c r="G61" s="828"/>
      <c r="J61" s="828"/>
    </row>
    <row r="62" spans="6:10" x14ac:dyDescent="0.35">
      <c r="F62" s="830"/>
      <c r="G62" s="828"/>
      <c r="J62" s="828"/>
    </row>
    <row r="63" spans="6:10" x14ac:dyDescent="0.35">
      <c r="F63" s="830"/>
      <c r="G63" s="828"/>
      <c r="J63" s="828"/>
    </row>
    <row r="64" spans="6:10" x14ac:dyDescent="0.35">
      <c r="F64" s="830"/>
      <c r="G64" s="828"/>
      <c r="J64" s="828"/>
    </row>
    <row r="65" spans="6:10" x14ac:dyDescent="0.35">
      <c r="F65" s="830"/>
      <c r="G65" s="828"/>
      <c r="J65" s="828"/>
    </row>
    <row r="66" spans="6:10" x14ac:dyDescent="0.35">
      <c r="G66" s="828"/>
    </row>
    <row r="67" spans="6:10" x14ac:dyDescent="0.35">
      <c r="G67" s="828"/>
    </row>
    <row r="68" spans="6:10" x14ac:dyDescent="0.35">
      <c r="G68" s="828"/>
    </row>
    <row r="69" spans="6:10" x14ac:dyDescent="0.35">
      <c r="G69" s="828"/>
    </row>
    <row r="70" spans="6:10" x14ac:dyDescent="0.35">
      <c r="G70" s="828"/>
    </row>
    <row r="71" spans="6:10" x14ac:dyDescent="0.35">
      <c r="G71" s="828"/>
    </row>
    <row r="72" spans="6:10" x14ac:dyDescent="0.35">
      <c r="G72" s="828"/>
    </row>
    <row r="73" spans="6:10" x14ac:dyDescent="0.35">
      <c r="G73" s="828"/>
    </row>
  </sheetData>
  <mergeCells count="14">
    <mergeCell ref="C3:C4"/>
    <mergeCell ref="B3:B4"/>
    <mergeCell ref="C18:C19"/>
    <mergeCell ref="B6:B7"/>
    <mergeCell ref="B12:B13"/>
    <mergeCell ref="B9:B10"/>
    <mergeCell ref="C9:C10"/>
    <mergeCell ref="C6:C7"/>
    <mergeCell ref="B21:B22"/>
    <mergeCell ref="B18:B19"/>
    <mergeCell ref="B15:B16"/>
    <mergeCell ref="C15:C16"/>
    <mergeCell ref="C12:C13"/>
    <mergeCell ref="C21:C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BDCF-E182-40F1-93F9-15BD9F6B23FC}">
  <sheetPr>
    <tabColor theme="0" tint="-4.9989318521683403E-2"/>
  </sheetPr>
  <dimension ref="A1:XFA159"/>
  <sheetViews>
    <sheetView showGridLines="0" zoomScaleNormal="100" workbookViewId="0">
      <pane ySplit="2" topLeftCell="A28" activePane="bottomLeft" state="frozen"/>
      <selection activeCell="E12" sqref="E12"/>
      <selection pane="bottomLeft" activeCell="F36" sqref="F36"/>
    </sheetView>
  </sheetViews>
  <sheetFormatPr defaultColWidth="8.90625" defaultRowHeight="12" outlineLevelRow="1" outlineLevelCol="1" x14ac:dyDescent="0.3"/>
  <cols>
    <col min="1" max="1" width="25.90625" style="1" customWidth="1"/>
    <col min="2" max="2" width="13.6328125" style="18" customWidth="1"/>
    <col min="3" max="3" width="9.36328125" style="1" customWidth="1" outlineLevel="1"/>
    <col min="4" max="4" width="9.90625" style="1" customWidth="1" outlineLevel="1"/>
    <col min="5" max="5" width="11" style="1" customWidth="1" outlineLevel="1"/>
    <col min="6" max="6" width="8.08984375" style="1" customWidth="1" outlineLevel="1"/>
    <col min="7" max="7" width="9.36328125" style="1" customWidth="1" outlineLevel="1"/>
    <col min="8" max="8" width="11" style="1" bestFit="1" customWidth="1"/>
    <col min="9" max="9" width="13.54296875" style="1" bestFit="1" customWidth="1"/>
    <col min="10" max="10" width="9.54296875" style="1" bestFit="1" customWidth="1"/>
    <col min="11" max="11" width="9.90625" style="201" bestFit="1" customWidth="1"/>
    <col min="12" max="12" width="29.54296875" style="201" customWidth="1"/>
    <col min="13" max="13" width="11.36328125" style="1" bestFit="1" customWidth="1"/>
    <col min="14" max="14" width="9" style="3" bestFit="1" customWidth="1"/>
    <col min="15" max="15" width="8.90625" style="3"/>
    <col min="16" max="16" width="11" style="3" bestFit="1" customWidth="1"/>
    <col min="17" max="18" width="8.90625" style="3"/>
    <col min="19" max="16384" width="8.90625" style="1"/>
  </cols>
  <sheetData>
    <row r="1" spans="1:20" x14ac:dyDescent="0.3">
      <c r="A1" s="60"/>
      <c r="B1" s="64"/>
      <c r="C1" s="64"/>
      <c r="D1" s="63"/>
      <c r="E1" s="239" t="s">
        <v>119</v>
      </c>
      <c r="F1" s="239"/>
      <c r="G1" s="239"/>
      <c r="H1" s="240"/>
      <c r="I1" s="62" t="s">
        <v>83</v>
      </c>
      <c r="J1" s="61" t="s">
        <v>317</v>
      </c>
      <c r="L1" s="231"/>
    </row>
    <row r="2" spans="1:20" x14ac:dyDescent="0.3">
      <c r="A2" s="60" t="s">
        <v>118</v>
      </c>
      <c r="B2" s="59"/>
      <c r="C2" s="59" t="s">
        <v>117</v>
      </c>
      <c r="D2" s="58" t="s">
        <v>117</v>
      </c>
      <c r="E2" s="241" t="s">
        <v>310</v>
      </c>
      <c r="F2" s="241"/>
      <c r="G2" s="241" t="s">
        <v>367</v>
      </c>
      <c r="H2" s="242" t="s">
        <v>368</v>
      </c>
      <c r="I2" s="57" t="s">
        <v>116</v>
      </c>
      <c r="J2" s="56" t="s">
        <v>115</v>
      </c>
      <c r="K2" s="202"/>
      <c r="L2" s="203"/>
    </row>
    <row r="3" spans="1:20" hidden="1" outlineLevel="1" x14ac:dyDescent="0.3">
      <c r="A3" s="42" t="s">
        <v>114</v>
      </c>
      <c r="B3" s="55"/>
      <c r="C3" s="53"/>
      <c r="D3" s="237"/>
      <c r="E3" s="251"/>
      <c r="F3" s="132"/>
      <c r="G3" s="132"/>
      <c r="H3" s="251"/>
      <c r="I3" s="53"/>
      <c r="J3" s="52"/>
      <c r="M3" s="201"/>
    </row>
    <row r="4" spans="1:20" hidden="1" outlineLevel="1" x14ac:dyDescent="0.3">
      <c r="A4" s="1" t="s">
        <v>3</v>
      </c>
      <c r="B4" s="18" t="s">
        <v>416</v>
      </c>
      <c r="C4" s="2" t="s">
        <v>361</v>
      </c>
      <c r="D4" s="243">
        <f>SUMIF($B$81:$B$96,$B4,$D$81:$D$96)</f>
        <v>58.87</v>
      </c>
      <c r="E4" s="277">
        <f>IF(D4=0,0,SUMIF($B$81:$B$96,$B4,$I$81:$I$96)/SUMIF($B$81:$B$96,$B4,$D$81:$D$96)*10^5)</f>
        <v>289665.02463054191</v>
      </c>
      <c r="F4" s="244"/>
      <c r="G4" s="244"/>
      <c r="H4" s="252">
        <f t="shared" ref="H4:H7" si="0">SUM(E4:G4)</f>
        <v>289665.02463054191</v>
      </c>
      <c r="I4" s="275">
        <f>IF($K4="No",0,D4*H4/10^5)</f>
        <v>170.5258</v>
      </c>
      <c r="J4" s="271">
        <f>ROUND(I4/Inputs!$E$3,2)</f>
        <v>0.28000000000000003</v>
      </c>
      <c r="K4" s="51" t="s">
        <v>404</v>
      </c>
      <c r="L4" s="33"/>
      <c r="M4" s="201"/>
    </row>
    <row r="5" spans="1:20" hidden="1" outlineLevel="1" x14ac:dyDescent="0.3">
      <c r="A5" s="1" t="s">
        <v>3</v>
      </c>
      <c r="B5" s="18" t="s">
        <v>403</v>
      </c>
      <c r="C5" s="2" t="s">
        <v>361</v>
      </c>
      <c r="D5" s="243">
        <f>SUMIF($B$81:$B$96,$B5,$D$81:$D$96)</f>
        <v>0</v>
      </c>
      <c r="E5" s="277">
        <f>IF(D5=0,0,SUMIF($B$81:$B$96,$B5,$I$81:$I$96)/SUMIF($B$81:$B$96,$B5,$D$81:$D$96)*10^5)</f>
        <v>0</v>
      </c>
      <c r="F5" s="244"/>
      <c r="G5" s="244"/>
      <c r="H5" s="252">
        <f t="shared" si="0"/>
        <v>0</v>
      </c>
      <c r="I5" s="275">
        <f>IF($K5="No",0,D5*H5/10^5)</f>
        <v>0</v>
      </c>
      <c r="J5" s="271">
        <f>ROUND(I5/Inputs!$E$3,2)</f>
        <v>0</v>
      </c>
      <c r="K5" s="51" t="s">
        <v>404</v>
      </c>
      <c r="L5" s="33"/>
      <c r="M5" s="201"/>
    </row>
    <row r="6" spans="1:20" collapsed="1" x14ac:dyDescent="0.3">
      <c r="A6" s="44" t="s">
        <v>418</v>
      </c>
      <c r="B6" s="46" t="s">
        <v>85</v>
      </c>
      <c r="C6" s="31"/>
      <c r="D6" s="248">
        <f>SUM(D4:D5)</f>
        <v>58.87</v>
      </c>
      <c r="E6" s="250"/>
      <c r="F6" s="247"/>
      <c r="G6" s="247"/>
      <c r="H6" s="253">
        <f>ROUND(I6*10^5/D6,0)</f>
        <v>289665</v>
      </c>
      <c r="I6" s="248">
        <f>SUM(I4:I5)</f>
        <v>170.5258</v>
      </c>
      <c r="J6" s="248">
        <f>SUM(J4:J5)</f>
        <v>0.28000000000000003</v>
      </c>
      <c r="K6" s="204"/>
      <c r="L6" s="204"/>
      <c r="M6" s="742">
        <f>34%</f>
        <v>0.34</v>
      </c>
      <c r="N6" s="743">
        <v>0.33</v>
      </c>
      <c r="O6" s="743">
        <v>0.33</v>
      </c>
      <c r="R6" s="3">
        <f>M6*$I6</f>
        <v>57.978772000000006</v>
      </c>
      <c r="S6" s="3">
        <f t="shared" ref="S6:T6" si="1">N6*$I6</f>
        <v>56.273514000000006</v>
      </c>
      <c r="T6" s="3">
        <f t="shared" si="1"/>
        <v>56.273514000000006</v>
      </c>
    </row>
    <row r="7" spans="1:20" x14ac:dyDescent="0.3">
      <c r="A7" s="1" t="s">
        <v>342</v>
      </c>
      <c r="C7" s="2"/>
      <c r="D7" s="274"/>
      <c r="E7" s="277"/>
      <c r="F7" s="276"/>
      <c r="G7" s="276"/>
      <c r="H7" s="252">
        <f t="shared" si="0"/>
        <v>0</v>
      </c>
      <c r="I7" s="275">
        <f>IF($K7="No",0,D7*H7/10^5)</f>
        <v>0</v>
      </c>
      <c r="J7" s="271">
        <f>ROUND(I7/Inputs!$E$3,2)</f>
        <v>0</v>
      </c>
      <c r="K7" s="51"/>
      <c r="L7" s="33"/>
    </row>
    <row r="8" spans="1:20" x14ac:dyDescent="0.3">
      <c r="A8" s="44" t="s">
        <v>418</v>
      </c>
      <c r="B8" s="46" t="s">
        <v>17</v>
      </c>
      <c r="C8" s="31"/>
      <c r="D8" s="380">
        <f>D6+D7</f>
        <v>58.87</v>
      </c>
      <c r="E8" s="381"/>
      <c r="F8" s="382"/>
      <c r="G8" s="382"/>
      <c r="H8" s="684">
        <f>H6+H7</f>
        <v>289665</v>
      </c>
      <c r="I8" s="685">
        <f>I6+I7</f>
        <v>170.5258</v>
      </c>
      <c r="J8" s="330">
        <f>ROUND(I8/Inputs!$E$3,2)</f>
        <v>0.28000000000000003</v>
      </c>
      <c r="K8" s="204"/>
      <c r="L8" s="204"/>
      <c r="N8" s="1"/>
      <c r="O8" s="1"/>
      <c r="P8" s="1"/>
    </row>
    <row r="9" spans="1:20" outlineLevel="1" x14ac:dyDescent="0.3">
      <c r="B9" s="1"/>
      <c r="D9" s="383"/>
      <c r="E9" s="383"/>
      <c r="F9" s="383"/>
      <c r="G9" s="383"/>
      <c r="H9" s="383"/>
      <c r="I9" s="383"/>
      <c r="J9" s="315"/>
      <c r="K9" s="1"/>
      <c r="L9" s="1"/>
      <c r="N9" s="1"/>
      <c r="O9" s="1"/>
      <c r="P9" s="1"/>
      <c r="Q9" s="1"/>
      <c r="R9" s="1"/>
    </row>
    <row r="10" spans="1:20" outlineLevel="1" x14ac:dyDescent="0.3">
      <c r="A10" s="42" t="s">
        <v>113</v>
      </c>
      <c r="B10" s="55"/>
      <c r="C10" s="53"/>
      <c r="D10" s="384"/>
      <c r="E10" s="385"/>
      <c r="F10" s="386"/>
      <c r="G10" s="386"/>
      <c r="H10" s="385"/>
      <c r="I10" s="387"/>
      <c r="J10" s="316"/>
      <c r="K10" s="51"/>
    </row>
    <row r="11" spans="1:20" outlineLevel="1" x14ac:dyDescent="0.3">
      <c r="A11" s="1" t="s">
        <v>112</v>
      </c>
      <c r="C11" s="2" t="s">
        <v>82</v>
      </c>
      <c r="D11" s="388">
        <f>D70</f>
        <v>8.75</v>
      </c>
      <c r="E11" s="389">
        <f>110*10^5</f>
        <v>11000000</v>
      </c>
      <c r="F11" s="390">
        <v>0</v>
      </c>
      <c r="G11" s="390">
        <v>0</v>
      </c>
      <c r="H11" s="391">
        <f t="shared" ref="H11:H12" si="2">SUM(E11:G11)</f>
        <v>11000000</v>
      </c>
      <c r="I11" s="392">
        <f t="shared" ref="I11" si="3">IF($K11="No",0,D11*H11/10^5)</f>
        <v>962.5</v>
      </c>
      <c r="J11" s="317">
        <f>ROUND(I11/Inputs!$E$3,2)</f>
        <v>1.6</v>
      </c>
      <c r="K11" s="51"/>
      <c r="L11" s="205"/>
    </row>
    <row r="12" spans="1:20" outlineLevel="1" x14ac:dyDescent="0.3">
      <c r="A12" s="1" t="s">
        <v>111</v>
      </c>
      <c r="C12" s="2" t="s">
        <v>82</v>
      </c>
      <c r="D12" s="388">
        <f>D76</f>
        <v>20.8</v>
      </c>
      <c r="E12" s="389">
        <f>75*10^5</f>
        <v>7500000</v>
      </c>
      <c r="F12" s="390">
        <v>0</v>
      </c>
      <c r="G12" s="390">
        <v>0</v>
      </c>
      <c r="H12" s="391">
        <f t="shared" si="2"/>
        <v>7500000</v>
      </c>
      <c r="I12" s="392">
        <f t="shared" ref="I12" si="4">IF($K12="No",0,D12*H12/10^5)</f>
        <v>1560</v>
      </c>
      <c r="J12" s="317">
        <f>ROUND(I12/Inputs!$E$3,2)</f>
        <v>2.6</v>
      </c>
      <c r="K12" s="51"/>
      <c r="L12" s="205"/>
    </row>
    <row r="13" spans="1:20" outlineLevel="1" x14ac:dyDescent="0.3">
      <c r="A13" s="1" t="s">
        <v>419</v>
      </c>
      <c r="C13" s="2" t="s">
        <v>82</v>
      </c>
      <c r="D13" s="388">
        <v>0</v>
      </c>
      <c r="E13" s="389">
        <f>75*10^5</f>
        <v>7500000</v>
      </c>
      <c r="F13" s="390">
        <v>0</v>
      </c>
      <c r="G13" s="390">
        <v>0</v>
      </c>
      <c r="H13" s="391">
        <f t="shared" ref="H13" si="5">SUM(E13:G13)</f>
        <v>7500000</v>
      </c>
      <c r="I13" s="392">
        <f t="shared" ref="I13" si="6">IF($K13="No",0,D13*H13/10^5)</f>
        <v>0</v>
      </c>
      <c r="J13" s="317">
        <f>ROUND(I13/Inputs!$E$3,2)</f>
        <v>0</v>
      </c>
      <c r="K13" s="51"/>
      <c r="L13" s="205"/>
    </row>
    <row r="14" spans="1:20" x14ac:dyDescent="0.3">
      <c r="A14" s="44" t="s">
        <v>420</v>
      </c>
      <c r="B14" s="46" t="s">
        <v>17</v>
      </c>
      <c r="C14" s="31"/>
      <c r="D14" s="380">
        <f>SUM(D11:D13)</f>
        <v>29.55</v>
      </c>
      <c r="E14" s="381"/>
      <c r="F14" s="382"/>
      <c r="G14" s="382"/>
      <c r="H14" s="381">
        <f>ROUND(I14*10^5/D14,0)</f>
        <v>8536379</v>
      </c>
      <c r="I14" s="380">
        <f>SUM(I11:I13)</f>
        <v>2522.5</v>
      </c>
      <c r="J14" s="330">
        <f>SUM(J11:J13)</f>
        <v>4.2</v>
      </c>
      <c r="K14" s="51"/>
      <c r="L14" s="204"/>
      <c r="M14" s="742">
        <v>0.1</v>
      </c>
      <c r="N14" s="742">
        <v>0.45</v>
      </c>
      <c r="O14" s="742">
        <v>0.45</v>
      </c>
      <c r="R14" s="3">
        <f>M14*$I14</f>
        <v>252.25</v>
      </c>
      <c r="S14" s="3">
        <f t="shared" ref="S14" si="7">N14*$I14</f>
        <v>1135.125</v>
      </c>
      <c r="T14" s="3">
        <f t="shared" ref="T14" si="8">O14*$I14</f>
        <v>1135.125</v>
      </c>
    </row>
    <row r="15" spans="1:20" outlineLevel="1" x14ac:dyDescent="0.3">
      <c r="A15" s="42" t="s">
        <v>110</v>
      </c>
      <c r="B15" s="55"/>
      <c r="C15" s="53"/>
      <c r="D15" s="394"/>
      <c r="E15" s="395"/>
      <c r="F15" s="396"/>
      <c r="G15" s="396"/>
      <c r="H15" s="395"/>
      <c r="I15" s="397"/>
      <c r="J15" s="319"/>
      <c r="K15" s="51"/>
    </row>
    <row r="16" spans="1:20" outlineLevel="1" x14ac:dyDescent="0.3">
      <c r="A16" s="1" t="s">
        <v>109</v>
      </c>
      <c r="C16" s="2" t="s">
        <v>361</v>
      </c>
      <c r="D16" s="388">
        <v>0</v>
      </c>
      <c r="E16" s="389">
        <v>1200000</v>
      </c>
      <c r="F16" s="390">
        <v>0</v>
      </c>
      <c r="G16" s="390">
        <v>0</v>
      </c>
      <c r="H16" s="391">
        <f t="shared" ref="H16:H18" si="9">SUM(E16:G16)</f>
        <v>1200000</v>
      </c>
      <c r="I16" s="398">
        <f>IF($K16="No",0,D16*H16/10^5)</f>
        <v>0</v>
      </c>
      <c r="J16" s="320">
        <f>ROUND(I16/Inputs!$E$3,2)</f>
        <v>0</v>
      </c>
      <c r="K16" s="51"/>
      <c r="L16" s="205"/>
    </row>
    <row r="17" spans="1:16381" outlineLevel="1" x14ac:dyDescent="0.3">
      <c r="A17" s="1" t="s">
        <v>98</v>
      </c>
      <c r="B17" s="254"/>
      <c r="C17" s="2" t="s">
        <v>344</v>
      </c>
      <c r="D17" s="403">
        <f>IF(Inputs!$H$2=1,2,IF(Inputs!$H$2=2,2,4))</f>
        <v>4</v>
      </c>
      <c r="E17" s="389">
        <v>500000</v>
      </c>
      <c r="F17" s="402">
        <v>0</v>
      </c>
      <c r="G17" s="402">
        <v>0</v>
      </c>
      <c r="H17" s="391">
        <f t="shared" ref="H17" si="10">SUM(E17:G17)</f>
        <v>500000</v>
      </c>
      <c r="I17" s="398">
        <f>IF($K17="No",0,D17*H17/10^5)</f>
        <v>20</v>
      </c>
      <c r="J17" s="320">
        <f>ROUND(I17/Inputs!$E$3,2)</f>
        <v>0.03</v>
      </c>
      <c r="K17" s="51"/>
    </row>
    <row r="18" spans="1:16381" outlineLevel="1" x14ac:dyDescent="0.3">
      <c r="A18" s="1" t="s">
        <v>108</v>
      </c>
      <c r="C18" s="2" t="s">
        <v>361</v>
      </c>
      <c r="D18" s="388">
        <v>0</v>
      </c>
      <c r="E18" s="389">
        <v>1200000</v>
      </c>
      <c r="F18" s="390">
        <v>0</v>
      </c>
      <c r="G18" s="390">
        <v>0</v>
      </c>
      <c r="H18" s="391">
        <f t="shared" si="9"/>
        <v>1200000</v>
      </c>
      <c r="I18" s="398">
        <f>IF($K18="No",0,D18*H18/10^5)</f>
        <v>0</v>
      </c>
      <c r="J18" s="320">
        <f>ROUND(I18/Inputs!$E$3,2)</f>
        <v>0</v>
      </c>
      <c r="K18" s="51"/>
      <c r="L18" s="205"/>
    </row>
    <row r="19" spans="1:16381" x14ac:dyDescent="0.3">
      <c r="A19" s="44" t="s">
        <v>107</v>
      </c>
      <c r="B19" s="46" t="s">
        <v>17</v>
      </c>
      <c r="C19" s="31"/>
      <c r="D19" s="380">
        <v>0</v>
      </c>
      <c r="E19" s="381"/>
      <c r="F19" s="382"/>
      <c r="G19" s="382"/>
      <c r="H19" s="381">
        <f>IF(D19=0,0,ROUND(I19*10^5/D19,0))</f>
        <v>0</v>
      </c>
      <c r="I19" s="380">
        <f>SUM(I16:I18)</f>
        <v>20</v>
      </c>
      <c r="J19" s="330">
        <f>SUM(J16:J18)</f>
        <v>0.03</v>
      </c>
      <c r="K19" s="51"/>
      <c r="L19" s="204"/>
      <c r="M19" s="742">
        <v>1</v>
      </c>
      <c r="R19" s="3">
        <f>M19*$I19</f>
        <v>20</v>
      </c>
      <c r="S19" s="3">
        <f t="shared" ref="S19" si="11">N19*$I19</f>
        <v>0</v>
      </c>
      <c r="T19" s="3">
        <f t="shared" ref="T19" si="12">O19*$I19</f>
        <v>0</v>
      </c>
    </row>
    <row r="20" spans="1:16381" outlineLevel="1" x14ac:dyDescent="0.3">
      <c r="A20" s="201"/>
      <c r="B20" s="201"/>
      <c r="C20" s="201"/>
      <c r="D20" s="393"/>
      <c r="E20" s="393"/>
      <c r="F20" s="393"/>
      <c r="G20" s="393"/>
      <c r="H20" s="393"/>
      <c r="I20" s="393"/>
      <c r="J20" s="318"/>
      <c r="K20" s="51"/>
      <c r="N20" s="1"/>
      <c r="O20" s="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1"/>
      <c r="BF20" s="201"/>
      <c r="BG20" s="201"/>
      <c r="BH20" s="201"/>
      <c r="BI20" s="201"/>
      <c r="BJ20" s="201"/>
      <c r="BK20" s="201"/>
      <c r="BL20" s="201"/>
      <c r="BM20" s="201"/>
      <c r="BN20" s="201"/>
      <c r="BO20" s="201"/>
      <c r="BP20" s="201"/>
      <c r="BQ20" s="201"/>
      <c r="BR20" s="201"/>
      <c r="BS20" s="201"/>
      <c r="BT20" s="201"/>
      <c r="BU20" s="201"/>
      <c r="BV20" s="201"/>
      <c r="BW20" s="201"/>
      <c r="BX20" s="201"/>
      <c r="BY20" s="201"/>
      <c r="BZ20" s="201"/>
      <c r="CA20" s="201"/>
      <c r="CB20" s="201"/>
      <c r="CC20" s="201"/>
      <c r="CD20" s="201"/>
      <c r="CE20" s="201"/>
      <c r="CF20" s="201"/>
      <c r="CG20" s="201"/>
      <c r="CH20" s="201"/>
      <c r="CI20" s="201"/>
      <c r="CJ20" s="201"/>
      <c r="CK20" s="201"/>
      <c r="CL20" s="201"/>
      <c r="CM20" s="201"/>
      <c r="CN20" s="201"/>
      <c r="CO20" s="201"/>
      <c r="CP20" s="201"/>
      <c r="CQ20" s="201"/>
      <c r="CR20" s="201"/>
      <c r="CS20" s="201"/>
      <c r="CT20" s="201"/>
      <c r="CU20" s="201"/>
      <c r="CV20" s="201"/>
      <c r="CW20" s="201"/>
      <c r="CX20" s="201"/>
      <c r="CY20" s="201"/>
      <c r="CZ20" s="201"/>
      <c r="DA20" s="201"/>
      <c r="DB20" s="201"/>
      <c r="DC20" s="201"/>
      <c r="DD20" s="201"/>
      <c r="DE20" s="201"/>
      <c r="DF20" s="201"/>
      <c r="DG20" s="201"/>
      <c r="DH20" s="201"/>
      <c r="DI20" s="201"/>
      <c r="DJ20" s="201"/>
      <c r="DK20" s="201"/>
      <c r="DL20" s="201"/>
      <c r="DM20" s="201"/>
      <c r="DN20" s="201"/>
      <c r="DO20" s="201"/>
      <c r="DP20" s="201"/>
      <c r="DQ20" s="201"/>
      <c r="DR20" s="201"/>
      <c r="DS20" s="201"/>
      <c r="DT20" s="201"/>
      <c r="DU20" s="201"/>
      <c r="DV20" s="201"/>
      <c r="DW20" s="201"/>
      <c r="DX20" s="201"/>
      <c r="DY20" s="201"/>
      <c r="DZ20" s="201"/>
      <c r="EA20" s="201"/>
      <c r="EB20" s="201"/>
      <c r="EC20" s="201"/>
      <c r="ED20" s="201"/>
      <c r="EE20" s="201"/>
      <c r="EF20" s="201"/>
      <c r="EG20" s="201"/>
      <c r="EH20" s="201"/>
      <c r="EI20" s="201"/>
      <c r="EJ20" s="201"/>
      <c r="EK20" s="201"/>
      <c r="EL20" s="201"/>
      <c r="EM20" s="201"/>
      <c r="EN20" s="201"/>
      <c r="EO20" s="201"/>
      <c r="EP20" s="201"/>
      <c r="EQ20" s="201"/>
      <c r="ER20" s="201"/>
      <c r="ES20" s="201"/>
      <c r="ET20" s="201"/>
      <c r="EU20" s="201"/>
      <c r="EV20" s="201"/>
      <c r="EW20" s="201"/>
      <c r="EX20" s="201"/>
      <c r="EY20" s="201"/>
      <c r="EZ20" s="201"/>
      <c r="FA20" s="201"/>
      <c r="FB20" s="201"/>
      <c r="FC20" s="201"/>
      <c r="FD20" s="201"/>
      <c r="FE20" s="201"/>
      <c r="FF20" s="201"/>
      <c r="FG20" s="201"/>
      <c r="FH20" s="201"/>
      <c r="FI20" s="201"/>
      <c r="FJ20" s="201"/>
      <c r="FK20" s="201"/>
      <c r="FL20" s="201"/>
      <c r="FM20" s="201"/>
      <c r="FN20" s="201"/>
      <c r="FO20" s="201"/>
      <c r="FP20" s="201"/>
      <c r="FQ20" s="201"/>
      <c r="FR20" s="201"/>
      <c r="FS20" s="201"/>
      <c r="FT20" s="201"/>
      <c r="FU20" s="201"/>
      <c r="FV20" s="201"/>
      <c r="FW20" s="201"/>
      <c r="FX20" s="201"/>
      <c r="FY20" s="201"/>
      <c r="FZ20" s="201"/>
      <c r="GA20" s="201"/>
      <c r="GB20" s="201"/>
      <c r="GC20" s="201"/>
      <c r="GD20" s="201"/>
      <c r="GE20" s="201"/>
      <c r="GF20" s="201"/>
      <c r="GG20" s="201"/>
      <c r="GH20" s="201"/>
      <c r="GI20" s="201"/>
      <c r="GJ20" s="201"/>
      <c r="GK20" s="201"/>
      <c r="GL20" s="201"/>
      <c r="GM20" s="201"/>
      <c r="GN20" s="201"/>
      <c r="GO20" s="201"/>
      <c r="GP20" s="201"/>
      <c r="GQ20" s="201"/>
      <c r="GR20" s="201"/>
      <c r="GS20" s="201"/>
      <c r="GT20" s="201"/>
      <c r="GU20" s="201"/>
      <c r="GV20" s="201"/>
      <c r="GW20" s="201"/>
      <c r="GX20" s="201"/>
      <c r="GY20" s="201"/>
      <c r="GZ20" s="201"/>
      <c r="HA20" s="201"/>
      <c r="HB20" s="201"/>
      <c r="HC20" s="201"/>
      <c r="HD20" s="201"/>
      <c r="HE20" s="201"/>
      <c r="HF20" s="201"/>
      <c r="HG20" s="201"/>
      <c r="HH20" s="201"/>
      <c r="HI20" s="201"/>
      <c r="HJ20" s="201"/>
      <c r="HK20" s="201"/>
      <c r="HL20" s="201"/>
      <c r="HM20" s="201"/>
      <c r="HN20" s="201"/>
      <c r="HO20" s="201"/>
      <c r="HP20" s="201"/>
      <c r="HQ20" s="201"/>
      <c r="HR20" s="201"/>
      <c r="HS20" s="201"/>
      <c r="HT20" s="201"/>
      <c r="HU20" s="201"/>
      <c r="HV20" s="201"/>
      <c r="HW20" s="201"/>
      <c r="HX20" s="201"/>
      <c r="HY20" s="201"/>
      <c r="HZ20" s="201"/>
      <c r="IA20" s="201"/>
      <c r="IB20" s="201"/>
      <c r="IC20" s="201"/>
      <c r="ID20" s="201"/>
      <c r="IE20" s="201"/>
      <c r="IF20" s="201"/>
      <c r="IG20" s="201"/>
      <c r="IH20" s="201"/>
      <c r="II20" s="201"/>
      <c r="IJ20" s="201"/>
      <c r="IK20" s="201"/>
      <c r="IL20" s="201"/>
      <c r="IM20" s="201"/>
      <c r="IN20" s="201"/>
      <c r="IO20" s="201"/>
      <c r="IP20" s="201"/>
      <c r="IQ20" s="201"/>
      <c r="IR20" s="201"/>
      <c r="IS20" s="201"/>
      <c r="IT20" s="201"/>
      <c r="IU20" s="201"/>
      <c r="IV20" s="201"/>
      <c r="IW20" s="201"/>
      <c r="IX20" s="201"/>
      <c r="IY20" s="201"/>
      <c r="IZ20" s="201"/>
      <c r="JA20" s="201"/>
      <c r="JB20" s="201"/>
      <c r="JC20" s="201"/>
      <c r="JD20" s="201"/>
      <c r="JE20" s="201"/>
      <c r="JF20" s="201"/>
      <c r="JG20" s="201"/>
      <c r="JH20" s="201"/>
      <c r="JI20" s="201"/>
      <c r="JJ20" s="201"/>
      <c r="JK20" s="201"/>
      <c r="JL20" s="201"/>
      <c r="JM20" s="201"/>
      <c r="JN20" s="201"/>
      <c r="JO20" s="201"/>
      <c r="JP20" s="201"/>
      <c r="JQ20" s="201"/>
      <c r="JR20" s="201"/>
      <c r="JS20" s="201"/>
      <c r="JT20" s="201"/>
      <c r="JU20" s="201"/>
      <c r="JV20" s="201"/>
      <c r="JW20" s="201"/>
      <c r="JX20" s="201"/>
      <c r="JY20" s="201"/>
      <c r="JZ20" s="201"/>
      <c r="KA20" s="201"/>
      <c r="KB20" s="201"/>
      <c r="KC20" s="201"/>
      <c r="KD20" s="201"/>
      <c r="KE20" s="201"/>
      <c r="KF20" s="201"/>
      <c r="KG20" s="201"/>
      <c r="KH20" s="201"/>
      <c r="KI20" s="201"/>
      <c r="KJ20" s="201"/>
      <c r="KK20" s="201"/>
      <c r="KL20" s="201"/>
      <c r="KM20" s="201"/>
      <c r="KN20" s="201"/>
      <c r="KO20" s="201"/>
      <c r="KP20" s="201"/>
      <c r="KQ20" s="201"/>
      <c r="KR20" s="201"/>
      <c r="KS20" s="201"/>
      <c r="KT20" s="201"/>
      <c r="KU20" s="201"/>
      <c r="KV20" s="201"/>
      <c r="KW20" s="201"/>
      <c r="KX20" s="201"/>
      <c r="KY20" s="201"/>
      <c r="KZ20" s="201"/>
      <c r="LA20" s="201"/>
      <c r="LB20" s="201"/>
      <c r="LC20" s="201"/>
      <c r="LD20" s="201"/>
      <c r="LE20" s="201"/>
      <c r="LF20" s="201"/>
      <c r="LG20" s="201"/>
      <c r="LH20" s="201"/>
      <c r="LI20" s="201"/>
      <c r="LJ20" s="201"/>
      <c r="LK20" s="201"/>
      <c r="LL20" s="201"/>
      <c r="LM20" s="201"/>
      <c r="LN20" s="201"/>
      <c r="LO20" s="201"/>
      <c r="LP20" s="201"/>
      <c r="LQ20" s="201"/>
      <c r="LR20" s="201"/>
      <c r="LS20" s="201"/>
      <c r="LT20" s="201"/>
      <c r="LU20" s="201"/>
      <c r="LV20" s="201"/>
      <c r="LW20" s="201"/>
      <c r="LX20" s="201"/>
      <c r="LY20" s="201"/>
      <c r="LZ20" s="201"/>
      <c r="MA20" s="201"/>
      <c r="MB20" s="201"/>
      <c r="MC20" s="201"/>
      <c r="MD20" s="201"/>
      <c r="ME20" s="201"/>
      <c r="MF20" s="201"/>
      <c r="MG20" s="201"/>
      <c r="MH20" s="201"/>
      <c r="MI20" s="201"/>
      <c r="MJ20" s="201"/>
      <c r="MK20" s="201"/>
      <c r="ML20" s="201"/>
      <c r="MM20" s="201"/>
      <c r="MN20" s="201"/>
      <c r="MO20" s="201"/>
      <c r="MP20" s="201"/>
      <c r="MQ20" s="201"/>
      <c r="MR20" s="201"/>
      <c r="MS20" s="201"/>
      <c r="MT20" s="201"/>
      <c r="MU20" s="201"/>
      <c r="MV20" s="201"/>
      <c r="MW20" s="201"/>
      <c r="MX20" s="201"/>
      <c r="MY20" s="201"/>
      <c r="MZ20" s="201"/>
      <c r="NA20" s="201"/>
      <c r="NB20" s="201"/>
      <c r="NC20" s="201"/>
      <c r="ND20" s="201"/>
      <c r="NE20" s="201"/>
      <c r="NF20" s="201"/>
      <c r="NG20" s="201"/>
      <c r="NH20" s="201"/>
      <c r="NI20" s="201"/>
      <c r="NJ20" s="201"/>
      <c r="NK20" s="201"/>
      <c r="NL20" s="201"/>
      <c r="NM20" s="201"/>
      <c r="NN20" s="201"/>
      <c r="NO20" s="201"/>
      <c r="NP20" s="201"/>
      <c r="NQ20" s="201"/>
      <c r="NR20" s="201"/>
      <c r="NS20" s="201"/>
      <c r="NT20" s="201"/>
      <c r="NU20" s="201"/>
      <c r="NV20" s="201"/>
      <c r="NW20" s="201"/>
      <c r="NX20" s="201"/>
      <c r="NY20" s="201"/>
      <c r="NZ20" s="201"/>
      <c r="OA20" s="201"/>
      <c r="OB20" s="201"/>
      <c r="OC20" s="201"/>
      <c r="OD20" s="201"/>
      <c r="OE20" s="201"/>
      <c r="OF20" s="201"/>
      <c r="OG20" s="201"/>
      <c r="OH20" s="201"/>
      <c r="OI20" s="201"/>
      <c r="OJ20" s="201"/>
      <c r="OK20" s="201"/>
      <c r="OL20" s="201"/>
      <c r="OM20" s="201"/>
      <c r="ON20" s="201"/>
      <c r="OO20" s="201"/>
      <c r="OP20" s="201"/>
      <c r="OQ20" s="201"/>
      <c r="OR20" s="201"/>
      <c r="OS20" s="201"/>
      <c r="OT20" s="201"/>
      <c r="OU20" s="201"/>
      <c r="OV20" s="201"/>
      <c r="OW20" s="201"/>
      <c r="OX20" s="201"/>
      <c r="OY20" s="201"/>
      <c r="OZ20" s="201"/>
      <c r="PA20" s="201"/>
      <c r="PB20" s="201"/>
      <c r="PC20" s="201"/>
      <c r="PD20" s="201"/>
      <c r="PE20" s="201"/>
      <c r="PF20" s="201"/>
      <c r="PG20" s="201"/>
      <c r="PH20" s="201"/>
      <c r="PI20" s="201"/>
      <c r="PJ20" s="201"/>
      <c r="PK20" s="201"/>
      <c r="PL20" s="201"/>
      <c r="PM20" s="201"/>
      <c r="PN20" s="201"/>
      <c r="PO20" s="201"/>
      <c r="PP20" s="201"/>
      <c r="PQ20" s="201"/>
      <c r="PR20" s="201"/>
      <c r="PS20" s="201"/>
      <c r="PT20" s="201"/>
      <c r="PU20" s="201"/>
      <c r="PV20" s="201"/>
      <c r="PW20" s="201"/>
      <c r="PX20" s="201"/>
      <c r="PY20" s="201"/>
      <c r="PZ20" s="201"/>
      <c r="QA20" s="201"/>
      <c r="QB20" s="201"/>
      <c r="QC20" s="201"/>
      <c r="QD20" s="201"/>
      <c r="QE20" s="201"/>
      <c r="QF20" s="201"/>
      <c r="QG20" s="201"/>
      <c r="QH20" s="201"/>
      <c r="QI20" s="201"/>
      <c r="QJ20" s="201"/>
      <c r="QK20" s="201"/>
      <c r="QL20" s="201"/>
      <c r="QM20" s="201"/>
      <c r="QN20" s="201"/>
      <c r="QO20" s="201"/>
      <c r="QP20" s="201"/>
      <c r="QQ20" s="201"/>
      <c r="QR20" s="201"/>
      <c r="QS20" s="201"/>
      <c r="QT20" s="201"/>
      <c r="QU20" s="201"/>
      <c r="QV20" s="201"/>
      <c r="QW20" s="201"/>
      <c r="QX20" s="201"/>
      <c r="QY20" s="201"/>
      <c r="QZ20" s="201"/>
      <c r="RA20" s="201"/>
      <c r="RB20" s="201"/>
      <c r="RC20" s="201"/>
      <c r="RD20" s="201"/>
      <c r="RE20" s="201"/>
      <c r="RF20" s="201"/>
      <c r="RG20" s="201"/>
      <c r="RH20" s="201"/>
      <c r="RI20" s="201"/>
      <c r="RJ20" s="201"/>
      <c r="RK20" s="201"/>
      <c r="RL20" s="201"/>
      <c r="RM20" s="201"/>
      <c r="RN20" s="201"/>
      <c r="RO20" s="201"/>
      <c r="RP20" s="201"/>
      <c r="RQ20" s="201"/>
      <c r="RR20" s="201"/>
      <c r="RS20" s="201"/>
      <c r="RT20" s="201"/>
      <c r="RU20" s="201"/>
      <c r="RV20" s="201"/>
      <c r="RW20" s="201"/>
      <c r="RX20" s="201"/>
      <c r="RY20" s="201"/>
      <c r="RZ20" s="201"/>
      <c r="SA20" s="201"/>
      <c r="SB20" s="201"/>
      <c r="SC20" s="201"/>
      <c r="SD20" s="201"/>
      <c r="SE20" s="201"/>
      <c r="SF20" s="201"/>
      <c r="SG20" s="201"/>
      <c r="SH20" s="201"/>
      <c r="SI20" s="201"/>
      <c r="SJ20" s="201"/>
      <c r="SK20" s="201"/>
      <c r="SL20" s="201"/>
      <c r="SM20" s="201"/>
      <c r="SN20" s="201"/>
      <c r="SO20" s="201"/>
      <c r="SP20" s="201"/>
      <c r="SQ20" s="201"/>
      <c r="SR20" s="201"/>
      <c r="SS20" s="201"/>
      <c r="ST20" s="201"/>
      <c r="SU20" s="201"/>
      <c r="SV20" s="201"/>
      <c r="SW20" s="201"/>
      <c r="SX20" s="201"/>
      <c r="SY20" s="201"/>
      <c r="SZ20" s="201"/>
      <c r="TA20" s="201"/>
      <c r="TB20" s="201"/>
      <c r="TC20" s="201"/>
      <c r="TD20" s="201"/>
      <c r="TE20" s="201"/>
      <c r="TF20" s="201"/>
      <c r="TG20" s="201"/>
      <c r="TH20" s="201"/>
      <c r="TI20" s="201"/>
      <c r="TJ20" s="201"/>
      <c r="TK20" s="201"/>
      <c r="TL20" s="201"/>
      <c r="TM20" s="201"/>
      <c r="TN20" s="201"/>
      <c r="TO20" s="201"/>
      <c r="TP20" s="201"/>
      <c r="TQ20" s="201"/>
      <c r="TR20" s="201"/>
      <c r="TS20" s="201"/>
      <c r="TT20" s="201"/>
      <c r="TU20" s="201"/>
      <c r="TV20" s="201"/>
      <c r="TW20" s="201"/>
      <c r="TX20" s="201"/>
      <c r="TY20" s="201"/>
      <c r="TZ20" s="201"/>
      <c r="UA20" s="201"/>
      <c r="UB20" s="201"/>
      <c r="UC20" s="201"/>
      <c r="UD20" s="201"/>
      <c r="UE20" s="201"/>
      <c r="UF20" s="201"/>
      <c r="UG20" s="201"/>
      <c r="UH20" s="201"/>
      <c r="UI20" s="201"/>
      <c r="UJ20" s="201"/>
      <c r="UK20" s="201"/>
      <c r="UL20" s="201"/>
      <c r="UM20" s="201"/>
      <c r="UN20" s="201"/>
      <c r="UO20" s="201"/>
      <c r="UP20" s="201"/>
      <c r="UQ20" s="201"/>
      <c r="UR20" s="201"/>
      <c r="US20" s="201"/>
      <c r="UT20" s="201"/>
      <c r="UU20" s="201"/>
      <c r="UV20" s="201"/>
      <c r="UW20" s="201"/>
      <c r="UX20" s="201"/>
      <c r="UY20" s="201"/>
      <c r="UZ20" s="201"/>
      <c r="VA20" s="201"/>
      <c r="VB20" s="201"/>
      <c r="VC20" s="201"/>
      <c r="VD20" s="201"/>
      <c r="VE20" s="201"/>
      <c r="VF20" s="201"/>
      <c r="VG20" s="201"/>
      <c r="VH20" s="201"/>
      <c r="VI20" s="201"/>
      <c r="VJ20" s="201"/>
      <c r="VK20" s="201"/>
      <c r="VL20" s="201"/>
      <c r="VM20" s="201"/>
      <c r="VN20" s="201"/>
      <c r="VO20" s="201"/>
      <c r="VP20" s="201"/>
      <c r="VQ20" s="201"/>
      <c r="VR20" s="201"/>
      <c r="VS20" s="201"/>
      <c r="VT20" s="201"/>
      <c r="VU20" s="201"/>
      <c r="VV20" s="201"/>
      <c r="VW20" s="201"/>
      <c r="VX20" s="201"/>
      <c r="VY20" s="201"/>
      <c r="VZ20" s="201"/>
      <c r="WA20" s="201"/>
      <c r="WB20" s="201"/>
      <c r="WC20" s="201"/>
      <c r="WD20" s="201"/>
      <c r="WE20" s="201"/>
      <c r="WF20" s="201"/>
      <c r="WG20" s="201"/>
      <c r="WH20" s="201"/>
      <c r="WI20" s="201"/>
      <c r="WJ20" s="201"/>
      <c r="WK20" s="201"/>
      <c r="WL20" s="201"/>
      <c r="WM20" s="201"/>
      <c r="WN20" s="201"/>
      <c r="WO20" s="201"/>
      <c r="WP20" s="201"/>
      <c r="WQ20" s="201"/>
      <c r="WR20" s="201"/>
      <c r="WS20" s="201"/>
      <c r="WT20" s="201"/>
      <c r="WU20" s="201"/>
      <c r="WV20" s="201"/>
      <c r="WW20" s="201"/>
      <c r="WX20" s="201"/>
      <c r="WY20" s="201"/>
      <c r="WZ20" s="201"/>
      <c r="XA20" s="201"/>
      <c r="XB20" s="201"/>
      <c r="XC20" s="201"/>
      <c r="XD20" s="201"/>
      <c r="XE20" s="201"/>
      <c r="XF20" s="201"/>
      <c r="XG20" s="201"/>
      <c r="XH20" s="201"/>
      <c r="XI20" s="201"/>
      <c r="XJ20" s="201"/>
      <c r="XK20" s="201"/>
      <c r="XL20" s="201"/>
      <c r="XM20" s="201"/>
      <c r="XN20" s="201"/>
      <c r="XO20" s="201"/>
      <c r="XP20" s="201"/>
      <c r="XQ20" s="201"/>
      <c r="XR20" s="201"/>
      <c r="XS20" s="201"/>
      <c r="XT20" s="201"/>
      <c r="XU20" s="201"/>
      <c r="XV20" s="201"/>
      <c r="XW20" s="201"/>
      <c r="XX20" s="201"/>
      <c r="XY20" s="201"/>
      <c r="XZ20" s="201"/>
      <c r="YA20" s="201"/>
      <c r="YB20" s="201"/>
      <c r="YC20" s="201"/>
      <c r="YD20" s="201"/>
      <c r="YE20" s="201"/>
      <c r="YF20" s="201"/>
      <c r="YG20" s="201"/>
      <c r="YH20" s="201"/>
      <c r="YI20" s="201"/>
      <c r="YJ20" s="201"/>
      <c r="YK20" s="201"/>
      <c r="YL20" s="201"/>
      <c r="YM20" s="201"/>
      <c r="YN20" s="201"/>
      <c r="YO20" s="201"/>
      <c r="YP20" s="201"/>
      <c r="YQ20" s="201"/>
      <c r="YR20" s="201"/>
      <c r="YS20" s="201"/>
      <c r="YT20" s="201"/>
      <c r="YU20" s="201"/>
      <c r="YV20" s="201"/>
      <c r="YW20" s="201"/>
      <c r="YX20" s="201"/>
      <c r="YY20" s="201"/>
      <c r="YZ20" s="201"/>
      <c r="ZA20" s="201"/>
      <c r="ZB20" s="201"/>
      <c r="ZC20" s="201"/>
      <c r="ZD20" s="201"/>
      <c r="ZE20" s="201"/>
      <c r="ZF20" s="201"/>
      <c r="ZG20" s="201"/>
      <c r="ZH20" s="201"/>
      <c r="ZI20" s="201"/>
      <c r="ZJ20" s="201"/>
      <c r="ZK20" s="201"/>
      <c r="ZL20" s="201"/>
      <c r="ZM20" s="201"/>
      <c r="ZN20" s="201"/>
      <c r="ZO20" s="201"/>
      <c r="ZP20" s="201"/>
      <c r="ZQ20" s="201"/>
      <c r="ZR20" s="201"/>
      <c r="ZS20" s="201"/>
      <c r="ZT20" s="201"/>
      <c r="ZU20" s="201"/>
      <c r="ZV20" s="201"/>
      <c r="ZW20" s="201"/>
      <c r="ZX20" s="201"/>
      <c r="ZY20" s="201"/>
      <c r="ZZ20" s="201"/>
      <c r="AAA20" s="201"/>
      <c r="AAB20" s="201"/>
      <c r="AAC20" s="201"/>
      <c r="AAD20" s="201"/>
      <c r="AAE20" s="201"/>
      <c r="AAF20" s="201"/>
      <c r="AAG20" s="201"/>
      <c r="AAH20" s="201"/>
      <c r="AAI20" s="201"/>
      <c r="AAJ20" s="201"/>
      <c r="AAK20" s="201"/>
      <c r="AAL20" s="201"/>
      <c r="AAM20" s="201"/>
      <c r="AAN20" s="201"/>
      <c r="AAO20" s="201"/>
      <c r="AAP20" s="201"/>
      <c r="AAQ20" s="201"/>
      <c r="AAR20" s="201"/>
      <c r="AAS20" s="201"/>
      <c r="AAT20" s="201"/>
      <c r="AAU20" s="201"/>
      <c r="AAV20" s="201"/>
      <c r="AAW20" s="201"/>
      <c r="AAX20" s="201"/>
      <c r="AAY20" s="201"/>
      <c r="AAZ20" s="201"/>
      <c r="ABA20" s="201"/>
      <c r="ABB20" s="201"/>
      <c r="ABC20" s="201"/>
      <c r="ABD20" s="201"/>
      <c r="ABE20" s="201"/>
      <c r="ABF20" s="201"/>
      <c r="ABG20" s="201"/>
      <c r="ABH20" s="201"/>
      <c r="ABI20" s="201"/>
      <c r="ABJ20" s="201"/>
      <c r="ABK20" s="201"/>
      <c r="ABL20" s="201"/>
      <c r="ABM20" s="201"/>
      <c r="ABN20" s="201"/>
      <c r="ABO20" s="201"/>
      <c r="ABP20" s="201"/>
      <c r="ABQ20" s="201"/>
      <c r="ABR20" s="201"/>
      <c r="ABS20" s="201"/>
      <c r="ABT20" s="201"/>
      <c r="ABU20" s="201"/>
      <c r="ABV20" s="201"/>
      <c r="ABW20" s="201"/>
      <c r="ABX20" s="201"/>
      <c r="ABY20" s="201"/>
      <c r="ABZ20" s="201"/>
      <c r="ACA20" s="201"/>
      <c r="ACB20" s="201"/>
      <c r="ACC20" s="201"/>
      <c r="ACD20" s="201"/>
      <c r="ACE20" s="201"/>
      <c r="ACF20" s="201"/>
      <c r="ACG20" s="201"/>
      <c r="ACH20" s="201"/>
      <c r="ACI20" s="201"/>
      <c r="ACJ20" s="201"/>
      <c r="ACK20" s="201"/>
      <c r="ACL20" s="201"/>
      <c r="ACM20" s="201"/>
      <c r="ACN20" s="201"/>
      <c r="ACO20" s="201"/>
      <c r="ACP20" s="201"/>
      <c r="ACQ20" s="201"/>
      <c r="ACR20" s="201"/>
      <c r="ACS20" s="201"/>
      <c r="ACT20" s="201"/>
      <c r="ACU20" s="201"/>
      <c r="ACV20" s="201"/>
      <c r="ACW20" s="201"/>
      <c r="ACX20" s="201"/>
      <c r="ACY20" s="201"/>
      <c r="ACZ20" s="201"/>
      <c r="ADA20" s="201"/>
      <c r="ADB20" s="201"/>
      <c r="ADC20" s="201"/>
      <c r="ADD20" s="201"/>
      <c r="ADE20" s="201"/>
      <c r="ADF20" s="201"/>
      <c r="ADG20" s="201"/>
      <c r="ADH20" s="201"/>
      <c r="ADI20" s="201"/>
      <c r="ADJ20" s="201"/>
      <c r="ADK20" s="201"/>
      <c r="ADL20" s="201"/>
      <c r="ADM20" s="201"/>
      <c r="ADN20" s="201"/>
      <c r="ADO20" s="201"/>
      <c r="ADP20" s="201"/>
      <c r="ADQ20" s="201"/>
      <c r="ADR20" s="201"/>
      <c r="ADS20" s="201"/>
      <c r="ADT20" s="201"/>
      <c r="ADU20" s="201"/>
      <c r="ADV20" s="201"/>
      <c r="ADW20" s="201"/>
      <c r="ADX20" s="201"/>
      <c r="ADY20" s="201"/>
      <c r="ADZ20" s="201"/>
      <c r="AEA20" s="201"/>
      <c r="AEB20" s="201"/>
      <c r="AEC20" s="201"/>
      <c r="AED20" s="201"/>
      <c r="AEE20" s="201"/>
      <c r="AEF20" s="201"/>
      <c r="AEG20" s="201"/>
      <c r="AEH20" s="201"/>
      <c r="AEI20" s="201"/>
      <c r="AEJ20" s="201"/>
      <c r="AEK20" s="201"/>
      <c r="AEL20" s="201"/>
      <c r="AEM20" s="201"/>
      <c r="AEN20" s="201"/>
      <c r="AEO20" s="201"/>
      <c r="AEP20" s="201"/>
      <c r="AEQ20" s="201"/>
      <c r="AER20" s="201"/>
      <c r="AES20" s="201"/>
      <c r="AET20" s="201"/>
      <c r="AEU20" s="201"/>
      <c r="AEV20" s="201"/>
      <c r="AEW20" s="201"/>
      <c r="AEX20" s="201"/>
      <c r="AEY20" s="201"/>
      <c r="AEZ20" s="201"/>
      <c r="AFA20" s="201"/>
      <c r="AFB20" s="201"/>
      <c r="AFC20" s="201"/>
      <c r="AFD20" s="201"/>
      <c r="AFE20" s="201"/>
      <c r="AFF20" s="201"/>
      <c r="AFG20" s="201"/>
      <c r="AFH20" s="201"/>
      <c r="AFI20" s="201"/>
      <c r="AFJ20" s="201"/>
      <c r="AFK20" s="201"/>
      <c r="AFL20" s="201"/>
      <c r="AFM20" s="201"/>
      <c r="AFN20" s="201"/>
      <c r="AFO20" s="201"/>
      <c r="AFP20" s="201"/>
      <c r="AFQ20" s="201"/>
      <c r="AFR20" s="201"/>
      <c r="AFS20" s="201"/>
      <c r="AFT20" s="201"/>
      <c r="AFU20" s="201"/>
      <c r="AFV20" s="201"/>
      <c r="AFW20" s="201"/>
      <c r="AFX20" s="201"/>
      <c r="AFY20" s="201"/>
      <c r="AFZ20" s="201"/>
      <c r="AGA20" s="201"/>
      <c r="AGB20" s="201"/>
      <c r="AGC20" s="201"/>
      <c r="AGD20" s="201"/>
      <c r="AGE20" s="201"/>
      <c r="AGF20" s="201"/>
      <c r="AGG20" s="201"/>
      <c r="AGH20" s="201"/>
      <c r="AGI20" s="201"/>
      <c r="AGJ20" s="201"/>
      <c r="AGK20" s="201"/>
      <c r="AGL20" s="201"/>
      <c r="AGM20" s="201"/>
      <c r="AGN20" s="201"/>
      <c r="AGO20" s="201"/>
      <c r="AGP20" s="201"/>
      <c r="AGQ20" s="201"/>
      <c r="AGR20" s="201"/>
      <c r="AGS20" s="201"/>
      <c r="AGT20" s="201"/>
      <c r="AGU20" s="201"/>
      <c r="AGV20" s="201"/>
      <c r="AGW20" s="201"/>
      <c r="AGX20" s="201"/>
      <c r="AGY20" s="201"/>
      <c r="AGZ20" s="201"/>
      <c r="AHA20" s="201"/>
      <c r="AHB20" s="201"/>
      <c r="AHC20" s="201"/>
      <c r="AHD20" s="201"/>
      <c r="AHE20" s="201"/>
      <c r="AHF20" s="201"/>
      <c r="AHG20" s="201"/>
      <c r="AHH20" s="201"/>
      <c r="AHI20" s="201"/>
      <c r="AHJ20" s="201"/>
      <c r="AHK20" s="201"/>
      <c r="AHL20" s="201"/>
      <c r="AHM20" s="201"/>
      <c r="AHN20" s="201"/>
      <c r="AHO20" s="201"/>
      <c r="AHP20" s="201"/>
      <c r="AHQ20" s="201"/>
      <c r="AHR20" s="201"/>
      <c r="AHS20" s="201"/>
      <c r="AHT20" s="201"/>
      <c r="AHU20" s="201"/>
      <c r="AHV20" s="201"/>
      <c r="AHW20" s="201"/>
      <c r="AHX20" s="201"/>
      <c r="AHY20" s="201"/>
      <c r="AHZ20" s="201"/>
      <c r="AIA20" s="201"/>
      <c r="AIB20" s="201"/>
      <c r="AIC20" s="201"/>
      <c r="AID20" s="201"/>
      <c r="AIE20" s="201"/>
      <c r="AIF20" s="201"/>
      <c r="AIG20" s="201"/>
      <c r="AIH20" s="201"/>
      <c r="AII20" s="201"/>
      <c r="AIJ20" s="201"/>
      <c r="AIK20" s="201"/>
      <c r="AIL20" s="201"/>
      <c r="AIM20" s="201"/>
      <c r="AIN20" s="201"/>
      <c r="AIO20" s="201"/>
      <c r="AIP20" s="201"/>
      <c r="AIQ20" s="201"/>
      <c r="AIR20" s="201"/>
      <c r="AIS20" s="201"/>
      <c r="AIT20" s="201"/>
      <c r="AIU20" s="201"/>
      <c r="AIV20" s="201"/>
      <c r="AIW20" s="201"/>
      <c r="AIX20" s="201"/>
      <c r="AIY20" s="201"/>
      <c r="AIZ20" s="201"/>
      <c r="AJA20" s="201"/>
      <c r="AJB20" s="201"/>
      <c r="AJC20" s="201"/>
      <c r="AJD20" s="201"/>
      <c r="AJE20" s="201"/>
      <c r="AJF20" s="201"/>
      <c r="AJG20" s="201"/>
      <c r="AJH20" s="201"/>
      <c r="AJI20" s="201"/>
      <c r="AJJ20" s="201"/>
      <c r="AJK20" s="201"/>
      <c r="AJL20" s="201"/>
      <c r="AJM20" s="201"/>
      <c r="AJN20" s="201"/>
      <c r="AJO20" s="201"/>
      <c r="AJP20" s="201"/>
      <c r="AJQ20" s="201"/>
      <c r="AJR20" s="201"/>
      <c r="AJS20" s="201"/>
      <c r="AJT20" s="201"/>
      <c r="AJU20" s="201"/>
      <c r="AJV20" s="201"/>
      <c r="AJW20" s="201"/>
      <c r="AJX20" s="201"/>
      <c r="AJY20" s="201"/>
      <c r="AJZ20" s="201"/>
      <c r="AKA20" s="201"/>
      <c r="AKB20" s="201"/>
      <c r="AKC20" s="201"/>
      <c r="AKD20" s="201"/>
      <c r="AKE20" s="201"/>
      <c r="AKF20" s="201"/>
      <c r="AKG20" s="201"/>
      <c r="AKH20" s="201"/>
      <c r="AKI20" s="201"/>
      <c r="AKJ20" s="201"/>
      <c r="AKK20" s="201"/>
      <c r="AKL20" s="201"/>
      <c r="AKM20" s="201"/>
      <c r="AKN20" s="201"/>
      <c r="AKO20" s="201"/>
      <c r="AKP20" s="201"/>
      <c r="AKQ20" s="201"/>
      <c r="AKR20" s="201"/>
      <c r="AKS20" s="201"/>
      <c r="AKT20" s="201"/>
      <c r="AKU20" s="201"/>
      <c r="AKV20" s="201"/>
      <c r="AKW20" s="201"/>
      <c r="AKX20" s="201"/>
      <c r="AKY20" s="201"/>
      <c r="AKZ20" s="201"/>
      <c r="ALA20" s="201"/>
      <c r="ALB20" s="201"/>
      <c r="ALC20" s="201"/>
      <c r="ALD20" s="201"/>
      <c r="ALE20" s="201"/>
      <c r="ALF20" s="201"/>
      <c r="ALG20" s="201"/>
      <c r="ALH20" s="201"/>
      <c r="ALI20" s="201"/>
      <c r="ALJ20" s="201"/>
      <c r="ALK20" s="201"/>
      <c r="ALL20" s="201"/>
      <c r="ALM20" s="201"/>
      <c r="ALN20" s="201"/>
      <c r="ALO20" s="201"/>
      <c r="ALP20" s="201"/>
      <c r="ALQ20" s="201"/>
      <c r="ALR20" s="201"/>
      <c r="ALS20" s="201"/>
      <c r="ALT20" s="201"/>
      <c r="ALU20" s="201"/>
      <c r="ALV20" s="201"/>
      <c r="ALW20" s="201"/>
      <c r="ALX20" s="201"/>
      <c r="ALY20" s="201"/>
      <c r="ALZ20" s="201"/>
      <c r="AMA20" s="201"/>
      <c r="AMB20" s="201"/>
      <c r="AMC20" s="201"/>
      <c r="AMD20" s="201"/>
      <c r="AME20" s="201"/>
      <c r="AMF20" s="201"/>
      <c r="AMG20" s="201"/>
      <c r="AMH20" s="201"/>
      <c r="AMI20" s="201"/>
      <c r="AMJ20" s="201"/>
      <c r="AMK20" s="201"/>
      <c r="AML20" s="201"/>
      <c r="AMM20" s="201"/>
      <c r="AMN20" s="201"/>
      <c r="AMO20" s="201"/>
      <c r="AMP20" s="201"/>
      <c r="AMQ20" s="201"/>
      <c r="AMR20" s="201"/>
      <c r="AMS20" s="201"/>
      <c r="AMT20" s="201"/>
      <c r="AMU20" s="201"/>
      <c r="AMV20" s="201"/>
      <c r="AMW20" s="201"/>
      <c r="AMX20" s="201"/>
      <c r="AMY20" s="201"/>
      <c r="AMZ20" s="201"/>
      <c r="ANA20" s="201"/>
      <c r="ANB20" s="201"/>
      <c r="ANC20" s="201"/>
      <c r="AND20" s="201"/>
      <c r="ANE20" s="201"/>
      <c r="ANF20" s="201"/>
      <c r="ANG20" s="201"/>
      <c r="ANH20" s="201"/>
      <c r="ANI20" s="201"/>
      <c r="ANJ20" s="201"/>
      <c r="ANK20" s="201"/>
      <c r="ANL20" s="201"/>
      <c r="ANM20" s="201"/>
      <c r="ANN20" s="201"/>
      <c r="ANO20" s="201"/>
      <c r="ANP20" s="201"/>
      <c r="ANQ20" s="201"/>
      <c r="ANR20" s="201"/>
      <c r="ANS20" s="201"/>
      <c r="ANT20" s="201"/>
      <c r="ANU20" s="201"/>
      <c r="ANV20" s="201"/>
      <c r="ANW20" s="201"/>
      <c r="ANX20" s="201"/>
      <c r="ANY20" s="201"/>
      <c r="ANZ20" s="201"/>
      <c r="AOA20" s="201"/>
      <c r="AOB20" s="201"/>
      <c r="AOC20" s="201"/>
      <c r="AOD20" s="201"/>
      <c r="AOE20" s="201"/>
      <c r="AOF20" s="201"/>
      <c r="AOG20" s="201"/>
      <c r="AOH20" s="201"/>
      <c r="AOI20" s="201"/>
      <c r="AOJ20" s="201"/>
      <c r="AOK20" s="201"/>
      <c r="AOL20" s="201"/>
      <c r="AOM20" s="201"/>
      <c r="AON20" s="201"/>
      <c r="AOO20" s="201"/>
      <c r="AOP20" s="201"/>
      <c r="AOQ20" s="201"/>
      <c r="AOR20" s="201"/>
      <c r="AOS20" s="201"/>
      <c r="AOT20" s="201"/>
      <c r="AOU20" s="201"/>
      <c r="AOV20" s="201"/>
      <c r="AOW20" s="201"/>
      <c r="AOX20" s="201"/>
      <c r="AOY20" s="201"/>
      <c r="AOZ20" s="201"/>
      <c r="APA20" s="201"/>
      <c r="APB20" s="201"/>
      <c r="APC20" s="201"/>
      <c r="APD20" s="201"/>
      <c r="APE20" s="201"/>
      <c r="APF20" s="201"/>
      <c r="APG20" s="201"/>
      <c r="APH20" s="201"/>
      <c r="API20" s="201"/>
      <c r="APJ20" s="201"/>
      <c r="APK20" s="201"/>
      <c r="APL20" s="201"/>
      <c r="APM20" s="201"/>
      <c r="APN20" s="201"/>
      <c r="APO20" s="201"/>
      <c r="APP20" s="201"/>
      <c r="APQ20" s="201"/>
      <c r="APR20" s="201"/>
      <c r="APS20" s="201"/>
      <c r="APT20" s="201"/>
      <c r="APU20" s="201"/>
      <c r="APV20" s="201"/>
      <c r="APW20" s="201"/>
      <c r="APX20" s="201"/>
      <c r="APY20" s="201"/>
      <c r="APZ20" s="201"/>
      <c r="AQA20" s="201"/>
      <c r="AQB20" s="201"/>
      <c r="AQC20" s="201"/>
      <c r="AQD20" s="201"/>
      <c r="AQE20" s="201"/>
      <c r="AQF20" s="201"/>
      <c r="AQG20" s="201"/>
      <c r="AQH20" s="201"/>
      <c r="AQI20" s="201"/>
      <c r="AQJ20" s="201"/>
      <c r="AQK20" s="201"/>
      <c r="AQL20" s="201"/>
      <c r="AQM20" s="201"/>
      <c r="AQN20" s="201"/>
      <c r="AQO20" s="201"/>
      <c r="AQP20" s="201"/>
      <c r="AQQ20" s="201"/>
      <c r="AQR20" s="201"/>
      <c r="AQS20" s="201"/>
      <c r="AQT20" s="201"/>
      <c r="AQU20" s="201"/>
      <c r="AQV20" s="201"/>
      <c r="AQW20" s="201"/>
      <c r="AQX20" s="201"/>
      <c r="AQY20" s="201"/>
      <c r="AQZ20" s="201"/>
      <c r="ARA20" s="201"/>
      <c r="ARB20" s="201"/>
      <c r="ARC20" s="201"/>
      <c r="ARD20" s="201"/>
      <c r="ARE20" s="201"/>
      <c r="ARF20" s="201"/>
      <c r="ARG20" s="201"/>
      <c r="ARH20" s="201"/>
      <c r="ARI20" s="201"/>
      <c r="ARJ20" s="201"/>
      <c r="ARK20" s="201"/>
      <c r="ARL20" s="201"/>
      <c r="ARM20" s="201"/>
      <c r="ARN20" s="201"/>
      <c r="ARO20" s="201"/>
      <c r="ARP20" s="201"/>
      <c r="ARQ20" s="201"/>
      <c r="ARR20" s="201"/>
      <c r="ARS20" s="201"/>
      <c r="ART20" s="201"/>
      <c r="ARU20" s="201"/>
      <c r="ARV20" s="201"/>
      <c r="ARW20" s="201"/>
      <c r="ARX20" s="201"/>
      <c r="ARY20" s="201"/>
      <c r="ARZ20" s="201"/>
      <c r="ASA20" s="201"/>
      <c r="ASB20" s="201"/>
      <c r="ASC20" s="201"/>
      <c r="ASD20" s="201"/>
      <c r="ASE20" s="201"/>
      <c r="ASF20" s="201"/>
      <c r="ASG20" s="201"/>
      <c r="ASH20" s="201"/>
      <c r="ASI20" s="201"/>
      <c r="ASJ20" s="201"/>
      <c r="ASK20" s="201"/>
      <c r="ASL20" s="201"/>
      <c r="ASM20" s="201"/>
      <c r="ASN20" s="201"/>
      <c r="ASO20" s="201"/>
      <c r="ASP20" s="201"/>
      <c r="ASQ20" s="201"/>
      <c r="ASR20" s="201"/>
      <c r="ASS20" s="201"/>
      <c r="AST20" s="201"/>
      <c r="ASU20" s="201"/>
      <c r="ASV20" s="201"/>
      <c r="ASW20" s="201"/>
      <c r="ASX20" s="201"/>
      <c r="ASY20" s="201"/>
      <c r="ASZ20" s="201"/>
      <c r="ATA20" s="201"/>
      <c r="ATB20" s="201"/>
      <c r="ATC20" s="201"/>
      <c r="ATD20" s="201"/>
      <c r="ATE20" s="201"/>
      <c r="ATF20" s="201"/>
      <c r="ATG20" s="201"/>
      <c r="ATH20" s="201"/>
      <c r="ATI20" s="201"/>
      <c r="ATJ20" s="201"/>
      <c r="ATK20" s="201"/>
      <c r="ATL20" s="201"/>
      <c r="ATM20" s="201"/>
      <c r="ATN20" s="201"/>
      <c r="ATO20" s="201"/>
      <c r="ATP20" s="201"/>
      <c r="ATQ20" s="201"/>
      <c r="ATR20" s="201"/>
      <c r="ATS20" s="201"/>
      <c r="ATT20" s="201"/>
      <c r="ATU20" s="201"/>
      <c r="ATV20" s="201"/>
      <c r="ATW20" s="201"/>
      <c r="ATX20" s="201"/>
      <c r="ATY20" s="201"/>
      <c r="ATZ20" s="201"/>
      <c r="AUA20" s="201"/>
      <c r="AUB20" s="201"/>
      <c r="AUC20" s="201"/>
      <c r="AUD20" s="201"/>
      <c r="AUE20" s="201"/>
      <c r="AUF20" s="201"/>
      <c r="AUG20" s="201"/>
      <c r="AUH20" s="201"/>
      <c r="AUI20" s="201"/>
      <c r="AUJ20" s="201"/>
      <c r="AUK20" s="201"/>
      <c r="AUL20" s="201"/>
      <c r="AUM20" s="201"/>
      <c r="AUN20" s="201"/>
      <c r="AUO20" s="201"/>
      <c r="AUP20" s="201"/>
      <c r="AUQ20" s="201"/>
      <c r="AUR20" s="201"/>
      <c r="AUS20" s="201"/>
      <c r="AUT20" s="201"/>
      <c r="AUU20" s="201"/>
      <c r="AUV20" s="201"/>
      <c r="AUW20" s="201"/>
      <c r="AUX20" s="201"/>
      <c r="AUY20" s="201"/>
      <c r="AUZ20" s="201"/>
      <c r="AVA20" s="201"/>
      <c r="AVB20" s="201"/>
      <c r="AVC20" s="201"/>
      <c r="AVD20" s="201"/>
      <c r="AVE20" s="201"/>
      <c r="AVF20" s="201"/>
      <c r="AVG20" s="201"/>
      <c r="AVH20" s="201"/>
      <c r="AVI20" s="201"/>
      <c r="AVJ20" s="201"/>
      <c r="AVK20" s="201"/>
      <c r="AVL20" s="201"/>
      <c r="AVM20" s="201"/>
      <c r="AVN20" s="201"/>
      <c r="AVO20" s="201"/>
      <c r="AVP20" s="201"/>
      <c r="AVQ20" s="201"/>
      <c r="AVR20" s="201"/>
      <c r="AVS20" s="201"/>
      <c r="AVT20" s="201"/>
      <c r="AVU20" s="201"/>
      <c r="AVV20" s="201"/>
      <c r="AVW20" s="201"/>
      <c r="AVX20" s="201"/>
      <c r="AVY20" s="201"/>
      <c r="AVZ20" s="201"/>
      <c r="AWA20" s="201"/>
      <c r="AWB20" s="201"/>
      <c r="AWC20" s="201"/>
      <c r="AWD20" s="201"/>
      <c r="AWE20" s="201"/>
      <c r="AWF20" s="201"/>
      <c r="AWG20" s="201"/>
      <c r="AWH20" s="201"/>
      <c r="AWI20" s="201"/>
      <c r="AWJ20" s="201"/>
      <c r="AWK20" s="201"/>
      <c r="AWL20" s="201"/>
      <c r="AWM20" s="201"/>
      <c r="AWN20" s="201"/>
      <c r="AWO20" s="201"/>
      <c r="AWP20" s="201"/>
      <c r="AWQ20" s="201"/>
      <c r="AWR20" s="201"/>
      <c r="AWS20" s="201"/>
      <c r="AWT20" s="201"/>
      <c r="AWU20" s="201"/>
      <c r="AWV20" s="201"/>
      <c r="AWW20" s="201"/>
      <c r="AWX20" s="201"/>
      <c r="AWY20" s="201"/>
      <c r="AWZ20" s="201"/>
      <c r="AXA20" s="201"/>
      <c r="AXB20" s="201"/>
      <c r="AXC20" s="201"/>
      <c r="AXD20" s="201"/>
      <c r="AXE20" s="201"/>
      <c r="AXF20" s="201"/>
      <c r="AXG20" s="201"/>
      <c r="AXH20" s="201"/>
      <c r="AXI20" s="201"/>
      <c r="AXJ20" s="201"/>
      <c r="AXK20" s="201"/>
      <c r="AXL20" s="201"/>
      <c r="AXM20" s="201"/>
      <c r="AXN20" s="201"/>
      <c r="AXO20" s="201"/>
      <c r="AXP20" s="201"/>
      <c r="AXQ20" s="201"/>
      <c r="AXR20" s="201"/>
      <c r="AXS20" s="201"/>
      <c r="AXT20" s="201"/>
      <c r="AXU20" s="201"/>
      <c r="AXV20" s="201"/>
      <c r="AXW20" s="201"/>
      <c r="AXX20" s="201"/>
      <c r="AXY20" s="201"/>
      <c r="AXZ20" s="201"/>
      <c r="AYA20" s="201"/>
      <c r="AYB20" s="201"/>
      <c r="AYC20" s="201"/>
      <c r="AYD20" s="201"/>
      <c r="AYE20" s="201"/>
      <c r="AYF20" s="201"/>
      <c r="AYG20" s="201"/>
      <c r="AYH20" s="201"/>
      <c r="AYI20" s="201"/>
      <c r="AYJ20" s="201"/>
      <c r="AYK20" s="201"/>
      <c r="AYL20" s="201"/>
      <c r="AYM20" s="201"/>
      <c r="AYN20" s="201"/>
      <c r="AYO20" s="201"/>
      <c r="AYP20" s="201"/>
      <c r="AYQ20" s="201"/>
      <c r="AYR20" s="201"/>
      <c r="AYS20" s="201"/>
      <c r="AYT20" s="201"/>
      <c r="AYU20" s="201"/>
      <c r="AYV20" s="201"/>
      <c r="AYW20" s="201"/>
      <c r="AYX20" s="201"/>
      <c r="AYY20" s="201"/>
      <c r="AYZ20" s="201"/>
      <c r="AZA20" s="201"/>
      <c r="AZB20" s="201"/>
      <c r="AZC20" s="201"/>
      <c r="AZD20" s="201"/>
      <c r="AZE20" s="201"/>
      <c r="AZF20" s="201"/>
      <c r="AZG20" s="201"/>
      <c r="AZH20" s="201"/>
      <c r="AZI20" s="201"/>
      <c r="AZJ20" s="201"/>
      <c r="AZK20" s="201"/>
      <c r="AZL20" s="201"/>
      <c r="AZM20" s="201"/>
      <c r="AZN20" s="201"/>
      <c r="AZO20" s="201"/>
      <c r="AZP20" s="201"/>
      <c r="AZQ20" s="201"/>
      <c r="AZR20" s="201"/>
      <c r="AZS20" s="201"/>
      <c r="AZT20" s="201"/>
      <c r="AZU20" s="201"/>
      <c r="AZV20" s="201"/>
      <c r="AZW20" s="201"/>
      <c r="AZX20" s="201"/>
      <c r="AZY20" s="201"/>
      <c r="AZZ20" s="201"/>
      <c r="BAA20" s="201"/>
      <c r="BAB20" s="201"/>
      <c r="BAC20" s="201"/>
      <c r="BAD20" s="201"/>
      <c r="BAE20" s="201"/>
      <c r="BAF20" s="201"/>
      <c r="BAG20" s="201"/>
      <c r="BAH20" s="201"/>
      <c r="BAI20" s="201"/>
      <c r="BAJ20" s="201"/>
      <c r="BAK20" s="201"/>
      <c r="BAL20" s="201"/>
      <c r="BAM20" s="201"/>
      <c r="BAN20" s="201"/>
      <c r="BAO20" s="201"/>
      <c r="BAP20" s="201"/>
      <c r="BAQ20" s="201"/>
      <c r="BAR20" s="201"/>
      <c r="BAS20" s="201"/>
      <c r="BAT20" s="201"/>
      <c r="BAU20" s="201"/>
      <c r="BAV20" s="201"/>
      <c r="BAW20" s="201"/>
      <c r="BAX20" s="201"/>
      <c r="BAY20" s="201"/>
      <c r="BAZ20" s="201"/>
      <c r="BBA20" s="201"/>
      <c r="BBB20" s="201"/>
      <c r="BBC20" s="201"/>
      <c r="BBD20" s="201"/>
      <c r="BBE20" s="201"/>
      <c r="BBF20" s="201"/>
      <c r="BBG20" s="201"/>
      <c r="BBH20" s="201"/>
      <c r="BBI20" s="201"/>
      <c r="BBJ20" s="201"/>
      <c r="BBK20" s="201"/>
      <c r="BBL20" s="201"/>
      <c r="BBM20" s="201"/>
      <c r="BBN20" s="201"/>
      <c r="BBO20" s="201"/>
      <c r="BBP20" s="201"/>
      <c r="BBQ20" s="201"/>
      <c r="BBR20" s="201"/>
      <c r="BBS20" s="201"/>
      <c r="BBT20" s="201"/>
      <c r="BBU20" s="201"/>
      <c r="BBV20" s="201"/>
      <c r="BBW20" s="201"/>
      <c r="BBX20" s="201"/>
      <c r="BBY20" s="201"/>
      <c r="BBZ20" s="201"/>
      <c r="BCA20" s="201"/>
      <c r="BCB20" s="201"/>
      <c r="BCC20" s="201"/>
      <c r="BCD20" s="201"/>
      <c r="BCE20" s="201"/>
      <c r="BCF20" s="201"/>
      <c r="BCG20" s="201"/>
      <c r="BCH20" s="201"/>
      <c r="BCI20" s="201"/>
      <c r="BCJ20" s="201"/>
      <c r="BCK20" s="201"/>
      <c r="BCL20" s="201"/>
      <c r="BCM20" s="201"/>
      <c r="BCN20" s="201"/>
      <c r="BCO20" s="201"/>
      <c r="BCP20" s="201"/>
      <c r="BCQ20" s="201"/>
      <c r="BCR20" s="201"/>
      <c r="BCS20" s="201"/>
      <c r="BCT20" s="201"/>
      <c r="BCU20" s="201"/>
      <c r="BCV20" s="201"/>
      <c r="BCW20" s="201"/>
      <c r="BCX20" s="201"/>
      <c r="BCY20" s="201"/>
      <c r="BCZ20" s="201"/>
      <c r="BDA20" s="201"/>
      <c r="BDB20" s="201"/>
      <c r="BDC20" s="201"/>
      <c r="BDD20" s="201"/>
      <c r="BDE20" s="201"/>
      <c r="BDF20" s="201"/>
      <c r="BDG20" s="201"/>
      <c r="BDH20" s="201"/>
      <c r="BDI20" s="201"/>
      <c r="BDJ20" s="201"/>
      <c r="BDK20" s="201"/>
      <c r="BDL20" s="201"/>
      <c r="BDM20" s="201"/>
      <c r="BDN20" s="201"/>
      <c r="BDO20" s="201"/>
      <c r="BDP20" s="201"/>
      <c r="BDQ20" s="201"/>
      <c r="BDR20" s="201"/>
      <c r="BDS20" s="201"/>
      <c r="BDT20" s="201"/>
      <c r="BDU20" s="201"/>
      <c r="BDV20" s="201"/>
      <c r="BDW20" s="201"/>
      <c r="BDX20" s="201"/>
      <c r="BDY20" s="201"/>
      <c r="BDZ20" s="201"/>
      <c r="BEA20" s="201"/>
      <c r="BEB20" s="201"/>
      <c r="BEC20" s="201"/>
      <c r="BED20" s="201"/>
      <c r="BEE20" s="201"/>
      <c r="BEF20" s="201"/>
      <c r="BEG20" s="201"/>
      <c r="BEH20" s="201"/>
      <c r="BEI20" s="201"/>
      <c r="BEJ20" s="201"/>
      <c r="BEK20" s="201"/>
      <c r="BEL20" s="201"/>
      <c r="BEM20" s="201"/>
      <c r="BEN20" s="201"/>
      <c r="BEO20" s="201"/>
      <c r="BEP20" s="201"/>
      <c r="BEQ20" s="201"/>
      <c r="BER20" s="201"/>
      <c r="BES20" s="201"/>
      <c r="BET20" s="201"/>
      <c r="BEU20" s="201"/>
      <c r="BEV20" s="201"/>
      <c r="BEW20" s="201"/>
      <c r="BEX20" s="201"/>
      <c r="BEY20" s="201"/>
      <c r="BEZ20" s="201"/>
      <c r="BFA20" s="201"/>
      <c r="BFB20" s="201"/>
      <c r="BFC20" s="201"/>
      <c r="BFD20" s="201"/>
      <c r="BFE20" s="201"/>
      <c r="BFF20" s="201"/>
      <c r="BFG20" s="201"/>
      <c r="BFH20" s="201"/>
      <c r="BFI20" s="201"/>
      <c r="BFJ20" s="201"/>
      <c r="BFK20" s="201"/>
      <c r="BFL20" s="201"/>
      <c r="BFM20" s="201"/>
      <c r="BFN20" s="201"/>
      <c r="BFO20" s="201"/>
      <c r="BFP20" s="201"/>
      <c r="BFQ20" s="201"/>
      <c r="BFR20" s="201"/>
      <c r="BFS20" s="201"/>
      <c r="BFT20" s="201"/>
      <c r="BFU20" s="201"/>
      <c r="BFV20" s="201"/>
      <c r="BFW20" s="201"/>
      <c r="BFX20" s="201"/>
      <c r="BFY20" s="201"/>
      <c r="BFZ20" s="201"/>
      <c r="BGA20" s="201"/>
      <c r="BGB20" s="201"/>
      <c r="BGC20" s="201"/>
      <c r="BGD20" s="201"/>
      <c r="BGE20" s="201"/>
      <c r="BGF20" s="201"/>
      <c r="BGG20" s="201"/>
      <c r="BGH20" s="201"/>
      <c r="BGI20" s="201"/>
      <c r="BGJ20" s="201"/>
      <c r="BGK20" s="201"/>
      <c r="BGL20" s="201"/>
      <c r="BGM20" s="201"/>
      <c r="BGN20" s="201"/>
      <c r="BGO20" s="201"/>
      <c r="BGP20" s="201"/>
      <c r="BGQ20" s="201"/>
      <c r="BGR20" s="201"/>
      <c r="BGS20" s="201"/>
      <c r="BGT20" s="201"/>
      <c r="BGU20" s="201"/>
      <c r="BGV20" s="201"/>
      <c r="BGW20" s="201"/>
      <c r="BGX20" s="201"/>
      <c r="BGY20" s="201"/>
      <c r="BGZ20" s="201"/>
      <c r="BHA20" s="201"/>
      <c r="BHB20" s="201"/>
      <c r="BHC20" s="201"/>
      <c r="BHD20" s="201"/>
      <c r="BHE20" s="201"/>
      <c r="BHF20" s="201"/>
      <c r="BHG20" s="201"/>
      <c r="BHH20" s="201"/>
      <c r="BHI20" s="201"/>
      <c r="BHJ20" s="201"/>
      <c r="BHK20" s="201"/>
      <c r="BHL20" s="201"/>
      <c r="BHM20" s="201"/>
      <c r="BHN20" s="201"/>
      <c r="BHO20" s="201"/>
      <c r="BHP20" s="201"/>
      <c r="BHQ20" s="201"/>
      <c r="BHR20" s="201"/>
      <c r="BHS20" s="201"/>
      <c r="BHT20" s="201"/>
      <c r="BHU20" s="201"/>
      <c r="BHV20" s="201"/>
      <c r="BHW20" s="201"/>
      <c r="BHX20" s="201"/>
      <c r="BHY20" s="201"/>
      <c r="BHZ20" s="201"/>
      <c r="BIA20" s="201"/>
      <c r="BIB20" s="201"/>
      <c r="BIC20" s="201"/>
      <c r="BID20" s="201"/>
      <c r="BIE20" s="201"/>
      <c r="BIF20" s="201"/>
      <c r="BIG20" s="201"/>
      <c r="BIH20" s="201"/>
      <c r="BII20" s="201"/>
      <c r="BIJ20" s="201"/>
      <c r="BIK20" s="201"/>
      <c r="BIL20" s="201"/>
      <c r="BIM20" s="201"/>
      <c r="BIN20" s="201"/>
      <c r="BIO20" s="201"/>
      <c r="BIP20" s="201"/>
      <c r="BIQ20" s="201"/>
      <c r="BIR20" s="201"/>
      <c r="BIS20" s="201"/>
      <c r="BIT20" s="201"/>
      <c r="BIU20" s="201"/>
      <c r="BIV20" s="201"/>
      <c r="BIW20" s="201"/>
      <c r="BIX20" s="201"/>
      <c r="BIY20" s="201"/>
      <c r="BIZ20" s="201"/>
      <c r="BJA20" s="201"/>
      <c r="BJB20" s="201"/>
      <c r="BJC20" s="201"/>
      <c r="BJD20" s="201"/>
      <c r="BJE20" s="201"/>
      <c r="BJF20" s="201"/>
      <c r="BJG20" s="201"/>
      <c r="BJH20" s="201"/>
      <c r="BJI20" s="201"/>
      <c r="BJJ20" s="201"/>
      <c r="BJK20" s="201"/>
      <c r="BJL20" s="201"/>
      <c r="BJM20" s="201"/>
      <c r="BJN20" s="201"/>
      <c r="BJO20" s="201"/>
      <c r="BJP20" s="201"/>
      <c r="BJQ20" s="201"/>
      <c r="BJR20" s="201"/>
      <c r="BJS20" s="201"/>
      <c r="BJT20" s="201"/>
      <c r="BJU20" s="201"/>
      <c r="BJV20" s="201"/>
      <c r="BJW20" s="201"/>
      <c r="BJX20" s="201"/>
      <c r="BJY20" s="201"/>
      <c r="BJZ20" s="201"/>
      <c r="BKA20" s="201"/>
      <c r="BKB20" s="201"/>
      <c r="BKC20" s="201"/>
      <c r="BKD20" s="201"/>
      <c r="BKE20" s="201"/>
      <c r="BKF20" s="201"/>
      <c r="BKG20" s="201"/>
      <c r="BKH20" s="201"/>
      <c r="BKI20" s="201"/>
      <c r="BKJ20" s="201"/>
      <c r="BKK20" s="201"/>
      <c r="BKL20" s="201"/>
      <c r="BKM20" s="201"/>
      <c r="BKN20" s="201"/>
      <c r="BKO20" s="201"/>
      <c r="BKP20" s="201"/>
      <c r="BKQ20" s="201"/>
      <c r="BKR20" s="201"/>
      <c r="BKS20" s="201"/>
      <c r="BKT20" s="201"/>
      <c r="BKU20" s="201"/>
      <c r="BKV20" s="201"/>
      <c r="BKW20" s="201"/>
      <c r="BKX20" s="201"/>
      <c r="BKY20" s="201"/>
      <c r="BKZ20" s="201"/>
      <c r="BLA20" s="201"/>
      <c r="BLB20" s="201"/>
      <c r="BLC20" s="201"/>
      <c r="BLD20" s="201"/>
      <c r="BLE20" s="201"/>
      <c r="BLF20" s="201"/>
      <c r="BLG20" s="201"/>
      <c r="BLH20" s="201"/>
      <c r="BLI20" s="201"/>
      <c r="BLJ20" s="201"/>
      <c r="BLK20" s="201"/>
      <c r="BLL20" s="201"/>
      <c r="BLM20" s="201"/>
      <c r="BLN20" s="201"/>
      <c r="BLO20" s="201"/>
      <c r="BLP20" s="201"/>
      <c r="BLQ20" s="201"/>
      <c r="BLR20" s="201"/>
      <c r="BLS20" s="201"/>
      <c r="BLT20" s="201"/>
      <c r="BLU20" s="201"/>
      <c r="BLV20" s="201"/>
      <c r="BLW20" s="201"/>
      <c r="BLX20" s="201"/>
      <c r="BLY20" s="201"/>
      <c r="BLZ20" s="201"/>
      <c r="BMA20" s="201"/>
      <c r="BMB20" s="201"/>
      <c r="BMC20" s="201"/>
      <c r="BMD20" s="201"/>
      <c r="BME20" s="201"/>
      <c r="BMF20" s="201"/>
      <c r="BMG20" s="201"/>
      <c r="BMH20" s="201"/>
      <c r="BMI20" s="201"/>
      <c r="BMJ20" s="201"/>
      <c r="BMK20" s="201"/>
      <c r="BML20" s="201"/>
      <c r="BMM20" s="201"/>
      <c r="BMN20" s="201"/>
      <c r="BMO20" s="201"/>
      <c r="BMP20" s="201"/>
      <c r="BMQ20" s="201"/>
      <c r="BMR20" s="201"/>
      <c r="BMS20" s="201"/>
      <c r="BMT20" s="201"/>
      <c r="BMU20" s="201"/>
      <c r="BMV20" s="201"/>
      <c r="BMW20" s="201"/>
      <c r="BMX20" s="201"/>
      <c r="BMY20" s="201"/>
      <c r="BMZ20" s="201"/>
      <c r="BNA20" s="201"/>
      <c r="BNB20" s="201"/>
      <c r="BNC20" s="201"/>
      <c r="BND20" s="201"/>
      <c r="BNE20" s="201"/>
      <c r="BNF20" s="201"/>
      <c r="BNG20" s="201"/>
      <c r="BNH20" s="201"/>
      <c r="BNI20" s="201"/>
      <c r="BNJ20" s="201"/>
      <c r="BNK20" s="201"/>
      <c r="BNL20" s="201"/>
      <c r="BNM20" s="201"/>
      <c r="BNN20" s="201"/>
      <c r="BNO20" s="201"/>
      <c r="BNP20" s="201"/>
      <c r="BNQ20" s="201"/>
      <c r="BNR20" s="201"/>
      <c r="BNS20" s="201"/>
      <c r="BNT20" s="201"/>
      <c r="BNU20" s="201"/>
      <c r="BNV20" s="201"/>
      <c r="BNW20" s="201"/>
      <c r="BNX20" s="201"/>
      <c r="BNY20" s="201"/>
      <c r="BNZ20" s="201"/>
      <c r="BOA20" s="201"/>
      <c r="BOB20" s="201"/>
      <c r="BOC20" s="201"/>
      <c r="BOD20" s="201"/>
      <c r="BOE20" s="201"/>
      <c r="BOF20" s="201"/>
      <c r="BOG20" s="201"/>
      <c r="BOH20" s="201"/>
      <c r="BOI20" s="201"/>
      <c r="BOJ20" s="201"/>
      <c r="BOK20" s="201"/>
      <c r="BOL20" s="201"/>
      <c r="BOM20" s="201"/>
      <c r="BON20" s="201"/>
      <c r="BOO20" s="201"/>
      <c r="BOP20" s="201"/>
      <c r="BOQ20" s="201"/>
      <c r="BOR20" s="201"/>
      <c r="BOS20" s="201"/>
      <c r="BOT20" s="201"/>
      <c r="BOU20" s="201"/>
      <c r="BOV20" s="201"/>
      <c r="BOW20" s="201"/>
      <c r="BOX20" s="201"/>
      <c r="BOY20" s="201"/>
      <c r="BOZ20" s="201"/>
      <c r="BPA20" s="201"/>
      <c r="BPB20" s="201"/>
      <c r="BPC20" s="201"/>
      <c r="BPD20" s="201"/>
      <c r="BPE20" s="201"/>
      <c r="BPF20" s="201"/>
      <c r="BPG20" s="201"/>
      <c r="BPH20" s="201"/>
      <c r="BPI20" s="201"/>
      <c r="BPJ20" s="201"/>
      <c r="BPK20" s="201"/>
      <c r="BPL20" s="201"/>
      <c r="BPM20" s="201"/>
      <c r="BPN20" s="201"/>
      <c r="BPO20" s="201"/>
      <c r="BPP20" s="201"/>
      <c r="BPQ20" s="201"/>
      <c r="BPR20" s="201"/>
      <c r="BPS20" s="201"/>
      <c r="BPT20" s="201"/>
      <c r="BPU20" s="201"/>
      <c r="BPV20" s="201"/>
      <c r="BPW20" s="201"/>
      <c r="BPX20" s="201"/>
      <c r="BPY20" s="201"/>
      <c r="BPZ20" s="201"/>
      <c r="BQA20" s="201"/>
      <c r="BQB20" s="201"/>
      <c r="BQC20" s="201"/>
      <c r="BQD20" s="201"/>
      <c r="BQE20" s="201"/>
      <c r="BQF20" s="201"/>
      <c r="BQG20" s="201"/>
      <c r="BQH20" s="201"/>
      <c r="BQI20" s="201"/>
      <c r="BQJ20" s="201"/>
      <c r="BQK20" s="201"/>
      <c r="BQL20" s="201"/>
      <c r="BQM20" s="201"/>
      <c r="BQN20" s="201"/>
      <c r="BQO20" s="201"/>
      <c r="BQP20" s="201"/>
      <c r="BQQ20" s="201"/>
      <c r="BQR20" s="201"/>
      <c r="BQS20" s="201"/>
      <c r="BQT20" s="201"/>
      <c r="BQU20" s="201"/>
      <c r="BQV20" s="201"/>
      <c r="BQW20" s="201"/>
      <c r="BQX20" s="201"/>
      <c r="BQY20" s="201"/>
      <c r="BQZ20" s="201"/>
      <c r="BRA20" s="201"/>
      <c r="BRB20" s="201"/>
      <c r="BRC20" s="201"/>
      <c r="BRD20" s="201"/>
      <c r="BRE20" s="201"/>
      <c r="BRF20" s="201"/>
      <c r="BRG20" s="201"/>
      <c r="BRH20" s="201"/>
      <c r="BRI20" s="201"/>
      <c r="BRJ20" s="201"/>
      <c r="BRK20" s="201"/>
      <c r="BRL20" s="201"/>
      <c r="BRM20" s="201"/>
      <c r="BRN20" s="201"/>
      <c r="BRO20" s="201"/>
      <c r="BRP20" s="201"/>
      <c r="BRQ20" s="201"/>
      <c r="BRR20" s="201"/>
      <c r="BRS20" s="201"/>
      <c r="BRT20" s="201"/>
      <c r="BRU20" s="201"/>
      <c r="BRV20" s="201"/>
      <c r="BRW20" s="201"/>
      <c r="BRX20" s="201"/>
      <c r="BRY20" s="201"/>
      <c r="BRZ20" s="201"/>
      <c r="BSA20" s="201"/>
      <c r="BSB20" s="201"/>
      <c r="BSC20" s="201"/>
      <c r="BSD20" s="201"/>
      <c r="BSE20" s="201"/>
      <c r="BSF20" s="201"/>
      <c r="BSG20" s="201"/>
      <c r="BSH20" s="201"/>
      <c r="BSI20" s="201"/>
      <c r="BSJ20" s="201"/>
      <c r="BSK20" s="201"/>
      <c r="BSL20" s="201"/>
      <c r="BSM20" s="201"/>
      <c r="BSN20" s="201"/>
      <c r="BSO20" s="201"/>
      <c r="BSP20" s="201"/>
      <c r="BSQ20" s="201"/>
      <c r="BSR20" s="201"/>
      <c r="BSS20" s="201"/>
      <c r="BST20" s="201"/>
      <c r="BSU20" s="201"/>
      <c r="BSV20" s="201"/>
      <c r="BSW20" s="201"/>
      <c r="BSX20" s="201"/>
      <c r="BSY20" s="201"/>
      <c r="BSZ20" s="201"/>
      <c r="BTA20" s="201"/>
      <c r="BTB20" s="201"/>
      <c r="BTC20" s="201"/>
      <c r="BTD20" s="201"/>
      <c r="BTE20" s="201"/>
      <c r="BTF20" s="201"/>
      <c r="BTG20" s="201"/>
      <c r="BTH20" s="201"/>
      <c r="BTI20" s="201"/>
      <c r="BTJ20" s="201"/>
      <c r="BTK20" s="201"/>
      <c r="BTL20" s="201"/>
      <c r="BTM20" s="201"/>
      <c r="BTN20" s="201"/>
      <c r="BTO20" s="201"/>
      <c r="BTP20" s="201"/>
      <c r="BTQ20" s="201"/>
      <c r="BTR20" s="201"/>
      <c r="BTS20" s="201"/>
      <c r="BTT20" s="201"/>
      <c r="BTU20" s="201"/>
      <c r="BTV20" s="201"/>
      <c r="BTW20" s="201"/>
      <c r="BTX20" s="201"/>
      <c r="BTY20" s="201"/>
      <c r="BTZ20" s="201"/>
      <c r="BUA20" s="201"/>
      <c r="BUB20" s="201"/>
      <c r="BUC20" s="201"/>
      <c r="BUD20" s="201"/>
      <c r="BUE20" s="201"/>
      <c r="BUF20" s="201"/>
      <c r="BUG20" s="201"/>
      <c r="BUH20" s="201"/>
      <c r="BUI20" s="201"/>
      <c r="BUJ20" s="201"/>
      <c r="BUK20" s="201"/>
      <c r="BUL20" s="201"/>
      <c r="BUM20" s="201"/>
      <c r="BUN20" s="201"/>
      <c r="BUO20" s="201"/>
      <c r="BUP20" s="201"/>
      <c r="BUQ20" s="201"/>
      <c r="BUR20" s="201"/>
      <c r="BUS20" s="201"/>
      <c r="BUT20" s="201"/>
      <c r="BUU20" s="201"/>
      <c r="BUV20" s="201"/>
      <c r="BUW20" s="201"/>
      <c r="BUX20" s="201"/>
      <c r="BUY20" s="201"/>
      <c r="BUZ20" s="201"/>
      <c r="BVA20" s="201"/>
      <c r="BVB20" s="201"/>
      <c r="BVC20" s="201"/>
      <c r="BVD20" s="201"/>
      <c r="BVE20" s="201"/>
      <c r="BVF20" s="201"/>
      <c r="BVG20" s="201"/>
      <c r="BVH20" s="201"/>
      <c r="BVI20" s="201"/>
      <c r="BVJ20" s="201"/>
      <c r="BVK20" s="201"/>
      <c r="BVL20" s="201"/>
      <c r="BVM20" s="201"/>
      <c r="BVN20" s="201"/>
      <c r="BVO20" s="201"/>
      <c r="BVP20" s="201"/>
      <c r="BVQ20" s="201"/>
      <c r="BVR20" s="201"/>
      <c r="BVS20" s="201"/>
      <c r="BVT20" s="201"/>
      <c r="BVU20" s="201"/>
      <c r="BVV20" s="201"/>
      <c r="BVW20" s="201"/>
      <c r="BVX20" s="201"/>
      <c r="BVY20" s="201"/>
      <c r="BVZ20" s="201"/>
      <c r="BWA20" s="201"/>
      <c r="BWB20" s="201"/>
      <c r="BWC20" s="201"/>
      <c r="BWD20" s="201"/>
      <c r="BWE20" s="201"/>
      <c r="BWF20" s="201"/>
      <c r="BWG20" s="201"/>
      <c r="BWH20" s="201"/>
      <c r="BWI20" s="201"/>
      <c r="BWJ20" s="201"/>
      <c r="BWK20" s="201"/>
      <c r="BWL20" s="201"/>
      <c r="BWM20" s="201"/>
      <c r="BWN20" s="201"/>
      <c r="BWO20" s="201"/>
      <c r="BWP20" s="201"/>
      <c r="BWQ20" s="201"/>
      <c r="BWR20" s="201"/>
      <c r="BWS20" s="201"/>
      <c r="BWT20" s="201"/>
      <c r="BWU20" s="201"/>
      <c r="BWV20" s="201"/>
      <c r="BWW20" s="201"/>
      <c r="BWX20" s="201"/>
      <c r="BWY20" s="201"/>
      <c r="BWZ20" s="201"/>
      <c r="BXA20" s="201"/>
      <c r="BXB20" s="201"/>
      <c r="BXC20" s="201"/>
      <c r="BXD20" s="201"/>
      <c r="BXE20" s="201"/>
      <c r="BXF20" s="201"/>
      <c r="BXG20" s="201"/>
      <c r="BXH20" s="201"/>
      <c r="BXI20" s="201"/>
      <c r="BXJ20" s="201"/>
      <c r="BXK20" s="201"/>
      <c r="BXL20" s="201"/>
      <c r="BXM20" s="201"/>
      <c r="BXN20" s="201"/>
      <c r="BXO20" s="201"/>
      <c r="BXP20" s="201"/>
      <c r="BXQ20" s="201"/>
      <c r="BXR20" s="201"/>
      <c r="BXS20" s="201"/>
      <c r="BXT20" s="201"/>
      <c r="BXU20" s="201"/>
      <c r="BXV20" s="201"/>
      <c r="BXW20" s="201"/>
      <c r="BXX20" s="201"/>
      <c r="BXY20" s="201"/>
      <c r="BXZ20" s="201"/>
      <c r="BYA20" s="201"/>
      <c r="BYB20" s="201"/>
      <c r="BYC20" s="201"/>
      <c r="BYD20" s="201"/>
      <c r="BYE20" s="201"/>
      <c r="BYF20" s="201"/>
      <c r="BYG20" s="201"/>
      <c r="BYH20" s="201"/>
      <c r="BYI20" s="201"/>
      <c r="BYJ20" s="201"/>
      <c r="BYK20" s="201"/>
      <c r="BYL20" s="201"/>
      <c r="BYM20" s="201"/>
      <c r="BYN20" s="201"/>
      <c r="BYO20" s="201"/>
      <c r="BYP20" s="201"/>
      <c r="BYQ20" s="201"/>
      <c r="BYR20" s="201"/>
      <c r="BYS20" s="201"/>
      <c r="BYT20" s="201"/>
      <c r="BYU20" s="201"/>
      <c r="BYV20" s="201"/>
      <c r="BYW20" s="201"/>
      <c r="BYX20" s="201"/>
      <c r="BYY20" s="201"/>
      <c r="BYZ20" s="201"/>
      <c r="BZA20" s="201"/>
      <c r="BZB20" s="201"/>
      <c r="BZC20" s="201"/>
      <c r="BZD20" s="201"/>
      <c r="BZE20" s="201"/>
      <c r="BZF20" s="201"/>
      <c r="BZG20" s="201"/>
      <c r="BZH20" s="201"/>
      <c r="BZI20" s="201"/>
      <c r="BZJ20" s="201"/>
      <c r="BZK20" s="201"/>
      <c r="BZL20" s="201"/>
      <c r="BZM20" s="201"/>
      <c r="BZN20" s="201"/>
      <c r="BZO20" s="201"/>
      <c r="BZP20" s="201"/>
      <c r="BZQ20" s="201"/>
      <c r="BZR20" s="201"/>
      <c r="BZS20" s="201"/>
      <c r="BZT20" s="201"/>
      <c r="BZU20" s="201"/>
      <c r="BZV20" s="201"/>
      <c r="BZW20" s="201"/>
      <c r="BZX20" s="201"/>
      <c r="BZY20" s="201"/>
      <c r="BZZ20" s="201"/>
      <c r="CAA20" s="201"/>
      <c r="CAB20" s="201"/>
      <c r="CAC20" s="201"/>
      <c r="CAD20" s="201"/>
      <c r="CAE20" s="201"/>
      <c r="CAF20" s="201"/>
      <c r="CAG20" s="201"/>
      <c r="CAH20" s="201"/>
      <c r="CAI20" s="201"/>
      <c r="CAJ20" s="201"/>
      <c r="CAK20" s="201"/>
      <c r="CAL20" s="201"/>
      <c r="CAM20" s="201"/>
      <c r="CAN20" s="201"/>
      <c r="CAO20" s="201"/>
      <c r="CAP20" s="201"/>
      <c r="CAQ20" s="201"/>
      <c r="CAR20" s="201"/>
      <c r="CAS20" s="201"/>
      <c r="CAT20" s="201"/>
      <c r="CAU20" s="201"/>
      <c r="CAV20" s="201"/>
      <c r="CAW20" s="201"/>
      <c r="CAX20" s="201"/>
      <c r="CAY20" s="201"/>
      <c r="CAZ20" s="201"/>
      <c r="CBA20" s="201"/>
      <c r="CBB20" s="201"/>
      <c r="CBC20" s="201"/>
      <c r="CBD20" s="201"/>
      <c r="CBE20" s="201"/>
      <c r="CBF20" s="201"/>
      <c r="CBG20" s="201"/>
      <c r="CBH20" s="201"/>
      <c r="CBI20" s="201"/>
      <c r="CBJ20" s="201"/>
      <c r="CBK20" s="201"/>
      <c r="CBL20" s="201"/>
      <c r="CBM20" s="201"/>
      <c r="CBN20" s="201"/>
      <c r="CBO20" s="201"/>
      <c r="CBP20" s="201"/>
      <c r="CBQ20" s="201"/>
      <c r="CBR20" s="201"/>
      <c r="CBS20" s="201"/>
      <c r="CBT20" s="201"/>
      <c r="CBU20" s="201"/>
      <c r="CBV20" s="201"/>
      <c r="CBW20" s="201"/>
      <c r="CBX20" s="201"/>
      <c r="CBY20" s="201"/>
      <c r="CBZ20" s="201"/>
      <c r="CCA20" s="201"/>
      <c r="CCB20" s="201"/>
      <c r="CCC20" s="201"/>
      <c r="CCD20" s="201"/>
      <c r="CCE20" s="201"/>
      <c r="CCF20" s="201"/>
      <c r="CCG20" s="201"/>
      <c r="CCH20" s="201"/>
      <c r="CCI20" s="201"/>
      <c r="CCJ20" s="201"/>
      <c r="CCK20" s="201"/>
      <c r="CCL20" s="201"/>
      <c r="CCM20" s="201"/>
      <c r="CCN20" s="201"/>
      <c r="CCO20" s="201"/>
      <c r="CCP20" s="201"/>
      <c r="CCQ20" s="201"/>
      <c r="CCR20" s="201"/>
      <c r="CCS20" s="201"/>
      <c r="CCT20" s="201"/>
      <c r="CCU20" s="201"/>
      <c r="CCV20" s="201"/>
      <c r="CCW20" s="201"/>
      <c r="CCX20" s="201"/>
      <c r="CCY20" s="201"/>
      <c r="CCZ20" s="201"/>
      <c r="CDA20" s="201"/>
      <c r="CDB20" s="201"/>
      <c r="CDC20" s="201"/>
      <c r="CDD20" s="201"/>
      <c r="CDE20" s="201"/>
      <c r="CDF20" s="201"/>
      <c r="CDG20" s="201"/>
      <c r="CDH20" s="201"/>
      <c r="CDI20" s="201"/>
      <c r="CDJ20" s="201"/>
      <c r="CDK20" s="201"/>
      <c r="CDL20" s="201"/>
      <c r="CDM20" s="201"/>
      <c r="CDN20" s="201"/>
      <c r="CDO20" s="201"/>
      <c r="CDP20" s="201"/>
      <c r="CDQ20" s="201"/>
      <c r="CDR20" s="201"/>
      <c r="CDS20" s="201"/>
      <c r="CDT20" s="201"/>
      <c r="CDU20" s="201"/>
      <c r="CDV20" s="201"/>
      <c r="CDW20" s="201"/>
      <c r="CDX20" s="201"/>
      <c r="CDY20" s="201"/>
      <c r="CDZ20" s="201"/>
      <c r="CEA20" s="201"/>
      <c r="CEB20" s="201"/>
      <c r="CEC20" s="201"/>
      <c r="CED20" s="201"/>
      <c r="CEE20" s="201"/>
      <c r="CEF20" s="201"/>
      <c r="CEG20" s="201"/>
      <c r="CEH20" s="201"/>
      <c r="CEI20" s="201"/>
      <c r="CEJ20" s="201"/>
      <c r="CEK20" s="201"/>
      <c r="CEL20" s="201"/>
      <c r="CEM20" s="201"/>
      <c r="CEN20" s="201"/>
      <c r="CEO20" s="201"/>
      <c r="CEP20" s="201"/>
      <c r="CEQ20" s="201"/>
      <c r="CER20" s="201"/>
      <c r="CES20" s="201"/>
      <c r="CET20" s="201"/>
      <c r="CEU20" s="201"/>
      <c r="CEV20" s="201"/>
      <c r="CEW20" s="201"/>
      <c r="CEX20" s="201"/>
      <c r="CEY20" s="201"/>
      <c r="CEZ20" s="201"/>
      <c r="CFA20" s="201"/>
      <c r="CFB20" s="201"/>
      <c r="CFC20" s="201"/>
      <c r="CFD20" s="201"/>
      <c r="CFE20" s="201"/>
      <c r="CFF20" s="201"/>
      <c r="CFG20" s="201"/>
      <c r="CFH20" s="201"/>
      <c r="CFI20" s="201"/>
      <c r="CFJ20" s="201"/>
      <c r="CFK20" s="201"/>
      <c r="CFL20" s="201"/>
      <c r="CFM20" s="201"/>
      <c r="CFN20" s="201"/>
      <c r="CFO20" s="201"/>
      <c r="CFP20" s="201"/>
      <c r="CFQ20" s="201"/>
      <c r="CFR20" s="201"/>
      <c r="CFS20" s="201"/>
      <c r="CFT20" s="201"/>
      <c r="CFU20" s="201"/>
      <c r="CFV20" s="201"/>
      <c r="CFW20" s="201"/>
      <c r="CFX20" s="201"/>
      <c r="CFY20" s="201"/>
      <c r="CFZ20" s="201"/>
      <c r="CGA20" s="201"/>
      <c r="CGB20" s="201"/>
      <c r="CGC20" s="201"/>
      <c r="CGD20" s="201"/>
      <c r="CGE20" s="201"/>
      <c r="CGF20" s="201"/>
      <c r="CGG20" s="201"/>
      <c r="CGH20" s="201"/>
      <c r="CGI20" s="201"/>
      <c r="CGJ20" s="201"/>
      <c r="CGK20" s="201"/>
      <c r="CGL20" s="201"/>
      <c r="CGM20" s="201"/>
      <c r="CGN20" s="201"/>
      <c r="CGO20" s="201"/>
      <c r="CGP20" s="201"/>
      <c r="CGQ20" s="201"/>
      <c r="CGR20" s="201"/>
      <c r="CGS20" s="201"/>
      <c r="CGT20" s="201"/>
      <c r="CGU20" s="201"/>
      <c r="CGV20" s="201"/>
      <c r="CGW20" s="201"/>
      <c r="CGX20" s="201"/>
      <c r="CGY20" s="201"/>
      <c r="CGZ20" s="201"/>
      <c r="CHA20" s="201"/>
      <c r="CHB20" s="201"/>
      <c r="CHC20" s="201"/>
      <c r="CHD20" s="201"/>
      <c r="CHE20" s="201"/>
      <c r="CHF20" s="201"/>
      <c r="CHG20" s="201"/>
      <c r="CHH20" s="201"/>
      <c r="CHI20" s="201"/>
      <c r="CHJ20" s="201"/>
      <c r="CHK20" s="201"/>
      <c r="CHL20" s="201"/>
      <c r="CHM20" s="201"/>
      <c r="CHN20" s="201"/>
      <c r="CHO20" s="201"/>
      <c r="CHP20" s="201"/>
      <c r="CHQ20" s="201"/>
      <c r="CHR20" s="201"/>
      <c r="CHS20" s="201"/>
      <c r="CHT20" s="201"/>
      <c r="CHU20" s="201"/>
      <c r="CHV20" s="201"/>
      <c r="CHW20" s="201"/>
      <c r="CHX20" s="201"/>
      <c r="CHY20" s="201"/>
      <c r="CHZ20" s="201"/>
      <c r="CIA20" s="201"/>
      <c r="CIB20" s="201"/>
      <c r="CIC20" s="201"/>
      <c r="CID20" s="201"/>
      <c r="CIE20" s="201"/>
      <c r="CIF20" s="201"/>
      <c r="CIG20" s="201"/>
      <c r="CIH20" s="201"/>
      <c r="CII20" s="201"/>
      <c r="CIJ20" s="201"/>
      <c r="CIK20" s="201"/>
      <c r="CIL20" s="201"/>
      <c r="CIM20" s="201"/>
      <c r="CIN20" s="201"/>
      <c r="CIO20" s="201"/>
      <c r="CIP20" s="201"/>
      <c r="CIQ20" s="201"/>
      <c r="CIR20" s="201"/>
      <c r="CIS20" s="201"/>
      <c r="CIT20" s="201"/>
      <c r="CIU20" s="201"/>
      <c r="CIV20" s="201"/>
      <c r="CIW20" s="201"/>
      <c r="CIX20" s="201"/>
      <c r="CIY20" s="201"/>
      <c r="CIZ20" s="201"/>
      <c r="CJA20" s="201"/>
      <c r="CJB20" s="201"/>
      <c r="CJC20" s="201"/>
      <c r="CJD20" s="201"/>
      <c r="CJE20" s="201"/>
      <c r="CJF20" s="201"/>
      <c r="CJG20" s="201"/>
      <c r="CJH20" s="201"/>
      <c r="CJI20" s="201"/>
      <c r="CJJ20" s="201"/>
      <c r="CJK20" s="201"/>
      <c r="CJL20" s="201"/>
      <c r="CJM20" s="201"/>
      <c r="CJN20" s="201"/>
      <c r="CJO20" s="201"/>
      <c r="CJP20" s="201"/>
      <c r="CJQ20" s="201"/>
      <c r="CJR20" s="201"/>
      <c r="CJS20" s="201"/>
      <c r="CJT20" s="201"/>
      <c r="CJU20" s="201"/>
      <c r="CJV20" s="201"/>
      <c r="CJW20" s="201"/>
      <c r="CJX20" s="201"/>
      <c r="CJY20" s="201"/>
      <c r="CJZ20" s="201"/>
      <c r="CKA20" s="201"/>
      <c r="CKB20" s="201"/>
      <c r="CKC20" s="201"/>
      <c r="CKD20" s="201"/>
      <c r="CKE20" s="201"/>
      <c r="CKF20" s="201"/>
      <c r="CKG20" s="201"/>
      <c r="CKH20" s="201"/>
      <c r="CKI20" s="201"/>
      <c r="CKJ20" s="201"/>
      <c r="CKK20" s="201"/>
      <c r="CKL20" s="201"/>
      <c r="CKM20" s="201"/>
      <c r="CKN20" s="201"/>
      <c r="CKO20" s="201"/>
      <c r="CKP20" s="201"/>
      <c r="CKQ20" s="201"/>
      <c r="CKR20" s="201"/>
      <c r="CKS20" s="201"/>
      <c r="CKT20" s="201"/>
      <c r="CKU20" s="201"/>
      <c r="CKV20" s="201"/>
      <c r="CKW20" s="201"/>
      <c r="CKX20" s="201"/>
      <c r="CKY20" s="201"/>
      <c r="CKZ20" s="201"/>
      <c r="CLA20" s="201"/>
      <c r="CLB20" s="201"/>
      <c r="CLC20" s="201"/>
      <c r="CLD20" s="201"/>
      <c r="CLE20" s="201"/>
      <c r="CLF20" s="201"/>
      <c r="CLG20" s="201"/>
      <c r="CLH20" s="201"/>
      <c r="CLI20" s="201"/>
      <c r="CLJ20" s="201"/>
      <c r="CLK20" s="201"/>
      <c r="CLL20" s="201"/>
      <c r="CLM20" s="201"/>
      <c r="CLN20" s="201"/>
      <c r="CLO20" s="201"/>
      <c r="CLP20" s="201"/>
      <c r="CLQ20" s="201"/>
      <c r="CLR20" s="201"/>
      <c r="CLS20" s="201"/>
      <c r="CLT20" s="201"/>
      <c r="CLU20" s="201"/>
      <c r="CLV20" s="201"/>
      <c r="CLW20" s="201"/>
      <c r="CLX20" s="201"/>
      <c r="CLY20" s="201"/>
      <c r="CLZ20" s="201"/>
      <c r="CMA20" s="201"/>
      <c r="CMB20" s="201"/>
      <c r="CMC20" s="201"/>
      <c r="CMD20" s="201"/>
      <c r="CME20" s="201"/>
      <c r="CMF20" s="201"/>
      <c r="CMG20" s="201"/>
      <c r="CMH20" s="201"/>
      <c r="CMI20" s="201"/>
      <c r="CMJ20" s="201"/>
      <c r="CMK20" s="201"/>
      <c r="CML20" s="201"/>
      <c r="CMM20" s="201"/>
      <c r="CMN20" s="201"/>
      <c r="CMO20" s="201"/>
      <c r="CMP20" s="201"/>
      <c r="CMQ20" s="201"/>
      <c r="CMR20" s="201"/>
      <c r="CMS20" s="201"/>
      <c r="CMT20" s="201"/>
      <c r="CMU20" s="201"/>
      <c r="CMV20" s="201"/>
      <c r="CMW20" s="201"/>
      <c r="CMX20" s="201"/>
      <c r="CMY20" s="201"/>
      <c r="CMZ20" s="201"/>
      <c r="CNA20" s="201"/>
      <c r="CNB20" s="201"/>
      <c r="CNC20" s="201"/>
      <c r="CND20" s="201"/>
      <c r="CNE20" s="201"/>
      <c r="CNF20" s="201"/>
      <c r="CNG20" s="201"/>
      <c r="CNH20" s="201"/>
      <c r="CNI20" s="201"/>
      <c r="CNJ20" s="201"/>
      <c r="CNK20" s="201"/>
      <c r="CNL20" s="201"/>
      <c r="CNM20" s="201"/>
      <c r="CNN20" s="201"/>
      <c r="CNO20" s="201"/>
      <c r="CNP20" s="201"/>
      <c r="CNQ20" s="201"/>
      <c r="CNR20" s="201"/>
      <c r="CNS20" s="201"/>
      <c r="CNT20" s="201"/>
      <c r="CNU20" s="201"/>
      <c r="CNV20" s="201"/>
      <c r="CNW20" s="201"/>
      <c r="CNX20" s="201"/>
      <c r="CNY20" s="201"/>
      <c r="CNZ20" s="201"/>
      <c r="COA20" s="201"/>
      <c r="COB20" s="201"/>
      <c r="COC20" s="201"/>
      <c r="COD20" s="201"/>
      <c r="COE20" s="201"/>
      <c r="COF20" s="201"/>
      <c r="COG20" s="201"/>
      <c r="COH20" s="201"/>
      <c r="COI20" s="201"/>
      <c r="COJ20" s="201"/>
      <c r="COK20" s="201"/>
      <c r="COL20" s="201"/>
      <c r="COM20" s="201"/>
      <c r="CON20" s="201"/>
      <c r="COO20" s="201"/>
      <c r="COP20" s="201"/>
      <c r="COQ20" s="201"/>
      <c r="COR20" s="201"/>
      <c r="COS20" s="201"/>
      <c r="COT20" s="201"/>
      <c r="COU20" s="201"/>
      <c r="COV20" s="201"/>
      <c r="COW20" s="201"/>
      <c r="COX20" s="201"/>
      <c r="COY20" s="201"/>
      <c r="COZ20" s="201"/>
      <c r="CPA20" s="201"/>
      <c r="CPB20" s="201"/>
      <c r="CPC20" s="201"/>
      <c r="CPD20" s="201"/>
      <c r="CPE20" s="201"/>
      <c r="CPF20" s="201"/>
      <c r="CPG20" s="201"/>
      <c r="CPH20" s="201"/>
      <c r="CPI20" s="201"/>
      <c r="CPJ20" s="201"/>
      <c r="CPK20" s="201"/>
      <c r="CPL20" s="201"/>
      <c r="CPM20" s="201"/>
      <c r="CPN20" s="201"/>
      <c r="CPO20" s="201"/>
      <c r="CPP20" s="201"/>
      <c r="CPQ20" s="201"/>
      <c r="CPR20" s="201"/>
      <c r="CPS20" s="201"/>
      <c r="CPT20" s="201"/>
      <c r="CPU20" s="201"/>
      <c r="CPV20" s="201"/>
      <c r="CPW20" s="201"/>
      <c r="CPX20" s="201"/>
      <c r="CPY20" s="201"/>
      <c r="CPZ20" s="201"/>
      <c r="CQA20" s="201"/>
      <c r="CQB20" s="201"/>
      <c r="CQC20" s="201"/>
      <c r="CQD20" s="201"/>
      <c r="CQE20" s="201"/>
      <c r="CQF20" s="201"/>
      <c r="CQG20" s="201"/>
      <c r="CQH20" s="201"/>
      <c r="CQI20" s="201"/>
      <c r="CQJ20" s="201"/>
      <c r="CQK20" s="201"/>
      <c r="CQL20" s="201"/>
      <c r="CQM20" s="201"/>
      <c r="CQN20" s="201"/>
      <c r="CQO20" s="201"/>
      <c r="CQP20" s="201"/>
      <c r="CQQ20" s="201"/>
      <c r="CQR20" s="201"/>
      <c r="CQS20" s="201"/>
      <c r="CQT20" s="201"/>
      <c r="CQU20" s="201"/>
      <c r="CQV20" s="201"/>
      <c r="CQW20" s="201"/>
      <c r="CQX20" s="201"/>
      <c r="CQY20" s="201"/>
      <c r="CQZ20" s="201"/>
      <c r="CRA20" s="201"/>
      <c r="CRB20" s="201"/>
      <c r="CRC20" s="201"/>
      <c r="CRD20" s="201"/>
      <c r="CRE20" s="201"/>
      <c r="CRF20" s="201"/>
      <c r="CRG20" s="201"/>
      <c r="CRH20" s="201"/>
      <c r="CRI20" s="201"/>
      <c r="CRJ20" s="201"/>
      <c r="CRK20" s="201"/>
      <c r="CRL20" s="201"/>
      <c r="CRM20" s="201"/>
      <c r="CRN20" s="201"/>
      <c r="CRO20" s="201"/>
      <c r="CRP20" s="201"/>
      <c r="CRQ20" s="201"/>
      <c r="CRR20" s="201"/>
      <c r="CRS20" s="201"/>
      <c r="CRT20" s="201"/>
      <c r="CRU20" s="201"/>
      <c r="CRV20" s="201"/>
      <c r="CRW20" s="201"/>
      <c r="CRX20" s="201"/>
      <c r="CRY20" s="201"/>
      <c r="CRZ20" s="201"/>
      <c r="CSA20" s="201"/>
      <c r="CSB20" s="201"/>
      <c r="CSC20" s="201"/>
      <c r="CSD20" s="201"/>
      <c r="CSE20" s="201"/>
      <c r="CSF20" s="201"/>
      <c r="CSG20" s="201"/>
      <c r="CSH20" s="201"/>
      <c r="CSI20" s="201"/>
      <c r="CSJ20" s="201"/>
      <c r="CSK20" s="201"/>
      <c r="CSL20" s="201"/>
      <c r="CSM20" s="201"/>
      <c r="CSN20" s="201"/>
      <c r="CSO20" s="201"/>
      <c r="CSP20" s="201"/>
      <c r="CSQ20" s="201"/>
      <c r="CSR20" s="201"/>
      <c r="CSS20" s="201"/>
      <c r="CST20" s="201"/>
      <c r="CSU20" s="201"/>
      <c r="CSV20" s="201"/>
      <c r="CSW20" s="201"/>
      <c r="CSX20" s="201"/>
      <c r="CSY20" s="201"/>
      <c r="CSZ20" s="201"/>
      <c r="CTA20" s="201"/>
      <c r="CTB20" s="201"/>
      <c r="CTC20" s="201"/>
      <c r="CTD20" s="201"/>
      <c r="CTE20" s="201"/>
      <c r="CTF20" s="201"/>
      <c r="CTG20" s="201"/>
      <c r="CTH20" s="201"/>
      <c r="CTI20" s="201"/>
      <c r="CTJ20" s="201"/>
      <c r="CTK20" s="201"/>
      <c r="CTL20" s="201"/>
      <c r="CTM20" s="201"/>
      <c r="CTN20" s="201"/>
      <c r="CTO20" s="201"/>
      <c r="CTP20" s="201"/>
      <c r="CTQ20" s="201"/>
      <c r="CTR20" s="201"/>
      <c r="CTS20" s="201"/>
      <c r="CTT20" s="201"/>
      <c r="CTU20" s="201"/>
      <c r="CTV20" s="201"/>
      <c r="CTW20" s="201"/>
      <c r="CTX20" s="201"/>
      <c r="CTY20" s="201"/>
      <c r="CTZ20" s="201"/>
      <c r="CUA20" s="201"/>
      <c r="CUB20" s="201"/>
      <c r="CUC20" s="201"/>
      <c r="CUD20" s="201"/>
      <c r="CUE20" s="201"/>
      <c r="CUF20" s="201"/>
      <c r="CUG20" s="201"/>
      <c r="CUH20" s="201"/>
      <c r="CUI20" s="201"/>
      <c r="CUJ20" s="201"/>
      <c r="CUK20" s="201"/>
      <c r="CUL20" s="201"/>
      <c r="CUM20" s="201"/>
      <c r="CUN20" s="201"/>
      <c r="CUO20" s="201"/>
      <c r="CUP20" s="201"/>
      <c r="CUQ20" s="201"/>
      <c r="CUR20" s="201"/>
      <c r="CUS20" s="201"/>
      <c r="CUT20" s="201"/>
      <c r="CUU20" s="201"/>
      <c r="CUV20" s="201"/>
      <c r="CUW20" s="201"/>
      <c r="CUX20" s="201"/>
      <c r="CUY20" s="201"/>
      <c r="CUZ20" s="201"/>
      <c r="CVA20" s="201"/>
      <c r="CVB20" s="201"/>
      <c r="CVC20" s="201"/>
      <c r="CVD20" s="201"/>
      <c r="CVE20" s="201"/>
      <c r="CVF20" s="201"/>
      <c r="CVG20" s="201"/>
      <c r="CVH20" s="201"/>
      <c r="CVI20" s="201"/>
      <c r="CVJ20" s="201"/>
      <c r="CVK20" s="201"/>
      <c r="CVL20" s="201"/>
      <c r="CVM20" s="201"/>
      <c r="CVN20" s="201"/>
      <c r="CVO20" s="201"/>
      <c r="CVP20" s="201"/>
      <c r="CVQ20" s="201"/>
      <c r="CVR20" s="201"/>
      <c r="CVS20" s="201"/>
      <c r="CVT20" s="201"/>
      <c r="CVU20" s="201"/>
      <c r="CVV20" s="201"/>
      <c r="CVW20" s="201"/>
      <c r="CVX20" s="201"/>
      <c r="CVY20" s="201"/>
      <c r="CVZ20" s="201"/>
      <c r="CWA20" s="201"/>
      <c r="CWB20" s="201"/>
      <c r="CWC20" s="201"/>
      <c r="CWD20" s="201"/>
      <c r="CWE20" s="201"/>
      <c r="CWF20" s="201"/>
      <c r="CWG20" s="201"/>
      <c r="CWH20" s="201"/>
      <c r="CWI20" s="201"/>
      <c r="CWJ20" s="201"/>
      <c r="CWK20" s="201"/>
      <c r="CWL20" s="201"/>
      <c r="CWM20" s="201"/>
      <c r="CWN20" s="201"/>
      <c r="CWO20" s="201"/>
      <c r="CWP20" s="201"/>
      <c r="CWQ20" s="201"/>
      <c r="CWR20" s="201"/>
      <c r="CWS20" s="201"/>
      <c r="CWT20" s="201"/>
      <c r="CWU20" s="201"/>
      <c r="CWV20" s="201"/>
      <c r="CWW20" s="201"/>
      <c r="CWX20" s="201"/>
      <c r="CWY20" s="201"/>
      <c r="CWZ20" s="201"/>
      <c r="CXA20" s="201"/>
      <c r="CXB20" s="201"/>
      <c r="CXC20" s="201"/>
      <c r="CXD20" s="201"/>
      <c r="CXE20" s="201"/>
      <c r="CXF20" s="201"/>
      <c r="CXG20" s="201"/>
      <c r="CXH20" s="201"/>
      <c r="CXI20" s="201"/>
      <c r="CXJ20" s="201"/>
      <c r="CXK20" s="201"/>
      <c r="CXL20" s="201"/>
      <c r="CXM20" s="201"/>
      <c r="CXN20" s="201"/>
      <c r="CXO20" s="201"/>
      <c r="CXP20" s="201"/>
      <c r="CXQ20" s="201"/>
      <c r="CXR20" s="201"/>
      <c r="CXS20" s="201"/>
      <c r="CXT20" s="201"/>
      <c r="CXU20" s="201"/>
      <c r="CXV20" s="201"/>
      <c r="CXW20" s="201"/>
      <c r="CXX20" s="201"/>
      <c r="CXY20" s="201"/>
      <c r="CXZ20" s="201"/>
      <c r="CYA20" s="201"/>
      <c r="CYB20" s="201"/>
      <c r="CYC20" s="201"/>
      <c r="CYD20" s="201"/>
      <c r="CYE20" s="201"/>
      <c r="CYF20" s="201"/>
      <c r="CYG20" s="201"/>
      <c r="CYH20" s="201"/>
      <c r="CYI20" s="201"/>
      <c r="CYJ20" s="201"/>
      <c r="CYK20" s="201"/>
      <c r="CYL20" s="201"/>
      <c r="CYM20" s="201"/>
      <c r="CYN20" s="201"/>
      <c r="CYO20" s="201"/>
      <c r="CYP20" s="201"/>
      <c r="CYQ20" s="201"/>
      <c r="CYR20" s="201"/>
      <c r="CYS20" s="201"/>
      <c r="CYT20" s="201"/>
      <c r="CYU20" s="201"/>
      <c r="CYV20" s="201"/>
      <c r="CYW20" s="201"/>
      <c r="CYX20" s="201"/>
      <c r="CYY20" s="201"/>
      <c r="CYZ20" s="201"/>
      <c r="CZA20" s="201"/>
      <c r="CZB20" s="201"/>
      <c r="CZC20" s="201"/>
      <c r="CZD20" s="201"/>
      <c r="CZE20" s="201"/>
      <c r="CZF20" s="201"/>
      <c r="CZG20" s="201"/>
      <c r="CZH20" s="201"/>
      <c r="CZI20" s="201"/>
      <c r="CZJ20" s="201"/>
      <c r="CZK20" s="201"/>
      <c r="CZL20" s="201"/>
      <c r="CZM20" s="201"/>
      <c r="CZN20" s="201"/>
      <c r="CZO20" s="201"/>
      <c r="CZP20" s="201"/>
      <c r="CZQ20" s="201"/>
      <c r="CZR20" s="201"/>
      <c r="CZS20" s="201"/>
      <c r="CZT20" s="201"/>
      <c r="CZU20" s="201"/>
      <c r="CZV20" s="201"/>
      <c r="CZW20" s="201"/>
      <c r="CZX20" s="201"/>
      <c r="CZY20" s="201"/>
      <c r="CZZ20" s="201"/>
      <c r="DAA20" s="201"/>
      <c r="DAB20" s="201"/>
      <c r="DAC20" s="201"/>
      <c r="DAD20" s="201"/>
      <c r="DAE20" s="201"/>
      <c r="DAF20" s="201"/>
      <c r="DAG20" s="201"/>
      <c r="DAH20" s="201"/>
      <c r="DAI20" s="201"/>
      <c r="DAJ20" s="201"/>
      <c r="DAK20" s="201"/>
      <c r="DAL20" s="201"/>
      <c r="DAM20" s="201"/>
      <c r="DAN20" s="201"/>
      <c r="DAO20" s="201"/>
      <c r="DAP20" s="201"/>
      <c r="DAQ20" s="201"/>
      <c r="DAR20" s="201"/>
      <c r="DAS20" s="201"/>
      <c r="DAT20" s="201"/>
      <c r="DAU20" s="201"/>
      <c r="DAV20" s="201"/>
      <c r="DAW20" s="201"/>
      <c r="DAX20" s="201"/>
      <c r="DAY20" s="201"/>
      <c r="DAZ20" s="201"/>
      <c r="DBA20" s="201"/>
      <c r="DBB20" s="201"/>
      <c r="DBC20" s="201"/>
      <c r="DBD20" s="201"/>
      <c r="DBE20" s="201"/>
      <c r="DBF20" s="201"/>
      <c r="DBG20" s="201"/>
      <c r="DBH20" s="201"/>
      <c r="DBI20" s="201"/>
      <c r="DBJ20" s="201"/>
      <c r="DBK20" s="201"/>
      <c r="DBL20" s="201"/>
      <c r="DBM20" s="201"/>
      <c r="DBN20" s="201"/>
      <c r="DBO20" s="201"/>
      <c r="DBP20" s="201"/>
      <c r="DBQ20" s="201"/>
      <c r="DBR20" s="201"/>
      <c r="DBS20" s="201"/>
      <c r="DBT20" s="201"/>
      <c r="DBU20" s="201"/>
      <c r="DBV20" s="201"/>
      <c r="DBW20" s="201"/>
      <c r="DBX20" s="201"/>
      <c r="DBY20" s="201"/>
      <c r="DBZ20" s="201"/>
      <c r="DCA20" s="201"/>
      <c r="DCB20" s="201"/>
      <c r="DCC20" s="201"/>
      <c r="DCD20" s="201"/>
      <c r="DCE20" s="201"/>
      <c r="DCF20" s="201"/>
      <c r="DCG20" s="201"/>
      <c r="DCH20" s="201"/>
      <c r="DCI20" s="201"/>
      <c r="DCJ20" s="201"/>
      <c r="DCK20" s="201"/>
      <c r="DCL20" s="201"/>
      <c r="DCM20" s="201"/>
      <c r="DCN20" s="201"/>
      <c r="DCO20" s="201"/>
      <c r="DCP20" s="201"/>
      <c r="DCQ20" s="201"/>
      <c r="DCR20" s="201"/>
      <c r="DCS20" s="201"/>
      <c r="DCT20" s="201"/>
      <c r="DCU20" s="201"/>
      <c r="DCV20" s="201"/>
      <c r="DCW20" s="201"/>
      <c r="DCX20" s="201"/>
      <c r="DCY20" s="201"/>
      <c r="DCZ20" s="201"/>
      <c r="DDA20" s="201"/>
      <c r="DDB20" s="201"/>
      <c r="DDC20" s="201"/>
      <c r="DDD20" s="201"/>
      <c r="DDE20" s="201"/>
      <c r="DDF20" s="201"/>
      <c r="DDG20" s="201"/>
      <c r="DDH20" s="201"/>
      <c r="DDI20" s="201"/>
      <c r="DDJ20" s="201"/>
      <c r="DDK20" s="201"/>
      <c r="DDL20" s="201"/>
      <c r="DDM20" s="201"/>
      <c r="DDN20" s="201"/>
      <c r="DDO20" s="201"/>
      <c r="DDP20" s="201"/>
      <c r="DDQ20" s="201"/>
      <c r="DDR20" s="201"/>
      <c r="DDS20" s="201"/>
      <c r="DDT20" s="201"/>
      <c r="DDU20" s="201"/>
      <c r="DDV20" s="201"/>
      <c r="DDW20" s="201"/>
      <c r="DDX20" s="201"/>
      <c r="DDY20" s="201"/>
      <c r="DDZ20" s="201"/>
      <c r="DEA20" s="201"/>
      <c r="DEB20" s="201"/>
      <c r="DEC20" s="201"/>
      <c r="DED20" s="201"/>
      <c r="DEE20" s="201"/>
      <c r="DEF20" s="201"/>
      <c r="DEG20" s="201"/>
      <c r="DEH20" s="201"/>
      <c r="DEI20" s="201"/>
      <c r="DEJ20" s="201"/>
      <c r="DEK20" s="201"/>
      <c r="DEL20" s="201"/>
      <c r="DEM20" s="201"/>
      <c r="DEN20" s="201"/>
      <c r="DEO20" s="201"/>
      <c r="DEP20" s="201"/>
      <c r="DEQ20" s="201"/>
      <c r="DER20" s="201"/>
      <c r="DES20" s="201"/>
      <c r="DET20" s="201"/>
      <c r="DEU20" s="201"/>
      <c r="DEV20" s="201"/>
      <c r="DEW20" s="201"/>
      <c r="DEX20" s="201"/>
      <c r="DEY20" s="201"/>
      <c r="DEZ20" s="201"/>
      <c r="DFA20" s="201"/>
      <c r="DFB20" s="201"/>
      <c r="DFC20" s="201"/>
      <c r="DFD20" s="201"/>
      <c r="DFE20" s="201"/>
      <c r="DFF20" s="201"/>
      <c r="DFG20" s="201"/>
      <c r="DFH20" s="201"/>
      <c r="DFI20" s="201"/>
      <c r="DFJ20" s="201"/>
      <c r="DFK20" s="201"/>
      <c r="DFL20" s="201"/>
      <c r="DFM20" s="201"/>
      <c r="DFN20" s="201"/>
      <c r="DFO20" s="201"/>
      <c r="DFP20" s="201"/>
      <c r="DFQ20" s="201"/>
      <c r="DFR20" s="201"/>
      <c r="DFS20" s="201"/>
      <c r="DFT20" s="201"/>
      <c r="DFU20" s="201"/>
      <c r="DFV20" s="201"/>
      <c r="DFW20" s="201"/>
      <c r="DFX20" s="201"/>
      <c r="DFY20" s="201"/>
      <c r="DFZ20" s="201"/>
      <c r="DGA20" s="201"/>
      <c r="DGB20" s="201"/>
      <c r="DGC20" s="201"/>
      <c r="DGD20" s="201"/>
      <c r="DGE20" s="201"/>
      <c r="DGF20" s="201"/>
      <c r="DGG20" s="201"/>
      <c r="DGH20" s="201"/>
      <c r="DGI20" s="201"/>
      <c r="DGJ20" s="201"/>
      <c r="DGK20" s="201"/>
      <c r="DGL20" s="201"/>
      <c r="DGM20" s="201"/>
      <c r="DGN20" s="201"/>
      <c r="DGO20" s="201"/>
      <c r="DGP20" s="201"/>
      <c r="DGQ20" s="201"/>
      <c r="DGR20" s="201"/>
      <c r="DGS20" s="201"/>
      <c r="DGT20" s="201"/>
      <c r="DGU20" s="201"/>
      <c r="DGV20" s="201"/>
      <c r="DGW20" s="201"/>
      <c r="DGX20" s="201"/>
      <c r="DGY20" s="201"/>
      <c r="DGZ20" s="201"/>
      <c r="DHA20" s="201"/>
      <c r="DHB20" s="201"/>
      <c r="DHC20" s="201"/>
      <c r="DHD20" s="201"/>
      <c r="DHE20" s="201"/>
      <c r="DHF20" s="201"/>
      <c r="DHG20" s="201"/>
      <c r="DHH20" s="201"/>
      <c r="DHI20" s="201"/>
      <c r="DHJ20" s="201"/>
      <c r="DHK20" s="201"/>
      <c r="DHL20" s="201"/>
      <c r="DHM20" s="201"/>
      <c r="DHN20" s="201"/>
      <c r="DHO20" s="201"/>
      <c r="DHP20" s="201"/>
      <c r="DHQ20" s="201"/>
      <c r="DHR20" s="201"/>
      <c r="DHS20" s="201"/>
      <c r="DHT20" s="201"/>
      <c r="DHU20" s="201"/>
      <c r="DHV20" s="201"/>
      <c r="DHW20" s="201"/>
      <c r="DHX20" s="201"/>
      <c r="DHY20" s="201"/>
      <c r="DHZ20" s="201"/>
      <c r="DIA20" s="201"/>
      <c r="DIB20" s="201"/>
      <c r="DIC20" s="201"/>
      <c r="DID20" s="201"/>
      <c r="DIE20" s="201"/>
      <c r="DIF20" s="201"/>
      <c r="DIG20" s="201"/>
      <c r="DIH20" s="201"/>
      <c r="DII20" s="201"/>
      <c r="DIJ20" s="201"/>
      <c r="DIK20" s="201"/>
      <c r="DIL20" s="201"/>
      <c r="DIM20" s="201"/>
      <c r="DIN20" s="201"/>
      <c r="DIO20" s="201"/>
      <c r="DIP20" s="201"/>
      <c r="DIQ20" s="201"/>
      <c r="DIR20" s="201"/>
      <c r="DIS20" s="201"/>
      <c r="DIT20" s="201"/>
      <c r="DIU20" s="201"/>
      <c r="DIV20" s="201"/>
      <c r="DIW20" s="201"/>
      <c r="DIX20" s="201"/>
      <c r="DIY20" s="201"/>
      <c r="DIZ20" s="201"/>
      <c r="DJA20" s="201"/>
      <c r="DJB20" s="201"/>
      <c r="DJC20" s="201"/>
      <c r="DJD20" s="201"/>
      <c r="DJE20" s="201"/>
      <c r="DJF20" s="201"/>
      <c r="DJG20" s="201"/>
      <c r="DJH20" s="201"/>
      <c r="DJI20" s="201"/>
      <c r="DJJ20" s="201"/>
      <c r="DJK20" s="201"/>
      <c r="DJL20" s="201"/>
      <c r="DJM20" s="201"/>
      <c r="DJN20" s="201"/>
      <c r="DJO20" s="201"/>
      <c r="DJP20" s="201"/>
      <c r="DJQ20" s="201"/>
      <c r="DJR20" s="201"/>
      <c r="DJS20" s="201"/>
      <c r="DJT20" s="201"/>
      <c r="DJU20" s="201"/>
      <c r="DJV20" s="201"/>
      <c r="DJW20" s="201"/>
      <c r="DJX20" s="201"/>
      <c r="DJY20" s="201"/>
      <c r="DJZ20" s="201"/>
      <c r="DKA20" s="201"/>
      <c r="DKB20" s="201"/>
      <c r="DKC20" s="201"/>
      <c r="DKD20" s="201"/>
      <c r="DKE20" s="201"/>
      <c r="DKF20" s="201"/>
      <c r="DKG20" s="201"/>
      <c r="DKH20" s="201"/>
      <c r="DKI20" s="201"/>
      <c r="DKJ20" s="201"/>
      <c r="DKK20" s="201"/>
      <c r="DKL20" s="201"/>
      <c r="DKM20" s="201"/>
      <c r="DKN20" s="201"/>
      <c r="DKO20" s="201"/>
      <c r="DKP20" s="201"/>
      <c r="DKQ20" s="201"/>
      <c r="DKR20" s="201"/>
      <c r="DKS20" s="201"/>
      <c r="DKT20" s="201"/>
      <c r="DKU20" s="201"/>
      <c r="DKV20" s="201"/>
      <c r="DKW20" s="201"/>
      <c r="DKX20" s="201"/>
      <c r="DKY20" s="201"/>
      <c r="DKZ20" s="201"/>
      <c r="DLA20" s="201"/>
      <c r="DLB20" s="201"/>
      <c r="DLC20" s="201"/>
      <c r="DLD20" s="201"/>
      <c r="DLE20" s="201"/>
      <c r="DLF20" s="201"/>
      <c r="DLG20" s="201"/>
      <c r="DLH20" s="201"/>
      <c r="DLI20" s="201"/>
      <c r="DLJ20" s="201"/>
      <c r="DLK20" s="201"/>
      <c r="DLL20" s="201"/>
      <c r="DLM20" s="201"/>
      <c r="DLN20" s="201"/>
      <c r="DLO20" s="201"/>
      <c r="DLP20" s="201"/>
      <c r="DLQ20" s="201"/>
      <c r="DLR20" s="201"/>
      <c r="DLS20" s="201"/>
      <c r="DLT20" s="201"/>
      <c r="DLU20" s="201"/>
      <c r="DLV20" s="201"/>
      <c r="DLW20" s="201"/>
      <c r="DLX20" s="201"/>
      <c r="DLY20" s="201"/>
      <c r="DLZ20" s="201"/>
      <c r="DMA20" s="201"/>
      <c r="DMB20" s="201"/>
      <c r="DMC20" s="201"/>
      <c r="DMD20" s="201"/>
      <c r="DME20" s="201"/>
      <c r="DMF20" s="201"/>
      <c r="DMG20" s="201"/>
      <c r="DMH20" s="201"/>
      <c r="DMI20" s="201"/>
      <c r="DMJ20" s="201"/>
      <c r="DMK20" s="201"/>
      <c r="DML20" s="201"/>
      <c r="DMM20" s="201"/>
      <c r="DMN20" s="201"/>
      <c r="DMO20" s="201"/>
      <c r="DMP20" s="201"/>
      <c r="DMQ20" s="201"/>
      <c r="DMR20" s="201"/>
      <c r="DMS20" s="201"/>
      <c r="DMT20" s="201"/>
      <c r="DMU20" s="201"/>
      <c r="DMV20" s="201"/>
      <c r="DMW20" s="201"/>
      <c r="DMX20" s="201"/>
      <c r="DMY20" s="201"/>
      <c r="DMZ20" s="201"/>
      <c r="DNA20" s="201"/>
      <c r="DNB20" s="201"/>
      <c r="DNC20" s="201"/>
      <c r="DND20" s="201"/>
      <c r="DNE20" s="201"/>
      <c r="DNF20" s="201"/>
      <c r="DNG20" s="201"/>
      <c r="DNH20" s="201"/>
      <c r="DNI20" s="201"/>
      <c r="DNJ20" s="201"/>
      <c r="DNK20" s="201"/>
      <c r="DNL20" s="201"/>
      <c r="DNM20" s="201"/>
      <c r="DNN20" s="201"/>
      <c r="DNO20" s="201"/>
      <c r="DNP20" s="201"/>
      <c r="DNQ20" s="201"/>
      <c r="DNR20" s="201"/>
      <c r="DNS20" s="201"/>
      <c r="DNT20" s="201"/>
      <c r="DNU20" s="201"/>
      <c r="DNV20" s="201"/>
      <c r="DNW20" s="201"/>
      <c r="DNX20" s="201"/>
      <c r="DNY20" s="201"/>
      <c r="DNZ20" s="201"/>
      <c r="DOA20" s="201"/>
      <c r="DOB20" s="201"/>
      <c r="DOC20" s="201"/>
      <c r="DOD20" s="201"/>
      <c r="DOE20" s="201"/>
      <c r="DOF20" s="201"/>
      <c r="DOG20" s="201"/>
      <c r="DOH20" s="201"/>
      <c r="DOI20" s="201"/>
      <c r="DOJ20" s="201"/>
      <c r="DOK20" s="201"/>
      <c r="DOL20" s="201"/>
      <c r="DOM20" s="201"/>
      <c r="DON20" s="201"/>
      <c r="DOO20" s="201"/>
      <c r="DOP20" s="201"/>
      <c r="DOQ20" s="201"/>
      <c r="DOR20" s="201"/>
      <c r="DOS20" s="201"/>
      <c r="DOT20" s="201"/>
      <c r="DOU20" s="201"/>
      <c r="DOV20" s="201"/>
      <c r="DOW20" s="201"/>
      <c r="DOX20" s="201"/>
      <c r="DOY20" s="201"/>
      <c r="DOZ20" s="201"/>
      <c r="DPA20" s="201"/>
      <c r="DPB20" s="201"/>
      <c r="DPC20" s="201"/>
      <c r="DPD20" s="201"/>
      <c r="DPE20" s="201"/>
      <c r="DPF20" s="201"/>
      <c r="DPG20" s="201"/>
      <c r="DPH20" s="201"/>
      <c r="DPI20" s="201"/>
      <c r="DPJ20" s="201"/>
      <c r="DPK20" s="201"/>
      <c r="DPL20" s="201"/>
      <c r="DPM20" s="201"/>
      <c r="DPN20" s="201"/>
      <c r="DPO20" s="201"/>
      <c r="DPP20" s="201"/>
      <c r="DPQ20" s="201"/>
      <c r="DPR20" s="201"/>
      <c r="DPS20" s="201"/>
      <c r="DPT20" s="201"/>
      <c r="DPU20" s="201"/>
      <c r="DPV20" s="201"/>
      <c r="DPW20" s="201"/>
      <c r="DPX20" s="201"/>
      <c r="DPY20" s="201"/>
      <c r="DPZ20" s="201"/>
      <c r="DQA20" s="201"/>
      <c r="DQB20" s="201"/>
      <c r="DQC20" s="201"/>
      <c r="DQD20" s="201"/>
      <c r="DQE20" s="201"/>
      <c r="DQF20" s="201"/>
      <c r="DQG20" s="201"/>
      <c r="DQH20" s="201"/>
      <c r="DQI20" s="201"/>
      <c r="DQJ20" s="201"/>
      <c r="DQK20" s="201"/>
      <c r="DQL20" s="201"/>
      <c r="DQM20" s="201"/>
      <c r="DQN20" s="201"/>
      <c r="DQO20" s="201"/>
      <c r="DQP20" s="201"/>
      <c r="DQQ20" s="201"/>
      <c r="DQR20" s="201"/>
      <c r="DQS20" s="201"/>
      <c r="DQT20" s="201"/>
      <c r="DQU20" s="201"/>
      <c r="DQV20" s="201"/>
      <c r="DQW20" s="201"/>
      <c r="DQX20" s="201"/>
      <c r="DQY20" s="201"/>
      <c r="DQZ20" s="201"/>
      <c r="DRA20" s="201"/>
      <c r="DRB20" s="201"/>
      <c r="DRC20" s="201"/>
      <c r="DRD20" s="201"/>
      <c r="DRE20" s="201"/>
      <c r="DRF20" s="201"/>
      <c r="DRG20" s="201"/>
      <c r="DRH20" s="201"/>
      <c r="DRI20" s="201"/>
      <c r="DRJ20" s="201"/>
      <c r="DRK20" s="201"/>
      <c r="DRL20" s="201"/>
      <c r="DRM20" s="201"/>
      <c r="DRN20" s="201"/>
      <c r="DRO20" s="201"/>
      <c r="DRP20" s="201"/>
      <c r="DRQ20" s="201"/>
      <c r="DRR20" s="201"/>
      <c r="DRS20" s="201"/>
      <c r="DRT20" s="201"/>
      <c r="DRU20" s="201"/>
      <c r="DRV20" s="201"/>
      <c r="DRW20" s="201"/>
      <c r="DRX20" s="201"/>
      <c r="DRY20" s="201"/>
      <c r="DRZ20" s="201"/>
      <c r="DSA20" s="201"/>
      <c r="DSB20" s="201"/>
      <c r="DSC20" s="201"/>
      <c r="DSD20" s="201"/>
      <c r="DSE20" s="201"/>
      <c r="DSF20" s="201"/>
      <c r="DSG20" s="201"/>
      <c r="DSH20" s="201"/>
      <c r="DSI20" s="201"/>
      <c r="DSJ20" s="201"/>
      <c r="DSK20" s="201"/>
      <c r="DSL20" s="201"/>
      <c r="DSM20" s="201"/>
      <c r="DSN20" s="201"/>
      <c r="DSO20" s="201"/>
      <c r="DSP20" s="201"/>
      <c r="DSQ20" s="201"/>
      <c r="DSR20" s="201"/>
      <c r="DSS20" s="201"/>
      <c r="DST20" s="201"/>
      <c r="DSU20" s="201"/>
      <c r="DSV20" s="201"/>
      <c r="DSW20" s="201"/>
      <c r="DSX20" s="201"/>
      <c r="DSY20" s="201"/>
      <c r="DSZ20" s="201"/>
      <c r="DTA20" s="201"/>
      <c r="DTB20" s="201"/>
      <c r="DTC20" s="201"/>
      <c r="DTD20" s="201"/>
      <c r="DTE20" s="201"/>
      <c r="DTF20" s="201"/>
      <c r="DTG20" s="201"/>
      <c r="DTH20" s="201"/>
      <c r="DTI20" s="201"/>
      <c r="DTJ20" s="201"/>
      <c r="DTK20" s="201"/>
      <c r="DTL20" s="201"/>
      <c r="DTM20" s="201"/>
      <c r="DTN20" s="201"/>
      <c r="DTO20" s="201"/>
      <c r="DTP20" s="201"/>
      <c r="DTQ20" s="201"/>
      <c r="DTR20" s="201"/>
      <c r="DTS20" s="201"/>
      <c r="DTT20" s="201"/>
      <c r="DTU20" s="201"/>
      <c r="DTV20" s="201"/>
      <c r="DTW20" s="201"/>
      <c r="DTX20" s="201"/>
      <c r="DTY20" s="201"/>
      <c r="DTZ20" s="201"/>
      <c r="DUA20" s="201"/>
      <c r="DUB20" s="201"/>
      <c r="DUC20" s="201"/>
      <c r="DUD20" s="201"/>
      <c r="DUE20" s="201"/>
      <c r="DUF20" s="201"/>
      <c r="DUG20" s="201"/>
      <c r="DUH20" s="201"/>
      <c r="DUI20" s="201"/>
      <c r="DUJ20" s="201"/>
      <c r="DUK20" s="201"/>
      <c r="DUL20" s="201"/>
      <c r="DUM20" s="201"/>
      <c r="DUN20" s="201"/>
      <c r="DUO20" s="201"/>
      <c r="DUP20" s="201"/>
      <c r="DUQ20" s="201"/>
      <c r="DUR20" s="201"/>
      <c r="DUS20" s="201"/>
      <c r="DUT20" s="201"/>
      <c r="DUU20" s="201"/>
      <c r="DUV20" s="201"/>
      <c r="DUW20" s="201"/>
      <c r="DUX20" s="201"/>
      <c r="DUY20" s="201"/>
      <c r="DUZ20" s="201"/>
      <c r="DVA20" s="201"/>
      <c r="DVB20" s="201"/>
      <c r="DVC20" s="201"/>
      <c r="DVD20" s="201"/>
      <c r="DVE20" s="201"/>
      <c r="DVF20" s="201"/>
      <c r="DVG20" s="201"/>
      <c r="DVH20" s="201"/>
      <c r="DVI20" s="201"/>
      <c r="DVJ20" s="201"/>
      <c r="DVK20" s="201"/>
      <c r="DVL20" s="201"/>
      <c r="DVM20" s="201"/>
      <c r="DVN20" s="201"/>
      <c r="DVO20" s="201"/>
      <c r="DVP20" s="201"/>
      <c r="DVQ20" s="201"/>
      <c r="DVR20" s="201"/>
      <c r="DVS20" s="201"/>
      <c r="DVT20" s="201"/>
      <c r="DVU20" s="201"/>
      <c r="DVV20" s="201"/>
      <c r="DVW20" s="201"/>
      <c r="DVX20" s="201"/>
      <c r="DVY20" s="201"/>
      <c r="DVZ20" s="201"/>
      <c r="DWA20" s="201"/>
      <c r="DWB20" s="201"/>
      <c r="DWC20" s="201"/>
      <c r="DWD20" s="201"/>
      <c r="DWE20" s="201"/>
      <c r="DWF20" s="201"/>
      <c r="DWG20" s="201"/>
      <c r="DWH20" s="201"/>
      <c r="DWI20" s="201"/>
      <c r="DWJ20" s="201"/>
      <c r="DWK20" s="201"/>
      <c r="DWL20" s="201"/>
      <c r="DWM20" s="201"/>
      <c r="DWN20" s="201"/>
      <c r="DWO20" s="201"/>
      <c r="DWP20" s="201"/>
      <c r="DWQ20" s="201"/>
      <c r="DWR20" s="201"/>
      <c r="DWS20" s="201"/>
      <c r="DWT20" s="201"/>
      <c r="DWU20" s="201"/>
      <c r="DWV20" s="201"/>
      <c r="DWW20" s="201"/>
      <c r="DWX20" s="201"/>
      <c r="DWY20" s="201"/>
      <c r="DWZ20" s="201"/>
      <c r="DXA20" s="201"/>
      <c r="DXB20" s="201"/>
      <c r="DXC20" s="201"/>
      <c r="DXD20" s="201"/>
      <c r="DXE20" s="201"/>
      <c r="DXF20" s="201"/>
      <c r="DXG20" s="201"/>
      <c r="DXH20" s="201"/>
      <c r="DXI20" s="201"/>
      <c r="DXJ20" s="201"/>
      <c r="DXK20" s="201"/>
      <c r="DXL20" s="201"/>
      <c r="DXM20" s="201"/>
      <c r="DXN20" s="201"/>
      <c r="DXO20" s="201"/>
      <c r="DXP20" s="201"/>
      <c r="DXQ20" s="201"/>
      <c r="DXR20" s="201"/>
      <c r="DXS20" s="201"/>
      <c r="DXT20" s="201"/>
      <c r="DXU20" s="201"/>
      <c r="DXV20" s="201"/>
      <c r="DXW20" s="201"/>
      <c r="DXX20" s="201"/>
      <c r="DXY20" s="201"/>
      <c r="DXZ20" s="201"/>
      <c r="DYA20" s="201"/>
      <c r="DYB20" s="201"/>
      <c r="DYC20" s="201"/>
      <c r="DYD20" s="201"/>
      <c r="DYE20" s="201"/>
      <c r="DYF20" s="201"/>
      <c r="DYG20" s="201"/>
      <c r="DYH20" s="201"/>
      <c r="DYI20" s="201"/>
      <c r="DYJ20" s="201"/>
      <c r="DYK20" s="201"/>
      <c r="DYL20" s="201"/>
      <c r="DYM20" s="201"/>
      <c r="DYN20" s="201"/>
      <c r="DYO20" s="201"/>
      <c r="DYP20" s="201"/>
      <c r="DYQ20" s="201"/>
      <c r="DYR20" s="201"/>
      <c r="DYS20" s="201"/>
      <c r="DYT20" s="201"/>
      <c r="DYU20" s="201"/>
      <c r="DYV20" s="201"/>
      <c r="DYW20" s="201"/>
      <c r="DYX20" s="201"/>
      <c r="DYY20" s="201"/>
      <c r="DYZ20" s="201"/>
      <c r="DZA20" s="201"/>
      <c r="DZB20" s="201"/>
      <c r="DZC20" s="201"/>
      <c r="DZD20" s="201"/>
      <c r="DZE20" s="201"/>
      <c r="DZF20" s="201"/>
      <c r="DZG20" s="201"/>
      <c r="DZH20" s="201"/>
      <c r="DZI20" s="201"/>
      <c r="DZJ20" s="201"/>
      <c r="DZK20" s="201"/>
      <c r="DZL20" s="201"/>
      <c r="DZM20" s="201"/>
      <c r="DZN20" s="201"/>
      <c r="DZO20" s="201"/>
      <c r="DZP20" s="201"/>
      <c r="DZQ20" s="201"/>
      <c r="DZR20" s="201"/>
      <c r="DZS20" s="201"/>
      <c r="DZT20" s="201"/>
      <c r="DZU20" s="201"/>
      <c r="DZV20" s="201"/>
      <c r="DZW20" s="201"/>
      <c r="DZX20" s="201"/>
      <c r="DZY20" s="201"/>
      <c r="DZZ20" s="201"/>
      <c r="EAA20" s="201"/>
      <c r="EAB20" s="201"/>
      <c r="EAC20" s="201"/>
      <c r="EAD20" s="201"/>
      <c r="EAE20" s="201"/>
      <c r="EAF20" s="201"/>
      <c r="EAG20" s="201"/>
      <c r="EAH20" s="201"/>
      <c r="EAI20" s="201"/>
      <c r="EAJ20" s="201"/>
      <c r="EAK20" s="201"/>
      <c r="EAL20" s="201"/>
      <c r="EAM20" s="201"/>
      <c r="EAN20" s="201"/>
      <c r="EAO20" s="201"/>
      <c r="EAP20" s="201"/>
      <c r="EAQ20" s="201"/>
      <c r="EAR20" s="201"/>
      <c r="EAS20" s="201"/>
      <c r="EAT20" s="201"/>
      <c r="EAU20" s="201"/>
      <c r="EAV20" s="201"/>
      <c r="EAW20" s="201"/>
      <c r="EAX20" s="201"/>
      <c r="EAY20" s="201"/>
      <c r="EAZ20" s="201"/>
      <c r="EBA20" s="201"/>
      <c r="EBB20" s="201"/>
      <c r="EBC20" s="201"/>
      <c r="EBD20" s="201"/>
      <c r="EBE20" s="201"/>
      <c r="EBF20" s="201"/>
      <c r="EBG20" s="201"/>
      <c r="EBH20" s="201"/>
      <c r="EBI20" s="201"/>
      <c r="EBJ20" s="201"/>
      <c r="EBK20" s="201"/>
      <c r="EBL20" s="201"/>
      <c r="EBM20" s="201"/>
      <c r="EBN20" s="201"/>
      <c r="EBO20" s="201"/>
      <c r="EBP20" s="201"/>
      <c r="EBQ20" s="201"/>
      <c r="EBR20" s="201"/>
      <c r="EBS20" s="201"/>
      <c r="EBT20" s="201"/>
      <c r="EBU20" s="201"/>
      <c r="EBV20" s="201"/>
      <c r="EBW20" s="201"/>
      <c r="EBX20" s="201"/>
      <c r="EBY20" s="201"/>
      <c r="EBZ20" s="201"/>
      <c r="ECA20" s="201"/>
      <c r="ECB20" s="201"/>
      <c r="ECC20" s="201"/>
      <c r="ECD20" s="201"/>
      <c r="ECE20" s="201"/>
      <c r="ECF20" s="201"/>
      <c r="ECG20" s="201"/>
      <c r="ECH20" s="201"/>
      <c r="ECI20" s="201"/>
      <c r="ECJ20" s="201"/>
      <c r="ECK20" s="201"/>
      <c r="ECL20" s="201"/>
      <c r="ECM20" s="201"/>
      <c r="ECN20" s="201"/>
      <c r="ECO20" s="201"/>
      <c r="ECP20" s="201"/>
      <c r="ECQ20" s="201"/>
      <c r="ECR20" s="201"/>
      <c r="ECS20" s="201"/>
      <c r="ECT20" s="201"/>
      <c r="ECU20" s="201"/>
      <c r="ECV20" s="201"/>
      <c r="ECW20" s="201"/>
      <c r="ECX20" s="201"/>
      <c r="ECY20" s="201"/>
      <c r="ECZ20" s="201"/>
      <c r="EDA20" s="201"/>
      <c r="EDB20" s="201"/>
      <c r="EDC20" s="201"/>
      <c r="EDD20" s="201"/>
      <c r="EDE20" s="201"/>
      <c r="EDF20" s="201"/>
      <c r="EDG20" s="201"/>
      <c r="EDH20" s="201"/>
      <c r="EDI20" s="201"/>
      <c r="EDJ20" s="201"/>
      <c r="EDK20" s="201"/>
      <c r="EDL20" s="201"/>
      <c r="EDM20" s="201"/>
      <c r="EDN20" s="201"/>
      <c r="EDO20" s="201"/>
      <c r="EDP20" s="201"/>
      <c r="EDQ20" s="201"/>
      <c r="EDR20" s="201"/>
      <c r="EDS20" s="201"/>
      <c r="EDT20" s="201"/>
      <c r="EDU20" s="201"/>
      <c r="EDV20" s="201"/>
      <c r="EDW20" s="201"/>
      <c r="EDX20" s="201"/>
      <c r="EDY20" s="201"/>
      <c r="EDZ20" s="201"/>
      <c r="EEA20" s="201"/>
      <c r="EEB20" s="201"/>
      <c r="EEC20" s="201"/>
      <c r="EED20" s="201"/>
      <c r="EEE20" s="201"/>
      <c r="EEF20" s="201"/>
      <c r="EEG20" s="201"/>
      <c r="EEH20" s="201"/>
      <c r="EEI20" s="201"/>
      <c r="EEJ20" s="201"/>
      <c r="EEK20" s="201"/>
      <c r="EEL20" s="201"/>
      <c r="EEM20" s="201"/>
      <c r="EEN20" s="201"/>
      <c r="EEO20" s="201"/>
      <c r="EEP20" s="201"/>
      <c r="EEQ20" s="201"/>
      <c r="EER20" s="201"/>
      <c r="EES20" s="201"/>
      <c r="EET20" s="201"/>
      <c r="EEU20" s="201"/>
      <c r="EEV20" s="201"/>
      <c r="EEW20" s="201"/>
      <c r="EEX20" s="201"/>
      <c r="EEY20" s="201"/>
      <c r="EEZ20" s="201"/>
      <c r="EFA20" s="201"/>
      <c r="EFB20" s="201"/>
      <c r="EFC20" s="201"/>
      <c r="EFD20" s="201"/>
      <c r="EFE20" s="201"/>
      <c r="EFF20" s="201"/>
      <c r="EFG20" s="201"/>
      <c r="EFH20" s="201"/>
      <c r="EFI20" s="201"/>
      <c r="EFJ20" s="201"/>
      <c r="EFK20" s="201"/>
      <c r="EFL20" s="201"/>
      <c r="EFM20" s="201"/>
      <c r="EFN20" s="201"/>
      <c r="EFO20" s="201"/>
      <c r="EFP20" s="201"/>
      <c r="EFQ20" s="201"/>
      <c r="EFR20" s="201"/>
      <c r="EFS20" s="201"/>
      <c r="EFT20" s="201"/>
      <c r="EFU20" s="201"/>
      <c r="EFV20" s="201"/>
      <c r="EFW20" s="201"/>
      <c r="EFX20" s="201"/>
      <c r="EFY20" s="201"/>
      <c r="EFZ20" s="201"/>
      <c r="EGA20" s="201"/>
      <c r="EGB20" s="201"/>
      <c r="EGC20" s="201"/>
      <c r="EGD20" s="201"/>
      <c r="EGE20" s="201"/>
      <c r="EGF20" s="201"/>
      <c r="EGG20" s="201"/>
      <c r="EGH20" s="201"/>
      <c r="EGI20" s="201"/>
      <c r="EGJ20" s="201"/>
      <c r="EGK20" s="201"/>
      <c r="EGL20" s="201"/>
      <c r="EGM20" s="201"/>
      <c r="EGN20" s="201"/>
      <c r="EGO20" s="201"/>
      <c r="EGP20" s="201"/>
      <c r="EGQ20" s="201"/>
      <c r="EGR20" s="201"/>
      <c r="EGS20" s="201"/>
      <c r="EGT20" s="201"/>
      <c r="EGU20" s="201"/>
      <c r="EGV20" s="201"/>
      <c r="EGW20" s="201"/>
      <c r="EGX20" s="201"/>
      <c r="EGY20" s="201"/>
      <c r="EGZ20" s="201"/>
      <c r="EHA20" s="201"/>
      <c r="EHB20" s="201"/>
      <c r="EHC20" s="201"/>
      <c r="EHD20" s="201"/>
      <c r="EHE20" s="201"/>
      <c r="EHF20" s="201"/>
      <c r="EHG20" s="201"/>
      <c r="EHH20" s="201"/>
      <c r="EHI20" s="201"/>
      <c r="EHJ20" s="201"/>
      <c r="EHK20" s="201"/>
      <c r="EHL20" s="201"/>
      <c r="EHM20" s="201"/>
      <c r="EHN20" s="201"/>
      <c r="EHO20" s="201"/>
      <c r="EHP20" s="201"/>
      <c r="EHQ20" s="201"/>
      <c r="EHR20" s="201"/>
      <c r="EHS20" s="201"/>
      <c r="EHT20" s="201"/>
      <c r="EHU20" s="201"/>
      <c r="EHV20" s="201"/>
      <c r="EHW20" s="201"/>
      <c r="EHX20" s="201"/>
      <c r="EHY20" s="201"/>
      <c r="EHZ20" s="201"/>
      <c r="EIA20" s="201"/>
      <c r="EIB20" s="201"/>
      <c r="EIC20" s="201"/>
      <c r="EID20" s="201"/>
      <c r="EIE20" s="201"/>
      <c r="EIF20" s="201"/>
      <c r="EIG20" s="201"/>
      <c r="EIH20" s="201"/>
      <c r="EII20" s="201"/>
      <c r="EIJ20" s="201"/>
      <c r="EIK20" s="201"/>
      <c r="EIL20" s="201"/>
      <c r="EIM20" s="201"/>
      <c r="EIN20" s="201"/>
      <c r="EIO20" s="201"/>
      <c r="EIP20" s="201"/>
      <c r="EIQ20" s="201"/>
      <c r="EIR20" s="201"/>
      <c r="EIS20" s="201"/>
      <c r="EIT20" s="201"/>
      <c r="EIU20" s="201"/>
      <c r="EIV20" s="201"/>
      <c r="EIW20" s="201"/>
      <c r="EIX20" s="201"/>
      <c r="EIY20" s="201"/>
      <c r="EIZ20" s="201"/>
      <c r="EJA20" s="201"/>
      <c r="EJB20" s="201"/>
      <c r="EJC20" s="201"/>
      <c r="EJD20" s="201"/>
      <c r="EJE20" s="201"/>
      <c r="EJF20" s="201"/>
      <c r="EJG20" s="201"/>
      <c r="EJH20" s="201"/>
      <c r="EJI20" s="201"/>
      <c r="EJJ20" s="201"/>
      <c r="EJK20" s="201"/>
      <c r="EJL20" s="201"/>
      <c r="EJM20" s="201"/>
      <c r="EJN20" s="201"/>
      <c r="EJO20" s="201"/>
      <c r="EJP20" s="201"/>
      <c r="EJQ20" s="201"/>
      <c r="EJR20" s="201"/>
      <c r="EJS20" s="201"/>
      <c r="EJT20" s="201"/>
      <c r="EJU20" s="201"/>
      <c r="EJV20" s="201"/>
      <c r="EJW20" s="201"/>
      <c r="EJX20" s="201"/>
      <c r="EJY20" s="201"/>
      <c r="EJZ20" s="201"/>
      <c r="EKA20" s="201"/>
      <c r="EKB20" s="201"/>
      <c r="EKC20" s="201"/>
      <c r="EKD20" s="201"/>
      <c r="EKE20" s="201"/>
      <c r="EKF20" s="201"/>
      <c r="EKG20" s="201"/>
      <c r="EKH20" s="201"/>
      <c r="EKI20" s="201"/>
      <c r="EKJ20" s="201"/>
      <c r="EKK20" s="201"/>
      <c r="EKL20" s="201"/>
      <c r="EKM20" s="201"/>
      <c r="EKN20" s="201"/>
      <c r="EKO20" s="201"/>
      <c r="EKP20" s="201"/>
      <c r="EKQ20" s="201"/>
      <c r="EKR20" s="201"/>
      <c r="EKS20" s="201"/>
      <c r="EKT20" s="201"/>
      <c r="EKU20" s="201"/>
      <c r="EKV20" s="201"/>
      <c r="EKW20" s="201"/>
      <c r="EKX20" s="201"/>
      <c r="EKY20" s="201"/>
      <c r="EKZ20" s="201"/>
      <c r="ELA20" s="201"/>
      <c r="ELB20" s="201"/>
      <c r="ELC20" s="201"/>
      <c r="ELD20" s="201"/>
      <c r="ELE20" s="201"/>
      <c r="ELF20" s="201"/>
      <c r="ELG20" s="201"/>
      <c r="ELH20" s="201"/>
      <c r="ELI20" s="201"/>
      <c r="ELJ20" s="201"/>
      <c r="ELK20" s="201"/>
      <c r="ELL20" s="201"/>
      <c r="ELM20" s="201"/>
      <c r="ELN20" s="201"/>
      <c r="ELO20" s="201"/>
      <c r="ELP20" s="201"/>
      <c r="ELQ20" s="201"/>
      <c r="ELR20" s="201"/>
      <c r="ELS20" s="201"/>
      <c r="ELT20" s="201"/>
      <c r="ELU20" s="201"/>
      <c r="ELV20" s="201"/>
      <c r="ELW20" s="201"/>
      <c r="ELX20" s="201"/>
      <c r="ELY20" s="201"/>
      <c r="ELZ20" s="201"/>
      <c r="EMA20" s="201"/>
      <c r="EMB20" s="201"/>
      <c r="EMC20" s="201"/>
      <c r="EMD20" s="201"/>
      <c r="EME20" s="201"/>
      <c r="EMF20" s="201"/>
      <c r="EMG20" s="201"/>
      <c r="EMH20" s="201"/>
      <c r="EMI20" s="201"/>
      <c r="EMJ20" s="201"/>
      <c r="EMK20" s="201"/>
      <c r="EML20" s="201"/>
      <c r="EMM20" s="201"/>
      <c r="EMN20" s="201"/>
      <c r="EMO20" s="201"/>
      <c r="EMP20" s="201"/>
      <c r="EMQ20" s="201"/>
      <c r="EMR20" s="201"/>
      <c r="EMS20" s="201"/>
      <c r="EMT20" s="201"/>
      <c r="EMU20" s="201"/>
      <c r="EMV20" s="201"/>
      <c r="EMW20" s="201"/>
      <c r="EMX20" s="201"/>
      <c r="EMY20" s="201"/>
      <c r="EMZ20" s="201"/>
      <c r="ENA20" s="201"/>
      <c r="ENB20" s="201"/>
      <c r="ENC20" s="201"/>
      <c r="END20" s="201"/>
      <c r="ENE20" s="201"/>
      <c r="ENF20" s="201"/>
      <c r="ENG20" s="201"/>
      <c r="ENH20" s="201"/>
      <c r="ENI20" s="201"/>
      <c r="ENJ20" s="201"/>
      <c r="ENK20" s="201"/>
      <c r="ENL20" s="201"/>
      <c r="ENM20" s="201"/>
      <c r="ENN20" s="201"/>
      <c r="ENO20" s="201"/>
      <c r="ENP20" s="201"/>
      <c r="ENQ20" s="201"/>
      <c r="ENR20" s="201"/>
      <c r="ENS20" s="201"/>
      <c r="ENT20" s="201"/>
      <c r="ENU20" s="201"/>
      <c r="ENV20" s="201"/>
      <c r="ENW20" s="201"/>
      <c r="ENX20" s="201"/>
      <c r="ENY20" s="201"/>
      <c r="ENZ20" s="201"/>
      <c r="EOA20" s="201"/>
      <c r="EOB20" s="201"/>
      <c r="EOC20" s="201"/>
      <c r="EOD20" s="201"/>
      <c r="EOE20" s="201"/>
      <c r="EOF20" s="201"/>
      <c r="EOG20" s="201"/>
      <c r="EOH20" s="201"/>
      <c r="EOI20" s="201"/>
      <c r="EOJ20" s="201"/>
      <c r="EOK20" s="201"/>
      <c r="EOL20" s="201"/>
      <c r="EOM20" s="201"/>
      <c r="EON20" s="201"/>
      <c r="EOO20" s="201"/>
      <c r="EOP20" s="201"/>
      <c r="EOQ20" s="201"/>
      <c r="EOR20" s="201"/>
      <c r="EOS20" s="201"/>
      <c r="EOT20" s="201"/>
      <c r="EOU20" s="201"/>
      <c r="EOV20" s="201"/>
      <c r="EOW20" s="201"/>
      <c r="EOX20" s="201"/>
      <c r="EOY20" s="201"/>
      <c r="EOZ20" s="201"/>
      <c r="EPA20" s="201"/>
      <c r="EPB20" s="201"/>
      <c r="EPC20" s="201"/>
      <c r="EPD20" s="201"/>
      <c r="EPE20" s="201"/>
      <c r="EPF20" s="201"/>
      <c r="EPG20" s="201"/>
      <c r="EPH20" s="201"/>
      <c r="EPI20" s="201"/>
      <c r="EPJ20" s="201"/>
      <c r="EPK20" s="201"/>
      <c r="EPL20" s="201"/>
      <c r="EPM20" s="201"/>
      <c r="EPN20" s="201"/>
      <c r="EPO20" s="201"/>
      <c r="EPP20" s="201"/>
      <c r="EPQ20" s="201"/>
      <c r="EPR20" s="201"/>
      <c r="EPS20" s="201"/>
      <c r="EPT20" s="201"/>
      <c r="EPU20" s="201"/>
      <c r="EPV20" s="201"/>
      <c r="EPW20" s="201"/>
      <c r="EPX20" s="201"/>
      <c r="EPY20" s="201"/>
      <c r="EPZ20" s="201"/>
      <c r="EQA20" s="201"/>
      <c r="EQB20" s="201"/>
      <c r="EQC20" s="201"/>
      <c r="EQD20" s="201"/>
      <c r="EQE20" s="201"/>
      <c r="EQF20" s="201"/>
      <c r="EQG20" s="201"/>
      <c r="EQH20" s="201"/>
      <c r="EQI20" s="201"/>
      <c r="EQJ20" s="201"/>
      <c r="EQK20" s="201"/>
      <c r="EQL20" s="201"/>
      <c r="EQM20" s="201"/>
      <c r="EQN20" s="201"/>
      <c r="EQO20" s="201"/>
      <c r="EQP20" s="201"/>
      <c r="EQQ20" s="201"/>
      <c r="EQR20" s="201"/>
      <c r="EQS20" s="201"/>
      <c r="EQT20" s="201"/>
      <c r="EQU20" s="201"/>
      <c r="EQV20" s="201"/>
      <c r="EQW20" s="201"/>
      <c r="EQX20" s="201"/>
      <c r="EQY20" s="201"/>
      <c r="EQZ20" s="201"/>
      <c r="ERA20" s="201"/>
      <c r="ERB20" s="201"/>
      <c r="ERC20" s="201"/>
      <c r="ERD20" s="201"/>
      <c r="ERE20" s="201"/>
      <c r="ERF20" s="201"/>
      <c r="ERG20" s="201"/>
      <c r="ERH20" s="201"/>
      <c r="ERI20" s="201"/>
      <c r="ERJ20" s="201"/>
      <c r="ERK20" s="201"/>
      <c r="ERL20" s="201"/>
      <c r="ERM20" s="201"/>
      <c r="ERN20" s="201"/>
      <c r="ERO20" s="201"/>
      <c r="ERP20" s="201"/>
      <c r="ERQ20" s="201"/>
      <c r="ERR20" s="201"/>
      <c r="ERS20" s="201"/>
      <c r="ERT20" s="201"/>
      <c r="ERU20" s="201"/>
      <c r="ERV20" s="201"/>
      <c r="ERW20" s="201"/>
      <c r="ERX20" s="201"/>
      <c r="ERY20" s="201"/>
      <c r="ERZ20" s="201"/>
      <c r="ESA20" s="201"/>
      <c r="ESB20" s="201"/>
      <c r="ESC20" s="201"/>
      <c r="ESD20" s="201"/>
      <c r="ESE20" s="201"/>
      <c r="ESF20" s="201"/>
      <c r="ESG20" s="201"/>
      <c r="ESH20" s="201"/>
      <c r="ESI20" s="201"/>
      <c r="ESJ20" s="201"/>
      <c r="ESK20" s="201"/>
      <c r="ESL20" s="201"/>
      <c r="ESM20" s="201"/>
      <c r="ESN20" s="201"/>
      <c r="ESO20" s="201"/>
      <c r="ESP20" s="201"/>
      <c r="ESQ20" s="201"/>
      <c r="ESR20" s="201"/>
      <c r="ESS20" s="201"/>
      <c r="EST20" s="201"/>
      <c r="ESU20" s="201"/>
      <c r="ESV20" s="201"/>
      <c r="ESW20" s="201"/>
      <c r="ESX20" s="201"/>
      <c r="ESY20" s="201"/>
      <c r="ESZ20" s="201"/>
      <c r="ETA20" s="201"/>
      <c r="ETB20" s="201"/>
      <c r="ETC20" s="201"/>
      <c r="ETD20" s="201"/>
      <c r="ETE20" s="201"/>
      <c r="ETF20" s="201"/>
      <c r="ETG20" s="201"/>
      <c r="ETH20" s="201"/>
      <c r="ETI20" s="201"/>
      <c r="ETJ20" s="201"/>
      <c r="ETK20" s="201"/>
      <c r="ETL20" s="201"/>
      <c r="ETM20" s="201"/>
      <c r="ETN20" s="201"/>
      <c r="ETO20" s="201"/>
      <c r="ETP20" s="201"/>
      <c r="ETQ20" s="201"/>
      <c r="ETR20" s="201"/>
      <c r="ETS20" s="201"/>
      <c r="ETT20" s="201"/>
      <c r="ETU20" s="201"/>
      <c r="ETV20" s="201"/>
      <c r="ETW20" s="201"/>
      <c r="ETX20" s="201"/>
      <c r="ETY20" s="201"/>
      <c r="ETZ20" s="201"/>
      <c r="EUA20" s="201"/>
      <c r="EUB20" s="201"/>
      <c r="EUC20" s="201"/>
      <c r="EUD20" s="201"/>
      <c r="EUE20" s="201"/>
      <c r="EUF20" s="201"/>
      <c r="EUG20" s="201"/>
      <c r="EUH20" s="201"/>
      <c r="EUI20" s="201"/>
      <c r="EUJ20" s="201"/>
      <c r="EUK20" s="201"/>
      <c r="EUL20" s="201"/>
      <c r="EUM20" s="201"/>
      <c r="EUN20" s="201"/>
      <c r="EUO20" s="201"/>
      <c r="EUP20" s="201"/>
      <c r="EUQ20" s="201"/>
      <c r="EUR20" s="201"/>
      <c r="EUS20" s="201"/>
      <c r="EUT20" s="201"/>
      <c r="EUU20" s="201"/>
      <c r="EUV20" s="201"/>
      <c r="EUW20" s="201"/>
      <c r="EUX20" s="201"/>
      <c r="EUY20" s="201"/>
      <c r="EUZ20" s="201"/>
      <c r="EVA20" s="201"/>
      <c r="EVB20" s="201"/>
      <c r="EVC20" s="201"/>
      <c r="EVD20" s="201"/>
      <c r="EVE20" s="201"/>
      <c r="EVF20" s="201"/>
      <c r="EVG20" s="201"/>
      <c r="EVH20" s="201"/>
      <c r="EVI20" s="201"/>
      <c r="EVJ20" s="201"/>
      <c r="EVK20" s="201"/>
      <c r="EVL20" s="201"/>
      <c r="EVM20" s="201"/>
      <c r="EVN20" s="201"/>
      <c r="EVO20" s="201"/>
      <c r="EVP20" s="201"/>
      <c r="EVQ20" s="201"/>
      <c r="EVR20" s="201"/>
      <c r="EVS20" s="201"/>
      <c r="EVT20" s="201"/>
      <c r="EVU20" s="201"/>
      <c r="EVV20" s="201"/>
      <c r="EVW20" s="201"/>
      <c r="EVX20" s="201"/>
      <c r="EVY20" s="201"/>
      <c r="EVZ20" s="201"/>
      <c r="EWA20" s="201"/>
      <c r="EWB20" s="201"/>
      <c r="EWC20" s="201"/>
      <c r="EWD20" s="201"/>
      <c r="EWE20" s="201"/>
      <c r="EWF20" s="201"/>
      <c r="EWG20" s="201"/>
      <c r="EWH20" s="201"/>
      <c r="EWI20" s="201"/>
      <c r="EWJ20" s="201"/>
      <c r="EWK20" s="201"/>
      <c r="EWL20" s="201"/>
      <c r="EWM20" s="201"/>
      <c r="EWN20" s="201"/>
      <c r="EWO20" s="201"/>
      <c r="EWP20" s="201"/>
      <c r="EWQ20" s="201"/>
      <c r="EWR20" s="201"/>
      <c r="EWS20" s="201"/>
      <c r="EWT20" s="201"/>
      <c r="EWU20" s="201"/>
      <c r="EWV20" s="201"/>
      <c r="EWW20" s="201"/>
      <c r="EWX20" s="201"/>
      <c r="EWY20" s="201"/>
      <c r="EWZ20" s="201"/>
      <c r="EXA20" s="201"/>
      <c r="EXB20" s="201"/>
      <c r="EXC20" s="201"/>
      <c r="EXD20" s="201"/>
      <c r="EXE20" s="201"/>
      <c r="EXF20" s="201"/>
      <c r="EXG20" s="201"/>
      <c r="EXH20" s="201"/>
      <c r="EXI20" s="201"/>
      <c r="EXJ20" s="201"/>
      <c r="EXK20" s="201"/>
      <c r="EXL20" s="201"/>
      <c r="EXM20" s="201"/>
      <c r="EXN20" s="201"/>
      <c r="EXO20" s="201"/>
      <c r="EXP20" s="201"/>
      <c r="EXQ20" s="201"/>
      <c r="EXR20" s="201"/>
      <c r="EXS20" s="201"/>
      <c r="EXT20" s="201"/>
      <c r="EXU20" s="201"/>
      <c r="EXV20" s="201"/>
      <c r="EXW20" s="201"/>
      <c r="EXX20" s="201"/>
      <c r="EXY20" s="201"/>
      <c r="EXZ20" s="201"/>
      <c r="EYA20" s="201"/>
      <c r="EYB20" s="201"/>
      <c r="EYC20" s="201"/>
      <c r="EYD20" s="201"/>
      <c r="EYE20" s="201"/>
      <c r="EYF20" s="201"/>
      <c r="EYG20" s="201"/>
      <c r="EYH20" s="201"/>
      <c r="EYI20" s="201"/>
      <c r="EYJ20" s="201"/>
      <c r="EYK20" s="201"/>
      <c r="EYL20" s="201"/>
      <c r="EYM20" s="201"/>
      <c r="EYN20" s="201"/>
      <c r="EYO20" s="201"/>
      <c r="EYP20" s="201"/>
      <c r="EYQ20" s="201"/>
      <c r="EYR20" s="201"/>
      <c r="EYS20" s="201"/>
      <c r="EYT20" s="201"/>
      <c r="EYU20" s="201"/>
      <c r="EYV20" s="201"/>
      <c r="EYW20" s="201"/>
      <c r="EYX20" s="201"/>
      <c r="EYY20" s="201"/>
      <c r="EYZ20" s="201"/>
      <c r="EZA20" s="201"/>
      <c r="EZB20" s="201"/>
      <c r="EZC20" s="201"/>
      <c r="EZD20" s="201"/>
      <c r="EZE20" s="201"/>
      <c r="EZF20" s="201"/>
      <c r="EZG20" s="201"/>
      <c r="EZH20" s="201"/>
      <c r="EZI20" s="201"/>
      <c r="EZJ20" s="201"/>
      <c r="EZK20" s="201"/>
      <c r="EZL20" s="201"/>
      <c r="EZM20" s="201"/>
      <c r="EZN20" s="201"/>
      <c r="EZO20" s="201"/>
      <c r="EZP20" s="201"/>
      <c r="EZQ20" s="201"/>
      <c r="EZR20" s="201"/>
      <c r="EZS20" s="201"/>
      <c r="EZT20" s="201"/>
      <c r="EZU20" s="201"/>
      <c r="EZV20" s="201"/>
      <c r="EZW20" s="201"/>
      <c r="EZX20" s="201"/>
      <c r="EZY20" s="201"/>
      <c r="EZZ20" s="201"/>
      <c r="FAA20" s="201"/>
      <c r="FAB20" s="201"/>
      <c r="FAC20" s="201"/>
      <c r="FAD20" s="201"/>
      <c r="FAE20" s="201"/>
      <c r="FAF20" s="201"/>
      <c r="FAG20" s="201"/>
      <c r="FAH20" s="201"/>
      <c r="FAI20" s="201"/>
      <c r="FAJ20" s="201"/>
      <c r="FAK20" s="201"/>
      <c r="FAL20" s="201"/>
      <c r="FAM20" s="201"/>
      <c r="FAN20" s="201"/>
      <c r="FAO20" s="201"/>
      <c r="FAP20" s="201"/>
      <c r="FAQ20" s="201"/>
      <c r="FAR20" s="201"/>
      <c r="FAS20" s="201"/>
      <c r="FAT20" s="201"/>
      <c r="FAU20" s="201"/>
      <c r="FAV20" s="201"/>
      <c r="FAW20" s="201"/>
      <c r="FAX20" s="201"/>
      <c r="FAY20" s="201"/>
      <c r="FAZ20" s="201"/>
      <c r="FBA20" s="201"/>
      <c r="FBB20" s="201"/>
      <c r="FBC20" s="201"/>
      <c r="FBD20" s="201"/>
      <c r="FBE20" s="201"/>
      <c r="FBF20" s="201"/>
      <c r="FBG20" s="201"/>
      <c r="FBH20" s="201"/>
      <c r="FBI20" s="201"/>
      <c r="FBJ20" s="201"/>
      <c r="FBK20" s="201"/>
      <c r="FBL20" s="201"/>
      <c r="FBM20" s="201"/>
      <c r="FBN20" s="201"/>
      <c r="FBO20" s="201"/>
      <c r="FBP20" s="201"/>
      <c r="FBQ20" s="201"/>
      <c r="FBR20" s="201"/>
      <c r="FBS20" s="201"/>
      <c r="FBT20" s="201"/>
      <c r="FBU20" s="201"/>
      <c r="FBV20" s="201"/>
      <c r="FBW20" s="201"/>
      <c r="FBX20" s="201"/>
      <c r="FBY20" s="201"/>
      <c r="FBZ20" s="201"/>
      <c r="FCA20" s="201"/>
      <c r="FCB20" s="201"/>
      <c r="FCC20" s="201"/>
      <c r="FCD20" s="201"/>
      <c r="FCE20" s="201"/>
      <c r="FCF20" s="201"/>
      <c r="FCG20" s="201"/>
      <c r="FCH20" s="201"/>
      <c r="FCI20" s="201"/>
      <c r="FCJ20" s="201"/>
      <c r="FCK20" s="201"/>
      <c r="FCL20" s="201"/>
      <c r="FCM20" s="201"/>
      <c r="FCN20" s="201"/>
      <c r="FCO20" s="201"/>
      <c r="FCP20" s="201"/>
      <c r="FCQ20" s="201"/>
      <c r="FCR20" s="201"/>
      <c r="FCS20" s="201"/>
      <c r="FCT20" s="201"/>
      <c r="FCU20" s="201"/>
      <c r="FCV20" s="201"/>
      <c r="FCW20" s="201"/>
      <c r="FCX20" s="201"/>
      <c r="FCY20" s="201"/>
      <c r="FCZ20" s="201"/>
      <c r="FDA20" s="201"/>
      <c r="FDB20" s="201"/>
      <c r="FDC20" s="201"/>
      <c r="FDD20" s="201"/>
      <c r="FDE20" s="201"/>
      <c r="FDF20" s="201"/>
      <c r="FDG20" s="201"/>
      <c r="FDH20" s="201"/>
      <c r="FDI20" s="201"/>
      <c r="FDJ20" s="201"/>
      <c r="FDK20" s="201"/>
      <c r="FDL20" s="201"/>
      <c r="FDM20" s="201"/>
      <c r="FDN20" s="201"/>
      <c r="FDO20" s="201"/>
      <c r="FDP20" s="201"/>
      <c r="FDQ20" s="201"/>
      <c r="FDR20" s="201"/>
      <c r="FDS20" s="201"/>
      <c r="FDT20" s="201"/>
      <c r="FDU20" s="201"/>
      <c r="FDV20" s="201"/>
      <c r="FDW20" s="201"/>
      <c r="FDX20" s="201"/>
      <c r="FDY20" s="201"/>
      <c r="FDZ20" s="201"/>
      <c r="FEA20" s="201"/>
      <c r="FEB20" s="201"/>
      <c r="FEC20" s="201"/>
      <c r="FED20" s="201"/>
      <c r="FEE20" s="201"/>
      <c r="FEF20" s="201"/>
      <c r="FEG20" s="201"/>
      <c r="FEH20" s="201"/>
      <c r="FEI20" s="201"/>
      <c r="FEJ20" s="201"/>
      <c r="FEK20" s="201"/>
      <c r="FEL20" s="201"/>
      <c r="FEM20" s="201"/>
      <c r="FEN20" s="201"/>
      <c r="FEO20" s="201"/>
      <c r="FEP20" s="201"/>
      <c r="FEQ20" s="201"/>
      <c r="FER20" s="201"/>
      <c r="FES20" s="201"/>
      <c r="FET20" s="201"/>
      <c r="FEU20" s="201"/>
      <c r="FEV20" s="201"/>
      <c r="FEW20" s="201"/>
      <c r="FEX20" s="201"/>
      <c r="FEY20" s="201"/>
      <c r="FEZ20" s="201"/>
      <c r="FFA20" s="201"/>
      <c r="FFB20" s="201"/>
      <c r="FFC20" s="201"/>
      <c r="FFD20" s="201"/>
      <c r="FFE20" s="201"/>
      <c r="FFF20" s="201"/>
      <c r="FFG20" s="201"/>
      <c r="FFH20" s="201"/>
      <c r="FFI20" s="201"/>
      <c r="FFJ20" s="201"/>
      <c r="FFK20" s="201"/>
      <c r="FFL20" s="201"/>
      <c r="FFM20" s="201"/>
      <c r="FFN20" s="201"/>
      <c r="FFO20" s="201"/>
      <c r="FFP20" s="201"/>
      <c r="FFQ20" s="201"/>
      <c r="FFR20" s="201"/>
      <c r="FFS20" s="201"/>
      <c r="FFT20" s="201"/>
      <c r="FFU20" s="201"/>
      <c r="FFV20" s="201"/>
      <c r="FFW20" s="201"/>
      <c r="FFX20" s="201"/>
      <c r="FFY20" s="201"/>
      <c r="FFZ20" s="201"/>
      <c r="FGA20" s="201"/>
      <c r="FGB20" s="201"/>
      <c r="FGC20" s="201"/>
      <c r="FGD20" s="201"/>
      <c r="FGE20" s="201"/>
      <c r="FGF20" s="201"/>
      <c r="FGG20" s="201"/>
      <c r="FGH20" s="201"/>
      <c r="FGI20" s="201"/>
      <c r="FGJ20" s="201"/>
      <c r="FGK20" s="201"/>
      <c r="FGL20" s="201"/>
      <c r="FGM20" s="201"/>
      <c r="FGN20" s="201"/>
      <c r="FGO20" s="201"/>
      <c r="FGP20" s="201"/>
      <c r="FGQ20" s="201"/>
      <c r="FGR20" s="201"/>
      <c r="FGS20" s="201"/>
      <c r="FGT20" s="201"/>
      <c r="FGU20" s="201"/>
      <c r="FGV20" s="201"/>
      <c r="FGW20" s="201"/>
      <c r="FGX20" s="201"/>
      <c r="FGY20" s="201"/>
      <c r="FGZ20" s="201"/>
      <c r="FHA20" s="201"/>
      <c r="FHB20" s="201"/>
      <c r="FHC20" s="201"/>
      <c r="FHD20" s="201"/>
      <c r="FHE20" s="201"/>
      <c r="FHF20" s="201"/>
      <c r="FHG20" s="201"/>
      <c r="FHH20" s="201"/>
      <c r="FHI20" s="201"/>
      <c r="FHJ20" s="201"/>
      <c r="FHK20" s="201"/>
      <c r="FHL20" s="201"/>
      <c r="FHM20" s="201"/>
      <c r="FHN20" s="201"/>
      <c r="FHO20" s="201"/>
      <c r="FHP20" s="201"/>
      <c r="FHQ20" s="201"/>
      <c r="FHR20" s="201"/>
      <c r="FHS20" s="201"/>
      <c r="FHT20" s="201"/>
      <c r="FHU20" s="201"/>
      <c r="FHV20" s="201"/>
      <c r="FHW20" s="201"/>
      <c r="FHX20" s="201"/>
      <c r="FHY20" s="201"/>
      <c r="FHZ20" s="201"/>
      <c r="FIA20" s="201"/>
      <c r="FIB20" s="201"/>
      <c r="FIC20" s="201"/>
      <c r="FID20" s="201"/>
      <c r="FIE20" s="201"/>
      <c r="FIF20" s="201"/>
      <c r="FIG20" s="201"/>
      <c r="FIH20" s="201"/>
      <c r="FII20" s="201"/>
      <c r="FIJ20" s="201"/>
      <c r="FIK20" s="201"/>
      <c r="FIL20" s="201"/>
      <c r="FIM20" s="201"/>
      <c r="FIN20" s="201"/>
      <c r="FIO20" s="201"/>
      <c r="FIP20" s="201"/>
      <c r="FIQ20" s="201"/>
      <c r="FIR20" s="201"/>
      <c r="FIS20" s="201"/>
      <c r="FIT20" s="201"/>
      <c r="FIU20" s="201"/>
      <c r="FIV20" s="201"/>
      <c r="FIW20" s="201"/>
      <c r="FIX20" s="201"/>
      <c r="FIY20" s="201"/>
      <c r="FIZ20" s="201"/>
      <c r="FJA20" s="201"/>
      <c r="FJB20" s="201"/>
      <c r="FJC20" s="201"/>
      <c r="FJD20" s="201"/>
      <c r="FJE20" s="201"/>
      <c r="FJF20" s="201"/>
      <c r="FJG20" s="201"/>
      <c r="FJH20" s="201"/>
      <c r="FJI20" s="201"/>
      <c r="FJJ20" s="201"/>
      <c r="FJK20" s="201"/>
      <c r="FJL20" s="201"/>
      <c r="FJM20" s="201"/>
      <c r="FJN20" s="201"/>
      <c r="FJO20" s="201"/>
      <c r="FJP20" s="201"/>
      <c r="FJQ20" s="201"/>
      <c r="FJR20" s="201"/>
      <c r="FJS20" s="201"/>
      <c r="FJT20" s="201"/>
      <c r="FJU20" s="201"/>
      <c r="FJV20" s="201"/>
      <c r="FJW20" s="201"/>
      <c r="FJX20" s="201"/>
      <c r="FJY20" s="201"/>
      <c r="FJZ20" s="201"/>
      <c r="FKA20" s="201"/>
      <c r="FKB20" s="201"/>
      <c r="FKC20" s="201"/>
      <c r="FKD20" s="201"/>
      <c r="FKE20" s="201"/>
      <c r="FKF20" s="201"/>
      <c r="FKG20" s="201"/>
      <c r="FKH20" s="201"/>
      <c r="FKI20" s="201"/>
      <c r="FKJ20" s="201"/>
      <c r="FKK20" s="201"/>
      <c r="FKL20" s="201"/>
      <c r="FKM20" s="201"/>
      <c r="FKN20" s="201"/>
      <c r="FKO20" s="201"/>
      <c r="FKP20" s="201"/>
      <c r="FKQ20" s="201"/>
      <c r="FKR20" s="201"/>
      <c r="FKS20" s="201"/>
      <c r="FKT20" s="201"/>
      <c r="FKU20" s="201"/>
      <c r="FKV20" s="201"/>
      <c r="FKW20" s="201"/>
      <c r="FKX20" s="201"/>
      <c r="FKY20" s="201"/>
      <c r="FKZ20" s="201"/>
      <c r="FLA20" s="201"/>
      <c r="FLB20" s="201"/>
      <c r="FLC20" s="201"/>
      <c r="FLD20" s="201"/>
      <c r="FLE20" s="201"/>
      <c r="FLF20" s="201"/>
      <c r="FLG20" s="201"/>
      <c r="FLH20" s="201"/>
      <c r="FLI20" s="201"/>
      <c r="FLJ20" s="201"/>
      <c r="FLK20" s="201"/>
      <c r="FLL20" s="201"/>
      <c r="FLM20" s="201"/>
      <c r="FLN20" s="201"/>
      <c r="FLO20" s="201"/>
      <c r="FLP20" s="201"/>
      <c r="FLQ20" s="201"/>
      <c r="FLR20" s="201"/>
      <c r="FLS20" s="201"/>
      <c r="FLT20" s="201"/>
      <c r="FLU20" s="201"/>
      <c r="FLV20" s="201"/>
      <c r="FLW20" s="201"/>
      <c r="FLX20" s="201"/>
      <c r="FLY20" s="201"/>
      <c r="FLZ20" s="201"/>
      <c r="FMA20" s="201"/>
      <c r="FMB20" s="201"/>
      <c r="FMC20" s="201"/>
      <c r="FMD20" s="201"/>
      <c r="FME20" s="201"/>
      <c r="FMF20" s="201"/>
      <c r="FMG20" s="201"/>
      <c r="FMH20" s="201"/>
      <c r="FMI20" s="201"/>
      <c r="FMJ20" s="201"/>
      <c r="FMK20" s="201"/>
      <c r="FML20" s="201"/>
      <c r="FMM20" s="201"/>
      <c r="FMN20" s="201"/>
      <c r="FMO20" s="201"/>
      <c r="FMP20" s="201"/>
      <c r="FMQ20" s="201"/>
      <c r="FMR20" s="201"/>
      <c r="FMS20" s="201"/>
      <c r="FMT20" s="201"/>
      <c r="FMU20" s="201"/>
      <c r="FMV20" s="201"/>
      <c r="FMW20" s="201"/>
      <c r="FMX20" s="201"/>
      <c r="FMY20" s="201"/>
      <c r="FMZ20" s="201"/>
      <c r="FNA20" s="201"/>
      <c r="FNB20" s="201"/>
      <c r="FNC20" s="201"/>
      <c r="FND20" s="201"/>
      <c r="FNE20" s="201"/>
      <c r="FNF20" s="201"/>
      <c r="FNG20" s="201"/>
      <c r="FNH20" s="201"/>
      <c r="FNI20" s="201"/>
      <c r="FNJ20" s="201"/>
      <c r="FNK20" s="201"/>
      <c r="FNL20" s="201"/>
      <c r="FNM20" s="201"/>
      <c r="FNN20" s="201"/>
      <c r="FNO20" s="201"/>
      <c r="FNP20" s="201"/>
      <c r="FNQ20" s="201"/>
      <c r="FNR20" s="201"/>
      <c r="FNS20" s="201"/>
      <c r="FNT20" s="201"/>
      <c r="FNU20" s="201"/>
      <c r="FNV20" s="201"/>
      <c r="FNW20" s="201"/>
      <c r="FNX20" s="201"/>
      <c r="FNY20" s="201"/>
      <c r="FNZ20" s="201"/>
      <c r="FOA20" s="201"/>
      <c r="FOB20" s="201"/>
      <c r="FOC20" s="201"/>
      <c r="FOD20" s="201"/>
      <c r="FOE20" s="201"/>
      <c r="FOF20" s="201"/>
      <c r="FOG20" s="201"/>
      <c r="FOH20" s="201"/>
      <c r="FOI20" s="201"/>
      <c r="FOJ20" s="201"/>
      <c r="FOK20" s="201"/>
      <c r="FOL20" s="201"/>
      <c r="FOM20" s="201"/>
      <c r="FON20" s="201"/>
      <c r="FOO20" s="201"/>
      <c r="FOP20" s="201"/>
      <c r="FOQ20" s="201"/>
      <c r="FOR20" s="201"/>
      <c r="FOS20" s="201"/>
      <c r="FOT20" s="201"/>
      <c r="FOU20" s="201"/>
      <c r="FOV20" s="201"/>
      <c r="FOW20" s="201"/>
      <c r="FOX20" s="201"/>
      <c r="FOY20" s="201"/>
      <c r="FOZ20" s="201"/>
      <c r="FPA20" s="201"/>
      <c r="FPB20" s="201"/>
      <c r="FPC20" s="201"/>
      <c r="FPD20" s="201"/>
      <c r="FPE20" s="201"/>
      <c r="FPF20" s="201"/>
      <c r="FPG20" s="201"/>
      <c r="FPH20" s="201"/>
      <c r="FPI20" s="201"/>
      <c r="FPJ20" s="201"/>
      <c r="FPK20" s="201"/>
      <c r="FPL20" s="201"/>
      <c r="FPM20" s="201"/>
      <c r="FPN20" s="201"/>
      <c r="FPO20" s="201"/>
      <c r="FPP20" s="201"/>
      <c r="FPQ20" s="201"/>
      <c r="FPR20" s="201"/>
      <c r="FPS20" s="201"/>
      <c r="FPT20" s="201"/>
      <c r="FPU20" s="201"/>
      <c r="FPV20" s="201"/>
      <c r="FPW20" s="201"/>
      <c r="FPX20" s="201"/>
      <c r="FPY20" s="201"/>
      <c r="FPZ20" s="201"/>
      <c r="FQA20" s="201"/>
      <c r="FQB20" s="201"/>
      <c r="FQC20" s="201"/>
      <c r="FQD20" s="201"/>
      <c r="FQE20" s="201"/>
      <c r="FQF20" s="201"/>
      <c r="FQG20" s="201"/>
      <c r="FQH20" s="201"/>
      <c r="FQI20" s="201"/>
      <c r="FQJ20" s="201"/>
      <c r="FQK20" s="201"/>
      <c r="FQL20" s="201"/>
      <c r="FQM20" s="201"/>
      <c r="FQN20" s="201"/>
      <c r="FQO20" s="201"/>
      <c r="FQP20" s="201"/>
      <c r="FQQ20" s="201"/>
      <c r="FQR20" s="201"/>
      <c r="FQS20" s="201"/>
      <c r="FQT20" s="201"/>
      <c r="FQU20" s="201"/>
      <c r="FQV20" s="201"/>
      <c r="FQW20" s="201"/>
      <c r="FQX20" s="201"/>
      <c r="FQY20" s="201"/>
      <c r="FQZ20" s="201"/>
      <c r="FRA20" s="201"/>
      <c r="FRB20" s="201"/>
      <c r="FRC20" s="201"/>
      <c r="FRD20" s="201"/>
      <c r="FRE20" s="201"/>
      <c r="FRF20" s="201"/>
      <c r="FRG20" s="201"/>
      <c r="FRH20" s="201"/>
      <c r="FRI20" s="201"/>
      <c r="FRJ20" s="201"/>
      <c r="FRK20" s="201"/>
      <c r="FRL20" s="201"/>
      <c r="FRM20" s="201"/>
      <c r="FRN20" s="201"/>
      <c r="FRO20" s="201"/>
      <c r="FRP20" s="201"/>
      <c r="FRQ20" s="201"/>
      <c r="FRR20" s="201"/>
      <c r="FRS20" s="201"/>
      <c r="FRT20" s="201"/>
      <c r="FRU20" s="201"/>
      <c r="FRV20" s="201"/>
      <c r="FRW20" s="201"/>
      <c r="FRX20" s="201"/>
      <c r="FRY20" s="201"/>
      <c r="FRZ20" s="201"/>
      <c r="FSA20" s="201"/>
      <c r="FSB20" s="201"/>
      <c r="FSC20" s="201"/>
      <c r="FSD20" s="201"/>
      <c r="FSE20" s="201"/>
      <c r="FSF20" s="201"/>
      <c r="FSG20" s="201"/>
      <c r="FSH20" s="201"/>
      <c r="FSI20" s="201"/>
      <c r="FSJ20" s="201"/>
      <c r="FSK20" s="201"/>
      <c r="FSL20" s="201"/>
      <c r="FSM20" s="201"/>
      <c r="FSN20" s="201"/>
      <c r="FSO20" s="201"/>
      <c r="FSP20" s="201"/>
      <c r="FSQ20" s="201"/>
      <c r="FSR20" s="201"/>
      <c r="FSS20" s="201"/>
      <c r="FST20" s="201"/>
      <c r="FSU20" s="201"/>
      <c r="FSV20" s="201"/>
      <c r="FSW20" s="201"/>
      <c r="FSX20" s="201"/>
      <c r="FSY20" s="201"/>
      <c r="FSZ20" s="201"/>
      <c r="FTA20" s="201"/>
      <c r="FTB20" s="201"/>
      <c r="FTC20" s="201"/>
      <c r="FTD20" s="201"/>
      <c r="FTE20" s="201"/>
      <c r="FTF20" s="201"/>
      <c r="FTG20" s="201"/>
      <c r="FTH20" s="201"/>
      <c r="FTI20" s="201"/>
      <c r="FTJ20" s="201"/>
      <c r="FTK20" s="201"/>
      <c r="FTL20" s="201"/>
      <c r="FTM20" s="201"/>
      <c r="FTN20" s="201"/>
      <c r="FTO20" s="201"/>
      <c r="FTP20" s="201"/>
      <c r="FTQ20" s="201"/>
      <c r="FTR20" s="201"/>
      <c r="FTS20" s="201"/>
      <c r="FTT20" s="201"/>
      <c r="FTU20" s="201"/>
      <c r="FTV20" s="201"/>
      <c r="FTW20" s="201"/>
      <c r="FTX20" s="201"/>
      <c r="FTY20" s="201"/>
      <c r="FTZ20" s="201"/>
      <c r="FUA20" s="201"/>
      <c r="FUB20" s="201"/>
      <c r="FUC20" s="201"/>
      <c r="FUD20" s="201"/>
      <c r="FUE20" s="201"/>
      <c r="FUF20" s="201"/>
      <c r="FUG20" s="201"/>
      <c r="FUH20" s="201"/>
      <c r="FUI20" s="201"/>
      <c r="FUJ20" s="201"/>
      <c r="FUK20" s="201"/>
      <c r="FUL20" s="201"/>
      <c r="FUM20" s="201"/>
      <c r="FUN20" s="201"/>
      <c r="FUO20" s="201"/>
      <c r="FUP20" s="201"/>
      <c r="FUQ20" s="201"/>
      <c r="FUR20" s="201"/>
      <c r="FUS20" s="201"/>
      <c r="FUT20" s="201"/>
      <c r="FUU20" s="201"/>
      <c r="FUV20" s="201"/>
      <c r="FUW20" s="201"/>
      <c r="FUX20" s="201"/>
      <c r="FUY20" s="201"/>
      <c r="FUZ20" s="201"/>
      <c r="FVA20" s="201"/>
      <c r="FVB20" s="201"/>
      <c r="FVC20" s="201"/>
      <c r="FVD20" s="201"/>
      <c r="FVE20" s="201"/>
      <c r="FVF20" s="201"/>
      <c r="FVG20" s="201"/>
      <c r="FVH20" s="201"/>
      <c r="FVI20" s="201"/>
      <c r="FVJ20" s="201"/>
      <c r="FVK20" s="201"/>
      <c r="FVL20" s="201"/>
      <c r="FVM20" s="201"/>
      <c r="FVN20" s="201"/>
      <c r="FVO20" s="201"/>
      <c r="FVP20" s="201"/>
      <c r="FVQ20" s="201"/>
      <c r="FVR20" s="201"/>
      <c r="FVS20" s="201"/>
      <c r="FVT20" s="201"/>
      <c r="FVU20" s="201"/>
      <c r="FVV20" s="201"/>
      <c r="FVW20" s="201"/>
      <c r="FVX20" s="201"/>
      <c r="FVY20" s="201"/>
      <c r="FVZ20" s="201"/>
      <c r="FWA20" s="201"/>
      <c r="FWB20" s="201"/>
      <c r="FWC20" s="201"/>
      <c r="FWD20" s="201"/>
      <c r="FWE20" s="201"/>
      <c r="FWF20" s="201"/>
      <c r="FWG20" s="201"/>
      <c r="FWH20" s="201"/>
      <c r="FWI20" s="201"/>
      <c r="FWJ20" s="201"/>
      <c r="FWK20" s="201"/>
      <c r="FWL20" s="201"/>
      <c r="FWM20" s="201"/>
      <c r="FWN20" s="201"/>
      <c r="FWO20" s="201"/>
      <c r="FWP20" s="201"/>
      <c r="FWQ20" s="201"/>
      <c r="FWR20" s="201"/>
      <c r="FWS20" s="201"/>
      <c r="FWT20" s="201"/>
      <c r="FWU20" s="201"/>
      <c r="FWV20" s="201"/>
      <c r="FWW20" s="201"/>
      <c r="FWX20" s="201"/>
      <c r="FWY20" s="201"/>
      <c r="FWZ20" s="201"/>
      <c r="FXA20" s="201"/>
      <c r="FXB20" s="201"/>
      <c r="FXC20" s="201"/>
      <c r="FXD20" s="201"/>
      <c r="FXE20" s="201"/>
      <c r="FXF20" s="201"/>
      <c r="FXG20" s="201"/>
      <c r="FXH20" s="201"/>
      <c r="FXI20" s="201"/>
      <c r="FXJ20" s="201"/>
      <c r="FXK20" s="201"/>
      <c r="FXL20" s="201"/>
      <c r="FXM20" s="201"/>
      <c r="FXN20" s="201"/>
      <c r="FXO20" s="201"/>
      <c r="FXP20" s="201"/>
      <c r="FXQ20" s="201"/>
      <c r="FXR20" s="201"/>
      <c r="FXS20" s="201"/>
      <c r="FXT20" s="201"/>
      <c r="FXU20" s="201"/>
      <c r="FXV20" s="201"/>
      <c r="FXW20" s="201"/>
      <c r="FXX20" s="201"/>
      <c r="FXY20" s="201"/>
      <c r="FXZ20" s="201"/>
      <c r="FYA20" s="201"/>
      <c r="FYB20" s="201"/>
      <c r="FYC20" s="201"/>
      <c r="FYD20" s="201"/>
      <c r="FYE20" s="201"/>
      <c r="FYF20" s="201"/>
      <c r="FYG20" s="201"/>
      <c r="FYH20" s="201"/>
      <c r="FYI20" s="201"/>
      <c r="FYJ20" s="201"/>
      <c r="FYK20" s="201"/>
      <c r="FYL20" s="201"/>
      <c r="FYM20" s="201"/>
      <c r="FYN20" s="201"/>
      <c r="FYO20" s="201"/>
      <c r="FYP20" s="201"/>
      <c r="FYQ20" s="201"/>
      <c r="FYR20" s="201"/>
      <c r="FYS20" s="201"/>
      <c r="FYT20" s="201"/>
      <c r="FYU20" s="201"/>
      <c r="FYV20" s="201"/>
      <c r="FYW20" s="201"/>
      <c r="FYX20" s="201"/>
      <c r="FYY20" s="201"/>
      <c r="FYZ20" s="201"/>
      <c r="FZA20" s="201"/>
      <c r="FZB20" s="201"/>
      <c r="FZC20" s="201"/>
      <c r="FZD20" s="201"/>
      <c r="FZE20" s="201"/>
      <c r="FZF20" s="201"/>
      <c r="FZG20" s="201"/>
      <c r="FZH20" s="201"/>
      <c r="FZI20" s="201"/>
      <c r="FZJ20" s="201"/>
      <c r="FZK20" s="201"/>
      <c r="FZL20" s="201"/>
      <c r="FZM20" s="201"/>
      <c r="FZN20" s="201"/>
      <c r="FZO20" s="201"/>
      <c r="FZP20" s="201"/>
      <c r="FZQ20" s="201"/>
      <c r="FZR20" s="201"/>
      <c r="FZS20" s="201"/>
      <c r="FZT20" s="201"/>
      <c r="FZU20" s="201"/>
      <c r="FZV20" s="201"/>
      <c r="FZW20" s="201"/>
      <c r="FZX20" s="201"/>
      <c r="FZY20" s="201"/>
      <c r="FZZ20" s="201"/>
      <c r="GAA20" s="201"/>
      <c r="GAB20" s="201"/>
      <c r="GAC20" s="201"/>
      <c r="GAD20" s="201"/>
      <c r="GAE20" s="201"/>
      <c r="GAF20" s="201"/>
      <c r="GAG20" s="201"/>
      <c r="GAH20" s="201"/>
      <c r="GAI20" s="201"/>
      <c r="GAJ20" s="201"/>
      <c r="GAK20" s="201"/>
      <c r="GAL20" s="201"/>
      <c r="GAM20" s="201"/>
      <c r="GAN20" s="201"/>
      <c r="GAO20" s="201"/>
      <c r="GAP20" s="201"/>
      <c r="GAQ20" s="201"/>
      <c r="GAR20" s="201"/>
      <c r="GAS20" s="201"/>
      <c r="GAT20" s="201"/>
      <c r="GAU20" s="201"/>
      <c r="GAV20" s="201"/>
      <c r="GAW20" s="201"/>
      <c r="GAX20" s="201"/>
      <c r="GAY20" s="201"/>
      <c r="GAZ20" s="201"/>
      <c r="GBA20" s="201"/>
      <c r="GBB20" s="201"/>
      <c r="GBC20" s="201"/>
      <c r="GBD20" s="201"/>
      <c r="GBE20" s="201"/>
      <c r="GBF20" s="201"/>
      <c r="GBG20" s="201"/>
      <c r="GBH20" s="201"/>
      <c r="GBI20" s="201"/>
      <c r="GBJ20" s="201"/>
      <c r="GBK20" s="201"/>
      <c r="GBL20" s="201"/>
      <c r="GBM20" s="201"/>
      <c r="GBN20" s="201"/>
      <c r="GBO20" s="201"/>
      <c r="GBP20" s="201"/>
      <c r="GBQ20" s="201"/>
      <c r="GBR20" s="201"/>
      <c r="GBS20" s="201"/>
      <c r="GBT20" s="201"/>
      <c r="GBU20" s="201"/>
      <c r="GBV20" s="201"/>
      <c r="GBW20" s="201"/>
      <c r="GBX20" s="201"/>
      <c r="GBY20" s="201"/>
      <c r="GBZ20" s="201"/>
      <c r="GCA20" s="201"/>
      <c r="GCB20" s="201"/>
      <c r="GCC20" s="201"/>
      <c r="GCD20" s="201"/>
      <c r="GCE20" s="201"/>
      <c r="GCF20" s="201"/>
      <c r="GCG20" s="201"/>
      <c r="GCH20" s="201"/>
      <c r="GCI20" s="201"/>
      <c r="GCJ20" s="201"/>
      <c r="GCK20" s="201"/>
      <c r="GCL20" s="201"/>
      <c r="GCM20" s="201"/>
      <c r="GCN20" s="201"/>
      <c r="GCO20" s="201"/>
      <c r="GCP20" s="201"/>
      <c r="GCQ20" s="201"/>
      <c r="GCR20" s="201"/>
      <c r="GCS20" s="201"/>
      <c r="GCT20" s="201"/>
      <c r="GCU20" s="201"/>
      <c r="GCV20" s="201"/>
      <c r="GCW20" s="201"/>
      <c r="GCX20" s="201"/>
      <c r="GCY20" s="201"/>
      <c r="GCZ20" s="201"/>
      <c r="GDA20" s="201"/>
      <c r="GDB20" s="201"/>
      <c r="GDC20" s="201"/>
      <c r="GDD20" s="201"/>
      <c r="GDE20" s="201"/>
      <c r="GDF20" s="201"/>
      <c r="GDG20" s="201"/>
      <c r="GDH20" s="201"/>
      <c r="GDI20" s="201"/>
      <c r="GDJ20" s="201"/>
      <c r="GDK20" s="201"/>
      <c r="GDL20" s="201"/>
      <c r="GDM20" s="201"/>
      <c r="GDN20" s="201"/>
      <c r="GDO20" s="201"/>
      <c r="GDP20" s="201"/>
      <c r="GDQ20" s="201"/>
      <c r="GDR20" s="201"/>
      <c r="GDS20" s="201"/>
      <c r="GDT20" s="201"/>
      <c r="GDU20" s="201"/>
      <c r="GDV20" s="201"/>
      <c r="GDW20" s="201"/>
      <c r="GDX20" s="201"/>
      <c r="GDY20" s="201"/>
      <c r="GDZ20" s="201"/>
      <c r="GEA20" s="201"/>
      <c r="GEB20" s="201"/>
      <c r="GEC20" s="201"/>
      <c r="GED20" s="201"/>
      <c r="GEE20" s="201"/>
      <c r="GEF20" s="201"/>
      <c r="GEG20" s="201"/>
      <c r="GEH20" s="201"/>
      <c r="GEI20" s="201"/>
      <c r="GEJ20" s="201"/>
      <c r="GEK20" s="201"/>
      <c r="GEL20" s="201"/>
      <c r="GEM20" s="201"/>
      <c r="GEN20" s="201"/>
      <c r="GEO20" s="201"/>
      <c r="GEP20" s="201"/>
      <c r="GEQ20" s="201"/>
      <c r="GER20" s="201"/>
      <c r="GES20" s="201"/>
      <c r="GET20" s="201"/>
      <c r="GEU20" s="201"/>
      <c r="GEV20" s="201"/>
      <c r="GEW20" s="201"/>
      <c r="GEX20" s="201"/>
      <c r="GEY20" s="201"/>
      <c r="GEZ20" s="201"/>
      <c r="GFA20" s="201"/>
      <c r="GFB20" s="201"/>
      <c r="GFC20" s="201"/>
      <c r="GFD20" s="201"/>
      <c r="GFE20" s="201"/>
      <c r="GFF20" s="201"/>
      <c r="GFG20" s="201"/>
      <c r="GFH20" s="201"/>
      <c r="GFI20" s="201"/>
      <c r="GFJ20" s="201"/>
      <c r="GFK20" s="201"/>
      <c r="GFL20" s="201"/>
      <c r="GFM20" s="201"/>
      <c r="GFN20" s="201"/>
      <c r="GFO20" s="201"/>
      <c r="GFP20" s="201"/>
      <c r="GFQ20" s="201"/>
      <c r="GFR20" s="201"/>
      <c r="GFS20" s="201"/>
      <c r="GFT20" s="201"/>
      <c r="GFU20" s="201"/>
      <c r="GFV20" s="201"/>
      <c r="GFW20" s="201"/>
      <c r="GFX20" s="201"/>
      <c r="GFY20" s="201"/>
      <c r="GFZ20" s="201"/>
      <c r="GGA20" s="201"/>
      <c r="GGB20" s="201"/>
      <c r="GGC20" s="201"/>
      <c r="GGD20" s="201"/>
      <c r="GGE20" s="201"/>
      <c r="GGF20" s="201"/>
      <c r="GGG20" s="201"/>
      <c r="GGH20" s="201"/>
      <c r="GGI20" s="201"/>
      <c r="GGJ20" s="201"/>
      <c r="GGK20" s="201"/>
      <c r="GGL20" s="201"/>
      <c r="GGM20" s="201"/>
      <c r="GGN20" s="201"/>
      <c r="GGO20" s="201"/>
      <c r="GGP20" s="201"/>
      <c r="GGQ20" s="201"/>
      <c r="GGR20" s="201"/>
      <c r="GGS20" s="201"/>
      <c r="GGT20" s="201"/>
      <c r="GGU20" s="201"/>
      <c r="GGV20" s="201"/>
      <c r="GGW20" s="201"/>
      <c r="GGX20" s="201"/>
      <c r="GGY20" s="201"/>
      <c r="GGZ20" s="201"/>
      <c r="GHA20" s="201"/>
      <c r="GHB20" s="201"/>
      <c r="GHC20" s="201"/>
      <c r="GHD20" s="201"/>
      <c r="GHE20" s="201"/>
      <c r="GHF20" s="201"/>
      <c r="GHG20" s="201"/>
      <c r="GHH20" s="201"/>
      <c r="GHI20" s="201"/>
      <c r="GHJ20" s="201"/>
      <c r="GHK20" s="201"/>
      <c r="GHL20" s="201"/>
      <c r="GHM20" s="201"/>
      <c r="GHN20" s="201"/>
      <c r="GHO20" s="201"/>
      <c r="GHP20" s="201"/>
      <c r="GHQ20" s="201"/>
      <c r="GHR20" s="201"/>
      <c r="GHS20" s="201"/>
      <c r="GHT20" s="201"/>
      <c r="GHU20" s="201"/>
      <c r="GHV20" s="201"/>
      <c r="GHW20" s="201"/>
      <c r="GHX20" s="201"/>
      <c r="GHY20" s="201"/>
      <c r="GHZ20" s="201"/>
      <c r="GIA20" s="201"/>
      <c r="GIB20" s="201"/>
      <c r="GIC20" s="201"/>
      <c r="GID20" s="201"/>
      <c r="GIE20" s="201"/>
      <c r="GIF20" s="201"/>
      <c r="GIG20" s="201"/>
      <c r="GIH20" s="201"/>
      <c r="GII20" s="201"/>
      <c r="GIJ20" s="201"/>
      <c r="GIK20" s="201"/>
      <c r="GIL20" s="201"/>
      <c r="GIM20" s="201"/>
      <c r="GIN20" s="201"/>
      <c r="GIO20" s="201"/>
      <c r="GIP20" s="201"/>
      <c r="GIQ20" s="201"/>
      <c r="GIR20" s="201"/>
      <c r="GIS20" s="201"/>
      <c r="GIT20" s="201"/>
      <c r="GIU20" s="201"/>
      <c r="GIV20" s="201"/>
      <c r="GIW20" s="201"/>
      <c r="GIX20" s="201"/>
      <c r="GIY20" s="201"/>
      <c r="GIZ20" s="201"/>
      <c r="GJA20" s="201"/>
      <c r="GJB20" s="201"/>
      <c r="GJC20" s="201"/>
      <c r="GJD20" s="201"/>
      <c r="GJE20" s="201"/>
      <c r="GJF20" s="201"/>
      <c r="GJG20" s="201"/>
      <c r="GJH20" s="201"/>
      <c r="GJI20" s="201"/>
      <c r="GJJ20" s="201"/>
      <c r="GJK20" s="201"/>
      <c r="GJL20" s="201"/>
      <c r="GJM20" s="201"/>
      <c r="GJN20" s="201"/>
      <c r="GJO20" s="201"/>
      <c r="GJP20" s="201"/>
      <c r="GJQ20" s="201"/>
      <c r="GJR20" s="201"/>
      <c r="GJS20" s="201"/>
      <c r="GJT20" s="201"/>
      <c r="GJU20" s="201"/>
      <c r="GJV20" s="201"/>
      <c r="GJW20" s="201"/>
      <c r="GJX20" s="201"/>
      <c r="GJY20" s="201"/>
      <c r="GJZ20" s="201"/>
      <c r="GKA20" s="201"/>
      <c r="GKB20" s="201"/>
      <c r="GKC20" s="201"/>
      <c r="GKD20" s="201"/>
      <c r="GKE20" s="201"/>
      <c r="GKF20" s="201"/>
      <c r="GKG20" s="201"/>
      <c r="GKH20" s="201"/>
      <c r="GKI20" s="201"/>
      <c r="GKJ20" s="201"/>
      <c r="GKK20" s="201"/>
      <c r="GKL20" s="201"/>
      <c r="GKM20" s="201"/>
      <c r="GKN20" s="201"/>
      <c r="GKO20" s="201"/>
      <c r="GKP20" s="201"/>
      <c r="GKQ20" s="201"/>
      <c r="GKR20" s="201"/>
      <c r="GKS20" s="201"/>
      <c r="GKT20" s="201"/>
      <c r="GKU20" s="201"/>
      <c r="GKV20" s="201"/>
      <c r="GKW20" s="201"/>
      <c r="GKX20" s="201"/>
      <c r="GKY20" s="201"/>
      <c r="GKZ20" s="201"/>
      <c r="GLA20" s="201"/>
      <c r="GLB20" s="201"/>
      <c r="GLC20" s="201"/>
      <c r="GLD20" s="201"/>
      <c r="GLE20" s="201"/>
      <c r="GLF20" s="201"/>
      <c r="GLG20" s="201"/>
      <c r="GLH20" s="201"/>
      <c r="GLI20" s="201"/>
      <c r="GLJ20" s="201"/>
      <c r="GLK20" s="201"/>
      <c r="GLL20" s="201"/>
      <c r="GLM20" s="201"/>
      <c r="GLN20" s="201"/>
      <c r="GLO20" s="201"/>
      <c r="GLP20" s="201"/>
      <c r="GLQ20" s="201"/>
      <c r="GLR20" s="201"/>
      <c r="GLS20" s="201"/>
      <c r="GLT20" s="201"/>
      <c r="GLU20" s="201"/>
      <c r="GLV20" s="201"/>
      <c r="GLW20" s="201"/>
      <c r="GLX20" s="201"/>
      <c r="GLY20" s="201"/>
      <c r="GLZ20" s="201"/>
      <c r="GMA20" s="201"/>
      <c r="GMB20" s="201"/>
      <c r="GMC20" s="201"/>
      <c r="GMD20" s="201"/>
      <c r="GME20" s="201"/>
      <c r="GMF20" s="201"/>
      <c r="GMG20" s="201"/>
      <c r="GMH20" s="201"/>
      <c r="GMI20" s="201"/>
      <c r="GMJ20" s="201"/>
      <c r="GMK20" s="201"/>
      <c r="GML20" s="201"/>
      <c r="GMM20" s="201"/>
      <c r="GMN20" s="201"/>
      <c r="GMO20" s="201"/>
      <c r="GMP20" s="201"/>
      <c r="GMQ20" s="201"/>
      <c r="GMR20" s="201"/>
      <c r="GMS20" s="201"/>
      <c r="GMT20" s="201"/>
      <c r="GMU20" s="201"/>
      <c r="GMV20" s="201"/>
      <c r="GMW20" s="201"/>
      <c r="GMX20" s="201"/>
      <c r="GMY20" s="201"/>
      <c r="GMZ20" s="201"/>
      <c r="GNA20" s="201"/>
      <c r="GNB20" s="201"/>
      <c r="GNC20" s="201"/>
      <c r="GND20" s="201"/>
      <c r="GNE20" s="201"/>
      <c r="GNF20" s="201"/>
      <c r="GNG20" s="201"/>
      <c r="GNH20" s="201"/>
      <c r="GNI20" s="201"/>
      <c r="GNJ20" s="201"/>
      <c r="GNK20" s="201"/>
      <c r="GNL20" s="201"/>
      <c r="GNM20" s="201"/>
      <c r="GNN20" s="201"/>
      <c r="GNO20" s="201"/>
      <c r="GNP20" s="201"/>
      <c r="GNQ20" s="201"/>
      <c r="GNR20" s="201"/>
      <c r="GNS20" s="201"/>
      <c r="GNT20" s="201"/>
      <c r="GNU20" s="201"/>
      <c r="GNV20" s="201"/>
      <c r="GNW20" s="201"/>
      <c r="GNX20" s="201"/>
      <c r="GNY20" s="201"/>
      <c r="GNZ20" s="201"/>
      <c r="GOA20" s="201"/>
      <c r="GOB20" s="201"/>
      <c r="GOC20" s="201"/>
      <c r="GOD20" s="201"/>
      <c r="GOE20" s="201"/>
      <c r="GOF20" s="201"/>
      <c r="GOG20" s="201"/>
      <c r="GOH20" s="201"/>
      <c r="GOI20" s="201"/>
      <c r="GOJ20" s="201"/>
      <c r="GOK20" s="201"/>
      <c r="GOL20" s="201"/>
      <c r="GOM20" s="201"/>
      <c r="GON20" s="201"/>
      <c r="GOO20" s="201"/>
      <c r="GOP20" s="201"/>
      <c r="GOQ20" s="201"/>
      <c r="GOR20" s="201"/>
      <c r="GOS20" s="201"/>
      <c r="GOT20" s="201"/>
      <c r="GOU20" s="201"/>
      <c r="GOV20" s="201"/>
      <c r="GOW20" s="201"/>
      <c r="GOX20" s="201"/>
      <c r="GOY20" s="201"/>
      <c r="GOZ20" s="201"/>
      <c r="GPA20" s="201"/>
      <c r="GPB20" s="201"/>
      <c r="GPC20" s="201"/>
      <c r="GPD20" s="201"/>
      <c r="GPE20" s="201"/>
      <c r="GPF20" s="201"/>
      <c r="GPG20" s="201"/>
      <c r="GPH20" s="201"/>
      <c r="GPI20" s="201"/>
      <c r="GPJ20" s="201"/>
      <c r="GPK20" s="201"/>
      <c r="GPL20" s="201"/>
      <c r="GPM20" s="201"/>
      <c r="GPN20" s="201"/>
      <c r="GPO20" s="201"/>
      <c r="GPP20" s="201"/>
      <c r="GPQ20" s="201"/>
      <c r="GPR20" s="201"/>
      <c r="GPS20" s="201"/>
      <c r="GPT20" s="201"/>
      <c r="GPU20" s="201"/>
      <c r="GPV20" s="201"/>
      <c r="GPW20" s="201"/>
      <c r="GPX20" s="201"/>
      <c r="GPY20" s="201"/>
      <c r="GPZ20" s="201"/>
      <c r="GQA20" s="201"/>
      <c r="GQB20" s="201"/>
      <c r="GQC20" s="201"/>
      <c r="GQD20" s="201"/>
      <c r="GQE20" s="201"/>
      <c r="GQF20" s="201"/>
      <c r="GQG20" s="201"/>
      <c r="GQH20" s="201"/>
      <c r="GQI20" s="201"/>
      <c r="GQJ20" s="201"/>
      <c r="GQK20" s="201"/>
      <c r="GQL20" s="201"/>
      <c r="GQM20" s="201"/>
      <c r="GQN20" s="201"/>
      <c r="GQO20" s="201"/>
      <c r="GQP20" s="201"/>
      <c r="GQQ20" s="201"/>
      <c r="GQR20" s="201"/>
      <c r="GQS20" s="201"/>
      <c r="GQT20" s="201"/>
      <c r="GQU20" s="201"/>
      <c r="GQV20" s="201"/>
      <c r="GQW20" s="201"/>
      <c r="GQX20" s="201"/>
      <c r="GQY20" s="201"/>
      <c r="GQZ20" s="201"/>
      <c r="GRA20" s="201"/>
      <c r="GRB20" s="201"/>
      <c r="GRC20" s="201"/>
      <c r="GRD20" s="201"/>
      <c r="GRE20" s="201"/>
      <c r="GRF20" s="201"/>
      <c r="GRG20" s="201"/>
      <c r="GRH20" s="201"/>
      <c r="GRI20" s="201"/>
      <c r="GRJ20" s="201"/>
      <c r="GRK20" s="201"/>
      <c r="GRL20" s="201"/>
      <c r="GRM20" s="201"/>
      <c r="GRN20" s="201"/>
      <c r="GRO20" s="201"/>
      <c r="GRP20" s="201"/>
      <c r="GRQ20" s="201"/>
      <c r="GRR20" s="201"/>
      <c r="GRS20" s="201"/>
      <c r="GRT20" s="201"/>
      <c r="GRU20" s="201"/>
      <c r="GRV20" s="201"/>
      <c r="GRW20" s="201"/>
      <c r="GRX20" s="201"/>
      <c r="GRY20" s="201"/>
      <c r="GRZ20" s="201"/>
      <c r="GSA20" s="201"/>
      <c r="GSB20" s="201"/>
      <c r="GSC20" s="201"/>
      <c r="GSD20" s="201"/>
      <c r="GSE20" s="201"/>
      <c r="GSF20" s="201"/>
      <c r="GSG20" s="201"/>
      <c r="GSH20" s="201"/>
      <c r="GSI20" s="201"/>
      <c r="GSJ20" s="201"/>
      <c r="GSK20" s="201"/>
      <c r="GSL20" s="201"/>
      <c r="GSM20" s="201"/>
      <c r="GSN20" s="201"/>
      <c r="GSO20" s="201"/>
      <c r="GSP20" s="201"/>
      <c r="GSQ20" s="201"/>
      <c r="GSR20" s="201"/>
      <c r="GSS20" s="201"/>
      <c r="GST20" s="201"/>
      <c r="GSU20" s="201"/>
      <c r="GSV20" s="201"/>
      <c r="GSW20" s="201"/>
      <c r="GSX20" s="201"/>
      <c r="GSY20" s="201"/>
      <c r="GSZ20" s="201"/>
      <c r="GTA20" s="201"/>
      <c r="GTB20" s="201"/>
      <c r="GTC20" s="201"/>
      <c r="GTD20" s="201"/>
      <c r="GTE20" s="201"/>
      <c r="GTF20" s="201"/>
      <c r="GTG20" s="201"/>
      <c r="GTH20" s="201"/>
      <c r="GTI20" s="201"/>
      <c r="GTJ20" s="201"/>
      <c r="GTK20" s="201"/>
      <c r="GTL20" s="201"/>
      <c r="GTM20" s="201"/>
      <c r="GTN20" s="201"/>
      <c r="GTO20" s="201"/>
      <c r="GTP20" s="201"/>
      <c r="GTQ20" s="201"/>
      <c r="GTR20" s="201"/>
      <c r="GTS20" s="201"/>
      <c r="GTT20" s="201"/>
      <c r="GTU20" s="201"/>
      <c r="GTV20" s="201"/>
      <c r="GTW20" s="201"/>
      <c r="GTX20" s="201"/>
      <c r="GTY20" s="201"/>
      <c r="GTZ20" s="201"/>
      <c r="GUA20" s="201"/>
      <c r="GUB20" s="201"/>
      <c r="GUC20" s="201"/>
      <c r="GUD20" s="201"/>
      <c r="GUE20" s="201"/>
      <c r="GUF20" s="201"/>
      <c r="GUG20" s="201"/>
      <c r="GUH20" s="201"/>
      <c r="GUI20" s="201"/>
      <c r="GUJ20" s="201"/>
      <c r="GUK20" s="201"/>
      <c r="GUL20" s="201"/>
      <c r="GUM20" s="201"/>
      <c r="GUN20" s="201"/>
      <c r="GUO20" s="201"/>
      <c r="GUP20" s="201"/>
      <c r="GUQ20" s="201"/>
      <c r="GUR20" s="201"/>
      <c r="GUS20" s="201"/>
      <c r="GUT20" s="201"/>
      <c r="GUU20" s="201"/>
      <c r="GUV20" s="201"/>
      <c r="GUW20" s="201"/>
      <c r="GUX20" s="201"/>
      <c r="GUY20" s="201"/>
      <c r="GUZ20" s="201"/>
      <c r="GVA20" s="201"/>
      <c r="GVB20" s="201"/>
      <c r="GVC20" s="201"/>
      <c r="GVD20" s="201"/>
      <c r="GVE20" s="201"/>
      <c r="GVF20" s="201"/>
      <c r="GVG20" s="201"/>
      <c r="GVH20" s="201"/>
      <c r="GVI20" s="201"/>
      <c r="GVJ20" s="201"/>
      <c r="GVK20" s="201"/>
      <c r="GVL20" s="201"/>
      <c r="GVM20" s="201"/>
      <c r="GVN20" s="201"/>
      <c r="GVO20" s="201"/>
      <c r="GVP20" s="201"/>
      <c r="GVQ20" s="201"/>
      <c r="GVR20" s="201"/>
      <c r="GVS20" s="201"/>
      <c r="GVT20" s="201"/>
      <c r="GVU20" s="201"/>
      <c r="GVV20" s="201"/>
      <c r="GVW20" s="201"/>
      <c r="GVX20" s="201"/>
      <c r="GVY20" s="201"/>
      <c r="GVZ20" s="201"/>
      <c r="GWA20" s="201"/>
      <c r="GWB20" s="201"/>
      <c r="GWC20" s="201"/>
      <c r="GWD20" s="201"/>
      <c r="GWE20" s="201"/>
      <c r="GWF20" s="201"/>
      <c r="GWG20" s="201"/>
      <c r="GWH20" s="201"/>
      <c r="GWI20" s="201"/>
      <c r="GWJ20" s="201"/>
      <c r="GWK20" s="201"/>
      <c r="GWL20" s="201"/>
      <c r="GWM20" s="201"/>
      <c r="GWN20" s="201"/>
      <c r="GWO20" s="201"/>
      <c r="GWP20" s="201"/>
      <c r="GWQ20" s="201"/>
      <c r="GWR20" s="201"/>
      <c r="GWS20" s="201"/>
      <c r="GWT20" s="201"/>
      <c r="GWU20" s="201"/>
      <c r="GWV20" s="201"/>
      <c r="GWW20" s="201"/>
      <c r="GWX20" s="201"/>
      <c r="GWY20" s="201"/>
      <c r="GWZ20" s="201"/>
      <c r="GXA20" s="201"/>
      <c r="GXB20" s="201"/>
      <c r="GXC20" s="201"/>
      <c r="GXD20" s="201"/>
      <c r="GXE20" s="201"/>
      <c r="GXF20" s="201"/>
      <c r="GXG20" s="201"/>
      <c r="GXH20" s="201"/>
      <c r="GXI20" s="201"/>
      <c r="GXJ20" s="201"/>
      <c r="GXK20" s="201"/>
      <c r="GXL20" s="201"/>
      <c r="GXM20" s="201"/>
      <c r="GXN20" s="201"/>
      <c r="GXO20" s="201"/>
      <c r="GXP20" s="201"/>
      <c r="GXQ20" s="201"/>
      <c r="GXR20" s="201"/>
      <c r="GXS20" s="201"/>
      <c r="GXT20" s="201"/>
      <c r="GXU20" s="201"/>
      <c r="GXV20" s="201"/>
      <c r="GXW20" s="201"/>
      <c r="GXX20" s="201"/>
      <c r="GXY20" s="201"/>
      <c r="GXZ20" s="201"/>
      <c r="GYA20" s="201"/>
      <c r="GYB20" s="201"/>
      <c r="GYC20" s="201"/>
      <c r="GYD20" s="201"/>
      <c r="GYE20" s="201"/>
      <c r="GYF20" s="201"/>
      <c r="GYG20" s="201"/>
      <c r="GYH20" s="201"/>
      <c r="GYI20" s="201"/>
      <c r="GYJ20" s="201"/>
      <c r="GYK20" s="201"/>
      <c r="GYL20" s="201"/>
      <c r="GYM20" s="201"/>
      <c r="GYN20" s="201"/>
      <c r="GYO20" s="201"/>
      <c r="GYP20" s="201"/>
      <c r="GYQ20" s="201"/>
      <c r="GYR20" s="201"/>
      <c r="GYS20" s="201"/>
      <c r="GYT20" s="201"/>
      <c r="GYU20" s="201"/>
      <c r="GYV20" s="201"/>
      <c r="GYW20" s="201"/>
      <c r="GYX20" s="201"/>
      <c r="GYY20" s="201"/>
      <c r="GYZ20" s="201"/>
      <c r="GZA20" s="201"/>
      <c r="GZB20" s="201"/>
      <c r="GZC20" s="201"/>
      <c r="GZD20" s="201"/>
      <c r="GZE20" s="201"/>
      <c r="GZF20" s="201"/>
      <c r="GZG20" s="201"/>
      <c r="GZH20" s="201"/>
      <c r="GZI20" s="201"/>
      <c r="GZJ20" s="201"/>
      <c r="GZK20" s="201"/>
      <c r="GZL20" s="201"/>
      <c r="GZM20" s="201"/>
      <c r="GZN20" s="201"/>
      <c r="GZO20" s="201"/>
      <c r="GZP20" s="201"/>
      <c r="GZQ20" s="201"/>
      <c r="GZR20" s="201"/>
      <c r="GZS20" s="201"/>
      <c r="GZT20" s="201"/>
      <c r="GZU20" s="201"/>
      <c r="GZV20" s="201"/>
      <c r="GZW20" s="201"/>
      <c r="GZX20" s="201"/>
      <c r="GZY20" s="201"/>
      <c r="GZZ20" s="201"/>
      <c r="HAA20" s="201"/>
      <c r="HAB20" s="201"/>
      <c r="HAC20" s="201"/>
      <c r="HAD20" s="201"/>
      <c r="HAE20" s="201"/>
      <c r="HAF20" s="201"/>
      <c r="HAG20" s="201"/>
      <c r="HAH20" s="201"/>
      <c r="HAI20" s="201"/>
      <c r="HAJ20" s="201"/>
      <c r="HAK20" s="201"/>
      <c r="HAL20" s="201"/>
      <c r="HAM20" s="201"/>
      <c r="HAN20" s="201"/>
      <c r="HAO20" s="201"/>
      <c r="HAP20" s="201"/>
      <c r="HAQ20" s="201"/>
      <c r="HAR20" s="201"/>
      <c r="HAS20" s="201"/>
      <c r="HAT20" s="201"/>
      <c r="HAU20" s="201"/>
      <c r="HAV20" s="201"/>
      <c r="HAW20" s="201"/>
      <c r="HAX20" s="201"/>
      <c r="HAY20" s="201"/>
      <c r="HAZ20" s="201"/>
      <c r="HBA20" s="201"/>
      <c r="HBB20" s="201"/>
      <c r="HBC20" s="201"/>
      <c r="HBD20" s="201"/>
      <c r="HBE20" s="201"/>
      <c r="HBF20" s="201"/>
      <c r="HBG20" s="201"/>
      <c r="HBH20" s="201"/>
      <c r="HBI20" s="201"/>
      <c r="HBJ20" s="201"/>
      <c r="HBK20" s="201"/>
      <c r="HBL20" s="201"/>
      <c r="HBM20" s="201"/>
      <c r="HBN20" s="201"/>
      <c r="HBO20" s="201"/>
      <c r="HBP20" s="201"/>
      <c r="HBQ20" s="201"/>
      <c r="HBR20" s="201"/>
      <c r="HBS20" s="201"/>
      <c r="HBT20" s="201"/>
      <c r="HBU20" s="201"/>
      <c r="HBV20" s="201"/>
      <c r="HBW20" s="201"/>
      <c r="HBX20" s="201"/>
      <c r="HBY20" s="201"/>
      <c r="HBZ20" s="201"/>
      <c r="HCA20" s="201"/>
      <c r="HCB20" s="201"/>
      <c r="HCC20" s="201"/>
      <c r="HCD20" s="201"/>
      <c r="HCE20" s="201"/>
      <c r="HCF20" s="201"/>
      <c r="HCG20" s="201"/>
      <c r="HCH20" s="201"/>
      <c r="HCI20" s="201"/>
      <c r="HCJ20" s="201"/>
      <c r="HCK20" s="201"/>
      <c r="HCL20" s="201"/>
      <c r="HCM20" s="201"/>
      <c r="HCN20" s="201"/>
      <c r="HCO20" s="201"/>
      <c r="HCP20" s="201"/>
      <c r="HCQ20" s="201"/>
      <c r="HCR20" s="201"/>
      <c r="HCS20" s="201"/>
      <c r="HCT20" s="201"/>
      <c r="HCU20" s="201"/>
      <c r="HCV20" s="201"/>
      <c r="HCW20" s="201"/>
      <c r="HCX20" s="201"/>
      <c r="HCY20" s="201"/>
      <c r="HCZ20" s="201"/>
      <c r="HDA20" s="201"/>
      <c r="HDB20" s="201"/>
      <c r="HDC20" s="201"/>
      <c r="HDD20" s="201"/>
      <c r="HDE20" s="201"/>
      <c r="HDF20" s="201"/>
      <c r="HDG20" s="201"/>
      <c r="HDH20" s="201"/>
      <c r="HDI20" s="201"/>
      <c r="HDJ20" s="201"/>
      <c r="HDK20" s="201"/>
      <c r="HDL20" s="201"/>
      <c r="HDM20" s="201"/>
      <c r="HDN20" s="201"/>
      <c r="HDO20" s="201"/>
      <c r="HDP20" s="201"/>
      <c r="HDQ20" s="201"/>
      <c r="HDR20" s="201"/>
      <c r="HDS20" s="201"/>
      <c r="HDT20" s="201"/>
      <c r="HDU20" s="201"/>
      <c r="HDV20" s="201"/>
      <c r="HDW20" s="201"/>
      <c r="HDX20" s="201"/>
      <c r="HDY20" s="201"/>
      <c r="HDZ20" s="201"/>
      <c r="HEA20" s="201"/>
      <c r="HEB20" s="201"/>
      <c r="HEC20" s="201"/>
      <c r="HED20" s="201"/>
      <c r="HEE20" s="201"/>
      <c r="HEF20" s="201"/>
      <c r="HEG20" s="201"/>
      <c r="HEH20" s="201"/>
      <c r="HEI20" s="201"/>
      <c r="HEJ20" s="201"/>
      <c r="HEK20" s="201"/>
      <c r="HEL20" s="201"/>
      <c r="HEM20" s="201"/>
      <c r="HEN20" s="201"/>
      <c r="HEO20" s="201"/>
      <c r="HEP20" s="201"/>
      <c r="HEQ20" s="201"/>
      <c r="HER20" s="201"/>
      <c r="HES20" s="201"/>
      <c r="HET20" s="201"/>
      <c r="HEU20" s="201"/>
      <c r="HEV20" s="201"/>
      <c r="HEW20" s="201"/>
      <c r="HEX20" s="201"/>
      <c r="HEY20" s="201"/>
      <c r="HEZ20" s="201"/>
      <c r="HFA20" s="201"/>
      <c r="HFB20" s="201"/>
      <c r="HFC20" s="201"/>
      <c r="HFD20" s="201"/>
      <c r="HFE20" s="201"/>
      <c r="HFF20" s="201"/>
      <c r="HFG20" s="201"/>
      <c r="HFH20" s="201"/>
      <c r="HFI20" s="201"/>
      <c r="HFJ20" s="201"/>
      <c r="HFK20" s="201"/>
      <c r="HFL20" s="201"/>
      <c r="HFM20" s="201"/>
      <c r="HFN20" s="201"/>
      <c r="HFO20" s="201"/>
      <c r="HFP20" s="201"/>
      <c r="HFQ20" s="201"/>
      <c r="HFR20" s="201"/>
      <c r="HFS20" s="201"/>
      <c r="HFT20" s="201"/>
      <c r="HFU20" s="201"/>
      <c r="HFV20" s="201"/>
      <c r="HFW20" s="201"/>
      <c r="HFX20" s="201"/>
      <c r="HFY20" s="201"/>
      <c r="HFZ20" s="201"/>
      <c r="HGA20" s="201"/>
      <c r="HGB20" s="201"/>
      <c r="HGC20" s="201"/>
      <c r="HGD20" s="201"/>
      <c r="HGE20" s="201"/>
      <c r="HGF20" s="201"/>
      <c r="HGG20" s="201"/>
      <c r="HGH20" s="201"/>
      <c r="HGI20" s="201"/>
      <c r="HGJ20" s="201"/>
      <c r="HGK20" s="201"/>
      <c r="HGL20" s="201"/>
      <c r="HGM20" s="201"/>
      <c r="HGN20" s="201"/>
      <c r="HGO20" s="201"/>
      <c r="HGP20" s="201"/>
      <c r="HGQ20" s="201"/>
      <c r="HGR20" s="201"/>
      <c r="HGS20" s="201"/>
      <c r="HGT20" s="201"/>
      <c r="HGU20" s="201"/>
      <c r="HGV20" s="201"/>
      <c r="HGW20" s="201"/>
      <c r="HGX20" s="201"/>
      <c r="HGY20" s="201"/>
      <c r="HGZ20" s="201"/>
      <c r="HHA20" s="201"/>
      <c r="HHB20" s="201"/>
      <c r="HHC20" s="201"/>
      <c r="HHD20" s="201"/>
      <c r="HHE20" s="201"/>
      <c r="HHF20" s="201"/>
      <c r="HHG20" s="201"/>
      <c r="HHH20" s="201"/>
      <c r="HHI20" s="201"/>
      <c r="HHJ20" s="201"/>
      <c r="HHK20" s="201"/>
      <c r="HHL20" s="201"/>
      <c r="HHM20" s="201"/>
      <c r="HHN20" s="201"/>
      <c r="HHO20" s="201"/>
      <c r="HHP20" s="201"/>
      <c r="HHQ20" s="201"/>
      <c r="HHR20" s="201"/>
      <c r="HHS20" s="201"/>
      <c r="HHT20" s="201"/>
      <c r="HHU20" s="201"/>
      <c r="HHV20" s="201"/>
      <c r="HHW20" s="201"/>
      <c r="HHX20" s="201"/>
      <c r="HHY20" s="201"/>
      <c r="HHZ20" s="201"/>
      <c r="HIA20" s="201"/>
      <c r="HIB20" s="201"/>
      <c r="HIC20" s="201"/>
      <c r="HID20" s="201"/>
      <c r="HIE20" s="201"/>
      <c r="HIF20" s="201"/>
      <c r="HIG20" s="201"/>
      <c r="HIH20" s="201"/>
      <c r="HII20" s="201"/>
      <c r="HIJ20" s="201"/>
      <c r="HIK20" s="201"/>
      <c r="HIL20" s="201"/>
      <c r="HIM20" s="201"/>
      <c r="HIN20" s="201"/>
      <c r="HIO20" s="201"/>
      <c r="HIP20" s="201"/>
      <c r="HIQ20" s="201"/>
      <c r="HIR20" s="201"/>
      <c r="HIS20" s="201"/>
      <c r="HIT20" s="201"/>
      <c r="HIU20" s="201"/>
      <c r="HIV20" s="201"/>
      <c r="HIW20" s="201"/>
      <c r="HIX20" s="201"/>
      <c r="HIY20" s="201"/>
      <c r="HIZ20" s="201"/>
      <c r="HJA20" s="201"/>
      <c r="HJB20" s="201"/>
      <c r="HJC20" s="201"/>
      <c r="HJD20" s="201"/>
      <c r="HJE20" s="201"/>
      <c r="HJF20" s="201"/>
      <c r="HJG20" s="201"/>
      <c r="HJH20" s="201"/>
      <c r="HJI20" s="201"/>
      <c r="HJJ20" s="201"/>
      <c r="HJK20" s="201"/>
      <c r="HJL20" s="201"/>
      <c r="HJM20" s="201"/>
      <c r="HJN20" s="201"/>
      <c r="HJO20" s="201"/>
      <c r="HJP20" s="201"/>
      <c r="HJQ20" s="201"/>
      <c r="HJR20" s="201"/>
      <c r="HJS20" s="201"/>
      <c r="HJT20" s="201"/>
      <c r="HJU20" s="201"/>
      <c r="HJV20" s="201"/>
      <c r="HJW20" s="201"/>
      <c r="HJX20" s="201"/>
      <c r="HJY20" s="201"/>
      <c r="HJZ20" s="201"/>
      <c r="HKA20" s="201"/>
      <c r="HKB20" s="201"/>
      <c r="HKC20" s="201"/>
      <c r="HKD20" s="201"/>
      <c r="HKE20" s="201"/>
      <c r="HKF20" s="201"/>
      <c r="HKG20" s="201"/>
      <c r="HKH20" s="201"/>
      <c r="HKI20" s="201"/>
      <c r="HKJ20" s="201"/>
      <c r="HKK20" s="201"/>
      <c r="HKL20" s="201"/>
      <c r="HKM20" s="201"/>
      <c r="HKN20" s="201"/>
      <c r="HKO20" s="201"/>
      <c r="HKP20" s="201"/>
      <c r="HKQ20" s="201"/>
      <c r="HKR20" s="201"/>
      <c r="HKS20" s="201"/>
      <c r="HKT20" s="201"/>
      <c r="HKU20" s="201"/>
      <c r="HKV20" s="201"/>
      <c r="HKW20" s="201"/>
      <c r="HKX20" s="201"/>
      <c r="HKY20" s="201"/>
      <c r="HKZ20" s="201"/>
      <c r="HLA20" s="201"/>
      <c r="HLB20" s="201"/>
      <c r="HLC20" s="201"/>
      <c r="HLD20" s="201"/>
      <c r="HLE20" s="201"/>
      <c r="HLF20" s="201"/>
      <c r="HLG20" s="201"/>
      <c r="HLH20" s="201"/>
      <c r="HLI20" s="201"/>
      <c r="HLJ20" s="201"/>
      <c r="HLK20" s="201"/>
      <c r="HLL20" s="201"/>
      <c r="HLM20" s="201"/>
      <c r="HLN20" s="201"/>
      <c r="HLO20" s="201"/>
      <c r="HLP20" s="201"/>
      <c r="HLQ20" s="201"/>
      <c r="HLR20" s="201"/>
      <c r="HLS20" s="201"/>
      <c r="HLT20" s="201"/>
      <c r="HLU20" s="201"/>
      <c r="HLV20" s="201"/>
      <c r="HLW20" s="201"/>
      <c r="HLX20" s="201"/>
      <c r="HLY20" s="201"/>
      <c r="HLZ20" s="201"/>
      <c r="HMA20" s="201"/>
      <c r="HMB20" s="201"/>
      <c r="HMC20" s="201"/>
      <c r="HMD20" s="201"/>
      <c r="HME20" s="201"/>
      <c r="HMF20" s="201"/>
      <c r="HMG20" s="201"/>
      <c r="HMH20" s="201"/>
      <c r="HMI20" s="201"/>
      <c r="HMJ20" s="201"/>
      <c r="HMK20" s="201"/>
      <c r="HML20" s="201"/>
      <c r="HMM20" s="201"/>
      <c r="HMN20" s="201"/>
      <c r="HMO20" s="201"/>
      <c r="HMP20" s="201"/>
      <c r="HMQ20" s="201"/>
      <c r="HMR20" s="201"/>
      <c r="HMS20" s="201"/>
      <c r="HMT20" s="201"/>
      <c r="HMU20" s="201"/>
      <c r="HMV20" s="201"/>
      <c r="HMW20" s="201"/>
      <c r="HMX20" s="201"/>
      <c r="HMY20" s="201"/>
      <c r="HMZ20" s="201"/>
      <c r="HNA20" s="201"/>
      <c r="HNB20" s="201"/>
      <c r="HNC20" s="201"/>
      <c r="HND20" s="201"/>
      <c r="HNE20" s="201"/>
      <c r="HNF20" s="201"/>
      <c r="HNG20" s="201"/>
      <c r="HNH20" s="201"/>
      <c r="HNI20" s="201"/>
      <c r="HNJ20" s="201"/>
      <c r="HNK20" s="201"/>
      <c r="HNL20" s="201"/>
      <c r="HNM20" s="201"/>
      <c r="HNN20" s="201"/>
      <c r="HNO20" s="201"/>
      <c r="HNP20" s="201"/>
      <c r="HNQ20" s="201"/>
      <c r="HNR20" s="201"/>
      <c r="HNS20" s="201"/>
      <c r="HNT20" s="201"/>
      <c r="HNU20" s="201"/>
      <c r="HNV20" s="201"/>
      <c r="HNW20" s="201"/>
      <c r="HNX20" s="201"/>
      <c r="HNY20" s="201"/>
      <c r="HNZ20" s="201"/>
      <c r="HOA20" s="201"/>
      <c r="HOB20" s="201"/>
      <c r="HOC20" s="201"/>
      <c r="HOD20" s="201"/>
      <c r="HOE20" s="201"/>
      <c r="HOF20" s="201"/>
      <c r="HOG20" s="201"/>
      <c r="HOH20" s="201"/>
      <c r="HOI20" s="201"/>
      <c r="HOJ20" s="201"/>
      <c r="HOK20" s="201"/>
      <c r="HOL20" s="201"/>
      <c r="HOM20" s="201"/>
      <c r="HON20" s="201"/>
      <c r="HOO20" s="201"/>
      <c r="HOP20" s="201"/>
      <c r="HOQ20" s="201"/>
      <c r="HOR20" s="201"/>
      <c r="HOS20" s="201"/>
      <c r="HOT20" s="201"/>
      <c r="HOU20" s="201"/>
      <c r="HOV20" s="201"/>
      <c r="HOW20" s="201"/>
      <c r="HOX20" s="201"/>
      <c r="HOY20" s="201"/>
      <c r="HOZ20" s="201"/>
      <c r="HPA20" s="201"/>
      <c r="HPB20" s="201"/>
      <c r="HPC20" s="201"/>
      <c r="HPD20" s="201"/>
      <c r="HPE20" s="201"/>
      <c r="HPF20" s="201"/>
      <c r="HPG20" s="201"/>
      <c r="HPH20" s="201"/>
      <c r="HPI20" s="201"/>
      <c r="HPJ20" s="201"/>
      <c r="HPK20" s="201"/>
      <c r="HPL20" s="201"/>
      <c r="HPM20" s="201"/>
      <c r="HPN20" s="201"/>
      <c r="HPO20" s="201"/>
      <c r="HPP20" s="201"/>
      <c r="HPQ20" s="201"/>
      <c r="HPR20" s="201"/>
      <c r="HPS20" s="201"/>
      <c r="HPT20" s="201"/>
      <c r="HPU20" s="201"/>
      <c r="HPV20" s="201"/>
      <c r="HPW20" s="201"/>
      <c r="HPX20" s="201"/>
      <c r="HPY20" s="201"/>
      <c r="HPZ20" s="201"/>
      <c r="HQA20" s="201"/>
      <c r="HQB20" s="201"/>
      <c r="HQC20" s="201"/>
      <c r="HQD20" s="201"/>
      <c r="HQE20" s="201"/>
      <c r="HQF20" s="201"/>
      <c r="HQG20" s="201"/>
      <c r="HQH20" s="201"/>
      <c r="HQI20" s="201"/>
      <c r="HQJ20" s="201"/>
      <c r="HQK20" s="201"/>
      <c r="HQL20" s="201"/>
      <c r="HQM20" s="201"/>
      <c r="HQN20" s="201"/>
      <c r="HQO20" s="201"/>
      <c r="HQP20" s="201"/>
      <c r="HQQ20" s="201"/>
      <c r="HQR20" s="201"/>
      <c r="HQS20" s="201"/>
      <c r="HQT20" s="201"/>
      <c r="HQU20" s="201"/>
      <c r="HQV20" s="201"/>
      <c r="HQW20" s="201"/>
      <c r="HQX20" s="201"/>
      <c r="HQY20" s="201"/>
      <c r="HQZ20" s="201"/>
      <c r="HRA20" s="201"/>
      <c r="HRB20" s="201"/>
      <c r="HRC20" s="201"/>
      <c r="HRD20" s="201"/>
      <c r="HRE20" s="201"/>
      <c r="HRF20" s="201"/>
      <c r="HRG20" s="201"/>
      <c r="HRH20" s="201"/>
      <c r="HRI20" s="201"/>
      <c r="HRJ20" s="201"/>
      <c r="HRK20" s="201"/>
      <c r="HRL20" s="201"/>
      <c r="HRM20" s="201"/>
      <c r="HRN20" s="201"/>
      <c r="HRO20" s="201"/>
      <c r="HRP20" s="201"/>
      <c r="HRQ20" s="201"/>
      <c r="HRR20" s="201"/>
      <c r="HRS20" s="201"/>
      <c r="HRT20" s="201"/>
      <c r="HRU20" s="201"/>
      <c r="HRV20" s="201"/>
      <c r="HRW20" s="201"/>
      <c r="HRX20" s="201"/>
      <c r="HRY20" s="201"/>
      <c r="HRZ20" s="201"/>
      <c r="HSA20" s="201"/>
      <c r="HSB20" s="201"/>
      <c r="HSC20" s="201"/>
      <c r="HSD20" s="201"/>
      <c r="HSE20" s="201"/>
      <c r="HSF20" s="201"/>
      <c r="HSG20" s="201"/>
      <c r="HSH20" s="201"/>
      <c r="HSI20" s="201"/>
      <c r="HSJ20" s="201"/>
      <c r="HSK20" s="201"/>
      <c r="HSL20" s="201"/>
      <c r="HSM20" s="201"/>
      <c r="HSN20" s="201"/>
      <c r="HSO20" s="201"/>
      <c r="HSP20" s="201"/>
      <c r="HSQ20" s="201"/>
      <c r="HSR20" s="201"/>
      <c r="HSS20" s="201"/>
      <c r="HST20" s="201"/>
      <c r="HSU20" s="201"/>
      <c r="HSV20" s="201"/>
      <c r="HSW20" s="201"/>
      <c r="HSX20" s="201"/>
      <c r="HSY20" s="201"/>
      <c r="HSZ20" s="201"/>
      <c r="HTA20" s="201"/>
      <c r="HTB20" s="201"/>
      <c r="HTC20" s="201"/>
      <c r="HTD20" s="201"/>
      <c r="HTE20" s="201"/>
      <c r="HTF20" s="201"/>
      <c r="HTG20" s="201"/>
      <c r="HTH20" s="201"/>
      <c r="HTI20" s="201"/>
      <c r="HTJ20" s="201"/>
      <c r="HTK20" s="201"/>
      <c r="HTL20" s="201"/>
      <c r="HTM20" s="201"/>
      <c r="HTN20" s="201"/>
      <c r="HTO20" s="201"/>
      <c r="HTP20" s="201"/>
      <c r="HTQ20" s="201"/>
      <c r="HTR20" s="201"/>
      <c r="HTS20" s="201"/>
      <c r="HTT20" s="201"/>
      <c r="HTU20" s="201"/>
      <c r="HTV20" s="201"/>
      <c r="HTW20" s="201"/>
      <c r="HTX20" s="201"/>
      <c r="HTY20" s="201"/>
      <c r="HTZ20" s="201"/>
      <c r="HUA20" s="201"/>
      <c r="HUB20" s="201"/>
      <c r="HUC20" s="201"/>
      <c r="HUD20" s="201"/>
      <c r="HUE20" s="201"/>
      <c r="HUF20" s="201"/>
      <c r="HUG20" s="201"/>
      <c r="HUH20" s="201"/>
      <c r="HUI20" s="201"/>
      <c r="HUJ20" s="201"/>
      <c r="HUK20" s="201"/>
      <c r="HUL20" s="201"/>
      <c r="HUM20" s="201"/>
      <c r="HUN20" s="201"/>
      <c r="HUO20" s="201"/>
      <c r="HUP20" s="201"/>
      <c r="HUQ20" s="201"/>
      <c r="HUR20" s="201"/>
      <c r="HUS20" s="201"/>
      <c r="HUT20" s="201"/>
      <c r="HUU20" s="201"/>
      <c r="HUV20" s="201"/>
      <c r="HUW20" s="201"/>
      <c r="HUX20" s="201"/>
      <c r="HUY20" s="201"/>
      <c r="HUZ20" s="201"/>
      <c r="HVA20" s="201"/>
      <c r="HVB20" s="201"/>
      <c r="HVC20" s="201"/>
      <c r="HVD20" s="201"/>
      <c r="HVE20" s="201"/>
      <c r="HVF20" s="201"/>
      <c r="HVG20" s="201"/>
      <c r="HVH20" s="201"/>
      <c r="HVI20" s="201"/>
      <c r="HVJ20" s="201"/>
      <c r="HVK20" s="201"/>
      <c r="HVL20" s="201"/>
      <c r="HVM20" s="201"/>
      <c r="HVN20" s="201"/>
      <c r="HVO20" s="201"/>
      <c r="HVP20" s="201"/>
      <c r="HVQ20" s="201"/>
      <c r="HVR20" s="201"/>
      <c r="HVS20" s="201"/>
      <c r="HVT20" s="201"/>
      <c r="HVU20" s="201"/>
      <c r="HVV20" s="201"/>
      <c r="HVW20" s="201"/>
      <c r="HVX20" s="201"/>
      <c r="HVY20" s="201"/>
      <c r="HVZ20" s="201"/>
      <c r="HWA20" s="201"/>
      <c r="HWB20" s="201"/>
      <c r="HWC20" s="201"/>
      <c r="HWD20" s="201"/>
      <c r="HWE20" s="201"/>
      <c r="HWF20" s="201"/>
      <c r="HWG20" s="201"/>
      <c r="HWH20" s="201"/>
      <c r="HWI20" s="201"/>
      <c r="HWJ20" s="201"/>
      <c r="HWK20" s="201"/>
      <c r="HWL20" s="201"/>
      <c r="HWM20" s="201"/>
      <c r="HWN20" s="201"/>
      <c r="HWO20" s="201"/>
      <c r="HWP20" s="201"/>
      <c r="HWQ20" s="201"/>
      <c r="HWR20" s="201"/>
      <c r="HWS20" s="201"/>
      <c r="HWT20" s="201"/>
      <c r="HWU20" s="201"/>
      <c r="HWV20" s="201"/>
      <c r="HWW20" s="201"/>
      <c r="HWX20" s="201"/>
      <c r="HWY20" s="201"/>
      <c r="HWZ20" s="201"/>
      <c r="HXA20" s="201"/>
      <c r="HXB20" s="201"/>
      <c r="HXC20" s="201"/>
      <c r="HXD20" s="201"/>
      <c r="HXE20" s="201"/>
      <c r="HXF20" s="201"/>
      <c r="HXG20" s="201"/>
      <c r="HXH20" s="201"/>
      <c r="HXI20" s="201"/>
      <c r="HXJ20" s="201"/>
      <c r="HXK20" s="201"/>
      <c r="HXL20" s="201"/>
      <c r="HXM20" s="201"/>
      <c r="HXN20" s="201"/>
      <c r="HXO20" s="201"/>
      <c r="HXP20" s="201"/>
      <c r="HXQ20" s="201"/>
      <c r="HXR20" s="201"/>
      <c r="HXS20" s="201"/>
      <c r="HXT20" s="201"/>
      <c r="HXU20" s="201"/>
      <c r="HXV20" s="201"/>
      <c r="HXW20" s="201"/>
      <c r="HXX20" s="201"/>
      <c r="HXY20" s="201"/>
      <c r="HXZ20" s="201"/>
      <c r="HYA20" s="201"/>
      <c r="HYB20" s="201"/>
      <c r="HYC20" s="201"/>
      <c r="HYD20" s="201"/>
      <c r="HYE20" s="201"/>
      <c r="HYF20" s="201"/>
      <c r="HYG20" s="201"/>
      <c r="HYH20" s="201"/>
      <c r="HYI20" s="201"/>
      <c r="HYJ20" s="201"/>
      <c r="HYK20" s="201"/>
      <c r="HYL20" s="201"/>
      <c r="HYM20" s="201"/>
      <c r="HYN20" s="201"/>
      <c r="HYO20" s="201"/>
      <c r="HYP20" s="201"/>
      <c r="HYQ20" s="201"/>
      <c r="HYR20" s="201"/>
      <c r="HYS20" s="201"/>
      <c r="HYT20" s="201"/>
      <c r="HYU20" s="201"/>
      <c r="HYV20" s="201"/>
      <c r="HYW20" s="201"/>
      <c r="HYX20" s="201"/>
      <c r="HYY20" s="201"/>
      <c r="HYZ20" s="201"/>
      <c r="HZA20" s="201"/>
      <c r="HZB20" s="201"/>
      <c r="HZC20" s="201"/>
      <c r="HZD20" s="201"/>
      <c r="HZE20" s="201"/>
      <c r="HZF20" s="201"/>
      <c r="HZG20" s="201"/>
      <c r="HZH20" s="201"/>
      <c r="HZI20" s="201"/>
      <c r="HZJ20" s="201"/>
      <c r="HZK20" s="201"/>
      <c r="HZL20" s="201"/>
      <c r="HZM20" s="201"/>
      <c r="HZN20" s="201"/>
      <c r="HZO20" s="201"/>
      <c r="HZP20" s="201"/>
      <c r="HZQ20" s="201"/>
      <c r="HZR20" s="201"/>
      <c r="HZS20" s="201"/>
      <c r="HZT20" s="201"/>
      <c r="HZU20" s="201"/>
      <c r="HZV20" s="201"/>
      <c r="HZW20" s="201"/>
      <c r="HZX20" s="201"/>
      <c r="HZY20" s="201"/>
      <c r="HZZ20" s="201"/>
      <c r="IAA20" s="201"/>
      <c r="IAB20" s="201"/>
      <c r="IAC20" s="201"/>
      <c r="IAD20" s="201"/>
      <c r="IAE20" s="201"/>
      <c r="IAF20" s="201"/>
      <c r="IAG20" s="201"/>
      <c r="IAH20" s="201"/>
      <c r="IAI20" s="201"/>
      <c r="IAJ20" s="201"/>
      <c r="IAK20" s="201"/>
      <c r="IAL20" s="201"/>
      <c r="IAM20" s="201"/>
      <c r="IAN20" s="201"/>
      <c r="IAO20" s="201"/>
      <c r="IAP20" s="201"/>
      <c r="IAQ20" s="201"/>
      <c r="IAR20" s="201"/>
      <c r="IAS20" s="201"/>
      <c r="IAT20" s="201"/>
      <c r="IAU20" s="201"/>
      <c r="IAV20" s="201"/>
      <c r="IAW20" s="201"/>
      <c r="IAX20" s="201"/>
      <c r="IAY20" s="201"/>
      <c r="IAZ20" s="201"/>
      <c r="IBA20" s="201"/>
      <c r="IBB20" s="201"/>
      <c r="IBC20" s="201"/>
      <c r="IBD20" s="201"/>
      <c r="IBE20" s="201"/>
      <c r="IBF20" s="201"/>
      <c r="IBG20" s="201"/>
      <c r="IBH20" s="201"/>
      <c r="IBI20" s="201"/>
      <c r="IBJ20" s="201"/>
      <c r="IBK20" s="201"/>
      <c r="IBL20" s="201"/>
      <c r="IBM20" s="201"/>
      <c r="IBN20" s="201"/>
      <c r="IBO20" s="201"/>
      <c r="IBP20" s="201"/>
      <c r="IBQ20" s="201"/>
      <c r="IBR20" s="201"/>
      <c r="IBS20" s="201"/>
      <c r="IBT20" s="201"/>
      <c r="IBU20" s="201"/>
      <c r="IBV20" s="201"/>
      <c r="IBW20" s="201"/>
      <c r="IBX20" s="201"/>
      <c r="IBY20" s="201"/>
      <c r="IBZ20" s="201"/>
      <c r="ICA20" s="201"/>
      <c r="ICB20" s="201"/>
      <c r="ICC20" s="201"/>
      <c r="ICD20" s="201"/>
      <c r="ICE20" s="201"/>
      <c r="ICF20" s="201"/>
      <c r="ICG20" s="201"/>
      <c r="ICH20" s="201"/>
      <c r="ICI20" s="201"/>
      <c r="ICJ20" s="201"/>
      <c r="ICK20" s="201"/>
      <c r="ICL20" s="201"/>
      <c r="ICM20" s="201"/>
      <c r="ICN20" s="201"/>
      <c r="ICO20" s="201"/>
      <c r="ICP20" s="201"/>
      <c r="ICQ20" s="201"/>
      <c r="ICR20" s="201"/>
      <c r="ICS20" s="201"/>
      <c r="ICT20" s="201"/>
      <c r="ICU20" s="201"/>
      <c r="ICV20" s="201"/>
      <c r="ICW20" s="201"/>
      <c r="ICX20" s="201"/>
      <c r="ICY20" s="201"/>
      <c r="ICZ20" s="201"/>
      <c r="IDA20" s="201"/>
      <c r="IDB20" s="201"/>
      <c r="IDC20" s="201"/>
      <c r="IDD20" s="201"/>
      <c r="IDE20" s="201"/>
      <c r="IDF20" s="201"/>
      <c r="IDG20" s="201"/>
      <c r="IDH20" s="201"/>
      <c r="IDI20" s="201"/>
      <c r="IDJ20" s="201"/>
      <c r="IDK20" s="201"/>
      <c r="IDL20" s="201"/>
      <c r="IDM20" s="201"/>
      <c r="IDN20" s="201"/>
      <c r="IDO20" s="201"/>
      <c r="IDP20" s="201"/>
      <c r="IDQ20" s="201"/>
      <c r="IDR20" s="201"/>
      <c r="IDS20" s="201"/>
      <c r="IDT20" s="201"/>
      <c r="IDU20" s="201"/>
      <c r="IDV20" s="201"/>
      <c r="IDW20" s="201"/>
      <c r="IDX20" s="201"/>
      <c r="IDY20" s="201"/>
      <c r="IDZ20" s="201"/>
      <c r="IEA20" s="201"/>
      <c r="IEB20" s="201"/>
      <c r="IEC20" s="201"/>
      <c r="IED20" s="201"/>
      <c r="IEE20" s="201"/>
      <c r="IEF20" s="201"/>
      <c r="IEG20" s="201"/>
      <c r="IEH20" s="201"/>
      <c r="IEI20" s="201"/>
      <c r="IEJ20" s="201"/>
      <c r="IEK20" s="201"/>
      <c r="IEL20" s="201"/>
      <c r="IEM20" s="201"/>
      <c r="IEN20" s="201"/>
      <c r="IEO20" s="201"/>
      <c r="IEP20" s="201"/>
      <c r="IEQ20" s="201"/>
      <c r="IER20" s="201"/>
      <c r="IES20" s="201"/>
      <c r="IET20" s="201"/>
      <c r="IEU20" s="201"/>
      <c r="IEV20" s="201"/>
      <c r="IEW20" s="201"/>
      <c r="IEX20" s="201"/>
      <c r="IEY20" s="201"/>
      <c r="IEZ20" s="201"/>
      <c r="IFA20" s="201"/>
      <c r="IFB20" s="201"/>
      <c r="IFC20" s="201"/>
      <c r="IFD20" s="201"/>
      <c r="IFE20" s="201"/>
      <c r="IFF20" s="201"/>
      <c r="IFG20" s="201"/>
      <c r="IFH20" s="201"/>
      <c r="IFI20" s="201"/>
      <c r="IFJ20" s="201"/>
      <c r="IFK20" s="201"/>
      <c r="IFL20" s="201"/>
      <c r="IFM20" s="201"/>
      <c r="IFN20" s="201"/>
      <c r="IFO20" s="201"/>
      <c r="IFP20" s="201"/>
      <c r="IFQ20" s="201"/>
      <c r="IFR20" s="201"/>
      <c r="IFS20" s="201"/>
      <c r="IFT20" s="201"/>
      <c r="IFU20" s="201"/>
      <c r="IFV20" s="201"/>
      <c r="IFW20" s="201"/>
      <c r="IFX20" s="201"/>
      <c r="IFY20" s="201"/>
      <c r="IFZ20" s="201"/>
      <c r="IGA20" s="201"/>
      <c r="IGB20" s="201"/>
      <c r="IGC20" s="201"/>
      <c r="IGD20" s="201"/>
      <c r="IGE20" s="201"/>
      <c r="IGF20" s="201"/>
      <c r="IGG20" s="201"/>
      <c r="IGH20" s="201"/>
      <c r="IGI20" s="201"/>
      <c r="IGJ20" s="201"/>
      <c r="IGK20" s="201"/>
      <c r="IGL20" s="201"/>
      <c r="IGM20" s="201"/>
      <c r="IGN20" s="201"/>
      <c r="IGO20" s="201"/>
      <c r="IGP20" s="201"/>
      <c r="IGQ20" s="201"/>
      <c r="IGR20" s="201"/>
      <c r="IGS20" s="201"/>
      <c r="IGT20" s="201"/>
      <c r="IGU20" s="201"/>
      <c r="IGV20" s="201"/>
      <c r="IGW20" s="201"/>
      <c r="IGX20" s="201"/>
      <c r="IGY20" s="201"/>
      <c r="IGZ20" s="201"/>
      <c r="IHA20" s="201"/>
      <c r="IHB20" s="201"/>
      <c r="IHC20" s="201"/>
      <c r="IHD20" s="201"/>
      <c r="IHE20" s="201"/>
      <c r="IHF20" s="201"/>
      <c r="IHG20" s="201"/>
      <c r="IHH20" s="201"/>
      <c r="IHI20" s="201"/>
      <c r="IHJ20" s="201"/>
      <c r="IHK20" s="201"/>
      <c r="IHL20" s="201"/>
      <c r="IHM20" s="201"/>
      <c r="IHN20" s="201"/>
      <c r="IHO20" s="201"/>
      <c r="IHP20" s="201"/>
      <c r="IHQ20" s="201"/>
      <c r="IHR20" s="201"/>
      <c r="IHS20" s="201"/>
      <c r="IHT20" s="201"/>
      <c r="IHU20" s="201"/>
      <c r="IHV20" s="201"/>
      <c r="IHW20" s="201"/>
      <c r="IHX20" s="201"/>
      <c r="IHY20" s="201"/>
      <c r="IHZ20" s="201"/>
      <c r="IIA20" s="201"/>
      <c r="IIB20" s="201"/>
      <c r="IIC20" s="201"/>
      <c r="IID20" s="201"/>
      <c r="IIE20" s="201"/>
      <c r="IIF20" s="201"/>
      <c r="IIG20" s="201"/>
      <c r="IIH20" s="201"/>
      <c r="III20" s="201"/>
      <c r="IIJ20" s="201"/>
      <c r="IIK20" s="201"/>
      <c r="IIL20" s="201"/>
      <c r="IIM20" s="201"/>
      <c r="IIN20" s="201"/>
      <c r="IIO20" s="201"/>
      <c r="IIP20" s="201"/>
      <c r="IIQ20" s="201"/>
      <c r="IIR20" s="201"/>
      <c r="IIS20" s="201"/>
      <c r="IIT20" s="201"/>
      <c r="IIU20" s="201"/>
      <c r="IIV20" s="201"/>
      <c r="IIW20" s="201"/>
      <c r="IIX20" s="201"/>
      <c r="IIY20" s="201"/>
      <c r="IIZ20" s="201"/>
      <c r="IJA20" s="201"/>
      <c r="IJB20" s="201"/>
      <c r="IJC20" s="201"/>
      <c r="IJD20" s="201"/>
      <c r="IJE20" s="201"/>
      <c r="IJF20" s="201"/>
      <c r="IJG20" s="201"/>
      <c r="IJH20" s="201"/>
      <c r="IJI20" s="201"/>
      <c r="IJJ20" s="201"/>
      <c r="IJK20" s="201"/>
      <c r="IJL20" s="201"/>
      <c r="IJM20" s="201"/>
      <c r="IJN20" s="201"/>
      <c r="IJO20" s="201"/>
      <c r="IJP20" s="201"/>
      <c r="IJQ20" s="201"/>
      <c r="IJR20" s="201"/>
      <c r="IJS20" s="201"/>
      <c r="IJT20" s="201"/>
      <c r="IJU20" s="201"/>
      <c r="IJV20" s="201"/>
      <c r="IJW20" s="201"/>
      <c r="IJX20" s="201"/>
      <c r="IJY20" s="201"/>
      <c r="IJZ20" s="201"/>
      <c r="IKA20" s="201"/>
      <c r="IKB20" s="201"/>
      <c r="IKC20" s="201"/>
      <c r="IKD20" s="201"/>
      <c r="IKE20" s="201"/>
      <c r="IKF20" s="201"/>
      <c r="IKG20" s="201"/>
      <c r="IKH20" s="201"/>
      <c r="IKI20" s="201"/>
      <c r="IKJ20" s="201"/>
      <c r="IKK20" s="201"/>
      <c r="IKL20" s="201"/>
      <c r="IKM20" s="201"/>
      <c r="IKN20" s="201"/>
      <c r="IKO20" s="201"/>
      <c r="IKP20" s="201"/>
      <c r="IKQ20" s="201"/>
      <c r="IKR20" s="201"/>
      <c r="IKS20" s="201"/>
      <c r="IKT20" s="201"/>
      <c r="IKU20" s="201"/>
      <c r="IKV20" s="201"/>
      <c r="IKW20" s="201"/>
      <c r="IKX20" s="201"/>
      <c r="IKY20" s="201"/>
      <c r="IKZ20" s="201"/>
      <c r="ILA20" s="201"/>
      <c r="ILB20" s="201"/>
      <c r="ILC20" s="201"/>
      <c r="ILD20" s="201"/>
      <c r="ILE20" s="201"/>
      <c r="ILF20" s="201"/>
      <c r="ILG20" s="201"/>
      <c r="ILH20" s="201"/>
      <c r="ILI20" s="201"/>
      <c r="ILJ20" s="201"/>
      <c r="ILK20" s="201"/>
      <c r="ILL20" s="201"/>
      <c r="ILM20" s="201"/>
      <c r="ILN20" s="201"/>
      <c r="ILO20" s="201"/>
      <c r="ILP20" s="201"/>
      <c r="ILQ20" s="201"/>
      <c r="ILR20" s="201"/>
      <c r="ILS20" s="201"/>
      <c r="ILT20" s="201"/>
      <c r="ILU20" s="201"/>
      <c r="ILV20" s="201"/>
      <c r="ILW20" s="201"/>
      <c r="ILX20" s="201"/>
      <c r="ILY20" s="201"/>
      <c r="ILZ20" s="201"/>
      <c r="IMA20" s="201"/>
      <c r="IMB20" s="201"/>
      <c r="IMC20" s="201"/>
      <c r="IMD20" s="201"/>
      <c r="IME20" s="201"/>
      <c r="IMF20" s="201"/>
      <c r="IMG20" s="201"/>
      <c r="IMH20" s="201"/>
      <c r="IMI20" s="201"/>
      <c r="IMJ20" s="201"/>
      <c r="IMK20" s="201"/>
      <c r="IML20" s="201"/>
      <c r="IMM20" s="201"/>
      <c r="IMN20" s="201"/>
      <c r="IMO20" s="201"/>
      <c r="IMP20" s="201"/>
      <c r="IMQ20" s="201"/>
      <c r="IMR20" s="201"/>
      <c r="IMS20" s="201"/>
      <c r="IMT20" s="201"/>
      <c r="IMU20" s="201"/>
      <c r="IMV20" s="201"/>
      <c r="IMW20" s="201"/>
      <c r="IMX20" s="201"/>
      <c r="IMY20" s="201"/>
      <c r="IMZ20" s="201"/>
      <c r="INA20" s="201"/>
      <c r="INB20" s="201"/>
      <c r="INC20" s="201"/>
      <c r="IND20" s="201"/>
      <c r="INE20" s="201"/>
      <c r="INF20" s="201"/>
      <c r="ING20" s="201"/>
      <c r="INH20" s="201"/>
      <c r="INI20" s="201"/>
      <c r="INJ20" s="201"/>
      <c r="INK20" s="201"/>
      <c r="INL20" s="201"/>
      <c r="INM20" s="201"/>
      <c r="INN20" s="201"/>
      <c r="INO20" s="201"/>
      <c r="INP20" s="201"/>
      <c r="INQ20" s="201"/>
      <c r="INR20" s="201"/>
      <c r="INS20" s="201"/>
      <c r="INT20" s="201"/>
      <c r="INU20" s="201"/>
      <c r="INV20" s="201"/>
      <c r="INW20" s="201"/>
      <c r="INX20" s="201"/>
      <c r="INY20" s="201"/>
      <c r="INZ20" s="201"/>
      <c r="IOA20" s="201"/>
      <c r="IOB20" s="201"/>
      <c r="IOC20" s="201"/>
      <c r="IOD20" s="201"/>
      <c r="IOE20" s="201"/>
      <c r="IOF20" s="201"/>
      <c r="IOG20" s="201"/>
      <c r="IOH20" s="201"/>
      <c r="IOI20" s="201"/>
      <c r="IOJ20" s="201"/>
      <c r="IOK20" s="201"/>
      <c r="IOL20" s="201"/>
      <c r="IOM20" s="201"/>
      <c r="ION20" s="201"/>
      <c r="IOO20" s="201"/>
      <c r="IOP20" s="201"/>
      <c r="IOQ20" s="201"/>
      <c r="IOR20" s="201"/>
      <c r="IOS20" s="201"/>
      <c r="IOT20" s="201"/>
      <c r="IOU20" s="201"/>
      <c r="IOV20" s="201"/>
      <c r="IOW20" s="201"/>
      <c r="IOX20" s="201"/>
      <c r="IOY20" s="201"/>
      <c r="IOZ20" s="201"/>
      <c r="IPA20" s="201"/>
      <c r="IPB20" s="201"/>
      <c r="IPC20" s="201"/>
      <c r="IPD20" s="201"/>
      <c r="IPE20" s="201"/>
      <c r="IPF20" s="201"/>
      <c r="IPG20" s="201"/>
      <c r="IPH20" s="201"/>
      <c r="IPI20" s="201"/>
      <c r="IPJ20" s="201"/>
      <c r="IPK20" s="201"/>
      <c r="IPL20" s="201"/>
      <c r="IPM20" s="201"/>
      <c r="IPN20" s="201"/>
      <c r="IPO20" s="201"/>
      <c r="IPP20" s="201"/>
      <c r="IPQ20" s="201"/>
      <c r="IPR20" s="201"/>
      <c r="IPS20" s="201"/>
      <c r="IPT20" s="201"/>
      <c r="IPU20" s="201"/>
      <c r="IPV20" s="201"/>
      <c r="IPW20" s="201"/>
      <c r="IPX20" s="201"/>
      <c r="IPY20" s="201"/>
      <c r="IPZ20" s="201"/>
      <c r="IQA20" s="201"/>
      <c r="IQB20" s="201"/>
      <c r="IQC20" s="201"/>
      <c r="IQD20" s="201"/>
      <c r="IQE20" s="201"/>
      <c r="IQF20" s="201"/>
      <c r="IQG20" s="201"/>
      <c r="IQH20" s="201"/>
      <c r="IQI20" s="201"/>
      <c r="IQJ20" s="201"/>
      <c r="IQK20" s="201"/>
      <c r="IQL20" s="201"/>
      <c r="IQM20" s="201"/>
      <c r="IQN20" s="201"/>
      <c r="IQO20" s="201"/>
      <c r="IQP20" s="201"/>
      <c r="IQQ20" s="201"/>
      <c r="IQR20" s="201"/>
      <c r="IQS20" s="201"/>
      <c r="IQT20" s="201"/>
      <c r="IQU20" s="201"/>
      <c r="IQV20" s="201"/>
      <c r="IQW20" s="201"/>
      <c r="IQX20" s="201"/>
      <c r="IQY20" s="201"/>
      <c r="IQZ20" s="201"/>
      <c r="IRA20" s="201"/>
      <c r="IRB20" s="201"/>
      <c r="IRC20" s="201"/>
      <c r="IRD20" s="201"/>
      <c r="IRE20" s="201"/>
      <c r="IRF20" s="201"/>
      <c r="IRG20" s="201"/>
      <c r="IRH20" s="201"/>
      <c r="IRI20" s="201"/>
      <c r="IRJ20" s="201"/>
      <c r="IRK20" s="201"/>
      <c r="IRL20" s="201"/>
      <c r="IRM20" s="201"/>
      <c r="IRN20" s="201"/>
      <c r="IRO20" s="201"/>
      <c r="IRP20" s="201"/>
      <c r="IRQ20" s="201"/>
      <c r="IRR20" s="201"/>
      <c r="IRS20" s="201"/>
      <c r="IRT20" s="201"/>
      <c r="IRU20" s="201"/>
      <c r="IRV20" s="201"/>
      <c r="IRW20" s="201"/>
      <c r="IRX20" s="201"/>
      <c r="IRY20" s="201"/>
      <c r="IRZ20" s="201"/>
      <c r="ISA20" s="201"/>
      <c r="ISB20" s="201"/>
      <c r="ISC20" s="201"/>
      <c r="ISD20" s="201"/>
      <c r="ISE20" s="201"/>
      <c r="ISF20" s="201"/>
      <c r="ISG20" s="201"/>
      <c r="ISH20" s="201"/>
      <c r="ISI20" s="201"/>
      <c r="ISJ20" s="201"/>
      <c r="ISK20" s="201"/>
      <c r="ISL20" s="201"/>
      <c r="ISM20" s="201"/>
      <c r="ISN20" s="201"/>
      <c r="ISO20" s="201"/>
      <c r="ISP20" s="201"/>
      <c r="ISQ20" s="201"/>
      <c r="ISR20" s="201"/>
      <c r="ISS20" s="201"/>
      <c r="IST20" s="201"/>
      <c r="ISU20" s="201"/>
      <c r="ISV20" s="201"/>
      <c r="ISW20" s="201"/>
      <c r="ISX20" s="201"/>
      <c r="ISY20" s="201"/>
      <c r="ISZ20" s="201"/>
      <c r="ITA20" s="201"/>
      <c r="ITB20" s="201"/>
      <c r="ITC20" s="201"/>
      <c r="ITD20" s="201"/>
      <c r="ITE20" s="201"/>
      <c r="ITF20" s="201"/>
      <c r="ITG20" s="201"/>
      <c r="ITH20" s="201"/>
      <c r="ITI20" s="201"/>
      <c r="ITJ20" s="201"/>
      <c r="ITK20" s="201"/>
      <c r="ITL20" s="201"/>
      <c r="ITM20" s="201"/>
      <c r="ITN20" s="201"/>
      <c r="ITO20" s="201"/>
      <c r="ITP20" s="201"/>
      <c r="ITQ20" s="201"/>
      <c r="ITR20" s="201"/>
      <c r="ITS20" s="201"/>
      <c r="ITT20" s="201"/>
      <c r="ITU20" s="201"/>
      <c r="ITV20" s="201"/>
      <c r="ITW20" s="201"/>
      <c r="ITX20" s="201"/>
      <c r="ITY20" s="201"/>
      <c r="ITZ20" s="201"/>
      <c r="IUA20" s="201"/>
      <c r="IUB20" s="201"/>
      <c r="IUC20" s="201"/>
      <c r="IUD20" s="201"/>
      <c r="IUE20" s="201"/>
      <c r="IUF20" s="201"/>
      <c r="IUG20" s="201"/>
      <c r="IUH20" s="201"/>
      <c r="IUI20" s="201"/>
      <c r="IUJ20" s="201"/>
      <c r="IUK20" s="201"/>
      <c r="IUL20" s="201"/>
      <c r="IUM20" s="201"/>
      <c r="IUN20" s="201"/>
      <c r="IUO20" s="201"/>
      <c r="IUP20" s="201"/>
      <c r="IUQ20" s="201"/>
      <c r="IUR20" s="201"/>
      <c r="IUS20" s="201"/>
      <c r="IUT20" s="201"/>
      <c r="IUU20" s="201"/>
      <c r="IUV20" s="201"/>
      <c r="IUW20" s="201"/>
      <c r="IUX20" s="201"/>
      <c r="IUY20" s="201"/>
      <c r="IUZ20" s="201"/>
      <c r="IVA20" s="201"/>
      <c r="IVB20" s="201"/>
      <c r="IVC20" s="201"/>
      <c r="IVD20" s="201"/>
      <c r="IVE20" s="201"/>
      <c r="IVF20" s="201"/>
      <c r="IVG20" s="201"/>
      <c r="IVH20" s="201"/>
      <c r="IVI20" s="201"/>
      <c r="IVJ20" s="201"/>
      <c r="IVK20" s="201"/>
      <c r="IVL20" s="201"/>
      <c r="IVM20" s="201"/>
      <c r="IVN20" s="201"/>
      <c r="IVO20" s="201"/>
      <c r="IVP20" s="201"/>
      <c r="IVQ20" s="201"/>
      <c r="IVR20" s="201"/>
      <c r="IVS20" s="201"/>
      <c r="IVT20" s="201"/>
      <c r="IVU20" s="201"/>
      <c r="IVV20" s="201"/>
      <c r="IVW20" s="201"/>
      <c r="IVX20" s="201"/>
      <c r="IVY20" s="201"/>
      <c r="IVZ20" s="201"/>
      <c r="IWA20" s="201"/>
      <c r="IWB20" s="201"/>
      <c r="IWC20" s="201"/>
      <c r="IWD20" s="201"/>
      <c r="IWE20" s="201"/>
      <c r="IWF20" s="201"/>
      <c r="IWG20" s="201"/>
      <c r="IWH20" s="201"/>
      <c r="IWI20" s="201"/>
      <c r="IWJ20" s="201"/>
      <c r="IWK20" s="201"/>
      <c r="IWL20" s="201"/>
      <c r="IWM20" s="201"/>
      <c r="IWN20" s="201"/>
      <c r="IWO20" s="201"/>
      <c r="IWP20" s="201"/>
      <c r="IWQ20" s="201"/>
      <c r="IWR20" s="201"/>
      <c r="IWS20" s="201"/>
      <c r="IWT20" s="201"/>
      <c r="IWU20" s="201"/>
      <c r="IWV20" s="201"/>
      <c r="IWW20" s="201"/>
      <c r="IWX20" s="201"/>
      <c r="IWY20" s="201"/>
      <c r="IWZ20" s="201"/>
      <c r="IXA20" s="201"/>
      <c r="IXB20" s="201"/>
      <c r="IXC20" s="201"/>
      <c r="IXD20" s="201"/>
      <c r="IXE20" s="201"/>
      <c r="IXF20" s="201"/>
      <c r="IXG20" s="201"/>
      <c r="IXH20" s="201"/>
      <c r="IXI20" s="201"/>
      <c r="IXJ20" s="201"/>
      <c r="IXK20" s="201"/>
      <c r="IXL20" s="201"/>
      <c r="IXM20" s="201"/>
      <c r="IXN20" s="201"/>
      <c r="IXO20" s="201"/>
      <c r="IXP20" s="201"/>
      <c r="IXQ20" s="201"/>
      <c r="IXR20" s="201"/>
      <c r="IXS20" s="201"/>
      <c r="IXT20" s="201"/>
      <c r="IXU20" s="201"/>
      <c r="IXV20" s="201"/>
      <c r="IXW20" s="201"/>
      <c r="IXX20" s="201"/>
      <c r="IXY20" s="201"/>
      <c r="IXZ20" s="201"/>
      <c r="IYA20" s="201"/>
      <c r="IYB20" s="201"/>
      <c r="IYC20" s="201"/>
      <c r="IYD20" s="201"/>
      <c r="IYE20" s="201"/>
      <c r="IYF20" s="201"/>
      <c r="IYG20" s="201"/>
      <c r="IYH20" s="201"/>
      <c r="IYI20" s="201"/>
      <c r="IYJ20" s="201"/>
      <c r="IYK20" s="201"/>
      <c r="IYL20" s="201"/>
      <c r="IYM20" s="201"/>
      <c r="IYN20" s="201"/>
      <c r="IYO20" s="201"/>
      <c r="IYP20" s="201"/>
      <c r="IYQ20" s="201"/>
      <c r="IYR20" s="201"/>
      <c r="IYS20" s="201"/>
      <c r="IYT20" s="201"/>
      <c r="IYU20" s="201"/>
      <c r="IYV20" s="201"/>
      <c r="IYW20" s="201"/>
      <c r="IYX20" s="201"/>
      <c r="IYY20" s="201"/>
      <c r="IYZ20" s="201"/>
      <c r="IZA20" s="201"/>
      <c r="IZB20" s="201"/>
      <c r="IZC20" s="201"/>
      <c r="IZD20" s="201"/>
      <c r="IZE20" s="201"/>
      <c r="IZF20" s="201"/>
      <c r="IZG20" s="201"/>
      <c r="IZH20" s="201"/>
      <c r="IZI20" s="201"/>
      <c r="IZJ20" s="201"/>
      <c r="IZK20" s="201"/>
      <c r="IZL20" s="201"/>
      <c r="IZM20" s="201"/>
      <c r="IZN20" s="201"/>
      <c r="IZO20" s="201"/>
      <c r="IZP20" s="201"/>
      <c r="IZQ20" s="201"/>
      <c r="IZR20" s="201"/>
      <c r="IZS20" s="201"/>
      <c r="IZT20" s="201"/>
      <c r="IZU20" s="201"/>
      <c r="IZV20" s="201"/>
      <c r="IZW20" s="201"/>
      <c r="IZX20" s="201"/>
      <c r="IZY20" s="201"/>
      <c r="IZZ20" s="201"/>
      <c r="JAA20" s="201"/>
      <c r="JAB20" s="201"/>
      <c r="JAC20" s="201"/>
      <c r="JAD20" s="201"/>
      <c r="JAE20" s="201"/>
      <c r="JAF20" s="201"/>
      <c r="JAG20" s="201"/>
      <c r="JAH20" s="201"/>
      <c r="JAI20" s="201"/>
      <c r="JAJ20" s="201"/>
      <c r="JAK20" s="201"/>
      <c r="JAL20" s="201"/>
      <c r="JAM20" s="201"/>
      <c r="JAN20" s="201"/>
      <c r="JAO20" s="201"/>
      <c r="JAP20" s="201"/>
      <c r="JAQ20" s="201"/>
      <c r="JAR20" s="201"/>
      <c r="JAS20" s="201"/>
      <c r="JAT20" s="201"/>
      <c r="JAU20" s="201"/>
      <c r="JAV20" s="201"/>
      <c r="JAW20" s="201"/>
      <c r="JAX20" s="201"/>
      <c r="JAY20" s="201"/>
      <c r="JAZ20" s="201"/>
      <c r="JBA20" s="201"/>
      <c r="JBB20" s="201"/>
      <c r="JBC20" s="201"/>
      <c r="JBD20" s="201"/>
      <c r="JBE20" s="201"/>
      <c r="JBF20" s="201"/>
      <c r="JBG20" s="201"/>
      <c r="JBH20" s="201"/>
      <c r="JBI20" s="201"/>
      <c r="JBJ20" s="201"/>
      <c r="JBK20" s="201"/>
      <c r="JBL20" s="201"/>
      <c r="JBM20" s="201"/>
      <c r="JBN20" s="201"/>
      <c r="JBO20" s="201"/>
      <c r="JBP20" s="201"/>
      <c r="JBQ20" s="201"/>
      <c r="JBR20" s="201"/>
      <c r="JBS20" s="201"/>
      <c r="JBT20" s="201"/>
      <c r="JBU20" s="201"/>
      <c r="JBV20" s="201"/>
      <c r="JBW20" s="201"/>
      <c r="JBX20" s="201"/>
      <c r="JBY20" s="201"/>
      <c r="JBZ20" s="201"/>
      <c r="JCA20" s="201"/>
      <c r="JCB20" s="201"/>
      <c r="JCC20" s="201"/>
      <c r="JCD20" s="201"/>
      <c r="JCE20" s="201"/>
      <c r="JCF20" s="201"/>
      <c r="JCG20" s="201"/>
      <c r="JCH20" s="201"/>
      <c r="JCI20" s="201"/>
      <c r="JCJ20" s="201"/>
      <c r="JCK20" s="201"/>
      <c r="JCL20" s="201"/>
      <c r="JCM20" s="201"/>
      <c r="JCN20" s="201"/>
      <c r="JCO20" s="201"/>
      <c r="JCP20" s="201"/>
      <c r="JCQ20" s="201"/>
      <c r="JCR20" s="201"/>
      <c r="JCS20" s="201"/>
      <c r="JCT20" s="201"/>
      <c r="JCU20" s="201"/>
      <c r="JCV20" s="201"/>
      <c r="JCW20" s="201"/>
      <c r="JCX20" s="201"/>
      <c r="JCY20" s="201"/>
      <c r="JCZ20" s="201"/>
      <c r="JDA20" s="201"/>
      <c r="JDB20" s="201"/>
      <c r="JDC20" s="201"/>
      <c r="JDD20" s="201"/>
      <c r="JDE20" s="201"/>
      <c r="JDF20" s="201"/>
      <c r="JDG20" s="201"/>
      <c r="JDH20" s="201"/>
      <c r="JDI20" s="201"/>
      <c r="JDJ20" s="201"/>
      <c r="JDK20" s="201"/>
      <c r="JDL20" s="201"/>
      <c r="JDM20" s="201"/>
      <c r="JDN20" s="201"/>
      <c r="JDO20" s="201"/>
      <c r="JDP20" s="201"/>
      <c r="JDQ20" s="201"/>
      <c r="JDR20" s="201"/>
      <c r="JDS20" s="201"/>
      <c r="JDT20" s="201"/>
      <c r="JDU20" s="201"/>
      <c r="JDV20" s="201"/>
      <c r="JDW20" s="201"/>
      <c r="JDX20" s="201"/>
      <c r="JDY20" s="201"/>
      <c r="JDZ20" s="201"/>
      <c r="JEA20" s="201"/>
      <c r="JEB20" s="201"/>
      <c r="JEC20" s="201"/>
      <c r="JED20" s="201"/>
      <c r="JEE20" s="201"/>
      <c r="JEF20" s="201"/>
      <c r="JEG20" s="201"/>
      <c r="JEH20" s="201"/>
      <c r="JEI20" s="201"/>
      <c r="JEJ20" s="201"/>
      <c r="JEK20" s="201"/>
      <c r="JEL20" s="201"/>
      <c r="JEM20" s="201"/>
      <c r="JEN20" s="201"/>
      <c r="JEO20" s="201"/>
      <c r="JEP20" s="201"/>
      <c r="JEQ20" s="201"/>
      <c r="JER20" s="201"/>
      <c r="JES20" s="201"/>
      <c r="JET20" s="201"/>
      <c r="JEU20" s="201"/>
      <c r="JEV20" s="201"/>
      <c r="JEW20" s="201"/>
      <c r="JEX20" s="201"/>
      <c r="JEY20" s="201"/>
      <c r="JEZ20" s="201"/>
      <c r="JFA20" s="201"/>
      <c r="JFB20" s="201"/>
      <c r="JFC20" s="201"/>
      <c r="JFD20" s="201"/>
      <c r="JFE20" s="201"/>
      <c r="JFF20" s="201"/>
      <c r="JFG20" s="201"/>
      <c r="JFH20" s="201"/>
      <c r="JFI20" s="201"/>
      <c r="JFJ20" s="201"/>
      <c r="JFK20" s="201"/>
      <c r="JFL20" s="201"/>
      <c r="JFM20" s="201"/>
      <c r="JFN20" s="201"/>
      <c r="JFO20" s="201"/>
      <c r="JFP20" s="201"/>
      <c r="JFQ20" s="201"/>
      <c r="JFR20" s="201"/>
      <c r="JFS20" s="201"/>
      <c r="JFT20" s="201"/>
      <c r="JFU20" s="201"/>
      <c r="JFV20" s="201"/>
      <c r="JFW20" s="201"/>
      <c r="JFX20" s="201"/>
      <c r="JFY20" s="201"/>
      <c r="JFZ20" s="201"/>
      <c r="JGA20" s="201"/>
      <c r="JGB20" s="201"/>
      <c r="JGC20" s="201"/>
      <c r="JGD20" s="201"/>
      <c r="JGE20" s="201"/>
      <c r="JGF20" s="201"/>
      <c r="JGG20" s="201"/>
      <c r="JGH20" s="201"/>
      <c r="JGI20" s="201"/>
      <c r="JGJ20" s="201"/>
      <c r="JGK20" s="201"/>
      <c r="JGL20" s="201"/>
      <c r="JGM20" s="201"/>
      <c r="JGN20" s="201"/>
      <c r="JGO20" s="201"/>
      <c r="JGP20" s="201"/>
      <c r="JGQ20" s="201"/>
      <c r="JGR20" s="201"/>
      <c r="JGS20" s="201"/>
      <c r="JGT20" s="201"/>
      <c r="JGU20" s="201"/>
      <c r="JGV20" s="201"/>
      <c r="JGW20" s="201"/>
      <c r="JGX20" s="201"/>
      <c r="JGY20" s="201"/>
      <c r="JGZ20" s="201"/>
      <c r="JHA20" s="201"/>
      <c r="JHB20" s="201"/>
      <c r="JHC20" s="201"/>
      <c r="JHD20" s="201"/>
      <c r="JHE20" s="201"/>
      <c r="JHF20" s="201"/>
      <c r="JHG20" s="201"/>
      <c r="JHH20" s="201"/>
      <c r="JHI20" s="201"/>
      <c r="JHJ20" s="201"/>
      <c r="JHK20" s="201"/>
      <c r="JHL20" s="201"/>
      <c r="JHM20" s="201"/>
      <c r="JHN20" s="201"/>
      <c r="JHO20" s="201"/>
      <c r="JHP20" s="201"/>
      <c r="JHQ20" s="201"/>
      <c r="JHR20" s="201"/>
      <c r="JHS20" s="201"/>
      <c r="JHT20" s="201"/>
      <c r="JHU20" s="201"/>
      <c r="JHV20" s="201"/>
      <c r="JHW20" s="201"/>
      <c r="JHX20" s="201"/>
      <c r="JHY20" s="201"/>
      <c r="JHZ20" s="201"/>
      <c r="JIA20" s="201"/>
      <c r="JIB20" s="201"/>
      <c r="JIC20" s="201"/>
      <c r="JID20" s="201"/>
      <c r="JIE20" s="201"/>
      <c r="JIF20" s="201"/>
      <c r="JIG20" s="201"/>
      <c r="JIH20" s="201"/>
      <c r="JII20" s="201"/>
      <c r="JIJ20" s="201"/>
      <c r="JIK20" s="201"/>
      <c r="JIL20" s="201"/>
      <c r="JIM20" s="201"/>
      <c r="JIN20" s="201"/>
      <c r="JIO20" s="201"/>
      <c r="JIP20" s="201"/>
      <c r="JIQ20" s="201"/>
      <c r="JIR20" s="201"/>
      <c r="JIS20" s="201"/>
      <c r="JIT20" s="201"/>
      <c r="JIU20" s="201"/>
      <c r="JIV20" s="201"/>
      <c r="JIW20" s="201"/>
      <c r="JIX20" s="201"/>
      <c r="JIY20" s="201"/>
      <c r="JIZ20" s="201"/>
      <c r="JJA20" s="201"/>
      <c r="JJB20" s="201"/>
      <c r="JJC20" s="201"/>
      <c r="JJD20" s="201"/>
      <c r="JJE20" s="201"/>
      <c r="JJF20" s="201"/>
      <c r="JJG20" s="201"/>
      <c r="JJH20" s="201"/>
      <c r="JJI20" s="201"/>
      <c r="JJJ20" s="201"/>
      <c r="JJK20" s="201"/>
      <c r="JJL20" s="201"/>
      <c r="JJM20" s="201"/>
      <c r="JJN20" s="201"/>
      <c r="JJO20" s="201"/>
      <c r="JJP20" s="201"/>
      <c r="JJQ20" s="201"/>
      <c r="JJR20" s="201"/>
      <c r="JJS20" s="201"/>
      <c r="JJT20" s="201"/>
      <c r="JJU20" s="201"/>
      <c r="JJV20" s="201"/>
      <c r="JJW20" s="201"/>
      <c r="JJX20" s="201"/>
      <c r="JJY20" s="201"/>
      <c r="JJZ20" s="201"/>
      <c r="JKA20" s="201"/>
      <c r="JKB20" s="201"/>
      <c r="JKC20" s="201"/>
      <c r="JKD20" s="201"/>
      <c r="JKE20" s="201"/>
      <c r="JKF20" s="201"/>
      <c r="JKG20" s="201"/>
      <c r="JKH20" s="201"/>
      <c r="JKI20" s="201"/>
      <c r="JKJ20" s="201"/>
      <c r="JKK20" s="201"/>
      <c r="JKL20" s="201"/>
      <c r="JKM20" s="201"/>
      <c r="JKN20" s="201"/>
      <c r="JKO20" s="201"/>
      <c r="JKP20" s="201"/>
      <c r="JKQ20" s="201"/>
      <c r="JKR20" s="201"/>
      <c r="JKS20" s="201"/>
      <c r="JKT20" s="201"/>
      <c r="JKU20" s="201"/>
      <c r="JKV20" s="201"/>
      <c r="JKW20" s="201"/>
      <c r="JKX20" s="201"/>
      <c r="JKY20" s="201"/>
      <c r="JKZ20" s="201"/>
      <c r="JLA20" s="201"/>
      <c r="JLB20" s="201"/>
      <c r="JLC20" s="201"/>
      <c r="JLD20" s="201"/>
      <c r="JLE20" s="201"/>
      <c r="JLF20" s="201"/>
      <c r="JLG20" s="201"/>
      <c r="JLH20" s="201"/>
      <c r="JLI20" s="201"/>
      <c r="JLJ20" s="201"/>
      <c r="JLK20" s="201"/>
      <c r="JLL20" s="201"/>
      <c r="JLM20" s="201"/>
      <c r="JLN20" s="201"/>
      <c r="JLO20" s="201"/>
      <c r="JLP20" s="201"/>
      <c r="JLQ20" s="201"/>
      <c r="JLR20" s="201"/>
      <c r="JLS20" s="201"/>
      <c r="JLT20" s="201"/>
      <c r="JLU20" s="201"/>
      <c r="JLV20" s="201"/>
      <c r="JLW20" s="201"/>
      <c r="JLX20" s="201"/>
      <c r="JLY20" s="201"/>
      <c r="JLZ20" s="201"/>
      <c r="JMA20" s="201"/>
      <c r="JMB20" s="201"/>
      <c r="JMC20" s="201"/>
      <c r="JMD20" s="201"/>
      <c r="JME20" s="201"/>
      <c r="JMF20" s="201"/>
      <c r="JMG20" s="201"/>
      <c r="JMH20" s="201"/>
      <c r="JMI20" s="201"/>
      <c r="JMJ20" s="201"/>
      <c r="JMK20" s="201"/>
      <c r="JML20" s="201"/>
      <c r="JMM20" s="201"/>
      <c r="JMN20" s="201"/>
      <c r="JMO20" s="201"/>
      <c r="JMP20" s="201"/>
      <c r="JMQ20" s="201"/>
      <c r="JMR20" s="201"/>
      <c r="JMS20" s="201"/>
      <c r="JMT20" s="201"/>
      <c r="JMU20" s="201"/>
      <c r="JMV20" s="201"/>
      <c r="JMW20" s="201"/>
      <c r="JMX20" s="201"/>
      <c r="JMY20" s="201"/>
      <c r="JMZ20" s="201"/>
      <c r="JNA20" s="201"/>
      <c r="JNB20" s="201"/>
      <c r="JNC20" s="201"/>
      <c r="JND20" s="201"/>
      <c r="JNE20" s="201"/>
      <c r="JNF20" s="201"/>
      <c r="JNG20" s="201"/>
      <c r="JNH20" s="201"/>
      <c r="JNI20" s="201"/>
      <c r="JNJ20" s="201"/>
      <c r="JNK20" s="201"/>
      <c r="JNL20" s="201"/>
      <c r="JNM20" s="201"/>
      <c r="JNN20" s="201"/>
      <c r="JNO20" s="201"/>
      <c r="JNP20" s="201"/>
      <c r="JNQ20" s="201"/>
      <c r="JNR20" s="201"/>
      <c r="JNS20" s="201"/>
      <c r="JNT20" s="201"/>
      <c r="JNU20" s="201"/>
      <c r="JNV20" s="201"/>
      <c r="JNW20" s="201"/>
      <c r="JNX20" s="201"/>
      <c r="JNY20" s="201"/>
      <c r="JNZ20" s="201"/>
      <c r="JOA20" s="201"/>
      <c r="JOB20" s="201"/>
      <c r="JOC20" s="201"/>
      <c r="JOD20" s="201"/>
      <c r="JOE20" s="201"/>
      <c r="JOF20" s="201"/>
      <c r="JOG20" s="201"/>
      <c r="JOH20" s="201"/>
      <c r="JOI20" s="201"/>
      <c r="JOJ20" s="201"/>
      <c r="JOK20" s="201"/>
      <c r="JOL20" s="201"/>
      <c r="JOM20" s="201"/>
      <c r="JON20" s="201"/>
      <c r="JOO20" s="201"/>
      <c r="JOP20" s="201"/>
      <c r="JOQ20" s="201"/>
      <c r="JOR20" s="201"/>
      <c r="JOS20" s="201"/>
      <c r="JOT20" s="201"/>
      <c r="JOU20" s="201"/>
      <c r="JOV20" s="201"/>
      <c r="JOW20" s="201"/>
      <c r="JOX20" s="201"/>
      <c r="JOY20" s="201"/>
      <c r="JOZ20" s="201"/>
      <c r="JPA20" s="201"/>
      <c r="JPB20" s="201"/>
      <c r="JPC20" s="201"/>
      <c r="JPD20" s="201"/>
      <c r="JPE20" s="201"/>
      <c r="JPF20" s="201"/>
      <c r="JPG20" s="201"/>
      <c r="JPH20" s="201"/>
      <c r="JPI20" s="201"/>
      <c r="JPJ20" s="201"/>
      <c r="JPK20" s="201"/>
      <c r="JPL20" s="201"/>
      <c r="JPM20" s="201"/>
      <c r="JPN20" s="201"/>
      <c r="JPO20" s="201"/>
      <c r="JPP20" s="201"/>
      <c r="JPQ20" s="201"/>
      <c r="JPR20" s="201"/>
      <c r="JPS20" s="201"/>
      <c r="JPT20" s="201"/>
      <c r="JPU20" s="201"/>
      <c r="JPV20" s="201"/>
      <c r="JPW20" s="201"/>
      <c r="JPX20" s="201"/>
      <c r="JPY20" s="201"/>
      <c r="JPZ20" s="201"/>
      <c r="JQA20" s="201"/>
      <c r="JQB20" s="201"/>
      <c r="JQC20" s="201"/>
      <c r="JQD20" s="201"/>
      <c r="JQE20" s="201"/>
      <c r="JQF20" s="201"/>
      <c r="JQG20" s="201"/>
      <c r="JQH20" s="201"/>
      <c r="JQI20" s="201"/>
      <c r="JQJ20" s="201"/>
      <c r="JQK20" s="201"/>
      <c r="JQL20" s="201"/>
      <c r="JQM20" s="201"/>
      <c r="JQN20" s="201"/>
      <c r="JQO20" s="201"/>
      <c r="JQP20" s="201"/>
      <c r="JQQ20" s="201"/>
      <c r="JQR20" s="201"/>
      <c r="JQS20" s="201"/>
      <c r="JQT20" s="201"/>
      <c r="JQU20" s="201"/>
      <c r="JQV20" s="201"/>
      <c r="JQW20" s="201"/>
      <c r="JQX20" s="201"/>
      <c r="JQY20" s="201"/>
      <c r="JQZ20" s="201"/>
      <c r="JRA20" s="201"/>
      <c r="JRB20" s="201"/>
      <c r="JRC20" s="201"/>
      <c r="JRD20" s="201"/>
      <c r="JRE20" s="201"/>
      <c r="JRF20" s="201"/>
      <c r="JRG20" s="201"/>
      <c r="JRH20" s="201"/>
      <c r="JRI20" s="201"/>
      <c r="JRJ20" s="201"/>
      <c r="JRK20" s="201"/>
      <c r="JRL20" s="201"/>
      <c r="JRM20" s="201"/>
      <c r="JRN20" s="201"/>
      <c r="JRO20" s="201"/>
      <c r="JRP20" s="201"/>
      <c r="JRQ20" s="201"/>
      <c r="JRR20" s="201"/>
      <c r="JRS20" s="201"/>
      <c r="JRT20" s="201"/>
      <c r="JRU20" s="201"/>
      <c r="JRV20" s="201"/>
      <c r="JRW20" s="201"/>
      <c r="JRX20" s="201"/>
      <c r="JRY20" s="201"/>
      <c r="JRZ20" s="201"/>
      <c r="JSA20" s="201"/>
      <c r="JSB20" s="201"/>
      <c r="JSC20" s="201"/>
      <c r="JSD20" s="201"/>
      <c r="JSE20" s="201"/>
      <c r="JSF20" s="201"/>
      <c r="JSG20" s="201"/>
      <c r="JSH20" s="201"/>
      <c r="JSI20" s="201"/>
      <c r="JSJ20" s="201"/>
      <c r="JSK20" s="201"/>
      <c r="JSL20" s="201"/>
      <c r="JSM20" s="201"/>
      <c r="JSN20" s="201"/>
      <c r="JSO20" s="201"/>
      <c r="JSP20" s="201"/>
      <c r="JSQ20" s="201"/>
      <c r="JSR20" s="201"/>
      <c r="JSS20" s="201"/>
      <c r="JST20" s="201"/>
      <c r="JSU20" s="201"/>
      <c r="JSV20" s="201"/>
      <c r="JSW20" s="201"/>
      <c r="JSX20" s="201"/>
      <c r="JSY20" s="201"/>
      <c r="JSZ20" s="201"/>
      <c r="JTA20" s="201"/>
      <c r="JTB20" s="201"/>
      <c r="JTC20" s="201"/>
      <c r="JTD20" s="201"/>
      <c r="JTE20" s="201"/>
      <c r="JTF20" s="201"/>
      <c r="JTG20" s="201"/>
      <c r="JTH20" s="201"/>
      <c r="JTI20" s="201"/>
      <c r="JTJ20" s="201"/>
      <c r="JTK20" s="201"/>
      <c r="JTL20" s="201"/>
      <c r="JTM20" s="201"/>
      <c r="JTN20" s="201"/>
      <c r="JTO20" s="201"/>
      <c r="JTP20" s="201"/>
      <c r="JTQ20" s="201"/>
      <c r="JTR20" s="201"/>
      <c r="JTS20" s="201"/>
      <c r="JTT20" s="201"/>
      <c r="JTU20" s="201"/>
      <c r="JTV20" s="201"/>
      <c r="JTW20" s="201"/>
      <c r="JTX20" s="201"/>
      <c r="JTY20" s="201"/>
      <c r="JTZ20" s="201"/>
      <c r="JUA20" s="201"/>
      <c r="JUB20" s="201"/>
      <c r="JUC20" s="201"/>
      <c r="JUD20" s="201"/>
      <c r="JUE20" s="201"/>
      <c r="JUF20" s="201"/>
      <c r="JUG20" s="201"/>
      <c r="JUH20" s="201"/>
      <c r="JUI20" s="201"/>
      <c r="JUJ20" s="201"/>
      <c r="JUK20" s="201"/>
      <c r="JUL20" s="201"/>
      <c r="JUM20" s="201"/>
      <c r="JUN20" s="201"/>
      <c r="JUO20" s="201"/>
      <c r="JUP20" s="201"/>
      <c r="JUQ20" s="201"/>
      <c r="JUR20" s="201"/>
      <c r="JUS20" s="201"/>
      <c r="JUT20" s="201"/>
      <c r="JUU20" s="201"/>
      <c r="JUV20" s="201"/>
      <c r="JUW20" s="201"/>
      <c r="JUX20" s="201"/>
      <c r="JUY20" s="201"/>
      <c r="JUZ20" s="201"/>
      <c r="JVA20" s="201"/>
      <c r="JVB20" s="201"/>
      <c r="JVC20" s="201"/>
      <c r="JVD20" s="201"/>
      <c r="JVE20" s="201"/>
      <c r="JVF20" s="201"/>
      <c r="JVG20" s="201"/>
      <c r="JVH20" s="201"/>
      <c r="JVI20" s="201"/>
      <c r="JVJ20" s="201"/>
      <c r="JVK20" s="201"/>
      <c r="JVL20" s="201"/>
      <c r="JVM20" s="201"/>
      <c r="JVN20" s="201"/>
      <c r="JVO20" s="201"/>
      <c r="JVP20" s="201"/>
      <c r="JVQ20" s="201"/>
      <c r="JVR20" s="201"/>
      <c r="JVS20" s="201"/>
      <c r="JVT20" s="201"/>
      <c r="JVU20" s="201"/>
      <c r="JVV20" s="201"/>
      <c r="JVW20" s="201"/>
      <c r="JVX20" s="201"/>
      <c r="JVY20" s="201"/>
      <c r="JVZ20" s="201"/>
      <c r="JWA20" s="201"/>
      <c r="JWB20" s="201"/>
      <c r="JWC20" s="201"/>
      <c r="JWD20" s="201"/>
      <c r="JWE20" s="201"/>
      <c r="JWF20" s="201"/>
      <c r="JWG20" s="201"/>
      <c r="JWH20" s="201"/>
      <c r="JWI20" s="201"/>
      <c r="JWJ20" s="201"/>
      <c r="JWK20" s="201"/>
      <c r="JWL20" s="201"/>
      <c r="JWM20" s="201"/>
      <c r="JWN20" s="201"/>
      <c r="JWO20" s="201"/>
      <c r="JWP20" s="201"/>
      <c r="JWQ20" s="201"/>
      <c r="JWR20" s="201"/>
      <c r="JWS20" s="201"/>
      <c r="JWT20" s="201"/>
      <c r="JWU20" s="201"/>
      <c r="JWV20" s="201"/>
      <c r="JWW20" s="201"/>
      <c r="JWX20" s="201"/>
      <c r="JWY20" s="201"/>
      <c r="JWZ20" s="201"/>
      <c r="JXA20" s="201"/>
      <c r="JXB20" s="201"/>
      <c r="JXC20" s="201"/>
      <c r="JXD20" s="201"/>
      <c r="JXE20" s="201"/>
      <c r="JXF20" s="201"/>
      <c r="JXG20" s="201"/>
      <c r="JXH20" s="201"/>
      <c r="JXI20" s="201"/>
      <c r="JXJ20" s="201"/>
      <c r="JXK20" s="201"/>
      <c r="JXL20" s="201"/>
      <c r="JXM20" s="201"/>
      <c r="JXN20" s="201"/>
      <c r="JXO20" s="201"/>
      <c r="JXP20" s="201"/>
      <c r="JXQ20" s="201"/>
      <c r="JXR20" s="201"/>
      <c r="JXS20" s="201"/>
      <c r="JXT20" s="201"/>
      <c r="JXU20" s="201"/>
      <c r="JXV20" s="201"/>
      <c r="JXW20" s="201"/>
      <c r="JXX20" s="201"/>
      <c r="JXY20" s="201"/>
      <c r="JXZ20" s="201"/>
      <c r="JYA20" s="201"/>
      <c r="JYB20" s="201"/>
      <c r="JYC20" s="201"/>
      <c r="JYD20" s="201"/>
      <c r="JYE20" s="201"/>
      <c r="JYF20" s="201"/>
      <c r="JYG20" s="201"/>
      <c r="JYH20" s="201"/>
      <c r="JYI20" s="201"/>
      <c r="JYJ20" s="201"/>
      <c r="JYK20" s="201"/>
      <c r="JYL20" s="201"/>
      <c r="JYM20" s="201"/>
      <c r="JYN20" s="201"/>
      <c r="JYO20" s="201"/>
      <c r="JYP20" s="201"/>
      <c r="JYQ20" s="201"/>
      <c r="JYR20" s="201"/>
      <c r="JYS20" s="201"/>
      <c r="JYT20" s="201"/>
      <c r="JYU20" s="201"/>
      <c r="JYV20" s="201"/>
      <c r="JYW20" s="201"/>
      <c r="JYX20" s="201"/>
      <c r="JYY20" s="201"/>
      <c r="JYZ20" s="201"/>
      <c r="JZA20" s="201"/>
      <c r="JZB20" s="201"/>
      <c r="JZC20" s="201"/>
      <c r="JZD20" s="201"/>
      <c r="JZE20" s="201"/>
      <c r="JZF20" s="201"/>
      <c r="JZG20" s="201"/>
      <c r="JZH20" s="201"/>
      <c r="JZI20" s="201"/>
      <c r="JZJ20" s="201"/>
      <c r="JZK20" s="201"/>
      <c r="JZL20" s="201"/>
      <c r="JZM20" s="201"/>
      <c r="JZN20" s="201"/>
      <c r="JZO20" s="201"/>
      <c r="JZP20" s="201"/>
      <c r="JZQ20" s="201"/>
      <c r="JZR20" s="201"/>
      <c r="JZS20" s="201"/>
      <c r="JZT20" s="201"/>
      <c r="JZU20" s="201"/>
      <c r="JZV20" s="201"/>
      <c r="JZW20" s="201"/>
      <c r="JZX20" s="201"/>
      <c r="JZY20" s="201"/>
      <c r="JZZ20" s="201"/>
      <c r="KAA20" s="201"/>
      <c r="KAB20" s="201"/>
      <c r="KAC20" s="201"/>
      <c r="KAD20" s="201"/>
      <c r="KAE20" s="201"/>
      <c r="KAF20" s="201"/>
      <c r="KAG20" s="201"/>
      <c r="KAH20" s="201"/>
      <c r="KAI20" s="201"/>
      <c r="KAJ20" s="201"/>
      <c r="KAK20" s="201"/>
      <c r="KAL20" s="201"/>
      <c r="KAM20" s="201"/>
      <c r="KAN20" s="201"/>
      <c r="KAO20" s="201"/>
      <c r="KAP20" s="201"/>
      <c r="KAQ20" s="201"/>
      <c r="KAR20" s="201"/>
      <c r="KAS20" s="201"/>
      <c r="KAT20" s="201"/>
      <c r="KAU20" s="201"/>
      <c r="KAV20" s="201"/>
      <c r="KAW20" s="201"/>
      <c r="KAX20" s="201"/>
      <c r="KAY20" s="201"/>
      <c r="KAZ20" s="201"/>
      <c r="KBA20" s="201"/>
      <c r="KBB20" s="201"/>
      <c r="KBC20" s="201"/>
      <c r="KBD20" s="201"/>
      <c r="KBE20" s="201"/>
      <c r="KBF20" s="201"/>
      <c r="KBG20" s="201"/>
      <c r="KBH20" s="201"/>
      <c r="KBI20" s="201"/>
      <c r="KBJ20" s="201"/>
      <c r="KBK20" s="201"/>
      <c r="KBL20" s="201"/>
      <c r="KBM20" s="201"/>
      <c r="KBN20" s="201"/>
      <c r="KBO20" s="201"/>
      <c r="KBP20" s="201"/>
      <c r="KBQ20" s="201"/>
      <c r="KBR20" s="201"/>
      <c r="KBS20" s="201"/>
      <c r="KBT20" s="201"/>
      <c r="KBU20" s="201"/>
      <c r="KBV20" s="201"/>
      <c r="KBW20" s="201"/>
      <c r="KBX20" s="201"/>
      <c r="KBY20" s="201"/>
      <c r="KBZ20" s="201"/>
      <c r="KCA20" s="201"/>
      <c r="KCB20" s="201"/>
      <c r="KCC20" s="201"/>
      <c r="KCD20" s="201"/>
      <c r="KCE20" s="201"/>
      <c r="KCF20" s="201"/>
      <c r="KCG20" s="201"/>
      <c r="KCH20" s="201"/>
      <c r="KCI20" s="201"/>
      <c r="KCJ20" s="201"/>
      <c r="KCK20" s="201"/>
      <c r="KCL20" s="201"/>
      <c r="KCM20" s="201"/>
      <c r="KCN20" s="201"/>
      <c r="KCO20" s="201"/>
      <c r="KCP20" s="201"/>
      <c r="KCQ20" s="201"/>
      <c r="KCR20" s="201"/>
      <c r="KCS20" s="201"/>
      <c r="KCT20" s="201"/>
      <c r="KCU20" s="201"/>
      <c r="KCV20" s="201"/>
      <c r="KCW20" s="201"/>
      <c r="KCX20" s="201"/>
      <c r="KCY20" s="201"/>
      <c r="KCZ20" s="201"/>
      <c r="KDA20" s="201"/>
      <c r="KDB20" s="201"/>
      <c r="KDC20" s="201"/>
      <c r="KDD20" s="201"/>
      <c r="KDE20" s="201"/>
      <c r="KDF20" s="201"/>
      <c r="KDG20" s="201"/>
      <c r="KDH20" s="201"/>
      <c r="KDI20" s="201"/>
      <c r="KDJ20" s="201"/>
      <c r="KDK20" s="201"/>
      <c r="KDL20" s="201"/>
      <c r="KDM20" s="201"/>
      <c r="KDN20" s="201"/>
      <c r="KDO20" s="201"/>
      <c r="KDP20" s="201"/>
      <c r="KDQ20" s="201"/>
      <c r="KDR20" s="201"/>
      <c r="KDS20" s="201"/>
      <c r="KDT20" s="201"/>
      <c r="KDU20" s="201"/>
      <c r="KDV20" s="201"/>
      <c r="KDW20" s="201"/>
      <c r="KDX20" s="201"/>
      <c r="KDY20" s="201"/>
      <c r="KDZ20" s="201"/>
      <c r="KEA20" s="201"/>
      <c r="KEB20" s="201"/>
      <c r="KEC20" s="201"/>
      <c r="KED20" s="201"/>
      <c r="KEE20" s="201"/>
      <c r="KEF20" s="201"/>
      <c r="KEG20" s="201"/>
      <c r="KEH20" s="201"/>
      <c r="KEI20" s="201"/>
      <c r="KEJ20" s="201"/>
      <c r="KEK20" s="201"/>
      <c r="KEL20" s="201"/>
      <c r="KEM20" s="201"/>
      <c r="KEN20" s="201"/>
      <c r="KEO20" s="201"/>
      <c r="KEP20" s="201"/>
      <c r="KEQ20" s="201"/>
      <c r="KER20" s="201"/>
      <c r="KES20" s="201"/>
      <c r="KET20" s="201"/>
      <c r="KEU20" s="201"/>
      <c r="KEV20" s="201"/>
      <c r="KEW20" s="201"/>
      <c r="KEX20" s="201"/>
      <c r="KEY20" s="201"/>
      <c r="KEZ20" s="201"/>
      <c r="KFA20" s="201"/>
      <c r="KFB20" s="201"/>
      <c r="KFC20" s="201"/>
      <c r="KFD20" s="201"/>
      <c r="KFE20" s="201"/>
      <c r="KFF20" s="201"/>
      <c r="KFG20" s="201"/>
      <c r="KFH20" s="201"/>
      <c r="KFI20" s="201"/>
      <c r="KFJ20" s="201"/>
      <c r="KFK20" s="201"/>
      <c r="KFL20" s="201"/>
      <c r="KFM20" s="201"/>
      <c r="KFN20" s="201"/>
      <c r="KFO20" s="201"/>
      <c r="KFP20" s="201"/>
      <c r="KFQ20" s="201"/>
      <c r="KFR20" s="201"/>
      <c r="KFS20" s="201"/>
      <c r="KFT20" s="201"/>
      <c r="KFU20" s="201"/>
      <c r="KFV20" s="201"/>
      <c r="KFW20" s="201"/>
      <c r="KFX20" s="201"/>
      <c r="KFY20" s="201"/>
      <c r="KFZ20" s="201"/>
      <c r="KGA20" s="201"/>
      <c r="KGB20" s="201"/>
      <c r="KGC20" s="201"/>
      <c r="KGD20" s="201"/>
      <c r="KGE20" s="201"/>
      <c r="KGF20" s="201"/>
      <c r="KGG20" s="201"/>
      <c r="KGH20" s="201"/>
      <c r="KGI20" s="201"/>
      <c r="KGJ20" s="201"/>
      <c r="KGK20" s="201"/>
      <c r="KGL20" s="201"/>
      <c r="KGM20" s="201"/>
      <c r="KGN20" s="201"/>
      <c r="KGO20" s="201"/>
      <c r="KGP20" s="201"/>
      <c r="KGQ20" s="201"/>
      <c r="KGR20" s="201"/>
      <c r="KGS20" s="201"/>
      <c r="KGT20" s="201"/>
      <c r="KGU20" s="201"/>
      <c r="KGV20" s="201"/>
      <c r="KGW20" s="201"/>
      <c r="KGX20" s="201"/>
      <c r="KGY20" s="201"/>
      <c r="KGZ20" s="201"/>
      <c r="KHA20" s="201"/>
      <c r="KHB20" s="201"/>
      <c r="KHC20" s="201"/>
      <c r="KHD20" s="201"/>
      <c r="KHE20" s="201"/>
      <c r="KHF20" s="201"/>
      <c r="KHG20" s="201"/>
      <c r="KHH20" s="201"/>
      <c r="KHI20" s="201"/>
      <c r="KHJ20" s="201"/>
      <c r="KHK20" s="201"/>
      <c r="KHL20" s="201"/>
      <c r="KHM20" s="201"/>
      <c r="KHN20" s="201"/>
      <c r="KHO20" s="201"/>
      <c r="KHP20" s="201"/>
      <c r="KHQ20" s="201"/>
      <c r="KHR20" s="201"/>
      <c r="KHS20" s="201"/>
      <c r="KHT20" s="201"/>
      <c r="KHU20" s="201"/>
      <c r="KHV20" s="201"/>
      <c r="KHW20" s="201"/>
      <c r="KHX20" s="201"/>
      <c r="KHY20" s="201"/>
      <c r="KHZ20" s="201"/>
      <c r="KIA20" s="201"/>
      <c r="KIB20" s="201"/>
      <c r="KIC20" s="201"/>
      <c r="KID20" s="201"/>
      <c r="KIE20" s="201"/>
      <c r="KIF20" s="201"/>
      <c r="KIG20" s="201"/>
      <c r="KIH20" s="201"/>
      <c r="KII20" s="201"/>
      <c r="KIJ20" s="201"/>
      <c r="KIK20" s="201"/>
      <c r="KIL20" s="201"/>
      <c r="KIM20" s="201"/>
      <c r="KIN20" s="201"/>
      <c r="KIO20" s="201"/>
      <c r="KIP20" s="201"/>
      <c r="KIQ20" s="201"/>
      <c r="KIR20" s="201"/>
      <c r="KIS20" s="201"/>
      <c r="KIT20" s="201"/>
      <c r="KIU20" s="201"/>
      <c r="KIV20" s="201"/>
      <c r="KIW20" s="201"/>
      <c r="KIX20" s="201"/>
      <c r="KIY20" s="201"/>
      <c r="KIZ20" s="201"/>
      <c r="KJA20" s="201"/>
      <c r="KJB20" s="201"/>
      <c r="KJC20" s="201"/>
      <c r="KJD20" s="201"/>
      <c r="KJE20" s="201"/>
      <c r="KJF20" s="201"/>
      <c r="KJG20" s="201"/>
      <c r="KJH20" s="201"/>
      <c r="KJI20" s="201"/>
      <c r="KJJ20" s="201"/>
      <c r="KJK20" s="201"/>
      <c r="KJL20" s="201"/>
      <c r="KJM20" s="201"/>
      <c r="KJN20" s="201"/>
      <c r="KJO20" s="201"/>
      <c r="KJP20" s="201"/>
      <c r="KJQ20" s="201"/>
      <c r="KJR20" s="201"/>
      <c r="KJS20" s="201"/>
      <c r="KJT20" s="201"/>
      <c r="KJU20" s="201"/>
      <c r="KJV20" s="201"/>
      <c r="KJW20" s="201"/>
      <c r="KJX20" s="201"/>
      <c r="KJY20" s="201"/>
      <c r="KJZ20" s="201"/>
      <c r="KKA20" s="201"/>
      <c r="KKB20" s="201"/>
      <c r="KKC20" s="201"/>
      <c r="KKD20" s="201"/>
      <c r="KKE20" s="201"/>
      <c r="KKF20" s="201"/>
      <c r="KKG20" s="201"/>
      <c r="KKH20" s="201"/>
      <c r="KKI20" s="201"/>
      <c r="KKJ20" s="201"/>
      <c r="KKK20" s="201"/>
      <c r="KKL20" s="201"/>
      <c r="KKM20" s="201"/>
      <c r="KKN20" s="201"/>
      <c r="KKO20" s="201"/>
      <c r="KKP20" s="201"/>
      <c r="KKQ20" s="201"/>
      <c r="KKR20" s="201"/>
      <c r="KKS20" s="201"/>
      <c r="KKT20" s="201"/>
      <c r="KKU20" s="201"/>
      <c r="KKV20" s="201"/>
      <c r="KKW20" s="201"/>
      <c r="KKX20" s="201"/>
      <c r="KKY20" s="201"/>
      <c r="KKZ20" s="201"/>
      <c r="KLA20" s="201"/>
      <c r="KLB20" s="201"/>
      <c r="KLC20" s="201"/>
      <c r="KLD20" s="201"/>
      <c r="KLE20" s="201"/>
      <c r="KLF20" s="201"/>
      <c r="KLG20" s="201"/>
      <c r="KLH20" s="201"/>
      <c r="KLI20" s="201"/>
      <c r="KLJ20" s="201"/>
      <c r="KLK20" s="201"/>
      <c r="KLL20" s="201"/>
      <c r="KLM20" s="201"/>
      <c r="KLN20" s="201"/>
      <c r="KLO20" s="201"/>
      <c r="KLP20" s="201"/>
      <c r="KLQ20" s="201"/>
      <c r="KLR20" s="201"/>
      <c r="KLS20" s="201"/>
      <c r="KLT20" s="201"/>
      <c r="KLU20" s="201"/>
      <c r="KLV20" s="201"/>
      <c r="KLW20" s="201"/>
      <c r="KLX20" s="201"/>
      <c r="KLY20" s="201"/>
      <c r="KLZ20" s="201"/>
      <c r="KMA20" s="201"/>
      <c r="KMB20" s="201"/>
      <c r="KMC20" s="201"/>
      <c r="KMD20" s="201"/>
      <c r="KME20" s="201"/>
      <c r="KMF20" s="201"/>
      <c r="KMG20" s="201"/>
      <c r="KMH20" s="201"/>
      <c r="KMI20" s="201"/>
      <c r="KMJ20" s="201"/>
      <c r="KMK20" s="201"/>
      <c r="KML20" s="201"/>
      <c r="KMM20" s="201"/>
      <c r="KMN20" s="201"/>
      <c r="KMO20" s="201"/>
      <c r="KMP20" s="201"/>
      <c r="KMQ20" s="201"/>
      <c r="KMR20" s="201"/>
      <c r="KMS20" s="201"/>
      <c r="KMT20" s="201"/>
      <c r="KMU20" s="201"/>
      <c r="KMV20" s="201"/>
      <c r="KMW20" s="201"/>
      <c r="KMX20" s="201"/>
      <c r="KMY20" s="201"/>
      <c r="KMZ20" s="201"/>
      <c r="KNA20" s="201"/>
      <c r="KNB20" s="201"/>
      <c r="KNC20" s="201"/>
      <c r="KND20" s="201"/>
      <c r="KNE20" s="201"/>
      <c r="KNF20" s="201"/>
      <c r="KNG20" s="201"/>
      <c r="KNH20" s="201"/>
      <c r="KNI20" s="201"/>
      <c r="KNJ20" s="201"/>
      <c r="KNK20" s="201"/>
      <c r="KNL20" s="201"/>
      <c r="KNM20" s="201"/>
      <c r="KNN20" s="201"/>
      <c r="KNO20" s="201"/>
      <c r="KNP20" s="201"/>
      <c r="KNQ20" s="201"/>
      <c r="KNR20" s="201"/>
      <c r="KNS20" s="201"/>
      <c r="KNT20" s="201"/>
      <c r="KNU20" s="201"/>
      <c r="KNV20" s="201"/>
      <c r="KNW20" s="201"/>
      <c r="KNX20" s="201"/>
      <c r="KNY20" s="201"/>
      <c r="KNZ20" s="201"/>
      <c r="KOA20" s="201"/>
      <c r="KOB20" s="201"/>
      <c r="KOC20" s="201"/>
      <c r="KOD20" s="201"/>
      <c r="KOE20" s="201"/>
      <c r="KOF20" s="201"/>
      <c r="KOG20" s="201"/>
      <c r="KOH20" s="201"/>
      <c r="KOI20" s="201"/>
      <c r="KOJ20" s="201"/>
      <c r="KOK20" s="201"/>
      <c r="KOL20" s="201"/>
      <c r="KOM20" s="201"/>
      <c r="KON20" s="201"/>
      <c r="KOO20" s="201"/>
      <c r="KOP20" s="201"/>
      <c r="KOQ20" s="201"/>
      <c r="KOR20" s="201"/>
      <c r="KOS20" s="201"/>
      <c r="KOT20" s="201"/>
      <c r="KOU20" s="201"/>
      <c r="KOV20" s="201"/>
      <c r="KOW20" s="201"/>
      <c r="KOX20" s="201"/>
      <c r="KOY20" s="201"/>
      <c r="KOZ20" s="201"/>
      <c r="KPA20" s="201"/>
      <c r="KPB20" s="201"/>
      <c r="KPC20" s="201"/>
      <c r="KPD20" s="201"/>
      <c r="KPE20" s="201"/>
      <c r="KPF20" s="201"/>
      <c r="KPG20" s="201"/>
      <c r="KPH20" s="201"/>
      <c r="KPI20" s="201"/>
      <c r="KPJ20" s="201"/>
      <c r="KPK20" s="201"/>
      <c r="KPL20" s="201"/>
      <c r="KPM20" s="201"/>
      <c r="KPN20" s="201"/>
      <c r="KPO20" s="201"/>
      <c r="KPP20" s="201"/>
      <c r="KPQ20" s="201"/>
      <c r="KPR20" s="201"/>
      <c r="KPS20" s="201"/>
      <c r="KPT20" s="201"/>
      <c r="KPU20" s="201"/>
      <c r="KPV20" s="201"/>
      <c r="KPW20" s="201"/>
      <c r="KPX20" s="201"/>
      <c r="KPY20" s="201"/>
      <c r="KPZ20" s="201"/>
      <c r="KQA20" s="201"/>
      <c r="KQB20" s="201"/>
      <c r="KQC20" s="201"/>
      <c r="KQD20" s="201"/>
      <c r="KQE20" s="201"/>
      <c r="KQF20" s="201"/>
      <c r="KQG20" s="201"/>
      <c r="KQH20" s="201"/>
      <c r="KQI20" s="201"/>
      <c r="KQJ20" s="201"/>
      <c r="KQK20" s="201"/>
      <c r="KQL20" s="201"/>
      <c r="KQM20" s="201"/>
      <c r="KQN20" s="201"/>
      <c r="KQO20" s="201"/>
      <c r="KQP20" s="201"/>
      <c r="KQQ20" s="201"/>
      <c r="KQR20" s="201"/>
      <c r="KQS20" s="201"/>
      <c r="KQT20" s="201"/>
      <c r="KQU20" s="201"/>
      <c r="KQV20" s="201"/>
      <c r="KQW20" s="201"/>
      <c r="KQX20" s="201"/>
      <c r="KQY20" s="201"/>
      <c r="KQZ20" s="201"/>
      <c r="KRA20" s="201"/>
      <c r="KRB20" s="201"/>
      <c r="KRC20" s="201"/>
      <c r="KRD20" s="201"/>
      <c r="KRE20" s="201"/>
      <c r="KRF20" s="201"/>
      <c r="KRG20" s="201"/>
      <c r="KRH20" s="201"/>
      <c r="KRI20" s="201"/>
      <c r="KRJ20" s="201"/>
      <c r="KRK20" s="201"/>
      <c r="KRL20" s="201"/>
      <c r="KRM20" s="201"/>
      <c r="KRN20" s="201"/>
      <c r="KRO20" s="201"/>
      <c r="KRP20" s="201"/>
      <c r="KRQ20" s="201"/>
      <c r="KRR20" s="201"/>
      <c r="KRS20" s="201"/>
      <c r="KRT20" s="201"/>
      <c r="KRU20" s="201"/>
      <c r="KRV20" s="201"/>
      <c r="KRW20" s="201"/>
      <c r="KRX20" s="201"/>
      <c r="KRY20" s="201"/>
      <c r="KRZ20" s="201"/>
      <c r="KSA20" s="201"/>
      <c r="KSB20" s="201"/>
      <c r="KSC20" s="201"/>
      <c r="KSD20" s="201"/>
      <c r="KSE20" s="201"/>
      <c r="KSF20" s="201"/>
      <c r="KSG20" s="201"/>
      <c r="KSH20" s="201"/>
      <c r="KSI20" s="201"/>
      <c r="KSJ20" s="201"/>
      <c r="KSK20" s="201"/>
      <c r="KSL20" s="201"/>
      <c r="KSM20" s="201"/>
      <c r="KSN20" s="201"/>
      <c r="KSO20" s="201"/>
      <c r="KSP20" s="201"/>
      <c r="KSQ20" s="201"/>
      <c r="KSR20" s="201"/>
      <c r="KSS20" s="201"/>
      <c r="KST20" s="201"/>
      <c r="KSU20" s="201"/>
      <c r="KSV20" s="201"/>
      <c r="KSW20" s="201"/>
      <c r="KSX20" s="201"/>
      <c r="KSY20" s="201"/>
      <c r="KSZ20" s="201"/>
      <c r="KTA20" s="201"/>
      <c r="KTB20" s="201"/>
      <c r="KTC20" s="201"/>
      <c r="KTD20" s="201"/>
      <c r="KTE20" s="201"/>
      <c r="KTF20" s="201"/>
      <c r="KTG20" s="201"/>
      <c r="KTH20" s="201"/>
      <c r="KTI20" s="201"/>
      <c r="KTJ20" s="201"/>
      <c r="KTK20" s="201"/>
      <c r="KTL20" s="201"/>
      <c r="KTM20" s="201"/>
      <c r="KTN20" s="201"/>
      <c r="KTO20" s="201"/>
      <c r="KTP20" s="201"/>
      <c r="KTQ20" s="201"/>
      <c r="KTR20" s="201"/>
      <c r="KTS20" s="201"/>
      <c r="KTT20" s="201"/>
      <c r="KTU20" s="201"/>
      <c r="KTV20" s="201"/>
      <c r="KTW20" s="201"/>
      <c r="KTX20" s="201"/>
      <c r="KTY20" s="201"/>
      <c r="KTZ20" s="201"/>
      <c r="KUA20" s="201"/>
      <c r="KUB20" s="201"/>
      <c r="KUC20" s="201"/>
      <c r="KUD20" s="201"/>
      <c r="KUE20" s="201"/>
      <c r="KUF20" s="201"/>
      <c r="KUG20" s="201"/>
      <c r="KUH20" s="201"/>
      <c r="KUI20" s="201"/>
      <c r="KUJ20" s="201"/>
      <c r="KUK20" s="201"/>
      <c r="KUL20" s="201"/>
      <c r="KUM20" s="201"/>
      <c r="KUN20" s="201"/>
      <c r="KUO20" s="201"/>
      <c r="KUP20" s="201"/>
      <c r="KUQ20" s="201"/>
      <c r="KUR20" s="201"/>
      <c r="KUS20" s="201"/>
      <c r="KUT20" s="201"/>
      <c r="KUU20" s="201"/>
      <c r="KUV20" s="201"/>
      <c r="KUW20" s="201"/>
      <c r="KUX20" s="201"/>
      <c r="KUY20" s="201"/>
      <c r="KUZ20" s="201"/>
      <c r="KVA20" s="201"/>
      <c r="KVB20" s="201"/>
      <c r="KVC20" s="201"/>
      <c r="KVD20" s="201"/>
      <c r="KVE20" s="201"/>
      <c r="KVF20" s="201"/>
      <c r="KVG20" s="201"/>
      <c r="KVH20" s="201"/>
      <c r="KVI20" s="201"/>
      <c r="KVJ20" s="201"/>
      <c r="KVK20" s="201"/>
      <c r="KVL20" s="201"/>
      <c r="KVM20" s="201"/>
      <c r="KVN20" s="201"/>
      <c r="KVO20" s="201"/>
      <c r="KVP20" s="201"/>
      <c r="KVQ20" s="201"/>
      <c r="KVR20" s="201"/>
      <c r="KVS20" s="201"/>
      <c r="KVT20" s="201"/>
      <c r="KVU20" s="201"/>
      <c r="KVV20" s="201"/>
      <c r="KVW20" s="201"/>
      <c r="KVX20" s="201"/>
      <c r="KVY20" s="201"/>
      <c r="KVZ20" s="201"/>
      <c r="KWA20" s="201"/>
      <c r="KWB20" s="201"/>
      <c r="KWC20" s="201"/>
      <c r="KWD20" s="201"/>
      <c r="KWE20" s="201"/>
      <c r="KWF20" s="201"/>
      <c r="KWG20" s="201"/>
      <c r="KWH20" s="201"/>
      <c r="KWI20" s="201"/>
      <c r="KWJ20" s="201"/>
      <c r="KWK20" s="201"/>
      <c r="KWL20" s="201"/>
      <c r="KWM20" s="201"/>
      <c r="KWN20" s="201"/>
      <c r="KWO20" s="201"/>
      <c r="KWP20" s="201"/>
      <c r="KWQ20" s="201"/>
      <c r="KWR20" s="201"/>
      <c r="KWS20" s="201"/>
      <c r="KWT20" s="201"/>
      <c r="KWU20" s="201"/>
      <c r="KWV20" s="201"/>
      <c r="KWW20" s="201"/>
      <c r="KWX20" s="201"/>
      <c r="KWY20" s="201"/>
      <c r="KWZ20" s="201"/>
      <c r="KXA20" s="201"/>
      <c r="KXB20" s="201"/>
      <c r="KXC20" s="201"/>
      <c r="KXD20" s="201"/>
      <c r="KXE20" s="201"/>
      <c r="KXF20" s="201"/>
      <c r="KXG20" s="201"/>
      <c r="KXH20" s="201"/>
      <c r="KXI20" s="201"/>
      <c r="KXJ20" s="201"/>
      <c r="KXK20" s="201"/>
      <c r="KXL20" s="201"/>
      <c r="KXM20" s="201"/>
      <c r="KXN20" s="201"/>
      <c r="KXO20" s="201"/>
      <c r="KXP20" s="201"/>
      <c r="KXQ20" s="201"/>
      <c r="KXR20" s="201"/>
      <c r="KXS20" s="201"/>
      <c r="KXT20" s="201"/>
      <c r="KXU20" s="201"/>
      <c r="KXV20" s="201"/>
      <c r="KXW20" s="201"/>
      <c r="KXX20" s="201"/>
      <c r="KXY20" s="201"/>
      <c r="KXZ20" s="201"/>
      <c r="KYA20" s="201"/>
      <c r="KYB20" s="201"/>
      <c r="KYC20" s="201"/>
      <c r="KYD20" s="201"/>
      <c r="KYE20" s="201"/>
      <c r="KYF20" s="201"/>
      <c r="KYG20" s="201"/>
      <c r="KYH20" s="201"/>
      <c r="KYI20" s="201"/>
      <c r="KYJ20" s="201"/>
      <c r="KYK20" s="201"/>
      <c r="KYL20" s="201"/>
      <c r="KYM20" s="201"/>
      <c r="KYN20" s="201"/>
      <c r="KYO20" s="201"/>
      <c r="KYP20" s="201"/>
      <c r="KYQ20" s="201"/>
      <c r="KYR20" s="201"/>
      <c r="KYS20" s="201"/>
      <c r="KYT20" s="201"/>
      <c r="KYU20" s="201"/>
      <c r="KYV20" s="201"/>
      <c r="KYW20" s="201"/>
      <c r="KYX20" s="201"/>
      <c r="KYY20" s="201"/>
      <c r="KYZ20" s="201"/>
      <c r="KZA20" s="201"/>
      <c r="KZB20" s="201"/>
      <c r="KZC20" s="201"/>
      <c r="KZD20" s="201"/>
      <c r="KZE20" s="201"/>
      <c r="KZF20" s="201"/>
      <c r="KZG20" s="201"/>
      <c r="KZH20" s="201"/>
      <c r="KZI20" s="201"/>
      <c r="KZJ20" s="201"/>
      <c r="KZK20" s="201"/>
      <c r="KZL20" s="201"/>
      <c r="KZM20" s="201"/>
      <c r="KZN20" s="201"/>
      <c r="KZO20" s="201"/>
      <c r="KZP20" s="201"/>
      <c r="KZQ20" s="201"/>
      <c r="KZR20" s="201"/>
      <c r="KZS20" s="201"/>
      <c r="KZT20" s="201"/>
      <c r="KZU20" s="201"/>
      <c r="KZV20" s="201"/>
      <c r="KZW20" s="201"/>
      <c r="KZX20" s="201"/>
      <c r="KZY20" s="201"/>
      <c r="KZZ20" s="201"/>
      <c r="LAA20" s="201"/>
      <c r="LAB20" s="201"/>
      <c r="LAC20" s="201"/>
      <c r="LAD20" s="201"/>
      <c r="LAE20" s="201"/>
      <c r="LAF20" s="201"/>
      <c r="LAG20" s="201"/>
      <c r="LAH20" s="201"/>
      <c r="LAI20" s="201"/>
      <c r="LAJ20" s="201"/>
      <c r="LAK20" s="201"/>
      <c r="LAL20" s="201"/>
      <c r="LAM20" s="201"/>
      <c r="LAN20" s="201"/>
      <c r="LAO20" s="201"/>
      <c r="LAP20" s="201"/>
      <c r="LAQ20" s="201"/>
      <c r="LAR20" s="201"/>
      <c r="LAS20" s="201"/>
      <c r="LAT20" s="201"/>
      <c r="LAU20" s="201"/>
      <c r="LAV20" s="201"/>
      <c r="LAW20" s="201"/>
      <c r="LAX20" s="201"/>
      <c r="LAY20" s="201"/>
      <c r="LAZ20" s="201"/>
      <c r="LBA20" s="201"/>
      <c r="LBB20" s="201"/>
      <c r="LBC20" s="201"/>
      <c r="LBD20" s="201"/>
      <c r="LBE20" s="201"/>
      <c r="LBF20" s="201"/>
      <c r="LBG20" s="201"/>
      <c r="LBH20" s="201"/>
      <c r="LBI20" s="201"/>
      <c r="LBJ20" s="201"/>
      <c r="LBK20" s="201"/>
      <c r="LBL20" s="201"/>
      <c r="LBM20" s="201"/>
      <c r="LBN20" s="201"/>
      <c r="LBO20" s="201"/>
      <c r="LBP20" s="201"/>
      <c r="LBQ20" s="201"/>
      <c r="LBR20" s="201"/>
      <c r="LBS20" s="201"/>
      <c r="LBT20" s="201"/>
      <c r="LBU20" s="201"/>
      <c r="LBV20" s="201"/>
      <c r="LBW20" s="201"/>
      <c r="LBX20" s="201"/>
      <c r="LBY20" s="201"/>
      <c r="LBZ20" s="201"/>
      <c r="LCA20" s="201"/>
      <c r="LCB20" s="201"/>
      <c r="LCC20" s="201"/>
      <c r="LCD20" s="201"/>
      <c r="LCE20" s="201"/>
      <c r="LCF20" s="201"/>
      <c r="LCG20" s="201"/>
      <c r="LCH20" s="201"/>
      <c r="LCI20" s="201"/>
      <c r="LCJ20" s="201"/>
      <c r="LCK20" s="201"/>
      <c r="LCL20" s="201"/>
      <c r="LCM20" s="201"/>
      <c r="LCN20" s="201"/>
      <c r="LCO20" s="201"/>
      <c r="LCP20" s="201"/>
      <c r="LCQ20" s="201"/>
      <c r="LCR20" s="201"/>
      <c r="LCS20" s="201"/>
      <c r="LCT20" s="201"/>
      <c r="LCU20" s="201"/>
      <c r="LCV20" s="201"/>
      <c r="LCW20" s="201"/>
      <c r="LCX20" s="201"/>
      <c r="LCY20" s="201"/>
      <c r="LCZ20" s="201"/>
      <c r="LDA20" s="201"/>
      <c r="LDB20" s="201"/>
      <c r="LDC20" s="201"/>
      <c r="LDD20" s="201"/>
      <c r="LDE20" s="201"/>
      <c r="LDF20" s="201"/>
      <c r="LDG20" s="201"/>
      <c r="LDH20" s="201"/>
      <c r="LDI20" s="201"/>
      <c r="LDJ20" s="201"/>
      <c r="LDK20" s="201"/>
      <c r="LDL20" s="201"/>
      <c r="LDM20" s="201"/>
      <c r="LDN20" s="201"/>
      <c r="LDO20" s="201"/>
      <c r="LDP20" s="201"/>
      <c r="LDQ20" s="201"/>
      <c r="LDR20" s="201"/>
      <c r="LDS20" s="201"/>
      <c r="LDT20" s="201"/>
      <c r="LDU20" s="201"/>
      <c r="LDV20" s="201"/>
      <c r="LDW20" s="201"/>
      <c r="LDX20" s="201"/>
      <c r="LDY20" s="201"/>
      <c r="LDZ20" s="201"/>
      <c r="LEA20" s="201"/>
      <c r="LEB20" s="201"/>
      <c r="LEC20" s="201"/>
      <c r="LED20" s="201"/>
      <c r="LEE20" s="201"/>
      <c r="LEF20" s="201"/>
      <c r="LEG20" s="201"/>
      <c r="LEH20" s="201"/>
      <c r="LEI20" s="201"/>
      <c r="LEJ20" s="201"/>
      <c r="LEK20" s="201"/>
      <c r="LEL20" s="201"/>
      <c r="LEM20" s="201"/>
      <c r="LEN20" s="201"/>
      <c r="LEO20" s="201"/>
      <c r="LEP20" s="201"/>
      <c r="LEQ20" s="201"/>
      <c r="LER20" s="201"/>
      <c r="LES20" s="201"/>
      <c r="LET20" s="201"/>
      <c r="LEU20" s="201"/>
      <c r="LEV20" s="201"/>
      <c r="LEW20" s="201"/>
      <c r="LEX20" s="201"/>
      <c r="LEY20" s="201"/>
      <c r="LEZ20" s="201"/>
      <c r="LFA20" s="201"/>
      <c r="LFB20" s="201"/>
      <c r="LFC20" s="201"/>
      <c r="LFD20" s="201"/>
      <c r="LFE20" s="201"/>
      <c r="LFF20" s="201"/>
      <c r="LFG20" s="201"/>
      <c r="LFH20" s="201"/>
      <c r="LFI20" s="201"/>
      <c r="LFJ20" s="201"/>
      <c r="LFK20" s="201"/>
      <c r="LFL20" s="201"/>
      <c r="LFM20" s="201"/>
      <c r="LFN20" s="201"/>
      <c r="LFO20" s="201"/>
      <c r="LFP20" s="201"/>
      <c r="LFQ20" s="201"/>
      <c r="LFR20" s="201"/>
      <c r="LFS20" s="201"/>
      <c r="LFT20" s="201"/>
      <c r="LFU20" s="201"/>
      <c r="LFV20" s="201"/>
      <c r="LFW20" s="201"/>
      <c r="LFX20" s="201"/>
      <c r="LFY20" s="201"/>
      <c r="LFZ20" s="201"/>
      <c r="LGA20" s="201"/>
      <c r="LGB20" s="201"/>
      <c r="LGC20" s="201"/>
      <c r="LGD20" s="201"/>
      <c r="LGE20" s="201"/>
      <c r="LGF20" s="201"/>
      <c r="LGG20" s="201"/>
      <c r="LGH20" s="201"/>
      <c r="LGI20" s="201"/>
      <c r="LGJ20" s="201"/>
      <c r="LGK20" s="201"/>
      <c r="LGL20" s="201"/>
      <c r="LGM20" s="201"/>
      <c r="LGN20" s="201"/>
      <c r="LGO20" s="201"/>
      <c r="LGP20" s="201"/>
      <c r="LGQ20" s="201"/>
      <c r="LGR20" s="201"/>
      <c r="LGS20" s="201"/>
      <c r="LGT20" s="201"/>
      <c r="LGU20" s="201"/>
      <c r="LGV20" s="201"/>
      <c r="LGW20" s="201"/>
      <c r="LGX20" s="201"/>
      <c r="LGY20" s="201"/>
      <c r="LGZ20" s="201"/>
      <c r="LHA20" s="201"/>
      <c r="LHB20" s="201"/>
      <c r="LHC20" s="201"/>
      <c r="LHD20" s="201"/>
      <c r="LHE20" s="201"/>
      <c r="LHF20" s="201"/>
      <c r="LHG20" s="201"/>
      <c r="LHH20" s="201"/>
      <c r="LHI20" s="201"/>
      <c r="LHJ20" s="201"/>
      <c r="LHK20" s="201"/>
      <c r="LHL20" s="201"/>
      <c r="LHM20" s="201"/>
      <c r="LHN20" s="201"/>
      <c r="LHO20" s="201"/>
      <c r="LHP20" s="201"/>
      <c r="LHQ20" s="201"/>
      <c r="LHR20" s="201"/>
      <c r="LHS20" s="201"/>
      <c r="LHT20" s="201"/>
      <c r="LHU20" s="201"/>
      <c r="LHV20" s="201"/>
      <c r="LHW20" s="201"/>
      <c r="LHX20" s="201"/>
      <c r="LHY20" s="201"/>
      <c r="LHZ20" s="201"/>
      <c r="LIA20" s="201"/>
      <c r="LIB20" s="201"/>
      <c r="LIC20" s="201"/>
      <c r="LID20" s="201"/>
      <c r="LIE20" s="201"/>
      <c r="LIF20" s="201"/>
      <c r="LIG20" s="201"/>
      <c r="LIH20" s="201"/>
      <c r="LII20" s="201"/>
      <c r="LIJ20" s="201"/>
      <c r="LIK20" s="201"/>
      <c r="LIL20" s="201"/>
      <c r="LIM20" s="201"/>
      <c r="LIN20" s="201"/>
      <c r="LIO20" s="201"/>
      <c r="LIP20" s="201"/>
      <c r="LIQ20" s="201"/>
      <c r="LIR20" s="201"/>
      <c r="LIS20" s="201"/>
      <c r="LIT20" s="201"/>
      <c r="LIU20" s="201"/>
      <c r="LIV20" s="201"/>
      <c r="LIW20" s="201"/>
      <c r="LIX20" s="201"/>
      <c r="LIY20" s="201"/>
      <c r="LIZ20" s="201"/>
      <c r="LJA20" s="201"/>
      <c r="LJB20" s="201"/>
      <c r="LJC20" s="201"/>
      <c r="LJD20" s="201"/>
      <c r="LJE20" s="201"/>
      <c r="LJF20" s="201"/>
      <c r="LJG20" s="201"/>
      <c r="LJH20" s="201"/>
      <c r="LJI20" s="201"/>
      <c r="LJJ20" s="201"/>
      <c r="LJK20" s="201"/>
      <c r="LJL20" s="201"/>
      <c r="LJM20" s="201"/>
      <c r="LJN20" s="201"/>
      <c r="LJO20" s="201"/>
      <c r="LJP20" s="201"/>
      <c r="LJQ20" s="201"/>
      <c r="LJR20" s="201"/>
      <c r="LJS20" s="201"/>
      <c r="LJT20" s="201"/>
      <c r="LJU20" s="201"/>
      <c r="LJV20" s="201"/>
      <c r="LJW20" s="201"/>
      <c r="LJX20" s="201"/>
      <c r="LJY20" s="201"/>
      <c r="LJZ20" s="201"/>
      <c r="LKA20" s="201"/>
      <c r="LKB20" s="201"/>
      <c r="LKC20" s="201"/>
      <c r="LKD20" s="201"/>
      <c r="LKE20" s="201"/>
      <c r="LKF20" s="201"/>
      <c r="LKG20" s="201"/>
      <c r="LKH20" s="201"/>
      <c r="LKI20" s="201"/>
      <c r="LKJ20" s="201"/>
      <c r="LKK20" s="201"/>
      <c r="LKL20" s="201"/>
      <c r="LKM20" s="201"/>
      <c r="LKN20" s="201"/>
      <c r="LKO20" s="201"/>
      <c r="LKP20" s="201"/>
      <c r="LKQ20" s="201"/>
      <c r="LKR20" s="201"/>
      <c r="LKS20" s="201"/>
      <c r="LKT20" s="201"/>
      <c r="LKU20" s="201"/>
      <c r="LKV20" s="201"/>
      <c r="LKW20" s="201"/>
      <c r="LKX20" s="201"/>
      <c r="LKY20" s="201"/>
      <c r="LKZ20" s="201"/>
      <c r="LLA20" s="201"/>
      <c r="LLB20" s="201"/>
      <c r="LLC20" s="201"/>
      <c r="LLD20" s="201"/>
      <c r="LLE20" s="201"/>
      <c r="LLF20" s="201"/>
      <c r="LLG20" s="201"/>
      <c r="LLH20" s="201"/>
      <c r="LLI20" s="201"/>
      <c r="LLJ20" s="201"/>
      <c r="LLK20" s="201"/>
      <c r="LLL20" s="201"/>
      <c r="LLM20" s="201"/>
      <c r="LLN20" s="201"/>
      <c r="LLO20" s="201"/>
      <c r="LLP20" s="201"/>
      <c r="LLQ20" s="201"/>
      <c r="LLR20" s="201"/>
      <c r="LLS20" s="201"/>
      <c r="LLT20" s="201"/>
      <c r="LLU20" s="201"/>
      <c r="LLV20" s="201"/>
      <c r="LLW20" s="201"/>
      <c r="LLX20" s="201"/>
      <c r="LLY20" s="201"/>
      <c r="LLZ20" s="201"/>
      <c r="LMA20" s="201"/>
      <c r="LMB20" s="201"/>
      <c r="LMC20" s="201"/>
      <c r="LMD20" s="201"/>
      <c r="LME20" s="201"/>
      <c r="LMF20" s="201"/>
      <c r="LMG20" s="201"/>
      <c r="LMH20" s="201"/>
      <c r="LMI20" s="201"/>
      <c r="LMJ20" s="201"/>
      <c r="LMK20" s="201"/>
      <c r="LML20" s="201"/>
      <c r="LMM20" s="201"/>
      <c r="LMN20" s="201"/>
      <c r="LMO20" s="201"/>
      <c r="LMP20" s="201"/>
      <c r="LMQ20" s="201"/>
      <c r="LMR20" s="201"/>
      <c r="LMS20" s="201"/>
      <c r="LMT20" s="201"/>
      <c r="LMU20" s="201"/>
      <c r="LMV20" s="201"/>
      <c r="LMW20" s="201"/>
      <c r="LMX20" s="201"/>
      <c r="LMY20" s="201"/>
      <c r="LMZ20" s="201"/>
      <c r="LNA20" s="201"/>
      <c r="LNB20" s="201"/>
      <c r="LNC20" s="201"/>
      <c r="LND20" s="201"/>
      <c r="LNE20" s="201"/>
      <c r="LNF20" s="201"/>
      <c r="LNG20" s="201"/>
      <c r="LNH20" s="201"/>
      <c r="LNI20" s="201"/>
      <c r="LNJ20" s="201"/>
      <c r="LNK20" s="201"/>
      <c r="LNL20" s="201"/>
      <c r="LNM20" s="201"/>
      <c r="LNN20" s="201"/>
      <c r="LNO20" s="201"/>
      <c r="LNP20" s="201"/>
      <c r="LNQ20" s="201"/>
      <c r="LNR20" s="201"/>
      <c r="LNS20" s="201"/>
      <c r="LNT20" s="201"/>
      <c r="LNU20" s="201"/>
      <c r="LNV20" s="201"/>
      <c r="LNW20" s="201"/>
      <c r="LNX20" s="201"/>
      <c r="LNY20" s="201"/>
      <c r="LNZ20" s="201"/>
      <c r="LOA20" s="201"/>
      <c r="LOB20" s="201"/>
      <c r="LOC20" s="201"/>
      <c r="LOD20" s="201"/>
      <c r="LOE20" s="201"/>
      <c r="LOF20" s="201"/>
      <c r="LOG20" s="201"/>
      <c r="LOH20" s="201"/>
      <c r="LOI20" s="201"/>
      <c r="LOJ20" s="201"/>
      <c r="LOK20" s="201"/>
      <c r="LOL20" s="201"/>
      <c r="LOM20" s="201"/>
      <c r="LON20" s="201"/>
      <c r="LOO20" s="201"/>
      <c r="LOP20" s="201"/>
      <c r="LOQ20" s="201"/>
      <c r="LOR20" s="201"/>
      <c r="LOS20" s="201"/>
      <c r="LOT20" s="201"/>
      <c r="LOU20" s="201"/>
      <c r="LOV20" s="201"/>
      <c r="LOW20" s="201"/>
      <c r="LOX20" s="201"/>
      <c r="LOY20" s="201"/>
      <c r="LOZ20" s="201"/>
      <c r="LPA20" s="201"/>
      <c r="LPB20" s="201"/>
      <c r="LPC20" s="201"/>
      <c r="LPD20" s="201"/>
      <c r="LPE20" s="201"/>
      <c r="LPF20" s="201"/>
      <c r="LPG20" s="201"/>
      <c r="LPH20" s="201"/>
      <c r="LPI20" s="201"/>
      <c r="LPJ20" s="201"/>
      <c r="LPK20" s="201"/>
      <c r="LPL20" s="201"/>
      <c r="LPM20" s="201"/>
      <c r="LPN20" s="201"/>
      <c r="LPO20" s="201"/>
      <c r="LPP20" s="201"/>
      <c r="LPQ20" s="201"/>
      <c r="LPR20" s="201"/>
      <c r="LPS20" s="201"/>
      <c r="LPT20" s="201"/>
      <c r="LPU20" s="201"/>
      <c r="LPV20" s="201"/>
      <c r="LPW20" s="201"/>
      <c r="LPX20" s="201"/>
      <c r="LPY20" s="201"/>
      <c r="LPZ20" s="201"/>
      <c r="LQA20" s="201"/>
      <c r="LQB20" s="201"/>
      <c r="LQC20" s="201"/>
      <c r="LQD20" s="201"/>
      <c r="LQE20" s="201"/>
      <c r="LQF20" s="201"/>
      <c r="LQG20" s="201"/>
      <c r="LQH20" s="201"/>
      <c r="LQI20" s="201"/>
      <c r="LQJ20" s="201"/>
      <c r="LQK20" s="201"/>
      <c r="LQL20" s="201"/>
      <c r="LQM20" s="201"/>
      <c r="LQN20" s="201"/>
      <c r="LQO20" s="201"/>
      <c r="LQP20" s="201"/>
      <c r="LQQ20" s="201"/>
      <c r="LQR20" s="201"/>
      <c r="LQS20" s="201"/>
      <c r="LQT20" s="201"/>
      <c r="LQU20" s="201"/>
      <c r="LQV20" s="201"/>
      <c r="LQW20" s="201"/>
      <c r="LQX20" s="201"/>
      <c r="LQY20" s="201"/>
      <c r="LQZ20" s="201"/>
      <c r="LRA20" s="201"/>
      <c r="LRB20" s="201"/>
      <c r="LRC20" s="201"/>
      <c r="LRD20" s="201"/>
      <c r="LRE20" s="201"/>
      <c r="LRF20" s="201"/>
      <c r="LRG20" s="201"/>
      <c r="LRH20" s="201"/>
      <c r="LRI20" s="201"/>
      <c r="LRJ20" s="201"/>
      <c r="LRK20" s="201"/>
      <c r="LRL20" s="201"/>
      <c r="LRM20" s="201"/>
      <c r="LRN20" s="201"/>
      <c r="LRO20" s="201"/>
      <c r="LRP20" s="201"/>
      <c r="LRQ20" s="201"/>
      <c r="LRR20" s="201"/>
      <c r="LRS20" s="201"/>
      <c r="LRT20" s="201"/>
      <c r="LRU20" s="201"/>
      <c r="LRV20" s="201"/>
      <c r="LRW20" s="201"/>
      <c r="LRX20" s="201"/>
      <c r="LRY20" s="201"/>
      <c r="LRZ20" s="201"/>
      <c r="LSA20" s="201"/>
      <c r="LSB20" s="201"/>
      <c r="LSC20" s="201"/>
      <c r="LSD20" s="201"/>
      <c r="LSE20" s="201"/>
      <c r="LSF20" s="201"/>
      <c r="LSG20" s="201"/>
      <c r="LSH20" s="201"/>
      <c r="LSI20" s="201"/>
      <c r="LSJ20" s="201"/>
      <c r="LSK20" s="201"/>
      <c r="LSL20" s="201"/>
      <c r="LSM20" s="201"/>
      <c r="LSN20" s="201"/>
      <c r="LSO20" s="201"/>
      <c r="LSP20" s="201"/>
      <c r="LSQ20" s="201"/>
      <c r="LSR20" s="201"/>
      <c r="LSS20" s="201"/>
      <c r="LST20" s="201"/>
      <c r="LSU20" s="201"/>
      <c r="LSV20" s="201"/>
      <c r="LSW20" s="201"/>
      <c r="LSX20" s="201"/>
      <c r="LSY20" s="201"/>
      <c r="LSZ20" s="201"/>
      <c r="LTA20" s="201"/>
      <c r="LTB20" s="201"/>
      <c r="LTC20" s="201"/>
      <c r="LTD20" s="201"/>
      <c r="LTE20" s="201"/>
      <c r="LTF20" s="201"/>
      <c r="LTG20" s="201"/>
      <c r="LTH20" s="201"/>
      <c r="LTI20" s="201"/>
      <c r="LTJ20" s="201"/>
      <c r="LTK20" s="201"/>
      <c r="LTL20" s="201"/>
      <c r="LTM20" s="201"/>
      <c r="LTN20" s="201"/>
      <c r="LTO20" s="201"/>
      <c r="LTP20" s="201"/>
      <c r="LTQ20" s="201"/>
      <c r="LTR20" s="201"/>
      <c r="LTS20" s="201"/>
      <c r="LTT20" s="201"/>
      <c r="LTU20" s="201"/>
      <c r="LTV20" s="201"/>
      <c r="LTW20" s="201"/>
      <c r="LTX20" s="201"/>
      <c r="LTY20" s="201"/>
      <c r="LTZ20" s="201"/>
      <c r="LUA20" s="201"/>
      <c r="LUB20" s="201"/>
      <c r="LUC20" s="201"/>
      <c r="LUD20" s="201"/>
      <c r="LUE20" s="201"/>
      <c r="LUF20" s="201"/>
      <c r="LUG20" s="201"/>
      <c r="LUH20" s="201"/>
      <c r="LUI20" s="201"/>
      <c r="LUJ20" s="201"/>
      <c r="LUK20" s="201"/>
      <c r="LUL20" s="201"/>
      <c r="LUM20" s="201"/>
      <c r="LUN20" s="201"/>
      <c r="LUO20" s="201"/>
      <c r="LUP20" s="201"/>
      <c r="LUQ20" s="201"/>
      <c r="LUR20" s="201"/>
      <c r="LUS20" s="201"/>
      <c r="LUT20" s="201"/>
      <c r="LUU20" s="201"/>
      <c r="LUV20" s="201"/>
      <c r="LUW20" s="201"/>
      <c r="LUX20" s="201"/>
      <c r="LUY20" s="201"/>
      <c r="LUZ20" s="201"/>
      <c r="LVA20" s="201"/>
      <c r="LVB20" s="201"/>
      <c r="LVC20" s="201"/>
      <c r="LVD20" s="201"/>
      <c r="LVE20" s="201"/>
      <c r="LVF20" s="201"/>
      <c r="LVG20" s="201"/>
      <c r="LVH20" s="201"/>
      <c r="LVI20" s="201"/>
      <c r="LVJ20" s="201"/>
      <c r="LVK20" s="201"/>
      <c r="LVL20" s="201"/>
      <c r="LVM20" s="201"/>
      <c r="LVN20" s="201"/>
      <c r="LVO20" s="201"/>
      <c r="LVP20" s="201"/>
      <c r="LVQ20" s="201"/>
      <c r="LVR20" s="201"/>
      <c r="LVS20" s="201"/>
      <c r="LVT20" s="201"/>
      <c r="LVU20" s="201"/>
      <c r="LVV20" s="201"/>
      <c r="LVW20" s="201"/>
      <c r="LVX20" s="201"/>
      <c r="LVY20" s="201"/>
      <c r="LVZ20" s="201"/>
      <c r="LWA20" s="201"/>
      <c r="LWB20" s="201"/>
      <c r="LWC20" s="201"/>
      <c r="LWD20" s="201"/>
      <c r="LWE20" s="201"/>
      <c r="LWF20" s="201"/>
      <c r="LWG20" s="201"/>
      <c r="LWH20" s="201"/>
      <c r="LWI20" s="201"/>
      <c r="LWJ20" s="201"/>
      <c r="LWK20" s="201"/>
      <c r="LWL20" s="201"/>
      <c r="LWM20" s="201"/>
      <c r="LWN20" s="201"/>
      <c r="LWO20" s="201"/>
      <c r="LWP20" s="201"/>
      <c r="LWQ20" s="201"/>
      <c r="LWR20" s="201"/>
      <c r="LWS20" s="201"/>
      <c r="LWT20" s="201"/>
      <c r="LWU20" s="201"/>
      <c r="LWV20" s="201"/>
      <c r="LWW20" s="201"/>
      <c r="LWX20" s="201"/>
      <c r="LWY20" s="201"/>
      <c r="LWZ20" s="201"/>
      <c r="LXA20" s="201"/>
      <c r="LXB20" s="201"/>
      <c r="LXC20" s="201"/>
      <c r="LXD20" s="201"/>
      <c r="LXE20" s="201"/>
      <c r="LXF20" s="201"/>
      <c r="LXG20" s="201"/>
      <c r="LXH20" s="201"/>
      <c r="LXI20" s="201"/>
      <c r="LXJ20" s="201"/>
      <c r="LXK20" s="201"/>
      <c r="LXL20" s="201"/>
      <c r="LXM20" s="201"/>
      <c r="LXN20" s="201"/>
      <c r="LXO20" s="201"/>
      <c r="LXP20" s="201"/>
      <c r="LXQ20" s="201"/>
      <c r="LXR20" s="201"/>
      <c r="LXS20" s="201"/>
      <c r="LXT20" s="201"/>
      <c r="LXU20" s="201"/>
      <c r="LXV20" s="201"/>
      <c r="LXW20" s="201"/>
      <c r="LXX20" s="201"/>
      <c r="LXY20" s="201"/>
      <c r="LXZ20" s="201"/>
      <c r="LYA20" s="201"/>
      <c r="LYB20" s="201"/>
      <c r="LYC20" s="201"/>
      <c r="LYD20" s="201"/>
      <c r="LYE20" s="201"/>
      <c r="LYF20" s="201"/>
      <c r="LYG20" s="201"/>
      <c r="LYH20" s="201"/>
      <c r="LYI20" s="201"/>
      <c r="LYJ20" s="201"/>
      <c r="LYK20" s="201"/>
      <c r="LYL20" s="201"/>
      <c r="LYM20" s="201"/>
      <c r="LYN20" s="201"/>
      <c r="LYO20" s="201"/>
      <c r="LYP20" s="201"/>
      <c r="LYQ20" s="201"/>
      <c r="LYR20" s="201"/>
      <c r="LYS20" s="201"/>
      <c r="LYT20" s="201"/>
      <c r="LYU20" s="201"/>
      <c r="LYV20" s="201"/>
      <c r="LYW20" s="201"/>
      <c r="LYX20" s="201"/>
      <c r="LYY20" s="201"/>
      <c r="LYZ20" s="201"/>
      <c r="LZA20" s="201"/>
      <c r="LZB20" s="201"/>
      <c r="LZC20" s="201"/>
      <c r="LZD20" s="201"/>
      <c r="LZE20" s="201"/>
      <c r="LZF20" s="201"/>
      <c r="LZG20" s="201"/>
      <c r="LZH20" s="201"/>
      <c r="LZI20" s="201"/>
      <c r="LZJ20" s="201"/>
      <c r="LZK20" s="201"/>
      <c r="LZL20" s="201"/>
      <c r="LZM20" s="201"/>
      <c r="LZN20" s="201"/>
      <c r="LZO20" s="201"/>
      <c r="LZP20" s="201"/>
      <c r="LZQ20" s="201"/>
      <c r="LZR20" s="201"/>
      <c r="LZS20" s="201"/>
      <c r="LZT20" s="201"/>
      <c r="LZU20" s="201"/>
      <c r="LZV20" s="201"/>
      <c r="LZW20" s="201"/>
      <c r="LZX20" s="201"/>
      <c r="LZY20" s="201"/>
      <c r="LZZ20" s="201"/>
      <c r="MAA20" s="201"/>
      <c r="MAB20" s="201"/>
      <c r="MAC20" s="201"/>
      <c r="MAD20" s="201"/>
      <c r="MAE20" s="201"/>
      <c r="MAF20" s="201"/>
      <c r="MAG20" s="201"/>
      <c r="MAH20" s="201"/>
      <c r="MAI20" s="201"/>
      <c r="MAJ20" s="201"/>
      <c r="MAK20" s="201"/>
      <c r="MAL20" s="201"/>
      <c r="MAM20" s="201"/>
      <c r="MAN20" s="201"/>
      <c r="MAO20" s="201"/>
      <c r="MAP20" s="201"/>
      <c r="MAQ20" s="201"/>
      <c r="MAR20" s="201"/>
      <c r="MAS20" s="201"/>
      <c r="MAT20" s="201"/>
      <c r="MAU20" s="201"/>
      <c r="MAV20" s="201"/>
      <c r="MAW20" s="201"/>
      <c r="MAX20" s="201"/>
      <c r="MAY20" s="201"/>
      <c r="MAZ20" s="201"/>
      <c r="MBA20" s="201"/>
      <c r="MBB20" s="201"/>
      <c r="MBC20" s="201"/>
      <c r="MBD20" s="201"/>
      <c r="MBE20" s="201"/>
      <c r="MBF20" s="201"/>
      <c r="MBG20" s="201"/>
      <c r="MBH20" s="201"/>
      <c r="MBI20" s="201"/>
      <c r="MBJ20" s="201"/>
      <c r="MBK20" s="201"/>
      <c r="MBL20" s="201"/>
      <c r="MBM20" s="201"/>
      <c r="MBN20" s="201"/>
      <c r="MBO20" s="201"/>
      <c r="MBP20" s="201"/>
      <c r="MBQ20" s="201"/>
      <c r="MBR20" s="201"/>
      <c r="MBS20" s="201"/>
      <c r="MBT20" s="201"/>
      <c r="MBU20" s="201"/>
      <c r="MBV20" s="201"/>
      <c r="MBW20" s="201"/>
      <c r="MBX20" s="201"/>
      <c r="MBY20" s="201"/>
      <c r="MBZ20" s="201"/>
      <c r="MCA20" s="201"/>
      <c r="MCB20" s="201"/>
      <c r="MCC20" s="201"/>
      <c r="MCD20" s="201"/>
      <c r="MCE20" s="201"/>
      <c r="MCF20" s="201"/>
      <c r="MCG20" s="201"/>
      <c r="MCH20" s="201"/>
      <c r="MCI20" s="201"/>
      <c r="MCJ20" s="201"/>
      <c r="MCK20" s="201"/>
      <c r="MCL20" s="201"/>
      <c r="MCM20" s="201"/>
      <c r="MCN20" s="201"/>
      <c r="MCO20" s="201"/>
      <c r="MCP20" s="201"/>
      <c r="MCQ20" s="201"/>
      <c r="MCR20" s="201"/>
      <c r="MCS20" s="201"/>
      <c r="MCT20" s="201"/>
      <c r="MCU20" s="201"/>
      <c r="MCV20" s="201"/>
      <c r="MCW20" s="201"/>
      <c r="MCX20" s="201"/>
      <c r="MCY20" s="201"/>
      <c r="MCZ20" s="201"/>
      <c r="MDA20" s="201"/>
      <c r="MDB20" s="201"/>
      <c r="MDC20" s="201"/>
      <c r="MDD20" s="201"/>
      <c r="MDE20" s="201"/>
      <c r="MDF20" s="201"/>
      <c r="MDG20" s="201"/>
      <c r="MDH20" s="201"/>
      <c r="MDI20" s="201"/>
      <c r="MDJ20" s="201"/>
      <c r="MDK20" s="201"/>
      <c r="MDL20" s="201"/>
      <c r="MDM20" s="201"/>
      <c r="MDN20" s="201"/>
      <c r="MDO20" s="201"/>
      <c r="MDP20" s="201"/>
      <c r="MDQ20" s="201"/>
      <c r="MDR20" s="201"/>
      <c r="MDS20" s="201"/>
      <c r="MDT20" s="201"/>
      <c r="MDU20" s="201"/>
      <c r="MDV20" s="201"/>
      <c r="MDW20" s="201"/>
      <c r="MDX20" s="201"/>
      <c r="MDY20" s="201"/>
      <c r="MDZ20" s="201"/>
      <c r="MEA20" s="201"/>
      <c r="MEB20" s="201"/>
      <c r="MEC20" s="201"/>
      <c r="MED20" s="201"/>
      <c r="MEE20" s="201"/>
      <c r="MEF20" s="201"/>
      <c r="MEG20" s="201"/>
      <c r="MEH20" s="201"/>
      <c r="MEI20" s="201"/>
      <c r="MEJ20" s="201"/>
      <c r="MEK20" s="201"/>
      <c r="MEL20" s="201"/>
      <c r="MEM20" s="201"/>
      <c r="MEN20" s="201"/>
      <c r="MEO20" s="201"/>
      <c r="MEP20" s="201"/>
      <c r="MEQ20" s="201"/>
      <c r="MER20" s="201"/>
      <c r="MES20" s="201"/>
      <c r="MET20" s="201"/>
      <c r="MEU20" s="201"/>
      <c r="MEV20" s="201"/>
      <c r="MEW20" s="201"/>
      <c r="MEX20" s="201"/>
      <c r="MEY20" s="201"/>
      <c r="MEZ20" s="201"/>
      <c r="MFA20" s="201"/>
      <c r="MFB20" s="201"/>
      <c r="MFC20" s="201"/>
      <c r="MFD20" s="201"/>
      <c r="MFE20" s="201"/>
      <c r="MFF20" s="201"/>
      <c r="MFG20" s="201"/>
      <c r="MFH20" s="201"/>
      <c r="MFI20" s="201"/>
      <c r="MFJ20" s="201"/>
      <c r="MFK20" s="201"/>
      <c r="MFL20" s="201"/>
      <c r="MFM20" s="201"/>
      <c r="MFN20" s="201"/>
      <c r="MFO20" s="201"/>
      <c r="MFP20" s="201"/>
      <c r="MFQ20" s="201"/>
      <c r="MFR20" s="201"/>
      <c r="MFS20" s="201"/>
      <c r="MFT20" s="201"/>
      <c r="MFU20" s="201"/>
      <c r="MFV20" s="201"/>
      <c r="MFW20" s="201"/>
      <c r="MFX20" s="201"/>
      <c r="MFY20" s="201"/>
      <c r="MFZ20" s="201"/>
      <c r="MGA20" s="201"/>
      <c r="MGB20" s="201"/>
      <c r="MGC20" s="201"/>
      <c r="MGD20" s="201"/>
      <c r="MGE20" s="201"/>
      <c r="MGF20" s="201"/>
      <c r="MGG20" s="201"/>
      <c r="MGH20" s="201"/>
      <c r="MGI20" s="201"/>
      <c r="MGJ20" s="201"/>
      <c r="MGK20" s="201"/>
      <c r="MGL20" s="201"/>
      <c r="MGM20" s="201"/>
      <c r="MGN20" s="201"/>
      <c r="MGO20" s="201"/>
      <c r="MGP20" s="201"/>
      <c r="MGQ20" s="201"/>
      <c r="MGR20" s="201"/>
      <c r="MGS20" s="201"/>
      <c r="MGT20" s="201"/>
      <c r="MGU20" s="201"/>
      <c r="MGV20" s="201"/>
      <c r="MGW20" s="201"/>
      <c r="MGX20" s="201"/>
      <c r="MGY20" s="201"/>
      <c r="MGZ20" s="201"/>
      <c r="MHA20" s="201"/>
      <c r="MHB20" s="201"/>
      <c r="MHC20" s="201"/>
      <c r="MHD20" s="201"/>
      <c r="MHE20" s="201"/>
      <c r="MHF20" s="201"/>
      <c r="MHG20" s="201"/>
      <c r="MHH20" s="201"/>
      <c r="MHI20" s="201"/>
      <c r="MHJ20" s="201"/>
      <c r="MHK20" s="201"/>
      <c r="MHL20" s="201"/>
      <c r="MHM20" s="201"/>
      <c r="MHN20" s="201"/>
      <c r="MHO20" s="201"/>
      <c r="MHP20" s="201"/>
      <c r="MHQ20" s="201"/>
      <c r="MHR20" s="201"/>
      <c r="MHS20" s="201"/>
      <c r="MHT20" s="201"/>
      <c r="MHU20" s="201"/>
      <c r="MHV20" s="201"/>
      <c r="MHW20" s="201"/>
      <c r="MHX20" s="201"/>
      <c r="MHY20" s="201"/>
      <c r="MHZ20" s="201"/>
      <c r="MIA20" s="201"/>
      <c r="MIB20" s="201"/>
      <c r="MIC20" s="201"/>
      <c r="MID20" s="201"/>
      <c r="MIE20" s="201"/>
      <c r="MIF20" s="201"/>
      <c r="MIG20" s="201"/>
      <c r="MIH20" s="201"/>
      <c r="MII20" s="201"/>
      <c r="MIJ20" s="201"/>
      <c r="MIK20" s="201"/>
      <c r="MIL20" s="201"/>
      <c r="MIM20" s="201"/>
      <c r="MIN20" s="201"/>
      <c r="MIO20" s="201"/>
      <c r="MIP20" s="201"/>
      <c r="MIQ20" s="201"/>
      <c r="MIR20" s="201"/>
      <c r="MIS20" s="201"/>
      <c r="MIT20" s="201"/>
      <c r="MIU20" s="201"/>
      <c r="MIV20" s="201"/>
      <c r="MIW20" s="201"/>
      <c r="MIX20" s="201"/>
      <c r="MIY20" s="201"/>
      <c r="MIZ20" s="201"/>
      <c r="MJA20" s="201"/>
      <c r="MJB20" s="201"/>
      <c r="MJC20" s="201"/>
      <c r="MJD20" s="201"/>
      <c r="MJE20" s="201"/>
      <c r="MJF20" s="201"/>
      <c r="MJG20" s="201"/>
      <c r="MJH20" s="201"/>
      <c r="MJI20" s="201"/>
      <c r="MJJ20" s="201"/>
      <c r="MJK20" s="201"/>
      <c r="MJL20" s="201"/>
      <c r="MJM20" s="201"/>
      <c r="MJN20" s="201"/>
      <c r="MJO20" s="201"/>
      <c r="MJP20" s="201"/>
      <c r="MJQ20" s="201"/>
      <c r="MJR20" s="201"/>
      <c r="MJS20" s="201"/>
      <c r="MJT20" s="201"/>
      <c r="MJU20" s="201"/>
      <c r="MJV20" s="201"/>
      <c r="MJW20" s="201"/>
      <c r="MJX20" s="201"/>
      <c r="MJY20" s="201"/>
      <c r="MJZ20" s="201"/>
      <c r="MKA20" s="201"/>
      <c r="MKB20" s="201"/>
      <c r="MKC20" s="201"/>
      <c r="MKD20" s="201"/>
      <c r="MKE20" s="201"/>
      <c r="MKF20" s="201"/>
      <c r="MKG20" s="201"/>
      <c r="MKH20" s="201"/>
      <c r="MKI20" s="201"/>
      <c r="MKJ20" s="201"/>
      <c r="MKK20" s="201"/>
      <c r="MKL20" s="201"/>
      <c r="MKM20" s="201"/>
      <c r="MKN20" s="201"/>
      <c r="MKO20" s="201"/>
      <c r="MKP20" s="201"/>
      <c r="MKQ20" s="201"/>
      <c r="MKR20" s="201"/>
      <c r="MKS20" s="201"/>
      <c r="MKT20" s="201"/>
      <c r="MKU20" s="201"/>
      <c r="MKV20" s="201"/>
      <c r="MKW20" s="201"/>
      <c r="MKX20" s="201"/>
      <c r="MKY20" s="201"/>
      <c r="MKZ20" s="201"/>
      <c r="MLA20" s="201"/>
      <c r="MLB20" s="201"/>
      <c r="MLC20" s="201"/>
      <c r="MLD20" s="201"/>
      <c r="MLE20" s="201"/>
      <c r="MLF20" s="201"/>
      <c r="MLG20" s="201"/>
      <c r="MLH20" s="201"/>
      <c r="MLI20" s="201"/>
      <c r="MLJ20" s="201"/>
      <c r="MLK20" s="201"/>
      <c r="MLL20" s="201"/>
      <c r="MLM20" s="201"/>
      <c r="MLN20" s="201"/>
      <c r="MLO20" s="201"/>
      <c r="MLP20" s="201"/>
      <c r="MLQ20" s="201"/>
      <c r="MLR20" s="201"/>
      <c r="MLS20" s="201"/>
      <c r="MLT20" s="201"/>
      <c r="MLU20" s="201"/>
      <c r="MLV20" s="201"/>
      <c r="MLW20" s="201"/>
      <c r="MLX20" s="201"/>
      <c r="MLY20" s="201"/>
      <c r="MLZ20" s="201"/>
      <c r="MMA20" s="201"/>
      <c r="MMB20" s="201"/>
      <c r="MMC20" s="201"/>
      <c r="MMD20" s="201"/>
      <c r="MME20" s="201"/>
      <c r="MMF20" s="201"/>
      <c r="MMG20" s="201"/>
      <c r="MMH20" s="201"/>
      <c r="MMI20" s="201"/>
      <c r="MMJ20" s="201"/>
      <c r="MMK20" s="201"/>
      <c r="MML20" s="201"/>
      <c r="MMM20" s="201"/>
      <c r="MMN20" s="201"/>
      <c r="MMO20" s="201"/>
      <c r="MMP20" s="201"/>
      <c r="MMQ20" s="201"/>
      <c r="MMR20" s="201"/>
      <c r="MMS20" s="201"/>
      <c r="MMT20" s="201"/>
      <c r="MMU20" s="201"/>
      <c r="MMV20" s="201"/>
      <c r="MMW20" s="201"/>
      <c r="MMX20" s="201"/>
      <c r="MMY20" s="201"/>
      <c r="MMZ20" s="201"/>
      <c r="MNA20" s="201"/>
      <c r="MNB20" s="201"/>
      <c r="MNC20" s="201"/>
      <c r="MND20" s="201"/>
      <c r="MNE20" s="201"/>
      <c r="MNF20" s="201"/>
      <c r="MNG20" s="201"/>
      <c r="MNH20" s="201"/>
      <c r="MNI20" s="201"/>
      <c r="MNJ20" s="201"/>
      <c r="MNK20" s="201"/>
      <c r="MNL20" s="201"/>
      <c r="MNM20" s="201"/>
      <c r="MNN20" s="201"/>
      <c r="MNO20" s="201"/>
      <c r="MNP20" s="201"/>
      <c r="MNQ20" s="201"/>
      <c r="MNR20" s="201"/>
      <c r="MNS20" s="201"/>
      <c r="MNT20" s="201"/>
      <c r="MNU20" s="201"/>
      <c r="MNV20" s="201"/>
      <c r="MNW20" s="201"/>
      <c r="MNX20" s="201"/>
      <c r="MNY20" s="201"/>
      <c r="MNZ20" s="201"/>
      <c r="MOA20" s="201"/>
      <c r="MOB20" s="201"/>
      <c r="MOC20" s="201"/>
      <c r="MOD20" s="201"/>
      <c r="MOE20" s="201"/>
      <c r="MOF20" s="201"/>
      <c r="MOG20" s="201"/>
      <c r="MOH20" s="201"/>
      <c r="MOI20" s="201"/>
      <c r="MOJ20" s="201"/>
      <c r="MOK20" s="201"/>
      <c r="MOL20" s="201"/>
      <c r="MOM20" s="201"/>
      <c r="MON20" s="201"/>
      <c r="MOO20" s="201"/>
      <c r="MOP20" s="201"/>
      <c r="MOQ20" s="201"/>
      <c r="MOR20" s="201"/>
      <c r="MOS20" s="201"/>
      <c r="MOT20" s="201"/>
      <c r="MOU20" s="201"/>
      <c r="MOV20" s="201"/>
      <c r="MOW20" s="201"/>
      <c r="MOX20" s="201"/>
      <c r="MOY20" s="201"/>
      <c r="MOZ20" s="201"/>
      <c r="MPA20" s="201"/>
      <c r="MPB20" s="201"/>
      <c r="MPC20" s="201"/>
      <c r="MPD20" s="201"/>
      <c r="MPE20" s="201"/>
      <c r="MPF20" s="201"/>
      <c r="MPG20" s="201"/>
      <c r="MPH20" s="201"/>
      <c r="MPI20" s="201"/>
      <c r="MPJ20" s="201"/>
      <c r="MPK20" s="201"/>
      <c r="MPL20" s="201"/>
      <c r="MPM20" s="201"/>
      <c r="MPN20" s="201"/>
      <c r="MPO20" s="201"/>
      <c r="MPP20" s="201"/>
      <c r="MPQ20" s="201"/>
      <c r="MPR20" s="201"/>
      <c r="MPS20" s="201"/>
      <c r="MPT20" s="201"/>
      <c r="MPU20" s="201"/>
      <c r="MPV20" s="201"/>
      <c r="MPW20" s="201"/>
      <c r="MPX20" s="201"/>
      <c r="MPY20" s="201"/>
      <c r="MPZ20" s="201"/>
      <c r="MQA20" s="201"/>
      <c r="MQB20" s="201"/>
      <c r="MQC20" s="201"/>
      <c r="MQD20" s="201"/>
      <c r="MQE20" s="201"/>
      <c r="MQF20" s="201"/>
      <c r="MQG20" s="201"/>
      <c r="MQH20" s="201"/>
      <c r="MQI20" s="201"/>
      <c r="MQJ20" s="201"/>
      <c r="MQK20" s="201"/>
      <c r="MQL20" s="201"/>
      <c r="MQM20" s="201"/>
      <c r="MQN20" s="201"/>
      <c r="MQO20" s="201"/>
      <c r="MQP20" s="201"/>
      <c r="MQQ20" s="201"/>
      <c r="MQR20" s="201"/>
      <c r="MQS20" s="201"/>
      <c r="MQT20" s="201"/>
      <c r="MQU20" s="201"/>
      <c r="MQV20" s="201"/>
      <c r="MQW20" s="201"/>
      <c r="MQX20" s="201"/>
      <c r="MQY20" s="201"/>
      <c r="MQZ20" s="201"/>
      <c r="MRA20" s="201"/>
      <c r="MRB20" s="201"/>
      <c r="MRC20" s="201"/>
      <c r="MRD20" s="201"/>
      <c r="MRE20" s="201"/>
      <c r="MRF20" s="201"/>
      <c r="MRG20" s="201"/>
      <c r="MRH20" s="201"/>
      <c r="MRI20" s="201"/>
      <c r="MRJ20" s="201"/>
      <c r="MRK20" s="201"/>
      <c r="MRL20" s="201"/>
      <c r="MRM20" s="201"/>
      <c r="MRN20" s="201"/>
      <c r="MRO20" s="201"/>
      <c r="MRP20" s="201"/>
      <c r="MRQ20" s="201"/>
      <c r="MRR20" s="201"/>
      <c r="MRS20" s="201"/>
      <c r="MRT20" s="201"/>
      <c r="MRU20" s="201"/>
      <c r="MRV20" s="201"/>
      <c r="MRW20" s="201"/>
      <c r="MRX20" s="201"/>
      <c r="MRY20" s="201"/>
      <c r="MRZ20" s="201"/>
      <c r="MSA20" s="201"/>
      <c r="MSB20" s="201"/>
      <c r="MSC20" s="201"/>
      <c r="MSD20" s="201"/>
      <c r="MSE20" s="201"/>
      <c r="MSF20" s="201"/>
      <c r="MSG20" s="201"/>
      <c r="MSH20" s="201"/>
      <c r="MSI20" s="201"/>
      <c r="MSJ20" s="201"/>
      <c r="MSK20" s="201"/>
      <c r="MSL20" s="201"/>
      <c r="MSM20" s="201"/>
      <c r="MSN20" s="201"/>
      <c r="MSO20" s="201"/>
      <c r="MSP20" s="201"/>
      <c r="MSQ20" s="201"/>
      <c r="MSR20" s="201"/>
      <c r="MSS20" s="201"/>
      <c r="MST20" s="201"/>
      <c r="MSU20" s="201"/>
      <c r="MSV20" s="201"/>
      <c r="MSW20" s="201"/>
      <c r="MSX20" s="201"/>
      <c r="MSY20" s="201"/>
      <c r="MSZ20" s="201"/>
      <c r="MTA20" s="201"/>
      <c r="MTB20" s="201"/>
      <c r="MTC20" s="201"/>
      <c r="MTD20" s="201"/>
      <c r="MTE20" s="201"/>
      <c r="MTF20" s="201"/>
      <c r="MTG20" s="201"/>
      <c r="MTH20" s="201"/>
      <c r="MTI20" s="201"/>
      <c r="MTJ20" s="201"/>
      <c r="MTK20" s="201"/>
      <c r="MTL20" s="201"/>
      <c r="MTM20" s="201"/>
      <c r="MTN20" s="201"/>
      <c r="MTO20" s="201"/>
      <c r="MTP20" s="201"/>
      <c r="MTQ20" s="201"/>
      <c r="MTR20" s="201"/>
      <c r="MTS20" s="201"/>
      <c r="MTT20" s="201"/>
      <c r="MTU20" s="201"/>
      <c r="MTV20" s="201"/>
      <c r="MTW20" s="201"/>
      <c r="MTX20" s="201"/>
      <c r="MTY20" s="201"/>
      <c r="MTZ20" s="201"/>
      <c r="MUA20" s="201"/>
      <c r="MUB20" s="201"/>
      <c r="MUC20" s="201"/>
      <c r="MUD20" s="201"/>
      <c r="MUE20" s="201"/>
      <c r="MUF20" s="201"/>
      <c r="MUG20" s="201"/>
      <c r="MUH20" s="201"/>
      <c r="MUI20" s="201"/>
      <c r="MUJ20" s="201"/>
      <c r="MUK20" s="201"/>
      <c r="MUL20" s="201"/>
      <c r="MUM20" s="201"/>
      <c r="MUN20" s="201"/>
      <c r="MUO20" s="201"/>
      <c r="MUP20" s="201"/>
      <c r="MUQ20" s="201"/>
      <c r="MUR20" s="201"/>
      <c r="MUS20" s="201"/>
      <c r="MUT20" s="201"/>
      <c r="MUU20" s="201"/>
      <c r="MUV20" s="201"/>
      <c r="MUW20" s="201"/>
      <c r="MUX20" s="201"/>
      <c r="MUY20" s="201"/>
      <c r="MUZ20" s="201"/>
      <c r="MVA20" s="201"/>
      <c r="MVB20" s="201"/>
      <c r="MVC20" s="201"/>
      <c r="MVD20" s="201"/>
      <c r="MVE20" s="201"/>
      <c r="MVF20" s="201"/>
      <c r="MVG20" s="201"/>
      <c r="MVH20" s="201"/>
      <c r="MVI20" s="201"/>
      <c r="MVJ20" s="201"/>
      <c r="MVK20" s="201"/>
      <c r="MVL20" s="201"/>
      <c r="MVM20" s="201"/>
      <c r="MVN20" s="201"/>
      <c r="MVO20" s="201"/>
      <c r="MVP20" s="201"/>
      <c r="MVQ20" s="201"/>
      <c r="MVR20" s="201"/>
      <c r="MVS20" s="201"/>
      <c r="MVT20" s="201"/>
      <c r="MVU20" s="201"/>
      <c r="MVV20" s="201"/>
      <c r="MVW20" s="201"/>
      <c r="MVX20" s="201"/>
      <c r="MVY20" s="201"/>
      <c r="MVZ20" s="201"/>
      <c r="MWA20" s="201"/>
      <c r="MWB20" s="201"/>
      <c r="MWC20" s="201"/>
      <c r="MWD20" s="201"/>
      <c r="MWE20" s="201"/>
      <c r="MWF20" s="201"/>
      <c r="MWG20" s="201"/>
      <c r="MWH20" s="201"/>
      <c r="MWI20" s="201"/>
      <c r="MWJ20" s="201"/>
      <c r="MWK20" s="201"/>
      <c r="MWL20" s="201"/>
      <c r="MWM20" s="201"/>
      <c r="MWN20" s="201"/>
      <c r="MWO20" s="201"/>
      <c r="MWP20" s="201"/>
      <c r="MWQ20" s="201"/>
      <c r="MWR20" s="201"/>
      <c r="MWS20" s="201"/>
      <c r="MWT20" s="201"/>
      <c r="MWU20" s="201"/>
      <c r="MWV20" s="201"/>
      <c r="MWW20" s="201"/>
      <c r="MWX20" s="201"/>
      <c r="MWY20" s="201"/>
      <c r="MWZ20" s="201"/>
      <c r="MXA20" s="201"/>
      <c r="MXB20" s="201"/>
      <c r="MXC20" s="201"/>
      <c r="MXD20" s="201"/>
      <c r="MXE20" s="201"/>
      <c r="MXF20" s="201"/>
      <c r="MXG20" s="201"/>
      <c r="MXH20" s="201"/>
      <c r="MXI20" s="201"/>
      <c r="MXJ20" s="201"/>
      <c r="MXK20" s="201"/>
      <c r="MXL20" s="201"/>
      <c r="MXM20" s="201"/>
      <c r="MXN20" s="201"/>
      <c r="MXO20" s="201"/>
      <c r="MXP20" s="201"/>
      <c r="MXQ20" s="201"/>
      <c r="MXR20" s="201"/>
      <c r="MXS20" s="201"/>
      <c r="MXT20" s="201"/>
      <c r="MXU20" s="201"/>
      <c r="MXV20" s="201"/>
      <c r="MXW20" s="201"/>
      <c r="MXX20" s="201"/>
      <c r="MXY20" s="201"/>
      <c r="MXZ20" s="201"/>
      <c r="MYA20" s="201"/>
      <c r="MYB20" s="201"/>
      <c r="MYC20" s="201"/>
      <c r="MYD20" s="201"/>
      <c r="MYE20" s="201"/>
      <c r="MYF20" s="201"/>
      <c r="MYG20" s="201"/>
      <c r="MYH20" s="201"/>
      <c r="MYI20" s="201"/>
      <c r="MYJ20" s="201"/>
      <c r="MYK20" s="201"/>
      <c r="MYL20" s="201"/>
      <c r="MYM20" s="201"/>
      <c r="MYN20" s="201"/>
      <c r="MYO20" s="201"/>
      <c r="MYP20" s="201"/>
      <c r="MYQ20" s="201"/>
      <c r="MYR20" s="201"/>
      <c r="MYS20" s="201"/>
      <c r="MYT20" s="201"/>
      <c r="MYU20" s="201"/>
      <c r="MYV20" s="201"/>
      <c r="MYW20" s="201"/>
      <c r="MYX20" s="201"/>
      <c r="MYY20" s="201"/>
      <c r="MYZ20" s="201"/>
      <c r="MZA20" s="201"/>
      <c r="MZB20" s="201"/>
      <c r="MZC20" s="201"/>
      <c r="MZD20" s="201"/>
      <c r="MZE20" s="201"/>
      <c r="MZF20" s="201"/>
      <c r="MZG20" s="201"/>
      <c r="MZH20" s="201"/>
      <c r="MZI20" s="201"/>
      <c r="MZJ20" s="201"/>
      <c r="MZK20" s="201"/>
      <c r="MZL20" s="201"/>
      <c r="MZM20" s="201"/>
      <c r="MZN20" s="201"/>
      <c r="MZO20" s="201"/>
      <c r="MZP20" s="201"/>
      <c r="MZQ20" s="201"/>
      <c r="MZR20" s="201"/>
      <c r="MZS20" s="201"/>
      <c r="MZT20" s="201"/>
      <c r="MZU20" s="201"/>
      <c r="MZV20" s="201"/>
      <c r="MZW20" s="201"/>
      <c r="MZX20" s="201"/>
      <c r="MZY20" s="201"/>
      <c r="MZZ20" s="201"/>
      <c r="NAA20" s="201"/>
      <c r="NAB20" s="201"/>
      <c r="NAC20" s="201"/>
      <c r="NAD20" s="201"/>
      <c r="NAE20" s="201"/>
      <c r="NAF20" s="201"/>
      <c r="NAG20" s="201"/>
      <c r="NAH20" s="201"/>
      <c r="NAI20" s="201"/>
      <c r="NAJ20" s="201"/>
      <c r="NAK20" s="201"/>
      <c r="NAL20" s="201"/>
      <c r="NAM20" s="201"/>
      <c r="NAN20" s="201"/>
      <c r="NAO20" s="201"/>
      <c r="NAP20" s="201"/>
      <c r="NAQ20" s="201"/>
      <c r="NAR20" s="201"/>
      <c r="NAS20" s="201"/>
      <c r="NAT20" s="201"/>
      <c r="NAU20" s="201"/>
      <c r="NAV20" s="201"/>
      <c r="NAW20" s="201"/>
      <c r="NAX20" s="201"/>
      <c r="NAY20" s="201"/>
      <c r="NAZ20" s="201"/>
      <c r="NBA20" s="201"/>
      <c r="NBB20" s="201"/>
      <c r="NBC20" s="201"/>
      <c r="NBD20" s="201"/>
      <c r="NBE20" s="201"/>
      <c r="NBF20" s="201"/>
      <c r="NBG20" s="201"/>
      <c r="NBH20" s="201"/>
      <c r="NBI20" s="201"/>
      <c r="NBJ20" s="201"/>
      <c r="NBK20" s="201"/>
      <c r="NBL20" s="201"/>
      <c r="NBM20" s="201"/>
      <c r="NBN20" s="201"/>
      <c r="NBO20" s="201"/>
      <c r="NBP20" s="201"/>
      <c r="NBQ20" s="201"/>
      <c r="NBR20" s="201"/>
      <c r="NBS20" s="201"/>
      <c r="NBT20" s="201"/>
      <c r="NBU20" s="201"/>
      <c r="NBV20" s="201"/>
      <c r="NBW20" s="201"/>
      <c r="NBX20" s="201"/>
      <c r="NBY20" s="201"/>
      <c r="NBZ20" s="201"/>
      <c r="NCA20" s="201"/>
      <c r="NCB20" s="201"/>
      <c r="NCC20" s="201"/>
      <c r="NCD20" s="201"/>
      <c r="NCE20" s="201"/>
      <c r="NCF20" s="201"/>
      <c r="NCG20" s="201"/>
      <c r="NCH20" s="201"/>
      <c r="NCI20" s="201"/>
      <c r="NCJ20" s="201"/>
      <c r="NCK20" s="201"/>
      <c r="NCL20" s="201"/>
      <c r="NCM20" s="201"/>
      <c r="NCN20" s="201"/>
      <c r="NCO20" s="201"/>
      <c r="NCP20" s="201"/>
      <c r="NCQ20" s="201"/>
      <c r="NCR20" s="201"/>
      <c r="NCS20" s="201"/>
      <c r="NCT20" s="201"/>
      <c r="NCU20" s="201"/>
      <c r="NCV20" s="201"/>
      <c r="NCW20" s="201"/>
      <c r="NCX20" s="201"/>
      <c r="NCY20" s="201"/>
      <c r="NCZ20" s="201"/>
      <c r="NDA20" s="201"/>
      <c r="NDB20" s="201"/>
      <c r="NDC20" s="201"/>
      <c r="NDD20" s="201"/>
      <c r="NDE20" s="201"/>
      <c r="NDF20" s="201"/>
      <c r="NDG20" s="201"/>
      <c r="NDH20" s="201"/>
      <c r="NDI20" s="201"/>
      <c r="NDJ20" s="201"/>
      <c r="NDK20" s="201"/>
      <c r="NDL20" s="201"/>
      <c r="NDM20" s="201"/>
      <c r="NDN20" s="201"/>
      <c r="NDO20" s="201"/>
      <c r="NDP20" s="201"/>
      <c r="NDQ20" s="201"/>
      <c r="NDR20" s="201"/>
      <c r="NDS20" s="201"/>
      <c r="NDT20" s="201"/>
      <c r="NDU20" s="201"/>
      <c r="NDV20" s="201"/>
      <c r="NDW20" s="201"/>
      <c r="NDX20" s="201"/>
      <c r="NDY20" s="201"/>
      <c r="NDZ20" s="201"/>
      <c r="NEA20" s="201"/>
      <c r="NEB20" s="201"/>
      <c r="NEC20" s="201"/>
      <c r="NED20" s="201"/>
      <c r="NEE20" s="201"/>
      <c r="NEF20" s="201"/>
      <c r="NEG20" s="201"/>
      <c r="NEH20" s="201"/>
      <c r="NEI20" s="201"/>
      <c r="NEJ20" s="201"/>
      <c r="NEK20" s="201"/>
      <c r="NEL20" s="201"/>
      <c r="NEM20" s="201"/>
      <c r="NEN20" s="201"/>
      <c r="NEO20" s="201"/>
      <c r="NEP20" s="201"/>
      <c r="NEQ20" s="201"/>
      <c r="NER20" s="201"/>
      <c r="NES20" s="201"/>
      <c r="NET20" s="201"/>
      <c r="NEU20" s="201"/>
      <c r="NEV20" s="201"/>
      <c r="NEW20" s="201"/>
      <c r="NEX20" s="201"/>
      <c r="NEY20" s="201"/>
      <c r="NEZ20" s="201"/>
      <c r="NFA20" s="201"/>
      <c r="NFB20" s="201"/>
      <c r="NFC20" s="201"/>
      <c r="NFD20" s="201"/>
      <c r="NFE20" s="201"/>
      <c r="NFF20" s="201"/>
      <c r="NFG20" s="201"/>
      <c r="NFH20" s="201"/>
      <c r="NFI20" s="201"/>
      <c r="NFJ20" s="201"/>
      <c r="NFK20" s="201"/>
      <c r="NFL20" s="201"/>
      <c r="NFM20" s="201"/>
      <c r="NFN20" s="201"/>
      <c r="NFO20" s="201"/>
      <c r="NFP20" s="201"/>
      <c r="NFQ20" s="201"/>
      <c r="NFR20" s="201"/>
      <c r="NFS20" s="201"/>
      <c r="NFT20" s="201"/>
      <c r="NFU20" s="201"/>
      <c r="NFV20" s="201"/>
      <c r="NFW20" s="201"/>
      <c r="NFX20" s="201"/>
      <c r="NFY20" s="201"/>
      <c r="NFZ20" s="201"/>
      <c r="NGA20" s="201"/>
      <c r="NGB20" s="201"/>
      <c r="NGC20" s="201"/>
      <c r="NGD20" s="201"/>
      <c r="NGE20" s="201"/>
      <c r="NGF20" s="201"/>
      <c r="NGG20" s="201"/>
      <c r="NGH20" s="201"/>
      <c r="NGI20" s="201"/>
      <c r="NGJ20" s="201"/>
      <c r="NGK20" s="201"/>
      <c r="NGL20" s="201"/>
      <c r="NGM20" s="201"/>
      <c r="NGN20" s="201"/>
      <c r="NGO20" s="201"/>
      <c r="NGP20" s="201"/>
      <c r="NGQ20" s="201"/>
      <c r="NGR20" s="201"/>
      <c r="NGS20" s="201"/>
      <c r="NGT20" s="201"/>
      <c r="NGU20" s="201"/>
      <c r="NGV20" s="201"/>
      <c r="NGW20" s="201"/>
      <c r="NGX20" s="201"/>
      <c r="NGY20" s="201"/>
      <c r="NGZ20" s="201"/>
      <c r="NHA20" s="201"/>
      <c r="NHB20" s="201"/>
      <c r="NHC20" s="201"/>
      <c r="NHD20" s="201"/>
      <c r="NHE20" s="201"/>
      <c r="NHF20" s="201"/>
      <c r="NHG20" s="201"/>
      <c r="NHH20" s="201"/>
      <c r="NHI20" s="201"/>
      <c r="NHJ20" s="201"/>
      <c r="NHK20" s="201"/>
      <c r="NHL20" s="201"/>
      <c r="NHM20" s="201"/>
      <c r="NHN20" s="201"/>
      <c r="NHO20" s="201"/>
      <c r="NHP20" s="201"/>
      <c r="NHQ20" s="201"/>
      <c r="NHR20" s="201"/>
      <c r="NHS20" s="201"/>
      <c r="NHT20" s="201"/>
      <c r="NHU20" s="201"/>
      <c r="NHV20" s="201"/>
      <c r="NHW20" s="201"/>
      <c r="NHX20" s="201"/>
      <c r="NHY20" s="201"/>
      <c r="NHZ20" s="201"/>
      <c r="NIA20" s="201"/>
      <c r="NIB20" s="201"/>
      <c r="NIC20" s="201"/>
      <c r="NID20" s="201"/>
      <c r="NIE20" s="201"/>
      <c r="NIF20" s="201"/>
      <c r="NIG20" s="201"/>
      <c r="NIH20" s="201"/>
      <c r="NII20" s="201"/>
      <c r="NIJ20" s="201"/>
      <c r="NIK20" s="201"/>
      <c r="NIL20" s="201"/>
      <c r="NIM20" s="201"/>
      <c r="NIN20" s="201"/>
      <c r="NIO20" s="201"/>
      <c r="NIP20" s="201"/>
      <c r="NIQ20" s="201"/>
      <c r="NIR20" s="201"/>
      <c r="NIS20" s="201"/>
      <c r="NIT20" s="201"/>
      <c r="NIU20" s="201"/>
      <c r="NIV20" s="201"/>
      <c r="NIW20" s="201"/>
      <c r="NIX20" s="201"/>
      <c r="NIY20" s="201"/>
      <c r="NIZ20" s="201"/>
      <c r="NJA20" s="201"/>
      <c r="NJB20" s="201"/>
      <c r="NJC20" s="201"/>
      <c r="NJD20" s="201"/>
      <c r="NJE20" s="201"/>
      <c r="NJF20" s="201"/>
      <c r="NJG20" s="201"/>
      <c r="NJH20" s="201"/>
      <c r="NJI20" s="201"/>
      <c r="NJJ20" s="201"/>
      <c r="NJK20" s="201"/>
      <c r="NJL20" s="201"/>
      <c r="NJM20" s="201"/>
      <c r="NJN20" s="201"/>
      <c r="NJO20" s="201"/>
      <c r="NJP20" s="201"/>
      <c r="NJQ20" s="201"/>
      <c r="NJR20" s="201"/>
      <c r="NJS20" s="201"/>
      <c r="NJT20" s="201"/>
      <c r="NJU20" s="201"/>
      <c r="NJV20" s="201"/>
      <c r="NJW20" s="201"/>
      <c r="NJX20" s="201"/>
      <c r="NJY20" s="201"/>
      <c r="NJZ20" s="201"/>
      <c r="NKA20" s="201"/>
      <c r="NKB20" s="201"/>
      <c r="NKC20" s="201"/>
      <c r="NKD20" s="201"/>
      <c r="NKE20" s="201"/>
      <c r="NKF20" s="201"/>
      <c r="NKG20" s="201"/>
      <c r="NKH20" s="201"/>
      <c r="NKI20" s="201"/>
      <c r="NKJ20" s="201"/>
      <c r="NKK20" s="201"/>
      <c r="NKL20" s="201"/>
      <c r="NKM20" s="201"/>
      <c r="NKN20" s="201"/>
      <c r="NKO20" s="201"/>
      <c r="NKP20" s="201"/>
      <c r="NKQ20" s="201"/>
      <c r="NKR20" s="201"/>
      <c r="NKS20" s="201"/>
      <c r="NKT20" s="201"/>
      <c r="NKU20" s="201"/>
      <c r="NKV20" s="201"/>
      <c r="NKW20" s="201"/>
      <c r="NKX20" s="201"/>
      <c r="NKY20" s="201"/>
      <c r="NKZ20" s="201"/>
      <c r="NLA20" s="201"/>
      <c r="NLB20" s="201"/>
      <c r="NLC20" s="201"/>
      <c r="NLD20" s="201"/>
      <c r="NLE20" s="201"/>
      <c r="NLF20" s="201"/>
      <c r="NLG20" s="201"/>
      <c r="NLH20" s="201"/>
      <c r="NLI20" s="201"/>
      <c r="NLJ20" s="201"/>
      <c r="NLK20" s="201"/>
      <c r="NLL20" s="201"/>
      <c r="NLM20" s="201"/>
      <c r="NLN20" s="201"/>
      <c r="NLO20" s="201"/>
      <c r="NLP20" s="201"/>
      <c r="NLQ20" s="201"/>
      <c r="NLR20" s="201"/>
      <c r="NLS20" s="201"/>
      <c r="NLT20" s="201"/>
      <c r="NLU20" s="201"/>
      <c r="NLV20" s="201"/>
      <c r="NLW20" s="201"/>
      <c r="NLX20" s="201"/>
      <c r="NLY20" s="201"/>
      <c r="NLZ20" s="201"/>
      <c r="NMA20" s="201"/>
      <c r="NMB20" s="201"/>
      <c r="NMC20" s="201"/>
      <c r="NMD20" s="201"/>
      <c r="NME20" s="201"/>
      <c r="NMF20" s="201"/>
      <c r="NMG20" s="201"/>
      <c r="NMH20" s="201"/>
      <c r="NMI20" s="201"/>
      <c r="NMJ20" s="201"/>
      <c r="NMK20" s="201"/>
      <c r="NML20" s="201"/>
      <c r="NMM20" s="201"/>
      <c r="NMN20" s="201"/>
      <c r="NMO20" s="201"/>
      <c r="NMP20" s="201"/>
      <c r="NMQ20" s="201"/>
      <c r="NMR20" s="201"/>
      <c r="NMS20" s="201"/>
      <c r="NMT20" s="201"/>
      <c r="NMU20" s="201"/>
      <c r="NMV20" s="201"/>
      <c r="NMW20" s="201"/>
      <c r="NMX20" s="201"/>
      <c r="NMY20" s="201"/>
      <c r="NMZ20" s="201"/>
      <c r="NNA20" s="201"/>
      <c r="NNB20" s="201"/>
      <c r="NNC20" s="201"/>
      <c r="NND20" s="201"/>
      <c r="NNE20" s="201"/>
      <c r="NNF20" s="201"/>
      <c r="NNG20" s="201"/>
      <c r="NNH20" s="201"/>
      <c r="NNI20" s="201"/>
      <c r="NNJ20" s="201"/>
      <c r="NNK20" s="201"/>
      <c r="NNL20" s="201"/>
      <c r="NNM20" s="201"/>
      <c r="NNN20" s="201"/>
      <c r="NNO20" s="201"/>
      <c r="NNP20" s="201"/>
      <c r="NNQ20" s="201"/>
      <c r="NNR20" s="201"/>
      <c r="NNS20" s="201"/>
      <c r="NNT20" s="201"/>
      <c r="NNU20" s="201"/>
      <c r="NNV20" s="201"/>
      <c r="NNW20" s="201"/>
      <c r="NNX20" s="201"/>
      <c r="NNY20" s="201"/>
      <c r="NNZ20" s="201"/>
      <c r="NOA20" s="201"/>
      <c r="NOB20" s="201"/>
      <c r="NOC20" s="201"/>
      <c r="NOD20" s="201"/>
      <c r="NOE20" s="201"/>
      <c r="NOF20" s="201"/>
      <c r="NOG20" s="201"/>
      <c r="NOH20" s="201"/>
      <c r="NOI20" s="201"/>
      <c r="NOJ20" s="201"/>
      <c r="NOK20" s="201"/>
      <c r="NOL20" s="201"/>
      <c r="NOM20" s="201"/>
      <c r="NON20" s="201"/>
      <c r="NOO20" s="201"/>
      <c r="NOP20" s="201"/>
      <c r="NOQ20" s="201"/>
      <c r="NOR20" s="201"/>
      <c r="NOS20" s="201"/>
      <c r="NOT20" s="201"/>
      <c r="NOU20" s="201"/>
      <c r="NOV20" s="201"/>
      <c r="NOW20" s="201"/>
      <c r="NOX20" s="201"/>
      <c r="NOY20" s="201"/>
      <c r="NOZ20" s="201"/>
      <c r="NPA20" s="201"/>
      <c r="NPB20" s="201"/>
      <c r="NPC20" s="201"/>
      <c r="NPD20" s="201"/>
      <c r="NPE20" s="201"/>
      <c r="NPF20" s="201"/>
      <c r="NPG20" s="201"/>
      <c r="NPH20" s="201"/>
      <c r="NPI20" s="201"/>
      <c r="NPJ20" s="201"/>
      <c r="NPK20" s="201"/>
      <c r="NPL20" s="201"/>
      <c r="NPM20" s="201"/>
      <c r="NPN20" s="201"/>
      <c r="NPO20" s="201"/>
      <c r="NPP20" s="201"/>
      <c r="NPQ20" s="201"/>
      <c r="NPR20" s="201"/>
      <c r="NPS20" s="201"/>
      <c r="NPT20" s="201"/>
      <c r="NPU20" s="201"/>
      <c r="NPV20" s="201"/>
      <c r="NPW20" s="201"/>
      <c r="NPX20" s="201"/>
      <c r="NPY20" s="201"/>
      <c r="NPZ20" s="201"/>
      <c r="NQA20" s="201"/>
      <c r="NQB20" s="201"/>
      <c r="NQC20" s="201"/>
      <c r="NQD20" s="201"/>
      <c r="NQE20" s="201"/>
      <c r="NQF20" s="201"/>
      <c r="NQG20" s="201"/>
      <c r="NQH20" s="201"/>
      <c r="NQI20" s="201"/>
      <c r="NQJ20" s="201"/>
      <c r="NQK20" s="201"/>
      <c r="NQL20" s="201"/>
      <c r="NQM20" s="201"/>
      <c r="NQN20" s="201"/>
      <c r="NQO20" s="201"/>
      <c r="NQP20" s="201"/>
      <c r="NQQ20" s="201"/>
      <c r="NQR20" s="201"/>
      <c r="NQS20" s="201"/>
      <c r="NQT20" s="201"/>
      <c r="NQU20" s="201"/>
      <c r="NQV20" s="201"/>
      <c r="NQW20" s="201"/>
      <c r="NQX20" s="201"/>
      <c r="NQY20" s="201"/>
      <c r="NQZ20" s="201"/>
      <c r="NRA20" s="201"/>
      <c r="NRB20" s="201"/>
      <c r="NRC20" s="201"/>
      <c r="NRD20" s="201"/>
      <c r="NRE20" s="201"/>
      <c r="NRF20" s="201"/>
      <c r="NRG20" s="201"/>
      <c r="NRH20" s="201"/>
      <c r="NRI20" s="201"/>
      <c r="NRJ20" s="201"/>
      <c r="NRK20" s="201"/>
      <c r="NRL20" s="201"/>
      <c r="NRM20" s="201"/>
      <c r="NRN20" s="201"/>
      <c r="NRO20" s="201"/>
      <c r="NRP20" s="201"/>
      <c r="NRQ20" s="201"/>
      <c r="NRR20" s="201"/>
      <c r="NRS20" s="201"/>
      <c r="NRT20" s="201"/>
      <c r="NRU20" s="201"/>
      <c r="NRV20" s="201"/>
      <c r="NRW20" s="201"/>
      <c r="NRX20" s="201"/>
      <c r="NRY20" s="201"/>
      <c r="NRZ20" s="201"/>
      <c r="NSA20" s="201"/>
      <c r="NSB20" s="201"/>
      <c r="NSC20" s="201"/>
      <c r="NSD20" s="201"/>
      <c r="NSE20" s="201"/>
      <c r="NSF20" s="201"/>
      <c r="NSG20" s="201"/>
      <c r="NSH20" s="201"/>
      <c r="NSI20" s="201"/>
      <c r="NSJ20" s="201"/>
      <c r="NSK20" s="201"/>
      <c r="NSL20" s="201"/>
      <c r="NSM20" s="201"/>
      <c r="NSN20" s="201"/>
      <c r="NSO20" s="201"/>
      <c r="NSP20" s="201"/>
      <c r="NSQ20" s="201"/>
      <c r="NSR20" s="201"/>
      <c r="NSS20" s="201"/>
      <c r="NST20" s="201"/>
      <c r="NSU20" s="201"/>
      <c r="NSV20" s="201"/>
      <c r="NSW20" s="201"/>
      <c r="NSX20" s="201"/>
      <c r="NSY20" s="201"/>
      <c r="NSZ20" s="201"/>
      <c r="NTA20" s="201"/>
      <c r="NTB20" s="201"/>
      <c r="NTC20" s="201"/>
      <c r="NTD20" s="201"/>
      <c r="NTE20" s="201"/>
      <c r="NTF20" s="201"/>
      <c r="NTG20" s="201"/>
      <c r="NTH20" s="201"/>
      <c r="NTI20" s="201"/>
      <c r="NTJ20" s="201"/>
      <c r="NTK20" s="201"/>
      <c r="NTL20" s="201"/>
      <c r="NTM20" s="201"/>
      <c r="NTN20" s="201"/>
      <c r="NTO20" s="201"/>
      <c r="NTP20" s="201"/>
      <c r="NTQ20" s="201"/>
      <c r="NTR20" s="201"/>
      <c r="NTS20" s="201"/>
      <c r="NTT20" s="201"/>
      <c r="NTU20" s="201"/>
      <c r="NTV20" s="201"/>
      <c r="NTW20" s="201"/>
      <c r="NTX20" s="201"/>
      <c r="NTY20" s="201"/>
      <c r="NTZ20" s="201"/>
      <c r="NUA20" s="201"/>
      <c r="NUB20" s="201"/>
      <c r="NUC20" s="201"/>
      <c r="NUD20" s="201"/>
      <c r="NUE20" s="201"/>
      <c r="NUF20" s="201"/>
      <c r="NUG20" s="201"/>
      <c r="NUH20" s="201"/>
      <c r="NUI20" s="201"/>
      <c r="NUJ20" s="201"/>
      <c r="NUK20" s="201"/>
      <c r="NUL20" s="201"/>
      <c r="NUM20" s="201"/>
      <c r="NUN20" s="201"/>
      <c r="NUO20" s="201"/>
      <c r="NUP20" s="201"/>
      <c r="NUQ20" s="201"/>
      <c r="NUR20" s="201"/>
      <c r="NUS20" s="201"/>
      <c r="NUT20" s="201"/>
      <c r="NUU20" s="201"/>
      <c r="NUV20" s="201"/>
      <c r="NUW20" s="201"/>
      <c r="NUX20" s="201"/>
      <c r="NUY20" s="201"/>
      <c r="NUZ20" s="201"/>
      <c r="NVA20" s="201"/>
      <c r="NVB20" s="201"/>
      <c r="NVC20" s="201"/>
      <c r="NVD20" s="201"/>
      <c r="NVE20" s="201"/>
      <c r="NVF20" s="201"/>
      <c r="NVG20" s="201"/>
      <c r="NVH20" s="201"/>
      <c r="NVI20" s="201"/>
      <c r="NVJ20" s="201"/>
      <c r="NVK20" s="201"/>
      <c r="NVL20" s="201"/>
      <c r="NVM20" s="201"/>
      <c r="NVN20" s="201"/>
      <c r="NVO20" s="201"/>
      <c r="NVP20" s="201"/>
      <c r="NVQ20" s="201"/>
      <c r="NVR20" s="201"/>
      <c r="NVS20" s="201"/>
      <c r="NVT20" s="201"/>
      <c r="NVU20" s="201"/>
      <c r="NVV20" s="201"/>
      <c r="NVW20" s="201"/>
      <c r="NVX20" s="201"/>
      <c r="NVY20" s="201"/>
      <c r="NVZ20" s="201"/>
      <c r="NWA20" s="201"/>
      <c r="NWB20" s="201"/>
      <c r="NWC20" s="201"/>
      <c r="NWD20" s="201"/>
      <c r="NWE20" s="201"/>
      <c r="NWF20" s="201"/>
      <c r="NWG20" s="201"/>
      <c r="NWH20" s="201"/>
      <c r="NWI20" s="201"/>
      <c r="NWJ20" s="201"/>
      <c r="NWK20" s="201"/>
      <c r="NWL20" s="201"/>
      <c r="NWM20" s="201"/>
      <c r="NWN20" s="201"/>
      <c r="NWO20" s="201"/>
      <c r="NWP20" s="201"/>
      <c r="NWQ20" s="201"/>
      <c r="NWR20" s="201"/>
      <c r="NWS20" s="201"/>
      <c r="NWT20" s="201"/>
      <c r="NWU20" s="201"/>
      <c r="NWV20" s="201"/>
      <c r="NWW20" s="201"/>
      <c r="NWX20" s="201"/>
      <c r="NWY20" s="201"/>
      <c r="NWZ20" s="201"/>
      <c r="NXA20" s="201"/>
      <c r="NXB20" s="201"/>
      <c r="NXC20" s="201"/>
      <c r="NXD20" s="201"/>
      <c r="NXE20" s="201"/>
      <c r="NXF20" s="201"/>
      <c r="NXG20" s="201"/>
      <c r="NXH20" s="201"/>
      <c r="NXI20" s="201"/>
      <c r="NXJ20" s="201"/>
      <c r="NXK20" s="201"/>
      <c r="NXL20" s="201"/>
      <c r="NXM20" s="201"/>
      <c r="NXN20" s="201"/>
      <c r="NXO20" s="201"/>
      <c r="NXP20" s="201"/>
      <c r="NXQ20" s="201"/>
      <c r="NXR20" s="201"/>
      <c r="NXS20" s="201"/>
      <c r="NXT20" s="201"/>
      <c r="NXU20" s="201"/>
      <c r="NXV20" s="201"/>
      <c r="NXW20" s="201"/>
      <c r="NXX20" s="201"/>
      <c r="NXY20" s="201"/>
      <c r="NXZ20" s="201"/>
      <c r="NYA20" s="201"/>
      <c r="NYB20" s="201"/>
      <c r="NYC20" s="201"/>
      <c r="NYD20" s="201"/>
      <c r="NYE20" s="201"/>
      <c r="NYF20" s="201"/>
      <c r="NYG20" s="201"/>
      <c r="NYH20" s="201"/>
      <c r="NYI20" s="201"/>
      <c r="NYJ20" s="201"/>
      <c r="NYK20" s="201"/>
      <c r="NYL20" s="201"/>
      <c r="NYM20" s="201"/>
      <c r="NYN20" s="201"/>
      <c r="NYO20" s="201"/>
      <c r="NYP20" s="201"/>
      <c r="NYQ20" s="201"/>
      <c r="NYR20" s="201"/>
      <c r="NYS20" s="201"/>
      <c r="NYT20" s="201"/>
      <c r="NYU20" s="201"/>
      <c r="NYV20" s="201"/>
      <c r="NYW20" s="201"/>
      <c r="NYX20" s="201"/>
      <c r="NYY20" s="201"/>
      <c r="NYZ20" s="201"/>
      <c r="NZA20" s="201"/>
      <c r="NZB20" s="201"/>
      <c r="NZC20" s="201"/>
      <c r="NZD20" s="201"/>
      <c r="NZE20" s="201"/>
      <c r="NZF20" s="201"/>
      <c r="NZG20" s="201"/>
      <c r="NZH20" s="201"/>
      <c r="NZI20" s="201"/>
      <c r="NZJ20" s="201"/>
      <c r="NZK20" s="201"/>
      <c r="NZL20" s="201"/>
      <c r="NZM20" s="201"/>
      <c r="NZN20" s="201"/>
      <c r="NZO20" s="201"/>
      <c r="NZP20" s="201"/>
      <c r="NZQ20" s="201"/>
      <c r="NZR20" s="201"/>
      <c r="NZS20" s="201"/>
      <c r="NZT20" s="201"/>
      <c r="NZU20" s="201"/>
      <c r="NZV20" s="201"/>
      <c r="NZW20" s="201"/>
      <c r="NZX20" s="201"/>
      <c r="NZY20" s="201"/>
      <c r="NZZ20" s="201"/>
      <c r="OAA20" s="201"/>
      <c r="OAB20" s="201"/>
      <c r="OAC20" s="201"/>
      <c r="OAD20" s="201"/>
      <c r="OAE20" s="201"/>
      <c r="OAF20" s="201"/>
      <c r="OAG20" s="201"/>
      <c r="OAH20" s="201"/>
      <c r="OAI20" s="201"/>
      <c r="OAJ20" s="201"/>
      <c r="OAK20" s="201"/>
      <c r="OAL20" s="201"/>
      <c r="OAM20" s="201"/>
      <c r="OAN20" s="201"/>
      <c r="OAO20" s="201"/>
      <c r="OAP20" s="201"/>
      <c r="OAQ20" s="201"/>
      <c r="OAR20" s="201"/>
      <c r="OAS20" s="201"/>
      <c r="OAT20" s="201"/>
      <c r="OAU20" s="201"/>
      <c r="OAV20" s="201"/>
      <c r="OAW20" s="201"/>
      <c r="OAX20" s="201"/>
      <c r="OAY20" s="201"/>
      <c r="OAZ20" s="201"/>
      <c r="OBA20" s="201"/>
      <c r="OBB20" s="201"/>
      <c r="OBC20" s="201"/>
      <c r="OBD20" s="201"/>
      <c r="OBE20" s="201"/>
      <c r="OBF20" s="201"/>
      <c r="OBG20" s="201"/>
      <c r="OBH20" s="201"/>
      <c r="OBI20" s="201"/>
      <c r="OBJ20" s="201"/>
      <c r="OBK20" s="201"/>
      <c r="OBL20" s="201"/>
      <c r="OBM20" s="201"/>
      <c r="OBN20" s="201"/>
      <c r="OBO20" s="201"/>
      <c r="OBP20" s="201"/>
      <c r="OBQ20" s="201"/>
      <c r="OBR20" s="201"/>
      <c r="OBS20" s="201"/>
      <c r="OBT20" s="201"/>
      <c r="OBU20" s="201"/>
      <c r="OBV20" s="201"/>
      <c r="OBW20" s="201"/>
      <c r="OBX20" s="201"/>
      <c r="OBY20" s="201"/>
      <c r="OBZ20" s="201"/>
      <c r="OCA20" s="201"/>
      <c r="OCB20" s="201"/>
      <c r="OCC20" s="201"/>
      <c r="OCD20" s="201"/>
      <c r="OCE20" s="201"/>
      <c r="OCF20" s="201"/>
      <c r="OCG20" s="201"/>
      <c r="OCH20" s="201"/>
      <c r="OCI20" s="201"/>
      <c r="OCJ20" s="201"/>
      <c r="OCK20" s="201"/>
      <c r="OCL20" s="201"/>
      <c r="OCM20" s="201"/>
      <c r="OCN20" s="201"/>
      <c r="OCO20" s="201"/>
      <c r="OCP20" s="201"/>
      <c r="OCQ20" s="201"/>
      <c r="OCR20" s="201"/>
      <c r="OCS20" s="201"/>
      <c r="OCT20" s="201"/>
      <c r="OCU20" s="201"/>
      <c r="OCV20" s="201"/>
      <c r="OCW20" s="201"/>
      <c r="OCX20" s="201"/>
      <c r="OCY20" s="201"/>
      <c r="OCZ20" s="201"/>
      <c r="ODA20" s="201"/>
      <c r="ODB20" s="201"/>
      <c r="ODC20" s="201"/>
      <c r="ODD20" s="201"/>
      <c r="ODE20" s="201"/>
      <c r="ODF20" s="201"/>
      <c r="ODG20" s="201"/>
      <c r="ODH20" s="201"/>
      <c r="ODI20" s="201"/>
      <c r="ODJ20" s="201"/>
      <c r="ODK20" s="201"/>
      <c r="ODL20" s="201"/>
      <c r="ODM20" s="201"/>
      <c r="ODN20" s="201"/>
      <c r="ODO20" s="201"/>
      <c r="ODP20" s="201"/>
      <c r="ODQ20" s="201"/>
      <c r="ODR20" s="201"/>
      <c r="ODS20" s="201"/>
      <c r="ODT20" s="201"/>
      <c r="ODU20" s="201"/>
      <c r="ODV20" s="201"/>
      <c r="ODW20" s="201"/>
      <c r="ODX20" s="201"/>
      <c r="ODY20" s="201"/>
      <c r="ODZ20" s="201"/>
      <c r="OEA20" s="201"/>
      <c r="OEB20" s="201"/>
      <c r="OEC20" s="201"/>
      <c r="OED20" s="201"/>
      <c r="OEE20" s="201"/>
      <c r="OEF20" s="201"/>
      <c r="OEG20" s="201"/>
      <c r="OEH20" s="201"/>
      <c r="OEI20" s="201"/>
      <c r="OEJ20" s="201"/>
      <c r="OEK20" s="201"/>
      <c r="OEL20" s="201"/>
      <c r="OEM20" s="201"/>
      <c r="OEN20" s="201"/>
      <c r="OEO20" s="201"/>
      <c r="OEP20" s="201"/>
      <c r="OEQ20" s="201"/>
      <c r="OER20" s="201"/>
      <c r="OES20" s="201"/>
      <c r="OET20" s="201"/>
      <c r="OEU20" s="201"/>
      <c r="OEV20" s="201"/>
      <c r="OEW20" s="201"/>
      <c r="OEX20" s="201"/>
      <c r="OEY20" s="201"/>
      <c r="OEZ20" s="201"/>
      <c r="OFA20" s="201"/>
      <c r="OFB20" s="201"/>
      <c r="OFC20" s="201"/>
      <c r="OFD20" s="201"/>
      <c r="OFE20" s="201"/>
      <c r="OFF20" s="201"/>
      <c r="OFG20" s="201"/>
      <c r="OFH20" s="201"/>
      <c r="OFI20" s="201"/>
      <c r="OFJ20" s="201"/>
      <c r="OFK20" s="201"/>
      <c r="OFL20" s="201"/>
      <c r="OFM20" s="201"/>
      <c r="OFN20" s="201"/>
      <c r="OFO20" s="201"/>
      <c r="OFP20" s="201"/>
      <c r="OFQ20" s="201"/>
      <c r="OFR20" s="201"/>
      <c r="OFS20" s="201"/>
      <c r="OFT20" s="201"/>
      <c r="OFU20" s="201"/>
      <c r="OFV20" s="201"/>
      <c r="OFW20" s="201"/>
      <c r="OFX20" s="201"/>
      <c r="OFY20" s="201"/>
      <c r="OFZ20" s="201"/>
      <c r="OGA20" s="201"/>
      <c r="OGB20" s="201"/>
      <c r="OGC20" s="201"/>
      <c r="OGD20" s="201"/>
      <c r="OGE20" s="201"/>
      <c r="OGF20" s="201"/>
      <c r="OGG20" s="201"/>
      <c r="OGH20" s="201"/>
      <c r="OGI20" s="201"/>
      <c r="OGJ20" s="201"/>
      <c r="OGK20" s="201"/>
      <c r="OGL20" s="201"/>
      <c r="OGM20" s="201"/>
      <c r="OGN20" s="201"/>
      <c r="OGO20" s="201"/>
      <c r="OGP20" s="201"/>
      <c r="OGQ20" s="201"/>
      <c r="OGR20" s="201"/>
      <c r="OGS20" s="201"/>
      <c r="OGT20" s="201"/>
      <c r="OGU20" s="201"/>
      <c r="OGV20" s="201"/>
      <c r="OGW20" s="201"/>
      <c r="OGX20" s="201"/>
      <c r="OGY20" s="201"/>
      <c r="OGZ20" s="201"/>
      <c r="OHA20" s="201"/>
      <c r="OHB20" s="201"/>
      <c r="OHC20" s="201"/>
      <c r="OHD20" s="201"/>
      <c r="OHE20" s="201"/>
      <c r="OHF20" s="201"/>
      <c r="OHG20" s="201"/>
      <c r="OHH20" s="201"/>
      <c r="OHI20" s="201"/>
      <c r="OHJ20" s="201"/>
      <c r="OHK20" s="201"/>
      <c r="OHL20" s="201"/>
      <c r="OHM20" s="201"/>
      <c r="OHN20" s="201"/>
      <c r="OHO20" s="201"/>
      <c r="OHP20" s="201"/>
      <c r="OHQ20" s="201"/>
      <c r="OHR20" s="201"/>
      <c r="OHS20" s="201"/>
      <c r="OHT20" s="201"/>
      <c r="OHU20" s="201"/>
      <c r="OHV20" s="201"/>
      <c r="OHW20" s="201"/>
      <c r="OHX20" s="201"/>
      <c r="OHY20" s="201"/>
      <c r="OHZ20" s="201"/>
      <c r="OIA20" s="201"/>
      <c r="OIB20" s="201"/>
      <c r="OIC20" s="201"/>
      <c r="OID20" s="201"/>
      <c r="OIE20" s="201"/>
      <c r="OIF20" s="201"/>
      <c r="OIG20" s="201"/>
      <c r="OIH20" s="201"/>
      <c r="OII20" s="201"/>
      <c r="OIJ20" s="201"/>
      <c r="OIK20" s="201"/>
      <c r="OIL20" s="201"/>
      <c r="OIM20" s="201"/>
      <c r="OIN20" s="201"/>
      <c r="OIO20" s="201"/>
      <c r="OIP20" s="201"/>
      <c r="OIQ20" s="201"/>
      <c r="OIR20" s="201"/>
      <c r="OIS20" s="201"/>
      <c r="OIT20" s="201"/>
      <c r="OIU20" s="201"/>
      <c r="OIV20" s="201"/>
      <c r="OIW20" s="201"/>
      <c r="OIX20" s="201"/>
      <c r="OIY20" s="201"/>
      <c r="OIZ20" s="201"/>
      <c r="OJA20" s="201"/>
      <c r="OJB20" s="201"/>
      <c r="OJC20" s="201"/>
      <c r="OJD20" s="201"/>
      <c r="OJE20" s="201"/>
      <c r="OJF20" s="201"/>
      <c r="OJG20" s="201"/>
      <c r="OJH20" s="201"/>
      <c r="OJI20" s="201"/>
      <c r="OJJ20" s="201"/>
      <c r="OJK20" s="201"/>
      <c r="OJL20" s="201"/>
      <c r="OJM20" s="201"/>
      <c r="OJN20" s="201"/>
      <c r="OJO20" s="201"/>
      <c r="OJP20" s="201"/>
      <c r="OJQ20" s="201"/>
      <c r="OJR20" s="201"/>
      <c r="OJS20" s="201"/>
      <c r="OJT20" s="201"/>
      <c r="OJU20" s="201"/>
      <c r="OJV20" s="201"/>
      <c r="OJW20" s="201"/>
      <c r="OJX20" s="201"/>
      <c r="OJY20" s="201"/>
      <c r="OJZ20" s="201"/>
      <c r="OKA20" s="201"/>
      <c r="OKB20" s="201"/>
      <c r="OKC20" s="201"/>
      <c r="OKD20" s="201"/>
      <c r="OKE20" s="201"/>
      <c r="OKF20" s="201"/>
      <c r="OKG20" s="201"/>
      <c r="OKH20" s="201"/>
      <c r="OKI20" s="201"/>
      <c r="OKJ20" s="201"/>
      <c r="OKK20" s="201"/>
      <c r="OKL20" s="201"/>
      <c r="OKM20" s="201"/>
      <c r="OKN20" s="201"/>
      <c r="OKO20" s="201"/>
      <c r="OKP20" s="201"/>
      <c r="OKQ20" s="201"/>
      <c r="OKR20" s="201"/>
      <c r="OKS20" s="201"/>
      <c r="OKT20" s="201"/>
      <c r="OKU20" s="201"/>
      <c r="OKV20" s="201"/>
      <c r="OKW20" s="201"/>
      <c r="OKX20" s="201"/>
      <c r="OKY20" s="201"/>
      <c r="OKZ20" s="201"/>
      <c r="OLA20" s="201"/>
      <c r="OLB20" s="201"/>
      <c r="OLC20" s="201"/>
      <c r="OLD20" s="201"/>
      <c r="OLE20" s="201"/>
      <c r="OLF20" s="201"/>
      <c r="OLG20" s="201"/>
      <c r="OLH20" s="201"/>
      <c r="OLI20" s="201"/>
      <c r="OLJ20" s="201"/>
      <c r="OLK20" s="201"/>
      <c r="OLL20" s="201"/>
      <c r="OLM20" s="201"/>
      <c r="OLN20" s="201"/>
      <c r="OLO20" s="201"/>
      <c r="OLP20" s="201"/>
      <c r="OLQ20" s="201"/>
      <c r="OLR20" s="201"/>
      <c r="OLS20" s="201"/>
      <c r="OLT20" s="201"/>
      <c r="OLU20" s="201"/>
      <c r="OLV20" s="201"/>
      <c r="OLW20" s="201"/>
      <c r="OLX20" s="201"/>
      <c r="OLY20" s="201"/>
      <c r="OLZ20" s="201"/>
      <c r="OMA20" s="201"/>
      <c r="OMB20" s="201"/>
      <c r="OMC20" s="201"/>
      <c r="OMD20" s="201"/>
      <c r="OME20" s="201"/>
      <c r="OMF20" s="201"/>
      <c r="OMG20" s="201"/>
      <c r="OMH20" s="201"/>
      <c r="OMI20" s="201"/>
      <c r="OMJ20" s="201"/>
      <c r="OMK20" s="201"/>
      <c r="OML20" s="201"/>
      <c r="OMM20" s="201"/>
      <c r="OMN20" s="201"/>
      <c r="OMO20" s="201"/>
      <c r="OMP20" s="201"/>
      <c r="OMQ20" s="201"/>
      <c r="OMR20" s="201"/>
      <c r="OMS20" s="201"/>
      <c r="OMT20" s="201"/>
      <c r="OMU20" s="201"/>
      <c r="OMV20" s="201"/>
      <c r="OMW20" s="201"/>
      <c r="OMX20" s="201"/>
      <c r="OMY20" s="201"/>
      <c r="OMZ20" s="201"/>
      <c r="ONA20" s="201"/>
      <c r="ONB20" s="201"/>
      <c r="ONC20" s="201"/>
      <c r="OND20" s="201"/>
      <c r="ONE20" s="201"/>
      <c r="ONF20" s="201"/>
      <c r="ONG20" s="201"/>
      <c r="ONH20" s="201"/>
      <c r="ONI20" s="201"/>
      <c r="ONJ20" s="201"/>
      <c r="ONK20" s="201"/>
      <c r="ONL20" s="201"/>
      <c r="ONM20" s="201"/>
      <c r="ONN20" s="201"/>
      <c r="ONO20" s="201"/>
      <c r="ONP20" s="201"/>
      <c r="ONQ20" s="201"/>
      <c r="ONR20" s="201"/>
      <c r="ONS20" s="201"/>
      <c r="ONT20" s="201"/>
      <c r="ONU20" s="201"/>
      <c r="ONV20" s="201"/>
      <c r="ONW20" s="201"/>
      <c r="ONX20" s="201"/>
      <c r="ONY20" s="201"/>
      <c r="ONZ20" s="201"/>
      <c r="OOA20" s="201"/>
      <c r="OOB20" s="201"/>
      <c r="OOC20" s="201"/>
      <c r="OOD20" s="201"/>
      <c r="OOE20" s="201"/>
      <c r="OOF20" s="201"/>
      <c r="OOG20" s="201"/>
      <c r="OOH20" s="201"/>
      <c r="OOI20" s="201"/>
      <c r="OOJ20" s="201"/>
      <c r="OOK20" s="201"/>
      <c r="OOL20" s="201"/>
      <c r="OOM20" s="201"/>
      <c r="OON20" s="201"/>
      <c r="OOO20" s="201"/>
      <c r="OOP20" s="201"/>
      <c r="OOQ20" s="201"/>
      <c r="OOR20" s="201"/>
      <c r="OOS20" s="201"/>
      <c r="OOT20" s="201"/>
      <c r="OOU20" s="201"/>
      <c r="OOV20" s="201"/>
      <c r="OOW20" s="201"/>
      <c r="OOX20" s="201"/>
      <c r="OOY20" s="201"/>
      <c r="OOZ20" s="201"/>
      <c r="OPA20" s="201"/>
      <c r="OPB20" s="201"/>
      <c r="OPC20" s="201"/>
      <c r="OPD20" s="201"/>
      <c r="OPE20" s="201"/>
      <c r="OPF20" s="201"/>
      <c r="OPG20" s="201"/>
      <c r="OPH20" s="201"/>
      <c r="OPI20" s="201"/>
      <c r="OPJ20" s="201"/>
      <c r="OPK20" s="201"/>
      <c r="OPL20" s="201"/>
      <c r="OPM20" s="201"/>
      <c r="OPN20" s="201"/>
      <c r="OPO20" s="201"/>
      <c r="OPP20" s="201"/>
      <c r="OPQ20" s="201"/>
      <c r="OPR20" s="201"/>
      <c r="OPS20" s="201"/>
      <c r="OPT20" s="201"/>
      <c r="OPU20" s="201"/>
      <c r="OPV20" s="201"/>
      <c r="OPW20" s="201"/>
      <c r="OPX20" s="201"/>
      <c r="OPY20" s="201"/>
      <c r="OPZ20" s="201"/>
      <c r="OQA20" s="201"/>
      <c r="OQB20" s="201"/>
      <c r="OQC20" s="201"/>
      <c r="OQD20" s="201"/>
      <c r="OQE20" s="201"/>
      <c r="OQF20" s="201"/>
      <c r="OQG20" s="201"/>
      <c r="OQH20" s="201"/>
      <c r="OQI20" s="201"/>
      <c r="OQJ20" s="201"/>
      <c r="OQK20" s="201"/>
      <c r="OQL20" s="201"/>
      <c r="OQM20" s="201"/>
      <c r="OQN20" s="201"/>
      <c r="OQO20" s="201"/>
      <c r="OQP20" s="201"/>
      <c r="OQQ20" s="201"/>
      <c r="OQR20" s="201"/>
      <c r="OQS20" s="201"/>
      <c r="OQT20" s="201"/>
      <c r="OQU20" s="201"/>
      <c r="OQV20" s="201"/>
      <c r="OQW20" s="201"/>
      <c r="OQX20" s="201"/>
      <c r="OQY20" s="201"/>
      <c r="OQZ20" s="201"/>
      <c r="ORA20" s="201"/>
      <c r="ORB20" s="201"/>
      <c r="ORC20" s="201"/>
      <c r="ORD20" s="201"/>
      <c r="ORE20" s="201"/>
      <c r="ORF20" s="201"/>
      <c r="ORG20" s="201"/>
      <c r="ORH20" s="201"/>
      <c r="ORI20" s="201"/>
      <c r="ORJ20" s="201"/>
      <c r="ORK20" s="201"/>
      <c r="ORL20" s="201"/>
      <c r="ORM20" s="201"/>
      <c r="ORN20" s="201"/>
      <c r="ORO20" s="201"/>
      <c r="ORP20" s="201"/>
      <c r="ORQ20" s="201"/>
      <c r="ORR20" s="201"/>
      <c r="ORS20" s="201"/>
      <c r="ORT20" s="201"/>
      <c r="ORU20" s="201"/>
      <c r="ORV20" s="201"/>
      <c r="ORW20" s="201"/>
      <c r="ORX20" s="201"/>
      <c r="ORY20" s="201"/>
      <c r="ORZ20" s="201"/>
      <c r="OSA20" s="201"/>
      <c r="OSB20" s="201"/>
      <c r="OSC20" s="201"/>
      <c r="OSD20" s="201"/>
      <c r="OSE20" s="201"/>
      <c r="OSF20" s="201"/>
      <c r="OSG20" s="201"/>
      <c r="OSH20" s="201"/>
      <c r="OSI20" s="201"/>
      <c r="OSJ20" s="201"/>
      <c r="OSK20" s="201"/>
      <c r="OSL20" s="201"/>
      <c r="OSM20" s="201"/>
      <c r="OSN20" s="201"/>
      <c r="OSO20" s="201"/>
      <c r="OSP20" s="201"/>
      <c r="OSQ20" s="201"/>
      <c r="OSR20" s="201"/>
      <c r="OSS20" s="201"/>
      <c r="OST20" s="201"/>
      <c r="OSU20" s="201"/>
      <c r="OSV20" s="201"/>
      <c r="OSW20" s="201"/>
      <c r="OSX20" s="201"/>
      <c r="OSY20" s="201"/>
      <c r="OSZ20" s="201"/>
      <c r="OTA20" s="201"/>
      <c r="OTB20" s="201"/>
      <c r="OTC20" s="201"/>
      <c r="OTD20" s="201"/>
      <c r="OTE20" s="201"/>
      <c r="OTF20" s="201"/>
      <c r="OTG20" s="201"/>
      <c r="OTH20" s="201"/>
      <c r="OTI20" s="201"/>
      <c r="OTJ20" s="201"/>
      <c r="OTK20" s="201"/>
      <c r="OTL20" s="201"/>
      <c r="OTM20" s="201"/>
      <c r="OTN20" s="201"/>
      <c r="OTO20" s="201"/>
      <c r="OTP20" s="201"/>
      <c r="OTQ20" s="201"/>
      <c r="OTR20" s="201"/>
      <c r="OTS20" s="201"/>
      <c r="OTT20" s="201"/>
      <c r="OTU20" s="201"/>
      <c r="OTV20" s="201"/>
      <c r="OTW20" s="201"/>
      <c r="OTX20" s="201"/>
      <c r="OTY20" s="201"/>
      <c r="OTZ20" s="201"/>
      <c r="OUA20" s="201"/>
      <c r="OUB20" s="201"/>
      <c r="OUC20" s="201"/>
      <c r="OUD20" s="201"/>
      <c r="OUE20" s="201"/>
      <c r="OUF20" s="201"/>
      <c r="OUG20" s="201"/>
      <c r="OUH20" s="201"/>
      <c r="OUI20" s="201"/>
      <c r="OUJ20" s="201"/>
      <c r="OUK20" s="201"/>
      <c r="OUL20" s="201"/>
      <c r="OUM20" s="201"/>
      <c r="OUN20" s="201"/>
      <c r="OUO20" s="201"/>
      <c r="OUP20" s="201"/>
      <c r="OUQ20" s="201"/>
      <c r="OUR20" s="201"/>
      <c r="OUS20" s="201"/>
      <c r="OUT20" s="201"/>
      <c r="OUU20" s="201"/>
      <c r="OUV20" s="201"/>
      <c r="OUW20" s="201"/>
      <c r="OUX20" s="201"/>
      <c r="OUY20" s="201"/>
      <c r="OUZ20" s="201"/>
      <c r="OVA20" s="201"/>
      <c r="OVB20" s="201"/>
      <c r="OVC20" s="201"/>
      <c r="OVD20" s="201"/>
      <c r="OVE20" s="201"/>
      <c r="OVF20" s="201"/>
      <c r="OVG20" s="201"/>
      <c r="OVH20" s="201"/>
      <c r="OVI20" s="201"/>
      <c r="OVJ20" s="201"/>
      <c r="OVK20" s="201"/>
      <c r="OVL20" s="201"/>
      <c r="OVM20" s="201"/>
      <c r="OVN20" s="201"/>
      <c r="OVO20" s="201"/>
      <c r="OVP20" s="201"/>
      <c r="OVQ20" s="201"/>
      <c r="OVR20" s="201"/>
      <c r="OVS20" s="201"/>
      <c r="OVT20" s="201"/>
      <c r="OVU20" s="201"/>
      <c r="OVV20" s="201"/>
      <c r="OVW20" s="201"/>
      <c r="OVX20" s="201"/>
      <c r="OVY20" s="201"/>
      <c r="OVZ20" s="201"/>
      <c r="OWA20" s="201"/>
      <c r="OWB20" s="201"/>
      <c r="OWC20" s="201"/>
      <c r="OWD20" s="201"/>
      <c r="OWE20" s="201"/>
      <c r="OWF20" s="201"/>
      <c r="OWG20" s="201"/>
      <c r="OWH20" s="201"/>
      <c r="OWI20" s="201"/>
      <c r="OWJ20" s="201"/>
      <c r="OWK20" s="201"/>
      <c r="OWL20" s="201"/>
      <c r="OWM20" s="201"/>
      <c r="OWN20" s="201"/>
      <c r="OWO20" s="201"/>
      <c r="OWP20" s="201"/>
      <c r="OWQ20" s="201"/>
      <c r="OWR20" s="201"/>
      <c r="OWS20" s="201"/>
      <c r="OWT20" s="201"/>
      <c r="OWU20" s="201"/>
      <c r="OWV20" s="201"/>
      <c r="OWW20" s="201"/>
      <c r="OWX20" s="201"/>
      <c r="OWY20" s="201"/>
      <c r="OWZ20" s="201"/>
      <c r="OXA20" s="201"/>
      <c r="OXB20" s="201"/>
      <c r="OXC20" s="201"/>
      <c r="OXD20" s="201"/>
      <c r="OXE20" s="201"/>
      <c r="OXF20" s="201"/>
      <c r="OXG20" s="201"/>
      <c r="OXH20" s="201"/>
      <c r="OXI20" s="201"/>
      <c r="OXJ20" s="201"/>
      <c r="OXK20" s="201"/>
      <c r="OXL20" s="201"/>
      <c r="OXM20" s="201"/>
      <c r="OXN20" s="201"/>
      <c r="OXO20" s="201"/>
      <c r="OXP20" s="201"/>
      <c r="OXQ20" s="201"/>
      <c r="OXR20" s="201"/>
      <c r="OXS20" s="201"/>
      <c r="OXT20" s="201"/>
      <c r="OXU20" s="201"/>
      <c r="OXV20" s="201"/>
      <c r="OXW20" s="201"/>
      <c r="OXX20" s="201"/>
      <c r="OXY20" s="201"/>
      <c r="OXZ20" s="201"/>
      <c r="OYA20" s="201"/>
      <c r="OYB20" s="201"/>
      <c r="OYC20" s="201"/>
      <c r="OYD20" s="201"/>
      <c r="OYE20" s="201"/>
      <c r="OYF20" s="201"/>
      <c r="OYG20" s="201"/>
      <c r="OYH20" s="201"/>
      <c r="OYI20" s="201"/>
      <c r="OYJ20" s="201"/>
      <c r="OYK20" s="201"/>
      <c r="OYL20" s="201"/>
      <c r="OYM20" s="201"/>
      <c r="OYN20" s="201"/>
      <c r="OYO20" s="201"/>
      <c r="OYP20" s="201"/>
      <c r="OYQ20" s="201"/>
      <c r="OYR20" s="201"/>
      <c r="OYS20" s="201"/>
      <c r="OYT20" s="201"/>
      <c r="OYU20" s="201"/>
      <c r="OYV20" s="201"/>
      <c r="OYW20" s="201"/>
      <c r="OYX20" s="201"/>
      <c r="OYY20" s="201"/>
      <c r="OYZ20" s="201"/>
      <c r="OZA20" s="201"/>
      <c r="OZB20" s="201"/>
      <c r="OZC20" s="201"/>
      <c r="OZD20" s="201"/>
      <c r="OZE20" s="201"/>
      <c r="OZF20" s="201"/>
      <c r="OZG20" s="201"/>
      <c r="OZH20" s="201"/>
      <c r="OZI20" s="201"/>
      <c r="OZJ20" s="201"/>
      <c r="OZK20" s="201"/>
      <c r="OZL20" s="201"/>
      <c r="OZM20" s="201"/>
      <c r="OZN20" s="201"/>
      <c r="OZO20" s="201"/>
      <c r="OZP20" s="201"/>
      <c r="OZQ20" s="201"/>
      <c r="OZR20" s="201"/>
      <c r="OZS20" s="201"/>
      <c r="OZT20" s="201"/>
      <c r="OZU20" s="201"/>
      <c r="OZV20" s="201"/>
      <c r="OZW20" s="201"/>
      <c r="OZX20" s="201"/>
      <c r="OZY20" s="201"/>
      <c r="OZZ20" s="201"/>
      <c r="PAA20" s="201"/>
      <c r="PAB20" s="201"/>
      <c r="PAC20" s="201"/>
      <c r="PAD20" s="201"/>
      <c r="PAE20" s="201"/>
      <c r="PAF20" s="201"/>
      <c r="PAG20" s="201"/>
      <c r="PAH20" s="201"/>
      <c r="PAI20" s="201"/>
      <c r="PAJ20" s="201"/>
      <c r="PAK20" s="201"/>
      <c r="PAL20" s="201"/>
      <c r="PAM20" s="201"/>
      <c r="PAN20" s="201"/>
      <c r="PAO20" s="201"/>
      <c r="PAP20" s="201"/>
      <c r="PAQ20" s="201"/>
      <c r="PAR20" s="201"/>
      <c r="PAS20" s="201"/>
      <c r="PAT20" s="201"/>
      <c r="PAU20" s="201"/>
      <c r="PAV20" s="201"/>
      <c r="PAW20" s="201"/>
      <c r="PAX20" s="201"/>
      <c r="PAY20" s="201"/>
      <c r="PAZ20" s="201"/>
      <c r="PBA20" s="201"/>
      <c r="PBB20" s="201"/>
      <c r="PBC20" s="201"/>
      <c r="PBD20" s="201"/>
      <c r="PBE20" s="201"/>
      <c r="PBF20" s="201"/>
      <c r="PBG20" s="201"/>
      <c r="PBH20" s="201"/>
      <c r="PBI20" s="201"/>
      <c r="PBJ20" s="201"/>
      <c r="PBK20" s="201"/>
      <c r="PBL20" s="201"/>
      <c r="PBM20" s="201"/>
      <c r="PBN20" s="201"/>
      <c r="PBO20" s="201"/>
      <c r="PBP20" s="201"/>
      <c r="PBQ20" s="201"/>
      <c r="PBR20" s="201"/>
      <c r="PBS20" s="201"/>
      <c r="PBT20" s="201"/>
      <c r="PBU20" s="201"/>
      <c r="PBV20" s="201"/>
      <c r="PBW20" s="201"/>
      <c r="PBX20" s="201"/>
      <c r="PBY20" s="201"/>
      <c r="PBZ20" s="201"/>
      <c r="PCA20" s="201"/>
      <c r="PCB20" s="201"/>
      <c r="PCC20" s="201"/>
      <c r="PCD20" s="201"/>
      <c r="PCE20" s="201"/>
      <c r="PCF20" s="201"/>
      <c r="PCG20" s="201"/>
      <c r="PCH20" s="201"/>
      <c r="PCI20" s="201"/>
      <c r="PCJ20" s="201"/>
      <c r="PCK20" s="201"/>
      <c r="PCL20" s="201"/>
      <c r="PCM20" s="201"/>
      <c r="PCN20" s="201"/>
      <c r="PCO20" s="201"/>
      <c r="PCP20" s="201"/>
      <c r="PCQ20" s="201"/>
      <c r="PCR20" s="201"/>
      <c r="PCS20" s="201"/>
      <c r="PCT20" s="201"/>
      <c r="PCU20" s="201"/>
      <c r="PCV20" s="201"/>
      <c r="PCW20" s="201"/>
      <c r="PCX20" s="201"/>
      <c r="PCY20" s="201"/>
      <c r="PCZ20" s="201"/>
      <c r="PDA20" s="201"/>
      <c r="PDB20" s="201"/>
      <c r="PDC20" s="201"/>
      <c r="PDD20" s="201"/>
      <c r="PDE20" s="201"/>
      <c r="PDF20" s="201"/>
      <c r="PDG20" s="201"/>
      <c r="PDH20" s="201"/>
      <c r="PDI20" s="201"/>
      <c r="PDJ20" s="201"/>
      <c r="PDK20" s="201"/>
      <c r="PDL20" s="201"/>
      <c r="PDM20" s="201"/>
      <c r="PDN20" s="201"/>
      <c r="PDO20" s="201"/>
      <c r="PDP20" s="201"/>
      <c r="PDQ20" s="201"/>
      <c r="PDR20" s="201"/>
      <c r="PDS20" s="201"/>
      <c r="PDT20" s="201"/>
      <c r="PDU20" s="201"/>
      <c r="PDV20" s="201"/>
      <c r="PDW20" s="201"/>
      <c r="PDX20" s="201"/>
      <c r="PDY20" s="201"/>
      <c r="PDZ20" s="201"/>
      <c r="PEA20" s="201"/>
      <c r="PEB20" s="201"/>
      <c r="PEC20" s="201"/>
      <c r="PED20" s="201"/>
      <c r="PEE20" s="201"/>
      <c r="PEF20" s="201"/>
      <c r="PEG20" s="201"/>
      <c r="PEH20" s="201"/>
      <c r="PEI20" s="201"/>
      <c r="PEJ20" s="201"/>
      <c r="PEK20" s="201"/>
      <c r="PEL20" s="201"/>
      <c r="PEM20" s="201"/>
      <c r="PEN20" s="201"/>
      <c r="PEO20" s="201"/>
      <c r="PEP20" s="201"/>
      <c r="PEQ20" s="201"/>
      <c r="PER20" s="201"/>
      <c r="PES20" s="201"/>
      <c r="PET20" s="201"/>
      <c r="PEU20" s="201"/>
      <c r="PEV20" s="201"/>
      <c r="PEW20" s="201"/>
      <c r="PEX20" s="201"/>
      <c r="PEY20" s="201"/>
      <c r="PEZ20" s="201"/>
      <c r="PFA20" s="201"/>
      <c r="PFB20" s="201"/>
      <c r="PFC20" s="201"/>
      <c r="PFD20" s="201"/>
      <c r="PFE20" s="201"/>
      <c r="PFF20" s="201"/>
      <c r="PFG20" s="201"/>
      <c r="PFH20" s="201"/>
      <c r="PFI20" s="201"/>
      <c r="PFJ20" s="201"/>
      <c r="PFK20" s="201"/>
      <c r="PFL20" s="201"/>
      <c r="PFM20" s="201"/>
      <c r="PFN20" s="201"/>
      <c r="PFO20" s="201"/>
      <c r="PFP20" s="201"/>
      <c r="PFQ20" s="201"/>
      <c r="PFR20" s="201"/>
      <c r="PFS20" s="201"/>
      <c r="PFT20" s="201"/>
      <c r="PFU20" s="201"/>
      <c r="PFV20" s="201"/>
      <c r="PFW20" s="201"/>
      <c r="PFX20" s="201"/>
      <c r="PFY20" s="201"/>
      <c r="PFZ20" s="201"/>
      <c r="PGA20" s="201"/>
      <c r="PGB20" s="201"/>
      <c r="PGC20" s="201"/>
      <c r="PGD20" s="201"/>
      <c r="PGE20" s="201"/>
      <c r="PGF20" s="201"/>
      <c r="PGG20" s="201"/>
      <c r="PGH20" s="201"/>
      <c r="PGI20" s="201"/>
      <c r="PGJ20" s="201"/>
      <c r="PGK20" s="201"/>
      <c r="PGL20" s="201"/>
      <c r="PGM20" s="201"/>
      <c r="PGN20" s="201"/>
      <c r="PGO20" s="201"/>
      <c r="PGP20" s="201"/>
      <c r="PGQ20" s="201"/>
      <c r="PGR20" s="201"/>
      <c r="PGS20" s="201"/>
      <c r="PGT20" s="201"/>
      <c r="PGU20" s="201"/>
      <c r="PGV20" s="201"/>
      <c r="PGW20" s="201"/>
      <c r="PGX20" s="201"/>
      <c r="PGY20" s="201"/>
      <c r="PGZ20" s="201"/>
      <c r="PHA20" s="201"/>
      <c r="PHB20" s="201"/>
      <c r="PHC20" s="201"/>
      <c r="PHD20" s="201"/>
      <c r="PHE20" s="201"/>
      <c r="PHF20" s="201"/>
      <c r="PHG20" s="201"/>
      <c r="PHH20" s="201"/>
      <c r="PHI20" s="201"/>
      <c r="PHJ20" s="201"/>
      <c r="PHK20" s="201"/>
      <c r="PHL20" s="201"/>
      <c r="PHM20" s="201"/>
      <c r="PHN20" s="201"/>
      <c r="PHO20" s="201"/>
      <c r="PHP20" s="201"/>
      <c r="PHQ20" s="201"/>
      <c r="PHR20" s="201"/>
      <c r="PHS20" s="201"/>
      <c r="PHT20" s="201"/>
      <c r="PHU20" s="201"/>
      <c r="PHV20" s="201"/>
      <c r="PHW20" s="201"/>
      <c r="PHX20" s="201"/>
      <c r="PHY20" s="201"/>
      <c r="PHZ20" s="201"/>
      <c r="PIA20" s="201"/>
      <c r="PIB20" s="201"/>
      <c r="PIC20" s="201"/>
      <c r="PID20" s="201"/>
      <c r="PIE20" s="201"/>
      <c r="PIF20" s="201"/>
      <c r="PIG20" s="201"/>
      <c r="PIH20" s="201"/>
      <c r="PII20" s="201"/>
      <c r="PIJ20" s="201"/>
      <c r="PIK20" s="201"/>
      <c r="PIL20" s="201"/>
      <c r="PIM20" s="201"/>
      <c r="PIN20" s="201"/>
      <c r="PIO20" s="201"/>
      <c r="PIP20" s="201"/>
      <c r="PIQ20" s="201"/>
      <c r="PIR20" s="201"/>
      <c r="PIS20" s="201"/>
      <c r="PIT20" s="201"/>
      <c r="PIU20" s="201"/>
      <c r="PIV20" s="201"/>
      <c r="PIW20" s="201"/>
      <c r="PIX20" s="201"/>
      <c r="PIY20" s="201"/>
      <c r="PIZ20" s="201"/>
      <c r="PJA20" s="201"/>
      <c r="PJB20" s="201"/>
      <c r="PJC20" s="201"/>
      <c r="PJD20" s="201"/>
      <c r="PJE20" s="201"/>
      <c r="PJF20" s="201"/>
      <c r="PJG20" s="201"/>
      <c r="PJH20" s="201"/>
      <c r="PJI20" s="201"/>
      <c r="PJJ20" s="201"/>
      <c r="PJK20" s="201"/>
      <c r="PJL20" s="201"/>
      <c r="PJM20" s="201"/>
      <c r="PJN20" s="201"/>
      <c r="PJO20" s="201"/>
      <c r="PJP20" s="201"/>
      <c r="PJQ20" s="201"/>
      <c r="PJR20" s="201"/>
      <c r="PJS20" s="201"/>
      <c r="PJT20" s="201"/>
      <c r="PJU20" s="201"/>
      <c r="PJV20" s="201"/>
      <c r="PJW20" s="201"/>
      <c r="PJX20" s="201"/>
      <c r="PJY20" s="201"/>
      <c r="PJZ20" s="201"/>
      <c r="PKA20" s="201"/>
      <c r="PKB20" s="201"/>
      <c r="PKC20" s="201"/>
      <c r="PKD20" s="201"/>
      <c r="PKE20" s="201"/>
      <c r="PKF20" s="201"/>
      <c r="PKG20" s="201"/>
      <c r="PKH20" s="201"/>
      <c r="PKI20" s="201"/>
      <c r="PKJ20" s="201"/>
      <c r="PKK20" s="201"/>
      <c r="PKL20" s="201"/>
      <c r="PKM20" s="201"/>
      <c r="PKN20" s="201"/>
      <c r="PKO20" s="201"/>
      <c r="PKP20" s="201"/>
      <c r="PKQ20" s="201"/>
      <c r="PKR20" s="201"/>
      <c r="PKS20" s="201"/>
      <c r="PKT20" s="201"/>
      <c r="PKU20" s="201"/>
      <c r="PKV20" s="201"/>
      <c r="PKW20" s="201"/>
      <c r="PKX20" s="201"/>
      <c r="PKY20" s="201"/>
      <c r="PKZ20" s="201"/>
      <c r="PLA20" s="201"/>
      <c r="PLB20" s="201"/>
      <c r="PLC20" s="201"/>
      <c r="PLD20" s="201"/>
      <c r="PLE20" s="201"/>
      <c r="PLF20" s="201"/>
      <c r="PLG20" s="201"/>
      <c r="PLH20" s="201"/>
      <c r="PLI20" s="201"/>
      <c r="PLJ20" s="201"/>
      <c r="PLK20" s="201"/>
      <c r="PLL20" s="201"/>
      <c r="PLM20" s="201"/>
      <c r="PLN20" s="201"/>
      <c r="PLO20" s="201"/>
      <c r="PLP20" s="201"/>
      <c r="PLQ20" s="201"/>
      <c r="PLR20" s="201"/>
      <c r="PLS20" s="201"/>
      <c r="PLT20" s="201"/>
      <c r="PLU20" s="201"/>
      <c r="PLV20" s="201"/>
      <c r="PLW20" s="201"/>
      <c r="PLX20" s="201"/>
      <c r="PLY20" s="201"/>
      <c r="PLZ20" s="201"/>
      <c r="PMA20" s="201"/>
      <c r="PMB20" s="201"/>
      <c r="PMC20" s="201"/>
      <c r="PMD20" s="201"/>
      <c r="PME20" s="201"/>
      <c r="PMF20" s="201"/>
      <c r="PMG20" s="201"/>
      <c r="PMH20" s="201"/>
      <c r="PMI20" s="201"/>
      <c r="PMJ20" s="201"/>
      <c r="PMK20" s="201"/>
      <c r="PML20" s="201"/>
      <c r="PMM20" s="201"/>
      <c r="PMN20" s="201"/>
      <c r="PMO20" s="201"/>
      <c r="PMP20" s="201"/>
      <c r="PMQ20" s="201"/>
      <c r="PMR20" s="201"/>
      <c r="PMS20" s="201"/>
      <c r="PMT20" s="201"/>
      <c r="PMU20" s="201"/>
      <c r="PMV20" s="201"/>
      <c r="PMW20" s="201"/>
      <c r="PMX20" s="201"/>
      <c r="PMY20" s="201"/>
      <c r="PMZ20" s="201"/>
      <c r="PNA20" s="201"/>
      <c r="PNB20" s="201"/>
      <c r="PNC20" s="201"/>
      <c r="PND20" s="201"/>
      <c r="PNE20" s="201"/>
      <c r="PNF20" s="201"/>
      <c r="PNG20" s="201"/>
      <c r="PNH20" s="201"/>
      <c r="PNI20" s="201"/>
      <c r="PNJ20" s="201"/>
      <c r="PNK20" s="201"/>
      <c r="PNL20" s="201"/>
      <c r="PNM20" s="201"/>
      <c r="PNN20" s="201"/>
      <c r="PNO20" s="201"/>
      <c r="PNP20" s="201"/>
      <c r="PNQ20" s="201"/>
      <c r="PNR20" s="201"/>
      <c r="PNS20" s="201"/>
      <c r="PNT20" s="201"/>
      <c r="PNU20" s="201"/>
      <c r="PNV20" s="201"/>
      <c r="PNW20" s="201"/>
      <c r="PNX20" s="201"/>
      <c r="PNY20" s="201"/>
      <c r="PNZ20" s="201"/>
      <c r="POA20" s="201"/>
      <c r="POB20" s="201"/>
      <c r="POC20" s="201"/>
      <c r="POD20" s="201"/>
      <c r="POE20" s="201"/>
      <c r="POF20" s="201"/>
      <c r="POG20" s="201"/>
      <c r="POH20" s="201"/>
      <c r="POI20" s="201"/>
      <c r="POJ20" s="201"/>
      <c r="POK20" s="201"/>
      <c r="POL20" s="201"/>
      <c r="POM20" s="201"/>
      <c r="PON20" s="201"/>
      <c r="POO20" s="201"/>
      <c r="POP20" s="201"/>
      <c r="POQ20" s="201"/>
      <c r="POR20" s="201"/>
      <c r="POS20" s="201"/>
      <c r="POT20" s="201"/>
      <c r="POU20" s="201"/>
      <c r="POV20" s="201"/>
      <c r="POW20" s="201"/>
      <c r="POX20" s="201"/>
      <c r="POY20" s="201"/>
      <c r="POZ20" s="201"/>
      <c r="PPA20" s="201"/>
      <c r="PPB20" s="201"/>
      <c r="PPC20" s="201"/>
      <c r="PPD20" s="201"/>
      <c r="PPE20" s="201"/>
      <c r="PPF20" s="201"/>
      <c r="PPG20" s="201"/>
      <c r="PPH20" s="201"/>
      <c r="PPI20" s="201"/>
      <c r="PPJ20" s="201"/>
      <c r="PPK20" s="201"/>
      <c r="PPL20" s="201"/>
      <c r="PPM20" s="201"/>
      <c r="PPN20" s="201"/>
      <c r="PPO20" s="201"/>
      <c r="PPP20" s="201"/>
      <c r="PPQ20" s="201"/>
      <c r="PPR20" s="201"/>
      <c r="PPS20" s="201"/>
      <c r="PPT20" s="201"/>
      <c r="PPU20" s="201"/>
      <c r="PPV20" s="201"/>
      <c r="PPW20" s="201"/>
      <c r="PPX20" s="201"/>
      <c r="PPY20" s="201"/>
      <c r="PPZ20" s="201"/>
      <c r="PQA20" s="201"/>
      <c r="PQB20" s="201"/>
      <c r="PQC20" s="201"/>
      <c r="PQD20" s="201"/>
      <c r="PQE20" s="201"/>
      <c r="PQF20" s="201"/>
      <c r="PQG20" s="201"/>
      <c r="PQH20" s="201"/>
      <c r="PQI20" s="201"/>
      <c r="PQJ20" s="201"/>
      <c r="PQK20" s="201"/>
      <c r="PQL20" s="201"/>
      <c r="PQM20" s="201"/>
      <c r="PQN20" s="201"/>
      <c r="PQO20" s="201"/>
      <c r="PQP20" s="201"/>
      <c r="PQQ20" s="201"/>
      <c r="PQR20" s="201"/>
      <c r="PQS20" s="201"/>
      <c r="PQT20" s="201"/>
      <c r="PQU20" s="201"/>
      <c r="PQV20" s="201"/>
      <c r="PQW20" s="201"/>
      <c r="PQX20" s="201"/>
      <c r="PQY20" s="201"/>
      <c r="PQZ20" s="201"/>
      <c r="PRA20" s="201"/>
      <c r="PRB20" s="201"/>
      <c r="PRC20" s="201"/>
      <c r="PRD20" s="201"/>
      <c r="PRE20" s="201"/>
      <c r="PRF20" s="201"/>
      <c r="PRG20" s="201"/>
      <c r="PRH20" s="201"/>
      <c r="PRI20" s="201"/>
      <c r="PRJ20" s="201"/>
      <c r="PRK20" s="201"/>
      <c r="PRL20" s="201"/>
      <c r="PRM20" s="201"/>
      <c r="PRN20" s="201"/>
      <c r="PRO20" s="201"/>
      <c r="PRP20" s="201"/>
      <c r="PRQ20" s="201"/>
      <c r="PRR20" s="201"/>
      <c r="PRS20" s="201"/>
      <c r="PRT20" s="201"/>
      <c r="PRU20" s="201"/>
      <c r="PRV20" s="201"/>
      <c r="PRW20" s="201"/>
      <c r="PRX20" s="201"/>
      <c r="PRY20" s="201"/>
      <c r="PRZ20" s="201"/>
      <c r="PSA20" s="201"/>
      <c r="PSB20" s="201"/>
      <c r="PSC20" s="201"/>
      <c r="PSD20" s="201"/>
      <c r="PSE20" s="201"/>
      <c r="PSF20" s="201"/>
      <c r="PSG20" s="201"/>
      <c r="PSH20" s="201"/>
      <c r="PSI20" s="201"/>
      <c r="PSJ20" s="201"/>
      <c r="PSK20" s="201"/>
      <c r="PSL20" s="201"/>
      <c r="PSM20" s="201"/>
      <c r="PSN20" s="201"/>
      <c r="PSO20" s="201"/>
      <c r="PSP20" s="201"/>
      <c r="PSQ20" s="201"/>
      <c r="PSR20" s="201"/>
      <c r="PSS20" s="201"/>
      <c r="PST20" s="201"/>
      <c r="PSU20" s="201"/>
      <c r="PSV20" s="201"/>
      <c r="PSW20" s="201"/>
      <c r="PSX20" s="201"/>
      <c r="PSY20" s="201"/>
      <c r="PSZ20" s="201"/>
      <c r="PTA20" s="201"/>
      <c r="PTB20" s="201"/>
      <c r="PTC20" s="201"/>
      <c r="PTD20" s="201"/>
      <c r="PTE20" s="201"/>
      <c r="PTF20" s="201"/>
      <c r="PTG20" s="201"/>
      <c r="PTH20" s="201"/>
      <c r="PTI20" s="201"/>
      <c r="PTJ20" s="201"/>
      <c r="PTK20" s="201"/>
      <c r="PTL20" s="201"/>
      <c r="PTM20" s="201"/>
      <c r="PTN20" s="201"/>
      <c r="PTO20" s="201"/>
      <c r="PTP20" s="201"/>
      <c r="PTQ20" s="201"/>
      <c r="PTR20" s="201"/>
      <c r="PTS20" s="201"/>
      <c r="PTT20" s="201"/>
      <c r="PTU20" s="201"/>
      <c r="PTV20" s="201"/>
      <c r="PTW20" s="201"/>
      <c r="PTX20" s="201"/>
      <c r="PTY20" s="201"/>
      <c r="PTZ20" s="201"/>
      <c r="PUA20" s="201"/>
      <c r="PUB20" s="201"/>
      <c r="PUC20" s="201"/>
      <c r="PUD20" s="201"/>
      <c r="PUE20" s="201"/>
      <c r="PUF20" s="201"/>
      <c r="PUG20" s="201"/>
      <c r="PUH20" s="201"/>
      <c r="PUI20" s="201"/>
      <c r="PUJ20" s="201"/>
      <c r="PUK20" s="201"/>
      <c r="PUL20" s="201"/>
      <c r="PUM20" s="201"/>
      <c r="PUN20" s="201"/>
      <c r="PUO20" s="201"/>
      <c r="PUP20" s="201"/>
      <c r="PUQ20" s="201"/>
      <c r="PUR20" s="201"/>
      <c r="PUS20" s="201"/>
      <c r="PUT20" s="201"/>
      <c r="PUU20" s="201"/>
      <c r="PUV20" s="201"/>
      <c r="PUW20" s="201"/>
      <c r="PUX20" s="201"/>
      <c r="PUY20" s="201"/>
      <c r="PUZ20" s="201"/>
      <c r="PVA20" s="201"/>
      <c r="PVB20" s="201"/>
      <c r="PVC20" s="201"/>
      <c r="PVD20" s="201"/>
      <c r="PVE20" s="201"/>
      <c r="PVF20" s="201"/>
      <c r="PVG20" s="201"/>
      <c r="PVH20" s="201"/>
      <c r="PVI20" s="201"/>
      <c r="PVJ20" s="201"/>
      <c r="PVK20" s="201"/>
      <c r="PVL20" s="201"/>
      <c r="PVM20" s="201"/>
      <c r="PVN20" s="201"/>
      <c r="PVO20" s="201"/>
      <c r="PVP20" s="201"/>
      <c r="PVQ20" s="201"/>
      <c r="PVR20" s="201"/>
      <c r="PVS20" s="201"/>
      <c r="PVT20" s="201"/>
      <c r="PVU20" s="201"/>
      <c r="PVV20" s="201"/>
      <c r="PVW20" s="201"/>
      <c r="PVX20" s="201"/>
      <c r="PVY20" s="201"/>
      <c r="PVZ20" s="201"/>
      <c r="PWA20" s="201"/>
      <c r="PWB20" s="201"/>
      <c r="PWC20" s="201"/>
      <c r="PWD20" s="201"/>
      <c r="PWE20" s="201"/>
      <c r="PWF20" s="201"/>
      <c r="PWG20" s="201"/>
      <c r="PWH20" s="201"/>
      <c r="PWI20" s="201"/>
      <c r="PWJ20" s="201"/>
      <c r="PWK20" s="201"/>
      <c r="PWL20" s="201"/>
      <c r="PWM20" s="201"/>
      <c r="PWN20" s="201"/>
      <c r="PWO20" s="201"/>
      <c r="PWP20" s="201"/>
      <c r="PWQ20" s="201"/>
      <c r="PWR20" s="201"/>
      <c r="PWS20" s="201"/>
      <c r="PWT20" s="201"/>
      <c r="PWU20" s="201"/>
      <c r="PWV20" s="201"/>
      <c r="PWW20" s="201"/>
      <c r="PWX20" s="201"/>
      <c r="PWY20" s="201"/>
      <c r="PWZ20" s="201"/>
      <c r="PXA20" s="201"/>
      <c r="PXB20" s="201"/>
      <c r="PXC20" s="201"/>
      <c r="PXD20" s="201"/>
      <c r="PXE20" s="201"/>
      <c r="PXF20" s="201"/>
      <c r="PXG20" s="201"/>
      <c r="PXH20" s="201"/>
      <c r="PXI20" s="201"/>
      <c r="PXJ20" s="201"/>
      <c r="PXK20" s="201"/>
      <c r="PXL20" s="201"/>
      <c r="PXM20" s="201"/>
      <c r="PXN20" s="201"/>
      <c r="PXO20" s="201"/>
      <c r="PXP20" s="201"/>
      <c r="PXQ20" s="201"/>
      <c r="PXR20" s="201"/>
      <c r="PXS20" s="201"/>
      <c r="PXT20" s="201"/>
      <c r="PXU20" s="201"/>
      <c r="PXV20" s="201"/>
      <c r="PXW20" s="201"/>
      <c r="PXX20" s="201"/>
      <c r="PXY20" s="201"/>
      <c r="PXZ20" s="201"/>
      <c r="PYA20" s="201"/>
      <c r="PYB20" s="201"/>
      <c r="PYC20" s="201"/>
      <c r="PYD20" s="201"/>
      <c r="PYE20" s="201"/>
      <c r="PYF20" s="201"/>
      <c r="PYG20" s="201"/>
      <c r="PYH20" s="201"/>
      <c r="PYI20" s="201"/>
      <c r="PYJ20" s="201"/>
      <c r="PYK20" s="201"/>
      <c r="PYL20" s="201"/>
      <c r="PYM20" s="201"/>
      <c r="PYN20" s="201"/>
      <c r="PYO20" s="201"/>
      <c r="PYP20" s="201"/>
      <c r="PYQ20" s="201"/>
      <c r="PYR20" s="201"/>
      <c r="PYS20" s="201"/>
      <c r="PYT20" s="201"/>
      <c r="PYU20" s="201"/>
      <c r="PYV20" s="201"/>
      <c r="PYW20" s="201"/>
      <c r="PYX20" s="201"/>
      <c r="PYY20" s="201"/>
      <c r="PYZ20" s="201"/>
      <c r="PZA20" s="201"/>
      <c r="PZB20" s="201"/>
      <c r="PZC20" s="201"/>
      <c r="PZD20" s="201"/>
      <c r="PZE20" s="201"/>
      <c r="PZF20" s="201"/>
      <c r="PZG20" s="201"/>
      <c r="PZH20" s="201"/>
      <c r="PZI20" s="201"/>
      <c r="PZJ20" s="201"/>
      <c r="PZK20" s="201"/>
      <c r="PZL20" s="201"/>
      <c r="PZM20" s="201"/>
      <c r="PZN20" s="201"/>
      <c r="PZO20" s="201"/>
      <c r="PZP20" s="201"/>
      <c r="PZQ20" s="201"/>
      <c r="PZR20" s="201"/>
      <c r="PZS20" s="201"/>
      <c r="PZT20" s="201"/>
      <c r="PZU20" s="201"/>
      <c r="PZV20" s="201"/>
      <c r="PZW20" s="201"/>
      <c r="PZX20" s="201"/>
      <c r="PZY20" s="201"/>
      <c r="PZZ20" s="201"/>
      <c r="QAA20" s="201"/>
      <c r="QAB20" s="201"/>
      <c r="QAC20" s="201"/>
      <c r="QAD20" s="201"/>
      <c r="QAE20" s="201"/>
      <c r="QAF20" s="201"/>
      <c r="QAG20" s="201"/>
      <c r="QAH20" s="201"/>
      <c r="QAI20" s="201"/>
      <c r="QAJ20" s="201"/>
      <c r="QAK20" s="201"/>
      <c r="QAL20" s="201"/>
      <c r="QAM20" s="201"/>
      <c r="QAN20" s="201"/>
      <c r="QAO20" s="201"/>
      <c r="QAP20" s="201"/>
      <c r="QAQ20" s="201"/>
      <c r="QAR20" s="201"/>
      <c r="QAS20" s="201"/>
      <c r="QAT20" s="201"/>
      <c r="QAU20" s="201"/>
      <c r="QAV20" s="201"/>
      <c r="QAW20" s="201"/>
      <c r="QAX20" s="201"/>
      <c r="QAY20" s="201"/>
      <c r="QAZ20" s="201"/>
      <c r="QBA20" s="201"/>
      <c r="QBB20" s="201"/>
      <c r="QBC20" s="201"/>
      <c r="QBD20" s="201"/>
      <c r="QBE20" s="201"/>
      <c r="QBF20" s="201"/>
      <c r="QBG20" s="201"/>
      <c r="QBH20" s="201"/>
      <c r="QBI20" s="201"/>
      <c r="QBJ20" s="201"/>
      <c r="QBK20" s="201"/>
      <c r="QBL20" s="201"/>
      <c r="QBM20" s="201"/>
      <c r="QBN20" s="201"/>
      <c r="QBO20" s="201"/>
      <c r="QBP20" s="201"/>
      <c r="QBQ20" s="201"/>
      <c r="QBR20" s="201"/>
      <c r="QBS20" s="201"/>
      <c r="QBT20" s="201"/>
      <c r="QBU20" s="201"/>
      <c r="QBV20" s="201"/>
      <c r="QBW20" s="201"/>
      <c r="QBX20" s="201"/>
      <c r="QBY20" s="201"/>
      <c r="QBZ20" s="201"/>
      <c r="QCA20" s="201"/>
      <c r="QCB20" s="201"/>
      <c r="QCC20" s="201"/>
      <c r="QCD20" s="201"/>
      <c r="QCE20" s="201"/>
      <c r="QCF20" s="201"/>
      <c r="QCG20" s="201"/>
      <c r="QCH20" s="201"/>
      <c r="QCI20" s="201"/>
      <c r="QCJ20" s="201"/>
      <c r="QCK20" s="201"/>
      <c r="QCL20" s="201"/>
      <c r="QCM20" s="201"/>
      <c r="QCN20" s="201"/>
      <c r="QCO20" s="201"/>
      <c r="QCP20" s="201"/>
      <c r="QCQ20" s="201"/>
      <c r="QCR20" s="201"/>
      <c r="QCS20" s="201"/>
      <c r="QCT20" s="201"/>
      <c r="QCU20" s="201"/>
      <c r="QCV20" s="201"/>
      <c r="QCW20" s="201"/>
      <c r="QCX20" s="201"/>
      <c r="QCY20" s="201"/>
      <c r="QCZ20" s="201"/>
      <c r="QDA20" s="201"/>
      <c r="QDB20" s="201"/>
      <c r="QDC20" s="201"/>
      <c r="QDD20" s="201"/>
      <c r="QDE20" s="201"/>
      <c r="QDF20" s="201"/>
      <c r="QDG20" s="201"/>
      <c r="QDH20" s="201"/>
      <c r="QDI20" s="201"/>
      <c r="QDJ20" s="201"/>
      <c r="QDK20" s="201"/>
      <c r="QDL20" s="201"/>
      <c r="QDM20" s="201"/>
      <c r="QDN20" s="201"/>
      <c r="QDO20" s="201"/>
      <c r="QDP20" s="201"/>
      <c r="QDQ20" s="201"/>
      <c r="QDR20" s="201"/>
      <c r="QDS20" s="201"/>
      <c r="QDT20" s="201"/>
      <c r="QDU20" s="201"/>
      <c r="QDV20" s="201"/>
      <c r="QDW20" s="201"/>
      <c r="QDX20" s="201"/>
      <c r="QDY20" s="201"/>
      <c r="QDZ20" s="201"/>
      <c r="QEA20" s="201"/>
      <c r="QEB20" s="201"/>
      <c r="QEC20" s="201"/>
      <c r="QED20" s="201"/>
      <c r="QEE20" s="201"/>
      <c r="QEF20" s="201"/>
      <c r="QEG20" s="201"/>
      <c r="QEH20" s="201"/>
      <c r="QEI20" s="201"/>
      <c r="QEJ20" s="201"/>
      <c r="QEK20" s="201"/>
      <c r="QEL20" s="201"/>
      <c r="QEM20" s="201"/>
      <c r="QEN20" s="201"/>
      <c r="QEO20" s="201"/>
      <c r="QEP20" s="201"/>
      <c r="QEQ20" s="201"/>
      <c r="QER20" s="201"/>
      <c r="QES20" s="201"/>
      <c r="QET20" s="201"/>
      <c r="QEU20" s="201"/>
      <c r="QEV20" s="201"/>
      <c r="QEW20" s="201"/>
      <c r="QEX20" s="201"/>
      <c r="QEY20" s="201"/>
      <c r="QEZ20" s="201"/>
      <c r="QFA20" s="201"/>
      <c r="QFB20" s="201"/>
      <c r="QFC20" s="201"/>
      <c r="QFD20" s="201"/>
      <c r="QFE20" s="201"/>
      <c r="QFF20" s="201"/>
      <c r="QFG20" s="201"/>
      <c r="QFH20" s="201"/>
      <c r="QFI20" s="201"/>
      <c r="QFJ20" s="201"/>
      <c r="QFK20" s="201"/>
      <c r="QFL20" s="201"/>
      <c r="QFM20" s="201"/>
      <c r="QFN20" s="201"/>
      <c r="QFO20" s="201"/>
      <c r="QFP20" s="201"/>
      <c r="QFQ20" s="201"/>
      <c r="QFR20" s="201"/>
      <c r="QFS20" s="201"/>
      <c r="QFT20" s="201"/>
      <c r="QFU20" s="201"/>
      <c r="QFV20" s="201"/>
      <c r="QFW20" s="201"/>
      <c r="QFX20" s="201"/>
      <c r="QFY20" s="201"/>
      <c r="QFZ20" s="201"/>
      <c r="QGA20" s="201"/>
      <c r="QGB20" s="201"/>
      <c r="QGC20" s="201"/>
      <c r="QGD20" s="201"/>
      <c r="QGE20" s="201"/>
      <c r="QGF20" s="201"/>
      <c r="QGG20" s="201"/>
      <c r="QGH20" s="201"/>
      <c r="QGI20" s="201"/>
      <c r="QGJ20" s="201"/>
      <c r="QGK20" s="201"/>
      <c r="QGL20" s="201"/>
      <c r="QGM20" s="201"/>
      <c r="QGN20" s="201"/>
      <c r="QGO20" s="201"/>
      <c r="QGP20" s="201"/>
      <c r="QGQ20" s="201"/>
      <c r="QGR20" s="201"/>
      <c r="QGS20" s="201"/>
      <c r="QGT20" s="201"/>
      <c r="QGU20" s="201"/>
      <c r="QGV20" s="201"/>
      <c r="QGW20" s="201"/>
      <c r="QGX20" s="201"/>
      <c r="QGY20" s="201"/>
      <c r="QGZ20" s="201"/>
      <c r="QHA20" s="201"/>
      <c r="QHB20" s="201"/>
      <c r="QHC20" s="201"/>
      <c r="QHD20" s="201"/>
      <c r="QHE20" s="201"/>
      <c r="QHF20" s="201"/>
      <c r="QHG20" s="201"/>
      <c r="QHH20" s="201"/>
      <c r="QHI20" s="201"/>
      <c r="QHJ20" s="201"/>
      <c r="QHK20" s="201"/>
      <c r="QHL20" s="201"/>
      <c r="QHM20" s="201"/>
      <c r="QHN20" s="201"/>
      <c r="QHO20" s="201"/>
      <c r="QHP20" s="201"/>
      <c r="QHQ20" s="201"/>
      <c r="QHR20" s="201"/>
      <c r="QHS20" s="201"/>
      <c r="QHT20" s="201"/>
      <c r="QHU20" s="201"/>
      <c r="QHV20" s="201"/>
      <c r="QHW20" s="201"/>
      <c r="QHX20" s="201"/>
      <c r="QHY20" s="201"/>
      <c r="QHZ20" s="201"/>
      <c r="QIA20" s="201"/>
      <c r="QIB20" s="201"/>
      <c r="QIC20" s="201"/>
      <c r="QID20" s="201"/>
      <c r="QIE20" s="201"/>
      <c r="QIF20" s="201"/>
      <c r="QIG20" s="201"/>
      <c r="QIH20" s="201"/>
      <c r="QII20" s="201"/>
      <c r="QIJ20" s="201"/>
      <c r="QIK20" s="201"/>
      <c r="QIL20" s="201"/>
      <c r="QIM20" s="201"/>
      <c r="QIN20" s="201"/>
      <c r="QIO20" s="201"/>
      <c r="QIP20" s="201"/>
      <c r="QIQ20" s="201"/>
      <c r="QIR20" s="201"/>
      <c r="QIS20" s="201"/>
      <c r="QIT20" s="201"/>
      <c r="QIU20" s="201"/>
      <c r="QIV20" s="201"/>
      <c r="QIW20" s="201"/>
      <c r="QIX20" s="201"/>
      <c r="QIY20" s="201"/>
      <c r="QIZ20" s="201"/>
      <c r="QJA20" s="201"/>
      <c r="QJB20" s="201"/>
      <c r="QJC20" s="201"/>
      <c r="QJD20" s="201"/>
      <c r="QJE20" s="201"/>
      <c r="QJF20" s="201"/>
      <c r="QJG20" s="201"/>
      <c r="QJH20" s="201"/>
      <c r="QJI20" s="201"/>
      <c r="QJJ20" s="201"/>
      <c r="QJK20" s="201"/>
      <c r="QJL20" s="201"/>
      <c r="QJM20" s="201"/>
      <c r="QJN20" s="201"/>
      <c r="QJO20" s="201"/>
      <c r="QJP20" s="201"/>
      <c r="QJQ20" s="201"/>
      <c r="QJR20" s="201"/>
      <c r="QJS20" s="201"/>
      <c r="QJT20" s="201"/>
      <c r="QJU20" s="201"/>
      <c r="QJV20" s="201"/>
      <c r="QJW20" s="201"/>
      <c r="QJX20" s="201"/>
      <c r="QJY20" s="201"/>
      <c r="QJZ20" s="201"/>
      <c r="QKA20" s="201"/>
      <c r="QKB20" s="201"/>
      <c r="QKC20" s="201"/>
      <c r="QKD20" s="201"/>
      <c r="QKE20" s="201"/>
      <c r="QKF20" s="201"/>
      <c r="QKG20" s="201"/>
      <c r="QKH20" s="201"/>
      <c r="QKI20" s="201"/>
      <c r="QKJ20" s="201"/>
      <c r="QKK20" s="201"/>
      <c r="QKL20" s="201"/>
      <c r="QKM20" s="201"/>
      <c r="QKN20" s="201"/>
      <c r="QKO20" s="201"/>
      <c r="QKP20" s="201"/>
      <c r="QKQ20" s="201"/>
      <c r="QKR20" s="201"/>
      <c r="QKS20" s="201"/>
      <c r="QKT20" s="201"/>
      <c r="QKU20" s="201"/>
      <c r="QKV20" s="201"/>
      <c r="QKW20" s="201"/>
      <c r="QKX20" s="201"/>
      <c r="QKY20" s="201"/>
      <c r="QKZ20" s="201"/>
      <c r="QLA20" s="201"/>
      <c r="QLB20" s="201"/>
      <c r="QLC20" s="201"/>
      <c r="QLD20" s="201"/>
      <c r="QLE20" s="201"/>
      <c r="QLF20" s="201"/>
      <c r="QLG20" s="201"/>
      <c r="QLH20" s="201"/>
      <c r="QLI20" s="201"/>
      <c r="QLJ20" s="201"/>
      <c r="QLK20" s="201"/>
      <c r="QLL20" s="201"/>
      <c r="QLM20" s="201"/>
      <c r="QLN20" s="201"/>
      <c r="QLO20" s="201"/>
      <c r="QLP20" s="201"/>
      <c r="QLQ20" s="201"/>
      <c r="QLR20" s="201"/>
      <c r="QLS20" s="201"/>
      <c r="QLT20" s="201"/>
      <c r="QLU20" s="201"/>
      <c r="QLV20" s="201"/>
      <c r="QLW20" s="201"/>
      <c r="QLX20" s="201"/>
      <c r="QLY20" s="201"/>
      <c r="QLZ20" s="201"/>
      <c r="QMA20" s="201"/>
      <c r="QMB20" s="201"/>
      <c r="QMC20" s="201"/>
      <c r="QMD20" s="201"/>
      <c r="QME20" s="201"/>
      <c r="QMF20" s="201"/>
      <c r="QMG20" s="201"/>
      <c r="QMH20" s="201"/>
      <c r="QMI20" s="201"/>
      <c r="QMJ20" s="201"/>
      <c r="QMK20" s="201"/>
      <c r="QML20" s="201"/>
      <c r="QMM20" s="201"/>
      <c r="QMN20" s="201"/>
      <c r="QMO20" s="201"/>
      <c r="QMP20" s="201"/>
      <c r="QMQ20" s="201"/>
      <c r="QMR20" s="201"/>
      <c r="QMS20" s="201"/>
      <c r="QMT20" s="201"/>
      <c r="QMU20" s="201"/>
      <c r="QMV20" s="201"/>
      <c r="QMW20" s="201"/>
      <c r="QMX20" s="201"/>
      <c r="QMY20" s="201"/>
      <c r="QMZ20" s="201"/>
      <c r="QNA20" s="201"/>
      <c r="QNB20" s="201"/>
      <c r="QNC20" s="201"/>
      <c r="QND20" s="201"/>
      <c r="QNE20" s="201"/>
      <c r="QNF20" s="201"/>
      <c r="QNG20" s="201"/>
      <c r="QNH20" s="201"/>
      <c r="QNI20" s="201"/>
      <c r="QNJ20" s="201"/>
      <c r="QNK20" s="201"/>
      <c r="QNL20" s="201"/>
      <c r="QNM20" s="201"/>
      <c r="QNN20" s="201"/>
      <c r="QNO20" s="201"/>
      <c r="QNP20" s="201"/>
      <c r="QNQ20" s="201"/>
      <c r="QNR20" s="201"/>
      <c r="QNS20" s="201"/>
      <c r="QNT20" s="201"/>
      <c r="QNU20" s="201"/>
      <c r="QNV20" s="201"/>
      <c r="QNW20" s="201"/>
      <c r="QNX20" s="201"/>
      <c r="QNY20" s="201"/>
      <c r="QNZ20" s="201"/>
      <c r="QOA20" s="201"/>
      <c r="QOB20" s="201"/>
      <c r="QOC20" s="201"/>
      <c r="QOD20" s="201"/>
      <c r="QOE20" s="201"/>
      <c r="QOF20" s="201"/>
      <c r="QOG20" s="201"/>
      <c r="QOH20" s="201"/>
      <c r="QOI20" s="201"/>
      <c r="QOJ20" s="201"/>
      <c r="QOK20" s="201"/>
      <c r="QOL20" s="201"/>
      <c r="QOM20" s="201"/>
      <c r="QON20" s="201"/>
      <c r="QOO20" s="201"/>
      <c r="QOP20" s="201"/>
      <c r="QOQ20" s="201"/>
      <c r="QOR20" s="201"/>
      <c r="QOS20" s="201"/>
      <c r="QOT20" s="201"/>
      <c r="QOU20" s="201"/>
      <c r="QOV20" s="201"/>
      <c r="QOW20" s="201"/>
      <c r="QOX20" s="201"/>
      <c r="QOY20" s="201"/>
      <c r="QOZ20" s="201"/>
      <c r="QPA20" s="201"/>
      <c r="QPB20" s="201"/>
      <c r="QPC20" s="201"/>
      <c r="QPD20" s="201"/>
      <c r="QPE20" s="201"/>
      <c r="QPF20" s="201"/>
      <c r="QPG20" s="201"/>
      <c r="QPH20" s="201"/>
      <c r="QPI20" s="201"/>
      <c r="QPJ20" s="201"/>
      <c r="QPK20" s="201"/>
      <c r="QPL20" s="201"/>
      <c r="QPM20" s="201"/>
      <c r="QPN20" s="201"/>
      <c r="QPO20" s="201"/>
      <c r="QPP20" s="201"/>
      <c r="QPQ20" s="201"/>
      <c r="QPR20" s="201"/>
      <c r="QPS20" s="201"/>
      <c r="QPT20" s="201"/>
      <c r="QPU20" s="201"/>
      <c r="QPV20" s="201"/>
      <c r="QPW20" s="201"/>
      <c r="QPX20" s="201"/>
      <c r="QPY20" s="201"/>
      <c r="QPZ20" s="201"/>
      <c r="QQA20" s="201"/>
      <c r="QQB20" s="201"/>
      <c r="QQC20" s="201"/>
      <c r="QQD20" s="201"/>
      <c r="QQE20" s="201"/>
      <c r="QQF20" s="201"/>
      <c r="QQG20" s="201"/>
      <c r="QQH20" s="201"/>
      <c r="QQI20" s="201"/>
      <c r="QQJ20" s="201"/>
      <c r="QQK20" s="201"/>
      <c r="QQL20" s="201"/>
      <c r="QQM20" s="201"/>
      <c r="QQN20" s="201"/>
      <c r="QQO20" s="201"/>
      <c r="QQP20" s="201"/>
      <c r="QQQ20" s="201"/>
      <c r="QQR20" s="201"/>
      <c r="QQS20" s="201"/>
      <c r="QQT20" s="201"/>
      <c r="QQU20" s="201"/>
      <c r="QQV20" s="201"/>
      <c r="QQW20" s="201"/>
      <c r="QQX20" s="201"/>
      <c r="QQY20" s="201"/>
      <c r="QQZ20" s="201"/>
      <c r="QRA20" s="201"/>
      <c r="QRB20" s="201"/>
      <c r="QRC20" s="201"/>
      <c r="QRD20" s="201"/>
      <c r="QRE20" s="201"/>
      <c r="QRF20" s="201"/>
      <c r="QRG20" s="201"/>
      <c r="QRH20" s="201"/>
      <c r="QRI20" s="201"/>
      <c r="QRJ20" s="201"/>
      <c r="QRK20" s="201"/>
      <c r="QRL20" s="201"/>
      <c r="QRM20" s="201"/>
      <c r="QRN20" s="201"/>
      <c r="QRO20" s="201"/>
      <c r="QRP20" s="201"/>
      <c r="QRQ20" s="201"/>
      <c r="QRR20" s="201"/>
      <c r="QRS20" s="201"/>
      <c r="QRT20" s="201"/>
      <c r="QRU20" s="201"/>
      <c r="QRV20" s="201"/>
      <c r="QRW20" s="201"/>
      <c r="QRX20" s="201"/>
      <c r="QRY20" s="201"/>
      <c r="QRZ20" s="201"/>
      <c r="QSA20" s="201"/>
      <c r="QSB20" s="201"/>
      <c r="QSC20" s="201"/>
      <c r="QSD20" s="201"/>
      <c r="QSE20" s="201"/>
      <c r="QSF20" s="201"/>
      <c r="QSG20" s="201"/>
      <c r="QSH20" s="201"/>
      <c r="QSI20" s="201"/>
      <c r="QSJ20" s="201"/>
      <c r="QSK20" s="201"/>
      <c r="QSL20" s="201"/>
      <c r="QSM20" s="201"/>
      <c r="QSN20" s="201"/>
      <c r="QSO20" s="201"/>
      <c r="QSP20" s="201"/>
      <c r="QSQ20" s="201"/>
      <c r="QSR20" s="201"/>
      <c r="QSS20" s="201"/>
      <c r="QST20" s="201"/>
      <c r="QSU20" s="201"/>
      <c r="QSV20" s="201"/>
      <c r="QSW20" s="201"/>
      <c r="QSX20" s="201"/>
      <c r="QSY20" s="201"/>
      <c r="QSZ20" s="201"/>
      <c r="QTA20" s="201"/>
      <c r="QTB20" s="201"/>
      <c r="QTC20" s="201"/>
      <c r="QTD20" s="201"/>
      <c r="QTE20" s="201"/>
      <c r="QTF20" s="201"/>
      <c r="QTG20" s="201"/>
      <c r="QTH20" s="201"/>
      <c r="QTI20" s="201"/>
      <c r="QTJ20" s="201"/>
      <c r="QTK20" s="201"/>
      <c r="QTL20" s="201"/>
      <c r="QTM20" s="201"/>
      <c r="QTN20" s="201"/>
      <c r="QTO20" s="201"/>
      <c r="QTP20" s="201"/>
      <c r="QTQ20" s="201"/>
      <c r="QTR20" s="201"/>
      <c r="QTS20" s="201"/>
      <c r="QTT20" s="201"/>
      <c r="QTU20" s="201"/>
      <c r="QTV20" s="201"/>
      <c r="QTW20" s="201"/>
      <c r="QTX20" s="201"/>
      <c r="QTY20" s="201"/>
      <c r="QTZ20" s="201"/>
      <c r="QUA20" s="201"/>
      <c r="QUB20" s="201"/>
      <c r="QUC20" s="201"/>
      <c r="QUD20" s="201"/>
      <c r="QUE20" s="201"/>
      <c r="QUF20" s="201"/>
      <c r="QUG20" s="201"/>
      <c r="QUH20" s="201"/>
      <c r="QUI20" s="201"/>
      <c r="QUJ20" s="201"/>
      <c r="QUK20" s="201"/>
      <c r="QUL20" s="201"/>
      <c r="QUM20" s="201"/>
      <c r="QUN20" s="201"/>
      <c r="QUO20" s="201"/>
      <c r="QUP20" s="201"/>
      <c r="QUQ20" s="201"/>
      <c r="QUR20" s="201"/>
      <c r="QUS20" s="201"/>
      <c r="QUT20" s="201"/>
      <c r="QUU20" s="201"/>
      <c r="QUV20" s="201"/>
      <c r="QUW20" s="201"/>
      <c r="QUX20" s="201"/>
      <c r="QUY20" s="201"/>
      <c r="QUZ20" s="201"/>
      <c r="QVA20" s="201"/>
      <c r="QVB20" s="201"/>
      <c r="QVC20" s="201"/>
      <c r="QVD20" s="201"/>
      <c r="QVE20" s="201"/>
      <c r="QVF20" s="201"/>
      <c r="QVG20" s="201"/>
      <c r="QVH20" s="201"/>
      <c r="QVI20" s="201"/>
      <c r="QVJ20" s="201"/>
      <c r="QVK20" s="201"/>
      <c r="QVL20" s="201"/>
      <c r="QVM20" s="201"/>
      <c r="QVN20" s="201"/>
      <c r="QVO20" s="201"/>
      <c r="QVP20" s="201"/>
      <c r="QVQ20" s="201"/>
      <c r="QVR20" s="201"/>
      <c r="QVS20" s="201"/>
      <c r="QVT20" s="201"/>
      <c r="QVU20" s="201"/>
      <c r="QVV20" s="201"/>
      <c r="QVW20" s="201"/>
      <c r="QVX20" s="201"/>
      <c r="QVY20" s="201"/>
      <c r="QVZ20" s="201"/>
      <c r="QWA20" s="201"/>
      <c r="QWB20" s="201"/>
      <c r="QWC20" s="201"/>
      <c r="QWD20" s="201"/>
      <c r="QWE20" s="201"/>
      <c r="QWF20" s="201"/>
      <c r="QWG20" s="201"/>
      <c r="QWH20" s="201"/>
      <c r="QWI20" s="201"/>
      <c r="QWJ20" s="201"/>
      <c r="QWK20" s="201"/>
      <c r="QWL20" s="201"/>
      <c r="QWM20" s="201"/>
      <c r="QWN20" s="201"/>
      <c r="QWO20" s="201"/>
      <c r="QWP20" s="201"/>
      <c r="QWQ20" s="201"/>
      <c r="QWR20" s="201"/>
      <c r="QWS20" s="201"/>
      <c r="QWT20" s="201"/>
      <c r="QWU20" s="201"/>
      <c r="QWV20" s="201"/>
      <c r="QWW20" s="201"/>
      <c r="QWX20" s="201"/>
      <c r="QWY20" s="201"/>
      <c r="QWZ20" s="201"/>
      <c r="QXA20" s="201"/>
      <c r="QXB20" s="201"/>
      <c r="QXC20" s="201"/>
      <c r="QXD20" s="201"/>
      <c r="QXE20" s="201"/>
      <c r="QXF20" s="201"/>
      <c r="QXG20" s="201"/>
      <c r="QXH20" s="201"/>
      <c r="QXI20" s="201"/>
      <c r="QXJ20" s="201"/>
      <c r="QXK20" s="201"/>
      <c r="QXL20" s="201"/>
      <c r="QXM20" s="201"/>
      <c r="QXN20" s="201"/>
      <c r="QXO20" s="201"/>
      <c r="QXP20" s="201"/>
      <c r="QXQ20" s="201"/>
      <c r="QXR20" s="201"/>
      <c r="QXS20" s="201"/>
      <c r="QXT20" s="201"/>
      <c r="QXU20" s="201"/>
      <c r="QXV20" s="201"/>
      <c r="QXW20" s="201"/>
      <c r="QXX20" s="201"/>
      <c r="QXY20" s="201"/>
      <c r="QXZ20" s="201"/>
      <c r="QYA20" s="201"/>
      <c r="QYB20" s="201"/>
      <c r="QYC20" s="201"/>
      <c r="QYD20" s="201"/>
      <c r="QYE20" s="201"/>
      <c r="QYF20" s="201"/>
      <c r="QYG20" s="201"/>
      <c r="QYH20" s="201"/>
      <c r="QYI20" s="201"/>
      <c r="QYJ20" s="201"/>
      <c r="QYK20" s="201"/>
      <c r="QYL20" s="201"/>
      <c r="QYM20" s="201"/>
      <c r="QYN20" s="201"/>
      <c r="QYO20" s="201"/>
      <c r="QYP20" s="201"/>
      <c r="QYQ20" s="201"/>
      <c r="QYR20" s="201"/>
      <c r="QYS20" s="201"/>
      <c r="QYT20" s="201"/>
      <c r="QYU20" s="201"/>
      <c r="QYV20" s="201"/>
      <c r="QYW20" s="201"/>
      <c r="QYX20" s="201"/>
      <c r="QYY20" s="201"/>
      <c r="QYZ20" s="201"/>
      <c r="QZA20" s="201"/>
      <c r="QZB20" s="201"/>
      <c r="QZC20" s="201"/>
      <c r="QZD20" s="201"/>
      <c r="QZE20" s="201"/>
      <c r="QZF20" s="201"/>
      <c r="QZG20" s="201"/>
      <c r="QZH20" s="201"/>
      <c r="QZI20" s="201"/>
      <c r="QZJ20" s="201"/>
      <c r="QZK20" s="201"/>
      <c r="QZL20" s="201"/>
      <c r="QZM20" s="201"/>
      <c r="QZN20" s="201"/>
      <c r="QZO20" s="201"/>
      <c r="QZP20" s="201"/>
      <c r="QZQ20" s="201"/>
      <c r="QZR20" s="201"/>
      <c r="QZS20" s="201"/>
      <c r="QZT20" s="201"/>
      <c r="QZU20" s="201"/>
      <c r="QZV20" s="201"/>
      <c r="QZW20" s="201"/>
      <c r="QZX20" s="201"/>
      <c r="QZY20" s="201"/>
      <c r="QZZ20" s="201"/>
      <c r="RAA20" s="201"/>
      <c r="RAB20" s="201"/>
      <c r="RAC20" s="201"/>
      <c r="RAD20" s="201"/>
      <c r="RAE20" s="201"/>
      <c r="RAF20" s="201"/>
      <c r="RAG20" s="201"/>
      <c r="RAH20" s="201"/>
      <c r="RAI20" s="201"/>
      <c r="RAJ20" s="201"/>
      <c r="RAK20" s="201"/>
      <c r="RAL20" s="201"/>
      <c r="RAM20" s="201"/>
      <c r="RAN20" s="201"/>
      <c r="RAO20" s="201"/>
      <c r="RAP20" s="201"/>
      <c r="RAQ20" s="201"/>
      <c r="RAR20" s="201"/>
      <c r="RAS20" s="201"/>
      <c r="RAT20" s="201"/>
      <c r="RAU20" s="201"/>
      <c r="RAV20" s="201"/>
      <c r="RAW20" s="201"/>
      <c r="RAX20" s="201"/>
      <c r="RAY20" s="201"/>
      <c r="RAZ20" s="201"/>
      <c r="RBA20" s="201"/>
      <c r="RBB20" s="201"/>
      <c r="RBC20" s="201"/>
      <c r="RBD20" s="201"/>
      <c r="RBE20" s="201"/>
      <c r="RBF20" s="201"/>
      <c r="RBG20" s="201"/>
      <c r="RBH20" s="201"/>
      <c r="RBI20" s="201"/>
      <c r="RBJ20" s="201"/>
      <c r="RBK20" s="201"/>
      <c r="RBL20" s="201"/>
      <c r="RBM20" s="201"/>
      <c r="RBN20" s="201"/>
      <c r="RBO20" s="201"/>
      <c r="RBP20" s="201"/>
      <c r="RBQ20" s="201"/>
      <c r="RBR20" s="201"/>
      <c r="RBS20" s="201"/>
      <c r="RBT20" s="201"/>
      <c r="RBU20" s="201"/>
      <c r="RBV20" s="201"/>
      <c r="RBW20" s="201"/>
      <c r="RBX20" s="201"/>
      <c r="RBY20" s="201"/>
      <c r="RBZ20" s="201"/>
      <c r="RCA20" s="201"/>
      <c r="RCB20" s="201"/>
      <c r="RCC20" s="201"/>
      <c r="RCD20" s="201"/>
      <c r="RCE20" s="201"/>
      <c r="RCF20" s="201"/>
      <c r="RCG20" s="201"/>
      <c r="RCH20" s="201"/>
      <c r="RCI20" s="201"/>
      <c r="RCJ20" s="201"/>
      <c r="RCK20" s="201"/>
      <c r="RCL20" s="201"/>
      <c r="RCM20" s="201"/>
      <c r="RCN20" s="201"/>
      <c r="RCO20" s="201"/>
      <c r="RCP20" s="201"/>
      <c r="RCQ20" s="201"/>
      <c r="RCR20" s="201"/>
      <c r="RCS20" s="201"/>
      <c r="RCT20" s="201"/>
      <c r="RCU20" s="201"/>
      <c r="RCV20" s="201"/>
      <c r="RCW20" s="201"/>
      <c r="RCX20" s="201"/>
      <c r="RCY20" s="201"/>
      <c r="RCZ20" s="201"/>
      <c r="RDA20" s="201"/>
      <c r="RDB20" s="201"/>
      <c r="RDC20" s="201"/>
      <c r="RDD20" s="201"/>
      <c r="RDE20" s="201"/>
      <c r="RDF20" s="201"/>
      <c r="RDG20" s="201"/>
      <c r="RDH20" s="201"/>
      <c r="RDI20" s="201"/>
      <c r="RDJ20" s="201"/>
      <c r="RDK20" s="201"/>
      <c r="RDL20" s="201"/>
      <c r="RDM20" s="201"/>
      <c r="RDN20" s="201"/>
      <c r="RDO20" s="201"/>
      <c r="RDP20" s="201"/>
      <c r="RDQ20" s="201"/>
      <c r="RDR20" s="201"/>
      <c r="RDS20" s="201"/>
      <c r="RDT20" s="201"/>
      <c r="RDU20" s="201"/>
      <c r="RDV20" s="201"/>
      <c r="RDW20" s="201"/>
      <c r="RDX20" s="201"/>
      <c r="RDY20" s="201"/>
      <c r="RDZ20" s="201"/>
      <c r="REA20" s="201"/>
      <c r="REB20" s="201"/>
      <c r="REC20" s="201"/>
      <c r="RED20" s="201"/>
      <c r="REE20" s="201"/>
      <c r="REF20" s="201"/>
      <c r="REG20" s="201"/>
      <c r="REH20" s="201"/>
      <c r="REI20" s="201"/>
      <c r="REJ20" s="201"/>
      <c r="REK20" s="201"/>
      <c r="REL20" s="201"/>
      <c r="REM20" s="201"/>
      <c r="REN20" s="201"/>
      <c r="REO20" s="201"/>
      <c r="REP20" s="201"/>
      <c r="REQ20" s="201"/>
      <c r="RER20" s="201"/>
      <c r="RES20" s="201"/>
      <c r="RET20" s="201"/>
      <c r="REU20" s="201"/>
      <c r="REV20" s="201"/>
      <c r="REW20" s="201"/>
      <c r="REX20" s="201"/>
      <c r="REY20" s="201"/>
      <c r="REZ20" s="201"/>
      <c r="RFA20" s="201"/>
      <c r="RFB20" s="201"/>
      <c r="RFC20" s="201"/>
      <c r="RFD20" s="201"/>
      <c r="RFE20" s="201"/>
      <c r="RFF20" s="201"/>
      <c r="RFG20" s="201"/>
      <c r="RFH20" s="201"/>
      <c r="RFI20" s="201"/>
      <c r="RFJ20" s="201"/>
      <c r="RFK20" s="201"/>
      <c r="RFL20" s="201"/>
      <c r="RFM20" s="201"/>
      <c r="RFN20" s="201"/>
      <c r="RFO20" s="201"/>
      <c r="RFP20" s="201"/>
      <c r="RFQ20" s="201"/>
      <c r="RFR20" s="201"/>
      <c r="RFS20" s="201"/>
      <c r="RFT20" s="201"/>
      <c r="RFU20" s="201"/>
      <c r="RFV20" s="201"/>
      <c r="RFW20" s="201"/>
      <c r="RFX20" s="201"/>
      <c r="RFY20" s="201"/>
      <c r="RFZ20" s="201"/>
      <c r="RGA20" s="201"/>
      <c r="RGB20" s="201"/>
      <c r="RGC20" s="201"/>
      <c r="RGD20" s="201"/>
      <c r="RGE20" s="201"/>
      <c r="RGF20" s="201"/>
      <c r="RGG20" s="201"/>
      <c r="RGH20" s="201"/>
      <c r="RGI20" s="201"/>
      <c r="RGJ20" s="201"/>
      <c r="RGK20" s="201"/>
      <c r="RGL20" s="201"/>
      <c r="RGM20" s="201"/>
      <c r="RGN20" s="201"/>
      <c r="RGO20" s="201"/>
      <c r="RGP20" s="201"/>
      <c r="RGQ20" s="201"/>
      <c r="RGR20" s="201"/>
      <c r="RGS20" s="201"/>
      <c r="RGT20" s="201"/>
      <c r="RGU20" s="201"/>
      <c r="RGV20" s="201"/>
      <c r="RGW20" s="201"/>
      <c r="RGX20" s="201"/>
      <c r="RGY20" s="201"/>
      <c r="RGZ20" s="201"/>
      <c r="RHA20" s="201"/>
      <c r="RHB20" s="201"/>
      <c r="RHC20" s="201"/>
      <c r="RHD20" s="201"/>
      <c r="RHE20" s="201"/>
      <c r="RHF20" s="201"/>
      <c r="RHG20" s="201"/>
      <c r="RHH20" s="201"/>
      <c r="RHI20" s="201"/>
      <c r="RHJ20" s="201"/>
      <c r="RHK20" s="201"/>
      <c r="RHL20" s="201"/>
      <c r="RHM20" s="201"/>
      <c r="RHN20" s="201"/>
      <c r="RHO20" s="201"/>
      <c r="RHP20" s="201"/>
      <c r="RHQ20" s="201"/>
      <c r="RHR20" s="201"/>
      <c r="RHS20" s="201"/>
      <c r="RHT20" s="201"/>
      <c r="RHU20" s="201"/>
      <c r="RHV20" s="201"/>
      <c r="RHW20" s="201"/>
      <c r="RHX20" s="201"/>
      <c r="RHY20" s="201"/>
      <c r="RHZ20" s="201"/>
      <c r="RIA20" s="201"/>
      <c r="RIB20" s="201"/>
      <c r="RIC20" s="201"/>
      <c r="RID20" s="201"/>
      <c r="RIE20" s="201"/>
      <c r="RIF20" s="201"/>
      <c r="RIG20" s="201"/>
      <c r="RIH20" s="201"/>
      <c r="RII20" s="201"/>
      <c r="RIJ20" s="201"/>
      <c r="RIK20" s="201"/>
      <c r="RIL20" s="201"/>
      <c r="RIM20" s="201"/>
      <c r="RIN20" s="201"/>
      <c r="RIO20" s="201"/>
      <c r="RIP20" s="201"/>
      <c r="RIQ20" s="201"/>
      <c r="RIR20" s="201"/>
      <c r="RIS20" s="201"/>
      <c r="RIT20" s="201"/>
      <c r="RIU20" s="201"/>
      <c r="RIV20" s="201"/>
      <c r="RIW20" s="201"/>
      <c r="RIX20" s="201"/>
      <c r="RIY20" s="201"/>
      <c r="RIZ20" s="201"/>
      <c r="RJA20" s="201"/>
      <c r="RJB20" s="201"/>
      <c r="RJC20" s="201"/>
      <c r="RJD20" s="201"/>
      <c r="RJE20" s="201"/>
      <c r="RJF20" s="201"/>
      <c r="RJG20" s="201"/>
      <c r="RJH20" s="201"/>
      <c r="RJI20" s="201"/>
      <c r="RJJ20" s="201"/>
      <c r="RJK20" s="201"/>
      <c r="RJL20" s="201"/>
      <c r="RJM20" s="201"/>
      <c r="RJN20" s="201"/>
      <c r="RJO20" s="201"/>
      <c r="RJP20" s="201"/>
      <c r="RJQ20" s="201"/>
      <c r="RJR20" s="201"/>
      <c r="RJS20" s="201"/>
      <c r="RJT20" s="201"/>
      <c r="RJU20" s="201"/>
      <c r="RJV20" s="201"/>
      <c r="RJW20" s="201"/>
      <c r="RJX20" s="201"/>
      <c r="RJY20" s="201"/>
      <c r="RJZ20" s="201"/>
      <c r="RKA20" s="201"/>
      <c r="RKB20" s="201"/>
      <c r="RKC20" s="201"/>
      <c r="RKD20" s="201"/>
      <c r="RKE20" s="201"/>
      <c r="RKF20" s="201"/>
      <c r="RKG20" s="201"/>
      <c r="RKH20" s="201"/>
      <c r="RKI20" s="201"/>
      <c r="RKJ20" s="201"/>
      <c r="RKK20" s="201"/>
      <c r="RKL20" s="201"/>
      <c r="RKM20" s="201"/>
      <c r="RKN20" s="201"/>
      <c r="RKO20" s="201"/>
      <c r="RKP20" s="201"/>
      <c r="RKQ20" s="201"/>
      <c r="RKR20" s="201"/>
      <c r="RKS20" s="201"/>
      <c r="RKT20" s="201"/>
      <c r="RKU20" s="201"/>
      <c r="RKV20" s="201"/>
      <c r="RKW20" s="201"/>
      <c r="RKX20" s="201"/>
      <c r="RKY20" s="201"/>
      <c r="RKZ20" s="201"/>
      <c r="RLA20" s="201"/>
      <c r="RLB20" s="201"/>
      <c r="RLC20" s="201"/>
      <c r="RLD20" s="201"/>
      <c r="RLE20" s="201"/>
      <c r="RLF20" s="201"/>
      <c r="RLG20" s="201"/>
      <c r="RLH20" s="201"/>
      <c r="RLI20" s="201"/>
      <c r="RLJ20" s="201"/>
      <c r="RLK20" s="201"/>
      <c r="RLL20" s="201"/>
      <c r="RLM20" s="201"/>
      <c r="RLN20" s="201"/>
      <c r="RLO20" s="201"/>
      <c r="RLP20" s="201"/>
      <c r="RLQ20" s="201"/>
      <c r="RLR20" s="201"/>
      <c r="RLS20" s="201"/>
      <c r="RLT20" s="201"/>
      <c r="RLU20" s="201"/>
      <c r="RLV20" s="201"/>
      <c r="RLW20" s="201"/>
      <c r="RLX20" s="201"/>
      <c r="RLY20" s="201"/>
      <c r="RLZ20" s="201"/>
      <c r="RMA20" s="201"/>
      <c r="RMB20" s="201"/>
      <c r="RMC20" s="201"/>
      <c r="RMD20" s="201"/>
      <c r="RME20" s="201"/>
      <c r="RMF20" s="201"/>
      <c r="RMG20" s="201"/>
      <c r="RMH20" s="201"/>
      <c r="RMI20" s="201"/>
      <c r="RMJ20" s="201"/>
      <c r="RMK20" s="201"/>
      <c r="RML20" s="201"/>
      <c r="RMM20" s="201"/>
      <c r="RMN20" s="201"/>
      <c r="RMO20" s="201"/>
      <c r="RMP20" s="201"/>
      <c r="RMQ20" s="201"/>
      <c r="RMR20" s="201"/>
      <c r="RMS20" s="201"/>
      <c r="RMT20" s="201"/>
      <c r="RMU20" s="201"/>
      <c r="RMV20" s="201"/>
      <c r="RMW20" s="201"/>
      <c r="RMX20" s="201"/>
      <c r="RMY20" s="201"/>
      <c r="RMZ20" s="201"/>
      <c r="RNA20" s="201"/>
      <c r="RNB20" s="201"/>
      <c r="RNC20" s="201"/>
      <c r="RND20" s="201"/>
      <c r="RNE20" s="201"/>
      <c r="RNF20" s="201"/>
      <c r="RNG20" s="201"/>
      <c r="RNH20" s="201"/>
      <c r="RNI20" s="201"/>
      <c r="RNJ20" s="201"/>
      <c r="RNK20" s="201"/>
      <c r="RNL20" s="201"/>
      <c r="RNM20" s="201"/>
      <c r="RNN20" s="201"/>
      <c r="RNO20" s="201"/>
      <c r="RNP20" s="201"/>
      <c r="RNQ20" s="201"/>
      <c r="RNR20" s="201"/>
      <c r="RNS20" s="201"/>
      <c r="RNT20" s="201"/>
      <c r="RNU20" s="201"/>
      <c r="RNV20" s="201"/>
      <c r="RNW20" s="201"/>
      <c r="RNX20" s="201"/>
      <c r="RNY20" s="201"/>
      <c r="RNZ20" s="201"/>
      <c r="ROA20" s="201"/>
      <c r="ROB20" s="201"/>
      <c r="ROC20" s="201"/>
      <c r="ROD20" s="201"/>
      <c r="ROE20" s="201"/>
      <c r="ROF20" s="201"/>
      <c r="ROG20" s="201"/>
      <c r="ROH20" s="201"/>
      <c r="ROI20" s="201"/>
      <c r="ROJ20" s="201"/>
      <c r="ROK20" s="201"/>
      <c r="ROL20" s="201"/>
      <c r="ROM20" s="201"/>
      <c r="RON20" s="201"/>
      <c r="ROO20" s="201"/>
      <c r="ROP20" s="201"/>
      <c r="ROQ20" s="201"/>
      <c r="ROR20" s="201"/>
      <c r="ROS20" s="201"/>
      <c r="ROT20" s="201"/>
      <c r="ROU20" s="201"/>
      <c r="ROV20" s="201"/>
      <c r="ROW20" s="201"/>
      <c r="ROX20" s="201"/>
      <c r="ROY20" s="201"/>
      <c r="ROZ20" s="201"/>
      <c r="RPA20" s="201"/>
      <c r="RPB20" s="201"/>
      <c r="RPC20" s="201"/>
      <c r="RPD20" s="201"/>
      <c r="RPE20" s="201"/>
      <c r="RPF20" s="201"/>
      <c r="RPG20" s="201"/>
      <c r="RPH20" s="201"/>
      <c r="RPI20" s="201"/>
      <c r="RPJ20" s="201"/>
      <c r="RPK20" s="201"/>
      <c r="RPL20" s="201"/>
      <c r="RPM20" s="201"/>
      <c r="RPN20" s="201"/>
      <c r="RPO20" s="201"/>
      <c r="RPP20" s="201"/>
      <c r="RPQ20" s="201"/>
      <c r="RPR20" s="201"/>
      <c r="RPS20" s="201"/>
      <c r="RPT20" s="201"/>
      <c r="RPU20" s="201"/>
      <c r="RPV20" s="201"/>
      <c r="RPW20" s="201"/>
      <c r="RPX20" s="201"/>
      <c r="RPY20" s="201"/>
      <c r="RPZ20" s="201"/>
      <c r="RQA20" s="201"/>
      <c r="RQB20" s="201"/>
      <c r="RQC20" s="201"/>
      <c r="RQD20" s="201"/>
      <c r="RQE20" s="201"/>
      <c r="RQF20" s="201"/>
      <c r="RQG20" s="201"/>
      <c r="RQH20" s="201"/>
      <c r="RQI20" s="201"/>
      <c r="RQJ20" s="201"/>
      <c r="RQK20" s="201"/>
      <c r="RQL20" s="201"/>
      <c r="RQM20" s="201"/>
      <c r="RQN20" s="201"/>
      <c r="RQO20" s="201"/>
      <c r="RQP20" s="201"/>
      <c r="RQQ20" s="201"/>
      <c r="RQR20" s="201"/>
      <c r="RQS20" s="201"/>
      <c r="RQT20" s="201"/>
      <c r="RQU20" s="201"/>
      <c r="RQV20" s="201"/>
      <c r="RQW20" s="201"/>
      <c r="RQX20" s="201"/>
      <c r="RQY20" s="201"/>
      <c r="RQZ20" s="201"/>
      <c r="RRA20" s="201"/>
      <c r="RRB20" s="201"/>
      <c r="RRC20" s="201"/>
      <c r="RRD20" s="201"/>
      <c r="RRE20" s="201"/>
      <c r="RRF20" s="201"/>
      <c r="RRG20" s="201"/>
      <c r="RRH20" s="201"/>
      <c r="RRI20" s="201"/>
      <c r="RRJ20" s="201"/>
      <c r="RRK20" s="201"/>
      <c r="RRL20" s="201"/>
      <c r="RRM20" s="201"/>
      <c r="RRN20" s="201"/>
      <c r="RRO20" s="201"/>
      <c r="RRP20" s="201"/>
      <c r="RRQ20" s="201"/>
      <c r="RRR20" s="201"/>
      <c r="RRS20" s="201"/>
      <c r="RRT20" s="201"/>
      <c r="RRU20" s="201"/>
      <c r="RRV20" s="201"/>
      <c r="RRW20" s="201"/>
      <c r="RRX20" s="201"/>
      <c r="RRY20" s="201"/>
      <c r="RRZ20" s="201"/>
      <c r="RSA20" s="201"/>
      <c r="RSB20" s="201"/>
      <c r="RSC20" s="201"/>
      <c r="RSD20" s="201"/>
      <c r="RSE20" s="201"/>
      <c r="RSF20" s="201"/>
      <c r="RSG20" s="201"/>
      <c r="RSH20" s="201"/>
      <c r="RSI20" s="201"/>
      <c r="RSJ20" s="201"/>
      <c r="RSK20" s="201"/>
      <c r="RSL20" s="201"/>
      <c r="RSM20" s="201"/>
      <c r="RSN20" s="201"/>
      <c r="RSO20" s="201"/>
      <c r="RSP20" s="201"/>
      <c r="RSQ20" s="201"/>
      <c r="RSR20" s="201"/>
      <c r="RSS20" s="201"/>
      <c r="RST20" s="201"/>
      <c r="RSU20" s="201"/>
      <c r="RSV20" s="201"/>
      <c r="RSW20" s="201"/>
      <c r="RSX20" s="201"/>
      <c r="RSY20" s="201"/>
      <c r="RSZ20" s="201"/>
      <c r="RTA20" s="201"/>
      <c r="RTB20" s="201"/>
      <c r="RTC20" s="201"/>
      <c r="RTD20" s="201"/>
      <c r="RTE20" s="201"/>
      <c r="RTF20" s="201"/>
      <c r="RTG20" s="201"/>
      <c r="RTH20" s="201"/>
      <c r="RTI20" s="201"/>
      <c r="RTJ20" s="201"/>
      <c r="RTK20" s="201"/>
      <c r="RTL20" s="201"/>
      <c r="RTM20" s="201"/>
      <c r="RTN20" s="201"/>
      <c r="RTO20" s="201"/>
      <c r="RTP20" s="201"/>
      <c r="RTQ20" s="201"/>
      <c r="RTR20" s="201"/>
      <c r="RTS20" s="201"/>
      <c r="RTT20" s="201"/>
      <c r="RTU20" s="201"/>
      <c r="RTV20" s="201"/>
      <c r="RTW20" s="201"/>
      <c r="RTX20" s="201"/>
      <c r="RTY20" s="201"/>
      <c r="RTZ20" s="201"/>
      <c r="RUA20" s="201"/>
      <c r="RUB20" s="201"/>
      <c r="RUC20" s="201"/>
      <c r="RUD20" s="201"/>
      <c r="RUE20" s="201"/>
      <c r="RUF20" s="201"/>
      <c r="RUG20" s="201"/>
      <c r="RUH20" s="201"/>
      <c r="RUI20" s="201"/>
      <c r="RUJ20" s="201"/>
      <c r="RUK20" s="201"/>
      <c r="RUL20" s="201"/>
      <c r="RUM20" s="201"/>
      <c r="RUN20" s="201"/>
      <c r="RUO20" s="201"/>
      <c r="RUP20" s="201"/>
      <c r="RUQ20" s="201"/>
      <c r="RUR20" s="201"/>
      <c r="RUS20" s="201"/>
      <c r="RUT20" s="201"/>
      <c r="RUU20" s="201"/>
      <c r="RUV20" s="201"/>
      <c r="RUW20" s="201"/>
      <c r="RUX20" s="201"/>
      <c r="RUY20" s="201"/>
      <c r="RUZ20" s="201"/>
      <c r="RVA20" s="201"/>
      <c r="RVB20" s="201"/>
      <c r="RVC20" s="201"/>
      <c r="RVD20" s="201"/>
      <c r="RVE20" s="201"/>
      <c r="RVF20" s="201"/>
      <c r="RVG20" s="201"/>
      <c r="RVH20" s="201"/>
      <c r="RVI20" s="201"/>
      <c r="RVJ20" s="201"/>
      <c r="RVK20" s="201"/>
      <c r="RVL20" s="201"/>
      <c r="RVM20" s="201"/>
      <c r="RVN20" s="201"/>
      <c r="RVO20" s="201"/>
      <c r="RVP20" s="201"/>
      <c r="RVQ20" s="201"/>
      <c r="RVR20" s="201"/>
      <c r="RVS20" s="201"/>
      <c r="RVT20" s="201"/>
      <c r="RVU20" s="201"/>
      <c r="RVV20" s="201"/>
      <c r="RVW20" s="201"/>
      <c r="RVX20" s="201"/>
      <c r="RVY20" s="201"/>
      <c r="RVZ20" s="201"/>
      <c r="RWA20" s="201"/>
      <c r="RWB20" s="201"/>
      <c r="RWC20" s="201"/>
      <c r="RWD20" s="201"/>
      <c r="RWE20" s="201"/>
      <c r="RWF20" s="201"/>
      <c r="RWG20" s="201"/>
      <c r="RWH20" s="201"/>
      <c r="RWI20" s="201"/>
      <c r="RWJ20" s="201"/>
      <c r="RWK20" s="201"/>
      <c r="RWL20" s="201"/>
      <c r="RWM20" s="201"/>
      <c r="RWN20" s="201"/>
      <c r="RWO20" s="201"/>
      <c r="RWP20" s="201"/>
      <c r="RWQ20" s="201"/>
      <c r="RWR20" s="201"/>
      <c r="RWS20" s="201"/>
      <c r="RWT20" s="201"/>
      <c r="RWU20" s="201"/>
      <c r="RWV20" s="201"/>
      <c r="RWW20" s="201"/>
      <c r="RWX20" s="201"/>
      <c r="RWY20" s="201"/>
      <c r="RWZ20" s="201"/>
      <c r="RXA20" s="201"/>
      <c r="RXB20" s="201"/>
      <c r="RXC20" s="201"/>
      <c r="RXD20" s="201"/>
      <c r="RXE20" s="201"/>
      <c r="RXF20" s="201"/>
      <c r="RXG20" s="201"/>
      <c r="RXH20" s="201"/>
      <c r="RXI20" s="201"/>
      <c r="RXJ20" s="201"/>
      <c r="RXK20" s="201"/>
      <c r="RXL20" s="201"/>
      <c r="RXM20" s="201"/>
      <c r="RXN20" s="201"/>
      <c r="RXO20" s="201"/>
      <c r="RXP20" s="201"/>
      <c r="RXQ20" s="201"/>
      <c r="RXR20" s="201"/>
      <c r="RXS20" s="201"/>
      <c r="RXT20" s="201"/>
      <c r="RXU20" s="201"/>
      <c r="RXV20" s="201"/>
      <c r="RXW20" s="201"/>
      <c r="RXX20" s="201"/>
      <c r="RXY20" s="201"/>
      <c r="RXZ20" s="201"/>
      <c r="RYA20" s="201"/>
      <c r="RYB20" s="201"/>
      <c r="RYC20" s="201"/>
      <c r="RYD20" s="201"/>
      <c r="RYE20" s="201"/>
      <c r="RYF20" s="201"/>
      <c r="RYG20" s="201"/>
      <c r="RYH20" s="201"/>
      <c r="RYI20" s="201"/>
      <c r="RYJ20" s="201"/>
      <c r="RYK20" s="201"/>
      <c r="RYL20" s="201"/>
      <c r="RYM20" s="201"/>
      <c r="RYN20" s="201"/>
      <c r="RYO20" s="201"/>
      <c r="RYP20" s="201"/>
      <c r="RYQ20" s="201"/>
      <c r="RYR20" s="201"/>
      <c r="RYS20" s="201"/>
      <c r="RYT20" s="201"/>
      <c r="RYU20" s="201"/>
      <c r="RYV20" s="201"/>
      <c r="RYW20" s="201"/>
      <c r="RYX20" s="201"/>
      <c r="RYY20" s="201"/>
      <c r="RYZ20" s="201"/>
      <c r="RZA20" s="201"/>
      <c r="RZB20" s="201"/>
      <c r="RZC20" s="201"/>
      <c r="RZD20" s="201"/>
      <c r="RZE20" s="201"/>
      <c r="RZF20" s="201"/>
      <c r="RZG20" s="201"/>
      <c r="RZH20" s="201"/>
      <c r="RZI20" s="201"/>
      <c r="RZJ20" s="201"/>
      <c r="RZK20" s="201"/>
      <c r="RZL20" s="201"/>
      <c r="RZM20" s="201"/>
      <c r="RZN20" s="201"/>
      <c r="RZO20" s="201"/>
      <c r="RZP20" s="201"/>
      <c r="RZQ20" s="201"/>
      <c r="RZR20" s="201"/>
      <c r="RZS20" s="201"/>
      <c r="RZT20" s="201"/>
      <c r="RZU20" s="201"/>
      <c r="RZV20" s="201"/>
      <c r="RZW20" s="201"/>
      <c r="RZX20" s="201"/>
      <c r="RZY20" s="201"/>
      <c r="RZZ20" s="201"/>
      <c r="SAA20" s="201"/>
      <c r="SAB20" s="201"/>
      <c r="SAC20" s="201"/>
      <c r="SAD20" s="201"/>
      <c r="SAE20" s="201"/>
      <c r="SAF20" s="201"/>
      <c r="SAG20" s="201"/>
      <c r="SAH20" s="201"/>
      <c r="SAI20" s="201"/>
      <c r="SAJ20" s="201"/>
      <c r="SAK20" s="201"/>
      <c r="SAL20" s="201"/>
      <c r="SAM20" s="201"/>
      <c r="SAN20" s="201"/>
      <c r="SAO20" s="201"/>
      <c r="SAP20" s="201"/>
      <c r="SAQ20" s="201"/>
      <c r="SAR20" s="201"/>
      <c r="SAS20" s="201"/>
      <c r="SAT20" s="201"/>
      <c r="SAU20" s="201"/>
      <c r="SAV20" s="201"/>
      <c r="SAW20" s="201"/>
      <c r="SAX20" s="201"/>
      <c r="SAY20" s="201"/>
      <c r="SAZ20" s="201"/>
      <c r="SBA20" s="201"/>
      <c r="SBB20" s="201"/>
      <c r="SBC20" s="201"/>
      <c r="SBD20" s="201"/>
      <c r="SBE20" s="201"/>
      <c r="SBF20" s="201"/>
      <c r="SBG20" s="201"/>
      <c r="SBH20" s="201"/>
      <c r="SBI20" s="201"/>
      <c r="SBJ20" s="201"/>
      <c r="SBK20" s="201"/>
      <c r="SBL20" s="201"/>
      <c r="SBM20" s="201"/>
      <c r="SBN20" s="201"/>
      <c r="SBO20" s="201"/>
      <c r="SBP20" s="201"/>
      <c r="SBQ20" s="201"/>
      <c r="SBR20" s="201"/>
      <c r="SBS20" s="201"/>
      <c r="SBT20" s="201"/>
      <c r="SBU20" s="201"/>
      <c r="SBV20" s="201"/>
      <c r="SBW20" s="201"/>
      <c r="SBX20" s="201"/>
      <c r="SBY20" s="201"/>
      <c r="SBZ20" s="201"/>
      <c r="SCA20" s="201"/>
      <c r="SCB20" s="201"/>
      <c r="SCC20" s="201"/>
      <c r="SCD20" s="201"/>
      <c r="SCE20" s="201"/>
      <c r="SCF20" s="201"/>
      <c r="SCG20" s="201"/>
      <c r="SCH20" s="201"/>
      <c r="SCI20" s="201"/>
      <c r="SCJ20" s="201"/>
      <c r="SCK20" s="201"/>
      <c r="SCL20" s="201"/>
      <c r="SCM20" s="201"/>
      <c r="SCN20" s="201"/>
      <c r="SCO20" s="201"/>
      <c r="SCP20" s="201"/>
      <c r="SCQ20" s="201"/>
      <c r="SCR20" s="201"/>
      <c r="SCS20" s="201"/>
      <c r="SCT20" s="201"/>
      <c r="SCU20" s="201"/>
      <c r="SCV20" s="201"/>
      <c r="SCW20" s="201"/>
      <c r="SCX20" s="201"/>
      <c r="SCY20" s="201"/>
      <c r="SCZ20" s="201"/>
      <c r="SDA20" s="201"/>
      <c r="SDB20" s="201"/>
      <c r="SDC20" s="201"/>
      <c r="SDD20" s="201"/>
      <c r="SDE20" s="201"/>
      <c r="SDF20" s="201"/>
      <c r="SDG20" s="201"/>
      <c r="SDH20" s="201"/>
      <c r="SDI20" s="201"/>
      <c r="SDJ20" s="201"/>
      <c r="SDK20" s="201"/>
      <c r="SDL20" s="201"/>
      <c r="SDM20" s="201"/>
      <c r="SDN20" s="201"/>
      <c r="SDO20" s="201"/>
      <c r="SDP20" s="201"/>
      <c r="SDQ20" s="201"/>
      <c r="SDR20" s="201"/>
      <c r="SDS20" s="201"/>
      <c r="SDT20" s="201"/>
      <c r="SDU20" s="201"/>
      <c r="SDV20" s="201"/>
      <c r="SDW20" s="201"/>
      <c r="SDX20" s="201"/>
      <c r="SDY20" s="201"/>
      <c r="SDZ20" s="201"/>
      <c r="SEA20" s="201"/>
      <c r="SEB20" s="201"/>
      <c r="SEC20" s="201"/>
      <c r="SED20" s="201"/>
      <c r="SEE20" s="201"/>
      <c r="SEF20" s="201"/>
      <c r="SEG20" s="201"/>
      <c r="SEH20" s="201"/>
      <c r="SEI20" s="201"/>
      <c r="SEJ20" s="201"/>
      <c r="SEK20" s="201"/>
      <c r="SEL20" s="201"/>
      <c r="SEM20" s="201"/>
      <c r="SEN20" s="201"/>
      <c r="SEO20" s="201"/>
      <c r="SEP20" s="201"/>
      <c r="SEQ20" s="201"/>
      <c r="SER20" s="201"/>
      <c r="SES20" s="201"/>
      <c r="SET20" s="201"/>
      <c r="SEU20" s="201"/>
      <c r="SEV20" s="201"/>
      <c r="SEW20" s="201"/>
      <c r="SEX20" s="201"/>
      <c r="SEY20" s="201"/>
      <c r="SEZ20" s="201"/>
      <c r="SFA20" s="201"/>
      <c r="SFB20" s="201"/>
      <c r="SFC20" s="201"/>
      <c r="SFD20" s="201"/>
      <c r="SFE20" s="201"/>
      <c r="SFF20" s="201"/>
      <c r="SFG20" s="201"/>
      <c r="SFH20" s="201"/>
      <c r="SFI20" s="201"/>
      <c r="SFJ20" s="201"/>
      <c r="SFK20" s="201"/>
      <c r="SFL20" s="201"/>
      <c r="SFM20" s="201"/>
      <c r="SFN20" s="201"/>
      <c r="SFO20" s="201"/>
      <c r="SFP20" s="201"/>
      <c r="SFQ20" s="201"/>
      <c r="SFR20" s="201"/>
      <c r="SFS20" s="201"/>
      <c r="SFT20" s="201"/>
      <c r="SFU20" s="201"/>
      <c r="SFV20" s="201"/>
      <c r="SFW20" s="201"/>
      <c r="SFX20" s="201"/>
      <c r="SFY20" s="201"/>
      <c r="SFZ20" s="201"/>
      <c r="SGA20" s="201"/>
      <c r="SGB20" s="201"/>
      <c r="SGC20" s="201"/>
      <c r="SGD20" s="201"/>
      <c r="SGE20" s="201"/>
      <c r="SGF20" s="201"/>
      <c r="SGG20" s="201"/>
      <c r="SGH20" s="201"/>
      <c r="SGI20" s="201"/>
      <c r="SGJ20" s="201"/>
      <c r="SGK20" s="201"/>
      <c r="SGL20" s="201"/>
      <c r="SGM20" s="201"/>
      <c r="SGN20" s="201"/>
      <c r="SGO20" s="201"/>
      <c r="SGP20" s="201"/>
      <c r="SGQ20" s="201"/>
      <c r="SGR20" s="201"/>
      <c r="SGS20" s="201"/>
      <c r="SGT20" s="201"/>
      <c r="SGU20" s="201"/>
      <c r="SGV20" s="201"/>
      <c r="SGW20" s="201"/>
      <c r="SGX20" s="201"/>
      <c r="SGY20" s="201"/>
      <c r="SGZ20" s="201"/>
      <c r="SHA20" s="201"/>
      <c r="SHB20" s="201"/>
      <c r="SHC20" s="201"/>
      <c r="SHD20" s="201"/>
      <c r="SHE20" s="201"/>
      <c r="SHF20" s="201"/>
      <c r="SHG20" s="201"/>
      <c r="SHH20" s="201"/>
      <c r="SHI20" s="201"/>
      <c r="SHJ20" s="201"/>
      <c r="SHK20" s="201"/>
      <c r="SHL20" s="201"/>
      <c r="SHM20" s="201"/>
      <c r="SHN20" s="201"/>
      <c r="SHO20" s="201"/>
      <c r="SHP20" s="201"/>
      <c r="SHQ20" s="201"/>
      <c r="SHR20" s="201"/>
      <c r="SHS20" s="201"/>
      <c r="SHT20" s="201"/>
      <c r="SHU20" s="201"/>
      <c r="SHV20" s="201"/>
      <c r="SHW20" s="201"/>
      <c r="SHX20" s="201"/>
      <c r="SHY20" s="201"/>
      <c r="SHZ20" s="201"/>
      <c r="SIA20" s="201"/>
      <c r="SIB20" s="201"/>
      <c r="SIC20" s="201"/>
      <c r="SID20" s="201"/>
      <c r="SIE20" s="201"/>
      <c r="SIF20" s="201"/>
      <c r="SIG20" s="201"/>
      <c r="SIH20" s="201"/>
      <c r="SII20" s="201"/>
      <c r="SIJ20" s="201"/>
      <c r="SIK20" s="201"/>
      <c r="SIL20" s="201"/>
      <c r="SIM20" s="201"/>
      <c r="SIN20" s="201"/>
      <c r="SIO20" s="201"/>
      <c r="SIP20" s="201"/>
      <c r="SIQ20" s="201"/>
      <c r="SIR20" s="201"/>
      <c r="SIS20" s="201"/>
      <c r="SIT20" s="201"/>
      <c r="SIU20" s="201"/>
      <c r="SIV20" s="201"/>
      <c r="SIW20" s="201"/>
      <c r="SIX20" s="201"/>
      <c r="SIY20" s="201"/>
      <c r="SIZ20" s="201"/>
      <c r="SJA20" s="201"/>
      <c r="SJB20" s="201"/>
      <c r="SJC20" s="201"/>
      <c r="SJD20" s="201"/>
      <c r="SJE20" s="201"/>
      <c r="SJF20" s="201"/>
      <c r="SJG20" s="201"/>
      <c r="SJH20" s="201"/>
      <c r="SJI20" s="201"/>
      <c r="SJJ20" s="201"/>
      <c r="SJK20" s="201"/>
      <c r="SJL20" s="201"/>
      <c r="SJM20" s="201"/>
      <c r="SJN20" s="201"/>
      <c r="SJO20" s="201"/>
      <c r="SJP20" s="201"/>
      <c r="SJQ20" s="201"/>
      <c r="SJR20" s="201"/>
      <c r="SJS20" s="201"/>
      <c r="SJT20" s="201"/>
      <c r="SJU20" s="201"/>
      <c r="SJV20" s="201"/>
      <c r="SJW20" s="201"/>
      <c r="SJX20" s="201"/>
      <c r="SJY20" s="201"/>
      <c r="SJZ20" s="201"/>
      <c r="SKA20" s="201"/>
      <c r="SKB20" s="201"/>
      <c r="SKC20" s="201"/>
      <c r="SKD20" s="201"/>
      <c r="SKE20" s="201"/>
      <c r="SKF20" s="201"/>
      <c r="SKG20" s="201"/>
      <c r="SKH20" s="201"/>
      <c r="SKI20" s="201"/>
      <c r="SKJ20" s="201"/>
      <c r="SKK20" s="201"/>
      <c r="SKL20" s="201"/>
      <c r="SKM20" s="201"/>
      <c r="SKN20" s="201"/>
      <c r="SKO20" s="201"/>
      <c r="SKP20" s="201"/>
      <c r="SKQ20" s="201"/>
      <c r="SKR20" s="201"/>
      <c r="SKS20" s="201"/>
      <c r="SKT20" s="201"/>
      <c r="SKU20" s="201"/>
      <c r="SKV20" s="201"/>
      <c r="SKW20" s="201"/>
      <c r="SKX20" s="201"/>
      <c r="SKY20" s="201"/>
      <c r="SKZ20" s="201"/>
      <c r="SLA20" s="201"/>
      <c r="SLB20" s="201"/>
      <c r="SLC20" s="201"/>
      <c r="SLD20" s="201"/>
      <c r="SLE20" s="201"/>
      <c r="SLF20" s="201"/>
      <c r="SLG20" s="201"/>
      <c r="SLH20" s="201"/>
      <c r="SLI20" s="201"/>
      <c r="SLJ20" s="201"/>
      <c r="SLK20" s="201"/>
      <c r="SLL20" s="201"/>
      <c r="SLM20" s="201"/>
      <c r="SLN20" s="201"/>
      <c r="SLO20" s="201"/>
      <c r="SLP20" s="201"/>
      <c r="SLQ20" s="201"/>
      <c r="SLR20" s="201"/>
      <c r="SLS20" s="201"/>
      <c r="SLT20" s="201"/>
      <c r="SLU20" s="201"/>
      <c r="SLV20" s="201"/>
      <c r="SLW20" s="201"/>
      <c r="SLX20" s="201"/>
      <c r="SLY20" s="201"/>
      <c r="SLZ20" s="201"/>
      <c r="SMA20" s="201"/>
      <c r="SMB20" s="201"/>
      <c r="SMC20" s="201"/>
      <c r="SMD20" s="201"/>
      <c r="SME20" s="201"/>
      <c r="SMF20" s="201"/>
      <c r="SMG20" s="201"/>
      <c r="SMH20" s="201"/>
      <c r="SMI20" s="201"/>
      <c r="SMJ20" s="201"/>
      <c r="SMK20" s="201"/>
      <c r="SML20" s="201"/>
      <c r="SMM20" s="201"/>
      <c r="SMN20" s="201"/>
      <c r="SMO20" s="201"/>
      <c r="SMP20" s="201"/>
      <c r="SMQ20" s="201"/>
      <c r="SMR20" s="201"/>
      <c r="SMS20" s="201"/>
      <c r="SMT20" s="201"/>
      <c r="SMU20" s="201"/>
      <c r="SMV20" s="201"/>
      <c r="SMW20" s="201"/>
      <c r="SMX20" s="201"/>
      <c r="SMY20" s="201"/>
      <c r="SMZ20" s="201"/>
      <c r="SNA20" s="201"/>
      <c r="SNB20" s="201"/>
      <c r="SNC20" s="201"/>
      <c r="SND20" s="201"/>
      <c r="SNE20" s="201"/>
      <c r="SNF20" s="201"/>
      <c r="SNG20" s="201"/>
      <c r="SNH20" s="201"/>
      <c r="SNI20" s="201"/>
      <c r="SNJ20" s="201"/>
      <c r="SNK20" s="201"/>
      <c r="SNL20" s="201"/>
      <c r="SNM20" s="201"/>
      <c r="SNN20" s="201"/>
      <c r="SNO20" s="201"/>
      <c r="SNP20" s="201"/>
      <c r="SNQ20" s="201"/>
      <c r="SNR20" s="201"/>
      <c r="SNS20" s="201"/>
      <c r="SNT20" s="201"/>
      <c r="SNU20" s="201"/>
      <c r="SNV20" s="201"/>
      <c r="SNW20" s="201"/>
      <c r="SNX20" s="201"/>
      <c r="SNY20" s="201"/>
      <c r="SNZ20" s="201"/>
      <c r="SOA20" s="201"/>
      <c r="SOB20" s="201"/>
      <c r="SOC20" s="201"/>
      <c r="SOD20" s="201"/>
      <c r="SOE20" s="201"/>
      <c r="SOF20" s="201"/>
      <c r="SOG20" s="201"/>
      <c r="SOH20" s="201"/>
      <c r="SOI20" s="201"/>
      <c r="SOJ20" s="201"/>
      <c r="SOK20" s="201"/>
      <c r="SOL20" s="201"/>
      <c r="SOM20" s="201"/>
      <c r="SON20" s="201"/>
      <c r="SOO20" s="201"/>
      <c r="SOP20" s="201"/>
      <c r="SOQ20" s="201"/>
      <c r="SOR20" s="201"/>
      <c r="SOS20" s="201"/>
      <c r="SOT20" s="201"/>
      <c r="SOU20" s="201"/>
      <c r="SOV20" s="201"/>
      <c r="SOW20" s="201"/>
      <c r="SOX20" s="201"/>
      <c r="SOY20" s="201"/>
      <c r="SOZ20" s="201"/>
      <c r="SPA20" s="201"/>
      <c r="SPB20" s="201"/>
      <c r="SPC20" s="201"/>
      <c r="SPD20" s="201"/>
      <c r="SPE20" s="201"/>
      <c r="SPF20" s="201"/>
      <c r="SPG20" s="201"/>
      <c r="SPH20" s="201"/>
      <c r="SPI20" s="201"/>
      <c r="SPJ20" s="201"/>
      <c r="SPK20" s="201"/>
      <c r="SPL20" s="201"/>
      <c r="SPM20" s="201"/>
      <c r="SPN20" s="201"/>
      <c r="SPO20" s="201"/>
      <c r="SPP20" s="201"/>
      <c r="SPQ20" s="201"/>
      <c r="SPR20" s="201"/>
      <c r="SPS20" s="201"/>
      <c r="SPT20" s="201"/>
      <c r="SPU20" s="201"/>
      <c r="SPV20" s="201"/>
      <c r="SPW20" s="201"/>
      <c r="SPX20" s="201"/>
      <c r="SPY20" s="201"/>
      <c r="SPZ20" s="201"/>
      <c r="SQA20" s="201"/>
      <c r="SQB20" s="201"/>
      <c r="SQC20" s="201"/>
      <c r="SQD20" s="201"/>
      <c r="SQE20" s="201"/>
      <c r="SQF20" s="201"/>
      <c r="SQG20" s="201"/>
      <c r="SQH20" s="201"/>
      <c r="SQI20" s="201"/>
      <c r="SQJ20" s="201"/>
      <c r="SQK20" s="201"/>
      <c r="SQL20" s="201"/>
      <c r="SQM20" s="201"/>
      <c r="SQN20" s="201"/>
      <c r="SQO20" s="201"/>
      <c r="SQP20" s="201"/>
      <c r="SQQ20" s="201"/>
      <c r="SQR20" s="201"/>
      <c r="SQS20" s="201"/>
      <c r="SQT20" s="201"/>
      <c r="SQU20" s="201"/>
      <c r="SQV20" s="201"/>
      <c r="SQW20" s="201"/>
      <c r="SQX20" s="201"/>
      <c r="SQY20" s="201"/>
      <c r="SQZ20" s="201"/>
      <c r="SRA20" s="201"/>
      <c r="SRB20" s="201"/>
      <c r="SRC20" s="201"/>
      <c r="SRD20" s="201"/>
      <c r="SRE20" s="201"/>
      <c r="SRF20" s="201"/>
      <c r="SRG20" s="201"/>
      <c r="SRH20" s="201"/>
      <c r="SRI20" s="201"/>
      <c r="SRJ20" s="201"/>
      <c r="SRK20" s="201"/>
      <c r="SRL20" s="201"/>
      <c r="SRM20" s="201"/>
      <c r="SRN20" s="201"/>
      <c r="SRO20" s="201"/>
      <c r="SRP20" s="201"/>
      <c r="SRQ20" s="201"/>
      <c r="SRR20" s="201"/>
      <c r="SRS20" s="201"/>
      <c r="SRT20" s="201"/>
      <c r="SRU20" s="201"/>
      <c r="SRV20" s="201"/>
      <c r="SRW20" s="201"/>
      <c r="SRX20" s="201"/>
      <c r="SRY20" s="201"/>
      <c r="SRZ20" s="201"/>
      <c r="SSA20" s="201"/>
      <c r="SSB20" s="201"/>
      <c r="SSC20" s="201"/>
      <c r="SSD20" s="201"/>
      <c r="SSE20" s="201"/>
      <c r="SSF20" s="201"/>
      <c r="SSG20" s="201"/>
      <c r="SSH20" s="201"/>
      <c r="SSI20" s="201"/>
      <c r="SSJ20" s="201"/>
      <c r="SSK20" s="201"/>
      <c r="SSL20" s="201"/>
      <c r="SSM20" s="201"/>
      <c r="SSN20" s="201"/>
      <c r="SSO20" s="201"/>
      <c r="SSP20" s="201"/>
      <c r="SSQ20" s="201"/>
      <c r="SSR20" s="201"/>
      <c r="SSS20" s="201"/>
      <c r="SST20" s="201"/>
      <c r="SSU20" s="201"/>
      <c r="SSV20" s="201"/>
      <c r="SSW20" s="201"/>
      <c r="SSX20" s="201"/>
      <c r="SSY20" s="201"/>
      <c r="SSZ20" s="201"/>
      <c r="STA20" s="201"/>
      <c r="STB20" s="201"/>
      <c r="STC20" s="201"/>
      <c r="STD20" s="201"/>
      <c r="STE20" s="201"/>
      <c r="STF20" s="201"/>
      <c r="STG20" s="201"/>
      <c r="STH20" s="201"/>
      <c r="STI20" s="201"/>
      <c r="STJ20" s="201"/>
      <c r="STK20" s="201"/>
      <c r="STL20" s="201"/>
      <c r="STM20" s="201"/>
      <c r="STN20" s="201"/>
      <c r="STO20" s="201"/>
      <c r="STP20" s="201"/>
      <c r="STQ20" s="201"/>
      <c r="STR20" s="201"/>
      <c r="STS20" s="201"/>
      <c r="STT20" s="201"/>
      <c r="STU20" s="201"/>
      <c r="STV20" s="201"/>
      <c r="STW20" s="201"/>
      <c r="STX20" s="201"/>
      <c r="STY20" s="201"/>
      <c r="STZ20" s="201"/>
      <c r="SUA20" s="201"/>
      <c r="SUB20" s="201"/>
      <c r="SUC20" s="201"/>
      <c r="SUD20" s="201"/>
      <c r="SUE20" s="201"/>
      <c r="SUF20" s="201"/>
      <c r="SUG20" s="201"/>
      <c r="SUH20" s="201"/>
      <c r="SUI20" s="201"/>
      <c r="SUJ20" s="201"/>
      <c r="SUK20" s="201"/>
      <c r="SUL20" s="201"/>
      <c r="SUM20" s="201"/>
      <c r="SUN20" s="201"/>
      <c r="SUO20" s="201"/>
      <c r="SUP20" s="201"/>
      <c r="SUQ20" s="201"/>
      <c r="SUR20" s="201"/>
      <c r="SUS20" s="201"/>
      <c r="SUT20" s="201"/>
      <c r="SUU20" s="201"/>
      <c r="SUV20" s="201"/>
      <c r="SUW20" s="201"/>
      <c r="SUX20" s="201"/>
      <c r="SUY20" s="201"/>
      <c r="SUZ20" s="201"/>
      <c r="SVA20" s="201"/>
      <c r="SVB20" s="201"/>
      <c r="SVC20" s="201"/>
      <c r="SVD20" s="201"/>
      <c r="SVE20" s="201"/>
      <c r="SVF20" s="201"/>
      <c r="SVG20" s="201"/>
      <c r="SVH20" s="201"/>
      <c r="SVI20" s="201"/>
      <c r="SVJ20" s="201"/>
      <c r="SVK20" s="201"/>
      <c r="SVL20" s="201"/>
      <c r="SVM20" s="201"/>
      <c r="SVN20" s="201"/>
      <c r="SVO20" s="201"/>
      <c r="SVP20" s="201"/>
      <c r="SVQ20" s="201"/>
      <c r="SVR20" s="201"/>
      <c r="SVS20" s="201"/>
      <c r="SVT20" s="201"/>
      <c r="SVU20" s="201"/>
      <c r="SVV20" s="201"/>
      <c r="SVW20" s="201"/>
      <c r="SVX20" s="201"/>
      <c r="SVY20" s="201"/>
      <c r="SVZ20" s="201"/>
      <c r="SWA20" s="201"/>
      <c r="SWB20" s="201"/>
      <c r="SWC20" s="201"/>
      <c r="SWD20" s="201"/>
      <c r="SWE20" s="201"/>
      <c r="SWF20" s="201"/>
      <c r="SWG20" s="201"/>
      <c r="SWH20" s="201"/>
      <c r="SWI20" s="201"/>
      <c r="SWJ20" s="201"/>
      <c r="SWK20" s="201"/>
      <c r="SWL20" s="201"/>
      <c r="SWM20" s="201"/>
      <c r="SWN20" s="201"/>
      <c r="SWO20" s="201"/>
      <c r="SWP20" s="201"/>
      <c r="SWQ20" s="201"/>
      <c r="SWR20" s="201"/>
      <c r="SWS20" s="201"/>
      <c r="SWT20" s="201"/>
      <c r="SWU20" s="201"/>
      <c r="SWV20" s="201"/>
      <c r="SWW20" s="201"/>
      <c r="SWX20" s="201"/>
      <c r="SWY20" s="201"/>
      <c r="SWZ20" s="201"/>
      <c r="SXA20" s="201"/>
      <c r="SXB20" s="201"/>
      <c r="SXC20" s="201"/>
      <c r="SXD20" s="201"/>
      <c r="SXE20" s="201"/>
      <c r="SXF20" s="201"/>
      <c r="SXG20" s="201"/>
      <c r="SXH20" s="201"/>
      <c r="SXI20" s="201"/>
      <c r="SXJ20" s="201"/>
      <c r="SXK20" s="201"/>
      <c r="SXL20" s="201"/>
      <c r="SXM20" s="201"/>
      <c r="SXN20" s="201"/>
      <c r="SXO20" s="201"/>
      <c r="SXP20" s="201"/>
      <c r="SXQ20" s="201"/>
      <c r="SXR20" s="201"/>
      <c r="SXS20" s="201"/>
      <c r="SXT20" s="201"/>
      <c r="SXU20" s="201"/>
      <c r="SXV20" s="201"/>
      <c r="SXW20" s="201"/>
      <c r="SXX20" s="201"/>
      <c r="SXY20" s="201"/>
      <c r="SXZ20" s="201"/>
      <c r="SYA20" s="201"/>
      <c r="SYB20" s="201"/>
      <c r="SYC20" s="201"/>
      <c r="SYD20" s="201"/>
      <c r="SYE20" s="201"/>
      <c r="SYF20" s="201"/>
      <c r="SYG20" s="201"/>
      <c r="SYH20" s="201"/>
      <c r="SYI20" s="201"/>
      <c r="SYJ20" s="201"/>
      <c r="SYK20" s="201"/>
      <c r="SYL20" s="201"/>
      <c r="SYM20" s="201"/>
      <c r="SYN20" s="201"/>
      <c r="SYO20" s="201"/>
      <c r="SYP20" s="201"/>
      <c r="SYQ20" s="201"/>
      <c r="SYR20" s="201"/>
      <c r="SYS20" s="201"/>
      <c r="SYT20" s="201"/>
      <c r="SYU20" s="201"/>
      <c r="SYV20" s="201"/>
      <c r="SYW20" s="201"/>
      <c r="SYX20" s="201"/>
      <c r="SYY20" s="201"/>
      <c r="SYZ20" s="201"/>
      <c r="SZA20" s="201"/>
      <c r="SZB20" s="201"/>
      <c r="SZC20" s="201"/>
      <c r="SZD20" s="201"/>
      <c r="SZE20" s="201"/>
      <c r="SZF20" s="201"/>
      <c r="SZG20" s="201"/>
      <c r="SZH20" s="201"/>
      <c r="SZI20" s="201"/>
      <c r="SZJ20" s="201"/>
      <c r="SZK20" s="201"/>
      <c r="SZL20" s="201"/>
      <c r="SZM20" s="201"/>
      <c r="SZN20" s="201"/>
      <c r="SZO20" s="201"/>
      <c r="SZP20" s="201"/>
      <c r="SZQ20" s="201"/>
      <c r="SZR20" s="201"/>
      <c r="SZS20" s="201"/>
      <c r="SZT20" s="201"/>
      <c r="SZU20" s="201"/>
      <c r="SZV20" s="201"/>
      <c r="SZW20" s="201"/>
      <c r="SZX20" s="201"/>
      <c r="SZY20" s="201"/>
      <c r="SZZ20" s="201"/>
      <c r="TAA20" s="201"/>
      <c r="TAB20" s="201"/>
      <c r="TAC20" s="201"/>
      <c r="TAD20" s="201"/>
      <c r="TAE20" s="201"/>
      <c r="TAF20" s="201"/>
      <c r="TAG20" s="201"/>
      <c r="TAH20" s="201"/>
      <c r="TAI20" s="201"/>
      <c r="TAJ20" s="201"/>
      <c r="TAK20" s="201"/>
      <c r="TAL20" s="201"/>
      <c r="TAM20" s="201"/>
      <c r="TAN20" s="201"/>
      <c r="TAO20" s="201"/>
      <c r="TAP20" s="201"/>
      <c r="TAQ20" s="201"/>
      <c r="TAR20" s="201"/>
      <c r="TAS20" s="201"/>
      <c r="TAT20" s="201"/>
      <c r="TAU20" s="201"/>
      <c r="TAV20" s="201"/>
      <c r="TAW20" s="201"/>
      <c r="TAX20" s="201"/>
      <c r="TAY20" s="201"/>
      <c r="TAZ20" s="201"/>
      <c r="TBA20" s="201"/>
      <c r="TBB20" s="201"/>
      <c r="TBC20" s="201"/>
      <c r="TBD20" s="201"/>
      <c r="TBE20" s="201"/>
      <c r="TBF20" s="201"/>
      <c r="TBG20" s="201"/>
      <c r="TBH20" s="201"/>
      <c r="TBI20" s="201"/>
      <c r="TBJ20" s="201"/>
      <c r="TBK20" s="201"/>
      <c r="TBL20" s="201"/>
      <c r="TBM20" s="201"/>
      <c r="TBN20" s="201"/>
      <c r="TBO20" s="201"/>
      <c r="TBP20" s="201"/>
      <c r="TBQ20" s="201"/>
      <c r="TBR20" s="201"/>
      <c r="TBS20" s="201"/>
      <c r="TBT20" s="201"/>
      <c r="TBU20" s="201"/>
      <c r="TBV20" s="201"/>
      <c r="TBW20" s="201"/>
      <c r="TBX20" s="201"/>
      <c r="TBY20" s="201"/>
      <c r="TBZ20" s="201"/>
      <c r="TCA20" s="201"/>
      <c r="TCB20" s="201"/>
      <c r="TCC20" s="201"/>
      <c r="TCD20" s="201"/>
      <c r="TCE20" s="201"/>
      <c r="TCF20" s="201"/>
      <c r="TCG20" s="201"/>
      <c r="TCH20" s="201"/>
      <c r="TCI20" s="201"/>
      <c r="TCJ20" s="201"/>
      <c r="TCK20" s="201"/>
      <c r="TCL20" s="201"/>
      <c r="TCM20" s="201"/>
      <c r="TCN20" s="201"/>
      <c r="TCO20" s="201"/>
      <c r="TCP20" s="201"/>
      <c r="TCQ20" s="201"/>
      <c r="TCR20" s="201"/>
      <c r="TCS20" s="201"/>
      <c r="TCT20" s="201"/>
      <c r="TCU20" s="201"/>
      <c r="TCV20" s="201"/>
      <c r="TCW20" s="201"/>
      <c r="TCX20" s="201"/>
      <c r="TCY20" s="201"/>
      <c r="TCZ20" s="201"/>
      <c r="TDA20" s="201"/>
      <c r="TDB20" s="201"/>
      <c r="TDC20" s="201"/>
      <c r="TDD20" s="201"/>
      <c r="TDE20" s="201"/>
      <c r="TDF20" s="201"/>
      <c r="TDG20" s="201"/>
      <c r="TDH20" s="201"/>
      <c r="TDI20" s="201"/>
      <c r="TDJ20" s="201"/>
      <c r="TDK20" s="201"/>
      <c r="TDL20" s="201"/>
      <c r="TDM20" s="201"/>
      <c r="TDN20" s="201"/>
      <c r="TDO20" s="201"/>
      <c r="TDP20" s="201"/>
      <c r="TDQ20" s="201"/>
      <c r="TDR20" s="201"/>
      <c r="TDS20" s="201"/>
      <c r="TDT20" s="201"/>
      <c r="TDU20" s="201"/>
      <c r="TDV20" s="201"/>
      <c r="TDW20" s="201"/>
      <c r="TDX20" s="201"/>
      <c r="TDY20" s="201"/>
      <c r="TDZ20" s="201"/>
      <c r="TEA20" s="201"/>
      <c r="TEB20" s="201"/>
      <c r="TEC20" s="201"/>
      <c r="TED20" s="201"/>
      <c r="TEE20" s="201"/>
      <c r="TEF20" s="201"/>
      <c r="TEG20" s="201"/>
      <c r="TEH20" s="201"/>
      <c r="TEI20" s="201"/>
      <c r="TEJ20" s="201"/>
      <c r="TEK20" s="201"/>
      <c r="TEL20" s="201"/>
      <c r="TEM20" s="201"/>
      <c r="TEN20" s="201"/>
      <c r="TEO20" s="201"/>
      <c r="TEP20" s="201"/>
      <c r="TEQ20" s="201"/>
      <c r="TER20" s="201"/>
      <c r="TES20" s="201"/>
      <c r="TET20" s="201"/>
      <c r="TEU20" s="201"/>
      <c r="TEV20" s="201"/>
      <c r="TEW20" s="201"/>
      <c r="TEX20" s="201"/>
      <c r="TEY20" s="201"/>
      <c r="TEZ20" s="201"/>
      <c r="TFA20" s="201"/>
      <c r="TFB20" s="201"/>
      <c r="TFC20" s="201"/>
      <c r="TFD20" s="201"/>
      <c r="TFE20" s="201"/>
      <c r="TFF20" s="201"/>
      <c r="TFG20" s="201"/>
      <c r="TFH20" s="201"/>
      <c r="TFI20" s="201"/>
      <c r="TFJ20" s="201"/>
      <c r="TFK20" s="201"/>
      <c r="TFL20" s="201"/>
      <c r="TFM20" s="201"/>
      <c r="TFN20" s="201"/>
      <c r="TFO20" s="201"/>
      <c r="TFP20" s="201"/>
      <c r="TFQ20" s="201"/>
      <c r="TFR20" s="201"/>
      <c r="TFS20" s="201"/>
      <c r="TFT20" s="201"/>
      <c r="TFU20" s="201"/>
      <c r="TFV20" s="201"/>
      <c r="TFW20" s="201"/>
      <c r="TFX20" s="201"/>
      <c r="TFY20" s="201"/>
      <c r="TFZ20" s="201"/>
      <c r="TGA20" s="201"/>
      <c r="TGB20" s="201"/>
      <c r="TGC20" s="201"/>
      <c r="TGD20" s="201"/>
      <c r="TGE20" s="201"/>
      <c r="TGF20" s="201"/>
      <c r="TGG20" s="201"/>
      <c r="TGH20" s="201"/>
      <c r="TGI20" s="201"/>
      <c r="TGJ20" s="201"/>
      <c r="TGK20" s="201"/>
      <c r="TGL20" s="201"/>
      <c r="TGM20" s="201"/>
      <c r="TGN20" s="201"/>
      <c r="TGO20" s="201"/>
      <c r="TGP20" s="201"/>
      <c r="TGQ20" s="201"/>
      <c r="TGR20" s="201"/>
      <c r="TGS20" s="201"/>
      <c r="TGT20" s="201"/>
      <c r="TGU20" s="201"/>
      <c r="TGV20" s="201"/>
      <c r="TGW20" s="201"/>
      <c r="TGX20" s="201"/>
      <c r="TGY20" s="201"/>
      <c r="TGZ20" s="201"/>
      <c r="THA20" s="201"/>
      <c r="THB20" s="201"/>
      <c r="THC20" s="201"/>
      <c r="THD20" s="201"/>
      <c r="THE20" s="201"/>
      <c r="THF20" s="201"/>
      <c r="THG20" s="201"/>
      <c r="THH20" s="201"/>
      <c r="THI20" s="201"/>
      <c r="THJ20" s="201"/>
      <c r="THK20" s="201"/>
      <c r="THL20" s="201"/>
      <c r="THM20" s="201"/>
      <c r="THN20" s="201"/>
      <c r="THO20" s="201"/>
      <c r="THP20" s="201"/>
      <c r="THQ20" s="201"/>
      <c r="THR20" s="201"/>
      <c r="THS20" s="201"/>
      <c r="THT20" s="201"/>
      <c r="THU20" s="201"/>
      <c r="THV20" s="201"/>
      <c r="THW20" s="201"/>
      <c r="THX20" s="201"/>
      <c r="THY20" s="201"/>
      <c r="THZ20" s="201"/>
      <c r="TIA20" s="201"/>
      <c r="TIB20" s="201"/>
      <c r="TIC20" s="201"/>
      <c r="TID20" s="201"/>
      <c r="TIE20" s="201"/>
      <c r="TIF20" s="201"/>
      <c r="TIG20" s="201"/>
      <c r="TIH20" s="201"/>
      <c r="TII20" s="201"/>
      <c r="TIJ20" s="201"/>
      <c r="TIK20" s="201"/>
      <c r="TIL20" s="201"/>
      <c r="TIM20" s="201"/>
      <c r="TIN20" s="201"/>
      <c r="TIO20" s="201"/>
      <c r="TIP20" s="201"/>
      <c r="TIQ20" s="201"/>
      <c r="TIR20" s="201"/>
      <c r="TIS20" s="201"/>
      <c r="TIT20" s="201"/>
      <c r="TIU20" s="201"/>
      <c r="TIV20" s="201"/>
      <c r="TIW20" s="201"/>
      <c r="TIX20" s="201"/>
      <c r="TIY20" s="201"/>
      <c r="TIZ20" s="201"/>
      <c r="TJA20" s="201"/>
      <c r="TJB20" s="201"/>
      <c r="TJC20" s="201"/>
      <c r="TJD20" s="201"/>
      <c r="TJE20" s="201"/>
      <c r="TJF20" s="201"/>
      <c r="TJG20" s="201"/>
      <c r="TJH20" s="201"/>
      <c r="TJI20" s="201"/>
      <c r="TJJ20" s="201"/>
      <c r="TJK20" s="201"/>
      <c r="TJL20" s="201"/>
      <c r="TJM20" s="201"/>
      <c r="TJN20" s="201"/>
      <c r="TJO20" s="201"/>
      <c r="TJP20" s="201"/>
      <c r="TJQ20" s="201"/>
      <c r="TJR20" s="201"/>
      <c r="TJS20" s="201"/>
      <c r="TJT20" s="201"/>
      <c r="TJU20" s="201"/>
      <c r="TJV20" s="201"/>
      <c r="TJW20" s="201"/>
      <c r="TJX20" s="201"/>
      <c r="TJY20" s="201"/>
      <c r="TJZ20" s="201"/>
      <c r="TKA20" s="201"/>
      <c r="TKB20" s="201"/>
      <c r="TKC20" s="201"/>
      <c r="TKD20" s="201"/>
      <c r="TKE20" s="201"/>
      <c r="TKF20" s="201"/>
      <c r="TKG20" s="201"/>
      <c r="TKH20" s="201"/>
      <c r="TKI20" s="201"/>
      <c r="TKJ20" s="201"/>
      <c r="TKK20" s="201"/>
      <c r="TKL20" s="201"/>
      <c r="TKM20" s="201"/>
      <c r="TKN20" s="201"/>
      <c r="TKO20" s="201"/>
      <c r="TKP20" s="201"/>
      <c r="TKQ20" s="201"/>
      <c r="TKR20" s="201"/>
      <c r="TKS20" s="201"/>
      <c r="TKT20" s="201"/>
      <c r="TKU20" s="201"/>
      <c r="TKV20" s="201"/>
      <c r="TKW20" s="201"/>
      <c r="TKX20" s="201"/>
      <c r="TKY20" s="201"/>
      <c r="TKZ20" s="201"/>
      <c r="TLA20" s="201"/>
      <c r="TLB20" s="201"/>
      <c r="TLC20" s="201"/>
      <c r="TLD20" s="201"/>
      <c r="TLE20" s="201"/>
      <c r="TLF20" s="201"/>
      <c r="TLG20" s="201"/>
      <c r="TLH20" s="201"/>
      <c r="TLI20" s="201"/>
      <c r="TLJ20" s="201"/>
      <c r="TLK20" s="201"/>
      <c r="TLL20" s="201"/>
      <c r="TLM20" s="201"/>
      <c r="TLN20" s="201"/>
      <c r="TLO20" s="201"/>
      <c r="TLP20" s="201"/>
      <c r="TLQ20" s="201"/>
      <c r="TLR20" s="201"/>
      <c r="TLS20" s="201"/>
      <c r="TLT20" s="201"/>
      <c r="TLU20" s="201"/>
      <c r="TLV20" s="201"/>
      <c r="TLW20" s="201"/>
      <c r="TLX20" s="201"/>
      <c r="TLY20" s="201"/>
      <c r="TLZ20" s="201"/>
      <c r="TMA20" s="201"/>
      <c r="TMB20" s="201"/>
      <c r="TMC20" s="201"/>
      <c r="TMD20" s="201"/>
      <c r="TME20" s="201"/>
      <c r="TMF20" s="201"/>
      <c r="TMG20" s="201"/>
      <c r="TMH20" s="201"/>
      <c r="TMI20" s="201"/>
      <c r="TMJ20" s="201"/>
      <c r="TMK20" s="201"/>
      <c r="TML20" s="201"/>
      <c r="TMM20" s="201"/>
      <c r="TMN20" s="201"/>
      <c r="TMO20" s="201"/>
      <c r="TMP20" s="201"/>
      <c r="TMQ20" s="201"/>
      <c r="TMR20" s="201"/>
      <c r="TMS20" s="201"/>
      <c r="TMT20" s="201"/>
      <c r="TMU20" s="201"/>
      <c r="TMV20" s="201"/>
      <c r="TMW20" s="201"/>
      <c r="TMX20" s="201"/>
      <c r="TMY20" s="201"/>
      <c r="TMZ20" s="201"/>
      <c r="TNA20" s="201"/>
      <c r="TNB20" s="201"/>
      <c r="TNC20" s="201"/>
      <c r="TND20" s="201"/>
      <c r="TNE20" s="201"/>
      <c r="TNF20" s="201"/>
      <c r="TNG20" s="201"/>
      <c r="TNH20" s="201"/>
      <c r="TNI20" s="201"/>
      <c r="TNJ20" s="201"/>
      <c r="TNK20" s="201"/>
      <c r="TNL20" s="201"/>
      <c r="TNM20" s="201"/>
      <c r="TNN20" s="201"/>
      <c r="TNO20" s="201"/>
      <c r="TNP20" s="201"/>
      <c r="TNQ20" s="201"/>
      <c r="TNR20" s="201"/>
      <c r="TNS20" s="201"/>
      <c r="TNT20" s="201"/>
      <c r="TNU20" s="201"/>
      <c r="TNV20" s="201"/>
      <c r="TNW20" s="201"/>
      <c r="TNX20" s="201"/>
      <c r="TNY20" s="201"/>
      <c r="TNZ20" s="201"/>
      <c r="TOA20" s="201"/>
      <c r="TOB20" s="201"/>
      <c r="TOC20" s="201"/>
      <c r="TOD20" s="201"/>
      <c r="TOE20" s="201"/>
      <c r="TOF20" s="201"/>
      <c r="TOG20" s="201"/>
      <c r="TOH20" s="201"/>
      <c r="TOI20" s="201"/>
      <c r="TOJ20" s="201"/>
      <c r="TOK20" s="201"/>
      <c r="TOL20" s="201"/>
      <c r="TOM20" s="201"/>
      <c r="TON20" s="201"/>
      <c r="TOO20" s="201"/>
      <c r="TOP20" s="201"/>
      <c r="TOQ20" s="201"/>
      <c r="TOR20" s="201"/>
      <c r="TOS20" s="201"/>
      <c r="TOT20" s="201"/>
      <c r="TOU20" s="201"/>
      <c r="TOV20" s="201"/>
      <c r="TOW20" s="201"/>
      <c r="TOX20" s="201"/>
      <c r="TOY20" s="201"/>
      <c r="TOZ20" s="201"/>
      <c r="TPA20" s="201"/>
      <c r="TPB20" s="201"/>
      <c r="TPC20" s="201"/>
      <c r="TPD20" s="201"/>
      <c r="TPE20" s="201"/>
      <c r="TPF20" s="201"/>
      <c r="TPG20" s="201"/>
      <c r="TPH20" s="201"/>
      <c r="TPI20" s="201"/>
      <c r="TPJ20" s="201"/>
      <c r="TPK20" s="201"/>
      <c r="TPL20" s="201"/>
      <c r="TPM20" s="201"/>
      <c r="TPN20" s="201"/>
      <c r="TPO20" s="201"/>
      <c r="TPP20" s="201"/>
      <c r="TPQ20" s="201"/>
      <c r="TPR20" s="201"/>
      <c r="TPS20" s="201"/>
      <c r="TPT20" s="201"/>
      <c r="TPU20" s="201"/>
      <c r="TPV20" s="201"/>
      <c r="TPW20" s="201"/>
      <c r="TPX20" s="201"/>
      <c r="TPY20" s="201"/>
      <c r="TPZ20" s="201"/>
      <c r="TQA20" s="201"/>
      <c r="TQB20" s="201"/>
      <c r="TQC20" s="201"/>
      <c r="TQD20" s="201"/>
      <c r="TQE20" s="201"/>
      <c r="TQF20" s="201"/>
      <c r="TQG20" s="201"/>
      <c r="TQH20" s="201"/>
      <c r="TQI20" s="201"/>
      <c r="TQJ20" s="201"/>
      <c r="TQK20" s="201"/>
      <c r="TQL20" s="201"/>
      <c r="TQM20" s="201"/>
      <c r="TQN20" s="201"/>
      <c r="TQO20" s="201"/>
      <c r="TQP20" s="201"/>
      <c r="TQQ20" s="201"/>
      <c r="TQR20" s="201"/>
      <c r="TQS20" s="201"/>
      <c r="TQT20" s="201"/>
      <c r="TQU20" s="201"/>
      <c r="TQV20" s="201"/>
      <c r="TQW20" s="201"/>
      <c r="TQX20" s="201"/>
      <c r="TQY20" s="201"/>
      <c r="TQZ20" s="201"/>
      <c r="TRA20" s="201"/>
      <c r="TRB20" s="201"/>
      <c r="TRC20" s="201"/>
      <c r="TRD20" s="201"/>
      <c r="TRE20" s="201"/>
      <c r="TRF20" s="201"/>
      <c r="TRG20" s="201"/>
      <c r="TRH20" s="201"/>
      <c r="TRI20" s="201"/>
      <c r="TRJ20" s="201"/>
      <c r="TRK20" s="201"/>
      <c r="TRL20" s="201"/>
      <c r="TRM20" s="201"/>
      <c r="TRN20" s="201"/>
      <c r="TRO20" s="201"/>
      <c r="TRP20" s="201"/>
      <c r="TRQ20" s="201"/>
      <c r="TRR20" s="201"/>
      <c r="TRS20" s="201"/>
      <c r="TRT20" s="201"/>
      <c r="TRU20" s="201"/>
      <c r="TRV20" s="201"/>
      <c r="TRW20" s="201"/>
      <c r="TRX20" s="201"/>
      <c r="TRY20" s="201"/>
      <c r="TRZ20" s="201"/>
      <c r="TSA20" s="201"/>
      <c r="TSB20" s="201"/>
      <c r="TSC20" s="201"/>
      <c r="TSD20" s="201"/>
      <c r="TSE20" s="201"/>
      <c r="TSF20" s="201"/>
      <c r="TSG20" s="201"/>
      <c r="TSH20" s="201"/>
      <c r="TSI20" s="201"/>
      <c r="TSJ20" s="201"/>
      <c r="TSK20" s="201"/>
      <c r="TSL20" s="201"/>
      <c r="TSM20" s="201"/>
      <c r="TSN20" s="201"/>
      <c r="TSO20" s="201"/>
      <c r="TSP20" s="201"/>
      <c r="TSQ20" s="201"/>
      <c r="TSR20" s="201"/>
      <c r="TSS20" s="201"/>
      <c r="TST20" s="201"/>
      <c r="TSU20" s="201"/>
      <c r="TSV20" s="201"/>
      <c r="TSW20" s="201"/>
      <c r="TSX20" s="201"/>
      <c r="TSY20" s="201"/>
      <c r="TSZ20" s="201"/>
      <c r="TTA20" s="201"/>
      <c r="TTB20" s="201"/>
      <c r="TTC20" s="201"/>
      <c r="TTD20" s="201"/>
      <c r="TTE20" s="201"/>
      <c r="TTF20" s="201"/>
      <c r="TTG20" s="201"/>
      <c r="TTH20" s="201"/>
      <c r="TTI20" s="201"/>
      <c r="TTJ20" s="201"/>
      <c r="TTK20" s="201"/>
      <c r="TTL20" s="201"/>
      <c r="TTM20" s="201"/>
      <c r="TTN20" s="201"/>
      <c r="TTO20" s="201"/>
      <c r="TTP20" s="201"/>
      <c r="TTQ20" s="201"/>
      <c r="TTR20" s="201"/>
      <c r="TTS20" s="201"/>
      <c r="TTT20" s="201"/>
      <c r="TTU20" s="201"/>
      <c r="TTV20" s="201"/>
      <c r="TTW20" s="201"/>
      <c r="TTX20" s="201"/>
      <c r="TTY20" s="201"/>
      <c r="TTZ20" s="201"/>
      <c r="TUA20" s="201"/>
      <c r="TUB20" s="201"/>
      <c r="TUC20" s="201"/>
      <c r="TUD20" s="201"/>
      <c r="TUE20" s="201"/>
      <c r="TUF20" s="201"/>
      <c r="TUG20" s="201"/>
      <c r="TUH20" s="201"/>
      <c r="TUI20" s="201"/>
      <c r="TUJ20" s="201"/>
      <c r="TUK20" s="201"/>
      <c r="TUL20" s="201"/>
      <c r="TUM20" s="201"/>
      <c r="TUN20" s="201"/>
      <c r="TUO20" s="201"/>
      <c r="TUP20" s="201"/>
      <c r="TUQ20" s="201"/>
      <c r="TUR20" s="201"/>
      <c r="TUS20" s="201"/>
      <c r="TUT20" s="201"/>
      <c r="TUU20" s="201"/>
      <c r="TUV20" s="201"/>
      <c r="TUW20" s="201"/>
      <c r="TUX20" s="201"/>
      <c r="TUY20" s="201"/>
      <c r="TUZ20" s="201"/>
      <c r="TVA20" s="201"/>
      <c r="TVB20" s="201"/>
      <c r="TVC20" s="201"/>
      <c r="TVD20" s="201"/>
      <c r="TVE20" s="201"/>
      <c r="TVF20" s="201"/>
      <c r="TVG20" s="201"/>
      <c r="TVH20" s="201"/>
      <c r="TVI20" s="201"/>
      <c r="TVJ20" s="201"/>
      <c r="TVK20" s="201"/>
      <c r="TVL20" s="201"/>
      <c r="TVM20" s="201"/>
      <c r="TVN20" s="201"/>
      <c r="TVO20" s="201"/>
      <c r="TVP20" s="201"/>
      <c r="TVQ20" s="201"/>
      <c r="TVR20" s="201"/>
      <c r="TVS20" s="201"/>
      <c r="TVT20" s="201"/>
      <c r="TVU20" s="201"/>
      <c r="TVV20" s="201"/>
      <c r="TVW20" s="201"/>
      <c r="TVX20" s="201"/>
      <c r="TVY20" s="201"/>
      <c r="TVZ20" s="201"/>
      <c r="TWA20" s="201"/>
      <c r="TWB20" s="201"/>
      <c r="TWC20" s="201"/>
      <c r="TWD20" s="201"/>
      <c r="TWE20" s="201"/>
      <c r="TWF20" s="201"/>
      <c r="TWG20" s="201"/>
      <c r="TWH20" s="201"/>
      <c r="TWI20" s="201"/>
      <c r="TWJ20" s="201"/>
      <c r="TWK20" s="201"/>
      <c r="TWL20" s="201"/>
      <c r="TWM20" s="201"/>
      <c r="TWN20" s="201"/>
      <c r="TWO20" s="201"/>
      <c r="TWP20" s="201"/>
      <c r="TWQ20" s="201"/>
      <c r="TWR20" s="201"/>
      <c r="TWS20" s="201"/>
      <c r="TWT20" s="201"/>
      <c r="TWU20" s="201"/>
      <c r="TWV20" s="201"/>
      <c r="TWW20" s="201"/>
      <c r="TWX20" s="201"/>
      <c r="TWY20" s="201"/>
      <c r="TWZ20" s="201"/>
      <c r="TXA20" s="201"/>
      <c r="TXB20" s="201"/>
      <c r="TXC20" s="201"/>
      <c r="TXD20" s="201"/>
      <c r="TXE20" s="201"/>
      <c r="TXF20" s="201"/>
      <c r="TXG20" s="201"/>
      <c r="TXH20" s="201"/>
      <c r="TXI20" s="201"/>
      <c r="TXJ20" s="201"/>
      <c r="TXK20" s="201"/>
      <c r="TXL20" s="201"/>
      <c r="TXM20" s="201"/>
      <c r="TXN20" s="201"/>
      <c r="TXO20" s="201"/>
      <c r="TXP20" s="201"/>
      <c r="TXQ20" s="201"/>
      <c r="TXR20" s="201"/>
      <c r="TXS20" s="201"/>
      <c r="TXT20" s="201"/>
      <c r="TXU20" s="201"/>
      <c r="TXV20" s="201"/>
      <c r="TXW20" s="201"/>
      <c r="TXX20" s="201"/>
      <c r="TXY20" s="201"/>
      <c r="TXZ20" s="201"/>
      <c r="TYA20" s="201"/>
      <c r="TYB20" s="201"/>
      <c r="TYC20" s="201"/>
      <c r="TYD20" s="201"/>
      <c r="TYE20" s="201"/>
      <c r="TYF20" s="201"/>
      <c r="TYG20" s="201"/>
      <c r="TYH20" s="201"/>
      <c r="TYI20" s="201"/>
      <c r="TYJ20" s="201"/>
      <c r="TYK20" s="201"/>
      <c r="TYL20" s="201"/>
      <c r="TYM20" s="201"/>
      <c r="TYN20" s="201"/>
      <c r="TYO20" s="201"/>
      <c r="TYP20" s="201"/>
      <c r="TYQ20" s="201"/>
      <c r="TYR20" s="201"/>
      <c r="TYS20" s="201"/>
      <c r="TYT20" s="201"/>
      <c r="TYU20" s="201"/>
      <c r="TYV20" s="201"/>
      <c r="TYW20" s="201"/>
      <c r="TYX20" s="201"/>
      <c r="TYY20" s="201"/>
      <c r="TYZ20" s="201"/>
      <c r="TZA20" s="201"/>
      <c r="TZB20" s="201"/>
      <c r="TZC20" s="201"/>
      <c r="TZD20" s="201"/>
      <c r="TZE20" s="201"/>
      <c r="TZF20" s="201"/>
      <c r="TZG20" s="201"/>
      <c r="TZH20" s="201"/>
      <c r="TZI20" s="201"/>
      <c r="TZJ20" s="201"/>
      <c r="TZK20" s="201"/>
      <c r="TZL20" s="201"/>
      <c r="TZM20" s="201"/>
      <c r="TZN20" s="201"/>
      <c r="TZO20" s="201"/>
      <c r="TZP20" s="201"/>
      <c r="TZQ20" s="201"/>
      <c r="TZR20" s="201"/>
      <c r="TZS20" s="201"/>
      <c r="TZT20" s="201"/>
      <c r="TZU20" s="201"/>
      <c r="TZV20" s="201"/>
      <c r="TZW20" s="201"/>
      <c r="TZX20" s="201"/>
      <c r="TZY20" s="201"/>
      <c r="TZZ20" s="201"/>
      <c r="UAA20" s="201"/>
      <c r="UAB20" s="201"/>
      <c r="UAC20" s="201"/>
      <c r="UAD20" s="201"/>
      <c r="UAE20" s="201"/>
      <c r="UAF20" s="201"/>
      <c r="UAG20" s="201"/>
      <c r="UAH20" s="201"/>
      <c r="UAI20" s="201"/>
      <c r="UAJ20" s="201"/>
      <c r="UAK20" s="201"/>
      <c r="UAL20" s="201"/>
      <c r="UAM20" s="201"/>
      <c r="UAN20" s="201"/>
      <c r="UAO20" s="201"/>
      <c r="UAP20" s="201"/>
      <c r="UAQ20" s="201"/>
      <c r="UAR20" s="201"/>
      <c r="UAS20" s="201"/>
      <c r="UAT20" s="201"/>
      <c r="UAU20" s="201"/>
      <c r="UAV20" s="201"/>
      <c r="UAW20" s="201"/>
      <c r="UAX20" s="201"/>
      <c r="UAY20" s="201"/>
      <c r="UAZ20" s="201"/>
      <c r="UBA20" s="201"/>
      <c r="UBB20" s="201"/>
      <c r="UBC20" s="201"/>
      <c r="UBD20" s="201"/>
      <c r="UBE20" s="201"/>
      <c r="UBF20" s="201"/>
      <c r="UBG20" s="201"/>
      <c r="UBH20" s="201"/>
      <c r="UBI20" s="201"/>
      <c r="UBJ20" s="201"/>
      <c r="UBK20" s="201"/>
      <c r="UBL20" s="201"/>
      <c r="UBM20" s="201"/>
      <c r="UBN20" s="201"/>
      <c r="UBO20" s="201"/>
      <c r="UBP20" s="201"/>
      <c r="UBQ20" s="201"/>
      <c r="UBR20" s="201"/>
      <c r="UBS20" s="201"/>
      <c r="UBT20" s="201"/>
      <c r="UBU20" s="201"/>
      <c r="UBV20" s="201"/>
      <c r="UBW20" s="201"/>
      <c r="UBX20" s="201"/>
      <c r="UBY20" s="201"/>
      <c r="UBZ20" s="201"/>
      <c r="UCA20" s="201"/>
      <c r="UCB20" s="201"/>
      <c r="UCC20" s="201"/>
      <c r="UCD20" s="201"/>
      <c r="UCE20" s="201"/>
      <c r="UCF20" s="201"/>
      <c r="UCG20" s="201"/>
      <c r="UCH20" s="201"/>
      <c r="UCI20" s="201"/>
      <c r="UCJ20" s="201"/>
      <c r="UCK20" s="201"/>
      <c r="UCL20" s="201"/>
      <c r="UCM20" s="201"/>
      <c r="UCN20" s="201"/>
      <c r="UCO20" s="201"/>
      <c r="UCP20" s="201"/>
      <c r="UCQ20" s="201"/>
      <c r="UCR20" s="201"/>
      <c r="UCS20" s="201"/>
      <c r="UCT20" s="201"/>
      <c r="UCU20" s="201"/>
      <c r="UCV20" s="201"/>
      <c r="UCW20" s="201"/>
      <c r="UCX20" s="201"/>
      <c r="UCY20" s="201"/>
      <c r="UCZ20" s="201"/>
      <c r="UDA20" s="201"/>
      <c r="UDB20" s="201"/>
      <c r="UDC20" s="201"/>
      <c r="UDD20" s="201"/>
      <c r="UDE20" s="201"/>
      <c r="UDF20" s="201"/>
      <c r="UDG20" s="201"/>
      <c r="UDH20" s="201"/>
      <c r="UDI20" s="201"/>
      <c r="UDJ20" s="201"/>
      <c r="UDK20" s="201"/>
      <c r="UDL20" s="201"/>
      <c r="UDM20" s="201"/>
      <c r="UDN20" s="201"/>
      <c r="UDO20" s="201"/>
      <c r="UDP20" s="201"/>
      <c r="UDQ20" s="201"/>
      <c r="UDR20" s="201"/>
      <c r="UDS20" s="201"/>
      <c r="UDT20" s="201"/>
      <c r="UDU20" s="201"/>
      <c r="UDV20" s="201"/>
      <c r="UDW20" s="201"/>
      <c r="UDX20" s="201"/>
      <c r="UDY20" s="201"/>
      <c r="UDZ20" s="201"/>
      <c r="UEA20" s="201"/>
      <c r="UEB20" s="201"/>
      <c r="UEC20" s="201"/>
      <c r="UED20" s="201"/>
      <c r="UEE20" s="201"/>
      <c r="UEF20" s="201"/>
      <c r="UEG20" s="201"/>
      <c r="UEH20" s="201"/>
      <c r="UEI20" s="201"/>
      <c r="UEJ20" s="201"/>
      <c r="UEK20" s="201"/>
      <c r="UEL20" s="201"/>
      <c r="UEM20" s="201"/>
      <c r="UEN20" s="201"/>
      <c r="UEO20" s="201"/>
      <c r="UEP20" s="201"/>
      <c r="UEQ20" s="201"/>
      <c r="UER20" s="201"/>
      <c r="UES20" s="201"/>
      <c r="UET20" s="201"/>
      <c r="UEU20" s="201"/>
      <c r="UEV20" s="201"/>
      <c r="UEW20" s="201"/>
      <c r="UEX20" s="201"/>
      <c r="UEY20" s="201"/>
      <c r="UEZ20" s="201"/>
      <c r="UFA20" s="201"/>
      <c r="UFB20" s="201"/>
      <c r="UFC20" s="201"/>
      <c r="UFD20" s="201"/>
      <c r="UFE20" s="201"/>
      <c r="UFF20" s="201"/>
      <c r="UFG20" s="201"/>
      <c r="UFH20" s="201"/>
      <c r="UFI20" s="201"/>
      <c r="UFJ20" s="201"/>
      <c r="UFK20" s="201"/>
      <c r="UFL20" s="201"/>
      <c r="UFM20" s="201"/>
      <c r="UFN20" s="201"/>
      <c r="UFO20" s="201"/>
      <c r="UFP20" s="201"/>
      <c r="UFQ20" s="201"/>
      <c r="UFR20" s="201"/>
      <c r="UFS20" s="201"/>
      <c r="UFT20" s="201"/>
      <c r="UFU20" s="201"/>
      <c r="UFV20" s="201"/>
      <c r="UFW20" s="201"/>
      <c r="UFX20" s="201"/>
      <c r="UFY20" s="201"/>
      <c r="UFZ20" s="201"/>
      <c r="UGA20" s="201"/>
      <c r="UGB20" s="201"/>
      <c r="UGC20" s="201"/>
      <c r="UGD20" s="201"/>
      <c r="UGE20" s="201"/>
      <c r="UGF20" s="201"/>
      <c r="UGG20" s="201"/>
      <c r="UGH20" s="201"/>
      <c r="UGI20" s="201"/>
      <c r="UGJ20" s="201"/>
      <c r="UGK20" s="201"/>
      <c r="UGL20" s="201"/>
      <c r="UGM20" s="201"/>
      <c r="UGN20" s="201"/>
      <c r="UGO20" s="201"/>
      <c r="UGP20" s="201"/>
      <c r="UGQ20" s="201"/>
      <c r="UGR20" s="201"/>
      <c r="UGS20" s="201"/>
      <c r="UGT20" s="201"/>
      <c r="UGU20" s="201"/>
      <c r="UGV20" s="201"/>
      <c r="UGW20" s="201"/>
      <c r="UGX20" s="201"/>
      <c r="UGY20" s="201"/>
      <c r="UGZ20" s="201"/>
      <c r="UHA20" s="201"/>
      <c r="UHB20" s="201"/>
      <c r="UHC20" s="201"/>
      <c r="UHD20" s="201"/>
      <c r="UHE20" s="201"/>
      <c r="UHF20" s="201"/>
      <c r="UHG20" s="201"/>
      <c r="UHH20" s="201"/>
      <c r="UHI20" s="201"/>
      <c r="UHJ20" s="201"/>
      <c r="UHK20" s="201"/>
      <c r="UHL20" s="201"/>
      <c r="UHM20" s="201"/>
      <c r="UHN20" s="201"/>
      <c r="UHO20" s="201"/>
      <c r="UHP20" s="201"/>
      <c r="UHQ20" s="201"/>
      <c r="UHR20" s="201"/>
      <c r="UHS20" s="201"/>
      <c r="UHT20" s="201"/>
      <c r="UHU20" s="201"/>
      <c r="UHV20" s="201"/>
      <c r="UHW20" s="201"/>
      <c r="UHX20" s="201"/>
      <c r="UHY20" s="201"/>
      <c r="UHZ20" s="201"/>
      <c r="UIA20" s="201"/>
      <c r="UIB20" s="201"/>
      <c r="UIC20" s="201"/>
      <c r="UID20" s="201"/>
      <c r="UIE20" s="201"/>
      <c r="UIF20" s="201"/>
      <c r="UIG20" s="201"/>
      <c r="UIH20" s="201"/>
      <c r="UII20" s="201"/>
      <c r="UIJ20" s="201"/>
      <c r="UIK20" s="201"/>
      <c r="UIL20" s="201"/>
      <c r="UIM20" s="201"/>
      <c r="UIN20" s="201"/>
      <c r="UIO20" s="201"/>
      <c r="UIP20" s="201"/>
      <c r="UIQ20" s="201"/>
      <c r="UIR20" s="201"/>
      <c r="UIS20" s="201"/>
      <c r="UIT20" s="201"/>
      <c r="UIU20" s="201"/>
      <c r="UIV20" s="201"/>
      <c r="UIW20" s="201"/>
      <c r="UIX20" s="201"/>
      <c r="UIY20" s="201"/>
      <c r="UIZ20" s="201"/>
      <c r="UJA20" s="201"/>
      <c r="UJB20" s="201"/>
      <c r="UJC20" s="201"/>
      <c r="UJD20" s="201"/>
      <c r="UJE20" s="201"/>
      <c r="UJF20" s="201"/>
      <c r="UJG20" s="201"/>
      <c r="UJH20" s="201"/>
      <c r="UJI20" s="201"/>
      <c r="UJJ20" s="201"/>
      <c r="UJK20" s="201"/>
      <c r="UJL20" s="201"/>
      <c r="UJM20" s="201"/>
      <c r="UJN20" s="201"/>
      <c r="UJO20" s="201"/>
      <c r="UJP20" s="201"/>
      <c r="UJQ20" s="201"/>
      <c r="UJR20" s="201"/>
      <c r="UJS20" s="201"/>
      <c r="UJT20" s="201"/>
      <c r="UJU20" s="201"/>
      <c r="UJV20" s="201"/>
      <c r="UJW20" s="201"/>
      <c r="UJX20" s="201"/>
      <c r="UJY20" s="201"/>
      <c r="UJZ20" s="201"/>
      <c r="UKA20" s="201"/>
      <c r="UKB20" s="201"/>
      <c r="UKC20" s="201"/>
      <c r="UKD20" s="201"/>
      <c r="UKE20" s="201"/>
      <c r="UKF20" s="201"/>
      <c r="UKG20" s="201"/>
      <c r="UKH20" s="201"/>
      <c r="UKI20" s="201"/>
      <c r="UKJ20" s="201"/>
      <c r="UKK20" s="201"/>
      <c r="UKL20" s="201"/>
      <c r="UKM20" s="201"/>
      <c r="UKN20" s="201"/>
      <c r="UKO20" s="201"/>
      <c r="UKP20" s="201"/>
      <c r="UKQ20" s="201"/>
      <c r="UKR20" s="201"/>
      <c r="UKS20" s="201"/>
      <c r="UKT20" s="201"/>
      <c r="UKU20" s="201"/>
      <c r="UKV20" s="201"/>
      <c r="UKW20" s="201"/>
      <c r="UKX20" s="201"/>
      <c r="UKY20" s="201"/>
      <c r="UKZ20" s="201"/>
      <c r="ULA20" s="201"/>
      <c r="ULB20" s="201"/>
      <c r="ULC20" s="201"/>
      <c r="ULD20" s="201"/>
      <c r="ULE20" s="201"/>
      <c r="ULF20" s="201"/>
      <c r="ULG20" s="201"/>
      <c r="ULH20" s="201"/>
      <c r="ULI20" s="201"/>
      <c r="ULJ20" s="201"/>
      <c r="ULK20" s="201"/>
      <c r="ULL20" s="201"/>
      <c r="ULM20" s="201"/>
      <c r="ULN20" s="201"/>
      <c r="ULO20" s="201"/>
      <c r="ULP20" s="201"/>
      <c r="ULQ20" s="201"/>
      <c r="ULR20" s="201"/>
      <c r="ULS20" s="201"/>
      <c r="ULT20" s="201"/>
      <c r="ULU20" s="201"/>
      <c r="ULV20" s="201"/>
      <c r="ULW20" s="201"/>
      <c r="ULX20" s="201"/>
      <c r="ULY20" s="201"/>
      <c r="ULZ20" s="201"/>
      <c r="UMA20" s="201"/>
      <c r="UMB20" s="201"/>
      <c r="UMC20" s="201"/>
      <c r="UMD20" s="201"/>
      <c r="UME20" s="201"/>
      <c r="UMF20" s="201"/>
      <c r="UMG20" s="201"/>
      <c r="UMH20" s="201"/>
      <c r="UMI20" s="201"/>
      <c r="UMJ20" s="201"/>
      <c r="UMK20" s="201"/>
      <c r="UML20" s="201"/>
      <c r="UMM20" s="201"/>
      <c r="UMN20" s="201"/>
      <c r="UMO20" s="201"/>
      <c r="UMP20" s="201"/>
      <c r="UMQ20" s="201"/>
      <c r="UMR20" s="201"/>
      <c r="UMS20" s="201"/>
      <c r="UMT20" s="201"/>
      <c r="UMU20" s="201"/>
      <c r="UMV20" s="201"/>
      <c r="UMW20" s="201"/>
      <c r="UMX20" s="201"/>
      <c r="UMY20" s="201"/>
      <c r="UMZ20" s="201"/>
      <c r="UNA20" s="201"/>
      <c r="UNB20" s="201"/>
      <c r="UNC20" s="201"/>
      <c r="UND20" s="201"/>
      <c r="UNE20" s="201"/>
      <c r="UNF20" s="201"/>
      <c r="UNG20" s="201"/>
      <c r="UNH20" s="201"/>
      <c r="UNI20" s="201"/>
      <c r="UNJ20" s="201"/>
      <c r="UNK20" s="201"/>
      <c r="UNL20" s="201"/>
      <c r="UNM20" s="201"/>
      <c r="UNN20" s="201"/>
      <c r="UNO20" s="201"/>
      <c r="UNP20" s="201"/>
      <c r="UNQ20" s="201"/>
      <c r="UNR20" s="201"/>
      <c r="UNS20" s="201"/>
      <c r="UNT20" s="201"/>
      <c r="UNU20" s="201"/>
      <c r="UNV20" s="201"/>
      <c r="UNW20" s="201"/>
      <c r="UNX20" s="201"/>
      <c r="UNY20" s="201"/>
      <c r="UNZ20" s="201"/>
      <c r="UOA20" s="201"/>
      <c r="UOB20" s="201"/>
      <c r="UOC20" s="201"/>
      <c r="UOD20" s="201"/>
      <c r="UOE20" s="201"/>
      <c r="UOF20" s="201"/>
      <c r="UOG20" s="201"/>
      <c r="UOH20" s="201"/>
      <c r="UOI20" s="201"/>
      <c r="UOJ20" s="201"/>
      <c r="UOK20" s="201"/>
      <c r="UOL20" s="201"/>
      <c r="UOM20" s="201"/>
      <c r="UON20" s="201"/>
      <c r="UOO20" s="201"/>
      <c r="UOP20" s="201"/>
      <c r="UOQ20" s="201"/>
      <c r="UOR20" s="201"/>
      <c r="UOS20" s="201"/>
      <c r="UOT20" s="201"/>
      <c r="UOU20" s="201"/>
      <c r="UOV20" s="201"/>
      <c r="UOW20" s="201"/>
      <c r="UOX20" s="201"/>
      <c r="UOY20" s="201"/>
      <c r="UOZ20" s="201"/>
      <c r="UPA20" s="201"/>
      <c r="UPB20" s="201"/>
      <c r="UPC20" s="201"/>
      <c r="UPD20" s="201"/>
      <c r="UPE20" s="201"/>
      <c r="UPF20" s="201"/>
      <c r="UPG20" s="201"/>
      <c r="UPH20" s="201"/>
      <c r="UPI20" s="201"/>
      <c r="UPJ20" s="201"/>
      <c r="UPK20" s="201"/>
      <c r="UPL20" s="201"/>
      <c r="UPM20" s="201"/>
      <c r="UPN20" s="201"/>
      <c r="UPO20" s="201"/>
      <c r="UPP20" s="201"/>
      <c r="UPQ20" s="201"/>
      <c r="UPR20" s="201"/>
      <c r="UPS20" s="201"/>
      <c r="UPT20" s="201"/>
      <c r="UPU20" s="201"/>
      <c r="UPV20" s="201"/>
      <c r="UPW20" s="201"/>
      <c r="UPX20" s="201"/>
      <c r="UPY20" s="201"/>
      <c r="UPZ20" s="201"/>
      <c r="UQA20" s="201"/>
      <c r="UQB20" s="201"/>
      <c r="UQC20" s="201"/>
      <c r="UQD20" s="201"/>
      <c r="UQE20" s="201"/>
      <c r="UQF20" s="201"/>
      <c r="UQG20" s="201"/>
      <c r="UQH20" s="201"/>
      <c r="UQI20" s="201"/>
      <c r="UQJ20" s="201"/>
      <c r="UQK20" s="201"/>
      <c r="UQL20" s="201"/>
      <c r="UQM20" s="201"/>
      <c r="UQN20" s="201"/>
      <c r="UQO20" s="201"/>
      <c r="UQP20" s="201"/>
      <c r="UQQ20" s="201"/>
      <c r="UQR20" s="201"/>
      <c r="UQS20" s="201"/>
      <c r="UQT20" s="201"/>
      <c r="UQU20" s="201"/>
      <c r="UQV20" s="201"/>
      <c r="UQW20" s="201"/>
      <c r="UQX20" s="201"/>
      <c r="UQY20" s="201"/>
      <c r="UQZ20" s="201"/>
      <c r="URA20" s="201"/>
      <c r="URB20" s="201"/>
      <c r="URC20" s="201"/>
      <c r="URD20" s="201"/>
      <c r="URE20" s="201"/>
      <c r="URF20" s="201"/>
      <c r="URG20" s="201"/>
      <c r="URH20" s="201"/>
      <c r="URI20" s="201"/>
      <c r="URJ20" s="201"/>
      <c r="URK20" s="201"/>
      <c r="URL20" s="201"/>
      <c r="URM20" s="201"/>
      <c r="URN20" s="201"/>
      <c r="URO20" s="201"/>
      <c r="URP20" s="201"/>
      <c r="URQ20" s="201"/>
      <c r="URR20" s="201"/>
      <c r="URS20" s="201"/>
      <c r="URT20" s="201"/>
      <c r="URU20" s="201"/>
      <c r="URV20" s="201"/>
      <c r="URW20" s="201"/>
      <c r="URX20" s="201"/>
      <c r="URY20" s="201"/>
      <c r="URZ20" s="201"/>
      <c r="USA20" s="201"/>
      <c r="USB20" s="201"/>
      <c r="USC20" s="201"/>
      <c r="USD20" s="201"/>
      <c r="USE20" s="201"/>
      <c r="USF20" s="201"/>
      <c r="USG20" s="201"/>
      <c r="USH20" s="201"/>
      <c r="USI20" s="201"/>
      <c r="USJ20" s="201"/>
      <c r="USK20" s="201"/>
      <c r="USL20" s="201"/>
      <c r="USM20" s="201"/>
      <c r="USN20" s="201"/>
      <c r="USO20" s="201"/>
      <c r="USP20" s="201"/>
      <c r="USQ20" s="201"/>
      <c r="USR20" s="201"/>
      <c r="USS20" s="201"/>
      <c r="UST20" s="201"/>
      <c r="USU20" s="201"/>
      <c r="USV20" s="201"/>
      <c r="USW20" s="201"/>
      <c r="USX20" s="201"/>
      <c r="USY20" s="201"/>
      <c r="USZ20" s="201"/>
      <c r="UTA20" s="201"/>
      <c r="UTB20" s="201"/>
      <c r="UTC20" s="201"/>
      <c r="UTD20" s="201"/>
      <c r="UTE20" s="201"/>
      <c r="UTF20" s="201"/>
      <c r="UTG20" s="201"/>
      <c r="UTH20" s="201"/>
      <c r="UTI20" s="201"/>
      <c r="UTJ20" s="201"/>
      <c r="UTK20" s="201"/>
      <c r="UTL20" s="201"/>
      <c r="UTM20" s="201"/>
      <c r="UTN20" s="201"/>
      <c r="UTO20" s="201"/>
      <c r="UTP20" s="201"/>
      <c r="UTQ20" s="201"/>
      <c r="UTR20" s="201"/>
      <c r="UTS20" s="201"/>
      <c r="UTT20" s="201"/>
      <c r="UTU20" s="201"/>
      <c r="UTV20" s="201"/>
      <c r="UTW20" s="201"/>
      <c r="UTX20" s="201"/>
      <c r="UTY20" s="201"/>
      <c r="UTZ20" s="201"/>
      <c r="UUA20" s="201"/>
      <c r="UUB20" s="201"/>
      <c r="UUC20" s="201"/>
      <c r="UUD20" s="201"/>
      <c r="UUE20" s="201"/>
      <c r="UUF20" s="201"/>
      <c r="UUG20" s="201"/>
      <c r="UUH20" s="201"/>
      <c r="UUI20" s="201"/>
      <c r="UUJ20" s="201"/>
      <c r="UUK20" s="201"/>
      <c r="UUL20" s="201"/>
      <c r="UUM20" s="201"/>
      <c r="UUN20" s="201"/>
      <c r="UUO20" s="201"/>
      <c r="UUP20" s="201"/>
      <c r="UUQ20" s="201"/>
      <c r="UUR20" s="201"/>
      <c r="UUS20" s="201"/>
      <c r="UUT20" s="201"/>
      <c r="UUU20" s="201"/>
      <c r="UUV20" s="201"/>
      <c r="UUW20" s="201"/>
      <c r="UUX20" s="201"/>
      <c r="UUY20" s="201"/>
      <c r="UUZ20" s="201"/>
      <c r="UVA20" s="201"/>
      <c r="UVB20" s="201"/>
      <c r="UVC20" s="201"/>
      <c r="UVD20" s="201"/>
      <c r="UVE20" s="201"/>
      <c r="UVF20" s="201"/>
      <c r="UVG20" s="201"/>
      <c r="UVH20" s="201"/>
      <c r="UVI20" s="201"/>
      <c r="UVJ20" s="201"/>
      <c r="UVK20" s="201"/>
      <c r="UVL20" s="201"/>
      <c r="UVM20" s="201"/>
      <c r="UVN20" s="201"/>
      <c r="UVO20" s="201"/>
      <c r="UVP20" s="201"/>
      <c r="UVQ20" s="201"/>
      <c r="UVR20" s="201"/>
      <c r="UVS20" s="201"/>
      <c r="UVT20" s="201"/>
      <c r="UVU20" s="201"/>
      <c r="UVV20" s="201"/>
      <c r="UVW20" s="201"/>
      <c r="UVX20" s="201"/>
      <c r="UVY20" s="201"/>
      <c r="UVZ20" s="201"/>
      <c r="UWA20" s="201"/>
      <c r="UWB20" s="201"/>
      <c r="UWC20" s="201"/>
      <c r="UWD20" s="201"/>
      <c r="UWE20" s="201"/>
      <c r="UWF20" s="201"/>
      <c r="UWG20" s="201"/>
      <c r="UWH20" s="201"/>
      <c r="UWI20" s="201"/>
      <c r="UWJ20" s="201"/>
      <c r="UWK20" s="201"/>
      <c r="UWL20" s="201"/>
      <c r="UWM20" s="201"/>
      <c r="UWN20" s="201"/>
      <c r="UWO20" s="201"/>
      <c r="UWP20" s="201"/>
      <c r="UWQ20" s="201"/>
      <c r="UWR20" s="201"/>
      <c r="UWS20" s="201"/>
      <c r="UWT20" s="201"/>
      <c r="UWU20" s="201"/>
      <c r="UWV20" s="201"/>
      <c r="UWW20" s="201"/>
      <c r="UWX20" s="201"/>
      <c r="UWY20" s="201"/>
      <c r="UWZ20" s="201"/>
      <c r="UXA20" s="201"/>
      <c r="UXB20" s="201"/>
      <c r="UXC20" s="201"/>
      <c r="UXD20" s="201"/>
      <c r="UXE20" s="201"/>
      <c r="UXF20" s="201"/>
      <c r="UXG20" s="201"/>
      <c r="UXH20" s="201"/>
      <c r="UXI20" s="201"/>
      <c r="UXJ20" s="201"/>
      <c r="UXK20" s="201"/>
      <c r="UXL20" s="201"/>
      <c r="UXM20" s="201"/>
      <c r="UXN20" s="201"/>
      <c r="UXO20" s="201"/>
      <c r="UXP20" s="201"/>
      <c r="UXQ20" s="201"/>
      <c r="UXR20" s="201"/>
      <c r="UXS20" s="201"/>
      <c r="UXT20" s="201"/>
      <c r="UXU20" s="201"/>
      <c r="UXV20" s="201"/>
      <c r="UXW20" s="201"/>
      <c r="UXX20" s="201"/>
      <c r="UXY20" s="201"/>
      <c r="UXZ20" s="201"/>
      <c r="UYA20" s="201"/>
      <c r="UYB20" s="201"/>
      <c r="UYC20" s="201"/>
      <c r="UYD20" s="201"/>
      <c r="UYE20" s="201"/>
      <c r="UYF20" s="201"/>
      <c r="UYG20" s="201"/>
      <c r="UYH20" s="201"/>
      <c r="UYI20" s="201"/>
      <c r="UYJ20" s="201"/>
      <c r="UYK20" s="201"/>
      <c r="UYL20" s="201"/>
      <c r="UYM20" s="201"/>
      <c r="UYN20" s="201"/>
      <c r="UYO20" s="201"/>
      <c r="UYP20" s="201"/>
      <c r="UYQ20" s="201"/>
      <c r="UYR20" s="201"/>
      <c r="UYS20" s="201"/>
      <c r="UYT20" s="201"/>
      <c r="UYU20" s="201"/>
      <c r="UYV20" s="201"/>
      <c r="UYW20" s="201"/>
      <c r="UYX20" s="201"/>
      <c r="UYY20" s="201"/>
      <c r="UYZ20" s="201"/>
      <c r="UZA20" s="201"/>
      <c r="UZB20" s="201"/>
      <c r="UZC20" s="201"/>
      <c r="UZD20" s="201"/>
      <c r="UZE20" s="201"/>
      <c r="UZF20" s="201"/>
      <c r="UZG20" s="201"/>
      <c r="UZH20" s="201"/>
      <c r="UZI20" s="201"/>
      <c r="UZJ20" s="201"/>
      <c r="UZK20" s="201"/>
      <c r="UZL20" s="201"/>
      <c r="UZM20" s="201"/>
      <c r="UZN20" s="201"/>
      <c r="UZO20" s="201"/>
      <c r="UZP20" s="201"/>
      <c r="UZQ20" s="201"/>
      <c r="UZR20" s="201"/>
      <c r="UZS20" s="201"/>
      <c r="UZT20" s="201"/>
      <c r="UZU20" s="201"/>
      <c r="UZV20" s="201"/>
      <c r="UZW20" s="201"/>
      <c r="UZX20" s="201"/>
      <c r="UZY20" s="201"/>
      <c r="UZZ20" s="201"/>
      <c r="VAA20" s="201"/>
      <c r="VAB20" s="201"/>
      <c r="VAC20" s="201"/>
      <c r="VAD20" s="201"/>
      <c r="VAE20" s="201"/>
      <c r="VAF20" s="201"/>
      <c r="VAG20" s="201"/>
      <c r="VAH20" s="201"/>
      <c r="VAI20" s="201"/>
      <c r="VAJ20" s="201"/>
      <c r="VAK20" s="201"/>
      <c r="VAL20" s="201"/>
      <c r="VAM20" s="201"/>
      <c r="VAN20" s="201"/>
      <c r="VAO20" s="201"/>
      <c r="VAP20" s="201"/>
      <c r="VAQ20" s="201"/>
      <c r="VAR20" s="201"/>
      <c r="VAS20" s="201"/>
      <c r="VAT20" s="201"/>
      <c r="VAU20" s="201"/>
      <c r="VAV20" s="201"/>
      <c r="VAW20" s="201"/>
      <c r="VAX20" s="201"/>
      <c r="VAY20" s="201"/>
      <c r="VAZ20" s="201"/>
      <c r="VBA20" s="201"/>
      <c r="VBB20" s="201"/>
      <c r="VBC20" s="201"/>
      <c r="VBD20" s="201"/>
      <c r="VBE20" s="201"/>
      <c r="VBF20" s="201"/>
      <c r="VBG20" s="201"/>
      <c r="VBH20" s="201"/>
      <c r="VBI20" s="201"/>
      <c r="VBJ20" s="201"/>
      <c r="VBK20" s="201"/>
      <c r="VBL20" s="201"/>
      <c r="VBM20" s="201"/>
      <c r="VBN20" s="201"/>
      <c r="VBO20" s="201"/>
      <c r="VBP20" s="201"/>
      <c r="VBQ20" s="201"/>
      <c r="VBR20" s="201"/>
      <c r="VBS20" s="201"/>
      <c r="VBT20" s="201"/>
      <c r="VBU20" s="201"/>
      <c r="VBV20" s="201"/>
      <c r="VBW20" s="201"/>
      <c r="VBX20" s="201"/>
      <c r="VBY20" s="201"/>
      <c r="VBZ20" s="201"/>
      <c r="VCA20" s="201"/>
      <c r="VCB20" s="201"/>
      <c r="VCC20" s="201"/>
      <c r="VCD20" s="201"/>
      <c r="VCE20" s="201"/>
      <c r="VCF20" s="201"/>
      <c r="VCG20" s="201"/>
      <c r="VCH20" s="201"/>
      <c r="VCI20" s="201"/>
      <c r="VCJ20" s="201"/>
      <c r="VCK20" s="201"/>
      <c r="VCL20" s="201"/>
      <c r="VCM20" s="201"/>
      <c r="VCN20" s="201"/>
      <c r="VCO20" s="201"/>
      <c r="VCP20" s="201"/>
      <c r="VCQ20" s="201"/>
      <c r="VCR20" s="201"/>
      <c r="VCS20" s="201"/>
      <c r="VCT20" s="201"/>
      <c r="VCU20" s="201"/>
      <c r="VCV20" s="201"/>
      <c r="VCW20" s="201"/>
      <c r="VCX20" s="201"/>
      <c r="VCY20" s="201"/>
      <c r="VCZ20" s="201"/>
      <c r="VDA20" s="201"/>
      <c r="VDB20" s="201"/>
      <c r="VDC20" s="201"/>
      <c r="VDD20" s="201"/>
      <c r="VDE20" s="201"/>
      <c r="VDF20" s="201"/>
      <c r="VDG20" s="201"/>
      <c r="VDH20" s="201"/>
      <c r="VDI20" s="201"/>
      <c r="VDJ20" s="201"/>
      <c r="VDK20" s="201"/>
      <c r="VDL20" s="201"/>
      <c r="VDM20" s="201"/>
      <c r="VDN20" s="201"/>
      <c r="VDO20" s="201"/>
      <c r="VDP20" s="201"/>
      <c r="VDQ20" s="201"/>
      <c r="VDR20" s="201"/>
      <c r="VDS20" s="201"/>
      <c r="VDT20" s="201"/>
      <c r="VDU20" s="201"/>
      <c r="VDV20" s="201"/>
      <c r="VDW20" s="201"/>
      <c r="VDX20" s="201"/>
      <c r="VDY20" s="201"/>
      <c r="VDZ20" s="201"/>
      <c r="VEA20" s="201"/>
      <c r="VEB20" s="201"/>
      <c r="VEC20" s="201"/>
      <c r="VED20" s="201"/>
      <c r="VEE20" s="201"/>
      <c r="VEF20" s="201"/>
      <c r="VEG20" s="201"/>
      <c r="VEH20" s="201"/>
      <c r="VEI20" s="201"/>
      <c r="VEJ20" s="201"/>
      <c r="VEK20" s="201"/>
      <c r="VEL20" s="201"/>
      <c r="VEM20" s="201"/>
      <c r="VEN20" s="201"/>
      <c r="VEO20" s="201"/>
      <c r="VEP20" s="201"/>
      <c r="VEQ20" s="201"/>
      <c r="VER20" s="201"/>
      <c r="VES20" s="201"/>
      <c r="VET20" s="201"/>
      <c r="VEU20" s="201"/>
      <c r="VEV20" s="201"/>
      <c r="VEW20" s="201"/>
      <c r="VEX20" s="201"/>
      <c r="VEY20" s="201"/>
      <c r="VEZ20" s="201"/>
      <c r="VFA20" s="201"/>
      <c r="VFB20" s="201"/>
      <c r="VFC20" s="201"/>
      <c r="VFD20" s="201"/>
      <c r="VFE20" s="201"/>
      <c r="VFF20" s="201"/>
      <c r="VFG20" s="201"/>
      <c r="VFH20" s="201"/>
      <c r="VFI20" s="201"/>
      <c r="VFJ20" s="201"/>
      <c r="VFK20" s="201"/>
      <c r="VFL20" s="201"/>
      <c r="VFM20" s="201"/>
      <c r="VFN20" s="201"/>
      <c r="VFO20" s="201"/>
      <c r="VFP20" s="201"/>
      <c r="VFQ20" s="201"/>
      <c r="VFR20" s="201"/>
      <c r="VFS20" s="201"/>
      <c r="VFT20" s="201"/>
      <c r="VFU20" s="201"/>
      <c r="VFV20" s="201"/>
      <c r="VFW20" s="201"/>
      <c r="VFX20" s="201"/>
      <c r="VFY20" s="201"/>
      <c r="VFZ20" s="201"/>
      <c r="VGA20" s="201"/>
      <c r="VGB20" s="201"/>
      <c r="VGC20" s="201"/>
      <c r="VGD20" s="201"/>
      <c r="VGE20" s="201"/>
      <c r="VGF20" s="201"/>
      <c r="VGG20" s="201"/>
      <c r="VGH20" s="201"/>
      <c r="VGI20" s="201"/>
      <c r="VGJ20" s="201"/>
      <c r="VGK20" s="201"/>
      <c r="VGL20" s="201"/>
      <c r="VGM20" s="201"/>
      <c r="VGN20" s="201"/>
      <c r="VGO20" s="201"/>
      <c r="VGP20" s="201"/>
      <c r="VGQ20" s="201"/>
      <c r="VGR20" s="201"/>
      <c r="VGS20" s="201"/>
      <c r="VGT20" s="201"/>
      <c r="VGU20" s="201"/>
      <c r="VGV20" s="201"/>
      <c r="VGW20" s="201"/>
      <c r="VGX20" s="201"/>
      <c r="VGY20" s="201"/>
      <c r="VGZ20" s="201"/>
      <c r="VHA20" s="201"/>
      <c r="VHB20" s="201"/>
      <c r="VHC20" s="201"/>
      <c r="VHD20" s="201"/>
      <c r="VHE20" s="201"/>
      <c r="VHF20" s="201"/>
      <c r="VHG20" s="201"/>
      <c r="VHH20" s="201"/>
      <c r="VHI20" s="201"/>
      <c r="VHJ20" s="201"/>
      <c r="VHK20" s="201"/>
      <c r="VHL20" s="201"/>
      <c r="VHM20" s="201"/>
      <c r="VHN20" s="201"/>
      <c r="VHO20" s="201"/>
      <c r="VHP20" s="201"/>
      <c r="VHQ20" s="201"/>
      <c r="VHR20" s="201"/>
      <c r="VHS20" s="201"/>
      <c r="VHT20" s="201"/>
      <c r="VHU20" s="201"/>
      <c r="VHV20" s="201"/>
      <c r="VHW20" s="201"/>
      <c r="VHX20" s="201"/>
      <c r="VHY20" s="201"/>
      <c r="VHZ20" s="201"/>
      <c r="VIA20" s="201"/>
      <c r="VIB20" s="201"/>
      <c r="VIC20" s="201"/>
      <c r="VID20" s="201"/>
      <c r="VIE20" s="201"/>
      <c r="VIF20" s="201"/>
      <c r="VIG20" s="201"/>
      <c r="VIH20" s="201"/>
      <c r="VII20" s="201"/>
      <c r="VIJ20" s="201"/>
      <c r="VIK20" s="201"/>
      <c r="VIL20" s="201"/>
      <c r="VIM20" s="201"/>
      <c r="VIN20" s="201"/>
      <c r="VIO20" s="201"/>
      <c r="VIP20" s="201"/>
      <c r="VIQ20" s="201"/>
      <c r="VIR20" s="201"/>
      <c r="VIS20" s="201"/>
      <c r="VIT20" s="201"/>
      <c r="VIU20" s="201"/>
      <c r="VIV20" s="201"/>
      <c r="VIW20" s="201"/>
      <c r="VIX20" s="201"/>
      <c r="VIY20" s="201"/>
      <c r="VIZ20" s="201"/>
      <c r="VJA20" s="201"/>
      <c r="VJB20" s="201"/>
      <c r="VJC20" s="201"/>
      <c r="VJD20" s="201"/>
      <c r="VJE20" s="201"/>
      <c r="VJF20" s="201"/>
      <c r="VJG20" s="201"/>
      <c r="VJH20" s="201"/>
      <c r="VJI20" s="201"/>
      <c r="VJJ20" s="201"/>
      <c r="VJK20" s="201"/>
      <c r="VJL20" s="201"/>
      <c r="VJM20" s="201"/>
      <c r="VJN20" s="201"/>
      <c r="VJO20" s="201"/>
      <c r="VJP20" s="201"/>
      <c r="VJQ20" s="201"/>
      <c r="VJR20" s="201"/>
      <c r="VJS20" s="201"/>
      <c r="VJT20" s="201"/>
      <c r="VJU20" s="201"/>
      <c r="VJV20" s="201"/>
      <c r="VJW20" s="201"/>
      <c r="VJX20" s="201"/>
      <c r="VJY20" s="201"/>
      <c r="VJZ20" s="201"/>
      <c r="VKA20" s="201"/>
      <c r="VKB20" s="201"/>
      <c r="VKC20" s="201"/>
      <c r="VKD20" s="201"/>
      <c r="VKE20" s="201"/>
      <c r="VKF20" s="201"/>
      <c r="VKG20" s="201"/>
      <c r="VKH20" s="201"/>
      <c r="VKI20" s="201"/>
      <c r="VKJ20" s="201"/>
      <c r="VKK20" s="201"/>
      <c r="VKL20" s="201"/>
      <c r="VKM20" s="201"/>
      <c r="VKN20" s="201"/>
      <c r="VKO20" s="201"/>
      <c r="VKP20" s="201"/>
      <c r="VKQ20" s="201"/>
      <c r="VKR20" s="201"/>
      <c r="VKS20" s="201"/>
      <c r="VKT20" s="201"/>
      <c r="VKU20" s="201"/>
      <c r="VKV20" s="201"/>
      <c r="VKW20" s="201"/>
      <c r="VKX20" s="201"/>
      <c r="VKY20" s="201"/>
      <c r="VKZ20" s="201"/>
      <c r="VLA20" s="201"/>
      <c r="VLB20" s="201"/>
      <c r="VLC20" s="201"/>
      <c r="VLD20" s="201"/>
      <c r="VLE20" s="201"/>
      <c r="VLF20" s="201"/>
      <c r="VLG20" s="201"/>
      <c r="VLH20" s="201"/>
      <c r="VLI20" s="201"/>
      <c r="VLJ20" s="201"/>
      <c r="VLK20" s="201"/>
      <c r="VLL20" s="201"/>
      <c r="VLM20" s="201"/>
      <c r="VLN20" s="201"/>
      <c r="VLO20" s="201"/>
      <c r="VLP20" s="201"/>
      <c r="VLQ20" s="201"/>
      <c r="VLR20" s="201"/>
      <c r="VLS20" s="201"/>
      <c r="VLT20" s="201"/>
      <c r="VLU20" s="201"/>
      <c r="VLV20" s="201"/>
      <c r="VLW20" s="201"/>
      <c r="VLX20" s="201"/>
      <c r="VLY20" s="201"/>
      <c r="VLZ20" s="201"/>
      <c r="VMA20" s="201"/>
      <c r="VMB20" s="201"/>
      <c r="VMC20" s="201"/>
      <c r="VMD20" s="201"/>
      <c r="VME20" s="201"/>
      <c r="VMF20" s="201"/>
      <c r="VMG20" s="201"/>
      <c r="VMH20" s="201"/>
      <c r="VMI20" s="201"/>
      <c r="VMJ20" s="201"/>
      <c r="VMK20" s="201"/>
      <c r="VML20" s="201"/>
      <c r="VMM20" s="201"/>
      <c r="VMN20" s="201"/>
      <c r="VMO20" s="201"/>
      <c r="VMP20" s="201"/>
      <c r="VMQ20" s="201"/>
      <c r="VMR20" s="201"/>
      <c r="VMS20" s="201"/>
      <c r="VMT20" s="201"/>
      <c r="VMU20" s="201"/>
      <c r="VMV20" s="201"/>
      <c r="VMW20" s="201"/>
      <c r="VMX20" s="201"/>
      <c r="VMY20" s="201"/>
      <c r="VMZ20" s="201"/>
      <c r="VNA20" s="201"/>
      <c r="VNB20" s="201"/>
      <c r="VNC20" s="201"/>
      <c r="VND20" s="201"/>
      <c r="VNE20" s="201"/>
      <c r="VNF20" s="201"/>
      <c r="VNG20" s="201"/>
      <c r="VNH20" s="201"/>
      <c r="VNI20" s="201"/>
      <c r="VNJ20" s="201"/>
      <c r="VNK20" s="201"/>
      <c r="VNL20" s="201"/>
      <c r="VNM20" s="201"/>
      <c r="VNN20" s="201"/>
      <c r="VNO20" s="201"/>
      <c r="VNP20" s="201"/>
      <c r="VNQ20" s="201"/>
      <c r="VNR20" s="201"/>
      <c r="VNS20" s="201"/>
      <c r="VNT20" s="201"/>
      <c r="VNU20" s="201"/>
      <c r="VNV20" s="201"/>
      <c r="VNW20" s="201"/>
      <c r="VNX20" s="201"/>
      <c r="VNY20" s="201"/>
      <c r="VNZ20" s="201"/>
      <c r="VOA20" s="201"/>
      <c r="VOB20" s="201"/>
      <c r="VOC20" s="201"/>
      <c r="VOD20" s="201"/>
      <c r="VOE20" s="201"/>
      <c r="VOF20" s="201"/>
      <c r="VOG20" s="201"/>
      <c r="VOH20" s="201"/>
      <c r="VOI20" s="201"/>
      <c r="VOJ20" s="201"/>
      <c r="VOK20" s="201"/>
      <c r="VOL20" s="201"/>
      <c r="VOM20" s="201"/>
      <c r="VON20" s="201"/>
      <c r="VOO20" s="201"/>
      <c r="VOP20" s="201"/>
      <c r="VOQ20" s="201"/>
      <c r="VOR20" s="201"/>
      <c r="VOS20" s="201"/>
      <c r="VOT20" s="201"/>
      <c r="VOU20" s="201"/>
      <c r="VOV20" s="201"/>
      <c r="VOW20" s="201"/>
      <c r="VOX20" s="201"/>
      <c r="VOY20" s="201"/>
      <c r="VOZ20" s="201"/>
      <c r="VPA20" s="201"/>
      <c r="VPB20" s="201"/>
      <c r="VPC20" s="201"/>
      <c r="VPD20" s="201"/>
      <c r="VPE20" s="201"/>
      <c r="VPF20" s="201"/>
      <c r="VPG20" s="201"/>
      <c r="VPH20" s="201"/>
      <c r="VPI20" s="201"/>
      <c r="VPJ20" s="201"/>
      <c r="VPK20" s="201"/>
      <c r="VPL20" s="201"/>
      <c r="VPM20" s="201"/>
      <c r="VPN20" s="201"/>
      <c r="VPO20" s="201"/>
      <c r="VPP20" s="201"/>
      <c r="VPQ20" s="201"/>
      <c r="VPR20" s="201"/>
      <c r="VPS20" s="201"/>
      <c r="VPT20" s="201"/>
      <c r="VPU20" s="201"/>
      <c r="VPV20" s="201"/>
      <c r="VPW20" s="201"/>
      <c r="VPX20" s="201"/>
      <c r="VPY20" s="201"/>
      <c r="VPZ20" s="201"/>
      <c r="VQA20" s="201"/>
      <c r="VQB20" s="201"/>
      <c r="VQC20" s="201"/>
      <c r="VQD20" s="201"/>
      <c r="VQE20" s="201"/>
      <c r="VQF20" s="201"/>
      <c r="VQG20" s="201"/>
      <c r="VQH20" s="201"/>
      <c r="VQI20" s="201"/>
      <c r="VQJ20" s="201"/>
      <c r="VQK20" s="201"/>
      <c r="VQL20" s="201"/>
      <c r="VQM20" s="201"/>
      <c r="VQN20" s="201"/>
      <c r="VQO20" s="201"/>
      <c r="VQP20" s="201"/>
      <c r="VQQ20" s="201"/>
      <c r="VQR20" s="201"/>
      <c r="VQS20" s="201"/>
      <c r="VQT20" s="201"/>
      <c r="VQU20" s="201"/>
      <c r="VQV20" s="201"/>
      <c r="VQW20" s="201"/>
      <c r="VQX20" s="201"/>
      <c r="VQY20" s="201"/>
      <c r="VQZ20" s="201"/>
      <c r="VRA20" s="201"/>
      <c r="VRB20" s="201"/>
      <c r="VRC20" s="201"/>
      <c r="VRD20" s="201"/>
      <c r="VRE20" s="201"/>
      <c r="VRF20" s="201"/>
      <c r="VRG20" s="201"/>
      <c r="VRH20" s="201"/>
      <c r="VRI20" s="201"/>
      <c r="VRJ20" s="201"/>
      <c r="VRK20" s="201"/>
      <c r="VRL20" s="201"/>
      <c r="VRM20" s="201"/>
      <c r="VRN20" s="201"/>
      <c r="VRO20" s="201"/>
      <c r="VRP20" s="201"/>
      <c r="VRQ20" s="201"/>
      <c r="VRR20" s="201"/>
      <c r="VRS20" s="201"/>
      <c r="VRT20" s="201"/>
      <c r="VRU20" s="201"/>
      <c r="VRV20" s="201"/>
      <c r="VRW20" s="201"/>
      <c r="VRX20" s="201"/>
      <c r="VRY20" s="201"/>
      <c r="VRZ20" s="201"/>
      <c r="VSA20" s="201"/>
      <c r="VSB20" s="201"/>
      <c r="VSC20" s="201"/>
      <c r="VSD20" s="201"/>
      <c r="VSE20" s="201"/>
      <c r="VSF20" s="201"/>
      <c r="VSG20" s="201"/>
      <c r="VSH20" s="201"/>
      <c r="VSI20" s="201"/>
      <c r="VSJ20" s="201"/>
      <c r="VSK20" s="201"/>
      <c r="VSL20" s="201"/>
      <c r="VSM20" s="201"/>
      <c r="VSN20" s="201"/>
      <c r="VSO20" s="201"/>
      <c r="VSP20" s="201"/>
      <c r="VSQ20" s="201"/>
      <c r="VSR20" s="201"/>
      <c r="VSS20" s="201"/>
      <c r="VST20" s="201"/>
      <c r="VSU20" s="201"/>
      <c r="VSV20" s="201"/>
      <c r="VSW20" s="201"/>
      <c r="VSX20" s="201"/>
      <c r="VSY20" s="201"/>
      <c r="VSZ20" s="201"/>
      <c r="VTA20" s="201"/>
      <c r="VTB20" s="201"/>
      <c r="VTC20" s="201"/>
      <c r="VTD20" s="201"/>
      <c r="VTE20" s="201"/>
      <c r="VTF20" s="201"/>
      <c r="VTG20" s="201"/>
      <c r="VTH20" s="201"/>
      <c r="VTI20" s="201"/>
      <c r="VTJ20" s="201"/>
      <c r="VTK20" s="201"/>
      <c r="VTL20" s="201"/>
      <c r="VTM20" s="201"/>
      <c r="VTN20" s="201"/>
      <c r="VTO20" s="201"/>
      <c r="VTP20" s="201"/>
      <c r="VTQ20" s="201"/>
      <c r="VTR20" s="201"/>
      <c r="VTS20" s="201"/>
      <c r="VTT20" s="201"/>
      <c r="VTU20" s="201"/>
      <c r="VTV20" s="201"/>
      <c r="VTW20" s="201"/>
      <c r="VTX20" s="201"/>
      <c r="VTY20" s="201"/>
      <c r="VTZ20" s="201"/>
      <c r="VUA20" s="201"/>
      <c r="VUB20" s="201"/>
      <c r="VUC20" s="201"/>
      <c r="VUD20" s="201"/>
      <c r="VUE20" s="201"/>
      <c r="VUF20" s="201"/>
      <c r="VUG20" s="201"/>
      <c r="VUH20" s="201"/>
      <c r="VUI20" s="201"/>
      <c r="VUJ20" s="201"/>
      <c r="VUK20" s="201"/>
      <c r="VUL20" s="201"/>
      <c r="VUM20" s="201"/>
      <c r="VUN20" s="201"/>
      <c r="VUO20" s="201"/>
      <c r="VUP20" s="201"/>
      <c r="VUQ20" s="201"/>
      <c r="VUR20" s="201"/>
      <c r="VUS20" s="201"/>
      <c r="VUT20" s="201"/>
      <c r="VUU20" s="201"/>
      <c r="VUV20" s="201"/>
      <c r="VUW20" s="201"/>
      <c r="VUX20" s="201"/>
      <c r="VUY20" s="201"/>
      <c r="VUZ20" s="201"/>
      <c r="VVA20" s="201"/>
      <c r="VVB20" s="201"/>
      <c r="VVC20" s="201"/>
      <c r="VVD20" s="201"/>
      <c r="VVE20" s="201"/>
      <c r="VVF20" s="201"/>
      <c r="VVG20" s="201"/>
      <c r="VVH20" s="201"/>
      <c r="VVI20" s="201"/>
      <c r="VVJ20" s="201"/>
      <c r="VVK20" s="201"/>
      <c r="VVL20" s="201"/>
      <c r="VVM20" s="201"/>
      <c r="VVN20" s="201"/>
      <c r="VVO20" s="201"/>
      <c r="VVP20" s="201"/>
      <c r="VVQ20" s="201"/>
      <c r="VVR20" s="201"/>
      <c r="VVS20" s="201"/>
      <c r="VVT20" s="201"/>
      <c r="VVU20" s="201"/>
      <c r="VVV20" s="201"/>
      <c r="VVW20" s="201"/>
      <c r="VVX20" s="201"/>
      <c r="VVY20" s="201"/>
      <c r="VVZ20" s="201"/>
      <c r="VWA20" s="201"/>
      <c r="VWB20" s="201"/>
      <c r="VWC20" s="201"/>
      <c r="VWD20" s="201"/>
      <c r="VWE20" s="201"/>
      <c r="VWF20" s="201"/>
      <c r="VWG20" s="201"/>
      <c r="VWH20" s="201"/>
      <c r="VWI20" s="201"/>
      <c r="VWJ20" s="201"/>
      <c r="VWK20" s="201"/>
      <c r="VWL20" s="201"/>
      <c r="VWM20" s="201"/>
      <c r="VWN20" s="201"/>
      <c r="VWO20" s="201"/>
      <c r="VWP20" s="201"/>
      <c r="VWQ20" s="201"/>
      <c r="VWR20" s="201"/>
      <c r="VWS20" s="201"/>
      <c r="VWT20" s="201"/>
      <c r="VWU20" s="201"/>
      <c r="VWV20" s="201"/>
      <c r="VWW20" s="201"/>
      <c r="VWX20" s="201"/>
      <c r="VWY20" s="201"/>
      <c r="VWZ20" s="201"/>
      <c r="VXA20" s="201"/>
      <c r="VXB20" s="201"/>
      <c r="VXC20" s="201"/>
      <c r="VXD20" s="201"/>
      <c r="VXE20" s="201"/>
      <c r="VXF20" s="201"/>
      <c r="VXG20" s="201"/>
      <c r="VXH20" s="201"/>
      <c r="VXI20" s="201"/>
      <c r="VXJ20" s="201"/>
      <c r="VXK20" s="201"/>
      <c r="VXL20" s="201"/>
      <c r="VXM20" s="201"/>
      <c r="VXN20" s="201"/>
      <c r="VXO20" s="201"/>
      <c r="VXP20" s="201"/>
      <c r="VXQ20" s="201"/>
      <c r="VXR20" s="201"/>
      <c r="VXS20" s="201"/>
      <c r="VXT20" s="201"/>
      <c r="VXU20" s="201"/>
      <c r="VXV20" s="201"/>
      <c r="VXW20" s="201"/>
      <c r="VXX20" s="201"/>
      <c r="VXY20" s="201"/>
      <c r="VXZ20" s="201"/>
      <c r="VYA20" s="201"/>
      <c r="VYB20" s="201"/>
      <c r="VYC20" s="201"/>
      <c r="VYD20" s="201"/>
      <c r="VYE20" s="201"/>
      <c r="VYF20" s="201"/>
      <c r="VYG20" s="201"/>
      <c r="VYH20" s="201"/>
      <c r="VYI20" s="201"/>
      <c r="VYJ20" s="201"/>
      <c r="VYK20" s="201"/>
      <c r="VYL20" s="201"/>
      <c r="VYM20" s="201"/>
      <c r="VYN20" s="201"/>
      <c r="VYO20" s="201"/>
      <c r="VYP20" s="201"/>
      <c r="VYQ20" s="201"/>
      <c r="VYR20" s="201"/>
      <c r="VYS20" s="201"/>
      <c r="VYT20" s="201"/>
      <c r="VYU20" s="201"/>
      <c r="VYV20" s="201"/>
      <c r="VYW20" s="201"/>
      <c r="VYX20" s="201"/>
      <c r="VYY20" s="201"/>
      <c r="VYZ20" s="201"/>
      <c r="VZA20" s="201"/>
      <c r="VZB20" s="201"/>
      <c r="VZC20" s="201"/>
      <c r="VZD20" s="201"/>
      <c r="VZE20" s="201"/>
      <c r="VZF20" s="201"/>
      <c r="VZG20" s="201"/>
      <c r="VZH20" s="201"/>
      <c r="VZI20" s="201"/>
      <c r="VZJ20" s="201"/>
      <c r="VZK20" s="201"/>
      <c r="VZL20" s="201"/>
      <c r="VZM20" s="201"/>
      <c r="VZN20" s="201"/>
      <c r="VZO20" s="201"/>
      <c r="VZP20" s="201"/>
      <c r="VZQ20" s="201"/>
      <c r="VZR20" s="201"/>
      <c r="VZS20" s="201"/>
      <c r="VZT20" s="201"/>
      <c r="VZU20" s="201"/>
      <c r="VZV20" s="201"/>
      <c r="VZW20" s="201"/>
      <c r="VZX20" s="201"/>
      <c r="VZY20" s="201"/>
      <c r="VZZ20" s="201"/>
      <c r="WAA20" s="201"/>
      <c r="WAB20" s="201"/>
      <c r="WAC20" s="201"/>
      <c r="WAD20" s="201"/>
      <c r="WAE20" s="201"/>
      <c r="WAF20" s="201"/>
      <c r="WAG20" s="201"/>
      <c r="WAH20" s="201"/>
      <c r="WAI20" s="201"/>
      <c r="WAJ20" s="201"/>
      <c r="WAK20" s="201"/>
      <c r="WAL20" s="201"/>
      <c r="WAM20" s="201"/>
      <c r="WAN20" s="201"/>
      <c r="WAO20" s="201"/>
      <c r="WAP20" s="201"/>
      <c r="WAQ20" s="201"/>
      <c r="WAR20" s="201"/>
      <c r="WAS20" s="201"/>
      <c r="WAT20" s="201"/>
      <c r="WAU20" s="201"/>
      <c r="WAV20" s="201"/>
      <c r="WAW20" s="201"/>
      <c r="WAX20" s="201"/>
      <c r="WAY20" s="201"/>
      <c r="WAZ20" s="201"/>
      <c r="WBA20" s="201"/>
      <c r="WBB20" s="201"/>
      <c r="WBC20" s="201"/>
      <c r="WBD20" s="201"/>
      <c r="WBE20" s="201"/>
      <c r="WBF20" s="201"/>
      <c r="WBG20" s="201"/>
      <c r="WBH20" s="201"/>
      <c r="WBI20" s="201"/>
      <c r="WBJ20" s="201"/>
      <c r="WBK20" s="201"/>
      <c r="WBL20" s="201"/>
      <c r="WBM20" s="201"/>
      <c r="WBN20" s="201"/>
      <c r="WBO20" s="201"/>
      <c r="WBP20" s="201"/>
      <c r="WBQ20" s="201"/>
      <c r="WBR20" s="201"/>
      <c r="WBS20" s="201"/>
      <c r="WBT20" s="201"/>
      <c r="WBU20" s="201"/>
      <c r="WBV20" s="201"/>
      <c r="WBW20" s="201"/>
      <c r="WBX20" s="201"/>
      <c r="WBY20" s="201"/>
      <c r="WBZ20" s="201"/>
      <c r="WCA20" s="201"/>
      <c r="WCB20" s="201"/>
      <c r="WCC20" s="201"/>
      <c r="WCD20" s="201"/>
      <c r="WCE20" s="201"/>
      <c r="WCF20" s="201"/>
      <c r="WCG20" s="201"/>
      <c r="WCH20" s="201"/>
      <c r="WCI20" s="201"/>
      <c r="WCJ20" s="201"/>
      <c r="WCK20" s="201"/>
      <c r="WCL20" s="201"/>
      <c r="WCM20" s="201"/>
      <c r="WCN20" s="201"/>
      <c r="WCO20" s="201"/>
      <c r="WCP20" s="201"/>
      <c r="WCQ20" s="201"/>
      <c r="WCR20" s="201"/>
      <c r="WCS20" s="201"/>
      <c r="WCT20" s="201"/>
      <c r="WCU20" s="201"/>
      <c r="WCV20" s="201"/>
      <c r="WCW20" s="201"/>
      <c r="WCX20" s="201"/>
      <c r="WCY20" s="201"/>
      <c r="WCZ20" s="201"/>
      <c r="WDA20" s="201"/>
      <c r="WDB20" s="201"/>
      <c r="WDC20" s="201"/>
      <c r="WDD20" s="201"/>
      <c r="WDE20" s="201"/>
      <c r="WDF20" s="201"/>
      <c r="WDG20" s="201"/>
      <c r="WDH20" s="201"/>
      <c r="WDI20" s="201"/>
      <c r="WDJ20" s="201"/>
      <c r="WDK20" s="201"/>
      <c r="WDL20" s="201"/>
      <c r="WDM20" s="201"/>
      <c r="WDN20" s="201"/>
      <c r="WDO20" s="201"/>
      <c r="WDP20" s="201"/>
      <c r="WDQ20" s="201"/>
      <c r="WDR20" s="201"/>
      <c r="WDS20" s="201"/>
      <c r="WDT20" s="201"/>
      <c r="WDU20" s="201"/>
      <c r="WDV20" s="201"/>
      <c r="WDW20" s="201"/>
      <c r="WDX20" s="201"/>
      <c r="WDY20" s="201"/>
      <c r="WDZ20" s="201"/>
      <c r="WEA20" s="201"/>
      <c r="WEB20" s="201"/>
      <c r="WEC20" s="201"/>
      <c r="WED20" s="201"/>
      <c r="WEE20" s="201"/>
      <c r="WEF20" s="201"/>
      <c r="WEG20" s="201"/>
      <c r="WEH20" s="201"/>
      <c r="WEI20" s="201"/>
      <c r="WEJ20" s="201"/>
      <c r="WEK20" s="201"/>
      <c r="WEL20" s="201"/>
      <c r="WEM20" s="201"/>
      <c r="WEN20" s="201"/>
      <c r="WEO20" s="201"/>
      <c r="WEP20" s="201"/>
      <c r="WEQ20" s="201"/>
      <c r="WER20" s="201"/>
      <c r="WES20" s="201"/>
      <c r="WET20" s="201"/>
      <c r="WEU20" s="201"/>
      <c r="WEV20" s="201"/>
      <c r="WEW20" s="201"/>
      <c r="WEX20" s="201"/>
      <c r="WEY20" s="201"/>
      <c r="WEZ20" s="201"/>
      <c r="WFA20" s="201"/>
      <c r="WFB20" s="201"/>
      <c r="WFC20" s="201"/>
      <c r="WFD20" s="201"/>
      <c r="WFE20" s="201"/>
      <c r="WFF20" s="201"/>
      <c r="WFG20" s="201"/>
      <c r="WFH20" s="201"/>
      <c r="WFI20" s="201"/>
      <c r="WFJ20" s="201"/>
      <c r="WFK20" s="201"/>
      <c r="WFL20" s="201"/>
      <c r="WFM20" s="201"/>
      <c r="WFN20" s="201"/>
      <c r="WFO20" s="201"/>
      <c r="WFP20" s="201"/>
      <c r="WFQ20" s="201"/>
      <c r="WFR20" s="201"/>
      <c r="WFS20" s="201"/>
      <c r="WFT20" s="201"/>
      <c r="WFU20" s="201"/>
      <c r="WFV20" s="201"/>
      <c r="WFW20" s="201"/>
      <c r="WFX20" s="201"/>
      <c r="WFY20" s="201"/>
      <c r="WFZ20" s="201"/>
      <c r="WGA20" s="201"/>
      <c r="WGB20" s="201"/>
      <c r="WGC20" s="201"/>
      <c r="WGD20" s="201"/>
      <c r="WGE20" s="201"/>
      <c r="WGF20" s="201"/>
      <c r="WGG20" s="201"/>
      <c r="WGH20" s="201"/>
      <c r="WGI20" s="201"/>
      <c r="WGJ20" s="201"/>
      <c r="WGK20" s="201"/>
      <c r="WGL20" s="201"/>
      <c r="WGM20" s="201"/>
      <c r="WGN20" s="201"/>
      <c r="WGO20" s="201"/>
      <c r="WGP20" s="201"/>
      <c r="WGQ20" s="201"/>
      <c r="WGR20" s="201"/>
      <c r="WGS20" s="201"/>
      <c r="WGT20" s="201"/>
      <c r="WGU20" s="201"/>
      <c r="WGV20" s="201"/>
      <c r="WGW20" s="201"/>
      <c r="WGX20" s="201"/>
      <c r="WGY20" s="201"/>
      <c r="WGZ20" s="201"/>
      <c r="WHA20" s="201"/>
      <c r="WHB20" s="201"/>
      <c r="WHC20" s="201"/>
      <c r="WHD20" s="201"/>
      <c r="WHE20" s="201"/>
      <c r="WHF20" s="201"/>
      <c r="WHG20" s="201"/>
      <c r="WHH20" s="201"/>
      <c r="WHI20" s="201"/>
      <c r="WHJ20" s="201"/>
      <c r="WHK20" s="201"/>
      <c r="WHL20" s="201"/>
      <c r="WHM20" s="201"/>
      <c r="WHN20" s="201"/>
      <c r="WHO20" s="201"/>
      <c r="WHP20" s="201"/>
      <c r="WHQ20" s="201"/>
      <c r="WHR20" s="201"/>
      <c r="WHS20" s="201"/>
      <c r="WHT20" s="201"/>
      <c r="WHU20" s="201"/>
      <c r="WHV20" s="201"/>
      <c r="WHW20" s="201"/>
      <c r="WHX20" s="201"/>
      <c r="WHY20" s="201"/>
      <c r="WHZ20" s="201"/>
      <c r="WIA20" s="201"/>
      <c r="WIB20" s="201"/>
      <c r="WIC20" s="201"/>
      <c r="WID20" s="201"/>
      <c r="WIE20" s="201"/>
      <c r="WIF20" s="201"/>
      <c r="WIG20" s="201"/>
      <c r="WIH20" s="201"/>
      <c r="WII20" s="201"/>
      <c r="WIJ20" s="201"/>
      <c r="WIK20" s="201"/>
      <c r="WIL20" s="201"/>
      <c r="WIM20" s="201"/>
      <c r="WIN20" s="201"/>
      <c r="WIO20" s="201"/>
      <c r="WIP20" s="201"/>
      <c r="WIQ20" s="201"/>
      <c r="WIR20" s="201"/>
      <c r="WIS20" s="201"/>
      <c r="WIT20" s="201"/>
      <c r="WIU20" s="201"/>
      <c r="WIV20" s="201"/>
      <c r="WIW20" s="201"/>
      <c r="WIX20" s="201"/>
      <c r="WIY20" s="201"/>
      <c r="WIZ20" s="201"/>
      <c r="WJA20" s="201"/>
      <c r="WJB20" s="201"/>
      <c r="WJC20" s="201"/>
      <c r="WJD20" s="201"/>
      <c r="WJE20" s="201"/>
      <c r="WJF20" s="201"/>
      <c r="WJG20" s="201"/>
      <c r="WJH20" s="201"/>
      <c r="WJI20" s="201"/>
      <c r="WJJ20" s="201"/>
      <c r="WJK20" s="201"/>
      <c r="WJL20" s="201"/>
      <c r="WJM20" s="201"/>
      <c r="WJN20" s="201"/>
      <c r="WJO20" s="201"/>
      <c r="WJP20" s="201"/>
      <c r="WJQ20" s="201"/>
      <c r="WJR20" s="201"/>
      <c r="WJS20" s="201"/>
      <c r="WJT20" s="201"/>
      <c r="WJU20" s="201"/>
      <c r="WJV20" s="201"/>
      <c r="WJW20" s="201"/>
      <c r="WJX20" s="201"/>
      <c r="WJY20" s="201"/>
      <c r="WJZ20" s="201"/>
      <c r="WKA20" s="201"/>
      <c r="WKB20" s="201"/>
      <c r="WKC20" s="201"/>
      <c r="WKD20" s="201"/>
      <c r="WKE20" s="201"/>
      <c r="WKF20" s="201"/>
      <c r="WKG20" s="201"/>
      <c r="WKH20" s="201"/>
      <c r="WKI20" s="201"/>
      <c r="WKJ20" s="201"/>
      <c r="WKK20" s="201"/>
      <c r="WKL20" s="201"/>
      <c r="WKM20" s="201"/>
      <c r="WKN20" s="201"/>
      <c r="WKO20" s="201"/>
      <c r="WKP20" s="201"/>
      <c r="WKQ20" s="201"/>
      <c r="WKR20" s="201"/>
      <c r="WKS20" s="201"/>
      <c r="WKT20" s="201"/>
      <c r="WKU20" s="201"/>
      <c r="WKV20" s="201"/>
      <c r="WKW20" s="201"/>
      <c r="WKX20" s="201"/>
      <c r="WKY20" s="201"/>
      <c r="WKZ20" s="201"/>
      <c r="WLA20" s="201"/>
      <c r="WLB20" s="201"/>
      <c r="WLC20" s="201"/>
      <c r="WLD20" s="201"/>
      <c r="WLE20" s="201"/>
      <c r="WLF20" s="201"/>
      <c r="WLG20" s="201"/>
      <c r="WLH20" s="201"/>
      <c r="WLI20" s="201"/>
      <c r="WLJ20" s="201"/>
      <c r="WLK20" s="201"/>
      <c r="WLL20" s="201"/>
      <c r="WLM20" s="201"/>
      <c r="WLN20" s="201"/>
      <c r="WLO20" s="201"/>
      <c r="WLP20" s="201"/>
      <c r="WLQ20" s="201"/>
      <c r="WLR20" s="201"/>
      <c r="WLS20" s="201"/>
      <c r="WLT20" s="201"/>
      <c r="WLU20" s="201"/>
      <c r="WLV20" s="201"/>
      <c r="WLW20" s="201"/>
      <c r="WLX20" s="201"/>
      <c r="WLY20" s="201"/>
      <c r="WLZ20" s="201"/>
      <c r="WMA20" s="201"/>
      <c r="WMB20" s="201"/>
      <c r="WMC20" s="201"/>
      <c r="WMD20" s="201"/>
      <c r="WME20" s="201"/>
      <c r="WMF20" s="201"/>
      <c r="WMG20" s="201"/>
      <c r="WMH20" s="201"/>
      <c r="WMI20" s="201"/>
      <c r="WMJ20" s="201"/>
      <c r="WMK20" s="201"/>
      <c r="WML20" s="201"/>
      <c r="WMM20" s="201"/>
      <c r="WMN20" s="201"/>
      <c r="WMO20" s="201"/>
      <c r="WMP20" s="201"/>
      <c r="WMQ20" s="201"/>
      <c r="WMR20" s="201"/>
      <c r="WMS20" s="201"/>
      <c r="WMT20" s="201"/>
      <c r="WMU20" s="201"/>
      <c r="WMV20" s="201"/>
      <c r="WMW20" s="201"/>
      <c r="WMX20" s="201"/>
      <c r="WMY20" s="201"/>
      <c r="WMZ20" s="201"/>
      <c r="WNA20" s="201"/>
      <c r="WNB20" s="201"/>
      <c r="WNC20" s="201"/>
      <c r="WND20" s="201"/>
      <c r="WNE20" s="201"/>
      <c r="WNF20" s="201"/>
      <c r="WNG20" s="201"/>
      <c r="WNH20" s="201"/>
      <c r="WNI20" s="201"/>
      <c r="WNJ20" s="201"/>
      <c r="WNK20" s="201"/>
      <c r="WNL20" s="201"/>
      <c r="WNM20" s="201"/>
      <c r="WNN20" s="201"/>
      <c r="WNO20" s="201"/>
      <c r="WNP20" s="201"/>
      <c r="WNQ20" s="201"/>
      <c r="WNR20" s="201"/>
      <c r="WNS20" s="201"/>
      <c r="WNT20" s="201"/>
      <c r="WNU20" s="201"/>
      <c r="WNV20" s="201"/>
      <c r="WNW20" s="201"/>
      <c r="WNX20" s="201"/>
      <c r="WNY20" s="201"/>
      <c r="WNZ20" s="201"/>
      <c r="WOA20" s="201"/>
      <c r="WOB20" s="201"/>
      <c r="WOC20" s="201"/>
      <c r="WOD20" s="201"/>
      <c r="WOE20" s="201"/>
      <c r="WOF20" s="201"/>
      <c r="WOG20" s="201"/>
      <c r="WOH20" s="201"/>
      <c r="WOI20" s="201"/>
      <c r="WOJ20" s="201"/>
      <c r="WOK20" s="201"/>
      <c r="WOL20" s="201"/>
      <c r="WOM20" s="201"/>
      <c r="WON20" s="201"/>
      <c r="WOO20" s="201"/>
      <c r="WOP20" s="201"/>
      <c r="WOQ20" s="201"/>
      <c r="WOR20" s="201"/>
      <c r="WOS20" s="201"/>
      <c r="WOT20" s="201"/>
      <c r="WOU20" s="201"/>
      <c r="WOV20" s="201"/>
      <c r="WOW20" s="201"/>
      <c r="WOX20" s="201"/>
      <c r="WOY20" s="201"/>
      <c r="WOZ20" s="201"/>
      <c r="WPA20" s="201"/>
      <c r="WPB20" s="201"/>
      <c r="WPC20" s="201"/>
      <c r="WPD20" s="201"/>
      <c r="WPE20" s="201"/>
      <c r="WPF20" s="201"/>
      <c r="WPG20" s="201"/>
      <c r="WPH20" s="201"/>
      <c r="WPI20" s="201"/>
      <c r="WPJ20" s="201"/>
      <c r="WPK20" s="201"/>
      <c r="WPL20" s="201"/>
      <c r="WPM20" s="201"/>
      <c r="WPN20" s="201"/>
      <c r="WPO20" s="201"/>
      <c r="WPP20" s="201"/>
      <c r="WPQ20" s="201"/>
      <c r="WPR20" s="201"/>
      <c r="WPS20" s="201"/>
      <c r="WPT20" s="201"/>
      <c r="WPU20" s="201"/>
      <c r="WPV20" s="201"/>
      <c r="WPW20" s="201"/>
      <c r="WPX20" s="201"/>
      <c r="WPY20" s="201"/>
      <c r="WPZ20" s="201"/>
      <c r="WQA20" s="201"/>
      <c r="WQB20" s="201"/>
      <c r="WQC20" s="201"/>
      <c r="WQD20" s="201"/>
      <c r="WQE20" s="201"/>
      <c r="WQF20" s="201"/>
      <c r="WQG20" s="201"/>
      <c r="WQH20" s="201"/>
      <c r="WQI20" s="201"/>
      <c r="WQJ20" s="201"/>
      <c r="WQK20" s="201"/>
      <c r="WQL20" s="201"/>
      <c r="WQM20" s="201"/>
      <c r="WQN20" s="201"/>
      <c r="WQO20" s="201"/>
      <c r="WQP20" s="201"/>
      <c r="WQQ20" s="201"/>
      <c r="WQR20" s="201"/>
      <c r="WQS20" s="201"/>
      <c r="WQT20" s="201"/>
      <c r="WQU20" s="201"/>
      <c r="WQV20" s="201"/>
      <c r="WQW20" s="201"/>
      <c r="WQX20" s="201"/>
      <c r="WQY20" s="201"/>
      <c r="WQZ20" s="201"/>
      <c r="WRA20" s="201"/>
      <c r="WRB20" s="201"/>
      <c r="WRC20" s="201"/>
      <c r="WRD20" s="201"/>
      <c r="WRE20" s="201"/>
      <c r="WRF20" s="201"/>
      <c r="WRG20" s="201"/>
      <c r="WRH20" s="201"/>
      <c r="WRI20" s="201"/>
      <c r="WRJ20" s="201"/>
      <c r="WRK20" s="201"/>
      <c r="WRL20" s="201"/>
      <c r="WRM20" s="201"/>
      <c r="WRN20" s="201"/>
      <c r="WRO20" s="201"/>
      <c r="WRP20" s="201"/>
      <c r="WRQ20" s="201"/>
      <c r="WRR20" s="201"/>
      <c r="WRS20" s="201"/>
      <c r="WRT20" s="201"/>
      <c r="WRU20" s="201"/>
      <c r="WRV20" s="201"/>
      <c r="WRW20" s="201"/>
      <c r="WRX20" s="201"/>
      <c r="WRY20" s="201"/>
      <c r="WRZ20" s="201"/>
      <c r="WSA20" s="201"/>
      <c r="WSB20" s="201"/>
      <c r="WSC20" s="201"/>
      <c r="WSD20" s="201"/>
      <c r="WSE20" s="201"/>
      <c r="WSF20" s="201"/>
      <c r="WSG20" s="201"/>
      <c r="WSH20" s="201"/>
      <c r="WSI20" s="201"/>
      <c r="WSJ20" s="201"/>
      <c r="WSK20" s="201"/>
      <c r="WSL20" s="201"/>
      <c r="WSM20" s="201"/>
      <c r="WSN20" s="201"/>
      <c r="WSO20" s="201"/>
      <c r="WSP20" s="201"/>
      <c r="WSQ20" s="201"/>
      <c r="WSR20" s="201"/>
      <c r="WSS20" s="201"/>
      <c r="WST20" s="201"/>
      <c r="WSU20" s="201"/>
      <c r="WSV20" s="201"/>
      <c r="WSW20" s="201"/>
      <c r="WSX20" s="201"/>
      <c r="WSY20" s="201"/>
      <c r="WSZ20" s="201"/>
      <c r="WTA20" s="201"/>
      <c r="WTB20" s="201"/>
      <c r="WTC20" s="201"/>
      <c r="WTD20" s="201"/>
      <c r="WTE20" s="201"/>
      <c r="WTF20" s="201"/>
      <c r="WTG20" s="201"/>
      <c r="WTH20" s="201"/>
      <c r="WTI20" s="201"/>
      <c r="WTJ20" s="201"/>
      <c r="WTK20" s="201"/>
      <c r="WTL20" s="201"/>
      <c r="WTM20" s="201"/>
      <c r="WTN20" s="201"/>
      <c r="WTO20" s="201"/>
      <c r="WTP20" s="201"/>
      <c r="WTQ20" s="201"/>
      <c r="WTR20" s="201"/>
      <c r="WTS20" s="201"/>
      <c r="WTT20" s="201"/>
      <c r="WTU20" s="201"/>
      <c r="WTV20" s="201"/>
      <c r="WTW20" s="201"/>
      <c r="WTX20" s="201"/>
      <c r="WTY20" s="201"/>
      <c r="WTZ20" s="201"/>
      <c r="WUA20" s="201"/>
      <c r="WUB20" s="201"/>
      <c r="WUC20" s="201"/>
      <c r="WUD20" s="201"/>
      <c r="WUE20" s="201"/>
      <c r="WUF20" s="201"/>
      <c r="WUG20" s="201"/>
      <c r="WUH20" s="201"/>
      <c r="WUI20" s="201"/>
      <c r="WUJ20" s="201"/>
      <c r="WUK20" s="201"/>
      <c r="WUL20" s="201"/>
      <c r="WUM20" s="201"/>
      <c r="WUN20" s="201"/>
      <c r="WUO20" s="201"/>
      <c r="WUP20" s="201"/>
      <c r="WUQ20" s="201"/>
      <c r="WUR20" s="201"/>
      <c r="WUS20" s="201"/>
      <c r="WUT20" s="201"/>
      <c r="WUU20" s="201"/>
      <c r="WUV20" s="201"/>
      <c r="WUW20" s="201"/>
      <c r="WUX20" s="201"/>
      <c r="WUY20" s="201"/>
      <c r="WUZ20" s="201"/>
      <c r="WVA20" s="201"/>
      <c r="WVB20" s="201"/>
      <c r="WVC20" s="201"/>
      <c r="WVD20" s="201"/>
      <c r="WVE20" s="201"/>
      <c r="WVF20" s="201"/>
      <c r="WVG20" s="201"/>
      <c r="WVH20" s="201"/>
      <c r="WVI20" s="201"/>
      <c r="WVJ20" s="201"/>
      <c r="WVK20" s="201"/>
      <c r="WVL20" s="201"/>
      <c r="WVM20" s="201"/>
      <c r="WVN20" s="201"/>
      <c r="WVO20" s="201"/>
      <c r="WVP20" s="201"/>
      <c r="WVQ20" s="201"/>
      <c r="WVR20" s="201"/>
      <c r="WVS20" s="201"/>
      <c r="WVT20" s="201"/>
      <c r="WVU20" s="201"/>
      <c r="WVV20" s="201"/>
      <c r="WVW20" s="201"/>
      <c r="WVX20" s="201"/>
      <c r="WVY20" s="201"/>
      <c r="WVZ20" s="201"/>
      <c r="WWA20" s="201"/>
      <c r="WWB20" s="201"/>
      <c r="WWC20" s="201"/>
      <c r="WWD20" s="201"/>
      <c r="WWE20" s="201"/>
      <c r="WWF20" s="201"/>
      <c r="WWG20" s="201"/>
      <c r="WWH20" s="201"/>
      <c r="WWI20" s="201"/>
      <c r="WWJ20" s="201"/>
      <c r="WWK20" s="201"/>
      <c r="WWL20" s="201"/>
      <c r="WWM20" s="201"/>
      <c r="WWN20" s="201"/>
      <c r="WWO20" s="201"/>
      <c r="WWP20" s="201"/>
      <c r="WWQ20" s="201"/>
      <c r="WWR20" s="201"/>
      <c r="WWS20" s="201"/>
      <c r="WWT20" s="201"/>
      <c r="WWU20" s="201"/>
      <c r="WWV20" s="201"/>
      <c r="WWW20" s="201"/>
      <c r="WWX20" s="201"/>
      <c r="WWY20" s="201"/>
      <c r="WWZ20" s="201"/>
      <c r="WXA20" s="201"/>
      <c r="WXB20" s="201"/>
      <c r="WXC20" s="201"/>
      <c r="WXD20" s="201"/>
      <c r="WXE20" s="201"/>
      <c r="WXF20" s="201"/>
      <c r="WXG20" s="201"/>
      <c r="WXH20" s="201"/>
      <c r="WXI20" s="201"/>
      <c r="WXJ20" s="201"/>
      <c r="WXK20" s="201"/>
      <c r="WXL20" s="201"/>
      <c r="WXM20" s="201"/>
      <c r="WXN20" s="201"/>
      <c r="WXO20" s="201"/>
      <c r="WXP20" s="201"/>
      <c r="WXQ20" s="201"/>
      <c r="WXR20" s="201"/>
      <c r="WXS20" s="201"/>
      <c r="WXT20" s="201"/>
      <c r="WXU20" s="201"/>
      <c r="WXV20" s="201"/>
      <c r="WXW20" s="201"/>
      <c r="WXX20" s="201"/>
      <c r="WXY20" s="201"/>
      <c r="WXZ20" s="201"/>
      <c r="WYA20" s="201"/>
      <c r="WYB20" s="201"/>
      <c r="WYC20" s="201"/>
      <c r="WYD20" s="201"/>
      <c r="WYE20" s="201"/>
      <c r="WYF20" s="201"/>
      <c r="WYG20" s="201"/>
      <c r="WYH20" s="201"/>
      <c r="WYI20" s="201"/>
      <c r="WYJ20" s="201"/>
      <c r="WYK20" s="201"/>
      <c r="WYL20" s="201"/>
      <c r="WYM20" s="201"/>
      <c r="WYN20" s="201"/>
      <c r="WYO20" s="201"/>
      <c r="WYP20" s="201"/>
      <c r="WYQ20" s="201"/>
      <c r="WYR20" s="201"/>
      <c r="WYS20" s="201"/>
      <c r="WYT20" s="201"/>
      <c r="WYU20" s="201"/>
      <c r="WYV20" s="201"/>
      <c r="WYW20" s="201"/>
      <c r="WYX20" s="201"/>
      <c r="WYY20" s="201"/>
      <c r="WYZ20" s="201"/>
      <c r="WZA20" s="201"/>
      <c r="WZB20" s="201"/>
      <c r="WZC20" s="201"/>
      <c r="WZD20" s="201"/>
      <c r="WZE20" s="201"/>
      <c r="WZF20" s="201"/>
      <c r="WZG20" s="201"/>
      <c r="WZH20" s="201"/>
      <c r="WZI20" s="201"/>
      <c r="WZJ20" s="201"/>
      <c r="WZK20" s="201"/>
      <c r="WZL20" s="201"/>
      <c r="WZM20" s="201"/>
      <c r="WZN20" s="201"/>
      <c r="WZO20" s="201"/>
      <c r="WZP20" s="201"/>
      <c r="WZQ20" s="201"/>
      <c r="WZR20" s="201"/>
      <c r="WZS20" s="201"/>
      <c r="WZT20" s="201"/>
      <c r="WZU20" s="201"/>
      <c r="WZV20" s="201"/>
      <c r="WZW20" s="201"/>
      <c r="WZX20" s="201"/>
      <c r="WZY20" s="201"/>
      <c r="WZZ20" s="201"/>
      <c r="XAA20" s="201"/>
      <c r="XAB20" s="201"/>
      <c r="XAC20" s="201"/>
      <c r="XAD20" s="201"/>
      <c r="XAE20" s="201"/>
      <c r="XAF20" s="201"/>
      <c r="XAG20" s="201"/>
      <c r="XAH20" s="201"/>
      <c r="XAI20" s="201"/>
      <c r="XAJ20" s="201"/>
      <c r="XAK20" s="201"/>
      <c r="XAL20" s="201"/>
      <c r="XAM20" s="201"/>
      <c r="XAN20" s="201"/>
      <c r="XAO20" s="201"/>
      <c r="XAP20" s="201"/>
      <c r="XAQ20" s="201"/>
      <c r="XAR20" s="201"/>
      <c r="XAS20" s="201"/>
      <c r="XAT20" s="201"/>
      <c r="XAU20" s="201"/>
      <c r="XAV20" s="201"/>
      <c r="XAW20" s="201"/>
      <c r="XAX20" s="201"/>
      <c r="XAY20" s="201"/>
      <c r="XAZ20" s="201"/>
      <c r="XBA20" s="201"/>
      <c r="XBB20" s="201"/>
      <c r="XBC20" s="201"/>
      <c r="XBD20" s="201"/>
      <c r="XBE20" s="201"/>
      <c r="XBF20" s="201"/>
      <c r="XBG20" s="201"/>
      <c r="XBH20" s="201"/>
      <c r="XBI20" s="201"/>
      <c r="XBJ20" s="201"/>
      <c r="XBK20" s="201"/>
      <c r="XBL20" s="201"/>
      <c r="XBM20" s="201"/>
      <c r="XBN20" s="201"/>
      <c r="XBO20" s="201"/>
      <c r="XBP20" s="201"/>
      <c r="XBQ20" s="201"/>
      <c r="XBR20" s="201"/>
      <c r="XBS20" s="201"/>
      <c r="XBT20" s="201"/>
      <c r="XBU20" s="201"/>
      <c r="XBV20" s="201"/>
      <c r="XBW20" s="201"/>
      <c r="XBX20" s="201"/>
      <c r="XBY20" s="201"/>
      <c r="XBZ20" s="201"/>
      <c r="XCA20" s="201"/>
      <c r="XCB20" s="201"/>
      <c r="XCC20" s="201"/>
      <c r="XCD20" s="201"/>
      <c r="XCE20" s="201"/>
      <c r="XCF20" s="201"/>
      <c r="XCG20" s="201"/>
      <c r="XCH20" s="201"/>
      <c r="XCI20" s="201"/>
      <c r="XCJ20" s="201"/>
      <c r="XCK20" s="201"/>
      <c r="XCL20" s="201"/>
      <c r="XCM20" s="201"/>
      <c r="XCN20" s="201"/>
      <c r="XCO20" s="201"/>
      <c r="XCP20" s="201"/>
      <c r="XCQ20" s="201"/>
      <c r="XCR20" s="201"/>
      <c r="XCS20" s="201"/>
      <c r="XCT20" s="201"/>
      <c r="XCU20" s="201"/>
      <c r="XCV20" s="201"/>
      <c r="XCW20" s="201"/>
      <c r="XCX20" s="201"/>
      <c r="XCY20" s="201"/>
      <c r="XCZ20" s="201"/>
      <c r="XDA20" s="201"/>
      <c r="XDB20" s="201"/>
      <c r="XDC20" s="201"/>
      <c r="XDD20" s="201"/>
      <c r="XDE20" s="201"/>
      <c r="XDF20" s="201"/>
      <c r="XDG20" s="201"/>
      <c r="XDH20" s="201"/>
      <c r="XDI20" s="201"/>
      <c r="XDJ20" s="201"/>
      <c r="XDK20" s="201"/>
      <c r="XDL20" s="201"/>
      <c r="XDM20" s="201"/>
      <c r="XDN20" s="201"/>
      <c r="XDO20" s="201"/>
      <c r="XDP20" s="201"/>
      <c r="XDQ20" s="201"/>
      <c r="XDR20" s="201"/>
      <c r="XDS20" s="201"/>
      <c r="XDT20" s="201"/>
      <c r="XDU20" s="201"/>
      <c r="XDV20" s="201"/>
      <c r="XDW20" s="201"/>
      <c r="XDX20" s="201"/>
      <c r="XDY20" s="201"/>
      <c r="XDZ20" s="201"/>
      <c r="XEA20" s="201"/>
      <c r="XEB20" s="201"/>
      <c r="XEC20" s="201"/>
      <c r="XED20" s="201"/>
      <c r="XEE20" s="201"/>
      <c r="XEF20" s="201"/>
      <c r="XEG20" s="201"/>
      <c r="XEH20" s="201"/>
      <c r="XEI20" s="201"/>
      <c r="XEJ20" s="201"/>
      <c r="XEK20" s="201"/>
      <c r="XEL20" s="201"/>
      <c r="XEM20" s="201"/>
      <c r="XEN20" s="201"/>
      <c r="XEO20" s="201"/>
      <c r="XEP20" s="201"/>
      <c r="XEQ20" s="201"/>
      <c r="XER20" s="201"/>
      <c r="XES20" s="201"/>
      <c r="XET20" s="201"/>
      <c r="XEU20" s="201"/>
      <c r="XEV20" s="201"/>
      <c r="XEW20" s="201"/>
      <c r="XEX20" s="201"/>
      <c r="XEY20" s="201"/>
      <c r="XEZ20" s="201"/>
      <c r="XFA20" s="201"/>
    </row>
    <row r="21" spans="1:16381" outlineLevel="1" x14ac:dyDescent="0.3">
      <c r="A21" s="42" t="s">
        <v>106</v>
      </c>
      <c r="B21" s="55"/>
      <c r="C21" s="53"/>
      <c r="D21" s="394"/>
      <c r="E21" s="395"/>
      <c r="F21" s="396"/>
      <c r="G21" s="396"/>
      <c r="H21" s="395"/>
      <c r="I21" s="397"/>
      <c r="J21" s="319"/>
      <c r="K21" s="51"/>
      <c r="M21" s="121"/>
    </row>
    <row r="22" spans="1:16381" outlineLevel="1" x14ac:dyDescent="0.3">
      <c r="A22" s="1" t="s">
        <v>105</v>
      </c>
      <c r="B22" s="18" t="s">
        <v>332</v>
      </c>
      <c r="C22" s="2" t="s">
        <v>30</v>
      </c>
      <c r="D22" s="388">
        <f>Inputs!F122</f>
        <v>8</v>
      </c>
      <c r="E22" s="389">
        <f>5.5*10^7</f>
        <v>55000000</v>
      </c>
      <c r="F22" s="390">
        <v>0</v>
      </c>
      <c r="G22" s="390">
        <v>0</v>
      </c>
      <c r="H22" s="391">
        <f t="shared" ref="H22:H25" si="13">SUM(E22:G22)</f>
        <v>55000000</v>
      </c>
      <c r="I22" s="398">
        <f>IF($K22="No",0,D22*H22/10^5)</f>
        <v>4400</v>
      </c>
      <c r="J22" s="320">
        <f>ROUND(I22/Inputs!$E$3,2)</f>
        <v>7.33</v>
      </c>
      <c r="K22" s="234"/>
      <c r="L22" s="205"/>
    </row>
    <row r="23" spans="1:16381" outlineLevel="1" x14ac:dyDescent="0.3">
      <c r="A23" s="1" t="s">
        <v>104</v>
      </c>
      <c r="B23" s="18" t="s">
        <v>586</v>
      </c>
      <c r="C23" s="2" t="s">
        <v>101</v>
      </c>
      <c r="D23" s="388">
        <f>Inputs!F123+Inputs!F124</f>
        <v>36</v>
      </c>
      <c r="E23" s="389">
        <f>0.8*10^7</f>
        <v>8000000</v>
      </c>
      <c r="F23" s="390">
        <v>0</v>
      </c>
      <c r="G23" s="390">
        <v>0</v>
      </c>
      <c r="H23" s="391">
        <f t="shared" si="13"/>
        <v>8000000</v>
      </c>
      <c r="I23" s="398">
        <f>IF($K23="No",0,D23*H23/10^5)</f>
        <v>2880</v>
      </c>
      <c r="J23" s="320">
        <f>ROUND(I23/Inputs!$E$3,2)</f>
        <v>4.8</v>
      </c>
      <c r="K23" s="234"/>
      <c r="L23" s="205"/>
    </row>
    <row r="24" spans="1:16381" outlineLevel="1" x14ac:dyDescent="0.3">
      <c r="A24" s="1" t="s">
        <v>103</v>
      </c>
      <c r="B24" s="18" t="s">
        <v>587</v>
      </c>
      <c r="C24" s="2" t="s">
        <v>101</v>
      </c>
      <c r="D24" s="388">
        <f>Inputs!F125+Inputs!F126+Inputs!F127</f>
        <v>14</v>
      </c>
      <c r="E24" s="389">
        <f>3*10^7</f>
        <v>30000000</v>
      </c>
      <c r="F24" s="390">
        <v>0</v>
      </c>
      <c r="G24" s="390">
        <v>0</v>
      </c>
      <c r="H24" s="391">
        <f t="shared" si="13"/>
        <v>30000000</v>
      </c>
      <c r="I24" s="398">
        <f>IF($K24="No",0,D24*H24/10^5)</f>
        <v>4200</v>
      </c>
      <c r="J24" s="320">
        <f>ROUND(I24/Inputs!$E$3,2)</f>
        <v>7</v>
      </c>
      <c r="K24" s="234"/>
      <c r="L24" s="205" t="s">
        <v>695</v>
      </c>
    </row>
    <row r="25" spans="1:16381" outlineLevel="1" x14ac:dyDescent="0.3">
      <c r="A25" s="1" t="s">
        <v>102</v>
      </c>
      <c r="C25" s="2" t="s">
        <v>101</v>
      </c>
      <c r="D25" s="388">
        <f>Inputs!F128</f>
        <v>2</v>
      </c>
      <c r="E25" s="389">
        <f>100*10^5</f>
        <v>10000000</v>
      </c>
      <c r="F25" s="390">
        <v>0</v>
      </c>
      <c r="G25" s="390">
        <v>0</v>
      </c>
      <c r="H25" s="391">
        <f t="shared" si="13"/>
        <v>10000000</v>
      </c>
      <c r="I25" s="398">
        <f>IF($K25="No",0,D25*H25/10^5)</f>
        <v>200</v>
      </c>
      <c r="J25" s="320">
        <f>ROUND(I25/Inputs!$E$3,2)</f>
        <v>0.33</v>
      </c>
      <c r="K25" s="234"/>
      <c r="L25" s="205"/>
    </row>
    <row r="26" spans="1:16381" x14ac:dyDescent="0.3">
      <c r="A26" s="44" t="s">
        <v>100</v>
      </c>
      <c r="B26" s="46" t="s">
        <v>17</v>
      </c>
      <c r="C26" s="31"/>
      <c r="D26" s="380">
        <f>(IF(Inputs!$H$2=1,1,IF(Inputs!$H$2=2,1,2)))</f>
        <v>2</v>
      </c>
      <c r="E26" s="381"/>
      <c r="F26" s="382"/>
      <c r="G26" s="382"/>
      <c r="H26" s="381">
        <f>ROUND(I26*10^5/D26,0)</f>
        <v>584000000</v>
      </c>
      <c r="I26" s="380">
        <f>SUM(I22:I25)</f>
        <v>11680</v>
      </c>
      <c r="J26" s="330">
        <f>SUM(J22:J25)</f>
        <v>19.459999999999997</v>
      </c>
      <c r="K26" s="51"/>
      <c r="L26" s="204"/>
      <c r="M26" s="742">
        <v>0.25</v>
      </c>
      <c r="N26" s="743">
        <v>0.45</v>
      </c>
      <c r="O26" s="743">
        <v>0.3</v>
      </c>
      <c r="R26" s="3">
        <f>M26*$I26</f>
        <v>2920</v>
      </c>
      <c r="S26" s="3">
        <f t="shared" ref="S26" si="14">N26*$I26</f>
        <v>5256</v>
      </c>
      <c r="T26" s="3">
        <f t="shared" ref="T26" si="15">O26*$I26</f>
        <v>3504</v>
      </c>
    </row>
    <row r="27" spans="1:16381" outlineLevel="1" x14ac:dyDescent="0.3">
      <c r="A27" s="204"/>
      <c r="B27" s="204"/>
      <c r="C27" s="204"/>
      <c r="D27" s="399"/>
      <c r="E27" s="399"/>
      <c r="F27" s="399"/>
      <c r="G27" s="399"/>
      <c r="H27" s="400"/>
      <c r="I27" s="400"/>
      <c r="J27" s="331"/>
      <c r="K27" s="204"/>
      <c r="L27" s="204"/>
    </row>
    <row r="28" spans="1:16381" outlineLevel="1" x14ac:dyDescent="0.3">
      <c r="A28" s="42" t="s">
        <v>84</v>
      </c>
      <c r="B28" s="55"/>
      <c r="C28" s="54"/>
      <c r="D28" s="394"/>
      <c r="E28" s="395"/>
      <c r="F28" s="396"/>
      <c r="G28" s="396"/>
      <c r="H28" s="395"/>
      <c r="I28" s="397"/>
      <c r="J28" s="319"/>
      <c r="K28" s="51"/>
      <c r="L28" s="204"/>
    </row>
    <row r="29" spans="1:16381" outlineLevel="1" x14ac:dyDescent="0.3">
      <c r="A29" s="1" t="s">
        <v>685</v>
      </c>
      <c r="B29" s="18" t="s">
        <v>572</v>
      </c>
      <c r="C29" s="2" t="s">
        <v>82</v>
      </c>
      <c r="D29" s="388">
        <f>IF(Inputs!H$2=2,0,D105+$D$107)</f>
        <v>40.543999999999997</v>
      </c>
      <c r="E29" s="389">
        <f>IF(Inputs!$H$2=2,0,($D$105*$H$105+$D$107*$H$107)/($D$105+$D$107))</f>
        <v>13318880.952587392</v>
      </c>
      <c r="F29" s="390">
        <v>0</v>
      </c>
      <c r="G29" s="390">
        <f>E29*Inputs!$E$36*0</f>
        <v>0</v>
      </c>
      <c r="H29" s="391">
        <f t="shared" ref="H29:H31" si="16">SUM(E29:G29)</f>
        <v>13318880.952587392</v>
      </c>
      <c r="I29" s="398">
        <f>IF($K29="No",0,D29*H29/10^5)</f>
        <v>5400.0070934170317</v>
      </c>
      <c r="J29" s="320">
        <f>ROUND(I29/Inputs!$E$3,2)</f>
        <v>9</v>
      </c>
      <c r="K29" s="234"/>
      <c r="L29" s="204"/>
      <c r="M29" s="742">
        <v>0.25</v>
      </c>
      <c r="N29" s="743">
        <v>0.45</v>
      </c>
      <c r="O29" s="743">
        <v>0.3</v>
      </c>
      <c r="R29" s="3">
        <f>M29*$I29</f>
        <v>1350.0017733542579</v>
      </c>
      <c r="S29" s="3">
        <f t="shared" ref="S29:S31" si="17">N29*$I29</f>
        <v>2430.0031920376641</v>
      </c>
      <c r="T29" s="3">
        <f t="shared" ref="T29:T31" si="18">O29*$I29</f>
        <v>1620.0021280251094</v>
      </c>
    </row>
    <row r="30" spans="1:16381" outlineLevel="1" x14ac:dyDescent="0.3">
      <c r="A30" s="1" t="s">
        <v>686</v>
      </c>
      <c r="B30" s="18" t="s">
        <v>572</v>
      </c>
      <c r="C30" s="2" t="s">
        <v>82</v>
      </c>
      <c r="D30" s="388">
        <f>IF(Inputs!H$2=1,0,D106+$D$108)</f>
        <v>54.451999999999998</v>
      </c>
      <c r="E30" s="389">
        <f>IF(Inputs!$H$2=1,0,($D$106*$H$106+$D$108*$H$108)/($D$106+$D$108))</f>
        <v>8511967.0675023273</v>
      </c>
      <c r="F30" s="390">
        <v>0</v>
      </c>
      <c r="G30" s="390">
        <f>E30*Inputs!$E$36*0</f>
        <v>0</v>
      </c>
      <c r="H30" s="391">
        <f t="shared" si="16"/>
        <v>8511967.0675023273</v>
      </c>
      <c r="I30" s="398">
        <f>IF($K30="No",0,D30*H30/10^5)</f>
        <v>4634.9363075963674</v>
      </c>
      <c r="J30" s="320">
        <f>ROUND(I30/Inputs!$E$3,2)</f>
        <v>7.72</v>
      </c>
      <c r="K30" s="234"/>
      <c r="L30" s="204"/>
      <c r="M30" s="742">
        <v>0.25</v>
      </c>
      <c r="N30" s="743">
        <v>0.45</v>
      </c>
      <c r="O30" s="743">
        <v>0.3</v>
      </c>
      <c r="R30" s="3">
        <f>M30*$I30</f>
        <v>1158.7340768990919</v>
      </c>
      <c r="S30" s="3">
        <f t="shared" si="17"/>
        <v>2085.7213384183656</v>
      </c>
      <c r="T30" s="3">
        <f t="shared" si="18"/>
        <v>1390.4808922789102</v>
      </c>
    </row>
    <row r="31" spans="1:16381" outlineLevel="1" x14ac:dyDescent="0.3">
      <c r="A31" s="1" t="s">
        <v>406</v>
      </c>
      <c r="B31" s="18" t="s">
        <v>314</v>
      </c>
      <c r="C31" s="2" t="s">
        <v>82</v>
      </c>
      <c r="D31" s="388">
        <f>D110</f>
        <v>66.085000000000008</v>
      </c>
      <c r="E31" s="388">
        <f>SUMPRODUCT($D$110:$D$111,$E$110:$E$111)/SUM($D$110:$D$111)</f>
        <v>600000</v>
      </c>
      <c r="F31" s="390">
        <v>0</v>
      </c>
      <c r="G31" s="390">
        <f>E31*Inputs!$E$36*0</f>
        <v>0</v>
      </c>
      <c r="H31" s="391">
        <f t="shared" si="16"/>
        <v>600000</v>
      </c>
      <c r="I31" s="398">
        <f>IF($K31="No",0,D31*H31/10^5)</f>
        <v>396.51000000000005</v>
      </c>
      <c r="J31" s="320">
        <f>ROUND(I31/Inputs!$E$3,2)</f>
        <v>0.66</v>
      </c>
      <c r="K31" s="234"/>
      <c r="L31" s="205"/>
      <c r="M31" s="742">
        <v>0.25</v>
      </c>
      <c r="N31" s="743">
        <v>0.45</v>
      </c>
      <c r="O31" s="743">
        <v>0.3</v>
      </c>
      <c r="R31" s="3">
        <f>M31*$I31</f>
        <v>99.127500000000012</v>
      </c>
      <c r="S31" s="3">
        <f t="shared" si="17"/>
        <v>178.42950000000002</v>
      </c>
      <c r="T31" s="3">
        <f t="shared" si="18"/>
        <v>118.953</v>
      </c>
    </row>
    <row r="32" spans="1:16381" x14ac:dyDescent="0.3">
      <c r="A32" s="44" t="s">
        <v>84</v>
      </c>
      <c r="B32" s="46" t="s">
        <v>17</v>
      </c>
      <c r="C32" s="31"/>
      <c r="D32" s="380">
        <f>D29+D30</f>
        <v>94.995999999999995</v>
      </c>
      <c r="E32" s="382"/>
      <c r="F32" s="382"/>
      <c r="G32" s="382"/>
      <c r="H32" s="381">
        <f>ROUND(I32*10^5/D32,0)</f>
        <v>10980940</v>
      </c>
      <c r="I32" s="380">
        <f>SUM(I29:I31)</f>
        <v>10431.453401013399</v>
      </c>
      <c r="J32" s="330">
        <f>SUM(J29:J31)</f>
        <v>17.38</v>
      </c>
      <c r="K32" s="51"/>
      <c r="L32" s="204"/>
      <c r="M32" s="742">
        <v>0.25</v>
      </c>
      <c r="N32" s="743">
        <v>0.45</v>
      </c>
      <c r="O32" s="743">
        <v>0.3</v>
      </c>
      <c r="S32" s="3"/>
      <c r="T32" s="3"/>
    </row>
    <row r="33" spans="1:20" outlineLevel="1" x14ac:dyDescent="0.3">
      <c r="A33" s="201"/>
      <c r="B33" s="201"/>
      <c r="C33" s="201"/>
      <c r="D33" s="393"/>
      <c r="E33" s="393"/>
      <c r="F33" s="393"/>
      <c r="G33" s="393"/>
      <c r="H33" s="393"/>
      <c r="I33" s="393"/>
      <c r="J33" s="318"/>
      <c r="L33" s="204"/>
      <c r="M33" s="742"/>
    </row>
    <row r="34" spans="1:20" outlineLevel="1" x14ac:dyDescent="0.3">
      <c r="A34" s="42" t="s">
        <v>89</v>
      </c>
      <c r="B34" s="55"/>
      <c r="C34" s="54"/>
      <c r="D34" s="384"/>
      <c r="E34" s="401"/>
      <c r="F34" s="401"/>
      <c r="G34" s="401"/>
      <c r="H34" s="401"/>
      <c r="I34" s="387"/>
      <c r="J34" s="316"/>
      <c r="K34" s="51"/>
      <c r="L34" s="204"/>
    </row>
    <row r="35" spans="1:20" outlineLevel="1" x14ac:dyDescent="0.3">
      <c r="A35" s="1" t="s">
        <v>338</v>
      </c>
      <c r="B35" s="2" t="s">
        <v>405</v>
      </c>
      <c r="C35" s="254" t="s">
        <v>344</v>
      </c>
      <c r="D35" s="404">
        <f>Inputs!$E$14</f>
        <v>0.08</v>
      </c>
      <c r="E35" s="405">
        <f>(I32+I26)</f>
        <v>22111.453401013401</v>
      </c>
      <c r="F35" s="390">
        <v>0</v>
      </c>
      <c r="G35" s="390">
        <v>0</v>
      </c>
      <c r="H35" s="406">
        <f t="shared" ref="H35" si="19">SUM(E35:G35)</f>
        <v>22111.453401013401</v>
      </c>
      <c r="I35" s="407">
        <f>IF($K35="No",0,D35*H35)</f>
        <v>1768.9162720810721</v>
      </c>
      <c r="J35" s="317">
        <f>ROUND(I35/Inputs!$E$3,2)</f>
        <v>2.95</v>
      </c>
      <c r="K35" s="50"/>
      <c r="L35" s="204"/>
      <c r="M35" s="742">
        <v>0.25</v>
      </c>
      <c r="N35" s="743">
        <v>0.45</v>
      </c>
      <c r="O35" s="743">
        <v>0.3</v>
      </c>
      <c r="R35" s="3">
        <f>M35*$I35</f>
        <v>442.22906802026802</v>
      </c>
      <c r="S35" s="3">
        <f t="shared" ref="S35" si="20">N35*$I35</f>
        <v>796.01232243648246</v>
      </c>
      <c r="T35" s="3">
        <f t="shared" ref="T35" si="21">O35*$I35</f>
        <v>530.67488162432164</v>
      </c>
    </row>
    <row r="36" spans="1:20" outlineLevel="1" x14ac:dyDescent="0.3">
      <c r="A36" s="1" t="s">
        <v>452</v>
      </c>
      <c r="B36" s="254" t="s">
        <v>353</v>
      </c>
      <c r="C36" s="254" t="s">
        <v>344</v>
      </c>
      <c r="D36" s="404">
        <f>Inputs!$E$16</f>
        <v>1</v>
      </c>
      <c r="E36" s="405">
        <f ca="1">ROUND(Working!$D$63*100*Inputs!$E$15,3)</f>
        <v>0</v>
      </c>
      <c r="F36" s="402">
        <v>0</v>
      </c>
      <c r="G36" s="402">
        <v>0</v>
      </c>
      <c r="H36" s="406">
        <f ca="1">SUM(E36:G36)</f>
        <v>0</v>
      </c>
      <c r="I36" s="407">
        <f ca="1">IF($K36="No",0,D36*H36)</f>
        <v>0</v>
      </c>
      <c r="J36" s="317">
        <f ca="1">ROUND(I36/Inputs!$E$3,2)</f>
        <v>0</v>
      </c>
      <c r="K36" s="51"/>
      <c r="L36" s="798" t="s">
        <v>764</v>
      </c>
      <c r="M36" s="742">
        <v>0</v>
      </c>
      <c r="N36" s="743">
        <v>0.5</v>
      </c>
      <c r="O36" s="743">
        <v>0.5</v>
      </c>
      <c r="R36" s="3">
        <f t="shared" ref="R36:R52" ca="1" si="22">M36*$I36</f>
        <v>0</v>
      </c>
      <c r="S36" s="3">
        <f t="shared" ref="S36:S52" ca="1" si="23">N36*$I36</f>
        <v>0</v>
      </c>
      <c r="T36" s="3">
        <f t="shared" ref="T36:T52" ca="1" si="24">O36*$I36</f>
        <v>0</v>
      </c>
    </row>
    <row r="37" spans="1:20" outlineLevel="1" x14ac:dyDescent="0.3">
      <c r="A37" s="1" t="s">
        <v>92</v>
      </c>
      <c r="B37" s="254"/>
      <c r="C37" s="254" t="s">
        <v>340</v>
      </c>
      <c r="D37" s="408">
        <f>Inputs!$E$3</f>
        <v>600</v>
      </c>
      <c r="E37" s="409">
        <f>Inputs!E18*Inputs!E19</f>
        <v>2</v>
      </c>
      <c r="F37" s="402">
        <v>0</v>
      </c>
      <c r="G37" s="402">
        <v>0</v>
      </c>
      <c r="H37" s="406">
        <f t="shared" ref="H37:H38" si="25">SUM(E37:G37)</f>
        <v>2</v>
      </c>
      <c r="I37" s="407">
        <f>IF($K37="No",0,D37*H37)</f>
        <v>1200</v>
      </c>
      <c r="J37" s="317">
        <f>ROUND(I37/Inputs!$E$3,2)</f>
        <v>2</v>
      </c>
      <c r="K37" s="51"/>
      <c r="L37" s="204"/>
      <c r="M37" s="742">
        <v>0</v>
      </c>
      <c r="N37" s="743">
        <v>0.5</v>
      </c>
      <c r="O37" s="743">
        <v>0.5</v>
      </c>
      <c r="R37" s="3">
        <f t="shared" si="22"/>
        <v>0</v>
      </c>
      <c r="S37" s="3">
        <f t="shared" si="23"/>
        <v>600</v>
      </c>
      <c r="T37" s="3">
        <f t="shared" si="24"/>
        <v>600</v>
      </c>
    </row>
    <row r="38" spans="1:20" outlineLevel="1" x14ac:dyDescent="0.3">
      <c r="A38" s="1" t="s">
        <v>93</v>
      </c>
      <c r="B38" s="254"/>
      <c r="C38" s="254" t="s">
        <v>340</v>
      </c>
      <c r="D38" s="408">
        <f>Inputs!$E$3</f>
        <v>600</v>
      </c>
      <c r="E38" s="409">
        <f>Inputs!E20</f>
        <v>1</v>
      </c>
      <c r="F38" s="402">
        <v>0</v>
      </c>
      <c r="G38" s="402">
        <v>0</v>
      </c>
      <c r="H38" s="406">
        <f t="shared" si="25"/>
        <v>1</v>
      </c>
      <c r="I38" s="407">
        <f>IF($K38="No",0,D38*H38)</f>
        <v>600</v>
      </c>
      <c r="J38" s="317">
        <f>ROUND(I38/Inputs!$E$3,2)</f>
        <v>1</v>
      </c>
      <c r="K38" s="51"/>
      <c r="L38" s="204"/>
      <c r="M38" s="742">
        <v>1</v>
      </c>
      <c r="N38" s="743"/>
      <c r="O38" s="743"/>
      <c r="R38" s="3">
        <f t="shared" si="22"/>
        <v>600</v>
      </c>
      <c r="S38" s="3">
        <f t="shared" si="23"/>
        <v>0</v>
      </c>
      <c r="T38" s="3">
        <f t="shared" si="24"/>
        <v>0</v>
      </c>
    </row>
    <row r="39" spans="1:20" outlineLevel="1" x14ac:dyDescent="0.3">
      <c r="A39" s="1" t="s">
        <v>350</v>
      </c>
      <c r="B39" s="18" t="s">
        <v>414</v>
      </c>
      <c r="C39" s="254"/>
      <c r="D39" s="404">
        <f>IF(Inputs!$E$22,Inputs!$E$21,0)</f>
        <v>0</v>
      </c>
      <c r="E39" s="405">
        <f>I122</f>
        <v>9667.4922000000024</v>
      </c>
      <c r="F39" s="402"/>
      <c r="G39" s="402"/>
      <c r="H39" s="406">
        <f>SUM(E39:G39)</f>
        <v>9667.4922000000024</v>
      </c>
      <c r="I39" s="407">
        <f>IF($K39="No",0,D39*H39)</f>
        <v>0</v>
      </c>
      <c r="J39" s="317">
        <f>ROUND(I39/Inputs!$E$3,2)</f>
        <v>0</v>
      </c>
      <c r="K39" s="51"/>
      <c r="L39" s="797" t="s">
        <v>765</v>
      </c>
      <c r="M39" s="742">
        <v>0</v>
      </c>
      <c r="N39" s="743">
        <v>0</v>
      </c>
      <c r="O39" s="743">
        <v>1</v>
      </c>
      <c r="R39" s="3">
        <f t="shared" si="22"/>
        <v>0</v>
      </c>
      <c r="S39" s="3">
        <f t="shared" si="23"/>
        <v>0</v>
      </c>
      <c r="T39" s="3">
        <f t="shared" si="24"/>
        <v>0</v>
      </c>
    </row>
    <row r="40" spans="1:20" ht="12.5" outlineLevel="1" thickBot="1" x14ac:dyDescent="0.35">
      <c r="A40" s="1" t="s">
        <v>94</v>
      </c>
      <c r="B40" s="254" t="s">
        <v>339</v>
      </c>
      <c r="C40" s="254" t="s">
        <v>344</v>
      </c>
      <c r="D40" s="404">
        <f>Inputs!$E$24</f>
        <v>2.5000000000000001E-3</v>
      </c>
      <c r="E40" s="405">
        <f ca="1">(Working!D65+Working!D66)*100</f>
        <v>16155.137060769575</v>
      </c>
      <c r="F40" s="390">
        <v>0</v>
      </c>
      <c r="G40" s="390">
        <v>0</v>
      </c>
      <c r="H40" s="406">
        <f ca="1">SUM(E40:G40)</f>
        <v>16155.137060769575</v>
      </c>
      <c r="I40" s="407">
        <f ca="1">IF($K40="No",0,MIN(10000,Capex!E40)*Inputs!$E$23+Inputs!$E$24*MAX(Capex!E40-10000,0))</f>
        <v>40.38784265192394</v>
      </c>
      <c r="J40" s="317">
        <f ca="1">ROUND(I40/Inputs!$E$3,2)</f>
        <v>7.0000000000000007E-2</v>
      </c>
      <c r="K40" s="51"/>
      <c r="L40" s="204"/>
      <c r="M40" s="742">
        <v>0</v>
      </c>
      <c r="N40" s="743">
        <v>1</v>
      </c>
      <c r="O40" s="743"/>
      <c r="R40" s="3">
        <f t="shared" ca="1" si="22"/>
        <v>0</v>
      </c>
      <c r="S40" s="3">
        <f t="shared" ca="1" si="23"/>
        <v>40.38784265192394</v>
      </c>
      <c r="T40" s="3">
        <f t="shared" ca="1" si="24"/>
        <v>0</v>
      </c>
    </row>
    <row r="41" spans="1:20" ht="18" outlineLevel="1" thickBot="1" x14ac:dyDescent="0.4">
      <c r="A41" s="1" t="s">
        <v>96</v>
      </c>
      <c r="B41" s="254"/>
      <c r="C41" s="254"/>
      <c r="D41" s="388">
        <f>IF(Inputs!$H$2=1,Inputs!$H$3,IF(Inputs!$H$2=2,Inputs!$H$3,1))</f>
        <v>1</v>
      </c>
      <c r="E41" s="405">
        <f>Inputs!E25</f>
        <v>69.3</v>
      </c>
      <c r="F41" s="402">
        <v>0</v>
      </c>
      <c r="G41" s="402">
        <v>0</v>
      </c>
      <c r="H41" s="406">
        <f>SUM(E41:G41)</f>
        <v>69.3</v>
      </c>
      <c r="I41" s="407">
        <f>IF($K41="No",0,D41*H41)</f>
        <v>69.3</v>
      </c>
      <c r="J41" s="317">
        <f>ROUND(I41/Inputs!$E$3,2)</f>
        <v>0.12</v>
      </c>
      <c r="K41" s="51"/>
      <c r="L41" s="815">
        <v>1.71</v>
      </c>
      <c r="M41" s="742">
        <v>1</v>
      </c>
      <c r="N41" s="743"/>
      <c r="O41" s="743"/>
      <c r="R41" s="3">
        <f t="shared" si="22"/>
        <v>69.3</v>
      </c>
      <c r="S41" s="3">
        <f t="shared" si="23"/>
        <v>0</v>
      </c>
      <c r="T41" s="3">
        <f t="shared" si="24"/>
        <v>0</v>
      </c>
    </row>
    <row r="42" spans="1:20" ht="18" outlineLevel="1" thickBot="1" x14ac:dyDescent="0.4">
      <c r="A42" s="1" t="s">
        <v>91</v>
      </c>
      <c r="B42" s="254"/>
      <c r="C42" s="254" t="s">
        <v>340</v>
      </c>
      <c r="D42" s="408">
        <f>Inputs!$E$3</f>
        <v>600</v>
      </c>
      <c r="E42" s="405">
        <f>Inputs!$E$26</f>
        <v>2.5</v>
      </c>
      <c r="F42" s="402">
        <v>0</v>
      </c>
      <c r="G42" s="402">
        <v>0</v>
      </c>
      <c r="H42" s="406">
        <f>SUM(E42:G42)</f>
        <v>2.5</v>
      </c>
      <c r="I42" s="407">
        <f>IF($K42="No",0,D42*H42)</f>
        <v>1500</v>
      </c>
      <c r="J42" s="317">
        <f>ROUND(I42/Inputs!$E$3,2)</f>
        <v>2.5</v>
      </c>
      <c r="K42" s="51"/>
      <c r="L42" s="815">
        <v>25.43</v>
      </c>
      <c r="M42" s="742">
        <v>0.5</v>
      </c>
      <c r="N42" s="743">
        <v>0.5</v>
      </c>
      <c r="O42" s="743"/>
      <c r="R42" s="3">
        <f t="shared" si="22"/>
        <v>750</v>
      </c>
      <c r="S42" s="3">
        <f t="shared" si="23"/>
        <v>750</v>
      </c>
      <c r="T42" s="3">
        <f t="shared" si="24"/>
        <v>0</v>
      </c>
    </row>
    <row r="43" spans="1:20" ht="18" outlineLevel="1" thickBot="1" x14ac:dyDescent="0.4">
      <c r="A43" s="1" t="s">
        <v>90</v>
      </c>
      <c r="B43" s="254"/>
      <c r="C43" s="254" t="s">
        <v>340</v>
      </c>
      <c r="D43" s="408">
        <f>Inputs!$E$3</f>
        <v>600</v>
      </c>
      <c r="E43" s="405">
        <f>Inputs!$E$27</f>
        <v>1.0832999999999999</v>
      </c>
      <c r="F43" s="402">
        <v>0</v>
      </c>
      <c r="G43" s="402">
        <v>0</v>
      </c>
      <c r="H43" s="406">
        <f>SUM(E43:G43)</f>
        <v>1.0832999999999999</v>
      </c>
      <c r="I43" s="407">
        <f>IF($K43="No",0,D43*H43)</f>
        <v>649.9799999999999</v>
      </c>
      <c r="J43" s="317">
        <f>ROUND(I43/Inputs!$E$3,2)</f>
        <v>1.08</v>
      </c>
      <c r="K43" s="51"/>
      <c r="L43" s="815" t="s">
        <v>778</v>
      </c>
      <c r="M43" s="742">
        <v>0.5</v>
      </c>
      <c r="N43" s="743">
        <v>0.5</v>
      </c>
      <c r="O43" s="743"/>
      <c r="R43" s="3">
        <f t="shared" si="22"/>
        <v>324.98999999999995</v>
      </c>
      <c r="S43" s="3">
        <f t="shared" si="23"/>
        <v>324.98999999999995</v>
      </c>
      <c r="T43" s="3">
        <f t="shared" si="24"/>
        <v>0</v>
      </c>
    </row>
    <row r="44" spans="1:20" ht="18" outlineLevel="1" thickBot="1" x14ac:dyDescent="0.4">
      <c r="A44" s="1" t="s">
        <v>95</v>
      </c>
      <c r="B44" s="254"/>
      <c r="C44" s="254"/>
      <c r="D44" s="410">
        <f>Inputs!$E$3</f>
        <v>600</v>
      </c>
      <c r="E44" s="411"/>
      <c r="F44" s="391"/>
      <c r="G44" s="391"/>
      <c r="H44" s="391">
        <f>ROUND(I44/D44*10^5,0)</f>
        <v>79676</v>
      </c>
      <c r="I44" s="412">
        <f>SUM(I45:I52)</f>
        <v>478.05793548387095</v>
      </c>
      <c r="J44" s="317">
        <f>ROUND(I44/Inputs!$E$3,2)</f>
        <v>0.8</v>
      </c>
      <c r="K44" s="51"/>
      <c r="L44" s="816">
        <v>116.8</v>
      </c>
      <c r="M44" s="742"/>
      <c r="N44" s="743"/>
      <c r="O44" s="743"/>
      <c r="S44" s="3"/>
      <c r="T44" s="3"/>
    </row>
    <row r="45" spans="1:20" ht="18" outlineLevel="1" thickBot="1" x14ac:dyDescent="0.4">
      <c r="A45" s="521" t="s">
        <v>97</v>
      </c>
      <c r="B45" s="254" t="s">
        <v>468</v>
      </c>
      <c r="C45" s="254" t="s">
        <v>344</v>
      </c>
      <c r="D45" s="388">
        <f>IF(Inputs!$H$2=1,Inputs!$H$3,IF(Inputs!$H$2=2,Inputs!$H$3,1))</f>
        <v>1</v>
      </c>
      <c r="E45" s="405">
        <v>38.380000000000003</v>
      </c>
      <c r="F45" s="402">
        <v>0</v>
      </c>
      <c r="G45" s="402">
        <v>0</v>
      </c>
      <c r="H45" s="406">
        <f t="shared" ref="H45" si="26">SUM(E45:G45)</f>
        <v>38.380000000000003</v>
      </c>
      <c r="I45" s="619">
        <f t="shared" ref="I45:I52" si="27">IF($K45="No",0,D45*H45)</f>
        <v>38.380000000000003</v>
      </c>
      <c r="J45" s="317">
        <f>ROUND(I45/Inputs!$E$3,2)</f>
        <v>0.06</v>
      </c>
      <c r="K45" s="51"/>
      <c r="L45" s="816">
        <v>104.32</v>
      </c>
      <c r="M45" s="742">
        <v>1</v>
      </c>
      <c r="N45" s="743"/>
      <c r="O45" s="743"/>
      <c r="R45" s="3">
        <f t="shared" si="22"/>
        <v>38.380000000000003</v>
      </c>
      <c r="S45" s="3">
        <f t="shared" si="23"/>
        <v>0</v>
      </c>
      <c r="T45" s="3">
        <f t="shared" si="24"/>
        <v>0</v>
      </c>
    </row>
    <row r="46" spans="1:20" ht="18" outlineLevel="1" thickBot="1" x14ac:dyDescent="0.4">
      <c r="A46" s="521" t="s">
        <v>718</v>
      </c>
      <c r="B46" s="254"/>
      <c r="C46" s="254" t="s">
        <v>344</v>
      </c>
      <c r="D46" s="388">
        <f>INDEX(Inputs!$E$153:$E$155,MATCH(Inputs!$H$2,Inputs!$A$153:$A$155,0),1)</f>
        <v>64</v>
      </c>
      <c r="E46" s="409">
        <f>INDEX(Inputs!$F$153:$F$155,MATCH(Inputs!$H$2,Inputs!$A$153:$A$155,0),1)/10^5</f>
        <v>1.3227500000000001</v>
      </c>
      <c r="F46" s="402">
        <v>0</v>
      </c>
      <c r="G46" s="402">
        <v>0</v>
      </c>
      <c r="H46" s="683">
        <f t="shared" ref="H46:H52" si="28">SUM(E46:G46)</f>
        <v>1.3227500000000001</v>
      </c>
      <c r="I46" s="619">
        <f t="shared" si="27"/>
        <v>84.656000000000006</v>
      </c>
      <c r="J46" s="317">
        <f>ROUND(I46/Inputs!$E$3,2)</f>
        <v>0.14000000000000001</v>
      </c>
      <c r="K46" s="51"/>
      <c r="L46" s="815">
        <v>17.690000000000001</v>
      </c>
      <c r="M46" s="742">
        <v>1</v>
      </c>
      <c r="N46" s="743"/>
      <c r="O46" s="743"/>
      <c r="R46" s="3">
        <f t="shared" si="22"/>
        <v>84.656000000000006</v>
      </c>
      <c r="S46" s="3">
        <f t="shared" si="23"/>
        <v>0</v>
      </c>
      <c r="T46" s="3">
        <f t="shared" si="24"/>
        <v>0</v>
      </c>
    </row>
    <row r="47" spans="1:20" ht="18" outlineLevel="1" thickBot="1" x14ac:dyDescent="0.4">
      <c r="A47" s="329" t="s">
        <v>345</v>
      </c>
      <c r="C47" s="1" t="s">
        <v>445</v>
      </c>
      <c r="D47" s="388">
        <f>IF(Inputs!$H$2=1,Inputs!$H$3,IF(Inputs!$H$2=2,Inputs!$H$3,1))*12</f>
        <v>12</v>
      </c>
      <c r="E47" s="405">
        <f>Inputs!E28</f>
        <v>2</v>
      </c>
      <c r="F47" s="390"/>
      <c r="G47" s="390"/>
      <c r="H47" s="406">
        <f t="shared" si="28"/>
        <v>2</v>
      </c>
      <c r="I47" s="619">
        <f t="shared" si="27"/>
        <v>24</v>
      </c>
      <c r="J47" s="317">
        <f>ROUND(I47/Inputs!$E$3,2)</f>
        <v>0.04</v>
      </c>
      <c r="K47" s="51"/>
      <c r="L47" s="815">
        <v>0.69</v>
      </c>
      <c r="M47" s="742"/>
      <c r="N47" s="742"/>
      <c r="O47" s="742">
        <v>1</v>
      </c>
      <c r="R47" s="3">
        <f t="shared" si="22"/>
        <v>0</v>
      </c>
      <c r="S47" s="3">
        <f t="shared" si="23"/>
        <v>0</v>
      </c>
      <c r="T47" s="3">
        <f t="shared" si="24"/>
        <v>24</v>
      </c>
    </row>
    <row r="48" spans="1:20" ht="18" outlineLevel="1" thickBot="1" x14ac:dyDescent="0.4">
      <c r="A48" s="329" t="s">
        <v>346</v>
      </c>
      <c r="C48" s="254" t="s">
        <v>344</v>
      </c>
      <c r="D48" s="388">
        <f>IF(Inputs!$H$2=1,Inputs!$H$3,IF(Inputs!$H$2=2,Inputs!$H$3,1))</f>
        <v>1</v>
      </c>
      <c r="E48" s="405">
        <f>Inputs!$E$29</f>
        <v>15</v>
      </c>
      <c r="F48" s="390"/>
      <c r="G48" s="390"/>
      <c r="H48" s="406">
        <f t="shared" si="28"/>
        <v>15</v>
      </c>
      <c r="I48" s="619">
        <f t="shared" si="27"/>
        <v>15</v>
      </c>
      <c r="J48" s="317">
        <f>ROUND(I48/Inputs!$E$3,2)</f>
        <v>0.03</v>
      </c>
      <c r="K48" s="51">
        <v>53.54</v>
      </c>
      <c r="L48" s="815">
        <v>4.78</v>
      </c>
      <c r="M48" s="742">
        <v>0.25</v>
      </c>
      <c r="N48" s="742">
        <v>0.25</v>
      </c>
      <c r="O48" s="742">
        <v>0.5</v>
      </c>
      <c r="R48" s="3">
        <f t="shared" si="22"/>
        <v>3.75</v>
      </c>
      <c r="S48" s="3">
        <f t="shared" si="23"/>
        <v>3.75</v>
      </c>
      <c r="T48" s="3">
        <f t="shared" si="24"/>
        <v>7.5</v>
      </c>
    </row>
    <row r="49" spans="1:21" ht="18" outlineLevel="1" thickBot="1" x14ac:dyDescent="0.4">
      <c r="A49" s="329" t="s">
        <v>347</v>
      </c>
      <c r="C49" s="254" t="s">
        <v>344</v>
      </c>
      <c r="D49" s="388">
        <v>1</v>
      </c>
      <c r="E49" s="405">
        <f>Inputs!$E$30</f>
        <v>25</v>
      </c>
      <c r="F49" s="390"/>
      <c r="G49" s="390"/>
      <c r="H49" s="406">
        <f t="shared" si="28"/>
        <v>25</v>
      </c>
      <c r="I49" s="619">
        <f t="shared" si="27"/>
        <v>25</v>
      </c>
      <c r="J49" s="317">
        <f>ROUND(I49/Inputs!$E$3,2)</f>
        <v>0.04</v>
      </c>
      <c r="K49" s="818">
        <f>K48+L53</f>
        <v>82.35</v>
      </c>
      <c r="L49" s="815">
        <v>0.41</v>
      </c>
      <c r="M49" s="742">
        <v>1</v>
      </c>
      <c r="N49" s="743"/>
      <c r="O49" s="743"/>
      <c r="R49" s="3">
        <f t="shared" si="22"/>
        <v>25</v>
      </c>
      <c r="S49" s="3">
        <f t="shared" si="23"/>
        <v>0</v>
      </c>
      <c r="T49" s="3">
        <f t="shared" si="24"/>
        <v>0</v>
      </c>
    </row>
    <row r="50" spans="1:21" ht="18" outlineLevel="1" thickBot="1" x14ac:dyDescent="0.4">
      <c r="A50" s="329" t="s">
        <v>348</v>
      </c>
      <c r="C50" s="254" t="s">
        <v>344</v>
      </c>
      <c r="D50" s="388">
        <v>1</v>
      </c>
      <c r="E50" s="405">
        <f>Inputs!$E$31</f>
        <v>35</v>
      </c>
      <c r="F50" s="390"/>
      <c r="G50" s="390"/>
      <c r="H50" s="406">
        <f t="shared" si="28"/>
        <v>35</v>
      </c>
      <c r="I50" s="619">
        <f t="shared" si="27"/>
        <v>35</v>
      </c>
      <c r="J50" s="317">
        <f>ROUND(I50/Inputs!$E$3,2)</f>
        <v>0.06</v>
      </c>
      <c r="K50" s="51"/>
      <c r="L50" s="815">
        <v>9.1199999999999992</v>
      </c>
      <c r="M50" s="742">
        <v>0.25</v>
      </c>
      <c r="N50" s="742">
        <v>0.25</v>
      </c>
      <c r="O50" s="742">
        <v>0.5</v>
      </c>
      <c r="R50" s="3">
        <f t="shared" si="22"/>
        <v>8.75</v>
      </c>
      <c r="S50" s="3">
        <f t="shared" si="23"/>
        <v>8.75</v>
      </c>
      <c r="T50" s="3">
        <f t="shared" si="24"/>
        <v>17.5</v>
      </c>
    </row>
    <row r="51" spans="1:21" ht="18" outlineLevel="1" thickBot="1" x14ac:dyDescent="0.4">
      <c r="A51" s="329" t="s">
        <v>499</v>
      </c>
      <c r="C51" s="254" t="s">
        <v>344</v>
      </c>
      <c r="D51" s="388">
        <v>1</v>
      </c>
      <c r="E51" s="405">
        <f>Inputs!$E$32</f>
        <v>50.701935483870969</v>
      </c>
      <c r="F51" s="390"/>
      <c r="G51" s="390"/>
      <c r="H51" s="406">
        <f t="shared" si="28"/>
        <v>50.701935483870969</v>
      </c>
      <c r="I51" s="619">
        <f t="shared" si="27"/>
        <v>50.701935483870969</v>
      </c>
      <c r="J51" s="317">
        <f>ROUND(I51/Inputs!$E$3,2)</f>
        <v>0.08</v>
      </c>
      <c r="K51" s="51"/>
      <c r="L51" s="815">
        <v>10.210000000000001</v>
      </c>
      <c r="M51" s="742">
        <v>1</v>
      </c>
      <c r="N51" s="743"/>
      <c r="O51" s="743"/>
      <c r="R51" s="3">
        <f t="shared" si="22"/>
        <v>50.701935483870969</v>
      </c>
      <c r="S51" s="3">
        <f t="shared" si="23"/>
        <v>0</v>
      </c>
      <c r="T51" s="3">
        <f t="shared" si="24"/>
        <v>0</v>
      </c>
    </row>
    <row r="52" spans="1:21" ht="18" outlineLevel="1" thickBot="1" x14ac:dyDescent="0.4">
      <c r="A52" s="329" t="s">
        <v>349</v>
      </c>
      <c r="C52" s="254" t="s">
        <v>344</v>
      </c>
      <c r="D52" s="388">
        <v>1</v>
      </c>
      <c r="E52" s="405">
        <f>Inputs!$E$33</f>
        <v>205.32</v>
      </c>
      <c r="F52" s="390"/>
      <c r="G52" s="390"/>
      <c r="H52" s="406">
        <f t="shared" si="28"/>
        <v>205.32</v>
      </c>
      <c r="I52" s="619">
        <f t="shared" si="27"/>
        <v>205.32</v>
      </c>
      <c r="J52" s="317">
        <f>ROUND(I52/Inputs!$E$3,2)</f>
        <v>0.34</v>
      </c>
      <c r="K52" s="51"/>
      <c r="L52" s="815">
        <v>6</v>
      </c>
      <c r="M52" s="742">
        <v>0</v>
      </c>
      <c r="N52" s="743">
        <v>0.5</v>
      </c>
      <c r="O52" s="743">
        <v>0.5</v>
      </c>
      <c r="R52" s="3">
        <f t="shared" si="22"/>
        <v>0</v>
      </c>
      <c r="S52" s="3">
        <f t="shared" si="23"/>
        <v>102.66</v>
      </c>
      <c r="T52" s="3">
        <f t="shared" si="24"/>
        <v>102.66</v>
      </c>
    </row>
    <row r="53" spans="1:21" ht="18" thickBot="1" x14ac:dyDescent="0.4">
      <c r="A53" s="44" t="s">
        <v>89</v>
      </c>
      <c r="B53" s="46" t="s">
        <v>17</v>
      </c>
      <c r="C53" s="31"/>
      <c r="D53" s="413">
        <f>Inputs!$E$3</f>
        <v>600</v>
      </c>
      <c r="E53" s="414"/>
      <c r="F53" s="414"/>
      <c r="G53" s="414"/>
      <c r="H53" s="415">
        <f ca="1">ROUND(I53/D53*10^5,0)</f>
        <v>1051107</v>
      </c>
      <c r="I53" s="416">
        <f ca="1">SUM(I35:I44)</f>
        <v>6306.6420502168667</v>
      </c>
      <c r="J53" s="332">
        <f ca="1">SUM(J35:J44)</f>
        <v>10.520000000000001</v>
      </c>
      <c r="K53" s="51"/>
      <c r="L53" s="815">
        <v>28.81</v>
      </c>
    </row>
    <row r="54" spans="1:21" ht="18" thickBot="1" x14ac:dyDescent="0.4">
      <c r="A54" s="200" t="s">
        <v>88</v>
      </c>
      <c r="B54" s="541" t="s">
        <v>17</v>
      </c>
      <c r="C54" s="215"/>
      <c r="D54" s="417">
        <f>Inputs!$E$3</f>
        <v>600</v>
      </c>
      <c r="E54" s="417"/>
      <c r="F54" s="417"/>
      <c r="G54" s="417"/>
      <c r="H54" s="523"/>
      <c r="I54" s="418">
        <f ca="1">SUM(I6,I14,I19,I26,I32,I53)</f>
        <v>31131.121251230263</v>
      </c>
      <c r="J54" s="333">
        <f ca="1">SUM(J6,J14,J19,J26,J32,J53)</f>
        <v>51.87</v>
      </c>
      <c r="K54" s="51"/>
      <c r="L54" s="815">
        <v>12</v>
      </c>
    </row>
    <row r="55" spans="1:21" ht="18" hidden="1" outlineLevel="1" thickBot="1" x14ac:dyDescent="0.4">
      <c r="A55" s="1" t="s">
        <v>74</v>
      </c>
      <c r="B55" s="18" t="s">
        <v>444</v>
      </c>
      <c r="D55" s="419">
        <f>Inputs!E92</f>
        <v>2E-3</v>
      </c>
      <c r="E55" s="405">
        <f>($I$14+$I$19+$I$26+$I$32-$I$31)</f>
        <v>24257.443401013403</v>
      </c>
      <c r="F55" s="402"/>
      <c r="G55" s="402"/>
      <c r="H55" s="406">
        <f>SUM(C55:G55)</f>
        <v>24257.445401013403</v>
      </c>
      <c r="I55" s="407">
        <f t="shared" ref="I55:I57" si="29">IF($K55="No",0,D55*H55)</f>
        <v>48.514890802026805</v>
      </c>
      <c r="J55" s="317">
        <f>ROUND(I55/Inputs!$E$3,2)</f>
        <v>0.08</v>
      </c>
      <c r="K55" s="51"/>
      <c r="L55" s="815">
        <v>15</v>
      </c>
      <c r="M55" s="742">
        <v>0</v>
      </c>
      <c r="N55" s="742">
        <v>0.5</v>
      </c>
      <c r="O55" s="742">
        <v>0.5</v>
      </c>
      <c r="R55" s="3">
        <f t="shared" ref="R55:R57" si="30">M55*$I55</f>
        <v>0</v>
      </c>
      <c r="S55" s="3">
        <f t="shared" ref="S55:S57" si="31">N55*$I55</f>
        <v>24.257445401013403</v>
      </c>
      <c r="T55" s="3">
        <f t="shared" ref="T55:T57" si="32">O55*$I55</f>
        <v>24.257445401013403</v>
      </c>
    </row>
    <row r="56" spans="1:21" ht="18" hidden="1" outlineLevel="1" thickBot="1" x14ac:dyDescent="0.4">
      <c r="A56" s="1" t="s">
        <v>72</v>
      </c>
      <c r="B56" s="18" t="s">
        <v>444</v>
      </c>
      <c r="D56" s="419">
        <f>Inputs!E36</f>
        <v>0.03</v>
      </c>
      <c r="E56" s="405">
        <f ca="1">($I$14+$I$19+$I$26+$I$32-$I$31+$I$53-$I$35-$I$36)</f>
        <v>28795.169179149198</v>
      </c>
      <c r="F56" s="402"/>
      <c r="G56" s="402"/>
      <c r="H56" s="406">
        <f ca="1">SUM(C56:G56)</f>
        <v>28795.199179149196</v>
      </c>
      <c r="I56" s="407">
        <f t="shared" ca="1" si="29"/>
        <v>863.85597537447586</v>
      </c>
      <c r="J56" s="317">
        <f ca="1">ROUND(I56/Inputs!$E$3,2)</f>
        <v>1.44</v>
      </c>
      <c r="K56" s="51"/>
      <c r="L56" s="815">
        <v>6.5</v>
      </c>
      <c r="M56" s="742"/>
      <c r="N56" s="742"/>
      <c r="O56" s="742">
        <v>1</v>
      </c>
      <c r="R56" s="3">
        <f t="shared" ca="1" si="30"/>
        <v>0</v>
      </c>
      <c r="S56" s="3">
        <f t="shared" ca="1" si="31"/>
        <v>0</v>
      </c>
      <c r="T56" s="3">
        <f t="shared" ca="1" si="32"/>
        <v>863.85597537447586</v>
      </c>
    </row>
    <row r="57" spans="1:21" hidden="1" outlineLevel="1" x14ac:dyDescent="0.3">
      <c r="A57" s="1" t="s">
        <v>162</v>
      </c>
      <c r="B57" s="18" t="s">
        <v>502</v>
      </c>
      <c r="D57" s="419"/>
      <c r="E57" s="405"/>
      <c r="F57" s="402"/>
      <c r="G57" s="402"/>
      <c r="H57" s="406">
        <f>SUM(C57:G57)</f>
        <v>0</v>
      </c>
      <c r="I57" s="407">
        <f t="shared" si="29"/>
        <v>0</v>
      </c>
      <c r="J57" s="317">
        <f>ROUND(I57/Inputs!$E$3,2)</f>
        <v>0</v>
      </c>
      <c r="K57" s="51" t="s">
        <v>430</v>
      </c>
      <c r="L57" s="817"/>
      <c r="M57" s="742"/>
      <c r="N57" s="742"/>
      <c r="O57" s="742">
        <v>1</v>
      </c>
      <c r="R57" s="3">
        <f t="shared" si="30"/>
        <v>0</v>
      </c>
      <c r="S57" s="3">
        <f t="shared" si="31"/>
        <v>0</v>
      </c>
      <c r="T57" s="3">
        <f t="shared" si="32"/>
        <v>0</v>
      </c>
    </row>
    <row r="58" spans="1:21" collapsed="1" x14ac:dyDescent="0.3">
      <c r="A58" s="44" t="s">
        <v>506</v>
      </c>
      <c r="B58" s="46" t="s">
        <v>17</v>
      </c>
      <c r="C58" s="45"/>
      <c r="D58" s="413">
        <f>Inputs!$E$3</f>
        <v>600</v>
      </c>
      <c r="E58" s="420"/>
      <c r="F58" s="420"/>
      <c r="G58" s="420"/>
      <c r="H58" s="415">
        <f ca="1">ROUND(I58/D58*10^5,0)</f>
        <v>152062</v>
      </c>
      <c r="I58" s="416">
        <f ca="1">SUM(I55:I57)</f>
        <v>912.37086617650266</v>
      </c>
      <c r="J58" s="332">
        <f ca="1">SUM(J55:J57)</f>
        <v>1.52</v>
      </c>
      <c r="K58" s="51"/>
      <c r="L58" s="817">
        <v>15</v>
      </c>
    </row>
    <row r="59" spans="1:21" x14ac:dyDescent="0.3">
      <c r="A59" s="311" t="s">
        <v>87</v>
      </c>
      <c r="B59" s="312" t="s">
        <v>17</v>
      </c>
      <c r="C59" s="311"/>
      <c r="D59" s="311"/>
      <c r="E59" s="311"/>
      <c r="F59" s="311"/>
      <c r="G59" s="311"/>
      <c r="H59" s="311"/>
      <c r="I59" s="313">
        <f ca="1">I54+I58</f>
        <v>32043.492117406764</v>
      </c>
      <c r="J59" s="314">
        <f ca="1">J54+J58</f>
        <v>53.39</v>
      </c>
      <c r="K59" s="51"/>
      <c r="L59" s="817">
        <v>6.5</v>
      </c>
      <c r="R59" s="3">
        <f ca="1">SUM(R6:R58)</f>
        <v>8255.849125757486</v>
      </c>
      <c r="S59" s="3">
        <f t="shared" ref="S59:T59" ca="1" si="33">SUM(S6:S58)</f>
        <v>13792.360154945451</v>
      </c>
      <c r="T59" s="3">
        <f t="shared" ca="1" si="33"/>
        <v>9995.2828367038328</v>
      </c>
      <c r="U59" s="14">
        <f ca="1">I59-SUM(R59:T59)</f>
        <v>0</v>
      </c>
    </row>
    <row r="60" spans="1:21" x14ac:dyDescent="0.3">
      <c r="A60" s="542" t="s">
        <v>2</v>
      </c>
      <c r="B60" s="542"/>
      <c r="C60" s="542"/>
      <c r="D60" s="542"/>
      <c r="E60" s="542"/>
      <c r="F60" s="542"/>
      <c r="G60" s="542"/>
      <c r="H60" s="542"/>
      <c r="I60" s="543">
        <f ca="1">Working!$D$62*100</f>
        <v>926.17535355155383</v>
      </c>
      <c r="J60" s="542"/>
      <c r="L60" s="204"/>
      <c r="M60" s="743">
        <v>0</v>
      </c>
      <c r="N60" s="743">
        <v>0.5</v>
      </c>
      <c r="O60" s="743">
        <v>0.5</v>
      </c>
    </row>
    <row r="61" spans="1:21" x14ac:dyDescent="0.3">
      <c r="A61" s="540" t="s">
        <v>503</v>
      </c>
      <c r="B61" s="540"/>
      <c r="C61" s="540"/>
      <c r="D61" s="540"/>
      <c r="E61" s="540"/>
      <c r="F61" s="540"/>
      <c r="G61" s="540"/>
      <c r="H61" s="540"/>
      <c r="I61" s="525">
        <f ca="1">I59+I60</f>
        <v>32969.667470958317</v>
      </c>
      <c r="J61" s="540"/>
      <c r="L61" s="204"/>
    </row>
    <row r="62" spans="1:21" x14ac:dyDescent="0.3">
      <c r="A62" s="201"/>
      <c r="B62" s="201"/>
      <c r="C62" s="201"/>
      <c r="D62" s="201"/>
      <c r="E62" s="201"/>
      <c r="F62" s="201"/>
      <c r="G62" s="201"/>
      <c r="H62" s="201"/>
      <c r="I62" s="524"/>
      <c r="J62" s="201"/>
      <c r="L62" s="204"/>
    </row>
    <row r="63" spans="1:21" x14ac:dyDescent="0.3">
      <c r="A63" s="544" t="s">
        <v>359</v>
      </c>
      <c r="B63" s="545"/>
      <c r="C63" s="544"/>
      <c r="D63" s="544"/>
      <c r="E63" s="544"/>
      <c r="F63" s="544"/>
      <c r="G63" s="544"/>
      <c r="H63" s="544"/>
      <c r="I63" s="544"/>
      <c r="J63" s="544"/>
      <c r="K63" s="51"/>
      <c r="L63" s="204"/>
    </row>
    <row r="64" spans="1:21" hidden="1" outlineLevel="1" x14ac:dyDescent="0.3">
      <c r="A64" s="334" t="s">
        <v>318</v>
      </c>
      <c r="B64" s="335"/>
      <c r="C64" s="334"/>
      <c r="D64" s="334"/>
      <c r="E64" s="334"/>
      <c r="F64" s="334"/>
      <c r="G64" s="334"/>
      <c r="H64" s="334"/>
      <c r="I64" s="334"/>
      <c r="J64" s="334"/>
      <c r="K64" s="51"/>
      <c r="L64" s="204"/>
    </row>
    <row r="65" spans="1:14" hidden="1" outlineLevel="1" x14ac:dyDescent="0.3">
      <c r="A65" s="631" t="s">
        <v>312</v>
      </c>
      <c r="B65" s="635"/>
      <c r="C65" s="631"/>
      <c r="D65" s="631"/>
      <c r="E65" s="631"/>
      <c r="F65" s="336"/>
      <c r="G65" s="336"/>
      <c r="H65" s="336"/>
      <c r="I65" s="631"/>
      <c r="J65" s="336"/>
      <c r="K65" s="51"/>
      <c r="L65" s="204"/>
    </row>
    <row r="66" spans="1:14" hidden="1" outlineLevel="1" x14ac:dyDescent="0.3">
      <c r="A66" s="356" t="s">
        <v>328</v>
      </c>
      <c r="B66" s="357" t="s">
        <v>319</v>
      </c>
      <c r="C66" s="356" t="s">
        <v>82</v>
      </c>
      <c r="D66" s="636">
        <f>0.75*(IF(Inputs!$H$2=1,1,IF(Inputs!$H$2=2,0,1)))</f>
        <v>0.75</v>
      </c>
      <c r="E66" s="357">
        <f>110*10^5</f>
        <v>11000000</v>
      </c>
      <c r="F66" s="338"/>
      <c r="G66" s="338"/>
      <c r="H66" s="358">
        <f t="shared" ref="H66:H69" si="34">SUM(E66:G66)</f>
        <v>11000000</v>
      </c>
      <c r="I66" s="358">
        <f>D66*H66/10^5</f>
        <v>82.5</v>
      </c>
      <c r="J66" s="359">
        <f>ROUND(I66/Inputs!$E$3,2)</f>
        <v>0.14000000000000001</v>
      </c>
      <c r="K66" s="51"/>
      <c r="L66" s="204"/>
    </row>
    <row r="67" spans="1:14" ht="13.75" hidden="1" customHeight="1" outlineLevel="1" x14ac:dyDescent="0.3">
      <c r="A67" s="356" t="s">
        <v>327</v>
      </c>
      <c r="B67" s="357" t="s">
        <v>319</v>
      </c>
      <c r="C67" s="356" t="s">
        <v>82</v>
      </c>
      <c r="D67" s="636">
        <f>5.75*(IF(Inputs!$H$2=1,1,IF(Inputs!$H$2=2,0,1)))</f>
        <v>5.75</v>
      </c>
      <c r="E67" s="357">
        <f t="shared" ref="E67:E69" si="35">110*10^5</f>
        <v>11000000</v>
      </c>
      <c r="F67" s="338"/>
      <c r="G67" s="338"/>
      <c r="H67" s="358">
        <f t="shared" si="34"/>
        <v>11000000</v>
      </c>
      <c r="I67" s="358">
        <f>IF($K67="No",0,D67*H67/10^5)</f>
        <v>632.5</v>
      </c>
      <c r="J67" s="359">
        <f>ROUND(I67/Inputs!$E$3,2)</f>
        <v>1.05</v>
      </c>
      <c r="K67" s="51"/>
      <c r="L67" s="204"/>
    </row>
    <row r="68" spans="1:14" ht="13.75" hidden="1" customHeight="1" outlineLevel="1" x14ac:dyDescent="0.3">
      <c r="A68" s="356" t="s">
        <v>320</v>
      </c>
      <c r="B68" s="357" t="s">
        <v>322</v>
      </c>
      <c r="C68" s="356" t="s">
        <v>82</v>
      </c>
      <c r="D68" s="636">
        <f>1.5*(IF(Inputs!$H$2=1,0,IF(Inputs!$H$2=2,1,1)))</f>
        <v>1.5</v>
      </c>
      <c r="E68" s="357">
        <f t="shared" si="35"/>
        <v>11000000</v>
      </c>
      <c r="F68" s="338"/>
      <c r="G68" s="338"/>
      <c r="H68" s="358">
        <f t="shared" si="34"/>
        <v>11000000</v>
      </c>
      <c r="I68" s="358">
        <f>IF($K68="No",0,D68*H68/10^5)</f>
        <v>165</v>
      </c>
      <c r="J68" s="359">
        <f>ROUND(I68/Inputs!$E$3,2)</f>
        <v>0.28000000000000003</v>
      </c>
      <c r="K68" s="51"/>
      <c r="L68" s="204"/>
    </row>
    <row r="69" spans="1:14" ht="13.75" hidden="1" customHeight="1" outlineLevel="1" x14ac:dyDescent="0.3">
      <c r="A69" s="356" t="s">
        <v>321</v>
      </c>
      <c r="B69" s="357" t="s">
        <v>322</v>
      </c>
      <c r="C69" s="356" t="s">
        <v>82</v>
      </c>
      <c r="D69" s="636">
        <f>0.75*(IF(Inputs!$H$2=1,0,IF(Inputs!$H$2=2,1,1)))</f>
        <v>0.75</v>
      </c>
      <c r="E69" s="357">
        <f t="shared" si="35"/>
        <v>11000000</v>
      </c>
      <c r="F69" s="338"/>
      <c r="G69" s="338"/>
      <c r="H69" s="358">
        <f t="shared" si="34"/>
        <v>11000000</v>
      </c>
      <c r="I69" s="358">
        <f>IF($K69="No",0,D69*H69/10^5)</f>
        <v>82.5</v>
      </c>
      <c r="J69" s="359">
        <f>ROUND(I69/Inputs!$E$3,2)</f>
        <v>0.14000000000000001</v>
      </c>
      <c r="K69" s="51"/>
      <c r="L69" s="204"/>
    </row>
    <row r="70" spans="1:14" hidden="1" outlineLevel="1" x14ac:dyDescent="0.3">
      <c r="A70" s="360" t="s">
        <v>85</v>
      </c>
      <c r="B70" s="361"/>
      <c r="C70" s="360"/>
      <c r="D70" s="361">
        <f>SUM(D66:D69)</f>
        <v>8.75</v>
      </c>
      <c r="E70" s="361"/>
      <c r="F70" s="362"/>
      <c r="G70" s="362"/>
      <c r="H70" s="363">
        <f>I70/D70</f>
        <v>110</v>
      </c>
      <c r="I70" s="361">
        <f t="shared" ref="I70:J70" si="36">SUM(I66:I69)</f>
        <v>962.5</v>
      </c>
      <c r="J70" s="361">
        <f t="shared" si="36"/>
        <v>1.6099999999999999</v>
      </c>
      <c r="K70" s="51"/>
      <c r="L70" s="204"/>
    </row>
    <row r="71" spans="1:14" hidden="1" outlineLevel="1" x14ac:dyDescent="0.3">
      <c r="A71" s="631" t="s">
        <v>311</v>
      </c>
      <c r="B71" s="632"/>
      <c r="C71" s="633"/>
      <c r="D71" s="633"/>
      <c r="E71" s="633"/>
      <c r="F71" s="634"/>
      <c r="G71" s="634"/>
      <c r="H71" s="634"/>
      <c r="I71" s="633"/>
      <c r="J71" s="634"/>
      <c r="K71" s="51"/>
      <c r="L71" s="204"/>
    </row>
    <row r="72" spans="1:14" ht="13.75" hidden="1" customHeight="1" outlineLevel="1" x14ac:dyDescent="0.3">
      <c r="A72" s="356" t="s">
        <v>323</v>
      </c>
      <c r="B72" s="357" t="s">
        <v>329</v>
      </c>
      <c r="C72" s="356" t="s">
        <v>82</v>
      </c>
      <c r="D72" s="636">
        <f>1.8*(IF(Inputs!$H$2=1,1,IF(Inputs!$H$2=2,0,1)))</f>
        <v>1.8</v>
      </c>
      <c r="E72" s="357">
        <f>75*10^5</f>
        <v>7500000</v>
      </c>
      <c r="F72" s="338"/>
      <c r="G72" s="338"/>
      <c r="H72" s="358">
        <f t="shared" ref="H72:H75" si="37">SUM(E72:G72)</f>
        <v>7500000</v>
      </c>
      <c r="I72" s="358">
        <f>IF($K72="No",0,D72*H72/10^5)</f>
        <v>135</v>
      </c>
      <c r="J72" s="359">
        <f>ROUND(I72/Inputs!$E$3,2)</f>
        <v>0.23</v>
      </c>
      <c r="K72" s="51"/>
      <c r="L72" s="204"/>
    </row>
    <row r="73" spans="1:14" ht="13.75" hidden="1" customHeight="1" outlineLevel="1" x14ac:dyDescent="0.3">
      <c r="A73" s="356" t="s">
        <v>324</v>
      </c>
      <c r="B73" s="357" t="s">
        <v>329</v>
      </c>
      <c r="C73" s="356" t="s">
        <v>82</v>
      </c>
      <c r="D73" s="636">
        <f>9*(IF(Inputs!$H$2=1,1,IF(Inputs!$H$2=2,0,1)))</f>
        <v>9</v>
      </c>
      <c r="E73" s="357">
        <f t="shared" ref="E73:E75" si="38">75*10^5</f>
        <v>7500000</v>
      </c>
      <c r="F73" s="338"/>
      <c r="G73" s="338"/>
      <c r="H73" s="358">
        <f t="shared" si="37"/>
        <v>7500000</v>
      </c>
      <c r="I73" s="358">
        <f>IF($K73="No",0,D73*H73/10^5)</f>
        <v>675</v>
      </c>
      <c r="J73" s="359">
        <f>ROUND(I73/Inputs!$E$3,2)</f>
        <v>1.1299999999999999</v>
      </c>
      <c r="K73" s="51"/>
      <c r="L73" s="204"/>
    </row>
    <row r="74" spans="1:14" ht="13.75" hidden="1" customHeight="1" outlineLevel="1" x14ac:dyDescent="0.3">
      <c r="A74" s="356" t="s">
        <v>325</v>
      </c>
      <c r="B74" s="357" t="s">
        <v>329</v>
      </c>
      <c r="C74" s="356" t="s">
        <v>82</v>
      </c>
      <c r="D74" s="636">
        <f>1*(IF(Inputs!$H$2=1,0,IF(Inputs!$H$2=2,1,1)))</f>
        <v>1</v>
      </c>
      <c r="E74" s="357">
        <f t="shared" si="38"/>
        <v>7500000</v>
      </c>
      <c r="F74" s="338"/>
      <c r="G74" s="338"/>
      <c r="H74" s="358">
        <f t="shared" si="37"/>
        <v>7500000</v>
      </c>
      <c r="I74" s="358">
        <f>IF($K74="No",0,D74*H74/10^5)</f>
        <v>75</v>
      </c>
      <c r="J74" s="359">
        <f>ROUND(I74/Inputs!$E$3,2)</f>
        <v>0.13</v>
      </c>
      <c r="K74" s="51"/>
      <c r="L74" s="204"/>
    </row>
    <row r="75" spans="1:14" ht="13.75" hidden="1" customHeight="1" outlineLevel="1" x14ac:dyDescent="0.3">
      <c r="A75" s="356" t="s">
        <v>326</v>
      </c>
      <c r="B75" s="357" t="s">
        <v>329</v>
      </c>
      <c r="C75" s="356" t="s">
        <v>82</v>
      </c>
      <c r="D75" s="636">
        <f>9*(IF(Inputs!$H$2=1,0,IF(Inputs!$H$2=2,1,1)))</f>
        <v>9</v>
      </c>
      <c r="E75" s="357">
        <f t="shared" si="38"/>
        <v>7500000</v>
      </c>
      <c r="F75" s="338"/>
      <c r="G75" s="338"/>
      <c r="H75" s="358">
        <f t="shared" si="37"/>
        <v>7500000</v>
      </c>
      <c r="I75" s="358">
        <f>IF($K75="No",0,D75*H75/10^5)</f>
        <v>675</v>
      </c>
      <c r="J75" s="359">
        <f>ROUND(I75/Inputs!$E$3,2)</f>
        <v>1.1299999999999999</v>
      </c>
      <c r="K75" s="51"/>
      <c r="L75" s="204"/>
    </row>
    <row r="76" spans="1:14" hidden="1" outlineLevel="1" x14ac:dyDescent="0.3">
      <c r="A76" s="360" t="s">
        <v>85</v>
      </c>
      <c r="B76" s="361"/>
      <c r="C76" s="360"/>
      <c r="D76" s="361">
        <f>SUM(D72:D75)</f>
        <v>20.8</v>
      </c>
      <c r="E76" s="361"/>
      <c r="F76" s="362"/>
      <c r="G76" s="362"/>
      <c r="H76" s="363"/>
      <c r="I76" s="364">
        <f>SUM(I72:I75)</f>
        <v>1560</v>
      </c>
      <c r="J76" s="365">
        <f>SUM(J72:J75)</f>
        <v>2.6199999999999997</v>
      </c>
      <c r="K76" s="51"/>
      <c r="L76" s="204"/>
    </row>
    <row r="77" spans="1:14" collapsed="1" x14ac:dyDescent="0.3">
      <c r="A77" s="595" t="s">
        <v>424</v>
      </c>
      <c r="B77" s="596"/>
      <c r="C77" s="596"/>
      <c r="D77" s="596">
        <f>D76+D70</f>
        <v>29.55</v>
      </c>
      <c r="E77" s="596"/>
      <c r="F77" s="597"/>
      <c r="G77" s="597"/>
      <c r="H77" s="597"/>
      <c r="I77" s="596">
        <f t="shared" ref="I77:J77" si="39">I76+I70</f>
        <v>2522.5</v>
      </c>
      <c r="J77" s="596">
        <f t="shared" si="39"/>
        <v>4.2299999999999995</v>
      </c>
      <c r="K77" s="51"/>
      <c r="L77" s="204"/>
    </row>
    <row r="78" spans="1:14" x14ac:dyDescent="0.3">
      <c r="A78" s="201"/>
      <c r="B78" s="201"/>
      <c r="C78" s="201"/>
      <c r="D78" s="201"/>
      <c r="E78" s="201"/>
      <c r="F78" s="201"/>
      <c r="G78" s="201"/>
      <c r="H78" s="201"/>
      <c r="I78" s="201"/>
      <c r="J78" s="201"/>
      <c r="L78" s="204"/>
    </row>
    <row r="79" spans="1:14" x14ac:dyDescent="0.3">
      <c r="A79" s="546" t="s">
        <v>362</v>
      </c>
      <c r="B79" s="547"/>
      <c r="C79" s="546"/>
      <c r="D79" s="546"/>
      <c r="E79" s="546"/>
      <c r="F79" s="546"/>
      <c r="G79" s="546"/>
      <c r="H79" s="546"/>
      <c r="I79" s="546"/>
      <c r="J79" s="546"/>
      <c r="K79" s="51"/>
      <c r="L79" s="204"/>
    </row>
    <row r="80" spans="1:14" ht="12.5" hidden="1" outlineLevel="1" thickBot="1" x14ac:dyDescent="0.35">
      <c r="A80" s="292" t="s">
        <v>100</v>
      </c>
      <c r="B80" s="285"/>
      <c r="C80" s="284"/>
      <c r="D80" s="284"/>
      <c r="E80" s="284"/>
      <c r="F80" s="284"/>
      <c r="G80" s="284"/>
      <c r="H80" s="284"/>
      <c r="I80" s="284"/>
      <c r="J80" s="284"/>
      <c r="K80" s="51"/>
      <c r="L80" s="204"/>
      <c r="N80" s="4"/>
    </row>
    <row r="81" spans="1:12" hidden="1" outlineLevel="1" x14ac:dyDescent="0.3">
      <c r="A81" s="1" t="s">
        <v>363</v>
      </c>
      <c r="B81" s="254" t="s">
        <v>416</v>
      </c>
      <c r="C81" s="254" t="s">
        <v>361</v>
      </c>
      <c r="D81" s="637">
        <f>ROUND((15*3+25)/2.471,3)*(IF(Inputs!$H$2=1,1,IF(Inputs!$H$2=2,0,1)))</f>
        <v>28.329000000000001</v>
      </c>
      <c r="E81" s="249">
        <f>Inputs!$E$133*10^5</f>
        <v>280000</v>
      </c>
      <c r="F81" s="199"/>
      <c r="G81" s="199"/>
      <c r="H81" s="252">
        <f>SUM(E81:G81)</f>
        <v>280000</v>
      </c>
      <c r="I81" s="275">
        <f>IF($K81="No",0,D81*H81/10^5)</f>
        <v>79.321200000000005</v>
      </c>
      <c r="J81" s="271">
        <f>ROUND(I81/Inputs!$E$3,2)</f>
        <v>0.13</v>
      </c>
      <c r="K81" s="51"/>
      <c r="L81" s="204"/>
    </row>
    <row r="82" spans="1:12" hidden="1" outlineLevel="1" x14ac:dyDescent="0.3">
      <c r="A82" s="1" t="s">
        <v>363</v>
      </c>
      <c r="B82" s="254" t="s">
        <v>403</v>
      </c>
      <c r="C82" s="254" t="s">
        <v>361</v>
      </c>
      <c r="D82" s="243">
        <v>0</v>
      </c>
      <c r="E82" s="249">
        <f>Inputs!$E$133*10^5</f>
        <v>280000</v>
      </c>
      <c r="F82" s="199"/>
      <c r="G82" s="199"/>
      <c r="H82" s="252">
        <f>SUM(E82:G82)</f>
        <v>280000</v>
      </c>
      <c r="I82" s="275">
        <f>IF($K82="No",0,D82*H82/10^5)</f>
        <v>0</v>
      </c>
      <c r="J82" s="271">
        <f>ROUND(I82/Inputs!$E$3,2)</f>
        <v>0</v>
      </c>
      <c r="K82" s="51"/>
      <c r="L82" s="204"/>
    </row>
    <row r="83" spans="1:12" hidden="1" outlineLevel="1" x14ac:dyDescent="0.3">
      <c r="A83" s="1" t="s">
        <v>364</v>
      </c>
      <c r="B83" s="254" t="s">
        <v>416</v>
      </c>
      <c r="C83" s="254" t="s">
        <v>361</v>
      </c>
      <c r="D83" s="637">
        <f>ROUND((15*3+25)/2.471,3)*(IF(Inputs!$H$2=1,0,IF(Inputs!$H$2=2,1,1)))</f>
        <v>28.329000000000001</v>
      </c>
      <c r="E83" s="249">
        <f>Inputs!$E$134*10^5</f>
        <v>300000</v>
      </c>
      <c r="F83" s="199"/>
      <c r="G83" s="199"/>
      <c r="H83" s="252">
        <f>SUM(E83:G83)</f>
        <v>300000</v>
      </c>
      <c r="I83" s="275">
        <f>IF($K83="No",0,D83*H83/10^5)</f>
        <v>84.986999999999995</v>
      </c>
      <c r="J83" s="271">
        <f>ROUND(I83/Inputs!$E$3,2)</f>
        <v>0.14000000000000001</v>
      </c>
      <c r="K83" s="51"/>
      <c r="L83" s="204"/>
    </row>
    <row r="84" spans="1:12" hidden="1" outlineLevel="1" x14ac:dyDescent="0.3">
      <c r="A84" s="1" t="s">
        <v>364</v>
      </c>
      <c r="B84" s="254" t="s">
        <v>403</v>
      </c>
      <c r="C84" s="254" t="s">
        <v>361</v>
      </c>
      <c r="D84" s="243">
        <v>0</v>
      </c>
      <c r="E84" s="249">
        <f>Inputs!$E$134*10^5</f>
        <v>300000</v>
      </c>
      <c r="F84" s="199"/>
      <c r="G84" s="199"/>
      <c r="H84" s="252">
        <f>SUM(E84:G84)</f>
        <v>300000</v>
      </c>
      <c r="I84" s="275">
        <f>IF($K84="No",0,D84*H84/10^5)</f>
        <v>0</v>
      </c>
      <c r="J84" s="271">
        <f>ROUND(I84/Inputs!$E$3,2)</f>
        <v>0</v>
      </c>
      <c r="K84" s="51"/>
      <c r="L84" s="204"/>
    </row>
    <row r="85" spans="1:12" hidden="1" outlineLevel="1" x14ac:dyDescent="0.3">
      <c r="A85" s="286" t="s">
        <v>85</v>
      </c>
      <c r="B85" s="287"/>
      <c r="C85" s="286"/>
      <c r="D85" s="288">
        <f>SUM(D81:D83)</f>
        <v>56.658000000000001</v>
      </c>
      <c r="E85" s="289">
        <f>ROUND(I85/D85*10^5,0)</f>
        <v>290000</v>
      </c>
      <c r="F85" s="290"/>
      <c r="G85" s="290"/>
      <c r="H85" s="291"/>
      <c r="I85" s="288">
        <f t="shared" ref="I85:J85" si="40">SUM(I81:I83)</f>
        <v>164.3082</v>
      </c>
      <c r="J85" s="288">
        <f t="shared" si="40"/>
        <v>0.27</v>
      </c>
      <c r="K85" s="51"/>
      <c r="L85" s="204"/>
    </row>
    <row r="86" spans="1:12" ht="12.5" hidden="1" outlineLevel="1" thickBot="1" x14ac:dyDescent="0.35">
      <c r="A86" s="284"/>
      <c r="B86" s="285"/>
      <c r="C86" s="284"/>
      <c r="D86" s="284"/>
      <c r="E86" s="284"/>
      <c r="F86" s="284"/>
      <c r="G86" s="284"/>
      <c r="H86" s="284"/>
      <c r="I86" s="284"/>
      <c r="J86" s="284"/>
      <c r="K86" s="51"/>
      <c r="L86" s="204"/>
    </row>
    <row r="87" spans="1:12" ht="12.5" hidden="1" outlineLevel="1" thickBot="1" x14ac:dyDescent="0.35">
      <c r="A87" s="292" t="s">
        <v>365</v>
      </c>
      <c r="B87" s="285"/>
      <c r="C87" s="284"/>
      <c r="D87" s="284"/>
      <c r="E87" s="284"/>
      <c r="F87" s="284"/>
      <c r="G87" s="284"/>
      <c r="H87" s="284"/>
      <c r="I87" s="284"/>
      <c r="J87" s="284"/>
      <c r="K87" s="51"/>
      <c r="L87" s="204"/>
    </row>
    <row r="88" spans="1:12" hidden="1" outlineLevel="1" x14ac:dyDescent="0.3">
      <c r="A88" s="1" t="s">
        <v>328</v>
      </c>
      <c r="B88" s="254" t="s">
        <v>416</v>
      </c>
      <c r="C88" s="254" t="s">
        <v>361</v>
      </c>
      <c r="D88" s="636">
        <f>ROUND(2.0995/2.471,3)*(IF(Inputs!$H$2=1,1,IF(Inputs!$H$2=2,0,1)))</f>
        <v>0.85</v>
      </c>
      <c r="E88" s="249">
        <f>Inputs!$E$133*10^5</f>
        <v>280000</v>
      </c>
      <c r="F88" s="199"/>
      <c r="G88" s="199"/>
      <c r="H88" s="252">
        <f t="shared" ref="H88:H95" si="41">SUM(E88:G88)</f>
        <v>280000</v>
      </c>
      <c r="I88" s="275">
        <f t="shared" ref="I88:I95" si="42">IF($K88="No",0,D88*H88/10^5)</f>
        <v>2.38</v>
      </c>
      <c r="J88" s="271">
        <f>ROUND(I88/Inputs!$E$3,2)</f>
        <v>0</v>
      </c>
      <c r="K88" s="51"/>
      <c r="L88" s="204"/>
    </row>
    <row r="89" spans="1:12" hidden="1" outlineLevel="1" x14ac:dyDescent="0.3">
      <c r="A89" s="1" t="s">
        <v>328</v>
      </c>
      <c r="B89" s="254" t="s">
        <v>403</v>
      </c>
      <c r="C89" s="254" t="s">
        <v>361</v>
      </c>
      <c r="D89" s="243">
        <v>0</v>
      </c>
      <c r="E89" s="249">
        <f>Inputs!$E$133*10^5</f>
        <v>280000</v>
      </c>
      <c r="F89" s="199"/>
      <c r="G89" s="199"/>
      <c r="H89" s="252">
        <f t="shared" si="41"/>
        <v>280000</v>
      </c>
      <c r="I89" s="275">
        <f t="shared" si="42"/>
        <v>0</v>
      </c>
      <c r="J89" s="271">
        <f>ROUND(I89/Inputs!$E$3,2)</f>
        <v>0</v>
      </c>
      <c r="K89" s="51"/>
      <c r="L89" s="204"/>
    </row>
    <row r="90" spans="1:12" hidden="1" outlineLevel="1" x14ac:dyDescent="0.3">
      <c r="A90" s="1" t="s">
        <v>320</v>
      </c>
      <c r="B90" s="254" t="s">
        <v>416</v>
      </c>
      <c r="C90" s="254" t="s">
        <v>361</v>
      </c>
      <c r="D90" s="636">
        <f>ROUND(0.2964/2.471,3)*(IF(Inputs!$H$2=1,0,IF(Inputs!$H$2=2,1,1)))</f>
        <v>0.12</v>
      </c>
      <c r="E90" s="249">
        <f>Inputs!$E$134*10^5</f>
        <v>300000</v>
      </c>
      <c r="F90" s="199"/>
      <c r="G90" s="199"/>
      <c r="H90" s="252">
        <f t="shared" si="41"/>
        <v>300000</v>
      </c>
      <c r="I90" s="275">
        <f t="shared" si="42"/>
        <v>0.36</v>
      </c>
      <c r="J90" s="271">
        <f>ROUND(I90/Inputs!$E$3,2)</f>
        <v>0</v>
      </c>
      <c r="K90" s="51"/>
      <c r="L90" s="204"/>
    </row>
    <row r="91" spans="1:12" hidden="1" outlineLevel="1" x14ac:dyDescent="0.3">
      <c r="A91" s="1" t="s">
        <v>320</v>
      </c>
      <c r="B91" s="254" t="s">
        <v>403</v>
      </c>
      <c r="C91" s="254" t="s">
        <v>361</v>
      </c>
      <c r="D91" s="243">
        <v>0</v>
      </c>
      <c r="E91" s="249">
        <f>Inputs!$E$134*10^5</f>
        <v>300000</v>
      </c>
      <c r="F91" s="199"/>
      <c r="G91" s="199"/>
      <c r="H91" s="252">
        <f t="shared" si="41"/>
        <v>300000</v>
      </c>
      <c r="I91" s="275">
        <f t="shared" si="42"/>
        <v>0</v>
      </c>
      <c r="J91" s="271">
        <f>ROUND(I91/Inputs!$E$3,2)</f>
        <v>0</v>
      </c>
      <c r="K91" s="51"/>
      <c r="L91" s="204"/>
    </row>
    <row r="92" spans="1:12" hidden="1" outlineLevel="1" x14ac:dyDescent="0.3">
      <c r="A92" s="1" t="s">
        <v>324</v>
      </c>
      <c r="B92" s="254" t="s">
        <v>416</v>
      </c>
      <c r="C92" s="254" t="s">
        <v>361</v>
      </c>
      <c r="D92" s="637">
        <f>ROUND(0.8151*3/2/2.471,3)*(IF(Inputs!$H$2=1,0,IF(Inputs!$H$2=2,1,1)))</f>
        <v>0.495</v>
      </c>
      <c r="E92" s="249">
        <f>Inputs!$F$135*10^5</f>
        <v>280000</v>
      </c>
      <c r="F92" s="199"/>
      <c r="G92" s="199"/>
      <c r="H92" s="252">
        <f t="shared" si="41"/>
        <v>280000</v>
      </c>
      <c r="I92" s="275">
        <f t="shared" si="42"/>
        <v>1.3859999999999999</v>
      </c>
      <c r="J92" s="271">
        <f>ROUND(I92/Inputs!$E$3,2)</f>
        <v>0</v>
      </c>
      <c r="K92" s="51"/>
      <c r="L92" s="204"/>
    </row>
    <row r="93" spans="1:12" hidden="1" outlineLevel="1" x14ac:dyDescent="0.3">
      <c r="A93" s="1" t="s">
        <v>324</v>
      </c>
      <c r="B93" s="254" t="s">
        <v>403</v>
      </c>
      <c r="C93" s="254" t="s">
        <v>361</v>
      </c>
      <c r="D93" s="243">
        <v>0</v>
      </c>
      <c r="E93" s="249">
        <f>Inputs!$F$135*10^5</f>
        <v>280000</v>
      </c>
      <c r="F93" s="199"/>
      <c r="G93" s="199"/>
      <c r="H93" s="252">
        <f t="shared" ref="H93:H94" si="43">SUM(E93:G93)</f>
        <v>280000</v>
      </c>
      <c r="I93" s="275">
        <f t="shared" ref="I93:I94" si="44">IF($K93="No",0,D93*H93/10^5)</f>
        <v>0</v>
      </c>
      <c r="J93" s="271">
        <f>ROUND(I93/Inputs!$E$3,2)</f>
        <v>0</v>
      </c>
      <c r="K93" s="51"/>
      <c r="L93" s="204"/>
    </row>
    <row r="94" spans="1:12" hidden="1" outlineLevel="1" x14ac:dyDescent="0.3">
      <c r="A94" s="1" t="s">
        <v>326</v>
      </c>
      <c r="B94" s="254" t="s">
        <v>416</v>
      </c>
      <c r="C94" s="254" t="s">
        <v>361</v>
      </c>
      <c r="D94" s="637">
        <f>ROUND(1.394*9/6.8/2.471,3)*(IF(Inputs!$H$2=1,0,IF(Inputs!$H$2=2,1,1)))</f>
        <v>0.747</v>
      </c>
      <c r="E94" s="249">
        <f>Inputs!$F$135*10^5</f>
        <v>280000</v>
      </c>
      <c r="F94" s="199"/>
      <c r="G94" s="199"/>
      <c r="H94" s="252">
        <f t="shared" si="43"/>
        <v>280000</v>
      </c>
      <c r="I94" s="275">
        <f t="shared" si="44"/>
        <v>2.0916000000000001</v>
      </c>
      <c r="J94" s="271">
        <f>ROUND(I94/Inputs!$E$3,2)</f>
        <v>0</v>
      </c>
      <c r="K94" s="51"/>
      <c r="L94" s="204"/>
    </row>
    <row r="95" spans="1:12" hidden="1" outlineLevel="1" x14ac:dyDescent="0.3">
      <c r="A95" s="1" t="s">
        <v>326</v>
      </c>
      <c r="B95" s="254" t="s">
        <v>403</v>
      </c>
      <c r="C95" s="254" t="s">
        <v>361</v>
      </c>
      <c r="D95" s="243">
        <v>0</v>
      </c>
      <c r="E95" s="249">
        <f>Inputs!$F$135*10^5</f>
        <v>280000</v>
      </c>
      <c r="F95" s="199"/>
      <c r="G95" s="199"/>
      <c r="H95" s="252">
        <f t="shared" si="41"/>
        <v>280000</v>
      </c>
      <c r="I95" s="275">
        <f t="shared" si="42"/>
        <v>0</v>
      </c>
      <c r="J95" s="271">
        <f>ROUND(I95/Inputs!$E$3,2)</f>
        <v>0</v>
      </c>
      <c r="K95" s="51"/>
      <c r="L95" s="204"/>
    </row>
    <row r="96" spans="1:12" hidden="1" outlineLevel="1" x14ac:dyDescent="0.3">
      <c r="A96" s="286" t="s">
        <v>85</v>
      </c>
      <c r="B96" s="287"/>
      <c r="C96" s="286"/>
      <c r="D96" s="288">
        <f>SUM(D88:D95)</f>
        <v>2.2119999999999997</v>
      </c>
      <c r="E96" s="288">
        <f>ROUND(I96/D96*10^5,0)</f>
        <v>281085</v>
      </c>
      <c r="F96" s="290"/>
      <c r="G96" s="290"/>
      <c r="H96" s="291"/>
      <c r="I96" s="288">
        <f>SUM(I88:I95)</f>
        <v>6.2175999999999991</v>
      </c>
      <c r="J96" s="288">
        <f>SUM(J88:J95)</f>
        <v>0</v>
      </c>
      <c r="K96" s="51"/>
      <c r="L96" s="204"/>
    </row>
    <row r="97" spans="1:15" ht="12.5" hidden="1" outlineLevel="1" thickBot="1" x14ac:dyDescent="0.35">
      <c r="A97" s="292" t="s">
        <v>417</v>
      </c>
      <c r="B97" s="285"/>
      <c r="C97" s="284"/>
      <c r="D97" s="284"/>
      <c r="E97" s="284"/>
      <c r="F97" s="284"/>
      <c r="G97" s="284"/>
      <c r="H97" s="284"/>
      <c r="I97" s="284"/>
      <c r="J97" s="284"/>
      <c r="K97" s="51"/>
      <c r="L97" s="204"/>
    </row>
    <row r="98" spans="1:15" hidden="1" outlineLevel="1" x14ac:dyDescent="0.3">
      <c r="A98" s="201" t="s">
        <v>399</v>
      </c>
      <c r="B98" s="201" t="s">
        <v>403</v>
      </c>
      <c r="C98" s="201"/>
      <c r="D98" s="273">
        <f>Inputs!$E11</f>
        <v>0</v>
      </c>
      <c r="E98" s="281">
        <f>SUMIF($B$81:$B$95,$B$98,$I$81:$I$95)</f>
        <v>0</v>
      </c>
      <c r="F98" s="293"/>
      <c r="G98" s="293"/>
      <c r="H98" s="282">
        <f t="shared" ref="H98:H100" si="45">SUM(E98:G98)</f>
        <v>0</v>
      </c>
      <c r="I98" s="274">
        <f>IF($K98="No",0,D98*H98)</f>
        <v>0</v>
      </c>
      <c r="J98" s="317">
        <f>ROUND(I98/Inputs!$E$3,2)</f>
        <v>0</v>
      </c>
      <c r="L98" s="204"/>
    </row>
    <row r="99" spans="1:15" hidden="1" outlineLevel="1" x14ac:dyDescent="0.3">
      <c r="A99" s="201" t="s">
        <v>400</v>
      </c>
      <c r="B99" s="201" t="s">
        <v>403</v>
      </c>
      <c r="C99" s="201"/>
      <c r="D99" s="273">
        <f>Inputs!$E12</f>
        <v>0</v>
      </c>
      <c r="E99" s="281">
        <f>SUMIF($B$81:$B$95,$B$98,$I$81:$I$95)</f>
        <v>0</v>
      </c>
      <c r="F99" s="293"/>
      <c r="G99" s="293"/>
      <c r="H99" s="282">
        <f t="shared" si="45"/>
        <v>0</v>
      </c>
      <c r="I99" s="274">
        <f>IF($K99="No",0,D99*H99)</f>
        <v>0</v>
      </c>
      <c r="J99" s="317">
        <f>ROUND(I99/Inputs!$E$3,2)</f>
        <v>0</v>
      </c>
      <c r="L99" s="204"/>
    </row>
    <row r="100" spans="1:15" hidden="1" outlineLevel="1" x14ac:dyDescent="0.3">
      <c r="A100" s="201" t="s">
        <v>401</v>
      </c>
      <c r="B100" s="201" t="s">
        <v>403</v>
      </c>
      <c r="C100" s="201"/>
      <c r="D100" s="273">
        <f>Inputs!$E13</f>
        <v>0</v>
      </c>
      <c r="E100" s="281">
        <f>SUMIF($B$81:$B$95,$B$98,$I$81:$I$95)</f>
        <v>0</v>
      </c>
      <c r="F100" s="293"/>
      <c r="G100" s="293"/>
      <c r="H100" s="282">
        <f t="shared" si="45"/>
        <v>0</v>
      </c>
      <c r="I100" s="274">
        <f>IF($K100="No",0,D100*H100)</f>
        <v>0</v>
      </c>
      <c r="J100" s="317">
        <f>ROUND(I100/Inputs!$E$3,2)</f>
        <v>0</v>
      </c>
      <c r="L100" s="204"/>
    </row>
    <row r="101" spans="1:15" hidden="1" outlineLevel="1" x14ac:dyDescent="0.3">
      <c r="A101" s="286" t="s">
        <v>85</v>
      </c>
      <c r="B101" s="287"/>
      <c r="C101" s="286"/>
      <c r="D101" s="288"/>
      <c r="E101" s="288"/>
      <c r="F101" s="290"/>
      <c r="G101" s="290"/>
      <c r="H101" s="291"/>
      <c r="I101" s="288">
        <f>SUM(I98:I100)</f>
        <v>0</v>
      </c>
      <c r="J101" s="288">
        <f>SUM(J98:J100)</f>
        <v>0</v>
      </c>
      <c r="K101" s="51"/>
      <c r="L101" s="204"/>
    </row>
    <row r="102" spans="1:15" collapsed="1" x14ac:dyDescent="0.3">
      <c r="A102" s="598" t="s">
        <v>398</v>
      </c>
      <c r="B102" s="599"/>
      <c r="C102" s="598"/>
      <c r="D102" s="600">
        <f>D85+D96+D101</f>
        <v>58.870000000000005</v>
      </c>
      <c r="E102" s="601">
        <f>ROUND(I102/D102*10^5,0)</f>
        <v>289665</v>
      </c>
      <c r="F102" s="602"/>
      <c r="G102" s="602"/>
      <c r="H102" s="603"/>
      <c r="I102" s="600">
        <f>I85+I96+I101</f>
        <v>170.5258</v>
      </c>
      <c r="J102" s="600">
        <f>J85+J96+J101</f>
        <v>0.27</v>
      </c>
      <c r="K102" s="51"/>
      <c r="L102" s="204"/>
    </row>
    <row r="103" spans="1:15" x14ac:dyDescent="0.3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L103" s="204"/>
    </row>
    <row r="104" spans="1:15" x14ac:dyDescent="0.3">
      <c r="A104" s="544" t="s">
        <v>360</v>
      </c>
      <c r="B104" s="548"/>
      <c r="C104" s="549"/>
      <c r="D104" s="549"/>
      <c r="E104" s="549"/>
      <c r="F104" s="549"/>
      <c r="G104" s="549"/>
      <c r="H104" s="549"/>
      <c r="I104" s="549"/>
      <c r="J104" s="549"/>
      <c r="K104" s="51"/>
      <c r="L104" s="204"/>
    </row>
    <row r="105" spans="1:15" hidden="1" outlineLevel="1" x14ac:dyDescent="0.3">
      <c r="A105" s="1" t="str">
        <f>Inputs!B138</f>
        <v>Saktapur - Common Point</v>
      </c>
      <c r="B105" s="211"/>
      <c r="C105" s="210" t="s">
        <v>82</v>
      </c>
      <c r="D105" s="636">
        <f>Inputs!C138</f>
        <v>11.632999999999999</v>
      </c>
      <c r="E105" s="249">
        <f>(Inputs!D138-Inputs!F138)*10^5*Inputs!G138</f>
        <v>13293070.050214689</v>
      </c>
      <c r="H105" s="131">
        <f t="shared" ref="H105:H106" si="46">SUM(E105:G105)</f>
        <v>13293070.050214689</v>
      </c>
      <c r="I105" s="49">
        <f>D105*H105/10^5</f>
        <v>1546.3828389414746</v>
      </c>
      <c r="J105" s="47">
        <f>ROUND(I105/Inputs!$E$3,2)</f>
        <v>2.58</v>
      </c>
      <c r="K105" s="51"/>
      <c r="L105" s="204"/>
      <c r="N105" s="1"/>
      <c r="O105" s="1"/>
    </row>
    <row r="106" spans="1:15" hidden="1" outlineLevel="1" x14ac:dyDescent="0.3">
      <c r="A106" s="1" t="str">
        <f>Inputs!B139</f>
        <v>Chitramod - Common Point</v>
      </c>
      <c r="B106" s="211"/>
      <c r="C106" s="210" t="s">
        <v>82</v>
      </c>
      <c r="D106" s="636">
        <f>Inputs!C139</f>
        <v>25.541</v>
      </c>
      <c r="E106" s="249">
        <f>(Inputs!D139-Inputs!F139)*10^5*Inputs!G139</f>
        <v>13237481.075786386</v>
      </c>
      <c r="H106" s="131">
        <f t="shared" si="46"/>
        <v>13237481.075786386</v>
      </c>
      <c r="I106" s="49">
        <f>D106*H106/10^5</f>
        <v>3380.985041566601</v>
      </c>
      <c r="J106" s="47">
        <f>ROUND(I106/Inputs!$E$3,2)</f>
        <v>5.63</v>
      </c>
      <c r="K106" s="51"/>
      <c r="L106" s="204"/>
      <c r="N106" s="1"/>
      <c r="O106" s="1"/>
    </row>
    <row r="107" spans="1:15" hidden="1" outlineLevel="1" x14ac:dyDescent="0.3">
      <c r="A107" s="1" t="str">
        <f>Inputs!B140</f>
        <v>Common Point - Chhegaon (Phase 1)</v>
      </c>
      <c r="B107" s="211"/>
      <c r="C107" s="210" t="s">
        <v>82</v>
      </c>
      <c r="D107" s="636">
        <f>Inputs!C140*IF(Inputs!$H$6="Yes",1,2)</f>
        <v>28.911000000000001</v>
      </c>
      <c r="E107" s="249">
        <f>(Inputs!D140-Inputs!F140)*10^5*Inputs!G140</f>
        <v>13329266.55762705</v>
      </c>
      <c r="H107" s="131">
        <f t="shared" ref="H107" si="47">SUM(E107:G107)</f>
        <v>13329266.55762705</v>
      </c>
      <c r="I107" s="49">
        <f>D107*H107/10^5</f>
        <v>3853.6242544755564</v>
      </c>
      <c r="J107" s="47">
        <f>ROUND(I107/Inputs!$E$3,2)</f>
        <v>6.42</v>
      </c>
      <c r="K107" s="51"/>
      <c r="L107" s="204"/>
      <c r="N107" s="1"/>
      <c r="O107" s="1"/>
    </row>
    <row r="108" spans="1:15" hidden="1" outlineLevel="1" x14ac:dyDescent="0.3">
      <c r="A108" s="1" t="str">
        <f>Inputs!B141</f>
        <v>Common Point - Chhegaon (Phase 2)</v>
      </c>
      <c r="B108" s="211"/>
      <c r="C108" s="210" t="s">
        <v>82</v>
      </c>
      <c r="D108" s="636">
        <f>Inputs!C141*IF(Inputs!$H$6="Yes",1,2)</f>
        <v>28.911000000000001</v>
      </c>
      <c r="E108" s="249">
        <f>(Inputs!D141-Inputs!F141)*10^5*Inputs!G141</f>
        <v>4337280.8482230501</v>
      </c>
      <c r="H108" s="131">
        <f t="shared" ref="H108" si="48">SUM(E108:G108)</f>
        <v>4337280.8482230501</v>
      </c>
      <c r="I108" s="49">
        <f>D108*H108/10^5</f>
        <v>1253.951266029766</v>
      </c>
      <c r="J108" s="47">
        <f>ROUND(I108/Inputs!$E$3,2)</f>
        <v>2.09</v>
      </c>
      <c r="K108" s="51"/>
      <c r="L108" s="204"/>
      <c r="N108" s="1"/>
      <c r="O108" s="1"/>
    </row>
    <row r="109" spans="1:15" hidden="1" outlineLevel="1" x14ac:dyDescent="0.3">
      <c r="A109" s="31" t="s">
        <v>357</v>
      </c>
      <c r="B109" s="48"/>
      <c r="C109" s="31"/>
      <c r="D109" s="593">
        <f>SUM(D105:D107)</f>
        <v>66.085000000000008</v>
      </c>
      <c r="E109" s="31"/>
      <c r="F109" s="213"/>
      <c r="G109" s="213"/>
      <c r="H109" s="604">
        <f>$I109/$D109*10^5</f>
        <v>13287420.95026652</v>
      </c>
      <c r="I109" s="604">
        <f>SUM(I105:I107)</f>
        <v>8780.9921349836313</v>
      </c>
      <c r="J109" s="214">
        <f t="shared" ref="J109" si="49">SUM(J105:J107)</f>
        <v>14.63</v>
      </c>
      <c r="K109" s="51"/>
      <c r="L109" s="204"/>
    </row>
    <row r="110" spans="1:15" hidden="1" outlineLevel="1" x14ac:dyDescent="0.3">
      <c r="A110" s="1" t="s">
        <v>330</v>
      </c>
      <c r="B110" s="254"/>
      <c r="C110" s="254" t="s">
        <v>82</v>
      </c>
      <c r="D110" s="43">
        <f>IF(Inputs!H$2=1,D105+D107,IF(Inputs!H$2=2,D106,SUM(D105:D107)))</f>
        <v>66.085000000000008</v>
      </c>
      <c r="E110" s="249">
        <f>600000</f>
        <v>600000</v>
      </c>
      <c r="F110" s="199"/>
      <c r="G110" s="199"/>
      <c r="H110" s="252">
        <f t="shared" ref="H110:H111" si="50">SUM(E110:G110)</f>
        <v>600000</v>
      </c>
      <c r="I110" s="245">
        <f>D110*H110/10^5</f>
        <v>396.51000000000005</v>
      </c>
      <c r="J110" s="246">
        <f>ROUND(I110/Inputs!$E$3,2)</f>
        <v>0.66</v>
      </c>
      <c r="K110" s="51"/>
      <c r="L110" s="204"/>
    </row>
    <row r="111" spans="1:15" hidden="1" outlineLevel="1" x14ac:dyDescent="0.3">
      <c r="A111" s="1" t="s">
        <v>331</v>
      </c>
      <c r="B111" s="254"/>
      <c r="C111" s="254" t="s">
        <v>82</v>
      </c>
      <c r="D111" s="43">
        <v>0</v>
      </c>
      <c r="E111" s="249">
        <f>1*10^7</f>
        <v>10000000</v>
      </c>
      <c r="F111" s="199"/>
      <c r="G111" s="199"/>
      <c r="H111" s="252">
        <f t="shared" si="50"/>
        <v>10000000</v>
      </c>
      <c r="I111" s="245">
        <f>D111*H111/10^5</f>
        <v>0</v>
      </c>
      <c r="J111" s="246">
        <f>ROUND(I111/Inputs!$E$3,2)</f>
        <v>0</v>
      </c>
      <c r="K111" s="51"/>
      <c r="L111" s="204"/>
    </row>
    <row r="112" spans="1:15" hidden="1" outlineLevel="1" x14ac:dyDescent="0.3">
      <c r="A112" s="31" t="s">
        <v>356</v>
      </c>
      <c r="B112" s="48"/>
      <c r="C112" s="31"/>
      <c r="D112" s="593">
        <f>SUM(D110:D111)</f>
        <v>66.085000000000008</v>
      </c>
      <c r="E112" s="594">
        <f>$I112/$D112*10^5</f>
        <v>600000</v>
      </c>
      <c r="F112" s="213"/>
      <c r="G112" s="213"/>
      <c r="H112" s="604">
        <f>$I112/$D112*10^5</f>
        <v>600000</v>
      </c>
      <c r="I112" s="604">
        <f t="shared" ref="I112" si="51">SUM(I110:I111)</f>
        <v>396.51000000000005</v>
      </c>
      <c r="J112" s="214">
        <f t="shared" ref="J112" si="52">SUM(J110:J111)</f>
        <v>0.66</v>
      </c>
      <c r="K112" s="51"/>
      <c r="L112" s="204"/>
    </row>
    <row r="113" spans="1:69" collapsed="1" x14ac:dyDescent="0.3">
      <c r="D113" s="209"/>
      <c r="E113" s="208"/>
      <c r="F113" s="212"/>
      <c r="G113" s="209"/>
      <c r="K113" s="51"/>
    </row>
    <row r="114" spans="1:69" ht="24" x14ac:dyDescent="0.3">
      <c r="A114" s="336" t="s">
        <v>494</v>
      </c>
      <c r="B114" s="336"/>
      <c r="C114" s="336" t="s">
        <v>117</v>
      </c>
      <c r="D114" s="337" t="s">
        <v>117</v>
      </c>
      <c r="E114" s="339" t="s">
        <v>310</v>
      </c>
      <c r="F114" s="339"/>
      <c r="G114" s="339" t="s">
        <v>72</v>
      </c>
      <c r="H114" s="339" t="s">
        <v>368</v>
      </c>
      <c r="I114" s="336" t="s">
        <v>116</v>
      </c>
      <c r="J114" s="336" t="s">
        <v>115</v>
      </c>
      <c r="K114" s="51"/>
    </row>
    <row r="115" spans="1:69" hidden="1" outlineLevel="1" x14ac:dyDescent="0.3">
      <c r="A115" s="1" t="s">
        <v>334</v>
      </c>
      <c r="C115" s="1" t="s">
        <v>336</v>
      </c>
      <c r="D115" s="513">
        <v>0</v>
      </c>
      <c r="E115" s="133">
        <v>0</v>
      </c>
      <c r="F115" s="129"/>
      <c r="G115" s="130"/>
      <c r="H115" s="352">
        <f t="shared" ref="H115:H118" si="53">SUM(E115:G115)</f>
        <v>0</v>
      </c>
      <c r="I115" s="278">
        <f t="shared" ref="I115:I118" si="54">D115*H115/10^5</f>
        <v>0</v>
      </c>
      <c r="J115" s="516">
        <f>ROUND(I115/Inputs!$E$3,2)</f>
        <v>0</v>
      </c>
      <c r="K115" s="51"/>
    </row>
    <row r="116" spans="1:69" hidden="1" outlineLevel="1" x14ac:dyDescent="0.3">
      <c r="A116" s="1" t="s">
        <v>335</v>
      </c>
      <c r="C116" s="1" t="s">
        <v>378</v>
      </c>
      <c r="D116" s="513">
        <v>0</v>
      </c>
      <c r="E116" s="133">
        <v>0</v>
      </c>
      <c r="F116" s="129"/>
      <c r="G116" s="130"/>
      <c r="H116" s="352">
        <f t="shared" si="53"/>
        <v>0</v>
      </c>
      <c r="I116" s="278">
        <f t="shared" si="54"/>
        <v>0</v>
      </c>
      <c r="J116" s="516">
        <f>ROUND(I116/Inputs!$E$3,2)</f>
        <v>0</v>
      </c>
      <c r="K116" s="51"/>
    </row>
    <row r="117" spans="1:69" hidden="1" outlineLevel="1" x14ac:dyDescent="0.3">
      <c r="A117" s="1" t="s">
        <v>496</v>
      </c>
      <c r="C117" s="1" t="s">
        <v>315</v>
      </c>
      <c r="D117" s="513">
        <v>0</v>
      </c>
      <c r="E117" s="133">
        <v>0</v>
      </c>
      <c r="F117" s="129"/>
      <c r="G117" s="130"/>
      <c r="H117" s="352">
        <f t="shared" ref="H117" si="55">SUM(E117:G117)</f>
        <v>0</v>
      </c>
      <c r="I117" s="278">
        <f t="shared" ref="I117" si="56">D117*H117/10^5</f>
        <v>0</v>
      </c>
      <c r="J117" s="516">
        <f>ROUND(I117/Inputs!$E$3,2)</f>
        <v>0</v>
      </c>
      <c r="K117" s="51"/>
    </row>
    <row r="118" spans="1:69" hidden="1" outlineLevel="1" x14ac:dyDescent="0.3">
      <c r="A118" s="1" t="s">
        <v>232</v>
      </c>
      <c r="C118" s="1" t="s">
        <v>315</v>
      </c>
      <c r="D118" s="272">
        <f>Inputs!$E$3</f>
        <v>600</v>
      </c>
      <c r="E118" s="133">
        <v>0</v>
      </c>
      <c r="F118" s="129"/>
      <c r="G118" s="130"/>
      <c r="H118" s="352">
        <f t="shared" si="53"/>
        <v>0</v>
      </c>
      <c r="I118" s="278">
        <f t="shared" si="54"/>
        <v>0</v>
      </c>
      <c r="J118" s="516">
        <f>ROUND(I118/Inputs!$E$3,2)</f>
        <v>0</v>
      </c>
      <c r="K118" s="51"/>
    </row>
    <row r="119" spans="1:69" hidden="1" outlineLevel="1" x14ac:dyDescent="0.3">
      <c r="A119" s="1" t="s">
        <v>333</v>
      </c>
      <c r="C119" s="1" t="s">
        <v>315</v>
      </c>
      <c r="D119" s="272">
        <f>Inputs!$E$3</f>
        <v>600</v>
      </c>
      <c r="E119" s="279">
        <f>Inputs!$E$89</f>
        <v>0.2</v>
      </c>
      <c r="F119" s="244"/>
      <c r="G119" s="244"/>
      <c r="H119" s="352">
        <f>SUM(E119:G119)</f>
        <v>0.2</v>
      </c>
      <c r="I119" s="278">
        <f t="shared" ref="I119" si="57">IF($K119="No",0,D119*H119)</f>
        <v>120</v>
      </c>
      <c r="J119" s="517">
        <f>ROUND(I119/Inputs!$E$3,2)</f>
        <v>0.2</v>
      </c>
      <c r="K119" s="51"/>
    </row>
    <row r="120" spans="1:69" hidden="1" outlineLevel="1" x14ac:dyDescent="0.3">
      <c r="A120" s="1" t="s">
        <v>495</v>
      </c>
      <c r="C120" s="1" t="s">
        <v>315</v>
      </c>
      <c r="D120" s="272">
        <f>Inputs!$E$3</f>
        <v>600</v>
      </c>
      <c r="E120" s="279">
        <f>Inputs!$E$90</f>
        <v>1.0469999999999999</v>
      </c>
      <c r="F120" s="129"/>
      <c r="G120" s="130"/>
      <c r="H120" s="352">
        <f>SUM(E120:G120)</f>
        <v>1.0469999999999999</v>
      </c>
      <c r="I120" s="278">
        <f t="shared" ref="I120" si="58">IF($K120="No",0,D120*H120)</f>
        <v>628.19999999999993</v>
      </c>
      <c r="J120" s="517">
        <f>ROUND(I120/Inputs!$E$3,2)</f>
        <v>1.05</v>
      </c>
      <c r="K120" s="51"/>
    </row>
    <row r="121" spans="1:69" hidden="1" outlineLevel="1" x14ac:dyDescent="0.3">
      <c r="K121" s="51"/>
    </row>
    <row r="122" spans="1:69" hidden="1" outlineLevel="1" x14ac:dyDescent="0.3">
      <c r="A122" s="1" t="s">
        <v>351</v>
      </c>
      <c r="C122" s="1" t="s">
        <v>352</v>
      </c>
      <c r="D122" s="133">
        <f>Inputs!$E$6/12*10^6*3</f>
        <v>327711600.00000006</v>
      </c>
      <c r="E122" s="280">
        <f>Inputs!E9</f>
        <v>2.95</v>
      </c>
      <c r="H122" s="236">
        <f t="shared" ref="H122" si="59">SUM(E122:G122)</f>
        <v>2.95</v>
      </c>
      <c r="I122" s="49">
        <f>IF($K122="No",0,D122*H122/10^5)</f>
        <v>9667.4922000000024</v>
      </c>
      <c r="J122" s="47">
        <f>ROUND(I122/Inputs!$E$3,2)</f>
        <v>16.11</v>
      </c>
      <c r="K122" s="51"/>
      <c r="L122" s="283" t="s">
        <v>515</v>
      </c>
    </row>
    <row r="123" spans="1:69" collapsed="1" x14ac:dyDescent="0.3">
      <c r="K123" s="1"/>
      <c r="N123" s="3">
        <f>M123*2.44</f>
        <v>0</v>
      </c>
    </row>
    <row r="124" spans="1:69" x14ac:dyDescent="0.3">
      <c r="A124" s="514" t="s">
        <v>453</v>
      </c>
      <c r="B124" s="514"/>
      <c r="C124" s="514"/>
      <c r="D124" s="514"/>
      <c r="E124" s="514"/>
      <c r="F124" s="514"/>
      <c r="G124" s="514"/>
      <c r="H124" s="514"/>
      <c r="I124" s="630" t="s">
        <v>307</v>
      </c>
      <c r="J124" s="515"/>
      <c r="K124" s="1"/>
      <c r="M124" s="629" t="s">
        <v>604</v>
      </c>
      <c r="N124" s="268" t="s">
        <v>605</v>
      </c>
    </row>
    <row r="125" spans="1:69" customFormat="1" ht="14.5" x14ac:dyDescent="0.35">
      <c r="A125" s="32" t="s">
        <v>3</v>
      </c>
      <c r="B125" s="18"/>
      <c r="C125" s="7" t="s">
        <v>307</v>
      </c>
      <c r="D125" s="1"/>
      <c r="E125" s="1"/>
      <c r="G125" s="126"/>
      <c r="H125" s="1"/>
      <c r="I125" s="341">
        <f>I6/100</f>
        <v>1.7052579999999999</v>
      </c>
      <c r="J125" s="1"/>
      <c r="K125" s="14">
        <f t="shared" ref="K125:K126" si="60">I125+J125</f>
        <v>1.7052579999999999</v>
      </c>
      <c r="L125" s="201"/>
      <c r="M125" s="3">
        <v>1.4398959000000005</v>
      </c>
      <c r="N125" s="628">
        <f t="shared" ref="N125:N133" si="61">I125/M125-1</f>
        <v>0.18429255892734986</v>
      </c>
      <c r="O125" s="14">
        <f>I125-M125</f>
        <v>0.26536209999999949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customFormat="1" ht="14.5" x14ac:dyDescent="0.35">
      <c r="A126" s="32" t="s">
        <v>500</v>
      </c>
      <c r="B126" s="18"/>
      <c r="C126" s="7" t="s">
        <v>307</v>
      </c>
      <c r="D126" s="1"/>
      <c r="E126" s="1"/>
      <c r="G126" s="126"/>
      <c r="H126" s="1"/>
      <c r="I126" s="341">
        <f>(I14+I19)/100</f>
        <v>25.425000000000001</v>
      </c>
      <c r="J126" s="1"/>
      <c r="K126" s="14">
        <f t="shared" si="60"/>
        <v>25.425000000000001</v>
      </c>
      <c r="L126" s="201"/>
      <c r="M126" s="3">
        <v>19.7</v>
      </c>
      <c r="N126" s="628">
        <f t="shared" si="61"/>
        <v>0.29060913705583769</v>
      </c>
      <c r="O126" s="14">
        <f t="shared" ref="O126:O133" si="62">I126-M126</f>
        <v>5.7250000000000014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customFormat="1" ht="14.5" x14ac:dyDescent="0.35">
      <c r="A127" s="32" t="s">
        <v>501</v>
      </c>
      <c r="B127" s="18"/>
      <c r="C127" s="7" t="s">
        <v>307</v>
      </c>
      <c r="D127" s="1"/>
      <c r="E127" s="1"/>
      <c r="G127" s="126"/>
      <c r="H127" s="1"/>
      <c r="I127" s="341">
        <f>(Capex!I26+Capex!I32-Capex!I31)/100</f>
        <v>217.14943401013403</v>
      </c>
      <c r="J127" s="14">
        <f>I31/100</f>
        <v>3.9651000000000005</v>
      </c>
      <c r="K127" s="14">
        <f>I127+J127</f>
        <v>221.11453401013404</v>
      </c>
      <c r="L127" s="201"/>
      <c r="M127" s="3">
        <v>159.19999999999999</v>
      </c>
      <c r="N127" s="628">
        <f t="shared" si="61"/>
        <v>0.36400398247571641</v>
      </c>
      <c r="O127" s="14">
        <f t="shared" si="62"/>
        <v>57.949434010134041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customFormat="1" ht="14.5" x14ac:dyDescent="0.35">
      <c r="A128" s="1" t="s">
        <v>20</v>
      </c>
      <c r="B128" s="18"/>
      <c r="C128" s="7" t="s">
        <v>307</v>
      </c>
      <c r="D128" s="1"/>
      <c r="E128" s="1"/>
      <c r="G128" s="126"/>
      <c r="H128" s="1"/>
      <c r="I128" s="526">
        <f ca="1">SUM(I129:I132)</f>
        <v>67.031520502168675</v>
      </c>
      <c r="J128" s="1"/>
      <c r="K128" s="528">
        <f ca="1">SUM(K129:K132)-K60/100*0</f>
        <v>63.066420502168668</v>
      </c>
      <c r="L128" s="201"/>
      <c r="M128" s="8">
        <v>87.943417179384639</v>
      </c>
      <c r="N128" s="628">
        <f ca="1">I128/M128-1</f>
        <v>-0.23778808406501228</v>
      </c>
      <c r="O128" s="14">
        <f ca="1">I128-M128</f>
        <v>-20.911896677215964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customFormat="1" ht="14.5" x14ac:dyDescent="0.35">
      <c r="A129" s="518" t="s">
        <v>471</v>
      </c>
      <c r="B129" s="18"/>
      <c r="C129" s="7" t="s">
        <v>307</v>
      </c>
      <c r="D129" s="1"/>
      <c r="E129" s="1"/>
      <c r="G129" s="126"/>
      <c r="H129" s="1"/>
      <c r="I129" s="341">
        <f ca="1">SUM(I35:I36,I39:I40,I45:I47,I51:I52)/100</f>
        <v>22.12362050216867</v>
      </c>
      <c r="J129" s="14"/>
      <c r="K129" s="527">
        <f ca="1">I129+J129</f>
        <v>22.12362050216867</v>
      </c>
      <c r="L129" s="201"/>
      <c r="M129" s="3">
        <v>22.530417179384635</v>
      </c>
      <c r="N129" s="628">
        <f ca="1">I129/M129-1</f>
        <v>-1.8055443624372169E-2</v>
      </c>
      <c r="O129" s="14">
        <f ca="1">I129-M129</f>
        <v>-0.40679667721596502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customFormat="1" ht="14.5" x14ac:dyDescent="0.35">
      <c r="A130" s="518" t="s">
        <v>497</v>
      </c>
      <c r="B130" s="18"/>
      <c r="C130" s="7" t="s">
        <v>307</v>
      </c>
      <c r="D130" s="1"/>
      <c r="E130" s="1"/>
      <c r="G130" s="126"/>
      <c r="H130" s="1"/>
      <c r="I130" s="341">
        <f>(I48+I49+I50)/100</f>
        <v>0.75</v>
      </c>
      <c r="J130" s="1"/>
      <c r="K130" s="527">
        <f t="shared" ref="K130:K133" si="63">I130+J130</f>
        <v>0.75</v>
      </c>
      <c r="L130" s="201"/>
      <c r="M130" s="3">
        <v>0.7</v>
      </c>
      <c r="N130" s="628">
        <f t="shared" si="61"/>
        <v>7.1428571428571397E-2</v>
      </c>
      <c r="O130" s="14">
        <f t="shared" si="62"/>
        <v>5.0000000000000044E-2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customFormat="1" ht="14.5" x14ac:dyDescent="0.35">
      <c r="A131" s="518" t="s">
        <v>504</v>
      </c>
      <c r="B131" s="18"/>
      <c r="C131" s="7" t="s">
        <v>307</v>
      </c>
      <c r="D131" s="1"/>
      <c r="E131" s="1"/>
      <c r="G131" s="126"/>
      <c r="H131" s="1"/>
      <c r="I131" s="341">
        <f>(I41+I42+I43)/100</f>
        <v>22.192799999999998</v>
      </c>
      <c r="J131" s="1"/>
      <c r="K131" s="527">
        <f t="shared" si="63"/>
        <v>22.192799999999998</v>
      </c>
      <c r="L131" s="201"/>
      <c r="M131" s="3">
        <v>39.693000000000005</v>
      </c>
      <c r="N131" s="628">
        <f t="shared" si="61"/>
        <v>-0.44088882170659827</v>
      </c>
      <c r="O131" s="14">
        <f t="shared" si="62"/>
        <v>-17.500200000000007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customFormat="1" ht="14.5" x14ac:dyDescent="0.35">
      <c r="A132" s="518" t="s">
        <v>505</v>
      </c>
      <c r="B132" s="18"/>
      <c r="C132" s="7" t="s">
        <v>307</v>
      </c>
      <c r="D132" s="1"/>
      <c r="E132" s="1"/>
      <c r="G132" s="126"/>
      <c r="H132" s="1"/>
      <c r="I132" s="341">
        <f>(I31+I37+I38)/100</f>
        <v>21.965100000000003</v>
      </c>
      <c r="J132" s="1">
        <f>-I31/100</f>
        <v>-3.9651000000000005</v>
      </c>
      <c r="K132" s="527">
        <f t="shared" si="63"/>
        <v>18.000000000000004</v>
      </c>
      <c r="L132" s="201"/>
      <c r="M132" s="1">
        <v>25.02</v>
      </c>
      <c r="N132" s="628">
        <f t="shared" si="61"/>
        <v>-0.12209832134292553</v>
      </c>
      <c r="O132" s="14">
        <f t="shared" si="62"/>
        <v>-3.0548999999999964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customFormat="1" ht="14.5" x14ac:dyDescent="0.35">
      <c r="A133" s="17" t="s">
        <v>506</v>
      </c>
      <c r="B133" s="18"/>
      <c r="C133" s="7" t="s">
        <v>307</v>
      </c>
      <c r="D133" s="1"/>
      <c r="E133" s="1"/>
      <c r="G133" s="126"/>
      <c r="H133" s="1"/>
      <c r="I133" s="341">
        <f ca="1">I58/100</f>
        <v>9.1237086617650274</v>
      </c>
      <c r="J133" s="1"/>
      <c r="K133" s="527">
        <f t="shared" ca="1" si="63"/>
        <v>9.1237086617650274</v>
      </c>
      <c r="L133" s="201"/>
      <c r="M133" s="1">
        <v>9.84</v>
      </c>
      <c r="N133" s="628">
        <f t="shared" ca="1" si="61"/>
        <v>-7.2793835186480971E-2</v>
      </c>
      <c r="O133" s="14">
        <f t="shared" ca="1" si="62"/>
        <v>-0.71629133823497249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customFormat="1" ht="14.5" x14ac:dyDescent="0.35">
      <c r="A134" s="17" t="s">
        <v>2</v>
      </c>
      <c r="B134" s="18"/>
      <c r="C134" s="7" t="s">
        <v>307</v>
      </c>
      <c r="D134" s="1"/>
      <c r="E134" s="1"/>
      <c r="G134" s="126"/>
      <c r="H134" s="1"/>
      <c r="I134" s="341">
        <f ca="1">Working!$D$62</f>
        <v>9.2617535355155383</v>
      </c>
      <c r="J134" s="1"/>
      <c r="K134" s="527">
        <f ca="1">I134+J134</f>
        <v>9.2617535355155383</v>
      </c>
      <c r="L134" s="201"/>
      <c r="M134" s="1">
        <v>6.86</v>
      </c>
      <c r="N134" s="628">
        <f ca="1">I134/M134-1</f>
        <v>0.35010984482733787</v>
      </c>
      <c r="O134" s="14">
        <f ca="1">I134-M134</f>
        <v>2.4017535355155379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customFormat="1" ht="14.5" x14ac:dyDescent="0.35">
      <c r="A135" s="754" t="s">
        <v>603</v>
      </c>
      <c r="B135" s="340"/>
      <c r="C135" s="755" t="s">
        <v>307</v>
      </c>
      <c r="D135" s="480"/>
      <c r="E135" s="480"/>
      <c r="F135" s="480"/>
      <c r="G135" s="756"/>
      <c r="H135" s="480"/>
      <c r="I135" s="120">
        <f ca="1">SUM(I125:I128)+I133+I134</f>
        <v>329.69667470958325</v>
      </c>
      <c r="J135" s="1"/>
      <c r="K135" s="529">
        <f ca="1">SUM(K125:K128)</f>
        <v>311.31121251230269</v>
      </c>
      <c r="L135" s="201"/>
      <c r="M135" s="120">
        <f>SUM(M125:M128)+M133+M134</f>
        <v>284.98331307938463</v>
      </c>
      <c r="N135" s="1"/>
      <c r="O135" s="120">
        <f ca="1">SUM(O125:O128)+O133+O134</f>
        <v>44.713361630198641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x14ac:dyDescent="0.3">
      <c r="B136" s="1"/>
      <c r="K136" s="14"/>
    </row>
    <row r="137" spans="1:69" x14ac:dyDescent="0.3">
      <c r="A137" s="1" t="s">
        <v>454</v>
      </c>
      <c r="C137" s="7" t="s">
        <v>307</v>
      </c>
      <c r="I137" s="14">
        <f ca="1">(1-$D$36)*$H$36/100</f>
        <v>0</v>
      </c>
      <c r="K137" s="1"/>
    </row>
    <row r="138" spans="1:69" x14ac:dyDescent="0.3">
      <c r="B138" s="1"/>
      <c r="K138" s="1"/>
    </row>
    <row r="139" spans="1:69" x14ac:dyDescent="0.3">
      <c r="B139" s="1"/>
      <c r="K139" s="1"/>
    </row>
    <row r="140" spans="1:69" x14ac:dyDescent="0.3">
      <c r="B140" s="1"/>
      <c r="K140" s="1"/>
    </row>
    <row r="141" spans="1:69" x14ac:dyDescent="0.3">
      <c r="B141" s="1"/>
      <c r="K141" s="1"/>
    </row>
    <row r="142" spans="1:69" ht="24" customHeight="1" x14ac:dyDescent="0.3">
      <c r="B142" s="1"/>
      <c r="K142" s="1"/>
    </row>
    <row r="143" spans="1:69" x14ac:dyDescent="0.3">
      <c r="B143" s="1"/>
      <c r="K143" s="1"/>
    </row>
    <row r="144" spans="1:69" x14ac:dyDescent="0.3">
      <c r="B144" s="1"/>
      <c r="K144" s="1"/>
    </row>
    <row r="145" spans="2:11" x14ac:dyDescent="0.3">
      <c r="B145" s="1"/>
      <c r="K145" s="1"/>
    </row>
    <row r="146" spans="2:11" x14ac:dyDescent="0.3">
      <c r="B146" s="1"/>
      <c r="K146" s="1"/>
    </row>
    <row r="147" spans="2:11" x14ac:dyDescent="0.3">
      <c r="B147" s="1"/>
      <c r="K147" s="1"/>
    </row>
    <row r="148" spans="2:11" x14ac:dyDescent="0.3">
      <c r="B148" s="1"/>
      <c r="K148" s="1"/>
    </row>
    <row r="154" spans="2:11" x14ac:dyDescent="0.3">
      <c r="B154" s="1"/>
    </row>
    <row r="155" spans="2:11" x14ac:dyDescent="0.3">
      <c r="B155" s="1"/>
    </row>
    <row r="156" spans="2:11" x14ac:dyDescent="0.3">
      <c r="B156" s="1"/>
    </row>
    <row r="157" spans="2:11" x14ac:dyDescent="0.3">
      <c r="B157" s="1"/>
    </row>
    <row r="158" spans="2:11" x14ac:dyDescent="0.3">
      <c r="B158" s="1"/>
    </row>
    <row r="159" spans="2:11" x14ac:dyDescent="0.3">
      <c r="B159" s="1"/>
    </row>
  </sheetData>
  <pageMargins left="0.7" right="0.7" top="0.75" bottom="0.75" header="0.3" footer="0.3"/>
  <pageSetup paperSize="9" orientation="portrait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1462-BC88-484F-8AD4-4CAE438E4F09}">
  <sheetPr>
    <tabColor theme="9" tint="0.79998168889431442"/>
  </sheetPr>
  <dimension ref="A1:XFA756"/>
  <sheetViews>
    <sheetView showGridLines="0" zoomScaleNormal="100" workbookViewId="0">
      <pane xSplit="4" ySplit="3" topLeftCell="E402" activePane="bottomRight" state="frozen"/>
      <selection activeCell="E12" sqref="E12"/>
      <selection pane="topRight" activeCell="E12" sqref="E12"/>
      <selection pane="bottomLeft" activeCell="E12" sqref="E12"/>
      <selection pane="bottomRight" activeCell="F413" sqref="F413"/>
    </sheetView>
  </sheetViews>
  <sheetFormatPr defaultColWidth="8.90625" defaultRowHeight="12" x14ac:dyDescent="0.3"/>
  <cols>
    <col min="1" max="1" width="7.81640625" style="1" customWidth="1"/>
    <col min="2" max="2" width="33" style="1" bestFit="1" customWidth="1"/>
    <col min="3" max="3" width="10.1796875" style="67" bestFit="1" customWidth="1"/>
    <col min="4" max="4" width="9.453125" style="1" bestFit="1" customWidth="1"/>
    <col min="5" max="5" width="11.81640625" style="1" bestFit="1" customWidth="1"/>
    <col min="6" max="8" width="8.90625" style="1"/>
    <col min="9" max="9" width="7.6328125" style="1" bestFit="1" customWidth="1"/>
    <col min="10" max="16384" width="8.90625" style="1"/>
  </cols>
  <sheetData>
    <row r="1" spans="1:66" x14ac:dyDescent="0.3">
      <c r="A1" s="24"/>
      <c r="B1" s="24" t="s">
        <v>25</v>
      </c>
      <c r="C1" s="26" t="s">
        <v>24</v>
      </c>
      <c r="D1" s="25">
        <f t="shared" ref="D1:AI1" si="0">IF(MONTH(D2)=3,YEAR(D2),YEAR(D2)+1)</f>
        <v>2021</v>
      </c>
      <c r="E1" s="25">
        <f t="shared" si="0"/>
        <v>2022</v>
      </c>
      <c r="F1" s="25">
        <f t="shared" si="0"/>
        <v>2022</v>
      </c>
      <c r="G1" s="25">
        <f t="shared" si="0"/>
        <v>2023</v>
      </c>
      <c r="H1" s="25">
        <f t="shared" si="0"/>
        <v>2023</v>
      </c>
      <c r="I1" s="25">
        <f t="shared" si="0"/>
        <v>2024</v>
      </c>
      <c r="J1" s="25">
        <f t="shared" si="0"/>
        <v>2024</v>
      </c>
      <c r="K1" s="25">
        <f t="shared" si="0"/>
        <v>2025</v>
      </c>
      <c r="L1" s="25">
        <f t="shared" si="0"/>
        <v>2025</v>
      </c>
      <c r="M1" s="25">
        <f t="shared" si="0"/>
        <v>2026</v>
      </c>
      <c r="N1" s="25">
        <f t="shared" si="0"/>
        <v>2026</v>
      </c>
      <c r="O1" s="25">
        <f t="shared" si="0"/>
        <v>2027</v>
      </c>
      <c r="P1" s="25">
        <f t="shared" si="0"/>
        <v>2027</v>
      </c>
      <c r="Q1" s="25">
        <f t="shared" si="0"/>
        <v>2028</v>
      </c>
      <c r="R1" s="25">
        <f t="shared" si="0"/>
        <v>2028</v>
      </c>
      <c r="S1" s="25">
        <f t="shared" si="0"/>
        <v>2029</v>
      </c>
      <c r="T1" s="25">
        <f t="shared" si="0"/>
        <v>2029</v>
      </c>
      <c r="U1" s="25">
        <f t="shared" si="0"/>
        <v>2030</v>
      </c>
      <c r="V1" s="25">
        <f t="shared" si="0"/>
        <v>2030</v>
      </c>
      <c r="W1" s="25">
        <f t="shared" si="0"/>
        <v>2031</v>
      </c>
      <c r="X1" s="25">
        <f t="shared" si="0"/>
        <v>2031</v>
      </c>
      <c r="Y1" s="25">
        <f t="shared" si="0"/>
        <v>2032</v>
      </c>
      <c r="Z1" s="25">
        <f t="shared" si="0"/>
        <v>2032</v>
      </c>
      <c r="AA1" s="25">
        <f t="shared" si="0"/>
        <v>2033</v>
      </c>
      <c r="AB1" s="25">
        <f t="shared" si="0"/>
        <v>2033</v>
      </c>
      <c r="AC1" s="25">
        <f t="shared" si="0"/>
        <v>2034</v>
      </c>
      <c r="AD1" s="25">
        <f t="shared" si="0"/>
        <v>2034</v>
      </c>
      <c r="AE1" s="25">
        <f t="shared" si="0"/>
        <v>2035</v>
      </c>
      <c r="AF1" s="25">
        <f t="shared" si="0"/>
        <v>2035</v>
      </c>
      <c r="AG1" s="25">
        <f t="shared" si="0"/>
        <v>2036</v>
      </c>
      <c r="AH1" s="25">
        <f t="shared" si="0"/>
        <v>2036</v>
      </c>
      <c r="AI1" s="25">
        <f t="shared" si="0"/>
        <v>2037</v>
      </c>
      <c r="AJ1" s="25">
        <f t="shared" ref="AJ1:BL1" si="1">IF(MONTH(AJ2)=3,YEAR(AJ2),YEAR(AJ2)+1)</f>
        <v>2037</v>
      </c>
      <c r="AK1" s="25">
        <f t="shared" si="1"/>
        <v>2038</v>
      </c>
      <c r="AL1" s="25">
        <f t="shared" si="1"/>
        <v>2038</v>
      </c>
      <c r="AM1" s="25">
        <f t="shared" si="1"/>
        <v>2039</v>
      </c>
      <c r="AN1" s="25">
        <f t="shared" si="1"/>
        <v>2039</v>
      </c>
      <c r="AO1" s="25">
        <f t="shared" si="1"/>
        <v>2040</v>
      </c>
      <c r="AP1" s="25">
        <f t="shared" si="1"/>
        <v>2040</v>
      </c>
      <c r="AQ1" s="25">
        <f t="shared" si="1"/>
        <v>2041</v>
      </c>
      <c r="AR1" s="25">
        <f t="shared" si="1"/>
        <v>2041</v>
      </c>
      <c r="AS1" s="25">
        <f t="shared" si="1"/>
        <v>2042</v>
      </c>
      <c r="AT1" s="25">
        <f t="shared" si="1"/>
        <v>2042</v>
      </c>
      <c r="AU1" s="25">
        <f t="shared" si="1"/>
        <v>2043</v>
      </c>
      <c r="AV1" s="25">
        <f t="shared" si="1"/>
        <v>2043</v>
      </c>
      <c r="AW1" s="25">
        <f t="shared" si="1"/>
        <v>2044</v>
      </c>
      <c r="AX1" s="25">
        <f t="shared" si="1"/>
        <v>2044</v>
      </c>
      <c r="AY1" s="25">
        <f t="shared" si="1"/>
        <v>2045</v>
      </c>
      <c r="AZ1" s="25">
        <f t="shared" si="1"/>
        <v>2045</v>
      </c>
      <c r="BA1" s="25">
        <f t="shared" si="1"/>
        <v>2046</v>
      </c>
      <c r="BB1" s="25">
        <f t="shared" si="1"/>
        <v>2046</v>
      </c>
      <c r="BC1" s="25">
        <f t="shared" si="1"/>
        <v>2047</v>
      </c>
      <c r="BD1" s="25">
        <f t="shared" si="1"/>
        <v>2047</v>
      </c>
      <c r="BE1" s="25">
        <f t="shared" si="1"/>
        <v>2048</v>
      </c>
      <c r="BF1" s="25">
        <f t="shared" si="1"/>
        <v>2048</v>
      </c>
      <c r="BG1" s="25">
        <f t="shared" si="1"/>
        <v>2049</v>
      </c>
      <c r="BH1" s="25">
        <f t="shared" si="1"/>
        <v>2049</v>
      </c>
      <c r="BI1" s="25">
        <f t="shared" si="1"/>
        <v>2050</v>
      </c>
      <c r="BJ1" s="25">
        <f t="shared" si="1"/>
        <v>2050</v>
      </c>
      <c r="BK1" s="25">
        <f t="shared" si="1"/>
        <v>2051</v>
      </c>
      <c r="BL1" s="25">
        <f t="shared" si="1"/>
        <v>2051</v>
      </c>
    </row>
    <row r="2" spans="1:66" x14ac:dyDescent="0.3">
      <c r="A2" s="24"/>
      <c r="B2" s="24"/>
      <c r="C2" s="26"/>
      <c r="D2" s="23">
        <v>44286</v>
      </c>
      <c r="E2" s="23">
        <f t="shared" ref="E2:AJ2" si="2">EOMONTH(D2,6)</f>
        <v>44469</v>
      </c>
      <c r="F2" s="23">
        <f t="shared" si="2"/>
        <v>44651</v>
      </c>
      <c r="G2" s="23">
        <f t="shared" si="2"/>
        <v>44834</v>
      </c>
      <c r="H2" s="23">
        <f t="shared" si="2"/>
        <v>45016</v>
      </c>
      <c r="I2" s="23">
        <f t="shared" si="2"/>
        <v>45199</v>
      </c>
      <c r="J2" s="23">
        <f t="shared" si="2"/>
        <v>45382</v>
      </c>
      <c r="K2" s="23">
        <f t="shared" si="2"/>
        <v>45565</v>
      </c>
      <c r="L2" s="23">
        <f t="shared" si="2"/>
        <v>45747</v>
      </c>
      <c r="M2" s="23">
        <f t="shared" si="2"/>
        <v>45930</v>
      </c>
      <c r="N2" s="23">
        <f t="shared" si="2"/>
        <v>46112</v>
      </c>
      <c r="O2" s="23">
        <f t="shared" si="2"/>
        <v>46295</v>
      </c>
      <c r="P2" s="23">
        <f t="shared" si="2"/>
        <v>46477</v>
      </c>
      <c r="Q2" s="23">
        <f t="shared" si="2"/>
        <v>46660</v>
      </c>
      <c r="R2" s="23">
        <f t="shared" si="2"/>
        <v>46843</v>
      </c>
      <c r="S2" s="23">
        <f t="shared" si="2"/>
        <v>47026</v>
      </c>
      <c r="T2" s="23">
        <f t="shared" si="2"/>
        <v>47208</v>
      </c>
      <c r="U2" s="23">
        <f t="shared" si="2"/>
        <v>47391</v>
      </c>
      <c r="V2" s="23">
        <f t="shared" si="2"/>
        <v>47573</v>
      </c>
      <c r="W2" s="23">
        <f t="shared" si="2"/>
        <v>47756</v>
      </c>
      <c r="X2" s="23">
        <f t="shared" si="2"/>
        <v>47938</v>
      </c>
      <c r="Y2" s="23">
        <f t="shared" si="2"/>
        <v>48121</v>
      </c>
      <c r="Z2" s="23">
        <f t="shared" si="2"/>
        <v>48304</v>
      </c>
      <c r="AA2" s="23">
        <f t="shared" si="2"/>
        <v>48487</v>
      </c>
      <c r="AB2" s="23">
        <f t="shared" si="2"/>
        <v>48669</v>
      </c>
      <c r="AC2" s="23">
        <f t="shared" si="2"/>
        <v>48852</v>
      </c>
      <c r="AD2" s="23">
        <f t="shared" si="2"/>
        <v>49034</v>
      </c>
      <c r="AE2" s="23">
        <f t="shared" si="2"/>
        <v>49217</v>
      </c>
      <c r="AF2" s="23">
        <f t="shared" si="2"/>
        <v>49399</v>
      </c>
      <c r="AG2" s="23">
        <f t="shared" si="2"/>
        <v>49582</v>
      </c>
      <c r="AH2" s="23">
        <f t="shared" si="2"/>
        <v>49765</v>
      </c>
      <c r="AI2" s="23">
        <f t="shared" si="2"/>
        <v>49948</v>
      </c>
      <c r="AJ2" s="23">
        <f t="shared" si="2"/>
        <v>50130</v>
      </c>
      <c r="AK2" s="23">
        <f t="shared" ref="AK2:BI2" si="3">EOMONTH(AJ2,6)</f>
        <v>50313</v>
      </c>
      <c r="AL2" s="23">
        <f t="shared" si="3"/>
        <v>50495</v>
      </c>
      <c r="AM2" s="23">
        <f t="shared" si="3"/>
        <v>50678</v>
      </c>
      <c r="AN2" s="23">
        <f t="shared" si="3"/>
        <v>50860</v>
      </c>
      <c r="AO2" s="23">
        <f t="shared" si="3"/>
        <v>51043</v>
      </c>
      <c r="AP2" s="23">
        <f t="shared" si="3"/>
        <v>51226</v>
      </c>
      <c r="AQ2" s="23">
        <f t="shared" si="3"/>
        <v>51409</v>
      </c>
      <c r="AR2" s="23">
        <f t="shared" si="3"/>
        <v>51591</v>
      </c>
      <c r="AS2" s="23">
        <f t="shared" si="3"/>
        <v>51774</v>
      </c>
      <c r="AT2" s="23">
        <f t="shared" si="3"/>
        <v>51956</v>
      </c>
      <c r="AU2" s="23">
        <f t="shared" si="3"/>
        <v>52139</v>
      </c>
      <c r="AV2" s="23">
        <f t="shared" si="3"/>
        <v>52321</v>
      </c>
      <c r="AW2" s="23">
        <f t="shared" si="3"/>
        <v>52504</v>
      </c>
      <c r="AX2" s="23">
        <f t="shared" si="3"/>
        <v>52687</v>
      </c>
      <c r="AY2" s="23">
        <f t="shared" si="3"/>
        <v>52870</v>
      </c>
      <c r="AZ2" s="23">
        <f t="shared" si="3"/>
        <v>53052</v>
      </c>
      <c r="BA2" s="23">
        <f t="shared" si="3"/>
        <v>53235</v>
      </c>
      <c r="BB2" s="23">
        <f t="shared" si="3"/>
        <v>53417</v>
      </c>
      <c r="BC2" s="23">
        <f t="shared" si="3"/>
        <v>53600</v>
      </c>
      <c r="BD2" s="23">
        <f t="shared" si="3"/>
        <v>53782</v>
      </c>
      <c r="BE2" s="23">
        <f t="shared" si="3"/>
        <v>53965</v>
      </c>
      <c r="BF2" s="23">
        <f t="shared" si="3"/>
        <v>54148</v>
      </c>
      <c r="BG2" s="23">
        <f t="shared" si="3"/>
        <v>54331</v>
      </c>
      <c r="BH2" s="23">
        <f t="shared" si="3"/>
        <v>54513</v>
      </c>
      <c r="BI2" s="23">
        <f t="shared" si="3"/>
        <v>54696</v>
      </c>
      <c r="BJ2" s="23">
        <f t="shared" ref="BJ2" si="4">EOMONTH(BI2,6)</f>
        <v>54878</v>
      </c>
      <c r="BK2" s="23">
        <f t="shared" ref="BK2" si="5">EOMONTH(BJ2,6)</f>
        <v>55061</v>
      </c>
      <c r="BL2" s="23">
        <f t="shared" ref="BL2" si="6">EOMONTH(BK2,6)</f>
        <v>55243</v>
      </c>
    </row>
    <row r="3" spans="1:66" x14ac:dyDescent="0.3">
      <c r="A3" s="24"/>
      <c r="B3" s="24" t="s">
        <v>243</v>
      </c>
      <c r="C3" s="26"/>
      <c r="D3" s="23">
        <f t="shared" ref="D3:AI3" si="7">DATE(D1,3,31)</f>
        <v>44286</v>
      </c>
      <c r="E3" s="23">
        <f t="shared" si="7"/>
        <v>44651</v>
      </c>
      <c r="F3" s="23">
        <f t="shared" si="7"/>
        <v>44651</v>
      </c>
      <c r="G3" s="23">
        <f t="shared" si="7"/>
        <v>45016</v>
      </c>
      <c r="H3" s="23">
        <f t="shared" si="7"/>
        <v>45016</v>
      </c>
      <c r="I3" s="23">
        <f t="shared" si="7"/>
        <v>45382</v>
      </c>
      <c r="J3" s="23">
        <f t="shared" si="7"/>
        <v>45382</v>
      </c>
      <c r="K3" s="23">
        <f t="shared" si="7"/>
        <v>45747</v>
      </c>
      <c r="L3" s="23">
        <f t="shared" si="7"/>
        <v>45747</v>
      </c>
      <c r="M3" s="23">
        <f t="shared" si="7"/>
        <v>46112</v>
      </c>
      <c r="N3" s="23">
        <f t="shared" si="7"/>
        <v>46112</v>
      </c>
      <c r="O3" s="23">
        <f t="shared" si="7"/>
        <v>46477</v>
      </c>
      <c r="P3" s="23">
        <f t="shared" si="7"/>
        <v>46477</v>
      </c>
      <c r="Q3" s="23">
        <f t="shared" si="7"/>
        <v>46843</v>
      </c>
      <c r="R3" s="23">
        <f t="shared" si="7"/>
        <v>46843</v>
      </c>
      <c r="S3" s="23">
        <f t="shared" si="7"/>
        <v>47208</v>
      </c>
      <c r="T3" s="23">
        <f t="shared" si="7"/>
        <v>47208</v>
      </c>
      <c r="U3" s="23">
        <f t="shared" si="7"/>
        <v>47573</v>
      </c>
      <c r="V3" s="23">
        <f t="shared" si="7"/>
        <v>47573</v>
      </c>
      <c r="W3" s="23">
        <f t="shared" si="7"/>
        <v>47938</v>
      </c>
      <c r="X3" s="23">
        <f t="shared" si="7"/>
        <v>47938</v>
      </c>
      <c r="Y3" s="23">
        <f t="shared" si="7"/>
        <v>48304</v>
      </c>
      <c r="Z3" s="23">
        <f t="shared" si="7"/>
        <v>48304</v>
      </c>
      <c r="AA3" s="23">
        <f t="shared" si="7"/>
        <v>48669</v>
      </c>
      <c r="AB3" s="23">
        <f t="shared" si="7"/>
        <v>48669</v>
      </c>
      <c r="AC3" s="23">
        <f t="shared" si="7"/>
        <v>49034</v>
      </c>
      <c r="AD3" s="23">
        <f t="shared" si="7"/>
        <v>49034</v>
      </c>
      <c r="AE3" s="23">
        <f t="shared" si="7"/>
        <v>49399</v>
      </c>
      <c r="AF3" s="23">
        <f t="shared" si="7"/>
        <v>49399</v>
      </c>
      <c r="AG3" s="23">
        <f t="shared" si="7"/>
        <v>49765</v>
      </c>
      <c r="AH3" s="23">
        <f t="shared" si="7"/>
        <v>49765</v>
      </c>
      <c r="AI3" s="23">
        <f t="shared" si="7"/>
        <v>50130</v>
      </c>
      <c r="AJ3" s="23">
        <f t="shared" ref="AJ3:BI3" si="8">DATE(AJ1,3,31)</f>
        <v>50130</v>
      </c>
      <c r="AK3" s="23">
        <f t="shared" si="8"/>
        <v>50495</v>
      </c>
      <c r="AL3" s="23">
        <f t="shared" si="8"/>
        <v>50495</v>
      </c>
      <c r="AM3" s="23">
        <f t="shared" si="8"/>
        <v>50860</v>
      </c>
      <c r="AN3" s="23">
        <f t="shared" si="8"/>
        <v>50860</v>
      </c>
      <c r="AO3" s="23">
        <f t="shared" si="8"/>
        <v>51226</v>
      </c>
      <c r="AP3" s="23">
        <f t="shared" si="8"/>
        <v>51226</v>
      </c>
      <c r="AQ3" s="23">
        <f t="shared" si="8"/>
        <v>51591</v>
      </c>
      <c r="AR3" s="23">
        <f t="shared" si="8"/>
        <v>51591</v>
      </c>
      <c r="AS3" s="23">
        <f t="shared" si="8"/>
        <v>51956</v>
      </c>
      <c r="AT3" s="23">
        <f t="shared" si="8"/>
        <v>51956</v>
      </c>
      <c r="AU3" s="23">
        <f t="shared" si="8"/>
        <v>52321</v>
      </c>
      <c r="AV3" s="23">
        <f t="shared" si="8"/>
        <v>52321</v>
      </c>
      <c r="AW3" s="23">
        <f t="shared" si="8"/>
        <v>52687</v>
      </c>
      <c r="AX3" s="23">
        <f t="shared" si="8"/>
        <v>52687</v>
      </c>
      <c r="AY3" s="23">
        <f t="shared" si="8"/>
        <v>53052</v>
      </c>
      <c r="AZ3" s="23">
        <f t="shared" si="8"/>
        <v>53052</v>
      </c>
      <c r="BA3" s="23">
        <f t="shared" si="8"/>
        <v>53417</v>
      </c>
      <c r="BB3" s="23">
        <f t="shared" si="8"/>
        <v>53417</v>
      </c>
      <c r="BC3" s="23">
        <f t="shared" si="8"/>
        <v>53782</v>
      </c>
      <c r="BD3" s="23">
        <f t="shared" si="8"/>
        <v>53782</v>
      </c>
      <c r="BE3" s="23">
        <f t="shared" si="8"/>
        <v>54148</v>
      </c>
      <c r="BF3" s="23">
        <f t="shared" si="8"/>
        <v>54148</v>
      </c>
      <c r="BG3" s="23">
        <f t="shared" si="8"/>
        <v>54513</v>
      </c>
      <c r="BH3" s="23">
        <f t="shared" si="8"/>
        <v>54513</v>
      </c>
      <c r="BI3" s="23">
        <f t="shared" si="8"/>
        <v>54878</v>
      </c>
      <c r="BJ3" s="23">
        <f t="shared" ref="BJ3:BL3" si="9">DATE(BJ1,3,31)</f>
        <v>54878</v>
      </c>
      <c r="BK3" s="23">
        <f t="shared" si="9"/>
        <v>55243</v>
      </c>
      <c r="BL3" s="23">
        <f t="shared" si="9"/>
        <v>55243</v>
      </c>
    </row>
    <row r="4" spans="1:66" x14ac:dyDescent="0.3">
      <c r="A4" s="321" t="s">
        <v>355</v>
      </c>
      <c r="B4" s="322"/>
      <c r="C4" s="323"/>
      <c r="D4" s="324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</row>
    <row r="5" spans="1:66" x14ac:dyDescent="0.3">
      <c r="A5" s="452"/>
      <c r="B5" s="452" t="s">
        <v>214</v>
      </c>
      <c r="C5" s="453"/>
      <c r="D5" s="454"/>
      <c r="E5" s="455">
        <f>IF(AND(E2&gt;=Inputs!$E$46,E2&lt;=Inputs!$E$47),1,0)</f>
        <v>0</v>
      </c>
      <c r="F5" s="455">
        <f>IF(AND(F2&gt;=Inputs!$E$46,F2&lt;=Inputs!$E$47),1,0)</f>
        <v>0</v>
      </c>
      <c r="G5" s="455">
        <f>IF(AND(G2&gt;=Inputs!$E$46,G2&lt;=Inputs!$E$47),1,0)</f>
        <v>0</v>
      </c>
      <c r="H5" s="455">
        <f>IF(AND(H2&gt;=Inputs!$E$46,H2&lt;=Inputs!$E$47),1,0)</f>
        <v>0</v>
      </c>
      <c r="I5" s="455">
        <f>IF(AND(I2&gt;=Inputs!$E$46,I2&lt;=Inputs!$E$47),1,0)</f>
        <v>0</v>
      </c>
      <c r="J5" s="455">
        <f>IF(AND(J2&gt;=Inputs!$E$46,J2&lt;=Inputs!$E$47),1,0)</f>
        <v>1</v>
      </c>
      <c r="K5" s="455">
        <f>IF(AND(K2&gt;=Inputs!$E$46,K2&lt;=Inputs!$E$47),1,0)</f>
        <v>1</v>
      </c>
      <c r="L5" s="455">
        <f>IF(AND(L2&gt;=Inputs!$E$46,L2&lt;=Inputs!$E$47),1,0)</f>
        <v>1</v>
      </c>
      <c r="M5" s="455">
        <f>IF(AND(M2&gt;=Inputs!$E$46,M2&lt;=Inputs!$E$47),1,0)</f>
        <v>1</v>
      </c>
      <c r="N5" s="455">
        <f>IF(AND(N2&gt;=Inputs!$E$46,N2&lt;=Inputs!$E$47),1,0)</f>
        <v>1</v>
      </c>
      <c r="O5" s="455">
        <f>IF(AND(O2&gt;=Inputs!$E$46,O2&lt;=Inputs!$E$47),1,0)</f>
        <v>1</v>
      </c>
      <c r="P5" s="455">
        <f>IF(AND(P2&gt;=Inputs!$E$46,P2&lt;=Inputs!$E$47),1,0)</f>
        <v>1</v>
      </c>
      <c r="Q5" s="455">
        <f>IF(AND(Q2&gt;=Inputs!$E$46,Q2&lt;=Inputs!$E$47),1,0)</f>
        <v>1</v>
      </c>
      <c r="R5" s="455">
        <f>IF(AND(R2&gt;=Inputs!$E$46,R2&lt;=Inputs!$E$47),1,0)</f>
        <v>1</v>
      </c>
      <c r="S5" s="455">
        <f>IF(AND(S2&gt;=Inputs!$E$46,S2&lt;=Inputs!$E$47),1,0)</f>
        <v>1</v>
      </c>
      <c r="T5" s="455">
        <f>IF(AND(T2&gt;=Inputs!$E$46,T2&lt;=Inputs!$E$47),1,0)</f>
        <v>1</v>
      </c>
      <c r="U5" s="455">
        <f>IF(AND(U2&gt;=Inputs!$E$46,U2&lt;=Inputs!$E$47),1,0)</f>
        <v>1</v>
      </c>
      <c r="V5" s="455">
        <f>IF(AND(V2&gt;=Inputs!$E$46,V2&lt;=Inputs!$E$47),1,0)</f>
        <v>1</v>
      </c>
      <c r="W5" s="455">
        <f>IF(AND(W2&gt;=Inputs!$E$46,W2&lt;=Inputs!$E$47),1,0)</f>
        <v>1</v>
      </c>
      <c r="X5" s="455">
        <f>IF(AND(X2&gt;=Inputs!$E$46,X2&lt;=Inputs!$E$47),1,0)</f>
        <v>1</v>
      </c>
      <c r="Y5" s="455">
        <f>IF(AND(Y2&gt;=Inputs!$E$46,Y2&lt;=Inputs!$E$47),1,0)</f>
        <v>1</v>
      </c>
      <c r="Z5" s="455">
        <f>IF(AND(Z2&gt;=Inputs!$E$46,Z2&lt;=Inputs!$E$47),1,0)</f>
        <v>1</v>
      </c>
      <c r="AA5" s="455">
        <f>IF(AND(AA2&gt;=Inputs!$E$46,AA2&lt;=Inputs!$E$47),1,0)</f>
        <v>1</v>
      </c>
      <c r="AB5" s="455">
        <f>IF(AND(AB2&gt;=Inputs!$E$46,AB2&lt;=Inputs!$E$47),1,0)</f>
        <v>1</v>
      </c>
      <c r="AC5" s="455">
        <f>IF(AND(AC2&gt;=Inputs!$E$46,AC2&lt;=Inputs!$E$47),1,0)</f>
        <v>1</v>
      </c>
      <c r="AD5" s="455">
        <f>IF(AND(AD2&gt;=Inputs!$E$46,AD2&lt;=Inputs!$E$47),1,0)</f>
        <v>1</v>
      </c>
      <c r="AE5" s="455">
        <f>IF(AND(AE2&gt;=Inputs!$E$46,AE2&lt;=Inputs!$E$47),1,0)</f>
        <v>1</v>
      </c>
      <c r="AF5" s="455">
        <f>IF(AND(AF2&gt;=Inputs!$E$46,AF2&lt;=Inputs!$E$47),1,0)</f>
        <v>1</v>
      </c>
      <c r="AG5" s="455">
        <f>IF(AND(AG2&gt;=Inputs!$E$46,AG2&lt;=Inputs!$E$47),1,0)</f>
        <v>1</v>
      </c>
      <c r="AH5" s="455">
        <f>IF(AND(AH2&gt;=Inputs!$E$46,AH2&lt;=Inputs!$E$47),1,0)</f>
        <v>1</v>
      </c>
      <c r="AI5" s="455">
        <f>IF(AND(AI2&gt;=Inputs!$E$46,AI2&lt;=Inputs!$E$47),1,0)</f>
        <v>1</v>
      </c>
      <c r="AJ5" s="455">
        <f>IF(AND(AJ2&gt;=Inputs!$E$46,AJ2&lt;=Inputs!$E$47),1,0)</f>
        <v>1</v>
      </c>
      <c r="AK5" s="455">
        <f>IF(AND(AK2&gt;=Inputs!$E$46,AK2&lt;=Inputs!$E$47),1,0)</f>
        <v>1</v>
      </c>
      <c r="AL5" s="455">
        <f>IF(AND(AL2&gt;=Inputs!$E$46,AL2&lt;=Inputs!$E$47),1,0)</f>
        <v>1</v>
      </c>
      <c r="AM5" s="455">
        <f>IF(AND(AM2&gt;=Inputs!$E$46,AM2&lt;=Inputs!$E$47),1,0)</f>
        <v>1</v>
      </c>
      <c r="AN5" s="455">
        <f>IF(AND(AN2&gt;=Inputs!$E$46,AN2&lt;=Inputs!$E$47),1,0)</f>
        <v>1</v>
      </c>
      <c r="AO5" s="455">
        <f>IF(AND(AO2&gt;=Inputs!$E$46,AO2&lt;=Inputs!$E$47),1,0)</f>
        <v>1</v>
      </c>
      <c r="AP5" s="455">
        <f>IF(AND(AP2&gt;=Inputs!$E$46,AP2&lt;=Inputs!$E$47),1,0)</f>
        <v>1</v>
      </c>
      <c r="AQ5" s="455">
        <f>IF(AND(AQ2&gt;=Inputs!$E$46,AQ2&lt;=Inputs!$E$47),1,0)</f>
        <v>1</v>
      </c>
      <c r="AR5" s="455">
        <f>IF(AND(AR2&gt;=Inputs!$E$46,AR2&lt;=Inputs!$E$47),1,0)</f>
        <v>1</v>
      </c>
      <c r="AS5" s="455">
        <f>IF(AND(AS2&gt;=Inputs!$E$46,AS2&lt;=Inputs!$E$47),1,0)</f>
        <v>1</v>
      </c>
      <c r="AT5" s="455">
        <f>IF(AND(AT2&gt;=Inputs!$E$46,AT2&lt;=Inputs!$E$47),1,0)</f>
        <v>1</v>
      </c>
      <c r="AU5" s="455">
        <f>IF(AND(AU2&gt;=Inputs!$E$46,AU2&lt;=Inputs!$E$47),1,0)</f>
        <v>1</v>
      </c>
      <c r="AV5" s="455">
        <f>IF(AND(AV2&gt;=Inputs!$E$46,AV2&lt;=Inputs!$E$47),1,0)</f>
        <v>1</v>
      </c>
      <c r="AW5" s="455">
        <f>IF(AND(AW2&gt;=Inputs!$E$46,AW2&lt;=Inputs!$E$47),1,0)</f>
        <v>1</v>
      </c>
      <c r="AX5" s="455">
        <f>IF(AND(AX2&gt;=Inputs!$E$46,AX2&lt;=Inputs!$E$47),1,0)</f>
        <v>1</v>
      </c>
      <c r="AY5" s="455">
        <f>IF(AND(AY2&gt;=Inputs!$E$46,AY2&lt;=Inputs!$E$47),1,0)</f>
        <v>1</v>
      </c>
      <c r="AZ5" s="455">
        <f>IF(AND(AZ2&gt;=Inputs!$E$46,AZ2&lt;=Inputs!$E$47),1,0)</f>
        <v>1</v>
      </c>
      <c r="BA5" s="455">
        <f>IF(AND(BA2&gt;=Inputs!$E$46,BA2&lt;=Inputs!$E$47),1,0)</f>
        <v>1</v>
      </c>
      <c r="BB5" s="455">
        <f>IF(AND(BB2&gt;=Inputs!$E$46,BB2&lt;=Inputs!$E$47),1,0)</f>
        <v>1</v>
      </c>
      <c r="BC5" s="455">
        <f>IF(AND(BC2&gt;=Inputs!$E$46,BC2&lt;=Inputs!$E$47),1,0)</f>
        <v>1</v>
      </c>
      <c r="BD5" s="455">
        <f>IF(AND(BD2&gt;=Inputs!$E$46,BD2&lt;=Inputs!$E$47),1,0)</f>
        <v>1</v>
      </c>
      <c r="BE5" s="455">
        <f>IF(AND(BE2&gt;=Inputs!$E$46,BE2&lt;=Inputs!$E$47),1,0)</f>
        <v>1</v>
      </c>
      <c r="BF5" s="455">
        <f>IF(AND(BF2&gt;=Inputs!$E$46,BF2&lt;=Inputs!$E$47),1,0)</f>
        <v>1</v>
      </c>
      <c r="BG5" s="455">
        <f>IF(AND(BG2&gt;=Inputs!$E$46,BG2&lt;=Inputs!$E$47),1,0)</f>
        <v>1</v>
      </c>
      <c r="BH5" s="455">
        <f>IF(AND(BH2&gt;=Inputs!$E$46,BH2&lt;=Inputs!$E$47),1,0)</f>
        <v>0</v>
      </c>
      <c r="BI5" s="455">
        <f>IF(AND(BI2&gt;=Inputs!$E$46,BI2&lt;=Inputs!$E$47),1,0)</f>
        <v>0</v>
      </c>
      <c r="BJ5" s="455">
        <f>IF(AND(BJ2&gt;=Inputs!$E$46,BJ2&lt;=Inputs!$E$47),1,0)</f>
        <v>0</v>
      </c>
      <c r="BK5" s="455">
        <f>IF(AND(BK2&gt;=Inputs!$E$46,BK2&lt;=Inputs!$E$47),1,0)</f>
        <v>0</v>
      </c>
      <c r="BL5" s="455">
        <f>IF(AND(BL2&gt;=Inputs!$E$46,BL2&lt;=Inputs!$E$47),1,0)</f>
        <v>0</v>
      </c>
    </row>
    <row r="6" spans="1:66" x14ac:dyDescent="0.3">
      <c r="A6" s="452"/>
      <c r="B6" s="452" t="s">
        <v>239</v>
      </c>
      <c r="C6" s="453"/>
      <c r="D6" s="454"/>
      <c r="E6" s="455">
        <f>SUM($E5:E$5)</f>
        <v>0</v>
      </c>
      <c r="F6" s="455">
        <f>SUM($E5:F$5)</f>
        <v>0</v>
      </c>
      <c r="G6" s="455">
        <f>SUM($E5:G$5)</f>
        <v>0</v>
      </c>
      <c r="H6" s="455">
        <f>SUM($E5:H$5)</f>
        <v>0</v>
      </c>
      <c r="I6" s="455">
        <f>SUM($E5:I$5)</f>
        <v>0</v>
      </c>
      <c r="J6" s="455">
        <f>SUM($E5:J$5)</f>
        <v>1</v>
      </c>
      <c r="K6" s="455">
        <f>SUM($E5:K$5)</f>
        <v>2</v>
      </c>
      <c r="L6" s="455">
        <f>SUM($E5:L$5)</f>
        <v>3</v>
      </c>
      <c r="M6" s="455">
        <f>SUM($E5:M$5)</f>
        <v>4</v>
      </c>
      <c r="N6" s="455">
        <f>SUM($E5:N$5)</f>
        <v>5</v>
      </c>
      <c r="O6" s="455">
        <f>SUM($E5:O$5)</f>
        <v>6</v>
      </c>
      <c r="P6" s="455">
        <f>SUM($E5:P$5)</f>
        <v>7</v>
      </c>
      <c r="Q6" s="455">
        <f>SUM($E5:Q$5)</f>
        <v>8</v>
      </c>
      <c r="R6" s="455">
        <f>SUM($E5:R$5)</f>
        <v>9</v>
      </c>
      <c r="S6" s="455">
        <f>SUM($E5:S$5)</f>
        <v>10</v>
      </c>
      <c r="T6" s="455">
        <f>SUM($E5:T$5)</f>
        <v>11</v>
      </c>
      <c r="U6" s="455">
        <f>SUM($E5:U$5)</f>
        <v>12</v>
      </c>
      <c r="V6" s="455">
        <f>SUM($E5:V$5)</f>
        <v>13</v>
      </c>
      <c r="W6" s="455">
        <f>SUM($E5:W$5)</f>
        <v>14</v>
      </c>
      <c r="X6" s="455">
        <f>SUM($E5:X$5)</f>
        <v>15</v>
      </c>
      <c r="Y6" s="455">
        <f>SUM($E5:Y$5)</f>
        <v>16</v>
      </c>
      <c r="Z6" s="455">
        <f>SUM($E5:Z$5)</f>
        <v>17</v>
      </c>
      <c r="AA6" s="455">
        <f>SUM($E5:AA$5)</f>
        <v>18</v>
      </c>
      <c r="AB6" s="455">
        <f>SUM($E5:AB$5)</f>
        <v>19</v>
      </c>
      <c r="AC6" s="455">
        <f>SUM($E5:AC$5)</f>
        <v>20</v>
      </c>
      <c r="AD6" s="455">
        <f>SUM($E5:AD$5)</f>
        <v>21</v>
      </c>
      <c r="AE6" s="455">
        <f>SUM($E5:AE$5)</f>
        <v>22</v>
      </c>
      <c r="AF6" s="455">
        <f>SUM($E5:AF$5)</f>
        <v>23</v>
      </c>
      <c r="AG6" s="455">
        <f>SUM($E5:AG$5)</f>
        <v>24</v>
      </c>
      <c r="AH6" s="455">
        <f>SUM($E5:AH$5)</f>
        <v>25</v>
      </c>
      <c r="AI6" s="455">
        <f>SUM($E5:AI$5)</f>
        <v>26</v>
      </c>
      <c r="AJ6" s="455">
        <f>SUM($E5:AJ$5)</f>
        <v>27</v>
      </c>
      <c r="AK6" s="455">
        <f>SUM($E5:AK$5)</f>
        <v>28</v>
      </c>
      <c r="AL6" s="455">
        <f>SUM($E5:AL$5)</f>
        <v>29</v>
      </c>
      <c r="AM6" s="455">
        <f>SUM($E5:AM$5)</f>
        <v>30</v>
      </c>
      <c r="AN6" s="455">
        <f>SUM($E5:AN$5)</f>
        <v>31</v>
      </c>
      <c r="AO6" s="455">
        <f>SUM($E5:AO$5)</f>
        <v>32</v>
      </c>
      <c r="AP6" s="455">
        <f>SUM($E5:AP$5)</f>
        <v>33</v>
      </c>
      <c r="AQ6" s="455">
        <f>SUM($E5:AQ$5)</f>
        <v>34</v>
      </c>
      <c r="AR6" s="455">
        <f>SUM($E5:AR$5)</f>
        <v>35</v>
      </c>
      <c r="AS6" s="455">
        <f>SUM($E5:AS$5)</f>
        <v>36</v>
      </c>
      <c r="AT6" s="455">
        <f>SUM($E5:AT$5)</f>
        <v>37</v>
      </c>
      <c r="AU6" s="455">
        <f>SUM($E5:AU$5)</f>
        <v>38</v>
      </c>
      <c r="AV6" s="455">
        <f>SUM($E5:AV$5)</f>
        <v>39</v>
      </c>
      <c r="AW6" s="455">
        <f>SUM($E5:AW$5)</f>
        <v>40</v>
      </c>
      <c r="AX6" s="455">
        <f>SUM($E5:AX$5)</f>
        <v>41</v>
      </c>
      <c r="AY6" s="455">
        <f>SUM($E5:AY$5)</f>
        <v>42</v>
      </c>
      <c r="AZ6" s="455">
        <f>SUM($E5:AZ$5)</f>
        <v>43</v>
      </c>
      <c r="BA6" s="455">
        <f>SUM($E5:BA$5)</f>
        <v>44</v>
      </c>
      <c r="BB6" s="455">
        <f>SUM($E5:BB$5)</f>
        <v>45</v>
      </c>
      <c r="BC6" s="455">
        <f>SUM($E5:BC$5)</f>
        <v>46</v>
      </c>
      <c r="BD6" s="455">
        <f>SUM($E5:BD$5)</f>
        <v>47</v>
      </c>
      <c r="BE6" s="455">
        <f>SUM($E5:BE$5)</f>
        <v>48</v>
      </c>
      <c r="BF6" s="455">
        <f>SUM($E5:BF$5)</f>
        <v>49</v>
      </c>
      <c r="BG6" s="455">
        <f>SUM($E5:BG$5)</f>
        <v>50</v>
      </c>
      <c r="BH6" s="455">
        <f>SUM($E5:BH$5)</f>
        <v>50</v>
      </c>
      <c r="BI6" s="455">
        <f>SUM($E5:BI$5)</f>
        <v>50</v>
      </c>
      <c r="BJ6" s="455">
        <f>SUM($E5:BJ$5)</f>
        <v>50</v>
      </c>
      <c r="BK6" s="455">
        <f>SUM($E5:BK$5)</f>
        <v>50</v>
      </c>
      <c r="BL6" s="455">
        <f>SUM($E5:BL$5)</f>
        <v>50</v>
      </c>
    </row>
    <row r="7" spans="1:66" x14ac:dyDescent="0.3">
      <c r="A7" s="452"/>
      <c r="B7" s="452" t="s">
        <v>238</v>
      </c>
      <c r="C7" s="453"/>
      <c r="D7" s="454"/>
      <c r="E7" s="455">
        <f t="shared" ref="E7:AJ7" si="10">E2-D2</f>
        <v>183</v>
      </c>
      <c r="F7" s="455">
        <f t="shared" si="10"/>
        <v>182</v>
      </c>
      <c r="G7" s="455">
        <f t="shared" si="10"/>
        <v>183</v>
      </c>
      <c r="H7" s="455">
        <f t="shared" si="10"/>
        <v>182</v>
      </c>
      <c r="I7" s="455">
        <f t="shared" si="10"/>
        <v>183</v>
      </c>
      <c r="J7" s="455">
        <f t="shared" si="10"/>
        <v>183</v>
      </c>
      <c r="K7" s="455">
        <f t="shared" si="10"/>
        <v>183</v>
      </c>
      <c r="L7" s="455">
        <f t="shared" si="10"/>
        <v>182</v>
      </c>
      <c r="M7" s="455">
        <f t="shared" si="10"/>
        <v>183</v>
      </c>
      <c r="N7" s="455">
        <f t="shared" si="10"/>
        <v>182</v>
      </c>
      <c r="O7" s="455">
        <f t="shared" si="10"/>
        <v>183</v>
      </c>
      <c r="P7" s="455">
        <f t="shared" si="10"/>
        <v>182</v>
      </c>
      <c r="Q7" s="455">
        <f t="shared" si="10"/>
        <v>183</v>
      </c>
      <c r="R7" s="455">
        <f t="shared" si="10"/>
        <v>183</v>
      </c>
      <c r="S7" s="455">
        <f t="shared" si="10"/>
        <v>183</v>
      </c>
      <c r="T7" s="455">
        <f t="shared" si="10"/>
        <v>182</v>
      </c>
      <c r="U7" s="455">
        <f t="shared" si="10"/>
        <v>183</v>
      </c>
      <c r="V7" s="455">
        <f t="shared" si="10"/>
        <v>182</v>
      </c>
      <c r="W7" s="455">
        <f t="shared" si="10"/>
        <v>183</v>
      </c>
      <c r="X7" s="455">
        <f t="shared" si="10"/>
        <v>182</v>
      </c>
      <c r="Y7" s="455">
        <f t="shared" si="10"/>
        <v>183</v>
      </c>
      <c r="Z7" s="455">
        <f t="shared" si="10"/>
        <v>183</v>
      </c>
      <c r="AA7" s="455">
        <f t="shared" si="10"/>
        <v>183</v>
      </c>
      <c r="AB7" s="455">
        <f t="shared" si="10"/>
        <v>182</v>
      </c>
      <c r="AC7" s="455">
        <f t="shared" si="10"/>
        <v>183</v>
      </c>
      <c r="AD7" s="455">
        <f t="shared" si="10"/>
        <v>182</v>
      </c>
      <c r="AE7" s="455">
        <f t="shared" si="10"/>
        <v>183</v>
      </c>
      <c r="AF7" s="455">
        <f t="shared" si="10"/>
        <v>182</v>
      </c>
      <c r="AG7" s="455">
        <f t="shared" si="10"/>
        <v>183</v>
      </c>
      <c r="AH7" s="455">
        <f t="shared" si="10"/>
        <v>183</v>
      </c>
      <c r="AI7" s="455">
        <f t="shared" si="10"/>
        <v>183</v>
      </c>
      <c r="AJ7" s="455">
        <f t="shared" si="10"/>
        <v>182</v>
      </c>
      <c r="AK7" s="455">
        <f t="shared" ref="AK7:BI7" si="11">AK2-AJ2</f>
        <v>183</v>
      </c>
      <c r="AL7" s="455">
        <f t="shared" si="11"/>
        <v>182</v>
      </c>
      <c r="AM7" s="455">
        <f t="shared" si="11"/>
        <v>183</v>
      </c>
      <c r="AN7" s="455">
        <f t="shared" si="11"/>
        <v>182</v>
      </c>
      <c r="AO7" s="455">
        <f t="shared" si="11"/>
        <v>183</v>
      </c>
      <c r="AP7" s="455">
        <f t="shared" si="11"/>
        <v>183</v>
      </c>
      <c r="AQ7" s="455">
        <f t="shared" si="11"/>
        <v>183</v>
      </c>
      <c r="AR7" s="455">
        <f t="shared" si="11"/>
        <v>182</v>
      </c>
      <c r="AS7" s="455">
        <f t="shared" si="11"/>
        <v>183</v>
      </c>
      <c r="AT7" s="455">
        <f t="shared" si="11"/>
        <v>182</v>
      </c>
      <c r="AU7" s="455">
        <f t="shared" si="11"/>
        <v>183</v>
      </c>
      <c r="AV7" s="455">
        <f t="shared" si="11"/>
        <v>182</v>
      </c>
      <c r="AW7" s="455">
        <f t="shared" si="11"/>
        <v>183</v>
      </c>
      <c r="AX7" s="455">
        <f t="shared" si="11"/>
        <v>183</v>
      </c>
      <c r="AY7" s="455">
        <f t="shared" si="11"/>
        <v>183</v>
      </c>
      <c r="AZ7" s="455">
        <f t="shared" si="11"/>
        <v>182</v>
      </c>
      <c r="BA7" s="455">
        <f t="shared" si="11"/>
        <v>183</v>
      </c>
      <c r="BB7" s="455">
        <f t="shared" si="11"/>
        <v>182</v>
      </c>
      <c r="BC7" s="455">
        <f t="shared" si="11"/>
        <v>183</v>
      </c>
      <c r="BD7" s="455">
        <f t="shared" si="11"/>
        <v>182</v>
      </c>
      <c r="BE7" s="455">
        <f t="shared" si="11"/>
        <v>183</v>
      </c>
      <c r="BF7" s="455">
        <f t="shared" si="11"/>
        <v>183</v>
      </c>
      <c r="BG7" s="455">
        <f t="shared" si="11"/>
        <v>183</v>
      </c>
      <c r="BH7" s="455">
        <f t="shared" si="11"/>
        <v>182</v>
      </c>
      <c r="BI7" s="455">
        <f t="shared" si="11"/>
        <v>183</v>
      </c>
      <c r="BJ7" s="455">
        <f t="shared" ref="BJ7" si="12">BJ2-BI2</f>
        <v>182</v>
      </c>
      <c r="BK7" s="455">
        <f t="shared" ref="BK7" si="13">BK2-BJ2</f>
        <v>183</v>
      </c>
      <c r="BL7" s="455">
        <f t="shared" ref="BL7" si="14">BL2-BK2</f>
        <v>182</v>
      </c>
    </row>
    <row r="8" spans="1:66" x14ac:dyDescent="0.3">
      <c r="A8" s="452"/>
      <c r="B8" s="452" t="s">
        <v>213</v>
      </c>
      <c r="C8" s="453"/>
      <c r="D8" s="454"/>
      <c r="E8" s="455">
        <f>IF(E2=Inputs!$E$47,Inputs!$E$44-D2,IF(E2-Inputs!$E$41+1&gt;=182,E2-D2,E2-Inputs!$E$41+1))*E5</f>
        <v>0</v>
      </c>
      <c r="F8" s="455">
        <f>IF(F2=Inputs!$E$47,Inputs!$E$44-E2,IF(F2-Inputs!$E$41+1&gt;=182,F2-E2,F2-Inputs!$E$41+1))*F5</f>
        <v>0</v>
      </c>
      <c r="G8" s="455">
        <f>IF(G2=Inputs!$E$47,Inputs!$E$44-F2,IF(G2-Inputs!$E$41+1&gt;=182,G2-F2,G2-Inputs!$E$41+1))*G5</f>
        <v>0</v>
      </c>
      <c r="H8" s="455">
        <f>IF(H2=Inputs!$E$47,Inputs!$E$44-G2,IF(H2-Inputs!$E$41+1&gt;=182,H2-G2,H2-Inputs!$E$41+1))*H5</f>
        <v>0</v>
      </c>
      <c r="I8" s="456">
        <f>IF(I2=Inputs!$E$47,Inputs!$E$44-H2,IF(I2-Inputs!$E$41+1&gt;=182,I2-H2,I2-Inputs!$E$41+1))*I5</f>
        <v>0</v>
      </c>
      <c r="J8" s="455">
        <f>IF(J2=Inputs!$E$47,Inputs!$E$44-I2,IF(J2-Inputs!$E$41+1&gt;=182,J2-I2,J2-Inputs!$E$41+1))*J5</f>
        <v>183</v>
      </c>
      <c r="K8" s="455">
        <f>IF(K2=Inputs!$E$47,Inputs!$E$44-J2,IF(K2-Inputs!$E$41+1&gt;=182,K2-J2,K2-Inputs!$E$41+1))*K5</f>
        <v>183</v>
      </c>
      <c r="L8" s="455">
        <f>IF(L2=Inputs!$E$47,Inputs!$E$44-K2,IF(L2-Inputs!$E$41+1&gt;=182,L2-K2,L2-Inputs!$E$41+1))*L5</f>
        <v>182</v>
      </c>
      <c r="M8" s="455">
        <f>IF(M2=Inputs!$E$47,Inputs!$E$44-L2,IF(M2-Inputs!$E$41+1&gt;=182,M2-L2,M2-Inputs!$E$41+1))*M5</f>
        <v>183</v>
      </c>
      <c r="N8" s="455">
        <f>IF(N2=Inputs!$E$47,Inputs!$E$44-M2,IF(N2-Inputs!$E$41+1&gt;=182,N2-M2,N2-Inputs!$E$41+1))*N5</f>
        <v>182</v>
      </c>
      <c r="O8" s="455">
        <f>IF(O2=Inputs!$E$47,Inputs!$E$44-N2,IF(O2-Inputs!$E$41+1&gt;=182,O2-N2,O2-Inputs!$E$41+1))*O5</f>
        <v>183</v>
      </c>
      <c r="P8" s="455">
        <f>IF(P2=Inputs!$E$47,Inputs!$E$44-O2,IF(P2-Inputs!$E$41+1&gt;=182,P2-O2,P2-Inputs!$E$41+1))*P5</f>
        <v>182</v>
      </c>
      <c r="Q8" s="455">
        <f>IF(Q2=Inputs!$E$47,Inputs!$E$44-P2,IF(Q2-Inputs!$E$41+1&gt;=182,Q2-P2,Q2-Inputs!$E$41+1))*Q5</f>
        <v>183</v>
      </c>
      <c r="R8" s="455">
        <f>IF(R2=Inputs!$E$47,Inputs!$E$44-Q2,IF(R2-Inputs!$E$41+1&gt;=182,R2-Q2,R2-Inputs!$E$41+1))*R5</f>
        <v>183</v>
      </c>
      <c r="S8" s="455">
        <f>IF(S2=Inputs!$E$47,Inputs!$E$44-R2,IF(S2-Inputs!$E$41+1&gt;=182,S2-R2,S2-Inputs!$E$41+1))*S5</f>
        <v>183</v>
      </c>
      <c r="T8" s="455">
        <f>IF(T2=Inputs!$E$47,Inputs!$E$44-S2,IF(T2-Inputs!$E$41+1&gt;=182,T2-S2,T2-Inputs!$E$41+1))*T5</f>
        <v>182</v>
      </c>
      <c r="U8" s="455">
        <f>IF(U2=Inputs!$E$47,Inputs!$E$44-T2,IF(U2-Inputs!$E$41+1&gt;=182,U2-T2,U2-Inputs!$E$41+1))*U5</f>
        <v>183</v>
      </c>
      <c r="V8" s="455">
        <f>IF(V2=Inputs!$E$47,Inputs!$E$44-U2,IF(V2-Inputs!$E$41+1&gt;=182,V2-U2,V2-Inputs!$E$41+1))*V5</f>
        <v>182</v>
      </c>
      <c r="W8" s="455">
        <f>IF(W2=Inputs!$E$47,Inputs!$E$44-V2,IF(W2-Inputs!$E$41+1&gt;=182,W2-V2,W2-Inputs!$E$41+1))*W5</f>
        <v>183</v>
      </c>
      <c r="X8" s="455">
        <f>IF(X2=Inputs!$E$47,Inputs!$E$44-W2,IF(X2-Inputs!$E$41+1&gt;=182,X2-W2,X2-Inputs!$E$41+1))*X5</f>
        <v>182</v>
      </c>
      <c r="Y8" s="455">
        <f>IF(Y2=Inputs!$E$47,Inputs!$E$44-X2,IF(Y2-Inputs!$E$41+1&gt;=182,Y2-X2,Y2-Inputs!$E$41+1))*Y5</f>
        <v>183</v>
      </c>
      <c r="Z8" s="455">
        <f>IF(Z2=Inputs!$E$47,Inputs!$E$44-Y2,IF(Z2-Inputs!$E$41+1&gt;=182,Z2-Y2,Z2-Inputs!$E$41+1))*Z5</f>
        <v>183</v>
      </c>
      <c r="AA8" s="455">
        <f>IF(AA2=Inputs!$E$47,Inputs!$E$44-Z2,IF(AA2-Inputs!$E$41+1&gt;=182,AA2-Z2,AA2-Inputs!$E$41+1))*AA5</f>
        <v>183</v>
      </c>
      <c r="AB8" s="455">
        <f>IF(AB2=Inputs!$E$47,Inputs!$E$44-AA2,IF(AB2-Inputs!$E$41+1&gt;=182,AB2-AA2,AB2-Inputs!$E$41+1))*AB5</f>
        <v>182</v>
      </c>
      <c r="AC8" s="455">
        <f>IF(AC2=Inputs!$E$47,Inputs!$E$44-AB2,IF(AC2-Inputs!$E$41+1&gt;=182,AC2-AB2,AC2-Inputs!$E$41+1))*AC5</f>
        <v>183</v>
      </c>
      <c r="AD8" s="455">
        <f>IF(AD2=Inputs!$E$47,Inputs!$E$44-AC2,IF(AD2-Inputs!$E$41+1&gt;=182,AD2-AC2,AD2-Inputs!$E$41+1))*AD5</f>
        <v>182</v>
      </c>
      <c r="AE8" s="455">
        <f>IF(AE2=Inputs!$E$47,Inputs!$E$44-AD2,IF(AE2-Inputs!$E$41+1&gt;=182,AE2-AD2,AE2-Inputs!$E$41+1))*AE5</f>
        <v>183</v>
      </c>
      <c r="AF8" s="455">
        <f>IF(AF2=Inputs!$E$47,Inputs!$E$44-AE2,IF(AF2-Inputs!$E$41+1&gt;=182,AF2-AE2,AF2-Inputs!$E$41+1))*AF5</f>
        <v>182</v>
      </c>
      <c r="AG8" s="455">
        <f>IF(AG2=Inputs!$E$47,Inputs!$E$44-AF2,IF(AG2-Inputs!$E$41+1&gt;=182,AG2-AF2,AG2-Inputs!$E$41+1))*AG5</f>
        <v>183</v>
      </c>
      <c r="AH8" s="455">
        <f>IF(AH2=Inputs!$E$47,Inputs!$E$44-AG2,IF(AH2-Inputs!$E$41+1&gt;=182,AH2-AG2,AH2-Inputs!$E$41+1))*AH5</f>
        <v>183</v>
      </c>
      <c r="AI8" s="455">
        <f>IF(AI2=Inputs!$E$47,Inputs!$E$44-AH2,IF(AI2-Inputs!$E$41+1&gt;=182,AI2-AH2,AI2-Inputs!$E$41+1))*AI5</f>
        <v>183</v>
      </c>
      <c r="AJ8" s="455">
        <f>IF(AJ2=Inputs!$E$47,Inputs!$E$44-AI2,IF(AJ2-Inputs!$E$41+1&gt;=182,AJ2-AI2,AJ2-Inputs!$E$41+1))*AJ5</f>
        <v>182</v>
      </c>
      <c r="AK8" s="455">
        <f>IF(AK2=Inputs!$E$47,Inputs!$E$44-AJ2,IF(AK2-Inputs!$E$41+1&gt;=182,AK2-AJ2,AK2-Inputs!$E$41+1))*AK5</f>
        <v>183</v>
      </c>
      <c r="AL8" s="455">
        <f>IF(AL2=Inputs!$E$47,Inputs!$E$44-AK2,IF(AL2-Inputs!$E$41+1&gt;=182,AL2-AK2,AL2-Inputs!$E$41+1))*AL5</f>
        <v>182</v>
      </c>
      <c r="AM8" s="455">
        <f>IF(AM2=Inputs!$E$47,Inputs!$E$44-AL2,IF(AM2-Inputs!$E$41+1&gt;=182,AM2-AL2,AM2-Inputs!$E$41+1))*AM5</f>
        <v>183</v>
      </c>
      <c r="AN8" s="455">
        <f>IF(AN2=Inputs!$E$47,Inputs!$E$44-AM2,IF(AN2-Inputs!$E$41+1&gt;=182,AN2-AM2,AN2-Inputs!$E$41+1))*AN5</f>
        <v>182</v>
      </c>
      <c r="AO8" s="455">
        <f>IF(AO2=Inputs!$E$47,Inputs!$E$44-AN2,IF(AO2-Inputs!$E$41+1&gt;=182,AO2-AN2,AO2-Inputs!$E$41+1))*AO5</f>
        <v>183</v>
      </c>
      <c r="AP8" s="455">
        <f>IF(AP2=Inputs!$E$47,Inputs!$E$44-AO2,IF(AP2-Inputs!$E$41+1&gt;=182,AP2-AO2,AP2-Inputs!$E$41+1))*AP5</f>
        <v>183</v>
      </c>
      <c r="AQ8" s="455">
        <f>IF(AQ2=Inputs!$E$47,Inputs!$E$44-AP2,IF(AQ2-Inputs!$E$41+1&gt;=182,AQ2-AP2,AQ2-Inputs!$E$41+1))*AQ5</f>
        <v>183</v>
      </c>
      <c r="AR8" s="455">
        <f>IF(AR2=Inputs!$E$47,Inputs!$E$44-AQ2,IF(AR2-Inputs!$E$41+1&gt;=182,AR2-AQ2,AR2-Inputs!$E$41+1))*AR5</f>
        <v>182</v>
      </c>
      <c r="AS8" s="455">
        <f>IF(AS2=Inputs!$E$47,Inputs!$E$44-AR2,IF(AS2-Inputs!$E$41+1&gt;=182,AS2-AR2,AS2-Inputs!$E$41+1))*AS5</f>
        <v>183</v>
      </c>
      <c r="AT8" s="455">
        <f>IF(AT2=Inputs!$E$47,Inputs!$E$44-AS2,IF(AT2-Inputs!$E$41+1&gt;=182,AT2-AS2,AT2-Inputs!$E$41+1))*AT5</f>
        <v>182</v>
      </c>
      <c r="AU8" s="455">
        <f>IF(AU2=Inputs!$E$47,Inputs!$E$44-AT2,IF(AU2-Inputs!$E$41+1&gt;=182,AU2-AT2,AU2-Inputs!$E$41+1))*AU5</f>
        <v>183</v>
      </c>
      <c r="AV8" s="455">
        <f>IF(AV2=Inputs!$E$47,Inputs!$E$44-AU2,IF(AV2-Inputs!$E$41+1&gt;=182,AV2-AU2,AV2-Inputs!$E$41+1))*AV5</f>
        <v>182</v>
      </c>
      <c r="AW8" s="455">
        <f>IF(AW2=Inputs!$E$47,Inputs!$E$44-AV2,IF(AW2-Inputs!$E$41+1&gt;=182,AW2-AV2,AW2-Inputs!$E$41+1))*AW5</f>
        <v>183</v>
      </c>
      <c r="AX8" s="455">
        <f>IF(AX2=Inputs!$E$47,Inputs!$E$44-AW2,IF(AX2-Inputs!$E$41+1&gt;=182,AX2-AW2,AX2-Inputs!$E$41+1))*AX5</f>
        <v>183</v>
      </c>
      <c r="AY8" s="455">
        <f>IF(AY2=Inputs!$E$47,Inputs!$E$44-AX2,IF(AY2-Inputs!$E$41+1&gt;=182,AY2-AX2,AY2-Inputs!$E$41+1))*AY5</f>
        <v>183</v>
      </c>
      <c r="AZ8" s="455">
        <f>IF(AZ2=Inputs!$E$47,Inputs!$E$44-AY2,IF(AZ2-Inputs!$E$41+1&gt;=182,AZ2-AY2,AZ2-Inputs!$E$41+1))*AZ5</f>
        <v>182</v>
      </c>
      <c r="BA8" s="455">
        <f>IF(BA2=Inputs!$E$47,Inputs!$E$44-AZ2,IF(BA2-Inputs!$E$41+1&gt;=182,BA2-AZ2,BA2-Inputs!$E$41+1))*BA5</f>
        <v>183</v>
      </c>
      <c r="BB8" s="455">
        <f>IF(BB2=Inputs!$E$47,Inputs!$E$44-BA2,IF(BB2-Inputs!$E$41+1&gt;=182,BB2-BA2,BB2-Inputs!$E$41+1))*BB5</f>
        <v>182</v>
      </c>
      <c r="BC8" s="455">
        <f>IF(BC2=Inputs!$E$47,Inputs!$E$44-BB2,IF(BC2-Inputs!$E$41+1&gt;=182,BC2-BB2,BC2-Inputs!$E$41+1))*BC5</f>
        <v>183</v>
      </c>
      <c r="BD8" s="455">
        <f>IF(BD2=Inputs!$E$47,Inputs!$E$44-BC2,IF(BD2-Inputs!$E$41+1&gt;=182,BD2-BC2,BD2-Inputs!$E$41+1))*BD5</f>
        <v>182</v>
      </c>
      <c r="BE8" s="455">
        <f>IF(BE2=Inputs!$E$47,Inputs!$E$44-BD2,IF(BE2-Inputs!$E$41+1&gt;=182,BE2-BD2,BE2-Inputs!$E$41+1))*BE5</f>
        <v>183</v>
      </c>
      <c r="BF8" s="455">
        <f>IF(BF2=Inputs!$E$47,Inputs!$E$44-BE2,IF(BF2-Inputs!$E$41+1&gt;=182,BF2-BE2,BF2-Inputs!$E$41+1))*BF5</f>
        <v>183</v>
      </c>
      <c r="BG8" s="455">
        <f>IF(BG2=Inputs!$E$47,Inputs!$E$44-BF2,IF(BG2-Inputs!$E$41+1&gt;=182,BG2-BF2,BG2-Inputs!$E$41+1))*BG5</f>
        <v>183</v>
      </c>
      <c r="BH8" s="455">
        <f>IF(BH2=Inputs!$E$47,Inputs!$E$44-BG2,IF(BH2-Inputs!$E$41+1&gt;=182,BH2-BG2,BH2-Inputs!$E$41+1))*BH5</f>
        <v>0</v>
      </c>
      <c r="BI8" s="455">
        <f>IF(BI2=Inputs!$E$47,Inputs!$E$44-BH2,IF(BI2-Inputs!$E$41+1&gt;=182,BI2-BH2,BI2-Inputs!$E$41+1))*BI5</f>
        <v>0</v>
      </c>
      <c r="BJ8" s="455">
        <f>IF(BJ2=Inputs!$E$47,Inputs!$E$44-BI2,IF(BJ2-Inputs!$E$41+1&gt;=182,BJ2-BI2,BJ2-Inputs!$E$41+1))*BJ5</f>
        <v>0</v>
      </c>
      <c r="BK8" s="455">
        <f>IF(BK2=Inputs!$E$47,Inputs!$E$44-BJ2,IF(BK2-Inputs!$E$41+1&gt;=182,BK2-BJ2,BK2-Inputs!$E$41+1))*BK5</f>
        <v>0</v>
      </c>
      <c r="BL8" s="455">
        <f>IF(BL2=Inputs!$E$47,Inputs!$E$44-BK2,IF(BL2-Inputs!$E$41+1&gt;=182,BL2-BK2,BL2-Inputs!$E$41+1))*BL5</f>
        <v>0</v>
      </c>
    </row>
    <row r="9" spans="1:66" x14ac:dyDescent="0.3">
      <c r="A9" s="452"/>
      <c r="B9" s="452" t="s">
        <v>237</v>
      </c>
      <c r="C9" s="453"/>
      <c r="D9" s="454"/>
      <c r="E9" s="452">
        <f t="shared" ref="E9:AJ9" si="15">IF(E7,E8/E7,0)</f>
        <v>0</v>
      </c>
      <c r="F9" s="452">
        <f t="shared" si="15"/>
        <v>0</v>
      </c>
      <c r="G9" s="452">
        <f t="shared" si="15"/>
        <v>0</v>
      </c>
      <c r="H9" s="452">
        <f t="shared" si="15"/>
        <v>0</v>
      </c>
      <c r="I9" s="452">
        <f t="shared" si="15"/>
        <v>0</v>
      </c>
      <c r="J9" s="452">
        <f t="shared" si="15"/>
        <v>1</v>
      </c>
      <c r="K9" s="452">
        <f t="shared" si="15"/>
        <v>1</v>
      </c>
      <c r="L9" s="452">
        <f t="shared" si="15"/>
        <v>1</v>
      </c>
      <c r="M9" s="452">
        <f t="shared" si="15"/>
        <v>1</v>
      </c>
      <c r="N9" s="452">
        <f t="shared" si="15"/>
        <v>1</v>
      </c>
      <c r="O9" s="452">
        <f t="shared" si="15"/>
        <v>1</v>
      </c>
      <c r="P9" s="452">
        <f t="shared" si="15"/>
        <v>1</v>
      </c>
      <c r="Q9" s="452">
        <f t="shared" si="15"/>
        <v>1</v>
      </c>
      <c r="R9" s="452">
        <f t="shared" si="15"/>
        <v>1</v>
      </c>
      <c r="S9" s="452">
        <f t="shared" si="15"/>
        <v>1</v>
      </c>
      <c r="T9" s="452">
        <f t="shared" si="15"/>
        <v>1</v>
      </c>
      <c r="U9" s="452">
        <f t="shared" si="15"/>
        <v>1</v>
      </c>
      <c r="V9" s="452">
        <f t="shared" si="15"/>
        <v>1</v>
      </c>
      <c r="W9" s="452">
        <f t="shared" si="15"/>
        <v>1</v>
      </c>
      <c r="X9" s="452">
        <f t="shared" si="15"/>
        <v>1</v>
      </c>
      <c r="Y9" s="452">
        <f t="shared" si="15"/>
        <v>1</v>
      </c>
      <c r="Z9" s="452">
        <f t="shared" si="15"/>
        <v>1</v>
      </c>
      <c r="AA9" s="452">
        <f t="shared" si="15"/>
        <v>1</v>
      </c>
      <c r="AB9" s="452">
        <f t="shared" si="15"/>
        <v>1</v>
      </c>
      <c r="AC9" s="452">
        <f t="shared" si="15"/>
        <v>1</v>
      </c>
      <c r="AD9" s="452">
        <f t="shared" si="15"/>
        <v>1</v>
      </c>
      <c r="AE9" s="452">
        <f t="shared" si="15"/>
        <v>1</v>
      </c>
      <c r="AF9" s="452">
        <f t="shared" si="15"/>
        <v>1</v>
      </c>
      <c r="AG9" s="452">
        <f t="shared" si="15"/>
        <v>1</v>
      </c>
      <c r="AH9" s="452">
        <f t="shared" si="15"/>
        <v>1</v>
      </c>
      <c r="AI9" s="452">
        <f t="shared" si="15"/>
        <v>1</v>
      </c>
      <c r="AJ9" s="452">
        <f t="shared" si="15"/>
        <v>1</v>
      </c>
      <c r="AK9" s="452">
        <f t="shared" ref="AK9:BI9" si="16">IF(AK7,AK8/AK7,0)</f>
        <v>1</v>
      </c>
      <c r="AL9" s="452">
        <f t="shared" si="16"/>
        <v>1</v>
      </c>
      <c r="AM9" s="452">
        <f t="shared" si="16"/>
        <v>1</v>
      </c>
      <c r="AN9" s="452">
        <f t="shared" si="16"/>
        <v>1</v>
      </c>
      <c r="AO9" s="452">
        <f t="shared" si="16"/>
        <v>1</v>
      </c>
      <c r="AP9" s="452">
        <f t="shared" si="16"/>
        <v>1</v>
      </c>
      <c r="AQ9" s="452">
        <f t="shared" si="16"/>
        <v>1</v>
      </c>
      <c r="AR9" s="452">
        <f t="shared" si="16"/>
        <v>1</v>
      </c>
      <c r="AS9" s="452">
        <f t="shared" si="16"/>
        <v>1</v>
      </c>
      <c r="AT9" s="452">
        <f t="shared" si="16"/>
        <v>1</v>
      </c>
      <c r="AU9" s="452">
        <f t="shared" si="16"/>
        <v>1</v>
      </c>
      <c r="AV9" s="452">
        <f t="shared" si="16"/>
        <v>1</v>
      </c>
      <c r="AW9" s="452">
        <f t="shared" si="16"/>
        <v>1</v>
      </c>
      <c r="AX9" s="452">
        <f t="shared" si="16"/>
        <v>1</v>
      </c>
      <c r="AY9" s="452">
        <f t="shared" si="16"/>
        <v>1</v>
      </c>
      <c r="AZ9" s="452">
        <f t="shared" si="16"/>
        <v>1</v>
      </c>
      <c r="BA9" s="452">
        <f t="shared" si="16"/>
        <v>1</v>
      </c>
      <c r="BB9" s="452">
        <f t="shared" si="16"/>
        <v>1</v>
      </c>
      <c r="BC9" s="452">
        <f t="shared" si="16"/>
        <v>1</v>
      </c>
      <c r="BD9" s="452">
        <f t="shared" si="16"/>
        <v>1</v>
      </c>
      <c r="BE9" s="452">
        <f t="shared" si="16"/>
        <v>1</v>
      </c>
      <c r="BF9" s="452">
        <f t="shared" si="16"/>
        <v>1</v>
      </c>
      <c r="BG9" s="452">
        <f t="shared" si="16"/>
        <v>1</v>
      </c>
      <c r="BH9" s="452">
        <f t="shared" si="16"/>
        <v>0</v>
      </c>
      <c r="BI9" s="452">
        <f t="shared" si="16"/>
        <v>0</v>
      </c>
      <c r="BJ9" s="452">
        <f t="shared" ref="BJ9:BL9" si="17">IF(BJ7,BJ8/BJ7,0)</f>
        <v>0</v>
      </c>
      <c r="BK9" s="452">
        <f t="shared" si="17"/>
        <v>0</v>
      </c>
      <c r="BL9" s="452">
        <f t="shared" si="17"/>
        <v>0</v>
      </c>
    </row>
    <row r="10" spans="1:66" x14ac:dyDescent="0.3">
      <c r="A10" s="452"/>
      <c r="B10" s="452" t="s">
        <v>236</v>
      </c>
      <c r="C10" s="453"/>
      <c r="D10" s="454"/>
      <c r="E10" s="452">
        <f t="shared" ref="E10:AJ10" si="18">D10+E9</f>
        <v>0</v>
      </c>
      <c r="F10" s="452">
        <f t="shared" si="18"/>
        <v>0</v>
      </c>
      <c r="G10" s="452">
        <f t="shared" si="18"/>
        <v>0</v>
      </c>
      <c r="H10" s="452">
        <f t="shared" si="18"/>
        <v>0</v>
      </c>
      <c r="I10" s="452">
        <f t="shared" si="18"/>
        <v>0</v>
      </c>
      <c r="J10" s="452">
        <f t="shared" si="18"/>
        <v>1</v>
      </c>
      <c r="K10" s="452">
        <f t="shared" si="18"/>
        <v>2</v>
      </c>
      <c r="L10" s="452">
        <f t="shared" si="18"/>
        <v>3</v>
      </c>
      <c r="M10" s="452">
        <f t="shared" si="18"/>
        <v>4</v>
      </c>
      <c r="N10" s="452">
        <f t="shared" si="18"/>
        <v>5</v>
      </c>
      <c r="O10" s="452">
        <f t="shared" si="18"/>
        <v>6</v>
      </c>
      <c r="P10" s="452">
        <f t="shared" si="18"/>
        <v>7</v>
      </c>
      <c r="Q10" s="452">
        <f t="shared" si="18"/>
        <v>8</v>
      </c>
      <c r="R10" s="452">
        <f t="shared" si="18"/>
        <v>9</v>
      </c>
      <c r="S10" s="452">
        <f t="shared" si="18"/>
        <v>10</v>
      </c>
      <c r="T10" s="452">
        <f t="shared" si="18"/>
        <v>11</v>
      </c>
      <c r="U10" s="452">
        <f t="shared" si="18"/>
        <v>12</v>
      </c>
      <c r="V10" s="452">
        <f t="shared" si="18"/>
        <v>13</v>
      </c>
      <c r="W10" s="452">
        <f t="shared" si="18"/>
        <v>14</v>
      </c>
      <c r="X10" s="452">
        <f t="shared" si="18"/>
        <v>15</v>
      </c>
      <c r="Y10" s="452">
        <f t="shared" si="18"/>
        <v>16</v>
      </c>
      <c r="Z10" s="452">
        <f t="shared" si="18"/>
        <v>17</v>
      </c>
      <c r="AA10" s="452">
        <f t="shared" si="18"/>
        <v>18</v>
      </c>
      <c r="AB10" s="452">
        <f t="shared" si="18"/>
        <v>19</v>
      </c>
      <c r="AC10" s="452">
        <f t="shared" si="18"/>
        <v>20</v>
      </c>
      <c r="AD10" s="452">
        <f t="shared" si="18"/>
        <v>21</v>
      </c>
      <c r="AE10" s="452">
        <f t="shared" si="18"/>
        <v>22</v>
      </c>
      <c r="AF10" s="452">
        <f t="shared" si="18"/>
        <v>23</v>
      </c>
      <c r="AG10" s="452">
        <f t="shared" si="18"/>
        <v>24</v>
      </c>
      <c r="AH10" s="452">
        <f t="shared" si="18"/>
        <v>25</v>
      </c>
      <c r="AI10" s="452">
        <f t="shared" si="18"/>
        <v>26</v>
      </c>
      <c r="AJ10" s="452">
        <f t="shared" si="18"/>
        <v>27</v>
      </c>
      <c r="AK10" s="452">
        <f t="shared" ref="AK10:BI10" si="19">AJ10+AK9</f>
        <v>28</v>
      </c>
      <c r="AL10" s="452">
        <f t="shared" si="19"/>
        <v>29</v>
      </c>
      <c r="AM10" s="452">
        <f t="shared" si="19"/>
        <v>30</v>
      </c>
      <c r="AN10" s="452">
        <f t="shared" si="19"/>
        <v>31</v>
      </c>
      <c r="AO10" s="452">
        <f t="shared" si="19"/>
        <v>32</v>
      </c>
      <c r="AP10" s="452">
        <f t="shared" si="19"/>
        <v>33</v>
      </c>
      <c r="AQ10" s="452">
        <f t="shared" si="19"/>
        <v>34</v>
      </c>
      <c r="AR10" s="452">
        <f t="shared" si="19"/>
        <v>35</v>
      </c>
      <c r="AS10" s="452">
        <f t="shared" si="19"/>
        <v>36</v>
      </c>
      <c r="AT10" s="452">
        <f t="shared" si="19"/>
        <v>37</v>
      </c>
      <c r="AU10" s="452">
        <f t="shared" si="19"/>
        <v>38</v>
      </c>
      <c r="AV10" s="452">
        <f t="shared" si="19"/>
        <v>39</v>
      </c>
      <c r="AW10" s="452">
        <f t="shared" si="19"/>
        <v>40</v>
      </c>
      <c r="AX10" s="452">
        <f t="shared" si="19"/>
        <v>41</v>
      </c>
      <c r="AY10" s="452">
        <f t="shared" si="19"/>
        <v>42</v>
      </c>
      <c r="AZ10" s="452">
        <f t="shared" si="19"/>
        <v>43</v>
      </c>
      <c r="BA10" s="452">
        <f t="shared" si="19"/>
        <v>44</v>
      </c>
      <c r="BB10" s="452">
        <f t="shared" si="19"/>
        <v>45</v>
      </c>
      <c r="BC10" s="452">
        <f t="shared" si="19"/>
        <v>46</v>
      </c>
      <c r="BD10" s="452">
        <f t="shared" si="19"/>
        <v>47</v>
      </c>
      <c r="BE10" s="452">
        <f t="shared" si="19"/>
        <v>48</v>
      </c>
      <c r="BF10" s="452">
        <f t="shared" si="19"/>
        <v>49</v>
      </c>
      <c r="BG10" s="452">
        <f t="shared" si="19"/>
        <v>50</v>
      </c>
      <c r="BH10" s="452">
        <f t="shared" si="19"/>
        <v>50</v>
      </c>
      <c r="BI10" s="452">
        <f t="shared" si="19"/>
        <v>50</v>
      </c>
      <c r="BJ10" s="452">
        <f t="shared" ref="BJ10" si="20">BI10+BJ9</f>
        <v>50</v>
      </c>
      <c r="BK10" s="452">
        <f t="shared" ref="BK10" si="21">BJ10+BK9</f>
        <v>50</v>
      </c>
      <c r="BL10" s="452">
        <f t="shared" ref="BL10" si="22">BK10+BL9</f>
        <v>50</v>
      </c>
    </row>
    <row r="11" spans="1:66" x14ac:dyDescent="0.3">
      <c r="A11" s="321" t="s">
        <v>295</v>
      </c>
      <c r="B11" s="322"/>
      <c r="C11" s="323"/>
      <c r="D11" s="324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  <c r="AI11" s="325"/>
      <c r="AJ11" s="325"/>
      <c r="AK11" s="325"/>
      <c r="AL11" s="325"/>
      <c r="AM11" s="325"/>
      <c r="AN11" s="325"/>
      <c r="AO11" s="325"/>
      <c r="AP11" s="325"/>
      <c r="AQ11" s="325"/>
      <c r="AR11" s="325"/>
      <c r="AS11" s="325"/>
      <c r="AT11" s="325"/>
      <c r="AU11" s="325"/>
      <c r="AV11" s="325"/>
      <c r="AW11" s="325"/>
      <c r="AX11" s="325"/>
      <c r="AY11" s="325"/>
      <c r="AZ11" s="325"/>
      <c r="BA11" s="325"/>
      <c r="BB11" s="325"/>
      <c r="BC11" s="325"/>
      <c r="BD11" s="325"/>
      <c r="BE11" s="325"/>
      <c r="BF11" s="325"/>
      <c r="BG11" s="325"/>
      <c r="BH11" s="325"/>
      <c r="BI11" s="325"/>
      <c r="BJ11" s="325"/>
      <c r="BK11" s="325"/>
      <c r="BL11" s="325"/>
    </row>
    <row r="12" spans="1:66" x14ac:dyDescent="0.3">
      <c r="A12" s="8" t="s">
        <v>23</v>
      </c>
      <c r="B12" s="7"/>
      <c r="C12" s="489"/>
      <c r="D12" s="7"/>
      <c r="E12" s="7"/>
      <c r="F12" s="668">
        <v>44651</v>
      </c>
      <c r="G12" s="668">
        <v>44834</v>
      </c>
      <c r="H12" s="668">
        <v>45016</v>
      </c>
      <c r="I12" s="668">
        <v>45199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hidden="1" x14ac:dyDescent="0.3">
      <c r="A13" s="8"/>
      <c r="B13" s="17" t="s">
        <v>3</v>
      </c>
      <c r="C13" s="489"/>
      <c r="D13" s="7"/>
      <c r="E13" s="7"/>
      <c r="F13" s="669">
        <v>0</v>
      </c>
      <c r="G13" s="7">
        <v>6</v>
      </c>
      <c r="H13" s="7">
        <v>6</v>
      </c>
      <c r="I13" s="7">
        <v>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hidden="1" x14ac:dyDescent="0.3">
      <c r="A14" s="8"/>
      <c r="B14" s="17" t="s">
        <v>21</v>
      </c>
      <c r="C14" s="489"/>
      <c r="D14" s="7"/>
      <c r="E14" s="7"/>
      <c r="F14" s="186">
        <v>1</v>
      </c>
      <c r="G14" s="186">
        <v>0</v>
      </c>
      <c r="H14" s="186">
        <v>0</v>
      </c>
      <c r="I14" s="186"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hidden="1" x14ac:dyDescent="0.3">
      <c r="A15" s="8"/>
      <c r="B15" s="17" t="s">
        <v>441</v>
      </c>
      <c r="C15" s="489"/>
      <c r="D15" s="7"/>
      <c r="E15" s="7"/>
      <c r="F15" s="186">
        <v>0.1</v>
      </c>
      <c r="G15" s="186">
        <v>0.2</v>
      </c>
      <c r="H15" s="186">
        <v>0.5</v>
      </c>
      <c r="I15" s="186">
        <v>0.2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hidden="1" x14ac:dyDescent="0.3">
      <c r="A16" s="8"/>
      <c r="B16" s="17" t="s">
        <v>20</v>
      </c>
      <c r="C16" s="489"/>
      <c r="D16" s="7"/>
      <c r="E16" s="7"/>
      <c r="F16" s="186">
        <v>0.05</v>
      </c>
      <c r="G16" s="186">
        <v>0.2</v>
      </c>
      <c r="H16" s="186">
        <v>0.3</v>
      </c>
      <c r="I16" s="186">
        <v>0.45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hidden="1" x14ac:dyDescent="0.3">
      <c r="A17" s="8"/>
      <c r="B17" s="7"/>
      <c r="C17" s="489"/>
      <c r="D17" s="7"/>
      <c r="E17" s="7"/>
      <c r="F17" s="186">
        <v>0.1</v>
      </c>
      <c r="G17" s="186">
        <v>0.3</v>
      </c>
      <c r="H17" s="186">
        <v>0.3</v>
      </c>
      <c r="I17" s="186">
        <v>0.3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hidden="1" x14ac:dyDescent="0.3">
      <c r="A18" s="8"/>
      <c r="B18" s="7"/>
      <c r="C18" s="489"/>
      <c r="D18" s="7"/>
      <c r="E18" s="7"/>
      <c r="F18" s="668">
        <v>44651</v>
      </c>
      <c r="G18" s="668">
        <v>44834</v>
      </c>
      <c r="H18" s="668">
        <v>45016</v>
      </c>
      <c r="I18" s="668">
        <v>45199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hidden="1" x14ac:dyDescent="0.3">
      <c r="A19" s="8"/>
      <c r="B19" s="7"/>
      <c r="C19" s="489"/>
      <c r="D19" s="7"/>
      <c r="E19" s="7"/>
      <c r="F19" s="669">
        <v>0</v>
      </c>
      <c r="G19" s="7">
        <v>4</v>
      </c>
      <c r="H19" s="7">
        <v>6</v>
      </c>
      <c r="I19" s="7">
        <v>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hidden="1" x14ac:dyDescent="0.3">
      <c r="A20" s="8"/>
      <c r="B20" s="17" t="s">
        <v>3</v>
      </c>
      <c r="C20" s="489"/>
      <c r="D20" s="7"/>
      <c r="E20" s="7"/>
      <c r="F20" s="186"/>
      <c r="G20" s="186">
        <v>1</v>
      </c>
      <c r="H20" s="186"/>
      <c r="I20" s="18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hidden="1" x14ac:dyDescent="0.3">
      <c r="A21" s="8"/>
      <c r="B21" s="17" t="s">
        <v>21</v>
      </c>
      <c r="C21" s="489"/>
      <c r="D21" s="7"/>
      <c r="E21" s="7"/>
      <c r="F21" s="186"/>
      <c r="G21" s="186">
        <v>0.2</v>
      </c>
      <c r="H21" s="186">
        <v>0.5</v>
      </c>
      <c r="I21" s="186">
        <v>0.3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hidden="1" x14ac:dyDescent="0.3">
      <c r="A22" s="8"/>
      <c r="B22" s="17" t="s">
        <v>441</v>
      </c>
      <c r="C22" s="489"/>
      <c r="D22" s="7"/>
      <c r="E22" s="7"/>
      <c r="F22" s="186"/>
      <c r="G22" s="186">
        <v>0.25</v>
      </c>
      <c r="H22" s="186">
        <v>0.3</v>
      </c>
      <c r="I22" s="186">
        <v>0.45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  <row r="23" spans="1:66" hidden="1" x14ac:dyDescent="0.3">
      <c r="A23" s="8"/>
      <c r="B23" s="17" t="s">
        <v>20</v>
      </c>
      <c r="C23" s="489"/>
      <c r="D23" s="7"/>
      <c r="E23" s="7"/>
      <c r="F23" s="186"/>
      <c r="G23" s="186">
        <v>0.3</v>
      </c>
      <c r="H23" s="186">
        <v>0.3</v>
      </c>
      <c r="I23" s="186">
        <v>0.4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  <row r="24" spans="1:66" s="8" customFormat="1" hidden="1" x14ac:dyDescent="0.3"/>
    <row r="25" spans="1:66" hidden="1" x14ac:dyDescent="0.3">
      <c r="A25" s="8" t="s">
        <v>23</v>
      </c>
      <c r="B25" s="7"/>
      <c r="C25" s="48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</row>
    <row r="26" spans="1:66" hidden="1" x14ac:dyDescent="0.3">
      <c r="A26" s="21"/>
      <c r="B26" s="17" t="s">
        <v>3</v>
      </c>
      <c r="C26" s="489"/>
      <c r="D26" s="115">
        <f>SUM(E26:BL26)</f>
        <v>1</v>
      </c>
      <c r="E26" s="186">
        <v>0</v>
      </c>
      <c r="F26" s="186">
        <v>0</v>
      </c>
      <c r="G26" s="186">
        <v>1</v>
      </c>
      <c r="H26" s="186">
        <v>0</v>
      </c>
      <c r="I26" s="186">
        <v>0</v>
      </c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</row>
    <row r="27" spans="1:66" hidden="1" x14ac:dyDescent="0.3">
      <c r="A27" s="21"/>
      <c r="B27" s="17" t="s">
        <v>21</v>
      </c>
      <c r="C27" s="489"/>
      <c r="D27" s="115">
        <f>SUM(E27:BL27)</f>
        <v>1</v>
      </c>
      <c r="E27" s="186">
        <v>0</v>
      </c>
      <c r="F27" s="186">
        <v>0</v>
      </c>
      <c r="G27" s="186">
        <v>0.2</v>
      </c>
      <c r="H27" s="186">
        <v>0.5</v>
      </c>
      <c r="I27" s="186">
        <v>0.3</v>
      </c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</row>
    <row r="28" spans="1:66" hidden="1" x14ac:dyDescent="0.3">
      <c r="A28" s="21"/>
      <c r="B28" s="17" t="s">
        <v>441</v>
      </c>
      <c r="C28" s="489"/>
      <c r="D28" s="115">
        <f>SUM(E28:BL28)</f>
        <v>1</v>
      </c>
      <c r="E28" s="186">
        <v>0</v>
      </c>
      <c r="F28" s="186">
        <v>0</v>
      </c>
      <c r="G28" s="186">
        <v>0.25</v>
      </c>
      <c r="H28" s="186">
        <v>0.3</v>
      </c>
      <c r="I28" s="186">
        <v>0.45</v>
      </c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</row>
    <row r="29" spans="1:66" hidden="1" x14ac:dyDescent="0.3">
      <c r="A29" s="21"/>
      <c r="B29" s="17" t="s">
        <v>20</v>
      </c>
      <c r="C29" s="489"/>
      <c r="D29" s="115">
        <f>SUM(E29:BL29)</f>
        <v>1</v>
      </c>
      <c r="E29" s="186">
        <v>0</v>
      </c>
      <c r="F29" s="186">
        <v>0</v>
      </c>
      <c r="G29" s="186">
        <v>0.3</v>
      </c>
      <c r="H29" s="186">
        <v>0.3</v>
      </c>
      <c r="I29" s="186">
        <v>0.4</v>
      </c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</row>
    <row r="30" spans="1:66" x14ac:dyDescent="0.3">
      <c r="A30" s="21"/>
      <c r="B30" s="3"/>
      <c r="C30" s="58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</row>
    <row r="31" spans="1:66" x14ac:dyDescent="0.3">
      <c r="A31" s="38">
        <f t="shared" ref="A31:A36" ca="1" si="23">D31/$D$35</f>
        <v>5.3216983771680257E-3</v>
      </c>
      <c r="B31" s="17" t="s">
        <v>3</v>
      </c>
      <c r="C31" s="489" t="s">
        <v>22</v>
      </c>
      <c r="D31" s="188">
        <f>SUM(E31:BL31)</f>
        <v>1.7052580000000002</v>
      </c>
      <c r="E31" s="102">
        <f>Capex!$I6/100*E26</f>
        <v>0</v>
      </c>
      <c r="F31" s="102">
        <f>Capex!$I6/100*F26</f>
        <v>0</v>
      </c>
      <c r="G31" s="102">
        <f>Capex!R6/100</f>
        <v>0.57978772000000012</v>
      </c>
      <c r="H31" s="102">
        <f>Capex!S6/100</f>
        <v>0.56273514000000002</v>
      </c>
      <c r="I31" s="102">
        <f>Capex!T6/100</f>
        <v>0.56273514000000002</v>
      </c>
      <c r="J31" s="102">
        <f>Capex!$I6/100*J26</f>
        <v>0</v>
      </c>
      <c r="K31" s="102">
        <f>Capex!$I6/100*K26</f>
        <v>0</v>
      </c>
      <c r="L31" s="102">
        <f>Capex!$I6/100*L26</f>
        <v>0</v>
      </c>
      <c r="M31" s="102">
        <f>Capex!$I6/100*M26</f>
        <v>0</v>
      </c>
      <c r="N31" s="102">
        <f>Capex!$I6/100*N26</f>
        <v>0</v>
      </c>
      <c r="O31" s="102">
        <f>Capex!$I6/100*O26</f>
        <v>0</v>
      </c>
      <c r="P31" s="102">
        <f>Capex!$I6/100*P26</f>
        <v>0</v>
      </c>
      <c r="Q31" s="102">
        <f>Capex!$I6/100*Q26</f>
        <v>0</v>
      </c>
      <c r="R31" s="102">
        <f>Capex!$I6/100*R26</f>
        <v>0</v>
      </c>
      <c r="S31" s="102">
        <f>Capex!$I6/100*S26</f>
        <v>0</v>
      </c>
      <c r="T31" s="102">
        <f>Capex!$I6/100*T26</f>
        <v>0</v>
      </c>
      <c r="U31" s="102">
        <f>Capex!$I6/100*U26</f>
        <v>0</v>
      </c>
      <c r="V31" s="102">
        <f>Capex!$I6/100*V26</f>
        <v>0</v>
      </c>
      <c r="W31" s="102">
        <f>Capex!$I6/100*W26</f>
        <v>0</v>
      </c>
      <c r="X31" s="102">
        <f>Capex!$I6/100*X26</f>
        <v>0</v>
      </c>
      <c r="Y31" s="102">
        <f>Capex!$I6/100*Y26</f>
        <v>0</v>
      </c>
      <c r="Z31" s="102">
        <f>Capex!$I6/100*Z26</f>
        <v>0</v>
      </c>
      <c r="AA31" s="102">
        <f>Capex!$I6/100*AA26</f>
        <v>0</v>
      </c>
      <c r="AB31" s="102">
        <f>Capex!$I6/100*AB26</f>
        <v>0</v>
      </c>
      <c r="AC31" s="102">
        <f>Capex!$I6/100*AC26</f>
        <v>0</v>
      </c>
      <c r="AD31" s="102">
        <f>Capex!$I6/100*AD26</f>
        <v>0</v>
      </c>
      <c r="AE31" s="102">
        <f>Capex!$I6/100*AE26</f>
        <v>0</v>
      </c>
      <c r="AF31" s="102">
        <f>Capex!$I6/100*AF26</f>
        <v>0</v>
      </c>
      <c r="AG31" s="102">
        <f>Capex!$I6/100*AG26</f>
        <v>0</v>
      </c>
      <c r="AH31" s="102">
        <f>Capex!$I6/100*AH26</f>
        <v>0</v>
      </c>
      <c r="AI31" s="102">
        <f>Capex!$I6/100*AI26</f>
        <v>0</v>
      </c>
      <c r="AJ31" s="102">
        <f>Capex!$I6/100*AJ26</f>
        <v>0</v>
      </c>
      <c r="AK31" s="102">
        <f>Capex!$I6/100*AK26</f>
        <v>0</v>
      </c>
      <c r="AL31" s="102">
        <f>Capex!$I6/100*AL26</f>
        <v>0</v>
      </c>
      <c r="AM31" s="102">
        <f>Capex!$I6/100*AM26</f>
        <v>0</v>
      </c>
      <c r="AN31" s="102">
        <f>Capex!$I6/100*AN26</f>
        <v>0</v>
      </c>
      <c r="AO31" s="102">
        <f>Capex!$I6/100*AO26</f>
        <v>0</v>
      </c>
      <c r="AP31" s="102">
        <f>Capex!$I6/100*AP26</f>
        <v>0</v>
      </c>
      <c r="AQ31" s="102">
        <f>Capex!$I6/100*AQ26</f>
        <v>0</v>
      </c>
      <c r="AR31" s="102">
        <f>Capex!$I6/100*AR26</f>
        <v>0</v>
      </c>
      <c r="AS31" s="102">
        <f>Capex!$I6/100*AS26</f>
        <v>0</v>
      </c>
      <c r="AT31" s="102">
        <f>Capex!$I6/100*AT26</f>
        <v>0</v>
      </c>
      <c r="AU31" s="102">
        <f>Capex!$I6/100*AU26</f>
        <v>0</v>
      </c>
      <c r="AV31" s="102">
        <f>Capex!$I6/100*AV26</f>
        <v>0</v>
      </c>
      <c r="AW31" s="102">
        <f>Capex!$I6/100*AW26</f>
        <v>0</v>
      </c>
      <c r="AX31" s="102">
        <f>Capex!$I6/100*AX26</f>
        <v>0</v>
      </c>
      <c r="AY31" s="102">
        <f>Capex!$I6/100*AY26</f>
        <v>0</v>
      </c>
      <c r="AZ31" s="102">
        <f>Capex!$I6/100*AZ26</f>
        <v>0</v>
      </c>
      <c r="BA31" s="102">
        <f>Capex!$I6/100*BA26</f>
        <v>0</v>
      </c>
      <c r="BB31" s="102">
        <f>Capex!$I6/100*BB26</f>
        <v>0</v>
      </c>
      <c r="BC31" s="102">
        <f>Capex!$I6/100*BC26</f>
        <v>0</v>
      </c>
      <c r="BD31" s="102">
        <f>Capex!$I6/100*BD26</f>
        <v>0</v>
      </c>
      <c r="BE31" s="102">
        <f>Capex!$I6/100*BE26</f>
        <v>0</v>
      </c>
      <c r="BF31" s="102">
        <f>Capex!$I6/100*BF26</f>
        <v>0</v>
      </c>
      <c r="BG31" s="102">
        <f>Capex!$I6/100*BG26</f>
        <v>0</v>
      </c>
      <c r="BH31" s="102">
        <f>Capex!$I6/100*BH26</f>
        <v>0</v>
      </c>
      <c r="BI31" s="102">
        <f>Capex!$I6/100*BI26</f>
        <v>0</v>
      </c>
      <c r="BJ31" s="102">
        <f>Capex!$I6/100*BJ26</f>
        <v>0</v>
      </c>
      <c r="BK31" s="102">
        <f>Capex!$I6/100*BK26</f>
        <v>0</v>
      </c>
      <c r="BL31" s="102">
        <f>Capex!$I6/100*BL26</f>
        <v>0</v>
      </c>
    </row>
    <row r="32" spans="1:66" x14ac:dyDescent="0.3">
      <c r="A32" s="38">
        <f t="shared" ca="1" si="23"/>
        <v>7.9345284549022524E-2</v>
      </c>
      <c r="B32" s="17" t="s">
        <v>513</v>
      </c>
      <c r="C32" s="489" t="s">
        <v>22</v>
      </c>
      <c r="D32" s="188">
        <f>SUM(E32:BL32)</f>
        <v>25.425000000000001</v>
      </c>
      <c r="E32" s="102">
        <f>(Capex!$I14+Capex!$I19)/100*E27</f>
        <v>0</v>
      </c>
      <c r="F32" s="102">
        <f>(Capex!$I14+Capex!$I19)/100*F27</f>
        <v>0</v>
      </c>
      <c r="G32" s="102">
        <f>SUM(Capex!R14:R19)/100</f>
        <v>2.7225000000000001</v>
      </c>
      <c r="H32" s="102">
        <f>SUM(Capex!S14:S19)/100</f>
        <v>11.35125</v>
      </c>
      <c r="I32" s="102">
        <f>SUM(Capex!T14:T19)/100</f>
        <v>11.35125</v>
      </c>
      <c r="J32" s="102">
        <f>(Capex!$I14+Capex!$I19)/100*J27</f>
        <v>0</v>
      </c>
      <c r="K32" s="102">
        <f>(Capex!$I14+Capex!$I19)/100*K27</f>
        <v>0</v>
      </c>
      <c r="L32" s="102">
        <f>(Capex!$I14+Capex!$I19)/100*L27</f>
        <v>0</v>
      </c>
      <c r="M32" s="102">
        <f>(Capex!$I14+Capex!$I19)/100*M27</f>
        <v>0</v>
      </c>
      <c r="N32" s="102">
        <f>(Capex!$I14+Capex!$I19)/100*N27</f>
        <v>0</v>
      </c>
      <c r="O32" s="102">
        <f>(Capex!$I14+Capex!$I19)/100*O27</f>
        <v>0</v>
      </c>
      <c r="P32" s="102">
        <f>(Capex!$I14+Capex!$I19)/100*P27</f>
        <v>0</v>
      </c>
      <c r="Q32" s="102">
        <f>(Capex!$I14+Capex!$I19)/100*Q27</f>
        <v>0</v>
      </c>
      <c r="R32" s="102">
        <f>(Capex!$I14+Capex!$I19)/100*R27</f>
        <v>0</v>
      </c>
      <c r="S32" s="102">
        <f>(Capex!$I14+Capex!$I19)/100*S27</f>
        <v>0</v>
      </c>
      <c r="T32" s="102">
        <f>(Capex!$I14+Capex!$I19)/100*T27</f>
        <v>0</v>
      </c>
      <c r="U32" s="102">
        <f>(Capex!$I14+Capex!$I19)/100*U27</f>
        <v>0</v>
      </c>
      <c r="V32" s="102">
        <f>(Capex!$I14+Capex!$I19)/100*V27</f>
        <v>0</v>
      </c>
      <c r="W32" s="102">
        <f>(Capex!$I14+Capex!$I19)/100*W27</f>
        <v>0</v>
      </c>
      <c r="X32" s="102">
        <f>(Capex!$I14+Capex!$I19)/100*X27</f>
        <v>0</v>
      </c>
      <c r="Y32" s="102">
        <f>(Capex!$I14+Capex!$I19)/100*Y27</f>
        <v>0</v>
      </c>
      <c r="Z32" s="102">
        <f>(Capex!$I14+Capex!$I19)/100*Z27</f>
        <v>0</v>
      </c>
      <c r="AA32" s="102">
        <f>(Capex!$I14+Capex!$I19)/100*AA27</f>
        <v>0</v>
      </c>
      <c r="AB32" s="102">
        <f>(Capex!$I14+Capex!$I19)/100*AB27</f>
        <v>0</v>
      </c>
      <c r="AC32" s="102">
        <f>(Capex!$I14+Capex!$I19)/100*AC27</f>
        <v>0</v>
      </c>
      <c r="AD32" s="102">
        <f>(Capex!$I14+Capex!$I19)/100*AD27</f>
        <v>0</v>
      </c>
      <c r="AE32" s="102">
        <f>(Capex!$I14+Capex!$I19)/100*AE27</f>
        <v>0</v>
      </c>
      <c r="AF32" s="102">
        <f>(Capex!$I14+Capex!$I19)/100*AF27</f>
        <v>0</v>
      </c>
      <c r="AG32" s="102">
        <f>(Capex!$I14+Capex!$I19)/100*AG27</f>
        <v>0</v>
      </c>
      <c r="AH32" s="102">
        <f>(Capex!$I14+Capex!$I19)/100*AH27</f>
        <v>0</v>
      </c>
      <c r="AI32" s="102">
        <f>(Capex!$I14+Capex!$I19)/100*AI27</f>
        <v>0</v>
      </c>
      <c r="AJ32" s="102">
        <f>(Capex!$I14+Capex!$I19)/100*AJ27</f>
        <v>0</v>
      </c>
      <c r="AK32" s="102">
        <f>(Capex!$I14+Capex!$I19)/100*AK27</f>
        <v>0</v>
      </c>
      <c r="AL32" s="102">
        <f>(Capex!$I14+Capex!$I19)/100*AL27</f>
        <v>0</v>
      </c>
      <c r="AM32" s="102">
        <f>(Capex!$I14+Capex!$I19)/100*AM27</f>
        <v>0</v>
      </c>
      <c r="AN32" s="102">
        <f>(Capex!$I14+Capex!$I19)/100*AN27</f>
        <v>0</v>
      </c>
      <c r="AO32" s="102">
        <f>(Capex!$I14+Capex!$I19)/100*AO27</f>
        <v>0</v>
      </c>
      <c r="AP32" s="102">
        <f>(Capex!$I14+Capex!$I19)/100*AP27</f>
        <v>0</v>
      </c>
      <c r="AQ32" s="102">
        <f>(Capex!$I14+Capex!$I19)/100*AQ27</f>
        <v>0</v>
      </c>
      <c r="AR32" s="102">
        <f>(Capex!$I14+Capex!$I19)/100*AR27</f>
        <v>0</v>
      </c>
      <c r="AS32" s="102">
        <f>(Capex!$I14+Capex!$I19)/100*AS27</f>
        <v>0</v>
      </c>
      <c r="AT32" s="102">
        <f>(Capex!$I14+Capex!$I19)/100*AT27</f>
        <v>0</v>
      </c>
      <c r="AU32" s="102">
        <f>(Capex!$I14+Capex!$I19)/100*AU27</f>
        <v>0</v>
      </c>
      <c r="AV32" s="102">
        <f>(Capex!$I14+Capex!$I19)/100*AV27</f>
        <v>0</v>
      </c>
      <c r="AW32" s="102">
        <f>(Capex!$I14+Capex!$I19)/100*AW27</f>
        <v>0</v>
      </c>
      <c r="AX32" s="102">
        <f>(Capex!$I14+Capex!$I19)/100*AX27</f>
        <v>0</v>
      </c>
      <c r="AY32" s="102">
        <f>(Capex!$I14+Capex!$I19)/100*AY27</f>
        <v>0</v>
      </c>
      <c r="AZ32" s="102">
        <f>(Capex!$I14+Capex!$I19)/100*AZ27</f>
        <v>0</v>
      </c>
      <c r="BA32" s="102">
        <f>(Capex!$I14+Capex!$I19)/100*BA27</f>
        <v>0</v>
      </c>
      <c r="BB32" s="102">
        <f>(Capex!$I14+Capex!$I19)/100*BB27</f>
        <v>0</v>
      </c>
      <c r="BC32" s="102">
        <f>(Capex!$I14+Capex!$I19)/100*BC27</f>
        <v>0</v>
      </c>
      <c r="BD32" s="102">
        <f>(Capex!$I14+Capex!$I19)/100*BD27</f>
        <v>0</v>
      </c>
      <c r="BE32" s="102">
        <f>(Capex!$I14+Capex!$I19)/100*BE27</f>
        <v>0</v>
      </c>
      <c r="BF32" s="102">
        <f>(Capex!$I14+Capex!$I19)/100*BF27</f>
        <v>0</v>
      </c>
      <c r="BG32" s="102">
        <f>(Capex!$I14+Capex!$I19)/100*BG27</f>
        <v>0</v>
      </c>
      <c r="BH32" s="102">
        <f>(Capex!$I14+Capex!$I19)/100*BH27</f>
        <v>0</v>
      </c>
      <c r="BI32" s="102">
        <f>(Capex!$I14+Capex!$I19)/100*BI27</f>
        <v>0</v>
      </c>
      <c r="BJ32" s="102">
        <f>(Capex!$I14+Capex!$I19)/100*BJ27</f>
        <v>0</v>
      </c>
      <c r="BK32" s="102">
        <f>(Capex!$I14+Capex!$I19)/100*BK27</f>
        <v>0</v>
      </c>
      <c r="BL32" s="102">
        <f>(Capex!$I14+Capex!$I19)/100*BL27</f>
        <v>0</v>
      </c>
    </row>
    <row r="33" spans="1:64" x14ac:dyDescent="0.3">
      <c r="A33" s="38">
        <f t="shared" ca="1" si="23"/>
        <v>0.67767093927997124</v>
      </c>
      <c r="B33" s="17" t="s">
        <v>514</v>
      </c>
      <c r="C33" s="489" t="s">
        <v>22</v>
      </c>
      <c r="D33" s="188">
        <f>SUM(E33:BL33)</f>
        <v>217.14943401013397</v>
      </c>
      <c r="E33" s="102">
        <f>(Capex!$I26+Capex!$I32-Capex!$I31)/100*E28</f>
        <v>0</v>
      </c>
      <c r="F33" s="102">
        <f>(Capex!$I26+Capex!$I32-Capex!$I31)/100*F28</f>
        <v>0</v>
      </c>
      <c r="G33" s="102">
        <f>(Capex!R26+Capex!R29+Capex!R30)/100</f>
        <v>54.2873585025335</v>
      </c>
      <c r="H33" s="102">
        <f>(Capex!S26+Capex!S29+Capex!S30)/100</f>
        <v>97.717245304560294</v>
      </c>
      <c r="I33" s="102">
        <f>(Capex!T26+Capex!T29+Capex!T30)/100</f>
        <v>65.1448302030402</v>
      </c>
      <c r="J33" s="102">
        <f>(Capex!$I26+Capex!$I32-Capex!$I31)/100*J28</f>
        <v>0</v>
      </c>
      <c r="K33" s="102">
        <f>(Capex!$I26+Capex!$I32-Capex!$I31)/100*K28</f>
        <v>0</v>
      </c>
      <c r="L33" s="102">
        <f>(Capex!$I26+Capex!$I32-Capex!$I31)/100*L28</f>
        <v>0</v>
      </c>
      <c r="M33" s="102">
        <f>(Capex!$I26+Capex!$I32-Capex!$I31)/100*M28</f>
        <v>0</v>
      </c>
      <c r="N33" s="102">
        <f>(Capex!$I26+Capex!$I32-Capex!$I31)/100*N28</f>
        <v>0</v>
      </c>
      <c r="O33" s="102">
        <f>(Capex!$I26+Capex!$I32-Capex!$I31)/100*O28</f>
        <v>0</v>
      </c>
      <c r="P33" s="102">
        <f>(Capex!$I26+Capex!$I32-Capex!$I31)/100*P28</f>
        <v>0</v>
      </c>
      <c r="Q33" s="102">
        <f>(Capex!$I26+Capex!$I32-Capex!$I31)/100*Q28</f>
        <v>0</v>
      </c>
      <c r="R33" s="102">
        <f>(Capex!$I26+Capex!$I32-Capex!$I31)/100*R28</f>
        <v>0</v>
      </c>
      <c r="S33" s="102">
        <f>(Capex!$I26+Capex!$I32-Capex!$I31)/100*S28</f>
        <v>0</v>
      </c>
      <c r="T33" s="102">
        <f>(Capex!$I26+Capex!$I32-Capex!$I31)/100*T28</f>
        <v>0</v>
      </c>
      <c r="U33" s="102">
        <f>(Capex!$I26+Capex!$I32-Capex!$I31)/100*U28</f>
        <v>0</v>
      </c>
      <c r="V33" s="102">
        <f>(Capex!$I26+Capex!$I32-Capex!$I31)/100*V28</f>
        <v>0</v>
      </c>
      <c r="W33" s="102">
        <f>(Capex!$I26+Capex!$I32-Capex!$I31)/100*W28</f>
        <v>0</v>
      </c>
      <c r="X33" s="102">
        <f>(Capex!$I26+Capex!$I32-Capex!$I31)/100*X28</f>
        <v>0</v>
      </c>
      <c r="Y33" s="102">
        <f>(Capex!$I26+Capex!$I32-Capex!$I31)/100*Y28</f>
        <v>0</v>
      </c>
      <c r="Z33" s="102">
        <f>(Capex!$I26+Capex!$I32-Capex!$I31)/100*Z28</f>
        <v>0</v>
      </c>
      <c r="AA33" s="102">
        <f>(Capex!$I26+Capex!$I32-Capex!$I31)/100*AA28</f>
        <v>0</v>
      </c>
      <c r="AB33" s="102">
        <f>(Capex!$I26+Capex!$I32-Capex!$I31)/100*AB28</f>
        <v>0</v>
      </c>
      <c r="AC33" s="102">
        <f>(Capex!$I26+Capex!$I32-Capex!$I31)/100*AC28</f>
        <v>0</v>
      </c>
      <c r="AD33" s="102">
        <f>(Capex!$I26+Capex!$I32-Capex!$I31)/100*AD28</f>
        <v>0</v>
      </c>
      <c r="AE33" s="102">
        <f>(Capex!$I26+Capex!$I32-Capex!$I31)/100*AE28</f>
        <v>0</v>
      </c>
      <c r="AF33" s="102">
        <f>(Capex!$I26+Capex!$I32-Capex!$I31)/100*AF28</f>
        <v>0</v>
      </c>
      <c r="AG33" s="102">
        <f>(Capex!$I26+Capex!$I32-Capex!$I31)/100*AG28</f>
        <v>0</v>
      </c>
      <c r="AH33" s="102">
        <f>(Capex!$I26+Capex!$I32-Capex!$I31)/100*AH28</f>
        <v>0</v>
      </c>
      <c r="AI33" s="102">
        <f>(Capex!$I26+Capex!$I32-Capex!$I31)/100*AI28</f>
        <v>0</v>
      </c>
      <c r="AJ33" s="102">
        <f>(Capex!$I26+Capex!$I32-Capex!$I31)/100*AJ28</f>
        <v>0</v>
      </c>
      <c r="AK33" s="102">
        <f>(Capex!$I26+Capex!$I32-Capex!$I31)/100*AK28</f>
        <v>0</v>
      </c>
      <c r="AL33" s="102">
        <f>(Capex!$I26+Capex!$I32-Capex!$I31)/100*AL28</f>
        <v>0</v>
      </c>
      <c r="AM33" s="102">
        <f>(Capex!$I26+Capex!$I32-Capex!$I31)/100*AM28</f>
        <v>0</v>
      </c>
      <c r="AN33" s="102">
        <f>(Capex!$I26+Capex!$I32-Capex!$I31)/100*AN28</f>
        <v>0</v>
      </c>
      <c r="AO33" s="102">
        <f>(Capex!$I26+Capex!$I32-Capex!$I31)/100*AO28</f>
        <v>0</v>
      </c>
      <c r="AP33" s="102">
        <f>(Capex!$I26+Capex!$I32-Capex!$I31)/100*AP28</f>
        <v>0</v>
      </c>
      <c r="AQ33" s="102">
        <f>(Capex!$I26+Capex!$I32-Capex!$I31)/100*AQ28</f>
        <v>0</v>
      </c>
      <c r="AR33" s="102">
        <f>(Capex!$I26+Capex!$I32-Capex!$I31)/100*AR28</f>
        <v>0</v>
      </c>
      <c r="AS33" s="102">
        <f>(Capex!$I26+Capex!$I32-Capex!$I31)/100*AS28</f>
        <v>0</v>
      </c>
      <c r="AT33" s="102">
        <f>(Capex!$I26+Capex!$I32-Capex!$I31)/100*AT28</f>
        <v>0</v>
      </c>
      <c r="AU33" s="102">
        <f>(Capex!$I26+Capex!$I32-Capex!$I31)/100*AU28</f>
        <v>0</v>
      </c>
      <c r="AV33" s="102">
        <f>(Capex!$I26+Capex!$I32-Capex!$I31)/100*AV28</f>
        <v>0</v>
      </c>
      <c r="AW33" s="102">
        <f>(Capex!$I26+Capex!$I32-Capex!$I31)/100*AW28</f>
        <v>0</v>
      </c>
      <c r="AX33" s="102">
        <f>(Capex!$I26+Capex!$I32-Capex!$I31)/100*AX28</f>
        <v>0</v>
      </c>
      <c r="AY33" s="102">
        <f>(Capex!$I26+Capex!$I32-Capex!$I31)/100*AY28</f>
        <v>0</v>
      </c>
      <c r="AZ33" s="102">
        <f>(Capex!$I26+Capex!$I32-Capex!$I31)/100*AZ28</f>
        <v>0</v>
      </c>
      <c r="BA33" s="102">
        <f>(Capex!$I26+Capex!$I32-Capex!$I31)/100*BA28</f>
        <v>0</v>
      </c>
      <c r="BB33" s="102">
        <f>(Capex!$I26+Capex!$I32-Capex!$I31)/100*BB28</f>
        <v>0</v>
      </c>
      <c r="BC33" s="102">
        <f>(Capex!$I26+Capex!$I32-Capex!$I31)/100*BC28</f>
        <v>0</v>
      </c>
      <c r="BD33" s="102">
        <f>(Capex!$I26+Capex!$I32-Capex!$I31)/100*BD28</f>
        <v>0</v>
      </c>
      <c r="BE33" s="102">
        <f>(Capex!$I26+Capex!$I32-Capex!$I31)/100*BE28</f>
        <v>0</v>
      </c>
      <c r="BF33" s="102">
        <f>(Capex!$I26+Capex!$I32-Capex!$I31)/100*BF28</f>
        <v>0</v>
      </c>
      <c r="BG33" s="102">
        <f>(Capex!$I26+Capex!$I32-Capex!$I31)/100*BG28</f>
        <v>0</v>
      </c>
      <c r="BH33" s="102">
        <f>(Capex!$I26+Capex!$I32-Capex!$I31)/100*BH28</f>
        <v>0</v>
      </c>
      <c r="BI33" s="102">
        <f>(Capex!$I26+Capex!$I32-Capex!$I31)/100*BI28</f>
        <v>0</v>
      </c>
      <c r="BJ33" s="102">
        <f>(Capex!$I26+Capex!$I32-Capex!$I31)/100*BJ28</f>
        <v>0</v>
      </c>
      <c r="BK33" s="102">
        <f>(Capex!$I26+Capex!$I32-Capex!$I31)/100*BK28</f>
        <v>0</v>
      </c>
      <c r="BL33" s="102">
        <f>(Capex!$I26+Capex!$I32-Capex!$I31)/100*BL28</f>
        <v>0</v>
      </c>
    </row>
    <row r="34" spans="1:64" x14ac:dyDescent="0.3">
      <c r="A34" s="38">
        <f t="shared" ca="1" si="23"/>
        <v>0.23766207779383827</v>
      </c>
      <c r="B34" s="22" t="s">
        <v>20</v>
      </c>
      <c r="C34" s="590" t="s">
        <v>22</v>
      </c>
      <c r="D34" s="581">
        <f ca="1">SUM(E34:BL34)</f>
        <v>76.155229163933697</v>
      </c>
      <c r="E34" s="189">
        <f ca="1">(Capex!$I53+Capex!$I58+Capex!$I31)/100*E29</f>
        <v>0</v>
      </c>
      <c r="F34" s="189">
        <f ca="1">(Capex!$I53+Capex!$I58+Capex!$I31)/100*F29</f>
        <v>0</v>
      </c>
      <c r="G34" s="189">
        <f ca="1">SUM(Capex!R35:R52,Capex!R55:R57,Capex!R31)/100</f>
        <v>24.968845035041387</v>
      </c>
      <c r="H34" s="189">
        <f ca="1">SUM(Capex!S35:S52,Capex!S55:S57,Capex!S31)/100</f>
        <v>28.292371104894197</v>
      </c>
      <c r="I34" s="189">
        <f ca="1">SUM(Capex!T35:T52,Capex!T55:T57,Capex!T31)/100</f>
        <v>22.894013023998109</v>
      </c>
      <c r="J34" s="189">
        <f ca="1">(Capex!$I53+Capex!$I58+Capex!$I31)/100*J29</f>
        <v>0</v>
      </c>
      <c r="K34" s="189">
        <f ca="1">(Capex!$I53+Capex!$I58+Capex!$I31)/100*K29</f>
        <v>0</v>
      </c>
      <c r="L34" s="189">
        <f ca="1">(Capex!$I53+Capex!$I58+Capex!$I31)/100*L29</f>
        <v>0</v>
      </c>
      <c r="M34" s="189">
        <f ca="1">(Capex!$I53+Capex!$I58+Capex!$I31)/100*M29</f>
        <v>0</v>
      </c>
      <c r="N34" s="189">
        <f ca="1">(Capex!$I53+Capex!$I58+Capex!$I31)/100*N29</f>
        <v>0</v>
      </c>
      <c r="O34" s="189">
        <f ca="1">(Capex!$I53+Capex!$I58+Capex!$I31)/100*O29</f>
        <v>0</v>
      </c>
      <c r="P34" s="189">
        <f ca="1">(Capex!$I53+Capex!$I58+Capex!$I31)/100*P29</f>
        <v>0</v>
      </c>
      <c r="Q34" s="189">
        <f ca="1">(Capex!$I53+Capex!$I58+Capex!$I31)/100*Q29</f>
        <v>0</v>
      </c>
      <c r="R34" s="189">
        <f ca="1">(Capex!$I53+Capex!$I58+Capex!$I31)/100*R29</f>
        <v>0</v>
      </c>
      <c r="S34" s="189">
        <f ca="1">(Capex!$I53+Capex!$I58+Capex!$I31)/100*S29</f>
        <v>0</v>
      </c>
      <c r="T34" s="189">
        <f ca="1">(Capex!$I53+Capex!$I58+Capex!$I31)/100*T29</f>
        <v>0</v>
      </c>
      <c r="U34" s="189">
        <f ca="1">(Capex!$I53+Capex!$I58+Capex!$I31)/100*U29</f>
        <v>0</v>
      </c>
      <c r="V34" s="189">
        <f ca="1">(Capex!$I53+Capex!$I58+Capex!$I31)/100*V29</f>
        <v>0</v>
      </c>
      <c r="W34" s="189">
        <f ca="1">(Capex!$I53+Capex!$I58+Capex!$I31)/100*W29</f>
        <v>0</v>
      </c>
      <c r="X34" s="189">
        <f ca="1">(Capex!$I53+Capex!$I58+Capex!$I31)/100*X29</f>
        <v>0</v>
      </c>
      <c r="Y34" s="189">
        <f ca="1">(Capex!$I53+Capex!$I58+Capex!$I31)/100*Y29</f>
        <v>0</v>
      </c>
      <c r="Z34" s="189">
        <f ca="1">(Capex!$I53+Capex!$I58+Capex!$I31)/100*Z29</f>
        <v>0</v>
      </c>
      <c r="AA34" s="189">
        <f ca="1">(Capex!$I53+Capex!$I58+Capex!$I31)/100*AA29</f>
        <v>0</v>
      </c>
      <c r="AB34" s="189">
        <f ca="1">(Capex!$I53+Capex!$I58+Capex!$I31)/100*AB29</f>
        <v>0</v>
      </c>
      <c r="AC34" s="189">
        <f ca="1">(Capex!$I53+Capex!$I58+Capex!$I31)/100*AC29</f>
        <v>0</v>
      </c>
      <c r="AD34" s="189">
        <f ca="1">(Capex!$I53+Capex!$I58+Capex!$I31)/100*AD29</f>
        <v>0</v>
      </c>
      <c r="AE34" s="189">
        <f ca="1">(Capex!$I53+Capex!$I58+Capex!$I31)/100*AE29</f>
        <v>0</v>
      </c>
      <c r="AF34" s="189">
        <f ca="1">(Capex!$I53+Capex!$I58+Capex!$I31)/100*AF29</f>
        <v>0</v>
      </c>
      <c r="AG34" s="189">
        <f ca="1">(Capex!$I53+Capex!$I58+Capex!$I31)/100*AG29</f>
        <v>0</v>
      </c>
      <c r="AH34" s="189">
        <f ca="1">(Capex!$I53+Capex!$I58+Capex!$I31)/100*AH29</f>
        <v>0</v>
      </c>
      <c r="AI34" s="189">
        <f ca="1">(Capex!$I53+Capex!$I58+Capex!$I31)/100*AI29</f>
        <v>0</v>
      </c>
      <c r="AJ34" s="189">
        <f ca="1">(Capex!$I53+Capex!$I58+Capex!$I31)/100*AJ29</f>
        <v>0</v>
      </c>
      <c r="AK34" s="189">
        <f ca="1">(Capex!$I53+Capex!$I58+Capex!$I31)/100*AK29</f>
        <v>0</v>
      </c>
      <c r="AL34" s="189">
        <f ca="1">(Capex!$I53+Capex!$I58+Capex!$I31)/100*AL29</f>
        <v>0</v>
      </c>
      <c r="AM34" s="189">
        <f ca="1">(Capex!$I53+Capex!$I58+Capex!$I31)/100*AM29</f>
        <v>0</v>
      </c>
      <c r="AN34" s="189">
        <f ca="1">(Capex!$I53+Capex!$I58+Capex!$I31)/100*AN29</f>
        <v>0</v>
      </c>
      <c r="AO34" s="189">
        <f ca="1">(Capex!$I53+Capex!$I58+Capex!$I31)/100*AO29</f>
        <v>0</v>
      </c>
      <c r="AP34" s="189">
        <f ca="1">(Capex!$I53+Capex!$I58+Capex!$I31)/100*AP29</f>
        <v>0</v>
      </c>
      <c r="AQ34" s="189">
        <f ca="1">(Capex!$I53+Capex!$I58+Capex!$I31)/100*AQ29</f>
        <v>0</v>
      </c>
      <c r="AR34" s="189">
        <f ca="1">(Capex!$I53+Capex!$I58+Capex!$I31)/100*AR29</f>
        <v>0</v>
      </c>
      <c r="AS34" s="189">
        <f ca="1">(Capex!$I53+Capex!$I58+Capex!$I31)/100*AS29</f>
        <v>0</v>
      </c>
      <c r="AT34" s="189">
        <f ca="1">(Capex!$I53+Capex!$I58+Capex!$I31)/100*AT29</f>
        <v>0</v>
      </c>
      <c r="AU34" s="189">
        <f ca="1">(Capex!$I53+Capex!$I58+Capex!$I31)/100*AU29</f>
        <v>0</v>
      </c>
      <c r="AV34" s="189">
        <f ca="1">(Capex!$I53+Capex!$I58+Capex!$I31)/100*AV29</f>
        <v>0</v>
      </c>
      <c r="AW34" s="189">
        <f ca="1">(Capex!$I53+Capex!$I58+Capex!$I31)/100*AW29</f>
        <v>0</v>
      </c>
      <c r="AX34" s="189">
        <f ca="1">(Capex!$I53+Capex!$I58+Capex!$I31)/100*AX29</f>
        <v>0</v>
      </c>
      <c r="AY34" s="189">
        <f ca="1">(Capex!$I53+Capex!$I58+Capex!$I31)/100*AY29</f>
        <v>0</v>
      </c>
      <c r="AZ34" s="189">
        <f ca="1">(Capex!$I53+Capex!$I58+Capex!$I31)/100*AZ29</f>
        <v>0</v>
      </c>
      <c r="BA34" s="189">
        <f ca="1">(Capex!$I53+Capex!$I58+Capex!$I31)/100*BA29</f>
        <v>0</v>
      </c>
      <c r="BB34" s="189">
        <f ca="1">(Capex!$I53+Capex!$I58+Capex!$I31)/100*BB29</f>
        <v>0</v>
      </c>
      <c r="BC34" s="189">
        <f ca="1">(Capex!$I53+Capex!$I58+Capex!$I31)/100*BC29</f>
        <v>0</v>
      </c>
      <c r="BD34" s="189">
        <f ca="1">(Capex!$I53+Capex!$I58+Capex!$I31)/100*BD29</f>
        <v>0</v>
      </c>
      <c r="BE34" s="189">
        <f ca="1">(Capex!$I53+Capex!$I58+Capex!$I31)/100*BE29</f>
        <v>0</v>
      </c>
      <c r="BF34" s="189">
        <f ca="1">(Capex!$I53+Capex!$I58+Capex!$I31)/100*BF29</f>
        <v>0</v>
      </c>
      <c r="BG34" s="189">
        <f ca="1">(Capex!$I53+Capex!$I58+Capex!$I31)/100*BG29</f>
        <v>0</v>
      </c>
      <c r="BH34" s="189">
        <f ca="1">(Capex!$I53+Capex!$I58+Capex!$I31)/100*BH29</f>
        <v>0</v>
      </c>
      <c r="BI34" s="189">
        <f ca="1">(Capex!$I53+Capex!$I58+Capex!$I31)/100*BI29</f>
        <v>0</v>
      </c>
      <c r="BJ34" s="189">
        <f ca="1">(Capex!$I53+Capex!$I58+Capex!$I31)/100*BJ29</f>
        <v>0</v>
      </c>
      <c r="BK34" s="189">
        <f ca="1">(Capex!$I53+Capex!$I58+Capex!$I31)/100*BK29</f>
        <v>0</v>
      </c>
      <c r="BL34" s="189">
        <f ca="1">(Capex!$I53+Capex!$I58+Capex!$I31)/100*BL29</f>
        <v>0</v>
      </c>
    </row>
    <row r="35" spans="1:64" x14ac:dyDescent="0.3">
      <c r="A35" s="38">
        <f t="shared" ca="1" si="23"/>
        <v>1</v>
      </c>
      <c r="B35" s="3" t="s">
        <v>17</v>
      </c>
      <c r="C35" s="489" t="s">
        <v>22</v>
      </c>
      <c r="D35" s="188">
        <f ca="1">SUM(E35:BL35)</f>
        <v>320.43492117406765</v>
      </c>
      <c r="E35" s="102">
        <f t="shared" ref="E35" ca="1" si="24">SUM(E31:E34)</f>
        <v>0</v>
      </c>
      <c r="F35" s="102">
        <f t="shared" ref="F35:BI35" ca="1" si="25">SUM(F31:F34)</f>
        <v>0</v>
      </c>
      <c r="G35" s="102">
        <f t="shared" ca="1" si="25"/>
        <v>82.558491257574886</v>
      </c>
      <c r="H35" s="102">
        <f t="shared" ca="1" si="25"/>
        <v>137.92360154945447</v>
      </c>
      <c r="I35" s="102">
        <f t="shared" ca="1" si="25"/>
        <v>99.952828367038322</v>
      </c>
      <c r="J35" s="102">
        <f t="shared" ca="1" si="25"/>
        <v>0</v>
      </c>
      <c r="K35" s="102">
        <f t="shared" ca="1" si="25"/>
        <v>0</v>
      </c>
      <c r="L35" s="102">
        <f t="shared" ca="1" si="25"/>
        <v>0</v>
      </c>
      <c r="M35" s="102">
        <f t="shared" ca="1" si="25"/>
        <v>0</v>
      </c>
      <c r="N35" s="102">
        <f t="shared" ca="1" si="25"/>
        <v>0</v>
      </c>
      <c r="O35" s="102">
        <f t="shared" ca="1" si="25"/>
        <v>0</v>
      </c>
      <c r="P35" s="102">
        <f t="shared" ca="1" si="25"/>
        <v>0</v>
      </c>
      <c r="Q35" s="102">
        <f t="shared" ca="1" si="25"/>
        <v>0</v>
      </c>
      <c r="R35" s="102">
        <f t="shared" ca="1" si="25"/>
        <v>0</v>
      </c>
      <c r="S35" s="102">
        <f t="shared" ca="1" si="25"/>
        <v>0</v>
      </c>
      <c r="T35" s="102">
        <f t="shared" ca="1" si="25"/>
        <v>0</v>
      </c>
      <c r="U35" s="102">
        <f t="shared" ca="1" si="25"/>
        <v>0</v>
      </c>
      <c r="V35" s="102">
        <f t="shared" ca="1" si="25"/>
        <v>0</v>
      </c>
      <c r="W35" s="102">
        <f t="shared" ca="1" si="25"/>
        <v>0</v>
      </c>
      <c r="X35" s="102">
        <f t="shared" ca="1" si="25"/>
        <v>0</v>
      </c>
      <c r="Y35" s="102">
        <f t="shared" ca="1" si="25"/>
        <v>0</v>
      </c>
      <c r="Z35" s="102">
        <f t="shared" ca="1" si="25"/>
        <v>0</v>
      </c>
      <c r="AA35" s="102">
        <f t="shared" ca="1" si="25"/>
        <v>0</v>
      </c>
      <c r="AB35" s="102">
        <f t="shared" ca="1" si="25"/>
        <v>0</v>
      </c>
      <c r="AC35" s="102">
        <f t="shared" ca="1" si="25"/>
        <v>0</v>
      </c>
      <c r="AD35" s="102">
        <f t="shared" ca="1" si="25"/>
        <v>0</v>
      </c>
      <c r="AE35" s="102">
        <f t="shared" ca="1" si="25"/>
        <v>0</v>
      </c>
      <c r="AF35" s="102">
        <f t="shared" ca="1" si="25"/>
        <v>0</v>
      </c>
      <c r="AG35" s="102">
        <f t="shared" ca="1" si="25"/>
        <v>0</v>
      </c>
      <c r="AH35" s="102">
        <f t="shared" ca="1" si="25"/>
        <v>0</v>
      </c>
      <c r="AI35" s="102">
        <f t="shared" ca="1" si="25"/>
        <v>0</v>
      </c>
      <c r="AJ35" s="102">
        <f t="shared" ca="1" si="25"/>
        <v>0</v>
      </c>
      <c r="AK35" s="102">
        <f t="shared" ca="1" si="25"/>
        <v>0</v>
      </c>
      <c r="AL35" s="102">
        <f t="shared" ca="1" si="25"/>
        <v>0</v>
      </c>
      <c r="AM35" s="102">
        <f t="shared" ca="1" si="25"/>
        <v>0</v>
      </c>
      <c r="AN35" s="102">
        <f t="shared" ca="1" si="25"/>
        <v>0</v>
      </c>
      <c r="AO35" s="102">
        <f t="shared" ca="1" si="25"/>
        <v>0</v>
      </c>
      <c r="AP35" s="102">
        <f t="shared" ca="1" si="25"/>
        <v>0</v>
      </c>
      <c r="AQ35" s="102">
        <f t="shared" ca="1" si="25"/>
        <v>0</v>
      </c>
      <c r="AR35" s="102">
        <f t="shared" ca="1" si="25"/>
        <v>0</v>
      </c>
      <c r="AS35" s="102">
        <f t="shared" ca="1" si="25"/>
        <v>0</v>
      </c>
      <c r="AT35" s="102">
        <f t="shared" ca="1" si="25"/>
        <v>0</v>
      </c>
      <c r="AU35" s="102">
        <f t="shared" ca="1" si="25"/>
        <v>0</v>
      </c>
      <c r="AV35" s="102">
        <f t="shared" ca="1" si="25"/>
        <v>0</v>
      </c>
      <c r="AW35" s="102">
        <f t="shared" ca="1" si="25"/>
        <v>0</v>
      </c>
      <c r="AX35" s="102">
        <f t="shared" ca="1" si="25"/>
        <v>0</v>
      </c>
      <c r="AY35" s="102">
        <f t="shared" ca="1" si="25"/>
        <v>0</v>
      </c>
      <c r="AZ35" s="102">
        <f t="shared" ca="1" si="25"/>
        <v>0</v>
      </c>
      <c r="BA35" s="102">
        <f t="shared" ca="1" si="25"/>
        <v>0</v>
      </c>
      <c r="BB35" s="102">
        <f t="shared" ca="1" si="25"/>
        <v>0</v>
      </c>
      <c r="BC35" s="102">
        <f t="shared" ca="1" si="25"/>
        <v>0</v>
      </c>
      <c r="BD35" s="102">
        <f t="shared" ca="1" si="25"/>
        <v>0</v>
      </c>
      <c r="BE35" s="102">
        <f t="shared" ca="1" si="25"/>
        <v>0</v>
      </c>
      <c r="BF35" s="102">
        <f t="shared" ca="1" si="25"/>
        <v>0</v>
      </c>
      <c r="BG35" s="102">
        <f t="shared" ca="1" si="25"/>
        <v>0</v>
      </c>
      <c r="BH35" s="102">
        <f t="shared" ca="1" si="25"/>
        <v>0</v>
      </c>
      <c r="BI35" s="102">
        <f t="shared" ca="1" si="25"/>
        <v>0</v>
      </c>
      <c r="BJ35" s="102">
        <f t="shared" ref="BJ35:BL35" ca="1" si="26">SUM(BJ31:BJ34)</f>
        <v>0</v>
      </c>
      <c r="BK35" s="102">
        <f t="shared" ca="1" si="26"/>
        <v>0</v>
      </c>
      <c r="BL35" s="102">
        <f t="shared" ca="1" si="26"/>
        <v>0</v>
      </c>
    </row>
    <row r="36" spans="1:64" x14ac:dyDescent="0.3">
      <c r="A36" s="38">
        <f t="shared" ca="1" si="23"/>
        <v>0</v>
      </c>
      <c r="B36" s="3"/>
      <c r="C36" s="18"/>
      <c r="D36" s="522">
        <f ca="1">D35-Capex!I59/100</f>
        <v>0</v>
      </c>
    </row>
    <row r="37" spans="1:64" x14ac:dyDescent="0.3">
      <c r="A37" s="8"/>
      <c r="B37" s="3" t="s">
        <v>3</v>
      </c>
      <c r="C37" s="18"/>
      <c r="D37" s="188">
        <f ca="1">SUM(E37:BL37)</f>
        <v>1.7052580000000002</v>
      </c>
      <c r="E37" s="174">
        <f ca="1">SUMPRODUCT(Inputs!$E$102:$E$105,E$31:E$34)</f>
        <v>0</v>
      </c>
      <c r="F37" s="174">
        <f ca="1">SUMPRODUCT(Inputs!$E$102:$E$105,F$31:F$34)</f>
        <v>0</v>
      </c>
      <c r="G37" s="174">
        <f ca="1">SUMPRODUCT(Inputs!$E$102:$E$105,G$31:G$34)</f>
        <v>0.57978772000000012</v>
      </c>
      <c r="H37" s="174">
        <f ca="1">SUMPRODUCT(Inputs!$E$102:$E$105,H$31:H$34)</f>
        <v>0.56273514000000002</v>
      </c>
      <c r="I37" s="174">
        <f ca="1">SUMPRODUCT(Inputs!$E$102:$E$105,I$31:I$34)</f>
        <v>0.56273514000000002</v>
      </c>
      <c r="J37" s="174">
        <f ca="1">SUMPRODUCT(Inputs!$E$102:$E$105,J$31:J$34)</f>
        <v>0</v>
      </c>
      <c r="K37" s="174">
        <f ca="1">SUMPRODUCT(Inputs!$E$102:$E$105,K$31:K$34)</f>
        <v>0</v>
      </c>
      <c r="L37" s="174">
        <f ca="1">SUMPRODUCT(Inputs!$E$102:$E$105,L$31:L$34)</f>
        <v>0</v>
      </c>
      <c r="M37" s="174">
        <f ca="1">SUMPRODUCT(Inputs!$E$102:$E$105,M$31:M$34)</f>
        <v>0</v>
      </c>
      <c r="N37" s="174">
        <f ca="1">SUMPRODUCT(Inputs!$E$102:$E$105,N$31:N$34)</f>
        <v>0</v>
      </c>
      <c r="O37" s="174">
        <f ca="1">SUMPRODUCT(Inputs!$E$102:$E$105,O$31:O$34)</f>
        <v>0</v>
      </c>
      <c r="P37" s="174">
        <f ca="1">SUMPRODUCT(Inputs!$E$102:$E$105,P$31:P$34)</f>
        <v>0</v>
      </c>
      <c r="Q37" s="174">
        <f ca="1">SUMPRODUCT(Inputs!$E$102:$E$105,Q$31:Q$34)</f>
        <v>0</v>
      </c>
      <c r="R37" s="174">
        <f ca="1">SUMPRODUCT(Inputs!$E$102:$E$105,R$31:R$34)</f>
        <v>0</v>
      </c>
      <c r="S37" s="174">
        <f ca="1">SUMPRODUCT(Inputs!$E$102:$E$105,S$31:S$34)</f>
        <v>0</v>
      </c>
      <c r="T37" s="174">
        <f ca="1">SUMPRODUCT(Inputs!$E$102:$E$105,T$31:T$34)</f>
        <v>0</v>
      </c>
      <c r="U37" s="174">
        <f ca="1">SUMPRODUCT(Inputs!$E$102:$E$105,U$31:U$34)</f>
        <v>0</v>
      </c>
      <c r="V37" s="174">
        <f ca="1">SUMPRODUCT(Inputs!$E$102:$E$105,V$31:V$34)</f>
        <v>0</v>
      </c>
      <c r="W37" s="174">
        <f ca="1">SUMPRODUCT(Inputs!$E$102:$E$105,W$31:W$34)</f>
        <v>0</v>
      </c>
      <c r="X37" s="174">
        <f ca="1">SUMPRODUCT(Inputs!$E$102:$E$105,X$31:X$34)</f>
        <v>0</v>
      </c>
      <c r="Y37" s="174">
        <f ca="1">SUMPRODUCT(Inputs!$E$102:$E$105,Y$31:Y$34)</f>
        <v>0</v>
      </c>
      <c r="Z37" s="174">
        <f ca="1">SUMPRODUCT(Inputs!$E$102:$E$105,Z$31:Z$34)</f>
        <v>0</v>
      </c>
      <c r="AA37" s="174">
        <f ca="1">SUMPRODUCT(Inputs!$E$102:$E$105,AA$31:AA$34)</f>
        <v>0</v>
      </c>
      <c r="AB37" s="174">
        <f ca="1">SUMPRODUCT(Inputs!$E$102:$E$105,AB$31:AB$34)</f>
        <v>0</v>
      </c>
      <c r="AC37" s="174">
        <f ca="1">SUMPRODUCT(Inputs!$E$102:$E$105,AC$31:AC$34)</f>
        <v>0</v>
      </c>
      <c r="AD37" s="174">
        <f ca="1">SUMPRODUCT(Inputs!$E$102:$E$105,AD$31:AD$34)</f>
        <v>0</v>
      </c>
      <c r="AE37" s="174">
        <f ca="1">SUMPRODUCT(Inputs!$E$102:$E$105,AE$31:AE$34)</f>
        <v>0</v>
      </c>
      <c r="AF37" s="174">
        <f ca="1">SUMPRODUCT(Inputs!$E$102:$E$105,AF$31:AF$34)</f>
        <v>0</v>
      </c>
      <c r="AG37" s="174">
        <f ca="1">SUMPRODUCT(Inputs!$E$102:$E$105,AG$31:AG$34)</f>
        <v>0</v>
      </c>
      <c r="AH37" s="174">
        <f ca="1">SUMPRODUCT(Inputs!$E$102:$E$105,AH$31:AH$34)</f>
        <v>0</v>
      </c>
      <c r="AI37" s="174">
        <f ca="1">SUMPRODUCT(Inputs!$E$102:$E$105,AI$31:AI$34)</f>
        <v>0</v>
      </c>
      <c r="AJ37" s="174">
        <f ca="1">SUMPRODUCT(Inputs!$E$102:$E$105,AJ$31:AJ$34)</f>
        <v>0</v>
      </c>
      <c r="AK37" s="174">
        <f ca="1">SUMPRODUCT(Inputs!$E$102:$E$105,AK$31:AK$34)</f>
        <v>0</v>
      </c>
      <c r="AL37" s="174">
        <f ca="1">SUMPRODUCT(Inputs!$E$102:$E$105,AL$31:AL$34)</f>
        <v>0</v>
      </c>
      <c r="AM37" s="174">
        <f ca="1">SUMPRODUCT(Inputs!$E$102:$E$105,AM$31:AM$34)</f>
        <v>0</v>
      </c>
      <c r="AN37" s="174">
        <f ca="1">SUMPRODUCT(Inputs!$E$102:$E$105,AN$31:AN$34)</f>
        <v>0</v>
      </c>
      <c r="AO37" s="174">
        <f ca="1">SUMPRODUCT(Inputs!$E$102:$E$105,AO$31:AO$34)</f>
        <v>0</v>
      </c>
      <c r="AP37" s="174">
        <f ca="1">SUMPRODUCT(Inputs!$E$102:$E$105,AP$31:AP$34)</f>
        <v>0</v>
      </c>
      <c r="AQ37" s="174">
        <f ca="1">SUMPRODUCT(Inputs!$E$102:$E$105,AQ$31:AQ$34)</f>
        <v>0</v>
      </c>
      <c r="AR37" s="174">
        <f ca="1">SUMPRODUCT(Inputs!$E$102:$E$105,AR$31:AR$34)</f>
        <v>0</v>
      </c>
      <c r="AS37" s="174">
        <f ca="1">SUMPRODUCT(Inputs!$E$102:$E$105,AS$31:AS$34)</f>
        <v>0</v>
      </c>
      <c r="AT37" s="174">
        <f ca="1">SUMPRODUCT(Inputs!$E$102:$E$105,AT$31:AT$34)</f>
        <v>0</v>
      </c>
      <c r="AU37" s="174">
        <f ca="1">SUMPRODUCT(Inputs!$E$102:$E$105,AU$31:AU$34)</f>
        <v>0</v>
      </c>
      <c r="AV37" s="174">
        <f ca="1">SUMPRODUCT(Inputs!$E$102:$E$105,AV$31:AV$34)</f>
        <v>0</v>
      </c>
      <c r="AW37" s="174">
        <f ca="1">SUMPRODUCT(Inputs!$E$102:$E$105,AW$31:AW$34)</f>
        <v>0</v>
      </c>
      <c r="AX37" s="174">
        <f ca="1">SUMPRODUCT(Inputs!$E$102:$E$105,AX$31:AX$34)</f>
        <v>0</v>
      </c>
      <c r="AY37" s="174">
        <f ca="1">SUMPRODUCT(Inputs!$E$102:$E$105,AY$31:AY$34)</f>
        <v>0</v>
      </c>
      <c r="AZ37" s="174">
        <f ca="1">SUMPRODUCT(Inputs!$E$102:$E$105,AZ$31:AZ$34)</f>
        <v>0</v>
      </c>
      <c r="BA37" s="174">
        <f ca="1">SUMPRODUCT(Inputs!$E$102:$E$105,BA$31:BA$34)</f>
        <v>0</v>
      </c>
      <c r="BB37" s="174">
        <f ca="1">SUMPRODUCT(Inputs!$E$102:$E$105,BB$31:BB$34)</f>
        <v>0</v>
      </c>
      <c r="BC37" s="174">
        <f ca="1">SUMPRODUCT(Inputs!$E$102:$E$105,BC$31:BC$34)</f>
        <v>0</v>
      </c>
      <c r="BD37" s="174">
        <f ca="1">SUMPRODUCT(Inputs!$E$102:$E$105,BD$31:BD$34)</f>
        <v>0</v>
      </c>
      <c r="BE37" s="174">
        <f ca="1">SUMPRODUCT(Inputs!$E$102:$E$105,BE$31:BE$34)</f>
        <v>0</v>
      </c>
      <c r="BF37" s="174">
        <f ca="1">SUMPRODUCT(Inputs!$E$102:$E$105,BF$31:BF$34)</f>
        <v>0</v>
      </c>
      <c r="BG37" s="174">
        <f ca="1">SUMPRODUCT(Inputs!$E$102:$E$105,BG$31:BG$34)</f>
        <v>0</v>
      </c>
      <c r="BH37" s="174">
        <f ca="1">SUMPRODUCT(Inputs!$E$102:$E$105,BH$31:BH$34)</f>
        <v>0</v>
      </c>
      <c r="BI37" s="174">
        <f ca="1">SUMPRODUCT(Inputs!$E$102:$E$105,BI$31:BI$34)</f>
        <v>0</v>
      </c>
      <c r="BJ37" s="174">
        <f ca="1">SUMPRODUCT(Inputs!$E$102:$E$105,BJ$31:BJ$34)</f>
        <v>0</v>
      </c>
      <c r="BK37" s="174">
        <f ca="1">SUMPRODUCT(Inputs!$E$102:$E$105,BK$31:BK$34)</f>
        <v>0</v>
      </c>
      <c r="BL37" s="174">
        <f ca="1">SUMPRODUCT(Inputs!$E$102:$E$105,BL$31:BL$34)</f>
        <v>0</v>
      </c>
    </row>
    <row r="38" spans="1:64" x14ac:dyDescent="0.3">
      <c r="A38" s="8"/>
      <c r="B38" s="3" t="s">
        <v>1</v>
      </c>
      <c r="C38" s="18"/>
      <c r="D38" s="188">
        <f ca="1">SUM(E38:BL38)</f>
        <v>79.000932634813552</v>
      </c>
      <c r="E38" s="174">
        <f ca="1">SUMPRODUCT(Inputs!$F$102:$F$105,E$31:E$34)</f>
        <v>0</v>
      </c>
      <c r="F38" s="174">
        <f ca="1">SUMPRODUCT(Inputs!$F$102:$F$105,F$31:F$34)</f>
        <v>0</v>
      </c>
      <c r="G38" s="174">
        <f ca="1">SUMPRODUCT(Inputs!$F$102:$F$105,G$31:G$34)</f>
        <v>18.02924070751498</v>
      </c>
      <c r="H38" s="174">
        <f ca="1">SUMPRODUCT(Inputs!$F$102:$F$105,H$31:H$34)</f>
        <v>34.282923281890902</v>
      </c>
      <c r="I38" s="174">
        <f ca="1">SUMPRODUCT(Inputs!$F$102:$F$105,I$31:I$34)</f>
        <v>26.688768645407666</v>
      </c>
      <c r="J38" s="174">
        <f ca="1">SUMPRODUCT(Inputs!$F$102:$F$105,J$31:J$34)</f>
        <v>0</v>
      </c>
      <c r="K38" s="174">
        <f ca="1">SUMPRODUCT(Inputs!$F$102:$F$105,K$31:K$34)</f>
        <v>0</v>
      </c>
      <c r="L38" s="174">
        <f ca="1">SUMPRODUCT(Inputs!$F$102:$F$105,L$31:L$34)</f>
        <v>0</v>
      </c>
      <c r="M38" s="174">
        <f ca="1">SUMPRODUCT(Inputs!$F$102:$F$105,M$31:M$34)</f>
        <v>0</v>
      </c>
      <c r="N38" s="174">
        <f ca="1">SUMPRODUCT(Inputs!$F$102:$F$105,N$31:N$34)</f>
        <v>0</v>
      </c>
      <c r="O38" s="174">
        <f ca="1">SUMPRODUCT(Inputs!$F$102:$F$105,O$31:O$34)</f>
        <v>0</v>
      </c>
      <c r="P38" s="174">
        <f ca="1">SUMPRODUCT(Inputs!$F$102:$F$105,P$31:P$34)</f>
        <v>0</v>
      </c>
      <c r="Q38" s="174">
        <f ca="1">SUMPRODUCT(Inputs!$F$102:$F$105,Q$31:Q$34)</f>
        <v>0</v>
      </c>
      <c r="R38" s="174">
        <f ca="1">SUMPRODUCT(Inputs!$F$102:$F$105,R$31:R$34)</f>
        <v>0</v>
      </c>
      <c r="S38" s="174">
        <f ca="1">SUMPRODUCT(Inputs!$F$102:$F$105,S$31:S$34)</f>
        <v>0</v>
      </c>
      <c r="T38" s="174">
        <f ca="1">SUMPRODUCT(Inputs!$F$102:$F$105,T$31:T$34)</f>
        <v>0</v>
      </c>
      <c r="U38" s="174">
        <f ca="1">SUMPRODUCT(Inputs!$F$102:$F$105,U$31:U$34)</f>
        <v>0</v>
      </c>
      <c r="V38" s="174">
        <f ca="1">SUMPRODUCT(Inputs!$F$102:$F$105,V$31:V$34)</f>
        <v>0</v>
      </c>
      <c r="W38" s="174">
        <f ca="1">SUMPRODUCT(Inputs!$F$102:$F$105,W$31:W$34)</f>
        <v>0</v>
      </c>
      <c r="X38" s="174">
        <f ca="1">SUMPRODUCT(Inputs!$F$102:$F$105,X$31:X$34)</f>
        <v>0</v>
      </c>
      <c r="Y38" s="174">
        <f ca="1">SUMPRODUCT(Inputs!$F$102:$F$105,Y$31:Y$34)</f>
        <v>0</v>
      </c>
      <c r="Z38" s="174">
        <f ca="1">SUMPRODUCT(Inputs!$F$102:$F$105,Z$31:Z$34)</f>
        <v>0</v>
      </c>
      <c r="AA38" s="174">
        <f ca="1">SUMPRODUCT(Inputs!$F$102:$F$105,AA$31:AA$34)</f>
        <v>0</v>
      </c>
      <c r="AB38" s="174">
        <f ca="1">SUMPRODUCT(Inputs!$F$102:$F$105,AB$31:AB$34)</f>
        <v>0</v>
      </c>
      <c r="AC38" s="174">
        <f ca="1">SUMPRODUCT(Inputs!$F$102:$F$105,AC$31:AC$34)</f>
        <v>0</v>
      </c>
      <c r="AD38" s="174">
        <f ca="1">SUMPRODUCT(Inputs!$F$102:$F$105,AD$31:AD$34)</f>
        <v>0</v>
      </c>
      <c r="AE38" s="174">
        <f ca="1">SUMPRODUCT(Inputs!$F$102:$F$105,AE$31:AE$34)</f>
        <v>0</v>
      </c>
      <c r="AF38" s="174">
        <f ca="1">SUMPRODUCT(Inputs!$F$102:$F$105,AF$31:AF$34)</f>
        <v>0</v>
      </c>
      <c r="AG38" s="174">
        <f ca="1">SUMPRODUCT(Inputs!$F$102:$F$105,AG$31:AG$34)</f>
        <v>0</v>
      </c>
      <c r="AH38" s="174">
        <f ca="1">SUMPRODUCT(Inputs!$F$102:$F$105,AH$31:AH$34)</f>
        <v>0</v>
      </c>
      <c r="AI38" s="174">
        <f ca="1">SUMPRODUCT(Inputs!$F$102:$F$105,AI$31:AI$34)</f>
        <v>0</v>
      </c>
      <c r="AJ38" s="174">
        <f ca="1">SUMPRODUCT(Inputs!$F$102:$F$105,AJ$31:AJ$34)</f>
        <v>0</v>
      </c>
      <c r="AK38" s="174">
        <f ca="1">SUMPRODUCT(Inputs!$F$102:$F$105,AK$31:AK$34)</f>
        <v>0</v>
      </c>
      <c r="AL38" s="174">
        <f ca="1">SUMPRODUCT(Inputs!$F$102:$F$105,AL$31:AL$34)</f>
        <v>0</v>
      </c>
      <c r="AM38" s="174">
        <f ca="1">SUMPRODUCT(Inputs!$F$102:$F$105,AM$31:AM$34)</f>
        <v>0</v>
      </c>
      <c r="AN38" s="174">
        <f ca="1">SUMPRODUCT(Inputs!$F$102:$F$105,AN$31:AN$34)</f>
        <v>0</v>
      </c>
      <c r="AO38" s="174">
        <f ca="1">SUMPRODUCT(Inputs!$F$102:$F$105,AO$31:AO$34)</f>
        <v>0</v>
      </c>
      <c r="AP38" s="174">
        <f ca="1">SUMPRODUCT(Inputs!$F$102:$F$105,AP$31:AP$34)</f>
        <v>0</v>
      </c>
      <c r="AQ38" s="174">
        <f ca="1">SUMPRODUCT(Inputs!$F$102:$F$105,AQ$31:AQ$34)</f>
        <v>0</v>
      </c>
      <c r="AR38" s="174">
        <f ca="1">SUMPRODUCT(Inputs!$F$102:$F$105,AR$31:AR$34)</f>
        <v>0</v>
      </c>
      <c r="AS38" s="174">
        <f ca="1">SUMPRODUCT(Inputs!$F$102:$F$105,AS$31:AS$34)</f>
        <v>0</v>
      </c>
      <c r="AT38" s="174">
        <f ca="1">SUMPRODUCT(Inputs!$F$102:$F$105,AT$31:AT$34)</f>
        <v>0</v>
      </c>
      <c r="AU38" s="174">
        <f ca="1">SUMPRODUCT(Inputs!$F$102:$F$105,AU$31:AU$34)</f>
        <v>0</v>
      </c>
      <c r="AV38" s="174">
        <f ca="1">SUMPRODUCT(Inputs!$F$102:$F$105,AV$31:AV$34)</f>
        <v>0</v>
      </c>
      <c r="AW38" s="174">
        <f ca="1">SUMPRODUCT(Inputs!$F$102:$F$105,AW$31:AW$34)</f>
        <v>0</v>
      </c>
      <c r="AX38" s="174">
        <f ca="1">SUMPRODUCT(Inputs!$F$102:$F$105,AX$31:AX$34)</f>
        <v>0</v>
      </c>
      <c r="AY38" s="174">
        <f ca="1">SUMPRODUCT(Inputs!$F$102:$F$105,AY$31:AY$34)</f>
        <v>0</v>
      </c>
      <c r="AZ38" s="174">
        <f ca="1">SUMPRODUCT(Inputs!$F$102:$F$105,AZ$31:AZ$34)</f>
        <v>0</v>
      </c>
      <c r="BA38" s="174">
        <f ca="1">SUMPRODUCT(Inputs!$F$102:$F$105,BA$31:BA$34)</f>
        <v>0</v>
      </c>
      <c r="BB38" s="174">
        <f ca="1">SUMPRODUCT(Inputs!$F$102:$F$105,BB$31:BB$34)</f>
        <v>0</v>
      </c>
      <c r="BC38" s="174">
        <f ca="1">SUMPRODUCT(Inputs!$F$102:$F$105,BC$31:BC$34)</f>
        <v>0</v>
      </c>
      <c r="BD38" s="174">
        <f ca="1">SUMPRODUCT(Inputs!$F$102:$F$105,BD$31:BD$34)</f>
        <v>0</v>
      </c>
      <c r="BE38" s="174">
        <f ca="1">SUMPRODUCT(Inputs!$F$102:$F$105,BE$31:BE$34)</f>
        <v>0</v>
      </c>
      <c r="BF38" s="174">
        <f ca="1">SUMPRODUCT(Inputs!$F$102:$F$105,BF$31:BF$34)</f>
        <v>0</v>
      </c>
      <c r="BG38" s="174">
        <f ca="1">SUMPRODUCT(Inputs!$F$102:$F$105,BG$31:BG$34)</f>
        <v>0</v>
      </c>
      <c r="BH38" s="174">
        <f ca="1">SUMPRODUCT(Inputs!$F$102:$F$105,BH$31:BH$34)</f>
        <v>0</v>
      </c>
      <c r="BI38" s="174">
        <f ca="1">SUMPRODUCT(Inputs!$F$102:$F$105,BI$31:BI$34)</f>
        <v>0</v>
      </c>
      <c r="BJ38" s="174">
        <f ca="1">SUMPRODUCT(Inputs!$F$102:$F$105,BJ$31:BJ$34)</f>
        <v>0</v>
      </c>
      <c r="BK38" s="174">
        <f ca="1">SUMPRODUCT(Inputs!$F$102:$F$105,BK$31:BK$34)</f>
        <v>0</v>
      </c>
      <c r="BL38" s="174">
        <f ca="1">SUMPRODUCT(Inputs!$F$102:$F$105,BL$31:BL$34)</f>
        <v>0</v>
      </c>
    </row>
    <row r="39" spans="1:64" x14ac:dyDescent="0.3">
      <c r="A39" s="8"/>
      <c r="B39" s="3" t="s">
        <v>19</v>
      </c>
      <c r="C39" s="18"/>
      <c r="D39" s="188">
        <f ca="1">SUM(E39:BL39)</f>
        <v>173.7195472081072</v>
      </c>
      <c r="E39" s="174">
        <f ca="1">SUMPRODUCT(Inputs!$G$102:$G$105,E$31:E$34)</f>
        <v>0</v>
      </c>
      <c r="F39" s="174">
        <f ca="1">SUMPRODUCT(Inputs!$G$102:$G$105,F$31:F$34)</f>
        <v>0</v>
      </c>
      <c r="G39" s="174">
        <f ca="1">SUMPRODUCT(Inputs!$G$102:$G$105,G$31:G$34)</f>
        <v>43.4298868020268</v>
      </c>
      <c r="H39" s="174">
        <f ca="1">SUMPRODUCT(Inputs!$G$102:$G$105,H$31:H$34)</f>
        <v>78.173796243648241</v>
      </c>
      <c r="I39" s="174">
        <f ca="1">SUMPRODUCT(Inputs!$G$102:$G$105,I$31:I$34)</f>
        <v>52.11586416243216</v>
      </c>
      <c r="J39" s="174">
        <f ca="1">SUMPRODUCT(Inputs!$G$102:$G$105,J$31:J$34)</f>
        <v>0</v>
      </c>
      <c r="K39" s="174">
        <f ca="1">SUMPRODUCT(Inputs!$G$102:$G$105,K$31:K$34)</f>
        <v>0</v>
      </c>
      <c r="L39" s="174">
        <f ca="1">SUMPRODUCT(Inputs!$G$102:$G$105,L$31:L$34)</f>
        <v>0</v>
      </c>
      <c r="M39" s="174">
        <f ca="1">SUMPRODUCT(Inputs!$G$102:$G$105,M$31:M$34)</f>
        <v>0</v>
      </c>
      <c r="N39" s="174">
        <f ca="1">SUMPRODUCT(Inputs!$G$102:$G$105,N$31:N$34)</f>
        <v>0</v>
      </c>
      <c r="O39" s="174">
        <f ca="1">SUMPRODUCT(Inputs!$G$102:$G$105,O$31:O$34)</f>
        <v>0</v>
      </c>
      <c r="P39" s="174">
        <f ca="1">SUMPRODUCT(Inputs!$G$102:$G$105,P$31:P$34)</f>
        <v>0</v>
      </c>
      <c r="Q39" s="174">
        <f ca="1">SUMPRODUCT(Inputs!$G$102:$G$105,Q$31:Q$34)</f>
        <v>0</v>
      </c>
      <c r="R39" s="174">
        <f ca="1">SUMPRODUCT(Inputs!$G$102:$G$105,R$31:R$34)</f>
        <v>0</v>
      </c>
      <c r="S39" s="174">
        <f ca="1">SUMPRODUCT(Inputs!$G$102:$G$105,S$31:S$34)</f>
        <v>0</v>
      </c>
      <c r="T39" s="174">
        <f ca="1">SUMPRODUCT(Inputs!$G$102:$G$105,T$31:T$34)</f>
        <v>0</v>
      </c>
      <c r="U39" s="174">
        <f ca="1">SUMPRODUCT(Inputs!$G$102:$G$105,U$31:U$34)</f>
        <v>0</v>
      </c>
      <c r="V39" s="174">
        <f ca="1">SUMPRODUCT(Inputs!$G$102:$G$105,V$31:V$34)</f>
        <v>0</v>
      </c>
      <c r="W39" s="174">
        <f ca="1">SUMPRODUCT(Inputs!$G$102:$G$105,W$31:W$34)</f>
        <v>0</v>
      </c>
      <c r="X39" s="174">
        <f ca="1">SUMPRODUCT(Inputs!$G$102:$G$105,X$31:X$34)</f>
        <v>0</v>
      </c>
      <c r="Y39" s="174">
        <f ca="1">SUMPRODUCT(Inputs!$G$102:$G$105,Y$31:Y$34)</f>
        <v>0</v>
      </c>
      <c r="Z39" s="174">
        <f ca="1">SUMPRODUCT(Inputs!$G$102:$G$105,Z$31:Z$34)</f>
        <v>0</v>
      </c>
      <c r="AA39" s="174">
        <f ca="1">SUMPRODUCT(Inputs!$G$102:$G$105,AA$31:AA$34)</f>
        <v>0</v>
      </c>
      <c r="AB39" s="174">
        <f ca="1">SUMPRODUCT(Inputs!$G$102:$G$105,AB$31:AB$34)</f>
        <v>0</v>
      </c>
      <c r="AC39" s="174">
        <f ca="1">SUMPRODUCT(Inputs!$G$102:$G$105,AC$31:AC$34)</f>
        <v>0</v>
      </c>
      <c r="AD39" s="174">
        <f ca="1">SUMPRODUCT(Inputs!$G$102:$G$105,AD$31:AD$34)</f>
        <v>0</v>
      </c>
      <c r="AE39" s="174">
        <f ca="1">SUMPRODUCT(Inputs!$G$102:$G$105,AE$31:AE$34)</f>
        <v>0</v>
      </c>
      <c r="AF39" s="174">
        <f ca="1">SUMPRODUCT(Inputs!$G$102:$G$105,AF$31:AF$34)</f>
        <v>0</v>
      </c>
      <c r="AG39" s="174">
        <f ca="1">SUMPRODUCT(Inputs!$G$102:$G$105,AG$31:AG$34)</f>
        <v>0</v>
      </c>
      <c r="AH39" s="174">
        <f ca="1">SUMPRODUCT(Inputs!$G$102:$G$105,AH$31:AH$34)</f>
        <v>0</v>
      </c>
      <c r="AI39" s="174">
        <f ca="1">SUMPRODUCT(Inputs!$G$102:$G$105,AI$31:AI$34)</f>
        <v>0</v>
      </c>
      <c r="AJ39" s="174">
        <f ca="1">SUMPRODUCT(Inputs!$G$102:$G$105,AJ$31:AJ$34)</f>
        <v>0</v>
      </c>
      <c r="AK39" s="174">
        <f ca="1">SUMPRODUCT(Inputs!$G$102:$G$105,AK$31:AK$34)</f>
        <v>0</v>
      </c>
      <c r="AL39" s="174">
        <f ca="1">SUMPRODUCT(Inputs!$G$102:$G$105,AL$31:AL$34)</f>
        <v>0</v>
      </c>
      <c r="AM39" s="174">
        <f ca="1">SUMPRODUCT(Inputs!$G$102:$G$105,AM$31:AM$34)</f>
        <v>0</v>
      </c>
      <c r="AN39" s="174">
        <f ca="1">SUMPRODUCT(Inputs!$G$102:$G$105,AN$31:AN$34)</f>
        <v>0</v>
      </c>
      <c r="AO39" s="174">
        <f ca="1">SUMPRODUCT(Inputs!$G$102:$G$105,AO$31:AO$34)</f>
        <v>0</v>
      </c>
      <c r="AP39" s="174">
        <f ca="1">SUMPRODUCT(Inputs!$G$102:$G$105,AP$31:AP$34)</f>
        <v>0</v>
      </c>
      <c r="AQ39" s="174">
        <f ca="1">SUMPRODUCT(Inputs!$G$102:$G$105,AQ$31:AQ$34)</f>
        <v>0</v>
      </c>
      <c r="AR39" s="174">
        <f ca="1">SUMPRODUCT(Inputs!$G$102:$G$105,AR$31:AR$34)</f>
        <v>0</v>
      </c>
      <c r="AS39" s="174">
        <f ca="1">SUMPRODUCT(Inputs!$G$102:$G$105,AS$31:AS$34)</f>
        <v>0</v>
      </c>
      <c r="AT39" s="174">
        <f ca="1">SUMPRODUCT(Inputs!$G$102:$G$105,AT$31:AT$34)</f>
        <v>0</v>
      </c>
      <c r="AU39" s="174">
        <f ca="1">SUMPRODUCT(Inputs!$G$102:$G$105,AU$31:AU$34)</f>
        <v>0</v>
      </c>
      <c r="AV39" s="174">
        <f ca="1">SUMPRODUCT(Inputs!$G$102:$G$105,AV$31:AV$34)</f>
        <v>0</v>
      </c>
      <c r="AW39" s="174">
        <f ca="1">SUMPRODUCT(Inputs!$G$102:$G$105,AW$31:AW$34)</f>
        <v>0</v>
      </c>
      <c r="AX39" s="174">
        <f ca="1">SUMPRODUCT(Inputs!$G$102:$G$105,AX$31:AX$34)</f>
        <v>0</v>
      </c>
      <c r="AY39" s="174">
        <f ca="1">SUMPRODUCT(Inputs!$G$102:$G$105,AY$31:AY$34)</f>
        <v>0</v>
      </c>
      <c r="AZ39" s="174">
        <f ca="1">SUMPRODUCT(Inputs!$G$102:$G$105,AZ$31:AZ$34)</f>
        <v>0</v>
      </c>
      <c r="BA39" s="174">
        <f ca="1">SUMPRODUCT(Inputs!$G$102:$G$105,BA$31:BA$34)</f>
        <v>0</v>
      </c>
      <c r="BB39" s="174">
        <f ca="1">SUMPRODUCT(Inputs!$G$102:$G$105,BB$31:BB$34)</f>
        <v>0</v>
      </c>
      <c r="BC39" s="174">
        <f ca="1">SUMPRODUCT(Inputs!$G$102:$G$105,BC$31:BC$34)</f>
        <v>0</v>
      </c>
      <c r="BD39" s="174">
        <f ca="1">SUMPRODUCT(Inputs!$G$102:$G$105,BD$31:BD$34)</f>
        <v>0</v>
      </c>
      <c r="BE39" s="174">
        <f ca="1">SUMPRODUCT(Inputs!$G$102:$G$105,BE$31:BE$34)</f>
        <v>0</v>
      </c>
      <c r="BF39" s="174">
        <f ca="1">SUMPRODUCT(Inputs!$G$102:$G$105,BF$31:BF$34)</f>
        <v>0</v>
      </c>
      <c r="BG39" s="174">
        <f ca="1">SUMPRODUCT(Inputs!$G$102:$G$105,BG$31:BG$34)</f>
        <v>0</v>
      </c>
      <c r="BH39" s="174">
        <f ca="1">SUMPRODUCT(Inputs!$G$102:$G$105,BH$31:BH$34)</f>
        <v>0</v>
      </c>
      <c r="BI39" s="174">
        <f ca="1">SUMPRODUCT(Inputs!$G$102:$G$105,BI$31:BI$34)</f>
        <v>0</v>
      </c>
      <c r="BJ39" s="174">
        <f ca="1">SUMPRODUCT(Inputs!$G$102:$G$105,BJ$31:BJ$34)</f>
        <v>0</v>
      </c>
      <c r="BK39" s="174">
        <f ca="1">SUMPRODUCT(Inputs!$G$102:$G$105,BK$31:BK$34)</f>
        <v>0</v>
      </c>
      <c r="BL39" s="174">
        <f ca="1">SUMPRODUCT(Inputs!$G$102:$G$105,BL$31:BL$34)</f>
        <v>0</v>
      </c>
    </row>
    <row r="40" spans="1:64" x14ac:dyDescent="0.3">
      <c r="A40" s="8"/>
      <c r="B40" s="15" t="s">
        <v>18</v>
      </c>
      <c r="C40" s="98"/>
      <c r="D40" s="581">
        <f ca="1">SUM(E40:BL40)</f>
        <v>66.009183331146971</v>
      </c>
      <c r="E40" s="191">
        <f ca="1">SUMPRODUCT(Inputs!$H$102:$H$105,E$31:E$34)</f>
        <v>0</v>
      </c>
      <c r="F40" s="191">
        <f ca="1">SUMPRODUCT(Inputs!$H$102:$H$105,F$31:F$34)</f>
        <v>0</v>
      </c>
      <c r="G40" s="191">
        <f ca="1">SUMPRODUCT(Inputs!$H$102:$H$105,G$31:G$34)</f>
        <v>20.519576028033111</v>
      </c>
      <c r="H40" s="191">
        <f ca="1">SUMPRODUCT(Inputs!$H$102:$H$105,H$31:H$34)</f>
        <v>24.904146883915359</v>
      </c>
      <c r="I40" s="191">
        <f ca="1">SUMPRODUCT(Inputs!$H$102:$H$105,I$31:I$34)</f>
        <v>20.58546041919849</v>
      </c>
      <c r="J40" s="191">
        <f ca="1">SUMPRODUCT(Inputs!$H$102:$H$105,J$31:J$34)</f>
        <v>0</v>
      </c>
      <c r="K40" s="191">
        <f ca="1">SUMPRODUCT(Inputs!$H$102:$H$105,K$31:K$34)</f>
        <v>0</v>
      </c>
      <c r="L40" s="191">
        <f ca="1">SUMPRODUCT(Inputs!$H$102:$H$105,L$31:L$34)</f>
        <v>0</v>
      </c>
      <c r="M40" s="191">
        <f ca="1">SUMPRODUCT(Inputs!$H$102:$H$105,M$31:M$34)</f>
        <v>0</v>
      </c>
      <c r="N40" s="191">
        <f ca="1">SUMPRODUCT(Inputs!$H$102:$H$105,N$31:N$34)</f>
        <v>0</v>
      </c>
      <c r="O40" s="191">
        <f ca="1">SUMPRODUCT(Inputs!$H$102:$H$105,O$31:O$34)</f>
        <v>0</v>
      </c>
      <c r="P40" s="191">
        <f ca="1">SUMPRODUCT(Inputs!$H$102:$H$105,P$31:P$34)</f>
        <v>0</v>
      </c>
      <c r="Q40" s="191">
        <f ca="1">SUMPRODUCT(Inputs!$H$102:$H$105,Q$31:Q$34)</f>
        <v>0</v>
      </c>
      <c r="R40" s="191">
        <f ca="1">SUMPRODUCT(Inputs!$H$102:$H$105,R$31:R$34)</f>
        <v>0</v>
      </c>
      <c r="S40" s="191">
        <f ca="1">SUMPRODUCT(Inputs!$H$102:$H$105,S$31:S$34)</f>
        <v>0</v>
      </c>
      <c r="T40" s="191">
        <f ca="1">SUMPRODUCT(Inputs!$H$102:$H$105,T$31:T$34)</f>
        <v>0</v>
      </c>
      <c r="U40" s="191">
        <f ca="1">SUMPRODUCT(Inputs!$H$102:$H$105,U$31:U$34)</f>
        <v>0</v>
      </c>
      <c r="V40" s="191">
        <f ca="1">SUMPRODUCT(Inputs!$H$102:$H$105,V$31:V$34)</f>
        <v>0</v>
      </c>
      <c r="W40" s="191">
        <f ca="1">SUMPRODUCT(Inputs!$H$102:$H$105,W$31:W$34)</f>
        <v>0</v>
      </c>
      <c r="X40" s="191">
        <f ca="1">SUMPRODUCT(Inputs!$H$102:$H$105,X$31:X$34)</f>
        <v>0</v>
      </c>
      <c r="Y40" s="191">
        <f ca="1">SUMPRODUCT(Inputs!$H$102:$H$105,Y$31:Y$34)</f>
        <v>0</v>
      </c>
      <c r="Z40" s="191">
        <f ca="1">SUMPRODUCT(Inputs!$H$102:$H$105,Z$31:Z$34)</f>
        <v>0</v>
      </c>
      <c r="AA40" s="191">
        <f ca="1">SUMPRODUCT(Inputs!$H$102:$H$105,AA$31:AA$34)</f>
        <v>0</v>
      </c>
      <c r="AB40" s="191">
        <f ca="1">SUMPRODUCT(Inputs!$H$102:$H$105,AB$31:AB$34)</f>
        <v>0</v>
      </c>
      <c r="AC40" s="191">
        <f ca="1">SUMPRODUCT(Inputs!$H$102:$H$105,AC$31:AC$34)</f>
        <v>0</v>
      </c>
      <c r="AD40" s="191">
        <f ca="1">SUMPRODUCT(Inputs!$H$102:$H$105,AD$31:AD$34)</f>
        <v>0</v>
      </c>
      <c r="AE40" s="191">
        <f ca="1">SUMPRODUCT(Inputs!$H$102:$H$105,AE$31:AE$34)</f>
        <v>0</v>
      </c>
      <c r="AF40" s="191">
        <f ca="1">SUMPRODUCT(Inputs!$H$102:$H$105,AF$31:AF$34)</f>
        <v>0</v>
      </c>
      <c r="AG40" s="191">
        <f ca="1">SUMPRODUCT(Inputs!$H$102:$H$105,AG$31:AG$34)</f>
        <v>0</v>
      </c>
      <c r="AH40" s="191">
        <f ca="1">SUMPRODUCT(Inputs!$H$102:$H$105,AH$31:AH$34)</f>
        <v>0</v>
      </c>
      <c r="AI40" s="191">
        <f ca="1">SUMPRODUCT(Inputs!$H$102:$H$105,AI$31:AI$34)</f>
        <v>0</v>
      </c>
      <c r="AJ40" s="191">
        <f ca="1">SUMPRODUCT(Inputs!$H$102:$H$105,AJ$31:AJ$34)</f>
        <v>0</v>
      </c>
      <c r="AK40" s="191">
        <f ca="1">SUMPRODUCT(Inputs!$H$102:$H$105,AK$31:AK$34)</f>
        <v>0</v>
      </c>
      <c r="AL40" s="191">
        <f ca="1">SUMPRODUCT(Inputs!$H$102:$H$105,AL$31:AL$34)</f>
        <v>0</v>
      </c>
      <c r="AM40" s="191">
        <f ca="1">SUMPRODUCT(Inputs!$H$102:$H$105,AM$31:AM$34)</f>
        <v>0</v>
      </c>
      <c r="AN40" s="191">
        <f ca="1">SUMPRODUCT(Inputs!$H$102:$H$105,AN$31:AN$34)</f>
        <v>0</v>
      </c>
      <c r="AO40" s="191">
        <f ca="1">SUMPRODUCT(Inputs!$H$102:$H$105,AO$31:AO$34)</f>
        <v>0</v>
      </c>
      <c r="AP40" s="191">
        <f ca="1">SUMPRODUCT(Inputs!$H$102:$H$105,AP$31:AP$34)</f>
        <v>0</v>
      </c>
      <c r="AQ40" s="191">
        <f ca="1">SUMPRODUCT(Inputs!$H$102:$H$105,AQ$31:AQ$34)</f>
        <v>0</v>
      </c>
      <c r="AR40" s="191">
        <f ca="1">SUMPRODUCT(Inputs!$H$102:$H$105,AR$31:AR$34)</f>
        <v>0</v>
      </c>
      <c r="AS40" s="191">
        <f ca="1">SUMPRODUCT(Inputs!$H$102:$H$105,AS$31:AS$34)</f>
        <v>0</v>
      </c>
      <c r="AT40" s="191">
        <f ca="1">SUMPRODUCT(Inputs!$H$102:$H$105,AT$31:AT$34)</f>
        <v>0</v>
      </c>
      <c r="AU40" s="191">
        <f ca="1">SUMPRODUCT(Inputs!$H$102:$H$105,AU$31:AU$34)</f>
        <v>0</v>
      </c>
      <c r="AV40" s="191">
        <f ca="1">SUMPRODUCT(Inputs!$H$102:$H$105,AV$31:AV$34)</f>
        <v>0</v>
      </c>
      <c r="AW40" s="191">
        <f ca="1">SUMPRODUCT(Inputs!$H$102:$H$105,AW$31:AW$34)</f>
        <v>0</v>
      </c>
      <c r="AX40" s="191">
        <f ca="1">SUMPRODUCT(Inputs!$H$102:$H$105,AX$31:AX$34)</f>
        <v>0</v>
      </c>
      <c r="AY40" s="191">
        <f ca="1">SUMPRODUCT(Inputs!$H$102:$H$105,AY$31:AY$34)</f>
        <v>0</v>
      </c>
      <c r="AZ40" s="191">
        <f ca="1">SUMPRODUCT(Inputs!$H$102:$H$105,AZ$31:AZ$34)</f>
        <v>0</v>
      </c>
      <c r="BA40" s="191">
        <f ca="1">SUMPRODUCT(Inputs!$H$102:$H$105,BA$31:BA$34)</f>
        <v>0</v>
      </c>
      <c r="BB40" s="191">
        <f ca="1">SUMPRODUCT(Inputs!$H$102:$H$105,BB$31:BB$34)</f>
        <v>0</v>
      </c>
      <c r="BC40" s="191">
        <f ca="1">SUMPRODUCT(Inputs!$H$102:$H$105,BC$31:BC$34)</f>
        <v>0</v>
      </c>
      <c r="BD40" s="191">
        <f ca="1">SUMPRODUCT(Inputs!$H$102:$H$105,BD$31:BD$34)</f>
        <v>0</v>
      </c>
      <c r="BE40" s="191">
        <f ca="1">SUMPRODUCT(Inputs!$H$102:$H$105,BE$31:BE$34)</f>
        <v>0</v>
      </c>
      <c r="BF40" s="191">
        <f ca="1">SUMPRODUCT(Inputs!$H$102:$H$105,BF$31:BF$34)</f>
        <v>0</v>
      </c>
      <c r="BG40" s="191">
        <f ca="1">SUMPRODUCT(Inputs!$H$102:$H$105,BG$31:BG$34)</f>
        <v>0</v>
      </c>
      <c r="BH40" s="191">
        <f ca="1">SUMPRODUCT(Inputs!$H$102:$H$105,BH$31:BH$34)</f>
        <v>0</v>
      </c>
      <c r="BI40" s="191">
        <f ca="1">SUMPRODUCT(Inputs!$H$102:$H$105,BI$31:BI$34)</f>
        <v>0</v>
      </c>
      <c r="BJ40" s="191">
        <f ca="1">SUMPRODUCT(Inputs!$H$102:$H$105,BJ$31:BJ$34)</f>
        <v>0</v>
      </c>
      <c r="BK40" s="191">
        <f ca="1">SUMPRODUCT(Inputs!$H$102:$H$105,BK$31:BK$34)</f>
        <v>0</v>
      </c>
      <c r="BL40" s="191">
        <f ca="1">SUMPRODUCT(Inputs!$H$102:$H$105,BL$31:BL$34)</f>
        <v>0</v>
      </c>
    </row>
    <row r="41" spans="1:64" x14ac:dyDescent="0.3">
      <c r="A41" s="8"/>
      <c r="B41" s="3" t="s">
        <v>17</v>
      </c>
      <c r="C41" s="18"/>
      <c r="D41" s="188">
        <f ca="1">SUM(E41:BL41)</f>
        <v>320.43492117406771</v>
      </c>
      <c r="E41" s="192">
        <f t="shared" ref="E41:AJ41" ca="1" si="27">SUM(E37:E40)</f>
        <v>0</v>
      </c>
      <c r="F41" s="192">
        <f t="shared" ca="1" si="27"/>
        <v>0</v>
      </c>
      <c r="G41" s="192">
        <f t="shared" ca="1" si="27"/>
        <v>82.558491257574886</v>
      </c>
      <c r="H41" s="192">
        <f t="shared" ca="1" si="27"/>
        <v>137.9236015494545</v>
      </c>
      <c r="I41" s="192">
        <f t="shared" ca="1" si="27"/>
        <v>99.952828367038308</v>
      </c>
      <c r="J41" s="192">
        <f t="shared" ca="1" si="27"/>
        <v>0</v>
      </c>
      <c r="K41" s="192">
        <f t="shared" ca="1" si="27"/>
        <v>0</v>
      </c>
      <c r="L41" s="192">
        <f t="shared" ca="1" si="27"/>
        <v>0</v>
      </c>
      <c r="M41" s="192">
        <f t="shared" ca="1" si="27"/>
        <v>0</v>
      </c>
      <c r="N41" s="192">
        <f t="shared" ca="1" si="27"/>
        <v>0</v>
      </c>
      <c r="O41" s="192">
        <f t="shared" ca="1" si="27"/>
        <v>0</v>
      </c>
      <c r="P41" s="192">
        <f t="shared" ca="1" si="27"/>
        <v>0</v>
      </c>
      <c r="Q41" s="192">
        <f t="shared" ca="1" si="27"/>
        <v>0</v>
      </c>
      <c r="R41" s="192">
        <f t="shared" ca="1" si="27"/>
        <v>0</v>
      </c>
      <c r="S41" s="192">
        <f t="shared" ca="1" si="27"/>
        <v>0</v>
      </c>
      <c r="T41" s="192">
        <f t="shared" ca="1" si="27"/>
        <v>0</v>
      </c>
      <c r="U41" s="192">
        <f t="shared" ca="1" si="27"/>
        <v>0</v>
      </c>
      <c r="V41" s="192">
        <f t="shared" ca="1" si="27"/>
        <v>0</v>
      </c>
      <c r="W41" s="192">
        <f t="shared" ca="1" si="27"/>
        <v>0</v>
      </c>
      <c r="X41" s="192">
        <f t="shared" ca="1" si="27"/>
        <v>0</v>
      </c>
      <c r="Y41" s="192">
        <f t="shared" ca="1" si="27"/>
        <v>0</v>
      </c>
      <c r="Z41" s="192">
        <f t="shared" ca="1" si="27"/>
        <v>0</v>
      </c>
      <c r="AA41" s="192">
        <f t="shared" ca="1" si="27"/>
        <v>0</v>
      </c>
      <c r="AB41" s="192">
        <f t="shared" ca="1" si="27"/>
        <v>0</v>
      </c>
      <c r="AC41" s="192">
        <f t="shared" ca="1" si="27"/>
        <v>0</v>
      </c>
      <c r="AD41" s="192">
        <f t="shared" ca="1" si="27"/>
        <v>0</v>
      </c>
      <c r="AE41" s="192">
        <f t="shared" ca="1" si="27"/>
        <v>0</v>
      </c>
      <c r="AF41" s="192">
        <f t="shared" ca="1" si="27"/>
        <v>0</v>
      </c>
      <c r="AG41" s="192">
        <f t="shared" ca="1" si="27"/>
        <v>0</v>
      </c>
      <c r="AH41" s="192">
        <f t="shared" ca="1" si="27"/>
        <v>0</v>
      </c>
      <c r="AI41" s="192">
        <f t="shared" ca="1" si="27"/>
        <v>0</v>
      </c>
      <c r="AJ41" s="192">
        <f t="shared" ca="1" si="27"/>
        <v>0</v>
      </c>
      <c r="AK41" s="192">
        <f t="shared" ref="AK41:BI41" ca="1" si="28">SUM(AK37:AK40)</f>
        <v>0</v>
      </c>
      <c r="AL41" s="192">
        <f t="shared" ca="1" si="28"/>
        <v>0</v>
      </c>
      <c r="AM41" s="192">
        <f t="shared" ca="1" si="28"/>
        <v>0</v>
      </c>
      <c r="AN41" s="192">
        <f t="shared" ca="1" si="28"/>
        <v>0</v>
      </c>
      <c r="AO41" s="192">
        <f t="shared" ca="1" si="28"/>
        <v>0</v>
      </c>
      <c r="AP41" s="192">
        <f t="shared" ca="1" si="28"/>
        <v>0</v>
      </c>
      <c r="AQ41" s="192">
        <f t="shared" ca="1" si="28"/>
        <v>0</v>
      </c>
      <c r="AR41" s="192">
        <f t="shared" ca="1" si="28"/>
        <v>0</v>
      </c>
      <c r="AS41" s="192">
        <f t="shared" ca="1" si="28"/>
        <v>0</v>
      </c>
      <c r="AT41" s="192">
        <f t="shared" ca="1" si="28"/>
        <v>0</v>
      </c>
      <c r="AU41" s="192">
        <f t="shared" ca="1" si="28"/>
        <v>0</v>
      </c>
      <c r="AV41" s="192">
        <f t="shared" ca="1" si="28"/>
        <v>0</v>
      </c>
      <c r="AW41" s="192">
        <f t="shared" ca="1" si="28"/>
        <v>0</v>
      </c>
      <c r="AX41" s="192">
        <f t="shared" ca="1" si="28"/>
        <v>0</v>
      </c>
      <c r="AY41" s="192">
        <f t="shared" ca="1" si="28"/>
        <v>0</v>
      </c>
      <c r="AZ41" s="192">
        <f t="shared" ca="1" si="28"/>
        <v>0</v>
      </c>
      <c r="BA41" s="192">
        <f t="shared" ca="1" si="28"/>
        <v>0</v>
      </c>
      <c r="BB41" s="192">
        <f t="shared" ca="1" si="28"/>
        <v>0</v>
      </c>
      <c r="BC41" s="192">
        <f t="shared" ca="1" si="28"/>
        <v>0</v>
      </c>
      <c r="BD41" s="192">
        <f t="shared" ca="1" si="28"/>
        <v>0</v>
      </c>
      <c r="BE41" s="192">
        <f t="shared" ca="1" si="28"/>
        <v>0</v>
      </c>
      <c r="BF41" s="192">
        <f t="shared" ca="1" si="28"/>
        <v>0</v>
      </c>
      <c r="BG41" s="192">
        <f t="shared" ca="1" si="28"/>
        <v>0</v>
      </c>
      <c r="BH41" s="192">
        <f t="shared" ca="1" si="28"/>
        <v>0</v>
      </c>
      <c r="BI41" s="192">
        <f t="shared" ca="1" si="28"/>
        <v>0</v>
      </c>
      <c r="BJ41" s="192">
        <f t="shared" ref="BJ41:BL41" ca="1" si="29">SUM(BJ37:BJ40)</f>
        <v>0</v>
      </c>
      <c r="BK41" s="192">
        <f t="shared" ca="1" si="29"/>
        <v>0</v>
      </c>
      <c r="BL41" s="192">
        <f t="shared" ca="1" si="29"/>
        <v>0</v>
      </c>
    </row>
    <row r="42" spans="1:64" x14ac:dyDescent="0.3">
      <c r="A42" s="8" t="s">
        <v>16</v>
      </c>
      <c r="B42" s="3"/>
      <c r="C42" s="18"/>
    </row>
    <row r="43" spans="1:64" x14ac:dyDescent="0.3">
      <c r="A43" s="800"/>
      <c r="B43" s="3" t="s">
        <v>15</v>
      </c>
      <c r="C43" s="18" t="s">
        <v>0</v>
      </c>
      <c r="D43" s="13"/>
      <c r="E43" s="451">
        <f>Inputs!$E$50</f>
        <v>0.48999999999999994</v>
      </c>
      <c r="F43" s="758">
        <f>Inputs!C165</f>
        <v>0</v>
      </c>
      <c r="G43" s="758">
        <f ca="1">Inputs!D165</f>
        <v>0.25288569238759528</v>
      </c>
      <c r="H43" s="758">
        <f ca="1">Inputs!E165</f>
        <v>0.42748069793328325</v>
      </c>
      <c r="I43" s="758">
        <f ca="1">Inputs!F165</f>
        <v>0.31963360967912141</v>
      </c>
      <c r="J43" s="758">
        <f ca="1">Inputs!G165</f>
        <v>0</v>
      </c>
      <c r="K43" s="805">
        <v>0</v>
      </c>
      <c r="L43" s="805">
        <v>0</v>
      </c>
      <c r="M43" s="805">
        <v>0</v>
      </c>
      <c r="N43" s="805">
        <v>0</v>
      </c>
      <c r="O43" s="805">
        <v>0</v>
      </c>
      <c r="P43" s="805">
        <v>0</v>
      </c>
      <c r="Q43" s="805">
        <v>0</v>
      </c>
      <c r="R43" s="805">
        <v>0</v>
      </c>
      <c r="S43" s="805">
        <v>0</v>
      </c>
      <c r="T43" s="805">
        <v>0</v>
      </c>
      <c r="U43" s="805">
        <v>0</v>
      </c>
      <c r="V43" s="805">
        <v>0</v>
      </c>
      <c r="W43" s="805">
        <v>0</v>
      </c>
      <c r="X43" s="805">
        <v>0</v>
      </c>
      <c r="Y43" s="805">
        <v>0</v>
      </c>
      <c r="Z43" s="805">
        <v>0</v>
      </c>
      <c r="AA43" s="805">
        <v>0</v>
      </c>
      <c r="AB43" s="805">
        <v>0</v>
      </c>
      <c r="AC43" s="805">
        <v>0</v>
      </c>
      <c r="AD43" s="805">
        <v>0</v>
      </c>
      <c r="AE43" s="805">
        <v>0</v>
      </c>
      <c r="AF43" s="805">
        <v>0</v>
      </c>
      <c r="AG43" s="805">
        <v>0</v>
      </c>
      <c r="AH43" s="805">
        <v>0</v>
      </c>
      <c r="AI43" s="805">
        <v>0</v>
      </c>
      <c r="AJ43" s="805">
        <v>0</v>
      </c>
      <c r="AK43" s="805">
        <v>0</v>
      </c>
      <c r="AL43" s="805">
        <v>0</v>
      </c>
      <c r="AM43" s="805">
        <v>0</v>
      </c>
      <c r="AN43" s="805">
        <v>0</v>
      </c>
      <c r="AO43" s="805">
        <v>0</v>
      </c>
      <c r="AP43" s="805">
        <v>0</v>
      </c>
      <c r="AQ43" s="805">
        <v>0</v>
      </c>
      <c r="AR43" s="805">
        <v>0</v>
      </c>
      <c r="AS43" s="805">
        <v>0</v>
      </c>
      <c r="AT43" s="805">
        <v>0</v>
      </c>
      <c r="AU43" s="805">
        <v>0</v>
      </c>
      <c r="AV43" s="805">
        <v>0</v>
      </c>
      <c r="AW43" s="805">
        <v>0</v>
      </c>
      <c r="AX43" s="805">
        <v>0</v>
      </c>
      <c r="AY43" s="805">
        <v>0</v>
      </c>
      <c r="AZ43" s="805">
        <v>0</v>
      </c>
      <c r="BA43" s="805">
        <v>0</v>
      </c>
      <c r="BB43" s="805">
        <v>0</v>
      </c>
      <c r="BC43" s="805">
        <v>0</v>
      </c>
      <c r="BD43" s="805">
        <v>0</v>
      </c>
      <c r="BE43" s="805">
        <v>0</v>
      </c>
      <c r="BF43" s="805">
        <v>0</v>
      </c>
      <c r="BG43" s="805">
        <v>0</v>
      </c>
      <c r="BH43" s="805">
        <v>0</v>
      </c>
      <c r="BI43" s="805">
        <v>0</v>
      </c>
      <c r="BJ43" s="805">
        <v>0</v>
      </c>
      <c r="BK43" s="805">
        <v>0</v>
      </c>
      <c r="BL43" s="805">
        <v>0</v>
      </c>
    </row>
    <row r="44" spans="1:64" x14ac:dyDescent="0.3">
      <c r="A44" s="800"/>
      <c r="B44" s="3" t="s">
        <v>14</v>
      </c>
      <c r="C44" s="18" t="s">
        <v>0</v>
      </c>
      <c r="D44" s="13"/>
      <c r="E44" s="451">
        <f>Inputs!$E$55</f>
        <v>0</v>
      </c>
      <c r="F44" s="758">
        <f>Inputs!C166</f>
        <v>0</v>
      </c>
      <c r="G44" s="758">
        <f>Inputs!D166</f>
        <v>0</v>
      </c>
      <c r="H44" s="758">
        <f>Inputs!E166</f>
        <v>0</v>
      </c>
      <c r="I44" s="758">
        <f>Inputs!F166</f>
        <v>0</v>
      </c>
      <c r="J44" s="758">
        <f>Inputs!G166</f>
        <v>0</v>
      </c>
      <c r="K44" s="805">
        <v>0</v>
      </c>
      <c r="L44" s="805">
        <v>0</v>
      </c>
      <c r="M44" s="805">
        <v>0</v>
      </c>
      <c r="N44" s="805">
        <v>0</v>
      </c>
      <c r="O44" s="805">
        <v>0</v>
      </c>
      <c r="P44" s="805">
        <v>0</v>
      </c>
      <c r="Q44" s="805">
        <v>0</v>
      </c>
      <c r="R44" s="805">
        <v>0</v>
      </c>
      <c r="S44" s="805">
        <v>0</v>
      </c>
      <c r="T44" s="805">
        <v>0</v>
      </c>
      <c r="U44" s="805">
        <v>0</v>
      </c>
      <c r="V44" s="805">
        <v>0</v>
      </c>
      <c r="W44" s="805">
        <v>0</v>
      </c>
      <c r="X44" s="805">
        <v>0</v>
      </c>
      <c r="Y44" s="805">
        <v>0</v>
      </c>
      <c r="Z44" s="805">
        <v>0</v>
      </c>
      <c r="AA44" s="805">
        <v>0</v>
      </c>
      <c r="AB44" s="805">
        <v>0</v>
      </c>
      <c r="AC44" s="805">
        <v>0</v>
      </c>
      <c r="AD44" s="805">
        <v>0</v>
      </c>
      <c r="AE44" s="805">
        <v>0</v>
      </c>
      <c r="AF44" s="805">
        <v>0</v>
      </c>
      <c r="AG44" s="805">
        <v>0</v>
      </c>
      <c r="AH44" s="805">
        <v>0</v>
      </c>
      <c r="AI44" s="805">
        <v>0</v>
      </c>
      <c r="AJ44" s="805">
        <v>0</v>
      </c>
      <c r="AK44" s="805">
        <v>0</v>
      </c>
      <c r="AL44" s="805">
        <v>0</v>
      </c>
      <c r="AM44" s="805">
        <v>0</v>
      </c>
      <c r="AN44" s="805">
        <v>0</v>
      </c>
      <c r="AO44" s="805">
        <v>0</v>
      </c>
      <c r="AP44" s="805">
        <v>0</v>
      </c>
      <c r="AQ44" s="805">
        <v>0</v>
      </c>
      <c r="AR44" s="805">
        <v>0</v>
      </c>
      <c r="AS44" s="805">
        <v>0</v>
      </c>
      <c r="AT44" s="805">
        <v>0</v>
      </c>
      <c r="AU44" s="805">
        <v>0</v>
      </c>
      <c r="AV44" s="805">
        <v>0</v>
      </c>
      <c r="AW44" s="805">
        <v>0</v>
      </c>
      <c r="AX44" s="805">
        <v>0</v>
      </c>
      <c r="AY44" s="805">
        <v>0</v>
      </c>
      <c r="AZ44" s="805">
        <v>0</v>
      </c>
      <c r="BA44" s="805">
        <v>0</v>
      </c>
      <c r="BB44" s="805">
        <v>0</v>
      </c>
      <c r="BC44" s="805">
        <v>0</v>
      </c>
      <c r="BD44" s="805">
        <v>0</v>
      </c>
      <c r="BE44" s="805">
        <v>0</v>
      </c>
      <c r="BF44" s="805">
        <v>0</v>
      </c>
      <c r="BG44" s="805">
        <v>0</v>
      </c>
      <c r="BH44" s="805">
        <v>0</v>
      </c>
      <c r="BI44" s="805">
        <v>0</v>
      </c>
      <c r="BJ44" s="805">
        <v>0</v>
      </c>
      <c r="BK44" s="805">
        <v>0</v>
      </c>
      <c r="BL44" s="805">
        <v>0</v>
      </c>
    </row>
    <row r="45" spans="1:64" x14ac:dyDescent="0.3">
      <c r="A45" s="800"/>
      <c r="B45" s="3" t="s">
        <v>13</v>
      </c>
      <c r="C45" s="18" t="s">
        <v>0</v>
      </c>
      <c r="D45" s="13"/>
      <c r="E45" s="451">
        <f ca="1">MIN(30%*Capex!I135,0.2*Inputs!E3)/Capex!I135-E48</f>
        <v>0.3</v>
      </c>
      <c r="F45" s="813">
        <f ca="1">Inputs!C167</f>
        <v>0</v>
      </c>
      <c r="G45" s="813">
        <f ca="1">Inputs!D167</f>
        <v>0.26173539095473025</v>
      </c>
      <c r="H45" s="813">
        <f ca="1">Inputs!E167</f>
        <v>0.57334779993379203</v>
      </c>
      <c r="I45" s="813">
        <f ca="1">Inputs!F167</f>
        <v>0.1649168091114778</v>
      </c>
      <c r="J45" s="813">
        <f ca="1">Inputs!G167</f>
        <v>0</v>
      </c>
      <c r="K45" s="805">
        <v>0</v>
      </c>
      <c r="L45" s="805">
        <v>0</v>
      </c>
      <c r="M45" s="805">
        <v>0</v>
      </c>
      <c r="N45" s="805">
        <v>0</v>
      </c>
      <c r="O45" s="805">
        <v>0</v>
      </c>
      <c r="P45" s="805">
        <v>0</v>
      </c>
      <c r="Q45" s="805">
        <v>0</v>
      </c>
      <c r="R45" s="805">
        <v>0</v>
      </c>
      <c r="S45" s="805">
        <v>0</v>
      </c>
      <c r="T45" s="805">
        <v>0</v>
      </c>
      <c r="U45" s="805">
        <v>0</v>
      </c>
      <c r="V45" s="805">
        <v>0</v>
      </c>
      <c r="W45" s="805">
        <v>0</v>
      </c>
      <c r="X45" s="805">
        <v>0</v>
      </c>
      <c r="Y45" s="805">
        <v>0</v>
      </c>
      <c r="Z45" s="805">
        <v>0</v>
      </c>
      <c r="AA45" s="805">
        <v>0</v>
      </c>
      <c r="AB45" s="805">
        <v>0</v>
      </c>
      <c r="AC45" s="805">
        <v>0</v>
      </c>
      <c r="AD45" s="805">
        <v>0</v>
      </c>
      <c r="AE45" s="805">
        <v>0</v>
      </c>
      <c r="AF45" s="805">
        <v>0</v>
      </c>
      <c r="AG45" s="805">
        <v>0</v>
      </c>
      <c r="AH45" s="805">
        <v>0</v>
      </c>
      <c r="AI45" s="805">
        <v>0</v>
      </c>
      <c r="AJ45" s="805">
        <v>0</v>
      </c>
      <c r="AK45" s="805">
        <v>0</v>
      </c>
      <c r="AL45" s="805">
        <v>0</v>
      </c>
      <c r="AM45" s="805">
        <v>0</v>
      </c>
      <c r="AN45" s="805">
        <v>0</v>
      </c>
      <c r="AO45" s="805">
        <v>0</v>
      </c>
      <c r="AP45" s="805">
        <v>0</v>
      </c>
      <c r="AQ45" s="805">
        <v>0</v>
      </c>
      <c r="AR45" s="805">
        <v>0</v>
      </c>
      <c r="AS45" s="805">
        <v>0</v>
      </c>
      <c r="AT45" s="805">
        <v>0</v>
      </c>
      <c r="AU45" s="805">
        <v>0</v>
      </c>
      <c r="AV45" s="805">
        <v>0</v>
      </c>
      <c r="AW45" s="805">
        <v>0</v>
      </c>
      <c r="AX45" s="805">
        <v>0</v>
      </c>
      <c r="AY45" s="805">
        <v>0</v>
      </c>
      <c r="AZ45" s="805">
        <v>0</v>
      </c>
      <c r="BA45" s="805">
        <v>0</v>
      </c>
      <c r="BB45" s="805">
        <v>0</v>
      </c>
      <c r="BC45" s="805">
        <v>0</v>
      </c>
      <c r="BD45" s="805">
        <v>0</v>
      </c>
      <c r="BE45" s="805">
        <v>0</v>
      </c>
      <c r="BF45" s="805">
        <v>0</v>
      </c>
      <c r="BG45" s="805">
        <v>0</v>
      </c>
      <c r="BH45" s="805">
        <v>0</v>
      </c>
      <c r="BI45" s="805">
        <v>0</v>
      </c>
      <c r="BJ45" s="805">
        <v>0</v>
      </c>
      <c r="BK45" s="805">
        <v>0</v>
      </c>
      <c r="BL45" s="805">
        <v>0</v>
      </c>
    </row>
    <row r="46" spans="1:64" x14ac:dyDescent="0.3">
      <c r="A46" s="800"/>
      <c r="B46" s="3" t="s">
        <v>12</v>
      </c>
      <c r="C46" s="18" t="s">
        <v>0</v>
      </c>
      <c r="D46" s="13"/>
      <c r="E46" s="451">
        <f>Inputs!E60</f>
        <v>0</v>
      </c>
      <c r="F46" s="758">
        <f>Inputs!C168</f>
        <v>0</v>
      </c>
      <c r="G46" s="758">
        <f>Inputs!D168</f>
        <v>0</v>
      </c>
      <c r="H46" s="758">
        <f>Inputs!E168</f>
        <v>0</v>
      </c>
      <c r="I46" s="758">
        <f>Inputs!F168</f>
        <v>0</v>
      </c>
      <c r="J46" s="758">
        <f>Inputs!G168</f>
        <v>0</v>
      </c>
      <c r="K46" s="805">
        <v>0</v>
      </c>
      <c r="L46" s="805">
        <v>0</v>
      </c>
      <c r="M46" s="805">
        <v>0</v>
      </c>
      <c r="N46" s="805">
        <v>0</v>
      </c>
      <c r="O46" s="805">
        <v>0</v>
      </c>
      <c r="P46" s="805">
        <v>0</v>
      </c>
      <c r="Q46" s="805">
        <v>0</v>
      </c>
      <c r="R46" s="805">
        <v>0</v>
      </c>
      <c r="S46" s="805">
        <v>0</v>
      </c>
      <c r="T46" s="805">
        <v>0</v>
      </c>
      <c r="U46" s="805">
        <v>0</v>
      </c>
      <c r="V46" s="805">
        <v>0</v>
      </c>
      <c r="W46" s="805">
        <v>0</v>
      </c>
      <c r="X46" s="805">
        <v>0</v>
      </c>
      <c r="Y46" s="805">
        <v>0</v>
      </c>
      <c r="Z46" s="805">
        <v>0</v>
      </c>
      <c r="AA46" s="805">
        <v>0</v>
      </c>
      <c r="AB46" s="805">
        <v>0</v>
      </c>
      <c r="AC46" s="805">
        <v>0</v>
      </c>
      <c r="AD46" s="805">
        <v>0</v>
      </c>
      <c r="AE46" s="805">
        <v>0</v>
      </c>
      <c r="AF46" s="805">
        <v>0</v>
      </c>
      <c r="AG46" s="805">
        <v>0</v>
      </c>
      <c r="AH46" s="805">
        <v>0</v>
      </c>
      <c r="AI46" s="805">
        <v>0</v>
      </c>
      <c r="AJ46" s="805">
        <v>0</v>
      </c>
      <c r="AK46" s="805">
        <v>0</v>
      </c>
      <c r="AL46" s="805">
        <v>0</v>
      </c>
      <c r="AM46" s="805">
        <v>0</v>
      </c>
      <c r="AN46" s="805">
        <v>0</v>
      </c>
      <c r="AO46" s="805">
        <v>0</v>
      </c>
      <c r="AP46" s="805">
        <v>0</v>
      </c>
      <c r="AQ46" s="805">
        <v>0</v>
      </c>
      <c r="AR46" s="805">
        <v>0</v>
      </c>
      <c r="AS46" s="805">
        <v>0</v>
      </c>
      <c r="AT46" s="805">
        <v>0</v>
      </c>
      <c r="AU46" s="805">
        <v>0</v>
      </c>
      <c r="AV46" s="805">
        <v>0</v>
      </c>
      <c r="AW46" s="805">
        <v>0</v>
      </c>
      <c r="AX46" s="805">
        <v>0</v>
      </c>
      <c r="AY46" s="805">
        <v>0</v>
      </c>
      <c r="AZ46" s="805">
        <v>0</v>
      </c>
      <c r="BA46" s="805">
        <v>0</v>
      </c>
      <c r="BB46" s="805">
        <v>0</v>
      </c>
      <c r="BC46" s="805">
        <v>0</v>
      </c>
      <c r="BD46" s="805">
        <v>0</v>
      </c>
      <c r="BE46" s="805">
        <v>0</v>
      </c>
      <c r="BF46" s="805">
        <v>0</v>
      </c>
      <c r="BG46" s="805">
        <v>0</v>
      </c>
      <c r="BH46" s="805">
        <v>0</v>
      </c>
      <c r="BI46" s="805">
        <v>0</v>
      </c>
      <c r="BJ46" s="805">
        <v>0</v>
      </c>
      <c r="BK46" s="805">
        <v>0</v>
      </c>
      <c r="BL46" s="805">
        <v>0</v>
      </c>
    </row>
    <row r="47" spans="1:64" x14ac:dyDescent="0.3">
      <c r="A47" s="800"/>
      <c r="B47" s="3" t="s">
        <v>11</v>
      </c>
      <c r="C47" s="18" t="s">
        <v>0</v>
      </c>
      <c r="D47" s="13"/>
      <c r="E47" s="451">
        <f t="shared" ref="E47" ca="1" si="30">1-SUM(E43:E46)</f>
        <v>0.21000000000000008</v>
      </c>
      <c r="F47" s="758">
        <f>Inputs!C169</f>
        <v>0</v>
      </c>
      <c r="G47" s="758">
        <f>Inputs!D169</f>
        <v>0.3</v>
      </c>
      <c r="H47" s="758">
        <f>Inputs!E169</f>
        <v>0.35</v>
      </c>
      <c r="I47" s="758">
        <f>Inputs!F169</f>
        <v>0.35000000000000009</v>
      </c>
      <c r="J47" s="758">
        <f>Inputs!G169</f>
        <v>0</v>
      </c>
      <c r="K47" s="805">
        <v>0</v>
      </c>
      <c r="L47" s="805">
        <v>0</v>
      </c>
      <c r="M47" s="805">
        <v>0</v>
      </c>
      <c r="N47" s="805">
        <v>0</v>
      </c>
      <c r="O47" s="805">
        <v>0</v>
      </c>
      <c r="P47" s="805">
        <v>0</v>
      </c>
      <c r="Q47" s="805">
        <v>0</v>
      </c>
      <c r="R47" s="805">
        <v>0</v>
      </c>
      <c r="S47" s="805">
        <v>0</v>
      </c>
      <c r="T47" s="805">
        <v>0</v>
      </c>
      <c r="U47" s="805">
        <v>0</v>
      </c>
      <c r="V47" s="805">
        <v>0</v>
      </c>
      <c r="W47" s="805">
        <v>0</v>
      </c>
      <c r="X47" s="805">
        <v>0</v>
      </c>
      <c r="Y47" s="805">
        <v>0</v>
      </c>
      <c r="Z47" s="805">
        <v>0</v>
      </c>
      <c r="AA47" s="805">
        <v>0</v>
      </c>
      <c r="AB47" s="805">
        <v>0</v>
      </c>
      <c r="AC47" s="805">
        <v>0</v>
      </c>
      <c r="AD47" s="805">
        <v>0</v>
      </c>
      <c r="AE47" s="805">
        <v>0</v>
      </c>
      <c r="AF47" s="805">
        <v>0</v>
      </c>
      <c r="AG47" s="805">
        <v>0</v>
      </c>
      <c r="AH47" s="805">
        <v>0</v>
      </c>
      <c r="AI47" s="805">
        <v>0</v>
      </c>
      <c r="AJ47" s="805">
        <v>0</v>
      </c>
      <c r="AK47" s="805">
        <v>0</v>
      </c>
      <c r="AL47" s="805">
        <v>0</v>
      </c>
      <c r="AM47" s="805">
        <v>0</v>
      </c>
      <c r="AN47" s="805">
        <v>0</v>
      </c>
      <c r="AO47" s="805">
        <v>0</v>
      </c>
      <c r="AP47" s="805">
        <v>0</v>
      </c>
      <c r="AQ47" s="805">
        <v>0</v>
      </c>
      <c r="AR47" s="805">
        <v>0</v>
      </c>
      <c r="AS47" s="805">
        <v>0</v>
      </c>
      <c r="AT47" s="805">
        <v>0</v>
      </c>
      <c r="AU47" s="805">
        <v>0</v>
      </c>
      <c r="AV47" s="805">
        <v>0</v>
      </c>
      <c r="AW47" s="805">
        <v>0</v>
      </c>
      <c r="AX47" s="805">
        <v>0</v>
      </c>
      <c r="AY47" s="805">
        <v>0</v>
      </c>
      <c r="AZ47" s="805">
        <v>0</v>
      </c>
      <c r="BA47" s="805">
        <v>0</v>
      </c>
      <c r="BB47" s="805">
        <v>0</v>
      </c>
      <c r="BC47" s="805">
        <v>0</v>
      </c>
      <c r="BD47" s="805">
        <v>0</v>
      </c>
      <c r="BE47" s="805">
        <v>0</v>
      </c>
      <c r="BF47" s="805">
        <v>0</v>
      </c>
      <c r="BG47" s="805">
        <v>0</v>
      </c>
      <c r="BH47" s="805">
        <v>0</v>
      </c>
      <c r="BI47" s="805">
        <v>0</v>
      </c>
      <c r="BJ47" s="805">
        <v>0</v>
      </c>
      <c r="BK47" s="805">
        <v>0</v>
      </c>
      <c r="BL47" s="805">
        <v>0</v>
      </c>
    </row>
    <row r="48" spans="1:64" s="3" customFormat="1" x14ac:dyDescent="0.3">
      <c r="A48" s="800"/>
      <c r="B48" s="3" t="str">
        <f>"Bridge Finance - "&amp;IF(Inputs!$E$66,"Developer","Loan")</f>
        <v>Bridge Finance - Developer</v>
      </c>
      <c r="C48" s="18" t="s">
        <v>0</v>
      </c>
      <c r="E48" s="759">
        <f>IF(F$5-E$5=1,Inputs!$E$64,0)</f>
        <v>0</v>
      </c>
      <c r="F48" s="758">
        <f>Inputs!C170</f>
        <v>0</v>
      </c>
      <c r="G48" s="758">
        <f>Inputs!D170</f>
        <v>0</v>
      </c>
      <c r="H48" s="758">
        <f>Inputs!E170</f>
        <v>0</v>
      </c>
      <c r="I48" s="758">
        <f>Inputs!F170</f>
        <v>0.15</v>
      </c>
      <c r="J48" s="758">
        <f>Inputs!G170</f>
        <v>-0.15</v>
      </c>
      <c r="K48" s="807">
        <f>IF(OR(K5+L5=1,J5+K5=1),IF(K5=0,Inputs!$E$64,IF(K5=1,-Inputs!$E$64,0)),0)</f>
        <v>0</v>
      </c>
      <c r="L48" s="807">
        <f>IF(OR(L5+M5=1,K5+L5=1),IF(L5=0,Inputs!$E$64,IF(L5=1,-Inputs!$E$64,0)),0)</f>
        <v>0</v>
      </c>
      <c r="M48" s="807">
        <f>IF(OR(M5+N5=1,L5+M5=1),IF(M5=0,Inputs!$E$64,IF(M5=1,-Inputs!$E$64,0)),0)</f>
        <v>0</v>
      </c>
      <c r="N48" s="807">
        <f>IF(OR(N5+O5=1,M5+N5=1),IF(N5=0,Inputs!$E$64,IF(N5=1,-Inputs!$E$64,0)),0)</f>
        <v>0</v>
      </c>
      <c r="O48" s="807">
        <f>IF(OR(O5+P5=1,N5+O5=1),IF(O5=0,Inputs!$E$64,IF(O5=1,-Inputs!$E$64,0)),0)</f>
        <v>0</v>
      </c>
      <c r="P48" s="807">
        <f>IF(OR(P5+Q5=1,O5+P5=1),IF(P5=0,Inputs!$E$64,IF(P5=1,-Inputs!$E$64,0)),0)</f>
        <v>0</v>
      </c>
      <c r="Q48" s="807">
        <f>IF(OR(Q5+R5=1,P5+Q5=1),IF(Q5=0,Inputs!$E$64,IF(Q5=1,-Inputs!$E$64,0)),0)</f>
        <v>0</v>
      </c>
      <c r="R48" s="807">
        <f>IF(OR(R5+S5=1,Q5+R5=1),IF(R5=0,Inputs!$E$64,IF(R5=1,-Inputs!$E$64,0)),0)</f>
        <v>0</v>
      </c>
      <c r="S48" s="807">
        <f>IF(OR(S5+T5=1,R5+S5=1),IF(S5=0,Inputs!$E$64,IF(S5=1,-Inputs!$E$64,0)),0)</f>
        <v>0</v>
      </c>
      <c r="T48" s="807">
        <f>IF(OR(T5+U5=1,S5+T5=1),IF(T5=0,Inputs!$E$64,IF(T5=1,-Inputs!$E$64,0)),0)</f>
        <v>0</v>
      </c>
      <c r="U48" s="807">
        <f>IF(OR(U5+V5=1,T5+U5=1),IF(U5=0,Inputs!$E$64,IF(U5=1,-Inputs!$E$64,0)),0)</f>
        <v>0</v>
      </c>
      <c r="V48" s="807">
        <f>IF(OR(V5+W5=1,U5+V5=1),IF(V5=0,Inputs!$E$64,IF(V5=1,-Inputs!$E$64,0)),0)</f>
        <v>0</v>
      </c>
      <c r="W48" s="807">
        <f>IF(OR(W5+X5=1,V5+W5=1),IF(W5=0,Inputs!$E$64,IF(W5=1,-Inputs!$E$64,0)),0)</f>
        <v>0</v>
      </c>
      <c r="X48" s="807">
        <f>IF(OR(X5+Y5=1,W5+X5=1),IF(X5=0,Inputs!$E$64,IF(X5=1,-Inputs!$E$64,0)),0)</f>
        <v>0</v>
      </c>
      <c r="Y48" s="807">
        <f>IF(OR(Y5+Z5=1,X5+Y5=1),IF(Y5=0,Inputs!$E$64,IF(Y5=1,-Inputs!$E$64,0)),0)</f>
        <v>0</v>
      </c>
      <c r="Z48" s="807">
        <f>IF(OR(Z5+AA5=1,Y5+Z5=1),IF(Z5=0,Inputs!$E$64,IF(Z5=1,-Inputs!$E$64,0)),0)</f>
        <v>0</v>
      </c>
      <c r="AA48" s="807">
        <f>IF(OR(AA5+AB5=1,Z5+AA5=1),IF(AA5=0,Inputs!$E$64,IF(AA5=1,-Inputs!$E$64,0)),0)</f>
        <v>0</v>
      </c>
      <c r="AB48" s="807">
        <f>IF(OR(AB5+AC5=1,AA5+AB5=1),IF(AB5=0,Inputs!$E$64,IF(AB5=1,-Inputs!$E$64,0)),0)</f>
        <v>0</v>
      </c>
      <c r="AC48" s="807">
        <f>IF(OR(AC5+AD5=1,AB5+AC5=1),IF(AC5=0,Inputs!$E$64,IF(AC5=1,-Inputs!$E$64,0)),0)</f>
        <v>0</v>
      </c>
      <c r="AD48" s="807">
        <f>IF(OR(AD5+AE5=1,AC5+AD5=1),IF(AD5=0,Inputs!$E$64,IF(AD5=1,-Inputs!$E$64,0)),0)</f>
        <v>0</v>
      </c>
      <c r="AE48" s="807">
        <f>IF(OR(AE5+AF5=1,AD5+AE5=1),IF(AE5=0,Inputs!$E$64,IF(AE5=1,-Inputs!$E$64,0)),0)</f>
        <v>0</v>
      </c>
      <c r="AF48" s="807">
        <f>IF(OR(AF5+AG5=1,AE5+AF5=1),IF(AF5=0,Inputs!$E$64,IF(AF5=1,-Inputs!$E$64,0)),0)</f>
        <v>0</v>
      </c>
      <c r="AG48" s="807">
        <f>IF(OR(AG5+AH5=1,AF5+AG5=1),IF(AG5=0,Inputs!$E$64,IF(AG5=1,-Inputs!$E$64,0)),0)</f>
        <v>0</v>
      </c>
      <c r="AH48" s="807">
        <f>IF(OR(AH5+AI5=1,AG5+AH5=1),IF(AH5=0,Inputs!$E$64,IF(AH5=1,-Inputs!$E$64,0)),0)</f>
        <v>0</v>
      </c>
      <c r="AI48" s="807">
        <f>IF(OR(AI5+AJ5=1,AH5+AI5=1),IF(AI5=0,Inputs!$E$64,IF(AI5=1,-Inputs!$E$64,0)),0)</f>
        <v>0</v>
      </c>
      <c r="AJ48" s="807">
        <f>IF(OR(AJ5+AK5=1,AI5+AJ5=1),IF(AJ5=0,Inputs!$E$64,IF(AJ5=1,-Inputs!$E$64,0)),0)</f>
        <v>0</v>
      </c>
      <c r="AK48" s="807">
        <f>IF(OR(AK5+AL5=1,AJ5+AK5=1),IF(AK5=0,Inputs!$E$64,IF(AK5=1,-Inputs!$E$64,0)),0)</f>
        <v>0</v>
      </c>
      <c r="AL48" s="807">
        <f>IF(OR(AL5+AM5=1,AK5+AL5=1),IF(AL5=0,Inputs!$E$64,IF(AL5=1,-Inputs!$E$64,0)),0)</f>
        <v>0</v>
      </c>
      <c r="AM48" s="807">
        <f>IF(OR(AM5+AN5=1,AL5+AM5=1),IF(AM5=0,Inputs!$E$64,IF(AM5=1,-Inputs!$E$64,0)),0)</f>
        <v>0</v>
      </c>
      <c r="AN48" s="807">
        <f>IF(OR(AN5+AO5=1,AM5+AN5=1),IF(AN5=0,Inputs!$E$64,IF(AN5=1,-Inputs!$E$64,0)),0)</f>
        <v>0</v>
      </c>
      <c r="AO48" s="807">
        <f>IF(OR(AO5+AP5=1,AN5+AO5=1),IF(AO5=0,Inputs!$E$64,IF(AO5=1,-Inputs!$E$64,0)),0)</f>
        <v>0</v>
      </c>
      <c r="AP48" s="807">
        <f>IF(OR(AP5+AQ5=1,AO5+AP5=1),IF(AP5=0,Inputs!$E$64,IF(AP5=1,-Inputs!$E$64,0)),0)</f>
        <v>0</v>
      </c>
      <c r="AQ48" s="807">
        <f>IF(OR(AQ5+AR5=1,AP5+AQ5=1),IF(AQ5=0,Inputs!$E$64,IF(AQ5=1,-Inputs!$E$64,0)),0)</f>
        <v>0</v>
      </c>
      <c r="AR48" s="807">
        <f>IF(OR(AR5+AS5=1,AQ5+AR5=1),IF(AR5=0,Inputs!$E$64,IF(AR5=1,-Inputs!$E$64,0)),0)</f>
        <v>0</v>
      </c>
      <c r="AS48" s="807">
        <f>IF(OR(AS5+AT5=1,AR5+AS5=1),IF(AS5=0,Inputs!$E$64,IF(AS5=1,-Inputs!$E$64,0)),0)</f>
        <v>0</v>
      </c>
      <c r="AT48" s="807">
        <f>IF(OR(AT5+AU5=1,AS5+AT5=1),IF(AT5=0,Inputs!$E$64,IF(AT5=1,-Inputs!$E$64,0)),0)</f>
        <v>0</v>
      </c>
      <c r="AU48" s="807">
        <f>IF(OR(AU5+AV5=1,AT5+AU5=1),IF(AU5=0,Inputs!$E$64,IF(AU5=1,-Inputs!$E$64,0)),0)</f>
        <v>0</v>
      </c>
      <c r="AV48" s="807">
        <f>IF(OR(AV5+AW5=1,AU5+AV5=1),IF(AV5=0,Inputs!$E$64,IF(AV5=1,-Inputs!$E$64,0)),0)</f>
        <v>0</v>
      </c>
      <c r="AW48" s="807">
        <f>IF(OR(AW5+AX5=1,AV5+AW5=1),IF(AW5=0,Inputs!$E$64,IF(AW5=1,-Inputs!$E$64,0)),0)</f>
        <v>0</v>
      </c>
      <c r="AX48" s="807">
        <f>IF(OR(AX5+AY5=1,AW5+AX5=1),IF(AX5=0,Inputs!$E$64,IF(AX5=1,-Inputs!$E$64,0)),0)</f>
        <v>0</v>
      </c>
      <c r="AY48" s="807">
        <f>IF(OR(AY5+AZ5=1,AX5+AY5=1),IF(AY5=0,Inputs!$E$64,IF(AY5=1,-Inputs!$E$64,0)),0)</f>
        <v>0</v>
      </c>
      <c r="AZ48" s="807">
        <f>IF(OR(AZ5+BA5=1,AY5+AZ5=1),IF(AZ5=0,Inputs!$E$64,IF(AZ5=1,-Inputs!$E$64,0)),0)</f>
        <v>0</v>
      </c>
      <c r="BA48" s="807">
        <f>IF(OR(BA5+BB5=1,AZ5+BA5=1),IF(BA5=0,Inputs!$E$64,IF(BA5=1,-Inputs!$E$64,0)),0)</f>
        <v>0</v>
      </c>
      <c r="BB48" s="807">
        <f>IF(OR(BB5+BC5=1,BA5+BB5=1),IF(BB5=0,Inputs!$E$64,IF(BB5=1,-Inputs!$E$64,0)),0)</f>
        <v>0</v>
      </c>
      <c r="BC48" s="807">
        <f>IF(OR(BC5+BD5=1,BB5+BC5=1),IF(BC5=0,Inputs!$E$64,IF(BC5=1,-Inputs!$E$64,0)),0)</f>
        <v>0</v>
      </c>
      <c r="BD48" s="807">
        <f>IF(OR(BD5+BE5=1,BC5+BD5=1),IF(BD5=0,Inputs!$E$64,IF(BD5=1,-Inputs!$E$64,0)),0)</f>
        <v>0</v>
      </c>
      <c r="BE48" s="807">
        <f>IF(OR(BE5+BF5=1,BD5+BE5=1),IF(BE5=0,Inputs!$E$64,IF(BE5=1,-Inputs!$E$64,0)),0)</f>
        <v>0</v>
      </c>
      <c r="BF48" s="807">
        <f>IF(OR(BF5+BG5=1,BE5+BF5=1),IF(BF5=0,Inputs!$E$64,IF(BF5=1,-Inputs!$E$64,0)),0)</f>
        <v>0</v>
      </c>
      <c r="BG48" s="807">
        <f>IF(BG5&gt;BH5,0,IF(OR(BG5+BH5=1,BF5+BG5=1),IF(BG5=0,Inputs!$E$64,IF(BG5=1,-Inputs!$E$64,0)),0))</f>
        <v>0</v>
      </c>
      <c r="BH48" s="807">
        <f>IF(BH5&gt;BI5,0,IF(OR(BH5+BI5=1,BG5+BH5=1),IF(BH5=0,Inputs!$E$64,IF(BH5=1,-Inputs!$E$64,0)),0))</f>
        <v>0.15</v>
      </c>
      <c r="BI48" s="807">
        <f>IF(BI5&gt;BJ5,0,IF(OR(BI5+BJ5=1,BH5+BI5=1),IF(BI5=0,Inputs!$E$64,IF(BI5=1,-Inputs!$E$64,0)),0))</f>
        <v>0</v>
      </c>
      <c r="BJ48" s="807">
        <f>IF(BJ5&gt;BK5,0,IF(OR(BJ5+BK5=1,BI5+BJ5=1),IF(BJ5=0,Inputs!$E$64,IF(BJ5=1,-Inputs!$E$64,0)),0))</f>
        <v>0</v>
      </c>
      <c r="BK48" s="807">
        <f>IF(BK5&gt;BL5,0,IF(OR(BK5+BL5=1,BJ5+BK5=1),IF(BK5=0,Inputs!$E$64,IF(BK5=1,-Inputs!$E$64,0)),0))</f>
        <v>0</v>
      </c>
      <c r="BL48" s="807">
        <f>IF(BL5&gt;BM5,0,IF(OR(BL5+BM5=1,BK5+BL5=1),IF(BL5=0,Inputs!$E$64,IF(BL5=1,-Inputs!$E$64,0)),0))</f>
        <v>0</v>
      </c>
    </row>
    <row r="49" spans="1:16381" s="3" customFormat="1" x14ac:dyDescent="0.3">
      <c r="E49" s="762"/>
      <c r="F49" s="762"/>
      <c r="G49" s="762"/>
      <c r="H49" s="762"/>
      <c r="I49" s="762"/>
      <c r="J49" s="762"/>
      <c r="K49" s="762"/>
      <c r="L49" s="762"/>
      <c r="M49" s="762"/>
      <c r="N49" s="762"/>
      <c r="O49" s="762"/>
      <c r="P49" s="762"/>
      <c r="Q49" s="762"/>
      <c r="R49" s="762"/>
      <c r="S49" s="762"/>
      <c r="T49" s="762"/>
      <c r="U49" s="762"/>
      <c r="V49" s="762"/>
      <c r="W49" s="762"/>
      <c r="X49" s="762"/>
      <c r="Y49" s="762"/>
      <c r="Z49" s="762"/>
      <c r="AA49" s="762"/>
      <c r="AB49" s="762"/>
      <c r="AC49" s="762"/>
      <c r="AD49" s="762"/>
      <c r="AE49" s="762"/>
      <c r="AF49" s="762"/>
      <c r="AG49" s="762"/>
      <c r="AH49" s="762"/>
      <c r="AI49" s="762"/>
      <c r="AJ49" s="762"/>
      <c r="AK49" s="762"/>
      <c r="AL49" s="762"/>
      <c r="AM49" s="762"/>
      <c r="AN49" s="762"/>
      <c r="AO49" s="762"/>
      <c r="AP49" s="762"/>
      <c r="AQ49" s="762"/>
      <c r="AR49" s="762"/>
      <c r="AS49" s="762"/>
      <c r="AT49" s="762"/>
      <c r="AU49" s="762"/>
      <c r="AV49" s="762"/>
      <c r="AW49" s="762"/>
      <c r="AX49" s="762"/>
      <c r="AY49" s="762"/>
      <c r="AZ49" s="762"/>
      <c r="BA49" s="762"/>
      <c r="BB49" s="762"/>
      <c r="BC49" s="762"/>
      <c r="BD49" s="762"/>
      <c r="BE49" s="762"/>
      <c r="BF49" s="762"/>
      <c r="BG49" s="762"/>
      <c r="BH49" s="762"/>
      <c r="BI49" s="762"/>
      <c r="BJ49" s="762"/>
      <c r="BK49" s="762"/>
      <c r="BL49" s="762"/>
    </row>
    <row r="50" spans="1:16381" x14ac:dyDescent="0.3">
      <c r="A50" s="8" t="s">
        <v>7</v>
      </c>
      <c r="B50" s="6"/>
      <c r="C50" s="13"/>
      <c r="D50" s="9"/>
      <c r="E50" s="9"/>
      <c r="F50" s="4"/>
      <c r="G50" s="4"/>
      <c r="H50" s="4"/>
      <c r="I50" s="4"/>
      <c r="J50" s="4"/>
      <c r="K50" s="4"/>
      <c r="L50" s="4"/>
    </row>
    <row r="51" spans="1:16381" x14ac:dyDescent="0.3">
      <c r="A51" s="8"/>
      <c r="B51" s="6" t="s">
        <v>7</v>
      </c>
      <c r="C51" s="489" t="s">
        <v>6</v>
      </c>
      <c r="D51" s="6"/>
      <c r="E51" s="182">
        <v>2.6</v>
      </c>
      <c r="F51" s="104">
        <f t="shared" ref="F51:AK51" si="31">E51*(1+F52)</f>
        <v>2.6</v>
      </c>
      <c r="G51" s="104">
        <f t="shared" si="31"/>
        <v>2.6</v>
      </c>
      <c r="H51" s="104">
        <f t="shared" si="31"/>
        <v>2.6</v>
      </c>
      <c r="I51" s="104">
        <f t="shared" si="31"/>
        <v>2.6</v>
      </c>
      <c r="J51" s="104">
        <f t="shared" si="31"/>
        <v>2.6</v>
      </c>
      <c r="K51" s="104">
        <f t="shared" si="31"/>
        <v>2.6</v>
      </c>
      <c r="L51" s="104">
        <f t="shared" si="31"/>
        <v>2.6</v>
      </c>
      <c r="M51" s="104">
        <f t="shared" si="31"/>
        <v>2.6</v>
      </c>
      <c r="N51" s="104">
        <f t="shared" si="31"/>
        <v>2.6</v>
      </c>
      <c r="O51" s="104">
        <f t="shared" si="31"/>
        <v>2.6</v>
      </c>
      <c r="P51" s="104">
        <f t="shared" si="31"/>
        <v>2.6</v>
      </c>
      <c r="Q51" s="104">
        <f t="shared" si="31"/>
        <v>2.6</v>
      </c>
      <c r="R51" s="104">
        <f t="shared" si="31"/>
        <v>2.6</v>
      </c>
      <c r="S51" s="104">
        <f t="shared" si="31"/>
        <v>2.6</v>
      </c>
      <c r="T51" s="104">
        <f t="shared" si="31"/>
        <v>2.6</v>
      </c>
      <c r="U51" s="104">
        <f t="shared" si="31"/>
        <v>2.6</v>
      </c>
      <c r="V51" s="104">
        <f t="shared" si="31"/>
        <v>2.6</v>
      </c>
      <c r="W51" s="104">
        <f t="shared" si="31"/>
        <v>2.6</v>
      </c>
      <c r="X51" s="104">
        <f t="shared" si="31"/>
        <v>2.6</v>
      </c>
      <c r="Y51" s="104">
        <f t="shared" si="31"/>
        <v>2.6</v>
      </c>
      <c r="Z51" s="104">
        <f t="shared" si="31"/>
        <v>2.6</v>
      </c>
      <c r="AA51" s="104">
        <f t="shared" si="31"/>
        <v>2.6</v>
      </c>
      <c r="AB51" s="104">
        <f t="shared" si="31"/>
        <v>2.6</v>
      </c>
      <c r="AC51" s="104">
        <f t="shared" si="31"/>
        <v>2.6</v>
      </c>
      <c r="AD51" s="104">
        <f t="shared" si="31"/>
        <v>2.6</v>
      </c>
      <c r="AE51" s="104">
        <f t="shared" si="31"/>
        <v>2.6</v>
      </c>
      <c r="AF51" s="104">
        <f t="shared" si="31"/>
        <v>2.6</v>
      </c>
      <c r="AG51" s="104">
        <f t="shared" si="31"/>
        <v>2.6</v>
      </c>
      <c r="AH51" s="104">
        <f t="shared" si="31"/>
        <v>2.6</v>
      </c>
      <c r="AI51" s="104">
        <f t="shared" si="31"/>
        <v>2.6</v>
      </c>
      <c r="AJ51" s="104">
        <f t="shared" si="31"/>
        <v>2.6</v>
      </c>
      <c r="AK51" s="104">
        <f t="shared" si="31"/>
        <v>2.6</v>
      </c>
      <c r="AL51" s="104">
        <f t="shared" ref="AL51:BI51" si="32">AK51*(1+AL52)</f>
        <v>2.6</v>
      </c>
      <c r="AM51" s="104">
        <f t="shared" si="32"/>
        <v>2.6</v>
      </c>
      <c r="AN51" s="104">
        <f t="shared" si="32"/>
        <v>2.6</v>
      </c>
      <c r="AO51" s="104">
        <f t="shared" si="32"/>
        <v>2.6</v>
      </c>
      <c r="AP51" s="104">
        <f t="shared" si="32"/>
        <v>2.6</v>
      </c>
      <c r="AQ51" s="104">
        <f t="shared" si="32"/>
        <v>2.6</v>
      </c>
      <c r="AR51" s="104">
        <f t="shared" si="32"/>
        <v>2.6</v>
      </c>
      <c r="AS51" s="104">
        <f t="shared" si="32"/>
        <v>2.6</v>
      </c>
      <c r="AT51" s="104">
        <f t="shared" si="32"/>
        <v>2.6</v>
      </c>
      <c r="AU51" s="104">
        <f t="shared" si="32"/>
        <v>2.6</v>
      </c>
      <c r="AV51" s="104">
        <f t="shared" si="32"/>
        <v>2.6</v>
      </c>
      <c r="AW51" s="104">
        <f t="shared" si="32"/>
        <v>2.6</v>
      </c>
      <c r="AX51" s="104">
        <f t="shared" si="32"/>
        <v>2.6</v>
      </c>
      <c r="AY51" s="104">
        <f t="shared" si="32"/>
        <v>2.6</v>
      </c>
      <c r="AZ51" s="104">
        <f t="shared" si="32"/>
        <v>2.6</v>
      </c>
      <c r="BA51" s="104">
        <f t="shared" si="32"/>
        <v>2.6</v>
      </c>
      <c r="BB51" s="104">
        <f t="shared" si="32"/>
        <v>2.6</v>
      </c>
      <c r="BC51" s="104">
        <f t="shared" si="32"/>
        <v>2.6</v>
      </c>
      <c r="BD51" s="104">
        <f t="shared" si="32"/>
        <v>2.6</v>
      </c>
      <c r="BE51" s="104">
        <f t="shared" si="32"/>
        <v>2.6</v>
      </c>
      <c r="BF51" s="104">
        <f t="shared" si="32"/>
        <v>2.6</v>
      </c>
      <c r="BG51" s="104">
        <f t="shared" si="32"/>
        <v>2.6</v>
      </c>
      <c r="BH51" s="104">
        <f t="shared" si="32"/>
        <v>2.6</v>
      </c>
      <c r="BI51" s="104">
        <f t="shared" si="32"/>
        <v>2.6</v>
      </c>
      <c r="BJ51" s="104">
        <f t="shared" ref="BJ51" si="33">BI51*(1+BJ52)</f>
        <v>2.6</v>
      </c>
      <c r="BK51" s="104">
        <f t="shared" ref="BK51" si="34">BJ51*(1+BK52)</f>
        <v>2.6</v>
      </c>
      <c r="BL51" s="104">
        <f t="shared" ref="BL51" si="35">BK51*(1+BL52)</f>
        <v>2.6</v>
      </c>
    </row>
    <row r="52" spans="1:16381" x14ac:dyDescent="0.3">
      <c r="A52" s="8"/>
      <c r="B52" s="6" t="s">
        <v>5</v>
      </c>
      <c r="C52" s="489" t="s">
        <v>0</v>
      </c>
      <c r="D52" s="6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>
        <v>0</v>
      </c>
      <c r="AI52" s="181">
        <v>0</v>
      </c>
      <c r="AJ52" s="181">
        <v>0</v>
      </c>
      <c r="AK52" s="181">
        <v>0</v>
      </c>
      <c r="AL52" s="181">
        <v>0</v>
      </c>
      <c r="AM52" s="181">
        <v>0</v>
      </c>
      <c r="AN52" s="181">
        <v>0</v>
      </c>
      <c r="AO52" s="181">
        <v>0</v>
      </c>
      <c r="AP52" s="181">
        <v>0</v>
      </c>
      <c r="AQ52" s="181">
        <v>0</v>
      </c>
      <c r="AR52" s="181">
        <v>0</v>
      </c>
      <c r="AS52" s="181">
        <v>0</v>
      </c>
      <c r="AT52" s="181">
        <v>0</v>
      </c>
      <c r="AU52" s="181">
        <v>0</v>
      </c>
      <c r="AV52" s="181">
        <v>0</v>
      </c>
      <c r="AW52" s="181">
        <v>0</v>
      </c>
      <c r="AX52" s="181">
        <v>0</v>
      </c>
      <c r="AY52" s="181">
        <v>0</v>
      </c>
      <c r="AZ52" s="181">
        <v>0</v>
      </c>
      <c r="BA52" s="181">
        <v>0</v>
      </c>
      <c r="BB52" s="181">
        <v>0</v>
      </c>
      <c r="BC52" s="181">
        <v>0</v>
      </c>
      <c r="BD52" s="181">
        <v>0</v>
      </c>
      <c r="BE52" s="181">
        <v>0</v>
      </c>
      <c r="BF52" s="181">
        <v>0</v>
      </c>
      <c r="BG52" s="181">
        <v>0</v>
      </c>
      <c r="BH52" s="181">
        <v>0</v>
      </c>
      <c r="BI52" s="181">
        <v>0</v>
      </c>
      <c r="BJ52" s="181">
        <v>0</v>
      </c>
      <c r="BK52" s="181">
        <v>0</v>
      </c>
      <c r="BL52" s="181">
        <v>0</v>
      </c>
    </row>
    <row r="53" spans="1:16381" x14ac:dyDescent="0.3">
      <c r="A53" s="8"/>
      <c r="B53" s="8"/>
      <c r="C53" s="47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/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/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  <c r="AOY53" s="8"/>
      <c r="AOZ53" s="8"/>
      <c r="APA53" s="8"/>
      <c r="APB53" s="8"/>
      <c r="APC53" s="8"/>
      <c r="APD53" s="8"/>
      <c r="APE53" s="8"/>
      <c r="APF53" s="8"/>
      <c r="APG53" s="8"/>
      <c r="APH53" s="8"/>
      <c r="API53" s="8"/>
      <c r="APJ53" s="8"/>
      <c r="APK53" s="8"/>
      <c r="APL53" s="8"/>
      <c r="APM53" s="8"/>
      <c r="APN53" s="8"/>
      <c r="APO53" s="8"/>
      <c r="APP53" s="8"/>
      <c r="APQ53" s="8"/>
      <c r="APR53" s="8"/>
      <c r="APS53" s="8"/>
      <c r="APT53" s="8"/>
      <c r="APU53" s="8"/>
      <c r="APV53" s="8"/>
      <c r="APW53" s="8"/>
      <c r="APX53" s="8"/>
      <c r="APY53" s="8"/>
      <c r="APZ53" s="8"/>
      <c r="AQA53" s="8"/>
      <c r="AQB53" s="8"/>
      <c r="AQC53" s="8"/>
      <c r="AQD53" s="8"/>
      <c r="AQE53" s="8"/>
      <c r="AQF53" s="8"/>
      <c r="AQG53" s="8"/>
      <c r="AQH53" s="8"/>
      <c r="AQI53" s="8"/>
      <c r="AQJ53" s="8"/>
      <c r="AQK53" s="8"/>
      <c r="AQL53" s="8"/>
      <c r="AQM53" s="8"/>
      <c r="AQN53" s="8"/>
      <c r="AQO53" s="8"/>
      <c r="AQP53" s="8"/>
      <c r="AQQ53" s="8"/>
      <c r="AQR53" s="8"/>
      <c r="AQS53" s="8"/>
      <c r="AQT53" s="8"/>
      <c r="AQU53" s="8"/>
      <c r="AQV53" s="8"/>
      <c r="AQW53" s="8"/>
      <c r="AQX53" s="8"/>
      <c r="AQY53" s="8"/>
      <c r="AQZ53" s="8"/>
      <c r="ARA53" s="8"/>
      <c r="ARB53" s="8"/>
      <c r="ARC53" s="8"/>
      <c r="ARD53" s="8"/>
      <c r="ARE53" s="8"/>
      <c r="ARF53" s="8"/>
      <c r="ARG53" s="8"/>
      <c r="ARH53" s="8"/>
      <c r="ARI53" s="8"/>
      <c r="ARJ53" s="8"/>
      <c r="ARK53" s="8"/>
      <c r="ARL53" s="8"/>
      <c r="ARM53" s="8"/>
      <c r="ARN53" s="8"/>
      <c r="ARO53" s="8"/>
      <c r="ARP53" s="8"/>
      <c r="ARQ53" s="8"/>
      <c r="ARR53" s="8"/>
      <c r="ARS53" s="8"/>
      <c r="ART53" s="8"/>
      <c r="ARU53" s="8"/>
      <c r="ARV53" s="8"/>
      <c r="ARW53" s="8"/>
      <c r="ARX53" s="8"/>
      <c r="ARY53" s="8"/>
      <c r="ARZ53" s="8"/>
      <c r="ASA53" s="8"/>
      <c r="ASB53" s="8"/>
      <c r="ASC53" s="8"/>
      <c r="ASD53" s="8"/>
      <c r="ASE53" s="8"/>
      <c r="ASF53" s="8"/>
      <c r="ASG53" s="8"/>
      <c r="ASH53" s="8"/>
      <c r="ASI53" s="8"/>
      <c r="ASJ53" s="8"/>
      <c r="ASK53" s="8"/>
      <c r="ASL53" s="8"/>
      <c r="ASM53" s="8"/>
      <c r="ASN53" s="8"/>
      <c r="ASO53" s="8"/>
      <c r="ASP53" s="8"/>
      <c r="ASQ53" s="8"/>
      <c r="ASR53" s="8"/>
      <c r="ASS53" s="8"/>
      <c r="AST53" s="8"/>
      <c r="ASU53" s="8"/>
      <c r="ASV53" s="8"/>
      <c r="ASW53" s="8"/>
      <c r="ASX53" s="8"/>
      <c r="ASY53" s="8"/>
      <c r="ASZ53" s="8"/>
      <c r="ATA53" s="8"/>
      <c r="ATB53" s="8"/>
      <c r="ATC53" s="8"/>
      <c r="ATD53" s="8"/>
      <c r="ATE53" s="8"/>
      <c r="ATF53" s="8"/>
      <c r="ATG53" s="8"/>
      <c r="ATH53" s="8"/>
      <c r="ATI53" s="8"/>
      <c r="ATJ53" s="8"/>
      <c r="ATK53" s="8"/>
      <c r="ATL53" s="8"/>
      <c r="ATM53" s="8"/>
      <c r="ATN53" s="8"/>
      <c r="ATO53" s="8"/>
      <c r="ATP53" s="8"/>
      <c r="ATQ53" s="8"/>
      <c r="ATR53" s="8"/>
      <c r="ATS53" s="8"/>
      <c r="ATT53" s="8"/>
      <c r="ATU53" s="8"/>
      <c r="ATV53" s="8"/>
      <c r="ATW53" s="8"/>
      <c r="ATX53" s="8"/>
      <c r="ATY53" s="8"/>
      <c r="ATZ53" s="8"/>
      <c r="AUA53" s="8"/>
      <c r="AUB53" s="8"/>
      <c r="AUC53" s="8"/>
      <c r="AUD53" s="8"/>
      <c r="AUE53" s="8"/>
      <c r="AUF53" s="8"/>
      <c r="AUG53" s="8"/>
      <c r="AUH53" s="8"/>
      <c r="AUI53" s="8"/>
      <c r="AUJ53" s="8"/>
      <c r="AUK53" s="8"/>
      <c r="AUL53" s="8"/>
      <c r="AUM53" s="8"/>
      <c r="AUN53" s="8"/>
      <c r="AUO53" s="8"/>
      <c r="AUP53" s="8"/>
      <c r="AUQ53" s="8"/>
      <c r="AUR53" s="8"/>
      <c r="AUS53" s="8"/>
      <c r="AUT53" s="8"/>
      <c r="AUU53" s="8"/>
      <c r="AUV53" s="8"/>
      <c r="AUW53" s="8"/>
      <c r="AUX53" s="8"/>
      <c r="AUY53" s="8"/>
      <c r="AUZ53" s="8"/>
      <c r="AVA53" s="8"/>
      <c r="AVB53" s="8"/>
      <c r="AVC53" s="8"/>
      <c r="AVD53" s="8"/>
      <c r="AVE53" s="8"/>
      <c r="AVF53" s="8"/>
      <c r="AVG53" s="8"/>
      <c r="AVH53" s="8"/>
      <c r="AVI53" s="8"/>
      <c r="AVJ53" s="8"/>
      <c r="AVK53" s="8"/>
      <c r="AVL53" s="8"/>
      <c r="AVM53" s="8"/>
      <c r="AVN53" s="8"/>
      <c r="AVO53" s="8"/>
      <c r="AVP53" s="8"/>
      <c r="AVQ53" s="8"/>
      <c r="AVR53" s="8"/>
      <c r="AVS53" s="8"/>
      <c r="AVT53" s="8"/>
      <c r="AVU53" s="8"/>
      <c r="AVV53" s="8"/>
      <c r="AVW53" s="8"/>
      <c r="AVX53" s="8"/>
      <c r="AVY53" s="8"/>
      <c r="AVZ53" s="8"/>
      <c r="AWA53" s="8"/>
      <c r="AWB53" s="8"/>
      <c r="AWC53" s="8"/>
      <c r="AWD53" s="8"/>
      <c r="AWE53" s="8"/>
      <c r="AWF53" s="8"/>
      <c r="AWG53" s="8"/>
      <c r="AWH53" s="8"/>
      <c r="AWI53" s="8"/>
      <c r="AWJ53" s="8"/>
      <c r="AWK53" s="8"/>
      <c r="AWL53" s="8"/>
      <c r="AWM53" s="8"/>
      <c r="AWN53" s="8"/>
      <c r="AWO53" s="8"/>
      <c r="AWP53" s="8"/>
      <c r="AWQ53" s="8"/>
      <c r="AWR53" s="8"/>
      <c r="AWS53" s="8"/>
      <c r="AWT53" s="8"/>
      <c r="AWU53" s="8"/>
      <c r="AWV53" s="8"/>
      <c r="AWW53" s="8"/>
      <c r="AWX53" s="8"/>
      <c r="AWY53" s="8"/>
      <c r="AWZ53" s="8"/>
      <c r="AXA53" s="8"/>
      <c r="AXB53" s="8"/>
      <c r="AXC53" s="8"/>
      <c r="AXD53" s="8"/>
      <c r="AXE53" s="8"/>
      <c r="AXF53" s="8"/>
      <c r="AXG53" s="8"/>
      <c r="AXH53" s="8"/>
      <c r="AXI53" s="8"/>
      <c r="AXJ53" s="8"/>
      <c r="AXK53" s="8"/>
      <c r="AXL53" s="8"/>
      <c r="AXM53" s="8"/>
      <c r="AXN53" s="8"/>
      <c r="AXO53" s="8"/>
      <c r="AXP53" s="8"/>
      <c r="AXQ53" s="8"/>
      <c r="AXR53" s="8"/>
      <c r="AXS53" s="8"/>
      <c r="AXT53" s="8"/>
      <c r="AXU53" s="8"/>
      <c r="AXV53" s="8"/>
      <c r="AXW53" s="8"/>
      <c r="AXX53" s="8"/>
      <c r="AXY53" s="8"/>
      <c r="AXZ53" s="8"/>
      <c r="AYA53" s="8"/>
      <c r="AYB53" s="8"/>
      <c r="AYC53" s="8"/>
      <c r="AYD53" s="8"/>
      <c r="AYE53" s="8"/>
      <c r="AYF53" s="8"/>
      <c r="AYG53" s="8"/>
      <c r="AYH53" s="8"/>
      <c r="AYI53" s="8"/>
      <c r="AYJ53" s="8"/>
      <c r="AYK53" s="8"/>
      <c r="AYL53" s="8"/>
      <c r="AYM53" s="8"/>
      <c r="AYN53" s="8"/>
      <c r="AYO53" s="8"/>
      <c r="AYP53" s="8"/>
      <c r="AYQ53" s="8"/>
      <c r="AYR53" s="8"/>
      <c r="AYS53" s="8"/>
      <c r="AYT53" s="8"/>
      <c r="AYU53" s="8"/>
      <c r="AYV53" s="8"/>
      <c r="AYW53" s="8"/>
      <c r="AYX53" s="8"/>
      <c r="AYY53" s="8"/>
      <c r="AYZ53" s="8"/>
      <c r="AZA53" s="8"/>
      <c r="AZB53" s="8"/>
      <c r="AZC53" s="8"/>
      <c r="AZD53" s="8"/>
      <c r="AZE53" s="8"/>
      <c r="AZF53" s="8"/>
      <c r="AZG53" s="8"/>
      <c r="AZH53" s="8"/>
      <c r="AZI53" s="8"/>
      <c r="AZJ53" s="8"/>
      <c r="AZK53" s="8"/>
      <c r="AZL53" s="8"/>
      <c r="AZM53" s="8"/>
      <c r="AZN53" s="8"/>
      <c r="AZO53" s="8"/>
      <c r="AZP53" s="8"/>
      <c r="AZQ53" s="8"/>
      <c r="AZR53" s="8"/>
      <c r="AZS53" s="8"/>
      <c r="AZT53" s="8"/>
      <c r="AZU53" s="8"/>
      <c r="AZV53" s="8"/>
      <c r="AZW53" s="8"/>
      <c r="AZX53" s="8"/>
      <c r="AZY53" s="8"/>
      <c r="AZZ53" s="8"/>
      <c r="BAA53" s="8"/>
      <c r="BAB53" s="8"/>
      <c r="BAC53" s="8"/>
      <c r="BAD53" s="8"/>
      <c r="BAE53" s="8"/>
      <c r="BAF53" s="8"/>
      <c r="BAG53" s="8"/>
      <c r="BAH53" s="8"/>
      <c r="BAI53" s="8"/>
      <c r="BAJ53" s="8"/>
      <c r="BAK53" s="8"/>
      <c r="BAL53" s="8"/>
      <c r="BAM53" s="8"/>
      <c r="BAN53" s="8"/>
      <c r="BAO53" s="8"/>
      <c r="BAP53" s="8"/>
      <c r="BAQ53" s="8"/>
      <c r="BAR53" s="8"/>
      <c r="BAS53" s="8"/>
      <c r="BAT53" s="8"/>
      <c r="BAU53" s="8"/>
      <c r="BAV53" s="8"/>
      <c r="BAW53" s="8"/>
      <c r="BAX53" s="8"/>
      <c r="BAY53" s="8"/>
      <c r="BAZ53" s="8"/>
      <c r="BBA53" s="8"/>
      <c r="BBB53" s="8"/>
      <c r="BBC53" s="8"/>
      <c r="BBD53" s="8"/>
      <c r="BBE53" s="8"/>
      <c r="BBF53" s="8"/>
      <c r="BBG53" s="8"/>
      <c r="BBH53" s="8"/>
      <c r="BBI53" s="8"/>
      <c r="BBJ53" s="8"/>
      <c r="BBK53" s="8"/>
      <c r="BBL53" s="8"/>
      <c r="BBM53" s="8"/>
      <c r="BBN53" s="8"/>
      <c r="BBO53" s="8"/>
      <c r="BBP53" s="8"/>
      <c r="BBQ53" s="8"/>
      <c r="BBR53" s="8"/>
      <c r="BBS53" s="8"/>
      <c r="BBT53" s="8"/>
      <c r="BBU53" s="8"/>
      <c r="BBV53" s="8"/>
      <c r="BBW53" s="8"/>
      <c r="BBX53" s="8"/>
      <c r="BBY53" s="8"/>
      <c r="BBZ53" s="8"/>
      <c r="BCA53" s="8"/>
      <c r="BCB53" s="8"/>
      <c r="BCC53" s="8"/>
      <c r="BCD53" s="8"/>
      <c r="BCE53" s="8"/>
      <c r="BCF53" s="8"/>
      <c r="BCG53" s="8"/>
      <c r="BCH53" s="8"/>
      <c r="BCI53" s="8"/>
      <c r="BCJ53" s="8"/>
      <c r="BCK53" s="8"/>
      <c r="BCL53" s="8"/>
      <c r="BCM53" s="8"/>
      <c r="BCN53" s="8"/>
      <c r="BCO53" s="8"/>
      <c r="BCP53" s="8"/>
      <c r="BCQ53" s="8"/>
      <c r="BCR53" s="8"/>
      <c r="BCS53" s="8"/>
      <c r="BCT53" s="8"/>
      <c r="BCU53" s="8"/>
      <c r="BCV53" s="8"/>
      <c r="BCW53" s="8"/>
      <c r="BCX53" s="8"/>
      <c r="BCY53" s="8"/>
      <c r="BCZ53" s="8"/>
      <c r="BDA53" s="8"/>
      <c r="BDB53" s="8"/>
      <c r="BDC53" s="8"/>
      <c r="BDD53" s="8"/>
      <c r="BDE53" s="8"/>
      <c r="BDF53" s="8"/>
      <c r="BDG53" s="8"/>
      <c r="BDH53" s="8"/>
      <c r="BDI53" s="8"/>
      <c r="BDJ53" s="8"/>
      <c r="BDK53" s="8"/>
      <c r="BDL53" s="8"/>
      <c r="BDM53" s="8"/>
      <c r="BDN53" s="8"/>
      <c r="BDO53" s="8"/>
      <c r="BDP53" s="8"/>
      <c r="BDQ53" s="8"/>
      <c r="BDR53" s="8"/>
      <c r="BDS53" s="8"/>
      <c r="BDT53" s="8"/>
      <c r="BDU53" s="8"/>
      <c r="BDV53" s="8"/>
      <c r="BDW53" s="8"/>
      <c r="BDX53" s="8"/>
      <c r="BDY53" s="8"/>
      <c r="BDZ53" s="8"/>
      <c r="BEA53" s="8"/>
      <c r="BEB53" s="8"/>
      <c r="BEC53" s="8"/>
      <c r="BED53" s="8"/>
      <c r="BEE53" s="8"/>
      <c r="BEF53" s="8"/>
      <c r="BEG53" s="8"/>
      <c r="BEH53" s="8"/>
      <c r="BEI53" s="8"/>
      <c r="BEJ53" s="8"/>
      <c r="BEK53" s="8"/>
      <c r="BEL53" s="8"/>
      <c r="BEM53" s="8"/>
      <c r="BEN53" s="8"/>
      <c r="BEO53" s="8"/>
      <c r="BEP53" s="8"/>
      <c r="BEQ53" s="8"/>
      <c r="BER53" s="8"/>
      <c r="BES53" s="8"/>
      <c r="BET53" s="8"/>
      <c r="BEU53" s="8"/>
      <c r="BEV53" s="8"/>
      <c r="BEW53" s="8"/>
      <c r="BEX53" s="8"/>
      <c r="BEY53" s="8"/>
      <c r="BEZ53" s="8"/>
      <c r="BFA53" s="8"/>
      <c r="BFB53" s="8"/>
      <c r="BFC53" s="8"/>
      <c r="BFD53" s="8"/>
      <c r="BFE53" s="8"/>
      <c r="BFF53" s="8"/>
      <c r="BFG53" s="8"/>
      <c r="BFH53" s="8"/>
      <c r="BFI53" s="8"/>
      <c r="BFJ53" s="8"/>
      <c r="BFK53" s="8"/>
      <c r="BFL53" s="8"/>
      <c r="BFM53" s="8"/>
      <c r="BFN53" s="8"/>
      <c r="BFO53" s="8"/>
      <c r="BFP53" s="8"/>
      <c r="BFQ53" s="8"/>
      <c r="BFR53" s="8"/>
      <c r="BFS53" s="8"/>
      <c r="BFT53" s="8"/>
      <c r="BFU53" s="8"/>
      <c r="BFV53" s="8"/>
      <c r="BFW53" s="8"/>
      <c r="BFX53" s="8"/>
      <c r="BFY53" s="8"/>
      <c r="BFZ53" s="8"/>
      <c r="BGA53" s="8"/>
      <c r="BGB53" s="8"/>
      <c r="BGC53" s="8"/>
      <c r="BGD53" s="8"/>
      <c r="BGE53" s="8"/>
      <c r="BGF53" s="8"/>
      <c r="BGG53" s="8"/>
      <c r="BGH53" s="8"/>
      <c r="BGI53" s="8"/>
      <c r="BGJ53" s="8"/>
      <c r="BGK53" s="8"/>
      <c r="BGL53" s="8"/>
      <c r="BGM53" s="8"/>
      <c r="BGN53" s="8"/>
      <c r="BGO53" s="8"/>
      <c r="BGP53" s="8"/>
      <c r="BGQ53" s="8"/>
      <c r="BGR53" s="8"/>
      <c r="BGS53" s="8"/>
      <c r="BGT53" s="8"/>
      <c r="BGU53" s="8"/>
      <c r="BGV53" s="8"/>
      <c r="BGW53" s="8"/>
      <c r="BGX53" s="8"/>
      <c r="BGY53" s="8"/>
      <c r="BGZ53" s="8"/>
      <c r="BHA53" s="8"/>
      <c r="BHB53" s="8"/>
      <c r="BHC53" s="8"/>
      <c r="BHD53" s="8"/>
      <c r="BHE53" s="8"/>
      <c r="BHF53" s="8"/>
      <c r="BHG53" s="8"/>
      <c r="BHH53" s="8"/>
      <c r="BHI53" s="8"/>
      <c r="BHJ53" s="8"/>
      <c r="BHK53" s="8"/>
      <c r="BHL53" s="8"/>
      <c r="BHM53" s="8"/>
      <c r="BHN53" s="8"/>
      <c r="BHO53" s="8"/>
      <c r="BHP53" s="8"/>
      <c r="BHQ53" s="8"/>
      <c r="BHR53" s="8"/>
      <c r="BHS53" s="8"/>
      <c r="BHT53" s="8"/>
      <c r="BHU53" s="8"/>
      <c r="BHV53" s="8"/>
      <c r="BHW53" s="8"/>
      <c r="BHX53" s="8"/>
      <c r="BHY53" s="8"/>
      <c r="BHZ53" s="8"/>
      <c r="BIA53" s="8"/>
      <c r="BIB53" s="8"/>
      <c r="BIC53" s="8"/>
      <c r="BID53" s="8"/>
      <c r="BIE53" s="8"/>
      <c r="BIF53" s="8"/>
      <c r="BIG53" s="8"/>
      <c r="BIH53" s="8"/>
      <c r="BII53" s="8"/>
      <c r="BIJ53" s="8"/>
      <c r="BIK53" s="8"/>
      <c r="BIL53" s="8"/>
      <c r="BIM53" s="8"/>
      <c r="BIN53" s="8"/>
      <c r="BIO53" s="8"/>
      <c r="BIP53" s="8"/>
      <c r="BIQ53" s="8"/>
      <c r="BIR53" s="8"/>
      <c r="BIS53" s="8"/>
      <c r="BIT53" s="8"/>
      <c r="BIU53" s="8"/>
      <c r="BIV53" s="8"/>
      <c r="BIW53" s="8"/>
      <c r="BIX53" s="8"/>
      <c r="BIY53" s="8"/>
      <c r="BIZ53" s="8"/>
      <c r="BJA53" s="8"/>
      <c r="BJB53" s="8"/>
      <c r="BJC53" s="8"/>
      <c r="BJD53" s="8"/>
      <c r="BJE53" s="8"/>
      <c r="BJF53" s="8"/>
      <c r="BJG53" s="8"/>
      <c r="BJH53" s="8"/>
      <c r="BJI53" s="8"/>
      <c r="BJJ53" s="8"/>
      <c r="BJK53" s="8"/>
      <c r="BJL53" s="8"/>
      <c r="BJM53" s="8"/>
      <c r="BJN53" s="8"/>
      <c r="BJO53" s="8"/>
      <c r="BJP53" s="8"/>
      <c r="BJQ53" s="8"/>
      <c r="BJR53" s="8"/>
      <c r="BJS53" s="8"/>
      <c r="BJT53" s="8"/>
      <c r="BJU53" s="8"/>
      <c r="BJV53" s="8"/>
      <c r="BJW53" s="8"/>
      <c r="BJX53" s="8"/>
      <c r="BJY53" s="8"/>
      <c r="BJZ53" s="8"/>
      <c r="BKA53" s="8"/>
      <c r="BKB53" s="8"/>
      <c r="BKC53" s="8"/>
      <c r="BKD53" s="8"/>
      <c r="BKE53" s="8"/>
      <c r="BKF53" s="8"/>
      <c r="BKG53" s="8"/>
      <c r="BKH53" s="8"/>
      <c r="BKI53" s="8"/>
      <c r="BKJ53" s="8"/>
      <c r="BKK53" s="8"/>
      <c r="BKL53" s="8"/>
      <c r="BKM53" s="8"/>
      <c r="BKN53" s="8"/>
      <c r="BKO53" s="8"/>
      <c r="BKP53" s="8"/>
      <c r="BKQ53" s="8"/>
      <c r="BKR53" s="8"/>
      <c r="BKS53" s="8"/>
      <c r="BKT53" s="8"/>
      <c r="BKU53" s="8"/>
      <c r="BKV53" s="8"/>
      <c r="BKW53" s="8"/>
      <c r="BKX53" s="8"/>
      <c r="BKY53" s="8"/>
      <c r="BKZ53" s="8"/>
      <c r="BLA53" s="8"/>
      <c r="BLB53" s="8"/>
      <c r="BLC53" s="8"/>
      <c r="BLD53" s="8"/>
      <c r="BLE53" s="8"/>
      <c r="BLF53" s="8"/>
      <c r="BLG53" s="8"/>
      <c r="BLH53" s="8"/>
      <c r="BLI53" s="8"/>
      <c r="BLJ53" s="8"/>
      <c r="BLK53" s="8"/>
      <c r="BLL53" s="8"/>
      <c r="BLM53" s="8"/>
      <c r="BLN53" s="8"/>
      <c r="BLO53" s="8"/>
      <c r="BLP53" s="8"/>
      <c r="BLQ53" s="8"/>
      <c r="BLR53" s="8"/>
      <c r="BLS53" s="8"/>
      <c r="BLT53" s="8"/>
      <c r="BLU53" s="8"/>
      <c r="BLV53" s="8"/>
      <c r="BLW53" s="8"/>
      <c r="BLX53" s="8"/>
      <c r="BLY53" s="8"/>
      <c r="BLZ53" s="8"/>
      <c r="BMA53" s="8"/>
      <c r="BMB53" s="8"/>
      <c r="BMC53" s="8"/>
      <c r="BMD53" s="8"/>
      <c r="BME53" s="8"/>
      <c r="BMF53" s="8"/>
      <c r="BMG53" s="8"/>
      <c r="BMH53" s="8"/>
      <c r="BMI53" s="8"/>
      <c r="BMJ53" s="8"/>
      <c r="BMK53" s="8"/>
      <c r="BML53" s="8"/>
      <c r="BMM53" s="8"/>
      <c r="BMN53" s="8"/>
      <c r="BMO53" s="8"/>
      <c r="BMP53" s="8"/>
      <c r="BMQ53" s="8"/>
      <c r="BMR53" s="8"/>
      <c r="BMS53" s="8"/>
      <c r="BMT53" s="8"/>
      <c r="BMU53" s="8"/>
      <c r="BMV53" s="8"/>
      <c r="BMW53" s="8"/>
      <c r="BMX53" s="8"/>
      <c r="BMY53" s="8"/>
      <c r="BMZ53" s="8"/>
      <c r="BNA53" s="8"/>
      <c r="BNB53" s="8"/>
      <c r="BNC53" s="8"/>
      <c r="BND53" s="8"/>
      <c r="BNE53" s="8"/>
      <c r="BNF53" s="8"/>
      <c r="BNG53" s="8"/>
      <c r="BNH53" s="8"/>
      <c r="BNI53" s="8"/>
      <c r="BNJ53" s="8"/>
      <c r="BNK53" s="8"/>
      <c r="BNL53" s="8"/>
      <c r="BNM53" s="8"/>
      <c r="BNN53" s="8"/>
      <c r="BNO53" s="8"/>
      <c r="BNP53" s="8"/>
      <c r="BNQ53" s="8"/>
      <c r="BNR53" s="8"/>
      <c r="BNS53" s="8"/>
      <c r="BNT53" s="8"/>
      <c r="BNU53" s="8"/>
      <c r="BNV53" s="8"/>
      <c r="BNW53" s="8"/>
      <c r="BNX53" s="8"/>
      <c r="BNY53" s="8"/>
      <c r="BNZ53" s="8"/>
      <c r="BOA53" s="8"/>
      <c r="BOB53" s="8"/>
      <c r="BOC53" s="8"/>
      <c r="BOD53" s="8"/>
      <c r="BOE53" s="8"/>
      <c r="BOF53" s="8"/>
      <c r="BOG53" s="8"/>
      <c r="BOH53" s="8"/>
      <c r="BOI53" s="8"/>
      <c r="BOJ53" s="8"/>
      <c r="BOK53" s="8"/>
      <c r="BOL53" s="8"/>
      <c r="BOM53" s="8"/>
      <c r="BON53" s="8"/>
      <c r="BOO53" s="8"/>
      <c r="BOP53" s="8"/>
      <c r="BOQ53" s="8"/>
      <c r="BOR53" s="8"/>
      <c r="BOS53" s="8"/>
      <c r="BOT53" s="8"/>
      <c r="BOU53" s="8"/>
      <c r="BOV53" s="8"/>
      <c r="BOW53" s="8"/>
      <c r="BOX53" s="8"/>
      <c r="BOY53" s="8"/>
      <c r="BOZ53" s="8"/>
      <c r="BPA53" s="8"/>
      <c r="BPB53" s="8"/>
      <c r="BPC53" s="8"/>
      <c r="BPD53" s="8"/>
      <c r="BPE53" s="8"/>
      <c r="BPF53" s="8"/>
      <c r="BPG53" s="8"/>
      <c r="BPH53" s="8"/>
      <c r="BPI53" s="8"/>
      <c r="BPJ53" s="8"/>
      <c r="BPK53" s="8"/>
      <c r="BPL53" s="8"/>
      <c r="BPM53" s="8"/>
      <c r="BPN53" s="8"/>
      <c r="BPO53" s="8"/>
      <c r="BPP53" s="8"/>
      <c r="BPQ53" s="8"/>
      <c r="BPR53" s="8"/>
      <c r="BPS53" s="8"/>
      <c r="BPT53" s="8"/>
      <c r="BPU53" s="8"/>
      <c r="BPV53" s="8"/>
      <c r="BPW53" s="8"/>
      <c r="BPX53" s="8"/>
      <c r="BPY53" s="8"/>
      <c r="BPZ53" s="8"/>
      <c r="BQA53" s="8"/>
      <c r="BQB53" s="8"/>
      <c r="BQC53" s="8"/>
      <c r="BQD53" s="8"/>
      <c r="BQE53" s="8"/>
      <c r="BQF53" s="8"/>
      <c r="BQG53" s="8"/>
      <c r="BQH53" s="8"/>
      <c r="BQI53" s="8"/>
      <c r="BQJ53" s="8"/>
      <c r="BQK53" s="8"/>
      <c r="BQL53" s="8"/>
      <c r="BQM53" s="8"/>
      <c r="BQN53" s="8"/>
      <c r="BQO53" s="8"/>
      <c r="BQP53" s="8"/>
      <c r="BQQ53" s="8"/>
      <c r="BQR53" s="8"/>
      <c r="BQS53" s="8"/>
      <c r="BQT53" s="8"/>
      <c r="BQU53" s="8"/>
      <c r="BQV53" s="8"/>
      <c r="BQW53" s="8"/>
      <c r="BQX53" s="8"/>
      <c r="BQY53" s="8"/>
      <c r="BQZ53" s="8"/>
      <c r="BRA53" s="8"/>
      <c r="BRB53" s="8"/>
      <c r="BRC53" s="8"/>
      <c r="BRD53" s="8"/>
      <c r="BRE53" s="8"/>
      <c r="BRF53" s="8"/>
      <c r="BRG53" s="8"/>
      <c r="BRH53" s="8"/>
      <c r="BRI53" s="8"/>
      <c r="BRJ53" s="8"/>
      <c r="BRK53" s="8"/>
      <c r="BRL53" s="8"/>
      <c r="BRM53" s="8"/>
      <c r="BRN53" s="8"/>
      <c r="BRO53" s="8"/>
      <c r="BRP53" s="8"/>
      <c r="BRQ53" s="8"/>
      <c r="BRR53" s="8"/>
      <c r="BRS53" s="8"/>
      <c r="BRT53" s="8"/>
      <c r="BRU53" s="8"/>
      <c r="BRV53" s="8"/>
      <c r="BRW53" s="8"/>
      <c r="BRX53" s="8"/>
      <c r="BRY53" s="8"/>
      <c r="BRZ53" s="8"/>
      <c r="BSA53" s="8"/>
      <c r="BSB53" s="8"/>
      <c r="BSC53" s="8"/>
      <c r="BSD53" s="8"/>
      <c r="BSE53" s="8"/>
      <c r="BSF53" s="8"/>
      <c r="BSG53" s="8"/>
      <c r="BSH53" s="8"/>
      <c r="BSI53" s="8"/>
      <c r="BSJ53" s="8"/>
      <c r="BSK53" s="8"/>
      <c r="BSL53" s="8"/>
      <c r="BSM53" s="8"/>
      <c r="BSN53" s="8"/>
      <c r="BSO53" s="8"/>
      <c r="BSP53" s="8"/>
      <c r="BSQ53" s="8"/>
      <c r="BSR53" s="8"/>
      <c r="BSS53" s="8"/>
      <c r="BST53" s="8"/>
      <c r="BSU53" s="8"/>
      <c r="BSV53" s="8"/>
      <c r="BSW53" s="8"/>
      <c r="BSX53" s="8"/>
      <c r="BSY53" s="8"/>
      <c r="BSZ53" s="8"/>
      <c r="BTA53" s="8"/>
      <c r="BTB53" s="8"/>
      <c r="BTC53" s="8"/>
      <c r="BTD53" s="8"/>
      <c r="BTE53" s="8"/>
      <c r="BTF53" s="8"/>
      <c r="BTG53" s="8"/>
      <c r="BTH53" s="8"/>
      <c r="BTI53" s="8"/>
      <c r="BTJ53" s="8"/>
      <c r="BTK53" s="8"/>
      <c r="BTL53" s="8"/>
      <c r="BTM53" s="8"/>
      <c r="BTN53" s="8"/>
      <c r="BTO53" s="8"/>
      <c r="BTP53" s="8"/>
      <c r="BTQ53" s="8"/>
      <c r="BTR53" s="8"/>
      <c r="BTS53" s="8"/>
      <c r="BTT53" s="8"/>
      <c r="BTU53" s="8"/>
      <c r="BTV53" s="8"/>
      <c r="BTW53" s="8"/>
      <c r="BTX53" s="8"/>
      <c r="BTY53" s="8"/>
      <c r="BTZ53" s="8"/>
      <c r="BUA53" s="8"/>
      <c r="BUB53" s="8"/>
      <c r="BUC53" s="8"/>
      <c r="BUD53" s="8"/>
      <c r="BUE53" s="8"/>
      <c r="BUF53" s="8"/>
      <c r="BUG53" s="8"/>
      <c r="BUH53" s="8"/>
      <c r="BUI53" s="8"/>
      <c r="BUJ53" s="8"/>
      <c r="BUK53" s="8"/>
      <c r="BUL53" s="8"/>
      <c r="BUM53" s="8"/>
      <c r="BUN53" s="8"/>
      <c r="BUO53" s="8"/>
      <c r="BUP53" s="8"/>
      <c r="BUQ53" s="8"/>
      <c r="BUR53" s="8"/>
      <c r="BUS53" s="8"/>
      <c r="BUT53" s="8"/>
      <c r="BUU53" s="8"/>
      <c r="BUV53" s="8"/>
      <c r="BUW53" s="8"/>
      <c r="BUX53" s="8"/>
      <c r="BUY53" s="8"/>
      <c r="BUZ53" s="8"/>
      <c r="BVA53" s="8"/>
      <c r="BVB53" s="8"/>
      <c r="BVC53" s="8"/>
      <c r="BVD53" s="8"/>
      <c r="BVE53" s="8"/>
      <c r="BVF53" s="8"/>
      <c r="BVG53" s="8"/>
      <c r="BVH53" s="8"/>
      <c r="BVI53" s="8"/>
      <c r="BVJ53" s="8"/>
      <c r="BVK53" s="8"/>
      <c r="BVL53" s="8"/>
      <c r="BVM53" s="8"/>
      <c r="BVN53" s="8"/>
      <c r="BVO53" s="8"/>
      <c r="BVP53" s="8"/>
      <c r="BVQ53" s="8"/>
      <c r="BVR53" s="8"/>
      <c r="BVS53" s="8"/>
      <c r="BVT53" s="8"/>
      <c r="BVU53" s="8"/>
      <c r="BVV53" s="8"/>
      <c r="BVW53" s="8"/>
      <c r="BVX53" s="8"/>
      <c r="BVY53" s="8"/>
      <c r="BVZ53" s="8"/>
      <c r="BWA53" s="8"/>
      <c r="BWB53" s="8"/>
      <c r="BWC53" s="8"/>
      <c r="BWD53" s="8"/>
      <c r="BWE53" s="8"/>
      <c r="BWF53" s="8"/>
      <c r="BWG53" s="8"/>
      <c r="BWH53" s="8"/>
      <c r="BWI53" s="8"/>
      <c r="BWJ53" s="8"/>
      <c r="BWK53" s="8"/>
      <c r="BWL53" s="8"/>
      <c r="BWM53" s="8"/>
      <c r="BWN53" s="8"/>
      <c r="BWO53" s="8"/>
      <c r="BWP53" s="8"/>
      <c r="BWQ53" s="8"/>
      <c r="BWR53" s="8"/>
      <c r="BWS53" s="8"/>
      <c r="BWT53" s="8"/>
      <c r="BWU53" s="8"/>
      <c r="BWV53" s="8"/>
      <c r="BWW53" s="8"/>
      <c r="BWX53" s="8"/>
      <c r="BWY53" s="8"/>
      <c r="BWZ53" s="8"/>
      <c r="BXA53" s="8"/>
      <c r="BXB53" s="8"/>
      <c r="BXC53" s="8"/>
      <c r="BXD53" s="8"/>
      <c r="BXE53" s="8"/>
      <c r="BXF53" s="8"/>
      <c r="BXG53" s="8"/>
      <c r="BXH53" s="8"/>
      <c r="BXI53" s="8"/>
      <c r="BXJ53" s="8"/>
      <c r="BXK53" s="8"/>
      <c r="BXL53" s="8"/>
      <c r="BXM53" s="8"/>
      <c r="BXN53" s="8"/>
      <c r="BXO53" s="8"/>
      <c r="BXP53" s="8"/>
      <c r="BXQ53" s="8"/>
      <c r="BXR53" s="8"/>
      <c r="BXS53" s="8"/>
      <c r="BXT53" s="8"/>
      <c r="BXU53" s="8"/>
      <c r="BXV53" s="8"/>
      <c r="BXW53" s="8"/>
      <c r="BXX53" s="8"/>
      <c r="BXY53" s="8"/>
      <c r="BXZ53" s="8"/>
      <c r="BYA53" s="8"/>
      <c r="BYB53" s="8"/>
      <c r="BYC53" s="8"/>
      <c r="BYD53" s="8"/>
      <c r="BYE53" s="8"/>
      <c r="BYF53" s="8"/>
      <c r="BYG53" s="8"/>
      <c r="BYH53" s="8"/>
      <c r="BYI53" s="8"/>
      <c r="BYJ53" s="8"/>
      <c r="BYK53" s="8"/>
      <c r="BYL53" s="8"/>
      <c r="BYM53" s="8"/>
      <c r="BYN53" s="8"/>
      <c r="BYO53" s="8"/>
      <c r="BYP53" s="8"/>
      <c r="BYQ53" s="8"/>
      <c r="BYR53" s="8"/>
      <c r="BYS53" s="8"/>
      <c r="BYT53" s="8"/>
      <c r="BYU53" s="8"/>
      <c r="BYV53" s="8"/>
      <c r="BYW53" s="8"/>
      <c r="BYX53" s="8"/>
      <c r="BYY53" s="8"/>
      <c r="BYZ53" s="8"/>
      <c r="BZA53" s="8"/>
      <c r="BZB53" s="8"/>
      <c r="BZC53" s="8"/>
      <c r="BZD53" s="8"/>
      <c r="BZE53" s="8"/>
      <c r="BZF53" s="8"/>
      <c r="BZG53" s="8"/>
      <c r="BZH53" s="8"/>
      <c r="BZI53" s="8"/>
      <c r="BZJ53" s="8"/>
      <c r="BZK53" s="8"/>
      <c r="BZL53" s="8"/>
      <c r="BZM53" s="8"/>
      <c r="BZN53" s="8"/>
      <c r="BZO53" s="8"/>
      <c r="BZP53" s="8"/>
      <c r="BZQ53" s="8"/>
      <c r="BZR53" s="8"/>
      <c r="BZS53" s="8"/>
      <c r="BZT53" s="8"/>
      <c r="BZU53" s="8"/>
      <c r="BZV53" s="8"/>
      <c r="BZW53" s="8"/>
      <c r="BZX53" s="8"/>
      <c r="BZY53" s="8"/>
      <c r="BZZ53" s="8"/>
      <c r="CAA53" s="8"/>
      <c r="CAB53" s="8"/>
      <c r="CAC53" s="8"/>
      <c r="CAD53" s="8"/>
      <c r="CAE53" s="8"/>
      <c r="CAF53" s="8"/>
      <c r="CAG53" s="8"/>
      <c r="CAH53" s="8"/>
      <c r="CAI53" s="8"/>
      <c r="CAJ53" s="8"/>
      <c r="CAK53" s="8"/>
      <c r="CAL53" s="8"/>
      <c r="CAM53" s="8"/>
      <c r="CAN53" s="8"/>
      <c r="CAO53" s="8"/>
      <c r="CAP53" s="8"/>
      <c r="CAQ53" s="8"/>
      <c r="CAR53" s="8"/>
      <c r="CAS53" s="8"/>
      <c r="CAT53" s="8"/>
      <c r="CAU53" s="8"/>
      <c r="CAV53" s="8"/>
      <c r="CAW53" s="8"/>
      <c r="CAX53" s="8"/>
      <c r="CAY53" s="8"/>
      <c r="CAZ53" s="8"/>
      <c r="CBA53" s="8"/>
      <c r="CBB53" s="8"/>
      <c r="CBC53" s="8"/>
      <c r="CBD53" s="8"/>
      <c r="CBE53" s="8"/>
      <c r="CBF53" s="8"/>
      <c r="CBG53" s="8"/>
      <c r="CBH53" s="8"/>
      <c r="CBI53" s="8"/>
      <c r="CBJ53" s="8"/>
      <c r="CBK53" s="8"/>
      <c r="CBL53" s="8"/>
      <c r="CBM53" s="8"/>
      <c r="CBN53" s="8"/>
      <c r="CBO53" s="8"/>
      <c r="CBP53" s="8"/>
      <c r="CBQ53" s="8"/>
      <c r="CBR53" s="8"/>
      <c r="CBS53" s="8"/>
      <c r="CBT53" s="8"/>
      <c r="CBU53" s="8"/>
      <c r="CBV53" s="8"/>
      <c r="CBW53" s="8"/>
      <c r="CBX53" s="8"/>
      <c r="CBY53" s="8"/>
      <c r="CBZ53" s="8"/>
      <c r="CCA53" s="8"/>
      <c r="CCB53" s="8"/>
      <c r="CCC53" s="8"/>
      <c r="CCD53" s="8"/>
      <c r="CCE53" s="8"/>
      <c r="CCF53" s="8"/>
      <c r="CCG53" s="8"/>
      <c r="CCH53" s="8"/>
      <c r="CCI53" s="8"/>
      <c r="CCJ53" s="8"/>
      <c r="CCK53" s="8"/>
      <c r="CCL53" s="8"/>
      <c r="CCM53" s="8"/>
      <c r="CCN53" s="8"/>
      <c r="CCO53" s="8"/>
      <c r="CCP53" s="8"/>
      <c r="CCQ53" s="8"/>
      <c r="CCR53" s="8"/>
      <c r="CCS53" s="8"/>
      <c r="CCT53" s="8"/>
      <c r="CCU53" s="8"/>
      <c r="CCV53" s="8"/>
      <c r="CCW53" s="8"/>
      <c r="CCX53" s="8"/>
      <c r="CCY53" s="8"/>
      <c r="CCZ53" s="8"/>
      <c r="CDA53" s="8"/>
      <c r="CDB53" s="8"/>
      <c r="CDC53" s="8"/>
      <c r="CDD53" s="8"/>
      <c r="CDE53" s="8"/>
      <c r="CDF53" s="8"/>
      <c r="CDG53" s="8"/>
      <c r="CDH53" s="8"/>
      <c r="CDI53" s="8"/>
      <c r="CDJ53" s="8"/>
      <c r="CDK53" s="8"/>
      <c r="CDL53" s="8"/>
      <c r="CDM53" s="8"/>
      <c r="CDN53" s="8"/>
      <c r="CDO53" s="8"/>
      <c r="CDP53" s="8"/>
      <c r="CDQ53" s="8"/>
      <c r="CDR53" s="8"/>
      <c r="CDS53" s="8"/>
      <c r="CDT53" s="8"/>
      <c r="CDU53" s="8"/>
      <c r="CDV53" s="8"/>
      <c r="CDW53" s="8"/>
      <c r="CDX53" s="8"/>
      <c r="CDY53" s="8"/>
      <c r="CDZ53" s="8"/>
      <c r="CEA53" s="8"/>
      <c r="CEB53" s="8"/>
      <c r="CEC53" s="8"/>
      <c r="CED53" s="8"/>
      <c r="CEE53" s="8"/>
      <c r="CEF53" s="8"/>
      <c r="CEG53" s="8"/>
      <c r="CEH53" s="8"/>
      <c r="CEI53" s="8"/>
      <c r="CEJ53" s="8"/>
      <c r="CEK53" s="8"/>
      <c r="CEL53" s="8"/>
      <c r="CEM53" s="8"/>
      <c r="CEN53" s="8"/>
      <c r="CEO53" s="8"/>
      <c r="CEP53" s="8"/>
      <c r="CEQ53" s="8"/>
      <c r="CER53" s="8"/>
      <c r="CES53" s="8"/>
      <c r="CET53" s="8"/>
      <c r="CEU53" s="8"/>
      <c r="CEV53" s="8"/>
      <c r="CEW53" s="8"/>
      <c r="CEX53" s="8"/>
      <c r="CEY53" s="8"/>
      <c r="CEZ53" s="8"/>
      <c r="CFA53" s="8"/>
      <c r="CFB53" s="8"/>
      <c r="CFC53" s="8"/>
      <c r="CFD53" s="8"/>
      <c r="CFE53" s="8"/>
      <c r="CFF53" s="8"/>
      <c r="CFG53" s="8"/>
      <c r="CFH53" s="8"/>
      <c r="CFI53" s="8"/>
      <c r="CFJ53" s="8"/>
      <c r="CFK53" s="8"/>
      <c r="CFL53" s="8"/>
      <c r="CFM53" s="8"/>
      <c r="CFN53" s="8"/>
      <c r="CFO53" s="8"/>
      <c r="CFP53" s="8"/>
      <c r="CFQ53" s="8"/>
      <c r="CFR53" s="8"/>
      <c r="CFS53" s="8"/>
      <c r="CFT53" s="8"/>
      <c r="CFU53" s="8"/>
      <c r="CFV53" s="8"/>
      <c r="CFW53" s="8"/>
      <c r="CFX53" s="8"/>
      <c r="CFY53" s="8"/>
      <c r="CFZ53" s="8"/>
      <c r="CGA53" s="8"/>
      <c r="CGB53" s="8"/>
      <c r="CGC53" s="8"/>
      <c r="CGD53" s="8"/>
      <c r="CGE53" s="8"/>
      <c r="CGF53" s="8"/>
      <c r="CGG53" s="8"/>
      <c r="CGH53" s="8"/>
      <c r="CGI53" s="8"/>
      <c r="CGJ53" s="8"/>
      <c r="CGK53" s="8"/>
      <c r="CGL53" s="8"/>
      <c r="CGM53" s="8"/>
      <c r="CGN53" s="8"/>
      <c r="CGO53" s="8"/>
      <c r="CGP53" s="8"/>
      <c r="CGQ53" s="8"/>
      <c r="CGR53" s="8"/>
      <c r="CGS53" s="8"/>
      <c r="CGT53" s="8"/>
      <c r="CGU53" s="8"/>
      <c r="CGV53" s="8"/>
      <c r="CGW53" s="8"/>
      <c r="CGX53" s="8"/>
      <c r="CGY53" s="8"/>
      <c r="CGZ53" s="8"/>
      <c r="CHA53" s="8"/>
      <c r="CHB53" s="8"/>
      <c r="CHC53" s="8"/>
      <c r="CHD53" s="8"/>
      <c r="CHE53" s="8"/>
      <c r="CHF53" s="8"/>
      <c r="CHG53" s="8"/>
      <c r="CHH53" s="8"/>
      <c r="CHI53" s="8"/>
      <c r="CHJ53" s="8"/>
      <c r="CHK53" s="8"/>
      <c r="CHL53" s="8"/>
      <c r="CHM53" s="8"/>
      <c r="CHN53" s="8"/>
      <c r="CHO53" s="8"/>
      <c r="CHP53" s="8"/>
      <c r="CHQ53" s="8"/>
      <c r="CHR53" s="8"/>
      <c r="CHS53" s="8"/>
      <c r="CHT53" s="8"/>
      <c r="CHU53" s="8"/>
      <c r="CHV53" s="8"/>
      <c r="CHW53" s="8"/>
      <c r="CHX53" s="8"/>
      <c r="CHY53" s="8"/>
      <c r="CHZ53" s="8"/>
      <c r="CIA53" s="8"/>
      <c r="CIB53" s="8"/>
      <c r="CIC53" s="8"/>
      <c r="CID53" s="8"/>
      <c r="CIE53" s="8"/>
      <c r="CIF53" s="8"/>
      <c r="CIG53" s="8"/>
      <c r="CIH53" s="8"/>
      <c r="CII53" s="8"/>
      <c r="CIJ53" s="8"/>
      <c r="CIK53" s="8"/>
      <c r="CIL53" s="8"/>
      <c r="CIM53" s="8"/>
      <c r="CIN53" s="8"/>
      <c r="CIO53" s="8"/>
      <c r="CIP53" s="8"/>
      <c r="CIQ53" s="8"/>
      <c r="CIR53" s="8"/>
      <c r="CIS53" s="8"/>
      <c r="CIT53" s="8"/>
      <c r="CIU53" s="8"/>
      <c r="CIV53" s="8"/>
      <c r="CIW53" s="8"/>
      <c r="CIX53" s="8"/>
      <c r="CIY53" s="8"/>
      <c r="CIZ53" s="8"/>
      <c r="CJA53" s="8"/>
      <c r="CJB53" s="8"/>
      <c r="CJC53" s="8"/>
      <c r="CJD53" s="8"/>
      <c r="CJE53" s="8"/>
      <c r="CJF53" s="8"/>
      <c r="CJG53" s="8"/>
      <c r="CJH53" s="8"/>
      <c r="CJI53" s="8"/>
      <c r="CJJ53" s="8"/>
      <c r="CJK53" s="8"/>
      <c r="CJL53" s="8"/>
      <c r="CJM53" s="8"/>
      <c r="CJN53" s="8"/>
      <c r="CJO53" s="8"/>
      <c r="CJP53" s="8"/>
      <c r="CJQ53" s="8"/>
      <c r="CJR53" s="8"/>
      <c r="CJS53" s="8"/>
      <c r="CJT53" s="8"/>
      <c r="CJU53" s="8"/>
      <c r="CJV53" s="8"/>
      <c r="CJW53" s="8"/>
      <c r="CJX53" s="8"/>
      <c r="CJY53" s="8"/>
      <c r="CJZ53" s="8"/>
      <c r="CKA53" s="8"/>
      <c r="CKB53" s="8"/>
      <c r="CKC53" s="8"/>
      <c r="CKD53" s="8"/>
      <c r="CKE53" s="8"/>
      <c r="CKF53" s="8"/>
      <c r="CKG53" s="8"/>
      <c r="CKH53" s="8"/>
      <c r="CKI53" s="8"/>
      <c r="CKJ53" s="8"/>
      <c r="CKK53" s="8"/>
      <c r="CKL53" s="8"/>
      <c r="CKM53" s="8"/>
      <c r="CKN53" s="8"/>
      <c r="CKO53" s="8"/>
      <c r="CKP53" s="8"/>
      <c r="CKQ53" s="8"/>
      <c r="CKR53" s="8"/>
      <c r="CKS53" s="8"/>
      <c r="CKT53" s="8"/>
      <c r="CKU53" s="8"/>
      <c r="CKV53" s="8"/>
      <c r="CKW53" s="8"/>
      <c r="CKX53" s="8"/>
      <c r="CKY53" s="8"/>
      <c r="CKZ53" s="8"/>
      <c r="CLA53" s="8"/>
      <c r="CLB53" s="8"/>
      <c r="CLC53" s="8"/>
      <c r="CLD53" s="8"/>
      <c r="CLE53" s="8"/>
      <c r="CLF53" s="8"/>
      <c r="CLG53" s="8"/>
      <c r="CLH53" s="8"/>
      <c r="CLI53" s="8"/>
      <c r="CLJ53" s="8"/>
      <c r="CLK53" s="8"/>
      <c r="CLL53" s="8"/>
      <c r="CLM53" s="8"/>
      <c r="CLN53" s="8"/>
      <c r="CLO53" s="8"/>
      <c r="CLP53" s="8"/>
      <c r="CLQ53" s="8"/>
      <c r="CLR53" s="8"/>
      <c r="CLS53" s="8"/>
      <c r="CLT53" s="8"/>
      <c r="CLU53" s="8"/>
      <c r="CLV53" s="8"/>
      <c r="CLW53" s="8"/>
      <c r="CLX53" s="8"/>
      <c r="CLY53" s="8"/>
      <c r="CLZ53" s="8"/>
      <c r="CMA53" s="8"/>
      <c r="CMB53" s="8"/>
      <c r="CMC53" s="8"/>
      <c r="CMD53" s="8"/>
      <c r="CME53" s="8"/>
      <c r="CMF53" s="8"/>
      <c r="CMG53" s="8"/>
      <c r="CMH53" s="8"/>
      <c r="CMI53" s="8"/>
      <c r="CMJ53" s="8"/>
      <c r="CMK53" s="8"/>
      <c r="CML53" s="8"/>
      <c r="CMM53" s="8"/>
      <c r="CMN53" s="8"/>
      <c r="CMO53" s="8"/>
      <c r="CMP53" s="8"/>
      <c r="CMQ53" s="8"/>
      <c r="CMR53" s="8"/>
      <c r="CMS53" s="8"/>
      <c r="CMT53" s="8"/>
      <c r="CMU53" s="8"/>
      <c r="CMV53" s="8"/>
      <c r="CMW53" s="8"/>
      <c r="CMX53" s="8"/>
      <c r="CMY53" s="8"/>
      <c r="CMZ53" s="8"/>
      <c r="CNA53" s="8"/>
      <c r="CNB53" s="8"/>
      <c r="CNC53" s="8"/>
      <c r="CND53" s="8"/>
      <c r="CNE53" s="8"/>
      <c r="CNF53" s="8"/>
      <c r="CNG53" s="8"/>
      <c r="CNH53" s="8"/>
      <c r="CNI53" s="8"/>
      <c r="CNJ53" s="8"/>
      <c r="CNK53" s="8"/>
      <c r="CNL53" s="8"/>
      <c r="CNM53" s="8"/>
      <c r="CNN53" s="8"/>
      <c r="CNO53" s="8"/>
      <c r="CNP53" s="8"/>
      <c r="CNQ53" s="8"/>
      <c r="CNR53" s="8"/>
      <c r="CNS53" s="8"/>
      <c r="CNT53" s="8"/>
      <c r="CNU53" s="8"/>
      <c r="CNV53" s="8"/>
      <c r="CNW53" s="8"/>
      <c r="CNX53" s="8"/>
      <c r="CNY53" s="8"/>
      <c r="CNZ53" s="8"/>
      <c r="COA53" s="8"/>
      <c r="COB53" s="8"/>
      <c r="COC53" s="8"/>
      <c r="COD53" s="8"/>
      <c r="COE53" s="8"/>
      <c r="COF53" s="8"/>
      <c r="COG53" s="8"/>
      <c r="COH53" s="8"/>
      <c r="COI53" s="8"/>
      <c r="COJ53" s="8"/>
      <c r="COK53" s="8"/>
      <c r="COL53" s="8"/>
      <c r="COM53" s="8"/>
      <c r="CON53" s="8"/>
      <c r="COO53" s="8"/>
      <c r="COP53" s="8"/>
      <c r="COQ53" s="8"/>
      <c r="COR53" s="8"/>
      <c r="COS53" s="8"/>
      <c r="COT53" s="8"/>
      <c r="COU53" s="8"/>
      <c r="COV53" s="8"/>
      <c r="COW53" s="8"/>
      <c r="COX53" s="8"/>
      <c r="COY53" s="8"/>
      <c r="COZ53" s="8"/>
      <c r="CPA53" s="8"/>
      <c r="CPB53" s="8"/>
      <c r="CPC53" s="8"/>
      <c r="CPD53" s="8"/>
      <c r="CPE53" s="8"/>
      <c r="CPF53" s="8"/>
      <c r="CPG53" s="8"/>
      <c r="CPH53" s="8"/>
      <c r="CPI53" s="8"/>
      <c r="CPJ53" s="8"/>
      <c r="CPK53" s="8"/>
      <c r="CPL53" s="8"/>
      <c r="CPM53" s="8"/>
      <c r="CPN53" s="8"/>
      <c r="CPO53" s="8"/>
      <c r="CPP53" s="8"/>
      <c r="CPQ53" s="8"/>
      <c r="CPR53" s="8"/>
      <c r="CPS53" s="8"/>
      <c r="CPT53" s="8"/>
      <c r="CPU53" s="8"/>
      <c r="CPV53" s="8"/>
      <c r="CPW53" s="8"/>
      <c r="CPX53" s="8"/>
      <c r="CPY53" s="8"/>
      <c r="CPZ53" s="8"/>
      <c r="CQA53" s="8"/>
      <c r="CQB53" s="8"/>
      <c r="CQC53" s="8"/>
      <c r="CQD53" s="8"/>
      <c r="CQE53" s="8"/>
      <c r="CQF53" s="8"/>
      <c r="CQG53" s="8"/>
      <c r="CQH53" s="8"/>
      <c r="CQI53" s="8"/>
      <c r="CQJ53" s="8"/>
      <c r="CQK53" s="8"/>
      <c r="CQL53" s="8"/>
      <c r="CQM53" s="8"/>
      <c r="CQN53" s="8"/>
      <c r="CQO53" s="8"/>
      <c r="CQP53" s="8"/>
      <c r="CQQ53" s="8"/>
      <c r="CQR53" s="8"/>
      <c r="CQS53" s="8"/>
      <c r="CQT53" s="8"/>
      <c r="CQU53" s="8"/>
      <c r="CQV53" s="8"/>
      <c r="CQW53" s="8"/>
      <c r="CQX53" s="8"/>
      <c r="CQY53" s="8"/>
      <c r="CQZ53" s="8"/>
      <c r="CRA53" s="8"/>
      <c r="CRB53" s="8"/>
      <c r="CRC53" s="8"/>
      <c r="CRD53" s="8"/>
      <c r="CRE53" s="8"/>
      <c r="CRF53" s="8"/>
      <c r="CRG53" s="8"/>
      <c r="CRH53" s="8"/>
      <c r="CRI53" s="8"/>
      <c r="CRJ53" s="8"/>
      <c r="CRK53" s="8"/>
      <c r="CRL53" s="8"/>
      <c r="CRM53" s="8"/>
      <c r="CRN53" s="8"/>
      <c r="CRO53" s="8"/>
      <c r="CRP53" s="8"/>
      <c r="CRQ53" s="8"/>
      <c r="CRR53" s="8"/>
      <c r="CRS53" s="8"/>
      <c r="CRT53" s="8"/>
      <c r="CRU53" s="8"/>
      <c r="CRV53" s="8"/>
      <c r="CRW53" s="8"/>
      <c r="CRX53" s="8"/>
      <c r="CRY53" s="8"/>
      <c r="CRZ53" s="8"/>
      <c r="CSA53" s="8"/>
      <c r="CSB53" s="8"/>
      <c r="CSC53" s="8"/>
      <c r="CSD53" s="8"/>
      <c r="CSE53" s="8"/>
      <c r="CSF53" s="8"/>
      <c r="CSG53" s="8"/>
      <c r="CSH53" s="8"/>
      <c r="CSI53" s="8"/>
      <c r="CSJ53" s="8"/>
      <c r="CSK53" s="8"/>
      <c r="CSL53" s="8"/>
      <c r="CSM53" s="8"/>
      <c r="CSN53" s="8"/>
      <c r="CSO53" s="8"/>
      <c r="CSP53" s="8"/>
      <c r="CSQ53" s="8"/>
      <c r="CSR53" s="8"/>
      <c r="CSS53" s="8"/>
      <c r="CST53" s="8"/>
      <c r="CSU53" s="8"/>
      <c r="CSV53" s="8"/>
      <c r="CSW53" s="8"/>
      <c r="CSX53" s="8"/>
      <c r="CSY53" s="8"/>
      <c r="CSZ53" s="8"/>
      <c r="CTA53" s="8"/>
      <c r="CTB53" s="8"/>
      <c r="CTC53" s="8"/>
      <c r="CTD53" s="8"/>
      <c r="CTE53" s="8"/>
      <c r="CTF53" s="8"/>
      <c r="CTG53" s="8"/>
      <c r="CTH53" s="8"/>
      <c r="CTI53" s="8"/>
      <c r="CTJ53" s="8"/>
      <c r="CTK53" s="8"/>
      <c r="CTL53" s="8"/>
      <c r="CTM53" s="8"/>
      <c r="CTN53" s="8"/>
      <c r="CTO53" s="8"/>
      <c r="CTP53" s="8"/>
      <c r="CTQ53" s="8"/>
      <c r="CTR53" s="8"/>
      <c r="CTS53" s="8"/>
      <c r="CTT53" s="8"/>
      <c r="CTU53" s="8"/>
      <c r="CTV53" s="8"/>
      <c r="CTW53" s="8"/>
      <c r="CTX53" s="8"/>
      <c r="CTY53" s="8"/>
      <c r="CTZ53" s="8"/>
      <c r="CUA53" s="8"/>
      <c r="CUB53" s="8"/>
      <c r="CUC53" s="8"/>
      <c r="CUD53" s="8"/>
      <c r="CUE53" s="8"/>
      <c r="CUF53" s="8"/>
      <c r="CUG53" s="8"/>
      <c r="CUH53" s="8"/>
      <c r="CUI53" s="8"/>
      <c r="CUJ53" s="8"/>
      <c r="CUK53" s="8"/>
      <c r="CUL53" s="8"/>
      <c r="CUM53" s="8"/>
      <c r="CUN53" s="8"/>
      <c r="CUO53" s="8"/>
      <c r="CUP53" s="8"/>
      <c r="CUQ53" s="8"/>
      <c r="CUR53" s="8"/>
      <c r="CUS53" s="8"/>
      <c r="CUT53" s="8"/>
      <c r="CUU53" s="8"/>
      <c r="CUV53" s="8"/>
      <c r="CUW53" s="8"/>
      <c r="CUX53" s="8"/>
      <c r="CUY53" s="8"/>
      <c r="CUZ53" s="8"/>
      <c r="CVA53" s="8"/>
      <c r="CVB53" s="8"/>
      <c r="CVC53" s="8"/>
      <c r="CVD53" s="8"/>
      <c r="CVE53" s="8"/>
      <c r="CVF53" s="8"/>
      <c r="CVG53" s="8"/>
      <c r="CVH53" s="8"/>
      <c r="CVI53" s="8"/>
      <c r="CVJ53" s="8"/>
      <c r="CVK53" s="8"/>
      <c r="CVL53" s="8"/>
      <c r="CVM53" s="8"/>
      <c r="CVN53" s="8"/>
      <c r="CVO53" s="8"/>
      <c r="CVP53" s="8"/>
      <c r="CVQ53" s="8"/>
      <c r="CVR53" s="8"/>
      <c r="CVS53" s="8"/>
      <c r="CVT53" s="8"/>
      <c r="CVU53" s="8"/>
      <c r="CVV53" s="8"/>
      <c r="CVW53" s="8"/>
      <c r="CVX53" s="8"/>
      <c r="CVY53" s="8"/>
      <c r="CVZ53" s="8"/>
      <c r="CWA53" s="8"/>
      <c r="CWB53" s="8"/>
      <c r="CWC53" s="8"/>
      <c r="CWD53" s="8"/>
      <c r="CWE53" s="8"/>
      <c r="CWF53" s="8"/>
      <c r="CWG53" s="8"/>
      <c r="CWH53" s="8"/>
      <c r="CWI53" s="8"/>
      <c r="CWJ53" s="8"/>
      <c r="CWK53" s="8"/>
      <c r="CWL53" s="8"/>
      <c r="CWM53" s="8"/>
      <c r="CWN53" s="8"/>
      <c r="CWO53" s="8"/>
      <c r="CWP53" s="8"/>
      <c r="CWQ53" s="8"/>
      <c r="CWR53" s="8"/>
      <c r="CWS53" s="8"/>
      <c r="CWT53" s="8"/>
      <c r="CWU53" s="8"/>
      <c r="CWV53" s="8"/>
      <c r="CWW53" s="8"/>
      <c r="CWX53" s="8"/>
      <c r="CWY53" s="8"/>
      <c r="CWZ53" s="8"/>
      <c r="CXA53" s="8"/>
      <c r="CXB53" s="8"/>
      <c r="CXC53" s="8"/>
      <c r="CXD53" s="8"/>
      <c r="CXE53" s="8"/>
      <c r="CXF53" s="8"/>
      <c r="CXG53" s="8"/>
      <c r="CXH53" s="8"/>
      <c r="CXI53" s="8"/>
      <c r="CXJ53" s="8"/>
      <c r="CXK53" s="8"/>
      <c r="CXL53" s="8"/>
      <c r="CXM53" s="8"/>
      <c r="CXN53" s="8"/>
      <c r="CXO53" s="8"/>
      <c r="CXP53" s="8"/>
      <c r="CXQ53" s="8"/>
      <c r="CXR53" s="8"/>
      <c r="CXS53" s="8"/>
      <c r="CXT53" s="8"/>
      <c r="CXU53" s="8"/>
      <c r="CXV53" s="8"/>
      <c r="CXW53" s="8"/>
      <c r="CXX53" s="8"/>
      <c r="CXY53" s="8"/>
      <c r="CXZ53" s="8"/>
      <c r="CYA53" s="8"/>
      <c r="CYB53" s="8"/>
      <c r="CYC53" s="8"/>
      <c r="CYD53" s="8"/>
      <c r="CYE53" s="8"/>
      <c r="CYF53" s="8"/>
      <c r="CYG53" s="8"/>
      <c r="CYH53" s="8"/>
      <c r="CYI53" s="8"/>
      <c r="CYJ53" s="8"/>
      <c r="CYK53" s="8"/>
      <c r="CYL53" s="8"/>
      <c r="CYM53" s="8"/>
      <c r="CYN53" s="8"/>
      <c r="CYO53" s="8"/>
      <c r="CYP53" s="8"/>
      <c r="CYQ53" s="8"/>
      <c r="CYR53" s="8"/>
      <c r="CYS53" s="8"/>
      <c r="CYT53" s="8"/>
      <c r="CYU53" s="8"/>
      <c r="CYV53" s="8"/>
      <c r="CYW53" s="8"/>
      <c r="CYX53" s="8"/>
      <c r="CYY53" s="8"/>
      <c r="CYZ53" s="8"/>
      <c r="CZA53" s="8"/>
      <c r="CZB53" s="8"/>
      <c r="CZC53" s="8"/>
      <c r="CZD53" s="8"/>
      <c r="CZE53" s="8"/>
      <c r="CZF53" s="8"/>
      <c r="CZG53" s="8"/>
      <c r="CZH53" s="8"/>
      <c r="CZI53" s="8"/>
      <c r="CZJ53" s="8"/>
      <c r="CZK53" s="8"/>
      <c r="CZL53" s="8"/>
      <c r="CZM53" s="8"/>
      <c r="CZN53" s="8"/>
      <c r="CZO53" s="8"/>
      <c r="CZP53" s="8"/>
      <c r="CZQ53" s="8"/>
      <c r="CZR53" s="8"/>
      <c r="CZS53" s="8"/>
      <c r="CZT53" s="8"/>
      <c r="CZU53" s="8"/>
      <c r="CZV53" s="8"/>
      <c r="CZW53" s="8"/>
      <c r="CZX53" s="8"/>
      <c r="CZY53" s="8"/>
      <c r="CZZ53" s="8"/>
      <c r="DAA53" s="8"/>
      <c r="DAB53" s="8"/>
      <c r="DAC53" s="8"/>
      <c r="DAD53" s="8"/>
      <c r="DAE53" s="8"/>
      <c r="DAF53" s="8"/>
      <c r="DAG53" s="8"/>
      <c r="DAH53" s="8"/>
      <c r="DAI53" s="8"/>
      <c r="DAJ53" s="8"/>
      <c r="DAK53" s="8"/>
      <c r="DAL53" s="8"/>
      <c r="DAM53" s="8"/>
      <c r="DAN53" s="8"/>
      <c r="DAO53" s="8"/>
      <c r="DAP53" s="8"/>
      <c r="DAQ53" s="8"/>
      <c r="DAR53" s="8"/>
      <c r="DAS53" s="8"/>
      <c r="DAT53" s="8"/>
      <c r="DAU53" s="8"/>
      <c r="DAV53" s="8"/>
      <c r="DAW53" s="8"/>
      <c r="DAX53" s="8"/>
      <c r="DAY53" s="8"/>
      <c r="DAZ53" s="8"/>
      <c r="DBA53" s="8"/>
      <c r="DBB53" s="8"/>
      <c r="DBC53" s="8"/>
      <c r="DBD53" s="8"/>
      <c r="DBE53" s="8"/>
      <c r="DBF53" s="8"/>
      <c r="DBG53" s="8"/>
      <c r="DBH53" s="8"/>
      <c r="DBI53" s="8"/>
      <c r="DBJ53" s="8"/>
      <c r="DBK53" s="8"/>
      <c r="DBL53" s="8"/>
      <c r="DBM53" s="8"/>
      <c r="DBN53" s="8"/>
      <c r="DBO53" s="8"/>
      <c r="DBP53" s="8"/>
      <c r="DBQ53" s="8"/>
      <c r="DBR53" s="8"/>
      <c r="DBS53" s="8"/>
      <c r="DBT53" s="8"/>
      <c r="DBU53" s="8"/>
      <c r="DBV53" s="8"/>
      <c r="DBW53" s="8"/>
      <c r="DBX53" s="8"/>
      <c r="DBY53" s="8"/>
      <c r="DBZ53" s="8"/>
      <c r="DCA53" s="8"/>
      <c r="DCB53" s="8"/>
      <c r="DCC53" s="8"/>
      <c r="DCD53" s="8"/>
      <c r="DCE53" s="8"/>
      <c r="DCF53" s="8"/>
      <c r="DCG53" s="8"/>
      <c r="DCH53" s="8"/>
      <c r="DCI53" s="8"/>
      <c r="DCJ53" s="8"/>
      <c r="DCK53" s="8"/>
      <c r="DCL53" s="8"/>
      <c r="DCM53" s="8"/>
      <c r="DCN53" s="8"/>
      <c r="DCO53" s="8"/>
      <c r="DCP53" s="8"/>
      <c r="DCQ53" s="8"/>
      <c r="DCR53" s="8"/>
      <c r="DCS53" s="8"/>
      <c r="DCT53" s="8"/>
      <c r="DCU53" s="8"/>
      <c r="DCV53" s="8"/>
      <c r="DCW53" s="8"/>
      <c r="DCX53" s="8"/>
      <c r="DCY53" s="8"/>
      <c r="DCZ53" s="8"/>
      <c r="DDA53" s="8"/>
      <c r="DDB53" s="8"/>
      <c r="DDC53" s="8"/>
      <c r="DDD53" s="8"/>
      <c r="DDE53" s="8"/>
      <c r="DDF53" s="8"/>
      <c r="DDG53" s="8"/>
      <c r="DDH53" s="8"/>
      <c r="DDI53" s="8"/>
      <c r="DDJ53" s="8"/>
      <c r="DDK53" s="8"/>
      <c r="DDL53" s="8"/>
      <c r="DDM53" s="8"/>
      <c r="DDN53" s="8"/>
      <c r="DDO53" s="8"/>
      <c r="DDP53" s="8"/>
      <c r="DDQ53" s="8"/>
      <c r="DDR53" s="8"/>
      <c r="DDS53" s="8"/>
      <c r="DDT53" s="8"/>
      <c r="DDU53" s="8"/>
      <c r="DDV53" s="8"/>
      <c r="DDW53" s="8"/>
      <c r="DDX53" s="8"/>
      <c r="DDY53" s="8"/>
      <c r="DDZ53" s="8"/>
      <c r="DEA53" s="8"/>
      <c r="DEB53" s="8"/>
      <c r="DEC53" s="8"/>
      <c r="DED53" s="8"/>
      <c r="DEE53" s="8"/>
      <c r="DEF53" s="8"/>
      <c r="DEG53" s="8"/>
      <c r="DEH53" s="8"/>
      <c r="DEI53" s="8"/>
      <c r="DEJ53" s="8"/>
      <c r="DEK53" s="8"/>
      <c r="DEL53" s="8"/>
      <c r="DEM53" s="8"/>
      <c r="DEN53" s="8"/>
      <c r="DEO53" s="8"/>
      <c r="DEP53" s="8"/>
      <c r="DEQ53" s="8"/>
      <c r="DER53" s="8"/>
      <c r="DES53" s="8"/>
      <c r="DET53" s="8"/>
      <c r="DEU53" s="8"/>
      <c r="DEV53" s="8"/>
      <c r="DEW53" s="8"/>
      <c r="DEX53" s="8"/>
      <c r="DEY53" s="8"/>
      <c r="DEZ53" s="8"/>
      <c r="DFA53" s="8"/>
      <c r="DFB53" s="8"/>
      <c r="DFC53" s="8"/>
      <c r="DFD53" s="8"/>
      <c r="DFE53" s="8"/>
      <c r="DFF53" s="8"/>
      <c r="DFG53" s="8"/>
      <c r="DFH53" s="8"/>
      <c r="DFI53" s="8"/>
      <c r="DFJ53" s="8"/>
      <c r="DFK53" s="8"/>
      <c r="DFL53" s="8"/>
      <c r="DFM53" s="8"/>
      <c r="DFN53" s="8"/>
      <c r="DFO53" s="8"/>
      <c r="DFP53" s="8"/>
      <c r="DFQ53" s="8"/>
      <c r="DFR53" s="8"/>
      <c r="DFS53" s="8"/>
      <c r="DFT53" s="8"/>
      <c r="DFU53" s="8"/>
      <c r="DFV53" s="8"/>
      <c r="DFW53" s="8"/>
      <c r="DFX53" s="8"/>
      <c r="DFY53" s="8"/>
      <c r="DFZ53" s="8"/>
      <c r="DGA53" s="8"/>
      <c r="DGB53" s="8"/>
      <c r="DGC53" s="8"/>
      <c r="DGD53" s="8"/>
      <c r="DGE53" s="8"/>
      <c r="DGF53" s="8"/>
      <c r="DGG53" s="8"/>
      <c r="DGH53" s="8"/>
      <c r="DGI53" s="8"/>
      <c r="DGJ53" s="8"/>
      <c r="DGK53" s="8"/>
      <c r="DGL53" s="8"/>
      <c r="DGM53" s="8"/>
      <c r="DGN53" s="8"/>
      <c r="DGO53" s="8"/>
      <c r="DGP53" s="8"/>
      <c r="DGQ53" s="8"/>
      <c r="DGR53" s="8"/>
      <c r="DGS53" s="8"/>
      <c r="DGT53" s="8"/>
      <c r="DGU53" s="8"/>
      <c r="DGV53" s="8"/>
      <c r="DGW53" s="8"/>
      <c r="DGX53" s="8"/>
      <c r="DGY53" s="8"/>
      <c r="DGZ53" s="8"/>
      <c r="DHA53" s="8"/>
      <c r="DHB53" s="8"/>
      <c r="DHC53" s="8"/>
      <c r="DHD53" s="8"/>
      <c r="DHE53" s="8"/>
      <c r="DHF53" s="8"/>
      <c r="DHG53" s="8"/>
      <c r="DHH53" s="8"/>
      <c r="DHI53" s="8"/>
      <c r="DHJ53" s="8"/>
      <c r="DHK53" s="8"/>
      <c r="DHL53" s="8"/>
      <c r="DHM53" s="8"/>
      <c r="DHN53" s="8"/>
      <c r="DHO53" s="8"/>
      <c r="DHP53" s="8"/>
      <c r="DHQ53" s="8"/>
      <c r="DHR53" s="8"/>
      <c r="DHS53" s="8"/>
      <c r="DHT53" s="8"/>
      <c r="DHU53" s="8"/>
      <c r="DHV53" s="8"/>
      <c r="DHW53" s="8"/>
      <c r="DHX53" s="8"/>
      <c r="DHY53" s="8"/>
      <c r="DHZ53" s="8"/>
      <c r="DIA53" s="8"/>
      <c r="DIB53" s="8"/>
      <c r="DIC53" s="8"/>
      <c r="DID53" s="8"/>
      <c r="DIE53" s="8"/>
      <c r="DIF53" s="8"/>
      <c r="DIG53" s="8"/>
      <c r="DIH53" s="8"/>
      <c r="DII53" s="8"/>
      <c r="DIJ53" s="8"/>
      <c r="DIK53" s="8"/>
      <c r="DIL53" s="8"/>
      <c r="DIM53" s="8"/>
      <c r="DIN53" s="8"/>
      <c r="DIO53" s="8"/>
      <c r="DIP53" s="8"/>
      <c r="DIQ53" s="8"/>
      <c r="DIR53" s="8"/>
      <c r="DIS53" s="8"/>
      <c r="DIT53" s="8"/>
      <c r="DIU53" s="8"/>
      <c r="DIV53" s="8"/>
      <c r="DIW53" s="8"/>
      <c r="DIX53" s="8"/>
      <c r="DIY53" s="8"/>
      <c r="DIZ53" s="8"/>
      <c r="DJA53" s="8"/>
      <c r="DJB53" s="8"/>
      <c r="DJC53" s="8"/>
      <c r="DJD53" s="8"/>
      <c r="DJE53" s="8"/>
      <c r="DJF53" s="8"/>
      <c r="DJG53" s="8"/>
      <c r="DJH53" s="8"/>
      <c r="DJI53" s="8"/>
      <c r="DJJ53" s="8"/>
      <c r="DJK53" s="8"/>
      <c r="DJL53" s="8"/>
      <c r="DJM53" s="8"/>
      <c r="DJN53" s="8"/>
      <c r="DJO53" s="8"/>
      <c r="DJP53" s="8"/>
      <c r="DJQ53" s="8"/>
      <c r="DJR53" s="8"/>
      <c r="DJS53" s="8"/>
      <c r="DJT53" s="8"/>
      <c r="DJU53" s="8"/>
      <c r="DJV53" s="8"/>
      <c r="DJW53" s="8"/>
      <c r="DJX53" s="8"/>
      <c r="DJY53" s="8"/>
      <c r="DJZ53" s="8"/>
      <c r="DKA53" s="8"/>
      <c r="DKB53" s="8"/>
      <c r="DKC53" s="8"/>
      <c r="DKD53" s="8"/>
      <c r="DKE53" s="8"/>
      <c r="DKF53" s="8"/>
      <c r="DKG53" s="8"/>
      <c r="DKH53" s="8"/>
      <c r="DKI53" s="8"/>
      <c r="DKJ53" s="8"/>
      <c r="DKK53" s="8"/>
      <c r="DKL53" s="8"/>
      <c r="DKM53" s="8"/>
      <c r="DKN53" s="8"/>
      <c r="DKO53" s="8"/>
      <c r="DKP53" s="8"/>
      <c r="DKQ53" s="8"/>
      <c r="DKR53" s="8"/>
      <c r="DKS53" s="8"/>
      <c r="DKT53" s="8"/>
      <c r="DKU53" s="8"/>
      <c r="DKV53" s="8"/>
      <c r="DKW53" s="8"/>
      <c r="DKX53" s="8"/>
      <c r="DKY53" s="8"/>
      <c r="DKZ53" s="8"/>
      <c r="DLA53" s="8"/>
      <c r="DLB53" s="8"/>
      <c r="DLC53" s="8"/>
      <c r="DLD53" s="8"/>
      <c r="DLE53" s="8"/>
      <c r="DLF53" s="8"/>
      <c r="DLG53" s="8"/>
      <c r="DLH53" s="8"/>
      <c r="DLI53" s="8"/>
      <c r="DLJ53" s="8"/>
      <c r="DLK53" s="8"/>
      <c r="DLL53" s="8"/>
      <c r="DLM53" s="8"/>
      <c r="DLN53" s="8"/>
      <c r="DLO53" s="8"/>
      <c r="DLP53" s="8"/>
      <c r="DLQ53" s="8"/>
      <c r="DLR53" s="8"/>
      <c r="DLS53" s="8"/>
      <c r="DLT53" s="8"/>
      <c r="DLU53" s="8"/>
      <c r="DLV53" s="8"/>
      <c r="DLW53" s="8"/>
      <c r="DLX53" s="8"/>
      <c r="DLY53" s="8"/>
      <c r="DLZ53" s="8"/>
      <c r="DMA53" s="8"/>
      <c r="DMB53" s="8"/>
      <c r="DMC53" s="8"/>
      <c r="DMD53" s="8"/>
      <c r="DME53" s="8"/>
      <c r="DMF53" s="8"/>
      <c r="DMG53" s="8"/>
      <c r="DMH53" s="8"/>
      <c r="DMI53" s="8"/>
      <c r="DMJ53" s="8"/>
      <c r="DMK53" s="8"/>
      <c r="DML53" s="8"/>
      <c r="DMM53" s="8"/>
      <c r="DMN53" s="8"/>
      <c r="DMO53" s="8"/>
      <c r="DMP53" s="8"/>
      <c r="DMQ53" s="8"/>
      <c r="DMR53" s="8"/>
      <c r="DMS53" s="8"/>
      <c r="DMT53" s="8"/>
      <c r="DMU53" s="8"/>
      <c r="DMV53" s="8"/>
      <c r="DMW53" s="8"/>
      <c r="DMX53" s="8"/>
      <c r="DMY53" s="8"/>
      <c r="DMZ53" s="8"/>
      <c r="DNA53" s="8"/>
      <c r="DNB53" s="8"/>
      <c r="DNC53" s="8"/>
      <c r="DND53" s="8"/>
      <c r="DNE53" s="8"/>
      <c r="DNF53" s="8"/>
      <c r="DNG53" s="8"/>
      <c r="DNH53" s="8"/>
      <c r="DNI53" s="8"/>
      <c r="DNJ53" s="8"/>
      <c r="DNK53" s="8"/>
      <c r="DNL53" s="8"/>
      <c r="DNM53" s="8"/>
      <c r="DNN53" s="8"/>
      <c r="DNO53" s="8"/>
      <c r="DNP53" s="8"/>
      <c r="DNQ53" s="8"/>
      <c r="DNR53" s="8"/>
      <c r="DNS53" s="8"/>
      <c r="DNT53" s="8"/>
      <c r="DNU53" s="8"/>
      <c r="DNV53" s="8"/>
      <c r="DNW53" s="8"/>
      <c r="DNX53" s="8"/>
      <c r="DNY53" s="8"/>
      <c r="DNZ53" s="8"/>
      <c r="DOA53" s="8"/>
      <c r="DOB53" s="8"/>
      <c r="DOC53" s="8"/>
      <c r="DOD53" s="8"/>
      <c r="DOE53" s="8"/>
      <c r="DOF53" s="8"/>
      <c r="DOG53" s="8"/>
      <c r="DOH53" s="8"/>
      <c r="DOI53" s="8"/>
      <c r="DOJ53" s="8"/>
      <c r="DOK53" s="8"/>
      <c r="DOL53" s="8"/>
      <c r="DOM53" s="8"/>
      <c r="DON53" s="8"/>
      <c r="DOO53" s="8"/>
      <c r="DOP53" s="8"/>
      <c r="DOQ53" s="8"/>
      <c r="DOR53" s="8"/>
      <c r="DOS53" s="8"/>
      <c r="DOT53" s="8"/>
      <c r="DOU53" s="8"/>
      <c r="DOV53" s="8"/>
      <c r="DOW53" s="8"/>
      <c r="DOX53" s="8"/>
      <c r="DOY53" s="8"/>
      <c r="DOZ53" s="8"/>
      <c r="DPA53" s="8"/>
      <c r="DPB53" s="8"/>
      <c r="DPC53" s="8"/>
      <c r="DPD53" s="8"/>
      <c r="DPE53" s="8"/>
      <c r="DPF53" s="8"/>
      <c r="DPG53" s="8"/>
      <c r="DPH53" s="8"/>
      <c r="DPI53" s="8"/>
      <c r="DPJ53" s="8"/>
      <c r="DPK53" s="8"/>
      <c r="DPL53" s="8"/>
      <c r="DPM53" s="8"/>
      <c r="DPN53" s="8"/>
      <c r="DPO53" s="8"/>
      <c r="DPP53" s="8"/>
      <c r="DPQ53" s="8"/>
      <c r="DPR53" s="8"/>
      <c r="DPS53" s="8"/>
      <c r="DPT53" s="8"/>
      <c r="DPU53" s="8"/>
      <c r="DPV53" s="8"/>
      <c r="DPW53" s="8"/>
      <c r="DPX53" s="8"/>
      <c r="DPY53" s="8"/>
      <c r="DPZ53" s="8"/>
      <c r="DQA53" s="8"/>
      <c r="DQB53" s="8"/>
      <c r="DQC53" s="8"/>
      <c r="DQD53" s="8"/>
      <c r="DQE53" s="8"/>
      <c r="DQF53" s="8"/>
      <c r="DQG53" s="8"/>
      <c r="DQH53" s="8"/>
      <c r="DQI53" s="8"/>
      <c r="DQJ53" s="8"/>
      <c r="DQK53" s="8"/>
      <c r="DQL53" s="8"/>
      <c r="DQM53" s="8"/>
      <c r="DQN53" s="8"/>
      <c r="DQO53" s="8"/>
      <c r="DQP53" s="8"/>
      <c r="DQQ53" s="8"/>
      <c r="DQR53" s="8"/>
      <c r="DQS53" s="8"/>
      <c r="DQT53" s="8"/>
      <c r="DQU53" s="8"/>
      <c r="DQV53" s="8"/>
      <c r="DQW53" s="8"/>
      <c r="DQX53" s="8"/>
      <c r="DQY53" s="8"/>
      <c r="DQZ53" s="8"/>
      <c r="DRA53" s="8"/>
      <c r="DRB53" s="8"/>
      <c r="DRC53" s="8"/>
      <c r="DRD53" s="8"/>
      <c r="DRE53" s="8"/>
      <c r="DRF53" s="8"/>
      <c r="DRG53" s="8"/>
      <c r="DRH53" s="8"/>
      <c r="DRI53" s="8"/>
      <c r="DRJ53" s="8"/>
      <c r="DRK53" s="8"/>
      <c r="DRL53" s="8"/>
      <c r="DRM53" s="8"/>
      <c r="DRN53" s="8"/>
      <c r="DRO53" s="8"/>
      <c r="DRP53" s="8"/>
      <c r="DRQ53" s="8"/>
      <c r="DRR53" s="8"/>
      <c r="DRS53" s="8"/>
      <c r="DRT53" s="8"/>
      <c r="DRU53" s="8"/>
      <c r="DRV53" s="8"/>
      <c r="DRW53" s="8"/>
      <c r="DRX53" s="8"/>
      <c r="DRY53" s="8"/>
      <c r="DRZ53" s="8"/>
      <c r="DSA53" s="8"/>
      <c r="DSB53" s="8"/>
      <c r="DSC53" s="8"/>
      <c r="DSD53" s="8"/>
      <c r="DSE53" s="8"/>
      <c r="DSF53" s="8"/>
      <c r="DSG53" s="8"/>
      <c r="DSH53" s="8"/>
      <c r="DSI53" s="8"/>
      <c r="DSJ53" s="8"/>
      <c r="DSK53" s="8"/>
      <c r="DSL53" s="8"/>
      <c r="DSM53" s="8"/>
      <c r="DSN53" s="8"/>
      <c r="DSO53" s="8"/>
      <c r="DSP53" s="8"/>
      <c r="DSQ53" s="8"/>
      <c r="DSR53" s="8"/>
      <c r="DSS53" s="8"/>
      <c r="DST53" s="8"/>
      <c r="DSU53" s="8"/>
      <c r="DSV53" s="8"/>
      <c r="DSW53" s="8"/>
      <c r="DSX53" s="8"/>
      <c r="DSY53" s="8"/>
      <c r="DSZ53" s="8"/>
      <c r="DTA53" s="8"/>
      <c r="DTB53" s="8"/>
      <c r="DTC53" s="8"/>
      <c r="DTD53" s="8"/>
      <c r="DTE53" s="8"/>
      <c r="DTF53" s="8"/>
      <c r="DTG53" s="8"/>
      <c r="DTH53" s="8"/>
      <c r="DTI53" s="8"/>
      <c r="DTJ53" s="8"/>
      <c r="DTK53" s="8"/>
      <c r="DTL53" s="8"/>
      <c r="DTM53" s="8"/>
      <c r="DTN53" s="8"/>
      <c r="DTO53" s="8"/>
      <c r="DTP53" s="8"/>
      <c r="DTQ53" s="8"/>
      <c r="DTR53" s="8"/>
      <c r="DTS53" s="8"/>
      <c r="DTT53" s="8"/>
      <c r="DTU53" s="8"/>
      <c r="DTV53" s="8"/>
      <c r="DTW53" s="8"/>
      <c r="DTX53" s="8"/>
      <c r="DTY53" s="8"/>
      <c r="DTZ53" s="8"/>
      <c r="DUA53" s="8"/>
      <c r="DUB53" s="8"/>
      <c r="DUC53" s="8"/>
      <c r="DUD53" s="8"/>
      <c r="DUE53" s="8"/>
      <c r="DUF53" s="8"/>
      <c r="DUG53" s="8"/>
      <c r="DUH53" s="8"/>
      <c r="DUI53" s="8"/>
      <c r="DUJ53" s="8"/>
      <c r="DUK53" s="8"/>
      <c r="DUL53" s="8"/>
      <c r="DUM53" s="8"/>
      <c r="DUN53" s="8"/>
      <c r="DUO53" s="8"/>
      <c r="DUP53" s="8"/>
      <c r="DUQ53" s="8"/>
      <c r="DUR53" s="8"/>
      <c r="DUS53" s="8"/>
      <c r="DUT53" s="8"/>
      <c r="DUU53" s="8"/>
      <c r="DUV53" s="8"/>
      <c r="DUW53" s="8"/>
      <c r="DUX53" s="8"/>
      <c r="DUY53" s="8"/>
      <c r="DUZ53" s="8"/>
      <c r="DVA53" s="8"/>
      <c r="DVB53" s="8"/>
      <c r="DVC53" s="8"/>
      <c r="DVD53" s="8"/>
      <c r="DVE53" s="8"/>
      <c r="DVF53" s="8"/>
      <c r="DVG53" s="8"/>
      <c r="DVH53" s="8"/>
      <c r="DVI53" s="8"/>
      <c r="DVJ53" s="8"/>
      <c r="DVK53" s="8"/>
      <c r="DVL53" s="8"/>
      <c r="DVM53" s="8"/>
      <c r="DVN53" s="8"/>
      <c r="DVO53" s="8"/>
      <c r="DVP53" s="8"/>
      <c r="DVQ53" s="8"/>
      <c r="DVR53" s="8"/>
      <c r="DVS53" s="8"/>
      <c r="DVT53" s="8"/>
      <c r="DVU53" s="8"/>
      <c r="DVV53" s="8"/>
      <c r="DVW53" s="8"/>
      <c r="DVX53" s="8"/>
      <c r="DVY53" s="8"/>
      <c r="DVZ53" s="8"/>
      <c r="DWA53" s="8"/>
      <c r="DWB53" s="8"/>
      <c r="DWC53" s="8"/>
      <c r="DWD53" s="8"/>
      <c r="DWE53" s="8"/>
      <c r="DWF53" s="8"/>
      <c r="DWG53" s="8"/>
      <c r="DWH53" s="8"/>
      <c r="DWI53" s="8"/>
      <c r="DWJ53" s="8"/>
      <c r="DWK53" s="8"/>
      <c r="DWL53" s="8"/>
      <c r="DWM53" s="8"/>
      <c r="DWN53" s="8"/>
      <c r="DWO53" s="8"/>
      <c r="DWP53" s="8"/>
      <c r="DWQ53" s="8"/>
      <c r="DWR53" s="8"/>
      <c r="DWS53" s="8"/>
      <c r="DWT53" s="8"/>
      <c r="DWU53" s="8"/>
      <c r="DWV53" s="8"/>
      <c r="DWW53" s="8"/>
      <c r="DWX53" s="8"/>
      <c r="DWY53" s="8"/>
      <c r="DWZ53" s="8"/>
      <c r="DXA53" s="8"/>
      <c r="DXB53" s="8"/>
      <c r="DXC53" s="8"/>
      <c r="DXD53" s="8"/>
      <c r="DXE53" s="8"/>
      <c r="DXF53" s="8"/>
      <c r="DXG53" s="8"/>
      <c r="DXH53" s="8"/>
      <c r="DXI53" s="8"/>
      <c r="DXJ53" s="8"/>
      <c r="DXK53" s="8"/>
      <c r="DXL53" s="8"/>
      <c r="DXM53" s="8"/>
      <c r="DXN53" s="8"/>
      <c r="DXO53" s="8"/>
      <c r="DXP53" s="8"/>
      <c r="DXQ53" s="8"/>
      <c r="DXR53" s="8"/>
      <c r="DXS53" s="8"/>
      <c r="DXT53" s="8"/>
      <c r="DXU53" s="8"/>
      <c r="DXV53" s="8"/>
      <c r="DXW53" s="8"/>
      <c r="DXX53" s="8"/>
      <c r="DXY53" s="8"/>
      <c r="DXZ53" s="8"/>
      <c r="DYA53" s="8"/>
      <c r="DYB53" s="8"/>
      <c r="DYC53" s="8"/>
      <c r="DYD53" s="8"/>
      <c r="DYE53" s="8"/>
      <c r="DYF53" s="8"/>
      <c r="DYG53" s="8"/>
      <c r="DYH53" s="8"/>
      <c r="DYI53" s="8"/>
      <c r="DYJ53" s="8"/>
      <c r="DYK53" s="8"/>
      <c r="DYL53" s="8"/>
      <c r="DYM53" s="8"/>
      <c r="DYN53" s="8"/>
      <c r="DYO53" s="8"/>
      <c r="DYP53" s="8"/>
      <c r="DYQ53" s="8"/>
      <c r="DYR53" s="8"/>
      <c r="DYS53" s="8"/>
      <c r="DYT53" s="8"/>
      <c r="DYU53" s="8"/>
      <c r="DYV53" s="8"/>
      <c r="DYW53" s="8"/>
      <c r="DYX53" s="8"/>
      <c r="DYY53" s="8"/>
      <c r="DYZ53" s="8"/>
      <c r="DZA53" s="8"/>
      <c r="DZB53" s="8"/>
      <c r="DZC53" s="8"/>
      <c r="DZD53" s="8"/>
      <c r="DZE53" s="8"/>
      <c r="DZF53" s="8"/>
      <c r="DZG53" s="8"/>
      <c r="DZH53" s="8"/>
      <c r="DZI53" s="8"/>
      <c r="DZJ53" s="8"/>
      <c r="DZK53" s="8"/>
      <c r="DZL53" s="8"/>
      <c r="DZM53" s="8"/>
      <c r="DZN53" s="8"/>
      <c r="DZO53" s="8"/>
      <c r="DZP53" s="8"/>
      <c r="DZQ53" s="8"/>
      <c r="DZR53" s="8"/>
      <c r="DZS53" s="8"/>
      <c r="DZT53" s="8"/>
      <c r="DZU53" s="8"/>
      <c r="DZV53" s="8"/>
      <c r="DZW53" s="8"/>
      <c r="DZX53" s="8"/>
      <c r="DZY53" s="8"/>
      <c r="DZZ53" s="8"/>
      <c r="EAA53" s="8"/>
      <c r="EAB53" s="8"/>
      <c r="EAC53" s="8"/>
      <c r="EAD53" s="8"/>
      <c r="EAE53" s="8"/>
      <c r="EAF53" s="8"/>
      <c r="EAG53" s="8"/>
      <c r="EAH53" s="8"/>
      <c r="EAI53" s="8"/>
      <c r="EAJ53" s="8"/>
      <c r="EAK53" s="8"/>
      <c r="EAL53" s="8"/>
      <c r="EAM53" s="8"/>
      <c r="EAN53" s="8"/>
      <c r="EAO53" s="8"/>
      <c r="EAP53" s="8"/>
      <c r="EAQ53" s="8"/>
      <c r="EAR53" s="8"/>
      <c r="EAS53" s="8"/>
      <c r="EAT53" s="8"/>
      <c r="EAU53" s="8"/>
      <c r="EAV53" s="8"/>
      <c r="EAW53" s="8"/>
      <c r="EAX53" s="8"/>
      <c r="EAY53" s="8"/>
      <c r="EAZ53" s="8"/>
      <c r="EBA53" s="8"/>
      <c r="EBB53" s="8"/>
      <c r="EBC53" s="8"/>
      <c r="EBD53" s="8"/>
      <c r="EBE53" s="8"/>
      <c r="EBF53" s="8"/>
      <c r="EBG53" s="8"/>
      <c r="EBH53" s="8"/>
      <c r="EBI53" s="8"/>
      <c r="EBJ53" s="8"/>
      <c r="EBK53" s="8"/>
      <c r="EBL53" s="8"/>
      <c r="EBM53" s="8"/>
      <c r="EBN53" s="8"/>
      <c r="EBO53" s="8"/>
      <c r="EBP53" s="8"/>
      <c r="EBQ53" s="8"/>
      <c r="EBR53" s="8"/>
      <c r="EBS53" s="8"/>
      <c r="EBT53" s="8"/>
      <c r="EBU53" s="8"/>
      <c r="EBV53" s="8"/>
      <c r="EBW53" s="8"/>
      <c r="EBX53" s="8"/>
      <c r="EBY53" s="8"/>
      <c r="EBZ53" s="8"/>
      <c r="ECA53" s="8"/>
      <c r="ECB53" s="8"/>
      <c r="ECC53" s="8"/>
      <c r="ECD53" s="8"/>
      <c r="ECE53" s="8"/>
      <c r="ECF53" s="8"/>
      <c r="ECG53" s="8"/>
      <c r="ECH53" s="8"/>
      <c r="ECI53" s="8"/>
      <c r="ECJ53" s="8"/>
      <c r="ECK53" s="8"/>
      <c r="ECL53" s="8"/>
      <c r="ECM53" s="8"/>
      <c r="ECN53" s="8"/>
      <c r="ECO53" s="8"/>
      <c r="ECP53" s="8"/>
      <c r="ECQ53" s="8"/>
      <c r="ECR53" s="8"/>
      <c r="ECS53" s="8"/>
      <c r="ECT53" s="8"/>
      <c r="ECU53" s="8"/>
      <c r="ECV53" s="8"/>
      <c r="ECW53" s="8"/>
      <c r="ECX53" s="8"/>
      <c r="ECY53" s="8"/>
      <c r="ECZ53" s="8"/>
      <c r="EDA53" s="8"/>
      <c r="EDB53" s="8"/>
      <c r="EDC53" s="8"/>
      <c r="EDD53" s="8"/>
      <c r="EDE53" s="8"/>
      <c r="EDF53" s="8"/>
      <c r="EDG53" s="8"/>
      <c r="EDH53" s="8"/>
      <c r="EDI53" s="8"/>
      <c r="EDJ53" s="8"/>
      <c r="EDK53" s="8"/>
      <c r="EDL53" s="8"/>
      <c r="EDM53" s="8"/>
      <c r="EDN53" s="8"/>
      <c r="EDO53" s="8"/>
      <c r="EDP53" s="8"/>
      <c r="EDQ53" s="8"/>
      <c r="EDR53" s="8"/>
      <c r="EDS53" s="8"/>
      <c r="EDT53" s="8"/>
      <c r="EDU53" s="8"/>
      <c r="EDV53" s="8"/>
      <c r="EDW53" s="8"/>
      <c r="EDX53" s="8"/>
      <c r="EDY53" s="8"/>
      <c r="EDZ53" s="8"/>
      <c r="EEA53" s="8"/>
      <c r="EEB53" s="8"/>
      <c r="EEC53" s="8"/>
      <c r="EED53" s="8"/>
      <c r="EEE53" s="8"/>
      <c r="EEF53" s="8"/>
      <c r="EEG53" s="8"/>
      <c r="EEH53" s="8"/>
      <c r="EEI53" s="8"/>
      <c r="EEJ53" s="8"/>
      <c r="EEK53" s="8"/>
      <c r="EEL53" s="8"/>
      <c r="EEM53" s="8"/>
      <c r="EEN53" s="8"/>
      <c r="EEO53" s="8"/>
      <c r="EEP53" s="8"/>
      <c r="EEQ53" s="8"/>
      <c r="EER53" s="8"/>
      <c r="EES53" s="8"/>
      <c r="EET53" s="8"/>
      <c r="EEU53" s="8"/>
      <c r="EEV53" s="8"/>
      <c r="EEW53" s="8"/>
      <c r="EEX53" s="8"/>
      <c r="EEY53" s="8"/>
      <c r="EEZ53" s="8"/>
      <c r="EFA53" s="8"/>
      <c r="EFB53" s="8"/>
      <c r="EFC53" s="8"/>
      <c r="EFD53" s="8"/>
      <c r="EFE53" s="8"/>
      <c r="EFF53" s="8"/>
      <c r="EFG53" s="8"/>
      <c r="EFH53" s="8"/>
      <c r="EFI53" s="8"/>
      <c r="EFJ53" s="8"/>
      <c r="EFK53" s="8"/>
      <c r="EFL53" s="8"/>
      <c r="EFM53" s="8"/>
      <c r="EFN53" s="8"/>
      <c r="EFO53" s="8"/>
      <c r="EFP53" s="8"/>
      <c r="EFQ53" s="8"/>
      <c r="EFR53" s="8"/>
      <c r="EFS53" s="8"/>
      <c r="EFT53" s="8"/>
      <c r="EFU53" s="8"/>
      <c r="EFV53" s="8"/>
      <c r="EFW53" s="8"/>
      <c r="EFX53" s="8"/>
      <c r="EFY53" s="8"/>
      <c r="EFZ53" s="8"/>
      <c r="EGA53" s="8"/>
      <c r="EGB53" s="8"/>
      <c r="EGC53" s="8"/>
      <c r="EGD53" s="8"/>
      <c r="EGE53" s="8"/>
      <c r="EGF53" s="8"/>
      <c r="EGG53" s="8"/>
      <c r="EGH53" s="8"/>
      <c r="EGI53" s="8"/>
      <c r="EGJ53" s="8"/>
      <c r="EGK53" s="8"/>
      <c r="EGL53" s="8"/>
      <c r="EGM53" s="8"/>
      <c r="EGN53" s="8"/>
      <c r="EGO53" s="8"/>
      <c r="EGP53" s="8"/>
      <c r="EGQ53" s="8"/>
      <c r="EGR53" s="8"/>
      <c r="EGS53" s="8"/>
      <c r="EGT53" s="8"/>
      <c r="EGU53" s="8"/>
      <c r="EGV53" s="8"/>
      <c r="EGW53" s="8"/>
      <c r="EGX53" s="8"/>
      <c r="EGY53" s="8"/>
      <c r="EGZ53" s="8"/>
      <c r="EHA53" s="8"/>
      <c r="EHB53" s="8"/>
      <c r="EHC53" s="8"/>
      <c r="EHD53" s="8"/>
      <c r="EHE53" s="8"/>
      <c r="EHF53" s="8"/>
      <c r="EHG53" s="8"/>
      <c r="EHH53" s="8"/>
      <c r="EHI53" s="8"/>
      <c r="EHJ53" s="8"/>
      <c r="EHK53" s="8"/>
      <c r="EHL53" s="8"/>
      <c r="EHM53" s="8"/>
      <c r="EHN53" s="8"/>
      <c r="EHO53" s="8"/>
      <c r="EHP53" s="8"/>
      <c r="EHQ53" s="8"/>
      <c r="EHR53" s="8"/>
      <c r="EHS53" s="8"/>
      <c r="EHT53" s="8"/>
      <c r="EHU53" s="8"/>
      <c r="EHV53" s="8"/>
      <c r="EHW53" s="8"/>
      <c r="EHX53" s="8"/>
      <c r="EHY53" s="8"/>
      <c r="EHZ53" s="8"/>
      <c r="EIA53" s="8"/>
      <c r="EIB53" s="8"/>
      <c r="EIC53" s="8"/>
      <c r="EID53" s="8"/>
      <c r="EIE53" s="8"/>
      <c r="EIF53" s="8"/>
      <c r="EIG53" s="8"/>
      <c r="EIH53" s="8"/>
      <c r="EII53" s="8"/>
      <c r="EIJ53" s="8"/>
      <c r="EIK53" s="8"/>
      <c r="EIL53" s="8"/>
      <c r="EIM53" s="8"/>
      <c r="EIN53" s="8"/>
      <c r="EIO53" s="8"/>
      <c r="EIP53" s="8"/>
      <c r="EIQ53" s="8"/>
      <c r="EIR53" s="8"/>
      <c r="EIS53" s="8"/>
      <c r="EIT53" s="8"/>
      <c r="EIU53" s="8"/>
      <c r="EIV53" s="8"/>
      <c r="EIW53" s="8"/>
      <c r="EIX53" s="8"/>
      <c r="EIY53" s="8"/>
      <c r="EIZ53" s="8"/>
      <c r="EJA53" s="8"/>
      <c r="EJB53" s="8"/>
      <c r="EJC53" s="8"/>
      <c r="EJD53" s="8"/>
      <c r="EJE53" s="8"/>
      <c r="EJF53" s="8"/>
      <c r="EJG53" s="8"/>
      <c r="EJH53" s="8"/>
      <c r="EJI53" s="8"/>
      <c r="EJJ53" s="8"/>
      <c r="EJK53" s="8"/>
      <c r="EJL53" s="8"/>
      <c r="EJM53" s="8"/>
      <c r="EJN53" s="8"/>
      <c r="EJO53" s="8"/>
      <c r="EJP53" s="8"/>
      <c r="EJQ53" s="8"/>
      <c r="EJR53" s="8"/>
      <c r="EJS53" s="8"/>
      <c r="EJT53" s="8"/>
      <c r="EJU53" s="8"/>
      <c r="EJV53" s="8"/>
      <c r="EJW53" s="8"/>
      <c r="EJX53" s="8"/>
      <c r="EJY53" s="8"/>
      <c r="EJZ53" s="8"/>
      <c r="EKA53" s="8"/>
      <c r="EKB53" s="8"/>
      <c r="EKC53" s="8"/>
      <c r="EKD53" s="8"/>
      <c r="EKE53" s="8"/>
      <c r="EKF53" s="8"/>
      <c r="EKG53" s="8"/>
      <c r="EKH53" s="8"/>
      <c r="EKI53" s="8"/>
      <c r="EKJ53" s="8"/>
      <c r="EKK53" s="8"/>
      <c r="EKL53" s="8"/>
      <c r="EKM53" s="8"/>
      <c r="EKN53" s="8"/>
      <c r="EKO53" s="8"/>
      <c r="EKP53" s="8"/>
      <c r="EKQ53" s="8"/>
      <c r="EKR53" s="8"/>
      <c r="EKS53" s="8"/>
      <c r="EKT53" s="8"/>
      <c r="EKU53" s="8"/>
      <c r="EKV53" s="8"/>
      <c r="EKW53" s="8"/>
      <c r="EKX53" s="8"/>
      <c r="EKY53" s="8"/>
      <c r="EKZ53" s="8"/>
      <c r="ELA53" s="8"/>
      <c r="ELB53" s="8"/>
      <c r="ELC53" s="8"/>
      <c r="ELD53" s="8"/>
      <c r="ELE53" s="8"/>
      <c r="ELF53" s="8"/>
      <c r="ELG53" s="8"/>
      <c r="ELH53" s="8"/>
      <c r="ELI53" s="8"/>
      <c r="ELJ53" s="8"/>
      <c r="ELK53" s="8"/>
      <c r="ELL53" s="8"/>
      <c r="ELM53" s="8"/>
      <c r="ELN53" s="8"/>
      <c r="ELO53" s="8"/>
      <c r="ELP53" s="8"/>
      <c r="ELQ53" s="8"/>
      <c r="ELR53" s="8"/>
      <c r="ELS53" s="8"/>
      <c r="ELT53" s="8"/>
      <c r="ELU53" s="8"/>
      <c r="ELV53" s="8"/>
      <c r="ELW53" s="8"/>
      <c r="ELX53" s="8"/>
      <c r="ELY53" s="8"/>
      <c r="ELZ53" s="8"/>
      <c r="EMA53" s="8"/>
      <c r="EMB53" s="8"/>
      <c r="EMC53" s="8"/>
      <c r="EMD53" s="8"/>
      <c r="EME53" s="8"/>
      <c r="EMF53" s="8"/>
      <c r="EMG53" s="8"/>
      <c r="EMH53" s="8"/>
      <c r="EMI53" s="8"/>
      <c r="EMJ53" s="8"/>
      <c r="EMK53" s="8"/>
      <c r="EML53" s="8"/>
      <c r="EMM53" s="8"/>
      <c r="EMN53" s="8"/>
      <c r="EMO53" s="8"/>
      <c r="EMP53" s="8"/>
      <c r="EMQ53" s="8"/>
      <c r="EMR53" s="8"/>
      <c r="EMS53" s="8"/>
      <c r="EMT53" s="8"/>
      <c r="EMU53" s="8"/>
      <c r="EMV53" s="8"/>
      <c r="EMW53" s="8"/>
      <c r="EMX53" s="8"/>
      <c r="EMY53" s="8"/>
      <c r="EMZ53" s="8"/>
      <c r="ENA53" s="8"/>
      <c r="ENB53" s="8"/>
      <c r="ENC53" s="8"/>
      <c r="END53" s="8"/>
      <c r="ENE53" s="8"/>
      <c r="ENF53" s="8"/>
      <c r="ENG53" s="8"/>
      <c r="ENH53" s="8"/>
      <c r="ENI53" s="8"/>
      <c r="ENJ53" s="8"/>
      <c r="ENK53" s="8"/>
      <c r="ENL53" s="8"/>
      <c r="ENM53" s="8"/>
      <c r="ENN53" s="8"/>
      <c r="ENO53" s="8"/>
      <c r="ENP53" s="8"/>
      <c r="ENQ53" s="8"/>
      <c r="ENR53" s="8"/>
      <c r="ENS53" s="8"/>
      <c r="ENT53" s="8"/>
      <c r="ENU53" s="8"/>
      <c r="ENV53" s="8"/>
      <c r="ENW53" s="8"/>
      <c r="ENX53" s="8"/>
      <c r="ENY53" s="8"/>
      <c r="ENZ53" s="8"/>
      <c r="EOA53" s="8"/>
      <c r="EOB53" s="8"/>
      <c r="EOC53" s="8"/>
      <c r="EOD53" s="8"/>
      <c r="EOE53" s="8"/>
      <c r="EOF53" s="8"/>
      <c r="EOG53" s="8"/>
      <c r="EOH53" s="8"/>
      <c r="EOI53" s="8"/>
      <c r="EOJ53" s="8"/>
      <c r="EOK53" s="8"/>
      <c r="EOL53" s="8"/>
      <c r="EOM53" s="8"/>
      <c r="EON53" s="8"/>
      <c r="EOO53" s="8"/>
      <c r="EOP53" s="8"/>
      <c r="EOQ53" s="8"/>
      <c r="EOR53" s="8"/>
      <c r="EOS53" s="8"/>
      <c r="EOT53" s="8"/>
      <c r="EOU53" s="8"/>
      <c r="EOV53" s="8"/>
      <c r="EOW53" s="8"/>
      <c r="EOX53" s="8"/>
      <c r="EOY53" s="8"/>
      <c r="EOZ53" s="8"/>
      <c r="EPA53" s="8"/>
      <c r="EPB53" s="8"/>
      <c r="EPC53" s="8"/>
      <c r="EPD53" s="8"/>
      <c r="EPE53" s="8"/>
      <c r="EPF53" s="8"/>
      <c r="EPG53" s="8"/>
      <c r="EPH53" s="8"/>
      <c r="EPI53" s="8"/>
      <c r="EPJ53" s="8"/>
      <c r="EPK53" s="8"/>
      <c r="EPL53" s="8"/>
      <c r="EPM53" s="8"/>
      <c r="EPN53" s="8"/>
      <c r="EPO53" s="8"/>
      <c r="EPP53" s="8"/>
      <c r="EPQ53" s="8"/>
      <c r="EPR53" s="8"/>
      <c r="EPS53" s="8"/>
      <c r="EPT53" s="8"/>
      <c r="EPU53" s="8"/>
      <c r="EPV53" s="8"/>
      <c r="EPW53" s="8"/>
      <c r="EPX53" s="8"/>
      <c r="EPY53" s="8"/>
      <c r="EPZ53" s="8"/>
      <c r="EQA53" s="8"/>
      <c r="EQB53" s="8"/>
      <c r="EQC53" s="8"/>
      <c r="EQD53" s="8"/>
      <c r="EQE53" s="8"/>
      <c r="EQF53" s="8"/>
      <c r="EQG53" s="8"/>
      <c r="EQH53" s="8"/>
      <c r="EQI53" s="8"/>
      <c r="EQJ53" s="8"/>
      <c r="EQK53" s="8"/>
      <c r="EQL53" s="8"/>
      <c r="EQM53" s="8"/>
      <c r="EQN53" s="8"/>
      <c r="EQO53" s="8"/>
      <c r="EQP53" s="8"/>
      <c r="EQQ53" s="8"/>
      <c r="EQR53" s="8"/>
      <c r="EQS53" s="8"/>
      <c r="EQT53" s="8"/>
      <c r="EQU53" s="8"/>
      <c r="EQV53" s="8"/>
      <c r="EQW53" s="8"/>
      <c r="EQX53" s="8"/>
      <c r="EQY53" s="8"/>
      <c r="EQZ53" s="8"/>
      <c r="ERA53" s="8"/>
      <c r="ERB53" s="8"/>
      <c r="ERC53" s="8"/>
      <c r="ERD53" s="8"/>
      <c r="ERE53" s="8"/>
      <c r="ERF53" s="8"/>
      <c r="ERG53" s="8"/>
      <c r="ERH53" s="8"/>
      <c r="ERI53" s="8"/>
      <c r="ERJ53" s="8"/>
      <c r="ERK53" s="8"/>
      <c r="ERL53" s="8"/>
      <c r="ERM53" s="8"/>
      <c r="ERN53" s="8"/>
      <c r="ERO53" s="8"/>
      <c r="ERP53" s="8"/>
      <c r="ERQ53" s="8"/>
      <c r="ERR53" s="8"/>
      <c r="ERS53" s="8"/>
      <c r="ERT53" s="8"/>
      <c r="ERU53" s="8"/>
      <c r="ERV53" s="8"/>
      <c r="ERW53" s="8"/>
      <c r="ERX53" s="8"/>
      <c r="ERY53" s="8"/>
      <c r="ERZ53" s="8"/>
      <c r="ESA53" s="8"/>
      <c r="ESB53" s="8"/>
      <c r="ESC53" s="8"/>
      <c r="ESD53" s="8"/>
      <c r="ESE53" s="8"/>
      <c r="ESF53" s="8"/>
      <c r="ESG53" s="8"/>
      <c r="ESH53" s="8"/>
      <c r="ESI53" s="8"/>
      <c r="ESJ53" s="8"/>
      <c r="ESK53" s="8"/>
      <c r="ESL53" s="8"/>
      <c r="ESM53" s="8"/>
      <c r="ESN53" s="8"/>
      <c r="ESO53" s="8"/>
      <c r="ESP53" s="8"/>
      <c r="ESQ53" s="8"/>
      <c r="ESR53" s="8"/>
      <c r="ESS53" s="8"/>
      <c r="EST53" s="8"/>
      <c r="ESU53" s="8"/>
      <c r="ESV53" s="8"/>
      <c r="ESW53" s="8"/>
      <c r="ESX53" s="8"/>
      <c r="ESY53" s="8"/>
      <c r="ESZ53" s="8"/>
      <c r="ETA53" s="8"/>
      <c r="ETB53" s="8"/>
      <c r="ETC53" s="8"/>
      <c r="ETD53" s="8"/>
      <c r="ETE53" s="8"/>
      <c r="ETF53" s="8"/>
      <c r="ETG53" s="8"/>
      <c r="ETH53" s="8"/>
      <c r="ETI53" s="8"/>
      <c r="ETJ53" s="8"/>
      <c r="ETK53" s="8"/>
      <c r="ETL53" s="8"/>
      <c r="ETM53" s="8"/>
      <c r="ETN53" s="8"/>
      <c r="ETO53" s="8"/>
      <c r="ETP53" s="8"/>
      <c r="ETQ53" s="8"/>
      <c r="ETR53" s="8"/>
      <c r="ETS53" s="8"/>
      <c r="ETT53" s="8"/>
      <c r="ETU53" s="8"/>
      <c r="ETV53" s="8"/>
      <c r="ETW53" s="8"/>
      <c r="ETX53" s="8"/>
      <c r="ETY53" s="8"/>
      <c r="ETZ53" s="8"/>
      <c r="EUA53" s="8"/>
      <c r="EUB53" s="8"/>
      <c r="EUC53" s="8"/>
      <c r="EUD53" s="8"/>
      <c r="EUE53" s="8"/>
      <c r="EUF53" s="8"/>
      <c r="EUG53" s="8"/>
      <c r="EUH53" s="8"/>
      <c r="EUI53" s="8"/>
      <c r="EUJ53" s="8"/>
      <c r="EUK53" s="8"/>
      <c r="EUL53" s="8"/>
      <c r="EUM53" s="8"/>
      <c r="EUN53" s="8"/>
      <c r="EUO53" s="8"/>
      <c r="EUP53" s="8"/>
      <c r="EUQ53" s="8"/>
      <c r="EUR53" s="8"/>
      <c r="EUS53" s="8"/>
      <c r="EUT53" s="8"/>
      <c r="EUU53" s="8"/>
      <c r="EUV53" s="8"/>
      <c r="EUW53" s="8"/>
      <c r="EUX53" s="8"/>
      <c r="EUY53" s="8"/>
      <c r="EUZ53" s="8"/>
      <c r="EVA53" s="8"/>
      <c r="EVB53" s="8"/>
      <c r="EVC53" s="8"/>
      <c r="EVD53" s="8"/>
      <c r="EVE53" s="8"/>
      <c r="EVF53" s="8"/>
      <c r="EVG53" s="8"/>
      <c r="EVH53" s="8"/>
      <c r="EVI53" s="8"/>
      <c r="EVJ53" s="8"/>
      <c r="EVK53" s="8"/>
      <c r="EVL53" s="8"/>
      <c r="EVM53" s="8"/>
      <c r="EVN53" s="8"/>
      <c r="EVO53" s="8"/>
      <c r="EVP53" s="8"/>
      <c r="EVQ53" s="8"/>
      <c r="EVR53" s="8"/>
      <c r="EVS53" s="8"/>
      <c r="EVT53" s="8"/>
      <c r="EVU53" s="8"/>
      <c r="EVV53" s="8"/>
      <c r="EVW53" s="8"/>
      <c r="EVX53" s="8"/>
      <c r="EVY53" s="8"/>
      <c r="EVZ53" s="8"/>
      <c r="EWA53" s="8"/>
      <c r="EWB53" s="8"/>
      <c r="EWC53" s="8"/>
      <c r="EWD53" s="8"/>
      <c r="EWE53" s="8"/>
      <c r="EWF53" s="8"/>
      <c r="EWG53" s="8"/>
      <c r="EWH53" s="8"/>
      <c r="EWI53" s="8"/>
      <c r="EWJ53" s="8"/>
      <c r="EWK53" s="8"/>
      <c r="EWL53" s="8"/>
      <c r="EWM53" s="8"/>
      <c r="EWN53" s="8"/>
      <c r="EWO53" s="8"/>
      <c r="EWP53" s="8"/>
      <c r="EWQ53" s="8"/>
      <c r="EWR53" s="8"/>
      <c r="EWS53" s="8"/>
      <c r="EWT53" s="8"/>
      <c r="EWU53" s="8"/>
      <c r="EWV53" s="8"/>
      <c r="EWW53" s="8"/>
      <c r="EWX53" s="8"/>
      <c r="EWY53" s="8"/>
      <c r="EWZ53" s="8"/>
      <c r="EXA53" s="8"/>
      <c r="EXB53" s="8"/>
      <c r="EXC53" s="8"/>
      <c r="EXD53" s="8"/>
      <c r="EXE53" s="8"/>
      <c r="EXF53" s="8"/>
      <c r="EXG53" s="8"/>
      <c r="EXH53" s="8"/>
      <c r="EXI53" s="8"/>
      <c r="EXJ53" s="8"/>
      <c r="EXK53" s="8"/>
      <c r="EXL53" s="8"/>
      <c r="EXM53" s="8"/>
      <c r="EXN53" s="8"/>
      <c r="EXO53" s="8"/>
      <c r="EXP53" s="8"/>
      <c r="EXQ53" s="8"/>
      <c r="EXR53" s="8"/>
      <c r="EXS53" s="8"/>
      <c r="EXT53" s="8"/>
      <c r="EXU53" s="8"/>
      <c r="EXV53" s="8"/>
      <c r="EXW53" s="8"/>
      <c r="EXX53" s="8"/>
      <c r="EXY53" s="8"/>
      <c r="EXZ53" s="8"/>
      <c r="EYA53" s="8"/>
      <c r="EYB53" s="8"/>
      <c r="EYC53" s="8"/>
      <c r="EYD53" s="8"/>
      <c r="EYE53" s="8"/>
      <c r="EYF53" s="8"/>
      <c r="EYG53" s="8"/>
      <c r="EYH53" s="8"/>
      <c r="EYI53" s="8"/>
      <c r="EYJ53" s="8"/>
      <c r="EYK53" s="8"/>
      <c r="EYL53" s="8"/>
      <c r="EYM53" s="8"/>
      <c r="EYN53" s="8"/>
      <c r="EYO53" s="8"/>
      <c r="EYP53" s="8"/>
      <c r="EYQ53" s="8"/>
      <c r="EYR53" s="8"/>
      <c r="EYS53" s="8"/>
      <c r="EYT53" s="8"/>
      <c r="EYU53" s="8"/>
      <c r="EYV53" s="8"/>
      <c r="EYW53" s="8"/>
      <c r="EYX53" s="8"/>
      <c r="EYY53" s="8"/>
      <c r="EYZ53" s="8"/>
      <c r="EZA53" s="8"/>
      <c r="EZB53" s="8"/>
      <c r="EZC53" s="8"/>
      <c r="EZD53" s="8"/>
      <c r="EZE53" s="8"/>
      <c r="EZF53" s="8"/>
      <c r="EZG53" s="8"/>
      <c r="EZH53" s="8"/>
      <c r="EZI53" s="8"/>
      <c r="EZJ53" s="8"/>
      <c r="EZK53" s="8"/>
      <c r="EZL53" s="8"/>
      <c r="EZM53" s="8"/>
      <c r="EZN53" s="8"/>
      <c r="EZO53" s="8"/>
      <c r="EZP53" s="8"/>
      <c r="EZQ53" s="8"/>
      <c r="EZR53" s="8"/>
      <c r="EZS53" s="8"/>
      <c r="EZT53" s="8"/>
      <c r="EZU53" s="8"/>
      <c r="EZV53" s="8"/>
      <c r="EZW53" s="8"/>
      <c r="EZX53" s="8"/>
      <c r="EZY53" s="8"/>
      <c r="EZZ53" s="8"/>
      <c r="FAA53" s="8"/>
      <c r="FAB53" s="8"/>
      <c r="FAC53" s="8"/>
      <c r="FAD53" s="8"/>
      <c r="FAE53" s="8"/>
      <c r="FAF53" s="8"/>
      <c r="FAG53" s="8"/>
      <c r="FAH53" s="8"/>
      <c r="FAI53" s="8"/>
      <c r="FAJ53" s="8"/>
      <c r="FAK53" s="8"/>
      <c r="FAL53" s="8"/>
      <c r="FAM53" s="8"/>
      <c r="FAN53" s="8"/>
      <c r="FAO53" s="8"/>
      <c r="FAP53" s="8"/>
      <c r="FAQ53" s="8"/>
      <c r="FAR53" s="8"/>
      <c r="FAS53" s="8"/>
      <c r="FAT53" s="8"/>
      <c r="FAU53" s="8"/>
      <c r="FAV53" s="8"/>
      <c r="FAW53" s="8"/>
      <c r="FAX53" s="8"/>
      <c r="FAY53" s="8"/>
      <c r="FAZ53" s="8"/>
      <c r="FBA53" s="8"/>
      <c r="FBB53" s="8"/>
      <c r="FBC53" s="8"/>
      <c r="FBD53" s="8"/>
      <c r="FBE53" s="8"/>
      <c r="FBF53" s="8"/>
      <c r="FBG53" s="8"/>
      <c r="FBH53" s="8"/>
      <c r="FBI53" s="8"/>
      <c r="FBJ53" s="8"/>
      <c r="FBK53" s="8"/>
      <c r="FBL53" s="8"/>
      <c r="FBM53" s="8"/>
      <c r="FBN53" s="8"/>
      <c r="FBO53" s="8"/>
      <c r="FBP53" s="8"/>
      <c r="FBQ53" s="8"/>
      <c r="FBR53" s="8"/>
      <c r="FBS53" s="8"/>
      <c r="FBT53" s="8"/>
      <c r="FBU53" s="8"/>
      <c r="FBV53" s="8"/>
      <c r="FBW53" s="8"/>
      <c r="FBX53" s="8"/>
      <c r="FBY53" s="8"/>
      <c r="FBZ53" s="8"/>
      <c r="FCA53" s="8"/>
      <c r="FCB53" s="8"/>
      <c r="FCC53" s="8"/>
      <c r="FCD53" s="8"/>
      <c r="FCE53" s="8"/>
      <c r="FCF53" s="8"/>
      <c r="FCG53" s="8"/>
      <c r="FCH53" s="8"/>
      <c r="FCI53" s="8"/>
      <c r="FCJ53" s="8"/>
      <c r="FCK53" s="8"/>
      <c r="FCL53" s="8"/>
      <c r="FCM53" s="8"/>
      <c r="FCN53" s="8"/>
      <c r="FCO53" s="8"/>
      <c r="FCP53" s="8"/>
      <c r="FCQ53" s="8"/>
      <c r="FCR53" s="8"/>
      <c r="FCS53" s="8"/>
      <c r="FCT53" s="8"/>
      <c r="FCU53" s="8"/>
      <c r="FCV53" s="8"/>
      <c r="FCW53" s="8"/>
      <c r="FCX53" s="8"/>
      <c r="FCY53" s="8"/>
      <c r="FCZ53" s="8"/>
      <c r="FDA53" s="8"/>
      <c r="FDB53" s="8"/>
      <c r="FDC53" s="8"/>
      <c r="FDD53" s="8"/>
      <c r="FDE53" s="8"/>
      <c r="FDF53" s="8"/>
      <c r="FDG53" s="8"/>
      <c r="FDH53" s="8"/>
      <c r="FDI53" s="8"/>
      <c r="FDJ53" s="8"/>
      <c r="FDK53" s="8"/>
      <c r="FDL53" s="8"/>
      <c r="FDM53" s="8"/>
      <c r="FDN53" s="8"/>
      <c r="FDO53" s="8"/>
      <c r="FDP53" s="8"/>
      <c r="FDQ53" s="8"/>
      <c r="FDR53" s="8"/>
      <c r="FDS53" s="8"/>
      <c r="FDT53" s="8"/>
      <c r="FDU53" s="8"/>
      <c r="FDV53" s="8"/>
      <c r="FDW53" s="8"/>
      <c r="FDX53" s="8"/>
      <c r="FDY53" s="8"/>
      <c r="FDZ53" s="8"/>
      <c r="FEA53" s="8"/>
      <c r="FEB53" s="8"/>
      <c r="FEC53" s="8"/>
      <c r="FED53" s="8"/>
      <c r="FEE53" s="8"/>
      <c r="FEF53" s="8"/>
      <c r="FEG53" s="8"/>
      <c r="FEH53" s="8"/>
      <c r="FEI53" s="8"/>
      <c r="FEJ53" s="8"/>
      <c r="FEK53" s="8"/>
      <c r="FEL53" s="8"/>
      <c r="FEM53" s="8"/>
      <c r="FEN53" s="8"/>
      <c r="FEO53" s="8"/>
      <c r="FEP53" s="8"/>
      <c r="FEQ53" s="8"/>
      <c r="FER53" s="8"/>
      <c r="FES53" s="8"/>
      <c r="FET53" s="8"/>
      <c r="FEU53" s="8"/>
      <c r="FEV53" s="8"/>
      <c r="FEW53" s="8"/>
      <c r="FEX53" s="8"/>
      <c r="FEY53" s="8"/>
      <c r="FEZ53" s="8"/>
      <c r="FFA53" s="8"/>
      <c r="FFB53" s="8"/>
      <c r="FFC53" s="8"/>
      <c r="FFD53" s="8"/>
      <c r="FFE53" s="8"/>
      <c r="FFF53" s="8"/>
      <c r="FFG53" s="8"/>
      <c r="FFH53" s="8"/>
      <c r="FFI53" s="8"/>
      <c r="FFJ53" s="8"/>
      <c r="FFK53" s="8"/>
      <c r="FFL53" s="8"/>
      <c r="FFM53" s="8"/>
      <c r="FFN53" s="8"/>
      <c r="FFO53" s="8"/>
      <c r="FFP53" s="8"/>
      <c r="FFQ53" s="8"/>
      <c r="FFR53" s="8"/>
      <c r="FFS53" s="8"/>
      <c r="FFT53" s="8"/>
      <c r="FFU53" s="8"/>
      <c r="FFV53" s="8"/>
      <c r="FFW53" s="8"/>
      <c r="FFX53" s="8"/>
      <c r="FFY53" s="8"/>
      <c r="FFZ53" s="8"/>
      <c r="FGA53" s="8"/>
      <c r="FGB53" s="8"/>
      <c r="FGC53" s="8"/>
      <c r="FGD53" s="8"/>
      <c r="FGE53" s="8"/>
      <c r="FGF53" s="8"/>
      <c r="FGG53" s="8"/>
      <c r="FGH53" s="8"/>
      <c r="FGI53" s="8"/>
      <c r="FGJ53" s="8"/>
      <c r="FGK53" s="8"/>
      <c r="FGL53" s="8"/>
      <c r="FGM53" s="8"/>
      <c r="FGN53" s="8"/>
      <c r="FGO53" s="8"/>
      <c r="FGP53" s="8"/>
      <c r="FGQ53" s="8"/>
      <c r="FGR53" s="8"/>
      <c r="FGS53" s="8"/>
      <c r="FGT53" s="8"/>
      <c r="FGU53" s="8"/>
      <c r="FGV53" s="8"/>
      <c r="FGW53" s="8"/>
      <c r="FGX53" s="8"/>
      <c r="FGY53" s="8"/>
      <c r="FGZ53" s="8"/>
      <c r="FHA53" s="8"/>
      <c r="FHB53" s="8"/>
      <c r="FHC53" s="8"/>
      <c r="FHD53" s="8"/>
      <c r="FHE53" s="8"/>
      <c r="FHF53" s="8"/>
      <c r="FHG53" s="8"/>
      <c r="FHH53" s="8"/>
      <c r="FHI53" s="8"/>
      <c r="FHJ53" s="8"/>
      <c r="FHK53" s="8"/>
      <c r="FHL53" s="8"/>
      <c r="FHM53" s="8"/>
      <c r="FHN53" s="8"/>
      <c r="FHO53" s="8"/>
      <c r="FHP53" s="8"/>
      <c r="FHQ53" s="8"/>
      <c r="FHR53" s="8"/>
      <c r="FHS53" s="8"/>
      <c r="FHT53" s="8"/>
      <c r="FHU53" s="8"/>
      <c r="FHV53" s="8"/>
      <c r="FHW53" s="8"/>
      <c r="FHX53" s="8"/>
      <c r="FHY53" s="8"/>
      <c r="FHZ53" s="8"/>
      <c r="FIA53" s="8"/>
      <c r="FIB53" s="8"/>
      <c r="FIC53" s="8"/>
      <c r="FID53" s="8"/>
      <c r="FIE53" s="8"/>
      <c r="FIF53" s="8"/>
      <c r="FIG53" s="8"/>
      <c r="FIH53" s="8"/>
      <c r="FII53" s="8"/>
      <c r="FIJ53" s="8"/>
      <c r="FIK53" s="8"/>
      <c r="FIL53" s="8"/>
      <c r="FIM53" s="8"/>
      <c r="FIN53" s="8"/>
      <c r="FIO53" s="8"/>
      <c r="FIP53" s="8"/>
      <c r="FIQ53" s="8"/>
      <c r="FIR53" s="8"/>
      <c r="FIS53" s="8"/>
      <c r="FIT53" s="8"/>
      <c r="FIU53" s="8"/>
      <c r="FIV53" s="8"/>
      <c r="FIW53" s="8"/>
      <c r="FIX53" s="8"/>
      <c r="FIY53" s="8"/>
      <c r="FIZ53" s="8"/>
      <c r="FJA53" s="8"/>
      <c r="FJB53" s="8"/>
      <c r="FJC53" s="8"/>
      <c r="FJD53" s="8"/>
      <c r="FJE53" s="8"/>
      <c r="FJF53" s="8"/>
      <c r="FJG53" s="8"/>
      <c r="FJH53" s="8"/>
      <c r="FJI53" s="8"/>
      <c r="FJJ53" s="8"/>
      <c r="FJK53" s="8"/>
      <c r="FJL53" s="8"/>
      <c r="FJM53" s="8"/>
      <c r="FJN53" s="8"/>
      <c r="FJO53" s="8"/>
      <c r="FJP53" s="8"/>
      <c r="FJQ53" s="8"/>
      <c r="FJR53" s="8"/>
      <c r="FJS53" s="8"/>
      <c r="FJT53" s="8"/>
      <c r="FJU53" s="8"/>
      <c r="FJV53" s="8"/>
      <c r="FJW53" s="8"/>
      <c r="FJX53" s="8"/>
      <c r="FJY53" s="8"/>
      <c r="FJZ53" s="8"/>
      <c r="FKA53" s="8"/>
      <c r="FKB53" s="8"/>
      <c r="FKC53" s="8"/>
      <c r="FKD53" s="8"/>
      <c r="FKE53" s="8"/>
      <c r="FKF53" s="8"/>
      <c r="FKG53" s="8"/>
      <c r="FKH53" s="8"/>
      <c r="FKI53" s="8"/>
      <c r="FKJ53" s="8"/>
      <c r="FKK53" s="8"/>
      <c r="FKL53" s="8"/>
      <c r="FKM53" s="8"/>
      <c r="FKN53" s="8"/>
      <c r="FKO53" s="8"/>
      <c r="FKP53" s="8"/>
      <c r="FKQ53" s="8"/>
      <c r="FKR53" s="8"/>
      <c r="FKS53" s="8"/>
      <c r="FKT53" s="8"/>
      <c r="FKU53" s="8"/>
      <c r="FKV53" s="8"/>
      <c r="FKW53" s="8"/>
      <c r="FKX53" s="8"/>
      <c r="FKY53" s="8"/>
      <c r="FKZ53" s="8"/>
      <c r="FLA53" s="8"/>
      <c r="FLB53" s="8"/>
      <c r="FLC53" s="8"/>
      <c r="FLD53" s="8"/>
      <c r="FLE53" s="8"/>
      <c r="FLF53" s="8"/>
      <c r="FLG53" s="8"/>
      <c r="FLH53" s="8"/>
      <c r="FLI53" s="8"/>
      <c r="FLJ53" s="8"/>
      <c r="FLK53" s="8"/>
      <c r="FLL53" s="8"/>
      <c r="FLM53" s="8"/>
      <c r="FLN53" s="8"/>
      <c r="FLO53" s="8"/>
      <c r="FLP53" s="8"/>
      <c r="FLQ53" s="8"/>
      <c r="FLR53" s="8"/>
      <c r="FLS53" s="8"/>
      <c r="FLT53" s="8"/>
      <c r="FLU53" s="8"/>
      <c r="FLV53" s="8"/>
      <c r="FLW53" s="8"/>
      <c r="FLX53" s="8"/>
      <c r="FLY53" s="8"/>
      <c r="FLZ53" s="8"/>
      <c r="FMA53" s="8"/>
      <c r="FMB53" s="8"/>
      <c r="FMC53" s="8"/>
      <c r="FMD53" s="8"/>
      <c r="FME53" s="8"/>
      <c r="FMF53" s="8"/>
      <c r="FMG53" s="8"/>
      <c r="FMH53" s="8"/>
      <c r="FMI53" s="8"/>
      <c r="FMJ53" s="8"/>
      <c r="FMK53" s="8"/>
      <c r="FML53" s="8"/>
      <c r="FMM53" s="8"/>
      <c r="FMN53" s="8"/>
      <c r="FMO53" s="8"/>
      <c r="FMP53" s="8"/>
      <c r="FMQ53" s="8"/>
      <c r="FMR53" s="8"/>
      <c r="FMS53" s="8"/>
      <c r="FMT53" s="8"/>
      <c r="FMU53" s="8"/>
      <c r="FMV53" s="8"/>
      <c r="FMW53" s="8"/>
      <c r="FMX53" s="8"/>
      <c r="FMY53" s="8"/>
      <c r="FMZ53" s="8"/>
      <c r="FNA53" s="8"/>
      <c r="FNB53" s="8"/>
      <c r="FNC53" s="8"/>
      <c r="FND53" s="8"/>
      <c r="FNE53" s="8"/>
      <c r="FNF53" s="8"/>
      <c r="FNG53" s="8"/>
      <c r="FNH53" s="8"/>
      <c r="FNI53" s="8"/>
      <c r="FNJ53" s="8"/>
      <c r="FNK53" s="8"/>
      <c r="FNL53" s="8"/>
      <c r="FNM53" s="8"/>
      <c r="FNN53" s="8"/>
      <c r="FNO53" s="8"/>
      <c r="FNP53" s="8"/>
      <c r="FNQ53" s="8"/>
      <c r="FNR53" s="8"/>
      <c r="FNS53" s="8"/>
      <c r="FNT53" s="8"/>
      <c r="FNU53" s="8"/>
      <c r="FNV53" s="8"/>
      <c r="FNW53" s="8"/>
      <c r="FNX53" s="8"/>
      <c r="FNY53" s="8"/>
      <c r="FNZ53" s="8"/>
      <c r="FOA53" s="8"/>
      <c r="FOB53" s="8"/>
      <c r="FOC53" s="8"/>
      <c r="FOD53" s="8"/>
      <c r="FOE53" s="8"/>
      <c r="FOF53" s="8"/>
      <c r="FOG53" s="8"/>
      <c r="FOH53" s="8"/>
      <c r="FOI53" s="8"/>
      <c r="FOJ53" s="8"/>
      <c r="FOK53" s="8"/>
      <c r="FOL53" s="8"/>
      <c r="FOM53" s="8"/>
      <c r="FON53" s="8"/>
      <c r="FOO53" s="8"/>
      <c r="FOP53" s="8"/>
      <c r="FOQ53" s="8"/>
      <c r="FOR53" s="8"/>
      <c r="FOS53" s="8"/>
      <c r="FOT53" s="8"/>
      <c r="FOU53" s="8"/>
      <c r="FOV53" s="8"/>
      <c r="FOW53" s="8"/>
      <c r="FOX53" s="8"/>
      <c r="FOY53" s="8"/>
      <c r="FOZ53" s="8"/>
      <c r="FPA53" s="8"/>
      <c r="FPB53" s="8"/>
      <c r="FPC53" s="8"/>
      <c r="FPD53" s="8"/>
      <c r="FPE53" s="8"/>
      <c r="FPF53" s="8"/>
      <c r="FPG53" s="8"/>
      <c r="FPH53" s="8"/>
      <c r="FPI53" s="8"/>
      <c r="FPJ53" s="8"/>
      <c r="FPK53" s="8"/>
      <c r="FPL53" s="8"/>
      <c r="FPM53" s="8"/>
      <c r="FPN53" s="8"/>
      <c r="FPO53" s="8"/>
      <c r="FPP53" s="8"/>
      <c r="FPQ53" s="8"/>
      <c r="FPR53" s="8"/>
      <c r="FPS53" s="8"/>
      <c r="FPT53" s="8"/>
      <c r="FPU53" s="8"/>
      <c r="FPV53" s="8"/>
      <c r="FPW53" s="8"/>
      <c r="FPX53" s="8"/>
      <c r="FPY53" s="8"/>
      <c r="FPZ53" s="8"/>
      <c r="FQA53" s="8"/>
      <c r="FQB53" s="8"/>
      <c r="FQC53" s="8"/>
      <c r="FQD53" s="8"/>
      <c r="FQE53" s="8"/>
      <c r="FQF53" s="8"/>
      <c r="FQG53" s="8"/>
      <c r="FQH53" s="8"/>
      <c r="FQI53" s="8"/>
      <c r="FQJ53" s="8"/>
      <c r="FQK53" s="8"/>
      <c r="FQL53" s="8"/>
      <c r="FQM53" s="8"/>
      <c r="FQN53" s="8"/>
      <c r="FQO53" s="8"/>
      <c r="FQP53" s="8"/>
      <c r="FQQ53" s="8"/>
      <c r="FQR53" s="8"/>
      <c r="FQS53" s="8"/>
      <c r="FQT53" s="8"/>
      <c r="FQU53" s="8"/>
      <c r="FQV53" s="8"/>
      <c r="FQW53" s="8"/>
      <c r="FQX53" s="8"/>
      <c r="FQY53" s="8"/>
      <c r="FQZ53" s="8"/>
      <c r="FRA53" s="8"/>
      <c r="FRB53" s="8"/>
      <c r="FRC53" s="8"/>
      <c r="FRD53" s="8"/>
      <c r="FRE53" s="8"/>
      <c r="FRF53" s="8"/>
      <c r="FRG53" s="8"/>
      <c r="FRH53" s="8"/>
      <c r="FRI53" s="8"/>
      <c r="FRJ53" s="8"/>
      <c r="FRK53" s="8"/>
      <c r="FRL53" s="8"/>
      <c r="FRM53" s="8"/>
      <c r="FRN53" s="8"/>
      <c r="FRO53" s="8"/>
      <c r="FRP53" s="8"/>
      <c r="FRQ53" s="8"/>
      <c r="FRR53" s="8"/>
      <c r="FRS53" s="8"/>
      <c r="FRT53" s="8"/>
      <c r="FRU53" s="8"/>
      <c r="FRV53" s="8"/>
      <c r="FRW53" s="8"/>
      <c r="FRX53" s="8"/>
      <c r="FRY53" s="8"/>
      <c r="FRZ53" s="8"/>
      <c r="FSA53" s="8"/>
      <c r="FSB53" s="8"/>
      <c r="FSC53" s="8"/>
      <c r="FSD53" s="8"/>
      <c r="FSE53" s="8"/>
      <c r="FSF53" s="8"/>
      <c r="FSG53" s="8"/>
      <c r="FSH53" s="8"/>
      <c r="FSI53" s="8"/>
      <c r="FSJ53" s="8"/>
      <c r="FSK53" s="8"/>
      <c r="FSL53" s="8"/>
      <c r="FSM53" s="8"/>
      <c r="FSN53" s="8"/>
      <c r="FSO53" s="8"/>
      <c r="FSP53" s="8"/>
      <c r="FSQ53" s="8"/>
      <c r="FSR53" s="8"/>
      <c r="FSS53" s="8"/>
      <c r="FST53" s="8"/>
      <c r="FSU53" s="8"/>
      <c r="FSV53" s="8"/>
      <c r="FSW53" s="8"/>
      <c r="FSX53" s="8"/>
      <c r="FSY53" s="8"/>
      <c r="FSZ53" s="8"/>
      <c r="FTA53" s="8"/>
      <c r="FTB53" s="8"/>
      <c r="FTC53" s="8"/>
      <c r="FTD53" s="8"/>
      <c r="FTE53" s="8"/>
      <c r="FTF53" s="8"/>
      <c r="FTG53" s="8"/>
      <c r="FTH53" s="8"/>
      <c r="FTI53" s="8"/>
      <c r="FTJ53" s="8"/>
      <c r="FTK53" s="8"/>
      <c r="FTL53" s="8"/>
      <c r="FTM53" s="8"/>
      <c r="FTN53" s="8"/>
      <c r="FTO53" s="8"/>
      <c r="FTP53" s="8"/>
      <c r="FTQ53" s="8"/>
      <c r="FTR53" s="8"/>
      <c r="FTS53" s="8"/>
      <c r="FTT53" s="8"/>
      <c r="FTU53" s="8"/>
      <c r="FTV53" s="8"/>
      <c r="FTW53" s="8"/>
      <c r="FTX53" s="8"/>
      <c r="FTY53" s="8"/>
      <c r="FTZ53" s="8"/>
      <c r="FUA53" s="8"/>
      <c r="FUB53" s="8"/>
      <c r="FUC53" s="8"/>
      <c r="FUD53" s="8"/>
      <c r="FUE53" s="8"/>
      <c r="FUF53" s="8"/>
      <c r="FUG53" s="8"/>
      <c r="FUH53" s="8"/>
      <c r="FUI53" s="8"/>
      <c r="FUJ53" s="8"/>
      <c r="FUK53" s="8"/>
      <c r="FUL53" s="8"/>
      <c r="FUM53" s="8"/>
      <c r="FUN53" s="8"/>
      <c r="FUO53" s="8"/>
      <c r="FUP53" s="8"/>
      <c r="FUQ53" s="8"/>
      <c r="FUR53" s="8"/>
      <c r="FUS53" s="8"/>
      <c r="FUT53" s="8"/>
      <c r="FUU53" s="8"/>
      <c r="FUV53" s="8"/>
      <c r="FUW53" s="8"/>
      <c r="FUX53" s="8"/>
      <c r="FUY53" s="8"/>
      <c r="FUZ53" s="8"/>
      <c r="FVA53" s="8"/>
      <c r="FVB53" s="8"/>
      <c r="FVC53" s="8"/>
      <c r="FVD53" s="8"/>
      <c r="FVE53" s="8"/>
      <c r="FVF53" s="8"/>
      <c r="FVG53" s="8"/>
      <c r="FVH53" s="8"/>
      <c r="FVI53" s="8"/>
      <c r="FVJ53" s="8"/>
      <c r="FVK53" s="8"/>
      <c r="FVL53" s="8"/>
      <c r="FVM53" s="8"/>
      <c r="FVN53" s="8"/>
      <c r="FVO53" s="8"/>
      <c r="FVP53" s="8"/>
      <c r="FVQ53" s="8"/>
      <c r="FVR53" s="8"/>
      <c r="FVS53" s="8"/>
      <c r="FVT53" s="8"/>
      <c r="FVU53" s="8"/>
      <c r="FVV53" s="8"/>
      <c r="FVW53" s="8"/>
      <c r="FVX53" s="8"/>
      <c r="FVY53" s="8"/>
      <c r="FVZ53" s="8"/>
      <c r="FWA53" s="8"/>
      <c r="FWB53" s="8"/>
      <c r="FWC53" s="8"/>
      <c r="FWD53" s="8"/>
      <c r="FWE53" s="8"/>
      <c r="FWF53" s="8"/>
      <c r="FWG53" s="8"/>
      <c r="FWH53" s="8"/>
      <c r="FWI53" s="8"/>
      <c r="FWJ53" s="8"/>
      <c r="FWK53" s="8"/>
      <c r="FWL53" s="8"/>
      <c r="FWM53" s="8"/>
      <c r="FWN53" s="8"/>
      <c r="FWO53" s="8"/>
      <c r="FWP53" s="8"/>
      <c r="FWQ53" s="8"/>
      <c r="FWR53" s="8"/>
      <c r="FWS53" s="8"/>
      <c r="FWT53" s="8"/>
      <c r="FWU53" s="8"/>
      <c r="FWV53" s="8"/>
      <c r="FWW53" s="8"/>
      <c r="FWX53" s="8"/>
      <c r="FWY53" s="8"/>
      <c r="FWZ53" s="8"/>
      <c r="FXA53" s="8"/>
      <c r="FXB53" s="8"/>
      <c r="FXC53" s="8"/>
      <c r="FXD53" s="8"/>
      <c r="FXE53" s="8"/>
      <c r="FXF53" s="8"/>
      <c r="FXG53" s="8"/>
      <c r="FXH53" s="8"/>
      <c r="FXI53" s="8"/>
      <c r="FXJ53" s="8"/>
      <c r="FXK53" s="8"/>
      <c r="FXL53" s="8"/>
      <c r="FXM53" s="8"/>
      <c r="FXN53" s="8"/>
      <c r="FXO53" s="8"/>
      <c r="FXP53" s="8"/>
      <c r="FXQ53" s="8"/>
      <c r="FXR53" s="8"/>
      <c r="FXS53" s="8"/>
      <c r="FXT53" s="8"/>
      <c r="FXU53" s="8"/>
      <c r="FXV53" s="8"/>
      <c r="FXW53" s="8"/>
      <c r="FXX53" s="8"/>
      <c r="FXY53" s="8"/>
      <c r="FXZ53" s="8"/>
      <c r="FYA53" s="8"/>
      <c r="FYB53" s="8"/>
      <c r="FYC53" s="8"/>
      <c r="FYD53" s="8"/>
      <c r="FYE53" s="8"/>
      <c r="FYF53" s="8"/>
      <c r="FYG53" s="8"/>
      <c r="FYH53" s="8"/>
      <c r="FYI53" s="8"/>
      <c r="FYJ53" s="8"/>
      <c r="FYK53" s="8"/>
      <c r="FYL53" s="8"/>
      <c r="FYM53" s="8"/>
      <c r="FYN53" s="8"/>
      <c r="FYO53" s="8"/>
      <c r="FYP53" s="8"/>
      <c r="FYQ53" s="8"/>
      <c r="FYR53" s="8"/>
      <c r="FYS53" s="8"/>
      <c r="FYT53" s="8"/>
      <c r="FYU53" s="8"/>
      <c r="FYV53" s="8"/>
      <c r="FYW53" s="8"/>
      <c r="FYX53" s="8"/>
      <c r="FYY53" s="8"/>
      <c r="FYZ53" s="8"/>
      <c r="FZA53" s="8"/>
      <c r="FZB53" s="8"/>
      <c r="FZC53" s="8"/>
      <c r="FZD53" s="8"/>
      <c r="FZE53" s="8"/>
      <c r="FZF53" s="8"/>
      <c r="FZG53" s="8"/>
      <c r="FZH53" s="8"/>
      <c r="FZI53" s="8"/>
      <c r="FZJ53" s="8"/>
      <c r="FZK53" s="8"/>
      <c r="FZL53" s="8"/>
      <c r="FZM53" s="8"/>
      <c r="FZN53" s="8"/>
      <c r="FZO53" s="8"/>
      <c r="FZP53" s="8"/>
      <c r="FZQ53" s="8"/>
      <c r="FZR53" s="8"/>
      <c r="FZS53" s="8"/>
      <c r="FZT53" s="8"/>
      <c r="FZU53" s="8"/>
      <c r="FZV53" s="8"/>
      <c r="FZW53" s="8"/>
      <c r="FZX53" s="8"/>
      <c r="FZY53" s="8"/>
      <c r="FZZ53" s="8"/>
      <c r="GAA53" s="8"/>
      <c r="GAB53" s="8"/>
      <c r="GAC53" s="8"/>
      <c r="GAD53" s="8"/>
      <c r="GAE53" s="8"/>
      <c r="GAF53" s="8"/>
      <c r="GAG53" s="8"/>
      <c r="GAH53" s="8"/>
      <c r="GAI53" s="8"/>
      <c r="GAJ53" s="8"/>
      <c r="GAK53" s="8"/>
      <c r="GAL53" s="8"/>
      <c r="GAM53" s="8"/>
      <c r="GAN53" s="8"/>
      <c r="GAO53" s="8"/>
      <c r="GAP53" s="8"/>
      <c r="GAQ53" s="8"/>
      <c r="GAR53" s="8"/>
      <c r="GAS53" s="8"/>
      <c r="GAT53" s="8"/>
      <c r="GAU53" s="8"/>
      <c r="GAV53" s="8"/>
      <c r="GAW53" s="8"/>
      <c r="GAX53" s="8"/>
      <c r="GAY53" s="8"/>
      <c r="GAZ53" s="8"/>
      <c r="GBA53" s="8"/>
      <c r="GBB53" s="8"/>
      <c r="GBC53" s="8"/>
      <c r="GBD53" s="8"/>
      <c r="GBE53" s="8"/>
      <c r="GBF53" s="8"/>
      <c r="GBG53" s="8"/>
      <c r="GBH53" s="8"/>
      <c r="GBI53" s="8"/>
      <c r="GBJ53" s="8"/>
      <c r="GBK53" s="8"/>
      <c r="GBL53" s="8"/>
      <c r="GBM53" s="8"/>
      <c r="GBN53" s="8"/>
      <c r="GBO53" s="8"/>
      <c r="GBP53" s="8"/>
      <c r="GBQ53" s="8"/>
      <c r="GBR53" s="8"/>
      <c r="GBS53" s="8"/>
      <c r="GBT53" s="8"/>
      <c r="GBU53" s="8"/>
      <c r="GBV53" s="8"/>
      <c r="GBW53" s="8"/>
      <c r="GBX53" s="8"/>
      <c r="GBY53" s="8"/>
      <c r="GBZ53" s="8"/>
      <c r="GCA53" s="8"/>
      <c r="GCB53" s="8"/>
      <c r="GCC53" s="8"/>
      <c r="GCD53" s="8"/>
      <c r="GCE53" s="8"/>
      <c r="GCF53" s="8"/>
      <c r="GCG53" s="8"/>
      <c r="GCH53" s="8"/>
      <c r="GCI53" s="8"/>
      <c r="GCJ53" s="8"/>
      <c r="GCK53" s="8"/>
      <c r="GCL53" s="8"/>
      <c r="GCM53" s="8"/>
      <c r="GCN53" s="8"/>
      <c r="GCO53" s="8"/>
      <c r="GCP53" s="8"/>
      <c r="GCQ53" s="8"/>
      <c r="GCR53" s="8"/>
      <c r="GCS53" s="8"/>
      <c r="GCT53" s="8"/>
      <c r="GCU53" s="8"/>
      <c r="GCV53" s="8"/>
      <c r="GCW53" s="8"/>
      <c r="GCX53" s="8"/>
      <c r="GCY53" s="8"/>
      <c r="GCZ53" s="8"/>
      <c r="GDA53" s="8"/>
      <c r="GDB53" s="8"/>
      <c r="GDC53" s="8"/>
      <c r="GDD53" s="8"/>
      <c r="GDE53" s="8"/>
      <c r="GDF53" s="8"/>
      <c r="GDG53" s="8"/>
      <c r="GDH53" s="8"/>
      <c r="GDI53" s="8"/>
      <c r="GDJ53" s="8"/>
      <c r="GDK53" s="8"/>
      <c r="GDL53" s="8"/>
      <c r="GDM53" s="8"/>
      <c r="GDN53" s="8"/>
      <c r="GDO53" s="8"/>
      <c r="GDP53" s="8"/>
      <c r="GDQ53" s="8"/>
      <c r="GDR53" s="8"/>
      <c r="GDS53" s="8"/>
      <c r="GDT53" s="8"/>
      <c r="GDU53" s="8"/>
      <c r="GDV53" s="8"/>
      <c r="GDW53" s="8"/>
      <c r="GDX53" s="8"/>
      <c r="GDY53" s="8"/>
      <c r="GDZ53" s="8"/>
      <c r="GEA53" s="8"/>
      <c r="GEB53" s="8"/>
      <c r="GEC53" s="8"/>
      <c r="GED53" s="8"/>
      <c r="GEE53" s="8"/>
      <c r="GEF53" s="8"/>
      <c r="GEG53" s="8"/>
      <c r="GEH53" s="8"/>
      <c r="GEI53" s="8"/>
      <c r="GEJ53" s="8"/>
      <c r="GEK53" s="8"/>
      <c r="GEL53" s="8"/>
      <c r="GEM53" s="8"/>
      <c r="GEN53" s="8"/>
      <c r="GEO53" s="8"/>
      <c r="GEP53" s="8"/>
      <c r="GEQ53" s="8"/>
      <c r="GER53" s="8"/>
      <c r="GES53" s="8"/>
      <c r="GET53" s="8"/>
      <c r="GEU53" s="8"/>
      <c r="GEV53" s="8"/>
      <c r="GEW53" s="8"/>
      <c r="GEX53" s="8"/>
      <c r="GEY53" s="8"/>
      <c r="GEZ53" s="8"/>
      <c r="GFA53" s="8"/>
      <c r="GFB53" s="8"/>
      <c r="GFC53" s="8"/>
      <c r="GFD53" s="8"/>
      <c r="GFE53" s="8"/>
      <c r="GFF53" s="8"/>
      <c r="GFG53" s="8"/>
      <c r="GFH53" s="8"/>
      <c r="GFI53" s="8"/>
      <c r="GFJ53" s="8"/>
      <c r="GFK53" s="8"/>
      <c r="GFL53" s="8"/>
      <c r="GFM53" s="8"/>
      <c r="GFN53" s="8"/>
      <c r="GFO53" s="8"/>
      <c r="GFP53" s="8"/>
      <c r="GFQ53" s="8"/>
      <c r="GFR53" s="8"/>
      <c r="GFS53" s="8"/>
      <c r="GFT53" s="8"/>
      <c r="GFU53" s="8"/>
      <c r="GFV53" s="8"/>
      <c r="GFW53" s="8"/>
      <c r="GFX53" s="8"/>
      <c r="GFY53" s="8"/>
      <c r="GFZ53" s="8"/>
      <c r="GGA53" s="8"/>
      <c r="GGB53" s="8"/>
      <c r="GGC53" s="8"/>
      <c r="GGD53" s="8"/>
      <c r="GGE53" s="8"/>
      <c r="GGF53" s="8"/>
      <c r="GGG53" s="8"/>
      <c r="GGH53" s="8"/>
      <c r="GGI53" s="8"/>
      <c r="GGJ53" s="8"/>
      <c r="GGK53" s="8"/>
      <c r="GGL53" s="8"/>
      <c r="GGM53" s="8"/>
      <c r="GGN53" s="8"/>
      <c r="GGO53" s="8"/>
      <c r="GGP53" s="8"/>
      <c r="GGQ53" s="8"/>
      <c r="GGR53" s="8"/>
      <c r="GGS53" s="8"/>
      <c r="GGT53" s="8"/>
      <c r="GGU53" s="8"/>
      <c r="GGV53" s="8"/>
      <c r="GGW53" s="8"/>
      <c r="GGX53" s="8"/>
      <c r="GGY53" s="8"/>
      <c r="GGZ53" s="8"/>
      <c r="GHA53" s="8"/>
      <c r="GHB53" s="8"/>
      <c r="GHC53" s="8"/>
      <c r="GHD53" s="8"/>
      <c r="GHE53" s="8"/>
      <c r="GHF53" s="8"/>
      <c r="GHG53" s="8"/>
      <c r="GHH53" s="8"/>
      <c r="GHI53" s="8"/>
      <c r="GHJ53" s="8"/>
      <c r="GHK53" s="8"/>
      <c r="GHL53" s="8"/>
      <c r="GHM53" s="8"/>
      <c r="GHN53" s="8"/>
      <c r="GHO53" s="8"/>
      <c r="GHP53" s="8"/>
      <c r="GHQ53" s="8"/>
      <c r="GHR53" s="8"/>
      <c r="GHS53" s="8"/>
      <c r="GHT53" s="8"/>
      <c r="GHU53" s="8"/>
      <c r="GHV53" s="8"/>
      <c r="GHW53" s="8"/>
      <c r="GHX53" s="8"/>
      <c r="GHY53" s="8"/>
      <c r="GHZ53" s="8"/>
      <c r="GIA53" s="8"/>
      <c r="GIB53" s="8"/>
      <c r="GIC53" s="8"/>
      <c r="GID53" s="8"/>
      <c r="GIE53" s="8"/>
      <c r="GIF53" s="8"/>
      <c r="GIG53" s="8"/>
      <c r="GIH53" s="8"/>
      <c r="GII53" s="8"/>
      <c r="GIJ53" s="8"/>
      <c r="GIK53" s="8"/>
      <c r="GIL53" s="8"/>
      <c r="GIM53" s="8"/>
      <c r="GIN53" s="8"/>
      <c r="GIO53" s="8"/>
      <c r="GIP53" s="8"/>
      <c r="GIQ53" s="8"/>
      <c r="GIR53" s="8"/>
      <c r="GIS53" s="8"/>
      <c r="GIT53" s="8"/>
      <c r="GIU53" s="8"/>
      <c r="GIV53" s="8"/>
      <c r="GIW53" s="8"/>
      <c r="GIX53" s="8"/>
      <c r="GIY53" s="8"/>
      <c r="GIZ53" s="8"/>
      <c r="GJA53" s="8"/>
      <c r="GJB53" s="8"/>
      <c r="GJC53" s="8"/>
      <c r="GJD53" s="8"/>
      <c r="GJE53" s="8"/>
      <c r="GJF53" s="8"/>
      <c r="GJG53" s="8"/>
      <c r="GJH53" s="8"/>
      <c r="GJI53" s="8"/>
      <c r="GJJ53" s="8"/>
      <c r="GJK53" s="8"/>
      <c r="GJL53" s="8"/>
      <c r="GJM53" s="8"/>
      <c r="GJN53" s="8"/>
      <c r="GJO53" s="8"/>
      <c r="GJP53" s="8"/>
      <c r="GJQ53" s="8"/>
      <c r="GJR53" s="8"/>
      <c r="GJS53" s="8"/>
      <c r="GJT53" s="8"/>
      <c r="GJU53" s="8"/>
      <c r="GJV53" s="8"/>
      <c r="GJW53" s="8"/>
      <c r="GJX53" s="8"/>
      <c r="GJY53" s="8"/>
      <c r="GJZ53" s="8"/>
      <c r="GKA53" s="8"/>
      <c r="GKB53" s="8"/>
      <c r="GKC53" s="8"/>
      <c r="GKD53" s="8"/>
      <c r="GKE53" s="8"/>
      <c r="GKF53" s="8"/>
      <c r="GKG53" s="8"/>
      <c r="GKH53" s="8"/>
      <c r="GKI53" s="8"/>
      <c r="GKJ53" s="8"/>
      <c r="GKK53" s="8"/>
      <c r="GKL53" s="8"/>
      <c r="GKM53" s="8"/>
      <c r="GKN53" s="8"/>
      <c r="GKO53" s="8"/>
      <c r="GKP53" s="8"/>
      <c r="GKQ53" s="8"/>
      <c r="GKR53" s="8"/>
      <c r="GKS53" s="8"/>
      <c r="GKT53" s="8"/>
      <c r="GKU53" s="8"/>
      <c r="GKV53" s="8"/>
      <c r="GKW53" s="8"/>
      <c r="GKX53" s="8"/>
      <c r="GKY53" s="8"/>
      <c r="GKZ53" s="8"/>
      <c r="GLA53" s="8"/>
      <c r="GLB53" s="8"/>
      <c r="GLC53" s="8"/>
      <c r="GLD53" s="8"/>
      <c r="GLE53" s="8"/>
      <c r="GLF53" s="8"/>
      <c r="GLG53" s="8"/>
      <c r="GLH53" s="8"/>
      <c r="GLI53" s="8"/>
      <c r="GLJ53" s="8"/>
      <c r="GLK53" s="8"/>
      <c r="GLL53" s="8"/>
      <c r="GLM53" s="8"/>
      <c r="GLN53" s="8"/>
      <c r="GLO53" s="8"/>
      <c r="GLP53" s="8"/>
      <c r="GLQ53" s="8"/>
      <c r="GLR53" s="8"/>
      <c r="GLS53" s="8"/>
      <c r="GLT53" s="8"/>
      <c r="GLU53" s="8"/>
      <c r="GLV53" s="8"/>
      <c r="GLW53" s="8"/>
      <c r="GLX53" s="8"/>
      <c r="GLY53" s="8"/>
      <c r="GLZ53" s="8"/>
      <c r="GMA53" s="8"/>
      <c r="GMB53" s="8"/>
      <c r="GMC53" s="8"/>
      <c r="GMD53" s="8"/>
      <c r="GME53" s="8"/>
      <c r="GMF53" s="8"/>
      <c r="GMG53" s="8"/>
      <c r="GMH53" s="8"/>
      <c r="GMI53" s="8"/>
      <c r="GMJ53" s="8"/>
      <c r="GMK53" s="8"/>
      <c r="GML53" s="8"/>
      <c r="GMM53" s="8"/>
      <c r="GMN53" s="8"/>
      <c r="GMO53" s="8"/>
      <c r="GMP53" s="8"/>
      <c r="GMQ53" s="8"/>
      <c r="GMR53" s="8"/>
      <c r="GMS53" s="8"/>
      <c r="GMT53" s="8"/>
      <c r="GMU53" s="8"/>
      <c r="GMV53" s="8"/>
      <c r="GMW53" s="8"/>
      <c r="GMX53" s="8"/>
      <c r="GMY53" s="8"/>
      <c r="GMZ53" s="8"/>
      <c r="GNA53" s="8"/>
      <c r="GNB53" s="8"/>
      <c r="GNC53" s="8"/>
      <c r="GND53" s="8"/>
      <c r="GNE53" s="8"/>
      <c r="GNF53" s="8"/>
      <c r="GNG53" s="8"/>
      <c r="GNH53" s="8"/>
      <c r="GNI53" s="8"/>
      <c r="GNJ53" s="8"/>
      <c r="GNK53" s="8"/>
      <c r="GNL53" s="8"/>
      <c r="GNM53" s="8"/>
      <c r="GNN53" s="8"/>
      <c r="GNO53" s="8"/>
      <c r="GNP53" s="8"/>
      <c r="GNQ53" s="8"/>
      <c r="GNR53" s="8"/>
      <c r="GNS53" s="8"/>
      <c r="GNT53" s="8"/>
      <c r="GNU53" s="8"/>
      <c r="GNV53" s="8"/>
      <c r="GNW53" s="8"/>
      <c r="GNX53" s="8"/>
      <c r="GNY53" s="8"/>
      <c r="GNZ53" s="8"/>
      <c r="GOA53" s="8"/>
      <c r="GOB53" s="8"/>
      <c r="GOC53" s="8"/>
      <c r="GOD53" s="8"/>
      <c r="GOE53" s="8"/>
      <c r="GOF53" s="8"/>
      <c r="GOG53" s="8"/>
      <c r="GOH53" s="8"/>
      <c r="GOI53" s="8"/>
      <c r="GOJ53" s="8"/>
      <c r="GOK53" s="8"/>
      <c r="GOL53" s="8"/>
      <c r="GOM53" s="8"/>
      <c r="GON53" s="8"/>
      <c r="GOO53" s="8"/>
      <c r="GOP53" s="8"/>
      <c r="GOQ53" s="8"/>
      <c r="GOR53" s="8"/>
      <c r="GOS53" s="8"/>
      <c r="GOT53" s="8"/>
      <c r="GOU53" s="8"/>
      <c r="GOV53" s="8"/>
      <c r="GOW53" s="8"/>
      <c r="GOX53" s="8"/>
      <c r="GOY53" s="8"/>
      <c r="GOZ53" s="8"/>
      <c r="GPA53" s="8"/>
      <c r="GPB53" s="8"/>
      <c r="GPC53" s="8"/>
      <c r="GPD53" s="8"/>
      <c r="GPE53" s="8"/>
      <c r="GPF53" s="8"/>
      <c r="GPG53" s="8"/>
      <c r="GPH53" s="8"/>
      <c r="GPI53" s="8"/>
      <c r="GPJ53" s="8"/>
      <c r="GPK53" s="8"/>
      <c r="GPL53" s="8"/>
      <c r="GPM53" s="8"/>
      <c r="GPN53" s="8"/>
      <c r="GPO53" s="8"/>
      <c r="GPP53" s="8"/>
      <c r="GPQ53" s="8"/>
      <c r="GPR53" s="8"/>
      <c r="GPS53" s="8"/>
      <c r="GPT53" s="8"/>
      <c r="GPU53" s="8"/>
      <c r="GPV53" s="8"/>
      <c r="GPW53" s="8"/>
      <c r="GPX53" s="8"/>
      <c r="GPY53" s="8"/>
      <c r="GPZ53" s="8"/>
      <c r="GQA53" s="8"/>
      <c r="GQB53" s="8"/>
      <c r="GQC53" s="8"/>
      <c r="GQD53" s="8"/>
      <c r="GQE53" s="8"/>
      <c r="GQF53" s="8"/>
      <c r="GQG53" s="8"/>
      <c r="GQH53" s="8"/>
      <c r="GQI53" s="8"/>
      <c r="GQJ53" s="8"/>
      <c r="GQK53" s="8"/>
      <c r="GQL53" s="8"/>
      <c r="GQM53" s="8"/>
      <c r="GQN53" s="8"/>
      <c r="GQO53" s="8"/>
      <c r="GQP53" s="8"/>
      <c r="GQQ53" s="8"/>
      <c r="GQR53" s="8"/>
      <c r="GQS53" s="8"/>
      <c r="GQT53" s="8"/>
      <c r="GQU53" s="8"/>
      <c r="GQV53" s="8"/>
      <c r="GQW53" s="8"/>
      <c r="GQX53" s="8"/>
      <c r="GQY53" s="8"/>
      <c r="GQZ53" s="8"/>
      <c r="GRA53" s="8"/>
      <c r="GRB53" s="8"/>
      <c r="GRC53" s="8"/>
      <c r="GRD53" s="8"/>
      <c r="GRE53" s="8"/>
      <c r="GRF53" s="8"/>
      <c r="GRG53" s="8"/>
      <c r="GRH53" s="8"/>
      <c r="GRI53" s="8"/>
      <c r="GRJ53" s="8"/>
      <c r="GRK53" s="8"/>
      <c r="GRL53" s="8"/>
      <c r="GRM53" s="8"/>
      <c r="GRN53" s="8"/>
      <c r="GRO53" s="8"/>
      <c r="GRP53" s="8"/>
      <c r="GRQ53" s="8"/>
      <c r="GRR53" s="8"/>
      <c r="GRS53" s="8"/>
      <c r="GRT53" s="8"/>
      <c r="GRU53" s="8"/>
      <c r="GRV53" s="8"/>
      <c r="GRW53" s="8"/>
      <c r="GRX53" s="8"/>
      <c r="GRY53" s="8"/>
      <c r="GRZ53" s="8"/>
      <c r="GSA53" s="8"/>
      <c r="GSB53" s="8"/>
      <c r="GSC53" s="8"/>
      <c r="GSD53" s="8"/>
      <c r="GSE53" s="8"/>
      <c r="GSF53" s="8"/>
      <c r="GSG53" s="8"/>
      <c r="GSH53" s="8"/>
      <c r="GSI53" s="8"/>
      <c r="GSJ53" s="8"/>
      <c r="GSK53" s="8"/>
      <c r="GSL53" s="8"/>
      <c r="GSM53" s="8"/>
      <c r="GSN53" s="8"/>
      <c r="GSO53" s="8"/>
      <c r="GSP53" s="8"/>
      <c r="GSQ53" s="8"/>
      <c r="GSR53" s="8"/>
      <c r="GSS53" s="8"/>
      <c r="GST53" s="8"/>
      <c r="GSU53" s="8"/>
      <c r="GSV53" s="8"/>
      <c r="GSW53" s="8"/>
      <c r="GSX53" s="8"/>
      <c r="GSY53" s="8"/>
      <c r="GSZ53" s="8"/>
      <c r="GTA53" s="8"/>
      <c r="GTB53" s="8"/>
      <c r="GTC53" s="8"/>
      <c r="GTD53" s="8"/>
      <c r="GTE53" s="8"/>
      <c r="GTF53" s="8"/>
      <c r="GTG53" s="8"/>
      <c r="GTH53" s="8"/>
      <c r="GTI53" s="8"/>
      <c r="GTJ53" s="8"/>
      <c r="GTK53" s="8"/>
      <c r="GTL53" s="8"/>
      <c r="GTM53" s="8"/>
      <c r="GTN53" s="8"/>
      <c r="GTO53" s="8"/>
      <c r="GTP53" s="8"/>
      <c r="GTQ53" s="8"/>
      <c r="GTR53" s="8"/>
      <c r="GTS53" s="8"/>
      <c r="GTT53" s="8"/>
      <c r="GTU53" s="8"/>
      <c r="GTV53" s="8"/>
      <c r="GTW53" s="8"/>
      <c r="GTX53" s="8"/>
      <c r="GTY53" s="8"/>
      <c r="GTZ53" s="8"/>
      <c r="GUA53" s="8"/>
      <c r="GUB53" s="8"/>
      <c r="GUC53" s="8"/>
      <c r="GUD53" s="8"/>
      <c r="GUE53" s="8"/>
      <c r="GUF53" s="8"/>
      <c r="GUG53" s="8"/>
      <c r="GUH53" s="8"/>
      <c r="GUI53" s="8"/>
      <c r="GUJ53" s="8"/>
      <c r="GUK53" s="8"/>
      <c r="GUL53" s="8"/>
      <c r="GUM53" s="8"/>
      <c r="GUN53" s="8"/>
      <c r="GUO53" s="8"/>
      <c r="GUP53" s="8"/>
      <c r="GUQ53" s="8"/>
      <c r="GUR53" s="8"/>
      <c r="GUS53" s="8"/>
      <c r="GUT53" s="8"/>
      <c r="GUU53" s="8"/>
      <c r="GUV53" s="8"/>
      <c r="GUW53" s="8"/>
      <c r="GUX53" s="8"/>
      <c r="GUY53" s="8"/>
      <c r="GUZ53" s="8"/>
      <c r="GVA53" s="8"/>
      <c r="GVB53" s="8"/>
      <c r="GVC53" s="8"/>
      <c r="GVD53" s="8"/>
      <c r="GVE53" s="8"/>
      <c r="GVF53" s="8"/>
      <c r="GVG53" s="8"/>
      <c r="GVH53" s="8"/>
      <c r="GVI53" s="8"/>
      <c r="GVJ53" s="8"/>
      <c r="GVK53" s="8"/>
      <c r="GVL53" s="8"/>
      <c r="GVM53" s="8"/>
      <c r="GVN53" s="8"/>
      <c r="GVO53" s="8"/>
      <c r="GVP53" s="8"/>
      <c r="GVQ53" s="8"/>
      <c r="GVR53" s="8"/>
      <c r="GVS53" s="8"/>
      <c r="GVT53" s="8"/>
      <c r="GVU53" s="8"/>
      <c r="GVV53" s="8"/>
      <c r="GVW53" s="8"/>
      <c r="GVX53" s="8"/>
      <c r="GVY53" s="8"/>
      <c r="GVZ53" s="8"/>
      <c r="GWA53" s="8"/>
      <c r="GWB53" s="8"/>
      <c r="GWC53" s="8"/>
      <c r="GWD53" s="8"/>
      <c r="GWE53" s="8"/>
      <c r="GWF53" s="8"/>
      <c r="GWG53" s="8"/>
      <c r="GWH53" s="8"/>
      <c r="GWI53" s="8"/>
      <c r="GWJ53" s="8"/>
      <c r="GWK53" s="8"/>
      <c r="GWL53" s="8"/>
      <c r="GWM53" s="8"/>
      <c r="GWN53" s="8"/>
      <c r="GWO53" s="8"/>
      <c r="GWP53" s="8"/>
      <c r="GWQ53" s="8"/>
      <c r="GWR53" s="8"/>
      <c r="GWS53" s="8"/>
      <c r="GWT53" s="8"/>
      <c r="GWU53" s="8"/>
      <c r="GWV53" s="8"/>
      <c r="GWW53" s="8"/>
      <c r="GWX53" s="8"/>
      <c r="GWY53" s="8"/>
      <c r="GWZ53" s="8"/>
      <c r="GXA53" s="8"/>
      <c r="GXB53" s="8"/>
      <c r="GXC53" s="8"/>
      <c r="GXD53" s="8"/>
      <c r="GXE53" s="8"/>
      <c r="GXF53" s="8"/>
      <c r="GXG53" s="8"/>
      <c r="GXH53" s="8"/>
      <c r="GXI53" s="8"/>
      <c r="GXJ53" s="8"/>
      <c r="GXK53" s="8"/>
      <c r="GXL53" s="8"/>
      <c r="GXM53" s="8"/>
      <c r="GXN53" s="8"/>
      <c r="GXO53" s="8"/>
      <c r="GXP53" s="8"/>
      <c r="GXQ53" s="8"/>
      <c r="GXR53" s="8"/>
      <c r="GXS53" s="8"/>
      <c r="GXT53" s="8"/>
      <c r="GXU53" s="8"/>
      <c r="GXV53" s="8"/>
      <c r="GXW53" s="8"/>
      <c r="GXX53" s="8"/>
      <c r="GXY53" s="8"/>
      <c r="GXZ53" s="8"/>
      <c r="GYA53" s="8"/>
      <c r="GYB53" s="8"/>
      <c r="GYC53" s="8"/>
      <c r="GYD53" s="8"/>
      <c r="GYE53" s="8"/>
      <c r="GYF53" s="8"/>
      <c r="GYG53" s="8"/>
      <c r="GYH53" s="8"/>
      <c r="GYI53" s="8"/>
      <c r="GYJ53" s="8"/>
      <c r="GYK53" s="8"/>
      <c r="GYL53" s="8"/>
      <c r="GYM53" s="8"/>
      <c r="GYN53" s="8"/>
      <c r="GYO53" s="8"/>
      <c r="GYP53" s="8"/>
      <c r="GYQ53" s="8"/>
      <c r="GYR53" s="8"/>
      <c r="GYS53" s="8"/>
      <c r="GYT53" s="8"/>
      <c r="GYU53" s="8"/>
      <c r="GYV53" s="8"/>
      <c r="GYW53" s="8"/>
      <c r="GYX53" s="8"/>
      <c r="GYY53" s="8"/>
      <c r="GYZ53" s="8"/>
      <c r="GZA53" s="8"/>
      <c r="GZB53" s="8"/>
      <c r="GZC53" s="8"/>
      <c r="GZD53" s="8"/>
      <c r="GZE53" s="8"/>
      <c r="GZF53" s="8"/>
      <c r="GZG53" s="8"/>
      <c r="GZH53" s="8"/>
      <c r="GZI53" s="8"/>
      <c r="GZJ53" s="8"/>
      <c r="GZK53" s="8"/>
      <c r="GZL53" s="8"/>
      <c r="GZM53" s="8"/>
      <c r="GZN53" s="8"/>
      <c r="GZO53" s="8"/>
      <c r="GZP53" s="8"/>
      <c r="GZQ53" s="8"/>
      <c r="GZR53" s="8"/>
      <c r="GZS53" s="8"/>
      <c r="GZT53" s="8"/>
      <c r="GZU53" s="8"/>
      <c r="GZV53" s="8"/>
      <c r="GZW53" s="8"/>
      <c r="GZX53" s="8"/>
      <c r="GZY53" s="8"/>
      <c r="GZZ53" s="8"/>
      <c r="HAA53" s="8"/>
      <c r="HAB53" s="8"/>
      <c r="HAC53" s="8"/>
      <c r="HAD53" s="8"/>
      <c r="HAE53" s="8"/>
      <c r="HAF53" s="8"/>
      <c r="HAG53" s="8"/>
      <c r="HAH53" s="8"/>
      <c r="HAI53" s="8"/>
      <c r="HAJ53" s="8"/>
      <c r="HAK53" s="8"/>
      <c r="HAL53" s="8"/>
      <c r="HAM53" s="8"/>
      <c r="HAN53" s="8"/>
      <c r="HAO53" s="8"/>
      <c r="HAP53" s="8"/>
      <c r="HAQ53" s="8"/>
      <c r="HAR53" s="8"/>
      <c r="HAS53" s="8"/>
      <c r="HAT53" s="8"/>
      <c r="HAU53" s="8"/>
      <c r="HAV53" s="8"/>
      <c r="HAW53" s="8"/>
      <c r="HAX53" s="8"/>
      <c r="HAY53" s="8"/>
      <c r="HAZ53" s="8"/>
      <c r="HBA53" s="8"/>
      <c r="HBB53" s="8"/>
      <c r="HBC53" s="8"/>
      <c r="HBD53" s="8"/>
      <c r="HBE53" s="8"/>
      <c r="HBF53" s="8"/>
      <c r="HBG53" s="8"/>
      <c r="HBH53" s="8"/>
      <c r="HBI53" s="8"/>
      <c r="HBJ53" s="8"/>
      <c r="HBK53" s="8"/>
      <c r="HBL53" s="8"/>
      <c r="HBM53" s="8"/>
      <c r="HBN53" s="8"/>
      <c r="HBO53" s="8"/>
      <c r="HBP53" s="8"/>
      <c r="HBQ53" s="8"/>
      <c r="HBR53" s="8"/>
      <c r="HBS53" s="8"/>
      <c r="HBT53" s="8"/>
      <c r="HBU53" s="8"/>
      <c r="HBV53" s="8"/>
      <c r="HBW53" s="8"/>
      <c r="HBX53" s="8"/>
      <c r="HBY53" s="8"/>
      <c r="HBZ53" s="8"/>
      <c r="HCA53" s="8"/>
      <c r="HCB53" s="8"/>
      <c r="HCC53" s="8"/>
      <c r="HCD53" s="8"/>
      <c r="HCE53" s="8"/>
      <c r="HCF53" s="8"/>
      <c r="HCG53" s="8"/>
      <c r="HCH53" s="8"/>
      <c r="HCI53" s="8"/>
      <c r="HCJ53" s="8"/>
      <c r="HCK53" s="8"/>
      <c r="HCL53" s="8"/>
      <c r="HCM53" s="8"/>
      <c r="HCN53" s="8"/>
      <c r="HCO53" s="8"/>
      <c r="HCP53" s="8"/>
      <c r="HCQ53" s="8"/>
      <c r="HCR53" s="8"/>
      <c r="HCS53" s="8"/>
      <c r="HCT53" s="8"/>
      <c r="HCU53" s="8"/>
      <c r="HCV53" s="8"/>
      <c r="HCW53" s="8"/>
      <c r="HCX53" s="8"/>
      <c r="HCY53" s="8"/>
      <c r="HCZ53" s="8"/>
      <c r="HDA53" s="8"/>
      <c r="HDB53" s="8"/>
      <c r="HDC53" s="8"/>
      <c r="HDD53" s="8"/>
      <c r="HDE53" s="8"/>
      <c r="HDF53" s="8"/>
      <c r="HDG53" s="8"/>
      <c r="HDH53" s="8"/>
      <c r="HDI53" s="8"/>
      <c r="HDJ53" s="8"/>
      <c r="HDK53" s="8"/>
      <c r="HDL53" s="8"/>
      <c r="HDM53" s="8"/>
      <c r="HDN53" s="8"/>
      <c r="HDO53" s="8"/>
      <c r="HDP53" s="8"/>
      <c r="HDQ53" s="8"/>
      <c r="HDR53" s="8"/>
      <c r="HDS53" s="8"/>
      <c r="HDT53" s="8"/>
      <c r="HDU53" s="8"/>
      <c r="HDV53" s="8"/>
      <c r="HDW53" s="8"/>
      <c r="HDX53" s="8"/>
      <c r="HDY53" s="8"/>
      <c r="HDZ53" s="8"/>
      <c r="HEA53" s="8"/>
      <c r="HEB53" s="8"/>
      <c r="HEC53" s="8"/>
      <c r="HED53" s="8"/>
      <c r="HEE53" s="8"/>
      <c r="HEF53" s="8"/>
      <c r="HEG53" s="8"/>
      <c r="HEH53" s="8"/>
      <c r="HEI53" s="8"/>
      <c r="HEJ53" s="8"/>
      <c r="HEK53" s="8"/>
      <c r="HEL53" s="8"/>
      <c r="HEM53" s="8"/>
      <c r="HEN53" s="8"/>
      <c r="HEO53" s="8"/>
      <c r="HEP53" s="8"/>
      <c r="HEQ53" s="8"/>
      <c r="HER53" s="8"/>
      <c r="HES53" s="8"/>
      <c r="HET53" s="8"/>
      <c r="HEU53" s="8"/>
      <c r="HEV53" s="8"/>
      <c r="HEW53" s="8"/>
      <c r="HEX53" s="8"/>
      <c r="HEY53" s="8"/>
      <c r="HEZ53" s="8"/>
      <c r="HFA53" s="8"/>
      <c r="HFB53" s="8"/>
      <c r="HFC53" s="8"/>
      <c r="HFD53" s="8"/>
      <c r="HFE53" s="8"/>
      <c r="HFF53" s="8"/>
      <c r="HFG53" s="8"/>
      <c r="HFH53" s="8"/>
      <c r="HFI53" s="8"/>
      <c r="HFJ53" s="8"/>
      <c r="HFK53" s="8"/>
      <c r="HFL53" s="8"/>
      <c r="HFM53" s="8"/>
      <c r="HFN53" s="8"/>
      <c r="HFO53" s="8"/>
      <c r="HFP53" s="8"/>
      <c r="HFQ53" s="8"/>
      <c r="HFR53" s="8"/>
      <c r="HFS53" s="8"/>
      <c r="HFT53" s="8"/>
      <c r="HFU53" s="8"/>
      <c r="HFV53" s="8"/>
      <c r="HFW53" s="8"/>
      <c r="HFX53" s="8"/>
      <c r="HFY53" s="8"/>
      <c r="HFZ53" s="8"/>
      <c r="HGA53" s="8"/>
      <c r="HGB53" s="8"/>
      <c r="HGC53" s="8"/>
      <c r="HGD53" s="8"/>
      <c r="HGE53" s="8"/>
      <c r="HGF53" s="8"/>
      <c r="HGG53" s="8"/>
      <c r="HGH53" s="8"/>
      <c r="HGI53" s="8"/>
      <c r="HGJ53" s="8"/>
      <c r="HGK53" s="8"/>
      <c r="HGL53" s="8"/>
      <c r="HGM53" s="8"/>
      <c r="HGN53" s="8"/>
      <c r="HGO53" s="8"/>
      <c r="HGP53" s="8"/>
      <c r="HGQ53" s="8"/>
      <c r="HGR53" s="8"/>
      <c r="HGS53" s="8"/>
      <c r="HGT53" s="8"/>
      <c r="HGU53" s="8"/>
      <c r="HGV53" s="8"/>
      <c r="HGW53" s="8"/>
      <c r="HGX53" s="8"/>
      <c r="HGY53" s="8"/>
      <c r="HGZ53" s="8"/>
      <c r="HHA53" s="8"/>
      <c r="HHB53" s="8"/>
      <c r="HHC53" s="8"/>
      <c r="HHD53" s="8"/>
      <c r="HHE53" s="8"/>
      <c r="HHF53" s="8"/>
      <c r="HHG53" s="8"/>
      <c r="HHH53" s="8"/>
      <c r="HHI53" s="8"/>
      <c r="HHJ53" s="8"/>
      <c r="HHK53" s="8"/>
      <c r="HHL53" s="8"/>
      <c r="HHM53" s="8"/>
      <c r="HHN53" s="8"/>
      <c r="HHO53" s="8"/>
      <c r="HHP53" s="8"/>
      <c r="HHQ53" s="8"/>
      <c r="HHR53" s="8"/>
      <c r="HHS53" s="8"/>
      <c r="HHT53" s="8"/>
      <c r="HHU53" s="8"/>
      <c r="HHV53" s="8"/>
      <c r="HHW53" s="8"/>
      <c r="HHX53" s="8"/>
      <c r="HHY53" s="8"/>
      <c r="HHZ53" s="8"/>
      <c r="HIA53" s="8"/>
      <c r="HIB53" s="8"/>
      <c r="HIC53" s="8"/>
      <c r="HID53" s="8"/>
      <c r="HIE53" s="8"/>
      <c r="HIF53" s="8"/>
      <c r="HIG53" s="8"/>
      <c r="HIH53" s="8"/>
      <c r="HII53" s="8"/>
      <c r="HIJ53" s="8"/>
      <c r="HIK53" s="8"/>
      <c r="HIL53" s="8"/>
      <c r="HIM53" s="8"/>
      <c r="HIN53" s="8"/>
      <c r="HIO53" s="8"/>
      <c r="HIP53" s="8"/>
      <c r="HIQ53" s="8"/>
      <c r="HIR53" s="8"/>
      <c r="HIS53" s="8"/>
      <c r="HIT53" s="8"/>
      <c r="HIU53" s="8"/>
      <c r="HIV53" s="8"/>
      <c r="HIW53" s="8"/>
      <c r="HIX53" s="8"/>
      <c r="HIY53" s="8"/>
      <c r="HIZ53" s="8"/>
      <c r="HJA53" s="8"/>
      <c r="HJB53" s="8"/>
      <c r="HJC53" s="8"/>
      <c r="HJD53" s="8"/>
      <c r="HJE53" s="8"/>
      <c r="HJF53" s="8"/>
      <c r="HJG53" s="8"/>
      <c r="HJH53" s="8"/>
      <c r="HJI53" s="8"/>
      <c r="HJJ53" s="8"/>
      <c r="HJK53" s="8"/>
      <c r="HJL53" s="8"/>
      <c r="HJM53" s="8"/>
      <c r="HJN53" s="8"/>
      <c r="HJO53" s="8"/>
      <c r="HJP53" s="8"/>
      <c r="HJQ53" s="8"/>
      <c r="HJR53" s="8"/>
      <c r="HJS53" s="8"/>
      <c r="HJT53" s="8"/>
      <c r="HJU53" s="8"/>
      <c r="HJV53" s="8"/>
      <c r="HJW53" s="8"/>
      <c r="HJX53" s="8"/>
      <c r="HJY53" s="8"/>
      <c r="HJZ53" s="8"/>
      <c r="HKA53" s="8"/>
      <c r="HKB53" s="8"/>
      <c r="HKC53" s="8"/>
      <c r="HKD53" s="8"/>
      <c r="HKE53" s="8"/>
      <c r="HKF53" s="8"/>
      <c r="HKG53" s="8"/>
      <c r="HKH53" s="8"/>
      <c r="HKI53" s="8"/>
      <c r="HKJ53" s="8"/>
      <c r="HKK53" s="8"/>
      <c r="HKL53" s="8"/>
      <c r="HKM53" s="8"/>
      <c r="HKN53" s="8"/>
      <c r="HKO53" s="8"/>
      <c r="HKP53" s="8"/>
      <c r="HKQ53" s="8"/>
      <c r="HKR53" s="8"/>
      <c r="HKS53" s="8"/>
      <c r="HKT53" s="8"/>
      <c r="HKU53" s="8"/>
      <c r="HKV53" s="8"/>
      <c r="HKW53" s="8"/>
      <c r="HKX53" s="8"/>
      <c r="HKY53" s="8"/>
      <c r="HKZ53" s="8"/>
      <c r="HLA53" s="8"/>
      <c r="HLB53" s="8"/>
      <c r="HLC53" s="8"/>
      <c r="HLD53" s="8"/>
      <c r="HLE53" s="8"/>
      <c r="HLF53" s="8"/>
      <c r="HLG53" s="8"/>
      <c r="HLH53" s="8"/>
      <c r="HLI53" s="8"/>
      <c r="HLJ53" s="8"/>
      <c r="HLK53" s="8"/>
      <c r="HLL53" s="8"/>
      <c r="HLM53" s="8"/>
      <c r="HLN53" s="8"/>
      <c r="HLO53" s="8"/>
      <c r="HLP53" s="8"/>
      <c r="HLQ53" s="8"/>
      <c r="HLR53" s="8"/>
      <c r="HLS53" s="8"/>
      <c r="HLT53" s="8"/>
      <c r="HLU53" s="8"/>
      <c r="HLV53" s="8"/>
      <c r="HLW53" s="8"/>
      <c r="HLX53" s="8"/>
      <c r="HLY53" s="8"/>
      <c r="HLZ53" s="8"/>
      <c r="HMA53" s="8"/>
      <c r="HMB53" s="8"/>
      <c r="HMC53" s="8"/>
      <c r="HMD53" s="8"/>
      <c r="HME53" s="8"/>
      <c r="HMF53" s="8"/>
      <c r="HMG53" s="8"/>
      <c r="HMH53" s="8"/>
      <c r="HMI53" s="8"/>
      <c r="HMJ53" s="8"/>
      <c r="HMK53" s="8"/>
      <c r="HML53" s="8"/>
      <c r="HMM53" s="8"/>
      <c r="HMN53" s="8"/>
      <c r="HMO53" s="8"/>
      <c r="HMP53" s="8"/>
      <c r="HMQ53" s="8"/>
      <c r="HMR53" s="8"/>
      <c r="HMS53" s="8"/>
      <c r="HMT53" s="8"/>
      <c r="HMU53" s="8"/>
      <c r="HMV53" s="8"/>
      <c r="HMW53" s="8"/>
      <c r="HMX53" s="8"/>
      <c r="HMY53" s="8"/>
      <c r="HMZ53" s="8"/>
      <c r="HNA53" s="8"/>
      <c r="HNB53" s="8"/>
      <c r="HNC53" s="8"/>
      <c r="HND53" s="8"/>
      <c r="HNE53" s="8"/>
      <c r="HNF53" s="8"/>
      <c r="HNG53" s="8"/>
      <c r="HNH53" s="8"/>
      <c r="HNI53" s="8"/>
      <c r="HNJ53" s="8"/>
      <c r="HNK53" s="8"/>
      <c r="HNL53" s="8"/>
      <c r="HNM53" s="8"/>
      <c r="HNN53" s="8"/>
      <c r="HNO53" s="8"/>
      <c r="HNP53" s="8"/>
      <c r="HNQ53" s="8"/>
      <c r="HNR53" s="8"/>
      <c r="HNS53" s="8"/>
      <c r="HNT53" s="8"/>
      <c r="HNU53" s="8"/>
      <c r="HNV53" s="8"/>
      <c r="HNW53" s="8"/>
      <c r="HNX53" s="8"/>
      <c r="HNY53" s="8"/>
      <c r="HNZ53" s="8"/>
      <c r="HOA53" s="8"/>
      <c r="HOB53" s="8"/>
      <c r="HOC53" s="8"/>
      <c r="HOD53" s="8"/>
      <c r="HOE53" s="8"/>
      <c r="HOF53" s="8"/>
      <c r="HOG53" s="8"/>
      <c r="HOH53" s="8"/>
      <c r="HOI53" s="8"/>
      <c r="HOJ53" s="8"/>
      <c r="HOK53" s="8"/>
      <c r="HOL53" s="8"/>
      <c r="HOM53" s="8"/>
      <c r="HON53" s="8"/>
      <c r="HOO53" s="8"/>
      <c r="HOP53" s="8"/>
      <c r="HOQ53" s="8"/>
      <c r="HOR53" s="8"/>
      <c r="HOS53" s="8"/>
      <c r="HOT53" s="8"/>
      <c r="HOU53" s="8"/>
      <c r="HOV53" s="8"/>
      <c r="HOW53" s="8"/>
      <c r="HOX53" s="8"/>
      <c r="HOY53" s="8"/>
      <c r="HOZ53" s="8"/>
      <c r="HPA53" s="8"/>
      <c r="HPB53" s="8"/>
      <c r="HPC53" s="8"/>
      <c r="HPD53" s="8"/>
      <c r="HPE53" s="8"/>
      <c r="HPF53" s="8"/>
      <c r="HPG53" s="8"/>
      <c r="HPH53" s="8"/>
      <c r="HPI53" s="8"/>
      <c r="HPJ53" s="8"/>
      <c r="HPK53" s="8"/>
      <c r="HPL53" s="8"/>
      <c r="HPM53" s="8"/>
      <c r="HPN53" s="8"/>
      <c r="HPO53" s="8"/>
      <c r="HPP53" s="8"/>
      <c r="HPQ53" s="8"/>
      <c r="HPR53" s="8"/>
      <c r="HPS53" s="8"/>
      <c r="HPT53" s="8"/>
      <c r="HPU53" s="8"/>
      <c r="HPV53" s="8"/>
      <c r="HPW53" s="8"/>
      <c r="HPX53" s="8"/>
      <c r="HPY53" s="8"/>
      <c r="HPZ53" s="8"/>
      <c r="HQA53" s="8"/>
      <c r="HQB53" s="8"/>
      <c r="HQC53" s="8"/>
      <c r="HQD53" s="8"/>
      <c r="HQE53" s="8"/>
      <c r="HQF53" s="8"/>
      <c r="HQG53" s="8"/>
      <c r="HQH53" s="8"/>
      <c r="HQI53" s="8"/>
      <c r="HQJ53" s="8"/>
      <c r="HQK53" s="8"/>
      <c r="HQL53" s="8"/>
      <c r="HQM53" s="8"/>
      <c r="HQN53" s="8"/>
      <c r="HQO53" s="8"/>
      <c r="HQP53" s="8"/>
      <c r="HQQ53" s="8"/>
      <c r="HQR53" s="8"/>
      <c r="HQS53" s="8"/>
      <c r="HQT53" s="8"/>
      <c r="HQU53" s="8"/>
      <c r="HQV53" s="8"/>
      <c r="HQW53" s="8"/>
      <c r="HQX53" s="8"/>
      <c r="HQY53" s="8"/>
      <c r="HQZ53" s="8"/>
      <c r="HRA53" s="8"/>
      <c r="HRB53" s="8"/>
      <c r="HRC53" s="8"/>
      <c r="HRD53" s="8"/>
      <c r="HRE53" s="8"/>
      <c r="HRF53" s="8"/>
      <c r="HRG53" s="8"/>
      <c r="HRH53" s="8"/>
      <c r="HRI53" s="8"/>
      <c r="HRJ53" s="8"/>
      <c r="HRK53" s="8"/>
      <c r="HRL53" s="8"/>
      <c r="HRM53" s="8"/>
      <c r="HRN53" s="8"/>
      <c r="HRO53" s="8"/>
      <c r="HRP53" s="8"/>
      <c r="HRQ53" s="8"/>
      <c r="HRR53" s="8"/>
      <c r="HRS53" s="8"/>
      <c r="HRT53" s="8"/>
      <c r="HRU53" s="8"/>
      <c r="HRV53" s="8"/>
      <c r="HRW53" s="8"/>
      <c r="HRX53" s="8"/>
      <c r="HRY53" s="8"/>
      <c r="HRZ53" s="8"/>
      <c r="HSA53" s="8"/>
      <c r="HSB53" s="8"/>
      <c r="HSC53" s="8"/>
      <c r="HSD53" s="8"/>
      <c r="HSE53" s="8"/>
      <c r="HSF53" s="8"/>
      <c r="HSG53" s="8"/>
      <c r="HSH53" s="8"/>
      <c r="HSI53" s="8"/>
      <c r="HSJ53" s="8"/>
      <c r="HSK53" s="8"/>
      <c r="HSL53" s="8"/>
      <c r="HSM53" s="8"/>
      <c r="HSN53" s="8"/>
      <c r="HSO53" s="8"/>
      <c r="HSP53" s="8"/>
      <c r="HSQ53" s="8"/>
      <c r="HSR53" s="8"/>
      <c r="HSS53" s="8"/>
      <c r="HST53" s="8"/>
      <c r="HSU53" s="8"/>
      <c r="HSV53" s="8"/>
      <c r="HSW53" s="8"/>
      <c r="HSX53" s="8"/>
      <c r="HSY53" s="8"/>
      <c r="HSZ53" s="8"/>
      <c r="HTA53" s="8"/>
      <c r="HTB53" s="8"/>
      <c r="HTC53" s="8"/>
      <c r="HTD53" s="8"/>
      <c r="HTE53" s="8"/>
      <c r="HTF53" s="8"/>
      <c r="HTG53" s="8"/>
      <c r="HTH53" s="8"/>
      <c r="HTI53" s="8"/>
      <c r="HTJ53" s="8"/>
      <c r="HTK53" s="8"/>
      <c r="HTL53" s="8"/>
      <c r="HTM53" s="8"/>
      <c r="HTN53" s="8"/>
      <c r="HTO53" s="8"/>
      <c r="HTP53" s="8"/>
      <c r="HTQ53" s="8"/>
      <c r="HTR53" s="8"/>
      <c r="HTS53" s="8"/>
      <c r="HTT53" s="8"/>
      <c r="HTU53" s="8"/>
      <c r="HTV53" s="8"/>
      <c r="HTW53" s="8"/>
      <c r="HTX53" s="8"/>
      <c r="HTY53" s="8"/>
      <c r="HTZ53" s="8"/>
      <c r="HUA53" s="8"/>
      <c r="HUB53" s="8"/>
      <c r="HUC53" s="8"/>
      <c r="HUD53" s="8"/>
      <c r="HUE53" s="8"/>
      <c r="HUF53" s="8"/>
      <c r="HUG53" s="8"/>
      <c r="HUH53" s="8"/>
      <c r="HUI53" s="8"/>
      <c r="HUJ53" s="8"/>
      <c r="HUK53" s="8"/>
      <c r="HUL53" s="8"/>
      <c r="HUM53" s="8"/>
      <c r="HUN53" s="8"/>
      <c r="HUO53" s="8"/>
      <c r="HUP53" s="8"/>
      <c r="HUQ53" s="8"/>
      <c r="HUR53" s="8"/>
      <c r="HUS53" s="8"/>
      <c r="HUT53" s="8"/>
      <c r="HUU53" s="8"/>
      <c r="HUV53" s="8"/>
      <c r="HUW53" s="8"/>
      <c r="HUX53" s="8"/>
      <c r="HUY53" s="8"/>
      <c r="HUZ53" s="8"/>
      <c r="HVA53" s="8"/>
      <c r="HVB53" s="8"/>
      <c r="HVC53" s="8"/>
      <c r="HVD53" s="8"/>
      <c r="HVE53" s="8"/>
      <c r="HVF53" s="8"/>
      <c r="HVG53" s="8"/>
      <c r="HVH53" s="8"/>
      <c r="HVI53" s="8"/>
      <c r="HVJ53" s="8"/>
      <c r="HVK53" s="8"/>
      <c r="HVL53" s="8"/>
      <c r="HVM53" s="8"/>
      <c r="HVN53" s="8"/>
      <c r="HVO53" s="8"/>
      <c r="HVP53" s="8"/>
      <c r="HVQ53" s="8"/>
      <c r="HVR53" s="8"/>
      <c r="HVS53" s="8"/>
      <c r="HVT53" s="8"/>
      <c r="HVU53" s="8"/>
      <c r="HVV53" s="8"/>
      <c r="HVW53" s="8"/>
      <c r="HVX53" s="8"/>
      <c r="HVY53" s="8"/>
      <c r="HVZ53" s="8"/>
      <c r="HWA53" s="8"/>
      <c r="HWB53" s="8"/>
      <c r="HWC53" s="8"/>
      <c r="HWD53" s="8"/>
      <c r="HWE53" s="8"/>
      <c r="HWF53" s="8"/>
      <c r="HWG53" s="8"/>
      <c r="HWH53" s="8"/>
      <c r="HWI53" s="8"/>
      <c r="HWJ53" s="8"/>
      <c r="HWK53" s="8"/>
      <c r="HWL53" s="8"/>
      <c r="HWM53" s="8"/>
      <c r="HWN53" s="8"/>
      <c r="HWO53" s="8"/>
      <c r="HWP53" s="8"/>
      <c r="HWQ53" s="8"/>
      <c r="HWR53" s="8"/>
      <c r="HWS53" s="8"/>
      <c r="HWT53" s="8"/>
      <c r="HWU53" s="8"/>
      <c r="HWV53" s="8"/>
      <c r="HWW53" s="8"/>
      <c r="HWX53" s="8"/>
      <c r="HWY53" s="8"/>
      <c r="HWZ53" s="8"/>
      <c r="HXA53" s="8"/>
      <c r="HXB53" s="8"/>
      <c r="HXC53" s="8"/>
      <c r="HXD53" s="8"/>
      <c r="HXE53" s="8"/>
      <c r="HXF53" s="8"/>
      <c r="HXG53" s="8"/>
      <c r="HXH53" s="8"/>
      <c r="HXI53" s="8"/>
      <c r="HXJ53" s="8"/>
      <c r="HXK53" s="8"/>
      <c r="HXL53" s="8"/>
      <c r="HXM53" s="8"/>
      <c r="HXN53" s="8"/>
      <c r="HXO53" s="8"/>
      <c r="HXP53" s="8"/>
      <c r="HXQ53" s="8"/>
      <c r="HXR53" s="8"/>
      <c r="HXS53" s="8"/>
      <c r="HXT53" s="8"/>
      <c r="HXU53" s="8"/>
      <c r="HXV53" s="8"/>
      <c r="HXW53" s="8"/>
      <c r="HXX53" s="8"/>
      <c r="HXY53" s="8"/>
      <c r="HXZ53" s="8"/>
      <c r="HYA53" s="8"/>
      <c r="HYB53" s="8"/>
      <c r="HYC53" s="8"/>
      <c r="HYD53" s="8"/>
      <c r="HYE53" s="8"/>
      <c r="HYF53" s="8"/>
      <c r="HYG53" s="8"/>
      <c r="HYH53" s="8"/>
      <c r="HYI53" s="8"/>
      <c r="HYJ53" s="8"/>
      <c r="HYK53" s="8"/>
      <c r="HYL53" s="8"/>
      <c r="HYM53" s="8"/>
      <c r="HYN53" s="8"/>
      <c r="HYO53" s="8"/>
      <c r="HYP53" s="8"/>
      <c r="HYQ53" s="8"/>
      <c r="HYR53" s="8"/>
      <c r="HYS53" s="8"/>
      <c r="HYT53" s="8"/>
      <c r="HYU53" s="8"/>
      <c r="HYV53" s="8"/>
      <c r="HYW53" s="8"/>
      <c r="HYX53" s="8"/>
      <c r="HYY53" s="8"/>
      <c r="HYZ53" s="8"/>
      <c r="HZA53" s="8"/>
      <c r="HZB53" s="8"/>
      <c r="HZC53" s="8"/>
      <c r="HZD53" s="8"/>
      <c r="HZE53" s="8"/>
      <c r="HZF53" s="8"/>
      <c r="HZG53" s="8"/>
      <c r="HZH53" s="8"/>
      <c r="HZI53" s="8"/>
      <c r="HZJ53" s="8"/>
      <c r="HZK53" s="8"/>
      <c r="HZL53" s="8"/>
      <c r="HZM53" s="8"/>
      <c r="HZN53" s="8"/>
      <c r="HZO53" s="8"/>
      <c r="HZP53" s="8"/>
      <c r="HZQ53" s="8"/>
      <c r="HZR53" s="8"/>
      <c r="HZS53" s="8"/>
      <c r="HZT53" s="8"/>
      <c r="HZU53" s="8"/>
      <c r="HZV53" s="8"/>
      <c r="HZW53" s="8"/>
      <c r="HZX53" s="8"/>
      <c r="HZY53" s="8"/>
      <c r="HZZ53" s="8"/>
      <c r="IAA53" s="8"/>
      <c r="IAB53" s="8"/>
      <c r="IAC53" s="8"/>
      <c r="IAD53" s="8"/>
      <c r="IAE53" s="8"/>
      <c r="IAF53" s="8"/>
      <c r="IAG53" s="8"/>
      <c r="IAH53" s="8"/>
      <c r="IAI53" s="8"/>
      <c r="IAJ53" s="8"/>
      <c r="IAK53" s="8"/>
      <c r="IAL53" s="8"/>
      <c r="IAM53" s="8"/>
      <c r="IAN53" s="8"/>
      <c r="IAO53" s="8"/>
      <c r="IAP53" s="8"/>
      <c r="IAQ53" s="8"/>
      <c r="IAR53" s="8"/>
      <c r="IAS53" s="8"/>
      <c r="IAT53" s="8"/>
      <c r="IAU53" s="8"/>
      <c r="IAV53" s="8"/>
      <c r="IAW53" s="8"/>
      <c r="IAX53" s="8"/>
      <c r="IAY53" s="8"/>
      <c r="IAZ53" s="8"/>
      <c r="IBA53" s="8"/>
      <c r="IBB53" s="8"/>
      <c r="IBC53" s="8"/>
      <c r="IBD53" s="8"/>
      <c r="IBE53" s="8"/>
      <c r="IBF53" s="8"/>
      <c r="IBG53" s="8"/>
      <c r="IBH53" s="8"/>
      <c r="IBI53" s="8"/>
      <c r="IBJ53" s="8"/>
      <c r="IBK53" s="8"/>
      <c r="IBL53" s="8"/>
      <c r="IBM53" s="8"/>
      <c r="IBN53" s="8"/>
      <c r="IBO53" s="8"/>
      <c r="IBP53" s="8"/>
      <c r="IBQ53" s="8"/>
      <c r="IBR53" s="8"/>
      <c r="IBS53" s="8"/>
      <c r="IBT53" s="8"/>
      <c r="IBU53" s="8"/>
      <c r="IBV53" s="8"/>
      <c r="IBW53" s="8"/>
      <c r="IBX53" s="8"/>
      <c r="IBY53" s="8"/>
      <c r="IBZ53" s="8"/>
      <c r="ICA53" s="8"/>
      <c r="ICB53" s="8"/>
      <c r="ICC53" s="8"/>
      <c r="ICD53" s="8"/>
      <c r="ICE53" s="8"/>
      <c r="ICF53" s="8"/>
      <c r="ICG53" s="8"/>
      <c r="ICH53" s="8"/>
      <c r="ICI53" s="8"/>
      <c r="ICJ53" s="8"/>
      <c r="ICK53" s="8"/>
      <c r="ICL53" s="8"/>
      <c r="ICM53" s="8"/>
      <c r="ICN53" s="8"/>
      <c r="ICO53" s="8"/>
      <c r="ICP53" s="8"/>
      <c r="ICQ53" s="8"/>
      <c r="ICR53" s="8"/>
      <c r="ICS53" s="8"/>
      <c r="ICT53" s="8"/>
      <c r="ICU53" s="8"/>
      <c r="ICV53" s="8"/>
      <c r="ICW53" s="8"/>
      <c r="ICX53" s="8"/>
      <c r="ICY53" s="8"/>
      <c r="ICZ53" s="8"/>
      <c r="IDA53" s="8"/>
      <c r="IDB53" s="8"/>
      <c r="IDC53" s="8"/>
      <c r="IDD53" s="8"/>
      <c r="IDE53" s="8"/>
      <c r="IDF53" s="8"/>
      <c r="IDG53" s="8"/>
      <c r="IDH53" s="8"/>
      <c r="IDI53" s="8"/>
      <c r="IDJ53" s="8"/>
      <c r="IDK53" s="8"/>
      <c r="IDL53" s="8"/>
      <c r="IDM53" s="8"/>
      <c r="IDN53" s="8"/>
      <c r="IDO53" s="8"/>
      <c r="IDP53" s="8"/>
      <c r="IDQ53" s="8"/>
      <c r="IDR53" s="8"/>
      <c r="IDS53" s="8"/>
      <c r="IDT53" s="8"/>
      <c r="IDU53" s="8"/>
      <c r="IDV53" s="8"/>
      <c r="IDW53" s="8"/>
      <c r="IDX53" s="8"/>
      <c r="IDY53" s="8"/>
      <c r="IDZ53" s="8"/>
      <c r="IEA53" s="8"/>
      <c r="IEB53" s="8"/>
      <c r="IEC53" s="8"/>
      <c r="IED53" s="8"/>
      <c r="IEE53" s="8"/>
      <c r="IEF53" s="8"/>
      <c r="IEG53" s="8"/>
      <c r="IEH53" s="8"/>
      <c r="IEI53" s="8"/>
      <c r="IEJ53" s="8"/>
      <c r="IEK53" s="8"/>
      <c r="IEL53" s="8"/>
      <c r="IEM53" s="8"/>
      <c r="IEN53" s="8"/>
      <c r="IEO53" s="8"/>
      <c r="IEP53" s="8"/>
      <c r="IEQ53" s="8"/>
      <c r="IER53" s="8"/>
      <c r="IES53" s="8"/>
      <c r="IET53" s="8"/>
      <c r="IEU53" s="8"/>
      <c r="IEV53" s="8"/>
      <c r="IEW53" s="8"/>
      <c r="IEX53" s="8"/>
      <c r="IEY53" s="8"/>
      <c r="IEZ53" s="8"/>
      <c r="IFA53" s="8"/>
      <c r="IFB53" s="8"/>
      <c r="IFC53" s="8"/>
      <c r="IFD53" s="8"/>
      <c r="IFE53" s="8"/>
      <c r="IFF53" s="8"/>
      <c r="IFG53" s="8"/>
      <c r="IFH53" s="8"/>
      <c r="IFI53" s="8"/>
      <c r="IFJ53" s="8"/>
      <c r="IFK53" s="8"/>
      <c r="IFL53" s="8"/>
      <c r="IFM53" s="8"/>
      <c r="IFN53" s="8"/>
      <c r="IFO53" s="8"/>
      <c r="IFP53" s="8"/>
      <c r="IFQ53" s="8"/>
      <c r="IFR53" s="8"/>
      <c r="IFS53" s="8"/>
      <c r="IFT53" s="8"/>
      <c r="IFU53" s="8"/>
      <c r="IFV53" s="8"/>
      <c r="IFW53" s="8"/>
      <c r="IFX53" s="8"/>
      <c r="IFY53" s="8"/>
      <c r="IFZ53" s="8"/>
      <c r="IGA53" s="8"/>
      <c r="IGB53" s="8"/>
      <c r="IGC53" s="8"/>
      <c r="IGD53" s="8"/>
      <c r="IGE53" s="8"/>
      <c r="IGF53" s="8"/>
      <c r="IGG53" s="8"/>
      <c r="IGH53" s="8"/>
      <c r="IGI53" s="8"/>
      <c r="IGJ53" s="8"/>
      <c r="IGK53" s="8"/>
      <c r="IGL53" s="8"/>
      <c r="IGM53" s="8"/>
      <c r="IGN53" s="8"/>
      <c r="IGO53" s="8"/>
      <c r="IGP53" s="8"/>
      <c r="IGQ53" s="8"/>
      <c r="IGR53" s="8"/>
      <c r="IGS53" s="8"/>
      <c r="IGT53" s="8"/>
      <c r="IGU53" s="8"/>
      <c r="IGV53" s="8"/>
      <c r="IGW53" s="8"/>
      <c r="IGX53" s="8"/>
      <c r="IGY53" s="8"/>
      <c r="IGZ53" s="8"/>
      <c r="IHA53" s="8"/>
      <c r="IHB53" s="8"/>
      <c r="IHC53" s="8"/>
      <c r="IHD53" s="8"/>
      <c r="IHE53" s="8"/>
      <c r="IHF53" s="8"/>
      <c r="IHG53" s="8"/>
      <c r="IHH53" s="8"/>
      <c r="IHI53" s="8"/>
      <c r="IHJ53" s="8"/>
      <c r="IHK53" s="8"/>
      <c r="IHL53" s="8"/>
      <c r="IHM53" s="8"/>
      <c r="IHN53" s="8"/>
      <c r="IHO53" s="8"/>
      <c r="IHP53" s="8"/>
      <c r="IHQ53" s="8"/>
      <c r="IHR53" s="8"/>
      <c r="IHS53" s="8"/>
      <c r="IHT53" s="8"/>
      <c r="IHU53" s="8"/>
      <c r="IHV53" s="8"/>
      <c r="IHW53" s="8"/>
      <c r="IHX53" s="8"/>
      <c r="IHY53" s="8"/>
      <c r="IHZ53" s="8"/>
      <c r="IIA53" s="8"/>
      <c r="IIB53" s="8"/>
      <c r="IIC53" s="8"/>
      <c r="IID53" s="8"/>
      <c r="IIE53" s="8"/>
      <c r="IIF53" s="8"/>
      <c r="IIG53" s="8"/>
      <c r="IIH53" s="8"/>
      <c r="III53" s="8"/>
      <c r="IIJ53" s="8"/>
      <c r="IIK53" s="8"/>
      <c r="IIL53" s="8"/>
      <c r="IIM53" s="8"/>
      <c r="IIN53" s="8"/>
      <c r="IIO53" s="8"/>
      <c r="IIP53" s="8"/>
      <c r="IIQ53" s="8"/>
      <c r="IIR53" s="8"/>
      <c r="IIS53" s="8"/>
      <c r="IIT53" s="8"/>
      <c r="IIU53" s="8"/>
      <c r="IIV53" s="8"/>
      <c r="IIW53" s="8"/>
      <c r="IIX53" s="8"/>
      <c r="IIY53" s="8"/>
      <c r="IIZ53" s="8"/>
      <c r="IJA53" s="8"/>
      <c r="IJB53" s="8"/>
      <c r="IJC53" s="8"/>
      <c r="IJD53" s="8"/>
      <c r="IJE53" s="8"/>
      <c r="IJF53" s="8"/>
      <c r="IJG53" s="8"/>
      <c r="IJH53" s="8"/>
      <c r="IJI53" s="8"/>
      <c r="IJJ53" s="8"/>
      <c r="IJK53" s="8"/>
      <c r="IJL53" s="8"/>
      <c r="IJM53" s="8"/>
      <c r="IJN53" s="8"/>
      <c r="IJO53" s="8"/>
      <c r="IJP53" s="8"/>
      <c r="IJQ53" s="8"/>
      <c r="IJR53" s="8"/>
      <c r="IJS53" s="8"/>
      <c r="IJT53" s="8"/>
      <c r="IJU53" s="8"/>
      <c r="IJV53" s="8"/>
      <c r="IJW53" s="8"/>
      <c r="IJX53" s="8"/>
      <c r="IJY53" s="8"/>
      <c r="IJZ53" s="8"/>
      <c r="IKA53" s="8"/>
      <c r="IKB53" s="8"/>
      <c r="IKC53" s="8"/>
      <c r="IKD53" s="8"/>
      <c r="IKE53" s="8"/>
      <c r="IKF53" s="8"/>
      <c r="IKG53" s="8"/>
      <c r="IKH53" s="8"/>
      <c r="IKI53" s="8"/>
      <c r="IKJ53" s="8"/>
      <c r="IKK53" s="8"/>
      <c r="IKL53" s="8"/>
      <c r="IKM53" s="8"/>
      <c r="IKN53" s="8"/>
      <c r="IKO53" s="8"/>
      <c r="IKP53" s="8"/>
      <c r="IKQ53" s="8"/>
      <c r="IKR53" s="8"/>
      <c r="IKS53" s="8"/>
      <c r="IKT53" s="8"/>
      <c r="IKU53" s="8"/>
      <c r="IKV53" s="8"/>
      <c r="IKW53" s="8"/>
      <c r="IKX53" s="8"/>
      <c r="IKY53" s="8"/>
      <c r="IKZ53" s="8"/>
      <c r="ILA53" s="8"/>
      <c r="ILB53" s="8"/>
      <c r="ILC53" s="8"/>
      <c r="ILD53" s="8"/>
      <c r="ILE53" s="8"/>
      <c r="ILF53" s="8"/>
      <c r="ILG53" s="8"/>
      <c r="ILH53" s="8"/>
      <c r="ILI53" s="8"/>
      <c r="ILJ53" s="8"/>
      <c r="ILK53" s="8"/>
      <c r="ILL53" s="8"/>
      <c r="ILM53" s="8"/>
      <c r="ILN53" s="8"/>
      <c r="ILO53" s="8"/>
      <c r="ILP53" s="8"/>
      <c r="ILQ53" s="8"/>
      <c r="ILR53" s="8"/>
      <c r="ILS53" s="8"/>
      <c r="ILT53" s="8"/>
      <c r="ILU53" s="8"/>
      <c r="ILV53" s="8"/>
      <c r="ILW53" s="8"/>
      <c r="ILX53" s="8"/>
      <c r="ILY53" s="8"/>
      <c r="ILZ53" s="8"/>
      <c r="IMA53" s="8"/>
      <c r="IMB53" s="8"/>
      <c r="IMC53" s="8"/>
      <c r="IMD53" s="8"/>
      <c r="IME53" s="8"/>
      <c r="IMF53" s="8"/>
      <c r="IMG53" s="8"/>
      <c r="IMH53" s="8"/>
      <c r="IMI53" s="8"/>
      <c r="IMJ53" s="8"/>
      <c r="IMK53" s="8"/>
      <c r="IML53" s="8"/>
      <c r="IMM53" s="8"/>
      <c r="IMN53" s="8"/>
      <c r="IMO53" s="8"/>
      <c r="IMP53" s="8"/>
      <c r="IMQ53" s="8"/>
      <c r="IMR53" s="8"/>
      <c r="IMS53" s="8"/>
      <c r="IMT53" s="8"/>
      <c r="IMU53" s="8"/>
      <c r="IMV53" s="8"/>
      <c r="IMW53" s="8"/>
      <c r="IMX53" s="8"/>
      <c r="IMY53" s="8"/>
      <c r="IMZ53" s="8"/>
      <c r="INA53" s="8"/>
      <c r="INB53" s="8"/>
      <c r="INC53" s="8"/>
      <c r="IND53" s="8"/>
      <c r="INE53" s="8"/>
      <c r="INF53" s="8"/>
      <c r="ING53" s="8"/>
      <c r="INH53" s="8"/>
      <c r="INI53" s="8"/>
      <c r="INJ53" s="8"/>
      <c r="INK53" s="8"/>
      <c r="INL53" s="8"/>
      <c r="INM53" s="8"/>
      <c r="INN53" s="8"/>
      <c r="INO53" s="8"/>
      <c r="INP53" s="8"/>
      <c r="INQ53" s="8"/>
      <c r="INR53" s="8"/>
      <c r="INS53" s="8"/>
      <c r="INT53" s="8"/>
      <c r="INU53" s="8"/>
      <c r="INV53" s="8"/>
      <c r="INW53" s="8"/>
      <c r="INX53" s="8"/>
      <c r="INY53" s="8"/>
      <c r="INZ53" s="8"/>
      <c r="IOA53" s="8"/>
      <c r="IOB53" s="8"/>
      <c r="IOC53" s="8"/>
      <c r="IOD53" s="8"/>
      <c r="IOE53" s="8"/>
      <c r="IOF53" s="8"/>
      <c r="IOG53" s="8"/>
      <c r="IOH53" s="8"/>
      <c r="IOI53" s="8"/>
      <c r="IOJ53" s="8"/>
      <c r="IOK53" s="8"/>
      <c r="IOL53" s="8"/>
      <c r="IOM53" s="8"/>
      <c r="ION53" s="8"/>
      <c r="IOO53" s="8"/>
      <c r="IOP53" s="8"/>
      <c r="IOQ53" s="8"/>
      <c r="IOR53" s="8"/>
      <c r="IOS53" s="8"/>
      <c r="IOT53" s="8"/>
      <c r="IOU53" s="8"/>
      <c r="IOV53" s="8"/>
      <c r="IOW53" s="8"/>
      <c r="IOX53" s="8"/>
      <c r="IOY53" s="8"/>
      <c r="IOZ53" s="8"/>
      <c r="IPA53" s="8"/>
      <c r="IPB53" s="8"/>
      <c r="IPC53" s="8"/>
      <c r="IPD53" s="8"/>
      <c r="IPE53" s="8"/>
      <c r="IPF53" s="8"/>
      <c r="IPG53" s="8"/>
      <c r="IPH53" s="8"/>
      <c r="IPI53" s="8"/>
      <c r="IPJ53" s="8"/>
      <c r="IPK53" s="8"/>
      <c r="IPL53" s="8"/>
      <c r="IPM53" s="8"/>
      <c r="IPN53" s="8"/>
      <c r="IPO53" s="8"/>
      <c r="IPP53" s="8"/>
      <c r="IPQ53" s="8"/>
      <c r="IPR53" s="8"/>
      <c r="IPS53" s="8"/>
      <c r="IPT53" s="8"/>
      <c r="IPU53" s="8"/>
      <c r="IPV53" s="8"/>
      <c r="IPW53" s="8"/>
      <c r="IPX53" s="8"/>
      <c r="IPY53" s="8"/>
      <c r="IPZ53" s="8"/>
      <c r="IQA53" s="8"/>
      <c r="IQB53" s="8"/>
      <c r="IQC53" s="8"/>
      <c r="IQD53" s="8"/>
      <c r="IQE53" s="8"/>
      <c r="IQF53" s="8"/>
      <c r="IQG53" s="8"/>
      <c r="IQH53" s="8"/>
      <c r="IQI53" s="8"/>
      <c r="IQJ53" s="8"/>
      <c r="IQK53" s="8"/>
      <c r="IQL53" s="8"/>
      <c r="IQM53" s="8"/>
      <c r="IQN53" s="8"/>
      <c r="IQO53" s="8"/>
      <c r="IQP53" s="8"/>
      <c r="IQQ53" s="8"/>
      <c r="IQR53" s="8"/>
      <c r="IQS53" s="8"/>
      <c r="IQT53" s="8"/>
      <c r="IQU53" s="8"/>
      <c r="IQV53" s="8"/>
      <c r="IQW53" s="8"/>
      <c r="IQX53" s="8"/>
      <c r="IQY53" s="8"/>
      <c r="IQZ53" s="8"/>
      <c r="IRA53" s="8"/>
      <c r="IRB53" s="8"/>
      <c r="IRC53" s="8"/>
      <c r="IRD53" s="8"/>
      <c r="IRE53" s="8"/>
      <c r="IRF53" s="8"/>
      <c r="IRG53" s="8"/>
      <c r="IRH53" s="8"/>
      <c r="IRI53" s="8"/>
      <c r="IRJ53" s="8"/>
      <c r="IRK53" s="8"/>
      <c r="IRL53" s="8"/>
      <c r="IRM53" s="8"/>
      <c r="IRN53" s="8"/>
      <c r="IRO53" s="8"/>
      <c r="IRP53" s="8"/>
      <c r="IRQ53" s="8"/>
      <c r="IRR53" s="8"/>
      <c r="IRS53" s="8"/>
      <c r="IRT53" s="8"/>
      <c r="IRU53" s="8"/>
      <c r="IRV53" s="8"/>
      <c r="IRW53" s="8"/>
      <c r="IRX53" s="8"/>
      <c r="IRY53" s="8"/>
      <c r="IRZ53" s="8"/>
      <c r="ISA53" s="8"/>
      <c r="ISB53" s="8"/>
      <c r="ISC53" s="8"/>
      <c r="ISD53" s="8"/>
      <c r="ISE53" s="8"/>
      <c r="ISF53" s="8"/>
      <c r="ISG53" s="8"/>
      <c r="ISH53" s="8"/>
      <c r="ISI53" s="8"/>
      <c r="ISJ53" s="8"/>
      <c r="ISK53" s="8"/>
      <c r="ISL53" s="8"/>
      <c r="ISM53" s="8"/>
      <c r="ISN53" s="8"/>
      <c r="ISO53" s="8"/>
      <c r="ISP53" s="8"/>
      <c r="ISQ53" s="8"/>
      <c r="ISR53" s="8"/>
      <c r="ISS53" s="8"/>
      <c r="IST53" s="8"/>
      <c r="ISU53" s="8"/>
      <c r="ISV53" s="8"/>
      <c r="ISW53" s="8"/>
      <c r="ISX53" s="8"/>
      <c r="ISY53" s="8"/>
      <c r="ISZ53" s="8"/>
      <c r="ITA53" s="8"/>
      <c r="ITB53" s="8"/>
      <c r="ITC53" s="8"/>
      <c r="ITD53" s="8"/>
      <c r="ITE53" s="8"/>
      <c r="ITF53" s="8"/>
      <c r="ITG53" s="8"/>
      <c r="ITH53" s="8"/>
      <c r="ITI53" s="8"/>
      <c r="ITJ53" s="8"/>
      <c r="ITK53" s="8"/>
      <c r="ITL53" s="8"/>
      <c r="ITM53" s="8"/>
      <c r="ITN53" s="8"/>
      <c r="ITO53" s="8"/>
      <c r="ITP53" s="8"/>
      <c r="ITQ53" s="8"/>
      <c r="ITR53" s="8"/>
      <c r="ITS53" s="8"/>
      <c r="ITT53" s="8"/>
      <c r="ITU53" s="8"/>
      <c r="ITV53" s="8"/>
      <c r="ITW53" s="8"/>
      <c r="ITX53" s="8"/>
      <c r="ITY53" s="8"/>
      <c r="ITZ53" s="8"/>
      <c r="IUA53" s="8"/>
      <c r="IUB53" s="8"/>
      <c r="IUC53" s="8"/>
      <c r="IUD53" s="8"/>
      <c r="IUE53" s="8"/>
      <c r="IUF53" s="8"/>
      <c r="IUG53" s="8"/>
      <c r="IUH53" s="8"/>
      <c r="IUI53" s="8"/>
      <c r="IUJ53" s="8"/>
      <c r="IUK53" s="8"/>
      <c r="IUL53" s="8"/>
      <c r="IUM53" s="8"/>
      <c r="IUN53" s="8"/>
      <c r="IUO53" s="8"/>
      <c r="IUP53" s="8"/>
      <c r="IUQ53" s="8"/>
      <c r="IUR53" s="8"/>
      <c r="IUS53" s="8"/>
      <c r="IUT53" s="8"/>
      <c r="IUU53" s="8"/>
      <c r="IUV53" s="8"/>
      <c r="IUW53" s="8"/>
      <c r="IUX53" s="8"/>
      <c r="IUY53" s="8"/>
      <c r="IUZ53" s="8"/>
      <c r="IVA53" s="8"/>
      <c r="IVB53" s="8"/>
      <c r="IVC53" s="8"/>
      <c r="IVD53" s="8"/>
      <c r="IVE53" s="8"/>
      <c r="IVF53" s="8"/>
      <c r="IVG53" s="8"/>
      <c r="IVH53" s="8"/>
      <c r="IVI53" s="8"/>
      <c r="IVJ53" s="8"/>
      <c r="IVK53" s="8"/>
      <c r="IVL53" s="8"/>
      <c r="IVM53" s="8"/>
      <c r="IVN53" s="8"/>
      <c r="IVO53" s="8"/>
      <c r="IVP53" s="8"/>
      <c r="IVQ53" s="8"/>
      <c r="IVR53" s="8"/>
      <c r="IVS53" s="8"/>
      <c r="IVT53" s="8"/>
      <c r="IVU53" s="8"/>
      <c r="IVV53" s="8"/>
      <c r="IVW53" s="8"/>
      <c r="IVX53" s="8"/>
      <c r="IVY53" s="8"/>
      <c r="IVZ53" s="8"/>
      <c r="IWA53" s="8"/>
      <c r="IWB53" s="8"/>
      <c r="IWC53" s="8"/>
      <c r="IWD53" s="8"/>
      <c r="IWE53" s="8"/>
      <c r="IWF53" s="8"/>
      <c r="IWG53" s="8"/>
      <c r="IWH53" s="8"/>
      <c r="IWI53" s="8"/>
      <c r="IWJ53" s="8"/>
      <c r="IWK53" s="8"/>
      <c r="IWL53" s="8"/>
      <c r="IWM53" s="8"/>
      <c r="IWN53" s="8"/>
      <c r="IWO53" s="8"/>
      <c r="IWP53" s="8"/>
      <c r="IWQ53" s="8"/>
      <c r="IWR53" s="8"/>
      <c r="IWS53" s="8"/>
      <c r="IWT53" s="8"/>
      <c r="IWU53" s="8"/>
      <c r="IWV53" s="8"/>
      <c r="IWW53" s="8"/>
      <c r="IWX53" s="8"/>
      <c r="IWY53" s="8"/>
      <c r="IWZ53" s="8"/>
      <c r="IXA53" s="8"/>
      <c r="IXB53" s="8"/>
      <c r="IXC53" s="8"/>
      <c r="IXD53" s="8"/>
      <c r="IXE53" s="8"/>
      <c r="IXF53" s="8"/>
      <c r="IXG53" s="8"/>
      <c r="IXH53" s="8"/>
      <c r="IXI53" s="8"/>
      <c r="IXJ53" s="8"/>
      <c r="IXK53" s="8"/>
      <c r="IXL53" s="8"/>
      <c r="IXM53" s="8"/>
      <c r="IXN53" s="8"/>
      <c r="IXO53" s="8"/>
      <c r="IXP53" s="8"/>
      <c r="IXQ53" s="8"/>
      <c r="IXR53" s="8"/>
      <c r="IXS53" s="8"/>
      <c r="IXT53" s="8"/>
      <c r="IXU53" s="8"/>
      <c r="IXV53" s="8"/>
      <c r="IXW53" s="8"/>
      <c r="IXX53" s="8"/>
      <c r="IXY53" s="8"/>
      <c r="IXZ53" s="8"/>
      <c r="IYA53" s="8"/>
      <c r="IYB53" s="8"/>
      <c r="IYC53" s="8"/>
      <c r="IYD53" s="8"/>
      <c r="IYE53" s="8"/>
      <c r="IYF53" s="8"/>
      <c r="IYG53" s="8"/>
      <c r="IYH53" s="8"/>
      <c r="IYI53" s="8"/>
      <c r="IYJ53" s="8"/>
      <c r="IYK53" s="8"/>
      <c r="IYL53" s="8"/>
      <c r="IYM53" s="8"/>
      <c r="IYN53" s="8"/>
      <c r="IYO53" s="8"/>
      <c r="IYP53" s="8"/>
      <c r="IYQ53" s="8"/>
      <c r="IYR53" s="8"/>
      <c r="IYS53" s="8"/>
      <c r="IYT53" s="8"/>
      <c r="IYU53" s="8"/>
      <c r="IYV53" s="8"/>
      <c r="IYW53" s="8"/>
      <c r="IYX53" s="8"/>
      <c r="IYY53" s="8"/>
      <c r="IYZ53" s="8"/>
      <c r="IZA53" s="8"/>
      <c r="IZB53" s="8"/>
      <c r="IZC53" s="8"/>
      <c r="IZD53" s="8"/>
      <c r="IZE53" s="8"/>
      <c r="IZF53" s="8"/>
      <c r="IZG53" s="8"/>
      <c r="IZH53" s="8"/>
      <c r="IZI53" s="8"/>
      <c r="IZJ53" s="8"/>
      <c r="IZK53" s="8"/>
      <c r="IZL53" s="8"/>
      <c r="IZM53" s="8"/>
      <c r="IZN53" s="8"/>
      <c r="IZO53" s="8"/>
      <c r="IZP53" s="8"/>
      <c r="IZQ53" s="8"/>
      <c r="IZR53" s="8"/>
      <c r="IZS53" s="8"/>
      <c r="IZT53" s="8"/>
      <c r="IZU53" s="8"/>
      <c r="IZV53" s="8"/>
      <c r="IZW53" s="8"/>
      <c r="IZX53" s="8"/>
      <c r="IZY53" s="8"/>
      <c r="IZZ53" s="8"/>
      <c r="JAA53" s="8"/>
      <c r="JAB53" s="8"/>
      <c r="JAC53" s="8"/>
      <c r="JAD53" s="8"/>
      <c r="JAE53" s="8"/>
      <c r="JAF53" s="8"/>
      <c r="JAG53" s="8"/>
      <c r="JAH53" s="8"/>
      <c r="JAI53" s="8"/>
      <c r="JAJ53" s="8"/>
      <c r="JAK53" s="8"/>
      <c r="JAL53" s="8"/>
      <c r="JAM53" s="8"/>
      <c r="JAN53" s="8"/>
      <c r="JAO53" s="8"/>
      <c r="JAP53" s="8"/>
      <c r="JAQ53" s="8"/>
      <c r="JAR53" s="8"/>
      <c r="JAS53" s="8"/>
      <c r="JAT53" s="8"/>
      <c r="JAU53" s="8"/>
      <c r="JAV53" s="8"/>
      <c r="JAW53" s="8"/>
      <c r="JAX53" s="8"/>
      <c r="JAY53" s="8"/>
      <c r="JAZ53" s="8"/>
      <c r="JBA53" s="8"/>
      <c r="JBB53" s="8"/>
      <c r="JBC53" s="8"/>
      <c r="JBD53" s="8"/>
      <c r="JBE53" s="8"/>
      <c r="JBF53" s="8"/>
      <c r="JBG53" s="8"/>
      <c r="JBH53" s="8"/>
      <c r="JBI53" s="8"/>
      <c r="JBJ53" s="8"/>
      <c r="JBK53" s="8"/>
      <c r="JBL53" s="8"/>
      <c r="JBM53" s="8"/>
      <c r="JBN53" s="8"/>
      <c r="JBO53" s="8"/>
      <c r="JBP53" s="8"/>
      <c r="JBQ53" s="8"/>
      <c r="JBR53" s="8"/>
      <c r="JBS53" s="8"/>
      <c r="JBT53" s="8"/>
      <c r="JBU53" s="8"/>
      <c r="JBV53" s="8"/>
      <c r="JBW53" s="8"/>
      <c r="JBX53" s="8"/>
      <c r="JBY53" s="8"/>
      <c r="JBZ53" s="8"/>
      <c r="JCA53" s="8"/>
      <c r="JCB53" s="8"/>
      <c r="JCC53" s="8"/>
      <c r="JCD53" s="8"/>
      <c r="JCE53" s="8"/>
      <c r="JCF53" s="8"/>
      <c r="JCG53" s="8"/>
      <c r="JCH53" s="8"/>
      <c r="JCI53" s="8"/>
      <c r="JCJ53" s="8"/>
      <c r="JCK53" s="8"/>
      <c r="JCL53" s="8"/>
      <c r="JCM53" s="8"/>
      <c r="JCN53" s="8"/>
      <c r="JCO53" s="8"/>
      <c r="JCP53" s="8"/>
      <c r="JCQ53" s="8"/>
      <c r="JCR53" s="8"/>
      <c r="JCS53" s="8"/>
      <c r="JCT53" s="8"/>
      <c r="JCU53" s="8"/>
      <c r="JCV53" s="8"/>
      <c r="JCW53" s="8"/>
      <c r="JCX53" s="8"/>
      <c r="JCY53" s="8"/>
      <c r="JCZ53" s="8"/>
      <c r="JDA53" s="8"/>
      <c r="JDB53" s="8"/>
      <c r="JDC53" s="8"/>
      <c r="JDD53" s="8"/>
      <c r="JDE53" s="8"/>
      <c r="JDF53" s="8"/>
      <c r="JDG53" s="8"/>
      <c r="JDH53" s="8"/>
      <c r="JDI53" s="8"/>
      <c r="JDJ53" s="8"/>
      <c r="JDK53" s="8"/>
      <c r="JDL53" s="8"/>
      <c r="JDM53" s="8"/>
      <c r="JDN53" s="8"/>
      <c r="JDO53" s="8"/>
      <c r="JDP53" s="8"/>
      <c r="JDQ53" s="8"/>
      <c r="JDR53" s="8"/>
      <c r="JDS53" s="8"/>
      <c r="JDT53" s="8"/>
      <c r="JDU53" s="8"/>
      <c r="JDV53" s="8"/>
      <c r="JDW53" s="8"/>
      <c r="JDX53" s="8"/>
      <c r="JDY53" s="8"/>
      <c r="JDZ53" s="8"/>
      <c r="JEA53" s="8"/>
      <c r="JEB53" s="8"/>
      <c r="JEC53" s="8"/>
      <c r="JED53" s="8"/>
      <c r="JEE53" s="8"/>
      <c r="JEF53" s="8"/>
      <c r="JEG53" s="8"/>
      <c r="JEH53" s="8"/>
      <c r="JEI53" s="8"/>
      <c r="JEJ53" s="8"/>
      <c r="JEK53" s="8"/>
      <c r="JEL53" s="8"/>
      <c r="JEM53" s="8"/>
      <c r="JEN53" s="8"/>
      <c r="JEO53" s="8"/>
      <c r="JEP53" s="8"/>
      <c r="JEQ53" s="8"/>
      <c r="JER53" s="8"/>
      <c r="JES53" s="8"/>
      <c r="JET53" s="8"/>
      <c r="JEU53" s="8"/>
      <c r="JEV53" s="8"/>
      <c r="JEW53" s="8"/>
      <c r="JEX53" s="8"/>
      <c r="JEY53" s="8"/>
      <c r="JEZ53" s="8"/>
      <c r="JFA53" s="8"/>
      <c r="JFB53" s="8"/>
      <c r="JFC53" s="8"/>
      <c r="JFD53" s="8"/>
      <c r="JFE53" s="8"/>
      <c r="JFF53" s="8"/>
      <c r="JFG53" s="8"/>
      <c r="JFH53" s="8"/>
      <c r="JFI53" s="8"/>
      <c r="JFJ53" s="8"/>
      <c r="JFK53" s="8"/>
      <c r="JFL53" s="8"/>
      <c r="JFM53" s="8"/>
      <c r="JFN53" s="8"/>
      <c r="JFO53" s="8"/>
      <c r="JFP53" s="8"/>
      <c r="JFQ53" s="8"/>
      <c r="JFR53" s="8"/>
      <c r="JFS53" s="8"/>
      <c r="JFT53" s="8"/>
      <c r="JFU53" s="8"/>
      <c r="JFV53" s="8"/>
      <c r="JFW53" s="8"/>
      <c r="JFX53" s="8"/>
      <c r="JFY53" s="8"/>
      <c r="JFZ53" s="8"/>
      <c r="JGA53" s="8"/>
      <c r="JGB53" s="8"/>
      <c r="JGC53" s="8"/>
      <c r="JGD53" s="8"/>
      <c r="JGE53" s="8"/>
      <c r="JGF53" s="8"/>
      <c r="JGG53" s="8"/>
      <c r="JGH53" s="8"/>
      <c r="JGI53" s="8"/>
      <c r="JGJ53" s="8"/>
      <c r="JGK53" s="8"/>
      <c r="JGL53" s="8"/>
      <c r="JGM53" s="8"/>
      <c r="JGN53" s="8"/>
      <c r="JGO53" s="8"/>
      <c r="JGP53" s="8"/>
      <c r="JGQ53" s="8"/>
      <c r="JGR53" s="8"/>
      <c r="JGS53" s="8"/>
      <c r="JGT53" s="8"/>
      <c r="JGU53" s="8"/>
      <c r="JGV53" s="8"/>
      <c r="JGW53" s="8"/>
      <c r="JGX53" s="8"/>
      <c r="JGY53" s="8"/>
      <c r="JGZ53" s="8"/>
      <c r="JHA53" s="8"/>
      <c r="JHB53" s="8"/>
      <c r="JHC53" s="8"/>
      <c r="JHD53" s="8"/>
      <c r="JHE53" s="8"/>
      <c r="JHF53" s="8"/>
      <c r="JHG53" s="8"/>
      <c r="JHH53" s="8"/>
      <c r="JHI53" s="8"/>
      <c r="JHJ53" s="8"/>
      <c r="JHK53" s="8"/>
      <c r="JHL53" s="8"/>
      <c r="JHM53" s="8"/>
      <c r="JHN53" s="8"/>
      <c r="JHO53" s="8"/>
      <c r="JHP53" s="8"/>
      <c r="JHQ53" s="8"/>
      <c r="JHR53" s="8"/>
      <c r="JHS53" s="8"/>
      <c r="JHT53" s="8"/>
      <c r="JHU53" s="8"/>
      <c r="JHV53" s="8"/>
      <c r="JHW53" s="8"/>
      <c r="JHX53" s="8"/>
      <c r="JHY53" s="8"/>
      <c r="JHZ53" s="8"/>
      <c r="JIA53" s="8"/>
      <c r="JIB53" s="8"/>
      <c r="JIC53" s="8"/>
      <c r="JID53" s="8"/>
      <c r="JIE53" s="8"/>
      <c r="JIF53" s="8"/>
      <c r="JIG53" s="8"/>
      <c r="JIH53" s="8"/>
      <c r="JII53" s="8"/>
      <c r="JIJ53" s="8"/>
      <c r="JIK53" s="8"/>
      <c r="JIL53" s="8"/>
      <c r="JIM53" s="8"/>
      <c r="JIN53" s="8"/>
      <c r="JIO53" s="8"/>
      <c r="JIP53" s="8"/>
      <c r="JIQ53" s="8"/>
      <c r="JIR53" s="8"/>
      <c r="JIS53" s="8"/>
      <c r="JIT53" s="8"/>
      <c r="JIU53" s="8"/>
      <c r="JIV53" s="8"/>
      <c r="JIW53" s="8"/>
      <c r="JIX53" s="8"/>
      <c r="JIY53" s="8"/>
      <c r="JIZ53" s="8"/>
      <c r="JJA53" s="8"/>
      <c r="JJB53" s="8"/>
      <c r="JJC53" s="8"/>
      <c r="JJD53" s="8"/>
      <c r="JJE53" s="8"/>
      <c r="JJF53" s="8"/>
      <c r="JJG53" s="8"/>
      <c r="JJH53" s="8"/>
      <c r="JJI53" s="8"/>
      <c r="JJJ53" s="8"/>
      <c r="JJK53" s="8"/>
      <c r="JJL53" s="8"/>
      <c r="JJM53" s="8"/>
      <c r="JJN53" s="8"/>
      <c r="JJO53" s="8"/>
      <c r="JJP53" s="8"/>
      <c r="JJQ53" s="8"/>
      <c r="JJR53" s="8"/>
      <c r="JJS53" s="8"/>
      <c r="JJT53" s="8"/>
      <c r="JJU53" s="8"/>
      <c r="JJV53" s="8"/>
      <c r="JJW53" s="8"/>
      <c r="JJX53" s="8"/>
      <c r="JJY53" s="8"/>
      <c r="JJZ53" s="8"/>
      <c r="JKA53" s="8"/>
      <c r="JKB53" s="8"/>
      <c r="JKC53" s="8"/>
      <c r="JKD53" s="8"/>
      <c r="JKE53" s="8"/>
      <c r="JKF53" s="8"/>
      <c r="JKG53" s="8"/>
      <c r="JKH53" s="8"/>
      <c r="JKI53" s="8"/>
      <c r="JKJ53" s="8"/>
      <c r="JKK53" s="8"/>
      <c r="JKL53" s="8"/>
      <c r="JKM53" s="8"/>
      <c r="JKN53" s="8"/>
      <c r="JKO53" s="8"/>
      <c r="JKP53" s="8"/>
      <c r="JKQ53" s="8"/>
      <c r="JKR53" s="8"/>
      <c r="JKS53" s="8"/>
      <c r="JKT53" s="8"/>
      <c r="JKU53" s="8"/>
      <c r="JKV53" s="8"/>
      <c r="JKW53" s="8"/>
      <c r="JKX53" s="8"/>
      <c r="JKY53" s="8"/>
      <c r="JKZ53" s="8"/>
      <c r="JLA53" s="8"/>
      <c r="JLB53" s="8"/>
      <c r="JLC53" s="8"/>
      <c r="JLD53" s="8"/>
      <c r="JLE53" s="8"/>
      <c r="JLF53" s="8"/>
      <c r="JLG53" s="8"/>
      <c r="JLH53" s="8"/>
      <c r="JLI53" s="8"/>
      <c r="JLJ53" s="8"/>
      <c r="JLK53" s="8"/>
      <c r="JLL53" s="8"/>
      <c r="JLM53" s="8"/>
      <c r="JLN53" s="8"/>
      <c r="JLO53" s="8"/>
      <c r="JLP53" s="8"/>
      <c r="JLQ53" s="8"/>
      <c r="JLR53" s="8"/>
      <c r="JLS53" s="8"/>
      <c r="JLT53" s="8"/>
      <c r="JLU53" s="8"/>
      <c r="JLV53" s="8"/>
      <c r="JLW53" s="8"/>
      <c r="JLX53" s="8"/>
      <c r="JLY53" s="8"/>
      <c r="JLZ53" s="8"/>
      <c r="JMA53" s="8"/>
      <c r="JMB53" s="8"/>
      <c r="JMC53" s="8"/>
      <c r="JMD53" s="8"/>
      <c r="JME53" s="8"/>
      <c r="JMF53" s="8"/>
      <c r="JMG53" s="8"/>
      <c r="JMH53" s="8"/>
      <c r="JMI53" s="8"/>
      <c r="JMJ53" s="8"/>
      <c r="JMK53" s="8"/>
      <c r="JML53" s="8"/>
      <c r="JMM53" s="8"/>
      <c r="JMN53" s="8"/>
      <c r="JMO53" s="8"/>
      <c r="JMP53" s="8"/>
      <c r="JMQ53" s="8"/>
      <c r="JMR53" s="8"/>
      <c r="JMS53" s="8"/>
      <c r="JMT53" s="8"/>
      <c r="JMU53" s="8"/>
      <c r="JMV53" s="8"/>
      <c r="JMW53" s="8"/>
      <c r="JMX53" s="8"/>
      <c r="JMY53" s="8"/>
      <c r="JMZ53" s="8"/>
      <c r="JNA53" s="8"/>
      <c r="JNB53" s="8"/>
      <c r="JNC53" s="8"/>
      <c r="JND53" s="8"/>
      <c r="JNE53" s="8"/>
      <c r="JNF53" s="8"/>
      <c r="JNG53" s="8"/>
      <c r="JNH53" s="8"/>
      <c r="JNI53" s="8"/>
      <c r="JNJ53" s="8"/>
      <c r="JNK53" s="8"/>
      <c r="JNL53" s="8"/>
      <c r="JNM53" s="8"/>
      <c r="JNN53" s="8"/>
      <c r="JNO53" s="8"/>
      <c r="JNP53" s="8"/>
      <c r="JNQ53" s="8"/>
      <c r="JNR53" s="8"/>
      <c r="JNS53" s="8"/>
      <c r="JNT53" s="8"/>
      <c r="JNU53" s="8"/>
      <c r="JNV53" s="8"/>
      <c r="JNW53" s="8"/>
      <c r="JNX53" s="8"/>
      <c r="JNY53" s="8"/>
      <c r="JNZ53" s="8"/>
      <c r="JOA53" s="8"/>
      <c r="JOB53" s="8"/>
      <c r="JOC53" s="8"/>
      <c r="JOD53" s="8"/>
      <c r="JOE53" s="8"/>
      <c r="JOF53" s="8"/>
      <c r="JOG53" s="8"/>
      <c r="JOH53" s="8"/>
      <c r="JOI53" s="8"/>
      <c r="JOJ53" s="8"/>
      <c r="JOK53" s="8"/>
      <c r="JOL53" s="8"/>
      <c r="JOM53" s="8"/>
      <c r="JON53" s="8"/>
      <c r="JOO53" s="8"/>
      <c r="JOP53" s="8"/>
      <c r="JOQ53" s="8"/>
      <c r="JOR53" s="8"/>
      <c r="JOS53" s="8"/>
      <c r="JOT53" s="8"/>
      <c r="JOU53" s="8"/>
      <c r="JOV53" s="8"/>
      <c r="JOW53" s="8"/>
      <c r="JOX53" s="8"/>
      <c r="JOY53" s="8"/>
      <c r="JOZ53" s="8"/>
      <c r="JPA53" s="8"/>
      <c r="JPB53" s="8"/>
      <c r="JPC53" s="8"/>
      <c r="JPD53" s="8"/>
      <c r="JPE53" s="8"/>
      <c r="JPF53" s="8"/>
      <c r="JPG53" s="8"/>
      <c r="JPH53" s="8"/>
      <c r="JPI53" s="8"/>
      <c r="JPJ53" s="8"/>
      <c r="JPK53" s="8"/>
      <c r="JPL53" s="8"/>
      <c r="JPM53" s="8"/>
      <c r="JPN53" s="8"/>
      <c r="JPO53" s="8"/>
      <c r="JPP53" s="8"/>
      <c r="JPQ53" s="8"/>
      <c r="JPR53" s="8"/>
      <c r="JPS53" s="8"/>
      <c r="JPT53" s="8"/>
      <c r="JPU53" s="8"/>
      <c r="JPV53" s="8"/>
      <c r="JPW53" s="8"/>
      <c r="JPX53" s="8"/>
      <c r="JPY53" s="8"/>
      <c r="JPZ53" s="8"/>
      <c r="JQA53" s="8"/>
      <c r="JQB53" s="8"/>
      <c r="JQC53" s="8"/>
      <c r="JQD53" s="8"/>
      <c r="JQE53" s="8"/>
      <c r="JQF53" s="8"/>
      <c r="JQG53" s="8"/>
      <c r="JQH53" s="8"/>
      <c r="JQI53" s="8"/>
      <c r="JQJ53" s="8"/>
      <c r="JQK53" s="8"/>
      <c r="JQL53" s="8"/>
      <c r="JQM53" s="8"/>
      <c r="JQN53" s="8"/>
      <c r="JQO53" s="8"/>
      <c r="JQP53" s="8"/>
      <c r="JQQ53" s="8"/>
      <c r="JQR53" s="8"/>
      <c r="JQS53" s="8"/>
      <c r="JQT53" s="8"/>
      <c r="JQU53" s="8"/>
      <c r="JQV53" s="8"/>
      <c r="JQW53" s="8"/>
      <c r="JQX53" s="8"/>
      <c r="JQY53" s="8"/>
      <c r="JQZ53" s="8"/>
      <c r="JRA53" s="8"/>
      <c r="JRB53" s="8"/>
      <c r="JRC53" s="8"/>
      <c r="JRD53" s="8"/>
      <c r="JRE53" s="8"/>
      <c r="JRF53" s="8"/>
      <c r="JRG53" s="8"/>
      <c r="JRH53" s="8"/>
      <c r="JRI53" s="8"/>
      <c r="JRJ53" s="8"/>
      <c r="JRK53" s="8"/>
      <c r="JRL53" s="8"/>
      <c r="JRM53" s="8"/>
      <c r="JRN53" s="8"/>
      <c r="JRO53" s="8"/>
      <c r="JRP53" s="8"/>
      <c r="JRQ53" s="8"/>
      <c r="JRR53" s="8"/>
      <c r="JRS53" s="8"/>
      <c r="JRT53" s="8"/>
      <c r="JRU53" s="8"/>
      <c r="JRV53" s="8"/>
      <c r="JRW53" s="8"/>
      <c r="JRX53" s="8"/>
      <c r="JRY53" s="8"/>
      <c r="JRZ53" s="8"/>
      <c r="JSA53" s="8"/>
      <c r="JSB53" s="8"/>
      <c r="JSC53" s="8"/>
      <c r="JSD53" s="8"/>
      <c r="JSE53" s="8"/>
      <c r="JSF53" s="8"/>
      <c r="JSG53" s="8"/>
      <c r="JSH53" s="8"/>
      <c r="JSI53" s="8"/>
      <c r="JSJ53" s="8"/>
      <c r="JSK53" s="8"/>
      <c r="JSL53" s="8"/>
      <c r="JSM53" s="8"/>
      <c r="JSN53" s="8"/>
      <c r="JSO53" s="8"/>
      <c r="JSP53" s="8"/>
      <c r="JSQ53" s="8"/>
      <c r="JSR53" s="8"/>
      <c r="JSS53" s="8"/>
      <c r="JST53" s="8"/>
      <c r="JSU53" s="8"/>
      <c r="JSV53" s="8"/>
      <c r="JSW53" s="8"/>
      <c r="JSX53" s="8"/>
      <c r="JSY53" s="8"/>
      <c r="JSZ53" s="8"/>
      <c r="JTA53" s="8"/>
      <c r="JTB53" s="8"/>
      <c r="JTC53" s="8"/>
      <c r="JTD53" s="8"/>
      <c r="JTE53" s="8"/>
      <c r="JTF53" s="8"/>
      <c r="JTG53" s="8"/>
      <c r="JTH53" s="8"/>
      <c r="JTI53" s="8"/>
      <c r="JTJ53" s="8"/>
      <c r="JTK53" s="8"/>
      <c r="JTL53" s="8"/>
      <c r="JTM53" s="8"/>
      <c r="JTN53" s="8"/>
      <c r="JTO53" s="8"/>
      <c r="JTP53" s="8"/>
      <c r="JTQ53" s="8"/>
      <c r="JTR53" s="8"/>
      <c r="JTS53" s="8"/>
      <c r="JTT53" s="8"/>
      <c r="JTU53" s="8"/>
      <c r="JTV53" s="8"/>
      <c r="JTW53" s="8"/>
      <c r="JTX53" s="8"/>
      <c r="JTY53" s="8"/>
      <c r="JTZ53" s="8"/>
      <c r="JUA53" s="8"/>
      <c r="JUB53" s="8"/>
      <c r="JUC53" s="8"/>
      <c r="JUD53" s="8"/>
      <c r="JUE53" s="8"/>
      <c r="JUF53" s="8"/>
      <c r="JUG53" s="8"/>
      <c r="JUH53" s="8"/>
      <c r="JUI53" s="8"/>
      <c r="JUJ53" s="8"/>
      <c r="JUK53" s="8"/>
      <c r="JUL53" s="8"/>
      <c r="JUM53" s="8"/>
      <c r="JUN53" s="8"/>
      <c r="JUO53" s="8"/>
      <c r="JUP53" s="8"/>
      <c r="JUQ53" s="8"/>
      <c r="JUR53" s="8"/>
      <c r="JUS53" s="8"/>
      <c r="JUT53" s="8"/>
      <c r="JUU53" s="8"/>
      <c r="JUV53" s="8"/>
      <c r="JUW53" s="8"/>
      <c r="JUX53" s="8"/>
      <c r="JUY53" s="8"/>
      <c r="JUZ53" s="8"/>
      <c r="JVA53" s="8"/>
      <c r="JVB53" s="8"/>
      <c r="JVC53" s="8"/>
      <c r="JVD53" s="8"/>
      <c r="JVE53" s="8"/>
      <c r="JVF53" s="8"/>
      <c r="JVG53" s="8"/>
      <c r="JVH53" s="8"/>
      <c r="JVI53" s="8"/>
      <c r="JVJ53" s="8"/>
      <c r="JVK53" s="8"/>
      <c r="JVL53" s="8"/>
      <c r="JVM53" s="8"/>
      <c r="JVN53" s="8"/>
      <c r="JVO53" s="8"/>
      <c r="JVP53" s="8"/>
      <c r="JVQ53" s="8"/>
      <c r="JVR53" s="8"/>
      <c r="JVS53" s="8"/>
      <c r="JVT53" s="8"/>
      <c r="JVU53" s="8"/>
      <c r="JVV53" s="8"/>
      <c r="JVW53" s="8"/>
      <c r="JVX53" s="8"/>
      <c r="JVY53" s="8"/>
      <c r="JVZ53" s="8"/>
      <c r="JWA53" s="8"/>
      <c r="JWB53" s="8"/>
      <c r="JWC53" s="8"/>
      <c r="JWD53" s="8"/>
      <c r="JWE53" s="8"/>
      <c r="JWF53" s="8"/>
      <c r="JWG53" s="8"/>
      <c r="JWH53" s="8"/>
      <c r="JWI53" s="8"/>
      <c r="JWJ53" s="8"/>
      <c r="JWK53" s="8"/>
      <c r="JWL53" s="8"/>
      <c r="JWM53" s="8"/>
      <c r="JWN53" s="8"/>
      <c r="JWO53" s="8"/>
      <c r="JWP53" s="8"/>
      <c r="JWQ53" s="8"/>
      <c r="JWR53" s="8"/>
      <c r="JWS53" s="8"/>
      <c r="JWT53" s="8"/>
      <c r="JWU53" s="8"/>
      <c r="JWV53" s="8"/>
      <c r="JWW53" s="8"/>
      <c r="JWX53" s="8"/>
      <c r="JWY53" s="8"/>
      <c r="JWZ53" s="8"/>
      <c r="JXA53" s="8"/>
      <c r="JXB53" s="8"/>
      <c r="JXC53" s="8"/>
      <c r="JXD53" s="8"/>
      <c r="JXE53" s="8"/>
      <c r="JXF53" s="8"/>
      <c r="JXG53" s="8"/>
      <c r="JXH53" s="8"/>
      <c r="JXI53" s="8"/>
      <c r="JXJ53" s="8"/>
      <c r="JXK53" s="8"/>
      <c r="JXL53" s="8"/>
      <c r="JXM53" s="8"/>
      <c r="JXN53" s="8"/>
      <c r="JXO53" s="8"/>
      <c r="JXP53" s="8"/>
      <c r="JXQ53" s="8"/>
      <c r="JXR53" s="8"/>
      <c r="JXS53" s="8"/>
      <c r="JXT53" s="8"/>
      <c r="JXU53" s="8"/>
      <c r="JXV53" s="8"/>
      <c r="JXW53" s="8"/>
      <c r="JXX53" s="8"/>
      <c r="JXY53" s="8"/>
      <c r="JXZ53" s="8"/>
      <c r="JYA53" s="8"/>
      <c r="JYB53" s="8"/>
      <c r="JYC53" s="8"/>
      <c r="JYD53" s="8"/>
      <c r="JYE53" s="8"/>
      <c r="JYF53" s="8"/>
      <c r="JYG53" s="8"/>
      <c r="JYH53" s="8"/>
      <c r="JYI53" s="8"/>
      <c r="JYJ53" s="8"/>
      <c r="JYK53" s="8"/>
      <c r="JYL53" s="8"/>
      <c r="JYM53" s="8"/>
      <c r="JYN53" s="8"/>
      <c r="JYO53" s="8"/>
      <c r="JYP53" s="8"/>
      <c r="JYQ53" s="8"/>
      <c r="JYR53" s="8"/>
      <c r="JYS53" s="8"/>
      <c r="JYT53" s="8"/>
      <c r="JYU53" s="8"/>
      <c r="JYV53" s="8"/>
      <c r="JYW53" s="8"/>
      <c r="JYX53" s="8"/>
      <c r="JYY53" s="8"/>
      <c r="JYZ53" s="8"/>
      <c r="JZA53" s="8"/>
      <c r="JZB53" s="8"/>
      <c r="JZC53" s="8"/>
      <c r="JZD53" s="8"/>
      <c r="JZE53" s="8"/>
      <c r="JZF53" s="8"/>
      <c r="JZG53" s="8"/>
      <c r="JZH53" s="8"/>
      <c r="JZI53" s="8"/>
      <c r="JZJ53" s="8"/>
      <c r="JZK53" s="8"/>
      <c r="JZL53" s="8"/>
      <c r="JZM53" s="8"/>
      <c r="JZN53" s="8"/>
      <c r="JZO53" s="8"/>
      <c r="JZP53" s="8"/>
      <c r="JZQ53" s="8"/>
      <c r="JZR53" s="8"/>
      <c r="JZS53" s="8"/>
      <c r="JZT53" s="8"/>
      <c r="JZU53" s="8"/>
      <c r="JZV53" s="8"/>
      <c r="JZW53" s="8"/>
      <c r="JZX53" s="8"/>
      <c r="JZY53" s="8"/>
      <c r="JZZ53" s="8"/>
      <c r="KAA53" s="8"/>
      <c r="KAB53" s="8"/>
      <c r="KAC53" s="8"/>
      <c r="KAD53" s="8"/>
      <c r="KAE53" s="8"/>
      <c r="KAF53" s="8"/>
      <c r="KAG53" s="8"/>
      <c r="KAH53" s="8"/>
      <c r="KAI53" s="8"/>
      <c r="KAJ53" s="8"/>
      <c r="KAK53" s="8"/>
      <c r="KAL53" s="8"/>
      <c r="KAM53" s="8"/>
      <c r="KAN53" s="8"/>
      <c r="KAO53" s="8"/>
      <c r="KAP53" s="8"/>
      <c r="KAQ53" s="8"/>
      <c r="KAR53" s="8"/>
      <c r="KAS53" s="8"/>
      <c r="KAT53" s="8"/>
      <c r="KAU53" s="8"/>
      <c r="KAV53" s="8"/>
      <c r="KAW53" s="8"/>
      <c r="KAX53" s="8"/>
      <c r="KAY53" s="8"/>
      <c r="KAZ53" s="8"/>
      <c r="KBA53" s="8"/>
      <c r="KBB53" s="8"/>
      <c r="KBC53" s="8"/>
      <c r="KBD53" s="8"/>
      <c r="KBE53" s="8"/>
      <c r="KBF53" s="8"/>
      <c r="KBG53" s="8"/>
      <c r="KBH53" s="8"/>
      <c r="KBI53" s="8"/>
      <c r="KBJ53" s="8"/>
      <c r="KBK53" s="8"/>
      <c r="KBL53" s="8"/>
      <c r="KBM53" s="8"/>
      <c r="KBN53" s="8"/>
      <c r="KBO53" s="8"/>
      <c r="KBP53" s="8"/>
      <c r="KBQ53" s="8"/>
      <c r="KBR53" s="8"/>
      <c r="KBS53" s="8"/>
      <c r="KBT53" s="8"/>
      <c r="KBU53" s="8"/>
      <c r="KBV53" s="8"/>
      <c r="KBW53" s="8"/>
      <c r="KBX53" s="8"/>
      <c r="KBY53" s="8"/>
      <c r="KBZ53" s="8"/>
      <c r="KCA53" s="8"/>
      <c r="KCB53" s="8"/>
      <c r="KCC53" s="8"/>
      <c r="KCD53" s="8"/>
      <c r="KCE53" s="8"/>
      <c r="KCF53" s="8"/>
      <c r="KCG53" s="8"/>
      <c r="KCH53" s="8"/>
      <c r="KCI53" s="8"/>
      <c r="KCJ53" s="8"/>
      <c r="KCK53" s="8"/>
      <c r="KCL53" s="8"/>
      <c r="KCM53" s="8"/>
      <c r="KCN53" s="8"/>
      <c r="KCO53" s="8"/>
      <c r="KCP53" s="8"/>
      <c r="KCQ53" s="8"/>
      <c r="KCR53" s="8"/>
      <c r="KCS53" s="8"/>
      <c r="KCT53" s="8"/>
      <c r="KCU53" s="8"/>
      <c r="KCV53" s="8"/>
      <c r="KCW53" s="8"/>
      <c r="KCX53" s="8"/>
      <c r="KCY53" s="8"/>
      <c r="KCZ53" s="8"/>
      <c r="KDA53" s="8"/>
      <c r="KDB53" s="8"/>
      <c r="KDC53" s="8"/>
      <c r="KDD53" s="8"/>
      <c r="KDE53" s="8"/>
      <c r="KDF53" s="8"/>
      <c r="KDG53" s="8"/>
      <c r="KDH53" s="8"/>
      <c r="KDI53" s="8"/>
      <c r="KDJ53" s="8"/>
      <c r="KDK53" s="8"/>
      <c r="KDL53" s="8"/>
      <c r="KDM53" s="8"/>
      <c r="KDN53" s="8"/>
      <c r="KDO53" s="8"/>
      <c r="KDP53" s="8"/>
      <c r="KDQ53" s="8"/>
      <c r="KDR53" s="8"/>
      <c r="KDS53" s="8"/>
      <c r="KDT53" s="8"/>
      <c r="KDU53" s="8"/>
      <c r="KDV53" s="8"/>
      <c r="KDW53" s="8"/>
      <c r="KDX53" s="8"/>
      <c r="KDY53" s="8"/>
      <c r="KDZ53" s="8"/>
      <c r="KEA53" s="8"/>
      <c r="KEB53" s="8"/>
      <c r="KEC53" s="8"/>
      <c r="KED53" s="8"/>
      <c r="KEE53" s="8"/>
      <c r="KEF53" s="8"/>
      <c r="KEG53" s="8"/>
      <c r="KEH53" s="8"/>
      <c r="KEI53" s="8"/>
      <c r="KEJ53" s="8"/>
      <c r="KEK53" s="8"/>
      <c r="KEL53" s="8"/>
      <c r="KEM53" s="8"/>
      <c r="KEN53" s="8"/>
      <c r="KEO53" s="8"/>
      <c r="KEP53" s="8"/>
      <c r="KEQ53" s="8"/>
      <c r="KER53" s="8"/>
      <c r="KES53" s="8"/>
      <c r="KET53" s="8"/>
      <c r="KEU53" s="8"/>
      <c r="KEV53" s="8"/>
      <c r="KEW53" s="8"/>
      <c r="KEX53" s="8"/>
      <c r="KEY53" s="8"/>
      <c r="KEZ53" s="8"/>
      <c r="KFA53" s="8"/>
      <c r="KFB53" s="8"/>
      <c r="KFC53" s="8"/>
      <c r="KFD53" s="8"/>
      <c r="KFE53" s="8"/>
      <c r="KFF53" s="8"/>
      <c r="KFG53" s="8"/>
      <c r="KFH53" s="8"/>
      <c r="KFI53" s="8"/>
      <c r="KFJ53" s="8"/>
      <c r="KFK53" s="8"/>
      <c r="KFL53" s="8"/>
      <c r="KFM53" s="8"/>
      <c r="KFN53" s="8"/>
      <c r="KFO53" s="8"/>
      <c r="KFP53" s="8"/>
      <c r="KFQ53" s="8"/>
      <c r="KFR53" s="8"/>
      <c r="KFS53" s="8"/>
      <c r="KFT53" s="8"/>
      <c r="KFU53" s="8"/>
      <c r="KFV53" s="8"/>
      <c r="KFW53" s="8"/>
      <c r="KFX53" s="8"/>
      <c r="KFY53" s="8"/>
      <c r="KFZ53" s="8"/>
      <c r="KGA53" s="8"/>
      <c r="KGB53" s="8"/>
      <c r="KGC53" s="8"/>
      <c r="KGD53" s="8"/>
      <c r="KGE53" s="8"/>
      <c r="KGF53" s="8"/>
      <c r="KGG53" s="8"/>
      <c r="KGH53" s="8"/>
      <c r="KGI53" s="8"/>
      <c r="KGJ53" s="8"/>
      <c r="KGK53" s="8"/>
      <c r="KGL53" s="8"/>
      <c r="KGM53" s="8"/>
      <c r="KGN53" s="8"/>
      <c r="KGO53" s="8"/>
      <c r="KGP53" s="8"/>
      <c r="KGQ53" s="8"/>
      <c r="KGR53" s="8"/>
      <c r="KGS53" s="8"/>
      <c r="KGT53" s="8"/>
      <c r="KGU53" s="8"/>
      <c r="KGV53" s="8"/>
      <c r="KGW53" s="8"/>
      <c r="KGX53" s="8"/>
      <c r="KGY53" s="8"/>
      <c r="KGZ53" s="8"/>
      <c r="KHA53" s="8"/>
      <c r="KHB53" s="8"/>
      <c r="KHC53" s="8"/>
      <c r="KHD53" s="8"/>
      <c r="KHE53" s="8"/>
      <c r="KHF53" s="8"/>
      <c r="KHG53" s="8"/>
      <c r="KHH53" s="8"/>
      <c r="KHI53" s="8"/>
      <c r="KHJ53" s="8"/>
      <c r="KHK53" s="8"/>
      <c r="KHL53" s="8"/>
      <c r="KHM53" s="8"/>
      <c r="KHN53" s="8"/>
      <c r="KHO53" s="8"/>
      <c r="KHP53" s="8"/>
      <c r="KHQ53" s="8"/>
      <c r="KHR53" s="8"/>
      <c r="KHS53" s="8"/>
      <c r="KHT53" s="8"/>
      <c r="KHU53" s="8"/>
      <c r="KHV53" s="8"/>
      <c r="KHW53" s="8"/>
      <c r="KHX53" s="8"/>
      <c r="KHY53" s="8"/>
      <c r="KHZ53" s="8"/>
      <c r="KIA53" s="8"/>
      <c r="KIB53" s="8"/>
      <c r="KIC53" s="8"/>
      <c r="KID53" s="8"/>
      <c r="KIE53" s="8"/>
      <c r="KIF53" s="8"/>
      <c r="KIG53" s="8"/>
      <c r="KIH53" s="8"/>
      <c r="KII53" s="8"/>
      <c r="KIJ53" s="8"/>
      <c r="KIK53" s="8"/>
      <c r="KIL53" s="8"/>
      <c r="KIM53" s="8"/>
      <c r="KIN53" s="8"/>
      <c r="KIO53" s="8"/>
      <c r="KIP53" s="8"/>
      <c r="KIQ53" s="8"/>
      <c r="KIR53" s="8"/>
      <c r="KIS53" s="8"/>
      <c r="KIT53" s="8"/>
      <c r="KIU53" s="8"/>
      <c r="KIV53" s="8"/>
      <c r="KIW53" s="8"/>
      <c r="KIX53" s="8"/>
      <c r="KIY53" s="8"/>
      <c r="KIZ53" s="8"/>
      <c r="KJA53" s="8"/>
      <c r="KJB53" s="8"/>
      <c r="KJC53" s="8"/>
      <c r="KJD53" s="8"/>
      <c r="KJE53" s="8"/>
      <c r="KJF53" s="8"/>
      <c r="KJG53" s="8"/>
      <c r="KJH53" s="8"/>
      <c r="KJI53" s="8"/>
      <c r="KJJ53" s="8"/>
      <c r="KJK53" s="8"/>
      <c r="KJL53" s="8"/>
      <c r="KJM53" s="8"/>
      <c r="KJN53" s="8"/>
      <c r="KJO53" s="8"/>
      <c r="KJP53" s="8"/>
      <c r="KJQ53" s="8"/>
      <c r="KJR53" s="8"/>
      <c r="KJS53" s="8"/>
      <c r="KJT53" s="8"/>
      <c r="KJU53" s="8"/>
      <c r="KJV53" s="8"/>
      <c r="KJW53" s="8"/>
      <c r="KJX53" s="8"/>
      <c r="KJY53" s="8"/>
      <c r="KJZ53" s="8"/>
      <c r="KKA53" s="8"/>
      <c r="KKB53" s="8"/>
      <c r="KKC53" s="8"/>
      <c r="KKD53" s="8"/>
      <c r="KKE53" s="8"/>
      <c r="KKF53" s="8"/>
      <c r="KKG53" s="8"/>
      <c r="KKH53" s="8"/>
      <c r="KKI53" s="8"/>
      <c r="KKJ53" s="8"/>
      <c r="KKK53" s="8"/>
      <c r="KKL53" s="8"/>
      <c r="KKM53" s="8"/>
      <c r="KKN53" s="8"/>
      <c r="KKO53" s="8"/>
      <c r="KKP53" s="8"/>
      <c r="KKQ53" s="8"/>
      <c r="KKR53" s="8"/>
      <c r="KKS53" s="8"/>
      <c r="KKT53" s="8"/>
      <c r="KKU53" s="8"/>
      <c r="KKV53" s="8"/>
      <c r="KKW53" s="8"/>
      <c r="KKX53" s="8"/>
      <c r="KKY53" s="8"/>
      <c r="KKZ53" s="8"/>
      <c r="KLA53" s="8"/>
      <c r="KLB53" s="8"/>
      <c r="KLC53" s="8"/>
      <c r="KLD53" s="8"/>
      <c r="KLE53" s="8"/>
      <c r="KLF53" s="8"/>
      <c r="KLG53" s="8"/>
      <c r="KLH53" s="8"/>
      <c r="KLI53" s="8"/>
      <c r="KLJ53" s="8"/>
      <c r="KLK53" s="8"/>
      <c r="KLL53" s="8"/>
      <c r="KLM53" s="8"/>
      <c r="KLN53" s="8"/>
      <c r="KLO53" s="8"/>
      <c r="KLP53" s="8"/>
      <c r="KLQ53" s="8"/>
      <c r="KLR53" s="8"/>
      <c r="KLS53" s="8"/>
      <c r="KLT53" s="8"/>
      <c r="KLU53" s="8"/>
      <c r="KLV53" s="8"/>
      <c r="KLW53" s="8"/>
      <c r="KLX53" s="8"/>
      <c r="KLY53" s="8"/>
      <c r="KLZ53" s="8"/>
      <c r="KMA53" s="8"/>
      <c r="KMB53" s="8"/>
      <c r="KMC53" s="8"/>
      <c r="KMD53" s="8"/>
      <c r="KME53" s="8"/>
      <c r="KMF53" s="8"/>
      <c r="KMG53" s="8"/>
      <c r="KMH53" s="8"/>
      <c r="KMI53" s="8"/>
      <c r="KMJ53" s="8"/>
      <c r="KMK53" s="8"/>
      <c r="KML53" s="8"/>
      <c r="KMM53" s="8"/>
      <c r="KMN53" s="8"/>
      <c r="KMO53" s="8"/>
      <c r="KMP53" s="8"/>
      <c r="KMQ53" s="8"/>
      <c r="KMR53" s="8"/>
      <c r="KMS53" s="8"/>
      <c r="KMT53" s="8"/>
      <c r="KMU53" s="8"/>
      <c r="KMV53" s="8"/>
      <c r="KMW53" s="8"/>
      <c r="KMX53" s="8"/>
      <c r="KMY53" s="8"/>
      <c r="KMZ53" s="8"/>
      <c r="KNA53" s="8"/>
      <c r="KNB53" s="8"/>
      <c r="KNC53" s="8"/>
      <c r="KND53" s="8"/>
      <c r="KNE53" s="8"/>
      <c r="KNF53" s="8"/>
      <c r="KNG53" s="8"/>
      <c r="KNH53" s="8"/>
      <c r="KNI53" s="8"/>
      <c r="KNJ53" s="8"/>
      <c r="KNK53" s="8"/>
      <c r="KNL53" s="8"/>
      <c r="KNM53" s="8"/>
      <c r="KNN53" s="8"/>
      <c r="KNO53" s="8"/>
      <c r="KNP53" s="8"/>
      <c r="KNQ53" s="8"/>
      <c r="KNR53" s="8"/>
      <c r="KNS53" s="8"/>
      <c r="KNT53" s="8"/>
      <c r="KNU53" s="8"/>
      <c r="KNV53" s="8"/>
      <c r="KNW53" s="8"/>
      <c r="KNX53" s="8"/>
      <c r="KNY53" s="8"/>
      <c r="KNZ53" s="8"/>
      <c r="KOA53" s="8"/>
      <c r="KOB53" s="8"/>
      <c r="KOC53" s="8"/>
      <c r="KOD53" s="8"/>
      <c r="KOE53" s="8"/>
      <c r="KOF53" s="8"/>
      <c r="KOG53" s="8"/>
      <c r="KOH53" s="8"/>
      <c r="KOI53" s="8"/>
      <c r="KOJ53" s="8"/>
      <c r="KOK53" s="8"/>
      <c r="KOL53" s="8"/>
      <c r="KOM53" s="8"/>
      <c r="KON53" s="8"/>
      <c r="KOO53" s="8"/>
      <c r="KOP53" s="8"/>
      <c r="KOQ53" s="8"/>
      <c r="KOR53" s="8"/>
      <c r="KOS53" s="8"/>
      <c r="KOT53" s="8"/>
      <c r="KOU53" s="8"/>
      <c r="KOV53" s="8"/>
      <c r="KOW53" s="8"/>
      <c r="KOX53" s="8"/>
      <c r="KOY53" s="8"/>
      <c r="KOZ53" s="8"/>
      <c r="KPA53" s="8"/>
      <c r="KPB53" s="8"/>
      <c r="KPC53" s="8"/>
      <c r="KPD53" s="8"/>
      <c r="KPE53" s="8"/>
      <c r="KPF53" s="8"/>
      <c r="KPG53" s="8"/>
      <c r="KPH53" s="8"/>
      <c r="KPI53" s="8"/>
      <c r="KPJ53" s="8"/>
      <c r="KPK53" s="8"/>
      <c r="KPL53" s="8"/>
      <c r="KPM53" s="8"/>
      <c r="KPN53" s="8"/>
      <c r="KPO53" s="8"/>
      <c r="KPP53" s="8"/>
      <c r="KPQ53" s="8"/>
      <c r="KPR53" s="8"/>
      <c r="KPS53" s="8"/>
      <c r="KPT53" s="8"/>
      <c r="KPU53" s="8"/>
      <c r="KPV53" s="8"/>
      <c r="KPW53" s="8"/>
      <c r="KPX53" s="8"/>
      <c r="KPY53" s="8"/>
      <c r="KPZ53" s="8"/>
      <c r="KQA53" s="8"/>
      <c r="KQB53" s="8"/>
      <c r="KQC53" s="8"/>
      <c r="KQD53" s="8"/>
      <c r="KQE53" s="8"/>
      <c r="KQF53" s="8"/>
      <c r="KQG53" s="8"/>
      <c r="KQH53" s="8"/>
      <c r="KQI53" s="8"/>
      <c r="KQJ53" s="8"/>
      <c r="KQK53" s="8"/>
      <c r="KQL53" s="8"/>
      <c r="KQM53" s="8"/>
      <c r="KQN53" s="8"/>
      <c r="KQO53" s="8"/>
      <c r="KQP53" s="8"/>
      <c r="KQQ53" s="8"/>
      <c r="KQR53" s="8"/>
      <c r="KQS53" s="8"/>
      <c r="KQT53" s="8"/>
      <c r="KQU53" s="8"/>
      <c r="KQV53" s="8"/>
      <c r="KQW53" s="8"/>
      <c r="KQX53" s="8"/>
      <c r="KQY53" s="8"/>
      <c r="KQZ53" s="8"/>
      <c r="KRA53" s="8"/>
      <c r="KRB53" s="8"/>
      <c r="KRC53" s="8"/>
      <c r="KRD53" s="8"/>
      <c r="KRE53" s="8"/>
      <c r="KRF53" s="8"/>
      <c r="KRG53" s="8"/>
      <c r="KRH53" s="8"/>
      <c r="KRI53" s="8"/>
      <c r="KRJ53" s="8"/>
      <c r="KRK53" s="8"/>
      <c r="KRL53" s="8"/>
      <c r="KRM53" s="8"/>
      <c r="KRN53" s="8"/>
      <c r="KRO53" s="8"/>
      <c r="KRP53" s="8"/>
      <c r="KRQ53" s="8"/>
      <c r="KRR53" s="8"/>
      <c r="KRS53" s="8"/>
      <c r="KRT53" s="8"/>
      <c r="KRU53" s="8"/>
      <c r="KRV53" s="8"/>
      <c r="KRW53" s="8"/>
      <c r="KRX53" s="8"/>
      <c r="KRY53" s="8"/>
      <c r="KRZ53" s="8"/>
      <c r="KSA53" s="8"/>
      <c r="KSB53" s="8"/>
      <c r="KSC53" s="8"/>
      <c r="KSD53" s="8"/>
      <c r="KSE53" s="8"/>
      <c r="KSF53" s="8"/>
      <c r="KSG53" s="8"/>
      <c r="KSH53" s="8"/>
      <c r="KSI53" s="8"/>
      <c r="KSJ53" s="8"/>
      <c r="KSK53" s="8"/>
      <c r="KSL53" s="8"/>
      <c r="KSM53" s="8"/>
      <c r="KSN53" s="8"/>
      <c r="KSO53" s="8"/>
      <c r="KSP53" s="8"/>
      <c r="KSQ53" s="8"/>
      <c r="KSR53" s="8"/>
      <c r="KSS53" s="8"/>
      <c r="KST53" s="8"/>
      <c r="KSU53" s="8"/>
      <c r="KSV53" s="8"/>
      <c r="KSW53" s="8"/>
      <c r="KSX53" s="8"/>
      <c r="KSY53" s="8"/>
      <c r="KSZ53" s="8"/>
      <c r="KTA53" s="8"/>
      <c r="KTB53" s="8"/>
      <c r="KTC53" s="8"/>
      <c r="KTD53" s="8"/>
      <c r="KTE53" s="8"/>
      <c r="KTF53" s="8"/>
      <c r="KTG53" s="8"/>
      <c r="KTH53" s="8"/>
      <c r="KTI53" s="8"/>
      <c r="KTJ53" s="8"/>
      <c r="KTK53" s="8"/>
      <c r="KTL53" s="8"/>
      <c r="KTM53" s="8"/>
      <c r="KTN53" s="8"/>
      <c r="KTO53" s="8"/>
      <c r="KTP53" s="8"/>
      <c r="KTQ53" s="8"/>
      <c r="KTR53" s="8"/>
      <c r="KTS53" s="8"/>
      <c r="KTT53" s="8"/>
      <c r="KTU53" s="8"/>
      <c r="KTV53" s="8"/>
      <c r="KTW53" s="8"/>
      <c r="KTX53" s="8"/>
      <c r="KTY53" s="8"/>
      <c r="KTZ53" s="8"/>
      <c r="KUA53" s="8"/>
      <c r="KUB53" s="8"/>
      <c r="KUC53" s="8"/>
      <c r="KUD53" s="8"/>
      <c r="KUE53" s="8"/>
      <c r="KUF53" s="8"/>
      <c r="KUG53" s="8"/>
      <c r="KUH53" s="8"/>
      <c r="KUI53" s="8"/>
      <c r="KUJ53" s="8"/>
      <c r="KUK53" s="8"/>
      <c r="KUL53" s="8"/>
      <c r="KUM53" s="8"/>
      <c r="KUN53" s="8"/>
      <c r="KUO53" s="8"/>
      <c r="KUP53" s="8"/>
      <c r="KUQ53" s="8"/>
      <c r="KUR53" s="8"/>
      <c r="KUS53" s="8"/>
      <c r="KUT53" s="8"/>
      <c r="KUU53" s="8"/>
      <c r="KUV53" s="8"/>
      <c r="KUW53" s="8"/>
      <c r="KUX53" s="8"/>
      <c r="KUY53" s="8"/>
      <c r="KUZ53" s="8"/>
      <c r="KVA53" s="8"/>
      <c r="KVB53" s="8"/>
      <c r="KVC53" s="8"/>
      <c r="KVD53" s="8"/>
      <c r="KVE53" s="8"/>
      <c r="KVF53" s="8"/>
      <c r="KVG53" s="8"/>
      <c r="KVH53" s="8"/>
      <c r="KVI53" s="8"/>
      <c r="KVJ53" s="8"/>
      <c r="KVK53" s="8"/>
      <c r="KVL53" s="8"/>
      <c r="KVM53" s="8"/>
      <c r="KVN53" s="8"/>
      <c r="KVO53" s="8"/>
      <c r="KVP53" s="8"/>
      <c r="KVQ53" s="8"/>
      <c r="KVR53" s="8"/>
      <c r="KVS53" s="8"/>
      <c r="KVT53" s="8"/>
      <c r="KVU53" s="8"/>
      <c r="KVV53" s="8"/>
      <c r="KVW53" s="8"/>
      <c r="KVX53" s="8"/>
      <c r="KVY53" s="8"/>
      <c r="KVZ53" s="8"/>
      <c r="KWA53" s="8"/>
      <c r="KWB53" s="8"/>
      <c r="KWC53" s="8"/>
      <c r="KWD53" s="8"/>
      <c r="KWE53" s="8"/>
      <c r="KWF53" s="8"/>
      <c r="KWG53" s="8"/>
      <c r="KWH53" s="8"/>
      <c r="KWI53" s="8"/>
      <c r="KWJ53" s="8"/>
      <c r="KWK53" s="8"/>
      <c r="KWL53" s="8"/>
      <c r="KWM53" s="8"/>
      <c r="KWN53" s="8"/>
      <c r="KWO53" s="8"/>
      <c r="KWP53" s="8"/>
      <c r="KWQ53" s="8"/>
      <c r="KWR53" s="8"/>
      <c r="KWS53" s="8"/>
      <c r="KWT53" s="8"/>
      <c r="KWU53" s="8"/>
      <c r="KWV53" s="8"/>
      <c r="KWW53" s="8"/>
      <c r="KWX53" s="8"/>
      <c r="KWY53" s="8"/>
      <c r="KWZ53" s="8"/>
      <c r="KXA53" s="8"/>
      <c r="KXB53" s="8"/>
      <c r="KXC53" s="8"/>
      <c r="KXD53" s="8"/>
      <c r="KXE53" s="8"/>
      <c r="KXF53" s="8"/>
      <c r="KXG53" s="8"/>
      <c r="KXH53" s="8"/>
      <c r="KXI53" s="8"/>
      <c r="KXJ53" s="8"/>
      <c r="KXK53" s="8"/>
      <c r="KXL53" s="8"/>
      <c r="KXM53" s="8"/>
      <c r="KXN53" s="8"/>
      <c r="KXO53" s="8"/>
      <c r="KXP53" s="8"/>
      <c r="KXQ53" s="8"/>
      <c r="KXR53" s="8"/>
      <c r="KXS53" s="8"/>
      <c r="KXT53" s="8"/>
      <c r="KXU53" s="8"/>
      <c r="KXV53" s="8"/>
      <c r="KXW53" s="8"/>
      <c r="KXX53" s="8"/>
      <c r="KXY53" s="8"/>
      <c r="KXZ53" s="8"/>
      <c r="KYA53" s="8"/>
      <c r="KYB53" s="8"/>
      <c r="KYC53" s="8"/>
      <c r="KYD53" s="8"/>
      <c r="KYE53" s="8"/>
      <c r="KYF53" s="8"/>
      <c r="KYG53" s="8"/>
      <c r="KYH53" s="8"/>
      <c r="KYI53" s="8"/>
      <c r="KYJ53" s="8"/>
      <c r="KYK53" s="8"/>
      <c r="KYL53" s="8"/>
      <c r="KYM53" s="8"/>
      <c r="KYN53" s="8"/>
      <c r="KYO53" s="8"/>
      <c r="KYP53" s="8"/>
      <c r="KYQ53" s="8"/>
      <c r="KYR53" s="8"/>
      <c r="KYS53" s="8"/>
      <c r="KYT53" s="8"/>
      <c r="KYU53" s="8"/>
      <c r="KYV53" s="8"/>
      <c r="KYW53" s="8"/>
      <c r="KYX53" s="8"/>
      <c r="KYY53" s="8"/>
      <c r="KYZ53" s="8"/>
      <c r="KZA53" s="8"/>
      <c r="KZB53" s="8"/>
      <c r="KZC53" s="8"/>
      <c r="KZD53" s="8"/>
      <c r="KZE53" s="8"/>
      <c r="KZF53" s="8"/>
      <c r="KZG53" s="8"/>
      <c r="KZH53" s="8"/>
      <c r="KZI53" s="8"/>
      <c r="KZJ53" s="8"/>
      <c r="KZK53" s="8"/>
      <c r="KZL53" s="8"/>
      <c r="KZM53" s="8"/>
      <c r="KZN53" s="8"/>
      <c r="KZO53" s="8"/>
      <c r="KZP53" s="8"/>
      <c r="KZQ53" s="8"/>
      <c r="KZR53" s="8"/>
      <c r="KZS53" s="8"/>
      <c r="KZT53" s="8"/>
      <c r="KZU53" s="8"/>
      <c r="KZV53" s="8"/>
      <c r="KZW53" s="8"/>
      <c r="KZX53" s="8"/>
      <c r="KZY53" s="8"/>
      <c r="KZZ53" s="8"/>
      <c r="LAA53" s="8"/>
      <c r="LAB53" s="8"/>
      <c r="LAC53" s="8"/>
      <c r="LAD53" s="8"/>
      <c r="LAE53" s="8"/>
      <c r="LAF53" s="8"/>
      <c r="LAG53" s="8"/>
      <c r="LAH53" s="8"/>
      <c r="LAI53" s="8"/>
      <c r="LAJ53" s="8"/>
      <c r="LAK53" s="8"/>
      <c r="LAL53" s="8"/>
      <c r="LAM53" s="8"/>
      <c r="LAN53" s="8"/>
      <c r="LAO53" s="8"/>
      <c r="LAP53" s="8"/>
      <c r="LAQ53" s="8"/>
      <c r="LAR53" s="8"/>
      <c r="LAS53" s="8"/>
      <c r="LAT53" s="8"/>
      <c r="LAU53" s="8"/>
      <c r="LAV53" s="8"/>
      <c r="LAW53" s="8"/>
      <c r="LAX53" s="8"/>
      <c r="LAY53" s="8"/>
      <c r="LAZ53" s="8"/>
      <c r="LBA53" s="8"/>
      <c r="LBB53" s="8"/>
      <c r="LBC53" s="8"/>
      <c r="LBD53" s="8"/>
      <c r="LBE53" s="8"/>
      <c r="LBF53" s="8"/>
      <c r="LBG53" s="8"/>
      <c r="LBH53" s="8"/>
      <c r="LBI53" s="8"/>
      <c r="LBJ53" s="8"/>
      <c r="LBK53" s="8"/>
      <c r="LBL53" s="8"/>
      <c r="LBM53" s="8"/>
      <c r="LBN53" s="8"/>
      <c r="LBO53" s="8"/>
      <c r="LBP53" s="8"/>
      <c r="LBQ53" s="8"/>
      <c r="LBR53" s="8"/>
      <c r="LBS53" s="8"/>
      <c r="LBT53" s="8"/>
      <c r="LBU53" s="8"/>
      <c r="LBV53" s="8"/>
      <c r="LBW53" s="8"/>
      <c r="LBX53" s="8"/>
      <c r="LBY53" s="8"/>
      <c r="LBZ53" s="8"/>
      <c r="LCA53" s="8"/>
      <c r="LCB53" s="8"/>
      <c r="LCC53" s="8"/>
      <c r="LCD53" s="8"/>
      <c r="LCE53" s="8"/>
      <c r="LCF53" s="8"/>
      <c r="LCG53" s="8"/>
      <c r="LCH53" s="8"/>
      <c r="LCI53" s="8"/>
      <c r="LCJ53" s="8"/>
      <c r="LCK53" s="8"/>
      <c r="LCL53" s="8"/>
      <c r="LCM53" s="8"/>
      <c r="LCN53" s="8"/>
      <c r="LCO53" s="8"/>
      <c r="LCP53" s="8"/>
      <c r="LCQ53" s="8"/>
      <c r="LCR53" s="8"/>
      <c r="LCS53" s="8"/>
      <c r="LCT53" s="8"/>
      <c r="LCU53" s="8"/>
      <c r="LCV53" s="8"/>
      <c r="LCW53" s="8"/>
      <c r="LCX53" s="8"/>
      <c r="LCY53" s="8"/>
      <c r="LCZ53" s="8"/>
      <c r="LDA53" s="8"/>
      <c r="LDB53" s="8"/>
      <c r="LDC53" s="8"/>
      <c r="LDD53" s="8"/>
      <c r="LDE53" s="8"/>
      <c r="LDF53" s="8"/>
      <c r="LDG53" s="8"/>
      <c r="LDH53" s="8"/>
      <c r="LDI53" s="8"/>
      <c r="LDJ53" s="8"/>
      <c r="LDK53" s="8"/>
      <c r="LDL53" s="8"/>
      <c r="LDM53" s="8"/>
      <c r="LDN53" s="8"/>
      <c r="LDO53" s="8"/>
      <c r="LDP53" s="8"/>
      <c r="LDQ53" s="8"/>
      <c r="LDR53" s="8"/>
      <c r="LDS53" s="8"/>
      <c r="LDT53" s="8"/>
      <c r="LDU53" s="8"/>
      <c r="LDV53" s="8"/>
      <c r="LDW53" s="8"/>
      <c r="LDX53" s="8"/>
      <c r="LDY53" s="8"/>
      <c r="LDZ53" s="8"/>
      <c r="LEA53" s="8"/>
      <c r="LEB53" s="8"/>
      <c r="LEC53" s="8"/>
      <c r="LED53" s="8"/>
      <c r="LEE53" s="8"/>
      <c r="LEF53" s="8"/>
      <c r="LEG53" s="8"/>
      <c r="LEH53" s="8"/>
      <c r="LEI53" s="8"/>
      <c r="LEJ53" s="8"/>
      <c r="LEK53" s="8"/>
      <c r="LEL53" s="8"/>
      <c r="LEM53" s="8"/>
      <c r="LEN53" s="8"/>
      <c r="LEO53" s="8"/>
      <c r="LEP53" s="8"/>
      <c r="LEQ53" s="8"/>
      <c r="LER53" s="8"/>
      <c r="LES53" s="8"/>
      <c r="LET53" s="8"/>
      <c r="LEU53" s="8"/>
      <c r="LEV53" s="8"/>
      <c r="LEW53" s="8"/>
      <c r="LEX53" s="8"/>
      <c r="LEY53" s="8"/>
      <c r="LEZ53" s="8"/>
      <c r="LFA53" s="8"/>
      <c r="LFB53" s="8"/>
      <c r="LFC53" s="8"/>
      <c r="LFD53" s="8"/>
      <c r="LFE53" s="8"/>
      <c r="LFF53" s="8"/>
      <c r="LFG53" s="8"/>
      <c r="LFH53" s="8"/>
      <c r="LFI53" s="8"/>
      <c r="LFJ53" s="8"/>
      <c r="LFK53" s="8"/>
      <c r="LFL53" s="8"/>
      <c r="LFM53" s="8"/>
      <c r="LFN53" s="8"/>
      <c r="LFO53" s="8"/>
      <c r="LFP53" s="8"/>
      <c r="LFQ53" s="8"/>
      <c r="LFR53" s="8"/>
      <c r="LFS53" s="8"/>
      <c r="LFT53" s="8"/>
      <c r="LFU53" s="8"/>
      <c r="LFV53" s="8"/>
      <c r="LFW53" s="8"/>
      <c r="LFX53" s="8"/>
      <c r="LFY53" s="8"/>
      <c r="LFZ53" s="8"/>
      <c r="LGA53" s="8"/>
      <c r="LGB53" s="8"/>
      <c r="LGC53" s="8"/>
      <c r="LGD53" s="8"/>
      <c r="LGE53" s="8"/>
      <c r="LGF53" s="8"/>
      <c r="LGG53" s="8"/>
      <c r="LGH53" s="8"/>
      <c r="LGI53" s="8"/>
      <c r="LGJ53" s="8"/>
      <c r="LGK53" s="8"/>
      <c r="LGL53" s="8"/>
      <c r="LGM53" s="8"/>
      <c r="LGN53" s="8"/>
      <c r="LGO53" s="8"/>
      <c r="LGP53" s="8"/>
      <c r="LGQ53" s="8"/>
      <c r="LGR53" s="8"/>
      <c r="LGS53" s="8"/>
      <c r="LGT53" s="8"/>
      <c r="LGU53" s="8"/>
      <c r="LGV53" s="8"/>
      <c r="LGW53" s="8"/>
      <c r="LGX53" s="8"/>
      <c r="LGY53" s="8"/>
      <c r="LGZ53" s="8"/>
      <c r="LHA53" s="8"/>
      <c r="LHB53" s="8"/>
      <c r="LHC53" s="8"/>
      <c r="LHD53" s="8"/>
      <c r="LHE53" s="8"/>
      <c r="LHF53" s="8"/>
      <c r="LHG53" s="8"/>
      <c r="LHH53" s="8"/>
      <c r="LHI53" s="8"/>
      <c r="LHJ53" s="8"/>
      <c r="LHK53" s="8"/>
      <c r="LHL53" s="8"/>
      <c r="LHM53" s="8"/>
      <c r="LHN53" s="8"/>
      <c r="LHO53" s="8"/>
      <c r="LHP53" s="8"/>
      <c r="LHQ53" s="8"/>
      <c r="LHR53" s="8"/>
      <c r="LHS53" s="8"/>
      <c r="LHT53" s="8"/>
      <c r="LHU53" s="8"/>
      <c r="LHV53" s="8"/>
      <c r="LHW53" s="8"/>
      <c r="LHX53" s="8"/>
      <c r="LHY53" s="8"/>
      <c r="LHZ53" s="8"/>
      <c r="LIA53" s="8"/>
      <c r="LIB53" s="8"/>
      <c r="LIC53" s="8"/>
      <c r="LID53" s="8"/>
      <c r="LIE53" s="8"/>
      <c r="LIF53" s="8"/>
      <c r="LIG53" s="8"/>
      <c r="LIH53" s="8"/>
      <c r="LII53" s="8"/>
      <c r="LIJ53" s="8"/>
      <c r="LIK53" s="8"/>
      <c r="LIL53" s="8"/>
      <c r="LIM53" s="8"/>
      <c r="LIN53" s="8"/>
      <c r="LIO53" s="8"/>
      <c r="LIP53" s="8"/>
      <c r="LIQ53" s="8"/>
      <c r="LIR53" s="8"/>
      <c r="LIS53" s="8"/>
      <c r="LIT53" s="8"/>
      <c r="LIU53" s="8"/>
      <c r="LIV53" s="8"/>
      <c r="LIW53" s="8"/>
      <c r="LIX53" s="8"/>
      <c r="LIY53" s="8"/>
      <c r="LIZ53" s="8"/>
      <c r="LJA53" s="8"/>
      <c r="LJB53" s="8"/>
      <c r="LJC53" s="8"/>
      <c r="LJD53" s="8"/>
      <c r="LJE53" s="8"/>
      <c r="LJF53" s="8"/>
      <c r="LJG53" s="8"/>
      <c r="LJH53" s="8"/>
      <c r="LJI53" s="8"/>
      <c r="LJJ53" s="8"/>
      <c r="LJK53" s="8"/>
      <c r="LJL53" s="8"/>
      <c r="LJM53" s="8"/>
      <c r="LJN53" s="8"/>
      <c r="LJO53" s="8"/>
      <c r="LJP53" s="8"/>
      <c r="LJQ53" s="8"/>
      <c r="LJR53" s="8"/>
      <c r="LJS53" s="8"/>
      <c r="LJT53" s="8"/>
      <c r="LJU53" s="8"/>
      <c r="LJV53" s="8"/>
      <c r="LJW53" s="8"/>
      <c r="LJX53" s="8"/>
      <c r="LJY53" s="8"/>
      <c r="LJZ53" s="8"/>
      <c r="LKA53" s="8"/>
      <c r="LKB53" s="8"/>
      <c r="LKC53" s="8"/>
      <c r="LKD53" s="8"/>
      <c r="LKE53" s="8"/>
      <c r="LKF53" s="8"/>
      <c r="LKG53" s="8"/>
      <c r="LKH53" s="8"/>
      <c r="LKI53" s="8"/>
      <c r="LKJ53" s="8"/>
      <c r="LKK53" s="8"/>
      <c r="LKL53" s="8"/>
      <c r="LKM53" s="8"/>
      <c r="LKN53" s="8"/>
      <c r="LKO53" s="8"/>
      <c r="LKP53" s="8"/>
      <c r="LKQ53" s="8"/>
      <c r="LKR53" s="8"/>
      <c r="LKS53" s="8"/>
      <c r="LKT53" s="8"/>
      <c r="LKU53" s="8"/>
      <c r="LKV53" s="8"/>
      <c r="LKW53" s="8"/>
      <c r="LKX53" s="8"/>
      <c r="LKY53" s="8"/>
      <c r="LKZ53" s="8"/>
      <c r="LLA53" s="8"/>
      <c r="LLB53" s="8"/>
      <c r="LLC53" s="8"/>
      <c r="LLD53" s="8"/>
      <c r="LLE53" s="8"/>
      <c r="LLF53" s="8"/>
      <c r="LLG53" s="8"/>
      <c r="LLH53" s="8"/>
      <c r="LLI53" s="8"/>
      <c r="LLJ53" s="8"/>
      <c r="LLK53" s="8"/>
      <c r="LLL53" s="8"/>
      <c r="LLM53" s="8"/>
      <c r="LLN53" s="8"/>
      <c r="LLO53" s="8"/>
      <c r="LLP53" s="8"/>
      <c r="LLQ53" s="8"/>
      <c r="LLR53" s="8"/>
      <c r="LLS53" s="8"/>
      <c r="LLT53" s="8"/>
      <c r="LLU53" s="8"/>
      <c r="LLV53" s="8"/>
      <c r="LLW53" s="8"/>
      <c r="LLX53" s="8"/>
      <c r="LLY53" s="8"/>
      <c r="LLZ53" s="8"/>
      <c r="LMA53" s="8"/>
      <c r="LMB53" s="8"/>
      <c r="LMC53" s="8"/>
      <c r="LMD53" s="8"/>
      <c r="LME53" s="8"/>
      <c r="LMF53" s="8"/>
      <c r="LMG53" s="8"/>
      <c r="LMH53" s="8"/>
      <c r="LMI53" s="8"/>
      <c r="LMJ53" s="8"/>
      <c r="LMK53" s="8"/>
      <c r="LML53" s="8"/>
      <c r="LMM53" s="8"/>
      <c r="LMN53" s="8"/>
      <c r="LMO53" s="8"/>
      <c r="LMP53" s="8"/>
      <c r="LMQ53" s="8"/>
      <c r="LMR53" s="8"/>
      <c r="LMS53" s="8"/>
      <c r="LMT53" s="8"/>
      <c r="LMU53" s="8"/>
      <c r="LMV53" s="8"/>
      <c r="LMW53" s="8"/>
      <c r="LMX53" s="8"/>
      <c r="LMY53" s="8"/>
      <c r="LMZ53" s="8"/>
      <c r="LNA53" s="8"/>
      <c r="LNB53" s="8"/>
      <c r="LNC53" s="8"/>
      <c r="LND53" s="8"/>
      <c r="LNE53" s="8"/>
      <c r="LNF53" s="8"/>
      <c r="LNG53" s="8"/>
      <c r="LNH53" s="8"/>
      <c r="LNI53" s="8"/>
      <c r="LNJ53" s="8"/>
      <c r="LNK53" s="8"/>
      <c r="LNL53" s="8"/>
      <c r="LNM53" s="8"/>
      <c r="LNN53" s="8"/>
      <c r="LNO53" s="8"/>
      <c r="LNP53" s="8"/>
      <c r="LNQ53" s="8"/>
      <c r="LNR53" s="8"/>
      <c r="LNS53" s="8"/>
      <c r="LNT53" s="8"/>
      <c r="LNU53" s="8"/>
      <c r="LNV53" s="8"/>
      <c r="LNW53" s="8"/>
      <c r="LNX53" s="8"/>
      <c r="LNY53" s="8"/>
      <c r="LNZ53" s="8"/>
      <c r="LOA53" s="8"/>
      <c r="LOB53" s="8"/>
      <c r="LOC53" s="8"/>
      <c r="LOD53" s="8"/>
      <c r="LOE53" s="8"/>
      <c r="LOF53" s="8"/>
      <c r="LOG53" s="8"/>
      <c r="LOH53" s="8"/>
      <c r="LOI53" s="8"/>
      <c r="LOJ53" s="8"/>
      <c r="LOK53" s="8"/>
      <c r="LOL53" s="8"/>
      <c r="LOM53" s="8"/>
      <c r="LON53" s="8"/>
      <c r="LOO53" s="8"/>
      <c r="LOP53" s="8"/>
      <c r="LOQ53" s="8"/>
      <c r="LOR53" s="8"/>
      <c r="LOS53" s="8"/>
      <c r="LOT53" s="8"/>
      <c r="LOU53" s="8"/>
      <c r="LOV53" s="8"/>
      <c r="LOW53" s="8"/>
      <c r="LOX53" s="8"/>
      <c r="LOY53" s="8"/>
      <c r="LOZ53" s="8"/>
      <c r="LPA53" s="8"/>
      <c r="LPB53" s="8"/>
      <c r="LPC53" s="8"/>
      <c r="LPD53" s="8"/>
      <c r="LPE53" s="8"/>
      <c r="LPF53" s="8"/>
      <c r="LPG53" s="8"/>
      <c r="LPH53" s="8"/>
      <c r="LPI53" s="8"/>
      <c r="LPJ53" s="8"/>
      <c r="LPK53" s="8"/>
      <c r="LPL53" s="8"/>
      <c r="LPM53" s="8"/>
      <c r="LPN53" s="8"/>
      <c r="LPO53" s="8"/>
      <c r="LPP53" s="8"/>
      <c r="LPQ53" s="8"/>
      <c r="LPR53" s="8"/>
      <c r="LPS53" s="8"/>
      <c r="LPT53" s="8"/>
      <c r="LPU53" s="8"/>
      <c r="LPV53" s="8"/>
      <c r="LPW53" s="8"/>
      <c r="LPX53" s="8"/>
      <c r="LPY53" s="8"/>
      <c r="LPZ53" s="8"/>
      <c r="LQA53" s="8"/>
      <c r="LQB53" s="8"/>
      <c r="LQC53" s="8"/>
      <c r="LQD53" s="8"/>
      <c r="LQE53" s="8"/>
      <c r="LQF53" s="8"/>
      <c r="LQG53" s="8"/>
      <c r="LQH53" s="8"/>
      <c r="LQI53" s="8"/>
      <c r="LQJ53" s="8"/>
      <c r="LQK53" s="8"/>
      <c r="LQL53" s="8"/>
      <c r="LQM53" s="8"/>
      <c r="LQN53" s="8"/>
      <c r="LQO53" s="8"/>
      <c r="LQP53" s="8"/>
      <c r="LQQ53" s="8"/>
      <c r="LQR53" s="8"/>
      <c r="LQS53" s="8"/>
      <c r="LQT53" s="8"/>
      <c r="LQU53" s="8"/>
      <c r="LQV53" s="8"/>
      <c r="LQW53" s="8"/>
      <c r="LQX53" s="8"/>
      <c r="LQY53" s="8"/>
      <c r="LQZ53" s="8"/>
      <c r="LRA53" s="8"/>
      <c r="LRB53" s="8"/>
      <c r="LRC53" s="8"/>
      <c r="LRD53" s="8"/>
      <c r="LRE53" s="8"/>
      <c r="LRF53" s="8"/>
      <c r="LRG53" s="8"/>
      <c r="LRH53" s="8"/>
      <c r="LRI53" s="8"/>
      <c r="LRJ53" s="8"/>
      <c r="LRK53" s="8"/>
      <c r="LRL53" s="8"/>
      <c r="LRM53" s="8"/>
      <c r="LRN53" s="8"/>
      <c r="LRO53" s="8"/>
      <c r="LRP53" s="8"/>
      <c r="LRQ53" s="8"/>
      <c r="LRR53" s="8"/>
      <c r="LRS53" s="8"/>
      <c r="LRT53" s="8"/>
      <c r="LRU53" s="8"/>
      <c r="LRV53" s="8"/>
      <c r="LRW53" s="8"/>
      <c r="LRX53" s="8"/>
      <c r="LRY53" s="8"/>
      <c r="LRZ53" s="8"/>
      <c r="LSA53" s="8"/>
      <c r="LSB53" s="8"/>
      <c r="LSC53" s="8"/>
      <c r="LSD53" s="8"/>
      <c r="LSE53" s="8"/>
      <c r="LSF53" s="8"/>
      <c r="LSG53" s="8"/>
      <c r="LSH53" s="8"/>
      <c r="LSI53" s="8"/>
      <c r="LSJ53" s="8"/>
      <c r="LSK53" s="8"/>
      <c r="LSL53" s="8"/>
      <c r="LSM53" s="8"/>
      <c r="LSN53" s="8"/>
      <c r="LSO53" s="8"/>
      <c r="LSP53" s="8"/>
      <c r="LSQ53" s="8"/>
      <c r="LSR53" s="8"/>
      <c r="LSS53" s="8"/>
      <c r="LST53" s="8"/>
      <c r="LSU53" s="8"/>
      <c r="LSV53" s="8"/>
      <c r="LSW53" s="8"/>
      <c r="LSX53" s="8"/>
      <c r="LSY53" s="8"/>
      <c r="LSZ53" s="8"/>
      <c r="LTA53" s="8"/>
      <c r="LTB53" s="8"/>
      <c r="LTC53" s="8"/>
      <c r="LTD53" s="8"/>
      <c r="LTE53" s="8"/>
      <c r="LTF53" s="8"/>
      <c r="LTG53" s="8"/>
      <c r="LTH53" s="8"/>
      <c r="LTI53" s="8"/>
      <c r="LTJ53" s="8"/>
      <c r="LTK53" s="8"/>
      <c r="LTL53" s="8"/>
      <c r="LTM53" s="8"/>
      <c r="LTN53" s="8"/>
      <c r="LTO53" s="8"/>
      <c r="LTP53" s="8"/>
      <c r="LTQ53" s="8"/>
      <c r="LTR53" s="8"/>
      <c r="LTS53" s="8"/>
      <c r="LTT53" s="8"/>
      <c r="LTU53" s="8"/>
      <c r="LTV53" s="8"/>
      <c r="LTW53" s="8"/>
      <c r="LTX53" s="8"/>
      <c r="LTY53" s="8"/>
      <c r="LTZ53" s="8"/>
      <c r="LUA53" s="8"/>
      <c r="LUB53" s="8"/>
      <c r="LUC53" s="8"/>
      <c r="LUD53" s="8"/>
      <c r="LUE53" s="8"/>
      <c r="LUF53" s="8"/>
      <c r="LUG53" s="8"/>
      <c r="LUH53" s="8"/>
      <c r="LUI53" s="8"/>
      <c r="LUJ53" s="8"/>
      <c r="LUK53" s="8"/>
      <c r="LUL53" s="8"/>
      <c r="LUM53" s="8"/>
      <c r="LUN53" s="8"/>
      <c r="LUO53" s="8"/>
      <c r="LUP53" s="8"/>
      <c r="LUQ53" s="8"/>
      <c r="LUR53" s="8"/>
      <c r="LUS53" s="8"/>
      <c r="LUT53" s="8"/>
      <c r="LUU53" s="8"/>
      <c r="LUV53" s="8"/>
      <c r="LUW53" s="8"/>
      <c r="LUX53" s="8"/>
      <c r="LUY53" s="8"/>
      <c r="LUZ53" s="8"/>
      <c r="LVA53" s="8"/>
      <c r="LVB53" s="8"/>
      <c r="LVC53" s="8"/>
      <c r="LVD53" s="8"/>
      <c r="LVE53" s="8"/>
      <c r="LVF53" s="8"/>
      <c r="LVG53" s="8"/>
      <c r="LVH53" s="8"/>
      <c r="LVI53" s="8"/>
      <c r="LVJ53" s="8"/>
      <c r="LVK53" s="8"/>
      <c r="LVL53" s="8"/>
      <c r="LVM53" s="8"/>
      <c r="LVN53" s="8"/>
      <c r="LVO53" s="8"/>
      <c r="LVP53" s="8"/>
      <c r="LVQ53" s="8"/>
      <c r="LVR53" s="8"/>
      <c r="LVS53" s="8"/>
      <c r="LVT53" s="8"/>
      <c r="LVU53" s="8"/>
      <c r="LVV53" s="8"/>
      <c r="LVW53" s="8"/>
      <c r="LVX53" s="8"/>
      <c r="LVY53" s="8"/>
      <c r="LVZ53" s="8"/>
      <c r="LWA53" s="8"/>
      <c r="LWB53" s="8"/>
      <c r="LWC53" s="8"/>
      <c r="LWD53" s="8"/>
      <c r="LWE53" s="8"/>
      <c r="LWF53" s="8"/>
      <c r="LWG53" s="8"/>
      <c r="LWH53" s="8"/>
      <c r="LWI53" s="8"/>
      <c r="LWJ53" s="8"/>
      <c r="LWK53" s="8"/>
      <c r="LWL53" s="8"/>
      <c r="LWM53" s="8"/>
      <c r="LWN53" s="8"/>
      <c r="LWO53" s="8"/>
      <c r="LWP53" s="8"/>
      <c r="LWQ53" s="8"/>
      <c r="LWR53" s="8"/>
      <c r="LWS53" s="8"/>
      <c r="LWT53" s="8"/>
      <c r="LWU53" s="8"/>
      <c r="LWV53" s="8"/>
      <c r="LWW53" s="8"/>
      <c r="LWX53" s="8"/>
      <c r="LWY53" s="8"/>
      <c r="LWZ53" s="8"/>
      <c r="LXA53" s="8"/>
      <c r="LXB53" s="8"/>
      <c r="LXC53" s="8"/>
      <c r="LXD53" s="8"/>
      <c r="LXE53" s="8"/>
      <c r="LXF53" s="8"/>
      <c r="LXG53" s="8"/>
      <c r="LXH53" s="8"/>
      <c r="LXI53" s="8"/>
      <c r="LXJ53" s="8"/>
      <c r="LXK53" s="8"/>
      <c r="LXL53" s="8"/>
      <c r="LXM53" s="8"/>
      <c r="LXN53" s="8"/>
      <c r="LXO53" s="8"/>
      <c r="LXP53" s="8"/>
      <c r="LXQ53" s="8"/>
      <c r="LXR53" s="8"/>
      <c r="LXS53" s="8"/>
      <c r="LXT53" s="8"/>
      <c r="LXU53" s="8"/>
      <c r="LXV53" s="8"/>
      <c r="LXW53" s="8"/>
      <c r="LXX53" s="8"/>
      <c r="LXY53" s="8"/>
      <c r="LXZ53" s="8"/>
      <c r="LYA53" s="8"/>
      <c r="LYB53" s="8"/>
      <c r="LYC53" s="8"/>
      <c r="LYD53" s="8"/>
      <c r="LYE53" s="8"/>
      <c r="LYF53" s="8"/>
      <c r="LYG53" s="8"/>
      <c r="LYH53" s="8"/>
      <c r="LYI53" s="8"/>
      <c r="LYJ53" s="8"/>
      <c r="LYK53" s="8"/>
      <c r="LYL53" s="8"/>
      <c r="LYM53" s="8"/>
      <c r="LYN53" s="8"/>
      <c r="LYO53" s="8"/>
      <c r="LYP53" s="8"/>
      <c r="LYQ53" s="8"/>
      <c r="LYR53" s="8"/>
      <c r="LYS53" s="8"/>
      <c r="LYT53" s="8"/>
      <c r="LYU53" s="8"/>
      <c r="LYV53" s="8"/>
      <c r="LYW53" s="8"/>
      <c r="LYX53" s="8"/>
      <c r="LYY53" s="8"/>
      <c r="LYZ53" s="8"/>
      <c r="LZA53" s="8"/>
      <c r="LZB53" s="8"/>
      <c r="LZC53" s="8"/>
      <c r="LZD53" s="8"/>
      <c r="LZE53" s="8"/>
      <c r="LZF53" s="8"/>
      <c r="LZG53" s="8"/>
      <c r="LZH53" s="8"/>
      <c r="LZI53" s="8"/>
      <c r="LZJ53" s="8"/>
      <c r="LZK53" s="8"/>
      <c r="LZL53" s="8"/>
      <c r="LZM53" s="8"/>
      <c r="LZN53" s="8"/>
      <c r="LZO53" s="8"/>
      <c r="LZP53" s="8"/>
      <c r="LZQ53" s="8"/>
      <c r="LZR53" s="8"/>
      <c r="LZS53" s="8"/>
      <c r="LZT53" s="8"/>
      <c r="LZU53" s="8"/>
      <c r="LZV53" s="8"/>
      <c r="LZW53" s="8"/>
      <c r="LZX53" s="8"/>
      <c r="LZY53" s="8"/>
      <c r="LZZ53" s="8"/>
      <c r="MAA53" s="8"/>
      <c r="MAB53" s="8"/>
      <c r="MAC53" s="8"/>
      <c r="MAD53" s="8"/>
      <c r="MAE53" s="8"/>
      <c r="MAF53" s="8"/>
      <c r="MAG53" s="8"/>
      <c r="MAH53" s="8"/>
      <c r="MAI53" s="8"/>
      <c r="MAJ53" s="8"/>
      <c r="MAK53" s="8"/>
      <c r="MAL53" s="8"/>
      <c r="MAM53" s="8"/>
      <c r="MAN53" s="8"/>
      <c r="MAO53" s="8"/>
      <c r="MAP53" s="8"/>
      <c r="MAQ53" s="8"/>
      <c r="MAR53" s="8"/>
      <c r="MAS53" s="8"/>
      <c r="MAT53" s="8"/>
      <c r="MAU53" s="8"/>
      <c r="MAV53" s="8"/>
      <c r="MAW53" s="8"/>
      <c r="MAX53" s="8"/>
      <c r="MAY53" s="8"/>
      <c r="MAZ53" s="8"/>
      <c r="MBA53" s="8"/>
      <c r="MBB53" s="8"/>
      <c r="MBC53" s="8"/>
      <c r="MBD53" s="8"/>
      <c r="MBE53" s="8"/>
      <c r="MBF53" s="8"/>
      <c r="MBG53" s="8"/>
      <c r="MBH53" s="8"/>
      <c r="MBI53" s="8"/>
      <c r="MBJ53" s="8"/>
      <c r="MBK53" s="8"/>
      <c r="MBL53" s="8"/>
      <c r="MBM53" s="8"/>
      <c r="MBN53" s="8"/>
      <c r="MBO53" s="8"/>
      <c r="MBP53" s="8"/>
      <c r="MBQ53" s="8"/>
      <c r="MBR53" s="8"/>
      <c r="MBS53" s="8"/>
      <c r="MBT53" s="8"/>
      <c r="MBU53" s="8"/>
      <c r="MBV53" s="8"/>
      <c r="MBW53" s="8"/>
      <c r="MBX53" s="8"/>
      <c r="MBY53" s="8"/>
      <c r="MBZ53" s="8"/>
      <c r="MCA53" s="8"/>
      <c r="MCB53" s="8"/>
      <c r="MCC53" s="8"/>
      <c r="MCD53" s="8"/>
      <c r="MCE53" s="8"/>
      <c r="MCF53" s="8"/>
      <c r="MCG53" s="8"/>
      <c r="MCH53" s="8"/>
      <c r="MCI53" s="8"/>
      <c r="MCJ53" s="8"/>
      <c r="MCK53" s="8"/>
      <c r="MCL53" s="8"/>
      <c r="MCM53" s="8"/>
      <c r="MCN53" s="8"/>
      <c r="MCO53" s="8"/>
      <c r="MCP53" s="8"/>
      <c r="MCQ53" s="8"/>
      <c r="MCR53" s="8"/>
      <c r="MCS53" s="8"/>
      <c r="MCT53" s="8"/>
      <c r="MCU53" s="8"/>
      <c r="MCV53" s="8"/>
      <c r="MCW53" s="8"/>
      <c r="MCX53" s="8"/>
      <c r="MCY53" s="8"/>
      <c r="MCZ53" s="8"/>
      <c r="MDA53" s="8"/>
      <c r="MDB53" s="8"/>
      <c r="MDC53" s="8"/>
      <c r="MDD53" s="8"/>
      <c r="MDE53" s="8"/>
      <c r="MDF53" s="8"/>
      <c r="MDG53" s="8"/>
      <c r="MDH53" s="8"/>
      <c r="MDI53" s="8"/>
      <c r="MDJ53" s="8"/>
      <c r="MDK53" s="8"/>
      <c r="MDL53" s="8"/>
      <c r="MDM53" s="8"/>
      <c r="MDN53" s="8"/>
      <c r="MDO53" s="8"/>
      <c r="MDP53" s="8"/>
      <c r="MDQ53" s="8"/>
      <c r="MDR53" s="8"/>
      <c r="MDS53" s="8"/>
      <c r="MDT53" s="8"/>
      <c r="MDU53" s="8"/>
      <c r="MDV53" s="8"/>
      <c r="MDW53" s="8"/>
      <c r="MDX53" s="8"/>
      <c r="MDY53" s="8"/>
      <c r="MDZ53" s="8"/>
      <c r="MEA53" s="8"/>
      <c r="MEB53" s="8"/>
      <c r="MEC53" s="8"/>
      <c r="MED53" s="8"/>
      <c r="MEE53" s="8"/>
      <c r="MEF53" s="8"/>
      <c r="MEG53" s="8"/>
      <c r="MEH53" s="8"/>
      <c r="MEI53" s="8"/>
      <c r="MEJ53" s="8"/>
      <c r="MEK53" s="8"/>
      <c r="MEL53" s="8"/>
      <c r="MEM53" s="8"/>
      <c r="MEN53" s="8"/>
      <c r="MEO53" s="8"/>
      <c r="MEP53" s="8"/>
      <c r="MEQ53" s="8"/>
      <c r="MER53" s="8"/>
      <c r="MES53" s="8"/>
      <c r="MET53" s="8"/>
      <c r="MEU53" s="8"/>
      <c r="MEV53" s="8"/>
      <c r="MEW53" s="8"/>
      <c r="MEX53" s="8"/>
      <c r="MEY53" s="8"/>
      <c r="MEZ53" s="8"/>
      <c r="MFA53" s="8"/>
      <c r="MFB53" s="8"/>
      <c r="MFC53" s="8"/>
      <c r="MFD53" s="8"/>
      <c r="MFE53" s="8"/>
      <c r="MFF53" s="8"/>
      <c r="MFG53" s="8"/>
      <c r="MFH53" s="8"/>
      <c r="MFI53" s="8"/>
      <c r="MFJ53" s="8"/>
      <c r="MFK53" s="8"/>
      <c r="MFL53" s="8"/>
      <c r="MFM53" s="8"/>
      <c r="MFN53" s="8"/>
      <c r="MFO53" s="8"/>
      <c r="MFP53" s="8"/>
      <c r="MFQ53" s="8"/>
      <c r="MFR53" s="8"/>
      <c r="MFS53" s="8"/>
      <c r="MFT53" s="8"/>
      <c r="MFU53" s="8"/>
      <c r="MFV53" s="8"/>
      <c r="MFW53" s="8"/>
      <c r="MFX53" s="8"/>
      <c r="MFY53" s="8"/>
      <c r="MFZ53" s="8"/>
      <c r="MGA53" s="8"/>
      <c r="MGB53" s="8"/>
      <c r="MGC53" s="8"/>
      <c r="MGD53" s="8"/>
      <c r="MGE53" s="8"/>
      <c r="MGF53" s="8"/>
      <c r="MGG53" s="8"/>
      <c r="MGH53" s="8"/>
      <c r="MGI53" s="8"/>
      <c r="MGJ53" s="8"/>
      <c r="MGK53" s="8"/>
      <c r="MGL53" s="8"/>
      <c r="MGM53" s="8"/>
      <c r="MGN53" s="8"/>
      <c r="MGO53" s="8"/>
      <c r="MGP53" s="8"/>
      <c r="MGQ53" s="8"/>
      <c r="MGR53" s="8"/>
      <c r="MGS53" s="8"/>
      <c r="MGT53" s="8"/>
      <c r="MGU53" s="8"/>
      <c r="MGV53" s="8"/>
      <c r="MGW53" s="8"/>
      <c r="MGX53" s="8"/>
      <c r="MGY53" s="8"/>
      <c r="MGZ53" s="8"/>
      <c r="MHA53" s="8"/>
      <c r="MHB53" s="8"/>
      <c r="MHC53" s="8"/>
      <c r="MHD53" s="8"/>
      <c r="MHE53" s="8"/>
      <c r="MHF53" s="8"/>
      <c r="MHG53" s="8"/>
      <c r="MHH53" s="8"/>
      <c r="MHI53" s="8"/>
      <c r="MHJ53" s="8"/>
      <c r="MHK53" s="8"/>
      <c r="MHL53" s="8"/>
      <c r="MHM53" s="8"/>
      <c r="MHN53" s="8"/>
      <c r="MHO53" s="8"/>
      <c r="MHP53" s="8"/>
      <c r="MHQ53" s="8"/>
      <c r="MHR53" s="8"/>
      <c r="MHS53" s="8"/>
      <c r="MHT53" s="8"/>
      <c r="MHU53" s="8"/>
      <c r="MHV53" s="8"/>
      <c r="MHW53" s="8"/>
      <c r="MHX53" s="8"/>
      <c r="MHY53" s="8"/>
      <c r="MHZ53" s="8"/>
      <c r="MIA53" s="8"/>
      <c r="MIB53" s="8"/>
      <c r="MIC53" s="8"/>
      <c r="MID53" s="8"/>
      <c r="MIE53" s="8"/>
      <c r="MIF53" s="8"/>
      <c r="MIG53" s="8"/>
      <c r="MIH53" s="8"/>
      <c r="MII53" s="8"/>
      <c r="MIJ53" s="8"/>
      <c r="MIK53" s="8"/>
      <c r="MIL53" s="8"/>
      <c r="MIM53" s="8"/>
      <c r="MIN53" s="8"/>
      <c r="MIO53" s="8"/>
      <c r="MIP53" s="8"/>
      <c r="MIQ53" s="8"/>
      <c r="MIR53" s="8"/>
      <c r="MIS53" s="8"/>
      <c r="MIT53" s="8"/>
      <c r="MIU53" s="8"/>
      <c r="MIV53" s="8"/>
      <c r="MIW53" s="8"/>
      <c r="MIX53" s="8"/>
      <c r="MIY53" s="8"/>
      <c r="MIZ53" s="8"/>
      <c r="MJA53" s="8"/>
      <c r="MJB53" s="8"/>
      <c r="MJC53" s="8"/>
      <c r="MJD53" s="8"/>
      <c r="MJE53" s="8"/>
      <c r="MJF53" s="8"/>
      <c r="MJG53" s="8"/>
      <c r="MJH53" s="8"/>
      <c r="MJI53" s="8"/>
      <c r="MJJ53" s="8"/>
      <c r="MJK53" s="8"/>
      <c r="MJL53" s="8"/>
      <c r="MJM53" s="8"/>
      <c r="MJN53" s="8"/>
      <c r="MJO53" s="8"/>
      <c r="MJP53" s="8"/>
      <c r="MJQ53" s="8"/>
      <c r="MJR53" s="8"/>
      <c r="MJS53" s="8"/>
      <c r="MJT53" s="8"/>
      <c r="MJU53" s="8"/>
      <c r="MJV53" s="8"/>
      <c r="MJW53" s="8"/>
      <c r="MJX53" s="8"/>
      <c r="MJY53" s="8"/>
      <c r="MJZ53" s="8"/>
      <c r="MKA53" s="8"/>
      <c r="MKB53" s="8"/>
      <c r="MKC53" s="8"/>
      <c r="MKD53" s="8"/>
      <c r="MKE53" s="8"/>
      <c r="MKF53" s="8"/>
      <c r="MKG53" s="8"/>
      <c r="MKH53" s="8"/>
      <c r="MKI53" s="8"/>
      <c r="MKJ53" s="8"/>
      <c r="MKK53" s="8"/>
      <c r="MKL53" s="8"/>
      <c r="MKM53" s="8"/>
      <c r="MKN53" s="8"/>
      <c r="MKO53" s="8"/>
      <c r="MKP53" s="8"/>
      <c r="MKQ53" s="8"/>
      <c r="MKR53" s="8"/>
      <c r="MKS53" s="8"/>
      <c r="MKT53" s="8"/>
      <c r="MKU53" s="8"/>
      <c r="MKV53" s="8"/>
      <c r="MKW53" s="8"/>
      <c r="MKX53" s="8"/>
      <c r="MKY53" s="8"/>
      <c r="MKZ53" s="8"/>
      <c r="MLA53" s="8"/>
      <c r="MLB53" s="8"/>
      <c r="MLC53" s="8"/>
      <c r="MLD53" s="8"/>
      <c r="MLE53" s="8"/>
      <c r="MLF53" s="8"/>
      <c r="MLG53" s="8"/>
      <c r="MLH53" s="8"/>
      <c r="MLI53" s="8"/>
      <c r="MLJ53" s="8"/>
      <c r="MLK53" s="8"/>
      <c r="MLL53" s="8"/>
      <c r="MLM53" s="8"/>
      <c r="MLN53" s="8"/>
      <c r="MLO53" s="8"/>
      <c r="MLP53" s="8"/>
      <c r="MLQ53" s="8"/>
      <c r="MLR53" s="8"/>
      <c r="MLS53" s="8"/>
      <c r="MLT53" s="8"/>
      <c r="MLU53" s="8"/>
      <c r="MLV53" s="8"/>
      <c r="MLW53" s="8"/>
      <c r="MLX53" s="8"/>
      <c r="MLY53" s="8"/>
      <c r="MLZ53" s="8"/>
      <c r="MMA53" s="8"/>
      <c r="MMB53" s="8"/>
      <c r="MMC53" s="8"/>
      <c r="MMD53" s="8"/>
      <c r="MME53" s="8"/>
      <c r="MMF53" s="8"/>
      <c r="MMG53" s="8"/>
      <c r="MMH53" s="8"/>
      <c r="MMI53" s="8"/>
      <c r="MMJ53" s="8"/>
      <c r="MMK53" s="8"/>
      <c r="MML53" s="8"/>
      <c r="MMM53" s="8"/>
      <c r="MMN53" s="8"/>
      <c r="MMO53" s="8"/>
      <c r="MMP53" s="8"/>
      <c r="MMQ53" s="8"/>
      <c r="MMR53" s="8"/>
      <c r="MMS53" s="8"/>
      <c r="MMT53" s="8"/>
      <c r="MMU53" s="8"/>
      <c r="MMV53" s="8"/>
      <c r="MMW53" s="8"/>
      <c r="MMX53" s="8"/>
      <c r="MMY53" s="8"/>
      <c r="MMZ53" s="8"/>
      <c r="MNA53" s="8"/>
      <c r="MNB53" s="8"/>
      <c r="MNC53" s="8"/>
      <c r="MND53" s="8"/>
      <c r="MNE53" s="8"/>
      <c r="MNF53" s="8"/>
      <c r="MNG53" s="8"/>
      <c r="MNH53" s="8"/>
      <c r="MNI53" s="8"/>
      <c r="MNJ53" s="8"/>
      <c r="MNK53" s="8"/>
      <c r="MNL53" s="8"/>
      <c r="MNM53" s="8"/>
      <c r="MNN53" s="8"/>
      <c r="MNO53" s="8"/>
      <c r="MNP53" s="8"/>
      <c r="MNQ53" s="8"/>
      <c r="MNR53" s="8"/>
      <c r="MNS53" s="8"/>
      <c r="MNT53" s="8"/>
      <c r="MNU53" s="8"/>
      <c r="MNV53" s="8"/>
      <c r="MNW53" s="8"/>
      <c r="MNX53" s="8"/>
      <c r="MNY53" s="8"/>
      <c r="MNZ53" s="8"/>
      <c r="MOA53" s="8"/>
      <c r="MOB53" s="8"/>
      <c r="MOC53" s="8"/>
      <c r="MOD53" s="8"/>
      <c r="MOE53" s="8"/>
      <c r="MOF53" s="8"/>
      <c r="MOG53" s="8"/>
      <c r="MOH53" s="8"/>
      <c r="MOI53" s="8"/>
      <c r="MOJ53" s="8"/>
      <c r="MOK53" s="8"/>
      <c r="MOL53" s="8"/>
      <c r="MOM53" s="8"/>
      <c r="MON53" s="8"/>
      <c r="MOO53" s="8"/>
      <c r="MOP53" s="8"/>
      <c r="MOQ53" s="8"/>
      <c r="MOR53" s="8"/>
      <c r="MOS53" s="8"/>
      <c r="MOT53" s="8"/>
      <c r="MOU53" s="8"/>
      <c r="MOV53" s="8"/>
      <c r="MOW53" s="8"/>
      <c r="MOX53" s="8"/>
      <c r="MOY53" s="8"/>
      <c r="MOZ53" s="8"/>
      <c r="MPA53" s="8"/>
      <c r="MPB53" s="8"/>
      <c r="MPC53" s="8"/>
      <c r="MPD53" s="8"/>
      <c r="MPE53" s="8"/>
      <c r="MPF53" s="8"/>
      <c r="MPG53" s="8"/>
      <c r="MPH53" s="8"/>
      <c r="MPI53" s="8"/>
      <c r="MPJ53" s="8"/>
      <c r="MPK53" s="8"/>
      <c r="MPL53" s="8"/>
      <c r="MPM53" s="8"/>
      <c r="MPN53" s="8"/>
      <c r="MPO53" s="8"/>
      <c r="MPP53" s="8"/>
      <c r="MPQ53" s="8"/>
      <c r="MPR53" s="8"/>
      <c r="MPS53" s="8"/>
      <c r="MPT53" s="8"/>
      <c r="MPU53" s="8"/>
      <c r="MPV53" s="8"/>
      <c r="MPW53" s="8"/>
      <c r="MPX53" s="8"/>
      <c r="MPY53" s="8"/>
      <c r="MPZ53" s="8"/>
      <c r="MQA53" s="8"/>
      <c r="MQB53" s="8"/>
      <c r="MQC53" s="8"/>
      <c r="MQD53" s="8"/>
      <c r="MQE53" s="8"/>
      <c r="MQF53" s="8"/>
      <c r="MQG53" s="8"/>
      <c r="MQH53" s="8"/>
      <c r="MQI53" s="8"/>
      <c r="MQJ53" s="8"/>
      <c r="MQK53" s="8"/>
      <c r="MQL53" s="8"/>
      <c r="MQM53" s="8"/>
      <c r="MQN53" s="8"/>
      <c r="MQO53" s="8"/>
      <c r="MQP53" s="8"/>
      <c r="MQQ53" s="8"/>
      <c r="MQR53" s="8"/>
      <c r="MQS53" s="8"/>
      <c r="MQT53" s="8"/>
      <c r="MQU53" s="8"/>
      <c r="MQV53" s="8"/>
      <c r="MQW53" s="8"/>
      <c r="MQX53" s="8"/>
      <c r="MQY53" s="8"/>
      <c r="MQZ53" s="8"/>
      <c r="MRA53" s="8"/>
      <c r="MRB53" s="8"/>
      <c r="MRC53" s="8"/>
      <c r="MRD53" s="8"/>
      <c r="MRE53" s="8"/>
      <c r="MRF53" s="8"/>
      <c r="MRG53" s="8"/>
      <c r="MRH53" s="8"/>
      <c r="MRI53" s="8"/>
      <c r="MRJ53" s="8"/>
      <c r="MRK53" s="8"/>
      <c r="MRL53" s="8"/>
      <c r="MRM53" s="8"/>
      <c r="MRN53" s="8"/>
      <c r="MRO53" s="8"/>
      <c r="MRP53" s="8"/>
      <c r="MRQ53" s="8"/>
      <c r="MRR53" s="8"/>
      <c r="MRS53" s="8"/>
      <c r="MRT53" s="8"/>
      <c r="MRU53" s="8"/>
      <c r="MRV53" s="8"/>
      <c r="MRW53" s="8"/>
      <c r="MRX53" s="8"/>
      <c r="MRY53" s="8"/>
      <c r="MRZ53" s="8"/>
      <c r="MSA53" s="8"/>
      <c r="MSB53" s="8"/>
      <c r="MSC53" s="8"/>
      <c r="MSD53" s="8"/>
      <c r="MSE53" s="8"/>
      <c r="MSF53" s="8"/>
      <c r="MSG53" s="8"/>
      <c r="MSH53" s="8"/>
      <c r="MSI53" s="8"/>
      <c r="MSJ53" s="8"/>
      <c r="MSK53" s="8"/>
      <c r="MSL53" s="8"/>
      <c r="MSM53" s="8"/>
      <c r="MSN53" s="8"/>
      <c r="MSO53" s="8"/>
      <c r="MSP53" s="8"/>
      <c r="MSQ53" s="8"/>
      <c r="MSR53" s="8"/>
      <c r="MSS53" s="8"/>
      <c r="MST53" s="8"/>
      <c r="MSU53" s="8"/>
      <c r="MSV53" s="8"/>
      <c r="MSW53" s="8"/>
      <c r="MSX53" s="8"/>
      <c r="MSY53" s="8"/>
      <c r="MSZ53" s="8"/>
      <c r="MTA53" s="8"/>
      <c r="MTB53" s="8"/>
      <c r="MTC53" s="8"/>
      <c r="MTD53" s="8"/>
      <c r="MTE53" s="8"/>
      <c r="MTF53" s="8"/>
      <c r="MTG53" s="8"/>
      <c r="MTH53" s="8"/>
      <c r="MTI53" s="8"/>
      <c r="MTJ53" s="8"/>
      <c r="MTK53" s="8"/>
      <c r="MTL53" s="8"/>
      <c r="MTM53" s="8"/>
      <c r="MTN53" s="8"/>
      <c r="MTO53" s="8"/>
      <c r="MTP53" s="8"/>
      <c r="MTQ53" s="8"/>
      <c r="MTR53" s="8"/>
      <c r="MTS53" s="8"/>
      <c r="MTT53" s="8"/>
      <c r="MTU53" s="8"/>
      <c r="MTV53" s="8"/>
      <c r="MTW53" s="8"/>
      <c r="MTX53" s="8"/>
      <c r="MTY53" s="8"/>
      <c r="MTZ53" s="8"/>
      <c r="MUA53" s="8"/>
      <c r="MUB53" s="8"/>
      <c r="MUC53" s="8"/>
      <c r="MUD53" s="8"/>
      <c r="MUE53" s="8"/>
      <c r="MUF53" s="8"/>
      <c r="MUG53" s="8"/>
      <c r="MUH53" s="8"/>
      <c r="MUI53" s="8"/>
      <c r="MUJ53" s="8"/>
      <c r="MUK53" s="8"/>
      <c r="MUL53" s="8"/>
      <c r="MUM53" s="8"/>
      <c r="MUN53" s="8"/>
      <c r="MUO53" s="8"/>
      <c r="MUP53" s="8"/>
      <c r="MUQ53" s="8"/>
      <c r="MUR53" s="8"/>
      <c r="MUS53" s="8"/>
      <c r="MUT53" s="8"/>
      <c r="MUU53" s="8"/>
      <c r="MUV53" s="8"/>
      <c r="MUW53" s="8"/>
      <c r="MUX53" s="8"/>
      <c r="MUY53" s="8"/>
      <c r="MUZ53" s="8"/>
      <c r="MVA53" s="8"/>
      <c r="MVB53" s="8"/>
      <c r="MVC53" s="8"/>
      <c r="MVD53" s="8"/>
      <c r="MVE53" s="8"/>
      <c r="MVF53" s="8"/>
      <c r="MVG53" s="8"/>
      <c r="MVH53" s="8"/>
      <c r="MVI53" s="8"/>
      <c r="MVJ53" s="8"/>
      <c r="MVK53" s="8"/>
      <c r="MVL53" s="8"/>
      <c r="MVM53" s="8"/>
      <c r="MVN53" s="8"/>
      <c r="MVO53" s="8"/>
      <c r="MVP53" s="8"/>
      <c r="MVQ53" s="8"/>
      <c r="MVR53" s="8"/>
      <c r="MVS53" s="8"/>
      <c r="MVT53" s="8"/>
      <c r="MVU53" s="8"/>
      <c r="MVV53" s="8"/>
      <c r="MVW53" s="8"/>
      <c r="MVX53" s="8"/>
      <c r="MVY53" s="8"/>
      <c r="MVZ53" s="8"/>
      <c r="MWA53" s="8"/>
      <c r="MWB53" s="8"/>
      <c r="MWC53" s="8"/>
      <c r="MWD53" s="8"/>
      <c r="MWE53" s="8"/>
      <c r="MWF53" s="8"/>
      <c r="MWG53" s="8"/>
      <c r="MWH53" s="8"/>
      <c r="MWI53" s="8"/>
      <c r="MWJ53" s="8"/>
      <c r="MWK53" s="8"/>
      <c r="MWL53" s="8"/>
      <c r="MWM53" s="8"/>
      <c r="MWN53" s="8"/>
      <c r="MWO53" s="8"/>
      <c r="MWP53" s="8"/>
      <c r="MWQ53" s="8"/>
      <c r="MWR53" s="8"/>
      <c r="MWS53" s="8"/>
      <c r="MWT53" s="8"/>
      <c r="MWU53" s="8"/>
      <c r="MWV53" s="8"/>
      <c r="MWW53" s="8"/>
      <c r="MWX53" s="8"/>
      <c r="MWY53" s="8"/>
      <c r="MWZ53" s="8"/>
      <c r="MXA53" s="8"/>
      <c r="MXB53" s="8"/>
      <c r="MXC53" s="8"/>
      <c r="MXD53" s="8"/>
      <c r="MXE53" s="8"/>
      <c r="MXF53" s="8"/>
      <c r="MXG53" s="8"/>
      <c r="MXH53" s="8"/>
      <c r="MXI53" s="8"/>
      <c r="MXJ53" s="8"/>
      <c r="MXK53" s="8"/>
      <c r="MXL53" s="8"/>
      <c r="MXM53" s="8"/>
      <c r="MXN53" s="8"/>
      <c r="MXO53" s="8"/>
      <c r="MXP53" s="8"/>
      <c r="MXQ53" s="8"/>
      <c r="MXR53" s="8"/>
      <c r="MXS53" s="8"/>
      <c r="MXT53" s="8"/>
      <c r="MXU53" s="8"/>
      <c r="MXV53" s="8"/>
      <c r="MXW53" s="8"/>
      <c r="MXX53" s="8"/>
      <c r="MXY53" s="8"/>
      <c r="MXZ53" s="8"/>
      <c r="MYA53" s="8"/>
      <c r="MYB53" s="8"/>
      <c r="MYC53" s="8"/>
      <c r="MYD53" s="8"/>
      <c r="MYE53" s="8"/>
      <c r="MYF53" s="8"/>
      <c r="MYG53" s="8"/>
      <c r="MYH53" s="8"/>
      <c r="MYI53" s="8"/>
      <c r="MYJ53" s="8"/>
      <c r="MYK53" s="8"/>
      <c r="MYL53" s="8"/>
      <c r="MYM53" s="8"/>
      <c r="MYN53" s="8"/>
      <c r="MYO53" s="8"/>
      <c r="MYP53" s="8"/>
      <c r="MYQ53" s="8"/>
      <c r="MYR53" s="8"/>
      <c r="MYS53" s="8"/>
      <c r="MYT53" s="8"/>
      <c r="MYU53" s="8"/>
      <c r="MYV53" s="8"/>
      <c r="MYW53" s="8"/>
      <c r="MYX53" s="8"/>
      <c r="MYY53" s="8"/>
      <c r="MYZ53" s="8"/>
      <c r="MZA53" s="8"/>
      <c r="MZB53" s="8"/>
      <c r="MZC53" s="8"/>
      <c r="MZD53" s="8"/>
      <c r="MZE53" s="8"/>
      <c r="MZF53" s="8"/>
      <c r="MZG53" s="8"/>
      <c r="MZH53" s="8"/>
      <c r="MZI53" s="8"/>
      <c r="MZJ53" s="8"/>
      <c r="MZK53" s="8"/>
      <c r="MZL53" s="8"/>
      <c r="MZM53" s="8"/>
      <c r="MZN53" s="8"/>
      <c r="MZO53" s="8"/>
      <c r="MZP53" s="8"/>
      <c r="MZQ53" s="8"/>
      <c r="MZR53" s="8"/>
      <c r="MZS53" s="8"/>
      <c r="MZT53" s="8"/>
      <c r="MZU53" s="8"/>
      <c r="MZV53" s="8"/>
      <c r="MZW53" s="8"/>
      <c r="MZX53" s="8"/>
      <c r="MZY53" s="8"/>
      <c r="MZZ53" s="8"/>
      <c r="NAA53" s="8"/>
      <c r="NAB53" s="8"/>
      <c r="NAC53" s="8"/>
      <c r="NAD53" s="8"/>
      <c r="NAE53" s="8"/>
      <c r="NAF53" s="8"/>
      <c r="NAG53" s="8"/>
      <c r="NAH53" s="8"/>
      <c r="NAI53" s="8"/>
      <c r="NAJ53" s="8"/>
      <c r="NAK53" s="8"/>
      <c r="NAL53" s="8"/>
      <c r="NAM53" s="8"/>
      <c r="NAN53" s="8"/>
      <c r="NAO53" s="8"/>
      <c r="NAP53" s="8"/>
      <c r="NAQ53" s="8"/>
      <c r="NAR53" s="8"/>
      <c r="NAS53" s="8"/>
      <c r="NAT53" s="8"/>
      <c r="NAU53" s="8"/>
      <c r="NAV53" s="8"/>
      <c r="NAW53" s="8"/>
      <c r="NAX53" s="8"/>
      <c r="NAY53" s="8"/>
      <c r="NAZ53" s="8"/>
      <c r="NBA53" s="8"/>
      <c r="NBB53" s="8"/>
      <c r="NBC53" s="8"/>
      <c r="NBD53" s="8"/>
      <c r="NBE53" s="8"/>
      <c r="NBF53" s="8"/>
      <c r="NBG53" s="8"/>
      <c r="NBH53" s="8"/>
      <c r="NBI53" s="8"/>
      <c r="NBJ53" s="8"/>
      <c r="NBK53" s="8"/>
      <c r="NBL53" s="8"/>
      <c r="NBM53" s="8"/>
      <c r="NBN53" s="8"/>
      <c r="NBO53" s="8"/>
      <c r="NBP53" s="8"/>
      <c r="NBQ53" s="8"/>
      <c r="NBR53" s="8"/>
      <c r="NBS53" s="8"/>
      <c r="NBT53" s="8"/>
      <c r="NBU53" s="8"/>
      <c r="NBV53" s="8"/>
      <c r="NBW53" s="8"/>
      <c r="NBX53" s="8"/>
      <c r="NBY53" s="8"/>
      <c r="NBZ53" s="8"/>
      <c r="NCA53" s="8"/>
      <c r="NCB53" s="8"/>
      <c r="NCC53" s="8"/>
      <c r="NCD53" s="8"/>
      <c r="NCE53" s="8"/>
      <c r="NCF53" s="8"/>
      <c r="NCG53" s="8"/>
      <c r="NCH53" s="8"/>
      <c r="NCI53" s="8"/>
      <c r="NCJ53" s="8"/>
      <c r="NCK53" s="8"/>
      <c r="NCL53" s="8"/>
      <c r="NCM53" s="8"/>
      <c r="NCN53" s="8"/>
      <c r="NCO53" s="8"/>
      <c r="NCP53" s="8"/>
      <c r="NCQ53" s="8"/>
      <c r="NCR53" s="8"/>
      <c r="NCS53" s="8"/>
      <c r="NCT53" s="8"/>
      <c r="NCU53" s="8"/>
      <c r="NCV53" s="8"/>
      <c r="NCW53" s="8"/>
      <c r="NCX53" s="8"/>
      <c r="NCY53" s="8"/>
      <c r="NCZ53" s="8"/>
      <c r="NDA53" s="8"/>
      <c r="NDB53" s="8"/>
      <c r="NDC53" s="8"/>
      <c r="NDD53" s="8"/>
      <c r="NDE53" s="8"/>
      <c r="NDF53" s="8"/>
      <c r="NDG53" s="8"/>
      <c r="NDH53" s="8"/>
      <c r="NDI53" s="8"/>
      <c r="NDJ53" s="8"/>
      <c r="NDK53" s="8"/>
      <c r="NDL53" s="8"/>
      <c r="NDM53" s="8"/>
      <c r="NDN53" s="8"/>
      <c r="NDO53" s="8"/>
      <c r="NDP53" s="8"/>
      <c r="NDQ53" s="8"/>
      <c r="NDR53" s="8"/>
      <c r="NDS53" s="8"/>
      <c r="NDT53" s="8"/>
      <c r="NDU53" s="8"/>
      <c r="NDV53" s="8"/>
      <c r="NDW53" s="8"/>
      <c r="NDX53" s="8"/>
      <c r="NDY53" s="8"/>
      <c r="NDZ53" s="8"/>
      <c r="NEA53" s="8"/>
      <c r="NEB53" s="8"/>
      <c r="NEC53" s="8"/>
      <c r="NED53" s="8"/>
      <c r="NEE53" s="8"/>
      <c r="NEF53" s="8"/>
      <c r="NEG53" s="8"/>
      <c r="NEH53" s="8"/>
      <c r="NEI53" s="8"/>
      <c r="NEJ53" s="8"/>
      <c r="NEK53" s="8"/>
      <c r="NEL53" s="8"/>
      <c r="NEM53" s="8"/>
      <c r="NEN53" s="8"/>
      <c r="NEO53" s="8"/>
      <c r="NEP53" s="8"/>
      <c r="NEQ53" s="8"/>
      <c r="NER53" s="8"/>
      <c r="NES53" s="8"/>
      <c r="NET53" s="8"/>
      <c r="NEU53" s="8"/>
      <c r="NEV53" s="8"/>
      <c r="NEW53" s="8"/>
      <c r="NEX53" s="8"/>
      <c r="NEY53" s="8"/>
      <c r="NEZ53" s="8"/>
      <c r="NFA53" s="8"/>
      <c r="NFB53" s="8"/>
      <c r="NFC53" s="8"/>
      <c r="NFD53" s="8"/>
      <c r="NFE53" s="8"/>
      <c r="NFF53" s="8"/>
      <c r="NFG53" s="8"/>
      <c r="NFH53" s="8"/>
      <c r="NFI53" s="8"/>
      <c r="NFJ53" s="8"/>
      <c r="NFK53" s="8"/>
      <c r="NFL53" s="8"/>
      <c r="NFM53" s="8"/>
      <c r="NFN53" s="8"/>
      <c r="NFO53" s="8"/>
      <c r="NFP53" s="8"/>
      <c r="NFQ53" s="8"/>
      <c r="NFR53" s="8"/>
      <c r="NFS53" s="8"/>
      <c r="NFT53" s="8"/>
      <c r="NFU53" s="8"/>
      <c r="NFV53" s="8"/>
      <c r="NFW53" s="8"/>
      <c r="NFX53" s="8"/>
      <c r="NFY53" s="8"/>
      <c r="NFZ53" s="8"/>
      <c r="NGA53" s="8"/>
      <c r="NGB53" s="8"/>
      <c r="NGC53" s="8"/>
      <c r="NGD53" s="8"/>
      <c r="NGE53" s="8"/>
      <c r="NGF53" s="8"/>
      <c r="NGG53" s="8"/>
      <c r="NGH53" s="8"/>
      <c r="NGI53" s="8"/>
      <c r="NGJ53" s="8"/>
      <c r="NGK53" s="8"/>
      <c r="NGL53" s="8"/>
      <c r="NGM53" s="8"/>
      <c r="NGN53" s="8"/>
      <c r="NGO53" s="8"/>
      <c r="NGP53" s="8"/>
      <c r="NGQ53" s="8"/>
      <c r="NGR53" s="8"/>
      <c r="NGS53" s="8"/>
      <c r="NGT53" s="8"/>
      <c r="NGU53" s="8"/>
      <c r="NGV53" s="8"/>
      <c r="NGW53" s="8"/>
      <c r="NGX53" s="8"/>
      <c r="NGY53" s="8"/>
      <c r="NGZ53" s="8"/>
      <c r="NHA53" s="8"/>
      <c r="NHB53" s="8"/>
      <c r="NHC53" s="8"/>
      <c r="NHD53" s="8"/>
      <c r="NHE53" s="8"/>
      <c r="NHF53" s="8"/>
      <c r="NHG53" s="8"/>
      <c r="NHH53" s="8"/>
      <c r="NHI53" s="8"/>
      <c r="NHJ53" s="8"/>
      <c r="NHK53" s="8"/>
      <c r="NHL53" s="8"/>
      <c r="NHM53" s="8"/>
      <c r="NHN53" s="8"/>
      <c r="NHO53" s="8"/>
      <c r="NHP53" s="8"/>
      <c r="NHQ53" s="8"/>
      <c r="NHR53" s="8"/>
      <c r="NHS53" s="8"/>
      <c r="NHT53" s="8"/>
      <c r="NHU53" s="8"/>
      <c r="NHV53" s="8"/>
      <c r="NHW53" s="8"/>
      <c r="NHX53" s="8"/>
      <c r="NHY53" s="8"/>
      <c r="NHZ53" s="8"/>
      <c r="NIA53" s="8"/>
      <c r="NIB53" s="8"/>
      <c r="NIC53" s="8"/>
      <c r="NID53" s="8"/>
      <c r="NIE53" s="8"/>
      <c r="NIF53" s="8"/>
      <c r="NIG53" s="8"/>
      <c r="NIH53" s="8"/>
      <c r="NII53" s="8"/>
      <c r="NIJ53" s="8"/>
      <c r="NIK53" s="8"/>
      <c r="NIL53" s="8"/>
      <c r="NIM53" s="8"/>
      <c r="NIN53" s="8"/>
      <c r="NIO53" s="8"/>
      <c r="NIP53" s="8"/>
      <c r="NIQ53" s="8"/>
      <c r="NIR53" s="8"/>
      <c r="NIS53" s="8"/>
      <c r="NIT53" s="8"/>
      <c r="NIU53" s="8"/>
      <c r="NIV53" s="8"/>
      <c r="NIW53" s="8"/>
      <c r="NIX53" s="8"/>
      <c r="NIY53" s="8"/>
      <c r="NIZ53" s="8"/>
      <c r="NJA53" s="8"/>
      <c r="NJB53" s="8"/>
      <c r="NJC53" s="8"/>
      <c r="NJD53" s="8"/>
      <c r="NJE53" s="8"/>
      <c r="NJF53" s="8"/>
      <c r="NJG53" s="8"/>
      <c r="NJH53" s="8"/>
      <c r="NJI53" s="8"/>
      <c r="NJJ53" s="8"/>
      <c r="NJK53" s="8"/>
      <c r="NJL53" s="8"/>
      <c r="NJM53" s="8"/>
      <c r="NJN53" s="8"/>
      <c r="NJO53" s="8"/>
      <c r="NJP53" s="8"/>
      <c r="NJQ53" s="8"/>
      <c r="NJR53" s="8"/>
      <c r="NJS53" s="8"/>
      <c r="NJT53" s="8"/>
      <c r="NJU53" s="8"/>
      <c r="NJV53" s="8"/>
      <c r="NJW53" s="8"/>
      <c r="NJX53" s="8"/>
      <c r="NJY53" s="8"/>
      <c r="NJZ53" s="8"/>
      <c r="NKA53" s="8"/>
      <c r="NKB53" s="8"/>
      <c r="NKC53" s="8"/>
      <c r="NKD53" s="8"/>
      <c r="NKE53" s="8"/>
      <c r="NKF53" s="8"/>
      <c r="NKG53" s="8"/>
      <c r="NKH53" s="8"/>
      <c r="NKI53" s="8"/>
      <c r="NKJ53" s="8"/>
      <c r="NKK53" s="8"/>
      <c r="NKL53" s="8"/>
      <c r="NKM53" s="8"/>
      <c r="NKN53" s="8"/>
      <c r="NKO53" s="8"/>
      <c r="NKP53" s="8"/>
      <c r="NKQ53" s="8"/>
      <c r="NKR53" s="8"/>
      <c r="NKS53" s="8"/>
      <c r="NKT53" s="8"/>
      <c r="NKU53" s="8"/>
      <c r="NKV53" s="8"/>
      <c r="NKW53" s="8"/>
      <c r="NKX53" s="8"/>
      <c r="NKY53" s="8"/>
      <c r="NKZ53" s="8"/>
      <c r="NLA53" s="8"/>
      <c r="NLB53" s="8"/>
      <c r="NLC53" s="8"/>
      <c r="NLD53" s="8"/>
      <c r="NLE53" s="8"/>
      <c r="NLF53" s="8"/>
      <c r="NLG53" s="8"/>
      <c r="NLH53" s="8"/>
      <c r="NLI53" s="8"/>
      <c r="NLJ53" s="8"/>
      <c r="NLK53" s="8"/>
      <c r="NLL53" s="8"/>
      <c r="NLM53" s="8"/>
      <c r="NLN53" s="8"/>
      <c r="NLO53" s="8"/>
      <c r="NLP53" s="8"/>
      <c r="NLQ53" s="8"/>
      <c r="NLR53" s="8"/>
      <c r="NLS53" s="8"/>
      <c r="NLT53" s="8"/>
      <c r="NLU53" s="8"/>
      <c r="NLV53" s="8"/>
      <c r="NLW53" s="8"/>
      <c r="NLX53" s="8"/>
      <c r="NLY53" s="8"/>
      <c r="NLZ53" s="8"/>
      <c r="NMA53" s="8"/>
      <c r="NMB53" s="8"/>
      <c r="NMC53" s="8"/>
      <c r="NMD53" s="8"/>
      <c r="NME53" s="8"/>
      <c r="NMF53" s="8"/>
      <c r="NMG53" s="8"/>
      <c r="NMH53" s="8"/>
      <c r="NMI53" s="8"/>
      <c r="NMJ53" s="8"/>
      <c r="NMK53" s="8"/>
      <c r="NML53" s="8"/>
      <c r="NMM53" s="8"/>
      <c r="NMN53" s="8"/>
      <c r="NMO53" s="8"/>
      <c r="NMP53" s="8"/>
      <c r="NMQ53" s="8"/>
      <c r="NMR53" s="8"/>
      <c r="NMS53" s="8"/>
      <c r="NMT53" s="8"/>
      <c r="NMU53" s="8"/>
      <c r="NMV53" s="8"/>
      <c r="NMW53" s="8"/>
      <c r="NMX53" s="8"/>
      <c r="NMY53" s="8"/>
      <c r="NMZ53" s="8"/>
      <c r="NNA53" s="8"/>
      <c r="NNB53" s="8"/>
      <c r="NNC53" s="8"/>
      <c r="NND53" s="8"/>
      <c r="NNE53" s="8"/>
      <c r="NNF53" s="8"/>
      <c r="NNG53" s="8"/>
      <c r="NNH53" s="8"/>
      <c r="NNI53" s="8"/>
      <c r="NNJ53" s="8"/>
      <c r="NNK53" s="8"/>
      <c r="NNL53" s="8"/>
      <c r="NNM53" s="8"/>
      <c r="NNN53" s="8"/>
      <c r="NNO53" s="8"/>
      <c r="NNP53" s="8"/>
      <c r="NNQ53" s="8"/>
      <c r="NNR53" s="8"/>
      <c r="NNS53" s="8"/>
      <c r="NNT53" s="8"/>
      <c r="NNU53" s="8"/>
      <c r="NNV53" s="8"/>
      <c r="NNW53" s="8"/>
      <c r="NNX53" s="8"/>
      <c r="NNY53" s="8"/>
      <c r="NNZ53" s="8"/>
      <c r="NOA53" s="8"/>
      <c r="NOB53" s="8"/>
      <c r="NOC53" s="8"/>
      <c r="NOD53" s="8"/>
      <c r="NOE53" s="8"/>
      <c r="NOF53" s="8"/>
      <c r="NOG53" s="8"/>
      <c r="NOH53" s="8"/>
      <c r="NOI53" s="8"/>
      <c r="NOJ53" s="8"/>
      <c r="NOK53" s="8"/>
      <c r="NOL53" s="8"/>
      <c r="NOM53" s="8"/>
      <c r="NON53" s="8"/>
      <c r="NOO53" s="8"/>
      <c r="NOP53" s="8"/>
      <c r="NOQ53" s="8"/>
      <c r="NOR53" s="8"/>
      <c r="NOS53" s="8"/>
      <c r="NOT53" s="8"/>
      <c r="NOU53" s="8"/>
      <c r="NOV53" s="8"/>
      <c r="NOW53" s="8"/>
      <c r="NOX53" s="8"/>
      <c r="NOY53" s="8"/>
      <c r="NOZ53" s="8"/>
      <c r="NPA53" s="8"/>
      <c r="NPB53" s="8"/>
      <c r="NPC53" s="8"/>
      <c r="NPD53" s="8"/>
      <c r="NPE53" s="8"/>
      <c r="NPF53" s="8"/>
      <c r="NPG53" s="8"/>
      <c r="NPH53" s="8"/>
      <c r="NPI53" s="8"/>
      <c r="NPJ53" s="8"/>
      <c r="NPK53" s="8"/>
      <c r="NPL53" s="8"/>
      <c r="NPM53" s="8"/>
      <c r="NPN53" s="8"/>
      <c r="NPO53" s="8"/>
      <c r="NPP53" s="8"/>
      <c r="NPQ53" s="8"/>
      <c r="NPR53" s="8"/>
      <c r="NPS53" s="8"/>
      <c r="NPT53" s="8"/>
      <c r="NPU53" s="8"/>
      <c r="NPV53" s="8"/>
      <c r="NPW53" s="8"/>
      <c r="NPX53" s="8"/>
      <c r="NPY53" s="8"/>
      <c r="NPZ53" s="8"/>
      <c r="NQA53" s="8"/>
      <c r="NQB53" s="8"/>
      <c r="NQC53" s="8"/>
      <c r="NQD53" s="8"/>
      <c r="NQE53" s="8"/>
      <c r="NQF53" s="8"/>
      <c r="NQG53" s="8"/>
      <c r="NQH53" s="8"/>
      <c r="NQI53" s="8"/>
      <c r="NQJ53" s="8"/>
      <c r="NQK53" s="8"/>
      <c r="NQL53" s="8"/>
      <c r="NQM53" s="8"/>
      <c r="NQN53" s="8"/>
      <c r="NQO53" s="8"/>
      <c r="NQP53" s="8"/>
      <c r="NQQ53" s="8"/>
      <c r="NQR53" s="8"/>
      <c r="NQS53" s="8"/>
      <c r="NQT53" s="8"/>
      <c r="NQU53" s="8"/>
      <c r="NQV53" s="8"/>
      <c r="NQW53" s="8"/>
      <c r="NQX53" s="8"/>
      <c r="NQY53" s="8"/>
      <c r="NQZ53" s="8"/>
      <c r="NRA53" s="8"/>
      <c r="NRB53" s="8"/>
      <c r="NRC53" s="8"/>
      <c r="NRD53" s="8"/>
      <c r="NRE53" s="8"/>
      <c r="NRF53" s="8"/>
      <c r="NRG53" s="8"/>
      <c r="NRH53" s="8"/>
      <c r="NRI53" s="8"/>
      <c r="NRJ53" s="8"/>
      <c r="NRK53" s="8"/>
      <c r="NRL53" s="8"/>
      <c r="NRM53" s="8"/>
      <c r="NRN53" s="8"/>
      <c r="NRO53" s="8"/>
      <c r="NRP53" s="8"/>
      <c r="NRQ53" s="8"/>
      <c r="NRR53" s="8"/>
      <c r="NRS53" s="8"/>
      <c r="NRT53" s="8"/>
      <c r="NRU53" s="8"/>
      <c r="NRV53" s="8"/>
      <c r="NRW53" s="8"/>
      <c r="NRX53" s="8"/>
      <c r="NRY53" s="8"/>
      <c r="NRZ53" s="8"/>
      <c r="NSA53" s="8"/>
      <c r="NSB53" s="8"/>
      <c r="NSC53" s="8"/>
      <c r="NSD53" s="8"/>
      <c r="NSE53" s="8"/>
      <c r="NSF53" s="8"/>
      <c r="NSG53" s="8"/>
      <c r="NSH53" s="8"/>
      <c r="NSI53" s="8"/>
      <c r="NSJ53" s="8"/>
      <c r="NSK53" s="8"/>
      <c r="NSL53" s="8"/>
      <c r="NSM53" s="8"/>
      <c r="NSN53" s="8"/>
      <c r="NSO53" s="8"/>
      <c r="NSP53" s="8"/>
      <c r="NSQ53" s="8"/>
      <c r="NSR53" s="8"/>
      <c r="NSS53" s="8"/>
      <c r="NST53" s="8"/>
      <c r="NSU53" s="8"/>
      <c r="NSV53" s="8"/>
      <c r="NSW53" s="8"/>
      <c r="NSX53" s="8"/>
      <c r="NSY53" s="8"/>
      <c r="NSZ53" s="8"/>
      <c r="NTA53" s="8"/>
      <c r="NTB53" s="8"/>
      <c r="NTC53" s="8"/>
      <c r="NTD53" s="8"/>
      <c r="NTE53" s="8"/>
      <c r="NTF53" s="8"/>
      <c r="NTG53" s="8"/>
      <c r="NTH53" s="8"/>
      <c r="NTI53" s="8"/>
      <c r="NTJ53" s="8"/>
      <c r="NTK53" s="8"/>
      <c r="NTL53" s="8"/>
      <c r="NTM53" s="8"/>
      <c r="NTN53" s="8"/>
      <c r="NTO53" s="8"/>
      <c r="NTP53" s="8"/>
      <c r="NTQ53" s="8"/>
      <c r="NTR53" s="8"/>
      <c r="NTS53" s="8"/>
      <c r="NTT53" s="8"/>
      <c r="NTU53" s="8"/>
      <c r="NTV53" s="8"/>
      <c r="NTW53" s="8"/>
      <c r="NTX53" s="8"/>
      <c r="NTY53" s="8"/>
      <c r="NTZ53" s="8"/>
      <c r="NUA53" s="8"/>
      <c r="NUB53" s="8"/>
      <c r="NUC53" s="8"/>
      <c r="NUD53" s="8"/>
      <c r="NUE53" s="8"/>
      <c r="NUF53" s="8"/>
      <c r="NUG53" s="8"/>
      <c r="NUH53" s="8"/>
      <c r="NUI53" s="8"/>
      <c r="NUJ53" s="8"/>
      <c r="NUK53" s="8"/>
      <c r="NUL53" s="8"/>
      <c r="NUM53" s="8"/>
      <c r="NUN53" s="8"/>
      <c r="NUO53" s="8"/>
      <c r="NUP53" s="8"/>
      <c r="NUQ53" s="8"/>
      <c r="NUR53" s="8"/>
      <c r="NUS53" s="8"/>
      <c r="NUT53" s="8"/>
      <c r="NUU53" s="8"/>
      <c r="NUV53" s="8"/>
      <c r="NUW53" s="8"/>
      <c r="NUX53" s="8"/>
      <c r="NUY53" s="8"/>
      <c r="NUZ53" s="8"/>
      <c r="NVA53" s="8"/>
      <c r="NVB53" s="8"/>
      <c r="NVC53" s="8"/>
      <c r="NVD53" s="8"/>
      <c r="NVE53" s="8"/>
      <c r="NVF53" s="8"/>
      <c r="NVG53" s="8"/>
      <c r="NVH53" s="8"/>
      <c r="NVI53" s="8"/>
      <c r="NVJ53" s="8"/>
      <c r="NVK53" s="8"/>
      <c r="NVL53" s="8"/>
      <c r="NVM53" s="8"/>
      <c r="NVN53" s="8"/>
      <c r="NVO53" s="8"/>
      <c r="NVP53" s="8"/>
      <c r="NVQ53" s="8"/>
      <c r="NVR53" s="8"/>
      <c r="NVS53" s="8"/>
      <c r="NVT53" s="8"/>
      <c r="NVU53" s="8"/>
      <c r="NVV53" s="8"/>
      <c r="NVW53" s="8"/>
      <c r="NVX53" s="8"/>
      <c r="NVY53" s="8"/>
      <c r="NVZ53" s="8"/>
      <c r="NWA53" s="8"/>
      <c r="NWB53" s="8"/>
      <c r="NWC53" s="8"/>
      <c r="NWD53" s="8"/>
      <c r="NWE53" s="8"/>
      <c r="NWF53" s="8"/>
      <c r="NWG53" s="8"/>
      <c r="NWH53" s="8"/>
      <c r="NWI53" s="8"/>
      <c r="NWJ53" s="8"/>
      <c r="NWK53" s="8"/>
      <c r="NWL53" s="8"/>
      <c r="NWM53" s="8"/>
      <c r="NWN53" s="8"/>
      <c r="NWO53" s="8"/>
      <c r="NWP53" s="8"/>
      <c r="NWQ53" s="8"/>
      <c r="NWR53" s="8"/>
      <c r="NWS53" s="8"/>
      <c r="NWT53" s="8"/>
      <c r="NWU53" s="8"/>
      <c r="NWV53" s="8"/>
      <c r="NWW53" s="8"/>
      <c r="NWX53" s="8"/>
      <c r="NWY53" s="8"/>
      <c r="NWZ53" s="8"/>
      <c r="NXA53" s="8"/>
      <c r="NXB53" s="8"/>
      <c r="NXC53" s="8"/>
      <c r="NXD53" s="8"/>
      <c r="NXE53" s="8"/>
      <c r="NXF53" s="8"/>
      <c r="NXG53" s="8"/>
      <c r="NXH53" s="8"/>
      <c r="NXI53" s="8"/>
      <c r="NXJ53" s="8"/>
      <c r="NXK53" s="8"/>
      <c r="NXL53" s="8"/>
      <c r="NXM53" s="8"/>
      <c r="NXN53" s="8"/>
      <c r="NXO53" s="8"/>
      <c r="NXP53" s="8"/>
      <c r="NXQ53" s="8"/>
      <c r="NXR53" s="8"/>
      <c r="NXS53" s="8"/>
      <c r="NXT53" s="8"/>
      <c r="NXU53" s="8"/>
      <c r="NXV53" s="8"/>
      <c r="NXW53" s="8"/>
      <c r="NXX53" s="8"/>
      <c r="NXY53" s="8"/>
      <c r="NXZ53" s="8"/>
      <c r="NYA53" s="8"/>
      <c r="NYB53" s="8"/>
      <c r="NYC53" s="8"/>
      <c r="NYD53" s="8"/>
      <c r="NYE53" s="8"/>
      <c r="NYF53" s="8"/>
      <c r="NYG53" s="8"/>
      <c r="NYH53" s="8"/>
      <c r="NYI53" s="8"/>
      <c r="NYJ53" s="8"/>
      <c r="NYK53" s="8"/>
      <c r="NYL53" s="8"/>
      <c r="NYM53" s="8"/>
      <c r="NYN53" s="8"/>
      <c r="NYO53" s="8"/>
      <c r="NYP53" s="8"/>
      <c r="NYQ53" s="8"/>
      <c r="NYR53" s="8"/>
      <c r="NYS53" s="8"/>
      <c r="NYT53" s="8"/>
      <c r="NYU53" s="8"/>
      <c r="NYV53" s="8"/>
      <c r="NYW53" s="8"/>
      <c r="NYX53" s="8"/>
      <c r="NYY53" s="8"/>
      <c r="NYZ53" s="8"/>
      <c r="NZA53" s="8"/>
      <c r="NZB53" s="8"/>
      <c r="NZC53" s="8"/>
      <c r="NZD53" s="8"/>
      <c r="NZE53" s="8"/>
      <c r="NZF53" s="8"/>
      <c r="NZG53" s="8"/>
      <c r="NZH53" s="8"/>
      <c r="NZI53" s="8"/>
      <c r="NZJ53" s="8"/>
      <c r="NZK53" s="8"/>
      <c r="NZL53" s="8"/>
      <c r="NZM53" s="8"/>
      <c r="NZN53" s="8"/>
      <c r="NZO53" s="8"/>
      <c r="NZP53" s="8"/>
      <c r="NZQ53" s="8"/>
      <c r="NZR53" s="8"/>
      <c r="NZS53" s="8"/>
      <c r="NZT53" s="8"/>
      <c r="NZU53" s="8"/>
      <c r="NZV53" s="8"/>
      <c r="NZW53" s="8"/>
      <c r="NZX53" s="8"/>
      <c r="NZY53" s="8"/>
      <c r="NZZ53" s="8"/>
      <c r="OAA53" s="8"/>
      <c r="OAB53" s="8"/>
      <c r="OAC53" s="8"/>
      <c r="OAD53" s="8"/>
      <c r="OAE53" s="8"/>
      <c r="OAF53" s="8"/>
      <c r="OAG53" s="8"/>
      <c r="OAH53" s="8"/>
      <c r="OAI53" s="8"/>
      <c r="OAJ53" s="8"/>
      <c r="OAK53" s="8"/>
      <c r="OAL53" s="8"/>
      <c r="OAM53" s="8"/>
      <c r="OAN53" s="8"/>
      <c r="OAO53" s="8"/>
      <c r="OAP53" s="8"/>
      <c r="OAQ53" s="8"/>
      <c r="OAR53" s="8"/>
      <c r="OAS53" s="8"/>
      <c r="OAT53" s="8"/>
      <c r="OAU53" s="8"/>
      <c r="OAV53" s="8"/>
      <c r="OAW53" s="8"/>
      <c r="OAX53" s="8"/>
      <c r="OAY53" s="8"/>
      <c r="OAZ53" s="8"/>
      <c r="OBA53" s="8"/>
      <c r="OBB53" s="8"/>
      <c r="OBC53" s="8"/>
      <c r="OBD53" s="8"/>
      <c r="OBE53" s="8"/>
      <c r="OBF53" s="8"/>
      <c r="OBG53" s="8"/>
      <c r="OBH53" s="8"/>
      <c r="OBI53" s="8"/>
      <c r="OBJ53" s="8"/>
      <c r="OBK53" s="8"/>
      <c r="OBL53" s="8"/>
      <c r="OBM53" s="8"/>
      <c r="OBN53" s="8"/>
      <c r="OBO53" s="8"/>
      <c r="OBP53" s="8"/>
      <c r="OBQ53" s="8"/>
      <c r="OBR53" s="8"/>
      <c r="OBS53" s="8"/>
      <c r="OBT53" s="8"/>
      <c r="OBU53" s="8"/>
      <c r="OBV53" s="8"/>
      <c r="OBW53" s="8"/>
      <c r="OBX53" s="8"/>
      <c r="OBY53" s="8"/>
      <c r="OBZ53" s="8"/>
      <c r="OCA53" s="8"/>
      <c r="OCB53" s="8"/>
      <c r="OCC53" s="8"/>
      <c r="OCD53" s="8"/>
      <c r="OCE53" s="8"/>
      <c r="OCF53" s="8"/>
      <c r="OCG53" s="8"/>
      <c r="OCH53" s="8"/>
      <c r="OCI53" s="8"/>
      <c r="OCJ53" s="8"/>
      <c r="OCK53" s="8"/>
      <c r="OCL53" s="8"/>
      <c r="OCM53" s="8"/>
      <c r="OCN53" s="8"/>
      <c r="OCO53" s="8"/>
      <c r="OCP53" s="8"/>
      <c r="OCQ53" s="8"/>
      <c r="OCR53" s="8"/>
      <c r="OCS53" s="8"/>
      <c r="OCT53" s="8"/>
      <c r="OCU53" s="8"/>
      <c r="OCV53" s="8"/>
      <c r="OCW53" s="8"/>
      <c r="OCX53" s="8"/>
      <c r="OCY53" s="8"/>
      <c r="OCZ53" s="8"/>
      <c r="ODA53" s="8"/>
      <c r="ODB53" s="8"/>
      <c r="ODC53" s="8"/>
      <c r="ODD53" s="8"/>
      <c r="ODE53" s="8"/>
      <c r="ODF53" s="8"/>
      <c r="ODG53" s="8"/>
      <c r="ODH53" s="8"/>
      <c r="ODI53" s="8"/>
      <c r="ODJ53" s="8"/>
      <c r="ODK53" s="8"/>
      <c r="ODL53" s="8"/>
      <c r="ODM53" s="8"/>
      <c r="ODN53" s="8"/>
      <c r="ODO53" s="8"/>
      <c r="ODP53" s="8"/>
      <c r="ODQ53" s="8"/>
      <c r="ODR53" s="8"/>
      <c r="ODS53" s="8"/>
      <c r="ODT53" s="8"/>
      <c r="ODU53" s="8"/>
      <c r="ODV53" s="8"/>
      <c r="ODW53" s="8"/>
      <c r="ODX53" s="8"/>
      <c r="ODY53" s="8"/>
      <c r="ODZ53" s="8"/>
      <c r="OEA53" s="8"/>
      <c r="OEB53" s="8"/>
      <c r="OEC53" s="8"/>
      <c r="OED53" s="8"/>
      <c r="OEE53" s="8"/>
      <c r="OEF53" s="8"/>
      <c r="OEG53" s="8"/>
      <c r="OEH53" s="8"/>
      <c r="OEI53" s="8"/>
      <c r="OEJ53" s="8"/>
      <c r="OEK53" s="8"/>
      <c r="OEL53" s="8"/>
      <c r="OEM53" s="8"/>
      <c r="OEN53" s="8"/>
      <c r="OEO53" s="8"/>
      <c r="OEP53" s="8"/>
      <c r="OEQ53" s="8"/>
      <c r="OER53" s="8"/>
      <c r="OES53" s="8"/>
      <c r="OET53" s="8"/>
      <c r="OEU53" s="8"/>
      <c r="OEV53" s="8"/>
      <c r="OEW53" s="8"/>
      <c r="OEX53" s="8"/>
      <c r="OEY53" s="8"/>
      <c r="OEZ53" s="8"/>
      <c r="OFA53" s="8"/>
      <c r="OFB53" s="8"/>
      <c r="OFC53" s="8"/>
      <c r="OFD53" s="8"/>
      <c r="OFE53" s="8"/>
      <c r="OFF53" s="8"/>
      <c r="OFG53" s="8"/>
      <c r="OFH53" s="8"/>
      <c r="OFI53" s="8"/>
      <c r="OFJ53" s="8"/>
      <c r="OFK53" s="8"/>
      <c r="OFL53" s="8"/>
      <c r="OFM53" s="8"/>
      <c r="OFN53" s="8"/>
      <c r="OFO53" s="8"/>
      <c r="OFP53" s="8"/>
      <c r="OFQ53" s="8"/>
      <c r="OFR53" s="8"/>
      <c r="OFS53" s="8"/>
      <c r="OFT53" s="8"/>
      <c r="OFU53" s="8"/>
      <c r="OFV53" s="8"/>
      <c r="OFW53" s="8"/>
      <c r="OFX53" s="8"/>
      <c r="OFY53" s="8"/>
      <c r="OFZ53" s="8"/>
      <c r="OGA53" s="8"/>
      <c r="OGB53" s="8"/>
      <c r="OGC53" s="8"/>
      <c r="OGD53" s="8"/>
      <c r="OGE53" s="8"/>
      <c r="OGF53" s="8"/>
      <c r="OGG53" s="8"/>
      <c r="OGH53" s="8"/>
      <c r="OGI53" s="8"/>
      <c r="OGJ53" s="8"/>
      <c r="OGK53" s="8"/>
      <c r="OGL53" s="8"/>
      <c r="OGM53" s="8"/>
      <c r="OGN53" s="8"/>
      <c r="OGO53" s="8"/>
      <c r="OGP53" s="8"/>
      <c r="OGQ53" s="8"/>
      <c r="OGR53" s="8"/>
      <c r="OGS53" s="8"/>
      <c r="OGT53" s="8"/>
      <c r="OGU53" s="8"/>
      <c r="OGV53" s="8"/>
      <c r="OGW53" s="8"/>
      <c r="OGX53" s="8"/>
      <c r="OGY53" s="8"/>
      <c r="OGZ53" s="8"/>
      <c r="OHA53" s="8"/>
      <c r="OHB53" s="8"/>
      <c r="OHC53" s="8"/>
      <c r="OHD53" s="8"/>
      <c r="OHE53" s="8"/>
      <c r="OHF53" s="8"/>
      <c r="OHG53" s="8"/>
      <c r="OHH53" s="8"/>
      <c r="OHI53" s="8"/>
      <c r="OHJ53" s="8"/>
      <c r="OHK53" s="8"/>
      <c r="OHL53" s="8"/>
      <c r="OHM53" s="8"/>
      <c r="OHN53" s="8"/>
      <c r="OHO53" s="8"/>
      <c r="OHP53" s="8"/>
      <c r="OHQ53" s="8"/>
      <c r="OHR53" s="8"/>
      <c r="OHS53" s="8"/>
      <c r="OHT53" s="8"/>
      <c r="OHU53" s="8"/>
      <c r="OHV53" s="8"/>
      <c r="OHW53" s="8"/>
      <c r="OHX53" s="8"/>
      <c r="OHY53" s="8"/>
      <c r="OHZ53" s="8"/>
      <c r="OIA53" s="8"/>
      <c r="OIB53" s="8"/>
      <c r="OIC53" s="8"/>
      <c r="OID53" s="8"/>
      <c r="OIE53" s="8"/>
      <c r="OIF53" s="8"/>
      <c r="OIG53" s="8"/>
      <c r="OIH53" s="8"/>
      <c r="OII53" s="8"/>
      <c r="OIJ53" s="8"/>
      <c r="OIK53" s="8"/>
      <c r="OIL53" s="8"/>
      <c r="OIM53" s="8"/>
      <c r="OIN53" s="8"/>
      <c r="OIO53" s="8"/>
      <c r="OIP53" s="8"/>
      <c r="OIQ53" s="8"/>
      <c r="OIR53" s="8"/>
      <c r="OIS53" s="8"/>
      <c r="OIT53" s="8"/>
      <c r="OIU53" s="8"/>
      <c r="OIV53" s="8"/>
      <c r="OIW53" s="8"/>
      <c r="OIX53" s="8"/>
      <c r="OIY53" s="8"/>
      <c r="OIZ53" s="8"/>
      <c r="OJA53" s="8"/>
      <c r="OJB53" s="8"/>
      <c r="OJC53" s="8"/>
      <c r="OJD53" s="8"/>
      <c r="OJE53" s="8"/>
      <c r="OJF53" s="8"/>
      <c r="OJG53" s="8"/>
      <c r="OJH53" s="8"/>
      <c r="OJI53" s="8"/>
      <c r="OJJ53" s="8"/>
      <c r="OJK53" s="8"/>
      <c r="OJL53" s="8"/>
      <c r="OJM53" s="8"/>
      <c r="OJN53" s="8"/>
      <c r="OJO53" s="8"/>
      <c r="OJP53" s="8"/>
      <c r="OJQ53" s="8"/>
      <c r="OJR53" s="8"/>
      <c r="OJS53" s="8"/>
      <c r="OJT53" s="8"/>
      <c r="OJU53" s="8"/>
      <c r="OJV53" s="8"/>
      <c r="OJW53" s="8"/>
      <c r="OJX53" s="8"/>
      <c r="OJY53" s="8"/>
      <c r="OJZ53" s="8"/>
      <c r="OKA53" s="8"/>
      <c r="OKB53" s="8"/>
      <c r="OKC53" s="8"/>
      <c r="OKD53" s="8"/>
      <c r="OKE53" s="8"/>
      <c r="OKF53" s="8"/>
      <c r="OKG53" s="8"/>
      <c r="OKH53" s="8"/>
      <c r="OKI53" s="8"/>
      <c r="OKJ53" s="8"/>
      <c r="OKK53" s="8"/>
      <c r="OKL53" s="8"/>
      <c r="OKM53" s="8"/>
      <c r="OKN53" s="8"/>
      <c r="OKO53" s="8"/>
      <c r="OKP53" s="8"/>
      <c r="OKQ53" s="8"/>
      <c r="OKR53" s="8"/>
      <c r="OKS53" s="8"/>
      <c r="OKT53" s="8"/>
      <c r="OKU53" s="8"/>
      <c r="OKV53" s="8"/>
      <c r="OKW53" s="8"/>
      <c r="OKX53" s="8"/>
      <c r="OKY53" s="8"/>
      <c r="OKZ53" s="8"/>
      <c r="OLA53" s="8"/>
      <c r="OLB53" s="8"/>
      <c r="OLC53" s="8"/>
      <c r="OLD53" s="8"/>
      <c r="OLE53" s="8"/>
      <c r="OLF53" s="8"/>
      <c r="OLG53" s="8"/>
      <c r="OLH53" s="8"/>
      <c r="OLI53" s="8"/>
      <c r="OLJ53" s="8"/>
      <c r="OLK53" s="8"/>
      <c r="OLL53" s="8"/>
      <c r="OLM53" s="8"/>
      <c r="OLN53" s="8"/>
      <c r="OLO53" s="8"/>
      <c r="OLP53" s="8"/>
      <c r="OLQ53" s="8"/>
      <c r="OLR53" s="8"/>
      <c r="OLS53" s="8"/>
      <c r="OLT53" s="8"/>
      <c r="OLU53" s="8"/>
      <c r="OLV53" s="8"/>
      <c r="OLW53" s="8"/>
      <c r="OLX53" s="8"/>
      <c r="OLY53" s="8"/>
      <c r="OLZ53" s="8"/>
      <c r="OMA53" s="8"/>
      <c r="OMB53" s="8"/>
      <c r="OMC53" s="8"/>
      <c r="OMD53" s="8"/>
      <c r="OME53" s="8"/>
      <c r="OMF53" s="8"/>
      <c r="OMG53" s="8"/>
      <c r="OMH53" s="8"/>
      <c r="OMI53" s="8"/>
      <c r="OMJ53" s="8"/>
      <c r="OMK53" s="8"/>
      <c r="OML53" s="8"/>
      <c r="OMM53" s="8"/>
      <c r="OMN53" s="8"/>
      <c r="OMO53" s="8"/>
      <c r="OMP53" s="8"/>
      <c r="OMQ53" s="8"/>
      <c r="OMR53" s="8"/>
      <c r="OMS53" s="8"/>
      <c r="OMT53" s="8"/>
      <c r="OMU53" s="8"/>
      <c r="OMV53" s="8"/>
      <c r="OMW53" s="8"/>
      <c r="OMX53" s="8"/>
      <c r="OMY53" s="8"/>
      <c r="OMZ53" s="8"/>
      <c r="ONA53" s="8"/>
      <c r="ONB53" s="8"/>
      <c r="ONC53" s="8"/>
      <c r="OND53" s="8"/>
      <c r="ONE53" s="8"/>
      <c r="ONF53" s="8"/>
      <c r="ONG53" s="8"/>
      <c r="ONH53" s="8"/>
      <c r="ONI53" s="8"/>
      <c r="ONJ53" s="8"/>
      <c r="ONK53" s="8"/>
      <c r="ONL53" s="8"/>
      <c r="ONM53" s="8"/>
      <c r="ONN53" s="8"/>
      <c r="ONO53" s="8"/>
      <c r="ONP53" s="8"/>
      <c r="ONQ53" s="8"/>
      <c r="ONR53" s="8"/>
      <c r="ONS53" s="8"/>
      <c r="ONT53" s="8"/>
      <c r="ONU53" s="8"/>
      <c r="ONV53" s="8"/>
      <c r="ONW53" s="8"/>
      <c r="ONX53" s="8"/>
      <c r="ONY53" s="8"/>
      <c r="ONZ53" s="8"/>
      <c r="OOA53" s="8"/>
      <c r="OOB53" s="8"/>
      <c r="OOC53" s="8"/>
      <c r="OOD53" s="8"/>
      <c r="OOE53" s="8"/>
      <c r="OOF53" s="8"/>
      <c r="OOG53" s="8"/>
      <c r="OOH53" s="8"/>
      <c r="OOI53" s="8"/>
      <c r="OOJ53" s="8"/>
      <c r="OOK53" s="8"/>
      <c r="OOL53" s="8"/>
      <c r="OOM53" s="8"/>
      <c r="OON53" s="8"/>
      <c r="OOO53" s="8"/>
      <c r="OOP53" s="8"/>
      <c r="OOQ53" s="8"/>
      <c r="OOR53" s="8"/>
      <c r="OOS53" s="8"/>
      <c r="OOT53" s="8"/>
      <c r="OOU53" s="8"/>
      <c r="OOV53" s="8"/>
      <c r="OOW53" s="8"/>
      <c r="OOX53" s="8"/>
      <c r="OOY53" s="8"/>
      <c r="OOZ53" s="8"/>
      <c r="OPA53" s="8"/>
      <c r="OPB53" s="8"/>
      <c r="OPC53" s="8"/>
      <c r="OPD53" s="8"/>
      <c r="OPE53" s="8"/>
      <c r="OPF53" s="8"/>
      <c r="OPG53" s="8"/>
      <c r="OPH53" s="8"/>
      <c r="OPI53" s="8"/>
      <c r="OPJ53" s="8"/>
      <c r="OPK53" s="8"/>
      <c r="OPL53" s="8"/>
      <c r="OPM53" s="8"/>
      <c r="OPN53" s="8"/>
      <c r="OPO53" s="8"/>
      <c r="OPP53" s="8"/>
      <c r="OPQ53" s="8"/>
      <c r="OPR53" s="8"/>
      <c r="OPS53" s="8"/>
      <c r="OPT53" s="8"/>
      <c r="OPU53" s="8"/>
      <c r="OPV53" s="8"/>
      <c r="OPW53" s="8"/>
      <c r="OPX53" s="8"/>
      <c r="OPY53" s="8"/>
      <c r="OPZ53" s="8"/>
      <c r="OQA53" s="8"/>
      <c r="OQB53" s="8"/>
      <c r="OQC53" s="8"/>
      <c r="OQD53" s="8"/>
      <c r="OQE53" s="8"/>
      <c r="OQF53" s="8"/>
      <c r="OQG53" s="8"/>
      <c r="OQH53" s="8"/>
      <c r="OQI53" s="8"/>
      <c r="OQJ53" s="8"/>
      <c r="OQK53" s="8"/>
      <c r="OQL53" s="8"/>
      <c r="OQM53" s="8"/>
      <c r="OQN53" s="8"/>
      <c r="OQO53" s="8"/>
      <c r="OQP53" s="8"/>
      <c r="OQQ53" s="8"/>
      <c r="OQR53" s="8"/>
      <c r="OQS53" s="8"/>
      <c r="OQT53" s="8"/>
      <c r="OQU53" s="8"/>
      <c r="OQV53" s="8"/>
      <c r="OQW53" s="8"/>
      <c r="OQX53" s="8"/>
      <c r="OQY53" s="8"/>
      <c r="OQZ53" s="8"/>
      <c r="ORA53" s="8"/>
      <c r="ORB53" s="8"/>
      <c r="ORC53" s="8"/>
      <c r="ORD53" s="8"/>
      <c r="ORE53" s="8"/>
      <c r="ORF53" s="8"/>
      <c r="ORG53" s="8"/>
      <c r="ORH53" s="8"/>
      <c r="ORI53" s="8"/>
      <c r="ORJ53" s="8"/>
      <c r="ORK53" s="8"/>
      <c r="ORL53" s="8"/>
      <c r="ORM53" s="8"/>
      <c r="ORN53" s="8"/>
      <c r="ORO53" s="8"/>
      <c r="ORP53" s="8"/>
      <c r="ORQ53" s="8"/>
      <c r="ORR53" s="8"/>
      <c r="ORS53" s="8"/>
      <c r="ORT53" s="8"/>
      <c r="ORU53" s="8"/>
      <c r="ORV53" s="8"/>
      <c r="ORW53" s="8"/>
      <c r="ORX53" s="8"/>
      <c r="ORY53" s="8"/>
      <c r="ORZ53" s="8"/>
      <c r="OSA53" s="8"/>
      <c r="OSB53" s="8"/>
      <c r="OSC53" s="8"/>
      <c r="OSD53" s="8"/>
      <c r="OSE53" s="8"/>
      <c r="OSF53" s="8"/>
      <c r="OSG53" s="8"/>
      <c r="OSH53" s="8"/>
      <c r="OSI53" s="8"/>
      <c r="OSJ53" s="8"/>
      <c r="OSK53" s="8"/>
      <c r="OSL53" s="8"/>
      <c r="OSM53" s="8"/>
      <c r="OSN53" s="8"/>
      <c r="OSO53" s="8"/>
      <c r="OSP53" s="8"/>
      <c r="OSQ53" s="8"/>
      <c r="OSR53" s="8"/>
      <c r="OSS53" s="8"/>
      <c r="OST53" s="8"/>
      <c r="OSU53" s="8"/>
      <c r="OSV53" s="8"/>
      <c r="OSW53" s="8"/>
      <c r="OSX53" s="8"/>
      <c r="OSY53" s="8"/>
      <c r="OSZ53" s="8"/>
      <c r="OTA53" s="8"/>
      <c r="OTB53" s="8"/>
      <c r="OTC53" s="8"/>
      <c r="OTD53" s="8"/>
      <c r="OTE53" s="8"/>
      <c r="OTF53" s="8"/>
      <c r="OTG53" s="8"/>
      <c r="OTH53" s="8"/>
      <c r="OTI53" s="8"/>
      <c r="OTJ53" s="8"/>
      <c r="OTK53" s="8"/>
      <c r="OTL53" s="8"/>
      <c r="OTM53" s="8"/>
      <c r="OTN53" s="8"/>
      <c r="OTO53" s="8"/>
      <c r="OTP53" s="8"/>
      <c r="OTQ53" s="8"/>
      <c r="OTR53" s="8"/>
      <c r="OTS53" s="8"/>
      <c r="OTT53" s="8"/>
      <c r="OTU53" s="8"/>
      <c r="OTV53" s="8"/>
      <c r="OTW53" s="8"/>
      <c r="OTX53" s="8"/>
      <c r="OTY53" s="8"/>
      <c r="OTZ53" s="8"/>
      <c r="OUA53" s="8"/>
      <c r="OUB53" s="8"/>
      <c r="OUC53" s="8"/>
      <c r="OUD53" s="8"/>
      <c r="OUE53" s="8"/>
      <c r="OUF53" s="8"/>
      <c r="OUG53" s="8"/>
      <c r="OUH53" s="8"/>
      <c r="OUI53" s="8"/>
      <c r="OUJ53" s="8"/>
      <c r="OUK53" s="8"/>
      <c r="OUL53" s="8"/>
      <c r="OUM53" s="8"/>
      <c r="OUN53" s="8"/>
      <c r="OUO53" s="8"/>
      <c r="OUP53" s="8"/>
      <c r="OUQ53" s="8"/>
      <c r="OUR53" s="8"/>
      <c r="OUS53" s="8"/>
      <c r="OUT53" s="8"/>
      <c r="OUU53" s="8"/>
      <c r="OUV53" s="8"/>
      <c r="OUW53" s="8"/>
      <c r="OUX53" s="8"/>
      <c r="OUY53" s="8"/>
      <c r="OUZ53" s="8"/>
      <c r="OVA53" s="8"/>
      <c r="OVB53" s="8"/>
      <c r="OVC53" s="8"/>
      <c r="OVD53" s="8"/>
      <c r="OVE53" s="8"/>
      <c r="OVF53" s="8"/>
      <c r="OVG53" s="8"/>
      <c r="OVH53" s="8"/>
      <c r="OVI53" s="8"/>
      <c r="OVJ53" s="8"/>
      <c r="OVK53" s="8"/>
      <c r="OVL53" s="8"/>
      <c r="OVM53" s="8"/>
      <c r="OVN53" s="8"/>
      <c r="OVO53" s="8"/>
      <c r="OVP53" s="8"/>
      <c r="OVQ53" s="8"/>
      <c r="OVR53" s="8"/>
      <c r="OVS53" s="8"/>
      <c r="OVT53" s="8"/>
      <c r="OVU53" s="8"/>
      <c r="OVV53" s="8"/>
      <c r="OVW53" s="8"/>
      <c r="OVX53" s="8"/>
      <c r="OVY53" s="8"/>
      <c r="OVZ53" s="8"/>
      <c r="OWA53" s="8"/>
      <c r="OWB53" s="8"/>
      <c r="OWC53" s="8"/>
      <c r="OWD53" s="8"/>
      <c r="OWE53" s="8"/>
      <c r="OWF53" s="8"/>
      <c r="OWG53" s="8"/>
      <c r="OWH53" s="8"/>
      <c r="OWI53" s="8"/>
      <c r="OWJ53" s="8"/>
      <c r="OWK53" s="8"/>
      <c r="OWL53" s="8"/>
      <c r="OWM53" s="8"/>
      <c r="OWN53" s="8"/>
      <c r="OWO53" s="8"/>
      <c r="OWP53" s="8"/>
      <c r="OWQ53" s="8"/>
      <c r="OWR53" s="8"/>
      <c r="OWS53" s="8"/>
      <c r="OWT53" s="8"/>
      <c r="OWU53" s="8"/>
      <c r="OWV53" s="8"/>
      <c r="OWW53" s="8"/>
      <c r="OWX53" s="8"/>
      <c r="OWY53" s="8"/>
      <c r="OWZ53" s="8"/>
      <c r="OXA53" s="8"/>
      <c r="OXB53" s="8"/>
      <c r="OXC53" s="8"/>
      <c r="OXD53" s="8"/>
      <c r="OXE53" s="8"/>
      <c r="OXF53" s="8"/>
      <c r="OXG53" s="8"/>
      <c r="OXH53" s="8"/>
      <c r="OXI53" s="8"/>
      <c r="OXJ53" s="8"/>
      <c r="OXK53" s="8"/>
      <c r="OXL53" s="8"/>
      <c r="OXM53" s="8"/>
      <c r="OXN53" s="8"/>
      <c r="OXO53" s="8"/>
      <c r="OXP53" s="8"/>
      <c r="OXQ53" s="8"/>
      <c r="OXR53" s="8"/>
      <c r="OXS53" s="8"/>
      <c r="OXT53" s="8"/>
      <c r="OXU53" s="8"/>
      <c r="OXV53" s="8"/>
      <c r="OXW53" s="8"/>
      <c r="OXX53" s="8"/>
      <c r="OXY53" s="8"/>
      <c r="OXZ53" s="8"/>
      <c r="OYA53" s="8"/>
      <c r="OYB53" s="8"/>
      <c r="OYC53" s="8"/>
      <c r="OYD53" s="8"/>
      <c r="OYE53" s="8"/>
      <c r="OYF53" s="8"/>
      <c r="OYG53" s="8"/>
      <c r="OYH53" s="8"/>
      <c r="OYI53" s="8"/>
      <c r="OYJ53" s="8"/>
      <c r="OYK53" s="8"/>
      <c r="OYL53" s="8"/>
      <c r="OYM53" s="8"/>
      <c r="OYN53" s="8"/>
      <c r="OYO53" s="8"/>
      <c r="OYP53" s="8"/>
      <c r="OYQ53" s="8"/>
      <c r="OYR53" s="8"/>
      <c r="OYS53" s="8"/>
      <c r="OYT53" s="8"/>
      <c r="OYU53" s="8"/>
      <c r="OYV53" s="8"/>
      <c r="OYW53" s="8"/>
      <c r="OYX53" s="8"/>
      <c r="OYY53" s="8"/>
      <c r="OYZ53" s="8"/>
      <c r="OZA53" s="8"/>
      <c r="OZB53" s="8"/>
      <c r="OZC53" s="8"/>
      <c r="OZD53" s="8"/>
      <c r="OZE53" s="8"/>
      <c r="OZF53" s="8"/>
      <c r="OZG53" s="8"/>
      <c r="OZH53" s="8"/>
      <c r="OZI53" s="8"/>
      <c r="OZJ53" s="8"/>
      <c r="OZK53" s="8"/>
      <c r="OZL53" s="8"/>
      <c r="OZM53" s="8"/>
      <c r="OZN53" s="8"/>
      <c r="OZO53" s="8"/>
      <c r="OZP53" s="8"/>
      <c r="OZQ53" s="8"/>
      <c r="OZR53" s="8"/>
      <c r="OZS53" s="8"/>
      <c r="OZT53" s="8"/>
      <c r="OZU53" s="8"/>
      <c r="OZV53" s="8"/>
      <c r="OZW53" s="8"/>
      <c r="OZX53" s="8"/>
      <c r="OZY53" s="8"/>
      <c r="OZZ53" s="8"/>
      <c r="PAA53" s="8"/>
      <c r="PAB53" s="8"/>
      <c r="PAC53" s="8"/>
      <c r="PAD53" s="8"/>
      <c r="PAE53" s="8"/>
      <c r="PAF53" s="8"/>
      <c r="PAG53" s="8"/>
      <c r="PAH53" s="8"/>
      <c r="PAI53" s="8"/>
      <c r="PAJ53" s="8"/>
      <c r="PAK53" s="8"/>
      <c r="PAL53" s="8"/>
      <c r="PAM53" s="8"/>
      <c r="PAN53" s="8"/>
      <c r="PAO53" s="8"/>
      <c r="PAP53" s="8"/>
      <c r="PAQ53" s="8"/>
      <c r="PAR53" s="8"/>
      <c r="PAS53" s="8"/>
      <c r="PAT53" s="8"/>
      <c r="PAU53" s="8"/>
      <c r="PAV53" s="8"/>
      <c r="PAW53" s="8"/>
      <c r="PAX53" s="8"/>
      <c r="PAY53" s="8"/>
      <c r="PAZ53" s="8"/>
      <c r="PBA53" s="8"/>
      <c r="PBB53" s="8"/>
      <c r="PBC53" s="8"/>
      <c r="PBD53" s="8"/>
      <c r="PBE53" s="8"/>
      <c r="PBF53" s="8"/>
      <c r="PBG53" s="8"/>
      <c r="PBH53" s="8"/>
      <c r="PBI53" s="8"/>
      <c r="PBJ53" s="8"/>
      <c r="PBK53" s="8"/>
      <c r="PBL53" s="8"/>
      <c r="PBM53" s="8"/>
      <c r="PBN53" s="8"/>
      <c r="PBO53" s="8"/>
      <c r="PBP53" s="8"/>
      <c r="PBQ53" s="8"/>
      <c r="PBR53" s="8"/>
      <c r="PBS53" s="8"/>
      <c r="PBT53" s="8"/>
      <c r="PBU53" s="8"/>
      <c r="PBV53" s="8"/>
      <c r="PBW53" s="8"/>
      <c r="PBX53" s="8"/>
      <c r="PBY53" s="8"/>
      <c r="PBZ53" s="8"/>
      <c r="PCA53" s="8"/>
      <c r="PCB53" s="8"/>
      <c r="PCC53" s="8"/>
      <c r="PCD53" s="8"/>
      <c r="PCE53" s="8"/>
      <c r="PCF53" s="8"/>
      <c r="PCG53" s="8"/>
      <c r="PCH53" s="8"/>
      <c r="PCI53" s="8"/>
      <c r="PCJ53" s="8"/>
      <c r="PCK53" s="8"/>
      <c r="PCL53" s="8"/>
      <c r="PCM53" s="8"/>
      <c r="PCN53" s="8"/>
      <c r="PCO53" s="8"/>
      <c r="PCP53" s="8"/>
      <c r="PCQ53" s="8"/>
      <c r="PCR53" s="8"/>
      <c r="PCS53" s="8"/>
      <c r="PCT53" s="8"/>
      <c r="PCU53" s="8"/>
      <c r="PCV53" s="8"/>
      <c r="PCW53" s="8"/>
      <c r="PCX53" s="8"/>
      <c r="PCY53" s="8"/>
      <c r="PCZ53" s="8"/>
      <c r="PDA53" s="8"/>
      <c r="PDB53" s="8"/>
      <c r="PDC53" s="8"/>
      <c r="PDD53" s="8"/>
      <c r="PDE53" s="8"/>
      <c r="PDF53" s="8"/>
      <c r="PDG53" s="8"/>
      <c r="PDH53" s="8"/>
      <c r="PDI53" s="8"/>
      <c r="PDJ53" s="8"/>
      <c r="PDK53" s="8"/>
      <c r="PDL53" s="8"/>
      <c r="PDM53" s="8"/>
      <c r="PDN53" s="8"/>
      <c r="PDO53" s="8"/>
      <c r="PDP53" s="8"/>
      <c r="PDQ53" s="8"/>
      <c r="PDR53" s="8"/>
      <c r="PDS53" s="8"/>
      <c r="PDT53" s="8"/>
      <c r="PDU53" s="8"/>
      <c r="PDV53" s="8"/>
      <c r="PDW53" s="8"/>
      <c r="PDX53" s="8"/>
      <c r="PDY53" s="8"/>
      <c r="PDZ53" s="8"/>
      <c r="PEA53" s="8"/>
      <c r="PEB53" s="8"/>
      <c r="PEC53" s="8"/>
      <c r="PED53" s="8"/>
      <c r="PEE53" s="8"/>
      <c r="PEF53" s="8"/>
      <c r="PEG53" s="8"/>
      <c r="PEH53" s="8"/>
      <c r="PEI53" s="8"/>
      <c r="PEJ53" s="8"/>
      <c r="PEK53" s="8"/>
      <c r="PEL53" s="8"/>
      <c r="PEM53" s="8"/>
      <c r="PEN53" s="8"/>
      <c r="PEO53" s="8"/>
      <c r="PEP53" s="8"/>
      <c r="PEQ53" s="8"/>
      <c r="PER53" s="8"/>
      <c r="PES53" s="8"/>
      <c r="PET53" s="8"/>
      <c r="PEU53" s="8"/>
      <c r="PEV53" s="8"/>
      <c r="PEW53" s="8"/>
      <c r="PEX53" s="8"/>
      <c r="PEY53" s="8"/>
      <c r="PEZ53" s="8"/>
      <c r="PFA53" s="8"/>
      <c r="PFB53" s="8"/>
      <c r="PFC53" s="8"/>
      <c r="PFD53" s="8"/>
      <c r="PFE53" s="8"/>
      <c r="PFF53" s="8"/>
      <c r="PFG53" s="8"/>
      <c r="PFH53" s="8"/>
      <c r="PFI53" s="8"/>
      <c r="PFJ53" s="8"/>
      <c r="PFK53" s="8"/>
      <c r="PFL53" s="8"/>
      <c r="PFM53" s="8"/>
      <c r="PFN53" s="8"/>
      <c r="PFO53" s="8"/>
      <c r="PFP53" s="8"/>
      <c r="PFQ53" s="8"/>
      <c r="PFR53" s="8"/>
      <c r="PFS53" s="8"/>
      <c r="PFT53" s="8"/>
      <c r="PFU53" s="8"/>
      <c r="PFV53" s="8"/>
      <c r="PFW53" s="8"/>
      <c r="PFX53" s="8"/>
      <c r="PFY53" s="8"/>
      <c r="PFZ53" s="8"/>
      <c r="PGA53" s="8"/>
      <c r="PGB53" s="8"/>
      <c r="PGC53" s="8"/>
      <c r="PGD53" s="8"/>
      <c r="PGE53" s="8"/>
      <c r="PGF53" s="8"/>
      <c r="PGG53" s="8"/>
      <c r="PGH53" s="8"/>
      <c r="PGI53" s="8"/>
      <c r="PGJ53" s="8"/>
      <c r="PGK53" s="8"/>
      <c r="PGL53" s="8"/>
      <c r="PGM53" s="8"/>
      <c r="PGN53" s="8"/>
      <c r="PGO53" s="8"/>
      <c r="PGP53" s="8"/>
      <c r="PGQ53" s="8"/>
      <c r="PGR53" s="8"/>
      <c r="PGS53" s="8"/>
      <c r="PGT53" s="8"/>
      <c r="PGU53" s="8"/>
      <c r="PGV53" s="8"/>
      <c r="PGW53" s="8"/>
      <c r="PGX53" s="8"/>
      <c r="PGY53" s="8"/>
      <c r="PGZ53" s="8"/>
      <c r="PHA53" s="8"/>
      <c r="PHB53" s="8"/>
      <c r="PHC53" s="8"/>
      <c r="PHD53" s="8"/>
      <c r="PHE53" s="8"/>
      <c r="PHF53" s="8"/>
      <c r="PHG53" s="8"/>
      <c r="PHH53" s="8"/>
      <c r="PHI53" s="8"/>
      <c r="PHJ53" s="8"/>
      <c r="PHK53" s="8"/>
      <c r="PHL53" s="8"/>
      <c r="PHM53" s="8"/>
      <c r="PHN53" s="8"/>
      <c r="PHO53" s="8"/>
      <c r="PHP53" s="8"/>
      <c r="PHQ53" s="8"/>
      <c r="PHR53" s="8"/>
      <c r="PHS53" s="8"/>
      <c r="PHT53" s="8"/>
      <c r="PHU53" s="8"/>
      <c r="PHV53" s="8"/>
      <c r="PHW53" s="8"/>
      <c r="PHX53" s="8"/>
      <c r="PHY53" s="8"/>
      <c r="PHZ53" s="8"/>
      <c r="PIA53" s="8"/>
      <c r="PIB53" s="8"/>
      <c r="PIC53" s="8"/>
      <c r="PID53" s="8"/>
      <c r="PIE53" s="8"/>
      <c r="PIF53" s="8"/>
      <c r="PIG53" s="8"/>
      <c r="PIH53" s="8"/>
      <c r="PII53" s="8"/>
      <c r="PIJ53" s="8"/>
      <c r="PIK53" s="8"/>
      <c r="PIL53" s="8"/>
      <c r="PIM53" s="8"/>
      <c r="PIN53" s="8"/>
      <c r="PIO53" s="8"/>
      <c r="PIP53" s="8"/>
      <c r="PIQ53" s="8"/>
      <c r="PIR53" s="8"/>
      <c r="PIS53" s="8"/>
      <c r="PIT53" s="8"/>
      <c r="PIU53" s="8"/>
      <c r="PIV53" s="8"/>
      <c r="PIW53" s="8"/>
      <c r="PIX53" s="8"/>
      <c r="PIY53" s="8"/>
      <c r="PIZ53" s="8"/>
      <c r="PJA53" s="8"/>
      <c r="PJB53" s="8"/>
      <c r="PJC53" s="8"/>
      <c r="PJD53" s="8"/>
      <c r="PJE53" s="8"/>
      <c r="PJF53" s="8"/>
      <c r="PJG53" s="8"/>
      <c r="PJH53" s="8"/>
      <c r="PJI53" s="8"/>
      <c r="PJJ53" s="8"/>
      <c r="PJK53" s="8"/>
      <c r="PJL53" s="8"/>
      <c r="PJM53" s="8"/>
      <c r="PJN53" s="8"/>
      <c r="PJO53" s="8"/>
      <c r="PJP53" s="8"/>
      <c r="PJQ53" s="8"/>
      <c r="PJR53" s="8"/>
      <c r="PJS53" s="8"/>
      <c r="PJT53" s="8"/>
      <c r="PJU53" s="8"/>
      <c r="PJV53" s="8"/>
      <c r="PJW53" s="8"/>
      <c r="PJX53" s="8"/>
      <c r="PJY53" s="8"/>
      <c r="PJZ53" s="8"/>
      <c r="PKA53" s="8"/>
      <c r="PKB53" s="8"/>
      <c r="PKC53" s="8"/>
      <c r="PKD53" s="8"/>
      <c r="PKE53" s="8"/>
      <c r="PKF53" s="8"/>
      <c r="PKG53" s="8"/>
      <c r="PKH53" s="8"/>
      <c r="PKI53" s="8"/>
      <c r="PKJ53" s="8"/>
      <c r="PKK53" s="8"/>
      <c r="PKL53" s="8"/>
      <c r="PKM53" s="8"/>
      <c r="PKN53" s="8"/>
      <c r="PKO53" s="8"/>
      <c r="PKP53" s="8"/>
      <c r="PKQ53" s="8"/>
      <c r="PKR53" s="8"/>
      <c r="PKS53" s="8"/>
      <c r="PKT53" s="8"/>
      <c r="PKU53" s="8"/>
      <c r="PKV53" s="8"/>
      <c r="PKW53" s="8"/>
      <c r="PKX53" s="8"/>
      <c r="PKY53" s="8"/>
      <c r="PKZ53" s="8"/>
      <c r="PLA53" s="8"/>
      <c r="PLB53" s="8"/>
      <c r="PLC53" s="8"/>
      <c r="PLD53" s="8"/>
      <c r="PLE53" s="8"/>
      <c r="PLF53" s="8"/>
      <c r="PLG53" s="8"/>
      <c r="PLH53" s="8"/>
      <c r="PLI53" s="8"/>
      <c r="PLJ53" s="8"/>
      <c r="PLK53" s="8"/>
      <c r="PLL53" s="8"/>
      <c r="PLM53" s="8"/>
      <c r="PLN53" s="8"/>
      <c r="PLO53" s="8"/>
      <c r="PLP53" s="8"/>
      <c r="PLQ53" s="8"/>
      <c r="PLR53" s="8"/>
      <c r="PLS53" s="8"/>
      <c r="PLT53" s="8"/>
      <c r="PLU53" s="8"/>
      <c r="PLV53" s="8"/>
      <c r="PLW53" s="8"/>
      <c r="PLX53" s="8"/>
      <c r="PLY53" s="8"/>
      <c r="PLZ53" s="8"/>
      <c r="PMA53" s="8"/>
      <c r="PMB53" s="8"/>
      <c r="PMC53" s="8"/>
      <c r="PMD53" s="8"/>
      <c r="PME53" s="8"/>
      <c r="PMF53" s="8"/>
      <c r="PMG53" s="8"/>
      <c r="PMH53" s="8"/>
      <c r="PMI53" s="8"/>
      <c r="PMJ53" s="8"/>
      <c r="PMK53" s="8"/>
      <c r="PML53" s="8"/>
      <c r="PMM53" s="8"/>
      <c r="PMN53" s="8"/>
      <c r="PMO53" s="8"/>
      <c r="PMP53" s="8"/>
      <c r="PMQ53" s="8"/>
      <c r="PMR53" s="8"/>
      <c r="PMS53" s="8"/>
      <c r="PMT53" s="8"/>
      <c r="PMU53" s="8"/>
      <c r="PMV53" s="8"/>
      <c r="PMW53" s="8"/>
      <c r="PMX53" s="8"/>
      <c r="PMY53" s="8"/>
      <c r="PMZ53" s="8"/>
      <c r="PNA53" s="8"/>
      <c r="PNB53" s="8"/>
      <c r="PNC53" s="8"/>
      <c r="PND53" s="8"/>
      <c r="PNE53" s="8"/>
      <c r="PNF53" s="8"/>
      <c r="PNG53" s="8"/>
      <c r="PNH53" s="8"/>
      <c r="PNI53" s="8"/>
      <c r="PNJ53" s="8"/>
      <c r="PNK53" s="8"/>
      <c r="PNL53" s="8"/>
      <c r="PNM53" s="8"/>
      <c r="PNN53" s="8"/>
      <c r="PNO53" s="8"/>
      <c r="PNP53" s="8"/>
      <c r="PNQ53" s="8"/>
      <c r="PNR53" s="8"/>
      <c r="PNS53" s="8"/>
      <c r="PNT53" s="8"/>
      <c r="PNU53" s="8"/>
      <c r="PNV53" s="8"/>
      <c r="PNW53" s="8"/>
      <c r="PNX53" s="8"/>
      <c r="PNY53" s="8"/>
      <c r="PNZ53" s="8"/>
      <c r="POA53" s="8"/>
      <c r="POB53" s="8"/>
      <c r="POC53" s="8"/>
      <c r="POD53" s="8"/>
      <c r="POE53" s="8"/>
      <c r="POF53" s="8"/>
      <c r="POG53" s="8"/>
      <c r="POH53" s="8"/>
      <c r="POI53" s="8"/>
      <c r="POJ53" s="8"/>
      <c r="POK53" s="8"/>
      <c r="POL53" s="8"/>
      <c r="POM53" s="8"/>
      <c r="PON53" s="8"/>
      <c r="POO53" s="8"/>
      <c r="POP53" s="8"/>
      <c r="POQ53" s="8"/>
      <c r="POR53" s="8"/>
      <c r="POS53" s="8"/>
      <c r="POT53" s="8"/>
      <c r="POU53" s="8"/>
      <c r="POV53" s="8"/>
      <c r="POW53" s="8"/>
      <c r="POX53" s="8"/>
      <c r="POY53" s="8"/>
      <c r="POZ53" s="8"/>
      <c r="PPA53" s="8"/>
      <c r="PPB53" s="8"/>
      <c r="PPC53" s="8"/>
      <c r="PPD53" s="8"/>
      <c r="PPE53" s="8"/>
      <c r="PPF53" s="8"/>
      <c r="PPG53" s="8"/>
      <c r="PPH53" s="8"/>
      <c r="PPI53" s="8"/>
      <c r="PPJ53" s="8"/>
      <c r="PPK53" s="8"/>
      <c r="PPL53" s="8"/>
      <c r="PPM53" s="8"/>
      <c r="PPN53" s="8"/>
      <c r="PPO53" s="8"/>
      <c r="PPP53" s="8"/>
      <c r="PPQ53" s="8"/>
      <c r="PPR53" s="8"/>
      <c r="PPS53" s="8"/>
      <c r="PPT53" s="8"/>
      <c r="PPU53" s="8"/>
      <c r="PPV53" s="8"/>
      <c r="PPW53" s="8"/>
      <c r="PPX53" s="8"/>
      <c r="PPY53" s="8"/>
      <c r="PPZ53" s="8"/>
      <c r="PQA53" s="8"/>
      <c r="PQB53" s="8"/>
      <c r="PQC53" s="8"/>
      <c r="PQD53" s="8"/>
      <c r="PQE53" s="8"/>
      <c r="PQF53" s="8"/>
      <c r="PQG53" s="8"/>
      <c r="PQH53" s="8"/>
      <c r="PQI53" s="8"/>
      <c r="PQJ53" s="8"/>
      <c r="PQK53" s="8"/>
      <c r="PQL53" s="8"/>
      <c r="PQM53" s="8"/>
      <c r="PQN53" s="8"/>
      <c r="PQO53" s="8"/>
      <c r="PQP53" s="8"/>
      <c r="PQQ53" s="8"/>
      <c r="PQR53" s="8"/>
      <c r="PQS53" s="8"/>
      <c r="PQT53" s="8"/>
      <c r="PQU53" s="8"/>
      <c r="PQV53" s="8"/>
      <c r="PQW53" s="8"/>
      <c r="PQX53" s="8"/>
      <c r="PQY53" s="8"/>
      <c r="PQZ53" s="8"/>
      <c r="PRA53" s="8"/>
      <c r="PRB53" s="8"/>
      <c r="PRC53" s="8"/>
      <c r="PRD53" s="8"/>
      <c r="PRE53" s="8"/>
      <c r="PRF53" s="8"/>
      <c r="PRG53" s="8"/>
      <c r="PRH53" s="8"/>
      <c r="PRI53" s="8"/>
      <c r="PRJ53" s="8"/>
      <c r="PRK53" s="8"/>
      <c r="PRL53" s="8"/>
      <c r="PRM53" s="8"/>
      <c r="PRN53" s="8"/>
      <c r="PRO53" s="8"/>
      <c r="PRP53" s="8"/>
      <c r="PRQ53" s="8"/>
      <c r="PRR53" s="8"/>
      <c r="PRS53" s="8"/>
      <c r="PRT53" s="8"/>
      <c r="PRU53" s="8"/>
      <c r="PRV53" s="8"/>
      <c r="PRW53" s="8"/>
      <c r="PRX53" s="8"/>
      <c r="PRY53" s="8"/>
      <c r="PRZ53" s="8"/>
      <c r="PSA53" s="8"/>
      <c r="PSB53" s="8"/>
      <c r="PSC53" s="8"/>
      <c r="PSD53" s="8"/>
      <c r="PSE53" s="8"/>
      <c r="PSF53" s="8"/>
      <c r="PSG53" s="8"/>
      <c r="PSH53" s="8"/>
      <c r="PSI53" s="8"/>
      <c r="PSJ53" s="8"/>
      <c r="PSK53" s="8"/>
      <c r="PSL53" s="8"/>
      <c r="PSM53" s="8"/>
      <c r="PSN53" s="8"/>
      <c r="PSO53" s="8"/>
      <c r="PSP53" s="8"/>
      <c r="PSQ53" s="8"/>
      <c r="PSR53" s="8"/>
      <c r="PSS53" s="8"/>
      <c r="PST53" s="8"/>
      <c r="PSU53" s="8"/>
      <c r="PSV53" s="8"/>
      <c r="PSW53" s="8"/>
      <c r="PSX53" s="8"/>
      <c r="PSY53" s="8"/>
      <c r="PSZ53" s="8"/>
      <c r="PTA53" s="8"/>
      <c r="PTB53" s="8"/>
      <c r="PTC53" s="8"/>
      <c r="PTD53" s="8"/>
      <c r="PTE53" s="8"/>
      <c r="PTF53" s="8"/>
      <c r="PTG53" s="8"/>
      <c r="PTH53" s="8"/>
      <c r="PTI53" s="8"/>
      <c r="PTJ53" s="8"/>
      <c r="PTK53" s="8"/>
      <c r="PTL53" s="8"/>
      <c r="PTM53" s="8"/>
      <c r="PTN53" s="8"/>
      <c r="PTO53" s="8"/>
      <c r="PTP53" s="8"/>
      <c r="PTQ53" s="8"/>
      <c r="PTR53" s="8"/>
      <c r="PTS53" s="8"/>
      <c r="PTT53" s="8"/>
      <c r="PTU53" s="8"/>
      <c r="PTV53" s="8"/>
      <c r="PTW53" s="8"/>
      <c r="PTX53" s="8"/>
      <c r="PTY53" s="8"/>
      <c r="PTZ53" s="8"/>
      <c r="PUA53" s="8"/>
      <c r="PUB53" s="8"/>
      <c r="PUC53" s="8"/>
      <c r="PUD53" s="8"/>
      <c r="PUE53" s="8"/>
      <c r="PUF53" s="8"/>
      <c r="PUG53" s="8"/>
      <c r="PUH53" s="8"/>
      <c r="PUI53" s="8"/>
      <c r="PUJ53" s="8"/>
      <c r="PUK53" s="8"/>
      <c r="PUL53" s="8"/>
      <c r="PUM53" s="8"/>
      <c r="PUN53" s="8"/>
      <c r="PUO53" s="8"/>
      <c r="PUP53" s="8"/>
      <c r="PUQ53" s="8"/>
      <c r="PUR53" s="8"/>
      <c r="PUS53" s="8"/>
      <c r="PUT53" s="8"/>
      <c r="PUU53" s="8"/>
      <c r="PUV53" s="8"/>
      <c r="PUW53" s="8"/>
      <c r="PUX53" s="8"/>
      <c r="PUY53" s="8"/>
      <c r="PUZ53" s="8"/>
      <c r="PVA53" s="8"/>
      <c r="PVB53" s="8"/>
      <c r="PVC53" s="8"/>
      <c r="PVD53" s="8"/>
      <c r="PVE53" s="8"/>
      <c r="PVF53" s="8"/>
      <c r="PVG53" s="8"/>
      <c r="PVH53" s="8"/>
      <c r="PVI53" s="8"/>
      <c r="PVJ53" s="8"/>
      <c r="PVK53" s="8"/>
      <c r="PVL53" s="8"/>
      <c r="PVM53" s="8"/>
      <c r="PVN53" s="8"/>
      <c r="PVO53" s="8"/>
      <c r="PVP53" s="8"/>
      <c r="PVQ53" s="8"/>
      <c r="PVR53" s="8"/>
      <c r="PVS53" s="8"/>
      <c r="PVT53" s="8"/>
      <c r="PVU53" s="8"/>
      <c r="PVV53" s="8"/>
      <c r="PVW53" s="8"/>
      <c r="PVX53" s="8"/>
      <c r="PVY53" s="8"/>
      <c r="PVZ53" s="8"/>
      <c r="PWA53" s="8"/>
      <c r="PWB53" s="8"/>
      <c r="PWC53" s="8"/>
      <c r="PWD53" s="8"/>
      <c r="PWE53" s="8"/>
      <c r="PWF53" s="8"/>
      <c r="PWG53" s="8"/>
      <c r="PWH53" s="8"/>
      <c r="PWI53" s="8"/>
      <c r="PWJ53" s="8"/>
      <c r="PWK53" s="8"/>
      <c r="PWL53" s="8"/>
      <c r="PWM53" s="8"/>
      <c r="PWN53" s="8"/>
      <c r="PWO53" s="8"/>
      <c r="PWP53" s="8"/>
      <c r="PWQ53" s="8"/>
      <c r="PWR53" s="8"/>
      <c r="PWS53" s="8"/>
      <c r="PWT53" s="8"/>
      <c r="PWU53" s="8"/>
      <c r="PWV53" s="8"/>
      <c r="PWW53" s="8"/>
      <c r="PWX53" s="8"/>
      <c r="PWY53" s="8"/>
      <c r="PWZ53" s="8"/>
      <c r="PXA53" s="8"/>
      <c r="PXB53" s="8"/>
      <c r="PXC53" s="8"/>
      <c r="PXD53" s="8"/>
      <c r="PXE53" s="8"/>
      <c r="PXF53" s="8"/>
      <c r="PXG53" s="8"/>
      <c r="PXH53" s="8"/>
      <c r="PXI53" s="8"/>
      <c r="PXJ53" s="8"/>
      <c r="PXK53" s="8"/>
      <c r="PXL53" s="8"/>
      <c r="PXM53" s="8"/>
      <c r="PXN53" s="8"/>
      <c r="PXO53" s="8"/>
      <c r="PXP53" s="8"/>
      <c r="PXQ53" s="8"/>
      <c r="PXR53" s="8"/>
      <c r="PXS53" s="8"/>
      <c r="PXT53" s="8"/>
      <c r="PXU53" s="8"/>
      <c r="PXV53" s="8"/>
      <c r="PXW53" s="8"/>
      <c r="PXX53" s="8"/>
      <c r="PXY53" s="8"/>
      <c r="PXZ53" s="8"/>
      <c r="PYA53" s="8"/>
      <c r="PYB53" s="8"/>
      <c r="PYC53" s="8"/>
      <c r="PYD53" s="8"/>
      <c r="PYE53" s="8"/>
      <c r="PYF53" s="8"/>
      <c r="PYG53" s="8"/>
      <c r="PYH53" s="8"/>
      <c r="PYI53" s="8"/>
      <c r="PYJ53" s="8"/>
      <c r="PYK53" s="8"/>
      <c r="PYL53" s="8"/>
      <c r="PYM53" s="8"/>
      <c r="PYN53" s="8"/>
      <c r="PYO53" s="8"/>
      <c r="PYP53" s="8"/>
      <c r="PYQ53" s="8"/>
      <c r="PYR53" s="8"/>
      <c r="PYS53" s="8"/>
      <c r="PYT53" s="8"/>
      <c r="PYU53" s="8"/>
      <c r="PYV53" s="8"/>
      <c r="PYW53" s="8"/>
      <c r="PYX53" s="8"/>
      <c r="PYY53" s="8"/>
      <c r="PYZ53" s="8"/>
      <c r="PZA53" s="8"/>
      <c r="PZB53" s="8"/>
      <c r="PZC53" s="8"/>
      <c r="PZD53" s="8"/>
      <c r="PZE53" s="8"/>
      <c r="PZF53" s="8"/>
      <c r="PZG53" s="8"/>
      <c r="PZH53" s="8"/>
      <c r="PZI53" s="8"/>
      <c r="PZJ53" s="8"/>
      <c r="PZK53" s="8"/>
      <c r="PZL53" s="8"/>
      <c r="PZM53" s="8"/>
      <c r="PZN53" s="8"/>
      <c r="PZO53" s="8"/>
      <c r="PZP53" s="8"/>
      <c r="PZQ53" s="8"/>
      <c r="PZR53" s="8"/>
      <c r="PZS53" s="8"/>
      <c r="PZT53" s="8"/>
      <c r="PZU53" s="8"/>
      <c r="PZV53" s="8"/>
      <c r="PZW53" s="8"/>
      <c r="PZX53" s="8"/>
      <c r="PZY53" s="8"/>
      <c r="PZZ53" s="8"/>
      <c r="QAA53" s="8"/>
      <c r="QAB53" s="8"/>
      <c r="QAC53" s="8"/>
      <c r="QAD53" s="8"/>
      <c r="QAE53" s="8"/>
      <c r="QAF53" s="8"/>
      <c r="QAG53" s="8"/>
      <c r="QAH53" s="8"/>
      <c r="QAI53" s="8"/>
      <c r="QAJ53" s="8"/>
      <c r="QAK53" s="8"/>
      <c r="QAL53" s="8"/>
      <c r="QAM53" s="8"/>
      <c r="QAN53" s="8"/>
      <c r="QAO53" s="8"/>
      <c r="QAP53" s="8"/>
      <c r="QAQ53" s="8"/>
      <c r="QAR53" s="8"/>
      <c r="QAS53" s="8"/>
      <c r="QAT53" s="8"/>
      <c r="QAU53" s="8"/>
      <c r="QAV53" s="8"/>
      <c r="QAW53" s="8"/>
      <c r="QAX53" s="8"/>
      <c r="QAY53" s="8"/>
      <c r="QAZ53" s="8"/>
      <c r="QBA53" s="8"/>
      <c r="QBB53" s="8"/>
      <c r="QBC53" s="8"/>
      <c r="QBD53" s="8"/>
      <c r="QBE53" s="8"/>
      <c r="QBF53" s="8"/>
      <c r="QBG53" s="8"/>
      <c r="QBH53" s="8"/>
      <c r="QBI53" s="8"/>
      <c r="QBJ53" s="8"/>
      <c r="QBK53" s="8"/>
      <c r="QBL53" s="8"/>
      <c r="QBM53" s="8"/>
      <c r="QBN53" s="8"/>
      <c r="QBO53" s="8"/>
      <c r="QBP53" s="8"/>
      <c r="QBQ53" s="8"/>
      <c r="QBR53" s="8"/>
      <c r="QBS53" s="8"/>
      <c r="QBT53" s="8"/>
      <c r="QBU53" s="8"/>
      <c r="QBV53" s="8"/>
      <c r="QBW53" s="8"/>
      <c r="QBX53" s="8"/>
      <c r="QBY53" s="8"/>
      <c r="QBZ53" s="8"/>
      <c r="QCA53" s="8"/>
      <c r="QCB53" s="8"/>
      <c r="QCC53" s="8"/>
      <c r="QCD53" s="8"/>
      <c r="QCE53" s="8"/>
      <c r="QCF53" s="8"/>
      <c r="QCG53" s="8"/>
      <c r="QCH53" s="8"/>
      <c r="QCI53" s="8"/>
      <c r="QCJ53" s="8"/>
      <c r="QCK53" s="8"/>
      <c r="QCL53" s="8"/>
      <c r="QCM53" s="8"/>
      <c r="QCN53" s="8"/>
      <c r="QCO53" s="8"/>
      <c r="QCP53" s="8"/>
      <c r="QCQ53" s="8"/>
      <c r="QCR53" s="8"/>
      <c r="QCS53" s="8"/>
      <c r="QCT53" s="8"/>
      <c r="QCU53" s="8"/>
      <c r="QCV53" s="8"/>
      <c r="QCW53" s="8"/>
      <c r="QCX53" s="8"/>
      <c r="QCY53" s="8"/>
      <c r="QCZ53" s="8"/>
      <c r="QDA53" s="8"/>
      <c r="QDB53" s="8"/>
      <c r="QDC53" s="8"/>
      <c r="QDD53" s="8"/>
      <c r="QDE53" s="8"/>
      <c r="QDF53" s="8"/>
      <c r="QDG53" s="8"/>
      <c r="QDH53" s="8"/>
      <c r="QDI53" s="8"/>
      <c r="QDJ53" s="8"/>
      <c r="QDK53" s="8"/>
      <c r="QDL53" s="8"/>
      <c r="QDM53" s="8"/>
      <c r="QDN53" s="8"/>
      <c r="QDO53" s="8"/>
      <c r="QDP53" s="8"/>
      <c r="QDQ53" s="8"/>
      <c r="QDR53" s="8"/>
      <c r="QDS53" s="8"/>
      <c r="QDT53" s="8"/>
      <c r="QDU53" s="8"/>
      <c r="QDV53" s="8"/>
      <c r="QDW53" s="8"/>
      <c r="QDX53" s="8"/>
      <c r="QDY53" s="8"/>
      <c r="QDZ53" s="8"/>
      <c r="QEA53" s="8"/>
      <c r="QEB53" s="8"/>
      <c r="QEC53" s="8"/>
      <c r="QED53" s="8"/>
      <c r="QEE53" s="8"/>
      <c r="QEF53" s="8"/>
      <c r="QEG53" s="8"/>
      <c r="QEH53" s="8"/>
      <c r="QEI53" s="8"/>
      <c r="QEJ53" s="8"/>
      <c r="QEK53" s="8"/>
      <c r="QEL53" s="8"/>
      <c r="QEM53" s="8"/>
      <c r="QEN53" s="8"/>
      <c r="QEO53" s="8"/>
      <c r="QEP53" s="8"/>
      <c r="QEQ53" s="8"/>
      <c r="QER53" s="8"/>
      <c r="QES53" s="8"/>
      <c r="QET53" s="8"/>
      <c r="QEU53" s="8"/>
      <c r="QEV53" s="8"/>
      <c r="QEW53" s="8"/>
      <c r="QEX53" s="8"/>
      <c r="QEY53" s="8"/>
      <c r="QEZ53" s="8"/>
      <c r="QFA53" s="8"/>
      <c r="QFB53" s="8"/>
      <c r="QFC53" s="8"/>
      <c r="QFD53" s="8"/>
      <c r="QFE53" s="8"/>
      <c r="QFF53" s="8"/>
      <c r="QFG53" s="8"/>
      <c r="QFH53" s="8"/>
      <c r="QFI53" s="8"/>
      <c r="QFJ53" s="8"/>
      <c r="QFK53" s="8"/>
      <c r="QFL53" s="8"/>
      <c r="QFM53" s="8"/>
      <c r="QFN53" s="8"/>
      <c r="QFO53" s="8"/>
      <c r="QFP53" s="8"/>
      <c r="QFQ53" s="8"/>
      <c r="QFR53" s="8"/>
      <c r="QFS53" s="8"/>
      <c r="QFT53" s="8"/>
      <c r="QFU53" s="8"/>
      <c r="QFV53" s="8"/>
      <c r="QFW53" s="8"/>
      <c r="QFX53" s="8"/>
      <c r="QFY53" s="8"/>
      <c r="QFZ53" s="8"/>
      <c r="QGA53" s="8"/>
      <c r="QGB53" s="8"/>
      <c r="QGC53" s="8"/>
      <c r="QGD53" s="8"/>
      <c r="QGE53" s="8"/>
      <c r="QGF53" s="8"/>
      <c r="QGG53" s="8"/>
      <c r="QGH53" s="8"/>
      <c r="QGI53" s="8"/>
      <c r="QGJ53" s="8"/>
      <c r="QGK53" s="8"/>
      <c r="QGL53" s="8"/>
      <c r="QGM53" s="8"/>
      <c r="QGN53" s="8"/>
      <c r="QGO53" s="8"/>
      <c r="QGP53" s="8"/>
      <c r="QGQ53" s="8"/>
      <c r="QGR53" s="8"/>
      <c r="QGS53" s="8"/>
      <c r="QGT53" s="8"/>
      <c r="QGU53" s="8"/>
      <c r="QGV53" s="8"/>
      <c r="QGW53" s="8"/>
      <c r="QGX53" s="8"/>
      <c r="QGY53" s="8"/>
      <c r="QGZ53" s="8"/>
      <c r="QHA53" s="8"/>
      <c r="QHB53" s="8"/>
      <c r="QHC53" s="8"/>
      <c r="QHD53" s="8"/>
      <c r="QHE53" s="8"/>
      <c r="QHF53" s="8"/>
      <c r="QHG53" s="8"/>
      <c r="QHH53" s="8"/>
      <c r="QHI53" s="8"/>
      <c r="QHJ53" s="8"/>
      <c r="QHK53" s="8"/>
      <c r="QHL53" s="8"/>
      <c r="QHM53" s="8"/>
      <c r="QHN53" s="8"/>
      <c r="QHO53" s="8"/>
      <c r="QHP53" s="8"/>
      <c r="QHQ53" s="8"/>
      <c r="QHR53" s="8"/>
      <c r="QHS53" s="8"/>
      <c r="QHT53" s="8"/>
      <c r="QHU53" s="8"/>
      <c r="QHV53" s="8"/>
      <c r="QHW53" s="8"/>
      <c r="QHX53" s="8"/>
      <c r="QHY53" s="8"/>
      <c r="QHZ53" s="8"/>
      <c r="QIA53" s="8"/>
      <c r="QIB53" s="8"/>
      <c r="QIC53" s="8"/>
      <c r="QID53" s="8"/>
      <c r="QIE53" s="8"/>
      <c r="QIF53" s="8"/>
      <c r="QIG53" s="8"/>
      <c r="QIH53" s="8"/>
      <c r="QII53" s="8"/>
      <c r="QIJ53" s="8"/>
      <c r="QIK53" s="8"/>
      <c r="QIL53" s="8"/>
      <c r="QIM53" s="8"/>
      <c r="QIN53" s="8"/>
      <c r="QIO53" s="8"/>
      <c r="QIP53" s="8"/>
      <c r="QIQ53" s="8"/>
      <c r="QIR53" s="8"/>
      <c r="QIS53" s="8"/>
      <c r="QIT53" s="8"/>
      <c r="QIU53" s="8"/>
      <c r="QIV53" s="8"/>
      <c r="QIW53" s="8"/>
      <c r="QIX53" s="8"/>
      <c r="QIY53" s="8"/>
      <c r="QIZ53" s="8"/>
      <c r="QJA53" s="8"/>
      <c r="QJB53" s="8"/>
      <c r="QJC53" s="8"/>
      <c r="QJD53" s="8"/>
      <c r="QJE53" s="8"/>
      <c r="QJF53" s="8"/>
      <c r="QJG53" s="8"/>
      <c r="QJH53" s="8"/>
      <c r="QJI53" s="8"/>
      <c r="QJJ53" s="8"/>
      <c r="QJK53" s="8"/>
      <c r="QJL53" s="8"/>
      <c r="QJM53" s="8"/>
      <c r="QJN53" s="8"/>
      <c r="QJO53" s="8"/>
      <c r="QJP53" s="8"/>
      <c r="QJQ53" s="8"/>
      <c r="QJR53" s="8"/>
      <c r="QJS53" s="8"/>
      <c r="QJT53" s="8"/>
      <c r="QJU53" s="8"/>
      <c r="QJV53" s="8"/>
      <c r="QJW53" s="8"/>
      <c r="QJX53" s="8"/>
      <c r="QJY53" s="8"/>
      <c r="QJZ53" s="8"/>
      <c r="QKA53" s="8"/>
      <c r="QKB53" s="8"/>
      <c r="QKC53" s="8"/>
      <c r="QKD53" s="8"/>
      <c r="QKE53" s="8"/>
      <c r="QKF53" s="8"/>
      <c r="QKG53" s="8"/>
      <c r="QKH53" s="8"/>
      <c r="QKI53" s="8"/>
      <c r="QKJ53" s="8"/>
      <c r="QKK53" s="8"/>
      <c r="QKL53" s="8"/>
      <c r="QKM53" s="8"/>
      <c r="QKN53" s="8"/>
      <c r="QKO53" s="8"/>
      <c r="QKP53" s="8"/>
      <c r="QKQ53" s="8"/>
      <c r="QKR53" s="8"/>
      <c r="QKS53" s="8"/>
      <c r="QKT53" s="8"/>
      <c r="QKU53" s="8"/>
      <c r="QKV53" s="8"/>
      <c r="QKW53" s="8"/>
      <c r="QKX53" s="8"/>
      <c r="QKY53" s="8"/>
      <c r="QKZ53" s="8"/>
      <c r="QLA53" s="8"/>
      <c r="QLB53" s="8"/>
      <c r="QLC53" s="8"/>
      <c r="QLD53" s="8"/>
      <c r="QLE53" s="8"/>
      <c r="QLF53" s="8"/>
      <c r="QLG53" s="8"/>
      <c r="QLH53" s="8"/>
      <c r="QLI53" s="8"/>
      <c r="QLJ53" s="8"/>
      <c r="QLK53" s="8"/>
      <c r="QLL53" s="8"/>
      <c r="QLM53" s="8"/>
      <c r="QLN53" s="8"/>
      <c r="QLO53" s="8"/>
      <c r="QLP53" s="8"/>
      <c r="QLQ53" s="8"/>
      <c r="QLR53" s="8"/>
      <c r="QLS53" s="8"/>
      <c r="QLT53" s="8"/>
      <c r="QLU53" s="8"/>
      <c r="QLV53" s="8"/>
      <c r="QLW53" s="8"/>
      <c r="QLX53" s="8"/>
      <c r="QLY53" s="8"/>
      <c r="QLZ53" s="8"/>
      <c r="QMA53" s="8"/>
      <c r="QMB53" s="8"/>
      <c r="QMC53" s="8"/>
      <c r="QMD53" s="8"/>
      <c r="QME53" s="8"/>
      <c r="QMF53" s="8"/>
      <c r="QMG53" s="8"/>
      <c r="QMH53" s="8"/>
      <c r="QMI53" s="8"/>
      <c r="QMJ53" s="8"/>
      <c r="QMK53" s="8"/>
      <c r="QML53" s="8"/>
      <c r="QMM53" s="8"/>
      <c r="QMN53" s="8"/>
      <c r="QMO53" s="8"/>
      <c r="QMP53" s="8"/>
      <c r="QMQ53" s="8"/>
      <c r="QMR53" s="8"/>
      <c r="QMS53" s="8"/>
      <c r="QMT53" s="8"/>
      <c r="QMU53" s="8"/>
      <c r="QMV53" s="8"/>
      <c r="QMW53" s="8"/>
      <c r="QMX53" s="8"/>
      <c r="QMY53" s="8"/>
      <c r="QMZ53" s="8"/>
      <c r="QNA53" s="8"/>
      <c r="QNB53" s="8"/>
      <c r="QNC53" s="8"/>
      <c r="QND53" s="8"/>
      <c r="QNE53" s="8"/>
      <c r="QNF53" s="8"/>
      <c r="QNG53" s="8"/>
      <c r="QNH53" s="8"/>
      <c r="QNI53" s="8"/>
      <c r="QNJ53" s="8"/>
      <c r="QNK53" s="8"/>
      <c r="QNL53" s="8"/>
      <c r="QNM53" s="8"/>
      <c r="QNN53" s="8"/>
      <c r="QNO53" s="8"/>
      <c r="QNP53" s="8"/>
      <c r="QNQ53" s="8"/>
      <c r="QNR53" s="8"/>
      <c r="QNS53" s="8"/>
      <c r="QNT53" s="8"/>
      <c r="QNU53" s="8"/>
      <c r="QNV53" s="8"/>
      <c r="QNW53" s="8"/>
      <c r="QNX53" s="8"/>
      <c r="QNY53" s="8"/>
      <c r="QNZ53" s="8"/>
      <c r="QOA53" s="8"/>
      <c r="QOB53" s="8"/>
      <c r="QOC53" s="8"/>
      <c r="QOD53" s="8"/>
      <c r="QOE53" s="8"/>
      <c r="QOF53" s="8"/>
      <c r="QOG53" s="8"/>
      <c r="QOH53" s="8"/>
      <c r="QOI53" s="8"/>
      <c r="QOJ53" s="8"/>
      <c r="QOK53" s="8"/>
      <c r="QOL53" s="8"/>
      <c r="QOM53" s="8"/>
      <c r="QON53" s="8"/>
      <c r="QOO53" s="8"/>
      <c r="QOP53" s="8"/>
      <c r="QOQ53" s="8"/>
      <c r="QOR53" s="8"/>
      <c r="QOS53" s="8"/>
      <c r="QOT53" s="8"/>
      <c r="QOU53" s="8"/>
      <c r="QOV53" s="8"/>
      <c r="QOW53" s="8"/>
      <c r="QOX53" s="8"/>
      <c r="QOY53" s="8"/>
      <c r="QOZ53" s="8"/>
      <c r="QPA53" s="8"/>
      <c r="QPB53" s="8"/>
      <c r="QPC53" s="8"/>
      <c r="QPD53" s="8"/>
      <c r="QPE53" s="8"/>
      <c r="QPF53" s="8"/>
      <c r="QPG53" s="8"/>
      <c r="QPH53" s="8"/>
      <c r="QPI53" s="8"/>
      <c r="QPJ53" s="8"/>
      <c r="QPK53" s="8"/>
      <c r="QPL53" s="8"/>
      <c r="QPM53" s="8"/>
      <c r="QPN53" s="8"/>
      <c r="QPO53" s="8"/>
      <c r="QPP53" s="8"/>
      <c r="QPQ53" s="8"/>
      <c r="QPR53" s="8"/>
      <c r="QPS53" s="8"/>
      <c r="QPT53" s="8"/>
      <c r="QPU53" s="8"/>
      <c r="QPV53" s="8"/>
      <c r="QPW53" s="8"/>
      <c r="QPX53" s="8"/>
      <c r="QPY53" s="8"/>
      <c r="QPZ53" s="8"/>
      <c r="QQA53" s="8"/>
      <c r="QQB53" s="8"/>
      <c r="QQC53" s="8"/>
      <c r="QQD53" s="8"/>
      <c r="QQE53" s="8"/>
      <c r="QQF53" s="8"/>
      <c r="QQG53" s="8"/>
      <c r="QQH53" s="8"/>
      <c r="QQI53" s="8"/>
      <c r="QQJ53" s="8"/>
      <c r="QQK53" s="8"/>
      <c r="QQL53" s="8"/>
      <c r="QQM53" s="8"/>
      <c r="QQN53" s="8"/>
      <c r="QQO53" s="8"/>
      <c r="QQP53" s="8"/>
      <c r="QQQ53" s="8"/>
      <c r="QQR53" s="8"/>
      <c r="QQS53" s="8"/>
      <c r="QQT53" s="8"/>
      <c r="QQU53" s="8"/>
      <c r="QQV53" s="8"/>
      <c r="QQW53" s="8"/>
      <c r="QQX53" s="8"/>
      <c r="QQY53" s="8"/>
      <c r="QQZ53" s="8"/>
      <c r="QRA53" s="8"/>
      <c r="QRB53" s="8"/>
      <c r="QRC53" s="8"/>
      <c r="QRD53" s="8"/>
      <c r="QRE53" s="8"/>
      <c r="QRF53" s="8"/>
      <c r="QRG53" s="8"/>
      <c r="QRH53" s="8"/>
      <c r="QRI53" s="8"/>
      <c r="QRJ53" s="8"/>
      <c r="QRK53" s="8"/>
      <c r="QRL53" s="8"/>
      <c r="QRM53" s="8"/>
      <c r="QRN53" s="8"/>
      <c r="QRO53" s="8"/>
      <c r="QRP53" s="8"/>
      <c r="QRQ53" s="8"/>
      <c r="QRR53" s="8"/>
      <c r="QRS53" s="8"/>
      <c r="QRT53" s="8"/>
      <c r="QRU53" s="8"/>
      <c r="QRV53" s="8"/>
      <c r="QRW53" s="8"/>
      <c r="QRX53" s="8"/>
      <c r="QRY53" s="8"/>
      <c r="QRZ53" s="8"/>
      <c r="QSA53" s="8"/>
      <c r="QSB53" s="8"/>
      <c r="QSC53" s="8"/>
      <c r="QSD53" s="8"/>
      <c r="QSE53" s="8"/>
      <c r="QSF53" s="8"/>
      <c r="QSG53" s="8"/>
      <c r="QSH53" s="8"/>
      <c r="QSI53" s="8"/>
      <c r="QSJ53" s="8"/>
      <c r="QSK53" s="8"/>
      <c r="QSL53" s="8"/>
      <c r="QSM53" s="8"/>
      <c r="QSN53" s="8"/>
      <c r="QSO53" s="8"/>
      <c r="QSP53" s="8"/>
      <c r="QSQ53" s="8"/>
      <c r="QSR53" s="8"/>
      <c r="QSS53" s="8"/>
      <c r="QST53" s="8"/>
      <c r="QSU53" s="8"/>
      <c r="QSV53" s="8"/>
      <c r="QSW53" s="8"/>
      <c r="QSX53" s="8"/>
      <c r="QSY53" s="8"/>
      <c r="QSZ53" s="8"/>
      <c r="QTA53" s="8"/>
      <c r="QTB53" s="8"/>
      <c r="QTC53" s="8"/>
      <c r="QTD53" s="8"/>
      <c r="QTE53" s="8"/>
      <c r="QTF53" s="8"/>
      <c r="QTG53" s="8"/>
      <c r="QTH53" s="8"/>
      <c r="QTI53" s="8"/>
      <c r="QTJ53" s="8"/>
      <c r="QTK53" s="8"/>
      <c r="QTL53" s="8"/>
      <c r="QTM53" s="8"/>
      <c r="QTN53" s="8"/>
      <c r="QTO53" s="8"/>
      <c r="QTP53" s="8"/>
      <c r="QTQ53" s="8"/>
      <c r="QTR53" s="8"/>
      <c r="QTS53" s="8"/>
      <c r="QTT53" s="8"/>
      <c r="QTU53" s="8"/>
      <c r="QTV53" s="8"/>
      <c r="QTW53" s="8"/>
      <c r="QTX53" s="8"/>
      <c r="QTY53" s="8"/>
      <c r="QTZ53" s="8"/>
      <c r="QUA53" s="8"/>
      <c r="QUB53" s="8"/>
      <c r="QUC53" s="8"/>
      <c r="QUD53" s="8"/>
      <c r="QUE53" s="8"/>
      <c r="QUF53" s="8"/>
      <c r="QUG53" s="8"/>
      <c r="QUH53" s="8"/>
      <c r="QUI53" s="8"/>
      <c r="QUJ53" s="8"/>
      <c r="QUK53" s="8"/>
      <c r="QUL53" s="8"/>
      <c r="QUM53" s="8"/>
      <c r="QUN53" s="8"/>
      <c r="QUO53" s="8"/>
      <c r="QUP53" s="8"/>
      <c r="QUQ53" s="8"/>
      <c r="QUR53" s="8"/>
      <c r="QUS53" s="8"/>
      <c r="QUT53" s="8"/>
      <c r="QUU53" s="8"/>
      <c r="QUV53" s="8"/>
      <c r="QUW53" s="8"/>
      <c r="QUX53" s="8"/>
      <c r="QUY53" s="8"/>
      <c r="QUZ53" s="8"/>
      <c r="QVA53" s="8"/>
      <c r="QVB53" s="8"/>
      <c r="QVC53" s="8"/>
      <c r="QVD53" s="8"/>
      <c r="QVE53" s="8"/>
      <c r="QVF53" s="8"/>
      <c r="QVG53" s="8"/>
      <c r="QVH53" s="8"/>
      <c r="QVI53" s="8"/>
      <c r="QVJ53" s="8"/>
      <c r="QVK53" s="8"/>
      <c r="QVL53" s="8"/>
      <c r="QVM53" s="8"/>
      <c r="QVN53" s="8"/>
      <c r="QVO53" s="8"/>
      <c r="QVP53" s="8"/>
      <c r="QVQ53" s="8"/>
      <c r="QVR53" s="8"/>
      <c r="QVS53" s="8"/>
      <c r="QVT53" s="8"/>
      <c r="QVU53" s="8"/>
      <c r="QVV53" s="8"/>
      <c r="QVW53" s="8"/>
      <c r="QVX53" s="8"/>
      <c r="QVY53" s="8"/>
      <c r="QVZ53" s="8"/>
      <c r="QWA53" s="8"/>
      <c r="QWB53" s="8"/>
      <c r="QWC53" s="8"/>
      <c r="QWD53" s="8"/>
      <c r="QWE53" s="8"/>
      <c r="QWF53" s="8"/>
      <c r="QWG53" s="8"/>
      <c r="QWH53" s="8"/>
      <c r="QWI53" s="8"/>
      <c r="QWJ53" s="8"/>
      <c r="QWK53" s="8"/>
      <c r="QWL53" s="8"/>
      <c r="QWM53" s="8"/>
      <c r="QWN53" s="8"/>
      <c r="QWO53" s="8"/>
      <c r="QWP53" s="8"/>
      <c r="QWQ53" s="8"/>
      <c r="QWR53" s="8"/>
      <c r="QWS53" s="8"/>
      <c r="QWT53" s="8"/>
      <c r="QWU53" s="8"/>
      <c r="QWV53" s="8"/>
      <c r="QWW53" s="8"/>
      <c r="QWX53" s="8"/>
      <c r="QWY53" s="8"/>
      <c r="QWZ53" s="8"/>
      <c r="QXA53" s="8"/>
      <c r="QXB53" s="8"/>
      <c r="QXC53" s="8"/>
      <c r="QXD53" s="8"/>
      <c r="QXE53" s="8"/>
      <c r="QXF53" s="8"/>
      <c r="QXG53" s="8"/>
      <c r="QXH53" s="8"/>
      <c r="QXI53" s="8"/>
      <c r="QXJ53" s="8"/>
      <c r="QXK53" s="8"/>
      <c r="QXL53" s="8"/>
      <c r="QXM53" s="8"/>
      <c r="QXN53" s="8"/>
      <c r="QXO53" s="8"/>
      <c r="QXP53" s="8"/>
      <c r="QXQ53" s="8"/>
      <c r="QXR53" s="8"/>
      <c r="QXS53" s="8"/>
      <c r="QXT53" s="8"/>
      <c r="QXU53" s="8"/>
      <c r="QXV53" s="8"/>
      <c r="QXW53" s="8"/>
      <c r="QXX53" s="8"/>
      <c r="QXY53" s="8"/>
      <c r="QXZ53" s="8"/>
      <c r="QYA53" s="8"/>
      <c r="QYB53" s="8"/>
      <c r="QYC53" s="8"/>
      <c r="QYD53" s="8"/>
      <c r="QYE53" s="8"/>
      <c r="QYF53" s="8"/>
      <c r="QYG53" s="8"/>
      <c r="QYH53" s="8"/>
      <c r="QYI53" s="8"/>
      <c r="QYJ53" s="8"/>
      <c r="QYK53" s="8"/>
      <c r="QYL53" s="8"/>
      <c r="QYM53" s="8"/>
      <c r="QYN53" s="8"/>
      <c r="QYO53" s="8"/>
      <c r="QYP53" s="8"/>
      <c r="QYQ53" s="8"/>
      <c r="QYR53" s="8"/>
      <c r="QYS53" s="8"/>
      <c r="QYT53" s="8"/>
      <c r="QYU53" s="8"/>
      <c r="QYV53" s="8"/>
      <c r="QYW53" s="8"/>
      <c r="QYX53" s="8"/>
      <c r="QYY53" s="8"/>
      <c r="QYZ53" s="8"/>
      <c r="QZA53" s="8"/>
      <c r="QZB53" s="8"/>
      <c r="QZC53" s="8"/>
      <c r="QZD53" s="8"/>
      <c r="QZE53" s="8"/>
      <c r="QZF53" s="8"/>
      <c r="QZG53" s="8"/>
      <c r="QZH53" s="8"/>
      <c r="QZI53" s="8"/>
      <c r="QZJ53" s="8"/>
      <c r="QZK53" s="8"/>
      <c r="QZL53" s="8"/>
      <c r="QZM53" s="8"/>
      <c r="QZN53" s="8"/>
      <c r="QZO53" s="8"/>
      <c r="QZP53" s="8"/>
      <c r="QZQ53" s="8"/>
      <c r="QZR53" s="8"/>
      <c r="QZS53" s="8"/>
      <c r="QZT53" s="8"/>
      <c r="QZU53" s="8"/>
      <c r="QZV53" s="8"/>
      <c r="QZW53" s="8"/>
      <c r="QZX53" s="8"/>
      <c r="QZY53" s="8"/>
      <c r="QZZ53" s="8"/>
      <c r="RAA53" s="8"/>
      <c r="RAB53" s="8"/>
      <c r="RAC53" s="8"/>
      <c r="RAD53" s="8"/>
      <c r="RAE53" s="8"/>
      <c r="RAF53" s="8"/>
      <c r="RAG53" s="8"/>
      <c r="RAH53" s="8"/>
      <c r="RAI53" s="8"/>
      <c r="RAJ53" s="8"/>
      <c r="RAK53" s="8"/>
      <c r="RAL53" s="8"/>
      <c r="RAM53" s="8"/>
      <c r="RAN53" s="8"/>
      <c r="RAO53" s="8"/>
      <c r="RAP53" s="8"/>
      <c r="RAQ53" s="8"/>
      <c r="RAR53" s="8"/>
      <c r="RAS53" s="8"/>
      <c r="RAT53" s="8"/>
      <c r="RAU53" s="8"/>
      <c r="RAV53" s="8"/>
      <c r="RAW53" s="8"/>
      <c r="RAX53" s="8"/>
      <c r="RAY53" s="8"/>
      <c r="RAZ53" s="8"/>
      <c r="RBA53" s="8"/>
      <c r="RBB53" s="8"/>
      <c r="RBC53" s="8"/>
      <c r="RBD53" s="8"/>
      <c r="RBE53" s="8"/>
      <c r="RBF53" s="8"/>
      <c r="RBG53" s="8"/>
      <c r="RBH53" s="8"/>
      <c r="RBI53" s="8"/>
      <c r="RBJ53" s="8"/>
      <c r="RBK53" s="8"/>
      <c r="RBL53" s="8"/>
      <c r="RBM53" s="8"/>
      <c r="RBN53" s="8"/>
      <c r="RBO53" s="8"/>
      <c r="RBP53" s="8"/>
      <c r="RBQ53" s="8"/>
      <c r="RBR53" s="8"/>
      <c r="RBS53" s="8"/>
      <c r="RBT53" s="8"/>
      <c r="RBU53" s="8"/>
      <c r="RBV53" s="8"/>
      <c r="RBW53" s="8"/>
      <c r="RBX53" s="8"/>
      <c r="RBY53" s="8"/>
      <c r="RBZ53" s="8"/>
      <c r="RCA53" s="8"/>
      <c r="RCB53" s="8"/>
      <c r="RCC53" s="8"/>
      <c r="RCD53" s="8"/>
      <c r="RCE53" s="8"/>
      <c r="RCF53" s="8"/>
      <c r="RCG53" s="8"/>
      <c r="RCH53" s="8"/>
      <c r="RCI53" s="8"/>
      <c r="RCJ53" s="8"/>
      <c r="RCK53" s="8"/>
      <c r="RCL53" s="8"/>
      <c r="RCM53" s="8"/>
      <c r="RCN53" s="8"/>
      <c r="RCO53" s="8"/>
      <c r="RCP53" s="8"/>
      <c r="RCQ53" s="8"/>
      <c r="RCR53" s="8"/>
      <c r="RCS53" s="8"/>
      <c r="RCT53" s="8"/>
      <c r="RCU53" s="8"/>
      <c r="RCV53" s="8"/>
      <c r="RCW53" s="8"/>
      <c r="RCX53" s="8"/>
      <c r="RCY53" s="8"/>
      <c r="RCZ53" s="8"/>
      <c r="RDA53" s="8"/>
      <c r="RDB53" s="8"/>
      <c r="RDC53" s="8"/>
      <c r="RDD53" s="8"/>
      <c r="RDE53" s="8"/>
      <c r="RDF53" s="8"/>
      <c r="RDG53" s="8"/>
      <c r="RDH53" s="8"/>
      <c r="RDI53" s="8"/>
      <c r="RDJ53" s="8"/>
      <c r="RDK53" s="8"/>
      <c r="RDL53" s="8"/>
      <c r="RDM53" s="8"/>
      <c r="RDN53" s="8"/>
      <c r="RDO53" s="8"/>
      <c r="RDP53" s="8"/>
      <c r="RDQ53" s="8"/>
      <c r="RDR53" s="8"/>
      <c r="RDS53" s="8"/>
      <c r="RDT53" s="8"/>
      <c r="RDU53" s="8"/>
      <c r="RDV53" s="8"/>
      <c r="RDW53" s="8"/>
      <c r="RDX53" s="8"/>
      <c r="RDY53" s="8"/>
      <c r="RDZ53" s="8"/>
      <c r="REA53" s="8"/>
      <c r="REB53" s="8"/>
      <c r="REC53" s="8"/>
      <c r="RED53" s="8"/>
      <c r="REE53" s="8"/>
      <c r="REF53" s="8"/>
      <c r="REG53" s="8"/>
      <c r="REH53" s="8"/>
      <c r="REI53" s="8"/>
      <c r="REJ53" s="8"/>
      <c r="REK53" s="8"/>
      <c r="REL53" s="8"/>
      <c r="REM53" s="8"/>
      <c r="REN53" s="8"/>
      <c r="REO53" s="8"/>
      <c r="REP53" s="8"/>
      <c r="REQ53" s="8"/>
      <c r="RER53" s="8"/>
      <c r="RES53" s="8"/>
      <c r="RET53" s="8"/>
      <c r="REU53" s="8"/>
      <c r="REV53" s="8"/>
      <c r="REW53" s="8"/>
      <c r="REX53" s="8"/>
      <c r="REY53" s="8"/>
      <c r="REZ53" s="8"/>
      <c r="RFA53" s="8"/>
      <c r="RFB53" s="8"/>
      <c r="RFC53" s="8"/>
      <c r="RFD53" s="8"/>
      <c r="RFE53" s="8"/>
      <c r="RFF53" s="8"/>
      <c r="RFG53" s="8"/>
      <c r="RFH53" s="8"/>
      <c r="RFI53" s="8"/>
      <c r="RFJ53" s="8"/>
      <c r="RFK53" s="8"/>
      <c r="RFL53" s="8"/>
      <c r="RFM53" s="8"/>
      <c r="RFN53" s="8"/>
      <c r="RFO53" s="8"/>
      <c r="RFP53" s="8"/>
      <c r="RFQ53" s="8"/>
      <c r="RFR53" s="8"/>
      <c r="RFS53" s="8"/>
      <c r="RFT53" s="8"/>
      <c r="RFU53" s="8"/>
      <c r="RFV53" s="8"/>
      <c r="RFW53" s="8"/>
      <c r="RFX53" s="8"/>
      <c r="RFY53" s="8"/>
      <c r="RFZ53" s="8"/>
      <c r="RGA53" s="8"/>
      <c r="RGB53" s="8"/>
      <c r="RGC53" s="8"/>
      <c r="RGD53" s="8"/>
      <c r="RGE53" s="8"/>
      <c r="RGF53" s="8"/>
      <c r="RGG53" s="8"/>
      <c r="RGH53" s="8"/>
      <c r="RGI53" s="8"/>
      <c r="RGJ53" s="8"/>
      <c r="RGK53" s="8"/>
      <c r="RGL53" s="8"/>
      <c r="RGM53" s="8"/>
      <c r="RGN53" s="8"/>
      <c r="RGO53" s="8"/>
      <c r="RGP53" s="8"/>
      <c r="RGQ53" s="8"/>
      <c r="RGR53" s="8"/>
      <c r="RGS53" s="8"/>
      <c r="RGT53" s="8"/>
      <c r="RGU53" s="8"/>
      <c r="RGV53" s="8"/>
      <c r="RGW53" s="8"/>
      <c r="RGX53" s="8"/>
      <c r="RGY53" s="8"/>
      <c r="RGZ53" s="8"/>
      <c r="RHA53" s="8"/>
      <c r="RHB53" s="8"/>
      <c r="RHC53" s="8"/>
      <c r="RHD53" s="8"/>
      <c r="RHE53" s="8"/>
      <c r="RHF53" s="8"/>
      <c r="RHG53" s="8"/>
      <c r="RHH53" s="8"/>
      <c r="RHI53" s="8"/>
      <c r="RHJ53" s="8"/>
      <c r="RHK53" s="8"/>
      <c r="RHL53" s="8"/>
      <c r="RHM53" s="8"/>
      <c r="RHN53" s="8"/>
      <c r="RHO53" s="8"/>
      <c r="RHP53" s="8"/>
      <c r="RHQ53" s="8"/>
      <c r="RHR53" s="8"/>
      <c r="RHS53" s="8"/>
      <c r="RHT53" s="8"/>
      <c r="RHU53" s="8"/>
      <c r="RHV53" s="8"/>
      <c r="RHW53" s="8"/>
      <c r="RHX53" s="8"/>
      <c r="RHY53" s="8"/>
      <c r="RHZ53" s="8"/>
      <c r="RIA53" s="8"/>
      <c r="RIB53" s="8"/>
      <c r="RIC53" s="8"/>
      <c r="RID53" s="8"/>
      <c r="RIE53" s="8"/>
      <c r="RIF53" s="8"/>
      <c r="RIG53" s="8"/>
      <c r="RIH53" s="8"/>
      <c r="RII53" s="8"/>
      <c r="RIJ53" s="8"/>
      <c r="RIK53" s="8"/>
      <c r="RIL53" s="8"/>
      <c r="RIM53" s="8"/>
      <c r="RIN53" s="8"/>
      <c r="RIO53" s="8"/>
      <c r="RIP53" s="8"/>
      <c r="RIQ53" s="8"/>
      <c r="RIR53" s="8"/>
      <c r="RIS53" s="8"/>
      <c r="RIT53" s="8"/>
      <c r="RIU53" s="8"/>
      <c r="RIV53" s="8"/>
      <c r="RIW53" s="8"/>
      <c r="RIX53" s="8"/>
      <c r="RIY53" s="8"/>
      <c r="RIZ53" s="8"/>
      <c r="RJA53" s="8"/>
      <c r="RJB53" s="8"/>
      <c r="RJC53" s="8"/>
      <c r="RJD53" s="8"/>
      <c r="RJE53" s="8"/>
      <c r="RJF53" s="8"/>
      <c r="RJG53" s="8"/>
      <c r="RJH53" s="8"/>
      <c r="RJI53" s="8"/>
      <c r="RJJ53" s="8"/>
      <c r="RJK53" s="8"/>
      <c r="RJL53" s="8"/>
      <c r="RJM53" s="8"/>
      <c r="RJN53" s="8"/>
      <c r="RJO53" s="8"/>
      <c r="RJP53" s="8"/>
      <c r="RJQ53" s="8"/>
      <c r="RJR53" s="8"/>
      <c r="RJS53" s="8"/>
      <c r="RJT53" s="8"/>
      <c r="RJU53" s="8"/>
      <c r="RJV53" s="8"/>
      <c r="RJW53" s="8"/>
      <c r="RJX53" s="8"/>
      <c r="RJY53" s="8"/>
      <c r="RJZ53" s="8"/>
      <c r="RKA53" s="8"/>
      <c r="RKB53" s="8"/>
      <c r="RKC53" s="8"/>
      <c r="RKD53" s="8"/>
      <c r="RKE53" s="8"/>
      <c r="RKF53" s="8"/>
      <c r="RKG53" s="8"/>
      <c r="RKH53" s="8"/>
      <c r="RKI53" s="8"/>
      <c r="RKJ53" s="8"/>
      <c r="RKK53" s="8"/>
      <c r="RKL53" s="8"/>
      <c r="RKM53" s="8"/>
      <c r="RKN53" s="8"/>
      <c r="RKO53" s="8"/>
      <c r="RKP53" s="8"/>
      <c r="RKQ53" s="8"/>
      <c r="RKR53" s="8"/>
      <c r="RKS53" s="8"/>
      <c r="RKT53" s="8"/>
      <c r="RKU53" s="8"/>
      <c r="RKV53" s="8"/>
      <c r="RKW53" s="8"/>
      <c r="RKX53" s="8"/>
      <c r="RKY53" s="8"/>
      <c r="RKZ53" s="8"/>
      <c r="RLA53" s="8"/>
      <c r="RLB53" s="8"/>
      <c r="RLC53" s="8"/>
      <c r="RLD53" s="8"/>
      <c r="RLE53" s="8"/>
      <c r="RLF53" s="8"/>
      <c r="RLG53" s="8"/>
      <c r="RLH53" s="8"/>
      <c r="RLI53" s="8"/>
      <c r="RLJ53" s="8"/>
      <c r="RLK53" s="8"/>
      <c r="RLL53" s="8"/>
      <c r="RLM53" s="8"/>
      <c r="RLN53" s="8"/>
      <c r="RLO53" s="8"/>
      <c r="RLP53" s="8"/>
      <c r="RLQ53" s="8"/>
      <c r="RLR53" s="8"/>
      <c r="RLS53" s="8"/>
      <c r="RLT53" s="8"/>
      <c r="RLU53" s="8"/>
      <c r="RLV53" s="8"/>
      <c r="RLW53" s="8"/>
      <c r="RLX53" s="8"/>
      <c r="RLY53" s="8"/>
      <c r="RLZ53" s="8"/>
      <c r="RMA53" s="8"/>
      <c r="RMB53" s="8"/>
      <c r="RMC53" s="8"/>
      <c r="RMD53" s="8"/>
      <c r="RME53" s="8"/>
      <c r="RMF53" s="8"/>
      <c r="RMG53" s="8"/>
      <c r="RMH53" s="8"/>
      <c r="RMI53" s="8"/>
      <c r="RMJ53" s="8"/>
      <c r="RMK53" s="8"/>
      <c r="RML53" s="8"/>
      <c r="RMM53" s="8"/>
      <c r="RMN53" s="8"/>
      <c r="RMO53" s="8"/>
      <c r="RMP53" s="8"/>
      <c r="RMQ53" s="8"/>
      <c r="RMR53" s="8"/>
      <c r="RMS53" s="8"/>
      <c r="RMT53" s="8"/>
      <c r="RMU53" s="8"/>
      <c r="RMV53" s="8"/>
      <c r="RMW53" s="8"/>
      <c r="RMX53" s="8"/>
      <c r="RMY53" s="8"/>
      <c r="RMZ53" s="8"/>
      <c r="RNA53" s="8"/>
      <c r="RNB53" s="8"/>
      <c r="RNC53" s="8"/>
      <c r="RND53" s="8"/>
      <c r="RNE53" s="8"/>
      <c r="RNF53" s="8"/>
      <c r="RNG53" s="8"/>
      <c r="RNH53" s="8"/>
      <c r="RNI53" s="8"/>
      <c r="RNJ53" s="8"/>
      <c r="RNK53" s="8"/>
      <c r="RNL53" s="8"/>
      <c r="RNM53" s="8"/>
      <c r="RNN53" s="8"/>
      <c r="RNO53" s="8"/>
      <c r="RNP53" s="8"/>
      <c r="RNQ53" s="8"/>
      <c r="RNR53" s="8"/>
      <c r="RNS53" s="8"/>
      <c r="RNT53" s="8"/>
      <c r="RNU53" s="8"/>
      <c r="RNV53" s="8"/>
      <c r="RNW53" s="8"/>
      <c r="RNX53" s="8"/>
      <c r="RNY53" s="8"/>
      <c r="RNZ53" s="8"/>
      <c r="ROA53" s="8"/>
      <c r="ROB53" s="8"/>
      <c r="ROC53" s="8"/>
      <c r="ROD53" s="8"/>
      <c r="ROE53" s="8"/>
      <c r="ROF53" s="8"/>
      <c r="ROG53" s="8"/>
      <c r="ROH53" s="8"/>
      <c r="ROI53" s="8"/>
      <c r="ROJ53" s="8"/>
      <c r="ROK53" s="8"/>
      <c r="ROL53" s="8"/>
      <c r="ROM53" s="8"/>
      <c r="RON53" s="8"/>
      <c r="ROO53" s="8"/>
      <c r="ROP53" s="8"/>
      <c r="ROQ53" s="8"/>
      <c r="ROR53" s="8"/>
      <c r="ROS53" s="8"/>
      <c r="ROT53" s="8"/>
      <c r="ROU53" s="8"/>
      <c r="ROV53" s="8"/>
      <c r="ROW53" s="8"/>
      <c r="ROX53" s="8"/>
      <c r="ROY53" s="8"/>
      <c r="ROZ53" s="8"/>
      <c r="RPA53" s="8"/>
      <c r="RPB53" s="8"/>
      <c r="RPC53" s="8"/>
      <c r="RPD53" s="8"/>
      <c r="RPE53" s="8"/>
      <c r="RPF53" s="8"/>
      <c r="RPG53" s="8"/>
      <c r="RPH53" s="8"/>
      <c r="RPI53" s="8"/>
      <c r="RPJ53" s="8"/>
      <c r="RPK53" s="8"/>
      <c r="RPL53" s="8"/>
      <c r="RPM53" s="8"/>
      <c r="RPN53" s="8"/>
      <c r="RPO53" s="8"/>
      <c r="RPP53" s="8"/>
      <c r="RPQ53" s="8"/>
      <c r="RPR53" s="8"/>
      <c r="RPS53" s="8"/>
      <c r="RPT53" s="8"/>
      <c r="RPU53" s="8"/>
      <c r="RPV53" s="8"/>
      <c r="RPW53" s="8"/>
      <c r="RPX53" s="8"/>
      <c r="RPY53" s="8"/>
      <c r="RPZ53" s="8"/>
      <c r="RQA53" s="8"/>
      <c r="RQB53" s="8"/>
      <c r="RQC53" s="8"/>
      <c r="RQD53" s="8"/>
      <c r="RQE53" s="8"/>
      <c r="RQF53" s="8"/>
      <c r="RQG53" s="8"/>
      <c r="RQH53" s="8"/>
      <c r="RQI53" s="8"/>
      <c r="RQJ53" s="8"/>
      <c r="RQK53" s="8"/>
      <c r="RQL53" s="8"/>
      <c r="RQM53" s="8"/>
      <c r="RQN53" s="8"/>
      <c r="RQO53" s="8"/>
      <c r="RQP53" s="8"/>
      <c r="RQQ53" s="8"/>
      <c r="RQR53" s="8"/>
      <c r="RQS53" s="8"/>
      <c r="RQT53" s="8"/>
      <c r="RQU53" s="8"/>
      <c r="RQV53" s="8"/>
      <c r="RQW53" s="8"/>
      <c r="RQX53" s="8"/>
      <c r="RQY53" s="8"/>
      <c r="RQZ53" s="8"/>
      <c r="RRA53" s="8"/>
      <c r="RRB53" s="8"/>
      <c r="RRC53" s="8"/>
      <c r="RRD53" s="8"/>
      <c r="RRE53" s="8"/>
      <c r="RRF53" s="8"/>
      <c r="RRG53" s="8"/>
      <c r="RRH53" s="8"/>
      <c r="RRI53" s="8"/>
      <c r="RRJ53" s="8"/>
      <c r="RRK53" s="8"/>
      <c r="RRL53" s="8"/>
      <c r="RRM53" s="8"/>
      <c r="RRN53" s="8"/>
      <c r="RRO53" s="8"/>
      <c r="RRP53" s="8"/>
      <c r="RRQ53" s="8"/>
      <c r="RRR53" s="8"/>
      <c r="RRS53" s="8"/>
      <c r="RRT53" s="8"/>
      <c r="RRU53" s="8"/>
      <c r="RRV53" s="8"/>
      <c r="RRW53" s="8"/>
      <c r="RRX53" s="8"/>
      <c r="RRY53" s="8"/>
      <c r="RRZ53" s="8"/>
      <c r="RSA53" s="8"/>
      <c r="RSB53" s="8"/>
      <c r="RSC53" s="8"/>
      <c r="RSD53" s="8"/>
      <c r="RSE53" s="8"/>
      <c r="RSF53" s="8"/>
      <c r="RSG53" s="8"/>
      <c r="RSH53" s="8"/>
      <c r="RSI53" s="8"/>
      <c r="RSJ53" s="8"/>
      <c r="RSK53" s="8"/>
      <c r="RSL53" s="8"/>
      <c r="RSM53" s="8"/>
      <c r="RSN53" s="8"/>
      <c r="RSO53" s="8"/>
      <c r="RSP53" s="8"/>
      <c r="RSQ53" s="8"/>
      <c r="RSR53" s="8"/>
      <c r="RSS53" s="8"/>
      <c r="RST53" s="8"/>
      <c r="RSU53" s="8"/>
      <c r="RSV53" s="8"/>
      <c r="RSW53" s="8"/>
      <c r="RSX53" s="8"/>
      <c r="RSY53" s="8"/>
      <c r="RSZ53" s="8"/>
      <c r="RTA53" s="8"/>
      <c r="RTB53" s="8"/>
      <c r="RTC53" s="8"/>
      <c r="RTD53" s="8"/>
      <c r="RTE53" s="8"/>
      <c r="RTF53" s="8"/>
      <c r="RTG53" s="8"/>
      <c r="RTH53" s="8"/>
      <c r="RTI53" s="8"/>
      <c r="RTJ53" s="8"/>
      <c r="RTK53" s="8"/>
      <c r="RTL53" s="8"/>
      <c r="RTM53" s="8"/>
      <c r="RTN53" s="8"/>
      <c r="RTO53" s="8"/>
      <c r="RTP53" s="8"/>
      <c r="RTQ53" s="8"/>
      <c r="RTR53" s="8"/>
      <c r="RTS53" s="8"/>
      <c r="RTT53" s="8"/>
      <c r="RTU53" s="8"/>
      <c r="RTV53" s="8"/>
      <c r="RTW53" s="8"/>
      <c r="RTX53" s="8"/>
      <c r="RTY53" s="8"/>
      <c r="RTZ53" s="8"/>
      <c r="RUA53" s="8"/>
      <c r="RUB53" s="8"/>
      <c r="RUC53" s="8"/>
      <c r="RUD53" s="8"/>
      <c r="RUE53" s="8"/>
      <c r="RUF53" s="8"/>
      <c r="RUG53" s="8"/>
      <c r="RUH53" s="8"/>
      <c r="RUI53" s="8"/>
      <c r="RUJ53" s="8"/>
      <c r="RUK53" s="8"/>
      <c r="RUL53" s="8"/>
      <c r="RUM53" s="8"/>
      <c r="RUN53" s="8"/>
      <c r="RUO53" s="8"/>
      <c r="RUP53" s="8"/>
      <c r="RUQ53" s="8"/>
      <c r="RUR53" s="8"/>
      <c r="RUS53" s="8"/>
      <c r="RUT53" s="8"/>
      <c r="RUU53" s="8"/>
      <c r="RUV53" s="8"/>
      <c r="RUW53" s="8"/>
      <c r="RUX53" s="8"/>
      <c r="RUY53" s="8"/>
      <c r="RUZ53" s="8"/>
      <c r="RVA53" s="8"/>
      <c r="RVB53" s="8"/>
      <c r="RVC53" s="8"/>
      <c r="RVD53" s="8"/>
      <c r="RVE53" s="8"/>
      <c r="RVF53" s="8"/>
      <c r="RVG53" s="8"/>
      <c r="RVH53" s="8"/>
      <c r="RVI53" s="8"/>
      <c r="RVJ53" s="8"/>
      <c r="RVK53" s="8"/>
      <c r="RVL53" s="8"/>
      <c r="RVM53" s="8"/>
      <c r="RVN53" s="8"/>
      <c r="RVO53" s="8"/>
      <c r="RVP53" s="8"/>
      <c r="RVQ53" s="8"/>
      <c r="RVR53" s="8"/>
      <c r="RVS53" s="8"/>
      <c r="RVT53" s="8"/>
      <c r="RVU53" s="8"/>
      <c r="RVV53" s="8"/>
      <c r="RVW53" s="8"/>
      <c r="RVX53" s="8"/>
      <c r="RVY53" s="8"/>
      <c r="RVZ53" s="8"/>
      <c r="RWA53" s="8"/>
      <c r="RWB53" s="8"/>
      <c r="RWC53" s="8"/>
      <c r="RWD53" s="8"/>
      <c r="RWE53" s="8"/>
      <c r="RWF53" s="8"/>
      <c r="RWG53" s="8"/>
      <c r="RWH53" s="8"/>
      <c r="RWI53" s="8"/>
      <c r="RWJ53" s="8"/>
      <c r="RWK53" s="8"/>
      <c r="RWL53" s="8"/>
      <c r="RWM53" s="8"/>
      <c r="RWN53" s="8"/>
      <c r="RWO53" s="8"/>
      <c r="RWP53" s="8"/>
      <c r="RWQ53" s="8"/>
      <c r="RWR53" s="8"/>
      <c r="RWS53" s="8"/>
      <c r="RWT53" s="8"/>
      <c r="RWU53" s="8"/>
      <c r="RWV53" s="8"/>
      <c r="RWW53" s="8"/>
      <c r="RWX53" s="8"/>
      <c r="RWY53" s="8"/>
      <c r="RWZ53" s="8"/>
      <c r="RXA53" s="8"/>
      <c r="RXB53" s="8"/>
      <c r="RXC53" s="8"/>
      <c r="RXD53" s="8"/>
      <c r="RXE53" s="8"/>
      <c r="RXF53" s="8"/>
      <c r="RXG53" s="8"/>
      <c r="RXH53" s="8"/>
      <c r="RXI53" s="8"/>
      <c r="RXJ53" s="8"/>
      <c r="RXK53" s="8"/>
      <c r="RXL53" s="8"/>
      <c r="RXM53" s="8"/>
      <c r="RXN53" s="8"/>
      <c r="RXO53" s="8"/>
      <c r="RXP53" s="8"/>
      <c r="RXQ53" s="8"/>
      <c r="RXR53" s="8"/>
      <c r="RXS53" s="8"/>
      <c r="RXT53" s="8"/>
      <c r="RXU53" s="8"/>
      <c r="RXV53" s="8"/>
      <c r="RXW53" s="8"/>
      <c r="RXX53" s="8"/>
      <c r="RXY53" s="8"/>
      <c r="RXZ53" s="8"/>
      <c r="RYA53" s="8"/>
      <c r="RYB53" s="8"/>
      <c r="RYC53" s="8"/>
      <c r="RYD53" s="8"/>
      <c r="RYE53" s="8"/>
      <c r="RYF53" s="8"/>
      <c r="RYG53" s="8"/>
      <c r="RYH53" s="8"/>
      <c r="RYI53" s="8"/>
      <c r="RYJ53" s="8"/>
      <c r="RYK53" s="8"/>
      <c r="RYL53" s="8"/>
      <c r="RYM53" s="8"/>
      <c r="RYN53" s="8"/>
      <c r="RYO53" s="8"/>
      <c r="RYP53" s="8"/>
      <c r="RYQ53" s="8"/>
      <c r="RYR53" s="8"/>
      <c r="RYS53" s="8"/>
      <c r="RYT53" s="8"/>
      <c r="RYU53" s="8"/>
      <c r="RYV53" s="8"/>
      <c r="RYW53" s="8"/>
      <c r="RYX53" s="8"/>
      <c r="RYY53" s="8"/>
      <c r="RYZ53" s="8"/>
      <c r="RZA53" s="8"/>
      <c r="RZB53" s="8"/>
      <c r="RZC53" s="8"/>
      <c r="RZD53" s="8"/>
      <c r="RZE53" s="8"/>
      <c r="RZF53" s="8"/>
      <c r="RZG53" s="8"/>
      <c r="RZH53" s="8"/>
      <c r="RZI53" s="8"/>
      <c r="RZJ53" s="8"/>
      <c r="RZK53" s="8"/>
      <c r="RZL53" s="8"/>
      <c r="RZM53" s="8"/>
      <c r="RZN53" s="8"/>
      <c r="RZO53" s="8"/>
      <c r="RZP53" s="8"/>
      <c r="RZQ53" s="8"/>
      <c r="RZR53" s="8"/>
      <c r="RZS53" s="8"/>
      <c r="RZT53" s="8"/>
      <c r="RZU53" s="8"/>
      <c r="RZV53" s="8"/>
      <c r="RZW53" s="8"/>
      <c r="RZX53" s="8"/>
      <c r="RZY53" s="8"/>
      <c r="RZZ53" s="8"/>
      <c r="SAA53" s="8"/>
      <c r="SAB53" s="8"/>
      <c r="SAC53" s="8"/>
      <c r="SAD53" s="8"/>
      <c r="SAE53" s="8"/>
      <c r="SAF53" s="8"/>
      <c r="SAG53" s="8"/>
      <c r="SAH53" s="8"/>
      <c r="SAI53" s="8"/>
      <c r="SAJ53" s="8"/>
      <c r="SAK53" s="8"/>
      <c r="SAL53" s="8"/>
      <c r="SAM53" s="8"/>
      <c r="SAN53" s="8"/>
      <c r="SAO53" s="8"/>
      <c r="SAP53" s="8"/>
      <c r="SAQ53" s="8"/>
      <c r="SAR53" s="8"/>
      <c r="SAS53" s="8"/>
      <c r="SAT53" s="8"/>
      <c r="SAU53" s="8"/>
      <c r="SAV53" s="8"/>
      <c r="SAW53" s="8"/>
      <c r="SAX53" s="8"/>
      <c r="SAY53" s="8"/>
      <c r="SAZ53" s="8"/>
      <c r="SBA53" s="8"/>
      <c r="SBB53" s="8"/>
      <c r="SBC53" s="8"/>
      <c r="SBD53" s="8"/>
      <c r="SBE53" s="8"/>
      <c r="SBF53" s="8"/>
      <c r="SBG53" s="8"/>
      <c r="SBH53" s="8"/>
      <c r="SBI53" s="8"/>
      <c r="SBJ53" s="8"/>
      <c r="SBK53" s="8"/>
      <c r="SBL53" s="8"/>
      <c r="SBM53" s="8"/>
      <c r="SBN53" s="8"/>
      <c r="SBO53" s="8"/>
      <c r="SBP53" s="8"/>
      <c r="SBQ53" s="8"/>
      <c r="SBR53" s="8"/>
      <c r="SBS53" s="8"/>
      <c r="SBT53" s="8"/>
      <c r="SBU53" s="8"/>
      <c r="SBV53" s="8"/>
      <c r="SBW53" s="8"/>
      <c r="SBX53" s="8"/>
      <c r="SBY53" s="8"/>
      <c r="SBZ53" s="8"/>
      <c r="SCA53" s="8"/>
      <c r="SCB53" s="8"/>
      <c r="SCC53" s="8"/>
      <c r="SCD53" s="8"/>
      <c r="SCE53" s="8"/>
      <c r="SCF53" s="8"/>
      <c r="SCG53" s="8"/>
      <c r="SCH53" s="8"/>
      <c r="SCI53" s="8"/>
      <c r="SCJ53" s="8"/>
      <c r="SCK53" s="8"/>
      <c r="SCL53" s="8"/>
      <c r="SCM53" s="8"/>
      <c r="SCN53" s="8"/>
      <c r="SCO53" s="8"/>
      <c r="SCP53" s="8"/>
      <c r="SCQ53" s="8"/>
      <c r="SCR53" s="8"/>
      <c r="SCS53" s="8"/>
      <c r="SCT53" s="8"/>
      <c r="SCU53" s="8"/>
      <c r="SCV53" s="8"/>
      <c r="SCW53" s="8"/>
      <c r="SCX53" s="8"/>
      <c r="SCY53" s="8"/>
      <c r="SCZ53" s="8"/>
      <c r="SDA53" s="8"/>
      <c r="SDB53" s="8"/>
      <c r="SDC53" s="8"/>
      <c r="SDD53" s="8"/>
      <c r="SDE53" s="8"/>
      <c r="SDF53" s="8"/>
      <c r="SDG53" s="8"/>
      <c r="SDH53" s="8"/>
      <c r="SDI53" s="8"/>
      <c r="SDJ53" s="8"/>
      <c r="SDK53" s="8"/>
      <c r="SDL53" s="8"/>
      <c r="SDM53" s="8"/>
      <c r="SDN53" s="8"/>
      <c r="SDO53" s="8"/>
      <c r="SDP53" s="8"/>
      <c r="SDQ53" s="8"/>
      <c r="SDR53" s="8"/>
      <c r="SDS53" s="8"/>
      <c r="SDT53" s="8"/>
      <c r="SDU53" s="8"/>
      <c r="SDV53" s="8"/>
      <c r="SDW53" s="8"/>
      <c r="SDX53" s="8"/>
      <c r="SDY53" s="8"/>
      <c r="SDZ53" s="8"/>
      <c r="SEA53" s="8"/>
      <c r="SEB53" s="8"/>
      <c r="SEC53" s="8"/>
      <c r="SED53" s="8"/>
      <c r="SEE53" s="8"/>
      <c r="SEF53" s="8"/>
      <c r="SEG53" s="8"/>
      <c r="SEH53" s="8"/>
      <c r="SEI53" s="8"/>
      <c r="SEJ53" s="8"/>
      <c r="SEK53" s="8"/>
      <c r="SEL53" s="8"/>
      <c r="SEM53" s="8"/>
      <c r="SEN53" s="8"/>
      <c r="SEO53" s="8"/>
      <c r="SEP53" s="8"/>
      <c r="SEQ53" s="8"/>
      <c r="SER53" s="8"/>
      <c r="SES53" s="8"/>
      <c r="SET53" s="8"/>
      <c r="SEU53" s="8"/>
      <c r="SEV53" s="8"/>
      <c r="SEW53" s="8"/>
      <c r="SEX53" s="8"/>
      <c r="SEY53" s="8"/>
      <c r="SEZ53" s="8"/>
      <c r="SFA53" s="8"/>
      <c r="SFB53" s="8"/>
      <c r="SFC53" s="8"/>
      <c r="SFD53" s="8"/>
      <c r="SFE53" s="8"/>
      <c r="SFF53" s="8"/>
      <c r="SFG53" s="8"/>
      <c r="SFH53" s="8"/>
      <c r="SFI53" s="8"/>
      <c r="SFJ53" s="8"/>
      <c r="SFK53" s="8"/>
      <c r="SFL53" s="8"/>
      <c r="SFM53" s="8"/>
      <c r="SFN53" s="8"/>
      <c r="SFO53" s="8"/>
      <c r="SFP53" s="8"/>
      <c r="SFQ53" s="8"/>
      <c r="SFR53" s="8"/>
      <c r="SFS53" s="8"/>
      <c r="SFT53" s="8"/>
      <c r="SFU53" s="8"/>
      <c r="SFV53" s="8"/>
      <c r="SFW53" s="8"/>
      <c r="SFX53" s="8"/>
      <c r="SFY53" s="8"/>
      <c r="SFZ53" s="8"/>
      <c r="SGA53" s="8"/>
      <c r="SGB53" s="8"/>
      <c r="SGC53" s="8"/>
      <c r="SGD53" s="8"/>
      <c r="SGE53" s="8"/>
      <c r="SGF53" s="8"/>
      <c r="SGG53" s="8"/>
      <c r="SGH53" s="8"/>
      <c r="SGI53" s="8"/>
      <c r="SGJ53" s="8"/>
      <c r="SGK53" s="8"/>
      <c r="SGL53" s="8"/>
      <c r="SGM53" s="8"/>
      <c r="SGN53" s="8"/>
      <c r="SGO53" s="8"/>
      <c r="SGP53" s="8"/>
      <c r="SGQ53" s="8"/>
      <c r="SGR53" s="8"/>
      <c r="SGS53" s="8"/>
      <c r="SGT53" s="8"/>
      <c r="SGU53" s="8"/>
      <c r="SGV53" s="8"/>
      <c r="SGW53" s="8"/>
      <c r="SGX53" s="8"/>
      <c r="SGY53" s="8"/>
      <c r="SGZ53" s="8"/>
      <c r="SHA53" s="8"/>
      <c r="SHB53" s="8"/>
      <c r="SHC53" s="8"/>
      <c r="SHD53" s="8"/>
      <c r="SHE53" s="8"/>
      <c r="SHF53" s="8"/>
      <c r="SHG53" s="8"/>
      <c r="SHH53" s="8"/>
      <c r="SHI53" s="8"/>
      <c r="SHJ53" s="8"/>
      <c r="SHK53" s="8"/>
      <c r="SHL53" s="8"/>
      <c r="SHM53" s="8"/>
      <c r="SHN53" s="8"/>
      <c r="SHO53" s="8"/>
      <c r="SHP53" s="8"/>
      <c r="SHQ53" s="8"/>
      <c r="SHR53" s="8"/>
      <c r="SHS53" s="8"/>
      <c r="SHT53" s="8"/>
      <c r="SHU53" s="8"/>
      <c r="SHV53" s="8"/>
      <c r="SHW53" s="8"/>
      <c r="SHX53" s="8"/>
      <c r="SHY53" s="8"/>
      <c r="SHZ53" s="8"/>
      <c r="SIA53" s="8"/>
      <c r="SIB53" s="8"/>
      <c r="SIC53" s="8"/>
      <c r="SID53" s="8"/>
      <c r="SIE53" s="8"/>
      <c r="SIF53" s="8"/>
      <c r="SIG53" s="8"/>
      <c r="SIH53" s="8"/>
      <c r="SII53" s="8"/>
      <c r="SIJ53" s="8"/>
      <c r="SIK53" s="8"/>
      <c r="SIL53" s="8"/>
      <c r="SIM53" s="8"/>
      <c r="SIN53" s="8"/>
      <c r="SIO53" s="8"/>
      <c r="SIP53" s="8"/>
      <c r="SIQ53" s="8"/>
      <c r="SIR53" s="8"/>
      <c r="SIS53" s="8"/>
      <c r="SIT53" s="8"/>
      <c r="SIU53" s="8"/>
      <c r="SIV53" s="8"/>
      <c r="SIW53" s="8"/>
      <c r="SIX53" s="8"/>
      <c r="SIY53" s="8"/>
      <c r="SIZ53" s="8"/>
      <c r="SJA53" s="8"/>
      <c r="SJB53" s="8"/>
      <c r="SJC53" s="8"/>
      <c r="SJD53" s="8"/>
      <c r="SJE53" s="8"/>
      <c r="SJF53" s="8"/>
      <c r="SJG53" s="8"/>
      <c r="SJH53" s="8"/>
      <c r="SJI53" s="8"/>
      <c r="SJJ53" s="8"/>
      <c r="SJK53" s="8"/>
      <c r="SJL53" s="8"/>
      <c r="SJM53" s="8"/>
      <c r="SJN53" s="8"/>
      <c r="SJO53" s="8"/>
      <c r="SJP53" s="8"/>
      <c r="SJQ53" s="8"/>
      <c r="SJR53" s="8"/>
      <c r="SJS53" s="8"/>
      <c r="SJT53" s="8"/>
      <c r="SJU53" s="8"/>
      <c r="SJV53" s="8"/>
      <c r="SJW53" s="8"/>
      <c r="SJX53" s="8"/>
      <c r="SJY53" s="8"/>
      <c r="SJZ53" s="8"/>
      <c r="SKA53" s="8"/>
      <c r="SKB53" s="8"/>
      <c r="SKC53" s="8"/>
      <c r="SKD53" s="8"/>
      <c r="SKE53" s="8"/>
      <c r="SKF53" s="8"/>
      <c r="SKG53" s="8"/>
      <c r="SKH53" s="8"/>
      <c r="SKI53" s="8"/>
      <c r="SKJ53" s="8"/>
      <c r="SKK53" s="8"/>
      <c r="SKL53" s="8"/>
      <c r="SKM53" s="8"/>
      <c r="SKN53" s="8"/>
      <c r="SKO53" s="8"/>
      <c r="SKP53" s="8"/>
      <c r="SKQ53" s="8"/>
      <c r="SKR53" s="8"/>
      <c r="SKS53" s="8"/>
      <c r="SKT53" s="8"/>
      <c r="SKU53" s="8"/>
      <c r="SKV53" s="8"/>
      <c r="SKW53" s="8"/>
      <c r="SKX53" s="8"/>
      <c r="SKY53" s="8"/>
      <c r="SKZ53" s="8"/>
      <c r="SLA53" s="8"/>
      <c r="SLB53" s="8"/>
      <c r="SLC53" s="8"/>
      <c r="SLD53" s="8"/>
      <c r="SLE53" s="8"/>
      <c r="SLF53" s="8"/>
      <c r="SLG53" s="8"/>
      <c r="SLH53" s="8"/>
      <c r="SLI53" s="8"/>
      <c r="SLJ53" s="8"/>
      <c r="SLK53" s="8"/>
      <c r="SLL53" s="8"/>
      <c r="SLM53" s="8"/>
      <c r="SLN53" s="8"/>
      <c r="SLO53" s="8"/>
      <c r="SLP53" s="8"/>
      <c r="SLQ53" s="8"/>
      <c r="SLR53" s="8"/>
      <c r="SLS53" s="8"/>
      <c r="SLT53" s="8"/>
      <c r="SLU53" s="8"/>
      <c r="SLV53" s="8"/>
      <c r="SLW53" s="8"/>
      <c r="SLX53" s="8"/>
      <c r="SLY53" s="8"/>
      <c r="SLZ53" s="8"/>
      <c r="SMA53" s="8"/>
      <c r="SMB53" s="8"/>
      <c r="SMC53" s="8"/>
      <c r="SMD53" s="8"/>
      <c r="SME53" s="8"/>
      <c r="SMF53" s="8"/>
      <c r="SMG53" s="8"/>
      <c r="SMH53" s="8"/>
      <c r="SMI53" s="8"/>
      <c r="SMJ53" s="8"/>
      <c r="SMK53" s="8"/>
      <c r="SML53" s="8"/>
      <c r="SMM53" s="8"/>
      <c r="SMN53" s="8"/>
      <c r="SMO53" s="8"/>
      <c r="SMP53" s="8"/>
      <c r="SMQ53" s="8"/>
      <c r="SMR53" s="8"/>
      <c r="SMS53" s="8"/>
      <c r="SMT53" s="8"/>
      <c r="SMU53" s="8"/>
      <c r="SMV53" s="8"/>
      <c r="SMW53" s="8"/>
      <c r="SMX53" s="8"/>
      <c r="SMY53" s="8"/>
      <c r="SMZ53" s="8"/>
      <c r="SNA53" s="8"/>
      <c r="SNB53" s="8"/>
      <c r="SNC53" s="8"/>
      <c r="SND53" s="8"/>
      <c r="SNE53" s="8"/>
      <c r="SNF53" s="8"/>
      <c r="SNG53" s="8"/>
      <c r="SNH53" s="8"/>
      <c r="SNI53" s="8"/>
      <c r="SNJ53" s="8"/>
      <c r="SNK53" s="8"/>
      <c r="SNL53" s="8"/>
      <c r="SNM53" s="8"/>
      <c r="SNN53" s="8"/>
      <c r="SNO53" s="8"/>
      <c r="SNP53" s="8"/>
      <c r="SNQ53" s="8"/>
      <c r="SNR53" s="8"/>
      <c r="SNS53" s="8"/>
      <c r="SNT53" s="8"/>
      <c r="SNU53" s="8"/>
      <c r="SNV53" s="8"/>
      <c r="SNW53" s="8"/>
      <c r="SNX53" s="8"/>
      <c r="SNY53" s="8"/>
      <c r="SNZ53" s="8"/>
      <c r="SOA53" s="8"/>
      <c r="SOB53" s="8"/>
      <c r="SOC53" s="8"/>
      <c r="SOD53" s="8"/>
      <c r="SOE53" s="8"/>
      <c r="SOF53" s="8"/>
      <c r="SOG53" s="8"/>
      <c r="SOH53" s="8"/>
      <c r="SOI53" s="8"/>
      <c r="SOJ53" s="8"/>
      <c r="SOK53" s="8"/>
      <c r="SOL53" s="8"/>
      <c r="SOM53" s="8"/>
      <c r="SON53" s="8"/>
      <c r="SOO53" s="8"/>
      <c r="SOP53" s="8"/>
      <c r="SOQ53" s="8"/>
      <c r="SOR53" s="8"/>
      <c r="SOS53" s="8"/>
      <c r="SOT53" s="8"/>
      <c r="SOU53" s="8"/>
      <c r="SOV53" s="8"/>
      <c r="SOW53" s="8"/>
      <c r="SOX53" s="8"/>
      <c r="SOY53" s="8"/>
      <c r="SOZ53" s="8"/>
      <c r="SPA53" s="8"/>
      <c r="SPB53" s="8"/>
      <c r="SPC53" s="8"/>
      <c r="SPD53" s="8"/>
      <c r="SPE53" s="8"/>
      <c r="SPF53" s="8"/>
      <c r="SPG53" s="8"/>
      <c r="SPH53" s="8"/>
      <c r="SPI53" s="8"/>
      <c r="SPJ53" s="8"/>
      <c r="SPK53" s="8"/>
      <c r="SPL53" s="8"/>
      <c r="SPM53" s="8"/>
      <c r="SPN53" s="8"/>
      <c r="SPO53" s="8"/>
      <c r="SPP53" s="8"/>
      <c r="SPQ53" s="8"/>
      <c r="SPR53" s="8"/>
      <c r="SPS53" s="8"/>
      <c r="SPT53" s="8"/>
      <c r="SPU53" s="8"/>
      <c r="SPV53" s="8"/>
      <c r="SPW53" s="8"/>
      <c r="SPX53" s="8"/>
      <c r="SPY53" s="8"/>
      <c r="SPZ53" s="8"/>
      <c r="SQA53" s="8"/>
      <c r="SQB53" s="8"/>
      <c r="SQC53" s="8"/>
      <c r="SQD53" s="8"/>
      <c r="SQE53" s="8"/>
      <c r="SQF53" s="8"/>
      <c r="SQG53" s="8"/>
      <c r="SQH53" s="8"/>
      <c r="SQI53" s="8"/>
      <c r="SQJ53" s="8"/>
      <c r="SQK53" s="8"/>
      <c r="SQL53" s="8"/>
      <c r="SQM53" s="8"/>
      <c r="SQN53" s="8"/>
      <c r="SQO53" s="8"/>
      <c r="SQP53" s="8"/>
      <c r="SQQ53" s="8"/>
      <c r="SQR53" s="8"/>
      <c r="SQS53" s="8"/>
      <c r="SQT53" s="8"/>
      <c r="SQU53" s="8"/>
      <c r="SQV53" s="8"/>
      <c r="SQW53" s="8"/>
      <c r="SQX53" s="8"/>
      <c r="SQY53" s="8"/>
      <c r="SQZ53" s="8"/>
      <c r="SRA53" s="8"/>
      <c r="SRB53" s="8"/>
      <c r="SRC53" s="8"/>
      <c r="SRD53" s="8"/>
      <c r="SRE53" s="8"/>
      <c r="SRF53" s="8"/>
      <c r="SRG53" s="8"/>
      <c r="SRH53" s="8"/>
      <c r="SRI53" s="8"/>
      <c r="SRJ53" s="8"/>
      <c r="SRK53" s="8"/>
      <c r="SRL53" s="8"/>
      <c r="SRM53" s="8"/>
      <c r="SRN53" s="8"/>
      <c r="SRO53" s="8"/>
      <c r="SRP53" s="8"/>
      <c r="SRQ53" s="8"/>
      <c r="SRR53" s="8"/>
      <c r="SRS53" s="8"/>
      <c r="SRT53" s="8"/>
      <c r="SRU53" s="8"/>
      <c r="SRV53" s="8"/>
      <c r="SRW53" s="8"/>
      <c r="SRX53" s="8"/>
      <c r="SRY53" s="8"/>
      <c r="SRZ53" s="8"/>
      <c r="SSA53" s="8"/>
      <c r="SSB53" s="8"/>
      <c r="SSC53" s="8"/>
      <c r="SSD53" s="8"/>
      <c r="SSE53" s="8"/>
      <c r="SSF53" s="8"/>
      <c r="SSG53" s="8"/>
      <c r="SSH53" s="8"/>
      <c r="SSI53" s="8"/>
      <c r="SSJ53" s="8"/>
      <c r="SSK53" s="8"/>
      <c r="SSL53" s="8"/>
      <c r="SSM53" s="8"/>
      <c r="SSN53" s="8"/>
      <c r="SSO53" s="8"/>
      <c r="SSP53" s="8"/>
      <c r="SSQ53" s="8"/>
      <c r="SSR53" s="8"/>
      <c r="SSS53" s="8"/>
      <c r="SST53" s="8"/>
      <c r="SSU53" s="8"/>
      <c r="SSV53" s="8"/>
      <c r="SSW53" s="8"/>
      <c r="SSX53" s="8"/>
      <c r="SSY53" s="8"/>
      <c r="SSZ53" s="8"/>
      <c r="STA53" s="8"/>
      <c r="STB53" s="8"/>
      <c r="STC53" s="8"/>
      <c r="STD53" s="8"/>
      <c r="STE53" s="8"/>
      <c r="STF53" s="8"/>
      <c r="STG53" s="8"/>
      <c r="STH53" s="8"/>
      <c r="STI53" s="8"/>
      <c r="STJ53" s="8"/>
      <c r="STK53" s="8"/>
      <c r="STL53" s="8"/>
      <c r="STM53" s="8"/>
      <c r="STN53" s="8"/>
      <c r="STO53" s="8"/>
      <c r="STP53" s="8"/>
      <c r="STQ53" s="8"/>
      <c r="STR53" s="8"/>
      <c r="STS53" s="8"/>
      <c r="STT53" s="8"/>
      <c r="STU53" s="8"/>
      <c r="STV53" s="8"/>
      <c r="STW53" s="8"/>
      <c r="STX53" s="8"/>
      <c r="STY53" s="8"/>
      <c r="STZ53" s="8"/>
      <c r="SUA53" s="8"/>
      <c r="SUB53" s="8"/>
      <c r="SUC53" s="8"/>
      <c r="SUD53" s="8"/>
      <c r="SUE53" s="8"/>
      <c r="SUF53" s="8"/>
      <c r="SUG53" s="8"/>
      <c r="SUH53" s="8"/>
      <c r="SUI53" s="8"/>
      <c r="SUJ53" s="8"/>
      <c r="SUK53" s="8"/>
      <c r="SUL53" s="8"/>
      <c r="SUM53" s="8"/>
      <c r="SUN53" s="8"/>
      <c r="SUO53" s="8"/>
      <c r="SUP53" s="8"/>
      <c r="SUQ53" s="8"/>
      <c r="SUR53" s="8"/>
      <c r="SUS53" s="8"/>
      <c r="SUT53" s="8"/>
      <c r="SUU53" s="8"/>
      <c r="SUV53" s="8"/>
      <c r="SUW53" s="8"/>
      <c r="SUX53" s="8"/>
      <c r="SUY53" s="8"/>
      <c r="SUZ53" s="8"/>
      <c r="SVA53" s="8"/>
      <c r="SVB53" s="8"/>
      <c r="SVC53" s="8"/>
      <c r="SVD53" s="8"/>
      <c r="SVE53" s="8"/>
      <c r="SVF53" s="8"/>
      <c r="SVG53" s="8"/>
      <c r="SVH53" s="8"/>
      <c r="SVI53" s="8"/>
      <c r="SVJ53" s="8"/>
      <c r="SVK53" s="8"/>
      <c r="SVL53" s="8"/>
      <c r="SVM53" s="8"/>
      <c r="SVN53" s="8"/>
      <c r="SVO53" s="8"/>
      <c r="SVP53" s="8"/>
      <c r="SVQ53" s="8"/>
      <c r="SVR53" s="8"/>
      <c r="SVS53" s="8"/>
      <c r="SVT53" s="8"/>
      <c r="SVU53" s="8"/>
      <c r="SVV53" s="8"/>
      <c r="SVW53" s="8"/>
      <c r="SVX53" s="8"/>
      <c r="SVY53" s="8"/>
      <c r="SVZ53" s="8"/>
      <c r="SWA53" s="8"/>
      <c r="SWB53" s="8"/>
      <c r="SWC53" s="8"/>
      <c r="SWD53" s="8"/>
      <c r="SWE53" s="8"/>
      <c r="SWF53" s="8"/>
      <c r="SWG53" s="8"/>
      <c r="SWH53" s="8"/>
      <c r="SWI53" s="8"/>
      <c r="SWJ53" s="8"/>
      <c r="SWK53" s="8"/>
      <c r="SWL53" s="8"/>
      <c r="SWM53" s="8"/>
      <c r="SWN53" s="8"/>
      <c r="SWO53" s="8"/>
      <c r="SWP53" s="8"/>
      <c r="SWQ53" s="8"/>
      <c r="SWR53" s="8"/>
      <c r="SWS53" s="8"/>
      <c r="SWT53" s="8"/>
      <c r="SWU53" s="8"/>
      <c r="SWV53" s="8"/>
      <c r="SWW53" s="8"/>
      <c r="SWX53" s="8"/>
      <c r="SWY53" s="8"/>
      <c r="SWZ53" s="8"/>
      <c r="SXA53" s="8"/>
      <c r="SXB53" s="8"/>
      <c r="SXC53" s="8"/>
      <c r="SXD53" s="8"/>
      <c r="SXE53" s="8"/>
      <c r="SXF53" s="8"/>
      <c r="SXG53" s="8"/>
      <c r="SXH53" s="8"/>
      <c r="SXI53" s="8"/>
      <c r="SXJ53" s="8"/>
      <c r="SXK53" s="8"/>
      <c r="SXL53" s="8"/>
      <c r="SXM53" s="8"/>
      <c r="SXN53" s="8"/>
      <c r="SXO53" s="8"/>
      <c r="SXP53" s="8"/>
      <c r="SXQ53" s="8"/>
      <c r="SXR53" s="8"/>
      <c r="SXS53" s="8"/>
      <c r="SXT53" s="8"/>
      <c r="SXU53" s="8"/>
      <c r="SXV53" s="8"/>
      <c r="SXW53" s="8"/>
      <c r="SXX53" s="8"/>
      <c r="SXY53" s="8"/>
      <c r="SXZ53" s="8"/>
      <c r="SYA53" s="8"/>
      <c r="SYB53" s="8"/>
      <c r="SYC53" s="8"/>
      <c r="SYD53" s="8"/>
      <c r="SYE53" s="8"/>
      <c r="SYF53" s="8"/>
      <c r="SYG53" s="8"/>
      <c r="SYH53" s="8"/>
      <c r="SYI53" s="8"/>
      <c r="SYJ53" s="8"/>
      <c r="SYK53" s="8"/>
      <c r="SYL53" s="8"/>
      <c r="SYM53" s="8"/>
      <c r="SYN53" s="8"/>
      <c r="SYO53" s="8"/>
      <c r="SYP53" s="8"/>
      <c r="SYQ53" s="8"/>
      <c r="SYR53" s="8"/>
      <c r="SYS53" s="8"/>
      <c r="SYT53" s="8"/>
      <c r="SYU53" s="8"/>
      <c r="SYV53" s="8"/>
      <c r="SYW53" s="8"/>
      <c r="SYX53" s="8"/>
      <c r="SYY53" s="8"/>
      <c r="SYZ53" s="8"/>
      <c r="SZA53" s="8"/>
      <c r="SZB53" s="8"/>
      <c r="SZC53" s="8"/>
      <c r="SZD53" s="8"/>
      <c r="SZE53" s="8"/>
      <c r="SZF53" s="8"/>
      <c r="SZG53" s="8"/>
      <c r="SZH53" s="8"/>
      <c r="SZI53" s="8"/>
      <c r="SZJ53" s="8"/>
      <c r="SZK53" s="8"/>
      <c r="SZL53" s="8"/>
      <c r="SZM53" s="8"/>
      <c r="SZN53" s="8"/>
      <c r="SZO53" s="8"/>
      <c r="SZP53" s="8"/>
      <c r="SZQ53" s="8"/>
      <c r="SZR53" s="8"/>
      <c r="SZS53" s="8"/>
      <c r="SZT53" s="8"/>
      <c r="SZU53" s="8"/>
      <c r="SZV53" s="8"/>
      <c r="SZW53" s="8"/>
      <c r="SZX53" s="8"/>
      <c r="SZY53" s="8"/>
      <c r="SZZ53" s="8"/>
      <c r="TAA53" s="8"/>
      <c r="TAB53" s="8"/>
      <c r="TAC53" s="8"/>
      <c r="TAD53" s="8"/>
      <c r="TAE53" s="8"/>
      <c r="TAF53" s="8"/>
      <c r="TAG53" s="8"/>
      <c r="TAH53" s="8"/>
      <c r="TAI53" s="8"/>
      <c r="TAJ53" s="8"/>
      <c r="TAK53" s="8"/>
      <c r="TAL53" s="8"/>
      <c r="TAM53" s="8"/>
      <c r="TAN53" s="8"/>
      <c r="TAO53" s="8"/>
      <c r="TAP53" s="8"/>
      <c r="TAQ53" s="8"/>
      <c r="TAR53" s="8"/>
      <c r="TAS53" s="8"/>
      <c r="TAT53" s="8"/>
      <c r="TAU53" s="8"/>
      <c r="TAV53" s="8"/>
      <c r="TAW53" s="8"/>
      <c r="TAX53" s="8"/>
      <c r="TAY53" s="8"/>
      <c r="TAZ53" s="8"/>
      <c r="TBA53" s="8"/>
      <c r="TBB53" s="8"/>
      <c r="TBC53" s="8"/>
      <c r="TBD53" s="8"/>
      <c r="TBE53" s="8"/>
      <c r="TBF53" s="8"/>
      <c r="TBG53" s="8"/>
      <c r="TBH53" s="8"/>
      <c r="TBI53" s="8"/>
      <c r="TBJ53" s="8"/>
      <c r="TBK53" s="8"/>
      <c r="TBL53" s="8"/>
      <c r="TBM53" s="8"/>
      <c r="TBN53" s="8"/>
      <c r="TBO53" s="8"/>
      <c r="TBP53" s="8"/>
      <c r="TBQ53" s="8"/>
      <c r="TBR53" s="8"/>
      <c r="TBS53" s="8"/>
      <c r="TBT53" s="8"/>
      <c r="TBU53" s="8"/>
      <c r="TBV53" s="8"/>
      <c r="TBW53" s="8"/>
      <c r="TBX53" s="8"/>
      <c r="TBY53" s="8"/>
      <c r="TBZ53" s="8"/>
      <c r="TCA53" s="8"/>
      <c r="TCB53" s="8"/>
      <c r="TCC53" s="8"/>
      <c r="TCD53" s="8"/>
      <c r="TCE53" s="8"/>
      <c r="TCF53" s="8"/>
      <c r="TCG53" s="8"/>
      <c r="TCH53" s="8"/>
      <c r="TCI53" s="8"/>
      <c r="TCJ53" s="8"/>
      <c r="TCK53" s="8"/>
      <c r="TCL53" s="8"/>
      <c r="TCM53" s="8"/>
      <c r="TCN53" s="8"/>
      <c r="TCO53" s="8"/>
      <c r="TCP53" s="8"/>
      <c r="TCQ53" s="8"/>
      <c r="TCR53" s="8"/>
      <c r="TCS53" s="8"/>
      <c r="TCT53" s="8"/>
      <c r="TCU53" s="8"/>
      <c r="TCV53" s="8"/>
      <c r="TCW53" s="8"/>
      <c r="TCX53" s="8"/>
      <c r="TCY53" s="8"/>
      <c r="TCZ53" s="8"/>
      <c r="TDA53" s="8"/>
      <c r="TDB53" s="8"/>
      <c r="TDC53" s="8"/>
      <c r="TDD53" s="8"/>
      <c r="TDE53" s="8"/>
      <c r="TDF53" s="8"/>
      <c r="TDG53" s="8"/>
      <c r="TDH53" s="8"/>
      <c r="TDI53" s="8"/>
      <c r="TDJ53" s="8"/>
      <c r="TDK53" s="8"/>
      <c r="TDL53" s="8"/>
      <c r="TDM53" s="8"/>
      <c r="TDN53" s="8"/>
      <c r="TDO53" s="8"/>
      <c r="TDP53" s="8"/>
      <c r="TDQ53" s="8"/>
      <c r="TDR53" s="8"/>
      <c r="TDS53" s="8"/>
      <c r="TDT53" s="8"/>
      <c r="TDU53" s="8"/>
      <c r="TDV53" s="8"/>
      <c r="TDW53" s="8"/>
      <c r="TDX53" s="8"/>
      <c r="TDY53" s="8"/>
      <c r="TDZ53" s="8"/>
      <c r="TEA53" s="8"/>
      <c r="TEB53" s="8"/>
      <c r="TEC53" s="8"/>
      <c r="TED53" s="8"/>
      <c r="TEE53" s="8"/>
      <c r="TEF53" s="8"/>
      <c r="TEG53" s="8"/>
      <c r="TEH53" s="8"/>
      <c r="TEI53" s="8"/>
      <c r="TEJ53" s="8"/>
      <c r="TEK53" s="8"/>
      <c r="TEL53" s="8"/>
      <c r="TEM53" s="8"/>
      <c r="TEN53" s="8"/>
      <c r="TEO53" s="8"/>
      <c r="TEP53" s="8"/>
      <c r="TEQ53" s="8"/>
      <c r="TER53" s="8"/>
      <c r="TES53" s="8"/>
      <c r="TET53" s="8"/>
      <c r="TEU53" s="8"/>
      <c r="TEV53" s="8"/>
      <c r="TEW53" s="8"/>
      <c r="TEX53" s="8"/>
      <c r="TEY53" s="8"/>
      <c r="TEZ53" s="8"/>
      <c r="TFA53" s="8"/>
      <c r="TFB53" s="8"/>
      <c r="TFC53" s="8"/>
      <c r="TFD53" s="8"/>
      <c r="TFE53" s="8"/>
      <c r="TFF53" s="8"/>
      <c r="TFG53" s="8"/>
      <c r="TFH53" s="8"/>
      <c r="TFI53" s="8"/>
      <c r="TFJ53" s="8"/>
      <c r="TFK53" s="8"/>
      <c r="TFL53" s="8"/>
      <c r="TFM53" s="8"/>
      <c r="TFN53" s="8"/>
      <c r="TFO53" s="8"/>
      <c r="TFP53" s="8"/>
      <c r="TFQ53" s="8"/>
      <c r="TFR53" s="8"/>
      <c r="TFS53" s="8"/>
      <c r="TFT53" s="8"/>
      <c r="TFU53" s="8"/>
      <c r="TFV53" s="8"/>
      <c r="TFW53" s="8"/>
      <c r="TFX53" s="8"/>
      <c r="TFY53" s="8"/>
      <c r="TFZ53" s="8"/>
      <c r="TGA53" s="8"/>
      <c r="TGB53" s="8"/>
      <c r="TGC53" s="8"/>
      <c r="TGD53" s="8"/>
      <c r="TGE53" s="8"/>
      <c r="TGF53" s="8"/>
      <c r="TGG53" s="8"/>
      <c r="TGH53" s="8"/>
      <c r="TGI53" s="8"/>
      <c r="TGJ53" s="8"/>
      <c r="TGK53" s="8"/>
      <c r="TGL53" s="8"/>
      <c r="TGM53" s="8"/>
      <c r="TGN53" s="8"/>
      <c r="TGO53" s="8"/>
      <c r="TGP53" s="8"/>
      <c r="TGQ53" s="8"/>
      <c r="TGR53" s="8"/>
      <c r="TGS53" s="8"/>
      <c r="TGT53" s="8"/>
      <c r="TGU53" s="8"/>
      <c r="TGV53" s="8"/>
      <c r="TGW53" s="8"/>
      <c r="TGX53" s="8"/>
      <c r="TGY53" s="8"/>
      <c r="TGZ53" s="8"/>
      <c r="THA53" s="8"/>
      <c r="THB53" s="8"/>
      <c r="THC53" s="8"/>
      <c r="THD53" s="8"/>
      <c r="THE53" s="8"/>
      <c r="THF53" s="8"/>
      <c r="THG53" s="8"/>
      <c r="THH53" s="8"/>
      <c r="THI53" s="8"/>
      <c r="THJ53" s="8"/>
      <c r="THK53" s="8"/>
      <c r="THL53" s="8"/>
      <c r="THM53" s="8"/>
      <c r="THN53" s="8"/>
      <c r="THO53" s="8"/>
      <c r="THP53" s="8"/>
      <c r="THQ53" s="8"/>
      <c r="THR53" s="8"/>
      <c r="THS53" s="8"/>
      <c r="THT53" s="8"/>
      <c r="THU53" s="8"/>
      <c r="THV53" s="8"/>
      <c r="THW53" s="8"/>
      <c r="THX53" s="8"/>
      <c r="THY53" s="8"/>
      <c r="THZ53" s="8"/>
      <c r="TIA53" s="8"/>
      <c r="TIB53" s="8"/>
      <c r="TIC53" s="8"/>
      <c r="TID53" s="8"/>
      <c r="TIE53" s="8"/>
      <c r="TIF53" s="8"/>
      <c r="TIG53" s="8"/>
      <c r="TIH53" s="8"/>
      <c r="TII53" s="8"/>
      <c r="TIJ53" s="8"/>
      <c r="TIK53" s="8"/>
      <c r="TIL53" s="8"/>
      <c r="TIM53" s="8"/>
      <c r="TIN53" s="8"/>
      <c r="TIO53" s="8"/>
      <c r="TIP53" s="8"/>
      <c r="TIQ53" s="8"/>
      <c r="TIR53" s="8"/>
      <c r="TIS53" s="8"/>
      <c r="TIT53" s="8"/>
      <c r="TIU53" s="8"/>
      <c r="TIV53" s="8"/>
      <c r="TIW53" s="8"/>
      <c r="TIX53" s="8"/>
      <c r="TIY53" s="8"/>
      <c r="TIZ53" s="8"/>
      <c r="TJA53" s="8"/>
      <c r="TJB53" s="8"/>
      <c r="TJC53" s="8"/>
      <c r="TJD53" s="8"/>
      <c r="TJE53" s="8"/>
      <c r="TJF53" s="8"/>
      <c r="TJG53" s="8"/>
      <c r="TJH53" s="8"/>
      <c r="TJI53" s="8"/>
      <c r="TJJ53" s="8"/>
      <c r="TJK53" s="8"/>
      <c r="TJL53" s="8"/>
      <c r="TJM53" s="8"/>
      <c r="TJN53" s="8"/>
      <c r="TJO53" s="8"/>
      <c r="TJP53" s="8"/>
      <c r="TJQ53" s="8"/>
      <c r="TJR53" s="8"/>
      <c r="TJS53" s="8"/>
      <c r="TJT53" s="8"/>
      <c r="TJU53" s="8"/>
      <c r="TJV53" s="8"/>
      <c r="TJW53" s="8"/>
      <c r="TJX53" s="8"/>
      <c r="TJY53" s="8"/>
      <c r="TJZ53" s="8"/>
      <c r="TKA53" s="8"/>
      <c r="TKB53" s="8"/>
      <c r="TKC53" s="8"/>
      <c r="TKD53" s="8"/>
      <c r="TKE53" s="8"/>
      <c r="TKF53" s="8"/>
      <c r="TKG53" s="8"/>
      <c r="TKH53" s="8"/>
      <c r="TKI53" s="8"/>
      <c r="TKJ53" s="8"/>
      <c r="TKK53" s="8"/>
      <c r="TKL53" s="8"/>
      <c r="TKM53" s="8"/>
      <c r="TKN53" s="8"/>
      <c r="TKO53" s="8"/>
      <c r="TKP53" s="8"/>
      <c r="TKQ53" s="8"/>
      <c r="TKR53" s="8"/>
      <c r="TKS53" s="8"/>
      <c r="TKT53" s="8"/>
      <c r="TKU53" s="8"/>
      <c r="TKV53" s="8"/>
      <c r="TKW53" s="8"/>
      <c r="TKX53" s="8"/>
      <c r="TKY53" s="8"/>
      <c r="TKZ53" s="8"/>
      <c r="TLA53" s="8"/>
      <c r="TLB53" s="8"/>
      <c r="TLC53" s="8"/>
      <c r="TLD53" s="8"/>
      <c r="TLE53" s="8"/>
      <c r="TLF53" s="8"/>
      <c r="TLG53" s="8"/>
      <c r="TLH53" s="8"/>
      <c r="TLI53" s="8"/>
      <c r="TLJ53" s="8"/>
      <c r="TLK53" s="8"/>
      <c r="TLL53" s="8"/>
      <c r="TLM53" s="8"/>
      <c r="TLN53" s="8"/>
      <c r="TLO53" s="8"/>
      <c r="TLP53" s="8"/>
      <c r="TLQ53" s="8"/>
      <c r="TLR53" s="8"/>
      <c r="TLS53" s="8"/>
      <c r="TLT53" s="8"/>
      <c r="TLU53" s="8"/>
      <c r="TLV53" s="8"/>
      <c r="TLW53" s="8"/>
      <c r="TLX53" s="8"/>
      <c r="TLY53" s="8"/>
      <c r="TLZ53" s="8"/>
      <c r="TMA53" s="8"/>
      <c r="TMB53" s="8"/>
      <c r="TMC53" s="8"/>
      <c r="TMD53" s="8"/>
      <c r="TME53" s="8"/>
      <c r="TMF53" s="8"/>
      <c r="TMG53" s="8"/>
      <c r="TMH53" s="8"/>
      <c r="TMI53" s="8"/>
      <c r="TMJ53" s="8"/>
      <c r="TMK53" s="8"/>
      <c r="TML53" s="8"/>
      <c r="TMM53" s="8"/>
      <c r="TMN53" s="8"/>
      <c r="TMO53" s="8"/>
      <c r="TMP53" s="8"/>
      <c r="TMQ53" s="8"/>
      <c r="TMR53" s="8"/>
      <c r="TMS53" s="8"/>
      <c r="TMT53" s="8"/>
      <c r="TMU53" s="8"/>
      <c r="TMV53" s="8"/>
      <c r="TMW53" s="8"/>
      <c r="TMX53" s="8"/>
      <c r="TMY53" s="8"/>
      <c r="TMZ53" s="8"/>
      <c r="TNA53" s="8"/>
      <c r="TNB53" s="8"/>
      <c r="TNC53" s="8"/>
      <c r="TND53" s="8"/>
      <c r="TNE53" s="8"/>
      <c r="TNF53" s="8"/>
      <c r="TNG53" s="8"/>
      <c r="TNH53" s="8"/>
      <c r="TNI53" s="8"/>
      <c r="TNJ53" s="8"/>
      <c r="TNK53" s="8"/>
      <c r="TNL53" s="8"/>
      <c r="TNM53" s="8"/>
      <c r="TNN53" s="8"/>
      <c r="TNO53" s="8"/>
      <c r="TNP53" s="8"/>
      <c r="TNQ53" s="8"/>
      <c r="TNR53" s="8"/>
      <c r="TNS53" s="8"/>
      <c r="TNT53" s="8"/>
      <c r="TNU53" s="8"/>
      <c r="TNV53" s="8"/>
      <c r="TNW53" s="8"/>
      <c r="TNX53" s="8"/>
      <c r="TNY53" s="8"/>
      <c r="TNZ53" s="8"/>
      <c r="TOA53" s="8"/>
      <c r="TOB53" s="8"/>
      <c r="TOC53" s="8"/>
      <c r="TOD53" s="8"/>
      <c r="TOE53" s="8"/>
      <c r="TOF53" s="8"/>
      <c r="TOG53" s="8"/>
      <c r="TOH53" s="8"/>
      <c r="TOI53" s="8"/>
      <c r="TOJ53" s="8"/>
      <c r="TOK53" s="8"/>
      <c r="TOL53" s="8"/>
      <c r="TOM53" s="8"/>
      <c r="TON53" s="8"/>
      <c r="TOO53" s="8"/>
      <c r="TOP53" s="8"/>
      <c r="TOQ53" s="8"/>
      <c r="TOR53" s="8"/>
      <c r="TOS53" s="8"/>
      <c r="TOT53" s="8"/>
      <c r="TOU53" s="8"/>
      <c r="TOV53" s="8"/>
      <c r="TOW53" s="8"/>
      <c r="TOX53" s="8"/>
      <c r="TOY53" s="8"/>
      <c r="TOZ53" s="8"/>
      <c r="TPA53" s="8"/>
      <c r="TPB53" s="8"/>
      <c r="TPC53" s="8"/>
      <c r="TPD53" s="8"/>
      <c r="TPE53" s="8"/>
      <c r="TPF53" s="8"/>
      <c r="TPG53" s="8"/>
      <c r="TPH53" s="8"/>
      <c r="TPI53" s="8"/>
      <c r="TPJ53" s="8"/>
      <c r="TPK53" s="8"/>
      <c r="TPL53" s="8"/>
      <c r="TPM53" s="8"/>
      <c r="TPN53" s="8"/>
      <c r="TPO53" s="8"/>
      <c r="TPP53" s="8"/>
      <c r="TPQ53" s="8"/>
      <c r="TPR53" s="8"/>
      <c r="TPS53" s="8"/>
      <c r="TPT53" s="8"/>
      <c r="TPU53" s="8"/>
      <c r="TPV53" s="8"/>
      <c r="TPW53" s="8"/>
      <c r="TPX53" s="8"/>
      <c r="TPY53" s="8"/>
      <c r="TPZ53" s="8"/>
      <c r="TQA53" s="8"/>
      <c r="TQB53" s="8"/>
      <c r="TQC53" s="8"/>
      <c r="TQD53" s="8"/>
      <c r="TQE53" s="8"/>
      <c r="TQF53" s="8"/>
      <c r="TQG53" s="8"/>
      <c r="TQH53" s="8"/>
      <c r="TQI53" s="8"/>
      <c r="TQJ53" s="8"/>
      <c r="TQK53" s="8"/>
      <c r="TQL53" s="8"/>
      <c r="TQM53" s="8"/>
      <c r="TQN53" s="8"/>
      <c r="TQO53" s="8"/>
      <c r="TQP53" s="8"/>
      <c r="TQQ53" s="8"/>
      <c r="TQR53" s="8"/>
      <c r="TQS53" s="8"/>
      <c r="TQT53" s="8"/>
      <c r="TQU53" s="8"/>
      <c r="TQV53" s="8"/>
      <c r="TQW53" s="8"/>
      <c r="TQX53" s="8"/>
      <c r="TQY53" s="8"/>
      <c r="TQZ53" s="8"/>
      <c r="TRA53" s="8"/>
      <c r="TRB53" s="8"/>
      <c r="TRC53" s="8"/>
      <c r="TRD53" s="8"/>
      <c r="TRE53" s="8"/>
      <c r="TRF53" s="8"/>
      <c r="TRG53" s="8"/>
      <c r="TRH53" s="8"/>
      <c r="TRI53" s="8"/>
      <c r="TRJ53" s="8"/>
      <c r="TRK53" s="8"/>
      <c r="TRL53" s="8"/>
      <c r="TRM53" s="8"/>
      <c r="TRN53" s="8"/>
      <c r="TRO53" s="8"/>
      <c r="TRP53" s="8"/>
      <c r="TRQ53" s="8"/>
      <c r="TRR53" s="8"/>
      <c r="TRS53" s="8"/>
      <c r="TRT53" s="8"/>
      <c r="TRU53" s="8"/>
      <c r="TRV53" s="8"/>
      <c r="TRW53" s="8"/>
      <c r="TRX53" s="8"/>
      <c r="TRY53" s="8"/>
      <c r="TRZ53" s="8"/>
      <c r="TSA53" s="8"/>
      <c r="TSB53" s="8"/>
      <c r="TSC53" s="8"/>
      <c r="TSD53" s="8"/>
      <c r="TSE53" s="8"/>
      <c r="TSF53" s="8"/>
      <c r="TSG53" s="8"/>
      <c r="TSH53" s="8"/>
      <c r="TSI53" s="8"/>
      <c r="TSJ53" s="8"/>
      <c r="TSK53" s="8"/>
      <c r="TSL53" s="8"/>
      <c r="TSM53" s="8"/>
      <c r="TSN53" s="8"/>
      <c r="TSO53" s="8"/>
      <c r="TSP53" s="8"/>
      <c r="TSQ53" s="8"/>
      <c r="TSR53" s="8"/>
      <c r="TSS53" s="8"/>
      <c r="TST53" s="8"/>
      <c r="TSU53" s="8"/>
      <c r="TSV53" s="8"/>
      <c r="TSW53" s="8"/>
      <c r="TSX53" s="8"/>
      <c r="TSY53" s="8"/>
      <c r="TSZ53" s="8"/>
      <c r="TTA53" s="8"/>
      <c r="TTB53" s="8"/>
      <c r="TTC53" s="8"/>
      <c r="TTD53" s="8"/>
      <c r="TTE53" s="8"/>
      <c r="TTF53" s="8"/>
      <c r="TTG53" s="8"/>
      <c r="TTH53" s="8"/>
      <c r="TTI53" s="8"/>
      <c r="TTJ53" s="8"/>
      <c r="TTK53" s="8"/>
      <c r="TTL53" s="8"/>
      <c r="TTM53" s="8"/>
      <c r="TTN53" s="8"/>
      <c r="TTO53" s="8"/>
      <c r="TTP53" s="8"/>
      <c r="TTQ53" s="8"/>
      <c r="TTR53" s="8"/>
      <c r="TTS53" s="8"/>
      <c r="TTT53" s="8"/>
      <c r="TTU53" s="8"/>
      <c r="TTV53" s="8"/>
      <c r="TTW53" s="8"/>
      <c r="TTX53" s="8"/>
      <c r="TTY53" s="8"/>
      <c r="TTZ53" s="8"/>
      <c r="TUA53" s="8"/>
      <c r="TUB53" s="8"/>
      <c r="TUC53" s="8"/>
      <c r="TUD53" s="8"/>
      <c r="TUE53" s="8"/>
      <c r="TUF53" s="8"/>
      <c r="TUG53" s="8"/>
      <c r="TUH53" s="8"/>
      <c r="TUI53" s="8"/>
      <c r="TUJ53" s="8"/>
      <c r="TUK53" s="8"/>
      <c r="TUL53" s="8"/>
      <c r="TUM53" s="8"/>
      <c r="TUN53" s="8"/>
      <c r="TUO53" s="8"/>
      <c r="TUP53" s="8"/>
      <c r="TUQ53" s="8"/>
      <c r="TUR53" s="8"/>
      <c r="TUS53" s="8"/>
      <c r="TUT53" s="8"/>
      <c r="TUU53" s="8"/>
      <c r="TUV53" s="8"/>
      <c r="TUW53" s="8"/>
      <c r="TUX53" s="8"/>
      <c r="TUY53" s="8"/>
      <c r="TUZ53" s="8"/>
      <c r="TVA53" s="8"/>
      <c r="TVB53" s="8"/>
      <c r="TVC53" s="8"/>
      <c r="TVD53" s="8"/>
      <c r="TVE53" s="8"/>
      <c r="TVF53" s="8"/>
      <c r="TVG53" s="8"/>
      <c r="TVH53" s="8"/>
      <c r="TVI53" s="8"/>
      <c r="TVJ53" s="8"/>
      <c r="TVK53" s="8"/>
      <c r="TVL53" s="8"/>
      <c r="TVM53" s="8"/>
      <c r="TVN53" s="8"/>
      <c r="TVO53" s="8"/>
      <c r="TVP53" s="8"/>
      <c r="TVQ53" s="8"/>
      <c r="TVR53" s="8"/>
      <c r="TVS53" s="8"/>
      <c r="TVT53" s="8"/>
      <c r="TVU53" s="8"/>
      <c r="TVV53" s="8"/>
      <c r="TVW53" s="8"/>
      <c r="TVX53" s="8"/>
      <c r="TVY53" s="8"/>
      <c r="TVZ53" s="8"/>
      <c r="TWA53" s="8"/>
      <c r="TWB53" s="8"/>
      <c r="TWC53" s="8"/>
      <c r="TWD53" s="8"/>
      <c r="TWE53" s="8"/>
      <c r="TWF53" s="8"/>
      <c r="TWG53" s="8"/>
      <c r="TWH53" s="8"/>
      <c r="TWI53" s="8"/>
      <c r="TWJ53" s="8"/>
      <c r="TWK53" s="8"/>
      <c r="TWL53" s="8"/>
      <c r="TWM53" s="8"/>
      <c r="TWN53" s="8"/>
      <c r="TWO53" s="8"/>
      <c r="TWP53" s="8"/>
      <c r="TWQ53" s="8"/>
      <c r="TWR53" s="8"/>
      <c r="TWS53" s="8"/>
      <c r="TWT53" s="8"/>
      <c r="TWU53" s="8"/>
      <c r="TWV53" s="8"/>
      <c r="TWW53" s="8"/>
      <c r="TWX53" s="8"/>
      <c r="TWY53" s="8"/>
      <c r="TWZ53" s="8"/>
      <c r="TXA53" s="8"/>
      <c r="TXB53" s="8"/>
      <c r="TXC53" s="8"/>
      <c r="TXD53" s="8"/>
      <c r="TXE53" s="8"/>
      <c r="TXF53" s="8"/>
      <c r="TXG53" s="8"/>
      <c r="TXH53" s="8"/>
      <c r="TXI53" s="8"/>
      <c r="TXJ53" s="8"/>
      <c r="TXK53" s="8"/>
      <c r="TXL53" s="8"/>
      <c r="TXM53" s="8"/>
      <c r="TXN53" s="8"/>
      <c r="TXO53" s="8"/>
      <c r="TXP53" s="8"/>
      <c r="TXQ53" s="8"/>
      <c r="TXR53" s="8"/>
      <c r="TXS53" s="8"/>
      <c r="TXT53" s="8"/>
      <c r="TXU53" s="8"/>
      <c r="TXV53" s="8"/>
      <c r="TXW53" s="8"/>
      <c r="TXX53" s="8"/>
      <c r="TXY53" s="8"/>
      <c r="TXZ53" s="8"/>
      <c r="TYA53" s="8"/>
      <c r="TYB53" s="8"/>
      <c r="TYC53" s="8"/>
      <c r="TYD53" s="8"/>
      <c r="TYE53" s="8"/>
      <c r="TYF53" s="8"/>
      <c r="TYG53" s="8"/>
      <c r="TYH53" s="8"/>
      <c r="TYI53" s="8"/>
      <c r="TYJ53" s="8"/>
      <c r="TYK53" s="8"/>
      <c r="TYL53" s="8"/>
      <c r="TYM53" s="8"/>
      <c r="TYN53" s="8"/>
      <c r="TYO53" s="8"/>
      <c r="TYP53" s="8"/>
      <c r="TYQ53" s="8"/>
      <c r="TYR53" s="8"/>
      <c r="TYS53" s="8"/>
      <c r="TYT53" s="8"/>
      <c r="TYU53" s="8"/>
      <c r="TYV53" s="8"/>
      <c r="TYW53" s="8"/>
      <c r="TYX53" s="8"/>
      <c r="TYY53" s="8"/>
      <c r="TYZ53" s="8"/>
      <c r="TZA53" s="8"/>
      <c r="TZB53" s="8"/>
      <c r="TZC53" s="8"/>
      <c r="TZD53" s="8"/>
      <c r="TZE53" s="8"/>
      <c r="TZF53" s="8"/>
      <c r="TZG53" s="8"/>
      <c r="TZH53" s="8"/>
      <c r="TZI53" s="8"/>
      <c r="TZJ53" s="8"/>
      <c r="TZK53" s="8"/>
      <c r="TZL53" s="8"/>
      <c r="TZM53" s="8"/>
      <c r="TZN53" s="8"/>
      <c r="TZO53" s="8"/>
      <c r="TZP53" s="8"/>
      <c r="TZQ53" s="8"/>
      <c r="TZR53" s="8"/>
      <c r="TZS53" s="8"/>
      <c r="TZT53" s="8"/>
      <c r="TZU53" s="8"/>
      <c r="TZV53" s="8"/>
      <c r="TZW53" s="8"/>
      <c r="TZX53" s="8"/>
      <c r="TZY53" s="8"/>
      <c r="TZZ53" s="8"/>
      <c r="UAA53" s="8"/>
      <c r="UAB53" s="8"/>
      <c r="UAC53" s="8"/>
      <c r="UAD53" s="8"/>
      <c r="UAE53" s="8"/>
      <c r="UAF53" s="8"/>
      <c r="UAG53" s="8"/>
      <c r="UAH53" s="8"/>
      <c r="UAI53" s="8"/>
      <c r="UAJ53" s="8"/>
      <c r="UAK53" s="8"/>
      <c r="UAL53" s="8"/>
      <c r="UAM53" s="8"/>
      <c r="UAN53" s="8"/>
      <c r="UAO53" s="8"/>
      <c r="UAP53" s="8"/>
      <c r="UAQ53" s="8"/>
      <c r="UAR53" s="8"/>
      <c r="UAS53" s="8"/>
      <c r="UAT53" s="8"/>
      <c r="UAU53" s="8"/>
      <c r="UAV53" s="8"/>
      <c r="UAW53" s="8"/>
      <c r="UAX53" s="8"/>
      <c r="UAY53" s="8"/>
      <c r="UAZ53" s="8"/>
      <c r="UBA53" s="8"/>
      <c r="UBB53" s="8"/>
      <c r="UBC53" s="8"/>
      <c r="UBD53" s="8"/>
      <c r="UBE53" s="8"/>
      <c r="UBF53" s="8"/>
      <c r="UBG53" s="8"/>
      <c r="UBH53" s="8"/>
      <c r="UBI53" s="8"/>
      <c r="UBJ53" s="8"/>
      <c r="UBK53" s="8"/>
      <c r="UBL53" s="8"/>
      <c r="UBM53" s="8"/>
      <c r="UBN53" s="8"/>
      <c r="UBO53" s="8"/>
      <c r="UBP53" s="8"/>
      <c r="UBQ53" s="8"/>
      <c r="UBR53" s="8"/>
      <c r="UBS53" s="8"/>
      <c r="UBT53" s="8"/>
      <c r="UBU53" s="8"/>
      <c r="UBV53" s="8"/>
      <c r="UBW53" s="8"/>
      <c r="UBX53" s="8"/>
      <c r="UBY53" s="8"/>
      <c r="UBZ53" s="8"/>
      <c r="UCA53" s="8"/>
      <c r="UCB53" s="8"/>
      <c r="UCC53" s="8"/>
      <c r="UCD53" s="8"/>
      <c r="UCE53" s="8"/>
      <c r="UCF53" s="8"/>
      <c r="UCG53" s="8"/>
      <c r="UCH53" s="8"/>
      <c r="UCI53" s="8"/>
      <c r="UCJ53" s="8"/>
      <c r="UCK53" s="8"/>
      <c r="UCL53" s="8"/>
      <c r="UCM53" s="8"/>
      <c r="UCN53" s="8"/>
      <c r="UCO53" s="8"/>
      <c r="UCP53" s="8"/>
      <c r="UCQ53" s="8"/>
      <c r="UCR53" s="8"/>
      <c r="UCS53" s="8"/>
      <c r="UCT53" s="8"/>
      <c r="UCU53" s="8"/>
      <c r="UCV53" s="8"/>
      <c r="UCW53" s="8"/>
      <c r="UCX53" s="8"/>
      <c r="UCY53" s="8"/>
      <c r="UCZ53" s="8"/>
      <c r="UDA53" s="8"/>
      <c r="UDB53" s="8"/>
      <c r="UDC53" s="8"/>
      <c r="UDD53" s="8"/>
      <c r="UDE53" s="8"/>
      <c r="UDF53" s="8"/>
      <c r="UDG53" s="8"/>
      <c r="UDH53" s="8"/>
      <c r="UDI53" s="8"/>
      <c r="UDJ53" s="8"/>
      <c r="UDK53" s="8"/>
      <c r="UDL53" s="8"/>
      <c r="UDM53" s="8"/>
      <c r="UDN53" s="8"/>
      <c r="UDO53" s="8"/>
      <c r="UDP53" s="8"/>
      <c r="UDQ53" s="8"/>
      <c r="UDR53" s="8"/>
      <c r="UDS53" s="8"/>
      <c r="UDT53" s="8"/>
      <c r="UDU53" s="8"/>
      <c r="UDV53" s="8"/>
      <c r="UDW53" s="8"/>
      <c r="UDX53" s="8"/>
      <c r="UDY53" s="8"/>
      <c r="UDZ53" s="8"/>
      <c r="UEA53" s="8"/>
      <c r="UEB53" s="8"/>
      <c r="UEC53" s="8"/>
      <c r="UED53" s="8"/>
      <c r="UEE53" s="8"/>
      <c r="UEF53" s="8"/>
      <c r="UEG53" s="8"/>
      <c r="UEH53" s="8"/>
      <c r="UEI53" s="8"/>
      <c r="UEJ53" s="8"/>
      <c r="UEK53" s="8"/>
      <c r="UEL53" s="8"/>
      <c r="UEM53" s="8"/>
      <c r="UEN53" s="8"/>
      <c r="UEO53" s="8"/>
      <c r="UEP53" s="8"/>
      <c r="UEQ53" s="8"/>
      <c r="UER53" s="8"/>
      <c r="UES53" s="8"/>
      <c r="UET53" s="8"/>
      <c r="UEU53" s="8"/>
      <c r="UEV53" s="8"/>
      <c r="UEW53" s="8"/>
      <c r="UEX53" s="8"/>
      <c r="UEY53" s="8"/>
      <c r="UEZ53" s="8"/>
      <c r="UFA53" s="8"/>
      <c r="UFB53" s="8"/>
      <c r="UFC53" s="8"/>
      <c r="UFD53" s="8"/>
      <c r="UFE53" s="8"/>
      <c r="UFF53" s="8"/>
      <c r="UFG53" s="8"/>
      <c r="UFH53" s="8"/>
      <c r="UFI53" s="8"/>
      <c r="UFJ53" s="8"/>
      <c r="UFK53" s="8"/>
      <c r="UFL53" s="8"/>
      <c r="UFM53" s="8"/>
      <c r="UFN53" s="8"/>
      <c r="UFO53" s="8"/>
      <c r="UFP53" s="8"/>
      <c r="UFQ53" s="8"/>
      <c r="UFR53" s="8"/>
      <c r="UFS53" s="8"/>
      <c r="UFT53" s="8"/>
      <c r="UFU53" s="8"/>
      <c r="UFV53" s="8"/>
      <c r="UFW53" s="8"/>
      <c r="UFX53" s="8"/>
      <c r="UFY53" s="8"/>
      <c r="UFZ53" s="8"/>
      <c r="UGA53" s="8"/>
      <c r="UGB53" s="8"/>
      <c r="UGC53" s="8"/>
      <c r="UGD53" s="8"/>
      <c r="UGE53" s="8"/>
      <c r="UGF53" s="8"/>
      <c r="UGG53" s="8"/>
      <c r="UGH53" s="8"/>
      <c r="UGI53" s="8"/>
      <c r="UGJ53" s="8"/>
      <c r="UGK53" s="8"/>
      <c r="UGL53" s="8"/>
      <c r="UGM53" s="8"/>
      <c r="UGN53" s="8"/>
      <c r="UGO53" s="8"/>
      <c r="UGP53" s="8"/>
      <c r="UGQ53" s="8"/>
      <c r="UGR53" s="8"/>
      <c r="UGS53" s="8"/>
      <c r="UGT53" s="8"/>
      <c r="UGU53" s="8"/>
      <c r="UGV53" s="8"/>
      <c r="UGW53" s="8"/>
      <c r="UGX53" s="8"/>
      <c r="UGY53" s="8"/>
      <c r="UGZ53" s="8"/>
      <c r="UHA53" s="8"/>
      <c r="UHB53" s="8"/>
      <c r="UHC53" s="8"/>
      <c r="UHD53" s="8"/>
      <c r="UHE53" s="8"/>
      <c r="UHF53" s="8"/>
      <c r="UHG53" s="8"/>
      <c r="UHH53" s="8"/>
      <c r="UHI53" s="8"/>
      <c r="UHJ53" s="8"/>
      <c r="UHK53" s="8"/>
      <c r="UHL53" s="8"/>
      <c r="UHM53" s="8"/>
      <c r="UHN53" s="8"/>
      <c r="UHO53" s="8"/>
      <c r="UHP53" s="8"/>
      <c r="UHQ53" s="8"/>
      <c r="UHR53" s="8"/>
      <c r="UHS53" s="8"/>
      <c r="UHT53" s="8"/>
      <c r="UHU53" s="8"/>
      <c r="UHV53" s="8"/>
      <c r="UHW53" s="8"/>
      <c r="UHX53" s="8"/>
      <c r="UHY53" s="8"/>
      <c r="UHZ53" s="8"/>
      <c r="UIA53" s="8"/>
      <c r="UIB53" s="8"/>
      <c r="UIC53" s="8"/>
      <c r="UID53" s="8"/>
      <c r="UIE53" s="8"/>
      <c r="UIF53" s="8"/>
      <c r="UIG53" s="8"/>
      <c r="UIH53" s="8"/>
      <c r="UII53" s="8"/>
      <c r="UIJ53" s="8"/>
      <c r="UIK53" s="8"/>
      <c r="UIL53" s="8"/>
      <c r="UIM53" s="8"/>
      <c r="UIN53" s="8"/>
      <c r="UIO53" s="8"/>
      <c r="UIP53" s="8"/>
      <c r="UIQ53" s="8"/>
      <c r="UIR53" s="8"/>
      <c r="UIS53" s="8"/>
      <c r="UIT53" s="8"/>
      <c r="UIU53" s="8"/>
      <c r="UIV53" s="8"/>
      <c r="UIW53" s="8"/>
      <c r="UIX53" s="8"/>
      <c r="UIY53" s="8"/>
      <c r="UIZ53" s="8"/>
      <c r="UJA53" s="8"/>
      <c r="UJB53" s="8"/>
      <c r="UJC53" s="8"/>
      <c r="UJD53" s="8"/>
      <c r="UJE53" s="8"/>
      <c r="UJF53" s="8"/>
      <c r="UJG53" s="8"/>
      <c r="UJH53" s="8"/>
      <c r="UJI53" s="8"/>
      <c r="UJJ53" s="8"/>
      <c r="UJK53" s="8"/>
      <c r="UJL53" s="8"/>
      <c r="UJM53" s="8"/>
      <c r="UJN53" s="8"/>
      <c r="UJO53" s="8"/>
      <c r="UJP53" s="8"/>
      <c r="UJQ53" s="8"/>
      <c r="UJR53" s="8"/>
      <c r="UJS53" s="8"/>
      <c r="UJT53" s="8"/>
      <c r="UJU53" s="8"/>
      <c r="UJV53" s="8"/>
      <c r="UJW53" s="8"/>
      <c r="UJX53" s="8"/>
      <c r="UJY53" s="8"/>
      <c r="UJZ53" s="8"/>
      <c r="UKA53" s="8"/>
      <c r="UKB53" s="8"/>
      <c r="UKC53" s="8"/>
      <c r="UKD53" s="8"/>
      <c r="UKE53" s="8"/>
      <c r="UKF53" s="8"/>
      <c r="UKG53" s="8"/>
      <c r="UKH53" s="8"/>
      <c r="UKI53" s="8"/>
      <c r="UKJ53" s="8"/>
      <c r="UKK53" s="8"/>
      <c r="UKL53" s="8"/>
      <c r="UKM53" s="8"/>
      <c r="UKN53" s="8"/>
      <c r="UKO53" s="8"/>
      <c r="UKP53" s="8"/>
      <c r="UKQ53" s="8"/>
      <c r="UKR53" s="8"/>
      <c r="UKS53" s="8"/>
      <c r="UKT53" s="8"/>
      <c r="UKU53" s="8"/>
      <c r="UKV53" s="8"/>
      <c r="UKW53" s="8"/>
      <c r="UKX53" s="8"/>
      <c r="UKY53" s="8"/>
      <c r="UKZ53" s="8"/>
      <c r="ULA53" s="8"/>
      <c r="ULB53" s="8"/>
      <c r="ULC53" s="8"/>
      <c r="ULD53" s="8"/>
      <c r="ULE53" s="8"/>
      <c r="ULF53" s="8"/>
      <c r="ULG53" s="8"/>
      <c r="ULH53" s="8"/>
      <c r="ULI53" s="8"/>
      <c r="ULJ53" s="8"/>
      <c r="ULK53" s="8"/>
      <c r="ULL53" s="8"/>
      <c r="ULM53" s="8"/>
      <c r="ULN53" s="8"/>
      <c r="ULO53" s="8"/>
      <c r="ULP53" s="8"/>
      <c r="ULQ53" s="8"/>
      <c r="ULR53" s="8"/>
      <c r="ULS53" s="8"/>
      <c r="ULT53" s="8"/>
      <c r="ULU53" s="8"/>
      <c r="ULV53" s="8"/>
      <c r="ULW53" s="8"/>
      <c r="ULX53" s="8"/>
      <c r="ULY53" s="8"/>
      <c r="ULZ53" s="8"/>
      <c r="UMA53" s="8"/>
      <c r="UMB53" s="8"/>
      <c r="UMC53" s="8"/>
      <c r="UMD53" s="8"/>
      <c r="UME53" s="8"/>
      <c r="UMF53" s="8"/>
      <c r="UMG53" s="8"/>
      <c r="UMH53" s="8"/>
      <c r="UMI53" s="8"/>
      <c r="UMJ53" s="8"/>
      <c r="UMK53" s="8"/>
      <c r="UML53" s="8"/>
      <c r="UMM53" s="8"/>
      <c r="UMN53" s="8"/>
      <c r="UMO53" s="8"/>
      <c r="UMP53" s="8"/>
      <c r="UMQ53" s="8"/>
      <c r="UMR53" s="8"/>
      <c r="UMS53" s="8"/>
      <c r="UMT53" s="8"/>
      <c r="UMU53" s="8"/>
      <c r="UMV53" s="8"/>
      <c r="UMW53" s="8"/>
      <c r="UMX53" s="8"/>
      <c r="UMY53" s="8"/>
      <c r="UMZ53" s="8"/>
      <c r="UNA53" s="8"/>
      <c r="UNB53" s="8"/>
      <c r="UNC53" s="8"/>
      <c r="UND53" s="8"/>
      <c r="UNE53" s="8"/>
      <c r="UNF53" s="8"/>
      <c r="UNG53" s="8"/>
      <c r="UNH53" s="8"/>
      <c r="UNI53" s="8"/>
      <c r="UNJ53" s="8"/>
      <c r="UNK53" s="8"/>
      <c r="UNL53" s="8"/>
      <c r="UNM53" s="8"/>
      <c r="UNN53" s="8"/>
      <c r="UNO53" s="8"/>
      <c r="UNP53" s="8"/>
      <c r="UNQ53" s="8"/>
      <c r="UNR53" s="8"/>
      <c r="UNS53" s="8"/>
      <c r="UNT53" s="8"/>
      <c r="UNU53" s="8"/>
      <c r="UNV53" s="8"/>
      <c r="UNW53" s="8"/>
      <c r="UNX53" s="8"/>
      <c r="UNY53" s="8"/>
      <c r="UNZ53" s="8"/>
      <c r="UOA53" s="8"/>
      <c r="UOB53" s="8"/>
      <c r="UOC53" s="8"/>
      <c r="UOD53" s="8"/>
      <c r="UOE53" s="8"/>
      <c r="UOF53" s="8"/>
      <c r="UOG53" s="8"/>
      <c r="UOH53" s="8"/>
      <c r="UOI53" s="8"/>
      <c r="UOJ53" s="8"/>
      <c r="UOK53" s="8"/>
      <c r="UOL53" s="8"/>
      <c r="UOM53" s="8"/>
      <c r="UON53" s="8"/>
      <c r="UOO53" s="8"/>
      <c r="UOP53" s="8"/>
      <c r="UOQ53" s="8"/>
      <c r="UOR53" s="8"/>
      <c r="UOS53" s="8"/>
      <c r="UOT53" s="8"/>
      <c r="UOU53" s="8"/>
      <c r="UOV53" s="8"/>
      <c r="UOW53" s="8"/>
      <c r="UOX53" s="8"/>
      <c r="UOY53" s="8"/>
      <c r="UOZ53" s="8"/>
      <c r="UPA53" s="8"/>
      <c r="UPB53" s="8"/>
      <c r="UPC53" s="8"/>
      <c r="UPD53" s="8"/>
      <c r="UPE53" s="8"/>
      <c r="UPF53" s="8"/>
      <c r="UPG53" s="8"/>
      <c r="UPH53" s="8"/>
      <c r="UPI53" s="8"/>
      <c r="UPJ53" s="8"/>
      <c r="UPK53" s="8"/>
      <c r="UPL53" s="8"/>
      <c r="UPM53" s="8"/>
      <c r="UPN53" s="8"/>
      <c r="UPO53" s="8"/>
      <c r="UPP53" s="8"/>
      <c r="UPQ53" s="8"/>
      <c r="UPR53" s="8"/>
      <c r="UPS53" s="8"/>
      <c r="UPT53" s="8"/>
      <c r="UPU53" s="8"/>
      <c r="UPV53" s="8"/>
      <c r="UPW53" s="8"/>
      <c r="UPX53" s="8"/>
      <c r="UPY53" s="8"/>
      <c r="UPZ53" s="8"/>
      <c r="UQA53" s="8"/>
      <c r="UQB53" s="8"/>
      <c r="UQC53" s="8"/>
      <c r="UQD53" s="8"/>
      <c r="UQE53" s="8"/>
      <c r="UQF53" s="8"/>
      <c r="UQG53" s="8"/>
      <c r="UQH53" s="8"/>
      <c r="UQI53" s="8"/>
      <c r="UQJ53" s="8"/>
      <c r="UQK53" s="8"/>
      <c r="UQL53" s="8"/>
      <c r="UQM53" s="8"/>
      <c r="UQN53" s="8"/>
      <c r="UQO53" s="8"/>
      <c r="UQP53" s="8"/>
      <c r="UQQ53" s="8"/>
      <c r="UQR53" s="8"/>
      <c r="UQS53" s="8"/>
      <c r="UQT53" s="8"/>
      <c r="UQU53" s="8"/>
      <c r="UQV53" s="8"/>
      <c r="UQW53" s="8"/>
      <c r="UQX53" s="8"/>
      <c r="UQY53" s="8"/>
      <c r="UQZ53" s="8"/>
      <c r="URA53" s="8"/>
      <c r="URB53" s="8"/>
      <c r="URC53" s="8"/>
      <c r="URD53" s="8"/>
      <c r="URE53" s="8"/>
      <c r="URF53" s="8"/>
      <c r="URG53" s="8"/>
      <c r="URH53" s="8"/>
      <c r="URI53" s="8"/>
      <c r="URJ53" s="8"/>
      <c r="URK53" s="8"/>
      <c r="URL53" s="8"/>
      <c r="URM53" s="8"/>
      <c r="URN53" s="8"/>
      <c r="URO53" s="8"/>
      <c r="URP53" s="8"/>
      <c r="URQ53" s="8"/>
      <c r="URR53" s="8"/>
      <c r="URS53" s="8"/>
      <c r="URT53" s="8"/>
      <c r="URU53" s="8"/>
      <c r="URV53" s="8"/>
      <c r="URW53" s="8"/>
      <c r="URX53" s="8"/>
      <c r="URY53" s="8"/>
      <c r="URZ53" s="8"/>
      <c r="USA53" s="8"/>
      <c r="USB53" s="8"/>
      <c r="USC53" s="8"/>
      <c r="USD53" s="8"/>
      <c r="USE53" s="8"/>
      <c r="USF53" s="8"/>
      <c r="USG53" s="8"/>
      <c r="USH53" s="8"/>
      <c r="USI53" s="8"/>
      <c r="USJ53" s="8"/>
      <c r="USK53" s="8"/>
      <c r="USL53" s="8"/>
      <c r="USM53" s="8"/>
      <c r="USN53" s="8"/>
      <c r="USO53" s="8"/>
      <c r="USP53" s="8"/>
      <c r="USQ53" s="8"/>
      <c r="USR53" s="8"/>
      <c r="USS53" s="8"/>
      <c r="UST53" s="8"/>
      <c r="USU53" s="8"/>
      <c r="USV53" s="8"/>
      <c r="USW53" s="8"/>
      <c r="USX53" s="8"/>
      <c r="USY53" s="8"/>
      <c r="USZ53" s="8"/>
      <c r="UTA53" s="8"/>
      <c r="UTB53" s="8"/>
      <c r="UTC53" s="8"/>
      <c r="UTD53" s="8"/>
      <c r="UTE53" s="8"/>
      <c r="UTF53" s="8"/>
      <c r="UTG53" s="8"/>
      <c r="UTH53" s="8"/>
      <c r="UTI53" s="8"/>
      <c r="UTJ53" s="8"/>
      <c r="UTK53" s="8"/>
      <c r="UTL53" s="8"/>
      <c r="UTM53" s="8"/>
      <c r="UTN53" s="8"/>
      <c r="UTO53" s="8"/>
      <c r="UTP53" s="8"/>
      <c r="UTQ53" s="8"/>
      <c r="UTR53" s="8"/>
      <c r="UTS53" s="8"/>
      <c r="UTT53" s="8"/>
      <c r="UTU53" s="8"/>
      <c r="UTV53" s="8"/>
      <c r="UTW53" s="8"/>
      <c r="UTX53" s="8"/>
      <c r="UTY53" s="8"/>
      <c r="UTZ53" s="8"/>
      <c r="UUA53" s="8"/>
      <c r="UUB53" s="8"/>
      <c r="UUC53" s="8"/>
      <c r="UUD53" s="8"/>
      <c r="UUE53" s="8"/>
      <c r="UUF53" s="8"/>
      <c r="UUG53" s="8"/>
      <c r="UUH53" s="8"/>
      <c r="UUI53" s="8"/>
      <c r="UUJ53" s="8"/>
      <c r="UUK53" s="8"/>
      <c r="UUL53" s="8"/>
      <c r="UUM53" s="8"/>
      <c r="UUN53" s="8"/>
      <c r="UUO53" s="8"/>
      <c r="UUP53" s="8"/>
      <c r="UUQ53" s="8"/>
      <c r="UUR53" s="8"/>
      <c r="UUS53" s="8"/>
      <c r="UUT53" s="8"/>
      <c r="UUU53" s="8"/>
      <c r="UUV53" s="8"/>
      <c r="UUW53" s="8"/>
      <c r="UUX53" s="8"/>
      <c r="UUY53" s="8"/>
      <c r="UUZ53" s="8"/>
      <c r="UVA53" s="8"/>
      <c r="UVB53" s="8"/>
      <c r="UVC53" s="8"/>
      <c r="UVD53" s="8"/>
      <c r="UVE53" s="8"/>
      <c r="UVF53" s="8"/>
      <c r="UVG53" s="8"/>
      <c r="UVH53" s="8"/>
      <c r="UVI53" s="8"/>
      <c r="UVJ53" s="8"/>
      <c r="UVK53" s="8"/>
      <c r="UVL53" s="8"/>
      <c r="UVM53" s="8"/>
      <c r="UVN53" s="8"/>
      <c r="UVO53" s="8"/>
      <c r="UVP53" s="8"/>
      <c r="UVQ53" s="8"/>
      <c r="UVR53" s="8"/>
      <c r="UVS53" s="8"/>
      <c r="UVT53" s="8"/>
      <c r="UVU53" s="8"/>
      <c r="UVV53" s="8"/>
      <c r="UVW53" s="8"/>
      <c r="UVX53" s="8"/>
      <c r="UVY53" s="8"/>
      <c r="UVZ53" s="8"/>
      <c r="UWA53" s="8"/>
      <c r="UWB53" s="8"/>
      <c r="UWC53" s="8"/>
      <c r="UWD53" s="8"/>
      <c r="UWE53" s="8"/>
      <c r="UWF53" s="8"/>
      <c r="UWG53" s="8"/>
      <c r="UWH53" s="8"/>
      <c r="UWI53" s="8"/>
      <c r="UWJ53" s="8"/>
      <c r="UWK53" s="8"/>
      <c r="UWL53" s="8"/>
      <c r="UWM53" s="8"/>
      <c r="UWN53" s="8"/>
      <c r="UWO53" s="8"/>
      <c r="UWP53" s="8"/>
      <c r="UWQ53" s="8"/>
      <c r="UWR53" s="8"/>
      <c r="UWS53" s="8"/>
      <c r="UWT53" s="8"/>
      <c r="UWU53" s="8"/>
      <c r="UWV53" s="8"/>
      <c r="UWW53" s="8"/>
      <c r="UWX53" s="8"/>
      <c r="UWY53" s="8"/>
      <c r="UWZ53" s="8"/>
      <c r="UXA53" s="8"/>
      <c r="UXB53" s="8"/>
      <c r="UXC53" s="8"/>
      <c r="UXD53" s="8"/>
      <c r="UXE53" s="8"/>
      <c r="UXF53" s="8"/>
      <c r="UXG53" s="8"/>
      <c r="UXH53" s="8"/>
      <c r="UXI53" s="8"/>
      <c r="UXJ53" s="8"/>
      <c r="UXK53" s="8"/>
      <c r="UXL53" s="8"/>
      <c r="UXM53" s="8"/>
      <c r="UXN53" s="8"/>
      <c r="UXO53" s="8"/>
      <c r="UXP53" s="8"/>
      <c r="UXQ53" s="8"/>
      <c r="UXR53" s="8"/>
      <c r="UXS53" s="8"/>
      <c r="UXT53" s="8"/>
      <c r="UXU53" s="8"/>
      <c r="UXV53" s="8"/>
      <c r="UXW53" s="8"/>
      <c r="UXX53" s="8"/>
      <c r="UXY53" s="8"/>
      <c r="UXZ53" s="8"/>
      <c r="UYA53" s="8"/>
      <c r="UYB53" s="8"/>
      <c r="UYC53" s="8"/>
      <c r="UYD53" s="8"/>
      <c r="UYE53" s="8"/>
      <c r="UYF53" s="8"/>
      <c r="UYG53" s="8"/>
      <c r="UYH53" s="8"/>
      <c r="UYI53" s="8"/>
      <c r="UYJ53" s="8"/>
      <c r="UYK53" s="8"/>
      <c r="UYL53" s="8"/>
      <c r="UYM53" s="8"/>
      <c r="UYN53" s="8"/>
      <c r="UYO53" s="8"/>
      <c r="UYP53" s="8"/>
      <c r="UYQ53" s="8"/>
      <c r="UYR53" s="8"/>
      <c r="UYS53" s="8"/>
      <c r="UYT53" s="8"/>
      <c r="UYU53" s="8"/>
      <c r="UYV53" s="8"/>
      <c r="UYW53" s="8"/>
      <c r="UYX53" s="8"/>
      <c r="UYY53" s="8"/>
      <c r="UYZ53" s="8"/>
      <c r="UZA53" s="8"/>
      <c r="UZB53" s="8"/>
      <c r="UZC53" s="8"/>
      <c r="UZD53" s="8"/>
      <c r="UZE53" s="8"/>
      <c r="UZF53" s="8"/>
      <c r="UZG53" s="8"/>
      <c r="UZH53" s="8"/>
      <c r="UZI53" s="8"/>
      <c r="UZJ53" s="8"/>
      <c r="UZK53" s="8"/>
      <c r="UZL53" s="8"/>
      <c r="UZM53" s="8"/>
      <c r="UZN53" s="8"/>
      <c r="UZO53" s="8"/>
      <c r="UZP53" s="8"/>
      <c r="UZQ53" s="8"/>
      <c r="UZR53" s="8"/>
      <c r="UZS53" s="8"/>
      <c r="UZT53" s="8"/>
      <c r="UZU53" s="8"/>
      <c r="UZV53" s="8"/>
      <c r="UZW53" s="8"/>
      <c r="UZX53" s="8"/>
      <c r="UZY53" s="8"/>
      <c r="UZZ53" s="8"/>
      <c r="VAA53" s="8"/>
      <c r="VAB53" s="8"/>
      <c r="VAC53" s="8"/>
      <c r="VAD53" s="8"/>
      <c r="VAE53" s="8"/>
      <c r="VAF53" s="8"/>
      <c r="VAG53" s="8"/>
      <c r="VAH53" s="8"/>
      <c r="VAI53" s="8"/>
      <c r="VAJ53" s="8"/>
      <c r="VAK53" s="8"/>
      <c r="VAL53" s="8"/>
      <c r="VAM53" s="8"/>
      <c r="VAN53" s="8"/>
      <c r="VAO53" s="8"/>
      <c r="VAP53" s="8"/>
      <c r="VAQ53" s="8"/>
      <c r="VAR53" s="8"/>
      <c r="VAS53" s="8"/>
      <c r="VAT53" s="8"/>
      <c r="VAU53" s="8"/>
      <c r="VAV53" s="8"/>
      <c r="VAW53" s="8"/>
      <c r="VAX53" s="8"/>
      <c r="VAY53" s="8"/>
      <c r="VAZ53" s="8"/>
      <c r="VBA53" s="8"/>
      <c r="VBB53" s="8"/>
      <c r="VBC53" s="8"/>
      <c r="VBD53" s="8"/>
      <c r="VBE53" s="8"/>
      <c r="VBF53" s="8"/>
      <c r="VBG53" s="8"/>
      <c r="VBH53" s="8"/>
      <c r="VBI53" s="8"/>
      <c r="VBJ53" s="8"/>
      <c r="VBK53" s="8"/>
      <c r="VBL53" s="8"/>
      <c r="VBM53" s="8"/>
      <c r="VBN53" s="8"/>
      <c r="VBO53" s="8"/>
      <c r="VBP53" s="8"/>
      <c r="VBQ53" s="8"/>
      <c r="VBR53" s="8"/>
      <c r="VBS53" s="8"/>
      <c r="VBT53" s="8"/>
      <c r="VBU53" s="8"/>
      <c r="VBV53" s="8"/>
      <c r="VBW53" s="8"/>
      <c r="VBX53" s="8"/>
      <c r="VBY53" s="8"/>
      <c r="VBZ53" s="8"/>
      <c r="VCA53" s="8"/>
      <c r="VCB53" s="8"/>
      <c r="VCC53" s="8"/>
      <c r="VCD53" s="8"/>
      <c r="VCE53" s="8"/>
      <c r="VCF53" s="8"/>
      <c r="VCG53" s="8"/>
      <c r="VCH53" s="8"/>
      <c r="VCI53" s="8"/>
      <c r="VCJ53" s="8"/>
      <c r="VCK53" s="8"/>
      <c r="VCL53" s="8"/>
      <c r="VCM53" s="8"/>
      <c r="VCN53" s="8"/>
      <c r="VCO53" s="8"/>
      <c r="VCP53" s="8"/>
      <c r="VCQ53" s="8"/>
      <c r="VCR53" s="8"/>
      <c r="VCS53" s="8"/>
      <c r="VCT53" s="8"/>
      <c r="VCU53" s="8"/>
      <c r="VCV53" s="8"/>
      <c r="VCW53" s="8"/>
      <c r="VCX53" s="8"/>
      <c r="VCY53" s="8"/>
      <c r="VCZ53" s="8"/>
      <c r="VDA53" s="8"/>
      <c r="VDB53" s="8"/>
      <c r="VDC53" s="8"/>
      <c r="VDD53" s="8"/>
      <c r="VDE53" s="8"/>
      <c r="VDF53" s="8"/>
      <c r="VDG53" s="8"/>
      <c r="VDH53" s="8"/>
      <c r="VDI53" s="8"/>
      <c r="VDJ53" s="8"/>
      <c r="VDK53" s="8"/>
      <c r="VDL53" s="8"/>
      <c r="VDM53" s="8"/>
      <c r="VDN53" s="8"/>
      <c r="VDO53" s="8"/>
      <c r="VDP53" s="8"/>
      <c r="VDQ53" s="8"/>
      <c r="VDR53" s="8"/>
      <c r="VDS53" s="8"/>
      <c r="VDT53" s="8"/>
      <c r="VDU53" s="8"/>
      <c r="VDV53" s="8"/>
      <c r="VDW53" s="8"/>
      <c r="VDX53" s="8"/>
      <c r="VDY53" s="8"/>
      <c r="VDZ53" s="8"/>
      <c r="VEA53" s="8"/>
      <c r="VEB53" s="8"/>
      <c r="VEC53" s="8"/>
      <c r="VED53" s="8"/>
      <c r="VEE53" s="8"/>
      <c r="VEF53" s="8"/>
      <c r="VEG53" s="8"/>
      <c r="VEH53" s="8"/>
      <c r="VEI53" s="8"/>
      <c r="VEJ53" s="8"/>
      <c r="VEK53" s="8"/>
      <c r="VEL53" s="8"/>
      <c r="VEM53" s="8"/>
      <c r="VEN53" s="8"/>
      <c r="VEO53" s="8"/>
      <c r="VEP53" s="8"/>
      <c r="VEQ53" s="8"/>
      <c r="VER53" s="8"/>
      <c r="VES53" s="8"/>
      <c r="VET53" s="8"/>
      <c r="VEU53" s="8"/>
      <c r="VEV53" s="8"/>
      <c r="VEW53" s="8"/>
      <c r="VEX53" s="8"/>
      <c r="VEY53" s="8"/>
      <c r="VEZ53" s="8"/>
      <c r="VFA53" s="8"/>
      <c r="VFB53" s="8"/>
      <c r="VFC53" s="8"/>
      <c r="VFD53" s="8"/>
      <c r="VFE53" s="8"/>
      <c r="VFF53" s="8"/>
      <c r="VFG53" s="8"/>
      <c r="VFH53" s="8"/>
      <c r="VFI53" s="8"/>
      <c r="VFJ53" s="8"/>
      <c r="VFK53" s="8"/>
      <c r="VFL53" s="8"/>
      <c r="VFM53" s="8"/>
      <c r="VFN53" s="8"/>
      <c r="VFO53" s="8"/>
      <c r="VFP53" s="8"/>
      <c r="VFQ53" s="8"/>
      <c r="VFR53" s="8"/>
      <c r="VFS53" s="8"/>
      <c r="VFT53" s="8"/>
      <c r="VFU53" s="8"/>
      <c r="VFV53" s="8"/>
      <c r="VFW53" s="8"/>
      <c r="VFX53" s="8"/>
      <c r="VFY53" s="8"/>
      <c r="VFZ53" s="8"/>
      <c r="VGA53" s="8"/>
      <c r="VGB53" s="8"/>
      <c r="VGC53" s="8"/>
      <c r="VGD53" s="8"/>
      <c r="VGE53" s="8"/>
      <c r="VGF53" s="8"/>
      <c r="VGG53" s="8"/>
      <c r="VGH53" s="8"/>
      <c r="VGI53" s="8"/>
      <c r="VGJ53" s="8"/>
      <c r="VGK53" s="8"/>
      <c r="VGL53" s="8"/>
      <c r="VGM53" s="8"/>
      <c r="VGN53" s="8"/>
      <c r="VGO53" s="8"/>
      <c r="VGP53" s="8"/>
      <c r="VGQ53" s="8"/>
      <c r="VGR53" s="8"/>
      <c r="VGS53" s="8"/>
      <c r="VGT53" s="8"/>
      <c r="VGU53" s="8"/>
      <c r="VGV53" s="8"/>
      <c r="VGW53" s="8"/>
      <c r="VGX53" s="8"/>
      <c r="VGY53" s="8"/>
      <c r="VGZ53" s="8"/>
      <c r="VHA53" s="8"/>
      <c r="VHB53" s="8"/>
      <c r="VHC53" s="8"/>
      <c r="VHD53" s="8"/>
      <c r="VHE53" s="8"/>
      <c r="VHF53" s="8"/>
      <c r="VHG53" s="8"/>
      <c r="VHH53" s="8"/>
      <c r="VHI53" s="8"/>
      <c r="VHJ53" s="8"/>
      <c r="VHK53" s="8"/>
      <c r="VHL53" s="8"/>
      <c r="VHM53" s="8"/>
      <c r="VHN53" s="8"/>
      <c r="VHO53" s="8"/>
      <c r="VHP53" s="8"/>
      <c r="VHQ53" s="8"/>
      <c r="VHR53" s="8"/>
      <c r="VHS53" s="8"/>
      <c r="VHT53" s="8"/>
      <c r="VHU53" s="8"/>
      <c r="VHV53" s="8"/>
      <c r="VHW53" s="8"/>
      <c r="VHX53" s="8"/>
      <c r="VHY53" s="8"/>
      <c r="VHZ53" s="8"/>
      <c r="VIA53" s="8"/>
      <c r="VIB53" s="8"/>
      <c r="VIC53" s="8"/>
      <c r="VID53" s="8"/>
      <c r="VIE53" s="8"/>
      <c r="VIF53" s="8"/>
      <c r="VIG53" s="8"/>
      <c r="VIH53" s="8"/>
      <c r="VII53" s="8"/>
      <c r="VIJ53" s="8"/>
      <c r="VIK53" s="8"/>
      <c r="VIL53" s="8"/>
      <c r="VIM53" s="8"/>
      <c r="VIN53" s="8"/>
      <c r="VIO53" s="8"/>
      <c r="VIP53" s="8"/>
      <c r="VIQ53" s="8"/>
      <c r="VIR53" s="8"/>
      <c r="VIS53" s="8"/>
      <c r="VIT53" s="8"/>
      <c r="VIU53" s="8"/>
      <c r="VIV53" s="8"/>
      <c r="VIW53" s="8"/>
      <c r="VIX53" s="8"/>
      <c r="VIY53" s="8"/>
      <c r="VIZ53" s="8"/>
      <c r="VJA53" s="8"/>
      <c r="VJB53" s="8"/>
      <c r="VJC53" s="8"/>
      <c r="VJD53" s="8"/>
      <c r="VJE53" s="8"/>
      <c r="VJF53" s="8"/>
      <c r="VJG53" s="8"/>
      <c r="VJH53" s="8"/>
      <c r="VJI53" s="8"/>
      <c r="VJJ53" s="8"/>
      <c r="VJK53" s="8"/>
      <c r="VJL53" s="8"/>
      <c r="VJM53" s="8"/>
      <c r="VJN53" s="8"/>
      <c r="VJO53" s="8"/>
      <c r="VJP53" s="8"/>
      <c r="VJQ53" s="8"/>
      <c r="VJR53" s="8"/>
      <c r="VJS53" s="8"/>
      <c r="VJT53" s="8"/>
      <c r="VJU53" s="8"/>
      <c r="VJV53" s="8"/>
      <c r="VJW53" s="8"/>
      <c r="VJX53" s="8"/>
      <c r="VJY53" s="8"/>
      <c r="VJZ53" s="8"/>
      <c r="VKA53" s="8"/>
      <c r="VKB53" s="8"/>
      <c r="VKC53" s="8"/>
      <c r="VKD53" s="8"/>
      <c r="VKE53" s="8"/>
      <c r="VKF53" s="8"/>
      <c r="VKG53" s="8"/>
      <c r="VKH53" s="8"/>
      <c r="VKI53" s="8"/>
      <c r="VKJ53" s="8"/>
      <c r="VKK53" s="8"/>
      <c r="VKL53" s="8"/>
      <c r="VKM53" s="8"/>
      <c r="VKN53" s="8"/>
      <c r="VKO53" s="8"/>
      <c r="VKP53" s="8"/>
      <c r="VKQ53" s="8"/>
      <c r="VKR53" s="8"/>
      <c r="VKS53" s="8"/>
      <c r="VKT53" s="8"/>
      <c r="VKU53" s="8"/>
      <c r="VKV53" s="8"/>
      <c r="VKW53" s="8"/>
      <c r="VKX53" s="8"/>
      <c r="VKY53" s="8"/>
      <c r="VKZ53" s="8"/>
      <c r="VLA53" s="8"/>
      <c r="VLB53" s="8"/>
      <c r="VLC53" s="8"/>
      <c r="VLD53" s="8"/>
      <c r="VLE53" s="8"/>
      <c r="VLF53" s="8"/>
      <c r="VLG53" s="8"/>
      <c r="VLH53" s="8"/>
      <c r="VLI53" s="8"/>
      <c r="VLJ53" s="8"/>
      <c r="VLK53" s="8"/>
      <c r="VLL53" s="8"/>
      <c r="VLM53" s="8"/>
      <c r="VLN53" s="8"/>
      <c r="VLO53" s="8"/>
      <c r="VLP53" s="8"/>
      <c r="VLQ53" s="8"/>
      <c r="VLR53" s="8"/>
      <c r="VLS53" s="8"/>
      <c r="VLT53" s="8"/>
      <c r="VLU53" s="8"/>
      <c r="VLV53" s="8"/>
      <c r="VLW53" s="8"/>
      <c r="VLX53" s="8"/>
      <c r="VLY53" s="8"/>
      <c r="VLZ53" s="8"/>
      <c r="VMA53" s="8"/>
      <c r="VMB53" s="8"/>
      <c r="VMC53" s="8"/>
      <c r="VMD53" s="8"/>
      <c r="VME53" s="8"/>
      <c r="VMF53" s="8"/>
      <c r="VMG53" s="8"/>
      <c r="VMH53" s="8"/>
      <c r="VMI53" s="8"/>
      <c r="VMJ53" s="8"/>
      <c r="VMK53" s="8"/>
      <c r="VML53" s="8"/>
      <c r="VMM53" s="8"/>
      <c r="VMN53" s="8"/>
      <c r="VMO53" s="8"/>
      <c r="VMP53" s="8"/>
      <c r="VMQ53" s="8"/>
      <c r="VMR53" s="8"/>
      <c r="VMS53" s="8"/>
      <c r="VMT53" s="8"/>
      <c r="VMU53" s="8"/>
      <c r="VMV53" s="8"/>
      <c r="VMW53" s="8"/>
      <c r="VMX53" s="8"/>
      <c r="VMY53" s="8"/>
      <c r="VMZ53" s="8"/>
      <c r="VNA53" s="8"/>
      <c r="VNB53" s="8"/>
      <c r="VNC53" s="8"/>
      <c r="VND53" s="8"/>
      <c r="VNE53" s="8"/>
      <c r="VNF53" s="8"/>
      <c r="VNG53" s="8"/>
      <c r="VNH53" s="8"/>
      <c r="VNI53" s="8"/>
      <c r="VNJ53" s="8"/>
      <c r="VNK53" s="8"/>
      <c r="VNL53" s="8"/>
      <c r="VNM53" s="8"/>
      <c r="VNN53" s="8"/>
      <c r="VNO53" s="8"/>
      <c r="VNP53" s="8"/>
      <c r="VNQ53" s="8"/>
      <c r="VNR53" s="8"/>
      <c r="VNS53" s="8"/>
      <c r="VNT53" s="8"/>
      <c r="VNU53" s="8"/>
      <c r="VNV53" s="8"/>
      <c r="VNW53" s="8"/>
      <c r="VNX53" s="8"/>
      <c r="VNY53" s="8"/>
      <c r="VNZ53" s="8"/>
      <c r="VOA53" s="8"/>
      <c r="VOB53" s="8"/>
      <c r="VOC53" s="8"/>
      <c r="VOD53" s="8"/>
      <c r="VOE53" s="8"/>
      <c r="VOF53" s="8"/>
      <c r="VOG53" s="8"/>
      <c r="VOH53" s="8"/>
      <c r="VOI53" s="8"/>
      <c r="VOJ53" s="8"/>
      <c r="VOK53" s="8"/>
      <c r="VOL53" s="8"/>
      <c r="VOM53" s="8"/>
      <c r="VON53" s="8"/>
      <c r="VOO53" s="8"/>
      <c r="VOP53" s="8"/>
      <c r="VOQ53" s="8"/>
      <c r="VOR53" s="8"/>
      <c r="VOS53" s="8"/>
      <c r="VOT53" s="8"/>
      <c r="VOU53" s="8"/>
      <c r="VOV53" s="8"/>
      <c r="VOW53" s="8"/>
      <c r="VOX53" s="8"/>
      <c r="VOY53" s="8"/>
      <c r="VOZ53" s="8"/>
      <c r="VPA53" s="8"/>
      <c r="VPB53" s="8"/>
      <c r="VPC53" s="8"/>
      <c r="VPD53" s="8"/>
      <c r="VPE53" s="8"/>
      <c r="VPF53" s="8"/>
      <c r="VPG53" s="8"/>
      <c r="VPH53" s="8"/>
      <c r="VPI53" s="8"/>
      <c r="VPJ53" s="8"/>
      <c r="VPK53" s="8"/>
      <c r="VPL53" s="8"/>
      <c r="VPM53" s="8"/>
      <c r="VPN53" s="8"/>
      <c r="VPO53" s="8"/>
      <c r="VPP53" s="8"/>
      <c r="VPQ53" s="8"/>
      <c r="VPR53" s="8"/>
      <c r="VPS53" s="8"/>
      <c r="VPT53" s="8"/>
      <c r="VPU53" s="8"/>
      <c r="VPV53" s="8"/>
      <c r="VPW53" s="8"/>
      <c r="VPX53" s="8"/>
      <c r="VPY53" s="8"/>
      <c r="VPZ53" s="8"/>
      <c r="VQA53" s="8"/>
      <c r="VQB53" s="8"/>
      <c r="VQC53" s="8"/>
      <c r="VQD53" s="8"/>
      <c r="VQE53" s="8"/>
      <c r="VQF53" s="8"/>
      <c r="VQG53" s="8"/>
      <c r="VQH53" s="8"/>
      <c r="VQI53" s="8"/>
      <c r="VQJ53" s="8"/>
      <c r="VQK53" s="8"/>
      <c r="VQL53" s="8"/>
      <c r="VQM53" s="8"/>
      <c r="VQN53" s="8"/>
      <c r="VQO53" s="8"/>
      <c r="VQP53" s="8"/>
      <c r="VQQ53" s="8"/>
      <c r="VQR53" s="8"/>
      <c r="VQS53" s="8"/>
      <c r="VQT53" s="8"/>
      <c r="VQU53" s="8"/>
      <c r="VQV53" s="8"/>
      <c r="VQW53" s="8"/>
      <c r="VQX53" s="8"/>
      <c r="VQY53" s="8"/>
      <c r="VQZ53" s="8"/>
      <c r="VRA53" s="8"/>
      <c r="VRB53" s="8"/>
      <c r="VRC53" s="8"/>
      <c r="VRD53" s="8"/>
      <c r="VRE53" s="8"/>
      <c r="VRF53" s="8"/>
      <c r="VRG53" s="8"/>
      <c r="VRH53" s="8"/>
      <c r="VRI53" s="8"/>
      <c r="VRJ53" s="8"/>
      <c r="VRK53" s="8"/>
      <c r="VRL53" s="8"/>
      <c r="VRM53" s="8"/>
      <c r="VRN53" s="8"/>
      <c r="VRO53" s="8"/>
      <c r="VRP53" s="8"/>
      <c r="VRQ53" s="8"/>
      <c r="VRR53" s="8"/>
      <c r="VRS53" s="8"/>
      <c r="VRT53" s="8"/>
      <c r="VRU53" s="8"/>
      <c r="VRV53" s="8"/>
      <c r="VRW53" s="8"/>
      <c r="VRX53" s="8"/>
      <c r="VRY53" s="8"/>
      <c r="VRZ53" s="8"/>
      <c r="VSA53" s="8"/>
      <c r="VSB53" s="8"/>
      <c r="VSC53" s="8"/>
      <c r="VSD53" s="8"/>
      <c r="VSE53" s="8"/>
      <c r="VSF53" s="8"/>
      <c r="VSG53" s="8"/>
      <c r="VSH53" s="8"/>
      <c r="VSI53" s="8"/>
      <c r="VSJ53" s="8"/>
      <c r="VSK53" s="8"/>
      <c r="VSL53" s="8"/>
      <c r="VSM53" s="8"/>
      <c r="VSN53" s="8"/>
      <c r="VSO53" s="8"/>
      <c r="VSP53" s="8"/>
      <c r="VSQ53" s="8"/>
      <c r="VSR53" s="8"/>
      <c r="VSS53" s="8"/>
      <c r="VST53" s="8"/>
      <c r="VSU53" s="8"/>
      <c r="VSV53" s="8"/>
      <c r="VSW53" s="8"/>
      <c r="VSX53" s="8"/>
      <c r="VSY53" s="8"/>
      <c r="VSZ53" s="8"/>
      <c r="VTA53" s="8"/>
      <c r="VTB53" s="8"/>
      <c r="VTC53" s="8"/>
      <c r="VTD53" s="8"/>
      <c r="VTE53" s="8"/>
      <c r="VTF53" s="8"/>
      <c r="VTG53" s="8"/>
      <c r="VTH53" s="8"/>
      <c r="VTI53" s="8"/>
      <c r="VTJ53" s="8"/>
      <c r="VTK53" s="8"/>
      <c r="VTL53" s="8"/>
      <c r="VTM53" s="8"/>
      <c r="VTN53" s="8"/>
      <c r="VTO53" s="8"/>
      <c r="VTP53" s="8"/>
      <c r="VTQ53" s="8"/>
      <c r="VTR53" s="8"/>
      <c r="VTS53" s="8"/>
      <c r="VTT53" s="8"/>
      <c r="VTU53" s="8"/>
      <c r="VTV53" s="8"/>
      <c r="VTW53" s="8"/>
      <c r="VTX53" s="8"/>
      <c r="VTY53" s="8"/>
      <c r="VTZ53" s="8"/>
      <c r="VUA53" s="8"/>
      <c r="VUB53" s="8"/>
      <c r="VUC53" s="8"/>
      <c r="VUD53" s="8"/>
      <c r="VUE53" s="8"/>
      <c r="VUF53" s="8"/>
      <c r="VUG53" s="8"/>
      <c r="VUH53" s="8"/>
      <c r="VUI53" s="8"/>
      <c r="VUJ53" s="8"/>
      <c r="VUK53" s="8"/>
      <c r="VUL53" s="8"/>
      <c r="VUM53" s="8"/>
      <c r="VUN53" s="8"/>
      <c r="VUO53" s="8"/>
      <c r="VUP53" s="8"/>
      <c r="VUQ53" s="8"/>
      <c r="VUR53" s="8"/>
      <c r="VUS53" s="8"/>
      <c r="VUT53" s="8"/>
      <c r="VUU53" s="8"/>
      <c r="VUV53" s="8"/>
      <c r="VUW53" s="8"/>
      <c r="VUX53" s="8"/>
      <c r="VUY53" s="8"/>
      <c r="VUZ53" s="8"/>
      <c r="VVA53" s="8"/>
      <c r="VVB53" s="8"/>
      <c r="VVC53" s="8"/>
      <c r="VVD53" s="8"/>
      <c r="VVE53" s="8"/>
      <c r="VVF53" s="8"/>
      <c r="VVG53" s="8"/>
      <c r="VVH53" s="8"/>
      <c r="VVI53" s="8"/>
      <c r="VVJ53" s="8"/>
      <c r="VVK53" s="8"/>
      <c r="VVL53" s="8"/>
      <c r="VVM53" s="8"/>
      <c r="VVN53" s="8"/>
      <c r="VVO53" s="8"/>
      <c r="VVP53" s="8"/>
      <c r="VVQ53" s="8"/>
      <c r="VVR53" s="8"/>
      <c r="VVS53" s="8"/>
      <c r="VVT53" s="8"/>
      <c r="VVU53" s="8"/>
      <c r="VVV53" s="8"/>
      <c r="VVW53" s="8"/>
      <c r="VVX53" s="8"/>
      <c r="VVY53" s="8"/>
      <c r="VVZ53" s="8"/>
      <c r="VWA53" s="8"/>
      <c r="VWB53" s="8"/>
      <c r="VWC53" s="8"/>
      <c r="VWD53" s="8"/>
      <c r="VWE53" s="8"/>
      <c r="VWF53" s="8"/>
      <c r="VWG53" s="8"/>
      <c r="VWH53" s="8"/>
      <c r="VWI53" s="8"/>
      <c r="VWJ53" s="8"/>
      <c r="VWK53" s="8"/>
      <c r="VWL53" s="8"/>
      <c r="VWM53" s="8"/>
      <c r="VWN53" s="8"/>
      <c r="VWO53" s="8"/>
      <c r="VWP53" s="8"/>
      <c r="VWQ53" s="8"/>
      <c r="VWR53" s="8"/>
      <c r="VWS53" s="8"/>
      <c r="VWT53" s="8"/>
      <c r="VWU53" s="8"/>
      <c r="VWV53" s="8"/>
      <c r="VWW53" s="8"/>
      <c r="VWX53" s="8"/>
      <c r="VWY53" s="8"/>
      <c r="VWZ53" s="8"/>
      <c r="VXA53" s="8"/>
      <c r="VXB53" s="8"/>
      <c r="VXC53" s="8"/>
      <c r="VXD53" s="8"/>
      <c r="VXE53" s="8"/>
      <c r="VXF53" s="8"/>
      <c r="VXG53" s="8"/>
      <c r="VXH53" s="8"/>
      <c r="VXI53" s="8"/>
      <c r="VXJ53" s="8"/>
      <c r="VXK53" s="8"/>
      <c r="VXL53" s="8"/>
      <c r="VXM53" s="8"/>
      <c r="VXN53" s="8"/>
      <c r="VXO53" s="8"/>
      <c r="VXP53" s="8"/>
      <c r="VXQ53" s="8"/>
      <c r="VXR53" s="8"/>
      <c r="VXS53" s="8"/>
      <c r="VXT53" s="8"/>
      <c r="VXU53" s="8"/>
      <c r="VXV53" s="8"/>
      <c r="VXW53" s="8"/>
      <c r="VXX53" s="8"/>
      <c r="VXY53" s="8"/>
      <c r="VXZ53" s="8"/>
      <c r="VYA53" s="8"/>
      <c r="VYB53" s="8"/>
      <c r="VYC53" s="8"/>
      <c r="VYD53" s="8"/>
      <c r="VYE53" s="8"/>
      <c r="VYF53" s="8"/>
      <c r="VYG53" s="8"/>
      <c r="VYH53" s="8"/>
      <c r="VYI53" s="8"/>
      <c r="VYJ53" s="8"/>
      <c r="VYK53" s="8"/>
      <c r="VYL53" s="8"/>
      <c r="VYM53" s="8"/>
      <c r="VYN53" s="8"/>
      <c r="VYO53" s="8"/>
      <c r="VYP53" s="8"/>
      <c r="VYQ53" s="8"/>
      <c r="VYR53" s="8"/>
      <c r="VYS53" s="8"/>
      <c r="VYT53" s="8"/>
      <c r="VYU53" s="8"/>
      <c r="VYV53" s="8"/>
      <c r="VYW53" s="8"/>
      <c r="VYX53" s="8"/>
      <c r="VYY53" s="8"/>
      <c r="VYZ53" s="8"/>
      <c r="VZA53" s="8"/>
      <c r="VZB53" s="8"/>
      <c r="VZC53" s="8"/>
      <c r="VZD53" s="8"/>
      <c r="VZE53" s="8"/>
      <c r="VZF53" s="8"/>
      <c r="VZG53" s="8"/>
      <c r="VZH53" s="8"/>
      <c r="VZI53" s="8"/>
      <c r="VZJ53" s="8"/>
      <c r="VZK53" s="8"/>
      <c r="VZL53" s="8"/>
      <c r="VZM53" s="8"/>
      <c r="VZN53" s="8"/>
      <c r="VZO53" s="8"/>
      <c r="VZP53" s="8"/>
      <c r="VZQ53" s="8"/>
      <c r="VZR53" s="8"/>
      <c r="VZS53" s="8"/>
      <c r="VZT53" s="8"/>
      <c r="VZU53" s="8"/>
      <c r="VZV53" s="8"/>
      <c r="VZW53" s="8"/>
      <c r="VZX53" s="8"/>
      <c r="VZY53" s="8"/>
      <c r="VZZ53" s="8"/>
      <c r="WAA53" s="8"/>
      <c r="WAB53" s="8"/>
      <c r="WAC53" s="8"/>
      <c r="WAD53" s="8"/>
      <c r="WAE53" s="8"/>
      <c r="WAF53" s="8"/>
      <c r="WAG53" s="8"/>
      <c r="WAH53" s="8"/>
      <c r="WAI53" s="8"/>
      <c r="WAJ53" s="8"/>
      <c r="WAK53" s="8"/>
      <c r="WAL53" s="8"/>
      <c r="WAM53" s="8"/>
      <c r="WAN53" s="8"/>
      <c r="WAO53" s="8"/>
      <c r="WAP53" s="8"/>
      <c r="WAQ53" s="8"/>
      <c r="WAR53" s="8"/>
      <c r="WAS53" s="8"/>
      <c r="WAT53" s="8"/>
      <c r="WAU53" s="8"/>
      <c r="WAV53" s="8"/>
      <c r="WAW53" s="8"/>
      <c r="WAX53" s="8"/>
      <c r="WAY53" s="8"/>
      <c r="WAZ53" s="8"/>
      <c r="WBA53" s="8"/>
      <c r="WBB53" s="8"/>
      <c r="WBC53" s="8"/>
      <c r="WBD53" s="8"/>
      <c r="WBE53" s="8"/>
      <c r="WBF53" s="8"/>
      <c r="WBG53" s="8"/>
      <c r="WBH53" s="8"/>
      <c r="WBI53" s="8"/>
      <c r="WBJ53" s="8"/>
      <c r="WBK53" s="8"/>
      <c r="WBL53" s="8"/>
      <c r="WBM53" s="8"/>
      <c r="WBN53" s="8"/>
      <c r="WBO53" s="8"/>
      <c r="WBP53" s="8"/>
      <c r="WBQ53" s="8"/>
      <c r="WBR53" s="8"/>
      <c r="WBS53" s="8"/>
      <c r="WBT53" s="8"/>
      <c r="WBU53" s="8"/>
      <c r="WBV53" s="8"/>
      <c r="WBW53" s="8"/>
      <c r="WBX53" s="8"/>
      <c r="WBY53" s="8"/>
      <c r="WBZ53" s="8"/>
      <c r="WCA53" s="8"/>
      <c r="WCB53" s="8"/>
      <c r="WCC53" s="8"/>
      <c r="WCD53" s="8"/>
      <c r="WCE53" s="8"/>
      <c r="WCF53" s="8"/>
      <c r="WCG53" s="8"/>
      <c r="WCH53" s="8"/>
      <c r="WCI53" s="8"/>
      <c r="WCJ53" s="8"/>
      <c r="WCK53" s="8"/>
      <c r="WCL53" s="8"/>
      <c r="WCM53" s="8"/>
      <c r="WCN53" s="8"/>
      <c r="WCO53" s="8"/>
      <c r="WCP53" s="8"/>
      <c r="WCQ53" s="8"/>
      <c r="WCR53" s="8"/>
      <c r="WCS53" s="8"/>
      <c r="WCT53" s="8"/>
      <c r="WCU53" s="8"/>
      <c r="WCV53" s="8"/>
      <c r="WCW53" s="8"/>
      <c r="WCX53" s="8"/>
      <c r="WCY53" s="8"/>
      <c r="WCZ53" s="8"/>
      <c r="WDA53" s="8"/>
      <c r="WDB53" s="8"/>
      <c r="WDC53" s="8"/>
      <c r="WDD53" s="8"/>
      <c r="WDE53" s="8"/>
      <c r="WDF53" s="8"/>
      <c r="WDG53" s="8"/>
      <c r="WDH53" s="8"/>
      <c r="WDI53" s="8"/>
      <c r="WDJ53" s="8"/>
      <c r="WDK53" s="8"/>
      <c r="WDL53" s="8"/>
      <c r="WDM53" s="8"/>
      <c r="WDN53" s="8"/>
      <c r="WDO53" s="8"/>
      <c r="WDP53" s="8"/>
      <c r="WDQ53" s="8"/>
      <c r="WDR53" s="8"/>
      <c r="WDS53" s="8"/>
      <c r="WDT53" s="8"/>
      <c r="WDU53" s="8"/>
      <c r="WDV53" s="8"/>
      <c r="WDW53" s="8"/>
      <c r="WDX53" s="8"/>
      <c r="WDY53" s="8"/>
      <c r="WDZ53" s="8"/>
      <c r="WEA53" s="8"/>
      <c r="WEB53" s="8"/>
      <c r="WEC53" s="8"/>
      <c r="WED53" s="8"/>
      <c r="WEE53" s="8"/>
      <c r="WEF53" s="8"/>
      <c r="WEG53" s="8"/>
      <c r="WEH53" s="8"/>
      <c r="WEI53" s="8"/>
      <c r="WEJ53" s="8"/>
      <c r="WEK53" s="8"/>
      <c r="WEL53" s="8"/>
      <c r="WEM53" s="8"/>
      <c r="WEN53" s="8"/>
      <c r="WEO53" s="8"/>
      <c r="WEP53" s="8"/>
      <c r="WEQ53" s="8"/>
      <c r="WER53" s="8"/>
      <c r="WES53" s="8"/>
      <c r="WET53" s="8"/>
      <c r="WEU53" s="8"/>
      <c r="WEV53" s="8"/>
      <c r="WEW53" s="8"/>
      <c r="WEX53" s="8"/>
      <c r="WEY53" s="8"/>
      <c r="WEZ53" s="8"/>
      <c r="WFA53" s="8"/>
      <c r="WFB53" s="8"/>
      <c r="WFC53" s="8"/>
      <c r="WFD53" s="8"/>
      <c r="WFE53" s="8"/>
      <c r="WFF53" s="8"/>
      <c r="WFG53" s="8"/>
      <c r="WFH53" s="8"/>
      <c r="WFI53" s="8"/>
      <c r="WFJ53" s="8"/>
      <c r="WFK53" s="8"/>
      <c r="WFL53" s="8"/>
      <c r="WFM53" s="8"/>
      <c r="WFN53" s="8"/>
      <c r="WFO53" s="8"/>
      <c r="WFP53" s="8"/>
      <c r="WFQ53" s="8"/>
      <c r="WFR53" s="8"/>
      <c r="WFS53" s="8"/>
      <c r="WFT53" s="8"/>
      <c r="WFU53" s="8"/>
      <c r="WFV53" s="8"/>
      <c r="WFW53" s="8"/>
      <c r="WFX53" s="8"/>
      <c r="WFY53" s="8"/>
      <c r="WFZ53" s="8"/>
      <c r="WGA53" s="8"/>
      <c r="WGB53" s="8"/>
      <c r="WGC53" s="8"/>
      <c r="WGD53" s="8"/>
      <c r="WGE53" s="8"/>
      <c r="WGF53" s="8"/>
      <c r="WGG53" s="8"/>
      <c r="WGH53" s="8"/>
      <c r="WGI53" s="8"/>
      <c r="WGJ53" s="8"/>
      <c r="WGK53" s="8"/>
      <c r="WGL53" s="8"/>
      <c r="WGM53" s="8"/>
      <c r="WGN53" s="8"/>
      <c r="WGO53" s="8"/>
      <c r="WGP53" s="8"/>
      <c r="WGQ53" s="8"/>
      <c r="WGR53" s="8"/>
      <c r="WGS53" s="8"/>
      <c r="WGT53" s="8"/>
      <c r="WGU53" s="8"/>
      <c r="WGV53" s="8"/>
      <c r="WGW53" s="8"/>
      <c r="WGX53" s="8"/>
      <c r="WGY53" s="8"/>
      <c r="WGZ53" s="8"/>
      <c r="WHA53" s="8"/>
      <c r="WHB53" s="8"/>
      <c r="WHC53" s="8"/>
      <c r="WHD53" s="8"/>
      <c r="WHE53" s="8"/>
      <c r="WHF53" s="8"/>
      <c r="WHG53" s="8"/>
      <c r="WHH53" s="8"/>
      <c r="WHI53" s="8"/>
      <c r="WHJ53" s="8"/>
      <c r="WHK53" s="8"/>
      <c r="WHL53" s="8"/>
      <c r="WHM53" s="8"/>
      <c r="WHN53" s="8"/>
      <c r="WHO53" s="8"/>
      <c r="WHP53" s="8"/>
      <c r="WHQ53" s="8"/>
      <c r="WHR53" s="8"/>
      <c r="WHS53" s="8"/>
      <c r="WHT53" s="8"/>
      <c r="WHU53" s="8"/>
      <c r="WHV53" s="8"/>
      <c r="WHW53" s="8"/>
      <c r="WHX53" s="8"/>
      <c r="WHY53" s="8"/>
      <c r="WHZ53" s="8"/>
      <c r="WIA53" s="8"/>
      <c r="WIB53" s="8"/>
      <c r="WIC53" s="8"/>
      <c r="WID53" s="8"/>
      <c r="WIE53" s="8"/>
      <c r="WIF53" s="8"/>
      <c r="WIG53" s="8"/>
      <c r="WIH53" s="8"/>
      <c r="WII53" s="8"/>
      <c r="WIJ53" s="8"/>
      <c r="WIK53" s="8"/>
      <c r="WIL53" s="8"/>
      <c r="WIM53" s="8"/>
      <c r="WIN53" s="8"/>
      <c r="WIO53" s="8"/>
      <c r="WIP53" s="8"/>
      <c r="WIQ53" s="8"/>
      <c r="WIR53" s="8"/>
      <c r="WIS53" s="8"/>
      <c r="WIT53" s="8"/>
      <c r="WIU53" s="8"/>
      <c r="WIV53" s="8"/>
      <c r="WIW53" s="8"/>
      <c r="WIX53" s="8"/>
      <c r="WIY53" s="8"/>
      <c r="WIZ53" s="8"/>
      <c r="WJA53" s="8"/>
      <c r="WJB53" s="8"/>
      <c r="WJC53" s="8"/>
      <c r="WJD53" s="8"/>
      <c r="WJE53" s="8"/>
      <c r="WJF53" s="8"/>
      <c r="WJG53" s="8"/>
      <c r="WJH53" s="8"/>
      <c r="WJI53" s="8"/>
      <c r="WJJ53" s="8"/>
      <c r="WJK53" s="8"/>
      <c r="WJL53" s="8"/>
      <c r="WJM53" s="8"/>
      <c r="WJN53" s="8"/>
      <c r="WJO53" s="8"/>
      <c r="WJP53" s="8"/>
      <c r="WJQ53" s="8"/>
      <c r="WJR53" s="8"/>
      <c r="WJS53" s="8"/>
      <c r="WJT53" s="8"/>
      <c r="WJU53" s="8"/>
      <c r="WJV53" s="8"/>
      <c r="WJW53" s="8"/>
      <c r="WJX53" s="8"/>
      <c r="WJY53" s="8"/>
      <c r="WJZ53" s="8"/>
      <c r="WKA53" s="8"/>
      <c r="WKB53" s="8"/>
      <c r="WKC53" s="8"/>
      <c r="WKD53" s="8"/>
      <c r="WKE53" s="8"/>
      <c r="WKF53" s="8"/>
      <c r="WKG53" s="8"/>
      <c r="WKH53" s="8"/>
      <c r="WKI53" s="8"/>
      <c r="WKJ53" s="8"/>
      <c r="WKK53" s="8"/>
      <c r="WKL53" s="8"/>
      <c r="WKM53" s="8"/>
      <c r="WKN53" s="8"/>
      <c r="WKO53" s="8"/>
      <c r="WKP53" s="8"/>
      <c r="WKQ53" s="8"/>
      <c r="WKR53" s="8"/>
      <c r="WKS53" s="8"/>
      <c r="WKT53" s="8"/>
      <c r="WKU53" s="8"/>
      <c r="WKV53" s="8"/>
      <c r="WKW53" s="8"/>
      <c r="WKX53" s="8"/>
      <c r="WKY53" s="8"/>
      <c r="WKZ53" s="8"/>
      <c r="WLA53" s="8"/>
      <c r="WLB53" s="8"/>
      <c r="WLC53" s="8"/>
      <c r="WLD53" s="8"/>
      <c r="WLE53" s="8"/>
      <c r="WLF53" s="8"/>
      <c r="WLG53" s="8"/>
      <c r="WLH53" s="8"/>
      <c r="WLI53" s="8"/>
      <c r="WLJ53" s="8"/>
      <c r="WLK53" s="8"/>
      <c r="WLL53" s="8"/>
      <c r="WLM53" s="8"/>
      <c r="WLN53" s="8"/>
      <c r="WLO53" s="8"/>
      <c r="WLP53" s="8"/>
      <c r="WLQ53" s="8"/>
      <c r="WLR53" s="8"/>
      <c r="WLS53" s="8"/>
      <c r="WLT53" s="8"/>
      <c r="WLU53" s="8"/>
      <c r="WLV53" s="8"/>
      <c r="WLW53" s="8"/>
      <c r="WLX53" s="8"/>
      <c r="WLY53" s="8"/>
      <c r="WLZ53" s="8"/>
      <c r="WMA53" s="8"/>
      <c r="WMB53" s="8"/>
      <c r="WMC53" s="8"/>
      <c r="WMD53" s="8"/>
      <c r="WME53" s="8"/>
      <c r="WMF53" s="8"/>
      <c r="WMG53" s="8"/>
      <c r="WMH53" s="8"/>
      <c r="WMI53" s="8"/>
      <c r="WMJ53" s="8"/>
      <c r="WMK53" s="8"/>
      <c r="WML53" s="8"/>
      <c r="WMM53" s="8"/>
      <c r="WMN53" s="8"/>
      <c r="WMO53" s="8"/>
      <c r="WMP53" s="8"/>
      <c r="WMQ53" s="8"/>
      <c r="WMR53" s="8"/>
      <c r="WMS53" s="8"/>
      <c r="WMT53" s="8"/>
      <c r="WMU53" s="8"/>
      <c r="WMV53" s="8"/>
      <c r="WMW53" s="8"/>
      <c r="WMX53" s="8"/>
      <c r="WMY53" s="8"/>
      <c r="WMZ53" s="8"/>
      <c r="WNA53" s="8"/>
      <c r="WNB53" s="8"/>
      <c r="WNC53" s="8"/>
      <c r="WND53" s="8"/>
      <c r="WNE53" s="8"/>
      <c r="WNF53" s="8"/>
      <c r="WNG53" s="8"/>
      <c r="WNH53" s="8"/>
      <c r="WNI53" s="8"/>
      <c r="WNJ53" s="8"/>
      <c r="WNK53" s="8"/>
      <c r="WNL53" s="8"/>
      <c r="WNM53" s="8"/>
      <c r="WNN53" s="8"/>
      <c r="WNO53" s="8"/>
      <c r="WNP53" s="8"/>
      <c r="WNQ53" s="8"/>
      <c r="WNR53" s="8"/>
      <c r="WNS53" s="8"/>
      <c r="WNT53" s="8"/>
      <c r="WNU53" s="8"/>
      <c r="WNV53" s="8"/>
      <c r="WNW53" s="8"/>
      <c r="WNX53" s="8"/>
      <c r="WNY53" s="8"/>
      <c r="WNZ53" s="8"/>
      <c r="WOA53" s="8"/>
      <c r="WOB53" s="8"/>
      <c r="WOC53" s="8"/>
      <c r="WOD53" s="8"/>
      <c r="WOE53" s="8"/>
      <c r="WOF53" s="8"/>
      <c r="WOG53" s="8"/>
      <c r="WOH53" s="8"/>
      <c r="WOI53" s="8"/>
      <c r="WOJ53" s="8"/>
      <c r="WOK53" s="8"/>
      <c r="WOL53" s="8"/>
      <c r="WOM53" s="8"/>
      <c r="WON53" s="8"/>
      <c r="WOO53" s="8"/>
      <c r="WOP53" s="8"/>
      <c r="WOQ53" s="8"/>
      <c r="WOR53" s="8"/>
      <c r="WOS53" s="8"/>
      <c r="WOT53" s="8"/>
      <c r="WOU53" s="8"/>
      <c r="WOV53" s="8"/>
      <c r="WOW53" s="8"/>
      <c r="WOX53" s="8"/>
      <c r="WOY53" s="8"/>
      <c r="WOZ53" s="8"/>
      <c r="WPA53" s="8"/>
      <c r="WPB53" s="8"/>
      <c r="WPC53" s="8"/>
      <c r="WPD53" s="8"/>
      <c r="WPE53" s="8"/>
      <c r="WPF53" s="8"/>
      <c r="WPG53" s="8"/>
      <c r="WPH53" s="8"/>
      <c r="WPI53" s="8"/>
      <c r="WPJ53" s="8"/>
      <c r="WPK53" s="8"/>
      <c r="WPL53" s="8"/>
      <c r="WPM53" s="8"/>
      <c r="WPN53" s="8"/>
      <c r="WPO53" s="8"/>
      <c r="WPP53" s="8"/>
      <c r="WPQ53" s="8"/>
      <c r="WPR53" s="8"/>
      <c r="WPS53" s="8"/>
      <c r="WPT53" s="8"/>
      <c r="WPU53" s="8"/>
      <c r="WPV53" s="8"/>
      <c r="WPW53" s="8"/>
      <c r="WPX53" s="8"/>
      <c r="WPY53" s="8"/>
      <c r="WPZ53" s="8"/>
      <c r="WQA53" s="8"/>
      <c r="WQB53" s="8"/>
      <c r="WQC53" s="8"/>
      <c r="WQD53" s="8"/>
      <c r="WQE53" s="8"/>
      <c r="WQF53" s="8"/>
      <c r="WQG53" s="8"/>
      <c r="WQH53" s="8"/>
      <c r="WQI53" s="8"/>
      <c r="WQJ53" s="8"/>
      <c r="WQK53" s="8"/>
      <c r="WQL53" s="8"/>
      <c r="WQM53" s="8"/>
      <c r="WQN53" s="8"/>
      <c r="WQO53" s="8"/>
      <c r="WQP53" s="8"/>
      <c r="WQQ53" s="8"/>
      <c r="WQR53" s="8"/>
      <c r="WQS53" s="8"/>
      <c r="WQT53" s="8"/>
      <c r="WQU53" s="8"/>
      <c r="WQV53" s="8"/>
      <c r="WQW53" s="8"/>
      <c r="WQX53" s="8"/>
      <c r="WQY53" s="8"/>
      <c r="WQZ53" s="8"/>
      <c r="WRA53" s="8"/>
      <c r="WRB53" s="8"/>
      <c r="WRC53" s="8"/>
      <c r="WRD53" s="8"/>
      <c r="WRE53" s="8"/>
      <c r="WRF53" s="8"/>
      <c r="WRG53" s="8"/>
      <c r="WRH53" s="8"/>
      <c r="WRI53" s="8"/>
      <c r="WRJ53" s="8"/>
      <c r="WRK53" s="8"/>
      <c r="WRL53" s="8"/>
      <c r="WRM53" s="8"/>
      <c r="WRN53" s="8"/>
      <c r="WRO53" s="8"/>
      <c r="WRP53" s="8"/>
      <c r="WRQ53" s="8"/>
      <c r="WRR53" s="8"/>
      <c r="WRS53" s="8"/>
      <c r="WRT53" s="8"/>
      <c r="WRU53" s="8"/>
      <c r="WRV53" s="8"/>
      <c r="WRW53" s="8"/>
      <c r="WRX53" s="8"/>
      <c r="WRY53" s="8"/>
      <c r="WRZ53" s="8"/>
      <c r="WSA53" s="8"/>
      <c r="WSB53" s="8"/>
      <c r="WSC53" s="8"/>
      <c r="WSD53" s="8"/>
      <c r="WSE53" s="8"/>
      <c r="WSF53" s="8"/>
      <c r="WSG53" s="8"/>
      <c r="WSH53" s="8"/>
      <c r="WSI53" s="8"/>
      <c r="WSJ53" s="8"/>
      <c r="WSK53" s="8"/>
      <c r="WSL53" s="8"/>
      <c r="WSM53" s="8"/>
      <c r="WSN53" s="8"/>
      <c r="WSO53" s="8"/>
      <c r="WSP53" s="8"/>
      <c r="WSQ53" s="8"/>
      <c r="WSR53" s="8"/>
      <c r="WSS53" s="8"/>
      <c r="WST53" s="8"/>
      <c r="WSU53" s="8"/>
      <c r="WSV53" s="8"/>
      <c r="WSW53" s="8"/>
      <c r="WSX53" s="8"/>
      <c r="WSY53" s="8"/>
      <c r="WSZ53" s="8"/>
      <c r="WTA53" s="8"/>
      <c r="WTB53" s="8"/>
      <c r="WTC53" s="8"/>
      <c r="WTD53" s="8"/>
      <c r="WTE53" s="8"/>
      <c r="WTF53" s="8"/>
      <c r="WTG53" s="8"/>
      <c r="WTH53" s="8"/>
      <c r="WTI53" s="8"/>
      <c r="WTJ53" s="8"/>
      <c r="WTK53" s="8"/>
      <c r="WTL53" s="8"/>
      <c r="WTM53" s="8"/>
      <c r="WTN53" s="8"/>
      <c r="WTO53" s="8"/>
      <c r="WTP53" s="8"/>
      <c r="WTQ53" s="8"/>
      <c r="WTR53" s="8"/>
      <c r="WTS53" s="8"/>
      <c r="WTT53" s="8"/>
      <c r="WTU53" s="8"/>
      <c r="WTV53" s="8"/>
      <c r="WTW53" s="8"/>
      <c r="WTX53" s="8"/>
      <c r="WTY53" s="8"/>
      <c r="WTZ53" s="8"/>
      <c r="WUA53" s="8"/>
      <c r="WUB53" s="8"/>
      <c r="WUC53" s="8"/>
      <c r="WUD53" s="8"/>
      <c r="WUE53" s="8"/>
      <c r="WUF53" s="8"/>
      <c r="WUG53" s="8"/>
      <c r="WUH53" s="8"/>
      <c r="WUI53" s="8"/>
      <c r="WUJ53" s="8"/>
      <c r="WUK53" s="8"/>
      <c r="WUL53" s="8"/>
      <c r="WUM53" s="8"/>
      <c r="WUN53" s="8"/>
      <c r="WUO53" s="8"/>
      <c r="WUP53" s="8"/>
      <c r="WUQ53" s="8"/>
      <c r="WUR53" s="8"/>
      <c r="WUS53" s="8"/>
      <c r="WUT53" s="8"/>
      <c r="WUU53" s="8"/>
      <c r="WUV53" s="8"/>
      <c r="WUW53" s="8"/>
      <c r="WUX53" s="8"/>
      <c r="WUY53" s="8"/>
      <c r="WUZ53" s="8"/>
      <c r="WVA53" s="8"/>
      <c r="WVB53" s="8"/>
      <c r="WVC53" s="8"/>
      <c r="WVD53" s="8"/>
      <c r="WVE53" s="8"/>
      <c r="WVF53" s="8"/>
      <c r="WVG53" s="8"/>
      <c r="WVH53" s="8"/>
      <c r="WVI53" s="8"/>
      <c r="WVJ53" s="8"/>
      <c r="WVK53" s="8"/>
      <c r="WVL53" s="8"/>
      <c r="WVM53" s="8"/>
      <c r="WVN53" s="8"/>
      <c r="WVO53" s="8"/>
      <c r="WVP53" s="8"/>
      <c r="WVQ53" s="8"/>
      <c r="WVR53" s="8"/>
      <c r="WVS53" s="8"/>
      <c r="WVT53" s="8"/>
      <c r="WVU53" s="8"/>
      <c r="WVV53" s="8"/>
      <c r="WVW53" s="8"/>
      <c r="WVX53" s="8"/>
      <c r="WVY53" s="8"/>
      <c r="WVZ53" s="8"/>
      <c r="WWA53" s="8"/>
      <c r="WWB53" s="8"/>
      <c r="WWC53" s="8"/>
      <c r="WWD53" s="8"/>
      <c r="WWE53" s="8"/>
      <c r="WWF53" s="8"/>
      <c r="WWG53" s="8"/>
      <c r="WWH53" s="8"/>
      <c r="WWI53" s="8"/>
      <c r="WWJ53" s="8"/>
      <c r="WWK53" s="8"/>
      <c r="WWL53" s="8"/>
      <c r="WWM53" s="8"/>
      <c r="WWN53" s="8"/>
      <c r="WWO53" s="8"/>
      <c r="WWP53" s="8"/>
      <c r="WWQ53" s="8"/>
      <c r="WWR53" s="8"/>
      <c r="WWS53" s="8"/>
      <c r="WWT53" s="8"/>
      <c r="WWU53" s="8"/>
      <c r="WWV53" s="8"/>
      <c r="WWW53" s="8"/>
      <c r="WWX53" s="8"/>
      <c r="WWY53" s="8"/>
      <c r="WWZ53" s="8"/>
      <c r="WXA53" s="8"/>
      <c r="WXB53" s="8"/>
      <c r="WXC53" s="8"/>
      <c r="WXD53" s="8"/>
      <c r="WXE53" s="8"/>
      <c r="WXF53" s="8"/>
      <c r="WXG53" s="8"/>
      <c r="WXH53" s="8"/>
      <c r="WXI53" s="8"/>
      <c r="WXJ53" s="8"/>
      <c r="WXK53" s="8"/>
      <c r="WXL53" s="8"/>
      <c r="WXM53" s="8"/>
      <c r="WXN53" s="8"/>
      <c r="WXO53" s="8"/>
      <c r="WXP53" s="8"/>
      <c r="WXQ53" s="8"/>
      <c r="WXR53" s="8"/>
      <c r="WXS53" s="8"/>
      <c r="WXT53" s="8"/>
      <c r="WXU53" s="8"/>
      <c r="WXV53" s="8"/>
      <c r="WXW53" s="8"/>
      <c r="WXX53" s="8"/>
      <c r="WXY53" s="8"/>
      <c r="WXZ53" s="8"/>
      <c r="WYA53" s="8"/>
      <c r="WYB53" s="8"/>
      <c r="WYC53" s="8"/>
      <c r="WYD53" s="8"/>
      <c r="WYE53" s="8"/>
      <c r="WYF53" s="8"/>
      <c r="WYG53" s="8"/>
      <c r="WYH53" s="8"/>
      <c r="WYI53" s="8"/>
      <c r="WYJ53" s="8"/>
      <c r="WYK53" s="8"/>
      <c r="WYL53" s="8"/>
      <c r="WYM53" s="8"/>
      <c r="WYN53" s="8"/>
      <c r="WYO53" s="8"/>
      <c r="WYP53" s="8"/>
      <c r="WYQ53" s="8"/>
      <c r="WYR53" s="8"/>
      <c r="WYS53" s="8"/>
      <c r="WYT53" s="8"/>
      <c r="WYU53" s="8"/>
      <c r="WYV53" s="8"/>
      <c r="WYW53" s="8"/>
      <c r="WYX53" s="8"/>
      <c r="WYY53" s="8"/>
      <c r="WYZ53" s="8"/>
      <c r="WZA53" s="8"/>
      <c r="WZB53" s="8"/>
      <c r="WZC53" s="8"/>
      <c r="WZD53" s="8"/>
      <c r="WZE53" s="8"/>
      <c r="WZF53" s="8"/>
      <c r="WZG53" s="8"/>
      <c r="WZH53" s="8"/>
      <c r="WZI53" s="8"/>
      <c r="WZJ53" s="8"/>
      <c r="WZK53" s="8"/>
      <c r="WZL53" s="8"/>
      <c r="WZM53" s="8"/>
      <c r="WZN53" s="8"/>
      <c r="WZO53" s="8"/>
      <c r="WZP53" s="8"/>
      <c r="WZQ53" s="8"/>
      <c r="WZR53" s="8"/>
      <c r="WZS53" s="8"/>
      <c r="WZT53" s="8"/>
      <c r="WZU53" s="8"/>
      <c r="WZV53" s="8"/>
      <c r="WZW53" s="8"/>
      <c r="WZX53" s="8"/>
      <c r="WZY53" s="8"/>
      <c r="WZZ53" s="8"/>
      <c r="XAA53" s="8"/>
      <c r="XAB53" s="8"/>
      <c r="XAC53" s="8"/>
      <c r="XAD53" s="8"/>
      <c r="XAE53" s="8"/>
      <c r="XAF53" s="8"/>
      <c r="XAG53" s="8"/>
      <c r="XAH53" s="8"/>
      <c r="XAI53" s="8"/>
      <c r="XAJ53" s="8"/>
      <c r="XAK53" s="8"/>
      <c r="XAL53" s="8"/>
      <c r="XAM53" s="8"/>
      <c r="XAN53" s="8"/>
      <c r="XAO53" s="8"/>
      <c r="XAP53" s="8"/>
      <c r="XAQ53" s="8"/>
      <c r="XAR53" s="8"/>
      <c r="XAS53" s="8"/>
      <c r="XAT53" s="8"/>
      <c r="XAU53" s="8"/>
      <c r="XAV53" s="8"/>
      <c r="XAW53" s="8"/>
      <c r="XAX53" s="8"/>
      <c r="XAY53" s="8"/>
      <c r="XAZ53" s="8"/>
      <c r="XBA53" s="8"/>
      <c r="XBB53" s="8"/>
      <c r="XBC53" s="8"/>
      <c r="XBD53" s="8"/>
      <c r="XBE53" s="8"/>
      <c r="XBF53" s="8"/>
      <c r="XBG53" s="8"/>
      <c r="XBH53" s="8"/>
      <c r="XBI53" s="8"/>
      <c r="XBJ53" s="8"/>
      <c r="XBK53" s="8"/>
      <c r="XBL53" s="8"/>
      <c r="XBM53" s="8"/>
      <c r="XBN53" s="8"/>
      <c r="XBO53" s="8"/>
      <c r="XBP53" s="8"/>
      <c r="XBQ53" s="8"/>
      <c r="XBR53" s="8"/>
      <c r="XBS53" s="8"/>
      <c r="XBT53" s="8"/>
      <c r="XBU53" s="8"/>
      <c r="XBV53" s="8"/>
      <c r="XBW53" s="8"/>
      <c r="XBX53" s="8"/>
      <c r="XBY53" s="8"/>
      <c r="XBZ53" s="8"/>
      <c r="XCA53" s="8"/>
      <c r="XCB53" s="8"/>
      <c r="XCC53" s="8"/>
      <c r="XCD53" s="8"/>
      <c r="XCE53" s="8"/>
      <c r="XCF53" s="8"/>
      <c r="XCG53" s="8"/>
      <c r="XCH53" s="8"/>
      <c r="XCI53" s="8"/>
      <c r="XCJ53" s="8"/>
      <c r="XCK53" s="8"/>
      <c r="XCL53" s="8"/>
      <c r="XCM53" s="8"/>
      <c r="XCN53" s="8"/>
      <c r="XCO53" s="8"/>
      <c r="XCP53" s="8"/>
      <c r="XCQ53" s="8"/>
      <c r="XCR53" s="8"/>
      <c r="XCS53" s="8"/>
      <c r="XCT53" s="8"/>
      <c r="XCU53" s="8"/>
      <c r="XCV53" s="8"/>
      <c r="XCW53" s="8"/>
      <c r="XCX53" s="8"/>
      <c r="XCY53" s="8"/>
      <c r="XCZ53" s="8"/>
      <c r="XDA53" s="8"/>
      <c r="XDB53" s="8"/>
      <c r="XDC53" s="8"/>
      <c r="XDD53" s="8"/>
      <c r="XDE53" s="8"/>
      <c r="XDF53" s="8"/>
      <c r="XDG53" s="8"/>
      <c r="XDH53" s="8"/>
      <c r="XDI53" s="8"/>
      <c r="XDJ53" s="8"/>
      <c r="XDK53" s="8"/>
      <c r="XDL53" s="8"/>
      <c r="XDM53" s="8"/>
      <c r="XDN53" s="8"/>
      <c r="XDO53" s="8"/>
      <c r="XDP53" s="8"/>
      <c r="XDQ53" s="8"/>
      <c r="XDR53" s="8"/>
      <c r="XDS53" s="8"/>
      <c r="XDT53" s="8"/>
      <c r="XDU53" s="8"/>
      <c r="XDV53" s="8"/>
      <c r="XDW53" s="8"/>
      <c r="XDX53" s="8"/>
      <c r="XDY53" s="8"/>
      <c r="XDZ53" s="8"/>
      <c r="XEA53" s="8"/>
      <c r="XEB53" s="8"/>
      <c r="XEC53" s="8"/>
      <c r="XED53" s="8"/>
      <c r="XEE53" s="8"/>
      <c r="XEF53" s="8"/>
      <c r="XEG53" s="8"/>
      <c r="XEH53" s="8"/>
      <c r="XEI53" s="8"/>
      <c r="XEJ53" s="8"/>
      <c r="XEK53" s="8"/>
      <c r="XEL53" s="8"/>
      <c r="XEM53" s="8"/>
      <c r="XEN53" s="8"/>
      <c r="XEO53" s="8"/>
      <c r="XEP53" s="8"/>
      <c r="XEQ53" s="8"/>
      <c r="XER53" s="8"/>
      <c r="XES53" s="8"/>
      <c r="XET53" s="8"/>
      <c r="XEU53" s="8"/>
      <c r="XEV53" s="8"/>
      <c r="XEW53" s="8"/>
      <c r="XEX53" s="8"/>
      <c r="XEY53" s="8"/>
      <c r="XEZ53" s="8"/>
      <c r="XFA53" s="8"/>
    </row>
    <row r="54" spans="1:16381" x14ac:dyDescent="0.3">
      <c r="A54" s="8" t="s">
        <v>304</v>
      </c>
      <c r="B54" s="3"/>
      <c r="C54" s="18"/>
    </row>
    <row r="55" spans="1:16381" x14ac:dyDescent="0.3">
      <c r="A55" s="3"/>
      <c r="B55" s="3" t="s">
        <v>23</v>
      </c>
      <c r="C55" s="18" t="s">
        <v>0</v>
      </c>
      <c r="D55" s="5">
        <f>SUM(F55:BL55)</f>
        <v>0</v>
      </c>
      <c r="E55" s="482"/>
      <c r="F55" s="482">
        <f>ROUND(MIN(100%-Inputs!$E$16-SUM($E55:E55),((1-Inputs!$E$16)/Inputs!$E$17/2)*F$9),4)</f>
        <v>0</v>
      </c>
      <c r="G55" s="482">
        <f>ROUND(MIN(100%-Inputs!$E$16-SUM($E55:F55),((1-Inputs!$E$16)/Inputs!$E$17/2)*G$9),4)</f>
        <v>0</v>
      </c>
      <c r="H55" s="482">
        <f>ROUND(MIN(100%-Inputs!$E$16-SUM($E55:G55),((1-Inputs!$E$16)/Inputs!$E$17/2)*H$9),4)</f>
        <v>0</v>
      </c>
      <c r="I55" s="482">
        <f>ROUND(MIN(100%-Inputs!$E$16-SUM($E55:H55),((1-Inputs!$E$16)/Inputs!$E$17/2)*I$9),4)</f>
        <v>0</v>
      </c>
      <c r="J55" s="482">
        <f>ROUND(MIN(100%-Inputs!$E$16-SUM($E55:I55),((1-Inputs!$E$16)/Inputs!$E$17/2)*J$9),4)</f>
        <v>0</v>
      </c>
      <c r="K55" s="482">
        <f>ROUND(MIN(100%-Inputs!$E$16-SUM($E55:J55),((1-Inputs!$E$16)/Inputs!$E$17/2)*K$9),4)</f>
        <v>0</v>
      </c>
      <c r="L55" s="482">
        <f>ROUND(MIN(100%-Inputs!$E$16-SUM($E55:K55),((1-Inputs!$E$16)/Inputs!$E$17/2)*L$9),4)</f>
        <v>0</v>
      </c>
      <c r="M55" s="482">
        <f>ROUND(MIN(100%-Inputs!$E$16-SUM($E55:L55),((1-Inputs!$E$16)/Inputs!$E$17/2)*M$9),4)</f>
        <v>0</v>
      </c>
      <c r="N55" s="482">
        <f>ROUND(MIN(100%-Inputs!$E$16-SUM($E55:M55),((1-Inputs!$E$16)/Inputs!$E$17/2)*N$9),4)</f>
        <v>0</v>
      </c>
      <c r="O55" s="482">
        <f>ROUND(MIN(100%-Inputs!$E$16-SUM($E55:N55),((1-Inputs!$E$16)/Inputs!$E$17/2)*O$9),4)</f>
        <v>0</v>
      </c>
      <c r="P55" s="482">
        <f>ROUND(MIN(100%-Inputs!$E$16-SUM($E55:O55),((1-Inputs!$E$16)/Inputs!$E$17/2)*P$9),4)</f>
        <v>0</v>
      </c>
      <c r="Q55" s="482">
        <f>ROUND(MIN(100%-Inputs!$E$16-SUM($E55:P55),((1-Inputs!$E$16)/Inputs!$E$17/2)*Q$9),4)</f>
        <v>0</v>
      </c>
      <c r="R55" s="482">
        <f>ROUND(MIN(100%-Inputs!$E$16-SUM($E55:Q55),((1-Inputs!$E$16)/Inputs!$E$17/2)*R$9),4)</f>
        <v>0</v>
      </c>
      <c r="S55" s="482">
        <f>ROUND(MIN(100%-Inputs!$E$16-SUM($E55:R55),((1-Inputs!$E$16)/Inputs!$E$17/2)*S$9),4)</f>
        <v>0</v>
      </c>
      <c r="T55" s="482">
        <f>ROUND(MIN(100%-Inputs!$E$16-SUM($E55:S55),((1-Inputs!$E$16)/Inputs!$E$17/2)*T$9),4)</f>
        <v>0</v>
      </c>
      <c r="U55" s="482">
        <f>ROUND(MIN(100%-Inputs!$E$16-SUM($E55:T55),((1-Inputs!$E$16)/Inputs!$E$17/2)*U$9),4)</f>
        <v>0</v>
      </c>
      <c r="V55" s="482">
        <f>ROUND(MIN(100%-Inputs!$E$16-SUM($E55:U55),((1-Inputs!$E$16)/Inputs!$E$17/2)*V$9),4)</f>
        <v>0</v>
      </c>
      <c r="W55" s="482">
        <f>ROUND(MIN(100%-Inputs!$E$16-SUM($E55:V55),((1-Inputs!$E$16)/Inputs!$E$17/2)*W$9),4)</f>
        <v>0</v>
      </c>
      <c r="X55" s="482">
        <f>ROUND(MIN(100%-Inputs!$E$16-SUM($E55:W55),((1-Inputs!$E$16)/Inputs!$E$17/2)*X$9),4)</f>
        <v>0</v>
      </c>
      <c r="Y55" s="482">
        <f>ROUND(MIN(100%-Inputs!$E$16-SUM($E55:X55),((1-Inputs!$E$16)/Inputs!$E$17/2)*Y$9),4)</f>
        <v>0</v>
      </c>
      <c r="Z55" s="482">
        <f>ROUND(MIN(100%-Inputs!$E$16-SUM($E55:Y55),((1-Inputs!$E$16)/Inputs!$E$17/2)*Z$9),4)</f>
        <v>0</v>
      </c>
      <c r="AA55" s="482">
        <f>ROUND(MIN(100%-Inputs!$E$16-SUM($E55:Z55),((1-Inputs!$E$16)/Inputs!$E$17/2)*AA$9),4)</f>
        <v>0</v>
      </c>
      <c r="AB55" s="482">
        <f>ROUND(MIN(100%-Inputs!$E$16-SUM($E55:AA55),((1-Inputs!$E$16)/Inputs!$E$17/2)*AB$9),4)</f>
        <v>0</v>
      </c>
      <c r="AC55" s="482">
        <f>ROUND(MIN(100%-Inputs!$E$16-SUM($E55:AB55),((1-Inputs!$E$16)/Inputs!$E$17/2)*AC$9),4)</f>
        <v>0</v>
      </c>
      <c r="AD55" s="482">
        <f>ROUND(MIN(100%-Inputs!$E$16-SUM($E55:AC55),((1-Inputs!$E$16)/Inputs!$E$17/2)*AD$9),4)</f>
        <v>0</v>
      </c>
      <c r="AE55" s="482">
        <f>ROUND(MIN(100%-Inputs!$E$16-SUM($E55:AD55),((1-Inputs!$E$16)/Inputs!$E$17/2)*AE$9),4)</f>
        <v>0</v>
      </c>
      <c r="AF55" s="482">
        <f>ROUND(MIN(100%-Inputs!$E$16-SUM($E55:AE55),((1-Inputs!$E$16)/Inputs!$E$17/2)*AF$9),4)</f>
        <v>0</v>
      </c>
      <c r="AG55" s="482">
        <f>ROUND(MIN(100%-Inputs!$E$16-SUM($E55:AF55),((1-Inputs!$E$16)/Inputs!$E$17/2)*AG$9),4)</f>
        <v>0</v>
      </c>
      <c r="AH55" s="482">
        <f>ROUND(MIN(100%-Inputs!$E$16-SUM($E55:AG55),((1-Inputs!$E$16)/Inputs!$E$17/2)*AH$9),4)</f>
        <v>0</v>
      </c>
      <c r="AI55" s="482">
        <f>ROUND(MIN(100%-Inputs!$E$16-SUM($E55:AH55),((1-Inputs!$E$16)/Inputs!$E$17/2)*AI$9),4)</f>
        <v>0</v>
      </c>
      <c r="AJ55" s="482">
        <f>ROUND(MIN(100%-Inputs!$E$16-SUM($E55:AI55),((1-Inputs!$E$16)/Inputs!$E$17/2)*AJ$9),4)</f>
        <v>0</v>
      </c>
      <c r="AK55" s="482">
        <f>ROUND(MIN(100%-Inputs!$E$16-SUM($E55:AJ55),((1-Inputs!$E$16)/Inputs!$E$17/2)*AK$9),4)</f>
        <v>0</v>
      </c>
      <c r="AL55" s="482">
        <f>ROUND(MIN(100%-Inputs!$E$16-SUM($E55:AK55),((1-Inputs!$E$16)/Inputs!$E$17/2)*AL$9),4)</f>
        <v>0</v>
      </c>
      <c r="AM55" s="482">
        <f>ROUND(MIN(100%-Inputs!$E$16-SUM($E55:AL55),((1-Inputs!$E$16)/Inputs!$E$17/2)*AM$9),4)</f>
        <v>0</v>
      </c>
      <c r="AN55" s="482">
        <f>ROUND(MIN(100%-Inputs!$E$16-SUM($E55:AM55),((1-Inputs!$E$16)/Inputs!$E$17/2)*AN$9),4)</f>
        <v>0</v>
      </c>
      <c r="AO55" s="482">
        <f>ROUND(MIN(100%-Inputs!$E$16-SUM($E55:AN55),((1-Inputs!$E$16)/Inputs!$E$17/2)*AO$9),4)</f>
        <v>0</v>
      </c>
      <c r="AP55" s="482">
        <f>ROUND(MIN(100%-Inputs!$E$16-SUM($E55:AO55),((1-Inputs!$E$16)/Inputs!$E$17/2)*AP$9),4)</f>
        <v>0</v>
      </c>
      <c r="AQ55" s="482">
        <f>ROUND(MIN(100%-Inputs!$E$16-SUM($E55:AP55),((1-Inputs!$E$16)/Inputs!$E$17/2)*AQ$9),4)</f>
        <v>0</v>
      </c>
      <c r="AR55" s="482">
        <f>ROUND(MIN(100%-Inputs!$E$16-SUM($E55:AQ55),((1-Inputs!$E$16)/Inputs!$E$17/2)*AR$9),4)</f>
        <v>0</v>
      </c>
      <c r="AS55" s="482">
        <f>ROUND(MIN(100%-Inputs!$E$16-SUM($E55:AR55),((1-Inputs!$E$16)/Inputs!$E$17/2)*AS$9),4)</f>
        <v>0</v>
      </c>
      <c r="AT55" s="482">
        <f>ROUND(MIN(100%-Inputs!$E$16-SUM($E55:AS55),((1-Inputs!$E$16)/Inputs!$E$17/2)*AT$9),4)</f>
        <v>0</v>
      </c>
      <c r="AU55" s="482">
        <f>ROUND(MIN(100%-Inputs!$E$16-SUM($E55:AT55),((1-Inputs!$E$16)/Inputs!$E$17/2)*AU$9),4)</f>
        <v>0</v>
      </c>
      <c r="AV55" s="482">
        <f>ROUND(MIN(100%-Inputs!$E$16-SUM($E55:AU55),((1-Inputs!$E$16)/Inputs!$E$17/2)*AV$9),4)</f>
        <v>0</v>
      </c>
      <c r="AW55" s="482">
        <f>ROUND(MIN(100%-Inputs!$E$16-SUM($E55:AV55),((1-Inputs!$E$16)/Inputs!$E$17/2)*AW$9),4)</f>
        <v>0</v>
      </c>
      <c r="AX55" s="482">
        <f>ROUND(MIN(100%-Inputs!$E$16-SUM($E55:AW55),((1-Inputs!$E$16)/Inputs!$E$17/2)*AX$9),4)</f>
        <v>0</v>
      </c>
      <c r="AY55" s="482">
        <f>ROUND(MIN(100%-Inputs!$E$16-SUM($E55:AX55),((1-Inputs!$E$16)/Inputs!$E$17/2)*AY$9),4)</f>
        <v>0</v>
      </c>
      <c r="AZ55" s="482">
        <f>ROUND(MIN(100%-Inputs!$E$16-SUM($E55:AY55),((1-Inputs!$E$16)/Inputs!$E$17/2)*AZ$9),4)</f>
        <v>0</v>
      </c>
      <c r="BA55" s="482">
        <f>ROUND(MIN(100%-Inputs!$E$16-SUM($E55:AZ55),((1-Inputs!$E$16)/Inputs!$E$17/2)*BA$9),4)</f>
        <v>0</v>
      </c>
      <c r="BB55" s="482">
        <f>ROUND(MIN(100%-Inputs!$E$16-SUM($E55:BA55),((1-Inputs!$E$16)/Inputs!$E$17/2)*BB$9),4)</f>
        <v>0</v>
      </c>
      <c r="BC55" s="482">
        <f>ROUND(MIN(100%-Inputs!$E$16-SUM($E55:BB55),((1-Inputs!$E$16)/Inputs!$E$17/2)*BC$9),4)</f>
        <v>0</v>
      </c>
      <c r="BD55" s="482">
        <f>ROUND(MIN(100%-Inputs!$E$16-SUM($E55:BC55),((1-Inputs!$E$16)/Inputs!$E$17/2)*BD$9),4)</f>
        <v>0</v>
      </c>
      <c r="BE55" s="482">
        <f>ROUND(MIN(100%-Inputs!$E$16-SUM($E55:BD55),((1-Inputs!$E$16)/Inputs!$E$17/2)*BE$9),4)</f>
        <v>0</v>
      </c>
      <c r="BF55" s="482">
        <f>ROUND(MIN(100%-Inputs!$E$16-SUM($E55:BE55),((1-Inputs!$E$16)/Inputs!$E$17/2)*BF$9),4)</f>
        <v>0</v>
      </c>
      <c r="BG55" s="482">
        <f>ROUND(MIN(100%-Inputs!$E$16-SUM($E55:BF55),((1-Inputs!$E$16)/Inputs!$E$17/2)*BG$9),4)</f>
        <v>0</v>
      </c>
      <c r="BH55" s="482">
        <f>ROUND(MIN(100%-Inputs!$E$16-SUM($E55:BG55),((1-Inputs!$E$16)/Inputs!$E$17/2)*BH$9),4)</f>
        <v>0</v>
      </c>
      <c r="BI55" s="482">
        <f>ROUND(MIN(100%-Inputs!$E$16-SUM($E55:BH55),((1-Inputs!$E$16)/Inputs!$E$17/2)*BI$9),4)</f>
        <v>0</v>
      </c>
      <c r="BJ55" s="482">
        <f>ROUND(MIN(100%-Inputs!$E$16-SUM($E55:BI55),((1-Inputs!$E$16)/Inputs!$E$17/2)*BJ$9),4)</f>
        <v>0</v>
      </c>
      <c r="BK55" s="482">
        <f>ROUND(MIN(100%-Inputs!$E$16-SUM($E55:BJ55),((1-Inputs!$E$16)/Inputs!$E$17/2)*BK$9),4)</f>
        <v>0</v>
      </c>
      <c r="BL55" s="482">
        <f>ROUND(MIN(100%-Inputs!$E$16-SUM($E55:BK55),((1-Inputs!$E$16)/Inputs!$E$17/2)*BL$9),4)</f>
        <v>0</v>
      </c>
    </row>
    <row r="56" spans="1:16381" x14ac:dyDescent="0.3">
      <c r="A56" s="8"/>
      <c r="B56" s="6"/>
      <c r="C56" s="13"/>
      <c r="D56" s="582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09"/>
      <c r="EC56" s="109"/>
      <c r="ED56" s="109"/>
      <c r="EE56" s="109"/>
      <c r="EF56" s="109"/>
      <c r="EG56" s="109"/>
      <c r="EH56" s="109"/>
      <c r="EI56" s="109"/>
      <c r="EJ56" s="109"/>
      <c r="EK56" s="109"/>
      <c r="EL56" s="109"/>
      <c r="EM56" s="109"/>
      <c r="EN56" s="109"/>
      <c r="EO56" s="109"/>
      <c r="EP56" s="109"/>
      <c r="EQ56" s="109"/>
      <c r="ER56" s="109"/>
      <c r="ES56" s="109"/>
      <c r="ET56" s="109"/>
      <c r="EU56" s="109"/>
      <c r="EV56" s="109"/>
      <c r="EW56" s="109"/>
      <c r="EX56" s="109"/>
      <c r="EY56" s="109"/>
      <c r="EZ56" s="109"/>
      <c r="FA56" s="109"/>
      <c r="FB56" s="109"/>
      <c r="FC56" s="109"/>
      <c r="FD56" s="109"/>
      <c r="FE56" s="109"/>
      <c r="FF56" s="109"/>
      <c r="FG56" s="109"/>
      <c r="FH56" s="109"/>
      <c r="FI56" s="109"/>
      <c r="FJ56" s="109"/>
      <c r="FK56" s="109"/>
      <c r="FL56" s="109"/>
      <c r="FM56" s="109"/>
      <c r="FN56" s="109"/>
      <c r="FO56" s="109"/>
      <c r="FP56" s="109"/>
      <c r="FQ56" s="109"/>
      <c r="FR56" s="109"/>
      <c r="FS56" s="109"/>
      <c r="FT56" s="109"/>
      <c r="FU56" s="109"/>
      <c r="FV56" s="109"/>
      <c r="FW56" s="109"/>
      <c r="FX56" s="109"/>
      <c r="FY56" s="109"/>
      <c r="FZ56" s="109"/>
      <c r="GA56" s="109"/>
      <c r="GB56" s="109"/>
      <c r="GC56" s="109"/>
      <c r="GD56" s="109"/>
      <c r="GE56" s="109"/>
      <c r="GF56" s="109"/>
      <c r="GG56" s="109"/>
      <c r="GH56" s="109"/>
      <c r="GI56" s="109"/>
      <c r="GJ56" s="109"/>
      <c r="GK56" s="109"/>
      <c r="GL56" s="109"/>
      <c r="GM56" s="109"/>
      <c r="GN56" s="109"/>
      <c r="GO56" s="109"/>
      <c r="GP56" s="109"/>
      <c r="GQ56" s="109"/>
      <c r="GR56" s="109"/>
      <c r="GS56" s="109"/>
      <c r="GT56" s="109"/>
      <c r="GU56" s="109"/>
      <c r="GV56" s="109"/>
      <c r="GW56" s="109"/>
      <c r="GX56" s="109"/>
      <c r="GY56" s="109"/>
      <c r="GZ56" s="109"/>
      <c r="HA56" s="109"/>
      <c r="HB56" s="109"/>
      <c r="HC56" s="109"/>
      <c r="HD56" s="109"/>
      <c r="HE56" s="109"/>
      <c r="HF56" s="109"/>
      <c r="HG56" s="109"/>
      <c r="HH56" s="109"/>
      <c r="HI56" s="109"/>
      <c r="HJ56" s="109"/>
      <c r="HK56" s="109"/>
      <c r="HL56" s="109"/>
      <c r="HM56" s="109"/>
      <c r="HN56" s="109"/>
      <c r="HO56" s="109"/>
      <c r="HP56" s="109"/>
      <c r="HQ56" s="109"/>
      <c r="HR56" s="109"/>
      <c r="HS56" s="109"/>
      <c r="HT56" s="109"/>
      <c r="HU56" s="109"/>
      <c r="HV56" s="109"/>
      <c r="HW56" s="109"/>
      <c r="HX56" s="109"/>
      <c r="HY56" s="109"/>
      <c r="HZ56" s="109"/>
      <c r="IA56" s="109"/>
      <c r="IB56" s="109"/>
      <c r="IC56" s="109"/>
      <c r="ID56" s="109"/>
      <c r="IE56" s="109"/>
      <c r="IF56" s="109"/>
      <c r="IG56" s="109"/>
      <c r="IH56" s="109"/>
      <c r="II56" s="109"/>
      <c r="IJ56" s="109"/>
      <c r="IK56" s="109"/>
      <c r="IL56" s="109"/>
      <c r="IM56" s="109"/>
      <c r="IN56" s="109"/>
      <c r="IO56" s="109"/>
      <c r="IP56" s="109"/>
      <c r="IQ56" s="109"/>
      <c r="IR56" s="109"/>
      <c r="IS56" s="109"/>
      <c r="IT56" s="109"/>
      <c r="IU56" s="109"/>
      <c r="IV56" s="109"/>
      <c r="IW56" s="109"/>
      <c r="IX56" s="109"/>
      <c r="IY56" s="109"/>
      <c r="IZ56" s="109"/>
      <c r="JA56" s="109"/>
      <c r="JB56" s="109"/>
      <c r="JC56" s="109"/>
      <c r="JD56" s="109"/>
      <c r="JE56" s="109"/>
      <c r="JF56" s="109"/>
      <c r="JG56" s="109"/>
      <c r="JH56" s="109"/>
      <c r="JI56" s="109"/>
      <c r="JJ56" s="109"/>
      <c r="JK56" s="109"/>
      <c r="JL56" s="109"/>
      <c r="JM56" s="109"/>
      <c r="JN56" s="109"/>
      <c r="JO56" s="109"/>
      <c r="JP56" s="109"/>
      <c r="JQ56" s="109"/>
      <c r="JR56" s="109"/>
      <c r="JS56" s="109"/>
      <c r="JT56" s="109"/>
      <c r="JU56" s="109"/>
      <c r="JV56" s="109"/>
      <c r="JW56" s="109"/>
      <c r="JX56" s="109"/>
      <c r="JY56" s="109"/>
      <c r="JZ56" s="109"/>
      <c r="KA56" s="109"/>
      <c r="KB56" s="109"/>
      <c r="KC56" s="109"/>
      <c r="KD56" s="109"/>
      <c r="KE56" s="109"/>
      <c r="KF56" s="109"/>
      <c r="KG56" s="109"/>
      <c r="KH56" s="109"/>
      <c r="KI56" s="109"/>
      <c r="KJ56" s="109"/>
      <c r="KK56" s="109"/>
      <c r="KL56" s="109"/>
      <c r="KM56" s="109"/>
      <c r="KN56" s="109"/>
      <c r="KO56" s="109"/>
      <c r="KP56" s="109"/>
      <c r="KQ56" s="109"/>
      <c r="KR56" s="109"/>
      <c r="KS56" s="109"/>
      <c r="KT56" s="109"/>
      <c r="KU56" s="109"/>
      <c r="KV56" s="109"/>
      <c r="KW56" s="109"/>
      <c r="KX56" s="109"/>
      <c r="KY56" s="109"/>
      <c r="KZ56" s="109"/>
      <c r="LA56" s="109"/>
      <c r="LB56" s="109"/>
      <c r="LC56" s="109"/>
      <c r="LD56" s="109"/>
      <c r="LE56" s="109"/>
      <c r="LF56" s="109"/>
      <c r="LG56" s="109"/>
      <c r="LH56" s="109"/>
      <c r="LI56" s="109"/>
      <c r="LJ56" s="109"/>
      <c r="LK56" s="109"/>
      <c r="LL56" s="109"/>
      <c r="LM56" s="109"/>
      <c r="LN56" s="109"/>
      <c r="LO56" s="109"/>
      <c r="LP56" s="109"/>
      <c r="LQ56" s="109"/>
      <c r="LR56" s="109"/>
      <c r="LS56" s="109"/>
      <c r="LT56" s="109"/>
      <c r="LU56" s="109"/>
      <c r="LV56" s="109"/>
      <c r="LW56" s="109"/>
      <c r="LX56" s="109"/>
      <c r="LY56" s="109"/>
      <c r="LZ56" s="109"/>
      <c r="MA56" s="109"/>
      <c r="MB56" s="109"/>
      <c r="MC56" s="109"/>
      <c r="MD56" s="109"/>
      <c r="ME56" s="109"/>
      <c r="MF56" s="109"/>
      <c r="MG56" s="109"/>
      <c r="MH56" s="109"/>
      <c r="MI56" s="109"/>
      <c r="MJ56" s="109"/>
      <c r="MK56" s="109"/>
      <c r="ML56" s="109"/>
      <c r="MM56" s="109"/>
      <c r="MN56" s="109"/>
      <c r="MO56" s="109"/>
      <c r="MP56" s="109"/>
      <c r="MQ56" s="109"/>
      <c r="MR56" s="109"/>
      <c r="MS56" s="109"/>
      <c r="MT56" s="109"/>
      <c r="MU56" s="109"/>
      <c r="MV56" s="109"/>
      <c r="MW56" s="109"/>
      <c r="MX56" s="109"/>
      <c r="MY56" s="109"/>
      <c r="MZ56" s="109"/>
      <c r="NA56" s="109"/>
      <c r="NB56" s="109"/>
      <c r="NC56" s="109"/>
      <c r="ND56" s="109"/>
      <c r="NE56" s="109"/>
      <c r="NF56" s="109"/>
      <c r="NG56" s="109"/>
      <c r="NH56" s="109"/>
      <c r="NI56" s="109"/>
      <c r="NJ56" s="109"/>
      <c r="NK56" s="109"/>
      <c r="NL56" s="109"/>
      <c r="NM56" s="109"/>
      <c r="NN56" s="109"/>
      <c r="NO56" s="109"/>
      <c r="NP56" s="109"/>
      <c r="NQ56" s="109"/>
      <c r="NR56" s="109"/>
      <c r="NS56" s="109"/>
      <c r="NT56" s="109"/>
      <c r="NU56" s="109"/>
      <c r="NV56" s="109"/>
      <c r="NW56" s="109"/>
      <c r="NX56" s="109"/>
      <c r="NY56" s="109"/>
      <c r="NZ56" s="109"/>
      <c r="OA56" s="109"/>
      <c r="OB56" s="109"/>
      <c r="OC56" s="109"/>
      <c r="OD56" s="109"/>
      <c r="OE56" s="109"/>
      <c r="OF56" s="109"/>
      <c r="OG56" s="109"/>
      <c r="OH56" s="109"/>
      <c r="OI56" s="109"/>
      <c r="OJ56" s="109"/>
      <c r="OK56" s="109"/>
      <c r="OL56" s="109"/>
      <c r="OM56" s="109"/>
      <c r="ON56" s="109"/>
      <c r="OO56" s="109"/>
      <c r="OP56" s="109"/>
      <c r="OQ56" s="109"/>
      <c r="OR56" s="109"/>
      <c r="OS56" s="109"/>
      <c r="OT56" s="109"/>
      <c r="OU56" s="109"/>
      <c r="OV56" s="109"/>
      <c r="OW56" s="109"/>
      <c r="OX56" s="109"/>
      <c r="OY56" s="109"/>
      <c r="OZ56" s="109"/>
      <c r="PA56" s="109"/>
      <c r="PB56" s="109"/>
      <c r="PC56" s="109"/>
      <c r="PD56" s="109"/>
      <c r="PE56" s="109"/>
      <c r="PF56" s="109"/>
      <c r="PG56" s="109"/>
      <c r="PH56" s="109"/>
      <c r="PI56" s="109"/>
      <c r="PJ56" s="109"/>
      <c r="PK56" s="109"/>
      <c r="PL56" s="109"/>
      <c r="PM56" s="109"/>
      <c r="PN56" s="109"/>
      <c r="PO56" s="109"/>
      <c r="PP56" s="109"/>
      <c r="PQ56" s="109"/>
      <c r="PR56" s="109"/>
      <c r="PS56" s="109"/>
      <c r="PT56" s="109"/>
      <c r="PU56" s="109"/>
      <c r="PV56" s="109"/>
      <c r="PW56" s="109"/>
      <c r="PX56" s="109"/>
      <c r="PY56" s="109"/>
      <c r="PZ56" s="109"/>
      <c r="QA56" s="109"/>
      <c r="QB56" s="109"/>
      <c r="QC56" s="109"/>
      <c r="QD56" s="109"/>
      <c r="QE56" s="109"/>
      <c r="QF56" s="109"/>
      <c r="QG56" s="109"/>
      <c r="QH56" s="109"/>
      <c r="QI56" s="109"/>
      <c r="QJ56" s="109"/>
      <c r="QK56" s="109"/>
      <c r="QL56" s="109"/>
      <c r="QM56" s="109"/>
      <c r="QN56" s="109"/>
      <c r="QO56" s="109"/>
      <c r="QP56" s="109"/>
      <c r="QQ56" s="109"/>
      <c r="QR56" s="109"/>
      <c r="QS56" s="109"/>
      <c r="QT56" s="109"/>
      <c r="QU56" s="109"/>
      <c r="QV56" s="109"/>
      <c r="QW56" s="109"/>
      <c r="QX56" s="109"/>
      <c r="QY56" s="109"/>
      <c r="QZ56" s="109"/>
      <c r="RA56" s="109"/>
      <c r="RB56" s="109"/>
      <c r="RC56" s="109"/>
      <c r="RD56" s="109"/>
      <c r="RE56" s="109"/>
      <c r="RF56" s="109"/>
      <c r="RG56" s="109"/>
      <c r="RH56" s="109"/>
      <c r="RI56" s="109"/>
      <c r="RJ56" s="109"/>
      <c r="RK56" s="109"/>
      <c r="RL56" s="109"/>
      <c r="RM56" s="109"/>
      <c r="RN56" s="109"/>
      <c r="RO56" s="109"/>
      <c r="RP56" s="109"/>
      <c r="RQ56" s="109"/>
      <c r="RR56" s="109"/>
      <c r="RS56" s="109"/>
      <c r="RT56" s="109"/>
      <c r="RU56" s="109"/>
      <c r="RV56" s="109"/>
      <c r="RW56" s="109"/>
      <c r="RX56" s="109"/>
      <c r="RY56" s="109"/>
      <c r="RZ56" s="109"/>
      <c r="SA56" s="109"/>
      <c r="SB56" s="109"/>
      <c r="SC56" s="109"/>
      <c r="SD56" s="109"/>
      <c r="SE56" s="109"/>
      <c r="SF56" s="109"/>
      <c r="SG56" s="109"/>
      <c r="SH56" s="109"/>
      <c r="SI56" s="109"/>
      <c r="SJ56" s="109"/>
      <c r="SK56" s="109"/>
      <c r="SL56" s="109"/>
      <c r="SM56" s="109"/>
      <c r="SN56" s="109"/>
      <c r="SO56" s="109"/>
      <c r="SP56" s="109"/>
      <c r="SQ56" s="109"/>
      <c r="SR56" s="109"/>
      <c r="SS56" s="109"/>
      <c r="ST56" s="109"/>
      <c r="SU56" s="109"/>
      <c r="SV56" s="109"/>
      <c r="SW56" s="109"/>
      <c r="SX56" s="109"/>
      <c r="SY56" s="109"/>
      <c r="SZ56" s="109"/>
      <c r="TA56" s="109"/>
      <c r="TB56" s="109"/>
      <c r="TC56" s="109"/>
      <c r="TD56" s="109"/>
      <c r="TE56" s="109"/>
      <c r="TF56" s="109"/>
      <c r="TG56" s="109"/>
      <c r="TH56" s="109"/>
      <c r="TI56" s="109"/>
      <c r="TJ56" s="109"/>
      <c r="TK56" s="109"/>
      <c r="TL56" s="109"/>
      <c r="TM56" s="109"/>
      <c r="TN56" s="109"/>
      <c r="TO56" s="109"/>
      <c r="TP56" s="109"/>
      <c r="TQ56" s="109"/>
      <c r="TR56" s="109"/>
      <c r="TS56" s="109"/>
      <c r="TT56" s="109"/>
      <c r="TU56" s="109"/>
      <c r="TV56" s="109"/>
      <c r="TW56" s="109"/>
      <c r="TX56" s="109"/>
      <c r="TY56" s="109"/>
      <c r="TZ56" s="109"/>
      <c r="UA56" s="109"/>
      <c r="UB56" s="109"/>
      <c r="UC56" s="109"/>
      <c r="UD56" s="109"/>
      <c r="UE56" s="109"/>
      <c r="UF56" s="109"/>
      <c r="UG56" s="109"/>
      <c r="UH56" s="109"/>
      <c r="UI56" s="109"/>
      <c r="UJ56" s="109"/>
      <c r="UK56" s="109"/>
      <c r="UL56" s="109"/>
      <c r="UM56" s="109"/>
      <c r="UN56" s="109"/>
      <c r="UO56" s="109"/>
      <c r="UP56" s="109"/>
      <c r="UQ56" s="109"/>
      <c r="UR56" s="109"/>
      <c r="US56" s="109"/>
      <c r="UT56" s="109"/>
      <c r="UU56" s="109"/>
      <c r="UV56" s="109"/>
      <c r="UW56" s="109"/>
      <c r="UX56" s="109"/>
      <c r="UY56" s="109"/>
      <c r="UZ56" s="109"/>
      <c r="VA56" s="109"/>
      <c r="VB56" s="109"/>
      <c r="VC56" s="109"/>
      <c r="VD56" s="109"/>
      <c r="VE56" s="109"/>
      <c r="VF56" s="109"/>
      <c r="VG56" s="109"/>
      <c r="VH56" s="109"/>
      <c r="VI56" s="109"/>
      <c r="VJ56" s="109"/>
      <c r="VK56" s="109"/>
      <c r="VL56" s="109"/>
      <c r="VM56" s="109"/>
      <c r="VN56" s="109"/>
      <c r="VO56" s="109"/>
      <c r="VP56" s="109"/>
      <c r="VQ56" s="109"/>
      <c r="VR56" s="109"/>
      <c r="VS56" s="109"/>
      <c r="VT56" s="109"/>
      <c r="VU56" s="109"/>
      <c r="VV56" s="109"/>
      <c r="VW56" s="109"/>
      <c r="VX56" s="109"/>
      <c r="VY56" s="109"/>
      <c r="VZ56" s="109"/>
      <c r="WA56" s="109"/>
      <c r="WB56" s="109"/>
      <c r="WC56" s="109"/>
      <c r="WD56" s="109"/>
      <c r="WE56" s="109"/>
      <c r="WF56" s="109"/>
      <c r="WG56" s="109"/>
      <c r="WH56" s="109"/>
      <c r="WI56" s="109"/>
      <c r="WJ56" s="109"/>
      <c r="WK56" s="109"/>
      <c r="WL56" s="109"/>
      <c r="WM56" s="109"/>
      <c r="WN56" s="109"/>
      <c r="WO56" s="109"/>
      <c r="WP56" s="109"/>
      <c r="WQ56" s="109"/>
      <c r="WR56" s="109"/>
      <c r="WS56" s="109"/>
      <c r="WT56" s="109"/>
      <c r="WU56" s="109"/>
      <c r="WV56" s="109"/>
      <c r="WW56" s="109"/>
      <c r="WX56" s="109"/>
      <c r="WY56" s="109"/>
      <c r="WZ56" s="109"/>
      <c r="XA56" s="109"/>
      <c r="XB56" s="109"/>
      <c r="XC56" s="109"/>
      <c r="XD56" s="109"/>
      <c r="XE56" s="109"/>
      <c r="XF56" s="109"/>
      <c r="XG56" s="109"/>
      <c r="XH56" s="109"/>
      <c r="XI56" s="109"/>
      <c r="XJ56" s="109"/>
      <c r="XK56" s="109"/>
      <c r="XL56" s="109"/>
      <c r="XM56" s="109"/>
      <c r="XN56" s="109"/>
      <c r="XO56" s="109"/>
      <c r="XP56" s="109"/>
      <c r="XQ56" s="109"/>
      <c r="XR56" s="109"/>
      <c r="XS56" s="109"/>
      <c r="XT56" s="109"/>
      <c r="XU56" s="109"/>
      <c r="XV56" s="109"/>
      <c r="XW56" s="109"/>
      <c r="XX56" s="109"/>
      <c r="XY56" s="109"/>
      <c r="XZ56" s="109"/>
      <c r="YA56" s="109"/>
      <c r="YB56" s="109"/>
      <c r="YC56" s="109"/>
      <c r="YD56" s="109"/>
      <c r="YE56" s="109"/>
      <c r="YF56" s="109"/>
      <c r="YG56" s="109"/>
      <c r="YH56" s="109"/>
      <c r="YI56" s="109"/>
      <c r="YJ56" s="109"/>
      <c r="YK56" s="109"/>
      <c r="YL56" s="109"/>
      <c r="YM56" s="109"/>
      <c r="YN56" s="109"/>
      <c r="YO56" s="109"/>
      <c r="YP56" s="109"/>
      <c r="YQ56" s="109"/>
      <c r="YR56" s="109"/>
      <c r="YS56" s="109"/>
      <c r="YT56" s="109"/>
      <c r="YU56" s="109"/>
      <c r="YV56" s="109"/>
      <c r="YW56" s="109"/>
      <c r="YX56" s="109"/>
      <c r="YY56" s="109"/>
      <c r="YZ56" s="109"/>
      <c r="ZA56" s="109"/>
      <c r="ZB56" s="109"/>
      <c r="ZC56" s="109"/>
      <c r="ZD56" s="109"/>
      <c r="ZE56" s="109"/>
      <c r="ZF56" s="109"/>
      <c r="ZG56" s="109"/>
      <c r="ZH56" s="109"/>
      <c r="ZI56" s="109"/>
      <c r="ZJ56" s="109"/>
      <c r="ZK56" s="109"/>
      <c r="ZL56" s="109"/>
      <c r="ZM56" s="109"/>
      <c r="ZN56" s="109"/>
      <c r="ZO56" s="109"/>
      <c r="ZP56" s="109"/>
      <c r="ZQ56" s="109"/>
      <c r="ZR56" s="109"/>
      <c r="ZS56" s="109"/>
      <c r="ZT56" s="109"/>
      <c r="ZU56" s="109"/>
      <c r="ZV56" s="109"/>
      <c r="ZW56" s="109"/>
      <c r="ZX56" s="109"/>
      <c r="ZY56" s="109"/>
      <c r="ZZ56" s="109"/>
      <c r="AAA56" s="109"/>
      <c r="AAB56" s="109"/>
      <c r="AAC56" s="109"/>
      <c r="AAD56" s="109"/>
      <c r="AAE56" s="109"/>
      <c r="AAF56" s="109"/>
      <c r="AAG56" s="109"/>
      <c r="AAH56" s="109"/>
      <c r="AAI56" s="109"/>
      <c r="AAJ56" s="109"/>
      <c r="AAK56" s="109"/>
      <c r="AAL56" s="109"/>
      <c r="AAM56" s="109"/>
      <c r="AAN56" s="109"/>
      <c r="AAO56" s="109"/>
      <c r="AAP56" s="109"/>
      <c r="AAQ56" s="109"/>
      <c r="AAR56" s="109"/>
      <c r="AAS56" s="109"/>
      <c r="AAT56" s="109"/>
      <c r="AAU56" s="109"/>
      <c r="AAV56" s="109"/>
      <c r="AAW56" s="109"/>
      <c r="AAX56" s="109"/>
      <c r="AAY56" s="109"/>
      <c r="AAZ56" s="109"/>
      <c r="ABA56" s="109"/>
      <c r="ABB56" s="109"/>
      <c r="ABC56" s="109"/>
      <c r="ABD56" s="109"/>
      <c r="ABE56" s="109"/>
      <c r="ABF56" s="109"/>
      <c r="ABG56" s="109"/>
      <c r="ABH56" s="109"/>
      <c r="ABI56" s="109"/>
      <c r="ABJ56" s="109"/>
      <c r="ABK56" s="109"/>
      <c r="ABL56" s="109"/>
      <c r="ABM56" s="109"/>
      <c r="ABN56" s="109"/>
      <c r="ABO56" s="109"/>
      <c r="ABP56" s="109"/>
      <c r="ABQ56" s="109"/>
      <c r="ABR56" s="109"/>
      <c r="ABS56" s="109"/>
      <c r="ABT56" s="109"/>
      <c r="ABU56" s="109"/>
      <c r="ABV56" s="109"/>
      <c r="ABW56" s="109"/>
      <c r="ABX56" s="109"/>
      <c r="ABY56" s="109"/>
      <c r="ABZ56" s="109"/>
      <c r="ACA56" s="109"/>
      <c r="ACB56" s="109"/>
      <c r="ACC56" s="109"/>
      <c r="ACD56" s="109"/>
      <c r="ACE56" s="109"/>
      <c r="ACF56" s="109"/>
      <c r="ACG56" s="109"/>
      <c r="ACH56" s="109"/>
      <c r="ACI56" s="109"/>
      <c r="ACJ56" s="109"/>
      <c r="ACK56" s="109"/>
      <c r="ACL56" s="109"/>
      <c r="ACM56" s="109"/>
      <c r="ACN56" s="109"/>
      <c r="ACO56" s="109"/>
      <c r="ACP56" s="109"/>
      <c r="ACQ56" s="109"/>
      <c r="ACR56" s="109"/>
      <c r="ACS56" s="109"/>
      <c r="ACT56" s="109"/>
      <c r="ACU56" s="109"/>
      <c r="ACV56" s="109"/>
      <c r="ACW56" s="109"/>
      <c r="ACX56" s="109"/>
      <c r="ACY56" s="109"/>
      <c r="ACZ56" s="109"/>
      <c r="ADA56" s="109"/>
      <c r="ADB56" s="109"/>
      <c r="ADC56" s="109"/>
      <c r="ADD56" s="109"/>
      <c r="ADE56" s="109"/>
      <c r="ADF56" s="109"/>
      <c r="ADG56" s="109"/>
      <c r="ADH56" s="109"/>
      <c r="ADI56" s="109"/>
      <c r="ADJ56" s="109"/>
      <c r="ADK56" s="109"/>
      <c r="ADL56" s="109"/>
      <c r="ADM56" s="109"/>
      <c r="ADN56" s="109"/>
      <c r="ADO56" s="109"/>
      <c r="ADP56" s="109"/>
      <c r="ADQ56" s="109"/>
      <c r="ADR56" s="109"/>
      <c r="ADS56" s="109"/>
      <c r="ADT56" s="109"/>
      <c r="ADU56" s="109"/>
      <c r="ADV56" s="109"/>
      <c r="ADW56" s="109"/>
      <c r="ADX56" s="109"/>
      <c r="ADY56" s="109"/>
      <c r="ADZ56" s="109"/>
      <c r="AEA56" s="109"/>
      <c r="AEB56" s="109"/>
      <c r="AEC56" s="109"/>
      <c r="AED56" s="109"/>
      <c r="AEE56" s="109"/>
      <c r="AEF56" s="109"/>
      <c r="AEG56" s="109"/>
      <c r="AEH56" s="109"/>
      <c r="AEI56" s="109"/>
      <c r="AEJ56" s="109"/>
      <c r="AEK56" s="109"/>
      <c r="AEL56" s="109"/>
      <c r="AEM56" s="109"/>
      <c r="AEN56" s="109"/>
      <c r="AEO56" s="109"/>
      <c r="AEP56" s="109"/>
      <c r="AEQ56" s="109"/>
      <c r="AER56" s="109"/>
      <c r="AES56" s="109"/>
      <c r="AET56" s="109"/>
      <c r="AEU56" s="109"/>
      <c r="AEV56" s="109"/>
      <c r="AEW56" s="109"/>
      <c r="AEX56" s="109"/>
      <c r="AEY56" s="109"/>
      <c r="AEZ56" s="109"/>
      <c r="AFA56" s="109"/>
      <c r="AFB56" s="109"/>
      <c r="AFC56" s="109"/>
      <c r="AFD56" s="109"/>
      <c r="AFE56" s="109"/>
      <c r="AFF56" s="109"/>
      <c r="AFG56" s="109"/>
      <c r="AFH56" s="109"/>
      <c r="AFI56" s="109"/>
      <c r="AFJ56" s="109"/>
      <c r="AFK56" s="109"/>
      <c r="AFL56" s="109"/>
      <c r="AFM56" s="109"/>
      <c r="AFN56" s="109"/>
      <c r="AFO56" s="109"/>
      <c r="AFP56" s="109"/>
      <c r="AFQ56" s="109"/>
      <c r="AFR56" s="109"/>
      <c r="AFS56" s="109"/>
      <c r="AFT56" s="109"/>
      <c r="AFU56" s="109"/>
      <c r="AFV56" s="109"/>
      <c r="AFW56" s="109"/>
      <c r="AFX56" s="109"/>
      <c r="AFY56" s="109"/>
      <c r="AFZ56" s="109"/>
      <c r="AGA56" s="109"/>
      <c r="AGB56" s="109"/>
      <c r="AGC56" s="109"/>
      <c r="AGD56" s="109"/>
      <c r="AGE56" s="109"/>
      <c r="AGF56" s="109"/>
      <c r="AGG56" s="109"/>
      <c r="AGH56" s="109"/>
      <c r="AGI56" s="109"/>
      <c r="AGJ56" s="109"/>
      <c r="AGK56" s="109"/>
      <c r="AGL56" s="109"/>
      <c r="AGM56" s="109"/>
      <c r="AGN56" s="109"/>
      <c r="AGO56" s="109"/>
      <c r="AGP56" s="109"/>
      <c r="AGQ56" s="109"/>
      <c r="AGR56" s="109"/>
      <c r="AGS56" s="109"/>
      <c r="AGT56" s="109"/>
      <c r="AGU56" s="109"/>
      <c r="AGV56" s="109"/>
      <c r="AGW56" s="109"/>
      <c r="AGX56" s="109"/>
      <c r="AGY56" s="109"/>
      <c r="AGZ56" s="109"/>
      <c r="AHA56" s="109"/>
      <c r="AHB56" s="109"/>
      <c r="AHC56" s="109"/>
      <c r="AHD56" s="109"/>
      <c r="AHE56" s="109"/>
      <c r="AHF56" s="109"/>
      <c r="AHG56" s="109"/>
      <c r="AHH56" s="109"/>
      <c r="AHI56" s="109"/>
      <c r="AHJ56" s="109"/>
      <c r="AHK56" s="109"/>
      <c r="AHL56" s="109"/>
      <c r="AHM56" s="109"/>
      <c r="AHN56" s="109"/>
      <c r="AHO56" s="109"/>
      <c r="AHP56" s="109"/>
      <c r="AHQ56" s="109"/>
      <c r="AHR56" s="109"/>
      <c r="AHS56" s="109"/>
      <c r="AHT56" s="109"/>
      <c r="AHU56" s="109"/>
      <c r="AHV56" s="109"/>
      <c r="AHW56" s="109"/>
      <c r="AHX56" s="109"/>
      <c r="AHY56" s="109"/>
      <c r="AHZ56" s="109"/>
      <c r="AIA56" s="109"/>
      <c r="AIB56" s="109"/>
      <c r="AIC56" s="109"/>
      <c r="AID56" s="109"/>
      <c r="AIE56" s="109"/>
      <c r="AIF56" s="109"/>
      <c r="AIG56" s="109"/>
      <c r="AIH56" s="109"/>
      <c r="AII56" s="109"/>
      <c r="AIJ56" s="109"/>
      <c r="AIK56" s="109"/>
      <c r="AIL56" s="109"/>
      <c r="AIM56" s="109"/>
      <c r="AIN56" s="109"/>
      <c r="AIO56" s="109"/>
      <c r="AIP56" s="109"/>
      <c r="AIQ56" s="109"/>
      <c r="AIR56" s="109"/>
      <c r="AIS56" s="109"/>
      <c r="AIT56" s="109"/>
      <c r="AIU56" s="109"/>
      <c r="AIV56" s="109"/>
      <c r="AIW56" s="109"/>
      <c r="AIX56" s="109"/>
      <c r="AIY56" s="109"/>
      <c r="AIZ56" s="109"/>
      <c r="AJA56" s="109"/>
      <c r="AJB56" s="109"/>
      <c r="AJC56" s="109"/>
      <c r="AJD56" s="109"/>
      <c r="AJE56" s="109"/>
      <c r="AJF56" s="109"/>
      <c r="AJG56" s="109"/>
      <c r="AJH56" s="109"/>
      <c r="AJI56" s="109"/>
      <c r="AJJ56" s="109"/>
      <c r="AJK56" s="109"/>
      <c r="AJL56" s="109"/>
      <c r="AJM56" s="109"/>
      <c r="AJN56" s="109"/>
      <c r="AJO56" s="109"/>
      <c r="AJP56" s="109"/>
      <c r="AJQ56" s="109"/>
      <c r="AJR56" s="109"/>
      <c r="AJS56" s="109"/>
      <c r="AJT56" s="109"/>
      <c r="AJU56" s="109"/>
      <c r="AJV56" s="109"/>
      <c r="AJW56" s="109"/>
      <c r="AJX56" s="109"/>
      <c r="AJY56" s="109"/>
      <c r="AJZ56" s="109"/>
      <c r="AKA56" s="109"/>
      <c r="AKB56" s="109"/>
      <c r="AKC56" s="109"/>
      <c r="AKD56" s="109"/>
      <c r="AKE56" s="109"/>
      <c r="AKF56" s="109"/>
      <c r="AKG56" s="109"/>
      <c r="AKH56" s="109"/>
      <c r="AKI56" s="109"/>
      <c r="AKJ56" s="109"/>
      <c r="AKK56" s="109"/>
      <c r="AKL56" s="109"/>
      <c r="AKM56" s="109"/>
      <c r="AKN56" s="109"/>
      <c r="AKO56" s="109"/>
      <c r="AKP56" s="109"/>
      <c r="AKQ56" s="109"/>
      <c r="AKR56" s="109"/>
      <c r="AKS56" s="109"/>
      <c r="AKT56" s="109"/>
      <c r="AKU56" s="109"/>
      <c r="AKV56" s="109"/>
      <c r="AKW56" s="109"/>
      <c r="AKX56" s="109"/>
      <c r="AKY56" s="109"/>
      <c r="AKZ56" s="109"/>
      <c r="ALA56" s="109"/>
      <c r="ALB56" s="109"/>
      <c r="ALC56" s="109"/>
      <c r="ALD56" s="109"/>
      <c r="ALE56" s="109"/>
      <c r="ALF56" s="109"/>
      <c r="ALG56" s="109"/>
      <c r="ALH56" s="109"/>
      <c r="ALI56" s="109"/>
      <c r="ALJ56" s="109"/>
      <c r="ALK56" s="109"/>
      <c r="ALL56" s="109"/>
      <c r="ALM56" s="109"/>
      <c r="ALN56" s="109"/>
      <c r="ALO56" s="109"/>
      <c r="ALP56" s="109"/>
      <c r="ALQ56" s="109"/>
      <c r="ALR56" s="109"/>
      <c r="ALS56" s="109"/>
      <c r="ALT56" s="109"/>
      <c r="ALU56" s="109"/>
      <c r="ALV56" s="109"/>
      <c r="ALW56" s="109"/>
      <c r="ALX56" s="109"/>
      <c r="ALY56" s="109"/>
      <c r="ALZ56" s="109"/>
      <c r="AMA56" s="109"/>
      <c r="AMB56" s="109"/>
      <c r="AMC56" s="109"/>
      <c r="AMD56" s="109"/>
      <c r="AME56" s="109"/>
      <c r="AMF56" s="109"/>
      <c r="AMG56" s="109"/>
      <c r="AMH56" s="109"/>
      <c r="AMI56" s="109"/>
      <c r="AMJ56" s="109"/>
      <c r="AMK56" s="109"/>
      <c r="AML56" s="109"/>
      <c r="AMM56" s="109"/>
      <c r="AMN56" s="109"/>
      <c r="AMO56" s="109"/>
      <c r="AMP56" s="109"/>
      <c r="AMQ56" s="109"/>
      <c r="AMR56" s="109"/>
      <c r="AMS56" s="109"/>
      <c r="AMT56" s="109"/>
      <c r="AMU56" s="109"/>
      <c r="AMV56" s="109"/>
      <c r="AMW56" s="109"/>
      <c r="AMX56" s="109"/>
      <c r="AMY56" s="109"/>
      <c r="AMZ56" s="109"/>
      <c r="ANA56" s="109"/>
      <c r="ANB56" s="109"/>
      <c r="ANC56" s="109"/>
      <c r="AND56" s="109"/>
      <c r="ANE56" s="109"/>
      <c r="ANF56" s="109"/>
      <c r="ANG56" s="109"/>
      <c r="ANH56" s="109"/>
      <c r="ANI56" s="109"/>
      <c r="ANJ56" s="109"/>
      <c r="ANK56" s="109"/>
      <c r="ANL56" s="109"/>
      <c r="ANM56" s="109"/>
      <c r="ANN56" s="109"/>
      <c r="ANO56" s="109"/>
      <c r="ANP56" s="109"/>
      <c r="ANQ56" s="109"/>
      <c r="ANR56" s="109"/>
      <c r="ANS56" s="109"/>
      <c r="ANT56" s="109"/>
      <c r="ANU56" s="109"/>
      <c r="ANV56" s="109"/>
      <c r="ANW56" s="109"/>
      <c r="ANX56" s="109"/>
      <c r="ANY56" s="109"/>
      <c r="ANZ56" s="109"/>
      <c r="AOA56" s="109"/>
      <c r="AOB56" s="109"/>
      <c r="AOC56" s="109"/>
      <c r="AOD56" s="109"/>
      <c r="AOE56" s="109"/>
      <c r="AOF56" s="109"/>
      <c r="AOG56" s="109"/>
      <c r="AOH56" s="109"/>
      <c r="AOI56" s="109"/>
      <c r="AOJ56" s="109"/>
      <c r="AOK56" s="109"/>
      <c r="AOL56" s="109"/>
      <c r="AOM56" s="109"/>
      <c r="AON56" s="109"/>
      <c r="AOO56" s="109"/>
      <c r="AOP56" s="109"/>
      <c r="AOQ56" s="109"/>
      <c r="AOR56" s="109"/>
      <c r="AOS56" s="109"/>
      <c r="AOT56" s="109"/>
      <c r="AOU56" s="109"/>
      <c r="AOV56" s="109"/>
      <c r="AOW56" s="109"/>
      <c r="AOX56" s="109"/>
      <c r="AOY56" s="109"/>
      <c r="AOZ56" s="109"/>
      <c r="APA56" s="109"/>
      <c r="APB56" s="109"/>
      <c r="APC56" s="109"/>
      <c r="APD56" s="109"/>
      <c r="APE56" s="109"/>
      <c r="APF56" s="109"/>
      <c r="APG56" s="109"/>
      <c r="APH56" s="109"/>
      <c r="API56" s="109"/>
      <c r="APJ56" s="109"/>
      <c r="APK56" s="109"/>
      <c r="APL56" s="109"/>
      <c r="APM56" s="109"/>
      <c r="APN56" s="109"/>
      <c r="APO56" s="109"/>
      <c r="APP56" s="109"/>
      <c r="APQ56" s="109"/>
      <c r="APR56" s="109"/>
      <c r="APS56" s="109"/>
      <c r="APT56" s="109"/>
      <c r="APU56" s="109"/>
      <c r="APV56" s="109"/>
      <c r="APW56" s="109"/>
      <c r="APX56" s="109"/>
      <c r="APY56" s="109"/>
      <c r="APZ56" s="109"/>
      <c r="AQA56" s="109"/>
      <c r="AQB56" s="109"/>
      <c r="AQC56" s="109"/>
      <c r="AQD56" s="109"/>
      <c r="AQE56" s="109"/>
      <c r="AQF56" s="109"/>
      <c r="AQG56" s="109"/>
      <c r="AQH56" s="109"/>
      <c r="AQI56" s="109"/>
      <c r="AQJ56" s="109"/>
      <c r="AQK56" s="109"/>
      <c r="AQL56" s="109"/>
      <c r="AQM56" s="109"/>
      <c r="AQN56" s="109"/>
      <c r="AQO56" s="109"/>
      <c r="AQP56" s="109"/>
      <c r="AQQ56" s="109"/>
      <c r="AQR56" s="109"/>
      <c r="AQS56" s="109"/>
      <c r="AQT56" s="109"/>
      <c r="AQU56" s="109"/>
      <c r="AQV56" s="109"/>
      <c r="AQW56" s="109"/>
      <c r="AQX56" s="109"/>
      <c r="AQY56" s="109"/>
      <c r="AQZ56" s="109"/>
      <c r="ARA56" s="109"/>
      <c r="ARB56" s="109"/>
      <c r="ARC56" s="109"/>
      <c r="ARD56" s="109"/>
      <c r="ARE56" s="109"/>
      <c r="ARF56" s="109"/>
      <c r="ARG56" s="109"/>
      <c r="ARH56" s="109"/>
      <c r="ARI56" s="109"/>
      <c r="ARJ56" s="109"/>
      <c r="ARK56" s="109"/>
      <c r="ARL56" s="109"/>
      <c r="ARM56" s="109"/>
      <c r="ARN56" s="109"/>
      <c r="ARO56" s="109"/>
      <c r="ARP56" s="109"/>
      <c r="ARQ56" s="109"/>
      <c r="ARR56" s="109"/>
      <c r="ARS56" s="109"/>
      <c r="ART56" s="109"/>
      <c r="ARU56" s="109"/>
      <c r="ARV56" s="109"/>
      <c r="ARW56" s="109"/>
      <c r="ARX56" s="109"/>
      <c r="ARY56" s="109"/>
      <c r="ARZ56" s="109"/>
      <c r="ASA56" s="109"/>
      <c r="ASB56" s="109"/>
      <c r="ASC56" s="109"/>
      <c r="ASD56" s="109"/>
      <c r="ASE56" s="109"/>
      <c r="ASF56" s="109"/>
      <c r="ASG56" s="109"/>
      <c r="ASH56" s="109"/>
      <c r="ASI56" s="109"/>
      <c r="ASJ56" s="109"/>
      <c r="ASK56" s="109"/>
      <c r="ASL56" s="109"/>
      <c r="ASM56" s="109"/>
      <c r="ASN56" s="109"/>
      <c r="ASO56" s="109"/>
      <c r="ASP56" s="109"/>
      <c r="ASQ56" s="109"/>
      <c r="ASR56" s="109"/>
      <c r="ASS56" s="109"/>
      <c r="AST56" s="109"/>
      <c r="ASU56" s="109"/>
      <c r="ASV56" s="109"/>
      <c r="ASW56" s="109"/>
      <c r="ASX56" s="109"/>
      <c r="ASY56" s="109"/>
      <c r="ASZ56" s="109"/>
      <c r="ATA56" s="109"/>
      <c r="ATB56" s="109"/>
      <c r="ATC56" s="109"/>
      <c r="ATD56" s="109"/>
      <c r="ATE56" s="109"/>
      <c r="ATF56" s="109"/>
      <c r="ATG56" s="109"/>
      <c r="ATH56" s="109"/>
      <c r="ATI56" s="109"/>
      <c r="ATJ56" s="109"/>
      <c r="ATK56" s="109"/>
      <c r="ATL56" s="109"/>
      <c r="ATM56" s="109"/>
      <c r="ATN56" s="109"/>
      <c r="ATO56" s="109"/>
      <c r="ATP56" s="109"/>
      <c r="ATQ56" s="109"/>
      <c r="ATR56" s="109"/>
      <c r="ATS56" s="109"/>
      <c r="ATT56" s="109"/>
      <c r="ATU56" s="109"/>
      <c r="ATV56" s="109"/>
      <c r="ATW56" s="109"/>
      <c r="ATX56" s="109"/>
      <c r="ATY56" s="109"/>
      <c r="ATZ56" s="109"/>
      <c r="AUA56" s="109"/>
      <c r="AUB56" s="109"/>
      <c r="AUC56" s="109"/>
      <c r="AUD56" s="109"/>
      <c r="AUE56" s="109"/>
      <c r="AUF56" s="109"/>
      <c r="AUG56" s="109"/>
      <c r="AUH56" s="109"/>
      <c r="AUI56" s="109"/>
      <c r="AUJ56" s="109"/>
      <c r="AUK56" s="109"/>
      <c r="AUL56" s="109"/>
      <c r="AUM56" s="109"/>
      <c r="AUN56" s="109"/>
      <c r="AUO56" s="109"/>
      <c r="AUP56" s="109"/>
      <c r="AUQ56" s="109"/>
      <c r="AUR56" s="109"/>
      <c r="AUS56" s="109"/>
      <c r="AUT56" s="109"/>
      <c r="AUU56" s="109"/>
      <c r="AUV56" s="109"/>
      <c r="AUW56" s="109"/>
      <c r="AUX56" s="109"/>
      <c r="AUY56" s="109"/>
      <c r="AUZ56" s="109"/>
      <c r="AVA56" s="109"/>
      <c r="AVB56" s="109"/>
      <c r="AVC56" s="109"/>
      <c r="AVD56" s="109"/>
      <c r="AVE56" s="109"/>
      <c r="AVF56" s="109"/>
      <c r="AVG56" s="109"/>
      <c r="AVH56" s="109"/>
      <c r="AVI56" s="109"/>
      <c r="AVJ56" s="109"/>
      <c r="AVK56" s="109"/>
      <c r="AVL56" s="109"/>
      <c r="AVM56" s="109"/>
      <c r="AVN56" s="109"/>
      <c r="AVO56" s="109"/>
      <c r="AVP56" s="109"/>
      <c r="AVQ56" s="109"/>
      <c r="AVR56" s="109"/>
      <c r="AVS56" s="109"/>
      <c r="AVT56" s="109"/>
      <c r="AVU56" s="109"/>
      <c r="AVV56" s="109"/>
      <c r="AVW56" s="109"/>
      <c r="AVX56" s="109"/>
      <c r="AVY56" s="109"/>
      <c r="AVZ56" s="109"/>
      <c r="AWA56" s="109"/>
      <c r="AWB56" s="109"/>
      <c r="AWC56" s="109"/>
      <c r="AWD56" s="109"/>
      <c r="AWE56" s="109"/>
      <c r="AWF56" s="109"/>
      <c r="AWG56" s="109"/>
      <c r="AWH56" s="109"/>
      <c r="AWI56" s="109"/>
      <c r="AWJ56" s="109"/>
      <c r="AWK56" s="109"/>
      <c r="AWL56" s="109"/>
      <c r="AWM56" s="109"/>
      <c r="AWN56" s="109"/>
      <c r="AWO56" s="109"/>
      <c r="AWP56" s="109"/>
      <c r="AWQ56" s="109"/>
      <c r="AWR56" s="109"/>
      <c r="AWS56" s="109"/>
      <c r="AWT56" s="109"/>
      <c r="AWU56" s="109"/>
      <c r="AWV56" s="109"/>
      <c r="AWW56" s="109"/>
      <c r="AWX56" s="109"/>
      <c r="AWY56" s="109"/>
      <c r="AWZ56" s="109"/>
      <c r="AXA56" s="109"/>
      <c r="AXB56" s="109"/>
      <c r="AXC56" s="109"/>
      <c r="AXD56" s="109"/>
      <c r="AXE56" s="109"/>
      <c r="AXF56" s="109"/>
      <c r="AXG56" s="109"/>
      <c r="AXH56" s="109"/>
      <c r="AXI56" s="109"/>
      <c r="AXJ56" s="109"/>
      <c r="AXK56" s="109"/>
      <c r="AXL56" s="109"/>
      <c r="AXM56" s="109"/>
      <c r="AXN56" s="109"/>
      <c r="AXO56" s="109"/>
      <c r="AXP56" s="109"/>
      <c r="AXQ56" s="109"/>
      <c r="AXR56" s="109"/>
      <c r="AXS56" s="109"/>
      <c r="AXT56" s="109"/>
      <c r="AXU56" s="109"/>
      <c r="AXV56" s="109"/>
      <c r="AXW56" s="109"/>
      <c r="AXX56" s="109"/>
      <c r="AXY56" s="109"/>
      <c r="AXZ56" s="109"/>
      <c r="AYA56" s="109"/>
      <c r="AYB56" s="109"/>
      <c r="AYC56" s="109"/>
      <c r="AYD56" s="109"/>
      <c r="AYE56" s="109"/>
      <c r="AYF56" s="109"/>
      <c r="AYG56" s="109"/>
      <c r="AYH56" s="109"/>
      <c r="AYI56" s="109"/>
      <c r="AYJ56" s="109"/>
      <c r="AYK56" s="109"/>
      <c r="AYL56" s="109"/>
      <c r="AYM56" s="109"/>
      <c r="AYN56" s="109"/>
      <c r="AYO56" s="109"/>
      <c r="AYP56" s="109"/>
      <c r="AYQ56" s="109"/>
      <c r="AYR56" s="109"/>
      <c r="AYS56" s="109"/>
      <c r="AYT56" s="109"/>
      <c r="AYU56" s="109"/>
      <c r="AYV56" s="109"/>
      <c r="AYW56" s="109"/>
      <c r="AYX56" s="109"/>
      <c r="AYY56" s="109"/>
      <c r="AYZ56" s="109"/>
      <c r="AZA56" s="109"/>
      <c r="AZB56" s="109"/>
      <c r="AZC56" s="109"/>
      <c r="AZD56" s="109"/>
      <c r="AZE56" s="109"/>
      <c r="AZF56" s="109"/>
      <c r="AZG56" s="109"/>
      <c r="AZH56" s="109"/>
      <c r="AZI56" s="109"/>
      <c r="AZJ56" s="109"/>
      <c r="AZK56" s="109"/>
      <c r="AZL56" s="109"/>
      <c r="AZM56" s="109"/>
      <c r="AZN56" s="109"/>
      <c r="AZO56" s="109"/>
      <c r="AZP56" s="109"/>
      <c r="AZQ56" s="109"/>
      <c r="AZR56" s="109"/>
      <c r="AZS56" s="109"/>
      <c r="AZT56" s="109"/>
      <c r="AZU56" s="109"/>
      <c r="AZV56" s="109"/>
      <c r="AZW56" s="109"/>
      <c r="AZX56" s="109"/>
      <c r="AZY56" s="109"/>
      <c r="AZZ56" s="109"/>
      <c r="BAA56" s="109"/>
      <c r="BAB56" s="109"/>
      <c r="BAC56" s="109"/>
      <c r="BAD56" s="109"/>
      <c r="BAE56" s="109"/>
      <c r="BAF56" s="109"/>
      <c r="BAG56" s="109"/>
      <c r="BAH56" s="109"/>
      <c r="BAI56" s="109"/>
      <c r="BAJ56" s="109"/>
      <c r="BAK56" s="109"/>
      <c r="BAL56" s="109"/>
      <c r="BAM56" s="109"/>
      <c r="BAN56" s="109"/>
      <c r="BAO56" s="109"/>
      <c r="BAP56" s="109"/>
      <c r="BAQ56" s="109"/>
      <c r="BAR56" s="109"/>
      <c r="BAS56" s="109"/>
      <c r="BAT56" s="109"/>
      <c r="BAU56" s="109"/>
      <c r="BAV56" s="109"/>
      <c r="BAW56" s="109"/>
      <c r="BAX56" s="109"/>
      <c r="BAY56" s="109"/>
      <c r="BAZ56" s="109"/>
      <c r="BBA56" s="109"/>
      <c r="BBB56" s="109"/>
      <c r="BBC56" s="109"/>
      <c r="BBD56" s="109"/>
      <c r="BBE56" s="109"/>
      <c r="BBF56" s="109"/>
      <c r="BBG56" s="109"/>
      <c r="BBH56" s="109"/>
      <c r="BBI56" s="109"/>
      <c r="BBJ56" s="109"/>
      <c r="BBK56" s="109"/>
      <c r="BBL56" s="109"/>
      <c r="BBM56" s="109"/>
      <c r="BBN56" s="109"/>
      <c r="BBO56" s="109"/>
      <c r="BBP56" s="109"/>
      <c r="BBQ56" s="109"/>
      <c r="BBR56" s="109"/>
      <c r="BBS56" s="109"/>
      <c r="BBT56" s="109"/>
      <c r="BBU56" s="109"/>
      <c r="BBV56" s="109"/>
      <c r="BBW56" s="109"/>
      <c r="BBX56" s="109"/>
      <c r="BBY56" s="109"/>
      <c r="BBZ56" s="109"/>
      <c r="BCA56" s="109"/>
      <c r="BCB56" s="109"/>
      <c r="BCC56" s="109"/>
      <c r="BCD56" s="109"/>
      <c r="BCE56" s="109"/>
      <c r="BCF56" s="109"/>
      <c r="BCG56" s="109"/>
      <c r="BCH56" s="109"/>
      <c r="BCI56" s="109"/>
      <c r="BCJ56" s="109"/>
      <c r="BCK56" s="109"/>
      <c r="BCL56" s="109"/>
      <c r="BCM56" s="109"/>
      <c r="BCN56" s="109"/>
      <c r="BCO56" s="109"/>
      <c r="BCP56" s="109"/>
      <c r="BCQ56" s="109"/>
      <c r="BCR56" s="109"/>
      <c r="BCS56" s="109"/>
      <c r="BCT56" s="109"/>
      <c r="BCU56" s="109"/>
      <c r="BCV56" s="109"/>
      <c r="BCW56" s="109"/>
      <c r="BCX56" s="109"/>
      <c r="BCY56" s="109"/>
      <c r="BCZ56" s="109"/>
      <c r="BDA56" s="109"/>
      <c r="BDB56" s="109"/>
      <c r="BDC56" s="109"/>
      <c r="BDD56" s="109"/>
      <c r="BDE56" s="109"/>
      <c r="BDF56" s="109"/>
      <c r="BDG56" s="109"/>
      <c r="BDH56" s="109"/>
      <c r="BDI56" s="109"/>
      <c r="BDJ56" s="109"/>
      <c r="BDK56" s="109"/>
      <c r="BDL56" s="109"/>
      <c r="BDM56" s="109"/>
      <c r="BDN56" s="109"/>
      <c r="BDO56" s="109"/>
      <c r="BDP56" s="109"/>
      <c r="BDQ56" s="109"/>
      <c r="BDR56" s="109"/>
      <c r="BDS56" s="109"/>
      <c r="BDT56" s="109"/>
      <c r="BDU56" s="109"/>
      <c r="BDV56" s="109"/>
      <c r="BDW56" s="109"/>
      <c r="BDX56" s="109"/>
      <c r="BDY56" s="109"/>
      <c r="BDZ56" s="109"/>
      <c r="BEA56" s="109"/>
      <c r="BEB56" s="109"/>
      <c r="BEC56" s="109"/>
      <c r="BED56" s="109"/>
      <c r="BEE56" s="109"/>
      <c r="BEF56" s="109"/>
      <c r="BEG56" s="109"/>
      <c r="BEH56" s="109"/>
      <c r="BEI56" s="109"/>
      <c r="BEJ56" s="109"/>
      <c r="BEK56" s="109"/>
      <c r="BEL56" s="109"/>
      <c r="BEM56" s="109"/>
      <c r="BEN56" s="109"/>
      <c r="BEO56" s="109"/>
      <c r="BEP56" s="109"/>
      <c r="BEQ56" s="109"/>
      <c r="BER56" s="109"/>
      <c r="BES56" s="109"/>
      <c r="BET56" s="109"/>
      <c r="BEU56" s="109"/>
      <c r="BEV56" s="109"/>
      <c r="BEW56" s="109"/>
      <c r="BEX56" s="109"/>
      <c r="BEY56" s="109"/>
      <c r="BEZ56" s="109"/>
      <c r="BFA56" s="109"/>
      <c r="BFB56" s="109"/>
      <c r="BFC56" s="109"/>
      <c r="BFD56" s="109"/>
      <c r="BFE56" s="109"/>
      <c r="BFF56" s="109"/>
      <c r="BFG56" s="109"/>
      <c r="BFH56" s="109"/>
      <c r="BFI56" s="109"/>
      <c r="BFJ56" s="109"/>
      <c r="BFK56" s="109"/>
      <c r="BFL56" s="109"/>
      <c r="BFM56" s="109"/>
      <c r="BFN56" s="109"/>
      <c r="BFO56" s="109"/>
      <c r="BFP56" s="109"/>
      <c r="BFQ56" s="109"/>
      <c r="BFR56" s="109"/>
      <c r="BFS56" s="109"/>
      <c r="BFT56" s="109"/>
      <c r="BFU56" s="109"/>
      <c r="BFV56" s="109"/>
      <c r="BFW56" s="109"/>
      <c r="BFX56" s="109"/>
      <c r="BFY56" s="109"/>
      <c r="BFZ56" s="109"/>
      <c r="BGA56" s="109"/>
      <c r="BGB56" s="109"/>
      <c r="BGC56" s="109"/>
      <c r="BGD56" s="109"/>
      <c r="BGE56" s="109"/>
      <c r="BGF56" s="109"/>
      <c r="BGG56" s="109"/>
      <c r="BGH56" s="109"/>
      <c r="BGI56" s="109"/>
      <c r="BGJ56" s="109"/>
      <c r="BGK56" s="109"/>
      <c r="BGL56" s="109"/>
      <c r="BGM56" s="109"/>
      <c r="BGN56" s="109"/>
      <c r="BGO56" s="109"/>
      <c r="BGP56" s="109"/>
      <c r="BGQ56" s="109"/>
      <c r="BGR56" s="109"/>
      <c r="BGS56" s="109"/>
      <c r="BGT56" s="109"/>
      <c r="BGU56" s="109"/>
      <c r="BGV56" s="109"/>
      <c r="BGW56" s="109"/>
      <c r="BGX56" s="109"/>
      <c r="BGY56" s="109"/>
      <c r="BGZ56" s="109"/>
      <c r="BHA56" s="109"/>
      <c r="BHB56" s="109"/>
      <c r="BHC56" s="109"/>
      <c r="BHD56" s="109"/>
      <c r="BHE56" s="109"/>
      <c r="BHF56" s="109"/>
      <c r="BHG56" s="109"/>
      <c r="BHH56" s="109"/>
      <c r="BHI56" s="109"/>
      <c r="BHJ56" s="109"/>
      <c r="BHK56" s="109"/>
      <c r="BHL56" s="109"/>
      <c r="BHM56" s="109"/>
      <c r="BHN56" s="109"/>
      <c r="BHO56" s="109"/>
      <c r="BHP56" s="109"/>
      <c r="BHQ56" s="109"/>
      <c r="BHR56" s="109"/>
      <c r="BHS56" s="109"/>
      <c r="BHT56" s="109"/>
      <c r="BHU56" s="109"/>
      <c r="BHV56" s="109"/>
      <c r="BHW56" s="109"/>
      <c r="BHX56" s="109"/>
      <c r="BHY56" s="109"/>
      <c r="BHZ56" s="109"/>
      <c r="BIA56" s="109"/>
      <c r="BIB56" s="109"/>
      <c r="BIC56" s="109"/>
      <c r="BID56" s="109"/>
      <c r="BIE56" s="109"/>
      <c r="BIF56" s="109"/>
      <c r="BIG56" s="109"/>
      <c r="BIH56" s="109"/>
      <c r="BII56" s="109"/>
      <c r="BIJ56" s="109"/>
      <c r="BIK56" s="109"/>
      <c r="BIL56" s="109"/>
      <c r="BIM56" s="109"/>
      <c r="BIN56" s="109"/>
      <c r="BIO56" s="109"/>
      <c r="BIP56" s="109"/>
      <c r="BIQ56" s="109"/>
      <c r="BIR56" s="109"/>
      <c r="BIS56" s="109"/>
      <c r="BIT56" s="109"/>
      <c r="BIU56" s="109"/>
      <c r="BIV56" s="109"/>
      <c r="BIW56" s="109"/>
      <c r="BIX56" s="109"/>
      <c r="BIY56" s="109"/>
      <c r="BIZ56" s="109"/>
      <c r="BJA56" s="109"/>
      <c r="BJB56" s="109"/>
      <c r="BJC56" s="109"/>
      <c r="BJD56" s="109"/>
      <c r="BJE56" s="109"/>
      <c r="BJF56" s="109"/>
      <c r="BJG56" s="109"/>
      <c r="BJH56" s="109"/>
      <c r="BJI56" s="109"/>
      <c r="BJJ56" s="109"/>
      <c r="BJK56" s="109"/>
      <c r="BJL56" s="109"/>
      <c r="BJM56" s="109"/>
      <c r="BJN56" s="109"/>
      <c r="BJO56" s="109"/>
      <c r="BJP56" s="109"/>
      <c r="BJQ56" s="109"/>
      <c r="BJR56" s="109"/>
      <c r="BJS56" s="109"/>
      <c r="BJT56" s="109"/>
      <c r="BJU56" s="109"/>
      <c r="BJV56" s="109"/>
      <c r="BJW56" s="109"/>
      <c r="BJX56" s="109"/>
      <c r="BJY56" s="109"/>
      <c r="BJZ56" s="109"/>
      <c r="BKA56" s="109"/>
      <c r="BKB56" s="109"/>
      <c r="BKC56" s="109"/>
      <c r="BKD56" s="109"/>
      <c r="BKE56" s="109"/>
      <c r="BKF56" s="109"/>
      <c r="BKG56" s="109"/>
      <c r="BKH56" s="109"/>
      <c r="BKI56" s="109"/>
      <c r="BKJ56" s="109"/>
      <c r="BKK56" s="109"/>
      <c r="BKL56" s="109"/>
      <c r="BKM56" s="109"/>
      <c r="BKN56" s="109"/>
      <c r="BKO56" s="109"/>
      <c r="BKP56" s="109"/>
      <c r="BKQ56" s="109"/>
      <c r="BKR56" s="109"/>
      <c r="BKS56" s="109"/>
      <c r="BKT56" s="109"/>
      <c r="BKU56" s="109"/>
      <c r="BKV56" s="109"/>
      <c r="BKW56" s="109"/>
      <c r="BKX56" s="109"/>
      <c r="BKY56" s="109"/>
      <c r="BKZ56" s="109"/>
      <c r="BLA56" s="109"/>
      <c r="BLB56" s="109"/>
      <c r="BLC56" s="109"/>
      <c r="BLD56" s="109"/>
      <c r="BLE56" s="109"/>
      <c r="BLF56" s="109"/>
      <c r="BLG56" s="109"/>
      <c r="BLH56" s="109"/>
      <c r="BLI56" s="109"/>
      <c r="BLJ56" s="109"/>
      <c r="BLK56" s="109"/>
      <c r="BLL56" s="109"/>
      <c r="BLM56" s="109"/>
      <c r="BLN56" s="109"/>
      <c r="BLO56" s="109"/>
      <c r="BLP56" s="109"/>
      <c r="BLQ56" s="109"/>
      <c r="BLR56" s="109"/>
      <c r="BLS56" s="109"/>
      <c r="BLT56" s="109"/>
      <c r="BLU56" s="109"/>
      <c r="BLV56" s="109"/>
      <c r="BLW56" s="109"/>
      <c r="BLX56" s="109"/>
      <c r="BLY56" s="109"/>
      <c r="BLZ56" s="109"/>
      <c r="BMA56" s="109"/>
      <c r="BMB56" s="109"/>
      <c r="BMC56" s="109"/>
      <c r="BMD56" s="109"/>
      <c r="BME56" s="109"/>
      <c r="BMF56" s="109"/>
      <c r="BMG56" s="109"/>
      <c r="BMH56" s="109"/>
      <c r="BMI56" s="109"/>
      <c r="BMJ56" s="109"/>
      <c r="BMK56" s="109"/>
      <c r="BML56" s="109"/>
      <c r="BMM56" s="109"/>
      <c r="BMN56" s="109"/>
      <c r="BMO56" s="109"/>
      <c r="BMP56" s="109"/>
      <c r="BMQ56" s="109"/>
      <c r="BMR56" s="109"/>
      <c r="BMS56" s="109"/>
      <c r="BMT56" s="109"/>
      <c r="BMU56" s="109"/>
      <c r="BMV56" s="109"/>
      <c r="BMW56" s="109"/>
      <c r="BMX56" s="109"/>
      <c r="BMY56" s="109"/>
      <c r="BMZ56" s="109"/>
      <c r="BNA56" s="109"/>
      <c r="BNB56" s="109"/>
      <c r="BNC56" s="109"/>
      <c r="BND56" s="109"/>
      <c r="BNE56" s="109"/>
      <c r="BNF56" s="109"/>
      <c r="BNG56" s="109"/>
      <c r="BNH56" s="109"/>
      <c r="BNI56" s="109"/>
      <c r="BNJ56" s="109"/>
      <c r="BNK56" s="109"/>
      <c r="BNL56" s="109"/>
      <c r="BNM56" s="109"/>
      <c r="BNN56" s="109"/>
      <c r="BNO56" s="109"/>
      <c r="BNP56" s="109"/>
      <c r="BNQ56" s="109"/>
      <c r="BNR56" s="109"/>
      <c r="BNS56" s="109"/>
      <c r="BNT56" s="109"/>
      <c r="BNU56" s="109"/>
      <c r="BNV56" s="109"/>
      <c r="BNW56" s="109"/>
      <c r="BNX56" s="109"/>
      <c r="BNY56" s="109"/>
      <c r="BNZ56" s="109"/>
      <c r="BOA56" s="109"/>
      <c r="BOB56" s="109"/>
      <c r="BOC56" s="109"/>
      <c r="BOD56" s="109"/>
      <c r="BOE56" s="109"/>
      <c r="BOF56" s="109"/>
      <c r="BOG56" s="109"/>
      <c r="BOH56" s="109"/>
      <c r="BOI56" s="109"/>
      <c r="BOJ56" s="109"/>
      <c r="BOK56" s="109"/>
      <c r="BOL56" s="109"/>
      <c r="BOM56" s="109"/>
      <c r="BON56" s="109"/>
      <c r="BOO56" s="109"/>
      <c r="BOP56" s="109"/>
      <c r="BOQ56" s="109"/>
      <c r="BOR56" s="109"/>
      <c r="BOS56" s="109"/>
      <c r="BOT56" s="109"/>
      <c r="BOU56" s="109"/>
      <c r="BOV56" s="109"/>
      <c r="BOW56" s="109"/>
      <c r="BOX56" s="109"/>
      <c r="BOY56" s="109"/>
      <c r="BOZ56" s="109"/>
      <c r="BPA56" s="109"/>
      <c r="BPB56" s="109"/>
      <c r="BPC56" s="109"/>
      <c r="BPD56" s="109"/>
      <c r="BPE56" s="109"/>
      <c r="BPF56" s="109"/>
      <c r="BPG56" s="109"/>
      <c r="BPH56" s="109"/>
      <c r="BPI56" s="109"/>
      <c r="BPJ56" s="109"/>
      <c r="BPK56" s="109"/>
      <c r="BPL56" s="109"/>
      <c r="BPM56" s="109"/>
      <c r="BPN56" s="109"/>
      <c r="BPO56" s="109"/>
      <c r="BPP56" s="109"/>
      <c r="BPQ56" s="109"/>
      <c r="BPR56" s="109"/>
      <c r="BPS56" s="109"/>
      <c r="BPT56" s="109"/>
      <c r="BPU56" s="109"/>
      <c r="BPV56" s="109"/>
      <c r="BPW56" s="109"/>
      <c r="BPX56" s="109"/>
      <c r="BPY56" s="109"/>
      <c r="BPZ56" s="109"/>
      <c r="BQA56" s="109"/>
      <c r="BQB56" s="109"/>
      <c r="BQC56" s="109"/>
      <c r="BQD56" s="109"/>
      <c r="BQE56" s="109"/>
      <c r="BQF56" s="109"/>
      <c r="BQG56" s="109"/>
      <c r="BQH56" s="109"/>
      <c r="BQI56" s="109"/>
      <c r="BQJ56" s="109"/>
      <c r="BQK56" s="109"/>
      <c r="BQL56" s="109"/>
      <c r="BQM56" s="109"/>
      <c r="BQN56" s="109"/>
      <c r="BQO56" s="109"/>
      <c r="BQP56" s="109"/>
      <c r="BQQ56" s="109"/>
      <c r="BQR56" s="109"/>
      <c r="BQS56" s="109"/>
      <c r="BQT56" s="109"/>
      <c r="BQU56" s="109"/>
      <c r="BQV56" s="109"/>
      <c r="BQW56" s="109"/>
      <c r="BQX56" s="109"/>
      <c r="BQY56" s="109"/>
      <c r="BQZ56" s="109"/>
      <c r="BRA56" s="109"/>
      <c r="BRB56" s="109"/>
      <c r="BRC56" s="109"/>
      <c r="BRD56" s="109"/>
      <c r="BRE56" s="109"/>
      <c r="BRF56" s="109"/>
      <c r="BRG56" s="109"/>
      <c r="BRH56" s="109"/>
      <c r="BRI56" s="109"/>
      <c r="BRJ56" s="109"/>
      <c r="BRK56" s="109"/>
      <c r="BRL56" s="109"/>
      <c r="BRM56" s="109"/>
      <c r="BRN56" s="109"/>
      <c r="BRO56" s="109"/>
      <c r="BRP56" s="109"/>
      <c r="BRQ56" s="109"/>
      <c r="BRR56" s="109"/>
      <c r="BRS56" s="109"/>
      <c r="BRT56" s="109"/>
      <c r="BRU56" s="109"/>
      <c r="BRV56" s="109"/>
      <c r="BRW56" s="109"/>
      <c r="BRX56" s="109"/>
      <c r="BRY56" s="109"/>
      <c r="BRZ56" s="109"/>
      <c r="BSA56" s="109"/>
      <c r="BSB56" s="109"/>
      <c r="BSC56" s="109"/>
      <c r="BSD56" s="109"/>
      <c r="BSE56" s="109"/>
      <c r="BSF56" s="109"/>
      <c r="BSG56" s="109"/>
      <c r="BSH56" s="109"/>
      <c r="BSI56" s="109"/>
      <c r="BSJ56" s="109"/>
      <c r="BSK56" s="109"/>
      <c r="BSL56" s="109"/>
      <c r="BSM56" s="109"/>
      <c r="BSN56" s="109"/>
      <c r="BSO56" s="109"/>
      <c r="BSP56" s="109"/>
      <c r="BSQ56" s="109"/>
      <c r="BSR56" s="109"/>
      <c r="BSS56" s="109"/>
      <c r="BST56" s="109"/>
      <c r="BSU56" s="109"/>
      <c r="BSV56" s="109"/>
      <c r="BSW56" s="109"/>
      <c r="BSX56" s="109"/>
      <c r="BSY56" s="109"/>
      <c r="BSZ56" s="109"/>
      <c r="BTA56" s="109"/>
      <c r="BTB56" s="109"/>
      <c r="BTC56" s="109"/>
      <c r="BTD56" s="109"/>
      <c r="BTE56" s="109"/>
      <c r="BTF56" s="109"/>
      <c r="BTG56" s="109"/>
      <c r="BTH56" s="109"/>
      <c r="BTI56" s="109"/>
      <c r="BTJ56" s="109"/>
      <c r="BTK56" s="109"/>
      <c r="BTL56" s="109"/>
      <c r="BTM56" s="109"/>
      <c r="BTN56" s="109"/>
      <c r="BTO56" s="109"/>
      <c r="BTP56" s="109"/>
      <c r="BTQ56" s="109"/>
      <c r="BTR56" s="109"/>
      <c r="BTS56" s="109"/>
      <c r="BTT56" s="109"/>
      <c r="BTU56" s="109"/>
      <c r="BTV56" s="109"/>
      <c r="BTW56" s="109"/>
      <c r="BTX56" s="109"/>
      <c r="BTY56" s="109"/>
      <c r="BTZ56" s="109"/>
      <c r="BUA56" s="109"/>
      <c r="BUB56" s="109"/>
      <c r="BUC56" s="109"/>
      <c r="BUD56" s="109"/>
      <c r="BUE56" s="109"/>
      <c r="BUF56" s="109"/>
      <c r="BUG56" s="109"/>
      <c r="BUH56" s="109"/>
      <c r="BUI56" s="109"/>
      <c r="BUJ56" s="109"/>
      <c r="BUK56" s="109"/>
      <c r="BUL56" s="109"/>
      <c r="BUM56" s="109"/>
      <c r="BUN56" s="109"/>
      <c r="BUO56" s="109"/>
      <c r="BUP56" s="109"/>
      <c r="BUQ56" s="109"/>
      <c r="BUR56" s="109"/>
      <c r="BUS56" s="109"/>
      <c r="BUT56" s="109"/>
      <c r="BUU56" s="109"/>
      <c r="BUV56" s="109"/>
      <c r="BUW56" s="109"/>
      <c r="BUX56" s="109"/>
      <c r="BUY56" s="109"/>
      <c r="BUZ56" s="109"/>
      <c r="BVA56" s="109"/>
      <c r="BVB56" s="109"/>
      <c r="BVC56" s="109"/>
      <c r="BVD56" s="109"/>
      <c r="BVE56" s="109"/>
      <c r="BVF56" s="109"/>
      <c r="BVG56" s="109"/>
      <c r="BVH56" s="109"/>
      <c r="BVI56" s="109"/>
      <c r="BVJ56" s="109"/>
      <c r="BVK56" s="109"/>
      <c r="BVL56" s="109"/>
      <c r="BVM56" s="109"/>
      <c r="BVN56" s="109"/>
      <c r="BVO56" s="109"/>
      <c r="BVP56" s="109"/>
      <c r="BVQ56" s="109"/>
      <c r="BVR56" s="109"/>
      <c r="BVS56" s="109"/>
      <c r="BVT56" s="109"/>
      <c r="BVU56" s="109"/>
      <c r="BVV56" s="109"/>
      <c r="BVW56" s="109"/>
      <c r="BVX56" s="109"/>
      <c r="BVY56" s="109"/>
      <c r="BVZ56" s="109"/>
      <c r="BWA56" s="109"/>
      <c r="BWB56" s="109"/>
      <c r="BWC56" s="109"/>
      <c r="BWD56" s="109"/>
      <c r="BWE56" s="109"/>
      <c r="BWF56" s="109"/>
      <c r="BWG56" s="109"/>
      <c r="BWH56" s="109"/>
      <c r="BWI56" s="109"/>
      <c r="BWJ56" s="109"/>
      <c r="BWK56" s="109"/>
      <c r="BWL56" s="109"/>
      <c r="BWM56" s="109"/>
      <c r="BWN56" s="109"/>
      <c r="BWO56" s="109"/>
      <c r="BWP56" s="109"/>
      <c r="BWQ56" s="109"/>
      <c r="BWR56" s="109"/>
      <c r="BWS56" s="109"/>
      <c r="BWT56" s="109"/>
      <c r="BWU56" s="109"/>
      <c r="BWV56" s="109"/>
      <c r="BWW56" s="109"/>
      <c r="BWX56" s="109"/>
      <c r="BWY56" s="109"/>
      <c r="BWZ56" s="109"/>
      <c r="BXA56" s="109"/>
      <c r="BXB56" s="109"/>
      <c r="BXC56" s="109"/>
      <c r="BXD56" s="109"/>
      <c r="BXE56" s="109"/>
      <c r="BXF56" s="109"/>
      <c r="BXG56" s="109"/>
      <c r="BXH56" s="109"/>
      <c r="BXI56" s="109"/>
      <c r="BXJ56" s="109"/>
      <c r="BXK56" s="109"/>
      <c r="BXL56" s="109"/>
      <c r="BXM56" s="109"/>
      <c r="BXN56" s="109"/>
      <c r="BXO56" s="109"/>
      <c r="BXP56" s="109"/>
      <c r="BXQ56" s="109"/>
      <c r="BXR56" s="109"/>
      <c r="BXS56" s="109"/>
      <c r="BXT56" s="109"/>
      <c r="BXU56" s="109"/>
      <c r="BXV56" s="109"/>
      <c r="BXW56" s="109"/>
      <c r="BXX56" s="109"/>
      <c r="BXY56" s="109"/>
      <c r="BXZ56" s="109"/>
      <c r="BYA56" s="109"/>
      <c r="BYB56" s="109"/>
      <c r="BYC56" s="109"/>
      <c r="BYD56" s="109"/>
      <c r="BYE56" s="109"/>
      <c r="BYF56" s="109"/>
      <c r="BYG56" s="109"/>
      <c r="BYH56" s="109"/>
      <c r="BYI56" s="109"/>
      <c r="BYJ56" s="109"/>
      <c r="BYK56" s="109"/>
      <c r="BYL56" s="109"/>
      <c r="BYM56" s="109"/>
      <c r="BYN56" s="109"/>
      <c r="BYO56" s="109"/>
      <c r="BYP56" s="109"/>
      <c r="BYQ56" s="109"/>
      <c r="BYR56" s="109"/>
      <c r="BYS56" s="109"/>
      <c r="BYT56" s="109"/>
      <c r="BYU56" s="109"/>
      <c r="BYV56" s="109"/>
      <c r="BYW56" s="109"/>
      <c r="BYX56" s="109"/>
      <c r="BYY56" s="109"/>
      <c r="BYZ56" s="109"/>
      <c r="BZA56" s="109"/>
      <c r="BZB56" s="109"/>
      <c r="BZC56" s="109"/>
      <c r="BZD56" s="109"/>
      <c r="BZE56" s="109"/>
      <c r="BZF56" s="109"/>
      <c r="BZG56" s="109"/>
      <c r="BZH56" s="109"/>
      <c r="BZI56" s="109"/>
      <c r="BZJ56" s="109"/>
      <c r="BZK56" s="109"/>
      <c r="BZL56" s="109"/>
      <c r="BZM56" s="109"/>
      <c r="BZN56" s="109"/>
      <c r="BZO56" s="109"/>
      <c r="BZP56" s="109"/>
      <c r="BZQ56" s="109"/>
      <c r="BZR56" s="109"/>
      <c r="BZS56" s="109"/>
      <c r="BZT56" s="109"/>
      <c r="BZU56" s="109"/>
      <c r="BZV56" s="109"/>
      <c r="BZW56" s="109"/>
      <c r="BZX56" s="109"/>
      <c r="BZY56" s="109"/>
      <c r="BZZ56" s="109"/>
      <c r="CAA56" s="109"/>
      <c r="CAB56" s="109"/>
      <c r="CAC56" s="109"/>
      <c r="CAD56" s="109"/>
      <c r="CAE56" s="109"/>
      <c r="CAF56" s="109"/>
      <c r="CAG56" s="109"/>
      <c r="CAH56" s="109"/>
      <c r="CAI56" s="109"/>
      <c r="CAJ56" s="109"/>
      <c r="CAK56" s="109"/>
      <c r="CAL56" s="109"/>
      <c r="CAM56" s="109"/>
      <c r="CAN56" s="109"/>
      <c r="CAO56" s="109"/>
      <c r="CAP56" s="109"/>
      <c r="CAQ56" s="109"/>
      <c r="CAR56" s="109"/>
      <c r="CAS56" s="109"/>
      <c r="CAT56" s="109"/>
      <c r="CAU56" s="109"/>
      <c r="CAV56" s="109"/>
      <c r="CAW56" s="109"/>
      <c r="CAX56" s="109"/>
      <c r="CAY56" s="109"/>
      <c r="CAZ56" s="109"/>
      <c r="CBA56" s="109"/>
      <c r="CBB56" s="109"/>
      <c r="CBC56" s="109"/>
      <c r="CBD56" s="109"/>
      <c r="CBE56" s="109"/>
      <c r="CBF56" s="109"/>
      <c r="CBG56" s="109"/>
      <c r="CBH56" s="109"/>
      <c r="CBI56" s="109"/>
      <c r="CBJ56" s="109"/>
      <c r="CBK56" s="109"/>
      <c r="CBL56" s="109"/>
      <c r="CBM56" s="109"/>
      <c r="CBN56" s="109"/>
      <c r="CBO56" s="109"/>
      <c r="CBP56" s="109"/>
      <c r="CBQ56" s="109"/>
      <c r="CBR56" s="109"/>
      <c r="CBS56" s="109"/>
      <c r="CBT56" s="109"/>
      <c r="CBU56" s="109"/>
      <c r="CBV56" s="109"/>
      <c r="CBW56" s="109"/>
      <c r="CBX56" s="109"/>
      <c r="CBY56" s="109"/>
      <c r="CBZ56" s="109"/>
      <c r="CCA56" s="109"/>
      <c r="CCB56" s="109"/>
      <c r="CCC56" s="109"/>
      <c r="CCD56" s="109"/>
      <c r="CCE56" s="109"/>
      <c r="CCF56" s="109"/>
      <c r="CCG56" s="109"/>
      <c r="CCH56" s="109"/>
      <c r="CCI56" s="109"/>
      <c r="CCJ56" s="109"/>
      <c r="CCK56" s="109"/>
      <c r="CCL56" s="109"/>
      <c r="CCM56" s="109"/>
      <c r="CCN56" s="109"/>
      <c r="CCO56" s="109"/>
      <c r="CCP56" s="109"/>
      <c r="CCQ56" s="109"/>
      <c r="CCR56" s="109"/>
      <c r="CCS56" s="109"/>
      <c r="CCT56" s="109"/>
      <c r="CCU56" s="109"/>
      <c r="CCV56" s="109"/>
      <c r="CCW56" s="109"/>
      <c r="CCX56" s="109"/>
      <c r="CCY56" s="109"/>
      <c r="CCZ56" s="109"/>
      <c r="CDA56" s="109"/>
      <c r="CDB56" s="109"/>
      <c r="CDC56" s="109"/>
      <c r="CDD56" s="109"/>
      <c r="CDE56" s="109"/>
      <c r="CDF56" s="109"/>
      <c r="CDG56" s="109"/>
      <c r="CDH56" s="109"/>
      <c r="CDI56" s="109"/>
      <c r="CDJ56" s="109"/>
      <c r="CDK56" s="109"/>
      <c r="CDL56" s="109"/>
      <c r="CDM56" s="109"/>
      <c r="CDN56" s="109"/>
      <c r="CDO56" s="109"/>
      <c r="CDP56" s="109"/>
      <c r="CDQ56" s="109"/>
      <c r="CDR56" s="109"/>
      <c r="CDS56" s="109"/>
      <c r="CDT56" s="109"/>
      <c r="CDU56" s="109"/>
      <c r="CDV56" s="109"/>
      <c r="CDW56" s="109"/>
      <c r="CDX56" s="109"/>
      <c r="CDY56" s="109"/>
      <c r="CDZ56" s="109"/>
      <c r="CEA56" s="109"/>
      <c r="CEB56" s="109"/>
      <c r="CEC56" s="109"/>
      <c r="CED56" s="109"/>
      <c r="CEE56" s="109"/>
      <c r="CEF56" s="109"/>
      <c r="CEG56" s="109"/>
      <c r="CEH56" s="109"/>
      <c r="CEI56" s="109"/>
      <c r="CEJ56" s="109"/>
      <c r="CEK56" s="109"/>
      <c r="CEL56" s="109"/>
      <c r="CEM56" s="109"/>
      <c r="CEN56" s="109"/>
      <c r="CEO56" s="109"/>
      <c r="CEP56" s="109"/>
      <c r="CEQ56" s="109"/>
      <c r="CER56" s="109"/>
      <c r="CES56" s="109"/>
      <c r="CET56" s="109"/>
      <c r="CEU56" s="109"/>
      <c r="CEV56" s="109"/>
      <c r="CEW56" s="109"/>
      <c r="CEX56" s="109"/>
      <c r="CEY56" s="109"/>
      <c r="CEZ56" s="109"/>
      <c r="CFA56" s="109"/>
      <c r="CFB56" s="109"/>
      <c r="CFC56" s="109"/>
      <c r="CFD56" s="109"/>
      <c r="CFE56" s="109"/>
      <c r="CFF56" s="109"/>
      <c r="CFG56" s="109"/>
      <c r="CFH56" s="109"/>
      <c r="CFI56" s="109"/>
      <c r="CFJ56" s="109"/>
      <c r="CFK56" s="109"/>
      <c r="CFL56" s="109"/>
      <c r="CFM56" s="109"/>
      <c r="CFN56" s="109"/>
      <c r="CFO56" s="109"/>
      <c r="CFP56" s="109"/>
      <c r="CFQ56" s="109"/>
      <c r="CFR56" s="109"/>
      <c r="CFS56" s="109"/>
      <c r="CFT56" s="109"/>
      <c r="CFU56" s="109"/>
      <c r="CFV56" s="109"/>
      <c r="CFW56" s="109"/>
      <c r="CFX56" s="109"/>
      <c r="CFY56" s="109"/>
      <c r="CFZ56" s="109"/>
      <c r="CGA56" s="109"/>
      <c r="CGB56" s="109"/>
      <c r="CGC56" s="109"/>
      <c r="CGD56" s="109"/>
      <c r="CGE56" s="109"/>
      <c r="CGF56" s="109"/>
      <c r="CGG56" s="109"/>
      <c r="CGH56" s="109"/>
      <c r="CGI56" s="109"/>
      <c r="CGJ56" s="109"/>
      <c r="CGK56" s="109"/>
      <c r="CGL56" s="109"/>
      <c r="CGM56" s="109"/>
      <c r="CGN56" s="109"/>
      <c r="CGO56" s="109"/>
      <c r="CGP56" s="109"/>
      <c r="CGQ56" s="109"/>
      <c r="CGR56" s="109"/>
      <c r="CGS56" s="109"/>
      <c r="CGT56" s="109"/>
      <c r="CGU56" s="109"/>
      <c r="CGV56" s="109"/>
      <c r="CGW56" s="109"/>
      <c r="CGX56" s="109"/>
      <c r="CGY56" s="109"/>
      <c r="CGZ56" s="109"/>
      <c r="CHA56" s="109"/>
      <c r="CHB56" s="109"/>
      <c r="CHC56" s="109"/>
      <c r="CHD56" s="109"/>
      <c r="CHE56" s="109"/>
      <c r="CHF56" s="109"/>
      <c r="CHG56" s="109"/>
      <c r="CHH56" s="109"/>
      <c r="CHI56" s="109"/>
      <c r="CHJ56" s="109"/>
      <c r="CHK56" s="109"/>
      <c r="CHL56" s="109"/>
      <c r="CHM56" s="109"/>
      <c r="CHN56" s="109"/>
      <c r="CHO56" s="109"/>
      <c r="CHP56" s="109"/>
      <c r="CHQ56" s="109"/>
      <c r="CHR56" s="109"/>
      <c r="CHS56" s="109"/>
      <c r="CHT56" s="109"/>
      <c r="CHU56" s="109"/>
      <c r="CHV56" s="109"/>
      <c r="CHW56" s="109"/>
      <c r="CHX56" s="109"/>
      <c r="CHY56" s="109"/>
      <c r="CHZ56" s="109"/>
      <c r="CIA56" s="109"/>
      <c r="CIB56" s="109"/>
      <c r="CIC56" s="109"/>
      <c r="CID56" s="109"/>
      <c r="CIE56" s="109"/>
      <c r="CIF56" s="109"/>
      <c r="CIG56" s="109"/>
      <c r="CIH56" s="109"/>
      <c r="CII56" s="109"/>
      <c r="CIJ56" s="109"/>
      <c r="CIK56" s="109"/>
      <c r="CIL56" s="109"/>
      <c r="CIM56" s="109"/>
      <c r="CIN56" s="109"/>
      <c r="CIO56" s="109"/>
      <c r="CIP56" s="109"/>
      <c r="CIQ56" s="109"/>
      <c r="CIR56" s="109"/>
      <c r="CIS56" s="109"/>
      <c r="CIT56" s="109"/>
      <c r="CIU56" s="109"/>
      <c r="CIV56" s="109"/>
      <c r="CIW56" s="109"/>
      <c r="CIX56" s="109"/>
      <c r="CIY56" s="109"/>
      <c r="CIZ56" s="109"/>
      <c r="CJA56" s="109"/>
      <c r="CJB56" s="109"/>
      <c r="CJC56" s="109"/>
      <c r="CJD56" s="109"/>
      <c r="CJE56" s="109"/>
      <c r="CJF56" s="109"/>
      <c r="CJG56" s="109"/>
      <c r="CJH56" s="109"/>
      <c r="CJI56" s="109"/>
      <c r="CJJ56" s="109"/>
      <c r="CJK56" s="109"/>
      <c r="CJL56" s="109"/>
      <c r="CJM56" s="109"/>
      <c r="CJN56" s="109"/>
      <c r="CJO56" s="109"/>
      <c r="CJP56" s="109"/>
      <c r="CJQ56" s="109"/>
      <c r="CJR56" s="109"/>
      <c r="CJS56" s="109"/>
      <c r="CJT56" s="109"/>
      <c r="CJU56" s="109"/>
      <c r="CJV56" s="109"/>
      <c r="CJW56" s="109"/>
      <c r="CJX56" s="109"/>
      <c r="CJY56" s="109"/>
      <c r="CJZ56" s="109"/>
      <c r="CKA56" s="109"/>
      <c r="CKB56" s="109"/>
      <c r="CKC56" s="109"/>
      <c r="CKD56" s="109"/>
      <c r="CKE56" s="109"/>
      <c r="CKF56" s="109"/>
      <c r="CKG56" s="109"/>
      <c r="CKH56" s="109"/>
      <c r="CKI56" s="109"/>
      <c r="CKJ56" s="109"/>
      <c r="CKK56" s="109"/>
      <c r="CKL56" s="109"/>
      <c r="CKM56" s="109"/>
      <c r="CKN56" s="109"/>
      <c r="CKO56" s="109"/>
      <c r="CKP56" s="109"/>
      <c r="CKQ56" s="109"/>
      <c r="CKR56" s="109"/>
      <c r="CKS56" s="109"/>
      <c r="CKT56" s="109"/>
      <c r="CKU56" s="109"/>
      <c r="CKV56" s="109"/>
      <c r="CKW56" s="109"/>
      <c r="CKX56" s="109"/>
      <c r="CKY56" s="109"/>
      <c r="CKZ56" s="109"/>
      <c r="CLA56" s="109"/>
      <c r="CLB56" s="109"/>
      <c r="CLC56" s="109"/>
      <c r="CLD56" s="109"/>
      <c r="CLE56" s="109"/>
      <c r="CLF56" s="109"/>
      <c r="CLG56" s="109"/>
      <c r="CLH56" s="109"/>
      <c r="CLI56" s="109"/>
      <c r="CLJ56" s="109"/>
      <c r="CLK56" s="109"/>
      <c r="CLL56" s="109"/>
      <c r="CLM56" s="109"/>
      <c r="CLN56" s="109"/>
      <c r="CLO56" s="109"/>
      <c r="CLP56" s="109"/>
      <c r="CLQ56" s="109"/>
      <c r="CLR56" s="109"/>
      <c r="CLS56" s="109"/>
      <c r="CLT56" s="109"/>
      <c r="CLU56" s="109"/>
      <c r="CLV56" s="109"/>
      <c r="CLW56" s="109"/>
      <c r="CLX56" s="109"/>
      <c r="CLY56" s="109"/>
      <c r="CLZ56" s="109"/>
      <c r="CMA56" s="109"/>
      <c r="CMB56" s="109"/>
      <c r="CMC56" s="109"/>
      <c r="CMD56" s="109"/>
      <c r="CME56" s="109"/>
      <c r="CMF56" s="109"/>
      <c r="CMG56" s="109"/>
      <c r="CMH56" s="109"/>
      <c r="CMI56" s="109"/>
      <c r="CMJ56" s="109"/>
      <c r="CMK56" s="109"/>
      <c r="CML56" s="109"/>
      <c r="CMM56" s="109"/>
      <c r="CMN56" s="109"/>
      <c r="CMO56" s="109"/>
      <c r="CMP56" s="109"/>
      <c r="CMQ56" s="109"/>
      <c r="CMR56" s="109"/>
      <c r="CMS56" s="109"/>
      <c r="CMT56" s="109"/>
      <c r="CMU56" s="109"/>
      <c r="CMV56" s="109"/>
      <c r="CMW56" s="109"/>
      <c r="CMX56" s="109"/>
      <c r="CMY56" s="109"/>
      <c r="CMZ56" s="109"/>
      <c r="CNA56" s="109"/>
      <c r="CNB56" s="109"/>
      <c r="CNC56" s="109"/>
      <c r="CND56" s="109"/>
      <c r="CNE56" s="109"/>
      <c r="CNF56" s="109"/>
      <c r="CNG56" s="109"/>
      <c r="CNH56" s="109"/>
      <c r="CNI56" s="109"/>
      <c r="CNJ56" s="109"/>
      <c r="CNK56" s="109"/>
      <c r="CNL56" s="109"/>
      <c r="CNM56" s="109"/>
      <c r="CNN56" s="109"/>
      <c r="CNO56" s="109"/>
      <c r="CNP56" s="109"/>
      <c r="CNQ56" s="109"/>
      <c r="CNR56" s="109"/>
      <c r="CNS56" s="109"/>
      <c r="CNT56" s="109"/>
      <c r="CNU56" s="109"/>
      <c r="CNV56" s="109"/>
      <c r="CNW56" s="109"/>
      <c r="CNX56" s="109"/>
      <c r="CNY56" s="109"/>
      <c r="CNZ56" s="109"/>
      <c r="COA56" s="109"/>
      <c r="COB56" s="109"/>
      <c r="COC56" s="109"/>
      <c r="COD56" s="109"/>
      <c r="COE56" s="109"/>
      <c r="COF56" s="109"/>
      <c r="COG56" s="109"/>
      <c r="COH56" s="109"/>
      <c r="COI56" s="109"/>
      <c r="COJ56" s="109"/>
      <c r="COK56" s="109"/>
      <c r="COL56" s="109"/>
      <c r="COM56" s="109"/>
      <c r="CON56" s="109"/>
      <c r="COO56" s="109"/>
      <c r="COP56" s="109"/>
      <c r="COQ56" s="109"/>
      <c r="COR56" s="109"/>
      <c r="COS56" s="109"/>
      <c r="COT56" s="109"/>
      <c r="COU56" s="109"/>
      <c r="COV56" s="109"/>
      <c r="COW56" s="109"/>
      <c r="COX56" s="109"/>
      <c r="COY56" s="109"/>
      <c r="COZ56" s="109"/>
      <c r="CPA56" s="109"/>
      <c r="CPB56" s="109"/>
      <c r="CPC56" s="109"/>
      <c r="CPD56" s="109"/>
      <c r="CPE56" s="109"/>
      <c r="CPF56" s="109"/>
      <c r="CPG56" s="109"/>
      <c r="CPH56" s="109"/>
      <c r="CPI56" s="109"/>
      <c r="CPJ56" s="109"/>
      <c r="CPK56" s="109"/>
      <c r="CPL56" s="109"/>
      <c r="CPM56" s="109"/>
      <c r="CPN56" s="109"/>
      <c r="CPO56" s="109"/>
      <c r="CPP56" s="109"/>
      <c r="CPQ56" s="109"/>
      <c r="CPR56" s="109"/>
      <c r="CPS56" s="109"/>
      <c r="CPT56" s="109"/>
      <c r="CPU56" s="109"/>
      <c r="CPV56" s="109"/>
      <c r="CPW56" s="109"/>
      <c r="CPX56" s="109"/>
      <c r="CPY56" s="109"/>
      <c r="CPZ56" s="109"/>
      <c r="CQA56" s="109"/>
      <c r="CQB56" s="109"/>
      <c r="CQC56" s="109"/>
      <c r="CQD56" s="109"/>
      <c r="CQE56" s="109"/>
      <c r="CQF56" s="109"/>
      <c r="CQG56" s="109"/>
      <c r="CQH56" s="109"/>
      <c r="CQI56" s="109"/>
      <c r="CQJ56" s="109"/>
      <c r="CQK56" s="109"/>
      <c r="CQL56" s="109"/>
      <c r="CQM56" s="109"/>
      <c r="CQN56" s="109"/>
      <c r="CQO56" s="109"/>
      <c r="CQP56" s="109"/>
      <c r="CQQ56" s="109"/>
      <c r="CQR56" s="109"/>
      <c r="CQS56" s="109"/>
      <c r="CQT56" s="109"/>
      <c r="CQU56" s="109"/>
      <c r="CQV56" s="109"/>
      <c r="CQW56" s="109"/>
      <c r="CQX56" s="109"/>
      <c r="CQY56" s="109"/>
      <c r="CQZ56" s="109"/>
      <c r="CRA56" s="109"/>
      <c r="CRB56" s="109"/>
      <c r="CRC56" s="109"/>
      <c r="CRD56" s="109"/>
      <c r="CRE56" s="109"/>
      <c r="CRF56" s="109"/>
      <c r="CRG56" s="109"/>
      <c r="CRH56" s="109"/>
      <c r="CRI56" s="109"/>
      <c r="CRJ56" s="109"/>
      <c r="CRK56" s="109"/>
      <c r="CRL56" s="109"/>
      <c r="CRM56" s="109"/>
      <c r="CRN56" s="109"/>
      <c r="CRO56" s="109"/>
      <c r="CRP56" s="109"/>
      <c r="CRQ56" s="109"/>
      <c r="CRR56" s="109"/>
      <c r="CRS56" s="109"/>
      <c r="CRT56" s="109"/>
      <c r="CRU56" s="109"/>
      <c r="CRV56" s="109"/>
      <c r="CRW56" s="109"/>
      <c r="CRX56" s="109"/>
      <c r="CRY56" s="109"/>
      <c r="CRZ56" s="109"/>
      <c r="CSA56" s="109"/>
      <c r="CSB56" s="109"/>
      <c r="CSC56" s="109"/>
      <c r="CSD56" s="109"/>
      <c r="CSE56" s="109"/>
      <c r="CSF56" s="109"/>
      <c r="CSG56" s="109"/>
      <c r="CSH56" s="109"/>
      <c r="CSI56" s="109"/>
      <c r="CSJ56" s="109"/>
      <c r="CSK56" s="109"/>
      <c r="CSL56" s="109"/>
      <c r="CSM56" s="109"/>
      <c r="CSN56" s="109"/>
      <c r="CSO56" s="109"/>
      <c r="CSP56" s="109"/>
      <c r="CSQ56" s="109"/>
      <c r="CSR56" s="109"/>
      <c r="CSS56" s="109"/>
      <c r="CST56" s="109"/>
      <c r="CSU56" s="109"/>
      <c r="CSV56" s="109"/>
      <c r="CSW56" s="109"/>
      <c r="CSX56" s="109"/>
      <c r="CSY56" s="109"/>
      <c r="CSZ56" s="109"/>
      <c r="CTA56" s="109"/>
      <c r="CTB56" s="109"/>
      <c r="CTC56" s="109"/>
      <c r="CTD56" s="109"/>
      <c r="CTE56" s="109"/>
      <c r="CTF56" s="109"/>
      <c r="CTG56" s="109"/>
      <c r="CTH56" s="109"/>
      <c r="CTI56" s="109"/>
      <c r="CTJ56" s="109"/>
      <c r="CTK56" s="109"/>
      <c r="CTL56" s="109"/>
      <c r="CTM56" s="109"/>
      <c r="CTN56" s="109"/>
      <c r="CTO56" s="109"/>
      <c r="CTP56" s="109"/>
      <c r="CTQ56" s="109"/>
      <c r="CTR56" s="109"/>
      <c r="CTS56" s="109"/>
      <c r="CTT56" s="109"/>
      <c r="CTU56" s="109"/>
      <c r="CTV56" s="109"/>
      <c r="CTW56" s="109"/>
      <c r="CTX56" s="109"/>
      <c r="CTY56" s="109"/>
      <c r="CTZ56" s="109"/>
      <c r="CUA56" s="109"/>
      <c r="CUB56" s="109"/>
      <c r="CUC56" s="109"/>
      <c r="CUD56" s="109"/>
      <c r="CUE56" s="109"/>
      <c r="CUF56" s="109"/>
      <c r="CUG56" s="109"/>
      <c r="CUH56" s="109"/>
      <c r="CUI56" s="109"/>
      <c r="CUJ56" s="109"/>
      <c r="CUK56" s="109"/>
      <c r="CUL56" s="109"/>
      <c r="CUM56" s="109"/>
      <c r="CUN56" s="109"/>
      <c r="CUO56" s="109"/>
      <c r="CUP56" s="109"/>
      <c r="CUQ56" s="109"/>
      <c r="CUR56" s="109"/>
      <c r="CUS56" s="109"/>
      <c r="CUT56" s="109"/>
      <c r="CUU56" s="109"/>
      <c r="CUV56" s="109"/>
      <c r="CUW56" s="109"/>
      <c r="CUX56" s="109"/>
      <c r="CUY56" s="109"/>
      <c r="CUZ56" s="109"/>
      <c r="CVA56" s="109"/>
      <c r="CVB56" s="109"/>
      <c r="CVC56" s="109"/>
      <c r="CVD56" s="109"/>
      <c r="CVE56" s="109"/>
      <c r="CVF56" s="109"/>
      <c r="CVG56" s="109"/>
      <c r="CVH56" s="109"/>
      <c r="CVI56" s="109"/>
      <c r="CVJ56" s="109"/>
      <c r="CVK56" s="109"/>
      <c r="CVL56" s="109"/>
      <c r="CVM56" s="109"/>
      <c r="CVN56" s="109"/>
      <c r="CVO56" s="109"/>
      <c r="CVP56" s="109"/>
      <c r="CVQ56" s="109"/>
      <c r="CVR56" s="109"/>
      <c r="CVS56" s="109"/>
      <c r="CVT56" s="109"/>
      <c r="CVU56" s="109"/>
      <c r="CVV56" s="109"/>
      <c r="CVW56" s="109"/>
      <c r="CVX56" s="109"/>
      <c r="CVY56" s="109"/>
      <c r="CVZ56" s="109"/>
      <c r="CWA56" s="109"/>
      <c r="CWB56" s="109"/>
      <c r="CWC56" s="109"/>
      <c r="CWD56" s="109"/>
      <c r="CWE56" s="109"/>
      <c r="CWF56" s="109"/>
      <c r="CWG56" s="109"/>
      <c r="CWH56" s="109"/>
      <c r="CWI56" s="109"/>
      <c r="CWJ56" s="109"/>
      <c r="CWK56" s="109"/>
      <c r="CWL56" s="109"/>
      <c r="CWM56" s="109"/>
      <c r="CWN56" s="109"/>
      <c r="CWO56" s="109"/>
      <c r="CWP56" s="109"/>
      <c r="CWQ56" s="109"/>
      <c r="CWR56" s="109"/>
      <c r="CWS56" s="109"/>
      <c r="CWT56" s="109"/>
      <c r="CWU56" s="109"/>
      <c r="CWV56" s="109"/>
      <c r="CWW56" s="109"/>
      <c r="CWX56" s="109"/>
      <c r="CWY56" s="109"/>
      <c r="CWZ56" s="109"/>
      <c r="CXA56" s="109"/>
      <c r="CXB56" s="109"/>
      <c r="CXC56" s="109"/>
      <c r="CXD56" s="109"/>
      <c r="CXE56" s="109"/>
      <c r="CXF56" s="109"/>
      <c r="CXG56" s="109"/>
      <c r="CXH56" s="109"/>
      <c r="CXI56" s="109"/>
      <c r="CXJ56" s="109"/>
      <c r="CXK56" s="109"/>
      <c r="CXL56" s="109"/>
      <c r="CXM56" s="109"/>
      <c r="CXN56" s="109"/>
      <c r="CXO56" s="109"/>
      <c r="CXP56" s="109"/>
      <c r="CXQ56" s="109"/>
      <c r="CXR56" s="109"/>
      <c r="CXS56" s="109"/>
      <c r="CXT56" s="109"/>
      <c r="CXU56" s="109"/>
      <c r="CXV56" s="109"/>
      <c r="CXW56" s="109"/>
      <c r="CXX56" s="109"/>
      <c r="CXY56" s="109"/>
      <c r="CXZ56" s="109"/>
      <c r="CYA56" s="109"/>
      <c r="CYB56" s="109"/>
      <c r="CYC56" s="109"/>
      <c r="CYD56" s="109"/>
      <c r="CYE56" s="109"/>
      <c r="CYF56" s="109"/>
      <c r="CYG56" s="109"/>
      <c r="CYH56" s="109"/>
      <c r="CYI56" s="109"/>
      <c r="CYJ56" s="109"/>
      <c r="CYK56" s="109"/>
      <c r="CYL56" s="109"/>
      <c r="CYM56" s="109"/>
      <c r="CYN56" s="109"/>
      <c r="CYO56" s="109"/>
      <c r="CYP56" s="109"/>
      <c r="CYQ56" s="109"/>
      <c r="CYR56" s="109"/>
      <c r="CYS56" s="109"/>
      <c r="CYT56" s="109"/>
      <c r="CYU56" s="109"/>
      <c r="CYV56" s="109"/>
      <c r="CYW56" s="109"/>
      <c r="CYX56" s="109"/>
      <c r="CYY56" s="109"/>
      <c r="CYZ56" s="109"/>
      <c r="CZA56" s="109"/>
      <c r="CZB56" s="109"/>
      <c r="CZC56" s="109"/>
      <c r="CZD56" s="109"/>
      <c r="CZE56" s="109"/>
      <c r="CZF56" s="109"/>
      <c r="CZG56" s="109"/>
      <c r="CZH56" s="109"/>
      <c r="CZI56" s="109"/>
      <c r="CZJ56" s="109"/>
      <c r="CZK56" s="109"/>
      <c r="CZL56" s="109"/>
      <c r="CZM56" s="109"/>
      <c r="CZN56" s="109"/>
      <c r="CZO56" s="109"/>
      <c r="CZP56" s="109"/>
      <c r="CZQ56" s="109"/>
      <c r="CZR56" s="109"/>
      <c r="CZS56" s="109"/>
      <c r="CZT56" s="109"/>
      <c r="CZU56" s="109"/>
      <c r="CZV56" s="109"/>
      <c r="CZW56" s="109"/>
      <c r="CZX56" s="109"/>
      <c r="CZY56" s="109"/>
      <c r="CZZ56" s="109"/>
      <c r="DAA56" s="109"/>
      <c r="DAB56" s="109"/>
      <c r="DAC56" s="109"/>
      <c r="DAD56" s="109"/>
      <c r="DAE56" s="109"/>
      <c r="DAF56" s="109"/>
      <c r="DAG56" s="109"/>
      <c r="DAH56" s="109"/>
      <c r="DAI56" s="109"/>
      <c r="DAJ56" s="109"/>
      <c r="DAK56" s="109"/>
      <c r="DAL56" s="109"/>
      <c r="DAM56" s="109"/>
      <c r="DAN56" s="109"/>
      <c r="DAO56" s="109"/>
      <c r="DAP56" s="109"/>
      <c r="DAQ56" s="109"/>
      <c r="DAR56" s="109"/>
      <c r="DAS56" s="109"/>
      <c r="DAT56" s="109"/>
      <c r="DAU56" s="109"/>
      <c r="DAV56" s="109"/>
      <c r="DAW56" s="109"/>
      <c r="DAX56" s="109"/>
      <c r="DAY56" s="109"/>
      <c r="DAZ56" s="109"/>
      <c r="DBA56" s="109"/>
      <c r="DBB56" s="109"/>
      <c r="DBC56" s="109"/>
      <c r="DBD56" s="109"/>
      <c r="DBE56" s="109"/>
      <c r="DBF56" s="109"/>
      <c r="DBG56" s="109"/>
      <c r="DBH56" s="109"/>
      <c r="DBI56" s="109"/>
      <c r="DBJ56" s="109"/>
      <c r="DBK56" s="109"/>
      <c r="DBL56" s="109"/>
      <c r="DBM56" s="109"/>
      <c r="DBN56" s="109"/>
      <c r="DBO56" s="109"/>
      <c r="DBP56" s="109"/>
      <c r="DBQ56" s="109"/>
      <c r="DBR56" s="109"/>
      <c r="DBS56" s="109"/>
      <c r="DBT56" s="109"/>
      <c r="DBU56" s="109"/>
      <c r="DBV56" s="109"/>
      <c r="DBW56" s="109"/>
      <c r="DBX56" s="109"/>
      <c r="DBY56" s="109"/>
      <c r="DBZ56" s="109"/>
      <c r="DCA56" s="109"/>
      <c r="DCB56" s="109"/>
      <c r="DCC56" s="109"/>
      <c r="DCD56" s="109"/>
      <c r="DCE56" s="109"/>
      <c r="DCF56" s="109"/>
      <c r="DCG56" s="109"/>
      <c r="DCH56" s="109"/>
      <c r="DCI56" s="109"/>
      <c r="DCJ56" s="109"/>
      <c r="DCK56" s="109"/>
      <c r="DCL56" s="109"/>
      <c r="DCM56" s="109"/>
      <c r="DCN56" s="109"/>
      <c r="DCO56" s="109"/>
      <c r="DCP56" s="109"/>
      <c r="DCQ56" s="109"/>
      <c r="DCR56" s="109"/>
      <c r="DCS56" s="109"/>
      <c r="DCT56" s="109"/>
      <c r="DCU56" s="109"/>
      <c r="DCV56" s="109"/>
      <c r="DCW56" s="109"/>
      <c r="DCX56" s="109"/>
      <c r="DCY56" s="109"/>
      <c r="DCZ56" s="109"/>
      <c r="DDA56" s="109"/>
      <c r="DDB56" s="109"/>
      <c r="DDC56" s="109"/>
      <c r="DDD56" s="109"/>
      <c r="DDE56" s="109"/>
      <c r="DDF56" s="109"/>
      <c r="DDG56" s="109"/>
      <c r="DDH56" s="109"/>
      <c r="DDI56" s="109"/>
      <c r="DDJ56" s="109"/>
      <c r="DDK56" s="109"/>
      <c r="DDL56" s="109"/>
      <c r="DDM56" s="109"/>
      <c r="DDN56" s="109"/>
      <c r="DDO56" s="109"/>
      <c r="DDP56" s="109"/>
      <c r="DDQ56" s="109"/>
      <c r="DDR56" s="109"/>
      <c r="DDS56" s="109"/>
      <c r="DDT56" s="109"/>
      <c r="DDU56" s="109"/>
      <c r="DDV56" s="109"/>
      <c r="DDW56" s="109"/>
      <c r="DDX56" s="109"/>
      <c r="DDY56" s="109"/>
      <c r="DDZ56" s="109"/>
      <c r="DEA56" s="109"/>
      <c r="DEB56" s="109"/>
      <c r="DEC56" s="109"/>
      <c r="DED56" s="109"/>
      <c r="DEE56" s="109"/>
      <c r="DEF56" s="109"/>
      <c r="DEG56" s="109"/>
      <c r="DEH56" s="109"/>
      <c r="DEI56" s="109"/>
      <c r="DEJ56" s="109"/>
      <c r="DEK56" s="109"/>
      <c r="DEL56" s="109"/>
      <c r="DEM56" s="109"/>
      <c r="DEN56" s="109"/>
      <c r="DEO56" s="109"/>
      <c r="DEP56" s="109"/>
      <c r="DEQ56" s="109"/>
      <c r="DER56" s="109"/>
      <c r="DES56" s="109"/>
      <c r="DET56" s="109"/>
      <c r="DEU56" s="109"/>
      <c r="DEV56" s="109"/>
      <c r="DEW56" s="109"/>
      <c r="DEX56" s="109"/>
      <c r="DEY56" s="109"/>
      <c r="DEZ56" s="109"/>
      <c r="DFA56" s="109"/>
      <c r="DFB56" s="109"/>
      <c r="DFC56" s="109"/>
      <c r="DFD56" s="109"/>
      <c r="DFE56" s="109"/>
      <c r="DFF56" s="109"/>
      <c r="DFG56" s="109"/>
      <c r="DFH56" s="109"/>
      <c r="DFI56" s="109"/>
      <c r="DFJ56" s="109"/>
      <c r="DFK56" s="109"/>
      <c r="DFL56" s="109"/>
      <c r="DFM56" s="109"/>
      <c r="DFN56" s="109"/>
      <c r="DFO56" s="109"/>
      <c r="DFP56" s="109"/>
      <c r="DFQ56" s="109"/>
      <c r="DFR56" s="109"/>
      <c r="DFS56" s="109"/>
      <c r="DFT56" s="109"/>
      <c r="DFU56" s="109"/>
      <c r="DFV56" s="109"/>
      <c r="DFW56" s="109"/>
      <c r="DFX56" s="109"/>
      <c r="DFY56" s="109"/>
      <c r="DFZ56" s="109"/>
      <c r="DGA56" s="109"/>
      <c r="DGB56" s="109"/>
      <c r="DGC56" s="109"/>
      <c r="DGD56" s="109"/>
      <c r="DGE56" s="109"/>
      <c r="DGF56" s="109"/>
      <c r="DGG56" s="109"/>
      <c r="DGH56" s="109"/>
      <c r="DGI56" s="109"/>
      <c r="DGJ56" s="109"/>
      <c r="DGK56" s="109"/>
      <c r="DGL56" s="109"/>
      <c r="DGM56" s="109"/>
      <c r="DGN56" s="109"/>
      <c r="DGO56" s="109"/>
      <c r="DGP56" s="109"/>
      <c r="DGQ56" s="109"/>
      <c r="DGR56" s="109"/>
      <c r="DGS56" s="109"/>
      <c r="DGT56" s="109"/>
      <c r="DGU56" s="109"/>
      <c r="DGV56" s="109"/>
      <c r="DGW56" s="109"/>
      <c r="DGX56" s="109"/>
      <c r="DGY56" s="109"/>
      <c r="DGZ56" s="109"/>
      <c r="DHA56" s="109"/>
      <c r="DHB56" s="109"/>
      <c r="DHC56" s="109"/>
      <c r="DHD56" s="109"/>
      <c r="DHE56" s="109"/>
      <c r="DHF56" s="109"/>
      <c r="DHG56" s="109"/>
      <c r="DHH56" s="109"/>
      <c r="DHI56" s="109"/>
      <c r="DHJ56" s="109"/>
      <c r="DHK56" s="109"/>
      <c r="DHL56" s="109"/>
      <c r="DHM56" s="109"/>
      <c r="DHN56" s="109"/>
      <c r="DHO56" s="109"/>
      <c r="DHP56" s="109"/>
      <c r="DHQ56" s="109"/>
      <c r="DHR56" s="109"/>
      <c r="DHS56" s="109"/>
      <c r="DHT56" s="109"/>
      <c r="DHU56" s="109"/>
      <c r="DHV56" s="109"/>
      <c r="DHW56" s="109"/>
      <c r="DHX56" s="109"/>
      <c r="DHY56" s="109"/>
      <c r="DHZ56" s="109"/>
      <c r="DIA56" s="109"/>
      <c r="DIB56" s="109"/>
      <c r="DIC56" s="109"/>
      <c r="DID56" s="109"/>
      <c r="DIE56" s="109"/>
      <c r="DIF56" s="109"/>
      <c r="DIG56" s="109"/>
      <c r="DIH56" s="109"/>
      <c r="DII56" s="109"/>
      <c r="DIJ56" s="109"/>
      <c r="DIK56" s="109"/>
      <c r="DIL56" s="109"/>
      <c r="DIM56" s="109"/>
      <c r="DIN56" s="109"/>
      <c r="DIO56" s="109"/>
      <c r="DIP56" s="109"/>
      <c r="DIQ56" s="109"/>
      <c r="DIR56" s="109"/>
      <c r="DIS56" s="109"/>
      <c r="DIT56" s="109"/>
      <c r="DIU56" s="109"/>
      <c r="DIV56" s="109"/>
      <c r="DIW56" s="109"/>
      <c r="DIX56" s="109"/>
      <c r="DIY56" s="109"/>
      <c r="DIZ56" s="109"/>
      <c r="DJA56" s="109"/>
      <c r="DJB56" s="109"/>
      <c r="DJC56" s="109"/>
      <c r="DJD56" s="109"/>
      <c r="DJE56" s="109"/>
      <c r="DJF56" s="109"/>
      <c r="DJG56" s="109"/>
      <c r="DJH56" s="109"/>
      <c r="DJI56" s="109"/>
      <c r="DJJ56" s="109"/>
      <c r="DJK56" s="109"/>
      <c r="DJL56" s="109"/>
      <c r="DJM56" s="109"/>
      <c r="DJN56" s="109"/>
      <c r="DJO56" s="109"/>
      <c r="DJP56" s="109"/>
      <c r="DJQ56" s="109"/>
      <c r="DJR56" s="109"/>
      <c r="DJS56" s="109"/>
      <c r="DJT56" s="109"/>
      <c r="DJU56" s="109"/>
      <c r="DJV56" s="109"/>
      <c r="DJW56" s="109"/>
      <c r="DJX56" s="109"/>
      <c r="DJY56" s="109"/>
      <c r="DJZ56" s="109"/>
      <c r="DKA56" s="109"/>
      <c r="DKB56" s="109"/>
      <c r="DKC56" s="109"/>
      <c r="DKD56" s="109"/>
      <c r="DKE56" s="109"/>
      <c r="DKF56" s="109"/>
      <c r="DKG56" s="109"/>
      <c r="DKH56" s="109"/>
      <c r="DKI56" s="109"/>
      <c r="DKJ56" s="109"/>
      <c r="DKK56" s="109"/>
      <c r="DKL56" s="109"/>
      <c r="DKM56" s="109"/>
      <c r="DKN56" s="109"/>
      <c r="DKO56" s="109"/>
      <c r="DKP56" s="109"/>
      <c r="DKQ56" s="109"/>
      <c r="DKR56" s="109"/>
      <c r="DKS56" s="109"/>
      <c r="DKT56" s="109"/>
      <c r="DKU56" s="109"/>
      <c r="DKV56" s="109"/>
      <c r="DKW56" s="109"/>
      <c r="DKX56" s="109"/>
      <c r="DKY56" s="109"/>
      <c r="DKZ56" s="109"/>
      <c r="DLA56" s="109"/>
      <c r="DLB56" s="109"/>
      <c r="DLC56" s="109"/>
      <c r="DLD56" s="109"/>
      <c r="DLE56" s="109"/>
      <c r="DLF56" s="109"/>
      <c r="DLG56" s="109"/>
      <c r="DLH56" s="109"/>
      <c r="DLI56" s="109"/>
      <c r="DLJ56" s="109"/>
      <c r="DLK56" s="109"/>
      <c r="DLL56" s="109"/>
      <c r="DLM56" s="109"/>
      <c r="DLN56" s="109"/>
      <c r="DLO56" s="109"/>
      <c r="DLP56" s="109"/>
      <c r="DLQ56" s="109"/>
      <c r="DLR56" s="109"/>
      <c r="DLS56" s="109"/>
      <c r="DLT56" s="109"/>
      <c r="DLU56" s="109"/>
      <c r="DLV56" s="109"/>
      <c r="DLW56" s="109"/>
      <c r="DLX56" s="109"/>
      <c r="DLY56" s="109"/>
      <c r="DLZ56" s="109"/>
      <c r="DMA56" s="109"/>
      <c r="DMB56" s="109"/>
      <c r="DMC56" s="109"/>
      <c r="DMD56" s="109"/>
      <c r="DME56" s="109"/>
      <c r="DMF56" s="109"/>
      <c r="DMG56" s="109"/>
      <c r="DMH56" s="109"/>
      <c r="DMI56" s="109"/>
      <c r="DMJ56" s="109"/>
      <c r="DMK56" s="109"/>
      <c r="DML56" s="109"/>
      <c r="DMM56" s="109"/>
      <c r="DMN56" s="109"/>
      <c r="DMO56" s="109"/>
      <c r="DMP56" s="109"/>
      <c r="DMQ56" s="109"/>
      <c r="DMR56" s="109"/>
      <c r="DMS56" s="109"/>
      <c r="DMT56" s="109"/>
      <c r="DMU56" s="109"/>
      <c r="DMV56" s="109"/>
      <c r="DMW56" s="109"/>
      <c r="DMX56" s="109"/>
      <c r="DMY56" s="109"/>
      <c r="DMZ56" s="109"/>
      <c r="DNA56" s="109"/>
      <c r="DNB56" s="109"/>
      <c r="DNC56" s="109"/>
      <c r="DND56" s="109"/>
      <c r="DNE56" s="109"/>
      <c r="DNF56" s="109"/>
      <c r="DNG56" s="109"/>
      <c r="DNH56" s="109"/>
      <c r="DNI56" s="109"/>
      <c r="DNJ56" s="109"/>
      <c r="DNK56" s="109"/>
      <c r="DNL56" s="109"/>
      <c r="DNM56" s="109"/>
      <c r="DNN56" s="109"/>
      <c r="DNO56" s="109"/>
      <c r="DNP56" s="109"/>
      <c r="DNQ56" s="109"/>
      <c r="DNR56" s="109"/>
      <c r="DNS56" s="109"/>
      <c r="DNT56" s="109"/>
      <c r="DNU56" s="109"/>
      <c r="DNV56" s="109"/>
      <c r="DNW56" s="109"/>
      <c r="DNX56" s="109"/>
      <c r="DNY56" s="109"/>
      <c r="DNZ56" s="109"/>
      <c r="DOA56" s="109"/>
      <c r="DOB56" s="109"/>
      <c r="DOC56" s="109"/>
      <c r="DOD56" s="109"/>
      <c r="DOE56" s="109"/>
      <c r="DOF56" s="109"/>
      <c r="DOG56" s="109"/>
      <c r="DOH56" s="109"/>
      <c r="DOI56" s="109"/>
      <c r="DOJ56" s="109"/>
      <c r="DOK56" s="109"/>
      <c r="DOL56" s="109"/>
      <c r="DOM56" s="109"/>
      <c r="DON56" s="109"/>
      <c r="DOO56" s="109"/>
      <c r="DOP56" s="109"/>
      <c r="DOQ56" s="109"/>
      <c r="DOR56" s="109"/>
      <c r="DOS56" s="109"/>
      <c r="DOT56" s="109"/>
      <c r="DOU56" s="109"/>
      <c r="DOV56" s="109"/>
      <c r="DOW56" s="109"/>
      <c r="DOX56" s="109"/>
      <c r="DOY56" s="109"/>
      <c r="DOZ56" s="109"/>
      <c r="DPA56" s="109"/>
      <c r="DPB56" s="109"/>
      <c r="DPC56" s="109"/>
      <c r="DPD56" s="109"/>
      <c r="DPE56" s="109"/>
      <c r="DPF56" s="109"/>
      <c r="DPG56" s="109"/>
      <c r="DPH56" s="109"/>
      <c r="DPI56" s="109"/>
      <c r="DPJ56" s="109"/>
      <c r="DPK56" s="109"/>
      <c r="DPL56" s="109"/>
      <c r="DPM56" s="109"/>
      <c r="DPN56" s="109"/>
      <c r="DPO56" s="109"/>
      <c r="DPP56" s="109"/>
      <c r="DPQ56" s="109"/>
      <c r="DPR56" s="109"/>
      <c r="DPS56" s="109"/>
      <c r="DPT56" s="109"/>
      <c r="DPU56" s="109"/>
      <c r="DPV56" s="109"/>
      <c r="DPW56" s="109"/>
      <c r="DPX56" s="109"/>
      <c r="DPY56" s="109"/>
      <c r="DPZ56" s="109"/>
      <c r="DQA56" s="109"/>
      <c r="DQB56" s="109"/>
      <c r="DQC56" s="109"/>
      <c r="DQD56" s="109"/>
      <c r="DQE56" s="109"/>
      <c r="DQF56" s="109"/>
      <c r="DQG56" s="109"/>
      <c r="DQH56" s="109"/>
      <c r="DQI56" s="109"/>
      <c r="DQJ56" s="109"/>
      <c r="DQK56" s="109"/>
      <c r="DQL56" s="109"/>
      <c r="DQM56" s="109"/>
      <c r="DQN56" s="109"/>
      <c r="DQO56" s="109"/>
      <c r="DQP56" s="109"/>
      <c r="DQQ56" s="109"/>
      <c r="DQR56" s="109"/>
      <c r="DQS56" s="109"/>
      <c r="DQT56" s="109"/>
      <c r="DQU56" s="109"/>
      <c r="DQV56" s="109"/>
      <c r="DQW56" s="109"/>
      <c r="DQX56" s="109"/>
      <c r="DQY56" s="109"/>
      <c r="DQZ56" s="109"/>
      <c r="DRA56" s="109"/>
      <c r="DRB56" s="109"/>
      <c r="DRC56" s="109"/>
      <c r="DRD56" s="109"/>
      <c r="DRE56" s="109"/>
      <c r="DRF56" s="109"/>
      <c r="DRG56" s="109"/>
      <c r="DRH56" s="109"/>
      <c r="DRI56" s="109"/>
      <c r="DRJ56" s="109"/>
      <c r="DRK56" s="109"/>
      <c r="DRL56" s="109"/>
      <c r="DRM56" s="109"/>
      <c r="DRN56" s="109"/>
      <c r="DRO56" s="109"/>
      <c r="DRP56" s="109"/>
      <c r="DRQ56" s="109"/>
      <c r="DRR56" s="109"/>
      <c r="DRS56" s="109"/>
      <c r="DRT56" s="109"/>
      <c r="DRU56" s="109"/>
      <c r="DRV56" s="109"/>
      <c r="DRW56" s="109"/>
      <c r="DRX56" s="109"/>
      <c r="DRY56" s="109"/>
      <c r="DRZ56" s="109"/>
      <c r="DSA56" s="109"/>
      <c r="DSB56" s="109"/>
      <c r="DSC56" s="109"/>
      <c r="DSD56" s="109"/>
      <c r="DSE56" s="109"/>
      <c r="DSF56" s="109"/>
      <c r="DSG56" s="109"/>
      <c r="DSH56" s="109"/>
      <c r="DSI56" s="109"/>
      <c r="DSJ56" s="109"/>
      <c r="DSK56" s="109"/>
      <c r="DSL56" s="109"/>
      <c r="DSM56" s="109"/>
      <c r="DSN56" s="109"/>
      <c r="DSO56" s="109"/>
      <c r="DSP56" s="109"/>
      <c r="DSQ56" s="109"/>
      <c r="DSR56" s="109"/>
      <c r="DSS56" s="109"/>
      <c r="DST56" s="109"/>
      <c r="DSU56" s="109"/>
      <c r="DSV56" s="109"/>
      <c r="DSW56" s="109"/>
      <c r="DSX56" s="109"/>
      <c r="DSY56" s="109"/>
      <c r="DSZ56" s="109"/>
      <c r="DTA56" s="109"/>
      <c r="DTB56" s="109"/>
      <c r="DTC56" s="109"/>
      <c r="DTD56" s="109"/>
      <c r="DTE56" s="109"/>
      <c r="DTF56" s="109"/>
      <c r="DTG56" s="109"/>
      <c r="DTH56" s="109"/>
      <c r="DTI56" s="109"/>
      <c r="DTJ56" s="109"/>
      <c r="DTK56" s="109"/>
      <c r="DTL56" s="109"/>
      <c r="DTM56" s="109"/>
      <c r="DTN56" s="109"/>
      <c r="DTO56" s="109"/>
      <c r="DTP56" s="109"/>
      <c r="DTQ56" s="109"/>
      <c r="DTR56" s="109"/>
      <c r="DTS56" s="109"/>
      <c r="DTT56" s="109"/>
      <c r="DTU56" s="109"/>
      <c r="DTV56" s="109"/>
      <c r="DTW56" s="109"/>
      <c r="DTX56" s="109"/>
      <c r="DTY56" s="109"/>
      <c r="DTZ56" s="109"/>
      <c r="DUA56" s="109"/>
      <c r="DUB56" s="109"/>
      <c r="DUC56" s="109"/>
      <c r="DUD56" s="109"/>
      <c r="DUE56" s="109"/>
      <c r="DUF56" s="109"/>
      <c r="DUG56" s="109"/>
      <c r="DUH56" s="109"/>
      <c r="DUI56" s="109"/>
      <c r="DUJ56" s="109"/>
      <c r="DUK56" s="109"/>
      <c r="DUL56" s="109"/>
      <c r="DUM56" s="109"/>
      <c r="DUN56" s="109"/>
      <c r="DUO56" s="109"/>
      <c r="DUP56" s="109"/>
      <c r="DUQ56" s="109"/>
      <c r="DUR56" s="109"/>
      <c r="DUS56" s="109"/>
      <c r="DUT56" s="109"/>
      <c r="DUU56" s="109"/>
      <c r="DUV56" s="109"/>
      <c r="DUW56" s="109"/>
      <c r="DUX56" s="109"/>
      <c r="DUY56" s="109"/>
      <c r="DUZ56" s="109"/>
      <c r="DVA56" s="109"/>
      <c r="DVB56" s="109"/>
      <c r="DVC56" s="109"/>
      <c r="DVD56" s="109"/>
      <c r="DVE56" s="109"/>
      <c r="DVF56" s="109"/>
      <c r="DVG56" s="109"/>
      <c r="DVH56" s="109"/>
      <c r="DVI56" s="109"/>
      <c r="DVJ56" s="109"/>
      <c r="DVK56" s="109"/>
      <c r="DVL56" s="109"/>
      <c r="DVM56" s="109"/>
      <c r="DVN56" s="109"/>
      <c r="DVO56" s="109"/>
      <c r="DVP56" s="109"/>
      <c r="DVQ56" s="109"/>
      <c r="DVR56" s="109"/>
      <c r="DVS56" s="109"/>
      <c r="DVT56" s="109"/>
      <c r="DVU56" s="109"/>
      <c r="DVV56" s="109"/>
      <c r="DVW56" s="109"/>
      <c r="DVX56" s="109"/>
      <c r="DVY56" s="109"/>
      <c r="DVZ56" s="109"/>
      <c r="DWA56" s="109"/>
      <c r="DWB56" s="109"/>
      <c r="DWC56" s="109"/>
      <c r="DWD56" s="109"/>
      <c r="DWE56" s="109"/>
      <c r="DWF56" s="109"/>
      <c r="DWG56" s="109"/>
      <c r="DWH56" s="109"/>
      <c r="DWI56" s="109"/>
      <c r="DWJ56" s="109"/>
      <c r="DWK56" s="109"/>
      <c r="DWL56" s="109"/>
      <c r="DWM56" s="109"/>
      <c r="DWN56" s="109"/>
      <c r="DWO56" s="109"/>
      <c r="DWP56" s="109"/>
      <c r="DWQ56" s="109"/>
      <c r="DWR56" s="109"/>
      <c r="DWS56" s="109"/>
      <c r="DWT56" s="109"/>
      <c r="DWU56" s="109"/>
      <c r="DWV56" s="109"/>
      <c r="DWW56" s="109"/>
      <c r="DWX56" s="109"/>
      <c r="DWY56" s="109"/>
      <c r="DWZ56" s="109"/>
      <c r="DXA56" s="109"/>
      <c r="DXB56" s="109"/>
      <c r="DXC56" s="109"/>
      <c r="DXD56" s="109"/>
      <c r="DXE56" s="109"/>
      <c r="DXF56" s="109"/>
      <c r="DXG56" s="109"/>
      <c r="DXH56" s="109"/>
      <c r="DXI56" s="109"/>
      <c r="DXJ56" s="109"/>
      <c r="DXK56" s="109"/>
      <c r="DXL56" s="109"/>
      <c r="DXM56" s="109"/>
      <c r="DXN56" s="109"/>
      <c r="DXO56" s="109"/>
      <c r="DXP56" s="109"/>
      <c r="DXQ56" s="109"/>
      <c r="DXR56" s="109"/>
      <c r="DXS56" s="109"/>
      <c r="DXT56" s="109"/>
      <c r="DXU56" s="109"/>
      <c r="DXV56" s="109"/>
      <c r="DXW56" s="109"/>
      <c r="DXX56" s="109"/>
      <c r="DXY56" s="109"/>
      <c r="DXZ56" s="109"/>
      <c r="DYA56" s="109"/>
      <c r="DYB56" s="109"/>
      <c r="DYC56" s="109"/>
      <c r="DYD56" s="109"/>
      <c r="DYE56" s="109"/>
      <c r="DYF56" s="109"/>
      <c r="DYG56" s="109"/>
      <c r="DYH56" s="109"/>
      <c r="DYI56" s="109"/>
      <c r="DYJ56" s="109"/>
      <c r="DYK56" s="109"/>
      <c r="DYL56" s="109"/>
      <c r="DYM56" s="109"/>
      <c r="DYN56" s="109"/>
      <c r="DYO56" s="109"/>
      <c r="DYP56" s="109"/>
      <c r="DYQ56" s="109"/>
      <c r="DYR56" s="109"/>
      <c r="DYS56" s="109"/>
      <c r="DYT56" s="109"/>
      <c r="DYU56" s="109"/>
      <c r="DYV56" s="109"/>
      <c r="DYW56" s="109"/>
      <c r="DYX56" s="109"/>
      <c r="DYY56" s="109"/>
      <c r="DYZ56" s="109"/>
      <c r="DZA56" s="109"/>
      <c r="DZB56" s="109"/>
      <c r="DZC56" s="109"/>
      <c r="DZD56" s="109"/>
      <c r="DZE56" s="109"/>
      <c r="DZF56" s="109"/>
      <c r="DZG56" s="109"/>
      <c r="DZH56" s="109"/>
      <c r="DZI56" s="109"/>
      <c r="DZJ56" s="109"/>
      <c r="DZK56" s="109"/>
      <c r="DZL56" s="109"/>
      <c r="DZM56" s="109"/>
      <c r="DZN56" s="109"/>
      <c r="DZO56" s="109"/>
      <c r="DZP56" s="109"/>
      <c r="DZQ56" s="109"/>
      <c r="DZR56" s="109"/>
      <c r="DZS56" s="109"/>
      <c r="DZT56" s="109"/>
      <c r="DZU56" s="109"/>
      <c r="DZV56" s="109"/>
      <c r="DZW56" s="109"/>
      <c r="DZX56" s="109"/>
      <c r="DZY56" s="109"/>
      <c r="DZZ56" s="109"/>
      <c r="EAA56" s="109"/>
      <c r="EAB56" s="109"/>
      <c r="EAC56" s="109"/>
      <c r="EAD56" s="109"/>
      <c r="EAE56" s="109"/>
      <c r="EAF56" s="109"/>
      <c r="EAG56" s="109"/>
      <c r="EAH56" s="109"/>
      <c r="EAI56" s="109"/>
      <c r="EAJ56" s="109"/>
      <c r="EAK56" s="109"/>
      <c r="EAL56" s="109"/>
      <c r="EAM56" s="109"/>
      <c r="EAN56" s="109"/>
      <c r="EAO56" s="109"/>
      <c r="EAP56" s="109"/>
      <c r="EAQ56" s="109"/>
      <c r="EAR56" s="109"/>
      <c r="EAS56" s="109"/>
      <c r="EAT56" s="109"/>
      <c r="EAU56" s="109"/>
      <c r="EAV56" s="109"/>
      <c r="EAW56" s="109"/>
      <c r="EAX56" s="109"/>
      <c r="EAY56" s="109"/>
      <c r="EAZ56" s="109"/>
      <c r="EBA56" s="109"/>
      <c r="EBB56" s="109"/>
      <c r="EBC56" s="109"/>
      <c r="EBD56" s="109"/>
      <c r="EBE56" s="109"/>
      <c r="EBF56" s="109"/>
      <c r="EBG56" s="109"/>
      <c r="EBH56" s="109"/>
      <c r="EBI56" s="109"/>
      <c r="EBJ56" s="109"/>
      <c r="EBK56" s="109"/>
      <c r="EBL56" s="109"/>
      <c r="EBM56" s="109"/>
      <c r="EBN56" s="109"/>
      <c r="EBO56" s="109"/>
      <c r="EBP56" s="109"/>
      <c r="EBQ56" s="109"/>
      <c r="EBR56" s="109"/>
      <c r="EBS56" s="109"/>
      <c r="EBT56" s="109"/>
      <c r="EBU56" s="109"/>
      <c r="EBV56" s="109"/>
      <c r="EBW56" s="109"/>
      <c r="EBX56" s="109"/>
      <c r="EBY56" s="109"/>
      <c r="EBZ56" s="109"/>
      <c r="ECA56" s="109"/>
      <c r="ECB56" s="109"/>
      <c r="ECC56" s="109"/>
      <c r="ECD56" s="109"/>
      <c r="ECE56" s="109"/>
      <c r="ECF56" s="109"/>
      <c r="ECG56" s="109"/>
      <c r="ECH56" s="109"/>
      <c r="ECI56" s="109"/>
      <c r="ECJ56" s="109"/>
      <c r="ECK56" s="109"/>
      <c r="ECL56" s="109"/>
      <c r="ECM56" s="109"/>
      <c r="ECN56" s="109"/>
      <c r="ECO56" s="109"/>
      <c r="ECP56" s="109"/>
      <c r="ECQ56" s="109"/>
      <c r="ECR56" s="109"/>
      <c r="ECS56" s="109"/>
      <c r="ECT56" s="109"/>
      <c r="ECU56" s="109"/>
      <c r="ECV56" s="109"/>
      <c r="ECW56" s="109"/>
      <c r="ECX56" s="109"/>
      <c r="ECY56" s="109"/>
      <c r="ECZ56" s="109"/>
      <c r="EDA56" s="109"/>
      <c r="EDB56" s="109"/>
      <c r="EDC56" s="109"/>
      <c r="EDD56" s="109"/>
      <c r="EDE56" s="109"/>
      <c r="EDF56" s="109"/>
      <c r="EDG56" s="109"/>
      <c r="EDH56" s="109"/>
      <c r="EDI56" s="109"/>
      <c r="EDJ56" s="109"/>
      <c r="EDK56" s="109"/>
      <c r="EDL56" s="109"/>
      <c r="EDM56" s="109"/>
      <c r="EDN56" s="109"/>
      <c r="EDO56" s="109"/>
      <c r="EDP56" s="109"/>
      <c r="EDQ56" s="109"/>
      <c r="EDR56" s="109"/>
      <c r="EDS56" s="109"/>
      <c r="EDT56" s="109"/>
      <c r="EDU56" s="109"/>
      <c r="EDV56" s="109"/>
      <c r="EDW56" s="109"/>
      <c r="EDX56" s="109"/>
      <c r="EDY56" s="109"/>
      <c r="EDZ56" s="109"/>
      <c r="EEA56" s="109"/>
      <c r="EEB56" s="109"/>
      <c r="EEC56" s="109"/>
      <c r="EED56" s="109"/>
      <c r="EEE56" s="109"/>
      <c r="EEF56" s="109"/>
      <c r="EEG56" s="109"/>
      <c r="EEH56" s="109"/>
      <c r="EEI56" s="109"/>
      <c r="EEJ56" s="109"/>
      <c r="EEK56" s="109"/>
      <c r="EEL56" s="109"/>
      <c r="EEM56" s="109"/>
      <c r="EEN56" s="109"/>
      <c r="EEO56" s="109"/>
      <c r="EEP56" s="109"/>
      <c r="EEQ56" s="109"/>
      <c r="EER56" s="109"/>
      <c r="EES56" s="109"/>
      <c r="EET56" s="109"/>
      <c r="EEU56" s="109"/>
      <c r="EEV56" s="109"/>
      <c r="EEW56" s="109"/>
      <c r="EEX56" s="109"/>
      <c r="EEY56" s="109"/>
      <c r="EEZ56" s="109"/>
      <c r="EFA56" s="109"/>
      <c r="EFB56" s="109"/>
      <c r="EFC56" s="109"/>
      <c r="EFD56" s="109"/>
      <c r="EFE56" s="109"/>
      <c r="EFF56" s="109"/>
      <c r="EFG56" s="109"/>
      <c r="EFH56" s="109"/>
      <c r="EFI56" s="109"/>
      <c r="EFJ56" s="109"/>
      <c r="EFK56" s="109"/>
      <c r="EFL56" s="109"/>
      <c r="EFM56" s="109"/>
      <c r="EFN56" s="109"/>
      <c r="EFO56" s="109"/>
      <c r="EFP56" s="109"/>
      <c r="EFQ56" s="109"/>
      <c r="EFR56" s="109"/>
      <c r="EFS56" s="109"/>
      <c r="EFT56" s="109"/>
      <c r="EFU56" s="109"/>
      <c r="EFV56" s="109"/>
      <c r="EFW56" s="109"/>
      <c r="EFX56" s="109"/>
      <c r="EFY56" s="109"/>
      <c r="EFZ56" s="109"/>
      <c r="EGA56" s="109"/>
      <c r="EGB56" s="109"/>
      <c r="EGC56" s="109"/>
      <c r="EGD56" s="109"/>
      <c r="EGE56" s="109"/>
      <c r="EGF56" s="109"/>
      <c r="EGG56" s="109"/>
      <c r="EGH56" s="109"/>
      <c r="EGI56" s="109"/>
      <c r="EGJ56" s="109"/>
      <c r="EGK56" s="109"/>
      <c r="EGL56" s="109"/>
      <c r="EGM56" s="109"/>
      <c r="EGN56" s="109"/>
      <c r="EGO56" s="109"/>
      <c r="EGP56" s="109"/>
      <c r="EGQ56" s="109"/>
      <c r="EGR56" s="109"/>
      <c r="EGS56" s="109"/>
      <c r="EGT56" s="109"/>
      <c r="EGU56" s="109"/>
      <c r="EGV56" s="109"/>
      <c r="EGW56" s="109"/>
      <c r="EGX56" s="109"/>
      <c r="EGY56" s="109"/>
      <c r="EGZ56" s="109"/>
      <c r="EHA56" s="109"/>
      <c r="EHB56" s="109"/>
      <c r="EHC56" s="109"/>
      <c r="EHD56" s="109"/>
      <c r="EHE56" s="109"/>
      <c r="EHF56" s="109"/>
      <c r="EHG56" s="109"/>
      <c r="EHH56" s="109"/>
      <c r="EHI56" s="109"/>
      <c r="EHJ56" s="109"/>
      <c r="EHK56" s="109"/>
      <c r="EHL56" s="109"/>
      <c r="EHM56" s="109"/>
      <c r="EHN56" s="109"/>
      <c r="EHO56" s="109"/>
      <c r="EHP56" s="109"/>
      <c r="EHQ56" s="109"/>
      <c r="EHR56" s="109"/>
      <c r="EHS56" s="109"/>
      <c r="EHT56" s="109"/>
      <c r="EHU56" s="109"/>
      <c r="EHV56" s="109"/>
      <c r="EHW56" s="109"/>
      <c r="EHX56" s="109"/>
      <c r="EHY56" s="109"/>
      <c r="EHZ56" s="109"/>
      <c r="EIA56" s="109"/>
      <c r="EIB56" s="109"/>
      <c r="EIC56" s="109"/>
      <c r="EID56" s="109"/>
      <c r="EIE56" s="109"/>
      <c r="EIF56" s="109"/>
      <c r="EIG56" s="109"/>
      <c r="EIH56" s="109"/>
      <c r="EII56" s="109"/>
      <c r="EIJ56" s="109"/>
      <c r="EIK56" s="109"/>
      <c r="EIL56" s="109"/>
      <c r="EIM56" s="109"/>
      <c r="EIN56" s="109"/>
      <c r="EIO56" s="109"/>
      <c r="EIP56" s="109"/>
      <c r="EIQ56" s="109"/>
      <c r="EIR56" s="109"/>
      <c r="EIS56" s="109"/>
      <c r="EIT56" s="109"/>
      <c r="EIU56" s="109"/>
      <c r="EIV56" s="109"/>
      <c r="EIW56" s="109"/>
      <c r="EIX56" s="109"/>
      <c r="EIY56" s="109"/>
      <c r="EIZ56" s="109"/>
      <c r="EJA56" s="109"/>
      <c r="EJB56" s="109"/>
      <c r="EJC56" s="109"/>
      <c r="EJD56" s="109"/>
      <c r="EJE56" s="109"/>
      <c r="EJF56" s="109"/>
      <c r="EJG56" s="109"/>
      <c r="EJH56" s="109"/>
      <c r="EJI56" s="109"/>
      <c r="EJJ56" s="109"/>
      <c r="EJK56" s="109"/>
      <c r="EJL56" s="109"/>
      <c r="EJM56" s="109"/>
      <c r="EJN56" s="109"/>
      <c r="EJO56" s="109"/>
      <c r="EJP56" s="109"/>
      <c r="EJQ56" s="109"/>
      <c r="EJR56" s="109"/>
      <c r="EJS56" s="109"/>
      <c r="EJT56" s="109"/>
      <c r="EJU56" s="109"/>
      <c r="EJV56" s="109"/>
      <c r="EJW56" s="109"/>
      <c r="EJX56" s="109"/>
      <c r="EJY56" s="109"/>
      <c r="EJZ56" s="109"/>
      <c r="EKA56" s="109"/>
      <c r="EKB56" s="109"/>
      <c r="EKC56" s="109"/>
      <c r="EKD56" s="109"/>
      <c r="EKE56" s="109"/>
      <c r="EKF56" s="109"/>
      <c r="EKG56" s="109"/>
      <c r="EKH56" s="109"/>
      <c r="EKI56" s="109"/>
      <c r="EKJ56" s="109"/>
      <c r="EKK56" s="109"/>
      <c r="EKL56" s="109"/>
      <c r="EKM56" s="109"/>
      <c r="EKN56" s="109"/>
      <c r="EKO56" s="109"/>
      <c r="EKP56" s="109"/>
      <c r="EKQ56" s="109"/>
      <c r="EKR56" s="109"/>
      <c r="EKS56" s="109"/>
      <c r="EKT56" s="109"/>
      <c r="EKU56" s="109"/>
      <c r="EKV56" s="109"/>
      <c r="EKW56" s="109"/>
      <c r="EKX56" s="109"/>
      <c r="EKY56" s="109"/>
      <c r="EKZ56" s="109"/>
      <c r="ELA56" s="109"/>
      <c r="ELB56" s="109"/>
      <c r="ELC56" s="109"/>
      <c r="ELD56" s="109"/>
      <c r="ELE56" s="109"/>
      <c r="ELF56" s="109"/>
      <c r="ELG56" s="109"/>
      <c r="ELH56" s="109"/>
      <c r="ELI56" s="109"/>
      <c r="ELJ56" s="109"/>
      <c r="ELK56" s="109"/>
      <c r="ELL56" s="109"/>
      <c r="ELM56" s="109"/>
      <c r="ELN56" s="109"/>
      <c r="ELO56" s="109"/>
      <c r="ELP56" s="109"/>
      <c r="ELQ56" s="109"/>
      <c r="ELR56" s="109"/>
      <c r="ELS56" s="109"/>
      <c r="ELT56" s="109"/>
      <c r="ELU56" s="109"/>
      <c r="ELV56" s="109"/>
      <c r="ELW56" s="109"/>
      <c r="ELX56" s="109"/>
      <c r="ELY56" s="109"/>
      <c r="ELZ56" s="109"/>
      <c r="EMA56" s="109"/>
      <c r="EMB56" s="109"/>
      <c r="EMC56" s="109"/>
      <c r="EMD56" s="109"/>
      <c r="EME56" s="109"/>
      <c r="EMF56" s="109"/>
      <c r="EMG56" s="109"/>
      <c r="EMH56" s="109"/>
      <c r="EMI56" s="109"/>
      <c r="EMJ56" s="109"/>
      <c r="EMK56" s="109"/>
      <c r="EML56" s="109"/>
      <c r="EMM56" s="109"/>
      <c r="EMN56" s="109"/>
      <c r="EMO56" s="109"/>
      <c r="EMP56" s="109"/>
      <c r="EMQ56" s="109"/>
      <c r="EMR56" s="109"/>
      <c r="EMS56" s="109"/>
      <c r="EMT56" s="109"/>
      <c r="EMU56" s="109"/>
      <c r="EMV56" s="109"/>
      <c r="EMW56" s="109"/>
      <c r="EMX56" s="109"/>
      <c r="EMY56" s="109"/>
      <c r="EMZ56" s="109"/>
      <c r="ENA56" s="109"/>
      <c r="ENB56" s="109"/>
      <c r="ENC56" s="109"/>
      <c r="END56" s="109"/>
      <c r="ENE56" s="109"/>
      <c r="ENF56" s="109"/>
      <c r="ENG56" s="109"/>
      <c r="ENH56" s="109"/>
      <c r="ENI56" s="109"/>
      <c r="ENJ56" s="109"/>
      <c r="ENK56" s="109"/>
      <c r="ENL56" s="109"/>
      <c r="ENM56" s="109"/>
      <c r="ENN56" s="109"/>
      <c r="ENO56" s="109"/>
      <c r="ENP56" s="109"/>
      <c r="ENQ56" s="109"/>
      <c r="ENR56" s="109"/>
      <c r="ENS56" s="109"/>
      <c r="ENT56" s="109"/>
      <c r="ENU56" s="109"/>
      <c r="ENV56" s="109"/>
      <c r="ENW56" s="109"/>
      <c r="ENX56" s="109"/>
      <c r="ENY56" s="109"/>
      <c r="ENZ56" s="109"/>
      <c r="EOA56" s="109"/>
      <c r="EOB56" s="109"/>
      <c r="EOC56" s="109"/>
      <c r="EOD56" s="109"/>
      <c r="EOE56" s="109"/>
      <c r="EOF56" s="109"/>
      <c r="EOG56" s="109"/>
      <c r="EOH56" s="109"/>
      <c r="EOI56" s="109"/>
      <c r="EOJ56" s="109"/>
      <c r="EOK56" s="109"/>
      <c r="EOL56" s="109"/>
      <c r="EOM56" s="109"/>
      <c r="EON56" s="109"/>
      <c r="EOO56" s="109"/>
      <c r="EOP56" s="109"/>
      <c r="EOQ56" s="109"/>
      <c r="EOR56" s="109"/>
      <c r="EOS56" s="109"/>
      <c r="EOT56" s="109"/>
      <c r="EOU56" s="109"/>
      <c r="EOV56" s="109"/>
      <c r="EOW56" s="109"/>
      <c r="EOX56" s="109"/>
      <c r="EOY56" s="109"/>
      <c r="EOZ56" s="109"/>
      <c r="EPA56" s="109"/>
      <c r="EPB56" s="109"/>
      <c r="EPC56" s="109"/>
      <c r="EPD56" s="109"/>
      <c r="EPE56" s="109"/>
      <c r="EPF56" s="109"/>
      <c r="EPG56" s="109"/>
      <c r="EPH56" s="109"/>
      <c r="EPI56" s="109"/>
      <c r="EPJ56" s="109"/>
      <c r="EPK56" s="109"/>
      <c r="EPL56" s="109"/>
      <c r="EPM56" s="109"/>
      <c r="EPN56" s="109"/>
      <c r="EPO56" s="109"/>
      <c r="EPP56" s="109"/>
      <c r="EPQ56" s="109"/>
      <c r="EPR56" s="109"/>
      <c r="EPS56" s="109"/>
      <c r="EPT56" s="109"/>
      <c r="EPU56" s="109"/>
      <c r="EPV56" s="109"/>
      <c r="EPW56" s="109"/>
      <c r="EPX56" s="109"/>
      <c r="EPY56" s="109"/>
      <c r="EPZ56" s="109"/>
      <c r="EQA56" s="109"/>
      <c r="EQB56" s="109"/>
      <c r="EQC56" s="109"/>
      <c r="EQD56" s="109"/>
      <c r="EQE56" s="109"/>
      <c r="EQF56" s="109"/>
      <c r="EQG56" s="109"/>
      <c r="EQH56" s="109"/>
      <c r="EQI56" s="109"/>
      <c r="EQJ56" s="109"/>
      <c r="EQK56" s="109"/>
      <c r="EQL56" s="109"/>
      <c r="EQM56" s="109"/>
      <c r="EQN56" s="109"/>
      <c r="EQO56" s="109"/>
      <c r="EQP56" s="109"/>
      <c r="EQQ56" s="109"/>
      <c r="EQR56" s="109"/>
      <c r="EQS56" s="109"/>
      <c r="EQT56" s="109"/>
      <c r="EQU56" s="109"/>
      <c r="EQV56" s="109"/>
      <c r="EQW56" s="109"/>
      <c r="EQX56" s="109"/>
      <c r="EQY56" s="109"/>
      <c r="EQZ56" s="109"/>
      <c r="ERA56" s="109"/>
      <c r="ERB56" s="109"/>
      <c r="ERC56" s="109"/>
      <c r="ERD56" s="109"/>
      <c r="ERE56" s="109"/>
      <c r="ERF56" s="109"/>
      <c r="ERG56" s="109"/>
      <c r="ERH56" s="109"/>
      <c r="ERI56" s="109"/>
      <c r="ERJ56" s="109"/>
      <c r="ERK56" s="109"/>
      <c r="ERL56" s="109"/>
      <c r="ERM56" s="109"/>
      <c r="ERN56" s="109"/>
      <c r="ERO56" s="109"/>
      <c r="ERP56" s="109"/>
      <c r="ERQ56" s="109"/>
      <c r="ERR56" s="109"/>
      <c r="ERS56" s="109"/>
      <c r="ERT56" s="109"/>
      <c r="ERU56" s="109"/>
      <c r="ERV56" s="109"/>
      <c r="ERW56" s="109"/>
      <c r="ERX56" s="109"/>
      <c r="ERY56" s="109"/>
      <c r="ERZ56" s="109"/>
      <c r="ESA56" s="109"/>
      <c r="ESB56" s="109"/>
      <c r="ESC56" s="109"/>
      <c r="ESD56" s="109"/>
      <c r="ESE56" s="109"/>
      <c r="ESF56" s="109"/>
      <c r="ESG56" s="109"/>
      <c r="ESH56" s="109"/>
      <c r="ESI56" s="109"/>
      <c r="ESJ56" s="109"/>
      <c r="ESK56" s="109"/>
      <c r="ESL56" s="109"/>
      <c r="ESM56" s="109"/>
      <c r="ESN56" s="109"/>
      <c r="ESO56" s="109"/>
      <c r="ESP56" s="109"/>
      <c r="ESQ56" s="109"/>
      <c r="ESR56" s="109"/>
      <c r="ESS56" s="109"/>
      <c r="EST56" s="109"/>
      <c r="ESU56" s="109"/>
      <c r="ESV56" s="109"/>
      <c r="ESW56" s="109"/>
      <c r="ESX56" s="109"/>
      <c r="ESY56" s="109"/>
      <c r="ESZ56" s="109"/>
      <c r="ETA56" s="109"/>
      <c r="ETB56" s="109"/>
      <c r="ETC56" s="109"/>
      <c r="ETD56" s="109"/>
      <c r="ETE56" s="109"/>
      <c r="ETF56" s="109"/>
      <c r="ETG56" s="109"/>
      <c r="ETH56" s="109"/>
      <c r="ETI56" s="109"/>
      <c r="ETJ56" s="109"/>
      <c r="ETK56" s="109"/>
      <c r="ETL56" s="109"/>
      <c r="ETM56" s="109"/>
      <c r="ETN56" s="109"/>
      <c r="ETO56" s="109"/>
      <c r="ETP56" s="109"/>
      <c r="ETQ56" s="109"/>
      <c r="ETR56" s="109"/>
      <c r="ETS56" s="109"/>
      <c r="ETT56" s="109"/>
      <c r="ETU56" s="109"/>
      <c r="ETV56" s="109"/>
      <c r="ETW56" s="109"/>
      <c r="ETX56" s="109"/>
      <c r="ETY56" s="109"/>
      <c r="ETZ56" s="109"/>
      <c r="EUA56" s="109"/>
      <c r="EUB56" s="109"/>
      <c r="EUC56" s="109"/>
      <c r="EUD56" s="109"/>
      <c r="EUE56" s="109"/>
      <c r="EUF56" s="109"/>
      <c r="EUG56" s="109"/>
      <c r="EUH56" s="109"/>
      <c r="EUI56" s="109"/>
      <c r="EUJ56" s="109"/>
      <c r="EUK56" s="109"/>
      <c r="EUL56" s="109"/>
      <c r="EUM56" s="109"/>
      <c r="EUN56" s="109"/>
      <c r="EUO56" s="109"/>
      <c r="EUP56" s="109"/>
      <c r="EUQ56" s="109"/>
      <c r="EUR56" s="109"/>
      <c r="EUS56" s="109"/>
      <c r="EUT56" s="109"/>
      <c r="EUU56" s="109"/>
      <c r="EUV56" s="109"/>
      <c r="EUW56" s="109"/>
      <c r="EUX56" s="109"/>
      <c r="EUY56" s="109"/>
      <c r="EUZ56" s="109"/>
      <c r="EVA56" s="109"/>
      <c r="EVB56" s="109"/>
      <c r="EVC56" s="109"/>
      <c r="EVD56" s="109"/>
      <c r="EVE56" s="109"/>
      <c r="EVF56" s="109"/>
      <c r="EVG56" s="109"/>
      <c r="EVH56" s="109"/>
      <c r="EVI56" s="109"/>
      <c r="EVJ56" s="109"/>
      <c r="EVK56" s="109"/>
      <c r="EVL56" s="109"/>
      <c r="EVM56" s="109"/>
      <c r="EVN56" s="109"/>
      <c r="EVO56" s="109"/>
      <c r="EVP56" s="109"/>
      <c r="EVQ56" s="109"/>
      <c r="EVR56" s="109"/>
      <c r="EVS56" s="109"/>
      <c r="EVT56" s="109"/>
      <c r="EVU56" s="109"/>
      <c r="EVV56" s="109"/>
      <c r="EVW56" s="109"/>
      <c r="EVX56" s="109"/>
      <c r="EVY56" s="109"/>
      <c r="EVZ56" s="109"/>
      <c r="EWA56" s="109"/>
      <c r="EWB56" s="109"/>
      <c r="EWC56" s="109"/>
      <c r="EWD56" s="109"/>
      <c r="EWE56" s="109"/>
      <c r="EWF56" s="109"/>
      <c r="EWG56" s="109"/>
      <c r="EWH56" s="109"/>
      <c r="EWI56" s="109"/>
      <c r="EWJ56" s="109"/>
      <c r="EWK56" s="109"/>
      <c r="EWL56" s="109"/>
      <c r="EWM56" s="109"/>
      <c r="EWN56" s="109"/>
      <c r="EWO56" s="109"/>
      <c r="EWP56" s="109"/>
      <c r="EWQ56" s="109"/>
      <c r="EWR56" s="109"/>
      <c r="EWS56" s="109"/>
      <c r="EWT56" s="109"/>
      <c r="EWU56" s="109"/>
      <c r="EWV56" s="109"/>
      <c r="EWW56" s="109"/>
      <c r="EWX56" s="109"/>
      <c r="EWY56" s="109"/>
      <c r="EWZ56" s="109"/>
      <c r="EXA56" s="109"/>
      <c r="EXB56" s="109"/>
      <c r="EXC56" s="109"/>
      <c r="EXD56" s="109"/>
      <c r="EXE56" s="109"/>
      <c r="EXF56" s="109"/>
      <c r="EXG56" s="109"/>
      <c r="EXH56" s="109"/>
      <c r="EXI56" s="109"/>
      <c r="EXJ56" s="109"/>
      <c r="EXK56" s="109"/>
      <c r="EXL56" s="109"/>
      <c r="EXM56" s="109"/>
      <c r="EXN56" s="109"/>
      <c r="EXO56" s="109"/>
      <c r="EXP56" s="109"/>
      <c r="EXQ56" s="109"/>
      <c r="EXR56" s="109"/>
      <c r="EXS56" s="109"/>
      <c r="EXT56" s="109"/>
      <c r="EXU56" s="109"/>
      <c r="EXV56" s="109"/>
      <c r="EXW56" s="109"/>
      <c r="EXX56" s="109"/>
      <c r="EXY56" s="109"/>
      <c r="EXZ56" s="109"/>
      <c r="EYA56" s="109"/>
      <c r="EYB56" s="109"/>
      <c r="EYC56" s="109"/>
      <c r="EYD56" s="109"/>
      <c r="EYE56" s="109"/>
      <c r="EYF56" s="109"/>
      <c r="EYG56" s="109"/>
      <c r="EYH56" s="109"/>
      <c r="EYI56" s="109"/>
      <c r="EYJ56" s="109"/>
      <c r="EYK56" s="109"/>
      <c r="EYL56" s="109"/>
      <c r="EYM56" s="109"/>
      <c r="EYN56" s="109"/>
      <c r="EYO56" s="109"/>
      <c r="EYP56" s="109"/>
      <c r="EYQ56" s="109"/>
      <c r="EYR56" s="109"/>
      <c r="EYS56" s="109"/>
      <c r="EYT56" s="109"/>
      <c r="EYU56" s="109"/>
      <c r="EYV56" s="109"/>
      <c r="EYW56" s="109"/>
      <c r="EYX56" s="109"/>
      <c r="EYY56" s="109"/>
      <c r="EYZ56" s="109"/>
      <c r="EZA56" s="109"/>
      <c r="EZB56" s="109"/>
      <c r="EZC56" s="109"/>
      <c r="EZD56" s="109"/>
      <c r="EZE56" s="109"/>
      <c r="EZF56" s="109"/>
      <c r="EZG56" s="109"/>
      <c r="EZH56" s="109"/>
      <c r="EZI56" s="109"/>
      <c r="EZJ56" s="109"/>
      <c r="EZK56" s="109"/>
      <c r="EZL56" s="109"/>
      <c r="EZM56" s="109"/>
      <c r="EZN56" s="109"/>
      <c r="EZO56" s="109"/>
      <c r="EZP56" s="109"/>
      <c r="EZQ56" s="109"/>
      <c r="EZR56" s="109"/>
      <c r="EZS56" s="109"/>
      <c r="EZT56" s="109"/>
      <c r="EZU56" s="109"/>
      <c r="EZV56" s="109"/>
      <c r="EZW56" s="109"/>
      <c r="EZX56" s="109"/>
      <c r="EZY56" s="109"/>
      <c r="EZZ56" s="109"/>
      <c r="FAA56" s="109"/>
      <c r="FAB56" s="109"/>
      <c r="FAC56" s="109"/>
      <c r="FAD56" s="109"/>
      <c r="FAE56" s="109"/>
      <c r="FAF56" s="109"/>
      <c r="FAG56" s="109"/>
      <c r="FAH56" s="109"/>
      <c r="FAI56" s="109"/>
      <c r="FAJ56" s="109"/>
      <c r="FAK56" s="109"/>
      <c r="FAL56" s="109"/>
      <c r="FAM56" s="109"/>
      <c r="FAN56" s="109"/>
      <c r="FAO56" s="109"/>
      <c r="FAP56" s="109"/>
      <c r="FAQ56" s="109"/>
      <c r="FAR56" s="109"/>
      <c r="FAS56" s="109"/>
      <c r="FAT56" s="109"/>
      <c r="FAU56" s="109"/>
      <c r="FAV56" s="109"/>
      <c r="FAW56" s="109"/>
      <c r="FAX56" s="109"/>
      <c r="FAY56" s="109"/>
      <c r="FAZ56" s="109"/>
      <c r="FBA56" s="109"/>
      <c r="FBB56" s="109"/>
      <c r="FBC56" s="109"/>
      <c r="FBD56" s="109"/>
      <c r="FBE56" s="109"/>
      <c r="FBF56" s="109"/>
      <c r="FBG56" s="109"/>
      <c r="FBH56" s="109"/>
      <c r="FBI56" s="109"/>
      <c r="FBJ56" s="109"/>
      <c r="FBK56" s="109"/>
      <c r="FBL56" s="109"/>
      <c r="FBM56" s="109"/>
      <c r="FBN56" s="109"/>
      <c r="FBO56" s="109"/>
      <c r="FBP56" s="109"/>
      <c r="FBQ56" s="109"/>
      <c r="FBR56" s="109"/>
      <c r="FBS56" s="109"/>
      <c r="FBT56" s="109"/>
      <c r="FBU56" s="109"/>
      <c r="FBV56" s="109"/>
      <c r="FBW56" s="109"/>
      <c r="FBX56" s="109"/>
      <c r="FBY56" s="109"/>
      <c r="FBZ56" s="109"/>
      <c r="FCA56" s="109"/>
      <c r="FCB56" s="109"/>
      <c r="FCC56" s="109"/>
      <c r="FCD56" s="109"/>
      <c r="FCE56" s="109"/>
      <c r="FCF56" s="109"/>
      <c r="FCG56" s="109"/>
      <c r="FCH56" s="109"/>
      <c r="FCI56" s="109"/>
      <c r="FCJ56" s="109"/>
      <c r="FCK56" s="109"/>
      <c r="FCL56" s="109"/>
      <c r="FCM56" s="109"/>
      <c r="FCN56" s="109"/>
      <c r="FCO56" s="109"/>
      <c r="FCP56" s="109"/>
      <c r="FCQ56" s="109"/>
      <c r="FCR56" s="109"/>
      <c r="FCS56" s="109"/>
      <c r="FCT56" s="109"/>
      <c r="FCU56" s="109"/>
      <c r="FCV56" s="109"/>
      <c r="FCW56" s="109"/>
      <c r="FCX56" s="109"/>
      <c r="FCY56" s="109"/>
      <c r="FCZ56" s="109"/>
      <c r="FDA56" s="109"/>
      <c r="FDB56" s="109"/>
      <c r="FDC56" s="109"/>
      <c r="FDD56" s="109"/>
      <c r="FDE56" s="109"/>
      <c r="FDF56" s="109"/>
      <c r="FDG56" s="109"/>
      <c r="FDH56" s="109"/>
      <c r="FDI56" s="109"/>
      <c r="FDJ56" s="109"/>
      <c r="FDK56" s="109"/>
      <c r="FDL56" s="109"/>
      <c r="FDM56" s="109"/>
      <c r="FDN56" s="109"/>
      <c r="FDO56" s="109"/>
      <c r="FDP56" s="109"/>
      <c r="FDQ56" s="109"/>
      <c r="FDR56" s="109"/>
      <c r="FDS56" s="109"/>
      <c r="FDT56" s="109"/>
      <c r="FDU56" s="109"/>
      <c r="FDV56" s="109"/>
      <c r="FDW56" s="109"/>
      <c r="FDX56" s="109"/>
      <c r="FDY56" s="109"/>
      <c r="FDZ56" s="109"/>
      <c r="FEA56" s="109"/>
      <c r="FEB56" s="109"/>
      <c r="FEC56" s="109"/>
      <c r="FED56" s="109"/>
      <c r="FEE56" s="109"/>
      <c r="FEF56" s="109"/>
      <c r="FEG56" s="109"/>
      <c r="FEH56" s="109"/>
      <c r="FEI56" s="109"/>
      <c r="FEJ56" s="109"/>
      <c r="FEK56" s="109"/>
      <c r="FEL56" s="109"/>
      <c r="FEM56" s="109"/>
      <c r="FEN56" s="109"/>
      <c r="FEO56" s="109"/>
      <c r="FEP56" s="109"/>
      <c r="FEQ56" s="109"/>
      <c r="FER56" s="109"/>
      <c r="FES56" s="109"/>
      <c r="FET56" s="109"/>
      <c r="FEU56" s="109"/>
      <c r="FEV56" s="109"/>
      <c r="FEW56" s="109"/>
      <c r="FEX56" s="109"/>
      <c r="FEY56" s="109"/>
      <c r="FEZ56" s="109"/>
      <c r="FFA56" s="109"/>
      <c r="FFB56" s="109"/>
      <c r="FFC56" s="109"/>
      <c r="FFD56" s="109"/>
      <c r="FFE56" s="109"/>
      <c r="FFF56" s="109"/>
      <c r="FFG56" s="109"/>
      <c r="FFH56" s="109"/>
      <c r="FFI56" s="109"/>
      <c r="FFJ56" s="109"/>
      <c r="FFK56" s="109"/>
      <c r="FFL56" s="109"/>
      <c r="FFM56" s="109"/>
      <c r="FFN56" s="109"/>
      <c r="FFO56" s="109"/>
      <c r="FFP56" s="109"/>
      <c r="FFQ56" s="109"/>
      <c r="FFR56" s="109"/>
      <c r="FFS56" s="109"/>
      <c r="FFT56" s="109"/>
      <c r="FFU56" s="109"/>
      <c r="FFV56" s="109"/>
      <c r="FFW56" s="109"/>
      <c r="FFX56" s="109"/>
      <c r="FFY56" s="109"/>
      <c r="FFZ56" s="109"/>
      <c r="FGA56" s="109"/>
      <c r="FGB56" s="109"/>
      <c r="FGC56" s="109"/>
      <c r="FGD56" s="109"/>
      <c r="FGE56" s="109"/>
      <c r="FGF56" s="109"/>
      <c r="FGG56" s="109"/>
      <c r="FGH56" s="109"/>
      <c r="FGI56" s="109"/>
      <c r="FGJ56" s="109"/>
      <c r="FGK56" s="109"/>
      <c r="FGL56" s="109"/>
      <c r="FGM56" s="109"/>
      <c r="FGN56" s="109"/>
      <c r="FGO56" s="109"/>
      <c r="FGP56" s="109"/>
      <c r="FGQ56" s="109"/>
      <c r="FGR56" s="109"/>
      <c r="FGS56" s="109"/>
      <c r="FGT56" s="109"/>
      <c r="FGU56" s="109"/>
      <c r="FGV56" s="109"/>
      <c r="FGW56" s="109"/>
      <c r="FGX56" s="109"/>
      <c r="FGY56" s="109"/>
      <c r="FGZ56" s="109"/>
      <c r="FHA56" s="109"/>
      <c r="FHB56" s="109"/>
      <c r="FHC56" s="109"/>
      <c r="FHD56" s="109"/>
      <c r="FHE56" s="109"/>
      <c r="FHF56" s="109"/>
      <c r="FHG56" s="109"/>
      <c r="FHH56" s="109"/>
      <c r="FHI56" s="109"/>
      <c r="FHJ56" s="109"/>
      <c r="FHK56" s="109"/>
      <c r="FHL56" s="109"/>
      <c r="FHM56" s="109"/>
      <c r="FHN56" s="109"/>
      <c r="FHO56" s="109"/>
      <c r="FHP56" s="109"/>
      <c r="FHQ56" s="109"/>
      <c r="FHR56" s="109"/>
      <c r="FHS56" s="109"/>
      <c r="FHT56" s="109"/>
      <c r="FHU56" s="109"/>
      <c r="FHV56" s="109"/>
      <c r="FHW56" s="109"/>
      <c r="FHX56" s="109"/>
      <c r="FHY56" s="109"/>
      <c r="FHZ56" s="109"/>
      <c r="FIA56" s="109"/>
      <c r="FIB56" s="109"/>
      <c r="FIC56" s="109"/>
      <c r="FID56" s="109"/>
      <c r="FIE56" s="109"/>
      <c r="FIF56" s="109"/>
      <c r="FIG56" s="109"/>
      <c r="FIH56" s="109"/>
      <c r="FII56" s="109"/>
      <c r="FIJ56" s="109"/>
      <c r="FIK56" s="109"/>
      <c r="FIL56" s="109"/>
      <c r="FIM56" s="109"/>
      <c r="FIN56" s="109"/>
      <c r="FIO56" s="109"/>
      <c r="FIP56" s="109"/>
      <c r="FIQ56" s="109"/>
      <c r="FIR56" s="109"/>
      <c r="FIS56" s="109"/>
      <c r="FIT56" s="109"/>
      <c r="FIU56" s="109"/>
      <c r="FIV56" s="109"/>
      <c r="FIW56" s="109"/>
      <c r="FIX56" s="109"/>
      <c r="FIY56" s="109"/>
      <c r="FIZ56" s="109"/>
      <c r="FJA56" s="109"/>
      <c r="FJB56" s="109"/>
      <c r="FJC56" s="109"/>
      <c r="FJD56" s="109"/>
      <c r="FJE56" s="109"/>
      <c r="FJF56" s="109"/>
      <c r="FJG56" s="109"/>
      <c r="FJH56" s="109"/>
      <c r="FJI56" s="109"/>
      <c r="FJJ56" s="109"/>
      <c r="FJK56" s="109"/>
      <c r="FJL56" s="109"/>
      <c r="FJM56" s="109"/>
      <c r="FJN56" s="109"/>
      <c r="FJO56" s="109"/>
      <c r="FJP56" s="109"/>
      <c r="FJQ56" s="109"/>
      <c r="FJR56" s="109"/>
      <c r="FJS56" s="109"/>
      <c r="FJT56" s="109"/>
      <c r="FJU56" s="109"/>
      <c r="FJV56" s="109"/>
      <c r="FJW56" s="109"/>
      <c r="FJX56" s="109"/>
      <c r="FJY56" s="109"/>
      <c r="FJZ56" s="109"/>
      <c r="FKA56" s="109"/>
      <c r="FKB56" s="109"/>
      <c r="FKC56" s="109"/>
      <c r="FKD56" s="109"/>
      <c r="FKE56" s="109"/>
      <c r="FKF56" s="109"/>
      <c r="FKG56" s="109"/>
      <c r="FKH56" s="109"/>
      <c r="FKI56" s="109"/>
      <c r="FKJ56" s="109"/>
      <c r="FKK56" s="109"/>
      <c r="FKL56" s="109"/>
      <c r="FKM56" s="109"/>
      <c r="FKN56" s="109"/>
      <c r="FKO56" s="109"/>
      <c r="FKP56" s="109"/>
      <c r="FKQ56" s="109"/>
      <c r="FKR56" s="109"/>
      <c r="FKS56" s="109"/>
      <c r="FKT56" s="109"/>
      <c r="FKU56" s="109"/>
      <c r="FKV56" s="109"/>
      <c r="FKW56" s="109"/>
      <c r="FKX56" s="109"/>
      <c r="FKY56" s="109"/>
      <c r="FKZ56" s="109"/>
      <c r="FLA56" s="109"/>
      <c r="FLB56" s="109"/>
      <c r="FLC56" s="109"/>
      <c r="FLD56" s="109"/>
      <c r="FLE56" s="109"/>
      <c r="FLF56" s="109"/>
      <c r="FLG56" s="109"/>
      <c r="FLH56" s="109"/>
      <c r="FLI56" s="109"/>
      <c r="FLJ56" s="109"/>
      <c r="FLK56" s="109"/>
      <c r="FLL56" s="109"/>
      <c r="FLM56" s="109"/>
      <c r="FLN56" s="109"/>
      <c r="FLO56" s="109"/>
      <c r="FLP56" s="109"/>
      <c r="FLQ56" s="109"/>
      <c r="FLR56" s="109"/>
      <c r="FLS56" s="109"/>
      <c r="FLT56" s="109"/>
      <c r="FLU56" s="109"/>
      <c r="FLV56" s="109"/>
      <c r="FLW56" s="109"/>
      <c r="FLX56" s="109"/>
      <c r="FLY56" s="109"/>
      <c r="FLZ56" s="109"/>
      <c r="FMA56" s="109"/>
      <c r="FMB56" s="109"/>
      <c r="FMC56" s="109"/>
      <c r="FMD56" s="109"/>
      <c r="FME56" s="109"/>
      <c r="FMF56" s="109"/>
      <c r="FMG56" s="109"/>
      <c r="FMH56" s="109"/>
      <c r="FMI56" s="109"/>
      <c r="FMJ56" s="109"/>
      <c r="FMK56" s="109"/>
      <c r="FML56" s="109"/>
      <c r="FMM56" s="109"/>
      <c r="FMN56" s="109"/>
      <c r="FMO56" s="109"/>
      <c r="FMP56" s="109"/>
      <c r="FMQ56" s="109"/>
      <c r="FMR56" s="109"/>
      <c r="FMS56" s="109"/>
      <c r="FMT56" s="109"/>
      <c r="FMU56" s="109"/>
      <c r="FMV56" s="109"/>
      <c r="FMW56" s="109"/>
      <c r="FMX56" s="109"/>
      <c r="FMY56" s="109"/>
      <c r="FMZ56" s="109"/>
      <c r="FNA56" s="109"/>
      <c r="FNB56" s="109"/>
      <c r="FNC56" s="109"/>
      <c r="FND56" s="109"/>
      <c r="FNE56" s="109"/>
      <c r="FNF56" s="109"/>
      <c r="FNG56" s="109"/>
      <c r="FNH56" s="109"/>
      <c r="FNI56" s="109"/>
      <c r="FNJ56" s="109"/>
      <c r="FNK56" s="109"/>
      <c r="FNL56" s="109"/>
      <c r="FNM56" s="109"/>
      <c r="FNN56" s="109"/>
      <c r="FNO56" s="109"/>
      <c r="FNP56" s="109"/>
      <c r="FNQ56" s="109"/>
      <c r="FNR56" s="109"/>
      <c r="FNS56" s="109"/>
      <c r="FNT56" s="109"/>
      <c r="FNU56" s="109"/>
      <c r="FNV56" s="109"/>
      <c r="FNW56" s="109"/>
      <c r="FNX56" s="109"/>
      <c r="FNY56" s="109"/>
      <c r="FNZ56" s="109"/>
      <c r="FOA56" s="109"/>
      <c r="FOB56" s="109"/>
      <c r="FOC56" s="109"/>
      <c r="FOD56" s="109"/>
      <c r="FOE56" s="109"/>
      <c r="FOF56" s="109"/>
      <c r="FOG56" s="109"/>
      <c r="FOH56" s="109"/>
      <c r="FOI56" s="109"/>
      <c r="FOJ56" s="109"/>
      <c r="FOK56" s="109"/>
      <c r="FOL56" s="109"/>
      <c r="FOM56" s="109"/>
      <c r="FON56" s="109"/>
      <c r="FOO56" s="109"/>
      <c r="FOP56" s="109"/>
      <c r="FOQ56" s="109"/>
      <c r="FOR56" s="109"/>
      <c r="FOS56" s="109"/>
      <c r="FOT56" s="109"/>
      <c r="FOU56" s="109"/>
      <c r="FOV56" s="109"/>
      <c r="FOW56" s="109"/>
      <c r="FOX56" s="109"/>
      <c r="FOY56" s="109"/>
      <c r="FOZ56" s="109"/>
      <c r="FPA56" s="109"/>
      <c r="FPB56" s="109"/>
      <c r="FPC56" s="109"/>
      <c r="FPD56" s="109"/>
      <c r="FPE56" s="109"/>
      <c r="FPF56" s="109"/>
      <c r="FPG56" s="109"/>
      <c r="FPH56" s="109"/>
      <c r="FPI56" s="109"/>
      <c r="FPJ56" s="109"/>
      <c r="FPK56" s="109"/>
      <c r="FPL56" s="109"/>
      <c r="FPM56" s="109"/>
      <c r="FPN56" s="109"/>
      <c r="FPO56" s="109"/>
      <c r="FPP56" s="109"/>
      <c r="FPQ56" s="109"/>
      <c r="FPR56" s="109"/>
      <c r="FPS56" s="109"/>
      <c r="FPT56" s="109"/>
      <c r="FPU56" s="109"/>
      <c r="FPV56" s="109"/>
      <c r="FPW56" s="109"/>
      <c r="FPX56" s="109"/>
      <c r="FPY56" s="109"/>
      <c r="FPZ56" s="109"/>
      <c r="FQA56" s="109"/>
      <c r="FQB56" s="109"/>
      <c r="FQC56" s="109"/>
      <c r="FQD56" s="109"/>
      <c r="FQE56" s="109"/>
      <c r="FQF56" s="109"/>
      <c r="FQG56" s="109"/>
      <c r="FQH56" s="109"/>
      <c r="FQI56" s="109"/>
      <c r="FQJ56" s="109"/>
      <c r="FQK56" s="109"/>
      <c r="FQL56" s="109"/>
      <c r="FQM56" s="109"/>
      <c r="FQN56" s="109"/>
      <c r="FQO56" s="109"/>
      <c r="FQP56" s="109"/>
      <c r="FQQ56" s="109"/>
      <c r="FQR56" s="109"/>
      <c r="FQS56" s="109"/>
      <c r="FQT56" s="109"/>
      <c r="FQU56" s="109"/>
      <c r="FQV56" s="109"/>
      <c r="FQW56" s="109"/>
      <c r="FQX56" s="109"/>
      <c r="FQY56" s="109"/>
      <c r="FQZ56" s="109"/>
      <c r="FRA56" s="109"/>
      <c r="FRB56" s="109"/>
      <c r="FRC56" s="109"/>
      <c r="FRD56" s="109"/>
      <c r="FRE56" s="109"/>
      <c r="FRF56" s="109"/>
      <c r="FRG56" s="109"/>
      <c r="FRH56" s="109"/>
      <c r="FRI56" s="109"/>
      <c r="FRJ56" s="109"/>
      <c r="FRK56" s="109"/>
      <c r="FRL56" s="109"/>
      <c r="FRM56" s="109"/>
      <c r="FRN56" s="109"/>
      <c r="FRO56" s="109"/>
      <c r="FRP56" s="109"/>
      <c r="FRQ56" s="109"/>
      <c r="FRR56" s="109"/>
      <c r="FRS56" s="109"/>
      <c r="FRT56" s="109"/>
      <c r="FRU56" s="109"/>
      <c r="FRV56" s="109"/>
      <c r="FRW56" s="109"/>
      <c r="FRX56" s="109"/>
      <c r="FRY56" s="109"/>
      <c r="FRZ56" s="109"/>
      <c r="FSA56" s="109"/>
      <c r="FSB56" s="109"/>
      <c r="FSC56" s="109"/>
      <c r="FSD56" s="109"/>
      <c r="FSE56" s="109"/>
      <c r="FSF56" s="109"/>
      <c r="FSG56" s="109"/>
      <c r="FSH56" s="109"/>
      <c r="FSI56" s="109"/>
      <c r="FSJ56" s="109"/>
      <c r="FSK56" s="109"/>
      <c r="FSL56" s="109"/>
      <c r="FSM56" s="109"/>
      <c r="FSN56" s="109"/>
      <c r="FSO56" s="109"/>
      <c r="FSP56" s="109"/>
      <c r="FSQ56" s="109"/>
      <c r="FSR56" s="109"/>
      <c r="FSS56" s="109"/>
      <c r="FST56" s="109"/>
      <c r="FSU56" s="109"/>
      <c r="FSV56" s="109"/>
      <c r="FSW56" s="109"/>
      <c r="FSX56" s="109"/>
      <c r="FSY56" s="109"/>
      <c r="FSZ56" s="109"/>
      <c r="FTA56" s="109"/>
      <c r="FTB56" s="109"/>
      <c r="FTC56" s="109"/>
      <c r="FTD56" s="109"/>
      <c r="FTE56" s="109"/>
      <c r="FTF56" s="109"/>
      <c r="FTG56" s="109"/>
      <c r="FTH56" s="109"/>
      <c r="FTI56" s="109"/>
      <c r="FTJ56" s="109"/>
      <c r="FTK56" s="109"/>
      <c r="FTL56" s="109"/>
      <c r="FTM56" s="109"/>
      <c r="FTN56" s="109"/>
      <c r="FTO56" s="109"/>
      <c r="FTP56" s="109"/>
      <c r="FTQ56" s="109"/>
      <c r="FTR56" s="109"/>
      <c r="FTS56" s="109"/>
      <c r="FTT56" s="109"/>
      <c r="FTU56" s="109"/>
      <c r="FTV56" s="109"/>
      <c r="FTW56" s="109"/>
      <c r="FTX56" s="109"/>
      <c r="FTY56" s="109"/>
      <c r="FTZ56" s="109"/>
      <c r="FUA56" s="109"/>
      <c r="FUB56" s="109"/>
      <c r="FUC56" s="109"/>
      <c r="FUD56" s="109"/>
      <c r="FUE56" s="109"/>
      <c r="FUF56" s="109"/>
      <c r="FUG56" s="109"/>
      <c r="FUH56" s="109"/>
      <c r="FUI56" s="109"/>
      <c r="FUJ56" s="109"/>
      <c r="FUK56" s="109"/>
      <c r="FUL56" s="109"/>
      <c r="FUM56" s="109"/>
      <c r="FUN56" s="109"/>
      <c r="FUO56" s="109"/>
      <c r="FUP56" s="109"/>
      <c r="FUQ56" s="109"/>
      <c r="FUR56" s="109"/>
      <c r="FUS56" s="109"/>
      <c r="FUT56" s="109"/>
      <c r="FUU56" s="109"/>
      <c r="FUV56" s="109"/>
      <c r="FUW56" s="109"/>
      <c r="FUX56" s="109"/>
      <c r="FUY56" s="109"/>
      <c r="FUZ56" s="109"/>
      <c r="FVA56" s="109"/>
      <c r="FVB56" s="109"/>
      <c r="FVC56" s="109"/>
      <c r="FVD56" s="109"/>
      <c r="FVE56" s="109"/>
      <c r="FVF56" s="109"/>
      <c r="FVG56" s="109"/>
      <c r="FVH56" s="109"/>
      <c r="FVI56" s="109"/>
      <c r="FVJ56" s="109"/>
      <c r="FVK56" s="109"/>
      <c r="FVL56" s="109"/>
      <c r="FVM56" s="109"/>
      <c r="FVN56" s="109"/>
      <c r="FVO56" s="109"/>
      <c r="FVP56" s="109"/>
      <c r="FVQ56" s="109"/>
      <c r="FVR56" s="109"/>
      <c r="FVS56" s="109"/>
      <c r="FVT56" s="109"/>
      <c r="FVU56" s="109"/>
      <c r="FVV56" s="109"/>
      <c r="FVW56" s="109"/>
      <c r="FVX56" s="109"/>
      <c r="FVY56" s="109"/>
      <c r="FVZ56" s="109"/>
      <c r="FWA56" s="109"/>
      <c r="FWB56" s="109"/>
      <c r="FWC56" s="109"/>
      <c r="FWD56" s="109"/>
      <c r="FWE56" s="109"/>
      <c r="FWF56" s="109"/>
      <c r="FWG56" s="109"/>
      <c r="FWH56" s="109"/>
      <c r="FWI56" s="109"/>
      <c r="FWJ56" s="109"/>
      <c r="FWK56" s="109"/>
      <c r="FWL56" s="109"/>
      <c r="FWM56" s="109"/>
      <c r="FWN56" s="109"/>
      <c r="FWO56" s="109"/>
      <c r="FWP56" s="109"/>
      <c r="FWQ56" s="109"/>
      <c r="FWR56" s="109"/>
      <c r="FWS56" s="109"/>
      <c r="FWT56" s="109"/>
      <c r="FWU56" s="109"/>
      <c r="FWV56" s="109"/>
      <c r="FWW56" s="109"/>
      <c r="FWX56" s="109"/>
      <c r="FWY56" s="109"/>
      <c r="FWZ56" s="109"/>
      <c r="FXA56" s="109"/>
      <c r="FXB56" s="109"/>
      <c r="FXC56" s="109"/>
      <c r="FXD56" s="109"/>
      <c r="FXE56" s="109"/>
      <c r="FXF56" s="109"/>
      <c r="FXG56" s="109"/>
      <c r="FXH56" s="109"/>
      <c r="FXI56" s="109"/>
      <c r="FXJ56" s="109"/>
      <c r="FXK56" s="109"/>
      <c r="FXL56" s="109"/>
      <c r="FXM56" s="109"/>
      <c r="FXN56" s="109"/>
      <c r="FXO56" s="109"/>
      <c r="FXP56" s="109"/>
      <c r="FXQ56" s="109"/>
      <c r="FXR56" s="109"/>
      <c r="FXS56" s="109"/>
      <c r="FXT56" s="109"/>
      <c r="FXU56" s="109"/>
      <c r="FXV56" s="109"/>
      <c r="FXW56" s="109"/>
      <c r="FXX56" s="109"/>
      <c r="FXY56" s="109"/>
      <c r="FXZ56" s="109"/>
      <c r="FYA56" s="109"/>
      <c r="FYB56" s="109"/>
      <c r="FYC56" s="109"/>
      <c r="FYD56" s="109"/>
      <c r="FYE56" s="109"/>
      <c r="FYF56" s="109"/>
      <c r="FYG56" s="109"/>
      <c r="FYH56" s="109"/>
      <c r="FYI56" s="109"/>
      <c r="FYJ56" s="109"/>
      <c r="FYK56" s="109"/>
      <c r="FYL56" s="109"/>
      <c r="FYM56" s="109"/>
      <c r="FYN56" s="109"/>
      <c r="FYO56" s="109"/>
      <c r="FYP56" s="109"/>
      <c r="FYQ56" s="109"/>
      <c r="FYR56" s="109"/>
      <c r="FYS56" s="109"/>
      <c r="FYT56" s="109"/>
      <c r="FYU56" s="109"/>
      <c r="FYV56" s="109"/>
      <c r="FYW56" s="109"/>
      <c r="FYX56" s="109"/>
      <c r="FYY56" s="109"/>
      <c r="FYZ56" s="109"/>
      <c r="FZA56" s="109"/>
      <c r="FZB56" s="109"/>
      <c r="FZC56" s="109"/>
      <c r="FZD56" s="109"/>
      <c r="FZE56" s="109"/>
      <c r="FZF56" s="109"/>
      <c r="FZG56" s="109"/>
      <c r="FZH56" s="109"/>
      <c r="FZI56" s="109"/>
      <c r="FZJ56" s="109"/>
      <c r="FZK56" s="109"/>
      <c r="FZL56" s="109"/>
      <c r="FZM56" s="109"/>
      <c r="FZN56" s="109"/>
      <c r="FZO56" s="109"/>
      <c r="FZP56" s="109"/>
      <c r="FZQ56" s="109"/>
      <c r="FZR56" s="109"/>
      <c r="FZS56" s="109"/>
      <c r="FZT56" s="109"/>
      <c r="FZU56" s="109"/>
      <c r="FZV56" s="109"/>
      <c r="FZW56" s="109"/>
      <c r="FZX56" s="109"/>
      <c r="FZY56" s="109"/>
      <c r="FZZ56" s="109"/>
      <c r="GAA56" s="109"/>
      <c r="GAB56" s="109"/>
      <c r="GAC56" s="109"/>
      <c r="GAD56" s="109"/>
      <c r="GAE56" s="109"/>
      <c r="GAF56" s="109"/>
      <c r="GAG56" s="109"/>
      <c r="GAH56" s="109"/>
      <c r="GAI56" s="109"/>
      <c r="GAJ56" s="109"/>
      <c r="GAK56" s="109"/>
      <c r="GAL56" s="109"/>
      <c r="GAM56" s="109"/>
      <c r="GAN56" s="109"/>
      <c r="GAO56" s="109"/>
      <c r="GAP56" s="109"/>
      <c r="GAQ56" s="109"/>
      <c r="GAR56" s="109"/>
      <c r="GAS56" s="109"/>
      <c r="GAT56" s="109"/>
      <c r="GAU56" s="109"/>
      <c r="GAV56" s="109"/>
      <c r="GAW56" s="109"/>
      <c r="GAX56" s="109"/>
      <c r="GAY56" s="109"/>
      <c r="GAZ56" s="109"/>
      <c r="GBA56" s="109"/>
      <c r="GBB56" s="109"/>
      <c r="GBC56" s="109"/>
      <c r="GBD56" s="109"/>
      <c r="GBE56" s="109"/>
      <c r="GBF56" s="109"/>
      <c r="GBG56" s="109"/>
      <c r="GBH56" s="109"/>
      <c r="GBI56" s="109"/>
      <c r="GBJ56" s="109"/>
      <c r="GBK56" s="109"/>
      <c r="GBL56" s="109"/>
      <c r="GBM56" s="109"/>
      <c r="GBN56" s="109"/>
      <c r="GBO56" s="109"/>
      <c r="GBP56" s="109"/>
      <c r="GBQ56" s="109"/>
      <c r="GBR56" s="109"/>
      <c r="GBS56" s="109"/>
      <c r="GBT56" s="109"/>
      <c r="GBU56" s="109"/>
      <c r="GBV56" s="109"/>
      <c r="GBW56" s="109"/>
      <c r="GBX56" s="109"/>
      <c r="GBY56" s="109"/>
      <c r="GBZ56" s="109"/>
      <c r="GCA56" s="109"/>
      <c r="GCB56" s="109"/>
      <c r="GCC56" s="109"/>
      <c r="GCD56" s="109"/>
      <c r="GCE56" s="109"/>
      <c r="GCF56" s="109"/>
      <c r="GCG56" s="109"/>
      <c r="GCH56" s="109"/>
      <c r="GCI56" s="109"/>
      <c r="GCJ56" s="109"/>
      <c r="GCK56" s="109"/>
      <c r="GCL56" s="109"/>
      <c r="GCM56" s="109"/>
      <c r="GCN56" s="109"/>
      <c r="GCO56" s="109"/>
      <c r="GCP56" s="109"/>
      <c r="GCQ56" s="109"/>
      <c r="GCR56" s="109"/>
      <c r="GCS56" s="109"/>
      <c r="GCT56" s="109"/>
      <c r="GCU56" s="109"/>
      <c r="GCV56" s="109"/>
      <c r="GCW56" s="109"/>
      <c r="GCX56" s="109"/>
      <c r="GCY56" s="109"/>
      <c r="GCZ56" s="109"/>
      <c r="GDA56" s="109"/>
      <c r="GDB56" s="109"/>
      <c r="GDC56" s="109"/>
      <c r="GDD56" s="109"/>
      <c r="GDE56" s="109"/>
      <c r="GDF56" s="109"/>
      <c r="GDG56" s="109"/>
      <c r="GDH56" s="109"/>
      <c r="GDI56" s="109"/>
      <c r="GDJ56" s="109"/>
      <c r="GDK56" s="109"/>
      <c r="GDL56" s="109"/>
      <c r="GDM56" s="109"/>
      <c r="GDN56" s="109"/>
      <c r="GDO56" s="109"/>
      <c r="GDP56" s="109"/>
      <c r="GDQ56" s="109"/>
      <c r="GDR56" s="109"/>
      <c r="GDS56" s="109"/>
      <c r="GDT56" s="109"/>
      <c r="GDU56" s="109"/>
      <c r="GDV56" s="109"/>
      <c r="GDW56" s="109"/>
      <c r="GDX56" s="109"/>
      <c r="GDY56" s="109"/>
      <c r="GDZ56" s="109"/>
      <c r="GEA56" s="109"/>
      <c r="GEB56" s="109"/>
      <c r="GEC56" s="109"/>
      <c r="GED56" s="109"/>
      <c r="GEE56" s="109"/>
      <c r="GEF56" s="109"/>
      <c r="GEG56" s="109"/>
      <c r="GEH56" s="109"/>
      <c r="GEI56" s="109"/>
      <c r="GEJ56" s="109"/>
      <c r="GEK56" s="109"/>
      <c r="GEL56" s="109"/>
      <c r="GEM56" s="109"/>
      <c r="GEN56" s="109"/>
      <c r="GEO56" s="109"/>
      <c r="GEP56" s="109"/>
      <c r="GEQ56" s="109"/>
      <c r="GER56" s="109"/>
      <c r="GES56" s="109"/>
      <c r="GET56" s="109"/>
      <c r="GEU56" s="109"/>
      <c r="GEV56" s="109"/>
      <c r="GEW56" s="109"/>
      <c r="GEX56" s="109"/>
      <c r="GEY56" s="109"/>
      <c r="GEZ56" s="109"/>
      <c r="GFA56" s="109"/>
      <c r="GFB56" s="109"/>
      <c r="GFC56" s="109"/>
      <c r="GFD56" s="109"/>
      <c r="GFE56" s="109"/>
      <c r="GFF56" s="109"/>
      <c r="GFG56" s="109"/>
      <c r="GFH56" s="109"/>
      <c r="GFI56" s="109"/>
      <c r="GFJ56" s="109"/>
      <c r="GFK56" s="109"/>
      <c r="GFL56" s="109"/>
      <c r="GFM56" s="109"/>
      <c r="GFN56" s="109"/>
      <c r="GFO56" s="109"/>
      <c r="GFP56" s="109"/>
      <c r="GFQ56" s="109"/>
      <c r="GFR56" s="109"/>
      <c r="GFS56" s="109"/>
      <c r="GFT56" s="109"/>
      <c r="GFU56" s="109"/>
      <c r="GFV56" s="109"/>
      <c r="GFW56" s="109"/>
      <c r="GFX56" s="109"/>
      <c r="GFY56" s="109"/>
      <c r="GFZ56" s="109"/>
      <c r="GGA56" s="109"/>
      <c r="GGB56" s="109"/>
      <c r="GGC56" s="109"/>
      <c r="GGD56" s="109"/>
      <c r="GGE56" s="109"/>
      <c r="GGF56" s="109"/>
      <c r="GGG56" s="109"/>
      <c r="GGH56" s="109"/>
      <c r="GGI56" s="109"/>
      <c r="GGJ56" s="109"/>
      <c r="GGK56" s="109"/>
      <c r="GGL56" s="109"/>
      <c r="GGM56" s="109"/>
      <c r="GGN56" s="109"/>
      <c r="GGO56" s="109"/>
      <c r="GGP56" s="109"/>
      <c r="GGQ56" s="109"/>
      <c r="GGR56" s="109"/>
      <c r="GGS56" s="109"/>
      <c r="GGT56" s="109"/>
      <c r="GGU56" s="109"/>
      <c r="GGV56" s="109"/>
      <c r="GGW56" s="109"/>
      <c r="GGX56" s="109"/>
      <c r="GGY56" s="109"/>
      <c r="GGZ56" s="109"/>
      <c r="GHA56" s="109"/>
      <c r="GHB56" s="109"/>
      <c r="GHC56" s="109"/>
      <c r="GHD56" s="109"/>
      <c r="GHE56" s="109"/>
      <c r="GHF56" s="109"/>
      <c r="GHG56" s="109"/>
      <c r="GHH56" s="109"/>
      <c r="GHI56" s="109"/>
      <c r="GHJ56" s="109"/>
      <c r="GHK56" s="109"/>
      <c r="GHL56" s="109"/>
      <c r="GHM56" s="109"/>
      <c r="GHN56" s="109"/>
      <c r="GHO56" s="109"/>
      <c r="GHP56" s="109"/>
      <c r="GHQ56" s="109"/>
      <c r="GHR56" s="109"/>
      <c r="GHS56" s="109"/>
      <c r="GHT56" s="109"/>
      <c r="GHU56" s="109"/>
      <c r="GHV56" s="109"/>
      <c r="GHW56" s="109"/>
      <c r="GHX56" s="109"/>
      <c r="GHY56" s="109"/>
      <c r="GHZ56" s="109"/>
      <c r="GIA56" s="109"/>
      <c r="GIB56" s="109"/>
      <c r="GIC56" s="109"/>
      <c r="GID56" s="109"/>
      <c r="GIE56" s="109"/>
      <c r="GIF56" s="109"/>
      <c r="GIG56" s="109"/>
      <c r="GIH56" s="109"/>
      <c r="GII56" s="109"/>
      <c r="GIJ56" s="109"/>
      <c r="GIK56" s="109"/>
      <c r="GIL56" s="109"/>
      <c r="GIM56" s="109"/>
      <c r="GIN56" s="109"/>
      <c r="GIO56" s="109"/>
      <c r="GIP56" s="109"/>
      <c r="GIQ56" s="109"/>
      <c r="GIR56" s="109"/>
      <c r="GIS56" s="109"/>
      <c r="GIT56" s="109"/>
      <c r="GIU56" s="109"/>
      <c r="GIV56" s="109"/>
      <c r="GIW56" s="109"/>
      <c r="GIX56" s="109"/>
      <c r="GIY56" s="109"/>
      <c r="GIZ56" s="109"/>
      <c r="GJA56" s="109"/>
      <c r="GJB56" s="109"/>
      <c r="GJC56" s="109"/>
      <c r="GJD56" s="109"/>
      <c r="GJE56" s="109"/>
      <c r="GJF56" s="109"/>
      <c r="GJG56" s="109"/>
      <c r="GJH56" s="109"/>
      <c r="GJI56" s="109"/>
      <c r="GJJ56" s="109"/>
      <c r="GJK56" s="109"/>
      <c r="GJL56" s="109"/>
      <c r="GJM56" s="109"/>
      <c r="GJN56" s="109"/>
      <c r="GJO56" s="109"/>
      <c r="GJP56" s="109"/>
      <c r="GJQ56" s="109"/>
      <c r="GJR56" s="109"/>
      <c r="GJS56" s="109"/>
      <c r="GJT56" s="109"/>
      <c r="GJU56" s="109"/>
      <c r="GJV56" s="109"/>
      <c r="GJW56" s="109"/>
      <c r="GJX56" s="109"/>
      <c r="GJY56" s="109"/>
      <c r="GJZ56" s="109"/>
      <c r="GKA56" s="109"/>
      <c r="GKB56" s="109"/>
      <c r="GKC56" s="109"/>
      <c r="GKD56" s="109"/>
      <c r="GKE56" s="109"/>
      <c r="GKF56" s="109"/>
      <c r="GKG56" s="109"/>
      <c r="GKH56" s="109"/>
      <c r="GKI56" s="109"/>
      <c r="GKJ56" s="109"/>
      <c r="GKK56" s="109"/>
      <c r="GKL56" s="109"/>
      <c r="GKM56" s="109"/>
      <c r="GKN56" s="109"/>
      <c r="GKO56" s="109"/>
      <c r="GKP56" s="109"/>
      <c r="GKQ56" s="109"/>
      <c r="GKR56" s="109"/>
      <c r="GKS56" s="109"/>
      <c r="GKT56" s="109"/>
      <c r="GKU56" s="109"/>
      <c r="GKV56" s="109"/>
      <c r="GKW56" s="109"/>
      <c r="GKX56" s="109"/>
      <c r="GKY56" s="109"/>
      <c r="GKZ56" s="109"/>
      <c r="GLA56" s="109"/>
      <c r="GLB56" s="109"/>
      <c r="GLC56" s="109"/>
      <c r="GLD56" s="109"/>
      <c r="GLE56" s="109"/>
      <c r="GLF56" s="109"/>
      <c r="GLG56" s="109"/>
      <c r="GLH56" s="109"/>
      <c r="GLI56" s="109"/>
      <c r="GLJ56" s="109"/>
      <c r="GLK56" s="109"/>
      <c r="GLL56" s="109"/>
      <c r="GLM56" s="109"/>
      <c r="GLN56" s="109"/>
      <c r="GLO56" s="109"/>
      <c r="GLP56" s="109"/>
      <c r="GLQ56" s="109"/>
      <c r="GLR56" s="109"/>
      <c r="GLS56" s="109"/>
      <c r="GLT56" s="109"/>
      <c r="GLU56" s="109"/>
      <c r="GLV56" s="109"/>
      <c r="GLW56" s="109"/>
      <c r="GLX56" s="109"/>
      <c r="GLY56" s="109"/>
      <c r="GLZ56" s="109"/>
      <c r="GMA56" s="109"/>
      <c r="GMB56" s="109"/>
      <c r="GMC56" s="109"/>
      <c r="GMD56" s="109"/>
      <c r="GME56" s="109"/>
      <c r="GMF56" s="109"/>
      <c r="GMG56" s="109"/>
      <c r="GMH56" s="109"/>
      <c r="GMI56" s="109"/>
      <c r="GMJ56" s="109"/>
      <c r="GMK56" s="109"/>
      <c r="GML56" s="109"/>
      <c r="GMM56" s="109"/>
      <c r="GMN56" s="109"/>
      <c r="GMO56" s="109"/>
      <c r="GMP56" s="109"/>
      <c r="GMQ56" s="109"/>
      <c r="GMR56" s="109"/>
      <c r="GMS56" s="109"/>
      <c r="GMT56" s="109"/>
      <c r="GMU56" s="109"/>
      <c r="GMV56" s="109"/>
      <c r="GMW56" s="109"/>
      <c r="GMX56" s="109"/>
      <c r="GMY56" s="109"/>
      <c r="GMZ56" s="109"/>
      <c r="GNA56" s="109"/>
      <c r="GNB56" s="109"/>
      <c r="GNC56" s="109"/>
      <c r="GND56" s="109"/>
      <c r="GNE56" s="109"/>
      <c r="GNF56" s="109"/>
      <c r="GNG56" s="109"/>
      <c r="GNH56" s="109"/>
      <c r="GNI56" s="109"/>
      <c r="GNJ56" s="109"/>
      <c r="GNK56" s="109"/>
      <c r="GNL56" s="109"/>
      <c r="GNM56" s="109"/>
      <c r="GNN56" s="109"/>
      <c r="GNO56" s="109"/>
      <c r="GNP56" s="109"/>
      <c r="GNQ56" s="109"/>
      <c r="GNR56" s="109"/>
      <c r="GNS56" s="109"/>
      <c r="GNT56" s="109"/>
      <c r="GNU56" s="109"/>
      <c r="GNV56" s="109"/>
      <c r="GNW56" s="109"/>
      <c r="GNX56" s="109"/>
      <c r="GNY56" s="109"/>
      <c r="GNZ56" s="109"/>
      <c r="GOA56" s="109"/>
      <c r="GOB56" s="109"/>
      <c r="GOC56" s="109"/>
      <c r="GOD56" s="109"/>
      <c r="GOE56" s="109"/>
      <c r="GOF56" s="109"/>
      <c r="GOG56" s="109"/>
      <c r="GOH56" s="109"/>
      <c r="GOI56" s="109"/>
      <c r="GOJ56" s="109"/>
      <c r="GOK56" s="109"/>
      <c r="GOL56" s="109"/>
      <c r="GOM56" s="109"/>
      <c r="GON56" s="109"/>
      <c r="GOO56" s="109"/>
      <c r="GOP56" s="109"/>
      <c r="GOQ56" s="109"/>
      <c r="GOR56" s="109"/>
      <c r="GOS56" s="109"/>
      <c r="GOT56" s="109"/>
      <c r="GOU56" s="109"/>
      <c r="GOV56" s="109"/>
      <c r="GOW56" s="109"/>
      <c r="GOX56" s="109"/>
      <c r="GOY56" s="109"/>
      <c r="GOZ56" s="109"/>
      <c r="GPA56" s="109"/>
      <c r="GPB56" s="109"/>
      <c r="GPC56" s="109"/>
      <c r="GPD56" s="109"/>
      <c r="GPE56" s="109"/>
      <c r="GPF56" s="109"/>
      <c r="GPG56" s="109"/>
      <c r="GPH56" s="109"/>
      <c r="GPI56" s="109"/>
      <c r="GPJ56" s="109"/>
      <c r="GPK56" s="109"/>
      <c r="GPL56" s="109"/>
      <c r="GPM56" s="109"/>
      <c r="GPN56" s="109"/>
      <c r="GPO56" s="109"/>
      <c r="GPP56" s="109"/>
      <c r="GPQ56" s="109"/>
      <c r="GPR56" s="109"/>
      <c r="GPS56" s="109"/>
      <c r="GPT56" s="109"/>
      <c r="GPU56" s="109"/>
      <c r="GPV56" s="109"/>
      <c r="GPW56" s="109"/>
      <c r="GPX56" s="109"/>
      <c r="GPY56" s="109"/>
      <c r="GPZ56" s="109"/>
      <c r="GQA56" s="109"/>
      <c r="GQB56" s="109"/>
      <c r="GQC56" s="109"/>
      <c r="GQD56" s="109"/>
      <c r="GQE56" s="109"/>
      <c r="GQF56" s="109"/>
      <c r="GQG56" s="109"/>
      <c r="GQH56" s="109"/>
      <c r="GQI56" s="109"/>
      <c r="GQJ56" s="109"/>
      <c r="GQK56" s="109"/>
      <c r="GQL56" s="109"/>
      <c r="GQM56" s="109"/>
      <c r="GQN56" s="109"/>
      <c r="GQO56" s="109"/>
      <c r="GQP56" s="109"/>
      <c r="GQQ56" s="109"/>
      <c r="GQR56" s="109"/>
      <c r="GQS56" s="109"/>
      <c r="GQT56" s="109"/>
      <c r="GQU56" s="109"/>
      <c r="GQV56" s="109"/>
      <c r="GQW56" s="109"/>
      <c r="GQX56" s="109"/>
      <c r="GQY56" s="109"/>
      <c r="GQZ56" s="109"/>
      <c r="GRA56" s="109"/>
      <c r="GRB56" s="109"/>
      <c r="GRC56" s="109"/>
      <c r="GRD56" s="109"/>
      <c r="GRE56" s="109"/>
      <c r="GRF56" s="109"/>
      <c r="GRG56" s="109"/>
      <c r="GRH56" s="109"/>
      <c r="GRI56" s="109"/>
      <c r="GRJ56" s="109"/>
      <c r="GRK56" s="109"/>
      <c r="GRL56" s="109"/>
      <c r="GRM56" s="109"/>
      <c r="GRN56" s="109"/>
      <c r="GRO56" s="109"/>
      <c r="GRP56" s="109"/>
      <c r="GRQ56" s="109"/>
      <c r="GRR56" s="109"/>
      <c r="GRS56" s="109"/>
      <c r="GRT56" s="109"/>
      <c r="GRU56" s="109"/>
      <c r="GRV56" s="109"/>
      <c r="GRW56" s="109"/>
      <c r="GRX56" s="109"/>
      <c r="GRY56" s="109"/>
      <c r="GRZ56" s="109"/>
      <c r="GSA56" s="109"/>
      <c r="GSB56" s="109"/>
      <c r="GSC56" s="109"/>
      <c r="GSD56" s="109"/>
      <c r="GSE56" s="109"/>
      <c r="GSF56" s="109"/>
      <c r="GSG56" s="109"/>
      <c r="GSH56" s="109"/>
      <c r="GSI56" s="109"/>
      <c r="GSJ56" s="109"/>
      <c r="GSK56" s="109"/>
      <c r="GSL56" s="109"/>
      <c r="GSM56" s="109"/>
      <c r="GSN56" s="109"/>
      <c r="GSO56" s="109"/>
      <c r="GSP56" s="109"/>
      <c r="GSQ56" s="109"/>
      <c r="GSR56" s="109"/>
      <c r="GSS56" s="109"/>
      <c r="GST56" s="109"/>
      <c r="GSU56" s="109"/>
      <c r="GSV56" s="109"/>
      <c r="GSW56" s="109"/>
      <c r="GSX56" s="109"/>
      <c r="GSY56" s="109"/>
      <c r="GSZ56" s="109"/>
      <c r="GTA56" s="109"/>
      <c r="GTB56" s="109"/>
      <c r="GTC56" s="109"/>
      <c r="GTD56" s="109"/>
      <c r="GTE56" s="109"/>
      <c r="GTF56" s="109"/>
      <c r="GTG56" s="109"/>
      <c r="GTH56" s="109"/>
      <c r="GTI56" s="109"/>
      <c r="GTJ56" s="109"/>
      <c r="GTK56" s="109"/>
      <c r="GTL56" s="109"/>
      <c r="GTM56" s="109"/>
      <c r="GTN56" s="109"/>
      <c r="GTO56" s="109"/>
      <c r="GTP56" s="109"/>
      <c r="GTQ56" s="109"/>
      <c r="GTR56" s="109"/>
      <c r="GTS56" s="109"/>
      <c r="GTT56" s="109"/>
      <c r="GTU56" s="109"/>
      <c r="GTV56" s="109"/>
      <c r="GTW56" s="109"/>
      <c r="GTX56" s="109"/>
      <c r="GTY56" s="109"/>
      <c r="GTZ56" s="109"/>
      <c r="GUA56" s="109"/>
      <c r="GUB56" s="109"/>
      <c r="GUC56" s="109"/>
      <c r="GUD56" s="109"/>
      <c r="GUE56" s="109"/>
      <c r="GUF56" s="109"/>
      <c r="GUG56" s="109"/>
      <c r="GUH56" s="109"/>
      <c r="GUI56" s="109"/>
      <c r="GUJ56" s="109"/>
      <c r="GUK56" s="109"/>
      <c r="GUL56" s="109"/>
      <c r="GUM56" s="109"/>
      <c r="GUN56" s="109"/>
      <c r="GUO56" s="109"/>
      <c r="GUP56" s="109"/>
      <c r="GUQ56" s="109"/>
      <c r="GUR56" s="109"/>
      <c r="GUS56" s="109"/>
      <c r="GUT56" s="109"/>
      <c r="GUU56" s="109"/>
      <c r="GUV56" s="109"/>
      <c r="GUW56" s="109"/>
      <c r="GUX56" s="109"/>
      <c r="GUY56" s="109"/>
      <c r="GUZ56" s="109"/>
      <c r="GVA56" s="109"/>
      <c r="GVB56" s="109"/>
      <c r="GVC56" s="109"/>
      <c r="GVD56" s="109"/>
      <c r="GVE56" s="109"/>
      <c r="GVF56" s="109"/>
      <c r="GVG56" s="109"/>
      <c r="GVH56" s="109"/>
      <c r="GVI56" s="109"/>
      <c r="GVJ56" s="109"/>
      <c r="GVK56" s="109"/>
      <c r="GVL56" s="109"/>
      <c r="GVM56" s="109"/>
      <c r="GVN56" s="109"/>
      <c r="GVO56" s="109"/>
      <c r="GVP56" s="109"/>
      <c r="GVQ56" s="109"/>
      <c r="GVR56" s="109"/>
      <c r="GVS56" s="109"/>
      <c r="GVT56" s="109"/>
      <c r="GVU56" s="109"/>
      <c r="GVV56" s="109"/>
      <c r="GVW56" s="109"/>
      <c r="GVX56" s="109"/>
      <c r="GVY56" s="109"/>
      <c r="GVZ56" s="109"/>
      <c r="GWA56" s="109"/>
      <c r="GWB56" s="109"/>
      <c r="GWC56" s="109"/>
      <c r="GWD56" s="109"/>
      <c r="GWE56" s="109"/>
      <c r="GWF56" s="109"/>
      <c r="GWG56" s="109"/>
      <c r="GWH56" s="109"/>
      <c r="GWI56" s="109"/>
      <c r="GWJ56" s="109"/>
      <c r="GWK56" s="109"/>
      <c r="GWL56" s="109"/>
      <c r="GWM56" s="109"/>
      <c r="GWN56" s="109"/>
      <c r="GWO56" s="109"/>
      <c r="GWP56" s="109"/>
      <c r="GWQ56" s="109"/>
      <c r="GWR56" s="109"/>
      <c r="GWS56" s="109"/>
      <c r="GWT56" s="109"/>
      <c r="GWU56" s="109"/>
      <c r="GWV56" s="109"/>
      <c r="GWW56" s="109"/>
      <c r="GWX56" s="109"/>
      <c r="GWY56" s="109"/>
      <c r="GWZ56" s="109"/>
      <c r="GXA56" s="109"/>
      <c r="GXB56" s="109"/>
      <c r="GXC56" s="109"/>
      <c r="GXD56" s="109"/>
      <c r="GXE56" s="109"/>
      <c r="GXF56" s="109"/>
      <c r="GXG56" s="109"/>
      <c r="GXH56" s="109"/>
      <c r="GXI56" s="109"/>
      <c r="GXJ56" s="109"/>
      <c r="GXK56" s="109"/>
      <c r="GXL56" s="109"/>
      <c r="GXM56" s="109"/>
      <c r="GXN56" s="109"/>
      <c r="GXO56" s="109"/>
      <c r="GXP56" s="109"/>
      <c r="GXQ56" s="109"/>
      <c r="GXR56" s="109"/>
      <c r="GXS56" s="109"/>
      <c r="GXT56" s="109"/>
      <c r="GXU56" s="109"/>
      <c r="GXV56" s="109"/>
      <c r="GXW56" s="109"/>
      <c r="GXX56" s="109"/>
      <c r="GXY56" s="109"/>
      <c r="GXZ56" s="109"/>
      <c r="GYA56" s="109"/>
      <c r="GYB56" s="109"/>
      <c r="GYC56" s="109"/>
      <c r="GYD56" s="109"/>
      <c r="GYE56" s="109"/>
      <c r="GYF56" s="109"/>
      <c r="GYG56" s="109"/>
      <c r="GYH56" s="109"/>
      <c r="GYI56" s="109"/>
      <c r="GYJ56" s="109"/>
      <c r="GYK56" s="109"/>
      <c r="GYL56" s="109"/>
      <c r="GYM56" s="109"/>
      <c r="GYN56" s="109"/>
      <c r="GYO56" s="109"/>
      <c r="GYP56" s="109"/>
      <c r="GYQ56" s="109"/>
      <c r="GYR56" s="109"/>
      <c r="GYS56" s="109"/>
      <c r="GYT56" s="109"/>
      <c r="GYU56" s="109"/>
      <c r="GYV56" s="109"/>
      <c r="GYW56" s="109"/>
      <c r="GYX56" s="109"/>
      <c r="GYY56" s="109"/>
      <c r="GYZ56" s="109"/>
      <c r="GZA56" s="109"/>
      <c r="GZB56" s="109"/>
      <c r="GZC56" s="109"/>
      <c r="GZD56" s="109"/>
      <c r="GZE56" s="109"/>
      <c r="GZF56" s="109"/>
      <c r="GZG56" s="109"/>
      <c r="GZH56" s="109"/>
      <c r="GZI56" s="109"/>
      <c r="GZJ56" s="109"/>
      <c r="GZK56" s="109"/>
      <c r="GZL56" s="109"/>
      <c r="GZM56" s="109"/>
      <c r="GZN56" s="109"/>
      <c r="GZO56" s="109"/>
      <c r="GZP56" s="109"/>
      <c r="GZQ56" s="109"/>
      <c r="GZR56" s="109"/>
      <c r="GZS56" s="109"/>
      <c r="GZT56" s="109"/>
      <c r="GZU56" s="109"/>
      <c r="GZV56" s="109"/>
      <c r="GZW56" s="109"/>
      <c r="GZX56" s="109"/>
      <c r="GZY56" s="109"/>
      <c r="GZZ56" s="109"/>
      <c r="HAA56" s="109"/>
      <c r="HAB56" s="109"/>
      <c r="HAC56" s="109"/>
      <c r="HAD56" s="109"/>
      <c r="HAE56" s="109"/>
      <c r="HAF56" s="109"/>
      <c r="HAG56" s="109"/>
      <c r="HAH56" s="109"/>
      <c r="HAI56" s="109"/>
      <c r="HAJ56" s="109"/>
      <c r="HAK56" s="109"/>
      <c r="HAL56" s="109"/>
      <c r="HAM56" s="109"/>
      <c r="HAN56" s="109"/>
      <c r="HAO56" s="109"/>
      <c r="HAP56" s="109"/>
      <c r="HAQ56" s="109"/>
      <c r="HAR56" s="109"/>
      <c r="HAS56" s="109"/>
      <c r="HAT56" s="109"/>
      <c r="HAU56" s="109"/>
      <c r="HAV56" s="109"/>
      <c r="HAW56" s="109"/>
      <c r="HAX56" s="109"/>
      <c r="HAY56" s="109"/>
      <c r="HAZ56" s="109"/>
      <c r="HBA56" s="109"/>
      <c r="HBB56" s="109"/>
      <c r="HBC56" s="109"/>
      <c r="HBD56" s="109"/>
      <c r="HBE56" s="109"/>
      <c r="HBF56" s="109"/>
      <c r="HBG56" s="109"/>
      <c r="HBH56" s="109"/>
      <c r="HBI56" s="109"/>
      <c r="HBJ56" s="109"/>
      <c r="HBK56" s="109"/>
      <c r="HBL56" s="109"/>
      <c r="HBM56" s="109"/>
      <c r="HBN56" s="109"/>
      <c r="HBO56" s="109"/>
      <c r="HBP56" s="109"/>
      <c r="HBQ56" s="109"/>
      <c r="HBR56" s="109"/>
      <c r="HBS56" s="109"/>
      <c r="HBT56" s="109"/>
      <c r="HBU56" s="109"/>
      <c r="HBV56" s="109"/>
      <c r="HBW56" s="109"/>
      <c r="HBX56" s="109"/>
      <c r="HBY56" s="109"/>
      <c r="HBZ56" s="109"/>
      <c r="HCA56" s="109"/>
      <c r="HCB56" s="109"/>
      <c r="HCC56" s="109"/>
      <c r="HCD56" s="109"/>
      <c r="HCE56" s="109"/>
      <c r="HCF56" s="109"/>
      <c r="HCG56" s="109"/>
      <c r="HCH56" s="109"/>
      <c r="HCI56" s="109"/>
      <c r="HCJ56" s="109"/>
      <c r="HCK56" s="109"/>
      <c r="HCL56" s="109"/>
      <c r="HCM56" s="109"/>
      <c r="HCN56" s="109"/>
      <c r="HCO56" s="109"/>
      <c r="HCP56" s="109"/>
      <c r="HCQ56" s="109"/>
      <c r="HCR56" s="109"/>
      <c r="HCS56" s="109"/>
      <c r="HCT56" s="109"/>
      <c r="HCU56" s="109"/>
      <c r="HCV56" s="109"/>
      <c r="HCW56" s="109"/>
      <c r="HCX56" s="109"/>
      <c r="HCY56" s="109"/>
      <c r="HCZ56" s="109"/>
      <c r="HDA56" s="109"/>
      <c r="HDB56" s="109"/>
      <c r="HDC56" s="109"/>
      <c r="HDD56" s="109"/>
      <c r="HDE56" s="109"/>
      <c r="HDF56" s="109"/>
      <c r="HDG56" s="109"/>
      <c r="HDH56" s="109"/>
      <c r="HDI56" s="109"/>
      <c r="HDJ56" s="109"/>
      <c r="HDK56" s="109"/>
      <c r="HDL56" s="109"/>
      <c r="HDM56" s="109"/>
      <c r="HDN56" s="109"/>
      <c r="HDO56" s="109"/>
      <c r="HDP56" s="109"/>
      <c r="HDQ56" s="109"/>
      <c r="HDR56" s="109"/>
      <c r="HDS56" s="109"/>
      <c r="HDT56" s="109"/>
      <c r="HDU56" s="109"/>
      <c r="HDV56" s="109"/>
      <c r="HDW56" s="109"/>
      <c r="HDX56" s="109"/>
      <c r="HDY56" s="109"/>
      <c r="HDZ56" s="109"/>
      <c r="HEA56" s="109"/>
      <c r="HEB56" s="109"/>
      <c r="HEC56" s="109"/>
      <c r="HED56" s="109"/>
      <c r="HEE56" s="109"/>
      <c r="HEF56" s="109"/>
      <c r="HEG56" s="109"/>
      <c r="HEH56" s="109"/>
      <c r="HEI56" s="109"/>
      <c r="HEJ56" s="109"/>
      <c r="HEK56" s="109"/>
      <c r="HEL56" s="109"/>
      <c r="HEM56" s="109"/>
      <c r="HEN56" s="109"/>
      <c r="HEO56" s="109"/>
      <c r="HEP56" s="109"/>
      <c r="HEQ56" s="109"/>
      <c r="HER56" s="109"/>
      <c r="HES56" s="109"/>
      <c r="HET56" s="109"/>
      <c r="HEU56" s="109"/>
      <c r="HEV56" s="109"/>
      <c r="HEW56" s="109"/>
      <c r="HEX56" s="109"/>
      <c r="HEY56" s="109"/>
      <c r="HEZ56" s="109"/>
      <c r="HFA56" s="109"/>
      <c r="HFB56" s="109"/>
      <c r="HFC56" s="109"/>
      <c r="HFD56" s="109"/>
      <c r="HFE56" s="109"/>
      <c r="HFF56" s="109"/>
      <c r="HFG56" s="109"/>
      <c r="HFH56" s="109"/>
      <c r="HFI56" s="109"/>
      <c r="HFJ56" s="109"/>
      <c r="HFK56" s="109"/>
      <c r="HFL56" s="109"/>
      <c r="HFM56" s="109"/>
      <c r="HFN56" s="109"/>
      <c r="HFO56" s="109"/>
      <c r="HFP56" s="109"/>
      <c r="HFQ56" s="109"/>
      <c r="HFR56" s="109"/>
      <c r="HFS56" s="109"/>
      <c r="HFT56" s="109"/>
      <c r="HFU56" s="109"/>
      <c r="HFV56" s="109"/>
      <c r="HFW56" s="109"/>
      <c r="HFX56" s="109"/>
      <c r="HFY56" s="109"/>
      <c r="HFZ56" s="109"/>
      <c r="HGA56" s="109"/>
      <c r="HGB56" s="109"/>
      <c r="HGC56" s="109"/>
      <c r="HGD56" s="109"/>
      <c r="HGE56" s="109"/>
      <c r="HGF56" s="109"/>
      <c r="HGG56" s="109"/>
      <c r="HGH56" s="109"/>
      <c r="HGI56" s="109"/>
      <c r="HGJ56" s="109"/>
      <c r="HGK56" s="109"/>
      <c r="HGL56" s="109"/>
      <c r="HGM56" s="109"/>
      <c r="HGN56" s="109"/>
      <c r="HGO56" s="109"/>
      <c r="HGP56" s="109"/>
      <c r="HGQ56" s="109"/>
      <c r="HGR56" s="109"/>
      <c r="HGS56" s="109"/>
      <c r="HGT56" s="109"/>
      <c r="HGU56" s="109"/>
      <c r="HGV56" s="109"/>
      <c r="HGW56" s="109"/>
      <c r="HGX56" s="109"/>
      <c r="HGY56" s="109"/>
      <c r="HGZ56" s="109"/>
      <c r="HHA56" s="109"/>
      <c r="HHB56" s="109"/>
      <c r="HHC56" s="109"/>
      <c r="HHD56" s="109"/>
      <c r="HHE56" s="109"/>
      <c r="HHF56" s="109"/>
      <c r="HHG56" s="109"/>
      <c r="HHH56" s="109"/>
      <c r="HHI56" s="109"/>
      <c r="HHJ56" s="109"/>
      <c r="HHK56" s="109"/>
      <c r="HHL56" s="109"/>
      <c r="HHM56" s="109"/>
      <c r="HHN56" s="109"/>
      <c r="HHO56" s="109"/>
      <c r="HHP56" s="109"/>
      <c r="HHQ56" s="109"/>
      <c r="HHR56" s="109"/>
      <c r="HHS56" s="109"/>
      <c r="HHT56" s="109"/>
      <c r="HHU56" s="109"/>
      <c r="HHV56" s="109"/>
      <c r="HHW56" s="109"/>
      <c r="HHX56" s="109"/>
      <c r="HHY56" s="109"/>
      <c r="HHZ56" s="109"/>
      <c r="HIA56" s="109"/>
      <c r="HIB56" s="109"/>
      <c r="HIC56" s="109"/>
      <c r="HID56" s="109"/>
      <c r="HIE56" s="109"/>
      <c r="HIF56" s="109"/>
      <c r="HIG56" s="109"/>
      <c r="HIH56" s="109"/>
      <c r="HII56" s="109"/>
      <c r="HIJ56" s="109"/>
      <c r="HIK56" s="109"/>
      <c r="HIL56" s="109"/>
      <c r="HIM56" s="109"/>
      <c r="HIN56" s="109"/>
      <c r="HIO56" s="109"/>
      <c r="HIP56" s="109"/>
      <c r="HIQ56" s="109"/>
      <c r="HIR56" s="109"/>
      <c r="HIS56" s="109"/>
      <c r="HIT56" s="109"/>
      <c r="HIU56" s="109"/>
      <c r="HIV56" s="109"/>
      <c r="HIW56" s="109"/>
      <c r="HIX56" s="109"/>
      <c r="HIY56" s="109"/>
      <c r="HIZ56" s="109"/>
      <c r="HJA56" s="109"/>
      <c r="HJB56" s="109"/>
      <c r="HJC56" s="109"/>
      <c r="HJD56" s="109"/>
      <c r="HJE56" s="109"/>
      <c r="HJF56" s="109"/>
      <c r="HJG56" s="109"/>
      <c r="HJH56" s="109"/>
      <c r="HJI56" s="109"/>
      <c r="HJJ56" s="109"/>
      <c r="HJK56" s="109"/>
      <c r="HJL56" s="109"/>
      <c r="HJM56" s="109"/>
      <c r="HJN56" s="109"/>
      <c r="HJO56" s="109"/>
      <c r="HJP56" s="109"/>
      <c r="HJQ56" s="109"/>
      <c r="HJR56" s="109"/>
      <c r="HJS56" s="109"/>
      <c r="HJT56" s="109"/>
      <c r="HJU56" s="109"/>
      <c r="HJV56" s="109"/>
      <c r="HJW56" s="109"/>
      <c r="HJX56" s="109"/>
      <c r="HJY56" s="109"/>
      <c r="HJZ56" s="109"/>
      <c r="HKA56" s="109"/>
      <c r="HKB56" s="109"/>
      <c r="HKC56" s="109"/>
      <c r="HKD56" s="109"/>
      <c r="HKE56" s="109"/>
      <c r="HKF56" s="109"/>
      <c r="HKG56" s="109"/>
      <c r="HKH56" s="109"/>
      <c r="HKI56" s="109"/>
      <c r="HKJ56" s="109"/>
      <c r="HKK56" s="109"/>
      <c r="HKL56" s="109"/>
      <c r="HKM56" s="109"/>
      <c r="HKN56" s="109"/>
      <c r="HKO56" s="109"/>
      <c r="HKP56" s="109"/>
      <c r="HKQ56" s="109"/>
      <c r="HKR56" s="109"/>
      <c r="HKS56" s="109"/>
      <c r="HKT56" s="109"/>
      <c r="HKU56" s="109"/>
      <c r="HKV56" s="109"/>
      <c r="HKW56" s="109"/>
      <c r="HKX56" s="109"/>
      <c r="HKY56" s="109"/>
      <c r="HKZ56" s="109"/>
      <c r="HLA56" s="109"/>
      <c r="HLB56" s="109"/>
      <c r="HLC56" s="109"/>
      <c r="HLD56" s="109"/>
      <c r="HLE56" s="109"/>
      <c r="HLF56" s="109"/>
      <c r="HLG56" s="109"/>
      <c r="HLH56" s="109"/>
      <c r="HLI56" s="109"/>
      <c r="HLJ56" s="109"/>
      <c r="HLK56" s="109"/>
      <c r="HLL56" s="109"/>
      <c r="HLM56" s="109"/>
      <c r="HLN56" s="109"/>
      <c r="HLO56" s="109"/>
      <c r="HLP56" s="109"/>
      <c r="HLQ56" s="109"/>
      <c r="HLR56" s="109"/>
      <c r="HLS56" s="109"/>
      <c r="HLT56" s="109"/>
      <c r="HLU56" s="109"/>
      <c r="HLV56" s="109"/>
      <c r="HLW56" s="109"/>
      <c r="HLX56" s="109"/>
      <c r="HLY56" s="109"/>
      <c r="HLZ56" s="109"/>
      <c r="HMA56" s="109"/>
      <c r="HMB56" s="109"/>
      <c r="HMC56" s="109"/>
      <c r="HMD56" s="109"/>
      <c r="HME56" s="109"/>
      <c r="HMF56" s="109"/>
      <c r="HMG56" s="109"/>
      <c r="HMH56" s="109"/>
      <c r="HMI56" s="109"/>
      <c r="HMJ56" s="109"/>
      <c r="HMK56" s="109"/>
      <c r="HML56" s="109"/>
      <c r="HMM56" s="109"/>
      <c r="HMN56" s="109"/>
      <c r="HMO56" s="109"/>
      <c r="HMP56" s="109"/>
      <c r="HMQ56" s="109"/>
      <c r="HMR56" s="109"/>
      <c r="HMS56" s="109"/>
      <c r="HMT56" s="109"/>
      <c r="HMU56" s="109"/>
      <c r="HMV56" s="109"/>
      <c r="HMW56" s="109"/>
      <c r="HMX56" s="109"/>
      <c r="HMY56" s="109"/>
      <c r="HMZ56" s="109"/>
      <c r="HNA56" s="109"/>
      <c r="HNB56" s="109"/>
      <c r="HNC56" s="109"/>
      <c r="HND56" s="109"/>
      <c r="HNE56" s="109"/>
      <c r="HNF56" s="109"/>
      <c r="HNG56" s="109"/>
      <c r="HNH56" s="109"/>
      <c r="HNI56" s="109"/>
      <c r="HNJ56" s="109"/>
      <c r="HNK56" s="109"/>
      <c r="HNL56" s="109"/>
      <c r="HNM56" s="109"/>
      <c r="HNN56" s="109"/>
      <c r="HNO56" s="109"/>
      <c r="HNP56" s="109"/>
      <c r="HNQ56" s="109"/>
      <c r="HNR56" s="109"/>
      <c r="HNS56" s="109"/>
      <c r="HNT56" s="109"/>
      <c r="HNU56" s="109"/>
      <c r="HNV56" s="109"/>
      <c r="HNW56" s="109"/>
      <c r="HNX56" s="109"/>
      <c r="HNY56" s="109"/>
      <c r="HNZ56" s="109"/>
      <c r="HOA56" s="109"/>
      <c r="HOB56" s="109"/>
      <c r="HOC56" s="109"/>
      <c r="HOD56" s="109"/>
      <c r="HOE56" s="109"/>
      <c r="HOF56" s="109"/>
      <c r="HOG56" s="109"/>
      <c r="HOH56" s="109"/>
      <c r="HOI56" s="109"/>
      <c r="HOJ56" s="109"/>
      <c r="HOK56" s="109"/>
      <c r="HOL56" s="109"/>
      <c r="HOM56" s="109"/>
      <c r="HON56" s="109"/>
      <c r="HOO56" s="109"/>
      <c r="HOP56" s="109"/>
      <c r="HOQ56" s="109"/>
      <c r="HOR56" s="109"/>
      <c r="HOS56" s="109"/>
      <c r="HOT56" s="109"/>
      <c r="HOU56" s="109"/>
      <c r="HOV56" s="109"/>
      <c r="HOW56" s="109"/>
      <c r="HOX56" s="109"/>
      <c r="HOY56" s="109"/>
      <c r="HOZ56" s="109"/>
      <c r="HPA56" s="109"/>
      <c r="HPB56" s="109"/>
      <c r="HPC56" s="109"/>
      <c r="HPD56" s="109"/>
      <c r="HPE56" s="109"/>
      <c r="HPF56" s="109"/>
      <c r="HPG56" s="109"/>
      <c r="HPH56" s="109"/>
      <c r="HPI56" s="109"/>
      <c r="HPJ56" s="109"/>
      <c r="HPK56" s="109"/>
      <c r="HPL56" s="109"/>
      <c r="HPM56" s="109"/>
      <c r="HPN56" s="109"/>
      <c r="HPO56" s="109"/>
      <c r="HPP56" s="109"/>
      <c r="HPQ56" s="109"/>
      <c r="HPR56" s="109"/>
      <c r="HPS56" s="109"/>
      <c r="HPT56" s="109"/>
      <c r="HPU56" s="109"/>
      <c r="HPV56" s="109"/>
      <c r="HPW56" s="109"/>
      <c r="HPX56" s="109"/>
      <c r="HPY56" s="109"/>
      <c r="HPZ56" s="109"/>
      <c r="HQA56" s="109"/>
      <c r="HQB56" s="109"/>
      <c r="HQC56" s="109"/>
      <c r="HQD56" s="109"/>
      <c r="HQE56" s="109"/>
      <c r="HQF56" s="109"/>
      <c r="HQG56" s="109"/>
      <c r="HQH56" s="109"/>
      <c r="HQI56" s="109"/>
      <c r="HQJ56" s="109"/>
      <c r="HQK56" s="109"/>
      <c r="HQL56" s="109"/>
      <c r="HQM56" s="109"/>
      <c r="HQN56" s="109"/>
      <c r="HQO56" s="109"/>
      <c r="HQP56" s="109"/>
      <c r="HQQ56" s="109"/>
      <c r="HQR56" s="109"/>
      <c r="HQS56" s="109"/>
      <c r="HQT56" s="109"/>
      <c r="HQU56" s="109"/>
      <c r="HQV56" s="109"/>
      <c r="HQW56" s="109"/>
      <c r="HQX56" s="109"/>
      <c r="HQY56" s="109"/>
      <c r="HQZ56" s="109"/>
      <c r="HRA56" s="109"/>
      <c r="HRB56" s="109"/>
      <c r="HRC56" s="109"/>
      <c r="HRD56" s="109"/>
      <c r="HRE56" s="109"/>
      <c r="HRF56" s="109"/>
      <c r="HRG56" s="109"/>
      <c r="HRH56" s="109"/>
      <c r="HRI56" s="109"/>
      <c r="HRJ56" s="109"/>
      <c r="HRK56" s="109"/>
      <c r="HRL56" s="109"/>
      <c r="HRM56" s="109"/>
      <c r="HRN56" s="109"/>
      <c r="HRO56" s="109"/>
      <c r="HRP56" s="109"/>
      <c r="HRQ56" s="109"/>
      <c r="HRR56" s="109"/>
      <c r="HRS56" s="109"/>
      <c r="HRT56" s="109"/>
      <c r="HRU56" s="109"/>
      <c r="HRV56" s="109"/>
      <c r="HRW56" s="109"/>
      <c r="HRX56" s="109"/>
      <c r="HRY56" s="109"/>
      <c r="HRZ56" s="109"/>
      <c r="HSA56" s="109"/>
      <c r="HSB56" s="109"/>
      <c r="HSC56" s="109"/>
      <c r="HSD56" s="109"/>
      <c r="HSE56" s="109"/>
      <c r="HSF56" s="109"/>
      <c r="HSG56" s="109"/>
      <c r="HSH56" s="109"/>
      <c r="HSI56" s="109"/>
      <c r="HSJ56" s="109"/>
      <c r="HSK56" s="109"/>
      <c r="HSL56" s="109"/>
      <c r="HSM56" s="109"/>
      <c r="HSN56" s="109"/>
      <c r="HSO56" s="109"/>
      <c r="HSP56" s="109"/>
      <c r="HSQ56" s="109"/>
      <c r="HSR56" s="109"/>
      <c r="HSS56" s="109"/>
      <c r="HST56" s="109"/>
      <c r="HSU56" s="109"/>
      <c r="HSV56" s="109"/>
      <c r="HSW56" s="109"/>
      <c r="HSX56" s="109"/>
      <c r="HSY56" s="109"/>
      <c r="HSZ56" s="109"/>
      <c r="HTA56" s="109"/>
      <c r="HTB56" s="109"/>
      <c r="HTC56" s="109"/>
      <c r="HTD56" s="109"/>
      <c r="HTE56" s="109"/>
      <c r="HTF56" s="109"/>
      <c r="HTG56" s="109"/>
      <c r="HTH56" s="109"/>
      <c r="HTI56" s="109"/>
      <c r="HTJ56" s="109"/>
      <c r="HTK56" s="109"/>
      <c r="HTL56" s="109"/>
      <c r="HTM56" s="109"/>
      <c r="HTN56" s="109"/>
      <c r="HTO56" s="109"/>
      <c r="HTP56" s="109"/>
      <c r="HTQ56" s="109"/>
      <c r="HTR56" s="109"/>
      <c r="HTS56" s="109"/>
      <c r="HTT56" s="109"/>
      <c r="HTU56" s="109"/>
      <c r="HTV56" s="109"/>
      <c r="HTW56" s="109"/>
      <c r="HTX56" s="109"/>
      <c r="HTY56" s="109"/>
      <c r="HTZ56" s="109"/>
      <c r="HUA56" s="109"/>
      <c r="HUB56" s="109"/>
      <c r="HUC56" s="109"/>
      <c r="HUD56" s="109"/>
      <c r="HUE56" s="109"/>
      <c r="HUF56" s="109"/>
      <c r="HUG56" s="109"/>
      <c r="HUH56" s="109"/>
      <c r="HUI56" s="109"/>
      <c r="HUJ56" s="109"/>
      <c r="HUK56" s="109"/>
      <c r="HUL56" s="109"/>
      <c r="HUM56" s="109"/>
      <c r="HUN56" s="109"/>
      <c r="HUO56" s="109"/>
      <c r="HUP56" s="109"/>
      <c r="HUQ56" s="109"/>
      <c r="HUR56" s="109"/>
      <c r="HUS56" s="109"/>
      <c r="HUT56" s="109"/>
      <c r="HUU56" s="109"/>
      <c r="HUV56" s="109"/>
      <c r="HUW56" s="109"/>
      <c r="HUX56" s="109"/>
      <c r="HUY56" s="109"/>
      <c r="HUZ56" s="109"/>
      <c r="HVA56" s="109"/>
      <c r="HVB56" s="109"/>
      <c r="HVC56" s="109"/>
      <c r="HVD56" s="109"/>
      <c r="HVE56" s="109"/>
      <c r="HVF56" s="109"/>
      <c r="HVG56" s="109"/>
      <c r="HVH56" s="109"/>
      <c r="HVI56" s="109"/>
      <c r="HVJ56" s="109"/>
      <c r="HVK56" s="109"/>
      <c r="HVL56" s="109"/>
      <c r="HVM56" s="109"/>
      <c r="HVN56" s="109"/>
      <c r="HVO56" s="109"/>
      <c r="HVP56" s="109"/>
      <c r="HVQ56" s="109"/>
      <c r="HVR56" s="109"/>
      <c r="HVS56" s="109"/>
      <c r="HVT56" s="109"/>
      <c r="HVU56" s="109"/>
      <c r="HVV56" s="109"/>
      <c r="HVW56" s="109"/>
      <c r="HVX56" s="109"/>
      <c r="HVY56" s="109"/>
      <c r="HVZ56" s="109"/>
      <c r="HWA56" s="109"/>
      <c r="HWB56" s="109"/>
      <c r="HWC56" s="109"/>
      <c r="HWD56" s="109"/>
      <c r="HWE56" s="109"/>
      <c r="HWF56" s="109"/>
      <c r="HWG56" s="109"/>
      <c r="HWH56" s="109"/>
      <c r="HWI56" s="109"/>
      <c r="HWJ56" s="109"/>
      <c r="HWK56" s="109"/>
      <c r="HWL56" s="109"/>
      <c r="HWM56" s="109"/>
      <c r="HWN56" s="109"/>
      <c r="HWO56" s="109"/>
      <c r="HWP56" s="109"/>
      <c r="HWQ56" s="109"/>
      <c r="HWR56" s="109"/>
      <c r="HWS56" s="109"/>
      <c r="HWT56" s="109"/>
      <c r="HWU56" s="109"/>
      <c r="HWV56" s="109"/>
      <c r="HWW56" s="109"/>
      <c r="HWX56" s="109"/>
      <c r="HWY56" s="109"/>
      <c r="HWZ56" s="109"/>
      <c r="HXA56" s="109"/>
      <c r="HXB56" s="109"/>
      <c r="HXC56" s="109"/>
      <c r="HXD56" s="109"/>
      <c r="HXE56" s="109"/>
      <c r="HXF56" s="109"/>
      <c r="HXG56" s="109"/>
      <c r="HXH56" s="109"/>
      <c r="HXI56" s="109"/>
      <c r="HXJ56" s="109"/>
      <c r="HXK56" s="109"/>
      <c r="HXL56" s="109"/>
      <c r="HXM56" s="109"/>
      <c r="HXN56" s="109"/>
      <c r="HXO56" s="109"/>
      <c r="HXP56" s="109"/>
      <c r="HXQ56" s="109"/>
      <c r="HXR56" s="109"/>
      <c r="HXS56" s="109"/>
      <c r="HXT56" s="109"/>
      <c r="HXU56" s="109"/>
      <c r="HXV56" s="109"/>
      <c r="HXW56" s="109"/>
      <c r="HXX56" s="109"/>
      <c r="HXY56" s="109"/>
      <c r="HXZ56" s="109"/>
      <c r="HYA56" s="109"/>
      <c r="HYB56" s="109"/>
      <c r="HYC56" s="109"/>
      <c r="HYD56" s="109"/>
      <c r="HYE56" s="109"/>
      <c r="HYF56" s="109"/>
      <c r="HYG56" s="109"/>
      <c r="HYH56" s="109"/>
      <c r="HYI56" s="109"/>
      <c r="HYJ56" s="109"/>
      <c r="HYK56" s="109"/>
      <c r="HYL56" s="109"/>
      <c r="HYM56" s="109"/>
      <c r="HYN56" s="109"/>
      <c r="HYO56" s="109"/>
      <c r="HYP56" s="109"/>
      <c r="HYQ56" s="109"/>
      <c r="HYR56" s="109"/>
      <c r="HYS56" s="109"/>
      <c r="HYT56" s="109"/>
      <c r="HYU56" s="109"/>
      <c r="HYV56" s="109"/>
      <c r="HYW56" s="109"/>
      <c r="HYX56" s="109"/>
      <c r="HYY56" s="109"/>
      <c r="HYZ56" s="109"/>
      <c r="HZA56" s="109"/>
      <c r="HZB56" s="109"/>
      <c r="HZC56" s="109"/>
      <c r="HZD56" s="109"/>
      <c r="HZE56" s="109"/>
      <c r="HZF56" s="109"/>
      <c r="HZG56" s="109"/>
      <c r="HZH56" s="109"/>
      <c r="HZI56" s="109"/>
      <c r="HZJ56" s="109"/>
      <c r="HZK56" s="109"/>
      <c r="HZL56" s="109"/>
      <c r="HZM56" s="109"/>
      <c r="HZN56" s="109"/>
      <c r="HZO56" s="109"/>
      <c r="HZP56" s="109"/>
      <c r="HZQ56" s="109"/>
      <c r="HZR56" s="109"/>
      <c r="HZS56" s="109"/>
      <c r="HZT56" s="109"/>
      <c r="HZU56" s="109"/>
      <c r="HZV56" s="109"/>
      <c r="HZW56" s="109"/>
      <c r="HZX56" s="109"/>
      <c r="HZY56" s="109"/>
      <c r="HZZ56" s="109"/>
      <c r="IAA56" s="109"/>
      <c r="IAB56" s="109"/>
      <c r="IAC56" s="109"/>
      <c r="IAD56" s="109"/>
      <c r="IAE56" s="109"/>
      <c r="IAF56" s="109"/>
      <c r="IAG56" s="109"/>
      <c r="IAH56" s="109"/>
      <c r="IAI56" s="109"/>
      <c r="IAJ56" s="109"/>
      <c r="IAK56" s="109"/>
      <c r="IAL56" s="109"/>
      <c r="IAM56" s="109"/>
      <c r="IAN56" s="109"/>
      <c r="IAO56" s="109"/>
      <c r="IAP56" s="109"/>
      <c r="IAQ56" s="109"/>
      <c r="IAR56" s="109"/>
      <c r="IAS56" s="109"/>
      <c r="IAT56" s="109"/>
      <c r="IAU56" s="109"/>
      <c r="IAV56" s="109"/>
      <c r="IAW56" s="109"/>
      <c r="IAX56" s="109"/>
      <c r="IAY56" s="109"/>
      <c r="IAZ56" s="109"/>
      <c r="IBA56" s="109"/>
      <c r="IBB56" s="109"/>
      <c r="IBC56" s="109"/>
      <c r="IBD56" s="109"/>
      <c r="IBE56" s="109"/>
      <c r="IBF56" s="109"/>
      <c r="IBG56" s="109"/>
      <c r="IBH56" s="109"/>
      <c r="IBI56" s="109"/>
      <c r="IBJ56" s="109"/>
      <c r="IBK56" s="109"/>
      <c r="IBL56" s="109"/>
      <c r="IBM56" s="109"/>
      <c r="IBN56" s="109"/>
      <c r="IBO56" s="109"/>
      <c r="IBP56" s="109"/>
      <c r="IBQ56" s="109"/>
      <c r="IBR56" s="109"/>
      <c r="IBS56" s="109"/>
      <c r="IBT56" s="109"/>
      <c r="IBU56" s="109"/>
      <c r="IBV56" s="109"/>
      <c r="IBW56" s="109"/>
      <c r="IBX56" s="109"/>
      <c r="IBY56" s="109"/>
      <c r="IBZ56" s="109"/>
      <c r="ICA56" s="109"/>
      <c r="ICB56" s="109"/>
      <c r="ICC56" s="109"/>
      <c r="ICD56" s="109"/>
      <c r="ICE56" s="109"/>
      <c r="ICF56" s="109"/>
      <c r="ICG56" s="109"/>
      <c r="ICH56" s="109"/>
      <c r="ICI56" s="109"/>
      <c r="ICJ56" s="109"/>
      <c r="ICK56" s="109"/>
      <c r="ICL56" s="109"/>
      <c r="ICM56" s="109"/>
      <c r="ICN56" s="109"/>
      <c r="ICO56" s="109"/>
      <c r="ICP56" s="109"/>
      <c r="ICQ56" s="109"/>
      <c r="ICR56" s="109"/>
      <c r="ICS56" s="109"/>
      <c r="ICT56" s="109"/>
      <c r="ICU56" s="109"/>
      <c r="ICV56" s="109"/>
      <c r="ICW56" s="109"/>
      <c r="ICX56" s="109"/>
      <c r="ICY56" s="109"/>
      <c r="ICZ56" s="109"/>
      <c r="IDA56" s="109"/>
      <c r="IDB56" s="109"/>
      <c r="IDC56" s="109"/>
      <c r="IDD56" s="109"/>
      <c r="IDE56" s="109"/>
      <c r="IDF56" s="109"/>
      <c r="IDG56" s="109"/>
      <c r="IDH56" s="109"/>
      <c r="IDI56" s="109"/>
      <c r="IDJ56" s="109"/>
      <c r="IDK56" s="109"/>
      <c r="IDL56" s="109"/>
      <c r="IDM56" s="109"/>
      <c r="IDN56" s="109"/>
      <c r="IDO56" s="109"/>
      <c r="IDP56" s="109"/>
      <c r="IDQ56" s="109"/>
      <c r="IDR56" s="109"/>
      <c r="IDS56" s="109"/>
      <c r="IDT56" s="109"/>
      <c r="IDU56" s="109"/>
      <c r="IDV56" s="109"/>
      <c r="IDW56" s="109"/>
      <c r="IDX56" s="109"/>
      <c r="IDY56" s="109"/>
      <c r="IDZ56" s="109"/>
      <c r="IEA56" s="109"/>
      <c r="IEB56" s="109"/>
      <c r="IEC56" s="109"/>
      <c r="IED56" s="109"/>
      <c r="IEE56" s="109"/>
      <c r="IEF56" s="109"/>
      <c r="IEG56" s="109"/>
      <c r="IEH56" s="109"/>
      <c r="IEI56" s="109"/>
      <c r="IEJ56" s="109"/>
      <c r="IEK56" s="109"/>
      <c r="IEL56" s="109"/>
      <c r="IEM56" s="109"/>
      <c r="IEN56" s="109"/>
      <c r="IEO56" s="109"/>
      <c r="IEP56" s="109"/>
      <c r="IEQ56" s="109"/>
      <c r="IER56" s="109"/>
      <c r="IES56" s="109"/>
      <c r="IET56" s="109"/>
      <c r="IEU56" s="109"/>
      <c r="IEV56" s="109"/>
      <c r="IEW56" s="109"/>
      <c r="IEX56" s="109"/>
      <c r="IEY56" s="109"/>
      <c r="IEZ56" s="109"/>
      <c r="IFA56" s="109"/>
      <c r="IFB56" s="109"/>
      <c r="IFC56" s="109"/>
      <c r="IFD56" s="109"/>
      <c r="IFE56" s="109"/>
      <c r="IFF56" s="109"/>
      <c r="IFG56" s="109"/>
      <c r="IFH56" s="109"/>
      <c r="IFI56" s="109"/>
      <c r="IFJ56" s="109"/>
      <c r="IFK56" s="109"/>
      <c r="IFL56" s="109"/>
      <c r="IFM56" s="109"/>
      <c r="IFN56" s="109"/>
      <c r="IFO56" s="109"/>
      <c r="IFP56" s="109"/>
      <c r="IFQ56" s="109"/>
      <c r="IFR56" s="109"/>
      <c r="IFS56" s="109"/>
      <c r="IFT56" s="109"/>
      <c r="IFU56" s="109"/>
      <c r="IFV56" s="109"/>
      <c r="IFW56" s="109"/>
      <c r="IFX56" s="109"/>
      <c r="IFY56" s="109"/>
      <c r="IFZ56" s="109"/>
      <c r="IGA56" s="109"/>
      <c r="IGB56" s="109"/>
      <c r="IGC56" s="109"/>
      <c r="IGD56" s="109"/>
      <c r="IGE56" s="109"/>
      <c r="IGF56" s="109"/>
      <c r="IGG56" s="109"/>
      <c r="IGH56" s="109"/>
      <c r="IGI56" s="109"/>
      <c r="IGJ56" s="109"/>
      <c r="IGK56" s="109"/>
      <c r="IGL56" s="109"/>
      <c r="IGM56" s="109"/>
      <c r="IGN56" s="109"/>
      <c r="IGO56" s="109"/>
      <c r="IGP56" s="109"/>
      <c r="IGQ56" s="109"/>
      <c r="IGR56" s="109"/>
      <c r="IGS56" s="109"/>
      <c r="IGT56" s="109"/>
      <c r="IGU56" s="109"/>
      <c r="IGV56" s="109"/>
      <c r="IGW56" s="109"/>
      <c r="IGX56" s="109"/>
      <c r="IGY56" s="109"/>
      <c r="IGZ56" s="109"/>
      <c r="IHA56" s="109"/>
      <c r="IHB56" s="109"/>
      <c r="IHC56" s="109"/>
      <c r="IHD56" s="109"/>
      <c r="IHE56" s="109"/>
      <c r="IHF56" s="109"/>
      <c r="IHG56" s="109"/>
      <c r="IHH56" s="109"/>
      <c r="IHI56" s="109"/>
      <c r="IHJ56" s="109"/>
      <c r="IHK56" s="109"/>
      <c r="IHL56" s="109"/>
      <c r="IHM56" s="109"/>
      <c r="IHN56" s="109"/>
      <c r="IHO56" s="109"/>
      <c r="IHP56" s="109"/>
      <c r="IHQ56" s="109"/>
      <c r="IHR56" s="109"/>
      <c r="IHS56" s="109"/>
      <c r="IHT56" s="109"/>
      <c r="IHU56" s="109"/>
      <c r="IHV56" s="109"/>
      <c r="IHW56" s="109"/>
      <c r="IHX56" s="109"/>
      <c r="IHY56" s="109"/>
      <c r="IHZ56" s="109"/>
      <c r="IIA56" s="109"/>
      <c r="IIB56" s="109"/>
      <c r="IIC56" s="109"/>
      <c r="IID56" s="109"/>
      <c r="IIE56" s="109"/>
      <c r="IIF56" s="109"/>
      <c r="IIG56" s="109"/>
      <c r="IIH56" s="109"/>
      <c r="III56" s="109"/>
      <c r="IIJ56" s="109"/>
      <c r="IIK56" s="109"/>
      <c r="IIL56" s="109"/>
      <c r="IIM56" s="109"/>
      <c r="IIN56" s="109"/>
      <c r="IIO56" s="109"/>
      <c r="IIP56" s="109"/>
      <c r="IIQ56" s="109"/>
      <c r="IIR56" s="109"/>
      <c r="IIS56" s="109"/>
      <c r="IIT56" s="109"/>
      <c r="IIU56" s="109"/>
      <c r="IIV56" s="109"/>
      <c r="IIW56" s="109"/>
      <c r="IIX56" s="109"/>
      <c r="IIY56" s="109"/>
      <c r="IIZ56" s="109"/>
      <c r="IJA56" s="109"/>
      <c r="IJB56" s="109"/>
      <c r="IJC56" s="109"/>
      <c r="IJD56" s="109"/>
      <c r="IJE56" s="109"/>
      <c r="IJF56" s="109"/>
      <c r="IJG56" s="109"/>
      <c r="IJH56" s="109"/>
      <c r="IJI56" s="109"/>
      <c r="IJJ56" s="109"/>
      <c r="IJK56" s="109"/>
      <c r="IJL56" s="109"/>
      <c r="IJM56" s="109"/>
      <c r="IJN56" s="109"/>
      <c r="IJO56" s="109"/>
      <c r="IJP56" s="109"/>
      <c r="IJQ56" s="109"/>
      <c r="IJR56" s="109"/>
      <c r="IJS56" s="109"/>
      <c r="IJT56" s="109"/>
      <c r="IJU56" s="109"/>
      <c r="IJV56" s="109"/>
      <c r="IJW56" s="109"/>
      <c r="IJX56" s="109"/>
      <c r="IJY56" s="109"/>
      <c r="IJZ56" s="109"/>
      <c r="IKA56" s="109"/>
      <c r="IKB56" s="109"/>
      <c r="IKC56" s="109"/>
      <c r="IKD56" s="109"/>
      <c r="IKE56" s="109"/>
      <c r="IKF56" s="109"/>
      <c r="IKG56" s="109"/>
      <c r="IKH56" s="109"/>
      <c r="IKI56" s="109"/>
      <c r="IKJ56" s="109"/>
      <c r="IKK56" s="109"/>
      <c r="IKL56" s="109"/>
      <c r="IKM56" s="109"/>
      <c r="IKN56" s="109"/>
      <c r="IKO56" s="109"/>
      <c r="IKP56" s="109"/>
      <c r="IKQ56" s="109"/>
      <c r="IKR56" s="109"/>
      <c r="IKS56" s="109"/>
      <c r="IKT56" s="109"/>
      <c r="IKU56" s="109"/>
      <c r="IKV56" s="109"/>
      <c r="IKW56" s="109"/>
      <c r="IKX56" s="109"/>
      <c r="IKY56" s="109"/>
      <c r="IKZ56" s="109"/>
      <c r="ILA56" s="109"/>
      <c r="ILB56" s="109"/>
      <c r="ILC56" s="109"/>
      <c r="ILD56" s="109"/>
      <c r="ILE56" s="109"/>
      <c r="ILF56" s="109"/>
      <c r="ILG56" s="109"/>
      <c r="ILH56" s="109"/>
      <c r="ILI56" s="109"/>
      <c r="ILJ56" s="109"/>
      <c r="ILK56" s="109"/>
      <c r="ILL56" s="109"/>
      <c r="ILM56" s="109"/>
      <c r="ILN56" s="109"/>
      <c r="ILO56" s="109"/>
      <c r="ILP56" s="109"/>
      <c r="ILQ56" s="109"/>
      <c r="ILR56" s="109"/>
      <c r="ILS56" s="109"/>
      <c r="ILT56" s="109"/>
      <c r="ILU56" s="109"/>
      <c r="ILV56" s="109"/>
      <c r="ILW56" s="109"/>
      <c r="ILX56" s="109"/>
      <c r="ILY56" s="109"/>
      <c r="ILZ56" s="109"/>
      <c r="IMA56" s="109"/>
      <c r="IMB56" s="109"/>
      <c r="IMC56" s="109"/>
      <c r="IMD56" s="109"/>
      <c r="IME56" s="109"/>
      <c r="IMF56" s="109"/>
      <c r="IMG56" s="109"/>
      <c r="IMH56" s="109"/>
      <c r="IMI56" s="109"/>
      <c r="IMJ56" s="109"/>
      <c r="IMK56" s="109"/>
      <c r="IML56" s="109"/>
      <c r="IMM56" s="109"/>
      <c r="IMN56" s="109"/>
      <c r="IMO56" s="109"/>
      <c r="IMP56" s="109"/>
      <c r="IMQ56" s="109"/>
      <c r="IMR56" s="109"/>
      <c r="IMS56" s="109"/>
      <c r="IMT56" s="109"/>
      <c r="IMU56" s="109"/>
      <c r="IMV56" s="109"/>
      <c r="IMW56" s="109"/>
      <c r="IMX56" s="109"/>
      <c r="IMY56" s="109"/>
      <c r="IMZ56" s="109"/>
      <c r="INA56" s="109"/>
      <c r="INB56" s="109"/>
      <c r="INC56" s="109"/>
      <c r="IND56" s="109"/>
      <c r="INE56" s="109"/>
      <c r="INF56" s="109"/>
      <c r="ING56" s="109"/>
      <c r="INH56" s="109"/>
      <c r="INI56" s="109"/>
      <c r="INJ56" s="109"/>
      <c r="INK56" s="109"/>
      <c r="INL56" s="109"/>
      <c r="INM56" s="109"/>
      <c r="INN56" s="109"/>
      <c r="INO56" s="109"/>
      <c r="INP56" s="109"/>
      <c r="INQ56" s="109"/>
      <c r="INR56" s="109"/>
      <c r="INS56" s="109"/>
      <c r="INT56" s="109"/>
      <c r="INU56" s="109"/>
      <c r="INV56" s="109"/>
      <c r="INW56" s="109"/>
      <c r="INX56" s="109"/>
      <c r="INY56" s="109"/>
      <c r="INZ56" s="109"/>
      <c r="IOA56" s="109"/>
      <c r="IOB56" s="109"/>
      <c r="IOC56" s="109"/>
      <c r="IOD56" s="109"/>
      <c r="IOE56" s="109"/>
      <c r="IOF56" s="109"/>
      <c r="IOG56" s="109"/>
      <c r="IOH56" s="109"/>
      <c r="IOI56" s="109"/>
      <c r="IOJ56" s="109"/>
      <c r="IOK56" s="109"/>
      <c r="IOL56" s="109"/>
      <c r="IOM56" s="109"/>
      <c r="ION56" s="109"/>
      <c r="IOO56" s="109"/>
      <c r="IOP56" s="109"/>
      <c r="IOQ56" s="109"/>
      <c r="IOR56" s="109"/>
      <c r="IOS56" s="109"/>
      <c r="IOT56" s="109"/>
      <c r="IOU56" s="109"/>
      <c r="IOV56" s="109"/>
      <c r="IOW56" s="109"/>
      <c r="IOX56" s="109"/>
      <c r="IOY56" s="109"/>
      <c r="IOZ56" s="109"/>
      <c r="IPA56" s="109"/>
      <c r="IPB56" s="109"/>
      <c r="IPC56" s="109"/>
      <c r="IPD56" s="109"/>
      <c r="IPE56" s="109"/>
      <c r="IPF56" s="109"/>
      <c r="IPG56" s="109"/>
      <c r="IPH56" s="109"/>
      <c r="IPI56" s="109"/>
      <c r="IPJ56" s="109"/>
      <c r="IPK56" s="109"/>
      <c r="IPL56" s="109"/>
      <c r="IPM56" s="109"/>
      <c r="IPN56" s="109"/>
      <c r="IPO56" s="109"/>
      <c r="IPP56" s="109"/>
      <c r="IPQ56" s="109"/>
      <c r="IPR56" s="109"/>
      <c r="IPS56" s="109"/>
      <c r="IPT56" s="109"/>
      <c r="IPU56" s="109"/>
      <c r="IPV56" s="109"/>
      <c r="IPW56" s="109"/>
      <c r="IPX56" s="109"/>
      <c r="IPY56" s="109"/>
      <c r="IPZ56" s="109"/>
      <c r="IQA56" s="109"/>
      <c r="IQB56" s="109"/>
      <c r="IQC56" s="109"/>
      <c r="IQD56" s="109"/>
      <c r="IQE56" s="109"/>
      <c r="IQF56" s="109"/>
      <c r="IQG56" s="109"/>
      <c r="IQH56" s="109"/>
      <c r="IQI56" s="109"/>
      <c r="IQJ56" s="109"/>
      <c r="IQK56" s="109"/>
      <c r="IQL56" s="109"/>
      <c r="IQM56" s="109"/>
      <c r="IQN56" s="109"/>
      <c r="IQO56" s="109"/>
      <c r="IQP56" s="109"/>
      <c r="IQQ56" s="109"/>
      <c r="IQR56" s="109"/>
      <c r="IQS56" s="109"/>
      <c r="IQT56" s="109"/>
      <c r="IQU56" s="109"/>
      <c r="IQV56" s="109"/>
      <c r="IQW56" s="109"/>
      <c r="IQX56" s="109"/>
      <c r="IQY56" s="109"/>
      <c r="IQZ56" s="109"/>
      <c r="IRA56" s="109"/>
      <c r="IRB56" s="109"/>
      <c r="IRC56" s="109"/>
      <c r="IRD56" s="109"/>
      <c r="IRE56" s="109"/>
      <c r="IRF56" s="109"/>
      <c r="IRG56" s="109"/>
      <c r="IRH56" s="109"/>
      <c r="IRI56" s="109"/>
      <c r="IRJ56" s="109"/>
      <c r="IRK56" s="109"/>
      <c r="IRL56" s="109"/>
      <c r="IRM56" s="109"/>
      <c r="IRN56" s="109"/>
      <c r="IRO56" s="109"/>
      <c r="IRP56" s="109"/>
      <c r="IRQ56" s="109"/>
      <c r="IRR56" s="109"/>
      <c r="IRS56" s="109"/>
      <c r="IRT56" s="109"/>
      <c r="IRU56" s="109"/>
      <c r="IRV56" s="109"/>
      <c r="IRW56" s="109"/>
      <c r="IRX56" s="109"/>
      <c r="IRY56" s="109"/>
      <c r="IRZ56" s="109"/>
      <c r="ISA56" s="109"/>
      <c r="ISB56" s="109"/>
      <c r="ISC56" s="109"/>
      <c r="ISD56" s="109"/>
      <c r="ISE56" s="109"/>
      <c r="ISF56" s="109"/>
      <c r="ISG56" s="109"/>
      <c r="ISH56" s="109"/>
      <c r="ISI56" s="109"/>
      <c r="ISJ56" s="109"/>
      <c r="ISK56" s="109"/>
      <c r="ISL56" s="109"/>
      <c r="ISM56" s="109"/>
      <c r="ISN56" s="109"/>
      <c r="ISO56" s="109"/>
      <c r="ISP56" s="109"/>
      <c r="ISQ56" s="109"/>
      <c r="ISR56" s="109"/>
      <c r="ISS56" s="109"/>
      <c r="IST56" s="109"/>
      <c r="ISU56" s="109"/>
      <c r="ISV56" s="109"/>
      <c r="ISW56" s="109"/>
      <c r="ISX56" s="109"/>
      <c r="ISY56" s="109"/>
      <c r="ISZ56" s="109"/>
      <c r="ITA56" s="109"/>
      <c r="ITB56" s="109"/>
      <c r="ITC56" s="109"/>
      <c r="ITD56" s="109"/>
      <c r="ITE56" s="109"/>
      <c r="ITF56" s="109"/>
      <c r="ITG56" s="109"/>
      <c r="ITH56" s="109"/>
      <c r="ITI56" s="109"/>
      <c r="ITJ56" s="109"/>
      <c r="ITK56" s="109"/>
      <c r="ITL56" s="109"/>
      <c r="ITM56" s="109"/>
      <c r="ITN56" s="109"/>
      <c r="ITO56" s="109"/>
      <c r="ITP56" s="109"/>
      <c r="ITQ56" s="109"/>
      <c r="ITR56" s="109"/>
      <c r="ITS56" s="109"/>
      <c r="ITT56" s="109"/>
      <c r="ITU56" s="109"/>
      <c r="ITV56" s="109"/>
      <c r="ITW56" s="109"/>
      <c r="ITX56" s="109"/>
      <c r="ITY56" s="109"/>
      <c r="ITZ56" s="109"/>
      <c r="IUA56" s="109"/>
      <c r="IUB56" s="109"/>
      <c r="IUC56" s="109"/>
      <c r="IUD56" s="109"/>
      <c r="IUE56" s="109"/>
      <c r="IUF56" s="109"/>
      <c r="IUG56" s="109"/>
      <c r="IUH56" s="109"/>
      <c r="IUI56" s="109"/>
      <c r="IUJ56" s="109"/>
      <c r="IUK56" s="109"/>
      <c r="IUL56" s="109"/>
      <c r="IUM56" s="109"/>
      <c r="IUN56" s="109"/>
      <c r="IUO56" s="109"/>
      <c r="IUP56" s="109"/>
      <c r="IUQ56" s="109"/>
      <c r="IUR56" s="109"/>
      <c r="IUS56" s="109"/>
      <c r="IUT56" s="109"/>
      <c r="IUU56" s="109"/>
      <c r="IUV56" s="109"/>
      <c r="IUW56" s="109"/>
      <c r="IUX56" s="109"/>
      <c r="IUY56" s="109"/>
      <c r="IUZ56" s="109"/>
      <c r="IVA56" s="109"/>
      <c r="IVB56" s="109"/>
      <c r="IVC56" s="109"/>
      <c r="IVD56" s="109"/>
      <c r="IVE56" s="109"/>
      <c r="IVF56" s="109"/>
      <c r="IVG56" s="109"/>
      <c r="IVH56" s="109"/>
      <c r="IVI56" s="109"/>
      <c r="IVJ56" s="109"/>
      <c r="IVK56" s="109"/>
      <c r="IVL56" s="109"/>
      <c r="IVM56" s="109"/>
      <c r="IVN56" s="109"/>
      <c r="IVO56" s="109"/>
      <c r="IVP56" s="109"/>
      <c r="IVQ56" s="109"/>
      <c r="IVR56" s="109"/>
      <c r="IVS56" s="109"/>
      <c r="IVT56" s="109"/>
      <c r="IVU56" s="109"/>
      <c r="IVV56" s="109"/>
      <c r="IVW56" s="109"/>
      <c r="IVX56" s="109"/>
      <c r="IVY56" s="109"/>
      <c r="IVZ56" s="109"/>
      <c r="IWA56" s="109"/>
      <c r="IWB56" s="109"/>
      <c r="IWC56" s="109"/>
      <c r="IWD56" s="109"/>
      <c r="IWE56" s="109"/>
      <c r="IWF56" s="109"/>
      <c r="IWG56" s="109"/>
      <c r="IWH56" s="109"/>
      <c r="IWI56" s="109"/>
      <c r="IWJ56" s="109"/>
      <c r="IWK56" s="109"/>
      <c r="IWL56" s="109"/>
      <c r="IWM56" s="109"/>
      <c r="IWN56" s="109"/>
      <c r="IWO56" s="109"/>
      <c r="IWP56" s="109"/>
      <c r="IWQ56" s="109"/>
      <c r="IWR56" s="109"/>
      <c r="IWS56" s="109"/>
      <c r="IWT56" s="109"/>
      <c r="IWU56" s="109"/>
      <c r="IWV56" s="109"/>
      <c r="IWW56" s="109"/>
      <c r="IWX56" s="109"/>
      <c r="IWY56" s="109"/>
      <c r="IWZ56" s="109"/>
      <c r="IXA56" s="109"/>
      <c r="IXB56" s="109"/>
      <c r="IXC56" s="109"/>
      <c r="IXD56" s="109"/>
      <c r="IXE56" s="109"/>
      <c r="IXF56" s="109"/>
      <c r="IXG56" s="109"/>
      <c r="IXH56" s="109"/>
      <c r="IXI56" s="109"/>
      <c r="IXJ56" s="109"/>
      <c r="IXK56" s="109"/>
      <c r="IXL56" s="109"/>
      <c r="IXM56" s="109"/>
      <c r="IXN56" s="109"/>
      <c r="IXO56" s="109"/>
      <c r="IXP56" s="109"/>
      <c r="IXQ56" s="109"/>
      <c r="IXR56" s="109"/>
      <c r="IXS56" s="109"/>
      <c r="IXT56" s="109"/>
      <c r="IXU56" s="109"/>
      <c r="IXV56" s="109"/>
      <c r="IXW56" s="109"/>
      <c r="IXX56" s="109"/>
      <c r="IXY56" s="109"/>
      <c r="IXZ56" s="109"/>
      <c r="IYA56" s="109"/>
      <c r="IYB56" s="109"/>
      <c r="IYC56" s="109"/>
      <c r="IYD56" s="109"/>
      <c r="IYE56" s="109"/>
      <c r="IYF56" s="109"/>
      <c r="IYG56" s="109"/>
      <c r="IYH56" s="109"/>
      <c r="IYI56" s="109"/>
      <c r="IYJ56" s="109"/>
      <c r="IYK56" s="109"/>
      <c r="IYL56" s="109"/>
      <c r="IYM56" s="109"/>
      <c r="IYN56" s="109"/>
      <c r="IYO56" s="109"/>
      <c r="IYP56" s="109"/>
      <c r="IYQ56" s="109"/>
      <c r="IYR56" s="109"/>
      <c r="IYS56" s="109"/>
      <c r="IYT56" s="109"/>
      <c r="IYU56" s="109"/>
      <c r="IYV56" s="109"/>
      <c r="IYW56" s="109"/>
      <c r="IYX56" s="109"/>
      <c r="IYY56" s="109"/>
      <c r="IYZ56" s="109"/>
      <c r="IZA56" s="109"/>
      <c r="IZB56" s="109"/>
      <c r="IZC56" s="109"/>
      <c r="IZD56" s="109"/>
      <c r="IZE56" s="109"/>
      <c r="IZF56" s="109"/>
      <c r="IZG56" s="109"/>
      <c r="IZH56" s="109"/>
      <c r="IZI56" s="109"/>
      <c r="IZJ56" s="109"/>
      <c r="IZK56" s="109"/>
      <c r="IZL56" s="109"/>
      <c r="IZM56" s="109"/>
      <c r="IZN56" s="109"/>
      <c r="IZO56" s="109"/>
      <c r="IZP56" s="109"/>
      <c r="IZQ56" s="109"/>
      <c r="IZR56" s="109"/>
      <c r="IZS56" s="109"/>
      <c r="IZT56" s="109"/>
      <c r="IZU56" s="109"/>
      <c r="IZV56" s="109"/>
      <c r="IZW56" s="109"/>
      <c r="IZX56" s="109"/>
      <c r="IZY56" s="109"/>
      <c r="IZZ56" s="109"/>
      <c r="JAA56" s="109"/>
      <c r="JAB56" s="109"/>
      <c r="JAC56" s="109"/>
      <c r="JAD56" s="109"/>
      <c r="JAE56" s="109"/>
      <c r="JAF56" s="109"/>
      <c r="JAG56" s="109"/>
      <c r="JAH56" s="109"/>
      <c r="JAI56" s="109"/>
      <c r="JAJ56" s="109"/>
      <c r="JAK56" s="109"/>
      <c r="JAL56" s="109"/>
      <c r="JAM56" s="109"/>
      <c r="JAN56" s="109"/>
      <c r="JAO56" s="109"/>
      <c r="JAP56" s="109"/>
      <c r="JAQ56" s="109"/>
      <c r="JAR56" s="109"/>
      <c r="JAS56" s="109"/>
      <c r="JAT56" s="109"/>
      <c r="JAU56" s="109"/>
      <c r="JAV56" s="109"/>
      <c r="JAW56" s="109"/>
      <c r="JAX56" s="109"/>
      <c r="JAY56" s="109"/>
      <c r="JAZ56" s="109"/>
      <c r="JBA56" s="109"/>
      <c r="JBB56" s="109"/>
      <c r="JBC56" s="109"/>
      <c r="JBD56" s="109"/>
      <c r="JBE56" s="109"/>
      <c r="JBF56" s="109"/>
      <c r="JBG56" s="109"/>
      <c r="JBH56" s="109"/>
      <c r="JBI56" s="109"/>
      <c r="JBJ56" s="109"/>
      <c r="JBK56" s="109"/>
      <c r="JBL56" s="109"/>
      <c r="JBM56" s="109"/>
      <c r="JBN56" s="109"/>
      <c r="JBO56" s="109"/>
      <c r="JBP56" s="109"/>
      <c r="JBQ56" s="109"/>
      <c r="JBR56" s="109"/>
      <c r="JBS56" s="109"/>
      <c r="JBT56" s="109"/>
      <c r="JBU56" s="109"/>
      <c r="JBV56" s="109"/>
      <c r="JBW56" s="109"/>
      <c r="JBX56" s="109"/>
      <c r="JBY56" s="109"/>
      <c r="JBZ56" s="109"/>
      <c r="JCA56" s="109"/>
      <c r="JCB56" s="109"/>
      <c r="JCC56" s="109"/>
      <c r="JCD56" s="109"/>
      <c r="JCE56" s="109"/>
      <c r="JCF56" s="109"/>
      <c r="JCG56" s="109"/>
      <c r="JCH56" s="109"/>
      <c r="JCI56" s="109"/>
      <c r="JCJ56" s="109"/>
      <c r="JCK56" s="109"/>
      <c r="JCL56" s="109"/>
      <c r="JCM56" s="109"/>
      <c r="JCN56" s="109"/>
      <c r="JCO56" s="109"/>
      <c r="JCP56" s="109"/>
      <c r="JCQ56" s="109"/>
      <c r="JCR56" s="109"/>
      <c r="JCS56" s="109"/>
      <c r="JCT56" s="109"/>
      <c r="JCU56" s="109"/>
      <c r="JCV56" s="109"/>
      <c r="JCW56" s="109"/>
      <c r="JCX56" s="109"/>
      <c r="JCY56" s="109"/>
      <c r="JCZ56" s="109"/>
      <c r="JDA56" s="109"/>
      <c r="JDB56" s="109"/>
      <c r="JDC56" s="109"/>
      <c r="JDD56" s="109"/>
      <c r="JDE56" s="109"/>
      <c r="JDF56" s="109"/>
      <c r="JDG56" s="109"/>
      <c r="JDH56" s="109"/>
      <c r="JDI56" s="109"/>
      <c r="JDJ56" s="109"/>
      <c r="JDK56" s="109"/>
      <c r="JDL56" s="109"/>
      <c r="JDM56" s="109"/>
      <c r="JDN56" s="109"/>
      <c r="JDO56" s="109"/>
      <c r="JDP56" s="109"/>
      <c r="JDQ56" s="109"/>
      <c r="JDR56" s="109"/>
      <c r="JDS56" s="109"/>
      <c r="JDT56" s="109"/>
      <c r="JDU56" s="109"/>
      <c r="JDV56" s="109"/>
      <c r="JDW56" s="109"/>
      <c r="JDX56" s="109"/>
      <c r="JDY56" s="109"/>
      <c r="JDZ56" s="109"/>
      <c r="JEA56" s="109"/>
      <c r="JEB56" s="109"/>
      <c r="JEC56" s="109"/>
      <c r="JED56" s="109"/>
      <c r="JEE56" s="109"/>
      <c r="JEF56" s="109"/>
      <c r="JEG56" s="109"/>
      <c r="JEH56" s="109"/>
      <c r="JEI56" s="109"/>
      <c r="JEJ56" s="109"/>
      <c r="JEK56" s="109"/>
      <c r="JEL56" s="109"/>
      <c r="JEM56" s="109"/>
      <c r="JEN56" s="109"/>
      <c r="JEO56" s="109"/>
      <c r="JEP56" s="109"/>
      <c r="JEQ56" s="109"/>
      <c r="JER56" s="109"/>
      <c r="JES56" s="109"/>
      <c r="JET56" s="109"/>
      <c r="JEU56" s="109"/>
      <c r="JEV56" s="109"/>
      <c r="JEW56" s="109"/>
      <c r="JEX56" s="109"/>
      <c r="JEY56" s="109"/>
      <c r="JEZ56" s="109"/>
      <c r="JFA56" s="109"/>
      <c r="JFB56" s="109"/>
      <c r="JFC56" s="109"/>
      <c r="JFD56" s="109"/>
      <c r="JFE56" s="109"/>
      <c r="JFF56" s="109"/>
      <c r="JFG56" s="109"/>
      <c r="JFH56" s="109"/>
      <c r="JFI56" s="109"/>
      <c r="JFJ56" s="109"/>
      <c r="JFK56" s="109"/>
      <c r="JFL56" s="109"/>
      <c r="JFM56" s="109"/>
      <c r="JFN56" s="109"/>
      <c r="JFO56" s="109"/>
      <c r="JFP56" s="109"/>
      <c r="JFQ56" s="109"/>
      <c r="JFR56" s="109"/>
      <c r="JFS56" s="109"/>
      <c r="JFT56" s="109"/>
      <c r="JFU56" s="109"/>
      <c r="JFV56" s="109"/>
      <c r="JFW56" s="109"/>
      <c r="JFX56" s="109"/>
      <c r="JFY56" s="109"/>
      <c r="JFZ56" s="109"/>
      <c r="JGA56" s="109"/>
      <c r="JGB56" s="109"/>
      <c r="JGC56" s="109"/>
      <c r="JGD56" s="109"/>
      <c r="JGE56" s="109"/>
      <c r="JGF56" s="109"/>
      <c r="JGG56" s="109"/>
      <c r="JGH56" s="109"/>
      <c r="JGI56" s="109"/>
      <c r="JGJ56" s="109"/>
      <c r="JGK56" s="109"/>
      <c r="JGL56" s="109"/>
      <c r="JGM56" s="109"/>
      <c r="JGN56" s="109"/>
      <c r="JGO56" s="109"/>
      <c r="JGP56" s="109"/>
      <c r="JGQ56" s="109"/>
      <c r="JGR56" s="109"/>
      <c r="JGS56" s="109"/>
      <c r="JGT56" s="109"/>
      <c r="JGU56" s="109"/>
      <c r="JGV56" s="109"/>
      <c r="JGW56" s="109"/>
      <c r="JGX56" s="109"/>
      <c r="JGY56" s="109"/>
      <c r="JGZ56" s="109"/>
      <c r="JHA56" s="109"/>
      <c r="JHB56" s="109"/>
      <c r="JHC56" s="109"/>
      <c r="JHD56" s="109"/>
      <c r="JHE56" s="109"/>
      <c r="JHF56" s="109"/>
      <c r="JHG56" s="109"/>
      <c r="JHH56" s="109"/>
      <c r="JHI56" s="109"/>
      <c r="JHJ56" s="109"/>
      <c r="JHK56" s="109"/>
      <c r="JHL56" s="109"/>
      <c r="JHM56" s="109"/>
      <c r="JHN56" s="109"/>
      <c r="JHO56" s="109"/>
      <c r="JHP56" s="109"/>
      <c r="JHQ56" s="109"/>
      <c r="JHR56" s="109"/>
      <c r="JHS56" s="109"/>
      <c r="JHT56" s="109"/>
      <c r="JHU56" s="109"/>
      <c r="JHV56" s="109"/>
      <c r="JHW56" s="109"/>
      <c r="JHX56" s="109"/>
      <c r="JHY56" s="109"/>
      <c r="JHZ56" s="109"/>
      <c r="JIA56" s="109"/>
      <c r="JIB56" s="109"/>
      <c r="JIC56" s="109"/>
      <c r="JID56" s="109"/>
      <c r="JIE56" s="109"/>
      <c r="JIF56" s="109"/>
      <c r="JIG56" s="109"/>
      <c r="JIH56" s="109"/>
      <c r="JII56" s="109"/>
      <c r="JIJ56" s="109"/>
      <c r="JIK56" s="109"/>
      <c r="JIL56" s="109"/>
      <c r="JIM56" s="109"/>
      <c r="JIN56" s="109"/>
      <c r="JIO56" s="109"/>
      <c r="JIP56" s="109"/>
      <c r="JIQ56" s="109"/>
      <c r="JIR56" s="109"/>
      <c r="JIS56" s="109"/>
      <c r="JIT56" s="109"/>
      <c r="JIU56" s="109"/>
      <c r="JIV56" s="109"/>
      <c r="JIW56" s="109"/>
      <c r="JIX56" s="109"/>
      <c r="JIY56" s="109"/>
      <c r="JIZ56" s="109"/>
      <c r="JJA56" s="109"/>
      <c r="JJB56" s="109"/>
      <c r="JJC56" s="109"/>
      <c r="JJD56" s="109"/>
      <c r="JJE56" s="109"/>
      <c r="JJF56" s="109"/>
      <c r="JJG56" s="109"/>
      <c r="JJH56" s="109"/>
      <c r="JJI56" s="109"/>
      <c r="JJJ56" s="109"/>
      <c r="JJK56" s="109"/>
      <c r="JJL56" s="109"/>
      <c r="JJM56" s="109"/>
      <c r="JJN56" s="109"/>
      <c r="JJO56" s="109"/>
      <c r="JJP56" s="109"/>
      <c r="JJQ56" s="109"/>
      <c r="JJR56" s="109"/>
      <c r="JJS56" s="109"/>
      <c r="JJT56" s="109"/>
      <c r="JJU56" s="109"/>
      <c r="JJV56" s="109"/>
      <c r="JJW56" s="109"/>
      <c r="JJX56" s="109"/>
      <c r="JJY56" s="109"/>
      <c r="JJZ56" s="109"/>
      <c r="JKA56" s="109"/>
      <c r="JKB56" s="109"/>
      <c r="JKC56" s="109"/>
      <c r="JKD56" s="109"/>
      <c r="JKE56" s="109"/>
      <c r="JKF56" s="109"/>
      <c r="JKG56" s="109"/>
      <c r="JKH56" s="109"/>
      <c r="JKI56" s="109"/>
      <c r="JKJ56" s="109"/>
      <c r="JKK56" s="109"/>
      <c r="JKL56" s="109"/>
      <c r="JKM56" s="109"/>
      <c r="JKN56" s="109"/>
      <c r="JKO56" s="109"/>
      <c r="JKP56" s="109"/>
      <c r="JKQ56" s="109"/>
      <c r="JKR56" s="109"/>
      <c r="JKS56" s="109"/>
      <c r="JKT56" s="109"/>
      <c r="JKU56" s="109"/>
      <c r="JKV56" s="109"/>
      <c r="JKW56" s="109"/>
      <c r="JKX56" s="109"/>
      <c r="JKY56" s="109"/>
      <c r="JKZ56" s="109"/>
      <c r="JLA56" s="109"/>
      <c r="JLB56" s="109"/>
      <c r="JLC56" s="109"/>
      <c r="JLD56" s="109"/>
      <c r="JLE56" s="109"/>
      <c r="JLF56" s="109"/>
      <c r="JLG56" s="109"/>
      <c r="JLH56" s="109"/>
      <c r="JLI56" s="109"/>
      <c r="JLJ56" s="109"/>
      <c r="JLK56" s="109"/>
      <c r="JLL56" s="109"/>
      <c r="JLM56" s="109"/>
      <c r="JLN56" s="109"/>
      <c r="JLO56" s="109"/>
      <c r="JLP56" s="109"/>
      <c r="JLQ56" s="109"/>
      <c r="JLR56" s="109"/>
      <c r="JLS56" s="109"/>
      <c r="JLT56" s="109"/>
      <c r="JLU56" s="109"/>
      <c r="JLV56" s="109"/>
      <c r="JLW56" s="109"/>
      <c r="JLX56" s="109"/>
      <c r="JLY56" s="109"/>
      <c r="JLZ56" s="109"/>
      <c r="JMA56" s="109"/>
      <c r="JMB56" s="109"/>
      <c r="JMC56" s="109"/>
      <c r="JMD56" s="109"/>
      <c r="JME56" s="109"/>
      <c r="JMF56" s="109"/>
      <c r="JMG56" s="109"/>
      <c r="JMH56" s="109"/>
      <c r="JMI56" s="109"/>
      <c r="JMJ56" s="109"/>
      <c r="JMK56" s="109"/>
      <c r="JML56" s="109"/>
      <c r="JMM56" s="109"/>
      <c r="JMN56" s="109"/>
      <c r="JMO56" s="109"/>
      <c r="JMP56" s="109"/>
      <c r="JMQ56" s="109"/>
      <c r="JMR56" s="109"/>
      <c r="JMS56" s="109"/>
      <c r="JMT56" s="109"/>
      <c r="JMU56" s="109"/>
      <c r="JMV56" s="109"/>
      <c r="JMW56" s="109"/>
      <c r="JMX56" s="109"/>
      <c r="JMY56" s="109"/>
      <c r="JMZ56" s="109"/>
      <c r="JNA56" s="109"/>
      <c r="JNB56" s="109"/>
      <c r="JNC56" s="109"/>
      <c r="JND56" s="109"/>
      <c r="JNE56" s="109"/>
      <c r="JNF56" s="109"/>
      <c r="JNG56" s="109"/>
      <c r="JNH56" s="109"/>
      <c r="JNI56" s="109"/>
      <c r="JNJ56" s="109"/>
      <c r="JNK56" s="109"/>
      <c r="JNL56" s="109"/>
      <c r="JNM56" s="109"/>
      <c r="JNN56" s="109"/>
      <c r="JNO56" s="109"/>
      <c r="JNP56" s="109"/>
      <c r="JNQ56" s="109"/>
      <c r="JNR56" s="109"/>
      <c r="JNS56" s="109"/>
      <c r="JNT56" s="109"/>
      <c r="JNU56" s="109"/>
      <c r="JNV56" s="109"/>
      <c r="JNW56" s="109"/>
      <c r="JNX56" s="109"/>
      <c r="JNY56" s="109"/>
      <c r="JNZ56" s="109"/>
      <c r="JOA56" s="109"/>
      <c r="JOB56" s="109"/>
      <c r="JOC56" s="109"/>
      <c r="JOD56" s="109"/>
      <c r="JOE56" s="109"/>
      <c r="JOF56" s="109"/>
      <c r="JOG56" s="109"/>
      <c r="JOH56" s="109"/>
      <c r="JOI56" s="109"/>
      <c r="JOJ56" s="109"/>
      <c r="JOK56" s="109"/>
      <c r="JOL56" s="109"/>
      <c r="JOM56" s="109"/>
      <c r="JON56" s="109"/>
      <c r="JOO56" s="109"/>
      <c r="JOP56" s="109"/>
      <c r="JOQ56" s="109"/>
      <c r="JOR56" s="109"/>
      <c r="JOS56" s="109"/>
      <c r="JOT56" s="109"/>
      <c r="JOU56" s="109"/>
      <c r="JOV56" s="109"/>
      <c r="JOW56" s="109"/>
      <c r="JOX56" s="109"/>
      <c r="JOY56" s="109"/>
      <c r="JOZ56" s="109"/>
      <c r="JPA56" s="109"/>
      <c r="JPB56" s="109"/>
      <c r="JPC56" s="109"/>
      <c r="JPD56" s="109"/>
      <c r="JPE56" s="109"/>
      <c r="JPF56" s="109"/>
      <c r="JPG56" s="109"/>
      <c r="JPH56" s="109"/>
      <c r="JPI56" s="109"/>
      <c r="JPJ56" s="109"/>
      <c r="JPK56" s="109"/>
      <c r="JPL56" s="109"/>
      <c r="JPM56" s="109"/>
      <c r="JPN56" s="109"/>
      <c r="JPO56" s="109"/>
      <c r="JPP56" s="109"/>
      <c r="JPQ56" s="109"/>
      <c r="JPR56" s="109"/>
      <c r="JPS56" s="109"/>
      <c r="JPT56" s="109"/>
      <c r="JPU56" s="109"/>
      <c r="JPV56" s="109"/>
      <c r="JPW56" s="109"/>
      <c r="JPX56" s="109"/>
      <c r="JPY56" s="109"/>
      <c r="JPZ56" s="109"/>
      <c r="JQA56" s="109"/>
      <c r="JQB56" s="109"/>
      <c r="JQC56" s="109"/>
      <c r="JQD56" s="109"/>
      <c r="JQE56" s="109"/>
      <c r="JQF56" s="109"/>
      <c r="JQG56" s="109"/>
      <c r="JQH56" s="109"/>
      <c r="JQI56" s="109"/>
      <c r="JQJ56" s="109"/>
      <c r="JQK56" s="109"/>
      <c r="JQL56" s="109"/>
      <c r="JQM56" s="109"/>
      <c r="JQN56" s="109"/>
      <c r="JQO56" s="109"/>
      <c r="JQP56" s="109"/>
      <c r="JQQ56" s="109"/>
      <c r="JQR56" s="109"/>
      <c r="JQS56" s="109"/>
      <c r="JQT56" s="109"/>
      <c r="JQU56" s="109"/>
      <c r="JQV56" s="109"/>
      <c r="JQW56" s="109"/>
      <c r="JQX56" s="109"/>
      <c r="JQY56" s="109"/>
      <c r="JQZ56" s="109"/>
      <c r="JRA56" s="109"/>
      <c r="JRB56" s="109"/>
      <c r="JRC56" s="109"/>
      <c r="JRD56" s="109"/>
      <c r="JRE56" s="109"/>
      <c r="JRF56" s="109"/>
      <c r="JRG56" s="109"/>
      <c r="JRH56" s="109"/>
      <c r="JRI56" s="109"/>
      <c r="JRJ56" s="109"/>
      <c r="JRK56" s="109"/>
      <c r="JRL56" s="109"/>
      <c r="JRM56" s="109"/>
      <c r="JRN56" s="109"/>
      <c r="JRO56" s="109"/>
      <c r="JRP56" s="109"/>
      <c r="JRQ56" s="109"/>
      <c r="JRR56" s="109"/>
      <c r="JRS56" s="109"/>
      <c r="JRT56" s="109"/>
      <c r="JRU56" s="109"/>
      <c r="JRV56" s="109"/>
      <c r="JRW56" s="109"/>
      <c r="JRX56" s="109"/>
      <c r="JRY56" s="109"/>
      <c r="JRZ56" s="109"/>
      <c r="JSA56" s="109"/>
      <c r="JSB56" s="109"/>
      <c r="JSC56" s="109"/>
      <c r="JSD56" s="109"/>
      <c r="JSE56" s="109"/>
      <c r="JSF56" s="109"/>
      <c r="JSG56" s="109"/>
      <c r="JSH56" s="109"/>
      <c r="JSI56" s="109"/>
      <c r="JSJ56" s="109"/>
      <c r="JSK56" s="109"/>
      <c r="JSL56" s="109"/>
      <c r="JSM56" s="109"/>
      <c r="JSN56" s="109"/>
      <c r="JSO56" s="109"/>
      <c r="JSP56" s="109"/>
      <c r="JSQ56" s="109"/>
      <c r="JSR56" s="109"/>
      <c r="JSS56" s="109"/>
      <c r="JST56" s="109"/>
      <c r="JSU56" s="109"/>
      <c r="JSV56" s="109"/>
      <c r="JSW56" s="109"/>
      <c r="JSX56" s="109"/>
      <c r="JSY56" s="109"/>
      <c r="JSZ56" s="109"/>
      <c r="JTA56" s="109"/>
      <c r="JTB56" s="109"/>
      <c r="JTC56" s="109"/>
      <c r="JTD56" s="109"/>
      <c r="JTE56" s="109"/>
      <c r="JTF56" s="109"/>
      <c r="JTG56" s="109"/>
      <c r="JTH56" s="109"/>
      <c r="JTI56" s="109"/>
      <c r="JTJ56" s="109"/>
      <c r="JTK56" s="109"/>
      <c r="JTL56" s="109"/>
      <c r="JTM56" s="109"/>
      <c r="JTN56" s="109"/>
      <c r="JTO56" s="109"/>
      <c r="JTP56" s="109"/>
      <c r="JTQ56" s="109"/>
      <c r="JTR56" s="109"/>
      <c r="JTS56" s="109"/>
      <c r="JTT56" s="109"/>
      <c r="JTU56" s="109"/>
      <c r="JTV56" s="109"/>
      <c r="JTW56" s="109"/>
      <c r="JTX56" s="109"/>
      <c r="JTY56" s="109"/>
      <c r="JTZ56" s="109"/>
      <c r="JUA56" s="109"/>
      <c r="JUB56" s="109"/>
      <c r="JUC56" s="109"/>
      <c r="JUD56" s="109"/>
      <c r="JUE56" s="109"/>
      <c r="JUF56" s="109"/>
      <c r="JUG56" s="109"/>
      <c r="JUH56" s="109"/>
      <c r="JUI56" s="109"/>
      <c r="JUJ56" s="109"/>
      <c r="JUK56" s="109"/>
      <c r="JUL56" s="109"/>
      <c r="JUM56" s="109"/>
      <c r="JUN56" s="109"/>
      <c r="JUO56" s="109"/>
      <c r="JUP56" s="109"/>
      <c r="JUQ56" s="109"/>
      <c r="JUR56" s="109"/>
      <c r="JUS56" s="109"/>
      <c r="JUT56" s="109"/>
      <c r="JUU56" s="109"/>
      <c r="JUV56" s="109"/>
      <c r="JUW56" s="109"/>
      <c r="JUX56" s="109"/>
      <c r="JUY56" s="109"/>
      <c r="JUZ56" s="109"/>
      <c r="JVA56" s="109"/>
      <c r="JVB56" s="109"/>
      <c r="JVC56" s="109"/>
      <c r="JVD56" s="109"/>
      <c r="JVE56" s="109"/>
      <c r="JVF56" s="109"/>
      <c r="JVG56" s="109"/>
      <c r="JVH56" s="109"/>
      <c r="JVI56" s="109"/>
      <c r="JVJ56" s="109"/>
      <c r="JVK56" s="109"/>
      <c r="JVL56" s="109"/>
      <c r="JVM56" s="109"/>
      <c r="JVN56" s="109"/>
      <c r="JVO56" s="109"/>
      <c r="JVP56" s="109"/>
      <c r="JVQ56" s="109"/>
      <c r="JVR56" s="109"/>
      <c r="JVS56" s="109"/>
      <c r="JVT56" s="109"/>
      <c r="JVU56" s="109"/>
      <c r="JVV56" s="109"/>
      <c r="JVW56" s="109"/>
      <c r="JVX56" s="109"/>
      <c r="JVY56" s="109"/>
      <c r="JVZ56" s="109"/>
      <c r="JWA56" s="109"/>
      <c r="JWB56" s="109"/>
      <c r="JWC56" s="109"/>
      <c r="JWD56" s="109"/>
      <c r="JWE56" s="109"/>
      <c r="JWF56" s="109"/>
      <c r="JWG56" s="109"/>
      <c r="JWH56" s="109"/>
      <c r="JWI56" s="109"/>
      <c r="JWJ56" s="109"/>
      <c r="JWK56" s="109"/>
      <c r="JWL56" s="109"/>
      <c r="JWM56" s="109"/>
      <c r="JWN56" s="109"/>
      <c r="JWO56" s="109"/>
      <c r="JWP56" s="109"/>
      <c r="JWQ56" s="109"/>
      <c r="JWR56" s="109"/>
      <c r="JWS56" s="109"/>
      <c r="JWT56" s="109"/>
      <c r="JWU56" s="109"/>
      <c r="JWV56" s="109"/>
      <c r="JWW56" s="109"/>
      <c r="JWX56" s="109"/>
      <c r="JWY56" s="109"/>
      <c r="JWZ56" s="109"/>
      <c r="JXA56" s="109"/>
      <c r="JXB56" s="109"/>
      <c r="JXC56" s="109"/>
      <c r="JXD56" s="109"/>
      <c r="JXE56" s="109"/>
      <c r="JXF56" s="109"/>
      <c r="JXG56" s="109"/>
      <c r="JXH56" s="109"/>
      <c r="JXI56" s="109"/>
      <c r="JXJ56" s="109"/>
      <c r="JXK56" s="109"/>
      <c r="JXL56" s="109"/>
      <c r="JXM56" s="109"/>
      <c r="JXN56" s="109"/>
      <c r="JXO56" s="109"/>
      <c r="JXP56" s="109"/>
      <c r="JXQ56" s="109"/>
      <c r="JXR56" s="109"/>
      <c r="JXS56" s="109"/>
      <c r="JXT56" s="109"/>
      <c r="JXU56" s="109"/>
      <c r="JXV56" s="109"/>
      <c r="JXW56" s="109"/>
      <c r="JXX56" s="109"/>
      <c r="JXY56" s="109"/>
      <c r="JXZ56" s="109"/>
      <c r="JYA56" s="109"/>
      <c r="JYB56" s="109"/>
      <c r="JYC56" s="109"/>
      <c r="JYD56" s="109"/>
      <c r="JYE56" s="109"/>
      <c r="JYF56" s="109"/>
      <c r="JYG56" s="109"/>
      <c r="JYH56" s="109"/>
      <c r="JYI56" s="109"/>
      <c r="JYJ56" s="109"/>
      <c r="JYK56" s="109"/>
      <c r="JYL56" s="109"/>
      <c r="JYM56" s="109"/>
      <c r="JYN56" s="109"/>
      <c r="JYO56" s="109"/>
      <c r="JYP56" s="109"/>
      <c r="JYQ56" s="109"/>
      <c r="JYR56" s="109"/>
      <c r="JYS56" s="109"/>
      <c r="JYT56" s="109"/>
      <c r="JYU56" s="109"/>
      <c r="JYV56" s="109"/>
      <c r="JYW56" s="109"/>
      <c r="JYX56" s="109"/>
      <c r="JYY56" s="109"/>
      <c r="JYZ56" s="109"/>
      <c r="JZA56" s="109"/>
      <c r="JZB56" s="109"/>
      <c r="JZC56" s="109"/>
      <c r="JZD56" s="109"/>
      <c r="JZE56" s="109"/>
      <c r="JZF56" s="109"/>
      <c r="JZG56" s="109"/>
      <c r="JZH56" s="109"/>
      <c r="JZI56" s="109"/>
      <c r="JZJ56" s="109"/>
      <c r="JZK56" s="109"/>
      <c r="JZL56" s="109"/>
      <c r="JZM56" s="109"/>
      <c r="JZN56" s="109"/>
      <c r="JZO56" s="109"/>
      <c r="JZP56" s="109"/>
      <c r="JZQ56" s="109"/>
      <c r="JZR56" s="109"/>
      <c r="JZS56" s="109"/>
      <c r="JZT56" s="109"/>
      <c r="JZU56" s="109"/>
      <c r="JZV56" s="109"/>
      <c r="JZW56" s="109"/>
      <c r="JZX56" s="109"/>
      <c r="JZY56" s="109"/>
      <c r="JZZ56" s="109"/>
      <c r="KAA56" s="109"/>
      <c r="KAB56" s="109"/>
      <c r="KAC56" s="109"/>
      <c r="KAD56" s="109"/>
      <c r="KAE56" s="109"/>
      <c r="KAF56" s="109"/>
      <c r="KAG56" s="109"/>
      <c r="KAH56" s="109"/>
      <c r="KAI56" s="109"/>
      <c r="KAJ56" s="109"/>
      <c r="KAK56" s="109"/>
      <c r="KAL56" s="109"/>
      <c r="KAM56" s="109"/>
      <c r="KAN56" s="109"/>
      <c r="KAO56" s="109"/>
      <c r="KAP56" s="109"/>
      <c r="KAQ56" s="109"/>
      <c r="KAR56" s="109"/>
      <c r="KAS56" s="109"/>
      <c r="KAT56" s="109"/>
      <c r="KAU56" s="109"/>
      <c r="KAV56" s="109"/>
      <c r="KAW56" s="109"/>
      <c r="KAX56" s="109"/>
      <c r="KAY56" s="109"/>
      <c r="KAZ56" s="109"/>
      <c r="KBA56" s="109"/>
      <c r="KBB56" s="109"/>
      <c r="KBC56" s="109"/>
      <c r="KBD56" s="109"/>
      <c r="KBE56" s="109"/>
      <c r="KBF56" s="109"/>
      <c r="KBG56" s="109"/>
      <c r="KBH56" s="109"/>
      <c r="KBI56" s="109"/>
      <c r="KBJ56" s="109"/>
      <c r="KBK56" s="109"/>
      <c r="KBL56" s="109"/>
      <c r="KBM56" s="109"/>
      <c r="KBN56" s="109"/>
      <c r="KBO56" s="109"/>
      <c r="KBP56" s="109"/>
      <c r="KBQ56" s="109"/>
      <c r="KBR56" s="109"/>
      <c r="KBS56" s="109"/>
      <c r="KBT56" s="109"/>
      <c r="KBU56" s="109"/>
      <c r="KBV56" s="109"/>
      <c r="KBW56" s="109"/>
      <c r="KBX56" s="109"/>
      <c r="KBY56" s="109"/>
      <c r="KBZ56" s="109"/>
      <c r="KCA56" s="109"/>
      <c r="KCB56" s="109"/>
      <c r="KCC56" s="109"/>
      <c r="KCD56" s="109"/>
      <c r="KCE56" s="109"/>
      <c r="KCF56" s="109"/>
      <c r="KCG56" s="109"/>
      <c r="KCH56" s="109"/>
      <c r="KCI56" s="109"/>
      <c r="KCJ56" s="109"/>
      <c r="KCK56" s="109"/>
      <c r="KCL56" s="109"/>
      <c r="KCM56" s="109"/>
      <c r="KCN56" s="109"/>
      <c r="KCO56" s="109"/>
      <c r="KCP56" s="109"/>
      <c r="KCQ56" s="109"/>
      <c r="KCR56" s="109"/>
      <c r="KCS56" s="109"/>
      <c r="KCT56" s="109"/>
      <c r="KCU56" s="109"/>
      <c r="KCV56" s="109"/>
      <c r="KCW56" s="109"/>
      <c r="KCX56" s="109"/>
      <c r="KCY56" s="109"/>
      <c r="KCZ56" s="109"/>
      <c r="KDA56" s="109"/>
      <c r="KDB56" s="109"/>
      <c r="KDC56" s="109"/>
      <c r="KDD56" s="109"/>
      <c r="KDE56" s="109"/>
      <c r="KDF56" s="109"/>
      <c r="KDG56" s="109"/>
      <c r="KDH56" s="109"/>
      <c r="KDI56" s="109"/>
      <c r="KDJ56" s="109"/>
      <c r="KDK56" s="109"/>
      <c r="KDL56" s="109"/>
      <c r="KDM56" s="109"/>
      <c r="KDN56" s="109"/>
      <c r="KDO56" s="109"/>
      <c r="KDP56" s="109"/>
      <c r="KDQ56" s="109"/>
      <c r="KDR56" s="109"/>
      <c r="KDS56" s="109"/>
      <c r="KDT56" s="109"/>
      <c r="KDU56" s="109"/>
      <c r="KDV56" s="109"/>
      <c r="KDW56" s="109"/>
      <c r="KDX56" s="109"/>
      <c r="KDY56" s="109"/>
      <c r="KDZ56" s="109"/>
      <c r="KEA56" s="109"/>
      <c r="KEB56" s="109"/>
      <c r="KEC56" s="109"/>
      <c r="KED56" s="109"/>
      <c r="KEE56" s="109"/>
      <c r="KEF56" s="109"/>
      <c r="KEG56" s="109"/>
      <c r="KEH56" s="109"/>
      <c r="KEI56" s="109"/>
      <c r="KEJ56" s="109"/>
      <c r="KEK56" s="109"/>
      <c r="KEL56" s="109"/>
      <c r="KEM56" s="109"/>
      <c r="KEN56" s="109"/>
      <c r="KEO56" s="109"/>
      <c r="KEP56" s="109"/>
      <c r="KEQ56" s="109"/>
      <c r="KER56" s="109"/>
      <c r="KES56" s="109"/>
      <c r="KET56" s="109"/>
      <c r="KEU56" s="109"/>
      <c r="KEV56" s="109"/>
      <c r="KEW56" s="109"/>
      <c r="KEX56" s="109"/>
      <c r="KEY56" s="109"/>
      <c r="KEZ56" s="109"/>
      <c r="KFA56" s="109"/>
      <c r="KFB56" s="109"/>
      <c r="KFC56" s="109"/>
      <c r="KFD56" s="109"/>
      <c r="KFE56" s="109"/>
      <c r="KFF56" s="109"/>
      <c r="KFG56" s="109"/>
      <c r="KFH56" s="109"/>
      <c r="KFI56" s="109"/>
      <c r="KFJ56" s="109"/>
      <c r="KFK56" s="109"/>
      <c r="KFL56" s="109"/>
      <c r="KFM56" s="109"/>
      <c r="KFN56" s="109"/>
      <c r="KFO56" s="109"/>
      <c r="KFP56" s="109"/>
      <c r="KFQ56" s="109"/>
      <c r="KFR56" s="109"/>
      <c r="KFS56" s="109"/>
      <c r="KFT56" s="109"/>
      <c r="KFU56" s="109"/>
      <c r="KFV56" s="109"/>
      <c r="KFW56" s="109"/>
      <c r="KFX56" s="109"/>
      <c r="KFY56" s="109"/>
      <c r="KFZ56" s="109"/>
      <c r="KGA56" s="109"/>
      <c r="KGB56" s="109"/>
      <c r="KGC56" s="109"/>
      <c r="KGD56" s="109"/>
      <c r="KGE56" s="109"/>
      <c r="KGF56" s="109"/>
      <c r="KGG56" s="109"/>
      <c r="KGH56" s="109"/>
      <c r="KGI56" s="109"/>
      <c r="KGJ56" s="109"/>
      <c r="KGK56" s="109"/>
      <c r="KGL56" s="109"/>
      <c r="KGM56" s="109"/>
      <c r="KGN56" s="109"/>
      <c r="KGO56" s="109"/>
      <c r="KGP56" s="109"/>
      <c r="KGQ56" s="109"/>
      <c r="KGR56" s="109"/>
      <c r="KGS56" s="109"/>
      <c r="KGT56" s="109"/>
      <c r="KGU56" s="109"/>
      <c r="KGV56" s="109"/>
      <c r="KGW56" s="109"/>
      <c r="KGX56" s="109"/>
      <c r="KGY56" s="109"/>
      <c r="KGZ56" s="109"/>
      <c r="KHA56" s="109"/>
      <c r="KHB56" s="109"/>
      <c r="KHC56" s="109"/>
      <c r="KHD56" s="109"/>
      <c r="KHE56" s="109"/>
      <c r="KHF56" s="109"/>
      <c r="KHG56" s="109"/>
      <c r="KHH56" s="109"/>
      <c r="KHI56" s="109"/>
      <c r="KHJ56" s="109"/>
      <c r="KHK56" s="109"/>
      <c r="KHL56" s="109"/>
      <c r="KHM56" s="109"/>
      <c r="KHN56" s="109"/>
      <c r="KHO56" s="109"/>
      <c r="KHP56" s="109"/>
      <c r="KHQ56" s="109"/>
      <c r="KHR56" s="109"/>
      <c r="KHS56" s="109"/>
      <c r="KHT56" s="109"/>
      <c r="KHU56" s="109"/>
      <c r="KHV56" s="109"/>
      <c r="KHW56" s="109"/>
      <c r="KHX56" s="109"/>
      <c r="KHY56" s="109"/>
      <c r="KHZ56" s="109"/>
      <c r="KIA56" s="109"/>
      <c r="KIB56" s="109"/>
      <c r="KIC56" s="109"/>
      <c r="KID56" s="109"/>
      <c r="KIE56" s="109"/>
      <c r="KIF56" s="109"/>
      <c r="KIG56" s="109"/>
      <c r="KIH56" s="109"/>
      <c r="KII56" s="109"/>
      <c r="KIJ56" s="109"/>
      <c r="KIK56" s="109"/>
      <c r="KIL56" s="109"/>
      <c r="KIM56" s="109"/>
      <c r="KIN56" s="109"/>
      <c r="KIO56" s="109"/>
      <c r="KIP56" s="109"/>
      <c r="KIQ56" s="109"/>
      <c r="KIR56" s="109"/>
      <c r="KIS56" s="109"/>
      <c r="KIT56" s="109"/>
      <c r="KIU56" s="109"/>
      <c r="KIV56" s="109"/>
      <c r="KIW56" s="109"/>
      <c r="KIX56" s="109"/>
      <c r="KIY56" s="109"/>
      <c r="KIZ56" s="109"/>
      <c r="KJA56" s="109"/>
      <c r="KJB56" s="109"/>
      <c r="KJC56" s="109"/>
      <c r="KJD56" s="109"/>
      <c r="KJE56" s="109"/>
      <c r="KJF56" s="109"/>
      <c r="KJG56" s="109"/>
      <c r="KJH56" s="109"/>
      <c r="KJI56" s="109"/>
      <c r="KJJ56" s="109"/>
      <c r="KJK56" s="109"/>
      <c r="KJL56" s="109"/>
      <c r="KJM56" s="109"/>
      <c r="KJN56" s="109"/>
      <c r="KJO56" s="109"/>
      <c r="KJP56" s="109"/>
      <c r="KJQ56" s="109"/>
      <c r="KJR56" s="109"/>
      <c r="KJS56" s="109"/>
      <c r="KJT56" s="109"/>
      <c r="KJU56" s="109"/>
      <c r="KJV56" s="109"/>
      <c r="KJW56" s="109"/>
      <c r="KJX56" s="109"/>
      <c r="KJY56" s="109"/>
      <c r="KJZ56" s="109"/>
      <c r="KKA56" s="109"/>
      <c r="KKB56" s="109"/>
      <c r="KKC56" s="109"/>
      <c r="KKD56" s="109"/>
      <c r="KKE56" s="109"/>
      <c r="KKF56" s="109"/>
      <c r="KKG56" s="109"/>
      <c r="KKH56" s="109"/>
      <c r="KKI56" s="109"/>
      <c r="KKJ56" s="109"/>
      <c r="KKK56" s="109"/>
      <c r="KKL56" s="109"/>
      <c r="KKM56" s="109"/>
      <c r="KKN56" s="109"/>
      <c r="KKO56" s="109"/>
      <c r="KKP56" s="109"/>
      <c r="KKQ56" s="109"/>
      <c r="KKR56" s="109"/>
      <c r="KKS56" s="109"/>
      <c r="KKT56" s="109"/>
      <c r="KKU56" s="109"/>
      <c r="KKV56" s="109"/>
      <c r="KKW56" s="109"/>
      <c r="KKX56" s="109"/>
      <c r="KKY56" s="109"/>
      <c r="KKZ56" s="109"/>
      <c r="KLA56" s="109"/>
      <c r="KLB56" s="109"/>
      <c r="KLC56" s="109"/>
      <c r="KLD56" s="109"/>
      <c r="KLE56" s="109"/>
      <c r="KLF56" s="109"/>
      <c r="KLG56" s="109"/>
      <c r="KLH56" s="109"/>
      <c r="KLI56" s="109"/>
      <c r="KLJ56" s="109"/>
      <c r="KLK56" s="109"/>
      <c r="KLL56" s="109"/>
      <c r="KLM56" s="109"/>
      <c r="KLN56" s="109"/>
      <c r="KLO56" s="109"/>
      <c r="KLP56" s="109"/>
      <c r="KLQ56" s="109"/>
      <c r="KLR56" s="109"/>
      <c r="KLS56" s="109"/>
      <c r="KLT56" s="109"/>
      <c r="KLU56" s="109"/>
      <c r="KLV56" s="109"/>
      <c r="KLW56" s="109"/>
      <c r="KLX56" s="109"/>
      <c r="KLY56" s="109"/>
      <c r="KLZ56" s="109"/>
      <c r="KMA56" s="109"/>
      <c r="KMB56" s="109"/>
      <c r="KMC56" s="109"/>
      <c r="KMD56" s="109"/>
      <c r="KME56" s="109"/>
      <c r="KMF56" s="109"/>
      <c r="KMG56" s="109"/>
      <c r="KMH56" s="109"/>
      <c r="KMI56" s="109"/>
      <c r="KMJ56" s="109"/>
      <c r="KMK56" s="109"/>
      <c r="KML56" s="109"/>
      <c r="KMM56" s="109"/>
      <c r="KMN56" s="109"/>
      <c r="KMO56" s="109"/>
      <c r="KMP56" s="109"/>
      <c r="KMQ56" s="109"/>
      <c r="KMR56" s="109"/>
      <c r="KMS56" s="109"/>
      <c r="KMT56" s="109"/>
      <c r="KMU56" s="109"/>
      <c r="KMV56" s="109"/>
      <c r="KMW56" s="109"/>
      <c r="KMX56" s="109"/>
      <c r="KMY56" s="109"/>
      <c r="KMZ56" s="109"/>
      <c r="KNA56" s="109"/>
      <c r="KNB56" s="109"/>
      <c r="KNC56" s="109"/>
      <c r="KND56" s="109"/>
      <c r="KNE56" s="109"/>
      <c r="KNF56" s="109"/>
      <c r="KNG56" s="109"/>
      <c r="KNH56" s="109"/>
      <c r="KNI56" s="109"/>
      <c r="KNJ56" s="109"/>
      <c r="KNK56" s="109"/>
      <c r="KNL56" s="109"/>
      <c r="KNM56" s="109"/>
      <c r="KNN56" s="109"/>
      <c r="KNO56" s="109"/>
      <c r="KNP56" s="109"/>
      <c r="KNQ56" s="109"/>
      <c r="KNR56" s="109"/>
      <c r="KNS56" s="109"/>
      <c r="KNT56" s="109"/>
      <c r="KNU56" s="109"/>
      <c r="KNV56" s="109"/>
      <c r="KNW56" s="109"/>
      <c r="KNX56" s="109"/>
      <c r="KNY56" s="109"/>
      <c r="KNZ56" s="109"/>
      <c r="KOA56" s="109"/>
      <c r="KOB56" s="109"/>
      <c r="KOC56" s="109"/>
      <c r="KOD56" s="109"/>
      <c r="KOE56" s="109"/>
      <c r="KOF56" s="109"/>
      <c r="KOG56" s="109"/>
      <c r="KOH56" s="109"/>
      <c r="KOI56" s="109"/>
      <c r="KOJ56" s="109"/>
      <c r="KOK56" s="109"/>
      <c r="KOL56" s="109"/>
      <c r="KOM56" s="109"/>
      <c r="KON56" s="109"/>
      <c r="KOO56" s="109"/>
      <c r="KOP56" s="109"/>
      <c r="KOQ56" s="109"/>
      <c r="KOR56" s="109"/>
      <c r="KOS56" s="109"/>
      <c r="KOT56" s="109"/>
      <c r="KOU56" s="109"/>
      <c r="KOV56" s="109"/>
      <c r="KOW56" s="109"/>
      <c r="KOX56" s="109"/>
      <c r="KOY56" s="109"/>
      <c r="KOZ56" s="109"/>
      <c r="KPA56" s="109"/>
      <c r="KPB56" s="109"/>
      <c r="KPC56" s="109"/>
      <c r="KPD56" s="109"/>
      <c r="KPE56" s="109"/>
      <c r="KPF56" s="109"/>
      <c r="KPG56" s="109"/>
      <c r="KPH56" s="109"/>
      <c r="KPI56" s="109"/>
      <c r="KPJ56" s="109"/>
      <c r="KPK56" s="109"/>
      <c r="KPL56" s="109"/>
      <c r="KPM56" s="109"/>
      <c r="KPN56" s="109"/>
      <c r="KPO56" s="109"/>
      <c r="KPP56" s="109"/>
      <c r="KPQ56" s="109"/>
      <c r="KPR56" s="109"/>
      <c r="KPS56" s="109"/>
      <c r="KPT56" s="109"/>
      <c r="KPU56" s="109"/>
      <c r="KPV56" s="109"/>
      <c r="KPW56" s="109"/>
      <c r="KPX56" s="109"/>
      <c r="KPY56" s="109"/>
      <c r="KPZ56" s="109"/>
      <c r="KQA56" s="109"/>
      <c r="KQB56" s="109"/>
      <c r="KQC56" s="109"/>
      <c r="KQD56" s="109"/>
      <c r="KQE56" s="109"/>
      <c r="KQF56" s="109"/>
      <c r="KQG56" s="109"/>
      <c r="KQH56" s="109"/>
      <c r="KQI56" s="109"/>
      <c r="KQJ56" s="109"/>
      <c r="KQK56" s="109"/>
      <c r="KQL56" s="109"/>
      <c r="KQM56" s="109"/>
      <c r="KQN56" s="109"/>
      <c r="KQO56" s="109"/>
      <c r="KQP56" s="109"/>
      <c r="KQQ56" s="109"/>
      <c r="KQR56" s="109"/>
      <c r="KQS56" s="109"/>
      <c r="KQT56" s="109"/>
      <c r="KQU56" s="109"/>
      <c r="KQV56" s="109"/>
      <c r="KQW56" s="109"/>
      <c r="KQX56" s="109"/>
      <c r="KQY56" s="109"/>
      <c r="KQZ56" s="109"/>
      <c r="KRA56" s="109"/>
      <c r="KRB56" s="109"/>
      <c r="KRC56" s="109"/>
      <c r="KRD56" s="109"/>
      <c r="KRE56" s="109"/>
      <c r="KRF56" s="109"/>
      <c r="KRG56" s="109"/>
      <c r="KRH56" s="109"/>
      <c r="KRI56" s="109"/>
      <c r="KRJ56" s="109"/>
      <c r="KRK56" s="109"/>
      <c r="KRL56" s="109"/>
      <c r="KRM56" s="109"/>
      <c r="KRN56" s="109"/>
      <c r="KRO56" s="109"/>
      <c r="KRP56" s="109"/>
      <c r="KRQ56" s="109"/>
      <c r="KRR56" s="109"/>
      <c r="KRS56" s="109"/>
      <c r="KRT56" s="109"/>
      <c r="KRU56" s="109"/>
      <c r="KRV56" s="109"/>
      <c r="KRW56" s="109"/>
      <c r="KRX56" s="109"/>
      <c r="KRY56" s="109"/>
      <c r="KRZ56" s="109"/>
      <c r="KSA56" s="109"/>
      <c r="KSB56" s="109"/>
      <c r="KSC56" s="109"/>
      <c r="KSD56" s="109"/>
      <c r="KSE56" s="109"/>
      <c r="KSF56" s="109"/>
      <c r="KSG56" s="109"/>
      <c r="KSH56" s="109"/>
      <c r="KSI56" s="109"/>
      <c r="KSJ56" s="109"/>
      <c r="KSK56" s="109"/>
      <c r="KSL56" s="109"/>
      <c r="KSM56" s="109"/>
      <c r="KSN56" s="109"/>
      <c r="KSO56" s="109"/>
      <c r="KSP56" s="109"/>
      <c r="KSQ56" s="109"/>
      <c r="KSR56" s="109"/>
      <c r="KSS56" s="109"/>
      <c r="KST56" s="109"/>
      <c r="KSU56" s="109"/>
      <c r="KSV56" s="109"/>
      <c r="KSW56" s="109"/>
      <c r="KSX56" s="109"/>
      <c r="KSY56" s="109"/>
      <c r="KSZ56" s="109"/>
      <c r="KTA56" s="109"/>
      <c r="KTB56" s="109"/>
      <c r="KTC56" s="109"/>
      <c r="KTD56" s="109"/>
      <c r="KTE56" s="109"/>
      <c r="KTF56" s="109"/>
      <c r="KTG56" s="109"/>
      <c r="KTH56" s="109"/>
      <c r="KTI56" s="109"/>
      <c r="KTJ56" s="109"/>
      <c r="KTK56" s="109"/>
      <c r="KTL56" s="109"/>
      <c r="KTM56" s="109"/>
      <c r="KTN56" s="109"/>
      <c r="KTO56" s="109"/>
      <c r="KTP56" s="109"/>
      <c r="KTQ56" s="109"/>
      <c r="KTR56" s="109"/>
      <c r="KTS56" s="109"/>
      <c r="KTT56" s="109"/>
      <c r="KTU56" s="109"/>
      <c r="KTV56" s="109"/>
      <c r="KTW56" s="109"/>
      <c r="KTX56" s="109"/>
      <c r="KTY56" s="109"/>
      <c r="KTZ56" s="109"/>
      <c r="KUA56" s="109"/>
      <c r="KUB56" s="109"/>
      <c r="KUC56" s="109"/>
      <c r="KUD56" s="109"/>
      <c r="KUE56" s="109"/>
      <c r="KUF56" s="109"/>
      <c r="KUG56" s="109"/>
      <c r="KUH56" s="109"/>
      <c r="KUI56" s="109"/>
      <c r="KUJ56" s="109"/>
      <c r="KUK56" s="109"/>
      <c r="KUL56" s="109"/>
      <c r="KUM56" s="109"/>
      <c r="KUN56" s="109"/>
      <c r="KUO56" s="109"/>
      <c r="KUP56" s="109"/>
      <c r="KUQ56" s="109"/>
      <c r="KUR56" s="109"/>
      <c r="KUS56" s="109"/>
      <c r="KUT56" s="109"/>
      <c r="KUU56" s="109"/>
      <c r="KUV56" s="109"/>
      <c r="KUW56" s="109"/>
      <c r="KUX56" s="109"/>
      <c r="KUY56" s="109"/>
      <c r="KUZ56" s="109"/>
      <c r="KVA56" s="109"/>
      <c r="KVB56" s="109"/>
      <c r="KVC56" s="109"/>
      <c r="KVD56" s="109"/>
      <c r="KVE56" s="109"/>
      <c r="KVF56" s="109"/>
      <c r="KVG56" s="109"/>
      <c r="KVH56" s="109"/>
      <c r="KVI56" s="109"/>
      <c r="KVJ56" s="109"/>
      <c r="KVK56" s="109"/>
      <c r="KVL56" s="109"/>
      <c r="KVM56" s="109"/>
      <c r="KVN56" s="109"/>
      <c r="KVO56" s="109"/>
      <c r="KVP56" s="109"/>
      <c r="KVQ56" s="109"/>
      <c r="KVR56" s="109"/>
      <c r="KVS56" s="109"/>
      <c r="KVT56" s="109"/>
      <c r="KVU56" s="109"/>
      <c r="KVV56" s="109"/>
      <c r="KVW56" s="109"/>
      <c r="KVX56" s="109"/>
      <c r="KVY56" s="109"/>
      <c r="KVZ56" s="109"/>
      <c r="KWA56" s="109"/>
      <c r="KWB56" s="109"/>
      <c r="KWC56" s="109"/>
      <c r="KWD56" s="109"/>
      <c r="KWE56" s="109"/>
      <c r="KWF56" s="109"/>
      <c r="KWG56" s="109"/>
      <c r="KWH56" s="109"/>
      <c r="KWI56" s="109"/>
      <c r="KWJ56" s="109"/>
      <c r="KWK56" s="109"/>
      <c r="KWL56" s="109"/>
      <c r="KWM56" s="109"/>
      <c r="KWN56" s="109"/>
      <c r="KWO56" s="109"/>
      <c r="KWP56" s="109"/>
      <c r="KWQ56" s="109"/>
      <c r="KWR56" s="109"/>
      <c r="KWS56" s="109"/>
      <c r="KWT56" s="109"/>
      <c r="KWU56" s="109"/>
      <c r="KWV56" s="109"/>
      <c r="KWW56" s="109"/>
      <c r="KWX56" s="109"/>
      <c r="KWY56" s="109"/>
      <c r="KWZ56" s="109"/>
      <c r="KXA56" s="109"/>
      <c r="KXB56" s="109"/>
      <c r="KXC56" s="109"/>
      <c r="KXD56" s="109"/>
      <c r="KXE56" s="109"/>
      <c r="KXF56" s="109"/>
      <c r="KXG56" s="109"/>
      <c r="KXH56" s="109"/>
      <c r="KXI56" s="109"/>
      <c r="KXJ56" s="109"/>
      <c r="KXK56" s="109"/>
      <c r="KXL56" s="109"/>
      <c r="KXM56" s="109"/>
      <c r="KXN56" s="109"/>
      <c r="KXO56" s="109"/>
      <c r="KXP56" s="109"/>
      <c r="KXQ56" s="109"/>
      <c r="KXR56" s="109"/>
      <c r="KXS56" s="109"/>
      <c r="KXT56" s="109"/>
      <c r="KXU56" s="109"/>
      <c r="KXV56" s="109"/>
      <c r="KXW56" s="109"/>
      <c r="KXX56" s="109"/>
      <c r="KXY56" s="109"/>
      <c r="KXZ56" s="109"/>
      <c r="KYA56" s="109"/>
      <c r="KYB56" s="109"/>
      <c r="KYC56" s="109"/>
      <c r="KYD56" s="109"/>
      <c r="KYE56" s="109"/>
      <c r="KYF56" s="109"/>
      <c r="KYG56" s="109"/>
      <c r="KYH56" s="109"/>
      <c r="KYI56" s="109"/>
      <c r="KYJ56" s="109"/>
      <c r="KYK56" s="109"/>
      <c r="KYL56" s="109"/>
      <c r="KYM56" s="109"/>
      <c r="KYN56" s="109"/>
      <c r="KYO56" s="109"/>
      <c r="KYP56" s="109"/>
      <c r="KYQ56" s="109"/>
      <c r="KYR56" s="109"/>
      <c r="KYS56" s="109"/>
      <c r="KYT56" s="109"/>
      <c r="KYU56" s="109"/>
      <c r="KYV56" s="109"/>
      <c r="KYW56" s="109"/>
      <c r="KYX56" s="109"/>
      <c r="KYY56" s="109"/>
      <c r="KYZ56" s="109"/>
      <c r="KZA56" s="109"/>
      <c r="KZB56" s="109"/>
      <c r="KZC56" s="109"/>
      <c r="KZD56" s="109"/>
      <c r="KZE56" s="109"/>
      <c r="KZF56" s="109"/>
      <c r="KZG56" s="109"/>
      <c r="KZH56" s="109"/>
      <c r="KZI56" s="109"/>
      <c r="KZJ56" s="109"/>
      <c r="KZK56" s="109"/>
      <c r="KZL56" s="109"/>
      <c r="KZM56" s="109"/>
      <c r="KZN56" s="109"/>
      <c r="KZO56" s="109"/>
      <c r="KZP56" s="109"/>
      <c r="KZQ56" s="109"/>
      <c r="KZR56" s="109"/>
      <c r="KZS56" s="109"/>
      <c r="KZT56" s="109"/>
      <c r="KZU56" s="109"/>
      <c r="KZV56" s="109"/>
      <c r="KZW56" s="109"/>
      <c r="KZX56" s="109"/>
      <c r="KZY56" s="109"/>
      <c r="KZZ56" s="109"/>
      <c r="LAA56" s="109"/>
      <c r="LAB56" s="109"/>
      <c r="LAC56" s="109"/>
      <c r="LAD56" s="109"/>
      <c r="LAE56" s="109"/>
      <c r="LAF56" s="109"/>
      <c r="LAG56" s="109"/>
      <c r="LAH56" s="109"/>
      <c r="LAI56" s="109"/>
      <c r="LAJ56" s="109"/>
      <c r="LAK56" s="109"/>
      <c r="LAL56" s="109"/>
      <c r="LAM56" s="109"/>
      <c r="LAN56" s="109"/>
      <c r="LAO56" s="109"/>
      <c r="LAP56" s="109"/>
      <c r="LAQ56" s="109"/>
      <c r="LAR56" s="109"/>
      <c r="LAS56" s="109"/>
      <c r="LAT56" s="109"/>
      <c r="LAU56" s="109"/>
      <c r="LAV56" s="109"/>
      <c r="LAW56" s="109"/>
      <c r="LAX56" s="109"/>
      <c r="LAY56" s="109"/>
      <c r="LAZ56" s="109"/>
      <c r="LBA56" s="109"/>
      <c r="LBB56" s="109"/>
      <c r="LBC56" s="109"/>
      <c r="LBD56" s="109"/>
      <c r="LBE56" s="109"/>
      <c r="LBF56" s="109"/>
      <c r="LBG56" s="109"/>
      <c r="LBH56" s="109"/>
      <c r="LBI56" s="109"/>
      <c r="LBJ56" s="109"/>
      <c r="LBK56" s="109"/>
      <c r="LBL56" s="109"/>
      <c r="LBM56" s="109"/>
      <c r="LBN56" s="109"/>
      <c r="LBO56" s="109"/>
      <c r="LBP56" s="109"/>
      <c r="LBQ56" s="109"/>
      <c r="LBR56" s="109"/>
      <c r="LBS56" s="109"/>
      <c r="LBT56" s="109"/>
      <c r="LBU56" s="109"/>
      <c r="LBV56" s="109"/>
      <c r="LBW56" s="109"/>
      <c r="LBX56" s="109"/>
      <c r="LBY56" s="109"/>
      <c r="LBZ56" s="109"/>
      <c r="LCA56" s="109"/>
      <c r="LCB56" s="109"/>
      <c r="LCC56" s="109"/>
      <c r="LCD56" s="109"/>
      <c r="LCE56" s="109"/>
      <c r="LCF56" s="109"/>
      <c r="LCG56" s="109"/>
      <c r="LCH56" s="109"/>
      <c r="LCI56" s="109"/>
      <c r="LCJ56" s="109"/>
      <c r="LCK56" s="109"/>
      <c r="LCL56" s="109"/>
      <c r="LCM56" s="109"/>
      <c r="LCN56" s="109"/>
      <c r="LCO56" s="109"/>
      <c r="LCP56" s="109"/>
      <c r="LCQ56" s="109"/>
      <c r="LCR56" s="109"/>
      <c r="LCS56" s="109"/>
      <c r="LCT56" s="109"/>
      <c r="LCU56" s="109"/>
      <c r="LCV56" s="109"/>
      <c r="LCW56" s="109"/>
      <c r="LCX56" s="109"/>
      <c r="LCY56" s="109"/>
      <c r="LCZ56" s="109"/>
      <c r="LDA56" s="109"/>
      <c r="LDB56" s="109"/>
      <c r="LDC56" s="109"/>
      <c r="LDD56" s="109"/>
      <c r="LDE56" s="109"/>
      <c r="LDF56" s="109"/>
      <c r="LDG56" s="109"/>
      <c r="LDH56" s="109"/>
      <c r="LDI56" s="109"/>
      <c r="LDJ56" s="109"/>
      <c r="LDK56" s="109"/>
      <c r="LDL56" s="109"/>
      <c r="LDM56" s="109"/>
      <c r="LDN56" s="109"/>
      <c r="LDO56" s="109"/>
      <c r="LDP56" s="109"/>
      <c r="LDQ56" s="109"/>
      <c r="LDR56" s="109"/>
      <c r="LDS56" s="109"/>
      <c r="LDT56" s="109"/>
      <c r="LDU56" s="109"/>
      <c r="LDV56" s="109"/>
      <c r="LDW56" s="109"/>
      <c r="LDX56" s="109"/>
      <c r="LDY56" s="109"/>
      <c r="LDZ56" s="109"/>
      <c r="LEA56" s="109"/>
      <c r="LEB56" s="109"/>
      <c r="LEC56" s="109"/>
      <c r="LED56" s="109"/>
      <c r="LEE56" s="109"/>
      <c r="LEF56" s="109"/>
      <c r="LEG56" s="109"/>
      <c r="LEH56" s="109"/>
      <c r="LEI56" s="109"/>
      <c r="LEJ56" s="109"/>
      <c r="LEK56" s="109"/>
      <c r="LEL56" s="109"/>
      <c r="LEM56" s="109"/>
      <c r="LEN56" s="109"/>
      <c r="LEO56" s="109"/>
      <c r="LEP56" s="109"/>
      <c r="LEQ56" s="109"/>
      <c r="LER56" s="109"/>
      <c r="LES56" s="109"/>
      <c r="LET56" s="109"/>
      <c r="LEU56" s="109"/>
      <c r="LEV56" s="109"/>
      <c r="LEW56" s="109"/>
      <c r="LEX56" s="109"/>
      <c r="LEY56" s="109"/>
      <c r="LEZ56" s="109"/>
      <c r="LFA56" s="109"/>
      <c r="LFB56" s="109"/>
      <c r="LFC56" s="109"/>
      <c r="LFD56" s="109"/>
      <c r="LFE56" s="109"/>
      <c r="LFF56" s="109"/>
      <c r="LFG56" s="109"/>
      <c r="LFH56" s="109"/>
      <c r="LFI56" s="109"/>
      <c r="LFJ56" s="109"/>
      <c r="LFK56" s="109"/>
      <c r="LFL56" s="109"/>
      <c r="LFM56" s="109"/>
      <c r="LFN56" s="109"/>
      <c r="LFO56" s="109"/>
      <c r="LFP56" s="109"/>
      <c r="LFQ56" s="109"/>
      <c r="LFR56" s="109"/>
      <c r="LFS56" s="109"/>
      <c r="LFT56" s="109"/>
      <c r="LFU56" s="109"/>
      <c r="LFV56" s="109"/>
      <c r="LFW56" s="109"/>
      <c r="LFX56" s="109"/>
      <c r="LFY56" s="109"/>
      <c r="LFZ56" s="109"/>
      <c r="LGA56" s="109"/>
      <c r="LGB56" s="109"/>
      <c r="LGC56" s="109"/>
      <c r="LGD56" s="109"/>
      <c r="LGE56" s="109"/>
      <c r="LGF56" s="109"/>
      <c r="LGG56" s="109"/>
      <c r="LGH56" s="109"/>
      <c r="LGI56" s="109"/>
      <c r="LGJ56" s="109"/>
      <c r="LGK56" s="109"/>
      <c r="LGL56" s="109"/>
      <c r="LGM56" s="109"/>
      <c r="LGN56" s="109"/>
      <c r="LGO56" s="109"/>
      <c r="LGP56" s="109"/>
      <c r="LGQ56" s="109"/>
      <c r="LGR56" s="109"/>
      <c r="LGS56" s="109"/>
      <c r="LGT56" s="109"/>
      <c r="LGU56" s="109"/>
      <c r="LGV56" s="109"/>
      <c r="LGW56" s="109"/>
      <c r="LGX56" s="109"/>
      <c r="LGY56" s="109"/>
      <c r="LGZ56" s="109"/>
      <c r="LHA56" s="109"/>
      <c r="LHB56" s="109"/>
      <c r="LHC56" s="109"/>
      <c r="LHD56" s="109"/>
      <c r="LHE56" s="109"/>
      <c r="LHF56" s="109"/>
      <c r="LHG56" s="109"/>
      <c r="LHH56" s="109"/>
      <c r="LHI56" s="109"/>
      <c r="LHJ56" s="109"/>
      <c r="LHK56" s="109"/>
      <c r="LHL56" s="109"/>
      <c r="LHM56" s="109"/>
      <c r="LHN56" s="109"/>
      <c r="LHO56" s="109"/>
      <c r="LHP56" s="109"/>
      <c r="LHQ56" s="109"/>
      <c r="LHR56" s="109"/>
      <c r="LHS56" s="109"/>
      <c r="LHT56" s="109"/>
      <c r="LHU56" s="109"/>
      <c r="LHV56" s="109"/>
      <c r="LHW56" s="109"/>
      <c r="LHX56" s="109"/>
      <c r="LHY56" s="109"/>
      <c r="LHZ56" s="109"/>
      <c r="LIA56" s="109"/>
      <c r="LIB56" s="109"/>
      <c r="LIC56" s="109"/>
      <c r="LID56" s="109"/>
      <c r="LIE56" s="109"/>
      <c r="LIF56" s="109"/>
      <c r="LIG56" s="109"/>
      <c r="LIH56" s="109"/>
      <c r="LII56" s="109"/>
      <c r="LIJ56" s="109"/>
      <c r="LIK56" s="109"/>
      <c r="LIL56" s="109"/>
      <c r="LIM56" s="109"/>
      <c r="LIN56" s="109"/>
      <c r="LIO56" s="109"/>
      <c r="LIP56" s="109"/>
      <c r="LIQ56" s="109"/>
      <c r="LIR56" s="109"/>
      <c r="LIS56" s="109"/>
      <c r="LIT56" s="109"/>
      <c r="LIU56" s="109"/>
      <c r="LIV56" s="109"/>
      <c r="LIW56" s="109"/>
      <c r="LIX56" s="109"/>
      <c r="LIY56" s="109"/>
      <c r="LIZ56" s="109"/>
      <c r="LJA56" s="109"/>
      <c r="LJB56" s="109"/>
      <c r="LJC56" s="109"/>
      <c r="LJD56" s="109"/>
      <c r="LJE56" s="109"/>
      <c r="LJF56" s="109"/>
      <c r="LJG56" s="109"/>
      <c r="LJH56" s="109"/>
      <c r="LJI56" s="109"/>
      <c r="LJJ56" s="109"/>
      <c r="LJK56" s="109"/>
      <c r="LJL56" s="109"/>
      <c r="LJM56" s="109"/>
      <c r="LJN56" s="109"/>
      <c r="LJO56" s="109"/>
      <c r="LJP56" s="109"/>
      <c r="LJQ56" s="109"/>
      <c r="LJR56" s="109"/>
      <c r="LJS56" s="109"/>
      <c r="LJT56" s="109"/>
      <c r="LJU56" s="109"/>
      <c r="LJV56" s="109"/>
      <c r="LJW56" s="109"/>
      <c r="LJX56" s="109"/>
      <c r="LJY56" s="109"/>
      <c r="LJZ56" s="109"/>
      <c r="LKA56" s="109"/>
      <c r="LKB56" s="109"/>
      <c r="LKC56" s="109"/>
      <c r="LKD56" s="109"/>
      <c r="LKE56" s="109"/>
      <c r="LKF56" s="109"/>
      <c r="LKG56" s="109"/>
      <c r="LKH56" s="109"/>
      <c r="LKI56" s="109"/>
      <c r="LKJ56" s="109"/>
      <c r="LKK56" s="109"/>
      <c r="LKL56" s="109"/>
      <c r="LKM56" s="109"/>
      <c r="LKN56" s="109"/>
      <c r="LKO56" s="109"/>
      <c r="LKP56" s="109"/>
      <c r="LKQ56" s="109"/>
      <c r="LKR56" s="109"/>
      <c r="LKS56" s="109"/>
      <c r="LKT56" s="109"/>
      <c r="LKU56" s="109"/>
      <c r="LKV56" s="109"/>
      <c r="LKW56" s="109"/>
      <c r="LKX56" s="109"/>
      <c r="LKY56" s="109"/>
      <c r="LKZ56" s="109"/>
      <c r="LLA56" s="109"/>
      <c r="LLB56" s="109"/>
      <c r="LLC56" s="109"/>
      <c r="LLD56" s="109"/>
      <c r="LLE56" s="109"/>
      <c r="LLF56" s="109"/>
      <c r="LLG56" s="109"/>
      <c r="LLH56" s="109"/>
      <c r="LLI56" s="109"/>
      <c r="LLJ56" s="109"/>
      <c r="LLK56" s="109"/>
      <c r="LLL56" s="109"/>
      <c r="LLM56" s="109"/>
      <c r="LLN56" s="109"/>
      <c r="LLO56" s="109"/>
      <c r="LLP56" s="109"/>
      <c r="LLQ56" s="109"/>
      <c r="LLR56" s="109"/>
      <c r="LLS56" s="109"/>
      <c r="LLT56" s="109"/>
      <c r="LLU56" s="109"/>
      <c r="LLV56" s="109"/>
      <c r="LLW56" s="109"/>
      <c r="LLX56" s="109"/>
      <c r="LLY56" s="109"/>
      <c r="LLZ56" s="109"/>
      <c r="LMA56" s="109"/>
      <c r="LMB56" s="109"/>
      <c r="LMC56" s="109"/>
      <c r="LMD56" s="109"/>
      <c r="LME56" s="109"/>
      <c r="LMF56" s="109"/>
      <c r="LMG56" s="109"/>
      <c r="LMH56" s="109"/>
      <c r="LMI56" s="109"/>
      <c r="LMJ56" s="109"/>
      <c r="LMK56" s="109"/>
      <c r="LML56" s="109"/>
      <c r="LMM56" s="109"/>
      <c r="LMN56" s="109"/>
      <c r="LMO56" s="109"/>
      <c r="LMP56" s="109"/>
      <c r="LMQ56" s="109"/>
      <c r="LMR56" s="109"/>
      <c r="LMS56" s="109"/>
      <c r="LMT56" s="109"/>
      <c r="LMU56" s="109"/>
      <c r="LMV56" s="109"/>
      <c r="LMW56" s="109"/>
      <c r="LMX56" s="109"/>
      <c r="LMY56" s="109"/>
      <c r="LMZ56" s="109"/>
      <c r="LNA56" s="109"/>
      <c r="LNB56" s="109"/>
      <c r="LNC56" s="109"/>
      <c r="LND56" s="109"/>
      <c r="LNE56" s="109"/>
      <c r="LNF56" s="109"/>
      <c r="LNG56" s="109"/>
      <c r="LNH56" s="109"/>
      <c r="LNI56" s="109"/>
      <c r="LNJ56" s="109"/>
      <c r="LNK56" s="109"/>
      <c r="LNL56" s="109"/>
      <c r="LNM56" s="109"/>
      <c r="LNN56" s="109"/>
      <c r="LNO56" s="109"/>
      <c r="LNP56" s="109"/>
      <c r="LNQ56" s="109"/>
      <c r="LNR56" s="109"/>
      <c r="LNS56" s="109"/>
      <c r="LNT56" s="109"/>
      <c r="LNU56" s="109"/>
      <c r="LNV56" s="109"/>
      <c r="LNW56" s="109"/>
      <c r="LNX56" s="109"/>
      <c r="LNY56" s="109"/>
      <c r="LNZ56" s="109"/>
      <c r="LOA56" s="109"/>
      <c r="LOB56" s="109"/>
      <c r="LOC56" s="109"/>
      <c r="LOD56" s="109"/>
      <c r="LOE56" s="109"/>
      <c r="LOF56" s="109"/>
      <c r="LOG56" s="109"/>
      <c r="LOH56" s="109"/>
      <c r="LOI56" s="109"/>
      <c r="LOJ56" s="109"/>
      <c r="LOK56" s="109"/>
      <c r="LOL56" s="109"/>
      <c r="LOM56" s="109"/>
      <c r="LON56" s="109"/>
      <c r="LOO56" s="109"/>
      <c r="LOP56" s="109"/>
      <c r="LOQ56" s="109"/>
      <c r="LOR56" s="109"/>
      <c r="LOS56" s="109"/>
      <c r="LOT56" s="109"/>
      <c r="LOU56" s="109"/>
      <c r="LOV56" s="109"/>
      <c r="LOW56" s="109"/>
      <c r="LOX56" s="109"/>
      <c r="LOY56" s="109"/>
      <c r="LOZ56" s="109"/>
      <c r="LPA56" s="109"/>
      <c r="LPB56" s="109"/>
      <c r="LPC56" s="109"/>
      <c r="LPD56" s="109"/>
      <c r="LPE56" s="109"/>
      <c r="LPF56" s="109"/>
      <c r="LPG56" s="109"/>
      <c r="LPH56" s="109"/>
      <c r="LPI56" s="109"/>
      <c r="LPJ56" s="109"/>
      <c r="LPK56" s="109"/>
      <c r="LPL56" s="109"/>
      <c r="LPM56" s="109"/>
      <c r="LPN56" s="109"/>
      <c r="LPO56" s="109"/>
      <c r="LPP56" s="109"/>
      <c r="LPQ56" s="109"/>
      <c r="LPR56" s="109"/>
      <c r="LPS56" s="109"/>
      <c r="LPT56" s="109"/>
      <c r="LPU56" s="109"/>
      <c r="LPV56" s="109"/>
      <c r="LPW56" s="109"/>
      <c r="LPX56" s="109"/>
      <c r="LPY56" s="109"/>
      <c r="LPZ56" s="109"/>
      <c r="LQA56" s="109"/>
      <c r="LQB56" s="109"/>
      <c r="LQC56" s="109"/>
      <c r="LQD56" s="109"/>
      <c r="LQE56" s="109"/>
      <c r="LQF56" s="109"/>
      <c r="LQG56" s="109"/>
      <c r="LQH56" s="109"/>
      <c r="LQI56" s="109"/>
      <c r="LQJ56" s="109"/>
      <c r="LQK56" s="109"/>
      <c r="LQL56" s="109"/>
      <c r="LQM56" s="109"/>
      <c r="LQN56" s="109"/>
      <c r="LQO56" s="109"/>
      <c r="LQP56" s="109"/>
      <c r="LQQ56" s="109"/>
      <c r="LQR56" s="109"/>
      <c r="LQS56" s="109"/>
      <c r="LQT56" s="109"/>
      <c r="LQU56" s="109"/>
      <c r="LQV56" s="109"/>
      <c r="LQW56" s="109"/>
      <c r="LQX56" s="109"/>
      <c r="LQY56" s="109"/>
      <c r="LQZ56" s="109"/>
      <c r="LRA56" s="109"/>
      <c r="LRB56" s="109"/>
      <c r="LRC56" s="109"/>
      <c r="LRD56" s="109"/>
      <c r="LRE56" s="109"/>
      <c r="LRF56" s="109"/>
      <c r="LRG56" s="109"/>
      <c r="LRH56" s="109"/>
      <c r="LRI56" s="109"/>
      <c r="LRJ56" s="109"/>
      <c r="LRK56" s="109"/>
      <c r="LRL56" s="109"/>
      <c r="LRM56" s="109"/>
      <c r="LRN56" s="109"/>
      <c r="LRO56" s="109"/>
      <c r="LRP56" s="109"/>
      <c r="LRQ56" s="109"/>
      <c r="LRR56" s="109"/>
      <c r="LRS56" s="109"/>
      <c r="LRT56" s="109"/>
      <c r="LRU56" s="109"/>
      <c r="LRV56" s="109"/>
      <c r="LRW56" s="109"/>
      <c r="LRX56" s="109"/>
      <c r="LRY56" s="109"/>
      <c r="LRZ56" s="109"/>
      <c r="LSA56" s="109"/>
      <c r="LSB56" s="109"/>
      <c r="LSC56" s="109"/>
      <c r="LSD56" s="109"/>
      <c r="LSE56" s="109"/>
      <c r="LSF56" s="109"/>
      <c r="LSG56" s="109"/>
      <c r="LSH56" s="109"/>
      <c r="LSI56" s="109"/>
      <c r="LSJ56" s="109"/>
      <c r="LSK56" s="109"/>
      <c r="LSL56" s="109"/>
      <c r="LSM56" s="109"/>
      <c r="LSN56" s="109"/>
      <c r="LSO56" s="109"/>
      <c r="LSP56" s="109"/>
      <c r="LSQ56" s="109"/>
      <c r="LSR56" s="109"/>
      <c r="LSS56" s="109"/>
      <c r="LST56" s="109"/>
      <c r="LSU56" s="109"/>
      <c r="LSV56" s="109"/>
      <c r="LSW56" s="109"/>
      <c r="LSX56" s="109"/>
      <c r="LSY56" s="109"/>
      <c r="LSZ56" s="109"/>
      <c r="LTA56" s="109"/>
      <c r="LTB56" s="109"/>
      <c r="LTC56" s="109"/>
      <c r="LTD56" s="109"/>
      <c r="LTE56" s="109"/>
      <c r="LTF56" s="109"/>
      <c r="LTG56" s="109"/>
      <c r="LTH56" s="109"/>
      <c r="LTI56" s="109"/>
      <c r="LTJ56" s="109"/>
      <c r="LTK56" s="109"/>
      <c r="LTL56" s="109"/>
      <c r="LTM56" s="109"/>
      <c r="LTN56" s="109"/>
      <c r="LTO56" s="109"/>
      <c r="LTP56" s="109"/>
      <c r="LTQ56" s="109"/>
      <c r="LTR56" s="109"/>
      <c r="LTS56" s="109"/>
      <c r="LTT56" s="109"/>
      <c r="LTU56" s="109"/>
      <c r="LTV56" s="109"/>
      <c r="LTW56" s="109"/>
      <c r="LTX56" s="109"/>
      <c r="LTY56" s="109"/>
      <c r="LTZ56" s="109"/>
      <c r="LUA56" s="109"/>
      <c r="LUB56" s="109"/>
      <c r="LUC56" s="109"/>
      <c r="LUD56" s="109"/>
      <c r="LUE56" s="109"/>
      <c r="LUF56" s="109"/>
      <c r="LUG56" s="109"/>
      <c r="LUH56" s="109"/>
      <c r="LUI56" s="109"/>
      <c r="LUJ56" s="109"/>
      <c r="LUK56" s="109"/>
      <c r="LUL56" s="109"/>
      <c r="LUM56" s="109"/>
      <c r="LUN56" s="109"/>
      <c r="LUO56" s="109"/>
      <c r="LUP56" s="109"/>
      <c r="LUQ56" s="109"/>
      <c r="LUR56" s="109"/>
      <c r="LUS56" s="109"/>
      <c r="LUT56" s="109"/>
      <c r="LUU56" s="109"/>
      <c r="LUV56" s="109"/>
      <c r="LUW56" s="109"/>
      <c r="LUX56" s="109"/>
      <c r="LUY56" s="109"/>
      <c r="LUZ56" s="109"/>
      <c r="LVA56" s="109"/>
      <c r="LVB56" s="109"/>
      <c r="LVC56" s="109"/>
      <c r="LVD56" s="109"/>
      <c r="LVE56" s="109"/>
      <c r="LVF56" s="109"/>
      <c r="LVG56" s="109"/>
      <c r="LVH56" s="109"/>
      <c r="LVI56" s="109"/>
      <c r="LVJ56" s="109"/>
      <c r="LVK56" s="109"/>
      <c r="LVL56" s="109"/>
      <c r="LVM56" s="109"/>
      <c r="LVN56" s="109"/>
      <c r="LVO56" s="109"/>
      <c r="LVP56" s="109"/>
      <c r="LVQ56" s="109"/>
      <c r="LVR56" s="109"/>
      <c r="LVS56" s="109"/>
      <c r="LVT56" s="109"/>
      <c r="LVU56" s="109"/>
      <c r="LVV56" s="109"/>
      <c r="LVW56" s="109"/>
      <c r="LVX56" s="109"/>
      <c r="LVY56" s="109"/>
      <c r="LVZ56" s="109"/>
      <c r="LWA56" s="109"/>
      <c r="LWB56" s="109"/>
      <c r="LWC56" s="109"/>
      <c r="LWD56" s="109"/>
      <c r="LWE56" s="109"/>
      <c r="LWF56" s="109"/>
      <c r="LWG56" s="109"/>
      <c r="LWH56" s="109"/>
      <c r="LWI56" s="109"/>
      <c r="LWJ56" s="109"/>
      <c r="LWK56" s="109"/>
      <c r="LWL56" s="109"/>
      <c r="LWM56" s="109"/>
      <c r="LWN56" s="109"/>
      <c r="LWO56" s="109"/>
      <c r="LWP56" s="109"/>
      <c r="LWQ56" s="109"/>
      <c r="LWR56" s="109"/>
      <c r="LWS56" s="109"/>
      <c r="LWT56" s="109"/>
      <c r="LWU56" s="109"/>
      <c r="LWV56" s="109"/>
      <c r="LWW56" s="109"/>
      <c r="LWX56" s="109"/>
      <c r="LWY56" s="109"/>
      <c r="LWZ56" s="109"/>
      <c r="LXA56" s="109"/>
      <c r="LXB56" s="109"/>
      <c r="LXC56" s="109"/>
      <c r="LXD56" s="109"/>
      <c r="LXE56" s="109"/>
      <c r="LXF56" s="109"/>
      <c r="LXG56" s="109"/>
      <c r="LXH56" s="109"/>
      <c r="LXI56" s="109"/>
      <c r="LXJ56" s="109"/>
      <c r="LXK56" s="109"/>
      <c r="LXL56" s="109"/>
      <c r="LXM56" s="109"/>
      <c r="LXN56" s="109"/>
      <c r="LXO56" s="109"/>
      <c r="LXP56" s="109"/>
      <c r="LXQ56" s="109"/>
      <c r="LXR56" s="109"/>
      <c r="LXS56" s="109"/>
      <c r="LXT56" s="109"/>
      <c r="LXU56" s="109"/>
      <c r="LXV56" s="109"/>
      <c r="LXW56" s="109"/>
      <c r="LXX56" s="109"/>
      <c r="LXY56" s="109"/>
      <c r="LXZ56" s="109"/>
      <c r="LYA56" s="109"/>
      <c r="LYB56" s="109"/>
      <c r="LYC56" s="109"/>
      <c r="LYD56" s="109"/>
      <c r="LYE56" s="109"/>
      <c r="LYF56" s="109"/>
      <c r="LYG56" s="109"/>
      <c r="LYH56" s="109"/>
      <c r="LYI56" s="109"/>
      <c r="LYJ56" s="109"/>
      <c r="LYK56" s="109"/>
      <c r="LYL56" s="109"/>
      <c r="LYM56" s="109"/>
      <c r="LYN56" s="109"/>
      <c r="LYO56" s="109"/>
      <c r="LYP56" s="109"/>
      <c r="LYQ56" s="109"/>
      <c r="LYR56" s="109"/>
      <c r="LYS56" s="109"/>
      <c r="LYT56" s="109"/>
      <c r="LYU56" s="109"/>
      <c r="LYV56" s="109"/>
      <c r="LYW56" s="109"/>
      <c r="LYX56" s="109"/>
      <c r="LYY56" s="109"/>
      <c r="LYZ56" s="109"/>
      <c r="LZA56" s="109"/>
      <c r="LZB56" s="109"/>
      <c r="LZC56" s="109"/>
      <c r="LZD56" s="109"/>
      <c r="LZE56" s="109"/>
      <c r="LZF56" s="109"/>
      <c r="LZG56" s="109"/>
      <c r="LZH56" s="109"/>
      <c r="LZI56" s="109"/>
      <c r="LZJ56" s="109"/>
      <c r="LZK56" s="109"/>
      <c r="LZL56" s="109"/>
      <c r="LZM56" s="109"/>
      <c r="LZN56" s="109"/>
      <c r="LZO56" s="109"/>
      <c r="LZP56" s="109"/>
      <c r="LZQ56" s="109"/>
      <c r="LZR56" s="109"/>
      <c r="LZS56" s="109"/>
      <c r="LZT56" s="109"/>
      <c r="LZU56" s="109"/>
      <c r="LZV56" s="109"/>
      <c r="LZW56" s="109"/>
      <c r="LZX56" s="109"/>
      <c r="LZY56" s="109"/>
      <c r="LZZ56" s="109"/>
      <c r="MAA56" s="109"/>
      <c r="MAB56" s="109"/>
      <c r="MAC56" s="109"/>
      <c r="MAD56" s="109"/>
      <c r="MAE56" s="109"/>
      <c r="MAF56" s="109"/>
      <c r="MAG56" s="109"/>
      <c r="MAH56" s="109"/>
      <c r="MAI56" s="109"/>
      <c r="MAJ56" s="109"/>
      <c r="MAK56" s="109"/>
      <c r="MAL56" s="109"/>
      <c r="MAM56" s="109"/>
      <c r="MAN56" s="109"/>
      <c r="MAO56" s="109"/>
      <c r="MAP56" s="109"/>
      <c r="MAQ56" s="109"/>
      <c r="MAR56" s="109"/>
      <c r="MAS56" s="109"/>
      <c r="MAT56" s="109"/>
      <c r="MAU56" s="109"/>
      <c r="MAV56" s="109"/>
      <c r="MAW56" s="109"/>
      <c r="MAX56" s="109"/>
      <c r="MAY56" s="109"/>
      <c r="MAZ56" s="109"/>
      <c r="MBA56" s="109"/>
      <c r="MBB56" s="109"/>
      <c r="MBC56" s="109"/>
      <c r="MBD56" s="109"/>
      <c r="MBE56" s="109"/>
      <c r="MBF56" s="109"/>
      <c r="MBG56" s="109"/>
      <c r="MBH56" s="109"/>
      <c r="MBI56" s="109"/>
      <c r="MBJ56" s="109"/>
      <c r="MBK56" s="109"/>
      <c r="MBL56" s="109"/>
      <c r="MBM56" s="109"/>
      <c r="MBN56" s="109"/>
      <c r="MBO56" s="109"/>
      <c r="MBP56" s="109"/>
      <c r="MBQ56" s="109"/>
      <c r="MBR56" s="109"/>
      <c r="MBS56" s="109"/>
      <c r="MBT56" s="109"/>
      <c r="MBU56" s="109"/>
      <c r="MBV56" s="109"/>
      <c r="MBW56" s="109"/>
      <c r="MBX56" s="109"/>
      <c r="MBY56" s="109"/>
      <c r="MBZ56" s="109"/>
      <c r="MCA56" s="109"/>
      <c r="MCB56" s="109"/>
      <c r="MCC56" s="109"/>
      <c r="MCD56" s="109"/>
      <c r="MCE56" s="109"/>
      <c r="MCF56" s="109"/>
      <c r="MCG56" s="109"/>
      <c r="MCH56" s="109"/>
      <c r="MCI56" s="109"/>
      <c r="MCJ56" s="109"/>
      <c r="MCK56" s="109"/>
      <c r="MCL56" s="109"/>
      <c r="MCM56" s="109"/>
      <c r="MCN56" s="109"/>
      <c r="MCO56" s="109"/>
      <c r="MCP56" s="109"/>
      <c r="MCQ56" s="109"/>
      <c r="MCR56" s="109"/>
      <c r="MCS56" s="109"/>
      <c r="MCT56" s="109"/>
      <c r="MCU56" s="109"/>
      <c r="MCV56" s="109"/>
      <c r="MCW56" s="109"/>
      <c r="MCX56" s="109"/>
      <c r="MCY56" s="109"/>
      <c r="MCZ56" s="109"/>
      <c r="MDA56" s="109"/>
      <c r="MDB56" s="109"/>
      <c r="MDC56" s="109"/>
      <c r="MDD56" s="109"/>
      <c r="MDE56" s="109"/>
      <c r="MDF56" s="109"/>
      <c r="MDG56" s="109"/>
      <c r="MDH56" s="109"/>
      <c r="MDI56" s="109"/>
      <c r="MDJ56" s="109"/>
      <c r="MDK56" s="109"/>
      <c r="MDL56" s="109"/>
      <c r="MDM56" s="109"/>
      <c r="MDN56" s="109"/>
      <c r="MDO56" s="109"/>
      <c r="MDP56" s="109"/>
      <c r="MDQ56" s="109"/>
      <c r="MDR56" s="109"/>
      <c r="MDS56" s="109"/>
      <c r="MDT56" s="109"/>
      <c r="MDU56" s="109"/>
      <c r="MDV56" s="109"/>
      <c r="MDW56" s="109"/>
      <c r="MDX56" s="109"/>
      <c r="MDY56" s="109"/>
      <c r="MDZ56" s="109"/>
      <c r="MEA56" s="109"/>
      <c r="MEB56" s="109"/>
      <c r="MEC56" s="109"/>
      <c r="MED56" s="109"/>
      <c r="MEE56" s="109"/>
      <c r="MEF56" s="109"/>
      <c r="MEG56" s="109"/>
      <c r="MEH56" s="109"/>
      <c r="MEI56" s="109"/>
      <c r="MEJ56" s="109"/>
      <c r="MEK56" s="109"/>
      <c r="MEL56" s="109"/>
      <c r="MEM56" s="109"/>
      <c r="MEN56" s="109"/>
      <c r="MEO56" s="109"/>
      <c r="MEP56" s="109"/>
      <c r="MEQ56" s="109"/>
      <c r="MER56" s="109"/>
      <c r="MES56" s="109"/>
      <c r="MET56" s="109"/>
      <c r="MEU56" s="109"/>
      <c r="MEV56" s="109"/>
      <c r="MEW56" s="109"/>
      <c r="MEX56" s="109"/>
      <c r="MEY56" s="109"/>
      <c r="MEZ56" s="109"/>
      <c r="MFA56" s="109"/>
      <c r="MFB56" s="109"/>
      <c r="MFC56" s="109"/>
      <c r="MFD56" s="109"/>
      <c r="MFE56" s="109"/>
      <c r="MFF56" s="109"/>
      <c r="MFG56" s="109"/>
      <c r="MFH56" s="109"/>
      <c r="MFI56" s="109"/>
      <c r="MFJ56" s="109"/>
      <c r="MFK56" s="109"/>
      <c r="MFL56" s="109"/>
      <c r="MFM56" s="109"/>
      <c r="MFN56" s="109"/>
      <c r="MFO56" s="109"/>
      <c r="MFP56" s="109"/>
      <c r="MFQ56" s="109"/>
      <c r="MFR56" s="109"/>
      <c r="MFS56" s="109"/>
      <c r="MFT56" s="109"/>
      <c r="MFU56" s="109"/>
      <c r="MFV56" s="109"/>
      <c r="MFW56" s="109"/>
      <c r="MFX56" s="109"/>
      <c r="MFY56" s="109"/>
      <c r="MFZ56" s="109"/>
      <c r="MGA56" s="109"/>
      <c r="MGB56" s="109"/>
      <c r="MGC56" s="109"/>
      <c r="MGD56" s="109"/>
      <c r="MGE56" s="109"/>
      <c r="MGF56" s="109"/>
      <c r="MGG56" s="109"/>
      <c r="MGH56" s="109"/>
      <c r="MGI56" s="109"/>
      <c r="MGJ56" s="109"/>
      <c r="MGK56" s="109"/>
      <c r="MGL56" s="109"/>
      <c r="MGM56" s="109"/>
      <c r="MGN56" s="109"/>
      <c r="MGO56" s="109"/>
      <c r="MGP56" s="109"/>
      <c r="MGQ56" s="109"/>
      <c r="MGR56" s="109"/>
      <c r="MGS56" s="109"/>
      <c r="MGT56" s="109"/>
      <c r="MGU56" s="109"/>
      <c r="MGV56" s="109"/>
      <c r="MGW56" s="109"/>
      <c r="MGX56" s="109"/>
      <c r="MGY56" s="109"/>
      <c r="MGZ56" s="109"/>
      <c r="MHA56" s="109"/>
      <c r="MHB56" s="109"/>
      <c r="MHC56" s="109"/>
      <c r="MHD56" s="109"/>
      <c r="MHE56" s="109"/>
      <c r="MHF56" s="109"/>
      <c r="MHG56" s="109"/>
      <c r="MHH56" s="109"/>
      <c r="MHI56" s="109"/>
      <c r="MHJ56" s="109"/>
      <c r="MHK56" s="109"/>
      <c r="MHL56" s="109"/>
      <c r="MHM56" s="109"/>
      <c r="MHN56" s="109"/>
      <c r="MHO56" s="109"/>
      <c r="MHP56" s="109"/>
      <c r="MHQ56" s="109"/>
      <c r="MHR56" s="109"/>
      <c r="MHS56" s="109"/>
      <c r="MHT56" s="109"/>
      <c r="MHU56" s="109"/>
      <c r="MHV56" s="109"/>
      <c r="MHW56" s="109"/>
      <c r="MHX56" s="109"/>
      <c r="MHY56" s="109"/>
      <c r="MHZ56" s="109"/>
      <c r="MIA56" s="109"/>
      <c r="MIB56" s="109"/>
      <c r="MIC56" s="109"/>
      <c r="MID56" s="109"/>
      <c r="MIE56" s="109"/>
      <c r="MIF56" s="109"/>
      <c r="MIG56" s="109"/>
      <c r="MIH56" s="109"/>
      <c r="MII56" s="109"/>
      <c r="MIJ56" s="109"/>
      <c r="MIK56" s="109"/>
      <c r="MIL56" s="109"/>
      <c r="MIM56" s="109"/>
      <c r="MIN56" s="109"/>
      <c r="MIO56" s="109"/>
      <c r="MIP56" s="109"/>
      <c r="MIQ56" s="109"/>
      <c r="MIR56" s="109"/>
      <c r="MIS56" s="109"/>
      <c r="MIT56" s="109"/>
      <c r="MIU56" s="109"/>
      <c r="MIV56" s="109"/>
      <c r="MIW56" s="109"/>
      <c r="MIX56" s="109"/>
      <c r="MIY56" s="109"/>
      <c r="MIZ56" s="109"/>
      <c r="MJA56" s="109"/>
      <c r="MJB56" s="109"/>
      <c r="MJC56" s="109"/>
      <c r="MJD56" s="109"/>
      <c r="MJE56" s="109"/>
      <c r="MJF56" s="109"/>
      <c r="MJG56" s="109"/>
      <c r="MJH56" s="109"/>
      <c r="MJI56" s="109"/>
      <c r="MJJ56" s="109"/>
      <c r="MJK56" s="109"/>
      <c r="MJL56" s="109"/>
      <c r="MJM56" s="109"/>
      <c r="MJN56" s="109"/>
      <c r="MJO56" s="109"/>
      <c r="MJP56" s="109"/>
      <c r="MJQ56" s="109"/>
      <c r="MJR56" s="109"/>
      <c r="MJS56" s="109"/>
      <c r="MJT56" s="109"/>
      <c r="MJU56" s="109"/>
      <c r="MJV56" s="109"/>
      <c r="MJW56" s="109"/>
      <c r="MJX56" s="109"/>
      <c r="MJY56" s="109"/>
      <c r="MJZ56" s="109"/>
      <c r="MKA56" s="109"/>
      <c r="MKB56" s="109"/>
      <c r="MKC56" s="109"/>
      <c r="MKD56" s="109"/>
      <c r="MKE56" s="109"/>
      <c r="MKF56" s="109"/>
      <c r="MKG56" s="109"/>
      <c r="MKH56" s="109"/>
      <c r="MKI56" s="109"/>
      <c r="MKJ56" s="109"/>
      <c r="MKK56" s="109"/>
      <c r="MKL56" s="109"/>
      <c r="MKM56" s="109"/>
      <c r="MKN56" s="109"/>
      <c r="MKO56" s="109"/>
      <c r="MKP56" s="109"/>
      <c r="MKQ56" s="109"/>
      <c r="MKR56" s="109"/>
      <c r="MKS56" s="109"/>
      <c r="MKT56" s="109"/>
      <c r="MKU56" s="109"/>
      <c r="MKV56" s="109"/>
      <c r="MKW56" s="109"/>
      <c r="MKX56" s="109"/>
      <c r="MKY56" s="109"/>
      <c r="MKZ56" s="109"/>
      <c r="MLA56" s="109"/>
      <c r="MLB56" s="109"/>
      <c r="MLC56" s="109"/>
      <c r="MLD56" s="109"/>
      <c r="MLE56" s="109"/>
      <c r="MLF56" s="109"/>
      <c r="MLG56" s="109"/>
      <c r="MLH56" s="109"/>
      <c r="MLI56" s="109"/>
      <c r="MLJ56" s="109"/>
      <c r="MLK56" s="109"/>
      <c r="MLL56" s="109"/>
      <c r="MLM56" s="109"/>
      <c r="MLN56" s="109"/>
      <c r="MLO56" s="109"/>
      <c r="MLP56" s="109"/>
      <c r="MLQ56" s="109"/>
      <c r="MLR56" s="109"/>
      <c r="MLS56" s="109"/>
      <c r="MLT56" s="109"/>
      <c r="MLU56" s="109"/>
      <c r="MLV56" s="109"/>
      <c r="MLW56" s="109"/>
      <c r="MLX56" s="109"/>
      <c r="MLY56" s="109"/>
      <c r="MLZ56" s="109"/>
      <c r="MMA56" s="109"/>
      <c r="MMB56" s="109"/>
      <c r="MMC56" s="109"/>
      <c r="MMD56" s="109"/>
      <c r="MME56" s="109"/>
      <c r="MMF56" s="109"/>
      <c r="MMG56" s="109"/>
      <c r="MMH56" s="109"/>
      <c r="MMI56" s="109"/>
      <c r="MMJ56" s="109"/>
      <c r="MMK56" s="109"/>
      <c r="MML56" s="109"/>
      <c r="MMM56" s="109"/>
      <c r="MMN56" s="109"/>
      <c r="MMO56" s="109"/>
      <c r="MMP56" s="109"/>
      <c r="MMQ56" s="109"/>
      <c r="MMR56" s="109"/>
      <c r="MMS56" s="109"/>
      <c r="MMT56" s="109"/>
      <c r="MMU56" s="109"/>
      <c r="MMV56" s="109"/>
      <c r="MMW56" s="109"/>
      <c r="MMX56" s="109"/>
      <c r="MMY56" s="109"/>
      <c r="MMZ56" s="109"/>
      <c r="MNA56" s="109"/>
      <c r="MNB56" s="109"/>
      <c r="MNC56" s="109"/>
      <c r="MND56" s="109"/>
      <c r="MNE56" s="109"/>
      <c r="MNF56" s="109"/>
      <c r="MNG56" s="109"/>
      <c r="MNH56" s="109"/>
      <c r="MNI56" s="109"/>
      <c r="MNJ56" s="109"/>
      <c r="MNK56" s="109"/>
      <c r="MNL56" s="109"/>
      <c r="MNM56" s="109"/>
      <c r="MNN56" s="109"/>
      <c r="MNO56" s="109"/>
      <c r="MNP56" s="109"/>
      <c r="MNQ56" s="109"/>
      <c r="MNR56" s="109"/>
      <c r="MNS56" s="109"/>
      <c r="MNT56" s="109"/>
      <c r="MNU56" s="109"/>
      <c r="MNV56" s="109"/>
      <c r="MNW56" s="109"/>
      <c r="MNX56" s="109"/>
      <c r="MNY56" s="109"/>
      <c r="MNZ56" s="109"/>
      <c r="MOA56" s="109"/>
      <c r="MOB56" s="109"/>
      <c r="MOC56" s="109"/>
      <c r="MOD56" s="109"/>
      <c r="MOE56" s="109"/>
      <c r="MOF56" s="109"/>
      <c r="MOG56" s="109"/>
      <c r="MOH56" s="109"/>
      <c r="MOI56" s="109"/>
      <c r="MOJ56" s="109"/>
      <c r="MOK56" s="109"/>
      <c r="MOL56" s="109"/>
      <c r="MOM56" s="109"/>
      <c r="MON56" s="109"/>
      <c r="MOO56" s="109"/>
      <c r="MOP56" s="109"/>
      <c r="MOQ56" s="109"/>
      <c r="MOR56" s="109"/>
      <c r="MOS56" s="109"/>
      <c r="MOT56" s="109"/>
      <c r="MOU56" s="109"/>
      <c r="MOV56" s="109"/>
      <c r="MOW56" s="109"/>
      <c r="MOX56" s="109"/>
      <c r="MOY56" s="109"/>
      <c r="MOZ56" s="109"/>
      <c r="MPA56" s="109"/>
      <c r="MPB56" s="109"/>
      <c r="MPC56" s="109"/>
      <c r="MPD56" s="109"/>
      <c r="MPE56" s="109"/>
      <c r="MPF56" s="109"/>
      <c r="MPG56" s="109"/>
      <c r="MPH56" s="109"/>
      <c r="MPI56" s="109"/>
      <c r="MPJ56" s="109"/>
      <c r="MPK56" s="109"/>
      <c r="MPL56" s="109"/>
      <c r="MPM56" s="109"/>
      <c r="MPN56" s="109"/>
      <c r="MPO56" s="109"/>
      <c r="MPP56" s="109"/>
      <c r="MPQ56" s="109"/>
      <c r="MPR56" s="109"/>
      <c r="MPS56" s="109"/>
      <c r="MPT56" s="109"/>
      <c r="MPU56" s="109"/>
      <c r="MPV56" s="109"/>
      <c r="MPW56" s="109"/>
      <c r="MPX56" s="109"/>
      <c r="MPY56" s="109"/>
      <c r="MPZ56" s="109"/>
      <c r="MQA56" s="109"/>
      <c r="MQB56" s="109"/>
      <c r="MQC56" s="109"/>
      <c r="MQD56" s="109"/>
      <c r="MQE56" s="109"/>
      <c r="MQF56" s="109"/>
      <c r="MQG56" s="109"/>
      <c r="MQH56" s="109"/>
      <c r="MQI56" s="109"/>
      <c r="MQJ56" s="109"/>
      <c r="MQK56" s="109"/>
      <c r="MQL56" s="109"/>
      <c r="MQM56" s="109"/>
      <c r="MQN56" s="109"/>
      <c r="MQO56" s="109"/>
      <c r="MQP56" s="109"/>
      <c r="MQQ56" s="109"/>
      <c r="MQR56" s="109"/>
      <c r="MQS56" s="109"/>
      <c r="MQT56" s="109"/>
      <c r="MQU56" s="109"/>
      <c r="MQV56" s="109"/>
      <c r="MQW56" s="109"/>
      <c r="MQX56" s="109"/>
      <c r="MQY56" s="109"/>
      <c r="MQZ56" s="109"/>
      <c r="MRA56" s="109"/>
      <c r="MRB56" s="109"/>
      <c r="MRC56" s="109"/>
      <c r="MRD56" s="109"/>
      <c r="MRE56" s="109"/>
      <c r="MRF56" s="109"/>
      <c r="MRG56" s="109"/>
      <c r="MRH56" s="109"/>
      <c r="MRI56" s="109"/>
      <c r="MRJ56" s="109"/>
      <c r="MRK56" s="109"/>
      <c r="MRL56" s="109"/>
      <c r="MRM56" s="109"/>
      <c r="MRN56" s="109"/>
      <c r="MRO56" s="109"/>
      <c r="MRP56" s="109"/>
      <c r="MRQ56" s="109"/>
      <c r="MRR56" s="109"/>
      <c r="MRS56" s="109"/>
      <c r="MRT56" s="109"/>
      <c r="MRU56" s="109"/>
      <c r="MRV56" s="109"/>
      <c r="MRW56" s="109"/>
      <c r="MRX56" s="109"/>
      <c r="MRY56" s="109"/>
      <c r="MRZ56" s="109"/>
      <c r="MSA56" s="109"/>
      <c r="MSB56" s="109"/>
      <c r="MSC56" s="109"/>
      <c r="MSD56" s="109"/>
      <c r="MSE56" s="109"/>
      <c r="MSF56" s="109"/>
      <c r="MSG56" s="109"/>
      <c r="MSH56" s="109"/>
      <c r="MSI56" s="109"/>
      <c r="MSJ56" s="109"/>
      <c r="MSK56" s="109"/>
      <c r="MSL56" s="109"/>
      <c r="MSM56" s="109"/>
      <c r="MSN56" s="109"/>
      <c r="MSO56" s="109"/>
      <c r="MSP56" s="109"/>
      <c r="MSQ56" s="109"/>
      <c r="MSR56" s="109"/>
      <c r="MSS56" s="109"/>
      <c r="MST56" s="109"/>
      <c r="MSU56" s="109"/>
      <c r="MSV56" s="109"/>
      <c r="MSW56" s="109"/>
      <c r="MSX56" s="109"/>
      <c r="MSY56" s="109"/>
      <c r="MSZ56" s="109"/>
      <c r="MTA56" s="109"/>
      <c r="MTB56" s="109"/>
      <c r="MTC56" s="109"/>
      <c r="MTD56" s="109"/>
      <c r="MTE56" s="109"/>
      <c r="MTF56" s="109"/>
      <c r="MTG56" s="109"/>
      <c r="MTH56" s="109"/>
      <c r="MTI56" s="109"/>
      <c r="MTJ56" s="109"/>
      <c r="MTK56" s="109"/>
      <c r="MTL56" s="109"/>
      <c r="MTM56" s="109"/>
      <c r="MTN56" s="109"/>
      <c r="MTO56" s="109"/>
      <c r="MTP56" s="109"/>
      <c r="MTQ56" s="109"/>
      <c r="MTR56" s="109"/>
      <c r="MTS56" s="109"/>
      <c r="MTT56" s="109"/>
      <c r="MTU56" s="109"/>
      <c r="MTV56" s="109"/>
      <c r="MTW56" s="109"/>
      <c r="MTX56" s="109"/>
      <c r="MTY56" s="109"/>
      <c r="MTZ56" s="109"/>
      <c r="MUA56" s="109"/>
      <c r="MUB56" s="109"/>
      <c r="MUC56" s="109"/>
      <c r="MUD56" s="109"/>
      <c r="MUE56" s="109"/>
      <c r="MUF56" s="109"/>
      <c r="MUG56" s="109"/>
      <c r="MUH56" s="109"/>
      <c r="MUI56" s="109"/>
      <c r="MUJ56" s="109"/>
      <c r="MUK56" s="109"/>
      <c r="MUL56" s="109"/>
      <c r="MUM56" s="109"/>
      <c r="MUN56" s="109"/>
      <c r="MUO56" s="109"/>
      <c r="MUP56" s="109"/>
      <c r="MUQ56" s="109"/>
      <c r="MUR56" s="109"/>
      <c r="MUS56" s="109"/>
      <c r="MUT56" s="109"/>
      <c r="MUU56" s="109"/>
      <c r="MUV56" s="109"/>
      <c r="MUW56" s="109"/>
      <c r="MUX56" s="109"/>
      <c r="MUY56" s="109"/>
      <c r="MUZ56" s="109"/>
      <c r="MVA56" s="109"/>
      <c r="MVB56" s="109"/>
      <c r="MVC56" s="109"/>
      <c r="MVD56" s="109"/>
      <c r="MVE56" s="109"/>
      <c r="MVF56" s="109"/>
      <c r="MVG56" s="109"/>
      <c r="MVH56" s="109"/>
      <c r="MVI56" s="109"/>
      <c r="MVJ56" s="109"/>
      <c r="MVK56" s="109"/>
      <c r="MVL56" s="109"/>
      <c r="MVM56" s="109"/>
      <c r="MVN56" s="109"/>
      <c r="MVO56" s="109"/>
      <c r="MVP56" s="109"/>
      <c r="MVQ56" s="109"/>
      <c r="MVR56" s="109"/>
      <c r="MVS56" s="109"/>
      <c r="MVT56" s="109"/>
      <c r="MVU56" s="109"/>
      <c r="MVV56" s="109"/>
      <c r="MVW56" s="109"/>
      <c r="MVX56" s="109"/>
      <c r="MVY56" s="109"/>
      <c r="MVZ56" s="109"/>
      <c r="MWA56" s="109"/>
      <c r="MWB56" s="109"/>
      <c r="MWC56" s="109"/>
      <c r="MWD56" s="109"/>
      <c r="MWE56" s="109"/>
      <c r="MWF56" s="109"/>
      <c r="MWG56" s="109"/>
      <c r="MWH56" s="109"/>
      <c r="MWI56" s="109"/>
      <c r="MWJ56" s="109"/>
      <c r="MWK56" s="109"/>
      <c r="MWL56" s="109"/>
      <c r="MWM56" s="109"/>
      <c r="MWN56" s="109"/>
      <c r="MWO56" s="109"/>
      <c r="MWP56" s="109"/>
      <c r="MWQ56" s="109"/>
      <c r="MWR56" s="109"/>
      <c r="MWS56" s="109"/>
      <c r="MWT56" s="109"/>
      <c r="MWU56" s="109"/>
      <c r="MWV56" s="109"/>
      <c r="MWW56" s="109"/>
      <c r="MWX56" s="109"/>
      <c r="MWY56" s="109"/>
      <c r="MWZ56" s="109"/>
      <c r="MXA56" s="109"/>
      <c r="MXB56" s="109"/>
      <c r="MXC56" s="109"/>
      <c r="MXD56" s="109"/>
      <c r="MXE56" s="109"/>
      <c r="MXF56" s="109"/>
      <c r="MXG56" s="109"/>
      <c r="MXH56" s="109"/>
      <c r="MXI56" s="109"/>
      <c r="MXJ56" s="109"/>
      <c r="MXK56" s="109"/>
      <c r="MXL56" s="109"/>
      <c r="MXM56" s="109"/>
      <c r="MXN56" s="109"/>
      <c r="MXO56" s="109"/>
      <c r="MXP56" s="109"/>
      <c r="MXQ56" s="109"/>
      <c r="MXR56" s="109"/>
      <c r="MXS56" s="109"/>
      <c r="MXT56" s="109"/>
      <c r="MXU56" s="109"/>
      <c r="MXV56" s="109"/>
      <c r="MXW56" s="109"/>
      <c r="MXX56" s="109"/>
      <c r="MXY56" s="109"/>
      <c r="MXZ56" s="109"/>
      <c r="MYA56" s="109"/>
      <c r="MYB56" s="109"/>
      <c r="MYC56" s="109"/>
      <c r="MYD56" s="109"/>
      <c r="MYE56" s="109"/>
      <c r="MYF56" s="109"/>
      <c r="MYG56" s="109"/>
      <c r="MYH56" s="109"/>
      <c r="MYI56" s="109"/>
      <c r="MYJ56" s="109"/>
      <c r="MYK56" s="109"/>
      <c r="MYL56" s="109"/>
      <c r="MYM56" s="109"/>
      <c r="MYN56" s="109"/>
      <c r="MYO56" s="109"/>
      <c r="MYP56" s="109"/>
      <c r="MYQ56" s="109"/>
      <c r="MYR56" s="109"/>
      <c r="MYS56" s="109"/>
      <c r="MYT56" s="109"/>
      <c r="MYU56" s="109"/>
      <c r="MYV56" s="109"/>
      <c r="MYW56" s="109"/>
      <c r="MYX56" s="109"/>
      <c r="MYY56" s="109"/>
      <c r="MYZ56" s="109"/>
      <c r="MZA56" s="109"/>
      <c r="MZB56" s="109"/>
      <c r="MZC56" s="109"/>
      <c r="MZD56" s="109"/>
      <c r="MZE56" s="109"/>
      <c r="MZF56" s="109"/>
      <c r="MZG56" s="109"/>
      <c r="MZH56" s="109"/>
      <c r="MZI56" s="109"/>
      <c r="MZJ56" s="109"/>
      <c r="MZK56" s="109"/>
      <c r="MZL56" s="109"/>
      <c r="MZM56" s="109"/>
      <c r="MZN56" s="109"/>
      <c r="MZO56" s="109"/>
      <c r="MZP56" s="109"/>
      <c r="MZQ56" s="109"/>
      <c r="MZR56" s="109"/>
      <c r="MZS56" s="109"/>
      <c r="MZT56" s="109"/>
      <c r="MZU56" s="109"/>
      <c r="MZV56" s="109"/>
      <c r="MZW56" s="109"/>
      <c r="MZX56" s="109"/>
      <c r="MZY56" s="109"/>
      <c r="MZZ56" s="109"/>
      <c r="NAA56" s="109"/>
      <c r="NAB56" s="109"/>
      <c r="NAC56" s="109"/>
      <c r="NAD56" s="109"/>
      <c r="NAE56" s="109"/>
      <c r="NAF56" s="109"/>
      <c r="NAG56" s="109"/>
      <c r="NAH56" s="109"/>
      <c r="NAI56" s="109"/>
      <c r="NAJ56" s="109"/>
      <c r="NAK56" s="109"/>
      <c r="NAL56" s="109"/>
      <c r="NAM56" s="109"/>
      <c r="NAN56" s="109"/>
      <c r="NAO56" s="109"/>
      <c r="NAP56" s="109"/>
      <c r="NAQ56" s="109"/>
      <c r="NAR56" s="109"/>
      <c r="NAS56" s="109"/>
      <c r="NAT56" s="109"/>
      <c r="NAU56" s="109"/>
      <c r="NAV56" s="109"/>
      <c r="NAW56" s="109"/>
      <c r="NAX56" s="109"/>
      <c r="NAY56" s="109"/>
      <c r="NAZ56" s="109"/>
      <c r="NBA56" s="109"/>
      <c r="NBB56" s="109"/>
      <c r="NBC56" s="109"/>
      <c r="NBD56" s="109"/>
      <c r="NBE56" s="109"/>
      <c r="NBF56" s="109"/>
      <c r="NBG56" s="109"/>
      <c r="NBH56" s="109"/>
      <c r="NBI56" s="109"/>
      <c r="NBJ56" s="109"/>
      <c r="NBK56" s="109"/>
      <c r="NBL56" s="109"/>
      <c r="NBM56" s="109"/>
      <c r="NBN56" s="109"/>
      <c r="NBO56" s="109"/>
      <c r="NBP56" s="109"/>
      <c r="NBQ56" s="109"/>
      <c r="NBR56" s="109"/>
      <c r="NBS56" s="109"/>
      <c r="NBT56" s="109"/>
      <c r="NBU56" s="109"/>
      <c r="NBV56" s="109"/>
      <c r="NBW56" s="109"/>
      <c r="NBX56" s="109"/>
      <c r="NBY56" s="109"/>
      <c r="NBZ56" s="109"/>
      <c r="NCA56" s="109"/>
      <c r="NCB56" s="109"/>
      <c r="NCC56" s="109"/>
      <c r="NCD56" s="109"/>
      <c r="NCE56" s="109"/>
      <c r="NCF56" s="109"/>
      <c r="NCG56" s="109"/>
      <c r="NCH56" s="109"/>
      <c r="NCI56" s="109"/>
      <c r="NCJ56" s="109"/>
      <c r="NCK56" s="109"/>
      <c r="NCL56" s="109"/>
      <c r="NCM56" s="109"/>
      <c r="NCN56" s="109"/>
      <c r="NCO56" s="109"/>
      <c r="NCP56" s="109"/>
      <c r="NCQ56" s="109"/>
      <c r="NCR56" s="109"/>
      <c r="NCS56" s="109"/>
      <c r="NCT56" s="109"/>
      <c r="NCU56" s="109"/>
      <c r="NCV56" s="109"/>
      <c r="NCW56" s="109"/>
      <c r="NCX56" s="109"/>
      <c r="NCY56" s="109"/>
      <c r="NCZ56" s="109"/>
      <c r="NDA56" s="109"/>
      <c r="NDB56" s="109"/>
      <c r="NDC56" s="109"/>
      <c r="NDD56" s="109"/>
      <c r="NDE56" s="109"/>
      <c r="NDF56" s="109"/>
      <c r="NDG56" s="109"/>
      <c r="NDH56" s="109"/>
      <c r="NDI56" s="109"/>
      <c r="NDJ56" s="109"/>
      <c r="NDK56" s="109"/>
      <c r="NDL56" s="109"/>
      <c r="NDM56" s="109"/>
      <c r="NDN56" s="109"/>
      <c r="NDO56" s="109"/>
      <c r="NDP56" s="109"/>
      <c r="NDQ56" s="109"/>
      <c r="NDR56" s="109"/>
      <c r="NDS56" s="109"/>
      <c r="NDT56" s="109"/>
      <c r="NDU56" s="109"/>
      <c r="NDV56" s="109"/>
      <c r="NDW56" s="109"/>
      <c r="NDX56" s="109"/>
      <c r="NDY56" s="109"/>
      <c r="NDZ56" s="109"/>
      <c r="NEA56" s="109"/>
      <c r="NEB56" s="109"/>
      <c r="NEC56" s="109"/>
      <c r="NED56" s="109"/>
      <c r="NEE56" s="109"/>
      <c r="NEF56" s="109"/>
      <c r="NEG56" s="109"/>
      <c r="NEH56" s="109"/>
      <c r="NEI56" s="109"/>
      <c r="NEJ56" s="109"/>
      <c r="NEK56" s="109"/>
      <c r="NEL56" s="109"/>
      <c r="NEM56" s="109"/>
      <c r="NEN56" s="109"/>
      <c r="NEO56" s="109"/>
      <c r="NEP56" s="109"/>
      <c r="NEQ56" s="109"/>
      <c r="NER56" s="109"/>
      <c r="NES56" s="109"/>
      <c r="NET56" s="109"/>
      <c r="NEU56" s="109"/>
      <c r="NEV56" s="109"/>
      <c r="NEW56" s="109"/>
      <c r="NEX56" s="109"/>
      <c r="NEY56" s="109"/>
      <c r="NEZ56" s="109"/>
      <c r="NFA56" s="109"/>
      <c r="NFB56" s="109"/>
      <c r="NFC56" s="109"/>
      <c r="NFD56" s="109"/>
      <c r="NFE56" s="109"/>
      <c r="NFF56" s="109"/>
      <c r="NFG56" s="109"/>
      <c r="NFH56" s="109"/>
      <c r="NFI56" s="109"/>
      <c r="NFJ56" s="109"/>
      <c r="NFK56" s="109"/>
      <c r="NFL56" s="109"/>
      <c r="NFM56" s="109"/>
      <c r="NFN56" s="109"/>
      <c r="NFO56" s="109"/>
      <c r="NFP56" s="109"/>
      <c r="NFQ56" s="109"/>
      <c r="NFR56" s="109"/>
      <c r="NFS56" s="109"/>
      <c r="NFT56" s="109"/>
      <c r="NFU56" s="109"/>
      <c r="NFV56" s="109"/>
      <c r="NFW56" s="109"/>
      <c r="NFX56" s="109"/>
      <c r="NFY56" s="109"/>
      <c r="NFZ56" s="109"/>
      <c r="NGA56" s="109"/>
      <c r="NGB56" s="109"/>
      <c r="NGC56" s="109"/>
      <c r="NGD56" s="109"/>
      <c r="NGE56" s="109"/>
      <c r="NGF56" s="109"/>
      <c r="NGG56" s="109"/>
      <c r="NGH56" s="109"/>
      <c r="NGI56" s="109"/>
      <c r="NGJ56" s="109"/>
      <c r="NGK56" s="109"/>
      <c r="NGL56" s="109"/>
      <c r="NGM56" s="109"/>
      <c r="NGN56" s="109"/>
      <c r="NGO56" s="109"/>
      <c r="NGP56" s="109"/>
      <c r="NGQ56" s="109"/>
      <c r="NGR56" s="109"/>
      <c r="NGS56" s="109"/>
      <c r="NGT56" s="109"/>
      <c r="NGU56" s="109"/>
      <c r="NGV56" s="109"/>
      <c r="NGW56" s="109"/>
      <c r="NGX56" s="109"/>
      <c r="NGY56" s="109"/>
      <c r="NGZ56" s="109"/>
      <c r="NHA56" s="109"/>
      <c r="NHB56" s="109"/>
      <c r="NHC56" s="109"/>
      <c r="NHD56" s="109"/>
      <c r="NHE56" s="109"/>
      <c r="NHF56" s="109"/>
      <c r="NHG56" s="109"/>
      <c r="NHH56" s="109"/>
      <c r="NHI56" s="109"/>
      <c r="NHJ56" s="109"/>
      <c r="NHK56" s="109"/>
      <c r="NHL56" s="109"/>
      <c r="NHM56" s="109"/>
      <c r="NHN56" s="109"/>
      <c r="NHO56" s="109"/>
      <c r="NHP56" s="109"/>
      <c r="NHQ56" s="109"/>
      <c r="NHR56" s="109"/>
      <c r="NHS56" s="109"/>
      <c r="NHT56" s="109"/>
      <c r="NHU56" s="109"/>
      <c r="NHV56" s="109"/>
      <c r="NHW56" s="109"/>
      <c r="NHX56" s="109"/>
      <c r="NHY56" s="109"/>
      <c r="NHZ56" s="109"/>
      <c r="NIA56" s="109"/>
      <c r="NIB56" s="109"/>
      <c r="NIC56" s="109"/>
      <c r="NID56" s="109"/>
      <c r="NIE56" s="109"/>
      <c r="NIF56" s="109"/>
      <c r="NIG56" s="109"/>
      <c r="NIH56" s="109"/>
      <c r="NII56" s="109"/>
      <c r="NIJ56" s="109"/>
      <c r="NIK56" s="109"/>
      <c r="NIL56" s="109"/>
      <c r="NIM56" s="109"/>
      <c r="NIN56" s="109"/>
      <c r="NIO56" s="109"/>
      <c r="NIP56" s="109"/>
      <c r="NIQ56" s="109"/>
      <c r="NIR56" s="109"/>
      <c r="NIS56" s="109"/>
      <c r="NIT56" s="109"/>
      <c r="NIU56" s="109"/>
      <c r="NIV56" s="109"/>
      <c r="NIW56" s="109"/>
      <c r="NIX56" s="109"/>
      <c r="NIY56" s="109"/>
      <c r="NIZ56" s="109"/>
      <c r="NJA56" s="109"/>
      <c r="NJB56" s="109"/>
      <c r="NJC56" s="109"/>
      <c r="NJD56" s="109"/>
      <c r="NJE56" s="109"/>
      <c r="NJF56" s="109"/>
      <c r="NJG56" s="109"/>
      <c r="NJH56" s="109"/>
      <c r="NJI56" s="109"/>
      <c r="NJJ56" s="109"/>
      <c r="NJK56" s="109"/>
      <c r="NJL56" s="109"/>
      <c r="NJM56" s="109"/>
      <c r="NJN56" s="109"/>
      <c r="NJO56" s="109"/>
      <c r="NJP56" s="109"/>
      <c r="NJQ56" s="109"/>
      <c r="NJR56" s="109"/>
      <c r="NJS56" s="109"/>
      <c r="NJT56" s="109"/>
      <c r="NJU56" s="109"/>
      <c r="NJV56" s="109"/>
      <c r="NJW56" s="109"/>
      <c r="NJX56" s="109"/>
      <c r="NJY56" s="109"/>
      <c r="NJZ56" s="109"/>
      <c r="NKA56" s="109"/>
      <c r="NKB56" s="109"/>
      <c r="NKC56" s="109"/>
      <c r="NKD56" s="109"/>
      <c r="NKE56" s="109"/>
      <c r="NKF56" s="109"/>
      <c r="NKG56" s="109"/>
      <c r="NKH56" s="109"/>
      <c r="NKI56" s="109"/>
      <c r="NKJ56" s="109"/>
      <c r="NKK56" s="109"/>
      <c r="NKL56" s="109"/>
      <c r="NKM56" s="109"/>
      <c r="NKN56" s="109"/>
      <c r="NKO56" s="109"/>
      <c r="NKP56" s="109"/>
      <c r="NKQ56" s="109"/>
      <c r="NKR56" s="109"/>
      <c r="NKS56" s="109"/>
      <c r="NKT56" s="109"/>
      <c r="NKU56" s="109"/>
      <c r="NKV56" s="109"/>
      <c r="NKW56" s="109"/>
      <c r="NKX56" s="109"/>
      <c r="NKY56" s="109"/>
      <c r="NKZ56" s="109"/>
      <c r="NLA56" s="109"/>
      <c r="NLB56" s="109"/>
      <c r="NLC56" s="109"/>
      <c r="NLD56" s="109"/>
      <c r="NLE56" s="109"/>
      <c r="NLF56" s="109"/>
      <c r="NLG56" s="109"/>
      <c r="NLH56" s="109"/>
      <c r="NLI56" s="109"/>
      <c r="NLJ56" s="109"/>
      <c r="NLK56" s="109"/>
      <c r="NLL56" s="109"/>
      <c r="NLM56" s="109"/>
      <c r="NLN56" s="109"/>
      <c r="NLO56" s="109"/>
      <c r="NLP56" s="109"/>
      <c r="NLQ56" s="109"/>
      <c r="NLR56" s="109"/>
      <c r="NLS56" s="109"/>
      <c r="NLT56" s="109"/>
      <c r="NLU56" s="109"/>
      <c r="NLV56" s="109"/>
      <c r="NLW56" s="109"/>
      <c r="NLX56" s="109"/>
      <c r="NLY56" s="109"/>
      <c r="NLZ56" s="109"/>
      <c r="NMA56" s="109"/>
      <c r="NMB56" s="109"/>
      <c r="NMC56" s="109"/>
      <c r="NMD56" s="109"/>
      <c r="NME56" s="109"/>
      <c r="NMF56" s="109"/>
      <c r="NMG56" s="109"/>
      <c r="NMH56" s="109"/>
      <c r="NMI56" s="109"/>
      <c r="NMJ56" s="109"/>
      <c r="NMK56" s="109"/>
      <c r="NML56" s="109"/>
      <c r="NMM56" s="109"/>
      <c r="NMN56" s="109"/>
      <c r="NMO56" s="109"/>
      <c r="NMP56" s="109"/>
      <c r="NMQ56" s="109"/>
      <c r="NMR56" s="109"/>
      <c r="NMS56" s="109"/>
      <c r="NMT56" s="109"/>
      <c r="NMU56" s="109"/>
      <c r="NMV56" s="109"/>
      <c r="NMW56" s="109"/>
      <c r="NMX56" s="109"/>
      <c r="NMY56" s="109"/>
      <c r="NMZ56" s="109"/>
      <c r="NNA56" s="109"/>
      <c r="NNB56" s="109"/>
      <c r="NNC56" s="109"/>
      <c r="NND56" s="109"/>
      <c r="NNE56" s="109"/>
      <c r="NNF56" s="109"/>
      <c r="NNG56" s="109"/>
      <c r="NNH56" s="109"/>
      <c r="NNI56" s="109"/>
      <c r="NNJ56" s="109"/>
      <c r="NNK56" s="109"/>
      <c r="NNL56" s="109"/>
      <c r="NNM56" s="109"/>
      <c r="NNN56" s="109"/>
      <c r="NNO56" s="109"/>
      <c r="NNP56" s="109"/>
      <c r="NNQ56" s="109"/>
      <c r="NNR56" s="109"/>
      <c r="NNS56" s="109"/>
      <c r="NNT56" s="109"/>
      <c r="NNU56" s="109"/>
      <c r="NNV56" s="109"/>
      <c r="NNW56" s="109"/>
      <c r="NNX56" s="109"/>
      <c r="NNY56" s="109"/>
      <c r="NNZ56" s="109"/>
      <c r="NOA56" s="109"/>
      <c r="NOB56" s="109"/>
      <c r="NOC56" s="109"/>
      <c r="NOD56" s="109"/>
      <c r="NOE56" s="109"/>
      <c r="NOF56" s="109"/>
      <c r="NOG56" s="109"/>
      <c r="NOH56" s="109"/>
      <c r="NOI56" s="109"/>
      <c r="NOJ56" s="109"/>
      <c r="NOK56" s="109"/>
      <c r="NOL56" s="109"/>
      <c r="NOM56" s="109"/>
      <c r="NON56" s="109"/>
      <c r="NOO56" s="109"/>
      <c r="NOP56" s="109"/>
      <c r="NOQ56" s="109"/>
      <c r="NOR56" s="109"/>
      <c r="NOS56" s="109"/>
      <c r="NOT56" s="109"/>
      <c r="NOU56" s="109"/>
      <c r="NOV56" s="109"/>
      <c r="NOW56" s="109"/>
      <c r="NOX56" s="109"/>
      <c r="NOY56" s="109"/>
      <c r="NOZ56" s="109"/>
      <c r="NPA56" s="109"/>
      <c r="NPB56" s="109"/>
      <c r="NPC56" s="109"/>
      <c r="NPD56" s="109"/>
      <c r="NPE56" s="109"/>
      <c r="NPF56" s="109"/>
      <c r="NPG56" s="109"/>
      <c r="NPH56" s="109"/>
      <c r="NPI56" s="109"/>
      <c r="NPJ56" s="109"/>
      <c r="NPK56" s="109"/>
      <c r="NPL56" s="109"/>
      <c r="NPM56" s="109"/>
      <c r="NPN56" s="109"/>
      <c r="NPO56" s="109"/>
      <c r="NPP56" s="109"/>
      <c r="NPQ56" s="109"/>
      <c r="NPR56" s="109"/>
      <c r="NPS56" s="109"/>
      <c r="NPT56" s="109"/>
      <c r="NPU56" s="109"/>
      <c r="NPV56" s="109"/>
      <c r="NPW56" s="109"/>
      <c r="NPX56" s="109"/>
      <c r="NPY56" s="109"/>
      <c r="NPZ56" s="109"/>
      <c r="NQA56" s="109"/>
      <c r="NQB56" s="109"/>
      <c r="NQC56" s="109"/>
      <c r="NQD56" s="109"/>
      <c r="NQE56" s="109"/>
      <c r="NQF56" s="109"/>
      <c r="NQG56" s="109"/>
      <c r="NQH56" s="109"/>
      <c r="NQI56" s="109"/>
      <c r="NQJ56" s="109"/>
      <c r="NQK56" s="109"/>
      <c r="NQL56" s="109"/>
      <c r="NQM56" s="109"/>
      <c r="NQN56" s="109"/>
      <c r="NQO56" s="109"/>
      <c r="NQP56" s="109"/>
      <c r="NQQ56" s="109"/>
      <c r="NQR56" s="109"/>
      <c r="NQS56" s="109"/>
      <c r="NQT56" s="109"/>
      <c r="NQU56" s="109"/>
      <c r="NQV56" s="109"/>
      <c r="NQW56" s="109"/>
      <c r="NQX56" s="109"/>
      <c r="NQY56" s="109"/>
      <c r="NQZ56" s="109"/>
      <c r="NRA56" s="109"/>
      <c r="NRB56" s="109"/>
      <c r="NRC56" s="109"/>
      <c r="NRD56" s="109"/>
      <c r="NRE56" s="109"/>
      <c r="NRF56" s="109"/>
      <c r="NRG56" s="109"/>
      <c r="NRH56" s="109"/>
      <c r="NRI56" s="109"/>
      <c r="NRJ56" s="109"/>
      <c r="NRK56" s="109"/>
      <c r="NRL56" s="109"/>
      <c r="NRM56" s="109"/>
      <c r="NRN56" s="109"/>
      <c r="NRO56" s="109"/>
      <c r="NRP56" s="109"/>
      <c r="NRQ56" s="109"/>
      <c r="NRR56" s="109"/>
      <c r="NRS56" s="109"/>
      <c r="NRT56" s="109"/>
      <c r="NRU56" s="109"/>
      <c r="NRV56" s="109"/>
      <c r="NRW56" s="109"/>
      <c r="NRX56" s="109"/>
      <c r="NRY56" s="109"/>
      <c r="NRZ56" s="109"/>
      <c r="NSA56" s="109"/>
      <c r="NSB56" s="109"/>
      <c r="NSC56" s="109"/>
      <c r="NSD56" s="109"/>
      <c r="NSE56" s="109"/>
      <c r="NSF56" s="109"/>
      <c r="NSG56" s="109"/>
      <c r="NSH56" s="109"/>
      <c r="NSI56" s="109"/>
      <c r="NSJ56" s="109"/>
      <c r="NSK56" s="109"/>
      <c r="NSL56" s="109"/>
      <c r="NSM56" s="109"/>
      <c r="NSN56" s="109"/>
      <c r="NSO56" s="109"/>
      <c r="NSP56" s="109"/>
      <c r="NSQ56" s="109"/>
      <c r="NSR56" s="109"/>
      <c r="NSS56" s="109"/>
      <c r="NST56" s="109"/>
      <c r="NSU56" s="109"/>
      <c r="NSV56" s="109"/>
      <c r="NSW56" s="109"/>
      <c r="NSX56" s="109"/>
      <c r="NSY56" s="109"/>
      <c r="NSZ56" s="109"/>
      <c r="NTA56" s="109"/>
      <c r="NTB56" s="109"/>
      <c r="NTC56" s="109"/>
      <c r="NTD56" s="109"/>
      <c r="NTE56" s="109"/>
      <c r="NTF56" s="109"/>
      <c r="NTG56" s="109"/>
      <c r="NTH56" s="109"/>
      <c r="NTI56" s="109"/>
      <c r="NTJ56" s="109"/>
      <c r="NTK56" s="109"/>
      <c r="NTL56" s="109"/>
      <c r="NTM56" s="109"/>
      <c r="NTN56" s="109"/>
      <c r="NTO56" s="109"/>
      <c r="NTP56" s="109"/>
      <c r="NTQ56" s="109"/>
      <c r="NTR56" s="109"/>
      <c r="NTS56" s="109"/>
      <c r="NTT56" s="109"/>
      <c r="NTU56" s="109"/>
      <c r="NTV56" s="109"/>
      <c r="NTW56" s="109"/>
      <c r="NTX56" s="109"/>
      <c r="NTY56" s="109"/>
      <c r="NTZ56" s="109"/>
      <c r="NUA56" s="109"/>
      <c r="NUB56" s="109"/>
      <c r="NUC56" s="109"/>
      <c r="NUD56" s="109"/>
      <c r="NUE56" s="109"/>
      <c r="NUF56" s="109"/>
      <c r="NUG56" s="109"/>
      <c r="NUH56" s="109"/>
      <c r="NUI56" s="109"/>
      <c r="NUJ56" s="109"/>
      <c r="NUK56" s="109"/>
      <c r="NUL56" s="109"/>
      <c r="NUM56" s="109"/>
      <c r="NUN56" s="109"/>
      <c r="NUO56" s="109"/>
      <c r="NUP56" s="109"/>
      <c r="NUQ56" s="109"/>
      <c r="NUR56" s="109"/>
      <c r="NUS56" s="109"/>
      <c r="NUT56" s="109"/>
      <c r="NUU56" s="109"/>
      <c r="NUV56" s="109"/>
      <c r="NUW56" s="109"/>
      <c r="NUX56" s="109"/>
      <c r="NUY56" s="109"/>
      <c r="NUZ56" s="109"/>
      <c r="NVA56" s="109"/>
      <c r="NVB56" s="109"/>
      <c r="NVC56" s="109"/>
      <c r="NVD56" s="109"/>
      <c r="NVE56" s="109"/>
      <c r="NVF56" s="109"/>
      <c r="NVG56" s="109"/>
      <c r="NVH56" s="109"/>
      <c r="NVI56" s="109"/>
      <c r="NVJ56" s="109"/>
      <c r="NVK56" s="109"/>
      <c r="NVL56" s="109"/>
      <c r="NVM56" s="109"/>
      <c r="NVN56" s="109"/>
      <c r="NVO56" s="109"/>
      <c r="NVP56" s="109"/>
      <c r="NVQ56" s="109"/>
      <c r="NVR56" s="109"/>
      <c r="NVS56" s="109"/>
      <c r="NVT56" s="109"/>
      <c r="NVU56" s="109"/>
      <c r="NVV56" s="109"/>
      <c r="NVW56" s="109"/>
      <c r="NVX56" s="109"/>
      <c r="NVY56" s="109"/>
      <c r="NVZ56" s="109"/>
      <c r="NWA56" s="109"/>
      <c r="NWB56" s="109"/>
      <c r="NWC56" s="109"/>
      <c r="NWD56" s="109"/>
      <c r="NWE56" s="109"/>
      <c r="NWF56" s="109"/>
      <c r="NWG56" s="109"/>
      <c r="NWH56" s="109"/>
      <c r="NWI56" s="109"/>
      <c r="NWJ56" s="109"/>
      <c r="NWK56" s="109"/>
      <c r="NWL56" s="109"/>
      <c r="NWM56" s="109"/>
      <c r="NWN56" s="109"/>
      <c r="NWO56" s="109"/>
      <c r="NWP56" s="109"/>
      <c r="NWQ56" s="109"/>
      <c r="NWR56" s="109"/>
      <c r="NWS56" s="109"/>
      <c r="NWT56" s="109"/>
      <c r="NWU56" s="109"/>
      <c r="NWV56" s="109"/>
      <c r="NWW56" s="109"/>
      <c r="NWX56" s="109"/>
      <c r="NWY56" s="109"/>
      <c r="NWZ56" s="109"/>
      <c r="NXA56" s="109"/>
      <c r="NXB56" s="109"/>
      <c r="NXC56" s="109"/>
      <c r="NXD56" s="109"/>
      <c r="NXE56" s="109"/>
      <c r="NXF56" s="109"/>
      <c r="NXG56" s="109"/>
      <c r="NXH56" s="109"/>
      <c r="NXI56" s="109"/>
      <c r="NXJ56" s="109"/>
      <c r="NXK56" s="109"/>
      <c r="NXL56" s="109"/>
      <c r="NXM56" s="109"/>
      <c r="NXN56" s="109"/>
      <c r="NXO56" s="109"/>
      <c r="NXP56" s="109"/>
      <c r="NXQ56" s="109"/>
      <c r="NXR56" s="109"/>
      <c r="NXS56" s="109"/>
      <c r="NXT56" s="109"/>
      <c r="NXU56" s="109"/>
      <c r="NXV56" s="109"/>
      <c r="NXW56" s="109"/>
      <c r="NXX56" s="109"/>
      <c r="NXY56" s="109"/>
      <c r="NXZ56" s="109"/>
      <c r="NYA56" s="109"/>
      <c r="NYB56" s="109"/>
      <c r="NYC56" s="109"/>
      <c r="NYD56" s="109"/>
      <c r="NYE56" s="109"/>
      <c r="NYF56" s="109"/>
      <c r="NYG56" s="109"/>
      <c r="NYH56" s="109"/>
      <c r="NYI56" s="109"/>
      <c r="NYJ56" s="109"/>
      <c r="NYK56" s="109"/>
      <c r="NYL56" s="109"/>
      <c r="NYM56" s="109"/>
      <c r="NYN56" s="109"/>
      <c r="NYO56" s="109"/>
      <c r="NYP56" s="109"/>
      <c r="NYQ56" s="109"/>
      <c r="NYR56" s="109"/>
      <c r="NYS56" s="109"/>
      <c r="NYT56" s="109"/>
      <c r="NYU56" s="109"/>
      <c r="NYV56" s="109"/>
      <c r="NYW56" s="109"/>
      <c r="NYX56" s="109"/>
      <c r="NYY56" s="109"/>
      <c r="NYZ56" s="109"/>
      <c r="NZA56" s="109"/>
      <c r="NZB56" s="109"/>
      <c r="NZC56" s="109"/>
      <c r="NZD56" s="109"/>
      <c r="NZE56" s="109"/>
      <c r="NZF56" s="109"/>
      <c r="NZG56" s="109"/>
      <c r="NZH56" s="109"/>
      <c r="NZI56" s="109"/>
      <c r="NZJ56" s="109"/>
      <c r="NZK56" s="109"/>
      <c r="NZL56" s="109"/>
      <c r="NZM56" s="109"/>
      <c r="NZN56" s="109"/>
      <c r="NZO56" s="109"/>
      <c r="NZP56" s="109"/>
      <c r="NZQ56" s="109"/>
      <c r="NZR56" s="109"/>
      <c r="NZS56" s="109"/>
      <c r="NZT56" s="109"/>
      <c r="NZU56" s="109"/>
      <c r="NZV56" s="109"/>
      <c r="NZW56" s="109"/>
      <c r="NZX56" s="109"/>
      <c r="NZY56" s="109"/>
      <c r="NZZ56" s="109"/>
      <c r="OAA56" s="109"/>
      <c r="OAB56" s="109"/>
      <c r="OAC56" s="109"/>
      <c r="OAD56" s="109"/>
      <c r="OAE56" s="109"/>
      <c r="OAF56" s="109"/>
      <c r="OAG56" s="109"/>
      <c r="OAH56" s="109"/>
      <c r="OAI56" s="109"/>
      <c r="OAJ56" s="109"/>
      <c r="OAK56" s="109"/>
      <c r="OAL56" s="109"/>
      <c r="OAM56" s="109"/>
      <c r="OAN56" s="109"/>
      <c r="OAO56" s="109"/>
      <c r="OAP56" s="109"/>
      <c r="OAQ56" s="109"/>
      <c r="OAR56" s="109"/>
      <c r="OAS56" s="109"/>
      <c r="OAT56" s="109"/>
      <c r="OAU56" s="109"/>
      <c r="OAV56" s="109"/>
      <c r="OAW56" s="109"/>
      <c r="OAX56" s="109"/>
      <c r="OAY56" s="109"/>
      <c r="OAZ56" s="109"/>
      <c r="OBA56" s="109"/>
      <c r="OBB56" s="109"/>
      <c r="OBC56" s="109"/>
      <c r="OBD56" s="109"/>
      <c r="OBE56" s="109"/>
      <c r="OBF56" s="109"/>
      <c r="OBG56" s="109"/>
      <c r="OBH56" s="109"/>
      <c r="OBI56" s="109"/>
      <c r="OBJ56" s="109"/>
      <c r="OBK56" s="109"/>
      <c r="OBL56" s="109"/>
      <c r="OBM56" s="109"/>
      <c r="OBN56" s="109"/>
      <c r="OBO56" s="109"/>
      <c r="OBP56" s="109"/>
      <c r="OBQ56" s="109"/>
      <c r="OBR56" s="109"/>
      <c r="OBS56" s="109"/>
      <c r="OBT56" s="109"/>
      <c r="OBU56" s="109"/>
      <c r="OBV56" s="109"/>
      <c r="OBW56" s="109"/>
      <c r="OBX56" s="109"/>
      <c r="OBY56" s="109"/>
      <c r="OBZ56" s="109"/>
      <c r="OCA56" s="109"/>
      <c r="OCB56" s="109"/>
      <c r="OCC56" s="109"/>
      <c r="OCD56" s="109"/>
      <c r="OCE56" s="109"/>
      <c r="OCF56" s="109"/>
      <c r="OCG56" s="109"/>
      <c r="OCH56" s="109"/>
      <c r="OCI56" s="109"/>
      <c r="OCJ56" s="109"/>
      <c r="OCK56" s="109"/>
      <c r="OCL56" s="109"/>
      <c r="OCM56" s="109"/>
      <c r="OCN56" s="109"/>
      <c r="OCO56" s="109"/>
      <c r="OCP56" s="109"/>
      <c r="OCQ56" s="109"/>
      <c r="OCR56" s="109"/>
      <c r="OCS56" s="109"/>
      <c r="OCT56" s="109"/>
      <c r="OCU56" s="109"/>
      <c r="OCV56" s="109"/>
      <c r="OCW56" s="109"/>
      <c r="OCX56" s="109"/>
      <c r="OCY56" s="109"/>
      <c r="OCZ56" s="109"/>
      <c r="ODA56" s="109"/>
      <c r="ODB56" s="109"/>
      <c r="ODC56" s="109"/>
      <c r="ODD56" s="109"/>
      <c r="ODE56" s="109"/>
      <c r="ODF56" s="109"/>
      <c r="ODG56" s="109"/>
      <c r="ODH56" s="109"/>
      <c r="ODI56" s="109"/>
      <c r="ODJ56" s="109"/>
      <c r="ODK56" s="109"/>
      <c r="ODL56" s="109"/>
      <c r="ODM56" s="109"/>
      <c r="ODN56" s="109"/>
      <c r="ODO56" s="109"/>
      <c r="ODP56" s="109"/>
      <c r="ODQ56" s="109"/>
      <c r="ODR56" s="109"/>
      <c r="ODS56" s="109"/>
      <c r="ODT56" s="109"/>
      <c r="ODU56" s="109"/>
      <c r="ODV56" s="109"/>
      <c r="ODW56" s="109"/>
      <c r="ODX56" s="109"/>
      <c r="ODY56" s="109"/>
      <c r="ODZ56" s="109"/>
      <c r="OEA56" s="109"/>
      <c r="OEB56" s="109"/>
      <c r="OEC56" s="109"/>
      <c r="OED56" s="109"/>
      <c r="OEE56" s="109"/>
      <c r="OEF56" s="109"/>
      <c r="OEG56" s="109"/>
      <c r="OEH56" s="109"/>
      <c r="OEI56" s="109"/>
      <c r="OEJ56" s="109"/>
      <c r="OEK56" s="109"/>
      <c r="OEL56" s="109"/>
      <c r="OEM56" s="109"/>
      <c r="OEN56" s="109"/>
      <c r="OEO56" s="109"/>
      <c r="OEP56" s="109"/>
      <c r="OEQ56" s="109"/>
      <c r="OER56" s="109"/>
      <c r="OES56" s="109"/>
      <c r="OET56" s="109"/>
      <c r="OEU56" s="109"/>
      <c r="OEV56" s="109"/>
      <c r="OEW56" s="109"/>
      <c r="OEX56" s="109"/>
      <c r="OEY56" s="109"/>
      <c r="OEZ56" s="109"/>
      <c r="OFA56" s="109"/>
      <c r="OFB56" s="109"/>
      <c r="OFC56" s="109"/>
      <c r="OFD56" s="109"/>
      <c r="OFE56" s="109"/>
      <c r="OFF56" s="109"/>
      <c r="OFG56" s="109"/>
      <c r="OFH56" s="109"/>
      <c r="OFI56" s="109"/>
      <c r="OFJ56" s="109"/>
      <c r="OFK56" s="109"/>
      <c r="OFL56" s="109"/>
      <c r="OFM56" s="109"/>
      <c r="OFN56" s="109"/>
      <c r="OFO56" s="109"/>
      <c r="OFP56" s="109"/>
      <c r="OFQ56" s="109"/>
      <c r="OFR56" s="109"/>
      <c r="OFS56" s="109"/>
      <c r="OFT56" s="109"/>
      <c r="OFU56" s="109"/>
      <c r="OFV56" s="109"/>
      <c r="OFW56" s="109"/>
      <c r="OFX56" s="109"/>
      <c r="OFY56" s="109"/>
      <c r="OFZ56" s="109"/>
      <c r="OGA56" s="109"/>
      <c r="OGB56" s="109"/>
      <c r="OGC56" s="109"/>
      <c r="OGD56" s="109"/>
      <c r="OGE56" s="109"/>
      <c r="OGF56" s="109"/>
      <c r="OGG56" s="109"/>
      <c r="OGH56" s="109"/>
      <c r="OGI56" s="109"/>
      <c r="OGJ56" s="109"/>
      <c r="OGK56" s="109"/>
      <c r="OGL56" s="109"/>
      <c r="OGM56" s="109"/>
      <c r="OGN56" s="109"/>
      <c r="OGO56" s="109"/>
      <c r="OGP56" s="109"/>
      <c r="OGQ56" s="109"/>
      <c r="OGR56" s="109"/>
      <c r="OGS56" s="109"/>
      <c r="OGT56" s="109"/>
      <c r="OGU56" s="109"/>
      <c r="OGV56" s="109"/>
      <c r="OGW56" s="109"/>
      <c r="OGX56" s="109"/>
      <c r="OGY56" s="109"/>
      <c r="OGZ56" s="109"/>
      <c r="OHA56" s="109"/>
      <c r="OHB56" s="109"/>
      <c r="OHC56" s="109"/>
      <c r="OHD56" s="109"/>
      <c r="OHE56" s="109"/>
      <c r="OHF56" s="109"/>
      <c r="OHG56" s="109"/>
      <c r="OHH56" s="109"/>
      <c r="OHI56" s="109"/>
      <c r="OHJ56" s="109"/>
      <c r="OHK56" s="109"/>
      <c r="OHL56" s="109"/>
      <c r="OHM56" s="109"/>
      <c r="OHN56" s="109"/>
      <c r="OHO56" s="109"/>
      <c r="OHP56" s="109"/>
      <c r="OHQ56" s="109"/>
      <c r="OHR56" s="109"/>
      <c r="OHS56" s="109"/>
      <c r="OHT56" s="109"/>
      <c r="OHU56" s="109"/>
      <c r="OHV56" s="109"/>
      <c r="OHW56" s="109"/>
      <c r="OHX56" s="109"/>
      <c r="OHY56" s="109"/>
      <c r="OHZ56" s="109"/>
      <c r="OIA56" s="109"/>
      <c r="OIB56" s="109"/>
      <c r="OIC56" s="109"/>
      <c r="OID56" s="109"/>
      <c r="OIE56" s="109"/>
      <c r="OIF56" s="109"/>
      <c r="OIG56" s="109"/>
      <c r="OIH56" s="109"/>
      <c r="OII56" s="109"/>
      <c r="OIJ56" s="109"/>
      <c r="OIK56" s="109"/>
      <c r="OIL56" s="109"/>
      <c r="OIM56" s="109"/>
      <c r="OIN56" s="109"/>
      <c r="OIO56" s="109"/>
      <c r="OIP56" s="109"/>
      <c r="OIQ56" s="109"/>
      <c r="OIR56" s="109"/>
      <c r="OIS56" s="109"/>
      <c r="OIT56" s="109"/>
      <c r="OIU56" s="109"/>
      <c r="OIV56" s="109"/>
      <c r="OIW56" s="109"/>
      <c r="OIX56" s="109"/>
      <c r="OIY56" s="109"/>
      <c r="OIZ56" s="109"/>
      <c r="OJA56" s="109"/>
      <c r="OJB56" s="109"/>
      <c r="OJC56" s="109"/>
      <c r="OJD56" s="109"/>
      <c r="OJE56" s="109"/>
      <c r="OJF56" s="109"/>
      <c r="OJG56" s="109"/>
      <c r="OJH56" s="109"/>
      <c r="OJI56" s="109"/>
      <c r="OJJ56" s="109"/>
      <c r="OJK56" s="109"/>
      <c r="OJL56" s="109"/>
      <c r="OJM56" s="109"/>
      <c r="OJN56" s="109"/>
      <c r="OJO56" s="109"/>
      <c r="OJP56" s="109"/>
      <c r="OJQ56" s="109"/>
      <c r="OJR56" s="109"/>
      <c r="OJS56" s="109"/>
      <c r="OJT56" s="109"/>
      <c r="OJU56" s="109"/>
      <c r="OJV56" s="109"/>
      <c r="OJW56" s="109"/>
      <c r="OJX56" s="109"/>
      <c r="OJY56" s="109"/>
      <c r="OJZ56" s="109"/>
      <c r="OKA56" s="109"/>
      <c r="OKB56" s="109"/>
      <c r="OKC56" s="109"/>
      <c r="OKD56" s="109"/>
      <c r="OKE56" s="109"/>
      <c r="OKF56" s="109"/>
      <c r="OKG56" s="109"/>
      <c r="OKH56" s="109"/>
      <c r="OKI56" s="109"/>
      <c r="OKJ56" s="109"/>
      <c r="OKK56" s="109"/>
      <c r="OKL56" s="109"/>
      <c r="OKM56" s="109"/>
      <c r="OKN56" s="109"/>
      <c r="OKO56" s="109"/>
      <c r="OKP56" s="109"/>
      <c r="OKQ56" s="109"/>
      <c r="OKR56" s="109"/>
      <c r="OKS56" s="109"/>
      <c r="OKT56" s="109"/>
      <c r="OKU56" s="109"/>
      <c r="OKV56" s="109"/>
      <c r="OKW56" s="109"/>
      <c r="OKX56" s="109"/>
      <c r="OKY56" s="109"/>
      <c r="OKZ56" s="109"/>
      <c r="OLA56" s="109"/>
      <c r="OLB56" s="109"/>
      <c r="OLC56" s="109"/>
      <c r="OLD56" s="109"/>
      <c r="OLE56" s="109"/>
      <c r="OLF56" s="109"/>
      <c r="OLG56" s="109"/>
      <c r="OLH56" s="109"/>
      <c r="OLI56" s="109"/>
      <c r="OLJ56" s="109"/>
      <c r="OLK56" s="109"/>
      <c r="OLL56" s="109"/>
      <c r="OLM56" s="109"/>
      <c r="OLN56" s="109"/>
      <c r="OLO56" s="109"/>
      <c r="OLP56" s="109"/>
      <c r="OLQ56" s="109"/>
      <c r="OLR56" s="109"/>
      <c r="OLS56" s="109"/>
      <c r="OLT56" s="109"/>
      <c r="OLU56" s="109"/>
      <c r="OLV56" s="109"/>
      <c r="OLW56" s="109"/>
      <c r="OLX56" s="109"/>
      <c r="OLY56" s="109"/>
      <c r="OLZ56" s="109"/>
      <c r="OMA56" s="109"/>
      <c r="OMB56" s="109"/>
      <c r="OMC56" s="109"/>
      <c r="OMD56" s="109"/>
      <c r="OME56" s="109"/>
      <c r="OMF56" s="109"/>
      <c r="OMG56" s="109"/>
      <c r="OMH56" s="109"/>
      <c r="OMI56" s="109"/>
      <c r="OMJ56" s="109"/>
      <c r="OMK56" s="109"/>
      <c r="OML56" s="109"/>
      <c r="OMM56" s="109"/>
      <c r="OMN56" s="109"/>
      <c r="OMO56" s="109"/>
      <c r="OMP56" s="109"/>
      <c r="OMQ56" s="109"/>
      <c r="OMR56" s="109"/>
      <c r="OMS56" s="109"/>
      <c r="OMT56" s="109"/>
      <c r="OMU56" s="109"/>
      <c r="OMV56" s="109"/>
      <c r="OMW56" s="109"/>
      <c r="OMX56" s="109"/>
      <c r="OMY56" s="109"/>
      <c r="OMZ56" s="109"/>
      <c r="ONA56" s="109"/>
      <c r="ONB56" s="109"/>
      <c r="ONC56" s="109"/>
      <c r="OND56" s="109"/>
      <c r="ONE56" s="109"/>
      <c r="ONF56" s="109"/>
      <c r="ONG56" s="109"/>
      <c r="ONH56" s="109"/>
      <c r="ONI56" s="109"/>
      <c r="ONJ56" s="109"/>
      <c r="ONK56" s="109"/>
      <c r="ONL56" s="109"/>
      <c r="ONM56" s="109"/>
      <c r="ONN56" s="109"/>
      <c r="ONO56" s="109"/>
      <c r="ONP56" s="109"/>
      <c r="ONQ56" s="109"/>
      <c r="ONR56" s="109"/>
      <c r="ONS56" s="109"/>
      <c r="ONT56" s="109"/>
      <c r="ONU56" s="109"/>
      <c r="ONV56" s="109"/>
      <c r="ONW56" s="109"/>
      <c r="ONX56" s="109"/>
      <c r="ONY56" s="109"/>
      <c r="ONZ56" s="109"/>
      <c r="OOA56" s="109"/>
      <c r="OOB56" s="109"/>
      <c r="OOC56" s="109"/>
      <c r="OOD56" s="109"/>
      <c r="OOE56" s="109"/>
      <c r="OOF56" s="109"/>
      <c r="OOG56" s="109"/>
      <c r="OOH56" s="109"/>
      <c r="OOI56" s="109"/>
      <c r="OOJ56" s="109"/>
      <c r="OOK56" s="109"/>
      <c r="OOL56" s="109"/>
      <c r="OOM56" s="109"/>
      <c r="OON56" s="109"/>
      <c r="OOO56" s="109"/>
      <c r="OOP56" s="109"/>
      <c r="OOQ56" s="109"/>
      <c r="OOR56" s="109"/>
      <c r="OOS56" s="109"/>
      <c r="OOT56" s="109"/>
      <c r="OOU56" s="109"/>
      <c r="OOV56" s="109"/>
      <c r="OOW56" s="109"/>
      <c r="OOX56" s="109"/>
      <c r="OOY56" s="109"/>
      <c r="OOZ56" s="109"/>
      <c r="OPA56" s="109"/>
      <c r="OPB56" s="109"/>
      <c r="OPC56" s="109"/>
      <c r="OPD56" s="109"/>
      <c r="OPE56" s="109"/>
      <c r="OPF56" s="109"/>
      <c r="OPG56" s="109"/>
      <c r="OPH56" s="109"/>
      <c r="OPI56" s="109"/>
      <c r="OPJ56" s="109"/>
      <c r="OPK56" s="109"/>
      <c r="OPL56" s="109"/>
      <c r="OPM56" s="109"/>
      <c r="OPN56" s="109"/>
      <c r="OPO56" s="109"/>
      <c r="OPP56" s="109"/>
      <c r="OPQ56" s="109"/>
      <c r="OPR56" s="109"/>
      <c r="OPS56" s="109"/>
      <c r="OPT56" s="109"/>
      <c r="OPU56" s="109"/>
      <c r="OPV56" s="109"/>
      <c r="OPW56" s="109"/>
      <c r="OPX56" s="109"/>
      <c r="OPY56" s="109"/>
      <c r="OPZ56" s="109"/>
      <c r="OQA56" s="109"/>
      <c r="OQB56" s="109"/>
      <c r="OQC56" s="109"/>
      <c r="OQD56" s="109"/>
      <c r="OQE56" s="109"/>
      <c r="OQF56" s="109"/>
      <c r="OQG56" s="109"/>
      <c r="OQH56" s="109"/>
      <c r="OQI56" s="109"/>
      <c r="OQJ56" s="109"/>
      <c r="OQK56" s="109"/>
      <c r="OQL56" s="109"/>
      <c r="OQM56" s="109"/>
      <c r="OQN56" s="109"/>
      <c r="OQO56" s="109"/>
      <c r="OQP56" s="109"/>
      <c r="OQQ56" s="109"/>
      <c r="OQR56" s="109"/>
      <c r="OQS56" s="109"/>
      <c r="OQT56" s="109"/>
      <c r="OQU56" s="109"/>
      <c r="OQV56" s="109"/>
      <c r="OQW56" s="109"/>
      <c r="OQX56" s="109"/>
      <c r="OQY56" s="109"/>
      <c r="OQZ56" s="109"/>
      <c r="ORA56" s="109"/>
      <c r="ORB56" s="109"/>
      <c r="ORC56" s="109"/>
      <c r="ORD56" s="109"/>
      <c r="ORE56" s="109"/>
      <c r="ORF56" s="109"/>
      <c r="ORG56" s="109"/>
      <c r="ORH56" s="109"/>
      <c r="ORI56" s="109"/>
      <c r="ORJ56" s="109"/>
      <c r="ORK56" s="109"/>
      <c r="ORL56" s="109"/>
      <c r="ORM56" s="109"/>
      <c r="ORN56" s="109"/>
      <c r="ORO56" s="109"/>
      <c r="ORP56" s="109"/>
      <c r="ORQ56" s="109"/>
      <c r="ORR56" s="109"/>
      <c r="ORS56" s="109"/>
      <c r="ORT56" s="109"/>
      <c r="ORU56" s="109"/>
      <c r="ORV56" s="109"/>
      <c r="ORW56" s="109"/>
      <c r="ORX56" s="109"/>
      <c r="ORY56" s="109"/>
      <c r="ORZ56" s="109"/>
      <c r="OSA56" s="109"/>
      <c r="OSB56" s="109"/>
      <c r="OSC56" s="109"/>
      <c r="OSD56" s="109"/>
      <c r="OSE56" s="109"/>
      <c r="OSF56" s="109"/>
      <c r="OSG56" s="109"/>
      <c r="OSH56" s="109"/>
      <c r="OSI56" s="109"/>
      <c r="OSJ56" s="109"/>
      <c r="OSK56" s="109"/>
      <c r="OSL56" s="109"/>
      <c r="OSM56" s="109"/>
      <c r="OSN56" s="109"/>
      <c r="OSO56" s="109"/>
      <c r="OSP56" s="109"/>
      <c r="OSQ56" s="109"/>
      <c r="OSR56" s="109"/>
      <c r="OSS56" s="109"/>
      <c r="OST56" s="109"/>
      <c r="OSU56" s="109"/>
      <c r="OSV56" s="109"/>
      <c r="OSW56" s="109"/>
      <c r="OSX56" s="109"/>
      <c r="OSY56" s="109"/>
      <c r="OSZ56" s="109"/>
      <c r="OTA56" s="109"/>
      <c r="OTB56" s="109"/>
      <c r="OTC56" s="109"/>
      <c r="OTD56" s="109"/>
      <c r="OTE56" s="109"/>
      <c r="OTF56" s="109"/>
      <c r="OTG56" s="109"/>
      <c r="OTH56" s="109"/>
      <c r="OTI56" s="109"/>
      <c r="OTJ56" s="109"/>
      <c r="OTK56" s="109"/>
      <c r="OTL56" s="109"/>
      <c r="OTM56" s="109"/>
      <c r="OTN56" s="109"/>
      <c r="OTO56" s="109"/>
      <c r="OTP56" s="109"/>
      <c r="OTQ56" s="109"/>
      <c r="OTR56" s="109"/>
      <c r="OTS56" s="109"/>
      <c r="OTT56" s="109"/>
      <c r="OTU56" s="109"/>
      <c r="OTV56" s="109"/>
      <c r="OTW56" s="109"/>
      <c r="OTX56" s="109"/>
      <c r="OTY56" s="109"/>
      <c r="OTZ56" s="109"/>
      <c r="OUA56" s="109"/>
      <c r="OUB56" s="109"/>
      <c r="OUC56" s="109"/>
      <c r="OUD56" s="109"/>
      <c r="OUE56" s="109"/>
      <c r="OUF56" s="109"/>
      <c r="OUG56" s="109"/>
      <c r="OUH56" s="109"/>
      <c r="OUI56" s="109"/>
      <c r="OUJ56" s="109"/>
      <c r="OUK56" s="109"/>
      <c r="OUL56" s="109"/>
      <c r="OUM56" s="109"/>
      <c r="OUN56" s="109"/>
      <c r="OUO56" s="109"/>
      <c r="OUP56" s="109"/>
      <c r="OUQ56" s="109"/>
      <c r="OUR56" s="109"/>
      <c r="OUS56" s="109"/>
      <c r="OUT56" s="109"/>
      <c r="OUU56" s="109"/>
      <c r="OUV56" s="109"/>
      <c r="OUW56" s="109"/>
      <c r="OUX56" s="109"/>
      <c r="OUY56" s="109"/>
      <c r="OUZ56" s="109"/>
      <c r="OVA56" s="109"/>
      <c r="OVB56" s="109"/>
      <c r="OVC56" s="109"/>
      <c r="OVD56" s="109"/>
      <c r="OVE56" s="109"/>
      <c r="OVF56" s="109"/>
      <c r="OVG56" s="109"/>
      <c r="OVH56" s="109"/>
      <c r="OVI56" s="109"/>
      <c r="OVJ56" s="109"/>
      <c r="OVK56" s="109"/>
      <c r="OVL56" s="109"/>
      <c r="OVM56" s="109"/>
      <c r="OVN56" s="109"/>
      <c r="OVO56" s="109"/>
      <c r="OVP56" s="109"/>
      <c r="OVQ56" s="109"/>
      <c r="OVR56" s="109"/>
      <c r="OVS56" s="109"/>
      <c r="OVT56" s="109"/>
      <c r="OVU56" s="109"/>
      <c r="OVV56" s="109"/>
      <c r="OVW56" s="109"/>
      <c r="OVX56" s="109"/>
      <c r="OVY56" s="109"/>
      <c r="OVZ56" s="109"/>
      <c r="OWA56" s="109"/>
      <c r="OWB56" s="109"/>
      <c r="OWC56" s="109"/>
      <c r="OWD56" s="109"/>
      <c r="OWE56" s="109"/>
      <c r="OWF56" s="109"/>
      <c r="OWG56" s="109"/>
      <c r="OWH56" s="109"/>
      <c r="OWI56" s="109"/>
      <c r="OWJ56" s="109"/>
      <c r="OWK56" s="109"/>
      <c r="OWL56" s="109"/>
      <c r="OWM56" s="109"/>
      <c r="OWN56" s="109"/>
      <c r="OWO56" s="109"/>
      <c r="OWP56" s="109"/>
      <c r="OWQ56" s="109"/>
      <c r="OWR56" s="109"/>
      <c r="OWS56" s="109"/>
      <c r="OWT56" s="109"/>
      <c r="OWU56" s="109"/>
      <c r="OWV56" s="109"/>
      <c r="OWW56" s="109"/>
      <c r="OWX56" s="109"/>
      <c r="OWY56" s="109"/>
      <c r="OWZ56" s="109"/>
      <c r="OXA56" s="109"/>
      <c r="OXB56" s="109"/>
      <c r="OXC56" s="109"/>
      <c r="OXD56" s="109"/>
      <c r="OXE56" s="109"/>
      <c r="OXF56" s="109"/>
      <c r="OXG56" s="109"/>
      <c r="OXH56" s="109"/>
      <c r="OXI56" s="109"/>
      <c r="OXJ56" s="109"/>
      <c r="OXK56" s="109"/>
      <c r="OXL56" s="109"/>
      <c r="OXM56" s="109"/>
      <c r="OXN56" s="109"/>
      <c r="OXO56" s="109"/>
      <c r="OXP56" s="109"/>
      <c r="OXQ56" s="109"/>
      <c r="OXR56" s="109"/>
      <c r="OXS56" s="109"/>
      <c r="OXT56" s="109"/>
      <c r="OXU56" s="109"/>
      <c r="OXV56" s="109"/>
      <c r="OXW56" s="109"/>
      <c r="OXX56" s="109"/>
      <c r="OXY56" s="109"/>
      <c r="OXZ56" s="109"/>
      <c r="OYA56" s="109"/>
      <c r="OYB56" s="109"/>
      <c r="OYC56" s="109"/>
      <c r="OYD56" s="109"/>
      <c r="OYE56" s="109"/>
      <c r="OYF56" s="109"/>
      <c r="OYG56" s="109"/>
      <c r="OYH56" s="109"/>
      <c r="OYI56" s="109"/>
      <c r="OYJ56" s="109"/>
      <c r="OYK56" s="109"/>
      <c r="OYL56" s="109"/>
      <c r="OYM56" s="109"/>
      <c r="OYN56" s="109"/>
      <c r="OYO56" s="109"/>
      <c r="OYP56" s="109"/>
      <c r="OYQ56" s="109"/>
      <c r="OYR56" s="109"/>
      <c r="OYS56" s="109"/>
      <c r="OYT56" s="109"/>
      <c r="OYU56" s="109"/>
      <c r="OYV56" s="109"/>
      <c r="OYW56" s="109"/>
      <c r="OYX56" s="109"/>
      <c r="OYY56" s="109"/>
      <c r="OYZ56" s="109"/>
      <c r="OZA56" s="109"/>
      <c r="OZB56" s="109"/>
      <c r="OZC56" s="109"/>
      <c r="OZD56" s="109"/>
      <c r="OZE56" s="109"/>
      <c r="OZF56" s="109"/>
      <c r="OZG56" s="109"/>
      <c r="OZH56" s="109"/>
      <c r="OZI56" s="109"/>
      <c r="OZJ56" s="109"/>
      <c r="OZK56" s="109"/>
      <c r="OZL56" s="109"/>
      <c r="OZM56" s="109"/>
      <c r="OZN56" s="109"/>
      <c r="OZO56" s="109"/>
      <c r="OZP56" s="109"/>
      <c r="OZQ56" s="109"/>
      <c r="OZR56" s="109"/>
      <c r="OZS56" s="109"/>
      <c r="OZT56" s="109"/>
      <c r="OZU56" s="109"/>
      <c r="OZV56" s="109"/>
      <c r="OZW56" s="109"/>
      <c r="OZX56" s="109"/>
      <c r="OZY56" s="109"/>
      <c r="OZZ56" s="109"/>
      <c r="PAA56" s="109"/>
      <c r="PAB56" s="109"/>
      <c r="PAC56" s="109"/>
      <c r="PAD56" s="109"/>
      <c r="PAE56" s="109"/>
      <c r="PAF56" s="109"/>
      <c r="PAG56" s="109"/>
      <c r="PAH56" s="109"/>
      <c r="PAI56" s="109"/>
      <c r="PAJ56" s="109"/>
      <c r="PAK56" s="109"/>
      <c r="PAL56" s="109"/>
      <c r="PAM56" s="109"/>
      <c r="PAN56" s="109"/>
      <c r="PAO56" s="109"/>
      <c r="PAP56" s="109"/>
      <c r="PAQ56" s="109"/>
      <c r="PAR56" s="109"/>
      <c r="PAS56" s="109"/>
      <c r="PAT56" s="109"/>
      <c r="PAU56" s="109"/>
      <c r="PAV56" s="109"/>
      <c r="PAW56" s="109"/>
      <c r="PAX56" s="109"/>
      <c r="PAY56" s="109"/>
      <c r="PAZ56" s="109"/>
      <c r="PBA56" s="109"/>
      <c r="PBB56" s="109"/>
      <c r="PBC56" s="109"/>
      <c r="PBD56" s="109"/>
      <c r="PBE56" s="109"/>
      <c r="PBF56" s="109"/>
      <c r="PBG56" s="109"/>
      <c r="PBH56" s="109"/>
      <c r="PBI56" s="109"/>
      <c r="PBJ56" s="109"/>
      <c r="PBK56" s="109"/>
      <c r="PBL56" s="109"/>
      <c r="PBM56" s="109"/>
      <c r="PBN56" s="109"/>
      <c r="PBO56" s="109"/>
      <c r="PBP56" s="109"/>
      <c r="PBQ56" s="109"/>
      <c r="PBR56" s="109"/>
      <c r="PBS56" s="109"/>
      <c r="PBT56" s="109"/>
      <c r="PBU56" s="109"/>
      <c r="PBV56" s="109"/>
      <c r="PBW56" s="109"/>
      <c r="PBX56" s="109"/>
      <c r="PBY56" s="109"/>
      <c r="PBZ56" s="109"/>
      <c r="PCA56" s="109"/>
      <c r="PCB56" s="109"/>
      <c r="PCC56" s="109"/>
      <c r="PCD56" s="109"/>
      <c r="PCE56" s="109"/>
      <c r="PCF56" s="109"/>
      <c r="PCG56" s="109"/>
      <c r="PCH56" s="109"/>
      <c r="PCI56" s="109"/>
      <c r="PCJ56" s="109"/>
      <c r="PCK56" s="109"/>
      <c r="PCL56" s="109"/>
      <c r="PCM56" s="109"/>
      <c r="PCN56" s="109"/>
      <c r="PCO56" s="109"/>
      <c r="PCP56" s="109"/>
      <c r="PCQ56" s="109"/>
      <c r="PCR56" s="109"/>
      <c r="PCS56" s="109"/>
      <c r="PCT56" s="109"/>
      <c r="PCU56" s="109"/>
      <c r="PCV56" s="109"/>
      <c r="PCW56" s="109"/>
      <c r="PCX56" s="109"/>
      <c r="PCY56" s="109"/>
      <c r="PCZ56" s="109"/>
      <c r="PDA56" s="109"/>
      <c r="PDB56" s="109"/>
      <c r="PDC56" s="109"/>
      <c r="PDD56" s="109"/>
      <c r="PDE56" s="109"/>
      <c r="PDF56" s="109"/>
      <c r="PDG56" s="109"/>
      <c r="PDH56" s="109"/>
      <c r="PDI56" s="109"/>
      <c r="PDJ56" s="109"/>
      <c r="PDK56" s="109"/>
      <c r="PDL56" s="109"/>
      <c r="PDM56" s="109"/>
      <c r="PDN56" s="109"/>
      <c r="PDO56" s="109"/>
      <c r="PDP56" s="109"/>
      <c r="PDQ56" s="109"/>
      <c r="PDR56" s="109"/>
      <c r="PDS56" s="109"/>
      <c r="PDT56" s="109"/>
      <c r="PDU56" s="109"/>
      <c r="PDV56" s="109"/>
      <c r="PDW56" s="109"/>
      <c r="PDX56" s="109"/>
      <c r="PDY56" s="109"/>
      <c r="PDZ56" s="109"/>
      <c r="PEA56" s="109"/>
      <c r="PEB56" s="109"/>
      <c r="PEC56" s="109"/>
      <c r="PED56" s="109"/>
      <c r="PEE56" s="109"/>
      <c r="PEF56" s="109"/>
      <c r="PEG56" s="109"/>
      <c r="PEH56" s="109"/>
      <c r="PEI56" s="109"/>
      <c r="PEJ56" s="109"/>
      <c r="PEK56" s="109"/>
      <c r="PEL56" s="109"/>
      <c r="PEM56" s="109"/>
      <c r="PEN56" s="109"/>
      <c r="PEO56" s="109"/>
      <c r="PEP56" s="109"/>
      <c r="PEQ56" s="109"/>
      <c r="PER56" s="109"/>
      <c r="PES56" s="109"/>
      <c r="PET56" s="109"/>
      <c r="PEU56" s="109"/>
      <c r="PEV56" s="109"/>
      <c r="PEW56" s="109"/>
      <c r="PEX56" s="109"/>
      <c r="PEY56" s="109"/>
      <c r="PEZ56" s="109"/>
      <c r="PFA56" s="109"/>
      <c r="PFB56" s="109"/>
      <c r="PFC56" s="109"/>
      <c r="PFD56" s="109"/>
      <c r="PFE56" s="109"/>
      <c r="PFF56" s="109"/>
      <c r="PFG56" s="109"/>
      <c r="PFH56" s="109"/>
      <c r="PFI56" s="109"/>
      <c r="PFJ56" s="109"/>
      <c r="PFK56" s="109"/>
      <c r="PFL56" s="109"/>
      <c r="PFM56" s="109"/>
      <c r="PFN56" s="109"/>
      <c r="PFO56" s="109"/>
      <c r="PFP56" s="109"/>
      <c r="PFQ56" s="109"/>
      <c r="PFR56" s="109"/>
      <c r="PFS56" s="109"/>
      <c r="PFT56" s="109"/>
      <c r="PFU56" s="109"/>
      <c r="PFV56" s="109"/>
      <c r="PFW56" s="109"/>
      <c r="PFX56" s="109"/>
      <c r="PFY56" s="109"/>
      <c r="PFZ56" s="109"/>
      <c r="PGA56" s="109"/>
      <c r="PGB56" s="109"/>
      <c r="PGC56" s="109"/>
      <c r="PGD56" s="109"/>
      <c r="PGE56" s="109"/>
      <c r="PGF56" s="109"/>
      <c r="PGG56" s="109"/>
      <c r="PGH56" s="109"/>
      <c r="PGI56" s="109"/>
      <c r="PGJ56" s="109"/>
      <c r="PGK56" s="109"/>
      <c r="PGL56" s="109"/>
      <c r="PGM56" s="109"/>
      <c r="PGN56" s="109"/>
      <c r="PGO56" s="109"/>
      <c r="PGP56" s="109"/>
      <c r="PGQ56" s="109"/>
      <c r="PGR56" s="109"/>
      <c r="PGS56" s="109"/>
      <c r="PGT56" s="109"/>
      <c r="PGU56" s="109"/>
      <c r="PGV56" s="109"/>
      <c r="PGW56" s="109"/>
      <c r="PGX56" s="109"/>
      <c r="PGY56" s="109"/>
      <c r="PGZ56" s="109"/>
      <c r="PHA56" s="109"/>
      <c r="PHB56" s="109"/>
      <c r="PHC56" s="109"/>
      <c r="PHD56" s="109"/>
      <c r="PHE56" s="109"/>
      <c r="PHF56" s="109"/>
      <c r="PHG56" s="109"/>
      <c r="PHH56" s="109"/>
      <c r="PHI56" s="109"/>
      <c r="PHJ56" s="109"/>
      <c r="PHK56" s="109"/>
      <c r="PHL56" s="109"/>
      <c r="PHM56" s="109"/>
      <c r="PHN56" s="109"/>
      <c r="PHO56" s="109"/>
      <c r="PHP56" s="109"/>
      <c r="PHQ56" s="109"/>
      <c r="PHR56" s="109"/>
      <c r="PHS56" s="109"/>
      <c r="PHT56" s="109"/>
      <c r="PHU56" s="109"/>
      <c r="PHV56" s="109"/>
      <c r="PHW56" s="109"/>
      <c r="PHX56" s="109"/>
      <c r="PHY56" s="109"/>
      <c r="PHZ56" s="109"/>
      <c r="PIA56" s="109"/>
      <c r="PIB56" s="109"/>
      <c r="PIC56" s="109"/>
      <c r="PID56" s="109"/>
      <c r="PIE56" s="109"/>
      <c r="PIF56" s="109"/>
      <c r="PIG56" s="109"/>
      <c r="PIH56" s="109"/>
      <c r="PII56" s="109"/>
      <c r="PIJ56" s="109"/>
      <c r="PIK56" s="109"/>
      <c r="PIL56" s="109"/>
      <c r="PIM56" s="109"/>
      <c r="PIN56" s="109"/>
      <c r="PIO56" s="109"/>
      <c r="PIP56" s="109"/>
      <c r="PIQ56" s="109"/>
      <c r="PIR56" s="109"/>
      <c r="PIS56" s="109"/>
      <c r="PIT56" s="109"/>
      <c r="PIU56" s="109"/>
      <c r="PIV56" s="109"/>
      <c r="PIW56" s="109"/>
      <c r="PIX56" s="109"/>
      <c r="PIY56" s="109"/>
      <c r="PIZ56" s="109"/>
      <c r="PJA56" s="109"/>
      <c r="PJB56" s="109"/>
      <c r="PJC56" s="109"/>
      <c r="PJD56" s="109"/>
      <c r="PJE56" s="109"/>
      <c r="PJF56" s="109"/>
      <c r="PJG56" s="109"/>
      <c r="PJH56" s="109"/>
      <c r="PJI56" s="109"/>
      <c r="PJJ56" s="109"/>
      <c r="PJK56" s="109"/>
      <c r="PJL56" s="109"/>
      <c r="PJM56" s="109"/>
      <c r="PJN56" s="109"/>
      <c r="PJO56" s="109"/>
      <c r="PJP56" s="109"/>
      <c r="PJQ56" s="109"/>
      <c r="PJR56" s="109"/>
      <c r="PJS56" s="109"/>
      <c r="PJT56" s="109"/>
      <c r="PJU56" s="109"/>
      <c r="PJV56" s="109"/>
      <c r="PJW56" s="109"/>
      <c r="PJX56" s="109"/>
      <c r="PJY56" s="109"/>
      <c r="PJZ56" s="109"/>
      <c r="PKA56" s="109"/>
      <c r="PKB56" s="109"/>
      <c r="PKC56" s="109"/>
      <c r="PKD56" s="109"/>
      <c r="PKE56" s="109"/>
      <c r="PKF56" s="109"/>
      <c r="PKG56" s="109"/>
      <c r="PKH56" s="109"/>
      <c r="PKI56" s="109"/>
      <c r="PKJ56" s="109"/>
      <c r="PKK56" s="109"/>
      <c r="PKL56" s="109"/>
      <c r="PKM56" s="109"/>
      <c r="PKN56" s="109"/>
      <c r="PKO56" s="109"/>
      <c r="PKP56" s="109"/>
      <c r="PKQ56" s="109"/>
      <c r="PKR56" s="109"/>
      <c r="PKS56" s="109"/>
      <c r="PKT56" s="109"/>
      <c r="PKU56" s="109"/>
      <c r="PKV56" s="109"/>
      <c r="PKW56" s="109"/>
      <c r="PKX56" s="109"/>
      <c r="PKY56" s="109"/>
      <c r="PKZ56" s="109"/>
      <c r="PLA56" s="109"/>
      <c r="PLB56" s="109"/>
      <c r="PLC56" s="109"/>
      <c r="PLD56" s="109"/>
      <c r="PLE56" s="109"/>
      <c r="PLF56" s="109"/>
      <c r="PLG56" s="109"/>
      <c r="PLH56" s="109"/>
      <c r="PLI56" s="109"/>
      <c r="PLJ56" s="109"/>
      <c r="PLK56" s="109"/>
      <c r="PLL56" s="109"/>
      <c r="PLM56" s="109"/>
      <c r="PLN56" s="109"/>
      <c r="PLO56" s="109"/>
      <c r="PLP56" s="109"/>
      <c r="PLQ56" s="109"/>
      <c r="PLR56" s="109"/>
      <c r="PLS56" s="109"/>
      <c r="PLT56" s="109"/>
      <c r="PLU56" s="109"/>
      <c r="PLV56" s="109"/>
      <c r="PLW56" s="109"/>
      <c r="PLX56" s="109"/>
      <c r="PLY56" s="109"/>
      <c r="PLZ56" s="109"/>
      <c r="PMA56" s="109"/>
      <c r="PMB56" s="109"/>
      <c r="PMC56" s="109"/>
      <c r="PMD56" s="109"/>
      <c r="PME56" s="109"/>
      <c r="PMF56" s="109"/>
      <c r="PMG56" s="109"/>
      <c r="PMH56" s="109"/>
      <c r="PMI56" s="109"/>
      <c r="PMJ56" s="109"/>
      <c r="PMK56" s="109"/>
      <c r="PML56" s="109"/>
      <c r="PMM56" s="109"/>
      <c r="PMN56" s="109"/>
      <c r="PMO56" s="109"/>
      <c r="PMP56" s="109"/>
      <c r="PMQ56" s="109"/>
      <c r="PMR56" s="109"/>
      <c r="PMS56" s="109"/>
      <c r="PMT56" s="109"/>
      <c r="PMU56" s="109"/>
      <c r="PMV56" s="109"/>
      <c r="PMW56" s="109"/>
      <c r="PMX56" s="109"/>
      <c r="PMY56" s="109"/>
      <c r="PMZ56" s="109"/>
      <c r="PNA56" s="109"/>
      <c r="PNB56" s="109"/>
      <c r="PNC56" s="109"/>
      <c r="PND56" s="109"/>
      <c r="PNE56" s="109"/>
      <c r="PNF56" s="109"/>
      <c r="PNG56" s="109"/>
      <c r="PNH56" s="109"/>
      <c r="PNI56" s="109"/>
      <c r="PNJ56" s="109"/>
      <c r="PNK56" s="109"/>
      <c r="PNL56" s="109"/>
      <c r="PNM56" s="109"/>
      <c r="PNN56" s="109"/>
      <c r="PNO56" s="109"/>
      <c r="PNP56" s="109"/>
      <c r="PNQ56" s="109"/>
      <c r="PNR56" s="109"/>
      <c r="PNS56" s="109"/>
      <c r="PNT56" s="109"/>
      <c r="PNU56" s="109"/>
      <c r="PNV56" s="109"/>
      <c r="PNW56" s="109"/>
      <c r="PNX56" s="109"/>
      <c r="PNY56" s="109"/>
      <c r="PNZ56" s="109"/>
      <c r="POA56" s="109"/>
      <c r="POB56" s="109"/>
      <c r="POC56" s="109"/>
      <c r="POD56" s="109"/>
      <c r="POE56" s="109"/>
      <c r="POF56" s="109"/>
      <c r="POG56" s="109"/>
      <c r="POH56" s="109"/>
      <c r="POI56" s="109"/>
      <c r="POJ56" s="109"/>
      <c r="POK56" s="109"/>
      <c r="POL56" s="109"/>
      <c r="POM56" s="109"/>
      <c r="PON56" s="109"/>
      <c r="POO56" s="109"/>
      <c r="POP56" s="109"/>
      <c r="POQ56" s="109"/>
      <c r="POR56" s="109"/>
      <c r="POS56" s="109"/>
      <c r="POT56" s="109"/>
      <c r="POU56" s="109"/>
      <c r="POV56" s="109"/>
      <c r="POW56" s="109"/>
      <c r="POX56" s="109"/>
      <c r="POY56" s="109"/>
      <c r="POZ56" s="109"/>
      <c r="PPA56" s="109"/>
      <c r="PPB56" s="109"/>
      <c r="PPC56" s="109"/>
      <c r="PPD56" s="109"/>
      <c r="PPE56" s="109"/>
      <c r="PPF56" s="109"/>
      <c r="PPG56" s="109"/>
      <c r="PPH56" s="109"/>
      <c r="PPI56" s="109"/>
      <c r="PPJ56" s="109"/>
      <c r="PPK56" s="109"/>
      <c r="PPL56" s="109"/>
      <c r="PPM56" s="109"/>
      <c r="PPN56" s="109"/>
      <c r="PPO56" s="109"/>
      <c r="PPP56" s="109"/>
      <c r="PPQ56" s="109"/>
      <c r="PPR56" s="109"/>
      <c r="PPS56" s="109"/>
      <c r="PPT56" s="109"/>
      <c r="PPU56" s="109"/>
      <c r="PPV56" s="109"/>
      <c r="PPW56" s="109"/>
      <c r="PPX56" s="109"/>
      <c r="PPY56" s="109"/>
      <c r="PPZ56" s="109"/>
      <c r="PQA56" s="109"/>
      <c r="PQB56" s="109"/>
      <c r="PQC56" s="109"/>
      <c r="PQD56" s="109"/>
      <c r="PQE56" s="109"/>
      <c r="PQF56" s="109"/>
      <c r="PQG56" s="109"/>
      <c r="PQH56" s="109"/>
      <c r="PQI56" s="109"/>
      <c r="PQJ56" s="109"/>
      <c r="PQK56" s="109"/>
      <c r="PQL56" s="109"/>
      <c r="PQM56" s="109"/>
      <c r="PQN56" s="109"/>
      <c r="PQO56" s="109"/>
      <c r="PQP56" s="109"/>
      <c r="PQQ56" s="109"/>
      <c r="PQR56" s="109"/>
      <c r="PQS56" s="109"/>
      <c r="PQT56" s="109"/>
      <c r="PQU56" s="109"/>
      <c r="PQV56" s="109"/>
      <c r="PQW56" s="109"/>
      <c r="PQX56" s="109"/>
      <c r="PQY56" s="109"/>
      <c r="PQZ56" s="109"/>
      <c r="PRA56" s="109"/>
      <c r="PRB56" s="109"/>
      <c r="PRC56" s="109"/>
      <c r="PRD56" s="109"/>
      <c r="PRE56" s="109"/>
      <c r="PRF56" s="109"/>
      <c r="PRG56" s="109"/>
      <c r="PRH56" s="109"/>
      <c r="PRI56" s="109"/>
      <c r="PRJ56" s="109"/>
      <c r="PRK56" s="109"/>
      <c r="PRL56" s="109"/>
      <c r="PRM56" s="109"/>
      <c r="PRN56" s="109"/>
      <c r="PRO56" s="109"/>
      <c r="PRP56" s="109"/>
      <c r="PRQ56" s="109"/>
      <c r="PRR56" s="109"/>
      <c r="PRS56" s="109"/>
      <c r="PRT56" s="109"/>
      <c r="PRU56" s="109"/>
      <c r="PRV56" s="109"/>
      <c r="PRW56" s="109"/>
      <c r="PRX56" s="109"/>
      <c r="PRY56" s="109"/>
      <c r="PRZ56" s="109"/>
      <c r="PSA56" s="109"/>
      <c r="PSB56" s="109"/>
      <c r="PSC56" s="109"/>
      <c r="PSD56" s="109"/>
      <c r="PSE56" s="109"/>
      <c r="PSF56" s="109"/>
      <c r="PSG56" s="109"/>
      <c r="PSH56" s="109"/>
      <c r="PSI56" s="109"/>
      <c r="PSJ56" s="109"/>
      <c r="PSK56" s="109"/>
      <c r="PSL56" s="109"/>
      <c r="PSM56" s="109"/>
      <c r="PSN56" s="109"/>
      <c r="PSO56" s="109"/>
      <c r="PSP56" s="109"/>
      <c r="PSQ56" s="109"/>
      <c r="PSR56" s="109"/>
      <c r="PSS56" s="109"/>
      <c r="PST56" s="109"/>
      <c r="PSU56" s="109"/>
      <c r="PSV56" s="109"/>
      <c r="PSW56" s="109"/>
      <c r="PSX56" s="109"/>
      <c r="PSY56" s="109"/>
      <c r="PSZ56" s="109"/>
      <c r="PTA56" s="109"/>
      <c r="PTB56" s="109"/>
      <c r="PTC56" s="109"/>
      <c r="PTD56" s="109"/>
      <c r="PTE56" s="109"/>
      <c r="PTF56" s="109"/>
      <c r="PTG56" s="109"/>
      <c r="PTH56" s="109"/>
      <c r="PTI56" s="109"/>
      <c r="PTJ56" s="109"/>
      <c r="PTK56" s="109"/>
      <c r="PTL56" s="109"/>
      <c r="PTM56" s="109"/>
      <c r="PTN56" s="109"/>
      <c r="PTO56" s="109"/>
      <c r="PTP56" s="109"/>
      <c r="PTQ56" s="109"/>
      <c r="PTR56" s="109"/>
      <c r="PTS56" s="109"/>
      <c r="PTT56" s="109"/>
      <c r="PTU56" s="109"/>
      <c r="PTV56" s="109"/>
      <c r="PTW56" s="109"/>
      <c r="PTX56" s="109"/>
      <c r="PTY56" s="109"/>
      <c r="PTZ56" s="109"/>
      <c r="PUA56" s="109"/>
      <c r="PUB56" s="109"/>
      <c r="PUC56" s="109"/>
      <c r="PUD56" s="109"/>
      <c r="PUE56" s="109"/>
      <c r="PUF56" s="109"/>
      <c r="PUG56" s="109"/>
      <c r="PUH56" s="109"/>
      <c r="PUI56" s="109"/>
      <c r="PUJ56" s="109"/>
      <c r="PUK56" s="109"/>
      <c r="PUL56" s="109"/>
      <c r="PUM56" s="109"/>
      <c r="PUN56" s="109"/>
      <c r="PUO56" s="109"/>
      <c r="PUP56" s="109"/>
      <c r="PUQ56" s="109"/>
      <c r="PUR56" s="109"/>
      <c r="PUS56" s="109"/>
      <c r="PUT56" s="109"/>
      <c r="PUU56" s="109"/>
      <c r="PUV56" s="109"/>
      <c r="PUW56" s="109"/>
      <c r="PUX56" s="109"/>
      <c r="PUY56" s="109"/>
      <c r="PUZ56" s="109"/>
      <c r="PVA56" s="109"/>
      <c r="PVB56" s="109"/>
      <c r="PVC56" s="109"/>
      <c r="PVD56" s="109"/>
      <c r="PVE56" s="109"/>
      <c r="PVF56" s="109"/>
      <c r="PVG56" s="109"/>
      <c r="PVH56" s="109"/>
      <c r="PVI56" s="109"/>
      <c r="PVJ56" s="109"/>
      <c r="PVK56" s="109"/>
      <c r="PVL56" s="109"/>
      <c r="PVM56" s="109"/>
      <c r="PVN56" s="109"/>
      <c r="PVO56" s="109"/>
      <c r="PVP56" s="109"/>
      <c r="PVQ56" s="109"/>
      <c r="PVR56" s="109"/>
      <c r="PVS56" s="109"/>
      <c r="PVT56" s="109"/>
      <c r="PVU56" s="109"/>
      <c r="PVV56" s="109"/>
      <c r="PVW56" s="109"/>
      <c r="PVX56" s="109"/>
      <c r="PVY56" s="109"/>
      <c r="PVZ56" s="109"/>
      <c r="PWA56" s="109"/>
      <c r="PWB56" s="109"/>
      <c r="PWC56" s="109"/>
      <c r="PWD56" s="109"/>
      <c r="PWE56" s="109"/>
      <c r="PWF56" s="109"/>
      <c r="PWG56" s="109"/>
      <c r="PWH56" s="109"/>
      <c r="PWI56" s="109"/>
      <c r="PWJ56" s="109"/>
      <c r="PWK56" s="109"/>
      <c r="PWL56" s="109"/>
      <c r="PWM56" s="109"/>
      <c r="PWN56" s="109"/>
      <c r="PWO56" s="109"/>
      <c r="PWP56" s="109"/>
      <c r="PWQ56" s="109"/>
      <c r="PWR56" s="109"/>
      <c r="PWS56" s="109"/>
      <c r="PWT56" s="109"/>
      <c r="PWU56" s="109"/>
      <c r="PWV56" s="109"/>
      <c r="PWW56" s="109"/>
      <c r="PWX56" s="109"/>
      <c r="PWY56" s="109"/>
      <c r="PWZ56" s="109"/>
      <c r="PXA56" s="109"/>
      <c r="PXB56" s="109"/>
      <c r="PXC56" s="109"/>
      <c r="PXD56" s="109"/>
      <c r="PXE56" s="109"/>
      <c r="PXF56" s="109"/>
      <c r="PXG56" s="109"/>
      <c r="PXH56" s="109"/>
      <c r="PXI56" s="109"/>
      <c r="PXJ56" s="109"/>
      <c r="PXK56" s="109"/>
      <c r="PXL56" s="109"/>
      <c r="PXM56" s="109"/>
      <c r="PXN56" s="109"/>
      <c r="PXO56" s="109"/>
      <c r="PXP56" s="109"/>
      <c r="PXQ56" s="109"/>
      <c r="PXR56" s="109"/>
      <c r="PXS56" s="109"/>
      <c r="PXT56" s="109"/>
      <c r="PXU56" s="109"/>
      <c r="PXV56" s="109"/>
      <c r="PXW56" s="109"/>
      <c r="PXX56" s="109"/>
      <c r="PXY56" s="109"/>
      <c r="PXZ56" s="109"/>
      <c r="PYA56" s="109"/>
      <c r="PYB56" s="109"/>
      <c r="PYC56" s="109"/>
      <c r="PYD56" s="109"/>
      <c r="PYE56" s="109"/>
      <c r="PYF56" s="109"/>
      <c r="PYG56" s="109"/>
      <c r="PYH56" s="109"/>
      <c r="PYI56" s="109"/>
      <c r="PYJ56" s="109"/>
      <c r="PYK56" s="109"/>
      <c r="PYL56" s="109"/>
      <c r="PYM56" s="109"/>
      <c r="PYN56" s="109"/>
      <c r="PYO56" s="109"/>
      <c r="PYP56" s="109"/>
      <c r="PYQ56" s="109"/>
      <c r="PYR56" s="109"/>
      <c r="PYS56" s="109"/>
      <c r="PYT56" s="109"/>
      <c r="PYU56" s="109"/>
      <c r="PYV56" s="109"/>
      <c r="PYW56" s="109"/>
      <c r="PYX56" s="109"/>
      <c r="PYY56" s="109"/>
      <c r="PYZ56" s="109"/>
      <c r="PZA56" s="109"/>
      <c r="PZB56" s="109"/>
      <c r="PZC56" s="109"/>
      <c r="PZD56" s="109"/>
      <c r="PZE56" s="109"/>
      <c r="PZF56" s="109"/>
      <c r="PZG56" s="109"/>
      <c r="PZH56" s="109"/>
      <c r="PZI56" s="109"/>
      <c r="PZJ56" s="109"/>
      <c r="PZK56" s="109"/>
      <c r="PZL56" s="109"/>
      <c r="PZM56" s="109"/>
      <c r="PZN56" s="109"/>
      <c r="PZO56" s="109"/>
      <c r="PZP56" s="109"/>
      <c r="PZQ56" s="109"/>
      <c r="PZR56" s="109"/>
      <c r="PZS56" s="109"/>
      <c r="PZT56" s="109"/>
      <c r="PZU56" s="109"/>
      <c r="PZV56" s="109"/>
      <c r="PZW56" s="109"/>
      <c r="PZX56" s="109"/>
      <c r="PZY56" s="109"/>
      <c r="PZZ56" s="109"/>
      <c r="QAA56" s="109"/>
      <c r="QAB56" s="109"/>
      <c r="QAC56" s="109"/>
      <c r="QAD56" s="109"/>
      <c r="QAE56" s="109"/>
      <c r="QAF56" s="109"/>
      <c r="QAG56" s="109"/>
      <c r="QAH56" s="109"/>
      <c r="QAI56" s="109"/>
      <c r="QAJ56" s="109"/>
      <c r="QAK56" s="109"/>
      <c r="QAL56" s="109"/>
      <c r="QAM56" s="109"/>
      <c r="QAN56" s="109"/>
      <c r="QAO56" s="109"/>
      <c r="QAP56" s="109"/>
      <c r="QAQ56" s="109"/>
      <c r="QAR56" s="109"/>
      <c r="QAS56" s="109"/>
      <c r="QAT56" s="109"/>
      <c r="QAU56" s="109"/>
      <c r="QAV56" s="109"/>
      <c r="QAW56" s="109"/>
      <c r="QAX56" s="109"/>
      <c r="QAY56" s="109"/>
      <c r="QAZ56" s="109"/>
      <c r="QBA56" s="109"/>
      <c r="QBB56" s="109"/>
      <c r="QBC56" s="109"/>
      <c r="QBD56" s="109"/>
      <c r="QBE56" s="109"/>
      <c r="QBF56" s="109"/>
      <c r="QBG56" s="109"/>
      <c r="QBH56" s="109"/>
      <c r="QBI56" s="109"/>
      <c r="QBJ56" s="109"/>
      <c r="QBK56" s="109"/>
      <c r="QBL56" s="109"/>
      <c r="QBM56" s="109"/>
      <c r="QBN56" s="109"/>
      <c r="QBO56" s="109"/>
      <c r="QBP56" s="109"/>
      <c r="QBQ56" s="109"/>
      <c r="QBR56" s="109"/>
      <c r="QBS56" s="109"/>
      <c r="QBT56" s="109"/>
      <c r="QBU56" s="109"/>
      <c r="QBV56" s="109"/>
      <c r="QBW56" s="109"/>
      <c r="QBX56" s="109"/>
      <c r="QBY56" s="109"/>
      <c r="QBZ56" s="109"/>
      <c r="QCA56" s="109"/>
      <c r="QCB56" s="109"/>
      <c r="QCC56" s="109"/>
      <c r="QCD56" s="109"/>
      <c r="QCE56" s="109"/>
      <c r="QCF56" s="109"/>
      <c r="QCG56" s="109"/>
      <c r="QCH56" s="109"/>
      <c r="QCI56" s="109"/>
      <c r="QCJ56" s="109"/>
      <c r="QCK56" s="109"/>
      <c r="QCL56" s="109"/>
      <c r="QCM56" s="109"/>
      <c r="QCN56" s="109"/>
      <c r="QCO56" s="109"/>
      <c r="QCP56" s="109"/>
      <c r="QCQ56" s="109"/>
      <c r="QCR56" s="109"/>
      <c r="QCS56" s="109"/>
      <c r="QCT56" s="109"/>
      <c r="QCU56" s="109"/>
      <c r="QCV56" s="109"/>
      <c r="QCW56" s="109"/>
      <c r="QCX56" s="109"/>
      <c r="QCY56" s="109"/>
      <c r="QCZ56" s="109"/>
      <c r="QDA56" s="109"/>
      <c r="QDB56" s="109"/>
      <c r="QDC56" s="109"/>
      <c r="QDD56" s="109"/>
      <c r="QDE56" s="109"/>
      <c r="QDF56" s="109"/>
      <c r="QDG56" s="109"/>
      <c r="QDH56" s="109"/>
      <c r="QDI56" s="109"/>
      <c r="QDJ56" s="109"/>
      <c r="QDK56" s="109"/>
      <c r="QDL56" s="109"/>
      <c r="QDM56" s="109"/>
      <c r="QDN56" s="109"/>
      <c r="QDO56" s="109"/>
      <c r="QDP56" s="109"/>
      <c r="QDQ56" s="109"/>
      <c r="QDR56" s="109"/>
      <c r="QDS56" s="109"/>
      <c r="QDT56" s="109"/>
      <c r="QDU56" s="109"/>
      <c r="QDV56" s="109"/>
      <c r="QDW56" s="109"/>
      <c r="QDX56" s="109"/>
      <c r="QDY56" s="109"/>
      <c r="QDZ56" s="109"/>
      <c r="QEA56" s="109"/>
      <c r="QEB56" s="109"/>
      <c r="QEC56" s="109"/>
      <c r="QED56" s="109"/>
      <c r="QEE56" s="109"/>
      <c r="QEF56" s="109"/>
      <c r="QEG56" s="109"/>
      <c r="QEH56" s="109"/>
      <c r="QEI56" s="109"/>
      <c r="QEJ56" s="109"/>
      <c r="QEK56" s="109"/>
      <c r="QEL56" s="109"/>
      <c r="QEM56" s="109"/>
      <c r="QEN56" s="109"/>
      <c r="QEO56" s="109"/>
      <c r="QEP56" s="109"/>
      <c r="QEQ56" s="109"/>
      <c r="QER56" s="109"/>
      <c r="QES56" s="109"/>
      <c r="QET56" s="109"/>
      <c r="QEU56" s="109"/>
      <c r="QEV56" s="109"/>
      <c r="QEW56" s="109"/>
      <c r="QEX56" s="109"/>
      <c r="QEY56" s="109"/>
      <c r="QEZ56" s="109"/>
      <c r="QFA56" s="109"/>
      <c r="QFB56" s="109"/>
      <c r="QFC56" s="109"/>
      <c r="QFD56" s="109"/>
      <c r="QFE56" s="109"/>
      <c r="QFF56" s="109"/>
      <c r="QFG56" s="109"/>
      <c r="QFH56" s="109"/>
      <c r="QFI56" s="109"/>
      <c r="QFJ56" s="109"/>
      <c r="QFK56" s="109"/>
      <c r="QFL56" s="109"/>
      <c r="QFM56" s="109"/>
      <c r="QFN56" s="109"/>
      <c r="QFO56" s="109"/>
      <c r="QFP56" s="109"/>
      <c r="QFQ56" s="109"/>
      <c r="QFR56" s="109"/>
      <c r="QFS56" s="109"/>
      <c r="QFT56" s="109"/>
      <c r="QFU56" s="109"/>
      <c r="QFV56" s="109"/>
      <c r="QFW56" s="109"/>
      <c r="QFX56" s="109"/>
      <c r="QFY56" s="109"/>
      <c r="QFZ56" s="109"/>
      <c r="QGA56" s="109"/>
      <c r="QGB56" s="109"/>
      <c r="QGC56" s="109"/>
      <c r="QGD56" s="109"/>
      <c r="QGE56" s="109"/>
      <c r="QGF56" s="109"/>
      <c r="QGG56" s="109"/>
      <c r="QGH56" s="109"/>
      <c r="QGI56" s="109"/>
      <c r="QGJ56" s="109"/>
      <c r="QGK56" s="109"/>
      <c r="QGL56" s="109"/>
      <c r="QGM56" s="109"/>
      <c r="QGN56" s="109"/>
      <c r="QGO56" s="109"/>
      <c r="QGP56" s="109"/>
      <c r="QGQ56" s="109"/>
      <c r="QGR56" s="109"/>
      <c r="QGS56" s="109"/>
      <c r="QGT56" s="109"/>
      <c r="QGU56" s="109"/>
      <c r="QGV56" s="109"/>
      <c r="QGW56" s="109"/>
      <c r="QGX56" s="109"/>
      <c r="QGY56" s="109"/>
      <c r="QGZ56" s="109"/>
      <c r="QHA56" s="109"/>
      <c r="QHB56" s="109"/>
      <c r="QHC56" s="109"/>
      <c r="QHD56" s="109"/>
      <c r="QHE56" s="109"/>
      <c r="QHF56" s="109"/>
      <c r="QHG56" s="109"/>
      <c r="QHH56" s="109"/>
      <c r="QHI56" s="109"/>
      <c r="QHJ56" s="109"/>
      <c r="QHK56" s="109"/>
      <c r="QHL56" s="109"/>
      <c r="QHM56" s="109"/>
      <c r="QHN56" s="109"/>
      <c r="QHO56" s="109"/>
      <c r="QHP56" s="109"/>
      <c r="QHQ56" s="109"/>
      <c r="QHR56" s="109"/>
      <c r="QHS56" s="109"/>
      <c r="QHT56" s="109"/>
      <c r="QHU56" s="109"/>
      <c r="QHV56" s="109"/>
      <c r="QHW56" s="109"/>
      <c r="QHX56" s="109"/>
      <c r="QHY56" s="109"/>
      <c r="QHZ56" s="109"/>
      <c r="QIA56" s="109"/>
      <c r="QIB56" s="109"/>
      <c r="QIC56" s="109"/>
      <c r="QID56" s="109"/>
      <c r="QIE56" s="109"/>
      <c r="QIF56" s="109"/>
      <c r="QIG56" s="109"/>
      <c r="QIH56" s="109"/>
      <c r="QII56" s="109"/>
      <c r="QIJ56" s="109"/>
      <c r="QIK56" s="109"/>
      <c r="QIL56" s="109"/>
      <c r="QIM56" s="109"/>
      <c r="QIN56" s="109"/>
      <c r="QIO56" s="109"/>
      <c r="QIP56" s="109"/>
      <c r="QIQ56" s="109"/>
      <c r="QIR56" s="109"/>
      <c r="QIS56" s="109"/>
      <c r="QIT56" s="109"/>
      <c r="QIU56" s="109"/>
      <c r="QIV56" s="109"/>
      <c r="QIW56" s="109"/>
      <c r="QIX56" s="109"/>
      <c r="QIY56" s="109"/>
      <c r="QIZ56" s="109"/>
      <c r="QJA56" s="109"/>
      <c r="QJB56" s="109"/>
      <c r="QJC56" s="109"/>
      <c r="QJD56" s="109"/>
      <c r="QJE56" s="109"/>
      <c r="QJF56" s="109"/>
      <c r="QJG56" s="109"/>
      <c r="QJH56" s="109"/>
      <c r="QJI56" s="109"/>
      <c r="QJJ56" s="109"/>
      <c r="QJK56" s="109"/>
      <c r="QJL56" s="109"/>
      <c r="QJM56" s="109"/>
      <c r="QJN56" s="109"/>
      <c r="QJO56" s="109"/>
      <c r="QJP56" s="109"/>
      <c r="QJQ56" s="109"/>
      <c r="QJR56" s="109"/>
      <c r="QJS56" s="109"/>
      <c r="QJT56" s="109"/>
      <c r="QJU56" s="109"/>
      <c r="QJV56" s="109"/>
      <c r="QJW56" s="109"/>
      <c r="QJX56" s="109"/>
      <c r="QJY56" s="109"/>
      <c r="QJZ56" s="109"/>
      <c r="QKA56" s="109"/>
      <c r="QKB56" s="109"/>
      <c r="QKC56" s="109"/>
      <c r="QKD56" s="109"/>
      <c r="QKE56" s="109"/>
      <c r="QKF56" s="109"/>
      <c r="QKG56" s="109"/>
      <c r="QKH56" s="109"/>
      <c r="QKI56" s="109"/>
      <c r="QKJ56" s="109"/>
      <c r="QKK56" s="109"/>
      <c r="QKL56" s="109"/>
      <c r="QKM56" s="109"/>
      <c r="QKN56" s="109"/>
      <c r="QKO56" s="109"/>
      <c r="QKP56" s="109"/>
      <c r="QKQ56" s="109"/>
      <c r="QKR56" s="109"/>
      <c r="QKS56" s="109"/>
      <c r="QKT56" s="109"/>
      <c r="QKU56" s="109"/>
      <c r="QKV56" s="109"/>
      <c r="QKW56" s="109"/>
      <c r="QKX56" s="109"/>
      <c r="QKY56" s="109"/>
      <c r="QKZ56" s="109"/>
      <c r="QLA56" s="109"/>
      <c r="QLB56" s="109"/>
      <c r="QLC56" s="109"/>
      <c r="QLD56" s="109"/>
      <c r="QLE56" s="109"/>
      <c r="QLF56" s="109"/>
      <c r="QLG56" s="109"/>
      <c r="QLH56" s="109"/>
      <c r="QLI56" s="109"/>
      <c r="QLJ56" s="109"/>
      <c r="QLK56" s="109"/>
      <c r="QLL56" s="109"/>
      <c r="QLM56" s="109"/>
      <c r="QLN56" s="109"/>
      <c r="QLO56" s="109"/>
      <c r="QLP56" s="109"/>
      <c r="QLQ56" s="109"/>
      <c r="QLR56" s="109"/>
      <c r="QLS56" s="109"/>
      <c r="QLT56" s="109"/>
      <c r="QLU56" s="109"/>
      <c r="QLV56" s="109"/>
      <c r="QLW56" s="109"/>
      <c r="QLX56" s="109"/>
      <c r="QLY56" s="109"/>
      <c r="QLZ56" s="109"/>
      <c r="QMA56" s="109"/>
      <c r="QMB56" s="109"/>
      <c r="QMC56" s="109"/>
      <c r="QMD56" s="109"/>
      <c r="QME56" s="109"/>
      <c r="QMF56" s="109"/>
      <c r="QMG56" s="109"/>
      <c r="QMH56" s="109"/>
      <c r="QMI56" s="109"/>
      <c r="QMJ56" s="109"/>
      <c r="QMK56" s="109"/>
      <c r="QML56" s="109"/>
      <c r="QMM56" s="109"/>
      <c r="QMN56" s="109"/>
      <c r="QMO56" s="109"/>
      <c r="QMP56" s="109"/>
      <c r="QMQ56" s="109"/>
      <c r="QMR56" s="109"/>
      <c r="QMS56" s="109"/>
      <c r="QMT56" s="109"/>
      <c r="QMU56" s="109"/>
      <c r="QMV56" s="109"/>
      <c r="QMW56" s="109"/>
      <c r="QMX56" s="109"/>
      <c r="QMY56" s="109"/>
      <c r="QMZ56" s="109"/>
      <c r="QNA56" s="109"/>
      <c r="QNB56" s="109"/>
      <c r="QNC56" s="109"/>
      <c r="QND56" s="109"/>
      <c r="QNE56" s="109"/>
      <c r="QNF56" s="109"/>
      <c r="QNG56" s="109"/>
      <c r="QNH56" s="109"/>
      <c r="QNI56" s="109"/>
      <c r="QNJ56" s="109"/>
      <c r="QNK56" s="109"/>
      <c r="QNL56" s="109"/>
      <c r="QNM56" s="109"/>
      <c r="QNN56" s="109"/>
      <c r="QNO56" s="109"/>
      <c r="QNP56" s="109"/>
      <c r="QNQ56" s="109"/>
      <c r="QNR56" s="109"/>
      <c r="QNS56" s="109"/>
      <c r="QNT56" s="109"/>
      <c r="QNU56" s="109"/>
      <c r="QNV56" s="109"/>
      <c r="QNW56" s="109"/>
      <c r="QNX56" s="109"/>
      <c r="QNY56" s="109"/>
      <c r="QNZ56" s="109"/>
      <c r="QOA56" s="109"/>
      <c r="QOB56" s="109"/>
      <c r="QOC56" s="109"/>
      <c r="QOD56" s="109"/>
      <c r="QOE56" s="109"/>
      <c r="QOF56" s="109"/>
      <c r="QOG56" s="109"/>
      <c r="QOH56" s="109"/>
      <c r="QOI56" s="109"/>
      <c r="QOJ56" s="109"/>
      <c r="QOK56" s="109"/>
      <c r="QOL56" s="109"/>
      <c r="QOM56" s="109"/>
      <c r="QON56" s="109"/>
      <c r="QOO56" s="109"/>
      <c r="QOP56" s="109"/>
      <c r="QOQ56" s="109"/>
      <c r="QOR56" s="109"/>
      <c r="QOS56" s="109"/>
      <c r="QOT56" s="109"/>
      <c r="QOU56" s="109"/>
      <c r="QOV56" s="109"/>
      <c r="QOW56" s="109"/>
      <c r="QOX56" s="109"/>
      <c r="QOY56" s="109"/>
      <c r="QOZ56" s="109"/>
      <c r="QPA56" s="109"/>
      <c r="QPB56" s="109"/>
      <c r="QPC56" s="109"/>
      <c r="QPD56" s="109"/>
      <c r="QPE56" s="109"/>
      <c r="QPF56" s="109"/>
      <c r="QPG56" s="109"/>
      <c r="QPH56" s="109"/>
      <c r="QPI56" s="109"/>
      <c r="QPJ56" s="109"/>
      <c r="QPK56" s="109"/>
      <c r="QPL56" s="109"/>
      <c r="QPM56" s="109"/>
      <c r="QPN56" s="109"/>
      <c r="QPO56" s="109"/>
      <c r="QPP56" s="109"/>
      <c r="QPQ56" s="109"/>
      <c r="QPR56" s="109"/>
      <c r="QPS56" s="109"/>
      <c r="QPT56" s="109"/>
      <c r="QPU56" s="109"/>
      <c r="QPV56" s="109"/>
      <c r="QPW56" s="109"/>
      <c r="QPX56" s="109"/>
      <c r="QPY56" s="109"/>
      <c r="QPZ56" s="109"/>
      <c r="QQA56" s="109"/>
      <c r="QQB56" s="109"/>
      <c r="QQC56" s="109"/>
      <c r="QQD56" s="109"/>
      <c r="QQE56" s="109"/>
      <c r="QQF56" s="109"/>
      <c r="QQG56" s="109"/>
      <c r="QQH56" s="109"/>
      <c r="QQI56" s="109"/>
      <c r="QQJ56" s="109"/>
      <c r="QQK56" s="109"/>
      <c r="QQL56" s="109"/>
      <c r="QQM56" s="109"/>
      <c r="QQN56" s="109"/>
      <c r="QQO56" s="109"/>
      <c r="QQP56" s="109"/>
      <c r="QQQ56" s="109"/>
      <c r="QQR56" s="109"/>
      <c r="QQS56" s="109"/>
      <c r="QQT56" s="109"/>
      <c r="QQU56" s="109"/>
      <c r="QQV56" s="109"/>
      <c r="QQW56" s="109"/>
      <c r="QQX56" s="109"/>
      <c r="QQY56" s="109"/>
      <c r="QQZ56" s="109"/>
      <c r="QRA56" s="109"/>
      <c r="QRB56" s="109"/>
      <c r="QRC56" s="109"/>
      <c r="QRD56" s="109"/>
      <c r="QRE56" s="109"/>
      <c r="QRF56" s="109"/>
      <c r="QRG56" s="109"/>
      <c r="QRH56" s="109"/>
      <c r="QRI56" s="109"/>
      <c r="QRJ56" s="109"/>
      <c r="QRK56" s="109"/>
      <c r="QRL56" s="109"/>
      <c r="QRM56" s="109"/>
      <c r="QRN56" s="109"/>
      <c r="QRO56" s="109"/>
      <c r="QRP56" s="109"/>
      <c r="QRQ56" s="109"/>
      <c r="QRR56" s="109"/>
      <c r="QRS56" s="109"/>
      <c r="QRT56" s="109"/>
      <c r="QRU56" s="109"/>
      <c r="QRV56" s="109"/>
      <c r="QRW56" s="109"/>
      <c r="QRX56" s="109"/>
      <c r="QRY56" s="109"/>
      <c r="QRZ56" s="109"/>
      <c r="QSA56" s="109"/>
      <c r="QSB56" s="109"/>
      <c r="QSC56" s="109"/>
      <c r="QSD56" s="109"/>
      <c r="QSE56" s="109"/>
      <c r="QSF56" s="109"/>
      <c r="QSG56" s="109"/>
      <c r="QSH56" s="109"/>
      <c r="QSI56" s="109"/>
      <c r="QSJ56" s="109"/>
      <c r="QSK56" s="109"/>
      <c r="QSL56" s="109"/>
      <c r="QSM56" s="109"/>
      <c r="QSN56" s="109"/>
      <c r="QSO56" s="109"/>
      <c r="QSP56" s="109"/>
      <c r="QSQ56" s="109"/>
      <c r="QSR56" s="109"/>
      <c r="QSS56" s="109"/>
      <c r="QST56" s="109"/>
      <c r="QSU56" s="109"/>
      <c r="QSV56" s="109"/>
      <c r="QSW56" s="109"/>
      <c r="QSX56" s="109"/>
      <c r="QSY56" s="109"/>
      <c r="QSZ56" s="109"/>
      <c r="QTA56" s="109"/>
      <c r="QTB56" s="109"/>
      <c r="QTC56" s="109"/>
      <c r="QTD56" s="109"/>
      <c r="QTE56" s="109"/>
      <c r="QTF56" s="109"/>
      <c r="QTG56" s="109"/>
      <c r="QTH56" s="109"/>
      <c r="QTI56" s="109"/>
      <c r="QTJ56" s="109"/>
      <c r="QTK56" s="109"/>
      <c r="QTL56" s="109"/>
      <c r="QTM56" s="109"/>
      <c r="QTN56" s="109"/>
      <c r="QTO56" s="109"/>
      <c r="QTP56" s="109"/>
      <c r="QTQ56" s="109"/>
      <c r="QTR56" s="109"/>
      <c r="QTS56" s="109"/>
      <c r="QTT56" s="109"/>
      <c r="QTU56" s="109"/>
      <c r="QTV56" s="109"/>
      <c r="QTW56" s="109"/>
      <c r="QTX56" s="109"/>
      <c r="QTY56" s="109"/>
      <c r="QTZ56" s="109"/>
      <c r="QUA56" s="109"/>
      <c r="QUB56" s="109"/>
      <c r="QUC56" s="109"/>
      <c r="QUD56" s="109"/>
      <c r="QUE56" s="109"/>
      <c r="QUF56" s="109"/>
      <c r="QUG56" s="109"/>
      <c r="QUH56" s="109"/>
      <c r="QUI56" s="109"/>
      <c r="QUJ56" s="109"/>
      <c r="QUK56" s="109"/>
      <c r="QUL56" s="109"/>
      <c r="QUM56" s="109"/>
      <c r="QUN56" s="109"/>
      <c r="QUO56" s="109"/>
      <c r="QUP56" s="109"/>
      <c r="QUQ56" s="109"/>
      <c r="QUR56" s="109"/>
      <c r="QUS56" s="109"/>
      <c r="QUT56" s="109"/>
      <c r="QUU56" s="109"/>
      <c r="QUV56" s="109"/>
      <c r="QUW56" s="109"/>
      <c r="QUX56" s="109"/>
      <c r="QUY56" s="109"/>
      <c r="QUZ56" s="109"/>
      <c r="QVA56" s="109"/>
      <c r="QVB56" s="109"/>
      <c r="QVC56" s="109"/>
      <c r="QVD56" s="109"/>
      <c r="QVE56" s="109"/>
      <c r="QVF56" s="109"/>
      <c r="QVG56" s="109"/>
      <c r="QVH56" s="109"/>
      <c r="QVI56" s="109"/>
      <c r="QVJ56" s="109"/>
      <c r="QVK56" s="109"/>
      <c r="QVL56" s="109"/>
      <c r="QVM56" s="109"/>
      <c r="QVN56" s="109"/>
      <c r="QVO56" s="109"/>
      <c r="QVP56" s="109"/>
      <c r="QVQ56" s="109"/>
      <c r="QVR56" s="109"/>
      <c r="QVS56" s="109"/>
      <c r="QVT56" s="109"/>
      <c r="QVU56" s="109"/>
      <c r="QVV56" s="109"/>
      <c r="QVW56" s="109"/>
      <c r="QVX56" s="109"/>
      <c r="QVY56" s="109"/>
      <c r="QVZ56" s="109"/>
      <c r="QWA56" s="109"/>
      <c r="QWB56" s="109"/>
      <c r="QWC56" s="109"/>
      <c r="QWD56" s="109"/>
      <c r="QWE56" s="109"/>
      <c r="QWF56" s="109"/>
      <c r="QWG56" s="109"/>
      <c r="QWH56" s="109"/>
      <c r="QWI56" s="109"/>
      <c r="QWJ56" s="109"/>
      <c r="QWK56" s="109"/>
      <c r="QWL56" s="109"/>
      <c r="QWM56" s="109"/>
      <c r="QWN56" s="109"/>
      <c r="QWO56" s="109"/>
      <c r="QWP56" s="109"/>
      <c r="QWQ56" s="109"/>
      <c r="QWR56" s="109"/>
      <c r="QWS56" s="109"/>
      <c r="QWT56" s="109"/>
      <c r="QWU56" s="109"/>
      <c r="QWV56" s="109"/>
      <c r="QWW56" s="109"/>
      <c r="QWX56" s="109"/>
      <c r="QWY56" s="109"/>
      <c r="QWZ56" s="109"/>
      <c r="QXA56" s="109"/>
      <c r="QXB56" s="109"/>
      <c r="QXC56" s="109"/>
      <c r="QXD56" s="109"/>
      <c r="QXE56" s="109"/>
      <c r="QXF56" s="109"/>
      <c r="QXG56" s="109"/>
      <c r="QXH56" s="109"/>
      <c r="QXI56" s="109"/>
      <c r="QXJ56" s="109"/>
      <c r="QXK56" s="109"/>
      <c r="QXL56" s="109"/>
      <c r="QXM56" s="109"/>
      <c r="QXN56" s="109"/>
      <c r="QXO56" s="109"/>
      <c r="QXP56" s="109"/>
      <c r="QXQ56" s="109"/>
      <c r="QXR56" s="109"/>
      <c r="QXS56" s="109"/>
      <c r="QXT56" s="109"/>
      <c r="QXU56" s="109"/>
      <c r="QXV56" s="109"/>
      <c r="QXW56" s="109"/>
      <c r="QXX56" s="109"/>
      <c r="QXY56" s="109"/>
      <c r="QXZ56" s="109"/>
      <c r="QYA56" s="109"/>
      <c r="QYB56" s="109"/>
      <c r="QYC56" s="109"/>
      <c r="QYD56" s="109"/>
      <c r="QYE56" s="109"/>
      <c r="QYF56" s="109"/>
      <c r="QYG56" s="109"/>
      <c r="QYH56" s="109"/>
      <c r="QYI56" s="109"/>
      <c r="QYJ56" s="109"/>
      <c r="QYK56" s="109"/>
      <c r="QYL56" s="109"/>
      <c r="QYM56" s="109"/>
      <c r="QYN56" s="109"/>
      <c r="QYO56" s="109"/>
      <c r="QYP56" s="109"/>
      <c r="QYQ56" s="109"/>
      <c r="QYR56" s="109"/>
      <c r="QYS56" s="109"/>
      <c r="QYT56" s="109"/>
      <c r="QYU56" s="109"/>
      <c r="QYV56" s="109"/>
      <c r="QYW56" s="109"/>
      <c r="QYX56" s="109"/>
      <c r="QYY56" s="109"/>
      <c r="QYZ56" s="109"/>
      <c r="QZA56" s="109"/>
      <c r="QZB56" s="109"/>
      <c r="QZC56" s="109"/>
      <c r="QZD56" s="109"/>
      <c r="QZE56" s="109"/>
      <c r="QZF56" s="109"/>
      <c r="QZG56" s="109"/>
      <c r="QZH56" s="109"/>
      <c r="QZI56" s="109"/>
      <c r="QZJ56" s="109"/>
      <c r="QZK56" s="109"/>
      <c r="QZL56" s="109"/>
      <c r="QZM56" s="109"/>
      <c r="QZN56" s="109"/>
      <c r="QZO56" s="109"/>
      <c r="QZP56" s="109"/>
      <c r="QZQ56" s="109"/>
      <c r="QZR56" s="109"/>
      <c r="QZS56" s="109"/>
      <c r="QZT56" s="109"/>
      <c r="QZU56" s="109"/>
      <c r="QZV56" s="109"/>
      <c r="QZW56" s="109"/>
      <c r="QZX56" s="109"/>
      <c r="QZY56" s="109"/>
      <c r="QZZ56" s="109"/>
      <c r="RAA56" s="109"/>
      <c r="RAB56" s="109"/>
      <c r="RAC56" s="109"/>
      <c r="RAD56" s="109"/>
      <c r="RAE56" s="109"/>
      <c r="RAF56" s="109"/>
      <c r="RAG56" s="109"/>
      <c r="RAH56" s="109"/>
      <c r="RAI56" s="109"/>
      <c r="RAJ56" s="109"/>
      <c r="RAK56" s="109"/>
      <c r="RAL56" s="109"/>
      <c r="RAM56" s="109"/>
      <c r="RAN56" s="109"/>
      <c r="RAO56" s="109"/>
      <c r="RAP56" s="109"/>
      <c r="RAQ56" s="109"/>
      <c r="RAR56" s="109"/>
      <c r="RAS56" s="109"/>
      <c r="RAT56" s="109"/>
      <c r="RAU56" s="109"/>
      <c r="RAV56" s="109"/>
      <c r="RAW56" s="109"/>
      <c r="RAX56" s="109"/>
      <c r="RAY56" s="109"/>
      <c r="RAZ56" s="109"/>
      <c r="RBA56" s="109"/>
      <c r="RBB56" s="109"/>
      <c r="RBC56" s="109"/>
      <c r="RBD56" s="109"/>
      <c r="RBE56" s="109"/>
      <c r="RBF56" s="109"/>
      <c r="RBG56" s="109"/>
      <c r="RBH56" s="109"/>
      <c r="RBI56" s="109"/>
      <c r="RBJ56" s="109"/>
      <c r="RBK56" s="109"/>
      <c r="RBL56" s="109"/>
      <c r="RBM56" s="109"/>
      <c r="RBN56" s="109"/>
      <c r="RBO56" s="109"/>
      <c r="RBP56" s="109"/>
      <c r="RBQ56" s="109"/>
      <c r="RBR56" s="109"/>
      <c r="RBS56" s="109"/>
      <c r="RBT56" s="109"/>
      <c r="RBU56" s="109"/>
      <c r="RBV56" s="109"/>
      <c r="RBW56" s="109"/>
      <c r="RBX56" s="109"/>
      <c r="RBY56" s="109"/>
      <c r="RBZ56" s="109"/>
      <c r="RCA56" s="109"/>
      <c r="RCB56" s="109"/>
      <c r="RCC56" s="109"/>
      <c r="RCD56" s="109"/>
      <c r="RCE56" s="109"/>
      <c r="RCF56" s="109"/>
      <c r="RCG56" s="109"/>
      <c r="RCH56" s="109"/>
      <c r="RCI56" s="109"/>
      <c r="RCJ56" s="109"/>
      <c r="RCK56" s="109"/>
      <c r="RCL56" s="109"/>
      <c r="RCM56" s="109"/>
      <c r="RCN56" s="109"/>
      <c r="RCO56" s="109"/>
      <c r="RCP56" s="109"/>
      <c r="RCQ56" s="109"/>
      <c r="RCR56" s="109"/>
      <c r="RCS56" s="109"/>
      <c r="RCT56" s="109"/>
      <c r="RCU56" s="109"/>
      <c r="RCV56" s="109"/>
      <c r="RCW56" s="109"/>
      <c r="RCX56" s="109"/>
      <c r="RCY56" s="109"/>
      <c r="RCZ56" s="109"/>
      <c r="RDA56" s="109"/>
      <c r="RDB56" s="109"/>
      <c r="RDC56" s="109"/>
      <c r="RDD56" s="109"/>
      <c r="RDE56" s="109"/>
      <c r="RDF56" s="109"/>
      <c r="RDG56" s="109"/>
      <c r="RDH56" s="109"/>
      <c r="RDI56" s="109"/>
      <c r="RDJ56" s="109"/>
      <c r="RDK56" s="109"/>
      <c r="RDL56" s="109"/>
      <c r="RDM56" s="109"/>
      <c r="RDN56" s="109"/>
      <c r="RDO56" s="109"/>
      <c r="RDP56" s="109"/>
      <c r="RDQ56" s="109"/>
      <c r="RDR56" s="109"/>
      <c r="RDS56" s="109"/>
      <c r="RDT56" s="109"/>
      <c r="RDU56" s="109"/>
      <c r="RDV56" s="109"/>
      <c r="RDW56" s="109"/>
      <c r="RDX56" s="109"/>
      <c r="RDY56" s="109"/>
      <c r="RDZ56" s="109"/>
      <c r="REA56" s="109"/>
      <c r="REB56" s="109"/>
      <c r="REC56" s="109"/>
      <c r="RED56" s="109"/>
      <c r="REE56" s="109"/>
      <c r="REF56" s="109"/>
      <c r="REG56" s="109"/>
      <c r="REH56" s="109"/>
      <c r="REI56" s="109"/>
      <c r="REJ56" s="109"/>
      <c r="REK56" s="109"/>
      <c r="REL56" s="109"/>
      <c r="REM56" s="109"/>
      <c r="REN56" s="109"/>
      <c r="REO56" s="109"/>
      <c r="REP56" s="109"/>
      <c r="REQ56" s="109"/>
      <c r="RER56" s="109"/>
      <c r="RES56" s="109"/>
      <c r="RET56" s="109"/>
      <c r="REU56" s="109"/>
      <c r="REV56" s="109"/>
      <c r="REW56" s="109"/>
      <c r="REX56" s="109"/>
      <c r="REY56" s="109"/>
      <c r="REZ56" s="109"/>
      <c r="RFA56" s="109"/>
      <c r="RFB56" s="109"/>
      <c r="RFC56" s="109"/>
      <c r="RFD56" s="109"/>
      <c r="RFE56" s="109"/>
      <c r="RFF56" s="109"/>
      <c r="RFG56" s="109"/>
      <c r="RFH56" s="109"/>
      <c r="RFI56" s="109"/>
      <c r="RFJ56" s="109"/>
      <c r="RFK56" s="109"/>
      <c r="RFL56" s="109"/>
      <c r="RFM56" s="109"/>
      <c r="RFN56" s="109"/>
      <c r="RFO56" s="109"/>
      <c r="RFP56" s="109"/>
      <c r="RFQ56" s="109"/>
      <c r="RFR56" s="109"/>
      <c r="RFS56" s="109"/>
      <c r="RFT56" s="109"/>
      <c r="RFU56" s="109"/>
      <c r="RFV56" s="109"/>
      <c r="RFW56" s="109"/>
      <c r="RFX56" s="109"/>
      <c r="RFY56" s="109"/>
      <c r="RFZ56" s="109"/>
      <c r="RGA56" s="109"/>
      <c r="RGB56" s="109"/>
      <c r="RGC56" s="109"/>
      <c r="RGD56" s="109"/>
      <c r="RGE56" s="109"/>
      <c r="RGF56" s="109"/>
      <c r="RGG56" s="109"/>
      <c r="RGH56" s="109"/>
      <c r="RGI56" s="109"/>
      <c r="RGJ56" s="109"/>
      <c r="RGK56" s="109"/>
      <c r="RGL56" s="109"/>
      <c r="RGM56" s="109"/>
      <c r="RGN56" s="109"/>
      <c r="RGO56" s="109"/>
      <c r="RGP56" s="109"/>
      <c r="RGQ56" s="109"/>
      <c r="RGR56" s="109"/>
      <c r="RGS56" s="109"/>
      <c r="RGT56" s="109"/>
      <c r="RGU56" s="109"/>
      <c r="RGV56" s="109"/>
      <c r="RGW56" s="109"/>
      <c r="RGX56" s="109"/>
      <c r="RGY56" s="109"/>
      <c r="RGZ56" s="109"/>
      <c r="RHA56" s="109"/>
      <c r="RHB56" s="109"/>
      <c r="RHC56" s="109"/>
      <c r="RHD56" s="109"/>
      <c r="RHE56" s="109"/>
      <c r="RHF56" s="109"/>
      <c r="RHG56" s="109"/>
      <c r="RHH56" s="109"/>
      <c r="RHI56" s="109"/>
      <c r="RHJ56" s="109"/>
      <c r="RHK56" s="109"/>
      <c r="RHL56" s="109"/>
      <c r="RHM56" s="109"/>
      <c r="RHN56" s="109"/>
      <c r="RHO56" s="109"/>
      <c r="RHP56" s="109"/>
      <c r="RHQ56" s="109"/>
      <c r="RHR56" s="109"/>
      <c r="RHS56" s="109"/>
      <c r="RHT56" s="109"/>
      <c r="RHU56" s="109"/>
      <c r="RHV56" s="109"/>
      <c r="RHW56" s="109"/>
      <c r="RHX56" s="109"/>
      <c r="RHY56" s="109"/>
      <c r="RHZ56" s="109"/>
      <c r="RIA56" s="109"/>
      <c r="RIB56" s="109"/>
      <c r="RIC56" s="109"/>
      <c r="RID56" s="109"/>
      <c r="RIE56" s="109"/>
      <c r="RIF56" s="109"/>
      <c r="RIG56" s="109"/>
      <c r="RIH56" s="109"/>
      <c r="RII56" s="109"/>
      <c r="RIJ56" s="109"/>
      <c r="RIK56" s="109"/>
      <c r="RIL56" s="109"/>
      <c r="RIM56" s="109"/>
      <c r="RIN56" s="109"/>
      <c r="RIO56" s="109"/>
      <c r="RIP56" s="109"/>
      <c r="RIQ56" s="109"/>
      <c r="RIR56" s="109"/>
      <c r="RIS56" s="109"/>
      <c r="RIT56" s="109"/>
      <c r="RIU56" s="109"/>
      <c r="RIV56" s="109"/>
      <c r="RIW56" s="109"/>
      <c r="RIX56" s="109"/>
      <c r="RIY56" s="109"/>
      <c r="RIZ56" s="109"/>
      <c r="RJA56" s="109"/>
      <c r="RJB56" s="109"/>
      <c r="RJC56" s="109"/>
      <c r="RJD56" s="109"/>
      <c r="RJE56" s="109"/>
      <c r="RJF56" s="109"/>
      <c r="RJG56" s="109"/>
      <c r="RJH56" s="109"/>
      <c r="RJI56" s="109"/>
      <c r="RJJ56" s="109"/>
      <c r="RJK56" s="109"/>
      <c r="RJL56" s="109"/>
      <c r="RJM56" s="109"/>
      <c r="RJN56" s="109"/>
      <c r="RJO56" s="109"/>
      <c r="RJP56" s="109"/>
      <c r="RJQ56" s="109"/>
      <c r="RJR56" s="109"/>
      <c r="RJS56" s="109"/>
      <c r="RJT56" s="109"/>
      <c r="RJU56" s="109"/>
      <c r="RJV56" s="109"/>
      <c r="RJW56" s="109"/>
      <c r="RJX56" s="109"/>
      <c r="RJY56" s="109"/>
      <c r="RJZ56" s="109"/>
      <c r="RKA56" s="109"/>
      <c r="RKB56" s="109"/>
      <c r="RKC56" s="109"/>
      <c r="RKD56" s="109"/>
      <c r="RKE56" s="109"/>
      <c r="RKF56" s="109"/>
      <c r="RKG56" s="109"/>
      <c r="RKH56" s="109"/>
      <c r="RKI56" s="109"/>
      <c r="RKJ56" s="109"/>
      <c r="RKK56" s="109"/>
      <c r="RKL56" s="109"/>
      <c r="RKM56" s="109"/>
      <c r="RKN56" s="109"/>
      <c r="RKO56" s="109"/>
      <c r="RKP56" s="109"/>
      <c r="RKQ56" s="109"/>
      <c r="RKR56" s="109"/>
      <c r="RKS56" s="109"/>
      <c r="RKT56" s="109"/>
      <c r="RKU56" s="109"/>
      <c r="RKV56" s="109"/>
      <c r="RKW56" s="109"/>
      <c r="RKX56" s="109"/>
      <c r="RKY56" s="109"/>
      <c r="RKZ56" s="109"/>
      <c r="RLA56" s="109"/>
      <c r="RLB56" s="109"/>
      <c r="RLC56" s="109"/>
      <c r="RLD56" s="109"/>
      <c r="RLE56" s="109"/>
      <c r="RLF56" s="109"/>
      <c r="RLG56" s="109"/>
      <c r="RLH56" s="109"/>
      <c r="RLI56" s="109"/>
      <c r="RLJ56" s="109"/>
      <c r="RLK56" s="109"/>
      <c r="RLL56" s="109"/>
      <c r="RLM56" s="109"/>
      <c r="RLN56" s="109"/>
      <c r="RLO56" s="109"/>
      <c r="RLP56" s="109"/>
      <c r="RLQ56" s="109"/>
      <c r="RLR56" s="109"/>
      <c r="RLS56" s="109"/>
      <c r="RLT56" s="109"/>
      <c r="RLU56" s="109"/>
      <c r="RLV56" s="109"/>
      <c r="RLW56" s="109"/>
      <c r="RLX56" s="109"/>
      <c r="RLY56" s="109"/>
      <c r="RLZ56" s="109"/>
      <c r="RMA56" s="109"/>
      <c r="RMB56" s="109"/>
      <c r="RMC56" s="109"/>
      <c r="RMD56" s="109"/>
      <c r="RME56" s="109"/>
      <c r="RMF56" s="109"/>
      <c r="RMG56" s="109"/>
      <c r="RMH56" s="109"/>
      <c r="RMI56" s="109"/>
      <c r="RMJ56" s="109"/>
      <c r="RMK56" s="109"/>
      <c r="RML56" s="109"/>
      <c r="RMM56" s="109"/>
      <c r="RMN56" s="109"/>
      <c r="RMO56" s="109"/>
      <c r="RMP56" s="109"/>
      <c r="RMQ56" s="109"/>
      <c r="RMR56" s="109"/>
      <c r="RMS56" s="109"/>
      <c r="RMT56" s="109"/>
      <c r="RMU56" s="109"/>
      <c r="RMV56" s="109"/>
      <c r="RMW56" s="109"/>
      <c r="RMX56" s="109"/>
      <c r="RMY56" s="109"/>
      <c r="RMZ56" s="109"/>
      <c r="RNA56" s="109"/>
      <c r="RNB56" s="109"/>
      <c r="RNC56" s="109"/>
      <c r="RND56" s="109"/>
      <c r="RNE56" s="109"/>
      <c r="RNF56" s="109"/>
      <c r="RNG56" s="109"/>
      <c r="RNH56" s="109"/>
      <c r="RNI56" s="109"/>
      <c r="RNJ56" s="109"/>
      <c r="RNK56" s="109"/>
      <c r="RNL56" s="109"/>
      <c r="RNM56" s="109"/>
      <c r="RNN56" s="109"/>
      <c r="RNO56" s="109"/>
      <c r="RNP56" s="109"/>
      <c r="RNQ56" s="109"/>
      <c r="RNR56" s="109"/>
      <c r="RNS56" s="109"/>
      <c r="RNT56" s="109"/>
      <c r="RNU56" s="109"/>
      <c r="RNV56" s="109"/>
      <c r="RNW56" s="109"/>
      <c r="RNX56" s="109"/>
      <c r="RNY56" s="109"/>
      <c r="RNZ56" s="109"/>
      <c r="ROA56" s="109"/>
      <c r="ROB56" s="109"/>
      <c r="ROC56" s="109"/>
      <c r="ROD56" s="109"/>
      <c r="ROE56" s="109"/>
      <c r="ROF56" s="109"/>
      <c r="ROG56" s="109"/>
      <c r="ROH56" s="109"/>
      <c r="ROI56" s="109"/>
      <c r="ROJ56" s="109"/>
      <c r="ROK56" s="109"/>
      <c r="ROL56" s="109"/>
      <c r="ROM56" s="109"/>
      <c r="RON56" s="109"/>
      <c r="ROO56" s="109"/>
      <c r="ROP56" s="109"/>
      <c r="ROQ56" s="109"/>
      <c r="ROR56" s="109"/>
      <c r="ROS56" s="109"/>
      <c r="ROT56" s="109"/>
      <c r="ROU56" s="109"/>
      <c r="ROV56" s="109"/>
      <c r="ROW56" s="109"/>
      <c r="ROX56" s="109"/>
      <c r="ROY56" s="109"/>
      <c r="ROZ56" s="109"/>
      <c r="RPA56" s="109"/>
      <c r="RPB56" s="109"/>
      <c r="RPC56" s="109"/>
      <c r="RPD56" s="109"/>
      <c r="RPE56" s="109"/>
      <c r="RPF56" s="109"/>
      <c r="RPG56" s="109"/>
      <c r="RPH56" s="109"/>
      <c r="RPI56" s="109"/>
      <c r="RPJ56" s="109"/>
      <c r="RPK56" s="109"/>
      <c r="RPL56" s="109"/>
      <c r="RPM56" s="109"/>
      <c r="RPN56" s="109"/>
      <c r="RPO56" s="109"/>
      <c r="RPP56" s="109"/>
      <c r="RPQ56" s="109"/>
      <c r="RPR56" s="109"/>
      <c r="RPS56" s="109"/>
      <c r="RPT56" s="109"/>
      <c r="RPU56" s="109"/>
      <c r="RPV56" s="109"/>
      <c r="RPW56" s="109"/>
      <c r="RPX56" s="109"/>
      <c r="RPY56" s="109"/>
      <c r="RPZ56" s="109"/>
      <c r="RQA56" s="109"/>
      <c r="RQB56" s="109"/>
      <c r="RQC56" s="109"/>
      <c r="RQD56" s="109"/>
      <c r="RQE56" s="109"/>
      <c r="RQF56" s="109"/>
      <c r="RQG56" s="109"/>
      <c r="RQH56" s="109"/>
      <c r="RQI56" s="109"/>
      <c r="RQJ56" s="109"/>
      <c r="RQK56" s="109"/>
      <c r="RQL56" s="109"/>
      <c r="RQM56" s="109"/>
      <c r="RQN56" s="109"/>
      <c r="RQO56" s="109"/>
      <c r="RQP56" s="109"/>
      <c r="RQQ56" s="109"/>
      <c r="RQR56" s="109"/>
      <c r="RQS56" s="109"/>
      <c r="RQT56" s="109"/>
      <c r="RQU56" s="109"/>
      <c r="RQV56" s="109"/>
      <c r="RQW56" s="109"/>
      <c r="RQX56" s="109"/>
      <c r="RQY56" s="109"/>
      <c r="RQZ56" s="109"/>
      <c r="RRA56" s="109"/>
      <c r="RRB56" s="109"/>
      <c r="RRC56" s="109"/>
      <c r="RRD56" s="109"/>
      <c r="RRE56" s="109"/>
      <c r="RRF56" s="109"/>
      <c r="RRG56" s="109"/>
      <c r="RRH56" s="109"/>
      <c r="RRI56" s="109"/>
      <c r="RRJ56" s="109"/>
      <c r="RRK56" s="109"/>
      <c r="RRL56" s="109"/>
      <c r="RRM56" s="109"/>
      <c r="RRN56" s="109"/>
      <c r="RRO56" s="109"/>
      <c r="RRP56" s="109"/>
      <c r="RRQ56" s="109"/>
      <c r="RRR56" s="109"/>
      <c r="RRS56" s="109"/>
      <c r="RRT56" s="109"/>
      <c r="RRU56" s="109"/>
      <c r="RRV56" s="109"/>
      <c r="RRW56" s="109"/>
      <c r="RRX56" s="109"/>
      <c r="RRY56" s="109"/>
      <c r="RRZ56" s="109"/>
      <c r="RSA56" s="109"/>
      <c r="RSB56" s="109"/>
      <c r="RSC56" s="109"/>
      <c r="RSD56" s="109"/>
      <c r="RSE56" s="109"/>
      <c r="RSF56" s="109"/>
      <c r="RSG56" s="109"/>
      <c r="RSH56" s="109"/>
      <c r="RSI56" s="109"/>
      <c r="RSJ56" s="109"/>
      <c r="RSK56" s="109"/>
      <c r="RSL56" s="109"/>
      <c r="RSM56" s="109"/>
      <c r="RSN56" s="109"/>
      <c r="RSO56" s="109"/>
      <c r="RSP56" s="109"/>
      <c r="RSQ56" s="109"/>
      <c r="RSR56" s="109"/>
      <c r="RSS56" s="109"/>
      <c r="RST56" s="109"/>
      <c r="RSU56" s="109"/>
      <c r="RSV56" s="109"/>
      <c r="RSW56" s="109"/>
      <c r="RSX56" s="109"/>
      <c r="RSY56" s="109"/>
      <c r="RSZ56" s="109"/>
      <c r="RTA56" s="109"/>
      <c r="RTB56" s="109"/>
      <c r="RTC56" s="109"/>
      <c r="RTD56" s="109"/>
      <c r="RTE56" s="109"/>
      <c r="RTF56" s="109"/>
      <c r="RTG56" s="109"/>
      <c r="RTH56" s="109"/>
      <c r="RTI56" s="109"/>
      <c r="RTJ56" s="109"/>
      <c r="RTK56" s="109"/>
      <c r="RTL56" s="109"/>
      <c r="RTM56" s="109"/>
      <c r="RTN56" s="109"/>
      <c r="RTO56" s="109"/>
      <c r="RTP56" s="109"/>
      <c r="RTQ56" s="109"/>
      <c r="RTR56" s="109"/>
      <c r="RTS56" s="109"/>
      <c r="RTT56" s="109"/>
      <c r="RTU56" s="109"/>
      <c r="RTV56" s="109"/>
      <c r="RTW56" s="109"/>
      <c r="RTX56" s="109"/>
      <c r="RTY56" s="109"/>
      <c r="RTZ56" s="109"/>
      <c r="RUA56" s="109"/>
      <c r="RUB56" s="109"/>
      <c r="RUC56" s="109"/>
      <c r="RUD56" s="109"/>
      <c r="RUE56" s="109"/>
      <c r="RUF56" s="109"/>
      <c r="RUG56" s="109"/>
      <c r="RUH56" s="109"/>
      <c r="RUI56" s="109"/>
      <c r="RUJ56" s="109"/>
      <c r="RUK56" s="109"/>
      <c r="RUL56" s="109"/>
      <c r="RUM56" s="109"/>
      <c r="RUN56" s="109"/>
      <c r="RUO56" s="109"/>
      <c r="RUP56" s="109"/>
      <c r="RUQ56" s="109"/>
      <c r="RUR56" s="109"/>
      <c r="RUS56" s="109"/>
      <c r="RUT56" s="109"/>
      <c r="RUU56" s="109"/>
      <c r="RUV56" s="109"/>
      <c r="RUW56" s="109"/>
      <c r="RUX56" s="109"/>
      <c r="RUY56" s="109"/>
      <c r="RUZ56" s="109"/>
      <c r="RVA56" s="109"/>
      <c r="RVB56" s="109"/>
      <c r="RVC56" s="109"/>
      <c r="RVD56" s="109"/>
      <c r="RVE56" s="109"/>
      <c r="RVF56" s="109"/>
      <c r="RVG56" s="109"/>
      <c r="RVH56" s="109"/>
      <c r="RVI56" s="109"/>
      <c r="RVJ56" s="109"/>
      <c r="RVK56" s="109"/>
      <c r="RVL56" s="109"/>
      <c r="RVM56" s="109"/>
      <c r="RVN56" s="109"/>
      <c r="RVO56" s="109"/>
      <c r="RVP56" s="109"/>
      <c r="RVQ56" s="109"/>
      <c r="RVR56" s="109"/>
      <c r="RVS56" s="109"/>
      <c r="RVT56" s="109"/>
      <c r="RVU56" s="109"/>
      <c r="RVV56" s="109"/>
      <c r="RVW56" s="109"/>
      <c r="RVX56" s="109"/>
      <c r="RVY56" s="109"/>
      <c r="RVZ56" s="109"/>
      <c r="RWA56" s="109"/>
      <c r="RWB56" s="109"/>
      <c r="RWC56" s="109"/>
      <c r="RWD56" s="109"/>
      <c r="RWE56" s="109"/>
      <c r="RWF56" s="109"/>
      <c r="RWG56" s="109"/>
      <c r="RWH56" s="109"/>
      <c r="RWI56" s="109"/>
      <c r="RWJ56" s="109"/>
      <c r="RWK56" s="109"/>
      <c r="RWL56" s="109"/>
      <c r="RWM56" s="109"/>
      <c r="RWN56" s="109"/>
      <c r="RWO56" s="109"/>
      <c r="RWP56" s="109"/>
      <c r="RWQ56" s="109"/>
      <c r="RWR56" s="109"/>
      <c r="RWS56" s="109"/>
      <c r="RWT56" s="109"/>
      <c r="RWU56" s="109"/>
      <c r="RWV56" s="109"/>
      <c r="RWW56" s="109"/>
      <c r="RWX56" s="109"/>
      <c r="RWY56" s="109"/>
      <c r="RWZ56" s="109"/>
      <c r="RXA56" s="109"/>
      <c r="RXB56" s="109"/>
      <c r="RXC56" s="109"/>
      <c r="RXD56" s="109"/>
      <c r="RXE56" s="109"/>
      <c r="RXF56" s="109"/>
      <c r="RXG56" s="109"/>
      <c r="RXH56" s="109"/>
      <c r="RXI56" s="109"/>
      <c r="RXJ56" s="109"/>
      <c r="RXK56" s="109"/>
      <c r="RXL56" s="109"/>
      <c r="RXM56" s="109"/>
      <c r="RXN56" s="109"/>
      <c r="RXO56" s="109"/>
      <c r="RXP56" s="109"/>
      <c r="RXQ56" s="109"/>
      <c r="RXR56" s="109"/>
      <c r="RXS56" s="109"/>
      <c r="RXT56" s="109"/>
      <c r="RXU56" s="109"/>
      <c r="RXV56" s="109"/>
      <c r="RXW56" s="109"/>
      <c r="RXX56" s="109"/>
      <c r="RXY56" s="109"/>
      <c r="RXZ56" s="109"/>
      <c r="RYA56" s="109"/>
      <c r="RYB56" s="109"/>
      <c r="RYC56" s="109"/>
      <c r="RYD56" s="109"/>
      <c r="RYE56" s="109"/>
      <c r="RYF56" s="109"/>
      <c r="RYG56" s="109"/>
      <c r="RYH56" s="109"/>
      <c r="RYI56" s="109"/>
      <c r="RYJ56" s="109"/>
      <c r="RYK56" s="109"/>
      <c r="RYL56" s="109"/>
      <c r="RYM56" s="109"/>
      <c r="RYN56" s="109"/>
      <c r="RYO56" s="109"/>
      <c r="RYP56" s="109"/>
      <c r="RYQ56" s="109"/>
      <c r="RYR56" s="109"/>
      <c r="RYS56" s="109"/>
      <c r="RYT56" s="109"/>
      <c r="RYU56" s="109"/>
      <c r="RYV56" s="109"/>
      <c r="RYW56" s="109"/>
      <c r="RYX56" s="109"/>
      <c r="RYY56" s="109"/>
      <c r="RYZ56" s="109"/>
      <c r="RZA56" s="109"/>
      <c r="RZB56" s="109"/>
      <c r="RZC56" s="109"/>
      <c r="RZD56" s="109"/>
      <c r="RZE56" s="109"/>
      <c r="RZF56" s="109"/>
      <c r="RZG56" s="109"/>
      <c r="RZH56" s="109"/>
      <c r="RZI56" s="109"/>
      <c r="RZJ56" s="109"/>
      <c r="RZK56" s="109"/>
      <c r="RZL56" s="109"/>
      <c r="RZM56" s="109"/>
      <c r="RZN56" s="109"/>
      <c r="RZO56" s="109"/>
      <c r="RZP56" s="109"/>
      <c r="RZQ56" s="109"/>
      <c r="RZR56" s="109"/>
      <c r="RZS56" s="109"/>
      <c r="RZT56" s="109"/>
      <c r="RZU56" s="109"/>
      <c r="RZV56" s="109"/>
      <c r="RZW56" s="109"/>
      <c r="RZX56" s="109"/>
      <c r="RZY56" s="109"/>
      <c r="RZZ56" s="109"/>
      <c r="SAA56" s="109"/>
      <c r="SAB56" s="109"/>
      <c r="SAC56" s="109"/>
      <c r="SAD56" s="109"/>
      <c r="SAE56" s="109"/>
      <c r="SAF56" s="109"/>
      <c r="SAG56" s="109"/>
      <c r="SAH56" s="109"/>
      <c r="SAI56" s="109"/>
      <c r="SAJ56" s="109"/>
      <c r="SAK56" s="109"/>
      <c r="SAL56" s="109"/>
      <c r="SAM56" s="109"/>
      <c r="SAN56" s="109"/>
      <c r="SAO56" s="109"/>
      <c r="SAP56" s="109"/>
      <c r="SAQ56" s="109"/>
      <c r="SAR56" s="109"/>
      <c r="SAS56" s="109"/>
      <c r="SAT56" s="109"/>
      <c r="SAU56" s="109"/>
      <c r="SAV56" s="109"/>
      <c r="SAW56" s="109"/>
      <c r="SAX56" s="109"/>
      <c r="SAY56" s="109"/>
      <c r="SAZ56" s="109"/>
      <c r="SBA56" s="109"/>
      <c r="SBB56" s="109"/>
      <c r="SBC56" s="109"/>
      <c r="SBD56" s="109"/>
      <c r="SBE56" s="109"/>
      <c r="SBF56" s="109"/>
      <c r="SBG56" s="109"/>
      <c r="SBH56" s="109"/>
      <c r="SBI56" s="109"/>
      <c r="SBJ56" s="109"/>
      <c r="SBK56" s="109"/>
      <c r="SBL56" s="109"/>
      <c r="SBM56" s="109"/>
      <c r="SBN56" s="109"/>
      <c r="SBO56" s="109"/>
      <c r="SBP56" s="109"/>
      <c r="SBQ56" s="109"/>
      <c r="SBR56" s="109"/>
      <c r="SBS56" s="109"/>
      <c r="SBT56" s="109"/>
      <c r="SBU56" s="109"/>
      <c r="SBV56" s="109"/>
      <c r="SBW56" s="109"/>
      <c r="SBX56" s="109"/>
      <c r="SBY56" s="109"/>
      <c r="SBZ56" s="109"/>
      <c r="SCA56" s="109"/>
      <c r="SCB56" s="109"/>
      <c r="SCC56" s="109"/>
      <c r="SCD56" s="109"/>
      <c r="SCE56" s="109"/>
      <c r="SCF56" s="109"/>
      <c r="SCG56" s="109"/>
      <c r="SCH56" s="109"/>
      <c r="SCI56" s="109"/>
      <c r="SCJ56" s="109"/>
      <c r="SCK56" s="109"/>
      <c r="SCL56" s="109"/>
      <c r="SCM56" s="109"/>
      <c r="SCN56" s="109"/>
      <c r="SCO56" s="109"/>
      <c r="SCP56" s="109"/>
      <c r="SCQ56" s="109"/>
      <c r="SCR56" s="109"/>
      <c r="SCS56" s="109"/>
      <c r="SCT56" s="109"/>
      <c r="SCU56" s="109"/>
      <c r="SCV56" s="109"/>
      <c r="SCW56" s="109"/>
      <c r="SCX56" s="109"/>
      <c r="SCY56" s="109"/>
      <c r="SCZ56" s="109"/>
      <c r="SDA56" s="109"/>
      <c r="SDB56" s="109"/>
      <c r="SDC56" s="109"/>
      <c r="SDD56" s="109"/>
      <c r="SDE56" s="109"/>
      <c r="SDF56" s="109"/>
      <c r="SDG56" s="109"/>
      <c r="SDH56" s="109"/>
      <c r="SDI56" s="109"/>
      <c r="SDJ56" s="109"/>
      <c r="SDK56" s="109"/>
      <c r="SDL56" s="109"/>
      <c r="SDM56" s="109"/>
      <c r="SDN56" s="109"/>
      <c r="SDO56" s="109"/>
      <c r="SDP56" s="109"/>
      <c r="SDQ56" s="109"/>
      <c r="SDR56" s="109"/>
      <c r="SDS56" s="109"/>
      <c r="SDT56" s="109"/>
      <c r="SDU56" s="109"/>
      <c r="SDV56" s="109"/>
      <c r="SDW56" s="109"/>
      <c r="SDX56" s="109"/>
      <c r="SDY56" s="109"/>
      <c r="SDZ56" s="109"/>
      <c r="SEA56" s="109"/>
      <c r="SEB56" s="109"/>
      <c r="SEC56" s="109"/>
      <c r="SED56" s="109"/>
      <c r="SEE56" s="109"/>
      <c r="SEF56" s="109"/>
      <c r="SEG56" s="109"/>
      <c r="SEH56" s="109"/>
      <c r="SEI56" s="109"/>
      <c r="SEJ56" s="109"/>
      <c r="SEK56" s="109"/>
      <c r="SEL56" s="109"/>
      <c r="SEM56" s="109"/>
      <c r="SEN56" s="109"/>
      <c r="SEO56" s="109"/>
      <c r="SEP56" s="109"/>
      <c r="SEQ56" s="109"/>
      <c r="SER56" s="109"/>
      <c r="SES56" s="109"/>
      <c r="SET56" s="109"/>
      <c r="SEU56" s="109"/>
      <c r="SEV56" s="109"/>
      <c r="SEW56" s="109"/>
      <c r="SEX56" s="109"/>
      <c r="SEY56" s="109"/>
      <c r="SEZ56" s="109"/>
      <c r="SFA56" s="109"/>
      <c r="SFB56" s="109"/>
      <c r="SFC56" s="109"/>
      <c r="SFD56" s="109"/>
      <c r="SFE56" s="109"/>
      <c r="SFF56" s="109"/>
      <c r="SFG56" s="109"/>
      <c r="SFH56" s="109"/>
      <c r="SFI56" s="109"/>
      <c r="SFJ56" s="109"/>
      <c r="SFK56" s="109"/>
      <c r="SFL56" s="109"/>
      <c r="SFM56" s="109"/>
      <c r="SFN56" s="109"/>
      <c r="SFO56" s="109"/>
      <c r="SFP56" s="109"/>
      <c r="SFQ56" s="109"/>
      <c r="SFR56" s="109"/>
      <c r="SFS56" s="109"/>
      <c r="SFT56" s="109"/>
      <c r="SFU56" s="109"/>
      <c r="SFV56" s="109"/>
      <c r="SFW56" s="109"/>
      <c r="SFX56" s="109"/>
      <c r="SFY56" s="109"/>
      <c r="SFZ56" s="109"/>
      <c r="SGA56" s="109"/>
      <c r="SGB56" s="109"/>
      <c r="SGC56" s="109"/>
      <c r="SGD56" s="109"/>
      <c r="SGE56" s="109"/>
      <c r="SGF56" s="109"/>
      <c r="SGG56" s="109"/>
      <c r="SGH56" s="109"/>
      <c r="SGI56" s="109"/>
      <c r="SGJ56" s="109"/>
      <c r="SGK56" s="109"/>
      <c r="SGL56" s="109"/>
      <c r="SGM56" s="109"/>
      <c r="SGN56" s="109"/>
      <c r="SGO56" s="109"/>
      <c r="SGP56" s="109"/>
      <c r="SGQ56" s="109"/>
      <c r="SGR56" s="109"/>
      <c r="SGS56" s="109"/>
      <c r="SGT56" s="109"/>
      <c r="SGU56" s="109"/>
      <c r="SGV56" s="109"/>
      <c r="SGW56" s="109"/>
      <c r="SGX56" s="109"/>
      <c r="SGY56" s="109"/>
      <c r="SGZ56" s="109"/>
      <c r="SHA56" s="109"/>
      <c r="SHB56" s="109"/>
      <c r="SHC56" s="109"/>
      <c r="SHD56" s="109"/>
      <c r="SHE56" s="109"/>
      <c r="SHF56" s="109"/>
      <c r="SHG56" s="109"/>
      <c r="SHH56" s="109"/>
      <c r="SHI56" s="109"/>
      <c r="SHJ56" s="109"/>
      <c r="SHK56" s="109"/>
      <c r="SHL56" s="109"/>
      <c r="SHM56" s="109"/>
      <c r="SHN56" s="109"/>
      <c r="SHO56" s="109"/>
      <c r="SHP56" s="109"/>
      <c r="SHQ56" s="109"/>
      <c r="SHR56" s="109"/>
      <c r="SHS56" s="109"/>
      <c r="SHT56" s="109"/>
      <c r="SHU56" s="109"/>
      <c r="SHV56" s="109"/>
      <c r="SHW56" s="109"/>
      <c r="SHX56" s="109"/>
      <c r="SHY56" s="109"/>
      <c r="SHZ56" s="109"/>
      <c r="SIA56" s="109"/>
      <c r="SIB56" s="109"/>
      <c r="SIC56" s="109"/>
      <c r="SID56" s="109"/>
      <c r="SIE56" s="109"/>
      <c r="SIF56" s="109"/>
      <c r="SIG56" s="109"/>
      <c r="SIH56" s="109"/>
      <c r="SII56" s="109"/>
      <c r="SIJ56" s="109"/>
      <c r="SIK56" s="109"/>
      <c r="SIL56" s="109"/>
      <c r="SIM56" s="109"/>
      <c r="SIN56" s="109"/>
      <c r="SIO56" s="109"/>
      <c r="SIP56" s="109"/>
      <c r="SIQ56" s="109"/>
      <c r="SIR56" s="109"/>
      <c r="SIS56" s="109"/>
      <c r="SIT56" s="109"/>
      <c r="SIU56" s="109"/>
      <c r="SIV56" s="109"/>
      <c r="SIW56" s="109"/>
      <c r="SIX56" s="109"/>
      <c r="SIY56" s="109"/>
      <c r="SIZ56" s="109"/>
      <c r="SJA56" s="109"/>
      <c r="SJB56" s="109"/>
      <c r="SJC56" s="109"/>
      <c r="SJD56" s="109"/>
      <c r="SJE56" s="109"/>
      <c r="SJF56" s="109"/>
      <c r="SJG56" s="109"/>
      <c r="SJH56" s="109"/>
      <c r="SJI56" s="109"/>
      <c r="SJJ56" s="109"/>
      <c r="SJK56" s="109"/>
      <c r="SJL56" s="109"/>
      <c r="SJM56" s="109"/>
      <c r="SJN56" s="109"/>
      <c r="SJO56" s="109"/>
      <c r="SJP56" s="109"/>
      <c r="SJQ56" s="109"/>
      <c r="SJR56" s="109"/>
      <c r="SJS56" s="109"/>
      <c r="SJT56" s="109"/>
      <c r="SJU56" s="109"/>
      <c r="SJV56" s="109"/>
      <c r="SJW56" s="109"/>
      <c r="SJX56" s="109"/>
      <c r="SJY56" s="109"/>
      <c r="SJZ56" s="109"/>
      <c r="SKA56" s="109"/>
      <c r="SKB56" s="109"/>
      <c r="SKC56" s="109"/>
      <c r="SKD56" s="109"/>
      <c r="SKE56" s="109"/>
      <c r="SKF56" s="109"/>
      <c r="SKG56" s="109"/>
      <c r="SKH56" s="109"/>
      <c r="SKI56" s="109"/>
      <c r="SKJ56" s="109"/>
      <c r="SKK56" s="109"/>
      <c r="SKL56" s="109"/>
      <c r="SKM56" s="109"/>
      <c r="SKN56" s="109"/>
      <c r="SKO56" s="109"/>
      <c r="SKP56" s="109"/>
      <c r="SKQ56" s="109"/>
      <c r="SKR56" s="109"/>
      <c r="SKS56" s="109"/>
      <c r="SKT56" s="109"/>
      <c r="SKU56" s="109"/>
      <c r="SKV56" s="109"/>
      <c r="SKW56" s="109"/>
      <c r="SKX56" s="109"/>
      <c r="SKY56" s="109"/>
      <c r="SKZ56" s="109"/>
      <c r="SLA56" s="109"/>
      <c r="SLB56" s="109"/>
      <c r="SLC56" s="109"/>
      <c r="SLD56" s="109"/>
      <c r="SLE56" s="109"/>
      <c r="SLF56" s="109"/>
      <c r="SLG56" s="109"/>
      <c r="SLH56" s="109"/>
      <c r="SLI56" s="109"/>
      <c r="SLJ56" s="109"/>
      <c r="SLK56" s="109"/>
      <c r="SLL56" s="109"/>
      <c r="SLM56" s="109"/>
      <c r="SLN56" s="109"/>
      <c r="SLO56" s="109"/>
      <c r="SLP56" s="109"/>
      <c r="SLQ56" s="109"/>
      <c r="SLR56" s="109"/>
      <c r="SLS56" s="109"/>
      <c r="SLT56" s="109"/>
      <c r="SLU56" s="109"/>
      <c r="SLV56" s="109"/>
      <c r="SLW56" s="109"/>
      <c r="SLX56" s="109"/>
      <c r="SLY56" s="109"/>
      <c r="SLZ56" s="109"/>
      <c r="SMA56" s="109"/>
      <c r="SMB56" s="109"/>
      <c r="SMC56" s="109"/>
      <c r="SMD56" s="109"/>
      <c r="SME56" s="109"/>
      <c r="SMF56" s="109"/>
      <c r="SMG56" s="109"/>
      <c r="SMH56" s="109"/>
      <c r="SMI56" s="109"/>
      <c r="SMJ56" s="109"/>
      <c r="SMK56" s="109"/>
      <c r="SML56" s="109"/>
      <c r="SMM56" s="109"/>
      <c r="SMN56" s="109"/>
      <c r="SMO56" s="109"/>
      <c r="SMP56" s="109"/>
      <c r="SMQ56" s="109"/>
      <c r="SMR56" s="109"/>
      <c r="SMS56" s="109"/>
      <c r="SMT56" s="109"/>
      <c r="SMU56" s="109"/>
      <c r="SMV56" s="109"/>
      <c r="SMW56" s="109"/>
      <c r="SMX56" s="109"/>
      <c r="SMY56" s="109"/>
      <c r="SMZ56" s="109"/>
      <c r="SNA56" s="109"/>
      <c r="SNB56" s="109"/>
      <c r="SNC56" s="109"/>
      <c r="SND56" s="109"/>
      <c r="SNE56" s="109"/>
      <c r="SNF56" s="109"/>
      <c r="SNG56" s="109"/>
      <c r="SNH56" s="109"/>
      <c r="SNI56" s="109"/>
      <c r="SNJ56" s="109"/>
      <c r="SNK56" s="109"/>
      <c r="SNL56" s="109"/>
      <c r="SNM56" s="109"/>
      <c r="SNN56" s="109"/>
      <c r="SNO56" s="109"/>
      <c r="SNP56" s="109"/>
      <c r="SNQ56" s="109"/>
      <c r="SNR56" s="109"/>
      <c r="SNS56" s="109"/>
      <c r="SNT56" s="109"/>
      <c r="SNU56" s="109"/>
      <c r="SNV56" s="109"/>
      <c r="SNW56" s="109"/>
      <c r="SNX56" s="109"/>
      <c r="SNY56" s="109"/>
      <c r="SNZ56" s="109"/>
      <c r="SOA56" s="109"/>
      <c r="SOB56" s="109"/>
      <c r="SOC56" s="109"/>
      <c r="SOD56" s="109"/>
      <c r="SOE56" s="109"/>
      <c r="SOF56" s="109"/>
      <c r="SOG56" s="109"/>
      <c r="SOH56" s="109"/>
      <c r="SOI56" s="109"/>
      <c r="SOJ56" s="109"/>
      <c r="SOK56" s="109"/>
      <c r="SOL56" s="109"/>
      <c r="SOM56" s="109"/>
      <c r="SON56" s="109"/>
      <c r="SOO56" s="109"/>
      <c r="SOP56" s="109"/>
      <c r="SOQ56" s="109"/>
      <c r="SOR56" s="109"/>
      <c r="SOS56" s="109"/>
      <c r="SOT56" s="109"/>
      <c r="SOU56" s="109"/>
      <c r="SOV56" s="109"/>
      <c r="SOW56" s="109"/>
      <c r="SOX56" s="109"/>
      <c r="SOY56" s="109"/>
      <c r="SOZ56" s="109"/>
      <c r="SPA56" s="109"/>
      <c r="SPB56" s="109"/>
      <c r="SPC56" s="109"/>
      <c r="SPD56" s="109"/>
      <c r="SPE56" s="109"/>
      <c r="SPF56" s="109"/>
      <c r="SPG56" s="109"/>
      <c r="SPH56" s="109"/>
      <c r="SPI56" s="109"/>
      <c r="SPJ56" s="109"/>
      <c r="SPK56" s="109"/>
      <c r="SPL56" s="109"/>
      <c r="SPM56" s="109"/>
      <c r="SPN56" s="109"/>
      <c r="SPO56" s="109"/>
      <c r="SPP56" s="109"/>
      <c r="SPQ56" s="109"/>
      <c r="SPR56" s="109"/>
      <c r="SPS56" s="109"/>
      <c r="SPT56" s="109"/>
      <c r="SPU56" s="109"/>
      <c r="SPV56" s="109"/>
      <c r="SPW56" s="109"/>
      <c r="SPX56" s="109"/>
      <c r="SPY56" s="109"/>
      <c r="SPZ56" s="109"/>
      <c r="SQA56" s="109"/>
      <c r="SQB56" s="109"/>
      <c r="SQC56" s="109"/>
      <c r="SQD56" s="109"/>
      <c r="SQE56" s="109"/>
      <c r="SQF56" s="109"/>
      <c r="SQG56" s="109"/>
      <c r="SQH56" s="109"/>
      <c r="SQI56" s="109"/>
      <c r="SQJ56" s="109"/>
      <c r="SQK56" s="109"/>
      <c r="SQL56" s="109"/>
      <c r="SQM56" s="109"/>
      <c r="SQN56" s="109"/>
      <c r="SQO56" s="109"/>
      <c r="SQP56" s="109"/>
      <c r="SQQ56" s="109"/>
      <c r="SQR56" s="109"/>
      <c r="SQS56" s="109"/>
      <c r="SQT56" s="109"/>
      <c r="SQU56" s="109"/>
      <c r="SQV56" s="109"/>
      <c r="SQW56" s="109"/>
      <c r="SQX56" s="109"/>
      <c r="SQY56" s="109"/>
      <c r="SQZ56" s="109"/>
      <c r="SRA56" s="109"/>
      <c r="SRB56" s="109"/>
      <c r="SRC56" s="109"/>
      <c r="SRD56" s="109"/>
      <c r="SRE56" s="109"/>
      <c r="SRF56" s="109"/>
      <c r="SRG56" s="109"/>
      <c r="SRH56" s="109"/>
      <c r="SRI56" s="109"/>
      <c r="SRJ56" s="109"/>
      <c r="SRK56" s="109"/>
      <c r="SRL56" s="109"/>
      <c r="SRM56" s="109"/>
      <c r="SRN56" s="109"/>
      <c r="SRO56" s="109"/>
      <c r="SRP56" s="109"/>
      <c r="SRQ56" s="109"/>
      <c r="SRR56" s="109"/>
      <c r="SRS56" s="109"/>
      <c r="SRT56" s="109"/>
      <c r="SRU56" s="109"/>
      <c r="SRV56" s="109"/>
      <c r="SRW56" s="109"/>
      <c r="SRX56" s="109"/>
      <c r="SRY56" s="109"/>
      <c r="SRZ56" s="109"/>
      <c r="SSA56" s="109"/>
      <c r="SSB56" s="109"/>
      <c r="SSC56" s="109"/>
      <c r="SSD56" s="109"/>
      <c r="SSE56" s="109"/>
      <c r="SSF56" s="109"/>
      <c r="SSG56" s="109"/>
      <c r="SSH56" s="109"/>
      <c r="SSI56" s="109"/>
      <c r="SSJ56" s="109"/>
      <c r="SSK56" s="109"/>
      <c r="SSL56" s="109"/>
      <c r="SSM56" s="109"/>
      <c r="SSN56" s="109"/>
      <c r="SSO56" s="109"/>
      <c r="SSP56" s="109"/>
      <c r="SSQ56" s="109"/>
      <c r="SSR56" s="109"/>
      <c r="SSS56" s="109"/>
      <c r="SST56" s="109"/>
      <c r="SSU56" s="109"/>
      <c r="SSV56" s="109"/>
      <c r="SSW56" s="109"/>
      <c r="SSX56" s="109"/>
      <c r="SSY56" s="109"/>
      <c r="SSZ56" s="109"/>
      <c r="STA56" s="109"/>
      <c r="STB56" s="109"/>
      <c r="STC56" s="109"/>
      <c r="STD56" s="109"/>
      <c r="STE56" s="109"/>
      <c r="STF56" s="109"/>
      <c r="STG56" s="109"/>
      <c r="STH56" s="109"/>
      <c r="STI56" s="109"/>
      <c r="STJ56" s="109"/>
      <c r="STK56" s="109"/>
      <c r="STL56" s="109"/>
      <c r="STM56" s="109"/>
      <c r="STN56" s="109"/>
      <c r="STO56" s="109"/>
      <c r="STP56" s="109"/>
      <c r="STQ56" s="109"/>
      <c r="STR56" s="109"/>
      <c r="STS56" s="109"/>
      <c r="STT56" s="109"/>
      <c r="STU56" s="109"/>
      <c r="STV56" s="109"/>
      <c r="STW56" s="109"/>
      <c r="STX56" s="109"/>
      <c r="STY56" s="109"/>
      <c r="STZ56" s="109"/>
      <c r="SUA56" s="109"/>
      <c r="SUB56" s="109"/>
      <c r="SUC56" s="109"/>
      <c r="SUD56" s="109"/>
      <c r="SUE56" s="109"/>
      <c r="SUF56" s="109"/>
      <c r="SUG56" s="109"/>
      <c r="SUH56" s="109"/>
      <c r="SUI56" s="109"/>
      <c r="SUJ56" s="109"/>
      <c r="SUK56" s="109"/>
      <c r="SUL56" s="109"/>
      <c r="SUM56" s="109"/>
      <c r="SUN56" s="109"/>
      <c r="SUO56" s="109"/>
      <c r="SUP56" s="109"/>
      <c r="SUQ56" s="109"/>
      <c r="SUR56" s="109"/>
      <c r="SUS56" s="109"/>
      <c r="SUT56" s="109"/>
      <c r="SUU56" s="109"/>
      <c r="SUV56" s="109"/>
      <c r="SUW56" s="109"/>
      <c r="SUX56" s="109"/>
      <c r="SUY56" s="109"/>
      <c r="SUZ56" s="109"/>
      <c r="SVA56" s="109"/>
      <c r="SVB56" s="109"/>
      <c r="SVC56" s="109"/>
      <c r="SVD56" s="109"/>
      <c r="SVE56" s="109"/>
      <c r="SVF56" s="109"/>
      <c r="SVG56" s="109"/>
      <c r="SVH56" s="109"/>
      <c r="SVI56" s="109"/>
      <c r="SVJ56" s="109"/>
      <c r="SVK56" s="109"/>
      <c r="SVL56" s="109"/>
      <c r="SVM56" s="109"/>
      <c r="SVN56" s="109"/>
      <c r="SVO56" s="109"/>
      <c r="SVP56" s="109"/>
      <c r="SVQ56" s="109"/>
      <c r="SVR56" s="109"/>
      <c r="SVS56" s="109"/>
      <c r="SVT56" s="109"/>
      <c r="SVU56" s="109"/>
      <c r="SVV56" s="109"/>
      <c r="SVW56" s="109"/>
      <c r="SVX56" s="109"/>
      <c r="SVY56" s="109"/>
      <c r="SVZ56" s="109"/>
      <c r="SWA56" s="109"/>
      <c r="SWB56" s="109"/>
      <c r="SWC56" s="109"/>
      <c r="SWD56" s="109"/>
      <c r="SWE56" s="109"/>
      <c r="SWF56" s="109"/>
      <c r="SWG56" s="109"/>
      <c r="SWH56" s="109"/>
      <c r="SWI56" s="109"/>
      <c r="SWJ56" s="109"/>
      <c r="SWK56" s="109"/>
      <c r="SWL56" s="109"/>
      <c r="SWM56" s="109"/>
      <c r="SWN56" s="109"/>
      <c r="SWO56" s="109"/>
      <c r="SWP56" s="109"/>
      <c r="SWQ56" s="109"/>
      <c r="SWR56" s="109"/>
      <c r="SWS56" s="109"/>
      <c r="SWT56" s="109"/>
      <c r="SWU56" s="109"/>
      <c r="SWV56" s="109"/>
      <c r="SWW56" s="109"/>
      <c r="SWX56" s="109"/>
      <c r="SWY56" s="109"/>
      <c r="SWZ56" s="109"/>
      <c r="SXA56" s="109"/>
      <c r="SXB56" s="109"/>
      <c r="SXC56" s="109"/>
      <c r="SXD56" s="109"/>
      <c r="SXE56" s="109"/>
      <c r="SXF56" s="109"/>
      <c r="SXG56" s="109"/>
      <c r="SXH56" s="109"/>
      <c r="SXI56" s="109"/>
      <c r="SXJ56" s="109"/>
      <c r="SXK56" s="109"/>
      <c r="SXL56" s="109"/>
      <c r="SXM56" s="109"/>
      <c r="SXN56" s="109"/>
      <c r="SXO56" s="109"/>
      <c r="SXP56" s="109"/>
      <c r="SXQ56" s="109"/>
      <c r="SXR56" s="109"/>
      <c r="SXS56" s="109"/>
      <c r="SXT56" s="109"/>
      <c r="SXU56" s="109"/>
      <c r="SXV56" s="109"/>
      <c r="SXW56" s="109"/>
      <c r="SXX56" s="109"/>
      <c r="SXY56" s="109"/>
      <c r="SXZ56" s="109"/>
      <c r="SYA56" s="109"/>
      <c r="SYB56" s="109"/>
      <c r="SYC56" s="109"/>
      <c r="SYD56" s="109"/>
      <c r="SYE56" s="109"/>
      <c r="SYF56" s="109"/>
      <c r="SYG56" s="109"/>
      <c r="SYH56" s="109"/>
      <c r="SYI56" s="109"/>
      <c r="SYJ56" s="109"/>
      <c r="SYK56" s="109"/>
      <c r="SYL56" s="109"/>
      <c r="SYM56" s="109"/>
      <c r="SYN56" s="109"/>
      <c r="SYO56" s="109"/>
      <c r="SYP56" s="109"/>
      <c r="SYQ56" s="109"/>
      <c r="SYR56" s="109"/>
      <c r="SYS56" s="109"/>
      <c r="SYT56" s="109"/>
      <c r="SYU56" s="109"/>
      <c r="SYV56" s="109"/>
      <c r="SYW56" s="109"/>
      <c r="SYX56" s="109"/>
      <c r="SYY56" s="109"/>
      <c r="SYZ56" s="109"/>
      <c r="SZA56" s="109"/>
      <c r="SZB56" s="109"/>
      <c r="SZC56" s="109"/>
      <c r="SZD56" s="109"/>
      <c r="SZE56" s="109"/>
      <c r="SZF56" s="109"/>
      <c r="SZG56" s="109"/>
      <c r="SZH56" s="109"/>
      <c r="SZI56" s="109"/>
      <c r="SZJ56" s="109"/>
      <c r="SZK56" s="109"/>
      <c r="SZL56" s="109"/>
      <c r="SZM56" s="109"/>
      <c r="SZN56" s="109"/>
      <c r="SZO56" s="109"/>
      <c r="SZP56" s="109"/>
      <c r="SZQ56" s="109"/>
      <c r="SZR56" s="109"/>
      <c r="SZS56" s="109"/>
      <c r="SZT56" s="109"/>
      <c r="SZU56" s="109"/>
      <c r="SZV56" s="109"/>
      <c r="SZW56" s="109"/>
      <c r="SZX56" s="109"/>
      <c r="SZY56" s="109"/>
      <c r="SZZ56" s="109"/>
      <c r="TAA56" s="109"/>
      <c r="TAB56" s="109"/>
      <c r="TAC56" s="109"/>
      <c r="TAD56" s="109"/>
      <c r="TAE56" s="109"/>
      <c r="TAF56" s="109"/>
      <c r="TAG56" s="109"/>
      <c r="TAH56" s="109"/>
      <c r="TAI56" s="109"/>
      <c r="TAJ56" s="109"/>
      <c r="TAK56" s="109"/>
      <c r="TAL56" s="109"/>
      <c r="TAM56" s="109"/>
      <c r="TAN56" s="109"/>
      <c r="TAO56" s="109"/>
      <c r="TAP56" s="109"/>
      <c r="TAQ56" s="109"/>
      <c r="TAR56" s="109"/>
      <c r="TAS56" s="109"/>
      <c r="TAT56" s="109"/>
      <c r="TAU56" s="109"/>
      <c r="TAV56" s="109"/>
      <c r="TAW56" s="109"/>
      <c r="TAX56" s="109"/>
      <c r="TAY56" s="109"/>
      <c r="TAZ56" s="109"/>
      <c r="TBA56" s="109"/>
      <c r="TBB56" s="109"/>
      <c r="TBC56" s="109"/>
      <c r="TBD56" s="109"/>
      <c r="TBE56" s="109"/>
      <c r="TBF56" s="109"/>
      <c r="TBG56" s="109"/>
      <c r="TBH56" s="109"/>
      <c r="TBI56" s="109"/>
      <c r="TBJ56" s="109"/>
      <c r="TBK56" s="109"/>
      <c r="TBL56" s="109"/>
      <c r="TBM56" s="109"/>
      <c r="TBN56" s="109"/>
      <c r="TBO56" s="109"/>
      <c r="TBP56" s="109"/>
      <c r="TBQ56" s="109"/>
      <c r="TBR56" s="109"/>
      <c r="TBS56" s="109"/>
      <c r="TBT56" s="109"/>
      <c r="TBU56" s="109"/>
      <c r="TBV56" s="109"/>
      <c r="TBW56" s="109"/>
      <c r="TBX56" s="109"/>
      <c r="TBY56" s="109"/>
      <c r="TBZ56" s="109"/>
      <c r="TCA56" s="109"/>
      <c r="TCB56" s="109"/>
      <c r="TCC56" s="109"/>
      <c r="TCD56" s="109"/>
      <c r="TCE56" s="109"/>
      <c r="TCF56" s="109"/>
      <c r="TCG56" s="109"/>
      <c r="TCH56" s="109"/>
      <c r="TCI56" s="109"/>
      <c r="TCJ56" s="109"/>
      <c r="TCK56" s="109"/>
      <c r="TCL56" s="109"/>
      <c r="TCM56" s="109"/>
      <c r="TCN56" s="109"/>
      <c r="TCO56" s="109"/>
      <c r="TCP56" s="109"/>
      <c r="TCQ56" s="109"/>
      <c r="TCR56" s="109"/>
      <c r="TCS56" s="109"/>
      <c r="TCT56" s="109"/>
      <c r="TCU56" s="109"/>
      <c r="TCV56" s="109"/>
      <c r="TCW56" s="109"/>
      <c r="TCX56" s="109"/>
      <c r="TCY56" s="109"/>
      <c r="TCZ56" s="109"/>
      <c r="TDA56" s="109"/>
      <c r="TDB56" s="109"/>
      <c r="TDC56" s="109"/>
      <c r="TDD56" s="109"/>
      <c r="TDE56" s="109"/>
      <c r="TDF56" s="109"/>
      <c r="TDG56" s="109"/>
      <c r="TDH56" s="109"/>
      <c r="TDI56" s="109"/>
      <c r="TDJ56" s="109"/>
      <c r="TDK56" s="109"/>
      <c r="TDL56" s="109"/>
      <c r="TDM56" s="109"/>
      <c r="TDN56" s="109"/>
      <c r="TDO56" s="109"/>
      <c r="TDP56" s="109"/>
      <c r="TDQ56" s="109"/>
      <c r="TDR56" s="109"/>
      <c r="TDS56" s="109"/>
      <c r="TDT56" s="109"/>
      <c r="TDU56" s="109"/>
      <c r="TDV56" s="109"/>
      <c r="TDW56" s="109"/>
      <c r="TDX56" s="109"/>
      <c r="TDY56" s="109"/>
      <c r="TDZ56" s="109"/>
      <c r="TEA56" s="109"/>
      <c r="TEB56" s="109"/>
      <c r="TEC56" s="109"/>
      <c r="TED56" s="109"/>
      <c r="TEE56" s="109"/>
      <c r="TEF56" s="109"/>
      <c r="TEG56" s="109"/>
      <c r="TEH56" s="109"/>
      <c r="TEI56" s="109"/>
      <c r="TEJ56" s="109"/>
      <c r="TEK56" s="109"/>
      <c r="TEL56" s="109"/>
      <c r="TEM56" s="109"/>
      <c r="TEN56" s="109"/>
      <c r="TEO56" s="109"/>
      <c r="TEP56" s="109"/>
      <c r="TEQ56" s="109"/>
      <c r="TER56" s="109"/>
      <c r="TES56" s="109"/>
      <c r="TET56" s="109"/>
      <c r="TEU56" s="109"/>
      <c r="TEV56" s="109"/>
      <c r="TEW56" s="109"/>
      <c r="TEX56" s="109"/>
      <c r="TEY56" s="109"/>
      <c r="TEZ56" s="109"/>
      <c r="TFA56" s="109"/>
      <c r="TFB56" s="109"/>
      <c r="TFC56" s="109"/>
      <c r="TFD56" s="109"/>
      <c r="TFE56" s="109"/>
      <c r="TFF56" s="109"/>
      <c r="TFG56" s="109"/>
      <c r="TFH56" s="109"/>
      <c r="TFI56" s="109"/>
      <c r="TFJ56" s="109"/>
      <c r="TFK56" s="109"/>
      <c r="TFL56" s="109"/>
      <c r="TFM56" s="109"/>
      <c r="TFN56" s="109"/>
      <c r="TFO56" s="109"/>
      <c r="TFP56" s="109"/>
      <c r="TFQ56" s="109"/>
      <c r="TFR56" s="109"/>
      <c r="TFS56" s="109"/>
      <c r="TFT56" s="109"/>
      <c r="TFU56" s="109"/>
      <c r="TFV56" s="109"/>
      <c r="TFW56" s="109"/>
      <c r="TFX56" s="109"/>
      <c r="TFY56" s="109"/>
      <c r="TFZ56" s="109"/>
      <c r="TGA56" s="109"/>
      <c r="TGB56" s="109"/>
      <c r="TGC56" s="109"/>
      <c r="TGD56" s="109"/>
      <c r="TGE56" s="109"/>
      <c r="TGF56" s="109"/>
      <c r="TGG56" s="109"/>
      <c r="TGH56" s="109"/>
      <c r="TGI56" s="109"/>
      <c r="TGJ56" s="109"/>
      <c r="TGK56" s="109"/>
      <c r="TGL56" s="109"/>
      <c r="TGM56" s="109"/>
      <c r="TGN56" s="109"/>
      <c r="TGO56" s="109"/>
      <c r="TGP56" s="109"/>
      <c r="TGQ56" s="109"/>
      <c r="TGR56" s="109"/>
      <c r="TGS56" s="109"/>
      <c r="TGT56" s="109"/>
      <c r="TGU56" s="109"/>
      <c r="TGV56" s="109"/>
      <c r="TGW56" s="109"/>
      <c r="TGX56" s="109"/>
      <c r="TGY56" s="109"/>
      <c r="TGZ56" s="109"/>
      <c r="THA56" s="109"/>
      <c r="THB56" s="109"/>
      <c r="THC56" s="109"/>
      <c r="THD56" s="109"/>
      <c r="THE56" s="109"/>
      <c r="THF56" s="109"/>
      <c r="THG56" s="109"/>
      <c r="THH56" s="109"/>
      <c r="THI56" s="109"/>
      <c r="THJ56" s="109"/>
      <c r="THK56" s="109"/>
      <c r="THL56" s="109"/>
      <c r="THM56" s="109"/>
      <c r="THN56" s="109"/>
      <c r="THO56" s="109"/>
      <c r="THP56" s="109"/>
      <c r="THQ56" s="109"/>
      <c r="THR56" s="109"/>
      <c r="THS56" s="109"/>
      <c r="THT56" s="109"/>
      <c r="THU56" s="109"/>
      <c r="THV56" s="109"/>
      <c r="THW56" s="109"/>
      <c r="THX56" s="109"/>
      <c r="THY56" s="109"/>
      <c r="THZ56" s="109"/>
      <c r="TIA56" s="109"/>
      <c r="TIB56" s="109"/>
      <c r="TIC56" s="109"/>
      <c r="TID56" s="109"/>
      <c r="TIE56" s="109"/>
      <c r="TIF56" s="109"/>
      <c r="TIG56" s="109"/>
      <c r="TIH56" s="109"/>
      <c r="TII56" s="109"/>
      <c r="TIJ56" s="109"/>
      <c r="TIK56" s="109"/>
      <c r="TIL56" s="109"/>
      <c r="TIM56" s="109"/>
      <c r="TIN56" s="109"/>
      <c r="TIO56" s="109"/>
      <c r="TIP56" s="109"/>
      <c r="TIQ56" s="109"/>
      <c r="TIR56" s="109"/>
      <c r="TIS56" s="109"/>
      <c r="TIT56" s="109"/>
      <c r="TIU56" s="109"/>
      <c r="TIV56" s="109"/>
      <c r="TIW56" s="109"/>
      <c r="TIX56" s="109"/>
      <c r="TIY56" s="109"/>
      <c r="TIZ56" s="109"/>
      <c r="TJA56" s="109"/>
      <c r="TJB56" s="109"/>
      <c r="TJC56" s="109"/>
      <c r="TJD56" s="109"/>
      <c r="TJE56" s="109"/>
      <c r="TJF56" s="109"/>
      <c r="TJG56" s="109"/>
      <c r="TJH56" s="109"/>
      <c r="TJI56" s="109"/>
      <c r="TJJ56" s="109"/>
      <c r="TJK56" s="109"/>
      <c r="TJL56" s="109"/>
      <c r="TJM56" s="109"/>
      <c r="TJN56" s="109"/>
      <c r="TJO56" s="109"/>
      <c r="TJP56" s="109"/>
      <c r="TJQ56" s="109"/>
      <c r="TJR56" s="109"/>
      <c r="TJS56" s="109"/>
      <c r="TJT56" s="109"/>
      <c r="TJU56" s="109"/>
      <c r="TJV56" s="109"/>
      <c r="TJW56" s="109"/>
      <c r="TJX56" s="109"/>
      <c r="TJY56" s="109"/>
      <c r="TJZ56" s="109"/>
      <c r="TKA56" s="109"/>
      <c r="TKB56" s="109"/>
      <c r="TKC56" s="109"/>
      <c r="TKD56" s="109"/>
      <c r="TKE56" s="109"/>
      <c r="TKF56" s="109"/>
      <c r="TKG56" s="109"/>
      <c r="TKH56" s="109"/>
      <c r="TKI56" s="109"/>
      <c r="TKJ56" s="109"/>
      <c r="TKK56" s="109"/>
      <c r="TKL56" s="109"/>
      <c r="TKM56" s="109"/>
      <c r="TKN56" s="109"/>
      <c r="TKO56" s="109"/>
      <c r="TKP56" s="109"/>
      <c r="TKQ56" s="109"/>
      <c r="TKR56" s="109"/>
      <c r="TKS56" s="109"/>
      <c r="TKT56" s="109"/>
      <c r="TKU56" s="109"/>
      <c r="TKV56" s="109"/>
      <c r="TKW56" s="109"/>
      <c r="TKX56" s="109"/>
      <c r="TKY56" s="109"/>
      <c r="TKZ56" s="109"/>
      <c r="TLA56" s="109"/>
      <c r="TLB56" s="109"/>
      <c r="TLC56" s="109"/>
      <c r="TLD56" s="109"/>
      <c r="TLE56" s="109"/>
      <c r="TLF56" s="109"/>
      <c r="TLG56" s="109"/>
      <c r="TLH56" s="109"/>
      <c r="TLI56" s="109"/>
      <c r="TLJ56" s="109"/>
      <c r="TLK56" s="109"/>
      <c r="TLL56" s="109"/>
      <c r="TLM56" s="109"/>
      <c r="TLN56" s="109"/>
      <c r="TLO56" s="109"/>
      <c r="TLP56" s="109"/>
      <c r="TLQ56" s="109"/>
      <c r="TLR56" s="109"/>
      <c r="TLS56" s="109"/>
      <c r="TLT56" s="109"/>
      <c r="TLU56" s="109"/>
      <c r="TLV56" s="109"/>
      <c r="TLW56" s="109"/>
      <c r="TLX56" s="109"/>
      <c r="TLY56" s="109"/>
      <c r="TLZ56" s="109"/>
      <c r="TMA56" s="109"/>
      <c r="TMB56" s="109"/>
      <c r="TMC56" s="109"/>
      <c r="TMD56" s="109"/>
      <c r="TME56" s="109"/>
      <c r="TMF56" s="109"/>
      <c r="TMG56" s="109"/>
      <c r="TMH56" s="109"/>
      <c r="TMI56" s="109"/>
      <c r="TMJ56" s="109"/>
      <c r="TMK56" s="109"/>
      <c r="TML56" s="109"/>
      <c r="TMM56" s="109"/>
      <c r="TMN56" s="109"/>
      <c r="TMO56" s="109"/>
      <c r="TMP56" s="109"/>
      <c r="TMQ56" s="109"/>
      <c r="TMR56" s="109"/>
      <c r="TMS56" s="109"/>
      <c r="TMT56" s="109"/>
      <c r="TMU56" s="109"/>
      <c r="TMV56" s="109"/>
      <c r="TMW56" s="109"/>
      <c r="TMX56" s="109"/>
      <c r="TMY56" s="109"/>
      <c r="TMZ56" s="109"/>
      <c r="TNA56" s="109"/>
      <c r="TNB56" s="109"/>
      <c r="TNC56" s="109"/>
      <c r="TND56" s="109"/>
      <c r="TNE56" s="109"/>
      <c r="TNF56" s="109"/>
      <c r="TNG56" s="109"/>
      <c r="TNH56" s="109"/>
      <c r="TNI56" s="109"/>
      <c r="TNJ56" s="109"/>
      <c r="TNK56" s="109"/>
      <c r="TNL56" s="109"/>
      <c r="TNM56" s="109"/>
      <c r="TNN56" s="109"/>
      <c r="TNO56" s="109"/>
      <c r="TNP56" s="109"/>
      <c r="TNQ56" s="109"/>
      <c r="TNR56" s="109"/>
      <c r="TNS56" s="109"/>
      <c r="TNT56" s="109"/>
      <c r="TNU56" s="109"/>
      <c r="TNV56" s="109"/>
      <c r="TNW56" s="109"/>
      <c r="TNX56" s="109"/>
      <c r="TNY56" s="109"/>
      <c r="TNZ56" s="109"/>
      <c r="TOA56" s="109"/>
      <c r="TOB56" s="109"/>
      <c r="TOC56" s="109"/>
      <c r="TOD56" s="109"/>
      <c r="TOE56" s="109"/>
      <c r="TOF56" s="109"/>
      <c r="TOG56" s="109"/>
      <c r="TOH56" s="109"/>
      <c r="TOI56" s="109"/>
      <c r="TOJ56" s="109"/>
      <c r="TOK56" s="109"/>
      <c r="TOL56" s="109"/>
      <c r="TOM56" s="109"/>
      <c r="TON56" s="109"/>
      <c r="TOO56" s="109"/>
      <c r="TOP56" s="109"/>
      <c r="TOQ56" s="109"/>
      <c r="TOR56" s="109"/>
      <c r="TOS56" s="109"/>
      <c r="TOT56" s="109"/>
      <c r="TOU56" s="109"/>
      <c r="TOV56" s="109"/>
      <c r="TOW56" s="109"/>
      <c r="TOX56" s="109"/>
      <c r="TOY56" s="109"/>
      <c r="TOZ56" s="109"/>
      <c r="TPA56" s="109"/>
      <c r="TPB56" s="109"/>
      <c r="TPC56" s="109"/>
      <c r="TPD56" s="109"/>
      <c r="TPE56" s="109"/>
      <c r="TPF56" s="109"/>
      <c r="TPG56" s="109"/>
      <c r="TPH56" s="109"/>
      <c r="TPI56" s="109"/>
      <c r="TPJ56" s="109"/>
      <c r="TPK56" s="109"/>
      <c r="TPL56" s="109"/>
      <c r="TPM56" s="109"/>
      <c r="TPN56" s="109"/>
      <c r="TPO56" s="109"/>
      <c r="TPP56" s="109"/>
      <c r="TPQ56" s="109"/>
      <c r="TPR56" s="109"/>
      <c r="TPS56" s="109"/>
      <c r="TPT56" s="109"/>
      <c r="TPU56" s="109"/>
      <c r="TPV56" s="109"/>
      <c r="TPW56" s="109"/>
      <c r="TPX56" s="109"/>
      <c r="TPY56" s="109"/>
      <c r="TPZ56" s="109"/>
      <c r="TQA56" s="109"/>
      <c r="TQB56" s="109"/>
      <c r="TQC56" s="109"/>
      <c r="TQD56" s="109"/>
      <c r="TQE56" s="109"/>
      <c r="TQF56" s="109"/>
      <c r="TQG56" s="109"/>
      <c r="TQH56" s="109"/>
      <c r="TQI56" s="109"/>
      <c r="TQJ56" s="109"/>
      <c r="TQK56" s="109"/>
      <c r="TQL56" s="109"/>
      <c r="TQM56" s="109"/>
      <c r="TQN56" s="109"/>
      <c r="TQO56" s="109"/>
      <c r="TQP56" s="109"/>
      <c r="TQQ56" s="109"/>
      <c r="TQR56" s="109"/>
      <c r="TQS56" s="109"/>
      <c r="TQT56" s="109"/>
      <c r="TQU56" s="109"/>
      <c r="TQV56" s="109"/>
      <c r="TQW56" s="109"/>
      <c r="TQX56" s="109"/>
      <c r="TQY56" s="109"/>
      <c r="TQZ56" s="109"/>
      <c r="TRA56" s="109"/>
      <c r="TRB56" s="109"/>
      <c r="TRC56" s="109"/>
      <c r="TRD56" s="109"/>
      <c r="TRE56" s="109"/>
      <c r="TRF56" s="109"/>
      <c r="TRG56" s="109"/>
      <c r="TRH56" s="109"/>
      <c r="TRI56" s="109"/>
      <c r="TRJ56" s="109"/>
      <c r="TRK56" s="109"/>
      <c r="TRL56" s="109"/>
      <c r="TRM56" s="109"/>
      <c r="TRN56" s="109"/>
      <c r="TRO56" s="109"/>
      <c r="TRP56" s="109"/>
      <c r="TRQ56" s="109"/>
      <c r="TRR56" s="109"/>
      <c r="TRS56" s="109"/>
      <c r="TRT56" s="109"/>
      <c r="TRU56" s="109"/>
      <c r="TRV56" s="109"/>
      <c r="TRW56" s="109"/>
      <c r="TRX56" s="109"/>
      <c r="TRY56" s="109"/>
      <c r="TRZ56" s="109"/>
      <c r="TSA56" s="109"/>
      <c r="TSB56" s="109"/>
      <c r="TSC56" s="109"/>
      <c r="TSD56" s="109"/>
      <c r="TSE56" s="109"/>
      <c r="TSF56" s="109"/>
      <c r="TSG56" s="109"/>
      <c r="TSH56" s="109"/>
      <c r="TSI56" s="109"/>
      <c r="TSJ56" s="109"/>
      <c r="TSK56" s="109"/>
      <c r="TSL56" s="109"/>
      <c r="TSM56" s="109"/>
      <c r="TSN56" s="109"/>
      <c r="TSO56" s="109"/>
      <c r="TSP56" s="109"/>
      <c r="TSQ56" s="109"/>
      <c r="TSR56" s="109"/>
      <c r="TSS56" s="109"/>
      <c r="TST56" s="109"/>
      <c r="TSU56" s="109"/>
      <c r="TSV56" s="109"/>
      <c r="TSW56" s="109"/>
      <c r="TSX56" s="109"/>
      <c r="TSY56" s="109"/>
      <c r="TSZ56" s="109"/>
      <c r="TTA56" s="109"/>
      <c r="TTB56" s="109"/>
      <c r="TTC56" s="109"/>
      <c r="TTD56" s="109"/>
      <c r="TTE56" s="109"/>
      <c r="TTF56" s="109"/>
      <c r="TTG56" s="109"/>
      <c r="TTH56" s="109"/>
      <c r="TTI56" s="109"/>
      <c r="TTJ56" s="109"/>
      <c r="TTK56" s="109"/>
      <c r="TTL56" s="109"/>
      <c r="TTM56" s="109"/>
      <c r="TTN56" s="109"/>
      <c r="TTO56" s="109"/>
      <c r="TTP56" s="109"/>
      <c r="TTQ56" s="109"/>
      <c r="TTR56" s="109"/>
      <c r="TTS56" s="109"/>
      <c r="TTT56" s="109"/>
      <c r="TTU56" s="109"/>
      <c r="TTV56" s="109"/>
      <c r="TTW56" s="109"/>
      <c r="TTX56" s="109"/>
      <c r="TTY56" s="109"/>
      <c r="TTZ56" s="109"/>
      <c r="TUA56" s="109"/>
      <c r="TUB56" s="109"/>
      <c r="TUC56" s="109"/>
      <c r="TUD56" s="109"/>
      <c r="TUE56" s="109"/>
      <c r="TUF56" s="109"/>
      <c r="TUG56" s="109"/>
      <c r="TUH56" s="109"/>
      <c r="TUI56" s="109"/>
      <c r="TUJ56" s="109"/>
      <c r="TUK56" s="109"/>
      <c r="TUL56" s="109"/>
      <c r="TUM56" s="109"/>
      <c r="TUN56" s="109"/>
      <c r="TUO56" s="109"/>
      <c r="TUP56" s="109"/>
      <c r="TUQ56" s="109"/>
      <c r="TUR56" s="109"/>
      <c r="TUS56" s="109"/>
      <c r="TUT56" s="109"/>
      <c r="TUU56" s="109"/>
      <c r="TUV56" s="109"/>
      <c r="TUW56" s="109"/>
      <c r="TUX56" s="109"/>
      <c r="TUY56" s="109"/>
      <c r="TUZ56" s="109"/>
      <c r="TVA56" s="109"/>
      <c r="TVB56" s="109"/>
      <c r="TVC56" s="109"/>
      <c r="TVD56" s="109"/>
      <c r="TVE56" s="109"/>
      <c r="TVF56" s="109"/>
      <c r="TVG56" s="109"/>
      <c r="TVH56" s="109"/>
      <c r="TVI56" s="109"/>
      <c r="TVJ56" s="109"/>
      <c r="TVK56" s="109"/>
      <c r="TVL56" s="109"/>
      <c r="TVM56" s="109"/>
      <c r="TVN56" s="109"/>
      <c r="TVO56" s="109"/>
      <c r="TVP56" s="109"/>
      <c r="TVQ56" s="109"/>
      <c r="TVR56" s="109"/>
      <c r="TVS56" s="109"/>
      <c r="TVT56" s="109"/>
      <c r="TVU56" s="109"/>
      <c r="TVV56" s="109"/>
      <c r="TVW56" s="109"/>
      <c r="TVX56" s="109"/>
      <c r="TVY56" s="109"/>
      <c r="TVZ56" s="109"/>
      <c r="TWA56" s="109"/>
      <c r="TWB56" s="109"/>
      <c r="TWC56" s="109"/>
      <c r="TWD56" s="109"/>
      <c r="TWE56" s="109"/>
      <c r="TWF56" s="109"/>
      <c r="TWG56" s="109"/>
      <c r="TWH56" s="109"/>
      <c r="TWI56" s="109"/>
      <c r="TWJ56" s="109"/>
      <c r="TWK56" s="109"/>
      <c r="TWL56" s="109"/>
      <c r="TWM56" s="109"/>
      <c r="TWN56" s="109"/>
      <c r="TWO56" s="109"/>
      <c r="TWP56" s="109"/>
      <c r="TWQ56" s="109"/>
      <c r="TWR56" s="109"/>
      <c r="TWS56" s="109"/>
      <c r="TWT56" s="109"/>
      <c r="TWU56" s="109"/>
      <c r="TWV56" s="109"/>
      <c r="TWW56" s="109"/>
      <c r="TWX56" s="109"/>
      <c r="TWY56" s="109"/>
      <c r="TWZ56" s="109"/>
      <c r="TXA56" s="109"/>
      <c r="TXB56" s="109"/>
      <c r="TXC56" s="109"/>
      <c r="TXD56" s="109"/>
      <c r="TXE56" s="109"/>
      <c r="TXF56" s="109"/>
      <c r="TXG56" s="109"/>
      <c r="TXH56" s="109"/>
      <c r="TXI56" s="109"/>
      <c r="TXJ56" s="109"/>
      <c r="TXK56" s="109"/>
      <c r="TXL56" s="109"/>
      <c r="TXM56" s="109"/>
      <c r="TXN56" s="109"/>
      <c r="TXO56" s="109"/>
      <c r="TXP56" s="109"/>
      <c r="TXQ56" s="109"/>
      <c r="TXR56" s="109"/>
      <c r="TXS56" s="109"/>
      <c r="TXT56" s="109"/>
      <c r="TXU56" s="109"/>
      <c r="TXV56" s="109"/>
      <c r="TXW56" s="109"/>
      <c r="TXX56" s="109"/>
      <c r="TXY56" s="109"/>
      <c r="TXZ56" s="109"/>
      <c r="TYA56" s="109"/>
      <c r="TYB56" s="109"/>
      <c r="TYC56" s="109"/>
      <c r="TYD56" s="109"/>
      <c r="TYE56" s="109"/>
      <c r="TYF56" s="109"/>
      <c r="TYG56" s="109"/>
      <c r="TYH56" s="109"/>
      <c r="TYI56" s="109"/>
      <c r="TYJ56" s="109"/>
      <c r="TYK56" s="109"/>
      <c r="TYL56" s="109"/>
      <c r="TYM56" s="109"/>
      <c r="TYN56" s="109"/>
      <c r="TYO56" s="109"/>
      <c r="TYP56" s="109"/>
      <c r="TYQ56" s="109"/>
      <c r="TYR56" s="109"/>
      <c r="TYS56" s="109"/>
      <c r="TYT56" s="109"/>
      <c r="TYU56" s="109"/>
      <c r="TYV56" s="109"/>
      <c r="TYW56" s="109"/>
      <c r="TYX56" s="109"/>
      <c r="TYY56" s="109"/>
      <c r="TYZ56" s="109"/>
      <c r="TZA56" s="109"/>
      <c r="TZB56" s="109"/>
      <c r="TZC56" s="109"/>
      <c r="TZD56" s="109"/>
      <c r="TZE56" s="109"/>
      <c r="TZF56" s="109"/>
      <c r="TZG56" s="109"/>
      <c r="TZH56" s="109"/>
      <c r="TZI56" s="109"/>
      <c r="TZJ56" s="109"/>
      <c r="TZK56" s="109"/>
      <c r="TZL56" s="109"/>
      <c r="TZM56" s="109"/>
      <c r="TZN56" s="109"/>
      <c r="TZO56" s="109"/>
      <c r="TZP56" s="109"/>
      <c r="TZQ56" s="109"/>
      <c r="TZR56" s="109"/>
      <c r="TZS56" s="109"/>
      <c r="TZT56" s="109"/>
      <c r="TZU56" s="109"/>
      <c r="TZV56" s="109"/>
      <c r="TZW56" s="109"/>
      <c r="TZX56" s="109"/>
      <c r="TZY56" s="109"/>
      <c r="TZZ56" s="109"/>
      <c r="UAA56" s="109"/>
      <c r="UAB56" s="109"/>
      <c r="UAC56" s="109"/>
      <c r="UAD56" s="109"/>
      <c r="UAE56" s="109"/>
      <c r="UAF56" s="109"/>
      <c r="UAG56" s="109"/>
      <c r="UAH56" s="109"/>
      <c r="UAI56" s="109"/>
      <c r="UAJ56" s="109"/>
      <c r="UAK56" s="109"/>
      <c r="UAL56" s="109"/>
      <c r="UAM56" s="109"/>
      <c r="UAN56" s="109"/>
      <c r="UAO56" s="109"/>
      <c r="UAP56" s="109"/>
      <c r="UAQ56" s="109"/>
      <c r="UAR56" s="109"/>
      <c r="UAS56" s="109"/>
      <c r="UAT56" s="109"/>
      <c r="UAU56" s="109"/>
      <c r="UAV56" s="109"/>
      <c r="UAW56" s="109"/>
      <c r="UAX56" s="109"/>
      <c r="UAY56" s="109"/>
      <c r="UAZ56" s="109"/>
      <c r="UBA56" s="109"/>
      <c r="UBB56" s="109"/>
      <c r="UBC56" s="109"/>
      <c r="UBD56" s="109"/>
      <c r="UBE56" s="109"/>
      <c r="UBF56" s="109"/>
      <c r="UBG56" s="109"/>
      <c r="UBH56" s="109"/>
      <c r="UBI56" s="109"/>
      <c r="UBJ56" s="109"/>
      <c r="UBK56" s="109"/>
      <c r="UBL56" s="109"/>
      <c r="UBM56" s="109"/>
      <c r="UBN56" s="109"/>
      <c r="UBO56" s="109"/>
      <c r="UBP56" s="109"/>
      <c r="UBQ56" s="109"/>
      <c r="UBR56" s="109"/>
      <c r="UBS56" s="109"/>
      <c r="UBT56" s="109"/>
      <c r="UBU56" s="109"/>
      <c r="UBV56" s="109"/>
      <c r="UBW56" s="109"/>
      <c r="UBX56" s="109"/>
      <c r="UBY56" s="109"/>
      <c r="UBZ56" s="109"/>
      <c r="UCA56" s="109"/>
      <c r="UCB56" s="109"/>
      <c r="UCC56" s="109"/>
      <c r="UCD56" s="109"/>
      <c r="UCE56" s="109"/>
      <c r="UCF56" s="109"/>
      <c r="UCG56" s="109"/>
      <c r="UCH56" s="109"/>
      <c r="UCI56" s="109"/>
      <c r="UCJ56" s="109"/>
      <c r="UCK56" s="109"/>
      <c r="UCL56" s="109"/>
      <c r="UCM56" s="109"/>
      <c r="UCN56" s="109"/>
      <c r="UCO56" s="109"/>
      <c r="UCP56" s="109"/>
      <c r="UCQ56" s="109"/>
      <c r="UCR56" s="109"/>
      <c r="UCS56" s="109"/>
      <c r="UCT56" s="109"/>
      <c r="UCU56" s="109"/>
      <c r="UCV56" s="109"/>
      <c r="UCW56" s="109"/>
      <c r="UCX56" s="109"/>
      <c r="UCY56" s="109"/>
      <c r="UCZ56" s="109"/>
      <c r="UDA56" s="109"/>
      <c r="UDB56" s="109"/>
      <c r="UDC56" s="109"/>
      <c r="UDD56" s="109"/>
      <c r="UDE56" s="109"/>
      <c r="UDF56" s="109"/>
      <c r="UDG56" s="109"/>
      <c r="UDH56" s="109"/>
      <c r="UDI56" s="109"/>
      <c r="UDJ56" s="109"/>
      <c r="UDK56" s="109"/>
      <c r="UDL56" s="109"/>
      <c r="UDM56" s="109"/>
      <c r="UDN56" s="109"/>
      <c r="UDO56" s="109"/>
      <c r="UDP56" s="109"/>
      <c r="UDQ56" s="109"/>
      <c r="UDR56" s="109"/>
      <c r="UDS56" s="109"/>
      <c r="UDT56" s="109"/>
      <c r="UDU56" s="109"/>
      <c r="UDV56" s="109"/>
      <c r="UDW56" s="109"/>
      <c r="UDX56" s="109"/>
      <c r="UDY56" s="109"/>
      <c r="UDZ56" s="109"/>
      <c r="UEA56" s="109"/>
      <c r="UEB56" s="109"/>
      <c r="UEC56" s="109"/>
      <c r="UED56" s="109"/>
      <c r="UEE56" s="109"/>
      <c r="UEF56" s="109"/>
      <c r="UEG56" s="109"/>
      <c r="UEH56" s="109"/>
      <c r="UEI56" s="109"/>
      <c r="UEJ56" s="109"/>
      <c r="UEK56" s="109"/>
      <c r="UEL56" s="109"/>
      <c r="UEM56" s="109"/>
      <c r="UEN56" s="109"/>
      <c r="UEO56" s="109"/>
      <c r="UEP56" s="109"/>
      <c r="UEQ56" s="109"/>
      <c r="UER56" s="109"/>
      <c r="UES56" s="109"/>
      <c r="UET56" s="109"/>
      <c r="UEU56" s="109"/>
      <c r="UEV56" s="109"/>
      <c r="UEW56" s="109"/>
      <c r="UEX56" s="109"/>
      <c r="UEY56" s="109"/>
      <c r="UEZ56" s="109"/>
      <c r="UFA56" s="109"/>
      <c r="UFB56" s="109"/>
      <c r="UFC56" s="109"/>
      <c r="UFD56" s="109"/>
      <c r="UFE56" s="109"/>
      <c r="UFF56" s="109"/>
      <c r="UFG56" s="109"/>
      <c r="UFH56" s="109"/>
      <c r="UFI56" s="109"/>
      <c r="UFJ56" s="109"/>
      <c r="UFK56" s="109"/>
      <c r="UFL56" s="109"/>
      <c r="UFM56" s="109"/>
      <c r="UFN56" s="109"/>
      <c r="UFO56" s="109"/>
      <c r="UFP56" s="109"/>
      <c r="UFQ56" s="109"/>
      <c r="UFR56" s="109"/>
      <c r="UFS56" s="109"/>
      <c r="UFT56" s="109"/>
      <c r="UFU56" s="109"/>
      <c r="UFV56" s="109"/>
      <c r="UFW56" s="109"/>
      <c r="UFX56" s="109"/>
      <c r="UFY56" s="109"/>
      <c r="UFZ56" s="109"/>
      <c r="UGA56" s="109"/>
      <c r="UGB56" s="109"/>
      <c r="UGC56" s="109"/>
      <c r="UGD56" s="109"/>
      <c r="UGE56" s="109"/>
      <c r="UGF56" s="109"/>
      <c r="UGG56" s="109"/>
      <c r="UGH56" s="109"/>
      <c r="UGI56" s="109"/>
      <c r="UGJ56" s="109"/>
      <c r="UGK56" s="109"/>
      <c r="UGL56" s="109"/>
      <c r="UGM56" s="109"/>
      <c r="UGN56" s="109"/>
      <c r="UGO56" s="109"/>
      <c r="UGP56" s="109"/>
      <c r="UGQ56" s="109"/>
      <c r="UGR56" s="109"/>
      <c r="UGS56" s="109"/>
      <c r="UGT56" s="109"/>
      <c r="UGU56" s="109"/>
      <c r="UGV56" s="109"/>
      <c r="UGW56" s="109"/>
      <c r="UGX56" s="109"/>
      <c r="UGY56" s="109"/>
      <c r="UGZ56" s="109"/>
      <c r="UHA56" s="109"/>
      <c r="UHB56" s="109"/>
      <c r="UHC56" s="109"/>
      <c r="UHD56" s="109"/>
      <c r="UHE56" s="109"/>
      <c r="UHF56" s="109"/>
      <c r="UHG56" s="109"/>
      <c r="UHH56" s="109"/>
      <c r="UHI56" s="109"/>
      <c r="UHJ56" s="109"/>
      <c r="UHK56" s="109"/>
      <c r="UHL56" s="109"/>
      <c r="UHM56" s="109"/>
      <c r="UHN56" s="109"/>
      <c r="UHO56" s="109"/>
      <c r="UHP56" s="109"/>
      <c r="UHQ56" s="109"/>
      <c r="UHR56" s="109"/>
      <c r="UHS56" s="109"/>
      <c r="UHT56" s="109"/>
      <c r="UHU56" s="109"/>
      <c r="UHV56" s="109"/>
      <c r="UHW56" s="109"/>
      <c r="UHX56" s="109"/>
      <c r="UHY56" s="109"/>
      <c r="UHZ56" s="109"/>
      <c r="UIA56" s="109"/>
      <c r="UIB56" s="109"/>
      <c r="UIC56" s="109"/>
      <c r="UID56" s="109"/>
      <c r="UIE56" s="109"/>
      <c r="UIF56" s="109"/>
      <c r="UIG56" s="109"/>
      <c r="UIH56" s="109"/>
      <c r="UII56" s="109"/>
      <c r="UIJ56" s="109"/>
      <c r="UIK56" s="109"/>
      <c r="UIL56" s="109"/>
      <c r="UIM56" s="109"/>
      <c r="UIN56" s="109"/>
      <c r="UIO56" s="109"/>
      <c r="UIP56" s="109"/>
      <c r="UIQ56" s="109"/>
      <c r="UIR56" s="109"/>
      <c r="UIS56" s="109"/>
      <c r="UIT56" s="109"/>
      <c r="UIU56" s="109"/>
      <c r="UIV56" s="109"/>
      <c r="UIW56" s="109"/>
      <c r="UIX56" s="109"/>
      <c r="UIY56" s="109"/>
      <c r="UIZ56" s="109"/>
      <c r="UJA56" s="109"/>
      <c r="UJB56" s="109"/>
      <c r="UJC56" s="109"/>
      <c r="UJD56" s="109"/>
      <c r="UJE56" s="109"/>
      <c r="UJF56" s="109"/>
      <c r="UJG56" s="109"/>
      <c r="UJH56" s="109"/>
      <c r="UJI56" s="109"/>
      <c r="UJJ56" s="109"/>
      <c r="UJK56" s="109"/>
      <c r="UJL56" s="109"/>
      <c r="UJM56" s="109"/>
      <c r="UJN56" s="109"/>
      <c r="UJO56" s="109"/>
      <c r="UJP56" s="109"/>
      <c r="UJQ56" s="109"/>
      <c r="UJR56" s="109"/>
      <c r="UJS56" s="109"/>
      <c r="UJT56" s="109"/>
      <c r="UJU56" s="109"/>
      <c r="UJV56" s="109"/>
      <c r="UJW56" s="109"/>
      <c r="UJX56" s="109"/>
      <c r="UJY56" s="109"/>
      <c r="UJZ56" s="109"/>
      <c r="UKA56" s="109"/>
      <c r="UKB56" s="109"/>
      <c r="UKC56" s="109"/>
      <c r="UKD56" s="109"/>
      <c r="UKE56" s="109"/>
      <c r="UKF56" s="109"/>
      <c r="UKG56" s="109"/>
      <c r="UKH56" s="109"/>
      <c r="UKI56" s="109"/>
      <c r="UKJ56" s="109"/>
      <c r="UKK56" s="109"/>
      <c r="UKL56" s="109"/>
      <c r="UKM56" s="109"/>
      <c r="UKN56" s="109"/>
      <c r="UKO56" s="109"/>
      <c r="UKP56" s="109"/>
      <c r="UKQ56" s="109"/>
      <c r="UKR56" s="109"/>
      <c r="UKS56" s="109"/>
      <c r="UKT56" s="109"/>
      <c r="UKU56" s="109"/>
      <c r="UKV56" s="109"/>
      <c r="UKW56" s="109"/>
      <c r="UKX56" s="109"/>
      <c r="UKY56" s="109"/>
      <c r="UKZ56" s="109"/>
      <c r="ULA56" s="109"/>
      <c r="ULB56" s="109"/>
      <c r="ULC56" s="109"/>
      <c r="ULD56" s="109"/>
      <c r="ULE56" s="109"/>
      <c r="ULF56" s="109"/>
      <c r="ULG56" s="109"/>
      <c r="ULH56" s="109"/>
      <c r="ULI56" s="109"/>
      <c r="ULJ56" s="109"/>
      <c r="ULK56" s="109"/>
      <c r="ULL56" s="109"/>
      <c r="ULM56" s="109"/>
      <c r="ULN56" s="109"/>
      <c r="ULO56" s="109"/>
      <c r="ULP56" s="109"/>
      <c r="ULQ56" s="109"/>
      <c r="ULR56" s="109"/>
      <c r="ULS56" s="109"/>
      <c r="ULT56" s="109"/>
      <c r="ULU56" s="109"/>
      <c r="ULV56" s="109"/>
      <c r="ULW56" s="109"/>
      <c r="ULX56" s="109"/>
      <c r="ULY56" s="109"/>
      <c r="ULZ56" s="109"/>
      <c r="UMA56" s="109"/>
      <c r="UMB56" s="109"/>
      <c r="UMC56" s="109"/>
      <c r="UMD56" s="109"/>
      <c r="UME56" s="109"/>
      <c r="UMF56" s="109"/>
      <c r="UMG56" s="109"/>
      <c r="UMH56" s="109"/>
      <c r="UMI56" s="109"/>
      <c r="UMJ56" s="109"/>
      <c r="UMK56" s="109"/>
      <c r="UML56" s="109"/>
      <c r="UMM56" s="109"/>
      <c r="UMN56" s="109"/>
      <c r="UMO56" s="109"/>
      <c r="UMP56" s="109"/>
      <c r="UMQ56" s="109"/>
      <c r="UMR56" s="109"/>
      <c r="UMS56" s="109"/>
      <c r="UMT56" s="109"/>
      <c r="UMU56" s="109"/>
      <c r="UMV56" s="109"/>
      <c r="UMW56" s="109"/>
      <c r="UMX56" s="109"/>
      <c r="UMY56" s="109"/>
      <c r="UMZ56" s="109"/>
      <c r="UNA56" s="109"/>
      <c r="UNB56" s="109"/>
      <c r="UNC56" s="109"/>
      <c r="UND56" s="109"/>
      <c r="UNE56" s="109"/>
      <c r="UNF56" s="109"/>
      <c r="UNG56" s="109"/>
      <c r="UNH56" s="109"/>
      <c r="UNI56" s="109"/>
      <c r="UNJ56" s="109"/>
      <c r="UNK56" s="109"/>
      <c r="UNL56" s="109"/>
      <c r="UNM56" s="109"/>
      <c r="UNN56" s="109"/>
      <c r="UNO56" s="109"/>
      <c r="UNP56" s="109"/>
      <c r="UNQ56" s="109"/>
      <c r="UNR56" s="109"/>
      <c r="UNS56" s="109"/>
      <c r="UNT56" s="109"/>
      <c r="UNU56" s="109"/>
      <c r="UNV56" s="109"/>
      <c r="UNW56" s="109"/>
      <c r="UNX56" s="109"/>
      <c r="UNY56" s="109"/>
      <c r="UNZ56" s="109"/>
      <c r="UOA56" s="109"/>
      <c r="UOB56" s="109"/>
      <c r="UOC56" s="109"/>
      <c r="UOD56" s="109"/>
      <c r="UOE56" s="109"/>
      <c r="UOF56" s="109"/>
      <c r="UOG56" s="109"/>
      <c r="UOH56" s="109"/>
      <c r="UOI56" s="109"/>
      <c r="UOJ56" s="109"/>
      <c r="UOK56" s="109"/>
      <c r="UOL56" s="109"/>
      <c r="UOM56" s="109"/>
      <c r="UON56" s="109"/>
      <c r="UOO56" s="109"/>
      <c r="UOP56" s="109"/>
      <c r="UOQ56" s="109"/>
      <c r="UOR56" s="109"/>
      <c r="UOS56" s="109"/>
      <c r="UOT56" s="109"/>
      <c r="UOU56" s="109"/>
      <c r="UOV56" s="109"/>
      <c r="UOW56" s="109"/>
      <c r="UOX56" s="109"/>
      <c r="UOY56" s="109"/>
      <c r="UOZ56" s="109"/>
      <c r="UPA56" s="109"/>
      <c r="UPB56" s="109"/>
      <c r="UPC56" s="109"/>
      <c r="UPD56" s="109"/>
      <c r="UPE56" s="109"/>
      <c r="UPF56" s="109"/>
      <c r="UPG56" s="109"/>
      <c r="UPH56" s="109"/>
      <c r="UPI56" s="109"/>
      <c r="UPJ56" s="109"/>
      <c r="UPK56" s="109"/>
      <c r="UPL56" s="109"/>
      <c r="UPM56" s="109"/>
      <c r="UPN56" s="109"/>
      <c r="UPO56" s="109"/>
      <c r="UPP56" s="109"/>
      <c r="UPQ56" s="109"/>
      <c r="UPR56" s="109"/>
      <c r="UPS56" s="109"/>
      <c r="UPT56" s="109"/>
      <c r="UPU56" s="109"/>
      <c r="UPV56" s="109"/>
      <c r="UPW56" s="109"/>
      <c r="UPX56" s="109"/>
      <c r="UPY56" s="109"/>
      <c r="UPZ56" s="109"/>
      <c r="UQA56" s="109"/>
      <c r="UQB56" s="109"/>
      <c r="UQC56" s="109"/>
      <c r="UQD56" s="109"/>
      <c r="UQE56" s="109"/>
      <c r="UQF56" s="109"/>
      <c r="UQG56" s="109"/>
      <c r="UQH56" s="109"/>
      <c r="UQI56" s="109"/>
      <c r="UQJ56" s="109"/>
      <c r="UQK56" s="109"/>
      <c r="UQL56" s="109"/>
      <c r="UQM56" s="109"/>
      <c r="UQN56" s="109"/>
      <c r="UQO56" s="109"/>
      <c r="UQP56" s="109"/>
      <c r="UQQ56" s="109"/>
      <c r="UQR56" s="109"/>
      <c r="UQS56" s="109"/>
      <c r="UQT56" s="109"/>
      <c r="UQU56" s="109"/>
      <c r="UQV56" s="109"/>
      <c r="UQW56" s="109"/>
      <c r="UQX56" s="109"/>
      <c r="UQY56" s="109"/>
      <c r="UQZ56" s="109"/>
      <c r="URA56" s="109"/>
      <c r="URB56" s="109"/>
      <c r="URC56" s="109"/>
      <c r="URD56" s="109"/>
      <c r="URE56" s="109"/>
      <c r="URF56" s="109"/>
      <c r="URG56" s="109"/>
      <c r="URH56" s="109"/>
      <c r="URI56" s="109"/>
      <c r="URJ56" s="109"/>
      <c r="URK56" s="109"/>
      <c r="URL56" s="109"/>
      <c r="URM56" s="109"/>
      <c r="URN56" s="109"/>
      <c r="URO56" s="109"/>
      <c r="URP56" s="109"/>
      <c r="URQ56" s="109"/>
      <c r="URR56" s="109"/>
      <c r="URS56" s="109"/>
      <c r="URT56" s="109"/>
      <c r="URU56" s="109"/>
      <c r="URV56" s="109"/>
      <c r="URW56" s="109"/>
      <c r="URX56" s="109"/>
      <c r="URY56" s="109"/>
      <c r="URZ56" s="109"/>
      <c r="USA56" s="109"/>
      <c r="USB56" s="109"/>
      <c r="USC56" s="109"/>
      <c r="USD56" s="109"/>
      <c r="USE56" s="109"/>
      <c r="USF56" s="109"/>
      <c r="USG56" s="109"/>
      <c r="USH56" s="109"/>
      <c r="USI56" s="109"/>
      <c r="USJ56" s="109"/>
      <c r="USK56" s="109"/>
      <c r="USL56" s="109"/>
      <c r="USM56" s="109"/>
      <c r="USN56" s="109"/>
      <c r="USO56" s="109"/>
      <c r="USP56" s="109"/>
      <c r="USQ56" s="109"/>
      <c r="USR56" s="109"/>
      <c r="USS56" s="109"/>
      <c r="UST56" s="109"/>
      <c r="USU56" s="109"/>
      <c r="USV56" s="109"/>
      <c r="USW56" s="109"/>
      <c r="USX56" s="109"/>
      <c r="USY56" s="109"/>
      <c r="USZ56" s="109"/>
      <c r="UTA56" s="109"/>
      <c r="UTB56" s="109"/>
      <c r="UTC56" s="109"/>
      <c r="UTD56" s="109"/>
      <c r="UTE56" s="109"/>
      <c r="UTF56" s="109"/>
      <c r="UTG56" s="109"/>
      <c r="UTH56" s="109"/>
      <c r="UTI56" s="109"/>
      <c r="UTJ56" s="109"/>
      <c r="UTK56" s="109"/>
      <c r="UTL56" s="109"/>
      <c r="UTM56" s="109"/>
      <c r="UTN56" s="109"/>
      <c r="UTO56" s="109"/>
      <c r="UTP56" s="109"/>
      <c r="UTQ56" s="109"/>
      <c r="UTR56" s="109"/>
      <c r="UTS56" s="109"/>
      <c r="UTT56" s="109"/>
      <c r="UTU56" s="109"/>
      <c r="UTV56" s="109"/>
      <c r="UTW56" s="109"/>
      <c r="UTX56" s="109"/>
      <c r="UTY56" s="109"/>
      <c r="UTZ56" s="109"/>
      <c r="UUA56" s="109"/>
      <c r="UUB56" s="109"/>
      <c r="UUC56" s="109"/>
      <c r="UUD56" s="109"/>
      <c r="UUE56" s="109"/>
      <c r="UUF56" s="109"/>
      <c r="UUG56" s="109"/>
      <c r="UUH56" s="109"/>
      <c r="UUI56" s="109"/>
      <c r="UUJ56" s="109"/>
      <c r="UUK56" s="109"/>
      <c r="UUL56" s="109"/>
      <c r="UUM56" s="109"/>
      <c r="UUN56" s="109"/>
      <c r="UUO56" s="109"/>
      <c r="UUP56" s="109"/>
      <c r="UUQ56" s="109"/>
      <c r="UUR56" s="109"/>
      <c r="UUS56" s="109"/>
      <c r="UUT56" s="109"/>
      <c r="UUU56" s="109"/>
      <c r="UUV56" s="109"/>
      <c r="UUW56" s="109"/>
      <c r="UUX56" s="109"/>
      <c r="UUY56" s="109"/>
      <c r="UUZ56" s="109"/>
      <c r="UVA56" s="109"/>
      <c r="UVB56" s="109"/>
      <c r="UVC56" s="109"/>
      <c r="UVD56" s="109"/>
      <c r="UVE56" s="109"/>
      <c r="UVF56" s="109"/>
      <c r="UVG56" s="109"/>
      <c r="UVH56" s="109"/>
      <c r="UVI56" s="109"/>
      <c r="UVJ56" s="109"/>
      <c r="UVK56" s="109"/>
      <c r="UVL56" s="109"/>
      <c r="UVM56" s="109"/>
      <c r="UVN56" s="109"/>
      <c r="UVO56" s="109"/>
      <c r="UVP56" s="109"/>
      <c r="UVQ56" s="109"/>
      <c r="UVR56" s="109"/>
      <c r="UVS56" s="109"/>
      <c r="UVT56" s="109"/>
      <c r="UVU56" s="109"/>
      <c r="UVV56" s="109"/>
      <c r="UVW56" s="109"/>
      <c r="UVX56" s="109"/>
      <c r="UVY56" s="109"/>
      <c r="UVZ56" s="109"/>
      <c r="UWA56" s="109"/>
      <c r="UWB56" s="109"/>
      <c r="UWC56" s="109"/>
      <c r="UWD56" s="109"/>
      <c r="UWE56" s="109"/>
      <c r="UWF56" s="109"/>
      <c r="UWG56" s="109"/>
      <c r="UWH56" s="109"/>
      <c r="UWI56" s="109"/>
      <c r="UWJ56" s="109"/>
      <c r="UWK56" s="109"/>
      <c r="UWL56" s="109"/>
      <c r="UWM56" s="109"/>
      <c r="UWN56" s="109"/>
      <c r="UWO56" s="109"/>
      <c r="UWP56" s="109"/>
      <c r="UWQ56" s="109"/>
      <c r="UWR56" s="109"/>
      <c r="UWS56" s="109"/>
      <c r="UWT56" s="109"/>
      <c r="UWU56" s="109"/>
      <c r="UWV56" s="109"/>
      <c r="UWW56" s="109"/>
      <c r="UWX56" s="109"/>
      <c r="UWY56" s="109"/>
      <c r="UWZ56" s="109"/>
      <c r="UXA56" s="109"/>
      <c r="UXB56" s="109"/>
      <c r="UXC56" s="109"/>
      <c r="UXD56" s="109"/>
      <c r="UXE56" s="109"/>
      <c r="UXF56" s="109"/>
      <c r="UXG56" s="109"/>
      <c r="UXH56" s="109"/>
      <c r="UXI56" s="109"/>
      <c r="UXJ56" s="109"/>
      <c r="UXK56" s="109"/>
      <c r="UXL56" s="109"/>
      <c r="UXM56" s="109"/>
      <c r="UXN56" s="109"/>
      <c r="UXO56" s="109"/>
      <c r="UXP56" s="109"/>
      <c r="UXQ56" s="109"/>
      <c r="UXR56" s="109"/>
      <c r="UXS56" s="109"/>
      <c r="UXT56" s="109"/>
      <c r="UXU56" s="109"/>
      <c r="UXV56" s="109"/>
      <c r="UXW56" s="109"/>
      <c r="UXX56" s="109"/>
      <c r="UXY56" s="109"/>
      <c r="UXZ56" s="109"/>
      <c r="UYA56" s="109"/>
      <c r="UYB56" s="109"/>
      <c r="UYC56" s="109"/>
      <c r="UYD56" s="109"/>
      <c r="UYE56" s="109"/>
      <c r="UYF56" s="109"/>
      <c r="UYG56" s="109"/>
      <c r="UYH56" s="109"/>
      <c r="UYI56" s="109"/>
      <c r="UYJ56" s="109"/>
      <c r="UYK56" s="109"/>
      <c r="UYL56" s="109"/>
      <c r="UYM56" s="109"/>
      <c r="UYN56" s="109"/>
      <c r="UYO56" s="109"/>
      <c r="UYP56" s="109"/>
      <c r="UYQ56" s="109"/>
      <c r="UYR56" s="109"/>
      <c r="UYS56" s="109"/>
      <c r="UYT56" s="109"/>
      <c r="UYU56" s="109"/>
      <c r="UYV56" s="109"/>
      <c r="UYW56" s="109"/>
      <c r="UYX56" s="109"/>
      <c r="UYY56" s="109"/>
      <c r="UYZ56" s="109"/>
      <c r="UZA56" s="109"/>
      <c r="UZB56" s="109"/>
      <c r="UZC56" s="109"/>
      <c r="UZD56" s="109"/>
      <c r="UZE56" s="109"/>
      <c r="UZF56" s="109"/>
      <c r="UZG56" s="109"/>
      <c r="UZH56" s="109"/>
      <c r="UZI56" s="109"/>
      <c r="UZJ56" s="109"/>
      <c r="UZK56" s="109"/>
      <c r="UZL56" s="109"/>
      <c r="UZM56" s="109"/>
      <c r="UZN56" s="109"/>
      <c r="UZO56" s="109"/>
      <c r="UZP56" s="109"/>
      <c r="UZQ56" s="109"/>
      <c r="UZR56" s="109"/>
      <c r="UZS56" s="109"/>
      <c r="UZT56" s="109"/>
      <c r="UZU56" s="109"/>
      <c r="UZV56" s="109"/>
      <c r="UZW56" s="109"/>
      <c r="UZX56" s="109"/>
      <c r="UZY56" s="109"/>
      <c r="UZZ56" s="109"/>
      <c r="VAA56" s="109"/>
      <c r="VAB56" s="109"/>
      <c r="VAC56" s="109"/>
      <c r="VAD56" s="109"/>
      <c r="VAE56" s="109"/>
      <c r="VAF56" s="109"/>
      <c r="VAG56" s="109"/>
      <c r="VAH56" s="109"/>
      <c r="VAI56" s="109"/>
      <c r="VAJ56" s="109"/>
      <c r="VAK56" s="109"/>
      <c r="VAL56" s="109"/>
      <c r="VAM56" s="109"/>
      <c r="VAN56" s="109"/>
      <c r="VAO56" s="109"/>
      <c r="VAP56" s="109"/>
      <c r="VAQ56" s="109"/>
      <c r="VAR56" s="109"/>
      <c r="VAS56" s="109"/>
      <c r="VAT56" s="109"/>
      <c r="VAU56" s="109"/>
      <c r="VAV56" s="109"/>
      <c r="VAW56" s="109"/>
      <c r="VAX56" s="109"/>
      <c r="VAY56" s="109"/>
      <c r="VAZ56" s="109"/>
      <c r="VBA56" s="109"/>
      <c r="VBB56" s="109"/>
      <c r="VBC56" s="109"/>
      <c r="VBD56" s="109"/>
      <c r="VBE56" s="109"/>
      <c r="VBF56" s="109"/>
      <c r="VBG56" s="109"/>
      <c r="VBH56" s="109"/>
      <c r="VBI56" s="109"/>
      <c r="VBJ56" s="109"/>
      <c r="VBK56" s="109"/>
      <c r="VBL56" s="109"/>
      <c r="VBM56" s="109"/>
      <c r="VBN56" s="109"/>
      <c r="VBO56" s="109"/>
      <c r="VBP56" s="109"/>
      <c r="VBQ56" s="109"/>
      <c r="VBR56" s="109"/>
      <c r="VBS56" s="109"/>
      <c r="VBT56" s="109"/>
      <c r="VBU56" s="109"/>
      <c r="VBV56" s="109"/>
      <c r="VBW56" s="109"/>
      <c r="VBX56" s="109"/>
      <c r="VBY56" s="109"/>
      <c r="VBZ56" s="109"/>
      <c r="VCA56" s="109"/>
      <c r="VCB56" s="109"/>
      <c r="VCC56" s="109"/>
      <c r="VCD56" s="109"/>
      <c r="VCE56" s="109"/>
      <c r="VCF56" s="109"/>
      <c r="VCG56" s="109"/>
      <c r="VCH56" s="109"/>
      <c r="VCI56" s="109"/>
      <c r="VCJ56" s="109"/>
      <c r="VCK56" s="109"/>
      <c r="VCL56" s="109"/>
      <c r="VCM56" s="109"/>
      <c r="VCN56" s="109"/>
      <c r="VCO56" s="109"/>
      <c r="VCP56" s="109"/>
      <c r="VCQ56" s="109"/>
      <c r="VCR56" s="109"/>
      <c r="VCS56" s="109"/>
      <c r="VCT56" s="109"/>
      <c r="VCU56" s="109"/>
      <c r="VCV56" s="109"/>
      <c r="VCW56" s="109"/>
      <c r="VCX56" s="109"/>
      <c r="VCY56" s="109"/>
      <c r="VCZ56" s="109"/>
      <c r="VDA56" s="109"/>
      <c r="VDB56" s="109"/>
      <c r="VDC56" s="109"/>
      <c r="VDD56" s="109"/>
      <c r="VDE56" s="109"/>
      <c r="VDF56" s="109"/>
      <c r="VDG56" s="109"/>
      <c r="VDH56" s="109"/>
      <c r="VDI56" s="109"/>
      <c r="VDJ56" s="109"/>
      <c r="VDK56" s="109"/>
      <c r="VDL56" s="109"/>
      <c r="VDM56" s="109"/>
      <c r="VDN56" s="109"/>
      <c r="VDO56" s="109"/>
      <c r="VDP56" s="109"/>
      <c r="VDQ56" s="109"/>
      <c r="VDR56" s="109"/>
      <c r="VDS56" s="109"/>
      <c r="VDT56" s="109"/>
      <c r="VDU56" s="109"/>
      <c r="VDV56" s="109"/>
      <c r="VDW56" s="109"/>
      <c r="VDX56" s="109"/>
      <c r="VDY56" s="109"/>
      <c r="VDZ56" s="109"/>
      <c r="VEA56" s="109"/>
      <c r="VEB56" s="109"/>
      <c r="VEC56" s="109"/>
      <c r="VED56" s="109"/>
      <c r="VEE56" s="109"/>
      <c r="VEF56" s="109"/>
      <c r="VEG56" s="109"/>
      <c r="VEH56" s="109"/>
      <c r="VEI56" s="109"/>
      <c r="VEJ56" s="109"/>
      <c r="VEK56" s="109"/>
      <c r="VEL56" s="109"/>
      <c r="VEM56" s="109"/>
      <c r="VEN56" s="109"/>
      <c r="VEO56" s="109"/>
      <c r="VEP56" s="109"/>
      <c r="VEQ56" s="109"/>
      <c r="VER56" s="109"/>
      <c r="VES56" s="109"/>
      <c r="VET56" s="109"/>
      <c r="VEU56" s="109"/>
      <c r="VEV56" s="109"/>
      <c r="VEW56" s="109"/>
      <c r="VEX56" s="109"/>
      <c r="VEY56" s="109"/>
      <c r="VEZ56" s="109"/>
      <c r="VFA56" s="109"/>
      <c r="VFB56" s="109"/>
      <c r="VFC56" s="109"/>
      <c r="VFD56" s="109"/>
      <c r="VFE56" s="109"/>
      <c r="VFF56" s="109"/>
      <c r="VFG56" s="109"/>
      <c r="VFH56" s="109"/>
      <c r="VFI56" s="109"/>
      <c r="VFJ56" s="109"/>
      <c r="VFK56" s="109"/>
      <c r="VFL56" s="109"/>
      <c r="VFM56" s="109"/>
      <c r="VFN56" s="109"/>
      <c r="VFO56" s="109"/>
      <c r="VFP56" s="109"/>
      <c r="VFQ56" s="109"/>
      <c r="VFR56" s="109"/>
      <c r="VFS56" s="109"/>
      <c r="VFT56" s="109"/>
      <c r="VFU56" s="109"/>
      <c r="VFV56" s="109"/>
      <c r="VFW56" s="109"/>
      <c r="VFX56" s="109"/>
      <c r="VFY56" s="109"/>
      <c r="VFZ56" s="109"/>
      <c r="VGA56" s="109"/>
      <c r="VGB56" s="109"/>
      <c r="VGC56" s="109"/>
      <c r="VGD56" s="109"/>
      <c r="VGE56" s="109"/>
      <c r="VGF56" s="109"/>
      <c r="VGG56" s="109"/>
      <c r="VGH56" s="109"/>
      <c r="VGI56" s="109"/>
      <c r="VGJ56" s="109"/>
      <c r="VGK56" s="109"/>
      <c r="VGL56" s="109"/>
      <c r="VGM56" s="109"/>
      <c r="VGN56" s="109"/>
      <c r="VGO56" s="109"/>
      <c r="VGP56" s="109"/>
      <c r="VGQ56" s="109"/>
      <c r="VGR56" s="109"/>
      <c r="VGS56" s="109"/>
      <c r="VGT56" s="109"/>
      <c r="VGU56" s="109"/>
      <c r="VGV56" s="109"/>
      <c r="VGW56" s="109"/>
      <c r="VGX56" s="109"/>
      <c r="VGY56" s="109"/>
      <c r="VGZ56" s="109"/>
      <c r="VHA56" s="109"/>
      <c r="VHB56" s="109"/>
      <c r="VHC56" s="109"/>
      <c r="VHD56" s="109"/>
      <c r="VHE56" s="109"/>
      <c r="VHF56" s="109"/>
      <c r="VHG56" s="109"/>
      <c r="VHH56" s="109"/>
      <c r="VHI56" s="109"/>
      <c r="VHJ56" s="109"/>
      <c r="VHK56" s="109"/>
      <c r="VHL56" s="109"/>
      <c r="VHM56" s="109"/>
      <c r="VHN56" s="109"/>
      <c r="VHO56" s="109"/>
      <c r="VHP56" s="109"/>
      <c r="VHQ56" s="109"/>
      <c r="VHR56" s="109"/>
      <c r="VHS56" s="109"/>
      <c r="VHT56" s="109"/>
      <c r="VHU56" s="109"/>
      <c r="VHV56" s="109"/>
      <c r="VHW56" s="109"/>
      <c r="VHX56" s="109"/>
      <c r="VHY56" s="109"/>
      <c r="VHZ56" s="109"/>
      <c r="VIA56" s="109"/>
      <c r="VIB56" s="109"/>
      <c r="VIC56" s="109"/>
      <c r="VID56" s="109"/>
      <c r="VIE56" s="109"/>
      <c r="VIF56" s="109"/>
      <c r="VIG56" s="109"/>
      <c r="VIH56" s="109"/>
      <c r="VII56" s="109"/>
      <c r="VIJ56" s="109"/>
      <c r="VIK56" s="109"/>
      <c r="VIL56" s="109"/>
      <c r="VIM56" s="109"/>
      <c r="VIN56" s="109"/>
      <c r="VIO56" s="109"/>
      <c r="VIP56" s="109"/>
      <c r="VIQ56" s="109"/>
      <c r="VIR56" s="109"/>
      <c r="VIS56" s="109"/>
      <c r="VIT56" s="109"/>
      <c r="VIU56" s="109"/>
      <c r="VIV56" s="109"/>
      <c r="VIW56" s="109"/>
      <c r="VIX56" s="109"/>
      <c r="VIY56" s="109"/>
      <c r="VIZ56" s="109"/>
      <c r="VJA56" s="109"/>
      <c r="VJB56" s="109"/>
      <c r="VJC56" s="109"/>
      <c r="VJD56" s="109"/>
      <c r="VJE56" s="109"/>
      <c r="VJF56" s="109"/>
      <c r="VJG56" s="109"/>
      <c r="VJH56" s="109"/>
      <c r="VJI56" s="109"/>
      <c r="VJJ56" s="109"/>
      <c r="VJK56" s="109"/>
      <c r="VJL56" s="109"/>
      <c r="VJM56" s="109"/>
      <c r="VJN56" s="109"/>
      <c r="VJO56" s="109"/>
      <c r="VJP56" s="109"/>
      <c r="VJQ56" s="109"/>
      <c r="VJR56" s="109"/>
      <c r="VJS56" s="109"/>
      <c r="VJT56" s="109"/>
      <c r="VJU56" s="109"/>
      <c r="VJV56" s="109"/>
      <c r="VJW56" s="109"/>
      <c r="VJX56" s="109"/>
      <c r="VJY56" s="109"/>
      <c r="VJZ56" s="109"/>
      <c r="VKA56" s="109"/>
      <c r="VKB56" s="109"/>
      <c r="VKC56" s="109"/>
      <c r="VKD56" s="109"/>
      <c r="VKE56" s="109"/>
      <c r="VKF56" s="109"/>
      <c r="VKG56" s="109"/>
      <c r="VKH56" s="109"/>
      <c r="VKI56" s="109"/>
      <c r="VKJ56" s="109"/>
      <c r="VKK56" s="109"/>
      <c r="VKL56" s="109"/>
      <c r="VKM56" s="109"/>
      <c r="VKN56" s="109"/>
      <c r="VKO56" s="109"/>
      <c r="VKP56" s="109"/>
      <c r="VKQ56" s="109"/>
      <c r="VKR56" s="109"/>
      <c r="VKS56" s="109"/>
      <c r="VKT56" s="109"/>
      <c r="VKU56" s="109"/>
      <c r="VKV56" s="109"/>
      <c r="VKW56" s="109"/>
      <c r="VKX56" s="109"/>
      <c r="VKY56" s="109"/>
      <c r="VKZ56" s="109"/>
      <c r="VLA56" s="109"/>
      <c r="VLB56" s="109"/>
      <c r="VLC56" s="109"/>
      <c r="VLD56" s="109"/>
      <c r="VLE56" s="109"/>
      <c r="VLF56" s="109"/>
      <c r="VLG56" s="109"/>
      <c r="VLH56" s="109"/>
      <c r="VLI56" s="109"/>
      <c r="VLJ56" s="109"/>
      <c r="VLK56" s="109"/>
      <c r="VLL56" s="109"/>
      <c r="VLM56" s="109"/>
      <c r="VLN56" s="109"/>
      <c r="VLO56" s="109"/>
      <c r="VLP56" s="109"/>
      <c r="VLQ56" s="109"/>
      <c r="VLR56" s="109"/>
      <c r="VLS56" s="109"/>
      <c r="VLT56" s="109"/>
      <c r="VLU56" s="109"/>
      <c r="VLV56" s="109"/>
      <c r="VLW56" s="109"/>
      <c r="VLX56" s="109"/>
      <c r="VLY56" s="109"/>
      <c r="VLZ56" s="109"/>
      <c r="VMA56" s="109"/>
      <c r="VMB56" s="109"/>
      <c r="VMC56" s="109"/>
      <c r="VMD56" s="109"/>
      <c r="VME56" s="109"/>
      <c r="VMF56" s="109"/>
      <c r="VMG56" s="109"/>
      <c r="VMH56" s="109"/>
      <c r="VMI56" s="109"/>
      <c r="VMJ56" s="109"/>
      <c r="VMK56" s="109"/>
      <c r="VML56" s="109"/>
      <c r="VMM56" s="109"/>
      <c r="VMN56" s="109"/>
      <c r="VMO56" s="109"/>
      <c r="VMP56" s="109"/>
      <c r="VMQ56" s="109"/>
      <c r="VMR56" s="109"/>
      <c r="VMS56" s="109"/>
      <c r="VMT56" s="109"/>
      <c r="VMU56" s="109"/>
      <c r="VMV56" s="109"/>
      <c r="VMW56" s="109"/>
      <c r="VMX56" s="109"/>
      <c r="VMY56" s="109"/>
      <c r="VMZ56" s="109"/>
      <c r="VNA56" s="109"/>
      <c r="VNB56" s="109"/>
      <c r="VNC56" s="109"/>
      <c r="VND56" s="109"/>
      <c r="VNE56" s="109"/>
      <c r="VNF56" s="109"/>
      <c r="VNG56" s="109"/>
      <c r="VNH56" s="109"/>
      <c r="VNI56" s="109"/>
      <c r="VNJ56" s="109"/>
      <c r="VNK56" s="109"/>
      <c r="VNL56" s="109"/>
      <c r="VNM56" s="109"/>
      <c r="VNN56" s="109"/>
      <c r="VNO56" s="109"/>
      <c r="VNP56" s="109"/>
      <c r="VNQ56" s="109"/>
      <c r="VNR56" s="109"/>
      <c r="VNS56" s="109"/>
      <c r="VNT56" s="109"/>
      <c r="VNU56" s="109"/>
      <c r="VNV56" s="109"/>
      <c r="VNW56" s="109"/>
      <c r="VNX56" s="109"/>
      <c r="VNY56" s="109"/>
      <c r="VNZ56" s="109"/>
      <c r="VOA56" s="109"/>
      <c r="VOB56" s="109"/>
      <c r="VOC56" s="109"/>
      <c r="VOD56" s="109"/>
      <c r="VOE56" s="109"/>
      <c r="VOF56" s="109"/>
      <c r="VOG56" s="109"/>
      <c r="VOH56" s="109"/>
      <c r="VOI56" s="109"/>
      <c r="VOJ56" s="109"/>
      <c r="VOK56" s="109"/>
      <c r="VOL56" s="109"/>
      <c r="VOM56" s="109"/>
      <c r="VON56" s="109"/>
      <c r="VOO56" s="109"/>
      <c r="VOP56" s="109"/>
      <c r="VOQ56" s="109"/>
      <c r="VOR56" s="109"/>
      <c r="VOS56" s="109"/>
      <c r="VOT56" s="109"/>
      <c r="VOU56" s="109"/>
      <c r="VOV56" s="109"/>
      <c r="VOW56" s="109"/>
      <c r="VOX56" s="109"/>
      <c r="VOY56" s="109"/>
      <c r="VOZ56" s="109"/>
      <c r="VPA56" s="109"/>
      <c r="VPB56" s="109"/>
      <c r="VPC56" s="109"/>
      <c r="VPD56" s="109"/>
      <c r="VPE56" s="109"/>
      <c r="VPF56" s="109"/>
      <c r="VPG56" s="109"/>
      <c r="VPH56" s="109"/>
      <c r="VPI56" s="109"/>
      <c r="VPJ56" s="109"/>
      <c r="VPK56" s="109"/>
      <c r="VPL56" s="109"/>
      <c r="VPM56" s="109"/>
      <c r="VPN56" s="109"/>
      <c r="VPO56" s="109"/>
      <c r="VPP56" s="109"/>
      <c r="VPQ56" s="109"/>
      <c r="VPR56" s="109"/>
      <c r="VPS56" s="109"/>
      <c r="VPT56" s="109"/>
      <c r="VPU56" s="109"/>
      <c r="VPV56" s="109"/>
      <c r="VPW56" s="109"/>
      <c r="VPX56" s="109"/>
      <c r="VPY56" s="109"/>
      <c r="VPZ56" s="109"/>
      <c r="VQA56" s="109"/>
      <c r="VQB56" s="109"/>
      <c r="VQC56" s="109"/>
      <c r="VQD56" s="109"/>
      <c r="VQE56" s="109"/>
      <c r="VQF56" s="109"/>
      <c r="VQG56" s="109"/>
      <c r="VQH56" s="109"/>
      <c r="VQI56" s="109"/>
      <c r="VQJ56" s="109"/>
      <c r="VQK56" s="109"/>
      <c r="VQL56" s="109"/>
      <c r="VQM56" s="109"/>
      <c r="VQN56" s="109"/>
      <c r="VQO56" s="109"/>
      <c r="VQP56" s="109"/>
      <c r="VQQ56" s="109"/>
      <c r="VQR56" s="109"/>
      <c r="VQS56" s="109"/>
      <c r="VQT56" s="109"/>
      <c r="VQU56" s="109"/>
      <c r="VQV56" s="109"/>
      <c r="VQW56" s="109"/>
      <c r="VQX56" s="109"/>
      <c r="VQY56" s="109"/>
      <c r="VQZ56" s="109"/>
      <c r="VRA56" s="109"/>
      <c r="VRB56" s="109"/>
      <c r="VRC56" s="109"/>
      <c r="VRD56" s="109"/>
      <c r="VRE56" s="109"/>
      <c r="VRF56" s="109"/>
      <c r="VRG56" s="109"/>
      <c r="VRH56" s="109"/>
      <c r="VRI56" s="109"/>
      <c r="VRJ56" s="109"/>
      <c r="VRK56" s="109"/>
      <c r="VRL56" s="109"/>
      <c r="VRM56" s="109"/>
      <c r="VRN56" s="109"/>
      <c r="VRO56" s="109"/>
      <c r="VRP56" s="109"/>
      <c r="VRQ56" s="109"/>
      <c r="VRR56" s="109"/>
      <c r="VRS56" s="109"/>
      <c r="VRT56" s="109"/>
      <c r="VRU56" s="109"/>
      <c r="VRV56" s="109"/>
      <c r="VRW56" s="109"/>
      <c r="VRX56" s="109"/>
      <c r="VRY56" s="109"/>
      <c r="VRZ56" s="109"/>
      <c r="VSA56" s="109"/>
      <c r="VSB56" s="109"/>
      <c r="VSC56" s="109"/>
      <c r="VSD56" s="109"/>
      <c r="VSE56" s="109"/>
      <c r="VSF56" s="109"/>
      <c r="VSG56" s="109"/>
      <c r="VSH56" s="109"/>
      <c r="VSI56" s="109"/>
      <c r="VSJ56" s="109"/>
      <c r="VSK56" s="109"/>
      <c r="VSL56" s="109"/>
      <c r="VSM56" s="109"/>
      <c r="VSN56" s="109"/>
      <c r="VSO56" s="109"/>
      <c r="VSP56" s="109"/>
      <c r="VSQ56" s="109"/>
      <c r="VSR56" s="109"/>
      <c r="VSS56" s="109"/>
      <c r="VST56" s="109"/>
      <c r="VSU56" s="109"/>
      <c r="VSV56" s="109"/>
      <c r="VSW56" s="109"/>
      <c r="VSX56" s="109"/>
      <c r="VSY56" s="109"/>
      <c r="VSZ56" s="109"/>
      <c r="VTA56" s="109"/>
      <c r="VTB56" s="109"/>
      <c r="VTC56" s="109"/>
      <c r="VTD56" s="109"/>
      <c r="VTE56" s="109"/>
      <c r="VTF56" s="109"/>
      <c r="VTG56" s="109"/>
      <c r="VTH56" s="109"/>
      <c r="VTI56" s="109"/>
      <c r="VTJ56" s="109"/>
      <c r="VTK56" s="109"/>
      <c r="VTL56" s="109"/>
      <c r="VTM56" s="109"/>
      <c r="VTN56" s="109"/>
      <c r="VTO56" s="109"/>
      <c r="VTP56" s="109"/>
      <c r="VTQ56" s="109"/>
      <c r="VTR56" s="109"/>
      <c r="VTS56" s="109"/>
      <c r="VTT56" s="109"/>
      <c r="VTU56" s="109"/>
      <c r="VTV56" s="109"/>
      <c r="VTW56" s="109"/>
      <c r="VTX56" s="109"/>
      <c r="VTY56" s="109"/>
      <c r="VTZ56" s="109"/>
      <c r="VUA56" s="109"/>
      <c r="VUB56" s="109"/>
      <c r="VUC56" s="109"/>
      <c r="VUD56" s="109"/>
      <c r="VUE56" s="109"/>
      <c r="VUF56" s="109"/>
      <c r="VUG56" s="109"/>
      <c r="VUH56" s="109"/>
      <c r="VUI56" s="109"/>
      <c r="VUJ56" s="109"/>
      <c r="VUK56" s="109"/>
      <c r="VUL56" s="109"/>
      <c r="VUM56" s="109"/>
      <c r="VUN56" s="109"/>
      <c r="VUO56" s="109"/>
      <c r="VUP56" s="109"/>
      <c r="VUQ56" s="109"/>
      <c r="VUR56" s="109"/>
      <c r="VUS56" s="109"/>
      <c r="VUT56" s="109"/>
      <c r="VUU56" s="109"/>
      <c r="VUV56" s="109"/>
      <c r="VUW56" s="109"/>
      <c r="VUX56" s="109"/>
      <c r="VUY56" s="109"/>
      <c r="VUZ56" s="109"/>
      <c r="VVA56" s="109"/>
      <c r="VVB56" s="109"/>
      <c r="VVC56" s="109"/>
      <c r="VVD56" s="109"/>
      <c r="VVE56" s="109"/>
      <c r="VVF56" s="109"/>
      <c r="VVG56" s="109"/>
      <c r="VVH56" s="109"/>
      <c r="VVI56" s="109"/>
      <c r="VVJ56" s="109"/>
      <c r="VVK56" s="109"/>
      <c r="VVL56" s="109"/>
      <c r="VVM56" s="109"/>
      <c r="VVN56" s="109"/>
      <c r="VVO56" s="109"/>
      <c r="VVP56" s="109"/>
      <c r="VVQ56" s="109"/>
      <c r="VVR56" s="109"/>
      <c r="VVS56" s="109"/>
      <c r="VVT56" s="109"/>
      <c r="VVU56" s="109"/>
      <c r="VVV56" s="109"/>
      <c r="VVW56" s="109"/>
      <c r="VVX56" s="109"/>
      <c r="VVY56" s="109"/>
      <c r="VVZ56" s="109"/>
      <c r="VWA56" s="109"/>
      <c r="VWB56" s="109"/>
      <c r="VWC56" s="109"/>
      <c r="VWD56" s="109"/>
      <c r="VWE56" s="109"/>
      <c r="VWF56" s="109"/>
      <c r="VWG56" s="109"/>
      <c r="VWH56" s="109"/>
      <c r="VWI56" s="109"/>
      <c r="VWJ56" s="109"/>
      <c r="VWK56" s="109"/>
      <c r="VWL56" s="109"/>
      <c r="VWM56" s="109"/>
      <c r="VWN56" s="109"/>
      <c r="VWO56" s="109"/>
      <c r="VWP56" s="109"/>
      <c r="VWQ56" s="109"/>
      <c r="VWR56" s="109"/>
      <c r="VWS56" s="109"/>
      <c r="VWT56" s="109"/>
      <c r="VWU56" s="109"/>
      <c r="VWV56" s="109"/>
      <c r="VWW56" s="109"/>
      <c r="VWX56" s="109"/>
      <c r="VWY56" s="109"/>
      <c r="VWZ56" s="109"/>
      <c r="VXA56" s="109"/>
      <c r="VXB56" s="109"/>
      <c r="VXC56" s="109"/>
      <c r="VXD56" s="109"/>
      <c r="VXE56" s="109"/>
      <c r="VXF56" s="109"/>
      <c r="VXG56" s="109"/>
      <c r="VXH56" s="109"/>
      <c r="VXI56" s="109"/>
      <c r="VXJ56" s="109"/>
      <c r="VXK56" s="109"/>
      <c r="VXL56" s="109"/>
      <c r="VXM56" s="109"/>
      <c r="VXN56" s="109"/>
      <c r="VXO56" s="109"/>
      <c r="VXP56" s="109"/>
      <c r="VXQ56" s="109"/>
      <c r="VXR56" s="109"/>
      <c r="VXS56" s="109"/>
      <c r="VXT56" s="109"/>
      <c r="VXU56" s="109"/>
      <c r="VXV56" s="109"/>
      <c r="VXW56" s="109"/>
      <c r="VXX56" s="109"/>
      <c r="VXY56" s="109"/>
      <c r="VXZ56" s="109"/>
      <c r="VYA56" s="109"/>
      <c r="VYB56" s="109"/>
      <c r="VYC56" s="109"/>
      <c r="VYD56" s="109"/>
      <c r="VYE56" s="109"/>
      <c r="VYF56" s="109"/>
      <c r="VYG56" s="109"/>
      <c r="VYH56" s="109"/>
      <c r="VYI56" s="109"/>
      <c r="VYJ56" s="109"/>
      <c r="VYK56" s="109"/>
      <c r="VYL56" s="109"/>
      <c r="VYM56" s="109"/>
      <c r="VYN56" s="109"/>
      <c r="VYO56" s="109"/>
      <c r="VYP56" s="109"/>
      <c r="VYQ56" s="109"/>
      <c r="VYR56" s="109"/>
      <c r="VYS56" s="109"/>
      <c r="VYT56" s="109"/>
      <c r="VYU56" s="109"/>
      <c r="VYV56" s="109"/>
      <c r="VYW56" s="109"/>
      <c r="VYX56" s="109"/>
      <c r="VYY56" s="109"/>
      <c r="VYZ56" s="109"/>
      <c r="VZA56" s="109"/>
      <c r="VZB56" s="109"/>
      <c r="VZC56" s="109"/>
      <c r="VZD56" s="109"/>
      <c r="VZE56" s="109"/>
      <c r="VZF56" s="109"/>
      <c r="VZG56" s="109"/>
      <c r="VZH56" s="109"/>
      <c r="VZI56" s="109"/>
      <c r="VZJ56" s="109"/>
      <c r="VZK56" s="109"/>
      <c r="VZL56" s="109"/>
      <c r="VZM56" s="109"/>
      <c r="VZN56" s="109"/>
      <c r="VZO56" s="109"/>
      <c r="VZP56" s="109"/>
      <c r="VZQ56" s="109"/>
      <c r="VZR56" s="109"/>
      <c r="VZS56" s="109"/>
      <c r="VZT56" s="109"/>
      <c r="VZU56" s="109"/>
      <c r="VZV56" s="109"/>
      <c r="VZW56" s="109"/>
      <c r="VZX56" s="109"/>
      <c r="VZY56" s="109"/>
      <c r="VZZ56" s="109"/>
      <c r="WAA56" s="109"/>
      <c r="WAB56" s="109"/>
      <c r="WAC56" s="109"/>
      <c r="WAD56" s="109"/>
      <c r="WAE56" s="109"/>
      <c r="WAF56" s="109"/>
      <c r="WAG56" s="109"/>
      <c r="WAH56" s="109"/>
      <c r="WAI56" s="109"/>
      <c r="WAJ56" s="109"/>
      <c r="WAK56" s="109"/>
      <c r="WAL56" s="109"/>
      <c r="WAM56" s="109"/>
      <c r="WAN56" s="109"/>
      <c r="WAO56" s="109"/>
      <c r="WAP56" s="109"/>
      <c r="WAQ56" s="109"/>
      <c r="WAR56" s="109"/>
      <c r="WAS56" s="109"/>
      <c r="WAT56" s="109"/>
      <c r="WAU56" s="109"/>
      <c r="WAV56" s="109"/>
      <c r="WAW56" s="109"/>
      <c r="WAX56" s="109"/>
      <c r="WAY56" s="109"/>
      <c r="WAZ56" s="109"/>
      <c r="WBA56" s="109"/>
      <c r="WBB56" s="109"/>
      <c r="WBC56" s="109"/>
      <c r="WBD56" s="109"/>
      <c r="WBE56" s="109"/>
      <c r="WBF56" s="109"/>
      <c r="WBG56" s="109"/>
      <c r="WBH56" s="109"/>
      <c r="WBI56" s="109"/>
      <c r="WBJ56" s="109"/>
      <c r="WBK56" s="109"/>
      <c r="WBL56" s="109"/>
      <c r="WBM56" s="109"/>
      <c r="WBN56" s="109"/>
      <c r="WBO56" s="109"/>
      <c r="WBP56" s="109"/>
      <c r="WBQ56" s="109"/>
      <c r="WBR56" s="109"/>
      <c r="WBS56" s="109"/>
      <c r="WBT56" s="109"/>
      <c r="WBU56" s="109"/>
      <c r="WBV56" s="109"/>
      <c r="WBW56" s="109"/>
      <c r="WBX56" s="109"/>
      <c r="WBY56" s="109"/>
      <c r="WBZ56" s="109"/>
      <c r="WCA56" s="109"/>
      <c r="WCB56" s="109"/>
      <c r="WCC56" s="109"/>
      <c r="WCD56" s="109"/>
      <c r="WCE56" s="109"/>
      <c r="WCF56" s="109"/>
      <c r="WCG56" s="109"/>
      <c r="WCH56" s="109"/>
      <c r="WCI56" s="109"/>
      <c r="WCJ56" s="109"/>
      <c r="WCK56" s="109"/>
      <c r="WCL56" s="109"/>
      <c r="WCM56" s="109"/>
      <c r="WCN56" s="109"/>
      <c r="WCO56" s="109"/>
      <c r="WCP56" s="109"/>
      <c r="WCQ56" s="109"/>
      <c r="WCR56" s="109"/>
      <c r="WCS56" s="109"/>
      <c r="WCT56" s="109"/>
      <c r="WCU56" s="109"/>
      <c r="WCV56" s="109"/>
      <c r="WCW56" s="109"/>
      <c r="WCX56" s="109"/>
      <c r="WCY56" s="109"/>
      <c r="WCZ56" s="109"/>
      <c r="WDA56" s="109"/>
      <c r="WDB56" s="109"/>
      <c r="WDC56" s="109"/>
      <c r="WDD56" s="109"/>
      <c r="WDE56" s="109"/>
      <c r="WDF56" s="109"/>
      <c r="WDG56" s="109"/>
      <c r="WDH56" s="109"/>
      <c r="WDI56" s="109"/>
      <c r="WDJ56" s="109"/>
      <c r="WDK56" s="109"/>
      <c r="WDL56" s="109"/>
      <c r="WDM56" s="109"/>
      <c r="WDN56" s="109"/>
      <c r="WDO56" s="109"/>
      <c r="WDP56" s="109"/>
      <c r="WDQ56" s="109"/>
      <c r="WDR56" s="109"/>
      <c r="WDS56" s="109"/>
      <c r="WDT56" s="109"/>
      <c r="WDU56" s="109"/>
      <c r="WDV56" s="109"/>
      <c r="WDW56" s="109"/>
      <c r="WDX56" s="109"/>
      <c r="WDY56" s="109"/>
      <c r="WDZ56" s="109"/>
      <c r="WEA56" s="109"/>
      <c r="WEB56" s="109"/>
      <c r="WEC56" s="109"/>
      <c r="WED56" s="109"/>
      <c r="WEE56" s="109"/>
      <c r="WEF56" s="109"/>
      <c r="WEG56" s="109"/>
      <c r="WEH56" s="109"/>
      <c r="WEI56" s="109"/>
      <c r="WEJ56" s="109"/>
      <c r="WEK56" s="109"/>
      <c r="WEL56" s="109"/>
      <c r="WEM56" s="109"/>
      <c r="WEN56" s="109"/>
      <c r="WEO56" s="109"/>
      <c r="WEP56" s="109"/>
      <c r="WEQ56" s="109"/>
      <c r="WER56" s="109"/>
      <c r="WES56" s="109"/>
      <c r="WET56" s="109"/>
      <c r="WEU56" s="109"/>
      <c r="WEV56" s="109"/>
      <c r="WEW56" s="109"/>
      <c r="WEX56" s="109"/>
      <c r="WEY56" s="109"/>
      <c r="WEZ56" s="109"/>
      <c r="WFA56" s="109"/>
      <c r="WFB56" s="109"/>
      <c r="WFC56" s="109"/>
      <c r="WFD56" s="109"/>
      <c r="WFE56" s="109"/>
      <c r="WFF56" s="109"/>
      <c r="WFG56" s="109"/>
      <c r="WFH56" s="109"/>
      <c r="WFI56" s="109"/>
      <c r="WFJ56" s="109"/>
      <c r="WFK56" s="109"/>
      <c r="WFL56" s="109"/>
      <c r="WFM56" s="109"/>
      <c r="WFN56" s="109"/>
      <c r="WFO56" s="109"/>
      <c r="WFP56" s="109"/>
      <c r="WFQ56" s="109"/>
      <c r="WFR56" s="109"/>
      <c r="WFS56" s="109"/>
      <c r="WFT56" s="109"/>
      <c r="WFU56" s="109"/>
      <c r="WFV56" s="109"/>
      <c r="WFW56" s="109"/>
      <c r="WFX56" s="109"/>
      <c r="WFY56" s="109"/>
      <c r="WFZ56" s="109"/>
      <c r="WGA56" s="109"/>
      <c r="WGB56" s="109"/>
      <c r="WGC56" s="109"/>
      <c r="WGD56" s="109"/>
      <c r="WGE56" s="109"/>
      <c r="WGF56" s="109"/>
      <c r="WGG56" s="109"/>
      <c r="WGH56" s="109"/>
      <c r="WGI56" s="109"/>
      <c r="WGJ56" s="109"/>
      <c r="WGK56" s="109"/>
      <c r="WGL56" s="109"/>
      <c r="WGM56" s="109"/>
      <c r="WGN56" s="109"/>
      <c r="WGO56" s="109"/>
      <c r="WGP56" s="109"/>
      <c r="WGQ56" s="109"/>
      <c r="WGR56" s="109"/>
      <c r="WGS56" s="109"/>
      <c r="WGT56" s="109"/>
      <c r="WGU56" s="109"/>
      <c r="WGV56" s="109"/>
      <c r="WGW56" s="109"/>
      <c r="WGX56" s="109"/>
      <c r="WGY56" s="109"/>
      <c r="WGZ56" s="109"/>
      <c r="WHA56" s="109"/>
      <c r="WHB56" s="109"/>
      <c r="WHC56" s="109"/>
      <c r="WHD56" s="109"/>
      <c r="WHE56" s="109"/>
      <c r="WHF56" s="109"/>
      <c r="WHG56" s="109"/>
      <c r="WHH56" s="109"/>
      <c r="WHI56" s="109"/>
      <c r="WHJ56" s="109"/>
      <c r="WHK56" s="109"/>
      <c r="WHL56" s="109"/>
      <c r="WHM56" s="109"/>
      <c r="WHN56" s="109"/>
      <c r="WHO56" s="109"/>
      <c r="WHP56" s="109"/>
      <c r="WHQ56" s="109"/>
      <c r="WHR56" s="109"/>
      <c r="WHS56" s="109"/>
      <c r="WHT56" s="109"/>
      <c r="WHU56" s="109"/>
      <c r="WHV56" s="109"/>
      <c r="WHW56" s="109"/>
      <c r="WHX56" s="109"/>
      <c r="WHY56" s="109"/>
      <c r="WHZ56" s="109"/>
      <c r="WIA56" s="109"/>
      <c r="WIB56" s="109"/>
      <c r="WIC56" s="109"/>
      <c r="WID56" s="109"/>
      <c r="WIE56" s="109"/>
      <c r="WIF56" s="109"/>
      <c r="WIG56" s="109"/>
      <c r="WIH56" s="109"/>
      <c r="WII56" s="109"/>
      <c r="WIJ56" s="109"/>
      <c r="WIK56" s="109"/>
      <c r="WIL56" s="109"/>
      <c r="WIM56" s="109"/>
      <c r="WIN56" s="109"/>
      <c r="WIO56" s="109"/>
      <c r="WIP56" s="109"/>
      <c r="WIQ56" s="109"/>
      <c r="WIR56" s="109"/>
      <c r="WIS56" s="109"/>
      <c r="WIT56" s="109"/>
      <c r="WIU56" s="109"/>
      <c r="WIV56" s="109"/>
      <c r="WIW56" s="109"/>
      <c r="WIX56" s="109"/>
      <c r="WIY56" s="109"/>
      <c r="WIZ56" s="109"/>
      <c r="WJA56" s="109"/>
      <c r="WJB56" s="109"/>
      <c r="WJC56" s="109"/>
      <c r="WJD56" s="109"/>
      <c r="WJE56" s="109"/>
      <c r="WJF56" s="109"/>
      <c r="WJG56" s="109"/>
      <c r="WJH56" s="109"/>
      <c r="WJI56" s="109"/>
      <c r="WJJ56" s="109"/>
      <c r="WJK56" s="109"/>
      <c r="WJL56" s="109"/>
      <c r="WJM56" s="109"/>
      <c r="WJN56" s="109"/>
      <c r="WJO56" s="109"/>
      <c r="WJP56" s="109"/>
      <c r="WJQ56" s="109"/>
      <c r="WJR56" s="109"/>
      <c r="WJS56" s="109"/>
      <c r="WJT56" s="109"/>
      <c r="WJU56" s="109"/>
      <c r="WJV56" s="109"/>
      <c r="WJW56" s="109"/>
      <c r="WJX56" s="109"/>
      <c r="WJY56" s="109"/>
      <c r="WJZ56" s="109"/>
      <c r="WKA56" s="109"/>
      <c r="WKB56" s="109"/>
      <c r="WKC56" s="109"/>
      <c r="WKD56" s="109"/>
      <c r="WKE56" s="109"/>
      <c r="WKF56" s="109"/>
      <c r="WKG56" s="109"/>
      <c r="WKH56" s="109"/>
      <c r="WKI56" s="109"/>
      <c r="WKJ56" s="109"/>
      <c r="WKK56" s="109"/>
      <c r="WKL56" s="109"/>
      <c r="WKM56" s="109"/>
      <c r="WKN56" s="109"/>
      <c r="WKO56" s="109"/>
      <c r="WKP56" s="109"/>
      <c r="WKQ56" s="109"/>
      <c r="WKR56" s="109"/>
      <c r="WKS56" s="109"/>
      <c r="WKT56" s="109"/>
      <c r="WKU56" s="109"/>
      <c r="WKV56" s="109"/>
      <c r="WKW56" s="109"/>
      <c r="WKX56" s="109"/>
      <c r="WKY56" s="109"/>
      <c r="WKZ56" s="109"/>
      <c r="WLA56" s="109"/>
      <c r="WLB56" s="109"/>
      <c r="WLC56" s="109"/>
      <c r="WLD56" s="109"/>
      <c r="WLE56" s="109"/>
      <c r="WLF56" s="109"/>
      <c r="WLG56" s="109"/>
      <c r="WLH56" s="109"/>
      <c r="WLI56" s="109"/>
      <c r="WLJ56" s="109"/>
      <c r="WLK56" s="109"/>
      <c r="WLL56" s="109"/>
      <c r="WLM56" s="109"/>
      <c r="WLN56" s="109"/>
      <c r="WLO56" s="109"/>
      <c r="WLP56" s="109"/>
      <c r="WLQ56" s="109"/>
      <c r="WLR56" s="109"/>
      <c r="WLS56" s="109"/>
      <c r="WLT56" s="109"/>
      <c r="WLU56" s="109"/>
      <c r="WLV56" s="109"/>
      <c r="WLW56" s="109"/>
      <c r="WLX56" s="109"/>
      <c r="WLY56" s="109"/>
      <c r="WLZ56" s="109"/>
      <c r="WMA56" s="109"/>
      <c r="WMB56" s="109"/>
      <c r="WMC56" s="109"/>
      <c r="WMD56" s="109"/>
      <c r="WME56" s="109"/>
      <c r="WMF56" s="109"/>
      <c r="WMG56" s="109"/>
      <c r="WMH56" s="109"/>
      <c r="WMI56" s="109"/>
      <c r="WMJ56" s="109"/>
      <c r="WMK56" s="109"/>
      <c r="WML56" s="109"/>
      <c r="WMM56" s="109"/>
      <c r="WMN56" s="109"/>
      <c r="WMO56" s="109"/>
      <c r="WMP56" s="109"/>
      <c r="WMQ56" s="109"/>
      <c r="WMR56" s="109"/>
      <c r="WMS56" s="109"/>
      <c r="WMT56" s="109"/>
      <c r="WMU56" s="109"/>
      <c r="WMV56" s="109"/>
      <c r="WMW56" s="109"/>
      <c r="WMX56" s="109"/>
      <c r="WMY56" s="109"/>
      <c r="WMZ56" s="109"/>
      <c r="WNA56" s="109"/>
      <c r="WNB56" s="109"/>
      <c r="WNC56" s="109"/>
      <c r="WND56" s="109"/>
      <c r="WNE56" s="109"/>
      <c r="WNF56" s="109"/>
      <c r="WNG56" s="109"/>
      <c r="WNH56" s="109"/>
      <c r="WNI56" s="109"/>
      <c r="WNJ56" s="109"/>
      <c r="WNK56" s="109"/>
      <c r="WNL56" s="109"/>
      <c r="WNM56" s="109"/>
      <c r="WNN56" s="109"/>
      <c r="WNO56" s="109"/>
      <c r="WNP56" s="109"/>
      <c r="WNQ56" s="109"/>
      <c r="WNR56" s="109"/>
      <c r="WNS56" s="109"/>
      <c r="WNT56" s="109"/>
      <c r="WNU56" s="109"/>
      <c r="WNV56" s="109"/>
      <c r="WNW56" s="109"/>
      <c r="WNX56" s="109"/>
      <c r="WNY56" s="109"/>
      <c r="WNZ56" s="109"/>
      <c r="WOA56" s="109"/>
      <c r="WOB56" s="109"/>
      <c r="WOC56" s="109"/>
      <c r="WOD56" s="109"/>
      <c r="WOE56" s="109"/>
      <c r="WOF56" s="109"/>
      <c r="WOG56" s="109"/>
      <c r="WOH56" s="109"/>
      <c r="WOI56" s="109"/>
      <c r="WOJ56" s="109"/>
      <c r="WOK56" s="109"/>
      <c r="WOL56" s="109"/>
      <c r="WOM56" s="109"/>
      <c r="WON56" s="109"/>
      <c r="WOO56" s="109"/>
      <c r="WOP56" s="109"/>
      <c r="WOQ56" s="109"/>
      <c r="WOR56" s="109"/>
      <c r="WOS56" s="109"/>
      <c r="WOT56" s="109"/>
      <c r="WOU56" s="109"/>
      <c r="WOV56" s="109"/>
      <c r="WOW56" s="109"/>
      <c r="WOX56" s="109"/>
      <c r="WOY56" s="109"/>
      <c r="WOZ56" s="109"/>
      <c r="WPA56" s="109"/>
      <c r="WPB56" s="109"/>
      <c r="WPC56" s="109"/>
      <c r="WPD56" s="109"/>
      <c r="WPE56" s="109"/>
      <c r="WPF56" s="109"/>
      <c r="WPG56" s="109"/>
      <c r="WPH56" s="109"/>
      <c r="WPI56" s="109"/>
      <c r="WPJ56" s="109"/>
      <c r="WPK56" s="109"/>
      <c r="WPL56" s="109"/>
      <c r="WPM56" s="109"/>
      <c r="WPN56" s="109"/>
      <c r="WPO56" s="109"/>
      <c r="WPP56" s="109"/>
      <c r="WPQ56" s="109"/>
      <c r="WPR56" s="109"/>
      <c r="WPS56" s="109"/>
      <c r="WPT56" s="109"/>
      <c r="WPU56" s="109"/>
      <c r="WPV56" s="109"/>
      <c r="WPW56" s="109"/>
      <c r="WPX56" s="109"/>
      <c r="WPY56" s="109"/>
      <c r="WPZ56" s="109"/>
      <c r="WQA56" s="109"/>
      <c r="WQB56" s="109"/>
      <c r="WQC56" s="109"/>
      <c r="WQD56" s="109"/>
      <c r="WQE56" s="109"/>
      <c r="WQF56" s="109"/>
      <c r="WQG56" s="109"/>
      <c r="WQH56" s="109"/>
      <c r="WQI56" s="109"/>
      <c r="WQJ56" s="109"/>
      <c r="WQK56" s="109"/>
      <c r="WQL56" s="109"/>
      <c r="WQM56" s="109"/>
      <c r="WQN56" s="109"/>
      <c r="WQO56" s="109"/>
      <c r="WQP56" s="109"/>
      <c r="WQQ56" s="109"/>
      <c r="WQR56" s="109"/>
      <c r="WQS56" s="109"/>
      <c r="WQT56" s="109"/>
      <c r="WQU56" s="109"/>
      <c r="WQV56" s="109"/>
      <c r="WQW56" s="109"/>
      <c r="WQX56" s="109"/>
      <c r="WQY56" s="109"/>
      <c r="WQZ56" s="109"/>
      <c r="WRA56" s="109"/>
      <c r="WRB56" s="109"/>
      <c r="WRC56" s="109"/>
      <c r="WRD56" s="109"/>
      <c r="WRE56" s="109"/>
      <c r="WRF56" s="109"/>
      <c r="WRG56" s="109"/>
      <c r="WRH56" s="109"/>
      <c r="WRI56" s="109"/>
      <c r="WRJ56" s="109"/>
      <c r="WRK56" s="109"/>
      <c r="WRL56" s="109"/>
      <c r="WRM56" s="109"/>
      <c r="WRN56" s="109"/>
      <c r="WRO56" s="109"/>
      <c r="WRP56" s="109"/>
      <c r="WRQ56" s="109"/>
      <c r="WRR56" s="109"/>
      <c r="WRS56" s="109"/>
      <c r="WRT56" s="109"/>
      <c r="WRU56" s="109"/>
      <c r="WRV56" s="109"/>
      <c r="WRW56" s="109"/>
      <c r="WRX56" s="109"/>
      <c r="WRY56" s="109"/>
      <c r="WRZ56" s="109"/>
      <c r="WSA56" s="109"/>
      <c r="WSB56" s="109"/>
      <c r="WSC56" s="109"/>
      <c r="WSD56" s="109"/>
      <c r="WSE56" s="109"/>
      <c r="WSF56" s="109"/>
      <c r="WSG56" s="109"/>
      <c r="WSH56" s="109"/>
      <c r="WSI56" s="109"/>
      <c r="WSJ56" s="109"/>
      <c r="WSK56" s="109"/>
      <c r="WSL56" s="109"/>
      <c r="WSM56" s="109"/>
      <c r="WSN56" s="109"/>
      <c r="WSO56" s="109"/>
      <c r="WSP56" s="109"/>
      <c r="WSQ56" s="109"/>
      <c r="WSR56" s="109"/>
      <c r="WSS56" s="109"/>
      <c r="WST56" s="109"/>
      <c r="WSU56" s="109"/>
      <c r="WSV56" s="109"/>
      <c r="WSW56" s="109"/>
      <c r="WSX56" s="109"/>
      <c r="WSY56" s="109"/>
      <c r="WSZ56" s="109"/>
      <c r="WTA56" s="109"/>
      <c r="WTB56" s="109"/>
      <c r="WTC56" s="109"/>
      <c r="WTD56" s="109"/>
      <c r="WTE56" s="109"/>
      <c r="WTF56" s="109"/>
      <c r="WTG56" s="109"/>
      <c r="WTH56" s="109"/>
      <c r="WTI56" s="109"/>
      <c r="WTJ56" s="109"/>
      <c r="WTK56" s="109"/>
      <c r="WTL56" s="109"/>
      <c r="WTM56" s="109"/>
      <c r="WTN56" s="109"/>
      <c r="WTO56" s="109"/>
      <c r="WTP56" s="109"/>
      <c r="WTQ56" s="109"/>
      <c r="WTR56" s="109"/>
      <c r="WTS56" s="109"/>
      <c r="WTT56" s="109"/>
      <c r="WTU56" s="109"/>
      <c r="WTV56" s="109"/>
      <c r="WTW56" s="109"/>
      <c r="WTX56" s="109"/>
      <c r="WTY56" s="109"/>
      <c r="WTZ56" s="109"/>
      <c r="WUA56" s="109"/>
      <c r="WUB56" s="109"/>
      <c r="WUC56" s="109"/>
      <c r="WUD56" s="109"/>
      <c r="WUE56" s="109"/>
      <c r="WUF56" s="109"/>
      <c r="WUG56" s="109"/>
      <c r="WUH56" s="109"/>
      <c r="WUI56" s="109"/>
      <c r="WUJ56" s="109"/>
      <c r="WUK56" s="109"/>
      <c r="WUL56" s="109"/>
      <c r="WUM56" s="109"/>
      <c r="WUN56" s="109"/>
      <c r="WUO56" s="109"/>
      <c r="WUP56" s="109"/>
      <c r="WUQ56" s="109"/>
      <c r="WUR56" s="109"/>
      <c r="WUS56" s="109"/>
      <c r="WUT56" s="109"/>
      <c r="WUU56" s="109"/>
      <c r="WUV56" s="109"/>
      <c r="WUW56" s="109"/>
      <c r="WUX56" s="109"/>
      <c r="WUY56" s="109"/>
      <c r="WUZ56" s="109"/>
      <c r="WVA56" s="109"/>
      <c r="WVB56" s="109"/>
      <c r="WVC56" s="109"/>
      <c r="WVD56" s="109"/>
      <c r="WVE56" s="109"/>
      <c r="WVF56" s="109"/>
      <c r="WVG56" s="109"/>
      <c r="WVH56" s="109"/>
      <c r="WVI56" s="109"/>
      <c r="WVJ56" s="109"/>
      <c r="WVK56" s="109"/>
      <c r="WVL56" s="109"/>
      <c r="WVM56" s="109"/>
      <c r="WVN56" s="109"/>
      <c r="WVO56" s="109"/>
      <c r="WVP56" s="109"/>
      <c r="WVQ56" s="109"/>
      <c r="WVR56" s="109"/>
      <c r="WVS56" s="109"/>
      <c r="WVT56" s="109"/>
      <c r="WVU56" s="109"/>
      <c r="WVV56" s="109"/>
      <c r="WVW56" s="109"/>
      <c r="WVX56" s="109"/>
      <c r="WVY56" s="109"/>
      <c r="WVZ56" s="109"/>
      <c r="WWA56" s="109"/>
      <c r="WWB56" s="109"/>
      <c r="WWC56" s="109"/>
      <c r="WWD56" s="109"/>
      <c r="WWE56" s="109"/>
      <c r="WWF56" s="109"/>
      <c r="WWG56" s="109"/>
      <c r="WWH56" s="109"/>
      <c r="WWI56" s="109"/>
      <c r="WWJ56" s="109"/>
      <c r="WWK56" s="109"/>
      <c r="WWL56" s="109"/>
      <c r="WWM56" s="109"/>
      <c r="WWN56" s="109"/>
      <c r="WWO56" s="109"/>
      <c r="WWP56" s="109"/>
      <c r="WWQ56" s="109"/>
      <c r="WWR56" s="109"/>
      <c r="WWS56" s="109"/>
      <c r="WWT56" s="109"/>
      <c r="WWU56" s="109"/>
      <c r="WWV56" s="109"/>
      <c r="WWW56" s="109"/>
      <c r="WWX56" s="109"/>
      <c r="WWY56" s="109"/>
      <c r="WWZ56" s="109"/>
      <c r="WXA56" s="109"/>
      <c r="WXB56" s="109"/>
      <c r="WXC56" s="109"/>
      <c r="WXD56" s="109"/>
      <c r="WXE56" s="109"/>
      <c r="WXF56" s="109"/>
      <c r="WXG56" s="109"/>
      <c r="WXH56" s="109"/>
      <c r="WXI56" s="109"/>
      <c r="WXJ56" s="109"/>
      <c r="WXK56" s="109"/>
      <c r="WXL56" s="109"/>
      <c r="WXM56" s="109"/>
      <c r="WXN56" s="109"/>
      <c r="WXO56" s="109"/>
      <c r="WXP56" s="109"/>
      <c r="WXQ56" s="109"/>
      <c r="WXR56" s="109"/>
      <c r="WXS56" s="109"/>
      <c r="WXT56" s="109"/>
      <c r="WXU56" s="109"/>
      <c r="WXV56" s="109"/>
      <c r="WXW56" s="109"/>
      <c r="WXX56" s="109"/>
      <c r="WXY56" s="109"/>
      <c r="WXZ56" s="109"/>
      <c r="WYA56" s="109"/>
      <c r="WYB56" s="109"/>
      <c r="WYC56" s="109"/>
      <c r="WYD56" s="109"/>
      <c r="WYE56" s="109"/>
      <c r="WYF56" s="109"/>
      <c r="WYG56" s="109"/>
      <c r="WYH56" s="109"/>
      <c r="WYI56" s="109"/>
      <c r="WYJ56" s="109"/>
      <c r="WYK56" s="109"/>
      <c r="WYL56" s="109"/>
      <c r="WYM56" s="109"/>
      <c r="WYN56" s="109"/>
      <c r="WYO56" s="109"/>
      <c r="WYP56" s="109"/>
      <c r="WYQ56" s="109"/>
      <c r="WYR56" s="109"/>
      <c r="WYS56" s="109"/>
      <c r="WYT56" s="109"/>
      <c r="WYU56" s="109"/>
      <c r="WYV56" s="109"/>
      <c r="WYW56" s="109"/>
      <c r="WYX56" s="109"/>
      <c r="WYY56" s="109"/>
      <c r="WYZ56" s="109"/>
      <c r="WZA56" s="109"/>
      <c r="WZB56" s="109"/>
      <c r="WZC56" s="109"/>
      <c r="WZD56" s="109"/>
      <c r="WZE56" s="109"/>
      <c r="WZF56" s="109"/>
      <c r="WZG56" s="109"/>
      <c r="WZH56" s="109"/>
      <c r="WZI56" s="109"/>
      <c r="WZJ56" s="109"/>
      <c r="WZK56" s="109"/>
      <c r="WZL56" s="109"/>
      <c r="WZM56" s="109"/>
      <c r="WZN56" s="109"/>
      <c r="WZO56" s="109"/>
      <c r="WZP56" s="109"/>
      <c r="WZQ56" s="109"/>
      <c r="WZR56" s="109"/>
      <c r="WZS56" s="109"/>
      <c r="WZT56" s="109"/>
      <c r="WZU56" s="109"/>
      <c r="WZV56" s="109"/>
      <c r="WZW56" s="109"/>
      <c r="WZX56" s="109"/>
      <c r="WZY56" s="109"/>
      <c r="WZZ56" s="109"/>
      <c r="XAA56" s="109"/>
      <c r="XAB56" s="109"/>
      <c r="XAC56" s="109"/>
      <c r="XAD56" s="109"/>
      <c r="XAE56" s="109"/>
      <c r="XAF56" s="109"/>
      <c r="XAG56" s="109"/>
      <c r="XAH56" s="109"/>
      <c r="XAI56" s="109"/>
      <c r="XAJ56" s="109"/>
      <c r="XAK56" s="109"/>
      <c r="XAL56" s="109"/>
      <c r="XAM56" s="109"/>
      <c r="XAN56" s="109"/>
      <c r="XAO56" s="109"/>
      <c r="XAP56" s="109"/>
      <c r="XAQ56" s="109"/>
      <c r="XAR56" s="109"/>
      <c r="XAS56" s="109"/>
      <c r="XAT56" s="109"/>
      <c r="XAU56" s="109"/>
      <c r="XAV56" s="109"/>
      <c r="XAW56" s="109"/>
      <c r="XAX56" s="109"/>
      <c r="XAY56" s="109"/>
      <c r="XAZ56" s="109"/>
      <c r="XBA56" s="109"/>
      <c r="XBB56" s="109"/>
      <c r="XBC56" s="109"/>
      <c r="XBD56" s="109"/>
      <c r="XBE56" s="109"/>
      <c r="XBF56" s="109"/>
      <c r="XBG56" s="109"/>
      <c r="XBH56" s="109"/>
      <c r="XBI56" s="109"/>
      <c r="XBJ56" s="109"/>
      <c r="XBK56" s="109"/>
      <c r="XBL56" s="109"/>
      <c r="XBM56" s="109"/>
      <c r="XBN56" s="109"/>
      <c r="XBO56" s="109"/>
      <c r="XBP56" s="109"/>
      <c r="XBQ56" s="109"/>
      <c r="XBR56" s="109"/>
      <c r="XBS56" s="109"/>
      <c r="XBT56" s="109"/>
      <c r="XBU56" s="109"/>
      <c r="XBV56" s="109"/>
      <c r="XBW56" s="109"/>
      <c r="XBX56" s="109"/>
      <c r="XBY56" s="109"/>
      <c r="XBZ56" s="109"/>
      <c r="XCA56" s="109"/>
      <c r="XCB56" s="109"/>
      <c r="XCC56" s="109"/>
      <c r="XCD56" s="109"/>
      <c r="XCE56" s="109"/>
      <c r="XCF56" s="109"/>
      <c r="XCG56" s="109"/>
      <c r="XCH56" s="109"/>
      <c r="XCI56" s="109"/>
      <c r="XCJ56" s="109"/>
      <c r="XCK56" s="109"/>
      <c r="XCL56" s="109"/>
      <c r="XCM56" s="109"/>
      <c r="XCN56" s="109"/>
      <c r="XCO56" s="109"/>
      <c r="XCP56" s="109"/>
      <c r="XCQ56" s="109"/>
      <c r="XCR56" s="109"/>
      <c r="XCS56" s="109"/>
      <c r="XCT56" s="109"/>
      <c r="XCU56" s="109"/>
      <c r="XCV56" s="109"/>
      <c r="XCW56" s="109"/>
      <c r="XCX56" s="109"/>
      <c r="XCY56" s="109"/>
      <c r="XCZ56" s="109"/>
      <c r="XDA56" s="109"/>
      <c r="XDB56" s="109"/>
      <c r="XDC56" s="109"/>
      <c r="XDD56" s="109"/>
      <c r="XDE56" s="109"/>
      <c r="XDF56" s="109"/>
      <c r="XDG56" s="109"/>
      <c r="XDH56" s="109"/>
      <c r="XDI56" s="109"/>
      <c r="XDJ56" s="109"/>
      <c r="XDK56" s="109"/>
      <c r="XDL56" s="109"/>
      <c r="XDM56" s="109"/>
      <c r="XDN56" s="109"/>
      <c r="XDO56" s="109"/>
      <c r="XDP56" s="109"/>
      <c r="XDQ56" s="109"/>
      <c r="XDR56" s="109"/>
      <c r="XDS56" s="109"/>
      <c r="XDT56" s="109"/>
      <c r="XDU56" s="109"/>
      <c r="XDV56" s="109"/>
      <c r="XDW56" s="109"/>
      <c r="XDX56" s="109"/>
      <c r="XDY56" s="109"/>
      <c r="XDZ56" s="109"/>
      <c r="XEA56" s="109"/>
      <c r="XEB56" s="109"/>
      <c r="XEC56" s="109"/>
      <c r="XED56" s="109"/>
      <c r="XEE56" s="109"/>
      <c r="XEF56" s="109"/>
      <c r="XEG56" s="109"/>
      <c r="XEH56" s="109"/>
      <c r="XEI56" s="109"/>
      <c r="XEJ56" s="109"/>
      <c r="XEK56" s="109"/>
      <c r="XEL56" s="109"/>
      <c r="XEM56" s="109"/>
      <c r="XEN56" s="109"/>
      <c r="XEO56" s="109"/>
      <c r="XEP56" s="109"/>
      <c r="XEQ56" s="109"/>
      <c r="XER56" s="109"/>
      <c r="XES56" s="109"/>
      <c r="XET56" s="109"/>
      <c r="XEU56" s="109"/>
      <c r="XEV56" s="109"/>
      <c r="XEW56" s="109"/>
      <c r="XEX56" s="109"/>
      <c r="XEY56" s="109"/>
      <c r="XEZ56" s="109"/>
      <c r="XFA56" s="109"/>
    </row>
    <row r="57" spans="1:16381" x14ac:dyDescent="0.3">
      <c r="A57" s="120" t="s">
        <v>446</v>
      </c>
      <c r="B57" s="104"/>
      <c r="C57" s="119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</row>
    <row r="58" spans="1:16381" x14ac:dyDescent="0.3">
      <c r="A58" s="35" t="s">
        <v>457</v>
      </c>
      <c r="B58" s="36" t="str">
        <f>Working!B37</f>
        <v>Land</v>
      </c>
      <c r="C58" s="13" t="s">
        <v>22</v>
      </c>
      <c r="D58" s="75">
        <f t="shared" ref="D58:D63" ca="1" si="36">SUM(E58:BL58)</f>
        <v>1.7052580000000002</v>
      </c>
      <c r="E58" s="113">
        <f t="shared" ref="E58:AJ58" ca="1" si="37">E37</f>
        <v>0</v>
      </c>
      <c r="F58" s="113">
        <f t="shared" ca="1" si="37"/>
        <v>0</v>
      </c>
      <c r="G58" s="113">
        <f t="shared" ca="1" si="37"/>
        <v>0.57978772000000012</v>
      </c>
      <c r="H58" s="113">
        <f t="shared" ca="1" si="37"/>
        <v>0.56273514000000002</v>
      </c>
      <c r="I58" s="113">
        <f t="shared" ca="1" si="37"/>
        <v>0.56273514000000002</v>
      </c>
      <c r="J58" s="113">
        <f t="shared" ca="1" si="37"/>
        <v>0</v>
      </c>
      <c r="K58" s="113">
        <f t="shared" ca="1" si="37"/>
        <v>0</v>
      </c>
      <c r="L58" s="113">
        <f t="shared" ca="1" si="37"/>
        <v>0</v>
      </c>
      <c r="M58" s="113">
        <f t="shared" ca="1" si="37"/>
        <v>0</v>
      </c>
      <c r="N58" s="113">
        <f t="shared" ca="1" si="37"/>
        <v>0</v>
      </c>
      <c r="O58" s="113">
        <f t="shared" ca="1" si="37"/>
        <v>0</v>
      </c>
      <c r="P58" s="113">
        <f t="shared" ca="1" si="37"/>
        <v>0</v>
      </c>
      <c r="Q58" s="113">
        <f t="shared" ca="1" si="37"/>
        <v>0</v>
      </c>
      <c r="R58" s="113">
        <f t="shared" ca="1" si="37"/>
        <v>0</v>
      </c>
      <c r="S58" s="113">
        <f t="shared" ca="1" si="37"/>
        <v>0</v>
      </c>
      <c r="T58" s="113">
        <f t="shared" ca="1" si="37"/>
        <v>0</v>
      </c>
      <c r="U58" s="113">
        <f t="shared" ca="1" si="37"/>
        <v>0</v>
      </c>
      <c r="V58" s="113">
        <f t="shared" ca="1" si="37"/>
        <v>0</v>
      </c>
      <c r="W58" s="113">
        <f t="shared" ca="1" si="37"/>
        <v>0</v>
      </c>
      <c r="X58" s="113">
        <f t="shared" ca="1" si="37"/>
        <v>0</v>
      </c>
      <c r="Y58" s="113">
        <f t="shared" ca="1" si="37"/>
        <v>0</v>
      </c>
      <c r="Z58" s="113">
        <f t="shared" ca="1" si="37"/>
        <v>0</v>
      </c>
      <c r="AA58" s="113">
        <f t="shared" ca="1" si="37"/>
        <v>0</v>
      </c>
      <c r="AB58" s="113">
        <f t="shared" ca="1" si="37"/>
        <v>0</v>
      </c>
      <c r="AC58" s="113">
        <f t="shared" ca="1" si="37"/>
        <v>0</v>
      </c>
      <c r="AD58" s="113">
        <f t="shared" ca="1" si="37"/>
        <v>0</v>
      </c>
      <c r="AE58" s="113">
        <f t="shared" ca="1" si="37"/>
        <v>0</v>
      </c>
      <c r="AF58" s="113">
        <f t="shared" ca="1" si="37"/>
        <v>0</v>
      </c>
      <c r="AG58" s="113">
        <f t="shared" ca="1" si="37"/>
        <v>0</v>
      </c>
      <c r="AH58" s="113">
        <f t="shared" ca="1" si="37"/>
        <v>0</v>
      </c>
      <c r="AI58" s="113">
        <f t="shared" ca="1" si="37"/>
        <v>0</v>
      </c>
      <c r="AJ58" s="113">
        <f t="shared" ca="1" si="37"/>
        <v>0</v>
      </c>
      <c r="AK58" s="113">
        <f t="shared" ref="AK58:BI58" ca="1" si="38">AK37</f>
        <v>0</v>
      </c>
      <c r="AL58" s="113">
        <f t="shared" ca="1" si="38"/>
        <v>0</v>
      </c>
      <c r="AM58" s="113">
        <f t="shared" ca="1" si="38"/>
        <v>0</v>
      </c>
      <c r="AN58" s="113">
        <f t="shared" ca="1" si="38"/>
        <v>0</v>
      </c>
      <c r="AO58" s="113">
        <f t="shared" ca="1" si="38"/>
        <v>0</v>
      </c>
      <c r="AP58" s="113">
        <f t="shared" ca="1" si="38"/>
        <v>0</v>
      </c>
      <c r="AQ58" s="113">
        <f t="shared" ca="1" si="38"/>
        <v>0</v>
      </c>
      <c r="AR58" s="113">
        <f t="shared" ca="1" si="38"/>
        <v>0</v>
      </c>
      <c r="AS58" s="113">
        <f t="shared" ca="1" si="38"/>
        <v>0</v>
      </c>
      <c r="AT58" s="113">
        <f t="shared" ca="1" si="38"/>
        <v>0</v>
      </c>
      <c r="AU58" s="113">
        <f t="shared" ca="1" si="38"/>
        <v>0</v>
      </c>
      <c r="AV58" s="113">
        <f t="shared" ca="1" si="38"/>
        <v>0</v>
      </c>
      <c r="AW58" s="113">
        <f t="shared" ca="1" si="38"/>
        <v>0</v>
      </c>
      <c r="AX58" s="113">
        <f t="shared" ca="1" si="38"/>
        <v>0</v>
      </c>
      <c r="AY58" s="113">
        <f t="shared" ca="1" si="38"/>
        <v>0</v>
      </c>
      <c r="AZ58" s="113">
        <f t="shared" ca="1" si="38"/>
        <v>0</v>
      </c>
      <c r="BA58" s="113">
        <f t="shared" ca="1" si="38"/>
        <v>0</v>
      </c>
      <c r="BB58" s="113">
        <f t="shared" ca="1" si="38"/>
        <v>0</v>
      </c>
      <c r="BC58" s="113">
        <f t="shared" ca="1" si="38"/>
        <v>0</v>
      </c>
      <c r="BD58" s="113">
        <f t="shared" ca="1" si="38"/>
        <v>0</v>
      </c>
      <c r="BE58" s="113">
        <f t="shared" ca="1" si="38"/>
        <v>0</v>
      </c>
      <c r="BF58" s="113">
        <f t="shared" ca="1" si="38"/>
        <v>0</v>
      </c>
      <c r="BG58" s="113">
        <f t="shared" ca="1" si="38"/>
        <v>0</v>
      </c>
      <c r="BH58" s="113">
        <f t="shared" ca="1" si="38"/>
        <v>0</v>
      </c>
      <c r="BI58" s="113">
        <f t="shared" ca="1" si="38"/>
        <v>0</v>
      </c>
      <c r="BJ58" s="113">
        <f t="shared" ref="BJ58:BL58" ca="1" si="39">BJ37</f>
        <v>0</v>
      </c>
      <c r="BK58" s="113">
        <f t="shared" ca="1" si="39"/>
        <v>0</v>
      </c>
      <c r="BL58" s="113">
        <f t="shared" ca="1" si="39"/>
        <v>0</v>
      </c>
    </row>
    <row r="59" spans="1:16381" x14ac:dyDescent="0.3">
      <c r="A59" s="35"/>
      <c r="B59" s="36" t="str">
        <f>Working!B38</f>
        <v>Civil Works</v>
      </c>
      <c r="C59" s="13" t="s">
        <v>22</v>
      </c>
      <c r="D59" s="75">
        <f t="shared" ca="1" si="36"/>
        <v>79.000932634813552</v>
      </c>
      <c r="E59" s="113">
        <f t="shared" ref="E59:AJ59" ca="1" si="40">E38</f>
        <v>0</v>
      </c>
      <c r="F59" s="113">
        <f t="shared" ca="1" si="40"/>
        <v>0</v>
      </c>
      <c r="G59" s="113">
        <f t="shared" ca="1" si="40"/>
        <v>18.02924070751498</v>
      </c>
      <c r="H59" s="113">
        <f t="shared" ca="1" si="40"/>
        <v>34.282923281890902</v>
      </c>
      <c r="I59" s="113">
        <f t="shared" ca="1" si="40"/>
        <v>26.688768645407666</v>
      </c>
      <c r="J59" s="113">
        <f t="shared" ca="1" si="40"/>
        <v>0</v>
      </c>
      <c r="K59" s="113">
        <f t="shared" ca="1" si="40"/>
        <v>0</v>
      </c>
      <c r="L59" s="113">
        <f t="shared" ca="1" si="40"/>
        <v>0</v>
      </c>
      <c r="M59" s="113">
        <f t="shared" ca="1" si="40"/>
        <v>0</v>
      </c>
      <c r="N59" s="113">
        <f t="shared" ca="1" si="40"/>
        <v>0</v>
      </c>
      <c r="O59" s="113">
        <f t="shared" ca="1" si="40"/>
        <v>0</v>
      </c>
      <c r="P59" s="113">
        <f t="shared" ca="1" si="40"/>
        <v>0</v>
      </c>
      <c r="Q59" s="113">
        <f t="shared" ca="1" si="40"/>
        <v>0</v>
      </c>
      <c r="R59" s="113">
        <f t="shared" ca="1" si="40"/>
        <v>0</v>
      </c>
      <c r="S59" s="113">
        <f t="shared" ca="1" si="40"/>
        <v>0</v>
      </c>
      <c r="T59" s="113">
        <f t="shared" ca="1" si="40"/>
        <v>0</v>
      </c>
      <c r="U59" s="113">
        <f t="shared" ca="1" si="40"/>
        <v>0</v>
      </c>
      <c r="V59" s="113">
        <f t="shared" ca="1" si="40"/>
        <v>0</v>
      </c>
      <c r="W59" s="113">
        <f t="shared" ca="1" si="40"/>
        <v>0</v>
      </c>
      <c r="X59" s="113">
        <f t="shared" ca="1" si="40"/>
        <v>0</v>
      </c>
      <c r="Y59" s="113">
        <f t="shared" ca="1" si="40"/>
        <v>0</v>
      </c>
      <c r="Z59" s="113">
        <f t="shared" ca="1" si="40"/>
        <v>0</v>
      </c>
      <c r="AA59" s="113">
        <f t="shared" ca="1" si="40"/>
        <v>0</v>
      </c>
      <c r="AB59" s="113">
        <f t="shared" ca="1" si="40"/>
        <v>0</v>
      </c>
      <c r="AC59" s="113">
        <f t="shared" ca="1" si="40"/>
        <v>0</v>
      </c>
      <c r="AD59" s="113">
        <f t="shared" ca="1" si="40"/>
        <v>0</v>
      </c>
      <c r="AE59" s="113">
        <f t="shared" ca="1" si="40"/>
        <v>0</v>
      </c>
      <c r="AF59" s="113">
        <f t="shared" ca="1" si="40"/>
        <v>0</v>
      </c>
      <c r="AG59" s="113">
        <f t="shared" ca="1" si="40"/>
        <v>0</v>
      </c>
      <c r="AH59" s="113">
        <f t="shared" ca="1" si="40"/>
        <v>0</v>
      </c>
      <c r="AI59" s="113">
        <f t="shared" ca="1" si="40"/>
        <v>0</v>
      </c>
      <c r="AJ59" s="113">
        <f t="shared" ca="1" si="40"/>
        <v>0</v>
      </c>
      <c r="AK59" s="113">
        <f t="shared" ref="AK59:BI59" ca="1" si="41">AK38</f>
        <v>0</v>
      </c>
      <c r="AL59" s="113">
        <f t="shared" ca="1" si="41"/>
        <v>0</v>
      </c>
      <c r="AM59" s="113">
        <f t="shared" ca="1" si="41"/>
        <v>0</v>
      </c>
      <c r="AN59" s="113">
        <f t="shared" ca="1" si="41"/>
        <v>0</v>
      </c>
      <c r="AO59" s="113">
        <f t="shared" ca="1" si="41"/>
        <v>0</v>
      </c>
      <c r="AP59" s="113">
        <f t="shared" ca="1" si="41"/>
        <v>0</v>
      </c>
      <c r="AQ59" s="113">
        <f t="shared" ca="1" si="41"/>
        <v>0</v>
      </c>
      <c r="AR59" s="113">
        <f t="shared" ca="1" si="41"/>
        <v>0</v>
      </c>
      <c r="AS59" s="113">
        <f t="shared" ca="1" si="41"/>
        <v>0</v>
      </c>
      <c r="AT59" s="113">
        <f t="shared" ca="1" si="41"/>
        <v>0</v>
      </c>
      <c r="AU59" s="113">
        <f t="shared" ca="1" si="41"/>
        <v>0</v>
      </c>
      <c r="AV59" s="113">
        <f t="shared" ca="1" si="41"/>
        <v>0</v>
      </c>
      <c r="AW59" s="113">
        <f t="shared" ca="1" si="41"/>
        <v>0</v>
      </c>
      <c r="AX59" s="113">
        <f t="shared" ca="1" si="41"/>
        <v>0</v>
      </c>
      <c r="AY59" s="113">
        <f t="shared" ca="1" si="41"/>
        <v>0</v>
      </c>
      <c r="AZ59" s="113">
        <f t="shared" ca="1" si="41"/>
        <v>0</v>
      </c>
      <c r="BA59" s="113">
        <f t="shared" ca="1" si="41"/>
        <v>0</v>
      </c>
      <c r="BB59" s="113">
        <f t="shared" ca="1" si="41"/>
        <v>0</v>
      </c>
      <c r="BC59" s="113">
        <f t="shared" ca="1" si="41"/>
        <v>0</v>
      </c>
      <c r="BD59" s="113">
        <f t="shared" ca="1" si="41"/>
        <v>0</v>
      </c>
      <c r="BE59" s="113">
        <f t="shared" ca="1" si="41"/>
        <v>0</v>
      </c>
      <c r="BF59" s="113">
        <f t="shared" ca="1" si="41"/>
        <v>0</v>
      </c>
      <c r="BG59" s="113">
        <f t="shared" ca="1" si="41"/>
        <v>0</v>
      </c>
      <c r="BH59" s="113">
        <f t="shared" ca="1" si="41"/>
        <v>0</v>
      </c>
      <c r="BI59" s="113">
        <f t="shared" ca="1" si="41"/>
        <v>0</v>
      </c>
      <c r="BJ59" s="113">
        <f t="shared" ref="BJ59:BL59" ca="1" si="42">BJ38</f>
        <v>0</v>
      </c>
      <c r="BK59" s="113">
        <f t="shared" ca="1" si="42"/>
        <v>0</v>
      </c>
      <c r="BL59" s="113">
        <f t="shared" ca="1" si="42"/>
        <v>0</v>
      </c>
    </row>
    <row r="60" spans="1:16381" x14ac:dyDescent="0.3">
      <c r="A60" s="35"/>
      <c r="B60" s="36" t="str">
        <f>Working!B39</f>
        <v>Electrical</v>
      </c>
      <c r="C60" s="13" t="s">
        <v>22</v>
      </c>
      <c r="D60" s="75">
        <f t="shared" ca="1" si="36"/>
        <v>173.7195472081072</v>
      </c>
      <c r="E60" s="113">
        <f t="shared" ref="E60:AJ60" ca="1" si="43">E39</f>
        <v>0</v>
      </c>
      <c r="F60" s="113">
        <f t="shared" ca="1" si="43"/>
        <v>0</v>
      </c>
      <c r="G60" s="113">
        <f t="shared" ca="1" si="43"/>
        <v>43.4298868020268</v>
      </c>
      <c r="H60" s="113">
        <f t="shared" ca="1" si="43"/>
        <v>78.173796243648241</v>
      </c>
      <c r="I60" s="113">
        <f t="shared" ca="1" si="43"/>
        <v>52.11586416243216</v>
      </c>
      <c r="J60" s="113">
        <f t="shared" ca="1" si="43"/>
        <v>0</v>
      </c>
      <c r="K60" s="113">
        <f t="shared" ca="1" si="43"/>
        <v>0</v>
      </c>
      <c r="L60" s="113">
        <f t="shared" ca="1" si="43"/>
        <v>0</v>
      </c>
      <c r="M60" s="113">
        <f t="shared" ca="1" si="43"/>
        <v>0</v>
      </c>
      <c r="N60" s="113">
        <f t="shared" ca="1" si="43"/>
        <v>0</v>
      </c>
      <c r="O60" s="113">
        <f t="shared" ca="1" si="43"/>
        <v>0</v>
      </c>
      <c r="P60" s="113">
        <f t="shared" ca="1" si="43"/>
        <v>0</v>
      </c>
      <c r="Q60" s="113">
        <f t="shared" ca="1" si="43"/>
        <v>0</v>
      </c>
      <c r="R60" s="113">
        <f t="shared" ca="1" si="43"/>
        <v>0</v>
      </c>
      <c r="S60" s="113">
        <f t="shared" ca="1" si="43"/>
        <v>0</v>
      </c>
      <c r="T60" s="113">
        <f t="shared" ca="1" si="43"/>
        <v>0</v>
      </c>
      <c r="U60" s="113">
        <f t="shared" ca="1" si="43"/>
        <v>0</v>
      </c>
      <c r="V60" s="113">
        <f t="shared" ca="1" si="43"/>
        <v>0</v>
      </c>
      <c r="W60" s="113">
        <f t="shared" ca="1" si="43"/>
        <v>0</v>
      </c>
      <c r="X60" s="113">
        <f t="shared" ca="1" si="43"/>
        <v>0</v>
      </c>
      <c r="Y60" s="113">
        <f t="shared" ca="1" si="43"/>
        <v>0</v>
      </c>
      <c r="Z60" s="113">
        <f t="shared" ca="1" si="43"/>
        <v>0</v>
      </c>
      <c r="AA60" s="113">
        <f t="shared" ca="1" si="43"/>
        <v>0</v>
      </c>
      <c r="AB60" s="113">
        <f t="shared" ca="1" si="43"/>
        <v>0</v>
      </c>
      <c r="AC60" s="113">
        <f t="shared" ca="1" si="43"/>
        <v>0</v>
      </c>
      <c r="AD60" s="113">
        <f t="shared" ca="1" si="43"/>
        <v>0</v>
      </c>
      <c r="AE60" s="113">
        <f t="shared" ca="1" si="43"/>
        <v>0</v>
      </c>
      <c r="AF60" s="113">
        <f t="shared" ca="1" si="43"/>
        <v>0</v>
      </c>
      <c r="AG60" s="113">
        <f t="shared" ca="1" si="43"/>
        <v>0</v>
      </c>
      <c r="AH60" s="113">
        <f t="shared" ca="1" si="43"/>
        <v>0</v>
      </c>
      <c r="AI60" s="113">
        <f t="shared" ca="1" si="43"/>
        <v>0</v>
      </c>
      <c r="AJ60" s="113">
        <f t="shared" ca="1" si="43"/>
        <v>0</v>
      </c>
      <c r="AK60" s="113">
        <f t="shared" ref="AK60:BI60" ca="1" si="44">AK39</f>
        <v>0</v>
      </c>
      <c r="AL60" s="113">
        <f t="shared" ca="1" si="44"/>
        <v>0</v>
      </c>
      <c r="AM60" s="113">
        <f t="shared" ca="1" si="44"/>
        <v>0</v>
      </c>
      <c r="AN60" s="113">
        <f t="shared" ca="1" si="44"/>
        <v>0</v>
      </c>
      <c r="AO60" s="113">
        <f t="shared" ca="1" si="44"/>
        <v>0</v>
      </c>
      <c r="AP60" s="113">
        <f t="shared" ca="1" si="44"/>
        <v>0</v>
      </c>
      <c r="AQ60" s="113">
        <f t="shared" ca="1" si="44"/>
        <v>0</v>
      </c>
      <c r="AR60" s="113">
        <f t="shared" ca="1" si="44"/>
        <v>0</v>
      </c>
      <c r="AS60" s="113">
        <f t="shared" ca="1" si="44"/>
        <v>0</v>
      </c>
      <c r="AT60" s="113">
        <f t="shared" ca="1" si="44"/>
        <v>0</v>
      </c>
      <c r="AU60" s="113">
        <f t="shared" ca="1" si="44"/>
        <v>0</v>
      </c>
      <c r="AV60" s="113">
        <f t="shared" ca="1" si="44"/>
        <v>0</v>
      </c>
      <c r="AW60" s="113">
        <f t="shared" ca="1" si="44"/>
        <v>0</v>
      </c>
      <c r="AX60" s="113">
        <f t="shared" ca="1" si="44"/>
        <v>0</v>
      </c>
      <c r="AY60" s="113">
        <f t="shared" ca="1" si="44"/>
        <v>0</v>
      </c>
      <c r="AZ60" s="113">
        <f t="shared" ca="1" si="44"/>
        <v>0</v>
      </c>
      <c r="BA60" s="113">
        <f t="shared" ca="1" si="44"/>
        <v>0</v>
      </c>
      <c r="BB60" s="113">
        <f t="shared" ca="1" si="44"/>
        <v>0</v>
      </c>
      <c r="BC60" s="113">
        <f t="shared" ca="1" si="44"/>
        <v>0</v>
      </c>
      <c r="BD60" s="113">
        <f t="shared" ca="1" si="44"/>
        <v>0</v>
      </c>
      <c r="BE60" s="113">
        <f t="shared" ca="1" si="44"/>
        <v>0</v>
      </c>
      <c r="BF60" s="113">
        <f t="shared" ca="1" si="44"/>
        <v>0</v>
      </c>
      <c r="BG60" s="113">
        <f t="shared" ca="1" si="44"/>
        <v>0</v>
      </c>
      <c r="BH60" s="113">
        <f t="shared" ca="1" si="44"/>
        <v>0</v>
      </c>
      <c r="BI60" s="113">
        <f t="shared" ca="1" si="44"/>
        <v>0</v>
      </c>
      <c r="BJ60" s="113">
        <f t="shared" ref="BJ60:BL60" ca="1" si="45">BJ39</f>
        <v>0</v>
      </c>
      <c r="BK60" s="113">
        <f t="shared" ca="1" si="45"/>
        <v>0</v>
      </c>
      <c r="BL60" s="113">
        <f t="shared" ca="1" si="45"/>
        <v>0</v>
      </c>
    </row>
    <row r="61" spans="1:16381" x14ac:dyDescent="0.3">
      <c r="A61" s="35"/>
      <c r="B61" s="36" t="str">
        <f>Working!B40</f>
        <v>Other Assets</v>
      </c>
      <c r="C61" s="13" t="s">
        <v>22</v>
      </c>
      <c r="D61" s="75">
        <f t="shared" ca="1" si="36"/>
        <v>66.009183331146971</v>
      </c>
      <c r="E61" s="113">
        <f t="shared" ref="E61" ca="1" si="46">E40</f>
        <v>0</v>
      </c>
      <c r="F61" s="113">
        <f t="shared" ref="F61:BI61" ca="1" si="47">F40</f>
        <v>0</v>
      </c>
      <c r="G61" s="113">
        <f t="shared" ca="1" si="47"/>
        <v>20.519576028033111</v>
      </c>
      <c r="H61" s="113">
        <f t="shared" ca="1" si="47"/>
        <v>24.904146883915359</v>
      </c>
      <c r="I61" s="113">
        <f t="shared" ca="1" si="47"/>
        <v>20.58546041919849</v>
      </c>
      <c r="J61" s="113">
        <f t="shared" ca="1" si="47"/>
        <v>0</v>
      </c>
      <c r="K61" s="113">
        <f t="shared" ca="1" si="47"/>
        <v>0</v>
      </c>
      <c r="L61" s="113">
        <f t="shared" ca="1" si="47"/>
        <v>0</v>
      </c>
      <c r="M61" s="113">
        <f t="shared" ca="1" si="47"/>
        <v>0</v>
      </c>
      <c r="N61" s="113">
        <f t="shared" ca="1" si="47"/>
        <v>0</v>
      </c>
      <c r="O61" s="113">
        <f t="shared" ca="1" si="47"/>
        <v>0</v>
      </c>
      <c r="P61" s="113">
        <f t="shared" ca="1" si="47"/>
        <v>0</v>
      </c>
      <c r="Q61" s="113">
        <f t="shared" ca="1" si="47"/>
        <v>0</v>
      </c>
      <c r="R61" s="113">
        <f t="shared" ca="1" si="47"/>
        <v>0</v>
      </c>
      <c r="S61" s="113">
        <f t="shared" ca="1" si="47"/>
        <v>0</v>
      </c>
      <c r="T61" s="113">
        <f t="shared" ca="1" si="47"/>
        <v>0</v>
      </c>
      <c r="U61" s="113">
        <f t="shared" ca="1" si="47"/>
        <v>0</v>
      </c>
      <c r="V61" s="113">
        <f t="shared" ca="1" si="47"/>
        <v>0</v>
      </c>
      <c r="W61" s="113">
        <f t="shared" ca="1" si="47"/>
        <v>0</v>
      </c>
      <c r="X61" s="113">
        <f t="shared" ca="1" si="47"/>
        <v>0</v>
      </c>
      <c r="Y61" s="113">
        <f t="shared" ca="1" si="47"/>
        <v>0</v>
      </c>
      <c r="Z61" s="113">
        <f t="shared" ca="1" si="47"/>
        <v>0</v>
      </c>
      <c r="AA61" s="113">
        <f t="shared" ca="1" si="47"/>
        <v>0</v>
      </c>
      <c r="AB61" s="113">
        <f t="shared" ca="1" si="47"/>
        <v>0</v>
      </c>
      <c r="AC61" s="113">
        <f t="shared" ca="1" si="47"/>
        <v>0</v>
      </c>
      <c r="AD61" s="113">
        <f t="shared" ca="1" si="47"/>
        <v>0</v>
      </c>
      <c r="AE61" s="113">
        <f t="shared" ca="1" si="47"/>
        <v>0</v>
      </c>
      <c r="AF61" s="113">
        <f t="shared" ca="1" si="47"/>
        <v>0</v>
      </c>
      <c r="AG61" s="113">
        <f t="shared" ca="1" si="47"/>
        <v>0</v>
      </c>
      <c r="AH61" s="113">
        <f t="shared" ca="1" si="47"/>
        <v>0</v>
      </c>
      <c r="AI61" s="113">
        <f t="shared" ca="1" si="47"/>
        <v>0</v>
      </c>
      <c r="AJ61" s="113">
        <f t="shared" ca="1" si="47"/>
        <v>0</v>
      </c>
      <c r="AK61" s="113">
        <f t="shared" ca="1" si="47"/>
        <v>0</v>
      </c>
      <c r="AL61" s="113">
        <f t="shared" ca="1" si="47"/>
        <v>0</v>
      </c>
      <c r="AM61" s="113">
        <f t="shared" ca="1" si="47"/>
        <v>0</v>
      </c>
      <c r="AN61" s="113">
        <f t="shared" ca="1" si="47"/>
        <v>0</v>
      </c>
      <c r="AO61" s="113">
        <f t="shared" ca="1" si="47"/>
        <v>0</v>
      </c>
      <c r="AP61" s="113">
        <f t="shared" ca="1" si="47"/>
        <v>0</v>
      </c>
      <c r="AQ61" s="113">
        <f t="shared" ca="1" si="47"/>
        <v>0</v>
      </c>
      <c r="AR61" s="113">
        <f t="shared" ca="1" si="47"/>
        <v>0</v>
      </c>
      <c r="AS61" s="113">
        <f t="shared" ca="1" si="47"/>
        <v>0</v>
      </c>
      <c r="AT61" s="113">
        <f t="shared" ca="1" si="47"/>
        <v>0</v>
      </c>
      <c r="AU61" s="113">
        <f t="shared" ca="1" si="47"/>
        <v>0</v>
      </c>
      <c r="AV61" s="113">
        <f t="shared" ca="1" si="47"/>
        <v>0</v>
      </c>
      <c r="AW61" s="113">
        <f t="shared" ca="1" si="47"/>
        <v>0</v>
      </c>
      <c r="AX61" s="113">
        <f t="shared" ca="1" si="47"/>
        <v>0</v>
      </c>
      <c r="AY61" s="113">
        <f t="shared" ca="1" si="47"/>
        <v>0</v>
      </c>
      <c r="AZ61" s="113">
        <f t="shared" ca="1" si="47"/>
        <v>0</v>
      </c>
      <c r="BA61" s="113">
        <f t="shared" ca="1" si="47"/>
        <v>0</v>
      </c>
      <c r="BB61" s="113">
        <f t="shared" ca="1" si="47"/>
        <v>0</v>
      </c>
      <c r="BC61" s="113">
        <f t="shared" ca="1" si="47"/>
        <v>0</v>
      </c>
      <c r="BD61" s="113">
        <f t="shared" ca="1" si="47"/>
        <v>0</v>
      </c>
      <c r="BE61" s="113">
        <f t="shared" ca="1" si="47"/>
        <v>0</v>
      </c>
      <c r="BF61" s="113">
        <f t="shared" ca="1" si="47"/>
        <v>0</v>
      </c>
      <c r="BG61" s="113">
        <f t="shared" ca="1" si="47"/>
        <v>0</v>
      </c>
      <c r="BH61" s="113">
        <f t="shared" ca="1" si="47"/>
        <v>0</v>
      </c>
      <c r="BI61" s="113">
        <f t="shared" ca="1" si="47"/>
        <v>0</v>
      </c>
      <c r="BJ61" s="113">
        <f t="shared" ref="BJ61:BL61" ca="1" si="48">BJ40</f>
        <v>0</v>
      </c>
      <c r="BK61" s="113">
        <f t="shared" ca="1" si="48"/>
        <v>0</v>
      </c>
      <c r="BL61" s="113">
        <f t="shared" ca="1" si="48"/>
        <v>0</v>
      </c>
    </row>
    <row r="62" spans="1:16381" x14ac:dyDescent="0.3">
      <c r="A62" s="35"/>
      <c r="B62" s="117" t="s">
        <v>2</v>
      </c>
      <c r="C62" s="74" t="s">
        <v>22</v>
      </c>
      <c r="D62" s="172">
        <f t="shared" ca="1" si="36"/>
        <v>9.2617535355155383</v>
      </c>
      <c r="E62" s="116">
        <f ca="1">IF(Inputs!$J$1,E117+E107+E97,0)</f>
        <v>0</v>
      </c>
      <c r="F62" s="116">
        <f ca="1">IF(Inputs!$J$1,F117+F107+F97,0)</f>
        <v>0</v>
      </c>
      <c r="G62" s="116">
        <f ca="1">IF(Inputs!$J$1,G117+G107+G97,0)</f>
        <v>0.81708060424584306</v>
      </c>
      <c r="H62" s="116">
        <f ca="1">IF(Inputs!$J$1,H117+H107+H97,0)</f>
        <v>3.0153630616808118</v>
      </c>
      <c r="I62" s="116">
        <f ca="1">IF(Inputs!$J$1,I117+I107+I97,0)</f>
        <v>5.4293098695888844</v>
      </c>
      <c r="J62" s="116">
        <f ca="1">IF(Inputs!$J$1,J117+J107+J97,0)</f>
        <v>0</v>
      </c>
      <c r="K62" s="116">
        <f ca="1">IF(Inputs!$J$1,K117+K107+K97,0)</f>
        <v>0</v>
      </c>
      <c r="L62" s="116">
        <f ca="1">IF(Inputs!$J$1,L117+L107+L97,0)</f>
        <v>0</v>
      </c>
      <c r="M62" s="116">
        <f ca="1">IF(Inputs!$J$1,M117+M107+M97,0)</f>
        <v>0</v>
      </c>
      <c r="N62" s="116">
        <f ca="1">IF(Inputs!$J$1,N117+N107+N97,0)</f>
        <v>0</v>
      </c>
      <c r="O62" s="116">
        <f ca="1">IF(Inputs!$J$1,O117+O107+O97,0)</f>
        <v>0</v>
      </c>
      <c r="P62" s="116">
        <f ca="1">IF(Inputs!$J$1,P117+P107+P97,0)</f>
        <v>0</v>
      </c>
      <c r="Q62" s="116">
        <f ca="1">IF(Inputs!$J$1,Q117+Q107+Q97,0)</f>
        <v>0</v>
      </c>
      <c r="R62" s="116">
        <f ca="1">IF(Inputs!$J$1,R117+R107+R97,0)</f>
        <v>0</v>
      </c>
      <c r="S62" s="116">
        <f ca="1">IF(Inputs!$J$1,S117+S107+S97,0)</f>
        <v>0</v>
      </c>
      <c r="T62" s="116">
        <f ca="1">IF(Inputs!$J$1,T117+T107+T97,0)</f>
        <v>0</v>
      </c>
      <c r="U62" s="116">
        <f ca="1">IF(Inputs!$J$1,U117+U107+U97,0)</f>
        <v>0</v>
      </c>
      <c r="V62" s="116">
        <f ca="1">IF(Inputs!$J$1,V117+V107+V97,0)</f>
        <v>0</v>
      </c>
      <c r="W62" s="116">
        <f ca="1">IF(Inputs!$J$1,W117+W107+W97,0)</f>
        <v>0</v>
      </c>
      <c r="X62" s="116">
        <f ca="1">IF(Inputs!$J$1,X117+X107+X97,0)</f>
        <v>0</v>
      </c>
      <c r="Y62" s="116">
        <f ca="1">IF(Inputs!$J$1,Y117+Y107+Y97,0)</f>
        <v>0</v>
      </c>
      <c r="Z62" s="116">
        <f ca="1">IF(Inputs!$J$1,Z117+Z107+Z97,0)</f>
        <v>0</v>
      </c>
      <c r="AA62" s="116">
        <f ca="1">IF(Inputs!$J$1,AA117+AA107+AA97,0)</f>
        <v>0</v>
      </c>
      <c r="AB62" s="116">
        <f ca="1">IF(Inputs!$J$1,AB117+AB107+AB97,0)</f>
        <v>0</v>
      </c>
      <c r="AC62" s="116">
        <f ca="1">IF(Inputs!$J$1,AC117+AC107+AC97,0)</f>
        <v>0</v>
      </c>
      <c r="AD62" s="116">
        <f ca="1">IF(Inputs!$J$1,AD117+AD107+AD97,0)</f>
        <v>0</v>
      </c>
      <c r="AE62" s="116">
        <f ca="1">IF(Inputs!$J$1,AE117+AE107+AE97,0)</f>
        <v>0</v>
      </c>
      <c r="AF62" s="116">
        <f ca="1">IF(Inputs!$J$1,AF117+AF107+AF97,0)</f>
        <v>0</v>
      </c>
      <c r="AG62" s="116">
        <f ca="1">IF(Inputs!$J$1,AG117+AG107+AG97,0)</f>
        <v>0</v>
      </c>
      <c r="AH62" s="116">
        <f ca="1">IF(Inputs!$J$1,AH117+AH107+AH97,0)</f>
        <v>0</v>
      </c>
      <c r="AI62" s="116">
        <f ca="1">IF(Inputs!$J$1,AI117+AI107+AI97,0)</f>
        <v>0</v>
      </c>
      <c r="AJ62" s="116">
        <f ca="1">IF(Inputs!$J$1,AJ117+AJ107+AJ97,0)</f>
        <v>0</v>
      </c>
      <c r="AK62" s="116">
        <f ca="1">IF(Inputs!$J$1,AK117+AK107+AK97,0)</f>
        <v>0</v>
      </c>
      <c r="AL62" s="116">
        <f ca="1">IF(Inputs!$J$1,AL117+AL107+AL97,0)</f>
        <v>0</v>
      </c>
      <c r="AM62" s="116">
        <f ca="1">IF(Inputs!$J$1,AM117+AM107+AM97,0)</f>
        <v>0</v>
      </c>
      <c r="AN62" s="116">
        <f ca="1">IF(Inputs!$J$1,AN117+AN107+AN97,0)</f>
        <v>0</v>
      </c>
      <c r="AO62" s="116">
        <f ca="1">IF(Inputs!$J$1,AO117+AO107+AO97,0)</f>
        <v>0</v>
      </c>
      <c r="AP62" s="116">
        <f ca="1">IF(Inputs!$J$1,AP117+AP107+AP97,0)</f>
        <v>0</v>
      </c>
      <c r="AQ62" s="116">
        <f ca="1">IF(Inputs!$J$1,AQ117+AQ107+AQ97,0)</f>
        <v>0</v>
      </c>
      <c r="AR62" s="116">
        <f ca="1">IF(Inputs!$J$1,AR117+AR107+AR97,0)</f>
        <v>0</v>
      </c>
      <c r="AS62" s="116">
        <f ca="1">IF(Inputs!$J$1,AS117+AS107+AS97,0)</f>
        <v>0</v>
      </c>
      <c r="AT62" s="116">
        <f ca="1">IF(Inputs!$J$1,AT117+AT107+AT97,0)</f>
        <v>0</v>
      </c>
      <c r="AU62" s="116">
        <f ca="1">IF(Inputs!$J$1,AU117+AU107+AU97,0)</f>
        <v>0</v>
      </c>
      <c r="AV62" s="116">
        <f ca="1">IF(Inputs!$J$1,AV117+AV107+AV97,0)</f>
        <v>0</v>
      </c>
      <c r="AW62" s="116">
        <f ca="1">IF(Inputs!$J$1,AW117+AW107+AW97,0)</f>
        <v>0</v>
      </c>
      <c r="AX62" s="116">
        <f ca="1">IF(Inputs!$J$1,AX117+AX107+AX97,0)</f>
        <v>0</v>
      </c>
      <c r="AY62" s="116">
        <f ca="1">IF(Inputs!$J$1,AY117+AY107+AY97,0)</f>
        <v>0</v>
      </c>
      <c r="AZ62" s="116">
        <f ca="1">IF(Inputs!$J$1,AZ117+AZ107+AZ97,0)</f>
        <v>0</v>
      </c>
      <c r="BA62" s="116">
        <f ca="1">IF(Inputs!$J$1,BA117+BA107+BA97,0)</f>
        <v>0</v>
      </c>
      <c r="BB62" s="116">
        <f ca="1">IF(Inputs!$J$1,BB117+BB107+BB97,0)</f>
        <v>0</v>
      </c>
      <c r="BC62" s="116">
        <f ca="1">IF(Inputs!$J$1,BC117+BC107+BC97,0)</f>
        <v>0</v>
      </c>
      <c r="BD62" s="116">
        <f ca="1">IF(Inputs!$J$1,BD117+BD107+BD97,0)</f>
        <v>0</v>
      </c>
      <c r="BE62" s="116">
        <f ca="1">IF(Inputs!$J$1,BE117+BE107+BE97,0)</f>
        <v>0</v>
      </c>
      <c r="BF62" s="116">
        <f ca="1">IF(Inputs!$J$1,BF117+BF107+BF97,0)</f>
        <v>0</v>
      </c>
      <c r="BG62" s="116">
        <f ca="1">IF(Inputs!$J$1,BG117+BG107+BG97,0)</f>
        <v>0</v>
      </c>
      <c r="BH62" s="116">
        <f ca="1">IF(Inputs!$J$1,BH117+BH107+BH97,0)</f>
        <v>0</v>
      </c>
      <c r="BI62" s="116">
        <f ca="1">IF(Inputs!$J$1,BI117+BI107+BI97,0)</f>
        <v>0</v>
      </c>
      <c r="BJ62" s="116">
        <f ca="1">IF(Inputs!$J$1,BJ117+BJ107+BJ97,0)</f>
        <v>0</v>
      </c>
      <c r="BK62" s="116">
        <f ca="1">IF(Inputs!$J$1,BK117+BK107+BK97,0)</f>
        <v>0</v>
      </c>
      <c r="BL62" s="116">
        <f ca="1">IF(Inputs!$J$1,BL117+BL107+BL97,0)</f>
        <v>0</v>
      </c>
    </row>
    <row r="63" spans="1:16381" x14ac:dyDescent="0.3">
      <c r="A63" s="3"/>
      <c r="B63" s="3" t="s">
        <v>212</v>
      </c>
      <c r="C63" s="13" t="s">
        <v>22</v>
      </c>
      <c r="D63" s="483">
        <f t="shared" ca="1" si="36"/>
        <v>329.69667470958325</v>
      </c>
      <c r="E63" s="484">
        <f t="shared" ref="E63" ca="1" si="49">SUM(E58:E62)</f>
        <v>0</v>
      </c>
      <c r="F63" s="484">
        <f t="shared" ref="F63:BI63" ca="1" si="50">SUM(F58:F62)</f>
        <v>0</v>
      </c>
      <c r="G63" s="484">
        <f t="shared" ca="1" si="50"/>
        <v>83.375571861820731</v>
      </c>
      <c r="H63" s="484">
        <f t="shared" ca="1" si="50"/>
        <v>140.9389646111353</v>
      </c>
      <c r="I63" s="484">
        <f t="shared" ca="1" si="50"/>
        <v>105.38213823662718</v>
      </c>
      <c r="J63" s="484">
        <f t="shared" ca="1" si="50"/>
        <v>0</v>
      </c>
      <c r="K63" s="484">
        <f t="shared" ca="1" si="50"/>
        <v>0</v>
      </c>
      <c r="L63" s="484">
        <f t="shared" ca="1" si="50"/>
        <v>0</v>
      </c>
      <c r="M63" s="484">
        <f t="shared" ca="1" si="50"/>
        <v>0</v>
      </c>
      <c r="N63" s="484">
        <f t="shared" ca="1" si="50"/>
        <v>0</v>
      </c>
      <c r="O63" s="484">
        <f t="shared" ca="1" si="50"/>
        <v>0</v>
      </c>
      <c r="P63" s="484">
        <f t="shared" ca="1" si="50"/>
        <v>0</v>
      </c>
      <c r="Q63" s="484">
        <f t="shared" ca="1" si="50"/>
        <v>0</v>
      </c>
      <c r="R63" s="484">
        <f t="shared" ca="1" si="50"/>
        <v>0</v>
      </c>
      <c r="S63" s="484">
        <f t="shared" ca="1" si="50"/>
        <v>0</v>
      </c>
      <c r="T63" s="484">
        <f t="shared" ca="1" si="50"/>
        <v>0</v>
      </c>
      <c r="U63" s="484">
        <f t="shared" ca="1" si="50"/>
        <v>0</v>
      </c>
      <c r="V63" s="484">
        <f t="shared" ca="1" si="50"/>
        <v>0</v>
      </c>
      <c r="W63" s="484">
        <f t="shared" ca="1" si="50"/>
        <v>0</v>
      </c>
      <c r="X63" s="484">
        <f t="shared" ca="1" si="50"/>
        <v>0</v>
      </c>
      <c r="Y63" s="484">
        <f t="shared" ca="1" si="50"/>
        <v>0</v>
      </c>
      <c r="Z63" s="484">
        <f t="shared" ca="1" si="50"/>
        <v>0</v>
      </c>
      <c r="AA63" s="484">
        <f t="shared" ca="1" si="50"/>
        <v>0</v>
      </c>
      <c r="AB63" s="484">
        <f t="shared" ca="1" si="50"/>
        <v>0</v>
      </c>
      <c r="AC63" s="484">
        <f t="shared" ca="1" si="50"/>
        <v>0</v>
      </c>
      <c r="AD63" s="484">
        <f t="shared" ca="1" si="50"/>
        <v>0</v>
      </c>
      <c r="AE63" s="484">
        <f t="shared" ca="1" si="50"/>
        <v>0</v>
      </c>
      <c r="AF63" s="484">
        <f t="shared" ca="1" si="50"/>
        <v>0</v>
      </c>
      <c r="AG63" s="484">
        <f t="shared" ca="1" si="50"/>
        <v>0</v>
      </c>
      <c r="AH63" s="484">
        <f t="shared" ca="1" si="50"/>
        <v>0</v>
      </c>
      <c r="AI63" s="484">
        <f t="shared" ca="1" si="50"/>
        <v>0</v>
      </c>
      <c r="AJ63" s="484">
        <f t="shared" ca="1" si="50"/>
        <v>0</v>
      </c>
      <c r="AK63" s="484">
        <f t="shared" ca="1" si="50"/>
        <v>0</v>
      </c>
      <c r="AL63" s="484">
        <f t="shared" ca="1" si="50"/>
        <v>0</v>
      </c>
      <c r="AM63" s="484">
        <f t="shared" ca="1" si="50"/>
        <v>0</v>
      </c>
      <c r="AN63" s="484">
        <f t="shared" ca="1" si="50"/>
        <v>0</v>
      </c>
      <c r="AO63" s="484">
        <f t="shared" ca="1" si="50"/>
        <v>0</v>
      </c>
      <c r="AP63" s="484">
        <f t="shared" ca="1" si="50"/>
        <v>0</v>
      </c>
      <c r="AQ63" s="484">
        <f t="shared" ca="1" si="50"/>
        <v>0</v>
      </c>
      <c r="AR63" s="484">
        <f t="shared" ca="1" si="50"/>
        <v>0</v>
      </c>
      <c r="AS63" s="484">
        <f t="shared" ca="1" si="50"/>
        <v>0</v>
      </c>
      <c r="AT63" s="484">
        <f t="shared" ca="1" si="50"/>
        <v>0</v>
      </c>
      <c r="AU63" s="484">
        <f t="shared" ca="1" si="50"/>
        <v>0</v>
      </c>
      <c r="AV63" s="484">
        <f t="shared" ca="1" si="50"/>
        <v>0</v>
      </c>
      <c r="AW63" s="484">
        <f t="shared" ca="1" si="50"/>
        <v>0</v>
      </c>
      <c r="AX63" s="484">
        <f t="shared" ca="1" si="50"/>
        <v>0</v>
      </c>
      <c r="AY63" s="484">
        <f t="shared" ca="1" si="50"/>
        <v>0</v>
      </c>
      <c r="AZ63" s="484">
        <f t="shared" ca="1" si="50"/>
        <v>0</v>
      </c>
      <c r="BA63" s="484">
        <f t="shared" ca="1" si="50"/>
        <v>0</v>
      </c>
      <c r="BB63" s="484">
        <f t="shared" ca="1" si="50"/>
        <v>0</v>
      </c>
      <c r="BC63" s="484">
        <f t="shared" ca="1" si="50"/>
        <v>0</v>
      </c>
      <c r="BD63" s="484">
        <f t="shared" ca="1" si="50"/>
        <v>0</v>
      </c>
      <c r="BE63" s="484">
        <f t="shared" ca="1" si="50"/>
        <v>0</v>
      </c>
      <c r="BF63" s="484">
        <f t="shared" ca="1" si="50"/>
        <v>0</v>
      </c>
      <c r="BG63" s="484">
        <f t="shared" ca="1" si="50"/>
        <v>0</v>
      </c>
      <c r="BH63" s="484">
        <f t="shared" ca="1" si="50"/>
        <v>0</v>
      </c>
      <c r="BI63" s="484">
        <f t="shared" ca="1" si="50"/>
        <v>0</v>
      </c>
      <c r="BJ63" s="484">
        <f t="shared" ref="BJ63:BL63" ca="1" si="51">SUM(BJ58:BJ62)</f>
        <v>0</v>
      </c>
      <c r="BK63" s="484">
        <f t="shared" ca="1" si="51"/>
        <v>0</v>
      </c>
      <c r="BL63" s="484">
        <f t="shared" ca="1" si="51"/>
        <v>0</v>
      </c>
    </row>
    <row r="64" spans="1:16381" x14ac:dyDescent="0.3">
      <c r="A64" s="83" t="s">
        <v>371</v>
      </c>
      <c r="B64" s="3"/>
      <c r="C64" s="18"/>
      <c r="D64" s="75"/>
      <c r="E64" s="106"/>
      <c r="F64" s="106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</row>
    <row r="65" spans="1:64" x14ac:dyDescent="0.3">
      <c r="A65" s="814">
        <f ca="1">D65/$D$71</f>
        <v>0.48999999999999988</v>
      </c>
      <c r="B65" s="616" t="s">
        <v>15</v>
      </c>
      <c r="C65" s="617" t="s">
        <v>22</v>
      </c>
      <c r="D65" s="618">
        <f t="shared" ref="D65:D70" ca="1" si="52">SUM(E65:BL65)</f>
        <v>161.55137060769576</v>
      </c>
      <c r="E65" s="113">
        <f t="shared" ref="E65" ca="1" si="53">E$63*E$43</f>
        <v>0</v>
      </c>
      <c r="F65" s="113">
        <f ca="1">$D$63*F43*$E43</f>
        <v>0</v>
      </c>
      <c r="G65" s="113">
        <f ca="1">$D$63*G43*$E43</f>
        <v>40.854030212292152</v>
      </c>
      <c r="H65" s="113">
        <f t="shared" ref="H65:BL65" ca="1" si="54">$D$63*H43*$E43</f>
        <v>69.060092659456288</v>
      </c>
      <c r="I65" s="113">
        <f t="shared" ca="1" si="54"/>
        <v>51.637247735947312</v>
      </c>
      <c r="J65" s="113">
        <f t="shared" ca="1" si="54"/>
        <v>0</v>
      </c>
      <c r="K65" s="113">
        <f t="shared" ca="1" si="54"/>
        <v>0</v>
      </c>
      <c r="L65" s="113">
        <f t="shared" ca="1" si="54"/>
        <v>0</v>
      </c>
      <c r="M65" s="113">
        <f t="shared" ca="1" si="54"/>
        <v>0</v>
      </c>
      <c r="N65" s="113">
        <f t="shared" ca="1" si="54"/>
        <v>0</v>
      </c>
      <c r="O65" s="113">
        <f t="shared" ca="1" si="54"/>
        <v>0</v>
      </c>
      <c r="P65" s="113">
        <f t="shared" ca="1" si="54"/>
        <v>0</v>
      </c>
      <c r="Q65" s="113">
        <f t="shared" ca="1" si="54"/>
        <v>0</v>
      </c>
      <c r="R65" s="113">
        <f t="shared" ca="1" si="54"/>
        <v>0</v>
      </c>
      <c r="S65" s="113">
        <f t="shared" ca="1" si="54"/>
        <v>0</v>
      </c>
      <c r="T65" s="113">
        <f t="shared" ca="1" si="54"/>
        <v>0</v>
      </c>
      <c r="U65" s="113">
        <f t="shared" ca="1" si="54"/>
        <v>0</v>
      </c>
      <c r="V65" s="113">
        <f t="shared" ca="1" si="54"/>
        <v>0</v>
      </c>
      <c r="W65" s="113">
        <f t="shared" ca="1" si="54"/>
        <v>0</v>
      </c>
      <c r="X65" s="113">
        <f t="shared" ca="1" si="54"/>
        <v>0</v>
      </c>
      <c r="Y65" s="113">
        <f t="shared" ca="1" si="54"/>
        <v>0</v>
      </c>
      <c r="Z65" s="113">
        <f t="shared" ca="1" si="54"/>
        <v>0</v>
      </c>
      <c r="AA65" s="113">
        <f t="shared" ca="1" si="54"/>
        <v>0</v>
      </c>
      <c r="AB65" s="113">
        <f t="shared" ca="1" si="54"/>
        <v>0</v>
      </c>
      <c r="AC65" s="113">
        <f t="shared" ca="1" si="54"/>
        <v>0</v>
      </c>
      <c r="AD65" s="113">
        <f t="shared" ca="1" si="54"/>
        <v>0</v>
      </c>
      <c r="AE65" s="113">
        <f t="shared" ca="1" si="54"/>
        <v>0</v>
      </c>
      <c r="AF65" s="113">
        <f t="shared" ca="1" si="54"/>
        <v>0</v>
      </c>
      <c r="AG65" s="113">
        <f t="shared" ca="1" si="54"/>
        <v>0</v>
      </c>
      <c r="AH65" s="113">
        <f t="shared" ca="1" si="54"/>
        <v>0</v>
      </c>
      <c r="AI65" s="113">
        <f t="shared" ca="1" si="54"/>
        <v>0</v>
      </c>
      <c r="AJ65" s="113">
        <f t="shared" ca="1" si="54"/>
        <v>0</v>
      </c>
      <c r="AK65" s="113">
        <f t="shared" ca="1" si="54"/>
        <v>0</v>
      </c>
      <c r="AL65" s="113">
        <f t="shared" ca="1" si="54"/>
        <v>0</v>
      </c>
      <c r="AM65" s="113">
        <f t="shared" ca="1" si="54"/>
        <v>0</v>
      </c>
      <c r="AN65" s="113">
        <f t="shared" ca="1" si="54"/>
        <v>0</v>
      </c>
      <c r="AO65" s="113">
        <f t="shared" ca="1" si="54"/>
        <v>0</v>
      </c>
      <c r="AP65" s="113">
        <f t="shared" ca="1" si="54"/>
        <v>0</v>
      </c>
      <c r="AQ65" s="113">
        <f t="shared" ca="1" si="54"/>
        <v>0</v>
      </c>
      <c r="AR65" s="113">
        <f t="shared" ca="1" si="54"/>
        <v>0</v>
      </c>
      <c r="AS65" s="113">
        <f t="shared" ca="1" si="54"/>
        <v>0</v>
      </c>
      <c r="AT65" s="113">
        <f t="shared" ca="1" si="54"/>
        <v>0</v>
      </c>
      <c r="AU65" s="113">
        <f t="shared" ca="1" si="54"/>
        <v>0</v>
      </c>
      <c r="AV65" s="113">
        <f t="shared" ca="1" si="54"/>
        <v>0</v>
      </c>
      <c r="AW65" s="113">
        <f t="shared" ca="1" si="54"/>
        <v>0</v>
      </c>
      <c r="AX65" s="113">
        <f t="shared" ca="1" si="54"/>
        <v>0</v>
      </c>
      <c r="AY65" s="113">
        <f t="shared" ca="1" si="54"/>
        <v>0</v>
      </c>
      <c r="AZ65" s="113">
        <f t="shared" ca="1" si="54"/>
        <v>0</v>
      </c>
      <c r="BA65" s="113">
        <f t="shared" ca="1" si="54"/>
        <v>0</v>
      </c>
      <c r="BB65" s="113">
        <f t="shared" ca="1" si="54"/>
        <v>0</v>
      </c>
      <c r="BC65" s="113">
        <f t="shared" ca="1" si="54"/>
        <v>0</v>
      </c>
      <c r="BD65" s="113">
        <f t="shared" ca="1" si="54"/>
        <v>0</v>
      </c>
      <c r="BE65" s="113">
        <f t="shared" ca="1" si="54"/>
        <v>0</v>
      </c>
      <c r="BF65" s="113">
        <f t="shared" ca="1" si="54"/>
        <v>0</v>
      </c>
      <c r="BG65" s="113">
        <f t="shared" ca="1" si="54"/>
        <v>0</v>
      </c>
      <c r="BH65" s="113">
        <f t="shared" ca="1" si="54"/>
        <v>0</v>
      </c>
      <c r="BI65" s="113">
        <f t="shared" ca="1" si="54"/>
        <v>0</v>
      </c>
      <c r="BJ65" s="113">
        <f t="shared" ca="1" si="54"/>
        <v>0</v>
      </c>
      <c r="BK65" s="113">
        <f t="shared" ca="1" si="54"/>
        <v>0</v>
      </c>
      <c r="BL65" s="113">
        <f t="shared" ca="1" si="54"/>
        <v>0</v>
      </c>
    </row>
    <row r="66" spans="1:64" x14ac:dyDescent="0.3">
      <c r="A66" s="814">
        <f t="shared" ref="A66:A70" ca="1" si="55">D66/$D$71</f>
        <v>0</v>
      </c>
      <c r="B66" s="6" t="s">
        <v>14</v>
      </c>
      <c r="C66" s="13" t="s">
        <v>22</v>
      </c>
      <c r="D66" s="372">
        <f t="shared" ca="1" si="52"/>
        <v>0</v>
      </c>
      <c r="E66" s="113">
        <f t="shared" ref="E66" ca="1" si="56">E$63*E44</f>
        <v>0</v>
      </c>
      <c r="F66" s="113">
        <f t="shared" ref="F66" ca="1" si="57">$D$63*F44*$E44</f>
        <v>0</v>
      </c>
      <c r="G66" s="113">
        <f t="shared" ref="G66:G69" ca="1" si="58">$D$63*G44*$E44</f>
        <v>0</v>
      </c>
      <c r="H66" s="113">
        <f t="shared" ref="H66:BL66" ca="1" si="59">$D$63*H44*$E44</f>
        <v>0</v>
      </c>
      <c r="I66" s="113">
        <f t="shared" ca="1" si="59"/>
        <v>0</v>
      </c>
      <c r="J66" s="113">
        <f t="shared" ca="1" si="59"/>
        <v>0</v>
      </c>
      <c r="K66" s="113">
        <f t="shared" ca="1" si="59"/>
        <v>0</v>
      </c>
      <c r="L66" s="113">
        <f t="shared" ca="1" si="59"/>
        <v>0</v>
      </c>
      <c r="M66" s="113">
        <f t="shared" ca="1" si="59"/>
        <v>0</v>
      </c>
      <c r="N66" s="113">
        <f t="shared" ca="1" si="59"/>
        <v>0</v>
      </c>
      <c r="O66" s="113">
        <f t="shared" ca="1" si="59"/>
        <v>0</v>
      </c>
      <c r="P66" s="113">
        <f t="shared" ca="1" si="59"/>
        <v>0</v>
      </c>
      <c r="Q66" s="113">
        <f t="shared" ca="1" si="59"/>
        <v>0</v>
      </c>
      <c r="R66" s="113">
        <f t="shared" ca="1" si="59"/>
        <v>0</v>
      </c>
      <c r="S66" s="113">
        <f t="shared" ca="1" si="59"/>
        <v>0</v>
      </c>
      <c r="T66" s="113">
        <f t="shared" ca="1" si="59"/>
        <v>0</v>
      </c>
      <c r="U66" s="113">
        <f t="shared" ca="1" si="59"/>
        <v>0</v>
      </c>
      <c r="V66" s="113">
        <f t="shared" ca="1" si="59"/>
        <v>0</v>
      </c>
      <c r="W66" s="113">
        <f t="shared" ca="1" si="59"/>
        <v>0</v>
      </c>
      <c r="X66" s="113">
        <f t="shared" ca="1" si="59"/>
        <v>0</v>
      </c>
      <c r="Y66" s="113">
        <f t="shared" ca="1" si="59"/>
        <v>0</v>
      </c>
      <c r="Z66" s="113">
        <f t="shared" ca="1" si="59"/>
        <v>0</v>
      </c>
      <c r="AA66" s="113">
        <f t="shared" ca="1" si="59"/>
        <v>0</v>
      </c>
      <c r="AB66" s="113">
        <f t="shared" ca="1" si="59"/>
        <v>0</v>
      </c>
      <c r="AC66" s="113">
        <f t="shared" ca="1" si="59"/>
        <v>0</v>
      </c>
      <c r="AD66" s="113">
        <f t="shared" ca="1" si="59"/>
        <v>0</v>
      </c>
      <c r="AE66" s="113">
        <f t="shared" ca="1" si="59"/>
        <v>0</v>
      </c>
      <c r="AF66" s="113">
        <f t="shared" ca="1" si="59"/>
        <v>0</v>
      </c>
      <c r="AG66" s="113">
        <f t="shared" ca="1" si="59"/>
        <v>0</v>
      </c>
      <c r="AH66" s="113">
        <f t="shared" ca="1" si="59"/>
        <v>0</v>
      </c>
      <c r="AI66" s="113">
        <f t="shared" ca="1" si="59"/>
        <v>0</v>
      </c>
      <c r="AJ66" s="113">
        <f t="shared" ca="1" si="59"/>
        <v>0</v>
      </c>
      <c r="AK66" s="113">
        <f t="shared" ca="1" si="59"/>
        <v>0</v>
      </c>
      <c r="AL66" s="113">
        <f t="shared" ca="1" si="59"/>
        <v>0</v>
      </c>
      <c r="AM66" s="113">
        <f t="shared" ca="1" si="59"/>
        <v>0</v>
      </c>
      <c r="AN66" s="113">
        <f t="shared" ca="1" si="59"/>
        <v>0</v>
      </c>
      <c r="AO66" s="113">
        <f t="shared" ca="1" si="59"/>
        <v>0</v>
      </c>
      <c r="AP66" s="113">
        <f t="shared" ca="1" si="59"/>
        <v>0</v>
      </c>
      <c r="AQ66" s="113">
        <f t="shared" ca="1" si="59"/>
        <v>0</v>
      </c>
      <c r="AR66" s="113">
        <f t="shared" ca="1" si="59"/>
        <v>0</v>
      </c>
      <c r="AS66" s="113">
        <f t="shared" ca="1" si="59"/>
        <v>0</v>
      </c>
      <c r="AT66" s="113">
        <f t="shared" ca="1" si="59"/>
        <v>0</v>
      </c>
      <c r="AU66" s="113">
        <f t="shared" ca="1" si="59"/>
        <v>0</v>
      </c>
      <c r="AV66" s="113">
        <f t="shared" ca="1" si="59"/>
        <v>0</v>
      </c>
      <c r="AW66" s="113">
        <f t="shared" ca="1" si="59"/>
        <v>0</v>
      </c>
      <c r="AX66" s="113">
        <f t="shared" ca="1" si="59"/>
        <v>0</v>
      </c>
      <c r="AY66" s="113">
        <f t="shared" ca="1" si="59"/>
        <v>0</v>
      </c>
      <c r="AZ66" s="113">
        <f t="shared" ca="1" si="59"/>
        <v>0</v>
      </c>
      <c r="BA66" s="113">
        <f t="shared" ca="1" si="59"/>
        <v>0</v>
      </c>
      <c r="BB66" s="113">
        <f t="shared" ca="1" si="59"/>
        <v>0</v>
      </c>
      <c r="BC66" s="113">
        <f t="shared" ca="1" si="59"/>
        <v>0</v>
      </c>
      <c r="BD66" s="113">
        <f t="shared" ca="1" si="59"/>
        <v>0</v>
      </c>
      <c r="BE66" s="113">
        <f t="shared" ca="1" si="59"/>
        <v>0</v>
      </c>
      <c r="BF66" s="113">
        <f t="shared" ca="1" si="59"/>
        <v>0</v>
      </c>
      <c r="BG66" s="113">
        <f t="shared" ca="1" si="59"/>
        <v>0</v>
      </c>
      <c r="BH66" s="113">
        <f t="shared" ca="1" si="59"/>
        <v>0</v>
      </c>
      <c r="BI66" s="113">
        <f t="shared" ca="1" si="59"/>
        <v>0</v>
      </c>
      <c r="BJ66" s="113">
        <f t="shared" ca="1" si="59"/>
        <v>0</v>
      </c>
      <c r="BK66" s="113">
        <f t="shared" ca="1" si="59"/>
        <v>0</v>
      </c>
      <c r="BL66" s="113">
        <f t="shared" ca="1" si="59"/>
        <v>0</v>
      </c>
    </row>
    <row r="67" spans="1:64" x14ac:dyDescent="0.3">
      <c r="A67" s="814">
        <f t="shared" ca="1" si="55"/>
        <v>0.25205495854813176</v>
      </c>
      <c r="B67" s="6" t="s">
        <v>13</v>
      </c>
      <c r="C67" s="13" t="s">
        <v>22</v>
      </c>
      <c r="D67" s="372">
        <f t="shared" ca="1" si="52"/>
        <v>83.101681677380881</v>
      </c>
      <c r="E67" s="113">
        <f ca="1">E63-SUM(E68:E70,E65:E66)</f>
        <v>0</v>
      </c>
      <c r="F67" s="113">
        <f t="shared" ref="F67:BL67" ca="1" si="60">F63-SUM(F68:F70,F65:F66)</f>
        <v>0</v>
      </c>
      <c r="G67" s="113">
        <f t="shared" ca="1" si="60"/>
        <v>21.750651142824829</v>
      </c>
      <c r="H67" s="113">
        <f t="shared" ca="1" si="60"/>
        <v>47.646166360524646</v>
      </c>
      <c r="I67" s="113">
        <f t="shared" ca="1" si="60"/>
        <v>13.704864174031414</v>
      </c>
      <c r="J67" s="113">
        <f t="shared" ca="1" si="60"/>
        <v>0</v>
      </c>
      <c r="K67" s="113">
        <f t="shared" ca="1" si="60"/>
        <v>0</v>
      </c>
      <c r="L67" s="113">
        <f t="shared" ca="1" si="60"/>
        <v>0</v>
      </c>
      <c r="M67" s="113">
        <f t="shared" ca="1" si="60"/>
        <v>0</v>
      </c>
      <c r="N67" s="113">
        <f t="shared" ca="1" si="60"/>
        <v>0</v>
      </c>
      <c r="O67" s="113">
        <f t="shared" ca="1" si="60"/>
        <v>0</v>
      </c>
      <c r="P67" s="113">
        <f t="shared" ca="1" si="60"/>
        <v>0</v>
      </c>
      <c r="Q67" s="113">
        <f t="shared" ca="1" si="60"/>
        <v>0</v>
      </c>
      <c r="R67" s="113">
        <f t="shared" ca="1" si="60"/>
        <v>0</v>
      </c>
      <c r="S67" s="113">
        <f t="shared" ca="1" si="60"/>
        <v>0</v>
      </c>
      <c r="T67" s="113">
        <f t="shared" ca="1" si="60"/>
        <v>0</v>
      </c>
      <c r="U67" s="113">
        <f t="shared" ca="1" si="60"/>
        <v>0</v>
      </c>
      <c r="V67" s="113">
        <f t="shared" ca="1" si="60"/>
        <v>0</v>
      </c>
      <c r="W67" s="113">
        <f t="shared" ca="1" si="60"/>
        <v>0</v>
      </c>
      <c r="X67" s="113">
        <f t="shared" ca="1" si="60"/>
        <v>0</v>
      </c>
      <c r="Y67" s="113">
        <f t="shared" ca="1" si="60"/>
        <v>0</v>
      </c>
      <c r="Z67" s="113">
        <f t="shared" ca="1" si="60"/>
        <v>0</v>
      </c>
      <c r="AA67" s="113">
        <f t="shared" ca="1" si="60"/>
        <v>0</v>
      </c>
      <c r="AB67" s="113">
        <f t="shared" ca="1" si="60"/>
        <v>0</v>
      </c>
      <c r="AC67" s="113">
        <f t="shared" ca="1" si="60"/>
        <v>0</v>
      </c>
      <c r="AD67" s="113">
        <f t="shared" ca="1" si="60"/>
        <v>0</v>
      </c>
      <c r="AE67" s="113">
        <f t="shared" ca="1" si="60"/>
        <v>0</v>
      </c>
      <c r="AF67" s="113">
        <f t="shared" ca="1" si="60"/>
        <v>0</v>
      </c>
      <c r="AG67" s="113">
        <f t="shared" ca="1" si="60"/>
        <v>0</v>
      </c>
      <c r="AH67" s="113">
        <f t="shared" ca="1" si="60"/>
        <v>0</v>
      </c>
      <c r="AI67" s="113">
        <f t="shared" ca="1" si="60"/>
        <v>0</v>
      </c>
      <c r="AJ67" s="113">
        <f t="shared" ca="1" si="60"/>
        <v>0</v>
      </c>
      <c r="AK67" s="113">
        <f t="shared" ca="1" si="60"/>
        <v>0</v>
      </c>
      <c r="AL67" s="113">
        <f t="shared" ca="1" si="60"/>
        <v>0</v>
      </c>
      <c r="AM67" s="113">
        <f t="shared" ca="1" si="60"/>
        <v>0</v>
      </c>
      <c r="AN67" s="113">
        <f t="shared" ca="1" si="60"/>
        <v>0</v>
      </c>
      <c r="AO67" s="113">
        <f t="shared" ca="1" si="60"/>
        <v>0</v>
      </c>
      <c r="AP67" s="113">
        <f t="shared" ca="1" si="60"/>
        <v>0</v>
      </c>
      <c r="AQ67" s="113">
        <f t="shared" ca="1" si="60"/>
        <v>0</v>
      </c>
      <c r="AR67" s="113">
        <f t="shared" ca="1" si="60"/>
        <v>0</v>
      </c>
      <c r="AS67" s="113">
        <f t="shared" ca="1" si="60"/>
        <v>0</v>
      </c>
      <c r="AT67" s="113">
        <f t="shared" ca="1" si="60"/>
        <v>0</v>
      </c>
      <c r="AU67" s="113">
        <f t="shared" ca="1" si="60"/>
        <v>0</v>
      </c>
      <c r="AV67" s="113">
        <f t="shared" ca="1" si="60"/>
        <v>0</v>
      </c>
      <c r="AW67" s="113">
        <f t="shared" ca="1" si="60"/>
        <v>0</v>
      </c>
      <c r="AX67" s="113">
        <f t="shared" ca="1" si="60"/>
        <v>0</v>
      </c>
      <c r="AY67" s="113">
        <f t="shared" ca="1" si="60"/>
        <v>0</v>
      </c>
      <c r="AZ67" s="113">
        <f t="shared" ca="1" si="60"/>
        <v>0</v>
      </c>
      <c r="BA67" s="113">
        <f t="shared" ca="1" si="60"/>
        <v>0</v>
      </c>
      <c r="BB67" s="113">
        <f t="shared" ca="1" si="60"/>
        <v>0</v>
      </c>
      <c r="BC67" s="113">
        <f t="shared" ca="1" si="60"/>
        <v>0</v>
      </c>
      <c r="BD67" s="113">
        <f t="shared" ca="1" si="60"/>
        <v>0</v>
      </c>
      <c r="BE67" s="113">
        <f t="shared" ca="1" si="60"/>
        <v>0</v>
      </c>
      <c r="BF67" s="113">
        <f t="shared" ca="1" si="60"/>
        <v>0</v>
      </c>
      <c r="BG67" s="113">
        <f t="shared" ca="1" si="60"/>
        <v>0</v>
      </c>
      <c r="BH67" s="113">
        <f t="shared" ca="1" si="60"/>
        <v>0</v>
      </c>
      <c r="BI67" s="113">
        <f t="shared" ca="1" si="60"/>
        <v>0</v>
      </c>
      <c r="BJ67" s="113">
        <f t="shared" ca="1" si="60"/>
        <v>0</v>
      </c>
      <c r="BK67" s="113">
        <f t="shared" ca="1" si="60"/>
        <v>0</v>
      </c>
      <c r="BL67" s="113">
        <f t="shared" ca="1" si="60"/>
        <v>0</v>
      </c>
    </row>
    <row r="68" spans="1:64" x14ac:dyDescent="0.3">
      <c r="A68" s="814">
        <f t="shared" ca="1" si="55"/>
        <v>0</v>
      </c>
      <c r="B68" s="6" t="s">
        <v>12</v>
      </c>
      <c r="C68" s="13" t="s">
        <v>22</v>
      </c>
      <c r="D68" s="372">
        <f t="shared" ca="1" si="52"/>
        <v>0</v>
      </c>
      <c r="E68" s="113">
        <f t="shared" ref="E68" ca="1" si="61">E$63*E46</f>
        <v>0</v>
      </c>
      <c r="F68" s="113">
        <f t="shared" ref="F68" ca="1" si="62">$D$63*F46*$E46</f>
        <v>0</v>
      </c>
      <c r="G68" s="113">
        <f t="shared" ca="1" si="58"/>
        <v>0</v>
      </c>
      <c r="H68" s="113">
        <f t="shared" ref="H68:BL68" ca="1" si="63">$D$63*H46*$E46</f>
        <v>0</v>
      </c>
      <c r="I68" s="113">
        <f t="shared" ca="1" si="63"/>
        <v>0</v>
      </c>
      <c r="J68" s="113">
        <f t="shared" ca="1" si="63"/>
        <v>0</v>
      </c>
      <c r="K68" s="113">
        <f t="shared" ca="1" si="63"/>
        <v>0</v>
      </c>
      <c r="L68" s="113">
        <f t="shared" ca="1" si="63"/>
        <v>0</v>
      </c>
      <c r="M68" s="113">
        <f t="shared" ca="1" si="63"/>
        <v>0</v>
      </c>
      <c r="N68" s="113">
        <f t="shared" ca="1" si="63"/>
        <v>0</v>
      </c>
      <c r="O68" s="113">
        <f t="shared" ca="1" si="63"/>
        <v>0</v>
      </c>
      <c r="P68" s="113">
        <f t="shared" ca="1" si="63"/>
        <v>0</v>
      </c>
      <c r="Q68" s="113">
        <f t="shared" ca="1" si="63"/>
        <v>0</v>
      </c>
      <c r="R68" s="113">
        <f t="shared" ca="1" si="63"/>
        <v>0</v>
      </c>
      <c r="S68" s="113">
        <f t="shared" ca="1" si="63"/>
        <v>0</v>
      </c>
      <c r="T68" s="113">
        <f t="shared" ca="1" si="63"/>
        <v>0</v>
      </c>
      <c r="U68" s="113">
        <f t="shared" ca="1" si="63"/>
        <v>0</v>
      </c>
      <c r="V68" s="113">
        <f t="shared" ca="1" si="63"/>
        <v>0</v>
      </c>
      <c r="W68" s="113">
        <f t="shared" ca="1" si="63"/>
        <v>0</v>
      </c>
      <c r="X68" s="113">
        <f t="shared" ca="1" si="63"/>
        <v>0</v>
      </c>
      <c r="Y68" s="113">
        <f t="shared" ca="1" si="63"/>
        <v>0</v>
      </c>
      <c r="Z68" s="113">
        <f t="shared" ca="1" si="63"/>
        <v>0</v>
      </c>
      <c r="AA68" s="113">
        <f t="shared" ca="1" si="63"/>
        <v>0</v>
      </c>
      <c r="AB68" s="113">
        <f t="shared" ca="1" si="63"/>
        <v>0</v>
      </c>
      <c r="AC68" s="113">
        <f t="shared" ca="1" si="63"/>
        <v>0</v>
      </c>
      <c r="AD68" s="113">
        <f t="shared" ca="1" si="63"/>
        <v>0</v>
      </c>
      <c r="AE68" s="113">
        <f t="shared" ca="1" si="63"/>
        <v>0</v>
      </c>
      <c r="AF68" s="113">
        <f t="shared" ca="1" si="63"/>
        <v>0</v>
      </c>
      <c r="AG68" s="113">
        <f t="shared" ca="1" si="63"/>
        <v>0</v>
      </c>
      <c r="AH68" s="113">
        <f t="shared" ca="1" si="63"/>
        <v>0</v>
      </c>
      <c r="AI68" s="113">
        <f t="shared" ca="1" si="63"/>
        <v>0</v>
      </c>
      <c r="AJ68" s="113">
        <f t="shared" ca="1" si="63"/>
        <v>0</v>
      </c>
      <c r="AK68" s="113">
        <f t="shared" ca="1" si="63"/>
        <v>0</v>
      </c>
      <c r="AL68" s="113">
        <f t="shared" ca="1" si="63"/>
        <v>0</v>
      </c>
      <c r="AM68" s="113">
        <f t="shared" ca="1" si="63"/>
        <v>0</v>
      </c>
      <c r="AN68" s="113">
        <f t="shared" ca="1" si="63"/>
        <v>0</v>
      </c>
      <c r="AO68" s="113">
        <f t="shared" ca="1" si="63"/>
        <v>0</v>
      </c>
      <c r="AP68" s="113">
        <f t="shared" ca="1" si="63"/>
        <v>0</v>
      </c>
      <c r="AQ68" s="113">
        <f t="shared" ca="1" si="63"/>
        <v>0</v>
      </c>
      <c r="AR68" s="113">
        <f t="shared" ca="1" si="63"/>
        <v>0</v>
      </c>
      <c r="AS68" s="113">
        <f t="shared" ca="1" si="63"/>
        <v>0</v>
      </c>
      <c r="AT68" s="113">
        <f t="shared" ca="1" si="63"/>
        <v>0</v>
      </c>
      <c r="AU68" s="113">
        <f t="shared" ca="1" si="63"/>
        <v>0</v>
      </c>
      <c r="AV68" s="113">
        <f t="shared" ca="1" si="63"/>
        <v>0</v>
      </c>
      <c r="AW68" s="113">
        <f t="shared" ca="1" si="63"/>
        <v>0</v>
      </c>
      <c r="AX68" s="113">
        <f t="shared" ca="1" si="63"/>
        <v>0</v>
      </c>
      <c r="AY68" s="113">
        <f t="shared" ca="1" si="63"/>
        <v>0</v>
      </c>
      <c r="AZ68" s="113">
        <f t="shared" ca="1" si="63"/>
        <v>0</v>
      </c>
      <c r="BA68" s="113">
        <f t="shared" ca="1" si="63"/>
        <v>0</v>
      </c>
      <c r="BB68" s="113">
        <f t="shared" ca="1" si="63"/>
        <v>0</v>
      </c>
      <c r="BC68" s="113">
        <f t="shared" ca="1" si="63"/>
        <v>0</v>
      </c>
      <c r="BD68" s="113">
        <f t="shared" ca="1" si="63"/>
        <v>0</v>
      </c>
      <c r="BE68" s="113">
        <f t="shared" ca="1" si="63"/>
        <v>0</v>
      </c>
      <c r="BF68" s="113">
        <f t="shared" ca="1" si="63"/>
        <v>0</v>
      </c>
      <c r="BG68" s="113">
        <f t="shared" ca="1" si="63"/>
        <v>0</v>
      </c>
      <c r="BH68" s="113">
        <f t="shared" ca="1" si="63"/>
        <v>0</v>
      </c>
      <c r="BI68" s="113">
        <f t="shared" ca="1" si="63"/>
        <v>0</v>
      </c>
      <c r="BJ68" s="113">
        <f t="shared" ca="1" si="63"/>
        <v>0</v>
      </c>
      <c r="BK68" s="113">
        <f t="shared" ca="1" si="63"/>
        <v>0</v>
      </c>
      <c r="BL68" s="113">
        <f t="shared" ca="1" si="63"/>
        <v>0</v>
      </c>
    </row>
    <row r="69" spans="1:64" x14ac:dyDescent="0.3">
      <c r="A69" s="814">
        <f t="shared" ca="1" si="55"/>
        <v>0.21000000000000008</v>
      </c>
      <c r="B69" s="6" t="s">
        <v>11</v>
      </c>
      <c r="C69" s="13" t="s">
        <v>22</v>
      </c>
      <c r="D69" s="373">
        <f t="shared" ca="1" si="52"/>
        <v>69.236301689012507</v>
      </c>
      <c r="E69" s="113">
        <f t="shared" ref="E69:AJ70" ca="1" si="64">E$63*E47</f>
        <v>0</v>
      </c>
      <c r="F69" s="113">
        <f t="shared" ref="F69" ca="1" si="65">$D$63*F47*$E47</f>
        <v>0</v>
      </c>
      <c r="G69" s="113">
        <f t="shared" ca="1" si="58"/>
        <v>20.770890506703751</v>
      </c>
      <c r="H69" s="113">
        <f t="shared" ref="H69:BL69" ca="1" si="66">$D$63*H47*$E47</f>
        <v>24.232705591154375</v>
      </c>
      <c r="I69" s="113">
        <f t="shared" ca="1" si="66"/>
        <v>24.232705591154385</v>
      </c>
      <c r="J69" s="113">
        <f t="shared" ca="1" si="66"/>
        <v>0</v>
      </c>
      <c r="K69" s="113">
        <f t="shared" ca="1" si="66"/>
        <v>0</v>
      </c>
      <c r="L69" s="113">
        <f t="shared" ca="1" si="66"/>
        <v>0</v>
      </c>
      <c r="M69" s="113">
        <f t="shared" ca="1" si="66"/>
        <v>0</v>
      </c>
      <c r="N69" s="113">
        <f t="shared" ca="1" si="66"/>
        <v>0</v>
      </c>
      <c r="O69" s="113">
        <f t="shared" ca="1" si="66"/>
        <v>0</v>
      </c>
      <c r="P69" s="113">
        <f t="shared" ca="1" si="66"/>
        <v>0</v>
      </c>
      <c r="Q69" s="113">
        <f t="shared" ca="1" si="66"/>
        <v>0</v>
      </c>
      <c r="R69" s="113">
        <f t="shared" ca="1" si="66"/>
        <v>0</v>
      </c>
      <c r="S69" s="113">
        <f t="shared" ca="1" si="66"/>
        <v>0</v>
      </c>
      <c r="T69" s="113">
        <f t="shared" ca="1" si="66"/>
        <v>0</v>
      </c>
      <c r="U69" s="113">
        <f t="shared" ca="1" si="66"/>
        <v>0</v>
      </c>
      <c r="V69" s="113">
        <f t="shared" ca="1" si="66"/>
        <v>0</v>
      </c>
      <c r="W69" s="113">
        <f t="shared" ca="1" si="66"/>
        <v>0</v>
      </c>
      <c r="X69" s="113">
        <f t="shared" ca="1" si="66"/>
        <v>0</v>
      </c>
      <c r="Y69" s="113">
        <f t="shared" ca="1" si="66"/>
        <v>0</v>
      </c>
      <c r="Z69" s="113">
        <f t="shared" ca="1" si="66"/>
        <v>0</v>
      </c>
      <c r="AA69" s="113">
        <f t="shared" ca="1" si="66"/>
        <v>0</v>
      </c>
      <c r="AB69" s="113">
        <f t="shared" ca="1" si="66"/>
        <v>0</v>
      </c>
      <c r="AC69" s="113">
        <f t="shared" ca="1" si="66"/>
        <v>0</v>
      </c>
      <c r="AD69" s="113">
        <f t="shared" ca="1" si="66"/>
        <v>0</v>
      </c>
      <c r="AE69" s="113">
        <f t="shared" ca="1" si="66"/>
        <v>0</v>
      </c>
      <c r="AF69" s="113">
        <f t="shared" ca="1" si="66"/>
        <v>0</v>
      </c>
      <c r="AG69" s="113">
        <f t="shared" ca="1" si="66"/>
        <v>0</v>
      </c>
      <c r="AH69" s="113">
        <f t="shared" ca="1" si="66"/>
        <v>0</v>
      </c>
      <c r="AI69" s="113">
        <f t="shared" ca="1" si="66"/>
        <v>0</v>
      </c>
      <c r="AJ69" s="113">
        <f t="shared" ca="1" si="66"/>
        <v>0</v>
      </c>
      <c r="AK69" s="113">
        <f t="shared" ca="1" si="66"/>
        <v>0</v>
      </c>
      <c r="AL69" s="113">
        <f t="shared" ca="1" si="66"/>
        <v>0</v>
      </c>
      <c r="AM69" s="113">
        <f t="shared" ca="1" si="66"/>
        <v>0</v>
      </c>
      <c r="AN69" s="113">
        <f t="shared" ca="1" si="66"/>
        <v>0</v>
      </c>
      <c r="AO69" s="113">
        <f t="shared" ca="1" si="66"/>
        <v>0</v>
      </c>
      <c r="AP69" s="113">
        <f t="shared" ca="1" si="66"/>
        <v>0</v>
      </c>
      <c r="AQ69" s="113">
        <f t="shared" ca="1" si="66"/>
        <v>0</v>
      </c>
      <c r="AR69" s="113">
        <f t="shared" ca="1" si="66"/>
        <v>0</v>
      </c>
      <c r="AS69" s="113">
        <f t="shared" ca="1" si="66"/>
        <v>0</v>
      </c>
      <c r="AT69" s="113">
        <f t="shared" ca="1" si="66"/>
        <v>0</v>
      </c>
      <c r="AU69" s="113">
        <f t="shared" ca="1" si="66"/>
        <v>0</v>
      </c>
      <c r="AV69" s="113">
        <f t="shared" ca="1" si="66"/>
        <v>0</v>
      </c>
      <c r="AW69" s="113">
        <f t="shared" ca="1" si="66"/>
        <v>0</v>
      </c>
      <c r="AX69" s="113">
        <f t="shared" ca="1" si="66"/>
        <v>0</v>
      </c>
      <c r="AY69" s="113">
        <f t="shared" ca="1" si="66"/>
        <v>0</v>
      </c>
      <c r="AZ69" s="113">
        <f t="shared" ca="1" si="66"/>
        <v>0</v>
      </c>
      <c r="BA69" s="113">
        <f t="shared" ca="1" si="66"/>
        <v>0</v>
      </c>
      <c r="BB69" s="113">
        <f t="shared" ca="1" si="66"/>
        <v>0</v>
      </c>
      <c r="BC69" s="113">
        <f t="shared" ca="1" si="66"/>
        <v>0</v>
      </c>
      <c r="BD69" s="113">
        <f t="shared" ca="1" si="66"/>
        <v>0</v>
      </c>
      <c r="BE69" s="113">
        <f t="shared" ca="1" si="66"/>
        <v>0</v>
      </c>
      <c r="BF69" s="113">
        <f t="shared" ca="1" si="66"/>
        <v>0</v>
      </c>
      <c r="BG69" s="113">
        <f t="shared" ca="1" si="66"/>
        <v>0</v>
      </c>
      <c r="BH69" s="113">
        <f t="shared" ca="1" si="66"/>
        <v>0</v>
      </c>
      <c r="BI69" s="113">
        <f t="shared" ca="1" si="66"/>
        <v>0</v>
      </c>
      <c r="BJ69" s="113">
        <f t="shared" ca="1" si="66"/>
        <v>0</v>
      </c>
      <c r="BK69" s="113">
        <f t="shared" ca="1" si="66"/>
        <v>0</v>
      </c>
      <c r="BL69" s="113">
        <f t="shared" ca="1" si="66"/>
        <v>0</v>
      </c>
    </row>
    <row r="70" spans="1:64" x14ac:dyDescent="0.3">
      <c r="A70" s="814">
        <f t="shared" ca="1" si="55"/>
        <v>4.7945041451868203E-2</v>
      </c>
      <c r="B70" s="6" t="str">
        <f>B48</f>
        <v>Bridge Finance - Developer</v>
      </c>
      <c r="C70" s="13" t="s">
        <v>22</v>
      </c>
      <c r="D70" s="373">
        <f t="shared" ca="1" si="52"/>
        <v>15.807320735494077</v>
      </c>
      <c r="E70" s="113">
        <f t="shared" ca="1" si="64"/>
        <v>0</v>
      </c>
      <c r="F70" s="113">
        <f t="shared" ca="1" si="64"/>
        <v>0</v>
      </c>
      <c r="G70" s="113">
        <f t="shared" ca="1" si="64"/>
        <v>0</v>
      </c>
      <c r="H70" s="113">
        <f t="shared" ca="1" si="64"/>
        <v>0</v>
      </c>
      <c r="I70" s="113">
        <f t="shared" ca="1" si="64"/>
        <v>15.807320735494077</v>
      </c>
      <c r="J70" s="113">
        <f t="shared" ca="1" si="64"/>
        <v>0</v>
      </c>
      <c r="K70" s="113">
        <f t="shared" ca="1" si="64"/>
        <v>0</v>
      </c>
      <c r="L70" s="113">
        <f t="shared" ca="1" si="64"/>
        <v>0</v>
      </c>
      <c r="M70" s="113">
        <f t="shared" ca="1" si="64"/>
        <v>0</v>
      </c>
      <c r="N70" s="113">
        <f t="shared" ca="1" si="64"/>
        <v>0</v>
      </c>
      <c r="O70" s="113">
        <f t="shared" ca="1" si="64"/>
        <v>0</v>
      </c>
      <c r="P70" s="113">
        <f t="shared" ca="1" si="64"/>
        <v>0</v>
      </c>
      <c r="Q70" s="113">
        <f t="shared" ca="1" si="64"/>
        <v>0</v>
      </c>
      <c r="R70" s="113">
        <f t="shared" ca="1" si="64"/>
        <v>0</v>
      </c>
      <c r="S70" s="113">
        <f t="shared" ca="1" si="64"/>
        <v>0</v>
      </c>
      <c r="T70" s="113">
        <f t="shared" ca="1" si="64"/>
        <v>0</v>
      </c>
      <c r="U70" s="113">
        <f t="shared" ca="1" si="64"/>
        <v>0</v>
      </c>
      <c r="V70" s="113">
        <f t="shared" ca="1" si="64"/>
        <v>0</v>
      </c>
      <c r="W70" s="113">
        <f t="shared" ca="1" si="64"/>
        <v>0</v>
      </c>
      <c r="X70" s="113">
        <f t="shared" ca="1" si="64"/>
        <v>0</v>
      </c>
      <c r="Y70" s="113">
        <f t="shared" ca="1" si="64"/>
        <v>0</v>
      </c>
      <c r="Z70" s="113">
        <f t="shared" ca="1" si="64"/>
        <v>0</v>
      </c>
      <c r="AA70" s="113">
        <f t="shared" ca="1" si="64"/>
        <v>0</v>
      </c>
      <c r="AB70" s="113">
        <f t="shared" ca="1" si="64"/>
        <v>0</v>
      </c>
      <c r="AC70" s="113">
        <f t="shared" ca="1" si="64"/>
        <v>0</v>
      </c>
      <c r="AD70" s="113">
        <f t="shared" ca="1" si="64"/>
        <v>0</v>
      </c>
      <c r="AE70" s="113">
        <f t="shared" ca="1" si="64"/>
        <v>0</v>
      </c>
      <c r="AF70" s="113">
        <f t="shared" ca="1" si="64"/>
        <v>0</v>
      </c>
      <c r="AG70" s="113">
        <f t="shared" ca="1" si="64"/>
        <v>0</v>
      </c>
      <c r="AH70" s="113">
        <f t="shared" ca="1" si="64"/>
        <v>0</v>
      </c>
      <c r="AI70" s="113">
        <f t="shared" ca="1" si="64"/>
        <v>0</v>
      </c>
      <c r="AJ70" s="113">
        <f t="shared" ca="1" si="64"/>
        <v>0</v>
      </c>
      <c r="AK70" s="113">
        <f t="shared" ref="AK70:BI70" ca="1" si="67">AK$63*AK48</f>
        <v>0</v>
      </c>
      <c r="AL70" s="113">
        <f t="shared" ca="1" si="67"/>
        <v>0</v>
      </c>
      <c r="AM70" s="113">
        <f t="shared" ca="1" si="67"/>
        <v>0</v>
      </c>
      <c r="AN70" s="113">
        <f t="shared" ca="1" si="67"/>
        <v>0</v>
      </c>
      <c r="AO70" s="113">
        <f t="shared" ca="1" si="67"/>
        <v>0</v>
      </c>
      <c r="AP70" s="113">
        <f t="shared" ca="1" si="67"/>
        <v>0</v>
      </c>
      <c r="AQ70" s="113">
        <f t="shared" ca="1" si="67"/>
        <v>0</v>
      </c>
      <c r="AR70" s="113">
        <f t="shared" ca="1" si="67"/>
        <v>0</v>
      </c>
      <c r="AS70" s="113">
        <f t="shared" ca="1" si="67"/>
        <v>0</v>
      </c>
      <c r="AT70" s="113">
        <f t="shared" ca="1" si="67"/>
        <v>0</v>
      </c>
      <c r="AU70" s="113">
        <f t="shared" ca="1" si="67"/>
        <v>0</v>
      </c>
      <c r="AV70" s="113">
        <f t="shared" ca="1" si="67"/>
        <v>0</v>
      </c>
      <c r="AW70" s="113">
        <f t="shared" ca="1" si="67"/>
        <v>0</v>
      </c>
      <c r="AX70" s="113">
        <f t="shared" ca="1" si="67"/>
        <v>0</v>
      </c>
      <c r="AY70" s="113">
        <f t="shared" ca="1" si="67"/>
        <v>0</v>
      </c>
      <c r="AZ70" s="113">
        <f t="shared" ca="1" si="67"/>
        <v>0</v>
      </c>
      <c r="BA70" s="113">
        <f t="shared" ca="1" si="67"/>
        <v>0</v>
      </c>
      <c r="BB70" s="113">
        <f t="shared" ca="1" si="67"/>
        <v>0</v>
      </c>
      <c r="BC70" s="113">
        <f t="shared" ca="1" si="67"/>
        <v>0</v>
      </c>
      <c r="BD70" s="113">
        <f t="shared" ca="1" si="67"/>
        <v>0</v>
      </c>
      <c r="BE70" s="113">
        <f t="shared" ca="1" si="67"/>
        <v>0</v>
      </c>
      <c r="BF70" s="113">
        <f t="shared" ca="1" si="67"/>
        <v>0</v>
      </c>
      <c r="BG70" s="113">
        <f t="shared" ca="1" si="67"/>
        <v>0</v>
      </c>
      <c r="BH70" s="113">
        <f t="shared" ca="1" si="67"/>
        <v>0</v>
      </c>
      <c r="BI70" s="113">
        <f t="shared" ca="1" si="67"/>
        <v>0</v>
      </c>
      <c r="BJ70" s="113">
        <f t="shared" ref="BJ70:BL70" ca="1" si="68">BJ$63*BJ48</f>
        <v>0</v>
      </c>
      <c r="BK70" s="113">
        <f t="shared" ca="1" si="68"/>
        <v>0</v>
      </c>
      <c r="BL70" s="113">
        <f t="shared" ca="1" si="68"/>
        <v>0</v>
      </c>
    </row>
    <row r="71" spans="1:64" x14ac:dyDescent="0.3">
      <c r="A71" s="6"/>
      <c r="B71" s="83" t="s">
        <v>756</v>
      </c>
      <c r="C71" s="13" t="s">
        <v>22</v>
      </c>
      <c r="D71" s="485">
        <f ca="1">SUM(D65:D70)</f>
        <v>329.69667470958325</v>
      </c>
      <c r="E71" s="760">
        <f t="shared" ref="E71:F71" ca="1" si="69">SUM(E65:E70)</f>
        <v>0</v>
      </c>
      <c r="F71" s="760">
        <f t="shared" ca="1" si="69"/>
        <v>0</v>
      </c>
      <c r="G71" s="760">
        <f ca="1">SUM(G65:G70)</f>
        <v>83.375571861820731</v>
      </c>
      <c r="H71" s="760">
        <f t="shared" ref="H71:BL71" ca="1" si="70">SUM(H65:H70)</f>
        <v>140.9389646111353</v>
      </c>
      <c r="I71" s="760">
        <f t="shared" ca="1" si="70"/>
        <v>105.38213823662718</v>
      </c>
      <c r="J71" s="760">
        <f t="shared" ca="1" si="70"/>
        <v>0</v>
      </c>
      <c r="K71" s="760">
        <f t="shared" ca="1" si="70"/>
        <v>0</v>
      </c>
      <c r="L71" s="760">
        <f t="shared" ca="1" si="70"/>
        <v>0</v>
      </c>
      <c r="M71" s="760">
        <f t="shared" ca="1" si="70"/>
        <v>0</v>
      </c>
      <c r="N71" s="760">
        <f t="shared" ca="1" si="70"/>
        <v>0</v>
      </c>
      <c r="O71" s="760">
        <f t="shared" ca="1" si="70"/>
        <v>0</v>
      </c>
      <c r="P71" s="760">
        <f t="shared" ca="1" si="70"/>
        <v>0</v>
      </c>
      <c r="Q71" s="760">
        <f t="shared" ca="1" si="70"/>
        <v>0</v>
      </c>
      <c r="R71" s="760">
        <f t="shared" ca="1" si="70"/>
        <v>0</v>
      </c>
      <c r="S71" s="760">
        <f t="shared" ca="1" si="70"/>
        <v>0</v>
      </c>
      <c r="T71" s="760">
        <f t="shared" ca="1" si="70"/>
        <v>0</v>
      </c>
      <c r="U71" s="760">
        <f t="shared" ca="1" si="70"/>
        <v>0</v>
      </c>
      <c r="V71" s="760">
        <f t="shared" ca="1" si="70"/>
        <v>0</v>
      </c>
      <c r="W71" s="760">
        <f t="shared" ca="1" si="70"/>
        <v>0</v>
      </c>
      <c r="X71" s="760">
        <f t="shared" ca="1" si="70"/>
        <v>0</v>
      </c>
      <c r="Y71" s="760">
        <f t="shared" ca="1" si="70"/>
        <v>0</v>
      </c>
      <c r="Z71" s="760">
        <f t="shared" ca="1" si="70"/>
        <v>0</v>
      </c>
      <c r="AA71" s="760">
        <f t="shared" ca="1" si="70"/>
        <v>0</v>
      </c>
      <c r="AB71" s="760">
        <f t="shared" ca="1" si="70"/>
        <v>0</v>
      </c>
      <c r="AC71" s="760">
        <f t="shared" ca="1" si="70"/>
        <v>0</v>
      </c>
      <c r="AD71" s="760">
        <f t="shared" ca="1" si="70"/>
        <v>0</v>
      </c>
      <c r="AE71" s="760">
        <f t="shared" ca="1" si="70"/>
        <v>0</v>
      </c>
      <c r="AF71" s="760">
        <f t="shared" ca="1" si="70"/>
        <v>0</v>
      </c>
      <c r="AG71" s="760">
        <f t="shared" ca="1" si="70"/>
        <v>0</v>
      </c>
      <c r="AH71" s="760">
        <f t="shared" ca="1" si="70"/>
        <v>0</v>
      </c>
      <c r="AI71" s="760">
        <f t="shared" ca="1" si="70"/>
        <v>0</v>
      </c>
      <c r="AJ71" s="760">
        <f t="shared" ca="1" si="70"/>
        <v>0</v>
      </c>
      <c r="AK71" s="760">
        <f t="shared" ca="1" si="70"/>
        <v>0</v>
      </c>
      <c r="AL71" s="760">
        <f t="shared" ca="1" si="70"/>
        <v>0</v>
      </c>
      <c r="AM71" s="760">
        <f t="shared" ca="1" si="70"/>
        <v>0</v>
      </c>
      <c r="AN71" s="760">
        <f t="shared" ca="1" si="70"/>
        <v>0</v>
      </c>
      <c r="AO71" s="760">
        <f t="shared" ca="1" si="70"/>
        <v>0</v>
      </c>
      <c r="AP71" s="760">
        <f t="shared" ca="1" si="70"/>
        <v>0</v>
      </c>
      <c r="AQ71" s="760">
        <f t="shared" ca="1" si="70"/>
        <v>0</v>
      </c>
      <c r="AR71" s="760">
        <f t="shared" ca="1" si="70"/>
        <v>0</v>
      </c>
      <c r="AS71" s="760">
        <f t="shared" ca="1" si="70"/>
        <v>0</v>
      </c>
      <c r="AT71" s="760">
        <f t="shared" ca="1" si="70"/>
        <v>0</v>
      </c>
      <c r="AU71" s="760">
        <f t="shared" ca="1" si="70"/>
        <v>0</v>
      </c>
      <c r="AV71" s="760">
        <f t="shared" ca="1" si="70"/>
        <v>0</v>
      </c>
      <c r="AW71" s="760">
        <f t="shared" ca="1" si="70"/>
        <v>0</v>
      </c>
      <c r="AX71" s="760">
        <f t="shared" ca="1" si="70"/>
        <v>0</v>
      </c>
      <c r="AY71" s="760">
        <f t="shared" ca="1" si="70"/>
        <v>0</v>
      </c>
      <c r="AZ71" s="760">
        <f t="shared" ca="1" si="70"/>
        <v>0</v>
      </c>
      <c r="BA71" s="760">
        <f t="shared" ca="1" si="70"/>
        <v>0</v>
      </c>
      <c r="BB71" s="760">
        <f t="shared" ca="1" si="70"/>
        <v>0</v>
      </c>
      <c r="BC71" s="760">
        <f t="shared" ca="1" si="70"/>
        <v>0</v>
      </c>
      <c r="BD71" s="760">
        <f t="shared" ca="1" si="70"/>
        <v>0</v>
      </c>
      <c r="BE71" s="760">
        <f t="shared" ca="1" si="70"/>
        <v>0</v>
      </c>
      <c r="BF71" s="760">
        <f t="shared" ca="1" si="70"/>
        <v>0</v>
      </c>
      <c r="BG71" s="760">
        <f t="shared" ca="1" si="70"/>
        <v>0</v>
      </c>
      <c r="BH71" s="760">
        <f t="shared" ca="1" si="70"/>
        <v>0</v>
      </c>
      <c r="BI71" s="760">
        <f t="shared" ca="1" si="70"/>
        <v>0</v>
      </c>
      <c r="BJ71" s="760">
        <f t="shared" ca="1" si="70"/>
        <v>0</v>
      </c>
      <c r="BK71" s="760">
        <f t="shared" ca="1" si="70"/>
        <v>0</v>
      </c>
      <c r="BL71" s="760">
        <f t="shared" ca="1" si="70"/>
        <v>0</v>
      </c>
    </row>
    <row r="72" spans="1:64" x14ac:dyDescent="0.3">
      <c r="A72" s="105" t="s">
        <v>211</v>
      </c>
      <c r="B72" s="104"/>
      <c r="C72" s="103"/>
      <c r="D72" s="101"/>
      <c r="E72" s="102"/>
      <c r="F72" s="102"/>
      <c r="G72" s="811"/>
      <c r="H72" s="811"/>
      <c r="I72" s="811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</row>
    <row r="73" spans="1:64" x14ac:dyDescent="0.3">
      <c r="A73" s="6"/>
      <c r="B73" s="6" t="s">
        <v>154</v>
      </c>
      <c r="C73" s="13" t="s">
        <v>22</v>
      </c>
      <c r="D73" s="457">
        <f ca="1">SUM(E73:BL73)</f>
        <v>98.909002412874955</v>
      </c>
      <c r="E73" s="113">
        <f ca="1">IF(E6=1,$D$70,0)+E67</f>
        <v>0</v>
      </c>
      <c r="F73" s="113">
        <f t="shared" ref="F73:BL73" ca="1" si="71">IF(F6=1,$D$70,0)+F67</f>
        <v>0</v>
      </c>
      <c r="G73" s="113">
        <f t="shared" ca="1" si="71"/>
        <v>21.750651142824829</v>
      </c>
      <c r="H73" s="113">
        <f t="shared" ca="1" si="71"/>
        <v>47.646166360524646</v>
      </c>
      <c r="I73" s="113">
        <f t="shared" ca="1" si="71"/>
        <v>13.704864174031414</v>
      </c>
      <c r="J73" s="113">
        <f t="shared" ca="1" si="71"/>
        <v>15.807320735494077</v>
      </c>
      <c r="K73" s="113">
        <f t="shared" ca="1" si="71"/>
        <v>0</v>
      </c>
      <c r="L73" s="113">
        <f t="shared" ca="1" si="71"/>
        <v>0</v>
      </c>
      <c r="M73" s="113">
        <f t="shared" ca="1" si="71"/>
        <v>0</v>
      </c>
      <c r="N73" s="113">
        <f t="shared" ca="1" si="71"/>
        <v>0</v>
      </c>
      <c r="O73" s="113">
        <f t="shared" ca="1" si="71"/>
        <v>0</v>
      </c>
      <c r="P73" s="113">
        <f t="shared" ca="1" si="71"/>
        <v>0</v>
      </c>
      <c r="Q73" s="113">
        <f t="shared" ca="1" si="71"/>
        <v>0</v>
      </c>
      <c r="R73" s="113">
        <f t="shared" ca="1" si="71"/>
        <v>0</v>
      </c>
      <c r="S73" s="113">
        <f t="shared" ca="1" si="71"/>
        <v>0</v>
      </c>
      <c r="T73" s="113">
        <f t="shared" ca="1" si="71"/>
        <v>0</v>
      </c>
      <c r="U73" s="113">
        <f t="shared" ca="1" si="71"/>
        <v>0</v>
      </c>
      <c r="V73" s="113">
        <f t="shared" ca="1" si="71"/>
        <v>0</v>
      </c>
      <c r="W73" s="113">
        <f t="shared" ca="1" si="71"/>
        <v>0</v>
      </c>
      <c r="X73" s="113">
        <f t="shared" ca="1" si="71"/>
        <v>0</v>
      </c>
      <c r="Y73" s="113">
        <f t="shared" ca="1" si="71"/>
        <v>0</v>
      </c>
      <c r="Z73" s="113">
        <f t="shared" ca="1" si="71"/>
        <v>0</v>
      </c>
      <c r="AA73" s="113">
        <f t="shared" ca="1" si="71"/>
        <v>0</v>
      </c>
      <c r="AB73" s="113">
        <f t="shared" ca="1" si="71"/>
        <v>0</v>
      </c>
      <c r="AC73" s="113">
        <f t="shared" ca="1" si="71"/>
        <v>0</v>
      </c>
      <c r="AD73" s="113">
        <f t="shared" ca="1" si="71"/>
        <v>0</v>
      </c>
      <c r="AE73" s="113">
        <f t="shared" ca="1" si="71"/>
        <v>0</v>
      </c>
      <c r="AF73" s="113">
        <f t="shared" ca="1" si="71"/>
        <v>0</v>
      </c>
      <c r="AG73" s="113">
        <f t="shared" ca="1" si="71"/>
        <v>0</v>
      </c>
      <c r="AH73" s="113">
        <f t="shared" ca="1" si="71"/>
        <v>0</v>
      </c>
      <c r="AI73" s="113">
        <f t="shared" ca="1" si="71"/>
        <v>0</v>
      </c>
      <c r="AJ73" s="113">
        <f t="shared" ca="1" si="71"/>
        <v>0</v>
      </c>
      <c r="AK73" s="113">
        <f t="shared" ca="1" si="71"/>
        <v>0</v>
      </c>
      <c r="AL73" s="113">
        <f t="shared" ca="1" si="71"/>
        <v>0</v>
      </c>
      <c r="AM73" s="113">
        <f t="shared" ca="1" si="71"/>
        <v>0</v>
      </c>
      <c r="AN73" s="113">
        <f t="shared" ca="1" si="71"/>
        <v>0</v>
      </c>
      <c r="AO73" s="113">
        <f t="shared" ca="1" si="71"/>
        <v>0</v>
      </c>
      <c r="AP73" s="113">
        <f t="shared" ca="1" si="71"/>
        <v>0</v>
      </c>
      <c r="AQ73" s="113">
        <f t="shared" ca="1" si="71"/>
        <v>0</v>
      </c>
      <c r="AR73" s="113">
        <f t="shared" ca="1" si="71"/>
        <v>0</v>
      </c>
      <c r="AS73" s="113">
        <f t="shared" ca="1" si="71"/>
        <v>0</v>
      </c>
      <c r="AT73" s="113">
        <f t="shared" ca="1" si="71"/>
        <v>0</v>
      </c>
      <c r="AU73" s="113">
        <f t="shared" ca="1" si="71"/>
        <v>0</v>
      </c>
      <c r="AV73" s="113">
        <f t="shared" ca="1" si="71"/>
        <v>0</v>
      </c>
      <c r="AW73" s="113">
        <f t="shared" ca="1" si="71"/>
        <v>0</v>
      </c>
      <c r="AX73" s="113">
        <f t="shared" ca="1" si="71"/>
        <v>0</v>
      </c>
      <c r="AY73" s="113">
        <f t="shared" ca="1" si="71"/>
        <v>0</v>
      </c>
      <c r="AZ73" s="113">
        <f t="shared" ca="1" si="71"/>
        <v>0</v>
      </c>
      <c r="BA73" s="113">
        <f t="shared" ca="1" si="71"/>
        <v>0</v>
      </c>
      <c r="BB73" s="113">
        <f t="shared" ca="1" si="71"/>
        <v>0</v>
      </c>
      <c r="BC73" s="113">
        <f t="shared" ca="1" si="71"/>
        <v>0</v>
      </c>
      <c r="BD73" s="113">
        <f t="shared" ca="1" si="71"/>
        <v>0</v>
      </c>
      <c r="BE73" s="113">
        <f t="shared" ca="1" si="71"/>
        <v>0</v>
      </c>
      <c r="BF73" s="113">
        <f t="shared" ca="1" si="71"/>
        <v>0</v>
      </c>
      <c r="BG73" s="113">
        <f t="shared" ca="1" si="71"/>
        <v>0</v>
      </c>
      <c r="BH73" s="113">
        <f t="shared" ca="1" si="71"/>
        <v>0</v>
      </c>
      <c r="BI73" s="113">
        <f t="shared" ca="1" si="71"/>
        <v>0</v>
      </c>
      <c r="BJ73" s="113">
        <f t="shared" ca="1" si="71"/>
        <v>0</v>
      </c>
      <c r="BK73" s="113">
        <f t="shared" ca="1" si="71"/>
        <v>0</v>
      </c>
      <c r="BL73" s="113">
        <f t="shared" ca="1" si="71"/>
        <v>0</v>
      </c>
    </row>
    <row r="74" spans="1:64" x14ac:dyDescent="0.3">
      <c r="A74" s="6"/>
      <c r="B74" s="6" t="s">
        <v>210</v>
      </c>
      <c r="C74" s="13" t="s">
        <v>22</v>
      </c>
      <c r="D74" s="76"/>
      <c r="E74" s="20">
        <f t="shared" ref="E74:AJ74" ca="1" si="72">D74+E73</f>
        <v>0</v>
      </c>
      <c r="F74" s="20">
        <f t="shared" ca="1" si="72"/>
        <v>0</v>
      </c>
      <c r="G74" s="20">
        <f t="shared" ca="1" si="72"/>
        <v>21.750651142824829</v>
      </c>
      <c r="H74" s="20">
        <f t="shared" ca="1" si="72"/>
        <v>69.396817503349467</v>
      </c>
      <c r="I74" s="20">
        <f t="shared" ca="1" si="72"/>
        <v>83.101681677380881</v>
      </c>
      <c r="J74" s="20">
        <f t="shared" ca="1" si="72"/>
        <v>98.909002412874955</v>
      </c>
      <c r="K74" s="20">
        <f t="shared" ca="1" si="72"/>
        <v>98.909002412874955</v>
      </c>
      <c r="L74" s="20">
        <f t="shared" ca="1" si="72"/>
        <v>98.909002412874955</v>
      </c>
      <c r="M74" s="20">
        <f t="shared" ca="1" si="72"/>
        <v>98.909002412874955</v>
      </c>
      <c r="N74" s="20">
        <f t="shared" ca="1" si="72"/>
        <v>98.909002412874955</v>
      </c>
      <c r="O74" s="20">
        <f t="shared" ca="1" si="72"/>
        <v>98.909002412874955</v>
      </c>
      <c r="P74" s="20">
        <f t="shared" ca="1" si="72"/>
        <v>98.909002412874955</v>
      </c>
      <c r="Q74" s="20">
        <f t="shared" ca="1" si="72"/>
        <v>98.909002412874955</v>
      </c>
      <c r="R74" s="20">
        <f t="shared" ca="1" si="72"/>
        <v>98.909002412874955</v>
      </c>
      <c r="S74" s="20">
        <f t="shared" ca="1" si="72"/>
        <v>98.909002412874955</v>
      </c>
      <c r="T74" s="20">
        <f t="shared" ca="1" si="72"/>
        <v>98.909002412874955</v>
      </c>
      <c r="U74" s="20">
        <f t="shared" ca="1" si="72"/>
        <v>98.909002412874955</v>
      </c>
      <c r="V74" s="20">
        <f t="shared" ca="1" si="72"/>
        <v>98.909002412874955</v>
      </c>
      <c r="W74" s="20">
        <f t="shared" ca="1" si="72"/>
        <v>98.909002412874955</v>
      </c>
      <c r="X74" s="20">
        <f t="shared" ca="1" si="72"/>
        <v>98.909002412874955</v>
      </c>
      <c r="Y74" s="20">
        <f t="shared" ca="1" si="72"/>
        <v>98.909002412874955</v>
      </c>
      <c r="Z74" s="20">
        <f t="shared" ca="1" si="72"/>
        <v>98.909002412874955</v>
      </c>
      <c r="AA74" s="20">
        <f t="shared" ca="1" si="72"/>
        <v>98.909002412874955</v>
      </c>
      <c r="AB74" s="20">
        <f t="shared" ca="1" si="72"/>
        <v>98.909002412874955</v>
      </c>
      <c r="AC74" s="20">
        <f t="shared" ca="1" si="72"/>
        <v>98.909002412874955</v>
      </c>
      <c r="AD74" s="20">
        <f t="shared" ca="1" si="72"/>
        <v>98.909002412874955</v>
      </c>
      <c r="AE74" s="20">
        <f t="shared" ca="1" si="72"/>
        <v>98.909002412874955</v>
      </c>
      <c r="AF74" s="20">
        <f t="shared" ca="1" si="72"/>
        <v>98.909002412874955</v>
      </c>
      <c r="AG74" s="20">
        <f t="shared" ca="1" si="72"/>
        <v>98.909002412874955</v>
      </c>
      <c r="AH74" s="20">
        <f t="shared" ca="1" si="72"/>
        <v>98.909002412874955</v>
      </c>
      <c r="AI74" s="20">
        <f t="shared" ca="1" si="72"/>
        <v>98.909002412874955</v>
      </c>
      <c r="AJ74" s="20">
        <f t="shared" ca="1" si="72"/>
        <v>98.909002412874955</v>
      </c>
      <c r="AK74" s="20">
        <f t="shared" ref="AK74:BI74" ca="1" si="73">AJ74+AK73</f>
        <v>98.909002412874955</v>
      </c>
      <c r="AL74" s="20">
        <f t="shared" ca="1" si="73"/>
        <v>98.909002412874955</v>
      </c>
      <c r="AM74" s="20">
        <f t="shared" ca="1" si="73"/>
        <v>98.909002412874955</v>
      </c>
      <c r="AN74" s="20">
        <f t="shared" ca="1" si="73"/>
        <v>98.909002412874955</v>
      </c>
      <c r="AO74" s="20">
        <f t="shared" ca="1" si="73"/>
        <v>98.909002412874955</v>
      </c>
      <c r="AP74" s="20">
        <f t="shared" ca="1" si="73"/>
        <v>98.909002412874955</v>
      </c>
      <c r="AQ74" s="20">
        <f t="shared" ca="1" si="73"/>
        <v>98.909002412874955</v>
      </c>
      <c r="AR74" s="20">
        <f t="shared" ca="1" si="73"/>
        <v>98.909002412874955</v>
      </c>
      <c r="AS74" s="20">
        <f t="shared" ca="1" si="73"/>
        <v>98.909002412874955</v>
      </c>
      <c r="AT74" s="20">
        <f t="shared" ca="1" si="73"/>
        <v>98.909002412874955</v>
      </c>
      <c r="AU74" s="20">
        <f t="shared" ca="1" si="73"/>
        <v>98.909002412874955</v>
      </c>
      <c r="AV74" s="20">
        <f t="shared" ca="1" si="73"/>
        <v>98.909002412874955</v>
      </c>
      <c r="AW74" s="20">
        <f t="shared" ca="1" si="73"/>
        <v>98.909002412874955</v>
      </c>
      <c r="AX74" s="20">
        <f t="shared" ca="1" si="73"/>
        <v>98.909002412874955</v>
      </c>
      <c r="AY74" s="20">
        <f t="shared" ca="1" si="73"/>
        <v>98.909002412874955</v>
      </c>
      <c r="AZ74" s="20">
        <f t="shared" ca="1" si="73"/>
        <v>98.909002412874955</v>
      </c>
      <c r="BA74" s="20">
        <f t="shared" ca="1" si="73"/>
        <v>98.909002412874955</v>
      </c>
      <c r="BB74" s="20">
        <f t="shared" ca="1" si="73"/>
        <v>98.909002412874955</v>
      </c>
      <c r="BC74" s="20">
        <f t="shared" ca="1" si="73"/>
        <v>98.909002412874955</v>
      </c>
      <c r="BD74" s="20">
        <f t="shared" ca="1" si="73"/>
        <v>98.909002412874955</v>
      </c>
      <c r="BE74" s="20">
        <f t="shared" ca="1" si="73"/>
        <v>98.909002412874955</v>
      </c>
      <c r="BF74" s="20">
        <f t="shared" ca="1" si="73"/>
        <v>98.909002412874955</v>
      </c>
      <c r="BG74" s="20">
        <f t="shared" ca="1" si="73"/>
        <v>98.909002412874955</v>
      </c>
      <c r="BH74" s="20">
        <f t="shared" ca="1" si="73"/>
        <v>98.909002412874955</v>
      </c>
      <c r="BI74" s="20">
        <f t="shared" ca="1" si="73"/>
        <v>98.909002412874955</v>
      </c>
      <c r="BJ74" s="20">
        <f t="shared" ref="BJ74" ca="1" si="74">BI74+BJ73</f>
        <v>98.909002412874955</v>
      </c>
      <c r="BK74" s="20">
        <f t="shared" ref="BK74" ca="1" si="75">BJ74+BK73</f>
        <v>98.909002412874955</v>
      </c>
      <c r="BL74" s="20">
        <f t="shared" ref="BL74" ca="1" si="76">BK74+BL73</f>
        <v>98.909002412874955</v>
      </c>
    </row>
    <row r="75" spans="1:64" x14ac:dyDescent="0.3">
      <c r="A75" s="6"/>
      <c r="B75" s="6"/>
      <c r="C75" s="13"/>
      <c r="D75" s="76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</row>
    <row r="76" spans="1:64" x14ac:dyDescent="0.3">
      <c r="A76" s="105" t="s">
        <v>209</v>
      </c>
      <c r="B76" s="104"/>
      <c r="C76" s="103"/>
      <c r="D76" s="101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</row>
    <row r="77" spans="1:64" x14ac:dyDescent="0.3">
      <c r="A77" s="6"/>
      <c r="B77" s="6" t="s">
        <v>12</v>
      </c>
      <c r="C77" s="13" t="s">
        <v>22</v>
      </c>
      <c r="D77" s="457">
        <f ca="1">SUM(E77:BL77)</f>
        <v>0</v>
      </c>
      <c r="E77" s="113">
        <f t="shared" ref="E77:AJ77" ca="1" si="77">E68</f>
        <v>0</v>
      </c>
      <c r="F77" s="113">
        <f t="shared" ca="1" si="77"/>
        <v>0</v>
      </c>
      <c r="G77" s="113">
        <f t="shared" ca="1" si="77"/>
        <v>0</v>
      </c>
      <c r="H77" s="113">
        <f t="shared" ca="1" si="77"/>
        <v>0</v>
      </c>
      <c r="I77" s="113">
        <f t="shared" ca="1" si="77"/>
        <v>0</v>
      </c>
      <c r="J77" s="113">
        <f t="shared" ca="1" si="77"/>
        <v>0</v>
      </c>
      <c r="K77" s="113">
        <f t="shared" ca="1" si="77"/>
        <v>0</v>
      </c>
      <c r="L77" s="113">
        <f t="shared" ca="1" si="77"/>
        <v>0</v>
      </c>
      <c r="M77" s="113">
        <f t="shared" ca="1" si="77"/>
        <v>0</v>
      </c>
      <c r="N77" s="113">
        <f t="shared" ca="1" si="77"/>
        <v>0</v>
      </c>
      <c r="O77" s="113">
        <f t="shared" ca="1" si="77"/>
        <v>0</v>
      </c>
      <c r="P77" s="113">
        <f t="shared" ca="1" si="77"/>
        <v>0</v>
      </c>
      <c r="Q77" s="113">
        <f t="shared" ca="1" si="77"/>
        <v>0</v>
      </c>
      <c r="R77" s="113">
        <f t="shared" ca="1" si="77"/>
        <v>0</v>
      </c>
      <c r="S77" s="113">
        <f t="shared" ca="1" si="77"/>
        <v>0</v>
      </c>
      <c r="T77" s="113">
        <f t="shared" ca="1" si="77"/>
        <v>0</v>
      </c>
      <c r="U77" s="113">
        <f t="shared" ca="1" si="77"/>
        <v>0</v>
      </c>
      <c r="V77" s="113">
        <f t="shared" ca="1" si="77"/>
        <v>0</v>
      </c>
      <c r="W77" s="113">
        <f t="shared" ca="1" si="77"/>
        <v>0</v>
      </c>
      <c r="X77" s="113">
        <f t="shared" ca="1" si="77"/>
        <v>0</v>
      </c>
      <c r="Y77" s="113">
        <f t="shared" ca="1" si="77"/>
        <v>0</v>
      </c>
      <c r="Z77" s="113">
        <f t="shared" ca="1" si="77"/>
        <v>0</v>
      </c>
      <c r="AA77" s="113">
        <f t="shared" ca="1" si="77"/>
        <v>0</v>
      </c>
      <c r="AB77" s="113">
        <f t="shared" ca="1" si="77"/>
        <v>0</v>
      </c>
      <c r="AC77" s="113">
        <f t="shared" ca="1" si="77"/>
        <v>0</v>
      </c>
      <c r="AD77" s="113">
        <f t="shared" ca="1" si="77"/>
        <v>0</v>
      </c>
      <c r="AE77" s="113">
        <f t="shared" ca="1" si="77"/>
        <v>0</v>
      </c>
      <c r="AF77" s="113">
        <f t="shared" ca="1" si="77"/>
        <v>0</v>
      </c>
      <c r="AG77" s="113">
        <f t="shared" ca="1" si="77"/>
        <v>0</v>
      </c>
      <c r="AH77" s="113">
        <f t="shared" ca="1" si="77"/>
        <v>0</v>
      </c>
      <c r="AI77" s="113">
        <f t="shared" ca="1" si="77"/>
        <v>0</v>
      </c>
      <c r="AJ77" s="113">
        <f t="shared" ca="1" si="77"/>
        <v>0</v>
      </c>
      <c r="AK77" s="113">
        <f t="shared" ref="AK77:BI77" ca="1" si="78">AK68</f>
        <v>0</v>
      </c>
      <c r="AL77" s="113">
        <f t="shared" ca="1" si="78"/>
        <v>0</v>
      </c>
      <c r="AM77" s="113">
        <f t="shared" ca="1" si="78"/>
        <v>0</v>
      </c>
      <c r="AN77" s="113">
        <f t="shared" ca="1" si="78"/>
        <v>0</v>
      </c>
      <c r="AO77" s="113">
        <f t="shared" ca="1" si="78"/>
        <v>0</v>
      </c>
      <c r="AP77" s="113">
        <f t="shared" ca="1" si="78"/>
        <v>0</v>
      </c>
      <c r="AQ77" s="113">
        <f t="shared" ca="1" si="78"/>
        <v>0</v>
      </c>
      <c r="AR77" s="113">
        <f t="shared" ca="1" si="78"/>
        <v>0</v>
      </c>
      <c r="AS77" s="113">
        <f t="shared" ca="1" si="78"/>
        <v>0</v>
      </c>
      <c r="AT77" s="113">
        <f t="shared" ca="1" si="78"/>
        <v>0</v>
      </c>
      <c r="AU77" s="113">
        <f t="shared" ca="1" si="78"/>
        <v>0</v>
      </c>
      <c r="AV77" s="113">
        <f t="shared" ca="1" si="78"/>
        <v>0</v>
      </c>
      <c r="AW77" s="113">
        <f t="shared" ca="1" si="78"/>
        <v>0</v>
      </c>
      <c r="AX77" s="113">
        <f t="shared" ca="1" si="78"/>
        <v>0</v>
      </c>
      <c r="AY77" s="113">
        <f t="shared" ca="1" si="78"/>
        <v>0</v>
      </c>
      <c r="AZ77" s="113">
        <f t="shared" ca="1" si="78"/>
        <v>0</v>
      </c>
      <c r="BA77" s="113">
        <f t="shared" ca="1" si="78"/>
        <v>0</v>
      </c>
      <c r="BB77" s="113">
        <f t="shared" ca="1" si="78"/>
        <v>0</v>
      </c>
      <c r="BC77" s="113">
        <f t="shared" ca="1" si="78"/>
        <v>0</v>
      </c>
      <c r="BD77" s="113">
        <f t="shared" ca="1" si="78"/>
        <v>0</v>
      </c>
      <c r="BE77" s="113">
        <f t="shared" ca="1" si="78"/>
        <v>0</v>
      </c>
      <c r="BF77" s="113">
        <f t="shared" ca="1" si="78"/>
        <v>0</v>
      </c>
      <c r="BG77" s="113">
        <f t="shared" ca="1" si="78"/>
        <v>0</v>
      </c>
      <c r="BH77" s="113">
        <f t="shared" ca="1" si="78"/>
        <v>0</v>
      </c>
      <c r="BI77" s="113">
        <f t="shared" ca="1" si="78"/>
        <v>0</v>
      </c>
      <c r="BJ77" s="113">
        <f t="shared" ref="BJ77:BL77" ca="1" si="79">BJ68</f>
        <v>0</v>
      </c>
      <c r="BK77" s="113">
        <f t="shared" ca="1" si="79"/>
        <v>0</v>
      </c>
      <c r="BL77" s="113">
        <f t="shared" ca="1" si="79"/>
        <v>0</v>
      </c>
    </row>
    <row r="78" spans="1:64" x14ac:dyDescent="0.3">
      <c r="A78" s="6"/>
      <c r="B78" s="6" t="s">
        <v>189</v>
      </c>
      <c r="C78" s="13" t="s">
        <v>22</v>
      </c>
      <c r="D78" s="76"/>
      <c r="E78" s="20">
        <f t="shared" ref="E78:AJ78" ca="1" si="80">D78+E77</f>
        <v>0</v>
      </c>
      <c r="F78" s="20">
        <f t="shared" ca="1" si="80"/>
        <v>0</v>
      </c>
      <c r="G78" s="20">
        <f t="shared" ca="1" si="80"/>
        <v>0</v>
      </c>
      <c r="H78" s="20">
        <f t="shared" ca="1" si="80"/>
        <v>0</v>
      </c>
      <c r="I78" s="20">
        <f t="shared" ca="1" si="80"/>
        <v>0</v>
      </c>
      <c r="J78" s="20">
        <f t="shared" ca="1" si="80"/>
        <v>0</v>
      </c>
      <c r="K78" s="20">
        <f t="shared" ca="1" si="80"/>
        <v>0</v>
      </c>
      <c r="L78" s="20">
        <f t="shared" ca="1" si="80"/>
        <v>0</v>
      </c>
      <c r="M78" s="20">
        <f t="shared" ca="1" si="80"/>
        <v>0</v>
      </c>
      <c r="N78" s="20">
        <f t="shared" ca="1" si="80"/>
        <v>0</v>
      </c>
      <c r="O78" s="20">
        <f t="shared" ca="1" si="80"/>
        <v>0</v>
      </c>
      <c r="P78" s="20">
        <f t="shared" ca="1" si="80"/>
        <v>0</v>
      </c>
      <c r="Q78" s="20">
        <f t="shared" ca="1" si="80"/>
        <v>0</v>
      </c>
      <c r="R78" s="20">
        <f t="shared" ca="1" si="80"/>
        <v>0</v>
      </c>
      <c r="S78" s="20">
        <f t="shared" ca="1" si="80"/>
        <v>0</v>
      </c>
      <c r="T78" s="20">
        <f t="shared" ca="1" si="80"/>
        <v>0</v>
      </c>
      <c r="U78" s="20">
        <f t="shared" ca="1" si="80"/>
        <v>0</v>
      </c>
      <c r="V78" s="20">
        <f t="shared" ca="1" si="80"/>
        <v>0</v>
      </c>
      <c r="W78" s="20">
        <f t="shared" ca="1" si="80"/>
        <v>0</v>
      </c>
      <c r="X78" s="20">
        <f t="shared" ca="1" si="80"/>
        <v>0</v>
      </c>
      <c r="Y78" s="20">
        <f t="shared" ca="1" si="80"/>
        <v>0</v>
      </c>
      <c r="Z78" s="20">
        <f t="shared" ca="1" si="80"/>
        <v>0</v>
      </c>
      <c r="AA78" s="20">
        <f t="shared" ca="1" si="80"/>
        <v>0</v>
      </c>
      <c r="AB78" s="20">
        <f t="shared" ca="1" si="80"/>
        <v>0</v>
      </c>
      <c r="AC78" s="20">
        <f t="shared" ca="1" si="80"/>
        <v>0</v>
      </c>
      <c r="AD78" s="20">
        <f t="shared" ca="1" si="80"/>
        <v>0</v>
      </c>
      <c r="AE78" s="20">
        <f t="shared" ca="1" si="80"/>
        <v>0</v>
      </c>
      <c r="AF78" s="20">
        <f t="shared" ca="1" si="80"/>
        <v>0</v>
      </c>
      <c r="AG78" s="20">
        <f t="shared" ca="1" si="80"/>
        <v>0</v>
      </c>
      <c r="AH78" s="20">
        <f t="shared" ca="1" si="80"/>
        <v>0</v>
      </c>
      <c r="AI78" s="20">
        <f t="shared" ca="1" si="80"/>
        <v>0</v>
      </c>
      <c r="AJ78" s="20">
        <f t="shared" ca="1" si="80"/>
        <v>0</v>
      </c>
      <c r="AK78" s="20">
        <f t="shared" ref="AK78:BI78" ca="1" si="81">AJ78+AK77</f>
        <v>0</v>
      </c>
      <c r="AL78" s="20">
        <f t="shared" ca="1" si="81"/>
        <v>0</v>
      </c>
      <c r="AM78" s="20">
        <f t="shared" ca="1" si="81"/>
        <v>0</v>
      </c>
      <c r="AN78" s="20">
        <f t="shared" ca="1" si="81"/>
        <v>0</v>
      </c>
      <c r="AO78" s="20">
        <f t="shared" ca="1" si="81"/>
        <v>0</v>
      </c>
      <c r="AP78" s="20">
        <f t="shared" ca="1" si="81"/>
        <v>0</v>
      </c>
      <c r="AQ78" s="20">
        <f t="shared" ca="1" si="81"/>
        <v>0</v>
      </c>
      <c r="AR78" s="20">
        <f t="shared" ca="1" si="81"/>
        <v>0</v>
      </c>
      <c r="AS78" s="20">
        <f t="shared" ca="1" si="81"/>
        <v>0</v>
      </c>
      <c r="AT78" s="20">
        <f t="shared" ca="1" si="81"/>
        <v>0</v>
      </c>
      <c r="AU78" s="20">
        <f t="shared" ca="1" si="81"/>
        <v>0</v>
      </c>
      <c r="AV78" s="20">
        <f t="shared" ca="1" si="81"/>
        <v>0</v>
      </c>
      <c r="AW78" s="20">
        <f t="shared" ca="1" si="81"/>
        <v>0</v>
      </c>
      <c r="AX78" s="20">
        <f t="shared" ca="1" si="81"/>
        <v>0</v>
      </c>
      <c r="AY78" s="20">
        <f t="shared" ca="1" si="81"/>
        <v>0</v>
      </c>
      <c r="AZ78" s="20">
        <f t="shared" ca="1" si="81"/>
        <v>0</v>
      </c>
      <c r="BA78" s="20">
        <f t="shared" ca="1" si="81"/>
        <v>0</v>
      </c>
      <c r="BB78" s="20">
        <f t="shared" ca="1" si="81"/>
        <v>0</v>
      </c>
      <c r="BC78" s="20">
        <f t="shared" ca="1" si="81"/>
        <v>0</v>
      </c>
      <c r="BD78" s="20">
        <f t="shared" ca="1" si="81"/>
        <v>0</v>
      </c>
      <c r="BE78" s="20">
        <f t="shared" ca="1" si="81"/>
        <v>0</v>
      </c>
      <c r="BF78" s="20">
        <f t="shared" ca="1" si="81"/>
        <v>0</v>
      </c>
      <c r="BG78" s="20">
        <f t="shared" ca="1" si="81"/>
        <v>0</v>
      </c>
      <c r="BH78" s="20">
        <f t="shared" ca="1" si="81"/>
        <v>0</v>
      </c>
      <c r="BI78" s="20">
        <f t="shared" ca="1" si="81"/>
        <v>0</v>
      </c>
      <c r="BJ78" s="20">
        <f t="shared" ref="BJ78" ca="1" si="82">BI78+BJ77</f>
        <v>0</v>
      </c>
      <c r="BK78" s="20">
        <f t="shared" ref="BK78" ca="1" si="83">BJ78+BK77</f>
        <v>0</v>
      </c>
      <c r="BL78" s="20">
        <f t="shared" ref="BL78" ca="1" si="84">BK78+BL77</f>
        <v>0</v>
      </c>
    </row>
    <row r="79" spans="1:64" x14ac:dyDescent="0.3">
      <c r="A79" s="6"/>
      <c r="B79" s="6"/>
      <c r="C79" s="13"/>
      <c r="D79" s="76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</row>
    <row r="80" spans="1:64" x14ac:dyDescent="0.3">
      <c r="A80" s="105" t="str">
        <f>B69</f>
        <v>Upfront Contribution from Developer</v>
      </c>
      <c r="B80" s="104"/>
      <c r="C80" s="103"/>
      <c r="D80" s="101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</row>
    <row r="81" spans="1:64" x14ac:dyDescent="0.3">
      <c r="A81" s="6"/>
      <c r="B81" s="6" t="str">
        <f>B69</f>
        <v>Upfront Contribution from Developer</v>
      </c>
      <c r="C81" s="13" t="s">
        <v>22</v>
      </c>
      <c r="D81" s="457">
        <f ca="1">SUM(E81:BL81)</f>
        <v>69.236301689012507</v>
      </c>
      <c r="E81" s="113">
        <f ca="1">IF(Inputs!$E$66,E86,0)+E69-E87</f>
        <v>0</v>
      </c>
      <c r="F81" s="113">
        <f ca="1">IF(Inputs!$E$66,F86,0)+F69-F87</f>
        <v>0</v>
      </c>
      <c r="G81" s="113">
        <f ca="1">IF(Inputs!$E$66,G86,0)+G69-G87</f>
        <v>20.770890506703751</v>
      </c>
      <c r="H81" s="113">
        <f ca="1">IF(Inputs!$E$66,H86,0)+H69-H87</f>
        <v>24.232705591154375</v>
      </c>
      <c r="I81" s="113">
        <f ca="1">IF(Inputs!$E$66,I86,0)+I69-I87</f>
        <v>40.040026326648459</v>
      </c>
      <c r="J81" s="113">
        <f ca="1">IF(Inputs!$E$66,J86,0)+J69-J87</f>
        <v>-15.807320735494077</v>
      </c>
      <c r="K81" s="113">
        <f ca="1">IF(Inputs!$E$66,K86,0)+K69-K87</f>
        <v>0</v>
      </c>
      <c r="L81" s="113">
        <f ca="1">IF(Inputs!$E$66,L86,0)+L69-L87</f>
        <v>0</v>
      </c>
      <c r="M81" s="113">
        <f ca="1">IF(Inputs!$E$66,M86,0)+M69-M87</f>
        <v>0</v>
      </c>
      <c r="N81" s="113">
        <f ca="1">IF(Inputs!$E$66,N86,0)+N69-N87</f>
        <v>0</v>
      </c>
      <c r="O81" s="113">
        <f ca="1">IF(Inputs!$E$66,O86,0)+O69-O87</f>
        <v>0</v>
      </c>
      <c r="P81" s="113">
        <f ca="1">IF(Inputs!$E$66,P86,0)+P69-P87</f>
        <v>0</v>
      </c>
      <c r="Q81" s="113">
        <f ca="1">IF(Inputs!$E$66,Q86,0)+Q69-Q87</f>
        <v>0</v>
      </c>
      <c r="R81" s="113">
        <f ca="1">IF(Inputs!$E$66,R86,0)+R69-R87</f>
        <v>0</v>
      </c>
      <c r="S81" s="113">
        <f ca="1">IF(Inputs!$E$66,S86,0)+S69-S87</f>
        <v>0</v>
      </c>
      <c r="T81" s="113">
        <f ca="1">IF(Inputs!$E$66,T86,0)+T69-T87</f>
        <v>0</v>
      </c>
      <c r="U81" s="113">
        <f ca="1">IF(Inputs!$E$66,U86,0)+U69-U87</f>
        <v>0</v>
      </c>
      <c r="V81" s="113">
        <f ca="1">IF(Inputs!$E$66,V86,0)+V69-V87</f>
        <v>0</v>
      </c>
      <c r="W81" s="113">
        <f ca="1">IF(Inputs!$E$66,W86,0)+W69-W87</f>
        <v>0</v>
      </c>
      <c r="X81" s="113">
        <f ca="1">IF(Inputs!$E$66,X86,0)+X69-X87</f>
        <v>0</v>
      </c>
      <c r="Y81" s="113">
        <f ca="1">IF(Inputs!$E$66,Y86,0)+Y69-Y87</f>
        <v>0</v>
      </c>
      <c r="Z81" s="113">
        <f ca="1">IF(Inputs!$E$66,Z86,0)+Z69-Z87</f>
        <v>0</v>
      </c>
      <c r="AA81" s="113">
        <f ca="1">IF(Inputs!$E$66,AA86,0)+AA69-AA87</f>
        <v>0</v>
      </c>
      <c r="AB81" s="113">
        <f ca="1">IF(Inputs!$E$66,AB86,0)+AB69-AB87</f>
        <v>0</v>
      </c>
      <c r="AC81" s="113">
        <f ca="1">IF(Inputs!$E$66,AC86,0)+AC69-AC87</f>
        <v>0</v>
      </c>
      <c r="AD81" s="113">
        <f ca="1">IF(Inputs!$E$66,AD86,0)+AD69-AD87</f>
        <v>0</v>
      </c>
      <c r="AE81" s="113">
        <f ca="1">IF(Inputs!$E$66,AE86,0)+AE69-AE87</f>
        <v>0</v>
      </c>
      <c r="AF81" s="113">
        <f ca="1">IF(Inputs!$E$66,AF86,0)+AF69-AF87</f>
        <v>0</v>
      </c>
      <c r="AG81" s="113">
        <f ca="1">IF(Inputs!$E$66,AG86,0)+AG69-AG87</f>
        <v>0</v>
      </c>
      <c r="AH81" s="113">
        <f ca="1">IF(Inputs!$E$66,AH86,0)+AH69-AH87</f>
        <v>0</v>
      </c>
      <c r="AI81" s="113">
        <f ca="1">IF(Inputs!$E$66,AI86,0)+AI69-AI87</f>
        <v>0</v>
      </c>
      <c r="AJ81" s="113">
        <f ca="1">IF(Inputs!$E$66,AJ86,0)+AJ69-AJ87</f>
        <v>0</v>
      </c>
      <c r="AK81" s="113">
        <f ca="1">IF(Inputs!$E$66,AK86,0)+AK69-AK87</f>
        <v>0</v>
      </c>
      <c r="AL81" s="113">
        <f ca="1">IF(Inputs!$E$66,AL86,0)+AL69-AL87</f>
        <v>0</v>
      </c>
      <c r="AM81" s="113">
        <f ca="1">IF(Inputs!$E$66,AM86,0)+AM69-AM87</f>
        <v>0</v>
      </c>
      <c r="AN81" s="113">
        <f ca="1">IF(Inputs!$E$66,AN86,0)+AN69-AN87</f>
        <v>0</v>
      </c>
      <c r="AO81" s="113">
        <f ca="1">IF(Inputs!$E$66,AO86,0)+AO69-AO87</f>
        <v>0</v>
      </c>
      <c r="AP81" s="113">
        <f ca="1">IF(Inputs!$E$66,AP86,0)+AP69-AP87</f>
        <v>0</v>
      </c>
      <c r="AQ81" s="113">
        <f ca="1">IF(Inputs!$E$66,AQ86,0)+AQ69-AQ87</f>
        <v>0</v>
      </c>
      <c r="AR81" s="113">
        <f ca="1">IF(Inputs!$E$66,AR86,0)+AR69-AR87</f>
        <v>0</v>
      </c>
      <c r="AS81" s="113">
        <f ca="1">IF(Inputs!$E$66,AS86,0)+AS69-AS87</f>
        <v>0</v>
      </c>
      <c r="AT81" s="113">
        <f ca="1">IF(Inputs!$E$66,AT86,0)+AT69-AT87</f>
        <v>0</v>
      </c>
      <c r="AU81" s="113">
        <f ca="1">IF(Inputs!$E$66,AU86,0)+AU69-AU87</f>
        <v>0</v>
      </c>
      <c r="AV81" s="113">
        <f ca="1">IF(Inputs!$E$66,AV86,0)+AV69-AV87</f>
        <v>0</v>
      </c>
      <c r="AW81" s="113">
        <f ca="1">IF(Inputs!$E$66,AW86,0)+AW69-AW87</f>
        <v>0</v>
      </c>
      <c r="AX81" s="113">
        <f ca="1">IF(Inputs!$E$66,AX86,0)+AX69-AX87</f>
        <v>0</v>
      </c>
      <c r="AY81" s="113">
        <f ca="1">IF(Inputs!$E$66,AY86,0)+AY69-AY87</f>
        <v>0</v>
      </c>
      <c r="AZ81" s="113">
        <f ca="1">IF(Inputs!$E$66,AZ86,0)+AZ69-AZ87</f>
        <v>0</v>
      </c>
      <c r="BA81" s="113">
        <f ca="1">IF(Inputs!$E$66,BA86,0)+BA69-BA87</f>
        <v>0</v>
      </c>
      <c r="BB81" s="113">
        <f ca="1">IF(Inputs!$E$66,BB86,0)+BB69-BB87</f>
        <v>0</v>
      </c>
      <c r="BC81" s="113">
        <f ca="1">IF(Inputs!$E$66,BC86,0)+BC69-BC87</f>
        <v>0</v>
      </c>
      <c r="BD81" s="113">
        <f ca="1">IF(Inputs!$E$66,BD86,0)+BD69-BD87</f>
        <v>0</v>
      </c>
      <c r="BE81" s="113">
        <f ca="1">IF(Inputs!$E$66,BE86,0)+BE69-BE87</f>
        <v>0</v>
      </c>
      <c r="BF81" s="113">
        <f ca="1">IF(Inputs!$E$66,BF86,0)+BF69-BF87</f>
        <v>0</v>
      </c>
      <c r="BG81" s="113">
        <f ca="1">IF(Inputs!$E$66,BG86,0)+BG69-BG87</f>
        <v>0</v>
      </c>
      <c r="BH81" s="113">
        <f ca="1">IF(Inputs!$E$66,BH86,0)+BH69-BH87</f>
        <v>0</v>
      </c>
      <c r="BI81" s="113">
        <f ca="1">IF(Inputs!$E$66,BI86,0)+BI69-BI87</f>
        <v>0</v>
      </c>
      <c r="BJ81" s="113">
        <f ca="1">IF(Inputs!$E$66,BJ86,0)+BJ69-BJ87</f>
        <v>0</v>
      </c>
      <c r="BK81" s="113">
        <f ca="1">IF(Inputs!$E$66,BK86,0)+BK69-BK87</f>
        <v>0</v>
      </c>
      <c r="BL81" s="113">
        <f ca="1">IF(Inputs!$E$66,BL86,0)+BL69-BL87</f>
        <v>0</v>
      </c>
    </row>
    <row r="82" spans="1:64" x14ac:dyDescent="0.3">
      <c r="A82" s="6"/>
      <c r="B82" s="6" t="s">
        <v>235</v>
      </c>
      <c r="C82" s="13" t="s">
        <v>22</v>
      </c>
      <c r="D82" s="76"/>
      <c r="E82" s="20">
        <f t="shared" ref="E82:AJ82" ca="1" si="85">D82+E81</f>
        <v>0</v>
      </c>
      <c r="F82" s="20">
        <f t="shared" ca="1" si="85"/>
        <v>0</v>
      </c>
      <c r="G82" s="20">
        <f t="shared" ca="1" si="85"/>
        <v>20.770890506703751</v>
      </c>
      <c r="H82" s="20">
        <f t="shared" ca="1" si="85"/>
        <v>45.003596097858122</v>
      </c>
      <c r="I82" s="20">
        <f t="shared" ca="1" si="85"/>
        <v>85.04362242450658</v>
      </c>
      <c r="J82" s="20">
        <f t="shared" ca="1" si="85"/>
        <v>69.236301689012507</v>
      </c>
      <c r="K82" s="20">
        <f t="shared" ca="1" si="85"/>
        <v>69.236301689012507</v>
      </c>
      <c r="L82" s="20">
        <f t="shared" ca="1" si="85"/>
        <v>69.236301689012507</v>
      </c>
      <c r="M82" s="20">
        <f t="shared" ca="1" si="85"/>
        <v>69.236301689012507</v>
      </c>
      <c r="N82" s="20">
        <f t="shared" ca="1" si="85"/>
        <v>69.236301689012507</v>
      </c>
      <c r="O82" s="20">
        <f t="shared" ca="1" si="85"/>
        <v>69.236301689012507</v>
      </c>
      <c r="P82" s="20">
        <f t="shared" ca="1" si="85"/>
        <v>69.236301689012507</v>
      </c>
      <c r="Q82" s="20">
        <f t="shared" ca="1" si="85"/>
        <v>69.236301689012507</v>
      </c>
      <c r="R82" s="20">
        <f t="shared" ca="1" si="85"/>
        <v>69.236301689012507</v>
      </c>
      <c r="S82" s="20">
        <f t="shared" ca="1" si="85"/>
        <v>69.236301689012507</v>
      </c>
      <c r="T82" s="20">
        <f t="shared" ca="1" si="85"/>
        <v>69.236301689012507</v>
      </c>
      <c r="U82" s="20">
        <f t="shared" ca="1" si="85"/>
        <v>69.236301689012507</v>
      </c>
      <c r="V82" s="20">
        <f t="shared" ca="1" si="85"/>
        <v>69.236301689012507</v>
      </c>
      <c r="W82" s="20">
        <f t="shared" ca="1" si="85"/>
        <v>69.236301689012507</v>
      </c>
      <c r="X82" s="20">
        <f t="shared" ca="1" si="85"/>
        <v>69.236301689012507</v>
      </c>
      <c r="Y82" s="20">
        <f t="shared" ca="1" si="85"/>
        <v>69.236301689012507</v>
      </c>
      <c r="Z82" s="20">
        <f t="shared" ca="1" si="85"/>
        <v>69.236301689012507</v>
      </c>
      <c r="AA82" s="20">
        <f t="shared" ca="1" si="85"/>
        <v>69.236301689012507</v>
      </c>
      <c r="AB82" s="20">
        <f t="shared" ca="1" si="85"/>
        <v>69.236301689012507</v>
      </c>
      <c r="AC82" s="20">
        <f t="shared" ca="1" si="85"/>
        <v>69.236301689012507</v>
      </c>
      <c r="AD82" s="20">
        <f t="shared" ca="1" si="85"/>
        <v>69.236301689012507</v>
      </c>
      <c r="AE82" s="20">
        <f t="shared" ca="1" si="85"/>
        <v>69.236301689012507</v>
      </c>
      <c r="AF82" s="20">
        <f t="shared" ca="1" si="85"/>
        <v>69.236301689012507</v>
      </c>
      <c r="AG82" s="20">
        <f t="shared" ca="1" si="85"/>
        <v>69.236301689012507</v>
      </c>
      <c r="AH82" s="20">
        <f t="shared" ca="1" si="85"/>
        <v>69.236301689012507</v>
      </c>
      <c r="AI82" s="20">
        <f t="shared" ca="1" si="85"/>
        <v>69.236301689012507</v>
      </c>
      <c r="AJ82" s="20">
        <f t="shared" ca="1" si="85"/>
        <v>69.236301689012507</v>
      </c>
      <c r="AK82" s="20">
        <f t="shared" ref="AK82:BI82" ca="1" si="86">AJ82+AK81</f>
        <v>69.236301689012507</v>
      </c>
      <c r="AL82" s="20">
        <f t="shared" ca="1" si="86"/>
        <v>69.236301689012507</v>
      </c>
      <c r="AM82" s="20">
        <f t="shared" ca="1" si="86"/>
        <v>69.236301689012507</v>
      </c>
      <c r="AN82" s="20">
        <f t="shared" ca="1" si="86"/>
        <v>69.236301689012507</v>
      </c>
      <c r="AO82" s="20">
        <f t="shared" ca="1" si="86"/>
        <v>69.236301689012507</v>
      </c>
      <c r="AP82" s="20">
        <f t="shared" ca="1" si="86"/>
        <v>69.236301689012507</v>
      </c>
      <c r="AQ82" s="20">
        <f t="shared" ca="1" si="86"/>
        <v>69.236301689012507</v>
      </c>
      <c r="AR82" s="20">
        <f t="shared" ca="1" si="86"/>
        <v>69.236301689012507</v>
      </c>
      <c r="AS82" s="20">
        <f t="shared" ca="1" si="86"/>
        <v>69.236301689012507</v>
      </c>
      <c r="AT82" s="20">
        <f t="shared" ca="1" si="86"/>
        <v>69.236301689012507</v>
      </c>
      <c r="AU82" s="20">
        <f t="shared" ca="1" si="86"/>
        <v>69.236301689012507</v>
      </c>
      <c r="AV82" s="20">
        <f t="shared" ca="1" si="86"/>
        <v>69.236301689012507</v>
      </c>
      <c r="AW82" s="20">
        <f t="shared" ca="1" si="86"/>
        <v>69.236301689012507</v>
      </c>
      <c r="AX82" s="20">
        <f t="shared" ca="1" si="86"/>
        <v>69.236301689012507</v>
      </c>
      <c r="AY82" s="20">
        <f t="shared" ca="1" si="86"/>
        <v>69.236301689012507</v>
      </c>
      <c r="AZ82" s="20">
        <f t="shared" ca="1" si="86"/>
        <v>69.236301689012507</v>
      </c>
      <c r="BA82" s="20">
        <f t="shared" ca="1" si="86"/>
        <v>69.236301689012507</v>
      </c>
      <c r="BB82" s="20">
        <f t="shared" ca="1" si="86"/>
        <v>69.236301689012507</v>
      </c>
      <c r="BC82" s="20">
        <f t="shared" ca="1" si="86"/>
        <v>69.236301689012507</v>
      </c>
      <c r="BD82" s="20">
        <f t="shared" ca="1" si="86"/>
        <v>69.236301689012507</v>
      </c>
      <c r="BE82" s="20">
        <f t="shared" ca="1" si="86"/>
        <v>69.236301689012507</v>
      </c>
      <c r="BF82" s="20">
        <f t="shared" ca="1" si="86"/>
        <v>69.236301689012507</v>
      </c>
      <c r="BG82" s="20">
        <f t="shared" ca="1" si="86"/>
        <v>69.236301689012507</v>
      </c>
      <c r="BH82" s="20">
        <f t="shared" ca="1" si="86"/>
        <v>69.236301689012507</v>
      </c>
      <c r="BI82" s="20">
        <f t="shared" ca="1" si="86"/>
        <v>69.236301689012507</v>
      </c>
      <c r="BJ82" s="20">
        <f t="shared" ref="BJ82" ca="1" si="87">BI82+BJ81</f>
        <v>69.236301689012507</v>
      </c>
      <c r="BK82" s="20">
        <f t="shared" ref="BK82" ca="1" si="88">BJ82+BK81</f>
        <v>69.236301689012507</v>
      </c>
      <c r="BL82" s="20">
        <f t="shared" ref="BL82" ca="1" si="89">BK82+BL81</f>
        <v>69.236301689012507</v>
      </c>
    </row>
    <row r="83" spans="1:64" x14ac:dyDescent="0.3">
      <c r="A83" s="6"/>
      <c r="B83" s="6"/>
      <c r="C83" s="13"/>
      <c r="D83" s="76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</row>
    <row r="84" spans="1:64" x14ac:dyDescent="0.3">
      <c r="A84" s="105" t="s">
        <v>757</v>
      </c>
      <c r="B84" s="104"/>
      <c r="C84" s="103"/>
      <c r="D84" s="101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</row>
    <row r="85" spans="1:64" x14ac:dyDescent="0.3">
      <c r="A85" s="6"/>
      <c r="B85" s="6" t="s">
        <v>178</v>
      </c>
      <c r="C85" s="13" t="s">
        <v>22</v>
      </c>
      <c r="D85" s="76"/>
      <c r="E85" s="20">
        <f>D$88</f>
        <v>0</v>
      </c>
      <c r="F85" s="20">
        <f t="shared" ref="F85:BL85" ca="1" si="90">E$88</f>
        <v>0</v>
      </c>
      <c r="G85" s="20">
        <f t="shared" ca="1" si="90"/>
        <v>0</v>
      </c>
      <c r="H85" s="20">
        <f t="shared" ca="1" si="90"/>
        <v>0</v>
      </c>
      <c r="I85" s="20">
        <f t="shared" ca="1" si="90"/>
        <v>0</v>
      </c>
      <c r="J85" s="20">
        <f t="shared" ca="1" si="90"/>
        <v>15.807320735494077</v>
      </c>
      <c r="K85" s="20">
        <f t="shared" ca="1" si="90"/>
        <v>0</v>
      </c>
      <c r="L85" s="20">
        <f t="shared" ca="1" si="90"/>
        <v>0</v>
      </c>
      <c r="M85" s="20">
        <f t="shared" ca="1" si="90"/>
        <v>0</v>
      </c>
      <c r="N85" s="20">
        <f t="shared" ca="1" si="90"/>
        <v>0</v>
      </c>
      <c r="O85" s="20">
        <f t="shared" ca="1" si="90"/>
        <v>0</v>
      </c>
      <c r="P85" s="20">
        <f t="shared" ca="1" si="90"/>
        <v>0</v>
      </c>
      <c r="Q85" s="20">
        <f t="shared" ca="1" si="90"/>
        <v>0</v>
      </c>
      <c r="R85" s="20">
        <f t="shared" ca="1" si="90"/>
        <v>0</v>
      </c>
      <c r="S85" s="20">
        <f t="shared" ca="1" si="90"/>
        <v>0</v>
      </c>
      <c r="T85" s="20">
        <f t="shared" ca="1" si="90"/>
        <v>0</v>
      </c>
      <c r="U85" s="20">
        <f t="shared" ca="1" si="90"/>
        <v>0</v>
      </c>
      <c r="V85" s="20">
        <f t="shared" ca="1" si="90"/>
        <v>0</v>
      </c>
      <c r="W85" s="20">
        <f t="shared" ca="1" si="90"/>
        <v>0</v>
      </c>
      <c r="X85" s="20">
        <f t="shared" ca="1" si="90"/>
        <v>0</v>
      </c>
      <c r="Y85" s="20">
        <f t="shared" ca="1" si="90"/>
        <v>0</v>
      </c>
      <c r="Z85" s="20">
        <f t="shared" ca="1" si="90"/>
        <v>0</v>
      </c>
      <c r="AA85" s="20">
        <f t="shared" ca="1" si="90"/>
        <v>0</v>
      </c>
      <c r="AB85" s="20">
        <f t="shared" ca="1" si="90"/>
        <v>0</v>
      </c>
      <c r="AC85" s="20">
        <f t="shared" ca="1" si="90"/>
        <v>0</v>
      </c>
      <c r="AD85" s="20">
        <f t="shared" ca="1" si="90"/>
        <v>0</v>
      </c>
      <c r="AE85" s="20">
        <f t="shared" ca="1" si="90"/>
        <v>0</v>
      </c>
      <c r="AF85" s="20">
        <f t="shared" ca="1" si="90"/>
        <v>0</v>
      </c>
      <c r="AG85" s="20">
        <f t="shared" ca="1" si="90"/>
        <v>0</v>
      </c>
      <c r="AH85" s="20">
        <f t="shared" ca="1" si="90"/>
        <v>0</v>
      </c>
      <c r="AI85" s="20">
        <f t="shared" ca="1" si="90"/>
        <v>0</v>
      </c>
      <c r="AJ85" s="20">
        <f t="shared" ca="1" si="90"/>
        <v>0</v>
      </c>
      <c r="AK85" s="20">
        <f t="shared" ca="1" si="90"/>
        <v>0</v>
      </c>
      <c r="AL85" s="20">
        <f t="shared" ca="1" si="90"/>
        <v>0</v>
      </c>
      <c r="AM85" s="20">
        <f t="shared" ca="1" si="90"/>
        <v>0</v>
      </c>
      <c r="AN85" s="20">
        <f t="shared" ca="1" si="90"/>
        <v>0</v>
      </c>
      <c r="AO85" s="20">
        <f t="shared" ca="1" si="90"/>
        <v>0</v>
      </c>
      <c r="AP85" s="20">
        <f t="shared" ca="1" si="90"/>
        <v>0</v>
      </c>
      <c r="AQ85" s="20">
        <f t="shared" ca="1" si="90"/>
        <v>0</v>
      </c>
      <c r="AR85" s="20">
        <f t="shared" ca="1" si="90"/>
        <v>0</v>
      </c>
      <c r="AS85" s="20">
        <f t="shared" ca="1" si="90"/>
        <v>0</v>
      </c>
      <c r="AT85" s="20">
        <f t="shared" ca="1" si="90"/>
        <v>0</v>
      </c>
      <c r="AU85" s="20">
        <f t="shared" ca="1" si="90"/>
        <v>0</v>
      </c>
      <c r="AV85" s="20">
        <f t="shared" ca="1" si="90"/>
        <v>0</v>
      </c>
      <c r="AW85" s="20">
        <f t="shared" ca="1" si="90"/>
        <v>0</v>
      </c>
      <c r="AX85" s="20">
        <f t="shared" ca="1" si="90"/>
        <v>0</v>
      </c>
      <c r="AY85" s="20">
        <f t="shared" ca="1" si="90"/>
        <v>0</v>
      </c>
      <c r="AZ85" s="20">
        <f t="shared" ca="1" si="90"/>
        <v>0</v>
      </c>
      <c r="BA85" s="20">
        <f t="shared" ca="1" si="90"/>
        <v>0</v>
      </c>
      <c r="BB85" s="20">
        <f t="shared" ca="1" si="90"/>
        <v>0</v>
      </c>
      <c r="BC85" s="20">
        <f t="shared" ca="1" si="90"/>
        <v>0</v>
      </c>
      <c r="BD85" s="20">
        <f t="shared" ca="1" si="90"/>
        <v>0</v>
      </c>
      <c r="BE85" s="20">
        <f t="shared" ca="1" si="90"/>
        <v>0</v>
      </c>
      <c r="BF85" s="20">
        <f t="shared" ca="1" si="90"/>
        <v>0</v>
      </c>
      <c r="BG85" s="20">
        <f t="shared" ca="1" si="90"/>
        <v>0</v>
      </c>
      <c r="BH85" s="20">
        <f t="shared" ca="1" si="90"/>
        <v>0</v>
      </c>
      <c r="BI85" s="20">
        <f t="shared" ca="1" si="90"/>
        <v>0</v>
      </c>
      <c r="BJ85" s="20">
        <f t="shared" ca="1" si="90"/>
        <v>0</v>
      </c>
      <c r="BK85" s="20">
        <f t="shared" ca="1" si="90"/>
        <v>0</v>
      </c>
      <c r="BL85" s="20">
        <f t="shared" ca="1" si="90"/>
        <v>0</v>
      </c>
    </row>
    <row r="86" spans="1:64" x14ac:dyDescent="0.3">
      <c r="A86" s="6"/>
      <c r="B86" s="6" t="s">
        <v>177</v>
      </c>
      <c r="C86" s="13" t="s">
        <v>22</v>
      </c>
      <c r="D86" s="457">
        <f t="shared" ref="D86:D87" ca="1" si="91">SUM(E86:BL86)</f>
        <v>15.807320735494077</v>
      </c>
      <c r="E86" s="20">
        <f ca="1">IF(Inputs!$E$66,E$70,0)</f>
        <v>0</v>
      </c>
      <c r="F86" s="20">
        <f ca="1">IF(Inputs!$E$66,F$70,0)</f>
        <v>0</v>
      </c>
      <c r="G86" s="20">
        <f ca="1">IF(Inputs!$E$66,G$70,0)</f>
        <v>0</v>
      </c>
      <c r="H86" s="20">
        <f ca="1">IF(Inputs!$E$66,H$70,0)</f>
        <v>0</v>
      </c>
      <c r="I86" s="20">
        <f ca="1">IF(Inputs!$E$66,I$70,0)</f>
        <v>15.807320735494077</v>
      </c>
      <c r="J86" s="20">
        <f ca="1">IF(Inputs!$E$66,J$70,0)</f>
        <v>0</v>
      </c>
      <c r="K86" s="20">
        <f ca="1">IF(Inputs!$E$66,K$70,0)</f>
        <v>0</v>
      </c>
      <c r="L86" s="20">
        <f ca="1">IF(Inputs!$E$66,L$70,0)</f>
        <v>0</v>
      </c>
      <c r="M86" s="20">
        <f ca="1">IF(Inputs!$E$66,M$70,0)</f>
        <v>0</v>
      </c>
      <c r="N86" s="20">
        <f ca="1">IF(Inputs!$E$66,N$70,0)</f>
        <v>0</v>
      </c>
      <c r="O86" s="20">
        <f ca="1">IF(Inputs!$E$66,O$70,0)</f>
        <v>0</v>
      </c>
      <c r="P86" s="20">
        <f ca="1">IF(Inputs!$E$66,P$70,0)</f>
        <v>0</v>
      </c>
      <c r="Q86" s="20">
        <f ca="1">IF(Inputs!$E$66,Q$70,0)</f>
        <v>0</v>
      </c>
      <c r="R86" s="20">
        <f ca="1">IF(Inputs!$E$66,R$70,0)</f>
        <v>0</v>
      </c>
      <c r="S86" s="20">
        <f ca="1">IF(Inputs!$E$66,S$70,0)</f>
        <v>0</v>
      </c>
      <c r="T86" s="20">
        <f ca="1">IF(Inputs!$E$66,T$70,0)</f>
        <v>0</v>
      </c>
      <c r="U86" s="20">
        <f ca="1">IF(Inputs!$E$66,U$70,0)</f>
        <v>0</v>
      </c>
      <c r="V86" s="20">
        <f ca="1">IF(Inputs!$E$66,V$70,0)</f>
        <v>0</v>
      </c>
      <c r="W86" s="20">
        <f ca="1">IF(Inputs!$E$66,W$70,0)</f>
        <v>0</v>
      </c>
      <c r="X86" s="20">
        <f ca="1">IF(Inputs!$E$66,X$70,0)</f>
        <v>0</v>
      </c>
      <c r="Y86" s="20">
        <f ca="1">IF(Inputs!$E$66,Y$70,0)</f>
        <v>0</v>
      </c>
      <c r="Z86" s="20">
        <f ca="1">IF(Inputs!$E$66,Z$70,0)</f>
        <v>0</v>
      </c>
      <c r="AA86" s="20">
        <f ca="1">IF(Inputs!$E$66,AA$70,0)</f>
        <v>0</v>
      </c>
      <c r="AB86" s="20">
        <f ca="1">IF(Inputs!$E$66,AB$70,0)</f>
        <v>0</v>
      </c>
      <c r="AC86" s="20">
        <f ca="1">IF(Inputs!$E$66,AC$70,0)</f>
        <v>0</v>
      </c>
      <c r="AD86" s="20">
        <f ca="1">IF(Inputs!$E$66,AD$70,0)</f>
        <v>0</v>
      </c>
      <c r="AE86" s="20">
        <f ca="1">IF(Inputs!$E$66,AE$70,0)</f>
        <v>0</v>
      </c>
      <c r="AF86" s="20">
        <f ca="1">IF(Inputs!$E$66,AF$70,0)</f>
        <v>0</v>
      </c>
      <c r="AG86" s="20">
        <f ca="1">IF(Inputs!$E$66,AG$70,0)</f>
        <v>0</v>
      </c>
      <c r="AH86" s="20">
        <f ca="1">IF(Inputs!$E$66,AH$70,0)</f>
        <v>0</v>
      </c>
      <c r="AI86" s="20">
        <f ca="1">IF(Inputs!$E$66,AI$70,0)</f>
        <v>0</v>
      </c>
      <c r="AJ86" s="20">
        <f ca="1">IF(Inputs!$E$66,AJ$70,0)</f>
        <v>0</v>
      </c>
      <c r="AK86" s="20">
        <f ca="1">IF(Inputs!$E$66,AK$70,0)</f>
        <v>0</v>
      </c>
      <c r="AL86" s="20">
        <f ca="1">IF(Inputs!$E$66,AL$70,0)</f>
        <v>0</v>
      </c>
      <c r="AM86" s="20">
        <f ca="1">IF(Inputs!$E$66,AM$70,0)</f>
        <v>0</v>
      </c>
      <c r="AN86" s="20">
        <f ca="1">IF(Inputs!$E$66,AN$70,0)</f>
        <v>0</v>
      </c>
      <c r="AO86" s="20">
        <f ca="1">IF(Inputs!$E$66,AO$70,0)</f>
        <v>0</v>
      </c>
      <c r="AP86" s="20">
        <f ca="1">IF(Inputs!$E$66,AP$70,0)</f>
        <v>0</v>
      </c>
      <c r="AQ86" s="20">
        <f ca="1">IF(Inputs!$E$66,AQ$70,0)</f>
        <v>0</v>
      </c>
      <c r="AR86" s="20">
        <f ca="1">IF(Inputs!$E$66,AR$70,0)</f>
        <v>0</v>
      </c>
      <c r="AS86" s="20">
        <f ca="1">IF(Inputs!$E$66,AS$70,0)</f>
        <v>0</v>
      </c>
      <c r="AT86" s="20">
        <f ca="1">IF(Inputs!$E$66,AT$70,0)</f>
        <v>0</v>
      </c>
      <c r="AU86" s="20">
        <f ca="1">IF(Inputs!$E$66,AU$70,0)</f>
        <v>0</v>
      </c>
      <c r="AV86" s="20">
        <f ca="1">IF(Inputs!$E$66,AV$70,0)</f>
        <v>0</v>
      </c>
      <c r="AW86" s="20">
        <f ca="1">IF(Inputs!$E$66,AW$70,0)</f>
        <v>0</v>
      </c>
      <c r="AX86" s="20">
        <f ca="1">IF(Inputs!$E$66,AX$70,0)</f>
        <v>0</v>
      </c>
      <c r="AY86" s="20">
        <f ca="1">IF(Inputs!$E$66,AY$70,0)</f>
        <v>0</v>
      </c>
      <c r="AZ86" s="20">
        <f ca="1">IF(Inputs!$E$66,AZ$70,0)</f>
        <v>0</v>
      </c>
      <c r="BA86" s="20">
        <f ca="1">IF(Inputs!$E$66,BA$70,0)</f>
        <v>0</v>
      </c>
      <c r="BB86" s="20">
        <f ca="1">IF(Inputs!$E$66,BB$70,0)</f>
        <v>0</v>
      </c>
      <c r="BC86" s="20">
        <f ca="1">IF(Inputs!$E$66,BC$70,0)</f>
        <v>0</v>
      </c>
      <c r="BD86" s="20">
        <f ca="1">IF(Inputs!$E$66,BD$70,0)</f>
        <v>0</v>
      </c>
      <c r="BE86" s="20">
        <f ca="1">IF(Inputs!$E$66,BE$70,0)</f>
        <v>0</v>
      </c>
      <c r="BF86" s="20">
        <f ca="1">IF(Inputs!$E$66,BF$70,0)</f>
        <v>0</v>
      </c>
      <c r="BG86" s="20">
        <f ca="1">IF(Inputs!$E$66,BG$70,0)</f>
        <v>0</v>
      </c>
      <c r="BH86" s="20">
        <f ca="1">IF(Inputs!$E$66,BH$70,0)</f>
        <v>0</v>
      </c>
      <c r="BI86" s="20">
        <f ca="1">IF(Inputs!$E$66,BI$70,0)</f>
        <v>0</v>
      </c>
      <c r="BJ86" s="20">
        <f ca="1">IF(Inputs!$E$66,BJ$70,0)</f>
        <v>0</v>
      </c>
      <c r="BK86" s="20">
        <f ca="1">IF(Inputs!$E$66,BK$70,0)</f>
        <v>0</v>
      </c>
      <c r="BL86" s="20">
        <f ca="1">IF(Inputs!$E$66,BL$70,0)</f>
        <v>0</v>
      </c>
    </row>
    <row r="87" spans="1:64" x14ac:dyDescent="0.3">
      <c r="A87" s="6"/>
      <c r="B87" s="6" t="s">
        <v>176</v>
      </c>
      <c r="C87" s="13" t="s">
        <v>22</v>
      </c>
      <c r="D87" s="457">
        <f t="shared" ca="1" si="91"/>
        <v>15.807320735494077</v>
      </c>
      <c r="E87" s="20">
        <f t="shared" ref="E87:H87" si="92">IF(E$5=1,E$85,0)</f>
        <v>0</v>
      </c>
      <c r="F87" s="20">
        <f t="shared" si="92"/>
        <v>0</v>
      </c>
      <c r="G87" s="20">
        <f t="shared" si="92"/>
        <v>0</v>
      </c>
      <c r="H87" s="20">
        <f t="shared" si="92"/>
        <v>0</v>
      </c>
      <c r="I87" s="20">
        <f>IF(I$5=1,I$85,0)</f>
        <v>0</v>
      </c>
      <c r="J87" s="20">
        <f t="shared" ref="J87:BL87" ca="1" si="93">IF(J$5=1,J$85,0)</f>
        <v>15.807320735494077</v>
      </c>
      <c r="K87" s="20">
        <f t="shared" ca="1" si="93"/>
        <v>0</v>
      </c>
      <c r="L87" s="20">
        <f t="shared" ca="1" si="93"/>
        <v>0</v>
      </c>
      <c r="M87" s="20">
        <f t="shared" ca="1" si="93"/>
        <v>0</v>
      </c>
      <c r="N87" s="20">
        <f t="shared" ca="1" si="93"/>
        <v>0</v>
      </c>
      <c r="O87" s="20">
        <f t="shared" ca="1" si="93"/>
        <v>0</v>
      </c>
      <c r="P87" s="20">
        <f t="shared" ca="1" si="93"/>
        <v>0</v>
      </c>
      <c r="Q87" s="20">
        <f t="shared" ca="1" si="93"/>
        <v>0</v>
      </c>
      <c r="R87" s="20">
        <f t="shared" ca="1" si="93"/>
        <v>0</v>
      </c>
      <c r="S87" s="20">
        <f t="shared" ca="1" si="93"/>
        <v>0</v>
      </c>
      <c r="T87" s="20">
        <f t="shared" ca="1" si="93"/>
        <v>0</v>
      </c>
      <c r="U87" s="20">
        <f t="shared" ca="1" si="93"/>
        <v>0</v>
      </c>
      <c r="V87" s="20">
        <f t="shared" ca="1" si="93"/>
        <v>0</v>
      </c>
      <c r="W87" s="20">
        <f t="shared" ca="1" si="93"/>
        <v>0</v>
      </c>
      <c r="X87" s="20">
        <f t="shared" ca="1" si="93"/>
        <v>0</v>
      </c>
      <c r="Y87" s="20">
        <f t="shared" ca="1" si="93"/>
        <v>0</v>
      </c>
      <c r="Z87" s="20">
        <f t="shared" ca="1" si="93"/>
        <v>0</v>
      </c>
      <c r="AA87" s="20">
        <f t="shared" ca="1" si="93"/>
        <v>0</v>
      </c>
      <c r="AB87" s="20">
        <f t="shared" ca="1" si="93"/>
        <v>0</v>
      </c>
      <c r="AC87" s="20">
        <f t="shared" ca="1" si="93"/>
        <v>0</v>
      </c>
      <c r="AD87" s="20">
        <f t="shared" ca="1" si="93"/>
        <v>0</v>
      </c>
      <c r="AE87" s="20">
        <f t="shared" ca="1" si="93"/>
        <v>0</v>
      </c>
      <c r="AF87" s="20">
        <f t="shared" ca="1" si="93"/>
        <v>0</v>
      </c>
      <c r="AG87" s="20">
        <f t="shared" ca="1" si="93"/>
        <v>0</v>
      </c>
      <c r="AH87" s="20">
        <f t="shared" ca="1" si="93"/>
        <v>0</v>
      </c>
      <c r="AI87" s="20">
        <f t="shared" ca="1" si="93"/>
        <v>0</v>
      </c>
      <c r="AJ87" s="20">
        <f t="shared" ca="1" si="93"/>
        <v>0</v>
      </c>
      <c r="AK87" s="20">
        <f t="shared" ca="1" si="93"/>
        <v>0</v>
      </c>
      <c r="AL87" s="20">
        <f t="shared" ca="1" si="93"/>
        <v>0</v>
      </c>
      <c r="AM87" s="20">
        <f t="shared" ca="1" si="93"/>
        <v>0</v>
      </c>
      <c r="AN87" s="20">
        <f t="shared" ca="1" si="93"/>
        <v>0</v>
      </c>
      <c r="AO87" s="20">
        <f t="shared" ca="1" si="93"/>
        <v>0</v>
      </c>
      <c r="AP87" s="20">
        <f t="shared" ca="1" si="93"/>
        <v>0</v>
      </c>
      <c r="AQ87" s="20">
        <f t="shared" ca="1" si="93"/>
        <v>0</v>
      </c>
      <c r="AR87" s="20">
        <f t="shared" ca="1" si="93"/>
        <v>0</v>
      </c>
      <c r="AS87" s="20">
        <f t="shared" ca="1" si="93"/>
        <v>0</v>
      </c>
      <c r="AT87" s="20">
        <f t="shared" ca="1" si="93"/>
        <v>0</v>
      </c>
      <c r="AU87" s="20">
        <f t="shared" ca="1" si="93"/>
        <v>0</v>
      </c>
      <c r="AV87" s="20">
        <f t="shared" ca="1" si="93"/>
        <v>0</v>
      </c>
      <c r="AW87" s="20">
        <f t="shared" ca="1" si="93"/>
        <v>0</v>
      </c>
      <c r="AX87" s="20">
        <f t="shared" ca="1" si="93"/>
        <v>0</v>
      </c>
      <c r="AY87" s="20">
        <f t="shared" ca="1" si="93"/>
        <v>0</v>
      </c>
      <c r="AZ87" s="20">
        <f t="shared" ca="1" si="93"/>
        <v>0</v>
      </c>
      <c r="BA87" s="20">
        <f t="shared" ca="1" si="93"/>
        <v>0</v>
      </c>
      <c r="BB87" s="20">
        <f t="shared" ca="1" si="93"/>
        <v>0</v>
      </c>
      <c r="BC87" s="20">
        <f t="shared" ca="1" si="93"/>
        <v>0</v>
      </c>
      <c r="BD87" s="20">
        <f t="shared" ca="1" si="93"/>
        <v>0</v>
      </c>
      <c r="BE87" s="20">
        <f t="shared" ca="1" si="93"/>
        <v>0</v>
      </c>
      <c r="BF87" s="20">
        <f t="shared" ca="1" si="93"/>
        <v>0</v>
      </c>
      <c r="BG87" s="20">
        <f t="shared" ca="1" si="93"/>
        <v>0</v>
      </c>
      <c r="BH87" s="20">
        <f t="shared" si="93"/>
        <v>0</v>
      </c>
      <c r="BI87" s="20">
        <f t="shared" si="93"/>
        <v>0</v>
      </c>
      <c r="BJ87" s="20">
        <f t="shared" si="93"/>
        <v>0</v>
      </c>
      <c r="BK87" s="20">
        <f t="shared" si="93"/>
        <v>0</v>
      </c>
      <c r="BL87" s="20">
        <f t="shared" si="93"/>
        <v>0</v>
      </c>
    </row>
    <row r="88" spans="1:64" x14ac:dyDescent="0.3">
      <c r="A88" s="6"/>
      <c r="B88" s="6" t="s">
        <v>175</v>
      </c>
      <c r="C88" s="13" t="s">
        <v>22</v>
      </c>
      <c r="D88" s="76"/>
      <c r="E88" s="20">
        <f ca="1">E85+E86-E87</f>
        <v>0</v>
      </c>
      <c r="F88" s="20">
        <f t="shared" ref="F88:BL88" ca="1" si="94">F85+F86-F87</f>
        <v>0</v>
      </c>
      <c r="G88" s="20">
        <f t="shared" ca="1" si="94"/>
        <v>0</v>
      </c>
      <c r="H88" s="20">
        <f t="shared" ca="1" si="94"/>
        <v>0</v>
      </c>
      <c r="I88" s="20">
        <f t="shared" ca="1" si="94"/>
        <v>15.807320735494077</v>
      </c>
      <c r="J88" s="20">
        <f t="shared" ca="1" si="94"/>
        <v>0</v>
      </c>
      <c r="K88" s="20">
        <f t="shared" ca="1" si="94"/>
        <v>0</v>
      </c>
      <c r="L88" s="20">
        <f t="shared" ca="1" si="94"/>
        <v>0</v>
      </c>
      <c r="M88" s="20">
        <f t="shared" ca="1" si="94"/>
        <v>0</v>
      </c>
      <c r="N88" s="20">
        <f t="shared" ca="1" si="94"/>
        <v>0</v>
      </c>
      <c r="O88" s="20">
        <f t="shared" ca="1" si="94"/>
        <v>0</v>
      </c>
      <c r="P88" s="20">
        <f t="shared" ca="1" si="94"/>
        <v>0</v>
      </c>
      <c r="Q88" s="20">
        <f t="shared" ca="1" si="94"/>
        <v>0</v>
      </c>
      <c r="R88" s="20">
        <f t="shared" ca="1" si="94"/>
        <v>0</v>
      </c>
      <c r="S88" s="20">
        <f t="shared" ca="1" si="94"/>
        <v>0</v>
      </c>
      <c r="T88" s="20">
        <f t="shared" ca="1" si="94"/>
        <v>0</v>
      </c>
      <c r="U88" s="20">
        <f t="shared" ca="1" si="94"/>
        <v>0</v>
      </c>
      <c r="V88" s="20">
        <f t="shared" ca="1" si="94"/>
        <v>0</v>
      </c>
      <c r="W88" s="20">
        <f t="shared" ca="1" si="94"/>
        <v>0</v>
      </c>
      <c r="X88" s="20">
        <f t="shared" ca="1" si="94"/>
        <v>0</v>
      </c>
      <c r="Y88" s="20">
        <f t="shared" ca="1" si="94"/>
        <v>0</v>
      </c>
      <c r="Z88" s="20">
        <f t="shared" ca="1" si="94"/>
        <v>0</v>
      </c>
      <c r="AA88" s="20">
        <f t="shared" ca="1" si="94"/>
        <v>0</v>
      </c>
      <c r="AB88" s="20">
        <f t="shared" ca="1" si="94"/>
        <v>0</v>
      </c>
      <c r="AC88" s="20">
        <f t="shared" ca="1" si="94"/>
        <v>0</v>
      </c>
      <c r="AD88" s="20">
        <f t="shared" ca="1" si="94"/>
        <v>0</v>
      </c>
      <c r="AE88" s="20">
        <f t="shared" ca="1" si="94"/>
        <v>0</v>
      </c>
      <c r="AF88" s="20">
        <f t="shared" ca="1" si="94"/>
        <v>0</v>
      </c>
      <c r="AG88" s="20">
        <f t="shared" ca="1" si="94"/>
        <v>0</v>
      </c>
      <c r="AH88" s="20">
        <f t="shared" ca="1" si="94"/>
        <v>0</v>
      </c>
      <c r="AI88" s="20">
        <f t="shared" ca="1" si="94"/>
        <v>0</v>
      </c>
      <c r="AJ88" s="20">
        <f t="shared" ca="1" si="94"/>
        <v>0</v>
      </c>
      <c r="AK88" s="20">
        <f t="shared" ca="1" si="94"/>
        <v>0</v>
      </c>
      <c r="AL88" s="20">
        <f t="shared" ca="1" si="94"/>
        <v>0</v>
      </c>
      <c r="AM88" s="20">
        <f t="shared" ca="1" si="94"/>
        <v>0</v>
      </c>
      <c r="AN88" s="20">
        <f t="shared" ca="1" si="94"/>
        <v>0</v>
      </c>
      <c r="AO88" s="20">
        <f t="shared" ca="1" si="94"/>
        <v>0</v>
      </c>
      <c r="AP88" s="20">
        <f t="shared" ca="1" si="94"/>
        <v>0</v>
      </c>
      <c r="AQ88" s="20">
        <f t="shared" ca="1" si="94"/>
        <v>0</v>
      </c>
      <c r="AR88" s="20">
        <f t="shared" ca="1" si="94"/>
        <v>0</v>
      </c>
      <c r="AS88" s="20">
        <f t="shared" ca="1" si="94"/>
        <v>0</v>
      </c>
      <c r="AT88" s="20">
        <f t="shared" ca="1" si="94"/>
        <v>0</v>
      </c>
      <c r="AU88" s="20">
        <f t="shared" ca="1" si="94"/>
        <v>0</v>
      </c>
      <c r="AV88" s="20">
        <f t="shared" ca="1" si="94"/>
        <v>0</v>
      </c>
      <c r="AW88" s="20">
        <f t="shared" ca="1" si="94"/>
        <v>0</v>
      </c>
      <c r="AX88" s="20">
        <f t="shared" ca="1" si="94"/>
        <v>0</v>
      </c>
      <c r="AY88" s="20">
        <f t="shared" ca="1" si="94"/>
        <v>0</v>
      </c>
      <c r="AZ88" s="20">
        <f t="shared" ca="1" si="94"/>
        <v>0</v>
      </c>
      <c r="BA88" s="20">
        <f t="shared" ca="1" si="94"/>
        <v>0</v>
      </c>
      <c r="BB88" s="20">
        <f t="shared" ca="1" si="94"/>
        <v>0</v>
      </c>
      <c r="BC88" s="20">
        <f t="shared" ca="1" si="94"/>
        <v>0</v>
      </c>
      <c r="BD88" s="20">
        <f t="shared" ca="1" si="94"/>
        <v>0</v>
      </c>
      <c r="BE88" s="20">
        <f t="shared" ca="1" si="94"/>
        <v>0</v>
      </c>
      <c r="BF88" s="20">
        <f t="shared" ca="1" si="94"/>
        <v>0</v>
      </c>
      <c r="BG88" s="20">
        <f t="shared" ca="1" si="94"/>
        <v>0</v>
      </c>
      <c r="BH88" s="20">
        <f t="shared" ca="1" si="94"/>
        <v>0</v>
      </c>
      <c r="BI88" s="20">
        <f t="shared" ca="1" si="94"/>
        <v>0</v>
      </c>
      <c r="BJ88" s="20">
        <f t="shared" ca="1" si="94"/>
        <v>0</v>
      </c>
      <c r="BK88" s="20">
        <f t="shared" ca="1" si="94"/>
        <v>0</v>
      </c>
      <c r="BL88" s="20">
        <f t="shared" ca="1" si="94"/>
        <v>0</v>
      </c>
    </row>
    <row r="89" spans="1:64" x14ac:dyDescent="0.3">
      <c r="A89" s="6"/>
      <c r="B89" s="6"/>
      <c r="C89" s="13"/>
      <c r="D89" s="76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</row>
    <row r="90" spans="1:64" x14ac:dyDescent="0.3">
      <c r="A90" s="105" t="s">
        <v>758</v>
      </c>
      <c r="B90" s="104"/>
      <c r="C90" s="103"/>
      <c r="D90" s="101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</row>
    <row r="91" spans="1:64" x14ac:dyDescent="0.3">
      <c r="A91" s="6"/>
      <c r="B91" s="6" t="s">
        <v>178</v>
      </c>
      <c r="C91" s="13" t="s">
        <v>22</v>
      </c>
      <c r="D91" s="76"/>
      <c r="E91" s="20">
        <f>$D$94</f>
        <v>0</v>
      </c>
      <c r="F91" s="20">
        <f t="shared" ref="F91:BL91" si="95">E94</f>
        <v>0</v>
      </c>
      <c r="G91" s="20">
        <f t="shared" si="95"/>
        <v>0</v>
      </c>
      <c r="H91" s="20">
        <f t="shared" si="95"/>
        <v>0</v>
      </c>
      <c r="I91" s="20">
        <f t="shared" si="95"/>
        <v>0</v>
      </c>
      <c r="J91" s="20">
        <f t="shared" si="95"/>
        <v>0</v>
      </c>
      <c r="K91" s="20">
        <f t="shared" si="95"/>
        <v>0</v>
      </c>
      <c r="L91" s="20">
        <f t="shared" si="95"/>
        <v>0</v>
      </c>
      <c r="M91" s="20">
        <f t="shared" si="95"/>
        <v>0</v>
      </c>
      <c r="N91" s="20">
        <f t="shared" si="95"/>
        <v>0</v>
      </c>
      <c r="O91" s="20">
        <f t="shared" si="95"/>
        <v>0</v>
      </c>
      <c r="P91" s="20">
        <f t="shared" si="95"/>
        <v>0</v>
      </c>
      <c r="Q91" s="20">
        <f t="shared" si="95"/>
        <v>0</v>
      </c>
      <c r="R91" s="20">
        <f t="shared" si="95"/>
        <v>0</v>
      </c>
      <c r="S91" s="20">
        <f t="shared" si="95"/>
        <v>0</v>
      </c>
      <c r="T91" s="20">
        <f t="shared" si="95"/>
        <v>0</v>
      </c>
      <c r="U91" s="20">
        <f t="shared" si="95"/>
        <v>0</v>
      </c>
      <c r="V91" s="20">
        <f t="shared" si="95"/>
        <v>0</v>
      </c>
      <c r="W91" s="20">
        <f t="shared" si="95"/>
        <v>0</v>
      </c>
      <c r="X91" s="20">
        <f t="shared" si="95"/>
        <v>0</v>
      </c>
      <c r="Y91" s="20">
        <f t="shared" si="95"/>
        <v>0</v>
      </c>
      <c r="Z91" s="20">
        <f t="shared" si="95"/>
        <v>0</v>
      </c>
      <c r="AA91" s="20">
        <f t="shared" si="95"/>
        <v>0</v>
      </c>
      <c r="AB91" s="20">
        <f t="shared" si="95"/>
        <v>0</v>
      </c>
      <c r="AC91" s="20">
        <f t="shared" si="95"/>
        <v>0</v>
      </c>
      <c r="AD91" s="20">
        <f t="shared" si="95"/>
        <v>0</v>
      </c>
      <c r="AE91" s="20">
        <f t="shared" si="95"/>
        <v>0</v>
      </c>
      <c r="AF91" s="20">
        <f t="shared" si="95"/>
        <v>0</v>
      </c>
      <c r="AG91" s="20">
        <f t="shared" si="95"/>
        <v>0</v>
      </c>
      <c r="AH91" s="20">
        <f t="shared" si="95"/>
        <v>0</v>
      </c>
      <c r="AI91" s="20">
        <f t="shared" si="95"/>
        <v>0</v>
      </c>
      <c r="AJ91" s="20">
        <f t="shared" si="95"/>
        <v>0</v>
      </c>
      <c r="AK91" s="20">
        <f t="shared" si="95"/>
        <v>0</v>
      </c>
      <c r="AL91" s="20">
        <f t="shared" si="95"/>
        <v>0</v>
      </c>
      <c r="AM91" s="20">
        <f t="shared" si="95"/>
        <v>0</v>
      </c>
      <c r="AN91" s="20">
        <f t="shared" si="95"/>
        <v>0</v>
      </c>
      <c r="AO91" s="20">
        <f t="shared" si="95"/>
        <v>0</v>
      </c>
      <c r="AP91" s="20">
        <f t="shared" si="95"/>
        <v>0</v>
      </c>
      <c r="AQ91" s="20">
        <f t="shared" si="95"/>
        <v>0</v>
      </c>
      <c r="AR91" s="20">
        <f t="shared" si="95"/>
        <v>0</v>
      </c>
      <c r="AS91" s="20">
        <f t="shared" si="95"/>
        <v>0</v>
      </c>
      <c r="AT91" s="20">
        <f t="shared" si="95"/>
        <v>0</v>
      </c>
      <c r="AU91" s="20">
        <f t="shared" si="95"/>
        <v>0</v>
      </c>
      <c r="AV91" s="20">
        <f t="shared" si="95"/>
        <v>0</v>
      </c>
      <c r="AW91" s="20">
        <f t="shared" si="95"/>
        <v>0</v>
      </c>
      <c r="AX91" s="20">
        <f t="shared" si="95"/>
        <v>0</v>
      </c>
      <c r="AY91" s="20">
        <f t="shared" si="95"/>
        <v>0</v>
      </c>
      <c r="AZ91" s="20">
        <f t="shared" si="95"/>
        <v>0</v>
      </c>
      <c r="BA91" s="20">
        <f t="shared" si="95"/>
        <v>0</v>
      </c>
      <c r="BB91" s="20">
        <f t="shared" si="95"/>
        <v>0</v>
      </c>
      <c r="BC91" s="20">
        <f t="shared" si="95"/>
        <v>0</v>
      </c>
      <c r="BD91" s="20">
        <f t="shared" si="95"/>
        <v>0</v>
      </c>
      <c r="BE91" s="20">
        <f t="shared" si="95"/>
        <v>0</v>
      </c>
      <c r="BF91" s="20">
        <f t="shared" si="95"/>
        <v>0</v>
      </c>
      <c r="BG91" s="20">
        <f t="shared" si="95"/>
        <v>0</v>
      </c>
      <c r="BH91" s="20">
        <f t="shared" si="95"/>
        <v>0</v>
      </c>
      <c r="BI91" s="20">
        <f t="shared" si="95"/>
        <v>0</v>
      </c>
      <c r="BJ91" s="20">
        <f t="shared" si="95"/>
        <v>0</v>
      </c>
      <c r="BK91" s="20">
        <f t="shared" si="95"/>
        <v>0</v>
      </c>
      <c r="BL91" s="20">
        <f t="shared" si="95"/>
        <v>0</v>
      </c>
    </row>
    <row r="92" spans="1:64" x14ac:dyDescent="0.3">
      <c r="A92" s="6"/>
      <c r="B92" s="6" t="s">
        <v>177</v>
      </c>
      <c r="C92" s="13" t="s">
        <v>22</v>
      </c>
      <c r="D92" s="457">
        <f t="shared" ref="D92:D93" si="96">SUM(E92:BL92)</f>
        <v>0</v>
      </c>
      <c r="E92" s="20">
        <f>IF(Inputs!$E$66,0,E$70)</f>
        <v>0</v>
      </c>
      <c r="F92" s="20">
        <f>IF(Inputs!$E$66,0,F70)</f>
        <v>0</v>
      </c>
      <c r="G92" s="20">
        <f>IF(Inputs!$E$66,0,G70)</f>
        <v>0</v>
      </c>
      <c r="H92" s="20">
        <f>IF(Inputs!$E$66,0,H70)</f>
        <v>0</v>
      </c>
      <c r="I92" s="20">
        <f>IF(Inputs!$E$66,0,I70)</f>
        <v>0</v>
      </c>
      <c r="J92" s="20">
        <f>IF(Inputs!$E$66,0,J70)</f>
        <v>0</v>
      </c>
      <c r="K92" s="20">
        <f>IF(Inputs!$E$66,0,K70)</f>
        <v>0</v>
      </c>
      <c r="L92" s="20">
        <f>IF(Inputs!$E$66,0,L70)</f>
        <v>0</v>
      </c>
      <c r="M92" s="20">
        <f>IF(Inputs!$E$66,0,M70)</f>
        <v>0</v>
      </c>
      <c r="N92" s="20">
        <f>IF(Inputs!$E$66,0,N70)</f>
        <v>0</v>
      </c>
      <c r="O92" s="20">
        <f>IF(Inputs!$E$66,0,O70)</f>
        <v>0</v>
      </c>
      <c r="P92" s="20">
        <f>IF(Inputs!$E$66,0,P70)</f>
        <v>0</v>
      </c>
      <c r="Q92" s="20">
        <f>IF(Inputs!$E$66,0,Q70)</f>
        <v>0</v>
      </c>
      <c r="R92" s="20">
        <f>IF(Inputs!$E$66,0,R70)</f>
        <v>0</v>
      </c>
      <c r="S92" s="20">
        <f>IF(Inputs!$E$66,0,S70)</f>
        <v>0</v>
      </c>
      <c r="T92" s="20">
        <f>IF(Inputs!$E$66,0,T70)</f>
        <v>0</v>
      </c>
      <c r="U92" s="20">
        <f>IF(Inputs!$E$66,0,U70)</f>
        <v>0</v>
      </c>
      <c r="V92" s="20">
        <f>IF(Inputs!$E$66,0,V70)</f>
        <v>0</v>
      </c>
      <c r="W92" s="20">
        <f>IF(Inputs!$E$66,0,W70)</f>
        <v>0</v>
      </c>
      <c r="X92" s="20">
        <f>IF(Inputs!$E$66,0,X70)</f>
        <v>0</v>
      </c>
      <c r="Y92" s="20">
        <f>IF(Inputs!$E$66,0,Y70)</f>
        <v>0</v>
      </c>
      <c r="Z92" s="20">
        <f>IF(Inputs!$E$66,0,Z70)</f>
        <v>0</v>
      </c>
      <c r="AA92" s="20">
        <f>IF(Inputs!$E$66,0,AA70)</f>
        <v>0</v>
      </c>
      <c r="AB92" s="20">
        <f>IF(Inputs!$E$66,0,AB70)</f>
        <v>0</v>
      </c>
      <c r="AC92" s="20">
        <f>IF(Inputs!$E$66,0,AC70)</f>
        <v>0</v>
      </c>
      <c r="AD92" s="20">
        <f>IF(Inputs!$E$66,0,AD70)</f>
        <v>0</v>
      </c>
      <c r="AE92" s="20">
        <f>IF(Inputs!$E$66,0,AE70)</f>
        <v>0</v>
      </c>
      <c r="AF92" s="20">
        <f>IF(Inputs!$E$66,0,AF70)</f>
        <v>0</v>
      </c>
      <c r="AG92" s="20">
        <f>IF(Inputs!$E$66,0,AG70)</f>
        <v>0</v>
      </c>
      <c r="AH92" s="20">
        <f>IF(Inputs!$E$66,0,AH70)</f>
        <v>0</v>
      </c>
      <c r="AI92" s="20">
        <f>IF(Inputs!$E$66,0,AI70)</f>
        <v>0</v>
      </c>
      <c r="AJ92" s="20">
        <f>IF(Inputs!$E$66,0,AJ70)</f>
        <v>0</v>
      </c>
      <c r="AK92" s="20">
        <f>IF(Inputs!$E$66,0,AK70)</f>
        <v>0</v>
      </c>
      <c r="AL92" s="20">
        <f>IF(Inputs!$E$66,0,AL70)</f>
        <v>0</v>
      </c>
      <c r="AM92" s="20">
        <f>IF(Inputs!$E$66,0,AM70)</f>
        <v>0</v>
      </c>
      <c r="AN92" s="20">
        <f>IF(Inputs!$E$66,0,AN70)</f>
        <v>0</v>
      </c>
      <c r="AO92" s="20">
        <f>IF(Inputs!$E$66,0,AO70)</f>
        <v>0</v>
      </c>
      <c r="AP92" s="20">
        <f>IF(Inputs!$E$66,0,AP70)</f>
        <v>0</v>
      </c>
      <c r="AQ92" s="20">
        <f>IF(Inputs!$E$66,0,AQ70)</f>
        <v>0</v>
      </c>
      <c r="AR92" s="20">
        <f>IF(Inputs!$E$66,0,AR70)</f>
        <v>0</v>
      </c>
      <c r="AS92" s="20">
        <f>IF(Inputs!$E$66,0,AS70)</f>
        <v>0</v>
      </c>
      <c r="AT92" s="20">
        <f>IF(Inputs!$E$66,0,AT70)</f>
        <v>0</v>
      </c>
      <c r="AU92" s="20">
        <f>IF(Inputs!$E$66,0,AU70)</f>
        <v>0</v>
      </c>
      <c r="AV92" s="20">
        <f>IF(Inputs!$E$66,0,AV70)</f>
        <v>0</v>
      </c>
      <c r="AW92" s="20">
        <f>IF(Inputs!$E$66,0,AW70)</f>
        <v>0</v>
      </c>
      <c r="AX92" s="20">
        <f>IF(Inputs!$E$66,0,AX70)</f>
        <v>0</v>
      </c>
      <c r="AY92" s="20">
        <f>IF(Inputs!$E$66,0,AY70)</f>
        <v>0</v>
      </c>
      <c r="AZ92" s="20">
        <f>IF(Inputs!$E$66,0,AZ70)</f>
        <v>0</v>
      </c>
      <c r="BA92" s="20">
        <f>IF(Inputs!$E$66,0,BA70)</f>
        <v>0</v>
      </c>
      <c r="BB92" s="20">
        <f>IF(Inputs!$E$66,0,BB70)</f>
        <v>0</v>
      </c>
      <c r="BC92" s="20">
        <f>IF(Inputs!$E$66,0,BC70)</f>
        <v>0</v>
      </c>
      <c r="BD92" s="20">
        <f>IF(Inputs!$E$66,0,BD70)</f>
        <v>0</v>
      </c>
      <c r="BE92" s="20">
        <f>IF(Inputs!$E$66,0,BE70)</f>
        <v>0</v>
      </c>
      <c r="BF92" s="20">
        <f>IF(Inputs!$E$66,0,BF70)</f>
        <v>0</v>
      </c>
      <c r="BG92" s="20">
        <f>IF(Inputs!$E$66,0,BG70)</f>
        <v>0</v>
      </c>
      <c r="BH92" s="20">
        <f>IF(Inputs!$E$66,0,BH70)</f>
        <v>0</v>
      </c>
      <c r="BI92" s="20">
        <f>IF(Inputs!$E$66,0,BI70)</f>
        <v>0</v>
      </c>
      <c r="BJ92" s="20">
        <f>IF(Inputs!$E$66,0,BJ70)</f>
        <v>0</v>
      </c>
      <c r="BK92" s="20">
        <f>IF(Inputs!$E$66,0,BK70)</f>
        <v>0</v>
      </c>
      <c r="BL92" s="20">
        <f>IF(Inputs!$E$66,0,BL70)</f>
        <v>0</v>
      </c>
    </row>
    <row r="93" spans="1:64" x14ac:dyDescent="0.3">
      <c r="A93" s="6"/>
      <c r="B93" s="6" t="s">
        <v>176</v>
      </c>
      <c r="C93" s="13" t="s">
        <v>22</v>
      </c>
      <c r="D93" s="457">
        <f t="shared" si="96"/>
        <v>0</v>
      </c>
      <c r="E93" s="20">
        <f>IF(E$5=1,E$91,0)</f>
        <v>0</v>
      </c>
      <c r="F93" s="20">
        <f t="shared" ref="F93:BL93" si="97">IF(F5=1,F91,0)</f>
        <v>0</v>
      </c>
      <c r="G93" s="20">
        <f t="shared" si="97"/>
        <v>0</v>
      </c>
      <c r="H93" s="20">
        <f t="shared" si="97"/>
        <v>0</v>
      </c>
      <c r="I93" s="20">
        <f t="shared" si="97"/>
        <v>0</v>
      </c>
      <c r="J93" s="20">
        <f t="shared" si="97"/>
        <v>0</v>
      </c>
      <c r="K93" s="20">
        <f t="shared" si="97"/>
        <v>0</v>
      </c>
      <c r="L93" s="20">
        <f t="shared" si="97"/>
        <v>0</v>
      </c>
      <c r="M93" s="20">
        <f t="shared" si="97"/>
        <v>0</v>
      </c>
      <c r="N93" s="20">
        <f t="shared" si="97"/>
        <v>0</v>
      </c>
      <c r="O93" s="20">
        <f t="shared" si="97"/>
        <v>0</v>
      </c>
      <c r="P93" s="20">
        <f t="shared" si="97"/>
        <v>0</v>
      </c>
      <c r="Q93" s="20">
        <f t="shared" si="97"/>
        <v>0</v>
      </c>
      <c r="R93" s="20">
        <f t="shared" si="97"/>
        <v>0</v>
      </c>
      <c r="S93" s="20">
        <f t="shared" si="97"/>
        <v>0</v>
      </c>
      <c r="T93" s="20">
        <f t="shared" si="97"/>
        <v>0</v>
      </c>
      <c r="U93" s="20">
        <f t="shared" si="97"/>
        <v>0</v>
      </c>
      <c r="V93" s="20">
        <f t="shared" si="97"/>
        <v>0</v>
      </c>
      <c r="W93" s="20">
        <f t="shared" si="97"/>
        <v>0</v>
      </c>
      <c r="X93" s="20">
        <f t="shared" si="97"/>
        <v>0</v>
      </c>
      <c r="Y93" s="20">
        <f t="shared" si="97"/>
        <v>0</v>
      </c>
      <c r="Z93" s="20">
        <f t="shared" si="97"/>
        <v>0</v>
      </c>
      <c r="AA93" s="20">
        <f t="shared" si="97"/>
        <v>0</v>
      </c>
      <c r="AB93" s="20">
        <f t="shared" si="97"/>
        <v>0</v>
      </c>
      <c r="AC93" s="20">
        <f t="shared" si="97"/>
        <v>0</v>
      </c>
      <c r="AD93" s="20">
        <f t="shared" si="97"/>
        <v>0</v>
      </c>
      <c r="AE93" s="20">
        <f t="shared" si="97"/>
        <v>0</v>
      </c>
      <c r="AF93" s="20">
        <f t="shared" si="97"/>
        <v>0</v>
      </c>
      <c r="AG93" s="20">
        <f t="shared" si="97"/>
        <v>0</v>
      </c>
      <c r="AH93" s="20">
        <f t="shared" si="97"/>
        <v>0</v>
      </c>
      <c r="AI93" s="20">
        <f t="shared" si="97"/>
        <v>0</v>
      </c>
      <c r="AJ93" s="20">
        <f t="shared" si="97"/>
        <v>0</v>
      </c>
      <c r="AK93" s="20">
        <f t="shared" si="97"/>
        <v>0</v>
      </c>
      <c r="AL93" s="20">
        <f t="shared" si="97"/>
        <v>0</v>
      </c>
      <c r="AM93" s="20">
        <f t="shared" si="97"/>
        <v>0</v>
      </c>
      <c r="AN93" s="20">
        <f t="shared" si="97"/>
        <v>0</v>
      </c>
      <c r="AO93" s="20">
        <f t="shared" si="97"/>
        <v>0</v>
      </c>
      <c r="AP93" s="20">
        <f t="shared" si="97"/>
        <v>0</v>
      </c>
      <c r="AQ93" s="20">
        <f t="shared" si="97"/>
        <v>0</v>
      </c>
      <c r="AR93" s="20">
        <f t="shared" si="97"/>
        <v>0</v>
      </c>
      <c r="AS93" s="20">
        <f t="shared" si="97"/>
        <v>0</v>
      </c>
      <c r="AT93" s="20">
        <f t="shared" si="97"/>
        <v>0</v>
      </c>
      <c r="AU93" s="20">
        <f t="shared" si="97"/>
        <v>0</v>
      </c>
      <c r="AV93" s="20">
        <f t="shared" si="97"/>
        <v>0</v>
      </c>
      <c r="AW93" s="20">
        <f t="shared" si="97"/>
        <v>0</v>
      </c>
      <c r="AX93" s="20">
        <f t="shared" si="97"/>
        <v>0</v>
      </c>
      <c r="AY93" s="20">
        <f t="shared" si="97"/>
        <v>0</v>
      </c>
      <c r="AZ93" s="20">
        <f t="shared" si="97"/>
        <v>0</v>
      </c>
      <c r="BA93" s="20">
        <f t="shared" si="97"/>
        <v>0</v>
      </c>
      <c r="BB93" s="20">
        <f t="shared" si="97"/>
        <v>0</v>
      </c>
      <c r="BC93" s="20">
        <f t="shared" si="97"/>
        <v>0</v>
      </c>
      <c r="BD93" s="20">
        <f t="shared" si="97"/>
        <v>0</v>
      </c>
      <c r="BE93" s="20">
        <f t="shared" si="97"/>
        <v>0</v>
      </c>
      <c r="BF93" s="20">
        <f t="shared" si="97"/>
        <v>0</v>
      </c>
      <c r="BG93" s="20">
        <f t="shared" si="97"/>
        <v>0</v>
      </c>
      <c r="BH93" s="20">
        <f t="shared" si="97"/>
        <v>0</v>
      </c>
      <c r="BI93" s="20">
        <f t="shared" si="97"/>
        <v>0</v>
      </c>
      <c r="BJ93" s="20">
        <f t="shared" si="97"/>
        <v>0</v>
      </c>
      <c r="BK93" s="20">
        <f t="shared" si="97"/>
        <v>0</v>
      </c>
      <c r="BL93" s="20">
        <f t="shared" si="97"/>
        <v>0</v>
      </c>
    </row>
    <row r="94" spans="1:64" x14ac:dyDescent="0.3">
      <c r="A94" s="6"/>
      <c r="B94" s="6" t="s">
        <v>175</v>
      </c>
      <c r="C94" s="13" t="s">
        <v>22</v>
      </c>
      <c r="D94" s="76"/>
      <c r="E94" s="20">
        <f>E91+E92-E93</f>
        <v>0</v>
      </c>
      <c r="F94" s="20">
        <f t="shared" ref="F94:BL94" si="98">F91+F92-F93</f>
        <v>0</v>
      </c>
      <c r="G94" s="20">
        <f t="shared" si="98"/>
        <v>0</v>
      </c>
      <c r="H94" s="20">
        <f t="shared" si="98"/>
        <v>0</v>
      </c>
      <c r="I94" s="20">
        <f t="shared" si="98"/>
        <v>0</v>
      </c>
      <c r="J94" s="20">
        <f t="shared" si="98"/>
        <v>0</v>
      </c>
      <c r="K94" s="20">
        <f t="shared" si="98"/>
        <v>0</v>
      </c>
      <c r="L94" s="20">
        <f t="shared" si="98"/>
        <v>0</v>
      </c>
      <c r="M94" s="20">
        <f t="shared" si="98"/>
        <v>0</v>
      </c>
      <c r="N94" s="20">
        <f t="shared" si="98"/>
        <v>0</v>
      </c>
      <c r="O94" s="20">
        <f t="shared" si="98"/>
        <v>0</v>
      </c>
      <c r="P94" s="20">
        <f t="shared" si="98"/>
        <v>0</v>
      </c>
      <c r="Q94" s="20">
        <f t="shared" si="98"/>
        <v>0</v>
      </c>
      <c r="R94" s="20">
        <f t="shared" si="98"/>
        <v>0</v>
      </c>
      <c r="S94" s="20">
        <f t="shared" si="98"/>
        <v>0</v>
      </c>
      <c r="T94" s="20">
        <f t="shared" si="98"/>
        <v>0</v>
      </c>
      <c r="U94" s="20">
        <f t="shared" si="98"/>
        <v>0</v>
      </c>
      <c r="V94" s="20">
        <f t="shared" si="98"/>
        <v>0</v>
      </c>
      <c r="W94" s="20">
        <f t="shared" si="98"/>
        <v>0</v>
      </c>
      <c r="X94" s="20">
        <f t="shared" si="98"/>
        <v>0</v>
      </c>
      <c r="Y94" s="20">
        <f t="shared" si="98"/>
        <v>0</v>
      </c>
      <c r="Z94" s="20">
        <f t="shared" si="98"/>
        <v>0</v>
      </c>
      <c r="AA94" s="20">
        <f t="shared" si="98"/>
        <v>0</v>
      </c>
      <c r="AB94" s="20">
        <f t="shared" si="98"/>
        <v>0</v>
      </c>
      <c r="AC94" s="20">
        <f t="shared" si="98"/>
        <v>0</v>
      </c>
      <c r="AD94" s="20">
        <f t="shared" si="98"/>
        <v>0</v>
      </c>
      <c r="AE94" s="20">
        <f t="shared" si="98"/>
        <v>0</v>
      </c>
      <c r="AF94" s="20">
        <f t="shared" si="98"/>
        <v>0</v>
      </c>
      <c r="AG94" s="20">
        <f t="shared" si="98"/>
        <v>0</v>
      </c>
      <c r="AH94" s="20">
        <f t="shared" si="98"/>
        <v>0</v>
      </c>
      <c r="AI94" s="20">
        <f t="shared" si="98"/>
        <v>0</v>
      </c>
      <c r="AJ94" s="20">
        <f t="shared" si="98"/>
        <v>0</v>
      </c>
      <c r="AK94" s="20">
        <f t="shared" si="98"/>
        <v>0</v>
      </c>
      <c r="AL94" s="20">
        <f t="shared" si="98"/>
        <v>0</v>
      </c>
      <c r="AM94" s="20">
        <f t="shared" si="98"/>
        <v>0</v>
      </c>
      <c r="AN94" s="20">
        <f t="shared" si="98"/>
        <v>0</v>
      </c>
      <c r="AO94" s="20">
        <f t="shared" si="98"/>
        <v>0</v>
      </c>
      <c r="AP94" s="20">
        <f t="shared" si="98"/>
        <v>0</v>
      </c>
      <c r="AQ94" s="20">
        <f t="shared" si="98"/>
        <v>0</v>
      </c>
      <c r="AR94" s="20">
        <f t="shared" si="98"/>
        <v>0</v>
      </c>
      <c r="AS94" s="20">
        <f t="shared" si="98"/>
        <v>0</v>
      </c>
      <c r="AT94" s="20">
        <f t="shared" si="98"/>
        <v>0</v>
      </c>
      <c r="AU94" s="20">
        <f t="shared" si="98"/>
        <v>0</v>
      </c>
      <c r="AV94" s="20">
        <f t="shared" si="98"/>
        <v>0</v>
      </c>
      <c r="AW94" s="20">
        <f t="shared" si="98"/>
        <v>0</v>
      </c>
      <c r="AX94" s="20">
        <f t="shared" si="98"/>
        <v>0</v>
      </c>
      <c r="AY94" s="20">
        <f t="shared" si="98"/>
        <v>0</v>
      </c>
      <c r="AZ94" s="20">
        <f t="shared" si="98"/>
        <v>0</v>
      </c>
      <c r="BA94" s="20">
        <f t="shared" si="98"/>
        <v>0</v>
      </c>
      <c r="BB94" s="20">
        <f t="shared" si="98"/>
        <v>0</v>
      </c>
      <c r="BC94" s="20">
        <f t="shared" si="98"/>
        <v>0</v>
      </c>
      <c r="BD94" s="20">
        <f t="shared" si="98"/>
        <v>0</v>
      </c>
      <c r="BE94" s="20">
        <f t="shared" si="98"/>
        <v>0</v>
      </c>
      <c r="BF94" s="20">
        <f t="shared" si="98"/>
        <v>0</v>
      </c>
      <c r="BG94" s="20">
        <f t="shared" si="98"/>
        <v>0</v>
      </c>
      <c r="BH94" s="20">
        <f t="shared" si="98"/>
        <v>0</v>
      </c>
      <c r="BI94" s="20">
        <f t="shared" si="98"/>
        <v>0</v>
      </c>
      <c r="BJ94" s="20">
        <f t="shared" si="98"/>
        <v>0</v>
      </c>
      <c r="BK94" s="20">
        <f t="shared" si="98"/>
        <v>0</v>
      </c>
      <c r="BL94" s="20">
        <f t="shared" si="98"/>
        <v>0</v>
      </c>
    </row>
    <row r="95" spans="1:64" x14ac:dyDescent="0.3">
      <c r="A95" s="6" t="b">
        <f>Inputs!E66</f>
        <v>1</v>
      </c>
      <c r="B95" s="761" t="s">
        <v>753</v>
      </c>
      <c r="C95" s="13"/>
      <c r="D95" s="104">
        <f>IF(Inputs!$E$66,0,1)</f>
        <v>0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</row>
    <row r="96" spans="1:64" x14ac:dyDescent="0.3">
      <c r="A96" s="6"/>
      <c r="B96" s="6" t="s">
        <v>63</v>
      </c>
      <c r="C96" s="13" t="s">
        <v>0</v>
      </c>
      <c r="D96" s="76"/>
      <c r="E96" s="12">
        <f>Inputs!$E$65/2*$D$95</f>
        <v>0</v>
      </c>
      <c r="F96" s="12">
        <f>Inputs!$E$65/2*$D$95</f>
        <v>0</v>
      </c>
      <c r="G96" s="12">
        <f>Inputs!$E$65/2*$D$95</f>
        <v>0</v>
      </c>
      <c r="H96" s="12">
        <f>Inputs!$E$65/2*$D$95</f>
        <v>0</v>
      </c>
      <c r="I96" s="12">
        <f>Inputs!$E$65/2*$D$95</f>
        <v>0</v>
      </c>
      <c r="J96" s="12">
        <f>Inputs!$E$65/2*$D$95</f>
        <v>0</v>
      </c>
      <c r="K96" s="12">
        <f>Inputs!$E$65/2*$D$95</f>
        <v>0</v>
      </c>
      <c r="L96" s="12">
        <f>Inputs!$E$65/2*$D$95</f>
        <v>0</v>
      </c>
      <c r="M96" s="12">
        <f>Inputs!$E$65/2*$D$95</f>
        <v>0</v>
      </c>
      <c r="N96" s="12">
        <f>Inputs!$E$65/2*$D$95</f>
        <v>0</v>
      </c>
      <c r="O96" s="12">
        <f>Inputs!$E$65/2*$D$95</f>
        <v>0</v>
      </c>
      <c r="P96" s="12">
        <f>Inputs!$E$65/2*$D$95</f>
        <v>0</v>
      </c>
      <c r="Q96" s="12">
        <f>Inputs!$E$65/2*$D$95</f>
        <v>0</v>
      </c>
      <c r="R96" s="12">
        <f>Inputs!$E$65/2*$D$95</f>
        <v>0</v>
      </c>
      <c r="S96" s="12">
        <f>Inputs!$E$65/2*$D$95</f>
        <v>0</v>
      </c>
      <c r="T96" s="12">
        <f>Inputs!$E$65/2*$D$95</f>
        <v>0</v>
      </c>
      <c r="U96" s="12">
        <f>Inputs!$E$65/2*$D$95</f>
        <v>0</v>
      </c>
      <c r="V96" s="12">
        <f>Inputs!$E$65/2*$D$95</f>
        <v>0</v>
      </c>
      <c r="W96" s="12">
        <f>Inputs!$E$65/2*$D$95</f>
        <v>0</v>
      </c>
      <c r="X96" s="12">
        <f>Inputs!$E$65/2*$D$95</f>
        <v>0</v>
      </c>
      <c r="Y96" s="12">
        <f>Inputs!$E$65/2*$D$95</f>
        <v>0</v>
      </c>
      <c r="Z96" s="12">
        <f>Inputs!$E$65/2*$D$95</f>
        <v>0</v>
      </c>
      <c r="AA96" s="12">
        <f>Inputs!$E$65/2*$D$95</f>
        <v>0</v>
      </c>
      <c r="AB96" s="12">
        <f>Inputs!$E$65/2*$D$95</f>
        <v>0</v>
      </c>
      <c r="AC96" s="12">
        <f>Inputs!$E$65/2*$D$95</f>
        <v>0</v>
      </c>
      <c r="AD96" s="12">
        <f>Inputs!$E$65/2*$D$95</f>
        <v>0</v>
      </c>
      <c r="AE96" s="12">
        <f>Inputs!$E$65/2*$D$95</f>
        <v>0</v>
      </c>
      <c r="AF96" s="12">
        <f>Inputs!$E$65/2*$D$95</f>
        <v>0</v>
      </c>
      <c r="AG96" s="12">
        <f>Inputs!$E$65/2*$D$95</f>
        <v>0</v>
      </c>
      <c r="AH96" s="12">
        <f>Inputs!$E$65/2*$D$95</f>
        <v>0</v>
      </c>
      <c r="AI96" s="12">
        <f>Inputs!$E$65/2*$D$95</f>
        <v>0</v>
      </c>
      <c r="AJ96" s="12">
        <f>Inputs!$E$65/2*$D$95</f>
        <v>0</v>
      </c>
      <c r="AK96" s="12">
        <f>Inputs!$E$65/2*$D$95</f>
        <v>0</v>
      </c>
      <c r="AL96" s="12">
        <f>Inputs!$E$65/2*$D$95</f>
        <v>0</v>
      </c>
      <c r="AM96" s="12">
        <f>Inputs!$E$65/2*$D$95</f>
        <v>0</v>
      </c>
      <c r="AN96" s="12">
        <f>Inputs!$E$65/2*$D$95</f>
        <v>0</v>
      </c>
      <c r="AO96" s="12">
        <f>Inputs!$E$65/2*$D$95</f>
        <v>0</v>
      </c>
      <c r="AP96" s="12">
        <f>Inputs!$E$65/2*$D$95</f>
        <v>0</v>
      </c>
      <c r="AQ96" s="12">
        <f>Inputs!$E$65/2*$D$95</f>
        <v>0</v>
      </c>
      <c r="AR96" s="12">
        <f>Inputs!$E$65/2*$D$95</f>
        <v>0</v>
      </c>
      <c r="AS96" s="12">
        <f>Inputs!$E$65/2*$D$95</f>
        <v>0</v>
      </c>
      <c r="AT96" s="12">
        <f>Inputs!$E$65/2*$D$95</f>
        <v>0</v>
      </c>
      <c r="AU96" s="12">
        <f>Inputs!$E$65/2*$D$95</f>
        <v>0</v>
      </c>
      <c r="AV96" s="12">
        <f>Inputs!$E$65/2*$D$95</f>
        <v>0</v>
      </c>
      <c r="AW96" s="12">
        <f>Inputs!$E$65/2*$D$95</f>
        <v>0</v>
      </c>
      <c r="AX96" s="12">
        <f>Inputs!$E$65/2*$D$95</f>
        <v>0</v>
      </c>
      <c r="AY96" s="12">
        <f>Inputs!$E$65/2*$D$95</f>
        <v>0</v>
      </c>
      <c r="AZ96" s="12">
        <f>Inputs!$E$65/2*$D$95</f>
        <v>0</v>
      </c>
      <c r="BA96" s="12">
        <f>Inputs!$E$65/2*$D$95</f>
        <v>0</v>
      </c>
      <c r="BB96" s="12">
        <f>Inputs!$E$65/2*$D$95</f>
        <v>0</v>
      </c>
      <c r="BC96" s="12">
        <f>Inputs!$E$65/2*$D$95</f>
        <v>0</v>
      </c>
      <c r="BD96" s="12">
        <f>Inputs!$E$65/2*$D$95</f>
        <v>0</v>
      </c>
      <c r="BE96" s="12">
        <f>Inputs!$E$65/2*$D$95</f>
        <v>0</v>
      </c>
      <c r="BF96" s="12">
        <f>Inputs!$E$65/2*$D$95</f>
        <v>0</v>
      </c>
      <c r="BG96" s="12">
        <f>Inputs!$E$65/2*$D$95</f>
        <v>0</v>
      </c>
      <c r="BH96" s="12">
        <f>Inputs!$E$65/2*$D$95</f>
        <v>0</v>
      </c>
      <c r="BI96" s="12">
        <f>Inputs!$E$65/2*$D$95</f>
        <v>0</v>
      </c>
      <c r="BJ96" s="12">
        <f>Inputs!$E$65/2*$D$95</f>
        <v>0</v>
      </c>
      <c r="BK96" s="12">
        <f>Inputs!$E$65/2*$D$95</f>
        <v>0</v>
      </c>
      <c r="BL96" s="12">
        <f>Inputs!$E$65/2*$D$95</f>
        <v>0</v>
      </c>
    </row>
    <row r="97" spans="1:64" x14ac:dyDescent="0.3">
      <c r="A97" s="6"/>
      <c r="B97" s="6" t="s">
        <v>2</v>
      </c>
      <c r="C97" s="13" t="s">
        <v>22</v>
      </c>
      <c r="D97" s="457">
        <f>SUM(E97:BL97)</f>
        <v>0</v>
      </c>
      <c r="E97" s="20">
        <f>E91*E96*(1-E9)</f>
        <v>0</v>
      </c>
      <c r="F97" s="20">
        <f t="shared" ref="F97:BL97" si="99">F91*F96*(1-F9)</f>
        <v>0</v>
      </c>
      <c r="G97" s="20">
        <f t="shared" si="99"/>
        <v>0</v>
      </c>
      <c r="H97" s="20">
        <f t="shared" si="99"/>
        <v>0</v>
      </c>
      <c r="I97" s="20">
        <f t="shared" si="99"/>
        <v>0</v>
      </c>
      <c r="J97" s="20">
        <f t="shared" si="99"/>
        <v>0</v>
      </c>
      <c r="K97" s="20">
        <f t="shared" si="99"/>
        <v>0</v>
      </c>
      <c r="L97" s="20">
        <f t="shared" si="99"/>
        <v>0</v>
      </c>
      <c r="M97" s="20">
        <f t="shared" si="99"/>
        <v>0</v>
      </c>
      <c r="N97" s="20">
        <f t="shared" si="99"/>
        <v>0</v>
      </c>
      <c r="O97" s="20">
        <f t="shared" si="99"/>
        <v>0</v>
      </c>
      <c r="P97" s="20">
        <f t="shared" si="99"/>
        <v>0</v>
      </c>
      <c r="Q97" s="20">
        <f t="shared" si="99"/>
        <v>0</v>
      </c>
      <c r="R97" s="20">
        <f t="shared" si="99"/>
        <v>0</v>
      </c>
      <c r="S97" s="20">
        <f t="shared" si="99"/>
        <v>0</v>
      </c>
      <c r="T97" s="20">
        <f t="shared" si="99"/>
        <v>0</v>
      </c>
      <c r="U97" s="20">
        <f t="shared" si="99"/>
        <v>0</v>
      </c>
      <c r="V97" s="20">
        <f t="shared" si="99"/>
        <v>0</v>
      </c>
      <c r="W97" s="20">
        <f t="shared" si="99"/>
        <v>0</v>
      </c>
      <c r="X97" s="20">
        <f t="shared" si="99"/>
        <v>0</v>
      </c>
      <c r="Y97" s="20">
        <f t="shared" si="99"/>
        <v>0</v>
      </c>
      <c r="Z97" s="20">
        <f t="shared" si="99"/>
        <v>0</v>
      </c>
      <c r="AA97" s="20">
        <f t="shared" si="99"/>
        <v>0</v>
      </c>
      <c r="AB97" s="20">
        <f t="shared" si="99"/>
        <v>0</v>
      </c>
      <c r="AC97" s="20">
        <f t="shared" si="99"/>
        <v>0</v>
      </c>
      <c r="AD97" s="20">
        <f t="shared" si="99"/>
        <v>0</v>
      </c>
      <c r="AE97" s="20">
        <f t="shared" si="99"/>
        <v>0</v>
      </c>
      <c r="AF97" s="20">
        <f t="shared" si="99"/>
        <v>0</v>
      </c>
      <c r="AG97" s="20">
        <f t="shared" si="99"/>
        <v>0</v>
      </c>
      <c r="AH97" s="20">
        <f t="shared" si="99"/>
        <v>0</v>
      </c>
      <c r="AI97" s="20">
        <f t="shared" si="99"/>
        <v>0</v>
      </c>
      <c r="AJ97" s="20">
        <f t="shared" si="99"/>
        <v>0</v>
      </c>
      <c r="AK97" s="20">
        <f t="shared" si="99"/>
        <v>0</v>
      </c>
      <c r="AL97" s="20">
        <f t="shared" si="99"/>
        <v>0</v>
      </c>
      <c r="AM97" s="20">
        <f t="shared" si="99"/>
        <v>0</v>
      </c>
      <c r="AN97" s="20">
        <f t="shared" si="99"/>
        <v>0</v>
      </c>
      <c r="AO97" s="20">
        <f t="shared" si="99"/>
        <v>0</v>
      </c>
      <c r="AP97" s="20">
        <f t="shared" si="99"/>
        <v>0</v>
      </c>
      <c r="AQ97" s="20">
        <f t="shared" si="99"/>
        <v>0</v>
      </c>
      <c r="AR97" s="20">
        <f t="shared" si="99"/>
        <v>0</v>
      </c>
      <c r="AS97" s="20">
        <f t="shared" si="99"/>
        <v>0</v>
      </c>
      <c r="AT97" s="20">
        <f t="shared" si="99"/>
        <v>0</v>
      </c>
      <c r="AU97" s="20">
        <f t="shared" si="99"/>
        <v>0</v>
      </c>
      <c r="AV97" s="20">
        <f t="shared" si="99"/>
        <v>0</v>
      </c>
      <c r="AW97" s="20">
        <f t="shared" si="99"/>
        <v>0</v>
      </c>
      <c r="AX97" s="20">
        <f t="shared" si="99"/>
        <v>0</v>
      </c>
      <c r="AY97" s="20">
        <f t="shared" si="99"/>
        <v>0</v>
      </c>
      <c r="AZ97" s="20">
        <f t="shared" si="99"/>
        <v>0</v>
      </c>
      <c r="BA97" s="20">
        <f t="shared" si="99"/>
        <v>0</v>
      </c>
      <c r="BB97" s="20">
        <f t="shared" si="99"/>
        <v>0</v>
      </c>
      <c r="BC97" s="20">
        <f t="shared" si="99"/>
        <v>0</v>
      </c>
      <c r="BD97" s="20">
        <f t="shared" si="99"/>
        <v>0</v>
      </c>
      <c r="BE97" s="20">
        <f t="shared" si="99"/>
        <v>0</v>
      </c>
      <c r="BF97" s="20">
        <f t="shared" si="99"/>
        <v>0</v>
      </c>
      <c r="BG97" s="20">
        <f t="shared" si="99"/>
        <v>0</v>
      </c>
      <c r="BH97" s="20">
        <f t="shared" si="99"/>
        <v>0</v>
      </c>
      <c r="BI97" s="20">
        <f t="shared" si="99"/>
        <v>0</v>
      </c>
      <c r="BJ97" s="20">
        <f t="shared" si="99"/>
        <v>0</v>
      </c>
      <c r="BK97" s="20">
        <f t="shared" si="99"/>
        <v>0</v>
      </c>
      <c r="BL97" s="20">
        <f t="shared" si="99"/>
        <v>0</v>
      </c>
    </row>
    <row r="98" spans="1:64" x14ac:dyDescent="0.3">
      <c r="A98" s="6"/>
      <c r="B98" s="6" t="s">
        <v>174</v>
      </c>
      <c r="C98" s="13" t="s">
        <v>22</v>
      </c>
      <c r="D98" s="457">
        <f>SUM(E98:BL98)</f>
        <v>0</v>
      </c>
      <c r="E98" s="6">
        <f>E91*E96*E9</f>
        <v>0</v>
      </c>
      <c r="F98" s="6">
        <f t="shared" ref="F98:BL98" si="100">F91*F96*F9</f>
        <v>0</v>
      </c>
      <c r="G98" s="6">
        <f t="shared" si="100"/>
        <v>0</v>
      </c>
      <c r="H98" s="6">
        <f t="shared" si="100"/>
        <v>0</v>
      </c>
      <c r="I98" s="6">
        <f t="shared" si="100"/>
        <v>0</v>
      </c>
      <c r="J98" s="6">
        <f t="shared" si="100"/>
        <v>0</v>
      </c>
      <c r="K98" s="6">
        <f t="shared" si="100"/>
        <v>0</v>
      </c>
      <c r="L98" s="6">
        <f t="shared" si="100"/>
        <v>0</v>
      </c>
      <c r="M98" s="6">
        <f t="shared" si="100"/>
        <v>0</v>
      </c>
      <c r="N98" s="6">
        <f t="shared" si="100"/>
        <v>0</v>
      </c>
      <c r="O98" s="6">
        <f t="shared" si="100"/>
        <v>0</v>
      </c>
      <c r="P98" s="6">
        <f t="shared" si="100"/>
        <v>0</v>
      </c>
      <c r="Q98" s="6">
        <f t="shared" si="100"/>
        <v>0</v>
      </c>
      <c r="R98" s="6">
        <f t="shared" si="100"/>
        <v>0</v>
      </c>
      <c r="S98" s="6">
        <f t="shared" si="100"/>
        <v>0</v>
      </c>
      <c r="T98" s="6">
        <f t="shared" si="100"/>
        <v>0</v>
      </c>
      <c r="U98" s="6">
        <f t="shared" si="100"/>
        <v>0</v>
      </c>
      <c r="V98" s="6">
        <f t="shared" si="100"/>
        <v>0</v>
      </c>
      <c r="W98" s="6">
        <f t="shared" si="100"/>
        <v>0</v>
      </c>
      <c r="X98" s="6">
        <f t="shared" si="100"/>
        <v>0</v>
      </c>
      <c r="Y98" s="6">
        <f t="shared" si="100"/>
        <v>0</v>
      </c>
      <c r="Z98" s="6">
        <f t="shared" si="100"/>
        <v>0</v>
      </c>
      <c r="AA98" s="6">
        <f t="shared" si="100"/>
        <v>0</v>
      </c>
      <c r="AB98" s="6">
        <f t="shared" si="100"/>
        <v>0</v>
      </c>
      <c r="AC98" s="6">
        <f t="shared" si="100"/>
        <v>0</v>
      </c>
      <c r="AD98" s="6">
        <f t="shared" si="100"/>
        <v>0</v>
      </c>
      <c r="AE98" s="6">
        <f t="shared" si="100"/>
        <v>0</v>
      </c>
      <c r="AF98" s="6">
        <f t="shared" si="100"/>
        <v>0</v>
      </c>
      <c r="AG98" s="6">
        <f t="shared" si="100"/>
        <v>0</v>
      </c>
      <c r="AH98" s="6">
        <f t="shared" si="100"/>
        <v>0</v>
      </c>
      <c r="AI98" s="6">
        <f t="shared" si="100"/>
        <v>0</v>
      </c>
      <c r="AJ98" s="6">
        <f t="shared" si="100"/>
        <v>0</v>
      </c>
      <c r="AK98" s="6">
        <f t="shared" si="100"/>
        <v>0</v>
      </c>
      <c r="AL98" s="6">
        <f t="shared" si="100"/>
        <v>0</v>
      </c>
      <c r="AM98" s="6">
        <f t="shared" si="100"/>
        <v>0</v>
      </c>
      <c r="AN98" s="6">
        <f t="shared" si="100"/>
        <v>0</v>
      </c>
      <c r="AO98" s="6">
        <f t="shared" si="100"/>
        <v>0</v>
      </c>
      <c r="AP98" s="6">
        <f t="shared" si="100"/>
        <v>0</v>
      </c>
      <c r="AQ98" s="6">
        <f t="shared" si="100"/>
        <v>0</v>
      </c>
      <c r="AR98" s="6">
        <f t="shared" si="100"/>
        <v>0</v>
      </c>
      <c r="AS98" s="6">
        <f t="shared" si="100"/>
        <v>0</v>
      </c>
      <c r="AT98" s="6">
        <f t="shared" si="100"/>
        <v>0</v>
      </c>
      <c r="AU98" s="6">
        <f t="shared" si="100"/>
        <v>0</v>
      </c>
      <c r="AV98" s="6">
        <f t="shared" si="100"/>
        <v>0</v>
      </c>
      <c r="AW98" s="6">
        <f t="shared" si="100"/>
        <v>0</v>
      </c>
      <c r="AX98" s="6">
        <f t="shared" si="100"/>
        <v>0</v>
      </c>
      <c r="AY98" s="6">
        <f t="shared" si="100"/>
        <v>0</v>
      </c>
      <c r="AZ98" s="6">
        <f t="shared" si="100"/>
        <v>0</v>
      </c>
      <c r="BA98" s="6">
        <f t="shared" si="100"/>
        <v>0</v>
      </c>
      <c r="BB98" s="6">
        <f t="shared" si="100"/>
        <v>0</v>
      </c>
      <c r="BC98" s="6">
        <f t="shared" si="100"/>
        <v>0</v>
      </c>
      <c r="BD98" s="6">
        <f t="shared" si="100"/>
        <v>0</v>
      </c>
      <c r="BE98" s="6">
        <f t="shared" si="100"/>
        <v>0</v>
      </c>
      <c r="BF98" s="6">
        <f t="shared" si="100"/>
        <v>0</v>
      </c>
      <c r="BG98" s="6">
        <f t="shared" si="100"/>
        <v>0</v>
      </c>
      <c r="BH98" s="6">
        <f t="shared" si="100"/>
        <v>0</v>
      </c>
      <c r="BI98" s="6">
        <f t="shared" si="100"/>
        <v>0</v>
      </c>
      <c r="BJ98" s="6">
        <f t="shared" si="100"/>
        <v>0</v>
      </c>
      <c r="BK98" s="6">
        <f t="shared" si="100"/>
        <v>0</v>
      </c>
      <c r="BL98" s="6">
        <f t="shared" si="100"/>
        <v>0</v>
      </c>
    </row>
    <row r="99" spans="1:64" x14ac:dyDescent="0.3">
      <c r="A99" s="6"/>
      <c r="B99" s="6"/>
      <c r="C99" s="13"/>
      <c r="D99" s="76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</row>
    <row r="100" spans="1:64" x14ac:dyDescent="0.3">
      <c r="A100" s="105" t="s">
        <v>208</v>
      </c>
      <c r="B100" s="104"/>
      <c r="C100" s="103"/>
      <c r="D100" s="101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</row>
    <row r="101" spans="1:64" x14ac:dyDescent="0.3">
      <c r="A101" s="6"/>
      <c r="B101" s="6" t="s">
        <v>178</v>
      </c>
      <c r="C101" s="13" t="s">
        <v>22</v>
      </c>
      <c r="D101" s="76"/>
      <c r="E101" s="106">
        <f t="shared" ref="E101:AJ101" si="101">D104</f>
        <v>0</v>
      </c>
      <c r="F101" s="106">
        <f t="shared" ca="1" si="101"/>
        <v>0</v>
      </c>
      <c r="G101" s="106">
        <f t="shared" ca="1" si="101"/>
        <v>0</v>
      </c>
      <c r="H101" s="106">
        <f t="shared" ca="1" si="101"/>
        <v>40.854030212292152</v>
      </c>
      <c r="I101" s="106">
        <f t="shared" ca="1" si="101"/>
        <v>109.91412287174845</v>
      </c>
      <c r="J101" s="106">
        <f t="shared" ca="1" si="101"/>
        <v>161.55137060769576</v>
      </c>
      <c r="K101" s="106">
        <f t="shared" ca="1" si="101"/>
        <v>161.55137060769576</v>
      </c>
      <c r="L101" s="106">
        <f t="shared" ca="1" si="101"/>
        <v>161.55137060769576</v>
      </c>
      <c r="M101" s="106">
        <f t="shared" ca="1" si="101"/>
        <v>156.16632492077258</v>
      </c>
      <c r="N101" s="106">
        <f t="shared" ca="1" si="101"/>
        <v>150.78127923384938</v>
      </c>
      <c r="O101" s="106">
        <f t="shared" ca="1" si="101"/>
        <v>145.39623354692617</v>
      </c>
      <c r="P101" s="106">
        <f t="shared" ca="1" si="101"/>
        <v>140.01118786000296</v>
      </c>
      <c r="Q101" s="106">
        <f t="shared" ca="1" si="101"/>
        <v>134.62614217307976</v>
      </c>
      <c r="R101" s="106">
        <f t="shared" ca="1" si="101"/>
        <v>129.24109648615655</v>
      </c>
      <c r="S101" s="106">
        <f t="shared" ca="1" si="101"/>
        <v>123.85605079923336</v>
      </c>
      <c r="T101" s="106">
        <f t="shared" ca="1" si="101"/>
        <v>118.47100511231017</v>
      </c>
      <c r="U101" s="106">
        <f t="shared" ca="1" si="101"/>
        <v>113.08595942538697</v>
      </c>
      <c r="V101" s="106">
        <f t="shared" ca="1" si="101"/>
        <v>107.70091373846378</v>
      </c>
      <c r="W101" s="106">
        <f t="shared" ca="1" si="101"/>
        <v>102.31586805154059</v>
      </c>
      <c r="X101" s="106">
        <f t="shared" ca="1" si="101"/>
        <v>96.930822364617399</v>
      </c>
      <c r="Y101" s="106">
        <f t="shared" ca="1" si="101"/>
        <v>91.545776677694207</v>
      </c>
      <c r="Z101" s="106">
        <f t="shared" ca="1" si="101"/>
        <v>86.160730990771015</v>
      </c>
      <c r="AA101" s="106">
        <f t="shared" ca="1" si="101"/>
        <v>80.775685303847823</v>
      </c>
      <c r="AB101" s="106">
        <f t="shared" ca="1" si="101"/>
        <v>75.390639616924631</v>
      </c>
      <c r="AC101" s="106">
        <f t="shared" ca="1" si="101"/>
        <v>70.005593930001439</v>
      </c>
      <c r="AD101" s="106">
        <f t="shared" ca="1" si="101"/>
        <v>64.620548243078247</v>
      </c>
      <c r="AE101" s="106">
        <f t="shared" ca="1" si="101"/>
        <v>59.235502556155055</v>
      </c>
      <c r="AF101" s="106">
        <f t="shared" ca="1" si="101"/>
        <v>53.850456869231863</v>
      </c>
      <c r="AG101" s="106">
        <f t="shared" ca="1" si="101"/>
        <v>48.465411182308671</v>
      </c>
      <c r="AH101" s="106">
        <f t="shared" ca="1" si="101"/>
        <v>43.080365495385479</v>
      </c>
      <c r="AI101" s="106">
        <f t="shared" ca="1" si="101"/>
        <v>37.695319808462287</v>
      </c>
      <c r="AJ101" s="106">
        <f t="shared" ca="1" si="101"/>
        <v>32.310274121539095</v>
      </c>
      <c r="AK101" s="106">
        <f t="shared" ref="AK101:BI101" ca="1" si="102">AJ104</f>
        <v>26.925228434615903</v>
      </c>
      <c r="AL101" s="106">
        <f t="shared" ca="1" si="102"/>
        <v>21.540182747692711</v>
      </c>
      <c r="AM101" s="106">
        <f t="shared" ca="1" si="102"/>
        <v>16.155137060769519</v>
      </c>
      <c r="AN101" s="106">
        <f t="shared" ca="1" si="102"/>
        <v>10.770091373846327</v>
      </c>
      <c r="AO101" s="106">
        <f t="shared" ca="1" si="102"/>
        <v>5.3850456869231351</v>
      </c>
      <c r="AP101" s="106">
        <f t="shared" ca="1" si="102"/>
        <v>0</v>
      </c>
      <c r="AQ101" s="106">
        <f t="shared" ca="1" si="102"/>
        <v>0</v>
      </c>
      <c r="AR101" s="106">
        <f t="shared" ca="1" si="102"/>
        <v>0</v>
      </c>
      <c r="AS101" s="106">
        <f t="shared" ca="1" si="102"/>
        <v>0</v>
      </c>
      <c r="AT101" s="106">
        <f t="shared" ca="1" si="102"/>
        <v>0</v>
      </c>
      <c r="AU101" s="106">
        <f t="shared" ca="1" si="102"/>
        <v>0</v>
      </c>
      <c r="AV101" s="106">
        <f t="shared" ca="1" si="102"/>
        <v>0</v>
      </c>
      <c r="AW101" s="106">
        <f t="shared" ca="1" si="102"/>
        <v>0</v>
      </c>
      <c r="AX101" s="106">
        <f t="shared" ca="1" si="102"/>
        <v>0</v>
      </c>
      <c r="AY101" s="106">
        <f t="shared" ca="1" si="102"/>
        <v>0</v>
      </c>
      <c r="AZ101" s="106">
        <f t="shared" ca="1" si="102"/>
        <v>0</v>
      </c>
      <c r="BA101" s="106">
        <f t="shared" ca="1" si="102"/>
        <v>0</v>
      </c>
      <c r="BB101" s="106">
        <f t="shared" ca="1" si="102"/>
        <v>0</v>
      </c>
      <c r="BC101" s="106">
        <f t="shared" ca="1" si="102"/>
        <v>0</v>
      </c>
      <c r="BD101" s="106">
        <f t="shared" ca="1" si="102"/>
        <v>0</v>
      </c>
      <c r="BE101" s="106">
        <f t="shared" ca="1" si="102"/>
        <v>0</v>
      </c>
      <c r="BF101" s="106">
        <f t="shared" ca="1" si="102"/>
        <v>0</v>
      </c>
      <c r="BG101" s="106">
        <f t="shared" ca="1" si="102"/>
        <v>0</v>
      </c>
      <c r="BH101" s="106">
        <f t="shared" ca="1" si="102"/>
        <v>0</v>
      </c>
      <c r="BI101" s="106">
        <f t="shared" ca="1" si="102"/>
        <v>0</v>
      </c>
      <c r="BJ101" s="106">
        <f t="shared" ref="BJ101" ca="1" si="103">BI104</f>
        <v>0</v>
      </c>
      <c r="BK101" s="106">
        <f t="shared" ref="BK101" ca="1" si="104">BJ104</f>
        <v>0</v>
      </c>
      <c r="BL101" s="106">
        <f t="shared" ref="BL101" ca="1" si="105">BK104</f>
        <v>0</v>
      </c>
    </row>
    <row r="102" spans="1:64" x14ac:dyDescent="0.3">
      <c r="A102" s="6"/>
      <c r="B102" s="6" t="s">
        <v>177</v>
      </c>
      <c r="C102" s="13" t="s">
        <v>22</v>
      </c>
      <c r="D102" s="457">
        <f ca="1">SUM(E102:BL102)</f>
        <v>161.55137060769576</v>
      </c>
      <c r="E102" s="113">
        <f t="shared" ref="E102:AJ102" ca="1" si="106">E65</f>
        <v>0</v>
      </c>
      <c r="F102" s="113">
        <f t="shared" ca="1" si="106"/>
        <v>0</v>
      </c>
      <c r="G102" s="113">
        <f t="shared" ca="1" si="106"/>
        <v>40.854030212292152</v>
      </c>
      <c r="H102" s="113">
        <f t="shared" ca="1" si="106"/>
        <v>69.060092659456288</v>
      </c>
      <c r="I102" s="113">
        <f t="shared" ca="1" si="106"/>
        <v>51.637247735947312</v>
      </c>
      <c r="J102" s="113">
        <f t="shared" ca="1" si="106"/>
        <v>0</v>
      </c>
      <c r="K102" s="113">
        <f t="shared" ca="1" si="106"/>
        <v>0</v>
      </c>
      <c r="L102" s="113">
        <f t="shared" ca="1" si="106"/>
        <v>0</v>
      </c>
      <c r="M102" s="113">
        <f t="shared" ca="1" si="106"/>
        <v>0</v>
      </c>
      <c r="N102" s="113">
        <f t="shared" ca="1" si="106"/>
        <v>0</v>
      </c>
      <c r="O102" s="113">
        <f t="shared" ca="1" si="106"/>
        <v>0</v>
      </c>
      <c r="P102" s="113">
        <f t="shared" ca="1" si="106"/>
        <v>0</v>
      </c>
      <c r="Q102" s="113">
        <f t="shared" ca="1" si="106"/>
        <v>0</v>
      </c>
      <c r="R102" s="113">
        <f t="shared" ca="1" si="106"/>
        <v>0</v>
      </c>
      <c r="S102" s="113">
        <f t="shared" ca="1" si="106"/>
        <v>0</v>
      </c>
      <c r="T102" s="113">
        <f t="shared" ca="1" si="106"/>
        <v>0</v>
      </c>
      <c r="U102" s="113">
        <f t="shared" ca="1" si="106"/>
        <v>0</v>
      </c>
      <c r="V102" s="113">
        <f t="shared" ca="1" si="106"/>
        <v>0</v>
      </c>
      <c r="W102" s="113">
        <f t="shared" ca="1" si="106"/>
        <v>0</v>
      </c>
      <c r="X102" s="113">
        <f t="shared" ca="1" si="106"/>
        <v>0</v>
      </c>
      <c r="Y102" s="113">
        <f t="shared" ca="1" si="106"/>
        <v>0</v>
      </c>
      <c r="Z102" s="113">
        <f t="shared" ca="1" si="106"/>
        <v>0</v>
      </c>
      <c r="AA102" s="113">
        <f t="shared" ca="1" si="106"/>
        <v>0</v>
      </c>
      <c r="AB102" s="113">
        <f t="shared" ca="1" si="106"/>
        <v>0</v>
      </c>
      <c r="AC102" s="113">
        <f t="shared" ca="1" si="106"/>
        <v>0</v>
      </c>
      <c r="AD102" s="113">
        <f t="shared" ca="1" si="106"/>
        <v>0</v>
      </c>
      <c r="AE102" s="113">
        <f t="shared" ca="1" si="106"/>
        <v>0</v>
      </c>
      <c r="AF102" s="113">
        <f t="shared" ca="1" si="106"/>
        <v>0</v>
      </c>
      <c r="AG102" s="113">
        <f t="shared" ca="1" si="106"/>
        <v>0</v>
      </c>
      <c r="AH102" s="113">
        <f t="shared" ca="1" si="106"/>
        <v>0</v>
      </c>
      <c r="AI102" s="113">
        <f t="shared" ca="1" si="106"/>
        <v>0</v>
      </c>
      <c r="AJ102" s="113">
        <f t="shared" ca="1" si="106"/>
        <v>0</v>
      </c>
      <c r="AK102" s="113">
        <f t="shared" ref="AK102:BI102" ca="1" si="107">AK65</f>
        <v>0</v>
      </c>
      <c r="AL102" s="113">
        <f t="shared" ca="1" si="107"/>
        <v>0</v>
      </c>
      <c r="AM102" s="113">
        <f t="shared" ca="1" si="107"/>
        <v>0</v>
      </c>
      <c r="AN102" s="113">
        <f t="shared" ca="1" si="107"/>
        <v>0</v>
      </c>
      <c r="AO102" s="113">
        <f t="shared" ca="1" si="107"/>
        <v>0</v>
      </c>
      <c r="AP102" s="113">
        <f t="shared" ca="1" si="107"/>
        <v>0</v>
      </c>
      <c r="AQ102" s="113">
        <f t="shared" ca="1" si="107"/>
        <v>0</v>
      </c>
      <c r="AR102" s="113">
        <f t="shared" ca="1" si="107"/>
        <v>0</v>
      </c>
      <c r="AS102" s="113">
        <f t="shared" ca="1" si="107"/>
        <v>0</v>
      </c>
      <c r="AT102" s="113">
        <f t="shared" ca="1" si="107"/>
        <v>0</v>
      </c>
      <c r="AU102" s="113">
        <f t="shared" ca="1" si="107"/>
        <v>0</v>
      </c>
      <c r="AV102" s="113">
        <f t="shared" ca="1" si="107"/>
        <v>0</v>
      </c>
      <c r="AW102" s="113">
        <f t="shared" ca="1" si="107"/>
        <v>0</v>
      </c>
      <c r="AX102" s="113">
        <f t="shared" ca="1" si="107"/>
        <v>0</v>
      </c>
      <c r="AY102" s="113">
        <f t="shared" ca="1" si="107"/>
        <v>0</v>
      </c>
      <c r="AZ102" s="113">
        <f t="shared" ca="1" si="107"/>
        <v>0</v>
      </c>
      <c r="BA102" s="113">
        <f t="shared" ca="1" si="107"/>
        <v>0</v>
      </c>
      <c r="BB102" s="113">
        <f t="shared" ca="1" si="107"/>
        <v>0</v>
      </c>
      <c r="BC102" s="113">
        <f t="shared" ca="1" si="107"/>
        <v>0</v>
      </c>
      <c r="BD102" s="113">
        <f t="shared" ca="1" si="107"/>
        <v>0</v>
      </c>
      <c r="BE102" s="113">
        <f t="shared" ca="1" si="107"/>
        <v>0</v>
      </c>
      <c r="BF102" s="113">
        <f t="shared" ca="1" si="107"/>
        <v>0</v>
      </c>
      <c r="BG102" s="113">
        <f t="shared" ca="1" si="107"/>
        <v>0</v>
      </c>
      <c r="BH102" s="113">
        <f t="shared" ca="1" si="107"/>
        <v>0</v>
      </c>
      <c r="BI102" s="113">
        <f t="shared" ca="1" si="107"/>
        <v>0</v>
      </c>
      <c r="BJ102" s="113">
        <f t="shared" ref="BJ102:BL102" ca="1" si="108">BJ65</f>
        <v>0</v>
      </c>
      <c r="BK102" s="113">
        <f t="shared" ca="1" si="108"/>
        <v>0</v>
      </c>
      <c r="BL102" s="113">
        <f t="shared" ca="1" si="108"/>
        <v>0</v>
      </c>
    </row>
    <row r="103" spans="1:64" x14ac:dyDescent="0.3">
      <c r="A103" s="6"/>
      <c r="B103" s="6" t="s">
        <v>176</v>
      </c>
      <c r="C103" s="13" t="s">
        <v>22</v>
      </c>
      <c r="D103" s="76"/>
      <c r="E103" s="106">
        <f>IF(E$10/2&gt;Inputs!$E$51,MIN(E101+E102,$D$102/(Inputs!$E$52*2)),0)</f>
        <v>0</v>
      </c>
      <c r="F103" s="106">
        <f>IF(F$10/2&gt;Inputs!$E$51,MIN(F101+F102,$D$102/(Inputs!$E$52*2)),0)</f>
        <v>0</v>
      </c>
      <c r="G103" s="106">
        <f>IF(G$10/2&gt;Inputs!$E$51,MIN(G101+G102,$D$102/(Inputs!$E$52*2)),0)</f>
        <v>0</v>
      </c>
      <c r="H103" s="106">
        <f>IF(H$10/2&gt;Inputs!$E$51,MIN(H101+H102,$D$102/(Inputs!$E$52*2)),0)</f>
        <v>0</v>
      </c>
      <c r="I103" s="106">
        <f>IF(I$10/2&gt;Inputs!$E$51,MIN(I101+I102,$D$102/(Inputs!$E$52*2)),0)</f>
        <v>0</v>
      </c>
      <c r="J103" s="106">
        <f>IF(J$10/2&gt;Inputs!$E$51,MIN(J101+J102,$D$102/(Inputs!$E$52*2)),0)</f>
        <v>0</v>
      </c>
      <c r="K103" s="106">
        <f>IF(K$10/2&gt;Inputs!$E$51,MIN(K101+K102,$D$102/(Inputs!$E$52*2)),0)</f>
        <v>0</v>
      </c>
      <c r="L103" s="106">
        <f ca="1">IF(L$10/2&gt;Inputs!$E$51,MIN(L101+L102,$D$102/(Inputs!$E$52*2)),0)</f>
        <v>5.385045686923192</v>
      </c>
      <c r="M103" s="106">
        <f ca="1">IF(M$10/2&gt;Inputs!$E$51,MIN(M101+M102,$D$102/(Inputs!$E$52*2)),0)</f>
        <v>5.385045686923192</v>
      </c>
      <c r="N103" s="106">
        <f ca="1">IF(N$10/2&gt;Inputs!$E$51,MIN(N101+N102,$D$102/(Inputs!$E$52*2)),0)</f>
        <v>5.385045686923192</v>
      </c>
      <c r="O103" s="106">
        <f ca="1">IF(O$10/2&gt;Inputs!$E$51,MIN(O101+O102,$D$102/(Inputs!$E$52*2)),0)</f>
        <v>5.385045686923192</v>
      </c>
      <c r="P103" s="106">
        <f ca="1">IF(P$10/2&gt;Inputs!$E$51,MIN(P101+P102,$D$102/(Inputs!$E$52*2)),0)</f>
        <v>5.385045686923192</v>
      </c>
      <c r="Q103" s="106">
        <f ca="1">IF(Q$10/2&gt;Inputs!$E$51,MIN(Q101+Q102,$D$102/(Inputs!$E$52*2)),0)</f>
        <v>5.385045686923192</v>
      </c>
      <c r="R103" s="106">
        <f ca="1">IF(R$10/2&gt;Inputs!$E$51,MIN(R101+R102,$D$102/(Inputs!$E$52*2)),0)</f>
        <v>5.385045686923192</v>
      </c>
      <c r="S103" s="106">
        <f ca="1">IF(S$10/2&gt;Inputs!$E$51,MIN(S101+S102,$D$102/(Inputs!$E$52*2)),0)</f>
        <v>5.385045686923192</v>
      </c>
      <c r="T103" s="106">
        <f ca="1">IF(T$10/2&gt;Inputs!$E$51,MIN(T101+T102,$D$102/(Inputs!$E$52*2)),0)</f>
        <v>5.385045686923192</v>
      </c>
      <c r="U103" s="106">
        <f ca="1">IF(U$10/2&gt;Inputs!$E$51,MIN(U101+U102,$D$102/(Inputs!$E$52*2)),0)</f>
        <v>5.385045686923192</v>
      </c>
      <c r="V103" s="106">
        <f ca="1">IF(V$10/2&gt;Inputs!$E$51,MIN(V101+V102,$D$102/(Inputs!$E$52*2)),0)</f>
        <v>5.385045686923192</v>
      </c>
      <c r="W103" s="106">
        <f ca="1">IF(W$10/2&gt;Inputs!$E$51,MIN(W101+W102,$D$102/(Inputs!$E$52*2)),0)</f>
        <v>5.385045686923192</v>
      </c>
      <c r="X103" s="106">
        <f ca="1">IF(X$10/2&gt;Inputs!$E$51,MIN(X101+X102,$D$102/(Inputs!$E$52*2)),0)</f>
        <v>5.385045686923192</v>
      </c>
      <c r="Y103" s="106">
        <f ca="1">IF(Y$10/2&gt;Inputs!$E$51,MIN(Y101+Y102,$D$102/(Inputs!$E$52*2)),0)</f>
        <v>5.385045686923192</v>
      </c>
      <c r="Z103" s="106">
        <f ca="1">IF(Z$10/2&gt;Inputs!$E$51,MIN(Z101+Z102,$D$102/(Inputs!$E$52*2)),0)</f>
        <v>5.385045686923192</v>
      </c>
      <c r="AA103" s="106">
        <f ca="1">IF(AA$10/2&gt;Inputs!$E$51,MIN(AA101+AA102,$D$102/(Inputs!$E$52*2)),0)</f>
        <v>5.385045686923192</v>
      </c>
      <c r="AB103" s="106">
        <f ca="1">IF(AB$10/2&gt;Inputs!$E$51,MIN(AB101+AB102,$D$102/(Inputs!$E$52*2)),0)</f>
        <v>5.385045686923192</v>
      </c>
      <c r="AC103" s="106">
        <f ca="1">IF(AC$10/2&gt;Inputs!$E$51,MIN(AC101+AC102,$D$102/(Inputs!$E$52*2)),0)</f>
        <v>5.385045686923192</v>
      </c>
      <c r="AD103" s="106">
        <f ca="1">IF(AD$10/2&gt;Inputs!$E$51,MIN(AD101+AD102,$D$102/(Inputs!$E$52*2)),0)</f>
        <v>5.385045686923192</v>
      </c>
      <c r="AE103" s="106">
        <f ca="1">IF(AE$10/2&gt;Inputs!$E$51,MIN(AE101+AE102,$D$102/(Inputs!$E$52*2)),0)</f>
        <v>5.385045686923192</v>
      </c>
      <c r="AF103" s="106">
        <f ca="1">IF(AF$10/2&gt;Inputs!$E$51,MIN(AF101+AF102,$D$102/(Inputs!$E$52*2)),0)</f>
        <v>5.385045686923192</v>
      </c>
      <c r="AG103" s="106">
        <f ca="1">IF(AG$10/2&gt;Inputs!$E$51,MIN(AG101+AG102,$D$102/(Inputs!$E$52*2)),0)</f>
        <v>5.385045686923192</v>
      </c>
      <c r="AH103" s="106">
        <f ca="1">IF(AH$10/2&gt;Inputs!$E$51,MIN(AH101+AH102,$D$102/(Inputs!$E$52*2)),0)</f>
        <v>5.385045686923192</v>
      </c>
      <c r="AI103" s="106">
        <f ca="1">IF(AI$10/2&gt;Inputs!$E$51,MIN(AI101+AI102,$D$102/(Inputs!$E$52*2)),0)</f>
        <v>5.385045686923192</v>
      </c>
      <c r="AJ103" s="106">
        <f ca="1">IF(AJ$10/2&gt;Inputs!$E$51,MIN(AJ101+AJ102,$D$102/(Inputs!$E$52*2)),0)</f>
        <v>5.385045686923192</v>
      </c>
      <c r="AK103" s="106">
        <f ca="1">IF(AK$10/2&gt;Inputs!$E$51,MIN(AK101+AK102,$D$102/(Inputs!$E$52*2)),0)</f>
        <v>5.385045686923192</v>
      </c>
      <c r="AL103" s="106">
        <f ca="1">IF(AL$10/2&gt;Inputs!$E$51,MIN(AL101+AL102,$D$102/(Inputs!$E$52*2)),0)</f>
        <v>5.385045686923192</v>
      </c>
      <c r="AM103" s="106">
        <f ca="1">IF(AM$10/2&gt;Inputs!$E$51,MIN(AM101+AM102,$D$102/(Inputs!$E$52*2)),0)</f>
        <v>5.385045686923192</v>
      </c>
      <c r="AN103" s="106">
        <f ca="1">IF(AN$10/2&gt;Inputs!$E$51,MIN(AN101+AN102,$D$102/(Inputs!$E$52*2)),0)</f>
        <v>5.385045686923192</v>
      </c>
      <c r="AO103" s="106">
        <f ca="1">IF(AO$10/2&gt;Inputs!$E$51,MIN(AO101+AO102,$D$102/(Inputs!$E$52*2)),0)</f>
        <v>5.3850456869231351</v>
      </c>
      <c r="AP103" s="106">
        <f ca="1">IF(AP$10/2&gt;Inputs!$E$51,MIN(AP101+AP102,$D$102/(Inputs!$E$52*2)),0)</f>
        <v>0</v>
      </c>
      <c r="AQ103" s="106">
        <f ca="1">IF(AQ$10/2&gt;Inputs!$E$51,MIN(AQ101+AQ102,$D$102/(Inputs!$E$52*2)),0)</f>
        <v>0</v>
      </c>
      <c r="AR103" s="106">
        <f ca="1">IF(AR$10/2&gt;Inputs!$E$51,MIN(AR101+AR102,$D$102/(Inputs!$E$52*2)),0)</f>
        <v>0</v>
      </c>
      <c r="AS103" s="106">
        <f ca="1">IF(AS$10/2&gt;Inputs!$E$51,MIN(AS101+AS102,$D$102/(Inputs!$E$52*2)),0)</f>
        <v>0</v>
      </c>
      <c r="AT103" s="106">
        <f ca="1">IF(AT$10/2&gt;Inputs!$E$51,MIN(AT101+AT102,$D$102/(Inputs!$E$52*2)),0)</f>
        <v>0</v>
      </c>
      <c r="AU103" s="106">
        <f ca="1">IF(AU$10/2&gt;Inputs!$E$51,MIN(AU101+AU102,$D$102/(Inputs!$E$52*2)),0)</f>
        <v>0</v>
      </c>
      <c r="AV103" s="106">
        <f ca="1">IF(AV$10/2&gt;Inputs!$E$51,MIN(AV101+AV102,$D$102/(Inputs!$E$52*2)),0)</f>
        <v>0</v>
      </c>
      <c r="AW103" s="106">
        <f ca="1">IF(AW$10/2&gt;Inputs!$E$51,MIN(AW101+AW102,$D$102/(Inputs!$E$52*2)),0)</f>
        <v>0</v>
      </c>
      <c r="AX103" s="106">
        <f ca="1">IF(AX$10/2&gt;Inputs!$E$51,MIN(AX101+AX102,$D$102/(Inputs!$E$52*2)),0)</f>
        <v>0</v>
      </c>
      <c r="AY103" s="106">
        <f ca="1">IF(AY$10/2&gt;Inputs!$E$51,MIN(AY101+AY102,$D$102/(Inputs!$E$52*2)),0)</f>
        <v>0</v>
      </c>
      <c r="AZ103" s="106">
        <f ca="1">IF(AZ$10/2&gt;Inputs!$E$51,MIN(AZ101+AZ102,$D$102/(Inputs!$E$52*2)),0)</f>
        <v>0</v>
      </c>
      <c r="BA103" s="106">
        <f ca="1">IF(BA$10/2&gt;Inputs!$E$51,MIN(BA101+BA102,$D$102/(Inputs!$E$52*2)),0)</f>
        <v>0</v>
      </c>
      <c r="BB103" s="106">
        <f ca="1">IF(BB$10/2&gt;Inputs!$E$51,MIN(BB101+BB102,$D$102/(Inputs!$E$52*2)),0)</f>
        <v>0</v>
      </c>
      <c r="BC103" s="106">
        <f ca="1">IF(BC$10/2&gt;Inputs!$E$51,MIN(BC101+BC102,$D$102/(Inputs!$E$52*2)),0)</f>
        <v>0</v>
      </c>
      <c r="BD103" s="106">
        <f ca="1">IF(BD$10/2&gt;Inputs!$E$51,MIN(BD101+BD102,$D$102/(Inputs!$E$52*2)),0)</f>
        <v>0</v>
      </c>
      <c r="BE103" s="106">
        <f ca="1">IF(BE$10/2&gt;Inputs!$E$51,MIN(BE101+BE102,$D$102/(Inputs!$E$52*2)),0)</f>
        <v>0</v>
      </c>
      <c r="BF103" s="106">
        <f ca="1">IF(BF$10/2&gt;Inputs!$E$51,MIN(BF101+BF102,$D$102/(Inputs!$E$52*2)),0)</f>
        <v>0</v>
      </c>
      <c r="BG103" s="106">
        <f ca="1">IF(BG$10/2&gt;Inputs!$E$51,MIN(BG101+BG102,$D$102/(Inputs!$E$52*2)),0)</f>
        <v>0</v>
      </c>
      <c r="BH103" s="106">
        <f ca="1">IF(BH$10/2&gt;Inputs!$E$51,MIN(BH101+BH102,$D$102/(Inputs!$E$52*2)),0)</f>
        <v>0</v>
      </c>
      <c r="BI103" s="106">
        <f ca="1">IF(BI$10/2&gt;Inputs!$E$51,MIN(BI101+BI102,$D$102/(Inputs!$E$52*2)),0)</f>
        <v>0</v>
      </c>
      <c r="BJ103" s="106">
        <f ca="1">IF(BJ$10/2&gt;Inputs!$E$51,MIN(BJ101+BJ102,$D$102/(Inputs!$E$52*2)),0)</f>
        <v>0</v>
      </c>
      <c r="BK103" s="106">
        <f ca="1">IF(BK$10/2&gt;Inputs!$E$51,MIN(BK101+BK102,$D$102/(Inputs!$E$52*2)),0)</f>
        <v>0</v>
      </c>
      <c r="BL103" s="106">
        <f ca="1">IF(BL$10/2&gt;Inputs!$E$51,MIN(BL101+BL102,$D$102/(Inputs!$E$52*2)),0)</f>
        <v>0</v>
      </c>
    </row>
    <row r="104" spans="1:64" x14ac:dyDescent="0.3">
      <c r="A104" s="6"/>
      <c r="B104" s="6" t="s">
        <v>175</v>
      </c>
      <c r="C104" s="13" t="s">
        <v>22</v>
      </c>
      <c r="D104" s="76"/>
      <c r="E104" s="106">
        <f t="shared" ref="E104:AJ104" ca="1" si="109">E101+E102-E103</f>
        <v>0</v>
      </c>
      <c r="F104" s="106">
        <f t="shared" ca="1" si="109"/>
        <v>0</v>
      </c>
      <c r="G104" s="106">
        <f t="shared" ca="1" si="109"/>
        <v>40.854030212292152</v>
      </c>
      <c r="H104" s="106">
        <f t="shared" ca="1" si="109"/>
        <v>109.91412287174845</v>
      </c>
      <c r="I104" s="106">
        <f t="shared" ca="1" si="109"/>
        <v>161.55137060769576</v>
      </c>
      <c r="J104" s="106">
        <f t="shared" ca="1" si="109"/>
        <v>161.55137060769576</v>
      </c>
      <c r="K104" s="106">
        <f t="shared" ca="1" si="109"/>
        <v>161.55137060769576</v>
      </c>
      <c r="L104" s="106">
        <f t="shared" ca="1" si="109"/>
        <v>156.16632492077258</v>
      </c>
      <c r="M104" s="106">
        <f t="shared" ca="1" si="109"/>
        <v>150.78127923384938</v>
      </c>
      <c r="N104" s="106">
        <f t="shared" ca="1" si="109"/>
        <v>145.39623354692617</v>
      </c>
      <c r="O104" s="106">
        <f t="shared" ca="1" si="109"/>
        <v>140.01118786000296</v>
      </c>
      <c r="P104" s="106">
        <f t="shared" ca="1" si="109"/>
        <v>134.62614217307976</v>
      </c>
      <c r="Q104" s="106">
        <f t="shared" ca="1" si="109"/>
        <v>129.24109648615655</v>
      </c>
      <c r="R104" s="106">
        <f t="shared" ca="1" si="109"/>
        <v>123.85605079923336</v>
      </c>
      <c r="S104" s="106">
        <f t="shared" ca="1" si="109"/>
        <v>118.47100511231017</v>
      </c>
      <c r="T104" s="106">
        <f t="shared" ca="1" si="109"/>
        <v>113.08595942538697</v>
      </c>
      <c r="U104" s="106">
        <f t="shared" ca="1" si="109"/>
        <v>107.70091373846378</v>
      </c>
      <c r="V104" s="106">
        <f t="shared" ca="1" si="109"/>
        <v>102.31586805154059</v>
      </c>
      <c r="W104" s="106">
        <f t="shared" ca="1" si="109"/>
        <v>96.930822364617399</v>
      </c>
      <c r="X104" s="106">
        <f t="shared" ca="1" si="109"/>
        <v>91.545776677694207</v>
      </c>
      <c r="Y104" s="106">
        <f t="shared" ca="1" si="109"/>
        <v>86.160730990771015</v>
      </c>
      <c r="Z104" s="106">
        <f t="shared" ca="1" si="109"/>
        <v>80.775685303847823</v>
      </c>
      <c r="AA104" s="106">
        <f t="shared" ca="1" si="109"/>
        <v>75.390639616924631</v>
      </c>
      <c r="AB104" s="106">
        <f t="shared" ca="1" si="109"/>
        <v>70.005593930001439</v>
      </c>
      <c r="AC104" s="106">
        <f t="shared" ca="1" si="109"/>
        <v>64.620548243078247</v>
      </c>
      <c r="AD104" s="106">
        <f t="shared" ca="1" si="109"/>
        <v>59.235502556155055</v>
      </c>
      <c r="AE104" s="106">
        <f t="shared" ca="1" si="109"/>
        <v>53.850456869231863</v>
      </c>
      <c r="AF104" s="106">
        <f t="shared" ca="1" si="109"/>
        <v>48.465411182308671</v>
      </c>
      <c r="AG104" s="106">
        <f t="shared" ca="1" si="109"/>
        <v>43.080365495385479</v>
      </c>
      <c r="AH104" s="106">
        <f t="shared" ca="1" si="109"/>
        <v>37.695319808462287</v>
      </c>
      <c r="AI104" s="106">
        <f t="shared" ca="1" si="109"/>
        <v>32.310274121539095</v>
      </c>
      <c r="AJ104" s="106">
        <f t="shared" ca="1" si="109"/>
        <v>26.925228434615903</v>
      </c>
      <c r="AK104" s="106">
        <f t="shared" ref="AK104:BI104" ca="1" si="110">AK101+AK102-AK103</f>
        <v>21.540182747692711</v>
      </c>
      <c r="AL104" s="106">
        <f t="shared" ca="1" si="110"/>
        <v>16.155137060769519</v>
      </c>
      <c r="AM104" s="106">
        <f t="shared" ca="1" si="110"/>
        <v>10.770091373846327</v>
      </c>
      <c r="AN104" s="106">
        <f t="shared" ca="1" si="110"/>
        <v>5.3850456869231351</v>
      </c>
      <c r="AO104" s="106">
        <f t="shared" ca="1" si="110"/>
        <v>0</v>
      </c>
      <c r="AP104" s="106">
        <f t="shared" ca="1" si="110"/>
        <v>0</v>
      </c>
      <c r="AQ104" s="106">
        <f t="shared" ca="1" si="110"/>
        <v>0</v>
      </c>
      <c r="AR104" s="106">
        <f t="shared" ca="1" si="110"/>
        <v>0</v>
      </c>
      <c r="AS104" s="106">
        <f t="shared" ca="1" si="110"/>
        <v>0</v>
      </c>
      <c r="AT104" s="106">
        <f t="shared" ca="1" si="110"/>
        <v>0</v>
      </c>
      <c r="AU104" s="106">
        <f t="shared" ca="1" si="110"/>
        <v>0</v>
      </c>
      <c r="AV104" s="106">
        <f t="shared" ca="1" si="110"/>
        <v>0</v>
      </c>
      <c r="AW104" s="106">
        <f t="shared" ca="1" si="110"/>
        <v>0</v>
      </c>
      <c r="AX104" s="106">
        <f t="shared" ca="1" si="110"/>
        <v>0</v>
      </c>
      <c r="AY104" s="106">
        <f t="shared" ca="1" si="110"/>
        <v>0</v>
      </c>
      <c r="AZ104" s="106">
        <f t="shared" ca="1" si="110"/>
        <v>0</v>
      </c>
      <c r="BA104" s="106">
        <f t="shared" ca="1" si="110"/>
        <v>0</v>
      </c>
      <c r="BB104" s="106">
        <f t="shared" ca="1" si="110"/>
        <v>0</v>
      </c>
      <c r="BC104" s="106">
        <f t="shared" ca="1" si="110"/>
        <v>0</v>
      </c>
      <c r="BD104" s="106">
        <f t="shared" ca="1" si="110"/>
        <v>0</v>
      </c>
      <c r="BE104" s="106">
        <f t="shared" ca="1" si="110"/>
        <v>0</v>
      </c>
      <c r="BF104" s="106">
        <f t="shared" ca="1" si="110"/>
        <v>0</v>
      </c>
      <c r="BG104" s="106">
        <f t="shared" ca="1" si="110"/>
        <v>0</v>
      </c>
      <c r="BH104" s="106">
        <f t="shared" ca="1" si="110"/>
        <v>0</v>
      </c>
      <c r="BI104" s="106">
        <f t="shared" ca="1" si="110"/>
        <v>0</v>
      </c>
      <c r="BJ104" s="106">
        <f t="shared" ref="BJ104:BL104" ca="1" si="111">BJ101+BJ102-BJ103</f>
        <v>0</v>
      </c>
      <c r="BK104" s="106">
        <f t="shared" ca="1" si="111"/>
        <v>0</v>
      </c>
      <c r="BL104" s="106">
        <f t="shared" ca="1" si="111"/>
        <v>0</v>
      </c>
    </row>
    <row r="105" spans="1:64" x14ac:dyDescent="0.3">
      <c r="A105" s="6"/>
      <c r="B105" s="6"/>
      <c r="C105" s="13"/>
      <c r="D105" s="7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</row>
    <row r="106" spans="1:64" x14ac:dyDescent="0.3">
      <c r="A106" s="6"/>
      <c r="B106" s="6" t="s">
        <v>63</v>
      </c>
      <c r="C106" s="13" t="s">
        <v>0</v>
      </c>
      <c r="D106" s="76"/>
      <c r="E106" s="12">
        <f>Inputs!$E$53/2</f>
        <v>0.04</v>
      </c>
      <c r="F106" s="12">
        <f>Inputs!$E$53/2</f>
        <v>0.04</v>
      </c>
      <c r="G106" s="12">
        <f>Inputs!$E$53/2</f>
        <v>0.04</v>
      </c>
      <c r="H106" s="12">
        <f>Inputs!$E$53/2</f>
        <v>0.04</v>
      </c>
      <c r="I106" s="12">
        <f>Inputs!$E$53/2</f>
        <v>0.04</v>
      </c>
      <c r="J106" s="12">
        <f>Inputs!$E$53/2</f>
        <v>0.04</v>
      </c>
      <c r="K106" s="12">
        <f>Inputs!$E$53/2</f>
        <v>0.04</v>
      </c>
      <c r="L106" s="12">
        <f>Inputs!$E$53/2</f>
        <v>0.04</v>
      </c>
      <c r="M106" s="12">
        <f>Inputs!$E$53/2</f>
        <v>0.04</v>
      </c>
      <c r="N106" s="12">
        <f>Inputs!$E$53/2</f>
        <v>0.04</v>
      </c>
      <c r="O106" s="12">
        <f>Inputs!$E$53/2</f>
        <v>0.04</v>
      </c>
      <c r="P106" s="12">
        <f>Inputs!$E$53/2</f>
        <v>0.04</v>
      </c>
      <c r="Q106" s="12">
        <f>Inputs!$E$53/2</f>
        <v>0.04</v>
      </c>
      <c r="R106" s="12">
        <f>Inputs!$E$53/2</f>
        <v>0.04</v>
      </c>
      <c r="S106" s="12">
        <f>Inputs!$E$53/2</f>
        <v>0.04</v>
      </c>
      <c r="T106" s="12">
        <f>Inputs!$E$53/2</f>
        <v>0.04</v>
      </c>
      <c r="U106" s="12">
        <f>Inputs!$E$53/2</f>
        <v>0.04</v>
      </c>
      <c r="V106" s="12">
        <f>Inputs!$E$53/2</f>
        <v>0.04</v>
      </c>
      <c r="W106" s="12">
        <f>Inputs!$E$53/2</f>
        <v>0.04</v>
      </c>
      <c r="X106" s="12">
        <f>Inputs!$E$53/2</f>
        <v>0.04</v>
      </c>
      <c r="Y106" s="12">
        <f>Inputs!$E$53/2</f>
        <v>0.04</v>
      </c>
      <c r="Z106" s="12">
        <f>Inputs!$E$53/2</f>
        <v>0.04</v>
      </c>
      <c r="AA106" s="12">
        <f>Inputs!$E$53/2</f>
        <v>0.04</v>
      </c>
      <c r="AB106" s="12">
        <f>Inputs!$E$53/2</f>
        <v>0.04</v>
      </c>
      <c r="AC106" s="12">
        <f>Inputs!$E$53/2</f>
        <v>0.04</v>
      </c>
      <c r="AD106" s="12">
        <f>Inputs!$E$53/2</f>
        <v>0.04</v>
      </c>
      <c r="AE106" s="12">
        <f>Inputs!$E$53/2</f>
        <v>0.04</v>
      </c>
      <c r="AF106" s="12">
        <f>Inputs!$E$53/2</f>
        <v>0.04</v>
      </c>
      <c r="AG106" s="12">
        <f>Inputs!$E$53/2</f>
        <v>0.04</v>
      </c>
      <c r="AH106" s="12">
        <f>Inputs!$E$53/2</f>
        <v>0.04</v>
      </c>
      <c r="AI106" s="12">
        <f>Inputs!$E$53/2</f>
        <v>0.04</v>
      </c>
      <c r="AJ106" s="12">
        <f>Inputs!$E$53/2</f>
        <v>0.04</v>
      </c>
      <c r="AK106" s="12">
        <f>Inputs!$E$53/2</f>
        <v>0.04</v>
      </c>
      <c r="AL106" s="12">
        <f>Inputs!$E$53/2</f>
        <v>0.04</v>
      </c>
      <c r="AM106" s="12">
        <f>Inputs!$E$53/2</f>
        <v>0.04</v>
      </c>
      <c r="AN106" s="12">
        <f>Inputs!$E$53/2</f>
        <v>0.04</v>
      </c>
      <c r="AO106" s="12">
        <f>Inputs!$E$53/2</f>
        <v>0.04</v>
      </c>
      <c r="AP106" s="12">
        <f>Inputs!$E$53/2</f>
        <v>0.04</v>
      </c>
      <c r="AQ106" s="12">
        <f>Inputs!$E$53/2</f>
        <v>0.04</v>
      </c>
      <c r="AR106" s="12">
        <f>Inputs!$E$53/2</f>
        <v>0.04</v>
      </c>
      <c r="AS106" s="12">
        <f>Inputs!$E$53/2</f>
        <v>0.04</v>
      </c>
      <c r="AT106" s="12">
        <f>Inputs!$E$53/2</f>
        <v>0.04</v>
      </c>
      <c r="AU106" s="12">
        <f>Inputs!$E$53/2</f>
        <v>0.04</v>
      </c>
      <c r="AV106" s="12">
        <f>Inputs!$E$53/2</f>
        <v>0.04</v>
      </c>
      <c r="AW106" s="12">
        <f>Inputs!$E$53/2</f>
        <v>0.04</v>
      </c>
      <c r="AX106" s="12">
        <f>Inputs!$E$53/2</f>
        <v>0.04</v>
      </c>
      <c r="AY106" s="12">
        <f>Inputs!$E$53/2</f>
        <v>0.04</v>
      </c>
      <c r="AZ106" s="12">
        <f>Inputs!$E$53/2</f>
        <v>0.04</v>
      </c>
      <c r="BA106" s="12">
        <f>Inputs!$E$53/2</f>
        <v>0.04</v>
      </c>
      <c r="BB106" s="12">
        <f>Inputs!$E$53/2</f>
        <v>0.04</v>
      </c>
      <c r="BC106" s="12">
        <f>Inputs!$E$53/2</f>
        <v>0.04</v>
      </c>
      <c r="BD106" s="12">
        <f>Inputs!$E$53/2</f>
        <v>0.04</v>
      </c>
      <c r="BE106" s="12">
        <f>Inputs!$E$53/2</f>
        <v>0.04</v>
      </c>
      <c r="BF106" s="12">
        <f>Inputs!$E$53/2</f>
        <v>0.04</v>
      </c>
      <c r="BG106" s="12">
        <f>Inputs!$E$53/2</f>
        <v>0.04</v>
      </c>
      <c r="BH106" s="12">
        <f>Inputs!$E$53/2</f>
        <v>0.04</v>
      </c>
      <c r="BI106" s="12">
        <f>Inputs!$E$53/2</f>
        <v>0.04</v>
      </c>
      <c r="BJ106" s="12">
        <f>Inputs!$E$53/2</f>
        <v>0.04</v>
      </c>
      <c r="BK106" s="12">
        <f>Inputs!$E$53/2</f>
        <v>0.04</v>
      </c>
      <c r="BL106" s="12">
        <f>Inputs!$E$53/2</f>
        <v>0.04</v>
      </c>
    </row>
    <row r="107" spans="1:64" x14ac:dyDescent="0.3">
      <c r="A107" s="6"/>
      <c r="B107" s="6" t="s">
        <v>2</v>
      </c>
      <c r="C107" s="13" t="s">
        <v>22</v>
      </c>
      <c r="D107" s="457">
        <f ca="1">SUM(E107:BL107)</f>
        <v>9.2617535355155383</v>
      </c>
      <c r="E107" s="20">
        <f t="shared" ref="E107:AJ107" ca="1" si="112">AVERAGE(E101,E104)*E106*(1-E9)</f>
        <v>0</v>
      </c>
      <c r="F107" s="20">
        <f t="shared" ca="1" si="112"/>
        <v>0</v>
      </c>
      <c r="G107" s="20">
        <f t="shared" ca="1" si="112"/>
        <v>0.81708060424584306</v>
      </c>
      <c r="H107" s="20">
        <f t="shared" ca="1" si="112"/>
        <v>3.0153630616808118</v>
      </c>
      <c r="I107" s="20">
        <f t="shared" ca="1" si="112"/>
        <v>5.4293098695888844</v>
      </c>
      <c r="J107" s="20">
        <f t="shared" ca="1" si="112"/>
        <v>0</v>
      </c>
      <c r="K107" s="20">
        <f t="shared" ca="1" si="112"/>
        <v>0</v>
      </c>
      <c r="L107" s="20">
        <f t="shared" ca="1" si="112"/>
        <v>0</v>
      </c>
      <c r="M107" s="20">
        <f t="shared" ca="1" si="112"/>
        <v>0</v>
      </c>
      <c r="N107" s="20">
        <f t="shared" ca="1" si="112"/>
        <v>0</v>
      </c>
      <c r="O107" s="20">
        <f t="shared" ca="1" si="112"/>
        <v>0</v>
      </c>
      <c r="P107" s="20">
        <f t="shared" ca="1" si="112"/>
        <v>0</v>
      </c>
      <c r="Q107" s="20">
        <f t="shared" ca="1" si="112"/>
        <v>0</v>
      </c>
      <c r="R107" s="20">
        <f t="shared" ca="1" si="112"/>
        <v>0</v>
      </c>
      <c r="S107" s="20">
        <f t="shared" ca="1" si="112"/>
        <v>0</v>
      </c>
      <c r="T107" s="20">
        <f t="shared" ca="1" si="112"/>
        <v>0</v>
      </c>
      <c r="U107" s="20">
        <f t="shared" ca="1" si="112"/>
        <v>0</v>
      </c>
      <c r="V107" s="20">
        <f t="shared" ca="1" si="112"/>
        <v>0</v>
      </c>
      <c r="W107" s="20">
        <f t="shared" ca="1" si="112"/>
        <v>0</v>
      </c>
      <c r="X107" s="20">
        <f t="shared" ca="1" si="112"/>
        <v>0</v>
      </c>
      <c r="Y107" s="20">
        <f t="shared" ca="1" si="112"/>
        <v>0</v>
      </c>
      <c r="Z107" s="20">
        <f t="shared" ca="1" si="112"/>
        <v>0</v>
      </c>
      <c r="AA107" s="20">
        <f t="shared" ca="1" si="112"/>
        <v>0</v>
      </c>
      <c r="AB107" s="20">
        <f t="shared" ca="1" si="112"/>
        <v>0</v>
      </c>
      <c r="AC107" s="20">
        <f t="shared" ca="1" si="112"/>
        <v>0</v>
      </c>
      <c r="AD107" s="20">
        <f t="shared" ca="1" si="112"/>
        <v>0</v>
      </c>
      <c r="AE107" s="20">
        <f t="shared" ca="1" si="112"/>
        <v>0</v>
      </c>
      <c r="AF107" s="20">
        <f t="shared" ca="1" si="112"/>
        <v>0</v>
      </c>
      <c r="AG107" s="20">
        <f t="shared" ca="1" si="112"/>
        <v>0</v>
      </c>
      <c r="AH107" s="20">
        <f t="shared" ca="1" si="112"/>
        <v>0</v>
      </c>
      <c r="AI107" s="20">
        <f t="shared" ca="1" si="112"/>
        <v>0</v>
      </c>
      <c r="AJ107" s="20">
        <f t="shared" ca="1" si="112"/>
        <v>0</v>
      </c>
      <c r="AK107" s="20">
        <f t="shared" ref="AK107:BI107" ca="1" si="113">AVERAGE(AK101,AK104)*AK106*(1-AK9)</f>
        <v>0</v>
      </c>
      <c r="AL107" s="20">
        <f t="shared" ca="1" si="113"/>
        <v>0</v>
      </c>
      <c r="AM107" s="20">
        <f t="shared" ca="1" si="113"/>
        <v>0</v>
      </c>
      <c r="AN107" s="20">
        <f t="shared" ca="1" si="113"/>
        <v>0</v>
      </c>
      <c r="AO107" s="20">
        <f t="shared" ca="1" si="113"/>
        <v>0</v>
      </c>
      <c r="AP107" s="20">
        <f t="shared" ca="1" si="113"/>
        <v>0</v>
      </c>
      <c r="AQ107" s="20">
        <f t="shared" ca="1" si="113"/>
        <v>0</v>
      </c>
      <c r="AR107" s="20">
        <f t="shared" ca="1" si="113"/>
        <v>0</v>
      </c>
      <c r="AS107" s="20">
        <f t="shared" ca="1" si="113"/>
        <v>0</v>
      </c>
      <c r="AT107" s="20">
        <f t="shared" ca="1" si="113"/>
        <v>0</v>
      </c>
      <c r="AU107" s="20">
        <f t="shared" ca="1" si="113"/>
        <v>0</v>
      </c>
      <c r="AV107" s="20">
        <f t="shared" ca="1" si="113"/>
        <v>0</v>
      </c>
      <c r="AW107" s="20">
        <f t="shared" ca="1" si="113"/>
        <v>0</v>
      </c>
      <c r="AX107" s="20">
        <f t="shared" ca="1" si="113"/>
        <v>0</v>
      </c>
      <c r="AY107" s="20">
        <f t="shared" ca="1" si="113"/>
        <v>0</v>
      </c>
      <c r="AZ107" s="20">
        <f t="shared" ca="1" si="113"/>
        <v>0</v>
      </c>
      <c r="BA107" s="20">
        <f t="shared" ca="1" si="113"/>
        <v>0</v>
      </c>
      <c r="BB107" s="20">
        <f t="shared" ca="1" si="113"/>
        <v>0</v>
      </c>
      <c r="BC107" s="20">
        <f t="shared" ca="1" si="113"/>
        <v>0</v>
      </c>
      <c r="BD107" s="20">
        <f t="shared" ca="1" si="113"/>
        <v>0</v>
      </c>
      <c r="BE107" s="20">
        <f t="shared" ca="1" si="113"/>
        <v>0</v>
      </c>
      <c r="BF107" s="20">
        <f t="shared" ca="1" si="113"/>
        <v>0</v>
      </c>
      <c r="BG107" s="20">
        <f t="shared" ca="1" si="113"/>
        <v>0</v>
      </c>
      <c r="BH107" s="20">
        <f t="shared" ca="1" si="113"/>
        <v>0</v>
      </c>
      <c r="BI107" s="20">
        <f t="shared" ca="1" si="113"/>
        <v>0</v>
      </c>
      <c r="BJ107" s="20">
        <f t="shared" ref="BJ107:BL107" ca="1" si="114">AVERAGE(BJ101,BJ104)*BJ106*(1-BJ9)</f>
        <v>0</v>
      </c>
      <c r="BK107" s="20">
        <f t="shared" ca="1" si="114"/>
        <v>0</v>
      </c>
      <c r="BL107" s="20">
        <f t="shared" ca="1" si="114"/>
        <v>0</v>
      </c>
    </row>
    <row r="108" spans="1:64" x14ac:dyDescent="0.3">
      <c r="A108" s="6"/>
      <c r="B108" s="6" t="s">
        <v>174</v>
      </c>
      <c r="C108" s="13" t="s">
        <v>22</v>
      </c>
      <c r="D108" s="457">
        <f ca="1">SUM(E108:BL108)</f>
        <v>109.85493201323308</v>
      </c>
      <c r="E108" s="20">
        <f t="shared" ref="E108:AJ108" ca="1" si="115">AVERAGE(E101,E104)*E106*E9</f>
        <v>0</v>
      </c>
      <c r="F108" s="20">
        <f t="shared" ca="1" si="115"/>
        <v>0</v>
      </c>
      <c r="G108" s="20">
        <f t="shared" ca="1" si="115"/>
        <v>0</v>
      </c>
      <c r="H108" s="20">
        <f t="shared" ca="1" si="115"/>
        <v>0</v>
      </c>
      <c r="I108" s="20">
        <f t="shared" ca="1" si="115"/>
        <v>0</v>
      </c>
      <c r="J108" s="20">
        <f t="shared" ca="1" si="115"/>
        <v>6.4620548243078302</v>
      </c>
      <c r="K108" s="20">
        <f t="shared" ca="1" si="115"/>
        <v>6.4620548243078302</v>
      </c>
      <c r="L108" s="20">
        <f t="shared" ca="1" si="115"/>
        <v>6.3543539105693663</v>
      </c>
      <c r="M108" s="20">
        <f t="shared" ca="1" si="115"/>
        <v>6.1389520830924393</v>
      </c>
      <c r="N108" s="20">
        <f t="shared" ca="1" si="115"/>
        <v>5.9235502556155106</v>
      </c>
      <c r="O108" s="20">
        <f t="shared" ca="1" si="115"/>
        <v>5.7081484281385828</v>
      </c>
      <c r="P108" s="20">
        <f t="shared" ca="1" si="115"/>
        <v>5.4927466006616541</v>
      </c>
      <c r="Q108" s="20">
        <f t="shared" ca="1" si="115"/>
        <v>5.2773447731847263</v>
      </c>
      <c r="R108" s="20">
        <f t="shared" ca="1" si="115"/>
        <v>5.0619429457077976</v>
      </c>
      <c r="S108" s="20">
        <f t="shared" ca="1" si="115"/>
        <v>4.8465411182308706</v>
      </c>
      <c r="T108" s="20">
        <f t="shared" ca="1" si="115"/>
        <v>4.6311392907539428</v>
      </c>
      <c r="U108" s="20">
        <f t="shared" ca="1" si="115"/>
        <v>4.4157374632770159</v>
      </c>
      <c r="V108" s="20">
        <f t="shared" ca="1" si="115"/>
        <v>4.2003356358000872</v>
      </c>
      <c r="W108" s="20">
        <f t="shared" ca="1" si="115"/>
        <v>3.9849338083231602</v>
      </c>
      <c r="X108" s="20">
        <f t="shared" ca="1" si="115"/>
        <v>3.769531980846232</v>
      </c>
      <c r="Y108" s="20">
        <f t="shared" ca="1" si="115"/>
        <v>3.5541301533693046</v>
      </c>
      <c r="Z108" s="20">
        <f t="shared" ca="1" si="115"/>
        <v>3.3387283258923763</v>
      </c>
      <c r="AA108" s="20">
        <f t="shared" ca="1" si="115"/>
        <v>3.1233264984154494</v>
      </c>
      <c r="AB108" s="20">
        <f t="shared" ca="1" si="115"/>
        <v>2.9079246709385211</v>
      </c>
      <c r="AC108" s="20">
        <f t="shared" ca="1" si="115"/>
        <v>2.6925228434615942</v>
      </c>
      <c r="AD108" s="20">
        <f t="shared" ca="1" si="115"/>
        <v>2.4771210159846659</v>
      </c>
      <c r="AE108" s="20">
        <f t="shared" ca="1" si="115"/>
        <v>2.2617191885077386</v>
      </c>
      <c r="AF108" s="20">
        <f t="shared" ca="1" si="115"/>
        <v>2.0463173610308107</v>
      </c>
      <c r="AG108" s="20">
        <f t="shared" ca="1" si="115"/>
        <v>1.8309155335538829</v>
      </c>
      <c r="AH108" s="20">
        <f t="shared" ca="1" si="115"/>
        <v>1.6155137060769553</v>
      </c>
      <c r="AI108" s="20">
        <f t="shared" ca="1" si="115"/>
        <v>1.4001118786000277</v>
      </c>
      <c r="AJ108" s="20">
        <f t="shared" ca="1" si="115"/>
        <v>1.1847100511230999</v>
      </c>
      <c r="AK108" s="20">
        <f t="shared" ref="AK108:BI108" ca="1" si="116">AVERAGE(AK101,AK104)*AK106*AK9</f>
        <v>0.96930822364617231</v>
      </c>
      <c r="AL108" s="20">
        <f t="shared" ca="1" si="116"/>
        <v>0.7539063961692446</v>
      </c>
      <c r="AM108" s="20">
        <f t="shared" ca="1" si="116"/>
        <v>0.53850456869231689</v>
      </c>
      <c r="AN108" s="20">
        <f t="shared" ca="1" si="116"/>
        <v>0.32310274121538923</v>
      </c>
      <c r="AO108" s="20">
        <f t="shared" ca="1" si="116"/>
        <v>0.1077009137384627</v>
      </c>
      <c r="AP108" s="20">
        <f t="shared" ca="1" si="116"/>
        <v>0</v>
      </c>
      <c r="AQ108" s="20">
        <f t="shared" ca="1" si="116"/>
        <v>0</v>
      </c>
      <c r="AR108" s="20">
        <f t="shared" ca="1" si="116"/>
        <v>0</v>
      </c>
      <c r="AS108" s="20">
        <f t="shared" ca="1" si="116"/>
        <v>0</v>
      </c>
      <c r="AT108" s="20">
        <f t="shared" ca="1" si="116"/>
        <v>0</v>
      </c>
      <c r="AU108" s="20">
        <f t="shared" ca="1" si="116"/>
        <v>0</v>
      </c>
      <c r="AV108" s="20">
        <f t="shared" ca="1" si="116"/>
        <v>0</v>
      </c>
      <c r="AW108" s="20">
        <f t="shared" ca="1" si="116"/>
        <v>0</v>
      </c>
      <c r="AX108" s="20">
        <f t="shared" ca="1" si="116"/>
        <v>0</v>
      </c>
      <c r="AY108" s="20">
        <f t="shared" ca="1" si="116"/>
        <v>0</v>
      </c>
      <c r="AZ108" s="20">
        <f t="shared" ca="1" si="116"/>
        <v>0</v>
      </c>
      <c r="BA108" s="20">
        <f t="shared" ca="1" si="116"/>
        <v>0</v>
      </c>
      <c r="BB108" s="20">
        <f t="shared" ca="1" si="116"/>
        <v>0</v>
      </c>
      <c r="BC108" s="20">
        <f t="shared" ca="1" si="116"/>
        <v>0</v>
      </c>
      <c r="BD108" s="20">
        <f t="shared" ca="1" si="116"/>
        <v>0</v>
      </c>
      <c r="BE108" s="20">
        <f t="shared" ca="1" si="116"/>
        <v>0</v>
      </c>
      <c r="BF108" s="20">
        <f t="shared" ca="1" si="116"/>
        <v>0</v>
      </c>
      <c r="BG108" s="20">
        <f t="shared" ca="1" si="116"/>
        <v>0</v>
      </c>
      <c r="BH108" s="20">
        <f t="shared" ca="1" si="116"/>
        <v>0</v>
      </c>
      <c r="BI108" s="20">
        <f t="shared" ca="1" si="116"/>
        <v>0</v>
      </c>
      <c r="BJ108" s="20">
        <f t="shared" ref="BJ108:BL108" ca="1" si="117">AVERAGE(BJ101,BJ104)*BJ106*BJ9</f>
        <v>0</v>
      </c>
      <c r="BK108" s="20">
        <f t="shared" ca="1" si="117"/>
        <v>0</v>
      </c>
      <c r="BL108" s="20">
        <f t="shared" ca="1" si="117"/>
        <v>0</v>
      </c>
    </row>
    <row r="109" spans="1:64" x14ac:dyDescent="0.3">
      <c r="A109" s="3"/>
      <c r="B109" s="6"/>
      <c r="C109" s="18"/>
    </row>
    <row r="110" spans="1:64" x14ac:dyDescent="0.3">
      <c r="A110" s="105" t="s">
        <v>207</v>
      </c>
      <c r="B110" s="104"/>
      <c r="C110" s="103"/>
      <c r="D110" s="101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</row>
    <row r="111" spans="1:64" x14ac:dyDescent="0.3">
      <c r="A111" s="6"/>
      <c r="B111" s="6" t="s">
        <v>178</v>
      </c>
      <c r="C111" s="13" t="s">
        <v>22</v>
      </c>
      <c r="D111" s="76"/>
      <c r="E111" s="106">
        <f t="shared" ref="E111:AJ111" si="118">D114</f>
        <v>0</v>
      </c>
      <c r="F111" s="106">
        <f t="shared" ca="1" si="118"/>
        <v>0</v>
      </c>
      <c r="G111" s="106">
        <f t="shared" ca="1" si="118"/>
        <v>0</v>
      </c>
      <c r="H111" s="106">
        <f t="shared" ca="1" si="118"/>
        <v>0</v>
      </c>
      <c r="I111" s="106">
        <f t="shared" ca="1" si="118"/>
        <v>0</v>
      </c>
      <c r="J111" s="106">
        <f t="shared" ca="1" si="118"/>
        <v>0</v>
      </c>
      <c r="K111" s="106">
        <f t="shared" ca="1" si="118"/>
        <v>0</v>
      </c>
      <c r="L111" s="106">
        <f t="shared" ca="1" si="118"/>
        <v>0</v>
      </c>
      <c r="M111" s="106">
        <f t="shared" ca="1" si="118"/>
        <v>0</v>
      </c>
      <c r="N111" s="106">
        <f t="shared" ca="1" si="118"/>
        <v>0</v>
      </c>
      <c r="O111" s="106">
        <f t="shared" ca="1" si="118"/>
        <v>0</v>
      </c>
      <c r="P111" s="106">
        <f t="shared" ca="1" si="118"/>
        <v>0</v>
      </c>
      <c r="Q111" s="106">
        <f t="shared" ca="1" si="118"/>
        <v>0</v>
      </c>
      <c r="R111" s="106">
        <f t="shared" ca="1" si="118"/>
        <v>0</v>
      </c>
      <c r="S111" s="106">
        <f t="shared" ca="1" si="118"/>
        <v>0</v>
      </c>
      <c r="T111" s="106">
        <f t="shared" ca="1" si="118"/>
        <v>0</v>
      </c>
      <c r="U111" s="106">
        <f t="shared" ca="1" si="118"/>
        <v>0</v>
      </c>
      <c r="V111" s="106">
        <f t="shared" ca="1" si="118"/>
        <v>0</v>
      </c>
      <c r="W111" s="106">
        <f t="shared" ca="1" si="118"/>
        <v>0</v>
      </c>
      <c r="X111" s="106">
        <f t="shared" ca="1" si="118"/>
        <v>0</v>
      </c>
      <c r="Y111" s="106">
        <f t="shared" ca="1" si="118"/>
        <v>0</v>
      </c>
      <c r="Z111" s="106">
        <f t="shared" ca="1" si="118"/>
        <v>0</v>
      </c>
      <c r="AA111" s="106">
        <f t="shared" ca="1" si="118"/>
        <v>0</v>
      </c>
      <c r="AB111" s="106">
        <f t="shared" ca="1" si="118"/>
        <v>0</v>
      </c>
      <c r="AC111" s="106">
        <f t="shared" ca="1" si="118"/>
        <v>0</v>
      </c>
      <c r="AD111" s="106">
        <f t="shared" ca="1" si="118"/>
        <v>0</v>
      </c>
      <c r="AE111" s="106">
        <f t="shared" ca="1" si="118"/>
        <v>0</v>
      </c>
      <c r="AF111" s="106">
        <f t="shared" ca="1" si="118"/>
        <v>0</v>
      </c>
      <c r="AG111" s="106">
        <f t="shared" ca="1" si="118"/>
        <v>0</v>
      </c>
      <c r="AH111" s="106">
        <f t="shared" ca="1" si="118"/>
        <v>0</v>
      </c>
      <c r="AI111" s="106">
        <f t="shared" ca="1" si="118"/>
        <v>0</v>
      </c>
      <c r="AJ111" s="106">
        <f t="shared" ca="1" si="118"/>
        <v>0</v>
      </c>
      <c r="AK111" s="106">
        <f t="shared" ref="AK111:BI111" ca="1" si="119">AJ114</f>
        <v>0</v>
      </c>
      <c r="AL111" s="106">
        <f t="shared" ca="1" si="119"/>
        <v>0</v>
      </c>
      <c r="AM111" s="106">
        <f t="shared" ca="1" si="119"/>
        <v>0</v>
      </c>
      <c r="AN111" s="106">
        <f t="shared" ca="1" si="119"/>
        <v>0</v>
      </c>
      <c r="AO111" s="106">
        <f t="shared" ca="1" si="119"/>
        <v>0</v>
      </c>
      <c r="AP111" s="106">
        <f t="shared" ca="1" si="119"/>
        <v>0</v>
      </c>
      <c r="AQ111" s="106">
        <f t="shared" ca="1" si="119"/>
        <v>0</v>
      </c>
      <c r="AR111" s="106">
        <f t="shared" ca="1" si="119"/>
        <v>0</v>
      </c>
      <c r="AS111" s="106">
        <f t="shared" ca="1" si="119"/>
        <v>0</v>
      </c>
      <c r="AT111" s="106">
        <f t="shared" ca="1" si="119"/>
        <v>0</v>
      </c>
      <c r="AU111" s="106">
        <f t="shared" ca="1" si="119"/>
        <v>0</v>
      </c>
      <c r="AV111" s="106">
        <f t="shared" ca="1" si="119"/>
        <v>0</v>
      </c>
      <c r="AW111" s="106">
        <f t="shared" ca="1" si="119"/>
        <v>0</v>
      </c>
      <c r="AX111" s="106">
        <f t="shared" ca="1" si="119"/>
        <v>0</v>
      </c>
      <c r="AY111" s="106">
        <f t="shared" ca="1" si="119"/>
        <v>0</v>
      </c>
      <c r="AZ111" s="106">
        <f t="shared" ca="1" si="119"/>
        <v>0</v>
      </c>
      <c r="BA111" s="106">
        <f t="shared" ca="1" si="119"/>
        <v>0</v>
      </c>
      <c r="BB111" s="106">
        <f t="shared" ca="1" si="119"/>
        <v>0</v>
      </c>
      <c r="BC111" s="106">
        <f t="shared" ca="1" si="119"/>
        <v>0</v>
      </c>
      <c r="BD111" s="106">
        <f t="shared" ca="1" si="119"/>
        <v>0</v>
      </c>
      <c r="BE111" s="106">
        <f t="shared" ca="1" si="119"/>
        <v>0</v>
      </c>
      <c r="BF111" s="106">
        <f t="shared" ca="1" si="119"/>
        <v>0</v>
      </c>
      <c r="BG111" s="106">
        <f t="shared" ca="1" si="119"/>
        <v>0</v>
      </c>
      <c r="BH111" s="106">
        <f t="shared" ca="1" si="119"/>
        <v>0</v>
      </c>
      <c r="BI111" s="106">
        <f t="shared" ca="1" si="119"/>
        <v>0</v>
      </c>
      <c r="BJ111" s="106">
        <f t="shared" ref="BJ111" ca="1" si="120">BI114</f>
        <v>0</v>
      </c>
      <c r="BK111" s="106">
        <f t="shared" ref="BK111" ca="1" si="121">BJ114</f>
        <v>0</v>
      </c>
      <c r="BL111" s="106">
        <f t="shared" ref="BL111" ca="1" si="122">BK114</f>
        <v>0</v>
      </c>
    </row>
    <row r="112" spans="1:64" x14ac:dyDescent="0.3">
      <c r="A112" s="6"/>
      <c r="B112" s="6" t="s">
        <v>177</v>
      </c>
      <c r="C112" s="13" t="s">
        <v>22</v>
      </c>
      <c r="D112" s="457">
        <f ca="1">SUM(E112:BL112)</f>
        <v>0</v>
      </c>
      <c r="E112" s="113">
        <f t="shared" ref="E112:AJ112" ca="1" si="123">E66</f>
        <v>0</v>
      </c>
      <c r="F112" s="113">
        <f t="shared" ca="1" si="123"/>
        <v>0</v>
      </c>
      <c r="G112" s="113">
        <f t="shared" ca="1" si="123"/>
        <v>0</v>
      </c>
      <c r="H112" s="113">
        <f t="shared" ca="1" si="123"/>
        <v>0</v>
      </c>
      <c r="I112" s="113">
        <f t="shared" ca="1" si="123"/>
        <v>0</v>
      </c>
      <c r="J112" s="113">
        <f t="shared" ca="1" si="123"/>
        <v>0</v>
      </c>
      <c r="K112" s="113">
        <f t="shared" ca="1" si="123"/>
        <v>0</v>
      </c>
      <c r="L112" s="113">
        <f t="shared" ca="1" si="123"/>
        <v>0</v>
      </c>
      <c r="M112" s="113">
        <f t="shared" ca="1" si="123"/>
        <v>0</v>
      </c>
      <c r="N112" s="113">
        <f t="shared" ca="1" si="123"/>
        <v>0</v>
      </c>
      <c r="O112" s="113">
        <f t="shared" ca="1" si="123"/>
        <v>0</v>
      </c>
      <c r="P112" s="113">
        <f t="shared" ca="1" si="123"/>
        <v>0</v>
      </c>
      <c r="Q112" s="113">
        <f t="shared" ca="1" si="123"/>
        <v>0</v>
      </c>
      <c r="R112" s="113">
        <f t="shared" ca="1" si="123"/>
        <v>0</v>
      </c>
      <c r="S112" s="113">
        <f t="shared" ca="1" si="123"/>
        <v>0</v>
      </c>
      <c r="T112" s="113">
        <f t="shared" ca="1" si="123"/>
        <v>0</v>
      </c>
      <c r="U112" s="113">
        <f t="shared" ca="1" si="123"/>
        <v>0</v>
      </c>
      <c r="V112" s="113">
        <f t="shared" ca="1" si="123"/>
        <v>0</v>
      </c>
      <c r="W112" s="113">
        <f t="shared" ca="1" si="123"/>
        <v>0</v>
      </c>
      <c r="X112" s="113">
        <f t="shared" ca="1" si="123"/>
        <v>0</v>
      </c>
      <c r="Y112" s="113">
        <f t="shared" ca="1" si="123"/>
        <v>0</v>
      </c>
      <c r="Z112" s="113">
        <f t="shared" ca="1" si="123"/>
        <v>0</v>
      </c>
      <c r="AA112" s="113">
        <f t="shared" ca="1" si="123"/>
        <v>0</v>
      </c>
      <c r="AB112" s="113">
        <f t="shared" ca="1" si="123"/>
        <v>0</v>
      </c>
      <c r="AC112" s="113">
        <f t="shared" ca="1" si="123"/>
        <v>0</v>
      </c>
      <c r="AD112" s="113">
        <f t="shared" ca="1" si="123"/>
        <v>0</v>
      </c>
      <c r="AE112" s="113">
        <f t="shared" ca="1" si="123"/>
        <v>0</v>
      </c>
      <c r="AF112" s="113">
        <f t="shared" ca="1" si="123"/>
        <v>0</v>
      </c>
      <c r="AG112" s="113">
        <f t="shared" ca="1" si="123"/>
        <v>0</v>
      </c>
      <c r="AH112" s="113">
        <f t="shared" ca="1" si="123"/>
        <v>0</v>
      </c>
      <c r="AI112" s="113">
        <f t="shared" ca="1" si="123"/>
        <v>0</v>
      </c>
      <c r="AJ112" s="113">
        <f t="shared" ca="1" si="123"/>
        <v>0</v>
      </c>
      <c r="AK112" s="113">
        <f t="shared" ref="AK112:BI112" ca="1" si="124">AK66</f>
        <v>0</v>
      </c>
      <c r="AL112" s="113">
        <f t="shared" ca="1" si="124"/>
        <v>0</v>
      </c>
      <c r="AM112" s="113">
        <f t="shared" ca="1" si="124"/>
        <v>0</v>
      </c>
      <c r="AN112" s="113">
        <f t="shared" ca="1" si="124"/>
        <v>0</v>
      </c>
      <c r="AO112" s="113">
        <f t="shared" ca="1" si="124"/>
        <v>0</v>
      </c>
      <c r="AP112" s="113">
        <f t="shared" ca="1" si="124"/>
        <v>0</v>
      </c>
      <c r="AQ112" s="113">
        <f t="shared" ca="1" si="124"/>
        <v>0</v>
      </c>
      <c r="AR112" s="113">
        <f t="shared" ca="1" si="124"/>
        <v>0</v>
      </c>
      <c r="AS112" s="113">
        <f t="shared" ca="1" si="124"/>
        <v>0</v>
      </c>
      <c r="AT112" s="113">
        <f t="shared" ca="1" si="124"/>
        <v>0</v>
      </c>
      <c r="AU112" s="113">
        <f t="shared" ca="1" si="124"/>
        <v>0</v>
      </c>
      <c r="AV112" s="113">
        <f t="shared" ca="1" si="124"/>
        <v>0</v>
      </c>
      <c r="AW112" s="113">
        <f t="shared" ca="1" si="124"/>
        <v>0</v>
      </c>
      <c r="AX112" s="113">
        <f t="shared" ca="1" si="124"/>
        <v>0</v>
      </c>
      <c r="AY112" s="113">
        <f t="shared" ca="1" si="124"/>
        <v>0</v>
      </c>
      <c r="AZ112" s="113">
        <f t="shared" ca="1" si="124"/>
        <v>0</v>
      </c>
      <c r="BA112" s="113">
        <f t="shared" ca="1" si="124"/>
        <v>0</v>
      </c>
      <c r="BB112" s="113">
        <f t="shared" ca="1" si="124"/>
        <v>0</v>
      </c>
      <c r="BC112" s="113">
        <f t="shared" ca="1" si="124"/>
        <v>0</v>
      </c>
      <c r="BD112" s="113">
        <f t="shared" ca="1" si="124"/>
        <v>0</v>
      </c>
      <c r="BE112" s="113">
        <f t="shared" ca="1" si="124"/>
        <v>0</v>
      </c>
      <c r="BF112" s="113">
        <f t="shared" ca="1" si="124"/>
        <v>0</v>
      </c>
      <c r="BG112" s="113">
        <f t="shared" ca="1" si="124"/>
        <v>0</v>
      </c>
      <c r="BH112" s="113">
        <f t="shared" ca="1" si="124"/>
        <v>0</v>
      </c>
      <c r="BI112" s="113">
        <f t="shared" ca="1" si="124"/>
        <v>0</v>
      </c>
      <c r="BJ112" s="113">
        <f t="shared" ref="BJ112:BL112" ca="1" si="125">BJ66</f>
        <v>0</v>
      </c>
      <c r="BK112" s="113">
        <f t="shared" ca="1" si="125"/>
        <v>0</v>
      </c>
      <c r="BL112" s="113">
        <f t="shared" ca="1" si="125"/>
        <v>0</v>
      </c>
    </row>
    <row r="113" spans="1:64" x14ac:dyDescent="0.3">
      <c r="A113" s="6"/>
      <c r="B113" s="6" t="s">
        <v>176</v>
      </c>
      <c r="C113" s="13" t="s">
        <v>22</v>
      </c>
      <c r="D113" s="76"/>
      <c r="E113" s="106">
        <f>IF(E$10/2&gt;Inputs!$E$56,MIN(E111+E112,$D$112/(Inputs!$E$57*2)),0)</f>
        <v>0</v>
      </c>
      <c r="F113" s="106">
        <f>IF(F$10/2&gt;Inputs!$E$56,MIN(F111+F112,$D$112/(Inputs!$E$57*2)),0)</f>
        <v>0</v>
      </c>
      <c r="G113" s="106">
        <f>IF(G$10/2&gt;Inputs!$E$56,MIN(G111+G112,$D$112/(Inputs!$E$57*2)),0)</f>
        <v>0</v>
      </c>
      <c r="H113" s="106">
        <f>IF(H$10/2&gt;Inputs!$E$56,MIN(H111+H112,$D$112/(Inputs!$E$57*2)),0)</f>
        <v>0</v>
      </c>
      <c r="I113" s="106">
        <f>IF(I$10/2&gt;Inputs!$E$56,MIN(I111+I112,$D$112/(Inputs!$E$57*2)),0)</f>
        <v>0</v>
      </c>
      <c r="J113" s="106">
        <f>IF(J$10/2&gt;Inputs!$E$56,MIN(J111+J112,$D$112/(Inputs!$E$57*2)),0)</f>
        <v>0</v>
      </c>
      <c r="K113" s="106">
        <f>IF(K$10/2&gt;Inputs!$E$56,MIN(K111+K112,$D$112/(Inputs!$E$57*2)),0)</f>
        <v>0</v>
      </c>
      <c r="L113" s="106">
        <f ca="1">IF(L$10/2&gt;Inputs!$E$56,MIN(L111+L112,$D$112/(Inputs!$E$57*2)),0)</f>
        <v>0</v>
      </c>
      <c r="M113" s="106">
        <f ca="1">IF(M$10/2&gt;Inputs!$E$56,MIN(M111+M112,$D$112/(Inputs!$E$57*2)),0)</f>
        <v>0</v>
      </c>
      <c r="N113" s="106">
        <f ca="1">IF(N$10/2&gt;Inputs!$E$56,MIN(N111+N112,$D$112/(Inputs!$E$57*2)),0)</f>
        <v>0</v>
      </c>
      <c r="O113" s="106">
        <f ca="1">IF(O$10/2&gt;Inputs!$E$56,MIN(O111+O112,$D$112/(Inputs!$E$57*2)),0)</f>
        <v>0</v>
      </c>
      <c r="P113" s="106">
        <f ca="1">IF(P$10/2&gt;Inputs!$E$56,MIN(P111+P112,$D$112/(Inputs!$E$57*2)),0)</f>
        <v>0</v>
      </c>
      <c r="Q113" s="106">
        <f ca="1">IF(Q$10/2&gt;Inputs!$E$56,MIN(Q111+Q112,$D$112/(Inputs!$E$57*2)),0)</f>
        <v>0</v>
      </c>
      <c r="R113" s="106">
        <f ca="1">IF(R$10/2&gt;Inputs!$E$56,MIN(R111+R112,$D$112/(Inputs!$E$57*2)),0)</f>
        <v>0</v>
      </c>
      <c r="S113" s="106">
        <f ca="1">IF(S$10/2&gt;Inputs!$E$56,MIN(S111+S112,$D$112/(Inputs!$E$57*2)),0)</f>
        <v>0</v>
      </c>
      <c r="T113" s="106">
        <f ca="1">IF(T$10/2&gt;Inputs!$E$56,MIN(T111+T112,$D$112/(Inputs!$E$57*2)),0)</f>
        <v>0</v>
      </c>
      <c r="U113" s="106">
        <f ca="1">IF(U$10/2&gt;Inputs!$E$56,MIN(U111+U112,$D$112/(Inputs!$E$57*2)),0)</f>
        <v>0</v>
      </c>
      <c r="V113" s="106">
        <f ca="1">IF(V$10/2&gt;Inputs!$E$56,MIN(V111+V112,$D$112/(Inputs!$E$57*2)),0)</f>
        <v>0</v>
      </c>
      <c r="W113" s="106">
        <f ca="1">IF(W$10/2&gt;Inputs!$E$56,MIN(W111+W112,$D$112/(Inputs!$E$57*2)),0)</f>
        <v>0</v>
      </c>
      <c r="X113" s="106">
        <f ca="1">IF(X$10/2&gt;Inputs!$E$56,MIN(X111+X112,$D$112/(Inputs!$E$57*2)),0)</f>
        <v>0</v>
      </c>
      <c r="Y113" s="106">
        <f ca="1">IF(Y$10/2&gt;Inputs!$E$56,MIN(Y111+Y112,$D$112/(Inputs!$E$57*2)),0)</f>
        <v>0</v>
      </c>
      <c r="Z113" s="106">
        <f ca="1">IF(Z$10/2&gt;Inputs!$E$56,MIN(Z111+Z112,$D$112/(Inputs!$E$57*2)),0)</f>
        <v>0</v>
      </c>
      <c r="AA113" s="106">
        <f ca="1">IF(AA$10/2&gt;Inputs!$E$56,MIN(AA111+AA112,$D$112/(Inputs!$E$57*2)),0)</f>
        <v>0</v>
      </c>
      <c r="AB113" s="106">
        <f ca="1">IF(AB$10/2&gt;Inputs!$E$56,MIN(AB111+AB112,$D$112/(Inputs!$E$57*2)),0)</f>
        <v>0</v>
      </c>
      <c r="AC113" s="106">
        <f ca="1">IF(AC$10/2&gt;Inputs!$E$56,MIN(AC111+AC112,$D$112/(Inputs!$E$57*2)),0)</f>
        <v>0</v>
      </c>
      <c r="AD113" s="106">
        <f ca="1">IF(AD$10/2&gt;Inputs!$E$56,MIN(AD111+AD112,$D$112/(Inputs!$E$57*2)),0)</f>
        <v>0</v>
      </c>
      <c r="AE113" s="106">
        <f ca="1">IF(AE$10/2&gt;Inputs!$E$56,MIN(AE111+AE112,$D$112/(Inputs!$E$57*2)),0)</f>
        <v>0</v>
      </c>
      <c r="AF113" s="106">
        <f ca="1">IF(AF$10/2&gt;Inputs!$E$56,MIN(AF111+AF112,$D$112/(Inputs!$E$57*2)),0)</f>
        <v>0</v>
      </c>
      <c r="AG113" s="106">
        <f ca="1">IF(AG$10/2&gt;Inputs!$E$56,MIN(AG111+AG112,$D$112/(Inputs!$E$57*2)),0)</f>
        <v>0</v>
      </c>
      <c r="AH113" s="106">
        <f ca="1">IF(AH$10/2&gt;Inputs!$E$56,MIN(AH111+AH112,$D$112/(Inputs!$E$57*2)),0)</f>
        <v>0</v>
      </c>
      <c r="AI113" s="106">
        <f ca="1">IF(AI$10/2&gt;Inputs!$E$56,MIN(AI111+AI112,$D$112/(Inputs!$E$57*2)),0)</f>
        <v>0</v>
      </c>
      <c r="AJ113" s="106">
        <f ca="1">IF(AJ$10/2&gt;Inputs!$E$56,MIN(AJ111+AJ112,$D$112/(Inputs!$E$57*2)),0)</f>
        <v>0</v>
      </c>
      <c r="AK113" s="106">
        <f ca="1">IF(AK$10/2&gt;Inputs!$E$56,MIN(AK111+AK112,$D$112/(Inputs!$E$57*2)),0)</f>
        <v>0</v>
      </c>
      <c r="AL113" s="106">
        <f ca="1">IF(AL$10/2&gt;Inputs!$E$56,MIN(AL111+AL112,$D$112/(Inputs!$E$57*2)),0)</f>
        <v>0</v>
      </c>
      <c r="AM113" s="106">
        <f ca="1">IF(AM$10/2&gt;Inputs!$E$56,MIN(AM111+AM112,$D$112/(Inputs!$E$57*2)),0)</f>
        <v>0</v>
      </c>
      <c r="AN113" s="106">
        <f ca="1">IF(AN$10/2&gt;Inputs!$E$56,MIN(AN111+AN112,$D$112/(Inputs!$E$57*2)),0)</f>
        <v>0</v>
      </c>
      <c r="AO113" s="106">
        <f ca="1">IF(AO$10/2&gt;Inputs!$E$56,MIN(AO111+AO112,$D$112/(Inputs!$E$57*2)),0)</f>
        <v>0</v>
      </c>
      <c r="AP113" s="106">
        <f ca="1">IF(AP$10/2&gt;Inputs!$E$56,MIN(AP111+AP112,$D$112/(Inputs!$E$57*2)),0)</f>
        <v>0</v>
      </c>
      <c r="AQ113" s="106">
        <f ca="1">IF(AQ$10/2&gt;Inputs!$E$56,MIN(AQ111+AQ112,$D$112/(Inputs!$E$57*2)),0)</f>
        <v>0</v>
      </c>
      <c r="AR113" s="106">
        <f ca="1">IF(AR$10/2&gt;Inputs!$E$56,MIN(AR111+AR112,$D$112/(Inputs!$E$57*2)),0)</f>
        <v>0</v>
      </c>
      <c r="AS113" s="106">
        <f ca="1">IF(AS$10/2&gt;Inputs!$E$56,MIN(AS111+AS112,$D$112/(Inputs!$E$57*2)),0)</f>
        <v>0</v>
      </c>
      <c r="AT113" s="106">
        <f ca="1">IF(AT$10/2&gt;Inputs!$E$56,MIN(AT111+AT112,$D$112/(Inputs!$E$57*2)),0)</f>
        <v>0</v>
      </c>
      <c r="AU113" s="106">
        <f ca="1">IF(AU$10/2&gt;Inputs!$E$56,MIN(AU111+AU112,$D$112/(Inputs!$E$57*2)),0)</f>
        <v>0</v>
      </c>
      <c r="AV113" s="106">
        <f ca="1">IF(AV$10/2&gt;Inputs!$E$56,MIN(AV111+AV112,$D$112/(Inputs!$E$57*2)),0)</f>
        <v>0</v>
      </c>
      <c r="AW113" s="106">
        <f ca="1">IF(AW$10/2&gt;Inputs!$E$56,MIN(AW111+AW112,$D$112/(Inputs!$E$57*2)),0)</f>
        <v>0</v>
      </c>
      <c r="AX113" s="106">
        <f ca="1">IF(AX$10/2&gt;Inputs!$E$56,MIN(AX111+AX112,$D$112/(Inputs!$E$57*2)),0)</f>
        <v>0</v>
      </c>
      <c r="AY113" s="106">
        <f ca="1">IF(AY$10/2&gt;Inputs!$E$56,MIN(AY111+AY112,$D$112/(Inputs!$E$57*2)),0)</f>
        <v>0</v>
      </c>
      <c r="AZ113" s="106">
        <f ca="1">IF(AZ$10/2&gt;Inputs!$E$56,MIN(AZ111+AZ112,$D$112/(Inputs!$E$57*2)),0)</f>
        <v>0</v>
      </c>
      <c r="BA113" s="106">
        <f ca="1">IF(BA$10/2&gt;Inputs!$E$56,MIN(BA111+BA112,$D$112/(Inputs!$E$57*2)),0)</f>
        <v>0</v>
      </c>
      <c r="BB113" s="106">
        <f ca="1">IF(BB$10/2&gt;Inputs!$E$56,MIN(BB111+BB112,$D$112/(Inputs!$E$57*2)),0)</f>
        <v>0</v>
      </c>
      <c r="BC113" s="106">
        <f ca="1">IF(BC$10/2&gt;Inputs!$E$56,MIN(BC111+BC112,$D$112/(Inputs!$E$57*2)),0)</f>
        <v>0</v>
      </c>
      <c r="BD113" s="106">
        <f ca="1">IF(BD$10/2&gt;Inputs!$E$56,MIN(BD111+BD112,$D$112/(Inputs!$E$57*2)),0)</f>
        <v>0</v>
      </c>
      <c r="BE113" s="106">
        <f ca="1">IF(BE$10/2&gt;Inputs!$E$56,MIN(BE111+BE112,$D$112/(Inputs!$E$57*2)),0)</f>
        <v>0</v>
      </c>
      <c r="BF113" s="106">
        <f ca="1">IF(BF$10/2&gt;Inputs!$E$56,MIN(BF111+BF112,$D$112/(Inputs!$E$57*2)),0)</f>
        <v>0</v>
      </c>
      <c r="BG113" s="106">
        <f ca="1">IF(BG$10/2&gt;Inputs!$E$56,MIN(BG111+BG112,$D$112/(Inputs!$E$57*2)),0)</f>
        <v>0</v>
      </c>
      <c r="BH113" s="106">
        <f ca="1">IF(BH$10/2&gt;Inputs!$E$56,MIN(BH111+BH112,$D$112/(Inputs!$E$57*2)),0)</f>
        <v>0</v>
      </c>
      <c r="BI113" s="106">
        <f ca="1">IF(BI$10/2&gt;Inputs!$E$56,MIN(BI111+BI112,$D$112/(Inputs!$E$57*2)),0)</f>
        <v>0</v>
      </c>
      <c r="BJ113" s="106">
        <f ca="1">IF(BJ$10/2&gt;Inputs!$E$56,MIN(BJ111+BJ112,$D$112/(Inputs!$E$57*2)),0)</f>
        <v>0</v>
      </c>
      <c r="BK113" s="106">
        <f ca="1">IF(BK$10/2&gt;Inputs!$E$56,MIN(BK111+BK112,$D$112/(Inputs!$E$57*2)),0)</f>
        <v>0</v>
      </c>
      <c r="BL113" s="106">
        <f ca="1">IF(BL$10/2&gt;Inputs!$E$56,MIN(BL111+BL112,$D$112/(Inputs!$E$57*2)),0)</f>
        <v>0</v>
      </c>
    </row>
    <row r="114" spans="1:64" x14ac:dyDescent="0.3">
      <c r="A114" s="6"/>
      <c r="B114" s="6" t="s">
        <v>175</v>
      </c>
      <c r="C114" s="13" t="s">
        <v>22</v>
      </c>
      <c r="D114" s="76"/>
      <c r="E114" s="106">
        <f t="shared" ref="E114:AJ114" ca="1" si="126">E111+E112-E113</f>
        <v>0</v>
      </c>
      <c r="F114" s="106">
        <f t="shared" ca="1" si="126"/>
        <v>0</v>
      </c>
      <c r="G114" s="106">
        <f t="shared" ca="1" si="126"/>
        <v>0</v>
      </c>
      <c r="H114" s="106">
        <f t="shared" ca="1" si="126"/>
        <v>0</v>
      </c>
      <c r="I114" s="106">
        <f t="shared" ca="1" si="126"/>
        <v>0</v>
      </c>
      <c r="J114" s="106">
        <f t="shared" ca="1" si="126"/>
        <v>0</v>
      </c>
      <c r="K114" s="106">
        <f t="shared" ca="1" si="126"/>
        <v>0</v>
      </c>
      <c r="L114" s="106">
        <f t="shared" ca="1" si="126"/>
        <v>0</v>
      </c>
      <c r="M114" s="106">
        <f t="shared" ca="1" si="126"/>
        <v>0</v>
      </c>
      <c r="N114" s="106">
        <f t="shared" ca="1" si="126"/>
        <v>0</v>
      </c>
      <c r="O114" s="106">
        <f t="shared" ca="1" si="126"/>
        <v>0</v>
      </c>
      <c r="P114" s="106">
        <f t="shared" ca="1" si="126"/>
        <v>0</v>
      </c>
      <c r="Q114" s="106">
        <f t="shared" ca="1" si="126"/>
        <v>0</v>
      </c>
      <c r="R114" s="106">
        <f t="shared" ca="1" si="126"/>
        <v>0</v>
      </c>
      <c r="S114" s="106">
        <f t="shared" ca="1" si="126"/>
        <v>0</v>
      </c>
      <c r="T114" s="106">
        <f t="shared" ca="1" si="126"/>
        <v>0</v>
      </c>
      <c r="U114" s="106">
        <f t="shared" ca="1" si="126"/>
        <v>0</v>
      </c>
      <c r="V114" s="106">
        <f t="shared" ca="1" si="126"/>
        <v>0</v>
      </c>
      <c r="W114" s="106">
        <f t="shared" ca="1" si="126"/>
        <v>0</v>
      </c>
      <c r="X114" s="106">
        <f t="shared" ca="1" si="126"/>
        <v>0</v>
      </c>
      <c r="Y114" s="106">
        <f t="shared" ca="1" si="126"/>
        <v>0</v>
      </c>
      <c r="Z114" s="106">
        <f t="shared" ca="1" si="126"/>
        <v>0</v>
      </c>
      <c r="AA114" s="106">
        <f t="shared" ca="1" si="126"/>
        <v>0</v>
      </c>
      <c r="AB114" s="106">
        <f t="shared" ca="1" si="126"/>
        <v>0</v>
      </c>
      <c r="AC114" s="106">
        <f t="shared" ca="1" si="126"/>
        <v>0</v>
      </c>
      <c r="AD114" s="106">
        <f t="shared" ca="1" si="126"/>
        <v>0</v>
      </c>
      <c r="AE114" s="106">
        <f t="shared" ca="1" si="126"/>
        <v>0</v>
      </c>
      <c r="AF114" s="106">
        <f t="shared" ca="1" si="126"/>
        <v>0</v>
      </c>
      <c r="AG114" s="106">
        <f t="shared" ca="1" si="126"/>
        <v>0</v>
      </c>
      <c r="AH114" s="106">
        <f t="shared" ca="1" si="126"/>
        <v>0</v>
      </c>
      <c r="AI114" s="106">
        <f t="shared" ca="1" si="126"/>
        <v>0</v>
      </c>
      <c r="AJ114" s="106">
        <f t="shared" ca="1" si="126"/>
        <v>0</v>
      </c>
      <c r="AK114" s="106">
        <f t="shared" ref="AK114:BI114" ca="1" si="127">AK111+AK112-AK113</f>
        <v>0</v>
      </c>
      <c r="AL114" s="106">
        <f t="shared" ca="1" si="127"/>
        <v>0</v>
      </c>
      <c r="AM114" s="106">
        <f t="shared" ca="1" si="127"/>
        <v>0</v>
      </c>
      <c r="AN114" s="106">
        <f t="shared" ca="1" si="127"/>
        <v>0</v>
      </c>
      <c r="AO114" s="106">
        <f t="shared" ca="1" si="127"/>
        <v>0</v>
      </c>
      <c r="AP114" s="106">
        <f t="shared" ca="1" si="127"/>
        <v>0</v>
      </c>
      <c r="AQ114" s="106">
        <f t="shared" ca="1" si="127"/>
        <v>0</v>
      </c>
      <c r="AR114" s="106">
        <f t="shared" ca="1" si="127"/>
        <v>0</v>
      </c>
      <c r="AS114" s="106">
        <f t="shared" ca="1" si="127"/>
        <v>0</v>
      </c>
      <c r="AT114" s="106">
        <f t="shared" ca="1" si="127"/>
        <v>0</v>
      </c>
      <c r="AU114" s="106">
        <f t="shared" ca="1" si="127"/>
        <v>0</v>
      </c>
      <c r="AV114" s="106">
        <f t="shared" ca="1" si="127"/>
        <v>0</v>
      </c>
      <c r="AW114" s="106">
        <f t="shared" ca="1" si="127"/>
        <v>0</v>
      </c>
      <c r="AX114" s="106">
        <f t="shared" ca="1" si="127"/>
        <v>0</v>
      </c>
      <c r="AY114" s="106">
        <f t="shared" ca="1" si="127"/>
        <v>0</v>
      </c>
      <c r="AZ114" s="106">
        <f t="shared" ca="1" si="127"/>
        <v>0</v>
      </c>
      <c r="BA114" s="106">
        <f t="shared" ca="1" si="127"/>
        <v>0</v>
      </c>
      <c r="BB114" s="106">
        <f t="shared" ca="1" si="127"/>
        <v>0</v>
      </c>
      <c r="BC114" s="106">
        <f t="shared" ca="1" si="127"/>
        <v>0</v>
      </c>
      <c r="BD114" s="106">
        <f t="shared" ca="1" si="127"/>
        <v>0</v>
      </c>
      <c r="BE114" s="106">
        <f t="shared" ca="1" si="127"/>
        <v>0</v>
      </c>
      <c r="BF114" s="106">
        <f t="shared" ca="1" si="127"/>
        <v>0</v>
      </c>
      <c r="BG114" s="106">
        <f t="shared" ca="1" si="127"/>
        <v>0</v>
      </c>
      <c r="BH114" s="106">
        <f t="shared" ca="1" si="127"/>
        <v>0</v>
      </c>
      <c r="BI114" s="106">
        <f t="shared" ca="1" si="127"/>
        <v>0</v>
      </c>
      <c r="BJ114" s="106">
        <f t="shared" ref="BJ114:BL114" ca="1" si="128">BJ111+BJ112-BJ113</f>
        <v>0</v>
      </c>
      <c r="BK114" s="106">
        <f t="shared" ca="1" si="128"/>
        <v>0</v>
      </c>
      <c r="BL114" s="106">
        <f t="shared" ca="1" si="128"/>
        <v>0</v>
      </c>
    </row>
    <row r="115" spans="1:64" x14ac:dyDescent="0.3">
      <c r="A115" s="6"/>
      <c r="B115" s="6"/>
      <c r="C115" s="13"/>
      <c r="D115" s="7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</row>
    <row r="116" spans="1:64" x14ac:dyDescent="0.3">
      <c r="A116" s="6"/>
      <c r="B116" s="6" t="s">
        <v>63</v>
      </c>
      <c r="C116" s="13" t="s">
        <v>0</v>
      </c>
      <c r="D116" s="76"/>
      <c r="E116" s="12">
        <f>Inputs!$E$58/2</f>
        <v>0.04</v>
      </c>
      <c r="F116" s="12">
        <f>Inputs!$E$58/2</f>
        <v>0.04</v>
      </c>
      <c r="G116" s="12">
        <f>Inputs!$E$58/2</f>
        <v>0.04</v>
      </c>
      <c r="H116" s="12">
        <f>Inputs!$E$58/2</f>
        <v>0.04</v>
      </c>
      <c r="I116" s="12">
        <f>Inputs!$E$58/2</f>
        <v>0.04</v>
      </c>
      <c r="J116" s="12">
        <f>Inputs!$E$58/2</f>
        <v>0.04</v>
      </c>
      <c r="K116" s="12">
        <f>Inputs!$E$58/2</f>
        <v>0.04</v>
      </c>
      <c r="L116" s="12">
        <f>Inputs!$E$58/2</f>
        <v>0.04</v>
      </c>
      <c r="M116" s="12">
        <f>Inputs!$E$58/2</f>
        <v>0.04</v>
      </c>
      <c r="N116" s="12">
        <f>Inputs!$E$58/2</f>
        <v>0.04</v>
      </c>
      <c r="O116" s="12">
        <f>Inputs!$E$58/2</f>
        <v>0.04</v>
      </c>
      <c r="P116" s="12">
        <f>Inputs!$E$58/2</f>
        <v>0.04</v>
      </c>
      <c r="Q116" s="12">
        <f>Inputs!$E$58/2</f>
        <v>0.04</v>
      </c>
      <c r="R116" s="12">
        <f>Inputs!$E$58/2</f>
        <v>0.04</v>
      </c>
      <c r="S116" s="12">
        <f>Inputs!$E$58/2</f>
        <v>0.04</v>
      </c>
      <c r="T116" s="12">
        <f>Inputs!$E$58/2</f>
        <v>0.04</v>
      </c>
      <c r="U116" s="12">
        <f>Inputs!$E$58/2</f>
        <v>0.04</v>
      </c>
      <c r="V116" s="12">
        <f>Inputs!$E$58/2</f>
        <v>0.04</v>
      </c>
      <c r="W116" s="12">
        <f>Inputs!$E$58/2</f>
        <v>0.04</v>
      </c>
      <c r="X116" s="12">
        <f>Inputs!$E$58/2</f>
        <v>0.04</v>
      </c>
      <c r="Y116" s="12">
        <f>Inputs!$E$58/2</f>
        <v>0.04</v>
      </c>
      <c r="Z116" s="12">
        <f>Inputs!$E$58/2</f>
        <v>0.04</v>
      </c>
      <c r="AA116" s="12">
        <f>Inputs!$E$58/2</f>
        <v>0.04</v>
      </c>
      <c r="AB116" s="12">
        <f>Inputs!$E$58/2</f>
        <v>0.04</v>
      </c>
      <c r="AC116" s="12">
        <f>Inputs!$E$58/2</f>
        <v>0.04</v>
      </c>
      <c r="AD116" s="12">
        <f>Inputs!$E$58/2</f>
        <v>0.04</v>
      </c>
      <c r="AE116" s="12">
        <f>Inputs!$E$58/2</f>
        <v>0.04</v>
      </c>
      <c r="AF116" s="12">
        <f>Inputs!$E$58/2</f>
        <v>0.04</v>
      </c>
      <c r="AG116" s="12">
        <f>Inputs!$E$58/2</f>
        <v>0.04</v>
      </c>
      <c r="AH116" s="12">
        <f>Inputs!$E$58/2</f>
        <v>0.04</v>
      </c>
      <c r="AI116" s="12">
        <f>Inputs!$E$58/2</f>
        <v>0.04</v>
      </c>
      <c r="AJ116" s="12">
        <f>Inputs!$E$58/2</f>
        <v>0.04</v>
      </c>
      <c r="AK116" s="12">
        <f>Inputs!$E$58/2</f>
        <v>0.04</v>
      </c>
      <c r="AL116" s="12">
        <f>Inputs!$E$58/2</f>
        <v>0.04</v>
      </c>
      <c r="AM116" s="12">
        <f>Inputs!$E$58/2</f>
        <v>0.04</v>
      </c>
      <c r="AN116" s="12">
        <f>Inputs!$E$58/2</f>
        <v>0.04</v>
      </c>
      <c r="AO116" s="12">
        <f>Inputs!$E$58/2</f>
        <v>0.04</v>
      </c>
      <c r="AP116" s="12">
        <f>Inputs!$E$58/2</f>
        <v>0.04</v>
      </c>
      <c r="AQ116" s="12">
        <f>Inputs!$E$58/2</f>
        <v>0.04</v>
      </c>
      <c r="AR116" s="12">
        <f>Inputs!$E$58/2</f>
        <v>0.04</v>
      </c>
      <c r="AS116" s="12">
        <f>Inputs!$E$58/2</f>
        <v>0.04</v>
      </c>
      <c r="AT116" s="12">
        <f>Inputs!$E$58/2</f>
        <v>0.04</v>
      </c>
      <c r="AU116" s="12">
        <f>Inputs!$E$58/2</f>
        <v>0.04</v>
      </c>
      <c r="AV116" s="12">
        <f>Inputs!$E$58/2</f>
        <v>0.04</v>
      </c>
      <c r="AW116" s="12">
        <f>Inputs!$E$58/2</f>
        <v>0.04</v>
      </c>
      <c r="AX116" s="12">
        <f>Inputs!$E$58/2</f>
        <v>0.04</v>
      </c>
      <c r="AY116" s="12">
        <f>Inputs!$E$58/2</f>
        <v>0.04</v>
      </c>
      <c r="AZ116" s="12">
        <f>Inputs!$E$58/2</f>
        <v>0.04</v>
      </c>
      <c r="BA116" s="12">
        <f>Inputs!$E$58/2</f>
        <v>0.04</v>
      </c>
      <c r="BB116" s="12">
        <f>Inputs!$E$58/2</f>
        <v>0.04</v>
      </c>
      <c r="BC116" s="12">
        <f>Inputs!$E$58/2</f>
        <v>0.04</v>
      </c>
      <c r="BD116" s="12">
        <f>Inputs!$E$58/2</f>
        <v>0.04</v>
      </c>
      <c r="BE116" s="12">
        <f>Inputs!$E$58/2</f>
        <v>0.04</v>
      </c>
      <c r="BF116" s="12">
        <f>Inputs!$E$58/2</f>
        <v>0.04</v>
      </c>
      <c r="BG116" s="12">
        <f>Inputs!$E$58/2</f>
        <v>0.04</v>
      </c>
      <c r="BH116" s="12">
        <f>Inputs!$E$58/2</f>
        <v>0.04</v>
      </c>
      <c r="BI116" s="12">
        <f>Inputs!$E$58/2</f>
        <v>0.04</v>
      </c>
      <c r="BJ116" s="12">
        <f>Inputs!$E$58/2</f>
        <v>0.04</v>
      </c>
      <c r="BK116" s="12">
        <f>Inputs!$E$58/2</f>
        <v>0.04</v>
      </c>
      <c r="BL116" s="12">
        <f>Inputs!$E$58/2</f>
        <v>0.04</v>
      </c>
    </row>
    <row r="117" spans="1:64" x14ac:dyDescent="0.3">
      <c r="A117" s="6"/>
      <c r="B117" s="6" t="s">
        <v>2</v>
      </c>
      <c r="C117" s="13" t="s">
        <v>22</v>
      </c>
      <c r="D117" s="457">
        <f ca="1">SUM(E117:BL117)</f>
        <v>0</v>
      </c>
      <c r="E117" s="20">
        <f t="shared" ref="E117:AJ117" ca="1" si="129">AVERAGE(E111,E114)*E116*(1-E9)</f>
        <v>0</v>
      </c>
      <c r="F117" s="20">
        <f t="shared" ca="1" si="129"/>
        <v>0</v>
      </c>
      <c r="G117" s="20">
        <f t="shared" ca="1" si="129"/>
        <v>0</v>
      </c>
      <c r="H117" s="20">
        <f t="shared" ca="1" si="129"/>
        <v>0</v>
      </c>
      <c r="I117" s="20">
        <f t="shared" ca="1" si="129"/>
        <v>0</v>
      </c>
      <c r="J117" s="20">
        <f t="shared" ca="1" si="129"/>
        <v>0</v>
      </c>
      <c r="K117" s="20">
        <f t="shared" ca="1" si="129"/>
        <v>0</v>
      </c>
      <c r="L117" s="20">
        <f t="shared" ca="1" si="129"/>
        <v>0</v>
      </c>
      <c r="M117" s="20">
        <f t="shared" ca="1" si="129"/>
        <v>0</v>
      </c>
      <c r="N117" s="20">
        <f t="shared" ca="1" si="129"/>
        <v>0</v>
      </c>
      <c r="O117" s="20">
        <f t="shared" ca="1" si="129"/>
        <v>0</v>
      </c>
      <c r="P117" s="20">
        <f t="shared" ca="1" si="129"/>
        <v>0</v>
      </c>
      <c r="Q117" s="20">
        <f t="shared" ca="1" si="129"/>
        <v>0</v>
      </c>
      <c r="R117" s="20">
        <f t="shared" ca="1" si="129"/>
        <v>0</v>
      </c>
      <c r="S117" s="20">
        <f t="shared" ca="1" si="129"/>
        <v>0</v>
      </c>
      <c r="T117" s="20">
        <f t="shared" ca="1" si="129"/>
        <v>0</v>
      </c>
      <c r="U117" s="20">
        <f t="shared" ca="1" si="129"/>
        <v>0</v>
      </c>
      <c r="V117" s="20">
        <f t="shared" ca="1" si="129"/>
        <v>0</v>
      </c>
      <c r="W117" s="20">
        <f t="shared" ca="1" si="129"/>
        <v>0</v>
      </c>
      <c r="X117" s="20">
        <f t="shared" ca="1" si="129"/>
        <v>0</v>
      </c>
      <c r="Y117" s="20">
        <f t="shared" ca="1" si="129"/>
        <v>0</v>
      </c>
      <c r="Z117" s="20">
        <f t="shared" ca="1" si="129"/>
        <v>0</v>
      </c>
      <c r="AA117" s="20">
        <f t="shared" ca="1" si="129"/>
        <v>0</v>
      </c>
      <c r="AB117" s="20">
        <f t="shared" ca="1" si="129"/>
        <v>0</v>
      </c>
      <c r="AC117" s="20">
        <f t="shared" ca="1" si="129"/>
        <v>0</v>
      </c>
      <c r="AD117" s="20">
        <f t="shared" ca="1" si="129"/>
        <v>0</v>
      </c>
      <c r="AE117" s="20">
        <f t="shared" ca="1" si="129"/>
        <v>0</v>
      </c>
      <c r="AF117" s="20">
        <f t="shared" ca="1" si="129"/>
        <v>0</v>
      </c>
      <c r="AG117" s="20">
        <f t="shared" ca="1" si="129"/>
        <v>0</v>
      </c>
      <c r="AH117" s="20">
        <f t="shared" ca="1" si="129"/>
        <v>0</v>
      </c>
      <c r="AI117" s="20">
        <f t="shared" ca="1" si="129"/>
        <v>0</v>
      </c>
      <c r="AJ117" s="20">
        <f t="shared" ca="1" si="129"/>
        <v>0</v>
      </c>
      <c r="AK117" s="20">
        <f t="shared" ref="AK117:BI117" ca="1" si="130">AVERAGE(AK111,AK114)*AK116*(1-AK9)</f>
        <v>0</v>
      </c>
      <c r="AL117" s="20">
        <f t="shared" ca="1" si="130"/>
        <v>0</v>
      </c>
      <c r="AM117" s="20">
        <f t="shared" ca="1" si="130"/>
        <v>0</v>
      </c>
      <c r="AN117" s="20">
        <f t="shared" ca="1" si="130"/>
        <v>0</v>
      </c>
      <c r="AO117" s="20">
        <f t="shared" ca="1" si="130"/>
        <v>0</v>
      </c>
      <c r="AP117" s="20">
        <f t="shared" ca="1" si="130"/>
        <v>0</v>
      </c>
      <c r="AQ117" s="20">
        <f t="shared" ca="1" si="130"/>
        <v>0</v>
      </c>
      <c r="AR117" s="20">
        <f t="shared" ca="1" si="130"/>
        <v>0</v>
      </c>
      <c r="AS117" s="20">
        <f t="shared" ca="1" si="130"/>
        <v>0</v>
      </c>
      <c r="AT117" s="20">
        <f t="shared" ca="1" si="130"/>
        <v>0</v>
      </c>
      <c r="AU117" s="20">
        <f t="shared" ca="1" si="130"/>
        <v>0</v>
      </c>
      <c r="AV117" s="20">
        <f t="shared" ca="1" si="130"/>
        <v>0</v>
      </c>
      <c r="AW117" s="20">
        <f t="shared" ca="1" si="130"/>
        <v>0</v>
      </c>
      <c r="AX117" s="20">
        <f t="shared" ca="1" si="130"/>
        <v>0</v>
      </c>
      <c r="AY117" s="20">
        <f t="shared" ca="1" si="130"/>
        <v>0</v>
      </c>
      <c r="AZ117" s="20">
        <f t="shared" ca="1" si="130"/>
        <v>0</v>
      </c>
      <c r="BA117" s="20">
        <f t="shared" ca="1" si="130"/>
        <v>0</v>
      </c>
      <c r="BB117" s="20">
        <f t="shared" ca="1" si="130"/>
        <v>0</v>
      </c>
      <c r="BC117" s="20">
        <f t="shared" ca="1" si="130"/>
        <v>0</v>
      </c>
      <c r="BD117" s="20">
        <f t="shared" ca="1" si="130"/>
        <v>0</v>
      </c>
      <c r="BE117" s="20">
        <f t="shared" ca="1" si="130"/>
        <v>0</v>
      </c>
      <c r="BF117" s="20">
        <f t="shared" ca="1" si="130"/>
        <v>0</v>
      </c>
      <c r="BG117" s="20">
        <f t="shared" ca="1" si="130"/>
        <v>0</v>
      </c>
      <c r="BH117" s="20">
        <f t="shared" ca="1" si="130"/>
        <v>0</v>
      </c>
      <c r="BI117" s="20">
        <f t="shared" ca="1" si="130"/>
        <v>0</v>
      </c>
      <c r="BJ117" s="20">
        <f t="shared" ref="BJ117:BL117" ca="1" si="131">AVERAGE(BJ111,BJ114)*BJ116*(1-BJ9)</f>
        <v>0</v>
      </c>
      <c r="BK117" s="20">
        <f t="shared" ca="1" si="131"/>
        <v>0</v>
      </c>
      <c r="BL117" s="20">
        <f t="shared" ca="1" si="131"/>
        <v>0</v>
      </c>
    </row>
    <row r="118" spans="1:64" x14ac:dyDescent="0.3">
      <c r="A118" s="6"/>
      <c r="B118" s="6" t="s">
        <v>174</v>
      </c>
      <c r="C118" s="13" t="s">
        <v>22</v>
      </c>
      <c r="D118" s="457">
        <f ca="1">SUM(E118:BL118)</f>
        <v>0</v>
      </c>
      <c r="E118" s="20">
        <f t="shared" ref="E118:AJ118" ca="1" si="132">AVERAGE(E111,E114)*E116*E9</f>
        <v>0</v>
      </c>
      <c r="F118" s="20">
        <f t="shared" ca="1" si="132"/>
        <v>0</v>
      </c>
      <c r="G118" s="20">
        <f t="shared" ca="1" si="132"/>
        <v>0</v>
      </c>
      <c r="H118" s="20">
        <f t="shared" ca="1" si="132"/>
        <v>0</v>
      </c>
      <c r="I118" s="20">
        <f t="shared" ca="1" si="132"/>
        <v>0</v>
      </c>
      <c r="J118" s="20">
        <f t="shared" ca="1" si="132"/>
        <v>0</v>
      </c>
      <c r="K118" s="20">
        <f t="shared" ca="1" si="132"/>
        <v>0</v>
      </c>
      <c r="L118" s="20">
        <f t="shared" ca="1" si="132"/>
        <v>0</v>
      </c>
      <c r="M118" s="20">
        <f t="shared" ca="1" si="132"/>
        <v>0</v>
      </c>
      <c r="N118" s="20">
        <f t="shared" ca="1" si="132"/>
        <v>0</v>
      </c>
      <c r="O118" s="20">
        <f t="shared" ca="1" si="132"/>
        <v>0</v>
      </c>
      <c r="P118" s="20">
        <f t="shared" ca="1" si="132"/>
        <v>0</v>
      </c>
      <c r="Q118" s="20">
        <f t="shared" ca="1" si="132"/>
        <v>0</v>
      </c>
      <c r="R118" s="20">
        <f t="shared" ca="1" si="132"/>
        <v>0</v>
      </c>
      <c r="S118" s="20">
        <f t="shared" ca="1" si="132"/>
        <v>0</v>
      </c>
      <c r="T118" s="20">
        <f t="shared" ca="1" si="132"/>
        <v>0</v>
      </c>
      <c r="U118" s="20">
        <f t="shared" ca="1" si="132"/>
        <v>0</v>
      </c>
      <c r="V118" s="20">
        <f t="shared" ca="1" si="132"/>
        <v>0</v>
      </c>
      <c r="W118" s="20">
        <f t="shared" ca="1" si="132"/>
        <v>0</v>
      </c>
      <c r="X118" s="20">
        <f t="shared" ca="1" si="132"/>
        <v>0</v>
      </c>
      <c r="Y118" s="20">
        <f t="shared" ca="1" si="132"/>
        <v>0</v>
      </c>
      <c r="Z118" s="20">
        <f t="shared" ca="1" si="132"/>
        <v>0</v>
      </c>
      <c r="AA118" s="20">
        <f t="shared" ca="1" si="132"/>
        <v>0</v>
      </c>
      <c r="AB118" s="20">
        <f t="shared" ca="1" si="132"/>
        <v>0</v>
      </c>
      <c r="AC118" s="20">
        <f t="shared" ca="1" si="132"/>
        <v>0</v>
      </c>
      <c r="AD118" s="20">
        <f t="shared" ca="1" si="132"/>
        <v>0</v>
      </c>
      <c r="AE118" s="20">
        <f t="shared" ca="1" si="132"/>
        <v>0</v>
      </c>
      <c r="AF118" s="20">
        <f t="shared" ca="1" si="132"/>
        <v>0</v>
      </c>
      <c r="AG118" s="20">
        <f t="shared" ca="1" si="132"/>
        <v>0</v>
      </c>
      <c r="AH118" s="20">
        <f t="shared" ca="1" si="132"/>
        <v>0</v>
      </c>
      <c r="AI118" s="20">
        <f t="shared" ca="1" si="132"/>
        <v>0</v>
      </c>
      <c r="AJ118" s="20">
        <f t="shared" ca="1" si="132"/>
        <v>0</v>
      </c>
      <c r="AK118" s="20">
        <f t="shared" ref="AK118:BI118" ca="1" si="133">AVERAGE(AK111,AK114)*AK116*AK9</f>
        <v>0</v>
      </c>
      <c r="AL118" s="20">
        <f t="shared" ca="1" si="133"/>
        <v>0</v>
      </c>
      <c r="AM118" s="20">
        <f t="shared" ca="1" si="133"/>
        <v>0</v>
      </c>
      <c r="AN118" s="20">
        <f t="shared" ca="1" si="133"/>
        <v>0</v>
      </c>
      <c r="AO118" s="20">
        <f t="shared" ca="1" si="133"/>
        <v>0</v>
      </c>
      <c r="AP118" s="20">
        <f t="shared" ca="1" si="133"/>
        <v>0</v>
      </c>
      <c r="AQ118" s="20">
        <f t="shared" ca="1" si="133"/>
        <v>0</v>
      </c>
      <c r="AR118" s="20">
        <f t="shared" ca="1" si="133"/>
        <v>0</v>
      </c>
      <c r="AS118" s="20">
        <f t="shared" ca="1" si="133"/>
        <v>0</v>
      </c>
      <c r="AT118" s="20">
        <f t="shared" ca="1" si="133"/>
        <v>0</v>
      </c>
      <c r="AU118" s="20">
        <f t="shared" ca="1" si="133"/>
        <v>0</v>
      </c>
      <c r="AV118" s="20">
        <f t="shared" ca="1" si="133"/>
        <v>0</v>
      </c>
      <c r="AW118" s="20">
        <f t="shared" ca="1" si="133"/>
        <v>0</v>
      </c>
      <c r="AX118" s="20">
        <f t="shared" ca="1" si="133"/>
        <v>0</v>
      </c>
      <c r="AY118" s="20">
        <f t="shared" ca="1" si="133"/>
        <v>0</v>
      </c>
      <c r="AZ118" s="20">
        <f t="shared" ca="1" si="133"/>
        <v>0</v>
      </c>
      <c r="BA118" s="20">
        <f t="shared" ca="1" si="133"/>
        <v>0</v>
      </c>
      <c r="BB118" s="20">
        <f t="shared" ca="1" si="133"/>
        <v>0</v>
      </c>
      <c r="BC118" s="20">
        <f t="shared" ca="1" si="133"/>
        <v>0</v>
      </c>
      <c r="BD118" s="20">
        <f t="shared" ca="1" si="133"/>
        <v>0</v>
      </c>
      <c r="BE118" s="20">
        <f t="shared" ca="1" si="133"/>
        <v>0</v>
      </c>
      <c r="BF118" s="20">
        <f t="shared" ca="1" si="133"/>
        <v>0</v>
      </c>
      <c r="BG118" s="20">
        <f t="shared" ca="1" si="133"/>
        <v>0</v>
      </c>
      <c r="BH118" s="20">
        <f t="shared" ca="1" si="133"/>
        <v>0</v>
      </c>
      <c r="BI118" s="20">
        <f t="shared" ca="1" si="133"/>
        <v>0</v>
      </c>
      <c r="BJ118" s="20">
        <f t="shared" ref="BJ118:BL118" ca="1" si="134">AVERAGE(BJ111,BJ114)*BJ116*BJ9</f>
        <v>0</v>
      </c>
      <c r="BK118" s="20">
        <f t="shared" ca="1" si="134"/>
        <v>0</v>
      </c>
      <c r="BL118" s="20">
        <f t="shared" ca="1" si="134"/>
        <v>0</v>
      </c>
    </row>
    <row r="119" spans="1:64" x14ac:dyDescent="0.3">
      <c r="A119" s="3"/>
      <c r="B119" s="6"/>
      <c r="C119" s="18"/>
    </row>
    <row r="120" spans="1:64" x14ac:dyDescent="0.3">
      <c r="A120" s="105" t="s">
        <v>206</v>
      </c>
      <c r="B120" s="104"/>
      <c r="C120" s="103"/>
      <c r="D120" s="101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/>
      <c r="BJ120" s="101"/>
      <c r="BK120" s="101"/>
      <c r="BL120" s="101"/>
    </row>
    <row r="121" spans="1:64" x14ac:dyDescent="0.3">
      <c r="A121" s="111" t="str">
        <f>B58</f>
        <v>Land</v>
      </c>
      <c r="B121" s="6"/>
      <c r="C121" s="13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</row>
    <row r="122" spans="1:64" x14ac:dyDescent="0.3">
      <c r="A122" s="111"/>
      <c r="B122" s="83" t="s">
        <v>139</v>
      </c>
      <c r="C122" s="13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</row>
    <row r="123" spans="1:64" x14ac:dyDescent="0.3">
      <c r="A123" s="111"/>
      <c r="B123" s="6" t="s">
        <v>178</v>
      </c>
      <c r="C123" s="13" t="s">
        <v>22</v>
      </c>
      <c r="E123" s="112">
        <f t="shared" ref="E123:AJ123" si="135">D126</f>
        <v>0</v>
      </c>
      <c r="F123" s="112">
        <f t="shared" ca="1" si="135"/>
        <v>0</v>
      </c>
      <c r="G123" s="112">
        <f t="shared" ca="1" si="135"/>
        <v>0</v>
      </c>
      <c r="H123" s="112">
        <f t="shared" ca="1" si="135"/>
        <v>0.57978772000000012</v>
      </c>
      <c r="I123" s="112">
        <f t="shared" ca="1" si="135"/>
        <v>1.1425228600000001</v>
      </c>
      <c r="J123" s="112">
        <f t="shared" ca="1" si="135"/>
        <v>1.7052580000000002</v>
      </c>
      <c r="K123" s="112">
        <f t="shared" ca="1" si="135"/>
        <v>0</v>
      </c>
      <c r="L123" s="112">
        <f t="shared" ca="1" si="135"/>
        <v>0</v>
      </c>
      <c r="M123" s="112">
        <f t="shared" ca="1" si="135"/>
        <v>0</v>
      </c>
      <c r="N123" s="112">
        <f t="shared" ca="1" si="135"/>
        <v>0</v>
      </c>
      <c r="O123" s="112">
        <f t="shared" ca="1" si="135"/>
        <v>0</v>
      </c>
      <c r="P123" s="112">
        <f t="shared" ca="1" si="135"/>
        <v>0</v>
      </c>
      <c r="Q123" s="112">
        <f t="shared" ca="1" si="135"/>
        <v>0</v>
      </c>
      <c r="R123" s="112">
        <f t="shared" ca="1" si="135"/>
        <v>0</v>
      </c>
      <c r="S123" s="112">
        <f t="shared" ca="1" si="135"/>
        <v>0</v>
      </c>
      <c r="T123" s="112">
        <f t="shared" ca="1" si="135"/>
        <v>0</v>
      </c>
      <c r="U123" s="112">
        <f t="shared" ca="1" si="135"/>
        <v>0</v>
      </c>
      <c r="V123" s="112">
        <f t="shared" ca="1" si="135"/>
        <v>0</v>
      </c>
      <c r="W123" s="112">
        <f t="shared" ca="1" si="135"/>
        <v>0</v>
      </c>
      <c r="X123" s="112">
        <f t="shared" ca="1" si="135"/>
        <v>0</v>
      </c>
      <c r="Y123" s="112">
        <f t="shared" ca="1" si="135"/>
        <v>0</v>
      </c>
      <c r="Z123" s="112">
        <f t="shared" ca="1" si="135"/>
        <v>0</v>
      </c>
      <c r="AA123" s="112">
        <f t="shared" ca="1" si="135"/>
        <v>0</v>
      </c>
      <c r="AB123" s="112">
        <f t="shared" ca="1" si="135"/>
        <v>0</v>
      </c>
      <c r="AC123" s="112">
        <f t="shared" ca="1" si="135"/>
        <v>0</v>
      </c>
      <c r="AD123" s="112">
        <f t="shared" ca="1" si="135"/>
        <v>0</v>
      </c>
      <c r="AE123" s="112">
        <f t="shared" ca="1" si="135"/>
        <v>0</v>
      </c>
      <c r="AF123" s="112">
        <f t="shared" ca="1" si="135"/>
        <v>0</v>
      </c>
      <c r="AG123" s="112">
        <f t="shared" ca="1" si="135"/>
        <v>0</v>
      </c>
      <c r="AH123" s="112">
        <f t="shared" ca="1" si="135"/>
        <v>0</v>
      </c>
      <c r="AI123" s="112">
        <f t="shared" ca="1" si="135"/>
        <v>0</v>
      </c>
      <c r="AJ123" s="112">
        <f t="shared" ca="1" si="135"/>
        <v>0</v>
      </c>
      <c r="AK123" s="112">
        <f t="shared" ref="AK123:BI123" ca="1" si="136">AJ126</f>
        <v>0</v>
      </c>
      <c r="AL123" s="112">
        <f t="shared" ca="1" si="136"/>
        <v>0</v>
      </c>
      <c r="AM123" s="112">
        <f t="shared" ca="1" si="136"/>
        <v>0</v>
      </c>
      <c r="AN123" s="112">
        <f t="shared" ca="1" si="136"/>
        <v>0</v>
      </c>
      <c r="AO123" s="112">
        <f t="shared" ca="1" si="136"/>
        <v>0</v>
      </c>
      <c r="AP123" s="112">
        <f t="shared" ca="1" si="136"/>
        <v>0</v>
      </c>
      <c r="AQ123" s="112">
        <f t="shared" ca="1" si="136"/>
        <v>0</v>
      </c>
      <c r="AR123" s="112">
        <f t="shared" ca="1" si="136"/>
        <v>0</v>
      </c>
      <c r="AS123" s="112">
        <f t="shared" ca="1" si="136"/>
        <v>0</v>
      </c>
      <c r="AT123" s="112">
        <f t="shared" ca="1" si="136"/>
        <v>0</v>
      </c>
      <c r="AU123" s="112">
        <f t="shared" ca="1" si="136"/>
        <v>0</v>
      </c>
      <c r="AV123" s="112">
        <f t="shared" ca="1" si="136"/>
        <v>0</v>
      </c>
      <c r="AW123" s="112">
        <f t="shared" ca="1" si="136"/>
        <v>0</v>
      </c>
      <c r="AX123" s="112">
        <f t="shared" ca="1" si="136"/>
        <v>0</v>
      </c>
      <c r="AY123" s="112">
        <f t="shared" ca="1" si="136"/>
        <v>0</v>
      </c>
      <c r="AZ123" s="112">
        <f t="shared" ca="1" si="136"/>
        <v>0</v>
      </c>
      <c r="BA123" s="112">
        <f t="shared" ca="1" si="136"/>
        <v>0</v>
      </c>
      <c r="BB123" s="112">
        <f t="shared" ca="1" si="136"/>
        <v>0</v>
      </c>
      <c r="BC123" s="112">
        <f t="shared" ca="1" si="136"/>
        <v>0</v>
      </c>
      <c r="BD123" s="112">
        <f t="shared" ca="1" si="136"/>
        <v>0</v>
      </c>
      <c r="BE123" s="112">
        <f t="shared" ca="1" si="136"/>
        <v>0</v>
      </c>
      <c r="BF123" s="112">
        <f t="shared" ca="1" si="136"/>
        <v>0</v>
      </c>
      <c r="BG123" s="112">
        <f t="shared" ca="1" si="136"/>
        <v>0</v>
      </c>
      <c r="BH123" s="112">
        <f t="shared" ca="1" si="136"/>
        <v>0</v>
      </c>
      <c r="BI123" s="112">
        <f t="shared" ca="1" si="136"/>
        <v>0</v>
      </c>
      <c r="BJ123" s="112">
        <f t="shared" ref="BJ123" ca="1" si="137">BI126</f>
        <v>0</v>
      </c>
      <c r="BK123" s="112">
        <f t="shared" ref="BK123" ca="1" si="138">BJ126</f>
        <v>0</v>
      </c>
      <c r="BL123" s="112">
        <f t="shared" ref="BL123" ca="1" si="139">BK126</f>
        <v>0</v>
      </c>
    </row>
    <row r="124" spans="1:64" x14ac:dyDescent="0.3">
      <c r="A124" s="111"/>
      <c r="B124" s="6" t="s">
        <v>177</v>
      </c>
      <c r="C124" s="13" t="s">
        <v>22</v>
      </c>
      <c r="D124" s="457">
        <f ca="1">SUM(E124:BL124)</f>
        <v>1.7052580000000002</v>
      </c>
      <c r="E124" s="112">
        <f t="shared" ref="E124:AJ124" ca="1" si="140">E$58</f>
        <v>0</v>
      </c>
      <c r="F124" s="112">
        <f t="shared" ca="1" si="140"/>
        <v>0</v>
      </c>
      <c r="G124" s="112">
        <f t="shared" ca="1" si="140"/>
        <v>0.57978772000000012</v>
      </c>
      <c r="H124" s="112">
        <f t="shared" ca="1" si="140"/>
        <v>0.56273514000000002</v>
      </c>
      <c r="I124" s="112">
        <f t="shared" ca="1" si="140"/>
        <v>0.56273514000000002</v>
      </c>
      <c r="J124" s="112">
        <f t="shared" ca="1" si="140"/>
        <v>0</v>
      </c>
      <c r="K124" s="112">
        <f t="shared" ca="1" si="140"/>
        <v>0</v>
      </c>
      <c r="L124" s="112">
        <f t="shared" ca="1" si="140"/>
        <v>0</v>
      </c>
      <c r="M124" s="112">
        <f t="shared" ca="1" si="140"/>
        <v>0</v>
      </c>
      <c r="N124" s="112">
        <f t="shared" ca="1" si="140"/>
        <v>0</v>
      </c>
      <c r="O124" s="112">
        <f t="shared" ca="1" si="140"/>
        <v>0</v>
      </c>
      <c r="P124" s="112">
        <f t="shared" ca="1" si="140"/>
        <v>0</v>
      </c>
      <c r="Q124" s="112">
        <f t="shared" ca="1" si="140"/>
        <v>0</v>
      </c>
      <c r="R124" s="112">
        <f t="shared" ca="1" si="140"/>
        <v>0</v>
      </c>
      <c r="S124" s="112">
        <f t="shared" ca="1" si="140"/>
        <v>0</v>
      </c>
      <c r="T124" s="112">
        <f t="shared" ca="1" si="140"/>
        <v>0</v>
      </c>
      <c r="U124" s="112">
        <f t="shared" ca="1" si="140"/>
        <v>0</v>
      </c>
      <c r="V124" s="112">
        <f t="shared" ca="1" si="140"/>
        <v>0</v>
      </c>
      <c r="W124" s="112">
        <f t="shared" ca="1" si="140"/>
        <v>0</v>
      </c>
      <c r="X124" s="112">
        <f t="shared" ca="1" si="140"/>
        <v>0</v>
      </c>
      <c r="Y124" s="112">
        <f t="shared" ca="1" si="140"/>
        <v>0</v>
      </c>
      <c r="Z124" s="112">
        <f t="shared" ca="1" si="140"/>
        <v>0</v>
      </c>
      <c r="AA124" s="112">
        <f t="shared" ca="1" si="140"/>
        <v>0</v>
      </c>
      <c r="AB124" s="112">
        <f t="shared" ca="1" si="140"/>
        <v>0</v>
      </c>
      <c r="AC124" s="112">
        <f t="shared" ca="1" si="140"/>
        <v>0</v>
      </c>
      <c r="AD124" s="112">
        <f t="shared" ca="1" si="140"/>
        <v>0</v>
      </c>
      <c r="AE124" s="112">
        <f t="shared" ca="1" si="140"/>
        <v>0</v>
      </c>
      <c r="AF124" s="112">
        <f t="shared" ca="1" si="140"/>
        <v>0</v>
      </c>
      <c r="AG124" s="112">
        <f t="shared" ca="1" si="140"/>
        <v>0</v>
      </c>
      <c r="AH124" s="112">
        <f t="shared" ca="1" si="140"/>
        <v>0</v>
      </c>
      <c r="AI124" s="112">
        <f t="shared" ca="1" si="140"/>
        <v>0</v>
      </c>
      <c r="AJ124" s="112">
        <f t="shared" ca="1" si="140"/>
        <v>0</v>
      </c>
      <c r="AK124" s="112">
        <f t="shared" ref="AK124:BL124" ca="1" si="141">AK$58</f>
        <v>0</v>
      </c>
      <c r="AL124" s="112">
        <f t="shared" ca="1" si="141"/>
        <v>0</v>
      </c>
      <c r="AM124" s="112">
        <f t="shared" ca="1" si="141"/>
        <v>0</v>
      </c>
      <c r="AN124" s="112">
        <f t="shared" ca="1" si="141"/>
        <v>0</v>
      </c>
      <c r="AO124" s="112">
        <f t="shared" ca="1" si="141"/>
        <v>0</v>
      </c>
      <c r="AP124" s="112">
        <f t="shared" ca="1" si="141"/>
        <v>0</v>
      </c>
      <c r="AQ124" s="112">
        <f t="shared" ca="1" si="141"/>
        <v>0</v>
      </c>
      <c r="AR124" s="112">
        <f t="shared" ca="1" si="141"/>
        <v>0</v>
      </c>
      <c r="AS124" s="112">
        <f t="shared" ca="1" si="141"/>
        <v>0</v>
      </c>
      <c r="AT124" s="112">
        <f t="shared" ca="1" si="141"/>
        <v>0</v>
      </c>
      <c r="AU124" s="112">
        <f t="shared" ca="1" si="141"/>
        <v>0</v>
      </c>
      <c r="AV124" s="112">
        <f t="shared" ca="1" si="141"/>
        <v>0</v>
      </c>
      <c r="AW124" s="112">
        <f t="shared" ca="1" si="141"/>
        <v>0</v>
      </c>
      <c r="AX124" s="112">
        <f t="shared" ca="1" si="141"/>
        <v>0</v>
      </c>
      <c r="AY124" s="112">
        <f t="shared" ca="1" si="141"/>
        <v>0</v>
      </c>
      <c r="AZ124" s="112">
        <f t="shared" ca="1" si="141"/>
        <v>0</v>
      </c>
      <c r="BA124" s="112">
        <f t="shared" ca="1" si="141"/>
        <v>0</v>
      </c>
      <c r="BB124" s="112">
        <f t="shared" ca="1" si="141"/>
        <v>0</v>
      </c>
      <c r="BC124" s="112">
        <f t="shared" ca="1" si="141"/>
        <v>0</v>
      </c>
      <c r="BD124" s="112">
        <f t="shared" ca="1" si="141"/>
        <v>0</v>
      </c>
      <c r="BE124" s="112">
        <f t="shared" ca="1" si="141"/>
        <v>0</v>
      </c>
      <c r="BF124" s="112">
        <f t="shared" ca="1" si="141"/>
        <v>0</v>
      </c>
      <c r="BG124" s="112">
        <f t="shared" ca="1" si="141"/>
        <v>0</v>
      </c>
      <c r="BH124" s="112">
        <f t="shared" ca="1" si="141"/>
        <v>0</v>
      </c>
      <c r="BI124" s="112">
        <f t="shared" ca="1" si="141"/>
        <v>0</v>
      </c>
      <c r="BJ124" s="112">
        <f t="shared" ca="1" si="141"/>
        <v>0</v>
      </c>
      <c r="BK124" s="112">
        <f t="shared" ca="1" si="141"/>
        <v>0</v>
      </c>
      <c r="BL124" s="112">
        <f t="shared" ca="1" si="141"/>
        <v>0</v>
      </c>
    </row>
    <row r="125" spans="1:64" x14ac:dyDescent="0.3">
      <c r="A125" s="111"/>
      <c r="B125" s="6" t="s">
        <v>205</v>
      </c>
      <c r="C125" s="13" t="s">
        <v>22</v>
      </c>
      <c r="E125" s="112">
        <f t="shared" ref="E125:AJ125" si="142">IF(E$6=1,E123+E124,0)</f>
        <v>0</v>
      </c>
      <c r="F125" s="112">
        <f t="shared" si="142"/>
        <v>0</v>
      </c>
      <c r="G125" s="112">
        <f t="shared" si="142"/>
        <v>0</v>
      </c>
      <c r="H125" s="112">
        <f t="shared" si="142"/>
        <v>0</v>
      </c>
      <c r="I125" s="112">
        <f t="shared" si="142"/>
        <v>0</v>
      </c>
      <c r="J125" s="112">
        <f t="shared" ca="1" si="142"/>
        <v>1.7052580000000002</v>
      </c>
      <c r="K125" s="112">
        <f t="shared" si="142"/>
        <v>0</v>
      </c>
      <c r="L125" s="112">
        <f t="shared" si="142"/>
        <v>0</v>
      </c>
      <c r="M125" s="112">
        <f t="shared" si="142"/>
        <v>0</v>
      </c>
      <c r="N125" s="112">
        <f t="shared" si="142"/>
        <v>0</v>
      </c>
      <c r="O125" s="112">
        <f t="shared" si="142"/>
        <v>0</v>
      </c>
      <c r="P125" s="112">
        <f t="shared" si="142"/>
        <v>0</v>
      </c>
      <c r="Q125" s="112">
        <f t="shared" si="142"/>
        <v>0</v>
      </c>
      <c r="R125" s="112">
        <f t="shared" si="142"/>
        <v>0</v>
      </c>
      <c r="S125" s="112">
        <f t="shared" si="142"/>
        <v>0</v>
      </c>
      <c r="T125" s="112">
        <f t="shared" si="142"/>
        <v>0</v>
      </c>
      <c r="U125" s="112">
        <f t="shared" si="142"/>
        <v>0</v>
      </c>
      <c r="V125" s="112">
        <f t="shared" si="142"/>
        <v>0</v>
      </c>
      <c r="W125" s="112">
        <f t="shared" si="142"/>
        <v>0</v>
      </c>
      <c r="X125" s="112">
        <f t="shared" si="142"/>
        <v>0</v>
      </c>
      <c r="Y125" s="112">
        <f t="shared" si="142"/>
        <v>0</v>
      </c>
      <c r="Z125" s="112">
        <f t="shared" si="142"/>
        <v>0</v>
      </c>
      <c r="AA125" s="112">
        <f t="shared" si="142"/>
        <v>0</v>
      </c>
      <c r="AB125" s="112">
        <f t="shared" si="142"/>
        <v>0</v>
      </c>
      <c r="AC125" s="112">
        <f t="shared" si="142"/>
        <v>0</v>
      </c>
      <c r="AD125" s="112">
        <f t="shared" si="142"/>
        <v>0</v>
      </c>
      <c r="AE125" s="112">
        <f t="shared" si="142"/>
        <v>0</v>
      </c>
      <c r="AF125" s="112">
        <f t="shared" si="142"/>
        <v>0</v>
      </c>
      <c r="AG125" s="112">
        <f t="shared" si="142"/>
        <v>0</v>
      </c>
      <c r="AH125" s="112">
        <f t="shared" si="142"/>
        <v>0</v>
      </c>
      <c r="AI125" s="112">
        <f t="shared" si="142"/>
        <v>0</v>
      </c>
      <c r="AJ125" s="112">
        <f t="shared" si="142"/>
        <v>0</v>
      </c>
      <c r="AK125" s="112">
        <f t="shared" ref="AK125:BI125" si="143">IF(AK$6=1,AK123+AK124,0)</f>
        <v>0</v>
      </c>
      <c r="AL125" s="112">
        <f t="shared" si="143"/>
        <v>0</v>
      </c>
      <c r="AM125" s="112">
        <f t="shared" si="143"/>
        <v>0</v>
      </c>
      <c r="AN125" s="112">
        <f t="shared" si="143"/>
        <v>0</v>
      </c>
      <c r="AO125" s="112">
        <f t="shared" si="143"/>
        <v>0</v>
      </c>
      <c r="AP125" s="112">
        <f t="shared" si="143"/>
        <v>0</v>
      </c>
      <c r="AQ125" s="112">
        <f t="shared" si="143"/>
        <v>0</v>
      </c>
      <c r="AR125" s="112">
        <f t="shared" si="143"/>
        <v>0</v>
      </c>
      <c r="AS125" s="112">
        <f t="shared" si="143"/>
        <v>0</v>
      </c>
      <c r="AT125" s="112">
        <f t="shared" si="143"/>
        <v>0</v>
      </c>
      <c r="AU125" s="112">
        <f t="shared" si="143"/>
        <v>0</v>
      </c>
      <c r="AV125" s="112">
        <f t="shared" si="143"/>
        <v>0</v>
      </c>
      <c r="AW125" s="112">
        <f t="shared" si="143"/>
        <v>0</v>
      </c>
      <c r="AX125" s="112">
        <f t="shared" si="143"/>
        <v>0</v>
      </c>
      <c r="AY125" s="112">
        <f t="shared" si="143"/>
        <v>0</v>
      </c>
      <c r="AZ125" s="112">
        <f t="shared" si="143"/>
        <v>0</v>
      </c>
      <c r="BA125" s="112">
        <f t="shared" si="143"/>
        <v>0</v>
      </c>
      <c r="BB125" s="112">
        <f t="shared" si="143"/>
        <v>0</v>
      </c>
      <c r="BC125" s="112">
        <f t="shared" si="143"/>
        <v>0</v>
      </c>
      <c r="BD125" s="112">
        <f t="shared" si="143"/>
        <v>0</v>
      </c>
      <c r="BE125" s="112">
        <f t="shared" si="143"/>
        <v>0</v>
      </c>
      <c r="BF125" s="112">
        <f t="shared" si="143"/>
        <v>0</v>
      </c>
      <c r="BG125" s="112">
        <f t="shared" si="143"/>
        <v>0</v>
      </c>
      <c r="BH125" s="112">
        <f t="shared" si="143"/>
        <v>0</v>
      </c>
      <c r="BI125" s="112">
        <f t="shared" si="143"/>
        <v>0</v>
      </c>
      <c r="BJ125" s="112">
        <f t="shared" ref="BJ125:BL125" si="144">IF(BJ$6=1,BJ123+BJ124,0)</f>
        <v>0</v>
      </c>
      <c r="BK125" s="112">
        <f t="shared" si="144"/>
        <v>0</v>
      </c>
      <c r="BL125" s="112">
        <f t="shared" si="144"/>
        <v>0</v>
      </c>
    </row>
    <row r="126" spans="1:64" x14ac:dyDescent="0.3">
      <c r="A126" s="111"/>
      <c r="B126" s="6" t="s">
        <v>175</v>
      </c>
      <c r="C126" s="13" t="s">
        <v>22</v>
      </c>
      <c r="E126" s="112">
        <f t="shared" ref="E126:AJ126" ca="1" si="145">E123+E124-E125</f>
        <v>0</v>
      </c>
      <c r="F126" s="112">
        <f t="shared" ca="1" si="145"/>
        <v>0</v>
      </c>
      <c r="G126" s="112">
        <f t="shared" ca="1" si="145"/>
        <v>0.57978772000000012</v>
      </c>
      <c r="H126" s="112">
        <f t="shared" ca="1" si="145"/>
        <v>1.1425228600000001</v>
      </c>
      <c r="I126" s="112">
        <f t="shared" ca="1" si="145"/>
        <v>1.7052580000000002</v>
      </c>
      <c r="J126" s="112">
        <f t="shared" ca="1" si="145"/>
        <v>0</v>
      </c>
      <c r="K126" s="112">
        <f t="shared" ca="1" si="145"/>
        <v>0</v>
      </c>
      <c r="L126" s="112">
        <f t="shared" ca="1" si="145"/>
        <v>0</v>
      </c>
      <c r="M126" s="112">
        <f t="shared" ca="1" si="145"/>
        <v>0</v>
      </c>
      <c r="N126" s="112">
        <f t="shared" ca="1" si="145"/>
        <v>0</v>
      </c>
      <c r="O126" s="112">
        <f t="shared" ca="1" si="145"/>
        <v>0</v>
      </c>
      <c r="P126" s="112">
        <f t="shared" ca="1" si="145"/>
        <v>0</v>
      </c>
      <c r="Q126" s="112">
        <f t="shared" ca="1" si="145"/>
        <v>0</v>
      </c>
      <c r="R126" s="112">
        <f t="shared" ca="1" si="145"/>
        <v>0</v>
      </c>
      <c r="S126" s="112">
        <f t="shared" ca="1" si="145"/>
        <v>0</v>
      </c>
      <c r="T126" s="112">
        <f t="shared" ca="1" si="145"/>
        <v>0</v>
      </c>
      <c r="U126" s="112">
        <f t="shared" ca="1" si="145"/>
        <v>0</v>
      </c>
      <c r="V126" s="112">
        <f t="shared" ca="1" si="145"/>
        <v>0</v>
      </c>
      <c r="W126" s="112">
        <f t="shared" ca="1" si="145"/>
        <v>0</v>
      </c>
      <c r="X126" s="112">
        <f t="shared" ca="1" si="145"/>
        <v>0</v>
      </c>
      <c r="Y126" s="112">
        <f t="shared" ca="1" si="145"/>
        <v>0</v>
      </c>
      <c r="Z126" s="112">
        <f t="shared" ca="1" si="145"/>
        <v>0</v>
      </c>
      <c r="AA126" s="112">
        <f t="shared" ca="1" si="145"/>
        <v>0</v>
      </c>
      <c r="AB126" s="112">
        <f t="shared" ca="1" si="145"/>
        <v>0</v>
      </c>
      <c r="AC126" s="112">
        <f t="shared" ca="1" si="145"/>
        <v>0</v>
      </c>
      <c r="AD126" s="112">
        <f t="shared" ca="1" si="145"/>
        <v>0</v>
      </c>
      <c r="AE126" s="112">
        <f t="shared" ca="1" si="145"/>
        <v>0</v>
      </c>
      <c r="AF126" s="112">
        <f t="shared" ca="1" si="145"/>
        <v>0</v>
      </c>
      <c r="AG126" s="112">
        <f t="shared" ca="1" si="145"/>
        <v>0</v>
      </c>
      <c r="AH126" s="112">
        <f t="shared" ca="1" si="145"/>
        <v>0</v>
      </c>
      <c r="AI126" s="112">
        <f t="shared" ca="1" si="145"/>
        <v>0</v>
      </c>
      <c r="AJ126" s="112">
        <f t="shared" ca="1" si="145"/>
        <v>0</v>
      </c>
      <c r="AK126" s="112">
        <f t="shared" ref="AK126:BI126" ca="1" si="146">AK123+AK124-AK125</f>
        <v>0</v>
      </c>
      <c r="AL126" s="112">
        <f t="shared" ca="1" si="146"/>
        <v>0</v>
      </c>
      <c r="AM126" s="112">
        <f t="shared" ca="1" si="146"/>
        <v>0</v>
      </c>
      <c r="AN126" s="112">
        <f t="shared" ca="1" si="146"/>
        <v>0</v>
      </c>
      <c r="AO126" s="112">
        <f t="shared" ca="1" si="146"/>
        <v>0</v>
      </c>
      <c r="AP126" s="112">
        <f t="shared" ca="1" si="146"/>
        <v>0</v>
      </c>
      <c r="AQ126" s="112">
        <f t="shared" ca="1" si="146"/>
        <v>0</v>
      </c>
      <c r="AR126" s="112">
        <f t="shared" ca="1" si="146"/>
        <v>0</v>
      </c>
      <c r="AS126" s="112">
        <f t="shared" ca="1" si="146"/>
        <v>0</v>
      </c>
      <c r="AT126" s="112">
        <f t="shared" ca="1" si="146"/>
        <v>0</v>
      </c>
      <c r="AU126" s="112">
        <f t="shared" ca="1" si="146"/>
        <v>0</v>
      </c>
      <c r="AV126" s="112">
        <f t="shared" ca="1" si="146"/>
        <v>0</v>
      </c>
      <c r="AW126" s="112">
        <f t="shared" ca="1" si="146"/>
        <v>0</v>
      </c>
      <c r="AX126" s="112">
        <f t="shared" ca="1" si="146"/>
        <v>0</v>
      </c>
      <c r="AY126" s="112">
        <f t="shared" ca="1" si="146"/>
        <v>0</v>
      </c>
      <c r="AZ126" s="112">
        <f t="shared" ca="1" si="146"/>
        <v>0</v>
      </c>
      <c r="BA126" s="112">
        <f t="shared" ca="1" si="146"/>
        <v>0</v>
      </c>
      <c r="BB126" s="112">
        <f t="shared" ca="1" si="146"/>
        <v>0</v>
      </c>
      <c r="BC126" s="112">
        <f t="shared" ca="1" si="146"/>
        <v>0</v>
      </c>
      <c r="BD126" s="112">
        <f t="shared" ca="1" si="146"/>
        <v>0</v>
      </c>
      <c r="BE126" s="112">
        <f t="shared" ca="1" si="146"/>
        <v>0</v>
      </c>
      <c r="BF126" s="112">
        <f t="shared" ca="1" si="146"/>
        <v>0</v>
      </c>
      <c r="BG126" s="112">
        <f t="shared" ca="1" si="146"/>
        <v>0</v>
      </c>
      <c r="BH126" s="112">
        <f t="shared" ca="1" si="146"/>
        <v>0</v>
      </c>
      <c r="BI126" s="112">
        <f t="shared" ca="1" si="146"/>
        <v>0</v>
      </c>
      <c r="BJ126" s="112">
        <f t="shared" ref="BJ126:BL126" ca="1" si="147">BJ123+BJ124-BJ125</f>
        <v>0</v>
      </c>
      <c r="BK126" s="112">
        <f t="shared" ca="1" si="147"/>
        <v>0</v>
      </c>
      <c r="BL126" s="112">
        <f t="shared" ca="1" si="147"/>
        <v>0</v>
      </c>
    </row>
    <row r="127" spans="1:64" x14ac:dyDescent="0.3">
      <c r="A127" s="111"/>
      <c r="B127" s="6"/>
      <c r="C127" s="13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</row>
    <row r="128" spans="1:64" x14ac:dyDescent="0.3">
      <c r="A128" s="3"/>
      <c r="B128" s="125" t="s">
        <v>204</v>
      </c>
      <c r="C128" s="13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</row>
    <row r="129" spans="1:64" x14ac:dyDescent="0.3">
      <c r="A129" s="3"/>
      <c r="B129" s="6" t="s">
        <v>203</v>
      </c>
      <c r="C129" s="13" t="s">
        <v>22</v>
      </c>
      <c r="E129" s="107">
        <f t="shared" ref="E129:AJ129" si="148">D133</f>
        <v>0</v>
      </c>
      <c r="F129" s="107">
        <f t="shared" si="148"/>
        <v>0</v>
      </c>
      <c r="G129" s="107">
        <f t="shared" si="148"/>
        <v>0</v>
      </c>
      <c r="H129" s="107">
        <f t="shared" si="148"/>
        <v>0</v>
      </c>
      <c r="I129" s="107">
        <f t="shared" si="148"/>
        <v>0</v>
      </c>
      <c r="J129" s="107">
        <f t="shared" si="148"/>
        <v>0</v>
      </c>
      <c r="K129" s="107">
        <f t="shared" ca="1" si="148"/>
        <v>1.7052580000000002</v>
      </c>
      <c r="L129" s="107">
        <f t="shared" ca="1" si="148"/>
        <v>1.7052580000000002</v>
      </c>
      <c r="M129" s="107">
        <f t="shared" ca="1" si="148"/>
        <v>1.7052580000000002</v>
      </c>
      <c r="N129" s="107">
        <f t="shared" ca="1" si="148"/>
        <v>1.7052580000000002</v>
      </c>
      <c r="O129" s="107">
        <f t="shared" ca="1" si="148"/>
        <v>1.7052580000000002</v>
      </c>
      <c r="P129" s="107">
        <f t="shared" ca="1" si="148"/>
        <v>1.7052580000000002</v>
      </c>
      <c r="Q129" s="107">
        <f t="shared" ca="1" si="148"/>
        <v>1.7052580000000002</v>
      </c>
      <c r="R129" s="107">
        <f t="shared" ca="1" si="148"/>
        <v>1.7052580000000002</v>
      </c>
      <c r="S129" s="107">
        <f t="shared" ca="1" si="148"/>
        <v>1.7052580000000002</v>
      </c>
      <c r="T129" s="107">
        <f t="shared" ca="1" si="148"/>
        <v>1.7052580000000002</v>
      </c>
      <c r="U129" s="107">
        <f t="shared" ca="1" si="148"/>
        <v>1.7052580000000002</v>
      </c>
      <c r="V129" s="107">
        <f t="shared" ca="1" si="148"/>
        <v>1.7052580000000002</v>
      </c>
      <c r="W129" s="107">
        <f t="shared" ca="1" si="148"/>
        <v>1.7052580000000002</v>
      </c>
      <c r="X129" s="107">
        <f t="shared" ca="1" si="148"/>
        <v>1.7052580000000002</v>
      </c>
      <c r="Y129" s="107">
        <f t="shared" ca="1" si="148"/>
        <v>1.7052580000000002</v>
      </c>
      <c r="Z129" s="107">
        <f t="shared" ca="1" si="148"/>
        <v>1.7052580000000002</v>
      </c>
      <c r="AA129" s="107">
        <f t="shared" ca="1" si="148"/>
        <v>1.7052580000000002</v>
      </c>
      <c r="AB129" s="107">
        <f t="shared" ca="1" si="148"/>
        <v>1.7052580000000002</v>
      </c>
      <c r="AC129" s="107">
        <f t="shared" ca="1" si="148"/>
        <v>1.7052580000000002</v>
      </c>
      <c r="AD129" s="107">
        <f t="shared" ca="1" si="148"/>
        <v>1.7052580000000002</v>
      </c>
      <c r="AE129" s="107">
        <f t="shared" ca="1" si="148"/>
        <v>1.7052580000000002</v>
      </c>
      <c r="AF129" s="107">
        <f t="shared" ca="1" si="148"/>
        <v>1.7052580000000002</v>
      </c>
      <c r="AG129" s="107">
        <f t="shared" ca="1" si="148"/>
        <v>1.7052580000000002</v>
      </c>
      <c r="AH129" s="107">
        <f t="shared" ca="1" si="148"/>
        <v>1.7052580000000002</v>
      </c>
      <c r="AI129" s="107">
        <f t="shared" ca="1" si="148"/>
        <v>1.7052580000000002</v>
      </c>
      <c r="AJ129" s="107">
        <f t="shared" ca="1" si="148"/>
        <v>1.7052580000000002</v>
      </c>
      <c r="AK129" s="107">
        <f t="shared" ref="AK129:BI129" ca="1" si="149">AJ133</f>
        <v>1.7052580000000002</v>
      </c>
      <c r="AL129" s="107">
        <f t="shared" ca="1" si="149"/>
        <v>1.7052580000000002</v>
      </c>
      <c r="AM129" s="107">
        <f t="shared" ca="1" si="149"/>
        <v>1.7052580000000002</v>
      </c>
      <c r="AN129" s="107">
        <f t="shared" ca="1" si="149"/>
        <v>1.7052580000000002</v>
      </c>
      <c r="AO129" s="107">
        <f t="shared" ca="1" si="149"/>
        <v>1.7052580000000002</v>
      </c>
      <c r="AP129" s="107">
        <f t="shared" ca="1" si="149"/>
        <v>1.7052580000000002</v>
      </c>
      <c r="AQ129" s="107">
        <f t="shared" ca="1" si="149"/>
        <v>1.7052580000000002</v>
      </c>
      <c r="AR129" s="107">
        <f t="shared" ca="1" si="149"/>
        <v>1.7052580000000002</v>
      </c>
      <c r="AS129" s="107">
        <f t="shared" ca="1" si="149"/>
        <v>1.7052580000000002</v>
      </c>
      <c r="AT129" s="107">
        <f t="shared" ca="1" si="149"/>
        <v>1.7052580000000002</v>
      </c>
      <c r="AU129" s="107">
        <f t="shared" ca="1" si="149"/>
        <v>1.7052580000000002</v>
      </c>
      <c r="AV129" s="107">
        <f t="shared" ca="1" si="149"/>
        <v>1.7052580000000002</v>
      </c>
      <c r="AW129" s="107">
        <f t="shared" ca="1" si="149"/>
        <v>1.7052580000000002</v>
      </c>
      <c r="AX129" s="107">
        <f t="shared" ca="1" si="149"/>
        <v>1.7052580000000002</v>
      </c>
      <c r="AY129" s="107">
        <f t="shared" ca="1" si="149"/>
        <v>1.7052580000000002</v>
      </c>
      <c r="AZ129" s="107">
        <f t="shared" ca="1" si="149"/>
        <v>1.7052580000000002</v>
      </c>
      <c r="BA129" s="107">
        <f t="shared" ca="1" si="149"/>
        <v>1.7052580000000002</v>
      </c>
      <c r="BB129" s="107">
        <f t="shared" ca="1" si="149"/>
        <v>1.7052580000000002</v>
      </c>
      <c r="BC129" s="107">
        <f t="shared" ca="1" si="149"/>
        <v>1.7052580000000002</v>
      </c>
      <c r="BD129" s="107">
        <f t="shared" ca="1" si="149"/>
        <v>1.7052580000000002</v>
      </c>
      <c r="BE129" s="107">
        <f t="shared" ca="1" si="149"/>
        <v>1.7052580000000002</v>
      </c>
      <c r="BF129" s="107">
        <f t="shared" ca="1" si="149"/>
        <v>1.7052580000000002</v>
      </c>
      <c r="BG129" s="107">
        <f t="shared" ca="1" si="149"/>
        <v>1.7052580000000002</v>
      </c>
      <c r="BH129" s="107">
        <f t="shared" ca="1" si="149"/>
        <v>1.7052580000000002</v>
      </c>
      <c r="BI129" s="107">
        <f t="shared" ca="1" si="149"/>
        <v>1.7052580000000002</v>
      </c>
      <c r="BJ129" s="107">
        <f t="shared" ref="BJ129" ca="1" si="150">BI133</f>
        <v>1.7052580000000002</v>
      </c>
      <c r="BK129" s="107">
        <f t="shared" ref="BK129" ca="1" si="151">BJ133</f>
        <v>1.7052580000000002</v>
      </c>
      <c r="BL129" s="107">
        <f t="shared" ref="BL129" ca="1" si="152">BK133</f>
        <v>1.7052580000000002</v>
      </c>
    </row>
    <row r="130" spans="1:64" x14ac:dyDescent="0.3">
      <c r="A130" s="3"/>
      <c r="B130" s="6" t="s">
        <v>202</v>
      </c>
      <c r="C130" s="13" t="s">
        <v>22</v>
      </c>
      <c r="D130" s="457">
        <f ca="1">SUM(E130:BL130)</f>
        <v>1.7052580000000002</v>
      </c>
      <c r="E130" s="107">
        <f t="shared" ref="E130:AJ130" si="153">E125</f>
        <v>0</v>
      </c>
      <c r="F130" s="107">
        <f t="shared" si="153"/>
        <v>0</v>
      </c>
      <c r="G130" s="107">
        <f t="shared" si="153"/>
        <v>0</v>
      </c>
      <c r="H130" s="107">
        <f t="shared" si="153"/>
        <v>0</v>
      </c>
      <c r="I130" s="107">
        <f t="shared" si="153"/>
        <v>0</v>
      </c>
      <c r="J130" s="107">
        <f t="shared" ca="1" si="153"/>
        <v>1.7052580000000002</v>
      </c>
      <c r="K130" s="107">
        <f t="shared" si="153"/>
        <v>0</v>
      </c>
      <c r="L130" s="107">
        <f t="shared" si="153"/>
        <v>0</v>
      </c>
      <c r="M130" s="107">
        <f t="shared" si="153"/>
        <v>0</v>
      </c>
      <c r="N130" s="107">
        <f t="shared" si="153"/>
        <v>0</v>
      </c>
      <c r="O130" s="107">
        <f t="shared" si="153"/>
        <v>0</v>
      </c>
      <c r="P130" s="107">
        <f t="shared" si="153"/>
        <v>0</v>
      </c>
      <c r="Q130" s="107">
        <f t="shared" si="153"/>
        <v>0</v>
      </c>
      <c r="R130" s="107">
        <f t="shared" si="153"/>
        <v>0</v>
      </c>
      <c r="S130" s="107">
        <f t="shared" si="153"/>
        <v>0</v>
      </c>
      <c r="T130" s="107">
        <f t="shared" si="153"/>
        <v>0</v>
      </c>
      <c r="U130" s="107">
        <f t="shared" si="153"/>
        <v>0</v>
      </c>
      <c r="V130" s="107">
        <f t="shared" si="153"/>
        <v>0</v>
      </c>
      <c r="W130" s="107">
        <f t="shared" si="153"/>
        <v>0</v>
      </c>
      <c r="X130" s="107">
        <f t="shared" si="153"/>
        <v>0</v>
      </c>
      <c r="Y130" s="107">
        <f t="shared" si="153"/>
        <v>0</v>
      </c>
      <c r="Z130" s="107">
        <f t="shared" si="153"/>
        <v>0</v>
      </c>
      <c r="AA130" s="107">
        <f t="shared" si="153"/>
        <v>0</v>
      </c>
      <c r="AB130" s="107">
        <f t="shared" si="153"/>
        <v>0</v>
      </c>
      <c r="AC130" s="107">
        <f t="shared" si="153"/>
        <v>0</v>
      </c>
      <c r="AD130" s="107">
        <f t="shared" si="153"/>
        <v>0</v>
      </c>
      <c r="AE130" s="107">
        <f t="shared" si="153"/>
        <v>0</v>
      </c>
      <c r="AF130" s="107">
        <f t="shared" si="153"/>
        <v>0</v>
      </c>
      <c r="AG130" s="107">
        <f t="shared" si="153"/>
        <v>0</v>
      </c>
      <c r="AH130" s="107">
        <f t="shared" si="153"/>
        <v>0</v>
      </c>
      <c r="AI130" s="107">
        <f t="shared" si="153"/>
        <v>0</v>
      </c>
      <c r="AJ130" s="107">
        <f t="shared" si="153"/>
        <v>0</v>
      </c>
      <c r="AK130" s="107">
        <f t="shared" ref="AK130:BI130" si="154">AK125</f>
        <v>0</v>
      </c>
      <c r="AL130" s="107">
        <f t="shared" si="154"/>
        <v>0</v>
      </c>
      <c r="AM130" s="107">
        <f t="shared" si="154"/>
        <v>0</v>
      </c>
      <c r="AN130" s="107">
        <f t="shared" si="154"/>
        <v>0</v>
      </c>
      <c r="AO130" s="107">
        <f t="shared" si="154"/>
        <v>0</v>
      </c>
      <c r="AP130" s="107">
        <f t="shared" si="154"/>
        <v>0</v>
      </c>
      <c r="AQ130" s="107">
        <f t="shared" si="154"/>
        <v>0</v>
      </c>
      <c r="AR130" s="107">
        <f t="shared" si="154"/>
        <v>0</v>
      </c>
      <c r="AS130" s="107">
        <f t="shared" si="154"/>
        <v>0</v>
      </c>
      <c r="AT130" s="107">
        <f t="shared" si="154"/>
        <v>0</v>
      </c>
      <c r="AU130" s="107">
        <f t="shared" si="154"/>
        <v>0</v>
      </c>
      <c r="AV130" s="107">
        <f t="shared" si="154"/>
        <v>0</v>
      </c>
      <c r="AW130" s="107">
        <f t="shared" si="154"/>
        <v>0</v>
      </c>
      <c r="AX130" s="107">
        <f t="shared" si="154"/>
        <v>0</v>
      </c>
      <c r="AY130" s="107">
        <f t="shared" si="154"/>
        <v>0</v>
      </c>
      <c r="AZ130" s="107">
        <f t="shared" si="154"/>
        <v>0</v>
      </c>
      <c r="BA130" s="107">
        <f t="shared" si="154"/>
        <v>0</v>
      </c>
      <c r="BB130" s="107">
        <f t="shared" si="154"/>
        <v>0</v>
      </c>
      <c r="BC130" s="107">
        <f t="shared" si="154"/>
        <v>0</v>
      </c>
      <c r="BD130" s="107">
        <f t="shared" si="154"/>
        <v>0</v>
      </c>
      <c r="BE130" s="107">
        <f t="shared" si="154"/>
        <v>0</v>
      </c>
      <c r="BF130" s="107">
        <f t="shared" si="154"/>
        <v>0</v>
      </c>
      <c r="BG130" s="107">
        <f t="shared" si="154"/>
        <v>0</v>
      </c>
      <c r="BH130" s="107">
        <f t="shared" si="154"/>
        <v>0</v>
      </c>
      <c r="BI130" s="107">
        <f t="shared" si="154"/>
        <v>0</v>
      </c>
      <c r="BJ130" s="107">
        <f t="shared" ref="BJ130:BL130" si="155">BJ125</f>
        <v>0</v>
      </c>
      <c r="BK130" s="107">
        <f t="shared" si="155"/>
        <v>0</v>
      </c>
      <c r="BL130" s="107">
        <f t="shared" si="155"/>
        <v>0</v>
      </c>
    </row>
    <row r="131" spans="1:64" x14ac:dyDescent="0.3">
      <c r="A131" s="111"/>
      <c r="B131" s="6" t="s">
        <v>10</v>
      </c>
      <c r="C131" s="13" t="s">
        <v>22</v>
      </c>
      <c r="D131" s="5"/>
      <c r="E131" s="110">
        <f>IF(E$5,MIN(E134-D132,IF(E$6&lt;=24,Inputs!$D$108/2,Inputs!$E$108/2)*(E129+E130)*E$9),0)</f>
        <v>0</v>
      </c>
      <c r="F131" s="110">
        <f>IF(F$5,MIN(F134-E132,IF(F$6&lt;=24,Inputs!$D$108/2,Inputs!$E$108/2)*(F129+F130)*F$9),0)</f>
        <v>0</v>
      </c>
      <c r="G131" s="110">
        <f>IF(G$5,MIN(G134-F132,IF(G$6&lt;=24,Inputs!$D$108/2,Inputs!$E$108/2)*(G129+G130)*G$9),0)</f>
        <v>0</v>
      </c>
      <c r="H131" s="110">
        <f>IF(H$5,MIN(H134-G132,IF(H$6&lt;=24,Inputs!$D$108/2,Inputs!$E$108/2)*(H129+H130)*H$9),0)</f>
        <v>0</v>
      </c>
      <c r="I131" s="110">
        <f>IF(I$5,MIN(I134-H132,IF(I$6&lt;=24,Inputs!$D$108/2,Inputs!$E$108/2)*(I129+I130)*I$9),0)</f>
        <v>0</v>
      </c>
      <c r="J131" s="110">
        <f ca="1">IF(J$5,MIN(J134-I132,IF(J$6&lt;=24,Inputs!$D$108/2,Inputs!$E$108/2)*(J129+J130)*J$9),0)</f>
        <v>0</v>
      </c>
      <c r="K131" s="110">
        <f ca="1">IF(K$5,MIN(K134-J132,IF(K$6&lt;=24,Inputs!$D$108/2,Inputs!$E$108/2)*(K129+K130)*K$9),0)</f>
        <v>0</v>
      </c>
      <c r="L131" s="110">
        <f ca="1">IF(L$5,MIN(L134-K132,IF(L$6&lt;=24,Inputs!$D$108/2,Inputs!$E$108/2)*(L129+L130)*L$9),0)</f>
        <v>0</v>
      </c>
      <c r="M131" s="110">
        <f ca="1">IF(M$5,MIN(M134-L132,IF(M$6&lt;=24,Inputs!$D$108/2,Inputs!$E$108/2)*(M129+M130)*M$9),0)</f>
        <v>0</v>
      </c>
      <c r="N131" s="110">
        <f ca="1">IF(N$5,MIN(N134-M132,IF(N$6&lt;=24,Inputs!$D$108/2,Inputs!$E$108/2)*(N129+N130)*N$9),0)</f>
        <v>0</v>
      </c>
      <c r="O131" s="110">
        <f ca="1">IF(O$5,MIN(O134-N132,IF(O$6&lt;=24,Inputs!$D$108/2,Inputs!$E$108/2)*(O129+O130)*O$9),0)</f>
        <v>0</v>
      </c>
      <c r="P131" s="110">
        <f ca="1">IF(P$5,MIN(P134-O132,IF(P$6&lt;=24,Inputs!$D$108/2,Inputs!$E$108/2)*(P129+P130)*P$9),0)</f>
        <v>0</v>
      </c>
      <c r="Q131" s="110">
        <f ca="1">IF(Q$5,MIN(Q134-P132,IF(Q$6&lt;=24,Inputs!$D$108/2,Inputs!$E$108/2)*(Q129+Q130)*Q$9),0)</f>
        <v>0</v>
      </c>
      <c r="R131" s="110">
        <f ca="1">IF(R$5,MIN(R134-Q132,IF(R$6&lt;=24,Inputs!$D$108/2,Inputs!$E$108/2)*(R129+R130)*R$9),0)</f>
        <v>0</v>
      </c>
      <c r="S131" s="110">
        <f ca="1">IF(S$5,MIN(S134-R132,IF(S$6&lt;=24,Inputs!$D$108/2,Inputs!$E$108/2)*(S129+S130)*S$9),0)</f>
        <v>0</v>
      </c>
      <c r="T131" s="110">
        <f ca="1">IF(T$5,MIN(T134-S132,IF(T$6&lt;=24,Inputs!$D$108/2,Inputs!$E$108/2)*(T129+T130)*T$9),0)</f>
        <v>0</v>
      </c>
      <c r="U131" s="110">
        <f ca="1">IF(U$5,MIN(U134-T132,IF(U$6&lt;=24,Inputs!$D$108/2,Inputs!$E$108/2)*(U129+U130)*U$9),0)</f>
        <v>0</v>
      </c>
      <c r="V131" s="110">
        <f ca="1">IF(V$5,MIN(V134-U132,IF(V$6&lt;=24,Inputs!$D$108/2,Inputs!$E$108/2)*(V129+V130)*V$9),0)</f>
        <v>0</v>
      </c>
      <c r="W131" s="110">
        <f ca="1">IF(W$5,MIN(W134-V132,IF(W$6&lt;=24,Inputs!$D$108/2,Inputs!$E$108/2)*(W129+W130)*W$9),0)</f>
        <v>0</v>
      </c>
      <c r="X131" s="110">
        <f ca="1">IF(X$5,MIN(X134-W132,IF(X$6&lt;=24,Inputs!$D$108/2,Inputs!$E$108/2)*(X129+X130)*X$9),0)</f>
        <v>0</v>
      </c>
      <c r="Y131" s="110">
        <f ca="1">IF(Y$5,MIN(Y134-X132,IF(Y$6&lt;=24,Inputs!$D$108/2,Inputs!$E$108/2)*(Y129+Y130)*Y$9),0)</f>
        <v>0</v>
      </c>
      <c r="Z131" s="110">
        <f ca="1">IF(Z$5,MIN(Z134-Y132,IF(Z$6&lt;=24,Inputs!$D$108/2,Inputs!$E$108/2)*(Z129+Z130)*Z$9),0)</f>
        <v>0</v>
      </c>
      <c r="AA131" s="110">
        <f ca="1">IF(AA$5,MIN(AA134-Z132,IF(AA$6&lt;=24,Inputs!$D$108/2,Inputs!$E$108/2)*(AA129+AA130)*AA$9),0)</f>
        <v>0</v>
      </c>
      <c r="AB131" s="110">
        <f ca="1">IF(AB$5,MIN(AB134-AA132,IF(AB$6&lt;=24,Inputs!$D$108/2,Inputs!$E$108/2)*(AB129+AB130)*AB$9),0)</f>
        <v>0</v>
      </c>
      <c r="AC131" s="110">
        <f ca="1">IF(AC$5,MIN(AC134-AB132,IF(AC$6&lt;=24,Inputs!$D$108/2,Inputs!$E$108/2)*(AC129+AC130)*AC$9),0)</f>
        <v>0</v>
      </c>
      <c r="AD131" s="110">
        <f ca="1">IF(AD$5,MIN(AD134-AC132,IF(AD$6&lt;=24,Inputs!$D$108/2,Inputs!$E$108/2)*(AD129+AD130)*AD$9),0)</f>
        <v>0</v>
      </c>
      <c r="AE131" s="110">
        <f ca="1">IF(AE$5,MIN(AE134-AD132,IF(AE$6&lt;=24,Inputs!$D$108/2,Inputs!$E$108/2)*(AE129+AE130)*AE$9),0)</f>
        <v>0</v>
      </c>
      <c r="AF131" s="110">
        <f ca="1">IF(AF$5,MIN(AF134-AE132,IF(AF$6&lt;=24,Inputs!$D$108/2,Inputs!$E$108/2)*(AF129+AF130)*AF$9),0)</f>
        <v>0</v>
      </c>
      <c r="AG131" s="110">
        <f ca="1">IF(AG$5,MIN(AG134-AF132,IF(AG$6&lt;=24,Inputs!$D$108/2,Inputs!$E$108/2)*(AG129+AG130)*AG$9),0)</f>
        <v>0</v>
      </c>
      <c r="AH131" s="110">
        <f ca="1">IF(AH$5,MIN(AH134-AG132,IF(AH$6&lt;=24,Inputs!$D$108/2,Inputs!$E$108/2)*(AH129+AH130)*AH$9),0)</f>
        <v>0</v>
      </c>
      <c r="AI131" s="110">
        <f ca="1">IF(AI$5,MIN(AI134-AH132,IF(AI$6&lt;=24,Inputs!$D$108/2,Inputs!$E$108/2)*(AI129+AI130)*AI$9),0)</f>
        <v>0</v>
      </c>
      <c r="AJ131" s="110">
        <f ca="1">IF(AJ$5,MIN(AJ134-AI132,IF(AJ$6&lt;=24,Inputs!$D$108/2,Inputs!$E$108/2)*(AJ129+AJ130)*AJ$9),0)</f>
        <v>0</v>
      </c>
      <c r="AK131" s="110">
        <f ca="1">IF(AK$5,MIN(AK134-AJ132,IF(AK$6&lt;=24,Inputs!$D$108/2,Inputs!$E$108/2)*(AK129+AK130)*AK$9),0)</f>
        <v>0</v>
      </c>
      <c r="AL131" s="110">
        <f ca="1">IF(AL$5,MIN(AL134-AK132,IF(AL$6&lt;=24,Inputs!$D$108/2,Inputs!$E$108/2)*(AL129+AL130)*AL$9),0)</f>
        <v>0</v>
      </c>
      <c r="AM131" s="110">
        <f ca="1">IF(AM$5,MIN(AM134-AL132,IF(AM$6&lt;=24,Inputs!$D$108/2,Inputs!$E$108/2)*(AM129+AM130)*AM$9),0)</f>
        <v>0</v>
      </c>
      <c r="AN131" s="110">
        <f ca="1">IF(AN$5,MIN(AN134-AM132,IF(AN$6&lt;=24,Inputs!$D$108/2,Inputs!$E$108/2)*(AN129+AN130)*AN$9),0)</f>
        <v>0</v>
      </c>
      <c r="AO131" s="110">
        <f ca="1">IF(AO$5,MIN(AO134-AN132,IF(AO$6&lt;=24,Inputs!$D$108/2,Inputs!$E$108/2)*(AO129+AO130)*AO$9),0)</f>
        <v>0</v>
      </c>
      <c r="AP131" s="110">
        <f ca="1">IF(AP$5,MIN(AP134-AO132,IF(AP$6&lt;=24,Inputs!$D$108/2,Inputs!$E$108/2)*(AP129+AP130)*AP$9),0)</f>
        <v>0</v>
      </c>
      <c r="AQ131" s="110">
        <f ca="1">IF(AQ$5,MIN(AQ134-AP132,IF(AQ$6&lt;=24,Inputs!$D$108/2,Inputs!$E$108/2)*(AQ129+AQ130)*AQ$9),0)</f>
        <v>0</v>
      </c>
      <c r="AR131" s="110">
        <f ca="1">IF(AR$5,MIN(AR134-AQ132,IF(AR$6&lt;=24,Inputs!$D$108/2,Inputs!$E$108/2)*(AR129+AR130)*AR$9),0)</f>
        <v>0</v>
      </c>
      <c r="AS131" s="110">
        <f ca="1">IF(AS$5,MIN(AS134-AR132,IF(AS$6&lt;=24,Inputs!$D$108/2,Inputs!$E$108/2)*(AS129+AS130)*AS$9),0)</f>
        <v>0</v>
      </c>
      <c r="AT131" s="110">
        <f ca="1">IF(AT$5,MIN(AT134-AS132,IF(AT$6&lt;=24,Inputs!$D$108/2,Inputs!$E$108/2)*(AT129+AT130)*AT$9),0)</f>
        <v>0</v>
      </c>
      <c r="AU131" s="110">
        <f ca="1">IF(AU$5,MIN(AU134-AT132,IF(AU$6&lt;=24,Inputs!$D$108/2,Inputs!$E$108/2)*(AU129+AU130)*AU$9),0)</f>
        <v>0</v>
      </c>
      <c r="AV131" s="110">
        <f ca="1">IF(AV$5,MIN(AV134-AU132,IF(AV$6&lt;=24,Inputs!$D$108/2,Inputs!$E$108/2)*(AV129+AV130)*AV$9),0)</f>
        <v>0</v>
      </c>
      <c r="AW131" s="110">
        <f ca="1">IF(AW$5,MIN(AW134-AV132,IF(AW$6&lt;=24,Inputs!$D$108/2,Inputs!$E$108/2)*(AW129+AW130)*AW$9),0)</f>
        <v>0</v>
      </c>
      <c r="AX131" s="110">
        <f ca="1">IF(AX$5,MIN(AX134-AW132,IF(AX$6&lt;=24,Inputs!$D$108/2,Inputs!$E$108/2)*(AX129+AX130)*AX$9),0)</f>
        <v>0</v>
      </c>
      <c r="AY131" s="110">
        <f ca="1">IF(AY$5,MIN(AY134-AX132,IF(AY$6&lt;=24,Inputs!$D$108/2,Inputs!$E$108/2)*(AY129+AY130)*AY$9),0)</f>
        <v>0</v>
      </c>
      <c r="AZ131" s="110">
        <f ca="1">IF(AZ$5,MIN(AZ134-AY132,IF(AZ$6&lt;=24,Inputs!$D$108/2,Inputs!$E$108/2)*(AZ129+AZ130)*AZ$9),0)</f>
        <v>0</v>
      </c>
      <c r="BA131" s="110">
        <f ca="1">IF(BA$5,MIN(BA134-AZ132,IF(BA$6&lt;=24,Inputs!$D$108/2,Inputs!$E$108/2)*(BA129+BA130)*BA$9),0)</f>
        <v>0</v>
      </c>
      <c r="BB131" s="110">
        <f ca="1">IF(BB$5,MIN(BB134-BA132,IF(BB$6&lt;=24,Inputs!$D$108/2,Inputs!$E$108/2)*(BB129+BB130)*BB$9),0)</f>
        <v>0</v>
      </c>
      <c r="BC131" s="110">
        <f ca="1">IF(BC$5,MIN(BC134-BB132,IF(BC$6&lt;=24,Inputs!$D$108/2,Inputs!$E$108/2)*(BC129+BC130)*BC$9),0)</f>
        <v>0</v>
      </c>
      <c r="BD131" s="110">
        <f ca="1">IF(BD$5,MIN(BD134-BC132,IF(BD$6&lt;=24,Inputs!$D$108/2,Inputs!$E$108/2)*(BD129+BD130)*BD$9),0)</f>
        <v>0</v>
      </c>
      <c r="BE131" s="110">
        <f ca="1">IF(BE$5,MIN(BE134-BD132,IF(BE$6&lt;=24,Inputs!$D$108/2,Inputs!$E$108/2)*(BE129+BE130)*BE$9),0)</f>
        <v>0</v>
      </c>
      <c r="BF131" s="110">
        <f ca="1">IF(BF$5,MIN(BF134-BE132,IF(BF$6&lt;=24,Inputs!$D$108/2,Inputs!$E$108/2)*(BF129+BF130)*BF$9),0)</f>
        <v>0</v>
      </c>
      <c r="BG131" s="110">
        <f ca="1">IF(BG$5,MIN(BG134-BF132,IF(BG$6&lt;=24,Inputs!$D$108/2,Inputs!$E$108/2)*(BG129+BG130)*BG$9),0)</f>
        <v>0</v>
      </c>
      <c r="BH131" s="110">
        <f>IF(BH$5,MIN(BH134-BG132,IF(BH$6&lt;=24,Inputs!$D$108/2,Inputs!$E$108/2)*(BH129+BH130)*BH$9),0)</f>
        <v>0</v>
      </c>
      <c r="BI131" s="110">
        <f>IF(BI$5,MIN(BI134-BH132,IF(BI$6&lt;=24,Inputs!$D$108/2,Inputs!$E$108/2)*(BI129+BI130)*BI$9),0)</f>
        <v>0</v>
      </c>
      <c r="BJ131" s="110">
        <f>IF(BJ$5,MIN(BJ134-BI132,IF(BJ$6&lt;=24,Inputs!$D$108/2,Inputs!$E$108/2)*(BJ129+BJ130)*BJ$9),0)</f>
        <v>0</v>
      </c>
      <c r="BK131" s="110">
        <f>IF(BK$5,MIN(BK134-BJ132,IF(BK$6&lt;=24,Inputs!$D$108/2,Inputs!$E$108/2)*(BK129+BK130)*BK$9),0)</f>
        <v>0</v>
      </c>
      <c r="BL131" s="110">
        <f>IF(BL$5,MIN(BL134-BK132,IF(BL$6&lt;=24,Inputs!$D$108/2,Inputs!$E$108/2)*(BL129+BL130)*BL$9),0)</f>
        <v>0</v>
      </c>
    </row>
    <row r="132" spans="1:64" x14ac:dyDescent="0.3">
      <c r="A132" s="111"/>
      <c r="B132" s="6" t="s">
        <v>201</v>
      </c>
      <c r="C132" s="13" t="s">
        <v>22</v>
      </c>
      <c r="E132" s="110">
        <f t="shared" ref="E132:AJ132" si="156">D132+E131</f>
        <v>0</v>
      </c>
      <c r="F132" s="110">
        <f t="shared" si="156"/>
        <v>0</v>
      </c>
      <c r="G132" s="110">
        <f t="shared" si="156"/>
        <v>0</v>
      </c>
      <c r="H132" s="110">
        <f t="shared" si="156"/>
        <v>0</v>
      </c>
      <c r="I132" s="110">
        <f t="shared" si="156"/>
        <v>0</v>
      </c>
      <c r="J132" s="110">
        <f t="shared" ca="1" si="156"/>
        <v>0</v>
      </c>
      <c r="K132" s="110">
        <f t="shared" ca="1" si="156"/>
        <v>0</v>
      </c>
      <c r="L132" s="110">
        <f t="shared" ca="1" si="156"/>
        <v>0</v>
      </c>
      <c r="M132" s="110">
        <f t="shared" ca="1" si="156"/>
        <v>0</v>
      </c>
      <c r="N132" s="110">
        <f t="shared" ca="1" si="156"/>
        <v>0</v>
      </c>
      <c r="O132" s="110">
        <f t="shared" ca="1" si="156"/>
        <v>0</v>
      </c>
      <c r="P132" s="110">
        <f t="shared" ca="1" si="156"/>
        <v>0</v>
      </c>
      <c r="Q132" s="110">
        <f t="shared" ca="1" si="156"/>
        <v>0</v>
      </c>
      <c r="R132" s="110">
        <f t="shared" ca="1" si="156"/>
        <v>0</v>
      </c>
      <c r="S132" s="110">
        <f t="shared" ca="1" si="156"/>
        <v>0</v>
      </c>
      <c r="T132" s="110">
        <f t="shared" ca="1" si="156"/>
        <v>0</v>
      </c>
      <c r="U132" s="110">
        <f t="shared" ca="1" si="156"/>
        <v>0</v>
      </c>
      <c r="V132" s="110">
        <f t="shared" ca="1" si="156"/>
        <v>0</v>
      </c>
      <c r="W132" s="110">
        <f t="shared" ca="1" si="156"/>
        <v>0</v>
      </c>
      <c r="X132" s="110">
        <f t="shared" ca="1" si="156"/>
        <v>0</v>
      </c>
      <c r="Y132" s="110">
        <f t="shared" ca="1" si="156"/>
        <v>0</v>
      </c>
      <c r="Z132" s="110">
        <f t="shared" ca="1" si="156"/>
        <v>0</v>
      </c>
      <c r="AA132" s="110">
        <f t="shared" ca="1" si="156"/>
        <v>0</v>
      </c>
      <c r="AB132" s="110">
        <f t="shared" ca="1" si="156"/>
        <v>0</v>
      </c>
      <c r="AC132" s="110">
        <f t="shared" ca="1" si="156"/>
        <v>0</v>
      </c>
      <c r="AD132" s="110">
        <f t="shared" ca="1" si="156"/>
        <v>0</v>
      </c>
      <c r="AE132" s="110">
        <f t="shared" ca="1" si="156"/>
        <v>0</v>
      </c>
      <c r="AF132" s="110">
        <f t="shared" ca="1" si="156"/>
        <v>0</v>
      </c>
      <c r="AG132" s="110">
        <f t="shared" ca="1" si="156"/>
        <v>0</v>
      </c>
      <c r="AH132" s="110">
        <f t="shared" ca="1" si="156"/>
        <v>0</v>
      </c>
      <c r="AI132" s="110">
        <f t="shared" ca="1" si="156"/>
        <v>0</v>
      </c>
      <c r="AJ132" s="110">
        <f t="shared" ca="1" si="156"/>
        <v>0</v>
      </c>
      <c r="AK132" s="110">
        <f t="shared" ref="AK132:BI132" ca="1" si="157">AJ132+AK131</f>
        <v>0</v>
      </c>
      <c r="AL132" s="110">
        <f t="shared" ca="1" si="157"/>
        <v>0</v>
      </c>
      <c r="AM132" s="110">
        <f t="shared" ca="1" si="157"/>
        <v>0</v>
      </c>
      <c r="AN132" s="110">
        <f t="shared" ca="1" si="157"/>
        <v>0</v>
      </c>
      <c r="AO132" s="110">
        <f t="shared" ca="1" si="157"/>
        <v>0</v>
      </c>
      <c r="AP132" s="110">
        <f t="shared" ca="1" si="157"/>
        <v>0</v>
      </c>
      <c r="AQ132" s="110">
        <f t="shared" ca="1" si="157"/>
        <v>0</v>
      </c>
      <c r="AR132" s="110">
        <f t="shared" ca="1" si="157"/>
        <v>0</v>
      </c>
      <c r="AS132" s="110">
        <f t="shared" ca="1" si="157"/>
        <v>0</v>
      </c>
      <c r="AT132" s="110">
        <f t="shared" ca="1" si="157"/>
        <v>0</v>
      </c>
      <c r="AU132" s="110">
        <f t="shared" ca="1" si="157"/>
        <v>0</v>
      </c>
      <c r="AV132" s="110">
        <f t="shared" ca="1" si="157"/>
        <v>0</v>
      </c>
      <c r="AW132" s="110">
        <f t="shared" ca="1" si="157"/>
        <v>0</v>
      </c>
      <c r="AX132" s="110">
        <f t="shared" ca="1" si="157"/>
        <v>0</v>
      </c>
      <c r="AY132" s="110">
        <f t="shared" ca="1" si="157"/>
        <v>0</v>
      </c>
      <c r="AZ132" s="110">
        <f t="shared" ca="1" si="157"/>
        <v>0</v>
      </c>
      <c r="BA132" s="110">
        <f t="shared" ca="1" si="157"/>
        <v>0</v>
      </c>
      <c r="BB132" s="110">
        <f t="shared" ca="1" si="157"/>
        <v>0</v>
      </c>
      <c r="BC132" s="110">
        <f t="shared" ca="1" si="157"/>
        <v>0</v>
      </c>
      <c r="BD132" s="110">
        <f t="shared" ca="1" si="157"/>
        <v>0</v>
      </c>
      <c r="BE132" s="110">
        <f t="shared" ca="1" si="157"/>
        <v>0</v>
      </c>
      <c r="BF132" s="110">
        <f t="shared" ca="1" si="157"/>
        <v>0</v>
      </c>
      <c r="BG132" s="110">
        <f t="shared" ca="1" si="157"/>
        <v>0</v>
      </c>
      <c r="BH132" s="110">
        <f t="shared" ca="1" si="157"/>
        <v>0</v>
      </c>
      <c r="BI132" s="110">
        <f t="shared" ca="1" si="157"/>
        <v>0</v>
      </c>
      <c r="BJ132" s="110">
        <f t="shared" ref="BJ132" ca="1" si="158">BI132+BJ131</f>
        <v>0</v>
      </c>
      <c r="BK132" s="110">
        <f t="shared" ref="BK132" ca="1" si="159">BJ132+BK131</f>
        <v>0</v>
      </c>
      <c r="BL132" s="110">
        <f t="shared" ref="BL132" ca="1" si="160">BK132+BL131</f>
        <v>0</v>
      </c>
    </row>
    <row r="133" spans="1:64" x14ac:dyDescent="0.3">
      <c r="A133" s="3"/>
      <c r="B133" s="6" t="s">
        <v>200</v>
      </c>
      <c r="C133" s="13" t="s">
        <v>22</v>
      </c>
      <c r="E133" s="107">
        <f t="shared" ref="E133:AJ133" si="161">E129+E130</f>
        <v>0</v>
      </c>
      <c r="F133" s="107">
        <f t="shared" si="161"/>
        <v>0</v>
      </c>
      <c r="G133" s="107">
        <f t="shared" si="161"/>
        <v>0</v>
      </c>
      <c r="H133" s="107">
        <f t="shared" si="161"/>
        <v>0</v>
      </c>
      <c r="I133" s="107">
        <f t="shared" si="161"/>
        <v>0</v>
      </c>
      <c r="J133" s="107">
        <f t="shared" ca="1" si="161"/>
        <v>1.7052580000000002</v>
      </c>
      <c r="K133" s="107">
        <f t="shared" ca="1" si="161"/>
        <v>1.7052580000000002</v>
      </c>
      <c r="L133" s="107">
        <f t="shared" ca="1" si="161"/>
        <v>1.7052580000000002</v>
      </c>
      <c r="M133" s="107">
        <f t="shared" ca="1" si="161"/>
        <v>1.7052580000000002</v>
      </c>
      <c r="N133" s="107">
        <f t="shared" ca="1" si="161"/>
        <v>1.7052580000000002</v>
      </c>
      <c r="O133" s="107">
        <f t="shared" ca="1" si="161"/>
        <v>1.7052580000000002</v>
      </c>
      <c r="P133" s="107">
        <f t="shared" ca="1" si="161"/>
        <v>1.7052580000000002</v>
      </c>
      <c r="Q133" s="107">
        <f t="shared" ca="1" si="161"/>
        <v>1.7052580000000002</v>
      </c>
      <c r="R133" s="107">
        <f t="shared" ca="1" si="161"/>
        <v>1.7052580000000002</v>
      </c>
      <c r="S133" s="107">
        <f t="shared" ca="1" si="161"/>
        <v>1.7052580000000002</v>
      </c>
      <c r="T133" s="107">
        <f t="shared" ca="1" si="161"/>
        <v>1.7052580000000002</v>
      </c>
      <c r="U133" s="107">
        <f t="shared" ca="1" si="161"/>
        <v>1.7052580000000002</v>
      </c>
      <c r="V133" s="107">
        <f t="shared" ca="1" si="161"/>
        <v>1.7052580000000002</v>
      </c>
      <c r="W133" s="107">
        <f t="shared" ca="1" si="161"/>
        <v>1.7052580000000002</v>
      </c>
      <c r="X133" s="107">
        <f t="shared" ca="1" si="161"/>
        <v>1.7052580000000002</v>
      </c>
      <c r="Y133" s="107">
        <f t="shared" ca="1" si="161"/>
        <v>1.7052580000000002</v>
      </c>
      <c r="Z133" s="107">
        <f t="shared" ca="1" si="161"/>
        <v>1.7052580000000002</v>
      </c>
      <c r="AA133" s="107">
        <f t="shared" ca="1" si="161"/>
        <v>1.7052580000000002</v>
      </c>
      <c r="AB133" s="107">
        <f t="shared" ca="1" si="161"/>
        <v>1.7052580000000002</v>
      </c>
      <c r="AC133" s="107">
        <f t="shared" ca="1" si="161"/>
        <v>1.7052580000000002</v>
      </c>
      <c r="AD133" s="107">
        <f t="shared" ca="1" si="161"/>
        <v>1.7052580000000002</v>
      </c>
      <c r="AE133" s="107">
        <f t="shared" ca="1" si="161"/>
        <v>1.7052580000000002</v>
      </c>
      <c r="AF133" s="107">
        <f t="shared" ca="1" si="161"/>
        <v>1.7052580000000002</v>
      </c>
      <c r="AG133" s="107">
        <f t="shared" ca="1" si="161"/>
        <v>1.7052580000000002</v>
      </c>
      <c r="AH133" s="107">
        <f t="shared" ca="1" si="161"/>
        <v>1.7052580000000002</v>
      </c>
      <c r="AI133" s="107">
        <f t="shared" ca="1" si="161"/>
        <v>1.7052580000000002</v>
      </c>
      <c r="AJ133" s="107">
        <f t="shared" ca="1" si="161"/>
        <v>1.7052580000000002</v>
      </c>
      <c r="AK133" s="107">
        <f t="shared" ref="AK133:BI133" ca="1" si="162">AK129+AK130</f>
        <v>1.7052580000000002</v>
      </c>
      <c r="AL133" s="107">
        <f t="shared" ca="1" si="162"/>
        <v>1.7052580000000002</v>
      </c>
      <c r="AM133" s="107">
        <f t="shared" ca="1" si="162"/>
        <v>1.7052580000000002</v>
      </c>
      <c r="AN133" s="107">
        <f t="shared" ca="1" si="162"/>
        <v>1.7052580000000002</v>
      </c>
      <c r="AO133" s="107">
        <f t="shared" ca="1" si="162"/>
        <v>1.7052580000000002</v>
      </c>
      <c r="AP133" s="107">
        <f t="shared" ca="1" si="162"/>
        <v>1.7052580000000002</v>
      </c>
      <c r="AQ133" s="107">
        <f t="shared" ca="1" si="162"/>
        <v>1.7052580000000002</v>
      </c>
      <c r="AR133" s="107">
        <f t="shared" ca="1" si="162"/>
        <v>1.7052580000000002</v>
      </c>
      <c r="AS133" s="107">
        <f t="shared" ca="1" si="162"/>
        <v>1.7052580000000002</v>
      </c>
      <c r="AT133" s="107">
        <f t="shared" ca="1" si="162"/>
        <v>1.7052580000000002</v>
      </c>
      <c r="AU133" s="107">
        <f t="shared" ca="1" si="162"/>
        <v>1.7052580000000002</v>
      </c>
      <c r="AV133" s="107">
        <f t="shared" ca="1" si="162"/>
        <v>1.7052580000000002</v>
      </c>
      <c r="AW133" s="107">
        <f t="shared" ca="1" si="162"/>
        <v>1.7052580000000002</v>
      </c>
      <c r="AX133" s="107">
        <f t="shared" ca="1" si="162"/>
        <v>1.7052580000000002</v>
      </c>
      <c r="AY133" s="107">
        <f t="shared" ca="1" si="162"/>
        <v>1.7052580000000002</v>
      </c>
      <c r="AZ133" s="107">
        <f t="shared" ca="1" si="162"/>
        <v>1.7052580000000002</v>
      </c>
      <c r="BA133" s="107">
        <f t="shared" ca="1" si="162"/>
        <v>1.7052580000000002</v>
      </c>
      <c r="BB133" s="107">
        <f t="shared" ca="1" si="162"/>
        <v>1.7052580000000002</v>
      </c>
      <c r="BC133" s="107">
        <f t="shared" ca="1" si="162"/>
        <v>1.7052580000000002</v>
      </c>
      <c r="BD133" s="107">
        <f t="shared" ca="1" si="162"/>
        <v>1.7052580000000002</v>
      </c>
      <c r="BE133" s="107">
        <f t="shared" ca="1" si="162"/>
        <v>1.7052580000000002</v>
      </c>
      <c r="BF133" s="107">
        <f t="shared" ca="1" si="162"/>
        <v>1.7052580000000002</v>
      </c>
      <c r="BG133" s="107">
        <f t="shared" ca="1" si="162"/>
        <v>1.7052580000000002</v>
      </c>
      <c r="BH133" s="107">
        <f t="shared" ca="1" si="162"/>
        <v>1.7052580000000002</v>
      </c>
      <c r="BI133" s="107">
        <f t="shared" ca="1" si="162"/>
        <v>1.7052580000000002</v>
      </c>
      <c r="BJ133" s="107">
        <f t="shared" ref="BJ133:BL133" ca="1" si="163">BJ129+BJ130</f>
        <v>1.7052580000000002</v>
      </c>
      <c r="BK133" s="107">
        <f t="shared" ca="1" si="163"/>
        <v>1.7052580000000002</v>
      </c>
      <c r="BL133" s="107">
        <f t="shared" ca="1" si="163"/>
        <v>1.7052580000000002</v>
      </c>
    </row>
    <row r="134" spans="1:64" x14ac:dyDescent="0.3">
      <c r="A134" s="111"/>
      <c r="B134" s="6" t="s">
        <v>199</v>
      </c>
      <c r="C134" s="13" t="s">
        <v>22</v>
      </c>
      <c r="E134" s="110">
        <f>E133*Inputs!$F$108</f>
        <v>0</v>
      </c>
      <c r="F134" s="110">
        <f>F133*Inputs!$F$108</f>
        <v>0</v>
      </c>
      <c r="G134" s="110">
        <f>G133*Inputs!$F$108</f>
        <v>0</v>
      </c>
      <c r="H134" s="110">
        <f>H133*Inputs!$F$108</f>
        <v>0</v>
      </c>
      <c r="I134" s="110">
        <f>I133*Inputs!$F$108</f>
        <v>0</v>
      </c>
      <c r="J134" s="110">
        <f ca="1">J133*Inputs!$F$108</f>
        <v>0</v>
      </c>
      <c r="K134" s="110">
        <f ca="1">K133*Inputs!$F$108</f>
        <v>0</v>
      </c>
      <c r="L134" s="110">
        <f ca="1">L133*Inputs!$F$108</f>
        <v>0</v>
      </c>
      <c r="M134" s="110">
        <f ca="1">M133*Inputs!$F$108</f>
        <v>0</v>
      </c>
      <c r="N134" s="110">
        <f ca="1">N133*Inputs!$F$108</f>
        <v>0</v>
      </c>
      <c r="O134" s="110">
        <f ca="1">O133*Inputs!$F$108</f>
        <v>0</v>
      </c>
      <c r="P134" s="110">
        <f ca="1">P133*Inputs!$F$108</f>
        <v>0</v>
      </c>
      <c r="Q134" s="110">
        <f ca="1">Q133*Inputs!$F$108</f>
        <v>0</v>
      </c>
      <c r="R134" s="110">
        <f ca="1">R133*Inputs!$F$108</f>
        <v>0</v>
      </c>
      <c r="S134" s="110">
        <f ca="1">S133*Inputs!$F$108</f>
        <v>0</v>
      </c>
      <c r="T134" s="110">
        <f ca="1">T133*Inputs!$F$108</f>
        <v>0</v>
      </c>
      <c r="U134" s="110">
        <f ca="1">U133*Inputs!$F$108</f>
        <v>0</v>
      </c>
      <c r="V134" s="110">
        <f ca="1">V133*Inputs!$F$108</f>
        <v>0</v>
      </c>
      <c r="W134" s="110">
        <f ca="1">W133*Inputs!$F$108</f>
        <v>0</v>
      </c>
      <c r="X134" s="110">
        <f ca="1">X133*Inputs!$F$108</f>
        <v>0</v>
      </c>
      <c r="Y134" s="110">
        <f ca="1">Y133*Inputs!$F$108</f>
        <v>0</v>
      </c>
      <c r="Z134" s="110">
        <f ca="1">Z133*Inputs!$F$108</f>
        <v>0</v>
      </c>
      <c r="AA134" s="110">
        <f ca="1">AA133*Inputs!$F$108</f>
        <v>0</v>
      </c>
      <c r="AB134" s="110">
        <f ca="1">AB133*Inputs!$F$108</f>
        <v>0</v>
      </c>
      <c r="AC134" s="110">
        <f ca="1">AC133*Inputs!$F$108</f>
        <v>0</v>
      </c>
      <c r="AD134" s="110">
        <f ca="1">AD133*Inputs!$F$108</f>
        <v>0</v>
      </c>
      <c r="AE134" s="110">
        <f ca="1">AE133*Inputs!$F$108</f>
        <v>0</v>
      </c>
      <c r="AF134" s="110">
        <f ca="1">AF133*Inputs!$F$108</f>
        <v>0</v>
      </c>
      <c r="AG134" s="110">
        <f ca="1">AG133*Inputs!$F$108</f>
        <v>0</v>
      </c>
      <c r="AH134" s="110">
        <f ca="1">AH133*Inputs!$F$108</f>
        <v>0</v>
      </c>
      <c r="AI134" s="110">
        <f ca="1">AI133*Inputs!$F$108</f>
        <v>0</v>
      </c>
      <c r="AJ134" s="110">
        <f ca="1">AJ133*Inputs!$F$108</f>
        <v>0</v>
      </c>
      <c r="AK134" s="110">
        <f ca="1">AK133*Inputs!$F$108</f>
        <v>0</v>
      </c>
      <c r="AL134" s="110">
        <f ca="1">AL133*Inputs!$F$108</f>
        <v>0</v>
      </c>
      <c r="AM134" s="110">
        <f ca="1">AM133*Inputs!$F$108</f>
        <v>0</v>
      </c>
      <c r="AN134" s="110">
        <f ca="1">AN133*Inputs!$F$108</f>
        <v>0</v>
      </c>
      <c r="AO134" s="110">
        <f ca="1">AO133*Inputs!$F$108</f>
        <v>0</v>
      </c>
      <c r="AP134" s="110">
        <f ca="1">AP133*Inputs!$F$108</f>
        <v>0</v>
      </c>
      <c r="AQ134" s="110">
        <f ca="1">AQ133*Inputs!$F$108</f>
        <v>0</v>
      </c>
      <c r="AR134" s="110">
        <f ca="1">AR133*Inputs!$F$108</f>
        <v>0</v>
      </c>
      <c r="AS134" s="110">
        <f ca="1">AS133*Inputs!$F$108</f>
        <v>0</v>
      </c>
      <c r="AT134" s="110">
        <f ca="1">AT133*Inputs!$F$108</f>
        <v>0</v>
      </c>
      <c r="AU134" s="110">
        <f ca="1">AU133*Inputs!$F$108</f>
        <v>0</v>
      </c>
      <c r="AV134" s="110">
        <f ca="1">AV133*Inputs!$F$108</f>
        <v>0</v>
      </c>
      <c r="AW134" s="110">
        <f ca="1">AW133*Inputs!$F$108</f>
        <v>0</v>
      </c>
      <c r="AX134" s="110">
        <f ca="1">AX133*Inputs!$F$108</f>
        <v>0</v>
      </c>
      <c r="AY134" s="110">
        <f ca="1">AY133*Inputs!$F$108</f>
        <v>0</v>
      </c>
      <c r="AZ134" s="110">
        <f ca="1">AZ133*Inputs!$F$108</f>
        <v>0</v>
      </c>
      <c r="BA134" s="110">
        <f ca="1">BA133*Inputs!$F$108</f>
        <v>0</v>
      </c>
      <c r="BB134" s="110">
        <f ca="1">BB133*Inputs!$F$108</f>
        <v>0</v>
      </c>
      <c r="BC134" s="110">
        <f ca="1">BC133*Inputs!$F$108</f>
        <v>0</v>
      </c>
      <c r="BD134" s="110">
        <f ca="1">BD133*Inputs!$F$108</f>
        <v>0</v>
      </c>
      <c r="BE134" s="110">
        <f ca="1">BE133*Inputs!$F$108</f>
        <v>0</v>
      </c>
      <c r="BF134" s="110">
        <f ca="1">BF133*Inputs!$F$108</f>
        <v>0</v>
      </c>
      <c r="BG134" s="110">
        <f ca="1">BG133*Inputs!$F$108</f>
        <v>0</v>
      </c>
      <c r="BH134" s="110">
        <f ca="1">BH133*Inputs!$F$108</f>
        <v>0</v>
      </c>
      <c r="BI134" s="110">
        <f ca="1">BI133*Inputs!$F$108</f>
        <v>0</v>
      </c>
      <c r="BJ134" s="110">
        <f ca="1">BJ133*Inputs!$F$108</f>
        <v>0</v>
      </c>
      <c r="BK134" s="110">
        <f ca="1">BK133*Inputs!$F$108</f>
        <v>0</v>
      </c>
      <c r="BL134" s="110">
        <f ca="1">BL133*Inputs!$F$108</f>
        <v>0</v>
      </c>
    </row>
    <row r="135" spans="1:64" x14ac:dyDescent="0.3">
      <c r="A135" s="111"/>
      <c r="B135" s="6"/>
      <c r="C135" s="18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</row>
    <row r="136" spans="1:64" x14ac:dyDescent="0.3">
      <c r="A136" s="111"/>
      <c r="B136" s="6" t="s">
        <v>198</v>
      </c>
      <c r="C136" s="13" t="s">
        <v>22</v>
      </c>
      <c r="E136" s="110">
        <f t="shared" ref="E136:AJ136" si="164">D139</f>
        <v>0</v>
      </c>
      <c r="F136" s="110">
        <f t="shared" si="164"/>
        <v>0</v>
      </c>
      <c r="G136" s="110">
        <f t="shared" si="164"/>
        <v>0</v>
      </c>
      <c r="H136" s="110">
        <f t="shared" si="164"/>
        <v>0</v>
      </c>
      <c r="I136" s="110">
        <f t="shared" si="164"/>
        <v>0</v>
      </c>
      <c r="J136" s="110">
        <f t="shared" si="164"/>
        <v>0</v>
      </c>
      <c r="K136" s="110">
        <f t="shared" ca="1" si="164"/>
        <v>1.7052580000000002</v>
      </c>
      <c r="L136" s="110">
        <f t="shared" ca="1" si="164"/>
        <v>1.7052580000000002</v>
      </c>
      <c r="M136" s="110">
        <f t="shared" ca="1" si="164"/>
        <v>1.7052580000000002</v>
      </c>
      <c r="N136" s="110">
        <f t="shared" ca="1" si="164"/>
        <v>1.7052580000000002</v>
      </c>
      <c r="O136" s="110">
        <f t="shared" ca="1" si="164"/>
        <v>1.7052580000000002</v>
      </c>
      <c r="P136" s="110">
        <f t="shared" ca="1" si="164"/>
        <v>1.7052580000000002</v>
      </c>
      <c r="Q136" s="110">
        <f t="shared" ca="1" si="164"/>
        <v>1.7052580000000002</v>
      </c>
      <c r="R136" s="110">
        <f t="shared" ca="1" si="164"/>
        <v>1.7052580000000002</v>
      </c>
      <c r="S136" s="110">
        <f t="shared" ca="1" si="164"/>
        <v>1.7052580000000002</v>
      </c>
      <c r="T136" s="110">
        <f t="shared" ca="1" si="164"/>
        <v>1.7052580000000002</v>
      </c>
      <c r="U136" s="110">
        <f t="shared" ca="1" si="164"/>
        <v>1.7052580000000002</v>
      </c>
      <c r="V136" s="110">
        <f t="shared" ca="1" si="164"/>
        <v>1.7052580000000002</v>
      </c>
      <c r="W136" s="110">
        <f t="shared" ca="1" si="164"/>
        <v>1.7052580000000002</v>
      </c>
      <c r="X136" s="110">
        <f t="shared" ca="1" si="164"/>
        <v>1.7052580000000002</v>
      </c>
      <c r="Y136" s="110">
        <f t="shared" ca="1" si="164"/>
        <v>1.7052580000000002</v>
      </c>
      <c r="Z136" s="110">
        <f t="shared" ca="1" si="164"/>
        <v>1.7052580000000002</v>
      </c>
      <c r="AA136" s="110">
        <f t="shared" ca="1" si="164"/>
        <v>1.7052580000000002</v>
      </c>
      <c r="AB136" s="110">
        <f t="shared" ca="1" si="164"/>
        <v>1.7052580000000002</v>
      </c>
      <c r="AC136" s="110">
        <f t="shared" ca="1" si="164"/>
        <v>1.7052580000000002</v>
      </c>
      <c r="AD136" s="110">
        <f t="shared" ca="1" si="164"/>
        <v>1.7052580000000002</v>
      </c>
      <c r="AE136" s="110">
        <f t="shared" ca="1" si="164"/>
        <v>1.7052580000000002</v>
      </c>
      <c r="AF136" s="110">
        <f t="shared" ca="1" si="164"/>
        <v>1.7052580000000002</v>
      </c>
      <c r="AG136" s="110">
        <f t="shared" ca="1" si="164"/>
        <v>1.7052580000000002</v>
      </c>
      <c r="AH136" s="110">
        <f t="shared" ca="1" si="164"/>
        <v>1.7052580000000002</v>
      </c>
      <c r="AI136" s="110">
        <f t="shared" ca="1" si="164"/>
        <v>1.7052580000000002</v>
      </c>
      <c r="AJ136" s="110">
        <f t="shared" ca="1" si="164"/>
        <v>1.7052580000000002</v>
      </c>
      <c r="AK136" s="110">
        <f t="shared" ref="AK136:BI136" ca="1" si="165">AJ139</f>
        <v>1.7052580000000002</v>
      </c>
      <c r="AL136" s="110">
        <f t="shared" ca="1" si="165"/>
        <v>1.7052580000000002</v>
      </c>
      <c r="AM136" s="110">
        <f t="shared" ca="1" si="165"/>
        <v>1.7052580000000002</v>
      </c>
      <c r="AN136" s="110">
        <f t="shared" ca="1" si="165"/>
        <v>1.7052580000000002</v>
      </c>
      <c r="AO136" s="110">
        <f t="shared" ca="1" si="165"/>
        <v>1.7052580000000002</v>
      </c>
      <c r="AP136" s="110">
        <f t="shared" ca="1" si="165"/>
        <v>1.7052580000000002</v>
      </c>
      <c r="AQ136" s="110">
        <f t="shared" ca="1" si="165"/>
        <v>1.7052580000000002</v>
      </c>
      <c r="AR136" s="110">
        <f t="shared" ca="1" si="165"/>
        <v>1.7052580000000002</v>
      </c>
      <c r="AS136" s="110">
        <f t="shared" ca="1" si="165"/>
        <v>1.7052580000000002</v>
      </c>
      <c r="AT136" s="110">
        <f t="shared" ca="1" si="165"/>
        <v>1.7052580000000002</v>
      </c>
      <c r="AU136" s="110">
        <f t="shared" ca="1" si="165"/>
        <v>1.7052580000000002</v>
      </c>
      <c r="AV136" s="110">
        <f t="shared" ca="1" si="165"/>
        <v>1.7052580000000002</v>
      </c>
      <c r="AW136" s="110">
        <f t="shared" ca="1" si="165"/>
        <v>1.7052580000000002</v>
      </c>
      <c r="AX136" s="110">
        <f t="shared" ca="1" si="165"/>
        <v>1.7052580000000002</v>
      </c>
      <c r="AY136" s="110">
        <f t="shared" ca="1" si="165"/>
        <v>1.7052580000000002</v>
      </c>
      <c r="AZ136" s="110">
        <f t="shared" ca="1" si="165"/>
        <v>1.7052580000000002</v>
      </c>
      <c r="BA136" s="110">
        <f t="shared" ca="1" si="165"/>
        <v>1.7052580000000002</v>
      </c>
      <c r="BB136" s="110">
        <f t="shared" ca="1" si="165"/>
        <v>1.7052580000000002</v>
      </c>
      <c r="BC136" s="110">
        <f t="shared" ca="1" si="165"/>
        <v>1.7052580000000002</v>
      </c>
      <c r="BD136" s="110">
        <f t="shared" ca="1" si="165"/>
        <v>1.7052580000000002</v>
      </c>
      <c r="BE136" s="110">
        <f t="shared" ca="1" si="165"/>
        <v>1.7052580000000002</v>
      </c>
      <c r="BF136" s="110">
        <f t="shared" ca="1" si="165"/>
        <v>1.7052580000000002</v>
      </c>
      <c r="BG136" s="110">
        <f t="shared" ca="1" si="165"/>
        <v>1.7052580000000002</v>
      </c>
      <c r="BH136" s="110">
        <f t="shared" ca="1" si="165"/>
        <v>1.7052580000000002</v>
      </c>
      <c r="BI136" s="110">
        <f t="shared" ca="1" si="165"/>
        <v>1.7052580000000002</v>
      </c>
      <c r="BJ136" s="110">
        <f t="shared" ref="BJ136" ca="1" si="166">BI139</f>
        <v>1.7052580000000002</v>
      </c>
      <c r="BK136" s="110">
        <f t="shared" ref="BK136" ca="1" si="167">BJ139</f>
        <v>1.7052580000000002</v>
      </c>
      <c r="BL136" s="110">
        <f t="shared" ref="BL136" ca="1" si="168">BK139</f>
        <v>1.7052580000000002</v>
      </c>
    </row>
    <row r="137" spans="1:64" x14ac:dyDescent="0.3">
      <c r="A137" s="111"/>
      <c r="B137" s="6" t="s">
        <v>197</v>
      </c>
      <c r="C137" s="13" t="s">
        <v>22</v>
      </c>
      <c r="D137" s="457">
        <f ca="1">SUM(E137:BL137)</f>
        <v>1.7052580000000002</v>
      </c>
      <c r="E137" s="110">
        <f t="shared" ref="E137:AJ137" si="169">E130</f>
        <v>0</v>
      </c>
      <c r="F137" s="110">
        <f t="shared" si="169"/>
        <v>0</v>
      </c>
      <c r="G137" s="110">
        <f t="shared" si="169"/>
        <v>0</v>
      </c>
      <c r="H137" s="110">
        <f t="shared" si="169"/>
        <v>0</v>
      </c>
      <c r="I137" s="110">
        <f t="shared" si="169"/>
        <v>0</v>
      </c>
      <c r="J137" s="110">
        <f t="shared" ca="1" si="169"/>
        <v>1.7052580000000002</v>
      </c>
      <c r="K137" s="110">
        <f t="shared" si="169"/>
        <v>0</v>
      </c>
      <c r="L137" s="110">
        <f t="shared" si="169"/>
        <v>0</v>
      </c>
      <c r="M137" s="110">
        <f t="shared" si="169"/>
        <v>0</v>
      </c>
      <c r="N137" s="110">
        <f t="shared" si="169"/>
        <v>0</v>
      </c>
      <c r="O137" s="110">
        <f t="shared" si="169"/>
        <v>0</v>
      </c>
      <c r="P137" s="110">
        <f t="shared" si="169"/>
        <v>0</v>
      </c>
      <c r="Q137" s="110">
        <f t="shared" si="169"/>
        <v>0</v>
      </c>
      <c r="R137" s="110">
        <f t="shared" si="169"/>
        <v>0</v>
      </c>
      <c r="S137" s="110">
        <f t="shared" si="169"/>
        <v>0</v>
      </c>
      <c r="T137" s="110">
        <f t="shared" si="169"/>
        <v>0</v>
      </c>
      <c r="U137" s="110">
        <f t="shared" si="169"/>
        <v>0</v>
      </c>
      <c r="V137" s="110">
        <f t="shared" si="169"/>
        <v>0</v>
      </c>
      <c r="W137" s="110">
        <f t="shared" si="169"/>
        <v>0</v>
      </c>
      <c r="X137" s="110">
        <f t="shared" si="169"/>
        <v>0</v>
      </c>
      <c r="Y137" s="110">
        <f t="shared" si="169"/>
        <v>0</v>
      </c>
      <c r="Z137" s="110">
        <f t="shared" si="169"/>
        <v>0</v>
      </c>
      <c r="AA137" s="110">
        <f t="shared" si="169"/>
        <v>0</v>
      </c>
      <c r="AB137" s="110">
        <f t="shared" si="169"/>
        <v>0</v>
      </c>
      <c r="AC137" s="110">
        <f t="shared" si="169"/>
        <v>0</v>
      </c>
      <c r="AD137" s="110">
        <f t="shared" si="169"/>
        <v>0</v>
      </c>
      <c r="AE137" s="110">
        <f t="shared" si="169"/>
        <v>0</v>
      </c>
      <c r="AF137" s="110">
        <f t="shared" si="169"/>
        <v>0</v>
      </c>
      <c r="AG137" s="110">
        <f t="shared" si="169"/>
        <v>0</v>
      </c>
      <c r="AH137" s="110">
        <f t="shared" si="169"/>
        <v>0</v>
      </c>
      <c r="AI137" s="110">
        <f t="shared" si="169"/>
        <v>0</v>
      </c>
      <c r="AJ137" s="110">
        <f t="shared" si="169"/>
        <v>0</v>
      </c>
      <c r="AK137" s="110">
        <f t="shared" ref="AK137:BI137" si="170">AK130</f>
        <v>0</v>
      </c>
      <c r="AL137" s="110">
        <f t="shared" si="170"/>
        <v>0</v>
      </c>
      <c r="AM137" s="110">
        <f t="shared" si="170"/>
        <v>0</v>
      </c>
      <c r="AN137" s="110">
        <f t="shared" si="170"/>
        <v>0</v>
      </c>
      <c r="AO137" s="110">
        <f t="shared" si="170"/>
        <v>0</v>
      </c>
      <c r="AP137" s="110">
        <f t="shared" si="170"/>
        <v>0</v>
      </c>
      <c r="AQ137" s="110">
        <f t="shared" si="170"/>
        <v>0</v>
      </c>
      <c r="AR137" s="110">
        <f t="shared" si="170"/>
        <v>0</v>
      </c>
      <c r="AS137" s="110">
        <f t="shared" si="170"/>
        <v>0</v>
      </c>
      <c r="AT137" s="110">
        <f t="shared" si="170"/>
        <v>0</v>
      </c>
      <c r="AU137" s="110">
        <f t="shared" si="170"/>
        <v>0</v>
      </c>
      <c r="AV137" s="110">
        <f t="shared" si="170"/>
        <v>0</v>
      </c>
      <c r="AW137" s="110">
        <f t="shared" si="170"/>
        <v>0</v>
      </c>
      <c r="AX137" s="110">
        <f t="shared" si="170"/>
        <v>0</v>
      </c>
      <c r="AY137" s="110">
        <f t="shared" si="170"/>
        <v>0</v>
      </c>
      <c r="AZ137" s="110">
        <f t="shared" si="170"/>
        <v>0</v>
      </c>
      <c r="BA137" s="110">
        <f t="shared" si="170"/>
        <v>0</v>
      </c>
      <c r="BB137" s="110">
        <f t="shared" si="170"/>
        <v>0</v>
      </c>
      <c r="BC137" s="110">
        <f t="shared" si="170"/>
        <v>0</v>
      </c>
      <c r="BD137" s="110">
        <f t="shared" si="170"/>
        <v>0</v>
      </c>
      <c r="BE137" s="110">
        <f t="shared" si="170"/>
        <v>0</v>
      </c>
      <c r="BF137" s="110">
        <f t="shared" si="170"/>
        <v>0</v>
      </c>
      <c r="BG137" s="110">
        <f t="shared" si="170"/>
        <v>0</v>
      </c>
      <c r="BH137" s="110">
        <f t="shared" si="170"/>
        <v>0</v>
      </c>
      <c r="BI137" s="110">
        <f t="shared" si="170"/>
        <v>0</v>
      </c>
      <c r="BJ137" s="110">
        <f t="shared" ref="BJ137:BL137" si="171">BJ130</f>
        <v>0</v>
      </c>
      <c r="BK137" s="110">
        <f t="shared" si="171"/>
        <v>0</v>
      </c>
      <c r="BL137" s="110">
        <f t="shared" si="171"/>
        <v>0</v>
      </c>
    </row>
    <row r="138" spans="1:64" x14ac:dyDescent="0.3">
      <c r="A138" s="111"/>
      <c r="B138" s="6" t="s">
        <v>10</v>
      </c>
      <c r="C138" s="13" t="s">
        <v>22</v>
      </c>
      <c r="E138" s="110">
        <f t="shared" ref="E138:AJ138" si="172">E131</f>
        <v>0</v>
      </c>
      <c r="F138" s="110">
        <f t="shared" si="172"/>
        <v>0</v>
      </c>
      <c r="G138" s="110">
        <f t="shared" si="172"/>
        <v>0</v>
      </c>
      <c r="H138" s="110">
        <f t="shared" si="172"/>
        <v>0</v>
      </c>
      <c r="I138" s="110">
        <f t="shared" si="172"/>
        <v>0</v>
      </c>
      <c r="J138" s="110">
        <f t="shared" ca="1" si="172"/>
        <v>0</v>
      </c>
      <c r="K138" s="110">
        <f t="shared" ca="1" si="172"/>
        <v>0</v>
      </c>
      <c r="L138" s="110">
        <f t="shared" ca="1" si="172"/>
        <v>0</v>
      </c>
      <c r="M138" s="110">
        <f t="shared" ca="1" si="172"/>
        <v>0</v>
      </c>
      <c r="N138" s="110">
        <f t="shared" ca="1" si="172"/>
        <v>0</v>
      </c>
      <c r="O138" s="110">
        <f t="shared" ca="1" si="172"/>
        <v>0</v>
      </c>
      <c r="P138" s="110">
        <f t="shared" ca="1" si="172"/>
        <v>0</v>
      </c>
      <c r="Q138" s="110">
        <f t="shared" ca="1" si="172"/>
        <v>0</v>
      </c>
      <c r="R138" s="110">
        <f t="shared" ca="1" si="172"/>
        <v>0</v>
      </c>
      <c r="S138" s="110">
        <f t="shared" ca="1" si="172"/>
        <v>0</v>
      </c>
      <c r="T138" s="110">
        <f t="shared" ca="1" si="172"/>
        <v>0</v>
      </c>
      <c r="U138" s="110">
        <f t="shared" ca="1" si="172"/>
        <v>0</v>
      </c>
      <c r="V138" s="110">
        <f t="shared" ca="1" si="172"/>
        <v>0</v>
      </c>
      <c r="W138" s="110">
        <f t="shared" ca="1" si="172"/>
        <v>0</v>
      </c>
      <c r="X138" s="110">
        <f t="shared" ca="1" si="172"/>
        <v>0</v>
      </c>
      <c r="Y138" s="110">
        <f t="shared" ca="1" si="172"/>
        <v>0</v>
      </c>
      <c r="Z138" s="110">
        <f t="shared" ca="1" si="172"/>
        <v>0</v>
      </c>
      <c r="AA138" s="110">
        <f t="shared" ca="1" si="172"/>
        <v>0</v>
      </c>
      <c r="AB138" s="110">
        <f t="shared" ca="1" si="172"/>
        <v>0</v>
      </c>
      <c r="AC138" s="110">
        <f t="shared" ca="1" si="172"/>
        <v>0</v>
      </c>
      <c r="AD138" s="110">
        <f t="shared" ca="1" si="172"/>
        <v>0</v>
      </c>
      <c r="AE138" s="110">
        <f t="shared" ca="1" si="172"/>
        <v>0</v>
      </c>
      <c r="AF138" s="110">
        <f t="shared" ca="1" si="172"/>
        <v>0</v>
      </c>
      <c r="AG138" s="110">
        <f t="shared" ca="1" si="172"/>
        <v>0</v>
      </c>
      <c r="AH138" s="110">
        <f t="shared" ca="1" si="172"/>
        <v>0</v>
      </c>
      <c r="AI138" s="110">
        <f t="shared" ca="1" si="172"/>
        <v>0</v>
      </c>
      <c r="AJ138" s="110">
        <f t="shared" ca="1" si="172"/>
        <v>0</v>
      </c>
      <c r="AK138" s="110">
        <f t="shared" ref="AK138:BI138" ca="1" si="173">AK131</f>
        <v>0</v>
      </c>
      <c r="AL138" s="110">
        <f t="shared" ca="1" si="173"/>
        <v>0</v>
      </c>
      <c r="AM138" s="110">
        <f t="shared" ca="1" si="173"/>
        <v>0</v>
      </c>
      <c r="AN138" s="110">
        <f t="shared" ca="1" si="173"/>
        <v>0</v>
      </c>
      <c r="AO138" s="110">
        <f t="shared" ca="1" si="173"/>
        <v>0</v>
      </c>
      <c r="AP138" s="110">
        <f t="shared" ca="1" si="173"/>
        <v>0</v>
      </c>
      <c r="AQ138" s="110">
        <f t="shared" ca="1" si="173"/>
        <v>0</v>
      </c>
      <c r="AR138" s="110">
        <f t="shared" ca="1" si="173"/>
        <v>0</v>
      </c>
      <c r="AS138" s="110">
        <f t="shared" ca="1" si="173"/>
        <v>0</v>
      </c>
      <c r="AT138" s="110">
        <f t="shared" ca="1" si="173"/>
        <v>0</v>
      </c>
      <c r="AU138" s="110">
        <f t="shared" ca="1" si="173"/>
        <v>0</v>
      </c>
      <c r="AV138" s="110">
        <f t="shared" ca="1" si="173"/>
        <v>0</v>
      </c>
      <c r="AW138" s="110">
        <f t="shared" ca="1" si="173"/>
        <v>0</v>
      </c>
      <c r="AX138" s="110">
        <f t="shared" ca="1" si="173"/>
        <v>0</v>
      </c>
      <c r="AY138" s="110">
        <f t="shared" ca="1" si="173"/>
        <v>0</v>
      </c>
      <c r="AZ138" s="110">
        <f t="shared" ca="1" si="173"/>
        <v>0</v>
      </c>
      <c r="BA138" s="110">
        <f t="shared" ca="1" si="173"/>
        <v>0</v>
      </c>
      <c r="BB138" s="110">
        <f t="shared" ca="1" si="173"/>
        <v>0</v>
      </c>
      <c r="BC138" s="110">
        <f t="shared" ca="1" si="173"/>
        <v>0</v>
      </c>
      <c r="BD138" s="110">
        <f t="shared" ca="1" si="173"/>
        <v>0</v>
      </c>
      <c r="BE138" s="110">
        <f t="shared" ca="1" si="173"/>
        <v>0</v>
      </c>
      <c r="BF138" s="110">
        <f t="shared" ca="1" si="173"/>
        <v>0</v>
      </c>
      <c r="BG138" s="110">
        <f t="shared" ca="1" si="173"/>
        <v>0</v>
      </c>
      <c r="BH138" s="110">
        <f t="shared" si="173"/>
        <v>0</v>
      </c>
      <c r="BI138" s="110">
        <f t="shared" si="173"/>
        <v>0</v>
      </c>
      <c r="BJ138" s="110">
        <f t="shared" ref="BJ138:BL138" si="174">BJ131</f>
        <v>0</v>
      </c>
      <c r="BK138" s="110">
        <f t="shared" si="174"/>
        <v>0</v>
      </c>
      <c r="BL138" s="110">
        <f t="shared" si="174"/>
        <v>0</v>
      </c>
    </row>
    <row r="139" spans="1:64" x14ac:dyDescent="0.3">
      <c r="A139" s="111"/>
      <c r="B139" s="6" t="s">
        <v>196</v>
      </c>
      <c r="C139" s="13" t="s">
        <v>22</v>
      </c>
      <c r="E139" s="110">
        <f t="shared" ref="E139:AJ139" si="175">E136+E137-E138</f>
        <v>0</v>
      </c>
      <c r="F139" s="110">
        <f t="shared" si="175"/>
        <v>0</v>
      </c>
      <c r="G139" s="110">
        <f t="shared" si="175"/>
        <v>0</v>
      </c>
      <c r="H139" s="110">
        <f t="shared" si="175"/>
        <v>0</v>
      </c>
      <c r="I139" s="110">
        <f t="shared" si="175"/>
        <v>0</v>
      </c>
      <c r="J139" s="110">
        <f t="shared" ca="1" si="175"/>
        <v>1.7052580000000002</v>
      </c>
      <c r="K139" s="110">
        <f t="shared" ca="1" si="175"/>
        <v>1.7052580000000002</v>
      </c>
      <c r="L139" s="110">
        <f t="shared" ca="1" si="175"/>
        <v>1.7052580000000002</v>
      </c>
      <c r="M139" s="110">
        <f t="shared" ca="1" si="175"/>
        <v>1.7052580000000002</v>
      </c>
      <c r="N139" s="110">
        <f t="shared" ca="1" si="175"/>
        <v>1.7052580000000002</v>
      </c>
      <c r="O139" s="110">
        <f t="shared" ca="1" si="175"/>
        <v>1.7052580000000002</v>
      </c>
      <c r="P139" s="110">
        <f t="shared" ca="1" si="175"/>
        <v>1.7052580000000002</v>
      </c>
      <c r="Q139" s="110">
        <f t="shared" ca="1" si="175"/>
        <v>1.7052580000000002</v>
      </c>
      <c r="R139" s="110">
        <f t="shared" ca="1" si="175"/>
        <v>1.7052580000000002</v>
      </c>
      <c r="S139" s="110">
        <f t="shared" ca="1" si="175"/>
        <v>1.7052580000000002</v>
      </c>
      <c r="T139" s="110">
        <f t="shared" ca="1" si="175"/>
        <v>1.7052580000000002</v>
      </c>
      <c r="U139" s="110">
        <f t="shared" ca="1" si="175"/>
        <v>1.7052580000000002</v>
      </c>
      <c r="V139" s="110">
        <f t="shared" ca="1" si="175"/>
        <v>1.7052580000000002</v>
      </c>
      <c r="W139" s="110">
        <f t="shared" ca="1" si="175"/>
        <v>1.7052580000000002</v>
      </c>
      <c r="X139" s="110">
        <f t="shared" ca="1" si="175"/>
        <v>1.7052580000000002</v>
      </c>
      <c r="Y139" s="110">
        <f t="shared" ca="1" si="175"/>
        <v>1.7052580000000002</v>
      </c>
      <c r="Z139" s="110">
        <f t="shared" ca="1" si="175"/>
        <v>1.7052580000000002</v>
      </c>
      <c r="AA139" s="110">
        <f t="shared" ca="1" si="175"/>
        <v>1.7052580000000002</v>
      </c>
      <c r="AB139" s="110">
        <f t="shared" ca="1" si="175"/>
        <v>1.7052580000000002</v>
      </c>
      <c r="AC139" s="110">
        <f t="shared" ca="1" si="175"/>
        <v>1.7052580000000002</v>
      </c>
      <c r="AD139" s="110">
        <f t="shared" ca="1" si="175"/>
        <v>1.7052580000000002</v>
      </c>
      <c r="AE139" s="110">
        <f t="shared" ca="1" si="175"/>
        <v>1.7052580000000002</v>
      </c>
      <c r="AF139" s="110">
        <f t="shared" ca="1" si="175"/>
        <v>1.7052580000000002</v>
      </c>
      <c r="AG139" s="110">
        <f t="shared" ca="1" si="175"/>
        <v>1.7052580000000002</v>
      </c>
      <c r="AH139" s="110">
        <f t="shared" ca="1" si="175"/>
        <v>1.7052580000000002</v>
      </c>
      <c r="AI139" s="110">
        <f t="shared" ca="1" si="175"/>
        <v>1.7052580000000002</v>
      </c>
      <c r="AJ139" s="110">
        <f t="shared" ca="1" si="175"/>
        <v>1.7052580000000002</v>
      </c>
      <c r="AK139" s="110">
        <f t="shared" ref="AK139:BI139" ca="1" si="176">AK136+AK137-AK138</f>
        <v>1.7052580000000002</v>
      </c>
      <c r="AL139" s="110">
        <f t="shared" ca="1" si="176"/>
        <v>1.7052580000000002</v>
      </c>
      <c r="AM139" s="110">
        <f t="shared" ca="1" si="176"/>
        <v>1.7052580000000002</v>
      </c>
      <c r="AN139" s="110">
        <f t="shared" ca="1" si="176"/>
        <v>1.7052580000000002</v>
      </c>
      <c r="AO139" s="110">
        <f t="shared" ca="1" si="176"/>
        <v>1.7052580000000002</v>
      </c>
      <c r="AP139" s="110">
        <f t="shared" ca="1" si="176"/>
        <v>1.7052580000000002</v>
      </c>
      <c r="AQ139" s="110">
        <f t="shared" ca="1" si="176"/>
        <v>1.7052580000000002</v>
      </c>
      <c r="AR139" s="110">
        <f t="shared" ca="1" si="176"/>
        <v>1.7052580000000002</v>
      </c>
      <c r="AS139" s="110">
        <f t="shared" ca="1" si="176"/>
        <v>1.7052580000000002</v>
      </c>
      <c r="AT139" s="110">
        <f t="shared" ca="1" si="176"/>
        <v>1.7052580000000002</v>
      </c>
      <c r="AU139" s="110">
        <f t="shared" ca="1" si="176"/>
        <v>1.7052580000000002</v>
      </c>
      <c r="AV139" s="110">
        <f t="shared" ca="1" si="176"/>
        <v>1.7052580000000002</v>
      </c>
      <c r="AW139" s="110">
        <f t="shared" ca="1" si="176"/>
        <v>1.7052580000000002</v>
      </c>
      <c r="AX139" s="110">
        <f t="shared" ca="1" si="176"/>
        <v>1.7052580000000002</v>
      </c>
      <c r="AY139" s="110">
        <f t="shared" ca="1" si="176"/>
        <v>1.7052580000000002</v>
      </c>
      <c r="AZ139" s="110">
        <f t="shared" ca="1" si="176"/>
        <v>1.7052580000000002</v>
      </c>
      <c r="BA139" s="110">
        <f t="shared" ca="1" si="176"/>
        <v>1.7052580000000002</v>
      </c>
      <c r="BB139" s="110">
        <f t="shared" ca="1" si="176"/>
        <v>1.7052580000000002</v>
      </c>
      <c r="BC139" s="110">
        <f t="shared" ca="1" si="176"/>
        <v>1.7052580000000002</v>
      </c>
      <c r="BD139" s="110">
        <f t="shared" ca="1" si="176"/>
        <v>1.7052580000000002</v>
      </c>
      <c r="BE139" s="110">
        <f t="shared" ca="1" si="176"/>
        <v>1.7052580000000002</v>
      </c>
      <c r="BF139" s="110">
        <f t="shared" ca="1" si="176"/>
        <v>1.7052580000000002</v>
      </c>
      <c r="BG139" s="110">
        <f t="shared" ca="1" si="176"/>
        <v>1.7052580000000002</v>
      </c>
      <c r="BH139" s="110">
        <f t="shared" ca="1" si="176"/>
        <v>1.7052580000000002</v>
      </c>
      <c r="BI139" s="110">
        <f t="shared" ca="1" si="176"/>
        <v>1.7052580000000002</v>
      </c>
      <c r="BJ139" s="110">
        <f t="shared" ref="BJ139:BL139" ca="1" si="177">BJ136+BJ137-BJ138</f>
        <v>1.7052580000000002</v>
      </c>
      <c r="BK139" s="110">
        <f t="shared" ca="1" si="177"/>
        <v>1.7052580000000002</v>
      </c>
      <c r="BL139" s="110">
        <f t="shared" ca="1" si="177"/>
        <v>1.7052580000000002</v>
      </c>
    </row>
    <row r="140" spans="1:64" x14ac:dyDescent="0.3">
      <c r="A140" s="111"/>
      <c r="B140" s="6"/>
      <c r="C140" s="18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</row>
    <row r="141" spans="1:64" x14ac:dyDescent="0.3">
      <c r="A141" s="6"/>
      <c r="B141" s="83" t="s">
        <v>141</v>
      </c>
      <c r="C141" s="13"/>
      <c r="D141" s="10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</row>
    <row r="142" spans="1:64" x14ac:dyDescent="0.3">
      <c r="A142" s="6"/>
      <c r="B142" s="6" t="s">
        <v>195</v>
      </c>
      <c r="C142" s="13" t="s">
        <v>22</v>
      </c>
      <c r="D142" s="109"/>
      <c r="E142" s="20">
        <f t="shared" ref="E142:AJ142" si="178">D144</f>
        <v>0</v>
      </c>
      <c r="F142" s="20">
        <f t="shared" si="178"/>
        <v>0</v>
      </c>
      <c r="G142" s="20">
        <f t="shared" si="178"/>
        <v>0</v>
      </c>
      <c r="H142" s="20">
        <f t="shared" si="178"/>
        <v>0</v>
      </c>
      <c r="I142" s="20">
        <f t="shared" si="178"/>
        <v>0</v>
      </c>
      <c r="J142" s="20">
        <f t="shared" si="178"/>
        <v>0</v>
      </c>
      <c r="K142" s="20">
        <f t="shared" ca="1" si="178"/>
        <v>0</v>
      </c>
      <c r="L142" s="20">
        <f t="shared" ca="1" si="178"/>
        <v>0</v>
      </c>
      <c r="M142" s="20">
        <f t="shared" ca="1" si="178"/>
        <v>0</v>
      </c>
      <c r="N142" s="20">
        <f t="shared" ca="1" si="178"/>
        <v>0</v>
      </c>
      <c r="O142" s="20">
        <f t="shared" ca="1" si="178"/>
        <v>0</v>
      </c>
      <c r="P142" s="20">
        <f t="shared" ca="1" si="178"/>
        <v>0</v>
      </c>
      <c r="Q142" s="20">
        <f t="shared" ca="1" si="178"/>
        <v>0</v>
      </c>
      <c r="R142" s="20">
        <f t="shared" ca="1" si="178"/>
        <v>0</v>
      </c>
      <c r="S142" s="20">
        <f t="shared" ca="1" si="178"/>
        <v>0</v>
      </c>
      <c r="T142" s="20">
        <f t="shared" ca="1" si="178"/>
        <v>0</v>
      </c>
      <c r="U142" s="20">
        <f t="shared" ca="1" si="178"/>
        <v>0</v>
      </c>
      <c r="V142" s="20">
        <f t="shared" ca="1" si="178"/>
        <v>0</v>
      </c>
      <c r="W142" s="20">
        <f t="shared" ca="1" si="178"/>
        <v>0</v>
      </c>
      <c r="X142" s="20">
        <f t="shared" ca="1" si="178"/>
        <v>0</v>
      </c>
      <c r="Y142" s="20">
        <f t="shared" ca="1" si="178"/>
        <v>0</v>
      </c>
      <c r="Z142" s="20">
        <f t="shared" ca="1" si="178"/>
        <v>0</v>
      </c>
      <c r="AA142" s="20">
        <f t="shared" ca="1" si="178"/>
        <v>0</v>
      </c>
      <c r="AB142" s="20">
        <f t="shared" ca="1" si="178"/>
        <v>0</v>
      </c>
      <c r="AC142" s="20">
        <f t="shared" ca="1" si="178"/>
        <v>0</v>
      </c>
      <c r="AD142" s="20">
        <f t="shared" ca="1" si="178"/>
        <v>0</v>
      </c>
      <c r="AE142" s="20">
        <f t="shared" ca="1" si="178"/>
        <v>0</v>
      </c>
      <c r="AF142" s="20">
        <f t="shared" ca="1" si="178"/>
        <v>0</v>
      </c>
      <c r="AG142" s="20">
        <f t="shared" ca="1" si="178"/>
        <v>0</v>
      </c>
      <c r="AH142" s="20">
        <f t="shared" ca="1" si="178"/>
        <v>0</v>
      </c>
      <c r="AI142" s="20">
        <f t="shared" ca="1" si="178"/>
        <v>0</v>
      </c>
      <c r="AJ142" s="20">
        <f t="shared" ca="1" si="178"/>
        <v>0</v>
      </c>
      <c r="AK142" s="20">
        <f t="shared" ref="AK142:BI142" ca="1" si="179">AJ144</f>
        <v>0</v>
      </c>
      <c r="AL142" s="20">
        <f t="shared" ca="1" si="179"/>
        <v>0</v>
      </c>
      <c r="AM142" s="20">
        <f t="shared" ca="1" si="179"/>
        <v>0</v>
      </c>
      <c r="AN142" s="20">
        <f t="shared" ca="1" si="179"/>
        <v>0</v>
      </c>
      <c r="AO142" s="20">
        <f t="shared" ca="1" si="179"/>
        <v>0</v>
      </c>
      <c r="AP142" s="20">
        <f t="shared" ca="1" si="179"/>
        <v>0</v>
      </c>
      <c r="AQ142" s="20">
        <f t="shared" ca="1" si="179"/>
        <v>0</v>
      </c>
      <c r="AR142" s="20">
        <f t="shared" ca="1" si="179"/>
        <v>0</v>
      </c>
      <c r="AS142" s="20">
        <f t="shared" ca="1" si="179"/>
        <v>0</v>
      </c>
      <c r="AT142" s="20">
        <f t="shared" ca="1" si="179"/>
        <v>0</v>
      </c>
      <c r="AU142" s="20">
        <f t="shared" ca="1" si="179"/>
        <v>0</v>
      </c>
      <c r="AV142" s="20">
        <f t="shared" ca="1" si="179"/>
        <v>0</v>
      </c>
      <c r="AW142" s="20">
        <f t="shared" ca="1" si="179"/>
        <v>0</v>
      </c>
      <c r="AX142" s="20">
        <f t="shared" ca="1" si="179"/>
        <v>0</v>
      </c>
      <c r="AY142" s="20">
        <f t="shared" ca="1" si="179"/>
        <v>0</v>
      </c>
      <c r="AZ142" s="20">
        <f t="shared" ca="1" si="179"/>
        <v>0</v>
      </c>
      <c r="BA142" s="20">
        <f t="shared" ca="1" si="179"/>
        <v>0</v>
      </c>
      <c r="BB142" s="20">
        <f t="shared" ca="1" si="179"/>
        <v>0</v>
      </c>
      <c r="BC142" s="20">
        <f t="shared" ca="1" si="179"/>
        <v>0</v>
      </c>
      <c r="BD142" s="20">
        <f t="shared" ca="1" si="179"/>
        <v>0</v>
      </c>
      <c r="BE142" s="20">
        <f t="shared" ca="1" si="179"/>
        <v>0</v>
      </c>
      <c r="BF142" s="20">
        <f t="shared" ca="1" si="179"/>
        <v>0</v>
      </c>
      <c r="BG142" s="20">
        <f t="shared" ca="1" si="179"/>
        <v>0</v>
      </c>
      <c r="BH142" s="20">
        <f t="shared" ca="1" si="179"/>
        <v>0</v>
      </c>
      <c r="BI142" s="20">
        <f t="shared" ca="1" si="179"/>
        <v>0</v>
      </c>
      <c r="BJ142" s="20">
        <f t="shared" ref="BJ142" ca="1" si="180">BI144</f>
        <v>0</v>
      </c>
      <c r="BK142" s="20">
        <f t="shared" ref="BK142" ca="1" si="181">BJ144</f>
        <v>0</v>
      </c>
      <c r="BL142" s="20">
        <f t="shared" ref="BL142" ca="1" si="182">BK144</f>
        <v>0</v>
      </c>
    </row>
    <row r="143" spans="1:64" x14ac:dyDescent="0.3">
      <c r="A143" s="6"/>
      <c r="B143" s="6" t="s">
        <v>194</v>
      </c>
      <c r="C143" s="13" t="s">
        <v>22</v>
      </c>
      <c r="D143" s="457">
        <f ca="1">SUM(E143:BL143)</f>
        <v>0</v>
      </c>
      <c r="E143" s="20">
        <f t="shared" ref="E143:AJ143" si="183">E131</f>
        <v>0</v>
      </c>
      <c r="F143" s="20">
        <f t="shared" si="183"/>
        <v>0</v>
      </c>
      <c r="G143" s="20">
        <f t="shared" si="183"/>
        <v>0</v>
      </c>
      <c r="H143" s="20">
        <f t="shared" si="183"/>
        <v>0</v>
      </c>
      <c r="I143" s="20">
        <f t="shared" si="183"/>
        <v>0</v>
      </c>
      <c r="J143" s="20">
        <f t="shared" ca="1" si="183"/>
        <v>0</v>
      </c>
      <c r="K143" s="20">
        <f t="shared" ca="1" si="183"/>
        <v>0</v>
      </c>
      <c r="L143" s="20">
        <f t="shared" ca="1" si="183"/>
        <v>0</v>
      </c>
      <c r="M143" s="20">
        <f t="shared" ca="1" si="183"/>
        <v>0</v>
      </c>
      <c r="N143" s="20">
        <f t="shared" ca="1" si="183"/>
        <v>0</v>
      </c>
      <c r="O143" s="20">
        <f t="shared" ca="1" si="183"/>
        <v>0</v>
      </c>
      <c r="P143" s="20">
        <f t="shared" ca="1" si="183"/>
        <v>0</v>
      </c>
      <c r="Q143" s="20">
        <f t="shared" ca="1" si="183"/>
        <v>0</v>
      </c>
      <c r="R143" s="20">
        <f t="shared" ca="1" si="183"/>
        <v>0</v>
      </c>
      <c r="S143" s="20">
        <f t="shared" ca="1" si="183"/>
        <v>0</v>
      </c>
      <c r="T143" s="20">
        <f t="shared" ca="1" si="183"/>
        <v>0</v>
      </c>
      <c r="U143" s="20">
        <f t="shared" ca="1" si="183"/>
        <v>0</v>
      </c>
      <c r="V143" s="20">
        <f t="shared" ca="1" si="183"/>
        <v>0</v>
      </c>
      <c r="W143" s="20">
        <f t="shared" ca="1" si="183"/>
        <v>0</v>
      </c>
      <c r="X143" s="20">
        <f t="shared" ca="1" si="183"/>
        <v>0</v>
      </c>
      <c r="Y143" s="20">
        <f t="shared" ca="1" si="183"/>
        <v>0</v>
      </c>
      <c r="Z143" s="20">
        <f t="shared" ca="1" si="183"/>
        <v>0</v>
      </c>
      <c r="AA143" s="20">
        <f t="shared" ca="1" si="183"/>
        <v>0</v>
      </c>
      <c r="AB143" s="20">
        <f t="shared" ca="1" si="183"/>
        <v>0</v>
      </c>
      <c r="AC143" s="20">
        <f t="shared" ca="1" si="183"/>
        <v>0</v>
      </c>
      <c r="AD143" s="20">
        <f t="shared" ca="1" si="183"/>
        <v>0</v>
      </c>
      <c r="AE143" s="20">
        <f t="shared" ca="1" si="183"/>
        <v>0</v>
      </c>
      <c r="AF143" s="20">
        <f t="shared" ca="1" si="183"/>
        <v>0</v>
      </c>
      <c r="AG143" s="20">
        <f t="shared" ca="1" si="183"/>
        <v>0</v>
      </c>
      <c r="AH143" s="20">
        <f t="shared" ca="1" si="183"/>
        <v>0</v>
      </c>
      <c r="AI143" s="20">
        <f t="shared" ca="1" si="183"/>
        <v>0</v>
      </c>
      <c r="AJ143" s="20">
        <f t="shared" ca="1" si="183"/>
        <v>0</v>
      </c>
      <c r="AK143" s="20">
        <f t="shared" ref="AK143:BI143" ca="1" si="184">AK131</f>
        <v>0</v>
      </c>
      <c r="AL143" s="20">
        <f t="shared" ca="1" si="184"/>
        <v>0</v>
      </c>
      <c r="AM143" s="20">
        <f t="shared" ca="1" si="184"/>
        <v>0</v>
      </c>
      <c r="AN143" s="20">
        <f t="shared" ca="1" si="184"/>
        <v>0</v>
      </c>
      <c r="AO143" s="20">
        <f t="shared" ca="1" si="184"/>
        <v>0</v>
      </c>
      <c r="AP143" s="20">
        <f t="shared" ca="1" si="184"/>
        <v>0</v>
      </c>
      <c r="AQ143" s="20">
        <f t="shared" ca="1" si="184"/>
        <v>0</v>
      </c>
      <c r="AR143" s="20">
        <f t="shared" ca="1" si="184"/>
        <v>0</v>
      </c>
      <c r="AS143" s="20">
        <f t="shared" ca="1" si="184"/>
        <v>0</v>
      </c>
      <c r="AT143" s="20">
        <f t="shared" ca="1" si="184"/>
        <v>0</v>
      </c>
      <c r="AU143" s="20">
        <f t="shared" ca="1" si="184"/>
        <v>0</v>
      </c>
      <c r="AV143" s="20">
        <f t="shared" ca="1" si="184"/>
        <v>0</v>
      </c>
      <c r="AW143" s="20">
        <f t="shared" ca="1" si="184"/>
        <v>0</v>
      </c>
      <c r="AX143" s="20">
        <f t="shared" ca="1" si="184"/>
        <v>0</v>
      </c>
      <c r="AY143" s="20">
        <f t="shared" ca="1" si="184"/>
        <v>0</v>
      </c>
      <c r="AZ143" s="20">
        <f t="shared" ca="1" si="184"/>
        <v>0</v>
      </c>
      <c r="BA143" s="20">
        <f t="shared" ca="1" si="184"/>
        <v>0</v>
      </c>
      <c r="BB143" s="20">
        <f t="shared" ca="1" si="184"/>
        <v>0</v>
      </c>
      <c r="BC143" s="20">
        <f t="shared" ca="1" si="184"/>
        <v>0</v>
      </c>
      <c r="BD143" s="20">
        <f t="shared" ca="1" si="184"/>
        <v>0</v>
      </c>
      <c r="BE143" s="20">
        <f t="shared" ca="1" si="184"/>
        <v>0</v>
      </c>
      <c r="BF143" s="20">
        <f t="shared" ca="1" si="184"/>
        <v>0</v>
      </c>
      <c r="BG143" s="20">
        <f t="shared" ca="1" si="184"/>
        <v>0</v>
      </c>
      <c r="BH143" s="20">
        <f t="shared" si="184"/>
        <v>0</v>
      </c>
      <c r="BI143" s="20">
        <f t="shared" si="184"/>
        <v>0</v>
      </c>
      <c r="BJ143" s="20">
        <f t="shared" ref="BJ143:BL143" si="185">BJ131</f>
        <v>0</v>
      </c>
      <c r="BK143" s="20">
        <f t="shared" si="185"/>
        <v>0</v>
      </c>
      <c r="BL143" s="20">
        <f t="shared" si="185"/>
        <v>0</v>
      </c>
    </row>
    <row r="144" spans="1:64" x14ac:dyDescent="0.3">
      <c r="A144" s="6"/>
      <c r="B144" s="6" t="s">
        <v>175</v>
      </c>
      <c r="C144" s="13" t="s">
        <v>22</v>
      </c>
      <c r="D144" s="109"/>
      <c r="E144" s="20">
        <f t="shared" ref="E144:AJ144" si="186">E142+E143</f>
        <v>0</v>
      </c>
      <c r="F144" s="20">
        <f t="shared" si="186"/>
        <v>0</v>
      </c>
      <c r="G144" s="20">
        <f t="shared" si="186"/>
        <v>0</v>
      </c>
      <c r="H144" s="20">
        <f t="shared" si="186"/>
        <v>0</v>
      </c>
      <c r="I144" s="20">
        <f t="shared" si="186"/>
        <v>0</v>
      </c>
      <c r="J144" s="20">
        <f t="shared" ca="1" si="186"/>
        <v>0</v>
      </c>
      <c r="K144" s="20">
        <f t="shared" ca="1" si="186"/>
        <v>0</v>
      </c>
      <c r="L144" s="20">
        <f t="shared" ca="1" si="186"/>
        <v>0</v>
      </c>
      <c r="M144" s="20">
        <f t="shared" ca="1" si="186"/>
        <v>0</v>
      </c>
      <c r="N144" s="20">
        <f t="shared" ca="1" si="186"/>
        <v>0</v>
      </c>
      <c r="O144" s="20">
        <f t="shared" ca="1" si="186"/>
        <v>0</v>
      </c>
      <c r="P144" s="20">
        <f t="shared" ca="1" si="186"/>
        <v>0</v>
      </c>
      <c r="Q144" s="20">
        <f t="shared" ca="1" si="186"/>
        <v>0</v>
      </c>
      <c r="R144" s="20">
        <f t="shared" ca="1" si="186"/>
        <v>0</v>
      </c>
      <c r="S144" s="20">
        <f t="shared" ca="1" si="186"/>
        <v>0</v>
      </c>
      <c r="T144" s="20">
        <f t="shared" ca="1" si="186"/>
        <v>0</v>
      </c>
      <c r="U144" s="20">
        <f t="shared" ca="1" si="186"/>
        <v>0</v>
      </c>
      <c r="V144" s="20">
        <f t="shared" ca="1" si="186"/>
        <v>0</v>
      </c>
      <c r="W144" s="20">
        <f t="shared" ca="1" si="186"/>
        <v>0</v>
      </c>
      <c r="X144" s="20">
        <f t="shared" ca="1" si="186"/>
        <v>0</v>
      </c>
      <c r="Y144" s="20">
        <f t="shared" ca="1" si="186"/>
        <v>0</v>
      </c>
      <c r="Z144" s="20">
        <f t="shared" ca="1" si="186"/>
        <v>0</v>
      </c>
      <c r="AA144" s="20">
        <f t="shared" ca="1" si="186"/>
        <v>0</v>
      </c>
      <c r="AB144" s="20">
        <f t="shared" ca="1" si="186"/>
        <v>0</v>
      </c>
      <c r="AC144" s="20">
        <f t="shared" ca="1" si="186"/>
        <v>0</v>
      </c>
      <c r="AD144" s="20">
        <f t="shared" ca="1" si="186"/>
        <v>0</v>
      </c>
      <c r="AE144" s="20">
        <f t="shared" ca="1" si="186"/>
        <v>0</v>
      </c>
      <c r="AF144" s="20">
        <f t="shared" ca="1" si="186"/>
        <v>0</v>
      </c>
      <c r="AG144" s="20">
        <f t="shared" ca="1" si="186"/>
        <v>0</v>
      </c>
      <c r="AH144" s="20">
        <f t="shared" ca="1" si="186"/>
        <v>0</v>
      </c>
      <c r="AI144" s="20">
        <f t="shared" ca="1" si="186"/>
        <v>0</v>
      </c>
      <c r="AJ144" s="20">
        <f t="shared" ca="1" si="186"/>
        <v>0</v>
      </c>
      <c r="AK144" s="20">
        <f t="shared" ref="AK144:BI144" ca="1" si="187">AK142+AK143</f>
        <v>0</v>
      </c>
      <c r="AL144" s="20">
        <f t="shared" ca="1" si="187"/>
        <v>0</v>
      </c>
      <c r="AM144" s="20">
        <f t="shared" ca="1" si="187"/>
        <v>0</v>
      </c>
      <c r="AN144" s="20">
        <f t="shared" ca="1" si="187"/>
        <v>0</v>
      </c>
      <c r="AO144" s="20">
        <f t="shared" ca="1" si="187"/>
        <v>0</v>
      </c>
      <c r="AP144" s="20">
        <f t="shared" ca="1" si="187"/>
        <v>0</v>
      </c>
      <c r="AQ144" s="20">
        <f t="shared" ca="1" si="187"/>
        <v>0</v>
      </c>
      <c r="AR144" s="20">
        <f t="shared" ca="1" si="187"/>
        <v>0</v>
      </c>
      <c r="AS144" s="20">
        <f t="shared" ca="1" si="187"/>
        <v>0</v>
      </c>
      <c r="AT144" s="20">
        <f t="shared" ca="1" si="187"/>
        <v>0</v>
      </c>
      <c r="AU144" s="20">
        <f t="shared" ca="1" si="187"/>
        <v>0</v>
      </c>
      <c r="AV144" s="20">
        <f t="shared" ca="1" si="187"/>
        <v>0</v>
      </c>
      <c r="AW144" s="20">
        <f t="shared" ca="1" si="187"/>
        <v>0</v>
      </c>
      <c r="AX144" s="20">
        <f t="shared" ca="1" si="187"/>
        <v>0</v>
      </c>
      <c r="AY144" s="20">
        <f t="shared" ca="1" si="187"/>
        <v>0</v>
      </c>
      <c r="AZ144" s="20">
        <f t="shared" ca="1" si="187"/>
        <v>0</v>
      </c>
      <c r="BA144" s="20">
        <f t="shared" ca="1" si="187"/>
        <v>0</v>
      </c>
      <c r="BB144" s="20">
        <f t="shared" ca="1" si="187"/>
        <v>0</v>
      </c>
      <c r="BC144" s="20">
        <f t="shared" ca="1" si="187"/>
        <v>0</v>
      </c>
      <c r="BD144" s="20">
        <f t="shared" ca="1" si="187"/>
        <v>0</v>
      </c>
      <c r="BE144" s="20">
        <f t="shared" ca="1" si="187"/>
        <v>0</v>
      </c>
      <c r="BF144" s="20">
        <f t="shared" ca="1" si="187"/>
        <v>0</v>
      </c>
      <c r="BG144" s="20">
        <f t="shared" ca="1" si="187"/>
        <v>0</v>
      </c>
      <c r="BH144" s="20">
        <f t="shared" ca="1" si="187"/>
        <v>0</v>
      </c>
      <c r="BI144" s="20">
        <f t="shared" ca="1" si="187"/>
        <v>0</v>
      </c>
      <c r="BJ144" s="20">
        <f t="shared" ref="BJ144:BL144" ca="1" si="188">BJ142+BJ143</f>
        <v>0</v>
      </c>
      <c r="BK144" s="20">
        <f t="shared" ca="1" si="188"/>
        <v>0</v>
      </c>
      <c r="BL144" s="20">
        <f t="shared" ca="1" si="188"/>
        <v>0</v>
      </c>
    </row>
    <row r="145" spans="1:64" x14ac:dyDescent="0.3">
      <c r="A145" s="6"/>
      <c r="B145" s="6"/>
      <c r="C145" s="13"/>
      <c r="D145" s="10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</row>
    <row r="146" spans="1:64" x14ac:dyDescent="0.3">
      <c r="A146" s="111" t="str">
        <f>B59</f>
        <v>Civil Works</v>
      </c>
      <c r="B146" s="6"/>
      <c r="C146" s="13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</row>
    <row r="147" spans="1:64" x14ac:dyDescent="0.3">
      <c r="A147" s="111"/>
      <c r="B147" s="83" t="s">
        <v>139</v>
      </c>
      <c r="C147" s="13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</row>
    <row r="148" spans="1:64" x14ac:dyDescent="0.3">
      <c r="A148" s="111"/>
      <c r="B148" s="6" t="s">
        <v>178</v>
      </c>
      <c r="C148" s="13" t="s">
        <v>22</v>
      </c>
      <c r="E148" s="112">
        <f t="shared" ref="E148:AJ148" si="189">D151</f>
        <v>0</v>
      </c>
      <c r="F148" s="112">
        <f t="shared" ca="1" si="189"/>
        <v>0</v>
      </c>
      <c r="G148" s="112">
        <f t="shared" ca="1" si="189"/>
        <v>0</v>
      </c>
      <c r="H148" s="112">
        <f t="shared" ca="1" si="189"/>
        <v>18.208937900269902</v>
      </c>
      <c r="I148" s="112">
        <f t="shared" ca="1" si="189"/>
        <v>53.244444237384862</v>
      </c>
      <c r="J148" s="112">
        <f t="shared" ca="1" si="189"/>
        <v>81.391120711520344</v>
      </c>
      <c r="K148" s="112">
        <f t="shared" ca="1" si="189"/>
        <v>0</v>
      </c>
      <c r="L148" s="112">
        <f t="shared" ca="1" si="189"/>
        <v>0</v>
      </c>
      <c r="M148" s="112">
        <f t="shared" ca="1" si="189"/>
        <v>0</v>
      </c>
      <c r="N148" s="112">
        <f t="shared" ca="1" si="189"/>
        <v>0</v>
      </c>
      <c r="O148" s="112">
        <f t="shared" ca="1" si="189"/>
        <v>0</v>
      </c>
      <c r="P148" s="112">
        <f t="shared" ca="1" si="189"/>
        <v>0</v>
      </c>
      <c r="Q148" s="112">
        <f t="shared" ca="1" si="189"/>
        <v>0</v>
      </c>
      <c r="R148" s="112">
        <f t="shared" ca="1" si="189"/>
        <v>0</v>
      </c>
      <c r="S148" s="112">
        <f t="shared" ca="1" si="189"/>
        <v>0</v>
      </c>
      <c r="T148" s="112">
        <f t="shared" ca="1" si="189"/>
        <v>0</v>
      </c>
      <c r="U148" s="112">
        <f t="shared" ca="1" si="189"/>
        <v>0</v>
      </c>
      <c r="V148" s="112">
        <f t="shared" ca="1" si="189"/>
        <v>0</v>
      </c>
      <c r="W148" s="112">
        <f t="shared" ca="1" si="189"/>
        <v>0</v>
      </c>
      <c r="X148" s="112">
        <f t="shared" ca="1" si="189"/>
        <v>0</v>
      </c>
      <c r="Y148" s="112">
        <f t="shared" ca="1" si="189"/>
        <v>0</v>
      </c>
      <c r="Z148" s="112">
        <f t="shared" ca="1" si="189"/>
        <v>0</v>
      </c>
      <c r="AA148" s="112">
        <f t="shared" ca="1" si="189"/>
        <v>0</v>
      </c>
      <c r="AB148" s="112">
        <f t="shared" ca="1" si="189"/>
        <v>0</v>
      </c>
      <c r="AC148" s="112">
        <f t="shared" ca="1" si="189"/>
        <v>0</v>
      </c>
      <c r="AD148" s="112">
        <f t="shared" ca="1" si="189"/>
        <v>0</v>
      </c>
      <c r="AE148" s="112">
        <f t="shared" ca="1" si="189"/>
        <v>0</v>
      </c>
      <c r="AF148" s="112">
        <f t="shared" ca="1" si="189"/>
        <v>0</v>
      </c>
      <c r="AG148" s="112">
        <f t="shared" ca="1" si="189"/>
        <v>0</v>
      </c>
      <c r="AH148" s="112">
        <f t="shared" ca="1" si="189"/>
        <v>0</v>
      </c>
      <c r="AI148" s="112">
        <f t="shared" ca="1" si="189"/>
        <v>0</v>
      </c>
      <c r="AJ148" s="112">
        <f t="shared" ca="1" si="189"/>
        <v>0</v>
      </c>
      <c r="AK148" s="112">
        <f t="shared" ref="AK148:BI148" ca="1" si="190">AJ151</f>
        <v>0</v>
      </c>
      <c r="AL148" s="112">
        <f t="shared" ca="1" si="190"/>
        <v>0</v>
      </c>
      <c r="AM148" s="112">
        <f t="shared" ca="1" si="190"/>
        <v>0</v>
      </c>
      <c r="AN148" s="112">
        <f t="shared" ca="1" si="190"/>
        <v>0</v>
      </c>
      <c r="AO148" s="112">
        <f t="shared" ca="1" si="190"/>
        <v>0</v>
      </c>
      <c r="AP148" s="112">
        <f t="shared" ca="1" si="190"/>
        <v>0</v>
      </c>
      <c r="AQ148" s="112">
        <f t="shared" ca="1" si="190"/>
        <v>0</v>
      </c>
      <c r="AR148" s="112">
        <f t="shared" ca="1" si="190"/>
        <v>0</v>
      </c>
      <c r="AS148" s="112">
        <f t="shared" ca="1" si="190"/>
        <v>0</v>
      </c>
      <c r="AT148" s="112">
        <f t="shared" ca="1" si="190"/>
        <v>0</v>
      </c>
      <c r="AU148" s="112">
        <f t="shared" ca="1" si="190"/>
        <v>0</v>
      </c>
      <c r="AV148" s="112">
        <f t="shared" ca="1" si="190"/>
        <v>0</v>
      </c>
      <c r="AW148" s="112">
        <f t="shared" ca="1" si="190"/>
        <v>0</v>
      </c>
      <c r="AX148" s="112">
        <f t="shared" ca="1" si="190"/>
        <v>0</v>
      </c>
      <c r="AY148" s="112">
        <f t="shared" ca="1" si="190"/>
        <v>0</v>
      </c>
      <c r="AZ148" s="112">
        <f t="shared" ca="1" si="190"/>
        <v>0</v>
      </c>
      <c r="BA148" s="112">
        <f t="shared" ca="1" si="190"/>
        <v>0</v>
      </c>
      <c r="BB148" s="112">
        <f t="shared" ca="1" si="190"/>
        <v>0</v>
      </c>
      <c r="BC148" s="112">
        <f t="shared" ca="1" si="190"/>
        <v>0</v>
      </c>
      <c r="BD148" s="112">
        <f t="shared" ca="1" si="190"/>
        <v>0</v>
      </c>
      <c r="BE148" s="112">
        <f t="shared" ca="1" si="190"/>
        <v>0</v>
      </c>
      <c r="BF148" s="112">
        <f t="shared" ca="1" si="190"/>
        <v>0</v>
      </c>
      <c r="BG148" s="112">
        <f t="shared" ca="1" si="190"/>
        <v>0</v>
      </c>
      <c r="BH148" s="112">
        <f t="shared" ca="1" si="190"/>
        <v>0</v>
      </c>
      <c r="BI148" s="112">
        <f t="shared" ca="1" si="190"/>
        <v>0</v>
      </c>
      <c r="BJ148" s="112">
        <f t="shared" ref="BJ148" ca="1" si="191">BI151</f>
        <v>0</v>
      </c>
      <c r="BK148" s="112">
        <f t="shared" ref="BK148" ca="1" si="192">BJ151</f>
        <v>0</v>
      </c>
      <c r="BL148" s="112">
        <f t="shared" ref="BL148" ca="1" si="193">BK151</f>
        <v>0</v>
      </c>
    </row>
    <row r="149" spans="1:64" x14ac:dyDescent="0.3">
      <c r="A149" s="111"/>
      <c r="B149" s="6" t="s">
        <v>177</v>
      </c>
      <c r="C149" s="13" t="s">
        <v>22</v>
      </c>
      <c r="D149" s="457">
        <f ca="1">SUM(E149:BL149)</f>
        <v>81.391120711520344</v>
      </c>
      <c r="E149" s="112">
        <f t="shared" ref="E149:AJ149" ca="1" si="194">E$59+IF(SUM(E$59:E$61),E$62*E$59/SUM(E$59:E$61),0)</f>
        <v>0</v>
      </c>
      <c r="F149" s="112">
        <f t="shared" ca="1" si="194"/>
        <v>0</v>
      </c>
      <c r="G149" s="112">
        <f t="shared" ca="1" si="194"/>
        <v>18.208937900269902</v>
      </c>
      <c r="H149" s="112">
        <f t="shared" ca="1" si="194"/>
        <v>35.03550633711496</v>
      </c>
      <c r="I149" s="112">
        <f t="shared" ca="1" si="194"/>
        <v>28.146676474135479</v>
      </c>
      <c r="J149" s="112">
        <f t="shared" ca="1" si="194"/>
        <v>0</v>
      </c>
      <c r="K149" s="112">
        <f t="shared" ca="1" si="194"/>
        <v>0</v>
      </c>
      <c r="L149" s="112">
        <f t="shared" ca="1" si="194"/>
        <v>0</v>
      </c>
      <c r="M149" s="112">
        <f t="shared" ca="1" si="194"/>
        <v>0</v>
      </c>
      <c r="N149" s="112">
        <f t="shared" ca="1" si="194"/>
        <v>0</v>
      </c>
      <c r="O149" s="112">
        <f t="shared" ca="1" si="194"/>
        <v>0</v>
      </c>
      <c r="P149" s="112">
        <f t="shared" ca="1" si="194"/>
        <v>0</v>
      </c>
      <c r="Q149" s="112">
        <f t="shared" ca="1" si="194"/>
        <v>0</v>
      </c>
      <c r="R149" s="112">
        <f t="shared" ca="1" si="194"/>
        <v>0</v>
      </c>
      <c r="S149" s="112">
        <f t="shared" ca="1" si="194"/>
        <v>0</v>
      </c>
      <c r="T149" s="112">
        <f t="shared" ca="1" si="194"/>
        <v>0</v>
      </c>
      <c r="U149" s="112">
        <f t="shared" ca="1" si="194"/>
        <v>0</v>
      </c>
      <c r="V149" s="112">
        <f t="shared" ca="1" si="194"/>
        <v>0</v>
      </c>
      <c r="W149" s="112">
        <f t="shared" ca="1" si="194"/>
        <v>0</v>
      </c>
      <c r="X149" s="112">
        <f t="shared" ca="1" si="194"/>
        <v>0</v>
      </c>
      <c r="Y149" s="112">
        <f t="shared" ca="1" si="194"/>
        <v>0</v>
      </c>
      <c r="Z149" s="112">
        <f t="shared" ca="1" si="194"/>
        <v>0</v>
      </c>
      <c r="AA149" s="112">
        <f t="shared" ca="1" si="194"/>
        <v>0</v>
      </c>
      <c r="AB149" s="112">
        <f t="shared" ca="1" si="194"/>
        <v>0</v>
      </c>
      <c r="AC149" s="112">
        <f t="shared" ca="1" si="194"/>
        <v>0</v>
      </c>
      <c r="AD149" s="112">
        <f t="shared" ca="1" si="194"/>
        <v>0</v>
      </c>
      <c r="AE149" s="112">
        <f t="shared" ca="1" si="194"/>
        <v>0</v>
      </c>
      <c r="AF149" s="112">
        <f t="shared" ca="1" si="194"/>
        <v>0</v>
      </c>
      <c r="AG149" s="112">
        <f t="shared" ca="1" si="194"/>
        <v>0</v>
      </c>
      <c r="AH149" s="112">
        <f t="shared" ca="1" si="194"/>
        <v>0</v>
      </c>
      <c r="AI149" s="112">
        <f t="shared" ca="1" si="194"/>
        <v>0</v>
      </c>
      <c r="AJ149" s="112">
        <f t="shared" ca="1" si="194"/>
        <v>0</v>
      </c>
      <c r="AK149" s="112">
        <f t="shared" ref="AK149:BL149" ca="1" si="195">AK$59+IF(SUM(AK$59:AK$61),AK$62*AK$59/SUM(AK$59:AK$61),0)</f>
        <v>0</v>
      </c>
      <c r="AL149" s="112">
        <f t="shared" ca="1" si="195"/>
        <v>0</v>
      </c>
      <c r="AM149" s="112">
        <f t="shared" ca="1" si="195"/>
        <v>0</v>
      </c>
      <c r="AN149" s="112">
        <f t="shared" ca="1" si="195"/>
        <v>0</v>
      </c>
      <c r="AO149" s="112">
        <f t="shared" ca="1" si="195"/>
        <v>0</v>
      </c>
      <c r="AP149" s="112">
        <f t="shared" ca="1" si="195"/>
        <v>0</v>
      </c>
      <c r="AQ149" s="112">
        <f t="shared" ca="1" si="195"/>
        <v>0</v>
      </c>
      <c r="AR149" s="112">
        <f t="shared" ca="1" si="195"/>
        <v>0</v>
      </c>
      <c r="AS149" s="112">
        <f t="shared" ca="1" si="195"/>
        <v>0</v>
      </c>
      <c r="AT149" s="112">
        <f t="shared" ca="1" si="195"/>
        <v>0</v>
      </c>
      <c r="AU149" s="112">
        <f t="shared" ca="1" si="195"/>
        <v>0</v>
      </c>
      <c r="AV149" s="112">
        <f t="shared" ca="1" si="195"/>
        <v>0</v>
      </c>
      <c r="AW149" s="112">
        <f t="shared" ca="1" si="195"/>
        <v>0</v>
      </c>
      <c r="AX149" s="112">
        <f t="shared" ca="1" si="195"/>
        <v>0</v>
      </c>
      <c r="AY149" s="112">
        <f t="shared" ca="1" si="195"/>
        <v>0</v>
      </c>
      <c r="AZ149" s="112">
        <f t="shared" ca="1" si="195"/>
        <v>0</v>
      </c>
      <c r="BA149" s="112">
        <f t="shared" ca="1" si="195"/>
        <v>0</v>
      </c>
      <c r="BB149" s="112">
        <f t="shared" ca="1" si="195"/>
        <v>0</v>
      </c>
      <c r="BC149" s="112">
        <f t="shared" ca="1" si="195"/>
        <v>0</v>
      </c>
      <c r="BD149" s="112">
        <f t="shared" ca="1" si="195"/>
        <v>0</v>
      </c>
      <c r="BE149" s="112">
        <f t="shared" ca="1" si="195"/>
        <v>0</v>
      </c>
      <c r="BF149" s="112">
        <f t="shared" ca="1" si="195"/>
        <v>0</v>
      </c>
      <c r="BG149" s="112">
        <f t="shared" ca="1" si="195"/>
        <v>0</v>
      </c>
      <c r="BH149" s="112">
        <f t="shared" ca="1" si="195"/>
        <v>0</v>
      </c>
      <c r="BI149" s="112">
        <f t="shared" ca="1" si="195"/>
        <v>0</v>
      </c>
      <c r="BJ149" s="112">
        <f t="shared" ca="1" si="195"/>
        <v>0</v>
      </c>
      <c r="BK149" s="112">
        <f t="shared" ca="1" si="195"/>
        <v>0</v>
      </c>
      <c r="BL149" s="112">
        <f t="shared" ca="1" si="195"/>
        <v>0</v>
      </c>
    </row>
    <row r="150" spans="1:64" x14ac:dyDescent="0.3">
      <c r="A150" s="111"/>
      <c r="B150" s="6" t="s">
        <v>205</v>
      </c>
      <c r="C150" s="13" t="s">
        <v>22</v>
      </c>
      <c r="E150" s="112">
        <f t="shared" ref="E150:AJ150" si="196">IF(E$6=1,E148+E149,0)</f>
        <v>0</v>
      </c>
      <c r="F150" s="112">
        <f t="shared" si="196"/>
        <v>0</v>
      </c>
      <c r="G150" s="112">
        <f t="shared" si="196"/>
        <v>0</v>
      </c>
      <c r="H150" s="112">
        <f t="shared" si="196"/>
        <v>0</v>
      </c>
      <c r="I150" s="112">
        <f t="shared" si="196"/>
        <v>0</v>
      </c>
      <c r="J150" s="112">
        <f t="shared" ca="1" si="196"/>
        <v>81.391120711520344</v>
      </c>
      <c r="K150" s="112">
        <f t="shared" si="196"/>
        <v>0</v>
      </c>
      <c r="L150" s="112">
        <f t="shared" si="196"/>
        <v>0</v>
      </c>
      <c r="M150" s="112">
        <f t="shared" si="196"/>
        <v>0</v>
      </c>
      <c r="N150" s="112">
        <f t="shared" si="196"/>
        <v>0</v>
      </c>
      <c r="O150" s="112">
        <f t="shared" si="196"/>
        <v>0</v>
      </c>
      <c r="P150" s="112">
        <f t="shared" si="196"/>
        <v>0</v>
      </c>
      <c r="Q150" s="112">
        <f t="shared" si="196"/>
        <v>0</v>
      </c>
      <c r="R150" s="112">
        <f t="shared" si="196"/>
        <v>0</v>
      </c>
      <c r="S150" s="112">
        <f t="shared" si="196"/>
        <v>0</v>
      </c>
      <c r="T150" s="112">
        <f t="shared" si="196"/>
        <v>0</v>
      </c>
      <c r="U150" s="112">
        <f t="shared" si="196"/>
        <v>0</v>
      </c>
      <c r="V150" s="112">
        <f t="shared" si="196"/>
        <v>0</v>
      </c>
      <c r="W150" s="112">
        <f t="shared" si="196"/>
        <v>0</v>
      </c>
      <c r="X150" s="112">
        <f t="shared" si="196"/>
        <v>0</v>
      </c>
      <c r="Y150" s="112">
        <f t="shared" si="196"/>
        <v>0</v>
      </c>
      <c r="Z150" s="112">
        <f t="shared" si="196"/>
        <v>0</v>
      </c>
      <c r="AA150" s="112">
        <f t="shared" si="196"/>
        <v>0</v>
      </c>
      <c r="AB150" s="112">
        <f t="shared" si="196"/>
        <v>0</v>
      </c>
      <c r="AC150" s="112">
        <f t="shared" si="196"/>
        <v>0</v>
      </c>
      <c r="AD150" s="112">
        <f t="shared" si="196"/>
        <v>0</v>
      </c>
      <c r="AE150" s="112">
        <f t="shared" si="196"/>
        <v>0</v>
      </c>
      <c r="AF150" s="112">
        <f t="shared" si="196"/>
        <v>0</v>
      </c>
      <c r="AG150" s="112">
        <f t="shared" si="196"/>
        <v>0</v>
      </c>
      <c r="AH150" s="112">
        <f t="shared" si="196"/>
        <v>0</v>
      </c>
      <c r="AI150" s="112">
        <f t="shared" si="196"/>
        <v>0</v>
      </c>
      <c r="AJ150" s="112">
        <f t="shared" si="196"/>
        <v>0</v>
      </c>
      <c r="AK150" s="112">
        <f t="shared" ref="AK150:BI150" si="197">IF(AK$6=1,AK148+AK149,0)</f>
        <v>0</v>
      </c>
      <c r="AL150" s="112">
        <f t="shared" si="197"/>
        <v>0</v>
      </c>
      <c r="AM150" s="112">
        <f t="shared" si="197"/>
        <v>0</v>
      </c>
      <c r="AN150" s="112">
        <f t="shared" si="197"/>
        <v>0</v>
      </c>
      <c r="AO150" s="112">
        <f t="shared" si="197"/>
        <v>0</v>
      </c>
      <c r="AP150" s="112">
        <f t="shared" si="197"/>
        <v>0</v>
      </c>
      <c r="AQ150" s="112">
        <f t="shared" si="197"/>
        <v>0</v>
      </c>
      <c r="AR150" s="112">
        <f t="shared" si="197"/>
        <v>0</v>
      </c>
      <c r="AS150" s="112">
        <f t="shared" si="197"/>
        <v>0</v>
      </c>
      <c r="AT150" s="112">
        <f t="shared" si="197"/>
        <v>0</v>
      </c>
      <c r="AU150" s="112">
        <f t="shared" si="197"/>
        <v>0</v>
      </c>
      <c r="AV150" s="112">
        <f t="shared" si="197"/>
        <v>0</v>
      </c>
      <c r="AW150" s="112">
        <f t="shared" si="197"/>
        <v>0</v>
      </c>
      <c r="AX150" s="112">
        <f t="shared" si="197"/>
        <v>0</v>
      </c>
      <c r="AY150" s="112">
        <f t="shared" si="197"/>
        <v>0</v>
      </c>
      <c r="AZ150" s="112">
        <f t="shared" si="197"/>
        <v>0</v>
      </c>
      <c r="BA150" s="112">
        <f t="shared" si="197"/>
        <v>0</v>
      </c>
      <c r="BB150" s="112">
        <f t="shared" si="197"/>
        <v>0</v>
      </c>
      <c r="BC150" s="112">
        <f t="shared" si="197"/>
        <v>0</v>
      </c>
      <c r="BD150" s="112">
        <f t="shared" si="197"/>
        <v>0</v>
      </c>
      <c r="BE150" s="112">
        <f t="shared" si="197"/>
        <v>0</v>
      </c>
      <c r="BF150" s="112">
        <f t="shared" si="197"/>
        <v>0</v>
      </c>
      <c r="BG150" s="112">
        <f t="shared" si="197"/>
        <v>0</v>
      </c>
      <c r="BH150" s="112">
        <f t="shared" si="197"/>
        <v>0</v>
      </c>
      <c r="BI150" s="112">
        <f t="shared" si="197"/>
        <v>0</v>
      </c>
      <c r="BJ150" s="112">
        <f t="shared" ref="BJ150:BL150" si="198">IF(BJ$6=1,BJ148+BJ149,0)</f>
        <v>0</v>
      </c>
      <c r="BK150" s="112">
        <f t="shared" si="198"/>
        <v>0</v>
      </c>
      <c r="BL150" s="112">
        <f t="shared" si="198"/>
        <v>0</v>
      </c>
    </row>
    <row r="151" spans="1:64" x14ac:dyDescent="0.3">
      <c r="A151" s="111"/>
      <c r="B151" s="6" t="s">
        <v>175</v>
      </c>
      <c r="C151" s="13" t="s">
        <v>22</v>
      </c>
      <c r="E151" s="112">
        <f t="shared" ref="E151:AJ151" ca="1" si="199">E148+E149-E150</f>
        <v>0</v>
      </c>
      <c r="F151" s="112">
        <f t="shared" ca="1" si="199"/>
        <v>0</v>
      </c>
      <c r="G151" s="112">
        <f t="shared" ca="1" si="199"/>
        <v>18.208937900269902</v>
      </c>
      <c r="H151" s="112">
        <f t="shared" ca="1" si="199"/>
        <v>53.244444237384862</v>
      </c>
      <c r="I151" s="112">
        <f t="shared" ca="1" si="199"/>
        <v>81.391120711520344</v>
      </c>
      <c r="J151" s="112">
        <f t="shared" ca="1" si="199"/>
        <v>0</v>
      </c>
      <c r="K151" s="112">
        <f t="shared" ca="1" si="199"/>
        <v>0</v>
      </c>
      <c r="L151" s="112">
        <f t="shared" ca="1" si="199"/>
        <v>0</v>
      </c>
      <c r="M151" s="112">
        <f t="shared" ca="1" si="199"/>
        <v>0</v>
      </c>
      <c r="N151" s="112">
        <f t="shared" ca="1" si="199"/>
        <v>0</v>
      </c>
      <c r="O151" s="112">
        <f t="shared" ca="1" si="199"/>
        <v>0</v>
      </c>
      <c r="P151" s="112">
        <f t="shared" ca="1" si="199"/>
        <v>0</v>
      </c>
      <c r="Q151" s="112">
        <f t="shared" ca="1" si="199"/>
        <v>0</v>
      </c>
      <c r="R151" s="112">
        <f t="shared" ca="1" si="199"/>
        <v>0</v>
      </c>
      <c r="S151" s="112">
        <f t="shared" ca="1" si="199"/>
        <v>0</v>
      </c>
      <c r="T151" s="112">
        <f t="shared" ca="1" si="199"/>
        <v>0</v>
      </c>
      <c r="U151" s="112">
        <f t="shared" ca="1" si="199"/>
        <v>0</v>
      </c>
      <c r="V151" s="112">
        <f t="shared" ca="1" si="199"/>
        <v>0</v>
      </c>
      <c r="W151" s="112">
        <f t="shared" ca="1" si="199"/>
        <v>0</v>
      </c>
      <c r="X151" s="112">
        <f t="shared" ca="1" si="199"/>
        <v>0</v>
      </c>
      <c r="Y151" s="112">
        <f t="shared" ca="1" si="199"/>
        <v>0</v>
      </c>
      <c r="Z151" s="112">
        <f t="shared" ca="1" si="199"/>
        <v>0</v>
      </c>
      <c r="AA151" s="112">
        <f t="shared" ca="1" si="199"/>
        <v>0</v>
      </c>
      <c r="AB151" s="112">
        <f t="shared" ca="1" si="199"/>
        <v>0</v>
      </c>
      <c r="AC151" s="112">
        <f t="shared" ca="1" si="199"/>
        <v>0</v>
      </c>
      <c r="AD151" s="112">
        <f t="shared" ca="1" si="199"/>
        <v>0</v>
      </c>
      <c r="AE151" s="112">
        <f t="shared" ca="1" si="199"/>
        <v>0</v>
      </c>
      <c r="AF151" s="112">
        <f t="shared" ca="1" si="199"/>
        <v>0</v>
      </c>
      <c r="AG151" s="112">
        <f t="shared" ca="1" si="199"/>
        <v>0</v>
      </c>
      <c r="AH151" s="112">
        <f t="shared" ca="1" si="199"/>
        <v>0</v>
      </c>
      <c r="AI151" s="112">
        <f t="shared" ca="1" si="199"/>
        <v>0</v>
      </c>
      <c r="AJ151" s="112">
        <f t="shared" ca="1" si="199"/>
        <v>0</v>
      </c>
      <c r="AK151" s="112">
        <f t="shared" ref="AK151:BI151" ca="1" si="200">AK148+AK149-AK150</f>
        <v>0</v>
      </c>
      <c r="AL151" s="112">
        <f t="shared" ca="1" si="200"/>
        <v>0</v>
      </c>
      <c r="AM151" s="112">
        <f t="shared" ca="1" si="200"/>
        <v>0</v>
      </c>
      <c r="AN151" s="112">
        <f t="shared" ca="1" si="200"/>
        <v>0</v>
      </c>
      <c r="AO151" s="112">
        <f t="shared" ca="1" si="200"/>
        <v>0</v>
      </c>
      <c r="AP151" s="112">
        <f t="shared" ca="1" si="200"/>
        <v>0</v>
      </c>
      <c r="AQ151" s="112">
        <f t="shared" ca="1" si="200"/>
        <v>0</v>
      </c>
      <c r="AR151" s="112">
        <f t="shared" ca="1" si="200"/>
        <v>0</v>
      </c>
      <c r="AS151" s="112">
        <f t="shared" ca="1" si="200"/>
        <v>0</v>
      </c>
      <c r="AT151" s="112">
        <f t="shared" ca="1" si="200"/>
        <v>0</v>
      </c>
      <c r="AU151" s="112">
        <f t="shared" ca="1" si="200"/>
        <v>0</v>
      </c>
      <c r="AV151" s="112">
        <f t="shared" ca="1" si="200"/>
        <v>0</v>
      </c>
      <c r="AW151" s="112">
        <f t="shared" ca="1" si="200"/>
        <v>0</v>
      </c>
      <c r="AX151" s="112">
        <f t="shared" ca="1" si="200"/>
        <v>0</v>
      </c>
      <c r="AY151" s="112">
        <f t="shared" ca="1" si="200"/>
        <v>0</v>
      </c>
      <c r="AZ151" s="112">
        <f t="shared" ca="1" si="200"/>
        <v>0</v>
      </c>
      <c r="BA151" s="112">
        <f t="shared" ca="1" si="200"/>
        <v>0</v>
      </c>
      <c r="BB151" s="112">
        <f t="shared" ca="1" si="200"/>
        <v>0</v>
      </c>
      <c r="BC151" s="112">
        <f t="shared" ca="1" si="200"/>
        <v>0</v>
      </c>
      <c r="BD151" s="112">
        <f t="shared" ca="1" si="200"/>
        <v>0</v>
      </c>
      <c r="BE151" s="112">
        <f t="shared" ca="1" si="200"/>
        <v>0</v>
      </c>
      <c r="BF151" s="112">
        <f t="shared" ca="1" si="200"/>
        <v>0</v>
      </c>
      <c r="BG151" s="112">
        <f t="shared" ca="1" si="200"/>
        <v>0</v>
      </c>
      <c r="BH151" s="112">
        <f t="shared" ca="1" si="200"/>
        <v>0</v>
      </c>
      <c r="BI151" s="112">
        <f t="shared" ca="1" si="200"/>
        <v>0</v>
      </c>
      <c r="BJ151" s="112">
        <f t="shared" ref="BJ151:BL151" ca="1" si="201">BJ148+BJ149-BJ150</f>
        <v>0</v>
      </c>
      <c r="BK151" s="112">
        <f t="shared" ca="1" si="201"/>
        <v>0</v>
      </c>
      <c r="BL151" s="112">
        <f t="shared" ca="1" si="201"/>
        <v>0</v>
      </c>
    </row>
    <row r="152" spans="1:64" x14ac:dyDescent="0.3">
      <c r="A152" s="111"/>
      <c r="B152" s="6"/>
      <c r="C152" s="13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</row>
    <row r="153" spans="1:64" x14ac:dyDescent="0.3">
      <c r="A153" s="3"/>
      <c r="B153" s="125" t="s">
        <v>204</v>
      </c>
      <c r="C153" s="13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</row>
    <row r="154" spans="1:64" x14ac:dyDescent="0.3">
      <c r="A154" s="3"/>
      <c r="B154" s="6" t="s">
        <v>203</v>
      </c>
      <c r="C154" s="13" t="s">
        <v>22</v>
      </c>
      <c r="E154" s="107">
        <f t="shared" ref="E154:AJ154" si="202">D158</f>
        <v>0</v>
      </c>
      <c r="F154" s="107">
        <f t="shared" si="202"/>
        <v>0</v>
      </c>
      <c r="G154" s="107">
        <f t="shared" si="202"/>
        <v>0</v>
      </c>
      <c r="H154" s="107">
        <f t="shared" si="202"/>
        <v>0</v>
      </c>
      <c r="I154" s="107">
        <f t="shared" si="202"/>
        <v>0</v>
      </c>
      <c r="J154" s="107">
        <f t="shared" si="202"/>
        <v>0</v>
      </c>
      <c r="K154" s="107">
        <f t="shared" ca="1" si="202"/>
        <v>81.391120711520344</v>
      </c>
      <c r="L154" s="107">
        <f t="shared" ca="1" si="202"/>
        <v>81.391120711520344</v>
      </c>
      <c r="M154" s="107">
        <f t="shared" ca="1" si="202"/>
        <v>81.391120711520344</v>
      </c>
      <c r="N154" s="107">
        <f t="shared" ca="1" si="202"/>
        <v>81.391120711520344</v>
      </c>
      <c r="O154" s="107">
        <f t="shared" ca="1" si="202"/>
        <v>81.391120711520344</v>
      </c>
      <c r="P154" s="107">
        <f t="shared" ca="1" si="202"/>
        <v>81.391120711520344</v>
      </c>
      <c r="Q154" s="107">
        <f t="shared" ca="1" si="202"/>
        <v>81.391120711520344</v>
      </c>
      <c r="R154" s="107">
        <f t="shared" ca="1" si="202"/>
        <v>81.391120711520344</v>
      </c>
      <c r="S154" s="107">
        <f t="shared" ca="1" si="202"/>
        <v>81.391120711520344</v>
      </c>
      <c r="T154" s="107">
        <f t="shared" ca="1" si="202"/>
        <v>81.391120711520344</v>
      </c>
      <c r="U154" s="107">
        <f t="shared" ca="1" si="202"/>
        <v>81.391120711520344</v>
      </c>
      <c r="V154" s="107">
        <f t="shared" ca="1" si="202"/>
        <v>81.391120711520344</v>
      </c>
      <c r="W154" s="107">
        <f t="shared" ca="1" si="202"/>
        <v>81.391120711520344</v>
      </c>
      <c r="X154" s="107">
        <f t="shared" ca="1" si="202"/>
        <v>81.391120711520344</v>
      </c>
      <c r="Y154" s="107">
        <f t="shared" ca="1" si="202"/>
        <v>81.391120711520344</v>
      </c>
      <c r="Z154" s="107">
        <f t="shared" ca="1" si="202"/>
        <v>81.391120711520344</v>
      </c>
      <c r="AA154" s="107">
        <f t="shared" ca="1" si="202"/>
        <v>81.391120711520344</v>
      </c>
      <c r="AB154" s="107">
        <f t="shared" ca="1" si="202"/>
        <v>81.391120711520344</v>
      </c>
      <c r="AC154" s="107">
        <f t="shared" ca="1" si="202"/>
        <v>81.391120711520344</v>
      </c>
      <c r="AD154" s="107">
        <f t="shared" ca="1" si="202"/>
        <v>81.391120711520344</v>
      </c>
      <c r="AE154" s="107">
        <f t="shared" ca="1" si="202"/>
        <v>81.391120711520344</v>
      </c>
      <c r="AF154" s="107">
        <f t="shared" ca="1" si="202"/>
        <v>81.391120711520344</v>
      </c>
      <c r="AG154" s="107">
        <f t="shared" ca="1" si="202"/>
        <v>81.391120711520344</v>
      </c>
      <c r="AH154" s="107">
        <f t="shared" ca="1" si="202"/>
        <v>81.391120711520344</v>
      </c>
      <c r="AI154" s="107">
        <f t="shared" ca="1" si="202"/>
        <v>81.391120711520344</v>
      </c>
      <c r="AJ154" s="107">
        <f t="shared" ca="1" si="202"/>
        <v>81.391120711520344</v>
      </c>
      <c r="AK154" s="107">
        <f t="shared" ref="AK154:BI154" ca="1" si="203">AJ158</f>
        <v>81.391120711520344</v>
      </c>
      <c r="AL154" s="107">
        <f t="shared" ca="1" si="203"/>
        <v>81.391120711520344</v>
      </c>
      <c r="AM154" s="107">
        <f t="shared" ca="1" si="203"/>
        <v>81.391120711520344</v>
      </c>
      <c r="AN154" s="107">
        <f t="shared" ca="1" si="203"/>
        <v>81.391120711520344</v>
      </c>
      <c r="AO154" s="107">
        <f t="shared" ca="1" si="203"/>
        <v>81.391120711520344</v>
      </c>
      <c r="AP154" s="107">
        <f t="shared" ca="1" si="203"/>
        <v>81.391120711520344</v>
      </c>
      <c r="AQ154" s="107">
        <f t="shared" ca="1" si="203"/>
        <v>81.391120711520344</v>
      </c>
      <c r="AR154" s="107">
        <f t="shared" ca="1" si="203"/>
        <v>81.391120711520344</v>
      </c>
      <c r="AS154" s="107">
        <f t="shared" ca="1" si="203"/>
        <v>81.391120711520344</v>
      </c>
      <c r="AT154" s="107">
        <f t="shared" ca="1" si="203"/>
        <v>81.391120711520344</v>
      </c>
      <c r="AU154" s="107">
        <f t="shared" ca="1" si="203"/>
        <v>81.391120711520344</v>
      </c>
      <c r="AV154" s="107">
        <f t="shared" ca="1" si="203"/>
        <v>81.391120711520344</v>
      </c>
      <c r="AW154" s="107">
        <f t="shared" ca="1" si="203"/>
        <v>81.391120711520344</v>
      </c>
      <c r="AX154" s="107">
        <f t="shared" ca="1" si="203"/>
        <v>81.391120711520344</v>
      </c>
      <c r="AY154" s="107">
        <f t="shared" ca="1" si="203"/>
        <v>81.391120711520344</v>
      </c>
      <c r="AZ154" s="107">
        <f t="shared" ca="1" si="203"/>
        <v>81.391120711520344</v>
      </c>
      <c r="BA154" s="107">
        <f t="shared" ca="1" si="203"/>
        <v>81.391120711520344</v>
      </c>
      <c r="BB154" s="107">
        <f t="shared" ca="1" si="203"/>
        <v>81.391120711520344</v>
      </c>
      <c r="BC154" s="107">
        <f t="shared" ca="1" si="203"/>
        <v>81.391120711520344</v>
      </c>
      <c r="BD154" s="107">
        <f t="shared" ca="1" si="203"/>
        <v>81.391120711520344</v>
      </c>
      <c r="BE154" s="107">
        <f t="shared" ca="1" si="203"/>
        <v>81.391120711520344</v>
      </c>
      <c r="BF154" s="107">
        <f t="shared" ca="1" si="203"/>
        <v>81.391120711520344</v>
      </c>
      <c r="BG154" s="107">
        <f t="shared" ca="1" si="203"/>
        <v>81.391120711520344</v>
      </c>
      <c r="BH154" s="107">
        <f t="shared" ca="1" si="203"/>
        <v>81.391120711520344</v>
      </c>
      <c r="BI154" s="107">
        <f t="shared" ca="1" si="203"/>
        <v>81.391120711520344</v>
      </c>
      <c r="BJ154" s="107">
        <f t="shared" ref="BJ154" ca="1" si="204">BI158</f>
        <v>81.391120711520344</v>
      </c>
      <c r="BK154" s="107">
        <f t="shared" ref="BK154" ca="1" si="205">BJ158</f>
        <v>81.391120711520344</v>
      </c>
      <c r="BL154" s="107">
        <f t="shared" ref="BL154" ca="1" si="206">BK158</f>
        <v>81.391120711520344</v>
      </c>
    </row>
    <row r="155" spans="1:64" x14ac:dyDescent="0.3">
      <c r="A155" s="3"/>
      <c r="B155" s="6" t="s">
        <v>202</v>
      </c>
      <c r="C155" s="13" t="s">
        <v>22</v>
      </c>
      <c r="D155" s="457">
        <f ca="1">SUM(E155:BL155)</f>
        <v>81.391120711520344</v>
      </c>
      <c r="E155" s="107">
        <f t="shared" ref="E155:AJ155" si="207">E150</f>
        <v>0</v>
      </c>
      <c r="F155" s="107">
        <f t="shared" si="207"/>
        <v>0</v>
      </c>
      <c r="G155" s="107">
        <f t="shared" si="207"/>
        <v>0</v>
      </c>
      <c r="H155" s="107">
        <f t="shared" si="207"/>
        <v>0</v>
      </c>
      <c r="I155" s="107">
        <f t="shared" si="207"/>
        <v>0</v>
      </c>
      <c r="J155" s="107">
        <f t="shared" ca="1" si="207"/>
        <v>81.391120711520344</v>
      </c>
      <c r="K155" s="107">
        <f t="shared" si="207"/>
        <v>0</v>
      </c>
      <c r="L155" s="107">
        <f t="shared" si="207"/>
        <v>0</v>
      </c>
      <c r="M155" s="107">
        <f t="shared" si="207"/>
        <v>0</v>
      </c>
      <c r="N155" s="107">
        <f t="shared" si="207"/>
        <v>0</v>
      </c>
      <c r="O155" s="107">
        <f t="shared" si="207"/>
        <v>0</v>
      </c>
      <c r="P155" s="107">
        <f t="shared" si="207"/>
        <v>0</v>
      </c>
      <c r="Q155" s="107">
        <f t="shared" si="207"/>
        <v>0</v>
      </c>
      <c r="R155" s="107">
        <f t="shared" si="207"/>
        <v>0</v>
      </c>
      <c r="S155" s="107">
        <f t="shared" si="207"/>
        <v>0</v>
      </c>
      <c r="T155" s="107">
        <f t="shared" si="207"/>
        <v>0</v>
      </c>
      <c r="U155" s="107">
        <f t="shared" si="207"/>
        <v>0</v>
      </c>
      <c r="V155" s="107">
        <f t="shared" si="207"/>
        <v>0</v>
      </c>
      <c r="W155" s="107">
        <f t="shared" si="207"/>
        <v>0</v>
      </c>
      <c r="X155" s="107">
        <f t="shared" si="207"/>
        <v>0</v>
      </c>
      <c r="Y155" s="107">
        <f t="shared" si="207"/>
        <v>0</v>
      </c>
      <c r="Z155" s="107">
        <f t="shared" si="207"/>
        <v>0</v>
      </c>
      <c r="AA155" s="107">
        <f t="shared" si="207"/>
        <v>0</v>
      </c>
      <c r="AB155" s="107">
        <f t="shared" si="207"/>
        <v>0</v>
      </c>
      <c r="AC155" s="107">
        <f t="shared" si="207"/>
        <v>0</v>
      </c>
      <c r="AD155" s="107">
        <f t="shared" si="207"/>
        <v>0</v>
      </c>
      <c r="AE155" s="107">
        <f t="shared" si="207"/>
        <v>0</v>
      </c>
      <c r="AF155" s="107">
        <f t="shared" si="207"/>
        <v>0</v>
      </c>
      <c r="AG155" s="107">
        <f t="shared" si="207"/>
        <v>0</v>
      </c>
      <c r="AH155" s="107">
        <f t="shared" si="207"/>
        <v>0</v>
      </c>
      <c r="AI155" s="107">
        <f t="shared" si="207"/>
        <v>0</v>
      </c>
      <c r="AJ155" s="107">
        <f t="shared" si="207"/>
        <v>0</v>
      </c>
      <c r="AK155" s="107">
        <f t="shared" ref="AK155:BI155" si="208">AK150</f>
        <v>0</v>
      </c>
      <c r="AL155" s="107">
        <f t="shared" si="208"/>
        <v>0</v>
      </c>
      <c r="AM155" s="107">
        <f t="shared" si="208"/>
        <v>0</v>
      </c>
      <c r="AN155" s="107">
        <f t="shared" si="208"/>
        <v>0</v>
      </c>
      <c r="AO155" s="107">
        <f t="shared" si="208"/>
        <v>0</v>
      </c>
      <c r="AP155" s="107">
        <f t="shared" si="208"/>
        <v>0</v>
      </c>
      <c r="AQ155" s="107">
        <f t="shared" si="208"/>
        <v>0</v>
      </c>
      <c r="AR155" s="107">
        <f t="shared" si="208"/>
        <v>0</v>
      </c>
      <c r="AS155" s="107">
        <f t="shared" si="208"/>
        <v>0</v>
      </c>
      <c r="AT155" s="107">
        <f t="shared" si="208"/>
        <v>0</v>
      </c>
      <c r="AU155" s="107">
        <f t="shared" si="208"/>
        <v>0</v>
      </c>
      <c r="AV155" s="107">
        <f t="shared" si="208"/>
        <v>0</v>
      </c>
      <c r="AW155" s="107">
        <f t="shared" si="208"/>
        <v>0</v>
      </c>
      <c r="AX155" s="107">
        <f t="shared" si="208"/>
        <v>0</v>
      </c>
      <c r="AY155" s="107">
        <f t="shared" si="208"/>
        <v>0</v>
      </c>
      <c r="AZ155" s="107">
        <f t="shared" si="208"/>
        <v>0</v>
      </c>
      <c r="BA155" s="107">
        <f t="shared" si="208"/>
        <v>0</v>
      </c>
      <c r="BB155" s="107">
        <f t="shared" si="208"/>
        <v>0</v>
      </c>
      <c r="BC155" s="107">
        <f t="shared" si="208"/>
        <v>0</v>
      </c>
      <c r="BD155" s="107">
        <f t="shared" si="208"/>
        <v>0</v>
      </c>
      <c r="BE155" s="107">
        <f t="shared" si="208"/>
        <v>0</v>
      </c>
      <c r="BF155" s="107">
        <f t="shared" si="208"/>
        <v>0</v>
      </c>
      <c r="BG155" s="107">
        <f t="shared" si="208"/>
        <v>0</v>
      </c>
      <c r="BH155" s="107">
        <f t="shared" si="208"/>
        <v>0</v>
      </c>
      <c r="BI155" s="107">
        <f t="shared" si="208"/>
        <v>0</v>
      </c>
      <c r="BJ155" s="107">
        <f t="shared" ref="BJ155:BL155" si="209">BJ150</f>
        <v>0</v>
      </c>
      <c r="BK155" s="107">
        <f t="shared" si="209"/>
        <v>0</v>
      </c>
      <c r="BL155" s="107">
        <f t="shared" si="209"/>
        <v>0</v>
      </c>
    </row>
    <row r="156" spans="1:64" x14ac:dyDescent="0.3">
      <c r="A156" s="111"/>
      <c r="B156" s="6" t="s">
        <v>10</v>
      </c>
      <c r="C156" s="13" t="s">
        <v>22</v>
      </c>
      <c r="D156" s="457">
        <f ca="1">SUM(E156:BL156)</f>
        <v>67.961585794119443</v>
      </c>
      <c r="E156" s="110">
        <f>IF(E$5,MIN(E159-D157,IF(E$6&lt;=24,Inputs!$D$109/2,Inputs!$E$109/2)*(E154+E155)*E$9),0)</f>
        <v>0</v>
      </c>
      <c r="F156" s="110">
        <f>IF(F$5,MIN(F159-E157,IF(F$6&lt;=24,Inputs!$D$109/2,Inputs!$E$109/2)*(F154+F155)*F$9),0)</f>
        <v>0</v>
      </c>
      <c r="G156" s="110">
        <f>IF(G$5,MIN(G159-F157,IF(G$6&lt;=24,Inputs!$D$109/2,Inputs!$E$109/2)*(G154+G155)*G$9),0)</f>
        <v>0</v>
      </c>
      <c r="H156" s="110">
        <f>IF(H$5,MIN(H159-G157,IF(H$6&lt;=24,Inputs!$D$109/2,Inputs!$E$109/2)*(H154+H155)*H$9),0)</f>
        <v>0</v>
      </c>
      <c r="I156" s="110">
        <f>IF(I$5,MIN(I159-H157,IF(I$6&lt;=24,Inputs!$D$109/2,Inputs!$E$109/2)*(I154+I155)*I$9),0)</f>
        <v>0</v>
      </c>
      <c r="J156" s="110">
        <f ca="1">IF(J$5,MIN(J159-I157,IF(J$6&lt;=24,Inputs!$D$109/2,Inputs!$E$109/2)*(J154+J155)*J$9),0)</f>
        <v>1.3592317158823897</v>
      </c>
      <c r="K156" s="110">
        <f ca="1">IF(K$5,MIN(K159-J157,IF(K$6&lt;=24,Inputs!$D$109/2,Inputs!$E$109/2)*(K154+K155)*K$9),0)</f>
        <v>1.3592317158823897</v>
      </c>
      <c r="L156" s="110">
        <f ca="1">IF(L$5,MIN(L159-K157,IF(L$6&lt;=24,Inputs!$D$109/2,Inputs!$E$109/2)*(L154+L155)*L$9),0)</f>
        <v>1.3592317158823897</v>
      </c>
      <c r="M156" s="110">
        <f ca="1">IF(M$5,MIN(M159-L157,IF(M$6&lt;=24,Inputs!$D$109/2,Inputs!$E$109/2)*(M154+M155)*M$9),0)</f>
        <v>1.3592317158823897</v>
      </c>
      <c r="N156" s="110">
        <f ca="1">IF(N$5,MIN(N159-M157,IF(N$6&lt;=24,Inputs!$D$109/2,Inputs!$E$109/2)*(N154+N155)*N$9),0)</f>
        <v>1.3592317158823897</v>
      </c>
      <c r="O156" s="110">
        <f ca="1">IF(O$5,MIN(O159-N157,IF(O$6&lt;=24,Inputs!$D$109/2,Inputs!$E$109/2)*(O154+O155)*O$9),0)</f>
        <v>1.3592317158823897</v>
      </c>
      <c r="P156" s="110">
        <f ca="1">IF(P$5,MIN(P159-O157,IF(P$6&lt;=24,Inputs!$D$109/2,Inputs!$E$109/2)*(P154+P155)*P$9),0)</f>
        <v>1.3592317158823897</v>
      </c>
      <c r="Q156" s="110">
        <f ca="1">IF(Q$5,MIN(Q159-P157,IF(Q$6&lt;=24,Inputs!$D$109/2,Inputs!$E$109/2)*(Q154+Q155)*Q$9),0)</f>
        <v>1.3592317158823897</v>
      </c>
      <c r="R156" s="110">
        <f ca="1">IF(R$5,MIN(R159-Q157,IF(R$6&lt;=24,Inputs!$D$109/2,Inputs!$E$109/2)*(R154+R155)*R$9),0)</f>
        <v>1.3592317158823897</v>
      </c>
      <c r="S156" s="110">
        <f ca="1">IF(S$5,MIN(S159-R157,IF(S$6&lt;=24,Inputs!$D$109/2,Inputs!$E$109/2)*(S154+S155)*S$9),0)</f>
        <v>1.3592317158823897</v>
      </c>
      <c r="T156" s="110">
        <f ca="1">IF(T$5,MIN(T159-S157,IF(T$6&lt;=24,Inputs!$D$109/2,Inputs!$E$109/2)*(T154+T155)*T$9),0)</f>
        <v>1.3592317158823897</v>
      </c>
      <c r="U156" s="110">
        <f ca="1">IF(U$5,MIN(U159-T157,IF(U$6&lt;=24,Inputs!$D$109/2,Inputs!$E$109/2)*(U154+U155)*U$9),0)</f>
        <v>1.3592317158823897</v>
      </c>
      <c r="V156" s="110">
        <f ca="1">IF(V$5,MIN(V159-U157,IF(V$6&lt;=24,Inputs!$D$109/2,Inputs!$E$109/2)*(V154+V155)*V$9),0)</f>
        <v>1.3592317158823897</v>
      </c>
      <c r="W156" s="110">
        <f ca="1">IF(W$5,MIN(W159-V157,IF(W$6&lt;=24,Inputs!$D$109/2,Inputs!$E$109/2)*(W154+W155)*W$9),0)</f>
        <v>1.3592317158823897</v>
      </c>
      <c r="X156" s="110">
        <f ca="1">IF(X$5,MIN(X159-W157,IF(X$6&lt;=24,Inputs!$D$109/2,Inputs!$E$109/2)*(X154+X155)*X$9),0)</f>
        <v>1.3592317158823897</v>
      </c>
      <c r="Y156" s="110">
        <f ca="1">IF(Y$5,MIN(Y159-X157,IF(Y$6&lt;=24,Inputs!$D$109/2,Inputs!$E$109/2)*(Y154+Y155)*Y$9),0)</f>
        <v>1.3592317158823897</v>
      </c>
      <c r="Z156" s="110">
        <f ca="1">IF(Z$5,MIN(Z159-Y157,IF(Z$6&lt;=24,Inputs!$D$109/2,Inputs!$E$109/2)*(Z154+Z155)*Z$9),0)</f>
        <v>1.3592317158823897</v>
      </c>
      <c r="AA156" s="110">
        <f ca="1">IF(AA$5,MIN(AA159-Z157,IF(AA$6&lt;=24,Inputs!$D$109/2,Inputs!$E$109/2)*(AA154+AA155)*AA$9),0)</f>
        <v>1.3592317158823897</v>
      </c>
      <c r="AB156" s="110">
        <f ca="1">IF(AB$5,MIN(AB159-AA157,IF(AB$6&lt;=24,Inputs!$D$109/2,Inputs!$E$109/2)*(AB154+AB155)*AB$9),0)</f>
        <v>1.3592317158823897</v>
      </c>
      <c r="AC156" s="110">
        <f ca="1">IF(AC$5,MIN(AC159-AB157,IF(AC$6&lt;=24,Inputs!$D$109/2,Inputs!$E$109/2)*(AC154+AC155)*AC$9),0)</f>
        <v>1.3592317158823897</v>
      </c>
      <c r="AD156" s="110">
        <f ca="1">IF(AD$5,MIN(AD159-AC157,IF(AD$6&lt;=24,Inputs!$D$109/2,Inputs!$E$109/2)*(AD154+AD155)*AD$9),0)</f>
        <v>1.3592317158823897</v>
      </c>
      <c r="AE156" s="110">
        <f ca="1">IF(AE$5,MIN(AE159-AD157,IF(AE$6&lt;=24,Inputs!$D$109/2,Inputs!$E$109/2)*(AE154+AE155)*AE$9),0)</f>
        <v>1.3592317158823897</v>
      </c>
      <c r="AF156" s="110">
        <f ca="1">IF(AF$5,MIN(AF159-AE157,IF(AF$6&lt;=24,Inputs!$D$109/2,Inputs!$E$109/2)*(AF154+AF155)*AF$9),0)</f>
        <v>1.3592317158823897</v>
      </c>
      <c r="AG156" s="110">
        <f ca="1">IF(AG$5,MIN(AG159-AF157,IF(AG$6&lt;=24,Inputs!$D$109/2,Inputs!$E$109/2)*(AG154+AG155)*AG$9),0)</f>
        <v>1.3592317158823897</v>
      </c>
      <c r="AH156" s="110">
        <f ca="1">IF(AH$5,MIN(AH159-AG157,IF(AH$6&lt;=24,Inputs!$D$109/2,Inputs!$E$109/2)*(AH154+AH155)*AH$9),0)</f>
        <v>1.3592317158823897</v>
      </c>
      <c r="AI156" s="110">
        <f ca="1">IF(AI$5,MIN(AI159-AH157,IF(AI$6&lt;=24,Inputs!$D$109/2,Inputs!$E$109/2)*(AI154+AI155)*AI$9),0)</f>
        <v>1.3592317158823897</v>
      </c>
      <c r="AJ156" s="110">
        <f ca="1">IF(AJ$5,MIN(AJ159-AI157,IF(AJ$6&lt;=24,Inputs!$D$109/2,Inputs!$E$109/2)*(AJ154+AJ155)*AJ$9),0)</f>
        <v>1.3592317158823897</v>
      </c>
      <c r="AK156" s="110">
        <f ca="1">IF(AK$5,MIN(AK159-AJ157,IF(AK$6&lt;=24,Inputs!$D$109/2,Inputs!$E$109/2)*(AK154+AK155)*AK$9),0)</f>
        <v>1.3592317158823897</v>
      </c>
      <c r="AL156" s="110">
        <f ca="1">IF(AL$5,MIN(AL159-AK157,IF(AL$6&lt;=24,Inputs!$D$109/2,Inputs!$E$109/2)*(AL154+AL155)*AL$9),0)</f>
        <v>1.3592317158823897</v>
      </c>
      <c r="AM156" s="110">
        <f ca="1">IF(AM$5,MIN(AM159-AL157,IF(AM$6&lt;=24,Inputs!$D$109/2,Inputs!$E$109/2)*(AM154+AM155)*AM$9),0)</f>
        <v>1.3592317158823897</v>
      </c>
      <c r="AN156" s="110">
        <f ca="1">IF(AN$5,MIN(AN159-AM157,IF(AN$6&lt;=24,Inputs!$D$109/2,Inputs!$E$109/2)*(AN154+AN155)*AN$9),0)</f>
        <v>1.3592317158823897</v>
      </c>
      <c r="AO156" s="110">
        <f ca="1">IF(AO$5,MIN(AO159-AN157,IF(AO$6&lt;=24,Inputs!$D$109/2,Inputs!$E$109/2)*(AO154+AO155)*AO$9),0)</f>
        <v>1.3592317158823897</v>
      </c>
      <c r="AP156" s="110">
        <f ca="1">IF(AP$5,MIN(AP159-AO157,IF(AP$6&lt;=24,Inputs!$D$109/2,Inputs!$E$109/2)*(AP154+AP155)*AP$9),0)</f>
        <v>1.3592317158823897</v>
      </c>
      <c r="AQ156" s="110">
        <f ca="1">IF(AQ$5,MIN(AQ159-AP157,IF(AQ$6&lt;=24,Inputs!$D$109/2,Inputs!$E$109/2)*(AQ154+AQ155)*AQ$9),0)</f>
        <v>1.3592317158823897</v>
      </c>
      <c r="AR156" s="110">
        <f ca="1">IF(AR$5,MIN(AR159-AQ157,IF(AR$6&lt;=24,Inputs!$D$109/2,Inputs!$E$109/2)*(AR154+AR155)*AR$9),0)</f>
        <v>1.3592317158823897</v>
      </c>
      <c r="AS156" s="110">
        <f ca="1">IF(AS$5,MIN(AS159-AR157,IF(AS$6&lt;=24,Inputs!$D$109/2,Inputs!$E$109/2)*(AS154+AS155)*AS$9),0)</f>
        <v>1.3592317158823897</v>
      </c>
      <c r="AT156" s="110">
        <f ca="1">IF(AT$5,MIN(AT159-AS157,IF(AT$6&lt;=24,Inputs!$D$109/2,Inputs!$E$109/2)*(AT154+AT155)*AT$9),0)</f>
        <v>1.3592317158823897</v>
      </c>
      <c r="AU156" s="110">
        <f ca="1">IF(AU$5,MIN(AU159-AT157,IF(AU$6&lt;=24,Inputs!$D$109/2,Inputs!$E$109/2)*(AU154+AU155)*AU$9),0)</f>
        <v>1.3592317158823897</v>
      </c>
      <c r="AV156" s="110">
        <f ca="1">IF(AV$5,MIN(AV159-AU157,IF(AV$6&lt;=24,Inputs!$D$109/2,Inputs!$E$109/2)*(AV154+AV155)*AV$9),0)</f>
        <v>1.3592317158823897</v>
      </c>
      <c r="AW156" s="110">
        <f ca="1">IF(AW$5,MIN(AW159-AV157,IF(AW$6&lt;=24,Inputs!$D$109/2,Inputs!$E$109/2)*(AW154+AW155)*AW$9),0)</f>
        <v>1.3592317158823897</v>
      </c>
      <c r="AX156" s="110">
        <f ca="1">IF(AX$5,MIN(AX159-AW157,IF(AX$6&lt;=24,Inputs!$D$109/2,Inputs!$E$109/2)*(AX154+AX155)*AX$9),0)</f>
        <v>1.3592317158823897</v>
      </c>
      <c r="AY156" s="110">
        <f ca="1">IF(AY$5,MIN(AY159-AX157,IF(AY$6&lt;=24,Inputs!$D$109/2,Inputs!$E$109/2)*(AY154+AY155)*AY$9),0)</f>
        <v>1.3592317158823897</v>
      </c>
      <c r="AZ156" s="110">
        <f ca="1">IF(AZ$5,MIN(AZ159-AY157,IF(AZ$6&lt;=24,Inputs!$D$109/2,Inputs!$E$109/2)*(AZ154+AZ155)*AZ$9),0)</f>
        <v>1.3592317158823897</v>
      </c>
      <c r="BA156" s="110">
        <f ca="1">IF(BA$5,MIN(BA159-AZ157,IF(BA$6&lt;=24,Inputs!$D$109/2,Inputs!$E$109/2)*(BA154+BA155)*BA$9),0)</f>
        <v>1.3592317158823897</v>
      </c>
      <c r="BB156" s="110">
        <f ca="1">IF(BB$5,MIN(BB159-BA157,IF(BB$6&lt;=24,Inputs!$D$109/2,Inputs!$E$109/2)*(BB154+BB155)*BB$9),0)</f>
        <v>1.3592317158823897</v>
      </c>
      <c r="BC156" s="110">
        <f ca="1">IF(BC$5,MIN(BC159-BB157,IF(BC$6&lt;=24,Inputs!$D$109/2,Inputs!$E$109/2)*(BC154+BC155)*BC$9),0)</f>
        <v>1.3592317158823897</v>
      </c>
      <c r="BD156" s="110">
        <f ca="1">IF(BD$5,MIN(BD159-BC157,IF(BD$6&lt;=24,Inputs!$D$109/2,Inputs!$E$109/2)*(BD154+BD155)*BD$9),0)</f>
        <v>1.3592317158823897</v>
      </c>
      <c r="BE156" s="110">
        <f ca="1">IF(BE$5,MIN(BE159-BD157,IF(BE$6&lt;=24,Inputs!$D$109/2,Inputs!$E$109/2)*(BE154+BE155)*BE$9),0)</f>
        <v>1.3592317158823897</v>
      </c>
      <c r="BF156" s="110">
        <f ca="1">IF(BF$5,MIN(BF159-BE157,IF(BF$6&lt;=24,Inputs!$D$109/2,Inputs!$E$109/2)*(BF154+BF155)*BF$9),0)</f>
        <v>1.3592317158823897</v>
      </c>
      <c r="BG156" s="110">
        <f ca="1">IF(BG$5,MIN(BG159-BF157,IF(BG$6&lt;=24,Inputs!$D$109/2,Inputs!$E$109/2)*(BG154+BG155)*BG$9),0)</f>
        <v>1.3592317158823897</v>
      </c>
      <c r="BH156" s="110">
        <f>IF(BH$5,MIN(BH159-BG157,IF(BH$6&lt;=24,Inputs!$D$109/2,Inputs!$E$109/2)*(BH154+BH155)*BH$9),0)</f>
        <v>0</v>
      </c>
      <c r="BI156" s="110">
        <f>IF(BI$5,MIN(BI159-BH157,IF(BI$6&lt;=24,Inputs!$D$109/2,Inputs!$E$109/2)*(BI154+BI155)*BI$9),0)</f>
        <v>0</v>
      </c>
      <c r="BJ156" s="110">
        <f>IF(BJ$5,MIN(BJ159-BI157,IF(BJ$6&lt;=24,Inputs!$D$109/2,Inputs!$E$109/2)*(BJ154+BJ155)*BJ$9),0)</f>
        <v>0</v>
      </c>
      <c r="BK156" s="110">
        <f>IF(BK$5,MIN(BK159-BJ157,IF(BK$6&lt;=24,Inputs!$D$109/2,Inputs!$E$109/2)*(BK154+BK155)*BK$9),0)</f>
        <v>0</v>
      </c>
      <c r="BL156" s="110">
        <f>IF(BL$5,MIN(BL159-BK157,IF(BL$6&lt;=24,Inputs!$D$109/2,Inputs!$E$109/2)*(BL154+BL155)*BL$9),0)</f>
        <v>0</v>
      </c>
    </row>
    <row r="157" spans="1:64" x14ac:dyDescent="0.3">
      <c r="A157" s="111"/>
      <c r="B157" s="6" t="s">
        <v>201</v>
      </c>
      <c r="C157" s="13" t="s">
        <v>22</v>
      </c>
      <c r="E157" s="110">
        <f t="shared" ref="E157:AJ157" si="210">D157+E156</f>
        <v>0</v>
      </c>
      <c r="F157" s="110">
        <f t="shared" si="210"/>
        <v>0</v>
      </c>
      <c r="G157" s="110">
        <f t="shared" si="210"/>
        <v>0</v>
      </c>
      <c r="H157" s="110">
        <f t="shared" si="210"/>
        <v>0</v>
      </c>
      <c r="I157" s="110">
        <f t="shared" si="210"/>
        <v>0</v>
      </c>
      <c r="J157" s="110">
        <f t="shared" ca="1" si="210"/>
        <v>1.3592317158823897</v>
      </c>
      <c r="K157" s="110">
        <f t="shared" ca="1" si="210"/>
        <v>2.7184634317647793</v>
      </c>
      <c r="L157" s="110">
        <f t="shared" ca="1" si="210"/>
        <v>4.0776951476471694</v>
      </c>
      <c r="M157" s="110">
        <f t="shared" ca="1" si="210"/>
        <v>5.4369268635295587</v>
      </c>
      <c r="N157" s="110">
        <f t="shared" ca="1" si="210"/>
        <v>6.7961585794119479</v>
      </c>
      <c r="O157" s="110">
        <f t="shared" ca="1" si="210"/>
        <v>8.1553902952943371</v>
      </c>
      <c r="P157" s="110">
        <f t="shared" ca="1" si="210"/>
        <v>9.5146220111767263</v>
      </c>
      <c r="Q157" s="110">
        <f t="shared" ca="1" si="210"/>
        <v>10.873853727059116</v>
      </c>
      <c r="R157" s="110">
        <f t="shared" ca="1" si="210"/>
        <v>12.233085442941505</v>
      </c>
      <c r="S157" s="110">
        <f t="shared" ca="1" si="210"/>
        <v>13.592317158823894</v>
      </c>
      <c r="T157" s="110">
        <f t="shared" ca="1" si="210"/>
        <v>14.951548874706283</v>
      </c>
      <c r="U157" s="110">
        <f t="shared" ca="1" si="210"/>
        <v>16.310780590588674</v>
      </c>
      <c r="V157" s="110">
        <f t="shared" ca="1" si="210"/>
        <v>17.670012306471065</v>
      </c>
      <c r="W157" s="110">
        <f t="shared" ca="1" si="210"/>
        <v>19.029244022353456</v>
      </c>
      <c r="X157" s="110">
        <f t="shared" ca="1" si="210"/>
        <v>20.388475738235847</v>
      </c>
      <c r="Y157" s="110">
        <f t="shared" ca="1" si="210"/>
        <v>21.747707454118238</v>
      </c>
      <c r="Z157" s="110">
        <f t="shared" ca="1" si="210"/>
        <v>23.106939170000629</v>
      </c>
      <c r="AA157" s="110">
        <f t="shared" ca="1" si="210"/>
        <v>24.46617088588302</v>
      </c>
      <c r="AB157" s="110">
        <f t="shared" ca="1" si="210"/>
        <v>25.825402601765411</v>
      </c>
      <c r="AC157" s="110">
        <f t="shared" ca="1" si="210"/>
        <v>27.184634317647802</v>
      </c>
      <c r="AD157" s="110">
        <f t="shared" ca="1" si="210"/>
        <v>28.543866033530193</v>
      </c>
      <c r="AE157" s="110">
        <f t="shared" ca="1" si="210"/>
        <v>29.903097749412584</v>
      </c>
      <c r="AF157" s="110">
        <f t="shared" ca="1" si="210"/>
        <v>31.262329465294975</v>
      </c>
      <c r="AG157" s="110">
        <f t="shared" ca="1" si="210"/>
        <v>32.621561181177363</v>
      </c>
      <c r="AH157" s="110">
        <f t="shared" ca="1" si="210"/>
        <v>33.98079289705975</v>
      </c>
      <c r="AI157" s="110">
        <f t="shared" ca="1" si="210"/>
        <v>35.340024612942138</v>
      </c>
      <c r="AJ157" s="110">
        <f t="shared" ca="1" si="210"/>
        <v>36.699256328824525</v>
      </c>
      <c r="AK157" s="110">
        <f t="shared" ref="AK157:BI157" ca="1" si="211">AJ157+AK156</f>
        <v>38.058488044706912</v>
      </c>
      <c r="AL157" s="110">
        <f t="shared" ca="1" si="211"/>
        <v>39.4177197605893</v>
      </c>
      <c r="AM157" s="110">
        <f t="shared" ca="1" si="211"/>
        <v>40.776951476471687</v>
      </c>
      <c r="AN157" s="110">
        <f t="shared" ca="1" si="211"/>
        <v>42.136183192354075</v>
      </c>
      <c r="AO157" s="110">
        <f t="shared" ca="1" si="211"/>
        <v>43.495414908236462</v>
      </c>
      <c r="AP157" s="110">
        <f t="shared" ca="1" si="211"/>
        <v>44.85464662411885</v>
      </c>
      <c r="AQ157" s="110">
        <f t="shared" ca="1" si="211"/>
        <v>46.213878340001237</v>
      </c>
      <c r="AR157" s="110">
        <f t="shared" ca="1" si="211"/>
        <v>47.573110055883625</v>
      </c>
      <c r="AS157" s="110">
        <f t="shared" ca="1" si="211"/>
        <v>48.932341771766012</v>
      </c>
      <c r="AT157" s="110">
        <f t="shared" ca="1" si="211"/>
        <v>50.2915734876484</v>
      </c>
      <c r="AU157" s="110">
        <f t="shared" ca="1" si="211"/>
        <v>51.650805203530787</v>
      </c>
      <c r="AV157" s="110">
        <f t="shared" ca="1" si="211"/>
        <v>53.010036919413174</v>
      </c>
      <c r="AW157" s="110">
        <f t="shared" ca="1" si="211"/>
        <v>54.369268635295562</v>
      </c>
      <c r="AX157" s="110">
        <f t="shared" ca="1" si="211"/>
        <v>55.728500351177949</v>
      </c>
      <c r="AY157" s="110">
        <f t="shared" ca="1" si="211"/>
        <v>57.087732067060337</v>
      </c>
      <c r="AZ157" s="110">
        <f t="shared" ca="1" si="211"/>
        <v>58.446963782942724</v>
      </c>
      <c r="BA157" s="110">
        <f t="shared" ca="1" si="211"/>
        <v>59.806195498825112</v>
      </c>
      <c r="BB157" s="110">
        <f t="shared" ca="1" si="211"/>
        <v>61.165427214707499</v>
      </c>
      <c r="BC157" s="110">
        <f t="shared" ca="1" si="211"/>
        <v>62.524658930589887</v>
      </c>
      <c r="BD157" s="110">
        <f t="shared" ca="1" si="211"/>
        <v>63.883890646472274</v>
      </c>
      <c r="BE157" s="110">
        <f t="shared" ca="1" si="211"/>
        <v>65.243122362354669</v>
      </c>
      <c r="BF157" s="110">
        <f t="shared" ca="1" si="211"/>
        <v>66.602354078237056</v>
      </c>
      <c r="BG157" s="110">
        <f t="shared" ca="1" si="211"/>
        <v>67.961585794119443</v>
      </c>
      <c r="BH157" s="110">
        <f t="shared" ca="1" si="211"/>
        <v>67.961585794119443</v>
      </c>
      <c r="BI157" s="110">
        <f t="shared" ca="1" si="211"/>
        <v>67.961585794119443</v>
      </c>
      <c r="BJ157" s="110">
        <f t="shared" ref="BJ157" ca="1" si="212">BI157+BJ156</f>
        <v>67.961585794119443</v>
      </c>
      <c r="BK157" s="110">
        <f t="shared" ref="BK157" ca="1" si="213">BJ157+BK156</f>
        <v>67.961585794119443</v>
      </c>
      <c r="BL157" s="110">
        <f t="shared" ref="BL157" ca="1" si="214">BK157+BL156</f>
        <v>67.961585794119443</v>
      </c>
    </row>
    <row r="158" spans="1:64" x14ac:dyDescent="0.3">
      <c r="A158" s="3"/>
      <c r="B158" s="6" t="s">
        <v>200</v>
      </c>
      <c r="C158" s="13" t="s">
        <v>22</v>
      </c>
      <c r="E158" s="107">
        <f t="shared" ref="E158:AJ158" si="215">E154+E155</f>
        <v>0</v>
      </c>
      <c r="F158" s="107">
        <f t="shared" si="215"/>
        <v>0</v>
      </c>
      <c r="G158" s="107">
        <f t="shared" si="215"/>
        <v>0</v>
      </c>
      <c r="H158" s="107">
        <f t="shared" si="215"/>
        <v>0</v>
      </c>
      <c r="I158" s="107">
        <f t="shared" si="215"/>
        <v>0</v>
      </c>
      <c r="J158" s="107">
        <f t="shared" ca="1" si="215"/>
        <v>81.391120711520344</v>
      </c>
      <c r="K158" s="107">
        <f t="shared" ca="1" si="215"/>
        <v>81.391120711520344</v>
      </c>
      <c r="L158" s="107">
        <f t="shared" ca="1" si="215"/>
        <v>81.391120711520344</v>
      </c>
      <c r="M158" s="107">
        <f t="shared" ca="1" si="215"/>
        <v>81.391120711520344</v>
      </c>
      <c r="N158" s="107">
        <f t="shared" ca="1" si="215"/>
        <v>81.391120711520344</v>
      </c>
      <c r="O158" s="107">
        <f t="shared" ca="1" si="215"/>
        <v>81.391120711520344</v>
      </c>
      <c r="P158" s="107">
        <f t="shared" ca="1" si="215"/>
        <v>81.391120711520344</v>
      </c>
      <c r="Q158" s="107">
        <f t="shared" ca="1" si="215"/>
        <v>81.391120711520344</v>
      </c>
      <c r="R158" s="107">
        <f t="shared" ca="1" si="215"/>
        <v>81.391120711520344</v>
      </c>
      <c r="S158" s="107">
        <f t="shared" ca="1" si="215"/>
        <v>81.391120711520344</v>
      </c>
      <c r="T158" s="107">
        <f t="shared" ca="1" si="215"/>
        <v>81.391120711520344</v>
      </c>
      <c r="U158" s="107">
        <f t="shared" ca="1" si="215"/>
        <v>81.391120711520344</v>
      </c>
      <c r="V158" s="107">
        <f t="shared" ca="1" si="215"/>
        <v>81.391120711520344</v>
      </c>
      <c r="W158" s="107">
        <f t="shared" ca="1" si="215"/>
        <v>81.391120711520344</v>
      </c>
      <c r="X158" s="107">
        <f t="shared" ca="1" si="215"/>
        <v>81.391120711520344</v>
      </c>
      <c r="Y158" s="107">
        <f t="shared" ca="1" si="215"/>
        <v>81.391120711520344</v>
      </c>
      <c r="Z158" s="107">
        <f t="shared" ca="1" si="215"/>
        <v>81.391120711520344</v>
      </c>
      <c r="AA158" s="107">
        <f t="shared" ca="1" si="215"/>
        <v>81.391120711520344</v>
      </c>
      <c r="AB158" s="107">
        <f t="shared" ca="1" si="215"/>
        <v>81.391120711520344</v>
      </c>
      <c r="AC158" s="107">
        <f t="shared" ca="1" si="215"/>
        <v>81.391120711520344</v>
      </c>
      <c r="AD158" s="107">
        <f t="shared" ca="1" si="215"/>
        <v>81.391120711520344</v>
      </c>
      <c r="AE158" s="107">
        <f t="shared" ca="1" si="215"/>
        <v>81.391120711520344</v>
      </c>
      <c r="AF158" s="107">
        <f t="shared" ca="1" si="215"/>
        <v>81.391120711520344</v>
      </c>
      <c r="AG158" s="107">
        <f t="shared" ca="1" si="215"/>
        <v>81.391120711520344</v>
      </c>
      <c r="AH158" s="107">
        <f t="shared" ca="1" si="215"/>
        <v>81.391120711520344</v>
      </c>
      <c r="AI158" s="107">
        <f t="shared" ca="1" si="215"/>
        <v>81.391120711520344</v>
      </c>
      <c r="AJ158" s="107">
        <f t="shared" ca="1" si="215"/>
        <v>81.391120711520344</v>
      </c>
      <c r="AK158" s="107">
        <f t="shared" ref="AK158:BI158" ca="1" si="216">AK154+AK155</f>
        <v>81.391120711520344</v>
      </c>
      <c r="AL158" s="107">
        <f t="shared" ca="1" si="216"/>
        <v>81.391120711520344</v>
      </c>
      <c r="AM158" s="107">
        <f t="shared" ca="1" si="216"/>
        <v>81.391120711520344</v>
      </c>
      <c r="AN158" s="107">
        <f t="shared" ca="1" si="216"/>
        <v>81.391120711520344</v>
      </c>
      <c r="AO158" s="107">
        <f t="shared" ca="1" si="216"/>
        <v>81.391120711520344</v>
      </c>
      <c r="AP158" s="107">
        <f t="shared" ca="1" si="216"/>
        <v>81.391120711520344</v>
      </c>
      <c r="AQ158" s="107">
        <f t="shared" ca="1" si="216"/>
        <v>81.391120711520344</v>
      </c>
      <c r="AR158" s="107">
        <f t="shared" ca="1" si="216"/>
        <v>81.391120711520344</v>
      </c>
      <c r="AS158" s="107">
        <f t="shared" ca="1" si="216"/>
        <v>81.391120711520344</v>
      </c>
      <c r="AT158" s="107">
        <f t="shared" ca="1" si="216"/>
        <v>81.391120711520344</v>
      </c>
      <c r="AU158" s="107">
        <f t="shared" ca="1" si="216"/>
        <v>81.391120711520344</v>
      </c>
      <c r="AV158" s="107">
        <f t="shared" ca="1" si="216"/>
        <v>81.391120711520344</v>
      </c>
      <c r="AW158" s="107">
        <f t="shared" ca="1" si="216"/>
        <v>81.391120711520344</v>
      </c>
      <c r="AX158" s="107">
        <f t="shared" ca="1" si="216"/>
        <v>81.391120711520344</v>
      </c>
      <c r="AY158" s="107">
        <f t="shared" ca="1" si="216"/>
        <v>81.391120711520344</v>
      </c>
      <c r="AZ158" s="107">
        <f t="shared" ca="1" si="216"/>
        <v>81.391120711520344</v>
      </c>
      <c r="BA158" s="107">
        <f t="shared" ca="1" si="216"/>
        <v>81.391120711520344</v>
      </c>
      <c r="BB158" s="107">
        <f t="shared" ca="1" si="216"/>
        <v>81.391120711520344</v>
      </c>
      <c r="BC158" s="107">
        <f t="shared" ca="1" si="216"/>
        <v>81.391120711520344</v>
      </c>
      <c r="BD158" s="107">
        <f t="shared" ca="1" si="216"/>
        <v>81.391120711520344</v>
      </c>
      <c r="BE158" s="107">
        <f t="shared" ca="1" si="216"/>
        <v>81.391120711520344</v>
      </c>
      <c r="BF158" s="107">
        <f t="shared" ca="1" si="216"/>
        <v>81.391120711520344</v>
      </c>
      <c r="BG158" s="107">
        <f t="shared" ca="1" si="216"/>
        <v>81.391120711520344</v>
      </c>
      <c r="BH158" s="107">
        <f t="shared" ca="1" si="216"/>
        <v>81.391120711520344</v>
      </c>
      <c r="BI158" s="107">
        <f t="shared" ca="1" si="216"/>
        <v>81.391120711520344</v>
      </c>
      <c r="BJ158" s="107">
        <f t="shared" ref="BJ158:BL158" ca="1" si="217">BJ154+BJ155</f>
        <v>81.391120711520344</v>
      </c>
      <c r="BK158" s="107">
        <f t="shared" ca="1" si="217"/>
        <v>81.391120711520344</v>
      </c>
      <c r="BL158" s="107">
        <f t="shared" ca="1" si="217"/>
        <v>81.391120711520344</v>
      </c>
    </row>
    <row r="159" spans="1:64" x14ac:dyDescent="0.3">
      <c r="A159" s="111"/>
      <c r="B159" s="6" t="s">
        <v>199</v>
      </c>
      <c r="C159" s="13" t="s">
        <v>22</v>
      </c>
      <c r="E159" s="110">
        <f>E158*Inputs!$F$109</f>
        <v>0</v>
      </c>
      <c r="F159" s="110">
        <f>F158*Inputs!$F$109</f>
        <v>0</v>
      </c>
      <c r="G159" s="110">
        <f>G158*Inputs!$F$109</f>
        <v>0</v>
      </c>
      <c r="H159" s="110">
        <f>H158*Inputs!$F$109</f>
        <v>0</v>
      </c>
      <c r="I159" s="110">
        <f>I158*Inputs!$F$109</f>
        <v>0</v>
      </c>
      <c r="J159" s="110">
        <f ca="1">J158*Inputs!$F$109</f>
        <v>73.252008640368317</v>
      </c>
      <c r="K159" s="110">
        <f ca="1">K158*Inputs!$F$109</f>
        <v>73.252008640368317</v>
      </c>
      <c r="L159" s="110">
        <f ca="1">L158*Inputs!$F$109</f>
        <v>73.252008640368317</v>
      </c>
      <c r="M159" s="110">
        <f ca="1">M158*Inputs!$F$109</f>
        <v>73.252008640368317</v>
      </c>
      <c r="N159" s="110">
        <f ca="1">N158*Inputs!$F$109</f>
        <v>73.252008640368317</v>
      </c>
      <c r="O159" s="110">
        <f ca="1">O158*Inputs!$F$109</f>
        <v>73.252008640368317</v>
      </c>
      <c r="P159" s="110">
        <f ca="1">P158*Inputs!$F$109</f>
        <v>73.252008640368317</v>
      </c>
      <c r="Q159" s="110">
        <f ca="1">Q158*Inputs!$F$109</f>
        <v>73.252008640368317</v>
      </c>
      <c r="R159" s="110">
        <f ca="1">R158*Inputs!$F$109</f>
        <v>73.252008640368317</v>
      </c>
      <c r="S159" s="110">
        <f ca="1">S158*Inputs!$F$109</f>
        <v>73.252008640368317</v>
      </c>
      <c r="T159" s="110">
        <f ca="1">T158*Inputs!$F$109</f>
        <v>73.252008640368317</v>
      </c>
      <c r="U159" s="110">
        <f ca="1">U158*Inputs!$F$109</f>
        <v>73.252008640368317</v>
      </c>
      <c r="V159" s="110">
        <f ca="1">V158*Inputs!$F$109</f>
        <v>73.252008640368317</v>
      </c>
      <c r="W159" s="110">
        <f ca="1">W158*Inputs!$F$109</f>
        <v>73.252008640368317</v>
      </c>
      <c r="X159" s="110">
        <f ca="1">X158*Inputs!$F$109</f>
        <v>73.252008640368317</v>
      </c>
      <c r="Y159" s="110">
        <f ca="1">Y158*Inputs!$F$109</f>
        <v>73.252008640368317</v>
      </c>
      <c r="Z159" s="110">
        <f ca="1">Z158*Inputs!$F$109</f>
        <v>73.252008640368317</v>
      </c>
      <c r="AA159" s="110">
        <f ca="1">AA158*Inputs!$F$109</f>
        <v>73.252008640368317</v>
      </c>
      <c r="AB159" s="110">
        <f ca="1">AB158*Inputs!$F$109</f>
        <v>73.252008640368317</v>
      </c>
      <c r="AC159" s="110">
        <f ca="1">AC158*Inputs!$F$109</f>
        <v>73.252008640368317</v>
      </c>
      <c r="AD159" s="110">
        <f ca="1">AD158*Inputs!$F$109</f>
        <v>73.252008640368317</v>
      </c>
      <c r="AE159" s="110">
        <f ca="1">AE158*Inputs!$F$109</f>
        <v>73.252008640368317</v>
      </c>
      <c r="AF159" s="110">
        <f ca="1">AF158*Inputs!$F$109</f>
        <v>73.252008640368317</v>
      </c>
      <c r="AG159" s="110">
        <f ca="1">AG158*Inputs!$F$109</f>
        <v>73.252008640368317</v>
      </c>
      <c r="AH159" s="110">
        <f ca="1">AH158*Inputs!$F$109</f>
        <v>73.252008640368317</v>
      </c>
      <c r="AI159" s="110">
        <f ca="1">AI158*Inputs!$F$109</f>
        <v>73.252008640368317</v>
      </c>
      <c r="AJ159" s="110">
        <f ca="1">AJ158*Inputs!$F$109</f>
        <v>73.252008640368317</v>
      </c>
      <c r="AK159" s="110">
        <f ca="1">AK158*Inputs!$F$109</f>
        <v>73.252008640368317</v>
      </c>
      <c r="AL159" s="110">
        <f ca="1">AL158*Inputs!$F$109</f>
        <v>73.252008640368317</v>
      </c>
      <c r="AM159" s="110">
        <f ca="1">AM158*Inputs!$F$109</f>
        <v>73.252008640368317</v>
      </c>
      <c r="AN159" s="110">
        <f ca="1">AN158*Inputs!$F$109</f>
        <v>73.252008640368317</v>
      </c>
      <c r="AO159" s="110">
        <f ca="1">AO158*Inputs!$F$109</f>
        <v>73.252008640368317</v>
      </c>
      <c r="AP159" s="110">
        <f ca="1">AP158*Inputs!$F$109</f>
        <v>73.252008640368317</v>
      </c>
      <c r="AQ159" s="110">
        <f ca="1">AQ158*Inputs!$F$109</f>
        <v>73.252008640368317</v>
      </c>
      <c r="AR159" s="110">
        <f ca="1">AR158*Inputs!$F$109</f>
        <v>73.252008640368317</v>
      </c>
      <c r="AS159" s="110">
        <f ca="1">AS158*Inputs!$F$109</f>
        <v>73.252008640368317</v>
      </c>
      <c r="AT159" s="110">
        <f ca="1">AT158*Inputs!$F$109</f>
        <v>73.252008640368317</v>
      </c>
      <c r="AU159" s="110">
        <f ca="1">AU158*Inputs!$F$109</f>
        <v>73.252008640368317</v>
      </c>
      <c r="AV159" s="110">
        <f ca="1">AV158*Inputs!$F$109</f>
        <v>73.252008640368317</v>
      </c>
      <c r="AW159" s="110">
        <f ca="1">AW158*Inputs!$F$109</f>
        <v>73.252008640368317</v>
      </c>
      <c r="AX159" s="110">
        <f ca="1">AX158*Inputs!$F$109</f>
        <v>73.252008640368317</v>
      </c>
      <c r="AY159" s="110">
        <f ca="1">AY158*Inputs!$F$109</f>
        <v>73.252008640368317</v>
      </c>
      <c r="AZ159" s="110">
        <f ca="1">AZ158*Inputs!$F$109</f>
        <v>73.252008640368317</v>
      </c>
      <c r="BA159" s="110">
        <f ca="1">BA158*Inputs!$F$109</f>
        <v>73.252008640368317</v>
      </c>
      <c r="BB159" s="110">
        <f ca="1">BB158*Inputs!$F$109</f>
        <v>73.252008640368317</v>
      </c>
      <c r="BC159" s="110">
        <f ca="1">BC158*Inputs!$F$109</f>
        <v>73.252008640368317</v>
      </c>
      <c r="BD159" s="110">
        <f ca="1">BD158*Inputs!$F$109</f>
        <v>73.252008640368317</v>
      </c>
      <c r="BE159" s="110">
        <f ca="1">BE158*Inputs!$F$109</f>
        <v>73.252008640368317</v>
      </c>
      <c r="BF159" s="110">
        <f ca="1">BF158*Inputs!$F$109</f>
        <v>73.252008640368317</v>
      </c>
      <c r="BG159" s="110">
        <f ca="1">BG158*Inputs!$F$109</f>
        <v>73.252008640368317</v>
      </c>
      <c r="BH159" s="110">
        <f ca="1">BH158*Inputs!$F$109</f>
        <v>73.252008640368317</v>
      </c>
      <c r="BI159" s="110">
        <f ca="1">BI158*Inputs!$F$109</f>
        <v>73.252008640368317</v>
      </c>
      <c r="BJ159" s="110">
        <f ca="1">BJ158*Inputs!$F$109</f>
        <v>73.252008640368317</v>
      </c>
      <c r="BK159" s="110">
        <f ca="1">BK158*Inputs!$F$109</f>
        <v>73.252008640368317</v>
      </c>
      <c r="BL159" s="110">
        <f ca="1">BL158*Inputs!$F$109</f>
        <v>73.252008640368317</v>
      </c>
    </row>
    <row r="160" spans="1:64" x14ac:dyDescent="0.3">
      <c r="A160" s="111"/>
      <c r="B160" s="6"/>
      <c r="C160" s="18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</row>
    <row r="161" spans="1:64" x14ac:dyDescent="0.3">
      <c r="A161" s="111"/>
      <c r="B161" s="6" t="s">
        <v>198</v>
      </c>
      <c r="C161" s="13" t="s">
        <v>22</v>
      </c>
      <c r="E161" s="110">
        <f t="shared" ref="E161:AJ161" si="218">D164</f>
        <v>0</v>
      </c>
      <c r="F161" s="110">
        <f t="shared" si="218"/>
        <v>0</v>
      </c>
      <c r="G161" s="110">
        <f t="shared" si="218"/>
        <v>0</v>
      </c>
      <c r="H161" s="110">
        <f t="shared" si="218"/>
        <v>0</v>
      </c>
      <c r="I161" s="110">
        <f t="shared" si="218"/>
        <v>0</v>
      </c>
      <c r="J161" s="110">
        <f t="shared" si="218"/>
        <v>0</v>
      </c>
      <c r="K161" s="110">
        <f t="shared" ca="1" si="218"/>
        <v>80.031888995637956</v>
      </c>
      <c r="L161" s="110">
        <f t="shared" ca="1" si="218"/>
        <v>78.672657279755569</v>
      </c>
      <c r="M161" s="110">
        <f t="shared" ca="1" si="218"/>
        <v>77.313425563873182</v>
      </c>
      <c r="N161" s="110">
        <f t="shared" ca="1" si="218"/>
        <v>75.954193847990794</v>
      </c>
      <c r="O161" s="110">
        <f t="shared" ca="1" si="218"/>
        <v>74.594962132108407</v>
      </c>
      <c r="P161" s="110">
        <f t="shared" ca="1" si="218"/>
        <v>73.235730416226019</v>
      </c>
      <c r="Q161" s="110">
        <f t="shared" ca="1" si="218"/>
        <v>71.876498700343632</v>
      </c>
      <c r="R161" s="110">
        <f t="shared" ca="1" si="218"/>
        <v>70.517266984461244</v>
      </c>
      <c r="S161" s="110">
        <f t="shared" ca="1" si="218"/>
        <v>69.158035268578857</v>
      </c>
      <c r="T161" s="110">
        <f t="shared" ca="1" si="218"/>
        <v>67.798803552696469</v>
      </c>
      <c r="U161" s="110">
        <f t="shared" ca="1" si="218"/>
        <v>66.439571836814082</v>
      </c>
      <c r="V161" s="110">
        <f t="shared" ca="1" si="218"/>
        <v>65.080340120931695</v>
      </c>
      <c r="W161" s="110">
        <f t="shared" ca="1" si="218"/>
        <v>63.721108405049307</v>
      </c>
      <c r="X161" s="110">
        <f t="shared" ca="1" si="218"/>
        <v>62.36187668916692</v>
      </c>
      <c r="Y161" s="110">
        <f t="shared" ca="1" si="218"/>
        <v>61.002644973284532</v>
      </c>
      <c r="Z161" s="110">
        <f t="shared" ca="1" si="218"/>
        <v>59.643413257402145</v>
      </c>
      <c r="AA161" s="110">
        <f t="shared" ca="1" si="218"/>
        <v>58.284181541519757</v>
      </c>
      <c r="AB161" s="110">
        <f t="shared" ca="1" si="218"/>
        <v>56.92494982563737</v>
      </c>
      <c r="AC161" s="110">
        <f t="shared" ca="1" si="218"/>
        <v>55.565718109754982</v>
      </c>
      <c r="AD161" s="110">
        <f t="shared" ca="1" si="218"/>
        <v>54.206486393872595</v>
      </c>
      <c r="AE161" s="110">
        <f t="shared" ca="1" si="218"/>
        <v>52.847254677990207</v>
      </c>
      <c r="AF161" s="110">
        <f t="shared" ca="1" si="218"/>
        <v>51.48802296210782</v>
      </c>
      <c r="AG161" s="110">
        <f t="shared" ca="1" si="218"/>
        <v>50.128791246225433</v>
      </c>
      <c r="AH161" s="110">
        <f t="shared" ca="1" si="218"/>
        <v>48.769559530343045</v>
      </c>
      <c r="AI161" s="110">
        <f t="shared" ca="1" si="218"/>
        <v>47.410327814460658</v>
      </c>
      <c r="AJ161" s="110">
        <f t="shared" ca="1" si="218"/>
        <v>46.05109609857827</v>
      </c>
      <c r="AK161" s="110">
        <f t="shared" ref="AK161:BI161" ca="1" si="219">AJ164</f>
        <v>44.691864382695883</v>
      </c>
      <c r="AL161" s="110">
        <f t="shared" ca="1" si="219"/>
        <v>43.332632666813495</v>
      </c>
      <c r="AM161" s="110">
        <f t="shared" ca="1" si="219"/>
        <v>41.973400950931108</v>
      </c>
      <c r="AN161" s="110">
        <f t="shared" ca="1" si="219"/>
        <v>40.61416923504872</v>
      </c>
      <c r="AO161" s="110">
        <f t="shared" ca="1" si="219"/>
        <v>39.254937519166333</v>
      </c>
      <c r="AP161" s="110">
        <f t="shared" ca="1" si="219"/>
        <v>37.895705803283946</v>
      </c>
      <c r="AQ161" s="110">
        <f t="shared" ca="1" si="219"/>
        <v>36.536474087401558</v>
      </c>
      <c r="AR161" s="110">
        <f t="shared" ca="1" si="219"/>
        <v>35.177242371519171</v>
      </c>
      <c r="AS161" s="110">
        <f t="shared" ca="1" si="219"/>
        <v>33.818010655636783</v>
      </c>
      <c r="AT161" s="110">
        <f t="shared" ca="1" si="219"/>
        <v>32.458778939754396</v>
      </c>
      <c r="AU161" s="110">
        <f t="shared" ca="1" si="219"/>
        <v>31.099547223872005</v>
      </c>
      <c r="AV161" s="110">
        <f t="shared" ca="1" si="219"/>
        <v>29.740315507989614</v>
      </c>
      <c r="AW161" s="110">
        <f t="shared" ca="1" si="219"/>
        <v>28.381083792107223</v>
      </c>
      <c r="AX161" s="110">
        <f t="shared" ca="1" si="219"/>
        <v>27.021852076224832</v>
      </c>
      <c r="AY161" s="110">
        <f t="shared" ca="1" si="219"/>
        <v>25.662620360342441</v>
      </c>
      <c r="AZ161" s="110">
        <f t="shared" ca="1" si="219"/>
        <v>24.30338864446005</v>
      </c>
      <c r="BA161" s="110">
        <f t="shared" ca="1" si="219"/>
        <v>22.944156928577659</v>
      </c>
      <c r="BB161" s="110">
        <f t="shared" ca="1" si="219"/>
        <v>21.584925212695268</v>
      </c>
      <c r="BC161" s="110">
        <f t="shared" ca="1" si="219"/>
        <v>20.225693496812877</v>
      </c>
      <c r="BD161" s="110">
        <f t="shared" ca="1" si="219"/>
        <v>18.866461780930486</v>
      </c>
      <c r="BE161" s="110">
        <f t="shared" ca="1" si="219"/>
        <v>17.507230065048095</v>
      </c>
      <c r="BF161" s="110">
        <f t="shared" ca="1" si="219"/>
        <v>16.147998349165704</v>
      </c>
      <c r="BG161" s="110">
        <f t="shared" ca="1" si="219"/>
        <v>14.788766633283315</v>
      </c>
      <c r="BH161" s="110">
        <f t="shared" ca="1" si="219"/>
        <v>13.429534917400925</v>
      </c>
      <c r="BI161" s="110">
        <f t="shared" ca="1" si="219"/>
        <v>13.429534917400925</v>
      </c>
      <c r="BJ161" s="110">
        <f t="shared" ref="BJ161" ca="1" si="220">BI164</f>
        <v>13.429534917400925</v>
      </c>
      <c r="BK161" s="110">
        <f t="shared" ref="BK161" ca="1" si="221">BJ164</f>
        <v>13.429534917400925</v>
      </c>
      <c r="BL161" s="110">
        <f t="shared" ref="BL161" ca="1" si="222">BK164</f>
        <v>13.429534917400925</v>
      </c>
    </row>
    <row r="162" spans="1:64" x14ac:dyDescent="0.3">
      <c r="A162" s="111"/>
      <c r="B162" s="6" t="s">
        <v>197</v>
      </c>
      <c r="C162" s="13" t="s">
        <v>22</v>
      </c>
      <c r="D162" s="457">
        <f ca="1">SUM(E162:BL162)</f>
        <v>81.391120711520344</v>
      </c>
      <c r="E162" s="110">
        <f t="shared" ref="E162:AJ162" si="223">E155</f>
        <v>0</v>
      </c>
      <c r="F162" s="110">
        <f t="shared" si="223"/>
        <v>0</v>
      </c>
      <c r="G162" s="110">
        <f t="shared" si="223"/>
        <v>0</v>
      </c>
      <c r="H162" s="110">
        <f t="shared" si="223"/>
        <v>0</v>
      </c>
      <c r="I162" s="110">
        <f t="shared" si="223"/>
        <v>0</v>
      </c>
      <c r="J162" s="110">
        <f t="shared" ca="1" si="223"/>
        <v>81.391120711520344</v>
      </c>
      <c r="K162" s="110">
        <f t="shared" si="223"/>
        <v>0</v>
      </c>
      <c r="L162" s="110">
        <f t="shared" si="223"/>
        <v>0</v>
      </c>
      <c r="M162" s="110">
        <f t="shared" si="223"/>
        <v>0</v>
      </c>
      <c r="N162" s="110">
        <f t="shared" si="223"/>
        <v>0</v>
      </c>
      <c r="O162" s="110">
        <f t="shared" si="223"/>
        <v>0</v>
      </c>
      <c r="P162" s="110">
        <f t="shared" si="223"/>
        <v>0</v>
      </c>
      <c r="Q162" s="110">
        <f t="shared" si="223"/>
        <v>0</v>
      </c>
      <c r="R162" s="110">
        <f t="shared" si="223"/>
        <v>0</v>
      </c>
      <c r="S162" s="110">
        <f t="shared" si="223"/>
        <v>0</v>
      </c>
      <c r="T162" s="110">
        <f t="shared" si="223"/>
        <v>0</v>
      </c>
      <c r="U162" s="110">
        <f t="shared" si="223"/>
        <v>0</v>
      </c>
      <c r="V162" s="110">
        <f t="shared" si="223"/>
        <v>0</v>
      </c>
      <c r="W162" s="110">
        <f t="shared" si="223"/>
        <v>0</v>
      </c>
      <c r="X162" s="110">
        <f t="shared" si="223"/>
        <v>0</v>
      </c>
      <c r="Y162" s="110">
        <f t="shared" si="223"/>
        <v>0</v>
      </c>
      <c r="Z162" s="110">
        <f t="shared" si="223"/>
        <v>0</v>
      </c>
      <c r="AA162" s="110">
        <f t="shared" si="223"/>
        <v>0</v>
      </c>
      <c r="AB162" s="110">
        <f t="shared" si="223"/>
        <v>0</v>
      </c>
      <c r="AC162" s="110">
        <f t="shared" si="223"/>
        <v>0</v>
      </c>
      <c r="AD162" s="110">
        <f t="shared" si="223"/>
        <v>0</v>
      </c>
      <c r="AE162" s="110">
        <f t="shared" si="223"/>
        <v>0</v>
      </c>
      <c r="AF162" s="110">
        <f t="shared" si="223"/>
        <v>0</v>
      </c>
      <c r="AG162" s="110">
        <f t="shared" si="223"/>
        <v>0</v>
      </c>
      <c r="AH162" s="110">
        <f t="shared" si="223"/>
        <v>0</v>
      </c>
      <c r="AI162" s="110">
        <f t="shared" si="223"/>
        <v>0</v>
      </c>
      <c r="AJ162" s="110">
        <f t="shared" si="223"/>
        <v>0</v>
      </c>
      <c r="AK162" s="110">
        <f t="shared" ref="AK162:BI162" si="224">AK155</f>
        <v>0</v>
      </c>
      <c r="AL162" s="110">
        <f t="shared" si="224"/>
        <v>0</v>
      </c>
      <c r="AM162" s="110">
        <f t="shared" si="224"/>
        <v>0</v>
      </c>
      <c r="AN162" s="110">
        <f t="shared" si="224"/>
        <v>0</v>
      </c>
      <c r="AO162" s="110">
        <f t="shared" si="224"/>
        <v>0</v>
      </c>
      <c r="AP162" s="110">
        <f t="shared" si="224"/>
        <v>0</v>
      </c>
      <c r="AQ162" s="110">
        <f t="shared" si="224"/>
        <v>0</v>
      </c>
      <c r="AR162" s="110">
        <f t="shared" si="224"/>
        <v>0</v>
      </c>
      <c r="AS162" s="110">
        <f t="shared" si="224"/>
        <v>0</v>
      </c>
      <c r="AT162" s="110">
        <f t="shared" si="224"/>
        <v>0</v>
      </c>
      <c r="AU162" s="110">
        <f t="shared" si="224"/>
        <v>0</v>
      </c>
      <c r="AV162" s="110">
        <f t="shared" si="224"/>
        <v>0</v>
      </c>
      <c r="AW162" s="110">
        <f t="shared" si="224"/>
        <v>0</v>
      </c>
      <c r="AX162" s="110">
        <f t="shared" si="224"/>
        <v>0</v>
      </c>
      <c r="AY162" s="110">
        <f t="shared" si="224"/>
        <v>0</v>
      </c>
      <c r="AZ162" s="110">
        <f t="shared" si="224"/>
        <v>0</v>
      </c>
      <c r="BA162" s="110">
        <f t="shared" si="224"/>
        <v>0</v>
      </c>
      <c r="BB162" s="110">
        <f t="shared" si="224"/>
        <v>0</v>
      </c>
      <c r="BC162" s="110">
        <f t="shared" si="224"/>
        <v>0</v>
      </c>
      <c r="BD162" s="110">
        <f t="shared" si="224"/>
        <v>0</v>
      </c>
      <c r="BE162" s="110">
        <f t="shared" si="224"/>
        <v>0</v>
      </c>
      <c r="BF162" s="110">
        <f t="shared" si="224"/>
        <v>0</v>
      </c>
      <c r="BG162" s="110">
        <f t="shared" si="224"/>
        <v>0</v>
      </c>
      <c r="BH162" s="110">
        <f t="shared" si="224"/>
        <v>0</v>
      </c>
      <c r="BI162" s="110">
        <f t="shared" si="224"/>
        <v>0</v>
      </c>
      <c r="BJ162" s="110">
        <f t="shared" ref="BJ162:BL162" si="225">BJ155</f>
        <v>0</v>
      </c>
      <c r="BK162" s="110">
        <f t="shared" si="225"/>
        <v>0</v>
      </c>
      <c r="BL162" s="110">
        <f t="shared" si="225"/>
        <v>0</v>
      </c>
    </row>
    <row r="163" spans="1:64" x14ac:dyDescent="0.3">
      <c r="A163" s="111"/>
      <c r="B163" s="6" t="s">
        <v>10</v>
      </c>
      <c r="C163" s="13" t="s">
        <v>22</v>
      </c>
      <c r="D163" s="457">
        <f ca="1">SUM(E163:BL163)</f>
        <v>67.961585794119443</v>
      </c>
      <c r="E163" s="110">
        <f t="shared" ref="E163:AJ163" si="226">E156</f>
        <v>0</v>
      </c>
      <c r="F163" s="110">
        <f t="shared" si="226"/>
        <v>0</v>
      </c>
      <c r="G163" s="110">
        <f t="shared" si="226"/>
        <v>0</v>
      </c>
      <c r="H163" s="110">
        <f t="shared" si="226"/>
        <v>0</v>
      </c>
      <c r="I163" s="110">
        <f t="shared" si="226"/>
        <v>0</v>
      </c>
      <c r="J163" s="110">
        <f t="shared" ca="1" si="226"/>
        <v>1.3592317158823897</v>
      </c>
      <c r="K163" s="110">
        <f t="shared" ca="1" si="226"/>
        <v>1.3592317158823897</v>
      </c>
      <c r="L163" s="110">
        <f t="shared" ca="1" si="226"/>
        <v>1.3592317158823897</v>
      </c>
      <c r="M163" s="110">
        <f t="shared" ca="1" si="226"/>
        <v>1.3592317158823897</v>
      </c>
      <c r="N163" s="110">
        <f t="shared" ca="1" si="226"/>
        <v>1.3592317158823897</v>
      </c>
      <c r="O163" s="110">
        <f t="shared" ca="1" si="226"/>
        <v>1.3592317158823897</v>
      </c>
      <c r="P163" s="110">
        <f t="shared" ca="1" si="226"/>
        <v>1.3592317158823897</v>
      </c>
      <c r="Q163" s="110">
        <f t="shared" ca="1" si="226"/>
        <v>1.3592317158823897</v>
      </c>
      <c r="R163" s="110">
        <f t="shared" ca="1" si="226"/>
        <v>1.3592317158823897</v>
      </c>
      <c r="S163" s="110">
        <f t="shared" ca="1" si="226"/>
        <v>1.3592317158823897</v>
      </c>
      <c r="T163" s="110">
        <f t="shared" ca="1" si="226"/>
        <v>1.3592317158823897</v>
      </c>
      <c r="U163" s="110">
        <f t="shared" ca="1" si="226"/>
        <v>1.3592317158823897</v>
      </c>
      <c r="V163" s="110">
        <f t="shared" ca="1" si="226"/>
        <v>1.3592317158823897</v>
      </c>
      <c r="W163" s="110">
        <f t="shared" ca="1" si="226"/>
        <v>1.3592317158823897</v>
      </c>
      <c r="X163" s="110">
        <f t="shared" ca="1" si="226"/>
        <v>1.3592317158823897</v>
      </c>
      <c r="Y163" s="110">
        <f t="shared" ca="1" si="226"/>
        <v>1.3592317158823897</v>
      </c>
      <c r="Z163" s="110">
        <f t="shared" ca="1" si="226"/>
        <v>1.3592317158823897</v>
      </c>
      <c r="AA163" s="110">
        <f t="shared" ca="1" si="226"/>
        <v>1.3592317158823897</v>
      </c>
      <c r="AB163" s="110">
        <f t="shared" ca="1" si="226"/>
        <v>1.3592317158823897</v>
      </c>
      <c r="AC163" s="110">
        <f t="shared" ca="1" si="226"/>
        <v>1.3592317158823897</v>
      </c>
      <c r="AD163" s="110">
        <f t="shared" ca="1" si="226"/>
        <v>1.3592317158823897</v>
      </c>
      <c r="AE163" s="110">
        <f t="shared" ca="1" si="226"/>
        <v>1.3592317158823897</v>
      </c>
      <c r="AF163" s="110">
        <f t="shared" ca="1" si="226"/>
        <v>1.3592317158823897</v>
      </c>
      <c r="AG163" s="110">
        <f t="shared" ca="1" si="226"/>
        <v>1.3592317158823897</v>
      </c>
      <c r="AH163" s="110">
        <f t="shared" ca="1" si="226"/>
        <v>1.3592317158823897</v>
      </c>
      <c r="AI163" s="110">
        <f t="shared" ca="1" si="226"/>
        <v>1.3592317158823897</v>
      </c>
      <c r="AJ163" s="110">
        <f t="shared" ca="1" si="226"/>
        <v>1.3592317158823897</v>
      </c>
      <c r="AK163" s="110">
        <f t="shared" ref="AK163:BI163" ca="1" si="227">AK156</f>
        <v>1.3592317158823897</v>
      </c>
      <c r="AL163" s="110">
        <f t="shared" ca="1" si="227"/>
        <v>1.3592317158823897</v>
      </c>
      <c r="AM163" s="110">
        <f t="shared" ca="1" si="227"/>
        <v>1.3592317158823897</v>
      </c>
      <c r="AN163" s="110">
        <f t="shared" ca="1" si="227"/>
        <v>1.3592317158823897</v>
      </c>
      <c r="AO163" s="110">
        <f t="shared" ca="1" si="227"/>
        <v>1.3592317158823897</v>
      </c>
      <c r="AP163" s="110">
        <f t="shared" ca="1" si="227"/>
        <v>1.3592317158823897</v>
      </c>
      <c r="AQ163" s="110">
        <f t="shared" ca="1" si="227"/>
        <v>1.3592317158823897</v>
      </c>
      <c r="AR163" s="110">
        <f t="shared" ca="1" si="227"/>
        <v>1.3592317158823897</v>
      </c>
      <c r="AS163" s="110">
        <f t="shared" ca="1" si="227"/>
        <v>1.3592317158823897</v>
      </c>
      <c r="AT163" s="110">
        <f t="shared" ca="1" si="227"/>
        <v>1.3592317158823897</v>
      </c>
      <c r="AU163" s="110">
        <f t="shared" ca="1" si="227"/>
        <v>1.3592317158823897</v>
      </c>
      <c r="AV163" s="110">
        <f t="shared" ca="1" si="227"/>
        <v>1.3592317158823897</v>
      </c>
      <c r="AW163" s="110">
        <f t="shared" ca="1" si="227"/>
        <v>1.3592317158823897</v>
      </c>
      <c r="AX163" s="110">
        <f t="shared" ca="1" si="227"/>
        <v>1.3592317158823897</v>
      </c>
      <c r="AY163" s="110">
        <f t="shared" ca="1" si="227"/>
        <v>1.3592317158823897</v>
      </c>
      <c r="AZ163" s="110">
        <f t="shared" ca="1" si="227"/>
        <v>1.3592317158823897</v>
      </c>
      <c r="BA163" s="110">
        <f t="shared" ca="1" si="227"/>
        <v>1.3592317158823897</v>
      </c>
      <c r="BB163" s="110">
        <f t="shared" ca="1" si="227"/>
        <v>1.3592317158823897</v>
      </c>
      <c r="BC163" s="110">
        <f t="shared" ca="1" si="227"/>
        <v>1.3592317158823897</v>
      </c>
      <c r="BD163" s="110">
        <f t="shared" ca="1" si="227"/>
        <v>1.3592317158823897</v>
      </c>
      <c r="BE163" s="110">
        <f t="shared" ca="1" si="227"/>
        <v>1.3592317158823897</v>
      </c>
      <c r="BF163" s="110">
        <f t="shared" ca="1" si="227"/>
        <v>1.3592317158823897</v>
      </c>
      <c r="BG163" s="110">
        <f t="shared" ca="1" si="227"/>
        <v>1.3592317158823897</v>
      </c>
      <c r="BH163" s="110">
        <f t="shared" si="227"/>
        <v>0</v>
      </c>
      <c r="BI163" s="110">
        <f t="shared" si="227"/>
        <v>0</v>
      </c>
      <c r="BJ163" s="110">
        <f t="shared" ref="BJ163:BL163" si="228">BJ156</f>
        <v>0</v>
      </c>
      <c r="BK163" s="110">
        <f t="shared" si="228"/>
        <v>0</v>
      </c>
      <c r="BL163" s="110">
        <f t="shared" si="228"/>
        <v>0</v>
      </c>
    </row>
    <row r="164" spans="1:64" x14ac:dyDescent="0.3">
      <c r="A164" s="111"/>
      <c r="B164" s="6" t="s">
        <v>196</v>
      </c>
      <c r="C164" s="13" t="s">
        <v>22</v>
      </c>
      <c r="E164" s="110">
        <f t="shared" ref="E164:AJ164" si="229">E161+E162-E163</f>
        <v>0</v>
      </c>
      <c r="F164" s="110">
        <f t="shared" si="229"/>
        <v>0</v>
      </c>
      <c r="G164" s="110">
        <f t="shared" si="229"/>
        <v>0</v>
      </c>
      <c r="H164" s="110">
        <f t="shared" si="229"/>
        <v>0</v>
      </c>
      <c r="I164" s="110">
        <f t="shared" si="229"/>
        <v>0</v>
      </c>
      <c r="J164" s="110">
        <f t="shared" ca="1" si="229"/>
        <v>80.031888995637956</v>
      </c>
      <c r="K164" s="110">
        <f t="shared" ca="1" si="229"/>
        <v>78.672657279755569</v>
      </c>
      <c r="L164" s="110">
        <f t="shared" ca="1" si="229"/>
        <v>77.313425563873182</v>
      </c>
      <c r="M164" s="110">
        <f t="shared" ca="1" si="229"/>
        <v>75.954193847990794</v>
      </c>
      <c r="N164" s="110">
        <f t="shared" ca="1" si="229"/>
        <v>74.594962132108407</v>
      </c>
      <c r="O164" s="110">
        <f t="shared" ca="1" si="229"/>
        <v>73.235730416226019</v>
      </c>
      <c r="P164" s="110">
        <f t="shared" ca="1" si="229"/>
        <v>71.876498700343632</v>
      </c>
      <c r="Q164" s="110">
        <f t="shared" ca="1" si="229"/>
        <v>70.517266984461244</v>
      </c>
      <c r="R164" s="110">
        <f t="shared" ca="1" si="229"/>
        <v>69.158035268578857</v>
      </c>
      <c r="S164" s="110">
        <f t="shared" ca="1" si="229"/>
        <v>67.798803552696469</v>
      </c>
      <c r="T164" s="110">
        <f t="shared" ca="1" si="229"/>
        <v>66.439571836814082</v>
      </c>
      <c r="U164" s="110">
        <f t="shared" ca="1" si="229"/>
        <v>65.080340120931695</v>
      </c>
      <c r="V164" s="110">
        <f t="shared" ca="1" si="229"/>
        <v>63.721108405049307</v>
      </c>
      <c r="W164" s="110">
        <f t="shared" ca="1" si="229"/>
        <v>62.36187668916692</v>
      </c>
      <c r="X164" s="110">
        <f t="shared" ca="1" si="229"/>
        <v>61.002644973284532</v>
      </c>
      <c r="Y164" s="110">
        <f t="shared" ca="1" si="229"/>
        <v>59.643413257402145</v>
      </c>
      <c r="Z164" s="110">
        <f t="shared" ca="1" si="229"/>
        <v>58.284181541519757</v>
      </c>
      <c r="AA164" s="110">
        <f t="shared" ca="1" si="229"/>
        <v>56.92494982563737</v>
      </c>
      <c r="AB164" s="110">
        <f t="shared" ca="1" si="229"/>
        <v>55.565718109754982</v>
      </c>
      <c r="AC164" s="110">
        <f t="shared" ca="1" si="229"/>
        <v>54.206486393872595</v>
      </c>
      <c r="AD164" s="110">
        <f t="shared" ca="1" si="229"/>
        <v>52.847254677990207</v>
      </c>
      <c r="AE164" s="110">
        <f t="shared" ca="1" si="229"/>
        <v>51.48802296210782</v>
      </c>
      <c r="AF164" s="110">
        <f t="shared" ca="1" si="229"/>
        <v>50.128791246225433</v>
      </c>
      <c r="AG164" s="110">
        <f t="shared" ca="1" si="229"/>
        <v>48.769559530343045</v>
      </c>
      <c r="AH164" s="110">
        <f t="shared" ca="1" si="229"/>
        <v>47.410327814460658</v>
      </c>
      <c r="AI164" s="110">
        <f t="shared" ca="1" si="229"/>
        <v>46.05109609857827</v>
      </c>
      <c r="AJ164" s="110">
        <f t="shared" ca="1" si="229"/>
        <v>44.691864382695883</v>
      </c>
      <c r="AK164" s="110">
        <f t="shared" ref="AK164:BI164" ca="1" si="230">AK161+AK162-AK163</f>
        <v>43.332632666813495</v>
      </c>
      <c r="AL164" s="110">
        <f t="shared" ca="1" si="230"/>
        <v>41.973400950931108</v>
      </c>
      <c r="AM164" s="110">
        <f t="shared" ca="1" si="230"/>
        <v>40.61416923504872</v>
      </c>
      <c r="AN164" s="110">
        <f t="shared" ca="1" si="230"/>
        <v>39.254937519166333</v>
      </c>
      <c r="AO164" s="110">
        <f t="shared" ca="1" si="230"/>
        <v>37.895705803283946</v>
      </c>
      <c r="AP164" s="110">
        <f t="shared" ca="1" si="230"/>
        <v>36.536474087401558</v>
      </c>
      <c r="AQ164" s="110">
        <f t="shared" ca="1" si="230"/>
        <v>35.177242371519171</v>
      </c>
      <c r="AR164" s="110">
        <f t="shared" ca="1" si="230"/>
        <v>33.818010655636783</v>
      </c>
      <c r="AS164" s="110">
        <f t="shared" ca="1" si="230"/>
        <v>32.458778939754396</v>
      </c>
      <c r="AT164" s="110">
        <f t="shared" ca="1" si="230"/>
        <v>31.099547223872005</v>
      </c>
      <c r="AU164" s="110">
        <f t="shared" ca="1" si="230"/>
        <v>29.740315507989614</v>
      </c>
      <c r="AV164" s="110">
        <f t="shared" ca="1" si="230"/>
        <v>28.381083792107223</v>
      </c>
      <c r="AW164" s="110">
        <f t="shared" ca="1" si="230"/>
        <v>27.021852076224832</v>
      </c>
      <c r="AX164" s="110">
        <f t="shared" ca="1" si="230"/>
        <v>25.662620360342441</v>
      </c>
      <c r="AY164" s="110">
        <f t="shared" ca="1" si="230"/>
        <v>24.30338864446005</v>
      </c>
      <c r="AZ164" s="110">
        <f t="shared" ca="1" si="230"/>
        <v>22.944156928577659</v>
      </c>
      <c r="BA164" s="110">
        <f t="shared" ca="1" si="230"/>
        <v>21.584925212695268</v>
      </c>
      <c r="BB164" s="110">
        <f t="shared" ca="1" si="230"/>
        <v>20.225693496812877</v>
      </c>
      <c r="BC164" s="110">
        <f t="shared" ca="1" si="230"/>
        <v>18.866461780930486</v>
      </c>
      <c r="BD164" s="110">
        <f t="shared" ca="1" si="230"/>
        <v>17.507230065048095</v>
      </c>
      <c r="BE164" s="110">
        <f t="shared" ca="1" si="230"/>
        <v>16.147998349165704</v>
      </c>
      <c r="BF164" s="110">
        <f t="shared" ca="1" si="230"/>
        <v>14.788766633283315</v>
      </c>
      <c r="BG164" s="110">
        <f t="shared" ca="1" si="230"/>
        <v>13.429534917400925</v>
      </c>
      <c r="BH164" s="110">
        <f t="shared" ca="1" si="230"/>
        <v>13.429534917400925</v>
      </c>
      <c r="BI164" s="110">
        <f t="shared" ca="1" si="230"/>
        <v>13.429534917400925</v>
      </c>
      <c r="BJ164" s="110">
        <f t="shared" ref="BJ164:BL164" ca="1" si="231">BJ161+BJ162-BJ163</f>
        <v>13.429534917400925</v>
      </c>
      <c r="BK164" s="110">
        <f t="shared" ca="1" si="231"/>
        <v>13.429534917400925</v>
      </c>
      <c r="BL164" s="110">
        <f t="shared" ca="1" si="231"/>
        <v>13.429534917400925</v>
      </c>
    </row>
    <row r="165" spans="1:64" x14ac:dyDescent="0.3">
      <c r="A165" s="111"/>
      <c r="B165" s="6"/>
      <c r="C165" s="18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0"/>
      <c r="BK165" s="110"/>
      <c r="BL165" s="110"/>
    </row>
    <row r="166" spans="1:64" x14ac:dyDescent="0.3">
      <c r="A166" s="6"/>
      <c r="B166" s="83" t="s">
        <v>141</v>
      </c>
      <c r="C166" s="13"/>
      <c r="D166" s="10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</row>
    <row r="167" spans="1:64" x14ac:dyDescent="0.3">
      <c r="A167" s="6"/>
      <c r="B167" s="6" t="s">
        <v>195</v>
      </c>
      <c r="C167" s="13" t="s">
        <v>22</v>
      </c>
      <c r="D167" s="109"/>
      <c r="E167" s="20">
        <f t="shared" ref="E167:AJ167" si="232">D169</f>
        <v>0</v>
      </c>
      <c r="F167" s="20">
        <f t="shared" si="232"/>
        <v>0</v>
      </c>
      <c r="G167" s="20">
        <f t="shared" si="232"/>
        <v>0</v>
      </c>
      <c r="H167" s="20">
        <f t="shared" si="232"/>
        <v>0</v>
      </c>
      <c r="I167" s="20">
        <f t="shared" si="232"/>
        <v>0</v>
      </c>
      <c r="J167" s="20">
        <f t="shared" si="232"/>
        <v>0</v>
      </c>
      <c r="K167" s="20">
        <f t="shared" ca="1" si="232"/>
        <v>1.3592317158823897</v>
      </c>
      <c r="L167" s="20">
        <f t="shared" ca="1" si="232"/>
        <v>2.7184634317647793</v>
      </c>
      <c r="M167" s="20">
        <f t="shared" ca="1" si="232"/>
        <v>4.0776951476471694</v>
      </c>
      <c r="N167" s="20">
        <f t="shared" ca="1" si="232"/>
        <v>5.4369268635295587</v>
      </c>
      <c r="O167" s="20">
        <f t="shared" ca="1" si="232"/>
        <v>6.7961585794119479</v>
      </c>
      <c r="P167" s="20">
        <f t="shared" ca="1" si="232"/>
        <v>8.1553902952943371</v>
      </c>
      <c r="Q167" s="20">
        <f t="shared" ca="1" si="232"/>
        <v>9.5146220111767263</v>
      </c>
      <c r="R167" s="20">
        <f t="shared" ca="1" si="232"/>
        <v>10.873853727059116</v>
      </c>
      <c r="S167" s="20">
        <f t="shared" ca="1" si="232"/>
        <v>12.233085442941505</v>
      </c>
      <c r="T167" s="20">
        <f t="shared" ca="1" si="232"/>
        <v>13.592317158823894</v>
      </c>
      <c r="U167" s="20">
        <f t="shared" ca="1" si="232"/>
        <v>14.951548874706283</v>
      </c>
      <c r="V167" s="20">
        <f t="shared" ca="1" si="232"/>
        <v>16.310780590588674</v>
      </c>
      <c r="W167" s="20">
        <f t="shared" ca="1" si="232"/>
        <v>17.670012306471065</v>
      </c>
      <c r="X167" s="20">
        <f t="shared" ca="1" si="232"/>
        <v>19.029244022353456</v>
      </c>
      <c r="Y167" s="20">
        <f t="shared" ca="1" si="232"/>
        <v>20.388475738235847</v>
      </c>
      <c r="Z167" s="20">
        <f t="shared" ca="1" si="232"/>
        <v>21.747707454118238</v>
      </c>
      <c r="AA167" s="20">
        <f t="shared" ca="1" si="232"/>
        <v>23.106939170000629</v>
      </c>
      <c r="AB167" s="20">
        <f t="shared" ca="1" si="232"/>
        <v>24.46617088588302</v>
      </c>
      <c r="AC167" s="20">
        <f t="shared" ca="1" si="232"/>
        <v>25.825402601765411</v>
      </c>
      <c r="AD167" s="20">
        <f t="shared" ca="1" si="232"/>
        <v>27.184634317647802</v>
      </c>
      <c r="AE167" s="20">
        <f t="shared" ca="1" si="232"/>
        <v>28.543866033530193</v>
      </c>
      <c r="AF167" s="20">
        <f t="shared" ca="1" si="232"/>
        <v>29.903097749412584</v>
      </c>
      <c r="AG167" s="20">
        <f t="shared" ca="1" si="232"/>
        <v>31.262329465294975</v>
      </c>
      <c r="AH167" s="20">
        <f t="shared" ca="1" si="232"/>
        <v>32.621561181177363</v>
      </c>
      <c r="AI167" s="20">
        <f t="shared" ca="1" si="232"/>
        <v>33.98079289705975</v>
      </c>
      <c r="AJ167" s="20">
        <f t="shared" ca="1" si="232"/>
        <v>35.340024612942138</v>
      </c>
      <c r="AK167" s="20">
        <f t="shared" ref="AK167:BI167" ca="1" si="233">AJ169</f>
        <v>36.699256328824525</v>
      </c>
      <c r="AL167" s="20">
        <f t="shared" ca="1" si="233"/>
        <v>38.058488044706912</v>
      </c>
      <c r="AM167" s="20">
        <f t="shared" ca="1" si="233"/>
        <v>39.4177197605893</v>
      </c>
      <c r="AN167" s="20">
        <f t="shared" ca="1" si="233"/>
        <v>40.776951476471687</v>
      </c>
      <c r="AO167" s="20">
        <f t="shared" ca="1" si="233"/>
        <v>42.136183192354075</v>
      </c>
      <c r="AP167" s="20">
        <f t="shared" ca="1" si="233"/>
        <v>43.495414908236462</v>
      </c>
      <c r="AQ167" s="20">
        <f t="shared" ca="1" si="233"/>
        <v>44.85464662411885</v>
      </c>
      <c r="AR167" s="20">
        <f t="shared" ca="1" si="233"/>
        <v>46.213878340001237</v>
      </c>
      <c r="AS167" s="20">
        <f t="shared" ca="1" si="233"/>
        <v>47.573110055883625</v>
      </c>
      <c r="AT167" s="20">
        <f t="shared" ca="1" si="233"/>
        <v>48.932341771766012</v>
      </c>
      <c r="AU167" s="20">
        <f t="shared" ca="1" si="233"/>
        <v>50.2915734876484</v>
      </c>
      <c r="AV167" s="20">
        <f t="shared" ca="1" si="233"/>
        <v>51.650805203530787</v>
      </c>
      <c r="AW167" s="20">
        <f t="shared" ca="1" si="233"/>
        <v>53.010036919413174</v>
      </c>
      <c r="AX167" s="20">
        <f t="shared" ca="1" si="233"/>
        <v>54.369268635295562</v>
      </c>
      <c r="AY167" s="20">
        <f t="shared" ca="1" si="233"/>
        <v>55.728500351177949</v>
      </c>
      <c r="AZ167" s="20">
        <f t="shared" ca="1" si="233"/>
        <v>57.087732067060337</v>
      </c>
      <c r="BA167" s="20">
        <f t="shared" ca="1" si="233"/>
        <v>58.446963782942724</v>
      </c>
      <c r="BB167" s="20">
        <f t="shared" ca="1" si="233"/>
        <v>59.806195498825112</v>
      </c>
      <c r="BC167" s="20">
        <f t="shared" ca="1" si="233"/>
        <v>61.165427214707499</v>
      </c>
      <c r="BD167" s="20">
        <f t="shared" ca="1" si="233"/>
        <v>62.524658930589887</v>
      </c>
      <c r="BE167" s="20">
        <f t="shared" ca="1" si="233"/>
        <v>63.883890646472274</v>
      </c>
      <c r="BF167" s="20">
        <f t="shared" ca="1" si="233"/>
        <v>65.243122362354669</v>
      </c>
      <c r="BG167" s="20">
        <f t="shared" ca="1" si="233"/>
        <v>66.602354078237056</v>
      </c>
      <c r="BH167" s="20">
        <f t="shared" ca="1" si="233"/>
        <v>67.961585794119443</v>
      </c>
      <c r="BI167" s="20">
        <f t="shared" ca="1" si="233"/>
        <v>67.961585794119443</v>
      </c>
      <c r="BJ167" s="20">
        <f t="shared" ref="BJ167" ca="1" si="234">BI169</f>
        <v>67.961585794119443</v>
      </c>
      <c r="BK167" s="20">
        <f t="shared" ref="BK167" ca="1" si="235">BJ169</f>
        <v>67.961585794119443</v>
      </c>
      <c r="BL167" s="20">
        <f t="shared" ref="BL167" ca="1" si="236">BK169</f>
        <v>67.961585794119443</v>
      </c>
    </row>
    <row r="168" spans="1:64" x14ac:dyDescent="0.3">
      <c r="A168" s="6"/>
      <c r="B168" s="6" t="s">
        <v>194</v>
      </c>
      <c r="C168" s="13" t="s">
        <v>22</v>
      </c>
      <c r="D168" s="457">
        <f ca="1">SUM(E168:BL168)</f>
        <v>67.961585794119443</v>
      </c>
      <c r="E168" s="20">
        <f t="shared" ref="E168:AJ168" si="237">E156</f>
        <v>0</v>
      </c>
      <c r="F168" s="20">
        <f t="shared" si="237"/>
        <v>0</v>
      </c>
      <c r="G168" s="20">
        <f t="shared" si="237"/>
        <v>0</v>
      </c>
      <c r="H168" s="20">
        <f t="shared" si="237"/>
        <v>0</v>
      </c>
      <c r="I168" s="20">
        <f t="shared" si="237"/>
        <v>0</v>
      </c>
      <c r="J168" s="20">
        <f t="shared" ca="1" si="237"/>
        <v>1.3592317158823897</v>
      </c>
      <c r="K168" s="20">
        <f t="shared" ca="1" si="237"/>
        <v>1.3592317158823897</v>
      </c>
      <c r="L168" s="20">
        <f t="shared" ca="1" si="237"/>
        <v>1.3592317158823897</v>
      </c>
      <c r="M168" s="20">
        <f t="shared" ca="1" si="237"/>
        <v>1.3592317158823897</v>
      </c>
      <c r="N168" s="20">
        <f t="shared" ca="1" si="237"/>
        <v>1.3592317158823897</v>
      </c>
      <c r="O168" s="20">
        <f t="shared" ca="1" si="237"/>
        <v>1.3592317158823897</v>
      </c>
      <c r="P168" s="20">
        <f t="shared" ca="1" si="237"/>
        <v>1.3592317158823897</v>
      </c>
      <c r="Q168" s="20">
        <f t="shared" ca="1" si="237"/>
        <v>1.3592317158823897</v>
      </c>
      <c r="R168" s="20">
        <f t="shared" ca="1" si="237"/>
        <v>1.3592317158823897</v>
      </c>
      <c r="S168" s="20">
        <f t="shared" ca="1" si="237"/>
        <v>1.3592317158823897</v>
      </c>
      <c r="T168" s="20">
        <f t="shared" ca="1" si="237"/>
        <v>1.3592317158823897</v>
      </c>
      <c r="U168" s="20">
        <f t="shared" ca="1" si="237"/>
        <v>1.3592317158823897</v>
      </c>
      <c r="V168" s="20">
        <f t="shared" ca="1" si="237"/>
        <v>1.3592317158823897</v>
      </c>
      <c r="W168" s="20">
        <f t="shared" ca="1" si="237"/>
        <v>1.3592317158823897</v>
      </c>
      <c r="X168" s="20">
        <f t="shared" ca="1" si="237"/>
        <v>1.3592317158823897</v>
      </c>
      <c r="Y168" s="20">
        <f t="shared" ca="1" si="237"/>
        <v>1.3592317158823897</v>
      </c>
      <c r="Z168" s="20">
        <f t="shared" ca="1" si="237"/>
        <v>1.3592317158823897</v>
      </c>
      <c r="AA168" s="20">
        <f t="shared" ca="1" si="237"/>
        <v>1.3592317158823897</v>
      </c>
      <c r="AB168" s="20">
        <f t="shared" ca="1" si="237"/>
        <v>1.3592317158823897</v>
      </c>
      <c r="AC168" s="20">
        <f t="shared" ca="1" si="237"/>
        <v>1.3592317158823897</v>
      </c>
      <c r="AD168" s="20">
        <f t="shared" ca="1" si="237"/>
        <v>1.3592317158823897</v>
      </c>
      <c r="AE168" s="20">
        <f t="shared" ca="1" si="237"/>
        <v>1.3592317158823897</v>
      </c>
      <c r="AF168" s="20">
        <f t="shared" ca="1" si="237"/>
        <v>1.3592317158823897</v>
      </c>
      <c r="AG168" s="20">
        <f t="shared" ca="1" si="237"/>
        <v>1.3592317158823897</v>
      </c>
      <c r="AH168" s="20">
        <f t="shared" ca="1" si="237"/>
        <v>1.3592317158823897</v>
      </c>
      <c r="AI168" s="20">
        <f t="shared" ca="1" si="237"/>
        <v>1.3592317158823897</v>
      </c>
      <c r="AJ168" s="20">
        <f t="shared" ca="1" si="237"/>
        <v>1.3592317158823897</v>
      </c>
      <c r="AK168" s="20">
        <f t="shared" ref="AK168:BI168" ca="1" si="238">AK156</f>
        <v>1.3592317158823897</v>
      </c>
      <c r="AL168" s="20">
        <f t="shared" ca="1" si="238"/>
        <v>1.3592317158823897</v>
      </c>
      <c r="AM168" s="20">
        <f t="shared" ca="1" si="238"/>
        <v>1.3592317158823897</v>
      </c>
      <c r="AN168" s="20">
        <f t="shared" ca="1" si="238"/>
        <v>1.3592317158823897</v>
      </c>
      <c r="AO168" s="20">
        <f t="shared" ca="1" si="238"/>
        <v>1.3592317158823897</v>
      </c>
      <c r="AP168" s="20">
        <f t="shared" ca="1" si="238"/>
        <v>1.3592317158823897</v>
      </c>
      <c r="AQ168" s="20">
        <f t="shared" ca="1" si="238"/>
        <v>1.3592317158823897</v>
      </c>
      <c r="AR168" s="20">
        <f t="shared" ca="1" si="238"/>
        <v>1.3592317158823897</v>
      </c>
      <c r="AS168" s="20">
        <f t="shared" ca="1" si="238"/>
        <v>1.3592317158823897</v>
      </c>
      <c r="AT168" s="20">
        <f t="shared" ca="1" si="238"/>
        <v>1.3592317158823897</v>
      </c>
      <c r="AU168" s="20">
        <f t="shared" ca="1" si="238"/>
        <v>1.3592317158823897</v>
      </c>
      <c r="AV168" s="20">
        <f t="shared" ca="1" si="238"/>
        <v>1.3592317158823897</v>
      </c>
      <c r="AW168" s="20">
        <f t="shared" ca="1" si="238"/>
        <v>1.3592317158823897</v>
      </c>
      <c r="AX168" s="20">
        <f t="shared" ca="1" si="238"/>
        <v>1.3592317158823897</v>
      </c>
      <c r="AY168" s="20">
        <f t="shared" ca="1" si="238"/>
        <v>1.3592317158823897</v>
      </c>
      <c r="AZ168" s="20">
        <f t="shared" ca="1" si="238"/>
        <v>1.3592317158823897</v>
      </c>
      <c r="BA168" s="20">
        <f t="shared" ca="1" si="238"/>
        <v>1.3592317158823897</v>
      </c>
      <c r="BB168" s="20">
        <f t="shared" ca="1" si="238"/>
        <v>1.3592317158823897</v>
      </c>
      <c r="BC168" s="20">
        <f t="shared" ca="1" si="238"/>
        <v>1.3592317158823897</v>
      </c>
      <c r="BD168" s="20">
        <f t="shared" ca="1" si="238"/>
        <v>1.3592317158823897</v>
      </c>
      <c r="BE168" s="20">
        <f t="shared" ca="1" si="238"/>
        <v>1.3592317158823897</v>
      </c>
      <c r="BF168" s="20">
        <f t="shared" ca="1" si="238"/>
        <v>1.3592317158823897</v>
      </c>
      <c r="BG168" s="20">
        <f t="shared" ca="1" si="238"/>
        <v>1.3592317158823897</v>
      </c>
      <c r="BH168" s="20">
        <f t="shared" si="238"/>
        <v>0</v>
      </c>
      <c r="BI168" s="20">
        <f t="shared" si="238"/>
        <v>0</v>
      </c>
      <c r="BJ168" s="20">
        <f t="shared" ref="BJ168:BL168" si="239">BJ156</f>
        <v>0</v>
      </c>
      <c r="BK168" s="20">
        <f t="shared" si="239"/>
        <v>0</v>
      </c>
      <c r="BL168" s="20">
        <f t="shared" si="239"/>
        <v>0</v>
      </c>
    </row>
    <row r="169" spans="1:64" x14ac:dyDescent="0.3">
      <c r="A169" s="6"/>
      <c r="B169" s="6" t="s">
        <v>175</v>
      </c>
      <c r="C169" s="13" t="s">
        <v>22</v>
      </c>
      <c r="D169" s="109"/>
      <c r="E169" s="20">
        <f t="shared" ref="E169:AJ169" si="240">E167+E168</f>
        <v>0</v>
      </c>
      <c r="F169" s="20">
        <f t="shared" si="240"/>
        <v>0</v>
      </c>
      <c r="G169" s="20">
        <f t="shared" si="240"/>
        <v>0</v>
      </c>
      <c r="H169" s="20">
        <f t="shared" si="240"/>
        <v>0</v>
      </c>
      <c r="I169" s="20">
        <f t="shared" si="240"/>
        <v>0</v>
      </c>
      <c r="J169" s="20">
        <f t="shared" ca="1" si="240"/>
        <v>1.3592317158823897</v>
      </c>
      <c r="K169" s="20">
        <f t="shared" ca="1" si="240"/>
        <v>2.7184634317647793</v>
      </c>
      <c r="L169" s="20">
        <f t="shared" ca="1" si="240"/>
        <v>4.0776951476471694</v>
      </c>
      <c r="M169" s="20">
        <f t="shared" ca="1" si="240"/>
        <v>5.4369268635295587</v>
      </c>
      <c r="N169" s="20">
        <f t="shared" ca="1" si="240"/>
        <v>6.7961585794119479</v>
      </c>
      <c r="O169" s="20">
        <f t="shared" ca="1" si="240"/>
        <v>8.1553902952943371</v>
      </c>
      <c r="P169" s="20">
        <f t="shared" ca="1" si="240"/>
        <v>9.5146220111767263</v>
      </c>
      <c r="Q169" s="20">
        <f t="shared" ca="1" si="240"/>
        <v>10.873853727059116</v>
      </c>
      <c r="R169" s="20">
        <f t="shared" ca="1" si="240"/>
        <v>12.233085442941505</v>
      </c>
      <c r="S169" s="20">
        <f t="shared" ca="1" si="240"/>
        <v>13.592317158823894</v>
      </c>
      <c r="T169" s="20">
        <f t="shared" ca="1" si="240"/>
        <v>14.951548874706283</v>
      </c>
      <c r="U169" s="20">
        <f t="shared" ca="1" si="240"/>
        <v>16.310780590588674</v>
      </c>
      <c r="V169" s="20">
        <f t="shared" ca="1" si="240"/>
        <v>17.670012306471065</v>
      </c>
      <c r="W169" s="20">
        <f t="shared" ca="1" si="240"/>
        <v>19.029244022353456</v>
      </c>
      <c r="X169" s="20">
        <f t="shared" ca="1" si="240"/>
        <v>20.388475738235847</v>
      </c>
      <c r="Y169" s="20">
        <f t="shared" ca="1" si="240"/>
        <v>21.747707454118238</v>
      </c>
      <c r="Z169" s="20">
        <f t="shared" ca="1" si="240"/>
        <v>23.106939170000629</v>
      </c>
      <c r="AA169" s="20">
        <f t="shared" ca="1" si="240"/>
        <v>24.46617088588302</v>
      </c>
      <c r="AB169" s="20">
        <f t="shared" ca="1" si="240"/>
        <v>25.825402601765411</v>
      </c>
      <c r="AC169" s="20">
        <f t="shared" ca="1" si="240"/>
        <v>27.184634317647802</v>
      </c>
      <c r="AD169" s="20">
        <f t="shared" ca="1" si="240"/>
        <v>28.543866033530193</v>
      </c>
      <c r="AE169" s="20">
        <f t="shared" ca="1" si="240"/>
        <v>29.903097749412584</v>
      </c>
      <c r="AF169" s="20">
        <f t="shared" ca="1" si="240"/>
        <v>31.262329465294975</v>
      </c>
      <c r="AG169" s="20">
        <f t="shared" ca="1" si="240"/>
        <v>32.621561181177363</v>
      </c>
      <c r="AH169" s="20">
        <f t="shared" ca="1" si="240"/>
        <v>33.98079289705975</v>
      </c>
      <c r="AI169" s="20">
        <f t="shared" ca="1" si="240"/>
        <v>35.340024612942138</v>
      </c>
      <c r="AJ169" s="20">
        <f t="shared" ca="1" si="240"/>
        <v>36.699256328824525</v>
      </c>
      <c r="AK169" s="20">
        <f t="shared" ref="AK169:BI169" ca="1" si="241">AK167+AK168</f>
        <v>38.058488044706912</v>
      </c>
      <c r="AL169" s="20">
        <f t="shared" ca="1" si="241"/>
        <v>39.4177197605893</v>
      </c>
      <c r="AM169" s="20">
        <f t="shared" ca="1" si="241"/>
        <v>40.776951476471687</v>
      </c>
      <c r="AN169" s="20">
        <f t="shared" ca="1" si="241"/>
        <v>42.136183192354075</v>
      </c>
      <c r="AO169" s="20">
        <f t="shared" ca="1" si="241"/>
        <v>43.495414908236462</v>
      </c>
      <c r="AP169" s="20">
        <f t="shared" ca="1" si="241"/>
        <v>44.85464662411885</v>
      </c>
      <c r="AQ169" s="20">
        <f t="shared" ca="1" si="241"/>
        <v>46.213878340001237</v>
      </c>
      <c r="AR169" s="20">
        <f t="shared" ca="1" si="241"/>
        <v>47.573110055883625</v>
      </c>
      <c r="AS169" s="20">
        <f t="shared" ca="1" si="241"/>
        <v>48.932341771766012</v>
      </c>
      <c r="AT169" s="20">
        <f t="shared" ca="1" si="241"/>
        <v>50.2915734876484</v>
      </c>
      <c r="AU169" s="20">
        <f t="shared" ca="1" si="241"/>
        <v>51.650805203530787</v>
      </c>
      <c r="AV169" s="20">
        <f t="shared" ca="1" si="241"/>
        <v>53.010036919413174</v>
      </c>
      <c r="AW169" s="20">
        <f t="shared" ca="1" si="241"/>
        <v>54.369268635295562</v>
      </c>
      <c r="AX169" s="20">
        <f t="shared" ca="1" si="241"/>
        <v>55.728500351177949</v>
      </c>
      <c r="AY169" s="20">
        <f t="shared" ca="1" si="241"/>
        <v>57.087732067060337</v>
      </c>
      <c r="AZ169" s="20">
        <f t="shared" ca="1" si="241"/>
        <v>58.446963782942724</v>
      </c>
      <c r="BA169" s="20">
        <f t="shared" ca="1" si="241"/>
        <v>59.806195498825112</v>
      </c>
      <c r="BB169" s="20">
        <f t="shared" ca="1" si="241"/>
        <v>61.165427214707499</v>
      </c>
      <c r="BC169" s="20">
        <f t="shared" ca="1" si="241"/>
        <v>62.524658930589887</v>
      </c>
      <c r="BD169" s="20">
        <f t="shared" ca="1" si="241"/>
        <v>63.883890646472274</v>
      </c>
      <c r="BE169" s="20">
        <f t="shared" ca="1" si="241"/>
        <v>65.243122362354669</v>
      </c>
      <c r="BF169" s="20">
        <f t="shared" ca="1" si="241"/>
        <v>66.602354078237056</v>
      </c>
      <c r="BG169" s="20">
        <f t="shared" ca="1" si="241"/>
        <v>67.961585794119443</v>
      </c>
      <c r="BH169" s="20">
        <f t="shared" ca="1" si="241"/>
        <v>67.961585794119443</v>
      </c>
      <c r="BI169" s="20">
        <f t="shared" ca="1" si="241"/>
        <v>67.961585794119443</v>
      </c>
      <c r="BJ169" s="20">
        <f t="shared" ref="BJ169:BL169" ca="1" si="242">BJ167+BJ168</f>
        <v>67.961585794119443</v>
      </c>
      <c r="BK169" s="20">
        <f t="shared" ca="1" si="242"/>
        <v>67.961585794119443</v>
      </c>
      <c r="BL169" s="20">
        <f t="shared" ca="1" si="242"/>
        <v>67.961585794119443</v>
      </c>
    </row>
    <row r="170" spans="1:64" x14ac:dyDescent="0.3">
      <c r="A170" s="6"/>
      <c r="B170" s="6"/>
      <c r="C170" s="13"/>
      <c r="D170" s="10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</row>
    <row r="171" spans="1:64" x14ac:dyDescent="0.3">
      <c r="A171" s="111" t="str">
        <f>B60</f>
        <v>Electrical</v>
      </c>
      <c r="B171" s="6"/>
      <c r="C171" s="13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</row>
    <row r="172" spans="1:64" x14ac:dyDescent="0.3">
      <c r="A172" s="111"/>
      <c r="B172" s="83" t="s">
        <v>139</v>
      </c>
      <c r="C172" s="13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</row>
    <row r="173" spans="1:64" x14ac:dyDescent="0.3">
      <c r="A173" s="111"/>
      <c r="B173" s="6" t="s">
        <v>178</v>
      </c>
      <c r="C173" s="13" t="s">
        <v>22</v>
      </c>
      <c r="E173" s="112">
        <f t="shared" ref="E173:AJ173" si="243">D176</f>
        <v>0</v>
      </c>
      <c r="F173" s="112">
        <f t="shared" ca="1" si="243"/>
        <v>0</v>
      </c>
      <c r="G173" s="112">
        <f t="shared" ca="1" si="243"/>
        <v>0</v>
      </c>
      <c r="H173" s="112">
        <f t="shared" ca="1" si="243"/>
        <v>43.862751883069024</v>
      </c>
      <c r="I173" s="112">
        <f t="shared" ca="1" si="243"/>
        <v>123.75262916017407</v>
      </c>
      <c r="J173" s="112">
        <f t="shared" ca="1" si="243"/>
        <v>178.71538848561701</v>
      </c>
      <c r="K173" s="112">
        <f t="shared" ca="1" si="243"/>
        <v>0</v>
      </c>
      <c r="L173" s="112">
        <f t="shared" ca="1" si="243"/>
        <v>0</v>
      </c>
      <c r="M173" s="112">
        <f t="shared" ca="1" si="243"/>
        <v>0</v>
      </c>
      <c r="N173" s="112">
        <f t="shared" ca="1" si="243"/>
        <v>0</v>
      </c>
      <c r="O173" s="112">
        <f t="shared" ca="1" si="243"/>
        <v>0</v>
      </c>
      <c r="P173" s="112">
        <f t="shared" ca="1" si="243"/>
        <v>0</v>
      </c>
      <c r="Q173" s="112">
        <f t="shared" ca="1" si="243"/>
        <v>0</v>
      </c>
      <c r="R173" s="112">
        <f t="shared" ca="1" si="243"/>
        <v>0</v>
      </c>
      <c r="S173" s="112">
        <f t="shared" ca="1" si="243"/>
        <v>0</v>
      </c>
      <c r="T173" s="112">
        <f t="shared" ca="1" si="243"/>
        <v>0</v>
      </c>
      <c r="U173" s="112">
        <f t="shared" ca="1" si="243"/>
        <v>0</v>
      </c>
      <c r="V173" s="112">
        <f t="shared" ca="1" si="243"/>
        <v>0</v>
      </c>
      <c r="W173" s="112">
        <f t="shared" ca="1" si="243"/>
        <v>0</v>
      </c>
      <c r="X173" s="112">
        <f t="shared" ca="1" si="243"/>
        <v>0</v>
      </c>
      <c r="Y173" s="112">
        <f t="shared" ca="1" si="243"/>
        <v>0</v>
      </c>
      <c r="Z173" s="112">
        <f t="shared" ca="1" si="243"/>
        <v>0</v>
      </c>
      <c r="AA173" s="112">
        <f t="shared" ca="1" si="243"/>
        <v>0</v>
      </c>
      <c r="AB173" s="112">
        <f t="shared" ca="1" si="243"/>
        <v>0</v>
      </c>
      <c r="AC173" s="112">
        <f t="shared" ca="1" si="243"/>
        <v>0</v>
      </c>
      <c r="AD173" s="112">
        <f t="shared" ca="1" si="243"/>
        <v>0</v>
      </c>
      <c r="AE173" s="112">
        <f t="shared" ca="1" si="243"/>
        <v>0</v>
      </c>
      <c r="AF173" s="112">
        <f t="shared" ca="1" si="243"/>
        <v>0</v>
      </c>
      <c r="AG173" s="112">
        <f t="shared" ca="1" si="243"/>
        <v>0</v>
      </c>
      <c r="AH173" s="112">
        <f t="shared" ca="1" si="243"/>
        <v>0</v>
      </c>
      <c r="AI173" s="112">
        <f t="shared" ca="1" si="243"/>
        <v>0</v>
      </c>
      <c r="AJ173" s="112">
        <f t="shared" ca="1" si="243"/>
        <v>0</v>
      </c>
      <c r="AK173" s="112">
        <f t="shared" ref="AK173:BI173" ca="1" si="244">AJ176</f>
        <v>0</v>
      </c>
      <c r="AL173" s="112">
        <f t="shared" ca="1" si="244"/>
        <v>0</v>
      </c>
      <c r="AM173" s="112">
        <f t="shared" ca="1" si="244"/>
        <v>0</v>
      </c>
      <c r="AN173" s="112">
        <f t="shared" ca="1" si="244"/>
        <v>0</v>
      </c>
      <c r="AO173" s="112">
        <f t="shared" ca="1" si="244"/>
        <v>0</v>
      </c>
      <c r="AP173" s="112">
        <f t="shared" ca="1" si="244"/>
        <v>0</v>
      </c>
      <c r="AQ173" s="112">
        <f t="shared" ca="1" si="244"/>
        <v>0</v>
      </c>
      <c r="AR173" s="112">
        <f t="shared" ca="1" si="244"/>
        <v>0</v>
      </c>
      <c r="AS173" s="112">
        <f t="shared" ca="1" si="244"/>
        <v>0</v>
      </c>
      <c r="AT173" s="112">
        <f t="shared" ca="1" si="244"/>
        <v>0</v>
      </c>
      <c r="AU173" s="112">
        <f t="shared" ca="1" si="244"/>
        <v>0</v>
      </c>
      <c r="AV173" s="112">
        <f t="shared" ca="1" si="244"/>
        <v>0</v>
      </c>
      <c r="AW173" s="112">
        <f t="shared" ca="1" si="244"/>
        <v>0</v>
      </c>
      <c r="AX173" s="112">
        <f t="shared" ca="1" si="244"/>
        <v>0</v>
      </c>
      <c r="AY173" s="112">
        <f t="shared" ca="1" si="244"/>
        <v>0</v>
      </c>
      <c r="AZ173" s="112">
        <f t="shared" ca="1" si="244"/>
        <v>0</v>
      </c>
      <c r="BA173" s="112">
        <f t="shared" ca="1" si="244"/>
        <v>0</v>
      </c>
      <c r="BB173" s="112">
        <f t="shared" ca="1" si="244"/>
        <v>0</v>
      </c>
      <c r="BC173" s="112">
        <f t="shared" ca="1" si="244"/>
        <v>0</v>
      </c>
      <c r="BD173" s="112">
        <f t="shared" ca="1" si="244"/>
        <v>0</v>
      </c>
      <c r="BE173" s="112">
        <f t="shared" ca="1" si="244"/>
        <v>0</v>
      </c>
      <c r="BF173" s="112">
        <f t="shared" ca="1" si="244"/>
        <v>0</v>
      </c>
      <c r="BG173" s="112">
        <f t="shared" ca="1" si="244"/>
        <v>0</v>
      </c>
      <c r="BH173" s="112">
        <f t="shared" ca="1" si="244"/>
        <v>0</v>
      </c>
      <c r="BI173" s="112">
        <f t="shared" ca="1" si="244"/>
        <v>0</v>
      </c>
      <c r="BJ173" s="112">
        <f t="shared" ref="BJ173" ca="1" si="245">BI176</f>
        <v>0</v>
      </c>
      <c r="BK173" s="112">
        <f t="shared" ref="BK173" ca="1" si="246">BJ176</f>
        <v>0</v>
      </c>
      <c r="BL173" s="112">
        <f t="shared" ref="BL173" ca="1" si="247">BK176</f>
        <v>0</v>
      </c>
    </row>
    <row r="174" spans="1:64" x14ac:dyDescent="0.3">
      <c r="A174" s="111"/>
      <c r="B174" s="6" t="s">
        <v>177</v>
      </c>
      <c r="C174" s="13" t="s">
        <v>22</v>
      </c>
      <c r="D174" s="457">
        <f ca="1">SUM(E174:BL174)</f>
        <v>178.71538848561701</v>
      </c>
      <c r="E174" s="112">
        <f t="shared" ref="E174:AJ174" ca="1" si="248">E$60+IF(SUM(E$59:E$61),E$62*E$60/SUM(E$59:E$61),0)</f>
        <v>0</v>
      </c>
      <c r="F174" s="112">
        <f t="shared" ca="1" si="248"/>
        <v>0</v>
      </c>
      <c r="G174" s="112">
        <f t="shared" ca="1" si="248"/>
        <v>43.862751883069024</v>
      </c>
      <c r="H174" s="112">
        <f t="shared" ca="1" si="248"/>
        <v>79.889877277105043</v>
      </c>
      <c r="I174" s="112">
        <f t="shared" ca="1" si="248"/>
        <v>54.962759325442946</v>
      </c>
      <c r="J174" s="112">
        <f t="shared" ca="1" si="248"/>
        <v>0</v>
      </c>
      <c r="K174" s="112">
        <f t="shared" ca="1" si="248"/>
        <v>0</v>
      </c>
      <c r="L174" s="112">
        <f t="shared" ca="1" si="248"/>
        <v>0</v>
      </c>
      <c r="M174" s="112">
        <f t="shared" ca="1" si="248"/>
        <v>0</v>
      </c>
      <c r="N174" s="112">
        <f t="shared" ca="1" si="248"/>
        <v>0</v>
      </c>
      <c r="O174" s="112">
        <f t="shared" ca="1" si="248"/>
        <v>0</v>
      </c>
      <c r="P174" s="112">
        <f t="shared" ca="1" si="248"/>
        <v>0</v>
      </c>
      <c r="Q174" s="112">
        <f t="shared" ca="1" si="248"/>
        <v>0</v>
      </c>
      <c r="R174" s="112">
        <f t="shared" ca="1" si="248"/>
        <v>0</v>
      </c>
      <c r="S174" s="112">
        <f t="shared" ca="1" si="248"/>
        <v>0</v>
      </c>
      <c r="T174" s="112">
        <f t="shared" ca="1" si="248"/>
        <v>0</v>
      </c>
      <c r="U174" s="112">
        <f t="shared" ca="1" si="248"/>
        <v>0</v>
      </c>
      <c r="V174" s="112">
        <f t="shared" ca="1" si="248"/>
        <v>0</v>
      </c>
      <c r="W174" s="112">
        <f t="shared" ca="1" si="248"/>
        <v>0</v>
      </c>
      <c r="X174" s="112">
        <f t="shared" ca="1" si="248"/>
        <v>0</v>
      </c>
      <c r="Y174" s="112">
        <f t="shared" ca="1" si="248"/>
        <v>0</v>
      </c>
      <c r="Z174" s="112">
        <f t="shared" ca="1" si="248"/>
        <v>0</v>
      </c>
      <c r="AA174" s="112">
        <f t="shared" ca="1" si="248"/>
        <v>0</v>
      </c>
      <c r="AB174" s="112">
        <f t="shared" ca="1" si="248"/>
        <v>0</v>
      </c>
      <c r="AC174" s="112">
        <f t="shared" ca="1" si="248"/>
        <v>0</v>
      </c>
      <c r="AD174" s="112">
        <f t="shared" ca="1" si="248"/>
        <v>0</v>
      </c>
      <c r="AE174" s="112">
        <f t="shared" ca="1" si="248"/>
        <v>0</v>
      </c>
      <c r="AF174" s="112">
        <f t="shared" ca="1" si="248"/>
        <v>0</v>
      </c>
      <c r="AG174" s="112">
        <f t="shared" ca="1" si="248"/>
        <v>0</v>
      </c>
      <c r="AH174" s="112">
        <f t="shared" ca="1" si="248"/>
        <v>0</v>
      </c>
      <c r="AI174" s="112">
        <f t="shared" ca="1" si="248"/>
        <v>0</v>
      </c>
      <c r="AJ174" s="112">
        <f t="shared" ca="1" si="248"/>
        <v>0</v>
      </c>
      <c r="AK174" s="112">
        <f t="shared" ref="AK174:BL174" ca="1" si="249">AK$60+IF(SUM(AK$59:AK$61),AK$62*AK$60/SUM(AK$59:AK$61),0)</f>
        <v>0</v>
      </c>
      <c r="AL174" s="112">
        <f t="shared" ca="1" si="249"/>
        <v>0</v>
      </c>
      <c r="AM174" s="112">
        <f t="shared" ca="1" si="249"/>
        <v>0</v>
      </c>
      <c r="AN174" s="112">
        <f t="shared" ca="1" si="249"/>
        <v>0</v>
      </c>
      <c r="AO174" s="112">
        <f t="shared" ca="1" si="249"/>
        <v>0</v>
      </c>
      <c r="AP174" s="112">
        <f t="shared" ca="1" si="249"/>
        <v>0</v>
      </c>
      <c r="AQ174" s="112">
        <f t="shared" ca="1" si="249"/>
        <v>0</v>
      </c>
      <c r="AR174" s="112">
        <f t="shared" ca="1" si="249"/>
        <v>0</v>
      </c>
      <c r="AS174" s="112">
        <f t="shared" ca="1" si="249"/>
        <v>0</v>
      </c>
      <c r="AT174" s="112">
        <f t="shared" ca="1" si="249"/>
        <v>0</v>
      </c>
      <c r="AU174" s="112">
        <f t="shared" ca="1" si="249"/>
        <v>0</v>
      </c>
      <c r="AV174" s="112">
        <f t="shared" ca="1" si="249"/>
        <v>0</v>
      </c>
      <c r="AW174" s="112">
        <f t="shared" ca="1" si="249"/>
        <v>0</v>
      </c>
      <c r="AX174" s="112">
        <f t="shared" ca="1" si="249"/>
        <v>0</v>
      </c>
      <c r="AY174" s="112">
        <f t="shared" ca="1" si="249"/>
        <v>0</v>
      </c>
      <c r="AZ174" s="112">
        <f t="shared" ca="1" si="249"/>
        <v>0</v>
      </c>
      <c r="BA174" s="112">
        <f t="shared" ca="1" si="249"/>
        <v>0</v>
      </c>
      <c r="BB174" s="112">
        <f t="shared" ca="1" si="249"/>
        <v>0</v>
      </c>
      <c r="BC174" s="112">
        <f t="shared" ca="1" si="249"/>
        <v>0</v>
      </c>
      <c r="BD174" s="112">
        <f t="shared" ca="1" si="249"/>
        <v>0</v>
      </c>
      <c r="BE174" s="112">
        <f t="shared" ca="1" si="249"/>
        <v>0</v>
      </c>
      <c r="BF174" s="112">
        <f t="shared" ca="1" si="249"/>
        <v>0</v>
      </c>
      <c r="BG174" s="112">
        <f t="shared" ca="1" si="249"/>
        <v>0</v>
      </c>
      <c r="BH174" s="112">
        <f t="shared" ca="1" si="249"/>
        <v>0</v>
      </c>
      <c r="BI174" s="112">
        <f t="shared" ca="1" si="249"/>
        <v>0</v>
      </c>
      <c r="BJ174" s="112">
        <f t="shared" ca="1" si="249"/>
        <v>0</v>
      </c>
      <c r="BK174" s="112">
        <f t="shared" ca="1" si="249"/>
        <v>0</v>
      </c>
      <c r="BL174" s="112">
        <f t="shared" ca="1" si="249"/>
        <v>0</v>
      </c>
    </row>
    <row r="175" spans="1:64" x14ac:dyDescent="0.3">
      <c r="A175" s="111"/>
      <c r="B175" s="6" t="s">
        <v>205</v>
      </c>
      <c r="C175" s="13" t="s">
        <v>22</v>
      </c>
      <c r="D175" s="457">
        <f ca="1">SUM(E175:BL175)</f>
        <v>178.71538848561701</v>
      </c>
      <c r="E175" s="112">
        <f t="shared" ref="E175:AJ175" si="250">IF(E$6=1,E173+E174,0)</f>
        <v>0</v>
      </c>
      <c r="F175" s="112">
        <f t="shared" si="250"/>
        <v>0</v>
      </c>
      <c r="G175" s="112">
        <f t="shared" si="250"/>
        <v>0</v>
      </c>
      <c r="H175" s="112">
        <f t="shared" si="250"/>
        <v>0</v>
      </c>
      <c r="I175" s="112">
        <f t="shared" si="250"/>
        <v>0</v>
      </c>
      <c r="J175" s="112">
        <f t="shared" ca="1" si="250"/>
        <v>178.71538848561701</v>
      </c>
      <c r="K175" s="112">
        <f t="shared" si="250"/>
        <v>0</v>
      </c>
      <c r="L175" s="112">
        <f t="shared" si="250"/>
        <v>0</v>
      </c>
      <c r="M175" s="112">
        <f t="shared" si="250"/>
        <v>0</v>
      </c>
      <c r="N175" s="112">
        <f t="shared" si="250"/>
        <v>0</v>
      </c>
      <c r="O175" s="112">
        <f t="shared" si="250"/>
        <v>0</v>
      </c>
      <c r="P175" s="112">
        <f t="shared" si="250"/>
        <v>0</v>
      </c>
      <c r="Q175" s="112">
        <f t="shared" si="250"/>
        <v>0</v>
      </c>
      <c r="R175" s="112">
        <f t="shared" si="250"/>
        <v>0</v>
      </c>
      <c r="S175" s="112">
        <f t="shared" si="250"/>
        <v>0</v>
      </c>
      <c r="T175" s="112">
        <f t="shared" si="250"/>
        <v>0</v>
      </c>
      <c r="U175" s="112">
        <f t="shared" si="250"/>
        <v>0</v>
      </c>
      <c r="V175" s="112">
        <f t="shared" si="250"/>
        <v>0</v>
      </c>
      <c r="W175" s="112">
        <f t="shared" si="250"/>
        <v>0</v>
      </c>
      <c r="X175" s="112">
        <f t="shared" si="250"/>
        <v>0</v>
      </c>
      <c r="Y175" s="112">
        <f t="shared" si="250"/>
        <v>0</v>
      </c>
      <c r="Z175" s="112">
        <f t="shared" si="250"/>
        <v>0</v>
      </c>
      <c r="AA175" s="112">
        <f t="shared" si="250"/>
        <v>0</v>
      </c>
      <c r="AB175" s="112">
        <f t="shared" si="250"/>
        <v>0</v>
      </c>
      <c r="AC175" s="112">
        <f t="shared" si="250"/>
        <v>0</v>
      </c>
      <c r="AD175" s="112">
        <f t="shared" si="250"/>
        <v>0</v>
      </c>
      <c r="AE175" s="112">
        <f t="shared" si="250"/>
        <v>0</v>
      </c>
      <c r="AF175" s="112">
        <f t="shared" si="250"/>
        <v>0</v>
      </c>
      <c r="AG175" s="112">
        <f t="shared" si="250"/>
        <v>0</v>
      </c>
      <c r="AH175" s="112">
        <f t="shared" si="250"/>
        <v>0</v>
      </c>
      <c r="AI175" s="112">
        <f t="shared" si="250"/>
        <v>0</v>
      </c>
      <c r="AJ175" s="112">
        <f t="shared" si="250"/>
        <v>0</v>
      </c>
      <c r="AK175" s="112">
        <f t="shared" ref="AK175:BI175" si="251">IF(AK$6=1,AK173+AK174,0)</f>
        <v>0</v>
      </c>
      <c r="AL175" s="112">
        <f t="shared" si="251"/>
        <v>0</v>
      </c>
      <c r="AM175" s="112">
        <f t="shared" si="251"/>
        <v>0</v>
      </c>
      <c r="AN175" s="112">
        <f t="shared" si="251"/>
        <v>0</v>
      </c>
      <c r="AO175" s="112">
        <f t="shared" si="251"/>
        <v>0</v>
      </c>
      <c r="AP175" s="112">
        <f t="shared" si="251"/>
        <v>0</v>
      </c>
      <c r="AQ175" s="112">
        <f t="shared" si="251"/>
        <v>0</v>
      </c>
      <c r="AR175" s="112">
        <f t="shared" si="251"/>
        <v>0</v>
      </c>
      <c r="AS175" s="112">
        <f t="shared" si="251"/>
        <v>0</v>
      </c>
      <c r="AT175" s="112">
        <f t="shared" si="251"/>
        <v>0</v>
      </c>
      <c r="AU175" s="112">
        <f t="shared" si="251"/>
        <v>0</v>
      </c>
      <c r="AV175" s="112">
        <f t="shared" si="251"/>
        <v>0</v>
      </c>
      <c r="AW175" s="112">
        <f t="shared" si="251"/>
        <v>0</v>
      </c>
      <c r="AX175" s="112">
        <f t="shared" si="251"/>
        <v>0</v>
      </c>
      <c r="AY175" s="112">
        <f t="shared" si="251"/>
        <v>0</v>
      </c>
      <c r="AZ175" s="112">
        <f t="shared" si="251"/>
        <v>0</v>
      </c>
      <c r="BA175" s="112">
        <f t="shared" si="251"/>
        <v>0</v>
      </c>
      <c r="BB175" s="112">
        <f t="shared" si="251"/>
        <v>0</v>
      </c>
      <c r="BC175" s="112">
        <f t="shared" si="251"/>
        <v>0</v>
      </c>
      <c r="BD175" s="112">
        <f t="shared" si="251"/>
        <v>0</v>
      </c>
      <c r="BE175" s="112">
        <f t="shared" si="251"/>
        <v>0</v>
      </c>
      <c r="BF175" s="112">
        <f t="shared" si="251"/>
        <v>0</v>
      </c>
      <c r="BG175" s="112">
        <f t="shared" si="251"/>
        <v>0</v>
      </c>
      <c r="BH175" s="112">
        <f t="shared" si="251"/>
        <v>0</v>
      </c>
      <c r="BI175" s="112">
        <f t="shared" si="251"/>
        <v>0</v>
      </c>
      <c r="BJ175" s="112">
        <f t="shared" ref="BJ175:BL175" si="252">IF(BJ$6=1,BJ173+BJ174,0)</f>
        <v>0</v>
      </c>
      <c r="BK175" s="112">
        <f t="shared" si="252"/>
        <v>0</v>
      </c>
      <c r="BL175" s="112">
        <f t="shared" si="252"/>
        <v>0</v>
      </c>
    </row>
    <row r="176" spans="1:64" x14ac:dyDescent="0.3">
      <c r="A176" s="111"/>
      <c r="B176" s="6" t="s">
        <v>175</v>
      </c>
      <c r="C176" s="13" t="s">
        <v>22</v>
      </c>
      <c r="E176" s="112">
        <f t="shared" ref="E176:AJ176" ca="1" si="253">E173+E174-E175</f>
        <v>0</v>
      </c>
      <c r="F176" s="112">
        <f t="shared" ca="1" si="253"/>
        <v>0</v>
      </c>
      <c r="G176" s="112">
        <f t="shared" ca="1" si="253"/>
        <v>43.862751883069024</v>
      </c>
      <c r="H176" s="112">
        <f t="shared" ca="1" si="253"/>
        <v>123.75262916017407</v>
      </c>
      <c r="I176" s="112">
        <f t="shared" ca="1" si="253"/>
        <v>178.71538848561701</v>
      </c>
      <c r="J176" s="112">
        <f t="shared" ca="1" si="253"/>
        <v>0</v>
      </c>
      <c r="K176" s="112">
        <f t="shared" ca="1" si="253"/>
        <v>0</v>
      </c>
      <c r="L176" s="112">
        <f t="shared" ca="1" si="253"/>
        <v>0</v>
      </c>
      <c r="M176" s="112">
        <f t="shared" ca="1" si="253"/>
        <v>0</v>
      </c>
      <c r="N176" s="112">
        <f t="shared" ca="1" si="253"/>
        <v>0</v>
      </c>
      <c r="O176" s="112">
        <f t="shared" ca="1" si="253"/>
        <v>0</v>
      </c>
      <c r="P176" s="112">
        <f t="shared" ca="1" si="253"/>
        <v>0</v>
      </c>
      <c r="Q176" s="112">
        <f t="shared" ca="1" si="253"/>
        <v>0</v>
      </c>
      <c r="R176" s="112">
        <f t="shared" ca="1" si="253"/>
        <v>0</v>
      </c>
      <c r="S176" s="112">
        <f t="shared" ca="1" si="253"/>
        <v>0</v>
      </c>
      <c r="T176" s="112">
        <f t="shared" ca="1" si="253"/>
        <v>0</v>
      </c>
      <c r="U176" s="112">
        <f t="shared" ca="1" si="253"/>
        <v>0</v>
      </c>
      <c r="V176" s="112">
        <f t="shared" ca="1" si="253"/>
        <v>0</v>
      </c>
      <c r="W176" s="112">
        <f t="shared" ca="1" si="253"/>
        <v>0</v>
      </c>
      <c r="X176" s="112">
        <f t="shared" ca="1" si="253"/>
        <v>0</v>
      </c>
      <c r="Y176" s="112">
        <f t="shared" ca="1" si="253"/>
        <v>0</v>
      </c>
      <c r="Z176" s="112">
        <f t="shared" ca="1" si="253"/>
        <v>0</v>
      </c>
      <c r="AA176" s="112">
        <f t="shared" ca="1" si="253"/>
        <v>0</v>
      </c>
      <c r="AB176" s="112">
        <f t="shared" ca="1" si="253"/>
        <v>0</v>
      </c>
      <c r="AC176" s="112">
        <f t="shared" ca="1" si="253"/>
        <v>0</v>
      </c>
      <c r="AD176" s="112">
        <f t="shared" ca="1" si="253"/>
        <v>0</v>
      </c>
      <c r="AE176" s="112">
        <f t="shared" ca="1" si="253"/>
        <v>0</v>
      </c>
      <c r="AF176" s="112">
        <f t="shared" ca="1" si="253"/>
        <v>0</v>
      </c>
      <c r="AG176" s="112">
        <f t="shared" ca="1" si="253"/>
        <v>0</v>
      </c>
      <c r="AH176" s="112">
        <f t="shared" ca="1" si="253"/>
        <v>0</v>
      </c>
      <c r="AI176" s="112">
        <f t="shared" ca="1" si="253"/>
        <v>0</v>
      </c>
      <c r="AJ176" s="112">
        <f t="shared" ca="1" si="253"/>
        <v>0</v>
      </c>
      <c r="AK176" s="112">
        <f t="shared" ref="AK176:BI176" ca="1" si="254">AK173+AK174-AK175</f>
        <v>0</v>
      </c>
      <c r="AL176" s="112">
        <f t="shared" ca="1" si="254"/>
        <v>0</v>
      </c>
      <c r="AM176" s="112">
        <f t="shared" ca="1" si="254"/>
        <v>0</v>
      </c>
      <c r="AN176" s="112">
        <f t="shared" ca="1" si="254"/>
        <v>0</v>
      </c>
      <c r="AO176" s="112">
        <f t="shared" ca="1" si="254"/>
        <v>0</v>
      </c>
      <c r="AP176" s="112">
        <f t="shared" ca="1" si="254"/>
        <v>0</v>
      </c>
      <c r="AQ176" s="112">
        <f t="shared" ca="1" si="254"/>
        <v>0</v>
      </c>
      <c r="AR176" s="112">
        <f t="shared" ca="1" si="254"/>
        <v>0</v>
      </c>
      <c r="AS176" s="112">
        <f t="shared" ca="1" si="254"/>
        <v>0</v>
      </c>
      <c r="AT176" s="112">
        <f t="shared" ca="1" si="254"/>
        <v>0</v>
      </c>
      <c r="AU176" s="112">
        <f t="shared" ca="1" si="254"/>
        <v>0</v>
      </c>
      <c r="AV176" s="112">
        <f t="shared" ca="1" si="254"/>
        <v>0</v>
      </c>
      <c r="AW176" s="112">
        <f t="shared" ca="1" si="254"/>
        <v>0</v>
      </c>
      <c r="AX176" s="112">
        <f t="shared" ca="1" si="254"/>
        <v>0</v>
      </c>
      <c r="AY176" s="112">
        <f t="shared" ca="1" si="254"/>
        <v>0</v>
      </c>
      <c r="AZ176" s="112">
        <f t="shared" ca="1" si="254"/>
        <v>0</v>
      </c>
      <c r="BA176" s="112">
        <f t="shared" ca="1" si="254"/>
        <v>0</v>
      </c>
      <c r="BB176" s="112">
        <f t="shared" ca="1" si="254"/>
        <v>0</v>
      </c>
      <c r="BC176" s="112">
        <f t="shared" ca="1" si="254"/>
        <v>0</v>
      </c>
      <c r="BD176" s="112">
        <f t="shared" ca="1" si="254"/>
        <v>0</v>
      </c>
      <c r="BE176" s="112">
        <f t="shared" ca="1" si="254"/>
        <v>0</v>
      </c>
      <c r="BF176" s="112">
        <f t="shared" ca="1" si="254"/>
        <v>0</v>
      </c>
      <c r="BG176" s="112">
        <f t="shared" ca="1" si="254"/>
        <v>0</v>
      </c>
      <c r="BH176" s="112">
        <f t="shared" ca="1" si="254"/>
        <v>0</v>
      </c>
      <c r="BI176" s="112">
        <f t="shared" ca="1" si="254"/>
        <v>0</v>
      </c>
      <c r="BJ176" s="112">
        <f t="shared" ref="BJ176:BL176" ca="1" si="255">BJ173+BJ174-BJ175</f>
        <v>0</v>
      </c>
      <c r="BK176" s="112">
        <f t="shared" ca="1" si="255"/>
        <v>0</v>
      </c>
      <c r="BL176" s="112">
        <f t="shared" ca="1" si="255"/>
        <v>0</v>
      </c>
    </row>
    <row r="177" spans="1:64" x14ac:dyDescent="0.3">
      <c r="A177" s="111"/>
      <c r="B177" s="6"/>
      <c r="C177" s="13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</row>
    <row r="178" spans="1:64" x14ac:dyDescent="0.3">
      <c r="A178" s="3"/>
      <c r="B178" s="125" t="s">
        <v>204</v>
      </c>
      <c r="C178" s="13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</row>
    <row r="179" spans="1:64" x14ac:dyDescent="0.3">
      <c r="A179" s="3"/>
      <c r="B179" s="6" t="s">
        <v>203</v>
      </c>
      <c r="C179" s="13" t="s">
        <v>22</v>
      </c>
      <c r="E179" s="107">
        <f t="shared" ref="E179:AJ179" si="256">D183</f>
        <v>0</v>
      </c>
      <c r="F179" s="107">
        <f t="shared" si="256"/>
        <v>0</v>
      </c>
      <c r="G179" s="107">
        <f t="shared" si="256"/>
        <v>0</v>
      </c>
      <c r="H179" s="107">
        <f t="shared" si="256"/>
        <v>0</v>
      </c>
      <c r="I179" s="107">
        <f t="shared" si="256"/>
        <v>0</v>
      </c>
      <c r="J179" s="107">
        <f t="shared" si="256"/>
        <v>0</v>
      </c>
      <c r="K179" s="107">
        <f t="shared" ca="1" si="256"/>
        <v>178.71538848561701</v>
      </c>
      <c r="L179" s="107">
        <f t="shared" ca="1" si="256"/>
        <v>178.71538848561701</v>
      </c>
      <c r="M179" s="107">
        <f t="shared" ca="1" si="256"/>
        <v>178.71538848561701</v>
      </c>
      <c r="N179" s="107">
        <f t="shared" ca="1" si="256"/>
        <v>178.71538848561701</v>
      </c>
      <c r="O179" s="107">
        <f t="shared" ca="1" si="256"/>
        <v>178.71538848561701</v>
      </c>
      <c r="P179" s="107">
        <f t="shared" ca="1" si="256"/>
        <v>178.71538848561701</v>
      </c>
      <c r="Q179" s="107">
        <f t="shared" ca="1" si="256"/>
        <v>178.71538848561701</v>
      </c>
      <c r="R179" s="107">
        <f t="shared" ca="1" si="256"/>
        <v>178.71538848561701</v>
      </c>
      <c r="S179" s="107">
        <f t="shared" ca="1" si="256"/>
        <v>178.71538848561701</v>
      </c>
      <c r="T179" s="107">
        <f t="shared" ca="1" si="256"/>
        <v>178.71538848561701</v>
      </c>
      <c r="U179" s="107">
        <f t="shared" ca="1" si="256"/>
        <v>178.71538848561701</v>
      </c>
      <c r="V179" s="107">
        <f t="shared" ca="1" si="256"/>
        <v>178.71538848561701</v>
      </c>
      <c r="W179" s="107">
        <f t="shared" ca="1" si="256"/>
        <v>178.71538848561701</v>
      </c>
      <c r="X179" s="107">
        <f t="shared" ca="1" si="256"/>
        <v>178.71538848561701</v>
      </c>
      <c r="Y179" s="107">
        <f t="shared" ca="1" si="256"/>
        <v>178.71538848561701</v>
      </c>
      <c r="Z179" s="107">
        <f t="shared" ca="1" si="256"/>
        <v>178.71538848561701</v>
      </c>
      <c r="AA179" s="107">
        <f t="shared" ca="1" si="256"/>
        <v>178.71538848561701</v>
      </c>
      <c r="AB179" s="107">
        <f t="shared" ca="1" si="256"/>
        <v>178.71538848561701</v>
      </c>
      <c r="AC179" s="107">
        <f t="shared" ca="1" si="256"/>
        <v>178.71538848561701</v>
      </c>
      <c r="AD179" s="107">
        <f t="shared" ca="1" si="256"/>
        <v>178.71538848561701</v>
      </c>
      <c r="AE179" s="107">
        <f t="shared" ca="1" si="256"/>
        <v>178.71538848561701</v>
      </c>
      <c r="AF179" s="107">
        <f t="shared" ca="1" si="256"/>
        <v>178.71538848561701</v>
      </c>
      <c r="AG179" s="107">
        <f t="shared" ca="1" si="256"/>
        <v>178.71538848561701</v>
      </c>
      <c r="AH179" s="107">
        <f t="shared" ca="1" si="256"/>
        <v>178.71538848561701</v>
      </c>
      <c r="AI179" s="107">
        <f t="shared" ca="1" si="256"/>
        <v>178.71538848561701</v>
      </c>
      <c r="AJ179" s="107">
        <f t="shared" ca="1" si="256"/>
        <v>178.71538848561701</v>
      </c>
      <c r="AK179" s="107">
        <f t="shared" ref="AK179:BI179" ca="1" si="257">AJ183</f>
        <v>178.71538848561701</v>
      </c>
      <c r="AL179" s="107">
        <f t="shared" ca="1" si="257"/>
        <v>178.71538848561701</v>
      </c>
      <c r="AM179" s="107">
        <f t="shared" ca="1" si="257"/>
        <v>178.71538848561701</v>
      </c>
      <c r="AN179" s="107">
        <f t="shared" ca="1" si="257"/>
        <v>178.71538848561701</v>
      </c>
      <c r="AO179" s="107">
        <f t="shared" ca="1" si="257"/>
        <v>178.71538848561701</v>
      </c>
      <c r="AP179" s="107">
        <f t="shared" ca="1" si="257"/>
        <v>178.71538848561701</v>
      </c>
      <c r="AQ179" s="107">
        <f t="shared" ca="1" si="257"/>
        <v>178.71538848561701</v>
      </c>
      <c r="AR179" s="107">
        <f t="shared" ca="1" si="257"/>
        <v>178.71538848561701</v>
      </c>
      <c r="AS179" s="107">
        <f t="shared" ca="1" si="257"/>
        <v>178.71538848561701</v>
      </c>
      <c r="AT179" s="107">
        <f t="shared" ca="1" si="257"/>
        <v>178.71538848561701</v>
      </c>
      <c r="AU179" s="107">
        <f t="shared" ca="1" si="257"/>
        <v>178.71538848561701</v>
      </c>
      <c r="AV179" s="107">
        <f t="shared" ca="1" si="257"/>
        <v>178.71538848561701</v>
      </c>
      <c r="AW179" s="107">
        <f t="shared" ca="1" si="257"/>
        <v>178.71538848561701</v>
      </c>
      <c r="AX179" s="107">
        <f t="shared" ca="1" si="257"/>
        <v>178.71538848561701</v>
      </c>
      <c r="AY179" s="107">
        <f t="shared" ca="1" si="257"/>
        <v>178.71538848561701</v>
      </c>
      <c r="AZ179" s="107">
        <f t="shared" ca="1" si="257"/>
        <v>178.71538848561701</v>
      </c>
      <c r="BA179" s="107">
        <f t="shared" ca="1" si="257"/>
        <v>178.71538848561701</v>
      </c>
      <c r="BB179" s="107">
        <f t="shared" ca="1" si="257"/>
        <v>178.71538848561701</v>
      </c>
      <c r="BC179" s="107">
        <f t="shared" ca="1" si="257"/>
        <v>178.71538848561701</v>
      </c>
      <c r="BD179" s="107">
        <f t="shared" ca="1" si="257"/>
        <v>178.71538848561701</v>
      </c>
      <c r="BE179" s="107">
        <f t="shared" ca="1" si="257"/>
        <v>178.71538848561701</v>
      </c>
      <c r="BF179" s="107">
        <f t="shared" ca="1" si="257"/>
        <v>178.71538848561701</v>
      </c>
      <c r="BG179" s="107">
        <f t="shared" ca="1" si="257"/>
        <v>178.71538848561701</v>
      </c>
      <c r="BH179" s="107">
        <f t="shared" ca="1" si="257"/>
        <v>178.71538848561701</v>
      </c>
      <c r="BI179" s="107">
        <f t="shared" ca="1" si="257"/>
        <v>178.71538848561701</v>
      </c>
      <c r="BJ179" s="107">
        <f t="shared" ref="BJ179" ca="1" si="258">BI183</f>
        <v>178.71538848561701</v>
      </c>
      <c r="BK179" s="107">
        <f t="shared" ref="BK179" ca="1" si="259">BJ183</f>
        <v>178.71538848561701</v>
      </c>
      <c r="BL179" s="107">
        <f t="shared" ref="BL179" ca="1" si="260">BK183</f>
        <v>178.71538848561701</v>
      </c>
    </row>
    <row r="180" spans="1:64" x14ac:dyDescent="0.3">
      <c r="A180" s="3"/>
      <c r="B180" s="6" t="s">
        <v>202</v>
      </c>
      <c r="C180" s="13" t="s">
        <v>22</v>
      </c>
      <c r="D180" s="457">
        <f ca="1">SUM(E180:BL180)</f>
        <v>178.71538848561701</v>
      </c>
      <c r="E180" s="107">
        <f t="shared" ref="E180:AJ180" si="261">E175</f>
        <v>0</v>
      </c>
      <c r="F180" s="107">
        <f t="shared" si="261"/>
        <v>0</v>
      </c>
      <c r="G180" s="107">
        <f t="shared" si="261"/>
        <v>0</v>
      </c>
      <c r="H180" s="107">
        <f t="shared" si="261"/>
        <v>0</v>
      </c>
      <c r="I180" s="107">
        <f t="shared" si="261"/>
        <v>0</v>
      </c>
      <c r="J180" s="107">
        <f t="shared" ca="1" si="261"/>
        <v>178.71538848561701</v>
      </c>
      <c r="K180" s="107">
        <f t="shared" si="261"/>
        <v>0</v>
      </c>
      <c r="L180" s="107">
        <f t="shared" si="261"/>
        <v>0</v>
      </c>
      <c r="M180" s="107">
        <f t="shared" si="261"/>
        <v>0</v>
      </c>
      <c r="N180" s="107">
        <f t="shared" si="261"/>
        <v>0</v>
      </c>
      <c r="O180" s="107">
        <f t="shared" si="261"/>
        <v>0</v>
      </c>
      <c r="P180" s="107">
        <f t="shared" si="261"/>
        <v>0</v>
      </c>
      <c r="Q180" s="107">
        <f t="shared" si="261"/>
        <v>0</v>
      </c>
      <c r="R180" s="107">
        <f t="shared" si="261"/>
        <v>0</v>
      </c>
      <c r="S180" s="107">
        <f t="shared" si="261"/>
        <v>0</v>
      </c>
      <c r="T180" s="107">
        <f t="shared" si="261"/>
        <v>0</v>
      </c>
      <c r="U180" s="107">
        <f t="shared" si="261"/>
        <v>0</v>
      </c>
      <c r="V180" s="107">
        <f t="shared" si="261"/>
        <v>0</v>
      </c>
      <c r="W180" s="107">
        <f t="shared" si="261"/>
        <v>0</v>
      </c>
      <c r="X180" s="107">
        <f t="shared" si="261"/>
        <v>0</v>
      </c>
      <c r="Y180" s="107">
        <f t="shared" si="261"/>
        <v>0</v>
      </c>
      <c r="Z180" s="107">
        <f t="shared" si="261"/>
        <v>0</v>
      </c>
      <c r="AA180" s="107">
        <f t="shared" si="261"/>
        <v>0</v>
      </c>
      <c r="AB180" s="107">
        <f t="shared" si="261"/>
        <v>0</v>
      </c>
      <c r="AC180" s="107">
        <f t="shared" si="261"/>
        <v>0</v>
      </c>
      <c r="AD180" s="107">
        <f t="shared" si="261"/>
        <v>0</v>
      </c>
      <c r="AE180" s="107">
        <f t="shared" si="261"/>
        <v>0</v>
      </c>
      <c r="AF180" s="107">
        <f t="shared" si="261"/>
        <v>0</v>
      </c>
      <c r="AG180" s="107">
        <f t="shared" si="261"/>
        <v>0</v>
      </c>
      <c r="AH180" s="107">
        <f t="shared" si="261"/>
        <v>0</v>
      </c>
      <c r="AI180" s="107">
        <f t="shared" si="261"/>
        <v>0</v>
      </c>
      <c r="AJ180" s="107">
        <f t="shared" si="261"/>
        <v>0</v>
      </c>
      <c r="AK180" s="107">
        <f t="shared" ref="AK180:BI180" si="262">AK175</f>
        <v>0</v>
      </c>
      <c r="AL180" s="107">
        <f t="shared" si="262"/>
        <v>0</v>
      </c>
      <c r="AM180" s="107">
        <f t="shared" si="262"/>
        <v>0</v>
      </c>
      <c r="AN180" s="107">
        <f t="shared" si="262"/>
        <v>0</v>
      </c>
      <c r="AO180" s="107">
        <f t="shared" si="262"/>
        <v>0</v>
      </c>
      <c r="AP180" s="107">
        <f t="shared" si="262"/>
        <v>0</v>
      </c>
      <c r="AQ180" s="107">
        <f t="shared" si="262"/>
        <v>0</v>
      </c>
      <c r="AR180" s="107">
        <f t="shared" si="262"/>
        <v>0</v>
      </c>
      <c r="AS180" s="107">
        <f t="shared" si="262"/>
        <v>0</v>
      </c>
      <c r="AT180" s="107">
        <f t="shared" si="262"/>
        <v>0</v>
      </c>
      <c r="AU180" s="107">
        <f t="shared" si="262"/>
        <v>0</v>
      </c>
      <c r="AV180" s="107">
        <f t="shared" si="262"/>
        <v>0</v>
      </c>
      <c r="AW180" s="107">
        <f t="shared" si="262"/>
        <v>0</v>
      </c>
      <c r="AX180" s="107">
        <f t="shared" si="262"/>
        <v>0</v>
      </c>
      <c r="AY180" s="107">
        <f t="shared" si="262"/>
        <v>0</v>
      </c>
      <c r="AZ180" s="107">
        <f t="shared" si="262"/>
        <v>0</v>
      </c>
      <c r="BA180" s="107">
        <f t="shared" si="262"/>
        <v>0</v>
      </c>
      <c r="BB180" s="107">
        <f t="shared" si="262"/>
        <v>0</v>
      </c>
      <c r="BC180" s="107">
        <f t="shared" si="262"/>
        <v>0</v>
      </c>
      <c r="BD180" s="107">
        <f t="shared" si="262"/>
        <v>0</v>
      </c>
      <c r="BE180" s="107">
        <f t="shared" si="262"/>
        <v>0</v>
      </c>
      <c r="BF180" s="107">
        <f t="shared" si="262"/>
        <v>0</v>
      </c>
      <c r="BG180" s="107">
        <f t="shared" si="262"/>
        <v>0</v>
      </c>
      <c r="BH180" s="107">
        <f t="shared" si="262"/>
        <v>0</v>
      </c>
      <c r="BI180" s="107">
        <f t="shared" si="262"/>
        <v>0</v>
      </c>
      <c r="BJ180" s="107">
        <f t="shared" ref="BJ180:BL180" si="263">BJ175</f>
        <v>0</v>
      </c>
      <c r="BK180" s="107">
        <f t="shared" si="263"/>
        <v>0</v>
      </c>
      <c r="BL180" s="107">
        <f t="shared" si="263"/>
        <v>0</v>
      </c>
    </row>
    <row r="181" spans="1:64" x14ac:dyDescent="0.3">
      <c r="A181" s="111"/>
      <c r="B181" s="6" t="s">
        <v>10</v>
      </c>
      <c r="C181" s="13" t="s">
        <v>22</v>
      </c>
      <c r="D181" s="457">
        <f ca="1">SUM(E181:BL181)</f>
        <v>160.84384963705531</v>
      </c>
      <c r="E181" s="110">
        <f>IF(E$5,MIN(E184-D182,IF(E$6&lt;=24,Inputs!$D$110/2,Inputs!$E$110/2)*(E179+E180)*E$9),0)</f>
        <v>0</v>
      </c>
      <c r="F181" s="110">
        <f>IF(F$5,MIN(F184-E182,IF(F$6&lt;=24,Inputs!$D$110/2,Inputs!$E$110/2)*(F179+F180)*F$9),0)</f>
        <v>0</v>
      </c>
      <c r="G181" s="110">
        <f>IF(G$5,MIN(G184-F182,IF(G$6&lt;=24,Inputs!$D$110/2,Inputs!$E$110/2)*(G179+G180)*G$9),0)</f>
        <v>0</v>
      </c>
      <c r="H181" s="110">
        <f>IF(H$5,MIN(H184-G182,IF(H$6&lt;=24,Inputs!$D$110/2,Inputs!$E$110/2)*(H179+H180)*H$9),0)</f>
        <v>0</v>
      </c>
      <c r="I181" s="110">
        <f>IF(I$5,MIN(I184-H182,IF(I$6&lt;=24,Inputs!$D$110/2,Inputs!$E$110/2)*(I179+I180)*I$9),0)</f>
        <v>0</v>
      </c>
      <c r="J181" s="110">
        <f ca="1">IF(J$5,MIN(J184-I182,IF(J$6&lt;=24,Inputs!$D$110/2,Inputs!$E$110/2)*(J179+J180)*J$9),0)</f>
        <v>5.9571796161872337</v>
      </c>
      <c r="K181" s="110">
        <f ca="1">IF(K$5,MIN(K184-J182,IF(K$6&lt;=24,Inputs!$D$110/2,Inputs!$E$110/2)*(K179+K180)*K$9),0)</f>
        <v>5.9571796161872337</v>
      </c>
      <c r="L181" s="110">
        <f ca="1">IF(L$5,MIN(L184-K182,IF(L$6&lt;=24,Inputs!$D$110/2,Inputs!$E$110/2)*(L179+L180)*L$9),0)</f>
        <v>5.9571796161872337</v>
      </c>
      <c r="M181" s="110">
        <f ca="1">IF(M$5,MIN(M184-L182,IF(M$6&lt;=24,Inputs!$D$110/2,Inputs!$E$110/2)*(M179+M180)*M$9),0)</f>
        <v>5.9571796161872337</v>
      </c>
      <c r="N181" s="110">
        <f ca="1">IF(N$5,MIN(N184-M182,IF(N$6&lt;=24,Inputs!$D$110/2,Inputs!$E$110/2)*(N179+N180)*N$9),0)</f>
        <v>5.9571796161872337</v>
      </c>
      <c r="O181" s="110">
        <f ca="1">IF(O$5,MIN(O184-N182,IF(O$6&lt;=24,Inputs!$D$110/2,Inputs!$E$110/2)*(O179+O180)*O$9),0)</f>
        <v>5.9571796161872337</v>
      </c>
      <c r="P181" s="110">
        <f ca="1">IF(P$5,MIN(P184-O182,IF(P$6&lt;=24,Inputs!$D$110/2,Inputs!$E$110/2)*(P179+P180)*P$9),0)</f>
        <v>5.9571796161872337</v>
      </c>
      <c r="Q181" s="110">
        <f ca="1">IF(Q$5,MIN(Q184-P182,IF(Q$6&lt;=24,Inputs!$D$110/2,Inputs!$E$110/2)*(Q179+Q180)*Q$9),0)</f>
        <v>5.9571796161872337</v>
      </c>
      <c r="R181" s="110">
        <f ca="1">IF(R$5,MIN(R184-Q182,IF(R$6&lt;=24,Inputs!$D$110/2,Inputs!$E$110/2)*(R179+R180)*R$9),0)</f>
        <v>5.9571796161872337</v>
      </c>
      <c r="S181" s="110">
        <f ca="1">IF(S$5,MIN(S184-R182,IF(S$6&lt;=24,Inputs!$D$110/2,Inputs!$E$110/2)*(S179+S180)*S$9),0)</f>
        <v>5.9571796161872337</v>
      </c>
      <c r="T181" s="110">
        <f ca="1">IF(T$5,MIN(T184-S182,IF(T$6&lt;=24,Inputs!$D$110/2,Inputs!$E$110/2)*(T179+T180)*T$9),0)</f>
        <v>5.9571796161872337</v>
      </c>
      <c r="U181" s="110">
        <f ca="1">IF(U$5,MIN(U184-T182,IF(U$6&lt;=24,Inputs!$D$110/2,Inputs!$E$110/2)*(U179+U180)*U$9),0)</f>
        <v>5.9571796161872337</v>
      </c>
      <c r="V181" s="110">
        <f ca="1">IF(V$5,MIN(V184-U182,IF(V$6&lt;=24,Inputs!$D$110/2,Inputs!$E$110/2)*(V179+V180)*V$9),0)</f>
        <v>5.9571796161872337</v>
      </c>
      <c r="W181" s="110">
        <f ca="1">IF(W$5,MIN(W184-V182,IF(W$6&lt;=24,Inputs!$D$110/2,Inputs!$E$110/2)*(W179+W180)*W$9),0)</f>
        <v>5.9571796161872337</v>
      </c>
      <c r="X181" s="110">
        <f ca="1">IF(X$5,MIN(X184-W182,IF(X$6&lt;=24,Inputs!$D$110/2,Inputs!$E$110/2)*(X179+X180)*X$9),0)</f>
        <v>5.9571796161872337</v>
      </c>
      <c r="Y181" s="110">
        <f ca="1">IF(Y$5,MIN(Y184-X182,IF(Y$6&lt;=24,Inputs!$D$110/2,Inputs!$E$110/2)*(Y179+Y180)*Y$9),0)</f>
        <v>5.9571796161872337</v>
      </c>
      <c r="Z181" s="110">
        <f ca="1">IF(Z$5,MIN(Z184-Y182,IF(Z$6&lt;=24,Inputs!$D$110/2,Inputs!$E$110/2)*(Z179+Z180)*Z$9),0)</f>
        <v>5.9571796161872337</v>
      </c>
      <c r="AA181" s="110">
        <f ca="1">IF(AA$5,MIN(AA184-Z182,IF(AA$6&lt;=24,Inputs!$D$110/2,Inputs!$E$110/2)*(AA179+AA180)*AA$9),0)</f>
        <v>5.9571796161872337</v>
      </c>
      <c r="AB181" s="110">
        <f ca="1">IF(AB$5,MIN(AB184-AA182,IF(AB$6&lt;=24,Inputs!$D$110/2,Inputs!$E$110/2)*(AB179+AB180)*AB$9),0)</f>
        <v>5.9571796161872337</v>
      </c>
      <c r="AC181" s="110">
        <f ca="1">IF(AC$5,MIN(AC184-AB182,IF(AC$6&lt;=24,Inputs!$D$110/2,Inputs!$E$110/2)*(AC179+AC180)*AC$9),0)</f>
        <v>5.9571796161872337</v>
      </c>
      <c r="AD181" s="110">
        <f ca="1">IF(AD$5,MIN(AD184-AC182,IF(AD$6&lt;=24,Inputs!$D$110/2,Inputs!$E$110/2)*(AD179+AD180)*AD$9),0)</f>
        <v>5.9571796161872337</v>
      </c>
      <c r="AE181" s="110">
        <f ca="1">IF(AE$5,MIN(AE184-AD182,IF(AE$6&lt;=24,Inputs!$D$110/2,Inputs!$E$110/2)*(AE179+AE180)*AE$9),0)</f>
        <v>5.9571796161872337</v>
      </c>
      <c r="AF181" s="110">
        <f ca="1">IF(AF$5,MIN(AF184-AE182,IF(AF$6&lt;=24,Inputs!$D$110/2,Inputs!$E$110/2)*(AF179+AF180)*AF$9),0)</f>
        <v>5.9571796161872337</v>
      </c>
      <c r="AG181" s="110">
        <f ca="1">IF(AG$5,MIN(AG184-AF182,IF(AG$6&lt;=24,Inputs!$D$110/2,Inputs!$E$110/2)*(AG179+AG180)*AG$9),0)</f>
        <v>5.9571796161872337</v>
      </c>
      <c r="AH181" s="110">
        <f ca="1">IF(AH$5,MIN(AH184-AG182,IF(AH$6&lt;=24,Inputs!$D$110/2,Inputs!$E$110/2)*(AH179+AH180)*AH$9),0)</f>
        <v>5.9571796161872337</v>
      </c>
      <c r="AI181" s="110">
        <f ca="1">IF(AI$5,MIN(AI184-AH182,IF(AI$6&lt;=24,Inputs!$D$110/2,Inputs!$E$110/2)*(AI179+AI180)*AI$9),0)</f>
        <v>5.9571796161872337</v>
      </c>
      <c r="AJ181" s="110">
        <f ca="1">IF(AJ$5,MIN(AJ184-AI182,IF(AJ$6&lt;=24,Inputs!$D$110/2,Inputs!$E$110/2)*(AJ179+AJ180)*AJ$9),0)</f>
        <v>5.9571796161872328</v>
      </c>
      <c r="AK181" s="110">
        <f ca="1">IF(AK$5,MIN(AK184-AJ182,IF(AK$6&lt;=24,Inputs!$D$110/2,Inputs!$E$110/2)*(AK179+AK180)*AK$9),0)</f>
        <v>0</v>
      </c>
      <c r="AL181" s="110">
        <f ca="1">IF(AL$5,MIN(AL184-AK182,IF(AL$6&lt;=24,Inputs!$D$110/2,Inputs!$E$110/2)*(AL179+AL180)*AL$9),0)</f>
        <v>0</v>
      </c>
      <c r="AM181" s="110">
        <f ca="1">IF(AM$5,MIN(AM184-AL182,IF(AM$6&lt;=24,Inputs!$D$110/2,Inputs!$E$110/2)*(AM179+AM180)*AM$9),0)</f>
        <v>0</v>
      </c>
      <c r="AN181" s="110">
        <f ca="1">IF(AN$5,MIN(AN184-AM182,IF(AN$6&lt;=24,Inputs!$D$110/2,Inputs!$E$110/2)*(AN179+AN180)*AN$9),0)</f>
        <v>0</v>
      </c>
      <c r="AO181" s="110">
        <f ca="1">IF(AO$5,MIN(AO184-AN182,IF(AO$6&lt;=24,Inputs!$D$110/2,Inputs!$E$110/2)*(AO179+AO180)*AO$9),0)</f>
        <v>0</v>
      </c>
      <c r="AP181" s="110">
        <f ca="1">IF(AP$5,MIN(AP184-AO182,IF(AP$6&lt;=24,Inputs!$D$110/2,Inputs!$E$110/2)*(AP179+AP180)*AP$9),0)</f>
        <v>0</v>
      </c>
      <c r="AQ181" s="110">
        <f ca="1">IF(AQ$5,MIN(AQ184-AP182,IF(AQ$6&lt;=24,Inputs!$D$110/2,Inputs!$E$110/2)*(AQ179+AQ180)*AQ$9),0)</f>
        <v>0</v>
      </c>
      <c r="AR181" s="110">
        <f ca="1">IF(AR$5,MIN(AR184-AQ182,IF(AR$6&lt;=24,Inputs!$D$110/2,Inputs!$E$110/2)*(AR179+AR180)*AR$9),0)</f>
        <v>0</v>
      </c>
      <c r="AS181" s="110">
        <f ca="1">IF(AS$5,MIN(AS184-AR182,IF(AS$6&lt;=24,Inputs!$D$110/2,Inputs!$E$110/2)*(AS179+AS180)*AS$9),0)</f>
        <v>0</v>
      </c>
      <c r="AT181" s="110">
        <f ca="1">IF(AT$5,MIN(AT184-AS182,IF(AT$6&lt;=24,Inputs!$D$110/2,Inputs!$E$110/2)*(AT179+AT180)*AT$9),0)</f>
        <v>0</v>
      </c>
      <c r="AU181" s="110">
        <f ca="1">IF(AU$5,MIN(AU184-AT182,IF(AU$6&lt;=24,Inputs!$D$110/2,Inputs!$E$110/2)*(AU179+AU180)*AU$9),0)</f>
        <v>0</v>
      </c>
      <c r="AV181" s="110">
        <f ca="1">IF(AV$5,MIN(AV184-AU182,IF(AV$6&lt;=24,Inputs!$D$110/2,Inputs!$E$110/2)*(AV179+AV180)*AV$9),0)</f>
        <v>0</v>
      </c>
      <c r="AW181" s="110">
        <f ca="1">IF(AW$5,MIN(AW184-AV182,IF(AW$6&lt;=24,Inputs!$D$110/2,Inputs!$E$110/2)*(AW179+AW180)*AW$9),0)</f>
        <v>0</v>
      </c>
      <c r="AX181" s="110">
        <f ca="1">IF(AX$5,MIN(AX184-AW182,IF(AX$6&lt;=24,Inputs!$D$110/2,Inputs!$E$110/2)*(AX179+AX180)*AX$9),0)</f>
        <v>0</v>
      </c>
      <c r="AY181" s="110">
        <f ca="1">IF(AY$5,MIN(AY184-AX182,IF(AY$6&lt;=24,Inputs!$D$110/2,Inputs!$E$110/2)*(AY179+AY180)*AY$9),0)</f>
        <v>0</v>
      </c>
      <c r="AZ181" s="110">
        <f ca="1">IF(AZ$5,MIN(AZ184-AY182,IF(AZ$6&lt;=24,Inputs!$D$110/2,Inputs!$E$110/2)*(AZ179+AZ180)*AZ$9),0)</f>
        <v>0</v>
      </c>
      <c r="BA181" s="110">
        <f ca="1">IF(BA$5,MIN(BA184-AZ182,IF(BA$6&lt;=24,Inputs!$D$110/2,Inputs!$E$110/2)*(BA179+BA180)*BA$9),0)</f>
        <v>0</v>
      </c>
      <c r="BB181" s="110">
        <f ca="1">IF(BB$5,MIN(BB184-BA182,IF(BB$6&lt;=24,Inputs!$D$110/2,Inputs!$E$110/2)*(BB179+BB180)*BB$9),0)</f>
        <v>0</v>
      </c>
      <c r="BC181" s="110">
        <f ca="1">IF(BC$5,MIN(BC184-BB182,IF(BC$6&lt;=24,Inputs!$D$110/2,Inputs!$E$110/2)*(BC179+BC180)*BC$9),0)</f>
        <v>0</v>
      </c>
      <c r="BD181" s="110">
        <f ca="1">IF(BD$5,MIN(BD184-BC182,IF(BD$6&lt;=24,Inputs!$D$110/2,Inputs!$E$110/2)*(BD179+BD180)*BD$9),0)</f>
        <v>0</v>
      </c>
      <c r="BE181" s="110">
        <f ca="1">IF(BE$5,MIN(BE184-BD182,IF(BE$6&lt;=24,Inputs!$D$110/2,Inputs!$E$110/2)*(BE179+BE180)*BE$9),0)</f>
        <v>0</v>
      </c>
      <c r="BF181" s="110">
        <f ca="1">IF(BF$5,MIN(BF184-BE182,IF(BF$6&lt;=24,Inputs!$D$110/2,Inputs!$E$110/2)*(BF179+BF180)*BF$9),0)</f>
        <v>0</v>
      </c>
      <c r="BG181" s="110">
        <f ca="1">IF(BG$5,MIN(BG184-BF182,IF(BG$6&lt;=24,Inputs!$D$110/2,Inputs!$E$110/2)*(BG179+BG180)*BG$9),0)</f>
        <v>0</v>
      </c>
      <c r="BH181" s="110">
        <f>IF(BH$5,MIN(BH184-BG182,IF(BH$6&lt;=24,Inputs!$D$110/2,Inputs!$E$110/2)*(BH179+BH180)*BH$9),0)</f>
        <v>0</v>
      </c>
      <c r="BI181" s="110">
        <f>IF(BI$5,MIN(BI184-BH182,IF(BI$6&lt;=24,Inputs!$D$110/2,Inputs!$E$110/2)*(BI179+BI180)*BI$9),0)</f>
        <v>0</v>
      </c>
      <c r="BJ181" s="110">
        <f>IF(BJ$5,MIN(BJ184-BI182,IF(BJ$6&lt;=24,Inputs!$D$110/2,Inputs!$E$110/2)*(BJ179+BJ180)*BJ$9),0)</f>
        <v>0</v>
      </c>
      <c r="BK181" s="110">
        <f>IF(BK$5,MIN(BK184-BJ182,IF(BK$6&lt;=24,Inputs!$D$110/2,Inputs!$E$110/2)*(BK179+BK180)*BK$9),0)</f>
        <v>0</v>
      </c>
      <c r="BL181" s="110">
        <f>IF(BL$5,MIN(BL184-BK182,IF(BL$6&lt;=24,Inputs!$D$110/2,Inputs!$E$110/2)*(BL179+BL180)*BL$9),0)</f>
        <v>0</v>
      </c>
    </row>
    <row r="182" spans="1:64" x14ac:dyDescent="0.3">
      <c r="A182" s="111"/>
      <c r="B182" s="6" t="s">
        <v>201</v>
      </c>
      <c r="C182" s="13" t="s">
        <v>22</v>
      </c>
      <c r="E182" s="110">
        <f t="shared" ref="E182:AJ182" si="264">D182+E181</f>
        <v>0</v>
      </c>
      <c r="F182" s="110">
        <f t="shared" si="264"/>
        <v>0</v>
      </c>
      <c r="G182" s="110">
        <f t="shared" si="264"/>
        <v>0</v>
      </c>
      <c r="H182" s="110">
        <f t="shared" si="264"/>
        <v>0</v>
      </c>
      <c r="I182" s="110">
        <f t="shared" si="264"/>
        <v>0</v>
      </c>
      <c r="J182" s="110">
        <f t="shared" ca="1" si="264"/>
        <v>5.9571796161872337</v>
      </c>
      <c r="K182" s="110">
        <f t="shared" ca="1" si="264"/>
        <v>11.914359232374467</v>
      </c>
      <c r="L182" s="110">
        <f t="shared" ca="1" si="264"/>
        <v>17.871538848561702</v>
      </c>
      <c r="M182" s="110">
        <f t="shared" ca="1" si="264"/>
        <v>23.828718464748935</v>
      </c>
      <c r="N182" s="110">
        <f t="shared" ca="1" si="264"/>
        <v>29.785898080936168</v>
      </c>
      <c r="O182" s="110">
        <f t="shared" ca="1" si="264"/>
        <v>35.743077697123404</v>
      </c>
      <c r="P182" s="110">
        <f t="shared" ca="1" si="264"/>
        <v>41.700257313310637</v>
      </c>
      <c r="Q182" s="110">
        <f t="shared" ca="1" si="264"/>
        <v>47.657436929497869</v>
      </c>
      <c r="R182" s="110">
        <f t="shared" ca="1" si="264"/>
        <v>53.614616545685102</v>
      </c>
      <c r="S182" s="110">
        <f t="shared" ca="1" si="264"/>
        <v>59.571796161872335</v>
      </c>
      <c r="T182" s="110">
        <f t="shared" ca="1" si="264"/>
        <v>65.528975778059575</v>
      </c>
      <c r="U182" s="110">
        <f t="shared" ca="1" si="264"/>
        <v>71.486155394246808</v>
      </c>
      <c r="V182" s="110">
        <f t="shared" ca="1" si="264"/>
        <v>77.443335010434041</v>
      </c>
      <c r="W182" s="110">
        <f t="shared" ca="1" si="264"/>
        <v>83.400514626621273</v>
      </c>
      <c r="X182" s="110">
        <f t="shared" ca="1" si="264"/>
        <v>89.357694242808506</v>
      </c>
      <c r="Y182" s="110">
        <f t="shared" ca="1" si="264"/>
        <v>95.314873858995739</v>
      </c>
      <c r="Z182" s="110">
        <f t="shared" ca="1" si="264"/>
        <v>101.27205347518297</v>
      </c>
      <c r="AA182" s="110">
        <f t="shared" ca="1" si="264"/>
        <v>107.2292330913702</v>
      </c>
      <c r="AB182" s="110">
        <f t="shared" ca="1" si="264"/>
        <v>113.18641270755744</v>
      </c>
      <c r="AC182" s="110">
        <f t="shared" ca="1" si="264"/>
        <v>119.14359232374467</v>
      </c>
      <c r="AD182" s="110">
        <f t="shared" ca="1" si="264"/>
        <v>125.1007719399319</v>
      </c>
      <c r="AE182" s="110">
        <f t="shared" ca="1" si="264"/>
        <v>131.05795155611915</v>
      </c>
      <c r="AF182" s="110">
        <f t="shared" ca="1" si="264"/>
        <v>137.01513117230638</v>
      </c>
      <c r="AG182" s="110">
        <f t="shared" ca="1" si="264"/>
        <v>142.97231078849362</v>
      </c>
      <c r="AH182" s="110">
        <f t="shared" ca="1" si="264"/>
        <v>148.92949040468085</v>
      </c>
      <c r="AI182" s="110">
        <f t="shared" ca="1" si="264"/>
        <v>154.88667002086808</v>
      </c>
      <c r="AJ182" s="110">
        <f t="shared" ca="1" si="264"/>
        <v>160.84384963705531</v>
      </c>
      <c r="AK182" s="110">
        <f t="shared" ref="AK182:BI182" ca="1" si="265">AJ182+AK181</f>
        <v>160.84384963705531</v>
      </c>
      <c r="AL182" s="110">
        <f t="shared" ca="1" si="265"/>
        <v>160.84384963705531</v>
      </c>
      <c r="AM182" s="110">
        <f t="shared" ca="1" si="265"/>
        <v>160.84384963705531</v>
      </c>
      <c r="AN182" s="110">
        <f t="shared" ca="1" si="265"/>
        <v>160.84384963705531</v>
      </c>
      <c r="AO182" s="110">
        <f t="shared" ca="1" si="265"/>
        <v>160.84384963705531</v>
      </c>
      <c r="AP182" s="110">
        <f t="shared" ca="1" si="265"/>
        <v>160.84384963705531</v>
      </c>
      <c r="AQ182" s="110">
        <f t="shared" ca="1" si="265"/>
        <v>160.84384963705531</v>
      </c>
      <c r="AR182" s="110">
        <f t="shared" ca="1" si="265"/>
        <v>160.84384963705531</v>
      </c>
      <c r="AS182" s="110">
        <f t="shared" ca="1" si="265"/>
        <v>160.84384963705531</v>
      </c>
      <c r="AT182" s="110">
        <f t="shared" ca="1" si="265"/>
        <v>160.84384963705531</v>
      </c>
      <c r="AU182" s="110">
        <f t="shared" ca="1" si="265"/>
        <v>160.84384963705531</v>
      </c>
      <c r="AV182" s="110">
        <f t="shared" ca="1" si="265"/>
        <v>160.84384963705531</v>
      </c>
      <c r="AW182" s="110">
        <f t="shared" ca="1" si="265"/>
        <v>160.84384963705531</v>
      </c>
      <c r="AX182" s="110">
        <f t="shared" ca="1" si="265"/>
        <v>160.84384963705531</v>
      </c>
      <c r="AY182" s="110">
        <f t="shared" ca="1" si="265"/>
        <v>160.84384963705531</v>
      </c>
      <c r="AZ182" s="110">
        <f t="shared" ca="1" si="265"/>
        <v>160.84384963705531</v>
      </c>
      <c r="BA182" s="110">
        <f t="shared" ca="1" si="265"/>
        <v>160.84384963705531</v>
      </c>
      <c r="BB182" s="110">
        <f t="shared" ca="1" si="265"/>
        <v>160.84384963705531</v>
      </c>
      <c r="BC182" s="110">
        <f t="shared" ca="1" si="265"/>
        <v>160.84384963705531</v>
      </c>
      <c r="BD182" s="110">
        <f t="shared" ca="1" si="265"/>
        <v>160.84384963705531</v>
      </c>
      <c r="BE182" s="110">
        <f t="shared" ca="1" si="265"/>
        <v>160.84384963705531</v>
      </c>
      <c r="BF182" s="110">
        <f t="shared" ca="1" si="265"/>
        <v>160.84384963705531</v>
      </c>
      <c r="BG182" s="110">
        <f t="shared" ca="1" si="265"/>
        <v>160.84384963705531</v>
      </c>
      <c r="BH182" s="110">
        <f t="shared" ca="1" si="265"/>
        <v>160.84384963705531</v>
      </c>
      <c r="BI182" s="110">
        <f t="shared" ca="1" si="265"/>
        <v>160.84384963705531</v>
      </c>
      <c r="BJ182" s="110">
        <f t="shared" ref="BJ182" ca="1" si="266">BI182+BJ181</f>
        <v>160.84384963705531</v>
      </c>
      <c r="BK182" s="110">
        <f t="shared" ref="BK182" ca="1" si="267">BJ182+BK181</f>
        <v>160.84384963705531</v>
      </c>
      <c r="BL182" s="110">
        <f t="shared" ref="BL182" ca="1" si="268">BK182+BL181</f>
        <v>160.84384963705531</v>
      </c>
    </row>
    <row r="183" spans="1:64" x14ac:dyDescent="0.3">
      <c r="A183" s="3"/>
      <c r="B183" s="6" t="s">
        <v>200</v>
      </c>
      <c r="C183" s="13" t="s">
        <v>22</v>
      </c>
      <c r="E183" s="107">
        <f t="shared" ref="E183:AJ183" si="269">E179+E180</f>
        <v>0</v>
      </c>
      <c r="F183" s="107">
        <f t="shared" si="269"/>
        <v>0</v>
      </c>
      <c r="G183" s="107">
        <f t="shared" si="269"/>
        <v>0</v>
      </c>
      <c r="H183" s="107">
        <f t="shared" si="269"/>
        <v>0</v>
      </c>
      <c r="I183" s="107">
        <f t="shared" si="269"/>
        <v>0</v>
      </c>
      <c r="J183" s="107">
        <f t="shared" ca="1" si="269"/>
        <v>178.71538848561701</v>
      </c>
      <c r="K183" s="107">
        <f t="shared" ca="1" si="269"/>
        <v>178.71538848561701</v>
      </c>
      <c r="L183" s="107">
        <f t="shared" ca="1" si="269"/>
        <v>178.71538848561701</v>
      </c>
      <c r="M183" s="107">
        <f t="shared" ca="1" si="269"/>
        <v>178.71538848561701</v>
      </c>
      <c r="N183" s="107">
        <f t="shared" ca="1" si="269"/>
        <v>178.71538848561701</v>
      </c>
      <c r="O183" s="107">
        <f t="shared" ca="1" si="269"/>
        <v>178.71538848561701</v>
      </c>
      <c r="P183" s="107">
        <f t="shared" ca="1" si="269"/>
        <v>178.71538848561701</v>
      </c>
      <c r="Q183" s="107">
        <f t="shared" ca="1" si="269"/>
        <v>178.71538848561701</v>
      </c>
      <c r="R183" s="107">
        <f t="shared" ca="1" si="269"/>
        <v>178.71538848561701</v>
      </c>
      <c r="S183" s="107">
        <f t="shared" ca="1" si="269"/>
        <v>178.71538848561701</v>
      </c>
      <c r="T183" s="107">
        <f t="shared" ca="1" si="269"/>
        <v>178.71538848561701</v>
      </c>
      <c r="U183" s="107">
        <f t="shared" ca="1" si="269"/>
        <v>178.71538848561701</v>
      </c>
      <c r="V183" s="107">
        <f t="shared" ca="1" si="269"/>
        <v>178.71538848561701</v>
      </c>
      <c r="W183" s="107">
        <f t="shared" ca="1" si="269"/>
        <v>178.71538848561701</v>
      </c>
      <c r="X183" s="107">
        <f t="shared" ca="1" si="269"/>
        <v>178.71538848561701</v>
      </c>
      <c r="Y183" s="107">
        <f t="shared" ca="1" si="269"/>
        <v>178.71538848561701</v>
      </c>
      <c r="Z183" s="107">
        <f t="shared" ca="1" si="269"/>
        <v>178.71538848561701</v>
      </c>
      <c r="AA183" s="107">
        <f t="shared" ca="1" si="269"/>
        <v>178.71538848561701</v>
      </c>
      <c r="AB183" s="107">
        <f t="shared" ca="1" si="269"/>
        <v>178.71538848561701</v>
      </c>
      <c r="AC183" s="107">
        <f t="shared" ca="1" si="269"/>
        <v>178.71538848561701</v>
      </c>
      <c r="AD183" s="107">
        <f t="shared" ca="1" si="269"/>
        <v>178.71538848561701</v>
      </c>
      <c r="AE183" s="107">
        <f t="shared" ca="1" si="269"/>
        <v>178.71538848561701</v>
      </c>
      <c r="AF183" s="107">
        <f t="shared" ca="1" si="269"/>
        <v>178.71538848561701</v>
      </c>
      <c r="AG183" s="107">
        <f t="shared" ca="1" si="269"/>
        <v>178.71538848561701</v>
      </c>
      <c r="AH183" s="107">
        <f t="shared" ca="1" si="269"/>
        <v>178.71538848561701</v>
      </c>
      <c r="AI183" s="107">
        <f t="shared" ca="1" si="269"/>
        <v>178.71538848561701</v>
      </c>
      <c r="AJ183" s="107">
        <f t="shared" ca="1" si="269"/>
        <v>178.71538848561701</v>
      </c>
      <c r="AK183" s="107">
        <f t="shared" ref="AK183:BI183" ca="1" si="270">AK179+AK180</f>
        <v>178.71538848561701</v>
      </c>
      <c r="AL183" s="107">
        <f t="shared" ca="1" si="270"/>
        <v>178.71538848561701</v>
      </c>
      <c r="AM183" s="107">
        <f t="shared" ca="1" si="270"/>
        <v>178.71538848561701</v>
      </c>
      <c r="AN183" s="107">
        <f t="shared" ca="1" si="270"/>
        <v>178.71538848561701</v>
      </c>
      <c r="AO183" s="107">
        <f t="shared" ca="1" si="270"/>
        <v>178.71538848561701</v>
      </c>
      <c r="AP183" s="107">
        <f t="shared" ca="1" si="270"/>
        <v>178.71538848561701</v>
      </c>
      <c r="AQ183" s="107">
        <f t="shared" ca="1" si="270"/>
        <v>178.71538848561701</v>
      </c>
      <c r="AR183" s="107">
        <f t="shared" ca="1" si="270"/>
        <v>178.71538848561701</v>
      </c>
      <c r="AS183" s="107">
        <f t="shared" ca="1" si="270"/>
        <v>178.71538848561701</v>
      </c>
      <c r="AT183" s="107">
        <f t="shared" ca="1" si="270"/>
        <v>178.71538848561701</v>
      </c>
      <c r="AU183" s="107">
        <f t="shared" ca="1" si="270"/>
        <v>178.71538848561701</v>
      </c>
      <c r="AV183" s="107">
        <f t="shared" ca="1" si="270"/>
        <v>178.71538848561701</v>
      </c>
      <c r="AW183" s="107">
        <f t="shared" ca="1" si="270"/>
        <v>178.71538848561701</v>
      </c>
      <c r="AX183" s="107">
        <f t="shared" ca="1" si="270"/>
        <v>178.71538848561701</v>
      </c>
      <c r="AY183" s="107">
        <f t="shared" ca="1" si="270"/>
        <v>178.71538848561701</v>
      </c>
      <c r="AZ183" s="107">
        <f t="shared" ca="1" si="270"/>
        <v>178.71538848561701</v>
      </c>
      <c r="BA183" s="107">
        <f t="shared" ca="1" si="270"/>
        <v>178.71538848561701</v>
      </c>
      <c r="BB183" s="107">
        <f t="shared" ca="1" si="270"/>
        <v>178.71538848561701</v>
      </c>
      <c r="BC183" s="107">
        <f t="shared" ca="1" si="270"/>
        <v>178.71538848561701</v>
      </c>
      <c r="BD183" s="107">
        <f t="shared" ca="1" si="270"/>
        <v>178.71538848561701</v>
      </c>
      <c r="BE183" s="107">
        <f t="shared" ca="1" si="270"/>
        <v>178.71538848561701</v>
      </c>
      <c r="BF183" s="107">
        <f t="shared" ca="1" si="270"/>
        <v>178.71538848561701</v>
      </c>
      <c r="BG183" s="107">
        <f t="shared" ca="1" si="270"/>
        <v>178.71538848561701</v>
      </c>
      <c r="BH183" s="107">
        <f t="shared" ca="1" si="270"/>
        <v>178.71538848561701</v>
      </c>
      <c r="BI183" s="107">
        <f t="shared" ca="1" si="270"/>
        <v>178.71538848561701</v>
      </c>
      <c r="BJ183" s="107">
        <f t="shared" ref="BJ183:BL183" ca="1" si="271">BJ179+BJ180</f>
        <v>178.71538848561701</v>
      </c>
      <c r="BK183" s="107">
        <f t="shared" ca="1" si="271"/>
        <v>178.71538848561701</v>
      </c>
      <c r="BL183" s="107">
        <f t="shared" ca="1" si="271"/>
        <v>178.71538848561701</v>
      </c>
    </row>
    <row r="184" spans="1:64" x14ac:dyDescent="0.3">
      <c r="A184" s="111"/>
      <c r="B184" s="6" t="s">
        <v>199</v>
      </c>
      <c r="C184" s="13" t="s">
        <v>22</v>
      </c>
      <c r="E184" s="110">
        <f>E183*Inputs!$F$110</f>
        <v>0</v>
      </c>
      <c r="F184" s="110">
        <f>F183*Inputs!$F$110</f>
        <v>0</v>
      </c>
      <c r="G184" s="110">
        <f>G183*Inputs!$F$110</f>
        <v>0</v>
      </c>
      <c r="H184" s="110">
        <f>H183*Inputs!$F$110</f>
        <v>0</v>
      </c>
      <c r="I184" s="110">
        <f>I183*Inputs!$F$110</f>
        <v>0</v>
      </c>
      <c r="J184" s="110">
        <f ca="1">J183*Inputs!$F$110</f>
        <v>160.84384963705531</v>
      </c>
      <c r="K184" s="110">
        <f ca="1">K183*Inputs!$F$110</f>
        <v>160.84384963705531</v>
      </c>
      <c r="L184" s="110">
        <f ca="1">L183*Inputs!$F$110</f>
        <v>160.84384963705531</v>
      </c>
      <c r="M184" s="110">
        <f ca="1">M183*Inputs!$F$110</f>
        <v>160.84384963705531</v>
      </c>
      <c r="N184" s="110">
        <f ca="1">N183*Inputs!$F$110</f>
        <v>160.84384963705531</v>
      </c>
      <c r="O184" s="110">
        <f ca="1">O183*Inputs!$F$110</f>
        <v>160.84384963705531</v>
      </c>
      <c r="P184" s="110">
        <f ca="1">P183*Inputs!$F$110</f>
        <v>160.84384963705531</v>
      </c>
      <c r="Q184" s="110">
        <f ca="1">Q183*Inputs!$F$110</f>
        <v>160.84384963705531</v>
      </c>
      <c r="R184" s="110">
        <f ca="1">R183*Inputs!$F$110</f>
        <v>160.84384963705531</v>
      </c>
      <c r="S184" s="110">
        <f ca="1">S183*Inputs!$F$110</f>
        <v>160.84384963705531</v>
      </c>
      <c r="T184" s="110">
        <f ca="1">T183*Inputs!$F$110</f>
        <v>160.84384963705531</v>
      </c>
      <c r="U184" s="110">
        <f ca="1">U183*Inputs!$F$110</f>
        <v>160.84384963705531</v>
      </c>
      <c r="V184" s="110">
        <f ca="1">V183*Inputs!$F$110</f>
        <v>160.84384963705531</v>
      </c>
      <c r="W184" s="110">
        <f ca="1">W183*Inputs!$F$110</f>
        <v>160.84384963705531</v>
      </c>
      <c r="X184" s="110">
        <f ca="1">X183*Inputs!$F$110</f>
        <v>160.84384963705531</v>
      </c>
      <c r="Y184" s="110">
        <f ca="1">Y183*Inputs!$F$110</f>
        <v>160.84384963705531</v>
      </c>
      <c r="Z184" s="110">
        <f ca="1">Z183*Inputs!$F$110</f>
        <v>160.84384963705531</v>
      </c>
      <c r="AA184" s="110">
        <f ca="1">AA183*Inputs!$F$110</f>
        <v>160.84384963705531</v>
      </c>
      <c r="AB184" s="110">
        <f ca="1">AB183*Inputs!$F$110</f>
        <v>160.84384963705531</v>
      </c>
      <c r="AC184" s="110">
        <f ca="1">AC183*Inputs!$F$110</f>
        <v>160.84384963705531</v>
      </c>
      <c r="AD184" s="110">
        <f ca="1">AD183*Inputs!$F$110</f>
        <v>160.84384963705531</v>
      </c>
      <c r="AE184" s="110">
        <f ca="1">AE183*Inputs!$F$110</f>
        <v>160.84384963705531</v>
      </c>
      <c r="AF184" s="110">
        <f ca="1">AF183*Inputs!$F$110</f>
        <v>160.84384963705531</v>
      </c>
      <c r="AG184" s="110">
        <f ca="1">AG183*Inputs!$F$110</f>
        <v>160.84384963705531</v>
      </c>
      <c r="AH184" s="110">
        <f ca="1">AH183*Inputs!$F$110</f>
        <v>160.84384963705531</v>
      </c>
      <c r="AI184" s="110">
        <f ca="1">AI183*Inputs!$F$110</f>
        <v>160.84384963705531</v>
      </c>
      <c r="AJ184" s="110">
        <f ca="1">AJ183*Inputs!$F$110</f>
        <v>160.84384963705531</v>
      </c>
      <c r="AK184" s="110">
        <f ca="1">AK183*Inputs!$F$110</f>
        <v>160.84384963705531</v>
      </c>
      <c r="AL184" s="110">
        <f ca="1">AL183*Inputs!$F$110</f>
        <v>160.84384963705531</v>
      </c>
      <c r="AM184" s="110">
        <f ca="1">AM183*Inputs!$F$110</f>
        <v>160.84384963705531</v>
      </c>
      <c r="AN184" s="110">
        <f ca="1">AN183*Inputs!$F$110</f>
        <v>160.84384963705531</v>
      </c>
      <c r="AO184" s="110">
        <f ca="1">AO183*Inputs!$F$110</f>
        <v>160.84384963705531</v>
      </c>
      <c r="AP184" s="110">
        <f ca="1">AP183*Inputs!$F$110</f>
        <v>160.84384963705531</v>
      </c>
      <c r="AQ184" s="110">
        <f ca="1">AQ183*Inputs!$F$110</f>
        <v>160.84384963705531</v>
      </c>
      <c r="AR184" s="110">
        <f ca="1">AR183*Inputs!$F$110</f>
        <v>160.84384963705531</v>
      </c>
      <c r="AS184" s="110">
        <f ca="1">AS183*Inputs!$F$110</f>
        <v>160.84384963705531</v>
      </c>
      <c r="AT184" s="110">
        <f ca="1">AT183*Inputs!$F$110</f>
        <v>160.84384963705531</v>
      </c>
      <c r="AU184" s="110">
        <f ca="1">AU183*Inputs!$F$110</f>
        <v>160.84384963705531</v>
      </c>
      <c r="AV184" s="110">
        <f ca="1">AV183*Inputs!$F$110</f>
        <v>160.84384963705531</v>
      </c>
      <c r="AW184" s="110">
        <f ca="1">AW183*Inputs!$F$110</f>
        <v>160.84384963705531</v>
      </c>
      <c r="AX184" s="110">
        <f ca="1">AX183*Inputs!$F$110</f>
        <v>160.84384963705531</v>
      </c>
      <c r="AY184" s="110">
        <f ca="1">AY183*Inputs!$F$110</f>
        <v>160.84384963705531</v>
      </c>
      <c r="AZ184" s="110">
        <f ca="1">AZ183*Inputs!$F$110</f>
        <v>160.84384963705531</v>
      </c>
      <c r="BA184" s="110">
        <f ca="1">BA183*Inputs!$F$110</f>
        <v>160.84384963705531</v>
      </c>
      <c r="BB184" s="110">
        <f ca="1">BB183*Inputs!$F$110</f>
        <v>160.84384963705531</v>
      </c>
      <c r="BC184" s="110">
        <f ca="1">BC183*Inputs!$F$110</f>
        <v>160.84384963705531</v>
      </c>
      <c r="BD184" s="110">
        <f ca="1">BD183*Inputs!$F$110</f>
        <v>160.84384963705531</v>
      </c>
      <c r="BE184" s="110">
        <f ca="1">BE183*Inputs!$F$110</f>
        <v>160.84384963705531</v>
      </c>
      <c r="BF184" s="110">
        <f ca="1">BF183*Inputs!$F$110</f>
        <v>160.84384963705531</v>
      </c>
      <c r="BG184" s="110">
        <f ca="1">BG183*Inputs!$F$110</f>
        <v>160.84384963705531</v>
      </c>
      <c r="BH184" s="110">
        <f ca="1">BH183*Inputs!$F$110</f>
        <v>160.84384963705531</v>
      </c>
      <c r="BI184" s="110">
        <f ca="1">BI183*Inputs!$F$110</f>
        <v>160.84384963705531</v>
      </c>
      <c r="BJ184" s="110">
        <f ca="1">BJ183*Inputs!$F$110</f>
        <v>160.84384963705531</v>
      </c>
      <c r="BK184" s="110">
        <f ca="1">BK183*Inputs!$F$110</f>
        <v>160.84384963705531</v>
      </c>
      <c r="BL184" s="110">
        <f ca="1">BL183*Inputs!$F$110</f>
        <v>160.84384963705531</v>
      </c>
    </row>
    <row r="185" spans="1:64" x14ac:dyDescent="0.3">
      <c r="A185" s="111"/>
      <c r="B185" s="6"/>
      <c r="C185" s="18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</row>
    <row r="186" spans="1:64" x14ac:dyDescent="0.3">
      <c r="A186" s="111"/>
      <c r="B186" s="6" t="s">
        <v>198</v>
      </c>
      <c r="C186" s="13" t="s">
        <v>22</v>
      </c>
      <c r="E186" s="110">
        <f t="shared" ref="E186:AJ186" si="272">D189</f>
        <v>0</v>
      </c>
      <c r="F186" s="110">
        <f t="shared" si="272"/>
        <v>0</v>
      </c>
      <c r="G186" s="110">
        <f t="shared" si="272"/>
        <v>0</v>
      </c>
      <c r="H186" s="110">
        <f t="shared" si="272"/>
        <v>0</v>
      </c>
      <c r="I186" s="110">
        <f t="shared" si="272"/>
        <v>0</v>
      </c>
      <c r="J186" s="110">
        <f t="shared" si="272"/>
        <v>0</v>
      </c>
      <c r="K186" s="110">
        <f t="shared" ca="1" si="272"/>
        <v>172.75820886942978</v>
      </c>
      <c r="L186" s="110">
        <f t="shared" ca="1" si="272"/>
        <v>166.80102925324255</v>
      </c>
      <c r="M186" s="110">
        <f t="shared" ca="1" si="272"/>
        <v>160.84384963705531</v>
      </c>
      <c r="N186" s="110">
        <f t="shared" ca="1" si="272"/>
        <v>154.88667002086808</v>
      </c>
      <c r="O186" s="110">
        <f t="shared" ca="1" si="272"/>
        <v>148.92949040468085</v>
      </c>
      <c r="P186" s="110">
        <f t="shared" ca="1" si="272"/>
        <v>142.97231078849362</v>
      </c>
      <c r="Q186" s="110">
        <f t="shared" ca="1" si="272"/>
        <v>137.01513117230638</v>
      </c>
      <c r="R186" s="110">
        <f t="shared" ca="1" si="272"/>
        <v>131.05795155611915</v>
      </c>
      <c r="S186" s="110">
        <f t="shared" ca="1" si="272"/>
        <v>125.10077193993192</v>
      </c>
      <c r="T186" s="110">
        <f t="shared" ca="1" si="272"/>
        <v>119.14359232374468</v>
      </c>
      <c r="U186" s="110">
        <f t="shared" ca="1" si="272"/>
        <v>113.18641270755745</v>
      </c>
      <c r="V186" s="110">
        <f t="shared" ca="1" si="272"/>
        <v>107.22923309137022</v>
      </c>
      <c r="W186" s="110">
        <f t="shared" ca="1" si="272"/>
        <v>101.27205347518299</v>
      </c>
      <c r="X186" s="110">
        <f t="shared" ca="1" si="272"/>
        <v>95.314873858995753</v>
      </c>
      <c r="Y186" s="110">
        <f t="shared" ca="1" si="272"/>
        <v>89.35769424280852</v>
      </c>
      <c r="Z186" s="110">
        <f t="shared" ca="1" si="272"/>
        <v>83.400514626621288</v>
      </c>
      <c r="AA186" s="110">
        <f t="shared" ca="1" si="272"/>
        <v>77.443335010434055</v>
      </c>
      <c r="AB186" s="110">
        <f t="shared" ca="1" si="272"/>
        <v>71.486155394246822</v>
      </c>
      <c r="AC186" s="110">
        <f t="shared" ca="1" si="272"/>
        <v>65.528975778059589</v>
      </c>
      <c r="AD186" s="110">
        <f t="shared" ca="1" si="272"/>
        <v>59.571796161872356</v>
      </c>
      <c r="AE186" s="110">
        <f t="shared" ca="1" si="272"/>
        <v>53.614616545685124</v>
      </c>
      <c r="AF186" s="110">
        <f t="shared" ca="1" si="272"/>
        <v>47.657436929497891</v>
      </c>
      <c r="AG186" s="110">
        <f t="shared" ca="1" si="272"/>
        <v>41.700257313310658</v>
      </c>
      <c r="AH186" s="110">
        <f t="shared" ca="1" si="272"/>
        <v>35.743077697123425</v>
      </c>
      <c r="AI186" s="110">
        <f t="shared" ca="1" si="272"/>
        <v>29.785898080936192</v>
      </c>
      <c r="AJ186" s="110">
        <f t="shared" ca="1" si="272"/>
        <v>23.82871846474896</v>
      </c>
      <c r="AK186" s="110">
        <f t="shared" ref="AK186:BI186" ca="1" si="273">AJ189</f>
        <v>17.871538848561727</v>
      </c>
      <c r="AL186" s="110">
        <f t="shared" ca="1" si="273"/>
        <v>17.871538848561727</v>
      </c>
      <c r="AM186" s="110">
        <f t="shared" ca="1" si="273"/>
        <v>17.871538848561727</v>
      </c>
      <c r="AN186" s="110">
        <f t="shared" ca="1" si="273"/>
        <v>17.871538848561727</v>
      </c>
      <c r="AO186" s="110">
        <f t="shared" ca="1" si="273"/>
        <v>17.871538848561727</v>
      </c>
      <c r="AP186" s="110">
        <f t="shared" ca="1" si="273"/>
        <v>17.871538848561727</v>
      </c>
      <c r="AQ186" s="110">
        <f t="shared" ca="1" si="273"/>
        <v>17.871538848561727</v>
      </c>
      <c r="AR186" s="110">
        <f t="shared" ca="1" si="273"/>
        <v>17.871538848561727</v>
      </c>
      <c r="AS186" s="110">
        <f t="shared" ca="1" si="273"/>
        <v>17.871538848561727</v>
      </c>
      <c r="AT186" s="110">
        <f t="shared" ca="1" si="273"/>
        <v>17.871538848561727</v>
      </c>
      <c r="AU186" s="110">
        <f t="shared" ca="1" si="273"/>
        <v>17.871538848561727</v>
      </c>
      <c r="AV186" s="110">
        <f t="shared" ca="1" si="273"/>
        <v>17.871538848561727</v>
      </c>
      <c r="AW186" s="110">
        <f t="shared" ca="1" si="273"/>
        <v>17.871538848561727</v>
      </c>
      <c r="AX186" s="110">
        <f t="shared" ca="1" si="273"/>
        <v>17.871538848561727</v>
      </c>
      <c r="AY186" s="110">
        <f t="shared" ca="1" si="273"/>
        <v>17.871538848561727</v>
      </c>
      <c r="AZ186" s="110">
        <f t="shared" ca="1" si="273"/>
        <v>17.871538848561727</v>
      </c>
      <c r="BA186" s="110">
        <f t="shared" ca="1" si="273"/>
        <v>17.871538848561727</v>
      </c>
      <c r="BB186" s="110">
        <f t="shared" ca="1" si="273"/>
        <v>17.871538848561727</v>
      </c>
      <c r="BC186" s="110">
        <f t="shared" ca="1" si="273"/>
        <v>17.871538848561727</v>
      </c>
      <c r="BD186" s="110">
        <f t="shared" ca="1" si="273"/>
        <v>17.871538848561727</v>
      </c>
      <c r="BE186" s="110">
        <f t="shared" ca="1" si="273"/>
        <v>17.871538848561727</v>
      </c>
      <c r="BF186" s="110">
        <f t="shared" ca="1" si="273"/>
        <v>17.871538848561727</v>
      </c>
      <c r="BG186" s="110">
        <f t="shared" ca="1" si="273"/>
        <v>17.871538848561727</v>
      </c>
      <c r="BH186" s="110">
        <f t="shared" ca="1" si="273"/>
        <v>17.871538848561727</v>
      </c>
      <c r="BI186" s="110">
        <f t="shared" ca="1" si="273"/>
        <v>17.871538848561727</v>
      </c>
      <c r="BJ186" s="110">
        <f t="shared" ref="BJ186" ca="1" si="274">BI189</f>
        <v>17.871538848561727</v>
      </c>
      <c r="BK186" s="110">
        <f t="shared" ref="BK186" ca="1" si="275">BJ189</f>
        <v>17.871538848561727</v>
      </c>
      <c r="BL186" s="110">
        <f t="shared" ref="BL186" ca="1" si="276">BK189</f>
        <v>17.871538848561727</v>
      </c>
    </row>
    <row r="187" spans="1:64" x14ac:dyDescent="0.3">
      <c r="A187" s="111"/>
      <c r="B187" s="6" t="s">
        <v>197</v>
      </c>
      <c r="C187" s="13" t="s">
        <v>22</v>
      </c>
      <c r="D187" s="457">
        <f ca="1">SUM(E187:BL187)</f>
        <v>178.71538848561701</v>
      </c>
      <c r="E187" s="110">
        <f t="shared" ref="E187:AJ187" si="277">E180</f>
        <v>0</v>
      </c>
      <c r="F187" s="110">
        <f t="shared" si="277"/>
        <v>0</v>
      </c>
      <c r="G187" s="110">
        <f t="shared" si="277"/>
        <v>0</v>
      </c>
      <c r="H187" s="110">
        <f t="shared" si="277"/>
        <v>0</v>
      </c>
      <c r="I187" s="110">
        <f t="shared" si="277"/>
        <v>0</v>
      </c>
      <c r="J187" s="110">
        <f t="shared" ca="1" si="277"/>
        <v>178.71538848561701</v>
      </c>
      <c r="K187" s="110">
        <f t="shared" si="277"/>
        <v>0</v>
      </c>
      <c r="L187" s="110">
        <f t="shared" si="277"/>
        <v>0</v>
      </c>
      <c r="M187" s="110">
        <f t="shared" si="277"/>
        <v>0</v>
      </c>
      <c r="N187" s="110">
        <f t="shared" si="277"/>
        <v>0</v>
      </c>
      <c r="O187" s="110">
        <f t="shared" si="277"/>
        <v>0</v>
      </c>
      <c r="P187" s="110">
        <f t="shared" si="277"/>
        <v>0</v>
      </c>
      <c r="Q187" s="110">
        <f t="shared" si="277"/>
        <v>0</v>
      </c>
      <c r="R187" s="110">
        <f t="shared" si="277"/>
        <v>0</v>
      </c>
      <c r="S187" s="110">
        <f t="shared" si="277"/>
        <v>0</v>
      </c>
      <c r="T187" s="110">
        <f t="shared" si="277"/>
        <v>0</v>
      </c>
      <c r="U187" s="110">
        <f t="shared" si="277"/>
        <v>0</v>
      </c>
      <c r="V187" s="110">
        <f t="shared" si="277"/>
        <v>0</v>
      </c>
      <c r="W187" s="110">
        <f t="shared" si="277"/>
        <v>0</v>
      </c>
      <c r="X187" s="110">
        <f t="shared" si="277"/>
        <v>0</v>
      </c>
      <c r="Y187" s="110">
        <f t="shared" si="277"/>
        <v>0</v>
      </c>
      <c r="Z187" s="110">
        <f t="shared" si="277"/>
        <v>0</v>
      </c>
      <c r="AA187" s="110">
        <f t="shared" si="277"/>
        <v>0</v>
      </c>
      <c r="AB187" s="110">
        <f t="shared" si="277"/>
        <v>0</v>
      </c>
      <c r="AC187" s="110">
        <f t="shared" si="277"/>
        <v>0</v>
      </c>
      <c r="AD187" s="110">
        <f t="shared" si="277"/>
        <v>0</v>
      </c>
      <c r="AE187" s="110">
        <f t="shared" si="277"/>
        <v>0</v>
      </c>
      <c r="AF187" s="110">
        <f t="shared" si="277"/>
        <v>0</v>
      </c>
      <c r="AG187" s="110">
        <f t="shared" si="277"/>
        <v>0</v>
      </c>
      <c r="AH187" s="110">
        <f t="shared" si="277"/>
        <v>0</v>
      </c>
      <c r="AI187" s="110">
        <f t="shared" si="277"/>
        <v>0</v>
      </c>
      <c r="AJ187" s="110">
        <f t="shared" si="277"/>
        <v>0</v>
      </c>
      <c r="AK187" s="110">
        <f t="shared" ref="AK187:BI187" si="278">AK180</f>
        <v>0</v>
      </c>
      <c r="AL187" s="110">
        <f t="shared" si="278"/>
        <v>0</v>
      </c>
      <c r="AM187" s="110">
        <f t="shared" si="278"/>
        <v>0</v>
      </c>
      <c r="AN187" s="110">
        <f t="shared" si="278"/>
        <v>0</v>
      </c>
      <c r="AO187" s="110">
        <f t="shared" si="278"/>
        <v>0</v>
      </c>
      <c r="AP187" s="110">
        <f t="shared" si="278"/>
        <v>0</v>
      </c>
      <c r="AQ187" s="110">
        <f t="shared" si="278"/>
        <v>0</v>
      </c>
      <c r="AR187" s="110">
        <f t="shared" si="278"/>
        <v>0</v>
      </c>
      <c r="AS187" s="110">
        <f t="shared" si="278"/>
        <v>0</v>
      </c>
      <c r="AT187" s="110">
        <f t="shared" si="278"/>
        <v>0</v>
      </c>
      <c r="AU187" s="110">
        <f t="shared" si="278"/>
        <v>0</v>
      </c>
      <c r="AV187" s="110">
        <f t="shared" si="278"/>
        <v>0</v>
      </c>
      <c r="AW187" s="110">
        <f t="shared" si="278"/>
        <v>0</v>
      </c>
      <c r="AX187" s="110">
        <f t="shared" si="278"/>
        <v>0</v>
      </c>
      <c r="AY187" s="110">
        <f t="shared" si="278"/>
        <v>0</v>
      </c>
      <c r="AZ187" s="110">
        <f t="shared" si="278"/>
        <v>0</v>
      </c>
      <c r="BA187" s="110">
        <f t="shared" si="278"/>
        <v>0</v>
      </c>
      <c r="BB187" s="110">
        <f t="shared" si="278"/>
        <v>0</v>
      </c>
      <c r="BC187" s="110">
        <f t="shared" si="278"/>
        <v>0</v>
      </c>
      <c r="BD187" s="110">
        <f t="shared" si="278"/>
        <v>0</v>
      </c>
      <c r="BE187" s="110">
        <f t="shared" si="278"/>
        <v>0</v>
      </c>
      <c r="BF187" s="110">
        <f t="shared" si="278"/>
        <v>0</v>
      </c>
      <c r="BG187" s="110">
        <f t="shared" si="278"/>
        <v>0</v>
      </c>
      <c r="BH187" s="110">
        <f t="shared" si="278"/>
        <v>0</v>
      </c>
      <c r="BI187" s="110">
        <f t="shared" si="278"/>
        <v>0</v>
      </c>
      <c r="BJ187" s="110">
        <f t="shared" ref="BJ187:BL187" si="279">BJ180</f>
        <v>0</v>
      </c>
      <c r="BK187" s="110">
        <f t="shared" si="279"/>
        <v>0</v>
      </c>
      <c r="BL187" s="110">
        <f t="shared" si="279"/>
        <v>0</v>
      </c>
    </row>
    <row r="188" spans="1:64" x14ac:dyDescent="0.3">
      <c r="A188" s="111"/>
      <c r="B188" s="6" t="s">
        <v>10</v>
      </c>
      <c r="C188" s="13" t="s">
        <v>22</v>
      </c>
      <c r="D188" s="457">
        <f ca="1">SUM(E188:BL188)</f>
        <v>160.84384963705531</v>
      </c>
      <c r="E188" s="110">
        <f t="shared" ref="E188:AJ188" si="280">E181</f>
        <v>0</v>
      </c>
      <c r="F188" s="110">
        <f t="shared" si="280"/>
        <v>0</v>
      </c>
      <c r="G188" s="110">
        <f t="shared" si="280"/>
        <v>0</v>
      </c>
      <c r="H188" s="110">
        <f t="shared" si="280"/>
        <v>0</v>
      </c>
      <c r="I188" s="110">
        <f t="shared" si="280"/>
        <v>0</v>
      </c>
      <c r="J188" s="110">
        <f t="shared" ca="1" si="280"/>
        <v>5.9571796161872337</v>
      </c>
      <c r="K188" s="110">
        <f t="shared" ca="1" si="280"/>
        <v>5.9571796161872337</v>
      </c>
      <c r="L188" s="110">
        <f t="shared" ca="1" si="280"/>
        <v>5.9571796161872337</v>
      </c>
      <c r="M188" s="110">
        <f t="shared" ca="1" si="280"/>
        <v>5.9571796161872337</v>
      </c>
      <c r="N188" s="110">
        <f t="shared" ca="1" si="280"/>
        <v>5.9571796161872337</v>
      </c>
      <c r="O188" s="110">
        <f t="shared" ca="1" si="280"/>
        <v>5.9571796161872337</v>
      </c>
      <c r="P188" s="110">
        <f t="shared" ca="1" si="280"/>
        <v>5.9571796161872337</v>
      </c>
      <c r="Q188" s="110">
        <f t="shared" ca="1" si="280"/>
        <v>5.9571796161872337</v>
      </c>
      <c r="R188" s="110">
        <f t="shared" ca="1" si="280"/>
        <v>5.9571796161872337</v>
      </c>
      <c r="S188" s="110">
        <f t="shared" ca="1" si="280"/>
        <v>5.9571796161872337</v>
      </c>
      <c r="T188" s="110">
        <f t="shared" ca="1" si="280"/>
        <v>5.9571796161872337</v>
      </c>
      <c r="U188" s="110">
        <f t="shared" ca="1" si="280"/>
        <v>5.9571796161872337</v>
      </c>
      <c r="V188" s="110">
        <f t="shared" ca="1" si="280"/>
        <v>5.9571796161872337</v>
      </c>
      <c r="W188" s="110">
        <f t="shared" ca="1" si="280"/>
        <v>5.9571796161872337</v>
      </c>
      <c r="X188" s="110">
        <f t="shared" ca="1" si="280"/>
        <v>5.9571796161872337</v>
      </c>
      <c r="Y188" s="110">
        <f t="shared" ca="1" si="280"/>
        <v>5.9571796161872337</v>
      </c>
      <c r="Z188" s="110">
        <f t="shared" ca="1" si="280"/>
        <v>5.9571796161872337</v>
      </c>
      <c r="AA188" s="110">
        <f t="shared" ca="1" si="280"/>
        <v>5.9571796161872337</v>
      </c>
      <c r="AB188" s="110">
        <f t="shared" ca="1" si="280"/>
        <v>5.9571796161872337</v>
      </c>
      <c r="AC188" s="110">
        <f t="shared" ca="1" si="280"/>
        <v>5.9571796161872337</v>
      </c>
      <c r="AD188" s="110">
        <f t="shared" ca="1" si="280"/>
        <v>5.9571796161872337</v>
      </c>
      <c r="AE188" s="110">
        <f t="shared" ca="1" si="280"/>
        <v>5.9571796161872337</v>
      </c>
      <c r="AF188" s="110">
        <f t="shared" ca="1" si="280"/>
        <v>5.9571796161872337</v>
      </c>
      <c r="AG188" s="110">
        <f t="shared" ca="1" si="280"/>
        <v>5.9571796161872337</v>
      </c>
      <c r="AH188" s="110">
        <f t="shared" ca="1" si="280"/>
        <v>5.9571796161872337</v>
      </c>
      <c r="AI188" s="110">
        <f t="shared" ca="1" si="280"/>
        <v>5.9571796161872337</v>
      </c>
      <c r="AJ188" s="110">
        <f t="shared" ca="1" si="280"/>
        <v>5.9571796161872328</v>
      </c>
      <c r="AK188" s="110">
        <f t="shared" ref="AK188:BI188" ca="1" si="281">AK181</f>
        <v>0</v>
      </c>
      <c r="AL188" s="110">
        <f t="shared" ca="1" si="281"/>
        <v>0</v>
      </c>
      <c r="AM188" s="110">
        <f t="shared" ca="1" si="281"/>
        <v>0</v>
      </c>
      <c r="AN188" s="110">
        <f t="shared" ca="1" si="281"/>
        <v>0</v>
      </c>
      <c r="AO188" s="110">
        <f t="shared" ca="1" si="281"/>
        <v>0</v>
      </c>
      <c r="AP188" s="110">
        <f t="shared" ca="1" si="281"/>
        <v>0</v>
      </c>
      <c r="AQ188" s="110">
        <f t="shared" ca="1" si="281"/>
        <v>0</v>
      </c>
      <c r="AR188" s="110">
        <f t="shared" ca="1" si="281"/>
        <v>0</v>
      </c>
      <c r="AS188" s="110">
        <f t="shared" ca="1" si="281"/>
        <v>0</v>
      </c>
      <c r="AT188" s="110">
        <f t="shared" ca="1" si="281"/>
        <v>0</v>
      </c>
      <c r="AU188" s="110">
        <f t="shared" ca="1" si="281"/>
        <v>0</v>
      </c>
      <c r="AV188" s="110">
        <f t="shared" ca="1" si="281"/>
        <v>0</v>
      </c>
      <c r="AW188" s="110">
        <f t="shared" ca="1" si="281"/>
        <v>0</v>
      </c>
      <c r="AX188" s="110">
        <f t="shared" ca="1" si="281"/>
        <v>0</v>
      </c>
      <c r="AY188" s="110">
        <f t="shared" ca="1" si="281"/>
        <v>0</v>
      </c>
      <c r="AZ188" s="110">
        <f t="shared" ca="1" si="281"/>
        <v>0</v>
      </c>
      <c r="BA188" s="110">
        <f t="shared" ca="1" si="281"/>
        <v>0</v>
      </c>
      <c r="BB188" s="110">
        <f t="shared" ca="1" si="281"/>
        <v>0</v>
      </c>
      <c r="BC188" s="110">
        <f t="shared" ca="1" si="281"/>
        <v>0</v>
      </c>
      <c r="BD188" s="110">
        <f t="shared" ca="1" si="281"/>
        <v>0</v>
      </c>
      <c r="BE188" s="110">
        <f t="shared" ca="1" si="281"/>
        <v>0</v>
      </c>
      <c r="BF188" s="110">
        <f t="shared" ca="1" si="281"/>
        <v>0</v>
      </c>
      <c r="BG188" s="110">
        <f t="shared" ca="1" si="281"/>
        <v>0</v>
      </c>
      <c r="BH188" s="110">
        <f t="shared" si="281"/>
        <v>0</v>
      </c>
      <c r="BI188" s="110">
        <f t="shared" si="281"/>
        <v>0</v>
      </c>
      <c r="BJ188" s="110">
        <f t="shared" ref="BJ188:BL188" si="282">BJ181</f>
        <v>0</v>
      </c>
      <c r="BK188" s="110">
        <f t="shared" si="282"/>
        <v>0</v>
      </c>
      <c r="BL188" s="110">
        <f t="shared" si="282"/>
        <v>0</v>
      </c>
    </row>
    <row r="189" spans="1:64" x14ac:dyDescent="0.3">
      <c r="A189" s="111"/>
      <c r="B189" s="6" t="s">
        <v>196</v>
      </c>
      <c r="C189" s="13" t="s">
        <v>22</v>
      </c>
      <c r="E189" s="110">
        <f t="shared" ref="E189:AJ189" si="283">E186+E187-E188</f>
        <v>0</v>
      </c>
      <c r="F189" s="110">
        <f t="shared" si="283"/>
        <v>0</v>
      </c>
      <c r="G189" s="110">
        <f t="shared" si="283"/>
        <v>0</v>
      </c>
      <c r="H189" s="110">
        <f t="shared" si="283"/>
        <v>0</v>
      </c>
      <c r="I189" s="110">
        <f t="shared" si="283"/>
        <v>0</v>
      </c>
      <c r="J189" s="110">
        <f t="shared" ca="1" si="283"/>
        <v>172.75820886942978</v>
      </c>
      <c r="K189" s="110">
        <f t="shared" ca="1" si="283"/>
        <v>166.80102925324255</v>
      </c>
      <c r="L189" s="110">
        <f t="shared" ca="1" si="283"/>
        <v>160.84384963705531</v>
      </c>
      <c r="M189" s="110">
        <f t="shared" ca="1" si="283"/>
        <v>154.88667002086808</v>
      </c>
      <c r="N189" s="110">
        <f t="shared" ca="1" si="283"/>
        <v>148.92949040468085</v>
      </c>
      <c r="O189" s="110">
        <f t="shared" ca="1" si="283"/>
        <v>142.97231078849362</v>
      </c>
      <c r="P189" s="110">
        <f t="shared" ca="1" si="283"/>
        <v>137.01513117230638</v>
      </c>
      <c r="Q189" s="110">
        <f t="shared" ca="1" si="283"/>
        <v>131.05795155611915</v>
      </c>
      <c r="R189" s="110">
        <f t="shared" ca="1" si="283"/>
        <v>125.10077193993192</v>
      </c>
      <c r="S189" s="110">
        <f t="shared" ca="1" si="283"/>
        <v>119.14359232374468</v>
      </c>
      <c r="T189" s="110">
        <f t="shared" ca="1" si="283"/>
        <v>113.18641270755745</v>
      </c>
      <c r="U189" s="110">
        <f t="shared" ca="1" si="283"/>
        <v>107.22923309137022</v>
      </c>
      <c r="V189" s="110">
        <f t="shared" ca="1" si="283"/>
        <v>101.27205347518299</v>
      </c>
      <c r="W189" s="110">
        <f t="shared" ca="1" si="283"/>
        <v>95.314873858995753</v>
      </c>
      <c r="X189" s="110">
        <f t="shared" ca="1" si="283"/>
        <v>89.35769424280852</v>
      </c>
      <c r="Y189" s="110">
        <f t="shared" ca="1" si="283"/>
        <v>83.400514626621288</v>
      </c>
      <c r="Z189" s="110">
        <f t="shared" ca="1" si="283"/>
        <v>77.443335010434055</v>
      </c>
      <c r="AA189" s="110">
        <f t="shared" ca="1" si="283"/>
        <v>71.486155394246822</v>
      </c>
      <c r="AB189" s="110">
        <f t="shared" ca="1" si="283"/>
        <v>65.528975778059589</v>
      </c>
      <c r="AC189" s="110">
        <f t="shared" ca="1" si="283"/>
        <v>59.571796161872356</v>
      </c>
      <c r="AD189" s="110">
        <f t="shared" ca="1" si="283"/>
        <v>53.614616545685124</v>
      </c>
      <c r="AE189" s="110">
        <f t="shared" ca="1" si="283"/>
        <v>47.657436929497891</v>
      </c>
      <c r="AF189" s="110">
        <f t="shared" ca="1" si="283"/>
        <v>41.700257313310658</v>
      </c>
      <c r="AG189" s="110">
        <f t="shared" ca="1" si="283"/>
        <v>35.743077697123425</v>
      </c>
      <c r="AH189" s="110">
        <f t="shared" ca="1" si="283"/>
        <v>29.785898080936192</v>
      </c>
      <c r="AI189" s="110">
        <f t="shared" ca="1" si="283"/>
        <v>23.82871846474896</v>
      </c>
      <c r="AJ189" s="110">
        <f t="shared" ca="1" si="283"/>
        <v>17.871538848561727</v>
      </c>
      <c r="AK189" s="110">
        <f t="shared" ref="AK189:BI189" ca="1" si="284">AK186+AK187-AK188</f>
        <v>17.871538848561727</v>
      </c>
      <c r="AL189" s="110">
        <f t="shared" ca="1" si="284"/>
        <v>17.871538848561727</v>
      </c>
      <c r="AM189" s="110">
        <f t="shared" ca="1" si="284"/>
        <v>17.871538848561727</v>
      </c>
      <c r="AN189" s="110">
        <f t="shared" ca="1" si="284"/>
        <v>17.871538848561727</v>
      </c>
      <c r="AO189" s="110">
        <f t="shared" ca="1" si="284"/>
        <v>17.871538848561727</v>
      </c>
      <c r="AP189" s="110">
        <f t="shared" ca="1" si="284"/>
        <v>17.871538848561727</v>
      </c>
      <c r="AQ189" s="110">
        <f t="shared" ca="1" si="284"/>
        <v>17.871538848561727</v>
      </c>
      <c r="AR189" s="110">
        <f t="shared" ca="1" si="284"/>
        <v>17.871538848561727</v>
      </c>
      <c r="AS189" s="110">
        <f t="shared" ca="1" si="284"/>
        <v>17.871538848561727</v>
      </c>
      <c r="AT189" s="110">
        <f t="shared" ca="1" si="284"/>
        <v>17.871538848561727</v>
      </c>
      <c r="AU189" s="110">
        <f t="shared" ca="1" si="284"/>
        <v>17.871538848561727</v>
      </c>
      <c r="AV189" s="110">
        <f t="shared" ca="1" si="284"/>
        <v>17.871538848561727</v>
      </c>
      <c r="AW189" s="110">
        <f t="shared" ca="1" si="284"/>
        <v>17.871538848561727</v>
      </c>
      <c r="AX189" s="110">
        <f t="shared" ca="1" si="284"/>
        <v>17.871538848561727</v>
      </c>
      <c r="AY189" s="110">
        <f t="shared" ca="1" si="284"/>
        <v>17.871538848561727</v>
      </c>
      <c r="AZ189" s="110">
        <f t="shared" ca="1" si="284"/>
        <v>17.871538848561727</v>
      </c>
      <c r="BA189" s="110">
        <f t="shared" ca="1" si="284"/>
        <v>17.871538848561727</v>
      </c>
      <c r="BB189" s="110">
        <f t="shared" ca="1" si="284"/>
        <v>17.871538848561727</v>
      </c>
      <c r="BC189" s="110">
        <f t="shared" ca="1" si="284"/>
        <v>17.871538848561727</v>
      </c>
      <c r="BD189" s="110">
        <f t="shared" ca="1" si="284"/>
        <v>17.871538848561727</v>
      </c>
      <c r="BE189" s="110">
        <f t="shared" ca="1" si="284"/>
        <v>17.871538848561727</v>
      </c>
      <c r="BF189" s="110">
        <f t="shared" ca="1" si="284"/>
        <v>17.871538848561727</v>
      </c>
      <c r="BG189" s="110">
        <f t="shared" ca="1" si="284"/>
        <v>17.871538848561727</v>
      </c>
      <c r="BH189" s="110">
        <f t="shared" ca="1" si="284"/>
        <v>17.871538848561727</v>
      </c>
      <c r="BI189" s="110">
        <f t="shared" ca="1" si="284"/>
        <v>17.871538848561727</v>
      </c>
      <c r="BJ189" s="110">
        <f t="shared" ref="BJ189:BL189" ca="1" si="285">BJ186+BJ187-BJ188</f>
        <v>17.871538848561727</v>
      </c>
      <c r="BK189" s="110">
        <f t="shared" ca="1" si="285"/>
        <v>17.871538848561727</v>
      </c>
      <c r="BL189" s="110">
        <f t="shared" ca="1" si="285"/>
        <v>17.871538848561727</v>
      </c>
    </row>
    <row r="190" spans="1:64" x14ac:dyDescent="0.3">
      <c r="A190" s="111"/>
      <c r="B190" s="6"/>
      <c r="C190" s="18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</row>
    <row r="191" spans="1:64" x14ac:dyDescent="0.3">
      <c r="A191" s="6"/>
      <c r="B191" s="83" t="s">
        <v>141</v>
      </c>
      <c r="C191" s="13"/>
      <c r="D191" s="10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</row>
    <row r="192" spans="1:64" x14ac:dyDescent="0.3">
      <c r="A192" s="6"/>
      <c r="B192" s="6" t="s">
        <v>195</v>
      </c>
      <c r="C192" s="13" t="s">
        <v>22</v>
      </c>
      <c r="D192" s="109"/>
      <c r="E192" s="20">
        <f t="shared" ref="E192:AJ192" si="286">D194</f>
        <v>0</v>
      </c>
      <c r="F192" s="20">
        <f t="shared" si="286"/>
        <v>0</v>
      </c>
      <c r="G192" s="20">
        <f t="shared" si="286"/>
        <v>0</v>
      </c>
      <c r="H192" s="20">
        <f t="shared" si="286"/>
        <v>0</v>
      </c>
      <c r="I192" s="20">
        <f t="shared" si="286"/>
        <v>0</v>
      </c>
      <c r="J192" s="20">
        <f t="shared" si="286"/>
        <v>0</v>
      </c>
      <c r="K192" s="20">
        <f t="shared" ca="1" si="286"/>
        <v>5.9571796161872337</v>
      </c>
      <c r="L192" s="20">
        <f t="shared" ca="1" si="286"/>
        <v>11.914359232374467</v>
      </c>
      <c r="M192" s="20">
        <f t="shared" ca="1" si="286"/>
        <v>17.871538848561702</v>
      </c>
      <c r="N192" s="20">
        <f t="shared" ca="1" si="286"/>
        <v>23.828718464748935</v>
      </c>
      <c r="O192" s="20">
        <f t="shared" ca="1" si="286"/>
        <v>29.785898080936168</v>
      </c>
      <c r="P192" s="20">
        <f t="shared" ca="1" si="286"/>
        <v>35.743077697123404</v>
      </c>
      <c r="Q192" s="20">
        <f t="shared" ca="1" si="286"/>
        <v>41.700257313310637</v>
      </c>
      <c r="R192" s="20">
        <f t="shared" ca="1" si="286"/>
        <v>47.657436929497869</v>
      </c>
      <c r="S192" s="20">
        <f t="shared" ca="1" si="286"/>
        <v>53.614616545685102</v>
      </c>
      <c r="T192" s="20">
        <f t="shared" ca="1" si="286"/>
        <v>59.571796161872335</v>
      </c>
      <c r="U192" s="20">
        <f t="shared" ca="1" si="286"/>
        <v>65.528975778059575</v>
      </c>
      <c r="V192" s="20">
        <f t="shared" ca="1" si="286"/>
        <v>71.486155394246808</v>
      </c>
      <c r="W192" s="20">
        <f t="shared" ca="1" si="286"/>
        <v>77.443335010434041</v>
      </c>
      <c r="X192" s="20">
        <f t="shared" ca="1" si="286"/>
        <v>83.400514626621273</v>
      </c>
      <c r="Y192" s="20">
        <f t="shared" ca="1" si="286"/>
        <v>89.357694242808506</v>
      </c>
      <c r="Z192" s="20">
        <f t="shared" ca="1" si="286"/>
        <v>95.314873858995739</v>
      </c>
      <c r="AA192" s="20">
        <f t="shared" ca="1" si="286"/>
        <v>101.27205347518297</v>
      </c>
      <c r="AB192" s="20">
        <f t="shared" ca="1" si="286"/>
        <v>107.2292330913702</v>
      </c>
      <c r="AC192" s="20">
        <f t="shared" ca="1" si="286"/>
        <v>113.18641270755744</v>
      </c>
      <c r="AD192" s="20">
        <f t="shared" ca="1" si="286"/>
        <v>119.14359232374467</v>
      </c>
      <c r="AE192" s="20">
        <f t="shared" ca="1" si="286"/>
        <v>125.1007719399319</v>
      </c>
      <c r="AF192" s="20">
        <f t="shared" ca="1" si="286"/>
        <v>131.05795155611915</v>
      </c>
      <c r="AG192" s="20">
        <f t="shared" ca="1" si="286"/>
        <v>137.01513117230638</v>
      </c>
      <c r="AH192" s="20">
        <f t="shared" ca="1" si="286"/>
        <v>142.97231078849362</v>
      </c>
      <c r="AI192" s="20">
        <f t="shared" ca="1" si="286"/>
        <v>148.92949040468085</v>
      </c>
      <c r="AJ192" s="20">
        <f t="shared" ca="1" si="286"/>
        <v>154.88667002086808</v>
      </c>
      <c r="AK192" s="20">
        <f t="shared" ref="AK192:BI192" ca="1" si="287">AJ194</f>
        <v>160.84384963705531</v>
      </c>
      <c r="AL192" s="20">
        <f t="shared" ca="1" si="287"/>
        <v>160.84384963705531</v>
      </c>
      <c r="AM192" s="20">
        <f t="shared" ca="1" si="287"/>
        <v>160.84384963705531</v>
      </c>
      <c r="AN192" s="20">
        <f t="shared" ca="1" si="287"/>
        <v>160.84384963705531</v>
      </c>
      <c r="AO192" s="20">
        <f t="shared" ca="1" si="287"/>
        <v>160.84384963705531</v>
      </c>
      <c r="AP192" s="20">
        <f t="shared" ca="1" si="287"/>
        <v>160.84384963705531</v>
      </c>
      <c r="AQ192" s="20">
        <f t="shared" ca="1" si="287"/>
        <v>160.84384963705531</v>
      </c>
      <c r="AR192" s="20">
        <f t="shared" ca="1" si="287"/>
        <v>160.84384963705531</v>
      </c>
      <c r="AS192" s="20">
        <f t="shared" ca="1" si="287"/>
        <v>160.84384963705531</v>
      </c>
      <c r="AT192" s="20">
        <f t="shared" ca="1" si="287"/>
        <v>160.84384963705531</v>
      </c>
      <c r="AU192" s="20">
        <f t="shared" ca="1" si="287"/>
        <v>160.84384963705531</v>
      </c>
      <c r="AV192" s="20">
        <f t="shared" ca="1" si="287"/>
        <v>160.84384963705531</v>
      </c>
      <c r="AW192" s="20">
        <f t="shared" ca="1" si="287"/>
        <v>160.84384963705531</v>
      </c>
      <c r="AX192" s="20">
        <f t="shared" ca="1" si="287"/>
        <v>160.84384963705531</v>
      </c>
      <c r="AY192" s="20">
        <f t="shared" ca="1" si="287"/>
        <v>160.84384963705531</v>
      </c>
      <c r="AZ192" s="20">
        <f t="shared" ca="1" si="287"/>
        <v>160.84384963705531</v>
      </c>
      <c r="BA192" s="20">
        <f t="shared" ca="1" si="287"/>
        <v>160.84384963705531</v>
      </c>
      <c r="BB192" s="20">
        <f t="shared" ca="1" si="287"/>
        <v>160.84384963705531</v>
      </c>
      <c r="BC192" s="20">
        <f t="shared" ca="1" si="287"/>
        <v>160.84384963705531</v>
      </c>
      <c r="BD192" s="20">
        <f t="shared" ca="1" si="287"/>
        <v>160.84384963705531</v>
      </c>
      <c r="BE192" s="20">
        <f t="shared" ca="1" si="287"/>
        <v>160.84384963705531</v>
      </c>
      <c r="BF192" s="20">
        <f t="shared" ca="1" si="287"/>
        <v>160.84384963705531</v>
      </c>
      <c r="BG192" s="20">
        <f t="shared" ca="1" si="287"/>
        <v>160.84384963705531</v>
      </c>
      <c r="BH192" s="20">
        <f t="shared" ca="1" si="287"/>
        <v>160.84384963705531</v>
      </c>
      <c r="BI192" s="20">
        <f t="shared" ca="1" si="287"/>
        <v>160.84384963705531</v>
      </c>
      <c r="BJ192" s="20">
        <f t="shared" ref="BJ192" ca="1" si="288">BI194</f>
        <v>160.84384963705531</v>
      </c>
      <c r="BK192" s="20">
        <f t="shared" ref="BK192" ca="1" si="289">BJ194</f>
        <v>160.84384963705531</v>
      </c>
      <c r="BL192" s="20">
        <f t="shared" ref="BL192" ca="1" si="290">BK194</f>
        <v>160.84384963705531</v>
      </c>
    </row>
    <row r="193" spans="1:64" x14ac:dyDescent="0.3">
      <c r="A193" s="6"/>
      <c r="B193" s="6" t="s">
        <v>194</v>
      </c>
      <c r="C193" s="13" t="s">
        <v>22</v>
      </c>
      <c r="D193" s="457">
        <f ca="1">SUM(E193:BL193)</f>
        <v>160.84384963705531</v>
      </c>
      <c r="E193" s="20">
        <f t="shared" ref="E193:AJ193" si="291">E181</f>
        <v>0</v>
      </c>
      <c r="F193" s="20">
        <f t="shared" si="291"/>
        <v>0</v>
      </c>
      <c r="G193" s="20">
        <f t="shared" si="291"/>
        <v>0</v>
      </c>
      <c r="H193" s="20">
        <f t="shared" si="291"/>
        <v>0</v>
      </c>
      <c r="I193" s="20">
        <f t="shared" si="291"/>
        <v>0</v>
      </c>
      <c r="J193" s="20">
        <f t="shared" ca="1" si="291"/>
        <v>5.9571796161872337</v>
      </c>
      <c r="K193" s="20">
        <f t="shared" ca="1" si="291"/>
        <v>5.9571796161872337</v>
      </c>
      <c r="L193" s="20">
        <f t="shared" ca="1" si="291"/>
        <v>5.9571796161872337</v>
      </c>
      <c r="M193" s="20">
        <f t="shared" ca="1" si="291"/>
        <v>5.9571796161872337</v>
      </c>
      <c r="N193" s="20">
        <f t="shared" ca="1" si="291"/>
        <v>5.9571796161872337</v>
      </c>
      <c r="O193" s="20">
        <f t="shared" ca="1" si="291"/>
        <v>5.9571796161872337</v>
      </c>
      <c r="P193" s="20">
        <f t="shared" ca="1" si="291"/>
        <v>5.9571796161872337</v>
      </c>
      <c r="Q193" s="20">
        <f t="shared" ca="1" si="291"/>
        <v>5.9571796161872337</v>
      </c>
      <c r="R193" s="20">
        <f t="shared" ca="1" si="291"/>
        <v>5.9571796161872337</v>
      </c>
      <c r="S193" s="20">
        <f t="shared" ca="1" si="291"/>
        <v>5.9571796161872337</v>
      </c>
      <c r="T193" s="20">
        <f t="shared" ca="1" si="291"/>
        <v>5.9571796161872337</v>
      </c>
      <c r="U193" s="20">
        <f t="shared" ca="1" si="291"/>
        <v>5.9571796161872337</v>
      </c>
      <c r="V193" s="20">
        <f t="shared" ca="1" si="291"/>
        <v>5.9571796161872337</v>
      </c>
      <c r="W193" s="20">
        <f t="shared" ca="1" si="291"/>
        <v>5.9571796161872337</v>
      </c>
      <c r="X193" s="20">
        <f t="shared" ca="1" si="291"/>
        <v>5.9571796161872337</v>
      </c>
      <c r="Y193" s="20">
        <f t="shared" ca="1" si="291"/>
        <v>5.9571796161872337</v>
      </c>
      <c r="Z193" s="20">
        <f t="shared" ca="1" si="291"/>
        <v>5.9571796161872337</v>
      </c>
      <c r="AA193" s="20">
        <f t="shared" ca="1" si="291"/>
        <v>5.9571796161872337</v>
      </c>
      <c r="AB193" s="20">
        <f t="shared" ca="1" si="291"/>
        <v>5.9571796161872337</v>
      </c>
      <c r="AC193" s="20">
        <f t="shared" ca="1" si="291"/>
        <v>5.9571796161872337</v>
      </c>
      <c r="AD193" s="20">
        <f t="shared" ca="1" si="291"/>
        <v>5.9571796161872337</v>
      </c>
      <c r="AE193" s="20">
        <f t="shared" ca="1" si="291"/>
        <v>5.9571796161872337</v>
      </c>
      <c r="AF193" s="20">
        <f t="shared" ca="1" si="291"/>
        <v>5.9571796161872337</v>
      </c>
      <c r="AG193" s="20">
        <f t="shared" ca="1" si="291"/>
        <v>5.9571796161872337</v>
      </c>
      <c r="AH193" s="20">
        <f t="shared" ca="1" si="291"/>
        <v>5.9571796161872337</v>
      </c>
      <c r="AI193" s="20">
        <f t="shared" ca="1" si="291"/>
        <v>5.9571796161872337</v>
      </c>
      <c r="AJ193" s="20">
        <f t="shared" ca="1" si="291"/>
        <v>5.9571796161872328</v>
      </c>
      <c r="AK193" s="20">
        <f t="shared" ref="AK193:BI193" ca="1" si="292">AK181</f>
        <v>0</v>
      </c>
      <c r="AL193" s="20">
        <f t="shared" ca="1" si="292"/>
        <v>0</v>
      </c>
      <c r="AM193" s="20">
        <f t="shared" ca="1" si="292"/>
        <v>0</v>
      </c>
      <c r="AN193" s="20">
        <f t="shared" ca="1" si="292"/>
        <v>0</v>
      </c>
      <c r="AO193" s="20">
        <f t="shared" ca="1" si="292"/>
        <v>0</v>
      </c>
      <c r="AP193" s="20">
        <f t="shared" ca="1" si="292"/>
        <v>0</v>
      </c>
      <c r="AQ193" s="20">
        <f t="shared" ca="1" si="292"/>
        <v>0</v>
      </c>
      <c r="AR193" s="20">
        <f t="shared" ca="1" si="292"/>
        <v>0</v>
      </c>
      <c r="AS193" s="20">
        <f t="shared" ca="1" si="292"/>
        <v>0</v>
      </c>
      <c r="AT193" s="20">
        <f t="shared" ca="1" si="292"/>
        <v>0</v>
      </c>
      <c r="AU193" s="20">
        <f t="shared" ca="1" si="292"/>
        <v>0</v>
      </c>
      <c r="AV193" s="20">
        <f t="shared" ca="1" si="292"/>
        <v>0</v>
      </c>
      <c r="AW193" s="20">
        <f t="shared" ca="1" si="292"/>
        <v>0</v>
      </c>
      <c r="AX193" s="20">
        <f t="shared" ca="1" si="292"/>
        <v>0</v>
      </c>
      <c r="AY193" s="20">
        <f t="shared" ca="1" si="292"/>
        <v>0</v>
      </c>
      <c r="AZ193" s="20">
        <f t="shared" ca="1" si="292"/>
        <v>0</v>
      </c>
      <c r="BA193" s="20">
        <f t="shared" ca="1" si="292"/>
        <v>0</v>
      </c>
      <c r="BB193" s="20">
        <f t="shared" ca="1" si="292"/>
        <v>0</v>
      </c>
      <c r="BC193" s="20">
        <f t="shared" ca="1" si="292"/>
        <v>0</v>
      </c>
      <c r="BD193" s="20">
        <f t="shared" ca="1" si="292"/>
        <v>0</v>
      </c>
      <c r="BE193" s="20">
        <f t="shared" ca="1" si="292"/>
        <v>0</v>
      </c>
      <c r="BF193" s="20">
        <f t="shared" ca="1" si="292"/>
        <v>0</v>
      </c>
      <c r="BG193" s="20">
        <f t="shared" ca="1" si="292"/>
        <v>0</v>
      </c>
      <c r="BH193" s="20">
        <f t="shared" si="292"/>
        <v>0</v>
      </c>
      <c r="BI193" s="20">
        <f t="shared" si="292"/>
        <v>0</v>
      </c>
      <c r="BJ193" s="20">
        <f t="shared" ref="BJ193:BL193" si="293">BJ181</f>
        <v>0</v>
      </c>
      <c r="BK193" s="20">
        <f t="shared" si="293"/>
        <v>0</v>
      </c>
      <c r="BL193" s="20">
        <f t="shared" si="293"/>
        <v>0</v>
      </c>
    </row>
    <row r="194" spans="1:64" x14ac:dyDescent="0.3">
      <c r="A194" s="6"/>
      <c r="B194" s="6" t="s">
        <v>175</v>
      </c>
      <c r="C194" s="13" t="s">
        <v>22</v>
      </c>
      <c r="D194" s="109"/>
      <c r="E194" s="20">
        <f t="shared" ref="E194:AJ194" si="294">E192+E193</f>
        <v>0</v>
      </c>
      <c r="F194" s="20">
        <f t="shared" si="294"/>
        <v>0</v>
      </c>
      <c r="G194" s="20">
        <f t="shared" si="294"/>
        <v>0</v>
      </c>
      <c r="H194" s="20">
        <f t="shared" si="294"/>
        <v>0</v>
      </c>
      <c r="I194" s="20">
        <f t="shared" si="294"/>
        <v>0</v>
      </c>
      <c r="J194" s="20">
        <f t="shared" ca="1" si="294"/>
        <v>5.9571796161872337</v>
      </c>
      <c r="K194" s="20">
        <f t="shared" ca="1" si="294"/>
        <v>11.914359232374467</v>
      </c>
      <c r="L194" s="20">
        <f t="shared" ca="1" si="294"/>
        <v>17.871538848561702</v>
      </c>
      <c r="M194" s="20">
        <f t="shared" ca="1" si="294"/>
        <v>23.828718464748935</v>
      </c>
      <c r="N194" s="20">
        <f t="shared" ca="1" si="294"/>
        <v>29.785898080936168</v>
      </c>
      <c r="O194" s="20">
        <f t="shared" ca="1" si="294"/>
        <v>35.743077697123404</v>
      </c>
      <c r="P194" s="20">
        <f t="shared" ca="1" si="294"/>
        <v>41.700257313310637</v>
      </c>
      <c r="Q194" s="20">
        <f t="shared" ca="1" si="294"/>
        <v>47.657436929497869</v>
      </c>
      <c r="R194" s="20">
        <f t="shared" ca="1" si="294"/>
        <v>53.614616545685102</v>
      </c>
      <c r="S194" s="20">
        <f t="shared" ca="1" si="294"/>
        <v>59.571796161872335</v>
      </c>
      <c r="T194" s="20">
        <f t="shared" ca="1" si="294"/>
        <v>65.528975778059575</v>
      </c>
      <c r="U194" s="20">
        <f t="shared" ca="1" si="294"/>
        <v>71.486155394246808</v>
      </c>
      <c r="V194" s="20">
        <f t="shared" ca="1" si="294"/>
        <v>77.443335010434041</v>
      </c>
      <c r="W194" s="20">
        <f t="shared" ca="1" si="294"/>
        <v>83.400514626621273</v>
      </c>
      <c r="X194" s="20">
        <f t="shared" ca="1" si="294"/>
        <v>89.357694242808506</v>
      </c>
      <c r="Y194" s="20">
        <f t="shared" ca="1" si="294"/>
        <v>95.314873858995739</v>
      </c>
      <c r="Z194" s="20">
        <f t="shared" ca="1" si="294"/>
        <v>101.27205347518297</v>
      </c>
      <c r="AA194" s="20">
        <f t="shared" ca="1" si="294"/>
        <v>107.2292330913702</v>
      </c>
      <c r="AB194" s="20">
        <f t="shared" ca="1" si="294"/>
        <v>113.18641270755744</v>
      </c>
      <c r="AC194" s="20">
        <f t="shared" ca="1" si="294"/>
        <v>119.14359232374467</v>
      </c>
      <c r="AD194" s="20">
        <f t="shared" ca="1" si="294"/>
        <v>125.1007719399319</v>
      </c>
      <c r="AE194" s="20">
        <f t="shared" ca="1" si="294"/>
        <v>131.05795155611915</v>
      </c>
      <c r="AF194" s="20">
        <f t="shared" ca="1" si="294"/>
        <v>137.01513117230638</v>
      </c>
      <c r="AG194" s="20">
        <f t="shared" ca="1" si="294"/>
        <v>142.97231078849362</v>
      </c>
      <c r="AH194" s="20">
        <f t="shared" ca="1" si="294"/>
        <v>148.92949040468085</v>
      </c>
      <c r="AI194" s="20">
        <f t="shared" ca="1" si="294"/>
        <v>154.88667002086808</v>
      </c>
      <c r="AJ194" s="20">
        <f t="shared" ca="1" si="294"/>
        <v>160.84384963705531</v>
      </c>
      <c r="AK194" s="20">
        <f t="shared" ref="AK194:BI194" ca="1" si="295">AK192+AK193</f>
        <v>160.84384963705531</v>
      </c>
      <c r="AL194" s="20">
        <f t="shared" ca="1" si="295"/>
        <v>160.84384963705531</v>
      </c>
      <c r="AM194" s="20">
        <f t="shared" ca="1" si="295"/>
        <v>160.84384963705531</v>
      </c>
      <c r="AN194" s="20">
        <f t="shared" ca="1" si="295"/>
        <v>160.84384963705531</v>
      </c>
      <c r="AO194" s="20">
        <f t="shared" ca="1" si="295"/>
        <v>160.84384963705531</v>
      </c>
      <c r="AP194" s="20">
        <f t="shared" ca="1" si="295"/>
        <v>160.84384963705531</v>
      </c>
      <c r="AQ194" s="20">
        <f t="shared" ca="1" si="295"/>
        <v>160.84384963705531</v>
      </c>
      <c r="AR194" s="20">
        <f t="shared" ca="1" si="295"/>
        <v>160.84384963705531</v>
      </c>
      <c r="AS194" s="20">
        <f t="shared" ca="1" si="295"/>
        <v>160.84384963705531</v>
      </c>
      <c r="AT194" s="20">
        <f t="shared" ca="1" si="295"/>
        <v>160.84384963705531</v>
      </c>
      <c r="AU194" s="20">
        <f t="shared" ca="1" si="295"/>
        <v>160.84384963705531</v>
      </c>
      <c r="AV194" s="20">
        <f t="shared" ca="1" si="295"/>
        <v>160.84384963705531</v>
      </c>
      <c r="AW194" s="20">
        <f t="shared" ca="1" si="295"/>
        <v>160.84384963705531</v>
      </c>
      <c r="AX194" s="20">
        <f t="shared" ca="1" si="295"/>
        <v>160.84384963705531</v>
      </c>
      <c r="AY194" s="20">
        <f t="shared" ca="1" si="295"/>
        <v>160.84384963705531</v>
      </c>
      <c r="AZ194" s="20">
        <f t="shared" ca="1" si="295"/>
        <v>160.84384963705531</v>
      </c>
      <c r="BA194" s="20">
        <f t="shared" ca="1" si="295"/>
        <v>160.84384963705531</v>
      </c>
      <c r="BB194" s="20">
        <f t="shared" ca="1" si="295"/>
        <v>160.84384963705531</v>
      </c>
      <c r="BC194" s="20">
        <f t="shared" ca="1" si="295"/>
        <v>160.84384963705531</v>
      </c>
      <c r="BD194" s="20">
        <f t="shared" ca="1" si="295"/>
        <v>160.84384963705531</v>
      </c>
      <c r="BE194" s="20">
        <f t="shared" ca="1" si="295"/>
        <v>160.84384963705531</v>
      </c>
      <c r="BF194" s="20">
        <f t="shared" ca="1" si="295"/>
        <v>160.84384963705531</v>
      </c>
      <c r="BG194" s="20">
        <f t="shared" ca="1" si="295"/>
        <v>160.84384963705531</v>
      </c>
      <c r="BH194" s="20">
        <f t="shared" ca="1" si="295"/>
        <v>160.84384963705531</v>
      </c>
      <c r="BI194" s="20">
        <f t="shared" ca="1" si="295"/>
        <v>160.84384963705531</v>
      </c>
      <c r="BJ194" s="20">
        <f t="shared" ref="BJ194:BL194" ca="1" si="296">BJ192+BJ193</f>
        <v>160.84384963705531</v>
      </c>
      <c r="BK194" s="20">
        <f t="shared" ca="1" si="296"/>
        <v>160.84384963705531</v>
      </c>
      <c r="BL194" s="20">
        <f t="shared" ca="1" si="296"/>
        <v>160.84384963705531</v>
      </c>
    </row>
    <row r="195" spans="1:64" x14ac:dyDescent="0.3">
      <c r="A195" s="6"/>
      <c r="B195" s="6"/>
      <c r="C195" s="13"/>
      <c r="D195" s="10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</row>
    <row r="196" spans="1:64" x14ac:dyDescent="0.3">
      <c r="A196" s="111" t="str">
        <f>B61</f>
        <v>Other Assets</v>
      </c>
      <c r="B196" s="6"/>
      <c r="C196" s="13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</row>
    <row r="197" spans="1:64" x14ac:dyDescent="0.3">
      <c r="A197" s="111"/>
      <c r="B197" s="83" t="s">
        <v>139</v>
      </c>
      <c r="C197" s="13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</row>
    <row r="198" spans="1:64" x14ac:dyDescent="0.3">
      <c r="A198" s="111"/>
      <c r="B198" s="6" t="s">
        <v>178</v>
      </c>
      <c r="C198" s="13" t="s">
        <v>22</v>
      </c>
      <c r="E198" s="112">
        <f t="shared" ref="E198:AJ198" si="297">D201</f>
        <v>0</v>
      </c>
      <c r="F198" s="112">
        <f t="shared" ca="1" si="297"/>
        <v>0</v>
      </c>
      <c r="G198" s="112">
        <f t="shared" ca="1" si="297"/>
        <v>0</v>
      </c>
      <c r="H198" s="112">
        <f t="shared" ca="1" si="297"/>
        <v>20.72409435848181</v>
      </c>
      <c r="I198" s="112">
        <f t="shared" ca="1" si="297"/>
        <v>46.174940215397115</v>
      </c>
      <c r="J198" s="112">
        <f t="shared" ca="1" si="297"/>
        <v>67.884907512445892</v>
      </c>
      <c r="K198" s="112">
        <f t="shared" ca="1" si="297"/>
        <v>0</v>
      </c>
      <c r="L198" s="112">
        <f t="shared" ca="1" si="297"/>
        <v>0</v>
      </c>
      <c r="M198" s="112">
        <f t="shared" ca="1" si="297"/>
        <v>0</v>
      </c>
      <c r="N198" s="112">
        <f t="shared" ca="1" si="297"/>
        <v>0</v>
      </c>
      <c r="O198" s="112">
        <f t="shared" ca="1" si="297"/>
        <v>0</v>
      </c>
      <c r="P198" s="112">
        <f t="shared" ca="1" si="297"/>
        <v>0</v>
      </c>
      <c r="Q198" s="112">
        <f t="shared" ca="1" si="297"/>
        <v>0</v>
      </c>
      <c r="R198" s="112">
        <f t="shared" ca="1" si="297"/>
        <v>0</v>
      </c>
      <c r="S198" s="112">
        <f t="shared" ca="1" si="297"/>
        <v>0</v>
      </c>
      <c r="T198" s="112">
        <f t="shared" ca="1" si="297"/>
        <v>0</v>
      </c>
      <c r="U198" s="112">
        <f t="shared" ca="1" si="297"/>
        <v>0</v>
      </c>
      <c r="V198" s="112">
        <f t="shared" ca="1" si="297"/>
        <v>0</v>
      </c>
      <c r="W198" s="112">
        <f t="shared" ca="1" si="297"/>
        <v>0</v>
      </c>
      <c r="X198" s="112">
        <f t="shared" ca="1" si="297"/>
        <v>0</v>
      </c>
      <c r="Y198" s="112">
        <f t="shared" ca="1" si="297"/>
        <v>0</v>
      </c>
      <c r="Z198" s="112">
        <f t="shared" ca="1" si="297"/>
        <v>0</v>
      </c>
      <c r="AA198" s="112">
        <f t="shared" ca="1" si="297"/>
        <v>0</v>
      </c>
      <c r="AB198" s="112">
        <f t="shared" ca="1" si="297"/>
        <v>0</v>
      </c>
      <c r="AC198" s="112">
        <f t="shared" ca="1" si="297"/>
        <v>0</v>
      </c>
      <c r="AD198" s="112">
        <f t="shared" ca="1" si="297"/>
        <v>0</v>
      </c>
      <c r="AE198" s="112">
        <f t="shared" ca="1" si="297"/>
        <v>0</v>
      </c>
      <c r="AF198" s="112">
        <f t="shared" ca="1" si="297"/>
        <v>0</v>
      </c>
      <c r="AG198" s="112">
        <f t="shared" ca="1" si="297"/>
        <v>0</v>
      </c>
      <c r="AH198" s="112">
        <f t="shared" ca="1" si="297"/>
        <v>0</v>
      </c>
      <c r="AI198" s="112">
        <f t="shared" ca="1" si="297"/>
        <v>0</v>
      </c>
      <c r="AJ198" s="112">
        <f t="shared" ca="1" si="297"/>
        <v>0</v>
      </c>
      <c r="AK198" s="112">
        <f t="shared" ref="AK198:BI198" ca="1" si="298">AJ201</f>
        <v>0</v>
      </c>
      <c r="AL198" s="112">
        <f t="shared" ca="1" si="298"/>
        <v>0</v>
      </c>
      <c r="AM198" s="112">
        <f t="shared" ca="1" si="298"/>
        <v>0</v>
      </c>
      <c r="AN198" s="112">
        <f t="shared" ca="1" si="298"/>
        <v>0</v>
      </c>
      <c r="AO198" s="112">
        <f t="shared" ca="1" si="298"/>
        <v>0</v>
      </c>
      <c r="AP198" s="112">
        <f t="shared" ca="1" si="298"/>
        <v>0</v>
      </c>
      <c r="AQ198" s="112">
        <f t="shared" ca="1" si="298"/>
        <v>0</v>
      </c>
      <c r="AR198" s="112">
        <f t="shared" ca="1" si="298"/>
        <v>0</v>
      </c>
      <c r="AS198" s="112">
        <f t="shared" ca="1" si="298"/>
        <v>0</v>
      </c>
      <c r="AT198" s="112">
        <f t="shared" ca="1" si="298"/>
        <v>0</v>
      </c>
      <c r="AU198" s="112">
        <f t="shared" ca="1" si="298"/>
        <v>0</v>
      </c>
      <c r="AV198" s="112">
        <f t="shared" ca="1" si="298"/>
        <v>0</v>
      </c>
      <c r="AW198" s="112">
        <f t="shared" ca="1" si="298"/>
        <v>0</v>
      </c>
      <c r="AX198" s="112">
        <f t="shared" ca="1" si="298"/>
        <v>0</v>
      </c>
      <c r="AY198" s="112">
        <f t="shared" ca="1" si="298"/>
        <v>0</v>
      </c>
      <c r="AZ198" s="112">
        <f t="shared" ca="1" si="298"/>
        <v>0</v>
      </c>
      <c r="BA198" s="112">
        <f t="shared" ca="1" si="298"/>
        <v>0</v>
      </c>
      <c r="BB198" s="112">
        <f t="shared" ca="1" si="298"/>
        <v>0</v>
      </c>
      <c r="BC198" s="112">
        <f t="shared" ca="1" si="298"/>
        <v>0</v>
      </c>
      <c r="BD198" s="112">
        <f t="shared" ca="1" si="298"/>
        <v>0</v>
      </c>
      <c r="BE198" s="112">
        <f t="shared" ca="1" si="298"/>
        <v>0</v>
      </c>
      <c r="BF198" s="112">
        <f t="shared" ca="1" si="298"/>
        <v>0</v>
      </c>
      <c r="BG198" s="112">
        <f t="shared" ca="1" si="298"/>
        <v>0</v>
      </c>
      <c r="BH198" s="112">
        <f t="shared" ca="1" si="298"/>
        <v>0</v>
      </c>
      <c r="BI198" s="112">
        <f t="shared" ca="1" si="298"/>
        <v>0</v>
      </c>
      <c r="BJ198" s="112">
        <f t="shared" ref="BJ198" ca="1" si="299">BI201</f>
        <v>0</v>
      </c>
      <c r="BK198" s="112">
        <f t="shared" ref="BK198" ca="1" si="300">BJ201</f>
        <v>0</v>
      </c>
      <c r="BL198" s="112">
        <f t="shared" ref="BL198" ca="1" si="301">BK201</f>
        <v>0</v>
      </c>
    </row>
    <row r="199" spans="1:64" x14ac:dyDescent="0.3">
      <c r="A199" s="111"/>
      <c r="B199" s="6" t="s">
        <v>177</v>
      </c>
      <c r="C199" s="13" t="s">
        <v>22</v>
      </c>
      <c r="D199" s="457">
        <f ca="1">SUM(E199:BL199)</f>
        <v>67.884907512445892</v>
      </c>
      <c r="E199" s="112">
        <f t="shared" ref="E199:AJ199" ca="1" si="302">E$61+IF(SUM(E$59:E$61),E$62*E$61/SUM(E$59:E$61),0)</f>
        <v>0</v>
      </c>
      <c r="F199" s="112">
        <f t="shared" ca="1" si="302"/>
        <v>0</v>
      </c>
      <c r="G199" s="112">
        <f t="shared" ca="1" si="302"/>
        <v>20.72409435848181</v>
      </c>
      <c r="H199" s="112">
        <f t="shared" ca="1" si="302"/>
        <v>25.450845856915308</v>
      </c>
      <c r="I199" s="112">
        <f t="shared" ca="1" si="302"/>
        <v>21.709967297048777</v>
      </c>
      <c r="J199" s="112">
        <f t="shared" ca="1" si="302"/>
        <v>0</v>
      </c>
      <c r="K199" s="112">
        <f t="shared" ca="1" si="302"/>
        <v>0</v>
      </c>
      <c r="L199" s="112">
        <f t="shared" ca="1" si="302"/>
        <v>0</v>
      </c>
      <c r="M199" s="112">
        <f t="shared" ca="1" si="302"/>
        <v>0</v>
      </c>
      <c r="N199" s="112">
        <f t="shared" ca="1" si="302"/>
        <v>0</v>
      </c>
      <c r="O199" s="112">
        <f t="shared" ca="1" si="302"/>
        <v>0</v>
      </c>
      <c r="P199" s="112">
        <f t="shared" ca="1" si="302"/>
        <v>0</v>
      </c>
      <c r="Q199" s="112">
        <f t="shared" ca="1" si="302"/>
        <v>0</v>
      </c>
      <c r="R199" s="112">
        <f t="shared" ca="1" si="302"/>
        <v>0</v>
      </c>
      <c r="S199" s="112">
        <f t="shared" ca="1" si="302"/>
        <v>0</v>
      </c>
      <c r="T199" s="112">
        <f t="shared" ca="1" si="302"/>
        <v>0</v>
      </c>
      <c r="U199" s="112">
        <f t="shared" ca="1" si="302"/>
        <v>0</v>
      </c>
      <c r="V199" s="112">
        <f t="shared" ca="1" si="302"/>
        <v>0</v>
      </c>
      <c r="W199" s="112">
        <f t="shared" ca="1" si="302"/>
        <v>0</v>
      </c>
      <c r="X199" s="112">
        <f t="shared" ca="1" si="302"/>
        <v>0</v>
      </c>
      <c r="Y199" s="112">
        <f t="shared" ca="1" si="302"/>
        <v>0</v>
      </c>
      <c r="Z199" s="112">
        <f t="shared" ca="1" si="302"/>
        <v>0</v>
      </c>
      <c r="AA199" s="112">
        <f t="shared" ca="1" si="302"/>
        <v>0</v>
      </c>
      <c r="AB199" s="112">
        <f t="shared" ca="1" si="302"/>
        <v>0</v>
      </c>
      <c r="AC199" s="112">
        <f t="shared" ca="1" si="302"/>
        <v>0</v>
      </c>
      <c r="AD199" s="112">
        <f t="shared" ca="1" si="302"/>
        <v>0</v>
      </c>
      <c r="AE199" s="112">
        <f t="shared" ca="1" si="302"/>
        <v>0</v>
      </c>
      <c r="AF199" s="112">
        <f t="shared" ca="1" si="302"/>
        <v>0</v>
      </c>
      <c r="AG199" s="112">
        <f t="shared" ca="1" si="302"/>
        <v>0</v>
      </c>
      <c r="AH199" s="112">
        <f t="shared" ca="1" si="302"/>
        <v>0</v>
      </c>
      <c r="AI199" s="112">
        <f t="shared" ca="1" si="302"/>
        <v>0</v>
      </c>
      <c r="AJ199" s="112">
        <f t="shared" ca="1" si="302"/>
        <v>0</v>
      </c>
      <c r="AK199" s="112">
        <f t="shared" ref="AK199:BL199" ca="1" si="303">AK$61+IF(SUM(AK$59:AK$61),AK$62*AK$61/SUM(AK$59:AK$61),0)</f>
        <v>0</v>
      </c>
      <c r="AL199" s="112">
        <f t="shared" ca="1" si="303"/>
        <v>0</v>
      </c>
      <c r="AM199" s="112">
        <f t="shared" ca="1" si="303"/>
        <v>0</v>
      </c>
      <c r="AN199" s="112">
        <f t="shared" ca="1" si="303"/>
        <v>0</v>
      </c>
      <c r="AO199" s="112">
        <f t="shared" ca="1" si="303"/>
        <v>0</v>
      </c>
      <c r="AP199" s="112">
        <f t="shared" ca="1" si="303"/>
        <v>0</v>
      </c>
      <c r="AQ199" s="112">
        <f t="shared" ca="1" si="303"/>
        <v>0</v>
      </c>
      <c r="AR199" s="112">
        <f t="shared" ca="1" si="303"/>
        <v>0</v>
      </c>
      <c r="AS199" s="112">
        <f t="shared" ca="1" si="303"/>
        <v>0</v>
      </c>
      <c r="AT199" s="112">
        <f t="shared" ca="1" si="303"/>
        <v>0</v>
      </c>
      <c r="AU199" s="112">
        <f t="shared" ca="1" si="303"/>
        <v>0</v>
      </c>
      <c r="AV199" s="112">
        <f t="shared" ca="1" si="303"/>
        <v>0</v>
      </c>
      <c r="AW199" s="112">
        <f t="shared" ca="1" si="303"/>
        <v>0</v>
      </c>
      <c r="AX199" s="112">
        <f t="shared" ca="1" si="303"/>
        <v>0</v>
      </c>
      <c r="AY199" s="112">
        <f t="shared" ca="1" si="303"/>
        <v>0</v>
      </c>
      <c r="AZ199" s="112">
        <f t="shared" ca="1" si="303"/>
        <v>0</v>
      </c>
      <c r="BA199" s="112">
        <f t="shared" ca="1" si="303"/>
        <v>0</v>
      </c>
      <c r="BB199" s="112">
        <f t="shared" ca="1" si="303"/>
        <v>0</v>
      </c>
      <c r="BC199" s="112">
        <f t="shared" ca="1" si="303"/>
        <v>0</v>
      </c>
      <c r="BD199" s="112">
        <f t="shared" ca="1" si="303"/>
        <v>0</v>
      </c>
      <c r="BE199" s="112">
        <f t="shared" ca="1" si="303"/>
        <v>0</v>
      </c>
      <c r="BF199" s="112">
        <f t="shared" ca="1" si="303"/>
        <v>0</v>
      </c>
      <c r="BG199" s="112">
        <f t="shared" ca="1" si="303"/>
        <v>0</v>
      </c>
      <c r="BH199" s="112">
        <f t="shared" ca="1" si="303"/>
        <v>0</v>
      </c>
      <c r="BI199" s="112">
        <f t="shared" ca="1" si="303"/>
        <v>0</v>
      </c>
      <c r="BJ199" s="112">
        <f t="shared" ca="1" si="303"/>
        <v>0</v>
      </c>
      <c r="BK199" s="112">
        <f t="shared" ca="1" si="303"/>
        <v>0</v>
      </c>
      <c r="BL199" s="112">
        <f t="shared" ca="1" si="303"/>
        <v>0</v>
      </c>
    </row>
    <row r="200" spans="1:64" x14ac:dyDescent="0.3">
      <c r="A200" s="111"/>
      <c r="B200" s="6" t="s">
        <v>205</v>
      </c>
      <c r="C200" s="13" t="s">
        <v>22</v>
      </c>
      <c r="D200" s="457">
        <f ca="1">SUM(E200:BL200)</f>
        <v>67.884907512445892</v>
      </c>
      <c r="E200" s="112">
        <f t="shared" ref="E200:AJ200" si="304">IF(E$6=1,E198+E199,0)</f>
        <v>0</v>
      </c>
      <c r="F200" s="112">
        <f t="shared" si="304"/>
        <v>0</v>
      </c>
      <c r="G200" s="112">
        <f t="shared" si="304"/>
        <v>0</v>
      </c>
      <c r="H200" s="112">
        <f t="shared" si="304"/>
        <v>0</v>
      </c>
      <c r="I200" s="112">
        <f t="shared" si="304"/>
        <v>0</v>
      </c>
      <c r="J200" s="112">
        <f t="shared" ca="1" si="304"/>
        <v>67.884907512445892</v>
      </c>
      <c r="K200" s="112">
        <f t="shared" si="304"/>
        <v>0</v>
      </c>
      <c r="L200" s="112">
        <f t="shared" si="304"/>
        <v>0</v>
      </c>
      <c r="M200" s="112">
        <f t="shared" si="304"/>
        <v>0</v>
      </c>
      <c r="N200" s="112">
        <f t="shared" si="304"/>
        <v>0</v>
      </c>
      <c r="O200" s="112">
        <f t="shared" si="304"/>
        <v>0</v>
      </c>
      <c r="P200" s="112">
        <f t="shared" si="304"/>
        <v>0</v>
      </c>
      <c r="Q200" s="112">
        <f t="shared" si="304"/>
        <v>0</v>
      </c>
      <c r="R200" s="112">
        <f t="shared" si="304"/>
        <v>0</v>
      </c>
      <c r="S200" s="112">
        <f t="shared" si="304"/>
        <v>0</v>
      </c>
      <c r="T200" s="112">
        <f t="shared" si="304"/>
        <v>0</v>
      </c>
      <c r="U200" s="112">
        <f t="shared" si="304"/>
        <v>0</v>
      </c>
      <c r="V200" s="112">
        <f t="shared" si="304"/>
        <v>0</v>
      </c>
      <c r="W200" s="112">
        <f t="shared" si="304"/>
        <v>0</v>
      </c>
      <c r="X200" s="112">
        <f t="shared" si="304"/>
        <v>0</v>
      </c>
      <c r="Y200" s="112">
        <f t="shared" si="304"/>
        <v>0</v>
      </c>
      <c r="Z200" s="112">
        <f t="shared" si="304"/>
        <v>0</v>
      </c>
      <c r="AA200" s="112">
        <f t="shared" si="304"/>
        <v>0</v>
      </c>
      <c r="AB200" s="112">
        <f t="shared" si="304"/>
        <v>0</v>
      </c>
      <c r="AC200" s="112">
        <f t="shared" si="304"/>
        <v>0</v>
      </c>
      <c r="AD200" s="112">
        <f t="shared" si="304"/>
        <v>0</v>
      </c>
      <c r="AE200" s="112">
        <f t="shared" si="304"/>
        <v>0</v>
      </c>
      <c r="AF200" s="112">
        <f t="shared" si="304"/>
        <v>0</v>
      </c>
      <c r="AG200" s="112">
        <f t="shared" si="304"/>
        <v>0</v>
      </c>
      <c r="AH200" s="112">
        <f t="shared" si="304"/>
        <v>0</v>
      </c>
      <c r="AI200" s="112">
        <f t="shared" si="304"/>
        <v>0</v>
      </c>
      <c r="AJ200" s="112">
        <f t="shared" si="304"/>
        <v>0</v>
      </c>
      <c r="AK200" s="112">
        <f t="shared" ref="AK200:BI200" si="305">IF(AK$6=1,AK198+AK199,0)</f>
        <v>0</v>
      </c>
      <c r="AL200" s="112">
        <f t="shared" si="305"/>
        <v>0</v>
      </c>
      <c r="AM200" s="112">
        <f t="shared" si="305"/>
        <v>0</v>
      </c>
      <c r="AN200" s="112">
        <f t="shared" si="305"/>
        <v>0</v>
      </c>
      <c r="AO200" s="112">
        <f t="shared" si="305"/>
        <v>0</v>
      </c>
      <c r="AP200" s="112">
        <f t="shared" si="305"/>
        <v>0</v>
      </c>
      <c r="AQ200" s="112">
        <f t="shared" si="305"/>
        <v>0</v>
      </c>
      <c r="AR200" s="112">
        <f t="shared" si="305"/>
        <v>0</v>
      </c>
      <c r="AS200" s="112">
        <f t="shared" si="305"/>
        <v>0</v>
      </c>
      <c r="AT200" s="112">
        <f t="shared" si="305"/>
        <v>0</v>
      </c>
      <c r="AU200" s="112">
        <f t="shared" si="305"/>
        <v>0</v>
      </c>
      <c r="AV200" s="112">
        <f t="shared" si="305"/>
        <v>0</v>
      </c>
      <c r="AW200" s="112">
        <f t="shared" si="305"/>
        <v>0</v>
      </c>
      <c r="AX200" s="112">
        <f t="shared" si="305"/>
        <v>0</v>
      </c>
      <c r="AY200" s="112">
        <f t="shared" si="305"/>
        <v>0</v>
      </c>
      <c r="AZ200" s="112">
        <f t="shared" si="305"/>
        <v>0</v>
      </c>
      <c r="BA200" s="112">
        <f t="shared" si="305"/>
        <v>0</v>
      </c>
      <c r="BB200" s="112">
        <f t="shared" si="305"/>
        <v>0</v>
      </c>
      <c r="BC200" s="112">
        <f t="shared" si="305"/>
        <v>0</v>
      </c>
      <c r="BD200" s="112">
        <f t="shared" si="305"/>
        <v>0</v>
      </c>
      <c r="BE200" s="112">
        <f t="shared" si="305"/>
        <v>0</v>
      </c>
      <c r="BF200" s="112">
        <f t="shared" si="305"/>
        <v>0</v>
      </c>
      <c r="BG200" s="112">
        <f t="shared" si="305"/>
        <v>0</v>
      </c>
      <c r="BH200" s="112">
        <f t="shared" si="305"/>
        <v>0</v>
      </c>
      <c r="BI200" s="112">
        <f t="shared" si="305"/>
        <v>0</v>
      </c>
      <c r="BJ200" s="112">
        <f t="shared" ref="BJ200:BL200" si="306">IF(BJ$6=1,BJ198+BJ199,0)</f>
        <v>0</v>
      </c>
      <c r="BK200" s="112">
        <f t="shared" si="306"/>
        <v>0</v>
      </c>
      <c r="BL200" s="112">
        <f t="shared" si="306"/>
        <v>0</v>
      </c>
    </row>
    <row r="201" spans="1:64" x14ac:dyDescent="0.3">
      <c r="A201" s="111"/>
      <c r="B201" s="6" t="s">
        <v>175</v>
      </c>
      <c r="C201" s="13" t="s">
        <v>22</v>
      </c>
      <c r="E201" s="112">
        <f t="shared" ref="E201:AJ201" ca="1" si="307">E198+E199-E200</f>
        <v>0</v>
      </c>
      <c r="F201" s="112">
        <f t="shared" ca="1" si="307"/>
        <v>0</v>
      </c>
      <c r="G201" s="112">
        <f t="shared" ca="1" si="307"/>
        <v>20.72409435848181</v>
      </c>
      <c r="H201" s="112">
        <f t="shared" ca="1" si="307"/>
        <v>46.174940215397115</v>
      </c>
      <c r="I201" s="112">
        <f t="shared" ca="1" si="307"/>
        <v>67.884907512445892</v>
      </c>
      <c r="J201" s="112">
        <f t="shared" ca="1" si="307"/>
        <v>0</v>
      </c>
      <c r="K201" s="112">
        <f t="shared" ca="1" si="307"/>
        <v>0</v>
      </c>
      <c r="L201" s="112">
        <f t="shared" ca="1" si="307"/>
        <v>0</v>
      </c>
      <c r="M201" s="112">
        <f t="shared" ca="1" si="307"/>
        <v>0</v>
      </c>
      <c r="N201" s="112">
        <f t="shared" ca="1" si="307"/>
        <v>0</v>
      </c>
      <c r="O201" s="112">
        <f t="shared" ca="1" si="307"/>
        <v>0</v>
      </c>
      <c r="P201" s="112">
        <f t="shared" ca="1" si="307"/>
        <v>0</v>
      </c>
      <c r="Q201" s="112">
        <f t="shared" ca="1" si="307"/>
        <v>0</v>
      </c>
      <c r="R201" s="112">
        <f t="shared" ca="1" si="307"/>
        <v>0</v>
      </c>
      <c r="S201" s="112">
        <f t="shared" ca="1" si="307"/>
        <v>0</v>
      </c>
      <c r="T201" s="112">
        <f t="shared" ca="1" si="307"/>
        <v>0</v>
      </c>
      <c r="U201" s="112">
        <f t="shared" ca="1" si="307"/>
        <v>0</v>
      </c>
      <c r="V201" s="112">
        <f t="shared" ca="1" si="307"/>
        <v>0</v>
      </c>
      <c r="W201" s="112">
        <f t="shared" ca="1" si="307"/>
        <v>0</v>
      </c>
      <c r="X201" s="112">
        <f t="shared" ca="1" si="307"/>
        <v>0</v>
      </c>
      <c r="Y201" s="112">
        <f t="shared" ca="1" si="307"/>
        <v>0</v>
      </c>
      <c r="Z201" s="112">
        <f t="shared" ca="1" si="307"/>
        <v>0</v>
      </c>
      <c r="AA201" s="112">
        <f t="shared" ca="1" si="307"/>
        <v>0</v>
      </c>
      <c r="AB201" s="112">
        <f t="shared" ca="1" si="307"/>
        <v>0</v>
      </c>
      <c r="AC201" s="112">
        <f t="shared" ca="1" si="307"/>
        <v>0</v>
      </c>
      <c r="AD201" s="112">
        <f t="shared" ca="1" si="307"/>
        <v>0</v>
      </c>
      <c r="AE201" s="112">
        <f t="shared" ca="1" si="307"/>
        <v>0</v>
      </c>
      <c r="AF201" s="112">
        <f t="shared" ca="1" si="307"/>
        <v>0</v>
      </c>
      <c r="AG201" s="112">
        <f t="shared" ca="1" si="307"/>
        <v>0</v>
      </c>
      <c r="AH201" s="112">
        <f t="shared" ca="1" si="307"/>
        <v>0</v>
      </c>
      <c r="AI201" s="112">
        <f t="shared" ca="1" si="307"/>
        <v>0</v>
      </c>
      <c r="AJ201" s="112">
        <f t="shared" ca="1" si="307"/>
        <v>0</v>
      </c>
      <c r="AK201" s="112">
        <f t="shared" ref="AK201:BI201" ca="1" si="308">AK198+AK199-AK200</f>
        <v>0</v>
      </c>
      <c r="AL201" s="112">
        <f t="shared" ca="1" si="308"/>
        <v>0</v>
      </c>
      <c r="AM201" s="112">
        <f t="shared" ca="1" si="308"/>
        <v>0</v>
      </c>
      <c r="AN201" s="112">
        <f t="shared" ca="1" si="308"/>
        <v>0</v>
      </c>
      <c r="AO201" s="112">
        <f t="shared" ca="1" si="308"/>
        <v>0</v>
      </c>
      <c r="AP201" s="112">
        <f t="shared" ca="1" si="308"/>
        <v>0</v>
      </c>
      <c r="AQ201" s="112">
        <f t="shared" ca="1" si="308"/>
        <v>0</v>
      </c>
      <c r="AR201" s="112">
        <f t="shared" ca="1" si="308"/>
        <v>0</v>
      </c>
      <c r="AS201" s="112">
        <f t="shared" ca="1" si="308"/>
        <v>0</v>
      </c>
      <c r="AT201" s="112">
        <f t="shared" ca="1" si="308"/>
        <v>0</v>
      </c>
      <c r="AU201" s="112">
        <f t="shared" ca="1" si="308"/>
        <v>0</v>
      </c>
      <c r="AV201" s="112">
        <f t="shared" ca="1" si="308"/>
        <v>0</v>
      </c>
      <c r="AW201" s="112">
        <f t="shared" ca="1" si="308"/>
        <v>0</v>
      </c>
      <c r="AX201" s="112">
        <f t="shared" ca="1" si="308"/>
        <v>0</v>
      </c>
      <c r="AY201" s="112">
        <f t="shared" ca="1" si="308"/>
        <v>0</v>
      </c>
      <c r="AZ201" s="112">
        <f t="shared" ca="1" si="308"/>
        <v>0</v>
      </c>
      <c r="BA201" s="112">
        <f t="shared" ca="1" si="308"/>
        <v>0</v>
      </c>
      <c r="BB201" s="112">
        <f t="shared" ca="1" si="308"/>
        <v>0</v>
      </c>
      <c r="BC201" s="112">
        <f t="shared" ca="1" si="308"/>
        <v>0</v>
      </c>
      <c r="BD201" s="112">
        <f t="shared" ca="1" si="308"/>
        <v>0</v>
      </c>
      <c r="BE201" s="112">
        <f t="shared" ca="1" si="308"/>
        <v>0</v>
      </c>
      <c r="BF201" s="112">
        <f t="shared" ca="1" si="308"/>
        <v>0</v>
      </c>
      <c r="BG201" s="112">
        <f t="shared" ca="1" si="308"/>
        <v>0</v>
      </c>
      <c r="BH201" s="112">
        <f t="shared" ca="1" si="308"/>
        <v>0</v>
      </c>
      <c r="BI201" s="112">
        <f t="shared" ca="1" si="308"/>
        <v>0</v>
      </c>
      <c r="BJ201" s="112">
        <f t="shared" ref="BJ201:BL201" ca="1" si="309">BJ198+BJ199-BJ200</f>
        <v>0</v>
      </c>
      <c r="BK201" s="112">
        <f t="shared" ca="1" si="309"/>
        <v>0</v>
      </c>
      <c r="BL201" s="112">
        <f t="shared" ca="1" si="309"/>
        <v>0</v>
      </c>
    </row>
    <row r="202" spans="1:64" x14ac:dyDescent="0.3">
      <c r="A202" s="111"/>
      <c r="B202" s="6"/>
      <c r="C202" s="13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</row>
    <row r="203" spans="1:64" x14ac:dyDescent="0.3">
      <c r="A203" s="3"/>
      <c r="B203" s="125" t="s">
        <v>204</v>
      </c>
      <c r="C203" s="13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</row>
    <row r="204" spans="1:64" x14ac:dyDescent="0.3">
      <c r="A204" s="3"/>
      <c r="B204" s="6" t="s">
        <v>203</v>
      </c>
      <c r="C204" s="13" t="s">
        <v>22</v>
      </c>
      <c r="E204" s="107">
        <f t="shared" ref="E204:AJ204" si="310">D208</f>
        <v>0</v>
      </c>
      <c r="F204" s="107">
        <f t="shared" si="310"/>
        <v>0</v>
      </c>
      <c r="G204" s="107">
        <f t="shared" si="310"/>
        <v>0</v>
      </c>
      <c r="H204" s="107">
        <f t="shared" si="310"/>
        <v>0</v>
      </c>
      <c r="I204" s="107">
        <f t="shared" si="310"/>
        <v>0</v>
      </c>
      <c r="J204" s="107">
        <f t="shared" si="310"/>
        <v>0</v>
      </c>
      <c r="K204" s="107">
        <f t="shared" ca="1" si="310"/>
        <v>67.884907512445892</v>
      </c>
      <c r="L204" s="107">
        <f t="shared" ca="1" si="310"/>
        <v>67.884907512445892</v>
      </c>
      <c r="M204" s="107">
        <f t="shared" ca="1" si="310"/>
        <v>67.884907512445892</v>
      </c>
      <c r="N204" s="107">
        <f t="shared" ca="1" si="310"/>
        <v>67.884907512445892</v>
      </c>
      <c r="O204" s="107">
        <f t="shared" ca="1" si="310"/>
        <v>67.884907512445892</v>
      </c>
      <c r="P204" s="107">
        <f t="shared" ca="1" si="310"/>
        <v>67.884907512445892</v>
      </c>
      <c r="Q204" s="107">
        <f t="shared" ca="1" si="310"/>
        <v>67.884907512445892</v>
      </c>
      <c r="R204" s="107">
        <f t="shared" ca="1" si="310"/>
        <v>67.884907512445892</v>
      </c>
      <c r="S204" s="107">
        <f t="shared" ca="1" si="310"/>
        <v>67.884907512445892</v>
      </c>
      <c r="T204" s="107">
        <f t="shared" ca="1" si="310"/>
        <v>67.884907512445892</v>
      </c>
      <c r="U204" s="107">
        <f t="shared" ca="1" si="310"/>
        <v>67.884907512445892</v>
      </c>
      <c r="V204" s="107">
        <f t="shared" ca="1" si="310"/>
        <v>67.884907512445892</v>
      </c>
      <c r="W204" s="107">
        <f t="shared" ca="1" si="310"/>
        <v>67.884907512445892</v>
      </c>
      <c r="X204" s="107">
        <f t="shared" ca="1" si="310"/>
        <v>67.884907512445892</v>
      </c>
      <c r="Y204" s="107">
        <f t="shared" ca="1" si="310"/>
        <v>67.884907512445892</v>
      </c>
      <c r="Z204" s="107">
        <f t="shared" ca="1" si="310"/>
        <v>67.884907512445892</v>
      </c>
      <c r="AA204" s="107">
        <f t="shared" ca="1" si="310"/>
        <v>67.884907512445892</v>
      </c>
      <c r="AB204" s="107">
        <f t="shared" ca="1" si="310"/>
        <v>67.884907512445892</v>
      </c>
      <c r="AC204" s="107">
        <f t="shared" ca="1" si="310"/>
        <v>67.884907512445892</v>
      </c>
      <c r="AD204" s="107">
        <f t="shared" ca="1" si="310"/>
        <v>67.884907512445892</v>
      </c>
      <c r="AE204" s="107">
        <f t="shared" ca="1" si="310"/>
        <v>67.884907512445892</v>
      </c>
      <c r="AF204" s="107">
        <f t="shared" ca="1" si="310"/>
        <v>67.884907512445892</v>
      </c>
      <c r="AG204" s="107">
        <f t="shared" ca="1" si="310"/>
        <v>67.884907512445892</v>
      </c>
      <c r="AH204" s="107">
        <f t="shared" ca="1" si="310"/>
        <v>67.884907512445892</v>
      </c>
      <c r="AI204" s="107">
        <f t="shared" ca="1" si="310"/>
        <v>67.884907512445892</v>
      </c>
      <c r="AJ204" s="107">
        <f t="shared" ca="1" si="310"/>
        <v>67.884907512445892</v>
      </c>
      <c r="AK204" s="107">
        <f t="shared" ref="AK204:BI204" ca="1" si="311">AJ208</f>
        <v>67.884907512445892</v>
      </c>
      <c r="AL204" s="107">
        <f t="shared" ca="1" si="311"/>
        <v>67.884907512445892</v>
      </c>
      <c r="AM204" s="107">
        <f t="shared" ca="1" si="311"/>
        <v>67.884907512445892</v>
      </c>
      <c r="AN204" s="107">
        <f t="shared" ca="1" si="311"/>
        <v>67.884907512445892</v>
      </c>
      <c r="AO204" s="107">
        <f t="shared" ca="1" si="311"/>
        <v>67.884907512445892</v>
      </c>
      <c r="AP204" s="107">
        <f t="shared" ca="1" si="311"/>
        <v>67.884907512445892</v>
      </c>
      <c r="AQ204" s="107">
        <f t="shared" ca="1" si="311"/>
        <v>67.884907512445892</v>
      </c>
      <c r="AR204" s="107">
        <f t="shared" ca="1" si="311"/>
        <v>67.884907512445892</v>
      </c>
      <c r="AS204" s="107">
        <f t="shared" ca="1" si="311"/>
        <v>67.884907512445892</v>
      </c>
      <c r="AT204" s="107">
        <f t="shared" ca="1" si="311"/>
        <v>67.884907512445892</v>
      </c>
      <c r="AU204" s="107">
        <f t="shared" ca="1" si="311"/>
        <v>67.884907512445892</v>
      </c>
      <c r="AV204" s="107">
        <f t="shared" ca="1" si="311"/>
        <v>67.884907512445892</v>
      </c>
      <c r="AW204" s="107">
        <f t="shared" ca="1" si="311"/>
        <v>67.884907512445892</v>
      </c>
      <c r="AX204" s="107">
        <f t="shared" ca="1" si="311"/>
        <v>67.884907512445892</v>
      </c>
      <c r="AY204" s="107">
        <f t="shared" ca="1" si="311"/>
        <v>67.884907512445892</v>
      </c>
      <c r="AZ204" s="107">
        <f t="shared" ca="1" si="311"/>
        <v>67.884907512445892</v>
      </c>
      <c r="BA204" s="107">
        <f t="shared" ca="1" si="311"/>
        <v>67.884907512445892</v>
      </c>
      <c r="BB204" s="107">
        <f t="shared" ca="1" si="311"/>
        <v>67.884907512445892</v>
      </c>
      <c r="BC204" s="107">
        <f t="shared" ca="1" si="311"/>
        <v>67.884907512445892</v>
      </c>
      <c r="BD204" s="107">
        <f t="shared" ca="1" si="311"/>
        <v>67.884907512445892</v>
      </c>
      <c r="BE204" s="107">
        <f t="shared" ca="1" si="311"/>
        <v>67.884907512445892</v>
      </c>
      <c r="BF204" s="107">
        <f t="shared" ca="1" si="311"/>
        <v>67.884907512445892</v>
      </c>
      <c r="BG204" s="107">
        <f t="shared" ca="1" si="311"/>
        <v>67.884907512445892</v>
      </c>
      <c r="BH204" s="107">
        <f t="shared" ca="1" si="311"/>
        <v>67.884907512445892</v>
      </c>
      <c r="BI204" s="107">
        <f t="shared" ca="1" si="311"/>
        <v>67.884907512445892</v>
      </c>
      <c r="BJ204" s="107">
        <f t="shared" ref="BJ204" ca="1" si="312">BI208</f>
        <v>67.884907512445892</v>
      </c>
      <c r="BK204" s="107">
        <f t="shared" ref="BK204" ca="1" si="313">BJ208</f>
        <v>67.884907512445892</v>
      </c>
      <c r="BL204" s="107">
        <f t="shared" ref="BL204" ca="1" si="314">BK208</f>
        <v>67.884907512445892</v>
      </c>
    </row>
    <row r="205" spans="1:64" x14ac:dyDescent="0.3">
      <c r="A205" s="3"/>
      <c r="B205" s="6" t="s">
        <v>202</v>
      </c>
      <c r="C205" s="13" t="s">
        <v>22</v>
      </c>
      <c r="D205" s="457">
        <f ca="1">SUM(E205:BL205)</f>
        <v>67.884907512445892</v>
      </c>
      <c r="E205" s="107">
        <f t="shared" ref="E205:AJ205" si="315">E200</f>
        <v>0</v>
      </c>
      <c r="F205" s="107">
        <f t="shared" si="315"/>
        <v>0</v>
      </c>
      <c r="G205" s="107">
        <f t="shared" si="315"/>
        <v>0</v>
      </c>
      <c r="H205" s="107">
        <f t="shared" si="315"/>
        <v>0</v>
      </c>
      <c r="I205" s="107">
        <f t="shared" si="315"/>
        <v>0</v>
      </c>
      <c r="J205" s="107">
        <f t="shared" ca="1" si="315"/>
        <v>67.884907512445892</v>
      </c>
      <c r="K205" s="107">
        <f t="shared" si="315"/>
        <v>0</v>
      </c>
      <c r="L205" s="107">
        <f t="shared" si="315"/>
        <v>0</v>
      </c>
      <c r="M205" s="107">
        <f t="shared" si="315"/>
        <v>0</v>
      </c>
      <c r="N205" s="107">
        <f t="shared" si="315"/>
        <v>0</v>
      </c>
      <c r="O205" s="107">
        <f t="shared" si="315"/>
        <v>0</v>
      </c>
      <c r="P205" s="107">
        <f t="shared" si="315"/>
        <v>0</v>
      </c>
      <c r="Q205" s="107">
        <f t="shared" si="315"/>
        <v>0</v>
      </c>
      <c r="R205" s="107">
        <f t="shared" si="315"/>
        <v>0</v>
      </c>
      <c r="S205" s="107">
        <f t="shared" si="315"/>
        <v>0</v>
      </c>
      <c r="T205" s="107">
        <f t="shared" si="315"/>
        <v>0</v>
      </c>
      <c r="U205" s="107">
        <f t="shared" si="315"/>
        <v>0</v>
      </c>
      <c r="V205" s="107">
        <f t="shared" si="315"/>
        <v>0</v>
      </c>
      <c r="W205" s="107">
        <f t="shared" si="315"/>
        <v>0</v>
      </c>
      <c r="X205" s="107">
        <f t="shared" si="315"/>
        <v>0</v>
      </c>
      <c r="Y205" s="107">
        <f t="shared" si="315"/>
        <v>0</v>
      </c>
      <c r="Z205" s="107">
        <f t="shared" si="315"/>
        <v>0</v>
      </c>
      <c r="AA205" s="107">
        <f t="shared" si="315"/>
        <v>0</v>
      </c>
      <c r="AB205" s="107">
        <f t="shared" si="315"/>
        <v>0</v>
      </c>
      <c r="AC205" s="107">
        <f t="shared" si="315"/>
        <v>0</v>
      </c>
      <c r="AD205" s="107">
        <f t="shared" si="315"/>
        <v>0</v>
      </c>
      <c r="AE205" s="107">
        <f t="shared" si="315"/>
        <v>0</v>
      </c>
      <c r="AF205" s="107">
        <f t="shared" si="315"/>
        <v>0</v>
      </c>
      <c r="AG205" s="107">
        <f t="shared" si="315"/>
        <v>0</v>
      </c>
      <c r="AH205" s="107">
        <f t="shared" si="315"/>
        <v>0</v>
      </c>
      <c r="AI205" s="107">
        <f t="shared" si="315"/>
        <v>0</v>
      </c>
      <c r="AJ205" s="107">
        <f t="shared" si="315"/>
        <v>0</v>
      </c>
      <c r="AK205" s="107">
        <f t="shared" ref="AK205:BI205" si="316">AK200</f>
        <v>0</v>
      </c>
      <c r="AL205" s="107">
        <f t="shared" si="316"/>
        <v>0</v>
      </c>
      <c r="AM205" s="107">
        <f t="shared" si="316"/>
        <v>0</v>
      </c>
      <c r="AN205" s="107">
        <f t="shared" si="316"/>
        <v>0</v>
      </c>
      <c r="AO205" s="107">
        <f t="shared" si="316"/>
        <v>0</v>
      </c>
      <c r="AP205" s="107">
        <f t="shared" si="316"/>
        <v>0</v>
      </c>
      <c r="AQ205" s="107">
        <f t="shared" si="316"/>
        <v>0</v>
      </c>
      <c r="AR205" s="107">
        <f t="shared" si="316"/>
        <v>0</v>
      </c>
      <c r="AS205" s="107">
        <f t="shared" si="316"/>
        <v>0</v>
      </c>
      <c r="AT205" s="107">
        <f t="shared" si="316"/>
        <v>0</v>
      </c>
      <c r="AU205" s="107">
        <f t="shared" si="316"/>
        <v>0</v>
      </c>
      <c r="AV205" s="107">
        <f t="shared" si="316"/>
        <v>0</v>
      </c>
      <c r="AW205" s="107">
        <f t="shared" si="316"/>
        <v>0</v>
      </c>
      <c r="AX205" s="107">
        <f t="shared" si="316"/>
        <v>0</v>
      </c>
      <c r="AY205" s="107">
        <f t="shared" si="316"/>
        <v>0</v>
      </c>
      <c r="AZ205" s="107">
        <f t="shared" si="316"/>
        <v>0</v>
      </c>
      <c r="BA205" s="107">
        <f t="shared" si="316"/>
        <v>0</v>
      </c>
      <c r="BB205" s="107">
        <f t="shared" si="316"/>
        <v>0</v>
      </c>
      <c r="BC205" s="107">
        <f t="shared" si="316"/>
        <v>0</v>
      </c>
      <c r="BD205" s="107">
        <f t="shared" si="316"/>
        <v>0</v>
      </c>
      <c r="BE205" s="107">
        <f t="shared" si="316"/>
        <v>0</v>
      </c>
      <c r="BF205" s="107">
        <f t="shared" si="316"/>
        <v>0</v>
      </c>
      <c r="BG205" s="107">
        <f t="shared" si="316"/>
        <v>0</v>
      </c>
      <c r="BH205" s="107">
        <f t="shared" si="316"/>
        <v>0</v>
      </c>
      <c r="BI205" s="107">
        <f t="shared" si="316"/>
        <v>0</v>
      </c>
      <c r="BJ205" s="107">
        <f t="shared" ref="BJ205:BL205" si="317">BJ200</f>
        <v>0</v>
      </c>
      <c r="BK205" s="107">
        <f t="shared" si="317"/>
        <v>0</v>
      </c>
      <c r="BL205" s="107">
        <f t="shared" si="317"/>
        <v>0</v>
      </c>
    </row>
    <row r="206" spans="1:64" x14ac:dyDescent="0.3">
      <c r="A206" s="111"/>
      <c r="B206" s="6" t="s">
        <v>10</v>
      </c>
      <c r="C206" s="13" t="s">
        <v>22</v>
      </c>
      <c r="D206" s="457">
        <f ca="1">SUM(E206:BL206)</f>
        <v>61.096416761201304</v>
      </c>
      <c r="E206" s="110">
        <f>IF(E$5,MIN(E209-D207,IF(E$6&lt;=24,Inputs!$D$111/2,Inputs!$E$111/2)*(E204+E205)*E$9),0)</f>
        <v>0</v>
      </c>
      <c r="F206" s="110">
        <f>IF(F$5,MIN(F209-E207,IF(F$6&lt;=24,Inputs!$D$111/2,Inputs!$E$111/2)*(F204+F205)*F$9),0)</f>
        <v>0</v>
      </c>
      <c r="G206" s="110">
        <f>IF(G$5,MIN(G209-F207,IF(G$6&lt;=24,Inputs!$D$111/2,Inputs!$E$111/2)*(G204+G205)*G$9),0)</f>
        <v>0</v>
      </c>
      <c r="H206" s="110">
        <f>IF(H$5,MIN(H209-G207,IF(H$6&lt;=24,Inputs!$D$111/2,Inputs!$E$111/2)*(H204+H205)*H$9),0)</f>
        <v>0</v>
      </c>
      <c r="I206" s="110">
        <f>IF(I$5,MIN(I209-H207,IF(I$6&lt;=24,Inputs!$D$111/2,Inputs!$E$111/2)*(I204+I205)*I$9),0)</f>
        <v>0</v>
      </c>
      <c r="J206" s="110">
        <f ca="1">IF(J$5,MIN(J209-I207,IF(J$6&lt;=24,Inputs!$D$111/2,Inputs!$E$111/2)*(J204+J205)*J$9),0)</f>
        <v>5.6582070411623651</v>
      </c>
      <c r="K206" s="110">
        <f ca="1">IF(K$5,MIN(K209-J207,IF(K$6&lt;=24,Inputs!$D$111/2,Inputs!$E$111/2)*(K204+K205)*K$9),0)</f>
        <v>5.6582070411623651</v>
      </c>
      <c r="L206" s="110">
        <f ca="1">IF(L$5,MIN(L209-K207,IF(L$6&lt;=24,Inputs!$D$111/2,Inputs!$E$111/2)*(L204+L205)*L$9),0)</f>
        <v>5.6582070411623651</v>
      </c>
      <c r="M206" s="110">
        <f ca="1">IF(M$5,MIN(M209-L207,IF(M$6&lt;=24,Inputs!$D$111/2,Inputs!$E$111/2)*(M204+M205)*M$9),0)</f>
        <v>5.6582070411623651</v>
      </c>
      <c r="N206" s="110">
        <f ca="1">IF(N$5,MIN(N209-M207,IF(N$6&lt;=24,Inputs!$D$111/2,Inputs!$E$111/2)*(N204+N205)*N$9),0)</f>
        <v>5.6582070411623651</v>
      </c>
      <c r="O206" s="110">
        <f ca="1">IF(O$5,MIN(O209-N207,IF(O$6&lt;=24,Inputs!$D$111/2,Inputs!$E$111/2)*(O204+O205)*O$9),0)</f>
        <v>5.6582070411623651</v>
      </c>
      <c r="P206" s="110">
        <f ca="1">IF(P$5,MIN(P209-O207,IF(P$6&lt;=24,Inputs!$D$111/2,Inputs!$E$111/2)*(P204+P205)*P$9),0)</f>
        <v>5.6582070411623651</v>
      </c>
      <c r="Q206" s="110">
        <f ca="1">IF(Q$5,MIN(Q209-P207,IF(Q$6&lt;=24,Inputs!$D$111/2,Inputs!$E$111/2)*(Q204+Q205)*Q$9),0)</f>
        <v>5.6582070411623651</v>
      </c>
      <c r="R206" s="110">
        <f ca="1">IF(R$5,MIN(R209-Q207,IF(R$6&lt;=24,Inputs!$D$111/2,Inputs!$E$111/2)*(R204+R205)*R$9),0)</f>
        <v>5.6582070411623651</v>
      </c>
      <c r="S206" s="110">
        <f ca="1">IF(S$5,MIN(S209-R207,IF(S$6&lt;=24,Inputs!$D$111/2,Inputs!$E$111/2)*(S204+S205)*S$9),0)</f>
        <v>5.6582070411623651</v>
      </c>
      <c r="T206" s="110">
        <f ca="1">IF(T$5,MIN(T209-S207,IF(T$6&lt;=24,Inputs!$D$111/2,Inputs!$E$111/2)*(T204+T205)*T$9),0)</f>
        <v>4.5143463495776643</v>
      </c>
      <c r="U206" s="110">
        <f ca="1">IF(U$5,MIN(U209-T207,IF(U$6&lt;=24,Inputs!$D$111/2,Inputs!$E$111/2)*(U204+U205)*U$9),0)</f>
        <v>0</v>
      </c>
      <c r="V206" s="110">
        <f ca="1">IF(V$5,MIN(V209-U207,IF(V$6&lt;=24,Inputs!$D$111/2,Inputs!$E$111/2)*(V204+V205)*V$9),0)</f>
        <v>0</v>
      </c>
      <c r="W206" s="110">
        <f ca="1">IF(W$5,MIN(W209-V207,IF(W$6&lt;=24,Inputs!$D$111/2,Inputs!$E$111/2)*(W204+W205)*W$9),0)</f>
        <v>0</v>
      </c>
      <c r="X206" s="110">
        <f ca="1">IF(X$5,MIN(X209-W207,IF(X$6&lt;=24,Inputs!$D$111/2,Inputs!$E$111/2)*(X204+X205)*X$9),0)</f>
        <v>0</v>
      </c>
      <c r="Y206" s="110">
        <f ca="1">IF(Y$5,MIN(Y209-X207,IF(Y$6&lt;=24,Inputs!$D$111/2,Inputs!$E$111/2)*(Y204+Y205)*Y$9),0)</f>
        <v>0</v>
      </c>
      <c r="Z206" s="110">
        <f ca="1">IF(Z$5,MIN(Z209-Y207,IF(Z$6&lt;=24,Inputs!$D$111/2,Inputs!$E$111/2)*(Z204+Z205)*Z$9),0)</f>
        <v>0</v>
      </c>
      <c r="AA206" s="110">
        <f ca="1">IF(AA$5,MIN(AA209-Z207,IF(AA$6&lt;=24,Inputs!$D$111/2,Inputs!$E$111/2)*(AA204+AA205)*AA$9),0)</f>
        <v>0</v>
      </c>
      <c r="AB206" s="110">
        <f ca="1">IF(AB$5,MIN(AB209-AA207,IF(AB$6&lt;=24,Inputs!$D$111/2,Inputs!$E$111/2)*(AB204+AB205)*AB$9),0)</f>
        <v>0</v>
      </c>
      <c r="AC206" s="110">
        <f ca="1">IF(AC$5,MIN(AC209-AB207,IF(AC$6&lt;=24,Inputs!$D$111/2,Inputs!$E$111/2)*(AC204+AC205)*AC$9),0)</f>
        <v>0</v>
      </c>
      <c r="AD206" s="110">
        <f ca="1">IF(AD$5,MIN(AD209-AC207,IF(AD$6&lt;=24,Inputs!$D$111/2,Inputs!$E$111/2)*(AD204+AD205)*AD$9),0)</f>
        <v>0</v>
      </c>
      <c r="AE206" s="110">
        <f ca="1">IF(AE$5,MIN(AE209-AD207,IF(AE$6&lt;=24,Inputs!$D$111/2,Inputs!$E$111/2)*(AE204+AE205)*AE$9),0)</f>
        <v>0</v>
      </c>
      <c r="AF206" s="110">
        <f ca="1">IF(AF$5,MIN(AF209-AE207,IF(AF$6&lt;=24,Inputs!$D$111/2,Inputs!$E$111/2)*(AF204+AF205)*AF$9),0)</f>
        <v>0</v>
      </c>
      <c r="AG206" s="110">
        <f ca="1">IF(AG$5,MIN(AG209-AF207,IF(AG$6&lt;=24,Inputs!$D$111/2,Inputs!$E$111/2)*(AG204+AG205)*AG$9),0)</f>
        <v>0</v>
      </c>
      <c r="AH206" s="110">
        <f ca="1">IF(AH$5,MIN(AH209-AG207,IF(AH$6&lt;=24,Inputs!$D$111/2,Inputs!$E$111/2)*(AH204+AH205)*AH$9),0)</f>
        <v>0</v>
      </c>
      <c r="AI206" s="110">
        <f ca="1">IF(AI$5,MIN(AI209-AH207,IF(AI$6&lt;=24,Inputs!$D$111/2,Inputs!$E$111/2)*(AI204+AI205)*AI$9),0)</f>
        <v>0</v>
      </c>
      <c r="AJ206" s="110">
        <f ca="1">IF(AJ$5,MIN(AJ209-AI207,IF(AJ$6&lt;=24,Inputs!$D$111/2,Inputs!$E$111/2)*(AJ204+AJ205)*AJ$9),0)</f>
        <v>0</v>
      </c>
      <c r="AK206" s="110">
        <f ca="1">IF(AK$5,MIN(AK209-AJ207,IF(AK$6&lt;=24,Inputs!$D$111/2,Inputs!$E$111/2)*(AK204+AK205)*AK$9),0)</f>
        <v>0</v>
      </c>
      <c r="AL206" s="110">
        <f ca="1">IF(AL$5,MIN(AL209-AK207,IF(AL$6&lt;=24,Inputs!$D$111/2,Inputs!$E$111/2)*(AL204+AL205)*AL$9),0)</f>
        <v>0</v>
      </c>
      <c r="AM206" s="110">
        <f ca="1">IF(AM$5,MIN(AM209-AL207,IF(AM$6&lt;=24,Inputs!$D$111/2,Inputs!$E$111/2)*(AM204+AM205)*AM$9),0)</f>
        <v>0</v>
      </c>
      <c r="AN206" s="110">
        <f ca="1">IF(AN$5,MIN(AN209-AM207,IF(AN$6&lt;=24,Inputs!$D$111/2,Inputs!$E$111/2)*(AN204+AN205)*AN$9),0)</f>
        <v>0</v>
      </c>
      <c r="AO206" s="110">
        <f ca="1">IF(AO$5,MIN(AO209-AN207,IF(AO$6&lt;=24,Inputs!$D$111/2,Inputs!$E$111/2)*(AO204+AO205)*AO$9),0)</f>
        <v>0</v>
      </c>
      <c r="AP206" s="110">
        <f ca="1">IF(AP$5,MIN(AP209-AO207,IF(AP$6&lt;=24,Inputs!$D$111/2,Inputs!$E$111/2)*(AP204+AP205)*AP$9),0)</f>
        <v>0</v>
      </c>
      <c r="AQ206" s="110">
        <f ca="1">IF(AQ$5,MIN(AQ209-AP207,IF(AQ$6&lt;=24,Inputs!$D$111/2,Inputs!$E$111/2)*(AQ204+AQ205)*AQ$9),0)</f>
        <v>0</v>
      </c>
      <c r="AR206" s="110">
        <f ca="1">IF(AR$5,MIN(AR209-AQ207,IF(AR$6&lt;=24,Inputs!$D$111/2,Inputs!$E$111/2)*(AR204+AR205)*AR$9),0)</f>
        <v>0</v>
      </c>
      <c r="AS206" s="110">
        <f ca="1">IF(AS$5,MIN(AS209-AR207,IF(AS$6&lt;=24,Inputs!$D$111/2,Inputs!$E$111/2)*(AS204+AS205)*AS$9),0)</f>
        <v>0</v>
      </c>
      <c r="AT206" s="110">
        <f ca="1">IF(AT$5,MIN(AT209-AS207,IF(AT$6&lt;=24,Inputs!$D$111/2,Inputs!$E$111/2)*(AT204+AT205)*AT$9),0)</f>
        <v>0</v>
      </c>
      <c r="AU206" s="110">
        <f ca="1">IF(AU$5,MIN(AU209-AT207,IF(AU$6&lt;=24,Inputs!$D$111/2,Inputs!$E$111/2)*(AU204+AU205)*AU$9),0)</f>
        <v>0</v>
      </c>
      <c r="AV206" s="110">
        <f ca="1">IF(AV$5,MIN(AV209-AU207,IF(AV$6&lt;=24,Inputs!$D$111/2,Inputs!$E$111/2)*(AV204+AV205)*AV$9),0)</f>
        <v>0</v>
      </c>
      <c r="AW206" s="110">
        <f ca="1">IF(AW$5,MIN(AW209-AV207,IF(AW$6&lt;=24,Inputs!$D$111/2,Inputs!$E$111/2)*(AW204+AW205)*AW$9),0)</f>
        <v>0</v>
      </c>
      <c r="AX206" s="110">
        <f ca="1">IF(AX$5,MIN(AX209-AW207,IF(AX$6&lt;=24,Inputs!$D$111/2,Inputs!$E$111/2)*(AX204+AX205)*AX$9),0)</f>
        <v>0</v>
      </c>
      <c r="AY206" s="110">
        <f ca="1">IF(AY$5,MIN(AY209-AX207,IF(AY$6&lt;=24,Inputs!$D$111/2,Inputs!$E$111/2)*(AY204+AY205)*AY$9),0)</f>
        <v>0</v>
      </c>
      <c r="AZ206" s="110">
        <f ca="1">IF(AZ$5,MIN(AZ209-AY207,IF(AZ$6&lt;=24,Inputs!$D$111/2,Inputs!$E$111/2)*(AZ204+AZ205)*AZ$9),0)</f>
        <v>0</v>
      </c>
      <c r="BA206" s="110">
        <f ca="1">IF(BA$5,MIN(BA209-AZ207,IF(BA$6&lt;=24,Inputs!$D$111/2,Inputs!$E$111/2)*(BA204+BA205)*BA$9),0)</f>
        <v>0</v>
      </c>
      <c r="BB206" s="110">
        <f ca="1">IF(BB$5,MIN(BB209-BA207,IF(BB$6&lt;=24,Inputs!$D$111/2,Inputs!$E$111/2)*(BB204+BB205)*BB$9),0)</f>
        <v>0</v>
      </c>
      <c r="BC206" s="110">
        <f ca="1">IF(BC$5,MIN(BC209-BB207,IF(BC$6&lt;=24,Inputs!$D$111/2,Inputs!$E$111/2)*(BC204+BC205)*BC$9),0)</f>
        <v>0</v>
      </c>
      <c r="BD206" s="110">
        <f ca="1">IF(BD$5,MIN(BD209-BC207,IF(BD$6&lt;=24,Inputs!$D$111/2,Inputs!$E$111/2)*(BD204+BD205)*BD$9),0)</f>
        <v>0</v>
      </c>
      <c r="BE206" s="110">
        <f ca="1">IF(BE$5,MIN(BE209-BD207,IF(BE$6&lt;=24,Inputs!$D$111/2,Inputs!$E$111/2)*(BE204+BE205)*BE$9),0)</f>
        <v>0</v>
      </c>
      <c r="BF206" s="110">
        <f ca="1">IF(BF$5,MIN(BF209-BE207,IF(BF$6&lt;=24,Inputs!$D$111/2,Inputs!$E$111/2)*(BF204+BF205)*BF$9),0)</f>
        <v>0</v>
      </c>
      <c r="BG206" s="110">
        <f ca="1">IF(BG$5,MIN(BG209-BF207,IF(BG$6&lt;=24,Inputs!$D$111/2,Inputs!$E$111/2)*(BG204+BG205)*BG$9),0)</f>
        <v>0</v>
      </c>
      <c r="BH206" s="110">
        <f>IF(BH$5,MIN(BH209-BG207,IF(BH$6&lt;=24,Inputs!$D$111/2,Inputs!$E$111/2)*(BH204+BH205)*BH$9),0)</f>
        <v>0</v>
      </c>
      <c r="BI206" s="110">
        <f>IF(BI$5,MIN(BI209-BH207,IF(BI$6&lt;=24,Inputs!$D$111/2,Inputs!$E$111/2)*(BI204+BI205)*BI$9),0)</f>
        <v>0</v>
      </c>
      <c r="BJ206" s="110">
        <f>IF(BJ$5,MIN(BJ209-BI207,IF(BJ$6&lt;=24,Inputs!$D$111/2,Inputs!$E$111/2)*(BJ204+BJ205)*BJ$9),0)</f>
        <v>0</v>
      </c>
      <c r="BK206" s="110">
        <f>IF(BK$5,MIN(BK209-BJ207,IF(BK$6&lt;=24,Inputs!$D$111/2,Inputs!$E$111/2)*(BK204+BK205)*BK$9),0)</f>
        <v>0</v>
      </c>
      <c r="BL206" s="110">
        <f>IF(BL$5,MIN(BL209-BK207,IF(BL$6&lt;=24,Inputs!$D$111/2,Inputs!$E$111/2)*(BL204+BL205)*BL$9),0)</f>
        <v>0</v>
      </c>
    </row>
    <row r="207" spans="1:64" x14ac:dyDescent="0.3">
      <c r="A207" s="111"/>
      <c r="B207" s="6" t="s">
        <v>201</v>
      </c>
      <c r="C207" s="13" t="s">
        <v>22</v>
      </c>
      <c r="E207" s="110">
        <f t="shared" ref="E207:AJ207" si="318">D207+E206</f>
        <v>0</v>
      </c>
      <c r="F207" s="110">
        <f t="shared" si="318"/>
        <v>0</v>
      </c>
      <c r="G207" s="110">
        <f t="shared" si="318"/>
        <v>0</v>
      </c>
      <c r="H207" s="110">
        <f t="shared" si="318"/>
        <v>0</v>
      </c>
      <c r="I207" s="110">
        <f t="shared" si="318"/>
        <v>0</v>
      </c>
      <c r="J207" s="110">
        <f t="shared" ca="1" si="318"/>
        <v>5.6582070411623651</v>
      </c>
      <c r="K207" s="110">
        <f t="shared" ca="1" si="318"/>
        <v>11.31641408232473</v>
      </c>
      <c r="L207" s="110">
        <f t="shared" ca="1" si="318"/>
        <v>16.974621123487097</v>
      </c>
      <c r="M207" s="110">
        <f t="shared" ca="1" si="318"/>
        <v>22.63282816464946</v>
      </c>
      <c r="N207" s="110">
        <f t="shared" ca="1" si="318"/>
        <v>28.291035205811824</v>
      </c>
      <c r="O207" s="110">
        <f t="shared" ca="1" si="318"/>
        <v>33.949242246974187</v>
      </c>
      <c r="P207" s="110">
        <f t="shared" ca="1" si="318"/>
        <v>39.60744928813655</v>
      </c>
      <c r="Q207" s="110">
        <f t="shared" ca="1" si="318"/>
        <v>45.265656329298913</v>
      </c>
      <c r="R207" s="110">
        <f t="shared" ca="1" si="318"/>
        <v>50.923863370461277</v>
      </c>
      <c r="S207" s="110">
        <f t="shared" ca="1" si="318"/>
        <v>56.58207041162364</v>
      </c>
      <c r="T207" s="110">
        <f t="shared" ca="1" si="318"/>
        <v>61.096416761201304</v>
      </c>
      <c r="U207" s="110">
        <f t="shared" ca="1" si="318"/>
        <v>61.096416761201304</v>
      </c>
      <c r="V207" s="110">
        <f t="shared" ca="1" si="318"/>
        <v>61.096416761201304</v>
      </c>
      <c r="W207" s="110">
        <f t="shared" ca="1" si="318"/>
        <v>61.096416761201304</v>
      </c>
      <c r="X207" s="110">
        <f t="shared" ca="1" si="318"/>
        <v>61.096416761201304</v>
      </c>
      <c r="Y207" s="110">
        <f t="shared" ca="1" si="318"/>
        <v>61.096416761201304</v>
      </c>
      <c r="Z207" s="110">
        <f t="shared" ca="1" si="318"/>
        <v>61.096416761201304</v>
      </c>
      <c r="AA207" s="110">
        <f t="shared" ca="1" si="318"/>
        <v>61.096416761201304</v>
      </c>
      <c r="AB207" s="110">
        <f t="shared" ca="1" si="318"/>
        <v>61.096416761201304</v>
      </c>
      <c r="AC207" s="110">
        <f t="shared" ca="1" si="318"/>
        <v>61.096416761201304</v>
      </c>
      <c r="AD207" s="110">
        <f t="shared" ca="1" si="318"/>
        <v>61.096416761201304</v>
      </c>
      <c r="AE207" s="110">
        <f t="shared" ca="1" si="318"/>
        <v>61.096416761201304</v>
      </c>
      <c r="AF207" s="110">
        <f t="shared" ca="1" si="318"/>
        <v>61.096416761201304</v>
      </c>
      <c r="AG207" s="110">
        <f t="shared" ca="1" si="318"/>
        <v>61.096416761201304</v>
      </c>
      <c r="AH207" s="110">
        <f t="shared" ca="1" si="318"/>
        <v>61.096416761201304</v>
      </c>
      <c r="AI207" s="110">
        <f t="shared" ca="1" si="318"/>
        <v>61.096416761201304</v>
      </c>
      <c r="AJ207" s="110">
        <f t="shared" ca="1" si="318"/>
        <v>61.096416761201304</v>
      </c>
      <c r="AK207" s="110">
        <f t="shared" ref="AK207:BI207" ca="1" si="319">AJ207+AK206</f>
        <v>61.096416761201304</v>
      </c>
      <c r="AL207" s="110">
        <f t="shared" ca="1" si="319"/>
        <v>61.096416761201304</v>
      </c>
      <c r="AM207" s="110">
        <f t="shared" ca="1" si="319"/>
        <v>61.096416761201304</v>
      </c>
      <c r="AN207" s="110">
        <f t="shared" ca="1" si="319"/>
        <v>61.096416761201304</v>
      </c>
      <c r="AO207" s="110">
        <f t="shared" ca="1" si="319"/>
        <v>61.096416761201304</v>
      </c>
      <c r="AP207" s="110">
        <f t="shared" ca="1" si="319"/>
        <v>61.096416761201304</v>
      </c>
      <c r="AQ207" s="110">
        <f t="shared" ca="1" si="319"/>
        <v>61.096416761201304</v>
      </c>
      <c r="AR207" s="110">
        <f t="shared" ca="1" si="319"/>
        <v>61.096416761201304</v>
      </c>
      <c r="AS207" s="110">
        <f t="shared" ca="1" si="319"/>
        <v>61.096416761201304</v>
      </c>
      <c r="AT207" s="110">
        <f t="shared" ca="1" si="319"/>
        <v>61.096416761201304</v>
      </c>
      <c r="AU207" s="110">
        <f t="shared" ca="1" si="319"/>
        <v>61.096416761201304</v>
      </c>
      <c r="AV207" s="110">
        <f t="shared" ca="1" si="319"/>
        <v>61.096416761201304</v>
      </c>
      <c r="AW207" s="110">
        <f t="shared" ca="1" si="319"/>
        <v>61.096416761201304</v>
      </c>
      <c r="AX207" s="110">
        <f t="shared" ca="1" si="319"/>
        <v>61.096416761201304</v>
      </c>
      <c r="AY207" s="110">
        <f t="shared" ca="1" si="319"/>
        <v>61.096416761201304</v>
      </c>
      <c r="AZ207" s="110">
        <f t="shared" ca="1" si="319"/>
        <v>61.096416761201304</v>
      </c>
      <c r="BA207" s="110">
        <f t="shared" ca="1" si="319"/>
        <v>61.096416761201304</v>
      </c>
      <c r="BB207" s="110">
        <f t="shared" ca="1" si="319"/>
        <v>61.096416761201304</v>
      </c>
      <c r="BC207" s="110">
        <f t="shared" ca="1" si="319"/>
        <v>61.096416761201304</v>
      </c>
      <c r="BD207" s="110">
        <f t="shared" ca="1" si="319"/>
        <v>61.096416761201304</v>
      </c>
      <c r="BE207" s="110">
        <f t="shared" ca="1" si="319"/>
        <v>61.096416761201304</v>
      </c>
      <c r="BF207" s="110">
        <f t="shared" ca="1" si="319"/>
        <v>61.096416761201304</v>
      </c>
      <c r="BG207" s="110">
        <f t="shared" ca="1" si="319"/>
        <v>61.096416761201304</v>
      </c>
      <c r="BH207" s="110">
        <f t="shared" ca="1" si="319"/>
        <v>61.096416761201304</v>
      </c>
      <c r="BI207" s="110">
        <f t="shared" ca="1" si="319"/>
        <v>61.096416761201304</v>
      </c>
      <c r="BJ207" s="110">
        <f t="shared" ref="BJ207" ca="1" si="320">BI207+BJ206</f>
        <v>61.096416761201304</v>
      </c>
      <c r="BK207" s="110">
        <f t="shared" ref="BK207" ca="1" si="321">BJ207+BK206</f>
        <v>61.096416761201304</v>
      </c>
      <c r="BL207" s="110">
        <f t="shared" ref="BL207" ca="1" si="322">BK207+BL206</f>
        <v>61.096416761201304</v>
      </c>
    </row>
    <row r="208" spans="1:64" x14ac:dyDescent="0.3">
      <c r="A208" s="3"/>
      <c r="B208" s="6" t="s">
        <v>200</v>
      </c>
      <c r="C208" s="13" t="s">
        <v>22</v>
      </c>
      <c r="E208" s="107">
        <f t="shared" ref="E208:AJ208" si="323">E204+E205</f>
        <v>0</v>
      </c>
      <c r="F208" s="107">
        <f t="shared" si="323"/>
        <v>0</v>
      </c>
      <c r="G208" s="107">
        <f t="shared" si="323"/>
        <v>0</v>
      </c>
      <c r="H208" s="107">
        <f t="shared" si="323"/>
        <v>0</v>
      </c>
      <c r="I208" s="107">
        <f t="shared" si="323"/>
        <v>0</v>
      </c>
      <c r="J208" s="107">
        <f t="shared" ca="1" si="323"/>
        <v>67.884907512445892</v>
      </c>
      <c r="K208" s="107">
        <f t="shared" ca="1" si="323"/>
        <v>67.884907512445892</v>
      </c>
      <c r="L208" s="107">
        <f t="shared" ca="1" si="323"/>
        <v>67.884907512445892</v>
      </c>
      <c r="M208" s="107">
        <f t="shared" ca="1" si="323"/>
        <v>67.884907512445892</v>
      </c>
      <c r="N208" s="107">
        <f t="shared" ca="1" si="323"/>
        <v>67.884907512445892</v>
      </c>
      <c r="O208" s="107">
        <f t="shared" ca="1" si="323"/>
        <v>67.884907512445892</v>
      </c>
      <c r="P208" s="107">
        <f t="shared" ca="1" si="323"/>
        <v>67.884907512445892</v>
      </c>
      <c r="Q208" s="107">
        <f t="shared" ca="1" si="323"/>
        <v>67.884907512445892</v>
      </c>
      <c r="R208" s="107">
        <f t="shared" ca="1" si="323"/>
        <v>67.884907512445892</v>
      </c>
      <c r="S208" s="107">
        <f t="shared" ca="1" si="323"/>
        <v>67.884907512445892</v>
      </c>
      <c r="T208" s="107">
        <f t="shared" ca="1" si="323"/>
        <v>67.884907512445892</v>
      </c>
      <c r="U208" s="107">
        <f t="shared" ca="1" si="323"/>
        <v>67.884907512445892</v>
      </c>
      <c r="V208" s="107">
        <f t="shared" ca="1" si="323"/>
        <v>67.884907512445892</v>
      </c>
      <c r="W208" s="107">
        <f t="shared" ca="1" si="323"/>
        <v>67.884907512445892</v>
      </c>
      <c r="X208" s="107">
        <f t="shared" ca="1" si="323"/>
        <v>67.884907512445892</v>
      </c>
      <c r="Y208" s="107">
        <f t="shared" ca="1" si="323"/>
        <v>67.884907512445892</v>
      </c>
      <c r="Z208" s="107">
        <f t="shared" ca="1" si="323"/>
        <v>67.884907512445892</v>
      </c>
      <c r="AA208" s="107">
        <f t="shared" ca="1" si="323"/>
        <v>67.884907512445892</v>
      </c>
      <c r="AB208" s="107">
        <f t="shared" ca="1" si="323"/>
        <v>67.884907512445892</v>
      </c>
      <c r="AC208" s="107">
        <f t="shared" ca="1" si="323"/>
        <v>67.884907512445892</v>
      </c>
      <c r="AD208" s="107">
        <f t="shared" ca="1" si="323"/>
        <v>67.884907512445892</v>
      </c>
      <c r="AE208" s="107">
        <f t="shared" ca="1" si="323"/>
        <v>67.884907512445892</v>
      </c>
      <c r="AF208" s="107">
        <f t="shared" ca="1" si="323"/>
        <v>67.884907512445892</v>
      </c>
      <c r="AG208" s="107">
        <f t="shared" ca="1" si="323"/>
        <v>67.884907512445892</v>
      </c>
      <c r="AH208" s="107">
        <f t="shared" ca="1" si="323"/>
        <v>67.884907512445892</v>
      </c>
      <c r="AI208" s="107">
        <f t="shared" ca="1" si="323"/>
        <v>67.884907512445892</v>
      </c>
      <c r="AJ208" s="107">
        <f t="shared" ca="1" si="323"/>
        <v>67.884907512445892</v>
      </c>
      <c r="AK208" s="107">
        <f t="shared" ref="AK208:BI208" ca="1" si="324">AK204+AK205</f>
        <v>67.884907512445892</v>
      </c>
      <c r="AL208" s="107">
        <f t="shared" ca="1" si="324"/>
        <v>67.884907512445892</v>
      </c>
      <c r="AM208" s="107">
        <f t="shared" ca="1" si="324"/>
        <v>67.884907512445892</v>
      </c>
      <c r="AN208" s="107">
        <f t="shared" ca="1" si="324"/>
        <v>67.884907512445892</v>
      </c>
      <c r="AO208" s="107">
        <f t="shared" ca="1" si="324"/>
        <v>67.884907512445892</v>
      </c>
      <c r="AP208" s="107">
        <f t="shared" ca="1" si="324"/>
        <v>67.884907512445892</v>
      </c>
      <c r="AQ208" s="107">
        <f t="shared" ca="1" si="324"/>
        <v>67.884907512445892</v>
      </c>
      <c r="AR208" s="107">
        <f t="shared" ca="1" si="324"/>
        <v>67.884907512445892</v>
      </c>
      <c r="AS208" s="107">
        <f t="shared" ca="1" si="324"/>
        <v>67.884907512445892</v>
      </c>
      <c r="AT208" s="107">
        <f t="shared" ca="1" si="324"/>
        <v>67.884907512445892</v>
      </c>
      <c r="AU208" s="107">
        <f t="shared" ca="1" si="324"/>
        <v>67.884907512445892</v>
      </c>
      <c r="AV208" s="107">
        <f t="shared" ca="1" si="324"/>
        <v>67.884907512445892</v>
      </c>
      <c r="AW208" s="107">
        <f t="shared" ca="1" si="324"/>
        <v>67.884907512445892</v>
      </c>
      <c r="AX208" s="107">
        <f t="shared" ca="1" si="324"/>
        <v>67.884907512445892</v>
      </c>
      <c r="AY208" s="107">
        <f t="shared" ca="1" si="324"/>
        <v>67.884907512445892</v>
      </c>
      <c r="AZ208" s="107">
        <f t="shared" ca="1" si="324"/>
        <v>67.884907512445892</v>
      </c>
      <c r="BA208" s="107">
        <f t="shared" ca="1" si="324"/>
        <v>67.884907512445892</v>
      </c>
      <c r="BB208" s="107">
        <f t="shared" ca="1" si="324"/>
        <v>67.884907512445892</v>
      </c>
      <c r="BC208" s="107">
        <f t="shared" ca="1" si="324"/>
        <v>67.884907512445892</v>
      </c>
      <c r="BD208" s="107">
        <f t="shared" ca="1" si="324"/>
        <v>67.884907512445892</v>
      </c>
      <c r="BE208" s="107">
        <f t="shared" ca="1" si="324"/>
        <v>67.884907512445892</v>
      </c>
      <c r="BF208" s="107">
        <f t="shared" ca="1" si="324"/>
        <v>67.884907512445892</v>
      </c>
      <c r="BG208" s="107">
        <f t="shared" ca="1" si="324"/>
        <v>67.884907512445892</v>
      </c>
      <c r="BH208" s="107">
        <f t="shared" ca="1" si="324"/>
        <v>67.884907512445892</v>
      </c>
      <c r="BI208" s="107">
        <f t="shared" ca="1" si="324"/>
        <v>67.884907512445892</v>
      </c>
      <c r="BJ208" s="107">
        <f t="shared" ref="BJ208:BL208" ca="1" si="325">BJ204+BJ205</f>
        <v>67.884907512445892</v>
      </c>
      <c r="BK208" s="107">
        <f t="shared" ca="1" si="325"/>
        <v>67.884907512445892</v>
      </c>
      <c r="BL208" s="107">
        <f t="shared" ca="1" si="325"/>
        <v>67.884907512445892</v>
      </c>
    </row>
    <row r="209" spans="1:64" x14ac:dyDescent="0.3">
      <c r="A209" s="111"/>
      <c r="B209" s="6" t="s">
        <v>199</v>
      </c>
      <c r="C209" s="13" t="s">
        <v>22</v>
      </c>
      <c r="E209" s="110">
        <f>E208*Inputs!$F$111</f>
        <v>0</v>
      </c>
      <c r="F209" s="110">
        <f>F208*Inputs!$F$111</f>
        <v>0</v>
      </c>
      <c r="G209" s="110">
        <f>G208*Inputs!$F$111</f>
        <v>0</v>
      </c>
      <c r="H209" s="110">
        <f>H208*Inputs!$F$111</f>
        <v>0</v>
      </c>
      <c r="I209" s="110">
        <f>I208*Inputs!$F$111</f>
        <v>0</v>
      </c>
      <c r="J209" s="110">
        <f ca="1">J208*Inputs!$F$111</f>
        <v>61.096416761201304</v>
      </c>
      <c r="K209" s="110">
        <f ca="1">K208*Inputs!$F$111</f>
        <v>61.096416761201304</v>
      </c>
      <c r="L209" s="110">
        <f ca="1">L208*Inputs!$F$111</f>
        <v>61.096416761201304</v>
      </c>
      <c r="M209" s="110">
        <f ca="1">M208*Inputs!$F$111</f>
        <v>61.096416761201304</v>
      </c>
      <c r="N209" s="110">
        <f ca="1">N208*Inputs!$F$111</f>
        <v>61.096416761201304</v>
      </c>
      <c r="O209" s="110">
        <f ca="1">O208*Inputs!$F$111</f>
        <v>61.096416761201304</v>
      </c>
      <c r="P209" s="110">
        <f ca="1">P208*Inputs!$F$111</f>
        <v>61.096416761201304</v>
      </c>
      <c r="Q209" s="110">
        <f ca="1">Q208*Inputs!$F$111</f>
        <v>61.096416761201304</v>
      </c>
      <c r="R209" s="110">
        <f ca="1">R208*Inputs!$F$111</f>
        <v>61.096416761201304</v>
      </c>
      <c r="S209" s="110">
        <f ca="1">S208*Inputs!$F$111</f>
        <v>61.096416761201304</v>
      </c>
      <c r="T209" s="110">
        <f ca="1">T208*Inputs!$F$111</f>
        <v>61.096416761201304</v>
      </c>
      <c r="U209" s="110">
        <f ca="1">U208*Inputs!$F$111</f>
        <v>61.096416761201304</v>
      </c>
      <c r="V209" s="110">
        <f ca="1">V208*Inputs!$F$111</f>
        <v>61.096416761201304</v>
      </c>
      <c r="W209" s="110">
        <f ca="1">W208*Inputs!$F$111</f>
        <v>61.096416761201304</v>
      </c>
      <c r="X209" s="110">
        <f ca="1">X208*Inputs!$F$111</f>
        <v>61.096416761201304</v>
      </c>
      <c r="Y209" s="110">
        <f ca="1">Y208*Inputs!$F$111</f>
        <v>61.096416761201304</v>
      </c>
      <c r="Z209" s="110">
        <f ca="1">Z208*Inputs!$F$111</f>
        <v>61.096416761201304</v>
      </c>
      <c r="AA209" s="110">
        <f ca="1">AA208*Inputs!$F$111</f>
        <v>61.096416761201304</v>
      </c>
      <c r="AB209" s="110">
        <f ca="1">AB208*Inputs!$F$111</f>
        <v>61.096416761201304</v>
      </c>
      <c r="AC209" s="110">
        <f ca="1">AC208*Inputs!$F$111</f>
        <v>61.096416761201304</v>
      </c>
      <c r="AD209" s="110">
        <f ca="1">AD208*Inputs!$F$111</f>
        <v>61.096416761201304</v>
      </c>
      <c r="AE209" s="110">
        <f ca="1">AE208*Inputs!$F$111</f>
        <v>61.096416761201304</v>
      </c>
      <c r="AF209" s="110">
        <f ca="1">AF208*Inputs!$F$111</f>
        <v>61.096416761201304</v>
      </c>
      <c r="AG209" s="110">
        <f ca="1">AG208*Inputs!$F$111</f>
        <v>61.096416761201304</v>
      </c>
      <c r="AH209" s="110">
        <f ca="1">AH208*Inputs!$F$111</f>
        <v>61.096416761201304</v>
      </c>
      <c r="AI209" s="110">
        <f ca="1">AI208*Inputs!$F$111</f>
        <v>61.096416761201304</v>
      </c>
      <c r="AJ209" s="110">
        <f ca="1">AJ208*Inputs!$F$111</f>
        <v>61.096416761201304</v>
      </c>
      <c r="AK209" s="110">
        <f ca="1">AK208*Inputs!$F$111</f>
        <v>61.096416761201304</v>
      </c>
      <c r="AL209" s="110">
        <f ca="1">AL208*Inputs!$F$111</f>
        <v>61.096416761201304</v>
      </c>
      <c r="AM209" s="110">
        <f ca="1">AM208*Inputs!$F$111</f>
        <v>61.096416761201304</v>
      </c>
      <c r="AN209" s="110">
        <f ca="1">AN208*Inputs!$F$111</f>
        <v>61.096416761201304</v>
      </c>
      <c r="AO209" s="110">
        <f ca="1">AO208*Inputs!$F$111</f>
        <v>61.096416761201304</v>
      </c>
      <c r="AP209" s="110">
        <f ca="1">AP208*Inputs!$F$111</f>
        <v>61.096416761201304</v>
      </c>
      <c r="AQ209" s="110">
        <f ca="1">AQ208*Inputs!$F$111</f>
        <v>61.096416761201304</v>
      </c>
      <c r="AR209" s="110">
        <f ca="1">AR208*Inputs!$F$111</f>
        <v>61.096416761201304</v>
      </c>
      <c r="AS209" s="110">
        <f ca="1">AS208*Inputs!$F$111</f>
        <v>61.096416761201304</v>
      </c>
      <c r="AT209" s="110">
        <f ca="1">AT208*Inputs!$F$111</f>
        <v>61.096416761201304</v>
      </c>
      <c r="AU209" s="110">
        <f ca="1">AU208*Inputs!$F$111</f>
        <v>61.096416761201304</v>
      </c>
      <c r="AV209" s="110">
        <f ca="1">AV208*Inputs!$F$111</f>
        <v>61.096416761201304</v>
      </c>
      <c r="AW209" s="110">
        <f ca="1">AW208*Inputs!$F$111</f>
        <v>61.096416761201304</v>
      </c>
      <c r="AX209" s="110">
        <f ca="1">AX208*Inputs!$F$111</f>
        <v>61.096416761201304</v>
      </c>
      <c r="AY209" s="110">
        <f ca="1">AY208*Inputs!$F$111</f>
        <v>61.096416761201304</v>
      </c>
      <c r="AZ209" s="110">
        <f ca="1">AZ208*Inputs!$F$111</f>
        <v>61.096416761201304</v>
      </c>
      <c r="BA209" s="110">
        <f ca="1">BA208*Inputs!$F$111</f>
        <v>61.096416761201304</v>
      </c>
      <c r="BB209" s="110">
        <f ca="1">BB208*Inputs!$F$111</f>
        <v>61.096416761201304</v>
      </c>
      <c r="BC209" s="110">
        <f ca="1">BC208*Inputs!$F$111</f>
        <v>61.096416761201304</v>
      </c>
      <c r="BD209" s="110">
        <f ca="1">BD208*Inputs!$F$111</f>
        <v>61.096416761201304</v>
      </c>
      <c r="BE209" s="110">
        <f ca="1">BE208*Inputs!$F$111</f>
        <v>61.096416761201304</v>
      </c>
      <c r="BF209" s="110">
        <f ca="1">BF208*Inputs!$F$111</f>
        <v>61.096416761201304</v>
      </c>
      <c r="BG209" s="110">
        <f ca="1">BG208*Inputs!$F$111</f>
        <v>61.096416761201304</v>
      </c>
      <c r="BH209" s="110">
        <f ca="1">BH208*Inputs!$F$111</f>
        <v>61.096416761201304</v>
      </c>
      <c r="BI209" s="110">
        <f ca="1">BI208*Inputs!$F$111</f>
        <v>61.096416761201304</v>
      </c>
      <c r="BJ209" s="110">
        <f ca="1">BJ208*Inputs!$F$111</f>
        <v>61.096416761201304</v>
      </c>
      <c r="BK209" s="110">
        <f ca="1">BK208*Inputs!$F$111</f>
        <v>61.096416761201304</v>
      </c>
      <c r="BL209" s="110">
        <f ca="1">BL208*Inputs!$F$111</f>
        <v>61.096416761201304</v>
      </c>
    </row>
    <row r="210" spans="1:64" x14ac:dyDescent="0.3">
      <c r="A210" s="111"/>
      <c r="B210" s="6"/>
      <c r="C210" s="18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  <c r="BG210" s="110"/>
      <c r="BH210" s="110"/>
      <c r="BI210" s="110"/>
      <c r="BJ210" s="110"/>
      <c r="BK210" s="110"/>
      <c r="BL210" s="110"/>
    </row>
    <row r="211" spans="1:64" x14ac:dyDescent="0.3">
      <c r="A211" s="111"/>
      <c r="B211" s="6" t="s">
        <v>198</v>
      </c>
      <c r="C211" s="13" t="s">
        <v>22</v>
      </c>
      <c r="E211" s="110">
        <f t="shared" ref="E211:AJ211" si="326">D214</f>
        <v>0</v>
      </c>
      <c r="F211" s="110">
        <f t="shared" si="326"/>
        <v>0</v>
      </c>
      <c r="G211" s="110">
        <f t="shared" si="326"/>
        <v>0</v>
      </c>
      <c r="H211" s="110">
        <f t="shared" si="326"/>
        <v>0</v>
      </c>
      <c r="I211" s="110">
        <f t="shared" si="326"/>
        <v>0</v>
      </c>
      <c r="J211" s="110">
        <f t="shared" si="326"/>
        <v>0</v>
      </c>
      <c r="K211" s="110">
        <f t="shared" ca="1" si="326"/>
        <v>62.226700471283529</v>
      </c>
      <c r="L211" s="110">
        <f t="shared" ca="1" si="326"/>
        <v>56.568493430121165</v>
      </c>
      <c r="M211" s="110">
        <f t="shared" ca="1" si="326"/>
        <v>50.910286388958802</v>
      </c>
      <c r="N211" s="110">
        <f t="shared" ca="1" si="326"/>
        <v>45.252079347796439</v>
      </c>
      <c r="O211" s="110">
        <f t="shared" ca="1" si="326"/>
        <v>39.593872306634076</v>
      </c>
      <c r="P211" s="110">
        <f t="shared" ca="1" si="326"/>
        <v>33.935665265471712</v>
      </c>
      <c r="Q211" s="110">
        <f t="shared" ca="1" si="326"/>
        <v>28.277458224309349</v>
      </c>
      <c r="R211" s="110">
        <f t="shared" ca="1" si="326"/>
        <v>22.619251183146986</v>
      </c>
      <c r="S211" s="110">
        <f t="shared" ca="1" si="326"/>
        <v>16.961044141984623</v>
      </c>
      <c r="T211" s="110">
        <f t="shared" ca="1" si="326"/>
        <v>11.302837100822257</v>
      </c>
      <c r="U211" s="110">
        <f t="shared" ca="1" si="326"/>
        <v>6.7884907512445931</v>
      </c>
      <c r="V211" s="110">
        <f t="shared" ca="1" si="326"/>
        <v>6.7884907512445931</v>
      </c>
      <c r="W211" s="110">
        <f t="shared" ca="1" si="326"/>
        <v>6.7884907512445931</v>
      </c>
      <c r="X211" s="110">
        <f t="shared" ca="1" si="326"/>
        <v>6.7884907512445931</v>
      </c>
      <c r="Y211" s="110">
        <f t="shared" ca="1" si="326"/>
        <v>6.7884907512445931</v>
      </c>
      <c r="Z211" s="110">
        <f t="shared" ca="1" si="326"/>
        <v>6.7884907512445931</v>
      </c>
      <c r="AA211" s="110">
        <f t="shared" ca="1" si="326"/>
        <v>6.7884907512445931</v>
      </c>
      <c r="AB211" s="110">
        <f t="shared" ca="1" si="326"/>
        <v>6.7884907512445931</v>
      </c>
      <c r="AC211" s="110">
        <f t="shared" ca="1" si="326"/>
        <v>6.7884907512445931</v>
      </c>
      <c r="AD211" s="110">
        <f t="shared" ca="1" si="326"/>
        <v>6.7884907512445931</v>
      </c>
      <c r="AE211" s="110">
        <f t="shared" ca="1" si="326"/>
        <v>6.7884907512445931</v>
      </c>
      <c r="AF211" s="110">
        <f t="shared" ca="1" si="326"/>
        <v>6.7884907512445931</v>
      </c>
      <c r="AG211" s="110">
        <f t="shared" ca="1" si="326"/>
        <v>6.7884907512445931</v>
      </c>
      <c r="AH211" s="110">
        <f t="shared" ca="1" si="326"/>
        <v>6.7884907512445931</v>
      </c>
      <c r="AI211" s="110">
        <f t="shared" ca="1" si="326"/>
        <v>6.7884907512445931</v>
      </c>
      <c r="AJ211" s="110">
        <f t="shared" ca="1" si="326"/>
        <v>6.7884907512445931</v>
      </c>
      <c r="AK211" s="110">
        <f t="shared" ref="AK211:BI211" ca="1" si="327">AJ214</f>
        <v>6.7884907512445931</v>
      </c>
      <c r="AL211" s="110">
        <f t="shared" ca="1" si="327"/>
        <v>6.7884907512445931</v>
      </c>
      <c r="AM211" s="110">
        <f t="shared" ca="1" si="327"/>
        <v>6.7884907512445931</v>
      </c>
      <c r="AN211" s="110">
        <f t="shared" ca="1" si="327"/>
        <v>6.7884907512445931</v>
      </c>
      <c r="AO211" s="110">
        <f t="shared" ca="1" si="327"/>
        <v>6.7884907512445931</v>
      </c>
      <c r="AP211" s="110">
        <f t="shared" ca="1" si="327"/>
        <v>6.7884907512445931</v>
      </c>
      <c r="AQ211" s="110">
        <f t="shared" ca="1" si="327"/>
        <v>6.7884907512445931</v>
      </c>
      <c r="AR211" s="110">
        <f t="shared" ca="1" si="327"/>
        <v>6.7884907512445931</v>
      </c>
      <c r="AS211" s="110">
        <f t="shared" ca="1" si="327"/>
        <v>6.7884907512445931</v>
      </c>
      <c r="AT211" s="110">
        <f t="shared" ca="1" si="327"/>
        <v>6.7884907512445931</v>
      </c>
      <c r="AU211" s="110">
        <f t="shared" ca="1" si="327"/>
        <v>6.7884907512445931</v>
      </c>
      <c r="AV211" s="110">
        <f t="shared" ca="1" si="327"/>
        <v>6.7884907512445931</v>
      </c>
      <c r="AW211" s="110">
        <f t="shared" ca="1" si="327"/>
        <v>6.7884907512445931</v>
      </c>
      <c r="AX211" s="110">
        <f t="shared" ca="1" si="327"/>
        <v>6.7884907512445931</v>
      </c>
      <c r="AY211" s="110">
        <f t="shared" ca="1" si="327"/>
        <v>6.7884907512445931</v>
      </c>
      <c r="AZ211" s="110">
        <f t="shared" ca="1" si="327"/>
        <v>6.7884907512445931</v>
      </c>
      <c r="BA211" s="110">
        <f t="shared" ca="1" si="327"/>
        <v>6.7884907512445931</v>
      </c>
      <c r="BB211" s="110">
        <f t="shared" ca="1" si="327"/>
        <v>6.7884907512445931</v>
      </c>
      <c r="BC211" s="110">
        <f t="shared" ca="1" si="327"/>
        <v>6.7884907512445931</v>
      </c>
      <c r="BD211" s="110">
        <f t="shared" ca="1" si="327"/>
        <v>6.7884907512445931</v>
      </c>
      <c r="BE211" s="110">
        <f t="shared" ca="1" si="327"/>
        <v>6.7884907512445931</v>
      </c>
      <c r="BF211" s="110">
        <f t="shared" ca="1" si="327"/>
        <v>6.7884907512445931</v>
      </c>
      <c r="BG211" s="110">
        <f t="shared" ca="1" si="327"/>
        <v>6.7884907512445931</v>
      </c>
      <c r="BH211" s="110">
        <f t="shared" ca="1" si="327"/>
        <v>6.7884907512445931</v>
      </c>
      <c r="BI211" s="110">
        <f t="shared" ca="1" si="327"/>
        <v>6.7884907512445931</v>
      </c>
      <c r="BJ211" s="110">
        <f t="shared" ref="BJ211" ca="1" si="328">BI214</f>
        <v>6.7884907512445931</v>
      </c>
      <c r="BK211" s="110">
        <f t="shared" ref="BK211" ca="1" si="329">BJ214</f>
        <v>6.7884907512445931</v>
      </c>
      <c r="BL211" s="110">
        <f t="shared" ref="BL211" ca="1" si="330">BK214</f>
        <v>6.7884907512445931</v>
      </c>
    </row>
    <row r="212" spans="1:64" x14ac:dyDescent="0.3">
      <c r="A212" s="111"/>
      <c r="B212" s="6" t="s">
        <v>197</v>
      </c>
      <c r="C212" s="13" t="s">
        <v>22</v>
      </c>
      <c r="D212" s="457">
        <f ca="1">SUM(E212:BL212)</f>
        <v>67.884907512445892</v>
      </c>
      <c r="E212" s="110">
        <f t="shared" ref="E212:AJ212" si="331">E205</f>
        <v>0</v>
      </c>
      <c r="F212" s="110">
        <f t="shared" si="331"/>
        <v>0</v>
      </c>
      <c r="G212" s="110">
        <f t="shared" si="331"/>
        <v>0</v>
      </c>
      <c r="H212" s="110">
        <f t="shared" si="331"/>
        <v>0</v>
      </c>
      <c r="I212" s="110">
        <f t="shared" si="331"/>
        <v>0</v>
      </c>
      <c r="J212" s="110">
        <f t="shared" ca="1" si="331"/>
        <v>67.884907512445892</v>
      </c>
      <c r="K212" s="110">
        <f t="shared" si="331"/>
        <v>0</v>
      </c>
      <c r="L212" s="110">
        <f t="shared" si="331"/>
        <v>0</v>
      </c>
      <c r="M212" s="110">
        <f t="shared" si="331"/>
        <v>0</v>
      </c>
      <c r="N212" s="110">
        <f t="shared" si="331"/>
        <v>0</v>
      </c>
      <c r="O212" s="110">
        <f t="shared" si="331"/>
        <v>0</v>
      </c>
      <c r="P212" s="110">
        <f t="shared" si="331"/>
        <v>0</v>
      </c>
      <c r="Q212" s="110">
        <f t="shared" si="331"/>
        <v>0</v>
      </c>
      <c r="R212" s="110">
        <f t="shared" si="331"/>
        <v>0</v>
      </c>
      <c r="S212" s="110">
        <f t="shared" si="331"/>
        <v>0</v>
      </c>
      <c r="T212" s="110">
        <f t="shared" si="331"/>
        <v>0</v>
      </c>
      <c r="U212" s="110">
        <f t="shared" si="331"/>
        <v>0</v>
      </c>
      <c r="V212" s="110">
        <f t="shared" si="331"/>
        <v>0</v>
      </c>
      <c r="W212" s="110">
        <f t="shared" si="331"/>
        <v>0</v>
      </c>
      <c r="X212" s="110">
        <f t="shared" si="331"/>
        <v>0</v>
      </c>
      <c r="Y212" s="110">
        <f t="shared" si="331"/>
        <v>0</v>
      </c>
      <c r="Z212" s="110">
        <f t="shared" si="331"/>
        <v>0</v>
      </c>
      <c r="AA212" s="110">
        <f t="shared" si="331"/>
        <v>0</v>
      </c>
      <c r="AB212" s="110">
        <f t="shared" si="331"/>
        <v>0</v>
      </c>
      <c r="AC212" s="110">
        <f t="shared" si="331"/>
        <v>0</v>
      </c>
      <c r="AD212" s="110">
        <f t="shared" si="331"/>
        <v>0</v>
      </c>
      <c r="AE212" s="110">
        <f t="shared" si="331"/>
        <v>0</v>
      </c>
      <c r="AF212" s="110">
        <f t="shared" si="331"/>
        <v>0</v>
      </c>
      <c r="AG212" s="110">
        <f t="shared" si="331"/>
        <v>0</v>
      </c>
      <c r="AH212" s="110">
        <f t="shared" si="331"/>
        <v>0</v>
      </c>
      <c r="AI212" s="110">
        <f t="shared" si="331"/>
        <v>0</v>
      </c>
      <c r="AJ212" s="110">
        <f t="shared" si="331"/>
        <v>0</v>
      </c>
      <c r="AK212" s="110">
        <f t="shared" ref="AK212:BI212" si="332">AK205</f>
        <v>0</v>
      </c>
      <c r="AL212" s="110">
        <f t="shared" si="332"/>
        <v>0</v>
      </c>
      <c r="AM212" s="110">
        <f t="shared" si="332"/>
        <v>0</v>
      </c>
      <c r="AN212" s="110">
        <f t="shared" si="332"/>
        <v>0</v>
      </c>
      <c r="AO212" s="110">
        <f t="shared" si="332"/>
        <v>0</v>
      </c>
      <c r="AP212" s="110">
        <f t="shared" si="332"/>
        <v>0</v>
      </c>
      <c r="AQ212" s="110">
        <f t="shared" si="332"/>
        <v>0</v>
      </c>
      <c r="AR212" s="110">
        <f t="shared" si="332"/>
        <v>0</v>
      </c>
      <c r="AS212" s="110">
        <f t="shared" si="332"/>
        <v>0</v>
      </c>
      <c r="AT212" s="110">
        <f t="shared" si="332"/>
        <v>0</v>
      </c>
      <c r="AU212" s="110">
        <f t="shared" si="332"/>
        <v>0</v>
      </c>
      <c r="AV212" s="110">
        <f t="shared" si="332"/>
        <v>0</v>
      </c>
      <c r="AW212" s="110">
        <f t="shared" si="332"/>
        <v>0</v>
      </c>
      <c r="AX212" s="110">
        <f t="shared" si="332"/>
        <v>0</v>
      </c>
      <c r="AY212" s="110">
        <f t="shared" si="332"/>
        <v>0</v>
      </c>
      <c r="AZ212" s="110">
        <f t="shared" si="332"/>
        <v>0</v>
      </c>
      <c r="BA212" s="110">
        <f t="shared" si="332"/>
        <v>0</v>
      </c>
      <c r="BB212" s="110">
        <f t="shared" si="332"/>
        <v>0</v>
      </c>
      <c r="BC212" s="110">
        <f t="shared" si="332"/>
        <v>0</v>
      </c>
      <c r="BD212" s="110">
        <f t="shared" si="332"/>
        <v>0</v>
      </c>
      <c r="BE212" s="110">
        <f t="shared" si="332"/>
        <v>0</v>
      </c>
      <c r="BF212" s="110">
        <f t="shared" si="332"/>
        <v>0</v>
      </c>
      <c r="BG212" s="110">
        <f t="shared" si="332"/>
        <v>0</v>
      </c>
      <c r="BH212" s="110">
        <f t="shared" si="332"/>
        <v>0</v>
      </c>
      <c r="BI212" s="110">
        <f t="shared" si="332"/>
        <v>0</v>
      </c>
      <c r="BJ212" s="110">
        <f t="shared" ref="BJ212:BL212" si="333">BJ205</f>
        <v>0</v>
      </c>
      <c r="BK212" s="110">
        <f t="shared" si="333"/>
        <v>0</v>
      </c>
      <c r="BL212" s="110">
        <f t="shared" si="333"/>
        <v>0</v>
      </c>
    </row>
    <row r="213" spans="1:64" x14ac:dyDescent="0.3">
      <c r="A213" s="111"/>
      <c r="B213" s="6" t="s">
        <v>10</v>
      </c>
      <c r="C213" s="13" t="s">
        <v>22</v>
      </c>
      <c r="D213" s="457">
        <f ca="1">SUM(E213:BL213)</f>
        <v>61.096416761201304</v>
      </c>
      <c r="E213" s="110">
        <f t="shared" ref="E213:AJ213" si="334">E206</f>
        <v>0</v>
      </c>
      <c r="F213" s="110">
        <f t="shared" si="334"/>
        <v>0</v>
      </c>
      <c r="G213" s="110">
        <f t="shared" si="334"/>
        <v>0</v>
      </c>
      <c r="H213" s="110">
        <f t="shared" si="334"/>
        <v>0</v>
      </c>
      <c r="I213" s="110">
        <f t="shared" si="334"/>
        <v>0</v>
      </c>
      <c r="J213" s="110">
        <f t="shared" ca="1" si="334"/>
        <v>5.6582070411623651</v>
      </c>
      <c r="K213" s="110">
        <f t="shared" ca="1" si="334"/>
        <v>5.6582070411623651</v>
      </c>
      <c r="L213" s="110">
        <f t="shared" ca="1" si="334"/>
        <v>5.6582070411623651</v>
      </c>
      <c r="M213" s="110">
        <f t="shared" ca="1" si="334"/>
        <v>5.6582070411623651</v>
      </c>
      <c r="N213" s="110">
        <f t="shared" ca="1" si="334"/>
        <v>5.6582070411623651</v>
      </c>
      <c r="O213" s="110">
        <f t="shared" ca="1" si="334"/>
        <v>5.6582070411623651</v>
      </c>
      <c r="P213" s="110">
        <f t="shared" ca="1" si="334"/>
        <v>5.6582070411623651</v>
      </c>
      <c r="Q213" s="110">
        <f t="shared" ca="1" si="334"/>
        <v>5.6582070411623651</v>
      </c>
      <c r="R213" s="110">
        <f t="shared" ca="1" si="334"/>
        <v>5.6582070411623651</v>
      </c>
      <c r="S213" s="110">
        <f t="shared" ca="1" si="334"/>
        <v>5.6582070411623651</v>
      </c>
      <c r="T213" s="110">
        <f t="shared" ca="1" si="334"/>
        <v>4.5143463495776643</v>
      </c>
      <c r="U213" s="110">
        <f t="shared" ca="1" si="334"/>
        <v>0</v>
      </c>
      <c r="V213" s="110">
        <f t="shared" ca="1" si="334"/>
        <v>0</v>
      </c>
      <c r="W213" s="110">
        <f t="shared" ca="1" si="334"/>
        <v>0</v>
      </c>
      <c r="X213" s="110">
        <f t="shared" ca="1" si="334"/>
        <v>0</v>
      </c>
      <c r="Y213" s="110">
        <f t="shared" ca="1" si="334"/>
        <v>0</v>
      </c>
      <c r="Z213" s="110">
        <f t="shared" ca="1" si="334"/>
        <v>0</v>
      </c>
      <c r="AA213" s="110">
        <f t="shared" ca="1" si="334"/>
        <v>0</v>
      </c>
      <c r="AB213" s="110">
        <f t="shared" ca="1" si="334"/>
        <v>0</v>
      </c>
      <c r="AC213" s="110">
        <f t="shared" ca="1" si="334"/>
        <v>0</v>
      </c>
      <c r="AD213" s="110">
        <f t="shared" ca="1" si="334"/>
        <v>0</v>
      </c>
      <c r="AE213" s="110">
        <f t="shared" ca="1" si="334"/>
        <v>0</v>
      </c>
      <c r="AF213" s="110">
        <f t="shared" ca="1" si="334"/>
        <v>0</v>
      </c>
      <c r="AG213" s="110">
        <f t="shared" ca="1" si="334"/>
        <v>0</v>
      </c>
      <c r="AH213" s="110">
        <f t="shared" ca="1" si="334"/>
        <v>0</v>
      </c>
      <c r="AI213" s="110">
        <f t="shared" ca="1" si="334"/>
        <v>0</v>
      </c>
      <c r="AJ213" s="110">
        <f t="shared" ca="1" si="334"/>
        <v>0</v>
      </c>
      <c r="AK213" s="110">
        <f t="shared" ref="AK213:BI213" ca="1" si="335">AK206</f>
        <v>0</v>
      </c>
      <c r="AL213" s="110">
        <f t="shared" ca="1" si="335"/>
        <v>0</v>
      </c>
      <c r="AM213" s="110">
        <f t="shared" ca="1" si="335"/>
        <v>0</v>
      </c>
      <c r="AN213" s="110">
        <f t="shared" ca="1" si="335"/>
        <v>0</v>
      </c>
      <c r="AO213" s="110">
        <f t="shared" ca="1" si="335"/>
        <v>0</v>
      </c>
      <c r="AP213" s="110">
        <f t="shared" ca="1" si="335"/>
        <v>0</v>
      </c>
      <c r="AQ213" s="110">
        <f t="shared" ca="1" si="335"/>
        <v>0</v>
      </c>
      <c r="AR213" s="110">
        <f t="shared" ca="1" si="335"/>
        <v>0</v>
      </c>
      <c r="AS213" s="110">
        <f t="shared" ca="1" si="335"/>
        <v>0</v>
      </c>
      <c r="AT213" s="110">
        <f t="shared" ca="1" si="335"/>
        <v>0</v>
      </c>
      <c r="AU213" s="110">
        <f t="shared" ca="1" si="335"/>
        <v>0</v>
      </c>
      <c r="AV213" s="110">
        <f t="shared" ca="1" si="335"/>
        <v>0</v>
      </c>
      <c r="AW213" s="110">
        <f t="shared" ca="1" si="335"/>
        <v>0</v>
      </c>
      <c r="AX213" s="110">
        <f t="shared" ca="1" si="335"/>
        <v>0</v>
      </c>
      <c r="AY213" s="110">
        <f t="shared" ca="1" si="335"/>
        <v>0</v>
      </c>
      <c r="AZ213" s="110">
        <f t="shared" ca="1" si="335"/>
        <v>0</v>
      </c>
      <c r="BA213" s="110">
        <f t="shared" ca="1" si="335"/>
        <v>0</v>
      </c>
      <c r="BB213" s="110">
        <f t="shared" ca="1" si="335"/>
        <v>0</v>
      </c>
      <c r="BC213" s="110">
        <f t="shared" ca="1" si="335"/>
        <v>0</v>
      </c>
      <c r="BD213" s="110">
        <f t="shared" ca="1" si="335"/>
        <v>0</v>
      </c>
      <c r="BE213" s="110">
        <f t="shared" ca="1" si="335"/>
        <v>0</v>
      </c>
      <c r="BF213" s="110">
        <f t="shared" ca="1" si="335"/>
        <v>0</v>
      </c>
      <c r="BG213" s="110">
        <f t="shared" ca="1" si="335"/>
        <v>0</v>
      </c>
      <c r="BH213" s="110">
        <f t="shared" si="335"/>
        <v>0</v>
      </c>
      <c r="BI213" s="110">
        <f t="shared" si="335"/>
        <v>0</v>
      </c>
      <c r="BJ213" s="110">
        <f t="shared" ref="BJ213:BL213" si="336">BJ206</f>
        <v>0</v>
      </c>
      <c r="BK213" s="110">
        <f t="shared" si="336"/>
        <v>0</v>
      </c>
      <c r="BL213" s="110">
        <f t="shared" si="336"/>
        <v>0</v>
      </c>
    </row>
    <row r="214" spans="1:64" x14ac:dyDescent="0.3">
      <c r="A214" s="111"/>
      <c r="B214" s="6" t="s">
        <v>196</v>
      </c>
      <c r="C214" s="13" t="s">
        <v>22</v>
      </c>
      <c r="E214" s="110">
        <f t="shared" ref="E214:AJ214" si="337">E211+E212-E213</f>
        <v>0</v>
      </c>
      <c r="F214" s="110">
        <f t="shared" si="337"/>
        <v>0</v>
      </c>
      <c r="G214" s="110">
        <f t="shared" si="337"/>
        <v>0</v>
      </c>
      <c r="H214" s="110">
        <f t="shared" si="337"/>
        <v>0</v>
      </c>
      <c r="I214" s="110">
        <f t="shared" si="337"/>
        <v>0</v>
      </c>
      <c r="J214" s="110">
        <f t="shared" ca="1" si="337"/>
        <v>62.226700471283529</v>
      </c>
      <c r="K214" s="110">
        <f t="shared" ca="1" si="337"/>
        <v>56.568493430121165</v>
      </c>
      <c r="L214" s="110">
        <f t="shared" ca="1" si="337"/>
        <v>50.910286388958802</v>
      </c>
      <c r="M214" s="110">
        <f t="shared" ca="1" si="337"/>
        <v>45.252079347796439</v>
      </c>
      <c r="N214" s="110">
        <f t="shared" ca="1" si="337"/>
        <v>39.593872306634076</v>
      </c>
      <c r="O214" s="110">
        <f t="shared" ca="1" si="337"/>
        <v>33.935665265471712</v>
      </c>
      <c r="P214" s="110">
        <f t="shared" ca="1" si="337"/>
        <v>28.277458224309349</v>
      </c>
      <c r="Q214" s="110">
        <f t="shared" ca="1" si="337"/>
        <v>22.619251183146986</v>
      </c>
      <c r="R214" s="110">
        <f t="shared" ca="1" si="337"/>
        <v>16.961044141984623</v>
      </c>
      <c r="S214" s="110">
        <f t="shared" ca="1" si="337"/>
        <v>11.302837100822257</v>
      </c>
      <c r="T214" s="110">
        <f t="shared" ca="1" si="337"/>
        <v>6.7884907512445931</v>
      </c>
      <c r="U214" s="110">
        <f t="shared" ca="1" si="337"/>
        <v>6.7884907512445931</v>
      </c>
      <c r="V214" s="110">
        <f t="shared" ca="1" si="337"/>
        <v>6.7884907512445931</v>
      </c>
      <c r="W214" s="110">
        <f t="shared" ca="1" si="337"/>
        <v>6.7884907512445931</v>
      </c>
      <c r="X214" s="110">
        <f t="shared" ca="1" si="337"/>
        <v>6.7884907512445931</v>
      </c>
      <c r="Y214" s="110">
        <f t="shared" ca="1" si="337"/>
        <v>6.7884907512445931</v>
      </c>
      <c r="Z214" s="110">
        <f t="shared" ca="1" si="337"/>
        <v>6.7884907512445931</v>
      </c>
      <c r="AA214" s="110">
        <f t="shared" ca="1" si="337"/>
        <v>6.7884907512445931</v>
      </c>
      <c r="AB214" s="110">
        <f t="shared" ca="1" si="337"/>
        <v>6.7884907512445931</v>
      </c>
      <c r="AC214" s="110">
        <f t="shared" ca="1" si="337"/>
        <v>6.7884907512445931</v>
      </c>
      <c r="AD214" s="110">
        <f t="shared" ca="1" si="337"/>
        <v>6.7884907512445931</v>
      </c>
      <c r="AE214" s="110">
        <f t="shared" ca="1" si="337"/>
        <v>6.7884907512445931</v>
      </c>
      <c r="AF214" s="110">
        <f t="shared" ca="1" si="337"/>
        <v>6.7884907512445931</v>
      </c>
      <c r="AG214" s="110">
        <f t="shared" ca="1" si="337"/>
        <v>6.7884907512445931</v>
      </c>
      <c r="AH214" s="110">
        <f t="shared" ca="1" si="337"/>
        <v>6.7884907512445931</v>
      </c>
      <c r="AI214" s="110">
        <f t="shared" ca="1" si="337"/>
        <v>6.7884907512445931</v>
      </c>
      <c r="AJ214" s="110">
        <f t="shared" ca="1" si="337"/>
        <v>6.7884907512445931</v>
      </c>
      <c r="AK214" s="110">
        <f t="shared" ref="AK214:BI214" ca="1" si="338">AK211+AK212-AK213</f>
        <v>6.7884907512445931</v>
      </c>
      <c r="AL214" s="110">
        <f t="shared" ca="1" si="338"/>
        <v>6.7884907512445931</v>
      </c>
      <c r="AM214" s="110">
        <f t="shared" ca="1" si="338"/>
        <v>6.7884907512445931</v>
      </c>
      <c r="AN214" s="110">
        <f t="shared" ca="1" si="338"/>
        <v>6.7884907512445931</v>
      </c>
      <c r="AO214" s="110">
        <f t="shared" ca="1" si="338"/>
        <v>6.7884907512445931</v>
      </c>
      <c r="AP214" s="110">
        <f t="shared" ca="1" si="338"/>
        <v>6.7884907512445931</v>
      </c>
      <c r="AQ214" s="110">
        <f t="shared" ca="1" si="338"/>
        <v>6.7884907512445931</v>
      </c>
      <c r="AR214" s="110">
        <f t="shared" ca="1" si="338"/>
        <v>6.7884907512445931</v>
      </c>
      <c r="AS214" s="110">
        <f t="shared" ca="1" si="338"/>
        <v>6.7884907512445931</v>
      </c>
      <c r="AT214" s="110">
        <f t="shared" ca="1" si="338"/>
        <v>6.7884907512445931</v>
      </c>
      <c r="AU214" s="110">
        <f t="shared" ca="1" si="338"/>
        <v>6.7884907512445931</v>
      </c>
      <c r="AV214" s="110">
        <f t="shared" ca="1" si="338"/>
        <v>6.7884907512445931</v>
      </c>
      <c r="AW214" s="110">
        <f t="shared" ca="1" si="338"/>
        <v>6.7884907512445931</v>
      </c>
      <c r="AX214" s="110">
        <f t="shared" ca="1" si="338"/>
        <v>6.7884907512445931</v>
      </c>
      <c r="AY214" s="110">
        <f t="shared" ca="1" si="338"/>
        <v>6.7884907512445931</v>
      </c>
      <c r="AZ214" s="110">
        <f t="shared" ca="1" si="338"/>
        <v>6.7884907512445931</v>
      </c>
      <c r="BA214" s="110">
        <f t="shared" ca="1" si="338"/>
        <v>6.7884907512445931</v>
      </c>
      <c r="BB214" s="110">
        <f t="shared" ca="1" si="338"/>
        <v>6.7884907512445931</v>
      </c>
      <c r="BC214" s="110">
        <f t="shared" ca="1" si="338"/>
        <v>6.7884907512445931</v>
      </c>
      <c r="BD214" s="110">
        <f t="shared" ca="1" si="338"/>
        <v>6.7884907512445931</v>
      </c>
      <c r="BE214" s="110">
        <f t="shared" ca="1" si="338"/>
        <v>6.7884907512445931</v>
      </c>
      <c r="BF214" s="110">
        <f t="shared" ca="1" si="338"/>
        <v>6.7884907512445931</v>
      </c>
      <c r="BG214" s="110">
        <f t="shared" ca="1" si="338"/>
        <v>6.7884907512445931</v>
      </c>
      <c r="BH214" s="110">
        <f t="shared" ca="1" si="338"/>
        <v>6.7884907512445931</v>
      </c>
      <c r="BI214" s="110">
        <f t="shared" ca="1" si="338"/>
        <v>6.7884907512445931</v>
      </c>
      <c r="BJ214" s="110">
        <f t="shared" ref="BJ214:BL214" ca="1" si="339">BJ211+BJ212-BJ213</f>
        <v>6.7884907512445931</v>
      </c>
      <c r="BK214" s="110">
        <f t="shared" ca="1" si="339"/>
        <v>6.7884907512445931</v>
      </c>
      <c r="BL214" s="110">
        <f t="shared" ca="1" si="339"/>
        <v>6.7884907512445931</v>
      </c>
    </row>
    <row r="215" spans="1:64" x14ac:dyDescent="0.3">
      <c r="A215" s="111"/>
      <c r="B215" s="6"/>
      <c r="C215" s="18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  <c r="BG215" s="110"/>
      <c r="BH215" s="110"/>
      <c r="BI215" s="110"/>
      <c r="BJ215" s="110"/>
      <c r="BK215" s="110"/>
      <c r="BL215" s="110"/>
    </row>
    <row r="216" spans="1:64" x14ac:dyDescent="0.3">
      <c r="A216" s="6"/>
      <c r="B216" s="83" t="s">
        <v>141</v>
      </c>
      <c r="C216" s="13"/>
      <c r="D216" s="10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</row>
    <row r="217" spans="1:64" x14ac:dyDescent="0.3">
      <c r="A217" s="6"/>
      <c r="B217" s="6" t="s">
        <v>195</v>
      </c>
      <c r="C217" s="13" t="s">
        <v>22</v>
      </c>
      <c r="D217" s="109"/>
      <c r="E217" s="20">
        <f t="shared" ref="E217:AJ217" si="340">D219</f>
        <v>0</v>
      </c>
      <c r="F217" s="20">
        <f t="shared" si="340"/>
        <v>0</v>
      </c>
      <c r="G217" s="20">
        <f t="shared" si="340"/>
        <v>0</v>
      </c>
      <c r="H217" s="20">
        <f t="shared" si="340"/>
        <v>0</v>
      </c>
      <c r="I217" s="20">
        <f t="shared" si="340"/>
        <v>0</v>
      </c>
      <c r="J217" s="20">
        <f t="shared" si="340"/>
        <v>0</v>
      </c>
      <c r="K217" s="20">
        <f t="shared" ca="1" si="340"/>
        <v>5.6582070411623651</v>
      </c>
      <c r="L217" s="20">
        <f t="shared" ca="1" si="340"/>
        <v>11.31641408232473</v>
      </c>
      <c r="M217" s="20">
        <f t="shared" ca="1" si="340"/>
        <v>16.974621123487097</v>
      </c>
      <c r="N217" s="20">
        <f t="shared" ca="1" si="340"/>
        <v>22.63282816464946</v>
      </c>
      <c r="O217" s="20">
        <f t="shared" ca="1" si="340"/>
        <v>28.291035205811824</v>
      </c>
      <c r="P217" s="20">
        <f t="shared" ca="1" si="340"/>
        <v>33.949242246974187</v>
      </c>
      <c r="Q217" s="20">
        <f t="shared" ca="1" si="340"/>
        <v>39.60744928813655</v>
      </c>
      <c r="R217" s="20">
        <f t="shared" ca="1" si="340"/>
        <v>45.265656329298913</v>
      </c>
      <c r="S217" s="20">
        <f t="shared" ca="1" si="340"/>
        <v>50.923863370461277</v>
      </c>
      <c r="T217" s="20">
        <f t="shared" ca="1" si="340"/>
        <v>56.58207041162364</v>
      </c>
      <c r="U217" s="20">
        <f t="shared" ca="1" si="340"/>
        <v>61.096416761201304</v>
      </c>
      <c r="V217" s="20">
        <f t="shared" ca="1" si="340"/>
        <v>61.096416761201304</v>
      </c>
      <c r="W217" s="20">
        <f t="shared" ca="1" si="340"/>
        <v>61.096416761201304</v>
      </c>
      <c r="X217" s="20">
        <f t="shared" ca="1" si="340"/>
        <v>61.096416761201304</v>
      </c>
      <c r="Y217" s="20">
        <f t="shared" ca="1" si="340"/>
        <v>61.096416761201304</v>
      </c>
      <c r="Z217" s="20">
        <f t="shared" ca="1" si="340"/>
        <v>61.096416761201304</v>
      </c>
      <c r="AA217" s="20">
        <f t="shared" ca="1" si="340"/>
        <v>61.096416761201304</v>
      </c>
      <c r="AB217" s="20">
        <f t="shared" ca="1" si="340"/>
        <v>61.096416761201304</v>
      </c>
      <c r="AC217" s="20">
        <f t="shared" ca="1" si="340"/>
        <v>61.096416761201304</v>
      </c>
      <c r="AD217" s="20">
        <f t="shared" ca="1" si="340"/>
        <v>61.096416761201304</v>
      </c>
      <c r="AE217" s="20">
        <f t="shared" ca="1" si="340"/>
        <v>61.096416761201304</v>
      </c>
      <c r="AF217" s="20">
        <f t="shared" ca="1" si="340"/>
        <v>61.096416761201304</v>
      </c>
      <c r="AG217" s="20">
        <f t="shared" ca="1" si="340"/>
        <v>61.096416761201304</v>
      </c>
      <c r="AH217" s="20">
        <f t="shared" ca="1" si="340"/>
        <v>61.096416761201304</v>
      </c>
      <c r="AI217" s="20">
        <f t="shared" ca="1" si="340"/>
        <v>61.096416761201304</v>
      </c>
      <c r="AJ217" s="20">
        <f t="shared" ca="1" si="340"/>
        <v>61.096416761201304</v>
      </c>
      <c r="AK217" s="20">
        <f t="shared" ref="AK217:BI217" ca="1" si="341">AJ219</f>
        <v>61.096416761201304</v>
      </c>
      <c r="AL217" s="20">
        <f t="shared" ca="1" si="341"/>
        <v>61.096416761201304</v>
      </c>
      <c r="AM217" s="20">
        <f t="shared" ca="1" si="341"/>
        <v>61.096416761201304</v>
      </c>
      <c r="AN217" s="20">
        <f t="shared" ca="1" si="341"/>
        <v>61.096416761201304</v>
      </c>
      <c r="AO217" s="20">
        <f t="shared" ca="1" si="341"/>
        <v>61.096416761201304</v>
      </c>
      <c r="AP217" s="20">
        <f t="shared" ca="1" si="341"/>
        <v>61.096416761201304</v>
      </c>
      <c r="AQ217" s="20">
        <f t="shared" ca="1" si="341"/>
        <v>61.096416761201304</v>
      </c>
      <c r="AR217" s="20">
        <f t="shared" ca="1" si="341"/>
        <v>61.096416761201304</v>
      </c>
      <c r="AS217" s="20">
        <f t="shared" ca="1" si="341"/>
        <v>61.096416761201304</v>
      </c>
      <c r="AT217" s="20">
        <f t="shared" ca="1" si="341"/>
        <v>61.096416761201304</v>
      </c>
      <c r="AU217" s="20">
        <f t="shared" ca="1" si="341"/>
        <v>61.096416761201304</v>
      </c>
      <c r="AV217" s="20">
        <f t="shared" ca="1" si="341"/>
        <v>61.096416761201304</v>
      </c>
      <c r="AW217" s="20">
        <f t="shared" ca="1" si="341"/>
        <v>61.096416761201304</v>
      </c>
      <c r="AX217" s="20">
        <f t="shared" ca="1" si="341"/>
        <v>61.096416761201304</v>
      </c>
      <c r="AY217" s="20">
        <f t="shared" ca="1" si="341"/>
        <v>61.096416761201304</v>
      </c>
      <c r="AZ217" s="20">
        <f t="shared" ca="1" si="341"/>
        <v>61.096416761201304</v>
      </c>
      <c r="BA217" s="20">
        <f t="shared" ca="1" si="341"/>
        <v>61.096416761201304</v>
      </c>
      <c r="BB217" s="20">
        <f t="shared" ca="1" si="341"/>
        <v>61.096416761201304</v>
      </c>
      <c r="BC217" s="20">
        <f t="shared" ca="1" si="341"/>
        <v>61.096416761201304</v>
      </c>
      <c r="BD217" s="20">
        <f t="shared" ca="1" si="341"/>
        <v>61.096416761201304</v>
      </c>
      <c r="BE217" s="20">
        <f t="shared" ca="1" si="341"/>
        <v>61.096416761201304</v>
      </c>
      <c r="BF217" s="20">
        <f t="shared" ca="1" si="341"/>
        <v>61.096416761201304</v>
      </c>
      <c r="BG217" s="20">
        <f t="shared" ca="1" si="341"/>
        <v>61.096416761201304</v>
      </c>
      <c r="BH217" s="20">
        <f t="shared" ca="1" si="341"/>
        <v>61.096416761201304</v>
      </c>
      <c r="BI217" s="20">
        <f t="shared" ca="1" si="341"/>
        <v>61.096416761201304</v>
      </c>
      <c r="BJ217" s="20">
        <f t="shared" ref="BJ217" ca="1" si="342">BI219</f>
        <v>61.096416761201304</v>
      </c>
      <c r="BK217" s="20">
        <f t="shared" ref="BK217" ca="1" si="343">BJ219</f>
        <v>61.096416761201304</v>
      </c>
      <c r="BL217" s="20">
        <f t="shared" ref="BL217" ca="1" si="344">BK219</f>
        <v>61.096416761201304</v>
      </c>
    </row>
    <row r="218" spans="1:64" x14ac:dyDescent="0.3">
      <c r="A218" s="6"/>
      <c r="B218" s="6" t="s">
        <v>194</v>
      </c>
      <c r="C218" s="13" t="s">
        <v>22</v>
      </c>
      <c r="D218" s="457">
        <f ca="1">SUM(E218:BL218)</f>
        <v>61.096416761201304</v>
      </c>
      <c r="E218" s="20">
        <f t="shared" ref="E218:AJ218" si="345">E206</f>
        <v>0</v>
      </c>
      <c r="F218" s="20">
        <f t="shared" si="345"/>
        <v>0</v>
      </c>
      <c r="G218" s="20">
        <f t="shared" si="345"/>
        <v>0</v>
      </c>
      <c r="H218" s="20">
        <f t="shared" si="345"/>
        <v>0</v>
      </c>
      <c r="I218" s="20">
        <f t="shared" si="345"/>
        <v>0</v>
      </c>
      <c r="J218" s="20">
        <f t="shared" ca="1" si="345"/>
        <v>5.6582070411623651</v>
      </c>
      <c r="K218" s="20">
        <f t="shared" ca="1" si="345"/>
        <v>5.6582070411623651</v>
      </c>
      <c r="L218" s="20">
        <f t="shared" ca="1" si="345"/>
        <v>5.6582070411623651</v>
      </c>
      <c r="M218" s="20">
        <f t="shared" ca="1" si="345"/>
        <v>5.6582070411623651</v>
      </c>
      <c r="N218" s="20">
        <f t="shared" ca="1" si="345"/>
        <v>5.6582070411623651</v>
      </c>
      <c r="O218" s="20">
        <f t="shared" ca="1" si="345"/>
        <v>5.6582070411623651</v>
      </c>
      <c r="P218" s="20">
        <f t="shared" ca="1" si="345"/>
        <v>5.6582070411623651</v>
      </c>
      <c r="Q218" s="20">
        <f t="shared" ca="1" si="345"/>
        <v>5.6582070411623651</v>
      </c>
      <c r="R218" s="20">
        <f t="shared" ca="1" si="345"/>
        <v>5.6582070411623651</v>
      </c>
      <c r="S218" s="20">
        <f t="shared" ca="1" si="345"/>
        <v>5.6582070411623651</v>
      </c>
      <c r="T218" s="20">
        <f t="shared" ca="1" si="345"/>
        <v>4.5143463495776643</v>
      </c>
      <c r="U218" s="20">
        <f t="shared" ca="1" si="345"/>
        <v>0</v>
      </c>
      <c r="V218" s="20">
        <f t="shared" ca="1" si="345"/>
        <v>0</v>
      </c>
      <c r="W218" s="20">
        <f t="shared" ca="1" si="345"/>
        <v>0</v>
      </c>
      <c r="X218" s="20">
        <f t="shared" ca="1" si="345"/>
        <v>0</v>
      </c>
      <c r="Y218" s="20">
        <f t="shared" ca="1" si="345"/>
        <v>0</v>
      </c>
      <c r="Z218" s="20">
        <f t="shared" ca="1" si="345"/>
        <v>0</v>
      </c>
      <c r="AA218" s="20">
        <f t="shared" ca="1" si="345"/>
        <v>0</v>
      </c>
      <c r="AB218" s="20">
        <f t="shared" ca="1" si="345"/>
        <v>0</v>
      </c>
      <c r="AC218" s="20">
        <f t="shared" ca="1" si="345"/>
        <v>0</v>
      </c>
      <c r="AD218" s="20">
        <f t="shared" ca="1" si="345"/>
        <v>0</v>
      </c>
      <c r="AE218" s="20">
        <f t="shared" ca="1" si="345"/>
        <v>0</v>
      </c>
      <c r="AF218" s="20">
        <f t="shared" ca="1" si="345"/>
        <v>0</v>
      </c>
      <c r="AG218" s="20">
        <f t="shared" ca="1" si="345"/>
        <v>0</v>
      </c>
      <c r="AH218" s="20">
        <f t="shared" ca="1" si="345"/>
        <v>0</v>
      </c>
      <c r="AI218" s="20">
        <f t="shared" ca="1" si="345"/>
        <v>0</v>
      </c>
      <c r="AJ218" s="20">
        <f t="shared" ca="1" si="345"/>
        <v>0</v>
      </c>
      <c r="AK218" s="20">
        <f t="shared" ref="AK218:BI218" ca="1" si="346">AK206</f>
        <v>0</v>
      </c>
      <c r="AL218" s="20">
        <f t="shared" ca="1" si="346"/>
        <v>0</v>
      </c>
      <c r="AM218" s="20">
        <f t="shared" ca="1" si="346"/>
        <v>0</v>
      </c>
      <c r="AN218" s="20">
        <f t="shared" ca="1" si="346"/>
        <v>0</v>
      </c>
      <c r="AO218" s="20">
        <f t="shared" ca="1" si="346"/>
        <v>0</v>
      </c>
      <c r="AP218" s="20">
        <f t="shared" ca="1" si="346"/>
        <v>0</v>
      </c>
      <c r="AQ218" s="20">
        <f t="shared" ca="1" si="346"/>
        <v>0</v>
      </c>
      <c r="AR218" s="20">
        <f t="shared" ca="1" si="346"/>
        <v>0</v>
      </c>
      <c r="AS218" s="20">
        <f t="shared" ca="1" si="346"/>
        <v>0</v>
      </c>
      <c r="AT218" s="20">
        <f t="shared" ca="1" si="346"/>
        <v>0</v>
      </c>
      <c r="AU218" s="20">
        <f t="shared" ca="1" si="346"/>
        <v>0</v>
      </c>
      <c r="AV218" s="20">
        <f t="shared" ca="1" si="346"/>
        <v>0</v>
      </c>
      <c r="AW218" s="20">
        <f t="shared" ca="1" si="346"/>
        <v>0</v>
      </c>
      <c r="AX218" s="20">
        <f t="shared" ca="1" si="346"/>
        <v>0</v>
      </c>
      <c r="AY218" s="20">
        <f t="shared" ca="1" si="346"/>
        <v>0</v>
      </c>
      <c r="AZ218" s="20">
        <f t="shared" ca="1" si="346"/>
        <v>0</v>
      </c>
      <c r="BA218" s="20">
        <f t="shared" ca="1" si="346"/>
        <v>0</v>
      </c>
      <c r="BB218" s="20">
        <f t="shared" ca="1" si="346"/>
        <v>0</v>
      </c>
      <c r="BC218" s="20">
        <f t="shared" ca="1" si="346"/>
        <v>0</v>
      </c>
      <c r="BD218" s="20">
        <f t="shared" ca="1" si="346"/>
        <v>0</v>
      </c>
      <c r="BE218" s="20">
        <f t="shared" ca="1" si="346"/>
        <v>0</v>
      </c>
      <c r="BF218" s="20">
        <f t="shared" ca="1" si="346"/>
        <v>0</v>
      </c>
      <c r="BG218" s="20">
        <f t="shared" ca="1" si="346"/>
        <v>0</v>
      </c>
      <c r="BH218" s="20">
        <f t="shared" si="346"/>
        <v>0</v>
      </c>
      <c r="BI218" s="20">
        <f t="shared" si="346"/>
        <v>0</v>
      </c>
      <c r="BJ218" s="20">
        <f t="shared" ref="BJ218:BL218" si="347">BJ206</f>
        <v>0</v>
      </c>
      <c r="BK218" s="20">
        <f t="shared" si="347"/>
        <v>0</v>
      </c>
      <c r="BL218" s="20">
        <f t="shared" si="347"/>
        <v>0</v>
      </c>
    </row>
    <row r="219" spans="1:64" x14ac:dyDescent="0.3">
      <c r="A219" s="6"/>
      <c r="B219" s="6" t="s">
        <v>175</v>
      </c>
      <c r="C219" s="13" t="s">
        <v>22</v>
      </c>
      <c r="D219" s="109"/>
      <c r="E219" s="20">
        <f t="shared" ref="E219:AJ219" si="348">E217+E218</f>
        <v>0</v>
      </c>
      <c r="F219" s="20">
        <f t="shared" si="348"/>
        <v>0</v>
      </c>
      <c r="G219" s="20">
        <f t="shared" si="348"/>
        <v>0</v>
      </c>
      <c r="H219" s="20">
        <f t="shared" si="348"/>
        <v>0</v>
      </c>
      <c r="I219" s="20">
        <f t="shared" si="348"/>
        <v>0</v>
      </c>
      <c r="J219" s="20">
        <f t="shared" ca="1" si="348"/>
        <v>5.6582070411623651</v>
      </c>
      <c r="K219" s="20">
        <f t="shared" ca="1" si="348"/>
        <v>11.31641408232473</v>
      </c>
      <c r="L219" s="20">
        <f t="shared" ca="1" si="348"/>
        <v>16.974621123487097</v>
      </c>
      <c r="M219" s="20">
        <f t="shared" ca="1" si="348"/>
        <v>22.63282816464946</v>
      </c>
      <c r="N219" s="20">
        <f t="shared" ca="1" si="348"/>
        <v>28.291035205811824</v>
      </c>
      <c r="O219" s="20">
        <f t="shared" ca="1" si="348"/>
        <v>33.949242246974187</v>
      </c>
      <c r="P219" s="20">
        <f t="shared" ca="1" si="348"/>
        <v>39.60744928813655</v>
      </c>
      <c r="Q219" s="20">
        <f t="shared" ca="1" si="348"/>
        <v>45.265656329298913</v>
      </c>
      <c r="R219" s="20">
        <f t="shared" ca="1" si="348"/>
        <v>50.923863370461277</v>
      </c>
      <c r="S219" s="20">
        <f t="shared" ca="1" si="348"/>
        <v>56.58207041162364</v>
      </c>
      <c r="T219" s="20">
        <f t="shared" ca="1" si="348"/>
        <v>61.096416761201304</v>
      </c>
      <c r="U219" s="20">
        <f t="shared" ca="1" si="348"/>
        <v>61.096416761201304</v>
      </c>
      <c r="V219" s="20">
        <f t="shared" ca="1" si="348"/>
        <v>61.096416761201304</v>
      </c>
      <c r="W219" s="20">
        <f t="shared" ca="1" si="348"/>
        <v>61.096416761201304</v>
      </c>
      <c r="X219" s="20">
        <f t="shared" ca="1" si="348"/>
        <v>61.096416761201304</v>
      </c>
      <c r="Y219" s="20">
        <f t="shared" ca="1" si="348"/>
        <v>61.096416761201304</v>
      </c>
      <c r="Z219" s="20">
        <f t="shared" ca="1" si="348"/>
        <v>61.096416761201304</v>
      </c>
      <c r="AA219" s="20">
        <f t="shared" ca="1" si="348"/>
        <v>61.096416761201304</v>
      </c>
      <c r="AB219" s="20">
        <f t="shared" ca="1" si="348"/>
        <v>61.096416761201304</v>
      </c>
      <c r="AC219" s="20">
        <f t="shared" ca="1" si="348"/>
        <v>61.096416761201304</v>
      </c>
      <c r="AD219" s="20">
        <f t="shared" ca="1" si="348"/>
        <v>61.096416761201304</v>
      </c>
      <c r="AE219" s="20">
        <f t="shared" ca="1" si="348"/>
        <v>61.096416761201304</v>
      </c>
      <c r="AF219" s="20">
        <f t="shared" ca="1" si="348"/>
        <v>61.096416761201304</v>
      </c>
      <c r="AG219" s="20">
        <f t="shared" ca="1" si="348"/>
        <v>61.096416761201304</v>
      </c>
      <c r="AH219" s="20">
        <f t="shared" ca="1" si="348"/>
        <v>61.096416761201304</v>
      </c>
      <c r="AI219" s="20">
        <f t="shared" ca="1" si="348"/>
        <v>61.096416761201304</v>
      </c>
      <c r="AJ219" s="20">
        <f t="shared" ca="1" si="348"/>
        <v>61.096416761201304</v>
      </c>
      <c r="AK219" s="20">
        <f t="shared" ref="AK219:BI219" ca="1" si="349">AK217+AK218</f>
        <v>61.096416761201304</v>
      </c>
      <c r="AL219" s="20">
        <f t="shared" ca="1" si="349"/>
        <v>61.096416761201304</v>
      </c>
      <c r="AM219" s="20">
        <f t="shared" ca="1" si="349"/>
        <v>61.096416761201304</v>
      </c>
      <c r="AN219" s="20">
        <f t="shared" ca="1" si="349"/>
        <v>61.096416761201304</v>
      </c>
      <c r="AO219" s="20">
        <f t="shared" ca="1" si="349"/>
        <v>61.096416761201304</v>
      </c>
      <c r="AP219" s="20">
        <f t="shared" ca="1" si="349"/>
        <v>61.096416761201304</v>
      </c>
      <c r="AQ219" s="20">
        <f t="shared" ca="1" si="349"/>
        <v>61.096416761201304</v>
      </c>
      <c r="AR219" s="20">
        <f t="shared" ca="1" si="349"/>
        <v>61.096416761201304</v>
      </c>
      <c r="AS219" s="20">
        <f t="shared" ca="1" si="349"/>
        <v>61.096416761201304</v>
      </c>
      <c r="AT219" s="20">
        <f t="shared" ca="1" si="349"/>
        <v>61.096416761201304</v>
      </c>
      <c r="AU219" s="20">
        <f t="shared" ca="1" si="349"/>
        <v>61.096416761201304</v>
      </c>
      <c r="AV219" s="20">
        <f t="shared" ca="1" si="349"/>
        <v>61.096416761201304</v>
      </c>
      <c r="AW219" s="20">
        <f t="shared" ca="1" si="349"/>
        <v>61.096416761201304</v>
      </c>
      <c r="AX219" s="20">
        <f t="shared" ca="1" si="349"/>
        <v>61.096416761201304</v>
      </c>
      <c r="AY219" s="20">
        <f t="shared" ca="1" si="349"/>
        <v>61.096416761201304</v>
      </c>
      <c r="AZ219" s="20">
        <f t="shared" ca="1" si="349"/>
        <v>61.096416761201304</v>
      </c>
      <c r="BA219" s="20">
        <f t="shared" ca="1" si="349"/>
        <v>61.096416761201304</v>
      </c>
      <c r="BB219" s="20">
        <f t="shared" ca="1" si="349"/>
        <v>61.096416761201304</v>
      </c>
      <c r="BC219" s="20">
        <f t="shared" ca="1" si="349"/>
        <v>61.096416761201304</v>
      </c>
      <c r="BD219" s="20">
        <f t="shared" ca="1" si="349"/>
        <v>61.096416761201304</v>
      </c>
      <c r="BE219" s="20">
        <f t="shared" ca="1" si="349"/>
        <v>61.096416761201304</v>
      </c>
      <c r="BF219" s="20">
        <f t="shared" ca="1" si="349"/>
        <v>61.096416761201304</v>
      </c>
      <c r="BG219" s="20">
        <f t="shared" ca="1" si="349"/>
        <v>61.096416761201304</v>
      </c>
      <c r="BH219" s="20">
        <f t="shared" ca="1" si="349"/>
        <v>61.096416761201304</v>
      </c>
      <c r="BI219" s="20">
        <f t="shared" ca="1" si="349"/>
        <v>61.096416761201304</v>
      </c>
      <c r="BJ219" s="20">
        <f t="shared" ref="BJ219:BL219" ca="1" si="350">BJ217+BJ218</f>
        <v>61.096416761201304</v>
      </c>
      <c r="BK219" s="20">
        <f t="shared" ca="1" si="350"/>
        <v>61.096416761201304</v>
      </c>
      <c r="BL219" s="20">
        <f t="shared" ca="1" si="350"/>
        <v>61.096416761201304</v>
      </c>
    </row>
    <row r="220" spans="1:64" x14ac:dyDescent="0.3">
      <c r="A220" s="6"/>
      <c r="B220" s="6"/>
      <c r="C220" s="13"/>
      <c r="D220" s="10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</row>
    <row r="221" spans="1:64" x14ac:dyDescent="0.3">
      <c r="A221" s="479" t="s">
        <v>462</v>
      </c>
      <c r="B221" s="104"/>
      <c r="C221" s="103"/>
      <c r="D221" s="480"/>
      <c r="E221" s="481"/>
      <c r="F221" s="481"/>
      <c r="G221" s="481"/>
      <c r="H221" s="481"/>
      <c r="I221" s="481"/>
      <c r="J221" s="481"/>
      <c r="K221" s="481"/>
      <c r="L221" s="481"/>
      <c r="M221" s="481"/>
      <c r="N221" s="481"/>
      <c r="O221" s="481"/>
      <c r="P221" s="481"/>
      <c r="Q221" s="480"/>
      <c r="R221" s="480"/>
      <c r="S221" s="480"/>
      <c r="T221" s="480"/>
      <c r="U221" s="480"/>
      <c r="V221" s="480"/>
      <c r="W221" s="480"/>
      <c r="X221" s="480"/>
      <c r="Y221" s="480"/>
      <c r="Z221" s="480"/>
      <c r="AA221" s="480"/>
      <c r="AB221" s="480"/>
      <c r="AC221" s="480"/>
      <c r="AD221" s="480"/>
      <c r="AE221" s="480"/>
      <c r="AF221" s="480"/>
      <c r="AG221" s="480"/>
      <c r="AH221" s="480"/>
      <c r="AI221" s="480"/>
      <c r="AJ221" s="480"/>
      <c r="AK221" s="480"/>
      <c r="AL221" s="480"/>
      <c r="AM221" s="480"/>
      <c r="AN221" s="480"/>
      <c r="AO221" s="480"/>
      <c r="AP221" s="480"/>
      <c r="AQ221" s="480"/>
      <c r="AR221" s="480"/>
      <c r="AS221" s="480"/>
      <c r="AT221" s="480"/>
      <c r="AU221" s="480"/>
      <c r="AV221" s="480"/>
      <c r="AW221" s="480"/>
      <c r="AX221" s="480"/>
      <c r="AY221" s="480"/>
      <c r="AZ221" s="480"/>
      <c r="BA221" s="480"/>
      <c r="BB221" s="480"/>
      <c r="BC221" s="480"/>
      <c r="BD221" s="480"/>
      <c r="BE221" s="480"/>
      <c r="BF221" s="480"/>
      <c r="BG221" s="480"/>
      <c r="BH221" s="480"/>
      <c r="BI221" s="480"/>
      <c r="BJ221" s="480"/>
      <c r="BK221" s="480"/>
      <c r="BL221" s="480"/>
    </row>
    <row r="222" spans="1:64" x14ac:dyDescent="0.3">
      <c r="A222" s="83" t="s">
        <v>139</v>
      </c>
      <c r="C222" s="13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</row>
    <row r="223" spans="1:64" x14ac:dyDescent="0.3">
      <c r="A223" s="111"/>
      <c r="B223" s="6" t="s">
        <v>178</v>
      </c>
      <c r="C223" s="13" t="s">
        <v>22</v>
      </c>
      <c r="E223" s="112">
        <f t="shared" ref="E223:AJ223" si="351">E123+E148+E173+E198</f>
        <v>0</v>
      </c>
      <c r="F223" s="112">
        <f t="shared" ca="1" si="351"/>
        <v>0</v>
      </c>
      <c r="G223" s="112">
        <f t="shared" ca="1" si="351"/>
        <v>0</v>
      </c>
      <c r="H223" s="112">
        <f t="shared" ca="1" si="351"/>
        <v>83.375571861820731</v>
      </c>
      <c r="I223" s="112">
        <f t="shared" ca="1" si="351"/>
        <v>224.31453647295604</v>
      </c>
      <c r="J223" s="112">
        <f t="shared" ca="1" si="351"/>
        <v>329.69667470958325</v>
      </c>
      <c r="K223" s="112">
        <f t="shared" ca="1" si="351"/>
        <v>0</v>
      </c>
      <c r="L223" s="112">
        <f t="shared" ca="1" si="351"/>
        <v>0</v>
      </c>
      <c r="M223" s="112">
        <f t="shared" ca="1" si="351"/>
        <v>0</v>
      </c>
      <c r="N223" s="112">
        <f t="shared" ca="1" si="351"/>
        <v>0</v>
      </c>
      <c r="O223" s="112">
        <f t="shared" ca="1" si="351"/>
        <v>0</v>
      </c>
      <c r="P223" s="112">
        <f t="shared" ca="1" si="351"/>
        <v>0</v>
      </c>
      <c r="Q223" s="112">
        <f t="shared" ca="1" si="351"/>
        <v>0</v>
      </c>
      <c r="R223" s="112">
        <f t="shared" ca="1" si="351"/>
        <v>0</v>
      </c>
      <c r="S223" s="112">
        <f t="shared" ca="1" si="351"/>
        <v>0</v>
      </c>
      <c r="T223" s="112">
        <f t="shared" ca="1" si="351"/>
        <v>0</v>
      </c>
      <c r="U223" s="112">
        <f t="shared" ca="1" si="351"/>
        <v>0</v>
      </c>
      <c r="V223" s="112">
        <f t="shared" ca="1" si="351"/>
        <v>0</v>
      </c>
      <c r="W223" s="112">
        <f t="shared" ca="1" si="351"/>
        <v>0</v>
      </c>
      <c r="X223" s="112">
        <f t="shared" ca="1" si="351"/>
        <v>0</v>
      </c>
      <c r="Y223" s="112">
        <f t="shared" ca="1" si="351"/>
        <v>0</v>
      </c>
      <c r="Z223" s="112">
        <f t="shared" ca="1" si="351"/>
        <v>0</v>
      </c>
      <c r="AA223" s="112">
        <f t="shared" ca="1" si="351"/>
        <v>0</v>
      </c>
      <c r="AB223" s="112">
        <f t="shared" ca="1" si="351"/>
        <v>0</v>
      </c>
      <c r="AC223" s="112">
        <f t="shared" ca="1" si="351"/>
        <v>0</v>
      </c>
      <c r="AD223" s="112">
        <f t="shared" ca="1" si="351"/>
        <v>0</v>
      </c>
      <c r="AE223" s="112">
        <f t="shared" ca="1" si="351"/>
        <v>0</v>
      </c>
      <c r="AF223" s="112">
        <f t="shared" ca="1" si="351"/>
        <v>0</v>
      </c>
      <c r="AG223" s="112">
        <f t="shared" ca="1" si="351"/>
        <v>0</v>
      </c>
      <c r="AH223" s="112">
        <f t="shared" ca="1" si="351"/>
        <v>0</v>
      </c>
      <c r="AI223" s="112">
        <f t="shared" ca="1" si="351"/>
        <v>0</v>
      </c>
      <c r="AJ223" s="112">
        <f t="shared" ca="1" si="351"/>
        <v>0</v>
      </c>
      <c r="AK223" s="112">
        <f t="shared" ref="AK223:BI223" ca="1" si="352">AK123+AK148+AK173+AK198</f>
        <v>0</v>
      </c>
      <c r="AL223" s="112">
        <f t="shared" ca="1" si="352"/>
        <v>0</v>
      </c>
      <c r="AM223" s="112">
        <f t="shared" ca="1" si="352"/>
        <v>0</v>
      </c>
      <c r="AN223" s="112">
        <f t="shared" ca="1" si="352"/>
        <v>0</v>
      </c>
      <c r="AO223" s="112">
        <f t="shared" ca="1" si="352"/>
        <v>0</v>
      </c>
      <c r="AP223" s="112">
        <f t="shared" ca="1" si="352"/>
        <v>0</v>
      </c>
      <c r="AQ223" s="112">
        <f t="shared" ca="1" si="352"/>
        <v>0</v>
      </c>
      <c r="AR223" s="112">
        <f t="shared" ca="1" si="352"/>
        <v>0</v>
      </c>
      <c r="AS223" s="112">
        <f t="shared" ca="1" si="352"/>
        <v>0</v>
      </c>
      <c r="AT223" s="112">
        <f t="shared" ca="1" si="352"/>
        <v>0</v>
      </c>
      <c r="AU223" s="112">
        <f t="shared" ca="1" si="352"/>
        <v>0</v>
      </c>
      <c r="AV223" s="112">
        <f t="shared" ca="1" si="352"/>
        <v>0</v>
      </c>
      <c r="AW223" s="112">
        <f t="shared" ca="1" si="352"/>
        <v>0</v>
      </c>
      <c r="AX223" s="112">
        <f t="shared" ca="1" si="352"/>
        <v>0</v>
      </c>
      <c r="AY223" s="112">
        <f t="shared" ca="1" si="352"/>
        <v>0</v>
      </c>
      <c r="AZ223" s="112">
        <f t="shared" ca="1" si="352"/>
        <v>0</v>
      </c>
      <c r="BA223" s="112">
        <f t="shared" ca="1" si="352"/>
        <v>0</v>
      </c>
      <c r="BB223" s="112">
        <f t="shared" ca="1" si="352"/>
        <v>0</v>
      </c>
      <c r="BC223" s="112">
        <f t="shared" ca="1" si="352"/>
        <v>0</v>
      </c>
      <c r="BD223" s="112">
        <f t="shared" ca="1" si="352"/>
        <v>0</v>
      </c>
      <c r="BE223" s="112">
        <f t="shared" ca="1" si="352"/>
        <v>0</v>
      </c>
      <c r="BF223" s="112">
        <f t="shared" ca="1" si="352"/>
        <v>0</v>
      </c>
      <c r="BG223" s="112">
        <f t="shared" ca="1" si="352"/>
        <v>0</v>
      </c>
      <c r="BH223" s="112">
        <f t="shared" ca="1" si="352"/>
        <v>0</v>
      </c>
      <c r="BI223" s="112">
        <f t="shared" ca="1" si="352"/>
        <v>0</v>
      </c>
      <c r="BJ223" s="112">
        <f t="shared" ref="BJ223:BL223" ca="1" si="353">BJ123+BJ148+BJ173+BJ198</f>
        <v>0</v>
      </c>
      <c r="BK223" s="112">
        <f t="shared" ca="1" si="353"/>
        <v>0</v>
      </c>
      <c r="BL223" s="112">
        <f t="shared" ca="1" si="353"/>
        <v>0</v>
      </c>
    </row>
    <row r="224" spans="1:64" x14ac:dyDescent="0.3">
      <c r="A224" s="111"/>
      <c r="B224" s="6" t="s">
        <v>177</v>
      </c>
      <c r="C224" s="13" t="s">
        <v>22</v>
      </c>
      <c r="D224" s="457">
        <f ca="1">SUM(E224:BL224)</f>
        <v>329.69667470958325</v>
      </c>
      <c r="E224" s="112">
        <f t="shared" ref="E224:AJ224" ca="1" si="354">E124+E149+E174+E199</f>
        <v>0</v>
      </c>
      <c r="F224" s="112">
        <f t="shared" ca="1" si="354"/>
        <v>0</v>
      </c>
      <c r="G224" s="112">
        <f t="shared" ca="1" si="354"/>
        <v>83.375571861820731</v>
      </c>
      <c r="H224" s="112">
        <f t="shared" ca="1" si="354"/>
        <v>140.9389646111353</v>
      </c>
      <c r="I224" s="112">
        <f t="shared" ca="1" si="354"/>
        <v>105.3821382366272</v>
      </c>
      <c r="J224" s="112">
        <f t="shared" ca="1" si="354"/>
        <v>0</v>
      </c>
      <c r="K224" s="112">
        <f t="shared" ca="1" si="354"/>
        <v>0</v>
      </c>
      <c r="L224" s="112">
        <f t="shared" ca="1" si="354"/>
        <v>0</v>
      </c>
      <c r="M224" s="112">
        <f t="shared" ca="1" si="354"/>
        <v>0</v>
      </c>
      <c r="N224" s="112">
        <f t="shared" ca="1" si="354"/>
        <v>0</v>
      </c>
      <c r="O224" s="112">
        <f t="shared" ca="1" si="354"/>
        <v>0</v>
      </c>
      <c r="P224" s="112">
        <f t="shared" ca="1" si="354"/>
        <v>0</v>
      </c>
      <c r="Q224" s="112">
        <f t="shared" ca="1" si="354"/>
        <v>0</v>
      </c>
      <c r="R224" s="112">
        <f t="shared" ca="1" si="354"/>
        <v>0</v>
      </c>
      <c r="S224" s="112">
        <f t="shared" ca="1" si="354"/>
        <v>0</v>
      </c>
      <c r="T224" s="112">
        <f t="shared" ca="1" si="354"/>
        <v>0</v>
      </c>
      <c r="U224" s="112">
        <f t="shared" ca="1" si="354"/>
        <v>0</v>
      </c>
      <c r="V224" s="112">
        <f t="shared" ca="1" si="354"/>
        <v>0</v>
      </c>
      <c r="W224" s="112">
        <f t="shared" ca="1" si="354"/>
        <v>0</v>
      </c>
      <c r="X224" s="112">
        <f t="shared" ca="1" si="354"/>
        <v>0</v>
      </c>
      <c r="Y224" s="112">
        <f t="shared" ca="1" si="354"/>
        <v>0</v>
      </c>
      <c r="Z224" s="112">
        <f t="shared" ca="1" si="354"/>
        <v>0</v>
      </c>
      <c r="AA224" s="112">
        <f t="shared" ca="1" si="354"/>
        <v>0</v>
      </c>
      <c r="AB224" s="112">
        <f t="shared" ca="1" si="354"/>
        <v>0</v>
      </c>
      <c r="AC224" s="112">
        <f t="shared" ca="1" si="354"/>
        <v>0</v>
      </c>
      <c r="AD224" s="112">
        <f t="shared" ca="1" si="354"/>
        <v>0</v>
      </c>
      <c r="AE224" s="112">
        <f t="shared" ca="1" si="354"/>
        <v>0</v>
      </c>
      <c r="AF224" s="112">
        <f t="shared" ca="1" si="354"/>
        <v>0</v>
      </c>
      <c r="AG224" s="112">
        <f t="shared" ca="1" si="354"/>
        <v>0</v>
      </c>
      <c r="AH224" s="112">
        <f t="shared" ca="1" si="354"/>
        <v>0</v>
      </c>
      <c r="AI224" s="112">
        <f t="shared" ca="1" si="354"/>
        <v>0</v>
      </c>
      <c r="AJ224" s="112">
        <f t="shared" ca="1" si="354"/>
        <v>0</v>
      </c>
      <c r="AK224" s="112">
        <f t="shared" ref="AK224:BI224" ca="1" si="355">AK124+AK149+AK174+AK199</f>
        <v>0</v>
      </c>
      <c r="AL224" s="112">
        <f t="shared" ca="1" si="355"/>
        <v>0</v>
      </c>
      <c r="AM224" s="112">
        <f t="shared" ca="1" si="355"/>
        <v>0</v>
      </c>
      <c r="AN224" s="112">
        <f t="shared" ca="1" si="355"/>
        <v>0</v>
      </c>
      <c r="AO224" s="112">
        <f t="shared" ca="1" si="355"/>
        <v>0</v>
      </c>
      <c r="AP224" s="112">
        <f t="shared" ca="1" si="355"/>
        <v>0</v>
      </c>
      <c r="AQ224" s="112">
        <f t="shared" ca="1" si="355"/>
        <v>0</v>
      </c>
      <c r="AR224" s="112">
        <f t="shared" ca="1" si="355"/>
        <v>0</v>
      </c>
      <c r="AS224" s="112">
        <f t="shared" ca="1" si="355"/>
        <v>0</v>
      </c>
      <c r="AT224" s="112">
        <f t="shared" ca="1" si="355"/>
        <v>0</v>
      </c>
      <c r="AU224" s="112">
        <f t="shared" ca="1" si="355"/>
        <v>0</v>
      </c>
      <c r="AV224" s="112">
        <f t="shared" ca="1" si="355"/>
        <v>0</v>
      </c>
      <c r="AW224" s="112">
        <f t="shared" ca="1" si="355"/>
        <v>0</v>
      </c>
      <c r="AX224" s="112">
        <f t="shared" ca="1" si="355"/>
        <v>0</v>
      </c>
      <c r="AY224" s="112">
        <f t="shared" ca="1" si="355"/>
        <v>0</v>
      </c>
      <c r="AZ224" s="112">
        <f t="shared" ca="1" si="355"/>
        <v>0</v>
      </c>
      <c r="BA224" s="112">
        <f t="shared" ca="1" si="355"/>
        <v>0</v>
      </c>
      <c r="BB224" s="112">
        <f t="shared" ca="1" si="355"/>
        <v>0</v>
      </c>
      <c r="BC224" s="112">
        <f t="shared" ca="1" si="355"/>
        <v>0</v>
      </c>
      <c r="BD224" s="112">
        <f t="shared" ca="1" si="355"/>
        <v>0</v>
      </c>
      <c r="BE224" s="112">
        <f t="shared" ca="1" si="355"/>
        <v>0</v>
      </c>
      <c r="BF224" s="112">
        <f t="shared" ca="1" si="355"/>
        <v>0</v>
      </c>
      <c r="BG224" s="112">
        <f t="shared" ca="1" si="355"/>
        <v>0</v>
      </c>
      <c r="BH224" s="112">
        <f t="shared" ca="1" si="355"/>
        <v>0</v>
      </c>
      <c r="BI224" s="112">
        <f t="shared" ca="1" si="355"/>
        <v>0</v>
      </c>
      <c r="BJ224" s="112">
        <f t="shared" ref="BJ224:BL224" ca="1" si="356">BJ124+BJ149+BJ174+BJ199</f>
        <v>0</v>
      </c>
      <c r="BK224" s="112">
        <f t="shared" ca="1" si="356"/>
        <v>0</v>
      </c>
      <c r="BL224" s="112">
        <f t="shared" ca="1" si="356"/>
        <v>0</v>
      </c>
    </row>
    <row r="225" spans="1:64" x14ac:dyDescent="0.3">
      <c r="A225" s="111"/>
      <c r="B225" s="6" t="s">
        <v>205</v>
      </c>
      <c r="C225" s="13" t="s">
        <v>22</v>
      </c>
      <c r="D225" s="457">
        <f ca="1">SUM(E225:BL225)</f>
        <v>329.69667470958325</v>
      </c>
      <c r="E225" s="112">
        <f t="shared" ref="E225:AJ225" si="357">E125+E150+E175+E200</f>
        <v>0</v>
      </c>
      <c r="F225" s="112">
        <f t="shared" si="357"/>
        <v>0</v>
      </c>
      <c r="G225" s="112">
        <f t="shared" si="357"/>
        <v>0</v>
      </c>
      <c r="H225" s="112">
        <f t="shared" si="357"/>
        <v>0</v>
      </c>
      <c r="I225" s="112">
        <f t="shared" si="357"/>
        <v>0</v>
      </c>
      <c r="J225" s="112">
        <f t="shared" ca="1" si="357"/>
        <v>329.69667470958325</v>
      </c>
      <c r="K225" s="112">
        <f t="shared" si="357"/>
        <v>0</v>
      </c>
      <c r="L225" s="112">
        <f t="shared" si="357"/>
        <v>0</v>
      </c>
      <c r="M225" s="112">
        <f t="shared" si="357"/>
        <v>0</v>
      </c>
      <c r="N225" s="112">
        <f t="shared" si="357"/>
        <v>0</v>
      </c>
      <c r="O225" s="112">
        <f t="shared" si="357"/>
        <v>0</v>
      </c>
      <c r="P225" s="112">
        <f t="shared" si="357"/>
        <v>0</v>
      </c>
      <c r="Q225" s="112">
        <f t="shared" si="357"/>
        <v>0</v>
      </c>
      <c r="R225" s="112">
        <f t="shared" si="357"/>
        <v>0</v>
      </c>
      <c r="S225" s="112">
        <f t="shared" si="357"/>
        <v>0</v>
      </c>
      <c r="T225" s="112">
        <f t="shared" si="357"/>
        <v>0</v>
      </c>
      <c r="U225" s="112">
        <f t="shared" si="357"/>
        <v>0</v>
      </c>
      <c r="V225" s="112">
        <f t="shared" si="357"/>
        <v>0</v>
      </c>
      <c r="W225" s="112">
        <f t="shared" si="357"/>
        <v>0</v>
      </c>
      <c r="X225" s="112">
        <f t="shared" si="357"/>
        <v>0</v>
      </c>
      <c r="Y225" s="112">
        <f t="shared" si="357"/>
        <v>0</v>
      </c>
      <c r="Z225" s="112">
        <f t="shared" si="357"/>
        <v>0</v>
      </c>
      <c r="AA225" s="112">
        <f t="shared" si="357"/>
        <v>0</v>
      </c>
      <c r="AB225" s="112">
        <f t="shared" si="357"/>
        <v>0</v>
      </c>
      <c r="AC225" s="112">
        <f t="shared" si="357"/>
        <v>0</v>
      </c>
      <c r="AD225" s="112">
        <f t="shared" si="357"/>
        <v>0</v>
      </c>
      <c r="AE225" s="112">
        <f t="shared" si="357"/>
        <v>0</v>
      </c>
      <c r="AF225" s="112">
        <f t="shared" si="357"/>
        <v>0</v>
      </c>
      <c r="AG225" s="112">
        <f t="shared" si="357"/>
        <v>0</v>
      </c>
      <c r="AH225" s="112">
        <f t="shared" si="357"/>
        <v>0</v>
      </c>
      <c r="AI225" s="112">
        <f t="shared" si="357"/>
        <v>0</v>
      </c>
      <c r="AJ225" s="112">
        <f t="shared" si="357"/>
        <v>0</v>
      </c>
      <c r="AK225" s="112">
        <f t="shared" ref="AK225:BI225" si="358">AK125+AK150+AK175+AK200</f>
        <v>0</v>
      </c>
      <c r="AL225" s="112">
        <f t="shared" si="358"/>
        <v>0</v>
      </c>
      <c r="AM225" s="112">
        <f t="shared" si="358"/>
        <v>0</v>
      </c>
      <c r="AN225" s="112">
        <f t="shared" si="358"/>
        <v>0</v>
      </c>
      <c r="AO225" s="112">
        <f t="shared" si="358"/>
        <v>0</v>
      </c>
      <c r="AP225" s="112">
        <f t="shared" si="358"/>
        <v>0</v>
      </c>
      <c r="AQ225" s="112">
        <f t="shared" si="358"/>
        <v>0</v>
      </c>
      <c r="AR225" s="112">
        <f t="shared" si="358"/>
        <v>0</v>
      </c>
      <c r="AS225" s="112">
        <f t="shared" si="358"/>
        <v>0</v>
      </c>
      <c r="AT225" s="112">
        <f t="shared" si="358"/>
        <v>0</v>
      </c>
      <c r="AU225" s="112">
        <f t="shared" si="358"/>
        <v>0</v>
      </c>
      <c r="AV225" s="112">
        <f t="shared" si="358"/>
        <v>0</v>
      </c>
      <c r="AW225" s="112">
        <f t="shared" si="358"/>
        <v>0</v>
      </c>
      <c r="AX225" s="112">
        <f t="shared" si="358"/>
        <v>0</v>
      </c>
      <c r="AY225" s="112">
        <f t="shared" si="358"/>
        <v>0</v>
      </c>
      <c r="AZ225" s="112">
        <f t="shared" si="358"/>
        <v>0</v>
      </c>
      <c r="BA225" s="112">
        <f t="shared" si="358"/>
        <v>0</v>
      </c>
      <c r="BB225" s="112">
        <f t="shared" si="358"/>
        <v>0</v>
      </c>
      <c r="BC225" s="112">
        <f t="shared" si="358"/>
        <v>0</v>
      </c>
      <c r="BD225" s="112">
        <f t="shared" si="358"/>
        <v>0</v>
      </c>
      <c r="BE225" s="112">
        <f t="shared" si="358"/>
        <v>0</v>
      </c>
      <c r="BF225" s="112">
        <f t="shared" si="358"/>
        <v>0</v>
      </c>
      <c r="BG225" s="112">
        <f t="shared" si="358"/>
        <v>0</v>
      </c>
      <c r="BH225" s="112">
        <f t="shared" si="358"/>
        <v>0</v>
      </c>
      <c r="BI225" s="112">
        <f t="shared" si="358"/>
        <v>0</v>
      </c>
      <c r="BJ225" s="112">
        <f t="shared" ref="BJ225:BL225" si="359">BJ125+BJ150+BJ175+BJ200</f>
        <v>0</v>
      </c>
      <c r="BK225" s="112">
        <f t="shared" si="359"/>
        <v>0</v>
      </c>
      <c r="BL225" s="112">
        <f t="shared" si="359"/>
        <v>0</v>
      </c>
    </row>
    <row r="226" spans="1:64" x14ac:dyDescent="0.3">
      <c r="A226" s="111"/>
      <c r="B226" s="6" t="s">
        <v>175</v>
      </c>
      <c r="C226" s="13" t="s">
        <v>22</v>
      </c>
      <c r="E226" s="112">
        <f t="shared" ref="E226:AJ226" ca="1" si="360">E126+E151+E176+E201</f>
        <v>0</v>
      </c>
      <c r="F226" s="486">
        <f t="shared" ca="1" si="360"/>
        <v>0</v>
      </c>
      <c r="G226" s="112">
        <f t="shared" ca="1" si="360"/>
        <v>83.375571861820731</v>
      </c>
      <c r="H226" s="112">
        <f t="shared" ca="1" si="360"/>
        <v>224.31453647295604</v>
      </c>
      <c r="I226" s="112">
        <f t="shared" ca="1" si="360"/>
        <v>329.69667470958325</v>
      </c>
      <c r="J226" s="112">
        <f t="shared" ca="1" si="360"/>
        <v>0</v>
      </c>
      <c r="K226" s="112">
        <f t="shared" ca="1" si="360"/>
        <v>0</v>
      </c>
      <c r="L226" s="112">
        <f t="shared" ca="1" si="360"/>
        <v>0</v>
      </c>
      <c r="M226" s="112">
        <f t="shared" ca="1" si="360"/>
        <v>0</v>
      </c>
      <c r="N226" s="112">
        <f t="shared" ca="1" si="360"/>
        <v>0</v>
      </c>
      <c r="O226" s="112">
        <f t="shared" ca="1" si="360"/>
        <v>0</v>
      </c>
      <c r="P226" s="112">
        <f t="shared" ca="1" si="360"/>
        <v>0</v>
      </c>
      <c r="Q226" s="112">
        <f t="shared" ca="1" si="360"/>
        <v>0</v>
      </c>
      <c r="R226" s="112">
        <f t="shared" ca="1" si="360"/>
        <v>0</v>
      </c>
      <c r="S226" s="112">
        <f t="shared" ca="1" si="360"/>
        <v>0</v>
      </c>
      <c r="T226" s="112">
        <f t="shared" ca="1" si="360"/>
        <v>0</v>
      </c>
      <c r="U226" s="112">
        <f t="shared" ca="1" si="360"/>
        <v>0</v>
      </c>
      <c r="V226" s="112">
        <f t="shared" ca="1" si="360"/>
        <v>0</v>
      </c>
      <c r="W226" s="112">
        <f t="shared" ca="1" si="360"/>
        <v>0</v>
      </c>
      <c r="X226" s="112">
        <f t="shared" ca="1" si="360"/>
        <v>0</v>
      </c>
      <c r="Y226" s="112">
        <f t="shared" ca="1" si="360"/>
        <v>0</v>
      </c>
      <c r="Z226" s="112">
        <f t="shared" ca="1" si="360"/>
        <v>0</v>
      </c>
      <c r="AA226" s="112">
        <f t="shared" ca="1" si="360"/>
        <v>0</v>
      </c>
      <c r="AB226" s="112">
        <f t="shared" ca="1" si="360"/>
        <v>0</v>
      </c>
      <c r="AC226" s="112">
        <f t="shared" ca="1" si="360"/>
        <v>0</v>
      </c>
      <c r="AD226" s="112">
        <f t="shared" ca="1" si="360"/>
        <v>0</v>
      </c>
      <c r="AE226" s="112">
        <f t="shared" ca="1" si="360"/>
        <v>0</v>
      </c>
      <c r="AF226" s="112">
        <f t="shared" ca="1" si="360"/>
        <v>0</v>
      </c>
      <c r="AG226" s="112">
        <f t="shared" ca="1" si="360"/>
        <v>0</v>
      </c>
      <c r="AH226" s="112">
        <f t="shared" ca="1" si="360"/>
        <v>0</v>
      </c>
      <c r="AI226" s="112">
        <f t="shared" ca="1" si="360"/>
        <v>0</v>
      </c>
      <c r="AJ226" s="112">
        <f t="shared" ca="1" si="360"/>
        <v>0</v>
      </c>
      <c r="AK226" s="112">
        <f t="shared" ref="AK226:BI226" ca="1" si="361">AK126+AK151+AK176+AK201</f>
        <v>0</v>
      </c>
      <c r="AL226" s="112">
        <f t="shared" ca="1" si="361"/>
        <v>0</v>
      </c>
      <c r="AM226" s="112">
        <f t="shared" ca="1" si="361"/>
        <v>0</v>
      </c>
      <c r="AN226" s="112">
        <f t="shared" ca="1" si="361"/>
        <v>0</v>
      </c>
      <c r="AO226" s="112">
        <f t="shared" ca="1" si="361"/>
        <v>0</v>
      </c>
      <c r="AP226" s="112">
        <f t="shared" ca="1" si="361"/>
        <v>0</v>
      </c>
      <c r="AQ226" s="112">
        <f t="shared" ca="1" si="361"/>
        <v>0</v>
      </c>
      <c r="AR226" s="112">
        <f t="shared" ca="1" si="361"/>
        <v>0</v>
      </c>
      <c r="AS226" s="112">
        <f t="shared" ca="1" si="361"/>
        <v>0</v>
      </c>
      <c r="AT226" s="112">
        <f t="shared" ca="1" si="361"/>
        <v>0</v>
      </c>
      <c r="AU226" s="112">
        <f t="shared" ca="1" si="361"/>
        <v>0</v>
      </c>
      <c r="AV226" s="112">
        <f t="shared" ca="1" si="361"/>
        <v>0</v>
      </c>
      <c r="AW226" s="112">
        <f t="shared" ca="1" si="361"/>
        <v>0</v>
      </c>
      <c r="AX226" s="112">
        <f t="shared" ca="1" si="361"/>
        <v>0</v>
      </c>
      <c r="AY226" s="112">
        <f t="shared" ca="1" si="361"/>
        <v>0</v>
      </c>
      <c r="AZ226" s="112">
        <f t="shared" ca="1" si="361"/>
        <v>0</v>
      </c>
      <c r="BA226" s="112">
        <f t="shared" ca="1" si="361"/>
        <v>0</v>
      </c>
      <c r="BB226" s="112">
        <f t="shared" ca="1" si="361"/>
        <v>0</v>
      </c>
      <c r="BC226" s="112">
        <f t="shared" ca="1" si="361"/>
        <v>0</v>
      </c>
      <c r="BD226" s="112">
        <f t="shared" ca="1" si="361"/>
        <v>0</v>
      </c>
      <c r="BE226" s="112">
        <f t="shared" ca="1" si="361"/>
        <v>0</v>
      </c>
      <c r="BF226" s="112">
        <f t="shared" ca="1" si="361"/>
        <v>0</v>
      </c>
      <c r="BG226" s="112">
        <f t="shared" ca="1" si="361"/>
        <v>0</v>
      </c>
      <c r="BH226" s="112">
        <f t="shared" ca="1" si="361"/>
        <v>0</v>
      </c>
      <c r="BI226" s="112">
        <f t="shared" ca="1" si="361"/>
        <v>0</v>
      </c>
      <c r="BJ226" s="112">
        <f t="shared" ref="BJ226:BL226" ca="1" si="362">BJ126+BJ151+BJ176+BJ201</f>
        <v>0</v>
      </c>
      <c r="BK226" s="112">
        <f t="shared" ca="1" si="362"/>
        <v>0</v>
      </c>
      <c r="BL226" s="112">
        <f t="shared" ca="1" si="362"/>
        <v>0</v>
      </c>
    </row>
    <row r="227" spans="1:64" x14ac:dyDescent="0.3">
      <c r="A227" s="111"/>
      <c r="B227" s="6"/>
      <c r="C227" s="13"/>
      <c r="E227" s="112"/>
      <c r="F227" s="486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2"/>
      <c r="BI227" s="112"/>
      <c r="BJ227" s="112"/>
      <c r="BK227" s="112"/>
      <c r="BL227" s="112"/>
    </row>
    <row r="228" spans="1:64" x14ac:dyDescent="0.3">
      <c r="A228" s="125" t="s">
        <v>204</v>
      </c>
      <c r="C228" s="13"/>
      <c r="E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</row>
    <row r="229" spans="1:64" x14ac:dyDescent="0.3">
      <c r="A229" s="3"/>
      <c r="B229" s="6" t="s">
        <v>203</v>
      </c>
      <c r="C229" s="13" t="s">
        <v>22</v>
      </c>
      <c r="E229" s="112">
        <f t="shared" ref="E229:AJ229" si="363">E129+E154+E179+E204</f>
        <v>0</v>
      </c>
      <c r="F229" s="112">
        <f t="shared" si="363"/>
        <v>0</v>
      </c>
      <c r="G229" s="112">
        <f t="shared" si="363"/>
        <v>0</v>
      </c>
      <c r="H229" s="112">
        <f t="shared" si="363"/>
        <v>0</v>
      </c>
      <c r="I229" s="112">
        <f t="shared" si="363"/>
        <v>0</v>
      </c>
      <c r="J229" s="112">
        <f t="shared" si="363"/>
        <v>0</v>
      </c>
      <c r="K229" s="112">
        <f t="shared" ca="1" si="363"/>
        <v>329.69667470958325</v>
      </c>
      <c r="L229" s="112">
        <f t="shared" ca="1" si="363"/>
        <v>329.69667470958325</v>
      </c>
      <c r="M229" s="112">
        <f t="shared" ca="1" si="363"/>
        <v>329.69667470958325</v>
      </c>
      <c r="N229" s="112">
        <f t="shared" ca="1" si="363"/>
        <v>329.69667470958325</v>
      </c>
      <c r="O229" s="112">
        <f t="shared" ca="1" si="363"/>
        <v>329.69667470958325</v>
      </c>
      <c r="P229" s="112">
        <f t="shared" ca="1" si="363"/>
        <v>329.69667470958325</v>
      </c>
      <c r="Q229" s="112">
        <f t="shared" ca="1" si="363"/>
        <v>329.69667470958325</v>
      </c>
      <c r="R229" s="112">
        <f t="shared" ca="1" si="363"/>
        <v>329.69667470958325</v>
      </c>
      <c r="S229" s="112">
        <f t="shared" ca="1" si="363"/>
        <v>329.69667470958325</v>
      </c>
      <c r="T229" s="112">
        <f t="shared" ca="1" si="363"/>
        <v>329.69667470958325</v>
      </c>
      <c r="U229" s="112">
        <f t="shared" ca="1" si="363"/>
        <v>329.69667470958325</v>
      </c>
      <c r="V229" s="112">
        <f t="shared" ca="1" si="363"/>
        <v>329.69667470958325</v>
      </c>
      <c r="W229" s="112">
        <f t="shared" ca="1" si="363"/>
        <v>329.69667470958325</v>
      </c>
      <c r="X229" s="112">
        <f t="shared" ca="1" si="363"/>
        <v>329.69667470958325</v>
      </c>
      <c r="Y229" s="112">
        <f t="shared" ca="1" si="363"/>
        <v>329.69667470958325</v>
      </c>
      <c r="Z229" s="112">
        <f t="shared" ca="1" si="363"/>
        <v>329.69667470958325</v>
      </c>
      <c r="AA229" s="112">
        <f t="shared" ca="1" si="363"/>
        <v>329.69667470958325</v>
      </c>
      <c r="AB229" s="112">
        <f t="shared" ca="1" si="363"/>
        <v>329.69667470958325</v>
      </c>
      <c r="AC229" s="112">
        <f t="shared" ca="1" si="363"/>
        <v>329.69667470958325</v>
      </c>
      <c r="AD229" s="112">
        <f t="shared" ca="1" si="363"/>
        <v>329.69667470958325</v>
      </c>
      <c r="AE229" s="112">
        <f t="shared" ca="1" si="363"/>
        <v>329.69667470958325</v>
      </c>
      <c r="AF229" s="112">
        <f t="shared" ca="1" si="363"/>
        <v>329.69667470958325</v>
      </c>
      <c r="AG229" s="112">
        <f t="shared" ca="1" si="363"/>
        <v>329.69667470958325</v>
      </c>
      <c r="AH229" s="112">
        <f t="shared" ca="1" si="363"/>
        <v>329.69667470958325</v>
      </c>
      <c r="AI229" s="112">
        <f t="shared" ca="1" si="363"/>
        <v>329.69667470958325</v>
      </c>
      <c r="AJ229" s="112">
        <f t="shared" ca="1" si="363"/>
        <v>329.69667470958325</v>
      </c>
      <c r="AK229" s="112">
        <f t="shared" ref="AK229:BI229" ca="1" si="364">AK129+AK154+AK179+AK204</f>
        <v>329.69667470958325</v>
      </c>
      <c r="AL229" s="112">
        <f t="shared" ca="1" si="364"/>
        <v>329.69667470958325</v>
      </c>
      <c r="AM229" s="112">
        <f t="shared" ca="1" si="364"/>
        <v>329.69667470958325</v>
      </c>
      <c r="AN229" s="112">
        <f t="shared" ca="1" si="364"/>
        <v>329.69667470958325</v>
      </c>
      <c r="AO229" s="112">
        <f t="shared" ca="1" si="364"/>
        <v>329.69667470958325</v>
      </c>
      <c r="AP229" s="112">
        <f t="shared" ca="1" si="364"/>
        <v>329.69667470958325</v>
      </c>
      <c r="AQ229" s="112">
        <f t="shared" ca="1" si="364"/>
        <v>329.69667470958325</v>
      </c>
      <c r="AR229" s="112">
        <f t="shared" ca="1" si="364"/>
        <v>329.69667470958325</v>
      </c>
      <c r="AS229" s="112">
        <f t="shared" ca="1" si="364"/>
        <v>329.69667470958325</v>
      </c>
      <c r="AT229" s="112">
        <f t="shared" ca="1" si="364"/>
        <v>329.69667470958325</v>
      </c>
      <c r="AU229" s="112">
        <f t="shared" ca="1" si="364"/>
        <v>329.69667470958325</v>
      </c>
      <c r="AV229" s="112">
        <f t="shared" ca="1" si="364"/>
        <v>329.69667470958325</v>
      </c>
      <c r="AW229" s="112">
        <f t="shared" ca="1" si="364"/>
        <v>329.69667470958325</v>
      </c>
      <c r="AX229" s="112">
        <f t="shared" ca="1" si="364"/>
        <v>329.69667470958325</v>
      </c>
      <c r="AY229" s="112">
        <f t="shared" ca="1" si="364"/>
        <v>329.69667470958325</v>
      </c>
      <c r="AZ229" s="112">
        <f t="shared" ca="1" si="364"/>
        <v>329.69667470958325</v>
      </c>
      <c r="BA229" s="112">
        <f t="shared" ca="1" si="364"/>
        <v>329.69667470958325</v>
      </c>
      <c r="BB229" s="112">
        <f t="shared" ca="1" si="364"/>
        <v>329.69667470958325</v>
      </c>
      <c r="BC229" s="112">
        <f t="shared" ca="1" si="364"/>
        <v>329.69667470958325</v>
      </c>
      <c r="BD229" s="112">
        <f t="shared" ca="1" si="364"/>
        <v>329.69667470958325</v>
      </c>
      <c r="BE229" s="112">
        <f t="shared" ca="1" si="364"/>
        <v>329.69667470958325</v>
      </c>
      <c r="BF229" s="112">
        <f t="shared" ca="1" si="364"/>
        <v>329.69667470958325</v>
      </c>
      <c r="BG229" s="112">
        <f t="shared" ca="1" si="364"/>
        <v>329.69667470958325</v>
      </c>
      <c r="BH229" s="112">
        <f t="shared" ca="1" si="364"/>
        <v>329.69667470958325</v>
      </c>
      <c r="BI229" s="112">
        <f t="shared" ca="1" si="364"/>
        <v>329.69667470958325</v>
      </c>
      <c r="BJ229" s="112">
        <f t="shared" ref="BJ229:BL229" ca="1" si="365">BJ129+BJ154+BJ179+BJ204</f>
        <v>329.69667470958325</v>
      </c>
      <c r="BK229" s="112">
        <f t="shared" ca="1" si="365"/>
        <v>329.69667470958325</v>
      </c>
      <c r="BL229" s="112">
        <f t="shared" ca="1" si="365"/>
        <v>329.69667470958325</v>
      </c>
    </row>
    <row r="230" spans="1:64" x14ac:dyDescent="0.3">
      <c r="A230" s="3"/>
      <c r="B230" s="6" t="s">
        <v>202</v>
      </c>
      <c r="C230" s="13" t="s">
        <v>22</v>
      </c>
      <c r="D230" s="457">
        <f ca="1">SUM(E230:BL230)</f>
        <v>329.69667470958325</v>
      </c>
      <c r="E230" s="112">
        <f t="shared" ref="E230:AJ230" si="366">E130+E155+E180+E205</f>
        <v>0</v>
      </c>
      <c r="F230" s="112">
        <f t="shared" si="366"/>
        <v>0</v>
      </c>
      <c r="G230" s="112">
        <f t="shared" si="366"/>
        <v>0</v>
      </c>
      <c r="H230" s="112">
        <f t="shared" si="366"/>
        <v>0</v>
      </c>
      <c r="I230" s="112">
        <f t="shared" si="366"/>
        <v>0</v>
      </c>
      <c r="J230" s="112">
        <f t="shared" ca="1" si="366"/>
        <v>329.69667470958325</v>
      </c>
      <c r="K230" s="112">
        <f t="shared" si="366"/>
        <v>0</v>
      </c>
      <c r="L230" s="112">
        <f t="shared" si="366"/>
        <v>0</v>
      </c>
      <c r="M230" s="112">
        <f t="shared" si="366"/>
        <v>0</v>
      </c>
      <c r="N230" s="112">
        <f t="shared" si="366"/>
        <v>0</v>
      </c>
      <c r="O230" s="112">
        <f t="shared" si="366"/>
        <v>0</v>
      </c>
      <c r="P230" s="112">
        <f t="shared" si="366"/>
        <v>0</v>
      </c>
      <c r="Q230" s="112">
        <f t="shared" si="366"/>
        <v>0</v>
      </c>
      <c r="R230" s="112">
        <f t="shared" si="366"/>
        <v>0</v>
      </c>
      <c r="S230" s="112">
        <f t="shared" si="366"/>
        <v>0</v>
      </c>
      <c r="T230" s="112">
        <f t="shared" si="366"/>
        <v>0</v>
      </c>
      <c r="U230" s="112">
        <f t="shared" si="366"/>
        <v>0</v>
      </c>
      <c r="V230" s="112">
        <f t="shared" si="366"/>
        <v>0</v>
      </c>
      <c r="W230" s="112">
        <f t="shared" si="366"/>
        <v>0</v>
      </c>
      <c r="X230" s="112">
        <f t="shared" si="366"/>
        <v>0</v>
      </c>
      <c r="Y230" s="112">
        <f t="shared" si="366"/>
        <v>0</v>
      </c>
      <c r="Z230" s="112">
        <f t="shared" si="366"/>
        <v>0</v>
      </c>
      <c r="AA230" s="112">
        <f t="shared" si="366"/>
        <v>0</v>
      </c>
      <c r="AB230" s="112">
        <f t="shared" si="366"/>
        <v>0</v>
      </c>
      <c r="AC230" s="112">
        <f t="shared" si="366"/>
        <v>0</v>
      </c>
      <c r="AD230" s="112">
        <f t="shared" si="366"/>
        <v>0</v>
      </c>
      <c r="AE230" s="112">
        <f t="shared" si="366"/>
        <v>0</v>
      </c>
      <c r="AF230" s="112">
        <f t="shared" si="366"/>
        <v>0</v>
      </c>
      <c r="AG230" s="112">
        <f t="shared" si="366"/>
        <v>0</v>
      </c>
      <c r="AH230" s="112">
        <f t="shared" si="366"/>
        <v>0</v>
      </c>
      <c r="AI230" s="112">
        <f t="shared" si="366"/>
        <v>0</v>
      </c>
      <c r="AJ230" s="112">
        <f t="shared" si="366"/>
        <v>0</v>
      </c>
      <c r="AK230" s="112">
        <f t="shared" ref="AK230:BI230" si="367">AK130+AK155+AK180+AK205</f>
        <v>0</v>
      </c>
      <c r="AL230" s="112">
        <f t="shared" si="367"/>
        <v>0</v>
      </c>
      <c r="AM230" s="112">
        <f t="shared" si="367"/>
        <v>0</v>
      </c>
      <c r="AN230" s="112">
        <f t="shared" si="367"/>
        <v>0</v>
      </c>
      <c r="AO230" s="112">
        <f t="shared" si="367"/>
        <v>0</v>
      </c>
      <c r="AP230" s="112">
        <f t="shared" si="367"/>
        <v>0</v>
      </c>
      <c r="AQ230" s="112">
        <f t="shared" si="367"/>
        <v>0</v>
      </c>
      <c r="AR230" s="112">
        <f t="shared" si="367"/>
        <v>0</v>
      </c>
      <c r="AS230" s="112">
        <f t="shared" si="367"/>
        <v>0</v>
      </c>
      <c r="AT230" s="112">
        <f t="shared" si="367"/>
        <v>0</v>
      </c>
      <c r="AU230" s="112">
        <f t="shared" si="367"/>
        <v>0</v>
      </c>
      <c r="AV230" s="112">
        <f t="shared" si="367"/>
        <v>0</v>
      </c>
      <c r="AW230" s="112">
        <f t="shared" si="367"/>
        <v>0</v>
      </c>
      <c r="AX230" s="112">
        <f t="shared" si="367"/>
        <v>0</v>
      </c>
      <c r="AY230" s="112">
        <f t="shared" si="367"/>
        <v>0</v>
      </c>
      <c r="AZ230" s="112">
        <f t="shared" si="367"/>
        <v>0</v>
      </c>
      <c r="BA230" s="112">
        <f t="shared" si="367"/>
        <v>0</v>
      </c>
      <c r="BB230" s="112">
        <f t="shared" si="367"/>
        <v>0</v>
      </c>
      <c r="BC230" s="112">
        <f t="shared" si="367"/>
        <v>0</v>
      </c>
      <c r="BD230" s="112">
        <f t="shared" si="367"/>
        <v>0</v>
      </c>
      <c r="BE230" s="112">
        <f t="shared" si="367"/>
        <v>0</v>
      </c>
      <c r="BF230" s="112">
        <f t="shared" si="367"/>
        <v>0</v>
      </c>
      <c r="BG230" s="112">
        <f t="shared" si="367"/>
        <v>0</v>
      </c>
      <c r="BH230" s="112">
        <f t="shared" si="367"/>
        <v>0</v>
      </c>
      <c r="BI230" s="112">
        <f t="shared" si="367"/>
        <v>0</v>
      </c>
      <c r="BJ230" s="112">
        <f t="shared" ref="BJ230:BL230" si="368">BJ130+BJ155+BJ180+BJ205</f>
        <v>0</v>
      </c>
      <c r="BK230" s="112">
        <f t="shared" si="368"/>
        <v>0</v>
      </c>
      <c r="BL230" s="112">
        <f t="shared" si="368"/>
        <v>0</v>
      </c>
    </row>
    <row r="231" spans="1:64" x14ac:dyDescent="0.3">
      <c r="A231" s="111"/>
      <c r="B231" s="6" t="s">
        <v>10</v>
      </c>
      <c r="C231" s="13" t="s">
        <v>22</v>
      </c>
      <c r="D231" s="457">
        <f ca="1">SUM(E231:BL231)</f>
        <v>289.90185219237657</v>
      </c>
      <c r="E231" s="112">
        <f t="shared" ref="E231:AJ231" si="369">E131+E156+E181+E206</f>
        <v>0</v>
      </c>
      <c r="F231" s="112">
        <f t="shared" si="369"/>
        <v>0</v>
      </c>
      <c r="G231" s="112">
        <f t="shared" si="369"/>
        <v>0</v>
      </c>
      <c r="H231" s="112">
        <f t="shared" si="369"/>
        <v>0</v>
      </c>
      <c r="I231" s="112">
        <f t="shared" si="369"/>
        <v>0</v>
      </c>
      <c r="J231" s="112">
        <f t="shared" ca="1" si="369"/>
        <v>12.974618373231989</v>
      </c>
      <c r="K231" s="112">
        <f t="shared" ca="1" si="369"/>
        <v>12.974618373231989</v>
      </c>
      <c r="L231" s="112">
        <f t="shared" ca="1" si="369"/>
        <v>12.974618373231989</v>
      </c>
      <c r="M231" s="112">
        <f t="shared" ca="1" si="369"/>
        <v>12.974618373231989</v>
      </c>
      <c r="N231" s="112">
        <f t="shared" ca="1" si="369"/>
        <v>12.974618373231989</v>
      </c>
      <c r="O231" s="112">
        <f t="shared" ca="1" si="369"/>
        <v>12.974618373231989</v>
      </c>
      <c r="P231" s="112">
        <f t="shared" ca="1" si="369"/>
        <v>12.974618373231989</v>
      </c>
      <c r="Q231" s="112">
        <f t="shared" ca="1" si="369"/>
        <v>12.974618373231989</v>
      </c>
      <c r="R231" s="112">
        <f t="shared" ca="1" si="369"/>
        <v>12.974618373231989</v>
      </c>
      <c r="S231" s="112">
        <f t="shared" ca="1" si="369"/>
        <v>12.974618373231989</v>
      </c>
      <c r="T231" s="112">
        <f t="shared" ca="1" si="369"/>
        <v>11.830757681647288</v>
      </c>
      <c r="U231" s="112">
        <f t="shared" ca="1" si="369"/>
        <v>7.3164113320696238</v>
      </c>
      <c r="V231" s="112">
        <f t="shared" ca="1" si="369"/>
        <v>7.3164113320696238</v>
      </c>
      <c r="W231" s="112">
        <f t="shared" ca="1" si="369"/>
        <v>7.3164113320696238</v>
      </c>
      <c r="X231" s="112">
        <f t="shared" ca="1" si="369"/>
        <v>7.3164113320696238</v>
      </c>
      <c r="Y231" s="112">
        <f t="shared" ca="1" si="369"/>
        <v>7.3164113320696238</v>
      </c>
      <c r="Z231" s="112">
        <f t="shared" ca="1" si="369"/>
        <v>7.3164113320696238</v>
      </c>
      <c r="AA231" s="112">
        <f t="shared" ca="1" si="369"/>
        <v>7.3164113320696238</v>
      </c>
      <c r="AB231" s="112">
        <f t="shared" ca="1" si="369"/>
        <v>7.3164113320696238</v>
      </c>
      <c r="AC231" s="112">
        <f t="shared" ca="1" si="369"/>
        <v>7.3164113320696238</v>
      </c>
      <c r="AD231" s="112">
        <f t="shared" ca="1" si="369"/>
        <v>7.3164113320696238</v>
      </c>
      <c r="AE231" s="112">
        <f t="shared" ca="1" si="369"/>
        <v>7.3164113320696238</v>
      </c>
      <c r="AF231" s="112">
        <f t="shared" ca="1" si="369"/>
        <v>7.3164113320696238</v>
      </c>
      <c r="AG231" s="112">
        <f t="shared" ca="1" si="369"/>
        <v>7.3164113320696238</v>
      </c>
      <c r="AH231" s="112">
        <f t="shared" ca="1" si="369"/>
        <v>7.3164113320696238</v>
      </c>
      <c r="AI231" s="112">
        <f t="shared" ca="1" si="369"/>
        <v>7.3164113320696238</v>
      </c>
      <c r="AJ231" s="112">
        <f t="shared" ca="1" si="369"/>
        <v>7.316411332069622</v>
      </c>
      <c r="AK231" s="112">
        <f t="shared" ref="AK231:BI231" ca="1" si="370">AK131+AK156+AK181+AK206</f>
        <v>1.3592317158823897</v>
      </c>
      <c r="AL231" s="112">
        <f t="shared" ca="1" si="370"/>
        <v>1.3592317158823897</v>
      </c>
      <c r="AM231" s="112">
        <f t="shared" ca="1" si="370"/>
        <v>1.3592317158823897</v>
      </c>
      <c r="AN231" s="112">
        <f t="shared" ca="1" si="370"/>
        <v>1.3592317158823897</v>
      </c>
      <c r="AO231" s="112">
        <f t="shared" ca="1" si="370"/>
        <v>1.3592317158823897</v>
      </c>
      <c r="AP231" s="112">
        <f t="shared" ca="1" si="370"/>
        <v>1.3592317158823897</v>
      </c>
      <c r="AQ231" s="112">
        <f t="shared" ca="1" si="370"/>
        <v>1.3592317158823897</v>
      </c>
      <c r="AR231" s="112">
        <f t="shared" ca="1" si="370"/>
        <v>1.3592317158823897</v>
      </c>
      <c r="AS231" s="112">
        <f t="shared" ca="1" si="370"/>
        <v>1.3592317158823897</v>
      </c>
      <c r="AT231" s="112">
        <f t="shared" ca="1" si="370"/>
        <v>1.3592317158823897</v>
      </c>
      <c r="AU231" s="112">
        <f t="shared" ca="1" si="370"/>
        <v>1.3592317158823897</v>
      </c>
      <c r="AV231" s="112">
        <f t="shared" ca="1" si="370"/>
        <v>1.3592317158823897</v>
      </c>
      <c r="AW231" s="112">
        <f t="shared" ca="1" si="370"/>
        <v>1.3592317158823897</v>
      </c>
      <c r="AX231" s="112">
        <f t="shared" ca="1" si="370"/>
        <v>1.3592317158823897</v>
      </c>
      <c r="AY231" s="112">
        <f t="shared" ca="1" si="370"/>
        <v>1.3592317158823897</v>
      </c>
      <c r="AZ231" s="112">
        <f t="shared" ca="1" si="370"/>
        <v>1.3592317158823897</v>
      </c>
      <c r="BA231" s="112">
        <f t="shared" ca="1" si="370"/>
        <v>1.3592317158823897</v>
      </c>
      <c r="BB231" s="112">
        <f t="shared" ca="1" si="370"/>
        <v>1.3592317158823897</v>
      </c>
      <c r="BC231" s="112">
        <f t="shared" ca="1" si="370"/>
        <v>1.3592317158823897</v>
      </c>
      <c r="BD231" s="112">
        <f t="shared" ca="1" si="370"/>
        <v>1.3592317158823897</v>
      </c>
      <c r="BE231" s="112">
        <f t="shared" ca="1" si="370"/>
        <v>1.3592317158823897</v>
      </c>
      <c r="BF231" s="112">
        <f t="shared" ca="1" si="370"/>
        <v>1.3592317158823897</v>
      </c>
      <c r="BG231" s="112">
        <f t="shared" ca="1" si="370"/>
        <v>1.3592317158823897</v>
      </c>
      <c r="BH231" s="112">
        <f t="shared" si="370"/>
        <v>0</v>
      </c>
      <c r="BI231" s="112">
        <f t="shared" si="370"/>
        <v>0</v>
      </c>
      <c r="BJ231" s="112">
        <f t="shared" ref="BJ231:BL231" si="371">BJ131+BJ156+BJ181+BJ206</f>
        <v>0</v>
      </c>
      <c r="BK231" s="112">
        <f t="shared" si="371"/>
        <v>0</v>
      </c>
      <c r="BL231" s="112">
        <f t="shared" si="371"/>
        <v>0</v>
      </c>
    </row>
    <row r="232" spans="1:64" x14ac:dyDescent="0.3">
      <c r="A232" s="111"/>
      <c r="B232" s="6" t="s">
        <v>201</v>
      </c>
      <c r="C232" s="13" t="s">
        <v>22</v>
      </c>
      <c r="E232" s="112">
        <f t="shared" ref="E232:AJ232" si="372">E132+E157+E182+E207</f>
        <v>0</v>
      </c>
      <c r="F232" s="112">
        <f t="shared" si="372"/>
        <v>0</v>
      </c>
      <c r="G232" s="112">
        <f t="shared" si="372"/>
        <v>0</v>
      </c>
      <c r="H232" s="112">
        <f t="shared" si="372"/>
        <v>0</v>
      </c>
      <c r="I232" s="112">
        <f t="shared" si="372"/>
        <v>0</v>
      </c>
      <c r="J232" s="112">
        <f t="shared" ca="1" si="372"/>
        <v>12.974618373231989</v>
      </c>
      <c r="K232" s="112">
        <f t="shared" ca="1" si="372"/>
        <v>25.949236746463978</v>
      </c>
      <c r="L232" s="112">
        <f t="shared" ca="1" si="372"/>
        <v>38.923855119695972</v>
      </c>
      <c r="M232" s="112">
        <f t="shared" ca="1" si="372"/>
        <v>51.898473492927955</v>
      </c>
      <c r="N232" s="112">
        <f t="shared" ca="1" si="372"/>
        <v>64.873091866159939</v>
      </c>
      <c r="O232" s="112">
        <f t="shared" ca="1" si="372"/>
        <v>77.84771023939193</v>
      </c>
      <c r="P232" s="112">
        <f t="shared" ca="1" si="372"/>
        <v>90.82232861262392</v>
      </c>
      <c r="Q232" s="112">
        <f t="shared" ca="1" si="372"/>
        <v>103.7969469858559</v>
      </c>
      <c r="R232" s="112">
        <f t="shared" ca="1" si="372"/>
        <v>116.77156535908789</v>
      </c>
      <c r="S232" s="112">
        <f t="shared" ca="1" si="372"/>
        <v>129.74618373231988</v>
      </c>
      <c r="T232" s="112">
        <f t="shared" ca="1" si="372"/>
        <v>141.57694141396718</v>
      </c>
      <c r="U232" s="112">
        <f t="shared" ca="1" si="372"/>
        <v>148.89335274603678</v>
      </c>
      <c r="V232" s="112">
        <f t="shared" ca="1" si="372"/>
        <v>156.20976407810642</v>
      </c>
      <c r="W232" s="112">
        <f t="shared" ca="1" si="372"/>
        <v>163.52617541017602</v>
      </c>
      <c r="X232" s="112">
        <f t="shared" ca="1" si="372"/>
        <v>170.84258674224566</v>
      </c>
      <c r="Y232" s="112">
        <f t="shared" ca="1" si="372"/>
        <v>178.15899807431529</v>
      </c>
      <c r="Z232" s="112">
        <f t="shared" ca="1" si="372"/>
        <v>185.4754094063849</v>
      </c>
      <c r="AA232" s="112">
        <f t="shared" ca="1" si="372"/>
        <v>192.79182073845453</v>
      </c>
      <c r="AB232" s="112">
        <f t="shared" ca="1" si="372"/>
        <v>200.10823207052417</v>
      </c>
      <c r="AC232" s="112">
        <f t="shared" ca="1" si="372"/>
        <v>207.42464340259377</v>
      </c>
      <c r="AD232" s="112">
        <f t="shared" ca="1" si="372"/>
        <v>214.74105473466341</v>
      </c>
      <c r="AE232" s="112">
        <f t="shared" ca="1" si="372"/>
        <v>222.05746606673304</v>
      </c>
      <c r="AF232" s="112">
        <f t="shared" ca="1" si="372"/>
        <v>229.37387739880268</v>
      </c>
      <c r="AG232" s="112">
        <f t="shared" ca="1" si="372"/>
        <v>236.69028873087228</v>
      </c>
      <c r="AH232" s="112">
        <f t="shared" ca="1" si="372"/>
        <v>244.00670006294192</v>
      </c>
      <c r="AI232" s="112">
        <f t="shared" ca="1" si="372"/>
        <v>251.32311139501152</v>
      </c>
      <c r="AJ232" s="112">
        <f t="shared" ca="1" si="372"/>
        <v>258.63952272708116</v>
      </c>
      <c r="AK232" s="112">
        <f t="shared" ref="AK232:BI232" ca="1" si="373">AK132+AK157+AK182+AK207</f>
        <v>259.9987544429635</v>
      </c>
      <c r="AL232" s="112">
        <f t="shared" ca="1" si="373"/>
        <v>261.3579861588459</v>
      </c>
      <c r="AM232" s="112">
        <f t="shared" ca="1" si="373"/>
        <v>262.71721787472831</v>
      </c>
      <c r="AN232" s="112">
        <f t="shared" ca="1" si="373"/>
        <v>264.07644959061071</v>
      </c>
      <c r="AO232" s="112">
        <f t="shared" ca="1" si="373"/>
        <v>265.43568130649305</v>
      </c>
      <c r="AP232" s="112">
        <f t="shared" ca="1" si="373"/>
        <v>266.79491302237545</v>
      </c>
      <c r="AQ232" s="112">
        <f t="shared" ca="1" si="373"/>
        <v>268.15414473825786</v>
      </c>
      <c r="AR232" s="112">
        <f t="shared" ca="1" si="373"/>
        <v>269.51337645414026</v>
      </c>
      <c r="AS232" s="112">
        <f t="shared" ca="1" si="373"/>
        <v>270.8726081700226</v>
      </c>
      <c r="AT232" s="112">
        <f t="shared" ca="1" si="373"/>
        <v>272.231839885905</v>
      </c>
      <c r="AU232" s="112">
        <f t="shared" ca="1" si="373"/>
        <v>273.59107160178741</v>
      </c>
      <c r="AV232" s="112">
        <f t="shared" ca="1" si="373"/>
        <v>274.95030331766981</v>
      </c>
      <c r="AW232" s="112">
        <f t="shared" ca="1" si="373"/>
        <v>276.30953503355215</v>
      </c>
      <c r="AX232" s="112">
        <f t="shared" ca="1" si="373"/>
        <v>277.66876674943455</v>
      </c>
      <c r="AY232" s="112">
        <f t="shared" ca="1" si="373"/>
        <v>279.02799846531695</v>
      </c>
      <c r="AZ232" s="112">
        <f t="shared" ca="1" si="373"/>
        <v>280.38723018119936</v>
      </c>
      <c r="BA232" s="112">
        <f t="shared" ca="1" si="373"/>
        <v>281.7464618970817</v>
      </c>
      <c r="BB232" s="112">
        <f t="shared" ca="1" si="373"/>
        <v>283.1056936129641</v>
      </c>
      <c r="BC232" s="112">
        <f t="shared" ca="1" si="373"/>
        <v>284.4649253288465</v>
      </c>
      <c r="BD232" s="112">
        <f t="shared" ca="1" si="373"/>
        <v>285.82415704472891</v>
      </c>
      <c r="BE232" s="112">
        <f t="shared" ca="1" si="373"/>
        <v>287.18338876061125</v>
      </c>
      <c r="BF232" s="112">
        <f t="shared" ca="1" si="373"/>
        <v>288.54262047649365</v>
      </c>
      <c r="BG232" s="112">
        <f t="shared" ca="1" si="373"/>
        <v>289.90185219237605</v>
      </c>
      <c r="BH232" s="112">
        <f t="shared" ca="1" si="373"/>
        <v>289.90185219237605</v>
      </c>
      <c r="BI232" s="112">
        <f t="shared" ca="1" si="373"/>
        <v>289.90185219237605</v>
      </c>
      <c r="BJ232" s="112">
        <f t="shared" ref="BJ232:BL232" ca="1" si="374">BJ132+BJ157+BJ182+BJ207</f>
        <v>289.90185219237605</v>
      </c>
      <c r="BK232" s="112">
        <f t="shared" ca="1" si="374"/>
        <v>289.90185219237605</v>
      </c>
      <c r="BL232" s="112">
        <f t="shared" ca="1" si="374"/>
        <v>289.90185219237605</v>
      </c>
    </row>
    <row r="233" spans="1:64" x14ac:dyDescent="0.3">
      <c r="A233" s="3"/>
      <c r="B233" s="6" t="s">
        <v>200</v>
      </c>
      <c r="C233" s="13" t="s">
        <v>22</v>
      </c>
      <c r="E233" s="112">
        <f t="shared" ref="E233:AJ233" si="375">E133+E158+E183+E208</f>
        <v>0</v>
      </c>
      <c r="F233" s="112">
        <f t="shared" si="375"/>
        <v>0</v>
      </c>
      <c r="G233" s="112">
        <f t="shared" si="375"/>
        <v>0</v>
      </c>
      <c r="H233" s="112">
        <f t="shared" si="375"/>
        <v>0</v>
      </c>
      <c r="I233" s="112">
        <f t="shared" si="375"/>
        <v>0</v>
      </c>
      <c r="J233" s="112">
        <f t="shared" ca="1" si="375"/>
        <v>329.69667470958325</v>
      </c>
      <c r="K233" s="112">
        <f t="shared" ca="1" si="375"/>
        <v>329.69667470958325</v>
      </c>
      <c r="L233" s="112">
        <f t="shared" ca="1" si="375"/>
        <v>329.69667470958325</v>
      </c>
      <c r="M233" s="112">
        <f t="shared" ca="1" si="375"/>
        <v>329.69667470958325</v>
      </c>
      <c r="N233" s="112">
        <f t="shared" ca="1" si="375"/>
        <v>329.69667470958325</v>
      </c>
      <c r="O233" s="112">
        <f t="shared" ca="1" si="375"/>
        <v>329.69667470958325</v>
      </c>
      <c r="P233" s="112">
        <f t="shared" ca="1" si="375"/>
        <v>329.69667470958325</v>
      </c>
      <c r="Q233" s="112">
        <f t="shared" ca="1" si="375"/>
        <v>329.69667470958325</v>
      </c>
      <c r="R233" s="112">
        <f t="shared" ca="1" si="375"/>
        <v>329.69667470958325</v>
      </c>
      <c r="S233" s="112">
        <f t="shared" ca="1" si="375"/>
        <v>329.69667470958325</v>
      </c>
      <c r="T233" s="112">
        <f t="shared" ca="1" si="375"/>
        <v>329.69667470958325</v>
      </c>
      <c r="U233" s="112">
        <f t="shared" ca="1" si="375"/>
        <v>329.69667470958325</v>
      </c>
      <c r="V233" s="112">
        <f t="shared" ca="1" si="375"/>
        <v>329.69667470958325</v>
      </c>
      <c r="W233" s="112">
        <f t="shared" ca="1" si="375"/>
        <v>329.69667470958325</v>
      </c>
      <c r="X233" s="112">
        <f t="shared" ca="1" si="375"/>
        <v>329.69667470958325</v>
      </c>
      <c r="Y233" s="112">
        <f t="shared" ca="1" si="375"/>
        <v>329.69667470958325</v>
      </c>
      <c r="Z233" s="112">
        <f t="shared" ca="1" si="375"/>
        <v>329.69667470958325</v>
      </c>
      <c r="AA233" s="112">
        <f t="shared" ca="1" si="375"/>
        <v>329.69667470958325</v>
      </c>
      <c r="AB233" s="112">
        <f t="shared" ca="1" si="375"/>
        <v>329.69667470958325</v>
      </c>
      <c r="AC233" s="112">
        <f t="shared" ca="1" si="375"/>
        <v>329.69667470958325</v>
      </c>
      <c r="AD233" s="112">
        <f t="shared" ca="1" si="375"/>
        <v>329.69667470958325</v>
      </c>
      <c r="AE233" s="112">
        <f t="shared" ca="1" si="375"/>
        <v>329.69667470958325</v>
      </c>
      <c r="AF233" s="112">
        <f t="shared" ca="1" si="375"/>
        <v>329.69667470958325</v>
      </c>
      <c r="AG233" s="112">
        <f t="shared" ca="1" si="375"/>
        <v>329.69667470958325</v>
      </c>
      <c r="AH233" s="112">
        <f t="shared" ca="1" si="375"/>
        <v>329.69667470958325</v>
      </c>
      <c r="AI233" s="112">
        <f t="shared" ca="1" si="375"/>
        <v>329.69667470958325</v>
      </c>
      <c r="AJ233" s="112">
        <f t="shared" ca="1" si="375"/>
        <v>329.69667470958325</v>
      </c>
      <c r="AK233" s="112">
        <f t="shared" ref="AK233:BI233" ca="1" si="376">AK133+AK158+AK183+AK208</f>
        <v>329.69667470958325</v>
      </c>
      <c r="AL233" s="112">
        <f t="shared" ca="1" si="376"/>
        <v>329.69667470958325</v>
      </c>
      <c r="AM233" s="112">
        <f t="shared" ca="1" si="376"/>
        <v>329.69667470958325</v>
      </c>
      <c r="AN233" s="112">
        <f t="shared" ca="1" si="376"/>
        <v>329.69667470958325</v>
      </c>
      <c r="AO233" s="112">
        <f t="shared" ca="1" si="376"/>
        <v>329.69667470958325</v>
      </c>
      <c r="AP233" s="112">
        <f t="shared" ca="1" si="376"/>
        <v>329.69667470958325</v>
      </c>
      <c r="AQ233" s="112">
        <f t="shared" ca="1" si="376"/>
        <v>329.69667470958325</v>
      </c>
      <c r="AR233" s="112">
        <f t="shared" ca="1" si="376"/>
        <v>329.69667470958325</v>
      </c>
      <c r="AS233" s="112">
        <f t="shared" ca="1" si="376"/>
        <v>329.69667470958325</v>
      </c>
      <c r="AT233" s="112">
        <f t="shared" ca="1" si="376"/>
        <v>329.69667470958325</v>
      </c>
      <c r="AU233" s="112">
        <f t="shared" ca="1" si="376"/>
        <v>329.69667470958325</v>
      </c>
      <c r="AV233" s="112">
        <f t="shared" ca="1" si="376"/>
        <v>329.69667470958325</v>
      </c>
      <c r="AW233" s="112">
        <f t="shared" ca="1" si="376"/>
        <v>329.69667470958325</v>
      </c>
      <c r="AX233" s="112">
        <f t="shared" ca="1" si="376"/>
        <v>329.69667470958325</v>
      </c>
      <c r="AY233" s="112">
        <f t="shared" ca="1" si="376"/>
        <v>329.69667470958325</v>
      </c>
      <c r="AZ233" s="112">
        <f t="shared" ca="1" si="376"/>
        <v>329.69667470958325</v>
      </c>
      <c r="BA233" s="112">
        <f t="shared" ca="1" si="376"/>
        <v>329.69667470958325</v>
      </c>
      <c r="BB233" s="112">
        <f t="shared" ca="1" si="376"/>
        <v>329.69667470958325</v>
      </c>
      <c r="BC233" s="112">
        <f t="shared" ca="1" si="376"/>
        <v>329.69667470958325</v>
      </c>
      <c r="BD233" s="112">
        <f t="shared" ca="1" si="376"/>
        <v>329.69667470958325</v>
      </c>
      <c r="BE233" s="112">
        <f t="shared" ca="1" si="376"/>
        <v>329.69667470958325</v>
      </c>
      <c r="BF233" s="112">
        <f t="shared" ca="1" si="376"/>
        <v>329.69667470958325</v>
      </c>
      <c r="BG233" s="112">
        <f t="shared" ca="1" si="376"/>
        <v>329.69667470958325</v>
      </c>
      <c r="BH233" s="112">
        <f t="shared" ca="1" si="376"/>
        <v>329.69667470958325</v>
      </c>
      <c r="BI233" s="112">
        <f t="shared" ca="1" si="376"/>
        <v>329.69667470958325</v>
      </c>
      <c r="BJ233" s="112">
        <f t="shared" ref="BJ233:BL233" ca="1" si="377">BJ133+BJ158+BJ183+BJ208</f>
        <v>329.69667470958325</v>
      </c>
      <c r="BK233" s="112">
        <f t="shared" ca="1" si="377"/>
        <v>329.69667470958325</v>
      </c>
      <c r="BL233" s="112">
        <f t="shared" ca="1" si="377"/>
        <v>329.69667470958325</v>
      </c>
    </row>
    <row r="234" spans="1:64" x14ac:dyDescent="0.3">
      <c r="A234" s="111"/>
      <c r="B234" s="6" t="s">
        <v>199</v>
      </c>
      <c r="C234" s="13" t="s">
        <v>22</v>
      </c>
      <c r="E234" s="112">
        <f t="shared" ref="E234:AJ234" si="378">E134+E159+E184+E209</f>
        <v>0</v>
      </c>
      <c r="F234" s="112">
        <f t="shared" si="378"/>
        <v>0</v>
      </c>
      <c r="G234" s="112">
        <f t="shared" si="378"/>
        <v>0</v>
      </c>
      <c r="H234" s="112">
        <f t="shared" si="378"/>
        <v>0</v>
      </c>
      <c r="I234" s="112">
        <f t="shared" si="378"/>
        <v>0</v>
      </c>
      <c r="J234" s="112">
        <f t="shared" ca="1" si="378"/>
        <v>295.19227503862493</v>
      </c>
      <c r="K234" s="112">
        <f t="shared" ca="1" si="378"/>
        <v>295.19227503862493</v>
      </c>
      <c r="L234" s="112">
        <f t="shared" ca="1" si="378"/>
        <v>295.19227503862493</v>
      </c>
      <c r="M234" s="112">
        <f t="shared" ca="1" si="378"/>
        <v>295.19227503862493</v>
      </c>
      <c r="N234" s="112">
        <f t="shared" ca="1" si="378"/>
        <v>295.19227503862493</v>
      </c>
      <c r="O234" s="112">
        <f t="shared" ca="1" si="378"/>
        <v>295.19227503862493</v>
      </c>
      <c r="P234" s="112">
        <f t="shared" ca="1" si="378"/>
        <v>295.19227503862493</v>
      </c>
      <c r="Q234" s="112">
        <f t="shared" ca="1" si="378"/>
        <v>295.19227503862493</v>
      </c>
      <c r="R234" s="112">
        <f t="shared" ca="1" si="378"/>
        <v>295.19227503862493</v>
      </c>
      <c r="S234" s="112">
        <f t="shared" ca="1" si="378"/>
        <v>295.19227503862493</v>
      </c>
      <c r="T234" s="112">
        <f t="shared" ca="1" si="378"/>
        <v>295.19227503862493</v>
      </c>
      <c r="U234" s="112">
        <f t="shared" ca="1" si="378"/>
        <v>295.19227503862493</v>
      </c>
      <c r="V234" s="112">
        <f t="shared" ca="1" si="378"/>
        <v>295.19227503862493</v>
      </c>
      <c r="W234" s="112">
        <f t="shared" ca="1" si="378"/>
        <v>295.19227503862493</v>
      </c>
      <c r="X234" s="112">
        <f t="shared" ca="1" si="378"/>
        <v>295.19227503862493</v>
      </c>
      <c r="Y234" s="112">
        <f t="shared" ca="1" si="378"/>
        <v>295.19227503862493</v>
      </c>
      <c r="Z234" s="112">
        <f t="shared" ca="1" si="378"/>
        <v>295.19227503862493</v>
      </c>
      <c r="AA234" s="112">
        <f t="shared" ca="1" si="378"/>
        <v>295.19227503862493</v>
      </c>
      <c r="AB234" s="112">
        <f t="shared" ca="1" si="378"/>
        <v>295.19227503862493</v>
      </c>
      <c r="AC234" s="112">
        <f t="shared" ca="1" si="378"/>
        <v>295.19227503862493</v>
      </c>
      <c r="AD234" s="112">
        <f t="shared" ca="1" si="378"/>
        <v>295.19227503862493</v>
      </c>
      <c r="AE234" s="112">
        <f t="shared" ca="1" si="378"/>
        <v>295.19227503862493</v>
      </c>
      <c r="AF234" s="112">
        <f t="shared" ca="1" si="378"/>
        <v>295.19227503862493</v>
      </c>
      <c r="AG234" s="112">
        <f t="shared" ca="1" si="378"/>
        <v>295.19227503862493</v>
      </c>
      <c r="AH234" s="112">
        <f t="shared" ca="1" si="378"/>
        <v>295.19227503862493</v>
      </c>
      <c r="AI234" s="112">
        <f t="shared" ca="1" si="378"/>
        <v>295.19227503862493</v>
      </c>
      <c r="AJ234" s="112">
        <f t="shared" ca="1" si="378"/>
        <v>295.19227503862493</v>
      </c>
      <c r="AK234" s="112">
        <f t="shared" ref="AK234:BI234" ca="1" si="379">AK134+AK159+AK184+AK209</f>
        <v>295.19227503862493</v>
      </c>
      <c r="AL234" s="112">
        <f t="shared" ca="1" si="379"/>
        <v>295.19227503862493</v>
      </c>
      <c r="AM234" s="112">
        <f t="shared" ca="1" si="379"/>
        <v>295.19227503862493</v>
      </c>
      <c r="AN234" s="112">
        <f t="shared" ca="1" si="379"/>
        <v>295.19227503862493</v>
      </c>
      <c r="AO234" s="112">
        <f t="shared" ca="1" si="379"/>
        <v>295.19227503862493</v>
      </c>
      <c r="AP234" s="112">
        <f t="shared" ca="1" si="379"/>
        <v>295.19227503862493</v>
      </c>
      <c r="AQ234" s="112">
        <f t="shared" ca="1" si="379"/>
        <v>295.19227503862493</v>
      </c>
      <c r="AR234" s="112">
        <f t="shared" ca="1" si="379"/>
        <v>295.19227503862493</v>
      </c>
      <c r="AS234" s="112">
        <f t="shared" ca="1" si="379"/>
        <v>295.19227503862493</v>
      </c>
      <c r="AT234" s="112">
        <f t="shared" ca="1" si="379"/>
        <v>295.19227503862493</v>
      </c>
      <c r="AU234" s="112">
        <f t="shared" ca="1" si="379"/>
        <v>295.19227503862493</v>
      </c>
      <c r="AV234" s="112">
        <f t="shared" ca="1" si="379"/>
        <v>295.19227503862493</v>
      </c>
      <c r="AW234" s="112">
        <f t="shared" ca="1" si="379"/>
        <v>295.19227503862493</v>
      </c>
      <c r="AX234" s="112">
        <f t="shared" ca="1" si="379"/>
        <v>295.19227503862493</v>
      </c>
      <c r="AY234" s="112">
        <f t="shared" ca="1" si="379"/>
        <v>295.19227503862493</v>
      </c>
      <c r="AZ234" s="112">
        <f t="shared" ca="1" si="379"/>
        <v>295.19227503862493</v>
      </c>
      <c r="BA234" s="112">
        <f t="shared" ca="1" si="379"/>
        <v>295.19227503862493</v>
      </c>
      <c r="BB234" s="112">
        <f t="shared" ca="1" si="379"/>
        <v>295.19227503862493</v>
      </c>
      <c r="BC234" s="112">
        <f t="shared" ca="1" si="379"/>
        <v>295.19227503862493</v>
      </c>
      <c r="BD234" s="112">
        <f t="shared" ca="1" si="379"/>
        <v>295.19227503862493</v>
      </c>
      <c r="BE234" s="112">
        <f t="shared" ca="1" si="379"/>
        <v>295.19227503862493</v>
      </c>
      <c r="BF234" s="112">
        <f t="shared" ca="1" si="379"/>
        <v>295.19227503862493</v>
      </c>
      <c r="BG234" s="112">
        <f t="shared" ca="1" si="379"/>
        <v>295.19227503862493</v>
      </c>
      <c r="BH234" s="112">
        <f t="shared" ca="1" si="379"/>
        <v>295.19227503862493</v>
      </c>
      <c r="BI234" s="112">
        <f t="shared" ca="1" si="379"/>
        <v>295.19227503862493</v>
      </c>
      <c r="BJ234" s="112">
        <f t="shared" ref="BJ234:BL234" ca="1" si="380">BJ134+BJ159+BJ184+BJ209</f>
        <v>295.19227503862493</v>
      </c>
      <c r="BK234" s="112">
        <f t="shared" ca="1" si="380"/>
        <v>295.19227503862493</v>
      </c>
      <c r="BL234" s="112">
        <f t="shared" ca="1" si="380"/>
        <v>295.19227503862493</v>
      </c>
    </row>
    <row r="235" spans="1:64" x14ac:dyDescent="0.3">
      <c r="A235" s="111"/>
      <c r="B235" s="6"/>
      <c r="C235" s="487"/>
      <c r="E235" s="112"/>
      <c r="F235" s="112"/>
      <c r="G235" s="3"/>
      <c r="H235" s="3"/>
      <c r="I235" s="3"/>
      <c r="J235" s="3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2"/>
      <c r="BG235" s="112"/>
      <c r="BH235" s="112"/>
      <c r="BI235" s="112"/>
      <c r="BJ235" s="112"/>
      <c r="BK235" s="112"/>
      <c r="BL235" s="112"/>
    </row>
    <row r="236" spans="1:64" x14ac:dyDescent="0.3">
      <c r="A236" s="111"/>
      <c r="B236" s="6" t="s">
        <v>198</v>
      </c>
      <c r="C236" s="13" t="s">
        <v>22</v>
      </c>
      <c r="E236" s="112">
        <f t="shared" ref="E236:AJ236" si="381">E136+E161+E186+E211</f>
        <v>0</v>
      </c>
      <c r="F236" s="112">
        <f t="shared" si="381"/>
        <v>0</v>
      </c>
      <c r="G236" s="112">
        <f t="shared" si="381"/>
        <v>0</v>
      </c>
      <c r="H236" s="112">
        <f t="shared" si="381"/>
        <v>0</v>
      </c>
      <c r="I236" s="112">
        <f t="shared" si="381"/>
        <v>0</v>
      </c>
      <c r="J236" s="112">
        <f t="shared" si="381"/>
        <v>0</v>
      </c>
      <c r="K236" s="112">
        <f t="shared" ca="1" si="381"/>
        <v>316.72205633635127</v>
      </c>
      <c r="L236" s="112">
        <f t="shared" ca="1" si="381"/>
        <v>303.7474379631193</v>
      </c>
      <c r="M236" s="112">
        <f t="shared" ca="1" si="381"/>
        <v>290.77281958988732</v>
      </c>
      <c r="N236" s="112">
        <f t="shared" ca="1" si="381"/>
        <v>277.79820121665534</v>
      </c>
      <c r="O236" s="112">
        <f t="shared" ca="1" si="381"/>
        <v>264.82358284342331</v>
      </c>
      <c r="P236" s="112">
        <f t="shared" ca="1" si="381"/>
        <v>251.84896447019133</v>
      </c>
      <c r="Q236" s="112">
        <f t="shared" ca="1" si="381"/>
        <v>238.87434609695939</v>
      </c>
      <c r="R236" s="112">
        <f t="shared" ca="1" si="381"/>
        <v>225.89972772372738</v>
      </c>
      <c r="S236" s="112">
        <f t="shared" ca="1" si="381"/>
        <v>212.92510935049538</v>
      </c>
      <c r="T236" s="112">
        <f t="shared" ca="1" si="381"/>
        <v>199.9504909772634</v>
      </c>
      <c r="U236" s="112">
        <f t="shared" ca="1" si="381"/>
        <v>188.11973329561613</v>
      </c>
      <c r="V236" s="112">
        <f t="shared" ca="1" si="381"/>
        <v>180.80332196354649</v>
      </c>
      <c r="W236" s="112">
        <f t="shared" ca="1" si="381"/>
        <v>173.48691063147686</v>
      </c>
      <c r="X236" s="112">
        <f t="shared" ca="1" si="381"/>
        <v>166.17049929940725</v>
      </c>
      <c r="Y236" s="112">
        <f t="shared" ca="1" si="381"/>
        <v>158.85408796733765</v>
      </c>
      <c r="Z236" s="112">
        <f t="shared" ca="1" si="381"/>
        <v>151.53767663526801</v>
      </c>
      <c r="AA236" s="112">
        <f t="shared" ca="1" si="381"/>
        <v>144.22126530319838</v>
      </c>
      <c r="AB236" s="112">
        <f t="shared" ca="1" si="381"/>
        <v>136.90485397112877</v>
      </c>
      <c r="AC236" s="112">
        <f t="shared" ca="1" si="381"/>
        <v>129.58844263905917</v>
      </c>
      <c r="AD236" s="112">
        <f t="shared" ca="1" si="381"/>
        <v>122.27203130698955</v>
      </c>
      <c r="AE236" s="112">
        <f t="shared" ca="1" si="381"/>
        <v>114.95561997491993</v>
      </c>
      <c r="AF236" s="112">
        <f t="shared" ca="1" si="381"/>
        <v>107.63920864285031</v>
      </c>
      <c r="AG236" s="112">
        <f t="shared" ca="1" si="381"/>
        <v>100.32279731078069</v>
      </c>
      <c r="AH236" s="112">
        <f t="shared" ca="1" si="381"/>
        <v>93.006385978711066</v>
      </c>
      <c r="AI236" s="112">
        <f t="shared" ca="1" si="381"/>
        <v>85.689974646641446</v>
      </c>
      <c r="AJ236" s="112">
        <f t="shared" ca="1" si="381"/>
        <v>78.373563314571825</v>
      </c>
      <c r="AK236" s="112">
        <f t="shared" ref="AK236:BI236" ca="1" si="382">AK136+AK161+AK186+AK211</f>
        <v>71.057151982502205</v>
      </c>
      <c r="AL236" s="112">
        <f t="shared" ca="1" si="382"/>
        <v>69.697920266619818</v>
      </c>
      <c r="AM236" s="112">
        <f t="shared" ca="1" si="382"/>
        <v>68.33868855073743</v>
      </c>
      <c r="AN236" s="112">
        <f t="shared" ca="1" si="382"/>
        <v>66.979456834855043</v>
      </c>
      <c r="AO236" s="112">
        <f t="shared" ca="1" si="382"/>
        <v>65.620225118972655</v>
      </c>
      <c r="AP236" s="112">
        <f t="shared" ca="1" si="382"/>
        <v>64.260993403090268</v>
      </c>
      <c r="AQ236" s="112">
        <f t="shared" ca="1" si="382"/>
        <v>62.90176168720788</v>
      </c>
      <c r="AR236" s="112">
        <f t="shared" ca="1" si="382"/>
        <v>61.542529971325493</v>
      </c>
      <c r="AS236" s="112">
        <f t="shared" ca="1" si="382"/>
        <v>60.183298255443106</v>
      </c>
      <c r="AT236" s="112">
        <f t="shared" ca="1" si="382"/>
        <v>58.824066539560718</v>
      </c>
      <c r="AU236" s="112">
        <f t="shared" ca="1" si="382"/>
        <v>57.464834823678324</v>
      </c>
      <c r="AV236" s="112">
        <f t="shared" ca="1" si="382"/>
        <v>56.105603107795936</v>
      </c>
      <c r="AW236" s="112">
        <f t="shared" ca="1" si="382"/>
        <v>54.746371391913542</v>
      </c>
      <c r="AX236" s="112">
        <f t="shared" ca="1" si="382"/>
        <v>53.387139676031154</v>
      </c>
      <c r="AY236" s="112">
        <f t="shared" ca="1" si="382"/>
        <v>52.027907960148767</v>
      </c>
      <c r="AZ236" s="112">
        <f t="shared" ca="1" si="382"/>
        <v>50.668676244266372</v>
      </c>
      <c r="BA236" s="112">
        <f t="shared" ca="1" si="382"/>
        <v>49.309444528383978</v>
      </c>
      <c r="BB236" s="112">
        <f t="shared" ca="1" si="382"/>
        <v>47.95021281250159</v>
      </c>
      <c r="BC236" s="112">
        <f t="shared" ca="1" si="382"/>
        <v>46.590981096619203</v>
      </c>
      <c r="BD236" s="112">
        <f t="shared" ca="1" si="382"/>
        <v>45.231749380736808</v>
      </c>
      <c r="BE236" s="112">
        <f t="shared" ca="1" si="382"/>
        <v>43.872517664854414</v>
      </c>
      <c r="BF236" s="112">
        <f t="shared" ca="1" si="382"/>
        <v>42.513285948972026</v>
      </c>
      <c r="BG236" s="112">
        <f t="shared" ca="1" si="382"/>
        <v>41.154054233089639</v>
      </c>
      <c r="BH236" s="112">
        <f t="shared" ca="1" si="382"/>
        <v>39.794822517207251</v>
      </c>
      <c r="BI236" s="112">
        <f t="shared" ca="1" si="382"/>
        <v>39.794822517207251</v>
      </c>
      <c r="BJ236" s="112">
        <f t="shared" ref="BJ236:BL236" ca="1" si="383">BJ136+BJ161+BJ186+BJ211</f>
        <v>39.794822517207251</v>
      </c>
      <c r="BK236" s="112">
        <f t="shared" ca="1" si="383"/>
        <v>39.794822517207251</v>
      </c>
      <c r="BL236" s="112">
        <f t="shared" ca="1" si="383"/>
        <v>39.794822517207251</v>
      </c>
    </row>
    <row r="237" spans="1:64" x14ac:dyDescent="0.3">
      <c r="A237" s="111"/>
      <c r="B237" s="6" t="s">
        <v>197</v>
      </c>
      <c r="C237" s="13" t="s">
        <v>22</v>
      </c>
      <c r="D237" s="457">
        <f ca="1">SUM(E237:BL237)</f>
        <v>329.69667470958325</v>
      </c>
      <c r="E237" s="112">
        <f t="shared" ref="E237:AJ237" si="384">E137+E162+E187+E212</f>
        <v>0</v>
      </c>
      <c r="F237" s="112">
        <f t="shared" si="384"/>
        <v>0</v>
      </c>
      <c r="G237" s="112">
        <f t="shared" si="384"/>
        <v>0</v>
      </c>
      <c r="H237" s="112">
        <f t="shared" si="384"/>
        <v>0</v>
      </c>
      <c r="I237" s="112">
        <f t="shared" si="384"/>
        <v>0</v>
      </c>
      <c r="J237" s="112">
        <f t="shared" ca="1" si="384"/>
        <v>329.69667470958325</v>
      </c>
      <c r="K237" s="112">
        <f t="shared" si="384"/>
        <v>0</v>
      </c>
      <c r="L237" s="112">
        <f t="shared" si="384"/>
        <v>0</v>
      </c>
      <c r="M237" s="112">
        <f t="shared" si="384"/>
        <v>0</v>
      </c>
      <c r="N237" s="112">
        <f t="shared" si="384"/>
        <v>0</v>
      </c>
      <c r="O237" s="112">
        <f t="shared" si="384"/>
        <v>0</v>
      </c>
      <c r="P237" s="112">
        <f t="shared" si="384"/>
        <v>0</v>
      </c>
      <c r="Q237" s="112">
        <f t="shared" si="384"/>
        <v>0</v>
      </c>
      <c r="R237" s="112">
        <f t="shared" si="384"/>
        <v>0</v>
      </c>
      <c r="S237" s="112">
        <f t="shared" si="384"/>
        <v>0</v>
      </c>
      <c r="T237" s="112">
        <f t="shared" si="384"/>
        <v>0</v>
      </c>
      <c r="U237" s="112">
        <f t="shared" si="384"/>
        <v>0</v>
      </c>
      <c r="V237" s="112">
        <f t="shared" si="384"/>
        <v>0</v>
      </c>
      <c r="W237" s="112">
        <f t="shared" si="384"/>
        <v>0</v>
      </c>
      <c r="X237" s="112">
        <f t="shared" si="384"/>
        <v>0</v>
      </c>
      <c r="Y237" s="112">
        <f t="shared" si="384"/>
        <v>0</v>
      </c>
      <c r="Z237" s="112">
        <f t="shared" si="384"/>
        <v>0</v>
      </c>
      <c r="AA237" s="112">
        <f t="shared" si="384"/>
        <v>0</v>
      </c>
      <c r="AB237" s="112">
        <f t="shared" si="384"/>
        <v>0</v>
      </c>
      <c r="AC237" s="112">
        <f t="shared" si="384"/>
        <v>0</v>
      </c>
      <c r="AD237" s="112">
        <f t="shared" si="384"/>
        <v>0</v>
      </c>
      <c r="AE237" s="112">
        <f t="shared" si="384"/>
        <v>0</v>
      </c>
      <c r="AF237" s="112">
        <f t="shared" si="384"/>
        <v>0</v>
      </c>
      <c r="AG237" s="112">
        <f t="shared" si="384"/>
        <v>0</v>
      </c>
      <c r="AH237" s="112">
        <f t="shared" si="384"/>
        <v>0</v>
      </c>
      <c r="AI237" s="112">
        <f t="shared" si="384"/>
        <v>0</v>
      </c>
      <c r="AJ237" s="112">
        <f t="shared" si="384"/>
        <v>0</v>
      </c>
      <c r="AK237" s="112">
        <f t="shared" ref="AK237:BI237" si="385">AK137+AK162+AK187+AK212</f>
        <v>0</v>
      </c>
      <c r="AL237" s="112">
        <f t="shared" si="385"/>
        <v>0</v>
      </c>
      <c r="AM237" s="112">
        <f t="shared" si="385"/>
        <v>0</v>
      </c>
      <c r="AN237" s="112">
        <f t="shared" si="385"/>
        <v>0</v>
      </c>
      <c r="AO237" s="112">
        <f t="shared" si="385"/>
        <v>0</v>
      </c>
      <c r="AP237" s="112">
        <f t="shared" si="385"/>
        <v>0</v>
      </c>
      <c r="AQ237" s="112">
        <f t="shared" si="385"/>
        <v>0</v>
      </c>
      <c r="AR237" s="112">
        <f t="shared" si="385"/>
        <v>0</v>
      </c>
      <c r="AS237" s="112">
        <f t="shared" si="385"/>
        <v>0</v>
      </c>
      <c r="AT237" s="112">
        <f t="shared" si="385"/>
        <v>0</v>
      </c>
      <c r="AU237" s="112">
        <f t="shared" si="385"/>
        <v>0</v>
      </c>
      <c r="AV237" s="112">
        <f t="shared" si="385"/>
        <v>0</v>
      </c>
      <c r="AW237" s="112">
        <f t="shared" si="385"/>
        <v>0</v>
      </c>
      <c r="AX237" s="112">
        <f t="shared" si="385"/>
        <v>0</v>
      </c>
      <c r="AY237" s="112">
        <f t="shared" si="385"/>
        <v>0</v>
      </c>
      <c r="AZ237" s="112">
        <f t="shared" si="385"/>
        <v>0</v>
      </c>
      <c r="BA237" s="112">
        <f t="shared" si="385"/>
        <v>0</v>
      </c>
      <c r="BB237" s="112">
        <f t="shared" si="385"/>
        <v>0</v>
      </c>
      <c r="BC237" s="112">
        <f t="shared" si="385"/>
        <v>0</v>
      </c>
      <c r="BD237" s="112">
        <f t="shared" si="385"/>
        <v>0</v>
      </c>
      <c r="BE237" s="112">
        <f t="shared" si="385"/>
        <v>0</v>
      </c>
      <c r="BF237" s="112">
        <f t="shared" si="385"/>
        <v>0</v>
      </c>
      <c r="BG237" s="112">
        <f t="shared" si="385"/>
        <v>0</v>
      </c>
      <c r="BH237" s="112">
        <f t="shared" si="385"/>
        <v>0</v>
      </c>
      <c r="BI237" s="112">
        <f t="shared" si="385"/>
        <v>0</v>
      </c>
      <c r="BJ237" s="112">
        <f t="shared" ref="BJ237:BL237" si="386">BJ137+BJ162+BJ187+BJ212</f>
        <v>0</v>
      </c>
      <c r="BK237" s="112">
        <f t="shared" si="386"/>
        <v>0</v>
      </c>
      <c r="BL237" s="112">
        <f t="shared" si="386"/>
        <v>0</v>
      </c>
    </row>
    <row r="238" spans="1:64" x14ac:dyDescent="0.3">
      <c r="A238" s="111"/>
      <c r="B238" s="6" t="s">
        <v>10</v>
      </c>
      <c r="C238" s="13" t="s">
        <v>22</v>
      </c>
      <c r="D238" s="457">
        <f ca="1">SUM(E238:BL238)</f>
        <v>289.90185219237657</v>
      </c>
      <c r="E238" s="112">
        <f t="shared" ref="E238:AJ238" si="387">E138+E163+E188+E213</f>
        <v>0</v>
      </c>
      <c r="F238" s="112">
        <f t="shared" si="387"/>
        <v>0</v>
      </c>
      <c r="G238" s="112">
        <f t="shared" si="387"/>
        <v>0</v>
      </c>
      <c r="H238" s="112">
        <f t="shared" si="387"/>
        <v>0</v>
      </c>
      <c r="I238" s="112">
        <f t="shared" si="387"/>
        <v>0</v>
      </c>
      <c r="J238" s="112">
        <f t="shared" ca="1" si="387"/>
        <v>12.974618373231989</v>
      </c>
      <c r="K238" s="112">
        <f t="shared" ca="1" si="387"/>
        <v>12.974618373231989</v>
      </c>
      <c r="L238" s="112">
        <f t="shared" ca="1" si="387"/>
        <v>12.974618373231989</v>
      </c>
      <c r="M238" s="112">
        <f t="shared" ca="1" si="387"/>
        <v>12.974618373231989</v>
      </c>
      <c r="N238" s="112">
        <f t="shared" ca="1" si="387"/>
        <v>12.974618373231989</v>
      </c>
      <c r="O238" s="112">
        <f t="shared" ca="1" si="387"/>
        <v>12.974618373231989</v>
      </c>
      <c r="P238" s="112">
        <f t="shared" ca="1" si="387"/>
        <v>12.974618373231989</v>
      </c>
      <c r="Q238" s="112">
        <f t="shared" ca="1" si="387"/>
        <v>12.974618373231989</v>
      </c>
      <c r="R238" s="112">
        <f t="shared" ca="1" si="387"/>
        <v>12.974618373231989</v>
      </c>
      <c r="S238" s="112">
        <f t="shared" ca="1" si="387"/>
        <v>12.974618373231989</v>
      </c>
      <c r="T238" s="112">
        <f t="shared" ca="1" si="387"/>
        <v>11.830757681647288</v>
      </c>
      <c r="U238" s="112">
        <f t="shared" ca="1" si="387"/>
        <v>7.3164113320696238</v>
      </c>
      <c r="V238" s="112">
        <f t="shared" ca="1" si="387"/>
        <v>7.3164113320696238</v>
      </c>
      <c r="W238" s="112">
        <f t="shared" ca="1" si="387"/>
        <v>7.3164113320696238</v>
      </c>
      <c r="X238" s="112">
        <f t="shared" ca="1" si="387"/>
        <v>7.3164113320696238</v>
      </c>
      <c r="Y238" s="112">
        <f t="shared" ca="1" si="387"/>
        <v>7.3164113320696238</v>
      </c>
      <c r="Z238" s="112">
        <f t="shared" ca="1" si="387"/>
        <v>7.3164113320696238</v>
      </c>
      <c r="AA238" s="112">
        <f t="shared" ca="1" si="387"/>
        <v>7.3164113320696238</v>
      </c>
      <c r="AB238" s="112">
        <f t="shared" ca="1" si="387"/>
        <v>7.3164113320696238</v>
      </c>
      <c r="AC238" s="112">
        <f t="shared" ca="1" si="387"/>
        <v>7.3164113320696238</v>
      </c>
      <c r="AD238" s="112">
        <f t="shared" ca="1" si="387"/>
        <v>7.3164113320696238</v>
      </c>
      <c r="AE238" s="112">
        <f t="shared" ca="1" si="387"/>
        <v>7.3164113320696238</v>
      </c>
      <c r="AF238" s="112">
        <f t="shared" ca="1" si="387"/>
        <v>7.3164113320696238</v>
      </c>
      <c r="AG238" s="112">
        <f t="shared" ca="1" si="387"/>
        <v>7.3164113320696238</v>
      </c>
      <c r="AH238" s="112">
        <f t="shared" ca="1" si="387"/>
        <v>7.3164113320696238</v>
      </c>
      <c r="AI238" s="112">
        <f t="shared" ca="1" si="387"/>
        <v>7.3164113320696238</v>
      </c>
      <c r="AJ238" s="112">
        <f t="shared" ca="1" si="387"/>
        <v>7.316411332069622</v>
      </c>
      <c r="AK238" s="112">
        <f t="shared" ref="AK238:BI238" ca="1" si="388">AK138+AK163+AK188+AK213</f>
        <v>1.3592317158823897</v>
      </c>
      <c r="AL238" s="112">
        <f t="shared" ca="1" si="388"/>
        <v>1.3592317158823897</v>
      </c>
      <c r="AM238" s="112">
        <f t="shared" ca="1" si="388"/>
        <v>1.3592317158823897</v>
      </c>
      <c r="AN238" s="112">
        <f t="shared" ca="1" si="388"/>
        <v>1.3592317158823897</v>
      </c>
      <c r="AO238" s="112">
        <f t="shared" ca="1" si="388"/>
        <v>1.3592317158823897</v>
      </c>
      <c r="AP238" s="112">
        <f t="shared" ca="1" si="388"/>
        <v>1.3592317158823897</v>
      </c>
      <c r="AQ238" s="112">
        <f t="shared" ca="1" si="388"/>
        <v>1.3592317158823897</v>
      </c>
      <c r="AR238" s="112">
        <f t="shared" ca="1" si="388"/>
        <v>1.3592317158823897</v>
      </c>
      <c r="AS238" s="112">
        <f t="shared" ca="1" si="388"/>
        <v>1.3592317158823897</v>
      </c>
      <c r="AT238" s="112">
        <f t="shared" ca="1" si="388"/>
        <v>1.3592317158823897</v>
      </c>
      <c r="AU238" s="112">
        <f t="shared" ca="1" si="388"/>
        <v>1.3592317158823897</v>
      </c>
      <c r="AV238" s="112">
        <f t="shared" ca="1" si="388"/>
        <v>1.3592317158823897</v>
      </c>
      <c r="AW238" s="112">
        <f t="shared" ca="1" si="388"/>
        <v>1.3592317158823897</v>
      </c>
      <c r="AX238" s="112">
        <f t="shared" ca="1" si="388"/>
        <v>1.3592317158823897</v>
      </c>
      <c r="AY238" s="112">
        <f t="shared" ca="1" si="388"/>
        <v>1.3592317158823897</v>
      </c>
      <c r="AZ238" s="112">
        <f t="shared" ca="1" si="388"/>
        <v>1.3592317158823897</v>
      </c>
      <c r="BA238" s="112">
        <f t="shared" ca="1" si="388"/>
        <v>1.3592317158823897</v>
      </c>
      <c r="BB238" s="112">
        <f t="shared" ca="1" si="388"/>
        <v>1.3592317158823897</v>
      </c>
      <c r="BC238" s="112">
        <f t="shared" ca="1" si="388"/>
        <v>1.3592317158823897</v>
      </c>
      <c r="BD238" s="112">
        <f t="shared" ca="1" si="388"/>
        <v>1.3592317158823897</v>
      </c>
      <c r="BE238" s="112">
        <f t="shared" ca="1" si="388"/>
        <v>1.3592317158823897</v>
      </c>
      <c r="BF238" s="112">
        <f t="shared" ca="1" si="388"/>
        <v>1.3592317158823897</v>
      </c>
      <c r="BG238" s="112">
        <f t="shared" ca="1" si="388"/>
        <v>1.3592317158823897</v>
      </c>
      <c r="BH238" s="112">
        <f t="shared" si="388"/>
        <v>0</v>
      </c>
      <c r="BI238" s="112">
        <f t="shared" si="388"/>
        <v>0</v>
      </c>
      <c r="BJ238" s="112">
        <f t="shared" ref="BJ238:BL238" si="389">BJ138+BJ163+BJ188+BJ213</f>
        <v>0</v>
      </c>
      <c r="BK238" s="112">
        <f t="shared" si="389"/>
        <v>0</v>
      </c>
      <c r="BL238" s="112">
        <f t="shared" si="389"/>
        <v>0</v>
      </c>
    </row>
    <row r="239" spans="1:64" x14ac:dyDescent="0.3">
      <c r="A239" s="111"/>
      <c r="B239" s="6" t="s">
        <v>196</v>
      </c>
      <c r="C239" s="13" t="s">
        <v>22</v>
      </c>
      <c r="E239" s="112">
        <f t="shared" ref="E239:AJ239" si="390">E139+E164+E189+E214</f>
        <v>0</v>
      </c>
      <c r="F239" s="112">
        <f t="shared" si="390"/>
        <v>0</v>
      </c>
      <c r="G239" s="112">
        <f t="shared" si="390"/>
        <v>0</v>
      </c>
      <c r="H239" s="112">
        <f t="shared" si="390"/>
        <v>0</v>
      </c>
      <c r="I239" s="112">
        <f t="shared" si="390"/>
        <v>0</v>
      </c>
      <c r="J239" s="112">
        <f t="shared" ca="1" si="390"/>
        <v>316.72205633635127</v>
      </c>
      <c r="K239" s="112">
        <f t="shared" ca="1" si="390"/>
        <v>303.7474379631193</v>
      </c>
      <c r="L239" s="112">
        <f t="shared" ca="1" si="390"/>
        <v>290.77281958988732</v>
      </c>
      <c r="M239" s="112">
        <f t="shared" ca="1" si="390"/>
        <v>277.79820121665534</v>
      </c>
      <c r="N239" s="112">
        <f t="shared" ca="1" si="390"/>
        <v>264.82358284342331</v>
      </c>
      <c r="O239" s="112">
        <f t="shared" ca="1" si="390"/>
        <v>251.84896447019133</v>
      </c>
      <c r="P239" s="112">
        <f t="shared" ca="1" si="390"/>
        <v>238.87434609695939</v>
      </c>
      <c r="Q239" s="112">
        <f t="shared" ca="1" si="390"/>
        <v>225.89972772372738</v>
      </c>
      <c r="R239" s="112">
        <f t="shared" ca="1" si="390"/>
        <v>212.92510935049538</v>
      </c>
      <c r="S239" s="112">
        <f t="shared" ca="1" si="390"/>
        <v>199.9504909772634</v>
      </c>
      <c r="T239" s="112">
        <f t="shared" ca="1" si="390"/>
        <v>188.11973329561613</v>
      </c>
      <c r="U239" s="112">
        <f t="shared" ca="1" si="390"/>
        <v>180.80332196354649</v>
      </c>
      <c r="V239" s="112">
        <f t="shared" ca="1" si="390"/>
        <v>173.48691063147686</v>
      </c>
      <c r="W239" s="112">
        <f t="shared" ca="1" si="390"/>
        <v>166.17049929940725</v>
      </c>
      <c r="X239" s="112">
        <f t="shared" ca="1" si="390"/>
        <v>158.85408796733765</v>
      </c>
      <c r="Y239" s="112">
        <f t="shared" ca="1" si="390"/>
        <v>151.53767663526801</v>
      </c>
      <c r="Z239" s="112">
        <f t="shared" ca="1" si="390"/>
        <v>144.22126530319838</v>
      </c>
      <c r="AA239" s="112">
        <f t="shared" ca="1" si="390"/>
        <v>136.90485397112877</v>
      </c>
      <c r="AB239" s="112">
        <f t="shared" ca="1" si="390"/>
        <v>129.58844263905917</v>
      </c>
      <c r="AC239" s="112">
        <f t="shared" ca="1" si="390"/>
        <v>122.27203130698955</v>
      </c>
      <c r="AD239" s="112">
        <f t="shared" ca="1" si="390"/>
        <v>114.95561997491993</v>
      </c>
      <c r="AE239" s="112">
        <f t="shared" ca="1" si="390"/>
        <v>107.63920864285031</v>
      </c>
      <c r="AF239" s="112">
        <f t="shared" ca="1" si="390"/>
        <v>100.32279731078069</v>
      </c>
      <c r="AG239" s="112">
        <f t="shared" ca="1" si="390"/>
        <v>93.006385978711066</v>
      </c>
      <c r="AH239" s="112">
        <f t="shared" ca="1" si="390"/>
        <v>85.689974646641446</v>
      </c>
      <c r="AI239" s="112">
        <f t="shared" ca="1" si="390"/>
        <v>78.373563314571825</v>
      </c>
      <c r="AJ239" s="112">
        <f t="shared" ca="1" si="390"/>
        <v>71.057151982502205</v>
      </c>
      <c r="AK239" s="112">
        <f t="shared" ref="AK239:BI239" ca="1" si="391">AK139+AK164+AK189+AK214</f>
        <v>69.697920266619818</v>
      </c>
      <c r="AL239" s="112">
        <f t="shared" ca="1" si="391"/>
        <v>68.33868855073743</v>
      </c>
      <c r="AM239" s="112">
        <f t="shared" ca="1" si="391"/>
        <v>66.979456834855043</v>
      </c>
      <c r="AN239" s="112">
        <f t="shared" ca="1" si="391"/>
        <v>65.620225118972655</v>
      </c>
      <c r="AO239" s="112">
        <f t="shared" ca="1" si="391"/>
        <v>64.260993403090268</v>
      </c>
      <c r="AP239" s="112">
        <f t="shared" ca="1" si="391"/>
        <v>62.90176168720788</v>
      </c>
      <c r="AQ239" s="112">
        <f t="shared" ca="1" si="391"/>
        <v>61.542529971325493</v>
      </c>
      <c r="AR239" s="112">
        <f t="shared" ca="1" si="391"/>
        <v>60.183298255443106</v>
      </c>
      <c r="AS239" s="112">
        <f t="shared" ca="1" si="391"/>
        <v>58.824066539560718</v>
      </c>
      <c r="AT239" s="112">
        <f t="shared" ca="1" si="391"/>
        <v>57.464834823678324</v>
      </c>
      <c r="AU239" s="112">
        <f t="shared" ca="1" si="391"/>
        <v>56.105603107795936</v>
      </c>
      <c r="AV239" s="112">
        <f t="shared" ca="1" si="391"/>
        <v>54.746371391913542</v>
      </c>
      <c r="AW239" s="112">
        <f t="shared" ca="1" si="391"/>
        <v>53.387139676031154</v>
      </c>
      <c r="AX239" s="112">
        <f t="shared" ca="1" si="391"/>
        <v>52.027907960148767</v>
      </c>
      <c r="AY239" s="112">
        <f t="shared" ca="1" si="391"/>
        <v>50.668676244266372</v>
      </c>
      <c r="AZ239" s="112">
        <f t="shared" ca="1" si="391"/>
        <v>49.309444528383978</v>
      </c>
      <c r="BA239" s="112">
        <f t="shared" ca="1" si="391"/>
        <v>47.95021281250159</v>
      </c>
      <c r="BB239" s="112">
        <f t="shared" ca="1" si="391"/>
        <v>46.590981096619203</v>
      </c>
      <c r="BC239" s="112">
        <f t="shared" ca="1" si="391"/>
        <v>45.231749380736808</v>
      </c>
      <c r="BD239" s="112">
        <f t="shared" ca="1" si="391"/>
        <v>43.872517664854414</v>
      </c>
      <c r="BE239" s="112">
        <f t="shared" ca="1" si="391"/>
        <v>42.513285948972026</v>
      </c>
      <c r="BF239" s="112">
        <f t="shared" ca="1" si="391"/>
        <v>41.154054233089639</v>
      </c>
      <c r="BG239" s="112">
        <f t="shared" ca="1" si="391"/>
        <v>39.794822517207251</v>
      </c>
      <c r="BH239" s="112">
        <f t="shared" ca="1" si="391"/>
        <v>39.794822517207251</v>
      </c>
      <c r="BI239" s="112">
        <f t="shared" ca="1" si="391"/>
        <v>39.794822517207251</v>
      </c>
      <c r="BJ239" s="112">
        <f t="shared" ref="BJ239:BL239" ca="1" si="392">BJ139+BJ164+BJ189+BJ214</f>
        <v>39.794822517207251</v>
      </c>
      <c r="BK239" s="112">
        <f t="shared" ca="1" si="392"/>
        <v>39.794822517207251</v>
      </c>
      <c r="BL239" s="112">
        <f t="shared" ca="1" si="392"/>
        <v>39.794822517207251</v>
      </c>
    </row>
    <row r="240" spans="1:64" x14ac:dyDescent="0.3">
      <c r="A240" s="111"/>
      <c r="B240" s="6"/>
      <c r="C240" s="13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2"/>
      <c r="BG240" s="112"/>
      <c r="BH240" s="112"/>
      <c r="BI240" s="112"/>
      <c r="BJ240" s="112"/>
      <c r="BK240" s="112"/>
      <c r="BL240" s="112"/>
    </row>
    <row r="241" spans="1:64" x14ac:dyDescent="0.3">
      <c r="A241" s="83" t="s">
        <v>141</v>
      </c>
      <c r="C241" s="13"/>
      <c r="D241" s="109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2"/>
      <c r="BI241" s="112"/>
      <c r="BJ241" s="112"/>
      <c r="BK241" s="112"/>
      <c r="BL241" s="112"/>
    </row>
    <row r="242" spans="1:64" x14ac:dyDescent="0.3">
      <c r="A242" s="6"/>
      <c r="B242" s="6" t="s">
        <v>195</v>
      </c>
      <c r="C242" s="13" t="s">
        <v>22</v>
      </c>
      <c r="D242" s="109"/>
      <c r="E242" s="112">
        <f t="shared" ref="E242:AJ242" si="393">E142+E167+E192+E217</f>
        <v>0</v>
      </c>
      <c r="F242" s="112">
        <f t="shared" si="393"/>
        <v>0</v>
      </c>
      <c r="G242" s="112">
        <f t="shared" si="393"/>
        <v>0</v>
      </c>
      <c r="H242" s="112">
        <f t="shared" si="393"/>
        <v>0</v>
      </c>
      <c r="I242" s="112">
        <f t="shared" si="393"/>
        <v>0</v>
      </c>
      <c r="J242" s="112">
        <f t="shared" si="393"/>
        <v>0</v>
      </c>
      <c r="K242" s="112">
        <f t="shared" ca="1" si="393"/>
        <v>12.974618373231989</v>
      </c>
      <c r="L242" s="112">
        <f t="shared" ca="1" si="393"/>
        <v>25.949236746463978</v>
      </c>
      <c r="M242" s="112">
        <f t="shared" ca="1" si="393"/>
        <v>38.923855119695972</v>
      </c>
      <c r="N242" s="112">
        <f t="shared" ca="1" si="393"/>
        <v>51.898473492927955</v>
      </c>
      <c r="O242" s="112">
        <f t="shared" ca="1" si="393"/>
        <v>64.873091866159939</v>
      </c>
      <c r="P242" s="112">
        <f t="shared" ca="1" si="393"/>
        <v>77.84771023939193</v>
      </c>
      <c r="Q242" s="112">
        <f t="shared" ca="1" si="393"/>
        <v>90.82232861262392</v>
      </c>
      <c r="R242" s="112">
        <f t="shared" ca="1" si="393"/>
        <v>103.7969469858559</v>
      </c>
      <c r="S242" s="112">
        <f t="shared" ca="1" si="393"/>
        <v>116.77156535908789</v>
      </c>
      <c r="T242" s="112">
        <f t="shared" ca="1" si="393"/>
        <v>129.74618373231988</v>
      </c>
      <c r="U242" s="112">
        <f t="shared" ca="1" si="393"/>
        <v>141.57694141396718</v>
      </c>
      <c r="V242" s="112">
        <f t="shared" ca="1" si="393"/>
        <v>148.89335274603678</v>
      </c>
      <c r="W242" s="112">
        <f t="shared" ca="1" si="393"/>
        <v>156.20976407810642</v>
      </c>
      <c r="X242" s="112">
        <f t="shared" ca="1" si="393"/>
        <v>163.52617541017602</v>
      </c>
      <c r="Y242" s="112">
        <f t="shared" ca="1" si="393"/>
        <v>170.84258674224566</v>
      </c>
      <c r="Z242" s="112">
        <f t="shared" ca="1" si="393"/>
        <v>178.15899807431529</v>
      </c>
      <c r="AA242" s="112">
        <f t="shared" ca="1" si="393"/>
        <v>185.4754094063849</v>
      </c>
      <c r="AB242" s="112">
        <f t="shared" ca="1" si="393"/>
        <v>192.79182073845453</v>
      </c>
      <c r="AC242" s="112">
        <f t="shared" ca="1" si="393"/>
        <v>200.10823207052417</v>
      </c>
      <c r="AD242" s="112">
        <f t="shared" ca="1" si="393"/>
        <v>207.42464340259377</v>
      </c>
      <c r="AE242" s="112">
        <f t="shared" ca="1" si="393"/>
        <v>214.74105473466341</v>
      </c>
      <c r="AF242" s="112">
        <f t="shared" ca="1" si="393"/>
        <v>222.05746606673304</v>
      </c>
      <c r="AG242" s="112">
        <f t="shared" ca="1" si="393"/>
        <v>229.37387739880268</v>
      </c>
      <c r="AH242" s="112">
        <f t="shared" ca="1" si="393"/>
        <v>236.69028873087228</v>
      </c>
      <c r="AI242" s="112">
        <f t="shared" ca="1" si="393"/>
        <v>244.00670006294192</v>
      </c>
      <c r="AJ242" s="112">
        <f t="shared" ca="1" si="393"/>
        <v>251.32311139501152</v>
      </c>
      <c r="AK242" s="112">
        <f t="shared" ref="AK242:BI242" ca="1" si="394">AK142+AK167+AK192+AK217</f>
        <v>258.63952272708116</v>
      </c>
      <c r="AL242" s="112">
        <f t="shared" ca="1" si="394"/>
        <v>259.9987544429635</v>
      </c>
      <c r="AM242" s="112">
        <f t="shared" ca="1" si="394"/>
        <v>261.3579861588459</v>
      </c>
      <c r="AN242" s="112">
        <f t="shared" ca="1" si="394"/>
        <v>262.71721787472831</v>
      </c>
      <c r="AO242" s="112">
        <f t="shared" ca="1" si="394"/>
        <v>264.07644959061071</v>
      </c>
      <c r="AP242" s="112">
        <f t="shared" ca="1" si="394"/>
        <v>265.43568130649305</v>
      </c>
      <c r="AQ242" s="112">
        <f t="shared" ca="1" si="394"/>
        <v>266.79491302237545</v>
      </c>
      <c r="AR242" s="112">
        <f t="shared" ca="1" si="394"/>
        <v>268.15414473825786</v>
      </c>
      <c r="AS242" s="112">
        <f t="shared" ca="1" si="394"/>
        <v>269.51337645414026</v>
      </c>
      <c r="AT242" s="112">
        <f t="shared" ca="1" si="394"/>
        <v>270.8726081700226</v>
      </c>
      <c r="AU242" s="112">
        <f t="shared" ca="1" si="394"/>
        <v>272.231839885905</v>
      </c>
      <c r="AV242" s="112">
        <f t="shared" ca="1" si="394"/>
        <v>273.59107160178741</v>
      </c>
      <c r="AW242" s="112">
        <f t="shared" ca="1" si="394"/>
        <v>274.95030331766981</v>
      </c>
      <c r="AX242" s="112">
        <f t="shared" ca="1" si="394"/>
        <v>276.30953503355215</v>
      </c>
      <c r="AY242" s="112">
        <f t="shared" ca="1" si="394"/>
        <v>277.66876674943455</v>
      </c>
      <c r="AZ242" s="112">
        <f t="shared" ca="1" si="394"/>
        <v>279.02799846531695</v>
      </c>
      <c r="BA242" s="112">
        <f t="shared" ca="1" si="394"/>
        <v>280.38723018119936</v>
      </c>
      <c r="BB242" s="112">
        <f t="shared" ca="1" si="394"/>
        <v>281.7464618970817</v>
      </c>
      <c r="BC242" s="112">
        <f t="shared" ca="1" si="394"/>
        <v>283.1056936129641</v>
      </c>
      <c r="BD242" s="112">
        <f t="shared" ca="1" si="394"/>
        <v>284.4649253288465</v>
      </c>
      <c r="BE242" s="112">
        <f t="shared" ca="1" si="394"/>
        <v>285.82415704472891</v>
      </c>
      <c r="BF242" s="112">
        <f t="shared" ca="1" si="394"/>
        <v>287.18338876061125</v>
      </c>
      <c r="BG242" s="112">
        <f t="shared" ca="1" si="394"/>
        <v>288.54262047649365</v>
      </c>
      <c r="BH242" s="112">
        <f t="shared" ca="1" si="394"/>
        <v>289.90185219237605</v>
      </c>
      <c r="BI242" s="112">
        <f t="shared" ca="1" si="394"/>
        <v>289.90185219237605</v>
      </c>
      <c r="BJ242" s="112">
        <f t="shared" ref="BJ242:BL242" ca="1" si="395">BJ142+BJ167+BJ192+BJ217</f>
        <v>289.90185219237605</v>
      </c>
      <c r="BK242" s="112">
        <f t="shared" ca="1" si="395"/>
        <v>289.90185219237605</v>
      </c>
      <c r="BL242" s="112">
        <f t="shared" ca="1" si="395"/>
        <v>289.90185219237605</v>
      </c>
    </row>
    <row r="243" spans="1:64" x14ac:dyDescent="0.3">
      <c r="A243" s="6"/>
      <c r="B243" s="6" t="s">
        <v>194</v>
      </c>
      <c r="C243" s="13" t="s">
        <v>22</v>
      </c>
      <c r="D243" s="457">
        <f ca="1">SUM(E243:BL243)</f>
        <v>289.90185219237657</v>
      </c>
      <c r="E243" s="112">
        <f t="shared" ref="E243:AJ243" si="396">E143+E168+E193+E218</f>
        <v>0</v>
      </c>
      <c r="F243" s="112">
        <f t="shared" si="396"/>
        <v>0</v>
      </c>
      <c r="G243" s="112">
        <f t="shared" si="396"/>
        <v>0</v>
      </c>
      <c r="H243" s="112">
        <f t="shared" si="396"/>
        <v>0</v>
      </c>
      <c r="I243" s="112">
        <f t="shared" si="396"/>
        <v>0</v>
      </c>
      <c r="J243" s="112">
        <f t="shared" ca="1" si="396"/>
        <v>12.974618373231989</v>
      </c>
      <c r="K243" s="112">
        <f t="shared" ca="1" si="396"/>
        <v>12.974618373231989</v>
      </c>
      <c r="L243" s="112">
        <f t="shared" ca="1" si="396"/>
        <v>12.974618373231989</v>
      </c>
      <c r="M243" s="112">
        <f t="shared" ca="1" si="396"/>
        <v>12.974618373231989</v>
      </c>
      <c r="N243" s="112">
        <f t="shared" ca="1" si="396"/>
        <v>12.974618373231989</v>
      </c>
      <c r="O243" s="112">
        <f t="shared" ca="1" si="396"/>
        <v>12.974618373231989</v>
      </c>
      <c r="P243" s="112">
        <f t="shared" ca="1" si="396"/>
        <v>12.974618373231989</v>
      </c>
      <c r="Q243" s="112">
        <f t="shared" ca="1" si="396"/>
        <v>12.974618373231989</v>
      </c>
      <c r="R243" s="112">
        <f t="shared" ca="1" si="396"/>
        <v>12.974618373231989</v>
      </c>
      <c r="S243" s="112">
        <f t="shared" ca="1" si="396"/>
        <v>12.974618373231989</v>
      </c>
      <c r="T243" s="112">
        <f t="shared" ca="1" si="396"/>
        <v>11.830757681647288</v>
      </c>
      <c r="U243" s="112">
        <f t="shared" ca="1" si="396"/>
        <v>7.3164113320696238</v>
      </c>
      <c r="V243" s="112">
        <f t="shared" ca="1" si="396"/>
        <v>7.3164113320696238</v>
      </c>
      <c r="W243" s="112">
        <f t="shared" ca="1" si="396"/>
        <v>7.3164113320696238</v>
      </c>
      <c r="X243" s="112">
        <f t="shared" ca="1" si="396"/>
        <v>7.3164113320696238</v>
      </c>
      <c r="Y243" s="112">
        <f t="shared" ca="1" si="396"/>
        <v>7.3164113320696238</v>
      </c>
      <c r="Z243" s="112">
        <f t="shared" ca="1" si="396"/>
        <v>7.3164113320696238</v>
      </c>
      <c r="AA243" s="112">
        <f t="shared" ca="1" si="396"/>
        <v>7.3164113320696238</v>
      </c>
      <c r="AB243" s="112">
        <f t="shared" ca="1" si="396"/>
        <v>7.3164113320696238</v>
      </c>
      <c r="AC243" s="112">
        <f t="shared" ca="1" si="396"/>
        <v>7.3164113320696238</v>
      </c>
      <c r="AD243" s="112">
        <f t="shared" ca="1" si="396"/>
        <v>7.3164113320696238</v>
      </c>
      <c r="AE243" s="112">
        <f t="shared" ca="1" si="396"/>
        <v>7.3164113320696238</v>
      </c>
      <c r="AF243" s="112">
        <f t="shared" ca="1" si="396"/>
        <v>7.3164113320696238</v>
      </c>
      <c r="AG243" s="112">
        <f t="shared" ca="1" si="396"/>
        <v>7.3164113320696238</v>
      </c>
      <c r="AH243" s="112">
        <f t="shared" ca="1" si="396"/>
        <v>7.3164113320696238</v>
      </c>
      <c r="AI243" s="112">
        <f t="shared" ca="1" si="396"/>
        <v>7.3164113320696238</v>
      </c>
      <c r="AJ243" s="112">
        <f t="shared" ca="1" si="396"/>
        <v>7.316411332069622</v>
      </c>
      <c r="AK243" s="112">
        <f t="shared" ref="AK243:BI243" ca="1" si="397">AK143+AK168+AK193+AK218</f>
        <v>1.3592317158823897</v>
      </c>
      <c r="AL243" s="112">
        <f t="shared" ca="1" si="397"/>
        <v>1.3592317158823897</v>
      </c>
      <c r="AM243" s="112">
        <f t="shared" ca="1" si="397"/>
        <v>1.3592317158823897</v>
      </c>
      <c r="AN243" s="112">
        <f t="shared" ca="1" si="397"/>
        <v>1.3592317158823897</v>
      </c>
      <c r="AO243" s="112">
        <f t="shared" ca="1" si="397"/>
        <v>1.3592317158823897</v>
      </c>
      <c r="AP243" s="112">
        <f t="shared" ca="1" si="397"/>
        <v>1.3592317158823897</v>
      </c>
      <c r="AQ243" s="112">
        <f t="shared" ca="1" si="397"/>
        <v>1.3592317158823897</v>
      </c>
      <c r="AR243" s="112">
        <f t="shared" ca="1" si="397"/>
        <v>1.3592317158823897</v>
      </c>
      <c r="AS243" s="112">
        <f t="shared" ca="1" si="397"/>
        <v>1.3592317158823897</v>
      </c>
      <c r="AT243" s="112">
        <f t="shared" ca="1" si="397"/>
        <v>1.3592317158823897</v>
      </c>
      <c r="AU243" s="112">
        <f t="shared" ca="1" si="397"/>
        <v>1.3592317158823897</v>
      </c>
      <c r="AV243" s="112">
        <f t="shared" ca="1" si="397"/>
        <v>1.3592317158823897</v>
      </c>
      <c r="AW243" s="112">
        <f t="shared" ca="1" si="397"/>
        <v>1.3592317158823897</v>
      </c>
      <c r="AX243" s="112">
        <f t="shared" ca="1" si="397"/>
        <v>1.3592317158823897</v>
      </c>
      <c r="AY243" s="112">
        <f t="shared" ca="1" si="397"/>
        <v>1.3592317158823897</v>
      </c>
      <c r="AZ243" s="112">
        <f t="shared" ca="1" si="397"/>
        <v>1.3592317158823897</v>
      </c>
      <c r="BA243" s="112">
        <f t="shared" ca="1" si="397"/>
        <v>1.3592317158823897</v>
      </c>
      <c r="BB243" s="112">
        <f t="shared" ca="1" si="397"/>
        <v>1.3592317158823897</v>
      </c>
      <c r="BC243" s="112">
        <f t="shared" ca="1" si="397"/>
        <v>1.3592317158823897</v>
      </c>
      <c r="BD243" s="112">
        <f t="shared" ca="1" si="397"/>
        <v>1.3592317158823897</v>
      </c>
      <c r="BE243" s="112">
        <f t="shared" ca="1" si="397"/>
        <v>1.3592317158823897</v>
      </c>
      <c r="BF243" s="112">
        <f t="shared" ca="1" si="397"/>
        <v>1.3592317158823897</v>
      </c>
      <c r="BG243" s="112">
        <f t="shared" ca="1" si="397"/>
        <v>1.3592317158823897</v>
      </c>
      <c r="BH243" s="112">
        <f t="shared" si="397"/>
        <v>0</v>
      </c>
      <c r="BI243" s="112">
        <f t="shared" si="397"/>
        <v>0</v>
      </c>
      <c r="BJ243" s="112">
        <f t="shared" ref="BJ243:BL243" si="398">BJ143+BJ168+BJ193+BJ218</f>
        <v>0</v>
      </c>
      <c r="BK243" s="112">
        <f t="shared" si="398"/>
        <v>0</v>
      </c>
      <c r="BL243" s="112">
        <f t="shared" si="398"/>
        <v>0</v>
      </c>
    </row>
    <row r="244" spans="1:64" x14ac:dyDescent="0.3">
      <c r="A244" s="6"/>
      <c r="B244" s="6" t="s">
        <v>175</v>
      </c>
      <c r="C244" s="13" t="s">
        <v>22</v>
      </c>
      <c r="D244" s="109"/>
      <c r="E244" s="112">
        <f t="shared" ref="E244:AJ244" si="399">E144+E169+E194+E219</f>
        <v>0</v>
      </c>
      <c r="F244" s="112">
        <f t="shared" si="399"/>
        <v>0</v>
      </c>
      <c r="G244" s="112">
        <f t="shared" si="399"/>
        <v>0</v>
      </c>
      <c r="H244" s="112">
        <f t="shared" si="399"/>
        <v>0</v>
      </c>
      <c r="I244" s="112">
        <f t="shared" si="399"/>
        <v>0</v>
      </c>
      <c r="J244" s="112">
        <f t="shared" ca="1" si="399"/>
        <v>12.974618373231989</v>
      </c>
      <c r="K244" s="112">
        <f t="shared" ca="1" si="399"/>
        <v>25.949236746463978</v>
      </c>
      <c r="L244" s="112">
        <f t="shared" ca="1" si="399"/>
        <v>38.923855119695972</v>
      </c>
      <c r="M244" s="112">
        <f t="shared" ca="1" si="399"/>
        <v>51.898473492927955</v>
      </c>
      <c r="N244" s="112">
        <f t="shared" ca="1" si="399"/>
        <v>64.873091866159939</v>
      </c>
      <c r="O244" s="112">
        <f t="shared" ca="1" si="399"/>
        <v>77.84771023939193</v>
      </c>
      <c r="P244" s="112">
        <f t="shared" ca="1" si="399"/>
        <v>90.82232861262392</v>
      </c>
      <c r="Q244" s="112">
        <f t="shared" ca="1" si="399"/>
        <v>103.7969469858559</v>
      </c>
      <c r="R244" s="112">
        <f t="shared" ca="1" si="399"/>
        <v>116.77156535908789</v>
      </c>
      <c r="S244" s="112">
        <f t="shared" ca="1" si="399"/>
        <v>129.74618373231988</v>
      </c>
      <c r="T244" s="112">
        <f t="shared" ca="1" si="399"/>
        <v>141.57694141396718</v>
      </c>
      <c r="U244" s="112">
        <f t="shared" ca="1" si="399"/>
        <v>148.89335274603678</v>
      </c>
      <c r="V244" s="112">
        <f t="shared" ca="1" si="399"/>
        <v>156.20976407810642</v>
      </c>
      <c r="W244" s="112">
        <f t="shared" ca="1" si="399"/>
        <v>163.52617541017602</v>
      </c>
      <c r="X244" s="112">
        <f t="shared" ca="1" si="399"/>
        <v>170.84258674224566</v>
      </c>
      <c r="Y244" s="112">
        <f t="shared" ca="1" si="399"/>
        <v>178.15899807431529</v>
      </c>
      <c r="Z244" s="112">
        <f t="shared" ca="1" si="399"/>
        <v>185.4754094063849</v>
      </c>
      <c r="AA244" s="112">
        <f t="shared" ca="1" si="399"/>
        <v>192.79182073845453</v>
      </c>
      <c r="AB244" s="112">
        <f t="shared" ca="1" si="399"/>
        <v>200.10823207052417</v>
      </c>
      <c r="AC244" s="112">
        <f t="shared" ca="1" si="399"/>
        <v>207.42464340259377</v>
      </c>
      <c r="AD244" s="112">
        <f t="shared" ca="1" si="399"/>
        <v>214.74105473466341</v>
      </c>
      <c r="AE244" s="112">
        <f t="shared" ca="1" si="399"/>
        <v>222.05746606673304</v>
      </c>
      <c r="AF244" s="112">
        <f t="shared" ca="1" si="399"/>
        <v>229.37387739880268</v>
      </c>
      <c r="AG244" s="112">
        <f t="shared" ca="1" si="399"/>
        <v>236.69028873087228</v>
      </c>
      <c r="AH244" s="112">
        <f t="shared" ca="1" si="399"/>
        <v>244.00670006294192</v>
      </c>
      <c r="AI244" s="112">
        <f t="shared" ca="1" si="399"/>
        <v>251.32311139501152</v>
      </c>
      <c r="AJ244" s="112">
        <f t="shared" ca="1" si="399"/>
        <v>258.63952272708116</v>
      </c>
      <c r="AK244" s="112">
        <f t="shared" ref="AK244:BI244" ca="1" si="400">AK144+AK169+AK194+AK219</f>
        <v>259.9987544429635</v>
      </c>
      <c r="AL244" s="112">
        <f t="shared" ca="1" si="400"/>
        <v>261.3579861588459</v>
      </c>
      <c r="AM244" s="112">
        <f t="shared" ca="1" si="400"/>
        <v>262.71721787472831</v>
      </c>
      <c r="AN244" s="112">
        <f t="shared" ca="1" si="400"/>
        <v>264.07644959061071</v>
      </c>
      <c r="AO244" s="112">
        <f t="shared" ca="1" si="400"/>
        <v>265.43568130649305</v>
      </c>
      <c r="AP244" s="112">
        <f t="shared" ca="1" si="400"/>
        <v>266.79491302237545</v>
      </c>
      <c r="AQ244" s="112">
        <f t="shared" ca="1" si="400"/>
        <v>268.15414473825786</v>
      </c>
      <c r="AR244" s="112">
        <f t="shared" ca="1" si="400"/>
        <v>269.51337645414026</v>
      </c>
      <c r="AS244" s="112">
        <f t="shared" ca="1" si="400"/>
        <v>270.8726081700226</v>
      </c>
      <c r="AT244" s="112">
        <f t="shared" ca="1" si="400"/>
        <v>272.231839885905</v>
      </c>
      <c r="AU244" s="112">
        <f t="shared" ca="1" si="400"/>
        <v>273.59107160178741</v>
      </c>
      <c r="AV244" s="112">
        <f t="shared" ca="1" si="400"/>
        <v>274.95030331766981</v>
      </c>
      <c r="AW244" s="112">
        <f t="shared" ca="1" si="400"/>
        <v>276.30953503355215</v>
      </c>
      <c r="AX244" s="112">
        <f t="shared" ca="1" si="400"/>
        <v>277.66876674943455</v>
      </c>
      <c r="AY244" s="112">
        <f t="shared" ca="1" si="400"/>
        <v>279.02799846531695</v>
      </c>
      <c r="AZ244" s="112">
        <f t="shared" ca="1" si="400"/>
        <v>280.38723018119936</v>
      </c>
      <c r="BA244" s="112">
        <f t="shared" ca="1" si="400"/>
        <v>281.7464618970817</v>
      </c>
      <c r="BB244" s="112">
        <f t="shared" ca="1" si="400"/>
        <v>283.1056936129641</v>
      </c>
      <c r="BC244" s="112">
        <f t="shared" ca="1" si="400"/>
        <v>284.4649253288465</v>
      </c>
      <c r="BD244" s="112">
        <f t="shared" ca="1" si="400"/>
        <v>285.82415704472891</v>
      </c>
      <c r="BE244" s="112">
        <f t="shared" ca="1" si="400"/>
        <v>287.18338876061125</v>
      </c>
      <c r="BF244" s="112">
        <f t="shared" ca="1" si="400"/>
        <v>288.54262047649365</v>
      </c>
      <c r="BG244" s="112">
        <f t="shared" ca="1" si="400"/>
        <v>289.90185219237605</v>
      </c>
      <c r="BH244" s="112">
        <f t="shared" ca="1" si="400"/>
        <v>289.90185219237605</v>
      </c>
      <c r="BI244" s="112">
        <f t="shared" ca="1" si="400"/>
        <v>289.90185219237605</v>
      </c>
      <c r="BJ244" s="112">
        <f t="shared" ref="BJ244:BL244" ca="1" si="401">BJ144+BJ169+BJ194+BJ219</f>
        <v>289.90185219237605</v>
      </c>
      <c r="BK244" s="112">
        <f t="shared" ca="1" si="401"/>
        <v>289.90185219237605</v>
      </c>
      <c r="BL244" s="112">
        <f t="shared" ca="1" si="401"/>
        <v>289.90185219237605</v>
      </c>
    </row>
    <row r="245" spans="1:64" x14ac:dyDescent="0.3">
      <c r="A245" s="3"/>
      <c r="B245" s="3"/>
      <c r="C245" s="18"/>
    </row>
    <row r="246" spans="1:64" x14ac:dyDescent="0.3">
      <c r="A246" s="3"/>
      <c r="B246" s="3" t="s">
        <v>570</v>
      </c>
      <c r="C246" s="13" t="s">
        <v>22</v>
      </c>
      <c r="D246" s="457">
        <f ca="1">SUM(E246:BL246)</f>
        <v>202.93129653466301</v>
      </c>
      <c r="E246" s="14">
        <f t="shared" ref="E246:AJ246" ca="1" si="402">E243*(1-$E$45)</f>
        <v>0</v>
      </c>
      <c r="F246" s="14">
        <f t="shared" ca="1" si="402"/>
        <v>0</v>
      </c>
      <c r="G246" s="14">
        <f t="shared" ca="1" si="402"/>
        <v>0</v>
      </c>
      <c r="H246" s="14">
        <f t="shared" ca="1" si="402"/>
        <v>0</v>
      </c>
      <c r="I246" s="14">
        <f t="shared" ca="1" si="402"/>
        <v>0</v>
      </c>
      <c r="J246" s="14">
        <f t="shared" ca="1" si="402"/>
        <v>9.0822328612623924</v>
      </c>
      <c r="K246" s="14">
        <f t="shared" ca="1" si="402"/>
        <v>9.0822328612623924</v>
      </c>
      <c r="L246" s="14">
        <f t="shared" ca="1" si="402"/>
        <v>9.0822328612623924</v>
      </c>
      <c r="M246" s="14">
        <f t="shared" ca="1" si="402"/>
        <v>9.0822328612623924</v>
      </c>
      <c r="N246" s="14">
        <f t="shared" ca="1" si="402"/>
        <v>9.0822328612623924</v>
      </c>
      <c r="O246" s="14">
        <f t="shared" ca="1" si="402"/>
        <v>9.0822328612623924</v>
      </c>
      <c r="P246" s="14">
        <f t="shared" ca="1" si="402"/>
        <v>9.0822328612623924</v>
      </c>
      <c r="Q246" s="14">
        <f t="shared" ca="1" si="402"/>
        <v>9.0822328612623924</v>
      </c>
      <c r="R246" s="14">
        <f t="shared" ca="1" si="402"/>
        <v>9.0822328612623924</v>
      </c>
      <c r="S246" s="14">
        <f t="shared" ca="1" si="402"/>
        <v>9.0822328612623924</v>
      </c>
      <c r="T246" s="14">
        <f t="shared" ca="1" si="402"/>
        <v>8.2815303771531017</v>
      </c>
      <c r="U246" s="14">
        <f t="shared" ca="1" si="402"/>
        <v>5.1214879324487361</v>
      </c>
      <c r="V246" s="14">
        <f t="shared" ca="1" si="402"/>
        <v>5.1214879324487361</v>
      </c>
      <c r="W246" s="14">
        <f t="shared" ca="1" si="402"/>
        <v>5.1214879324487361</v>
      </c>
      <c r="X246" s="14">
        <f t="shared" ca="1" si="402"/>
        <v>5.1214879324487361</v>
      </c>
      <c r="Y246" s="14">
        <f t="shared" ca="1" si="402"/>
        <v>5.1214879324487361</v>
      </c>
      <c r="Z246" s="14">
        <f t="shared" ca="1" si="402"/>
        <v>5.1214879324487361</v>
      </c>
      <c r="AA246" s="14">
        <f t="shared" ca="1" si="402"/>
        <v>5.1214879324487361</v>
      </c>
      <c r="AB246" s="14">
        <f t="shared" ca="1" si="402"/>
        <v>5.1214879324487361</v>
      </c>
      <c r="AC246" s="14">
        <f t="shared" ca="1" si="402"/>
        <v>5.1214879324487361</v>
      </c>
      <c r="AD246" s="14">
        <f t="shared" ca="1" si="402"/>
        <v>5.1214879324487361</v>
      </c>
      <c r="AE246" s="14">
        <f t="shared" ca="1" si="402"/>
        <v>5.1214879324487361</v>
      </c>
      <c r="AF246" s="14">
        <f t="shared" ca="1" si="402"/>
        <v>5.1214879324487361</v>
      </c>
      <c r="AG246" s="14">
        <f t="shared" ca="1" si="402"/>
        <v>5.1214879324487361</v>
      </c>
      <c r="AH246" s="14">
        <f t="shared" ca="1" si="402"/>
        <v>5.1214879324487361</v>
      </c>
      <c r="AI246" s="14">
        <f t="shared" ca="1" si="402"/>
        <v>5.1214879324487361</v>
      </c>
      <c r="AJ246" s="14">
        <f t="shared" ca="1" si="402"/>
        <v>5.1214879324487352</v>
      </c>
      <c r="AK246" s="14">
        <f t="shared" ref="AK246:BL246" ca="1" si="403">AK243*(1-$E$45)</f>
        <v>0.95146220111767266</v>
      </c>
      <c r="AL246" s="14">
        <f t="shared" ca="1" si="403"/>
        <v>0.95146220111767266</v>
      </c>
      <c r="AM246" s="14">
        <f t="shared" ca="1" si="403"/>
        <v>0.95146220111767266</v>
      </c>
      <c r="AN246" s="14">
        <f t="shared" ca="1" si="403"/>
        <v>0.95146220111767266</v>
      </c>
      <c r="AO246" s="14">
        <f t="shared" ca="1" si="403"/>
        <v>0.95146220111767266</v>
      </c>
      <c r="AP246" s="14">
        <f t="shared" ca="1" si="403"/>
        <v>0.95146220111767266</v>
      </c>
      <c r="AQ246" s="14">
        <f t="shared" ca="1" si="403"/>
        <v>0.95146220111767266</v>
      </c>
      <c r="AR246" s="14">
        <f t="shared" ca="1" si="403"/>
        <v>0.95146220111767266</v>
      </c>
      <c r="AS246" s="14">
        <f t="shared" ca="1" si="403"/>
        <v>0.95146220111767266</v>
      </c>
      <c r="AT246" s="14">
        <f t="shared" ca="1" si="403"/>
        <v>0.95146220111767266</v>
      </c>
      <c r="AU246" s="14">
        <f t="shared" ca="1" si="403"/>
        <v>0.95146220111767266</v>
      </c>
      <c r="AV246" s="14">
        <f t="shared" ca="1" si="403"/>
        <v>0.95146220111767266</v>
      </c>
      <c r="AW246" s="14">
        <f t="shared" ca="1" si="403"/>
        <v>0.95146220111767266</v>
      </c>
      <c r="AX246" s="14">
        <f t="shared" ca="1" si="403"/>
        <v>0.95146220111767266</v>
      </c>
      <c r="AY246" s="14">
        <f t="shared" ca="1" si="403"/>
        <v>0.95146220111767266</v>
      </c>
      <c r="AZ246" s="14">
        <f t="shared" ca="1" si="403"/>
        <v>0.95146220111767266</v>
      </c>
      <c r="BA246" s="14">
        <f t="shared" ca="1" si="403"/>
        <v>0.95146220111767266</v>
      </c>
      <c r="BB246" s="14">
        <f t="shared" ca="1" si="403"/>
        <v>0.95146220111767266</v>
      </c>
      <c r="BC246" s="14">
        <f t="shared" ca="1" si="403"/>
        <v>0.95146220111767266</v>
      </c>
      <c r="BD246" s="14">
        <f t="shared" ca="1" si="403"/>
        <v>0.95146220111767266</v>
      </c>
      <c r="BE246" s="14">
        <f t="shared" ca="1" si="403"/>
        <v>0.95146220111767266</v>
      </c>
      <c r="BF246" s="14">
        <f t="shared" ca="1" si="403"/>
        <v>0.95146220111767266</v>
      </c>
      <c r="BG246" s="14">
        <f t="shared" ca="1" si="403"/>
        <v>0.95146220111767266</v>
      </c>
      <c r="BH246" s="14">
        <f t="shared" ca="1" si="403"/>
        <v>0</v>
      </c>
      <c r="BI246" s="14">
        <f t="shared" ca="1" si="403"/>
        <v>0</v>
      </c>
      <c r="BJ246" s="14">
        <f t="shared" ca="1" si="403"/>
        <v>0</v>
      </c>
      <c r="BK246" s="14">
        <f t="shared" ca="1" si="403"/>
        <v>0</v>
      </c>
      <c r="BL246" s="14">
        <f t="shared" ca="1" si="403"/>
        <v>0</v>
      </c>
    </row>
    <row r="247" spans="1:64" x14ac:dyDescent="0.3">
      <c r="A247" s="3"/>
      <c r="B247" s="3"/>
      <c r="C247" s="18"/>
    </row>
    <row r="248" spans="1:64" x14ac:dyDescent="0.3">
      <c r="A248" s="105" t="s">
        <v>542</v>
      </c>
      <c r="B248" s="104"/>
      <c r="C248" s="103"/>
      <c r="D248" s="101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  <c r="AX248" s="101"/>
      <c r="AY248" s="101"/>
      <c r="AZ248" s="101"/>
      <c r="BA248" s="101"/>
      <c r="BB248" s="101"/>
      <c r="BC248" s="101"/>
      <c r="BD248" s="101"/>
      <c r="BE248" s="101"/>
      <c r="BF248" s="101"/>
      <c r="BG248" s="101"/>
      <c r="BH248" s="101"/>
      <c r="BI248" s="101"/>
      <c r="BJ248" s="101"/>
      <c r="BK248" s="101"/>
      <c r="BL248" s="101"/>
    </row>
    <row r="249" spans="1:64" x14ac:dyDescent="0.3">
      <c r="A249" s="8" t="str">
        <f>A121</f>
        <v>Land</v>
      </c>
      <c r="B249" s="3"/>
      <c r="C249" s="18"/>
    </row>
    <row r="250" spans="1:64" x14ac:dyDescent="0.3">
      <c r="A250" s="3"/>
      <c r="B250" s="6" t="s">
        <v>203</v>
      </c>
      <c r="C250" s="13" t="s">
        <v>22</v>
      </c>
      <c r="E250" s="205">
        <f t="shared" ref="E250" si="404">D254</f>
        <v>0</v>
      </c>
      <c r="F250" s="205">
        <f t="shared" ref="F250" si="405">E254</f>
        <v>0</v>
      </c>
      <c r="G250" s="205">
        <f t="shared" ref="G250" si="406">F254</f>
        <v>0</v>
      </c>
      <c r="H250" s="205">
        <f t="shared" ref="H250" si="407">G254</f>
        <v>0</v>
      </c>
      <c r="I250" s="205">
        <f t="shared" ref="I250" si="408">H254</f>
        <v>0</v>
      </c>
      <c r="J250" s="205">
        <f t="shared" ref="J250" si="409">I254</f>
        <v>0</v>
      </c>
      <c r="K250" s="205">
        <f t="shared" ref="K250" ca="1" si="410">J254</f>
        <v>1.7052580000000002</v>
      </c>
      <c r="L250" s="205">
        <f t="shared" ref="L250" ca="1" si="411">K254</f>
        <v>1.7052580000000002</v>
      </c>
      <c r="M250" s="205">
        <f t="shared" ref="M250" ca="1" si="412">L254</f>
        <v>1.7052580000000002</v>
      </c>
      <c r="N250" s="205">
        <f t="shared" ref="N250" ca="1" si="413">M254</f>
        <v>1.7052580000000002</v>
      </c>
      <c r="O250" s="205">
        <f t="shared" ref="O250" ca="1" si="414">N254</f>
        <v>1.7052580000000002</v>
      </c>
      <c r="P250" s="205">
        <f t="shared" ref="P250" ca="1" si="415">O254</f>
        <v>1.7052580000000002</v>
      </c>
      <c r="Q250" s="205">
        <f t="shared" ref="Q250" ca="1" si="416">P254</f>
        <v>1.7052580000000002</v>
      </c>
      <c r="R250" s="205">
        <f t="shared" ref="R250" ca="1" si="417">Q254</f>
        <v>1.7052580000000002</v>
      </c>
      <c r="S250" s="205">
        <f t="shared" ref="S250" ca="1" si="418">R254</f>
        <v>1.7052580000000002</v>
      </c>
      <c r="T250" s="205">
        <f t="shared" ref="T250" ca="1" si="419">S254</f>
        <v>1.7052580000000002</v>
      </c>
      <c r="U250" s="205">
        <f t="shared" ref="U250" ca="1" si="420">T254</f>
        <v>1.7052580000000002</v>
      </c>
      <c r="V250" s="205">
        <f t="shared" ref="V250" ca="1" si="421">U254</f>
        <v>1.7052580000000002</v>
      </c>
      <c r="W250" s="205">
        <f t="shared" ref="W250" ca="1" si="422">V254</f>
        <v>1.7052580000000002</v>
      </c>
      <c r="X250" s="205">
        <f t="shared" ref="X250" ca="1" si="423">W254</f>
        <v>1.7052580000000002</v>
      </c>
      <c r="Y250" s="205">
        <f t="shared" ref="Y250" ca="1" si="424">X254</f>
        <v>1.7052580000000002</v>
      </c>
      <c r="Z250" s="205">
        <f t="shared" ref="Z250" ca="1" si="425">Y254</f>
        <v>1.7052580000000002</v>
      </c>
      <c r="AA250" s="205">
        <f t="shared" ref="AA250" ca="1" si="426">Z254</f>
        <v>1.7052580000000002</v>
      </c>
      <c r="AB250" s="205">
        <f t="shared" ref="AB250" ca="1" si="427">AA254</f>
        <v>1.7052580000000002</v>
      </c>
      <c r="AC250" s="205">
        <f t="shared" ref="AC250" ca="1" si="428">AB254</f>
        <v>1.7052580000000002</v>
      </c>
      <c r="AD250" s="205">
        <f t="shared" ref="AD250" ca="1" si="429">AC254</f>
        <v>1.7052580000000002</v>
      </c>
      <c r="AE250" s="205">
        <f t="shared" ref="AE250" ca="1" si="430">AD254</f>
        <v>1.7052580000000002</v>
      </c>
      <c r="AF250" s="205">
        <f t="shared" ref="AF250" ca="1" si="431">AE254</f>
        <v>1.7052580000000002</v>
      </c>
      <c r="AG250" s="205">
        <f t="shared" ref="AG250" ca="1" si="432">AF254</f>
        <v>1.7052580000000002</v>
      </c>
      <c r="AH250" s="205">
        <f t="shared" ref="AH250" ca="1" si="433">AG254</f>
        <v>1.7052580000000002</v>
      </c>
      <c r="AI250" s="205">
        <f t="shared" ref="AI250" ca="1" si="434">AH254</f>
        <v>1.7052580000000002</v>
      </c>
      <c r="AJ250" s="205">
        <f t="shared" ref="AJ250" ca="1" si="435">AI254</f>
        <v>1.7052580000000002</v>
      </c>
      <c r="AK250" s="205">
        <f t="shared" ref="AK250" ca="1" si="436">AJ254</f>
        <v>1.7052580000000002</v>
      </c>
      <c r="AL250" s="205">
        <f t="shared" ref="AL250" ca="1" si="437">AK254</f>
        <v>1.7052580000000002</v>
      </c>
      <c r="AM250" s="205">
        <f t="shared" ref="AM250" ca="1" si="438">AL254</f>
        <v>1.7052580000000002</v>
      </c>
      <c r="AN250" s="205">
        <f t="shared" ref="AN250" ca="1" si="439">AM254</f>
        <v>1.7052580000000002</v>
      </c>
      <c r="AO250" s="205">
        <f t="shared" ref="AO250" ca="1" si="440">AN254</f>
        <v>1.7052580000000002</v>
      </c>
      <c r="AP250" s="205">
        <f t="shared" ref="AP250" ca="1" si="441">AO254</f>
        <v>1.7052580000000002</v>
      </c>
      <c r="AQ250" s="205">
        <f t="shared" ref="AQ250" ca="1" si="442">AP254</f>
        <v>1.7052580000000002</v>
      </c>
      <c r="AR250" s="205">
        <f t="shared" ref="AR250" ca="1" si="443">AQ254</f>
        <v>1.7052580000000002</v>
      </c>
      <c r="AS250" s="205">
        <f t="shared" ref="AS250" ca="1" si="444">AR254</f>
        <v>1.7052580000000002</v>
      </c>
      <c r="AT250" s="205">
        <f t="shared" ref="AT250" ca="1" si="445">AS254</f>
        <v>1.7052580000000002</v>
      </c>
      <c r="AU250" s="205">
        <f t="shared" ref="AU250" ca="1" si="446">AT254</f>
        <v>1.7052580000000002</v>
      </c>
      <c r="AV250" s="205">
        <f t="shared" ref="AV250" ca="1" si="447">AU254</f>
        <v>1.7052580000000002</v>
      </c>
      <c r="AW250" s="205">
        <f t="shared" ref="AW250" ca="1" si="448">AV254</f>
        <v>1.7052580000000002</v>
      </c>
      <c r="AX250" s="205">
        <f t="shared" ref="AX250" ca="1" si="449">AW254</f>
        <v>1.7052580000000002</v>
      </c>
      <c r="AY250" s="205">
        <f t="shared" ref="AY250" ca="1" si="450">AX254</f>
        <v>1.7052580000000002</v>
      </c>
      <c r="AZ250" s="205">
        <f t="shared" ref="AZ250" ca="1" si="451">AY254</f>
        <v>1.7052580000000002</v>
      </c>
      <c r="BA250" s="205">
        <f t="shared" ref="BA250" ca="1" si="452">AZ254</f>
        <v>1.7052580000000002</v>
      </c>
      <c r="BB250" s="205">
        <f t="shared" ref="BB250" ca="1" si="453">BA254</f>
        <v>1.7052580000000002</v>
      </c>
      <c r="BC250" s="205">
        <f t="shared" ref="BC250" ca="1" si="454">BB254</f>
        <v>1.7052580000000002</v>
      </c>
      <c r="BD250" s="205">
        <f t="shared" ref="BD250" ca="1" si="455">BC254</f>
        <v>1.7052580000000002</v>
      </c>
      <c r="BE250" s="205">
        <f t="shared" ref="BE250" ca="1" si="456">BD254</f>
        <v>1.7052580000000002</v>
      </c>
      <c r="BF250" s="205">
        <f t="shared" ref="BF250" ca="1" si="457">BE254</f>
        <v>1.7052580000000002</v>
      </c>
      <c r="BG250" s="205">
        <f t="shared" ref="BG250" ca="1" si="458">BF254</f>
        <v>1.7052580000000002</v>
      </c>
      <c r="BH250" s="205">
        <f t="shared" ref="BH250" ca="1" si="459">BG254</f>
        <v>1.7052580000000002</v>
      </c>
      <c r="BI250" s="205">
        <f t="shared" ref="BI250" ca="1" si="460">BH254</f>
        <v>1.7052580000000002</v>
      </c>
      <c r="BJ250" s="205">
        <f t="shared" ref="BJ250" ca="1" si="461">BI254</f>
        <v>1.7052580000000002</v>
      </c>
      <c r="BK250" s="205">
        <f t="shared" ref="BK250" ca="1" si="462">BJ254</f>
        <v>1.7052580000000002</v>
      </c>
      <c r="BL250" s="205">
        <f t="shared" ref="BL250" ca="1" si="463">BK254</f>
        <v>1.7052580000000002</v>
      </c>
    </row>
    <row r="251" spans="1:64" x14ac:dyDescent="0.3">
      <c r="A251" s="3"/>
      <c r="B251" s="6" t="s">
        <v>202</v>
      </c>
      <c r="C251" s="13" t="s">
        <v>22</v>
      </c>
      <c r="D251" s="457">
        <f ca="1">SUM(E251:BL251)</f>
        <v>1.7052580000000002</v>
      </c>
      <c r="E251" s="205">
        <f t="shared" ref="E251:AJ251" si="464">E130</f>
        <v>0</v>
      </c>
      <c r="F251" s="205">
        <f t="shared" si="464"/>
        <v>0</v>
      </c>
      <c r="G251" s="205">
        <f t="shared" si="464"/>
        <v>0</v>
      </c>
      <c r="H251" s="205">
        <f t="shared" si="464"/>
        <v>0</v>
      </c>
      <c r="I251" s="205">
        <f t="shared" si="464"/>
        <v>0</v>
      </c>
      <c r="J251" s="205">
        <f t="shared" ca="1" si="464"/>
        <v>1.7052580000000002</v>
      </c>
      <c r="K251" s="205">
        <f t="shared" si="464"/>
        <v>0</v>
      </c>
      <c r="L251" s="205">
        <f t="shared" si="464"/>
        <v>0</v>
      </c>
      <c r="M251" s="205">
        <f t="shared" si="464"/>
        <v>0</v>
      </c>
      <c r="N251" s="205">
        <f t="shared" si="464"/>
        <v>0</v>
      </c>
      <c r="O251" s="205">
        <f t="shared" si="464"/>
        <v>0</v>
      </c>
      <c r="P251" s="205">
        <f t="shared" si="464"/>
        <v>0</v>
      </c>
      <c r="Q251" s="205">
        <f t="shared" si="464"/>
        <v>0</v>
      </c>
      <c r="R251" s="205">
        <f t="shared" si="464"/>
        <v>0</v>
      </c>
      <c r="S251" s="205">
        <f t="shared" si="464"/>
        <v>0</v>
      </c>
      <c r="T251" s="205">
        <f t="shared" si="464"/>
        <v>0</v>
      </c>
      <c r="U251" s="205">
        <f t="shared" si="464"/>
        <v>0</v>
      </c>
      <c r="V251" s="205">
        <f t="shared" si="464"/>
        <v>0</v>
      </c>
      <c r="W251" s="205">
        <f t="shared" si="464"/>
        <v>0</v>
      </c>
      <c r="X251" s="205">
        <f t="shared" si="464"/>
        <v>0</v>
      </c>
      <c r="Y251" s="205">
        <f t="shared" si="464"/>
        <v>0</v>
      </c>
      <c r="Z251" s="205">
        <f t="shared" si="464"/>
        <v>0</v>
      </c>
      <c r="AA251" s="205">
        <f t="shared" si="464"/>
        <v>0</v>
      </c>
      <c r="AB251" s="205">
        <f t="shared" si="464"/>
        <v>0</v>
      </c>
      <c r="AC251" s="205">
        <f t="shared" si="464"/>
        <v>0</v>
      </c>
      <c r="AD251" s="205">
        <f t="shared" si="464"/>
        <v>0</v>
      </c>
      <c r="AE251" s="205">
        <f t="shared" si="464"/>
        <v>0</v>
      </c>
      <c r="AF251" s="205">
        <f t="shared" si="464"/>
        <v>0</v>
      </c>
      <c r="AG251" s="205">
        <f t="shared" si="464"/>
        <v>0</v>
      </c>
      <c r="AH251" s="205">
        <f t="shared" si="464"/>
        <v>0</v>
      </c>
      <c r="AI251" s="205">
        <f t="shared" si="464"/>
        <v>0</v>
      </c>
      <c r="AJ251" s="205">
        <f t="shared" si="464"/>
        <v>0</v>
      </c>
      <c r="AK251" s="205">
        <f t="shared" ref="AK251:BL251" si="465">AK130</f>
        <v>0</v>
      </c>
      <c r="AL251" s="205">
        <f t="shared" si="465"/>
        <v>0</v>
      </c>
      <c r="AM251" s="205">
        <f t="shared" si="465"/>
        <v>0</v>
      </c>
      <c r="AN251" s="205">
        <f t="shared" si="465"/>
        <v>0</v>
      </c>
      <c r="AO251" s="205">
        <f t="shared" si="465"/>
        <v>0</v>
      </c>
      <c r="AP251" s="205">
        <f t="shared" si="465"/>
        <v>0</v>
      </c>
      <c r="AQ251" s="205">
        <f t="shared" si="465"/>
        <v>0</v>
      </c>
      <c r="AR251" s="205">
        <f t="shared" si="465"/>
        <v>0</v>
      </c>
      <c r="AS251" s="205">
        <f t="shared" si="465"/>
        <v>0</v>
      </c>
      <c r="AT251" s="205">
        <f t="shared" si="465"/>
        <v>0</v>
      </c>
      <c r="AU251" s="205">
        <f t="shared" si="465"/>
        <v>0</v>
      </c>
      <c r="AV251" s="205">
        <f t="shared" si="465"/>
        <v>0</v>
      </c>
      <c r="AW251" s="205">
        <f t="shared" si="465"/>
        <v>0</v>
      </c>
      <c r="AX251" s="205">
        <f t="shared" si="465"/>
        <v>0</v>
      </c>
      <c r="AY251" s="205">
        <f t="shared" si="465"/>
        <v>0</v>
      </c>
      <c r="AZ251" s="205">
        <f t="shared" si="465"/>
        <v>0</v>
      </c>
      <c r="BA251" s="205">
        <f t="shared" si="465"/>
        <v>0</v>
      </c>
      <c r="BB251" s="205">
        <f t="shared" si="465"/>
        <v>0</v>
      </c>
      <c r="BC251" s="205">
        <f t="shared" si="465"/>
        <v>0</v>
      </c>
      <c r="BD251" s="205">
        <f t="shared" si="465"/>
        <v>0</v>
      </c>
      <c r="BE251" s="205">
        <f t="shared" si="465"/>
        <v>0</v>
      </c>
      <c r="BF251" s="205">
        <f t="shared" si="465"/>
        <v>0</v>
      </c>
      <c r="BG251" s="205">
        <f t="shared" si="465"/>
        <v>0</v>
      </c>
      <c r="BH251" s="205">
        <f t="shared" si="465"/>
        <v>0</v>
      </c>
      <c r="BI251" s="205">
        <f t="shared" si="465"/>
        <v>0</v>
      </c>
      <c r="BJ251" s="205">
        <f t="shared" si="465"/>
        <v>0</v>
      </c>
      <c r="BK251" s="205">
        <f t="shared" si="465"/>
        <v>0</v>
      </c>
      <c r="BL251" s="205">
        <f t="shared" si="465"/>
        <v>0</v>
      </c>
    </row>
    <row r="252" spans="1:64" x14ac:dyDescent="0.3">
      <c r="A252" s="3"/>
      <c r="B252" s="6" t="s">
        <v>10</v>
      </c>
      <c r="C252" s="13" t="s">
        <v>22</v>
      </c>
      <c r="D252" s="5"/>
      <c r="E252" s="580">
        <f>IF(E$5,MIN(E255-D253,IF(E$6&lt;=24,Inputs!$D$114/2,Inputs!$E$114/2)*(E250+E251)*IF(E$9&lt;0.5,0,1)),0)</f>
        <v>0</v>
      </c>
      <c r="F252" s="580">
        <f>IF(F$5,MIN(F255-E253,IF(F$6&lt;=24,Inputs!$D$114/2,Inputs!$E$114/2)*(F250+F251)*IF(F$9&lt;0.5,0,1)),0)</f>
        <v>0</v>
      </c>
      <c r="G252" s="580">
        <f>IF(G$5,MIN(G255-F253,IF(G$6&lt;=24,Inputs!$D$114/2,Inputs!$E$114/2)*(G250+G251)*IF(G$9&lt;0.5,0,1)),0)</f>
        <v>0</v>
      </c>
      <c r="H252" s="580">
        <f>IF(H$5,MIN(H255-G253,IF(H$6&lt;=24,Inputs!$D$114/2,Inputs!$E$114/2)*(H250+H251)*IF(H$9&lt;0.5,0,1)),0)</f>
        <v>0</v>
      </c>
      <c r="I252" s="580">
        <f>IF(I$5,MIN(I255-H253,IF(I$6&lt;=24,Inputs!$D$114/2,Inputs!$E$114/2)*(I250+I251)*IF(I$9&lt;0.5,0,1)),0)</f>
        <v>0</v>
      </c>
      <c r="J252" s="580">
        <f ca="1">IF(J$5,MIN(J255-I253,IF(J$6&lt;=24,Inputs!$D$114/2,Inputs!$E$114/2)*(J250+J251)*IF(J$9&lt;0.5,0,1)),0)</f>
        <v>0</v>
      </c>
      <c r="K252" s="580">
        <f ca="1">IF(K$5,MIN(K255-J253,IF(K$6&lt;=24,Inputs!$D$114/2,Inputs!$E$114/2)*(K250+K251)*IF(K$9&lt;0.5,0,1)),0)</f>
        <v>0</v>
      </c>
      <c r="L252" s="580">
        <f ca="1">IF(L$5,MIN(L255-K253,IF(L$6&lt;=24,Inputs!$D$114/2,Inputs!$E$114/2)*(L250+L251)*IF(L$9&lt;0.5,0,1)),0)</f>
        <v>0</v>
      </c>
      <c r="M252" s="580">
        <f ca="1">IF(M$5,MIN(M255-L253,IF(M$6&lt;=24,Inputs!$D$114/2,Inputs!$E$114/2)*(M250+M251)*IF(M$9&lt;0.5,0,1)),0)</f>
        <v>0</v>
      </c>
      <c r="N252" s="580">
        <f ca="1">IF(N$5,MIN(N255-M253,IF(N$6&lt;=24,Inputs!$D$114/2,Inputs!$E$114/2)*(N250+N251)*IF(N$9&lt;0.5,0,1)),0)</f>
        <v>0</v>
      </c>
      <c r="O252" s="580">
        <f ca="1">IF(O$5,MIN(O255-N253,IF(O$6&lt;=24,Inputs!$D$114/2,Inputs!$E$114/2)*(O250+O251)*IF(O$9&lt;0.5,0,1)),0)</f>
        <v>0</v>
      </c>
      <c r="P252" s="580">
        <f ca="1">IF(P$5,MIN(P255-O253,IF(P$6&lt;=24,Inputs!$D$114/2,Inputs!$E$114/2)*(P250+P251)*IF(P$9&lt;0.5,0,1)),0)</f>
        <v>0</v>
      </c>
      <c r="Q252" s="580">
        <f ca="1">IF(Q$5,MIN(Q255-P253,IF(Q$6&lt;=24,Inputs!$D$114/2,Inputs!$E$114/2)*(Q250+Q251)*IF(Q$9&lt;0.5,0,1)),0)</f>
        <v>0</v>
      </c>
      <c r="R252" s="580">
        <f ca="1">IF(R$5,MIN(R255-Q253,IF(R$6&lt;=24,Inputs!$D$114/2,Inputs!$E$114/2)*(R250+R251)*IF(R$9&lt;0.5,0,1)),0)</f>
        <v>0</v>
      </c>
      <c r="S252" s="580">
        <f ca="1">IF(S$5,MIN(S255-R253,IF(S$6&lt;=24,Inputs!$D$114/2,Inputs!$E$114/2)*(S250+S251)*IF(S$9&lt;0.5,0,1)),0)</f>
        <v>0</v>
      </c>
      <c r="T252" s="580">
        <f ca="1">IF(T$5,MIN(T255-S253,IF(T$6&lt;=24,Inputs!$D$114/2,Inputs!$E$114/2)*(T250+T251)*IF(T$9&lt;0.5,0,1)),0)</f>
        <v>0</v>
      </c>
      <c r="U252" s="580">
        <f ca="1">IF(U$5,MIN(U255-T253,IF(U$6&lt;=24,Inputs!$D$114/2,Inputs!$E$114/2)*(U250+U251)*IF(U$9&lt;0.5,0,1)),0)</f>
        <v>0</v>
      </c>
      <c r="V252" s="580">
        <f ca="1">IF(V$5,MIN(V255-U253,IF(V$6&lt;=24,Inputs!$D$114/2,Inputs!$E$114/2)*(V250+V251)*IF(V$9&lt;0.5,0,1)),0)</f>
        <v>0</v>
      </c>
      <c r="W252" s="580">
        <f ca="1">IF(W$5,MIN(W255-V253,IF(W$6&lt;=24,Inputs!$D$114/2,Inputs!$E$114/2)*(W250+W251)*IF(W$9&lt;0.5,0,1)),0)</f>
        <v>0</v>
      </c>
      <c r="X252" s="580">
        <f ca="1">IF(X$5,MIN(X255-W253,IF(X$6&lt;=24,Inputs!$D$114/2,Inputs!$E$114/2)*(X250+X251)*IF(X$9&lt;0.5,0,1)),0)</f>
        <v>0</v>
      </c>
      <c r="Y252" s="580">
        <f ca="1">IF(Y$5,MIN(Y255-X253,IF(Y$6&lt;=24,Inputs!$D$114/2,Inputs!$E$114/2)*(Y250+Y251)*IF(Y$9&lt;0.5,0,1)),0)</f>
        <v>0</v>
      </c>
      <c r="Z252" s="580">
        <f ca="1">IF(Z$5,MIN(Z255-Y253,IF(Z$6&lt;=24,Inputs!$D$114/2,Inputs!$E$114/2)*(Z250+Z251)*IF(Z$9&lt;0.5,0,1)),0)</f>
        <v>0</v>
      </c>
      <c r="AA252" s="580">
        <f ca="1">IF(AA$5,MIN(AA255-Z253,IF(AA$6&lt;=24,Inputs!$D$114/2,Inputs!$E$114/2)*(AA250+AA251)*IF(AA$9&lt;0.5,0,1)),0)</f>
        <v>0</v>
      </c>
      <c r="AB252" s="580">
        <f ca="1">IF(AB$5,MIN(AB255-AA253,IF(AB$6&lt;=24,Inputs!$D$114/2,Inputs!$E$114/2)*(AB250+AB251)*IF(AB$9&lt;0.5,0,1)),0)</f>
        <v>0</v>
      </c>
      <c r="AC252" s="580">
        <f ca="1">IF(AC$5,MIN(AC255-AB253,IF(AC$6&lt;=24,Inputs!$D$114/2,Inputs!$E$114/2)*(AC250+AC251)*IF(AC$9&lt;0.5,0,1)),0)</f>
        <v>0</v>
      </c>
      <c r="AD252" s="580">
        <f ca="1">IF(AD$5,MIN(AD255-AC253,IF(AD$6&lt;=24,Inputs!$D$114/2,Inputs!$E$114/2)*(AD250+AD251)*IF(AD$9&lt;0.5,0,1)),0)</f>
        <v>0</v>
      </c>
      <c r="AE252" s="580">
        <f ca="1">IF(AE$5,MIN(AE255-AD253,IF(AE$6&lt;=24,Inputs!$D$114/2,Inputs!$E$114/2)*(AE250+AE251)*IF(AE$9&lt;0.5,0,1)),0)</f>
        <v>0</v>
      </c>
      <c r="AF252" s="580">
        <f ca="1">IF(AF$5,MIN(AF255-AE253,IF(AF$6&lt;=24,Inputs!$D$114/2,Inputs!$E$114/2)*(AF250+AF251)*IF(AF$9&lt;0.5,0,1)),0)</f>
        <v>0</v>
      </c>
      <c r="AG252" s="580">
        <f ca="1">IF(AG$5,MIN(AG255-AF253,IF(AG$6&lt;=24,Inputs!$D$114/2,Inputs!$E$114/2)*(AG250+AG251)*IF(AG$9&lt;0.5,0,1)),0)</f>
        <v>0</v>
      </c>
      <c r="AH252" s="580">
        <f ca="1">IF(AH$5,MIN(AH255-AG253,IF(AH$6&lt;=24,Inputs!$D$114/2,Inputs!$E$114/2)*(AH250+AH251)*IF(AH$9&lt;0.5,0,1)),0)</f>
        <v>0</v>
      </c>
      <c r="AI252" s="580">
        <f ca="1">IF(AI$5,MIN(AI255-AH253,IF(AI$6&lt;=24,Inputs!$D$114/2,Inputs!$E$114/2)*(AI250+AI251)*IF(AI$9&lt;0.5,0,1)),0)</f>
        <v>0</v>
      </c>
      <c r="AJ252" s="580">
        <f ca="1">IF(AJ$5,MIN(AJ255-AI253,IF(AJ$6&lt;=24,Inputs!$D$114/2,Inputs!$E$114/2)*(AJ250+AJ251)*IF(AJ$9&lt;0.5,0,1)),0)</f>
        <v>0</v>
      </c>
      <c r="AK252" s="580">
        <f ca="1">IF(AK$5,MIN(AK255-AJ253,IF(AK$6&lt;=24,Inputs!$D$114/2,Inputs!$E$114/2)*(AK250+AK251)*IF(AK$9&lt;0.5,0,1)),0)</f>
        <v>0</v>
      </c>
      <c r="AL252" s="580">
        <f ca="1">IF(AL$5,MIN(AL255-AK253,IF(AL$6&lt;=24,Inputs!$D$114/2,Inputs!$E$114/2)*(AL250+AL251)*IF(AL$9&lt;0.5,0,1)),0)</f>
        <v>0</v>
      </c>
      <c r="AM252" s="580">
        <f ca="1">IF(AM$5,MIN(AM255-AL253,IF(AM$6&lt;=24,Inputs!$D$114/2,Inputs!$E$114/2)*(AM250+AM251)*IF(AM$9&lt;0.5,0,1)),0)</f>
        <v>0</v>
      </c>
      <c r="AN252" s="580">
        <f ca="1">IF(AN$5,MIN(AN255-AM253,IF(AN$6&lt;=24,Inputs!$D$114/2,Inputs!$E$114/2)*(AN250+AN251)*IF(AN$9&lt;0.5,0,1)),0)</f>
        <v>0</v>
      </c>
      <c r="AO252" s="580">
        <f ca="1">IF(AO$5,MIN(AO255-AN253,IF(AO$6&lt;=24,Inputs!$D$114/2,Inputs!$E$114/2)*(AO250+AO251)*IF(AO$9&lt;0.5,0,1)),0)</f>
        <v>0</v>
      </c>
      <c r="AP252" s="580">
        <f ca="1">IF(AP$5,MIN(AP255-AO253,IF(AP$6&lt;=24,Inputs!$D$114/2,Inputs!$E$114/2)*(AP250+AP251)*IF(AP$9&lt;0.5,0,1)),0)</f>
        <v>0</v>
      </c>
      <c r="AQ252" s="580">
        <f ca="1">IF(AQ$5,MIN(AQ255-AP253,IF(AQ$6&lt;=24,Inputs!$D$114/2,Inputs!$E$114/2)*(AQ250+AQ251)*IF(AQ$9&lt;0.5,0,1)),0)</f>
        <v>0</v>
      </c>
      <c r="AR252" s="580">
        <f ca="1">IF(AR$5,MIN(AR255-AQ253,IF(AR$6&lt;=24,Inputs!$D$114/2,Inputs!$E$114/2)*(AR250+AR251)*IF(AR$9&lt;0.5,0,1)),0)</f>
        <v>0</v>
      </c>
      <c r="AS252" s="580">
        <f ca="1">IF(AS$5,MIN(AS255-AR253,IF(AS$6&lt;=24,Inputs!$D$114/2,Inputs!$E$114/2)*(AS250+AS251)*IF(AS$9&lt;0.5,0,1)),0)</f>
        <v>0</v>
      </c>
      <c r="AT252" s="580">
        <f ca="1">IF(AT$5,MIN(AT255-AS253,IF(AT$6&lt;=24,Inputs!$D$114/2,Inputs!$E$114/2)*(AT250+AT251)*IF(AT$9&lt;0.5,0,1)),0)</f>
        <v>0</v>
      </c>
      <c r="AU252" s="580">
        <f ca="1">IF(AU$5,MIN(AU255-AT253,IF(AU$6&lt;=24,Inputs!$D$114/2,Inputs!$E$114/2)*(AU250+AU251)*IF(AU$9&lt;0.5,0,1)),0)</f>
        <v>0</v>
      </c>
      <c r="AV252" s="580">
        <f ca="1">IF(AV$5,MIN(AV255-AU253,IF(AV$6&lt;=24,Inputs!$D$114/2,Inputs!$E$114/2)*(AV250+AV251)*IF(AV$9&lt;0.5,0,1)),0)</f>
        <v>0</v>
      </c>
      <c r="AW252" s="580">
        <f ca="1">IF(AW$5,MIN(AW255-AV253,IF(AW$6&lt;=24,Inputs!$D$114/2,Inputs!$E$114/2)*(AW250+AW251)*IF(AW$9&lt;0.5,0,1)),0)</f>
        <v>0</v>
      </c>
      <c r="AX252" s="580">
        <f ca="1">IF(AX$5,MIN(AX255-AW253,IF(AX$6&lt;=24,Inputs!$D$114/2,Inputs!$E$114/2)*(AX250+AX251)*IF(AX$9&lt;0.5,0,1)),0)</f>
        <v>0</v>
      </c>
      <c r="AY252" s="580">
        <f ca="1">IF(AY$5,MIN(AY255-AX253,IF(AY$6&lt;=24,Inputs!$D$114/2,Inputs!$E$114/2)*(AY250+AY251)*IF(AY$9&lt;0.5,0,1)),0)</f>
        <v>0</v>
      </c>
      <c r="AZ252" s="580">
        <f ca="1">IF(AZ$5,MIN(AZ255-AY253,IF(AZ$6&lt;=24,Inputs!$D$114/2,Inputs!$E$114/2)*(AZ250+AZ251)*IF(AZ$9&lt;0.5,0,1)),0)</f>
        <v>0</v>
      </c>
      <c r="BA252" s="580">
        <f ca="1">IF(BA$5,MIN(BA255-AZ253,IF(BA$6&lt;=24,Inputs!$D$114/2,Inputs!$E$114/2)*(BA250+BA251)*IF(BA$9&lt;0.5,0,1)),0)</f>
        <v>0</v>
      </c>
      <c r="BB252" s="580">
        <f ca="1">IF(BB$5,MIN(BB255-BA253,IF(BB$6&lt;=24,Inputs!$D$114/2,Inputs!$E$114/2)*(BB250+BB251)*IF(BB$9&lt;0.5,0,1)),0)</f>
        <v>0</v>
      </c>
      <c r="BC252" s="580">
        <f ca="1">IF(BC$5,MIN(BC255-BB253,IF(BC$6&lt;=24,Inputs!$D$114/2,Inputs!$E$114/2)*(BC250+BC251)*IF(BC$9&lt;0.5,0,1)),0)</f>
        <v>0</v>
      </c>
      <c r="BD252" s="580">
        <f ca="1">IF(BD$5,MIN(BD255-BC253,IF(BD$6&lt;=24,Inputs!$D$114/2,Inputs!$E$114/2)*(BD250+BD251)*IF(BD$9&lt;0.5,0,1)),0)</f>
        <v>0</v>
      </c>
      <c r="BE252" s="580">
        <f ca="1">IF(BE$5,MIN(BE255-BD253,IF(BE$6&lt;=24,Inputs!$D$114/2,Inputs!$E$114/2)*(BE250+BE251)*IF(BE$9&lt;0.5,0,1)),0)</f>
        <v>0</v>
      </c>
      <c r="BF252" s="580">
        <f ca="1">IF(BF$5,MIN(BF255-BE253,IF(BF$6&lt;=24,Inputs!$D$114/2,Inputs!$E$114/2)*(BF250+BF251)*IF(BF$9&lt;0.5,0,1)),0)</f>
        <v>0</v>
      </c>
      <c r="BG252" s="580">
        <f ca="1">IF(BG$5,MIN(BG255-BF253,IF(BG$6&lt;=24,Inputs!$D$114/2,Inputs!$E$114/2)*(BG250+BG251)*IF(BG$9&lt;0.5,0,1)),0)</f>
        <v>0</v>
      </c>
      <c r="BH252" s="580">
        <f>IF(BH$5,MIN(BH255-BG253,IF(BH$6&lt;=24,Inputs!$D$114/2,Inputs!$E$114/2)*(BH250+BH251)*IF(BH$9&lt;0.5,0,1)),0)</f>
        <v>0</v>
      </c>
      <c r="BI252" s="580">
        <f>IF(BI$5,MIN(BI255-BH253,IF(BI$6&lt;=24,Inputs!$D$114/2,Inputs!$E$114/2)*(BI250+BI251)*IF(BI$9&lt;0.5,0,1)),0)</f>
        <v>0</v>
      </c>
      <c r="BJ252" s="580">
        <f>IF(BJ$5,MIN(BJ255-BI253,IF(BJ$6&lt;=24,Inputs!$D$114/2,Inputs!$E$114/2)*(BJ250+BJ251)*IF(BJ$9&lt;0.5,0,1)),0)</f>
        <v>0</v>
      </c>
      <c r="BK252" s="580">
        <f>IF(BK$5,MIN(BK255-BJ253,IF(BK$6&lt;=24,Inputs!$D$114/2,Inputs!$E$114/2)*(BK250+BK251)*IF(BK$9&lt;0.5,0,1)),0)</f>
        <v>0</v>
      </c>
      <c r="BL252" s="580">
        <f>IF(BL$5,MIN(BL255-BK253,IF(BL$6&lt;=24,Inputs!$D$114/2,Inputs!$E$114/2)*(BL250+BL251)*IF(BL$9&lt;0.5,0,1)),0)</f>
        <v>0</v>
      </c>
    </row>
    <row r="253" spans="1:64" x14ac:dyDescent="0.3">
      <c r="A253" s="3"/>
      <c r="B253" s="6" t="s">
        <v>201</v>
      </c>
      <c r="C253" s="13" t="s">
        <v>22</v>
      </c>
      <c r="E253" s="580">
        <f t="shared" ref="E253" si="466">D253+E252</f>
        <v>0</v>
      </c>
      <c r="F253" s="580">
        <f t="shared" ref="F253" si="467">E253+F252</f>
        <v>0</v>
      </c>
      <c r="G253" s="580">
        <f t="shared" ref="G253" si="468">F253+G252</f>
        <v>0</v>
      </c>
      <c r="H253" s="580">
        <f t="shared" ref="H253" si="469">G253+H252</f>
        <v>0</v>
      </c>
      <c r="I253" s="580">
        <f t="shared" ref="I253" si="470">H253+I252</f>
        <v>0</v>
      </c>
      <c r="J253" s="580">
        <f t="shared" ref="J253" ca="1" si="471">I253+J252</f>
        <v>0</v>
      </c>
      <c r="K253" s="580">
        <f t="shared" ref="K253" ca="1" si="472">J253+K252</f>
        <v>0</v>
      </c>
      <c r="L253" s="580">
        <f t="shared" ref="L253" ca="1" si="473">K253+L252</f>
        <v>0</v>
      </c>
      <c r="M253" s="580">
        <f t="shared" ref="M253" ca="1" si="474">L253+M252</f>
        <v>0</v>
      </c>
      <c r="N253" s="580">
        <f t="shared" ref="N253" ca="1" si="475">M253+N252</f>
        <v>0</v>
      </c>
      <c r="O253" s="580">
        <f t="shared" ref="O253" ca="1" si="476">N253+O252</f>
        <v>0</v>
      </c>
      <c r="P253" s="580">
        <f t="shared" ref="P253" ca="1" si="477">O253+P252</f>
        <v>0</v>
      </c>
      <c r="Q253" s="580">
        <f t="shared" ref="Q253" ca="1" si="478">P253+Q252</f>
        <v>0</v>
      </c>
      <c r="R253" s="580">
        <f t="shared" ref="R253" ca="1" si="479">Q253+R252</f>
        <v>0</v>
      </c>
      <c r="S253" s="580">
        <f t="shared" ref="S253" ca="1" si="480">R253+S252</f>
        <v>0</v>
      </c>
      <c r="T253" s="580">
        <f t="shared" ref="T253" ca="1" si="481">S253+T252</f>
        <v>0</v>
      </c>
      <c r="U253" s="580">
        <f t="shared" ref="U253" ca="1" si="482">T253+U252</f>
        <v>0</v>
      </c>
      <c r="V253" s="580">
        <f t="shared" ref="V253" ca="1" si="483">U253+V252</f>
        <v>0</v>
      </c>
      <c r="W253" s="580">
        <f t="shared" ref="W253" ca="1" si="484">V253+W252</f>
        <v>0</v>
      </c>
      <c r="X253" s="580">
        <f t="shared" ref="X253" ca="1" si="485">W253+X252</f>
        <v>0</v>
      </c>
      <c r="Y253" s="580">
        <f t="shared" ref="Y253" ca="1" si="486">X253+Y252</f>
        <v>0</v>
      </c>
      <c r="Z253" s="580">
        <f t="shared" ref="Z253" ca="1" si="487">Y253+Z252</f>
        <v>0</v>
      </c>
      <c r="AA253" s="580">
        <f t="shared" ref="AA253" ca="1" si="488">Z253+AA252</f>
        <v>0</v>
      </c>
      <c r="AB253" s="580">
        <f t="shared" ref="AB253" ca="1" si="489">AA253+AB252</f>
        <v>0</v>
      </c>
      <c r="AC253" s="580">
        <f t="shared" ref="AC253" ca="1" si="490">AB253+AC252</f>
        <v>0</v>
      </c>
      <c r="AD253" s="580">
        <f t="shared" ref="AD253" ca="1" si="491">AC253+AD252</f>
        <v>0</v>
      </c>
      <c r="AE253" s="580">
        <f t="shared" ref="AE253" ca="1" si="492">AD253+AE252</f>
        <v>0</v>
      </c>
      <c r="AF253" s="580">
        <f t="shared" ref="AF253" ca="1" si="493">AE253+AF252</f>
        <v>0</v>
      </c>
      <c r="AG253" s="580">
        <f t="shared" ref="AG253" ca="1" si="494">AF253+AG252</f>
        <v>0</v>
      </c>
      <c r="AH253" s="580">
        <f t="shared" ref="AH253" ca="1" si="495">AG253+AH252</f>
        <v>0</v>
      </c>
      <c r="AI253" s="580">
        <f t="shared" ref="AI253" ca="1" si="496">AH253+AI252</f>
        <v>0</v>
      </c>
      <c r="AJ253" s="580">
        <f t="shared" ref="AJ253" ca="1" si="497">AI253+AJ252</f>
        <v>0</v>
      </c>
      <c r="AK253" s="580">
        <f t="shared" ref="AK253" ca="1" si="498">AJ253+AK252</f>
        <v>0</v>
      </c>
      <c r="AL253" s="580">
        <f t="shared" ref="AL253" ca="1" si="499">AK253+AL252</f>
        <v>0</v>
      </c>
      <c r="AM253" s="580">
        <f t="shared" ref="AM253" ca="1" si="500">AL253+AM252</f>
        <v>0</v>
      </c>
      <c r="AN253" s="580">
        <f t="shared" ref="AN253" ca="1" si="501">AM253+AN252</f>
        <v>0</v>
      </c>
      <c r="AO253" s="580">
        <f t="shared" ref="AO253" ca="1" si="502">AN253+AO252</f>
        <v>0</v>
      </c>
      <c r="AP253" s="580">
        <f t="shared" ref="AP253" ca="1" si="503">AO253+AP252</f>
        <v>0</v>
      </c>
      <c r="AQ253" s="580">
        <f t="shared" ref="AQ253" ca="1" si="504">AP253+AQ252</f>
        <v>0</v>
      </c>
      <c r="AR253" s="580">
        <f t="shared" ref="AR253" ca="1" si="505">AQ253+AR252</f>
        <v>0</v>
      </c>
      <c r="AS253" s="580">
        <f t="shared" ref="AS253" ca="1" si="506">AR253+AS252</f>
        <v>0</v>
      </c>
      <c r="AT253" s="580">
        <f t="shared" ref="AT253" ca="1" si="507">AS253+AT252</f>
        <v>0</v>
      </c>
      <c r="AU253" s="580">
        <f t="shared" ref="AU253" ca="1" si="508">AT253+AU252</f>
        <v>0</v>
      </c>
      <c r="AV253" s="580">
        <f t="shared" ref="AV253" ca="1" si="509">AU253+AV252</f>
        <v>0</v>
      </c>
      <c r="AW253" s="580">
        <f t="shared" ref="AW253" ca="1" si="510">AV253+AW252</f>
        <v>0</v>
      </c>
      <c r="AX253" s="580">
        <f t="shared" ref="AX253" ca="1" si="511">AW253+AX252</f>
        <v>0</v>
      </c>
      <c r="AY253" s="580">
        <f t="shared" ref="AY253" ca="1" si="512">AX253+AY252</f>
        <v>0</v>
      </c>
      <c r="AZ253" s="580">
        <f t="shared" ref="AZ253" ca="1" si="513">AY253+AZ252</f>
        <v>0</v>
      </c>
      <c r="BA253" s="580">
        <f t="shared" ref="BA253" ca="1" si="514">AZ253+BA252</f>
        <v>0</v>
      </c>
      <c r="BB253" s="580">
        <f t="shared" ref="BB253" ca="1" si="515">BA253+BB252</f>
        <v>0</v>
      </c>
      <c r="BC253" s="580">
        <f t="shared" ref="BC253" ca="1" si="516">BB253+BC252</f>
        <v>0</v>
      </c>
      <c r="BD253" s="580">
        <f t="shared" ref="BD253" ca="1" si="517">BC253+BD252</f>
        <v>0</v>
      </c>
      <c r="BE253" s="580">
        <f t="shared" ref="BE253" ca="1" si="518">BD253+BE252</f>
        <v>0</v>
      </c>
      <c r="BF253" s="580">
        <f t="shared" ref="BF253" ca="1" si="519">BE253+BF252</f>
        <v>0</v>
      </c>
      <c r="BG253" s="580">
        <f t="shared" ref="BG253" ca="1" si="520">BF253+BG252</f>
        <v>0</v>
      </c>
      <c r="BH253" s="580">
        <f t="shared" ref="BH253" ca="1" si="521">BG253+BH252</f>
        <v>0</v>
      </c>
      <c r="BI253" s="580">
        <f t="shared" ref="BI253" ca="1" si="522">BH253+BI252</f>
        <v>0</v>
      </c>
      <c r="BJ253" s="580">
        <f t="shared" ref="BJ253" ca="1" si="523">BI253+BJ252</f>
        <v>0</v>
      </c>
      <c r="BK253" s="580">
        <f t="shared" ref="BK253" ca="1" si="524">BJ253+BK252</f>
        <v>0</v>
      </c>
      <c r="BL253" s="580">
        <f t="shared" ref="BL253" ca="1" si="525">BK253+BL252</f>
        <v>0</v>
      </c>
    </row>
    <row r="254" spans="1:64" x14ac:dyDescent="0.3">
      <c r="A254" s="3"/>
      <c r="B254" s="6" t="s">
        <v>200</v>
      </c>
      <c r="C254" s="13" t="s">
        <v>22</v>
      </c>
      <c r="E254" s="205">
        <f t="shared" ref="E254" si="526">E250+E251</f>
        <v>0</v>
      </c>
      <c r="F254" s="205">
        <f t="shared" ref="F254:BI254" si="527">F250+F251</f>
        <v>0</v>
      </c>
      <c r="G254" s="205">
        <f t="shared" si="527"/>
        <v>0</v>
      </c>
      <c r="H254" s="205">
        <f t="shared" si="527"/>
        <v>0</v>
      </c>
      <c r="I254" s="205">
        <f t="shared" si="527"/>
        <v>0</v>
      </c>
      <c r="J254" s="205">
        <f t="shared" ca="1" si="527"/>
        <v>1.7052580000000002</v>
      </c>
      <c r="K254" s="205">
        <f t="shared" ca="1" si="527"/>
        <v>1.7052580000000002</v>
      </c>
      <c r="L254" s="205">
        <f t="shared" ca="1" si="527"/>
        <v>1.7052580000000002</v>
      </c>
      <c r="M254" s="205">
        <f t="shared" ca="1" si="527"/>
        <v>1.7052580000000002</v>
      </c>
      <c r="N254" s="205">
        <f t="shared" ca="1" si="527"/>
        <v>1.7052580000000002</v>
      </c>
      <c r="O254" s="205">
        <f t="shared" ca="1" si="527"/>
        <v>1.7052580000000002</v>
      </c>
      <c r="P254" s="205">
        <f t="shared" ca="1" si="527"/>
        <v>1.7052580000000002</v>
      </c>
      <c r="Q254" s="205">
        <f t="shared" ca="1" si="527"/>
        <v>1.7052580000000002</v>
      </c>
      <c r="R254" s="205">
        <f t="shared" ca="1" si="527"/>
        <v>1.7052580000000002</v>
      </c>
      <c r="S254" s="205">
        <f t="shared" ca="1" si="527"/>
        <v>1.7052580000000002</v>
      </c>
      <c r="T254" s="205">
        <f t="shared" ca="1" si="527"/>
        <v>1.7052580000000002</v>
      </c>
      <c r="U254" s="205">
        <f t="shared" ca="1" si="527"/>
        <v>1.7052580000000002</v>
      </c>
      <c r="V254" s="205">
        <f t="shared" ca="1" si="527"/>
        <v>1.7052580000000002</v>
      </c>
      <c r="W254" s="205">
        <f t="shared" ca="1" si="527"/>
        <v>1.7052580000000002</v>
      </c>
      <c r="X254" s="205">
        <f t="shared" ca="1" si="527"/>
        <v>1.7052580000000002</v>
      </c>
      <c r="Y254" s="205">
        <f t="shared" ca="1" si="527"/>
        <v>1.7052580000000002</v>
      </c>
      <c r="Z254" s="205">
        <f t="shared" ca="1" si="527"/>
        <v>1.7052580000000002</v>
      </c>
      <c r="AA254" s="205">
        <f t="shared" ca="1" si="527"/>
        <v>1.7052580000000002</v>
      </c>
      <c r="AB254" s="205">
        <f t="shared" ca="1" si="527"/>
        <v>1.7052580000000002</v>
      </c>
      <c r="AC254" s="205">
        <f t="shared" ca="1" si="527"/>
        <v>1.7052580000000002</v>
      </c>
      <c r="AD254" s="205">
        <f t="shared" ca="1" si="527"/>
        <v>1.7052580000000002</v>
      </c>
      <c r="AE254" s="205">
        <f t="shared" ca="1" si="527"/>
        <v>1.7052580000000002</v>
      </c>
      <c r="AF254" s="205">
        <f t="shared" ca="1" si="527"/>
        <v>1.7052580000000002</v>
      </c>
      <c r="AG254" s="205">
        <f t="shared" ca="1" si="527"/>
        <v>1.7052580000000002</v>
      </c>
      <c r="AH254" s="205">
        <f t="shared" ca="1" si="527"/>
        <v>1.7052580000000002</v>
      </c>
      <c r="AI254" s="205">
        <f t="shared" ca="1" si="527"/>
        <v>1.7052580000000002</v>
      </c>
      <c r="AJ254" s="205">
        <f t="shared" ca="1" si="527"/>
        <v>1.7052580000000002</v>
      </c>
      <c r="AK254" s="205">
        <f t="shared" ca="1" si="527"/>
        <v>1.7052580000000002</v>
      </c>
      <c r="AL254" s="205">
        <f t="shared" ca="1" si="527"/>
        <v>1.7052580000000002</v>
      </c>
      <c r="AM254" s="205">
        <f t="shared" ca="1" si="527"/>
        <v>1.7052580000000002</v>
      </c>
      <c r="AN254" s="205">
        <f t="shared" ca="1" si="527"/>
        <v>1.7052580000000002</v>
      </c>
      <c r="AO254" s="205">
        <f t="shared" ca="1" si="527"/>
        <v>1.7052580000000002</v>
      </c>
      <c r="AP254" s="205">
        <f t="shared" ca="1" si="527"/>
        <v>1.7052580000000002</v>
      </c>
      <c r="AQ254" s="205">
        <f t="shared" ca="1" si="527"/>
        <v>1.7052580000000002</v>
      </c>
      <c r="AR254" s="205">
        <f t="shared" ca="1" si="527"/>
        <v>1.7052580000000002</v>
      </c>
      <c r="AS254" s="205">
        <f t="shared" ca="1" si="527"/>
        <v>1.7052580000000002</v>
      </c>
      <c r="AT254" s="205">
        <f t="shared" ca="1" si="527"/>
        <v>1.7052580000000002</v>
      </c>
      <c r="AU254" s="205">
        <f t="shared" ca="1" si="527"/>
        <v>1.7052580000000002</v>
      </c>
      <c r="AV254" s="205">
        <f t="shared" ca="1" si="527"/>
        <v>1.7052580000000002</v>
      </c>
      <c r="AW254" s="205">
        <f t="shared" ca="1" si="527"/>
        <v>1.7052580000000002</v>
      </c>
      <c r="AX254" s="205">
        <f t="shared" ca="1" si="527"/>
        <v>1.7052580000000002</v>
      </c>
      <c r="AY254" s="205">
        <f t="shared" ca="1" si="527"/>
        <v>1.7052580000000002</v>
      </c>
      <c r="AZ254" s="205">
        <f t="shared" ca="1" si="527"/>
        <v>1.7052580000000002</v>
      </c>
      <c r="BA254" s="205">
        <f t="shared" ca="1" si="527"/>
        <v>1.7052580000000002</v>
      </c>
      <c r="BB254" s="205">
        <f t="shared" ca="1" si="527"/>
        <v>1.7052580000000002</v>
      </c>
      <c r="BC254" s="205">
        <f t="shared" ca="1" si="527"/>
        <v>1.7052580000000002</v>
      </c>
      <c r="BD254" s="205">
        <f t="shared" ca="1" si="527"/>
        <v>1.7052580000000002</v>
      </c>
      <c r="BE254" s="205">
        <f t="shared" ca="1" si="527"/>
        <v>1.7052580000000002</v>
      </c>
      <c r="BF254" s="205">
        <f t="shared" ca="1" si="527"/>
        <v>1.7052580000000002</v>
      </c>
      <c r="BG254" s="205">
        <f t="shared" ca="1" si="527"/>
        <v>1.7052580000000002</v>
      </c>
      <c r="BH254" s="205">
        <f t="shared" ca="1" si="527"/>
        <v>1.7052580000000002</v>
      </c>
      <c r="BI254" s="205">
        <f t="shared" ca="1" si="527"/>
        <v>1.7052580000000002</v>
      </c>
      <c r="BJ254" s="205">
        <f t="shared" ref="BJ254:BL254" ca="1" si="528">BJ250+BJ251</f>
        <v>1.7052580000000002</v>
      </c>
      <c r="BK254" s="205">
        <f t="shared" ca="1" si="528"/>
        <v>1.7052580000000002</v>
      </c>
      <c r="BL254" s="205">
        <f t="shared" ca="1" si="528"/>
        <v>1.7052580000000002</v>
      </c>
    </row>
    <row r="255" spans="1:64" x14ac:dyDescent="0.3">
      <c r="A255" s="3"/>
      <c r="B255" s="6" t="s">
        <v>199</v>
      </c>
      <c r="C255" s="13" t="s">
        <v>22</v>
      </c>
      <c r="E255" s="580">
        <f>E254*Inputs!$F$114</f>
        <v>0</v>
      </c>
      <c r="F255" s="580">
        <f>F254*Inputs!$F$114</f>
        <v>0</v>
      </c>
      <c r="G255" s="580">
        <f>G254*Inputs!$F$114</f>
        <v>0</v>
      </c>
      <c r="H255" s="580">
        <f>H254*Inputs!$F$114</f>
        <v>0</v>
      </c>
      <c r="I255" s="580">
        <f>I254*Inputs!$F$114</f>
        <v>0</v>
      </c>
      <c r="J255" s="580">
        <f ca="1">J254*Inputs!$F$114</f>
        <v>0</v>
      </c>
      <c r="K255" s="580">
        <f ca="1">K254*Inputs!$F$114</f>
        <v>0</v>
      </c>
      <c r="L255" s="580">
        <f ca="1">L254*Inputs!$F$114</f>
        <v>0</v>
      </c>
      <c r="M255" s="580">
        <f ca="1">M254*Inputs!$F$114</f>
        <v>0</v>
      </c>
      <c r="N255" s="580">
        <f ca="1">N254*Inputs!$F$114</f>
        <v>0</v>
      </c>
      <c r="O255" s="580">
        <f ca="1">O254*Inputs!$F$114</f>
        <v>0</v>
      </c>
      <c r="P255" s="580">
        <f ca="1">P254*Inputs!$F$114</f>
        <v>0</v>
      </c>
      <c r="Q255" s="580">
        <f ca="1">Q254*Inputs!$F$114</f>
        <v>0</v>
      </c>
      <c r="R255" s="580">
        <f ca="1">R254*Inputs!$F$114</f>
        <v>0</v>
      </c>
      <c r="S255" s="580">
        <f ca="1">S254*Inputs!$F$114</f>
        <v>0</v>
      </c>
      <c r="T255" s="580">
        <f ca="1">T254*Inputs!$F$114</f>
        <v>0</v>
      </c>
      <c r="U255" s="580">
        <f ca="1">U254*Inputs!$F$114</f>
        <v>0</v>
      </c>
      <c r="V255" s="580">
        <f ca="1">V254*Inputs!$F$114</f>
        <v>0</v>
      </c>
      <c r="W255" s="580">
        <f ca="1">W254*Inputs!$F$114</f>
        <v>0</v>
      </c>
      <c r="X255" s="580">
        <f ca="1">X254*Inputs!$F$114</f>
        <v>0</v>
      </c>
      <c r="Y255" s="580">
        <f ca="1">Y254*Inputs!$F$114</f>
        <v>0</v>
      </c>
      <c r="Z255" s="580">
        <f ca="1">Z254*Inputs!$F$114</f>
        <v>0</v>
      </c>
      <c r="AA255" s="580">
        <f ca="1">AA254*Inputs!$F$114</f>
        <v>0</v>
      </c>
      <c r="AB255" s="580">
        <f ca="1">AB254*Inputs!$F$114</f>
        <v>0</v>
      </c>
      <c r="AC255" s="580">
        <f ca="1">AC254*Inputs!$F$114</f>
        <v>0</v>
      </c>
      <c r="AD255" s="580">
        <f ca="1">AD254*Inputs!$F$114</f>
        <v>0</v>
      </c>
      <c r="AE255" s="580">
        <f ca="1">AE254*Inputs!$F$114</f>
        <v>0</v>
      </c>
      <c r="AF255" s="580">
        <f ca="1">AF254*Inputs!$F$114</f>
        <v>0</v>
      </c>
      <c r="AG255" s="580">
        <f ca="1">AG254*Inputs!$F$114</f>
        <v>0</v>
      </c>
      <c r="AH255" s="580">
        <f ca="1">AH254*Inputs!$F$114</f>
        <v>0</v>
      </c>
      <c r="AI255" s="580">
        <f ca="1">AI254*Inputs!$F$114</f>
        <v>0</v>
      </c>
      <c r="AJ255" s="580">
        <f ca="1">AJ254*Inputs!$F$114</f>
        <v>0</v>
      </c>
      <c r="AK255" s="580">
        <f ca="1">AK254*Inputs!$F$114</f>
        <v>0</v>
      </c>
      <c r="AL255" s="580">
        <f ca="1">AL254*Inputs!$F$114</f>
        <v>0</v>
      </c>
      <c r="AM255" s="580">
        <f ca="1">AM254*Inputs!$F$114</f>
        <v>0</v>
      </c>
      <c r="AN255" s="580">
        <f ca="1">AN254*Inputs!$F$114</f>
        <v>0</v>
      </c>
      <c r="AO255" s="580">
        <f ca="1">AO254*Inputs!$F$114</f>
        <v>0</v>
      </c>
      <c r="AP255" s="580">
        <f ca="1">AP254*Inputs!$F$114</f>
        <v>0</v>
      </c>
      <c r="AQ255" s="580">
        <f ca="1">AQ254*Inputs!$F$114</f>
        <v>0</v>
      </c>
      <c r="AR255" s="580">
        <f ca="1">AR254*Inputs!$F$114</f>
        <v>0</v>
      </c>
      <c r="AS255" s="580">
        <f ca="1">AS254*Inputs!$F$114</f>
        <v>0</v>
      </c>
      <c r="AT255" s="580">
        <f ca="1">AT254*Inputs!$F$114</f>
        <v>0</v>
      </c>
      <c r="AU255" s="580">
        <f ca="1">AU254*Inputs!$F$114</f>
        <v>0</v>
      </c>
      <c r="AV255" s="580">
        <f ca="1">AV254*Inputs!$F$114</f>
        <v>0</v>
      </c>
      <c r="AW255" s="580">
        <f ca="1">AW254*Inputs!$F$114</f>
        <v>0</v>
      </c>
      <c r="AX255" s="580">
        <f ca="1">AX254*Inputs!$F$114</f>
        <v>0</v>
      </c>
      <c r="AY255" s="580">
        <f ca="1">AY254*Inputs!$F$114</f>
        <v>0</v>
      </c>
      <c r="AZ255" s="580">
        <f ca="1">AZ254*Inputs!$F$114</f>
        <v>0</v>
      </c>
      <c r="BA255" s="580">
        <f ca="1">BA254*Inputs!$F$114</f>
        <v>0</v>
      </c>
      <c r="BB255" s="580">
        <f ca="1">BB254*Inputs!$F$114</f>
        <v>0</v>
      </c>
      <c r="BC255" s="580">
        <f ca="1">BC254*Inputs!$F$114</f>
        <v>0</v>
      </c>
      <c r="BD255" s="580">
        <f ca="1">BD254*Inputs!$F$114</f>
        <v>0</v>
      </c>
      <c r="BE255" s="580">
        <f ca="1">BE254*Inputs!$F$114</f>
        <v>0</v>
      </c>
      <c r="BF255" s="580">
        <f ca="1">BF254*Inputs!$F$114</f>
        <v>0</v>
      </c>
      <c r="BG255" s="580">
        <f ca="1">BG254*Inputs!$F$114</f>
        <v>0</v>
      </c>
      <c r="BH255" s="580">
        <f ca="1">BH254*Inputs!$F$114</f>
        <v>0</v>
      </c>
      <c r="BI255" s="580">
        <f ca="1">BI254*Inputs!$F$114</f>
        <v>0</v>
      </c>
      <c r="BJ255" s="580">
        <f ca="1">BJ254*Inputs!$F$114</f>
        <v>0</v>
      </c>
      <c r="BK255" s="580">
        <f ca="1">BK254*Inputs!$F$114</f>
        <v>0</v>
      </c>
      <c r="BL255" s="580">
        <f ca="1">BL254*Inputs!$F$114</f>
        <v>0</v>
      </c>
    </row>
    <row r="256" spans="1:64" x14ac:dyDescent="0.3">
      <c r="A256" s="3"/>
      <c r="B256" s="3"/>
      <c r="C256" s="18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  <c r="AP256" s="201"/>
      <c r="AQ256" s="201"/>
      <c r="AR256" s="201"/>
      <c r="AS256" s="201"/>
      <c r="AT256" s="201"/>
      <c r="AU256" s="201"/>
      <c r="AV256" s="201"/>
      <c r="AW256" s="201"/>
      <c r="AX256" s="201"/>
      <c r="AY256" s="201"/>
      <c r="AZ256" s="201"/>
      <c r="BA256" s="201"/>
      <c r="BB256" s="201"/>
      <c r="BC256" s="201"/>
      <c r="BD256" s="201"/>
      <c r="BE256" s="201"/>
      <c r="BF256" s="201"/>
      <c r="BG256" s="201"/>
      <c r="BH256" s="201"/>
      <c r="BI256" s="201"/>
      <c r="BJ256" s="201"/>
      <c r="BK256" s="201"/>
      <c r="BL256" s="201"/>
    </row>
    <row r="257" spans="1:64" x14ac:dyDescent="0.3">
      <c r="A257" s="8" t="str">
        <f>A146</f>
        <v>Civil Works</v>
      </c>
      <c r="B257" s="3"/>
      <c r="C257" s="18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  <c r="AP257" s="201"/>
      <c r="AQ257" s="201"/>
      <c r="AR257" s="201"/>
      <c r="AS257" s="201"/>
      <c r="AT257" s="201"/>
      <c r="AU257" s="201"/>
      <c r="AV257" s="201"/>
      <c r="AW257" s="201"/>
      <c r="AX257" s="201"/>
      <c r="AY257" s="201"/>
      <c r="AZ257" s="201"/>
      <c r="BA257" s="201"/>
      <c r="BB257" s="201"/>
      <c r="BC257" s="201"/>
      <c r="BD257" s="201"/>
      <c r="BE257" s="201"/>
      <c r="BF257" s="201"/>
      <c r="BG257" s="201"/>
      <c r="BH257" s="201"/>
      <c r="BI257" s="201"/>
      <c r="BJ257" s="201"/>
      <c r="BK257" s="201"/>
      <c r="BL257" s="201"/>
    </row>
    <row r="258" spans="1:64" x14ac:dyDescent="0.3">
      <c r="A258" s="3"/>
      <c r="B258" s="6" t="s">
        <v>203</v>
      </c>
      <c r="C258" s="13" t="s">
        <v>22</v>
      </c>
      <c r="E258" s="205">
        <f t="shared" ref="E258" si="529">D262</f>
        <v>0</v>
      </c>
      <c r="F258" s="205">
        <f t="shared" ref="F258" si="530">E262</f>
        <v>0</v>
      </c>
      <c r="G258" s="205">
        <f t="shared" ref="G258" si="531">F262</f>
        <v>0</v>
      </c>
      <c r="H258" s="205">
        <f t="shared" ref="H258" si="532">G262</f>
        <v>0</v>
      </c>
      <c r="I258" s="205">
        <f t="shared" ref="I258" si="533">H262</f>
        <v>0</v>
      </c>
      <c r="J258" s="205">
        <f t="shared" ref="J258" si="534">I262</f>
        <v>0</v>
      </c>
      <c r="K258" s="205">
        <f t="shared" ref="K258" ca="1" si="535">J262</f>
        <v>81.391120711520344</v>
      </c>
      <c r="L258" s="205">
        <f t="shared" ref="L258" ca="1" si="536">K262</f>
        <v>81.391120711520344</v>
      </c>
      <c r="M258" s="205">
        <f t="shared" ref="M258" ca="1" si="537">L262</f>
        <v>81.391120711520344</v>
      </c>
      <c r="N258" s="205">
        <f t="shared" ref="N258" ca="1" si="538">M262</f>
        <v>81.391120711520344</v>
      </c>
      <c r="O258" s="205">
        <f t="shared" ref="O258" ca="1" si="539">N262</f>
        <v>81.391120711520344</v>
      </c>
      <c r="P258" s="205">
        <f t="shared" ref="P258" ca="1" si="540">O262</f>
        <v>81.391120711520344</v>
      </c>
      <c r="Q258" s="205">
        <f t="shared" ref="Q258" ca="1" si="541">P262</f>
        <v>81.391120711520344</v>
      </c>
      <c r="R258" s="205">
        <f t="shared" ref="R258" ca="1" si="542">Q262</f>
        <v>81.391120711520344</v>
      </c>
      <c r="S258" s="205">
        <f t="shared" ref="S258" ca="1" si="543">R262</f>
        <v>81.391120711520344</v>
      </c>
      <c r="T258" s="205">
        <f t="shared" ref="T258" ca="1" si="544">S262</f>
        <v>81.391120711520344</v>
      </c>
      <c r="U258" s="205">
        <f t="shared" ref="U258" ca="1" si="545">T262</f>
        <v>81.391120711520344</v>
      </c>
      <c r="V258" s="205">
        <f t="shared" ref="V258" ca="1" si="546">U262</f>
        <v>81.391120711520344</v>
      </c>
      <c r="W258" s="205">
        <f t="shared" ref="W258" ca="1" si="547">V262</f>
        <v>81.391120711520344</v>
      </c>
      <c r="X258" s="205">
        <f t="shared" ref="X258" ca="1" si="548">W262</f>
        <v>81.391120711520344</v>
      </c>
      <c r="Y258" s="205">
        <f t="shared" ref="Y258" ca="1" si="549">X262</f>
        <v>81.391120711520344</v>
      </c>
      <c r="Z258" s="205">
        <f t="shared" ref="Z258" ca="1" si="550">Y262</f>
        <v>81.391120711520344</v>
      </c>
      <c r="AA258" s="205">
        <f t="shared" ref="AA258" ca="1" si="551">Z262</f>
        <v>81.391120711520344</v>
      </c>
      <c r="AB258" s="205">
        <f t="shared" ref="AB258" ca="1" si="552">AA262</f>
        <v>81.391120711520344</v>
      </c>
      <c r="AC258" s="205">
        <f t="shared" ref="AC258" ca="1" si="553">AB262</f>
        <v>81.391120711520344</v>
      </c>
      <c r="AD258" s="205">
        <f t="shared" ref="AD258" ca="1" si="554">AC262</f>
        <v>81.391120711520344</v>
      </c>
      <c r="AE258" s="205">
        <f t="shared" ref="AE258" ca="1" si="555">AD262</f>
        <v>81.391120711520344</v>
      </c>
      <c r="AF258" s="205">
        <f t="shared" ref="AF258" ca="1" si="556">AE262</f>
        <v>81.391120711520344</v>
      </c>
      <c r="AG258" s="205">
        <f t="shared" ref="AG258" ca="1" si="557">AF262</f>
        <v>81.391120711520344</v>
      </c>
      <c r="AH258" s="205">
        <f t="shared" ref="AH258" ca="1" si="558">AG262</f>
        <v>81.391120711520344</v>
      </c>
      <c r="AI258" s="205">
        <f t="shared" ref="AI258" ca="1" si="559">AH262</f>
        <v>81.391120711520344</v>
      </c>
      <c r="AJ258" s="205">
        <f t="shared" ref="AJ258" ca="1" si="560">AI262</f>
        <v>81.391120711520344</v>
      </c>
      <c r="AK258" s="205">
        <f t="shared" ref="AK258" ca="1" si="561">AJ262</f>
        <v>81.391120711520344</v>
      </c>
      <c r="AL258" s="205">
        <f t="shared" ref="AL258" ca="1" si="562">AK262</f>
        <v>81.391120711520344</v>
      </c>
      <c r="AM258" s="205">
        <f t="shared" ref="AM258" ca="1" si="563">AL262</f>
        <v>81.391120711520344</v>
      </c>
      <c r="AN258" s="205">
        <f t="shared" ref="AN258" ca="1" si="564">AM262</f>
        <v>81.391120711520344</v>
      </c>
      <c r="AO258" s="205">
        <f t="shared" ref="AO258" ca="1" si="565">AN262</f>
        <v>81.391120711520344</v>
      </c>
      <c r="AP258" s="205">
        <f t="shared" ref="AP258" ca="1" si="566">AO262</f>
        <v>81.391120711520344</v>
      </c>
      <c r="AQ258" s="205">
        <f t="shared" ref="AQ258" ca="1" si="567">AP262</f>
        <v>81.391120711520344</v>
      </c>
      <c r="AR258" s="205">
        <f t="shared" ref="AR258" ca="1" si="568">AQ262</f>
        <v>81.391120711520344</v>
      </c>
      <c r="AS258" s="205">
        <f t="shared" ref="AS258" ca="1" si="569">AR262</f>
        <v>81.391120711520344</v>
      </c>
      <c r="AT258" s="205">
        <f t="shared" ref="AT258" ca="1" si="570">AS262</f>
        <v>81.391120711520344</v>
      </c>
      <c r="AU258" s="205">
        <f t="shared" ref="AU258" ca="1" si="571">AT262</f>
        <v>81.391120711520344</v>
      </c>
      <c r="AV258" s="205">
        <f t="shared" ref="AV258" ca="1" si="572">AU262</f>
        <v>81.391120711520344</v>
      </c>
      <c r="AW258" s="205">
        <f t="shared" ref="AW258" ca="1" si="573">AV262</f>
        <v>81.391120711520344</v>
      </c>
      <c r="AX258" s="205">
        <f t="shared" ref="AX258" ca="1" si="574">AW262</f>
        <v>81.391120711520344</v>
      </c>
      <c r="AY258" s="205">
        <f t="shared" ref="AY258" ca="1" si="575">AX262</f>
        <v>81.391120711520344</v>
      </c>
      <c r="AZ258" s="205">
        <f t="shared" ref="AZ258" ca="1" si="576">AY262</f>
        <v>81.391120711520344</v>
      </c>
      <c r="BA258" s="205">
        <f t="shared" ref="BA258" ca="1" si="577">AZ262</f>
        <v>81.391120711520344</v>
      </c>
      <c r="BB258" s="205">
        <f t="shared" ref="BB258" ca="1" si="578">BA262</f>
        <v>81.391120711520344</v>
      </c>
      <c r="BC258" s="205">
        <f t="shared" ref="BC258" ca="1" si="579">BB262</f>
        <v>81.391120711520344</v>
      </c>
      <c r="BD258" s="205">
        <f t="shared" ref="BD258" ca="1" si="580">BC262</f>
        <v>81.391120711520344</v>
      </c>
      <c r="BE258" s="205">
        <f t="shared" ref="BE258" ca="1" si="581">BD262</f>
        <v>81.391120711520344</v>
      </c>
      <c r="BF258" s="205">
        <f t="shared" ref="BF258" ca="1" si="582">BE262</f>
        <v>81.391120711520344</v>
      </c>
      <c r="BG258" s="205">
        <f t="shared" ref="BG258" ca="1" si="583">BF262</f>
        <v>81.391120711520344</v>
      </c>
      <c r="BH258" s="205">
        <f t="shared" ref="BH258" ca="1" si="584">BG262</f>
        <v>81.391120711520344</v>
      </c>
      <c r="BI258" s="205">
        <f t="shared" ref="BI258" ca="1" si="585">BH262</f>
        <v>81.391120711520344</v>
      </c>
      <c r="BJ258" s="205">
        <f t="shared" ref="BJ258" ca="1" si="586">BI262</f>
        <v>81.391120711520344</v>
      </c>
      <c r="BK258" s="205">
        <f t="shared" ref="BK258" ca="1" si="587">BJ262</f>
        <v>81.391120711520344</v>
      </c>
      <c r="BL258" s="205">
        <f t="shared" ref="BL258" ca="1" si="588">BK262</f>
        <v>81.391120711520344</v>
      </c>
    </row>
    <row r="259" spans="1:64" x14ac:dyDescent="0.3">
      <c r="A259" s="3"/>
      <c r="B259" s="6" t="s">
        <v>202</v>
      </c>
      <c r="C259" s="13" t="s">
        <v>22</v>
      </c>
      <c r="D259" s="457">
        <f ca="1">SUM(E259:BL259)</f>
        <v>81.391120711520344</v>
      </c>
      <c r="E259" s="205">
        <f t="shared" ref="E259:AJ259" si="589">E155</f>
        <v>0</v>
      </c>
      <c r="F259" s="205">
        <f t="shared" si="589"/>
        <v>0</v>
      </c>
      <c r="G259" s="205">
        <f t="shared" si="589"/>
        <v>0</v>
      </c>
      <c r="H259" s="205">
        <f t="shared" si="589"/>
        <v>0</v>
      </c>
      <c r="I259" s="205">
        <f t="shared" si="589"/>
        <v>0</v>
      </c>
      <c r="J259" s="205">
        <f t="shared" ca="1" si="589"/>
        <v>81.391120711520344</v>
      </c>
      <c r="K259" s="205">
        <f t="shared" si="589"/>
        <v>0</v>
      </c>
      <c r="L259" s="205">
        <f t="shared" si="589"/>
        <v>0</v>
      </c>
      <c r="M259" s="205">
        <f t="shared" si="589"/>
        <v>0</v>
      </c>
      <c r="N259" s="205">
        <f t="shared" si="589"/>
        <v>0</v>
      </c>
      <c r="O259" s="205">
        <f t="shared" si="589"/>
        <v>0</v>
      </c>
      <c r="P259" s="205">
        <f t="shared" si="589"/>
        <v>0</v>
      </c>
      <c r="Q259" s="205">
        <f t="shared" si="589"/>
        <v>0</v>
      </c>
      <c r="R259" s="205">
        <f t="shared" si="589"/>
        <v>0</v>
      </c>
      <c r="S259" s="205">
        <f t="shared" si="589"/>
        <v>0</v>
      </c>
      <c r="T259" s="205">
        <f t="shared" si="589"/>
        <v>0</v>
      </c>
      <c r="U259" s="205">
        <f t="shared" si="589"/>
        <v>0</v>
      </c>
      <c r="V259" s="205">
        <f t="shared" si="589"/>
        <v>0</v>
      </c>
      <c r="W259" s="205">
        <f t="shared" si="589"/>
        <v>0</v>
      </c>
      <c r="X259" s="205">
        <f t="shared" si="589"/>
        <v>0</v>
      </c>
      <c r="Y259" s="205">
        <f t="shared" si="589"/>
        <v>0</v>
      </c>
      <c r="Z259" s="205">
        <f t="shared" si="589"/>
        <v>0</v>
      </c>
      <c r="AA259" s="205">
        <f t="shared" si="589"/>
        <v>0</v>
      </c>
      <c r="AB259" s="205">
        <f t="shared" si="589"/>
        <v>0</v>
      </c>
      <c r="AC259" s="205">
        <f t="shared" si="589"/>
        <v>0</v>
      </c>
      <c r="AD259" s="205">
        <f t="shared" si="589"/>
        <v>0</v>
      </c>
      <c r="AE259" s="205">
        <f t="shared" si="589"/>
        <v>0</v>
      </c>
      <c r="AF259" s="205">
        <f t="shared" si="589"/>
        <v>0</v>
      </c>
      <c r="AG259" s="205">
        <f t="shared" si="589"/>
        <v>0</v>
      </c>
      <c r="AH259" s="205">
        <f t="shared" si="589"/>
        <v>0</v>
      </c>
      <c r="AI259" s="205">
        <f t="shared" si="589"/>
        <v>0</v>
      </c>
      <c r="AJ259" s="205">
        <f t="shared" si="589"/>
        <v>0</v>
      </c>
      <c r="AK259" s="205">
        <f t="shared" ref="AK259:BL259" si="590">AK155</f>
        <v>0</v>
      </c>
      <c r="AL259" s="205">
        <f t="shared" si="590"/>
        <v>0</v>
      </c>
      <c r="AM259" s="205">
        <f t="shared" si="590"/>
        <v>0</v>
      </c>
      <c r="AN259" s="205">
        <f t="shared" si="590"/>
        <v>0</v>
      </c>
      <c r="AO259" s="205">
        <f t="shared" si="590"/>
        <v>0</v>
      </c>
      <c r="AP259" s="205">
        <f t="shared" si="590"/>
        <v>0</v>
      </c>
      <c r="AQ259" s="205">
        <f t="shared" si="590"/>
        <v>0</v>
      </c>
      <c r="AR259" s="205">
        <f t="shared" si="590"/>
        <v>0</v>
      </c>
      <c r="AS259" s="205">
        <f t="shared" si="590"/>
        <v>0</v>
      </c>
      <c r="AT259" s="205">
        <f t="shared" si="590"/>
        <v>0</v>
      </c>
      <c r="AU259" s="205">
        <f t="shared" si="590"/>
        <v>0</v>
      </c>
      <c r="AV259" s="205">
        <f t="shared" si="590"/>
        <v>0</v>
      </c>
      <c r="AW259" s="205">
        <f t="shared" si="590"/>
        <v>0</v>
      </c>
      <c r="AX259" s="205">
        <f t="shared" si="590"/>
        <v>0</v>
      </c>
      <c r="AY259" s="205">
        <f t="shared" si="590"/>
        <v>0</v>
      </c>
      <c r="AZ259" s="205">
        <f t="shared" si="590"/>
        <v>0</v>
      </c>
      <c r="BA259" s="205">
        <f t="shared" si="590"/>
        <v>0</v>
      </c>
      <c r="BB259" s="205">
        <f t="shared" si="590"/>
        <v>0</v>
      </c>
      <c r="BC259" s="205">
        <f t="shared" si="590"/>
        <v>0</v>
      </c>
      <c r="BD259" s="205">
        <f t="shared" si="590"/>
        <v>0</v>
      </c>
      <c r="BE259" s="205">
        <f t="shared" si="590"/>
        <v>0</v>
      </c>
      <c r="BF259" s="205">
        <f t="shared" si="590"/>
        <v>0</v>
      </c>
      <c r="BG259" s="205">
        <f t="shared" si="590"/>
        <v>0</v>
      </c>
      <c r="BH259" s="205">
        <f t="shared" si="590"/>
        <v>0</v>
      </c>
      <c r="BI259" s="205">
        <f t="shared" si="590"/>
        <v>0</v>
      </c>
      <c r="BJ259" s="205">
        <f t="shared" si="590"/>
        <v>0</v>
      </c>
      <c r="BK259" s="205">
        <f t="shared" si="590"/>
        <v>0</v>
      </c>
      <c r="BL259" s="205">
        <f t="shared" si="590"/>
        <v>0</v>
      </c>
    </row>
    <row r="260" spans="1:64" x14ac:dyDescent="0.3">
      <c r="A260" s="3"/>
      <c r="B260" s="6" t="s">
        <v>10</v>
      </c>
      <c r="C260" s="13" t="s">
        <v>22</v>
      </c>
      <c r="D260" s="5"/>
      <c r="E260" s="580">
        <f>IF(E$5,MIN(E263-D261,IF(E$6&lt;=24,Inputs!$D$115/2,Inputs!$E$115/2)*(E258+E259)*IF(E$9&lt;0.5,0,1)),0)</f>
        <v>0</v>
      </c>
      <c r="F260" s="580">
        <f>IF(F$5,MIN(F263-E261,IF(F$6&lt;=24,Inputs!$D$115/2,Inputs!$E$115/2)*(F258+F259)*IF(F$9&lt;0.5,0,1)),0)</f>
        <v>0</v>
      </c>
      <c r="G260" s="580">
        <f>IF(G$5,MIN(G263-F261,IF(G$6&lt;=24,Inputs!$D$115/2,Inputs!$E$115/2)*(G258+G259)*IF(G$9&lt;0.5,0,1)),0)</f>
        <v>0</v>
      </c>
      <c r="H260" s="580">
        <f>IF(H$5,MIN(H263-G261,IF(H$6&lt;=24,Inputs!$D$115/2,Inputs!$E$115/2)*(H258+H259)*IF(H$9&lt;0.5,0,1)),0)</f>
        <v>0</v>
      </c>
      <c r="I260" s="580">
        <f>IF(I$5,MIN(I263-H261,IF(I$6&lt;=24,Inputs!$D$115/2,Inputs!$E$115/2)*(I258+I259)*IF(I$9&lt;0.5,0,1)),0)</f>
        <v>0</v>
      </c>
      <c r="J260" s="580">
        <f ca="1">IF(J$5,MIN(J263-I261,IF(J$6&lt;=24,Inputs!$D$115/2,Inputs!$E$115/2)*(J258+J259)*IF(J$9&lt;0.5,0,1)),0)</f>
        <v>4.0695560355760172</v>
      </c>
      <c r="K260" s="580">
        <f ca="1">IF(K$5,MIN(K263-J261,IF(K$6&lt;=24,Inputs!$D$115/2,Inputs!$E$115/2)*(K258+K259)*IF(K$9&lt;0.5,0,1)),0)</f>
        <v>4.0695560355760172</v>
      </c>
      <c r="L260" s="580">
        <f ca="1">IF(L$5,MIN(L263-K261,IF(L$6&lt;=24,Inputs!$D$115/2,Inputs!$E$115/2)*(L258+L259)*IF(L$9&lt;0.5,0,1)),0)</f>
        <v>4.0695560355760172</v>
      </c>
      <c r="M260" s="580">
        <f ca="1">IF(M$5,MIN(M263-L261,IF(M$6&lt;=24,Inputs!$D$115/2,Inputs!$E$115/2)*(M258+M259)*IF(M$9&lt;0.5,0,1)),0)</f>
        <v>4.0695560355760172</v>
      </c>
      <c r="N260" s="580">
        <f ca="1">IF(N$5,MIN(N263-M261,IF(N$6&lt;=24,Inputs!$D$115/2,Inputs!$E$115/2)*(N258+N259)*IF(N$9&lt;0.5,0,1)),0)</f>
        <v>4.0695560355760172</v>
      </c>
      <c r="O260" s="580">
        <f ca="1">IF(O$5,MIN(O263-N261,IF(O$6&lt;=24,Inputs!$D$115/2,Inputs!$E$115/2)*(O258+O259)*IF(O$9&lt;0.5,0,1)),0)</f>
        <v>4.0695560355760172</v>
      </c>
      <c r="P260" s="580">
        <f ca="1">IF(P$5,MIN(P263-O261,IF(P$6&lt;=24,Inputs!$D$115/2,Inputs!$E$115/2)*(P258+P259)*IF(P$9&lt;0.5,0,1)),0)</f>
        <v>4.0695560355760172</v>
      </c>
      <c r="Q260" s="580">
        <f ca="1">IF(Q$5,MIN(Q263-P261,IF(Q$6&lt;=24,Inputs!$D$115/2,Inputs!$E$115/2)*(Q258+Q259)*IF(Q$9&lt;0.5,0,1)),0)</f>
        <v>4.0695560355760172</v>
      </c>
      <c r="R260" s="580">
        <f ca="1">IF(R$5,MIN(R263-Q261,IF(R$6&lt;=24,Inputs!$D$115/2,Inputs!$E$115/2)*(R258+R259)*IF(R$9&lt;0.5,0,1)),0)</f>
        <v>4.0695560355760172</v>
      </c>
      <c r="S260" s="580">
        <f ca="1">IF(S$5,MIN(S263-R261,IF(S$6&lt;=24,Inputs!$D$115/2,Inputs!$E$115/2)*(S258+S259)*IF(S$9&lt;0.5,0,1)),0)</f>
        <v>4.0695560355760172</v>
      </c>
      <c r="T260" s="580">
        <f ca="1">IF(T$5,MIN(T263-S261,IF(T$6&lt;=24,Inputs!$D$115/2,Inputs!$E$115/2)*(T258+T259)*IF(T$9&lt;0.5,0,1)),0)</f>
        <v>4.0695560355760172</v>
      </c>
      <c r="U260" s="580">
        <f ca="1">IF(U$5,MIN(U263-T261,IF(U$6&lt;=24,Inputs!$D$115/2,Inputs!$E$115/2)*(U258+U259)*IF(U$9&lt;0.5,0,1)),0)</f>
        <v>4.0695560355760172</v>
      </c>
      <c r="V260" s="580">
        <f ca="1">IF(V$5,MIN(V263-U261,IF(V$6&lt;=24,Inputs!$D$115/2,Inputs!$E$115/2)*(V258+V259)*IF(V$9&lt;0.5,0,1)),0)</f>
        <v>4.0695560355760172</v>
      </c>
      <c r="W260" s="580">
        <f ca="1">IF(W$5,MIN(W263-V261,IF(W$6&lt;=24,Inputs!$D$115/2,Inputs!$E$115/2)*(W258+W259)*IF(W$9&lt;0.5,0,1)),0)</f>
        <v>4.0695560355760172</v>
      </c>
      <c r="X260" s="580">
        <f ca="1">IF(X$5,MIN(X263-W261,IF(X$6&lt;=24,Inputs!$D$115/2,Inputs!$E$115/2)*(X258+X259)*IF(X$9&lt;0.5,0,1)),0)</f>
        <v>4.0695560355760172</v>
      </c>
      <c r="Y260" s="580">
        <f ca="1">IF(Y$5,MIN(Y263-X261,IF(Y$6&lt;=24,Inputs!$D$115/2,Inputs!$E$115/2)*(Y258+Y259)*IF(Y$9&lt;0.5,0,1)),0)</f>
        <v>4.0695560355760172</v>
      </c>
      <c r="Z260" s="580">
        <f ca="1">IF(Z$5,MIN(Z263-Y261,IF(Z$6&lt;=24,Inputs!$D$115/2,Inputs!$E$115/2)*(Z258+Z259)*IF(Z$9&lt;0.5,0,1)),0)</f>
        <v>4.0695560355760172</v>
      </c>
      <c r="AA260" s="580">
        <f ca="1">IF(AA$5,MIN(AA263-Z261,IF(AA$6&lt;=24,Inputs!$D$115/2,Inputs!$E$115/2)*(AA258+AA259)*IF(AA$9&lt;0.5,0,1)),0)</f>
        <v>4.0695560355760172</v>
      </c>
      <c r="AB260" s="580">
        <f ca="1">IF(AB$5,MIN(AB263-AA261,IF(AB$6&lt;=24,Inputs!$D$115/2,Inputs!$E$115/2)*(AB258+AB259)*IF(AB$9&lt;0.5,0,1)),0)</f>
        <v>4.0695560355760172</v>
      </c>
      <c r="AC260" s="580">
        <f ca="1">IF(AC$5,MIN(AC263-AB261,IF(AC$6&lt;=24,Inputs!$D$115/2,Inputs!$E$115/2)*(AC258+AC259)*IF(AC$9&lt;0.5,0,1)),0)</f>
        <v>4.0695560355760172</v>
      </c>
      <c r="AD260" s="580">
        <f ca="1">IF(AD$5,MIN(AD263-AC261,IF(AD$6&lt;=24,Inputs!$D$115/2,Inputs!$E$115/2)*(AD258+AD259)*IF(AD$9&lt;0.5,0,1)),0)</f>
        <v>4.2632564145606011E-14</v>
      </c>
      <c r="AE260" s="580">
        <f ca="1">IF(AE$5,MIN(AE263-AD261,IF(AE$6&lt;=24,Inputs!$D$115/2,Inputs!$E$115/2)*(AE258+AE259)*IF(AE$9&lt;0.5,0,1)),0)</f>
        <v>0</v>
      </c>
      <c r="AF260" s="580">
        <f ca="1">IF(AF$5,MIN(AF263-AE261,IF(AF$6&lt;=24,Inputs!$D$115/2,Inputs!$E$115/2)*(AF258+AF259)*IF(AF$9&lt;0.5,0,1)),0)</f>
        <v>0</v>
      </c>
      <c r="AG260" s="580">
        <f ca="1">IF(AG$5,MIN(AG263-AF261,IF(AG$6&lt;=24,Inputs!$D$115/2,Inputs!$E$115/2)*(AG258+AG259)*IF(AG$9&lt;0.5,0,1)),0)</f>
        <v>0</v>
      </c>
      <c r="AH260" s="580">
        <f ca="1">IF(AH$5,MIN(AH263-AG261,IF(AH$6&lt;=24,Inputs!$D$115/2,Inputs!$E$115/2)*(AH258+AH259)*IF(AH$9&lt;0.5,0,1)),0)</f>
        <v>0</v>
      </c>
      <c r="AI260" s="580">
        <f ca="1">IF(AI$5,MIN(AI263-AH261,IF(AI$6&lt;=24,Inputs!$D$115/2,Inputs!$E$115/2)*(AI258+AI259)*IF(AI$9&lt;0.5,0,1)),0)</f>
        <v>0</v>
      </c>
      <c r="AJ260" s="580">
        <f ca="1">IF(AJ$5,MIN(AJ263-AI261,IF(AJ$6&lt;=24,Inputs!$D$115/2,Inputs!$E$115/2)*(AJ258+AJ259)*IF(AJ$9&lt;0.5,0,1)),0)</f>
        <v>0</v>
      </c>
      <c r="AK260" s="580">
        <f ca="1">IF(AK$5,MIN(AK263-AJ261,IF(AK$6&lt;=24,Inputs!$D$115/2,Inputs!$E$115/2)*(AK258+AK259)*IF(AK$9&lt;0.5,0,1)),0)</f>
        <v>0</v>
      </c>
      <c r="AL260" s="580">
        <f ca="1">IF(AL$5,MIN(AL263-AK261,IF(AL$6&lt;=24,Inputs!$D$115/2,Inputs!$E$115/2)*(AL258+AL259)*IF(AL$9&lt;0.5,0,1)),0)</f>
        <v>0</v>
      </c>
      <c r="AM260" s="580">
        <f ca="1">IF(AM$5,MIN(AM263-AL261,IF(AM$6&lt;=24,Inputs!$D$115/2,Inputs!$E$115/2)*(AM258+AM259)*IF(AM$9&lt;0.5,0,1)),0)</f>
        <v>0</v>
      </c>
      <c r="AN260" s="580">
        <f ca="1">IF(AN$5,MIN(AN263-AM261,IF(AN$6&lt;=24,Inputs!$D$115/2,Inputs!$E$115/2)*(AN258+AN259)*IF(AN$9&lt;0.5,0,1)),0)</f>
        <v>0</v>
      </c>
      <c r="AO260" s="580">
        <f ca="1">IF(AO$5,MIN(AO263-AN261,IF(AO$6&lt;=24,Inputs!$D$115/2,Inputs!$E$115/2)*(AO258+AO259)*IF(AO$9&lt;0.5,0,1)),0)</f>
        <v>0</v>
      </c>
      <c r="AP260" s="580">
        <f ca="1">IF(AP$5,MIN(AP263-AO261,IF(AP$6&lt;=24,Inputs!$D$115/2,Inputs!$E$115/2)*(AP258+AP259)*IF(AP$9&lt;0.5,0,1)),0)</f>
        <v>0</v>
      </c>
      <c r="AQ260" s="580">
        <f ca="1">IF(AQ$5,MIN(AQ263-AP261,IF(AQ$6&lt;=24,Inputs!$D$115/2,Inputs!$E$115/2)*(AQ258+AQ259)*IF(AQ$9&lt;0.5,0,1)),0)</f>
        <v>0</v>
      </c>
      <c r="AR260" s="580">
        <f ca="1">IF(AR$5,MIN(AR263-AQ261,IF(AR$6&lt;=24,Inputs!$D$115/2,Inputs!$E$115/2)*(AR258+AR259)*IF(AR$9&lt;0.5,0,1)),0)</f>
        <v>0</v>
      </c>
      <c r="AS260" s="580">
        <f ca="1">IF(AS$5,MIN(AS263-AR261,IF(AS$6&lt;=24,Inputs!$D$115/2,Inputs!$E$115/2)*(AS258+AS259)*IF(AS$9&lt;0.5,0,1)),0)</f>
        <v>0</v>
      </c>
      <c r="AT260" s="580">
        <f ca="1">IF(AT$5,MIN(AT263-AS261,IF(AT$6&lt;=24,Inputs!$D$115/2,Inputs!$E$115/2)*(AT258+AT259)*IF(AT$9&lt;0.5,0,1)),0)</f>
        <v>0</v>
      </c>
      <c r="AU260" s="580">
        <f ca="1">IF(AU$5,MIN(AU263-AT261,IF(AU$6&lt;=24,Inputs!$D$115/2,Inputs!$E$115/2)*(AU258+AU259)*IF(AU$9&lt;0.5,0,1)),0)</f>
        <v>0</v>
      </c>
      <c r="AV260" s="580">
        <f ca="1">IF(AV$5,MIN(AV263-AU261,IF(AV$6&lt;=24,Inputs!$D$115/2,Inputs!$E$115/2)*(AV258+AV259)*IF(AV$9&lt;0.5,0,1)),0)</f>
        <v>0</v>
      </c>
      <c r="AW260" s="580">
        <f ca="1">IF(AW$5,MIN(AW263-AV261,IF(AW$6&lt;=24,Inputs!$D$115/2,Inputs!$E$115/2)*(AW258+AW259)*IF(AW$9&lt;0.5,0,1)),0)</f>
        <v>0</v>
      </c>
      <c r="AX260" s="580">
        <f ca="1">IF(AX$5,MIN(AX263-AW261,IF(AX$6&lt;=24,Inputs!$D$115/2,Inputs!$E$115/2)*(AX258+AX259)*IF(AX$9&lt;0.5,0,1)),0)</f>
        <v>0</v>
      </c>
      <c r="AY260" s="580">
        <f ca="1">IF(AY$5,MIN(AY263-AX261,IF(AY$6&lt;=24,Inputs!$D$115/2,Inputs!$E$115/2)*(AY258+AY259)*IF(AY$9&lt;0.5,0,1)),0)</f>
        <v>0</v>
      </c>
      <c r="AZ260" s="580">
        <f ca="1">IF(AZ$5,MIN(AZ263-AY261,IF(AZ$6&lt;=24,Inputs!$D$115/2,Inputs!$E$115/2)*(AZ258+AZ259)*IF(AZ$9&lt;0.5,0,1)),0)</f>
        <v>0</v>
      </c>
      <c r="BA260" s="580">
        <f ca="1">IF(BA$5,MIN(BA263-AZ261,IF(BA$6&lt;=24,Inputs!$D$115/2,Inputs!$E$115/2)*(BA258+BA259)*IF(BA$9&lt;0.5,0,1)),0)</f>
        <v>0</v>
      </c>
      <c r="BB260" s="580">
        <f ca="1">IF(BB$5,MIN(BB263-BA261,IF(BB$6&lt;=24,Inputs!$D$115/2,Inputs!$E$115/2)*(BB258+BB259)*IF(BB$9&lt;0.5,0,1)),0)</f>
        <v>0</v>
      </c>
      <c r="BC260" s="580">
        <f ca="1">IF(BC$5,MIN(BC263-BB261,IF(BC$6&lt;=24,Inputs!$D$115/2,Inputs!$E$115/2)*(BC258+BC259)*IF(BC$9&lt;0.5,0,1)),0)</f>
        <v>0</v>
      </c>
      <c r="BD260" s="580">
        <f ca="1">IF(BD$5,MIN(BD263-BC261,IF(BD$6&lt;=24,Inputs!$D$115/2,Inputs!$E$115/2)*(BD258+BD259)*IF(BD$9&lt;0.5,0,1)),0)</f>
        <v>0</v>
      </c>
      <c r="BE260" s="580">
        <f ca="1">IF(BE$5,MIN(BE263-BD261,IF(BE$6&lt;=24,Inputs!$D$115/2,Inputs!$E$115/2)*(BE258+BE259)*IF(BE$9&lt;0.5,0,1)),0)</f>
        <v>0</v>
      </c>
      <c r="BF260" s="580">
        <f ca="1">IF(BF$5,MIN(BF263-BE261,IF(BF$6&lt;=24,Inputs!$D$115/2,Inputs!$E$115/2)*(BF258+BF259)*IF(BF$9&lt;0.5,0,1)),0)</f>
        <v>0</v>
      </c>
      <c r="BG260" s="580">
        <f ca="1">IF(BG$5,MIN(BG263-BF261,IF(BG$6&lt;=24,Inputs!$D$115/2,Inputs!$E$115/2)*(BG258+BG259)*IF(BG$9&lt;0.5,0,1)),0)</f>
        <v>0</v>
      </c>
      <c r="BH260" s="580">
        <f>IF(BH$5,MIN(BH263-BG261,IF(BH$6&lt;=24,Inputs!$D$115/2,Inputs!$E$115/2)*(BH258+BH259)*IF(BH$9&lt;0.5,0,1)),0)</f>
        <v>0</v>
      </c>
      <c r="BI260" s="580">
        <f>IF(BI$5,MIN(BI263-BH261,IF(BI$6&lt;=24,Inputs!$D$115/2,Inputs!$E$115/2)*(BI258+BI259)*IF(BI$9&lt;0.5,0,1)),0)</f>
        <v>0</v>
      </c>
      <c r="BJ260" s="580">
        <f>IF(BJ$5,MIN(BJ263-BI261,IF(BJ$6&lt;=24,Inputs!$D$115/2,Inputs!$E$115/2)*(BJ258+BJ259)*IF(BJ$9&lt;0.5,0,1)),0)</f>
        <v>0</v>
      </c>
      <c r="BK260" s="580">
        <f>IF(BK$5,MIN(BK263-BJ261,IF(BK$6&lt;=24,Inputs!$D$115/2,Inputs!$E$115/2)*(BK258+BK259)*IF(BK$9&lt;0.5,0,1)),0)</f>
        <v>0</v>
      </c>
      <c r="BL260" s="580">
        <f>IF(BL$5,MIN(BL263-BK261,IF(BL$6&lt;=24,Inputs!$D$115/2,Inputs!$E$115/2)*(BL258+BL259)*IF(BL$9&lt;0.5,0,1)),0)</f>
        <v>0</v>
      </c>
    </row>
    <row r="261" spans="1:64" x14ac:dyDescent="0.3">
      <c r="A261" s="3"/>
      <c r="B261" s="6" t="s">
        <v>201</v>
      </c>
      <c r="C261" s="13" t="s">
        <v>22</v>
      </c>
      <c r="E261" s="580">
        <f t="shared" ref="E261" si="591">D261+E260</f>
        <v>0</v>
      </c>
      <c r="F261" s="580">
        <f t="shared" ref="F261" si="592">E261+F260</f>
        <v>0</v>
      </c>
      <c r="G261" s="580">
        <f t="shared" ref="G261" si="593">F261+G260</f>
        <v>0</v>
      </c>
      <c r="H261" s="580">
        <f t="shared" ref="H261" si="594">G261+H260</f>
        <v>0</v>
      </c>
      <c r="I261" s="580">
        <f t="shared" ref="I261" si="595">H261+I260</f>
        <v>0</v>
      </c>
      <c r="J261" s="580">
        <f t="shared" ref="J261" ca="1" si="596">I261+J260</f>
        <v>4.0695560355760172</v>
      </c>
      <c r="K261" s="580">
        <f t="shared" ref="K261" ca="1" si="597">J261+K260</f>
        <v>8.1391120711520344</v>
      </c>
      <c r="L261" s="580">
        <f t="shared" ref="L261" ca="1" si="598">K261+L260</f>
        <v>12.208668106728052</v>
      </c>
      <c r="M261" s="580">
        <f t="shared" ref="M261" ca="1" si="599">L261+M260</f>
        <v>16.278224142304069</v>
      </c>
      <c r="N261" s="580">
        <f t="shared" ref="N261" ca="1" si="600">M261+N260</f>
        <v>20.347780177880086</v>
      </c>
      <c r="O261" s="580">
        <f t="shared" ref="O261" ca="1" si="601">N261+O260</f>
        <v>24.417336213456103</v>
      </c>
      <c r="P261" s="580">
        <f t="shared" ref="P261" ca="1" si="602">O261+P260</f>
        <v>28.48689224903212</v>
      </c>
      <c r="Q261" s="580">
        <f t="shared" ref="Q261" ca="1" si="603">P261+Q260</f>
        <v>32.556448284608138</v>
      </c>
      <c r="R261" s="580">
        <f t="shared" ref="R261" ca="1" si="604">Q261+R260</f>
        <v>36.626004320184151</v>
      </c>
      <c r="S261" s="580">
        <f t="shared" ref="S261" ca="1" si="605">R261+S260</f>
        <v>40.695560355760165</v>
      </c>
      <c r="T261" s="580">
        <f t="shared" ref="T261" ca="1" si="606">S261+T260</f>
        <v>44.765116391336178</v>
      </c>
      <c r="U261" s="580">
        <f t="shared" ref="U261" ca="1" si="607">T261+U260</f>
        <v>48.834672426912192</v>
      </c>
      <c r="V261" s="580">
        <f t="shared" ref="V261" ca="1" si="608">U261+V260</f>
        <v>52.904228462488206</v>
      </c>
      <c r="W261" s="580">
        <f t="shared" ref="W261" ca="1" si="609">V261+W260</f>
        <v>56.973784498064219</v>
      </c>
      <c r="X261" s="580">
        <f t="shared" ref="X261" ca="1" si="610">W261+X260</f>
        <v>61.043340533640233</v>
      </c>
      <c r="Y261" s="580">
        <f t="shared" ref="Y261" ca="1" si="611">X261+Y260</f>
        <v>65.112896569216247</v>
      </c>
      <c r="Z261" s="580">
        <f t="shared" ref="Z261" ca="1" si="612">Y261+Z260</f>
        <v>69.18245260479226</v>
      </c>
      <c r="AA261" s="580">
        <f t="shared" ref="AA261" ca="1" si="613">Z261+AA260</f>
        <v>73.252008640368274</v>
      </c>
      <c r="AB261" s="580">
        <f t="shared" ref="AB261" ca="1" si="614">AA261+AB260</f>
        <v>77.321564675944288</v>
      </c>
      <c r="AC261" s="580">
        <f t="shared" ref="AC261" ca="1" si="615">AB261+AC260</f>
        <v>81.391120711520301</v>
      </c>
      <c r="AD261" s="580">
        <f t="shared" ref="AD261" ca="1" si="616">AC261+AD260</f>
        <v>81.391120711520344</v>
      </c>
      <c r="AE261" s="580">
        <f t="shared" ref="AE261" ca="1" si="617">AD261+AE260</f>
        <v>81.391120711520344</v>
      </c>
      <c r="AF261" s="580">
        <f t="shared" ref="AF261" ca="1" si="618">AE261+AF260</f>
        <v>81.391120711520344</v>
      </c>
      <c r="AG261" s="580">
        <f t="shared" ref="AG261" ca="1" si="619">AF261+AG260</f>
        <v>81.391120711520344</v>
      </c>
      <c r="AH261" s="580">
        <f t="shared" ref="AH261" ca="1" si="620">AG261+AH260</f>
        <v>81.391120711520344</v>
      </c>
      <c r="AI261" s="580">
        <f t="shared" ref="AI261" ca="1" si="621">AH261+AI260</f>
        <v>81.391120711520344</v>
      </c>
      <c r="AJ261" s="580">
        <f t="shared" ref="AJ261" ca="1" si="622">AI261+AJ260</f>
        <v>81.391120711520344</v>
      </c>
      <c r="AK261" s="580">
        <f t="shared" ref="AK261" ca="1" si="623">AJ261+AK260</f>
        <v>81.391120711520344</v>
      </c>
      <c r="AL261" s="580">
        <f t="shared" ref="AL261" ca="1" si="624">AK261+AL260</f>
        <v>81.391120711520344</v>
      </c>
      <c r="AM261" s="580">
        <f t="shared" ref="AM261" ca="1" si="625">AL261+AM260</f>
        <v>81.391120711520344</v>
      </c>
      <c r="AN261" s="580">
        <f t="shared" ref="AN261" ca="1" si="626">AM261+AN260</f>
        <v>81.391120711520344</v>
      </c>
      <c r="AO261" s="580">
        <f t="shared" ref="AO261" ca="1" si="627">AN261+AO260</f>
        <v>81.391120711520344</v>
      </c>
      <c r="AP261" s="580">
        <f t="shared" ref="AP261" ca="1" si="628">AO261+AP260</f>
        <v>81.391120711520344</v>
      </c>
      <c r="AQ261" s="580">
        <f t="shared" ref="AQ261" ca="1" si="629">AP261+AQ260</f>
        <v>81.391120711520344</v>
      </c>
      <c r="AR261" s="580">
        <f t="shared" ref="AR261" ca="1" si="630">AQ261+AR260</f>
        <v>81.391120711520344</v>
      </c>
      <c r="AS261" s="580">
        <f t="shared" ref="AS261" ca="1" si="631">AR261+AS260</f>
        <v>81.391120711520344</v>
      </c>
      <c r="AT261" s="580">
        <f t="shared" ref="AT261" ca="1" si="632">AS261+AT260</f>
        <v>81.391120711520344</v>
      </c>
      <c r="AU261" s="580">
        <f t="shared" ref="AU261" ca="1" si="633">AT261+AU260</f>
        <v>81.391120711520344</v>
      </c>
      <c r="AV261" s="580">
        <f t="shared" ref="AV261" ca="1" si="634">AU261+AV260</f>
        <v>81.391120711520344</v>
      </c>
      <c r="AW261" s="580">
        <f t="shared" ref="AW261" ca="1" si="635">AV261+AW260</f>
        <v>81.391120711520344</v>
      </c>
      <c r="AX261" s="580">
        <f t="shared" ref="AX261" ca="1" si="636">AW261+AX260</f>
        <v>81.391120711520344</v>
      </c>
      <c r="AY261" s="580">
        <f t="shared" ref="AY261" ca="1" si="637">AX261+AY260</f>
        <v>81.391120711520344</v>
      </c>
      <c r="AZ261" s="580">
        <f t="shared" ref="AZ261" ca="1" si="638">AY261+AZ260</f>
        <v>81.391120711520344</v>
      </c>
      <c r="BA261" s="580">
        <f t="shared" ref="BA261" ca="1" si="639">AZ261+BA260</f>
        <v>81.391120711520344</v>
      </c>
      <c r="BB261" s="580">
        <f t="shared" ref="BB261" ca="1" si="640">BA261+BB260</f>
        <v>81.391120711520344</v>
      </c>
      <c r="BC261" s="580">
        <f t="shared" ref="BC261" ca="1" si="641">BB261+BC260</f>
        <v>81.391120711520344</v>
      </c>
      <c r="BD261" s="580">
        <f t="shared" ref="BD261" ca="1" si="642">BC261+BD260</f>
        <v>81.391120711520344</v>
      </c>
      <c r="BE261" s="580">
        <f t="shared" ref="BE261" ca="1" si="643">BD261+BE260</f>
        <v>81.391120711520344</v>
      </c>
      <c r="BF261" s="580">
        <f t="shared" ref="BF261" ca="1" si="644">BE261+BF260</f>
        <v>81.391120711520344</v>
      </c>
      <c r="BG261" s="580">
        <f t="shared" ref="BG261" ca="1" si="645">BF261+BG260</f>
        <v>81.391120711520344</v>
      </c>
      <c r="BH261" s="580">
        <f t="shared" ref="BH261" ca="1" si="646">BG261+BH260</f>
        <v>81.391120711520344</v>
      </c>
      <c r="BI261" s="580">
        <f t="shared" ref="BI261" ca="1" si="647">BH261+BI260</f>
        <v>81.391120711520344</v>
      </c>
      <c r="BJ261" s="580">
        <f t="shared" ref="BJ261" ca="1" si="648">BI261+BJ260</f>
        <v>81.391120711520344</v>
      </c>
      <c r="BK261" s="580">
        <f t="shared" ref="BK261" ca="1" si="649">BJ261+BK260</f>
        <v>81.391120711520344</v>
      </c>
      <c r="BL261" s="580">
        <f t="shared" ref="BL261" ca="1" si="650">BK261+BL260</f>
        <v>81.391120711520344</v>
      </c>
    </row>
    <row r="262" spans="1:64" x14ac:dyDescent="0.3">
      <c r="A262" s="3"/>
      <c r="B262" s="6" t="s">
        <v>200</v>
      </c>
      <c r="C262" s="13" t="s">
        <v>22</v>
      </c>
      <c r="E262" s="205">
        <f t="shared" ref="E262" si="651">E258+E259</f>
        <v>0</v>
      </c>
      <c r="F262" s="205">
        <f t="shared" ref="F262:BI262" si="652">F258+F259</f>
        <v>0</v>
      </c>
      <c r="G262" s="205">
        <f t="shared" si="652"/>
        <v>0</v>
      </c>
      <c r="H262" s="205">
        <f t="shared" si="652"/>
        <v>0</v>
      </c>
      <c r="I262" s="205">
        <f t="shared" si="652"/>
        <v>0</v>
      </c>
      <c r="J262" s="205">
        <f t="shared" ca="1" si="652"/>
        <v>81.391120711520344</v>
      </c>
      <c r="K262" s="205">
        <f t="shared" ca="1" si="652"/>
        <v>81.391120711520344</v>
      </c>
      <c r="L262" s="205">
        <f t="shared" ca="1" si="652"/>
        <v>81.391120711520344</v>
      </c>
      <c r="M262" s="205">
        <f t="shared" ca="1" si="652"/>
        <v>81.391120711520344</v>
      </c>
      <c r="N262" s="205">
        <f t="shared" ca="1" si="652"/>
        <v>81.391120711520344</v>
      </c>
      <c r="O262" s="205">
        <f t="shared" ca="1" si="652"/>
        <v>81.391120711520344</v>
      </c>
      <c r="P262" s="205">
        <f t="shared" ca="1" si="652"/>
        <v>81.391120711520344</v>
      </c>
      <c r="Q262" s="205">
        <f t="shared" ca="1" si="652"/>
        <v>81.391120711520344</v>
      </c>
      <c r="R262" s="205">
        <f t="shared" ca="1" si="652"/>
        <v>81.391120711520344</v>
      </c>
      <c r="S262" s="205">
        <f t="shared" ca="1" si="652"/>
        <v>81.391120711520344</v>
      </c>
      <c r="T262" s="205">
        <f t="shared" ca="1" si="652"/>
        <v>81.391120711520344</v>
      </c>
      <c r="U262" s="205">
        <f t="shared" ca="1" si="652"/>
        <v>81.391120711520344</v>
      </c>
      <c r="V262" s="205">
        <f t="shared" ca="1" si="652"/>
        <v>81.391120711520344</v>
      </c>
      <c r="W262" s="205">
        <f t="shared" ca="1" si="652"/>
        <v>81.391120711520344</v>
      </c>
      <c r="X262" s="205">
        <f t="shared" ca="1" si="652"/>
        <v>81.391120711520344</v>
      </c>
      <c r="Y262" s="205">
        <f t="shared" ca="1" si="652"/>
        <v>81.391120711520344</v>
      </c>
      <c r="Z262" s="205">
        <f t="shared" ca="1" si="652"/>
        <v>81.391120711520344</v>
      </c>
      <c r="AA262" s="205">
        <f t="shared" ca="1" si="652"/>
        <v>81.391120711520344</v>
      </c>
      <c r="AB262" s="205">
        <f t="shared" ca="1" si="652"/>
        <v>81.391120711520344</v>
      </c>
      <c r="AC262" s="205">
        <f t="shared" ca="1" si="652"/>
        <v>81.391120711520344</v>
      </c>
      <c r="AD262" s="205">
        <f t="shared" ca="1" si="652"/>
        <v>81.391120711520344</v>
      </c>
      <c r="AE262" s="205">
        <f t="shared" ca="1" si="652"/>
        <v>81.391120711520344</v>
      </c>
      <c r="AF262" s="205">
        <f t="shared" ca="1" si="652"/>
        <v>81.391120711520344</v>
      </c>
      <c r="AG262" s="205">
        <f t="shared" ca="1" si="652"/>
        <v>81.391120711520344</v>
      </c>
      <c r="AH262" s="205">
        <f t="shared" ca="1" si="652"/>
        <v>81.391120711520344</v>
      </c>
      <c r="AI262" s="205">
        <f t="shared" ca="1" si="652"/>
        <v>81.391120711520344</v>
      </c>
      <c r="AJ262" s="205">
        <f t="shared" ca="1" si="652"/>
        <v>81.391120711520344</v>
      </c>
      <c r="AK262" s="205">
        <f t="shared" ca="1" si="652"/>
        <v>81.391120711520344</v>
      </c>
      <c r="AL262" s="205">
        <f t="shared" ca="1" si="652"/>
        <v>81.391120711520344</v>
      </c>
      <c r="AM262" s="205">
        <f t="shared" ca="1" si="652"/>
        <v>81.391120711520344</v>
      </c>
      <c r="AN262" s="205">
        <f t="shared" ca="1" si="652"/>
        <v>81.391120711520344</v>
      </c>
      <c r="AO262" s="205">
        <f t="shared" ca="1" si="652"/>
        <v>81.391120711520344</v>
      </c>
      <c r="AP262" s="205">
        <f t="shared" ca="1" si="652"/>
        <v>81.391120711520344</v>
      </c>
      <c r="AQ262" s="205">
        <f t="shared" ca="1" si="652"/>
        <v>81.391120711520344</v>
      </c>
      <c r="AR262" s="205">
        <f t="shared" ca="1" si="652"/>
        <v>81.391120711520344</v>
      </c>
      <c r="AS262" s="205">
        <f t="shared" ca="1" si="652"/>
        <v>81.391120711520344</v>
      </c>
      <c r="AT262" s="205">
        <f t="shared" ca="1" si="652"/>
        <v>81.391120711520344</v>
      </c>
      <c r="AU262" s="205">
        <f t="shared" ca="1" si="652"/>
        <v>81.391120711520344</v>
      </c>
      <c r="AV262" s="205">
        <f t="shared" ca="1" si="652"/>
        <v>81.391120711520344</v>
      </c>
      <c r="AW262" s="205">
        <f t="shared" ca="1" si="652"/>
        <v>81.391120711520344</v>
      </c>
      <c r="AX262" s="205">
        <f t="shared" ca="1" si="652"/>
        <v>81.391120711520344</v>
      </c>
      <c r="AY262" s="205">
        <f t="shared" ca="1" si="652"/>
        <v>81.391120711520344</v>
      </c>
      <c r="AZ262" s="205">
        <f t="shared" ca="1" si="652"/>
        <v>81.391120711520344</v>
      </c>
      <c r="BA262" s="205">
        <f t="shared" ca="1" si="652"/>
        <v>81.391120711520344</v>
      </c>
      <c r="BB262" s="205">
        <f t="shared" ca="1" si="652"/>
        <v>81.391120711520344</v>
      </c>
      <c r="BC262" s="205">
        <f t="shared" ca="1" si="652"/>
        <v>81.391120711520344</v>
      </c>
      <c r="BD262" s="205">
        <f t="shared" ca="1" si="652"/>
        <v>81.391120711520344</v>
      </c>
      <c r="BE262" s="205">
        <f t="shared" ca="1" si="652"/>
        <v>81.391120711520344</v>
      </c>
      <c r="BF262" s="205">
        <f t="shared" ca="1" si="652"/>
        <v>81.391120711520344</v>
      </c>
      <c r="BG262" s="205">
        <f t="shared" ca="1" si="652"/>
        <v>81.391120711520344</v>
      </c>
      <c r="BH262" s="205">
        <f t="shared" ca="1" si="652"/>
        <v>81.391120711520344</v>
      </c>
      <c r="BI262" s="205">
        <f t="shared" ca="1" si="652"/>
        <v>81.391120711520344</v>
      </c>
      <c r="BJ262" s="205">
        <f t="shared" ref="BJ262:BL262" ca="1" si="653">BJ258+BJ259</f>
        <v>81.391120711520344</v>
      </c>
      <c r="BK262" s="205">
        <f t="shared" ca="1" si="653"/>
        <v>81.391120711520344</v>
      </c>
      <c r="BL262" s="205">
        <f t="shared" ca="1" si="653"/>
        <v>81.391120711520344</v>
      </c>
    </row>
    <row r="263" spans="1:64" x14ac:dyDescent="0.3">
      <c r="A263" s="3"/>
      <c r="B263" s="6" t="s">
        <v>199</v>
      </c>
      <c r="C263" s="13" t="s">
        <v>22</v>
      </c>
      <c r="E263" s="580">
        <f>E262*Inputs!$F$115</f>
        <v>0</v>
      </c>
      <c r="F263" s="580">
        <f>F262*Inputs!$F$115</f>
        <v>0</v>
      </c>
      <c r="G263" s="580">
        <f>G262*Inputs!$F$115</f>
        <v>0</v>
      </c>
      <c r="H263" s="580">
        <f>H262*Inputs!$F$115</f>
        <v>0</v>
      </c>
      <c r="I263" s="580">
        <f>I262*Inputs!$F$115</f>
        <v>0</v>
      </c>
      <c r="J263" s="580">
        <f ca="1">J262*Inputs!$F$115</f>
        <v>81.391120711520344</v>
      </c>
      <c r="K263" s="580">
        <f ca="1">K262*Inputs!$F$115</f>
        <v>81.391120711520344</v>
      </c>
      <c r="L263" s="580">
        <f ca="1">L262*Inputs!$F$115</f>
        <v>81.391120711520344</v>
      </c>
      <c r="M263" s="580">
        <f ca="1">M262*Inputs!$F$115</f>
        <v>81.391120711520344</v>
      </c>
      <c r="N263" s="580">
        <f ca="1">N262*Inputs!$F$115</f>
        <v>81.391120711520344</v>
      </c>
      <c r="O263" s="580">
        <f ca="1">O262*Inputs!$F$115</f>
        <v>81.391120711520344</v>
      </c>
      <c r="P263" s="580">
        <f ca="1">P262*Inputs!$F$115</f>
        <v>81.391120711520344</v>
      </c>
      <c r="Q263" s="580">
        <f ca="1">Q262*Inputs!$F$115</f>
        <v>81.391120711520344</v>
      </c>
      <c r="R263" s="580">
        <f ca="1">R262*Inputs!$F$115</f>
        <v>81.391120711520344</v>
      </c>
      <c r="S263" s="580">
        <f ca="1">S262*Inputs!$F$115</f>
        <v>81.391120711520344</v>
      </c>
      <c r="T263" s="580">
        <f ca="1">T262*Inputs!$F$115</f>
        <v>81.391120711520344</v>
      </c>
      <c r="U263" s="580">
        <f ca="1">U262*Inputs!$F$115</f>
        <v>81.391120711520344</v>
      </c>
      <c r="V263" s="580">
        <f ca="1">V262*Inputs!$F$115</f>
        <v>81.391120711520344</v>
      </c>
      <c r="W263" s="580">
        <f ca="1">W262*Inputs!$F$115</f>
        <v>81.391120711520344</v>
      </c>
      <c r="X263" s="580">
        <f ca="1">X262*Inputs!$F$115</f>
        <v>81.391120711520344</v>
      </c>
      <c r="Y263" s="580">
        <f ca="1">Y262*Inputs!$F$115</f>
        <v>81.391120711520344</v>
      </c>
      <c r="Z263" s="580">
        <f ca="1">Z262*Inputs!$F$115</f>
        <v>81.391120711520344</v>
      </c>
      <c r="AA263" s="580">
        <f ca="1">AA262*Inputs!$F$115</f>
        <v>81.391120711520344</v>
      </c>
      <c r="AB263" s="580">
        <f ca="1">AB262*Inputs!$F$115</f>
        <v>81.391120711520344</v>
      </c>
      <c r="AC263" s="580">
        <f ca="1">AC262*Inputs!$F$115</f>
        <v>81.391120711520344</v>
      </c>
      <c r="AD263" s="580">
        <f ca="1">AD262*Inputs!$F$115</f>
        <v>81.391120711520344</v>
      </c>
      <c r="AE263" s="580">
        <f ca="1">AE262*Inputs!$F$115</f>
        <v>81.391120711520344</v>
      </c>
      <c r="AF263" s="580">
        <f ca="1">AF262*Inputs!$F$115</f>
        <v>81.391120711520344</v>
      </c>
      <c r="AG263" s="580">
        <f ca="1">AG262*Inputs!$F$115</f>
        <v>81.391120711520344</v>
      </c>
      <c r="AH263" s="580">
        <f ca="1">AH262*Inputs!$F$115</f>
        <v>81.391120711520344</v>
      </c>
      <c r="AI263" s="580">
        <f ca="1">AI262*Inputs!$F$115</f>
        <v>81.391120711520344</v>
      </c>
      <c r="AJ263" s="580">
        <f ca="1">AJ262*Inputs!$F$115</f>
        <v>81.391120711520344</v>
      </c>
      <c r="AK263" s="580">
        <f ca="1">AK262*Inputs!$F$115</f>
        <v>81.391120711520344</v>
      </c>
      <c r="AL263" s="580">
        <f ca="1">AL262*Inputs!$F$115</f>
        <v>81.391120711520344</v>
      </c>
      <c r="AM263" s="580">
        <f ca="1">AM262*Inputs!$F$115</f>
        <v>81.391120711520344</v>
      </c>
      <c r="AN263" s="580">
        <f ca="1">AN262*Inputs!$F$115</f>
        <v>81.391120711520344</v>
      </c>
      <c r="AO263" s="580">
        <f ca="1">AO262*Inputs!$F$115</f>
        <v>81.391120711520344</v>
      </c>
      <c r="AP263" s="580">
        <f ca="1">AP262*Inputs!$F$115</f>
        <v>81.391120711520344</v>
      </c>
      <c r="AQ263" s="580">
        <f ca="1">AQ262*Inputs!$F$115</f>
        <v>81.391120711520344</v>
      </c>
      <c r="AR263" s="580">
        <f ca="1">AR262*Inputs!$F$115</f>
        <v>81.391120711520344</v>
      </c>
      <c r="AS263" s="580">
        <f ca="1">AS262*Inputs!$F$115</f>
        <v>81.391120711520344</v>
      </c>
      <c r="AT263" s="580">
        <f ca="1">AT262*Inputs!$F$115</f>
        <v>81.391120711520344</v>
      </c>
      <c r="AU263" s="580">
        <f ca="1">AU262*Inputs!$F$115</f>
        <v>81.391120711520344</v>
      </c>
      <c r="AV263" s="580">
        <f ca="1">AV262*Inputs!$F$115</f>
        <v>81.391120711520344</v>
      </c>
      <c r="AW263" s="580">
        <f ca="1">AW262*Inputs!$F$115</f>
        <v>81.391120711520344</v>
      </c>
      <c r="AX263" s="580">
        <f ca="1">AX262*Inputs!$F$115</f>
        <v>81.391120711520344</v>
      </c>
      <c r="AY263" s="580">
        <f ca="1">AY262*Inputs!$F$115</f>
        <v>81.391120711520344</v>
      </c>
      <c r="AZ263" s="580">
        <f ca="1">AZ262*Inputs!$F$115</f>
        <v>81.391120711520344</v>
      </c>
      <c r="BA263" s="580">
        <f ca="1">BA262*Inputs!$F$115</f>
        <v>81.391120711520344</v>
      </c>
      <c r="BB263" s="580">
        <f ca="1">BB262*Inputs!$F$115</f>
        <v>81.391120711520344</v>
      </c>
      <c r="BC263" s="580">
        <f ca="1">BC262*Inputs!$F$115</f>
        <v>81.391120711520344</v>
      </c>
      <c r="BD263" s="580">
        <f ca="1">BD262*Inputs!$F$115</f>
        <v>81.391120711520344</v>
      </c>
      <c r="BE263" s="580">
        <f ca="1">BE262*Inputs!$F$115</f>
        <v>81.391120711520344</v>
      </c>
      <c r="BF263" s="580">
        <f ca="1">BF262*Inputs!$F$115</f>
        <v>81.391120711520344</v>
      </c>
      <c r="BG263" s="580">
        <f ca="1">BG262*Inputs!$F$115</f>
        <v>81.391120711520344</v>
      </c>
      <c r="BH263" s="580">
        <f ca="1">BH262*Inputs!$F$115</f>
        <v>81.391120711520344</v>
      </c>
      <c r="BI263" s="580">
        <f ca="1">BI262*Inputs!$F$115</f>
        <v>81.391120711520344</v>
      </c>
      <c r="BJ263" s="580">
        <f ca="1">BJ262*Inputs!$F$115</f>
        <v>81.391120711520344</v>
      </c>
      <c r="BK263" s="580">
        <f ca="1">BK262*Inputs!$F$115</f>
        <v>81.391120711520344</v>
      </c>
      <c r="BL263" s="580">
        <f ca="1">BL262*Inputs!$F$115</f>
        <v>81.391120711520344</v>
      </c>
    </row>
    <row r="264" spans="1:64" x14ac:dyDescent="0.3">
      <c r="A264" s="3"/>
      <c r="B264" s="3"/>
      <c r="C264" s="18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  <c r="BA264" s="201"/>
      <c r="BB264" s="201"/>
      <c r="BC264" s="201"/>
      <c r="BD264" s="201"/>
      <c r="BE264" s="201"/>
      <c r="BF264" s="201"/>
      <c r="BG264" s="201"/>
      <c r="BH264" s="201"/>
      <c r="BI264" s="201"/>
      <c r="BJ264" s="201"/>
      <c r="BK264" s="201"/>
      <c r="BL264" s="201"/>
    </row>
    <row r="265" spans="1:64" x14ac:dyDescent="0.3">
      <c r="A265" s="8" t="str">
        <f>A171</f>
        <v>Electrical</v>
      </c>
      <c r="B265" s="3"/>
      <c r="C265" s="18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201"/>
      <c r="AZ265" s="201"/>
      <c r="BA265" s="201"/>
      <c r="BB265" s="201"/>
      <c r="BC265" s="201"/>
      <c r="BD265" s="201"/>
      <c r="BE265" s="201"/>
      <c r="BF265" s="201"/>
      <c r="BG265" s="201"/>
      <c r="BH265" s="201"/>
      <c r="BI265" s="201"/>
      <c r="BJ265" s="201"/>
      <c r="BK265" s="201"/>
      <c r="BL265" s="201"/>
    </row>
    <row r="266" spans="1:64" x14ac:dyDescent="0.3">
      <c r="A266" s="3"/>
      <c r="B266" s="6" t="s">
        <v>203</v>
      </c>
      <c r="C266" s="13" t="s">
        <v>22</v>
      </c>
      <c r="E266" s="205">
        <f t="shared" ref="E266" si="654">D270</f>
        <v>0</v>
      </c>
      <c r="F266" s="205">
        <f t="shared" ref="F266" si="655">E270</f>
        <v>0</v>
      </c>
      <c r="G266" s="205">
        <f t="shared" ref="G266" si="656">F270</f>
        <v>0</v>
      </c>
      <c r="H266" s="205">
        <f t="shared" ref="H266" si="657">G270</f>
        <v>0</v>
      </c>
      <c r="I266" s="205">
        <f t="shared" ref="I266" si="658">H270</f>
        <v>0</v>
      </c>
      <c r="J266" s="205">
        <f t="shared" ref="J266" si="659">I270</f>
        <v>0</v>
      </c>
      <c r="K266" s="205">
        <f t="shared" ref="K266" ca="1" si="660">J270</f>
        <v>178.71538848561701</v>
      </c>
      <c r="L266" s="205">
        <f t="shared" ref="L266" ca="1" si="661">K270</f>
        <v>178.71538848561701</v>
      </c>
      <c r="M266" s="205">
        <f t="shared" ref="M266" ca="1" si="662">L270</f>
        <v>178.71538848561701</v>
      </c>
      <c r="N266" s="205">
        <f t="shared" ref="N266" ca="1" si="663">M270</f>
        <v>178.71538848561701</v>
      </c>
      <c r="O266" s="205">
        <f t="shared" ref="O266" ca="1" si="664">N270</f>
        <v>178.71538848561701</v>
      </c>
      <c r="P266" s="205">
        <f t="shared" ref="P266" ca="1" si="665">O270</f>
        <v>178.71538848561701</v>
      </c>
      <c r="Q266" s="205">
        <f t="shared" ref="Q266" ca="1" si="666">P270</f>
        <v>178.71538848561701</v>
      </c>
      <c r="R266" s="205">
        <f t="shared" ref="R266" ca="1" si="667">Q270</f>
        <v>178.71538848561701</v>
      </c>
      <c r="S266" s="205">
        <f t="shared" ref="S266" ca="1" si="668">R270</f>
        <v>178.71538848561701</v>
      </c>
      <c r="T266" s="205">
        <f t="shared" ref="T266" ca="1" si="669">S270</f>
        <v>178.71538848561701</v>
      </c>
      <c r="U266" s="205">
        <f t="shared" ref="U266" ca="1" si="670">T270</f>
        <v>178.71538848561701</v>
      </c>
      <c r="V266" s="205">
        <f t="shared" ref="V266" ca="1" si="671">U270</f>
        <v>178.71538848561701</v>
      </c>
      <c r="W266" s="205">
        <f t="shared" ref="W266" ca="1" si="672">V270</f>
        <v>178.71538848561701</v>
      </c>
      <c r="X266" s="205">
        <f t="shared" ref="X266" ca="1" si="673">W270</f>
        <v>178.71538848561701</v>
      </c>
      <c r="Y266" s="205">
        <f t="shared" ref="Y266" ca="1" si="674">X270</f>
        <v>178.71538848561701</v>
      </c>
      <c r="Z266" s="205">
        <f t="shared" ref="Z266" ca="1" si="675">Y270</f>
        <v>178.71538848561701</v>
      </c>
      <c r="AA266" s="205">
        <f t="shared" ref="AA266" ca="1" si="676">Z270</f>
        <v>178.71538848561701</v>
      </c>
      <c r="AB266" s="205">
        <f t="shared" ref="AB266" ca="1" si="677">AA270</f>
        <v>178.71538848561701</v>
      </c>
      <c r="AC266" s="205">
        <f t="shared" ref="AC266" ca="1" si="678">AB270</f>
        <v>178.71538848561701</v>
      </c>
      <c r="AD266" s="205">
        <f t="shared" ref="AD266" ca="1" si="679">AC270</f>
        <v>178.71538848561701</v>
      </c>
      <c r="AE266" s="205">
        <f t="shared" ref="AE266" ca="1" si="680">AD270</f>
        <v>178.71538848561701</v>
      </c>
      <c r="AF266" s="205">
        <f t="shared" ref="AF266" ca="1" si="681">AE270</f>
        <v>178.71538848561701</v>
      </c>
      <c r="AG266" s="205">
        <f t="shared" ref="AG266" ca="1" si="682">AF270</f>
        <v>178.71538848561701</v>
      </c>
      <c r="AH266" s="205">
        <f t="shared" ref="AH266" ca="1" si="683">AG270</f>
        <v>178.71538848561701</v>
      </c>
      <c r="AI266" s="205">
        <f t="shared" ref="AI266" ca="1" si="684">AH270</f>
        <v>178.71538848561701</v>
      </c>
      <c r="AJ266" s="205">
        <f t="shared" ref="AJ266" ca="1" si="685">AI270</f>
        <v>178.71538848561701</v>
      </c>
      <c r="AK266" s="205">
        <f t="shared" ref="AK266" ca="1" si="686">AJ270</f>
        <v>178.71538848561701</v>
      </c>
      <c r="AL266" s="205">
        <f t="shared" ref="AL266" ca="1" si="687">AK270</f>
        <v>178.71538848561701</v>
      </c>
      <c r="AM266" s="205">
        <f t="shared" ref="AM266" ca="1" si="688">AL270</f>
        <v>178.71538848561701</v>
      </c>
      <c r="AN266" s="205">
        <f t="shared" ref="AN266" ca="1" si="689">AM270</f>
        <v>178.71538848561701</v>
      </c>
      <c r="AO266" s="205">
        <f t="shared" ref="AO266" ca="1" si="690">AN270</f>
        <v>178.71538848561701</v>
      </c>
      <c r="AP266" s="205">
        <f t="shared" ref="AP266" ca="1" si="691">AO270</f>
        <v>178.71538848561701</v>
      </c>
      <c r="AQ266" s="205">
        <f t="shared" ref="AQ266" ca="1" si="692">AP270</f>
        <v>178.71538848561701</v>
      </c>
      <c r="AR266" s="205">
        <f t="shared" ref="AR266" ca="1" si="693">AQ270</f>
        <v>178.71538848561701</v>
      </c>
      <c r="AS266" s="205">
        <f t="shared" ref="AS266" ca="1" si="694">AR270</f>
        <v>178.71538848561701</v>
      </c>
      <c r="AT266" s="205">
        <f t="shared" ref="AT266" ca="1" si="695">AS270</f>
        <v>178.71538848561701</v>
      </c>
      <c r="AU266" s="205">
        <f t="shared" ref="AU266" ca="1" si="696">AT270</f>
        <v>178.71538848561701</v>
      </c>
      <c r="AV266" s="205">
        <f t="shared" ref="AV266" ca="1" si="697">AU270</f>
        <v>178.71538848561701</v>
      </c>
      <c r="AW266" s="205">
        <f t="shared" ref="AW266" ca="1" si="698">AV270</f>
        <v>178.71538848561701</v>
      </c>
      <c r="AX266" s="205">
        <f t="shared" ref="AX266" ca="1" si="699">AW270</f>
        <v>178.71538848561701</v>
      </c>
      <c r="AY266" s="205">
        <f t="shared" ref="AY266" ca="1" si="700">AX270</f>
        <v>178.71538848561701</v>
      </c>
      <c r="AZ266" s="205">
        <f t="shared" ref="AZ266" ca="1" si="701">AY270</f>
        <v>178.71538848561701</v>
      </c>
      <c r="BA266" s="205">
        <f t="shared" ref="BA266" ca="1" si="702">AZ270</f>
        <v>178.71538848561701</v>
      </c>
      <c r="BB266" s="205">
        <f t="shared" ref="BB266" ca="1" si="703">BA270</f>
        <v>178.71538848561701</v>
      </c>
      <c r="BC266" s="205">
        <f t="shared" ref="BC266" ca="1" si="704">BB270</f>
        <v>178.71538848561701</v>
      </c>
      <c r="BD266" s="205">
        <f t="shared" ref="BD266" ca="1" si="705">BC270</f>
        <v>178.71538848561701</v>
      </c>
      <c r="BE266" s="205">
        <f t="shared" ref="BE266" ca="1" si="706">BD270</f>
        <v>178.71538848561701</v>
      </c>
      <c r="BF266" s="205">
        <f t="shared" ref="BF266" ca="1" si="707">BE270</f>
        <v>178.71538848561701</v>
      </c>
      <c r="BG266" s="205">
        <f t="shared" ref="BG266" ca="1" si="708">BF270</f>
        <v>178.71538848561701</v>
      </c>
      <c r="BH266" s="205">
        <f t="shared" ref="BH266" ca="1" si="709">BG270</f>
        <v>178.71538848561701</v>
      </c>
      <c r="BI266" s="205">
        <f t="shared" ref="BI266" ca="1" si="710">BH270</f>
        <v>178.71538848561701</v>
      </c>
      <c r="BJ266" s="205">
        <f t="shared" ref="BJ266" ca="1" si="711">BI270</f>
        <v>178.71538848561701</v>
      </c>
      <c r="BK266" s="205">
        <f t="shared" ref="BK266" ca="1" si="712">BJ270</f>
        <v>178.71538848561701</v>
      </c>
      <c r="BL266" s="205">
        <f t="shared" ref="BL266" ca="1" si="713">BK270</f>
        <v>178.71538848561701</v>
      </c>
    </row>
    <row r="267" spans="1:64" x14ac:dyDescent="0.3">
      <c r="A267" s="3"/>
      <c r="B267" s="6" t="s">
        <v>202</v>
      </c>
      <c r="C267" s="13" t="s">
        <v>22</v>
      </c>
      <c r="D267" s="457">
        <f ca="1">SUM(E267:BL267)</f>
        <v>178.71538848561701</v>
      </c>
      <c r="E267" s="205">
        <f t="shared" ref="E267:AJ267" si="714">E180</f>
        <v>0</v>
      </c>
      <c r="F267" s="205">
        <f t="shared" si="714"/>
        <v>0</v>
      </c>
      <c r="G267" s="205">
        <f t="shared" si="714"/>
        <v>0</v>
      </c>
      <c r="H267" s="205">
        <f t="shared" si="714"/>
        <v>0</v>
      </c>
      <c r="I267" s="205">
        <f t="shared" si="714"/>
        <v>0</v>
      </c>
      <c r="J267" s="205">
        <f t="shared" ca="1" si="714"/>
        <v>178.71538848561701</v>
      </c>
      <c r="K267" s="205">
        <f t="shared" si="714"/>
        <v>0</v>
      </c>
      <c r="L267" s="205">
        <f t="shared" si="714"/>
        <v>0</v>
      </c>
      <c r="M267" s="205">
        <f t="shared" si="714"/>
        <v>0</v>
      </c>
      <c r="N267" s="205">
        <f t="shared" si="714"/>
        <v>0</v>
      </c>
      <c r="O267" s="205">
        <f t="shared" si="714"/>
        <v>0</v>
      </c>
      <c r="P267" s="205">
        <f t="shared" si="714"/>
        <v>0</v>
      </c>
      <c r="Q267" s="205">
        <f t="shared" si="714"/>
        <v>0</v>
      </c>
      <c r="R267" s="205">
        <f t="shared" si="714"/>
        <v>0</v>
      </c>
      <c r="S267" s="205">
        <f t="shared" si="714"/>
        <v>0</v>
      </c>
      <c r="T267" s="205">
        <f t="shared" si="714"/>
        <v>0</v>
      </c>
      <c r="U267" s="205">
        <f t="shared" si="714"/>
        <v>0</v>
      </c>
      <c r="V267" s="205">
        <f t="shared" si="714"/>
        <v>0</v>
      </c>
      <c r="W267" s="205">
        <f t="shared" si="714"/>
        <v>0</v>
      </c>
      <c r="X267" s="205">
        <f t="shared" si="714"/>
        <v>0</v>
      </c>
      <c r="Y267" s="205">
        <f t="shared" si="714"/>
        <v>0</v>
      </c>
      <c r="Z267" s="205">
        <f t="shared" si="714"/>
        <v>0</v>
      </c>
      <c r="AA267" s="205">
        <f t="shared" si="714"/>
        <v>0</v>
      </c>
      <c r="AB267" s="205">
        <f t="shared" si="714"/>
        <v>0</v>
      </c>
      <c r="AC267" s="205">
        <f t="shared" si="714"/>
        <v>0</v>
      </c>
      <c r="AD267" s="205">
        <f t="shared" si="714"/>
        <v>0</v>
      </c>
      <c r="AE267" s="205">
        <f t="shared" si="714"/>
        <v>0</v>
      </c>
      <c r="AF267" s="205">
        <f t="shared" si="714"/>
        <v>0</v>
      </c>
      <c r="AG267" s="205">
        <f t="shared" si="714"/>
        <v>0</v>
      </c>
      <c r="AH267" s="205">
        <f t="shared" si="714"/>
        <v>0</v>
      </c>
      <c r="AI267" s="205">
        <f t="shared" si="714"/>
        <v>0</v>
      </c>
      <c r="AJ267" s="205">
        <f t="shared" si="714"/>
        <v>0</v>
      </c>
      <c r="AK267" s="205">
        <f t="shared" ref="AK267:BL267" si="715">AK180</f>
        <v>0</v>
      </c>
      <c r="AL267" s="205">
        <f t="shared" si="715"/>
        <v>0</v>
      </c>
      <c r="AM267" s="205">
        <f t="shared" si="715"/>
        <v>0</v>
      </c>
      <c r="AN267" s="205">
        <f t="shared" si="715"/>
        <v>0</v>
      </c>
      <c r="AO267" s="205">
        <f t="shared" si="715"/>
        <v>0</v>
      </c>
      <c r="AP267" s="205">
        <f t="shared" si="715"/>
        <v>0</v>
      </c>
      <c r="AQ267" s="205">
        <f t="shared" si="715"/>
        <v>0</v>
      </c>
      <c r="AR267" s="205">
        <f t="shared" si="715"/>
        <v>0</v>
      </c>
      <c r="AS267" s="205">
        <f t="shared" si="715"/>
        <v>0</v>
      </c>
      <c r="AT267" s="205">
        <f t="shared" si="715"/>
        <v>0</v>
      </c>
      <c r="AU267" s="205">
        <f t="shared" si="715"/>
        <v>0</v>
      </c>
      <c r="AV267" s="205">
        <f t="shared" si="715"/>
        <v>0</v>
      </c>
      <c r="AW267" s="205">
        <f t="shared" si="715"/>
        <v>0</v>
      </c>
      <c r="AX267" s="205">
        <f t="shared" si="715"/>
        <v>0</v>
      </c>
      <c r="AY267" s="205">
        <f t="shared" si="715"/>
        <v>0</v>
      </c>
      <c r="AZ267" s="205">
        <f t="shared" si="715"/>
        <v>0</v>
      </c>
      <c r="BA267" s="205">
        <f t="shared" si="715"/>
        <v>0</v>
      </c>
      <c r="BB267" s="205">
        <f t="shared" si="715"/>
        <v>0</v>
      </c>
      <c r="BC267" s="205">
        <f t="shared" si="715"/>
        <v>0</v>
      </c>
      <c r="BD267" s="205">
        <f t="shared" si="715"/>
        <v>0</v>
      </c>
      <c r="BE267" s="205">
        <f t="shared" si="715"/>
        <v>0</v>
      </c>
      <c r="BF267" s="205">
        <f t="shared" si="715"/>
        <v>0</v>
      </c>
      <c r="BG267" s="205">
        <f t="shared" si="715"/>
        <v>0</v>
      </c>
      <c r="BH267" s="205">
        <f t="shared" si="715"/>
        <v>0</v>
      </c>
      <c r="BI267" s="205">
        <f t="shared" si="715"/>
        <v>0</v>
      </c>
      <c r="BJ267" s="205">
        <f t="shared" si="715"/>
        <v>0</v>
      </c>
      <c r="BK267" s="205">
        <f t="shared" si="715"/>
        <v>0</v>
      </c>
      <c r="BL267" s="205">
        <f t="shared" si="715"/>
        <v>0</v>
      </c>
    </row>
    <row r="268" spans="1:64" x14ac:dyDescent="0.3">
      <c r="A268" s="3"/>
      <c r="B268" s="6" t="s">
        <v>10</v>
      </c>
      <c r="C268" s="13" t="s">
        <v>22</v>
      </c>
      <c r="D268" s="5"/>
      <c r="E268" s="580">
        <f>IF(E$5,MIN(E271-D269,IF(E$6&lt;=24,Inputs!$D$116/2,Inputs!$E$116/2)*(E266+E267)*IF(E$9&lt;0.5,0,1)),0)</f>
        <v>0</v>
      </c>
      <c r="F268" s="580">
        <f>IF(F$5,MIN(F271-E269,IF(F$6&lt;=24,Inputs!$D$116/2,Inputs!$E$116/2)*(F266+F267)*IF(F$9&lt;0.5,0,1)),0)</f>
        <v>0</v>
      </c>
      <c r="G268" s="580">
        <f>IF(G$5,MIN(G271-F269,IF(G$6&lt;=24,Inputs!$D$116/2,Inputs!$E$116/2)*(G266+G267)*IF(G$9&lt;0.5,0,1)),0)</f>
        <v>0</v>
      </c>
      <c r="H268" s="580">
        <f>IF(H$5,MIN(H271-G269,IF(H$6&lt;=24,Inputs!$D$116/2,Inputs!$E$116/2)*(H266+H267)*IF(H$9&lt;0.5,0,1)),0)</f>
        <v>0</v>
      </c>
      <c r="I268" s="580">
        <f>IF(I$5,MIN(I271-H269,IF(I$6&lt;=24,Inputs!$D$116/2,Inputs!$E$116/2)*(I266+I267)*IF(I$9&lt;0.5,0,1)),0)</f>
        <v>0</v>
      </c>
      <c r="J268" s="580">
        <f ca="1">IF(J$5,MIN(J271-I269,IF(J$6&lt;=24,Inputs!$D$116/2,Inputs!$E$116/2)*(J266+J267)*IF(J$9&lt;0.5,0,1)),0)</f>
        <v>13.403654136421276</v>
      </c>
      <c r="K268" s="580">
        <f ca="1">IF(K$5,MIN(K271-J269,IF(K$6&lt;=24,Inputs!$D$116/2,Inputs!$E$116/2)*(K266+K267)*IF(K$9&lt;0.5,0,1)),0)</f>
        <v>13.403654136421276</v>
      </c>
      <c r="L268" s="580">
        <f ca="1">IF(L$5,MIN(L271-K269,IF(L$6&lt;=24,Inputs!$D$116/2,Inputs!$E$116/2)*(L266+L267)*IF(L$9&lt;0.5,0,1)),0)</f>
        <v>13.403654136421276</v>
      </c>
      <c r="M268" s="580">
        <f ca="1">IF(M$5,MIN(M271-L269,IF(M$6&lt;=24,Inputs!$D$116/2,Inputs!$E$116/2)*(M266+M267)*IF(M$9&lt;0.5,0,1)),0)</f>
        <v>13.403654136421276</v>
      </c>
      <c r="N268" s="580">
        <f ca="1">IF(N$5,MIN(N271-M269,IF(N$6&lt;=24,Inputs!$D$116/2,Inputs!$E$116/2)*(N266+N267)*IF(N$9&lt;0.5,0,1)),0)</f>
        <v>13.403654136421276</v>
      </c>
      <c r="O268" s="580">
        <f ca="1">IF(O$5,MIN(O271-N269,IF(O$6&lt;=24,Inputs!$D$116/2,Inputs!$E$116/2)*(O266+O267)*IF(O$9&lt;0.5,0,1)),0)</f>
        <v>13.403654136421276</v>
      </c>
      <c r="P268" s="580">
        <f ca="1">IF(P$5,MIN(P271-O269,IF(P$6&lt;=24,Inputs!$D$116/2,Inputs!$E$116/2)*(P266+P267)*IF(P$9&lt;0.5,0,1)),0)</f>
        <v>13.403654136421276</v>
      </c>
      <c r="Q268" s="580">
        <f ca="1">IF(Q$5,MIN(Q271-P269,IF(Q$6&lt;=24,Inputs!$D$116/2,Inputs!$E$116/2)*(Q266+Q267)*IF(Q$9&lt;0.5,0,1)),0)</f>
        <v>13.403654136421276</v>
      </c>
      <c r="R268" s="580">
        <f ca="1">IF(R$5,MIN(R271-Q269,IF(R$6&lt;=24,Inputs!$D$116/2,Inputs!$E$116/2)*(R266+R267)*IF(R$9&lt;0.5,0,1)),0)</f>
        <v>13.403654136421276</v>
      </c>
      <c r="S268" s="580">
        <f ca="1">IF(S$5,MIN(S271-R269,IF(S$6&lt;=24,Inputs!$D$116/2,Inputs!$E$116/2)*(S266+S267)*IF(S$9&lt;0.5,0,1)),0)</f>
        <v>13.403654136421276</v>
      </c>
      <c r="T268" s="580">
        <f ca="1">IF(T$5,MIN(T271-S269,IF(T$6&lt;=24,Inputs!$D$116/2,Inputs!$E$116/2)*(T266+T267)*IF(T$9&lt;0.5,0,1)),0)</f>
        <v>13.403654136421276</v>
      </c>
      <c r="U268" s="580">
        <f ca="1">IF(U$5,MIN(U271-T269,IF(U$6&lt;=24,Inputs!$D$116/2,Inputs!$E$116/2)*(U266+U267)*IF(U$9&lt;0.5,0,1)),0)</f>
        <v>13.403654136421276</v>
      </c>
      <c r="V268" s="580">
        <f ca="1">IF(V$5,MIN(V271-U269,IF(V$6&lt;=24,Inputs!$D$116/2,Inputs!$E$116/2)*(V266+V267)*IF(V$9&lt;0.5,0,1)),0)</f>
        <v>13.403654136421276</v>
      </c>
      <c r="W268" s="580">
        <f ca="1">IF(W$5,MIN(W271-V269,IF(W$6&lt;=24,Inputs!$D$116/2,Inputs!$E$116/2)*(W266+W267)*IF(W$9&lt;0.5,0,1)),0)</f>
        <v>4.4678847121404317</v>
      </c>
      <c r="X268" s="580">
        <f ca="1">IF(X$5,MIN(X271-W269,IF(X$6&lt;=24,Inputs!$D$116/2,Inputs!$E$116/2)*(X266+X267)*IF(X$9&lt;0.5,0,1)),0)</f>
        <v>0</v>
      </c>
      <c r="Y268" s="580">
        <f ca="1">IF(Y$5,MIN(Y271-X269,IF(Y$6&lt;=24,Inputs!$D$116/2,Inputs!$E$116/2)*(Y266+Y267)*IF(Y$9&lt;0.5,0,1)),0)</f>
        <v>0</v>
      </c>
      <c r="Z268" s="580">
        <f ca="1">IF(Z$5,MIN(Z271-Y269,IF(Z$6&lt;=24,Inputs!$D$116/2,Inputs!$E$116/2)*(Z266+Z267)*IF(Z$9&lt;0.5,0,1)),0)</f>
        <v>0</v>
      </c>
      <c r="AA268" s="580">
        <f ca="1">IF(AA$5,MIN(AA271-Z269,IF(AA$6&lt;=24,Inputs!$D$116/2,Inputs!$E$116/2)*(AA266+AA267)*IF(AA$9&lt;0.5,0,1)),0)</f>
        <v>0</v>
      </c>
      <c r="AB268" s="580">
        <f ca="1">IF(AB$5,MIN(AB271-AA269,IF(AB$6&lt;=24,Inputs!$D$116/2,Inputs!$E$116/2)*(AB266+AB267)*IF(AB$9&lt;0.5,0,1)),0)</f>
        <v>0</v>
      </c>
      <c r="AC268" s="580">
        <f ca="1">IF(AC$5,MIN(AC271-AB269,IF(AC$6&lt;=24,Inputs!$D$116/2,Inputs!$E$116/2)*(AC266+AC267)*IF(AC$9&lt;0.5,0,1)),0)</f>
        <v>0</v>
      </c>
      <c r="AD268" s="580">
        <f ca="1">IF(AD$5,MIN(AD271-AC269,IF(AD$6&lt;=24,Inputs!$D$116/2,Inputs!$E$116/2)*(AD266+AD267)*IF(AD$9&lt;0.5,0,1)),0)</f>
        <v>0</v>
      </c>
      <c r="AE268" s="580">
        <f ca="1">IF(AE$5,MIN(AE271-AD269,IF(AE$6&lt;=24,Inputs!$D$116/2,Inputs!$E$116/2)*(AE266+AE267)*IF(AE$9&lt;0.5,0,1)),0)</f>
        <v>0</v>
      </c>
      <c r="AF268" s="580">
        <f ca="1">IF(AF$5,MIN(AF271-AE269,IF(AF$6&lt;=24,Inputs!$D$116/2,Inputs!$E$116/2)*(AF266+AF267)*IF(AF$9&lt;0.5,0,1)),0)</f>
        <v>0</v>
      </c>
      <c r="AG268" s="580">
        <f ca="1">IF(AG$5,MIN(AG271-AF269,IF(AG$6&lt;=24,Inputs!$D$116/2,Inputs!$E$116/2)*(AG266+AG267)*IF(AG$9&lt;0.5,0,1)),0)</f>
        <v>0</v>
      </c>
      <c r="AH268" s="580">
        <f ca="1">IF(AH$5,MIN(AH271-AG269,IF(AH$6&lt;=24,Inputs!$D$116/2,Inputs!$E$116/2)*(AH266+AH267)*IF(AH$9&lt;0.5,0,1)),0)</f>
        <v>0</v>
      </c>
      <c r="AI268" s="580">
        <f ca="1">IF(AI$5,MIN(AI271-AH269,IF(AI$6&lt;=24,Inputs!$D$116/2,Inputs!$E$116/2)*(AI266+AI267)*IF(AI$9&lt;0.5,0,1)),0)</f>
        <v>0</v>
      </c>
      <c r="AJ268" s="580">
        <f ca="1">IF(AJ$5,MIN(AJ271-AI269,IF(AJ$6&lt;=24,Inputs!$D$116/2,Inputs!$E$116/2)*(AJ266+AJ267)*IF(AJ$9&lt;0.5,0,1)),0)</f>
        <v>0</v>
      </c>
      <c r="AK268" s="580">
        <f ca="1">IF(AK$5,MIN(AK271-AJ269,IF(AK$6&lt;=24,Inputs!$D$116/2,Inputs!$E$116/2)*(AK266+AK267)*IF(AK$9&lt;0.5,0,1)),0)</f>
        <v>0</v>
      </c>
      <c r="AL268" s="580">
        <f ca="1">IF(AL$5,MIN(AL271-AK269,IF(AL$6&lt;=24,Inputs!$D$116/2,Inputs!$E$116/2)*(AL266+AL267)*IF(AL$9&lt;0.5,0,1)),0)</f>
        <v>0</v>
      </c>
      <c r="AM268" s="580">
        <f ca="1">IF(AM$5,MIN(AM271-AL269,IF(AM$6&lt;=24,Inputs!$D$116/2,Inputs!$E$116/2)*(AM266+AM267)*IF(AM$9&lt;0.5,0,1)),0)</f>
        <v>0</v>
      </c>
      <c r="AN268" s="580">
        <f ca="1">IF(AN$5,MIN(AN271-AM269,IF(AN$6&lt;=24,Inputs!$D$116/2,Inputs!$E$116/2)*(AN266+AN267)*IF(AN$9&lt;0.5,0,1)),0)</f>
        <v>0</v>
      </c>
      <c r="AO268" s="580">
        <f ca="1">IF(AO$5,MIN(AO271-AN269,IF(AO$6&lt;=24,Inputs!$D$116/2,Inputs!$E$116/2)*(AO266+AO267)*IF(AO$9&lt;0.5,0,1)),0)</f>
        <v>0</v>
      </c>
      <c r="AP268" s="580">
        <f ca="1">IF(AP$5,MIN(AP271-AO269,IF(AP$6&lt;=24,Inputs!$D$116/2,Inputs!$E$116/2)*(AP266+AP267)*IF(AP$9&lt;0.5,0,1)),0)</f>
        <v>0</v>
      </c>
      <c r="AQ268" s="580">
        <f ca="1">IF(AQ$5,MIN(AQ271-AP269,IF(AQ$6&lt;=24,Inputs!$D$116/2,Inputs!$E$116/2)*(AQ266+AQ267)*IF(AQ$9&lt;0.5,0,1)),0)</f>
        <v>0</v>
      </c>
      <c r="AR268" s="580">
        <f ca="1">IF(AR$5,MIN(AR271-AQ269,IF(AR$6&lt;=24,Inputs!$D$116/2,Inputs!$E$116/2)*(AR266+AR267)*IF(AR$9&lt;0.5,0,1)),0)</f>
        <v>0</v>
      </c>
      <c r="AS268" s="580">
        <f ca="1">IF(AS$5,MIN(AS271-AR269,IF(AS$6&lt;=24,Inputs!$D$116/2,Inputs!$E$116/2)*(AS266+AS267)*IF(AS$9&lt;0.5,0,1)),0)</f>
        <v>0</v>
      </c>
      <c r="AT268" s="580">
        <f ca="1">IF(AT$5,MIN(AT271-AS269,IF(AT$6&lt;=24,Inputs!$D$116/2,Inputs!$E$116/2)*(AT266+AT267)*IF(AT$9&lt;0.5,0,1)),0)</f>
        <v>0</v>
      </c>
      <c r="AU268" s="580">
        <f ca="1">IF(AU$5,MIN(AU271-AT269,IF(AU$6&lt;=24,Inputs!$D$116/2,Inputs!$E$116/2)*(AU266+AU267)*IF(AU$9&lt;0.5,0,1)),0)</f>
        <v>0</v>
      </c>
      <c r="AV268" s="580">
        <f ca="1">IF(AV$5,MIN(AV271-AU269,IF(AV$6&lt;=24,Inputs!$D$116/2,Inputs!$E$116/2)*(AV266+AV267)*IF(AV$9&lt;0.5,0,1)),0)</f>
        <v>0</v>
      </c>
      <c r="AW268" s="580">
        <f ca="1">IF(AW$5,MIN(AW271-AV269,IF(AW$6&lt;=24,Inputs!$D$116/2,Inputs!$E$116/2)*(AW266+AW267)*IF(AW$9&lt;0.5,0,1)),0)</f>
        <v>0</v>
      </c>
      <c r="AX268" s="580">
        <f ca="1">IF(AX$5,MIN(AX271-AW269,IF(AX$6&lt;=24,Inputs!$D$116/2,Inputs!$E$116/2)*(AX266+AX267)*IF(AX$9&lt;0.5,0,1)),0)</f>
        <v>0</v>
      </c>
      <c r="AY268" s="580">
        <f ca="1">IF(AY$5,MIN(AY271-AX269,IF(AY$6&lt;=24,Inputs!$D$116/2,Inputs!$E$116/2)*(AY266+AY267)*IF(AY$9&lt;0.5,0,1)),0)</f>
        <v>0</v>
      </c>
      <c r="AZ268" s="580">
        <f ca="1">IF(AZ$5,MIN(AZ271-AY269,IF(AZ$6&lt;=24,Inputs!$D$116/2,Inputs!$E$116/2)*(AZ266+AZ267)*IF(AZ$9&lt;0.5,0,1)),0)</f>
        <v>0</v>
      </c>
      <c r="BA268" s="580">
        <f ca="1">IF(BA$5,MIN(BA271-AZ269,IF(BA$6&lt;=24,Inputs!$D$116/2,Inputs!$E$116/2)*(BA266+BA267)*IF(BA$9&lt;0.5,0,1)),0)</f>
        <v>0</v>
      </c>
      <c r="BB268" s="580">
        <f ca="1">IF(BB$5,MIN(BB271-BA269,IF(BB$6&lt;=24,Inputs!$D$116/2,Inputs!$E$116/2)*(BB266+BB267)*IF(BB$9&lt;0.5,0,1)),0)</f>
        <v>0</v>
      </c>
      <c r="BC268" s="580">
        <f ca="1">IF(BC$5,MIN(BC271-BB269,IF(BC$6&lt;=24,Inputs!$D$116/2,Inputs!$E$116/2)*(BC266+BC267)*IF(BC$9&lt;0.5,0,1)),0)</f>
        <v>0</v>
      </c>
      <c r="BD268" s="580">
        <f ca="1">IF(BD$5,MIN(BD271-BC269,IF(BD$6&lt;=24,Inputs!$D$116/2,Inputs!$E$116/2)*(BD266+BD267)*IF(BD$9&lt;0.5,0,1)),0)</f>
        <v>0</v>
      </c>
      <c r="BE268" s="580">
        <f ca="1">IF(BE$5,MIN(BE271-BD269,IF(BE$6&lt;=24,Inputs!$D$116/2,Inputs!$E$116/2)*(BE266+BE267)*IF(BE$9&lt;0.5,0,1)),0)</f>
        <v>0</v>
      </c>
      <c r="BF268" s="580">
        <f ca="1">IF(BF$5,MIN(BF271-BE269,IF(BF$6&lt;=24,Inputs!$D$116/2,Inputs!$E$116/2)*(BF266+BF267)*IF(BF$9&lt;0.5,0,1)),0)</f>
        <v>0</v>
      </c>
      <c r="BG268" s="580">
        <f ca="1">IF(BG$5,MIN(BG271-BF269,IF(BG$6&lt;=24,Inputs!$D$116/2,Inputs!$E$116/2)*(BG266+BG267)*IF(BG$9&lt;0.5,0,1)),0)</f>
        <v>0</v>
      </c>
      <c r="BH268" s="580">
        <f>IF(BH$5,MIN(BH271-BG269,IF(BH$6&lt;=24,Inputs!$D$116/2,Inputs!$E$116/2)*(BH266+BH267)*IF(BH$9&lt;0.5,0,1)),0)</f>
        <v>0</v>
      </c>
      <c r="BI268" s="580">
        <f>IF(BI$5,MIN(BI271-BH269,IF(BI$6&lt;=24,Inputs!$D$116/2,Inputs!$E$116/2)*(BI266+BI267)*IF(BI$9&lt;0.5,0,1)),0)</f>
        <v>0</v>
      </c>
      <c r="BJ268" s="580">
        <f>IF(BJ$5,MIN(BJ271-BI269,IF(BJ$6&lt;=24,Inputs!$D$116/2,Inputs!$E$116/2)*(BJ266+BJ267)*IF(BJ$9&lt;0.5,0,1)),0)</f>
        <v>0</v>
      </c>
      <c r="BK268" s="580">
        <f>IF(BK$5,MIN(BK271-BJ269,IF(BK$6&lt;=24,Inputs!$D$116/2,Inputs!$E$116/2)*(BK266+BK267)*IF(BK$9&lt;0.5,0,1)),0)</f>
        <v>0</v>
      </c>
      <c r="BL268" s="580">
        <f>IF(BL$5,MIN(BL271-BK269,IF(BL$6&lt;=24,Inputs!$D$116/2,Inputs!$E$116/2)*(BL266+BL267)*IF(BL$9&lt;0.5,0,1)),0)</f>
        <v>0</v>
      </c>
    </row>
    <row r="269" spans="1:64" x14ac:dyDescent="0.3">
      <c r="A269" s="3"/>
      <c r="B269" s="6" t="s">
        <v>201</v>
      </c>
      <c r="C269" s="13" t="s">
        <v>22</v>
      </c>
      <c r="E269" s="580">
        <f t="shared" ref="E269" si="716">D269+E268</f>
        <v>0</v>
      </c>
      <c r="F269" s="580">
        <f t="shared" ref="F269" si="717">E269+F268</f>
        <v>0</v>
      </c>
      <c r="G269" s="580">
        <f t="shared" ref="G269" si="718">F269+G268</f>
        <v>0</v>
      </c>
      <c r="H269" s="580">
        <f t="shared" ref="H269" si="719">G269+H268</f>
        <v>0</v>
      </c>
      <c r="I269" s="580">
        <f t="shared" ref="I269" si="720">H269+I268</f>
        <v>0</v>
      </c>
      <c r="J269" s="580">
        <f t="shared" ref="J269" ca="1" si="721">I269+J268</f>
        <v>13.403654136421276</v>
      </c>
      <c r="K269" s="580">
        <f t="shared" ref="K269" ca="1" si="722">J269+K268</f>
        <v>26.807308272842551</v>
      </c>
      <c r="L269" s="580">
        <f t="shared" ref="L269" ca="1" si="723">K269+L268</f>
        <v>40.210962409263828</v>
      </c>
      <c r="M269" s="580">
        <f t="shared" ref="M269" ca="1" si="724">L269+M268</f>
        <v>53.614616545685102</v>
      </c>
      <c r="N269" s="580">
        <f t="shared" ref="N269" ca="1" si="725">M269+N268</f>
        <v>67.018270682106376</v>
      </c>
      <c r="O269" s="580">
        <f t="shared" ref="O269" ca="1" si="726">N269+O268</f>
        <v>80.421924818527657</v>
      </c>
      <c r="P269" s="580">
        <f t="shared" ref="P269" ca="1" si="727">O269+P268</f>
        <v>93.825578954948938</v>
      </c>
      <c r="Q269" s="580">
        <f t="shared" ref="Q269" ca="1" si="728">P269+Q268</f>
        <v>107.22923309137022</v>
      </c>
      <c r="R269" s="580">
        <f t="shared" ref="R269" ca="1" si="729">Q269+R268</f>
        <v>120.6328872277915</v>
      </c>
      <c r="S269" s="580">
        <f t="shared" ref="S269" ca="1" si="730">R269+S268</f>
        <v>134.03654136421278</v>
      </c>
      <c r="T269" s="580">
        <f t="shared" ref="T269" ca="1" si="731">S269+T268</f>
        <v>147.44019550063405</v>
      </c>
      <c r="U269" s="580">
        <f t="shared" ref="U269" ca="1" si="732">T269+U268</f>
        <v>160.84384963705531</v>
      </c>
      <c r="V269" s="580">
        <f t="shared" ref="V269" ca="1" si="733">U269+V268</f>
        <v>174.24750377347658</v>
      </c>
      <c r="W269" s="580">
        <f t="shared" ref="W269" ca="1" si="734">V269+W268</f>
        <v>178.71538848561701</v>
      </c>
      <c r="X269" s="580">
        <f t="shared" ref="X269" ca="1" si="735">W269+X268</f>
        <v>178.71538848561701</v>
      </c>
      <c r="Y269" s="580">
        <f t="shared" ref="Y269" ca="1" si="736">X269+Y268</f>
        <v>178.71538848561701</v>
      </c>
      <c r="Z269" s="580">
        <f t="shared" ref="Z269" ca="1" si="737">Y269+Z268</f>
        <v>178.71538848561701</v>
      </c>
      <c r="AA269" s="580">
        <f t="shared" ref="AA269" ca="1" si="738">Z269+AA268</f>
        <v>178.71538848561701</v>
      </c>
      <c r="AB269" s="580">
        <f t="shared" ref="AB269" ca="1" si="739">AA269+AB268</f>
        <v>178.71538848561701</v>
      </c>
      <c r="AC269" s="580">
        <f t="shared" ref="AC269" ca="1" si="740">AB269+AC268</f>
        <v>178.71538848561701</v>
      </c>
      <c r="AD269" s="580">
        <f t="shared" ref="AD269" ca="1" si="741">AC269+AD268</f>
        <v>178.71538848561701</v>
      </c>
      <c r="AE269" s="580">
        <f t="shared" ref="AE269" ca="1" si="742">AD269+AE268</f>
        <v>178.71538848561701</v>
      </c>
      <c r="AF269" s="580">
        <f t="shared" ref="AF269" ca="1" si="743">AE269+AF268</f>
        <v>178.71538848561701</v>
      </c>
      <c r="AG269" s="580">
        <f t="shared" ref="AG269" ca="1" si="744">AF269+AG268</f>
        <v>178.71538848561701</v>
      </c>
      <c r="AH269" s="580">
        <f t="shared" ref="AH269" ca="1" si="745">AG269+AH268</f>
        <v>178.71538848561701</v>
      </c>
      <c r="AI269" s="580">
        <f t="shared" ref="AI269" ca="1" si="746">AH269+AI268</f>
        <v>178.71538848561701</v>
      </c>
      <c r="AJ269" s="580">
        <f t="shared" ref="AJ269" ca="1" si="747">AI269+AJ268</f>
        <v>178.71538848561701</v>
      </c>
      <c r="AK269" s="580">
        <f t="shared" ref="AK269" ca="1" si="748">AJ269+AK268</f>
        <v>178.71538848561701</v>
      </c>
      <c r="AL269" s="580">
        <f t="shared" ref="AL269" ca="1" si="749">AK269+AL268</f>
        <v>178.71538848561701</v>
      </c>
      <c r="AM269" s="580">
        <f t="shared" ref="AM269" ca="1" si="750">AL269+AM268</f>
        <v>178.71538848561701</v>
      </c>
      <c r="AN269" s="580">
        <f t="shared" ref="AN269" ca="1" si="751">AM269+AN268</f>
        <v>178.71538848561701</v>
      </c>
      <c r="AO269" s="580">
        <f t="shared" ref="AO269" ca="1" si="752">AN269+AO268</f>
        <v>178.71538848561701</v>
      </c>
      <c r="AP269" s="580">
        <f t="shared" ref="AP269" ca="1" si="753">AO269+AP268</f>
        <v>178.71538848561701</v>
      </c>
      <c r="AQ269" s="580">
        <f t="shared" ref="AQ269" ca="1" si="754">AP269+AQ268</f>
        <v>178.71538848561701</v>
      </c>
      <c r="AR269" s="580">
        <f t="shared" ref="AR269" ca="1" si="755">AQ269+AR268</f>
        <v>178.71538848561701</v>
      </c>
      <c r="AS269" s="580">
        <f t="shared" ref="AS269" ca="1" si="756">AR269+AS268</f>
        <v>178.71538848561701</v>
      </c>
      <c r="AT269" s="580">
        <f t="shared" ref="AT269" ca="1" si="757">AS269+AT268</f>
        <v>178.71538848561701</v>
      </c>
      <c r="AU269" s="580">
        <f t="shared" ref="AU269" ca="1" si="758">AT269+AU268</f>
        <v>178.71538848561701</v>
      </c>
      <c r="AV269" s="580">
        <f t="shared" ref="AV269" ca="1" si="759">AU269+AV268</f>
        <v>178.71538848561701</v>
      </c>
      <c r="AW269" s="580">
        <f t="shared" ref="AW269" ca="1" si="760">AV269+AW268</f>
        <v>178.71538848561701</v>
      </c>
      <c r="AX269" s="580">
        <f t="shared" ref="AX269" ca="1" si="761">AW269+AX268</f>
        <v>178.71538848561701</v>
      </c>
      <c r="AY269" s="580">
        <f t="shared" ref="AY269" ca="1" si="762">AX269+AY268</f>
        <v>178.71538848561701</v>
      </c>
      <c r="AZ269" s="580">
        <f t="shared" ref="AZ269" ca="1" si="763">AY269+AZ268</f>
        <v>178.71538848561701</v>
      </c>
      <c r="BA269" s="580">
        <f t="shared" ref="BA269" ca="1" si="764">AZ269+BA268</f>
        <v>178.71538848561701</v>
      </c>
      <c r="BB269" s="580">
        <f t="shared" ref="BB269" ca="1" si="765">BA269+BB268</f>
        <v>178.71538848561701</v>
      </c>
      <c r="BC269" s="580">
        <f t="shared" ref="BC269" ca="1" si="766">BB269+BC268</f>
        <v>178.71538848561701</v>
      </c>
      <c r="BD269" s="580">
        <f t="shared" ref="BD269" ca="1" si="767">BC269+BD268</f>
        <v>178.71538848561701</v>
      </c>
      <c r="BE269" s="580">
        <f t="shared" ref="BE269" ca="1" si="768">BD269+BE268</f>
        <v>178.71538848561701</v>
      </c>
      <c r="BF269" s="580">
        <f t="shared" ref="BF269" ca="1" si="769">BE269+BF268</f>
        <v>178.71538848561701</v>
      </c>
      <c r="BG269" s="580">
        <f t="shared" ref="BG269" ca="1" si="770">BF269+BG268</f>
        <v>178.71538848561701</v>
      </c>
      <c r="BH269" s="580">
        <f t="shared" ref="BH269" ca="1" si="771">BG269+BH268</f>
        <v>178.71538848561701</v>
      </c>
      <c r="BI269" s="580">
        <f t="shared" ref="BI269" ca="1" si="772">BH269+BI268</f>
        <v>178.71538848561701</v>
      </c>
      <c r="BJ269" s="580">
        <f t="shared" ref="BJ269" ca="1" si="773">BI269+BJ268</f>
        <v>178.71538848561701</v>
      </c>
      <c r="BK269" s="580">
        <f t="shared" ref="BK269" ca="1" si="774">BJ269+BK268</f>
        <v>178.71538848561701</v>
      </c>
      <c r="BL269" s="580">
        <f t="shared" ref="BL269" ca="1" si="775">BK269+BL268</f>
        <v>178.71538848561701</v>
      </c>
    </row>
    <row r="270" spans="1:64" x14ac:dyDescent="0.3">
      <c r="A270" s="3"/>
      <c r="B270" s="6" t="s">
        <v>200</v>
      </c>
      <c r="C270" s="13" t="s">
        <v>22</v>
      </c>
      <c r="E270" s="205">
        <f t="shared" ref="E270" si="776">E266+E267</f>
        <v>0</v>
      </c>
      <c r="F270" s="205">
        <f t="shared" ref="F270:BI270" si="777">F266+F267</f>
        <v>0</v>
      </c>
      <c r="G270" s="205">
        <f t="shared" si="777"/>
        <v>0</v>
      </c>
      <c r="H270" s="205">
        <f t="shared" si="777"/>
        <v>0</v>
      </c>
      <c r="I270" s="205">
        <f t="shared" si="777"/>
        <v>0</v>
      </c>
      <c r="J270" s="205">
        <f t="shared" ca="1" si="777"/>
        <v>178.71538848561701</v>
      </c>
      <c r="K270" s="205">
        <f t="shared" ca="1" si="777"/>
        <v>178.71538848561701</v>
      </c>
      <c r="L270" s="205">
        <f t="shared" ca="1" si="777"/>
        <v>178.71538848561701</v>
      </c>
      <c r="M270" s="205">
        <f t="shared" ca="1" si="777"/>
        <v>178.71538848561701</v>
      </c>
      <c r="N270" s="205">
        <f t="shared" ca="1" si="777"/>
        <v>178.71538848561701</v>
      </c>
      <c r="O270" s="205">
        <f t="shared" ca="1" si="777"/>
        <v>178.71538848561701</v>
      </c>
      <c r="P270" s="205">
        <f t="shared" ca="1" si="777"/>
        <v>178.71538848561701</v>
      </c>
      <c r="Q270" s="205">
        <f t="shared" ca="1" si="777"/>
        <v>178.71538848561701</v>
      </c>
      <c r="R270" s="205">
        <f t="shared" ca="1" si="777"/>
        <v>178.71538848561701</v>
      </c>
      <c r="S270" s="205">
        <f t="shared" ca="1" si="777"/>
        <v>178.71538848561701</v>
      </c>
      <c r="T270" s="205">
        <f t="shared" ca="1" si="777"/>
        <v>178.71538848561701</v>
      </c>
      <c r="U270" s="205">
        <f t="shared" ca="1" si="777"/>
        <v>178.71538848561701</v>
      </c>
      <c r="V270" s="205">
        <f t="shared" ca="1" si="777"/>
        <v>178.71538848561701</v>
      </c>
      <c r="W270" s="205">
        <f t="shared" ca="1" si="777"/>
        <v>178.71538848561701</v>
      </c>
      <c r="X270" s="205">
        <f t="shared" ca="1" si="777"/>
        <v>178.71538848561701</v>
      </c>
      <c r="Y270" s="205">
        <f t="shared" ca="1" si="777"/>
        <v>178.71538848561701</v>
      </c>
      <c r="Z270" s="205">
        <f t="shared" ca="1" si="777"/>
        <v>178.71538848561701</v>
      </c>
      <c r="AA270" s="205">
        <f t="shared" ca="1" si="777"/>
        <v>178.71538848561701</v>
      </c>
      <c r="AB270" s="205">
        <f t="shared" ca="1" si="777"/>
        <v>178.71538848561701</v>
      </c>
      <c r="AC270" s="205">
        <f t="shared" ca="1" si="777"/>
        <v>178.71538848561701</v>
      </c>
      <c r="AD270" s="205">
        <f t="shared" ca="1" si="777"/>
        <v>178.71538848561701</v>
      </c>
      <c r="AE270" s="205">
        <f t="shared" ca="1" si="777"/>
        <v>178.71538848561701</v>
      </c>
      <c r="AF270" s="205">
        <f t="shared" ca="1" si="777"/>
        <v>178.71538848561701</v>
      </c>
      <c r="AG270" s="205">
        <f t="shared" ca="1" si="777"/>
        <v>178.71538848561701</v>
      </c>
      <c r="AH270" s="205">
        <f t="shared" ca="1" si="777"/>
        <v>178.71538848561701</v>
      </c>
      <c r="AI270" s="205">
        <f t="shared" ca="1" si="777"/>
        <v>178.71538848561701</v>
      </c>
      <c r="AJ270" s="205">
        <f t="shared" ca="1" si="777"/>
        <v>178.71538848561701</v>
      </c>
      <c r="AK270" s="205">
        <f t="shared" ca="1" si="777"/>
        <v>178.71538848561701</v>
      </c>
      <c r="AL270" s="205">
        <f t="shared" ca="1" si="777"/>
        <v>178.71538848561701</v>
      </c>
      <c r="AM270" s="205">
        <f t="shared" ca="1" si="777"/>
        <v>178.71538848561701</v>
      </c>
      <c r="AN270" s="205">
        <f t="shared" ca="1" si="777"/>
        <v>178.71538848561701</v>
      </c>
      <c r="AO270" s="205">
        <f t="shared" ca="1" si="777"/>
        <v>178.71538848561701</v>
      </c>
      <c r="AP270" s="205">
        <f t="shared" ca="1" si="777"/>
        <v>178.71538848561701</v>
      </c>
      <c r="AQ270" s="205">
        <f t="shared" ca="1" si="777"/>
        <v>178.71538848561701</v>
      </c>
      <c r="AR270" s="205">
        <f t="shared" ca="1" si="777"/>
        <v>178.71538848561701</v>
      </c>
      <c r="AS270" s="205">
        <f t="shared" ca="1" si="777"/>
        <v>178.71538848561701</v>
      </c>
      <c r="AT270" s="205">
        <f t="shared" ca="1" si="777"/>
        <v>178.71538848561701</v>
      </c>
      <c r="AU270" s="205">
        <f t="shared" ca="1" si="777"/>
        <v>178.71538848561701</v>
      </c>
      <c r="AV270" s="205">
        <f t="shared" ca="1" si="777"/>
        <v>178.71538848561701</v>
      </c>
      <c r="AW270" s="205">
        <f t="shared" ca="1" si="777"/>
        <v>178.71538848561701</v>
      </c>
      <c r="AX270" s="205">
        <f t="shared" ca="1" si="777"/>
        <v>178.71538848561701</v>
      </c>
      <c r="AY270" s="205">
        <f t="shared" ca="1" si="777"/>
        <v>178.71538848561701</v>
      </c>
      <c r="AZ270" s="205">
        <f t="shared" ca="1" si="777"/>
        <v>178.71538848561701</v>
      </c>
      <c r="BA270" s="205">
        <f t="shared" ca="1" si="777"/>
        <v>178.71538848561701</v>
      </c>
      <c r="BB270" s="205">
        <f t="shared" ca="1" si="777"/>
        <v>178.71538848561701</v>
      </c>
      <c r="BC270" s="205">
        <f t="shared" ca="1" si="777"/>
        <v>178.71538848561701</v>
      </c>
      <c r="BD270" s="205">
        <f t="shared" ca="1" si="777"/>
        <v>178.71538848561701</v>
      </c>
      <c r="BE270" s="205">
        <f t="shared" ca="1" si="777"/>
        <v>178.71538848561701</v>
      </c>
      <c r="BF270" s="205">
        <f t="shared" ca="1" si="777"/>
        <v>178.71538848561701</v>
      </c>
      <c r="BG270" s="205">
        <f t="shared" ca="1" si="777"/>
        <v>178.71538848561701</v>
      </c>
      <c r="BH270" s="205">
        <f t="shared" ca="1" si="777"/>
        <v>178.71538848561701</v>
      </c>
      <c r="BI270" s="205">
        <f t="shared" ca="1" si="777"/>
        <v>178.71538848561701</v>
      </c>
      <c r="BJ270" s="205">
        <f t="shared" ref="BJ270:BL270" ca="1" si="778">BJ266+BJ267</f>
        <v>178.71538848561701</v>
      </c>
      <c r="BK270" s="205">
        <f t="shared" ca="1" si="778"/>
        <v>178.71538848561701</v>
      </c>
      <c r="BL270" s="205">
        <f t="shared" ca="1" si="778"/>
        <v>178.71538848561701</v>
      </c>
    </row>
    <row r="271" spans="1:64" x14ac:dyDescent="0.3">
      <c r="A271" s="3"/>
      <c r="B271" s="6" t="s">
        <v>199</v>
      </c>
      <c r="C271" s="13" t="s">
        <v>22</v>
      </c>
      <c r="E271" s="580">
        <f>E270*Inputs!$F$116</f>
        <v>0</v>
      </c>
      <c r="F271" s="580">
        <f>F270*Inputs!$F$116</f>
        <v>0</v>
      </c>
      <c r="G271" s="580">
        <f>G270*Inputs!$F$116</f>
        <v>0</v>
      </c>
      <c r="H271" s="580">
        <f>H270*Inputs!$F$116</f>
        <v>0</v>
      </c>
      <c r="I271" s="580">
        <f>I270*Inputs!$F$116</f>
        <v>0</v>
      </c>
      <c r="J271" s="580">
        <f ca="1">J270*Inputs!$F$116</f>
        <v>178.71538848561701</v>
      </c>
      <c r="K271" s="580">
        <f ca="1">K270*Inputs!$F$116</f>
        <v>178.71538848561701</v>
      </c>
      <c r="L271" s="580">
        <f ca="1">L270*Inputs!$F$116</f>
        <v>178.71538848561701</v>
      </c>
      <c r="M271" s="580">
        <f ca="1">M270*Inputs!$F$116</f>
        <v>178.71538848561701</v>
      </c>
      <c r="N271" s="580">
        <f ca="1">N270*Inputs!$F$116</f>
        <v>178.71538848561701</v>
      </c>
      <c r="O271" s="580">
        <f ca="1">O270*Inputs!$F$116</f>
        <v>178.71538848561701</v>
      </c>
      <c r="P271" s="580">
        <f ca="1">P270*Inputs!$F$116</f>
        <v>178.71538848561701</v>
      </c>
      <c r="Q271" s="580">
        <f ca="1">Q270*Inputs!$F$116</f>
        <v>178.71538848561701</v>
      </c>
      <c r="R271" s="580">
        <f ca="1">R270*Inputs!$F$116</f>
        <v>178.71538848561701</v>
      </c>
      <c r="S271" s="580">
        <f ca="1">S270*Inputs!$F$116</f>
        <v>178.71538848561701</v>
      </c>
      <c r="T271" s="580">
        <f ca="1">T270*Inputs!$F$116</f>
        <v>178.71538848561701</v>
      </c>
      <c r="U271" s="580">
        <f ca="1">U270*Inputs!$F$116</f>
        <v>178.71538848561701</v>
      </c>
      <c r="V271" s="580">
        <f ca="1">V270*Inputs!$F$116</f>
        <v>178.71538848561701</v>
      </c>
      <c r="W271" s="580">
        <f ca="1">W270*Inputs!$F$116</f>
        <v>178.71538848561701</v>
      </c>
      <c r="X271" s="580">
        <f ca="1">X270*Inputs!$F$116</f>
        <v>178.71538848561701</v>
      </c>
      <c r="Y271" s="580">
        <f ca="1">Y270*Inputs!$F$116</f>
        <v>178.71538848561701</v>
      </c>
      <c r="Z271" s="580">
        <f ca="1">Z270*Inputs!$F$116</f>
        <v>178.71538848561701</v>
      </c>
      <c r="AA271" s="580">
        <f ca="1">AA270*Inputs!$F$116</f>
        <v>178.71538848561701</v>
      </c>
      <c r="AB271" s="580">
        <f ca="1">AB270*Inputs!$F$116</f>
        <v>178.71538848561701</v>
      </c>
      <c r="AC271" s="580">
        <f ca="1">AC270*Inputs!$F$116</f>
        <v>178.71538848561701</v>
      </c>
      <c r="AD271" s="580">
        <f ca="1">AD270*Inputs!$F$116</f>
        <v>178.71538848561701</v>
      </c>
      <c r="AE271" s="580">
        <f ca="1">AE270*Inputs!$F$116</f>
        <v>178.71538848561701</v>
      </c>
      <c r="AF271" s="580">
        <f ca="1">AF270*Inputs!$F$116</f>
        <v>178.71538848561701</v>
      </c>
      <c r="AG271" s="580">
        <f ca="1">AG270*Inputs!$F$116</f>
        <v>178.71538848561701</v>
      </c>
      <c r="AH271" s="580">
        <f ca="1">AH270*Inputs!$F$116</f>
        <v>178.71538848561701</v>
      </c>
      <c r="AI271" s="580">
        <f ca="1">AI270*Inputs!$F$116</f>
        <v>178.71538848561701</v>
      </c>
      <c r="AJ271" s="580">
        <f ca="1">AJ270*Inputs!$F$116</f>
        <v>178.71538848561701</v>
      </c>
      <c r="AK271" s="580">
        <f ca="1">AK270*Inputs!$F$116</f>
        <v>178.71538848561701</v>
      </c>
      <c r="AL271" s="580">
        <f ca="1">AL270*Inputs!$F$116</f>
        <v>178.71538848561701</v>
      </c>
      <c r="AM271" s="580">
        <f ca="1">AM270*Inputs!$F$116</f>
        <v>178.71538848561701</v>
      </c>
      <c r="AN271" s="580">
        <f ca="1">AN270*Inputs!$F$116</f>
        <v>178.71538848561701</v>
      </c>
      <c r="AO271" s="580">
        <f ca="1">AO270*Inputs!$F$116</f>
        <v>178.71538848561701</v>
      </c>
      <c r="AP271" s="580">
        <f ca="1">AP270*Inputs!$F$116</f>
        <v>178.71538848561701</v>
      </c>
      <c r="AQ271" s="580">
        <f ca="1">AQ270*Inputs!$F$116</f>
        <v>178.71538848561701</v>
      </c>
      <c r="AR271" s="580">
        <f ca="1">AR270*Inputs!$F$116</f>
        <v>178.71538848561701</v>
      </c>
      <c r="AS271" s="580">
        <f ca="1">AS270*Inputs!$F$116</f>
        <v>178.71538848561701</v>
      </c>
      <c r="AT271" s="580">
        <f ca="1">AT270*Inputs!$F$116</f>
        <v>178.71538848561701</v>
      </c>
      <c r="AU271" s="580">
        <f ca="1">AU270*Inputs!$F$116</f>
        <v>178.71538848561701</v>
      </c>
      <c r="AV271" s="580">
        <f ca="1">AV270*Inputs!$F$116</f>
        <v>178.71538848561701</v>
      </c>
      <c r="AW271" s="580">
        <f ca="1">AW270*Inputs!$F$116</f>
        <v>178.71538848561701</v>
      </c>
      <c r="AX271" s="580">
        <f ca="1">AX270*Inputs!$F$116</f>
        <v>178.71538848561701</v>
      </c>
      <c r="AY271" s="580">
        <f ca="1">AY270*Inputs!$F$116</f>
        <v>178.71538848561701</v>
      </c>
      <c r="AZ271" s="580">
        <f ca="1">AZ270*Inputs!$F$116</f>
        <v>178.71538848561701</v>
      </c>
      <c r="BA271" s="580">
        <f ca="1">BA270*Inputs!$F$116</f>
        <v>178.71538848561701</v>
      </c>
      <c r="BB271" s="580">
        <f ca="1">BB270*Inputs!$F$116</f>
        <v>178.71538848561701</v>
      </c>
      <c r="BC271" s="580">
        <f ca="1">BC270*Inputs!$F$116</f>
        <v>178.71538848561701</v>
      </c>
      <c r="BD271" s="580">
        <f ca="1">BD270*Inputs!$F$116</f>
        <v>178.71538848561701</v>
      </c>
      <c r="BE271" s="580">
        <f ca="1">BE270*Inputs!$F$116</f>
        <v>178.71538848561701</v>
      </c>
      <c r="BF271" s="580">
        <f ca="1">BF270*Inputs!$F$116</f>
        <v>178.71538848561701</v>
      </c>
      <c r="BG271" s="580">
        <f ca="1">BG270*Inputs!$F$116</f>
        <v>178.71538848561701</v>
      </c>
      <c r="BH271" s="580">
        <f ca="1">BH270*Inputs!$F$116</f>
        <v>178.71538848561701</v>
      </c>
      <c r="BI271" s="580">
        <f ca="1">BI270*Inputs!$F$116</f>
        <v>178.71538848561701</v>
      </c>
      <c r="BJ271" s="580">
        <f ca="1">BJ270*Inputs!$F$116</f>
        <v>178.71538848561701</v>
      </c>
      <c r="BK271" s="580">
        <f ca="1">BK270*Inputs!$F$116</f>
        <v>178.71538848561701</v>
      </c>
      <c r="BL271" s="580">
        <f ca="1">BL270*Inputs!$F$116</f>
        <v>178.71538848561701</v>
      </c>
    </row>
    <row r="272" spans="1:64" x14ac:dyDescent="0.3">
      <c r="A272" s="3"/>
      <c r="B272" s="3"/>
      <c r="C272" s="18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  <c r="AB272" s="201"/>
      <c r="AC272" s="201"/>
      <c r="AD272" s="201"/>
      <c r="AE272" s="201"/>
      <c r="AF272" s="201"/>
      <c r="AG272" s="201"/>
      <c r="AH272" s="201"/>
      <c r="AI272" s="201"/>
      <c r="AJ272" s="201"/>
      <c r="AK272" s="201"/>
      <c r="AL272" s="201"/>
      <c r="AM272" s="201"/>
      <c r="AN272" s="201"/>
      <c r="AO272" s="201"/>
      <c r="AP272" s="201"/>
      <c r="AQ272" s="201"/>
      <c r="AR272" s="201"/>
      <c r="AS272" s="201"/>
      <c r="AT272" s="201"/>
      <c r="AU272" s="201"/>
      <c r="AV272" s="201"/>
      <c r="AW272" s="201"/>
      <c r="AX272" s="201"/>
      <c r="AY272" s="201"/>
      <c r="AZ272" s="201"/>
      <c r="BA272" s="201"/>
      <c r="BB272" s="201"/>
      <c r="BC272" s="201"/>
      <c r="BD272" s="201"/>
      <c r="BE272" s="201"/>
      <c r="BF272" s="201"/>
      <c r="BG272" s="201"/>
      <c r="BH272" s="201"/>
      <c r="BI272" s="201"/>
      <c r="BJ272" s="201"/>
      <c r="BK272" s="201"/>
      <c r="BL272" s="201"/>
    </row>
    <row r="273" spans="1:64" x14ac:dyDescent="0.3">
      <c r="A273" s="8" t="str">
        <f>A196</f>
        <v>Other Assets</v>
      </c>
      <c r="B273" s="3"/>
      <c r="C273" s="18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  <c r="AB273" s="201"/>
      <c r="AC273" s="201"/>
      <c r="AD273" s="201"/>
      <c r="AE273" s="201"/>
      <c r="AF273" s="201"/>
      <c r="AG273" s="201"/>
      <c r="AH273" s="201"/>
      <c r="AI273" s="201"/>
      <c r="AJ273" s="201"/>
      <c r="AK273" s="201"/>
      <c r="AL273" s="201"/>
      <c r="AM273" s="201"/>
      <c r="AN273" s="201"/>
      <c r="AO273" s="201"/>
      <c r="AP273" s="201"/>
      <c r="AQ273" s="201"/>
      <c r="AR273" s="201"/>
      <c r="AS273" s="201"/>
      <c r="AT273" s="201"/>
      <c r="AU273" s="201"/>
      <c r="AV273" s="201"/>
      <c r="AW273" s="201"/>
      <c r="AX273" s="201"/>
      <c r="AY273" s="201"/>
      <c r="AZ273" s="201"/>
      <c r="BA273" s="201"/>
      <c r="BB273" s="201"/>
      <c r="BC273" s="201"/>
      <c r="BD273" s="201"/>
      <c r="BE273" s="201"/>
      <c r="BF273" s="201"/>
      <c r="BG273" s="201"/>
      <c r="BH273" s="201"/>
      <c r="BI273" s="201"/>
      <c r="BJ273" s="201"/>
      <c r="BK273" s="201"/>
      <c r="BL273" s="201"/>
    </row>
    <row r="274" spans="1:64" x14ac:dyDescent="0.3">
      <c r="A274" s="3"/>
      <c r="B274" s="6" t="s">
        <v>203</v>
      </c>
      <c r="C274" s="13" t="s">
        <v>22</v>
      </c>
      <c r="E274" s="205">
        <f t="shared" ref="E274" si="779">D278</f>
        <v>0</v>
      </c>
      <c r="F274" s="205">
        <f t="shared" ref="F274" si="780">E278</f>
        <v>0</v>
      </c>
      <c r="G274" s="205">
        <f t="shared" ref="G274" si="781">F278</f>
        <v>0</v>
      </c>
      <c r="H274" s="205">
        <f t="shared" ref="H274" si="782">G278</f>
        <v>0</v>
      </c>
      <c r="I274" s="205">
        <f t="shared" ref="I274" si="783">H278</f>
        <v>0</v>
      </c>
      <c r="J274" s="205">
        <f t="shared" ref="J274" si="784">I278</f>
        <v>0</v>
      </c>
      <c r="K274" s="205">
        <f t="shared" ref="K274" ca="1" si="785">J278</f>
        <v>67.884907512445892</v>
      </c>
      <c r="L274" s="205">
        <f t="shared" ref="L274" ca="1" si="786">K278</f>
        <v>67.884907512445892</v>
      </c>
      <c r="M274" s="205">
        <f t="shared" ref="M274" ca="1" si="787">L278</f>
        <v>67.884907512445892</v>
      </c>
      <c r="N274" s="205">
        <f t="shared" ref="N274" ca="1" si="788">M278</f>
        <v>67.884907512445892</v>
      </c>
      <c r="O274" s="205">
        <f t="shared" ref="O274" ca="1" si="789">N278</f>
        <v>67.884907512445892</v>
      </c>
      <c r="P274" s="205">
        <f t="shared" ref="P274" ca="1" si="790">O278</f>
        <v>67.884907512445892</v>
      </c>
      <c r="Q274" s="205">
        <f t="shared" ref="Q274" ca="1" si="791">P278</f>
        <v>67.884907512445892</v>
      </c>
      <c r="R274" s="205">
        <f t="shared" ref="R274" ca="1" si="792">Q278</f>
        <v>67.884907512445892</v>
      </c>
      <c r="S274" s="205">
        <f t="shared" ref="S274" ca="1" si="793">R278</f>
        <v>67.884907512445892</v>
      </c>
      <c r="T274" s="205">
        <f t="shared" ref="T274" ca="1" si="794">S278</f>
        <v>67.884907512445892</v>
      </c>
      <c r="U274" s="205">
        <f t="shared" ref="U274" ca="1" si="795">T278</f>
        <v>67.884907512445892</v>
      </c>
      <c r="V274" s="205">
        <f t="shared" ref="V274" ca="1" si="796">U278</f>
        <v>67.884907512445892</v>
      </c>
      <c r="W274" s="205">
        <f t="shared" ref="W274" ca="1" si="797">V278</f>
        <v>67.884907512445892</v>
      </c>
      <c r="X274" s="205">
        <f t="shared" ref="X274" ca="1" si="798">W278</f>
        <v>67.884907512445892</v>
      </c>
      <c r="Y274" s="205">
        <f t="shared" ref="Y274" ca="1" si="799">X278</f>
        <v>67.884907512445892</v>
      </c>
      <c r="Z274" s="205">
        <f t="shared" ref="Z274" ca="1" si="800">Y278</f>
        <v>67.884907512445892</v>
      </c>
      <c r="AA274" s="205">
        <f t="shared" ref="AA274" ca="1" si="801">Z278</f>
        <v>67.884907512445892</v>
      </c>
      <c r="AB274" s="205">
        <f t="shared" ref="AB274" ca="1" si="802">AA278</f>
        <v>67.884907512445892</v>
      </c>
      <c r="AC274" s="205">
        <f t="shared" ref="AC274" ca="1" si="803">AB278</f>
        <v>67.884907512445892</v>
      </c>
      <c r="AD274" s="205">
        <f t="shared" ref="AD274" ca="1" si="804">AC278</f>
        <v>67.884907512445892</v>
      </c>
      <c r="AE274" s="205">
        <f t="shared" ref="AE274" ca="1" si="805">AD278</f>
        <v>67.884907512445892</v>
      </c>
      <c r="AF274" s="205">
        <f t="shared" ref="AF274" ca="1" si="806">AE278</f>
        <v>67.884907512445892</v>
      </c>
      <c r="AG274" s="205">
        <f t="shared" ref="AG274" ca="1" si="807">AF278</f>
        <v>67.884907512445892</v>
      </c>
      <c r="AH274" s="205">
        <f t="shared" ref="AH274" ca="1" si="808">AG278</f>
        <v>67.884907512445892</v>
      </c>
      <c r="AI274" s="205">
        <f t="shared" ref="AI274" ca="1" si="809">AH278</f>
        <v>67.884907512445892</v>
      </c>
      <c r="AJ274" s="205">
        <f t="shared" ref="AJ274" ca="1" si="810">AI278</f>
        <v>67.884907512445892</v>
      </c>
      <c r="AK274" s="205">
        <f t="shared" ref="AK274" ca="1" si="811">AJ278</f>
        <v>67.884907512445892</v>
      </c>
      <c r="AL274" s="205">
        <f t="shared" ref="AL274" ca="1" si="812">AK278</f>
        <v>67.884907512445892</v>
      </c>
      <c r="AM274" s="205">
        <f t="shared" ref="AM274" ca="1" si="813">AL278</f>
        <v>67.884907512445892</v>
      </c>
      <c r="AN274" s="205">
        <f t="shared" ref="AN274" ca="1" si="814">AM278</f>
        <v>67.884907512445892</v>
      </c>
      <c r="AO274" s="205">
        <f t="shared" ref="AO274" ca="1" si="815">AN278</f>
        <v>67.884907512445892</v>
      </c>
      <c r="AP274" s="205">
        <f t="shared" ref="AP274" ca="1" si="816">AO278</f>
        <v>67.884907512445892</v>
      </c>
      <c r="AQ274" s="205">
        <f t="shared" ref="AQ274" ca="1" si="817">AP278</f>
        <v>67.884907512445892</v>
      </c>
      <c r="AR274" s="205">
        <f t="shared" ref="AR274" ca="1" si="818">AQ278</f>
        <v>67.884907512445892</v>
      </c>
      <c r="AS274" s="205">
        <f t="shared" ref="AS274" ca="1" si="819">AR278</f>
        <v>67.884907512445892</v>
      </c>
      <c r="AT274" s="205">
        <f t="shared" ref="AT274" ca="1" si="820">AS278</f>
        <v>67.884907512445892</v>
      </c>
      <c r="AU274" s="205">
        <f t="shared" ref="AU274" ca="1" si="821">AT278</f>
        <v>67.884907512445892</v>
      </c>
      <c r="AV274" s="205">
        <f t="shared" ref="AV274" ca="1" si="822">AU278</f>
        <v>67.884907512445892</v>
      </c>
      <c r="AW274" s="205">
        <f t="shared" ref="AW274" ca="1" si="823">AV278</f>
        <v>67.884907512445892</v>
      </c>
      <c r="AX274" s="205">
        <f t="shared" ref="AX274" ca="1" si="824">AW278</f>
        <v>67.884907512445892</v>
      </c>
      <c r="AY274" s="205">
        <f t="shared" ref="AY274" ca="1" si="825">AX278</f>
        <v>67.884907512445892</v>
      </c>
      <c r="AZ274" s="205">
        <f t="shared" ref="AZ274" ca="1" si="826">AY278</f>
        <v>67.884907512445892</v>
      </c>
      <c r="BA274" s="205">
        <f t="shared" ref="BA274" ca="1" si="827">AZ278</f>
        <v>67.884907512445892</v>
      </c>
      <c r="BB274" s="205">
        <f t="shared" ref="BB274" ca="1" si="828">BA278</f>
        <v>67.884907512445892</v>
      </c>
      <c r="BC274" s="205">
        <f t="shared" ref="BC274" ca="1" si="829">BB278</f>
        <v>67.884907512445892</v>
      </c>
      <c r="BD274" s="205">
        <f t="shared" ref="BD274" ca="1" si="830">BC278</f>
        <v>67.884907512445892</v>
      </c>
      <c r="BE274" s="205">
        <f t="shared" ref="BE274" ca="1" si="831">BD278</f>
        <v>67.884907512445892</v>
      </c>
      <c r="BF274" s="205">
        <f t="shared" ref="BF274" ca="1" si="832">BE278</f>
        <v>67.884907512445892</v>
      </c>
      <c r="BG274" s="205">
        <f t="shared" ref="BG274" ca="1" si="833">BF278</f>
        <v>67.884907512445892</v>
      </c>
      <c r="BH274" s="205">
        <f t="shared" ref="BH274" ca="1" si="834">BG278</f>
        <v>67.884907512445892</v>
      </c>
      <c r="BI274" s="205">
        <f t="shared" ref="BI274" ca="1" si="835">BH278</f>
        <v>67.884907512445892</v>
      </c>
      <c r="BJ274" s="205">
        <f t="shared" ref="BJ274" ca="1" si="836">BI278</f>
        <v>67.884907512445892</v>
      </c>
      <c r="BK274" s="205">
        <f t="shared" ref="BK274" ca="1" si="837">BJ278</f>
        <v>67.884907512445892</v>
      </c>
      <c r="BL274" s="205">
        <f t="shared" ref="BL274" ca="1" si="838">BK278</f>
        <v>67.884907512445892</v>
      </c>
    </row>
    <row r="275" spans="1:64" x14ac:dyDescent="0.3">
      <c r="A275" s="3"/>
      <c r="B275" s="6" t="s">
        <v>202</v>
      </c>
      <c r="C275" s="13" t="s">
        <v>22</v>
      </c>
      <c r="D275" s="457">
        <f ca="1">SUM(E275:BL275)</f>
        <v>67.884907512445892</v>
      </c>
      <c r="E275" s="205">
        <f t="shared" ref="E275:AJ275" si="839">E205</f>
        <v>0</v>
      </c>
      <c r="F275" s="205">
        <f t="shared" si="839"/>
        <v>0</v>
      </c>
      <c r="G275" s="205">
        <f t="shared" si="839"/>
        <v>0</v>
      </c>
      <c r="H275" s="205">
        <f t="shared" si="839"/>
        <v>0</v>
      </c>
      <c r="I275" s="205">
        <f t="shared" si="839"/>
        <v>0</v>
      </c>
      <c r="J275" s="205">
        <f t="shared" ca="1" si="839"/>
        <v>67.884907512445892</v>
      </c>
      <c r="K275" s="205">
        <f t="shared" si="839"/>
        <v>0</v>
      </c>
      <c r="L275" s="205">
        <f t="shared" si="839"/>
        <v>0</v>
      </c>
      <c r="M275" s="205">
        <f t="shared" si="839"/>
        <v>0</v>
      </c>
      <c r="N275" s="205">
        <f t="shared" si="839"/>
        <v>0</v>
      </c>
      <c r="O275" s="205">
        <f t="shared" si="839"/>
        <v>0</v>
      </c>
      <c r="P275" s="205">
        <f t="shared" si="839"/>
        <v>0</v>
      </c>
      <c r="Q275" s="205">
        <f t="shared" si="839"/>
        <v>0</v>
      </c>
      <c r="R275" s="205">
        <f t="shared" si="839"/>
        <v>0</v>
      </c>
      <c r="S275" s="205">
        <f t="shared" si="839"/>
        <v>0</v>
      </c>
      <c r="T275" s="205">
        <f t="shared" si="839"/>
        <v>0</v>
      </c>
      <c r="U275" s="205">
        <f t="shared" si="839"/>
        <v>0</v>
      </c>
      <c r="V275" s="205">
        <f t="shared" si="839"/>
        <v>0</v>
      </c>
      <c r="W275" s="205">
        <f t="shared" si="839"/>
        <v>0</v>
      </c>
      <c r="X275" s="205">
        <f t="shared" si="839"/>
        <v>0</v>
      </c>
      <c r="Y275" s="205">
        <f t="shared" si="839"/>
        <v>0</v>
      </c>
      <c r="Z275" s="205">
        <f t="shared" si="839"/>
        <v>0</v>
      </c>
      <c r="AA275" s="205">
        <f t="shared" si="839"/>
        <v>0</v>
      </c>
      <c r="AB275" s="205">
        <f t="shared" si="839"/>
        <v>0</v>
      </c>
      <c r="AC275" s="205">
        <f t="shared" si="839"/>
        <v>0</v>
      </c>
      <c r="AD275" s="205">
        <f t="shared" si="839"/>
        <v>0</v>
      </c>
      <c r="AE275" s="205">
        <f t="shared" si="839"/>
        <v>0</v>
      </c>
      <c r="AF275" s="205">
        <f t="shared" si="839"/>
        <v>0</v>
      </c>
      <c r="AG275" s="205">
        <f t="shared" si="839"/>
        <v>0</v>
      </c>
      <c r="AH275" s="205">
        <f t="shared" si="839"/>
        <v>0</v>
      </c>
      <c r="AI275" s="205">
        <f t="shared" si="839"/>
        <v>0</v>
      </c>
      <c r="AJ275" s="205">
        <f t="shared" si="839"/>
        <v>0</v>
      </c>
      <c r="AK275" s="205">
        <f t="shared" ref="AK275:BL275" si="840">AK205</f>
        <v>0</v>
      </c>
      <c r="AL275" s="205">
        <f t="shared" si="840"/>
        <v>0</v>
      </c>
      <c r="AM275" s="205">
        <f t="shared" si="840"/>
        <v>0</v>
      </c>
      <c r="AN275" s="205">
        <f t="shared" si="840"/>
        <v>0</v>
      </c>
      <c r="AO275" s="205">
        <f t="shared" si="840"/>
        <v>0</v>
      </c>
      <c r="AP275" s="205">
        <f t="shared" si="840"/>
        <v>0</v>
      </c>
      <c r="AQ275" s="205">
        <f t="shared" si="840"/>
        <v>0</v>
      </c>
      <c r="AR275" s="205">
        <f t="shared" si="840"/>
        <v>0</v>
      </c>
      <c r="AS275" s="205">
        <f t="shared" si="840"/>
        <v>0</v>
      </c>
      <c r="AT275" s="205">
        <f t="shared" si="840"/>
        <v>0</v>
      </c>
      <c r="AU275" s="205">
        <f t="shared" si="840"/>
        <v>0</v>
      </c>
      <c r="AV275" s="205">
        <f t="shared" si="840"/>
        <v>0</v>
      </c>
      <c r="AW275" s="205">
        <f t="shared" si="840"/>
        <v>0</v>
      </c>
      <c r="AX275" s="205">
        <f t="shared" si="840"/>
        <v>0</v>
      </c>
      <c r="AY275" s="205">
        <f t="shared" si="840"/>
        <v>0</v>
      </c>
      <c r="AZ275" s="205">
        <f t="shared" si="840"/>
        <v>0</v>
      </c>
      <c r="BA275" s="205">
        <f t="shared" si="840"/>
        <v>0</v>
      </c>
      <c r="BB275" s="205">
        <f t="shared" si="840"/>
        <v>0</v>
      </c>
      <c r="BC275" s="205">
        <f t="shared" si="840"/>
        <v>0</v>
      </c>
      <c r="BD275" s="205">
        <f t="shared" si="840"/>
        <v>0</v>
      </c>
      <c r="BE275" s="205">
        <f t="shared" si="840"/>
        <v>0</v>
      </c>
      <c r="BF275" s="205">
        <f t="shared" si="840"/>
        <v>0</v>
      </c>
      <c r="BG275" s="205">
        <f t="shared" si="840"/>
        <v>0</v>
      </c>
      <c r="BH275" s="205">
        <f t="shared" si="840"/>
        <v>0</v>
      </c>
      <c r="BI275" s="205">
        <f t="shared" si="840"/>
        <v>0</v>
      </c>
      <c r="BJ275" s="205">
        <f t="shared" si="840"/>
        <v>0</v>
      </c>
      <c r="BK275" s="205">
        <f t="shared" si="840"/>
        <v>0</v>
      </c>
      <c r="BL275" s="205">
        <f t="shared" si="840"/>
        <v>0</v>
      </c>
    </row>
    <row r="276" spans="1:64" x14ac:dyDescent="0.3">
      <c r="A276" s="3"/>
      <c r="B276" s="6" t="s">
        <v>10</v>
      </c>
      <c r="C276" s="13" t="s">
        <v>22</v>
      </c>
      <c r="D276" s="5"/>
      <c r="E276" s="580">
        <f>IF(E$5,MIN(E279-D277,IF(E$6&lt;=24,Inputs!$D$117/2,Inputs!$E$117/2)*(E274+E275)*IF(E$9&lt;0.5,0,1)),0)</f>
        <v>0</v>
      </c>
      <c r="F276" s="580">
        <f>IF(F$5,MIN(F279-E277,IF(F$6&lt;=24,Inputs!$D$117/2,Inputs!$E$117/2)*(F274+F275)*IF(F$9&lt;0.5,0,1)),0)</f>
        <v>0</v>
      </c>
      <c r="G276" s="580">
        <f>IF(G$5,MIN(G279-F277,IF(G$6&lt;=24,Inputs!$D$117/2,Inputs!$E$117/2)*(G274+G275)*IF(G$9&lt;0.5,0,1)),0)</f>
        <v>0</v>
      </c>
      <c r="H276" s="580">
        <f>IF(H$5,MIN(H279-G277,IF(H$6&lt;=24,Inputs!$D$117/2,Inputs!$E$117/2)*(H274+H275)*IF(H$9&lt;0.5,0,1)),0)</f>
        <v>0</v>
      </c>
      <c r="I276" s="580">
        <f>IF(I$5,MIN(I279-H277,IF(I$6&lt;=24,Inputs!$D$117/2,Inputs!$E$117/2)*(I274+I275)*IF(I$9&lt;0.5,0,1)),0)</f>
        <v>0</v>
      </c>
      <c r="J276" s="580">
        <f ca="1">IF(J$5,MIN(J279-I277,IF(J$6&lt;=24,Inputs!$D$117/2,Inputs!$E$117/2)*(J274+J275)*IF(J$9&lt;0.5,0,1)),0)</f>
        <v>3.3942453756222948</v>
      </c>
      <c r="K276" s="580">
        <f ca="1">IF(K$5,MIN(K279-J277,IF(K$6&lt;=24,Inputs!$D$117/2,Inputs!$E$117/2)*(K274+K275)*IF(K$9&lt;0.5,0,1)),0)</f>
        <v>3.3942453756222948</v>
      </c>
      <c r="L276" s="580">
        <f ca="1">IF(L$5,MIN(L279-K277,IF(L$6&lt;=24,Inputs!$D$117/2,Inputs!$E$117/2)*(L274+L275)*IF(L$9&lt;0.5,0,1)),0)</f>
        <v>3.3942453756222948</v>
      </c>
      <c r="M276" s="580">
        <f ca="1">IF(M$5,MIN(M279-L277,IF(M$6&lt;=24,Inputs!$D$117/2,Inputs!$E$117/2)*(M274+M275)*IF(M$9&lt;0.5,0,1)),0)</f>
        <v>3.3942453756222948</v>
      </c>
      <c r="N276" s="580">
        <f ca="1">IF(N$5,MIN(N279-M277,IF(N$6&lt;=24,Inputs!$D$117/2,Inputs!$E$117/2)*(N274+N275)*IF(N$9&lt;0.5,0,1)),0)</f>
        <v>3.3942453756222948</v>
      </c>
      <c r="O276" s="580">
        <f ca="1">IF(O$5,MIN(O279-N277,IF(O$6&lt;=24,Inputs!$D$117/2,Inputs!$E$117/2)*(O274+O275)*IF(O$9&lt;0.5,0,1)),0)</f>
        <v>3.3942453756222948</v>
      </c>
      <c r="P276" s="580">
        <f ca="1">IF(P$5,MIN(P279-O277,IF(P$6&lt;=24,Inputs!$D$117/2,Inputs!$E$117/2)*(P274+P275)*IF(P$9&lt;0.5,0,1)),0)</f>
        <v>3.3942453756222948</v>
      </c>
      <c r="Q276" s="580">
        <f ca="1">IF(Q$5,MIN(Q279-P277,IF(Q$6&lt;=24,Inputs!$D$117/2,Inputs!$E$117/2)*(Q274+Q275)*IF(Q$9&lt;0.5,0,1)),0)</f>
        <v>3.3942453756222948</v>
      </c>
      <c r="R276" s="580">
        <f ca="1">IF(R$5,MIN(R279-Q277,IF(R$6&lt;=24,Inputs!$D$117/2,Inputs!$E$117/2)*(R274+R275)*IF(R$9&lt;0.5,0,1)),0)</f>
        <v>3.3942453756222948</v>
      </c>
      <c r="S276" s="580">
        <f ca="1">IF(S$5,MIN(S279-R277,IF(S$6&lt;=24,Inputs!$D$117/2,Inputs!$E$117/2)*(S274+S275)*IF(S$9&lt;0.5,0,1)),0)</f>
        <v>3.3942453756222948</v>
      </c>
      <c r="T276" s="580">
        <f ca="1">IF(T$5,MIN(T279-S277,IF(T$6&lt;=24,Inputs!$D$117/2,Inputs!$E$117/2)*(T274+T275)*IF(T$9&lt;0.5,0,1)),0)</f>
        <v>3.3942453756222948</v>
      </c>
      <c r="U276" s="580">
        <f ca="1">IF(U$5,MIN(U279-T277,IF(U$6&lt;=24,Inputs!$D$117/2,Inputs!$E$117/2)*(U274+U275)*IF(U$9&lt;0.5,0,1)),0)</f>
        <v>3.3942453756222948</v>
      </c>
      <c r="V276" s="580">
        <f ca="1">IF(V$5,MIN(V279-U277,IF(V$6&lt;=24,Inputs!$D$117/2,Inputs!$E$117/2)*(V274+V275)*IF(V$9&lt;0.5,0,1)),0)</f>
        <v>3.3942453756222948</v>
      </c>
      <c r="W276" s="580">
        <f ca="1">IF(W$5,MIN(W279-V277,IF(W$6&lt;=24,Inputs!$D$117/2,Inputs!$E$117/2)*(W274+W275)*IF(W$9&lt;0.5,0,1)),0)</f>
        <v>3.3942453756222948</v>
      </c>
      <c r="X276" s="580">
        <f ca="1">IF(X$5,MIN(X279-W277,IF(X$6&lt;=24,Inputs!$D$117/2,Inputs!$E$117/2)*(X274+X275)*IF(X$9&lt;0.5,0,1)),0)</f>
        <v>3.3942453756222948</v>
      </c>
      <c r="Y276" s="580">
        <f ca="1">IF(Y$5,MIN(Y279-X277,IF(Y$6&lt;=24,Inputs!$D$117/2,Inputs!$E$117/2)*(Y274+Y275)*IF(Y$9&lt;0.5,0,1)),0)</f>
        <v>3.3942453756222948</v>
      </c>
      <c r="Z276" s="580">
        <f ca="1">IF(Z$5,MIN(Z279-Y277,IF(Z$6&lt;=24,Inputs!$D$117/2,Inputs!$E$117/2)*(Z274+Z275)*IF(Z$9&lt;0.5,0,1)),0)</f>
        <v>3.3942453756222948</v>
      </c>
      <c r="AA276" s="580">
        <f ca="1">IF(AA$5,MIN(AA279-Z277,IF(AA$6&lt;=24,Inputs!$D$117/2,Inputs!$E$117/2)*(AA274+AA275)*IF(AA$9&lt;0.5,0,1)),0)</f>
        <v>3.3942453756222948</v>
      </c>
      <c r="AB276" s="580">
        <f ca="1">IF(AB$5,MIN(AB279-AA277,IF(AB$6&lt;=24,Inputs!$D$117/2,Inputs!$E$117/2)*(AB274+AB275)*IF(AB$9&lt;0.5,0,1)),0)</f>
        <v>3.3942453756222948</v>
      </c>
      <c r="AC276" s="580">
        <f ca="1">IF(AC$5,MIN(AC279-AB277,IF(AC$6&lt;=24,Inputs!$D$117/2,Inputs!$E$117/2)*(AC274+AC275)*IF(AC$9&lt;0.5,0,1)),0)</f>
        <v>3.3942453756222761</v>
      </c>
      <c r="AD276" s="580">
        <f ca="1">IF(AD$5,MIN(AD279-AC277,IF(AD$6&lt;=24,Inputs!$D$117/2,Inputs!$E$117/2)*(AD274+AD275)*IF(AD$9&lt;0.5,0,1)),0)</f>
        <v>0</v>
      </c>
      <c r="AE276" s="580">
        <f ca="1">IF(AE$5,MIN(AE279-AD277,IF(AE$6&lt;=24,Inputs!$D$117/2,Inputs!$E$117/2)*(AE274+AE275)*IF(AE$9&lt;0.5,0,1)),0)</f>
        <v>0</v>
      </c>
      <c r="AF276" s="580">
        <f ca="1">IF(AF$5,MIN(AF279-AE277,IF(AF$6&lt;=24,Inputs!$D$117/2,Inputs!$E$117/2)*(AF274+AF275)*IF(AF$9&lt;0.5,0,1)),0)</f>
        <v>0</v>
      </c>
      <c r="AG276" s="580">
        <f ca="1">IF(AG$5,MIN(AG279-AF277,IF(AG$6&lt;=24,Inputs!$D$117/2,Inputs!$E$117/2)*(AG274+AG275)*IF(AG$9&lt;0.5,0,1)),0)</f>
        <v>0</v>
      </c>
      <c r="AH276" s="580">
        <f ca="1">IF(AH$5,MIN(AH279-AG277,IF(AH$6&lt;=24,Inputs!$D$117/2,Inputs!$E$117/2)*(AH274+AH275)*IF(AH$9&lt;0.5,0,1)),0)</f>
        <v>0</v>
      </c>
      <c r="AI276" s="580">
        <f ca="1">IF(AI$5,MIN(AI279-AH277,IF(AI$6&lt;=24,Inputs!$D$117/2,Inputs!$E$117/2)*(AI274+AI275)*IF(AI$9&lt;0.5,0,1)),0)</f>
        <v>0</v>
      </c>
      <c r="AJ276" s="580">
        <f ca="1">IF(AJ$5,MIN(AJ279-AI277,IF(AJ$6&lt;=24,Inputs!$D$117/2,Inputs!$E$117/2)*(AJ274+AJ275)*IF(AJ$9&lt;0.5,0,1)),0)</f>
        <v>0</v>
      </c>
      <c r="AK276" s="580">
        <f ca="1">IF(AK$5,MIN(AK279-AJ277,IF(AK$6&lt;=24,Inputs!$D$117/2,Inputs!$E$117/2)*(AK274+AK275)*IF(AK$9&lt;0.5,0,1)),0)</f>
        <v>0</v>
      </c>
      <c r="AL276" s="580">
        <f ca="1">IF(AL$5,MIN(AL279-AK277,IF(AL$6&lt;=24,Inputs!$D$117/2,Inputs!$E$117/2)*(AL274+AL275)*IF(AL$9&lt;0.5,0,1)),0)</f>
        <v>0</v>
      </c>
      <c r="AM276" s="580">
        <f ca="1">IF(AM$5,MIN(AM279-AL277,IF(AM$6&lt;=24,Inputs!$D$117/2,Inputs!$E$117/2)*(AM274+AM275)*IF(AM$9&lt;0.5,0,1)),0)</f>
        <v>0</v>
      </c>
      <c r="AN276" s="580">
        <f ca="1">IF(AN$5,MIN(AN279-AM277,IF(AN$6&lt;=24,Inputs!$D$117/2,Inputs!$E$117/2)*(AN274+AN275)*IF(AN$9&lt;0.5,0,1)),0)</f>
        <v>0</v>
      </c>
      <c r="AO276" s="580">
        <f ca="1">IF(AO$5,MIN(AO279-AN277,IF(AO$6&lt;=24,Inputs!$D$117/2,Inputs!$E$117/2)*(AO274+AO275)*IF(AO$9&lt;0.5,0,1)),0)</f>
        <v>0</v>
      </c>
      <c r="AP276" s="580">
        <f ca="1">IF(AP$5,MIN(AP279-AO277,IF(AP$6&lt;=24,Inputs!$D$117/2,Inputs!$E$117/2)*(AP274+AP275)*IF(AP$9&lt;0.5,0,1)),0)</f>
        <v>0</v>
      </c>
      <c r="AQ276" s="580">
        <f ca="1">IF(AQ$5,MIN(AQ279-AP277,IF(AQ$6&lt;=24,Inputs!$D$117/2,Inputs!$E$117/2)*(AQ274+AQ275)*IF(AQ$9&lt;0.5,0,1)),0)</f>
        <v>0</v>
      </c>
      <c r="AR276" s="580">
        <f ca="1">IF(AR$5,MIN(AR279-AQ277,IF(AR$6&lt;=24,Inputs!$D$117/2,Inputs!$E$117/2)*(AR274+AR275)*IF(AR$9&lt;0.5,0,1)),0)</f>
        <v>0</v>
      </c>
      <c r="AS276" s="580">
        <f ca="1">IF(AS$5,MIN(AS279-AR277,IF(AS$6&lt;=24,Inputs!$D$117/2,Inputs!$E$117/2)*(AS274+AS275)*IF(AS$9&lt;0.5,0,1)),0)</f>
        <v>0</v>
      </c>
      <c r="AT276" s="580">
        <f ca="1">IF(AT$5,MIN(AT279-AS277,IF(AT$6&lt;=24,Inputs!$D$117/2,Inputs!$E$117/2)*(AT274+AT275)*IF(AT$9&lt;0.5,0,1)),0)</f>
        <v>0</v>
      </c>
      <c r="AU276" s="580">
        <f ca="1">IF(AU$5,MIN(AU279-AT277,IF(AU$6&lt;=24,Inputs!$D$117/2,Inputs!$E$117/2)*(AU274+AU275)*IF(AU$9&lt;0.5,0,1)),0)</f>
        <v>0</v>
      </c>
      <c r="AV276" s="580">
        <f ca="1">IF(AV$5,MIN(AV279-AU277,IF(AV$6&lt;=24,Inputs!$D$117/2,Inputs!$E$117/2)*(AV274+AV275)*IF(AV$9&lt;0.5,0,1)),0)</f>
        <v>0</v>
      </c>
      <c r="AW276" s="580">
        <f ca="1">IF(AW$5,MIN(AW279-AV277,IF(AW$6&lt;=24,Inputs!$D$117/2,Inputs!$E$117/2)*(AW274+AW275)*IF(AW$9&lt;0.5,0,1)),0)</f>
        <v>0</v>
      </c>
      <c r="AX276" s="580">
        <f ca="1">IF(AX$5,MIN(AX279-AW277,IF(AX$6&lt;=24,Inputs!$D$117/2,Inputs!$E$117/2)*(AX274+AX275)*IF(AX$9&lt;0.5,0,1)),0)</f>
        <v>0</v>
      </c>
      <c r="AY276" s="580">
        <f ca="1">IF(AY$5,MIN(AY279-AX277,IF(AY$6&lt;=24,Inputs!$D$117/2,Inputs!$E$117/2)*(AY274+AY275)*IF(AY$9&lt;0.5,0,1)),0)</f>
        <v>0</v>
      </c>
      <c r="AZ276" s="580">
        <f ca="1">IF(AZ$5,MIN(AZ279-AY277,IF(AZ$6&lt;=24,Inputs!$D$117/2,Inputs!$E$117/2)*(AZ274+AZ275)*IF(AZ$9&lt;0.5,0,1)),0)</f>
        <v>0</v>
      </c>
      <c r="BA276" s="580">
        <f ca="1">IF(BA$5,MIN(BA279-AZ277,IF(BA$6&lt;=24,Inputs!$D$117/2,Inputs!$E$117/2)*(BA274+BA275)*IF(BA$9&lt;0.5,0,1)),0)</f>
        <v>0</v>
      </c>
      <c r="BB276" s="580">
        <f ca="1">IF(BB$5,MIN(BB279-BA277,IF(BB$6&lt;=24,Inputs!$D$117/2,Inputs!$E$117/2)*(BB274+BB275)*IF(BB$9&lt;0.5,0,1)),0)</f>
        <v>0</v>
      </c>
      <c r="BC276" s="580">
        <f ca="1">IF(BC$5,MIN(BC279-BB277,IF(BC$6&lt;=24,Inputs!$D$117/2,Inputs!$E$117/2)*(BC274+BC275)*IF(BC$9&lt;0.5,0,1)),0)</f>
        <v>0</v>
      </c>
      <c r="BD276" s="580">
        <f ca="1">IF(BD$5,MIN(BD279-BC277,IF(BD$6&lt;=24,Inputs!$D$117/2,Inputs!$E$117/2)*(BD274+BD275)*IF(BD$9&lt;0.5,0,1)),0)</f>
        <v>0</v>
      </c>
      <c r="BE276" s="580">
        <f ca="1">IF(BE$5,MIN(BE279-BD277,IF(BE$6&lt;=24,Inputs!$D$117/2,Inputs!$E$117/2)*(BE274+BE275)*IF(BE$9&lt;0.5,0,1)),0)</f>
        <v>0</v>
      </c>
      <c r="BF276" s="580">
        <f ca="1">IF(BF$5,MIN(BF279-BE277,IF(BF$6&lt;=24,Inputs!$D$117/2,Inputs!$E$117/2)*(BF274+BF275)*IF(BF$9&lt;0.5,0,1)),0)</f>
        <v>0</v>
      </c>
      <c r="BG276" s="580">
        <f ca="1">IF(BG$5,MIN(BG279-BF277,IF(BG$6&lt;=24,Inputs!$D$117/2,Inputs!$E$117/2)*(BG274+BG275)*IF(BG$9&lt;0.5,0,1)),0)</f>
        <v>0</v>
      </c>
      <c r="BH276" s="580">
        <f>IF(BH$5,MIN(BH279-BG277,IF(BH$6&lt;=24,Inputs!$D$117/2,Inputs!$E$117/2)*(BH274+BH275)*IF(BH$9&lt;0.5,0,1)),0)</f>
        <v>0</v>
      </c>
      <c r="BI276" s="580">
        <f>IF(BI$5,MIN(BI279-BH277,IF(BI$6&lt;=24,Inputs!$D$117/2,Inputs!$E$117/2)*(BI274+BI275)*IF(BI$9&lt;0.5,0,1)),0)</f>
        <v>0</v>
      </c>
      <c r="BJ276" s="580">
        <f>IF(BJ$5,MIN(BJ279-BI277,IF(BJ$6&lt;=24,Inputs!$D$117/2,Inputs!$E$117/2)*(BJ274+BJ275)*IF(BJ$9&lt;0.5,0,1)),0)</f>
        <v>0</v>
      </c>
      <c r="BK276" s="580">
        <f>IF(BK$5,MIN(BK279-BJ277,IF(BK$6&lt;=24,Inputs!$D$117/2,Inputs!$E$117/2)*(BK274+BK275)*IF(BK$9&lt;0.5,0,1)),0)</f>
        <v>0</v>
      </c>
      <c r="BL276" s="580">
        <f>IF(BL$5,MIN(BL279-BK277,IF(BL$6&lt;=24,Inputs!$D$117/2,Inputs!$E$117/2)*(BL274+BL275)*IF(BL$9&lt;0.5,0,1)),0)</f>
        <v>0</v>
      </c>
    </row>
    <row r="277" spans="1:64" x14ac:dyDescent="0.3">
      <c r="A277" s="3"/>
      <c r="B277" s="6" t="s">
        <v>201</v>
      </c>
      <c r="C277" s="13" t="s">
        <v>22</v>
      </c>
      <c r="E277" s="580">
        <f t="shared" ref="E277" si="841">D277+E276</f>
        <v>0</v>
      </c>
      <c r="F277" s="580">
        <f t="shared" ref="F277" si="842">E277+F276</f>
        <v>0</v>
      </c>
      <c r="G277" s="580">
        <f t="shared" ref="G277" si="843">F277+G276</f>
        <v>0</v>
      </c>
      <c r="H277" s="580">
        <f t="shared" ref="H277" si="844">G277+H276</f>
        <v>0</v>
      </c>
      <c r="I277" s="580">
        <f t="shared" ref="I277" si="845">H277+I276</f>
        <v>0</v>
      </c>
      <c r="J277" s="580">
        <f t="shared" ref="J277" ca="1" si="846">I277+J276</f>
        <v>3.3942453756222948</v>
      </c>
      <c r="K277" s="580">
        <f t="shared" ref="K277" ca="1" si="847">J277+K276</f>
        <v>6.7884907512445896</v>
      </c>
      <c r="L277" s="580">
        <f t="shared" ref="L277" ca="1" si="848">K277+L276</f>
        <v>10.182736126866885</v>
      </c>
      <c r="M277" s="580">
        <f t="shared" ref="M277" ca="1" si="849">L277+M276</f>
        <v>13.576981502489179</v>
      </c>
      <c r="N277" s="580">
        <f t="shared" ref="N277" ca="1" si="850">M277+N276</f>
        <v>16.971226878111473</v>
      </c>
      <c r="O277" s="580">
        <f t="shared" ref="O277" ca="1" si="851">N277+O276</f>
        <v>20.365472253733767</v>
      </c>
      <c r="P277" s="580">
        <f t="shared" ref="P277" ca="1" si="852">O277+P276</f>
        <v>23.759717629356061</v>
      </c>
      <c r="Q277" s="580">
        <f t="shared" ref="Q277" ca="1" si="853">P277+Q276</f>
        <v>27.153963004978355</v>
      </c>
      <c r="R277" s="580">
        <f t="shared" ref="R277" ca="1" si="854">Q277+R276</f>
        <v>30.548208380600649</v>
      </c>
      <c r="S277" s="580">
        <f t="shared" ref="S277" ca="1" si="855">R277+S276</f>
        <v>33.942453756222946</v>
      </c>
      <c r="T277" s="580">
        <f t="shared" ref="T277" ca="1" si="856">S277+T276</f>
        <v>37.336699131845243</v>
      </c>
      <c r="U277" s="580">
        <f t="shared" ref="U277" ca="1" si="857">T277+U276</f>
        <v>40.730944507467541</v>
      </c>
      <c r="V277" s="580">
        <f t="shared" ref="V277" ca="1" si="858">U277+V276</f>
        <v>44.125189883089838</v>
      </c>
      <c r="W277" s="580">
        <f t="shared" ref="W277" ca="1" si="859">V277+W276</f>
        <v>47.519435258712136</v>
      </c>
      <c r="X277" s="580">
        <f t="shared" ref="X277" ca="1" si="860">W277+X276</f>
        <v>50.913680634334433</v>
      </c>
      <c r="Y277" s="580">
        <f t="shared" ref="Y277" ca="1" si="861">X277+Y276</f>
        <v>54.307926009956731</v>
      </c>
      <c r="Z277" s="580">
        <f t="shared" ref="Z277" ca="1" si="862">Y277+Z276</f>
        <v>57.702171385579028</v>
      </c>
      <c r="AA277" s="580">
        <f t="shared" ref="AA277" ca="1" si="863">Z277+AA276</f>
        <v>61.096416761201326</v>
      </c>
      <c r="AB277" s="580">
        <f t="shared" ref="AB277" ca="1" si="864">AA277+AB276</f>
        <v>64.490662136823616</v>
      </c>
      <c r="AC277" s="580">
        <f t="shared" ref="AC277" ca="1" si="865">AB277+AC276</f>
        <v>67.884907512445892</v>
      </c>
      <c r="AD277" s="580">
        <f t="shared" ref="AD277" ca="1" si="866">AC277+AD276</f>
        <v>67.884907512445892</v>
      </c>
      <c r="AE277" s="580">
        <f t="shared" ref="AE277" ca="1" si="867">AD277+AE276</f>
        <v>67.884907512445892</v>
      </c>
      <c r="AF277" s="580">
        <f t="shared" ref="AF277" ca="1" si="868">AE277+AF276</f>
        <v>67.884907512445892</v>
      </c>
      <c r="AG277" s="580">
        <f t="shared" ref="AG277" ca="1" si="869">AF277+AG276</f>
        <v>67.884907512445892</v>
      </c>
      <c r="AH277" s="580">
        <f t="shared" ref="AH277" ca="1" si="870">AG277+AH276</f>
        <v>67.884907512445892</v>
      </c>
      <c r="AI277" s="580">
        <f t="shared" ref="AI277" ca="1" si="871">AH277+AI276</f>
        <v>67.884907512445892</v>
      </c>
      <c r="AJ277" s="580">
        <f t="shared" ref="AJ277" ca="1" si="872">AI277+AJ276</f>
        <v>67.884907512445892</v>
      </c>
      <c r="AK277" s="580">
        <f t="shared" ref="AK277" ca="1" si="873">AJ277+AK276</f>
        <v>67.884907512445892</v>
      </c>
      <c r="AL277" s="580">
        <f t="shared" ref="AL277" ca="1" si="874">AK277+AL276</f>
        <v>67.884907512445892</v>
      </c>
      <c r="AM277" s="580">
        <f t="shared" ref="AM277" ca="1" si="875">AL277+AM276</f>
        <v>67.884907512445892</v>
      </c>
      <c r="AN277" s="580">
        <f t="shared" ref="AN277" ca="1" si="876">AM277+AN276</f>
        <v>67.884907512445892</v>
      </c>
      <c r="AO277" s="580">
        <f t="shared" ref="AO277" ca="1" si="877">AN277+AO276</f>
        <v>67.884907512445892</v>
      </c>
      <c r="AP277" s="580">
        <f t="shared" ref="AP277" ca="1" si="878">AO277+AP276</f>
        <v>67.884907512445892</v>
      </c>
      <c r="AQ277" s="580">
        <f t="shared" ref="AQ277" ca="1" si="879">AP277+AQ276</f>
        <v>67.884907512445892</v>
      </c>
      <c r="AR277" s="580">
        <f t="shared" ref="AR277" ca="1" si="880">AQ277+AR276</f>
        <v>67.884907512445892</v>
      </c>
      <c r="AS277" s="580">
        <f t="shared" ref="AS277" ca="1" si="881">AR277+AS276</f>
        <v>67.884907512445892</v>
      </c>
      <c r="AT277" s="580">
        <f t="shared" ref="AT277" ca="1" si="882">AS277+AT276</f>
        <v>67.884907512445892</v>
      </c>
      <c r="AU277" s="580">
        <f t="shared" ref="AU277" ca="1" si="883">AT277+AU276</f>
        <v>67.884907512445892</v>
      </c>
      <c r="AV277" s="580">
        <f t="shared" ref="AV277" ca="1" si="884">AU277+AV276</f>
        <v>67.884907512445892</v>
      </c>
      <c r="AW277" s="580">
        <f t="shared" ref="AW277" ca="1" si="885">AV277+AW276</f>
        <v>67.884907512445892</v>
      </c>
      <c r="AX277" s="580">
        <f t="shared" ref="AX277" ca="1" si="886">AW277+AX276</f>
        <v>67.884907512445892</v>
      </c>
      <c r="AY277" s="580">
        <f t="shared" ref="AY277" ca="1" si="887">AX277+AY276</f>
        <v>67.884907512445892</v>
      </c>
      <c r="AZ277" s="580">
        <f t="shared" ref="AZ277" ca="1" si="888">AY277+AZ276</f>
        <v>67.884907512445892</v>
      </c>
      <c r="BA277" s="580">
        <f t="shared" ref="BA277" ca="1" si="889">AZ277+BA276</f>
        <v>67.884907512445892</v>
      </c>
      <c r="BB277" s="580">
        <f t="shared" ref="BB277" ca="1" si="890">BA277+BB276</f>
        <v>67.884907512445892</v>
      </c>
      <c r="BC277" s="580">
        <f t="shared" ref="BC277" ca="1" si="891">BB277+BC276</f>
        <v>67.884907512445892</v>
      </c>
      <c r="BD277" s="580">
        <f t="shared" ref="BD277" ca="1" si="892">BC277+BD276</f>
        <v>67.884907512445892</v>
      </c>
      <c r="BE277" s="580">
        <f t="shared" ref="BE277" ca="1" si="893">BD277+BE276</f>
        <v>67.884907512445892</v>
      </c>
      <c r="BF277" s="580">
        <f t="shared" ref="BF277" ca="1" si="894">BE277+BF276</f>
        <v>67.884907512445892</v>
      </c>
      <c r="BG277" s="580">
        <f t="shared" ref="BG277" ca="1" si="895">BF277+BG276</f>
        <v>67.884907512445892</v>
      </c>
      <c r="BH277" s="580">
        <f t="shared" ref="BH277" ca="1" si="896">BG277+BH276</f>
        <v>67.884907512445892</v>
      </c>
      <c r="BI277" s="580">
        <f t="shared" ref="BI277" ca="1" si="897">BH277+BI276</f>
        <v>67.884907512445892</v>
      </c>
      <c r="BJ277" s="580">
        <f t="shared" ref="BJ277" ca="1" si="898">BI277+BJ276</f>
        <v>67.884907512445892</v>
      </c>
      <c r="BK277" s="580">
        <f t="shared" ref="BK277" ca="1" si="899">BJ277+BK276</f>
        <v>67.884907512445892</v>
      </c>
      <c r="BL277" s="580">
        <f t="shared" ref="BL277" ca="1" si="900">BK277+BL276</f>
        <v>67.884907512445892</v>
      </c>
    </row>
    <row r="278" spans="1:64" x14ac:dyDescent="0.3">
      <c r="A278" s="3"/>
      <c r="B278" s="6" t="s">
        <v>200</v>
      </c>
      <c r="C278" s="13" t="s">
        <v>22</v>
      </c>
      <c r="E278" s="205">
        <f t="shared" ref="E278" si="901">E274+E275</f>
        <v>0</v>
      </c>
      <c r="F278" s="205">
        <f t="shared" ref="F278:BI278" si="902">F274+F275</f>
        <v>0</v>
      </c>
      <c r="G278" s="205">
        <f t="shared" si="902"/>
        <v>0</v>
      </c>
      <c r="H278" s="205">
        <f t="shared" si="902"/>
        <v>0</v>
      </c>
      <c r="I278" s="205">
        <f t="shared" si="902"/>
        <v>0</v>
      </c>
      <c r="J278" s="205">
        <f t="shared" ca="1" si="902"/>
        <v>67.884907512445892</v>
      </c>
      <c r="K278" s="205">
        <f t="shared" ca="1" si="902"/>
        <v>67.884907512445892</v>
      </c>
      <c r="L278" s="205">
        <f t="shared" ca="1" si="902"/>
        <v>67.884907512445892</v>
      </c>
      <c r="M278" s="205">
        <f t="shared" ca="1" si="902"/>
        <v>67.884907512445892</v>
      </c>
      <c r="N278" s="205">
        <f t="shared" ca="1" si="902"/>
        <v>67.884907512445892</v>
      </c>
      <c r="O278" s="205">
        <f t="shared" ca="1" si="902"/>
        <v>67.884907512445892</v>
      </c>
      <c r="P278" s="205">
        <f t="shared" ca="1" si="902"/>
        <v>67.884907512445892</v>
      </c>
      <c r="Q278" s="205">
        <f t="shared" ca="1" si="902"/>
        <v>67.884907512445892</v>
      </c>
      <c r="R278" s="205">
        <f t="shared" ca="1" si="902"/>
        <v>67.884907512445892</v>
      </c>
      <c r="S278" s="205">
        <f t="shared" ca="1" si="902"/>
        <v>67.884907512445892</v>
      </c>
      <c r="T278" s="205">
        <f t="shared" ca="1" si="902"/>
        <v>67.884907512445892</v>
      </c>
      <c r="U278" s="205">
        <f t="shared" ca="1" si="902"/>
        <v>67.884907512445892</v>
      </c>
      <c r="V278" s="205">
        <f t="shared" ca="1" si="902"/>
        <v>67.884907512445892</v>
      </c>
      <c r="W278" s="205">
        <f t="shared" ca="1" si="902"/>
        <v>67.884907512445892</v>
      </c>
      <c r="X278" s="205">
        <f t="shared" ca="1" si="902"/>
        <v>67.884907512445892</v>
      </c>
      <c r="Y278" s="205">
        <f t="shared" ca="1" si="902"/>
        <v>67.884907512445892</v>
      </c>
      <c r="Z278" s="205">
        <f t="shared" ca="1" si="902"/>
        <v>67.884907512445892</v>
      </c>
      <c r="AA278" s="205">
        <f t="shared" ca="1" si="902"/>
        <v>67.884907512445892</v>
      </c>
      <c r="AB278" s="205">
        <f t="shared" ca="1" si="902"/>
        <v>67.884907512445892</v>
      </c>
      <c r="AC278" s="205">
        <f t="shared" ca="1" si="902"/>
        <v>67.884907512445892</v>
      </c>
      <c r="AD278" s="205">
        <f t="shared" ca="1" si="902"/>
        <v>67.884907512445892</v>
      </c>
      <c r="AE278" s="205">
        <f t="shared" ca="1" si="902"/>
        <v>67.884907512445892</v>
      </c>
      <c r="AF278" s="205">
        <f t="shared" ca="1" si="902"/>
        <v>67.884907512445892</v>
      </c>
      <c r="AG278" s="205">
        <f t="shared" ca="1" si="902"/>
        <v>67.884907512445892</v>
      </c>
      <c r="AH278" s="205">
        <f t="shared" ca="1" si="902"/>
        <v>67.884907512445892</v>
      </c>
      <c r="AI278" s="205">
        <f t="shared" ca="1" si="902"/>
        <v>67.884907512445892</v>
      </c>
      <c r="AJ278" s="205">
        <f t="shared" ca="1" si="902"/>
        <v>67.884907512445892</v>
      </c>
      <c r="AK278" s="205">
        <f t="shared" ca="1" si="902"/>
        <v>67.884907512445892</v>
      </c>
      <c r="AL278" s="205">
        <f t="shared" ca="1" si="902"/>
        <v>67.884907512445892</v>
      </c>
      <c r="AM278" s="205">
        <f t="shared" ca="1" si="902"/>
        <v>67.884907512445892</v>
      </c>
      <c r="AN278" s="205">
        <f t="shared" ca="1" si="902"/>
        <v>67.884907512445892</v>
      </c>
      <c r="AO278" s="205">
        <f t="shared" ca="1" si="902"/>
        <v>67.884907512445892</v>
      </c>
      <c r="AP278" s="205">
        <f t="shared" ca="1" si="902"/>
        <v>67.884907512445892</v>
      </c>
      <c r="AQ278" s="205">
        <f t="shared" ca="1" si="902"/>
        <v>67.884907512445892</v>
      </c>
      <c r="AR278" s="205">
        <f t="shared" ca="1" si="902"/>
        <v>67.884907512445892</v>
      </c>
      <c r="AS278" s="205">
        <f t="shared" ca="1" si="902"/>
        <v>67.884907512445892</v>
      </c>
      <c r="AT278" s="205">
        <f t="shared" ca="1" si="902"/>
        <v>67.884907512445892</v>
      </c>
      <c r="AU278" s="205">
        <f t="shared" ca="1" si="902"/>
        <v>67.884907512445892</v>
      </c>
      <c r="AV278" s="205">
        <f t="shared" ca="1" si="902"/>
        <v>67.884907512445892</v>
      </c>
      <c r="AW278" s="205">
        <f t="shared" ca="1" si="902"/>
        <v>67.884907512445892</v>
      </c>
      <c r="AX278" s="205">
        <f t="shared" ca="1" si="902"/>
        <v>67.884907512445892</v>
      </c>
      <c r="AY278" s="205">
        <f t="shared" ca="1" si="902"/>
        <v>67.884907512445892</v>
      </c>
      <c r="AZ278" s="205">
        <f t="shared" ca="1" si="902"/>
        <v>67.884907512445892</v>
      </c>
      <c r="BA278" s="205">
        <f t="shared" ca="1" si="902"/>
        <v>67.884907512445892</v>
      </c>
      <c r="BB278" s="205">
        <f t="shared" ca="1" si="902"/>
        <v>67.884907512445892</v>
      </c>
      <c r="BC278" s="205">
        <f t="shared" ca="1" si="902"/>
        <v>67.884907512445892</v>
      </c>
      <c r="BD278" s="205">
        <f t="shared" ca="1" si="902"/>
        <v>67.884907512445892</v>
      </c>
      <c r="BE278" s="205">
        <f t="shared" ca="1" si="902"/>
        <v>67.884907512445892</v>
      </c>
      <c r="BF278" s="205">
        <f t="shared" ca="1" si="902"/>
        <v>67.884907512445892</v>
      </c>
      <c r="BG278" s="205">
        <f t="shared" ca="1" si="902"/>
        <v>67.884907512445892</v>
      </c>
      <c r="BH278" s="205">
        <f t="shared" ca="1" si="902"/>
        <v>67.884907512445892</v>
      </c>
      <c r="BI278" s="205">
        <f t="shared" ca="1" si="902"/>
        <v>67.884907512445892</v>
      </c>
      <c r="BJ278" s="205">
        <f t="shared" ref="BJ278:BL278" ca="1" si="903">BJ274+BJ275</f>
        <v>67.884907512445892</v>
      </c>
      <c r="BK278" s="205">
        <f t="shared" ca="1" si="903"/>
        <v>67.884907512445892</v>
      </c>
      <c r="BL278" s="205">
        <f t="shared" ca="1" si="903"/>
        <v>67.884907512445892</v>
      </c>
    </row>
    <row r="279" spans="1:64" x14ac:dyDescent="0.3">
      <c r="A279" s="3"/>
      <c r="B279" s="6" t="s">
        <v>199</v>
      </c>
      <c r="C279" s="13" t="s">
        <v>22</v>
      </c>
      <c r="E279" s="580">
        <f>E278*Inputs!$F$117</f>
        <v>0</v>
      </c>
      <c r="F279" s="580">
        <f>F278*Inputs!$F$117</f>
        <v>0</v>
      </c>
      <c r="G279" s="580">
        <f>G278*Inputs!$F$117</f>
        <v>0</v>
      </c>
      <c r="H279" s="580">
        <f>H278*Inputs!$F$117</f>
        <v>0</v>
      </c>
      <c r="I279" s="580">
        <f>I278*Inputs!$F$117</f>
        <v>0</v>
      </c>
      <c r="J279" s="580">
        <f ca="1">J278*Inputs!$F$117</f>
        <v>67.884907512445892</v>
      </c>
      <c r="K279" s="580">
        <f ca="1">K278*Inputs!$F$117</f>
        <v>67.884907512445892</v>
      </c>
      <c r="L279" s="580">
        <f ca="1">L278*Inputs!$F$117</f>
        <v>67.884907512445892</v>
      </c>
      <c r="M279" s="580">
        <f ca="1">M278*Inputs!$F$117</f>
        <v>67.884907512445892</v>
      </c>
      <c r="N279" s="580">
        <f ca="1">N278*Inputs!$F$117</f>
        <v>67.884907512445892</v>
      </c>
      <c r="O279" s="580">
        <f ca="1">O278*Inputs!$F$117</f>
        <v>67.884907512445892</v>
      </c>
      <c r="P279" s="580">
        <f ca="1">P278*Inputs!$F$117</f>
        <v>67.884907512445892</v>
      </c>
      <c r="Q279" s="580">
        <f ca="1">Q278*Inputs!$F$117</f>
        <v>67.884907512445892</v>
      </c>
      <c r="R279" s="580">
        <f ca="1">R278*Inputs!$F$117</f>
        <v>67.884907512445892</v>
      </c>
      <c r="S279" s="580">
        <f ca="1">S278*Inputs!$F$117</f>
        <v>67.884907512445892</v>
      </c>
      <c r="T279" s="580">
        <f ca="1">T278*Inputs!$F$117</f>
        <v>67.884907512445892</v>
      </c>
      <c r="U279" s="580">
        <f ca="1">U278*Inputs!$F$117</f>
        <v>67.884907512445892</v>
      </c>
      <c r="V279" s="580">
        <f ca="1">V278*Inputs!$F$117</f>
        <v>67.884907512445892</v>
      </c>
      <c r="W279" s="580">
        <f ca="1">W278*Inputs!$F$117</f>
        <v>67.884907512445892</v>
      </c>
      <c r="X279" s="580">
        <f ca="1">X278*Inputs!$F$117</f>
        <v>67.884907512445892</v>
      </c>
      <c r="Y279" s="580">
        <f ca="1">Y278*Inputs!$F$117</f>
        <v>67.884907512445892</v>
      </c>
      <c r="Z279" s="580">
        <f ca="1">Z278*Inputs!$F$117</f>
        <v>67.884907512445892</v>
      </c>
      <c r="AA279" s="580">
        <f ca="1">AA278*Inputs!$F$117</f>
        <v>67.884907512445892</v>
      </c>
      <c r="AB279" s="580">
        <f ca="1">AB278*Inputs!$F$117</f>
        <v>67.884907512445892</v>
      </c>
      <c r="AC279" s="580">
        <f ca="1">AC278*Inputs!$F$117</f>
        <v>67.884907512445892</v>
      </c>
      <c r="AD279" s="580">
        <f ca="1">AD278*Inputs!$F$117</f>
        <v>67.884907512445892</v>
      </c>
      <c r="AE279" s="580">
        <f ca="1">AE278*Inputs!$F$117</f>
        <v>67.884907512445892</v>
      </c>
      <c r="AF279" s="580">
        <f ca="1">AF278*Inputs!$F$117</f>
        <v>67.884907512445892</v>
      </c>
      <c r="AG279" s="580">
        <f ca="1">AG278*Inputs!$F$117</f>
        <v>67.884907512445892</v>
      </c>
      <c r="AH279" s="580">
        <f ca="1">AH278*Inputs!$F$117</f>
        <v>67.884907512445892</v>
      </c>
      <c r="AI279" s="580">
        <f ca="1">AI278*Inputs!$F$117</f>
        <v>67.884907512445892</v>
      </c>
      <c r="AJ279" s="580">
        <f ca="1">AJ278*Inputs!$F$117</f>
        <v>67.884907512445892</v>
      </c>
      <c r="AK279" s="580">
        <f ca="1">AK278*Inputs!$F$117</f>
        <v>67.884907512445892</v>
      </c>
      <c r="AL279" s="580">
        <f ca="1">AL278*Inputs!$F$117</f>
        <v>67.884907512445892</v>
      </c>
      <c r="AM279" s="580">
        <f ca="1">AM278*Inputs!$F$117</f>
        <v>67.884907512445892</v>
      </c>
      <c r="AN279" s="580">
        <f ca="1">AN278*Inputs!$F$117</f>
        <v>67.884907512445892</v>
      </c>
      <c r="AO279" s="580">
        <f ca="1">AO278*Inputs!$F$117</f>
        <v>67.884907512445892</v>
      </c>
      <c r="AP279" s="580">
        <f ca="1">AP278*Inputs!$F$117</f>
        <v>67.884907512445892</v>
      </c>
      <c r="AQ279" s="580">
        <f ca="1">AQ278*Inputs!$F$117</f>
        <v>67.884907512445892</v>
      </c>
      <c r="AR279" s="580">
        <f ca="1">AR278*Inputs!$F$117</f>
        <v>67.884907512445892</v>
      </c>
      <c r="AS279" s="580">
        <f ca="1">AS278*Inputs!$F$117</f>
        <v>67.884907512445892</v>
      </c>
      <c r="AT279" s="580">
        <f ca="1">AT278*Inputs!$F$117</f>
        <v>67.884907512445892</v>
      </c>
      <c r="AU279" s="580">
        <f ca="1">AU278*Inputs!$F$117</f>
        <v>67.884907512445892</v>
      </c>
      <c r="AV279" s="580">
        <f ca="1">AV278*Inputs!$F$117</f>
        <v>67.884907512445892</v>
      </c>
      <c r="AW279" s="580">
        <f ca="1">AW278*Inputs!$F$117</f>
        <v>67.884907512445892</v>
      </c>
      <c r="AX279" s="580">
        <f ca="1">AX278*Inputs!$F$117</f>
        <v>67.884907512445892</v>
      </c>
      <c r="AY279" s="580">
        <f ca="1">AY278*Inputs!$F$117</f>
        <v>67.884907512445892</v>
      </c>
      <c r="AZ279" s="580">
        <f ca="1">AZ278*Inputs!$F$117</f>
        <v>67.884907512445892</v>
      </c>
      <c r="BA279" s="580">
        <f ca="1">BA278*Inputs!$F$117</f>
        <v>67.884907512445892</v>
      </c>
      <c r="BB279" s="580">
        <f ca="1">BB278*Inputs!$F$117</f>
        <v>67.884907512445892</v>
      </c>
      <c r="BC279" s="580">
        <f ca="1">BC278*Inputs!$F$117</f>
        <v>67.884907512445892</v>
      </c>
      <c r="BD279" s="580">
        <f ca="1">BD278*Inputs!$F$117</f>
        <v>67.884907512445892</v>
      </c>
      <c r="BE279" s="580">
        <f ca="1">BE278*Inputs!$F$117</f>
        <v>67.884907512445892</v>
      </c>
      <c r="BF279" s="580">
        <f ca="1">BF278*Inputs!$F$117</f>
        <v>67.884907512445892</v>
      </c>
      <c r="BG279" s="580">
        <f ca="1">BG278*Inputs!$F$117</f>
        <v>67.884907512445892</v>
      </c>
      <c r="BH279" s="580">
        <f ca="1">BH278*Inputs!$F$117</f>
        <v>67.884907512445892</v>
      </c>
      <c r="BI279" s="580">
        <f ca="1">BI278*Inputs!$F$117</f>
        <v>67.884907512445892</v>
      </c>
      <c r="BJ279" s="580">
        <f ca="1">BJ278*Inputs!$F$117</f>
        <v>67.884907512445892</v>
      </c>
      <c r="BK279" s="580">
        <f ca="1">BK278*Inputs!$F$117</f>
        <v>67.884907512445892</v>
      </c>
      <c r="BL279" s="580">
        <f ca="1">BL278*Inputs!$F$117</f>
        <v>67.884907512445892</v>
      </c>
    </row>
    <row r="280" spans="1:64" x14ac:dyDescent="0.3">
      <c r="A280" s="3"/>
      <c r="B280" s="3"/>
      <c r="C280" s="18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  <c r="AB280" s="201"/>
      <c r="AC280" s="201"/>
      <c r="AD280" s="201"/>
      <c r="AE280" s="201"/>
      <c r="AF280" s="201"/>
      <c r="AG280" s="201"/>
      <c r="AH280" s="201"/>
      <c r="AI280" s="201"/>
      <c r="AJ280" s="201"/>
      <c r="AK280" s="201"/>
      <c r="AL280" s="201"/>
      <c r="AM280" s="201"/>
      <c r="AN280" s="201"/>
      <c r="AO280" s="201"/>
      <c r="AP280" s="201"/>
      <c r="AQ280" s="201"/>
      <c r="AR280" s="201"/>
      <c r="AS280" s="201"/>
      <c r="AT280" s="201"/>
      <c r="AU280" s="201"/>
      <c r="AV280" s="201"/>
      <c r="AW280" s="201"/>
      <c r="AX280" s="201"/>
      <c r="AY280" s="201"/>
      <c r="AZ280" s="201"/>
      <c r="BA280" s="201"/>
      <c r="BB280" s="201"/>
      <c r="BC280" s="201"/>
      <c r="BD280" s="201"/>
      <c r="BE280" s="201"/>
      <c r="BF280" s="201"/>
      <c r="BG280" s="201"/>
      <c r="BH280" s="201"/>
      <c r="BI280" s="201"/>
      <c r="BJ280" s="201"/>
      <c r="BK280" s="201"/>
      <c r="BL280" s="201"/>
    </row>
    <row r="281" spans="1:64" x14ac:dyDescent="0.3">
      <c r="A281" s="8" t="s">
        <v>17</v>
      </c>
      <c r="B281" s="3"/>
      <c r="C281" s="18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  <c r="AB281" s="201"/>
      <c r="AC281" s="201"/>
      <c r="AD281" s="201"/>
      <c r="AE281" s="201"/>
      <c r="AF281" s="201"/>
      <c r="AG281" s="201"/>
      <c r="AH281" s="201"/>
      <c r="AI281" s="201"/>
      <c r="AJ281" s="201"/>
      <c r="AK281" s="201"/>
      <c r="AL281" s="201"/>
      <c r="AM281" s="201"/>
      <c r="AN281" s="201"/>
      <c r="AO281" s="201"/>
      <c r="AP281" s="201"/>
      <c r="AQ281" s="201"/>
      <c r="AR281" s="201"/>
      <c r="AS281" s="201"/>
      <c r="AT281" s="201"/>
      <c r="AU281" s="201"/>
      <c r="AV281" s="201"/>
      <c r="AW281" s="201"/>
      <c r="AX281" s="201"/>
      <c r="AY281" s="201"/>
      <c r="AZ281" s="201"/>
      <c r="BA281" s="201"/>
      <c r="BB281" s="201"/>
      <c r="BC281" s="201"/>
      <c r="BD281" s="201"/>
      <c r="BE281" s="201"/>
      <c r="BF281" s="201"/>
      <c r="BG281" s="201"/>
      <c r="BH281" s="201"/>
      <c r="BI281" s="201"/>
      <c r="BJ281" s="201"/>
      <c r="BK281" s="201"/>
      <c r="BL281" s="201"/>
    </row>
    <row r="282" spans="1:64" x14ac:dyDescent="0.3">
      <c r="A282" s="3"/>
      <c r="B282" s="6" t="s">
        <v>203</v>
      </c>
      <c r="C282" s="13" t="s">
        <v>22</v>
      </c>
      <c r="E282" s="205">
        <f>E250+E258+E266+E274</f>
        <v>0</v>
      </c>
      <c r="F282" s="205">
        <f t="shared" ref="F282:BI282" si="904">F250+F258+F266+F274</f>
        <v>0</v>
      </c>
      <c r="G282" s="205">
        <f t="shared" si="904"/>
        <v>0</v>
      </c>
      <c r="H282" s="205">
        <f t="shared" si="904"/>
        <v>0</v>
      </c>
      <c r="I282" s="205">
        <f t="shared" si="904"/>
        <v>0</v>
      </c>
      <c r="J282" s="205">
        <f t="shared" si="904"/>
        <v>0</v>
      </c>
      <c r="K282" s="205">
        <f t="shared" ca="1" si="904"/>
        <v>329.69667470958325</v>
      </c>
      <c r="L282" s="205">
        <f t="shared" ca="1" si="904"/>
        <v>329.69667470958325</v>
      </c>
      <c r="M282" s="205">
        <f t="shared" ca="1" si="904"/>
        <v>329.69667470958325</v>
      </c>
      <c r="N282" s="205">
        <f t="shared" ca="1" si="904"/>
        <v>329.69667470958325</v>
      </c>
      <c r="O282" s="205">
        <f t="shared" ca="1" si="904"/>
        <v>329.69667470958325</v>
      </c>
      <c r="P282" s="205">
        <f t="shared" ca="1" si="904"/>
        <v>329.69667470958325</v>
      </c>
      <c r="Q282" s="205">
        <f t="shared" ca="1" si="904"/>
        <v>329.69667470958325</v>
      </c>
      <c r="R282" s="205">
        <f t="shared" ca="1" si="904"/>
        <v>329.69667470958325</v>
      </c>
      <c r="S282" s="205">
        <f t="shared" ca="1" si="904"/>
        <v>329.69667470958325</v>
      </c>
      <c r="T282" s="205">
        <f t="shared" ca="1" si="904"/>
        <v>329.69667470958325</v>
      </c>
      <c r="U282" s="205">
        <f t="shared" ca="1" si="904"/>
        <v>329.69667470958325</v>
      </c>
      <c r="V282" s="205">
        <f t="shared" ca="1" si="904"/>
        <v>329.69667470958325</v>
      </c>
      <c r="W282" s="205">
        <f t="shared" ca="1" si="904"/>
        <v>329.69667470958325</v>
      </c>
      <c r="X282" s="205">
        <f t="shared" ca="1" si="904"/>
        <v>329.69667470958325</v>
      </c>
      <c r="Y282" s="205">
        <f t="shared" ca="1" si="904"/>
        <v>329.69667470958325</v>
      </c>
      <c r="Z282" s="205">
        <f t="shared" ca="1" si="904"/>
        <v>329.69667470958325</v>
      </c>
      <c r="AA282" s="205">
        <f t="shared" ca="1" si="904"/>
        <v>329.69667470958325</v>
      </c>
      <c r="AB282" s="205">
        <f t="shared" ca="1" si="904"/>
        <v>329.69667470958325</v>
      </c>
      <c r="AC282" s="205">
        <f t="shared" ca="1" si="904"/>
        <v>329.69667470958325</v>
      </c>
      <c r="AD282" s="205">
        <f t="shared" ca="1" si="904"/>
        <v>329.69667470958325</v>
      </c>
      <c r="AE282" s="205">
        <f t="shared" ca="1" si="904"/>
        <v>329.69667470958325</v>
      </c>
      <c r="AF282" s="205">
        <f t="shared" ca="1" si="904"/>
        <v>329.69667470958325</v>
      </c>
      <c r="AG282" s="205">
        <f t="shared" ca="1" si="904"/>
        <v>329.69667470958325</v>
      </c>
      <c r="AH282" s="205">
        <f t="shared" ca="1" si="904"/>
        <v>329.69667470958325</v>
      </c>
      <c r="AI282" s="205">
        <f t="shared" ca="1" si="904"/>
        <v>329.69667470958325</v>
      </c>
      <c r="AJ282" s="205">
        <f t="shared" ca="1" si="904"/>
        <v>329.69667470958325</v>
      </c>
      <c r="AK282" s="205">
        <f t="shared" ca="1" si="904"/>
        <v>329.69667470958325</v>
      </c>
      <c r="AL282" s="205">
        <f t="shared" ca="1" si="904"/>
        <v>329.69667470958325</v>
      </c>
      <c r="AM282" s="205">
        <f t="shared" ca="1" si="904"/>
        <v>329.69667470958325</v>
      </c>
      <c r="AN282" s="205">
        <f t="shared" ca="1" si="904"/>
        <v>329.69667470958325</v>
      </c>
      <c r="AO282" s="205">
        <f t="shared" ca="1" si="904"/>
        <v>329.69667470958325</v>
      </c>
      <c r="AP282" s="205">
        <f t="shared" ca="1" si="904"/>
        <v>329.69667470958325</v>
      </c>
      <c r="AQ282" s="205">
        <f t="shared" ca="1" si="904"/>
        <v>329.69667470958325</v>
      </c>
      <c r="AR282" s="205">
        <f t="shared" ca="1" si="904"/>
        <v>329.69667470958325</v>
      </c>
      <c r="AS282" s="205">
        <f t="shared" ca="1" si="904"/>
        <v>329.69667470958325</v>
      </c>
      <c r="AT282" s="205">
        <f t="shared" ca="1" si="904"/>
        <v>329.69667470958325</v>
      </c>
      <c r="AU282" s="205">
        <f t="shared" ca="1" si="904"/>
        <v>329.69667470958325</v>
      </c>
      <c r="AV282" s="205">
        <f t="shared" ca="1" si="904"/>
        <v>329.69667470958325</v>
      </c>
      <c r="AW282" s="205">
        <f t="shared" ca="1" si="904"/>
        <v>329.69667470958325</v>
      </c>
      <c r="AX282" s="205">
        <f t="shared" ca="1" si="904"/>
        <v>329.69667470958325</v>
      </c>
      <c r="AY282" s="205">
        <f t="shared" ca="1" si="904"/>
        <v>329.69667470958325</v>
      </c>
      <c r="AZ282" s="205">
        <f t="shared" ca="1" si="904"/>
        <v>329.69667470958325</v>
      </c>
      <c r="BA282" s="205">
        <f t="shared" ca="1" si="904"/>
        <v>329.69667470958325</v>
      </c>
      <c r="BB282" s="205">
        <f t="shared" ca="1" si="904"/>
        <v>329.69667470958325</v>
      </c>
      <c r="BC282" s="205">
        <f t="shared" ca="1" si="904"/>
        <v>329.69667470958325</v>
      </c>
      <c r="BD282" s="205">
        <f t="shared" ca="1" si="904"/>
        <v>329.69667470958325</v>
      </c>
      <c r="BE282" s="205">
        <f t="shared" ca="1" si="904"/>
        <v>329.69667470958325</v>
      </c>
      <c r="BF282" s="205">
        <f t="shared" ca="1" si="904"/>
        <v>329.69667470958325</v>
      </c>
      <c r="BG282" s="205">
        <f t="shared" ca="1" si="904"/>
        <v>329.69667470958325</v>
      </c>
      <c r="BH282" s="205">
        <f t="shared" ca="1" si="904"/>
        <v>329.69667470958325</v>
      </c>
      <c r="BI282" s="205">
        <f t="shared" ca="1" si="904"/>
        <v>329.69667470958325</v>
      </c>
      <c r="BJ282" s="205">
        <f t="shared" ref="BJ282:BL282" ca="1" si="905">BJ250+BJ258+BJ266+BJ274</f>
        <v>329.69667470958325</v>
      </c>
      <c r="BK282" s="205">
        <f t="shared" ca="1" si="905"/>
        <v>329.69667470958325</v>
      </c>
      <c r="BL282" s="205">
        <f t="shared" ca="1" si="905"/>
        <v>329.69667470958325</v>
      </c>
    </row>
    <row r="283" spans="1:64" x14ac:dyDescent="0.3">
      <c r="A283" s="3"/>
      <c r="B283" s="6" t="s">
        <v>202</v>
      </c>
      <c r="C283" s="13" t="s">
        <v>22</v>
      </c>
      <c r="D283" s="457">
        <f ca="1">SUM(E283:BL283)</f>
        <v>329.69667470958325</v>
      </c>
      <c r="E283" s="205">
        <f t="shared" ref="E283:E287" si="906">E251+E259+E267+E275</f>
        <v>0</v>
      </c>
      <c r="F283" s="205">
        <f t="shared" ref="F283:BI283" si="907">F251+F259+F267+F275</f>
        <v>0</v>
      </c>
      <c r="G283" s="205">
        <f t="shared" si="907"/>
        <v>0</v>
      </c>
      <c r="H283" s="205">
        <f t="shared" si="907"/>
        <v>0</v>
      </c>
      <c r="I283" s="205">
        <f t="shared" si="907"/>
        <v>0</v>
      </c>
      <c r="J283" s="205">
        <f t="shared" ca="1" si="907"/>
        <v>329.69667470958325</v>
      </c>
      <c r="K283" s="205">
        <f t="shared" si="907"/>
        <v>0</v>
      </c>
      <c r="L283" s="205">
        <f t="shared" si="907"/>
        <v>0</v>
      </c>
      <c r="M283" s="205">
        <f t="shared" si="907"/>
        <v>0</v>
      </c>
      <c r="N283" s="205">
        <f t="shared" si="907"/>
        <v>0</v>
      </c>
      <c r="O283" s="205">
        <f t="shared" si="907"/>
        <v>0</v>
      </c>
      <c r="P283" s="205">
        <f t="shared" si="907"/>
        <v>0</v>
      </c>
      <c r="Q283" s="205">
        <f t="shared" si="907"/>
        <v>0</v>
      </c>
      <c r="R283" s="205">
        <f t="shared" si="907"/>
        <v>0</v>
      </c>
      <c r="S283" s="205">
        <f t="shared" si="907"/>
        <v>0</v>
      </c>
      <c r="T283" s="205">
        <f t="shared" si="907"/>
        <v>0</v>
      </c>
      <c r="U283" s="205">
        <f t="shared" si="907"/>
        <v>0</v>
      </c>
      <c r="V283" s="205">
        <f t="shared" si="907"/>
        <v>0</v>
      </c>
      <c r="W283" s="205">
        <f t="shared" si="907"/>
        <v>0</v>
      </c>
      <c r="X283" s="205">
        <f t="shared" si="907"/>
        <v>0</v>
      </c>
      <c r="Y283" s="205">
        <f t="shared" si="907"/>
        <v>0</v>
      </c>
      <c r="Z283" s="205">
        <f t="shared" si="907"/>
        <v>0</v>
      </c>
      <c r="AA283" s="205">
        <f t="shared" si="907"/>
        <v>0</v>
      </c>
      <c r="AB283" s="205">
        <f t="shared" si="907"/>
        <v>0</v>
      </c>
      <c r="AC283" s="205">
        <f t="shared" si="907"/>
        <v>0</v>
      </c>
      <c r="AD283" s="205">
        <f t="shared" si="907"/>
        <v>0</v>
      </c>
      <c r="AE283" s="205">
        <f t="shared" si="907"/>
        <v>0</v>
      </c>
      <c r="AF283" s="205">
        <f t="shared" si="907"/>
        <v>0</v>
      </c>
      <c r="AG283" s="205">
        <f t="shared" si="907"/>
        <v>0</v>
      </c>
      <c r="AH283" s="205">
        <f t="shared" si="907"/>
        <v>0</v>
      </c>
      <c r="AI283" s="205">
        <f t="shared" si="907"/>
        <v>0</v>
      </c>
      <c r="AJ283" s="205">
        <f t="shared" si="907"/>
        <v>0</v>
      </c>
      <c r="AK283" s="205">
        <f t="shared" si="907"/>
        <v>0</v>
      </c>
      <c r="AL283" s="205">
        <f t="shared" si="907"/>
        <v>0</v>
      </c>
      <c r="AM283" s="205">
        <f t="shared" si="907"/>
        <v>0</v>
      </c>
      <c r="AN283" s="205">
        <f t="shared" si="907"/>
        <v>0</v>
      </c>
      <c r="AO283" s="205">
        <f t="shared" si="907"/>
        <v>0</v>
      </c>
      <c r="AP283" s="205">
        <f t="shared" si="907"/>
        <v>0</v>
      </c>
      <c r="AQ283" s="205">
        <f t="shared" si="907"/>
        <v>0</v>
      </c>
      <c r="AR283" s="205">
        <f t="shared" si="907"/>
        <v>0</v>
      </c>
      <c r="AS283" s="205">
        <f t="shared" si="907"/>
        <v>0</v>
      </c>
      <c r="AT283" s="205">
        <f t="shared" si="907"/>
        <v>0</v>
      </c>
      <c r="AU283" s="205">
        <f t="shared" si="907"/>
        <v>0</v>
      </c>
      <c r="AV283" s="205">
        <f t="shared" si="907"/>
        <v>0</v>
      </c>
      <c r="AW283" s="205">
        <f t="shared" si="907"/>
        <v>0</v>
      </c>
      <c r="AX283" s="205">
        <f t="shared" si="907"/>
        <v>0</v>
      </c>
      <c r="AY283" s="205">
        <f t="shared" si="907"/>
        <v>0</v>
      </c>
      <c r="AZ283" s="205">
        <f t="shared" si="907"/>
        <v>0</v>
      </c>
      <c r="BA283" s="205">
        <f t="shared" si="907"/>
        <v>0</v>
      </c>
      <c r="BB283" s="205">
        <f t="shared" si="907"/>
        <v>0</v>
      </c>
      <c r="BC283" s="205">
        <f t="shared" si="907"/>
        <v>0</v>
      </c>
      <c r="BD283" s="205">
        <f t="shared" si="907"/>
        <v>0</v>
      </c>
      <c r="BE283" s="205">
        <f t="shared" si="907"/>
        <v>0</v>
      </c>
      <c r="BF283" s="205">
        <f t="shared" si="907"/>
        <v>0</v>
      </c>
      <c r="BG283" s="205">
        <f t="shared" si="907"/>
        <v>0</v>
      </c>
      <c r="BH283" s="205">
        <f t="shared" si="907"/>
        <v>0</v>
      </c>
      <c r="BI283" s="205">
        <f t="shared" si="907"/>
        <v>0</v>
      </c>
      <c r="BJ283" s="205">
        <f t="shared" ref="BJ283:BL283" si="908">BJ251+BJ259+BJ267+BJ275</f>
        <v>0</v>
      </c>
      <c r="BK283" s="205">
        <f t="shared" si="908"/>
        <v>0</v>
      </c>
      <c r="BL283" s="205">
        <f t="shared" si="908"/>
        <v>0</v>
      </c>
    </row>
    <row r="284" spans="1:64" x14ac:dyDescent="0.3">
      <c r="A284" s="3"/>
      <c r="B284" s="6" t="s">
        <v>10</v>
      </c>
      <c r="C284" s="13" t="s">
        <v>22</v>
      </c>
      <c r="D284" s="5"/>
      <c r="E284" s="205">
        <f t="shared" si="906"/>
        <v>0</v>
      </c>
      <c r="F284" s="205">
        <f t="shared" ref="F284:BI284" si="909">F252+F260+F268+F276</f>
        <v>0</v>
      </c>
      <c r="G284" s="205">
        <f t="shared" si="909"/>
        <v>0</v>
      </c>
      <c r="H284" s="205">
        <f t="shared" si="909"/>
        <v>0</v>
      </c>
      <c r="I284" s="205">
        <f t="shared" si="909"/>
        <v>0</v>
      </c>
      <c r="J284" s="205">
        <f t="shared" ca="1" si="909"/>
        <v>20.867455547619588</v>
      </c>
      <c r="K284" s="205">
        <f t="shared" ca="1" si="909"/>
        <v>20.867455547619588</v>
      </c>
      <c r="L284" s="205">
        <f t="shared" ca="1" si="909"/>
        <v>20.867455547619588</v>
      </c>
      <c r="M284" s="205">
        <f t="shared" ca="1" si="909"/>
        <v>20.867455547619588</v>
      </c>
      <c r="N284" s="205">
        <f t="shared" ca="1" si="909"/>
        <v>20.867455547619588</v>
      </c>
      <c r="O284" s="205">
        <f t="shared" ca="1" si="909"/>
        <v>20.867455547619588</v>
      </c>
      <c r="P284" s="205">
        <f t="shared" ca="1" si="909"/>
        <v>20.867455547619588</v>
      </c>
      <c r="Q284" s="205">
        <f t="shared" ca="1" si="909"/>
        <v>20.867455547619588</v>
      </c>
      <c r="R284" s="205">
        <f t="shared" ca="1" si="909"/>
        <v>20.867455547619588</v>
      </c>
      <c r="S284" s="205">
        <f t="shared" ca="1" si="909"/>
        <v>20.867455547619588</v>
      </c>
      <c r="T284" s="205">
        <f t="shared" ca="1" si="909"/>
        <v>20.867455547619588</v>
      </c>
      <c r="U284" s="205">
        <f t="shared" ca="1" si="909"/>
        <v>20.867455547619588</v>
      </c>
      <c r="V284" s="205">
        <f t="shared" ca="1" si="909"/>
        <v>20.867455547619588</v>
      </c>
      <c r="W284" s="205">
        <f t="shared" ca="1" si="909"/>
        <v>11.931686123338743</v>
      </c>
      <c r="X284" s="205">
        <f t="shared" ca="1" si="909"/>
        <v>7.463801411198312</v>
      </c>
      <c r="Y284" s="205">
        <f t="shared" ca="1" si="909"/>
        <v>7.463801411198312</v>
      </c>
      <c r="Z284" s="205">
        <f t="shared" ca="1" si="909"/>
        <v>7.463801411198312</v>
      </c>
      <c r="AA284" s="205">
        <f t="shared" ca="1" si="909"/>
        <v>7.463801411198312</v>
      </c>
      <c r="AB284" s="205">
        <f t="shared" ca="1" si="909"/>
        <v>7.463801411198312</v>
      </c>
      <c r="AC284" s="205">
        <f t="shared" ca="1" si="909"/>
        <v>7.4638014111982933</v>
      </c>
      <c r="AD284" s="205">
        <f t="shared" ca="1" si="909"/>
        <v>4.2632564145606011E-14</v>
      </c>
      <c r="AE284" s="205">
        <f t="shared" ca="1" si="909"/>
        <v>0</v>
      </c>
      <c r="AF284" s="205">
        <f t="shared" ca="1" si="909"/>
        <v>0</v>
      </c>
      <c r="AG284" s="205">
        <f t="shared" ca="1" si="909"/>
        <v>0</v>
      </c>
      <c r="AH284" s="205">
        <f t="shared" ca="1" si="909"/>
        <v>0</v>
      </c>
      <c r="AI284" s="205">
        <f t="shared" ca="1" si="909"/>
        <v>0</v>
      </c>
      <c r="AJ284" s="205">
        <f t="shared" ca="1" si="909"/>
        <v>0</v>
      </c>
      <c r="AK284" s="205">
        <f t="shared" ca="1" si="909"/>
        <v>0</v>
      </c>
      <c r="AL284" s="205">
        <f t="shared" ca="1" si="909"/>
        <v>0</v>
      </c>
      <c r="AM284" s="205">
        <f t="shared" ca="1" si="909"/>
        <v>0</v>
      </c>
      <c r="AN284" s="205">
        <f t="shared" ca="1" si="909"/>
        <v>0</v>
      </c>
      <c r="AO284" s="205">
        <f t="shared" ca="1" si="909"/>
        <v>0</v>
      </c>
      <c r="AP284" s="205">
        <f t="shared" ca="1" si="909"/>
        <v>0</v>
      </c>
      <c r="AQ284" s="205">
        <f t="shared" ca="1" si="909"/>
        <v>0</v>
      </c>
      <c r="AR284" s="205">
        <f t="shared" ca="1" si="909"/>
        <v>0</v>
      </c>
      <c r="AS284" s="205">
        <f t="shared" ca="1" si="909"/>
        <v>0</v>
      </c>
      <c r="AT284" s="205">
        <f t="shared" ca="1" si="909"/>
        <v>0</v>
      </c>
      <c r="AU284" s="205">
        <f t="shared" ca="1" si="909"/>
        <v>0</v>
      </c>
      <c r="AV284" s="205">
        <f t="shared" ca="1" si="909"/>
        <v>0</v>
      </c>
      <c r="AW284" s="205">
        <f t="shared" ca="1" si="909"/>
        <v>0</v>
      </c>
      <c r="AX284" s="205">
        <f t="shared" ca="1" si="909"/>
        <v>0</v>
      </c>
      <c r="AY284" s="205">
        <f t="shared" ca="1" si="909"/>
        <v>0</v>
      </c>
      <c r="AZ284" s="205">
        <f t="shared" ca="1" si="909"/>
        <v>0</v>
      </c>
      <c r="BA284" s="205">
        <f t="shared" ca="1" si="909"/>
        <v>0</v>
      </c>
      <c r="BB284" s="205">
        <f t="shared" ca="1" si="909"/>
        <v>0</v>
      </c>
      <c r="BC284" s="205">
        <f t="shared" ca="1" si="909"/>
        <v>0</v>
      </c>
      <c r="BD284" s="205">
        <f t="shared" ca="1" si="909"/>
        <v>0</v>
      </c>
      <c r="BE284" s="205">
        <f t="shared" ca="1" si="909"/>
        <v>0</v>
      </c>
      <c r="BF284" s="205">
        <f t="shared" ca="1" si="909"/>
        <v>0</v>
      </c>
      <c r="BG284" s="205">
        <f t="shared" ca="1" si="909"/>
        <v>0</v>
      </c>
      <c r="BH284" s="205">
        <f t="shared" si="909"/>
        <v>0</v>
      </c>
      <c r="BI284" s="205">
        <f t="shared" si="909"/>
        <v>0</v>
      </c>
      <c r="BJ284" s="205">
        <f t="shared" ref="BJ284:BL284" si="910">BJ252+BJ260+BJ268+BJ276</f>
        <v>0</v>
      </c>
      <c r="BK284" s="205">
        <f t="shared" si="910"/>
        <v>0</v>
      </c>
      <c r="BL284" s="205">
        <f t="shared" si="910"/>
        <v>0</v>
      </c>
    </row>
    <row r="285" spans="1:64" x14ac:dyDescent="0.3">
      <c r="A285" s="3"/>
      <c r="B285" s="6" t="s">
        <v>201</v>
      </c>
      <c r="C285" s="13" t="s">
        <v>22</v>
      </c>
      <c r="E285" s="205">
        <f t="shared" si="906"/>
        <v>0</v>
      </c>
      <c r="F285" s="205">
        <f t="shared" ref="F285:BI285" si="911">F253+F261+F269+F277</f>
        <v>0</v>
      </c>
      <c r="G285" s="205">
        <f t="shared" si="911"/>
        <v>0</v>
      </c>
      <c r="H285" s="205">
        <f t="shared" si="911"/>
        <v>0</v>
      </c>
      <c r="I285" s="205">
        <f t="shared" si="911"/>
        <v>0</v>
      </c>
      <c r="J285" s="205">
        <f t="shared" ca="1" si="911"/>
        <v>20.867455547619588</v>
      </c>
      <c r="K285" s="205">
        <f t="shared" ca="1" si="911"/>
        <v>41.734911095239177</v>
      </c>
      <c r="L285" s="205">
        <f t="shared" ca="1" si="911"/>
        <v>62.602366642858769</v>
      </c>
      <c r="M285" s="205">
        <f t="shared" ca="1" si="911"/>
        <v>83.469822190478354</v>
      </c>
      <c r="N285" s="205">
        <f t="shared" ca="1" si="911"/>
        <v>104.33727773809792</v>
      </c>
      <c r="O285" s="205">
        <f t="shared" ca="1" si="911"/>
        <v>125.20473328571754</v>
      </c>
      <c r="P285" s="205">
        <f t="shared" ca="1" si="911"/>
        <v>146.07218883333712</v>
      </c>
      <c r="Q285" s="205">
        <f t="shared" ca="1" si="911"/>
        <v>166.93964438095671</v>
      </c>
      <c r="R285" s="205">
        <f t="shared" ca="1" si="911"/>
        <v>187.80709992857629</v>
      </c>
      <c r="S285" s="205">
        <f t="shared" ca="1" si="911"/>
        <v>208.67455547619591</v>
      </c>
      <c r="T285" s="205">
        <f t="shared" ca="1" si="911"/>
        <v>229.54201102381546</v>
      </c>
      <c r="U285" s="205">
        <f t="shared" ca="1" si="911"/>
        <v>250.40946657143505</v>
      </c>
      <c r="V285" s="205">
        <f t="shared" ca="1" si="911"/>
        <v>271.27692211905463</v>
      </c>
      <c r="W285" s="205">
        <f t="shared" ca="1" si="911"/>
        <v>283.20860824239338</v>
      </c>
      <c r="X285" s="205">
        <f t="shared" ca="1" si="911"/>
        <v>290.67240965359167</v>
      </c>
      <c r="Y285" s="205">
        <f t="shared" ca="1" si="911"/>
        <v>298.13621106479002</v>
      </c>
      <c r="Z285" s="205">
        <f t="shared" ca="1" si="911"/>
        <v>305.60001247598831</v>
      </c>
      <c r="AA285" s="205">
        <f t="shared" ca="1" si="911"/>
        <v>313.0638138871866</v>
      </c>
      <c r="AB285" s="205">
        <f t="shared" ca="1" si="911"/>
        <v>320.52761529838494</v>
      </c>
      <c r="AC285" s="205">
        <f t="shared" ca="1" si="911"/>
        <v>327.99141670958318</v>
      </c>
      <c r="AD285" s="205">
        <f t="shared" ca="1" si="911"/>
        <v>327.99141670958329</v>
      </c>
      <c r="AE285" s="205">
        <f t="shared" ca="1" si="911"/>
        <v>327.99141670958329</v>
      </c>
      <c r="AF285" s="205">
        <f t="shared" ca="1" si="911"/>
        <v>327.99141670958329</v>
      </c>
      <c r="AG285" s="205">
        <f t="shared" ca="1" si="911"/>
        <v>327.99141670958329</v>
      </c>
      <c r="AH285" s="205">
        <f t="shared" ca="1" si="911"/>
        <v>327.99141670958329</v>
      </c>
      <c r="AI285" s="205">
        <f t="shared" ca="1" si="911"/>
        <v>327.99141670958329</v>
      </c>
      <c r="AJ285" s="205">
        <f t="shared" ca="1" si="911"/>
        <v>327.99141670958329</v>
      </c>
      <c r="AK285" s="205">
        <f t="shared" ca="1" si="911"/>
        <v>327.99141670958329</v>
      </c>
      <c r="AL285" s="205">
        <f t="shared" ca="1" si="911"/>
        <v>327.99141670958329</v>
      </c>
      <c r="AM285" s="205">
        <f t="shared" ca="1" si="911"/>
        <v>327.99141670958329</v>
      </c>
      <c r="AN285" s="205">
        <f t="shared" ca="1" si="911"/>
        <v>327.99141670958329</v>
      </c>
      <c r="AO285" s="205">
        <f t="shared" ca="1" si="911"/>
        <v>327.99141670958329</v>
      </c>
      <c r="AP285" s="205">
        <f t="shared" ca="1" si="911"/>
        <v>327.99141670958329</v>
      </c>
      <c r="AQ285" s="205">
        <f t="shared" ca="1" si="911"/>
        <v>327.99141670958329</v>
      </c>
      <c r="AR285" s="205">
        <f t="shared" ca="1" si="911"/>
        <v>327.99141670958329</v>
      </c>
      <c r="AS285" s="205">
        <f t="shared" ca="1" si="911"/>
        <v>327.99141670958329</v>
      </c>
      <c r="AT285" s="205">
        <f t="shared" ca="1" si="911"/>
        <v>327.99141670958329</v>
      </c>
      <c r="AU285" s="205">
        <f t="shared" ca="1" si="911"/>
        <v>327.99141670958329</v>
      </c>
      <c r="AV285" s="205">
        <f t="shared" ca="1" si="911"/>
        <v>327.99141670958329</v>
      </c>
      <c r="AW285" s="205">
        <f t="shared" ca="1" si="911"/>
        <v>327.99141670958329</v>
      </c>
      <c r="AX285" s="205">
        <f t="shared" ca="1" si="911"/>
        <v>327.99141670958329</v>
      </c>
      <c r="AY285" s="205">
        <f t="shared" ca="1" si="911"/>
        <v>327.99141670958329</v>
      </c>
      <c r="AZ285" s="205">
        <f t="shared" ca="1" si="911"/>
        <v>327.99141670958329</v>
      </c>
      <c r="BA285" s="205">
        <f t="shared" ca="1" si="911"/>
        <v>327.99141670958329</v>
      </c>
      <c r="BB285" s="205">
        <f t="shared" ca="1" si="911"/>
        <v>327.99141670958329</v>
      </c>
      <c r="BC285" s="205">
        <f t="shared" ca="1" si="911"/>
        <v>327.99141670958329</v>
      </c>
      <c r="BD285" s="205">
        <f t="shared" ca="1" si="911"/>
        <v>327.99141670958329</v>
      </c>
      <c r="BE285" s="205">
        <f t="shared" ca="1" si="911"/>
        <v>327.99141670958329</v>
      </c>
      <c r="BF285" s="205">
        <f t="shared" ca="1" si="911"/>
        <v>327.99141670958329</v>
      </c>
      <c r="BG285" s="205">
        <f t="shared" ca="1" si="911"/>
        <v>327.99141670958329</v>
      </c>
      <c r="BH285" s="205">
        <f t="shared" ca="1" si="911"/>
        <v>327.99141670958329</v>
      </c>
      <c r="BI285" s="205">
        <f t="shared" ca="1" si="911"/>
        <v>327.99141670958329</v>
      </c>
      <c r="BJ285" s="205">
        <f t="shared" ref="BJ285:BL285" ca="1" si="912">BJ253+BJ261+BJ269+BJ277</f>
        <v>327.99141670958329</v>
      </c>
      <c r="BK285" s="205">
        <f t="shared" ca="1" si="912"/>
        <v>327.99141670958329</v>
      </c>
      <c r="BL285" s="205">
        <f t="shared" ca="1" si="912"/>
        <v>327.99141670958329</v>
      </c>
    </row>
    <row r="286" spans="1:64" x14ac:dyDescent="0.3">
      <c r="A286" s="3"/>
      <c r="B286" s="6" t="s">
        <v>200</v>
      </c>
      <c r="C286" s="13" t="s">
        <v>22</v>
      </c>
      <c r="E286" s="205">
        <f t="shared" si="906"/>
        <v>0</v>
      </c>
      <c r="F286" s="205">
        <f t="shared" ref="F286:BI286" si="913">F254+F262+F270+F278</f>
        <v>0</v>
      </c>
      <c r="G286" s="205">
        <f t="shared" si="913"/>
        <v>0</v>
      </c>
      <c r="H286" s="205">
        <f t="shared" si="913"/>
        <v>0</v>
      </c>
      <c r="I286" s="205">
        <f t="shared" si="913"/>
        <v>0</v>
      </c>
      <c r="J286" s="205">
        <f t="shared" ca="1" si="913"/>
        <v>329.69667470958325</v>
      </c>
      <c r="K286" s="205">
        <f t="shared" ca="1" si="913"/>
        <v>329.69667470958325</v>
      </c>
      <c r="L286" s="205">
        <f t="shared" ca="1" si="913"/>
        <v>329.69667470958325</v>
      </c>
      <c r="M286" s="205">
        <f t="shared" ca="1" si="913"/>
        <v>329.69667470958325</v>
      </c>
      <c r="N286" s="205">
        <f t="shared" ca="1" si="913"/>
        <v>329.69667470958325</v>
      </c>
      <c r="O286" s="205">
        <f t="shared" ca="1" si="913"/>
        <v>329.69667470958325</v>
      </c>
      <c r="P286" s="205">
        <f t="shared" ca="1" si="913"/>
        <v>329.69667470958325</v>
      </c>
      <c r="Q286" s="205">
        <f t="shared" ca="1" si="913"/>
        <v>329.69667470958325</v>
      </c>
      <c r="R286" s="205">
        <f t="shared" ca="1" si="913"/>
        <v>329.69667470958325</v>
      </c>
      <c r="S286" s="205">
        <f t="shared" ca="1" si="913"/>
        <v>329.69667470958325</v>
      </c>
      <c r="T286" s="205">
        <f t="shared" ca="1" si="913"/>
        <v>329.69667470958325</v>
      </c>
      <c r="U286" s="205">
        <f t="shared" ca="1" si="913"/>
        <v>329.69667470958325</v>
      </c>
      <c r="V286" s="205">
        <f t="shared" ca="1" si="913"/>
        <v>329.69667470958325</v>
      </c>
      <c r="W286" s="205">
        <f t="shared" ca="1" si="913"/>
        <v>329.69667470958325</v>
      </c>
      <c r="X286" s="205">
        <f t="shared" ca="1" si="913"/>
        <v>329.69667470958325</v>
      </c>
      <c r="Y286" s="205">
        <f t="shared" ca="1" si="913"/>
        <v>329.69667470958325</v>
      </c>
      <c r="Z286" s="205">
        <f t="shared" ca="1" si="913"/>
        <v>329.69667470958325</v>
      </c>
      <c r="AA286" s="205">
        <f t="shared" ca="1" si="913"/>
        <v>329.69667470958325</v>
      </c>
      <c r="AB286" s="205">
        <f t="shared" ca="1" si="913"/>
        <v>329.69667470958325</v>
      </c>
      <c r="AC286" s="205">
        <f t="shared" ca="1" si="913"/>
        <v>329.69667470958325</v>
      </c>
      <c r="AD286" s="205">
        <f t="shared" ca="1" si="913"/>
        <v>329.69667470958325</v>
      </c>
      <c r="AE286" s="205">
        <f t="shared" ca="1" si="913"/>
        <v>329.69667470958325</v>
      </c>
      <c r="AF286" s="205">
        <f t="shared" ca="1" si="913"/>
        <v>329.69667470958325</v>
      </c>
      <c r="AG286" s="205">
        <f t="shared" ca="1" si="913"/>
        <v>329.69667470958325</v>
      </c>
      <c r="AH286" s="205">
        <f t="shared" ca="1" si="913"/>
        <v>329.69667470958325</v>
      </c>
      <c r="AI286" s="205">
        <f t="shared" ca="1" si="913"/>
        <v>329.69667470958325</v>
      </c>
      <c r="AJ286" s="205">
        <f t="shared" ca="1" si="913"/>
        <v>329.69667470958325</v>
      </c>
      <c r="AK286" s="205">
        <f t="shared" ca="1" si="913"/>
        <v>329.69667470958325</v>
      </c>
      <c r="AL286" s="205">
        <f t="shared" ca="1" si="913"/>
        <v>329.69667470958325</v>
      </c>
      <c r="AM286" s="205">
        <f t="shared" ca="1" si="913"/>
        <v>329.69667470958325</v>
      </c>
      <c r="AN286" s="205">
        <f t="shared" ca="1" si="913"/>
        <v>329.69667470958325</v>
      </c>
      <c r="AO286" s="205">
        <f t="shared" ca="1" si="913"/>
        <v>329.69667470958325</v>
      </c>
      <c r="AP286" s="205">
        <f t="shared" ca="1" si="913"/>
        <v>329.69667470958325</v>
      </c>
      <c r="AQ286" s="205">
        <f t="shared" ca="1" si="913"/>
        <v>329.69667470958325</v>
      </c>
      <c r="AR286" s="205">
        <f t="shared" ca="1" si="913"/>
        <v>329.69667470958325</v>
      </c>
      <c r="AS286" s="205">
        <f t="shared" ca="1" si="913"/>
        <v>329.69667470958325</v>
      </c>
      <c r="AT286" s="205">
        <f t="shared" ca="1" si="913"/>
        <v>329.69667470958325</v>
      </c>
      <c r="AU286" s="205">
        <f t="shared" ca="1" si="913"/>
        <v>329.69667470958325</v>
      </c>
      <c r="AV286" s="205">
        <f t="shared" ca="1" si="913"/>
        <v>329.69667470958325</v>
      </c>
      <c r="AW286" s="205">
        <f t="shared" ca="1" si="913"/>
        <v>329.69667470958325</v>
      </c>
      <c r="AX286" s="205">
        <f t="shared" ca="1" si="913"/>
        <v>329.69667470958325</v>
      </c>
      <c r="AY286" s="205">
        <f t="shared" ca="1" si="913"/>
        <v>329.69667470958325</v>
      </c>
      <c r="AZ286" s="205">
        <f t="shared" ca="1" si="913"/>
        <v>329.69667470958325</v>
      </c>
      <c r="BA286" s="205">
        <f t="shared" ca="1" si="913"/>
        <v>329.69667470958325</v>
      </c>
      <c r="BB286" s="205">
        <f t="shared" ca="1" si="913"/>
        <v>329.69667470958325</v>
      </c>
      <c r="BC286" s="205">
        <f t="shared" ca="1" si="913"/>
        <v>329.69667470958325</v>
      </c>
      <c r="BD286" s="205">
        <f t="shared" ca="1" si="913"/>
        <v>329.69667470958325</v>
      </c>
      <c r="BE286" s="205">
        <f t="shared" ca="1" si="913"/>
        <v>329.69667470958325</v>
      </c>
      <c r="BF286" s="205">
        <f t="shared" ca="1" si="913"/>
        <v>329.69667470958325</v>
      </c>
      <c r="BG286" s="205">
        <f t="shared" ca="1" si="913"/>
        <v>329.69667470958325</v>
      </c>
      <c r="BH286" s="205">
        <f t="shared" ca="1" si="913"/>
        <v>329.69667470958325</v>
      </c>
      <c r="BI286" s="205">
        <f t="shared" ca="1" si="913"/>
        <v>329.69667470958325</v>
      </c>
      <c r="BJ286" s="205">
        <f t="shared" ref="BJ286:BL286" ca="1" si="914">BJ254+BJ262+BJ270+BJ278</f>
        <v>329.69667470958325</v>
      </c>
      <c r="BK286" s="205">
        <f t="shared" ca="1" si="914"/>
        <v>329.69667470958325</v>
      </c>
      <c r="BL286" s="205">
        <f t="shared" ca="1" si="914"/>
        <v>329.69667470958325</v>
      </c>
    </row>
    <row r="287" spans="1:64" x14ac:dyDescent="0.3">
      <c r="A287" s="3"/>
      <c r="B287" s="6" t="s">
        <v>199</v>
      </c>
      <c r="C287" s="13" t="s">
        <v>22</v>
      </c>
      <c r="E287" s="205">
        <f t="shared" si="906"/>
        <v>0</v>
      </c>
      <c r="F287" s="205">
        <f t="shared" ref="F287:BI287" si="915">F255+F263+F271+F279</f>
        <v>0</v>
      </c>
      <c r="G287" s="205">
        <f t="shared" si="915"/>
        <v>0</v>
      </c>
      <c r="H287" s="205">
        <f t="shared" si="915"/>
        <v>0</v>
      </c>
      <c r="I287" s="205">
        <f t="shared" si="915"/>
        <v>0</v>
      </c>
      <c r="J287" s="205">
        <f t="shared" ca="1" si="915"/>
        <v>327.99141670958329</v>
      </c>
      <c r="K287" s="205">
        <f t="shared" ca="1" si="915"/>
        <v>327.99141670958329</v>
      </c>
      <c r="L287" s="205">
        <f t="shared" ca="1" si="915"/>
        <v>327.99141670958329</v>
      </c>
      <c r="M287" s="205">
        <f t="shared" ca="1" si="915"/>
        <v>327.99141670958329</v>
      </c>
      <c r="N287" s="205">
        <f t="shared" ca="1" si="915"/>
        <v>327.99141670958329</v>
      </c>
      <c r="O287" s="205">
        <f t="shared" ca="1" si="915"/>
        <v>327.99141670958329</v>
      </c>
      <c r="P287" s="205">
        <f t="shared" ca="1" si="915"/>
        <v>327.99141670958329</v>
      </c>
      <c r="Q287" s="205">
        <f t="shared" ca="1" si="915"/>
        <v>327.99141670958329</v>
      </c>
      <c r="R287" s="205">
        <f t="shared" ca="1" si="915"/>
        <v>327.99141670958329</v>
      </c>
      <c r="S287" s="205">
        <f t="shared" ca="1" si="915"/>
        <v>327.99141670958329</v>
      </c>
      <c r="T287" s="205">
        <f t="shared" ca="1" si="915"/>
        <v>327.99141670958329</v>
      </c>
      <c r="U287" s="205">
        <f t="shared" ca="1" si="915"/>
        <v>327.99141670958329</v>
      </c>
      <c r="V287" s="205">
        <f t="shared" ca="1" si="915"/>
        <v>327.99141670958329</v>
      </c>
      <c r="W287" s="205">
        <f t="shared" ca="1" si="915"/>
        <v>327.99141670958329</v>
      </c>
      <c r="X287" s="205">
        <f t="shared" ca="1" si="915"/>
        <v>327.99141670958329</v>
      </c>
      <c r="Y287" s="205">
        <f t="shared" ca="1" si="915"/>
        <v>327.99141670958329</v>
      </c>
      <c r="Z287" s="205">
        <f t="shared" ca="1" si="915"/>
        <v>327.99141670958329</v>
      </c>
      <c r="AA287" s="205">
        <f t="shared" ca="1" si="915"/>
        <v>327.99141670958329</v>
      </c>
      <c r="AB287" s="205">
        <f t="shared" ca="1" si="915"/>
        <v>327.99141670958329</v>
      </c>
      <c r="AC287" s="205">
        <f t="shared" ca="1" si="915"/>
        <v>327.99141670958329</v>
      </c>
      <c r="AD287" s="205">
        <f t="shared" ca="1" si="915"/>
        <v>327.99141670958329</v>
      </c>
      <c r="AE287" s="205">
        <f t="shared" ca="1" si="915"/>
        <v>327.99141670958329</v>
      </c>
      <c r="AF287" s="205">
        <f t="shared" ca="1" si="915"/>
        <v>327.99141670958329</v>
      </c>
      <c r="AG287" s="205">
        <f t="shared" ca="1" si="915"/>
        <v>327.99141670958329</v>
      </c>
      <c r="AH287" s="205">
        <f t="shared" ca="1" si="915"/>
        <v>327.99141670958329</v>
      </c>
      <c r="AI287" s="205">
        <f t="shared" ca="1" si="915"/>
        <v>327.99141670958329</v>
      </c>
      <c r="AJ287" s="205">
        <f t="shared" ca="1" si="915"/>
        <v>327.99141670958329</v>
      </c>
      <c r="AK287" s="205">
        <f t="shared" ca="1" si="915"/>
        <v>327.99141670958329</v>
      </c>
      <c r="AL287" s="205">
        <f t="shared" ca="1" si="915"/>
        <v>327.99141670958329</v>
      </c>
      <c r="AM287" s="205">
        <f t="shared" ca="1" si="915"/>
        <v>327.99141670958329</v>
      </c>
      <c r="AN287" s="205">
        <f t="shared" ca="1" si="915"/>
        <v>327.99141670958329</v>
      </c>
      <c r="AO287" s="205">
        <f t="shared" ca="1" si="915"/>
        <v>327.99141670958329</v>
      </c>
      <c r="AP287" s="205">
        <f t="shared" ca="1" si="915"/>
        <v>327.99141670958329</v>
      </c>
      <c r="AQ287" s="205">
        <f t="shared" ca="1" si="915"/>
        <v>327.99141670958329</v>
      </c>
      <c r="AR287" s="205">
        <f t="shared" ca="1" si="915"/>
        <v>327.99141670958329</v>
      </c>
      <c r="AS287" s="205">
        <f t="shared" ca="1" si="915"/>
        <v>327.99141670958329</v>
      </c>
      <c r="AT287" s="205">
        <f t="shared" ca="1" si="915"/>
        <v>327.99141670958329</v>
      </c>
      <c r="AU287" s="205">
        <f t="shared" ca="1" si="915"/>
        <v>327.99141670958329</v>
      </c>
      <c r="AV287" s="205">
        <f t="shared" ca="1" si="915"/>
        <v>327.99141670958329</v>
      </c>
      <c r="AW287" s="205">
        <f t="shared" ca="1" si="915"/>
        <v>327.99141670958329</v>
      </c>
      <c r="AX287" s="205">
        <f t="shared" ca="1" si="915"/>
        <v>327.99141670958329</v>
      </c>
      <c r="AY287" s="205">
        <f t="shared" ca="1" si="915"/>
        <v>327.99141670958329</v>
      </c>
      <c r="AZ287" s="205">
        <f t="shared" ca="1" si="915"/>
        <v>327.99141670958329</v>
      </c>
      <c r="BA287" s="205">
        <f t="shared" ca="1" si="915"/>
        <v>327.99141670958329</v>
      </c>
      <c r="BB287" s="205">
        <f t="shared" ca="1" si="915"/>
        <v>327.99141670958329</v>
      </c>
      <c r="BC287" s="205">
        <f t="shared" ca="1" si="915"/>
        <v>327.99141670958329</v>
      </c>
      <c r="BD287" s="205">
        <f t="shared" ca="1" si="915"/>
        <v>327.99141670958329</v>
      </c>
      <c r="BE287" s="205">
        <f t="shared" ca="1" si="915"/>
        <v>327.99141670958329</v>
      </c>
      <c r="BF287" s="205">
        <f t="shared" ca="1" si="915"/>
        <v>327.99141670958329</v>
      </c>
      <c r="BG287" s="205">
        <f t="shared" ca="1" si="915"/>
        <v>327.99141670958329</v>
      </c>
      <c r="BH287" s="205">
        <f t="shared" ca="1" si="915"/>
        <v>327.99141670958329</v>
      </c>
      <c r="BI287" s="205">
        <f t="shared" ca="1" si="915"/>
        <v>327.99141670958329</v>
      </c>
      <c r="BJ287" s="205">
        <f t="shared" ref="BJ287:BL287" ca="1" si="916">BJ255+BJ263+BJ271+BJ279</f>
        <v>327.99141670958329</v>
      </c>
      <c r="BK287" s="205">
        <f t="shared" ca="1" si="916"/>
        <v>327.99141670958329</v>
      </c>
      <c r="BL287" s="205">
        <f t="shared" ca="1" si="916"/>
        <v>327.99141670958329</v>
      </c>
    </row>
    <row r="288" spans="1:64" x14ac:dyDescent="0.3">
      <c r="A288" s="3"/>
      <c r="B288" s="3"/>
      <c r="C288" s="18"/>
    </row>
    <row r="289" spans="1:64" x14ac:dyDescent="0.3">
      <c r="A289" s="3"/>
      <c r="B289" s="3" t="s">
        <v>570</v>
      </c>
      <c r="C289" s="13" t="s">
        <v>22</v>
      </c>
      <c r="E289" s="14">
        <f t="shared" ref="E289:AJ289" ca="1" si="917">E284*(1-$E$45)</f>
        <v>0</v>
      </c>
      <c r="F289" s="14">
        <f t="shared" ca="1" si="917"/>
        <v>0</v>
      </c>
      <c r="G289" s="14">
        <f t="shared" ca="1" si="917"/>
        <v>0</v>
      </c>
      <c r="H289" s="14">
        <f t="shared" ca="1" si="917"/>
        <v>0</v>
      </c>
      <c r="I289" s="14">
        <f t="shared" ca="1" si="917"/>
        <v>0</v>
      </c>
      <c r="J289" s="14">
        <f t="shared" ca="1" si="917"/>
        <v>14.607218883333712</v>
      </c>
      <c r="K289" s="14">
        <f t="shared" ca="1" si="917"/>
        <v>14.607218883333712</v>
      </c>
      <c r="L289" s="14">
        <f t="shared" ca="1" si="917"/>
        <v>14.607218883333712</v>
      </c>
      <c r="M289" s="14">
        <f t="shared" ca="1" si="917"/>
        <v>14.607218883333712</v>
      </c>
      <c r="N289" s="14">
        <f t="shared" ca="1" si="917"/>
        <v>14.607218883333712</v>
      </c>
      <c r="O289" s="14">
        <f t="shared" ca="1" si="917"/>
        <v>14.607218883333712</v>
      </c>
      <c r="P289" s="14">
        <f t="shared" ca="1" si="917"/>
        <v>14.607218883333712</v>
      </c>
      <c r="Q289" s="14">
        <f t="shared" ca="1" si="917"/>
        <v>14.607218883333712</v>
      </c>
      <c r="R289" s="14">
        <f t="shared" ca="1" si="917"/>
        <v>14.607218883333712</v>
      </c>
      <c r="S289" s="14">
        <f t="shared" ca="1" si="917"/>
        <v>14.607218883333712</v>
      </c>
      <c r="T289" s="14">
        <f t="shared" ca="1" si="917"/>
        <v>14.607218883333712</v>
      </c>
      <c r="U289" s="14">
        <f t="shared" ca="1" si="917"/>
        <v>14.607218883333712</v>
      </c>
      <c r="V289" s="14">
        <f t="shared" ca="1" si="917"/>
        <v>14.607218883333712</v>
      </c>
      <c r="W289" s="14">
        <f t="shared" ca="1" si="917"/>
        <v>8.35218028633712</v>
      </c>
      <c r="X289" s="14">
        <f t="shared" ca="1" si="917"/>
        <v>5.2246609878388179</v>
      </c>
      <c r="Y289" s="14">
        <f t="shared" ca="1" si="917"/>
        <v>5.2246609878388179</v>
      </c>
      <c r="Z289" s="14">
        <f t="shared" ca="1" si="917"/>
        <v>5.2246609878388179</v>
      </c>
      <c r="AA289" s="14">
        <f t="shared" ca="1" si="917"/>
        <v>5.2246609878388179</v>
      </c>
      <c r="AB289" s="14">
        <f t="shared" ca="1" si="917"/>
        <v>5.2246609878388179</v>
      </c>
      <c r="AC289" s="14">
        <f t="shared" ca="1" si="917"/>
        <v>5.2246609878388046</v>
      </c>
      <c r="AD289" s="14">
        <f t="shared" ca="1" si="917"/>
        <v>2.9842794901924203E-14</v>
      </c>
      <c r="AE289" s="14">
        <f t="shared" ca="1" si="917"/>
        <v>0</v>
      </c>
      <c r="AF289" s="14">
        <f t="shared" ca="1" si="917"/>
        <v>0</v>
      </c>
      <c r="AG289" s="14">
        <f t="shared" ca="1" si="917"/>
        <v>0</v>
      </c>
      <c r="AH289" s="14">
        <f t="shared" ca="1" si="917"/>
        <v>0</v>
      </c>
      <c r="AI289" s="14">
        <f t="shared" ca="1" si="917"/>
        <v>0</v>
      </c>
      <c r="AJ289" s="14">
        <f t="shared" ca="1" si="917"/>
        <v>0</v>
      </c>
      <c r="AK289" s="14">
        <f t="shared" ref="AK289:BL289" ca="1" si="918">AK284*(1-$E$45)</f>
        <v>0</v>
      </c>
      <c r="AL289" s="14">
        <f t="shared" ca="1" si="918"/>
        <v>0</v>
      </c>
      <c r="AM289" s="14">
        <f t="shared" ca="1" si="918"/>
        <v>0</v>
      </c>
      <c r="AN289" s="14">
        <f t="shared" ca="1" si="918"/>
        <v>0</v>
      </c>
      <c r="AO289" s="14">
        <f t="shared" ca="1" si="918"/>
        <v>0</v>
      </c>
      <c r="AP289" s="14">
        <f t="shared" ca="1" si="918"/>
        <v>0</v>
      </c>
      <c r="AQ289" s="14">
        <f t="shared" ca="1" si="918"/>
        <v>0</v>
      </c>
      <c r="AR289" s="14">
        <f t="shared" ca="1" si="918"/>
        <v>0</v>
      </c>
      <c r="AS289" s="14">
        <f t="shared" ca="1" si="918"/>
        <v>0</v>
      </c>
      <c r="AT289" s="14">
        <f t="shared" ca="1" si="918"/>
        <v>0</v>
      </c>
      <c r="AU289" s="14">
        <f t="shared" ca="1" si="918"/>
        <v>0</v>
      </c>
      <c r="AV289" s="14">
        <f t="shared" ca="1" si="918"/>
        <v>0</v>
      </c>
      <c r="AW289" s="14">
        <f t="shared" ca="1" si="918"/>
        <v>0</v>
      </c>
      <c r="AX289" s="14">
        <f t="shared" ca="1" si="918"/>
        <v>0</v>
      </c>
      <c r="AY289" s="14">
        <f t="shared" ca="1" si="918"/>
        <v>0</v>
      </c>
      <c r="AZ289" s="14">
        <f t="shared" ca="1" si="918"/>
        <v>0</v>
      </c>
      <c r="BA289" s="14">
        <f t="shared" ca="1" si="918"/>
        <v>0</v>
      </c>
      <c r="BB289" s="14">
        <f t="shared" ca="1" si="918"/>
        <v>0</v>
      </c>
      <c r="BC289" s="14">
        <f t="shared" ca="1" si="918"/>
        <v>0</v>
      </c>
      <c r="BD289" s="14">
        <f t="shared" ca="1" si="918"/>
        <v>0</v>
      </c>
      <c r="BE289" s="14">
        <f t="shared" ca="1" si="918"/>
        <v>0</v>
      </c>
      <c r="BF289" s="14">
        <f t="shared" ca="1" si="918"/>
        <v>0</v>
      </c>
      <c r="BG289" s="14">
        <f t="shared" ca="1" si="918"/>
        <v>0</v>
      </c>
      <c r="BH289" s="14">
        <f t="shared" ca="1" si="918"/>
        <v>0</v>
      </c>
      <c r="BI289" s="14">
        <f t="shared" ca="1" si="918"/>
        <v>0</v>
      </c>
      <c r="BJ289" s="14">
        <f t="shared" ca="1" si="918"/>
        <v>0</v>
      </c>
      <c r="BK289" s="14">
        <f t="shared" ca="1" si="918"/>
        <v>0</v>
      </c>
      <c r="BL289" s="14">
        <f t="shared" ca="1" si="918"/>
        <v>0</v>
      </c>
    </row>
    <row r="290" spans="1:64" x14ac:dyDescent="0.3">
      <c r="A290" s="3"/>
      <c r="B290" s="3"/>
      <c r="C290" s="18"/>
    </row>
    <row r="291" spans="1:64" x14ac:dyDescent="0.3">
      <c r="A291" s="105" t="s">
        <v>159</v>
      </c>
      <c r="B291" s="104"/>
      <c r="C291" s="103"/>
      <c r="D291" s="101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  <c r="BC291" s="102"/>
      <c r="BD291" s="102"/>
      <c r="BE291" s="102"/>
      <c r="BF291" s="102"/>
      <c r="BG291" s="102"/>
      <c r="BH291" s="102"/>
      <c r="BI291" s="102"/>
      <c r="BJ291" s="102"/>
      <c r="BK291" s="102"/>
      <c r="BL291" s="102"/>
    </row>
    <row r="292" spans="1:64" x14ac:dyDescent="0.3">
      <c r="A292" s="3"/>
      <c r="B292" s="3" t="s">
        <v>193</v>
      </c>
      <c r="C292" s="18" t="s">
        <v>30</v>
      </c>
      <c r="D292" s="107">
        <f>Inputs!$E$3</f>
        <v>600</v>
      </c>
      <c r="E292" s="107">
        <f>Inputs!$E$3</f>
        <v>600</v>
      </c>
      <c r="F292" s="107">
        <f>Inputs!$E$3</f>
        <v>600</v>
      </c>
      <c r="G292" s="107">
        <f>Inputs!$E$3</f>
        <v>600</v>
      </c>
      <c r="H292" s="107">
        <f>Inputs!$E$3</f>
        <v>600</v>
      </c>
      <c r="I292" s="107">
        <f>Inputs!$E$3</f>
        <v>600</v>
      </c>
      <c r="J292" s="107">
        <f>Inputs!$E$3</f>
        <v>600</v>
      </c>
      <c r="K292" s="107">
        <f>Inputs!$E$3</f>
        <v>600</v>
      </c>
      <c r="L292" s="107">
        <f>Inputs!$E$3</f>
        <v>600</v>
      </c>
      <c r="M292" s="107">
        <f>Inputs!$E$3</f>
        <v>600</v>
      </c>
      <c r="N292" s="107">
        <f>Inputs!$E$3</f>
        <v>600</v>
      </c>
      <c r="O292" s="107">
        <f>Inputs!$E$3</f>
        <v>600</v>
      </c>
      <c r="P292" s="107">
        <f>Inputs!$E$3</f>
        <v>600</v>
      </c>
      <c r="Q292" s="107">
        <f>Inputs!$E$3</f>
        <v>600</v>
      </c>
      <c r="R292" s="107">
        <f>Inputs!$E$3</f>
        <v>600</v>
      </c>
      <c r="S292" s="107">
        <f>Inputs!$E$3</f>
        <v>600</v>
      </c>
      <c r="T292" s="107">
        <f>Inputs!$E$3</f>
        <v>600</v>
      </c>
      <c r="U292" s="107">
        <f>Inputs!$E$3</f>
        <v>600</v>
      </c>
      <c r="V292" s="107">
        <f>Inputs!$E$3</f>
        <v>600</v>
      </c>
      <c r="W292" s="107">
        <f>Inputs!$E$3</f>
        <v>600</v>
      </c>
      <c r="X292" s="107">
        <f>Inputs!$E$3</f>
        <v>600</v>
      </c>
      <c r="Y292" s="107">
        <f>Inputs!$E$3</f>
        <v>600</v>
      </c>
      <c r="Z292" s="107">
        <f>Inputs!$E$3</f>
        <v>600</v>
      </c>
      <c r="AA292" s="107">
        <f>Inputs!$E$3</f>
        <v>600</v>
      </c>
      <c r="AB292" s="107">
        <f>Inputs!$E$3</f>
        <v>600</v>
      </c>
      <c r="AC292" s="107">
        <f>Inputs!$E$3</f>
        <v>600</v>
      </c>
      <c r="AD292" s="107">
        <f>Inputs!$E$3</f>
        <v>600</v>
      </c>
      <c r="AE292" s="107">
        <f>Inputs!$E$3</f>
        <v>600</v>
      </c>
      <c r="AF292" s="107">
        <f>Inputs!$E$3</f>
        <v>600</v>
      </c>
      <c r="AG292" s="107">
        <f>Inputs!$E$3</f>
        <v>600</v>
      </c>
      <c r="AH292" s="107">
        <f>Inputs!$E$3</f>
        <v>600</v>
      </c>
      <c r="AI292" s="107">
        <f>Inputs!$E$3</f>
        <v>600</v>
      </c>
      <c r="AJ292" s="107">
        <f>Inputs!$E$3</f>
        <v>600</v>
      </c>
      <c r="AK292" s="107">
        <f>Inputs!$E$3</f>
        <v>600</v>
      </c>
      <c r="AL292" s="107">
        <f>Inputs!$E$3</f>
        <v>600</v>
      </c>
      <c r="AM292" s="107">
        <f>Inputs!$E$3</f>
        <v>600</v>
      </c>
      <c r="AN292" s="107">
        <f>Inputs!$E$3</f>
        <v>600</v>
      </c>
      <c r="AO292" s="107">
        <f>Inputs!$E$3</f>
        <v>600</v>
      </c>
      <c r="AP292" s="107">
        <f>Inputs!$E$3</f>
        <v>600</v>
      </c>
      <c r="AQ292" s="107">
        <f>Inputs!$E$3</f>
        <v>600</v>
      </c>
      <c r="AR292" s="107">
        <f>Inputs!$E$3</f>
        <v>600</v>
      </c>
      <c r="AS292" s="107">
        <f>Inputs!$E$3</f>
        <v>600</v>
      </c>
      <c r="AT292" s="107">
        <f>Inputs!$E$3</f>
        <v>600</v>
      </c>
      <c r="AU292" s="107">
        <f>Inputs!$E$3</f>
        <v>600</v>
      </c>
      <c r="AV292" s="107">
        <f>Inputs!$E$3</f>
        <v>600</v>
      </c>
      <c r="AW292" s="107">
        <f>Inputs!$E$3</f>
        <v>600</v>
      </c>
      <c r="AX292" s="107">
        <f>Inputs!$E$3</f>
        <v>600</v>
      </c>
      <c r="AY292" s="107">
        <f>Inputs!$E$3</f>
        <v>600</v>
      </c>
      <c r="AZ292" s="107">
        <f>Inputs!$E$3</f>
        <v>600</v>
      </c>
      <c r="BA292" s="107">
        <f>Inputs!$E$3</f>
        <v>600</v>
      </c>
      <c r="BB292" s="107">
        <f>Inputs!$E$3</f>
        <v>600</v>
      </c>
      <c r="BC292" s="107">
        <f>Inputs!$E$3</f>
        <v>600</v>
      </c>
      <c r="BD292" s="107">
        <f>Inputs!$E$3</f>
        <v>600</v>
      </c>
      <c r="BE292" s="107">
        <f>Inputs!$E$3</f>
        <v>600</v>
      </c>
      <c r="BF292" s="107">
        <f>Inputs!$E$3</f>
        <v>600</v>
      </c>
      <c r="BG292" s="107">
        <f>Inputs!$E$3</f>
        <v>600</v>
      </c>
      <c r="BH292" s="107">
        <f>Inputs!$E$3</f>
        <v>600</v>
      </c>
      <c r="BI292" s="107">
        <f>Inputs!$E$3</f>
        <v>600</v>
      </c>
      <c r="BJ292" s="107">
        <f>Inputs!$E$3</f>
        <v>600</v>
      </c>
      <c r="BK292" s="107">
        <f>Inputs!$E$3</f>
        <v>600</v>
      </c>
      <c r="BL292" s="107">
        <f>Inputs!$E$3</f>
        <v>600</v>
      </c>
    </row>
    <row r="293" spans="1:64" x14ac:dyDescent="0.3">
      <c r="A293" s="3"/>
      <c r="B293" s="6"/>
      <c r="C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</row>
    <row r="294" spans="1:64" x14ac:dyDescent="0.3">
      <c r="A294" s="3"/>
      <c r="B294" s="6" t="s">
        <v>192</v>
      </c>
      <c r="C294" s="13" t="s">
        <v>222</v>
      </c>
      <c r="E294" s="99">
        <f ca="1">IF(Inputs!$J$1,IF(Inputs!$E$94="Option1",$D$451,IF(Inputs!$E$94="Option2",E432,Working!E51)),0)</f>
        <v>0</v>
      </c>
      <c r="F294" s="99">
        <f ca="1">IF(Inputs!$J$1,IF(Inputs!$E$94="Option1",$D$451,IF(Inputs!$E$94="Option2",F432,Working!F51)),0)</f>
        <v>0</v>
      </c>
      <c r="G294" s="99">
        <f ca="1">IF(Inputs!$J$1,IF(Inputs!$E$94="Option1",$D$451,IF(Inputs!$E$94="Option2",G432,Working!G51)),0)</f>
        <v>0</v>
      </c>
      <c r="H294" s="99">
        <f ca="1">IF(Inputs!$J$1,IF(Inputs!$E$94="Option1",$D$451,IF(Inputs!$E$94="Option2",H432,Working!H51)),0)</f>
        <v>0</v>
      </c>
      <c r="I294" s="99">
        <f ca="1">IF(Inputs!$J$1,IF(Inputs!$E$94="Option1",$D$451,IF(Inputs!$E$94="Option2",I432,Working!I51)),0)</f>
        <v>0</v>
      </c>
      <c r="J294" s="99">
        <f ca="1">IF(Inputs!$J$1,IF(Inputs!$E$94="Option1",$D$451,IF(Inputs!$E$94="Option2",J432,Working!J51)),0)</f>
        <v>3.5427449434612819</v>
      </c>
      <c r="K294" s="99">
        <f ca="1">IF(Inputs!$J$1,IF(Inputs!$E$94="Option1",$D$451,IF(Inputs!$E$94="Option2",K432,Working!K51)),0)</f>
        <v>1.6401593494311373</v>
      </c>
      <c r="L294" s="99">
        <f ca="1">IF(Inputs!$J$1,IF(Inputs!$E$94="Option1",$D$451,IF(Inputs!$E$94="Option2",L432,Working!L51)),0)</f>
        <v>3.6410759061589699</v>
      </c>
      <c r="M294" s="99">
        <f ca="1">IF(Inputs!$J$1,IF(Inputs!$E$94="Option1",$D$451,IF(Inputs!$E$94="Option2",M432,Working!M51)),0)</f>
        <v>2.4926572594534764</v>
      </c>
      <c r="N294" s="99">
        <f ca="1">IF(Inputs!$J$1,IF(Inputs!$E$94="Option1",$D$451,IF(Inputs!$E$94="Option2",N432,Working!N51)),0)</f>
        <v>2.5194023529760363</v>
      </c>
      <c r="O294" s="99">
        <f ca="1">IF(Inputs!$J$1,IF(Inputs!$E$94="Option1",$D$451,IF(Inputs!$E$94="Option2",O432,Working!O51)),0)</f>
        <v>2.4949795134561423</v>
      </c>
      <c r="P294" s="99">
        <f ca="1">IF(Inputs!$J$1,IF(Inputs!$E$94="Option1",$D$451,IF(Inputs!$E$94="Option2",P432,Working!P51)),0)</f>
        <v>2.4730627376207179</v>
      </c>
      <c r="Q294" s="99">
        <f ca="1">IF(Inputs!$J$1,IF(Inputs!$E$94="Option1",$D$451,IF(Inputs!$E$94="Option2",Q432,Working!Q51)),0)</f>
        <v>2.4513083747676454</v>
      </c>
      <c r="R294" s="99">
        <f ca="1">IF(Inputs!$J$1,IF(Inputs!$E$94="Option1",$D$451,IF(Inputs!$E$94="Option2",R432,Working!R51)),0)</f>
        <v>2.429824420765974</v>
      </c>
      <c r="S294" s="99">
        <f ca="1">IF(Inputs!$J$1,IF(Inputs!$E$94="Option1",$D$451,IF(Inputs!$E$94="Option2",S432,Working!S51)),0)</f>
        <v>2.4086116890647506</v>
      </c>
      <c r="T294" s="99">
        <f ca="1">IF(Inputs!$J$1,IF(Inputs!$E$94="Option1",$D$451,IF(Inputs!$E$94="Option2",T432,Working!T51)),0)</f>
        <v>2.3876757967604236</v>
      </c>
      <c r="U294" s="99">
        <f ca="1">IF(Inputs!$J$1,IF(Inputs!$E$94="Option1",$D$451,IF(Inputs!$E$94="Option2",U432,Working!U51)),0)</f>
        <v>2.3687285720625688</v>
      </c>
      <c r="V294" s="99">
        <f ca="1">IF(Inputs!$J$1,IF(Inputs!$E$94="Option1",$D$451,IF(Inputs!$E$94="Option2",V432,Working!V51)),0)</f>
        <v>2.3482773121760623</v>
      </c>
      <c r="W294" s="99">
        <f ca="1">IF(Inputs!$J$1,IF(Inputs!$E$94="Option1",$D$451,IF(Inputs!$E$94="Option2",W432,Working!W51)),0)</f>
        <v>2.3282154594997806</v>
      </c>
      <c r="X294" s="99">
        <f ca="1">IF(Inputs!$J$1,IF(Inputs!$E$94="Option1",$D$451,IF(Inputs!$E$94="Option2",X432,Working!X51)),0)</f>
        <v>2.3084482556197674</v>
      </c>
      <c r="Y294" s="99">
        <f ca="1">IF(Inputs!$J$1,IF(Inputs!$E$94="Option1",$D$451,IF(Inputs!$E$94="Option2",Y432,Working!Y51)),0)</f>
        <v>2.2889870644014612</v>
      </c>
      <c r="Z294" s="99">
        <f ca="1">IF(Inputs!$J$1,IF(Inputs!$E$94="Option1",$D$451,IF(Inputs!$E$94="Option2",Z432,Working!Z51)),0)</f>
        <v>2.2698377211060654</v>
      </c>
      <c r="AA294" s="99">
        <f ca="1">IF(Inputs!$J$1,IF(Inputs!$E$94="Option1",$D$451,IF(Inputs!$E$94="Option2",AA432,Working!AA51)),0)</f>
        <v>2.2510064874698603</v>
      </c>
      <c r="AB294" s="99">
        <f ca="1">IF(Inputs!$J$1,IF(Inputs!$E$94="Option1",$D$451,IF(Inputs!$E$94="Option2",AB432,Working!AB51)),0)</f>
        <v>2.232499736977509</v>
      </c>
      <c r="AC294" s="99">
        <f ca="1">IF(Inputs!$J$1,IF(Inputs!$E$94="Option1",$D$451,IF(Inputs!$E$94="Option2",AC432,Working!AC51)),0)</f>
        <v>2.214323974453007</v>
      </c>
      <c r="AD294" s="99">
        <f ca="1">IF(Inputs!$J$1,IF(Inputs!$E$94="Option1",$D$451,IF(Inputs!$E$94="Option2",AD432,Working!AD51)),0)</f>
        <v>2.1964858378874355</v>
      </c>
      <c r="AE294" s="99">
        <f ca="1">IF(Inputs!$J$1,IF(Inputs!$E$94="Option1",$D$451,IF(Inputs!$E$94="Option2",AE432,Working!AE51)),0)</f>
        <v>2.178992101275175</v>
      </c>
      <c r="AF294" s="99">
        <f ca="1">IF(Inputs!$J$1,IF(Inputs!$E$94="Option1",$D$451,IF(Inputs!$E$94="Option2",AF432,Working!AF51)),0)</f>
        <v>2.1618496774591063</v>
      </c>
      <c r="AG294" s="99">
        <f ca="1">IF(Inputs!$J$1,IF(Inputs!$E$94="Option1",$D$451,IF(Inputs!$E$94="Option2",AG432,Working!AG51)),0)</f>
        <v>2.1450656210394876</v>
      </c>
      <c r="AH294" s="99">
        <f ca="1">IF(Inputs!$J$1,IF(Inputs!$E$94="Option1",$D$451,IF(Inputs!$E$94="Option2",AH432,Working!AH51)),0)</f>
        <v>2.1286471313450095</v>
      </c>
      <c r="AI294" s="99">
        <f ca="1">IF(Inputs!$J$1,IF(Inputs!$E$94="Option1",$D$451,IF(Inputs!$E$94="Option2",AI432,Working!AI51)),0)</f>
        <v>2.1126015554674842</v>
      </c>
      <c r="AJ294" s="99">
        <f ca="1">IF(Inputs!$J$1,IF(Inputs!$E$94="Option1",$D$451,IF(Inputs!$E$94="Option2",AJ432,Working!AJ51)),0)</f>
        <v>2.0969363913616421</v>
      </c>
      <c r="AK294" s="99">
        <f ca="1">IF(Inputs!$J$1,IF(Inputs!$E$94="Option1",$D$451,IF(Inputs!$E$94="Option2",AK432,Working!AK51)),0)</f>
        <v>2.2342558565150892</v>
      </c>
      <c r="AL294" s="99">
        <f ca="1">IF(Inputs!$J$1,IF(Inputs!$E$94="Option1",$D$451,IF(Inputs!$E$94="Option2",AL432,Working!AL51)),0)</f>
        <v>2.2112393303724063</v>
      </c>
      <c r="AM294" s="99">
        <f ca="1">IF(Inputs!$J$1,IF(Inputs!$E$94="Option1",$D$451,IF(Inputs!$E$94="Option2",AM432,Working!AM51)),0)</f>
        <v>2.1971956586603349</v>
      </c>
      <c r="AN294" s="99">
        <f ca="1">IF(Inputs!$J$1,IF(Inputs!$E$94="Option1",$D$451,IF(Inputs!$E$94="Option2",AN432,Working!AN51)),0)</f>
        <v>2.1831071284041945</v>
      </c>
      <c r="AO294" s="99">
        <f ca="1">IF(Inputs!$J$1,IF(Inputs!$E$94="Option1",$D$451,IF(Inputs!$E$94="Option2",AO432,Working!AO51)),0)</f>
        <v>1.0741325552429162</v>
      </c>
      <c r="AP294" s="99">
        <f ca="1">IF(Inputs!$J$1,IF(Inputs!$E$94="Option1",$D$451,IF(Inputs!$E$94="Option2",AP432,Working!AP51)),0)</f>
        <v>1.1835041645400475</v>
      </c>
      <c r="AQ294" s="99">
        <f ca="1">IF(Inputs!$J$1,IF(Inputs!$E$94="Option1",$D$451,IF(Inputs!$E$94="Option2",AQ432,Working!AQ51)),0)</f>
        <v>1.2023053671523745</v>
      </c>
      <c r="AR294" s="99">
        <f ca="1">IF(Inputs!$J$1,IF(Inputs!$E$94="Option1",$D$451,IF(Inputs!$E$94="Option2",AR432,Working!AR51)),0)</f>
        <v>1.2255354680118278</v>
      </c>
      <c r="AS294" s="99">
        <f ca="1">IF(Inputs!$J$1,IF(Inputs!$E$94="Option1",$D$451,IF(Inputs!$E$94="Option2",AS432,Working!AS51)),0)</f>
        <v>1.2490463379086054</v>
      </c>
      <c r="AT294" s="99">
        <f ca="1">IF(Inputs!$J$1,IF(Inputs!$E$94="Option1",$D$451,IF(Inputs!$E$94="Option2",AT432,Working!AT51)),0)</f>
        <v>1.2730290974937402</v>
      </c>
      <c r="AU294" s="99">
        <f ca="1">IF(Inputs!$J$1,IF(Inputs!$E$94="Option1",$D$451,IF(Inputs!$E$94="Option2",AU432,Working!AU51)),0)</f>
        <v>1.2974851636379239</v>
      </c>
      <c r="AV294" s="99">
        <f ca="1">IF(Inputs!$J$1,IF(Inputs!$E$94="Option1",$D$451,IF(Inputs!$E$94="Option2",AV432,Working!AV51)),0)</f>
        <v>1.3224244572632053</v>
      </c>
      <c r="AW294" s="99">
        <f ca="1">IF(Inputs!$J$1,IF(Inputs!$E$94="Option1",$D$451,IF(Inputs!$E$94="Option2",AW432,Working!AW51)),0)</f>
        <v>1.3478567333008455</v>
      </c>
      <c r="AX294" s="99">
        <f ca="1">IF(Inputs!$J$1,IF(Inputs!$E$94="Option1",$D$451,IF(Inputs!$E$94="Option2",AX432,Working!AX51)),0)</f>
        <v>1.3737919644773933</v>
      </c>
      <c r="AY294" s="99">
        <f ca="1">IF(Inputs!$J$1,IF(Inputs!$E$94="Option1",$D$451,IF(Inputs!$E$94="Option2",AY432,Working!AY51)),0)</f>
        <v>1.4002403289659222</v>
      </c>
      <c r="AZ294" s="99">
        <f ca="1">IF(Inputs!$J$1,IF(Inputs!$E$94="Option1",$D$451,IF(Inputs!$E$94="Option2",AZ432,Working!AZ51)),0)</f>
        <v>1.4272122154696341</v>
      </c>
      <c r="BA294" s="99">
        <f ca="1">IF(Inputs!$J$1,IF(Inputs!$E$94="Option1",$D$451,IF(Inputs!$E$94="Option2",BA432,Working!BA51)),0)</f>
        <v>1.4547182276407138</v>
      </c>
      <c r="BB294" s="99">
        <f ca="1">IF(Inputs!$J$1,IF(Inputs!$E$94="Option1",$D$451,IF(Inputs!$E$94="Option2",BB432,Working!BB51)),0)</f>
        <v>1.4827691886286143</v>
      </c>
      <c r="BC294" s="99">
        <f ca="1">IF(Inputs!$J$1,IF(Inputs!$E$94="Option1",$D$451,IF(Inputs!$E$94="Option2",BC432,Working!BC51)),0)</f>
        <v>1.5113761457252168</v>
      </c>
      <c r="BD294" s="99">
        <f ca="1">IF(Inputs!$J$1,IF(Inputs!$E$94="Option1",$D$451,IF(Inputs!$E$94="Option2",BD432,Working!BD51)),0)</f>
        <v>1.5405503751105676</v>
      </c>
      <c r="BE294" s="99">
        <f ca="1">IF(Inputs!$J$1,IF(Inputs!$E$94="Option1",$D$451,IF(Inputs!$E$94="Option2",BE432,Working!BE51)),0)</f>
        <v>1.5703033867013352</v>
      </c>
      <c r="BF294" s="99">
        <f ca="1">IF(Inputs!$J$1,IF(Inputs!$E$94="Option1",$D$451,IF(Inputs!$E$94="Option2",BF432,Working!BF51)),0)</f>
        <v>1.6006469291042824</v>
      </c>
      <c r="BG294" s="99">
        <f ca="1">IF(Inputs!$J$1,IF(Inputs!$E$94="Option1",$D$451,IF(Inputs!$E$94="Option2",BG432,Working!BG51)),0)</f>
        <v>1.6315929946770451</v>
      </c>
      <c r="BH294" s="99">
        <f ca="1">IF(Inputs!$J$1,IF(Inputs!$E$94="Option1",$D$451,IF(Inputs!$E$94="Option2",BH432,Working!BH51)),0)</f>
        <v>0</v>
      </c>
      <c r="BI294" s="99">
        <f ca="1">IF(Inputs!$J$1,IF(Inputs!$E$94="Option1",$D$451,IF(Inputs!$E$94="Option2",BI432,Working!BI51)),0)</f>
        <v>0</v>
      </c>
      <c r="BJ294" s="99">
        <f ca="1">IF(Inputs!$J$1,IF(Inputs!$E$94="Option1",$D$451,IF(Inputs!$E$94="Option2",BJ432,Working!BJ51)),0)</f>
        <v>0</v>
      </c>
      <c r="BK294" s="99">
        <f ca="1">IF(Inputs!$J$1,IF(Inputs!$E$94="Option1",$D$451,IF(Inputs!$E$94="Option2",BK432,Working!BK51)),0)</f>
        <v>0</v>
      </c>
      <c r="BL294" s="99">
        <f ca="1">IF(Inputs!$J$1,IF(Inputs!$E$94="Option1",$D$451,IF(Inputs!$E$94="Option2",BL432,Working!BL51)),0)</f>
        <v>0</v>
      </c>
    </row>
    <row r="295" spans="1:64" x14ac:dyDescent="0.3">
      <c r="A295" s="3"/>
      <c r="B295" s="3"/>
      <c r="C295" s="58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</row>
    <row r="296" spans="1:64" x14ac:dyDescent="0.3">
      <c r="A296" s="3"/>
      <c r="B296" s="3" t="s">
        <v>159</v>
      </c>
      <c r="C296" s="13" t="s">
        <v>22</v>
      </c>
      <c r="D296" s="457">
        <f ca="1">SUM(E296:BL296)</f>
        <v>594.64034591113329</v>
      </c>
      <c r="E296" s="107">
        <f t="shared" ref="E296:AJ296" ca="1" si="919">E292*E294/100*E5</f>
        <v>0</v>
      </c>
      <c r="F296" s="107">
        <f t="shared" ca="1" si="919"/>
        <v>0</v>
      </c>
      <c r="G296" s="107">
        <f t="shared" ca="1" si="919"/>
        <v>0</v>
      </c>
      <c r="H296" s="107">
        <f t="shared" ca="1" si="919"/>
        <v>0</v>
      </c>
      <c r="I296" s="107">
        <f t="shared" ca="1" si="919"/>
        <v>0</v>
      </c>
      <c r="J296" s="107">
        <f t="shared" ca="1" si="919"/>
        <v>21.256469660767692</v>
      </c>
      <c r="K296" s="107">
        <f t="shared" ca="1" si="919"/>
        <v>9.8409560965868241</v>
      </c>
      <c r="L296" s="107">
        <f t="shared" ca="1" si="919"/>
        <v>21.846455436953821</v>
      </c>
      <c r="M296" s="107">
        <f t="shared" ca="1" si="919"/>
        <v>14.955943556720859</v>
      </c>
      <c r="N296" s="107">
        <f t="shared" ca="1" si="919"/>
        <v>15.116414117856218</v>
      </c>
      <c r="O296" s="107">
        <f t="shared" ca="1" si="919"/>
        <v>14.969877080736854</v>
      </c>
      <c r="P296" s="107">
        <f t="shared" ca="1" si="919"/>
        <v>14.838376425724308</v>
      </c>
      <c r="Q296" s="107">
        <f t="shared" ca="1" si="919"/>
        <v>14.707850248605872</v>
      </c>
      <c r="R296" s="107">
        <f t="shared" ca="1" si="919"/>
        <v>14.578946524595844</v>
      </c>
      <c r="S296" s="107">
        <f t="shared" ca="1" si="919"/>
        <v>14.451670134388502</v>
      </c>
      <c r="T296" s="107">
        <f t="shared" ca="1" si="919"/>
        <v>14.326054780562542</v>
      </c>
      <c r="U296" s="107">
        <f t="shared" ca="1" si="919"/>
        <v>14.212371432375413</v>
      </c>
      <c r="V296" s="107">
        <f t="shared" ca="1" si="919"/>
        <v>14.089663873056374</v>
      </c>
      <c r="W296" s="107">
        <f t="shared" ca="1" si="919"/>
        <v>13.969292756998684</v>
      </c>
      <c r="X296" s="107">
        <f t="shared" ca="1" si="919"/>
        <v>13.850689533718604</v>
      </c>
      <c r="Y296" s="107">
        <f t="shared" ca="1" si="919"/>
        <v>13.733922386408768</v>
      </c>
      <c r="Z296" s="107">
        <f t="shared" ca="1" si="919"/>
        <v>13.619026326636392</v>
      </c>
      <c r="AA296" s="107">
        <f t="shared" ca="1" si="919"/>
        <v>13.50603892481916</v>
      </c>
      <c r="AB296" s="107">
        <f t="shared" ca="1" si="919"/>
        <v>13.394998421865054</v>
      </c>
      <c r="AC296" s="107">
        <f t="shared" ca="1" si="919"/>
        <v>13.285943846718041</v>
      </c>
      <c r="AD296" s="107">
        <f t="shared" ca="1" si="919"/>
        <v>13.178915027324614</v>
      </c>
      <c r="AE296" s="107">
        <f t="shared" ca="1" si="919"/>
        <v>13.07395260765105</v>
      </c>
      <c r="AF296" s="107">
        <f t="shared" ca="1" si="919"/>
        <v>12.971098064754637</v>
      </c>
      <c r="AG296" s="107">
        <f t="shared" ca="1" si="919"/>
        <v>12.870393726236925</v>
      </c>
      <c r="AH296" s="107">
        <f t="shared" ca="1" si="919"/>
        <v>12.771882788070057</v>
      </c>
      <c r="AI296" s="107">
        <f t="shared" ca="1" si="919"/>
        <v>12.675609332804903</v>
      </c>
      <c r="AJ296" s="107">
        <f t="shared" ca="1" si="919"/>
        <v>12.581618348169853</v>
      </c>
      <c r="AK296" s="107">
        <f t="shared" ref="AK296:BL296" ca="1" si="920">AK292*AK294/100*AK5</f>
        <v>13.405535139090535</v>
      </c>
      <c r="AL296" s="107">
        <f t="shared" ca="1" si="920"/>
        <v>13.267435982234439</v>
      </c>
      <c r="AM296" s="107">
        <f t="shared" ca="1" si="920"/>
        <v>13.18317395196201</v>
      </c>
      <c r="AN296" s="107">
        <f t="shared" ca="1" si="920"/>
        <v>13.098642770425167</v>
      </c>
      <c r="AO296" s="107">
        <f t="shared" ca="1" si="920"/>
        <v>6.4447953314574962</v>
      </c>
      <c r="AP296" s="107">
        <f t="shared" ca="1" si="920"/>
        <v>7.1010249872402849</v>
      </c>
      <c r="AQ296" s="107">
        <f t="shared" ca="1" si="920"/>
        <v>7.2138322029142463</v>
      </c>
      <c r="AR296" s="107">
        <f t="shared" ca="1" si="920"/>
        <v>7.3532128080709667</v>
      </c>
      <c r="AS296" s="107">
        <f t="shared" ca="1" si="920"/>
        <v>7.4942780274516325</v>
      </c>
      <c r="AT296" s="107">
        <f t="shared" ca="1" si="920"/>
        <v>7.6381745849624405</v>
      </c>
      <c r="AU296" s="107">
        <f t="shared" ca="1" si="920"/>
        <v>7.7849109818275428</v>
      </c>
      <c r="AV296" s="107">
        <f t="shared" ca="1" si="920"/>
        <v>7.9345467435792321</v>
      </c>
      <c r="AW296" s="107">
        <f t="shared" ca="1" si="920"/>
        <v>8.0871403998050724</v>
      </c>
      <c r="AX296" s="107">
        <f t="shared" ca="1" si="920"/>
        <v>8.2427517868643605</v>
      </c>
      <c r="AY296" s="107">
        <f t="shared" ca="1" si="920"/>
        <v>8.4014419737955333</v>
      </c>
      <c r="AZ296" s="107">
        <f t="shared" ca="1" si="920"/>
        <v>8.5632732928178044</v>
      </c>
      <c r="BA296" s="107">
        <f t="shared" ca="1" si="920"/>
        <v>8.7283093658442823</v>
      </c>
      <c r="BB296" s="107">
        <f t="shared" ca="1" si="920"/>
        <v>8.8966151317716857</v>
      </c>
      <c r="BC296" s="107">
        <f t="shared" ca="1" si="920"/>
        <v>9.0682568743513006</v>
      </c>
      <c r="BD296" s="107">
        <f t="shared" ca="1" si="920"/>
        <v>9.2433022506634046</v>
      </c>
      <c r="BE296" s="107">
        <f t="shared" ca="1" si="920"/>
        <v>9.4218203202080115</v>
      </c>
      <c r="BF296" s="107">
        <f t="shared" ca="1" si="920"/>
        <v>9.603881574625694</v>
      </c>
      <c r="BG296" s="107">
        <f t="shared" ca="1" si="920"/>
        <v>9.7895579680622706</v>
      </c>
      <c r="BH296" s="107">
        <f t="shared" ca="1" si="920"/>
        <v>0</v>
      </c>
      <c r="BI296" s="107">
        <f t="shared" ca="1" si="920"/>
        <v>0</v>
      </c>
      <c r="BJ296" s="107">
        <f t="shared" ca="1" si="920"/>
        <v>0</v>
      </c>
      <c r="BK296" s="107">
        <f t="shared" ca="1" si="920"/>
        <v>0</v>
      </c>
      <c r="BL296" s="107">
        <f t="shared" ca="1" si="920"/>
        <v>0</v>
      </c>
    </row>
    <row r="297" spans="1:64" x14ac:dyDescent="0.3">
      <c r="A297" s="83"/>
      <c r="B297" s="6"/>
      <c r="C297" s="13"/>
      <c r="D297" s="7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</row>
    <row r="298" spans="1:64" x14ac:dyDescent="0.3">
      <c r="A298" s="105" t="s">
        <v>26</v>
      </c>
      <c r="B298" s="104"/>
      <c r="C298" s="103"/>
      <c r="D298" s="101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  <c r="AX298" s="101"/>
      <c r="AY298" s="101"/>
      <c r="AZ298" s="101"/>
      <c r="BA298" s="101"/>
      <c r="BB298" s="101"/>
      <c r="BC298" s="101"/>
      <c r="BD298" s="101"/>
      <c r="BE298" s="101"/>
      <c r="BF298" s="101"/>
      <c r="BG298" s="101"/>
      <c r="BH298" s="101"/>
      <c r="BI298" s="101"/>
      <c r="BJ298" s="101"/>
      <c r="BK298" s="101"/>
      <c r="BL298" s="101"/>
    </row>
    <row r="299" spans="1:64" x14ac:dyDescent="0.3">
      <c r="A299" s="83"/>
      <c r="B299" s="6" t="s">
        <v>234</v>
      </c>
      <c r="C299" s="13" t="s">
        <v>22</v>
      </c>
      <c r="D299" s="457">
        <f t="shared" ref="D299:D307" si="921">SUM(E299:BL299)</f>
        <v>0</v>
      </c>
      <c r="E299" s="6">
        <f>IF(E$5,Inputs!$E$85*E$292*E$9/2*(1+Inputs!$F$89)^(E$6/2-1),0)/10^2</f>
        <v>0</v>
      </c>
      <c r="F299" s="6">
        <f>IF(F$5,Inputs!$E$85*F$292*F$9/2*(1+Inputs!$F$89)^(F$6/2-1),0)/10^2</f>
        <v>0</v>
      </c>
      <c r="G299" s="6">
        <f>IF(G$5,Inputs!$E$85*G$292*G$9/2*(1+Inputs!$F$89)^(G$6/2-1),0)/10^2</f>
        <v>0</v>
      </c>
      <c r="H299" s="6">
        <f>IF(H$5,Inputs!$E$85*H$292*H$9/2*(1+Inputs!$F$89)^(H$6/2-1),0)/10^2</f>
        <v>0</v>
      </c>
      <c r="I299" s="6">
        <f>IF(I$5,Inputs!$E$85*I$292*I$9/2*(1+Inputs!$F$89)^(I$6/2-1),0)/10^2</f>
        <v>0</v>
      </c>
      <c r="J299" s="6">
        <f>IF(J$5,Inputs!$E$85*J$292*J$9/2*(1+Inputs!$F$89)^(J$6/2-1),0)/10^2</f>
        <v>0</v>
      </c>
      <c r="K299" s="6">
        <f>IF(K$5,Inputs!$E$85*K$292*K$9/2*(1+Inputs!$F$89)^(K$6/2-1),0)/10^2</f>
        <v>0</v>
      </c>
      <c r="L299" s="6">
        <f>IF(L$5,Inputs!$E$85*L$292*L$9/2*(1+Inputs!$F$89)^(L$6/2-1),0)/10^2</f>
        <v>0</v>
      </c>
      <c r="M299" s="6">
        <f>IF(M$5,Inputs!$E$85*M$292*M$9/2*(1+Inputs!$F$89)^(M$6/2-1),0)/10^2</f>
        <v>0</v>
      </c>
      <c r="N299" s="6">
        <f>IF(N$5,Inputs!$E$85*N$292*N$9/2*(1+Inputs!$F$89)^(N$6/2-1),0)/10^2</f>
        <v>0</v>
      </c>
      <c r="O299" s="6">
        <f>IF(O$5,Inputs!$E$85*O$292*O$9/2*(1+Inputs!$F$89)^(O$6/2-1),0)/10^2</f>
        <v>0</v>
      </c>
      <c r="P299" s="6">
        <f>IF(P$5,Inputs!$E$85*P$292*P$9/2*(1+Inputs!$F$89)^(P$6/2-1),0)/10^2</f>
        <v>0</v>
      </c>
      <c r="Q299" s="6">
        <f>IF(Q$5,Inputs!$E$85*Q$292*Q$9/2*(1+Inputs!$F$89)^(Q$6/2-1),0)/10^2</f>
        <v>0</v>
      </c>
      <c r="R299" s="6">
        <f>IF(R$5,Inputs!$E$85*R$292*R$9/2*(1+Inputs!$F$89)^(R$6/2-1),0)/10^2</f>
        <v>0</v>
      </c>
      <c r="S299" s="6">
        <f>IF(S$5,Inputs!$E$85*S$292*S$9/2*(1+Inputs!$F$89)^(S$6/2-1),0)/10^2</f>
        <v>0</v>
      </c>
      <c r="T299" s="6">
        <f>IF(T$5,Inputs!$E$85*T$292*T$9/2*(1+Inputs!$F$89)^(T$6/2-1),0)/10^2</f>
        <v>0</v>
      </c>
      <c r="U299" s="6">
        <f>IF(U$5,Inputs!$E$85*U$292*U$9/2*(1+Inputs!$F$89)^(U$6/2-1),0)/10^2</f>
        <v>0</v>
      </c>
      <c r="V299" s="6">
        <f>IF(V$5,Inputs!$E$85*V$292*V$9/2*(1+Inputs!$F$89)^(V$6/2-1),0)/10^2</f>
        <v>0</v>
      </c>
      <c r="W299" s="6">
        <f>IF(W$5,Inputs!$E$85*W$292*W$9/2*(1+Inputs!$F$89)^(W$6/2-1),0)/10^2</f>
        <v>0</v>
      </c>
      <c r="X299" s="6">
        <f>IF(X$5,Inputs!$E$85*X$292*X$9/2*(1+Inputs!$F$89)^(X$6/2-1),0)/10^2</f>
        <v>0</v>
      </c>
      <c r="Y299" s="6">
        <f>IF(Y$5,Inputs!$E$85*Y$292*Y$9/2*(1+Inputs!$F$89)^(Y$6/2-1),0)/10^2</f>
        <v>0</v>
      </c>
      <c r="Z299" s="6">
        <f>IF(Z$5,Inputs!$E$85*Z$292*Z$9/2*(1+Inputs!$F$89)^(Z$6/2-1),0)/10^2</f>
        <v>0</v>
      </c>
      <c r="AA299" s="6">
        <f>IF(AA$5,Inputs!$E$85*AA$292*AA$9/2*(1+Inputs!$F$89)^(AA$6/2-1),0)/10^2</f>
        <v>0</v>
      </c>
      <c r="AB299" s="6">
        <f>IF(AB$5,Inputs!$E$85*AB$292*AB$9/2*(1+Inputs!$F$89)^(AB$6/2-1),0)/10^2</f>
        <v>0</v>
      </c>
      <c r="AC299" s="6">
        <f>IF(AC$5,Inputs!$E$85*AC$292*AC$9/2*(1+Inputs!$F$89)^(AC$6/2-1),0)/10^2</f>
        <v>0</v>
      </c>
      <c r="AD299" s="6">
        <f>IF(AD$5,Inputs!$E$85*AD$292*AD$9/2*(1+Inputs!$F$89)^(AD$6/2-1),0)/10^2</f>
        <v>0</v>
      </c>
      <c r="AE299" s="6">
        <f>IF(AE$5,Inputs!$E$85*AE$292*AE$9/2*(1+Inputs!$F$89)^(AE$6/2-1),0)/10^2</f>
        <v>0</v>
      </c>
      <c r="AF299" s="6">
        <f>IF(AF$5,Inputs!$E$85*AF$292*AF$9/2*(1+Inputs!$F$89)^(AF$6/2-1),0)/10^2</f>
        <v>0</v>
      </c>
      <c r="AG299" s="6">
        <f>IF(AG$5,Inputs!$E$85*AG$292*AG$9/2*(1+Inputs!$F$89)^(AG$6/2-1),0)/10^2</f>
        <v>0</v>
      </c>
      <c r="AH299" s="6">
        <f>IF(AH$5,Inputs!$E$85*AH$292*AH$9/2*(1+Inputs!$F$89)^(AH$6/2-1),0)/10^2</f>
        <v>0</v>
      </c>
      <c r="AI299" s="6">
        <f>IF(AI$5,Inputs!$E$85*AI$292*AI$9/2*(1+Inputs!$F$89)^(AI$6/2-1),0)/10^2</f>
        <v>0</v>
      </c>
      <c r="AJ299" s="6">
        <f>IF(AJ$5,Inputs!$E$85*AJ$292*AJ$9/2*(1+Inputs!$F$89)^(AJ$6/2-1),0)/10^2</f>
        <v>0</v>
      </c>
      <c r="AK299" s="6">
        <f>IF(AK$5,Inputs!$E$85*AK$292*AK$9/2*(1+Inputs!$F$89)^(AK$6/2-1),0)/10^2</f>
        <v>0</v>
      </c>
      <c r="AL299" s="6">
        <f>IF(AL$5,Inputs!$E$85*AL$292*AL$9/2*(1+Inputs!$F$89)^(AL$6/2-1),0)/10^2</f>
        <v>0</v>
      </c>
      <c r="AM299" s="6">
        <f>IF(AM$5,Inputs!$E$85*AM$292*AM$9/2*(1+Inputs!$F$89)^(AM$6/2-1),0)/10^2</f>
        <v>0</v>
      </c>
      <c r="AN299" s="6">
        <f>IF(AN$5,Inputs!$E$85*AN$292*AN$9/2*(1+Inputs!$F$89)^(AN$6/2-1),0)/10^2</f>
        <v>0</v>
      </c>
      <c r="AO299" s="6">
        <f>IF(AO$5,Inputs!$E$85*AO$292*AO$9/2*(1+Inputs!$F$89)^(AO$6/2-1),0)/10^2</f>
        <v>0</v>
      </c>
      <c r="AP299" s="6">
        <f>IF(AP$5,Inputs!$E$85*AP$292*AP$9/2*(1+Inputs!$F$89)^(AP$6/2-1),0)/10^2</f>
        <v>0</v>
      </c>
      <c r="AQ299" s="6">
        <f>IF(AQ$5,Inputs!$E$85*AQ$292*AQ$9/2*(1+Inputs!$F$89)^(AQ$6/2-1),0)/10^2</f>
        <v>0</v>
      </c>
      <c r="AR299" s="6">
        <f>IF(AR$5,Inputs!$E$85*AR$292*AR$9/2*(1+Inputs!$F$89)^(AR$6/2-1),0)/10^2</f>
        <v>0</v>
      </c>
      <c r="AS299" s="6">
        <f>IF(AS$5,Inputs!$E$85*AS$292*AS$9/2*(1+Inputs!$F$89)^(AS$6/2-1),0)/10^2</f>
        <v>0</v>
      </c>
      <c r="AT299" s="6">
        <f>IF(AT$5,Inputs!$E$85*AT$292*AT$9/2*(1+Inputs!$F$89)^(AT$6/2-1),0)/10^2</f>
        <v>0</v>
      </c>
      <c r="AU299" s="6">
        <f>IF(AU$5,Inputs!$E$85*AU$292*AU$9/2*(1+Inputs!$F$89)^(AU$6/2-1),0)/10^2</f>
        <v>0</v>
      </c>
      <c r="AV299" s="6">
        <f>IF(AV$5,Inputs!$E$85*AV$292*AV$9/2*(1+Inputs!$F$89)^(AV$6/2-1),0)/10^2</f>
        <v>0</v>
      </c>
      <c r="AW299" s="6">
        <f>IF(AW$5,Inputs!$E$85*AW$292*AW$9/2*(1+Inputs!$F$89)^(AW$6/2-1),0)/10^2</f>
        <v>0</v>
      </c>
      <c r="AX299" s="6">
        <f>IF(AX$5,Inputs!$E$85*AX$292*AX$9/2*(1+Inputs!$F$89)^(AX$6/2-1),0)/10^2</f>
        <v>0</v>
      </c>
      <c r="AY299" s="6">
        <f>IF(AY$5,Inputs!$E$85*AY$292*AY$9/2*(1+Inputs!$F$89)^(AY$6/2-1),0)/10^2</f>
        <v>0</v>
      </c>
      <c r="AZ299" s="6">
        <f>IF(AZ$5,Inputs!$E$85*AZ$292*AZ$9/2*(1+Inputs!$F$89)^(AZ$6/2-1),0)/10^2</f>
        <v>0</v>
      </c>
      <c r="BA299" s="6">
        <f>IF(BA$5,Inputs!$E$85*BA$292*BA$9/2*(1+Inputs!$F$89)^(BA$6/2-1),0)/10^2</f>
        <v>0</v>
      </c>
      <c r="BB299" s="6">
        <f>IF(BB$5,Inputs!$E$85*BB$292*BB$9/2*(1+Inputs!$F$89)^(BB$6/2-1),0)/10^2</f>
        <v>0</v>
      </c>
      <c r="BC299" s="6">
        <f>IF(BC$5,Inputs!$E$85*BC$292*BC$9/2*(1+Inputs!$F$89)^(BC$6/2-1),0)/10^2</f>
        <v>0</v>
      </c>
      <c r="BD299" s="6">
        <f>IF(BD$5,Inputs!$E$85*BD$292*BD$9/2*(1+Inputs!$F$89)^(BD$6/2-1),0)/10^2</f>
        <v>0</v>
      </c>
      <c r="BE299" s="6">
        <f>IF(BE$5,Inputs!$E$85*BE$292*BE$9/2*(1+Inputs!$F$89)^(BE$6/2-1),0)/10^2</f>
        <v>0</v>
      </c>
      <c r="BF299" s="6">
        <f>IF(BF$5,Inputs!$E$85*BF$292*BF$9/2*(1+Inputs!$F$89)^(BF$6/2-1),0)/10^2</f>
        <v>0</v>
      </c>
      <c r="BG299" s="6">
        <f>IF(BG$5,Inputs!$E$85*BG$292*BG$9/2*(1+Inputs!$F$89)^(BG$6/2-1),0)/10^2</f>
        <v>0</v>
      </c>
      <c r="BH299" s="6">
        <f>IF(BH$5,Inputs!$E$85*BH$292*BH$9/2*(1+Inputs!$F$89)^(BH$6/2-1),0)/10^2</f>
        <v>0</v>
      </c>
      <c r="BI299" s="6">
        <f>IF(BI$5,Inputs!$E$85*BI$292*BI$9/2*(1+Inputs!$F$89)^(BI$6/2-1),0)/10^2</f>
        <v>0</v>
      </c>
      <c r="BJ299" s="6">
        <f>IF(BJ$5,Inputs!$E$85*BJ$292*BJ$9/2*(1+Inputs!$F$89)^(BJ$6/2-1),0)/10^2</f>
        <v>0</v>
      </c>
      <c r="BK299" s="6">
        <f>IF(BK$5,Inputs!$E$85*BK$292*BK$9/2*(1+Inputs!$F$89)^(BK$6/2-1),0)/10^2</f>
        <v>0</v>
      </c>
      <c r="BL299" s="6">
        <f>IF(BL$5,Inputs!$E$85*BL$292*BL$9/2*(1+Inputs!$F$89)^(BL$6/2-1),0)/10^2</f>
        <v>0</v>
      </c>
    </row>
    <row r="300" spans="1:64" x14ac:dyDescent="0.3">
      <c r="A300" s="83"/>
      <c r="B300" s="6" t="s">
        <v>233</v>
      </c>
      <c r="C300" s="13" t="s">
        <v>22</v>
      </c>
      <c r="D300" s="369">
        <f t="shared" si="921"/>
        <v>0</v>
      </c>
      <c r="E300" s="6">
        <f>IF(E$5,Inputs!$E$86*E$292*E$9/2*(1+Inputs!$F$86)^(E$6/2-1),0)/10^2</f>
        <v>0</v>
      </c>
      <c r="F300" s="6">
        <f>IF(F$5,Inputs!$E$86*F$292*F$9/2*(1+Inputs!$F$86)^(F$6/2-1),0)/10^2</f>
        <v>0</v>
      </c>
      <c r="G300" s="6">
        <f>IF(G$5,Inputs!$E$86*G$292*G$9/2*(1+Inputs!$F$86)^(G$6/2-1),0)/10^2</f>
        <v>0</v>
      </c>
      <c r="H300" s="6">
        <f>IF(H$5,Inputs!$E$86*H$292*H$9/2*(1+Inputs!$F$86)^(H$6/2-1),0)/10^2</f>
        <v>0</v>
      </c>
      <c r="I300" s="6">
        <f>IF(I$5,Inputs!$E$86*I$292*I$9/2*(1+Inputs!$F$86)^(I$6/2-1),0)/10^2</f>
        <v>0</v>
      </c>
      <c r="J300" s="6">
        <f>IF(J$5,Inputs!$E$86*J$292*J$9/2*(1+Inputs!$F$86)^(J$6/2-1),0)/10^2</f>
        <v>0</v>
      </c>
      <c r="K300" s="6">
        <f>IF(K$5,Inputs!$E$86*K$292*K$9/2*(1+Inputs!$F$86)^(K$6/2-1),0)/10^2</f>
        <v>0</v>
      </c>
      <c r="L300" s="6">
        <f>IF(L$5,Inputs!$E$86*L$292*L$9/2*(1+Inputs!$F$86)^(L$6/2-1),0)/10^2</f>
        <v>0</v>
      </c>
      <c r="M300" s="6">
        <f>IF(M$5,Inputs!$E$86*M$292*M$9/2*(1+Inputs!$F$86)^(M$6/2-1),0)/10^2</f>
        <v>0</v>
      </c>
      <c r="N300" s="6">
        <f>IF(N$5,Inputs!$E$86*N$292*N$9/2*(1+Inputs!$F$86)^(N$6/2-1),0)/10^2</f>
        <v>0</v>
      </c>
      <c r="O300" s="6">
        <f>IF(O$5,Inputs!$E$86*O$292*O$9/2*(1+Inputs!$F$86)^(O$6/2-1),0)/10^2</f>
        <v>0</v>
      </c>
      <c r="P300" s="6">
        <f>IF(P$5,Inputs!$E$86*P$292*P$9/2*(1+Inputs!$F$86)^(P$6/2-1),0)/10^2</f>
        <v>0</v>
      </c>
      <c r="Q300" s="6">
        <f>IF(Q$5,Inputs!$E$86*Q$292*Q$9/2*(1+Inputs!$F$86)^(Q$6/2-1),0)/10^2</f>
        <v>0</v>
      </c>
      <c r="R300" s="6">
        <f>IF(R$5,Inputs!$E$86*R$292*R$9/2*(1+Inputs!$F$86)^(R$6/2-1),0)/10^2</f>
        <v>0</v>
      </c>
      <c r="S300" s="6">
        <f>IF(S$5,Inputs!$E$86*S$292*S$9/2*(1+Inputs!$F$86)^(S$6/2-1),0)/10^2</f>
        <v>0</v>
      </c>
      <c r="T300" s="6">
        <f>IF(T$5,Inputs!$E$86*T$292*T$9/2*(1+Inputs!$F$86)^(T$6/2-1),0)/10^2</f>
        <v>0</v>
      </c>
      <c r="U300" s="6">
        <f>IF(U$5,Inputs!$E$86*U$292*U$9/2*(1+Inputs!$F$86)^(U$6/2-1),0)/10^2</f>
        <v>0</v>
      </c>
      <c r="V300" s="6">
        <f>IF(V$5,Inputs!$E$86*V$292*V$9/2*(1+Inputs!$F$86)^(V$6/2-1),0)/10^2</f>
        <v>0</v>
      </c>
      <c r="W300" s="6">
        <f>IF(W$5,Inputs!$E$86*W$292*W$9/2*(1+Inputs!$F$86)^(W$6/2-1),0)/10^2</f>
        <v>0</v>
      </c>
      <c r="X300" s="6">
        <f>IF(X$5,Inputs!$E$86*X$292*X$9/2*(1+Inputs!$F$86)^(X$6/2-1),0)/10^2</f>
        <v>0</v>
      </c>
      <c r="Y300" s="6">
        <f>IF(Y$5,Inputs!$E$86*Y$292*Y$9/2*(1+Inputs!$F$86)^(Y$6/2-1),0)/10^2</f>
        <v>0</v>
      </c>
      <c r="Z300" s="6">
        <f>IF(Z$5,Inputs!$E$86*Z$292*Z$9/2*(1+Inputs!$F$86)^(Z$6/2-1),0)/10^2</f>
        <v>0</v>
      </c>
      <c r="AA300" s="6">
        <f>IF(AA$5,Inputs!$E$86*AA$292*AA$9/2*(1+Inputs!$F$86)^(AA$6/2-1),0)/10^2</f>
        <v>0</v>
      </c>
      <c r="AB300" s="6">
        <f>IF(AB$5,Inputs!$E$86*AB$292*AB$9/2*(1+Inputs!$F$86)^(AB$6/2-1),0)/10^2</f>
        <v>0</v>
      </c>
      <c r="AC300" s="6">
        <f>IF(AC$5,Inputs!$E$86*AC$292*AC$9/2*(1+Inputs!$F$86)^(AC$6/2-1),0)/10^2</f>
        <v>0</v>
      </c>
      <c r="AD300" s="6">
        <f>IF(AD$5,Inputs!$E$86*AD$292*AD$9/2*(1+Inputs!$F$86)^(AD$6/2-1),0)/10^2</f>
        <v>0</v>
      </c>
      <c r="AE300" s="6">
        <f>IF(AE$5,Inputs!$E$86*AE$292*AE$9/2*(1+Inputs!$F$86)^(AE$6/2-1),0)/10^2</f>
        <v>0</v>
      </c>
      <c r="AF300" s="6">
        <f>IF(AF$5,Inputs!$E$86*AF$292*AF$9/2*(1+Inputs!$F$86)^(AF$6/2-1),0)/10^2</f>
        <v>0</v>
      </c>
      <c r="AG300" s="6">
        <f>IF(AG$5,Inputs!$E$86*AG$292*AG$9/2*(1+Inputs!$F$86)^(AG$6/2-1),0)/10^2</f>
        <v>0</v>
      </c>
      <c r="AH300" s="6">
        <f>IF(AH$5,Inputs!$E$86*AH$292*AH$9/2*(1+Inputs!$F$86)^(AH$6/2-1),0)/10^2</f>
        <v>0</v>
      </c>
      <c r="AI300" s="6">
        <f>IF(AI$5,Inputs!$E$86*AI$292*AI$9/2*(1+Inputs!$F$86)^(AI$6/2-1),0)/10^2</f>
        <v>0</v>
      </c>
      <c r="AJ300" s="6">
        <f>IF(AJ$5,Inputs!$E$86*AJ$292*AJ$9/2*(1+Inputs!$F$86)^(AJ$6/2-1),0)/10^2</f>
        <v>0</v>
      </c>
      <c r="AK300" s="6">
        <f>IF(AK$5,Inputs!$E$86*AK$292*AK$9/2*(1+Inputs!$F$86)^(AK$6/2-1),0)/10^2</f>
        <v>0</v>
      </c>
      <c r="AL300" s="6">
        <f>IF(AL$5,Inputs!$E$86*AL$292*AL$9/2*(1+Inputs!$F$86)^(AL$6/2-1),0)/10^2</f>
        <v>0</v>
      </c>
      <c r="AM300" s="6">
        <f>IF(AM$5,Inputs!$E$86*AM$292*AM$9/2*(1+Inputs!$F$86)^(AM$6/2-1),0)/10^2</f>
        <v>0</v>
      </c>
      <c r="AN300" s="6">
        <f>IF(AN$5,Inputs!$E$86*AN$292*AN$9/2*(1+Inputs!$F$86)^(AN$6/2-1),0)/10^2</f>
        <v>0</v>
      </c>
      <c r="AO300" s="6">
        <f>IF(AO$5,Inputs!$E$86*AO$292*AO$9/2*(1+Inputs!$F$86)^(AO$6/2-1),0)/10^2</f>
        <v>0</v>
      </c>
      <c r="AP300" s="6">
        <f>IF(AP$5,Inputs!$E$86*AP$292*AP$9/2*(1+Inputs!$F$86)^(AP$6/2-1),0)/10^2</f>
        <v>0</v>
      </c>
      <c r="AQ300" s="6">
        <f>IF(AQ$5,Inputs!$E$86*AQ$292*AQ$9/2*(1+Inputs!$F$86)^(AQ$6/2-1),0)/10^2</f>
        <v>0</v>
      </c>
      <c r="AR300" s="6">
        <f>IF(AR$5,Inputs!$E$86*AR$292*AR$9/2*(1+Inputs!$F$86)^(AR$6/2-1),0)/10^2</f>
        <v>0</v>
      </c>
      <c r="AS300" s="6">
        <f>IF(AS$5,Inputs!$E$86*AS$292*AS$9/2*(1+Inputs!$F$86)^(AS$6/2-1),0)/10^2</f>
        <v>0</v>
      </c>
      <c r="AT300" s="6">
        <f>IF(AT$5,Inputs!$E$86*AT$292*AT$9/2*(1+Inputs!$F$86)^(AT$6/2-1),0)/10^2</f>
        <v>0</v>
      </c>
      <c r="AU300" s="6">
        <f>IF(AU$5,Inputs!$E$86*AU$292*AU$9/2*(1+Inputs!$F$86)^(AU$6/2-1),0)/10^2</f>
        <v>0</v>
      </c>
      <c r="AV300" s="6">
        <f>IF(AV$5,Inputs!$E$86*AV$292*AV$9/2*(1+Inputs!$F$86)^(AV$6/2-1),0)/10^2</f>
        <v>0</v>
      </c>
      <c r="AW300" s="6">
        <f>IF(AW$5,Inputs!$E$86*AW$292*AW$9/2*(1+Inputs!$F$86)^(AW$6/2-1),0)/10^2</f>
        <v>0</v>
      </c>
      <c r="AX300" s="6">
        <f>IF(AX$5,Inputs!$E$86*AX$292*AX$9/2*(1+Inputs!$F$86)^(AX$6/2-1),0)/10^2</f>
        <v>0</v>
      </c>
      <c r="AY300" s="6">
        <f>IF(AY$5,Inputs!$E$86*AY$292*AY$9/2*(1+Inputs!$F$86)^(AY$6/2-1),0)/10^2</f>
        <v>0</v>
      </c>
      <c r="AZ300" s="6">
        <f>IF(AZ$5,Inputs!$E$86*AZ$292*AZ$9/2*(1+Inputs!$F$86)^(AZ$6/2-1),0)/10^2</f>
        <v>0</v>
      </c>
      <c r="BA300" s="6">
        <f>IF(BA$5,Inputs!$E$86*BA$292*BA$9/2*(1+Inputs!$F$86)^(BA$6/2-1),0)/10^2</f>
        <v>0</v>
      </c>
      <c r="BB300" s="6">
        <f>IF(BB$5,Inputs!$E$86*BB$292*BB$9/2*(1+Inputs!$F$86)^(BB$6/2-1),0)/10^2</f>
        <v>0</v>
      </c>
      <c r="BC300" s="6">
        <f>IF(BC$5,Inputs!$E$86*BC$292*BC$9/2*(1+Inputs!$F$86)^(BC$6/2-1),0)/10^2</f>
        <v>0</v>
      </c>
      <c r="BD300" s="6">
        <f>IF(BD$5,Inputs!$E$86*BD$292*BD$9/2*(1+Inputs!$F$86)^(BD$6/2-1),0)/10^2</f>
        <v>0</v>
      </c>
      <c r="BE300" s="6">
        <f>IF(BE$5,Inputs!$E$86*BE$292*BE$9/2*(1+Inputs!$F$86)^(BE$6/2-1),0)/10^2</f>
        <v>0</v>
      </c>
      <c r="BF300" s="6">
        <f>IF(BF$5,Inputs!$E$86*BF$292*BF$9/2*(1+Inputs!$F$86)^(BF$6/2-1),0)/10^2</f>
        <v>0</v>
      </c>
      <c r="BG300" s="6">
        <f>IF(BG$5,Inputs!$E$86*BG$292*BG$9/2*(1+Inputs!$F$86)^(BG$6/2-1),0)/10^2</f>
        <v>0</v>
      </c>
      <c r="BH300" s="6">
        <f>IF(BH$5,Inputs!$E$86*BH$292*BH$9/2*(1+Inputs!$F$86)^(BH$6/2-1),0)/10^2</f>
        <v>0</v>
      </c>
      <c r="BI300" s="6">
        <f>IF(BI$5,Inputs!$E$86*BI$292*BI$9/2*(1+Inputs!$F$86)^(BI$6/2-1),0)/10^2</f>
        <v>0</v>
      </c>
      <c r="BJ300" s="6">
        <f>IF(BJ$5,Inputs!$E$86*BJ$292*BJ$9/2*(1+Inputs!$F$86)^(BJ$6/2-1),0)/10^2</f>
        <v>0</v>
      </c>
      <c r="BK300" s="6">
        <f>IF(BK$5,Inputs!$E$86*BK$292*BK$9/2*(1+Inputs!$F$86)^(BK$6/2-1),0)/10^2</f>
        <v>0</v>
      </c>
      <c r="BL300" s="6">
        <f>IF(BL$5,Inputs!$E$86*BL$292*BL$9/2*(1+Inputs!$F$86)^(BL$6/2-1),0)/10^2</f>
        <v>0</v>
      </c>
    </row>
    <row r="301" spans="1:64" x14ac:dyDescent="0.3">
      <c r="A301" s="83"/>
      <c r="B301" s="89" t="s">
        <v>519</v>
      </c>
      <c r="C301" s="13" t="s">
        <v>22</v>
      </c>
      <c r="D301" s="369">
        <f t="shared" si="921"/>
        <v>0.71630149179822644</v>
      </c>
      <c r="E301" s="89">
        <f>IF(E$5,Inputs!$E$87*(Capex!$I$14+Capex!$I$19)/100*E$9/2*(1+Inputs!$F$87)^(E$6/2-1),0)/10^2</f>
        <v>0</v>
      </c>
      <c r="F301" s="89">
        <f>IF(F$5,Inputs!$E$87*(Capex!$I$14+Capex!$I$19)/100*F$9/2*(1+Inputs!$F$87)^(F$6/2-1),0)/10^2</f>
        <v>0</v>
      </c>
      <c r="G301" s="89">
        <f>IF(G$5,Inputs!$E$87*(Capex!$I$14+Capex!$I$19)/100*G$9/2*(1+Inputs!$F$87)^(G$6/2-1),0)/10^2</f>
        <v>0</v>
      </c>
      <c r="H301" s="89">
        <f>IF(H$5,Inputs!$E$87*(Capex!$I$14+Capex!$I$19)/100*H$9/2*(1+Inputs!$F$87)^(H$6/2-1),0)/10^2</f>
        <v>0</v>
      </c>
      <c r="I301" s="89">
        <f>IF(I$5,Inputs!$E$87*(Capex!$I$14+Capex!$I$19)/100*I$9/2*(1+Inputs!$F$87)^(I$6/2-1),0)/10^2</f>
        <v>0</v>
      </c>
      <c r="J301" s="562">
        <f>IF(J$5,Inputs!$E$87*(Capex!$I$14+Capex!$I$19)/100*J$9/2*(1+Inputs!$F$87)^(J$6/2-1),0)/10^2</f>
        <v>1.2649410280544489E-2</v>
      </c>
      <c r="K301" s="89">
        <f>IF(K$5,Inputs!$E$87*(Capex!$I$14+Capex!$I$19)/100*K$9/2*(1+Inputs!$F$87)^(K$6/2-1),0)/10^2</f>
        <v>1.27125E-2</v>
      </c>
      <c r="L301" s="89">
        <f>IF(L$5,Inputs!$E$87*(Capex!$I$14+Capex!$I$19)/100*L$9/2*(1+Inputs!$F$87)^(L$6/2-1),0)/10^2</f>
        <v>1.2775904383349929E-2</v>
      </c>
      <c r="M301" s="89">
        <f>IF(M$5,Inputs!$E$87*(Capex!$I$14+Capex!$I$19)/100*M$9/2*(1+Inputs!$F$87)^(M$6/2-1),0)/10^2</f>
        <v>1.2839624999999999E-2</v>
      </c>
      <c r="N301" s="89">
        <f>IF(N$5,Inputs!$E$87*(Capex!$I$14+Capex!$I$19)/100*N$9/2*(1+Inputs!$F$87)^(N$6/2-1),0)/10^2</f>
        <v>1.290366342718343E-2</v>
      </c>
      <c r="O301" s="89">
        <f>IF(O$5,Inputs!$E$87*(Capex!$I$14+Capex!$I$19)/100*O$9/2*(1+Inputs!$F$87)^(O$6/2-1),0)/10^2</f>
        <v>1.296802125E-2</v>
      </c>
      <c r="P301" s="89">
        <f>IF(P$5,Inputs!$E$87*(Capex!$I$14+Capex!$I$19)/100*P$9/2*(1+Inputs!$F$87)^(P$6/2-1),0)/10^2</f>
        <v>1.3032700061455264E-2</v>
      </c>
      <c r="Q301" s="89">
        <f>IF(Q$5,Inputs!$E$87*(Capex!$I$14+Capex!$I$19)/100*Q$9/2*(1+Inputs!$F$87)^(Q$6/2-1),0)/10^2</f>
        <v>1.30977014625E-2</v>
      </c>
      <c r="R301" s="89">
        <f>IF(R$5,Inputs!$E$87*(Capex!$I$14+Capex!$I$19)/100*R$9/2*(1+Inputs!$F$87)^(R$6/2-1),0)/10^2</f>
        <v>1.3163027062069817E-2</v>
      </c>
      <c r="S301" s="89">
        <f>IF(S$5,Inputs!$E$87*(Capex!$I$14+Capex!$I$19)/100*S$9/2*(1+Inputs!$F$87)^(S$6/2-1),0)/10^2</f>
        <v>1.3228678477125E-2</v>
      </c>
      <c r="T301" s="89">
        <f>IF(T$5,Inputs!$E$87*(Capex!$I$14+Capex!$I$19)/100*T$9/2*(1+Inputs!$F$87)^(T$6/2-1),0)/10^2</f>
        <v>1.3294657332690515E-2</v>
      </c>
      <c r="U301" s="89">
        <f>IF(U$5,Inputs!$E$87*(Capex!$I$14+Capex!$I$19)/100*U$9/2*(1+Inputs!$F$87)^(U$6/2-1),0)/10^2</f>
        <v>1.336096526189625E-2</v>
      </c>
      <c r="V301" s="89">
        <f>IF(V$5,Inputs!$E$87*(Capex!$I$14+Capex!$I$19)/100*V$9/2*(1+Inputs!$F$87)^(V$6/2-1),0)/10^2</f>
        <v>1.3427603906017422E-2</v>
      </c>
      <c r="W301" s="89">
        <f>IF(W$5,Inputs!$E$87*(Capex!$I$14+Capex!$I$19)/100*W$9/2*(1+Inputs!$F$87)^(W$6/2-1),0)/10^2</f>
        <v>1.3494574914515214E-2</v>
      </c>
      <c r="X301" s="89">
        <f>IF(X$5,Inputs!$E$87*(Capex!$I$14+Capex!$I$19)/100*X$9/2*(1+Inputs!$F$87)^(X$6/2-1),0)/10^2</f>
        <v>1.3561879945077595E-2</v>
      </c>
      <c r="Y301" s="89">
        <f>IF(Y$5,Inputs!$E$87*(Capex!$I$14+Capex!$I$19)/100*Y$9/2*(1+Inputs!$F$87)^(Y$6/2-1),0)/10^2</f>
        <v>1.3629520663660362E-2</v>
      </c>
      <c r="Z301" s="89">
        <f>IF(Z$5,Inputs!$E$87*(Capex!$I$14+Capex!$I$19)/100*Z$9/2*(1+Inputs!$F$87)^(Z$6/2-1),0)/10^2</f>
        <v>1.3697498744528374E-2</v>
      </c>
      <c r="AA301" s="89">
        <f>IF(AA$5,Inputs!$E$87*(Capex!$I$14+Capex!$I$19)/100*AA$9/2*(1+Inputs!$F$87)^(AA$6/2-1),0)/10^2</f>
        <v>1.3765815870296969E-2</v>
      </c>
      <c r="AB301" s="89">
        <f>IF(AB$5,Inputs!$E$87*(Capex!$I$14+Capex!$I$19)/100*AB$9/2*(1+Inputs!$F$87)^(AB$6/2-1),0)/10^2</f>
        <v>1.3834473731973657E-2</v>
      </c>
      <c r="AC301" s="89">
        <f>IF(AC$5,Inputs!$E$87*(Capex!$I$14+Capex!$I$19)/100*AC$9/2*(1+Inputs!$F$87)^(AC$6/2-1),0)/10^2</f>
        <v>1.390347402899994E-2</v>
      </c>
      <c r="AD301" s="89">
        <f>IF(AD$5,Inputs!$E$87*(Capex!$I$14+Capex!$I$19)/100*AD$9/2*(1+Inputs!$F$87)^(AD$6/2-1),0)/10^2</f>
        <v>1.3972818469293394E-2</v>
      </c>
      <c r="AE301" s="89">
        <f>IF(AE$5,Inputs!$E$87*(Capex!$I$14+Capex!$I$19)/100*AE$9/2*(1+Inputs!$F$87)^(AE$6/2-1),0)/10^2</f>
        <v>1.4042508769289941E-2</v>
      </c>
      <c r="AF301" s="89">
        <f>IF(AF$5,Inputs!$E$87*(Capex!$I$14+Capex!$I$19)/100*AF$9/2*(1+Inputs!$F$87)^(AF$6/2-1),0)/10^2</f>
        <v>1.4112546653986327E-2</v>
      </c>
      <c r="AG301" s="89">
        <f>IF(AG$5,Inputs!$E$87*(Capex!$I$14+Capex!$I$19)/100*AG$9/2*(1+Inputs!$F$87)^(AG$6/2-1),0)/10^2</f>
        <v>1.4182933856982835E-2</v>
      </c>
      <c r="AH301" s="89">
        <f>IF(AH$5,Inputs!$E$87*(Capex!$I$14+Capex!$I$19)/100*AH$9/2*(1+Inputs!$F$87)^(AH$6/2-1),0)/10^2</f>
        <v>1.425367212052619E-2</v>
      </c>
      <c r="AI301" s="89">
        <f>IF(AI$5,Inputs!$E$87*(Capex!$I$14+Capex!$I$19)/100*AI$9/2*(1+Inputs!$F$87)^(AI$6/2-1),0)/10^2</f>
        <v>1.4324763195552665E-2</v>
      </c>
      <c r="AJ301" s="89">
        <f>IF(AJ$5,Inputs!$E$87*(Capex!$I$14+Capex!$I$19)/100*AJ$9/2*(1+Inputs!$F$87)^(AJ$6/2-1),0)/10^2</f>
        <v>1.4396208841731453E-2</v>
      </c>
      <c r="AK301" s="89">
        <f>IF(AK$5,Inputs!$E$87*(Capex!$I$14+Capex!$I$19)/100*AK$9/2*(1+Inputs!$F$87)^(AK$6/2-1),0)/10^2</f>
        <v>1.4468010827508194E-2</v>
      </c>
      <c r="AL301" s="89">
        <f>IF(AL$5,Inputs!$E$87*(Capex!$I$14+Capex!$I$19)/100*AL$9/2*(1+Inputs!$F$87)^(AL$6/2-1),0)/10^2</f>
        <v>1.4540170930148769E-2</v>
      </c>
      <c r="AM301" s="89">
        <f>IF(AM$5,Inputs!$E$87*(Capex!$I$14+Capex!$I$19)/100*AM$9/2*(1+Inputs!$F$87)^(AM$6/2-1),0)/10^2</f>
        <v>1.4612690935783277E-2</v>
      </c>
      <c r="AN301" s="89">
        <f>IF(AN$5,Inputs!$E$87*(Capex!$I$14+Capex!$I$19)/100*AN$9/2*(1+Inputs!$F$87)^(AN$6/2-1),0)/10^2</f>
        <v>1.4685572639450256E-2</v>
      </c>
      <c r="AO301" s="89">
        <f>IF(AO$5,Inputs!$E$87*(Capex!$I$14+Capex!$I$19)/100*AO$9/2*(1+Inputs!$F$87)^(AO$6/2-1),0)/10^2</f>
        <v>1.4758817845141105E-2</v>
      </c>
      <c r="AP301" s="89">
        <f>IF(AP$5,Inputs!$E$87*(Capex!$I$14+Capex!$I$19)/100*AP$9/2*(1+Inputs!$F$87)^(AP$6/2-1),0)/10^2</f>
        <v>1.4832428365844757E-2</v>
      </c>
      <c r="AQ301" s="89">
        <f>IF(AQ$5,Inputs!$E$87*(Capex!$I$14+Capex!$I$19)/100*AQ$9/2*(1+Inputs!$F$87)^(AQ$6/2-1),0)/10^2</f>
        <v>1.4906406023592521E-2</v>
      </c>
      <c r="AR301" s="89">
        <f>IF(AR$5,Inputs!$E$87*(Capex!$I$14+Capex!$I$19)/100*AR$9/2*(1+Inputs!$F$87)^(AR$6/2-1),0)/10^2</f>
        <v>1.4980752649503205E-2</v>
      </c>
      <c r="AS301" s="89">
        <f>IF(AS$5,Inputs!$E$87*(Capex!$I$14+Capex!$I$19)/100*AS$9/2*(1+Inputs!$F$87)^(AS$6/2-1),0)/10^2</f>
        <v>1.5055470083828446E-2</v>
      </c>
      <c r="AT301" s="89">
        <f>IF(AT$5,Inputs!$E$87*(Capex!$I$14+Capex!$I$19)/100*AT$9/2*(1+Inputs!$F$87)^(AT$6/2-1),0)/10^2</f>
        <v>1.5130560175998238E-2</v>
      </c>
      <c r="AU301" s="89">
        <f>IF(AU$5,Inputs!$E$87*(Capex!$I$14+Capex!$I$19)/100*AU$9/2*(1+Inputs!$F$87)^(AU$6/2-1),0)/10^2</f>
        <v>1.5206024784666731E-2</v>
      </c>
      <c r="AV301" s="89">
        <f>IF(AV$5,Inputs!$E$87*(Capex!$I$14+Capex!$I$19)/100*AV$9/2*(1+Inputs!$F$87)^(AV$6/2-1),0)/10^2</f>
        <v>1.5281865777758219E-2</v>
      </c>
      <c r="AW301" s="89">
        <f>IF(AW$5,Inputs!$E$87*(Capex!$I$14+Capex!$I$19)/100*AW$9/2*(1+Inputs!$F$87)^(AW$6/2-1),0)/10^2</f>
        <v>1.5358085032513395E-2</v>
      </c>
      <c r="AX301" s="89">
        <f>IF(AX$5,Inputs!$E$87*(Capex!$I$14+Capex!$I$19)/100*AX$9/2*(1+Inputs!$F$87)^(AX$6/2-1),0)/10^2</f>
        <v>1.5434684435535801E-2</v>
      </c>
      <c r="AY301" s="89">
        <f>IF(AY$5,Inputs!$E$87*(Capex!$I$14+Capex!$I$19)/100*AY$9/2*(1+Inputs!$F$87)^(AY$6/2-1),0)/10^2</f>
        <v>1.5511665882838531E-2</v>
      </c>
      <c r="AZ301" s="89">
        <f>IF(AZ$5,Inputs!$E$87*(Capex!$I$14+Capex!$I$19)/100*AZ$9/2*(1+Inputs!$F$87)^(AZ$6/2-1),0)/10^2</f>
        <v>1.5589031279891159E-2</v>
      </c>
      <c r="BA301" s="89">
        <f>IF(BA$5,Inputs!$E$87*(Capex!$I$14+Capex!$I$19)/100*BA$9/2*(1+Inputs!$F$87)^(BA$6/2-1),0)/10^2</f>
        <v>1.5666782541666913E-2</v>
      </c>
      <c r="BB301" s="89">
        <f>IF(BB$5,Inputs!$E$87*(Capex!$I$14+Capex!$I$19)/100*BB$9/2*(1+Inputs!$F$87)^(BB$6/2-1),0)/10^2</f>
        <v>1.5744921592690073E-2</v>
      </c>
      <c r="BC301" s="89">
        <f>IF(BC$5,Inputs!$E$87*(Capex!$I$14+Capex!$I$19)/100*BC$9/2*(1+Inputs!$F$87)^(BC$6/2-1),0)/10^2</f>
        <v>1.5823450367083589E-2</v>
      </c>
      <c r="BD301" s="89">
        <f>IF(BD$5,Inputs!$E$87*(Capex!$I$14+Capex!$I$19)/100*BD$9/2*(1+Inputs!$F$87)^(BD$6/2-1),0)/10^2</f>
        <v>1.5902370808616974E-2</v>
      </c>
      <c r="BE301" s="89">
        <f>IF(BE$5,Inputs!$E$87*(Capex!$I$14+Capex!$I$19)/100*BE$9/2*(1+Inputs!$F$87)^(BE$6/2-1),0)/10^2</f>
        <v>1.5981684870754419E-2</v>
      </c>
      <c r="BF301" s="89">
        <f>IF(BF$5,Inputs!$E$87*(Capex!$I$14+Capex!$I$19)/100*BF$9/2*(1+Inputs!$F$87)^(BF$6/2-1),0)/10^2</f>
        <v>1.6061394516703142E-2</v>
      </c>
      <c r="BG301" s="562">
        <f>IF(BG$5,Inputs!$E$87*(Capex!$I$14+Capex!$I$19)/100*BG$9/2*(1+Inputs!$F$87)^(BG$6/2-1),0)/10^2</f>
        <v>1.6141501719461968E-2</v>
      </c>
      <c r="BH301" s="89">
        <f>IF(BH$5,Inputs!$E$87*(Capex!$I$14+Capex!$I$19)/100*BH$9/2*(1+Inputs!$F$87)^(BH$6/2-1),0)/10^2</f>
        <v>0</v>
      </c>
      <c r="BI301" s="89">
        <f>IF(BI$5,Inputs!$E$87*(Capex!$I$14+Capex!$I$19)/100*BI$9/2*(1+Inputs!$F$87)^(BI$6/2-1),0)/10^2</f>
        <v>0</v>
      </c>
      <c r="BJ301" s="89">
        <f>IF(BJ$5,Inputs!$E$87*(Capex!$I$14+Capex!$I$19)/100*BJ$9/2*(1+Inputs!$F$87)^(BJ$6/2-1),0)/10^2</f>
        <v>0</v>
      </c>
      <c r="BK301" s="89">
        <f>IF(BK$5,Inputs!$E$87*(Capex!$I$14+Capex!$I$19)/100*BK$9/2*(1+Inputs!$F$87)^(BK$6/2-1),0)/10^2</f>
        <v>0</v>
      </c>
      <c r="BL301" s="89">
        <f>IF(BL$5,Inputs!$E$87*(Capex!$I$14+Capex!$I$19)/100*BL$9/2*(1+Inputs!$F$87)^(BL$6/2-1),0)/10^2</f>
        <v>0</v>
      </c>
    </row>
    <row r="302" spans="1:64" x14ac:dyDescent="0.3">
      <c r="A302" s="83"/>
      <c r="B302" s="89" t="s">
        <v>232</v>
      </c>
      <c r="C302" s="13" t="s">
        <v>22</v>
      </c>
      <c r="D302" s="369">
        <f t="shared" si="921"/>
        <v>0</v>
      </c>
      <c r="E302" s="89">
        <f>IF(E$5,Inputs!$E$88*E$292*E$9/2*(1+Inputs!$F$88)^(E$6/2-1),0)/10^2</f>
        <v>0</v>
      </c>
      <c r="F302" s="89">
        <f>IF(F$5,Inputs!$E$88*F$292*F$9/2*(1+Inputs!$F$88)^(F$6/2-1),0)/10^2</f>
        <v>0</v>
      </c>
      <c r="G302" s="89">
        <f>IF(G$5,Inputs!$E$88*G$292*G$9/2*(1+Inputs!$F$88)^(G$6/2-1),0)/10^2</f>
        <v>0</v>
      </c>
      <c r="H302" s="89">
        <f>IF(H$5,Inputs!$E$88*H$292*H$9/2*(1+Inputs!$F$88)^(H$6/2-1),0)/10^2</f>
        <v>0</v>
      </c>
      <c r="I302" s="89">
        <f>IF(I$5,Inputs!$E$88*I$292*I$9/2*(1+Inputs!$F$88)^(I$6/2-1),0)/10^2</f>
        <v>0</v>
      </c>
      <c r="J302" s="89">
        <f>IF(J$5,Inputs!$E$88*J$292*J$9/2*(1+Inputs!$F$88)^(J$6/2-1),0)/10^2</f>
        <v>0</v>
      </c>
      <c r="K302" s="89">
        <f>IF(K$5,Inputs!$E$88*K$292*K$9/2*(1+Inputs!$F$88)^(K$6/2-1),0)/10^2</f>
        <v>0</v>
      </c>
      <c r="L302" s="89">
        <f>IF(L$5,Inputs!$E$88*L$292*L$9/2*(1+Inputs!$F$88)^(L$6/2-1),0)/10^2</f>
        <v>0</v>
      </c>
      <c r="M302" s="89">
        <f>IF(M$5,Inputs!$E$88*M$292*M$9/2*(1+Inputs!$F$88)^(M$6/2-1),0)/10^2</f>
        <v>0</v>
      </c>
      <c r="N302" s="89">
        <f>IF(N$5,Inputs!$E$88*N$292*N$9/2*(1+Inputs!$F$88)^(N$6/2-1),0)/10^2</f>
        <v>0</v>
      </c>
      <c r="O302" s="89">
        <f>IF(O$5,Inputs!$E$88*O$292*O$9/2*(1+Inputs!$F$88)^(O$6/2-1),0)/10^2</f>
        <v>0</v>
      </c>
      <c r="P302" s="89">
        <f>IF(P$5,Inputs!$E$88*P$292*P$9/2*(1+Inputs!$F$88)^(P$6/2-1),0)/10^2</f>
        <v>0</v>
      </c>
      <c r="Q302" s="89">
        <f>IF(Q$5,Inputs!$E$88*Q$292*Q$9/2*(1+Inputs!$F$88)^(Q$6/2-1),0)/10^2</f>
        <v>0</v>
      </c>
      <c r="R302" s="89">
        <f>IF(R$5,Inputs!$E$88*R$292*R$9/2*(1+Inputs!$F$88)^(R$6/2-1),0)/10^2</f>
        <v>0</v>
      </c>
      <c r="S302" s="89">
        <f>IF(S$5,Inputs!$E$88*S$292*S$9/2*(1+Inputs!$F$88)^(S$6/2-1),0)/10^2</f>
        <v>0</v>
      </c>
      <c r="T302" s="89">
        <f>IF(T$5,Inputs!$E$88*T$292*T$9/2*(1+Inputs!$F$88)^(T$6/2-1),0)/10^2</f>
        <v>0</v>
      </c>
      <c r="U302" s="89">
        <f>IF(U$5,Inputs!$E$88*U$292*U$9/2*(1+Inputs!$F$88)^(U$6/2-1),0)/10^2</f>
        <v>0</v>
      </c>
      <c r="V302" s="89">
        <f>IF(V$5,Inputs!$E$88*V$292*V$9/2*(1+Inputs!$F$88)^(V$6/2-1),0)/10^2</f>
        <v>0</v>
      </c>
      <c r="W302" s="89">
        <f>IF(W$5,Inputs!$E$88*W$292*W$9/2*(1+Inputs!$F$88)^(W$6/2-1),0)/10^2</f>
        <v>0</v>
      </c>
      <c r="X302" s="89">
        <f>IF(X$5,Inputs!$E$88*X$292*X$9/2*(1+Inputs!$F$88)^(X$6/2-1),0)/10^2</f>
        <v>0</v>
      </c>
      <c r="Y302" s="89">
        <f>IF(Y$5,Inputs!$E$88*Y$292*Y$9/2*(1+Inputs!$F$88)^(Y$6/2-1),0)/10^2</f>
        <v>0</v>
      </c>
      <c r="Z302" s="89">
        <f>IF(Z$5,Inputs!$E$88*Z$292*Z$9/2*(1+Inputs!$F$88)^(Z$6/2-1),0)/10^2</f>
        <v>0</v>
      </c>
      <c r="AA302" s="89">
        <f>IF(AA$5,Inputs!$E$88*AA$292*AA$9/2*(1+Inputs!$F$88)^(AA$6/2-1),0)/10^2</f>
        <v>0</v>
      </c>
      <c r="AB302" s="89">
        <f>IF(AB$5,Inputs!$E$88*AB$292*AB$9/2*(1+Inputs!$F$88)^(AB$6/2-1),0)/10^2</f>
        <v>0</v>
      </c>
      <c r="AC302" s="89">
        <f>IF(AC$5,Inputs!$E$88*AC$292*AC$9/2*(1+Inputs!$F$88)^(AC$6/2-1),0)/10^2</f>
        <v>0</v>
      </c>
      <c r="AD302" s="89">
        <f>IF(AD$5,Inputs!$E$88*AD$292*AD$9/2*(1+Inputs!$F$88)^(AD$6/2-1),0)/10^2</f>
        <v>0</v>
      </c>
      <c r="AE302" s="89">
        <f>IF(AE$5,Inputs!$E$88*AE$292*AE$9/2*(1+Inputs!$F$88)^(AE$6/2-1),0)/10^2</f>
        <v>0</v>
      </c>
      <c r="AF302" s="89">
        <f>IF(AF$5,Inputs!$E$88*AF$292*AF$9/2*(1+Inputs!$F$88)^(AF$6/2-1),0)/10^2</f>
        <v>0</v>
      </c>
      <c r="AG302" s="89">
        <f>IF(AG$5,Inputs!$E$88*AG$292*AG$9/2*(1+Inputs!$F$88)^(AG$6/2-1),0)/10^2</f>
        <v>0</v>
      </c>
      <c r="AH302" s="89">
        <f>IF(AH$5,Inputs!$E$88*AH$292*AH$9/2*(1+Inputs!$F$88)^(AH$6/2-1),0)/10^2</f>
        <v>0</v>
      </c>
      <c r="AI302" s="89">
        <f>IF(AI$5,Inputs!$E$88*AI$292*AI$9/2*(1+Inputs!$F$88)^(AI$6/2-1),0)/10^2</f>
        <v>0</v>
      </c>
      <c r="AJ302" s="89">
        <f>IF(AJ$5,Inputs!$E$88*AJ$292*AJ$9/2*(1+Inputs!$F$88)^(AJ$6/2-1),0)/10^2</f>
        <v>0</v>
      </c>
      <c r="AK302" s="89">
        <f>IF(AK$5,Inputs!$E$88*AK$292*AK$9/2*(1+Inputs!$F$88)^(AK$6/2-1),0)/10^2</f>
        <v>0</v>
      </c>
      <c r="AL302" s="89">
        <f>IF(AL$5,Inputs!$E$88*AL$292*AL$9/2*(1+Inputs!$F$88)^(AL$6/2-1),0)/10^2</f>
        <v>0</v>
      </c>
      <c r="AM302" s="89">
        <f>IF(AM$5,Inputs!$E$88*AM$292*AM$9/2*(1+Inputs!$F$88)^(AM$6/2-1),0)/10^2</f>
        <v>0</v>
      </c>
      <c r="AN302" s="89">
        <f>IF(AN$5,Inputs!$E$88*AN$292*AN$9/2*(1+Inputs!$F$88)^(AN$6/2-1),0)/10^2</f>
        <v>0</v>
      </c>
      <c r="AO302" s="89">
        <f>IF(AO$5,Inputs!$E$88*AO$292*AO$9/2*(1+Inputs!$F$88)^(AO$6/2-1),0)/10^2</f>
        <v>0</v>
      </c>
      <c r="AP302" s="89">
        <f>IF(AP$5,Inputs!$E$88*AP$292*AP$9/2*(1+Inputs!$F$88)^(AP$6/2-1),0)/10^2</f>
        <v>0</v>
      </c>
      <c r="AQ302" s="89">
        <f>IF(AQ$5,Inputs!$E$88*AQ$292*AQ$9/2*(1+Inputs!$F$88)^(AQ$6/2-1),0)/10^2</f>
        <v>0</v>
      </c>
      <c r="AR302" s="89">
        <f>IF(AR$5,Inputs!$E$88*AR$292*AR$9/2*(1+Inputs!$F$88)^(AR$6/2-1),0)/10^2</f>
        <v>0</v>
      </c>
      <c r="AS302" s="89">
        <f>IF(AS$5,Inputs!$E$88*AS$292*AS$9/2*(1+Inputs!$F$88)^(AS$6/2-1),0)/10^2</f>
        <v>0</v>
      </c>
      <c r="AT302" s="89">
        <f>IF(AT$5,Inputs!$E$88*AT$292*AT$9/2*(1+Inputs!$F$88)^(AT$6/2-1),0)/10^2</f>
        <v>0</v>
      </c>
      <c r="AU302" s="89">
        <f>IF(AU$5,Inputs!$E$88*AU$292*AU$9/2*(1+Inputs!$F$88)^(AU$6/2-1),0)/10^2</f>
        <v>0</v>
      </c>
      <c r="AV302" s="89">
        <f>IF(AV$5,Inputs!$E$88*AV$292*AV$9/2*(1+Inputs!$F$88)^(AV$6/2-1),0)/10^2</f>
        <v>0</v>
      </c>
      <c r="AW302" s="89">
        <f>IF(AW$5,Inputs!$E$88*AW$292*AW$9/2*(1+Inputs!$F$88)^(AW$6/2-1),0)/10^2</f>
        <v>0</v>
      </c>
      <c r="AX302" s="89">
        <f>IF(AX$5,Inputs!$E$88*AX$292*AX$9/2*(1+Inputs!$F$88)^(AX$6/2-1),0)/10^2</f>
        <v>0</v>
      </c>
      <c r="AY302" s="89">
        <f>IF(AY$5,Inputs!$E$88*AY$292*AY$9/2*(1+Inputs!$F$88)^(AY$6/2-1),0)/10^2</f>
        <v>0</v>
      </c>
      <c r="AZ302" s="89">
        <f>IF(AZ$5,Inputs!$E$88*AZ$292*AZ$9/2*(1+Inputs!$F$88)^(AZ$6/2-1),0)/10^2</f>
        <v>0</v>
      </c>
      <c r="BA302" s="89">
        <f>IF(BA$5,Inputs!$E$88*BA$292*BA$9/2*(1+Inputs!$F$88)^(BA$6/2-1),0)/10^2</f>
        <v>0</v>
      </c>
      <c r="BB302" s="89">
        <f>IF(BB$5,Inputs!$E$88*BB$292*BB$9/2*(1+Inputs!$F$88)^(BB$6/2-1),0)/10^2</f>
        <v>0</v>
      </c>
      <c r="BC302" s="89">
        <f>IF(BC$5,Inputs!$E$88*BC$292*BC$9/2*(1+Inputs!$F$88)^(BC$6/2-1),0)/10^2</f>
        <v>0</v>
      </c>
      <c r="BD302" s="89">
        <f>IF(BD$5,Inputs!$E$88*BD$292*BD$9/2*(1+Inputs!$F$88)^(BD$6/2-1),0)/10^2</f>
        <v>0</v>
      </c>
      <c r="BE302" s="89">
        <f>IF(BE$5,Inputs!$E$88*BE$292*BE$9/2*(1+Inputs!$F$88)^(BE$6/2-1),0)/10^2</f>
        <v>0</v>
      </c>
      <c r="BF302" s="89">
        <f>IF(BF$5,Inputs!$E$88*BF$292*BF$9/2*(1+Inputs!$F$88)^(BF$6/2-1),0)/10^2</f>
        <v>0</v>
      </c>
      <c r="BG302" s="89">
        <f>IF(BG$5,Inputs!$E$88*BG$292*BG$9/2*(1+Inputs!$F$88)^(BG$6/2-1),0)/10^2</f>
        <v>0</v>
      </c>
      <c r="BH302" s="89">
        <f>IF(BH$5,Inputs!$E$88*BH$292*BH$9/2*(1+Inputs!$F$88)^(BH$6/2-1),0)/10^2</f>
        <v>0</v>
      </c>
      <c r="BI302" s="89">
        <f>IF(BI$5,Inputs!$E$88*BI$292*BI$9/2*(1+Inputs!$F$88)^(BI$6/2-1),0)/10^2</f>
        <v>0</v>
      </c>
      <c r="BJ302" s="89">
        <f>IF(BJ$5,Inputs!$E$88*BJ$292*BJ$9/2*(1+Inputs!$F$88)^(BJ$6/2-1),0)/10^2</f>
        <v>0</v>
      </c>
      <c r="BK302" s="89">
        <f>IF(BK$5,Inputs!$E$88*BK$292*BK$9/2*(1+Inputs!$F$88)^(BK$6/2-1),0)/10^2</f>
        <v>0</v>
      </c>
      <c r="BL302" s="89">
        <f>IF(BL$5,Inputs!$E$88*BL$292*BL$9/2*(1+Inputs!$F$88)^(BL$6/2-1),0)/10^2</f>
        <v>0</v>
      </c>
    </row>
    <row r="303" spans="1:64" x14ac:dyDescent="0.3">
      <c r="A303" s="83"/>
      <c r="B303" s="89" t="s">
        <v>231</v>
      </c>
      <c r="C303" s="13" t="s">
        <v>22</v>
      </c>
      <c r="D303" s="369">
        <f t="shared" si="921"/>
        <v>56.582386821650275</v>
      </c>
      <c r="E303" s="89">
        <f>IF(E$5,Inputs!$E$89*E$292*E$9/2*(1+Inputs!$F$89)^(E$6/2-1),0)/10^2</f>
        <v>0</v>
      </c>
      <c r="F303" s="89">
        <f>IF(F$5,Inputs!$E$89*F$292*F$9/2*(1+Inputs!$F$89)^(F$6/2-1),0)/10^2</f>
        <v>0</v>
      </c>
      <c r="G303" s="89">
        <f>IF(G$5,Inputs!$E$89*G$292*G$9/2*(1+Inputs!$F$89)^(G$6/2-1),0)/10^2</f>
        <v>0</v>
      </c>
      <c r="H303" s="89">
        <f>IF(H$5,Inputs!$E$89*H$292*H$9/2*(1+Inputs!$F$89)^(H$6/2-1),0)/10^2</f>
        <v>0</v>
      </c>
      <c r="I303" s="89">
        <f>IF(I$5,Inputs!$E$89*I$292*I$9/2*(1+Inputs!$F$89)^(I$6/2-1),0)/10^2</f>
        <v>0</v>
      </c>
      <c r="J303" s="89">
        <f>IF(J$5,Inputs!$E$89*J$292*J$9/2*(1+Inputs!$F$89)^(J$6/2-1),0)/10^2</f>
        <v>0.58554004376911983</v>
      </c>
      <c r="K303" s="89">
        <f>IF(K$5,Inputs!$E$89*K$292*K$9/2*(1+Inputs!$F$89)^(K$6/2-1),0)/10^2</f>
        <v>0.6</v>
      </c>
      <c r="L303" s="89">
        <f>IF(L$5,Inputs!$E$89*L$292*L$9/2*(1+Inputs!$F$89)^(L$6/2-1),0)/10^2</f>
        <v>0.61481704595757602</v>
      </c>
      <c r="M303" s="89">
        <f>IF(M$5,Inputs!$E$89*M$292*M$9/2*(1+Inputs!$F$89)^(M$6/2-1),0)/10^2</f>
        <v>0.63</v>
      </c>
      <c r="N303" s="89">
        <f>IF(N$5,Inputs!$E$89*N$292*N$9/2*(1+Inputs!$F$89)^(N$6/2-1),0)/10^2</f>
        <v>0.64555789825545473</v>
      </c>
      <c r="O303" s="89">
        <f>IF(O$5,Inputs!$E$89*O$292*O$9/2*(1+Inputs!$F$89)^(O$6/2-1),0)/10^2</f>
        <v>0.66150000000000009</v>
      </c>
      <c r="P303" s="89">
        <f>IF(P$5,Inputs!$E$89*P$292*P$9/2*(1+Inputs!$F$89)^(P$6/2-1),0)/10^2</f>
        <v>0.67783579316822751</v>
      </c>
      <c r="Q303" s="89">
        <f>IF(Q$5,Inputs!$E$89*Q$292*Q$9/2*(1+Inputs!$F$89)^(Q$6/2-1),0)/10^2</f>
        <v>0.69457500000000005</v>
      </c>
      <c r="R303" s="89">
        <f>IF(R$5,Inputs!$E$89*R$292*R$9/2*(1+Inputs!$F$89)^(R$6/2-1),0)/10^2</f>
        <v>0.71172758282663895</v>
      </c>
      <c r="S303" s="89">
        <f>IF(S$5,Inputs!$E$89*S$292*S$9/2*(1+Inputs!$F$89)^(S$6/2-1),0)/10^2</f>
        <v>0.72930375000000003</v>
      </c>
      <c r="T303" s="89">
        <f>IF(T$5,Inputs!$E$89*T$292*T$9/2*(1+Inputs!$F$89)^(T$6/2-1),0)/10^2</f>
        <v>0.74731396196797095</v>
      </c>
      <c r="U303" s="89">
        <f>IF(U$5,Inputs!$E$89*U$292*U$9/2*(1+Inputs!$F$89)^(U$6/2-1),0)/10^2</f>
        <v>0.76576893750000008</v>
      </c>
      <c r="V303" s="89">
        <f>IF(V$5,Inputs!$E$89*V$292*V$9/2*(1+Inputs!$F$89)^(V$6/2-1),0)/10^2</f>
        <v>0.78467966006636947</v>
      </c>
      <c r="W303" s="89">
        <f>IF(W$5,Inputs!$E$89*W$292*W$9/2*(1+Inputs!$F$89)^(W$6/2-1),0)/10^2</f>
        <v>0.80405738437499996</v>
      </c>
      <c r="X303" s="89">
        <f>IF(X$5,Inputs!$E$89*X$292*X$9/2*(1+Inputs!$F$89)^(X$6/2-1),0)/10^2</f>
        <v>0.82391364306968795</v>
      </c>
      <c r="Y303" s="89">
        <f>IF(Y$5,Inputs!$E$89*Y$292*Y$9/2*(1+Inputs!$F$89)^(Y$6/2-1),0)/10^2</f>
        <v>0.84426025359375023</v>
      </c>
      <c r="Z303" s="89">
        <f>IF(Z$5,Inputs!$E$89*Z$292*Z$9/2*(1+Inputs!$F$89)^(Z$6/2-1),0)/10^2</f>
        <v>0.86510932522317252</v>
      </c>
      <c r="AA303" s="89">
        <f>IF(AA$5,Inputs!$E$89*AA$292*AA$9/2*(1+Inputs!$F$89)^(AA$6/2-1),0)/10^2</f>
        <v>0.88647326627343759</v>
      </c>
      <c r="AB303" s="89">
        <f>IF(AB$5,Inputs!$E$89*AB$292*AB$9/2*(1+Inputs!$F$89)^(AB$6/2-1),0)/10^2</f>
        <v>0.90836479148433102</v>
      </c>
      <c r="AC303" s="89">
        <f>IF(AC$5,Inputs!$E$89*AC$292*AC$9/2*(1+Inputs!$F$89)^(AC$6/2-1),0)/10^2</f>
        <v>0.93079692958710947</v>
      </c>
      <c r="AD303" s="89">
        <f>IF(AD$5,Inputs!$E$89*AD$292*AD$9/2*(1+Inputs!$F$89)^(AD$6/2-1),0)/10^2</f>
        <v>0.95378303105854767</v>
      </c>
      <c r="AE303" s="89">
        <f>IF(AE$5,Inputs!$E$89*AE$292*AE$9/2*(1+Inputs!$F$89)^(AE$6/2-1),0)/10^2</f>
        <v>0.97733677606646496</v>
      </c>
      <c r="AF303" s="89">
        <f>IF(AF$5,Inputs!$E$89*AF$292*AF$9/2*(1+Inputs!$F$89)^(AF$6/2-1),0)/10^2</f>
        <v>1.0014721826114752</v>
      </c>
      <c r="AG303" s="89">
        <f>IF(AG$5,Inputs!$E$89*AG$292*AG$9/2*(1+Inputs!$F$89)^(AG$6/2-1),0)/10^2</f>
        <v>1.0262036148697882</v>
      </c>
      <c r="AH303" s="89">
        <f>IF(AH$5,Inputs!$E$89*AH$292*AH$9/2*(1+Inputs!$F$89)^(AH$6/2-1),0)/10^2</f>
        <v>1.0515457917420488</v>
      </c>
      <c r="AI303" s="89">
        <f>IF(AI$5,Inputs!$E$89*AI$292*AI$9/2*(1+Inputs!$F$89)^(AI$6/2-1),0)/10^2</f>
        <v>1.0775137956132774</v>
      </c>
      <c r="AJ303" s="89">
        <f>IF(AJ$5,Inputs!$E$89*AJ$292*AJ$9/2*(1+Inputs!$F$89)^(AJ$6/2-1),0)/10^2</f>
        <v>1.1041230813291514</v>
      </c>
      <c r="AK303" s="89">
        <f>IF(AK$5,Inputs!$E$89*AK$292*AK$9/2*(1+Inputs!$F$89)^(AK$6/2-1),0)/10^2</f>
        <v>1.1313894853939417</v>
      </c>
      <c r="AL303" s="89">
        <f>IF(AL$5,Inputs!$E$89*AL$292*AL$9/2*(1+Inputs!$F$89)^(AL$6/2-1),0)/10^2</f>
        <v>1.1593292353956091</v>
      </c>
      <c r="AM303" s="89">
        <f>IF(AM$5,Inputs!$E$89*AM$292*AM$9/2*(1+Inputs!$F$89)^(AM$6/2-1),0)/10^2</f>
        <v>1.1879589596636384</v>
      </c>
      <c r="AN303" s="89">
        <f>IF(AN$5,Inputs!$E$89*AN$292*AN$9/2*(1+Inputs!$F$89)^(AN$6/2-1),0)/10^2</f>
        <v>1.2172956971653897</v>
      </c>
      <c r="AO303" s="89">
        <f>IF(AO$5,Inputs!$E$89*AO$292*AO$9/2*(1+Inputs!$F$89)^(AO$6/2-1),0)/10^2</f>
        <v>1.2473569076468207</v>
      </c>
      <c r="AP303" s="89">
        <f>IF(AP$5,Inputs!$E$89*AP$292*AP$9/2*(1+Inputs!$F$89)^(AP$6/2-1),0)/10^2</f>
        <v>1.278160482023659</v>
      </c>
      <c r="AQ303" s="89">
        <f>IF(AQ$5,Inputs!$E$89*AQ$292*AQ$9/2*(1+Inputs!$F$89)^(AQ$6/2-1),0)/10^2</f>
        <v>1.3097247530291616</v>
      </c>
      <c r="AR303" s="89">
        <f>IF(AR$5,Inputs!$E$89*AR$292*AR$9/2*(1+Inputs!$F$89)^(AR$6/2-1),0)/10^2</f>
        <v>1.3420685061248423</v>
      </c>
      <c r="AS303" s="89">
        <f>IF(AS$5,Inputs!$E$89*AS$292*AS$9/2*(1+Inputs!$F$89)^(AS$6/2-1),0)/10^2</f>
        <v>1.37521099068062</v>
      </c>
      <c r="AT303" s="89">
        <f>IF(AT$5,Inputs!$E$89*AT$292*AT$9/2*(1+Inputs!$F$89)^(AT$6/2-1),0)/10^2</f>
        <v>1.4091719314310842</v>
      </c>
      <c r="AU303" s="89">
        <f>IF(AU$5,Inputs!$E$89*AU$292*AU$9/2*(1+Inputs!$F$89)^(AU$6/2-1),0)/10^2</f>
        <v>1.4439715402146509</v>
      </c>
      <c r="AV303" s="89">
        <f>IF(AV$5,Inputs!$E$89*AV$292*AV$9/2*(1+Inputs!$F$89)^(AV$6/2-1),0)/10^2</f>
        <v>1.4796305280026387</v>
      </c>
      <c r="AW303" s="89">
        <f>IF(AW$5,Inputs!$E$89*AW$292*AW$9/2*(1+Inputs!$F$89)^(AW$6/2-1),0)/10^2</f>
        <v>1.5161701172253834</v>
      </c>
      <c r="AX303" s="89">
        <f>IF(AX$5,Inputs!$E$89*AX$292*AX$9/2*(1+Inputs!$F$89)^(AX$6/2-1),0)/10^2</f>
        <v>1.5536120544027705</v>
      </c>
      <c r="AY303" s="89">
        <f>IF(AY$5,Inputs!$E$89*AY$292*AY$9/2*(1+Inputs!$F$89)^(AY$6/2-1),0)/10^2</f>
        <v>1.5919786230866526</v>
      </c>
      <c r="AZ303" s="89">
        <f>IF(AZ$5,Inputs!$E$89*AZ$292*AZ$9/2*(1+Inputs!$F$89)^(AZ$6/2-1),0)/10^2</f>
        <v>1.6312926571229094</v>
      </c>
      <c r="BA303" s="89">
        <f>IF(BA$5,Inputs!$E$89*BA$292*BA$9/2*(1+Inputs!$F$89)^(BA$6/2-1),0)/10^2</f>
        <v>1.6715775542409852</v>
      </c>
      <c r="BB303" s="89">
        <f>IF(BB$5,Inputs!$E$89*BB$292*BB$9/2*(1+Inputs!$F$89)^(BB$6/2-1),0)/10^2</f>
        <v>1.7128572899790546</v>
      </c>
      <c r="BC303" s="89">
        <f>IF(BC$5,Inputs!$E$89*BC$292*BC$9/2*(1+Inputs!$F$89)^(BC$6/2-1),0)/10^2</f>
        <v>1.7551564319530342</v>
      </c>
      <c r="BD303" s="89">
        <f>IF(BD$5,Inputs!$E$89*BD$292*BD$9/2*(1+Inputs!$F$89)^(BD$6/2-1),0)/10^2</f>
        <v>1.7985001544780075</v>
      </c>
      <c r="BE303" s="89">
        <f>IF(BE$5,Inputs!$E$89*BE$292*BE$9/2*(1+Inputs!$F$89)^(BE$6/2-1),0)/10^2</f>
        <v>1.8429142535506864</v>
      </c>
      <c r="BF303" s="89">
        <f>IF(BF$5,Inputs!$E$89*BF$292*BF$9/2*(1+Inputs!$F$89)^(BF$6/2-1),0)/10^2</f>
        <v>1.8884251622019079</v>
      </c>
      <c r="BG303" s="89">
        <f>IF(BG$5,Inputs!$E$89*BG$292*BG$9/2*(1+Inputs!$F$89)^(BG$6/2-1),0)/10^2</f>
        <v>1.9350599662282204</v>
      </c>
      <c r="BH303" s="89">
        <f>IF(BH$5,Inputs!$E$89*BH$292*BH$9/2*(1+Inputs!$F$89)^(BH$6/2-1),0)/10^2</f>
        <v>0</v>
      </c>
      <c r="BI303" s="89">
        <f>IF(BI$5,Inputs!$E$89*BI$292*BI$9/2*(1+Inputs!$F$89)^(BI$6/2-1),0)/10^2</f>
        <v>0</v>
      </c>
      <c r="BJ303" s="89">
        <f>IF(BJ$5,Inputs!$E$89*BJ$292*BJ$9/2*(1+Inputs!$F$89)^(BJ$6/2-1),0)/10^2</f>
        <v>0</v>
      </c>
      <c r="BK303" s="89">
        <f>IF(BK$5,Inputs!$E$89*BK$292*BK$9/2*(1+Inputs!$F$89)^(BK$6/2-1),0)/10^2</f>
        <v>0</v>
      </c>
      <c r="BL303" s="89">
        <f>IF(BL$5,Inputs!$E$89*BL$292*BL$9/2*(1+Inputs!$F$89)^(BL$6/2-1),0)/10^2</f>
        <v>0</v>
      </c>
    </row>
    <row r="304" spans="1:64" x14ac:dyDescent="0.3">
      <c r="A304" s="83"/>
      <c r="B304" s="89" t="s">
        <v>354</v>
      </c>
      <c r="C304" s="13" t="s">
        <v>22</v>
      </c>
      <c r="D304" s="369">
        <f t="shared" si="921"/>
        <v>249.03478798450359</v>
      </c>
      <c r="E304" s="89">
        <f>IF(E$5,Inputs!$E$90*E$292*E$9/2*(1+Inputs!$F$90)^(E$6/2-1),0)/10^2</f>
        <v>0</v>
      </c>
      <c r="F304" s="89">
        <f>IF(F$5,Inputs!$E$90*F$292*F$9/2*(1+Inputs!$F$90)^(F$6/2-1),0)/10^2</f>
        <v>0</v>
      </c>
      <c r="G304" s="89">
        <f>IF(G$5,Inputs!$E$90*G$292*G$9/2*(1+Inputs!$F$90)^(G$6/2-1),0)/10^2</f>
        <v>0</v>
      </c>
      <c r="H304" s="89">
        <f>IF(H$5,Inputs!$E$90*H$292*H$9/2*(1+Inputs!$F$90)^(H$6/2-1),0)/10^2</f>
        <v>0</v>
      </c>
      <c r="I304" s="89">
        <f>IF(I$5,Inputs!$E$90*I$292*I$9/2*(1+Inputs!$F$90)^(I$6/2-1),0)/10^2</f>
        <v>0</v>
      </c>
      <c r="J304" s="89">
        <f>IF(J$5,Inputs!$E$90*J$292*J$9/2*(1+Inputs!$F$90)^(J$6/2-1),0)/10^2</f>
        <v>3.0844558496011678</v>
      </c>
      <c r="K304" s="89">
        <f>IF(K$5,Inputs!$E$90*K$292*K$9/2*(1+Inputs!$F$90)^(K$6/2-1),0)/10^2</f>
        <v>3.1409999999999996</v>
      </c>
      <c r="L304" s="89">
        <f>IF(L$5,Inputs!$E$90*L$292*L$9/2*(1+Inputs!$F$90)^(L$6/2-1),0)/10^2</f>
        <v>3.1985807160364099</v>
      </c>
      <c r="M304" s="89">
        <f>IF(M$5,Inputs!$E$90*M$292*M$9/2*(1+Inputs!$F$90)^(M$6/2-1),0)/10^2</f>
        <v>3.2572169999999994</v>
      </c>
      <c r="N304" s="89">
        <f>IF(N$5,Inputs!$E$90*N$292*N$9/2*(1+Inputs!$F$90)^(N$6/2-1),0)/10^2</f>
        <v>3.3169282025297577</v>
      </c>
      <c r="O304" s="89">
        <f>IF(O$5,Inputs!$E$90*O$292*O$9/2*(1+Inputs!$F$90)^(O$6/2-1),0)/10^2</f>
        <v>3.3777340289999991</v>
      </c>
      <c r="P304" s="89">
        <f>IF(P$5,Inputs!$E$90*P$292*P$9/2*(1+Inputs!$F$90)^(P$6/2-1),0)/10^2</f>
        <v>3.4396545460233581</v>
      </c>
      <c r="Q304" s="89">
        <f>IF(Q$5,Inputs!$E$90*Q$292*Q$9/2*(1+Inputs!$F$90)^(Q$6/2-1),0)/10^2</f>
        <v>3.5027101880729994</v>
      </c>
      <c r="R304" s="89">
        <f>IF(R$5,Inputs!$E$90*R$292*R$9/2*(1+Inputs!$F$90)^(R$6/2-1),0)/10^2</f>
        <v>3.5669217642262221</v>
      </c>
      <c r="S304" s="89">
        <f>IF(S$5,Inputs!$E$90*S$292*S$9/2*(1+Inputs!$F$90)^(S$6/2-1),0)/10^2</f>
        <v>3.6323104650316993</v>
      </c>
      <c r="T304" s="89">
        <f>IF(T$5,Inputs!$E$90*T$292*T$9/2*(1+Inputs!$F$90)^(T$6/2-1),0)/10^2</f>
        <v>3.6988978695025923</v>
      </c>
      <c r="U304" s="89">
        <f>IF(U$5,Inputs!$E$90*U$292*U$9/2*(1+Inputs!$F$90)^(U$6/2-1),0)/10^2</f>
        <v>3.7667059522378725</v>
      </c>
      <c r="V304" s="89">
        <f>IF(V$5,Inputs!$E$90*V$292*V$9/2*(1+Inputs!$F$90)^(V$6/2-1),0)/10^2</f>
        <v>3.8357570906741882</v>
      </c>
      <c r="W304" s="89">
        <f>IF(W$5,Inputs!$E$90*W$292*W$9/2*(1+Inputs!$F$90)^(W$6/2-1),0)/10^2</f>
        <v>3.9060740724706733</v>
      </c>
      <c r="X304" s="89">
        <f>IF(X$5,Inputs!$E$90*X$292*X$9/2*(1+Inputs!$F$90)^(X$6/2-1),0)/10^2</f>
        <v>3.9776801030291322</v>
      </c>
      <c r="Y304" s="89">
        <f>IF(Y$5,Inputs!$E$90*Y$292*Y$9/2*(1+Inputs!$F$90)^(Y$6/2-1),0)/10^2</f>
        <v>4.0505988131520887</v>
      </c>
      <c r="Z304" s="89">
        <f>IF(Z$5,Inputs!$E$90*Z$292*Z$9/2*(1+Inputs!$F$90)^(Z$6/2-1),0)/10^2</f>
        <v>4.1248542668412096</v>
      </c>
      <c r="AA304" s="89">
        <f>IF(AA$5,Inputs!$E$90*AA$292*AA$9/2*(1+Inputs!$F$90)^(AA$6/2-1),0)/10^2</f>
        <v>4.2004709692387143</v>
      </c>
      <c r="AB304" s="89">
        <f>IF(AB$5,Inputs!$E$90*AB$292*AB$9/2*(1+Inputs!$F$90)^(AB$6/2-1),0)/10^2</f>
        <v>4.2774738747143344</v>
      </c>
      <c r="AC304" s="89">
        <f>IF(AC$5,Inputs!$E$90*AC$292*AC$9/2*(1+Inputs!$F$90)^(AC$6/2-1),0)/10^2</f>
        <v>4.3558883951005472</v>
      </c>
      <c r="AD304" s="89">
        <f>IF(AD$5,Inputs!$E$90*AD$292*AD$9/2*(1+Inputs!$F$90)^(AD$6/2-1),0)/10^2</f>
        <v>4.4357404080787646</v>
      </c>
      <c r="AE304" s="89">
        <f>IF(AE$5,Inputs!$E$90*AE$292*AE$9/2*(1+Inputs!$F$90)^(AE$6/2-1),0)/10^2</f>
        <v>4.5170562657192663</v>
      </c>
      <c r="AF304" s="89">
        <f>IF(AF$5,Inputs!$E$90*AF$292*AF$9/2*(1+Inputs!$F$90)^(AF$6/2-1),0)/10^2</f>
        <v>4.5998628031776789</v>
      </c>
      <c r="AG304" s="89">
        <f>IF(AG$5,Inputs!$E$90*AG$292*AG$9/2*(1+Inputs!$F$90)^(AG$6/2-1),0)/10^2</f>
        <v>4.6841873475508793</v>
      </c>
      <c r="AH304" s="89">
        <f>IF(AH$5,Inputs!$E$90*AH$292*AH$9/2*(1+Inputs!$F$90)^(AH$6/2-1),0)/10^2</f>
        <v>4.7700577268952529</v>
      </c>
      <c r="AI304" s="89">
        <f>IF(AI$5,Inputs!$E$90*AI$292*AI$9/2*(1+Inputs!$F$90)^(AI$6/2-1),0)/10^2</f>
        <v>4.8575022794102605</v>
      </c>
      <c r="AJ304" s="89">
        <f>IF(AJ$5,Inputs!$E$90*AJ$292*AJ$9/2*(1+Inputs!$F$90)^(AJ$6/2-1),0)/10^2</f>
        <v>4.946549862790377</v>
      </c>
      <c r="AK304" s="89">
        <f>IF(AK$5,Inputs!$E$90*AK$292*AK$9/2*(1+Inputs!$F$90)^(AK$6/2-1),0)/10^2</f>
        <v>5.0372298637484407</v>
      </c>
      <c r="AL304" s="89">
        <f>IF(AL$5,Inputs!$E$90*AL$292*AL$9/2*(1+Inputs!$F$90)^(AL$6/2-1),0)/10^2</f>
        <v>5.1295722077136201</v>
      </c>
      <c r="AM304" s="89">
        <f>IF(AM$5,Inputs!$E$90*AM$292*AM$9/2*(1+Inputs!$F$90)^(AM$6/2-1),0)/10^2</f>
        <v>5.2236073687071327</v>
      </c>
      <c r="AN304" s="89">
        <f>IF(AN$5,Inputs!$E$90*AN$292*AN$9/2*(1+Inputs!$F$90)^(AN$6/2-1),0)/10^2</f>
        <v>5.3193663793990229</v>
      </c>
      <c r="AO304" s="89">
        <f>IF(AO$5,Inputs!$E$90*AO$292*AO$9/2*(1+Inputs!$F$90)^(AO$6/2-1),0)/10^2</f>
        <v>5.4168808413492959</v>
      </c>
      <c r="AP304" s="89">
        <f>IF(AP$5,Inputs!$E$90*AP$292*AP$9/2*(1+Inputs!$F$90)^(AP$6/2-1),0)/10^2</f>
        <v>5.5161829354367864</v>
      </c>
      <c r="AQ304" s="89">
        <f>IF(AQ$5,Inputs!$E$90*AQ$292*AQ$9/2*(1+Inputs!$F$90)^(AQ$6/2-1),0)/10^2</f>
        <v>5.6173054324792187</v>
      </c>
      <c r="AR304" s="89">
        <f>IF(AR$5,Inputs!$E$90*AR$292*AR$9/2*(1+Inputs!$F$90)^(AR$6/2-1),0)/10^2</f>
        <v>5.7202817040479479</v>
      </c>
      <c r="AS304" s="89">
        <f>IF(AS$5,Inputs!$E$90*AS$292*AS$9/2*(1+Inputs!$F$90)^(AS$6/2-1),0)/10^2</f>
        <v>5.8251457334809507</v>
      </c>
      <c r="AT304" s="89">
        <f>IF(AT$5,Inputs!$E$90*AT$292*AT$9/2*(1+Inputs!$F$90)^(AT$6/2-1),0)/10^2</f>
        <v>5.9319321270977206</v>
      </c>
      <c r="AU304" s="89">
        <f>IF(AU$5,Inputs!$E$90*AU$292*AU$9/2*(1+Inputs!$F$90)^(AU$6/2-1),0)/10^2</f>
        <v>6.0406761256197443</v>
      </c>
      <c r="AV304" s="89">
        <f>IF(AV$5,Inputs!$E$90*AV$292*AV$9/2*(1+Inputs!$F$90)^(AV$6/2-1),0)/10^2</f>
        <v>6.1514136158003359</v>
      </c>
      <c r="AW304" s="89">
        <f>IF(AW$5,Inputs!$E$90*AW$292*AW$9/2*(1+Inputs!$F$90)^(AW$6/2-1),0)/10^2</f>
        <v>6.2641811422676756</v>
      </c>
      <c r="AX304" s="89">
        <f>IF(AX$5,Inputs!$E$90*AX$292*AX$9/2*(1+Inputs!$F$90)^(AX$6/2-1),0)/10^2</f>
        <v>6.3790159195849476</v>
      </c>
      <c r="AY304" s="89">
        <f>IF(AY$5,Inputs!$E$90*AY$292*AY$9/2*(1+Inputs!$F$90)^(AY$6/2-1),0)/10^2</f>
        <v>6.4959558445315784</v>
      </c>
      <c r="AZ304" s="89">
        <f>IF(AZ$5,Inputs!$E$90*AZ$292*AZ$9/2*(1+Inputs!$F$90)^(AZ$6/2-1),0)/10^2</f>
        <v>6.6150395086095921</v>
      </c>
      <c r="BA304" s="89">
        <f>IF(BA$5,Inputs!$E$90*BA$292*BA$9/2*(1+Inputs!$F$90)^(BA$6/2-1),0)/10^2</f>
        <v>6.7363062107792473</v>
      </c>
      <c r="BB304" s="89">
        <f>IF(BB$5,Inputs!$E$90*BB$292*BB$9/2*(1+Inputs!$F$90)^(BB$6/2-1),0)/10^2</f>
        <v>6.8597959704281459</v>
      </c>
      <c r="BC304" s="89">
        <f>IF(BC$5,Inputs!$E$90*BC$292*BC$9/2*(1+Inputs!$F$90)^(BC$6/2-1),0)/10^2</f>
        <v>6.9855495405780781</v>
      </c>
      <c r="BD304" s="89">
        <f>IF(BD$5,Inputs!$E$90*BD$292*BD$9/2*(1+Inputs!$F$90)^(BD$6/2-1),0)/10^2</f>
        <v>7.1136084213339874</v>
      </c>
      <c r="BE304" s="89">
        <f>IF(BE$5,Inputs!$E$90*BE$292*BE$9/2*(1+Inputs!$F$90)^(BE$6/2-1),0)/10^2</f>
        <v>7.2440148735794665</v>
      </c>
      <c r="BF304" s="89">
        <f>IF(BF$5,Inputs!$E$90*BF$292*BF$9/2*(1+Inputs!$F$90)^(BF$6/2-1),0)/10^2</f>
        <v>7.3768119329233421</v>
      </c>
      <c r="BG304" s="89">
        <f>IF(BG$5,Inputs!$E$90*BG$292*BG$9/2*(1+Inputs!$F$90)^(BG$6/2-1),0)/10^2</f>
        <v>7.5120434239019049</v>
      </c>
      <c r="BH304" s="89">
        <f>IF(BH$5,Inputs!$E$90*BH$292*BH$9/2*(1+Inputs!$F$90)^(BH$6/2-1),0)/10^2</f>
        <v>0</v>
      </c>
      <c r="BI304" s="89">
        <f>IF(BI$5,Inputs!$E$90*BI$292*BI$9/2*(1+Inputs!$F$90)^(BI$6/2-1),0)/10^2</f>
        <v>0</v>
      </c>
      <c r="BJ304" s="89">
        <f>IF(BJ$5,Inputs!$E$90*BJ$292*BJ$9/2*(1+Inputs!$F$90)^(BJ$6/2-1),0)/10^2</f>
        <v>0</v>
      </c>
      <c r="BK304" s="89">
        <f>IF(BK$5,Inputs!$E$90*BK$292*BK$9/2*(1+Inputs!$F$90)^(BK$6/2-1),0)/10^2</f>
        <v>0</v>
      </c>
      <c r="BL304" s="89">
        <f>IF(BL$5,Inputs!$E$90*BL$292*BL$9/2*(1+Inputs!$F$90)^(BL$6/2-1),0)/10^2</f>
        <v>0</v>
      </c>
    </row>
    <row r="305" spans="1:64" x14ac:dyDescent="0.3">
      <c r="A305" s="83"/>
      <c r="B305" s="89" t="s">
        <v>740</v>
      </c>
      <c r="C305" s="13" t="s">
        <v>22</v>
      </c>
      <c r="D305" s="369">
        <f t="shared" si="921"/>
        <v>4.8337461000000017</v>
      </c>
      <c r="E305" s="89">
        <f>E9*Inputs!$E$91*Capex!$I$122/100</f>
        <v>0</v>
      </c>
      <c r="F305" s="89">
        <f>F9*Inputs!$E$91*Capex!$I$122/100</f>
        <v>0</v>
      </c>
      <c r="G305" s="89">
        <f>G9*Inputs!$E$91*Capex!$I$122/100</f>
        <v>0</v>
      </c>
      <c r="H305" s="89">
        <f>H9*Inputs!$E$91*Capex!$I$122/100</f>
        <v>0</v>
      </c>
      <c r="I305" s="89">
        <f>I9*Inputs!$E$91*Capex!$I$122/100</f>
        <v>0</v>
      </c>
      <c r="J305" s="89">
        <f>J9*Inputs!$E$91*Capex!$I$122/100</f>
        <v>9.6674922000000038E-2</v>
      </c>
      <c r="K305" s="89">
        <f>K9*Inputs!$E$91*Capex!$I$122/100</f>
        <v>9.6674922000000038E-2</v>
      </c>
      <c r="L305" s="89">
        <f>L9*Inputs!$E$91*Capex!$I$122/100</f>
        <v>9.6674922000000038E-2</v>
      </c>
      <c r="M305" s="89">
        <f>M9*Inputs!$E$91*Capex!$I$122/100</f>
        <v>9.6674922000000038E-2</v>
      </c>
      <c r="N305" s="89">
        <f>N9*Inputs!$E$91*Capex!$I$122/100</f>
        <v>9.6674922000000038E-2</v>
      </c>
      <c r="O305" s="89">
        <f>O9*Inputs!$E$91*Capex!$I$122/100</f>
        <v>9.6674922000000038E-2</v>
      </c>
      <c r="P305" s="89">
        <f>P9*Inputs!$E$91*Capex!$I$122/100</f>
        <v>9.6674922000000038E-2</v>
      </c>
      <c r="Q305" s="89">
        <f>Q9*Inputs!$E$91*Capex!$I$122/100</f>
        <v>9.6674922000000038E-2</v>
      </c>
      <c r="R305" s="89">
        <f>R9*Inputs!$E$91*Capex!$I$122/100</f>
        <v>9.6674922000000038E-2</v>
      </c>
      <c r="S305" s="89">
        <f>S9*Inputs!$E$91*Capex!$I$122/100</f>
        <v>9.6674922000000038E-2</v>
      </c>
      <c r="T305" s="89">
        <f>T9*Inputs!$E$91*Capex!$I$122/100</f>
        <v>9.6674922000000038E-2</v>
      </c>
      <c r="U305" s="89">
        <f>U9*Inputs!$E$91*Capex!$I$122/100</f>
        <v>9.6674922000000038E-2</v>
      </c>
      <c r="V305" s="89">
        <f>V9*Inputs!$E$91*Capex!$I$122/100</f>
        <v>9.6674922000000038E-2</v>
      </c>
      <c r="W305" s="89">
        <f>W9*Inputs!$E$91*Capex!$I$122/100</f>
        <v>9.6674922000000038E-2</v>
      </c>
      <c r="X305" s="89">
        <f>X9*Inputs!$E$91*Capex!$I$122/100</f>
        <v>9.6674922000000038E-2</v>
      </c>
      <c r="Y305" s="89">
        <f>Y9*Inputs!$E$91*Capex!$I$122/100</f>
        <v>9.6674922000000038E-2</v>
      </c>
      <c r="Z305" s="89">
        <f>Z9*Inputs!$E$91*Capex!$I$122/100</f>
        <v>9.6674922000000038E-2</v>
      </c>
      <c r="AA305" s="89">
        <f>AA9*Inputs!$E$91*Capex!$I$122/100</f>
        <v>9.6674922000000038E-2</v>
      </c>
      <c r="AB305" s="89">
        <f>AB9*Inputs!$E$91*Capex!$I$122/100</f>
        <v>9.6674922000000038E-2</v>
      </c>
      <c r="AC305" s="89">
        <f>AC9*Inputs!$E$91*Capex!$I$122/100</f>
        <v>9.6674922000000038E-2</v>
      </c>
      <c r="AD305" s="89">
        <f>AD9*Inputs!$E$91*Capex!$I$122/100</f>
        <v>9.6674922000000038E-2</v>
      </c>
      <c r="AE305" s="89">
        <f>AE9*Inputs!$E$91*Capex!$I$122/100</f>
        <v>9.6674922000000038E-2</v>
      </c>
      <c r="AF305" s="89">
        <f>AF9*Inputs!$E$91*Capex!$I$122/100</f>
        <v>9.6674922000000038E-2</v>
      </c>
      <c r="AG305" s="89">
        <f>AG9*Inputs!$E$91*Capex!$I$122/100</f>
        <v>9.6674922000000038E-2</v>
      </c>
      <c r="AH305" s="89">
        <f>AH9*Inputs!$E$91*Capex!$I$122/100</f>
        <v>9.6674922000000038E-2</v>
      </c>
      <c r="AI305" s="89">
        <f>AI9*Inputs!$E$91*Capex!$I$122/100</f>
        <v>9.6674922000000038E-2</v>
      </c>
      <c r="AJ305" s="89">
        <f>AJ9*Inputs!$E$91*Capex!$I$122/100</f>
        <v>9.6674922000000038E-2</v>
      </c>
      <c r="AK305" s="89">
        <f>AK9*Inputs!$E$91*Capex!$I$122/100</f>
        <v>9.6674922000000038E-2</v>
      </c>
      <c r="AL305" s="89">
        <f>AL9*Inputs!$E$91*Capex!$I$122/100</f>
        <v>9.6674922000000038E-2</v>
      </c>
      <c r="AM305" s="89">
        <f>AM9*Inputs!$E$91*Capex!$I$122/100</f>
        <v>9.6674922000000038E-2</v>
      </c>
      <c r="AN305" s="89">
        <f>AN9*Inputs!$E$91*Capex!$I$122/100</f>
        <v>9.6674922000000038E-2</v>
      </c>
      <c r="AO305" s="89">
        <f>AO9*Inputs!$E$91*Capex!$I$122/100</f>
        <v>9.6674922000000038E-2</v>
      </c>
      <c r="AP305" s="89">
        <f>AP9*Inputs!$E$91*Capex!$I$122/100</f>
        <v>9.6674922000000038E-2</v>
      </c>
      <c r="AQ305" s="89">
        <f>AQ9*Inputs!$E$91*Capex!$I$122/100</f>
        <v>9.6674922000000038E-2</v>
      </c>
      <c r="AR305" s="89">
        <f>AR9*Inputs!$E$91*Capex!$I$122/100</f>
        <v>9.6674922000000038E-2</v>
      </c>
      <c r="AS305" s="89">
        <f>AS9*Inputs!$E$91*Capex!$I$122/100</f>
        <v>9.6674922000000038E-2</v>
      </c>
      <c r="AT305" s="89">
        <f>AT9*Inputs!$E$91*Capex!$I$122/100</f>
        <v>9.6674922000000038E-2</v>
      </c>
      <c r="AU305" s="89">
        <f>AU9*Inputs!$E$91*Capex!$I$122/100</f>
        <v>9.6674922000000038E-2</v>
      </c>
      <c r="AV305" s="89">
        <f>AV9*Inputs!$E$91*Capex!$I$122/100</f>
        <v>9.6674922000000038E-2</v>
      </c>
      <c r="AW305" s="89">
        <f>AW9*Inputs!$E$91*Capex!$I$122/100</f>
        <v>9.6674922000000038E-2</v>
      </c>
      <c r="AX305" s="89">
        <f>AX9*Inputs!$E$91*Capex!$I$122/100</f>
        <v>9.6674922000000038E-2</v>
      </c>
      <c r="AY305" s="89">
        <f>AY9*Inputs!$E$91*Capex!$I$122/100</f>
        <v>9.6674922000000038E-2</v>
      </c>
      <c r="AZ305" s="89">
        <f>AZ9*Inputs!$E$91*Capex!$I$122/100</f>
        <v>9.6674922000000038E-2</v>
      </c>
      <c r="BA305" s="89">
        <f>BA9*Inputs!$E$91*Capex!$I$122/100</f>
        <v>9.6674922000000038E-2</v>
      </c>
      <c r="BB305" s="89">
        <f>BB9*Inputs!$E$91*Capex!$I$122/100</f>
        <v>9.6674922000000038E-2</v>
      </c>
      <c r="BC305" s="89">
        <f>BC9*Inputs!$E$91*Capex!$I$122/100</f>
        <v>9.6674922000000038E-2</v>
      </c>
      <c r="BD305" s="89">
        <f>BD9*Inputs!$E$91*Capex!$I$122/100</f>
        <v>9.6674922000000038E-2</v>
      </c>
      <c r="BE305" s="89">
        <f>BE9*Inputs!$E$91*Capex!$I$122/100</f>
        <v>9.6674922000000038E-2</v>
      </c>
      <c r="BF305" s="89">
        <f>BF9*Inputs!$E$91*Capex!$I$122/100</f>
        <v>9.6674922000000038E-2</v>
      </c>
      <c r="BG305" s="89">
        <f>BG9*Inputs!$E$91*Capex!$I$122/100</f>
        <v>9.6674922000000038E-2</v>
      </c>
      <c r="BH305" s="89">
        <f>BH9*Inputs!$E$91*Capex!$I$122/100</f>
        <v>0</v>
      </c>
      <c r="BI305" s="89">
        <f>BI9*Inputs!$E$91*Capex!$I$122/100</f>
        <v>0</v>
      </c>
      <c r="BJ305" s="89">
        <f>BJ9*Inputs!$E$91*Capex!$I$122/100</f>
        <v>0</v>
      </c>
      <c r="BK305" s="89">
        <f>BK9*Inputs!$E$91*Capex!$I$122/100</f>
        <v>0</v>
      </c>
      <c r="BL305" s="89">
        <f>BL9*Inputs!$E$91*Capex!$I$122/100</f>
        <v>0</v>
      </c>
    </row>
    <row r="306" spans="1:64" x14ac:dyDescent="0.3">
      <c r="A306" s="83"/>
      <c r="B306" s="73" t="s">
        <v>230</v>
      </c>
      <c r="C306" s="74" t="s">
        <v>22</v>
      </c>
      <c r="D306" s="370">
        <f t="shared" ca="1" si="921"/>
        <v>10.069938987574993</v>
      </c>
      <c r="E306" s="73">
        <f>IF(E$5,Inputs!$E$92*E$183*E$9/2*(1+Inputs!$F$92)^(E$6/2-1),0)</f>
        <v>0</v>
      </c>
      <c r="F306" s="73">
        <f>IF(F$5,Inputs!$E$92*F$183*F$9/2*(1+Inputs!$F$92)^(F$6/2-1),0)</f>
        <v>0</v>
      </c>
      <c r="G306" s="73">
        <f>IF(G$5,Inputs!$E$92*G$183*G$9/2*(1+Inputs!$F$92)^(G$6/2-1),0)</f>
        <v>0</v>
      </c>
      <c r="H306" s="73">
        <f>IF(H$5,Inputs!$E$92*H$183*H$9/2*(1+Inputs!$F$92)^(H$6/2-1),0)</f>
        <v>0</v>
      </c>
      <c r="I306" s="73">
        <f>IF(I$5,Inputs!$E$92*I$183*I$9/2*(1+Inputs!$F$92)^(I$6/2-1),0)</f>
        <v>0</v>
      </c>
      <c r="J306" s="73">
        <f ca="1">IF(J$5,Inputs!$E$92*J$183*J$9/2*(1+Inputs!$F$92)^(J$6/2-1),0)</f>
        <v>0.17782845800601502</v>
      </c>
      <c r="K306" s="73">
        <f ca="1">IF(K$5,Inputs!$E$92*K$183*K$9/2*(1+Inputs!$F$92)^(K$6/2-1),0)</f>
        <v>0.17871538848561702</v>
      </c>
      <c r="L306" s="73">
        <f ca="1">IF(L$5,Inputs!$E$92*L$183*L$9/2*(1+Inputs!$F$92)^(L$6/2-1),0)</f>
        <v>0.17960674258607515</v>
      </c>
      <c r="M306" s="73">
        <f ca="1">IF(M$5,Inputs!$E$92*M$183*M$9/2*(1+Inputs!$F$92)^(M$6/2-1),0)</f>
        <v>0.1805025423704732</v>
      </c>
      <c r="N306" s="73">
        <f ca="1">IF(N$5,Inputs!$E$92*N$183*N$9/2*(1+Inputs!$F$92)^(N$6/2-1),0)</f>
        <v>0.18140281001193589</v>
      </c>
      <c r="O306" s="73">
        <f ca="1">IF(O$5,Inputs!$E$92*O$183*O$9/2*(1+Inputs!$F$92)^(O$6/2-1),0)</f>
        <v>0.18230756779417792</v>
      </c>
      <c r="P306" s="73">
        <f ca="1">IF(P$5,Inputs!$E$92*P$183*P$9/2*(1+Inputs!$F$92)^(P$6/2-1),0)</f>
        <v>0.18321683811205527</v>
      </c>
      <c r="Q306" s="73">
        <f ca="1">IF(Q$5,Inputs!$E$92*Q$183*Q$9/2*(1+Inputs!$F$92)^(Q$6/2-1),0)</f>
        <v>0.18413064347211969</v>
      </c>
      <c r="R306" s="73">
        <f ca="1">IF(R$5,Inputs!$E$92*R$183*R$9/2*(1+Inputs!$F$92)^(R$6/2-1),0)</f>
        <v>0.18504900649317582</v>
      </c>
      <c r="S306" s="73">
        <f ca="1">IF(S$5,Inputs!$E$92*S$183*S$9/2*(1+Inputs!$F$92)^(S$6/2-1),0)</f>
        <v>0.18597194990684091</v>
      </c>
      <c r="T306" s="73">
        <f ca="1">IF(T$5,Inputs!$E$92*T$183*T$9/2*(1+Inputs!$F$92)^(T$6/2-1),0)</f>
        <v>0.18689949655810759</v>
      </c>
      <c r="U306" s="73">
        <f ca="1">IF(U$5,Inputs!$E$92*U$183*U$9/2*(1+Inputs!$F$92)^(U$6/2-1),0)</f>
        <v>0.18783166940590929</v>
      </c>
      <c r="V306" s="73">
        <f ca="1">IF(V$5,Inputs!$E$92*V$183*V$9/2*(1+Inputs!$F$92)^(V$6/2-1),0)</f>
        <v>0.18876849152368866</v>
      </c>
      <c r="W306" s="73">
        <f ca="1">IF(W$5,Inputs!$E$92*W$183*W$9/2*(1+Inputs!$F$92)^(W$6/2-1),0)</f>
        <v>0.18970998609996842</v>
      </c>
      <c r="X306" s="73">
        <f ca="1">IF(X$5,Inputs!$E$92*X$183*X$9/2*(1+Inputs!$F$92)^(X$6/2-1),0)</f>
        <v>0.19065617643892555</v>
      </c>
      <c r="Y306" s="73">
        <f ca="1">IF(Y$5,Inputs!$E$92*Y$183*Y$9/2*(1+Inputs!$F$92)^(Y$6/2-1),0)</f>
        <v>0.19160708596096807</v>
      </c>
      <c r="Z306" s="73">
        <f ca="1">IF(Z$5,Inputs!$E$92*Z$183*Z$9/2*(1+Inputs!$F$92)^(Z$6/2-1),0)</f>
        <v>0.19256273820331482</v>
      </c>
      <c r="AA306" s="73">
        <f ca="1">IF(AA$5,Inputs!$E$92*AA$183*AA$9/2*(1+Inputs!$F$92)^(AA$6/2-1),0)</f>
        <v>0.1935231568205778</v>
      </c>
      <c r="AB306" s="73">
        <f ca="1">IF(AB$5,Inputs!$E$92*AB$183*AB$9/2*(1+Inputs!$F$92)^(AB$6/2-1),0)</f>
        <v>0.19448836558534799</v>
      </c>
      <c r="AC306" s="73">
        <f ca="1">IF(AC$5,Inputs!$E$92*AC$183*AC$9/2*(1+Inputs!$F$92)^(AC$6/2-1),0)</f>
        <v>0.19545838838878357</v>
      </c>
      <c r="AD306" s="73">
        <f ca="1">IF(AD$5,Inputs!$E$92*AD$183*AD$9/2*(1+Inputs!$F$92)^(AD$6/2-1),0)</f>
        <v>0.19643324924120145</v>
      </c>
      <c r="AE306" s="73">
        <f ca="1">IF(AE$5,Inputs!$E$92*AE$183*AE$9/2*(1+Inputs!$F$92)^(AE$6/2-1),0)</f>
        <v>0.19741297227267143</v>
      </c>
      <c r="AF306" s="73">
        <f ca="1">IF(AF$5,Inputs!$E$92*AF$183*AF$9/2*(1+Inputs!$F$92)^(AF$6/2-1),0)</f>
        <v>0.19839758173361347</v>
      </c>
      <c r="AG306" s="73">
        <f ca="1">IF(AG$5,Inputs!$E$92*AG$183*AG$9/2*(1+Inputs!$F$92)^(AG$6/2-1),0)</f>
        <v>0.19938710199539808</v>
      </c>
      <c r="AH306" s="73">
        <f ca="1">IF(AH$5,Inputs!$E$92*AH$183*AH$9/2*(1+Inputs!$F$92)^(AH$6/2-1),0)</f>
        <v>0.20038155755094961</v>
      </c>
      <c r="AI306" s="73">
        <f ca="1">IF(AI$5,Inputs!$E$92*AI$183*AI$9/2*(1+Inputs!$F$92)^(AI$6/2-1),0)</f>
        <v>0.20138097301535207</v>
      </c>
      <c r="AJ306" s="73">
        <f ca="1">IF(AJ$5,Inputs!$E$92*AJ$183*AJ$9/2*(1+Inputs!$F$92)^(AJ$6/2-1),0)</f>
        <v>0.2023853731264591</v>
      </c>
      <c r="AK306" s="73">
        <f ca="1">IF(AK$5,Inputs!$E$92*AK$183*AK$9/2*(1+Inputs!$F$92)^(AK$6/2-1),0)</f>
        <v>0.2033947827455056</v>
      </c>
      <c r="AL306" s="73">
        <f ca="1">IF(AL$5,Inputs!$E$92*AL$183*AL$9/2*(1+Inputs!$F$92)^(AL$6/2-1),0)</f>
        <v>0.20440922685772367</v>
      </c>
      <c r="AM306" s="73">
        <f ca="1">IF(AM$5,Inputs!$E$92*AM$183*AM$9/2*(1+Inputs!$F$92)^(AM$6/2-1),0)</f>
        <v>0.20542873057296068</v>
      </c>
      <c r="AN306" s="73">
        <f ca="1">IF(AN$5,Inputs!$E$92*AN$183*AN$9/2*(1+Inputs!$F$92)^(AN$6/2-1),0)</f>
        <v>0.20645331912630091</v>
      </c>
      <c r="AO306" s="73">
        <f ca="1">IF(AO$5,Inputs!$E$92*AO$183*AO$9/2*(1+Inputs!$F$92)^(AO$6/2-1),0)</f>
        <v>0.20748301787869025</v>
      </c>
      <c r="AP306" s="73">
        <f ca="1">IF(AP$5,Inputs!$E$92*AP$183*AP$9/2*(1+Inputs!$F$92)^(AP$6/2-1),0)</f>
        <v>0.20851785231756392</v>
      </c>
      <c r="AQ306" s="73">
        <f ca="1">IF(AQ$5,Inputs!$E$92*AQ$183*AQ$9/2*(1+Inputs!$F$92)^(AQ$6/2-1),0)</f>
        <v>0.20955784805747721</v>
      </c>
      <c r="AR306" s="73">
        <f ca="1">IF(AR$5,Inputs!$E$92*AR$183*AR$9/2*(1+Inputs!$F$92)^(AR$6/2-1),0)</f>
        <v>0.21060303084073956</v>
      </c>
      <c r="AS306" s="73">
        <f ca="1">IF(AS$5,Inputs!$E$92*AS$183*AS$9/2*(1+Inputs!$F$92)^(AS$6/2-1),0)</f>
        <v>0.211653426538052</v>
      </c>
      <c r="AT306" s="73">
        <f ca="1">IF(AT$5,Inputs!$E$92*AT$183*AT$9/2*(1+Inputs!$F$92)^(AT$6/2-1),0)</f>
        <v>0.21270906114914698</v>
      </c>
      <c r="AU306" s="73">
        <f ca="1">IF(AU$5,Inputs!$E$92*AU$183*AU$9/2*(1+Inputs!$F$92)^(AU$6/2-1),0)</f>
        <v>0.21376996080343252</v>
      </c>
      <c r="AV306" s="73">
        <f ca="1">IF(AV$5,Inputs!$E$92*AV$183*AV$9/2*(1+Inputs!$F$92)^(AV$6/2-1),0)</f>
        <v>0.21483615176063842</v>
      </c>
      <c r="AW306" s="73">
        <f ca="1">IF(AW$5,Inputs!$E$92*AW$183*AW$9/2*(1+Inputs!$F$92)^(AW$6/2-1),0)</f>
        <v>0.21590766041146681</v>
      </c>
      <c r="AX306" s="73">
        <f ca="1">IF(AX$5,Inputs!$E$92*AX$183*AX$9/2*(1+Inputs!$F$92)^(AX$6/2-1),0)</f>
        <v>0.21698451327824481</v>
      </c>
      <c r="AY306" s="73">
        <f ca="1">IF(AY$5,Inputs!$E$92*AY$183*AY$9/2*(1+Inputs!$F$92)^(AY$6/2-1),0)</f>
        <v>0.21806673701558149</v>
      </c>
      <c r="AZ306" s="73">
        <f ca="1">IF(AZ$5,Inputs!$E$92*AZ$183*AZ$9/2*(1+Inputs!$F$92)^(AZ$6/2-1),0)</f>
        <v>0.21915435841102726</v>
      </c>
      <c r="BA306" s="73">
        <f ca="1">IF(BA$5,Inputs!$E$92*BA$183*BA$9/2*(1+Inputs!$F$92)^(BA$6/2-1),0)</f>
        <v>0.22024740438573728</v>
      </c>
      <c r="BB306" s="73">
        <f ca="1">IF(BB$5,Inputs!$E$92*BB$183*BB$9/2*(1+Inputs!$F$92)^(BB$6/2-1),0)</f>
        <v>0.22134590199513754</v>
      </c>
      <c r="BC306" s="73">
        <f ca="1">IF(BC$5,Inputs!$E$92*BC$183*BC$9/2*(1+Inputs!$F$92)^(BC$6/2-1),0)</f>
        <v>0.22244987842959471</v>
      </c>
      <c r="BD306" s="73">
        <f ca="1">IF(BD$5,Inputs!$E$92*BD$183*BD$9/2*(1+Inputs!$F$92)^(BD$6/2-1),0)</f>
        <v>0.22355936101508894</v>
      </c>
      <c r="BE306" s="73">
        <f ca="1">IF(BE$5,Inputs!$E$92*BE$183*BE$9/2*(1+Inputs!$F$92)^(BE$6/2-1),0)</f>
        <v>0.22467437721389061</v>
      </c>
      <c r="BF306" s="73">
        <f ca="1">IF(BF$5,Inputs!$E$92*BF$183*BF$9/2*(1+Inputs!$F$92)^(BF$6/2-1),0)</f>
        <v>0.22579495462523982</v>
      </c>
      <c r="BG306" s="73">
        <f ca="1">IF(BG$5,Inputs!$E$92*BG$183*BG$9/2*(1+Inputs!$F$92)^(BG$6/2-1),0)</f>
        <v>0.22692112098602957</v>
      </c>
      <c r="BH306" s="73">
        <f>IF(BH$5,Inputs!$E$92*BH$183*BH$9/2*(1+Inputs!$F$92)^(BH$6/2-1),0)</f>
        <v>0</v>
      </c>
      <c r="BI306" s="73">
        <f>IF(BI$5,Inputs!$E$92*BI$183*BI$9/2*(1+Inputs!$F$92)^(BI$6/2-1),0)</f>
        <v>0</v>
      </c>
      <c r="BJ306" s="73">
        <f>IF(BJ$5,Inputs!$E$92*BJ$183*BJ$9/2*(1+Inputs!$F$92)^(BJ$6/2-1),0)</f>
        <v>0</v>
      </c>
      <c r="BK306" s="73">
        <f>IF(BK$5,Inputs!$E$92*BK$183*BK$9/2*(1+Inputs!$F$92)^(BK$6/2-1),0)</f>
        <v>0</v>
      </c>
      <c r="BL306" s="73">
        <f>IF(BL$5,Inputs!$E$92*BL$183*BL$9/2*(1+Inputs!$F$92)^(BL$6/2-1),0)</f>
        <v>0</v>
      </c>
    </row>
    <row r="307" spans="1:64" x14ac:dyDescent="0.3">
      <c r="A307" s="83"/>
      <c r="B307" s="83" t="s">
        <v>17</v>
      </c>
      <c r="C307" s="591" t="s">
        <v>22</v>
      </c>
      <c r="D307" s="371">
        <f t="shared" ca="1" si="921"/>
        <v>321.23716138552709</v>
      </c>
      <c r="E307" s="6">
        <f t="shared" ref="E307:AJ307" si="922">SUM(E299:E306)</f>
        <v>0</v>
      </c>
      <c r="F307" s="6">
        <f t="shared" si="922"/>
        <v>0</v>
      </c>
      <c r="G307" s="6">
        <f t="shared" si="922"/>
        <v>0</v>
      </c>
      <c r="H307" s="6">
        <f t="shared" si="922"/>
        <v>0</v>
      </c>
      <c r="I307" s="6">
        <f t="shared" si="922"/>
        <v>0</v>
      </c>
      <c r="J307" s="6">
        <f t="shared" ca="1" si="922"/>
        <v>3.9571486836568472</v>
      </c>
      <c r="K307" s="6">
        <f t="shared" ca="1" si="922"/>
        <v>4.0291028104856172</v>
      </c>
      <c r="L307" s="6">
        <f t="shared" ca="1" si="922"/>
        <v>4.1024553309634113</v>
      </c>
      <c r="M307" s="6">
        <f t="shared" ca="1" si="922"/>
        <v>4.1772340893704731</v>
      </c>
      <c r="N307" s="6">
        <f t="shared" ca="1" si="922"/>
        <v>4.2534674962243315</v>
      </c>
      <c r="O307" s="6">
        <f t="shared" ca="1" si="922"/>
        <v>4.3311845400441769</v>
      </c>
      <c r="P307" s="6">
        <f t="shared" ca="1" si="922"/>
        <v>4.4104147993650962</v>
      </c>
      <c r="Q307" s="6">
        <f t="shared" ca="1" si="922"/>
        <v>4.4911884550076193</v>
      </c>
      <c r="R307" s="6">
        <f t="shared" ca="1" si="922"/>
        <v>4.5735363026081073</v>
      </c>
      <c r="S307" s="6">
        <f t="shared" ca="1" si="922"/>
        <v>4.6574897654156651</v>
      </c>
      <c r="T307" s="6">
        <f t="shared" ca="1" si="922"/>
        <v>4.743080907361362</v>
      </c>
      <c r="U307" s="6">
        <f t="shared" ca="1" si="922"/>
        <v>4.8303424464056786</v>
      </c>
      <c r="V307" s="6">
        <f t="shared" ca="1" si="922"/>
        <v>4.9193077681702642</v>
      </c>
      <c r="W307" s="6">
        <f t="shared" ca="1" si="922"/>
        <v>5.0100109398601571</v>
      </c>
      <c r="X307" s="6">
        <f t="shared" ca="1" si="922"/>
        <v>5.1024867244828229</v>
      </c>
      <c r="Y307" s="6">
        <f t="shared" ca="1" si="922"/>
        <v>5.1967705953704675</v>
      </c>
      <c r="Z307" s="6">
        <f t="shared" ca="1" si="922"/>
        <v>5.2928987510122258</v>
      </c>
      <c r="AA307" s="6">
        <f t="shared" ca="1" si="922"/>
        <v>5.3909081302030266</v>
      </c>
      <c r="AB307" s="6">
        <f t="shared" ca="1" si="922"/>
        <v>5.4908364275159869</v>
      </c>
      <c r="AC307" s="6">
        <f t="shared" ca="1" si="922"/>
        <v>5.5927221091054404</v>
      </c>
      <c r="AD307" s="6">
        <f t="shared" ca="1" si="922"/>
        <v>5.6966044288478077</v>
      </c>
      <c r="AE307" s="6">
        <f t="shared" ca="1" si="922"/>
        <v>5.8025234448276928</v>
      </c>
      <c r="AF307" s="6">
        <f t="shared" ca="1" si="922"/>
        <v>5.910520036176754</v>
      </c>
      <c r="AG307" s="6">
        <f t="shared" ca="1" si="922"/>
        <v>6.0206359202730484</v>
      </c>
      <c r="AH307" s="6">
        <f t="shared" ca="1" si="922"/>
        <v>6.1329136703087777</v>
      </c>
      <c r="AI307" s="6">
        <f t="shared" ca="1" si="922"/>
        <v>6.2473967332344431</v>
      </c>
      <c r="AJ307" s="6">
        <f t="shared" ca="1" si="922"/>
        <v>6.3641294480877191</v>
      </c>
      <c r="AK307" s="6">
        <f t="shared" ref="AK307:BI307" ca="1" si="923">SUM(AK299:AK306)</f>
        <v>6.483157064715396</v>
      </c>
      <c r="AL307" s="6">
        <f t="shared" ca="1" si="923"/>
        <v>6.6045257628971017</v>
      </c>
      <c r="AM307" s="6">
        <f t="shared" ca="1" si="923"/>
        <v>6.7282826718795148</v>
      </c>
      <c r="AN307" s="6">
        <f t="shared" ca="1" si="923"/>
        <v>6.8544758903301641</v>
      </c>
      <c r="AO307" s="6">
        <f t="shared" ca="1" si="923"/>
        <v>6.9831545067199485</v>
      </c>
      <c r="AP307" s="6">
        <f t="shared" ca="1" si="923"/>
        <v>7.1143686201438543</v>
      </c>
      <c r="AQ307" s="6">
        <f t="shared" ca="1" si="923"/>
        <v>7.2481693615894498</v>
      </c>
      <c r="AR307" s="6">
        <f t="shared" ca="1" si="923"/>
        <v>7.3846089156630326</v>
      </c>
      <c r="AS307" s="6">
        <f t="shared" ca="1" si="923"/>
        <v>7.5237405427834512</v>
      </c>
      <c r="AT307" s="6">
        <f t="shared" ca="1" si="923"/>
        <v>7.6656186018539509</v>
      </c>
      <c r="AU307" s="6">
        <f t="shared" ca="1" si="923"/>
        <v>7.8102985734224948</v>
      </c>
      <c r="AV307" s="6">
        <f t="shared" ca="1" si="923"/>
        <v>7.9578370833413716</v>
      </c>
      <c r="AW307" s="6">
        <f t="shared" ca="1" si="923"/>
        <v>8.1082919269370404</v>
      </c>
      <c r="AX307" s="6">
        <f t="shared" ca="1" si="923"/>
        <v>8.2617220937014988</v>
      </c>
      <c r="AY307" s="6">
        <f t="shared" ca="1" si="923"/>
        <v>8.4181877925166511</v>
      </c>
      <c r="AZ307" s="6">
        <f t="shared" ca="1" si="923"/>
        <v>8.5777504774234199</v>
      </c>
      <c r="BA307" s="6">
        <f t="shared" ca="1" si="923"/>
        <v>8.7404728739476365</v>
      </c>
      <c r="BB307" s="6">
        <f t="shared" ca="1" si="923"/>
        <v>8.9064190059950281</v>
      </c>
      <c r="BC307" s="6">
        <f t="shared" ca="1" si="923"/>
        <v>9.0756542233277901</v>
      </c>
      <c r="BD307" s="6">
        <f t="shared" ca="1" si="923"/>
        <v>9.2482452296357014</v>
      </c>
      <c r="BE307" s="6">
        <f t="shared" ca="1" si="923"/>
        <v>9.4242601112147977</v>
      </c>
      <c r="BF307" s="6">
        <f t="shared" ca="1" si="923"/>
        <v>9.6037683662671931</v>
      </c>
      <c r="BG307" s="6">
        <f t="shared" ca="1" si="923"/>
        <v>9.7868409348356167</v>
      </c>
      <c r="BH307" s="6">
        <f t="shared" si="923"/>
        <v>0</v>
      </c>
      <c r="BI307" s="6">
        <f t="shared" si="923"/>
        <v>0</v>
      </c>
      <c r="BJ307" s="6">
        <f t="shared" ref="BJ307:BL307" si="924">SUM(BJ299:BJ306)</f>
        <v>0</v>
      </c>
      <c r="BK307" s="6">
        <f t="shared" si="924"/>
        <v>0</v>
      </c>
      <c r="BL307" s="6">
        <f t="shared" si="924"/>
        <v>0</v>
      </c>
    </row>
    <row r="308" spans="1:64" x14ac:dyDescent="0.3">
      <c r="A308" s="83"/>
      <c r="B308" s="6"/>
      <c r="C308" s="13"/>
      <c r="D308" s="7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</row>
    <row r="309" spans="1:64" x14ac:dyDescent="0.3">
      <c r="A309" s="105" t="s">
        <v>305</v>
      </c>
      <c r="B309" s="104"/>
      <c r="C309" s="103"/>
      <c r="D309" s="101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  <c r="AX309" s="101"/>
      <c r="AY309" s="101"/>
      <c r="AZ309" s="101"/>
      <c r="BA309" s="101"/>
      <c r="BB309" s="101"/>
      <c r="BC309" s="101"/>
      <c r="BD309" s="101"/>
      <c r="BE309" s="101"/>
      <c r="BF309" s="101"/>
      <c r="BG309" s="101"/>
      <c r="BH309" s="101"/>
      <c r="BI309" s="101"/>
      <c r="BJ309" s="101"/>
      <c r="BK309" s="101"/>
      <c r="BL309" s="101"/>
    </row>
    <row r="310" spans="1:64" x14ac:dyDescent="0.3">
      <c r="A310" s="469"/>
      <c r="B310" s="6" t="s">
        <v>394</v>
      </c>
      <c r="C310" s="13" t="s">
        <v>77</v>
      </c>
      <c r="D310" s="76"/>
      <c r="E310" s="6">
        <f>IF(E$5=1,E$8/365*Inputs!$E$6,0)</f>
        <v>0</v>
      </c>
      <c r="F310" s="6">
        <f>IF(F$5=1,F$8/365*Inputs!$E$6,0)</f>
        <v>0</v>
      </c>
      <c r="G310" s="6">
        <f>IF(G$5=1,G$8/365*Inputs!$E$6,0)</f>
        <v>0</v>
      </c>
      <c r="H310" s="6">
        <f>IF(H$5=1,H$8/365*Inputs!$E$6,0)</f>
        <v>0</v>
      </c>
      <c r="I310" s="6">
        <f>IF(I$5=1,I$8/365*Inputs!$E$6,0)</f>
        <v>0</v>
      </c>
      <c r="J310" s="6">
        <f>IF(J$5=1,J$8/365*Inputs!$E$6,0)</f>
        <v>657.21888000000013</v>
      </c>
      <c r="K310" s="6">
        <f>IF(K$5=1,K$8/365*Inputs!$E$6,0)</f>
        <v>657.21888000000013</v>
      </c>
      <c r="L310" s="6">
        <f>IF(L$5=1,L$8/365*Inputs!$E$6,0)</f>
        <v>653.62752000000012</v>
      </c>
      <c r="M310" s="6">
        <f>IF(M$5=1,M$8/365*Inputs!$E$6,0)</f>
        <v>657.21888000000013</v>
      </c>
      <c r="N310" s="6">
        <f>IF(N$5=1,N$8/365*Inputs!$E$6,0)</f>
        <v>653.62752000000012</v>
      </c>
      <c r="O310" s="6">
        <f>IF(O$5=1,O$8/365*Inputs!$E$6,0)</f>
        <v>657.21888000000013</v>
      </c>
      <c r="P310" s="6">
        <f>IF(P$5=1,P$8/365*Inputs!$E$6,0)</f>
        <v>653.62752000000012</v>
      </c>
      <c r="Q310" s="6">
        <f>IF(Q$5=1,Q$8/365*Inputs!$E$6,0)</f>
        <v>657.21888000000013</v>
      </c>
      <c r="R310" s="6">
        <f>IF(R$5=1,R$8/365*Inputs!$E$6,0)</f>
        <v>657.21888000000013</v>
      </c>
      <c r="S310" s="6">
        <f>IF(S$5=1,S$8/365*Inputs!$E$6,0)</f>
        <v>657.21888000000013</v>
      </c>
      <c r="T310" s="6">
        <f>IF(T$5=1,T$8/365*Inputs!$E$6,0)</f>
        <v>653.62752000000012</v>
      </c>
      <c r="U310" s="6">
        <f>IF(U$5=1,U$8/365*Inputs!$E$6,0)</f>
        <v>657.21888000000013</v>
      </c>
      <c r="V310" s="6">
        <f>IF(V$5=1,V$8/365*Inputs!$E$6,0)</f>
        <v>653.62752000000012</v>
      </c>
      <c r="W310" s="6">
        <f>IF(W$5=1,W$8/365*Inputs!$E$6,0)</f>
        <v>657.21888000000013</v>
      </c>
      <c r="X310" s="6">
        <f>IF(X$5=1,X$8/365*Inputs!$E$6,0)</f>
        <v>653.62752000000012</v>
      </c>
      <c r="Y310" s="6">
        <f>IF(Y$5=1,Y$8/365*Inputs!$E$6,0)</f>
        <v>657.21888000000013</v>
      </c>
      <c r="Z310" s="6">
        <f>IF(Z$5=1,Z$8/365*Inputs!$E$6,0)</f>
        <v>657.21888000000013</v>
      </c>
      <c r="AA310" s="6">
        <f>IF(AA$5=1,AA$8/365*Inputs!$E$6,0)</f>
        <v>657.21888000000013</v>
      </c>
      <c r="AB310" s="6">
        <f>IF(AB$5=1,AB$8/365*Inputs!$E$6,0)</f>
        <v>653.62752000000012</v>
      </c>
      <c r="AC310" s="6">
        <f>IF(AC$5=1,AC$8/365*Inputs!$E$6,0)</f>
        <v>657.21888000000013</v>
      </c>
      <c r="AD310" s="6">
        <f>IF(AD$5=1,AD$8/365*Inputs!$E$6,0)</f>
        <v>653.62752000000012</v>
      </c>
      <c r="AE310" s="6">
        <f>IF(AE$5=1,AE$8/365*Inputs!$E$6,0)</f>
        <v>657.21888000000013</v>
      </c>
      <c r="AF310" s="6">
        <f>IF(AF$5=1,AF$8/365*Inputs!$E$6,0)</f>
        <v>653.62752000000012</v>
      </c>
      <c r="AG310" s="6">
        <f>IF(AG$5=1,AG$8/365*Inputs!$E$6,0)</f>
        <v>657.21888000000013</v>
      </c>
      <c r="AH310" s="6">
        <f>IF(AH$5=1,AH$8/365*Inputs!$E$6,0)</f>
        <v>657.21888000000013</v>
      </c>
      <c r="AI310" s="6">
        <f>IF(AI$5=1,AI$8/365*Inputs!$E$6,0)</f>
        <v>657.21888000000013</v>
      </c>
      <c r="AJ310" s="6">
        <f>IF(AJ$5=1,AJ$8/365*Inputs!$E$6,0)</f>
        <v>653.62752000000012</v>
      </c>
      <c r="AK310" s="6">
        <f>IF(AK$5=1,AK$8/365*Inputs!$E$6,0)</f>
        <v>657.21888000000013</v>
      </c>
      <c r="AL310" s="6">
        <f>IF(AL$5=1,AL$8/365*Inputs!$E$6,0)</f>
        <v>653.62752000000012</v>
      </c>
      <c r="AM310" s="6">
        <f>IF(AM$5=1,AM$8/365*Inputs!$E$6,0)</f>
        <v>657.21888000000013</v>
      </c>
      <c r="AN310" s="6">
        <f>IF(AN$5=1,AN$8/365*Inputs!$E$6,0)</f>
        <v>653.62752000000012</v>
      </c>
      <c r="AO310" s="6">
        <f>IF(AO$5=1,AO$8/365*Inputs!$E$6,0)</f>
        <v>657.21888000000013</v>
      </c>
      <c r="AP310" s="6">
        <f>IF(AP$5=1,AP$8/365*Inputs!$E$6,0)</f>
        <v>657.21888000000013</v>
      </c>
      <c r="AQ310" s="6">
        <f>IF(AQ$5=1,AQ$8/365*Inputs!$E$6,0)</f>
        <v>657.21888000000013</v>
      </c>
      <c r="AR310" s="6">
        <f>IF(AR$5=1,AR$8/365*Inputs!$E$6,0)</f>
        <v>653.62752000000012</v>
      </c>
      <c r="AS310" s="6">
        <f>IF(AS$5=1,AS$8/365*Inputs!$E$6,0)</f>
        <v>657.21888000000013</v>
      </c>
      <c r="AT310" s="6">
        <f>IF(AT$5=1,AT$8/365*Inputs!$E$6,0)</f>
        <v>653.62752000000012</v>
      </c>
      <c r="AU310" s="6">
        <f>IF(AU$5=1,AU$8/365*Inputs!$E$6,0)</f>
        <v>657.21888000000013</v>
      </c>
      <c r="AV310" s="6">
        <f>IF(AV$5=1,AV$8/365*Inputs!$E$6,0)</f>
        <v>653.62752000000012</v>
      </c>
      <c r="AW310" s="6">
        <f>IF(AW$5=1,AW$8/365*Inputs!$E$6,0)</f>
        <v>657.21888000000013</v>
      </c>
      <c r="AX310" s="6">
        <f>IF(AX$5=1,AX$8/365*Inputs!$E$6,0)</f>
        <v>657.21888000000013</v>
      </c>
      <c r="AY310" s="6">
        <f>IF(AY$5=1,AY$8/365*Inputs!$E$6,0)</f>
        <v>657.21888000000013</v>
      </c>
      <c r="AZ310" s="6">
        <f>IF(AZ$5=1,AZ$8/365*Inputs!$E$6,0)</f>
        <v>653.62752000000012</v>
      </c>
      <c r="BA310" s="6">
        <f>IF(BA$5=1,BA$8/365*Inputs!$E$6,0)</f>
        <v>657.21888000000013</v>
      </c>
      <c r="BB310" s="6">
        <f>IF(BB$5=1,BB$8/365*Inputs!$E$6,0)</f>
        <v>653.62752000000012</v>
      </c>
      <c r="BC310" s="6">
        <f>IF(BC$5=1,BC$8/365*Inputs!$E$6,0)</f>
        <v>657.21888000000013</v>
      </c>
      <c r="BD310" s="6">
        <f>IF(BD$5=1,BD$8/365*Inputs!$E$6,0)</f>
        <v>653.62752000000012</v>
      </c>
      <c r="BE310" s="6">
        <f>IF(BE$5=1,BE$8/365*Inputs!$E$6,0)</f>
        <v>657.21888000000013</v>
      </c>
      <c r="BF310" s="6">
        <f>IF(BF$5=1,BF$8/365*Inputs!$E$6,0)</f>
        <v>657.21888000000013</v>
      </c>
      <c r="BG310" s="6">
        <f>IF(BG$5=1,BG$8/365*Inputs!$E$6,0)</f>
        <v>657.21888000000013</v>
      </c>
      <c r="BH310" s="6">
        <f>IF(BH$5=1,BH$8/365*Inputs!$E$6,0)</f>
        <v>0</v>
      </c>
      <c r="BI310" s="6">
        <f>IF(BI$5=1,BI$8/365*Inputs!$E$6,0)</f>
        <v>0</v>
      </c>
      <c r="BJ310" s="6">
        <f>IF(BJ$5=1,BJ$8/365*Inputs!$E$6,0)</f>
        <v>0</v>
      </c>
      <c r="BK310" s="6">
        <f>IF(BK$5=1,BK$8/365*Inputs!$E$6,0)</f>
        <v>0</v>
      </c>
      <c r="BL310" s="6">
        <f>IF(BL$5=1,BL$8/365*Inputs!$E$6,0)</f>
        <v>0</v>
      </c>
    </row>
    <row r="311" spans="1:64" x14ac:dyDescent="0.3">
      <c r="A311" s="469"/>
      <c r="B311" s="6" t="s">
        <v>396</v>
      </c>
      <c r="C311" s="13" t="s">
        <v>22</v>
      </c>
      <c r="D311" s="76"/>
      <c r="E311" s="6">
        <f>E310*Inputs!$E$9/10</f>
        <v>0</v>
      </c>
      <c r="F311" s="6">
        <f>F310*Inputs!$E$9/10</f>
        <v>0</v>
      </c>
      <c r="G311" s="6">
        <f>G310*Inputs!$E$9/10</f>
        <v>0</v>
      </c>
      <c r="H311" s="6">
        <f>H310*Inputs!$E$9/10</f>
        <v>0</v>
      </c>
      <c r="I311" s="6">
        <f>I310*Inputs!$E$9/10</f>
        <v>0</v>
      </c>
      <c r="J311" s="6">
        <f>J310*Inputs!$E$9/10</f>
        <v>193.87956960000005</v>
      </c>
      <c r="K311" s="6">
        <f>K310*Inputs!$E$9/10</f>
        <v>193.87956960000005</v>
      </c>
      <c r="L311" s="6">
        <f>L310*Inputs!$E$9/10</f>
        <v>192.82011840000004</v>
      </c>
      <c r="M311" s="6">
        <f>M310*Inputs!$E$9/10</f>
        <v>193.87956960000005</v>
      </c>
      <c r="N311" s="6">
        <f>N310*Inputs!$E$9/10</f>
        <v>192.82011840000004</v>
      </c>
      <c r="O311" s="6">
        <f>O310*Inputs!$E$9/10</f>
        <v>193.87956960000005</v>
      </c>
      <c r="P311" s="6">
        <f>P310*Inputs!$E$9/10</f>
        <v>192.82011840000004</v>
      </c>
      <c r="Q311" s="6">
        <f>Q310*Inputs!$E$9/10</f>
        <v>193.87956960000005</v>
      </c>
      <c r="R311" s="6">
        <f>R310*Inputs!$E$9/10</f>
        <v>193.87956960000005</v>
      </c>
      <c r="S311" s="6">
        <f>S310*Inputs!$E$9/10</f>
        <v>193.87956960000005</v>
      </c>
      <c r="T311" s="6">
        <f>T310*Inputs!$E$9/10</f>
        <v>192.82011840000004</v>
      </c>
      <c r="U311" s="6">
        <f>U310*Inputs!$E$9/10</f>
        <v>193.87956960000005</v>
      </c>
      <c r="V311" s="6">
        <f>V310*Inputs!$E$9/10</f>
        <v>192.82011840000004</v>
      </c>
      <c r="W311" s="6">
        <f>W310*Inputs!$E$9/10</f>
        <v>193.87956960000005</v>
      </c>
      <c r="X311" s="6">
        <f>X310*Inputs!$E$9/10</f>
        <v>192.82011840000004</v>
      </c>
      <c r="Y311" s="6">
        <f>Y310*Inputs!$E$9/10</f>
        <v>193.87956960000005</v>
      </c>
      <c r="Z311" s="6">
        <f>Z310*Inputs!$E$9/10</f>
        <v>193.87956960000005</v>
      </c>
      <c r="AA311" s="6">
        <f>AA310*Inputs!$E$9/10</f>
        <v>193.87956960000005</v>
      </c>
      <c r="AB311" s="6">
        <f>AB310*Inputs!$E$9/10</f>
        <v>192.82011840000004</v>
      </c>
      <c r="AC311" s="6">
        <f>AC310*Inputs!$E$9/10</f>
        <v>193.87956960000005</v>
      </c>
      <c r="AD311" s="6">
        <f>AD310*Inputs!$E$9/10</f>
        <v>192.82011840000004</v>
      </c>
      <c r="AE311" s="6">
        <f>AE310*Inputs!$E$9/10</f>
        <v>193.87956960000005</v>
      </c>
      <c r="AF311" s="6">
        <f>AF310*Inputs!$E$9/10</f>
        <v>192.82011840000004</v>
      </c>
      <c r="AG311" s="6">
        <f>AG310*Inputs!$E$9/10</f>
        <v>193.87956960000005</v>
      </c>
      <c r="AH311" s="6">
        <f>AH310*Inputs!$E$9/10</f>
        <v>193.87956960000005</v>
      </c>
      <c r="AI311" s="6">
        <f>AI310*Inputs!$E$9/10</f>
        <v>193.87956960000005</v>
      </c>
      <c r="AJ311" s="6">
        <f>AJ310*Inputs!$E$9/10</f>
        <v>192.82011840000004</v>
      </c>
      <c r="AK311" s="6">
        <f>AK310*Inputs!$E$9/10</f>
        <v>193.87956960000005</v>
      </c>
      <c r="AL311" s="6">
        <f>AL310*Inputs!$E$9/10</f>
        <v>192.82011840000004</v>
      </c>
      <c r="AM311" s="6">
        <f>AM310*Inputs!$E$9/10</f>
        <v>193.87956960000005</v>
      </c>
      <c r="AN311" s="6">
        <f>AN310*Inputs!$E$9/10</f>
        <v>192.82011840000004</v>
      </c>
      <c r="AO311" s="6">
        <f>AO310*Inputs!$E$9/10</f>
        <v>193.87956960000005</v>
      </c>
      <c r="AP311" s="6">
        <f>AP310*Inputs!$E$9/10</f>
        <v>193.87956960000005</v>
      </c>
      <c r="AQ311" s="6">
        <f>AQ310*Inputs!$E$9/10</f>
        <v>193.87956960000005</v>
      </c>
      <c r="AR311" s="6">
        <f>AR310*Inputs!$E$9/10</f>
        <v>192.82011840000004</v>
      </c>
      <c r="AS311" s="6">
        <f>AS310*Inputs!$E$9/10</f>
        <v>193.87956960000005</v>
      </c>
      <c r="AT311" s="6">
        <f>AT310*Inputs!$E$9/10</f>
        <v>192.82011840000004</v>
      </c>
      <c r="AU311" s="6">
        <f>AU310*Inputs!$E$9/10</f>
        <v>193.87956960000005</v>
      </c>
      <c r="AV311" s="6">
        <f>AV310*Inputs!$E$9/10</f>
        <v>192.82011840000004</v>
      </c>
      <c r="AW311" s="6">
        <f>AW310*Inputs!$E$9/10</f>
        <v>193.87956960000005</v>
      </c>
      <c r="AX311" s="6">
        <f>AX310*Inputs!$E$9/10</f>
        <v>193.87956960000005</v>
      </c>
      <c r="AY311" s="6">
        <f>AY310*Inputs!$E$9/10</f>
        <v>193.87956960000005</v>
      </c>
      <c r="AZ311" s="6">
        <f>AZ310*Inputs!$E$9/10</f>
        <v>192.82011840000004</v>
      </c>
      <c r="BA311" s="6">
        <f>BA310*Inputs!$E$9/10</f>
        <v>193.87956960000005</v>
      </c>
      <c r="BB311" s="6">
        <f>BB310*Inputs!$E$9/10</f>
        <v>192.82011840000004</v>
      </c>
      <c r="BC311" s="6">
        <f>BC310*Inputs!$E$9/10</f>
        <v>193.87956960000005</v>
      </c>
      <c r="BD311" s="6">
        <f>BD310*Inputs!$E$9/10</f>
        <v>192.82011840000004</v>
      </c>
      <c r="BE311" s="6">
        <f>BE310*Inputs!$E$9/10</f>
        <v>193.87956960000005</v>
      </c>
      <c r="BF311" s="6">
        <f>BF310*Inputs!$E$9/10</f>
        <v>193.87956960000005</v>
      </c>
      <c r="BG311" s="6">
        <f>BG310*Inputs!$E$9/10</f>
        <v>193.87956960000005</v>
      </c>
      <c r="BH311" s="6">
        <f>BH310*Inputs!$E$9/10</f>
        <v>0</v>
      </c>
      <c r="BI311" s="6">
        <f>BI310*Inputs!$E$9/10</f>
        <v>0</v>
      </c>
      <c r="BJ311" s="6">
        <f>BJ310*Inputs!$E$9/10</f>
        <v>0</v>
      </c>
      <c r="BK311" s="6">
        <f>BK310*Inputs!$E$9/10</f>
        <v>0</v>
      </c>
      <c r="BL311" s="6">
        <f>BL310*Inputs!$E$9/10</f>
        <v>0</v>
      </c>
    </row>
    <row r="312" spans="1:64" x14ac:dyDescent="0.3">
      <c r="A312" s="469"/>
      <c r="B312" s="6" t="s">
        <v>397</v>
      </c>
      <c r="C312" s="13" t="s">
        <v>22</v>
      </c>
      <c r="D312" s="75">
        <f ca="1">Inputs!$E$15*Capex!I61/100</f>
        <v>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</row>
    <row r="313" spans="1:64" x14ac:dyDescent="0.3">
      <c r="A313" s="83"/>
      <c r="B313" s="6" t="s">
        <v>305</v>
      </c>
      <c r="C313" s="13" t="s">
        <v>22</v>
      </c>
      <c r="D313" s="470">
        <f ca="1">SUM(E313:BL313)</f>
        <v>0</v>
      </c>
      <c r="E313" s="6">
        <f ca="1">E$55*Working!$D$63*Inputs!$E$15*E9</f>
        <v>0</v>
      </c>
      <c r="F313" s="6">
        <f ca="1">F$55*Working!$D$63*Inputs!$E$15*F9</f>
        <v>0</v>
      </c>
      <c r="G313" s="6">
        <f ca="1">G$55*Working!$D$63*Inputs!$E$15*G9</f>
        <v>0</v>
      </c>
      <c r="H313" s="6">
        <f ca="1">H$55*$D$63*Inputs!$E$15</f>
        <v>0</v>
      </c>
      <c r="I313" s="6">
        <f ca="1">I$55*Working!$D$63*Inputs!$E$15</f>
        <v>0</v>
      </c>
      <c r="J313" s="6">
        <f ca="1">J$55*Working!$D$63*Inputs!$E$15</f>
        <v>0</v>
      </c>
      <c r="K313" s="6">
        <f ca="1">K$55*Working!$D$63*Inputs!$E$15</f>
        <v>0</v>
      </c>
      <c r="L313" s="6">
        <f ca="1">L$55*Working!$D$63*Inputs!$E$15</f>
        <v>0</v>
      </c>
      <c r="M313" s="6">
        <f ca="1">M$55*Working!$D$63*Inputs!$E$15</f>
        <v>0</v>
      </c>
      <c r="N313" s="6">
        <f ca="1">N$55*Working!$D$63*Inputs!$E$15*N9</f>
        <v>0</v>
      </c>
      <c r="O313" s="6">
        <f ca="1">O$55*Working!$D$63*Inputs!$E$15*O9</f>
        <v>0</v>
      </c>
      <c r="P313" s="6">
        <f ca="1">P$55*Working!$D$63*Inputs!$E$15*P9</f>
        <v>0</v>
      </c>
      <c r="Q313" s="6">
        <f ca="1">Q$55*Working!$D$63*Inputs!$E$15*Q9</f>
        <v>0</v>
      </c>
      <c r="R313" s="6">
        <f ca="1">R$55*Working!$D$63*Inputs!$E$15*R9</f>
        <v>0</v>
      </c>
      <c r="S313" s="6">
        <f ca="1">S$55*Working!$D$63*Inputs!$E$15*S9</f>
        <v>0</v>
      </c>
      <c r="T313" s="6">
        <f ca="1">T$55*Working!$D$63*Inputs!$E$15*T9</f>
        <v>0</v>
      </c>
      <c r="U313" s="6">
        <f ca="1">U$55*Working!$D$63*Inputs!$E$15*U9</f>
        <v>0</v>
      </c>
      <c r="V313" s="6">
        <f ca="1">V$55*Working!$D$63*Inputs!$E$15*V9</f>
        <v>0</v>
      </c>
      <c r="W313" s="6">
        <f ca="1">W$55*Working!$D$63*Inputs!$E$15*W9</f>
        <v>0</v>
      </c>
      <c r="X313" s="6">
        <f ca="1">X$55*Working!$D$63*Inputs!$E$15*X9</f>
        <v>0</v>
      </c>
      <c r="Y313" s="6">
        <f ca="1">Y$55*Working!$D$63*Inputs!$E$15*Y9</f>
        <v>0</v>
      </c>
      <c r="Z313" s="6">
        <f ca="1">Z$55*Working!$D$63*Inputs!$E$15*Z9</f>
        <v>0</v>
      </c>
      <c r="AA313" s="6">
        <f ca="1">AA$55*Working!$D$63*Inputs!$E$15*AA9</f>
        <v>0</v>
      </c>
      <c r="AB313" s="6">
        <f ca="1">AB$55*Working!$D$63*Inputs!$E$15*AB9</f>
        <v>0</v>
      </c>
      <c r="AC313" s="6">
        <f ca="1">AC$55*Working!$D$63*Inputs!$E$15*AC9</f>
        <v>0</v>
      </c>
      <c r="AD313" s="6">
        <f ca="1">AD$55*Working!$D$63*Inputs!$E$15*AD9</f>
        <v>0</v>
      </c>
      <c r="AE313" s="6">
        <f ca="1">AE$55*Working!$D$63*Inputs!$E$15*AE9</f>
        <v>0</v>
      </c>
      <c r="AF313" s="6">
        <f ca="1">AF$55*Working!$D$63*Inputs!$E$15*AF9</f>
        <v>0</v>
      </c>
      <c r="AG313" s="6">
        <f ca="1">AG$55*Working!$D$63*Inputs!$E$15*AG9</f>
        <v>0</v>
      </c>
      <c r="AH313" s="6">
        <f ca="1">AH$55*Working!$D$63*Inputs!$E$15*AH9</f>
        <v>0</v>
      </c>
      <c r="AI313" s="6">
        <f ca="1">AI$55*Working!$D$63*Inputs!$E$15*AI9</f>
        <v>0</v>
      </c>
      <c r="AJ313" s="6">
        <f ca="1">AJ$55*Working!$D$63*Inputs!$E$15*AJ9</f>
        <v>0</v>
      </c>
      <c r="AK313" s="6">
        <f ca="1">AK$55*Working!$D$63*Inputs!$E$15*AK9</f>
        <v>0</v>
      </c>
      <c r="AL313" s="6">
        <f ca="1">AL$55*Working!$D$63*Inputs!$E$15*AL9</f>
        <v>0</v>
      </c>
      <c r="AM313" s="6">
        <f ca="1">AM$55*Working!$D$63*Inputs!$E$15*AM9</f>
        <v>0</v>
      </c>
      <c r="AN313" s="6">
        <f ca="1">AN$55*Working!$D$63*Inputs!$E$15*AN9</f>
        <v>0</v>
      </c>
      <c r="AO313" s="6">
        <f ca="1">AO$55*Working!$D$63*Inputs!$E$15*AO9</f>
        <v>0</v>
      </c>
      <c r="AP313" s="6">
        <f ca="1">AP$55*Working!$D$63*Inputs!$E$15*AP9</f>
        <v>0</v>
      </c>
      <c r="AQ313" s="6">
        <f ca="1">AQ$55*Working!$D$63*Inputs!$E$15*AQ9</f>
        <v>0</v>
      </c>
      <c r="AR313" s="6">
        <f ca="1">AR$55*Working!$D$63*Inputs!$E$15*AR9</f>
        <v>0</v>
      </c>
      <c r="AS313" s="6">
        <f ca="1">AS$55*Working!$D$63*Inputs!$E$15*AS9</f>
        <v>0</v>
      </c>
      <c r="AT313" s="6">
        <f ca="1">AT$55*Working!$D$63*Inputs!$E$15*AT9</f>
        <v>0</v>
      </c>
      <c r="AU313" s="6">
        <f ca="1">AU$55*Working!$D$63*Inputs!$E$15*AU9</f>
        <v>0</v>
      </c>
      <c r="AV313" s="6">
        <f ca="1">AV$55*Working!$D$63*Inputs!$E$15*AV9</f>
        <v>0</v>
      </c>
      <c r="AW313" s="6">
        <f ca="1">AW$55*Working!$D$63*Inputs!$E$15*AW9</f>
        <v>0</v>
      </c>
      <c r="AX313" s="6">
        <f ca="1">AX$55*Working!$D$63*Inputs!$E$15*AX9</f>
        <v>0</v>
      </c>
      <c r="AY313" s="6">
        <f ca="1">AY$55*Working!$D$63*Inputs!$E$15*AY9</f>
        <v>0</v>
      </c>
      <c r="AZ313" s="6">
        <f ca="1">AZ$55*Working!$D$63*Inputs!$E$15*AZ9</f>
        <v>0</v>
      </c>
      <c r="BA313" s="6">
        <f ca="1">BA$55*Working!$D$63*Inputs!$E$15*BA9</f>
        <v>0</v>
      </c>
      <c r="BB313" s="6">
        <f ca="1">BB$55*Working!$D$63*Inputs!$E$15*BB9</f>
        <v>0</v>
      </c>
      <c r="BC313" s="6">
        <f ca="1">BC$55*Working!$D$63*Inputs!$E$15*BC9</f>
        <v>0</v>
      </c>
      <c r="BD313" s="6">
        <f ca="1">BD$55*Working!$D$63*Inputs!$E$15*BD9</f>
        <v>0</v>
      </c>
      <c r="BE313" s="6">
        <f ca="1">BE$55*Working!$D$63*Inputs!$E$15*BE9</f>
        <v>0</v>
      </c>
      <c r="BF313" s="6">
        <f ca="1">BF$55*Working!$D$63*Inputs!$E$15*BF9</f>
        <v>0</v>
      </c>
      <c r="BG313" s="6">
        <f ca="1">BG$55*Working!$D$63*Inputs!$E$15*BG9</f>
        <v>0</v>
      </c>
      <c r="BH313" s="6">
        <f ca="1">BH$55*Working!$D$63*Inputs!$E$15*BH9</f>
        <v>0</v>
      </c>
      <c r="BI313" s="6">
        <f ca="1">BI$55*Working!$D$63*Inputs!$E$15*BI9</f>
        <v>0</v>
      </c>
      <c r="BJ313" s="6">
        <f ca="1">BJ$55*Working!$D$63*Inputs!$E$15*BJ9</f>
        <v>0</v>
      </c>
      <c r="BK313" s="6">
        <f ca="1">BK$55*Working!$D$63*Inputs!$E$15*BK9</f>
        <v>0</v>
      </c>
      <c r="BL313" s="6">
        <f ca="1">BL$55*Working!$D$63*Inputs!$E$15*BL9</f>
        <v>0</v>
      </c>
    </row>
    <row r="314" spans="1:64" x14ac:dyDescent="0.3">
      <c r="A314" s="83"/>
      <c r="B314" s="6"/>
      <c r="C314" s="13"/>
      <c r="D314" s="47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</row>
    <row r="315" spans="1:64" x14ac:dyDescent="0.3">
      <c r="A315" s="105" t="s">
        <v>190</v>
      </c>
      <c r="B315" s="104"/>
      <c r="C315" s="103"/>
      <c r="D315" s="101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  <c r="AX315" s="101"/>
      <c r="AY315" s="101"/>
      <c r="AZ315" s="101"/>
      <c r="BA315" s="101"/>
      <c r="BB315" s="101"/>
      <c r="BC315" s="101"/>
      <c r="BD315" s="101"/>
      <c r="BE315" s="101"/>
      <c r="BF315" s="101"/>
      <c r="BG315" s="101"/>
      <c r="BH315" s="101"/>
      <c r="BI315" s="101"/>
      <c r="BJ315" s="101"/>
      <c r="BK315" s="101"/>
      <c r="BL315" s="101"/>
    </row>
    <row r="316" spans="1:64" x14ac:dyDescent="0.3">
      <c r="A316" s="3"/>
      <c r="B316" s="3" t="s">
        <v>45</v>
      </c>
      <c r="C316" s="18" t="s">
        <v>22</v>
      </c>
      <c r="D316" s="471">
        <f ca="1">SUM(E316:BL316)</f>
        <v>99.10672431852224</v>
      </c>
      <c r="E316" s="3">
        <f>IF(E$9,E296*Inputs!$E79/6/E$9,0)</f>
        <v>0</v>
      </c>
      <c r="F316" s="3">
        <f>IF(F$9,F296*Inputs!$E79/6/F$9,0)</f>
        <v>0</v>
      </c>
      <c r="G316" s="3">
        <f>IF(G$9,G296*Inputs!$E79/6/G$9,0)</f>
        <v>0</v>
      </c>
      <c r="H316" s="3">
        <f>IF(H$9,H296*Inputs!$E79/6/H$9,0)</f>
        <v>0</v>
      </c>
      <c r="I316" s="3">
        <f>IF(I$9,I296*Inputs!$E79/6/I$9,0)</f>
        <v>0</v>
      </c>
      <c r="J316" s="3">
        <f ca="1">IF(J$9,J296*Inputs!$E79/6/J$9,0)</f>
        <v>3.5427449434612819</v>
      </c>
      <c r="K316" s="3">
        <f ca="1">IF(K$9,K296*Inputs!$E79/6/K$9,0)</f>
        <v>1.6401593494311373</v>
      </c>
      <c r="L316" s="3">
        <f ca="1">IF(L$9,L296*Inputs!$E79/6/L$9,0)</f>
        <v>3.6410759061589704</v>
      </c>
      <c r="M316" s="3">
        <f ca="1">IF(M$9,M296*Inputs!$E79/6/M$9,0)</f>
        <v>2.4926572594534764</v>
      </c>
      <c r="N316" s="3">
        <f ca="1">IF(N$9,N296*Inputs!$E79/6/N$9,0)</f>
        <v>2.5194023529760363</v>
      </c>
      <c r="O316" s="3">
        <f ca="1">IF(O$9,O296*Inputs!$E79/6/O$9,0)</f>
        <v>2.4949795134561423</v>
      </c>
      <c r="P316" s="3">
        <f ca="1">IF(P$9,P296*Inputs!$E79/6/P$9,0)</f>
        <v>2.4730627376207179</v>
      </c>
      <c r="Q316" s="3">
        <f ca="1">IF(Q$9,Q296*Inputs!$E79/6/Q$9,0)</f>
        <v>2.4513083747676454</v>
      </c>
      <c r="R316" s="3">
        <f ca="1">IF(R$9,R296*Inputs!$E79/6/R$9,0)</f>
        <v>2.429824420765974</v>
      </c>
      <c r="S316" s="3">
        <f ca="1">IF(S$9,S296*Inputs!$E79/6/S$9,0)</f>
        <v>2.4086116890647502</v>
      </c>
      <c r="T316" s="3">
        <f ca="1">IF(T$9,T296*Inputs!$E79/6/T$9,0)</f>
        <v>2.3876757967604236</v>
      </c>
      <c r="U316" s="3">
        <f ca="1">IF(U$9,U296*Inputs!$E79/6/U$9,0)</f>
        <v>2.3687285720625688</v>
      </c>
      <c r="V316" s="3">
        <f ca="1">IF(V$9,V296*Inputs!$E79/6/V$9,0)</f>
        <v>2.3482773121760623</v>
      </c>
      <c r="W316" s="3">
        <f ca="1">IF(W$9,W296*Inputs!$E79/6/W$9,0)</f>
        <v>2.3282154594997806</v>
      </c>
      <c r="X316" s="3">
        <f ca="1">IF(X$9,X296*Inputs!$E79/6/X$9,0)</f>
        <v>2.3084482556197674</v>
      </c>
      <c r="Y316" s="3">
        <f ca="1">IF(Y$9,Y296*Inputs!$E79/6/Y$9,0)</f>
        <v>2.2889870644014612</v>
      </c>
      <c r="Z316" s="3">
        <f ca="1">IF(Z$9,Z296*Inputs!$E79/6/Z$9,0)</f>
        <v>2.2698377211060654</v>
      </c>
      <c r="AA316" s="3">
        <f ca="1">IF(AA$9,AA296*Inputs!$E79/6/AA$9,0)</f>
        <v>2.2510064874698599</v>
      </c>
      <c r="AB316" s="3">
        <f ca="1">IF(AB$9,AB296*Inputs!$E79/6/AB$9,0)</f>
        <v>2.232499736977509</v>
      </c>
      <c r="AC316" s="3">
        <f ca="1">IF(AC$9,AC296*Inputs!$E79/6/AC$9,0)</f>
        <v>2.214323974453007</v>
      </c>
      <c r="AD316" s="3">
        <f ca="1">IF(AD$9,AD296*Inputs!$E79/6/AD$9,0)</f>
        <v>2.1964858378874355</v>
      </c>
      <c r="AE316" s="3">
        <f ca="1">IF(AE$9,AE296*Inputs!$E79/6/AE$9,0)</f>
        <v>2.178992101275175</v>
      </c>
      <c r="AF316" s="3">
        <f ca="1">IF(AF$9,AF296*Inputs!$E79/6/AF$9,0)</f>
        <v>2.1618496774591063</v>
      </c>
      <c r="AG316" s="3">
        <f ca="1">IF(AG$9,AG296*Inputs!$E79/6/AG$9,0)</f>
        <v>2.1450656210394876</v>
      </c>
      <c r="AH316" s="3">
        <f ca="1">IF(AH$9,AH296*Inputs!$E79/6/AH$9,0)</f>
        <v>2.1286471313450095</v>
      </c>
      <c r="AI316" s="3">
        <f ca="1">IF(AI$9,AI296*Inputs!$E79/6/AI$9,0)</f>
        <v>2.1126015554674837</v>
      </c>
      <c r="AJ316" s="3">
        <f ca="1">IF(AJ$9,AJ296*Inputs!$E79/6/AJ$9,0)</f>
        <v>2.0969363913616421</v>
      </c>
      <c r="AK316" s="3">
        <f ca="1">IF(AK$9,AK296*Inputs!$E79/6/AK$9,0)</f>
        <v>2.2342558565150892</v>
      </c>
      <c r="AL316" s="3">
        <f ca="1">IF(AL$9,AL296*Inputs!$E79/6/AL$9,0)</f>
        <v>2.2112393303724063</v>
      </c>
      <c r="AM316" s="3">
        <f ca="1">IF(AM$9,AM296*Inputs!$E79/6/AM$9,0)</f>
        <v>2.1971956586603349</v>
      </c>
      <c r="AN316" s="3">
        <f ca="1">IF(AN$9,AN296*Inputs!$E79/6/AN$9,0)</f>
        <v>2.1831071284041945</v>
      </c>
      <c r="AO316" s="3">
        <f ca="1">IF(AO$9,AO296*Inputs!$E79/6/AO$9,0)</f>
        <v>1.074132555242916</v>
      </c>
      <c r="AP316" s="3">
        <f ca="1">IF(AP$9,AP296*Inputs!$E79/6/AP$9,0)</f>
        <v>1.1835041645400475</v>
      </c>
      <c r="AQ316" s="3">
        <f ca="1">IF(AQ$9,AQ296*Inputs!$E79/6/AQ$9,0)</f>
        <v>1.2023053671523745</v>
      </c>
      <c r="AR316" s="3">
        <f ca="1">IF(AR$9,AR296*Inputs!$E79/6/AR$9,0)</f>
        <v>1.2255354680118278</v>
      </c>
      <c r="AS316" s="3">
        <f ca="1">IF(AS$9,AS296*Inputs!$E79/6/AS$9,0)</f>
        <v>1.2490463379086054</v>
      </c>
      <c r="AT316" s="3">
        <f ca="1">IF(AT$9,AT296*Inputs!$E79/6/AT$9,0)</f>
        <v>1.2730290974937402</v>
      </c>
      <c r="AU316" s="3">
        <f ca="1">IF(AU$9,AU296*Inputs!$E79/6/AU$9,0)</f>
        <v>1.2974851636379239</v>
      </c>
      <c r="AV316" s="3">
        <f ca="1">IF(AV$9,AV296*Inputs!$E79/6/AV$9,0)</f>
        <v>1.3224244572632053</v>
      </c>
      <c r="AW316" s="3">
        <f ca="1">IF(AW$9,AW296*Inputs!$E79/6/AW$9,0)</f>
        <v>1.3478567333008453</v>
      </c>
      <c r="AX316" s="3">
        <f ca="1">IF(AX$9,AX296*Inputs!$E79/6/AX$9,0)</f>
        <v>1.3737919644773935</v>
      </c>
      <c r="AY316" s="3">
        <f ca="1">IF(AY$9,AY296*Inputs!$E79/6/AY$9,0)</f>
        <v>1.4002403289659222</v>
      </c>
      <c r="AZ316" s="3">
        <f ca="1">IF(AZ$9,AZ296*Inputs!$E79/6/AZ$9,0)</f>
        <v>1.4272122154696341</v>
      </c>
      <c r="BA316" s="3">
        <f ca="1">IF(BA$9,BA296*Inputs!$E79/6/BA$9,0)</f>
        <v>1.4547182276407138</v>
      </c>
      <c r="BB316" s="3">
        <f ca="1">IF(BB$9,BB296*Inputs!$E79/6/BB$9,0)</f>
        <v>1.4827691886286143</v>
      </c>
      <c r="BC316" s="3">
        <f ca="1">IF(BC$9,BC296*Inputs!$E79/6/BC$9,0)</f>
        <v>1.5113761457252168</v>
      </c>
      <c r="BD316" s="3">
        <f ca="1">IF(BD$9,BD296*Inputs!$E79/6/BD$9,0)</f>
        <v>1.5405503751105674</v>
      </c>
      <c r="BE316" s="3">
        <f ca="1">IF(BE$9,BE296*Inputs!$E79/6/BE$9,0)</f>
        <v>1.5703033867013352</v>
      </c>
      <c r="BF316" s="3">
        <f ca="1">IF(BF$9,BF296*Inputs!$E79/6/BF$9,0)</f>
        <v>1.6006469291042824</v>
      </c>
      <c r="BG316" s="3">
        <f ca="1">IF(BG$9,BG296*Inputs!$E79/6/BG$9,0)</f>
        <v>1.6315929946770451</v>
      </c>
      <c r="BH316" s="3">
        <f>IF(BH$9,BH296*Inputs!$E79/6/BH$9,0)</f>
        <v>0</v>
      </c>
      <c r="BI316" s="3">
        <f>IF(BI$9,BI296*Inputs!$E79/6/BI$9,0)</f>
        <v>0</v>
      </c>
      <c r="BJ316" s="3">
        <f>IF(BJ$9,BJ296*Inputs!$E79/6/BJ$9,0)</f>
        <v>0</v>
      </c>
      <c r="BK316" s="3">
        <f>IF(BK$9,BK296*Inputs!$E79/6/BK$9,0)</f>
        <v>0</v>
      </c>
      <c r="BL316" s="3">
        <f>IF(BL$9,BL296*Inputs!$E79/6/BL$9,0)</f>
        <v>0</v>
      </c>
    </row>
    <row r="317" spans="1:64" x14ac:dyDescent="0.3">
      <c r="A317" s="3"/>
      <c r="B317" s="3" t="s">
        <v>26</v>
      </c>
      <c r="C317" s="18" t="s">
        <v>22</v>
      </c>
      <c r="D317" s="471">
        <f ca="1">SUM(E317:BL317)</f>
        <v>53.539526897587862</v>
      </c>
      <c r="E317" s="3">
        <f>IF(E$9,E307*Inputs!$E80/6/E$9,0)</f>
        <v>0</v>
      </c>
      <c r="F317" s="3">
        <f>IF(F$9,F307*Inputs!$E80/6/F$9,0)</f>
        <v>0</v>
      </c>
      <c r="G317" s="3">
        <f>IF(G$9,G307*Inputs!$E80/6/G$9,0)</f>
        <v>0</v>
      </c>
      <c r="H317" s="3">
        <f>IF(H$9,H307*Inputs!$E80/6/H$9,0)</f>
        <v>0</v>
      </c>
      <c r="I317" s="3">
        <f>IF(I$9,I307*Inputs!$E80/6/I$9,0)</f>
        <v>0</v>
      </c>
      <c r="J317" s="3">
        <f ca="1">IF(J$9,J307*Inputs!$E80/6/J$9,0)</f>
        <v>0.6595247806094745</v>
      </c>
      <c r="K317" s="3">
        <f ca="1">IF(K$9,K307*Inputs!$E80/6/K$9,0)</f>
        <v>0.67151713508093624</v>
      </c>
      <c r="L317" s="3">
        <f ca="1">IF(L$9,L307*Inputs!$E80/6/L$9,0)</f>
        <v>0.68374255516056859</v>
      </c>
      <c r="M317" s="3">
        <f ca="1">IF(M$9,M307*Inputs!$E80/6/M$9,0)</f>
        <v>0.69620568156174556</v>
      </c>
      <c r="N317" s="3">
        <f ca="1">IF(N$9,N307*Inputs!$E80/6/N$9,0)</f>
        <v>0.70891124937072192</v>
      </c>
      <c r="O317" s="3">
        <f ca="1">IF(O$9,O307*Inputs!$E80/6/O$9,0)</f>
        <v>0.72186409000736285</v>
      </c>
      <c r="P317" s="3">
        <f ca="1">IF(P$9,P307*Inputs!$E80/6/P$9,0)</f>
        <v>0.73506913322751599</v>
      </c>
      <c r="Q317" s="3">
        <f ca="1">IF(Q$9,Q307*Inputs!$E80/6/Q$9,0)</f>
        <v>0.74853140916793659</v>
      </c>
      <c r="R317" s="3">
        <f ca="1">IF(R$9,R307*Inputs!$E80/6/R$9,0)</f>
        <v>0.76225605043468458</v>
      </c>
      <c r="S317" s="3">
        <f ca="1">IF(S$9,S307*Inputs!$E80/6/S$9,0)</f>
        <v>0.77624829423594421</v>
      </c>
      <c r="T317" s="3">
        <f ca="1">IF(T$9,T307*Inputs!$E80/6/T$9,0)</f>
        <v>0.79051348456022696</v>
      </c>
      <c r="U317" s="3">
        <f ca="1">IF(U$9,U307*Inputs!$E80/6/U$9,0)</f>
        <v>0.80505707440094643</v>
      </c>
      <c r="V317" s="3">
        <f ca="1">IF(V$9,V307*Inputs!$E80/6/V$9,0)</f>
        <v>0.81988462802837736</v>
      </c>
      <c r="W317" s="3">
        <f ca="1">IF(W$9,W307*Inputs!$E80/6/W$9,0)</f>
        <v>0.83500182331002615</v>
      </c>
      <c r="X317" s="3">
        <f ca="1">IF(X$9,X307*Inputs!$E80/6/X$9,0)</f>
        <v>0.85041445408047045</v>
      </c>
      <c r="Y317" s="3">
        <f ca="1">IF(Y$9,Y307*Inputs!$E80/6/Y$9,0)</f>
        <v>0.86612843256174454</v>
      </c>
      <c r="Z317" s="3">
        <f ca="1">IF(Z$9,Z307*Inputs!$E80/6/Z$9,0)</f>
        <v>0.88214979183537101</v>
      </c>
      <c r="AA317" s="3">
        <f ca="1">IF(AA$9,AA307*Inputs!$E80/6/AA$9,0)</f>
        <v>0.8984846883671711</v>
      </c>
      <c r="AB317" s="3">
        <f ca="1">IF(AB$9,AB307*Inputs!$E80/6/AB$9,0)</f>
        <v>0.91513940458599785</v>
      </c>
      <c r="AC317" s="3">
        <f ca="1">IF(AC$9,AC307*Inputs!$E80/6/AC$9,0)</f>
        <v>0.93212035151757344</v>
      </c>
      <c r="AD317" s="3">
        <f ca="1">IF(AD$9,AD307*Inputs!$E80/6/AD$9,0)</f>
        <v>0.94943407147463466</v>
      </c>
      <c r="AE317" s="3">
        <f ca="1">IF(AE$9,AE307*Inputs!$E80/6/AE$9,0)</f>
        <v>0.9670872408046155</v>
      </c>
      <c r="AF317" s="3">
        <f ca="1">IF(AF$9,AF307*Inputs!$E80/6/AF$9,0)</f>
        <v>0.98508667269612571</v>
      </c>
      <c r="AG317" s="3">
        <f ca="1">IF(AG$9,AG307*Inputs!$E80/6/AG$9,0)</f>
        <v>1.0034393200455081</v>
      </c>
      <c r="AH317" s="3">
        <f ca="1">IF(AH$9,AH307*Inputs!$E80/6/AH$9,0)</f>
        <v>1.0221522783847963</v>
      </c>
      <c r="AI317" s="3">
        <f ca="1">IF(AI$9,AI307*Inputs!$E80/6/AI$9,0)</f>
        <v>1.0412327888724071</v>
      </c>
      <c r="AJ317" s="3">
        <f ca="1">IF(AJ$9,AJ307*Inputs!$E80/6/AJ$9,0)</f>
        <v>1.0606882413479533</v>
      </c>
      <c r="AK317" s="3">
        <f ca="1">IF(AK$9,AK307*Inputs!$E80/6/AK$9,0)</f>
        <v>1.0805261774525661</v>
      </c>
      <c r="AL317" s="3">
        <f ca="1">IF(AL$9,AL307*Inputs!$E80/6/AL$9,0)</f>
        <v>1.1007542938161836</v>
      </c>
      <c r="AM317" s="3">
        <f ca="1">IF(AM$9,AM307*Inputs!$E80/6/AM$9,0)</f>
        <v>1.1213804453132525</v>
      </c>
      <c r="AN317" s="3">
        <f ca="1">IF(AN$9,AN307*Inputs!$E80/6/AN$9,0)</f>
        <v>1.1424126483883608</v>
      </c>
      <c r="AO317" s="3">
        <f ca="1">IF(AO$9,AO307*Inputs!$E80/6/AO$9,0)</f>
        <v>1.1638590844533248</v>
      </c>
      <c r="AP317" s="3">
        <f ca="1">IF(AP$9,AP307*Inputs!$E80/6/AP$9,0)</f>
        <v>1.185728103357309</v>
      </c>
      <c r="AQ317" s="3">
        <f ca="1">IF(AQ$9,AQ307*Inputs!$E80/6/AQ$9,0)</f>
        <v>1.208028226931575</v>
      </c>
      <c r="AR317" s="3">
        <f ca="1">IF(AR$9,AR307*Inputs!$E80/6/AR$9,0)</f>
        <v>1.2307681526105054</v>
      </c>
      <c r="AS317" s="3">
        <f ca="1">IF(AS$9,AS307*Inputs!$E80/6/AS$9,0)</f>
        <v>1.2539567571305752</v>
      </c>
      <c r="AT317" s="3">
        <f ca="1">IF(AT$9,AT307*Inputs!$E80/6/AT$9,0)</f>
        <v>1.2776031003089918</v>
      </c>
      <c r="AU317" s="3">
        <f ca="1">IF(AU$9,AU307*Inputs!$E80/6/AU$9,0)</f>
        <v>1.3017164289037491</v>
      </c>
      <c r="AV317" s="3">
        <f ca="1">IF(AV$9,AV307*Inputs!$E80/6/AV$9,0)</f>
        <v>1.3263061805568952</v>
      </c>
      <c r="AW317" s="3">
        <f ca="1">IF(AW$9,AW307*Inputs!$E80/6/AW$9,0)</f>
        <v>1.3513819878228401</v>
      </c>
      <c r="AX317" s="3">
        <f ca="1">IF(AX$9,AX307*Inputs!$E80/6/AX$9,0)</f>
        <v>1.3769536822835831</v>
      </c>
      <c r="AY317" s="3">
        <f ca="1">IF(AY$9,AY307*Inputs!$E80/6/AY$9,0)</f>
        <v>1.4030312987527751</v>
      </c>
      <c r="AZ317" s="3">
        <f ca="1">IF(AZ$9,AZ307*Inputs!$E80/6/AZ$9,0)</f>
        <v>1.4296250795705701</v>
      </c>
      <c r="BA317" s="3">
        <f ca="1">IF(BA$9,BA307*Inputs!$E80/6/BA$9,0)</f>
        <v>1.4567454789912728</v>
      </c>
      <c r="BB317" s="3">
        <f ca="1">IF(BB$9,BB307*Inputs!$E80/6/BB$9,0)</f>
        <v>1.484403167665838</v>
      </c>
      <c r="BC317" s="3">
        <f ca="1">IF(BC$9,BC307*Inputs!$E80/6/BC$9,0)</f>
        <v>1.5126090372212984</v>
      </c>
      <c r="BD317" s="3">
        <f ca="1">IF(BD$9,BD307*Inputs!$E80/6/BD$9,0)</f>
        <v>1.5413742049392836</v>
      </c>
      <c r="BE317" s="3">
        <f ca="1">IF(BE$9,BE307*Inputs!$E80/6/BE$9,0)</f>
        <v>1.5707100185357996</v>
      </c>
      <c r="BF317" s="3">
        <f ca="1">IF(BF$9,BF307*Inputs!$E80/6/BF$9,0)</f>
        <v>1.6006280610445323</v>
      </c>
      <c r="BG317" s="3">
        <f ca="1">IF(BG$9,BG307*Inputs!$E80/6/BG$9,0)</f>
        <v>1.6311401558059362</v>
      </c>
      <c r="BH317" s="3">
        <f>IF(BH$9,BH307*Inputs!$E80/6/BH$9,0)</f>
        <v>0</v>
      </c>
      <c r="BI317" s="3">
        <f>IF(BI$9,BI307*Inputs!$E80/6/BI$9,0)</f>
        <v>0</v>
      </c>
      <c r="BJ317" s="3">
        <f>IF(BJ$9,BJ307*Inputs!$E80/6/BJ$9,0)</f>
        <v>0</v>
      </c>
      <c r="BK317" s="3">
        <f>IF(BK$9,BK307*Inputs!$E80/6/BK$9,0)</f>
        <v>0</v>
      </c>
      <c r="BL317" s="3">
        <f>IF(BL$9,BL307*Inputs!$E80/6/BL$9,0)</f>
        <v>0</v>
      </c>
    </row>
    <row r="318" spans="1:64" x14ac:dyDescent="0.3">
      <c r="A318" s="3"/>
      <c r="B318" s="15" t="s">
        <v>43</v>
      </c>
      <c r="C318" s="98" t="s">
        <v>22</v>
      </c>
      <c r="D318" s="472">
        <f ca="1">SUM(E318:BL318)</f>
        <v>0</v>
      </c>
      <c r="E318" s="15">
        <f>IF(E$9,E307*Inputs!$E81/E$9,0)</f>
        <v>0</v>
      </c>
      <c r="F318" s="15">
        <f>IF(F$9,F307*Inputs!$E81/F$9,0)</f>
        <v>0</v>
      </c>
      <c r="G318" s="15">
        <f>IF(G$9,G307*Inputs!$E81/G$9,0)</f>
        <v>0</v>
      </c>
      <c r="H318" s="15">
        <f>IF(H$9,H307*Inputs!$E81/H$9,0)</f>
        <v>0</v>
      </c>
      <c r="I318" s="15">
        <f>IF(I$9,I307*Inputs!$E81/I$9,0)</f>
        <v>0</v>
      </c>
      <c r="J318" s="15">
        <f ca="1">IF(J$9,J307*Inputs!$E81/J$9,0)</f>
        <v>0</v>
      </c>
      <c r="K318" s="15">
        <f ca="1">IF(K$9,K307*Inputs!$E81/K$9,0)</f>
        <v>0</v>
      </c>
      <c r="L318" s="15">
        <f ca="1">IF(L$9,L307*Inputs!$E81/L$9,0)</f>
        <v>0</v>
      </c>
      <c r="M318" s="15">
        <f ca="1">IF(M$9,M307*Inputs!$E81/M$9,0)</f>
        <v>0</v>
      </c>
      <c r="N318" s="15">
        <f ca="1">IF(N$9,N307*Inputs!$E81/N$9,0)</f>
        <v>0</v>
      </c>
      <c r="O318" s="15">
        <f ca="1">IF(O$9,O307*Inputs!$E81/O$9,0)</f>
        <v>0</v>
      </c>
      <c r="P318" s="15">
        <f ca="1">IF(P$9,P307*Inputs!$E81/P$9,0)</f>
        <v>0</v>
      </c>
      <c r="Q318" s="15">
        <f ca="1">IF(Q$9,Q307*Inputs!$E81/Q$9,0)</f>
        <v>0</v>
      </c>
      <c r="R318" s="15">
        <f ca="1">IF(R$9,R307*Inputs!$E81/R$9,0)</f>
        <v>0</v>
      </c>
      <c r="S318" s="15">
        <f ca="1">IF(S$9,S307*Inputs!$E81/S$9,0)</f>
        <v>0</v>
      </c>
      <c r="T318" s="15">
        <f ca="1">IF(T$9,T307*Inputs!$E81/T$9,0)</f>
        <v>0</v>
      </c>
      <c r="U318" s="15">
        <f ca="1">IF(U$9,U307*Inputs!$E81/U$9,0)</f>
        <v>0</v>
      </c>
      <c r="V318" s="15">
        <f ca="1">IF(V$9,V307*Inputs!$E81/V$9,0)</f>
        <v>0</v>
      </c>
      <c r="W318" s="15">
        <f ca="1">IF(W$9,W307*Inputs!$E81/W$9,0)</f>
        <v>0</v>
      </c>
      <c r="X318" s="15">
        <f ca="1">IF(X$9,X307*Inputs!$E81/X$9,0)</f>
        <v>0</v>
      </c>
      <c r="Y318" s="15">
        <f ca="1">IF(Y$9,Y307*Inputs!$E81/Y$9,0)</f>
        <v>0</v>
      </c>
      <c r="Z318" s="15">
        <f ca="1">IF(Z$9,Z307*Inputs!$E81/Z$9,0)</f>
        <v>0</v>
      </c>
      <c r="AA318" s="15">
        <f ca="1">IF(AA$9,AA307*Inputs!$E81/AA$9,0)</f>
        <v>0</v>
      </c>
      <c r="AB318" s="15">
        <f ca="1">IF(AB$9,AB307*Inputs!$E81/AB$9,0)</f>
        <v>0</v>
      </c>
      <c r="AC318" s="15">
        <f ca="1">IF(AC$9,AC307*Inputs!$E81/AC$9,0)</f>
        <v>0</v>
      </c>
      <c r="AD318" s="15">
        <f ca="1">IF(AD$9,AD307*Inputs!$E81/AD$9,0)</f>
        <v>0</v>
      </c>
      <c r="AE318" s="15">
        <f ca="1">IF(AE$9,AE307*Inputs!$E81/AE$9,0)</f>
        <v>0</v>
      </c>
      <c r="AF318" s="15">
        <f ca="1">IF(AF$9,AF307*Inputs!$E81/AF$9,0)</f>
        <v>0</v>
      </c>
      <c r="AG318" s="15">
        <f ca="1">IF(AG$9,AG307*Inputs!$E81/AG$9,0)</f>
        <v>0</v>
      </c>
      <c r="AH318" s="15">
        <f ca="1">IF(AH$9,AH307*Inputs!$E81/AH$9,0)</f>
        <v>0</v>
      </c>
      <c r="AI318" s="15">
        <f ca="1">IF(AI$9,AI307*Inputs!$E81/AI$9,0)</f>
        <v>0</v>
      </c>
      <c r="AJ318" s="15">
        <f ca="1">IF(AJ$9,AJ307*Inputs!$E81/AJ$9,0)</f>
        <v>0</v>
      </c>
      <c r="AK318" s="15">
        <f ca="1">IF(AK$9,AK307*Inputs!$E81/AK$9,0)</f>
        <v>0</v>
      </c>
      <c r="AL318" s="15">
        <f ca="1">IF(AL$9,AL307*Inputs!$E81/AL$9,0)</f>
        <v>0</v>
      </c>
      <c r="AM318" s="15">
        <f ca="1">IF(AM$9,AM307*Inputs!$E81/AM$9,0)</f>
        <v>0</v>
      </c>
      <c r="AN318" s="15">
        <f ca="1">IF(AN$9,AN307*Inputs!$E81/AN$9,0)</f>
        <v>0</v>
      </c>
      <c r="AO318" s="15">
        <f ca="1">IF(AO$9,AO307*Inputs!$E81/AO$9,0)</f>
        <v>0</v>
      </c>
      <c r="AP318" s="15">
        <f ca="1">IF(AP$9,AP307*Inputs!$E81/AP$9,0)</f>
        <v>0</v>
      </c>
      <c r="AQ318" s="15">
        <f ca="1">IF(AQ$9,AQ307*Inputs!$E81/AQ$9,0)</f>
        <v>0</v>
      </c>
      <c r="AR318" s="15">
        <f ca="1">IF(AR$9,AR307*Inputs!$E81/AR$9,0)</f>
        <v>0</v>
      </c>
      <c r="AS318" s="15">
        <f ca="1">IF(AS$9,AS307*Inputs!$E81/AS$9,0)</f>
        <v>0</v>
      </c>
      <c r="AT318" s="15">
        <f ca="1">IF(AT$9,AT307*Inputs!$E81/AT$9,0)</f>
        <v>0</v>
      </c>
      <c r="AU318" s="15">
        <f ca="1">IF(AU$9,AU307*Inputs!$E81/AU$9,0)</f>
        <v>0</v>
      </c>
      <c r="AV318" s="15">
        <f ca="1">IF(AV$9,AV307*Inputs!$E81/AV$9,0)</f>
        <v>0</v>
      </c>
      <c r="AW318" s="15">
        <f ca="1">IF(AW$9,AW307*Inputs!$E81/AW$9,0)</f>
        <v>0</v>
      </c>
      <c r="AX318" s="15">
        <f ca="1">IF(AX$9,AX307*Inputs!$E81/AX$9,0)</f>
        <v>0</v>
      </c>
      <c r="AY318" s="15">
        <f ca="1">IF(AY$9,AY307*Inputs!$E81/AY$9,0)</f>
        <v>0</v>
      </c>
      <c r="AZ318" s="15">
        <f ca="1">IF(AZ$9,AZ307*Inputs!$E81/AZ$9,0)</f>
        <v>0</v>
      </c>
      <c r="BA318" s="15">
        <f ca="1">IF(BA$9,BA307*Inputs!$E81/BA$9,0)</f>
        <v>0</v>
      </c>
      <c r="BB318" s="15">
        <f ca="1">IF(BB$9,BB307*Inputs!$E81/BB$9,0)</f>
        <v>0</v>
      </c>
      <c r="BC318" s="15">
        <f ca="1">IF(BC$9,BC307*Inputs!$E81/BC$9,0)</f>
        <v>0</v>
      </c>
      <c r="BD318" s="15">
        <f ca="1">IF(BD$9,BD307*Inputs!$E81/BD$9,0)</f>
        <v>0</v>
      </c>
      <c r="BE318" s="15">
        <f ca="1">IF(BE$9,BE307*Inputs!$E81/BE$9,0)</f>
        <v>0</v>
      </c>
      <c r="BF318" s="15">
        <f ca="1">IF(BF$9,BF307*Inputs!$E81/BF$9,0)</f>
        <v>0</v>
      </c>
      <c r="BG318" s="15">
        <f ca="1">IF(BG$9,BG307*Inputs!$E81/BG$9,0)</f>
        <v>0</v>
      </c>
      <c r="BH318" s="15">
        <f>IF(BH$9,BH307*Inputs!$E81/BH$9,0)</f>
        <v>0</v>
      </c>
      <c r="BI318" s="15">
        <f>IF(BI$9,BI307*Inputs!$E81/BI$9,0)</f>
        <v>0</v>
      </c>
      <c r="BJ318" s="15">
        <f>IF(BJ$9,BJ307*Inputs!$E81/BJ$9,0)</f>
        <v>0</v>
      </c>
      <c r="BK318" s="15">
        <f>IF(BK$9,BK307*Inputs!$E81/BK$9,0)</f>
        <v>0</v>
      </c>
      <c r="BL318" s="15">
        <f>IF(BL$9,BL307*Inputs!$E81/BL$9,0)</f>
        <v>0</v>
      </c>
    </row>
    <row r="319" spans="1:64" x14ac:dyDescent="0.3">
      <c r="A319" s="3"/>
      <c r="B319" s="3" t="s">
        <v>17</v>
      </c>
      <c r="C319" s="18" t="s">
        <v>22</v>
      </c>
      <c r="D319" s="8">
        <f ca="1">SUM(E319:BL319)</f>
        <v>152.64625121611004</v>
      </c>
      <c r="E319" s="14">
        <f>SUM(E316:E318)</f>
        <v>0</v>
      </c>
      <c r="F319" s="14">
        <f t="shared" ref="F319:BI319" si="925">SUM(F316:F318)</f>
        <v>0</v>
      </c>
      <c r="G319" s="14">
        <f t="shared" si="925"/>
        <v>0</v>
      </c>
      <c r="H319" s="14">
        <f t="shared" si="925"/>
        <v>0</v>
      </c>
      <c r="I319" s="14">
        <f t="shared" si="925"/>
        <v>0</v>
      </c>
      <c r="J319" s="14">
        <f t="shared" ca="1" si="925"/>
        <v>4.2022697240707565</v>
      </c>
      <c r="K319" s="14">
        <f t="shared" ca="1" si="925"/>
        <v>2.3116764845120734</v>
      </c>
      <c r="L319" s="14">
        <f t="shared" ca="1" si="925"/>
        <v>4.3248184613195386</v>
      </c>
      <c r="M319" s="14">
        <f t="shared" ca="1" si="925"/>
        <v>3.1888629410152221</v>
      </c>
      <c r="N319" s="14">
        <f t="shared" ca="1" si="925"/>
        <v>3.2283136023467582</v>
      </c>
      <c r="O319" s="14">
        <f t="shared" ca="1" si="925"/>
        <v>3.2168436034635053</v>
      </c>
      <c r="P319" s="14">
        <f t="shared" ca="1" si="925"/>
        <v>3.2081318708482338</v>
      </c>
      <c r="Q319" s="14">
        <f t="shared" ca="1" si="925"/>
        <v>3.1998397839355821</v>
      </c>
      <c r="R319" s="14">
        <f t="shared" ca="1" si="925"/>
        <v>3.1920804712006587</v>
      </c>
      <c r="S319" s="14">
        <f t="shared" ca="1" si="925"/>
        <v>3.1848599833006945</v>
      </c>
      <c r="T319" s="14">
        <f t="shared" ca="1" si="925"/>
        <v>3.1781892813206505</v>
      </c>
      <c r="U319" s="14">
        <f t="shared" ca="1" si="925"/>
        <v>3.1737856464635152</v>
      </c>
      <c r="V319" s="14">
        <f t="shared" ca="1" si="925"/>
        <v>3.1681619402044396</v>
      </c>
      <c r="W319" s="14">
        <f t="shared" ca="1" si="925"/>
        <v>3.1632172828098066</v>
      </c>
      <c r="X319" s="14">
        <f t="shared" ca="1" si="925"/>
        <v>3.1588627097002377</v>
      </c>
      <c r="Y319" s="14">
        <f t="shared" ca="1" si="925"/>
        <v>3.1551154969632056</v>
      </c>
      <c r="Z319" s="14">
        <f t="shared" ca="1" si="925"/>
        <v>3.1519875129414365</v>
      </c>
      <c r="AA319" s="14">
        <f t="shared" ca="1" si="925"/>
        <v>3.149491175837031</v>
      </c>
      <c r="AB319" s="14">
        <f t="shared" ca="1" si="925"/>
        <v>3.147639141563507</v>
      </c>
      <c r="AC319" s="14">
        <f t="shared" ca="1" si="925"/>
        <v>3.1464443259705805</v>
      </c>
      <c r="AD319" s="14">
        <f t="shared" ca="1" si="925"/>
        <v>3.1459199093620702</v>
      </c>
      <c r="AE319" s="14">
        <f t="shared" ca="1" si="925"/>
        <v>3.1460793420797906</v>
      </c>
      <c r="AF319" s="14">
        <f t="shared" ca="1" si="925"/>
        <v>3.1469363501552321</v>
      </c>
      <c r="AG319" s="14">
        <f t="shared" ca="1" si="925"/>
        <v>3.1485049410849957</v>
      </c>
      <c r="AH319" s="14">
        <f t="shared" ca="1" si="925"/>
        <v>3.1507994097298058</v>
      </c>
      <c r="AI319" s="14">
        <f t="shared" ca="1" si="925"/>
        <v>3.1538343443398906</v>
      </c>
      <c r="AJ319" s="14">
        <f t="shared" ca="1" si="925"/>
        <v>3.1576246327095951</v>
      </c>
      <c r="AK319" s="14">
        <f t="shared" ca="1" si="925"/>
        <v>3.3147820339676555</v>
      </c>
      <c r="AL319" s="14">
        <f t="shared" ca="1" si="925"/>
        <v>3.3119936241885899</v>
      </c>
      <c r="AM319" s="14">
        <f t="shared" ca="1" si="925"/>
        <v>3.3185761039735873</v>
      </c>
      <c r="AN319" s="14">
        <f t="shared" ca="1" si="925"/>
        <v>3.3255197767925555</v>
      </c>
      <c r="AO319" s="14">
        <f t="shared" ca="1" si="925"/>
        <v>2.2379916396962409</v>
      </c>
      <c r="AP319" s="14">
        <f t="shared" ca="1" si="925"/>
        <v>2.3692322678973565</v>
      </c>
      <c r="AQ319" s="14">
        <f t="shared" ca="1" si="925"/>
        <v>2.4103335940839496</v>
      </c>
      <c r="AR319" s="14">
        <f t="shared" ca="1" si="925"/>
        <v>2.4563036206223332</v>
      </c>
      <c r="AS319" s="14">
        <f t="shared" ca="1" si="925"/>
        <v>2.5030030950391806</v>
      </c>
      <c r="AT319" s="14">
        <f t="shared" ca="1" si="925"/>
        <v>2.5506321978027318</v>
      </c>
      <c r="AU319" s="14">
        <f t="shared" ca="1" si="925"/>
        <v>2.5992015925416729</v>
      </c>
      <c r="AV319" s="14">
        <f t="shared" ca="1" si="925"/>
        <v>2.6487306378201003</v>
      </c>
      <c r="AW319" s="14">
        <f t="shared" ca="1" si="925"/>
        <v>2.6992387211236855</v>
      </c>
      <c r="AX319" s="14">
        <f t="shared" ca="1" si="925"/>
        <v>2.7507456467609765</v>
      </c>
      <c r="AY319" s="14">
        <f t="shared" ca="1" si="925"/>
        <v>2.8032716277186971</v>
      </c>
      <c r="AZ319" s="14">
        <f t="shared" ca="1" si="925"/>
        <v>2.8568372950402043</v>
      </c>
      <c r="BA319" s="14">
        <f t="shared" ca="1" si="925"/>
        <v>2.9114637066319866</v>
      </c>
      <c r="BB319" s="14">
        <f t="shared" ca="1" si="925"/>
        <v>2.9671723562944523</v>
      </c>
      <c r="BC319" s="14">
        <f t="shared" ca="1" si="925"/>
        <v>3.0239851829465154</v>
      </c>
      <c r="BD319" s="14">
        <f t="shared" ca="1" si="925"/>
        <v>3.0819245800498507</v>
      </c>
      <c r="BE319" s="14">
        <f t="shared" ca="1" si="925"/>
        <v>3.1410134052371346</v>
      </c>
      <c r="BF319" s="14">
        <f t="shared" ca="1" si="925"/>
        <v>3.2012749901488147</v>
      </c>
      <c r="BG319" s="14">
        <f t="shared" ca="1" si="925"/>
        <v>3.2627331504829815</v>
      </c>
      <c r="BH319" s="14">
        <f t="shared" si="925"/>
        <v>0</v>
      </c>
      <c r="BI319" s="14">
        <f t="shared" si="925"/>
        <v>0</v>
      </c>
      <c r="BJ319" s="14">
        <f t="shared" ref="BJ319:BL319" si="926">SUM(BJ316:BJ318)</f>
        <v>0</v>
      </c>
      <c r="BK319" s="14">
        <f t="shared" si="926"/>
        <v>0</v>
      </c>
      <c r="BL319" s="14">
        <f t="shared" si="926"/>
        <v>0</v>
      </c>
    </row>
    <row r="320" spans="1:64" x14ac:dyDescent="0.3">
      <c r="A320" s="3"/>
      <c r="B320" s="3"/>
      <c r="C320" s="1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</row>
    <row r="321" spans="1:64" x14ac:dyDescent="0.3">
      <c r="A321" s="83"/>
      <c r="B321" s="6" t="s">
        <v>191</v>
      </c>
      <c r="C321" s="13" t="s">
        <v>22</v>
      </c>
      <c r="D321" s="471">
        <f ca="1">SUM(E321:BL321)</f>
        <v>114.48468841208256</v>
      </c>
      <c r="E321" s="6">
        <f>MAX((1-Inputs!$E$83)*E$319,0)</f>
        <v>0</v>
      </c>
      <c r="F321" s="6">
        <f>MAX((1-Inputs!$E$83)*F$319,0)</f>
        <v>0</v>
      </c>
      <c r="G321" s="6">
        <f>MAX((1-Inputs!$E$83)*G$319,0)</f>
        <v>0</v>
      </c>
      <c r="H321" s="6">
        <f>MAX((1-Inputs!$E$83)*H$319,0)</f>
        <v>0</v>
      </c>
      <c r="I321" s="6">
        <f>MAX((1-Inputs!$E$83)*I$319,0)</f>
        <v>0</v>
      </c>
      <c r="J321" s="6">
        <f ca="1">MAX((1-Inputs!$E$83)*J$319,0)</f>
        <v>3.1517022930530674</v>
      </c>
      <c r="K321" s="6">
        <f ca="1">MAX((1-Inputs!$E$83)*K$319,0)</f>
        <v>1.7337573633840551</v>
      </c>
      <c r="L321" s="6">
        <f ca="1">MAX((1-Inputs!$E$83)*L$319,0)</f>
        <v>3.2436138459896542</v>
      </c>
      <c r="M321" s="6">
        <f ca="1">MAX((1-Inputs!$E$83)*M$319,0)</f>
        <v>2.3916472057614167</v>
      </c>
      <c r="N321" s="6">
        <f ca="1">MAX((1-Inputs!$E$83)*N$319,0)</f>
        <v>2.4212352017600685</v>
      </c>
      <c r="O321" s="6">
        <f ca="1">MAX((1-Inputs!$E$83)*O$319,0)</f>
        <v>2.4126327025976289</v>
      </c>
      <c r="P321" s="6">
        <f ca="1">MAX((1-Inputs!$E$83)*P$319,0)</f>
        <v>2.4060989031361752</v>
      </c>
      <c r="Q321" s="6">
        <f ca="1">MAX((1-Inputs!$E$83)*Q$319,0)</f>
        <v>2.3998798379516866</v>
      </c>
      <c r="R321" s="6">
        <f ca="1">MAX((1-Inputs!$E$83)*R$319,0)</f>
        <v>2.3940603534004943</v>
      </c>
      <c r="S321" s="6">
        <f ca="1">MAX((1-Inputs!$E$83)*S$319,0)</f>
        <v>2.3886449874755211</v>
      </c>
      <c r="T321" s="6">
        <f ca="1">MAX((1-Inputs!$E$83)*T$319,0)</f>
        <v>2.383641960990488</v>
      </c>
      <c r="U321" s="6">
        <f ca="1">MAX((1-Inputs!$E$83)*U$319,0)</f>
        <v>2.3803392348476367</v>
      </c>
      <c r="V321" s="6">
        <f ca="1">MAX((1-Inputs!$E$83)*V$319,0)</f>
        <v>2.3761214551533296</v>
      </c>
      <c r="W321" s="6">
        <f ca="1">MAX((1-Inputs!$E$83)*W$319,0)</f>
        <v>2.3724129621073549</v>
      </c>
      <c r="X321" s="6">
        <f ca="1">MAX((1-Inputs!$E$83)*X$319,0)</f>
        <v>2.3691470322751784</v>
      </c>
      <c r="Y321" s="6">
        <f ca="1">MAX((1-Inputs!$E$83)*Y$319,0)</f>
        <v>2.3663366227224043</v>
      </c>
      <c r="Z321" s="6">
        <f ca="1">MAX((1-Inputs!$E$83)*Z$319,0)</f>
        <v>2.3639906347060773</v>
      </c>
      <c r="AA321" s="6">
        <f ca="1">MAX((1-Inputs!$E$83)*AA$319,0)</f>
        <v>2.3621183818777731</v>
      </c>
      <c r="AB321" s="6">
        <f ca="1">MAX((1-Inputs!$E$83)*AB$319,0)</f>
        <v>2.3607293561726301</v>
      </c>
      <c r="AC321" s="6">
        <f ca="1">MAX((1-Inputs!$E$83)*AC$319,0)</f>
        <v>2.3598332444779353</v>
      </c>
      <c r="AD321" s="6">
        <f ca="1">MAX((1-Inputs!$E$83)*AD$319,0)</f>
        <v>2.3594399320215524</v>
      </c>
      <c r="AE321" s="6">
        <f ca="1">MAX((1-Inputs!$E$83)*AE$319,0)</f>
        <v>2.3595595065598429</v>
      </c>
      <c r="AF321" s="6">
        <f ca="1">MAX((1-Inputs!$E$83)*AF$319,0)</f>
        <v>2.3602022626164239</v>
      </c>
      <c r="AG321" s="6">
        <f ca="1">MAX((1-Inputs!$E$83)*AG$319,0)</f>
        <v>2.3613787058137468</v>
      </c>
      <c r="AH321" s="6">
        <f ca="1">MAX((1-Inputs!$E$83)*AH$319,0)</f>
        <v>2.3630995572973541</v>
      </c>
      <c r="AI321" s="6">
        <f ca="1">MAX((1-Inputs!$E$83)*AI$319,0)</f>
        <v>2.3653757582549177</v>
      </c>
      <c r="AJ321" s="6">
        <f ca="1">MAX((1-Inputs!$E$83)*AJ$319,0)</f>
        <v>2.3682184745321964</v>
      </c>
      <c r="AK321" s="6">
        <f ca="1">MAX((1-Inputs!$E$83)*AK$319,0)</f>
        <v>2.4860865254757414</v>
      </c>
      <c r="AL321" s="6">
        <f ca="1">MAX((1-Inputs!$E$83)*AL$319,0)</f>
        <v>2.4839952181414424</v>
      </c>
      <c r="AM321" s="6">
        <f ca="1">MAX((1-Inputs!$E$83)*AM$319,0)</f>
        <v>2.4889320779801904</v>
      </c>
      <c r="AN321" s="6">
        <f ca="1">MAX((1-Inputs!$E$83)*AN$319,0)</f>
        <v>2.4941398325944166</v>
      </c>
      <c r="AO321" s="6">
        <f ca="1">MAX((1-Inputs!$E$83)*AO$319,0)</f>
        <v>1.6784937297721807</v>
      </c>
      <c r="AP321" s="6">
        <f ca="1">MAX((1-Inputs!$E$83)*AP$319,0)</f>
        <v>1.7769242009230175</v>
      </c>
      <c r="AQ321" s="6">
        <f ca="1">MAX((1-Inputs!$E$83)*AQ$319,0)</f>
        <v>1.8077501955629622</v>
      </c>
      <c r="AR321" s="6">
        <f ca="1">MAX((1-Inputs!$E$83)*AR$319,0)</f>
        <v>1.8422277154667499</v>
      </c>
      <c r="AS321" s="6">
        <f ca="1">MAX((1-Inputs!$E$83)*AS$319,0)</f>
        <v>1.8772523212793855</v>
      </c>
      <c r="AT321" s="6">
        <f ca="1">MAX((1-Inputs!$E$83)*AT$319,0)</f>
        <v>1.9129741483520488</v>
      </c>
      <c r="AU321" s="6">
        <f ca="1">MAX((1-Inputs!$E$83)*AU$319,0)</f>
        <v>1.9494011944062546</v>
      </c>
      <c r="AV321" s="6">
        <f ca="1">MAX((1-Inputs!$E$83)*AV$319,0)</f>
        <v>1.9865479783650752</v>
      </c>
      <c r="AW321" s="6">
        <f ca="1">MAX((1-Inputs!$E$83)*AW$319,0)</f>
        <v>2.0244290408427643</v>
      </c>
      <c r="AX321" s="6">
        <f ca="1">MAX((1-Inputs!$E$83)*AX$319,0)</f>
        <v>2.0630592350707326</v>
      </c>
      <c r="AY321" s="6">
        <f ca="1">MAX((1-Inputs!$E$83)*AY$319,0)</f>
        <v>2.1024537207890228</v>
      </c>
      <c r="AZ321" s="6">
        <f ca="1">MAX((1-Inputs!$E$83)*AZ$319,0)</f>
        <v>2.1426279712801533</v>
      </c>
      <c r="BA321" s="6">
        <f ca="1">MAX((1-Inputs!$E$83)*BA$319,0)</f>
        <v>2.1835977799739901</v>
      </c>
      <c r="BB321" s="6">
        <f ca="1">MAX((1-Inputs!$E$83)*BB$319,0)</f>
        <v>2.2253792672208395</v>
      </c>
      <c r="BC321" s="6">
        <f ca="1">MAX((1-Inputs!$E$83)*BC$319,0)</f>
        <v>2.2679888872098868</v>
      </c>
      <c r="BD321" s="6">
        <f ca="1">MAX((1-Inputs!$E$83)*BD$319,0)</f>
        <v>2.311443435037388</v>
      </c>
      <c r="BE321" s="6">
        <f ca="1">MAX((1-Inputs!$E$83)*BE$319,0)</f>
        <v>2.3557600539278507</v>
      </c>
      <c r="BF321" s="6">
        <f ca="1">MAX((1-Inputs!$E$83)*BF$319,0)</f>
        <v>2.4009562426116111</v>
      </c>
      <c r="BG321" s="6">
        <f ca="1">MAX((1-Inputs!$E$83)*BG$319,0)</f>
        <v>2.4470498628622361</v>
      </c>
      <c r="BH321" s="6">
        <f>MAX((1-Inputs!$E$83)*BH$319,0)</f>
        <v>0</v>
      </c>
      <c r="BI321" s="6">
        <f>MAX((1-Inputs!$E$83)*BI$319,0)</f>
        <v>0</v>
      </c>
      <c r="BJ321" s="6">
        <f>MAX((1-Inputs!$E$83)*BJ$319,0)</f>
        <v>0</v>
      </c>
      <c r="BK321" s="6">
        <f>MAX((1-Inputs!$E$83)*BK$319,0)</f>
        <v>0</v>
      </c>
      <c r="BL321" s="6">
        <f>MAX((1-Inputs!$E$83)*BL$319,0)</f>
        <v>0</v>
      </c>
    </row>
    <row r="322" spans="1:64" x14ac:dyDescent="0.3">
      <c r="A322" s="3"/>
      <c r="B322" s="6" t="s">
        <v>63</v>
      </c>
      <c r="C322" s="13" t="s">
        <v>22</v>
      </c>
      <c r="D322" s="76"/>
      <c r="E322" s="108">
        <f>Inputs!$E$82/2</f>
        <v>0.05</v>
      </c>
      <c r="F322" s="108">
        <f>Inputs!$E$82/2</f>
        <v>0.05</v>
      </c>
      <c r="G322" s="108">
        <f>Inputs!$E$82/2</f>
        <v>0.05</v>
      </c>
      <c r="H322" s="108">
        <f>Inputs!$E$82/2</f>
        <v>0.05</v>
      </c>
      <c r="I322" s="108">
        <f>Inputs!$E$82/2</f>
        <v>0.05</v>
      </c>
      <c r="J322" s="108">
        <f>Inputs!$E$82/2</f>
        <v>0.05</v>
      </c>
      <c r="K322" s="108">
        <f>Inputs!$E$82/2</f>
        <v>0.05</v>
      </c>
      <c r="L322" s="108">
        <f>Inputs!$E$82/2</f>
        <v>0.05</v>
      </c>
      <c r="M322" s="108">
        <f>Inputs!$E$82/2</f>
        <v>0.05</v>
      </c>
      <c r="N322" s="108">
        <f>Inputs!$E$82/2</f>
        <v>0.05</v>
      </c>
      <c r="O322" s="108">
        <f>Inputs!$E$82/2</f>
        <v>0.05</v>
      </c>
      <c r="P322" s="108">
        <f>Inputs!$E$82/2</f>
        <v>0.05</v>
      </c>
      <c r="Q322" s="108">
        <f>Inputs!$E$82/2</f>
        <v>0.05</v>
      </c>
      <c r="R322" s="108">
        <f>Inputs!$E$82/2</f>
        <v>0.05</v>
      </c>
      <c r="S322" s="108">
        <f>Inputs!$E$82/2</f>
        <v>0.05</v>
      </c>
      <c r="T322" s="108">
        <f>Inputs!$E$82/2</f>
        <v>0.05</v>
      </c>
      <c r="U322" s="108">
        <f>Inputs!$E$82/2</f>
        <v>0.05</v>
      </c>
      <c r="V322" s="108">
        <f>Inputs!$E$82/2</f>
        <v>0.05</v>
      </c>
      <c r="W322" s="108">
        <f>Inputs!$E$82/2</f>
        <v>0.05</v>
      </c>
      <c r="X322" s="108">
        <f>Inputs!$E$82/2</f>
        <v>0.05</v>
      </c>
      <c r="Y322" s="108">
        <f>Inputs!$E$82/2</f>
        <v>0.05</v>
      </c>
      <c r="Z322" s="108">
        <f>Inputs!$E$82/2</f>
        <v>0.05</v>
      </c>
      <c r="AA322" s="108">
        <f>Inputs!$E$82/2</f>
        <v>0.05</v>
      </c>
      <c r="AB322" s="108">
        <f>Inputs!$E$82/2</f>
        <v>0.05</v>
      </c>
      <c r="AC322" s="108">
        <f>Inputs!$E$82/2</f>
        <v>0.05</v>
      </c>
      <c r="AD322" s="108">
        <f>Inputs!$E$82/2</f>
        <v>0.05</v>
      </c>
      <c r="AE322" s="108">
        <f>Inputs!$E$82/2</f>
        <v>0.05</v>
      </c>
      <c r="AF322" s="108">
        <f>Inputs!$E$82/2</f>
        <v>0.05</v>
      </c>
      <c r="AG322" s="108">
        <f>Inputs!$E$82/2</f>
        <v>0.05</v>
      </c>
      <c r="AH322" s="108">
        <f>Inputs!$E$82/2</f>
        <v>0.05</v>
      </c>
      <c r="AI322" s="108">
        <f>Inputs!$E$82/2</f>
        <v>0.05</v>
      </c>
      <c r="AJ322" s="108">
        <f>Inputs!$E$82/2</f>
        <v>0.05</v>
      </c>
      <c r="AK322" s="108">
        <f>Inputs!$E$82/2</f>
        <v>0.05</v>
      </c>
      <c r="AL322" s="108">
        <f>Inputs!$E$82/2</f>
        <v>0.05</v>
      </c>
      <c r="AM322" s="108">
        <f>Inputs!$E$82/2</f>
        <v>0.05</v>
      </c>
      <c r="AN322" s="108">
        <f>Inputs!$E$82/2</f>
        <v>0.05</v>
      </c>
      <c r="AO322" s="108">
        <f>Inputs!$E$82/2</f>
        <v>0.05</v>
      </c>
      <c r="AP322" s="108">
        <f>Inputs!$E$82/2</f>
        <v>0.05</v>
      </c>
      <c r="AQ322" s="108">
        <f>Inputs!$E$82/2</f>
        <v>0.05</v>
      </c>
      <c r="AR322" s="108">
        <f>Inputs!$E$82/2</f>
        <v>0.05</v>
      </c>
      <c r="AS322" s="108">
        <f>Inputs!$E$82/2</f>
        <v>0.05</v>
      </c>
      <c r="AT322" s="108">
        <f>Inputs!$E$82/2</f>
        <v>0.05</v>
      </c>
      <c r="AU322" s="108">
        <f>Inputs!$E$82/2</f>
        <v>0.05</v>
      </c>
      <c r="AV322" s="108">
        <f>Inputs!$E$82/2</f>
        <v>0.05</v>
      </c>
      <c r="AW322" s="108">
        <f>Inputs!$E$82/2</f>
        <v>0.05</v>
      </c>
      <c r="AX322" s="108">
        <f>Inputs!$E$82/2</f>
        <v>0.05</v>
      </c>
      <c r="AY322" s="108">
        <f>Inputs!$E$82/2</f>
        <v>0.05</v>
      </c>
      <c r="AZ322" s="108">
        <f>Inputs!$E$82/2</f>
        <v>0.05</v>
      </c>
      <c r="BA322" s="108">
        <f>Inputs!$E$82/2</f>
        <v>0.05</v>
      </c>
      <c r="BB322" s="108">
        <f>Inputs!$E$82/2</f>
        <v>0.05</v>
      </c>
      <c r="BC322" s="108">
        <f>Inputs!$E$82/2</f>
        <v>0.05</v>
      </c>
      <c r="BD322" s="108">
        <f>Inputs!$E$82/2</f>
        <v>0.05</v>
      </c>
      <c r="BE322" s="108">
        <f>Inputs!$E$82/2</f>
        <v>0.05</v>
      </c>
      <c r="BF322" s="108">
        <f>Inputs!$E$82/2</f>
        <v>0.05</v>
      </c>
      <c r="BG322" s="108">
        <f>Inputs!$E$82/2</f>
        <v>0.05</v>
      </c>
      <c r="BH322" s="108">
        <f>Inputs!$E$82/2</f>
        <v>0.05</v>
      </c>
      <c r="BI322" s="108">
        <f>Inputs!$E$82/2</f>
        <v>0.05</v>
      </c>
      <c r="BJ322" s="108">
        <f>Inputs!$E$82/2</f>
        <v>0.05</v>
      </c>
      <c r="BK322" s="108">
        <f>Inputs!$E$82/2</f>
        <v>0.05</v>
      </c>
      <c r="BL322" s="108">
        <f>Inputs!$E$82/2</f>
        <v>0.05</v>
      </c>
    </row>
    <row r="323" spans="1:64" x14ac:dyDescent="0.3">
      <c r="A323" s="83"/>
      <c r="B323" s="6" t="s">
        <v>190</v>
      </c>
      <c r="C323" s="13" t="s">
        <v>22</v>
      </c>
      <c r="D323" s="71"/>
      <c r="E323" s="6">
        <f t="shared" ref="E323:AJ323" si="927">E321*E322*E9</f>
        <v>0</v>
      </c>
      <c r="F323" s="6">
        <f t="shared" si="927"/>
        <v>0</v>
      </c>
      <c r="G323" s="6">
        <f t="shared" si="927"/>
        <v>0</v>
      </c>
      <c r="H323" s="6">
        <f t="shared" si="927"/>
        <v>0</v>
      </c>
      <c r="I323" s="6">
        <f t="shared" si="927"/>
        <v>0</v>
      </c>
      <c r="J323" s="6">
        <f t="shared" ca="1" si="927"/>
        <v>0.15758511465265337</v>
      </c>
      <c r="K323" s="6">
        <f t="shared" ca="1" si="927"/>
        <v>8.6687868169202764E-2</v>
      </c>
      <c r="L323" s="6">
        <f t="shared" ca="1" si="927"/>
        <v>0.16218069229948273</v>
      </c>
      <c r="M323" s="6">
        <f t="shared" ca="1" si="927"/>
        <v>0.11958236028807084</v>
      </c>
      <c r="N323" s="6">
        <f t="shared" ca="1" si="927"/>
        <v>0.12106176008800343</v>
      </c>
      <c r="O323" s="6">
        <f t="shared" ca="1" si="927"/>
        <v>0.12063163512988145</v>
      </c>
      <c r="P323" s="6">
        <f t="shared" ca="1" si="927"/>
        <v>0.12030494515680877</v>
      </c>
      <c r="Q323" s="6">
        <f t="shared" ca="1" si="927"/>
        <v>0.11999399189758433</v>
      </c>
      <c r="R323" s="6">
        <f t="shared" ca="1" si="927"/>
        <v>0.11970301767002473</v>
      </c>
      <c r="S323" s="6">
        <f t="shared" ca="1" si="927"/>
        <v>0.11943224937377606</v>
      </c>
      <c r="T323" s="6">
        <f t="shared" ca="1" si="927"/>
        <v>0.1191820980495244</v>
      </c>
      <c r="U323" s="6">
        <f t="shared" ca="1" si="927"/>
        <v>0.11901696174238184</v>
      </c>
      <c r="V323" s="6">
        <f t="shared" ca="1" si="927"/>
        <v>0.11880607275766648</v>
      </c>
      <c r="W323" s="6">
        <f t="shared" ca="1" si="927"/>
        <v>0.11862064810536775</v>
      </c>
      <c r="X323" s="6">
        <f t="shared" ca="1" si="927"/>
        <v>0.11845735161375892</v>
      </c>
      <c r="Y323" s="6">
        <f t="shared" ca="1" si="927"/>
        <v>0.11831683113612022</v>
      </c>
      <c r="Z323" s="6">
        <f t="shared" ca="1" si="927"/>
        <v>0.11819953173530387</v>
      </c>
      <c r="AA323" s="6">
        <f t="shared" ca="1" si="927"/>
        <v>0.11810591909388866</v>
      </c>
      <c r="AB323" s="6">
        <f t="shared" ca="1" si="927"/>
        <v>0.11803646780863151</v>
      </c>
      <c r="AC323" s="6">
        <f t="shared" ca="1" si="927"/>
        <v>0.11799166222389677</v>
      </c>
      <c r="AD323" s="6">
        <f t="shared" ca="1" si="927"/>
        <v>0.11797199660107763</v>
      </c>
      <c r="AE323" s="6">
        <f t="shared" ca="1" si="927"/>
        <v>0.11797797532799215</v>
      </c>
      <c r="AF323" s="6">
        <f t="shared" ca="1" si="927"/>
        <v>0.1180101131308212</v>
      </c>
      <c r="AG323" s="6">
        <f t="shared" ca="1" si="927"/>
        <v>0.11806893529068735</v>
      </c>
      <c r="AH323" s="6">
        <f t="shared" ca="1" si="927"/>
        <v>0.11815497786486771</v>
      </c>
      <c r="AI323" s="6">
        <f t="shared" ca="1" si="927"/>
        <v>0.11826878791274589</v>
      </c>
      <c r="AJ323" s="6">
        <f t="shared" ca="1" si="927"/>
        <v>0.11841092372660983</v>
      </c>
      <c r="AK323" s="6">
        <f t="shared" ref="AK323:BL323" ca="1" si="928">AK321*AK322*AK9</f>
        <v>0.12430432627378707</v>
      </c>
      <c r="AL323" s="6">
        <f t="shared" ca="1" si="928"/>
        <v>0.12419976090707213</v>
      </c>
      <c r="AM323" s="6">
        <f t="shared" ca="1" si="928"/>
        <v>0.12444660389900952</v>
      </c>
      <c r="AN323" s="6">
        <f t="shared" ca="1" si="928"/>
        <v>0.12470699162972083</v>
      </c>
      <c r="AO323" s="6">
        <f t="shared" ca="1" si="928"/>
        <v>8.392468648860904E-2</v>
      </c>
      <c r="AP323" s="6">
        <f t="shared" ca="1" si="928"/>
        <v>8.8846210046150884E-2</v>
      </c>
      <c r="AQ323" s="6">
        <f t="shared" ca="1" si="928"/>
        <v>9.038750977814812E-2</v>
      </c>
      <c r="AR323" s="6">
        <f t="shared" ca="1" si="928"/>
        <v>9.2111385773337495E-2</v>
      </c>
      <c r="AS323" s="6">
        <f t="shared" ca="1" si="928"/>
        <v>9.3862616063969284E-2</v>
      </c>
      <c r="AT323" s="6">
        <f t="shared" ca="1" si="928"/>
        <v>9.5648707417602452E-2</v>
      </c>
      <c r="AU323" s="6">
        <f t="shared" ca="1" si="928"/>
        <v>9.7470059720312738E-2</v>
      </c>
      <c r="AV323" s="6">
        <f t="shared" ca="1" si="928"/>
        <v>9.9327398918253762E-2</v>
      </c>
      <c r="AW323" s="6">
        <f t="shared" ca="1" si="928"/>
        <v>0.10122145204213823</v>
      </c>
      <c r="AX323" s="6">
        <f t="shared" ca="1" si="928"/>
        <v>0.10315296175353664</v>
      </c>
      <c r="AY323" s="6">
        <f t="shared" ca="1" si="928"/>
        <v>0.10512268603945114</v>
      </c>
      <c r="AZ323" s="6">
        <f t="shared" ca="1" si="928"/>
        <v>0.10713139856400766</v>
      </c>
      <c r="BA323" s="6">
        <f t="shared" ca="1" si="928"/>
        <v>0.10917988899869951</v>
      </c>
      <c r="BB323" s="6">
        <f t="shared" ca="1" si="928"/>
        <v>0.11126896336104197</v>
      </c>
      <c r="BC323" s="6">
        <f t="shared" ca="1" si="928"/>
        <v>0.11339944436049434</v>
      </c>
      <c r="BD323" s="6">
        <f t="shared" ca="1" si="928"/>
        <v>0.1155721717518694</v>
      </c>
      <c r="BE323" s="6">
        <f t="shared" ca="1" si="928"/>
        <v>0.11778800269639254</v>
      </c>
      <c r="BF323" s="6">
        <f t="shared" ca="1" si="928"/>
        <v>0.12004781213058056</v>
      </c>
      <c r="BG323" s="6">
        <f t="shared" ca="1" si="928"/>
        <v>0.12235249314311181</v>
      </c>
      <c r="BH323" s="6">
        <f t="shared" si="928"/>
        <v>0</v>
      </c>
      <c r="BI323" s="6">
        <f t="shared" si="928"/>
        <v>0</v>
      </c>
      <c r="BJ323" s="6">
        <f t="shared" si="928"/>
        <v>0</v>
      </c>
      <c r="BK323" s="6">
        <f t="shared" si="928"/>
        <v>0</v>
      </c>
      <c r="BL323" s="6">
        <f t="shared" si="928"/>
        <v>0</v>
      </c>
    </row>
    <row r="324" spans="1:64" x14ac:dyDescent="0.3">
      <c r="A324" s="83"/>
      <c r="B324" s="6"/>
      <c r="C324" s="82"/>
      <c r="D324" s="71"/>
      <c r="E324" s="20"/>
      <c r="F324" s="2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</row>
    <row r="325" spans="1:64" x14ac:dyDescent="0.3">
      <c r="A325" s="105" t="s">
        <v>216</v>
      </c>
      <c r="B325" s="104"/>
      <c r="C325" s="103"/>
      <c r="D325" s="101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  <c r="AX325" s="101"/>
      <c r="AY325" s="101"/>
      <c r="AZ325" s="101"/>
      <c r="BA325" s="101"/>
      <c r="BB325" s="101"/>
      <c r="BC325" s="101"/>
      <c r="BD325" s="101"/>
      <c r="BE325" s="101"/>
      <c r="BF325" s="101"/>
      <c r="BG325" s="101"/>
      <c r="BH325" s="101"/>
      <c r="BI325" s="101"/>
      <c r="BJ325" s="101"/>
      <c r="BK325" s="101"/>
      <c r="BL325" s="101"/>
    </row>
    <row r="326" spans="1:64" x14ac:dyDescent="0.3">
      <c r="A326" s="83" t="s">
        <v>229</v>
      </c>
      <c r="B326" s="6"/>
      <c r="C326" s="82"/>
      <c r="D326" s="71"/>
      <c r="E326" s="20"/>
      <c r="F326" s="2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</row>
    <row r="327" spans="1:64" x14ac:dyDescent="0.3">
      <c r="A327" s="6"/>
      <c r="B327" s="84" t="s">
        <v>125</v>
      </c>
      <c r="C327" s="13" t="s">
        <v>22</v>
      </c>
      <c r="D327" s="68"/>
      <c r="E327" s="6">
        <f t="shared" ref="E327:AJ327" ca="1" si="929">E108+E118</f>
        <v>0</v>
      </c>
      <c r="F327" s="6">
        <f t="shared" ca="1" si="929"/>
        <v>0</v>
      </c>
      <c r="G327" s="6">
        <f t="shared" ca="1" si="929"/>
        <v>0</v>
      </c>
      <c r="H327" s="6">
        <f t="shared" ca="1" si="929"/>
        <v>0</v>
      </c>
      <c r="I327" s="6">
        <f t="shared" ca="1" si="929"/>
        <v>0</v>
      </c>
      <c r="J327" s="6">
        <f t="shared" ca="1" si="929"/>
        <v>6.4620548243078302</v>
      </c>
      <c r="K327" s="6">
        <f t="shared" ca="1" si="929"/>
        <v>6.4620548243078302</v>
      </c>
      <c r="L327" s="6">
        <f t="shared" ca="1" si="929"/>
        <v>6.3543539105693663</v>
      </c>
      <c r="M327" s="6">
        <f t="shared" ca="1" si="929"/>
        <v>6.1389520830924393</v>
      </c>
      <c r="N327" s="6">
        <f t="shared" ca="1" si="929"/>
        <v>5.9235502556155106</v>
      </c>
      <c r="O327" s="6">
        <f t="shared" ca="1" si="929"/>
        <v>5.7081484281385828</v>
      </c>
      <c r="P327" s="6">
        <f t="shared" ca="1" si="929"/>
        <v>5.4927466006616541</v>
      </c>
      <c r="Q327" s="6">
        <f t="shared" ca="1" si="929"/>
        <v>5.2773447731847263</v>
      </c>
      <c r="R327" s="6">
        <f t="shared" ca="1" si="929"/>
        <v>5.0619429457077976</v>
      </c>
      <c r="S327" s="6">
        <f t="shared" ca="1" si="929"/>
        <v>4.8465411182308706</v>
      </c>
      <c r="T327" s="6">
        <f t="shared" ca="1" si="929"/>
        <v>4.6311392907539428</v>
      </c>
      <c r="U327" s="6">
        <f t="shared" ca="1" si="929"/>
        <v>4.4157374632770159</v>
      </c>
      <c r="V327" s="6">
        <f t="shared" ca="1" si="929"/>
        <v>4.2003356358000872</v>
      </c>
      <c r="W327" s="6">
        <f t="shared" ca="1" si="929"/>
        <v>3.9849338083231602</v>
      </c>
      <c r="X327" s="6">
        <f t="shared" ca="1" si="929"/>
        <v>3.769531980846232</v>
      </c>
      <c r="Y327" s="6">
        <f t="shared" ca="1" si="929"/>
        <v>3.5541301533693046</v>
      </c>
      <c r="Z327" s="6">
        <f t="shared" ca="1" si="929"/>
        <v>3.3387283258923763</v>
      </c>
      <c r="AA327" s="6">
        <f t="shared" ca="1" si="929"/>
        <v>3.1233264984154494</v>
      </c>
      <c r="AB327" s="6">
        <f t="shared" ca="1" si="929"/>
        <v>2.9079246709385211</v>
      </c>
      <c r="AC327" s="6">
        <f t="shared" ca="1" si="929"/>
        <v>2.6925228434615942</v>
      </c>
      <c r="AD327" s="6">
        <f t="shared" ca="1" si="929"/>
        <v>2.4771210159846659</v>
      </c>
      <c r="AE327" s="6">
        <f t="shared" ca="1" si="929"/>
        <v>2.2617191885077386</v>
      </c>
      <c r="AF327" s="6">
        <f t="shared" ca="1" si="929"/>
        <v>2.0463173610308107</v>
      </c>
      <c r="AG327" s="6">
        <f t="shared" ca="1" si="929"/>
        <v>1.8309155335538829</v>
      </c>
      <c r="AH327" s="6">
        <f t="shared" ca="1" si="929"/>
        <v>1.6155137060769553</v>
      </c>
      <c r="AI327" s="6">
        <f t="shared" ca="1" si="929"/>
        <v>1.4001118786000277</v>
      </c>
      <c r="AJ327" s="6">
        <f t="shared" ca="1" si="929"/>
        <v>1.1847100511230999</v>
      </c>
      <c r="AK327" s="6">
        <f t="shared" ref="AK327:BL327" ca="1" si="930">AK108+AK118</f>
        <v>0.96930822364617231</v>
      </c>
      <c r="AL327" s="6">
        <f t="shared" ca="1" si="930"/>
        <v>0.7539063961692446</v>
      </c>
      <c r="AM327" s="6">
        <f t="shared" ca="1" si="930"/>
        <v>0.53850456869231689</v>
      </c>
      <c r="AN327" s="6">
        <f t="shared" ca="1" si="930"/>
        <v>0.32310274121538923</v>
      </c>
      <c r="AO327" s="6">
        <f t="shared" ca="1" si="930"/>
        <v>0.1077009137384627</v>
      </c>
      <c r="AP327" s="6">
        <f t="shared" ca="1" si="930"/>
        <v>0</v>
      </c>
      <c r="AQ327" s="6">
        <f t="shared" ca="1" si="930"/>
        <v>0</v>
      </c>
      <c r="AR327" s="6">
        <f t="shared" ca="1" si="930"/>
        <v>0</v>
      </c>
      <c r="AS327" s="6">
        <f t="shared" ca="1" si="930"/>
        <v>0</v>
      </c>
      <c r="AT327" s="6">
        <f t="shared" ca="1" si="930"/>
        <v>0</v>
      </c>
      <c r="AU327" s="6">
        <f t="shared" ca="1" si="930"/>
        <v>0</v>
      </c>
      <c r="AV327" s="6">
        <f t="shared" ca="1" si="930"/>
        <v>0</v>
      </c>
      <c r="AW327" s="6">
        <f t="shared" ca="1" si="930"/>
        <v>0</v>
      </c>
      <c r="AX327" s="6">
        <f t="shared" ca="1" si="930"/>
        <v>0</v>
      </c>
      <c r="AY327" s="6">
        <f t="shared" ca="1" si="930"/>
        <v>0</v>
      </c>
      <c r="AZ327" s="6">
        <f t="shared" ca="1" si="930"/>
        <v>0</v>
      </c>
      <c r="BA327" s="6">
        <f t="shared" ca="1" si="930"/>
        <v>0</v>
      </c>
      <c r="BB327" s="6">
        <f t="shared" ca="1" si="930"/>
        <v>0</v>
      </c>
      <c r="BC327" s="6">
        <f t="shared" ca="1" si="930"/>
        <v>0</v>
      </c>
      <c r="BD327" s="6">
        <f t="shared" ca="1" si="930"/>
        <v>0</v>
      </c>
      <c r="BE327" s="6">
        <f t="shared" ca="1" si="930"/>
        <v>0</v>
      </c>
      <c r="BF327" s="6">
        <f t="shared" ca="1" si="930"/>
        <v>0</v>
      </c>
      <c r="BG327" s="6">
        <f t="shared" ca="1" si="930"/>
        <v>0</v>
      </c>
      <c r="BH327" s="6">
        <f t="shared" ca="1" si="930"/>
        <v>0</v>
      </c>
      <c r="BI327" s="6">
        <f t="shared" ca="1" si="930"/>
        <v>0</v>
      </c>
      <c r="BJ327" s="6">
        <f t="shared" ca="1" si="930"/>
        <v>0</v>
      </c>
      <c r="BK327" s="6">
        <f t="shared" ca="1" si="930"/>
        <v>0</v>
      </c>
      <c r="BL327" s="6">
        <f t="shared" ca="1" si="930"/>
        <v>0</v>
      </c>
    </row>
    <row r="328" spans="1:64" x14ac:dyDescent="0.3">
      <c r="A328" s="6"/>
      <c r="B328" s="73" t="s">
        <v>129</v>
      </c>
      <c r="C328" s="74" t="s">
        <v>22</v>
      </c>
      <c r="D328" s="85"/>
      <c r="E328" s="73">
        <f t="shared" ref="E328:AJ328" si="931">E103+E113</f>
        <v>0</v>
      </c>
      <c r="F328" s="73">
        <f t="shared" si="931"/>
        <v>0</v>
      </c>
      <c r="G328" s="73">
        <f t="shared" si="931"/>
        <v>0</v>
      </c>
      <c r="H328" s="73">
        <f t="shared" si="931"/>
        <v>0</v>
      </c>
      <c r="I328" s="73">
        <f t="shared" si="931"/>
        <v>0</v>
      </c>
      <c r="J328" s="73">
        <f t="shared" si="931"/>
        <v>0</v>
      </c>
      <c r="K328" s="73">
        <f t="shared" si="931"/>
        <v>0</v>
      </c>
      <c r="L328" s="73">
        <f t="shared" ca="1" si="931"/>
        <v>5.385045686923192</v>
      </c>
      <c r="M328" s="73">
        <f t="shared" ca="1" si="931"/>
        <v>5.385045686923192</v>
      </c>
      <c r="N328" s="73">
        <f t="shared" ca="1" si="931"/>
        <v>5.385045686923192</v>
      </c>
      <c r="O328" s="73">
        <f t="shared" ca="1" si="931"/>
        <v>5.385045686923192</v>
      </c>
      <c r="P328" s="73">
        <f t="shared" ca="1" si="931"/>
        <v>5.385045686923192</v>
      </c>
      <c r="Q328" s="73">
        <f t="shared" ca="1" si="931"/>
        <v>5.385045686923192</v>
      </c>
      <c r="R328" s="73">
        <f t="shared" ca="1" si="931"/>
        <v>5.385045686923192</v>
      </c>
      <c r="S328" s="73">
        <f t="shared" ca="1" si="931"/>
        <v>5.385045686923192</v>
      </c>
      <c r="T328" s="73">
        <f t="shared" ca="1" si="931"/>
        <v>5.385045686923192</v>
      </c>
      <c r="U328" s="73">
        <f t="shared" ca="1" si="931"/>
        <v>5.385045686923192</v>
      </c>
      <c r="V328" s="73">
        <f t="shared" ca="1" si="931"/>
        <v>5.385045686923192</v>
      </c>
      <c r="W328" s="73">
        <f t="shared" ca="1" si="931"/>
        <v>5.385045686923192</v>
      </c>
      <c r="X328" s="73">
        <f t="shared" ca="1" si="931"/>
        <v>5.385045686923192</v>
      </c>
      <c r="Y328" s="73">
        <f t="shared" ca="1" si="931"/>
        <v>5.385045686923192</v>
      </c>
      <c r="Z328" s="73">
        <f t="shared" ca="1" si="931"/>
        <v>5.385045686923192</v>
      </c>
      <c r="AA328" s="73">
        <f t="shared" ca="1" si="931"/>
        <v>5.385045686923192</v>
      </c>
      <c r="AB328" s="73">
        <f t="shared" ca="1" si="931"/>
        <v>5.385045686923192</v>
      </c>
      <c r="AC328" s="73">
        <f t="shared" ca="1" si="931"/>
        <v>5.385045686923192</v>
      </c>
      <c r="AD328" s="73">
        <f t="shared" ca="1" si="931"/>
        <v>5.385045686923192</v>
      </c>
      <c r="AE328" s="73">
        <f t="shared" ca="1" si="931"/>
        <v>5.385045686923192</v>
      </c>
      <c r="AF328" s="73">
        <f t="shared" ca="1" si="931"/>
        <v>5.385045686923192</v>
      </c>
      <c r="AG328" s="73">
        <f t="shared" ca="1" si="931"/>
        <v>5.385045686923192</v>
      </c>
      <c r="AH328" s="73">
        <f t="shared" ca="1" si="931"/>
        <v>5.385045686923192</v>
      </c>
      <c r="AI328" s="73">
        <f t="shared" ca="1" si="931"/>
        <v>5.385045686923192</v>
      </c>
      <c r="AJ328" s="73">
        <f t="shared" ca="1" si="931"/>
        <v>5.385045686923192</v>
      </c>
      <c r="AK328" s="73">
        <f t="shared" ref="AK328:BL328" ca="1" si="932">AK103+AK113</f>
        <v>5.385045686923192</v>
      </c>
      <c r="AL328" s="73">
        <f t="shared" ca="1" si="932"/>
        <v>5.385045686923192</v>
      </c>
      <c r="AM328" s="73">
        <f t="shared" ca="1" si="932"/>
        <v>5.385045686923192</v>
      </c>
      <c r="AN328" s="73">
        <f t="shared" ca="1" si="932"/>
        <v>5.385045686923192</v>
      </c>
      <c r="AO328" s="73">
        <f t="shared" ca="1" si="932"/>
        <v>5.3850456869231351</v>
      </c>
      <c r="AP328" s="73">
        <f t="shared" ca="1" si="932"/>
        <v>0</v>
      </c>
      <c r="AQ328" s="73">
        <f t="shared" ca="1" si="932"/>
        <v>0</v>
      </c>
      <c r="AR328" s="73">
        <f t="shared" ca="1" si="932"/>
        <v>0</v>
      </c>
      <c r="AS328" s="73">
        <f t="shared" ca="1" si="932"/>
        <v>0</v>
      </c>
      <c r="AT328" s="73">
        <f t="shared" ca="1" si="932"/>
        <v>0</v>
      </c>
      <c r="AU328" s="73">
        <f t="shared" ca="1" si="932"/>
        <v>0</v>
      </c>
      <c r="AV328" s="73">
        <f t="shared" ca="1" si="932"/>
        <v>0</v>
      </c>
      <c r="AW328" s="73">
        <f t="shared" ca="1" si="932"/>
        <v>0</v>
      </c>
      <c r="AX328" s="73">
        <f t="shared" ca="1" si="932"/>
        <v>0</v>
      </c>
      <c r="AY328" s="73">
        <f t="shared" ca="1" si="932"/>
        <v>0</v>
      </c>
      <c r="AZ328" s="73">
        <f t="shared" ca="1" si="932"/>
        <v>0</v>
      </c>
      <c r="BA328" s="73">
        <f t="shared" ca="1" si="932"/>
        <v>0</v>
      </c>
      <c r="BB328" s="73">
        <f t="shared" ca="1" si="932"/>
        <v>0</v>
      </c>
      <c r="BC328" s="73">
        <f t="shared" ca="1" si="932"/>
        <v>0</v>
      </c>
      <c r="BD328" s="73">
        <f t="shared" ca="1" si="932"/>
        <v>0</v>
      </c>
      <c r="BE328" s="73">
        <f t="shared" ca="1" si="932"/>
        <v>0</v>
      </c>
      <c r="BF328" s="73">
        <f t="shared" ca="1" si="932"/>
        <v>0</v>
      </c>
      <c r="BG328" s="73">
        <f t="shared" ca="1" si="932"/>
        <v>0</v>
      </c>
      <c r="BH328" s="73">
        <f t="shared" ca="1" si="932"/>
        <v>0</v>
      </c>
      <c r="BI328" s="73">
        <f t="shared" ca="1" si="932"/>
        <v>0</v>
      </c>
      <c r="BJ328" s="73">
        <f t="shared" ca="1" si="932"/>
        <v>0</v>
      </c>
      <c r="BK328" s="73">
        <f t="shared" ca="1" si="932"/>
        <v>0</v>
      </c>
      <c r="BL328" s="73">
        <f t="shared" ca="1" si="932"/>
        <v>0</v>
      </c>
    </row>
    <row r="329" spans="1:64" x14ac:dyDescent="0.3">
      <c r="A329" s="6"/>
      <c r="B329" s="626" t="s">
        <v>17</v>
      </c>
      <c r="C329" s="13" t="s">
        <v>22</v>
      </c>
      <c r="D329" s="71"/>
      <c r="E329" s="6">
        <f ca="1">SUM(E327:E328)</f>
        <v>0</v>
      </c>
      <c r="F329" s="6">
        <f t="shared" ref="F329:BL329" ca="1" si="933">SUM(F327:F328)</f>
        <v>0</v>
      </c>
      <c r="G329" s="6">
        <f t="shared" ca="1" si="933"/>
        <v>0</v>
      </c>
      <c r="H329" s="6">
        <f t="shared" ca="1" si="933"/>
        <v>0</v>
      </c>
      <c r="I329" s="6">
        <f t="shared" ca="1" si="933"/>
        <v>0</v>
      </c>
      <c r="J329" s="6">
        <f t="shared" ca="1" si="933"/>
        <v>6.4620548243078302</v>
      </c>
      <c r="K329" s="6">
        <f t="shared" ca="1" si="933"/>
        <v>6.4620548243078302</v>
      </c>
      <c r="L329" s="6">
        <f t="shared" ca="1" si="933"/>
        <v>11.739399597492557</v>
      </c>
      <c r="M329" s="6">
        <f t="shared" ca="1" si="933"/>
        <v>11.523997770015631</v>
      </c>
      <c r="N329" s="6">
        <f t="shared" ca="1" si="933"/>
        <v>11.308595942538702</v>
      </c>
      <c r="O329" s="6">
        <f t="shared" ca="1" si="933"/>
        <v>11.093194115061774</v>
      </c>
      <c r="P329" s="6">
        <f t="shared" ca="1" si="933"/>
        <v>10.877792287584846</v>
      </c>
      <c r="Q329" s="6">
        <f t="shared" ca="1" si="933"/>
        <v>10.662390460107918</v>
      </c>
      <c r="R329" s="6">
        <f t="shared" ca="1" si="933"/>
        <v>10.44698863263099</v>
      </c>
      <c r="S329" s="6">
        <f t="shared" ca="1" si="933"/>
        <v>10.231586805154063</v>
      </c>
      <c r="T329" s="6">
        <f t="shared" ca="1" si="933"/>
        <v>10.016184977677135</v>
      </c>
      <c r="U329" s="6">
        <f t="shared" ca="1" si="933"/>
        <v>9.800783150200207</v>
      </c>
      <c r="V329" s="6">
        <f t="shared" ca="1" si="933"/>
        <v>9.5853813227232791</v>
      </c>
      <c r="W329" s="6">
        <f t="shared" ca="1" si="933"/>
        <v>9.3699794952463513</v>
      </c>
      <c r="X329" s="6">
        <f t="shared" ca="1" si="933"/>
        <v>9.1545776677694235</v>
      </c>
      <c r="Y329" s="6">
        <f t="shared" ca="1" si="933"/>
        <v>8.9391758402924957</v>
      </c>
      <c r="Z329" s="6">
        <f t="shared" ca="1" si="933"/>
        <v>8.7237740128155679</v>
      </c>
      <c r="AA329" s="6">
        <f t="shared" ca="1" si="933"/>
        <v>8.5083721853386418</v>
      </c>
      <c r="AB329" s="6">
        <f t="shared" ca="1" si="933"/>
        <v>8.2929703578617122</v>
      </c>
      <c r="AC329" s="6">
        <f t="shared" ca="1" si="933"/>
        <v>8.0775685303847862</v>
      </c>
      <c r="AD329" s="6">
        <f t="shared" ca="1" si="933"/>
        <v>7.8621667029078584</v>
      </c>
      <c r="AE329" s="6">
        <f t="shared" ca="1" si="933"/>
        <v>7.6467648754309305</v>
      </c>
      <c r="AF329" s="6">
        <f t="shared" ca="1" si="933"/>
        <v>7.4313630479540027</v>
      </c>
      <c r="AG329" s="6">
        <f t="shared" ca="1" si="933"/>
        <v>7.2159612204770749</v>
      </c>
      <c r="AH329" s="6">
        <f t="shared" ca="1" si="933"/>
        <v>7.0005593930001471</v>
      </c>
      <c r="AI329" s="6">
        <f t="shared" ca="1" si="933"/>
        <v>6.7851575655232192</v>
      </c>
      <c r="AJ329" s="6">
        <f t="shared" ca="1" si="933"/>
        <v>6.5697557380462914</v>
      </c>
      <c r="AK329" s="6">
        <f t="shared" ca="1" si="933"/>
        <v>6.3543539105693645</v>
      </c>
      <c r="AL329" s="6">
        <f t="shared" ca="1" si="933"/>
        <v>6.1389520830924367</v>
      </c>
      <c r="AM329" s="6">
        <f t="shared" ca="1" si="933"/>
        <v>5.9235502556155089</v>
      </c>
      <c r="AN329" s="6">
        <f t="shared" ca="1" si="933"/>
        <v>5.708148428138581</v>
      </c>
      <c r="AO329" s="6">
        <f t="shared" ca="1" si="933"/>
        <v>5.4927466006615981</v>
      </c>
      <c r="AP329" s="6">
        <f t="shared" ca="1" si="933"/>
        <v>0</v>
      </c>
      <c r="AQ329" s="6">
        <f t="shared" ca="1" si="933"/>
        <v>0</v>
      </c>
      <c r="AR329" s="6">
        <f t="shared" ca="1" si="933"/>
        <v>0</v>
      </c>
      <c r="AS329" s="6">
        <f t="shared" ca="1" si="933"/>
        <v>0</v>
      </c>
      <c r="AT329" s="6">
        <f t="shared" ca="1" si="933"/>
        <v>0</v>
      </c>
      <c r="AU329" s="6">
        <f t="shared" ca="1" si="933"/>
        <v>0</v>
      </c>
      <c r="AV329" s="6">
        <f t="shared" ca="1" si="933"/>
        <v>0</v>
      </c>
      <c r="AW329" s="6">
        <f t="shared" ca="1" si="933"/>
        <v>0</v>
      </c>
      <c r="AX329" s="6">
        <f t="shared" ca="1" si="933"/>
        <v>0</v>
      </c>
      <c r="AY329" s="6">
        <f t="shared" ca="1" si="933"/>
        <v>0</v>
      </c>
      <c r="AZ329" s="6">
        <f t="shared" ca="1" si="933"/>
        <v>0</v>
      </c>
      <c r="BA329" s="6">
        <f t="shared" ca="1" si="933"/>
        <v>0</v>
      </c>
      <c r="BB329" s="6">
        <f t="shared" ca="1" si="933"/>
        <v>0</v>
      </c>
      <c r="BC329" s="6">
        <f t="shared" ca="1" si="933"/>
        <v>0</v>
      </c>
      <c r="BD329" s="6">
        <f t="shared" ca="1" si="933"/>
        <v>0</v>
      </c>
      <c r="BE329" s="6">
        <f t="shared" ca="1" si="933"/>
        <v>0</v>
      </c>
      <c r="BF329" s="6">
        <f t="shared" ca="1" si="933"/>
        <v>0</v>
      </c>
      <c r="BG329" s="6">
        <f t="shared" ca="1" si="933"/>
        <v>0</v>
      </c>
      <c r="BH329" s="6">
        <f t="shared" ca="1" si="933"/>
        <v>0</v>
      </c>
      <c r="BI329" s="6">
        <f t="shared" ca="1" si="933"/>
        <v>0</v>
      </c>
      <c r="BJ329" s="6">
        <f t="shared" ca="1" si="933"/>
        <v>0</v>
      </c>
      <c r="BK329" s="6">
        <f t="shared" ca="1" si="933"/>
        <v>0</v>
      </c>
      <c r="BL329" s="6">
        <f t="shared" ca="1" si="933"/>
        <v>0</v>
      </c>
    </row>
    <row r="330" spans="1:64" x14ac:dyDescent="0.3">
      <c r="A330" s="83" t="s">
        <v>216</v>
      </c>
      <c r="B330" s="6"/>
      <c r="C330" s="82"/>
      <c r="D330" s="71"/>
      <c r="E330" s="20"/>
      <c r="F330" s="2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</row>
    <row r="331" spans="1:64" x14ac:dyDescent="0.3">
      <c r="A331" s="83"/>
      <c r="B331" s="6" t="s">
        <v>178</v>
      </c>
      <c r="C331" s="13" t="s">
        <v>22</v>
      </c>
      <c r="D331" s="71"/>
      <c r="E331" s="6">
        <f t="shared" ref="E331:AJ331" si="934">D333</f>
        <v>0</v>
      </c>
      <c r="F331" s="6">
        <f t="shared" ca="1" si="934"/>
        <v>0</v>
      </c>
      <c r="G331" s="6">
        <f t="shared" ca="1" si="934"/>
        <v>0</v>
      </c>
      <c r="H331" s="6">
        <f t="shared" ca="1" si="934"/>
        <v>0</v>
      </c>
      <c r="I331" s="6">
        <f t="shared" ca="1" si="934"/>
        <v>0</v>
      </c>
      <c r="J331" s="6">
        <f t="shared" ca="1" si="934"/>
        <v>0</v>
      </c>
      <c r="K331" s="6">
        <f t="shared" ca="1" si="934"/>
        <v>6.4620548243078302</v>
      </c>
      <c r="L331" s="6">
        <f t="shared" ca="1" si="934"/>
        <v>6.4620548243078302</v>
      </c>
      <c r="M331" s="6">
        <f t="shared" ca="1" si="934"/>
        <v>11.739399597492557</v>
      </c>
      <c r="N331" s="6">
        <f t="shared" ca="1" si="934"/>
        <v>11.523997770015631</v>
      </c>
      <c r="O331" s="6">
        <f t="shared" ca="1" si="934"/>
        <v>11.308595942538702</v>
      </c>
      <c r="P331" s="6">
        <f t="shared" ca="1" si="934"/>
        <v>11.093194115061772</v>
      </c>
      <c r="Q331" s="6">
        <f t="shared" ca="1" si="934"/>
        <v>10.877792287584846</v>
      </c>
      <c r="R331" s="6">
        <f t="shared" ca="1" si="934"/>
        <v>10.662390460107918</v>
      </c>
      <c r="S331" s="6">
        <f t="shared" ca="1" si="934"/>
        <v>10.44698863263099</v>
      </c>
      <c r="T331" s="6">
        <f t="shared" ca="1" si="934"/>
        <v>10.231586805154063</v>
      </c>
      <c r="U331" s="6">
        <f t="shared" ca="1" si="934"/>
        <v>10.016184977677135</v>
      </c>
      <c r="V331" s="6">
        <f t="shared" ca="1" si="934"/>
        <v>9.800783150200207</v>
      </c>
      <c r="W331" s="6">
        <f t="shared" ca="1" si="934"/>
        <v>9.5853813227232791</v>
      </c>
      <c r="X331" s="6">
        <f t="shared" ca="1" si="934"/>
        <v>9.3699794952463513</v>
      </c>
      <c r="Y331" s="6">
        <f t="shared" ca="1" si="934"/>
        <v>9.1545776677694235</v>
      </c>
      <c r="Z331" s="6">
        <f t="shared" ca="1" si="934"/>
        <v>8.9391758402924957</v>
      </c>
      <c r="AA331" s="6">
        <f t="shared" ca="1" si="934"/>
        <v>8.7237740128155679</v>
      </c>
      <c r="AB331" s="6">
        <f t="shared" ca="1" si="934"/>
        <v>8.5083721853386418</v>
      </c>
      <c r="AC331" s="6">
        <f t="shared" ca="1" si="934"/>
        <v>8.2929703578617122</v>
      </c>
      <c r="AD331" s="6">
        <f t="shared" ca="1" si="934"/>
        <v>8.0775685303847862</v>
      </c>
      <c r="AE331" s="6">
        <f t="shared" ca="1" si="934"/>
        <v>7.8621667029078592</v>
      </c>
      <c r="AF331" s="6">
        <f t="shared" ca="1" si="934"/>
        <v>7.6467648754309296</v>
      </c>
      <c r="AG331" s="6">
        <f t="shared" ca="1" si="934"/>
        <v>7.4313630479540036</v>
      </c>
      <c r="AH331" s="6">
        <f t="shared" ca="1" si="934"/>
        <v>7.215961220477074</v>
      </c>
      <c r="AI331" s="6">
        <f t="shared" ca="1" si="934"/>
        <v>7.000559393000148</v>
      </c>
      <c r="AJ331" s="6">
        <f t="shared" ca="1" si="934"/>
        <v>6.7851575655232184</v>
      </c>
      <c r="AK331" s="6">
        <f t="shared" ref="AK331:BI331" ca="1" si="935">AJ333</f>
        <v>6.5697557380462923</v>
      </c>
      <c r="AL331" s="6">
        <f t="shared" ca="1" si="935"/>
        <v>6.3543539105693645</v>
      </c>
      <c r="AM331" s="6">
        <f t="shared" ca="1" si="935"/>
        <v>6.1389520830924367</v>
      </c>
      <c r="AN331" s="6">
        <f t="shared" ca="1" si="935"/>
        <v>5.9235502556155089</v>
      </c>
      <c r="AO331" s="6">
        <f t="shared" ca="1" si="935"/>
        <v>5.708148428138581</v>
      </c>
      <c r="AP331" s="6">
        <f t="shared" ca="1" si="935"/>
        <v>0</v>
      </c>
      <c r="AQ331" s="6">
        <f t="shared" ca="1" si="935"/>
        <v>0</v>
      </c>
      <c r="AR331" s="6">
        <f t="shared" ca="1" si="935"/>
        <v>0</v>
      </c>
      <c r="AS331" s="6">
        <f t="shared" ca="1" si="935"/>
        <v>0</v>
      </c>
      <c r="AT331" s="6">
        <f t="shared" ca="1" si="935"/>
        <v>0</v>
      </c>
      <c r="AU331" s="6">
        <f t="shared" ca="1" si="935"/>
        <v>0</v>
      </c>
      <c r="AV331" s="6">
        <f t="shared" ca="1" si="935"/>
        <v>0</v>
      </c>
      <c r="AW331" s="6">
        <f t="shared" ca="1" si="935"/>
        <v>0</v>
      </c>
      <c r="AX331" s="6">
        <f t="shared" ca="1" si="935"/>
        <v>0</v>
      </c>
      <c r="AY331" s="6">
        <f t="shared" ca="1" si="935"/>
        <v>0</v>
      </c>
      <c r="AZ331" s="6">
        <f t="shared" ca="1" si="935"/>
        <v>0</v>
      </c>
      <c r="BA331" s="6">
        <f t="shared" ca="1" si="935"/>
        <v>0</v>
      </c>
      <c r="BB331" s="6">
        <f t="shared" ca="1" si="935"/>
        <v>0</v>
      </c>
      <c r="BC331" s="6">
        <f t="shared" ca="1" si="935"/>
        <v>0</v>
      </c>
      <c r="BD331" s="6">
        <f t="shared" ca="1" si="935"/>
        <v>0</v>
      </c>
      <c r="BE331" s="6">
        <f t="shared" ca="1" si="935"/>
        <v>0</v>
      </c>
      <c r="BF331" s="6">
        <f t="shared" ca="1" si="935"/>
        <v>0</v>
      </c>
      <c r="BG331" s="6">
        <f t="shared" ca="1" si="935"/>
        <v>0</v>
      </c>
      <c r="BH331" s="6">
        <f t="shared" ca="1" si="935"/>
        <v>0</v>
      </c>
      <c r="BI331" s="6">
        <f t="shared" ca="1" si="935"/>
        <v>0</v>
      </c>
      <c r="BJ331" s="6">
        <f t="shared" ref="BJ331" ca="1" si="936">BI333</f>
        <v>0</v>
      </c>
      <c r="BK331" s="6">
        <f t="shared" ref="BK331" ca="1" si="937">BJ333</f>
        <v>0</v>
      </c>
      <c r="BL331" s="6">
        <f t="shared" ref="BL331" ca="1" si="938">BK333</f>
        <v>0</v>
      </c>
    </row>
    <row r="332" spans="1:64" x14ac:dyDescent="0.3">
      <c r="A332" s="83"/>
      <c r="B332" s="36" t="s">
        <v>202</v>
      </c>
      <c r="C332" s="13" t="s">
        <v>22</v>
      </c>
      <c r="D332" s="471">
        <f ca="1">SUM(E332:BL332)</f>
        <v>0</v>
      </c>
      <c r="E332" s="6">
        <f ca="1">IF(AND(E5,(E104+E114)&gt;0),E329*Inputs!$E$69/6-E331,-E331)</f>
        <v>0</v>
      </c>
      <c r="F332" s="6">
        <f ca="1">IF(AND(F5,(F104+F114)&gt;0),F329*Inputs!$E$69/6-F331,-F331)</f>
        <v>0</v>
      </c>
      <c r="G332" s="6">
        <f ca="1">IF(AND(G5,(G104+G114)&gt;0),G329*Inputs!$E$69/6-G331,-G331)</f>
        <v>0</v>
      </c>
      <c r="H332" s="6">
        <f ca="1">IF(AND(H5,(H104+H114)&gt;0),H329*Inputs!$E$69/6-H331,-H331)</f>
        <v>0</v>
      </c>
      <c r="I332" s="6">
        <f ca="1">IF(AND(I5,(I104+I114)&gt;0),I329*Inputs!$E$69/6-I331,-I331)</f>
        <v>0</v>
      </c>
      <c r="J332" s="6">
        <f ca="1">IF(AND(J5,(J104+J114)&gt;0),J329*Inputs!$E$69/6-J331,-J331)</f>
        <v>6.4620548243078302</v>
      </c>
      <c r="K332" s="6">
        <f ca="1">IF(AND(K5,(K104+K114)&gt;0),K329*Inputs!$E$69/6-K331,-K331)</f>
        <v>0</v>
      </c>
      <c r="L332" s="6">
        <f ca="1">IF(AND(L5,(L104+L114)&gt;0),L329*Inputs!$E$69/6-L331,-L331)</f>
        <v>5.2773447731847272</v>
      </c>
      <c r="M332" s="6">
        <f ca="1">IF(AND(M5,(M104+M114)&gt;0),M329*Inputs!$E$69/6-M331,-M331)</f>
        <v>-0.21540182747692604</v>
      </c>
      <c r="N332" s="6">
        <f ca="1">IF(AND(N5,(N104+N114)&gt;0),N329*Inputs!$E$69/6-N331,-N331)</f>
        <v>-0.2154018274769296</v>
      </c>
      <c r="O332" s="6">
        <f ca="1">IF(AND(O5,(O104+O114)&gt;0),O329*Inputs!$E$69/6-O331,-O331)</f>
        <v>-0.2154018274769296</v>
      </c>
      <c r="P332" s="6">
        <f ca="1">IF(AND(P5,(P104+P114)&gt;0),P329*Inputs!$E$69/6-P331,-P331)</f>
        <v>-0.21540182747692604</v>
      </c>
      <c r="Q332" s="6">
        <f ca="1">IF(AND(Q5,(Q104+Q114)&gt;0),Q329*Inputs!$E$69/6-Q331,-Q331)</f>
        <v>-0.21540182747692782</v>
      </c>
      <c r="R332" s="6">
        <f ca="1">IF(AND(R5,(R104+R114)&gt;0),R329*Inputs!$E$69/6-R331,-R331)</f>
        <v>-0.21540182747692782</v>
      </c>
      <c r="S332" s="6">
        <f ca="1">IF(AND(S5,(S104+S114)&gt;0),S329*Inputs!$E$69/6-S331,-S331)</f>
        <v>-0.21540182747692782</v>
      </c>
      <c r="T332" s="6">
        <f ca="1">IF(AND(T5,(T104+T114)&gt;0),T329*Inputs!$E$69/6-T331,-T331)</f>
        <v>-0.21540182747692782</v>
      </c>
      <c r="U332" s="6">
        <f ca="1">IF(AND(U5,(U104+U114)&gt;0),U329*Inputs!$E$69/6-U331,-U331)</f>
        <v>-0.21540182747692782</v>
      </c>
      <c r="V332" s="6">
        <f ca="1">IF(AND(V5,(V104+V114)&gt;0),V329*Inputs!$E$69/6-V331,-V331)</f>
        <v>-0.21540182747692782</v>
      </c>
      <c r="W332" s="6">
        <f ca="1">IF(AND(W5,(W104+W114)&gt;0),W329*Inputs!$E$69/6-W331,-W331)</f>
        <v>-0.21540182747692782</v>
      </c>
      <c r="X332" s="6">
        <f ca="1">IF(AND(X5,(X104+X114)&gt;0),X329*Inputs!$E$69/6-X331,-X331)</f>
        <v>-0.21540182747692782</v>
      </c>
      <c r="Y332" s="6">
        <f ca="1">IF(AND(Y5,(Y104+Y114)&gt;0),Y329*Inputs!$E$69/6-Y331,-Y331)</f>
        <v>-0.21540182747692782</v>
      </c>
      <c r="Z332" s="6">
        <f ca="1">IF(AND(Z5,(Z104+Z114)&gt;0),Z329*Inputs!$E$69/6-Z331,-Z331)</f>
        <v>-0.21540182747692782</v>
      </c>
      <c r="AA332" s="6">
        <f ca="1">IF(AND(AA5,(AA104+AA114)&gt;0),AA329*Inputs!$E$69/6-AA331,-AA331)</f>
        <v>-0.21540182747692604</v>
      </c>
      <c r="AB332" s="6">
        <f ca="1">IF(AND(AB5,(AB104+AB114)&gt;0),AB329*Inputs!$E$69/6-AB331,-AB331)</f>
        <v>-0.2154018274769296</v>
      </c>
      <c r="AC332" s="6">
        <f ca="1">IF(AND(AC5,(AC104+AC114)&gt;0),AC329*Inputs!$E$69/6-AC331,-AC331)</f>
        <v>-0.21540182747692604</v>
      </c>
      <c r="AD332" s="6">
        <f ca="1">IF(AND(AD5,(AD104+AD114)&gt;0),AD329*Inputs!$E$69/6-AD331,-AD331)</f>
        <v>-0.21540182747692693</v>
      </c>
      <c r="AE332" s="6">
        <f ca="1">IF(AND(AE5,(AE104+AE114)&gt;0),AE329*Inputs!$E$69/6-AE331,-AE331)</f>
        <v>-0.2154018274769296</v>
      </c>
      <c r="AF332" s="6">
        <f ca="1">IF(AND(AF5,(AF104+AF114)&gt;0),AF329*Inputs!$E$69/6-AF331,-AF331)</f>
        <v>-0.21540182747692604</v>
      </c>
      <c r="AG332" s="6">
        <f ca="1">IF(AND(AG5,(AG104+AG114)&gt;0),AG329*Inputs!$E$69/6-AG331,-AG331)</f>
        <v>-0.2154018274769296</v>
      </c>
      <c r="AH332" s="6">
        <f ca="1">IF(AND(AH5,(AH104+AH114)&gt;0),AH329*Inputs!$E$69/6-AH331,-AH331)</f>
        <v>-0.21540182747692604</v>
      </c>
      <c r="AI332" s="6">
        <f ca="1">IF(AND(AI5,(AI104+AI114)&gt;0),AI329*Inputs!$E$69/6-AI331,-AI331)</f>
        <v>-0.2154018274769296</v>
      </c>
      <c r="AJ332" s="6">
        <f ca="1">IF(AND(AJ5,(AJ104+AJ114)&gt;0),AJ329*Inputs!$E$69/6-AJ331,-AJ331)</f>
        <v>-0.21540182747692604</v>
      </c>
      <c r="AK332" s="6">
        <f ca="1">IF(AND(AK5,(AK104+AK114)&gt;0),AK329*Inputs!$E$69/6-AK331,-AK331)</f>
        <v>-0.21540182747692782</v>
      </c>
      <c r="AL332" s="6">
        <f ca="1">IF(AND(AL5,(AL104+AL114)&gt;0),AL329*Inputs!$E$69/6-AL331,-AL331)</f>
        <v>-0.21540182747692782</v>
      </c>
      <c r="AM332" s="6">
        <f ca="1">IF(AND(AM5,(AM104+AM114)&gt;0),AM329*Inputs!$E$69/6-AM331,-AM331)</f>
        <v>-0.21540182747692782</v>
      </c>
      <c r="AN332" s="6">
        <f ca="1">IF(AND(AN5,(AN104+AN114)&gt;0),AN329*Inputs!$E$69/6-AN331,-AN331)</f>
        <v>-0.21540182747692782</v>
      </c>
      <c r="AO332" s="6">
        <f ca="1">IF(AND(AO5,(AO104+AO114)&gt;0),AO329*Inputs!$E$69/6-AO331,-AO331)</f>
        <v>-5.708148428138581</v>
      </c>
      <c r="AP332" s="6">
        <f ca="1">IF(AND(AP5,(AP104+AP114)&gt;0),AP329*Inputs!$E$69/6-AP331,-AP331)</f>
        <v>0</v>
      </c>
      <c r="AQ332" s="6">
        <f ca="1">IF(AND(AQ5,(AQ104+AQ114)&gt;0),AQ329*Inputs!$E$69/6-AQ331,-AQ331)</f>
        <v>0</v>
      </c>
      <c r="AR332" s="6">
        <f ca="1">IF(AND(AR5,(AR104+AR114)&gt;0),AR329*Inputs!$E$69/6-AR331,-AR331)</f>
        <v>0</v>
      </c>
      <c r="AS332" s="6">
        <f ca="1">IF(AND(AS5,(AS104+AS114)&gt;0),AS329*Inputs!$E$69/6-AS331,-AS331)</f>
        <v>0</v>
      </c>
      <c r="AT332" s="6">
        <f ca="1">IF(AND(AT5,(AT104+AT114)&gt;0),AT329*Inputs!$E$69/6-AT331,-AT331)</f>
        <v>0</v>
      </c>
      <c r="AU332" s="6">
        <f ca="1">IF(AND(AU5,(AU104+AU114)&gt;0),AU329*Inputs!$E$69/6-AU331,-AU331)</f>
        <v>0</v>
      </c>
      <c r="AV332" s="6">
        <f ca="1">IF(AND(AV5,(AV104+AV114)&gt;0),AV329*Inputs!$E$69/6-AV331,-AV331)</f>
        <v>0</v>
      </c>
      <c r="AW332" s="6">
        <f ca="1">IF(AND(AW5,(AW104+AW114)&gt;0),AW329*Inputs!$E$69/6-AW331,-AW331)</f>
        <v>0</v>
      </c>
      <c r="AX332" s="6">
        <f ca="1">IF(AND(AX5,(AX104+AX114)&gt;0),AX329*Inputs!$E$69/6-AX331,-AX331)</f>
        <v>0</v>
      </c>
      <c r="AY332" s="6">
        <f ca="1">IF(AND(AY5,(AY104+AY114)&gt;0),AY329*Inputs!$E$69/6-AY331,-AY331)</f>
        <v>0</v>
      </c>
      <c r="AZ332" s="6">
        <f ca="1">IF(AND(AZ5,(AZ104+AZ114)&gt;0),AZ329*Inputs!$E$69/6-AZ331,-AZ331)</f>
        <v>0</v>
      </c>
      <c r="BA332" s="6">
        <f ca="1">IF(AND(BA5,(BA104+BA114)&gt;0),BA329*Inputs!$E$69/6-BA331,-BA331)</f>
        <v>0</v>
      </c>
      <c r="BB332" s="6">
        <f ca="1">IF(AND(BB5,(BB104+BB114)&gt;0),BB329*Inputs!$E$69/6-BB331,-BB331)</f>
        <v>0</v>
      </c>
      <c r="BC332" s="6">
        <f ca="1">IF(AND(BC5,(BC104+BC114)&gt;0),BC329*Inputs!$E$69/6-BC331,-BC331)</f>
        <v>0</v>
      </c>
      <c r="BD332" s="6">
        <f ca="1">IF(AND(BD5,(BD104+BD114)&gt;0),BD329*Inputs!$E$69/6-BD331,-BD331)</f>
        <v>0</v>
      </c>
      <c r="BE332" s="6">
        <f ca="1">IF(AND(BE5,(BE104+BE114)&gt;0),BE329*Inputs!$E$69/6-BE331,-BE331)</f>
        <v>0</v>
      </c>
      <c r="BF332" s="6">
        <f ca="1">IF(AND(BF5,(BF104+BF114)&gt;0),BF329*Inputs!$E$69/6-BF331,-BF331)</f>
        <v>0</v>
      </c>
      <c r="BG332" s="6">
        <f ca="1">IF(AND(BG5,(BG104+BG114)&gt;0),BG329*Inputs!$E$69/6-BG331,-BG331)</f>
        <v>0</v>
      </c>
      <c r="BH332" s="6">
        <f ca="1">IF(AND(BH5,(BH104+BH114)&gt;0),BH329*Inputs!$E$69/6-BH331,-BH331)</f>
        <v>0</v>
      </c>
      <c r="BI332" s="6">
        <f ca="1">IF(AND(BI5,(BI104+BI114)&gt;0),BI329*Inputs!$E$69/6-BI331,-BI331)</f>
        <v>0</v>
      </c>
      <c r="BJ332" s="6">
        <f ca="1">IF(AND(BJ5,(BJ104+BJ114)&gt;0),BJ329*Inputs!$E$69/6-BJ331,-BJ331)</f>
        <v>0</v>
      </c>
      <c r="BK332" s="6">
        <f ca="1">IF(AND(BK5,(BK104+BK114)&gt;0),BK329*Inputs!$E$69/6-BK331,-BK331)</f>
        <v>0</v>
      </c>
      <c r="BL332" s="6">
        <f ca="1">IF(AND(BL5,(BL104+BL114)&gt;0),BL329*Inputs!$E$69/6-BL331,-BL331)</f>
        <v>0</v>
      </c>
    </row>
    <row r="333" spans="1:64" x14ac:dyDescent="0.3">
      <c r="A333" s="83"/>
      <c r="B333" s="6" t="s">
        <v>175</v>
      </c>
      <c r="C333" s="13" t="s">
        <v>22</v>
      </c>
      <c r="D333" s="71"/>
      <c r="E333" s="6">
        <f t="shared" ref="E333:AJ333" ca="1" si="939">SUM(E331:E332)</f>
        <v>0</v>
      </c>
      <c r="F333" s="6">
        <f t="shared" ca="1" si="939"/>
        <v>0</v>
      </c>
      <c r="G333" s="6">
        <f t="shared" ca="1" si="939"/>
        <v>0</v>
      </c>
      <c r="H333" s="6">
        <f t="shared" ca="1" si="939"/>
        <v>0</v>
      </c>
      <c r="I333" s="6">
        <f t="shared" ca="1" si="939"/>
        <v>0</v>
      </c>
      <c r="J333" s="6">
        <f t="shared" ca="1" si="939"/>
        <v>6.4620548243078302</v>
      </c>
      <c r="K333" s="6">
        <f t="shared" ca="1" si="939"/>
        <v>6.4620548243078302</v>
      </c>
      <c r="L333" s="6">
        <f t="shared" ca="1" si="939"/>
        <v>11.739399597492557</v>
      </c>
      <c r="M333" s="6">
        <f t="shared" ca="1" si="939"/>
        <v>11.523997770015631</v>
      </c>
      <c r="N333" s="6">
        <f t="shared" ca="1" si="939"/>
        <v>11.308595942538702</v>
      </c>
      <c r="O333" s="6">
        <f t="shared" ca="1" si="939"/>
        <v>11.093194115061772</v>
      </c>
      <c r="P333" s="6">
        <f t="shared" ca="1" si="939"/>
        <v>10.877792287584846</v>
      </c>
      <c r="Q333" s="6">
        <f t="shared" ca="1" si="939"/>
        <v>10.662390460107918</v>
      </c>
      <c r="R333" s="6">
        <f t="shared" ca="1" si="939"/>
        <v>10.44698863263099</v>
      </c>
      <c r="S333" s="6">
        <f t="shared" ca="1" si="939"/>
        <v>10.231586805154063</v>
      </c>
      <c r="T333" s="6">
        <f t="shared" ca="1" si="939"/>
        <v>10.016184977677135</v>
      </c>
      <c r="U333" s="6">
        <f t="shared" ca="1" si="939"/>
        <v>9.800783150200207</v>
      </c>
      <c r="V333" s="6">
        <f t="shared" ca="1" si="939"/>
        <v>9.5853813227232791</v>
      </c>
      <c r="W333" s="6">
        <f t="shared" ca="1" si="939"/>
        <v>9.3699794952463513</v>
      </c>
      <c r="X333" s="6">
        <f t="shared" ca="1" si="939"/>
        <v>9.1545776677694235</v>
      </c>
      <c r="Y333" s="6">
        <f t="shared" ca="1" si="939"/>
        <v>8.9391758402924957</v>
      </c>
      <c r="Z333" s="6">
        <f t="shared" ca="1" si="939"/>
        <v>8.7237740128155679</v>
      </c>
      <c r="AA333" s="6">
        <f t="shared" ca="1" si="939"/>
        <v>8.5083721853386418</v>
      </c>
      <c r="AB333" s="6">
        <f t="shared" ca="1" si="939"/>
        <v>8.2929703578617122</v>
      </c>
      <c r="AC333" s="6">
        <f t="shared" ca="1" si="939"/>
        <v>8.0775685303847862</v>
      </c>
      <c r="AD333" s="6">
        <f t="shared" ca="1" si="939"/>
        <v>7.8621667029078592</v>
      </c>
      <c r="AE333" s="6">
        <f t="shared" ca="1" si="939"/>
        <v>7.6467648754309296</v>
      </c>
      <c r="AF333" s="6">
        <f t="shared" ca="1" si="939"/>
        <v>7.4313630479540036</v>
      </c>
      <c r="AG333" s="6">
        <f t="shared" ca="1" si="939"/>
        <v>7.215961220477074</v>
      </c>
      <c r="AH333" s="6">
        <f t="shared" ca="1" si="939"/>
        <v>7.000559393000148</v>
      </c>
      <c r="AI333" s="6">
        <f t="shared" ca="1" si="939"/>
        <v>6.7851575655232184</v>
      </c>
      <c r="AJ333" s="6">
        <f t="shared" ca="1" si="939"/>
        <v>6.5697557380462923</v>
      </c>
      <c r="AK333" s="6">
        <f t="shared" ref="AK333:BI333" ca="1" si="940">SUM(AK331:AK332)</f>
        <v>6.3543539105693645</v>
      </c>
      <c r="AL333" s="6">
        <f t="shared" ca="1" si="940"/>
        <v>6.1389520830924367</v>
      </c>
      <c r="AM333" s="6">
        <f t="shared" ca="1" si="940"/>
        <v>5.9235502556155089</v>
      </c>
      <c r="AN333" s="6">
        <f t="shared" ca="1" si="940"/>
        <v>5.708148428138581</v>
      </c>
      <c r="AO333" s="6">
        <f t="shared" ca="1" si="940"/>
        <v>0</v>
      </c>
      <c r="AP333" s="6">
        <f t="shared" ca="1" si="940"/>
        <v>0</v>
      </c>
      <c r="AQ333" s="6">
        <f t="shared" ca="1" si="940"/>
        <v>0</v>
      </c>
      <c r="AR333" s="6">
        <f t="shared" ca="1" si="940"/>
        <v>0</v>
      </c>
      <c r="AS333" s="6">
        <f t="shared" ca="1" si="940"/>
        <v>0</v>
      </c>
      <c r="AT333" s="6">
        <f t="shared" ca="1" si="940"/>
        <v>0</v>
      </c>
      <c r="AU333" s="6">
        <f t="shared" ca="1" si="940"/>
        <v>0</v>
      </c>
      <c r="AV333" s="6">
        <f t="shared" ca="1" si="940"/>
        <v>0</v>
      </c>
      <c r="AW333" s="6">
        <f t="shared" ca="1" si="940"/>
        <v>0</v>
      </c>
      <c r="AX333" s="6">
        <f t="shared" ca="1" si="940"/>
        <v>0</v>
      </c>
      <c r="AY333" s="6">
        <f t="shared" ca="1" si="940"/>
        <v>0</v>
      </c>
      <c r="AZ333" s="6">
        <f t="shared" ca="1" si="940"/>
        <v>0</v>
      </c>
      <c r="BA333" s="6">
        <f t="shared" ca="1" si="940"/>
        <v>0</v>
      </c>
      <c r="BB333" s="6">
        <f t="shared" ca="1" si="940"/>
        <v>0</v>
      </c>
      <c r="BC333" s="6">
        <f t="shared" ca="1" si="940"/>
        <v>0</v>
      </c>
      <c r="BD333" s="6">
        <f t="shared" ca="1" si="940"/>
        <v>0</v>
      </c>
      <c r="BE333" s="6">
        <f t="shared" ca="1" si="940"/>
        <v>0</v>
      </c>
      <c r="BF333" s="6">
        <f t="shared" ca="1" si="940"/>
        <v>0</v>
      </c>
      <c r="BG333" s="6">
        <f t="shared" ca="1" si="940"/>
        <v>0</v>
      </c>
      <c r="BH333" s="6">
        <f t="shared" ca="1" si="940"/>
        <v>0</v>
      </c>
      <c r="BI333" s="6">
        <f t="shared" ca="1" si="940"/>
        <v>0</v>
      </c>
      <c r="BJ333" s="6">
        <f t="shared" ref="BJ333:BL333" ca="1" si="941">SUM(BJ331:BJ332)</f>
        <v>0</v>
      </c>
      <c r="BK333" s="6">
        <f t="shared" ca="1" si="941"/>
        <v>0</v>
      </c>
      <c r="BL333" s="6">
        <f t="shared" ca="1" si="941"/>
        <v>0</v>
      </c>
    </row>
    <row r="334" spans="1:64" x14ac:dyDescent="0.3">
      <c r="A334" s="83" t="s">
        <v>228</v>
      </c>
      <c r="B334" s="6"/>
      <c r="C334" s="13"/>
      <c r="D334" s="71"/>
      <c r="E334" s="20"/>
      <c r="F334" s="2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</row>
    <row r="335" spans="1:64" x14ac:dyDescent="0.3">
      <c r="A335" s="83"/>
      <c r="B335" s="6" t="s">
        <v>63</v>
      </c>
      <c r="C335" s="13" t="s">
        <v>0</v>
      </c>
      <c r="D335" s="71"/>
      <c r="E335" s="108">
        <f>IF(Inputs!$E$70="Cash",Inputs!$E$72,0)/2</f>
        <v>0.02</v>
      </c>
      <c r="F335" s="108">
        <f>IF(Inputs!$E$70="Cash",Inputs!$E$72,0)/2</f>
        <v>0.02</v>
      </c>
      <c r="G335" s="108">
        <f>IF(Inputs!$E$70="Cash",Inputs!$E$72,0)/2</f>
        <v>0.02</v>
      </c>
      <c r="H335" s="108">
        <f>IF(Inputs!$E$70="Cash",Inputs!$E$72,0)/2</f>
        <v>0.02</v>
      </c>
      <c r="I335" s="108">
        <f>IF(Inputs!$E$70="Cash",Inputs!$E$72,0)/2</f>
        <v>0.02</v>
      </c>
      <c r="J335" s="108">
        <f>IF(Inputs!$E$70="Cash",Inputs!$E$72,0)/2</f>
        <v>0.02</v>
      </c>
      <c r="K335" s="108">
        <f>IF(Inputs!$E$70="Cash",Inputs!$E$72,0)/2</f>
        <v>0.02</v>
      </c>
      <c r="L335" s="108">
        <f>IF(Inputs!$E$70="Cash",Inputs!$E$72,0)/2</f>
        <v>0.02</v>
      </c>
      <c r="M335" s="108">
        <f>IF(Inputs!$E$70="Cash",Inputs!$E$72,0)/2</f>
        <v>0.02</v>
      </c>
      <c r="N335" s="108">
        <f>IF(Inputs!$E$70="Cash",Inputs!$E$72,0)/2</f>
        <v>0.02</v>
      </c>
      <c r="O335" s="108">
        <f>IF(Inputs!$E$70="Cash",Inputs!$E$72,0)/2</f>
        <v>0.02</v>
      </c>
      <c r="P335" s="108">
        <f>IF(Inputs!$E$70="Cash",Inputs!$E$72,0)/2</f>
        <v>0.02</v>
      </c>
      <c r="Q335" s="108">
        <f>IF(Inputs!$E$70="Cash",Inputs!$E$72,0)/2</f>
        <v>0.02</v>
      </c>
      <c r="R335" s="108">
        <f>IF(Inputs!$E$70="Cash",Inputs!$E$72,0)/2</f>
        <v>0.02</v>
      </c>
      <c r="S335" s="108">
        <f>IF(Inputs!$E$70="Cash",Inputs!$E$72,0)/2</f>
        <v>0.02</v>
      </c>
      <c r="T335" s="108">
        <f>IF(Inputs!$E$70="Cash",Inputs!$E$72,0)/2</f>
        <v>0.02</v>
      </c>
      <c r="U335" s="108">
        <f>IF(Inputs!$E$70="Cash",Inputs!$E$72,0)/2</f>
        <v>0.02</v>
      </c>
      <c r="V335" s="108">
        <f>IF(Inputs!$E$70="Cash",Inputs!$E$72,0)/2</f>
        <v>0.02</v>
      </c>
      <c r="W335" s="108">
        <f>IF(Inputs!$E$70="Cash",Inputs!$E$72,0)/2</f>
        <v>0.02</v>
      </c>
      <c r="X335" s="108">
        <f>IF(Inputs!$E$70="Cash",Inputs!$E$72,0)/2</f>
        <v>0.02</v>
      </c>
      <c r="Y335" s="108">
        <f>IF(Inputs!$E$70="Cash",Inputs!$E$72,0)/2</f>
        <v>0.02</v>
      </c>
      <c r="Z335" s="108">
        <f>IF(Inputs!$E$70="Cash",Inputs!$E$72,0)/2</f>
        <v>0.02</v>
      </c>
      <c r="AA335" s="108">
        <f>IF(Inputs!$E$70="Cash",Inputs!$E$72,0)/2</f>
        <v>0.02</v>
      </c>
      <c r="AB335" s="108">
        <f>IF(Inputs!$E$70="Cash",Inputs!$E$72,0)/2</f>
        <v>0.02</v>
      </c>
      <c r="AC335" s="108">
        <f>IF(Inputs!$E$70="Cash",Inputs!$E$72,0)/2</f>
        <v>0.02</v>
      </c>
      <c r="AD335" s="108">
        <f>IF(Inputs!$E$70="Cash",Inputs!$E$72,0)/2</f>
        <v>0.02</v>
      </c>
      <c r="AE335" s="108">
        <f>IF(Inputs!$E$70="Cash",Inputs!$E$72,0)/2</f>
        <v>0.02</v>
      </c>
      <c r="AF335" s="108">
        <f>IF(Inputs!$E$70="Cash",Inputs!$E$72,0)/2</f>
        <v>0.02</v>
      </c>
      <c r="AG335" s="108">
        <f>IF(Inputs!$E$70="Cash",Inputs!$E$72,0)/2</f>
        <v>0.02</v>
      </c>
      <c r="AH335" s="108">
        <f>IF(Inputs!$E$70="Cash",Inputs!$E$72,0)/2</f>
        <v>0.02</v>
      </c>
      <c r="AI335" s="108">
        <f>IF(Inputs!$E$70="Cash",Inputs!$E$72,0)/2</f>
        <v>0.02</v>
      </c>
      <c r="AJ335" s="108">
        <f>IF(Inputs!$E$70="Cash",Inputs!$E$72,0)/2</f>
        <v>0.02</v>
      </c>
      <c r="AK335" s="108">
        <f>IF(Inputs!$E$70="Cash",Inputs!$E$72,0)/2</f>
        <v>0.02</v>
      </c>
      <c r="AL335" s="108">
        <f>IF(Inputs!$E$70="Cash",Inputs!$E$72,0)/2</f>
        <v>0.02</v>
      </c>
      <c r="AM335" s="108">
        <f>IF(Inputs!$E$70="Cash",Inputs!$E$72,0)/2</f>
        <v>0.02</v>
      </c>
      <c r="AN335" s="108">
        <f>IF(Inputs!$E$70="Cash",Inputs!$E$72,0)/2</f>
        <v>0.02</v>
      </c>
      <c r="AO335" s="108">
        <f>IF(Inputs!$E$70="Cash",Inputs!$E$72,0)/2</f>
        <v>0.02</v>
      </c>
      <c r="AP335" s="108">
        <f>IF(Inputs!$E$70="Cash",Inputs!$E$72,0)/2</f>
        <v>0.02</v>
      </c>
      <c r="AQ335" s="108">
        <f>IF(Inputs!$E$70="Cash",Inputs!$E$72,0)/2</f>
        <v>0.02</v>
      </c>
      <c r="AR335" s="108">
        <f>IF(Inputs!$E$70="Cash",Inputs!$E$72,0)/2</f>
        <v>0.02</v>
      </c>
      <c r="AS335" s="108">
        <f>IF(Inputs!$E$70="Cash",Inputs!$E$72,0)/2</f>
        <v>0.02</v>
      </c>
      <c r="AT335" s="108">
        <f>IF(Inputs!$E$70="Cash",Inputs!$E$72,0)/2</f>
        <v>0.02</v>
      </c>
      <c r="AU335" s="108">
        <f>IF(Inputs!$E$70="Cash",Inputs!$E$72,0)/2</f>
        <v>0.02</v>
      </c>
      <c r="AV335" s="108">
        <f>IF(Inputs!$E$70="Cash",Inputs!$E$72,0)/2</f>
        <v>0.02</v>
      </c>
      <c r="AW335" s="108">
        <f>IF(Inputs!$E$70="Cash",Inputs!$E$72,0)/2</f>
        <v>0.02</v>
      </c>
      <c r="AX335" s="108">
        <f>IF(Inputs!$E$70="Cash",Inputs!$E$72,0)/2</f>
        <v>0.02</v>
      </c>
      <c r="AY335" s="108">
        <f>IF(Inputs!$E$70="Cash",Inputs!$E$72,0)/2</f>
        <v>0.02</v>
      </c>
      <c r="AZ335" s="108">
        <f>IF(Inputs!$E$70="Cash",Inputs!$E$72,0)/2</f>
        <v>0.02</v>
      </c>
      <c r="BA335" s="108">
        <f>IF(Inputs!$E$70="Cash",Inputs!$E$72,0)/2</f>
        <v>0.02</v>
      </c>
      <c r="BB335" s="108">
        <f>IF(Inputs!$E$70="Cash",Inputs!$E$72,0)/2</f>
        <v>0.02</v>
      </c>
      <c r="BC335" s="108">
        <f>IF(Inputs!$E$70="Cash",Inputs!$E$72,0)/2</f>
        <v>0.02</v>
      </c>
      <c r="BD335" s="108">
        <f>IF(Inputs!$E$70="Cash",Inputs!$E$72,0)/2</f>
        <v>0.02</v>
      </c>
      <c r="BE335" s="108">
        <f>IF(Inputs!$E$70="Cash",Inputs!$E$72,0)/2</f>
        <v>0.02</v>
      </c>
      <c r="BF335" s="108">
        <f>IF(Inputs!$E$70="Cash",Inputs!$E$72,0)/2</f>
        <v>0.02</v>
      </c>
      <c r="BG335" s="108">
        <f>IF(Inputs!$E$70="Cash",Inputs!$E$72,0)/2</f>
        <v>0.02</v>
      </c>
      <c r="BH335" s="108">
        <f>IF(Inputs!$E$70="Cash",Inputs!$E$72,0)/2</f>
        <v>0.02</v>
      </c>
      <c r="BI335" s="108">
        <f>IF(Inputs!$E$70="Cash",Inputs!$E$72,0)/2</f>
        <v>0.02</v>
      </c>
      <c r="BJ335" s="108">
        <f>IF(Inputs!$E$70="Cash",Inputs!$E$72,0)/2</f>
        <v>0.02</v>
      </c>
      <c r="BK335" s="108">
        <f>IF(Inputs!$E$70="Cash",Inputs!$E$72,0)/2</f>
        <v>0.02</v>
      </c>
      <c r="BL335" s="108">
        <f>IF(Inputs!$E$70="Cash",Inputs!$E$72,0)/2</f>
        <v>0.02</v>
      </c>
    </row>
    <row r="336" spans="1:64" x14ac:dyDescent="0.3">
      <c r="A336" s="83"/>
      <c r="B336" s="6" t="s">
        <v>184</v>
      </c>
      <c r="C336" s="13" t="s">
        <v>22</v>
      </c>
      <c r="D336" s="471">
        <f ca="1">SUM(E336:BL336)</f>
        <v>5.3182711204053419</v>
      </c>
      <c r="E336" s="6">
        <f ca="1">E333*E335*E9</f>
        <v>0</v>
      </c>
      <c r="F336" s="6">
        <f ca="1">IF(Inputs!$E$70="Cash",F333,-MAX(F331,F333))*F335*F9</f>
        <v>0</v>
      </c>
      <c r="G336" s="6">
        <f ca="1">IF(Inputs!$E$70="Cash",G333,-MAX(G331,G333))*G335*G9</f>
        <v>0</v>
      </c>
      <c r="H336" s="6">
        <f ca="1">IF(Inputs!$E$70="Cash",H333,-MAX(H331,H333))*H335*H9</f>
        <v>0</v>
      </c>
      <c r="I336" s="6">
        <f ca="1">IF(Inputs!$E$70="Cash",I333,-MAX(I331,I333))*I335*I9</f>
        <v>0</v>
      </c>
      <c r="J336" s="6">
        <f ca="1">IF(Inputs!$E$70="Cash",J333,-MAX(J331,J333))*J335*J9</f>
        <v>0.12924109648615661</v>
      </c>
      <c r="K336" s="6">
        <f ca="1">IF(Inputs!$E$70="Cash",K333,-MAX(K331,K333))*K335*K9</f>
        <v>0.12924109648615661</v>
      </c>
      <c r="L336" s="6">
        <f ca="1">IF(Inputs!$E$70="Cash",L333,-MAX(L331,L333))*L335*L9</f>
        <v>0.23478799194985114</v>
      </c>
      <c r="M336" s="6">
        <f ca="1">IF(Inputs!$E$70="Cash",M333,-MAX(M331,M333))*M335*M9</f>
        <v>0.23047995540031263</v>
      </c>
      <c r="N336" s="6">
        <f ca="1">IF(Inputs!$E$70="Cash",N333,-MAX(N331,N333))*N335*N9</f>
        <v>0.22617191885077403</v>
      </c>
      <c r="O336" s="6">
        <f ca="1">IF(Inputs!$E$70="Cash",O333,-MAX(O331,O333))*O335*O9</f>
        <v>0.22186388230123544</v>
      </c>
      <c r="P336" s="6">
        <f ca="1">IF(Inputs!$E$70="Cash",P333,-MAX(P331,P333))*P335*P9</f>
        <v>0.21755584575169692</v>
      </c>
      <c r="Q336" s="6">
        <f ca="1">IF(Inputs!$E$70="Cash",Q333,-MAX(Q331,Q333))*Q335*Q9</f>
        <v>0.21324780920215836</v>
      </c>
      <c r="R336" s="6">
        <f ca="1">IF(Inputs!$E$70="Cash",R333,-MAX(R331,R333))*R335*R9</f>
        <v>0.20893977265261982</v>
      </c>
      <c r="S336" s="6">
        <f ca="1">IF(Inputs!$E$70="Cash",S333,-MAX(S331,S333))*S335*S9</f>
        <v>0.20463173610308125</v>
      </c>
      <c r="T336" s="6">
        <f ca="1">IF(Inputs!$E$70="Cash",T333,-MAX(T331,T333))*T335*T9</f>
        <v>0.20032369955354271</v>
      </c>
      <c r="U336" s="6">
        <f ca="1">IF(Inputs!$E$70="Cash",U333,-MAX(U331,U333))*U335*U9</f>
        <v>0.19601566300400414</v>
      </c>
      <c r="V336" s="6">
        <f ca="1">IF(Inputs!$E$70="Cash",V333,-MAX(V331,V333))*V335*V9</f>
        <v>0.1917076264544656</v>
      </c>
      <c r="W336" s="6">
        <f ca="1">IF(Inputs!$E$70="Cash",W333,-MAX(W331,W333))*W335*W9</f>
        <v>0.18739958990492703</v>
      </c>
      <c r="X336" s="6">
        <f ca="1">IF(Inputs!$E$70="Cash",X333,-MAX(X331,X333))*X335*X9</f>
        <v>0.18309155335538849</v>
      </c>
      <c r="Y336" s="6">
        <f ca="1">IF(Inputs!$E$70="Cash",Y333,-MAX(Y331,Y333))*Y335*Y9</f>
        <v>0.17878351680584992</v>
      </c>
      <c r="Z336" s="6">
        <f ca="1">IF(Inputs!$E$70="Cash",Z333,-MAX(Z331,Z333))*Z335*Z9</f>
        <v>0.17447548025631135</v>
      </c>
      <c r="AA336" s="6">
        <f ca="1">IF(Inputs!$E$70="Cash",AA333,-MAX(AA331,AA333))*AA335*AA9</f>
        <v>0.17016744370677284</v>
      </c>
      <c r="AB336" s="6">
        <f ca="1">IF(Inputs!$E$70="Cash",AB333,-MAX(AB331,AB333))*AB335*AB9</f>
        <v>0.16585940715723424</v>
      </c>
      <c r="AC336" s="6">
        <f ca="1">IF(Inputs!$E$70="Cash",AC333,-MAX(AC331,AC333))*AC335*AC9</f>
        <v>0.16155137060769573</v>
      </c>
      <c r="AD336" s="6">
        <f ca="1">IF(Inputs!$E$70="Cash",AD333,-MAX(AD331,AD333))*AD335*AD9</f>
        <v>0.15724333405815719</v>
      </c>
      <c r="AE336" s="6">
        <f ca="1">IF(Inputs!$E$70="Cash",AE333,-MAX(AE331,AE333))*AE335*AE9</f>
        <v>0.15293529750861859</v>
      </c>
      <c r="AF336" s="6">
        <f ca="1">IF(Inputs!$E$70="Cash",AF333,-MAX(AF331,AF333))*AF335*AF9</f>
        <v>0.14862726095908008</v>
      </c>
      <c r="AG336" s="6">
        <f ca="1">IF(Inputs!$E$70="Cash",AG333,-MAX(AG331,AG333))*AG335*AG9</f>
        <v>0.14431922440954148</v>
      </c>
      <c r="AH336" s="6">
        <f ca="1">IF(Inputs!$E$70="Cash",AH333,-MAX(AH331,AH333))*AH335*AH9</f>
        <v>0.14001118786000297</v>
      </c>
      <c r="AI336" s="6">
        <f ca="1">IF(Inputs!$E$70="Cash",AI333,-MAX(AI331,AI333))*AI335*AI9</f>
        <v>0.13570315131046437</v>
      </c>
      <c r="AJ336" s="6">
        <f ca="1">IF(Inputs!$E$70="Cash",AJ333,-MAX(AJ331,AJ333))*AJ335*AJ9</f>
        <v>0.13139511476092586</v>
      </c>
      <c r="AK336" s="6">
        <f ca="1">IF(Inputs!$E$70="Cash",AK333,-MAX(AK331,AK333))*AK335*AK9</f>
        <v>0.12708707821138729</v>
      </c>
      <c r="AL336" s="6">
        <f ca="1">IF(Inputs!$E$70="Cash",AL333,-MAX(AL331,AL333))*AL335*AL9</f>
        <v>0.12277904166184873</v>
      </c>
      <c r="AM336" s="6">
        <f ca="1">IF(Inputs!$E$70="Cash",AM333,-MAX(AM331,AM333))*AM335*AM9</f>
        <v>0.11847100511231018</v>
      </c>
      <c r="AN336" s="6">
        <f ca="1">IF(Inputs!$E$70="Cash",AN333,-MAX(AN331,AN333))*AN335*AN9</f>
        <v>0.11416296856277162</v>
      </c>
      <c r="AO336" s="6">
        <f ca="1">IF(Inputs!$E$70="Cash",AO333,-MAX(AO331,AO333))*AO335*AO9</f>
        <v>0</v>
      </c>
      <c r="AP336" s="6">
        <f ca="1">IF(Inputs!$E$70="Cash",AP333,-MAX(AP331,AP333))*AP335*AP9</f>
        <v>0</v>
      </c>
      <c r="AQ336" s="6">
        <f ca="1">IF(Inputs!$E$70="Cash",AQ333,-MAX(AQ331,AQ333))*AQ335*AQ9</f>
        <v>0</v>
      </c>
      <c r="AR336" s="6">
        <f ca="1">IF(Inputs!$E$70="Cash",AR333,-MAX(AR331,AR333))*AR335*AR9</f>
        <v>0</v>
      </c>
      <c r="AS336" s="6">
        <f ca="1">IF(Inputs!$E$70="Cash",AS333,-MAX(AS331,AS333))*AS335*AS9</f>
        <v>0</v>
      </c>
      <c r="AT336" s="6">
        <f ca="1">IF(Inputs!$E$70="Cash",AT333,-MAX(AT331,AT333))*AT335*AT9</f>
        <v>0</v>
      </c>
      <c r="AU336" s="6">
        <f ca="1">IF(Inputs!$E$70="Cash",AU333,-MAX(AU331,AU333))*AU335*AU9</f>
        <v>0</v>
      </c>
      <c r="AV336" s="6">
        <f ca="1">IF(Inputs!$E$70="Cash",AV333,-MAX(AV331,AV333))*AV335*AV9</f>
        <v>0</v>
      </c>
      <c r="AW336" s="6">
        <f ca="1">IF(Inputs!$E$70="Cash",AW333,-MAX(AW331,AW333))*AW335*AW9</f>
        <v>0</v>
      </c>
      <c r="AX336" s="6">
        <f ca="1">IF(Inputs!$E$70="Cash",AX333,-MAX(AX331,AX333))*AX335*AX9</f>
        <v>0</v>
      </c>
      <c r="AY336" s="6">
        <f ca="1">IF(Inputs!$E$70="Cash",AY333,-MAX(AY331,AY333))*AY335*AY9</f>
        <v>0</v>
      </c>
      <c r="AZ336" s="6">
        <f ca="1">IF(Inputs!$E$70="Cash",AZ333,-MAX(AZ331,AZ333))*AZ335*AZ9</f>
        <v>0</v>
      </c>
      <c r="BA336" s="6">
        <f ca="1">IF(Inputs!$E$70="Cash",BA333,-MAX(BA331,BA333))*BA335*BA9</f>
        <v>0</v>
      </c>
      <c r="BB336" s="6">
        <f ca="1">IF(Inputs!$E$70="Cash",BB333,-MAX(BB331,BB333))*BB335*BB9</f>
        <v>0</v>
      </c>
      <c r="BC336" s="6">
        <f ca="1">IF(Inputs!$E$70="Cash",BC333,-MAX(BC331,BC333))*BC335*BC9</f>
        <v>0</v>
      </c>
      <c r="BD336" s="6">
        <f ca="1">IF(Inputs!$E$70="Cash",BD333,-MAX(BD331,BD333))*BD335*BD9</f>
        <v>0</v>
      </c>
      <c r="BE336" s="6">
        <f ca="1">IF(Inputs!$E$70="Cash",BE333,-MAX(BE331,BE333))*BE335*BE9</f>
        <v>0</v>
      </c>
      <c r="BF336" s="6">
        <f ca="1">IF(Inputs!$E$70="Cash",BF333,-MAX(BF331,BF333))*BF335*BF9</f>
        <v>0</v>
      </c>
      <c r="BG336" s="6">
        <f ca="1">IF(Inputs!$E$70="Cash",BG333,-MAX(BG331,BG333))*BG335*BG9</f>
        <v>0</v>
      </c>
      <c r="BH336" s="6">
        <f ca="1">IF(Inputs!$E$70="Cash",BH333,-MAX(BH331,BH333))*BH335*BH9</f>
        <v>0</v>
      </c>
      <c r="BI336" s="6">
        <f ca="1">IF(Inputs!$E$70="Cash",BI333,-MAX(BI331,BI333))*BI335*BI9</f>
        <v>0</v>
      </c>
      <c r="BJ336" s="6">
        <f ca="1">IF(Inputs!$E$70="Cash",BJ333,-MAX(BJ331,BJ333))*BJ335*BJ9</f>
        <v>0</v>
      </c>
      <c r="BK336" s="6">
        <f ca="1">IF(Inputs!$E$70="Cash",BK333,-MAX(BK331,BK333))*BK335*BK9</f>
        <v>0</v>
      </c>
      <c r="BL336" s="6">
        <f ca="1">IF(Inputs!$E$70="Cash",BL333,-MAX(BL331,BL333))*BL335*BL9</f>
        <v>0</v>
      </c>
    </row>
    <row r="337" spans="1:64" x14ac:dyDescent="0.3">
      <c r="A337" s="83" t="s">
        <v>227</v>
      </c>
      <c r="B337" s="6"/>
      <c r="C337" s="82"/>
      <c r="D337" s="71"/>
      <c r="E337" s="20"/>
      <c r="F337" s="2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</row>
    <row r="338" spans="1:64" x14ac:dyDescent="0.3">
      <c r="A338" s="83"/>
      <c r="B338" s="6" t="s">
        <v>63</v>
      </c>
      <c r="C338" s="13" t="s">
        <v>0</v>
      </c>
      <c r="D338" s="71"/>
      <c r="E338" s="108">
        <f>IF(Inputs!$E$70="Cash",0,Inputs!$E$71)/2</f>
        <v>0</v>
      </c>
      <c r="F338" s="108">
        <f>IF(Inputs!$E$70="Cash",0,Inputs!$E$71)/2</f>
        <v>0</v>
      </c>
      <c r="G338" s="108">
        <f>IF(Inputs!$E$70="Cash",0,Inputs!$E$71)/2</f>
        <v>0</v>
      </c>
      <c r="H338" s="108">
        <f>IF(Inputs!$E$70="Cash",0,Inputs!$E$71)/2</f>
        <v>0</v>
      </c>
      <c r="I338" s="108">
        <f>IF(Inputs!$E$70="Cash",0,Inputs!$E$71)/2</f>
        <v>0</v>
      </c>
      <c r="J338" s="108">
        <f>IF(Inputs!$E$70="Cash",0,Inputs!$E$71)/2</f>
        <v>0</v>
      </c>
      <c r="K338" s="108">
        <f>IF(Inputs!$E$70="Cash",0,Inputs!$E$71)/2</f>
        <v>0</v>
      </c>
      <c r="L338" s="108">
        <f>IF(Inputs!$E$70="Cash",0,Inputs!$E$71)/2</f>
        <v>0</v>
      </c>
      <c r="M338" s="108">
        <f>IF(Inputs!$E$70="Cash",0,Inputs!$E$71)/2</f>
        <v>0</v>
      </c>
      <c r="N338" s="108">
        <f>IF(Inputs!$E$70="Cash",0,Inputs!$E$71)/2</f>
        <v>0</v>
      </c>
      <c r="O338" s="108">
        <f>IF(Inputs!$E$70="Cash",0,Inputs!$E$71)/2</f>
        <v>0</v>
      </c>
      <c r="P338" s="108">
        <f>IF(Inputs!$E$70="Cash",0,Inputs!$E$71)/2</f>
        <v>0</v>
      </c>
      <c r="Q338" s="108">
        <f>IF(Inputs!$E$70="Cash",0,Inputs!$E$71)/2</f>
        <v>0</v>
      </c>
      <c r="R338" s="108">
        <f>IF(Inputs!$E$70="Cash",0,Inputs!$E$71)/2</f>
        <v>0</v>
      </c>
      <c r="S338" s="108">
        <f>IF(Inputs!$E$70="Cash",0,Inputs!$E$71)/2</f>
        <v>0</v>
      </c>
      <c r="T338" s="108">
        <f>IF(Inputs!$E$70="Cash",0,Inputs!$E$71)/2</f>
        <v>0</v>
      </c>
      <c r="U338" s="108">
        <f>IF(Inputs!$E$70="Cash",0,Inputs!$E$71)/2</f>
        <v>0</v>
      </c>
      <c r="V338" s="108">
        <f>IF(Inputs!$E$70="Cash",0,Inputs!$E$71)/2</f>
        <v>0</v>
      </c>
      <c r="W338" s="108">
        <f>IF(Inputs!$E$70="Cash",0,Inputs!$E$71)/2</f>
        <v>0</v>
      </c>
      <c r="X338" s="108">
        <f>IF(Inputs!$E$70="Cash",0,Inputs!$E$71)/2</f>
        <v>0</v>
      </c>
      <c r="Y338" s="108">
        <f>IF(Inputs!$E$70="Cash",0,Inputs!$E$71)/2</f>
        <v>0</v>
      </c>
      <c r="Z338" s="108">
        <f>IF(Inputs!$E$70="Cash",0,Inputs!$E$71)/2</f>
        <v>0</v>
      </c>
      <c r="AA338" s="108">
        <f>IF(Inputs!$E$70="Cash",0,Inputs!$E$71)/2</f>
        <v>0</v>
      </c>
      <c r="AB338" s="108">
        <f>IF(Inputs!$E$70="Cash",0,Inputs!$E$71)/2</f>
        <v>0</v>
      </c>
      <c r="AC338" s="108">
        <f>IF(Inputs!$E$70="Cash",0,Inputs!$E$71)/2</f>
        <v>0</v>
      </c>
      <c r="AD338" s="108">
        <f>IF(Inputs!$E$70="Cash",0,Inputs!$E$71)/2</f>
        <v>0</v>
      </c>
      <c r="AE338" s="108">
        <f>IF(Inputs!$E$70="Cash",0,Inputs!$E$71)/2</f>
        <v>0</v>
      </c>
      <c r="AF338" s="108">
        <f>IF(Inputs!$E$70="Cash",0,Inputs!$E$71)/2</f>
        <v>0</v>
      </c>
      <c r="AG338" s="108">
        <f>IF(Inputs!$E$70="Cash",0,Inputs!$E$71)/2</f>
        <v>0</v>
      </c>
      <c r="AH338" s="108">
        <f>IF(Inputs!$E$70="Cash",0,Inputs!$E$71)/2</f>
        <v>0</v>
      </c>
      <c r="AI338" s="108">
        <f>IF(Inputs!$E$70="Cash",0,Inputs!$E$71)/2</f>
        <v>0</v>
      </c>
      <c r="AJ338" s="108">
        <f>IF(Inputs!$E$70="Cash",0,Inputs!$E$71)/2</f>
        <v>0</v>
      </c>
      <c r="AK338" s="108">
        <f>IF(Inputs!$E$70="Cash",0,Inputs!$E$71)/2</f>
        <v>0</v>
      </c>
      <c r="AL338" s="108">
        <f>IF(Inputs!$E$70="Cash",0,Inputs!$E$71)/2</f>
        <v>0</v>
      </c>
      <c r="AM338" s="108">
        <f>IF(Inputs!$E$70="Cash",0,Inputs!$E$71)/2</f>
        <v>0</v>
      </c>
      <c r="AN338" s="108">
        <f>IF(Inputs!$E$70="Cash",0,Inputs!$E$71)/2</f>
        <v>0</v>
      </c>
      <c r="AO338" s="108">
        <f>IF(Inputs!$E$70="Cash",0,Inputs!$E$71)/2</f>
        <v>0</v>
      </c>
      <c r="AP338" s="108">
        <f>IF(Inputs!$E$70="Cash",0,Inputs!$E$71)/2</f>
        <v>0</v>
      </c>
      <c r="AQ338" s="108">
        <f>IF(Inputs!$E$70="Cash",0,Inputs!$E$71)/2</f>
        <v>0</v>
      </c>
      <c r="AR338" s="108">
        <f>IF(Inputs!$E$70="Cash",0,Inputs!$E$71)/2</f>
        <v>0</v>
      </c>
      <c r="AS338" s="108">
        <f>IF(Inputs!$E$70="Cash",0,Inputs!$E$71)/2</f>
        <v>0</v>
      </c>
      <c r="AT338" s="108">
        <f>IF(Inputs!$E$70="Cash",0,Inputs!$E$71)/2</f>
        <v>0</v>
      </c>
      <c r="AU338" s="108">
        <f>IF(Inputs!$E$70="Cash",0,Inputs!$E$71)/2</f>
        <v>0</v>
      </c>
      <c r="AV338" s="108">
        <f>IF(Inputs!$E$70="Cash",0,Inputs!$E$71)/2</f>
        <v>0</v>
      </c>
      <c r="AW338" s="108">
        <f>IF(Inputs!$E$70="Cash",0,Inputs!$E$71)/2</f>
        <v>0</v>
      </c>
      <c r="AX338" s="108">
        <f>IF(Inputs!$E$70="Cash",0,Inputs!$E$71)/2</f>
        <v>0</v>
      </c>
      <c r="AY338" s="108">
        <f>IF(Inputs!$E$70="Cash",0,Inputs!$E$71)/2</f>
        <v>0</v>
      </c>
      <c r="AZ338" s="108">
        <f>IF(Inputs!$E$70="Cash",0,Inputs!$E$71)/2</f>
        <v>0</v>
      </c>
      <c r="BA338" s="108">
        <f>IF(Inputs!$E$70="Cash",0,Inputs!$E$71)/2</f>
        <v>0</v>
      </c>
      <c r="BB338" s="108">
        <f>IF(Inputs!$E$70="Cash",0,Inputs!$E$71)/2</f>
        <v>0</v>
      </c>
      <c r="BC338" s="108">
        <f>IF(Inputs!$E$70="Cash",0,Inputs!$E$71)/2</f>
        <v>0</v>
      </c>
      <c r="BD338" s="108">
        <f>IF(Inputs!$E$70="Cash",0,Inputs!$E$71)/2</f>
        <v>0</v>
      </c>
      <c r="BE338" s="108">
        <f>IF(Inputs!$E$70="Cash",0,Inputs!$E$71)/2</f>
        <v>0</v>
      </c>
      <c r="BF338" s="108">
        <f>IF(Inputs!$E$70="Cash",0,Inputs!$E$71)/2</f>
        <v>0</v>
      </c>
      <c r="BG338" s="108">
        <f>IF(Inputs!$E$70="Cash",0,Inputs!$E$71)/2</f>
        <v>0</v>
      </c>
      <c r="BH338" s="108">
        <f>IF(Inputs!$E$70="Cash",0,Inputs!$E$71)/2</f>
        <v>0</v>
      </c>
      <c r="BI338" s="108">
        <f>IF(Inputs!$E$70="Cash",0,Inputs!$E$71)/2</f>
        <v>0</v>
      </c>
      <c r="BJ338" s="108">
        <f>IF(Inputs!$E$70="Cash",0,Inputs!$E$71)/2</f>
        <v>0</v>
      </c>
      <c r="BK338" s="108">
        <f>IF(Inputs!$E$70="Cash",0,Inputs!$E$71)/2</f>
        <v>0</v>
      </c>
      <c r="BL338" s="108">
        <f>IF(Inputs!$E$70="Cash",0,Inputs!$E$71)/2</f>
        <v>0</v>
      </c>
    </row>
    <row r="339" spans="1:64" x14ac:dyDescent="0.3">
      <c r="A339" s="83"/>
      <c r="B339" s="6" t="s">
        <v>184</v>
      </c>
      <c r="C339" s="13" t="s">
        <v>22</v>
      </c>
      <c r="D339" s="471">
        <f ca="1">SUM(E339:BL339)</f>
        <v>0</v>
      </c>
      <c r="E339" s="6">
        <f t="shared" ref="E339:AJ339" ca="1" si="942">MAX(E331,E333)*E338*E9</f>
        <v>0</v>
      </c>
      <c r="F339" s="6">
        <f t="shared" ca="1" si="942"/>
        <v>0</v>
      </c>
      <c r="G339" s="6">
        <f t="shared" ca="1" si="942"/>
        <v>0</v>
      </c>
      <c r="H339" s="6">
        <f t="shared" ca="1" si="942"/>
        <v>0</v>
      </c>
      <c r="I339" s="6">
        <f t="shared" ca="1" si="942"/>
        <v>0</v>
      </c>
      <c r="J339" s="6">
        <f t="shared" ca="1" si="942"/>
        <v>0</v>
      </c>
      <c r="K339" s="6">
        <f t="shared" ca="1" si="942"/>
        <v>0</v>
      </c>
      <c r="L339" s="6">
        <f t="shared" ca="1" si="942"/>
        <v>0</v>
      </c>
      <c r="M339" s="6">
        <f t="shared" ca="1" si="942"/>
        <v>0</v>
      </c>
      <c r="N339" s="6">
        <f t="shared" ca="1" si="942"/>
        <v>0</v>
      </c>
      <c r="O339" s="6">
        <f t="shared" ca="1" si="942"/>
        <v>0</v>
      </c>
      <c r="P339" s="6">
        <f t="shared" ca="1" si="942"/>
        <v>0</v>
      </c>
      <c r="Q339" s="6">
        <f t="shared" ca="1" si="942"/>
        <v>0</v>
      </c>
      <c r="R339" s="6">
        <f t="shared" ca="1" si="942"/>
        <v>0</v>
      </c>
      <c r="S339" s="6">
        <f t="shared" ca="1" si="942"/>
        <v>0</v>
      </c>
      <c r="T339" s="6">
        <f t="shared" ca="1" si="942"/>
        <v>0</v>
      </c>
      <c r="U339" s="6">
        <f t="shared" ca="1" si="942"/>
        <v>0</v>
      </c>
      <c r="V339" s="6">
        <f t="shared" ca="1" si="942"/>
        <v>0</v>
      </c>
      <c r="W339" s="6">
        <f t="shared" ca="1" si="942"/>
        <v>0</v>
      </c>
      <c r="X339" s="6">
        <f t="shared" ca="1" si="942"/>
        <v>0</v>
      </c>
      <c r="Y339" s="6">
        <f t="shared" ca="1" si="942"/>
        <v>0</v>
      </c>
      <c r="Z339" s="6">
        <f t="shared" ca="1" si="942"/>
        <v>0</v>
      </c>
      <c r="AA339" s="6">
        <f t="shared" ca="1" si="942"/>
        <v>0</v>
      </c>
      <c r="AB339" s="6">
        <f t="shared" ca="1" si="942"/>
        <v>0</v>
      </c>
      <c r="AC339" s="6">
        <f t="shared" ca="1" si="942"/>
        <v>0</v>
      </c>
      <c r="AD339" s="6">
        <f t="shared" ca="1" si="942"/>
        <v>0</v>
      </c>
      <c r="AE339" s="6">
        <f t="shared" ca="1" si="942"/>
        <v>0</v>
      </c>
      <c r="AF339" s="6">
        <f t="shared" ca="1" si="942"/>
        <v>0</v>
      </c>
      <c r="AG339" s="6">
        <f t="shared" ca="1" si="942"/>
        <v>0</v>
      </c>
      <c r="AH339" s="6">
        <f t="shared" ca="1" si="942"/>
        <v>0</v>
      </c>
      <c r="AI339" s="6">
        <f t="shared" ca="1" si="942"/>
        <v>0</v>
      </c>
      <c r="AJ339" s="6">
        <f t="shared" ca="1" si="942"/>
        <v>0</v>
      </c>
      <c r="AK339" s="6">
        <f t="shared" ref="AK339:BL339" ca="1" si="943">MAX(AK331,AK333)*AK338*AK9</f>
        <v>0</v>
      </c>
      <c r="AL339" s="6">
        <f t="shared" ca="1" si="943"/>
        <v>0</v>
      </c>
      <c r="AM339" s="6">
        <f t="shared" ca="1" si="943"/>
        <v>0</v>
      </c>
      <c r="AN339" s="6">
        <f t="shared" ca="1" si="943"/>
        <v>0</v>
      </c>
      <c r="AO339" s="6">
        <f t="shared" ca="1" si="943"/>
        <v>0</v>
      </c>
      <c r="AP339" s="6">
        <f t="shared" ca="1" si="943"/>
        <v>0</v>
      </c>
      <c r="AQ339" s="6">
        <f t="shared" ca="1" si="943"/>
        <v>0</v>
      </c>
      <c r="AR339" s="6">
        <f t="shared" ca="1" si="943"/>
        <v>0</v>
      </c>
      <c r="AS339" s="6">
        <f t="shared" ca="1" si="943"/>
        <v>0</v>
      </c>
      <c r="AT339" s="6">
        <f t="shared" ca="1" si="943"/>
        <v>0</v>
      </c>
      <c r="AU339" s="6">
        <f t="shared" ca="1" si="943"/>
        <v>0</v>
      </c>
      <c r="AV339" s="6">
        <f t="shared" ca="1" si="943"/>
        <v>0</v>
      </c>
      <c r="AW339" s="6">
        <f t="shared" ca="1" si="943"/>
        <v>0</v>
      </c>
      <c r="AX339" s="6">
        <f t="shared" ca="1" si="943"/>
        <v>0</v>
      </c>
      <c r="AY339" s="6">
        <f t="shared" ca="1" si="943"/>
        <v>0</v>
      </c>
      <c r="AZ339" s="6">
        <f t="shared" ca="1" si="943"/>
        <v>0</v>
      </c>
      <c r="BA339" s="6">
        <f t="shared" ca="1" si="943"/>
        <v>0</v>
      </c>
      <c r="BB339" s="6">
        <f t="shared" ca="1" si="943"/>
        <v>0</v>
      </c>
      <c r="BC339" s="6">
        <f t="shared" ca="1" si="943"/>
        <v>0</v>
      </c>
      <c r="BD339" s="6">
        <f t="shared" ca="1" si="943"/>
        <v>0</v>
      </c>
      <c r="BE339" s="6">
        <f t="shared" ca="1" si="943"/>
        <v>0</v>
      </c>
      <c r="BF339" s="6">
        <f t="shared" ca="1" si="943"/>
        <v>0</v>
      </c>
      <c r="BG339" s="6">
        <f t="shared" ca="1" si="943"/>
        <v>0</v>
      </c>
      <c r="BH339" s="6">
        <f t="shared" ca="1" si="943"/>
        <v>0</v>
      </c>
      <c r="BI339" s="6">
        <f t="shared" ca="1" si="943"/>
        <v>0</v>
      </c>
      <c r="BJ339" s="6">
        <f t="shared" ca="1" si="943"/>
        <v>0</v>
      </c>
      <c r="BK339" s="6">
        <f t="shared" ca="1" si="943"/>
        <v>0</v>
      </c>
      <c r="BL339" s="6">
        <f t="shared" ca="1" si="943"/>
        <v>0</v>
      </c>
    </row>
    <row r="340" spans="1:64" x14ac:dyDescent="0.3">
      <c r="A340" s="83"/>
      <c r="B340" s="6"/>
      <c r="C340" s="82"/>
      <c r="D340" s="71"/>
      <c r="E340" s="20"/>
      <c r="F340" s="2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</row>
    <row r="341" spans="1:64" x14ac:dyDescent="0.3">
      <c r="A341" s="105" t="s">
        <v>170</v>
      </c>
      <c r="B341" s="104"/>
      <c r="C341" s="103"/>
      <c r="D341" s="101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  <c r="AX341" s="101"/>
      <c r="AY341" s="101"/>
      <c r="AZ341" s="101"/>
      <c r="BA341" s="101"/>
      <c r="BB341" s="101"/>
      <c r="BC341" s="101"/>
      <c r="BD341" s="101"/>
      <c r="BE341" s="101"/>
      <c r="BF341" s="101"/>
      <c r="BG341" s="101"/>
      <c r="BH341" s="101"/>
      <c r="BI341" s="101"/>
      <c r="BJ341" s="101"/>
      <c r="BK341" s="101"/>
      <c r="BL341" s="101"/>
    </row>
    <row r="342" spans="1:64" x14ac:dyDescent="0.3">
      <c r="A342" s="95"/>
      <c r="B342" s="36" t="s">
        <v>189</v>
      </c>
      <c r="C342" s="13" t="s">
        <v>22</v>
      </c>
      <c r="D342" s="76"/>
      <c r="E342" s="19">
        <f t="shared" ref="E342:AJ342" ca="1" si="944">E78</f>
        <v>0</v>
      </c>
      <c r="F342" s="19">
        <f t="shared" ca="1" si="944"/>
        <v>0</v>
      </c>
      <c r="G342" s="19">
        <f t="shared" ca="1" si="944"/>
        <v>0</v>
      </c>
      <c r="H342" s="19">
        <f t="shared" ca="1" si="944"/>
        <v>0</v>
      </c>
      <c r="I342" s="19">
        <f t="shared" ca="1" si="944"/>
        <v>0</v>
      </c>
      <c r="J342" s="19">
        <f t="shared" ca="1" si="944"/>
        <v>0</v>
      </c>
      <c r="K342" s="19">
        <f t="shared" ca="1" si="944"/>
        <v>0</v>
      </c>
      <c r="L342" s="19">
        <f t="shared" ca="1" si="944"/>
        <v>0</v>
      </c>
      <c r="M342" s="19">
        <f t="shared" ca="1" si="944"/>
        <v>0</v>
      </c>
      <c r="N342" s="19">
        <f t="shared" ca="1" si="944"/>
        <v>0</v>
      </c>
      <c r="O342" s="19">
        <f t="shared" ca="1" si="944"/>
        <v>0</v>
      </c>
      <c r="P342" s="19">
        <f t="shared" ca="1" si="944"/>
        <v>0</v>
      </c>
      <c r="Q342" s="19">
        <f t="shared" ca="1" si="944"/>
        <v>0</v>
      </c>
      <c r="R342" s="19">
        <f t="shared" ca="1" si="944"/>
        <v>0</v>
      </c>
      <c r="S342" s="19">
        <f t="shared" ca="1" si="944"/>
        <v>0</v>
      </c>
      <c r="T342" s="19">
        <f t="shared" ca="1" si="944"/>
        <v>0</v>
      </c>
      <c r="U342" s="19">
        <f t="shared" ca="1" si="944"/>
        <v>0</v>
      </c>
      <c r="V342" s="19">
        <f t="shared" ca="1" si="944"/>
        <v>0</v>
      </c>
      <c r="W342" s="19">
        <f t="shared" ca="1" si="944"/>
        <v>0</v>
      </c>
      <c r="X342" s="19">
        <f t="shared" ca="1" si="944"/>
        <v>0</v>
      </c>
      <c r="Y342" s="19">
        <f t="shared" ca="1" si="944"/>
        <v>0</v>
      </c>
      <c r="Z342" s="19">
        <f t="shared" ca="1" si="944"/>
        <v>0</v>
      </c>
      <c r="AA342" s="19">
        <f t="shared" ca="1" si="944"/>
        <v>0</v>
      </c>
      <c r="AB342" s="19">
        <f t="shared" ca="1" si="944"/>
        <v>0</v>
      </c>
      <c r="AC342" s="19">
        <f t="shared" ca="1" si="944"/>
        <v>0</v>
      </c>
      <c r="AD342" s="19">
        <f t="shared" ca="1" si="944"/>
        <v>0</v>
      </c>
      <c r="AE342" s="19">
        <f t="shared" ca="1" si="944"/>
        <v>0</v>
      </c>
      <c r="AF342" s="19">
        <f t="shared" ca="1" si="944"/>
        <v>0</v>
      </c>
      <c r="AG342" s="19">
        <f t="shared" ca="1" si="944"/>
        <v>0</v>
      </c>
      <c r="AH342" s="19">
        <f t="shared" ca="1" si="944"/>
        <v>0</v>
      </c>
      <c r="AI342" s="19">
        <f t="shared" ca="1" si="944"/>
        <v>0</v>
      </c>
      <c r="AJ342" s="19">
        <f t="shared" ca="1" si="944"/>
        <v>0</v>
      </c>
      <c r="AK342" s="19">
        <f t="shared" ref="AK342:BL342" ca="1" si="945">AK78</f>
        <v>0</v>
      </c>
      <c r="AL342" s="19">
        <f t="shared" ca="1" si="945"/>
        <v>0</v>
      </c>
      <c r="AM342" s="19">
        <f t="shared" ca="1" si="945"/>
        <v>0</v>
      </c>
      <c r="AN342" s="19">
        <f t="shared" ca="1" si="945"/>
        <v>0</v>
      </c>
      <c r="AO342" s="19">
        <f t="shared" ca="1" si="945"/>
        <v>0</v>
      </c>
      <c r="AP342" s="19">
        <f t="shared" ca="1" si="945"/>
        <v>0</v>
      </c>
      <c r="AQ342" s="19">
        <f t="shared" ca="1" si="945"/>
        <v>0</v>
      </c>
      <c r="AR342" s="19">
        <f t="shared" ca="1" si="945"/>
        <v>0</v>
      </c>
      <c r="AS342" s="19">
        <f t="shared" ca="1" si="945"/>
        <v>0</v>
      </c>
      <c r="AT342" s="19">
        <f t="shared" ca="1" si="945"/>
        <v>0</v>
      </c>
      <c r="AU342" s="19">
        <f t="shared" ca="1" si="945"/>
        <v>0</v>
      </c>
      <c r="AV342" s="19">
        <f t="shared" ca="1" si="945"/>
        <v>0</v>
      </c>
      <c r="AW342" s="19">
        <f t="shared" ca="1" si="945"/>
        <v>0</v>
      </c>
      <c r="AX342" s="19">
        <f t="shared" ca="1" si="945"/>
        <v>0</v>
      </c>
      <c r="AY342" s="19">
        <f t="shared" ca="1" si="945"/>
        <v>0</v>
      </c>
      <c r="AZ342" s="19">
        <f t="shared" ca="1" si="945"/>
        <v>0</v>
      </c>
      <c r="BA342" s="19">
        <f t="shared" ca="1" si="945"/>
        <v>0</v>
      </c>
      <c r="BB342" s="19">
        <f t="shared" ca="1" si="945"/>
        <v>0</v>
      </c>
      <c r="BC342" s="19">
        <f t="shared" ca="1" si="945"/>
        <v>0</v>
      </c>
      <c r="BD342" s="19">
        <f t="shared" ca="1" si="945"/>
        <v>0</v>
      </c>
      <c r="BE342" s="19">
        <f t="shared" ca="1" si="945"/>
        <v>0</v>
      </c>
      <c r="BF342" s="19">
        <f t="shared" ca="1" si="945"/>
        <v>0</v>
      </c>
      <c r="BG342" s="19">
        <f t="shared" ca="1" si="945"/>
        <v>0</v>
      </c>
      <c r="BH342" s="19">
        <f t="shared" ca="1" si="945"/>
        <v>0</v>
      </c>
      <c r="BI342" s="19">
        <f t="shared" ca="1" si="945"/>
        <v>0</v>
      </c>
      <c r="BJ342" s="19">
        <f t="shared" ca="1" si="945"/>
        <v>0</v>
      </c>
      <c r="BK342" s="19">
        <f t="shared" ca="1" si="945"/>
        <v>0</v>
      </c>
      <c r="BL342" s="19">
        <f t="shared" ca="1" si="945"/>
        <v>0</v>
      </c>
    </row>
    <row r="343" spans="1:64" x14ac:dyDescent="0.3">
      <c r="A343" s="3"/>
      <c r="B343" s="3" t="s">
        <v>188</v>
      </c>
      <c r="C343" s="18" t="s">
        <v>0</v>
      </c>
      <c r="E343" s="5">
        <f>Inputs!$E$61/2</f>
        <v>0</v>
      </c>
      <c r="F343" s="5">
        <f>Inputs!$E$61/2</f>
        <v>0</v>
      </c>
      <c r="G343" s="5">
        <f>Inputs!$E$61/2</f>
        <v>0</v>
      </c>
      <c r="H343" s="5">
        <f>Inputs!$E$61/2</f>
        <v>0</v>
      </c>
      <c r="I343" s="5">
        <f>Inputs!$E$61/2</f>
        <v>0</v>
      </c>
      <c r="J343" s="5">
        <f>Inputs!$E$61/2</f>
        <v>0</v>
      </c>
      <c r="K343" s="5">
        <f>Inputs!$E$61/2</f>
        <v>0</v>
      </c>
      <c r="L343" s="5">
        <f>Inputs!$E$61/2</f>
        <v>0</v>
      </c>
      <c r="M343" s="5">
        <f>Inputs!$E$61/2</f>
        <v>0</v>
      </c>
      <c r="N343" s="5">
        <f>Inputs!$E$61/2</f>
        <v>0</v>
      </c>
      <c r="O343" s="5">
        <f>Inputs!$E$61/2</f>
        <v>0</v>
      </c>
      <c r="P343" s="5">
        <f>Inputs!$E$61/2</f>
        <v>0</v>
      </c>
      <c r="Q343" s="5">
        <f>Inputs!$E$61/2</f>
        <v>0</v>
      </c>
      <c r="R343" s="5">
        <f>Inputs!$E$61/2</f>
        <v>0</v>
      </c>
      <c r="S343" s="5">
        <f>Inputs!$E$61/2</f>
        <v>0</v>
      </c>
      <c r="T343" s="5">
        <f>Inputs!$E$61/2</f>
        <v>0</v>
      </c>
      <c r="U343" s="5">
        <f>Inputs!$E$61/2</f>
        <v>0</v>
      </c>
      <c r="V343" s="5">
        <f>Inputs!$E$61/2</f>
        <v>0</v>
      </c>
      <c r="W343" s="5">
        <f>Inputs!$E$61/2</f>
        <v>0</v>
      </c>
      <c r="X343" s="5">
        <f>Inputs!$E$61/2</f>
        <v>0</v>
      </c>
      <c r="Y343" s="5">
        <f>Inputs!$E$61/2</f>
        <v>0</v>
      </c>
      <c r="Z343" s="5">
        <f>Inputs!$E$61/2</f>
        <v>0</v>
      </c>
      <c r="AA343" s="5">
        <f>Inputs!$E$61/2</f>
        <v>0</v>
      </c>
      <c r="AB343" s="5">
        <f>Inputs!$E$61/2</f>
        <v>0</v>
      </c>
      <c r="AC343" s="5">
        <f>Inputs!$E$61/2</f>
        <v>0</v>
      </c>
      <c r="AD343" s="5">
        <f>Inputs!$E$61/2</f>
        <v>0</v>
      </c>
      <c r="AE343" s="5">
        <f>Inputs!$E$61/2</f>
        <v>0</v>
      </c>
      <c r="AF343" s="5">
        <f>Inputs!$E$61/2</f>
        <v>0</v>
      </c>
      <c r="AG343" s="5">
        <f>Inputs!$E$61/2</f>
        <v>0</v>
      </c>
      <c r="AH343" s="5">
        <f>Inputs!$E$61/2</f>
        <v>0</v>
      </c>
      <c r="AI343" s="5">
        <f>Inputs!$E$61/2</f>
        <v>0</v>
      </c>
      <c r="AJ343" s="5">
        <f>Inputs!$E$61/2</f>
        <v>0</v>
      </c>
      <c r="AK343" s="5">
        <f>Inputs!$E$61/2</f>
        <v>0</v>
      </c>
      <c r="AL343" s="5">
        <f>Inputs!$E$61/2</f>
        <v>0</v>
      </c>
      <c r="AM343" s="5">
        <f>Inputs!$E$61/2</f>
        <v>0</v>
      </c>
      <c r="AN343" s="5">
        <f>Inputs!$E$61/2</f>
        <v>0</v>
      </c>
      <c r="AO343" s="5">
        <f>Inputs!$E$61/2</f>
        <v>0</v>
      </c>
      <c r="AP343" s="5">
        <f>Inputs!$E$61/2</f>
        <v>0</v>
      </c>
      <c r="AQ343" s="5">
        <f>Inputs!$E$61/2</f>
        <v>0</v>
      </c>
      <c r="AR343" s="5">
        <f>Inputs!$E$61/2</f>
        <v>0</v>
      </c>
      <c r="AS343" s="5">
        <f>Inputs!$E$61/2</f>
        <v>0</v>
      </c>
      <c r="AT343" s="5">
        <f>Inputs!$E$61/2</f>
        <v>0</v>
      </c>
      <c r="AU343" s="5">
        <f>Inputs!$E$61/2</f>
        <v>0</v>
      </c>
      <c r="AV343" s="5">
        <f>Inputs!$E$61/2</f>
        <v>0</v>
      </c>
      <c r="AW343" s="5">
        <f>Inputs!$E$61/2</f>
        <v>0</v>
      </c>
      <c r="AX343" s="5">
        <f>Inputs!$E$61/2</f>
        <v>0</v>
      </c>
      <c r="AY343" s="5">
        <f>Inputs!$E$61/2</f>
        <v>0</v>
      </c>
      <c r="AZ343" s="5">
        <f>Inputs!$E$61/2</f>
        <v>0</v>
      </c>
      <c r="BA343" s="5">
        <f>Inputs!$E$61/2</f>
        <v>0</v>
      </c>
      <c r="BB343" s="5">
        <f>Inputs!$E$61/2</f>
        <v>0</v>
      </c>
      <c r="BC343" s="5">
        <f>Inputs!$E$61/2</f>
        <v>0</v>
      </c>
      <c r="BD343" s="5">
        <f>Inputs!$E$61/2</f>
        <v>0</v>
      </c>
      <c r="BE343" s="5">
        <f>Inputs!$E$61/2</f>
        <v>0</v>
      </c>
      <c r="BF343" s="5">
        <f>Inputs!$E$61/2</f>
        <v>0</v>
      </c>
      <c r="BG343" s="5">
        <f>Inputs!$E$61/2</f>
        <v>0</v>
      </c>
      <c r="BH343" s="5">
        <f>Inputs!$E$61/2</f>
        <v>0</v>
      </c>
      <c r="BI343" s="5">
        <f>Inputs!$E$61/2</f>
        <v>0</v>
      </c>
      <c r="BJ343" s="5">
        <f>Inputs!$E$61/2</f>
        <v>0</v>
      </c>
      <c r="BK343" s="5">
        <f>Inputs!$E$61/2</f>
        <v>0</v>
      </c>
      <c r="BL343" s="5">
        <f>Inputs!$E$61/2</f>
        <v>0</v>
      </c>
    </row>
    <row r="344" spans="1:64" x14ac:dyDescent="0.3">
      <c r="A344" s="3"/>
      <c r="B344" s="3" t="s">
        <v>188</v>
      </c>
      <c r="C344" s="13" t="s">
        <v>22</v>
      </c>
      <c r="D344" s="471">
        <f ca="1">SUM(E344:BL344)</f>
        <v>0</v>
      </c>
      <c r="E344" s="14">
        <f t="shared" ref="E344:AJ344" ca="1" si="946">E343*E342*E9</f>
        <v>0</v>
      </c>
      <c r="F344" s="14">
        <f t="shared" ca="1" si="946"/>
        <v>0</v>
      </c>
      <c r="G344" s="14">
        <f t="shared" ca="1" si="946"/>
        <v>0</v>
      </c>
      <c r="H344" s="14">
        <f t="shared" ca="1" si="946"/>
        <v>0</v>
      </c>
      <c r="I344" s="14">
        <f t="shared" ca="1" si="946"/>
        <v>0</v>
      </c>
      <c r="J344" s="14">
        <f t="shared" ca="1" si="946"/>
        <v>0</v>
      </c>
      <c r="K344" s="14">
        <f t="shared" ca="1" si="946"/>
        <v>0</v>
      </c>
      <c r="L344" s="14">
        <f t="shared" ca="1" si="946"/>
        <v>0</v>
      </c>
      <c r="M344" s="14">
        <f t="shared" ca="1" si="946"/>
        <v>0</v>
      </c>
      <c r="N344" s="14">
        <f t="shared" ca="1" si="946"/>
        <v>0</v>
      </c>
      <c r="O344" s="14">
        <f t="shared" ca="1" si="946"/>
        <v>0</v>
      </c>
      <c r="P344" s="14">
        <f t="shared" ca="1" si="946"/>
        <v>0</v>
      </c>
      <c r="Q344" s="14">
        <f t="shared" ca="1" si="946"/>
        <v>0</v>
      </c>
      <c r="R344" s="14">
        <f t="shared" ca="1" si="946"/>
        <v>0</v>
      </c>
      <c r="S344" s="14">
        <f t="shared" ca="1" si="946"/>
        <v>0</v>
      </c>
      <c r="T344" s="14">
        <f t="shared" ca="1" si="946"/>
        <v>0</v>
      </c>
      <c r="U344" s="14">
        <f t="shared" ca="1" si="946"/>
        <v>0</v>
      </c>
      <c r="V344" s="14">
        <f t="shared" ca="1" si="946"/>
        <v>0</v>
      </c>
      <c r="W344" s="14">
        <f t="shared" ca="1" si="946"/>
        <v>0</v>
      </c>
      <c r="X344" s="14">
        <f t="shared" ca="1" si="946"/>
        <v>0</v>
      </c>
      <c r="Y344" s="14">
        <f t="shared" ca="1" si="946"/>
        <v>0</v>
      </c>
      <c r="Z344" s="14">
        <f t="shared" ca="1" si="946"/>
        <v>0</v>
      </c>
      <c r="AA344" s="14">
        <f t="shared" ca="1" si="946"/>
        <v>0</v>
      </c>
      <c r="AB344" s="14">
        <f t="shared" ca="1" si="946"/>
        <v>0</v>
      </c>
      <c r="AC344" s="14">
        <f t="shared" ca="1" si="946"/>
        <v>0</v>
      </c>
      <c r="AD344" s="14">
        <f t="shared" ca="1" si="946"/>
        <v>0</v>
      </c>
      <c r="AE344" s="14">
        <f t="shared" ca="1" si="946"/>
        <v>0</v>
      </c>
      <c r="AF344" s="14">
        <f t="shared" ca="1" si="946"/>
        <v>0</v>
      </c>
      <c r="AG344" s="14">
        <f t="shared" ca="1" si="946"/>
        <v>0</v>
      </c>
      <c r="AH344" s="14">
        <f t="shared" ca="1" si="946"/>
        <v>0</v>
      </c>
      <c r="AI344" s="14">
        <f t="shared" ca="1" si="946"/>
        <v>0</v>
      </c>
      <c r="AJ344" s="14">
        <f t="shared" ca="1" si="946"/>
        <v>0</v>
      </c>
      <c r="AK344" s="14">
        <f t="shared" ref="AK344:BL344" ca="1" si="947">AK343*AK342*AK9</f>
        <v>0</v>
      </c>
      <c r="AL344" s="14">
        <f t="shared" ca="1" si="947"/>
        <v>0</v>
      </c>
      <c r="AM344" s="14">
        <f t="shared" ca="1" si="947"/>
        <v>0</v>
      </c>
      <c r="AN344" s="14">
        <f t="shared" ca="1" si="947"/>
        <v>0</v>
      </c>
      <c r="AO344" s="14">
        <f t="shared" ca="1" si="947"/>
        <v>0</v>
      </c>
      <c r="AP344" s="14">
        <f t="shared" ca="1" si="947"/>
        <v>0</v>
      </c>
      <c r="AQ344" s="14">
        <f t="shared" ca="1" si="947"/>
        <v>0</v>
      </c>
      <c r="AR344" s="14">
        <f t="shared" ca="1" si="947"/>
        <v>0</v>
      </c>
      <c r="AS344" s="14">
        <f t="shared" ca="1" si="947"/>
        <v>0</v>
      </c>
      <c r="AT344" s="14">
        <f t="shared" ca="1" si="947"/>
        <v>0</v>
      </c>
      <c r="AU344" s="14">
        <f t="shared" ca="1" si="947"/>
        <v>0</v>
      </c>
      <c r="AV344" s="14">
        <f t="shared" ca="1" si="947"/>
        <v>0</v>
      </c>
      <c r="AW344" s="14">
        <f t="shared" ca="1" si="947"/>
        <v>0</v>
      </c>
      <c r="AX344" s="14">
        <f t="shared" ca="1" si="947"/>
        <v>0</v>
      </c>
      <c r="AY344" s="14">
        <f t="shared" ca="1" si="947"/>
        <v>0</v>
      </c>
      <c r="AZ344" s="14">
        <f t="shared" ca="1" si="947"/>
        <v>0</v>
      </c>
      <c r="BA344" s="14">
        <f t="shared" ca="1" si="947"/>
        <v>0</v>
      </c>
      <c r="BB344" s="14">
        <f t="shared" ca="1" si="947"/>
        <v>0</v>
      </c>
      <c r="BC344" s="14">
        <f t="shared" ca="1" si="947"/>
        <v>0</v>
      </c>
      <c r="BD344" s="14">
        <f t="shared" ca="1" si="947"/>
        <v>0</v>
      </c>
      <c r="BE344" s="14">
        <f t="shared" ca="1" si="947"/>
        <v>0</v>
      </c>
      <c r="BF344" s="14">
        <f t="shared" ca="1" si="947"/>
        <v>0</v>
      </c>
      <c r="BG344" s="14">
        <f t="shared" ca="1" si="947"/>
        <v>0</v>
      </c>
      <c r="BH344" s="14">
        <f t="shared" ca="1" si="947"/>
        <v>0</v>
      </c>
      <c r="BI344" s="14">
        <f t="shared" ca="1" si="947"/>
        <v>0</v>
      </c>
      <c r="BJ344" s="14">
        <f t="shared" ca="1" si="947"/>
        <v>0</v>
      </c>
      <c r="BK344" s="14">
        <f t="shared" ca="1" si="947"/>
        <v>0</v>
      </c>
      <c r="BL344" s="14">
        <f t="shared" ca="1" si="947"/>
        <v>0</v>
      </c>
    </row>
    <row r="345" spans="1:64" x14ac:dyDescent="0.3">
      <c r="A345" s="3"/>
      <c r="B345" s="3"/>
      <c r="C345" s="1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</row>
    <row r="346" spans="1:64" x14ac:dyDescent="0.3">
      <c r="A346" s="3"/>
      <c r="B346" s="3" t="s">
        <v>34</v>
      </c>
      <c r="C346" s="18" t="s">
        <v>0</v>
      </c>
      <c r="E346" s="5">
        <f>Inputs!$E$97</f>
        <v>0.25169999999999998</v>
      </c>
      <c r="F346" s="5">
        <f>Inputs!$E$97</f>
        <v>0.25169999999999998</v>
      </c>
      <c r="G346" s="5">
        <f>Inputs!$E$97</f>
        <v>0.25169999999999998</v>
      </c>
      <c r="H346" s="5">
        <f>Inputs!$E$97</f>
        <v>0.25169999999999998</v>
      </c>
      <c r="I346" s="5">
        <f>Inputs!$E$97</f>
        <v>0.25169999999999998</v>
      </c>
      <c r="J346" s="5">
        <f>Inputs!$E$97</f>
        <v>0.25169999999999998</v>
      </c>
      <c r="K346" s="5">
        <f>Inputs!$E$97</f>
        <v>0.25169999999999998</v>
      </c>
      <c r="L346" s="5">
        <f>Inputs!$E$97</f>
        <v>0.25169999999999998</v>
      </c>
      <c r="M346" s="5">
        <f>Inputs!$E$97</f>
        <v>0.25169999999999998</v>
      </c>
      <c r="N346" s="5">
        <f>Inputs!$E$97</f>
        <v>0.25169999999999998</v>
      </c>
      <c r="O346" s="5">
        <f>Inputs!$E$97</f>
        <v>0.25169999999999998</v>
      </c>
      <c r="P346" s="5">
        <f>Inputs!$E$97</f>
        <v>0.25169999999999998</v>
      </c>
      <c r="Q346" s="5">
        <f>Inputs!$E$97</f>
        <v>0.25169999999999998</v>
      </c>
      <c r="R346" s="5">
        <f>Inputs!$E$97</f>
        <v>0.25169999999999998</v>
      </c>
      <c r="S346" s="5">
        <f>Inputs!$E$97</f>
        <v>0.25169999999999998</v>
      </c>
      <c r="T346" s="5">
        <f>Inputs!$E$97</f>
        <v>0.25169999999999998</v>
      </c>
      <c r="U346" s="5">
        <f>Inputs!$E$97</f>
        <v>0.25169999999999998</v>
      </c>
      <c r="V346" s="5">
        <f>Inputs!$E$97</f>
        <v>0.25169999999999998</v>
      </c>
      <c r="W346" s="5">
        <f>Inputs!$E$97</f>
        <v>0.25169999999999998</v>
      </c>
      <c r="X346" s="5">
        <f>Inputs!$E$97</f>
        <v>0.25169999999999998</v>
      </c>
      <c r="Y346" s="5">
        <f>Inputs!$E$97</f>
        <v>0.25169999999999998</v>
      </c>
      <c r="Z346" s="5">
        <f>Inputs!$E$97</f>
        <v>0.25169999999999998</v>
      </c>
      <c r="AA346" s="5">
        <f>Inputs!$E$97</f>
        <v>0.25169999999999998</v>
      </c>
      <c r="AB346" s="5">
        <f>Inputs!$E$97</f>
        <v>0.25169999999999998</v>
      </c>
      <c r="AC346" s="5">
        <f>Inputs!$E$97</f>
        <v>0.25169999999999998</v>
      </c>
      <c r="AD346" s="5">
        <f>Inputs!$E$97</f>
        <v>0.25169999999999998</v>
      </c>
      <c r="AE346" s="5">
        <f>Inputs!$E$97</f>
        <v>0.25169999999999998</v>
      </c>
      <c r="AF346" s="5">
        <f>Inputs!$E$97</f>
        <v>0.25169999999999998</v>
      </c>
      <c r="AG346" s="5">
        <f>Inputs!$E$97</f>
        <v>0.25169999999999998</v>
      </c>
      <c r="AH346" s="5">
        <f>Inputs!$E$97</f>
        <v>0.25169999999999998</v>
      </c>
      <c r="AI346" s="5">
        <f>Inputs!$E$97</f>
        <v>0.25169999999999998</v>
      </c>
      <c r="AJ346" s="5">
        <f>Inputs!$E$97</f>
        <v>0.25169999999999998</v>
      </c>
      <c r="AK346" s="5">
        <f>Inputs!$E$97</f>
        <v>0.25169999999999998</v>
      </c>
      <c r="AL346" s="5">
        <f>Inputs!$E$97</f>
        <v>0.25169999999999998</v>
      </c>
      <c r="AM346" s="5">
        <f>Inputs!$E$97</f>
        <v>0.25169999999999998</v>
      </c>
      <c r="AN346" s="5">
        <f>Inputs!$E$97</f>
        <v>0.25169999999999998</v>
      </c>
      <c r="AO346" s="5">
        <f>Inputs!$E$97</f>
        <v>0.25169999999999998</v>
      </c>
      <c r="AP346" s="5">
        <f>Inputs!$E$97</f>
        <v>0.25169999999999998</v>
      </c>
      <c r="AQ346" s="5">
        <f>Inputs!$E$97</f>
        <v>0.25169999999999998</v>
      </c>
      <c r="AR346" s="5">
        <f>Inputs!$E$97</f>
        <v>0.25169999999999998</v>
      </c>
      <c r="AS346" s="5">
        <f>Inputs!$E$97</f>
        <v>0.25169999999999998</v>
      </c>
      <c r="AT346" s="5">
        <f>Inputs!$E$97</f>
        <v>0.25169999999999998</v>
      </c>
      <c r="AU346" s="5">
        <f>Inputs!$E$97</f>
        <v>0.25169999999999998</v>
      </c>
      <c r="AV346" s="5">
        <f>Inputs!$E$97</f>
        <v>0.25169999999999998</v>
      </c>
      <c r="AW346" s="5">
        <f>Inputs!$E$97</f>
        <v>0.25169999999999998</v>
      </c>
      <c r="AX346" s="5">
        <f>Inputs!$E$97</f>
        <v>0.25169999999999998</v>
      </c>
      <c r="AY346" s="5">
        <f>Inputs!$E$97</f>
        <v>0.25169999999999998</v>
      </c>
      <c r="AZ346" s="5">
        <f>Inputs!$E$97</f>
        <v>0.25169999999999998</v>
      </c>
      <c r="BA346" s="5">
        <f>Inputs!$E$97</f>
        <v>0.25169999999999998</v>
      </c>
      <c r="BB346" s="5">
        <f>Inputs!$E$97</f>
        <v>0.25169999999999998</v>
      </c>
      <c r="BC346" s="5">
        <f>Inputs!$E$97</f>
        <v>0.25169999999999998</v>
      </c>
      <c r="BD346" s="5">
        <f>Inputs!$E$97</f>
        <v>0.25169999999999998</v>
      </c>
      <c r="BE346" s="5">
        <f>Inputs!$E$97</f>
        <v>0.25169999999999998</v>
      </c>
      <c r="BF346" s="5">
        <f>Inputs!$E$97</f>
        <v>0.25169999999999998</v>
      </c>
      <c r="BG346" s="5">
        <f>Inputs!$E$97</f>
        <v>0.25169999999999998</v>
      </c>
      <c r="BH346" s="5">
        <f>Inputs!$E$97</f>
        <v>0.25169999999999998</v>
      </c>
      <c r="BI346" s="5">
        <f>Inputs!$E$97</f>
        <v>0.25169999999999998</v>
      </c>
      <c r="BJ346" s="5">
        <f>Inputs!$E$97</f>
        <v>0.25169999999999998</v>
      </c>
      <c r="BK346" s="5">
        <f>Inputs!$E$97</f>
        <v>0.25169999999999998</v>
      </c>
      <c r="BL346" s="5">
        <f>Inputs!$E$97</f>
        <v>0.25169999999999998</v>
      </c>
    </row>
    <row r="347" spans="1:64" x14ac:dyDescent="0.3">
      <c r="A347" s="3"/>
      <c r="B347" s="3" t="s">
        <v>187</v>
      </c>
      <c r="C347" s="18" t="s">
        <v>0</v>
      </c>
      <c r="E347" s="5">
        <f t="shared" ref="E347:AJ347" si="948">E343/(1-E346)</f>
        <v>0</v>
      </c>
      <c r="F347" s="5">
        <f t="shared" si="948"/>
        <v>0</v>
      </c>
      <c r="G347" s="5">
        <f t="shared" si="948"/>
        <v>0</v>
      </c>
      <c r="H347" s="5">
        <f t="shared" si="948"/>
        <v>0</v>
      </c>
      <c r="I347" s="5">
        <f t="shared" si="948"/>
        <v>0</v>
      </c>
      <c r="J347" s="5">
        <f t="shared" si="948"/>
        <v>0</v>
      </c>
      <c r="K347" s="5">
        <f t="shared" si="948"/>
        <v>0</v>
      </c>
      <c r="L347" s="5">
        <f t="shared" si="948"/>
        <v>0</v>
      </c>
      <c r="M347" s="5">
        <f t="shared" si="948"/>
        <v>0</v>
      </c>
      <c r="N347" s="5">
        <f t="shared" si="948"/>
        <v>0</v>
      </c>
      <c r="O347" s="5">
        <f t="shared" si="948"/>
        <v>0</v>
      </c>
      <c r="P347" s="5">
        <f t="shared" si="948"/>
        <v>0</v>
      </c>
      <c r="Q347" s="5">
        <f t="shared" si="948"/>
        <v>0</v>
      </c>
      <c r="R347" s="5">
        <f t="shared" si="948"/>
        <v>0</v>
      </c>
      <c r="S347" s="5">
        <f t="shared" si="948"/>
        <v>0</v>
      </c>
      <c r="T347" s="5">
        <f t="shared" si="948"/>
        <v>0</v>
      </c>
      <c r="U347" s="5">
        <f t="shared" si="948"/>
        <v>0</v>
      </c>
      <c r="V347" s="5">
        <f t="shared" si="948"/>
        <v>0</v>
      </c>
      <c r="W347" s="5">
        <f t="shared" si="948"/>
        <v>0</v>
      </c>
      <c r="X347" s="5">
        <f t="shared" si="948"/>
        <v>0</v>
      </c>
      <c r="Y347" s="5">
        <f t="shared" si="948"/>
        <v>0</v>
      </c>
      <c r="Z347" s="5">
        <f t="shared" si="948"/>
        <v>0</v>
      </c>
      <c r="AA347" s="5">
        <f t="shared" si="948"/>
        <v>0</v>
      </c>
      <c r="AB347" s="5">
        <f t="shared" si="948"/>
        <v>0</v>
      </c>
      <c r="AC347" s="5">
        <f t="shared" si="948"/>
        <v>0</v>
      </c>
      <c r="AD347" s="5">
        <f t="shared" si="948"/>
        <v>0</v>
      </c>
      <c r="AE347" s="5">
        <f t="shared" si="948"/>
        <v>0</v>
      </c>
      <c r="AF347" s="5">
        <f t="shared" si="948"/>
        <v>0</v>
      </c>
      <c r="AG347" s="5">
        <f t="shared" si="948"/>
        <v>0</v>
      </c>
      <c r="AH347" s="5">
        <f t="shared" si="948"/>
        <v>0</v>
      </c>
      <c r="AI347" s="5">
        <f t="shared" si="948"/>
        <v>0</v>
      </c>
      <c r="AJ347" s="5">
        <f t="shared" si="948"/>
        <v>0</v>
      </c>
      <c r="AK347" s="5">
        <f t="shared" ref="AK347:BI347" si="949">AK343/(1-AK346)</f>
        <v>0</v>
      </c>
      <c r="AL347" s="5">
        <f t="shared" si="949"/>
        <v>0</v>
      </c>
      <c r="AM347" s="5">
        <f t="shared" si="949"/>
        <v>0</v>
      </c>
      <c r="AN347" s="5">
        <f t="shared" si="949"/>
        <v>0</v>
      </c>
      <c r="AO347" s="5">
        <f t="shared" si="949"/>
        <v>0</v>
      </c>
      <c r="AP347" s="5">
        <f t="shared" si="949"/>
        <v>0</v>
      </c>
      <c r="AQ347" s="5">
        <f t="shared" si="949"/>
        <v>0</v>
      </c>
      <c r="AR347" s="5">
        <f t="shared" si="949"/>
        <v>0</v>
      </c>
      <c r="AS347" s="5">
        <f t="shared" si="949"/>
        <v>0</v>
      </c>
      <c r="AT347" s="5">
        <f t="shared" si="949"/>
        <v>0</v>
      </c>
      <c r="AU347" s="5">
        <f t="shared" si="949"/>
        <v>0</v>
      </c>
      <c r="AV347" s="5">
        <f t="shared" si="949"/>
        <v>0</v>
      </c>
      <c r="AW347" s="5">
        <f t="shared" si="949"/>
        <v>0</v>
      </c>
      <c r="AX347" s="5">
        <f t="shared" si="949"/>
        <v>0</v>
      </c>
      <c r="AY347" s="5">
        <f t="shared" si="949"/>
        <v>0</v>
      </c>
      <c r="AZ347" s="5">
        <f t="shared" si="949"/>
        <v>0</v>
      </c>
      <c r="BA347" s="5">
        <f t="shared" si="949"/>
        <v>0</v>
      </c>
      <c r="BB347" s="5">
        <f t="shared" si="949"/>
        <v>0</v>
      </c>
      <c r="BC347" s="5">
        <f t="shared" si="949"/>
        <v>0</v>
      </c>
      <c r="BD347" s="5">
        <f t="shared" si="949"/>
        <v>0</v>
      </c>
      <c r="BE347" s="5">
        <f t="shared" si="949"/>
        <v>0</v>
      </c>
      <c r="BF347" s="5">
        <f t="shared" si="949"/>
        <v>0</v>
      </c>
      <c r="BG347" s="5">
        <f t="shared" si="949"/>
        <v>0</v>
      </c>
      <c r="BH347" s="5">
        <f t="shared" si="949"/>
        <v>0</v>
      </c>
      <c r="BI347" s="5">
        <f t="shared" si="949"/>
        <v>0</v>
      </c>
      <c r="BJ347" s="5">
        <f t="shared" ref="BJ347:BL347" si="950">BJ343/(1-BJ346)</f>
        <v>0</v>
      </c>
      <c r="BK347" s="5">
        <f t="shared" si="950"/>
        <v>0</v>
      </c>
      <c r="BL347" s="5">
        <f t="shared" si="950"/>
        <v>0</v>
      </c>
    </row>
    <row r="348" spans="1:64" x14ac:dyDescent="0.3">
      <c r="A348" s="3"/>
      <c r="B348" s="3" t="s">
        <v>187</v>
      </c>
      <c r="C348" s="13" t="s">
        <v>22</v>
      </c>
      <c r="D348" s="471">
        <f ca="1">SUM(E348:BL348)</f>
        <v>0</v>
      </c>
      <c r="E348" s="14">
        <f t="shared" ref="E348:AJ348" ca="1" si="951">E347*E342*E9</f>
        <v>0</v>
      </c>
      <c r="F348" s="14">
        <f t="shared" ca="1" si="951"/>
        <v>0</v>
      </c>
      <c r="G348" s="14">
        <f t="shared" ca="1" si="951"/>
        <v>0</v>
      </c>
      <c r="H348" s="14">
        <f t="shared" ca="1" si="951"/>
        <v>0</v>
      </c>
      <c r="I348" s="14">
        <f t="shared" ca="1" si="951"/>
        <v>0</v>
      </c>
      <c r="J348" s="14">
        <f t="shared" ca="1" si="951"/>
        <v>0</v>
      </c>
      <c r="K348" s="14">
        <f t="shared" ca="1" si="951"/>
        <v>0</v>
      </c>
      <c r="L348" s="14">
        <f t="shared" ca="1" si="951"/>
        <v>0</v>
      </c>
      <c r="M348" s="14">
        <f t="shared" ca="1" si="951"/>
        <v>0</v>
      </c>
      <c r="N348" s="14">
        <f t="shared" ca="1" si="951"/>
        <v>0</v>
      </c>
      <c r="O348" s="14">
        <f t="shared" ca="1" si="951"/>
        <v>0</v>
      </c>
      <c r="P348" s="14">
        <f t="shared" ca="1" si="951"/>
        <v>0</v>
      </c>
      <c r="Q348" s="14">
        <f t="shared" ca="1" si="951"/>
        <v>0</v>
      </c>
      <c r="R348" s="14">
        <f t="shared" ca="1" si="951"/>
        <v>0</v>
      </c>
      <c r="S348" s="14">
        <f t="shared" ca="1" si="951"/>
        <v>0</v>
      </c>
      <c r="T348" s="14">
        <f t="shared" ca="1" si="951"/>
        <v>0</v>
      </c>
      <c r="U348" s="14">
        <f t="shared" ca="1" si="951"/>
        <v>0</v>
      </c>
      <c r="V348" s="14">
        <f t="shared" ca="1" si="951"/>
        <v>0</v>
      </c>
      <c r="W348" s="14">
        <f t="shared" ca="1" si="951"/>
        <v>0</v>
      </c>
      <c r="X348" s="14">
        <f t="shared" ca="1" si="951"/>
        <v>0</v>
      </c>
      <c r="Y348" s="14">
        <f t="shared" ca="1" si="951"/>
        <v>0</v>
      </c>
      <c r="Z348" s="14">
        <f t="shared" ca="1" si="951"/>
        <v>0</v>
      </c>
      <c r="AA348" s="14">
        <f t="shared" ca="1" si="951"/>
        <v>0</v>
      </c>
      <c r="AB348" s="14">
        <f t="shared" ca="1" si="951"/>
        <v>0</v>
      </c>
      <c r="AC348" s="14">
        <f t="shared" ca="1" si="951"/>
        <v>0</v>
      </c>
      <c r="AD348" s="14">
        <f t="shared" ca="1" si="951"/>
        <v>0</v>
      </c>
      <c r="AE348" s="14">
        <f t="shared" ca="1" si="951"/>
        <v>0</v>
      </c>
      <c r="AF348" s="14">
        <f t="shared" ca="1" si="951"/>
        <v>0</v>
      </c>
      <c r="AG348" s="14">
        <f t="shared" ca="1" si="951"/>
        <v>0</v>
      </c>
      <c r="AH348" s="14">
        <f t="shared" ca="1" si="951"/>
        <v>0</v>
      </c>
      <c r="AI348" s="14">
        <f t="shared" ca="1" si="951"/>
        <v>0</v>
      </c>
      <c r="AJ348" s="14">
        <f t="shared" ca="1" si="951"/>
        <v>0</v>
      </c>
      <c r="AK348" s="14">
        <f t="shared" ref="AK348:BL348" ca="1" si="952">AK347*AK342*AK9</f>
        <v>0</v>
      </c>
      <c r="AL348" s="14">
        <f t="shared" ca="1" si="952"/>
        <v>0</v>
      </c>
      <c r="AM348" s="14">
        <f t="shared" ca="1" si="952"/>
        <v>0</v>
      </c>
      <c r="AN348" s="14">
        <f t="shared" ca="1" si="952"/>
        <v>0</v>
      </c>
      <c r="AO348" s="14">
        <f t="shared" ca="1" si="952"/>
        <v>0</v>
      </c>
      <c r="AP348" s="14">
        <f t="shared" ca="1" si="952"/>
        <v>0</v>
      </c>
      <c r="AQ348" s="14">
        <f t="shared" ca="1" si="952"/>
        <v>0</v>
      </c>
      <c r="AR348" s="14">
        <f t="shared" ca="1" si="952"/>
        <v>0</v>
      </c>
      <c r="AS348" s="14">
        <f t="shared" ca="1" si="952"/>
        <v>0</v>
      </c>
      <c r="AT348" s="14">
        <f t="shared" ca="1" si="952"/>
        <v>0</v>
      </c>
      <c r="AU348" s="14">
        <f t="shared" ca="1" si="952"/>
        <v>0</v>
      </c>
      <c r="AV348" s="14">
        <f t="shared" ca="1" si="952"/>
        <v>0</v>
      </c>
      <c r="AW348" s="14">
        <f t="shared" ca="1" si="952"/>
        <v>0</v>
      </c>
      <c r="AX348" s="14">
        <f t="shared" ca="1" si="952"/>
        <v>0</v>
      </c>
      <c r="AY348" s="14">
        <f t="shared" ca="1" si="952"/>
        <v>0</v>
      </c>
      <c r="AZ348" s="14">
        <f t="shared" ca="1" si="952"/>
        <v>0</v>
      </c>
      <c r="BA348" s="14">
        <f t="shared" ca="1" si="952"/>
        <v>0</v>
      </c>
      <c r="BB348" s="14">
        <f t="shared" ca="1" si="952"/>
        <v>0</v>
      </c>
      <c r="BC348" s="14">
        <f t="shared" ca="1" si="952"/>
        <v>0</v>
      </c>
      <c r="BD348" s="14">
        <f t="shared" ca="1" si="952"/>
        <v>0</v>
      </c>
      <c r="BE348" s="14">
        <f t="shared" ca="1" si="952"/>
        <v>0</v>
      </c>
      <c r="BF348" s="14">
        <f t="shared" ca="1" si="952"/>
        <v>0</v>
      </c>
      <c r="BG348" s="14">
        <f t="shared" ca="1" si="952"/>
        <v>0</v>
      </c>
      <c r="BH348" s="14">
        <f t="shared" ca="1" si="952"/>
        <v>0</v>
      </c>
      <c r="BI348" s="14">
        <f t="shared" ca="1" si="952"/>
        <v>0</v>
      </c>
      <c r="BJ348" s="14">
        <f t="shared" ca="1" si="952"/>
        <v>0</v>
      </c>
      <c r="BK348" s="14">
        <f t="shared" ca="1" si="952"/>
        <v>0</v>
      </c>
      <c r="BL348" s="14">
        <f t="shared" ca="1" si="952"/>
        <v>0</v>
      </c>
    </row>
    <row r="349" spans="1:64" x14ac:dyDescent="0.3">
      <c r="A349" s="3"/>
      <c r="B349" s="3"/>
      <c r="C349" s="18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</row>
    <row r="350" spans="1:64" x14ac:dyDescent="0.3">
      <c r="A350" s="105" t="s">
        <v>186</v>
      </c>
      <c r="B350" s="104"/>
      <c r="C350" s="103"/>
      <c r="D350" s="101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  <c r="AX350" s="101"/>
      <c r="AY350" s="101"/>
      <c r="AZ350" s="101"/>
      <c r="BA350" s="101"/>
      <c r="BB350" s="101"/>
      <c r="BC350" s="101"/>
      <c r="BD350" s="101"/>
      <c r="BE350" s="101"/>
      <c r="BF350" s="101"/>
      <c r="BG350" s="101"/>
      <c r="BH350" s="101"/>
      <c r="BI350" s="101"/>
      <c r="BJ350" s="101"/>
      <c r="BK350" s="101"/>
      <c r="BL350" s="101"/>
    </row>
    <row r="351" spans="1:64" x14ac:dyDescent="0.3">
      <c r="A351" s="6"/>
      <c r="B351" s="6" t="s">
        <v>159</v>
      </c>
      <c r="C351" s="13" t="s">
        <v>22</v>
      </c>
      <c r="D351" s="471">
        <f t="shared" ref="D351:D369" ca="1" si="953">SUM(E351:BL351)</f>
        <v>594.64034591113329</v>
      </c>
      <c r="E351" s="6">
        <f t="shared" ref="E351:AJ351" ca="1" si="954">E296</f>
        <v>0</v>
      </c>
      <c r="F351" s="6">
        <f t="shared" ca="1" si="954"/>
        <v>0</v>
      </c>
      <c r="G351" s="6">
        <f t="shared" ca="1" si="954"/>
        <v>0</v>
      </c>
      <c r="H351" s="6">
        <f t="shared" ca="1" si="954"/>
        <v>0</v>
      </c>
      <c r="I351" s="6">
        <f t="shared" ca="1" si="954"/>
        <v>0</v>
      </c>
      <c r="J351" s="6">
        <f t="shared" ca="1" si="954"/>
        <v>21.256469660767692</v>
      </c>
      <c r="K351" s="6">
        <f t="shared" ca="1" si="954"/>
        <v>9.8409560965868241</v>
      </c>
      <c r="L351" s="6">
        <f t="shared" ca="1" si="954"/>
        <v>21.846455436953821</v>
      </c>
      <c r="M351" s="6">
        <f t="shared" ca="1" si="954"/>
        <v>14.955943556720859</v>
      </c>
      <c r="N351" s="6">
        <f t="shared" ca="1" si="954"/>
        <v>15.116414117856218</v>
      </c>
      <c r="O351" s="6">
        <f t="shared" ca="1" si="954"/>
        <v>14.969877080736854</v>
      </c>
      <c r="P351" s="6">
        <f t="shared" ca="1" si="954"/>
        <v>14.838376425724308</v>
      </c>
      <c r="Q351" s="6">
        <f t="shared" ca="1" si="954"/>
        <v>14.707850248605872</v>
      </c>
      <c r="R351" s="6">
        <f t="shared" ca="1" si="954"/>
        <v>14.578946524595844</v>
      </c>
      <c r="S351" s="6">
        <f t="shared" ca="1" si="954"/>
        <v>14.451670134388502</v>
      </c>
      <c r="T351" s="6">
        <f t="shared" ca="1" si="954"/>
        <v>14.326054780562542</v>
      </c>
      <c r="U351" s="6">
        <f t="shared" ca="1" si="954"/>
        <v>14.212371432375413</v>
      </c>
      <c r="V351" s="6">
        <f t="shared" ca="1" si="954"/>
        <v>14.089663873056374</v>
      </c>
      <c r="W351" s="6">
        <f t="shared" ca="1" si="954"/>
        <v>13.969292756998684</v>
      </c>
      <c r="X351" s="6">
        <f t="shared" ca="1" si="954"/>
        <v>13.850689533718604</v>
      </c>
      <c r="Y351" s="6">
        <f t="shared" ca="1" si="954"/>
        <v>13.733922386408768</v>
      </c>
      <c r="Z351" s="6">
        <f t="shared" ca="1" si="954"/>
        <v>13.619026326636392</v>
      </c>
      <c r="AA351" s="6">
        <f t="shared" ca="1" si="954"/>
        <v>13.50603892481916</v>
      </c>
      <c r="AB351" s="6">
        <f t="shared" ca="1" si="954"/>
        <v>13.394998421865054</v>
      </c>
      <c r="AC351" s="6">
        <f t="shared" ca="1" si="954"/>
        <v>13.285943846718041</v>
      </c>
      <c r="AD351" s="6">
        <f t="shared" ca="1" si="954"/>
        <v>13.178915027324614</v>
      </c>
      <c r="AE351" s="6">
        <f t="shared" ca="1" si="954"/>
        <v>13.07395260765105</v>
      </c>
      <c r="AF351" s="6">
        <f t="shared" ca="1" si="954"/>
        <v>12.971098064754637</v>
      </c>
      <c r="AG351" s="6">
        <f t="shared" ca="1" si="954"/>
        <v>12.870393726236925</v>
      </c>
      <c r="AH351" s="6">
        <f t="shared" ca="1" si="954"/>
        <v>12.771882788070057</v>
      </c>
      <c r="AI351" s="6">
        <f t="shared" ca="1" si="954"/>
        <v>12.675609332804903</v>
      </c>
      <c r="AJ351" s="6">
        <f t="shared" ca="1" si="954"/>
        <v>12.581618348169853</v>
      </c>
      <c r="AK351" s="6">
        <f t="shared" ref="AK351:BI351" ca="1" si="955">AK296</f>
        <v>13.405535139090535</v>
      </c>
      <c r="AL351" s="6">
        <f t="shared" ca="1" si="955"/>
        <v>13.267435982234439</v>
      </c>
      <c r="AM351" s="6">
        <f t="shared" ca="1" si="955"/>
        <v>13.18317395196201</v>
      </c>
      <c r="AN351" s="6">
        <f t="shared" ca="1" si="955"/>
        <v>13.098642770425167</v>
      </c>
      <c r="AO351" s="6">
        <f t="shared" ca="1" si="955"/>
        <v>6.4447953314574962</v>
      </c>
      <c r="AP351" s="6">
        <f t="shared" ca="1" si="955"/>
        <v>7.1010249872402849</v>
      </c>
      <c r="AQ351" s="6">
        <f t="shared" ca="1" si="955"/>
        <v>7.2138322029142463</v>
      </c>
      <c r="AR351" s="6">
        <f t="shared" ca="1" si="955"/>
        <v>7.3532128080709667</v>
      </c>
      <c r="AS351" s="6">
        <f t="shared" ca="1" si="955"/>
        <v>7.4942780274516325</v>
      </c>
      <c r="AT351" s="6">
        <f t="shared" ca="1" si="955"/>
        <v>7.6381745849624405</v>
      </c>
      <c r="AU351" s="6">
        <f t="shared" ca="1" si="955"/>
        <v>7.7849109818275428</v>
      </c>
      <c r="AV351" s="6">
        <f t="shared" ca="1" si="955"/>
        <v>7.9345467435792321</v>
      </c>
      <c r="AW351" s="6">
        <f t="shared" ca="1" si="955"/>
        <v>8.0871403998050724</v>
      </c>
      <c r="AX351" s="6">
        <f t="shared" ca="1" si="955"/>
        <v>8.2427517868643605</v>
      </c>
      <c r="AY351" s="6">
        <f t="shared" ca="1" si="955"/>
        <v>8.4014419737955333</v>
      </c>
      <c r="AZ351" s="6">
        <f t="shared" ca="1" si="955"/>
        <v>8.5632732928178044</v>
      </c>
      <c r="BA351" s="6">
        <f t="shared" ca="1" si="955"/>
        <v>8.7283093658442823</v>
      </c>
      <c r="BB351" s="6">
        <f t="shared" ca="1" si="955"/>
        <v>8.8966151317716857</v>
      </c>
      <c r="BC351" s="6">
        <f t="shared" ca="1" si="955"/>
        <v>9.0682568743513006</v>
      </c>
      <c r="BD351" s="6">
        <f t="shared" ca="1" si="955"/>
        <v>9.2433022506634046</v>
      </c>
      <c r="BE351" s="6">
        <f t="shared" ca="1" si="955"/>
        <v>9.4218203202080115</v>
      </c>
      <c r="BF351" s="6">
        <f t="shared" ca="1" si="955"/>
        <v>9.603881574625694</v>
      </c>
      <c r="BG351" s="6">
        <f t="shared" ca="1" si="955"/>
        <v>9.7895579680622706</v>
      </c>
      <c r="BH351" s="6">
        <f t="shared" ca="1" si="955"/>
        <v>0</v>
      </c>
      <c r="BI351" s="6">
        <f t="shared" ca="1" si="955"/>
        <v>0</v>
      </c>
      <c r="BJ351" s="6">
        <f t="shared" ref="BJ351:BL351" ca="1" si="956">BJ296</f>
        <v>0</v>
      </c>
      <c r="BK351" s="6">
        <f t="shared" ca="1" si="956"/>
        <v>0</v>
      </c>
      <c r="BL351" s="6">
        <f t="shared" ca="1" si="956"/>
        <v>0</v>
      </c>
    </row>
    <row r="352" spans="1:64" x14ac:dyDescent="0.3">
      <c r="A352" s="6"/>
      <c r="B352" s="6" t="s">
        <v>185</v>
      </c>
      <c r="C352" s="13" t="s">
        <v>22</v>
      </c>
      <c r="D352" s="471">
        <f t="shared" ca="1" si="953"/>
        <v>-321.23716138552709</v>
      </c>
      <c r="E352" s="6">
        <f t="shared" ref="E352:AJ352" si="957">-E307</f>
        <v>0</v>
      </c>
      <c r="F352" s="6">
        <f t="shared" si="957"/>
        <v>0</v>
      </c>
      <c r="G352" s="6">
        <f t="shared" si="957"/>
        <v>0</v>
      </c>
      <c r="H352" s="6">
        <f t="shared" si="957"/>
        <v>0</v>
      </c>
      <c r="I352" s="6">
        <f t="shared" si="957"/>
        <v>0</v>
      </c>
      <c r="J352" s="6">
        <f t="shared" ca="1" si="957"/>
        <v>-3.9571486836568472</v>
      </c>
      <c r="K352" s="6">
        <f t="shared" ca="1" si="957"/>
        <v>-4.0291028104856172</v>
      </c>
      <c r="L352" s="6">
        <f t="shared" ca="1" si="957"/>
        <v>-4.1024553309634113</v>
      </c>
      <c r="M352" s="6">
        <f t="shared" ca="1" si="957"/>
        <v>-4.1772340893704731</v>
      </c>
      <c r="N352" s="6">
        <f t="shared" ca="1" si="957"/>
        <v>-4.2534674962243315</v>
      </c>
      <c r="O352" s="6">
        <f t="shared" ca="1" si="957"/>
        <v>-4.3311845400441769</v>
      </c>
      <c r="P352" s="6">
        <f t="shared" ca="1" si="957"/>
        <v>-4.4104147993650962</v>
      </c>
      <c r="Q352" s="6">
        <f t="shared" ca="1" si="957"/>
        <v>-4.4911884550076193</v>
      </c>
      <c r="R352" s="6">
        <f t="shared" ca="1" si="957"/>
        <v>-4.5735363026081073</v>
      </c>
      <c r="S352" s="6">
        <f t="shared" ca="1" si="957"/>
        <v>-4.6574897654156651</v>
      </c>
      <c r="T352" s="6">
        <f t="shared" ca="1" si="957"/>
        <v>-4.743080907361362</v>
      </c>
      <c r="U352" s="6">
        <f t="shared" ca="1" si="957"/>
        <v>-4.8303424464056786</v>
      </c>
      <c r="V352" s="6">
        <f t="shared" ca="1" si="957"/>
        <v>-4.9193077681702642</v>
      </c>
      <c r="W352" s="6">
        <f t="shared" ca="1" si="957"/>
        <v>-5.0100109398601571</v>
      </c>
      <c r="X352" s="6">
        <f t="shared" ca="1" si="957"/>
        <v>-5.1024867244828229</v>
      </c>
      <c r="Y352" s="6">
        <f t="shared" ca="1" si="957"/>
        <v>-5.1967705953704675</v>
      </c>
      <c r="Z352" s="6">
        <f t="shared" ca="1" si="957"/>
        <v>-5.2928987510122258</v>
      </c>
      <c r="AA352" s="6">
        <f t="shared" ca="1" si="957"/>
        <v>-5.3909081302030266</v>
      </c>
      <c r="AB352" s="6">
        <f t="shared" ca="1" si="957"/>
        <v>-5.4908364275159869</v>
      </c>
      <c r="AC352" s="6">
        <f t="shared" ca="1" si="957"/>
        <v>-5.5927221091054404</v>
      </c>
      <c r="AD352" s="6">
        <f t="shared" ca="1" si="957"/>
        <v>-5.6966044288478077</v>
      </c>
      <c r="AE352" s="6">
        <f t="shared" ca="1" si="957"/>
        <v>-5.8025234448276928</v>
      </c>
      <c r="AF352" s="6">
        <f t="shared" ca="1" si="957"/>
        <v>-5.910520036176754</v>
      </c>
      <c r="AG352" s="6">
        <f t="shared" ca="1" si="957"/>
        <v>-6.0206359202730484</v>
      </c>
      <c r="AH352" s="6">
        <f t="shared" ca="1" si="957"/>
        <v>-6.1329136703087777</v>
      </c>
      <c r="AI352" s="6">
        <f t="shared" ca="1" si="957"/>
        <v>-6.2473967332344431</v>
      </c>
      <c r="AJ352" s="6">
        <f t="shared" ca="1" si="957"/>
        <v>-6.3641294480877191</v>
      </c>
      <c r="AK352" s="6">
        <f t="shared" ref="AK352:BI352" ca="1" si="958">-AK307</f>
        <v>-6.483157064715396</v>
      </c>
      <c r="AL352" s="6">
        <f t="shared" ca="1" si="958"/>
        <v>-6.6045257628971017</v>
      </c>
      <c r="AM352" s="6">
        <f t="shared" ca="1" si="958"/>
        <v>-6.7282826718795148</v>
      </c>
      <c r="AN352" s="6">
        <f t="shared" ca="1" si="958"/>
        <v>-6.8544758903301641</v>
      </c>
      <c r="AO352" s="6">
        <f t="shared" ca="1" si="958"/>
        <v>-6.9831545067199485</v>
      </c>
      <c r="AP352" s="6">
        <f t="shared" ca="1" si="958"/>
        <v>-7.1143686201438543</v>
      </c>
      <c r="AQ352" s="6">
        <f t="shared" ca="1" si="958"/>
        <v>-7.2481693615894498</v>
      </c>
      <c r="AR352" s="6">
        <f t="shared" ca="1" si="958"/>
        <v>-7.3846089156630326</v>
      </c>
      <c r="AS352" s="6">
        <f t="shared" ca="1" si="958"/>
        <v>-7.5237405427834512</v>
      </c>
      <c r="AT352" s="6">
        <f t="shared" ca="1" si="958"/>
        <v>-7.6656186018539509</v>
      </c>
      <c r="AU352" s="6">
        <f t="shared" ca="1" si="958"/>
        <v>-7.8102985734224948</v>
      </c>
      <c r="AV352" s="6">
        <f t="shared" ca="1" si="958"/>
        <v>-7.9578370833413716</v>
      </c>
      <c r="AW352" s="6">
        <f t="shared" ca="1" si="958"/>
        <v>-8.1082919269370404</v>
      </c>
      <c r="AX352" s="6">
        <f t="shared" ca="1" si="958"/>
        <v>-8.2617220937014988</v>
      </c>
      <c r="AY352" s="6">
        <f t="shared" ca="1" si="958"/>
        <v>-8.4181877925166511</v>
      </c>
      <c r="AZ352" s="6">
        <f t="shared" ca="1" si="958"/>
        <v>-8.5777504774234199</v>
      </c>
      <c r="BA352" s="6">
        <f t="shared" ca="1" si="958"/>
        <v>-8.7404728739476365</v>
      </c>
      <c r="BB352" s="6">
        <f t="shared" ca="1" si="958"/>
        <v>-8.9064190059950281</v>
      </c>
      <c r="BC352" s="6">
        <f t="shared" ca="1" si="958"/>
        <v>-9.0756542233277901</v>
      </c>
      <c r="BD352" s="6">
        <f t="shared" ca="1" si="958"/>
        <v>-9.2482452296357014</v>
      </c>
      <c r="BE352" s="6">
        <f t="shared" ca="1" si="958"/>
        <v>-9.4242601112147977</v>
      </c>
      <c r="BF352" s="6">
        <f t="shared" ca="1" si="958"/>
        <v>-9.6037683662671931</v>
      </c>
      <c r="BG352" s="6">
        <f t="shared" ca="1" si="958"/>
        <v>-9.7868409348356167</v>
      </c>
      <c r="BH352" s="6">
        <f t="shared" si="958"/>
        <v>0</v>
      </c>
      <c r="BI352" s="6">
        <f t="shared" si="958"/>
        <v>0</v>
      </c>
      <c r="BJ352" s="6">
        <f t="shared" ref="BJ352:BL352" si="959">-BJ307</f>
        <v>0</v>
      </c>
      <c r="BK352" s="6">
        <f t="shared" si="959"/>
        <v>0</v>
      </c>
      <c r="BL352" s="6">
        <f t="shared" si="959"/>
        <v>0</v>
      </c>
    </row>
    <row r="353" spans="1:64" x14ac:dyDescent="0.3">
      <c r="A353" s="6"/>
      <c r="B353" s="6" t="s">
        <v>305</v>
      </c>
      <c r="C353" s="13" t="s">
        <v>22</v>
      </c>
      <c r="D353" s="471">
        <f t="shared" ca="1" si="953"/>
        <v>0</v>
      </c>
      <c r="E353" s="6">
        <f t="shared" ref="E353:AJ353" ca="1" si="960">-E313</f>
        <v>0</v>
      </c>
      <c r="F353" s="6">
        <f t="shared" ca="1" si="960"/>
        <v>0</v>
      </c>
      <c r="G353" s="6">
        <f t="shared" ca="1" si="960"/>
        <v>0</v>
      </c>
      <c r="H353" s="6">
        <f t="shared" ca="1" si="960"/>
        <v>0</v>
      </c>
      <c r="I353" s="6">
        <f t="shared" ca="1" si="960"/>
        <v>0</v>
      </c>
      <c r="J353" s="6">
        <f t="shared" ca="1" si="960"/>
        <v>0</v>
      </c>
      <c r="K353" s="6">
        <f t="shared" ca="1" si="960"/>
        <v>0</v>
      </c>
      <c r="L353" s="6">
        <f t="shared" ca="1" si="960"/>
        <v>0</v>
      </c>
      <c r="M353" s="6">
        <f t="shared" ca="1" si="960"/>
        <v>0</v>
      </c>
      <c r="N353" s="6">
        <f t="shared" ca="1" si="960"/>
        <v>0</v>
      </c>
      <c r="O353" s="6">
        <f t="shared" ca="1" si="960"/>
        <v>0</v>
      </c>
      <c r="P353" s="6">
        <f t="shared" ca="1" si="960"/>
        <v>0</v>
      </c>
      <c r="Q353" s="6">
        <f t="shared" ca="1" si="960"/>
        <v>0</v>
      </c>
      <c r="R353" s="6">
        <f t="shared" ca="1" si="960"/>
        <v>0</v>
      </c>
      <c r="S353" s="6">
        <f t="shared" ca="1" si="960"/>
        <v>0</v>
      </c>
      <c r="T353" s="6">
        <f t="shared" ca="1" si="960"/>
        <v>0</v>
      </c>
      <c r="U353" s="6">
        <f t="shared" ca="1" si="960"/>
        <v>0</v>
      </c>
      <c r="V353" s="6">
        <f t="shared" ca="1" si="960"/>
        <v>0</v>
      </c>
      <c r="W353" s="6">
        <f t="shared" ca="1" si="960"/>
        <v>0</v>
      </c>
      <c r="X353" s="6">
        <f t="shared" ca="1" si="960"/>
        <v>0</v>
      </c>
      <c r="Y353" s="6">
        <f t="shared" ca="1" si="960"/>
        <v>0</v>
      </c>
      <c r="Z353" s="6">
        <f t="shared" ca="1" si="960"/>
        <v>0</v>
      </c>
      <c r="AA353" s="6">
        <f t="shared" ca="1" si="960"/>
        <v>0</v>
      </c>
      <c r="AB353" s="6">
        <f t="shared" ca="1" si="960"/>
        <v>0</v>
      </c>
      <c r="AC353" s="6">
        <f t="shared" ca="1" si="960"/>
        <v>0</v>
      </c>
      <c r="AD353" s="6">
        <f t="shared" ca="1" si="960"/>
        <v>0</v>
      </c>
      <c r="AE353" s="6">
        <f t="shared" ca="1" si="960"/>
        <v>0</v>
      </c>
      <c r="AF353" s="6">
        <f t="shared" ca="1" si="960"/>
        <v>0</v>
      </c>
      <c r="AG353" s="6">
        <f t="shared" ca="1" si="960"/>
        <v>0</v>
      </c>
      <c r="AH353" s="6">
        <f t="shared" ca="1" si="960"/>
        <v>0</v>
      </c>
      <c r="AI353" s="6">
        <f t="shared" ca="1" si="960"/>
        <v>0</v>
      </c>
      <c r="AJ353" s="6">
        <f t="shared" ca="1" si="960"/>
        <v>0</v>
      </c>
      <c r="AK353" s="6">
        <f t="shared" ref="AK353:BI353" ca="1" si="961">-AK313</f>
        <v>0</v>
      </c>
      <c r="AL353" s="6">
        <f t="shared" ca="1" si="961"/>
        <v>0</v>
      </c>
      <c r="AM353" s="6">
        <f t="shared" ca="1" si="961"/>
        <v>0</v>
      </c>
      <c r="AN353" s="6">
        <f t="shared" ca="1" si="961"/>
        <v>0</v>
      </c>
      <c r="AO353" s="6">
        <f t="shared" ca="1" si="961"/>
        <v>0</v>
      </c>
      <c r="AP353" s="6">
        <f t="shared" ca="1" si="961"/>
        <v>0</v>
      </c>
      <c r="AQ353" s="6">
        <f t="shared" ca="1" si="961"/>
        <v>0</v>
      </c>
      <c r="AR353" s="6">
        <f t="shared" ca="1" si="961"/>
        <v>0</v>
      </c>
      <c r="AS353" s="6">
        <f t="shared" ca="1" si="961"/>
        <v>0</v>
      </c>
      <c r="AT353" s="6">
        <f t="shared" ca="1" si="961"/>
        <v>0</v>
      </c>
      <c r="AU353" s="6">
        <f t="shared" ca="1" si="961"/>
        <v>0</v>
      </c>
      <c r="AV353" s="6">
        <f t="shared" ca="1" si="961"/>
        <v>0</v>
      </c>
      <c r="AW353" s="6">
        <f t="shared" ca="1" si="961"/>
        <v>0</v>
      </c>
      <c r="AX353" s="6">
        <f t="shared" ca="1" si="961"/>
        <v>0</v>
      </c>
      <c r="AY353" s="6">
        <f t="shared" ca="1" si="961"/>
        <v>0</v>
      </c>
      <c r="AZ353" s="6">
        <f t="shared" ca="1" si="961"/>
        <v>0</v>
      </c>
      <c r="BA353" s="6">
        <f t="shared" ca="1" si="961"/>
        <v>0</v>
      </c>
      <c r="BB353" s="6">
        <f t="shared" ca="1" si="961"/>
        <v>0</v>
      </c>
      <c r="BC353" s="6">
        <f t="shared" ca="1" si="961"/>
        <v>0</v>
      </c>
      <c r="BD353" s="6">
        <f t="shared" ca="1" si="961"/>
        <v>0</v>
      </c>
      <c r="BE353" s="6">
        <f t="shared" ca="1" si="961"/>
        <v>0</v>
      </c>
      <c r="BF353" s="6">
        <f t="shared" ca="1" si="961"/>
        <v>0</v>
      </c>
      <c r="BG353" s="6">
        <f t="shared" ca="1" si="961"/>
        <v>0</v>
      </c>
      <c r="BH353" s="6">
        <f t="shared" ca="1" si="961"/>
        <v>0</v>
      </c>
      <c r="BI353" s="6">
        <f t="shared" ca="1" si="961"/>
        <v>0</v>
      </c>
      <c r="BJ353" s="6">
        <f t="shared" ref="BJ353:BL353" ca="1" si="962">-BJ313</f>
        <v>0</v>
      </c>
      <c r="BK353" s="6">
        <f t="shared" ca="1" si="962"/>
        <v>0</v>
      </c>
      <c r="BL353" s="6">
        <f t="shared" ca="1" si="962"/>
        <v>0</v>
      </c>
    </row>
    <row r="354" spans="1:64" x14ac:dyDescent="0.3">
      <c r="A354" s="6"/>
      <c r="B354" s="89" t="s">
        <v>184</v>
      </c>
      <c r="C354" s="13" t="s">
        <v>22</v>
      </c>
      <c r="D354" s="471">
        <f t="shared" ca="1" si="953"/>
        <v>-109.85493201323308</v>
      </c>
      <c r="E354" s="89">
        <f t="shared" ref="E354:AJ354" ca="1" si="963">-E108-E118</f>
        <v>0</v>
      </c>
      <c r="F354" s="89">
        <f t="shared" ca="1" si="963"/>
        <v>0</v>
      </c>
      <c r="G354" s="89">
        <f t="shared" ca="1" si="963"/>
        <v>0</v>
      </c>
      <c r="H354" s="89">
        <f t="shared" ca="1" si="963"/>
        <v>0</v>
      </c>
      <c r="I354" s="89">
        <f t="shared" ca="1" si="963"/>
        <v>0</v>
      </c>
      <c r="J354" s="89">
        <f t="shared" ca="1" si="963"/>
        <v>-6.4620548243078302</v>
      </c>
      <c r="K354" s="89">
        <f t="shared" ca="1" si="963"/>
        <v>-6.4620548243078302</v>
      </c>
      <c r="L354" s="89">
        <f t="shared" ca="1" si="963"/>
        <v>-6.3543539105693663</v>
      </c>
      <c r="M354" s="89">
        <f t="shared" ca="1" si="963"/>
        <v>-6.1389520830924393</v>
      </c>
      <c r="N354" s="89">
        <f t="shared" ca="1" si="963"/>
        <v>-5.9235502556155106</v>
      </c>
      <c r="O354" s="89">
        <f t="shared" ca="1" si="963"/>
        <v>-5.7081484281385828</v>
      </c>
      <c r="P354" s="89">
        <f t="shared" ca="1" si="963"/>
        <v>-5.4927466006616541</v>
      </c>
      <c r="Q354" s="89">
        <f t="shared" ca="1" si="963"/>
        <v>-5.2773447731847263</v>
      </c>
      <c r="R354" s="89">
        <f t="shared" ca="1" si="963"/>
        <v>-5.0619429457077976</v>
      </c>
      <c r="S354" s="89">
        <f t="shared" ca="1" si="963"/>
        <v>-4.8465411182308706</v>
      </c>
      <c r="T354" s="89">
        <f t="shared" ca="1" si="963"/>
        <v>-4.6311392907539428</v>
      </c>
      <c r="U354" s="89">
        <f t="shared" ca="1" si="963"/>
        <v>-4.4157374632770159</v>
      </c>
      <c r="V354" s="89">
        <f t="shared" ca="1" si="963"/>
        <v>-4.2003356358000872</v>
      </c>
      <c r="W354" s="89">
        <f t="shared" ca="1" si="963"/>
        <v>-3.9849338083231602</v>
      </c>
      <c r="X354" s="89">
        <f t="shared" ca="1" si="963"/>
        <v>-3.769531980846232</v>
      </c>
      <c r="Y354" s="89">
        <f t="shared" ca="1" si="963"/>
        <v>-3.5541301533693046</v>
      </c>
      <c r="Z354" s="89">
        <f t="shared" ca="1" si="963"/>
        <v>-3.3387283258923763</v>
      </c>
      <c r="AA354" s="89">
        <f t="shared" ca="1" si="963"/>
        <v>-3.1233264984154494</v>
      </c>
      <c r="AB354" s="89">
        <f t="shared" ca="1" si="963"/>
        <v>-2.9079246709385211</v>
      </c>
      <c r="AC354" s="89">
        <f t="shared" ca="1" si="963"/>
        <v>-2.6925228434615942</v>
      </c>
      <c r="AD354" s="89">
        <f t="shared" ca="1" si="963"/>
        <v>-2.4771210159846659</v>
      </c>
      <c r="AE354" s="89">
        <f t="shared" ca="1" si="963"/>
        <v>-2.2617191885077386</v>
      </c>
      <c r="AF354" s="89">
        <f t="shared" ca="1" si="963"/>
        <v>-2.0463173610308107</v>
      </c>
      <c r="AG354" s="89">
        <f t="shared" ca="1" si="963"/>
        <v>-1.8309155335538829</v>
      </c>
      <c r="AH354" s="89">
        <f t="shared" ca="1" si="963"/>
        <v>-1.6155137060769553</v>
      </c>
      <c r="AI354" s="89">
        <f t="shared" ca="1" si="963"/>
        <v>-1.4001118786000277</v>
      </c>
      <c r="AJ354" s="89">
        <f t="shared" ca="1" si="963"/>
        <v>-1.1847100511230999</v>
      </c>
      <c r="AK354" s="89">
        <f t="shared" ref="AK354:BL354" ca="1" si="964">-AK108-AK118</f>
        <v>-0.96930822364617231</v>
      </c>
      <c r="AL354" s="89">
        <f t="shared" ca="1" si="964"/>
        <v>-0.7539063961692446</v>
      </c>
      <c r="AM354" s="89">
        <f t="shared" ca="1" si="964"/>
        <v>-0.53850456869231689</v>
      </c>
      <c r="AN354" s="89">
        <f t="shared" ca="1" si="964"/>
        <v>-0.32310274121538923</v>
      </c>
      <c r="AO354" s="89">
        <f t="shared" ca="1" si="964"/>
        <v>-0.1077009137384627</v>
      </c>
      <c r="AP354" s="89">
        <f t="shared" ca="1" si="964"/>
        <v>0</v>
      </c>
      <c r="AQ354" s="89">
        <f t="shared" ca="1" si="964"/>
        <v>0</v>
      </c>
      <c r="AR354" s="89">
        <f t="shared" ca="1" si="964"/>
        <v>0</v>
      </c>
      <c r="AS354" s="89">
        <f t="shared" ca="1" si="964"/>
        <v>0</v>
      </c>
      <c r="AT354" s="89">
        <f t="shared" ca="1" si="964"/>
        <v>0</v>
      </c>
      <c r="AU354" s="89">
        <f t="shared" ca="1" si="964"/>
        <v>0</v>
      </c>
      <c r="AV354" s="89">
        <f t="shared" ca="1" si="964"/>
        <v>0</v>
      </c>
      <c r="AW354" s="89">
        <f t="shared" ca="1" si="964"/>
        <v>0</v>
      </c>
      <c r="AX354" s="89">
        <f t="shared" ca="1" si="964"/>
        <v>0</v>
      </c>
      <c r="AY354" s="89">
        <f t="shared" ca="1" si="964"/>
        <v>0</v>
      </c>
      <c r="AZ354" s="89">
        <f t="shared" ca="1" si="964"/>
        <v>0</v>
      </c>
      <c r="BA354" s="89">
        <f t="shared" ca="1" si="964"/>
        <v>0</v>
      </c>
      <c r="BB354" s="89">
        <f t="shared" ca="1" si="964"/>
        <v>0</v>
      </c>
      <c r="BC354" s="89">
        <f t="shared" ca="1" si="964"/>
        <v>0</v>
      </c>
      <c r="BD354" s="89">
        <f t="shared" ca="1" si="964"/>
        <v>0</v>
      </c>
      <c r="BE354" s="89">
        <f t="shared" ca="1" si="964"/>
        <v>0</v>
      </c>
      <c r="BF354" s="89">
        <f t="shared" ca="1" si="964"/>
        <v>0</v>
      </c>
      <c r="BG354" s="89">
        <f t="shared" ca="1" si="964"/>
        <v>0</v>
      </c>
      <c r="BH354" s="89">
        <f t="shared" ca="1" si="964"/>
        <v>0</v>
      </c>
      <c r="BI354" s="89">
        <f t="shared" ca="1" si="964"/>
        <v>0</v>
      </c>
      <c r="BJ354" s="89">
        <f t="shared" ca="1" si="964"/>
        <v>0</v>
      </c>
      <c r="BK354" s="89">
        <f t="shared" ca="1" si="964"/>
        <v>0</v>
      </c>
      <c r="BL354" s="89">
        <f t="shared" ca="1" si="964"/>
        <v>0</v>
      </c>
    </row>
    <row r="355" spans="1:64" x14ac:dyDescent="0.3">
      <c r="A355" s="6"/>
      <c r="B355" s="6" t="s">
        <v>171</v>
      </c>
      <c r="C355" s="13" t="s">
        <v>22</v>
      </c>
      <c r="D355" s="471">
        <f t="shared" ca="1" si="953"/>
        <v>-5.7242344206041267</v>
      </c>
      <c r="E355" s="6">
        <f t="shared" ref="E355:AJ355" si="965">-E323</f>
        <v>0</v>
      </c>
      <c r="F355" s="6">
        <f t="shared" si="965"/>
        <v>0</v>
      </c>
      <c r="G355" s="6">
        <f t="shared" si="965"/>
        <v>0</v>
      </c>
      <c r="H355" s="6">
        <f t="shared" si="965"/>
        <v>0</v>
      </c>
      <c r="I355" s="6">
        <f t="shared" si="965"/>
        <v>0</v>
      </c>
      <c r="J355" s="6">
        <f t="shared" ca="1" si="965"/>
        <v>-0.15758511465265337</v>
      </c>
      <c r="K355" s="6">
        <f t="shared" ca="1" si="965"/>
        <v>-8.6687868169202764E-2</v>
      </c>
      <c r="L355" s="6">
        <f t="shared" ca="1" si="965"/>
        <v>-0.16218069229948273</v>
      </c>
      <c r="M355" s="6">
        <f t="shared" ca="1" si="965"/>
        <v>-0.11958236028807084</v>
      </c>
      <c r="N355" s="6">
        <f t="shared" ca="1" si="965"/>
        <v>-0.12106176008800343</v>
      </c>
      <c r="O355" s="6">
        <f t="shared" ca="1" si="965"/>
        <v>-0.12063163512988145</v>
      </c>
      <c r="P355" s="6">
        <f t="shared" ca="1" si="965"/>
        <v>-0.12030494515680877</v>
      </c>
      <c r="Q355" s="6">
        <f t="shared" ca="1" si="965"/>
        <v>-0.11999399189758433</v>
      </c>
      <c r="R355" s="6">
        <f t="shared" ca="1" si="965"/>
        <v>-0.11970301767002473</v>
      </c>
      <c r="S355" s="6">
        <f t="shared" ca="1" si="965"/>
        <v>-0.11943224937377606</v>
      </c>
      <c r="T355" s="6">
        <f t="shared" ca="1" si="965"/>
        <v>-0.1191820980495244</v>
      </c>
      <c r="U355" s="6">
        <f t="shared" ca="1" si="965"/>
        <v>-0.11901696174238184</v>
      </c>
      <c r="V355" s="6">
        <f t="shared" ca="1" si="965"/>
        <v>-0.11880607275766648</v>
      </c>
      <c r="W355" s="6">
        <f t="shared" ca="1" si="965"/>
        <v>-0.11862064810536775</v>
      </c>
      <c r="X355" s="6">
        <f t="shared" ca="1" si="965"/>
        <v>-0.11845735161375892</v>
      </c>
      <c r="Y355" s="6">
        <f t="shared" ca="1" si="965"/>
        <v>-0.11831683113612022</v>
      </c>
      <c r="Z355" s="6">
        <f t="shared" ca="1" si="965"/>
        <v>-0.11819953173530387</v>
      </c>
      <c r="AA355" s="6">
        <f t="shared" ca="1" si="965"/>
        <v>-0.11810591909388866</v>
      </c>
      <c r="AB355" s="6">
        <f t="shared" ca="1" si="965"/>
        <v>-0.11803646780863151</v>
      </c>
      <c r="AC355" s="6">
        <f t="shared" ca="1" si="965"/>
        <v>-0.11799166222389677</v>
      </c>
      <c r="AD355" s="6">
        <f t="shared" ca="1" si="965"/>
        <v>-0.11797199660107763</v>
      </c>
      <c r="AE355" s="6">
        <f t="shared" ca="1" si="965"/>
        <v>-0.11797797532799215</v>
      </c>
      <c r="AF355" s="6">
        <f t="shared" ca="1" si="965"/>
        <v>-0.1180101131308212</v>
      </c>
      <c r="AG355" s="6">
        <f t="shared" ca="1" si="965"/>
        <v>-0.11806893529068735</v>
      </c>
      <c r="AH355" s="6">
        <f t="shared" ca="1" si="965"/>
        <v>-0.11815497786486771</v>
      </c>
      <c r="AI355" s="6">
        <f t="shared" ca="1" si="965"/>
        <v>-0.11826878791274589</v>
      </c>
      <c r="AJ355" s="6">
        <f t="shared" ca="1" si="965"/>
        <v>-0.11841092372660983</v>
      </c>
      <c r="AK355" s="6">
        <f t="shared" ref="AK355:BI355" ca="1" si="966">-AK323</f>
        <v>-0.12430432627378707</v>
      </c>
      <c r="AL355" s="6">
        <f t="shared" ca="1" si="966"/>
        <v>-0.12419976090707213</v>
      </c>
      <c r="AM355" s="6">
        <f t="shared" ca="1" si="966"/>
        <v>-0.12444660389900952</v>
      </c>
      <c r="AN355" s="6">
        <f t="shared" ca="1" si="966"/>
        <v>-0.12470699162972083</v>
      </c>
      <c r="AO355" s="6">
        <f t="shared" ca="1" si="966"/>
        <v>-8.392468648860904E-2</v>
      </c>
      <c r="AP355" s="6">
        <f t="shared" ca="1" si="966"/>
        <v>-8.8846210046150884E-2</v>
      </c>
      <c r="AQ355" s="6">
        <f t="shared" ca="1" si="966"/>
        <v>-9.038750977814812E-2</v>
      </c>
      <c r="AR355" s="6">
        <f t="shared" ca="1" si="966"/>
        <v>-9.2111385773337495E-2</v>
      </c>
      <c r="AS355" s="6">
        <f t="shared" ca="1" si="966"/>
        <v>-9.3862616063969284E-2</v>
      </c>
      <c r="AT355" s="6">
        <f t="shared" ca="1" si="966"/>
        <v>-9.5648707417602452E-2</v>
      </c>
      <c r="AU355" s="6">
        <f t="shared" ca="1" si="966"/>
        <v>-9.7470059720312738E-2</v>
      </c>
      <c r="AV355" s="6">
        <f t="shared" ca="1" si="966"/>
        <v>-9.9327398918253762E-2</v>
      </c>
      <c r="AW355" s="6">
        <f t="shared" ca="1" si="966"/>
        <v>-0.10122145204213823</v>
      </c>
      <c r="AX355" s="6">
        <f t="shared" ca="1" si="966"/>
        <v>-0.10315296175353664</v>
      </c>
      <c r="AY355" s="6">
        <f t="shared" ca="1" si="966"/>
        <v>-0.10512268603945114</v>
      </c>
      <c r="AZ355" s="6">
        <f t="shared" ca="1" si="966"/>
        <v>-0.10713139856400766</v>
      </c>
      <c r="BA355" s="6">
        <f t="shared" ca="1" si="966"/>
        <v>-0.10917988899869951</v>
      </c>
      <c r="BB355" s="6">
        <f t="shared" ca="1" si="966"/>
        <v>-0.11126896336104197</v>
      </c>
      <c r="BC355" s="6">
        <f t="shared" ca="1" si="966"/>
        <v>-0.11339944436049434</v>
      </c>
      <c r="BD355" s="6">
        <f t="shared" ca="1" si="966"/>
        <v>-0.1155721717518694</v>
      </c>
      <c r="BE355" s="6">
        <f t="shared" ca="1" si="966"/>
        <v>-0.11778800269639254</v>
      </c>
      <c r="BF355" s="6">
        <f t="shared" ca="1" si="966"/>
        <v>-0.12004781213058056</v>
      </c>
      <c r="BG355" s="6">
        <f t="shared" ca="1" si="966"/>
        <v>-0.12235249314311181</v>
      </c>
      <c r="BH355" s="6">
        <f t="shared" si="966"/>
        <v>0</v>
      </c>
      <c r="BI355" s="6">
        <f t="shared" si="966"/>
        <v>0</v>
      </c>
      <c r="BJ355" s="6">
        <f t="shared" ref="BJ355:BL355" si="967">-BJ323</f>
        <v>0</v>
      </c>
      <c r="BK355" s="6">
        <f t="shared" si="967"/>
        <v>0</v>
      </c>
      <c r="BL355" s="6">
        <f t="shared" si="967"/>
        <v>0</v>
      </c>
    </row>
    <row r="356" spans="1:64" x14ac:dyDescent="0.3">
      <c r="A356" s="6"/>
      <c r="B356" s="6" t="s">
        <v>221</v>
      </c>
      <c r="C356" s="13" t="s">
        <v>22</v>
      </c>
      <c r="D356" s="471">
        <f t="shared" ca="1" si="953"/>
        <v>6.614999999999994</v>
      </c>
      <c r="E356" s="6">
        <f>E378*Inputs!$E$77/2*E5*E9</f>
        <v>0</v>
      </c>
      <c r="F356" s="6">
        <f ca="1">F378*Inputs!$E$77/2*F5*F9</f>
        <v>0</v>
      </c>
      <c r="G356" s="6">
        <f ca="1">G378*Inputs!$E$77/2*G5*G9</f>
        <v>0</v>
      </c>
      <c r="H356" s="6">
        <f ca="1">H378*Inputs!$E$77/2*H5*H9</f>
        <v>0</v>
      </c>
      <c r="I356" s="6">
        <f ca="1">I378*Inputs!$E$77/2*I5*I9</f>
        <v>0</v>
      </c>
      <c r="J356" s="6">
        <f ca="1">J378*Inputs!$E$77/2*J5*J9</f>
        <v>0</v>
      </c>
      <c r="K356" s="6">
        <f ca="1">K378*Inputs!$E$77/2*K5*K9</f>
        <v>0.13500000000000001</v>
      </c>
      <c r="L356" s="6">
        <f ca="1">L378*Inputs!$E$77/2*L5*L9</f>
        <v>0.13500000000000006</v>
      </c>
      <c r="M356" s="6">
        <f ca="1">M378*Inputs!$E$77/2*M5*M9</f>
        <v>0.13500000000000001</v>
      </c>
      <c r="N356" s="6">
        <f ca="1">N378*Inputs!$E$77/2*N5*N9</f>
        <v>0.13500000000000001</v>
      </c>
      <c r="O356" s="6">
        <f ca="1">O378*Inputs!$E$77/2*O5*O9</f>
        <v>0.13500000000000001</v>
      </c>
      <c r="P356" s="6">
        <f ca="1">P378*Inputs!$E$77/2*P5*P9</f>
        <v>0.13500000000000001</v>
      </c>
      <c r="Q356" s="6">
        <f ca="1">Q378*Inputs!$E$77/2*Q5*Q9</f>
        <v>0.13500000000000001</v>
      </c>
      <c r="R356" s="6">
        <f ca="1">R378*Inputs!$E$77/2*R5*R9</f>
        <v>0.13500000000000001</v>
      </c>
      <c r="S356" s="6">
        <f ca="1">S378*Inputs!$E$77/2*S5*S9</f>
        <v>0.13500000000000006</v>
      </c>
      <c r="T356" s="6">
        <f ca="1">T378*Inputs!$E$77/2*T5*T9</f>
        <v>0.13500000000000001</v>
      </c>
      <c r="U356" s="6">
        <f ca="1">U378*Inputs!$E$77/2*U5*U9</f>
        <v>0.13500000000000006</v>
      </c>
      <c r="V356" s="6">
        <f ca="1">V378*Inputs!$E$77/2*V5*V9</f>
        <v>0.13500000000000001</v>
      </c>
      <c r="W356" s="6">
        <f ca="1">W378*Inputs!$E$77/2*W5*W9</f>
        <v>0.13500000000000001</v>
      </c>
      <c r="X356" s="6">
        <f ca="1">X378*Inputs!$E$77/2*X5*X9</f>
        <v>0.13500000000000006</v>
      </c>
      <c r="Y356" s="6">
        <f ca="1">Y378*Inputs!$E$77/2*Y5*Y9</f>
        <v>0.13500000000000004</v>
      </c>
      <c r="Z356" s="6">
        <f ca="1">Z378*Inputs!$E$77/2*Z5*Z9</f>
        <v>0.13500000000000001</v>
      </c>
      <c r="AA356" s="6">
        <f ca="1">AA378*Inputs!$E$77/2*AA5*AA9</f>
        <v>0.13500000000000001</v>
      </c>
      <c r="AB356" s="6">
        <f ca="1">AB378*Inputs!$E$77/2*AB5*AB9</f>
        <v>0.13500000000000001</v>
      </c>
      <c r="AC356" s="6">
        <f ca="1">AC378*Inputs!$E$77/2*AC5*AC9</f>
        <v>0.13500000000000001</v>
      </c>
      <c r="AD356" s="6">
        <f ca="1">AD378*Inputs!$E$77/2*AD5*AD9</f>
        <v>0.13500000000000004</v>
      </c>
      <c r="AE356" s="6">
        <f ca="1">AE378*Inputs!$E$77/2*AE5*AE9</f>
        <v>0.13500000000000001</v>
      </c>
      <c r="AF356" s="6">
        <f ca="1">AF378*Inputs!$E$77/2*AF5*AF9</f>
        <v>0.13500000000000001</v>
      </c>
      <c r="AG356" s="6">
        <f ca="1">AG378*Inputs!$E$77/2*AG5*AG9</f>
        <v>0.13500000000000001</v>
      </c>
      <c r="AH356" s="6">
        <f ca="1">AH378*Inputs!$E$77/2*AH5*AH9</f>
        <v>0.13500000000000001</v>
      </c>
      <c r="AI356" s="6">
        <f ca="1">AI378*Inputs!$E$77/2*AI5*AI9</f>
        <v>0.13500000000000001</v>
      </c>
      <c r="AJ356" s="6">
        <f ca="1">AJ378*Inputs!$E$77/2*AJ5*AJ9</f>
        <v>0.13500000000000001</v>
      </c>
      <c r="AK356" s="6">
        <f ca="1">AK378*Inputs!$E$77/2*AK5*AK9</f>
        <v>0.13500000000000001</v>
      </c>
      <c r="AL356" s="6">
        <f ca="1">AL378*Inputs!$E$77/2*AL5*AL9</f>
        <v>0.13500000000000001</v>
      </c>
      <c r="AM356" s="6">
        <f ca="1">AM378*Inputs!$E$77/2*AM5*AM9</f>
        <v>0.13500000000000001</v>
      </c>
      <c r="AN356" s="6">
        <f ca="1">AN378*Inputs!$E$77/2*AN5*AN9</f>
        <v>0.13500000000000001</v>
      </c>
      <c r="AO356" s="6">
        <f ca="1">AO378*Inputs!$E$77/2*AO5*AO9</f>
        <v>0.13500000000000001</v>
      </c>
      <c r="AP356" s="6">
        <f ca="1">AP378*Inputs!$E$77/2*AP5*AP9</f>
        <v>0.13500000000000001</v>
      </c>
      <c r="AQ356" s="6">
        <f ca="1">AQ378*Inputs!$E$77/2*AQ5*AQ9</f>
        <v>0.13500000000000001</v>
      </c>
      <c r="AR356" s="6">
        <f ca="1">AR378*Inputs!$E$77/2*AR5*AR9</f>
        <v>0.13500000000000001</v>
      </c>
      <c r="AS356" s="6">
        <f ca="1">AS378*Inputs!$E$77/2*AS5*AS9</f>
        <v>0.13500000000000001</v>
      </c>
      <c r="AT356" s="6">
        <f ca="1">AT378*Inputs!$E$77/2*AT5*AT9</f>
        <v>0.13500000000000001</v>
      </c>
      <c r="AU356" s="6">
        <f ca="1">AU378*Inputs!$E$77/2*AU5*AU9</f>
        <v>0.13500000000000001</v>
      </c>
      <c r="AV356" s="6">
        <f ca="1">AV378*Inputs!$E$77/2*AV5*AV9</f>
        <v>0.13500000000000001</v>
      </c>
      <c r="AW356" s="6">
        <f ca="1">AW378*Inputs!$E$77/2*AW5*AW9</f>
        <v>0.13500000000000001</v>
      </c>
      <c r="AX356" s="6">
        <f ca="1">AX378*Inputs!$E$77/2*AX5*AX9</f>
        <v>0.13500000000000001</v>
      </c>
      <c r="AY356" s="6">
        <f ca="1">AY378*Inputs!$E$77/2*AY5*AY9</f>
        <v>0.13500000000000001</v>
      </c>
      <c r="AZ356" s="6">
        <f ca="1">AZ378*Inputs!$E$77/2*AZ5*AZ9</f>
        <v>0.13500000000000001</v>
      </c>
      <c r="BA356" s="6">
        <f ca="1">BA378*Inputs!$E$77/2*BA5*BA9</f>
        <v>0.13500000000000001</v>
      </c>
      <c r="BB356" s="6">
        <f ca="1">BB378*Inputs!$E$77/2*BB5*BB9</f>
        <v>0.13500000000000001</v>
      </c>
      <c r="BC356" s="6">
        <f ca="1">BC378*Inputs!$E$77/2*BC5*BC9</f>
        <v>0.13500000000000001</v>
      </c>
      <c r="BD356" s="6">
        <f ca="1">BD378*Inputs!$E$77/2*BD5*BD9</f>
        <v>0.13500000000000001</v>
      </c>
      <c r="BE356" s="6">
        <f ca="1">BE378*Inputs!$E$77/2*BE5*BE9</f>
        <v>0.13500000000000001</v>
      </c>
      <c r="BF356" s="6">
        <f ca="1">BF378*Inputs!$E$77/2*BF5*BF9</f>
        <v>0.13500000000000001</v>
      </c>
      <c r="BG356" s="6">
        <f ca="1">BG378*Inputs!$E$77/2*BG5*BG9</f>
        <v>0.13500000000000001</v>
      </c>
      <c r="BH356" s="6">
        <f ca="1">BH378*Inputs!$E$77/2*BH5*BH9</f>
        <v>0</v>
      </c>
      <c r="BI356" s="6">
        <f ca="1">BI378*Inputs!$E$77/2*BI5*BI9</f>
        <v>0</v>
      </c>
      <c r="BJ356" s="6">
        <f ca="1">BJ378*Inputs!$E$77/2*BJ5*BJ9</f>
        <v>0</v>
      </c>
      <c r="BK356" s="6">
        <f ca="1">BK378*Inputs!$E$77/2*BK5*BK9</f>
        <v>0</v>
      </c>
      <c r="BL356" s="6">
        <f ca="1">BL378*Inputs!$E$77/2*BL5*BL9</f>
        <v>0</v>
      </c>
    </row>
    <row r="357" spans="1:64" x14ac:dyDescent="0.3">
      <c r="A357" s="6"/>
      <c r="B357" s="6" t="s">
        <v>73</v>
      </c>
      <c r="C357" s="13" t="s">
        <v>22</v>
      </c>
      <c r="D357" s="471">
        <f t="shared" ca="1" si="953"/>
        <v>-4.3902353168578738</v>
      </c>
      <c r="E357" s="6">
        <f ca="1">-Statements!E22</f>
        <v>0</v>
      </c>
      <c r="F357" s="6">
        <f ca="1">-Statements!F22</f>
        <v>0</v>
      </c>
      <c r="G357" s="6">
        <f ca="1">-Statements!G22</f>
        <v>0</v>
      </c>
      <c r="H357" s="6">
        <f ca="1">-Statements!H22</f>
        <v>0</v>
      </c>
      <c r="I357" s="6">
        <f ca="1">-Statements!I22</f>
        <v>0</v>
      </c>
      <c r="J357" s="6">
        <f ca="1">-Statements!J22</f>
        <v>-0.29629987931099999</v>
      </c>
      <c r="K357" s="6">
        <f ca="1">-Statements!K22</f>
        <v>0</v>
      </c>
      <c r="L357" s="6">
        <f ca="1">-Statements!L22</f>
        <v>-0.43157754076162763</v>
      </c>
      <c r="M357" s="6">
        <f ca="1">-Statements!M22</f>
        <v>0</v>
      </c>
      <c r="N357" s="6">
        <f ca="1">-Statements!N22</f>
        <v>0</v>
      </c>
      <c r="O357" s="6">
        <f ca="1">-Statements!O22</f>
        <v>0</v>
      </c>
      <c r="P357" s="6">
        <f ca="1">-Statements!P22</f>
        <v>0</v>
      </c>
      <c r="Q357" s="6">
        <f ca="1">-Statements!Q22</f>
        <v>0</v>
      </c>
      <c r="R357" s="6">
        <f ca="1">-Statements!R22</f>
        <v>0</v>
      </c>
      <c r="S357" s="6">
        <f ca="1">-Statements!S22</f>
        <v>0</v>
      </c>
      <c r="T357" s="6">
        <f ca="1">-Statements!T22</f>
        <v>0</v>
      </c>
      <c r="U357" s="6">
        <f ca="1">-Statements!U22</f>
        <v>-9.7472732223617426E-3</v>
      </c>
      <c r="V357" s="6">
        <f ca="1">-Statements!V22</f>
        <v>-9.6840899013290009E-3</v>
      </c>
      <c r="W357" s="6">
        <f ca="1">-Statements!W22</f>
        <v>-9.7192555173179797E-3</v>
      </c>
      <c r="X357" s="6">
        <f ca="1">-Statements!X22</f>
        <v>-9.749813962307171E-3</v>
      </c>
      <c r="Y357" s="6">
        <f ca="1">-Statements!Y22</f>
        <v>-9.7812670767222862E-3</v>
      </c>
      <c r="Z357" s="6">
        <f ca="1">-Statements!Z22</f>
        <v>-9.8133348119768104E-3</v>
      </c>
      <c r="AA357" s="6">
        <f ca="1">-Statements!AA22</f>
        <v>-9.8460456434050839E-3</v>
      </c>
      <c r="AB357" s="6">
        <f ca="1">-Statements!AB22</f>
        <v>-9.8794118812666962E-3</v>
      </c>
      <c r="AC357" s="6">
        <f ca="1">-Statements!AC22</f>
        <v>-9.9134469867693704E-3</v>
      </c>
      <c r="AD357" s="6">
        <f ca="1">-Statements!AD22</f>
        <v>-9.9481646550828289E-3</v>
      </c>
      <c r="AE357" s="6">
        <f ca="1">-Statements!AE22</f>
        <v>-9.9835788705523038E-3</v>
      </c>
      <c r="AF357" s="6">
        <f ca="1">-Statements!AF22</f>
        <v>-1.0019703910203525E-2</v>
      </c>
      <c r="AG357" s="6">
        <f ca="1">-Statements!AG22</f>
        <v>-1.0056554350146933E-2</v>
      </c>
      <c r="AH357" s="6">
        <f ca="1">-Statements!AH22</f>
        <v>-1.0094145071991873E-2</v>
      </c>
      <c r="AI357" s="6">
        <f ca="1">-Statements!AI22</f>
        <v>-1.0132491269371343E-2</v>
      </c>
      <c r="AJ357" s="6">
        <f ca="1">-Statements!AJ22</f>
        <v>-1.0171608454655555E-2</v>
      </c>
      <c r="AK357" s="6">
        <f ca="1">-Statements!AK22</f>
        <v>-0.8819193929057898</v>
      </c>
      <c r="AL357" s="6">
        <f ca="1">-Statements!AL22</f>
        <v>-0.87363634692137115</v>
      </c>
      <c r="AM357" s="6">
        <f ca="1">-Statements!AM22</f>
        <v>-0.87412163321096392</v>
      </c>
      <c r="AN357" s="6">
        <f ca="1">-Statements!AN22</f>
        <v>-0.87414033816166015</v>
      </c>
      <c r="AO357" s="6">
        <f ca="1">-Statements!AO22</f>
        <v>0</v>
      </c>
      <c r="AP357" s="6">
        <f ca="1">-Statements!AP22</f>
        <v>0</v>
      </c>
      <c r="AQ357" s="6">
        <f ca="1">-Statements!AQ22</f>
        <v>0</v>
      </c>
      <c r="AR357" s="6">
        <f ca="1">-Statements!AR22</f>
        <v>0</v>
      </c>
      <c r="AS357" s="6">
        <f ca="1">-Statements!AS22</f>
        <v>0</v>
      </c>
      <c r="AT357" s="6">
        <f ca="1">-Statements!AT22</f>
        <v>0</v>
      </c>
      <c r="AU357" s="6">
        <f ca="1">-Statements!AU22</f>
        <v>0</v>
      </c>
      <c r="AV357" s="6">
        <f ca="1">-Statements!AV22</f>
        <v>0</v>
      </c>
      <c r="AW357" s="6">
        <f ca="1">-Statements!AW22</f>
        <v>0</v>
      </c>
      <c r="AX357" s="6">
        <f ca="1">-Statements!AX22</f>
        <v>0</v>
      </c>
      <c r="AY357" s="6">
        <f ca="1">-Statements!AY22</f>
        <v>0</v>
      </c>
      <c r="AZ357" s="6">
        <f ca="1">-Statements!AZ22</f>
        <v>0</v>
      </c>
      <c r="BA357" s="6">
        <f ca="1">-Statements!BA22</f>
        <v>0</v>
      </c>
      <c r="BB357" s="6">
        <f ca="1">-Statements!BB22</f>
        <v>0</v>
      </c>
      <c r="BC357" s="6">
        <f ca="1">-Statements!BC22</f>
        <v>0</v>
      </c>
      <c r="BD357" s="6">
        <f ca="1">-Statements!BD22</f>
        <v>0</v>
      </c>
      <c r="BE357" s="6">
        <f ca="1">-Statements!BE22</f>
        <v>0</v>
      </c>
      <c r="BF357" s="6">
        <f ca="1">-Statements!BF22</f>
        <v>0</v>
      </c>
      <c r="BG357" s="6">
        <f ca="1">-Statements!BG22</f>
        <v>0</v>
      </c>
      <c r="BH357" s="6">
        <f ca="1">-Statements!BH22</f>
        <v>0</v>
      </c>
      <c r="BI357" s="6">
        <f ca="1">-Statements!BI22</f>
        <v>0</v>
      </c>
      <c r="BJ357" s="6">
        <f ca="1">-Statements!BJ22</f>
        <v>0</v>
      </c>
      <c r="BK357" s="6">
        <f ca="1">-Statements!BK22</f>
        <v>0</v>
      </c>
      <c r="BL357" s="6">
        <f ca="1">-Statements!BL22</f>
        <v>0</v>
      </c>
    </row>
    <row r="358" spans="1:64" x14ac:dyDescent="0.3">
      <c r="A358" s="6"/>
      <c r="B358" s="6" t="s">
        <v>220</v>
      </c>
      <c r="C358" s="13" t="s">
        <v>22</v>
      </c>
      <c r="D358" s="471">
        <f t="shared" ca="1" si="953"/>
        <v>0</v>
      </c>
      <c r="E358" s="6">
        <f t="shared" ref="E358:AJ358" ca="1" si="968">-E332</f>
        <v>0</v>
      </c>
      <c r="F358" s="6">
        <f t="shared" ca="1" si="968"/>
        <v>0</v>
      </c>
      <c r="G358" s="6">
        <f t="shared" ca="1" si="968"/>
        <v>0</v>
      </c>
      <c r="H358" s="6">
        <f t="shared" ca="1" si="968"/>
        <v>0</v>
      </c>
      <c r="I358" s="6">
        <f t="shared" ca="1" si="968"/>
        <v>0</v>
      </c>
      <c r="J358" s="6">
        <f t="shared" ca="1" si="968"/>
        <v>-6.4620548243078302</v>
      </c>
      <c r="K358" s="6">
        <f t="shared" ca="1" si="968"/>
        <v>0</v>
      </c>
      <c r="L358" s="6">
        <f t="shared" ca="1" si="968"/>
        <v>-5.2773447731847272</v>
      </c>
      <c r="M358" s="6">
        <f t="shared" ca="1" si="968"/>
        <v>0.21540182747692604</v>
      </c>
      <c r="N358" s="6">
        <f t="shared" ca="1" si="968"/>
        <v>0.2154018274769296</v>
      </c>
      <c r="O358" s="6">
        <f t="shared" ca="1" si="968"/>
        <v>0.2154018274769296</v>
      </c>
      <c r="P358" s="6">
        <f t="shared" ca="1" si="968"/>
        <v>0.21540182747692604</v>
      </c>
      <c r="Q358" s="6">
        <f t="shared" ca="1" si="968"/>
        <v>0.21540182747692782</v>
      </c>
      <c r="R358" s="6">
        <f t="shared" ca="1" si="968"/>
        <v>0.21540182747692782</v>
      </c>
      <c r="S358" s="6">
        <f t="shared" ca="1" si="968"/>
        <v>0.21540182747692782</v>
      </c>
      <c r="T358" s="6">
        <f t="shared" ca="1" si="968"/>
        <v>0.21540182747692782</v>
      </c>
      <c r="U358" s="6">
        <f t="shared" ca="1" si="968"/>
        <v>0.21540182747692782</v>
      </c>
      <c r="V358" s="6">
        <f t="shared" ca="1" si="968"/>
        <v>0.21540182747692782</v>
      </c>
      <c r="W358" s="6">
        <f t="shared" ca="1" si="968"/>
        <v>0.21540182747692782</v>
      </c>
      <c r="X358" s="6">
        <f t="shared" ca="1" si="968"/>
        <v>0.21540182747692782</v>
      </c>
      <c r="Y358" s="6">
        <f t="shared" ca="1" si="968"/>
        <v>0.21540182747692782</v>
      </c>
      <c r="Z358" s="6">
        <f t="shared" ca="1" si="968"/>
        <v>0.21540182747692782</v>
      </c>
      <c r="AA358" s="6">
        <f t="shared" ca="1" si="968"/>
        <v>0.21540182747692604</v>
      </c>
      <c r="AB358" s="6">
        <f t="shared" ca="1" si="968"/>
        <v>0.2154018274769296</v>
      </c>
      <c r="AC358" s="6">
        <f t="shared" ca="1" si="968"/>
        <v>0.21540182747692604</v>
      </c>
      <c r="AD358" s="6">
        <f t="shared" ca="1" si="968"/>
        <v>0.21540182747692693</v>
      </c>
      <c r="AE358" s="6">
        <f t="shared" ca="1" si="968"/>
        <v>0.2154018274769296</v>
      </c>
      <c r="AF358" s="6">
        <f t="shared" ca="1" si="968"/>
        <v>0.21540182747692604</v>
      </c>
      <c r="AG358" s="6">
        <f t="shared" ca="1" si="968"/>
        <v>0.2154018274769296</v>
      </c>
      <c r="AH358" s="6">
        <f t="shared" ca="1" si="968"/>
        <v>0.21540182747692604</v>
      </c>
      <c r="AI358" s="6">
        <f t="shared" ca="1" si="968"/>
        <v>0.2154018274769296</v>
      </c>
      <c r="AJ358" s="6">
        <f t="shared" ca="1" si="968"/>
        <v>0.21540182747692604</v>
      </c>
      <c r="AK358" s="6">
        <f t="shared" ref="AK358:BI358" ca="1" si="969">-AK332</f>
        <v>0.21540182747692782</v>
      </c>
      <c r="AL358" s="6">
        <f t="shared" ca="1" si="969"/>
        <v>0.21540182747692782</v>
      </c>
      <c r="AM358" s="6">
        <f t="shared" ca="1" si="969"/>
        <v>0.21540182747692782</v>
      </c>
      <c r="AN358" s="6">
        <f t="shared" ca="1" si="969"/>
        <v>0.21540182747692782</v>
      </c>
      <c r="AO358" s="6">
        <f t="shared" ca="1" si="969"/>
        <v>5.708148428138581</v>
      </c>
      <c r="AP358" s="6">
        <f t="shared" ca="1" si="969"/>
        <v>0</v>
      </c>
      <c r="AQ358" s="6">
        <f t="shared" ca="1" si="969"/>
        <v>0</v>
      </c>
      <c r="AR358" s="6">
        <f t="shared" ca="1" si="969"/>
        <v>0</v>
      </c>
      <c r="AS358" s="6">
        <f t="shared" ca="1" si="969"/>
        <v>0</v>
      </c>
      <c r="AT358" s="6">
        <f t="shared" ca="1" si="969"/>
        <v>0</v>
      </c>
      <c r="AU358" s="6">
        <f t="shared" ca="1" si="969"/>
        <v>0</v>
      </c>
      <c r="AV358" s="6">
        <f t="shared" ca="1" si="969"/>
        <v>0</v>
      </c>
      <c r="AW358" s="6">
        <f t="shared" ca="1" si="969"/>
        <v>0</v>
      </c>
      <c r="AX358" s="6">
        <f t="shared" ca="1" si="969"/>
        <v>0</v>
      </c>
      <c r="AY358" s="6">
        <f t="shared" ca="1" si="969"/>
        <v>0</v>
      </c>
      <c r="AZ358" s="6">
        <f t="shared" ca="1" si="969"/>
        <v>0</v>
      </c>
      <c r="BA358" s="6">
        <f t="shared" ca="1" si="969"/>
        <v>0</v>
      </c>
      <c r="BB358" s="6">
        <f t="shared" ca="1" si="969"/>
        <v>0</v>
      </c>
      <c r="BC358" s="6">
        <f t="shared" ca="1" si="969"/>
        <v>0</v>
      </c>
      <c r="BD358" s="6">
        <f t="shared" ca="1" si="969"/>
        <v>0</v>
      </c>
      <c r="BE358" s="6">
        <f t="shared" ca="1" si="969"/>
        <v>0</v>
      </c>
      <c r="BF358" s="6">
        <f t="shared" ca="1" si="969"/>
        <v>0</v>
      </c>
      <c r="BG358" s="6">
        <f t="shared" ca="1" si="969"/>
        <v>0</v>
      </c>
      <c r="BH358" s="6">
        <f t="shared" ca="1" si="969"/>
        <v>0</v>
      </c>
      <c r="BI358" s="6">
        <f t="shared" ca="1" si="969"/>
        <v>0</v>
      </c>
      <c r="BJ358" s="6">
        <f t="shared" ref="BJ358:BL358" ca="1" si="970">-BJ332</f>
        <v>0</v>
      </c>
      <c r="BK358" s="6">
        <f t="shared" ca="1" si="970"/>
        <v>0</v>
      </c>
      <c r="BL358" s="6">
        <f t="shared" ca="1" si="970"/>
        <v>0</v>
      </c>
    </row>
    <row r="359" spans="1:64" x14ac:dyDescent="0.3">
      <c r="A359" s="6"/>
      <c r="B359" s="6" t="s">
        <v>219</v>
      </c>
      <c r="C359" s="13" t="s">
        <v>22</v>
      </c>
      <c r="D359" s="471">
        <f t="shared" ca="1" si="953"/>
        <v>5.3182711204053419</v>
      </c>
      <c r="E359" s="6">
        <f t="shared" ref="E359:AJ359" ca="1" si="971">E336</f>
        <v>0</v>
      </c>
      <c r="F359" s="6">
        <f t="shared" ca="1" si="971"/>
        <v>0</v>
      </c>
      <c r="G359" s="6">
        <f t="shared" ca="1" si="971"/>
        <v>0</v>
      </c>
      <c r="H359" s="6">
        <f t="shared" ca="1" si="971"/>
        <v>0</v>
      </c>
      <c r="I359" s="6">
        <f t="shared" ca="1" si="971"/>
        <v>0</v>
      </c>
      <c r="J359" s="6">
        <f t="shared" ca="1" si="971"/>
        <v>0.12924109648615661</v>
      </c>
      <c r="K359" s="6">
        <f t="shared" ca="1" si="971"/>
        <v>0.12924109648615661</v>
      </c>
      <c r="L359" s="6">
        <f t="shared" ca="1" si="971"/>
        <v>0.23478799194985114</v>
      </c>
      <c r="M359" s="6">
        <f t="shared" ca="1" si="971"/>
        <v>0.23047995540031263</v>
      </c>
      <c r="N359" s="6">
        <f t="shared" ca="1" si="971"/>
        <v>0.22617191885077403</v>
      </c>
      <c r="O359" s="6">
        <f t="shared" ca="1" si="971"/>
        <v>0.22186388230123544</v>
      </c>
      <c r="P359" s="6">
        <f t="shared" ca="1" si="971"/>
        <v>0.21755584575169692</v>
      </c>
      <c r="Q359" s="6">
        <f t="shared" ca="1" si="971"/>
        <v>0.21324780920215836</v>
      </c>
      <c r="R359" s="6">
        <f t="shared" ca="1" si="971"/>
        <v>0.20893977265261982</v>
      </c>
      <c r="S359" s="6">
        <f t="shared" ca="1" si="971"/>
        <v>0.20463173610308125</v>
      </c>
      <c r="T359" s="6">
        <f t="shared" ca="1" si="971"/>
        <v>0.20032369955354271</v>
      </c>
      <c r="U359" s="6">
        <f t="shared" ca="1" si="971"/>
        <v>0.19601566300400414</v>
      </c>
      <c r="V359" s="6">
        <f t="shared" ca="1" si="971"/>
        <v>0.1917076264544656</v>
      </c>
      <c r="W359" s="6">
        <f t="shared" ca="1" si="971"/>
        <v>0.18739958990492703</v>
      </c>
      <c r="X359" s="6">
        <f t="shared" ca="1" si="971"/>
        <v>0.18309155335538849</v>
      </c>
      <c r="Y359" s="6">
        <f t="shared" ca="1" si="971"/>
        <v>0.17878351680584992</v>
      </c>
      <c r="Z359" s="6">
        <f t="shared" ca="1" si="971"/>
        <v>0.17447548025631135</v>
      </c>
      <c r="AA359" s="6">
        <f t="shared" ca="1" si="971"/>
        <v>0.17016744370677284</v>
      </c>
      <c r="AB359" s="6">
        <f t="shared" ca="1" si="971"/>
        <v>0.16585940715723424</v>
      </c>
      <c r="AC359" s="6">
        <f t="shared" ca="1" si="971"/>
        <v>0.16155137060769573</v>
      </c>
      <c r="AD359" s="6">
        <f t="shared" ca="1" si="971"/>
        <v>0.15724333405815719</v>
      </c>
      <c r="AE359" s="6">
        <f t="shared" ca="1" si="971"/>
        <v>0.15293529750861859</v>
      </c>
      <c r="AF359" s="6">
        <f t="shared" ca="1" si="971"/>
        <v>0.14862726095908008</v>
      </c>
      <c r="AG359" s="6">
        <f t="shared" ca="1" si="971"/>
        <v>0.14431922440954148</v>
      </c>
      <c r="AH359" s="6">
        <f t="shared" ca="1" si="971"/>
        <v>0.14001118786000297</v>
      </c>
      <c r="AI359" s="6">
        <f t="shared" ca="1" si="971"/>
        <v>0.13570315131046437</v>
      </c>
      <c r="AJ359" s="6">
        <f t="shared" ca="1" si="971"/>
        <v>0.13139511476092586</v>
      </c>
      <c r="AK359" s="6">
        <f t="shared" ref="AK359:BI359" ca="1" si="972">AK336</f>
        <v>0.12708707821138729</v>
      </c>
      <c r="AL359" s="6">
        <f t="shared" ca="1" si="972"/>
        <v>0.12277904166184873</v>
      </c>
      <c r="AM359" s="6">
        <f t="shared" ca="1" si="972"/>
        <v>0.11847100511231018</v>
      </c>
      <c r="AN359" s="6">
        <f t="shared" ca="1" si="972"/>
        <v>0.11416296856277162</v>
      </c>
      <c r="AO359" s="6">
        <f t="shared" ca="1" si="972"/>
        <v>0</v>
      </c>
      <c r="AP359" s="6">
        <f t="shared" ca="1" si="972"/>
        <v>0</v>
      </c>
      <c r="AQ359" s="6">
        <f t="shared" ca="1" si="972"/>
        <v>0</v>
      </c>
      <c r="AR359" s="6">
        <f t="shared" ca="1" si="972"/>
        <v>0</v>
      </c>
      <c r="AS359" s="6">
        <f t="shared" ca="1" si="972"/>
        <v>0</v>
      </c>
      <c r="AT359" s="6">
        <f t="shared" ca="1" si="972"/>
        <v>0</v>
      </c>
      <c r="AU359" s="6">
        <f t="shared" ca="1" si="972"/>
        <v>0</v>
      </c>
      <c r="AV359" s="6">
        <f t="shared" ca="1" si="972"/>
        <v>0</v>
      </c>
      <c r="AW359" s="6">
        <f t="shared" ca="1" si="972"/>
        <v>0</v>
      </c>
      <c r="AX359" s="6">
        <f t="shared" ca="1" si="972"/>
        <v>0</v>
      </c>
      <c r="AY359" s="6">
        <f t="shared" ca="1" si="972"/>
        <v>0</v>
      </c>
      <c r="AZ359" s="6">
        <f t="shared" ca="1" si="972"/>
        <v>0</v>
      </c>
      <c r="BA359" s="6">
        <f t="shared" ca="1" si="972"/>
        <v>0</v>
      </c>
      <c r="BB359" s="6">
        <f t="shared" ca="1" si="972"/>
        <v>0</v>
      </c>
      <c r="BC359" s="6">
        <f t="shared" ca="1" si="972"/>
        <v>0</v>
      </c>
      <c r="BD359" s="6">
        <f t="shared" ca="1" si="972"/>
        <v>0</v>
      </c>
      <c r="BE359" s="6">
        <f t="shared" ca="1" si="972"/>
        <v>0</v>
      </c>
      <c r="BF359" s="6">
        <f t="shared" ca="1" si="972"/>
        <v>0</v>
      </c>
      <c r="BG359" s="6">
        <f t="shared" ca="1" si="972"/>
        <v>0</v>
      </c>
      <c r="BH359" s="6">
        <f t="shared" ca="1" si="972"/>
        <v>0</v>
      </c>
      <c r="BI359" s="6">
        <f t="shared" ca="1" si="972"/>
        <v>0</v>
      </c>
      <c r="BJ359" s="6">
        <f t="shared" ref="BJ359:BL359" ca="1" si="973">BJ336</f>
        <v>0</v>
      </c>
      <c r="BK359" s="6">
        <f t="shared" ca="1" si="973"/>
        <v>0</v>
      </c>
      <c r="BL359" s="6">
        <f t="shared" ca="1" si="973"/>
        <v>0</v>
      </c>
    </row>
    <row r="360" spans="1:64" x14ac:dyDescent="0.3">
      <c r="A360" s="6"/>
      <c r="B360" s="6" t="s">
        <v>226</v>
      </c>
      <c r="C360" s="13" t="s">
        <v>22</v>
      </c>
      <c r="D360" s="471">
        <f t="shared" ca="1" si="953"/>
        <v>0</v>
      </c>
      <c r="E360" s="6">
        <f t="shared" ref="E360:AJ360" ca="1" si="974">-E339</f>
        <v>0</v>
      </c>
      <c r="F360" s="6">
        <f t="shared" ca="1" si="974"/>
        <v>0</v>
      </c>
      <c r="G360" s="6">
        <f t="shared" ca="1" si="974"/>
        <v>0</v>
      </c>
      <c r="H360" s="6">
        <f t="shared" ca="1" si="974"/>
        <v>0</v>
      </c>
      <c r="I360" s="6">
        <f t="shared" ca="1" si="974"/>
        <v>0</v>
      </c>
      <c r="J360" s="6">
        <f t="shared" ca="1" si="974"/>
        <v>0</v>
      </c>
      <c r="K360" s="6">
        <f t="shared" ca="1" si="974"/>
        <v>0</v>
      </c>
      <c r="L360" s="6">
        <f t="shared" ca="1" si="974"/>
        <v>0</v>
      </c>
      <c r="M360" s="6">
        <f t="shared" ca="1" si="974"/>
        <v>0</v>
      </c>
      <c r="N360" s="6">
        <f t="shared" ca="1" si="974"/>
        <v>0</v>
      </c>
      <c r="O360" s="6">
        <f t="shared" ca="1" si="974"/>
        <v>0</v>
      </c>
      <c r="P360" s="6">
        <f t="shared" ca="1" si="974"/>
        <v>0</v>
      </c>
      <c r="Q360" s="6">
        <f t="shared" ca="1" si="974"/>
        <v>0</v>
      </c>
      <c r="R360" s="6">
        <f t="shared" ca="1" si="974"/>
        <v>0</v>
      </c>
      <c r="S360" s="6">
        <f t="shared" ca="1" si="974"/>
        <v>0</v>
      </c>
      <c r="T360" s="6">
        <f t="shared" ca="1" si="974"/>
        <v>0</v>
      </c>
      <c r="U360" s="6">
        <f t="shared" ca="1" si="974"/>
        <v>0</v>
      </c>
      <c r="V360" s="6">
        <f t="shared" ca="1" si="974"/>
        <v>0</v>
      </c>
      <c r="W360" s="6">
        <f t="shared" ca="1" si="974"/>
        <v>0</v>
      </c>
      <c r="X360" s="6">
        <f t="shared" ca="1" si="974"/>
        <v>0</v>
      </c>
      <c r="Y360" s="6">
        <f t="shared" ca="1" si="974"/>
        <v>0</v>
      </c>
      <c r="Z360" s="6">
        <f t="shared" ca="1" si="974"/>
        <v>0</v>
      </c>
      <c r="AA360" s="6">
        <f t="shared" ca="1" si="974"/>
        <v>0</v>
      </c>
      <c r="AB360" s="6">
        <f t="shared" ca="1" si="974"/>
        <v>0</v>
      </c>
      <c r="AC360" s="6">
        <f t="shared" ca="1" si="974"/>
        <v>0</v>
      </c>
      <c r="AD360" s="6">
        <f t="shared" ca="1" si="974"/>
        <v>0</v>
      </c>
      <c r="AE360" s="6">
        <f t="shared" ca="1" si="974"/>
        <v>0</v>
      </c>
      <c r="AF360" s="6">
        <f t="shared" ca="1" si="974"/>
        <v>0</v>
      </c>
      <c r="AG360" s="6">
        <f t="shared" ca="1" si="974"/>
        <v>0</v>
      </c>
      <c r="AH360" s="6">
        <f t="shared" ca="1" si="974"/>
        <v>0</v>
      </c>
      <c r="AI360" s="6">
        <f t="shared" ca="1" si="974"/>
        <v>0</v>
      </c>
      <c r="AJ360" s="6">
        <f t="shared" ca="1" si="974"/>
        <v>0</v>
      </c>
      <c r="AK360" s="6">
        <f t="shared" ref="AK360:BI360" ca="1" si="975">-AK339</f>
        <v>0</v>
      </c>
      <c r="AL360" s="6">
        <f t="shared" ca="1" si="975"/>
        <v>0</v>
      </c>
      <c r="AM360" s="6">
        <f t="shared" ca="1" si="975"/>
        <v>0</v>
      </c>
      <c r="AN360" s="6">
        <f t="shared" ca="1" si="975"/>
        <v>0</v>
      </c>
      <c r="AO360" s="6">
        <f t="shared" ca="1" si="975"/>
        <v>0</v>
      </c>
      <c r="AP360" s="6">
        <f t="shared" ca="1" si="975"/>
        <v>0</v>
      </c>
      <c r="AQ360" s="6">
        <f t="shared" ca="1" si="975"/>
        <v>0</v>
      </c>
      <c r="AR360" s="6">
        <f t="shared" ca="1" si="975"/>
        <v>0</v>
      </c>
      <c r="AS360" s="6">
        <f t="shared" ca="1" si="975"/>
        <v>0</v>
      </c>
      <c r="AT360" s="6">
        <f t="shared" ca="1" si="975"/>
        <v>0</v>
      </c>
      <c r="AU360" s="6">
        <f t="shared" ca="1" si="975"/>
        <v>0</v>
      </c>
      <c r="AV360" s="6">
        <f t="shared" ca="1" si="975"/>
        <v>0</v>
      </c>
      <c r="AW360" s="6">
        <f t="shared" ca="1" si="975"/>
        <v>0</v>
      </c>
      <c r="AX360" s="6">
        <f t="shared" ca="1" si="975"/>
        <v>0</v>
      </c>
      <c r="AY360" s="6">
        <f t="shared" ca="1" si="975"/>
        <v>0</v>
      </c>
      <c r="AZ360" s="6">
        <f t="shared" ca="1" si="975"/>
        <v>0</v>
      </c>
      <c r="BA360" s="6">
        <f t="shared" ca="1" si="975"/>
        <v>0</v>
      </c>
      <c r="BB360" s="6">
        <f t="shared" ca="1" si="975"/>
        <v>0</v>
      </c>
      <c r="BC360" s="6">
        <f t="shared" ca="1" si="975"/>
        <v>0</v>
      </c>
      <c r="BD360" s="6">
        <f t="shared" ca="1" si="975"/>
        <v>0</v>
      </c>
      <c r="BE360" s="6">
        <f t="shared" ca="1" si="975"/>
        <v>0</v>
      </c>
      <c r="BF360" s="6">
        <f t="shared" ca="1" si="975"/>
        <v>0</v>
      </c>
      <c r="BG360" s="6">
        <f t="shared" ca="1" si="975"/>
        <v>0</v>
      </c>
      <c r="BH360" s="6">
        <f t="shared" ca="1" si="975"/>
        <v>0</v>
      </c>
      <c r="BI360" s="6">
        <f t="shared" ca="1" si="975"/>
        <v>0</v>
      </c>
      <c r="BJ360" s="6">
        <f t="shared" ref="BJ360:BL360" ca="1" si="976">-BJ339</f>
        <v>0</v>
      </c>
      <c r="BK360" s="6">
        <f t="shared" ca="1" si="976"/>
        <v>0</v>
      </c>
      <c r="BL360" s="6">
        <f t="shared" ca="1" si="976"/>
        <v>0</v>
      </c>
    </row>
    <row r="361" spans="1:64" x14ac:dyDescent="0.3">
      <c r="A361" s="6"/>
      <c r="B361" s="6" t="s">
        <v>120</v>
      </c>
      <c r="C361" s="13" t="s">
        <v>22</v>
      </c>
      <c r="D361" s="471">
        <f t="shared" ca="1" si="953"/>
        <v>-3.2627331504829815</v>
      </c>
      <c r="E361" s="6">
        <f t="shared" ref="E361:AJ361" ca="1" si="977">-(E319-D319)*E5</f>
        <v>0</v>
      </c>
      <c r="F361" s="6">
        <f t="shared" si="977"/>
        <v>0</v>
      </c>
      <c r="G361" s="6">
        <f t="shared" si="977"/>
        <v>0</v>
      </c>
      <c r="H361" s="6">
        <f t="shared" si="977"/>
        <v>0</v>
      </c>
      <c r="I361" s="6">
        <f t="shared" si="977"/>
        <v>0</v>
      </c>
      <c r="J361" s="6">
        <f t="shared" ca="1" si="977"/>
        <v>-4.2022697240707565</v>
      </c>
      <c r="K361" s="6">
        <f t="shared" ca="1" si="977"/>
        <v>1.8905932395586831</v>
      </c>
      <c r="L361" s="6">
        <f t="shared" ca="1" si="977"/>
        <v>-2.0131419768074652</v>
      </c>
      <c r="M361" s="6">
        <f t="shared" ca="1" si="977"/>
        <v>1.1359555203043166</v>
      </c>
      <c r="N361" s="6">
        <f t="shared" ca="1" si="977"/>
        <v>-3.9450661331536185E-2</v>
      </c>
      <c r="O361" s="6">
        <f t="shared" ca="1" si="977"/>
        <v>1.1469998883252952E-2</v>
      </c>
      <c r="P361" s="6">
        <f t="shared" ca="1" si="977"/>
        <v>8.7117326152714725E-3</v>
      </c>
      <c r="Q361" s="6">
        <f t="shared" ca="1" si="977"/>
        <v>8.2920869126517083E-3</v>
      </c>
      <c r="R361" s="6">
        <f t="shared" ca="1" si="977"/>
        <v>7.7593127349233626E-3</v>
      </c>
      <c r="S361" s="6">
        <f t="shared" ca="1" si="977"/>
        <v>7.2204878999642119E-3</v>
      </c>
      <c r="T361" s="6">
        <f t="shared" ca="1" si="977"/>
        <v>6.670701980044047E-3</v>
      </c>
      <c r="U361" s="6">
        <f t="shared" ca="1" si="977"/>
        <v>4.4036348571352413E-3</v>
      </c>
      <c r="V361" s="6">
        <f t="shared" ca="1" si="977"/>
        <v>5.6237062590756004E-3</v>
      </c>
      <c r="W361" s="6">
        <f t="shared" ca="1" si="977"/>
        <v>4.9446573946330119E-3</v>
      </c>
      <c r="X361" s="6">
        <f t="shared" ca="1" si="977"/>
        <v>4.3545731095688822E-3</v>
      </c>
      <c r="Y361" s="6">
        <f t="shared" ca="1" si="977"/>
        <v>3.7472127370321573E-3</v>
      </c>
      <c r="Z361" s="6">
        <f t="shared" ca="1" si="977"/>
        <v>3.1279840217690591E-3</v>
      </c>
      <c r="AA361" s="6">
        <f t="shared" ca="1" si="977"/>
        <v>2.4963371044055549E-3</v>
      </c>
      <c r="AB361" s="6">
        <f t="shared" ca="1" si="977"/>
        <v>1.8520342735239836E-3</v>
      </c>
      <c r="AC361" s="6">
        <f t="shared" ca="1" si="977"/>
        <v>1.1948155929264459E-3</v>
      </c>
      <c r="AD361" s="6">
        <f t="shared" ca="1" si="977"/>
        <v>5.2441660851032523E-4</v>
      </c>
      <c r="AE361" s="6">
        <f t="shared" ca="1" si="977"/>
        <v>-1.5943271772034251E-4</v>
      </c>
      <c r="AF361" s="6">
        <f t="shared" ca="1" si="977"/>
        <v>-8.5700807544153434E-4</v>
      </c>
      <c r="AG361" s="6">
        <f t="shared" ca="1" si="977"/>
        <v>-1.5685909297635803E-3</v>
      </c>
      <c r="AH361" s="6">
        <f t="shared" ca="1" si="977"/>
        <v>-2.2944686448100882E-3</v>
      </c>
      <c r="AI361" s="6">
        <f t="shared" ca="1" si="977"/>
        <v>-3.0349346100848607E-3</v>
      </c>
      <c r="AJ361" s="6">
        <f t="shared" ca="1" si="977"/>
        <v>-3.7902883697045198E-3</v>
      </c>
      <c r="AK361" s="6">
        <f t="shared" ref="AK361:BL361" ca="1" si="978">-(AK319-AJ319)*AK5</f>
        <v>-0.15715740125806033</v>
      </c>
      <c r="AL361" s="6">
        <f t="shared" ca="1" si="978"/>
        <v>2.7884097790655815E-3</v>
      </c>
      <c r="AM361" s="6">
        <f t="shared" ca="1" si="978"/>
        <v>-6.5824797849973748E-3</v>
      </c>
      <c r="AN361" s="6">
        <f t="shared" ca="1" si="978"/>
        <v>-6.9436728189682384E-3</v>
      </c>
      <c r="AO361" s="6">
        <f t="shared" ca="1" si="978"/>
        <v>1.0875281370963146</v>
      </c>
      <c r="AP361" s="6">
        <f t="shared" ca="1" si="978"/>
        <v>-0.13124062820111559</v>
      </c>
      <c r="AQ361" s="6">
        <f t="shared" ca="1" si="978"/>
        <v>-4.1101326186593123E-2</v>
      </c>
      <c r="AR361" s="6">
        <f t="shared" ca="1" si="978"/>
        <v>-4.5970026538383557E-2</v>
      </c>
      <c r="AS361" s="6">
        <f t="shared" ca="1" si="978"/>
        <v>-4.6699474416847409E-2</v>
      </c>
      <c r="AT361" s="6">
        <f t="shared" ca="1" si="978"/>
        <v>-4.7629102763551145E-2</v>
      </c>
      <c r="AU361" s="6">
        <f t="shared" ca="1" si="978"/>
        <v>-4.8569394738941174E-2</v>
      </c>
      <c r="AV361" s="6">
        <f t="shared" ca="1" si="978"/>
        <v>-4.9529045278427386E-2</v>
      </c>
      <c r="AW361" s="6">
        <f t="shared" ca="1" si="978"/>
        <v>-5.0508083303585138E-2</v>
      </c>
      <c r="AX361" s="6">
        <f t="shared" ca="1" si="978"/>
        <v>-5.150692563729109E-2</v>
      </c>
      <c r="AY361" s="6">
        <f t="shared" ca="1" si="978"/>
        <v>-5.2525980957720542E-2</v>
      </c>
      <c r="AZ361" s="6">
        <f t="shared" ca="1" si="978"/>
        <v>-5.3565667321507249E-2</v>
      </c>
      <c r="BA361" s="6">
        <f t="shared" ca="1" si="978"/>
        <v>-5.4626411591782276E-2</v>
      </c>
      <c r="BB361" s="6">
        <f t="shared" ca="1" si="978"/>
        <v>-5.5708649662465692E-2</v>
      </c>
      <c r="BC361" s="6">
        <f t="shared" ca="1" si="978"/>
        <v>-5.6812826652063109E-2</v>
      </c>
      <c r="BD361" s="6">
        <f t="shared" ca="1" si="978"/>
        <v>-5.7939397103335288E-2</v>
      </c>
      <c r="BE361" s="6">
        <f t="shared" ca="1" si="978"/>
        <v>-5.9088825187283867E-2</v>
      </c>
      <c r="BF361" s="6">
        <f t="shared" ca="1" si="978"/>
        <v>-6.0261584911680099E-2</v>
      </c>
      <c r="BG361" s="6">
        <f t="shared" ca="1" si="978"/>
        <v>-6.1458160334166845E-2</v>
      </c>
      <c r="BH361" s="6">
        <f t="shared" ca="1" si="978"/>
        <v>0</v>
      </c>
      <c r="BI361" s="6">
        <f t="shared" si="978"/>
        <v>0</v>
      </c>
      <c r="BJ361" s="6">
        <f t="shared" si="978"/>
        <v>0</v>
      </c>
      <c r="BK361" s="6">
        <f t="shared" si="978"/>
        <v>0</v>
      </c>
      <c r="BL361" s="6">
        <f t="shared" si="978"/>
        <v>0</v>
      </c>
    </row>
    <row r="362" spans="1:64" x14ac:dyDescent="0.3">
      <c r="A362" s="6"/>
      <c r="B362" s="6" t="s">
        <v>150</v>
      </c>
      <c r="C362" s="13" t="s">
        <v>22</v>
      </c>
      <c r="D362" s="471">
        <f t="shared" ca="1" si="953"/>
        <v>2.4470498628622361</v>
      </c>
      <c r="E362" s="6">
        <f t="shared" ref="E362:AJ362" ca="1" si="979">(E321-D321)*E5</f>
        <v>0</v>
      </c>
      <c r="F362" s="6">
        <f t="shared" si="979"/>
        <v>0</v>
      </c>
      <c r="G362" s="6">
        <f t="shared" si="979"/>
        <v>0</v>
      </c>
      <c r="H362" s="6">
        <f t="shared" si="979"/>
        <v>0</v>
      </c>
      <c r="I362" s="6">
        <f t="shared" si="979"/>
        <v>0</v>
      </c>
      <c r="J362" s="6">
        <f t="shared" ca="1" si="979"/>
        <v>3.1517022930530674</v>
      </c>
      <c r="K362" s="6">
        <f t="shared" ca="1" si="979"/>
        <v>-1.4179449296690123</v>
      </c>
      <c r="L362" s="6">
        <f t="shared" ca="1" si="979"/>
        <v>1.5098564826055991</v>
      </c>
      <c r="M362" s="6">
        <f t="shared" ca="1" si="979"/>
        <v>-0.85196664022823754</v>
      </c>
      <c r="N362" s="6">
        <f t="shared" ca="1" si="979"/>
        <v>2.9587995998651806E-2</v>
      </c>
      <c r="O362" s="6">
        <f t="shared" ca="1" si="979"/>
        <v>-8.602499162439603E-3</v>
      </c>
      <c r="P362" s="6">
        <f t="shared" ca="1" si="979"/>
        <v>-6.5337994614536044E-3</v>
      </c>
      <c r="Q362" s="6">
        <f t="shared" ca="1" si="979"/>
        <v>-6.2190651844886702E-3</v>
      </c>
      <c r="R362" s="6">
        <f t="shared" ca="1" si="979"/>
        <v>-5.8194845511922999E-3</v>
      </c>
      <c r="S362" s="6">
        <f t="shared" ca="1" si="979"/>
        <v>-5.4153659249731589E-3</v>
      </c>
      <c r="T362" s="6">
        <f t="shared" ca="1" si="979"/>
        <v>-5.0030264850331463E-3</v>
      </c>
      <c r="U362" s="6">
        <f t="shared" ca="1" si="979"/>
        <v>-3.3027261428513199E-3</v>
      </c>
      <c r="V362" s="6">
        <f t="shared" ca="1" si="979"/>
        <v>-4.2177796943070334E-3</v>
      </c>
      <c r="W362" s="6">
        <f t="shared" ca="1" si="979"/>
        <v>-3.7084930459747589E-3</v>
      </c>
      <c r="X362" s="6">
        <f t="shared" ca="1" si="979"/>
        <v>-3.2659298321764396E-3</v>
      </c>
      <c r="Y362" s="6">
        <f t="shared" ca="1" si="979"/>
        <v>-2.810409552774118E-3</v>
      </c>
      <c r="Z362" s="6">
        <f t="shared" ca="1" si="979"/>
        <v>-2.3459880163270164E-3</v>
      </c>
      <c r="AA362" s="6">
        <f t="shared" ca="1" si="979"/>
        <v>-1.8722528283041662E-3</v>
      </c>
      <c r="AB362" s="6">
        <f t="shared" ca="1" si="979"/>
        <v>-1.3890257051429877E-3</v>
      </c>
      <c r="AC362" s="6">
        <f t="shared" ca="1" si="979"/>
        <v>-8.9611169469483443E-4</v>
      </c>
      <c r="AD362" s="6">
        <f t="shared" ca="1" si="979"/>
        <v>-3.9331245638285495E-4</v>
      </c>
      <c r="AE362" s="6">
        <f t="shared" ca="1" si="979"/>
        <v>1.1957453829047893E-4</v>
      </c>
      <c r="AF362" s="6">
        <f t="shared" ca="1" si="979"/>
        <v>6.4275605658092871E-4</v>
      </c>
      <c r="AG362" s="6">
        <f t="shared" ca="1" si="979"/>
        <v>1.1764431973229073E-3</v>
      </c>
      <c r="AH362" s="6">
        <f t="shared" ca="1" si="979"/>
        <v>1.7208514836073441E-3</v>
      </c>
      <c r="AI362" s="6">
        <f t="shared" ca="1" si="979"/>
        <v>2.2762009575636455E-3</v>
      </c>
      <c r="AJ362" s="6">
        <f t="shared" ca="1" si="979"/>
        <v>2.8427162772786119E-3</v>
      </c>
      <c r="AK362" s="6">
        <f t="shared" ref="AK362:BL362" ca="1" si="980">(AK321-AJ321)*AK5</f>
        <v>0.11786805094354502</v>
      </c>
      <c r="AL362" s="6">
        <f t="shared" ca="1" si="980"/>
        <v>-2.0913073342989641E-3</v>
      </c>
      <c r="AM362" s="6">
        <f t="shared" ca="1" si="980"/>
        <v>4.9368598387480311E-3</v>
      </c>
      <c r="AN362" s="6">
        <f t="shared" ca="1" si="980"/>
        <v>5.2077546142261788E-3</v>
      </c>
      <c r="AO362" s="6">
        <f t="shared" ca="1" si="980"/>
        <v>-0.81564610282223593</v>
      </c>
      <c r="AP362" s="6">
        <f t="shared" ca="1" si="980"/>
        <v>9.8430471150836807E-2</v>
      </c>
      <c r="AQ362" s="6">
        <f t="shared" ca="1" si="980"/>
        <v>3.0825994639944732E-2</v>
      </c>
      <c r="AR362" s="6">
        <f t="shared" ca="1" si="980"/>
        <v>3.4477519903787668E-2</v>
      </c>
      <c r="AS362" s="6">
        <f t="shared" ca="1" si="980"/>
        <v>3.5024605812635556E-2</v>
      </c>
      <c r="AT362" s="6">
        <f t="shared" ca="1" si="980"/>
        <v>3.5721827072663359E-2</v>
      </c>
      <c r="AU362" s="6">
        <f t="shared" ca="1" si="980"/>
        <v>3.6427046054205769E-2</v>
      </c>
      <c r="AV362" s="6">
        <f t="shared" ca="1" si="980"/>
        <v>3.7146783958820651E-2</v>
      </c>
      <c r="AW362" s="6">
        <f t="shared" ca="1" si="980"/>
        <v>3.7881062477689076E-2</v>
      </c>
      <c r="AX362" s="6">
        <f t="shared" ca="1" si="980"/>
        <v>3.8630194227968317E-2</v>
      </c>
      <c r="AY362" s="6">
        <f t="shared" ca="1" si="980"/>
        <v>3.9394485718290184E-2</v>
      </c>
      <c r="AZ362" s="6">
        <f t="shared" ca="1" si="980"/>
        <v>4.0174250491130437E-2</v>
      </c>
      <c r="BA362" s="6">
        <f t="shared" ca="1" si="980"/>
        <v>4.0969808693836818E-2</v>
      </c>
      <c r="BB362" s="6">
        <f t="shared" ca="1" si="980"/>
        <v>4.178148724684938E-2</v>
      </c>
      <c r="BC362" s="6">
        <f t="shared" ca="1" si="980"/>
        <v>4.2609619989047332E-2</v>
      </c>
      <c r="BD362" s="6">
        <f t="shared" ca="1" si="980"/>
        <v>4.3454547827501244E-2</v>
      </c>
      <c r="BE362" s="6">
        <f t="shared" ca="1" si="980"/>
        <v>4.4316618890462678E-2</v>
      </c>
      <c r="BF362" s="6">
        <f t="shared" ca="1" si="980"/>
        <v>4.5196188683760408E-2</v>
      </c>
      <c r="BG362" s="6">
        <f t="shared" ca="1" si="980"/>
        <v>4.6093620250625023E-2</v>
      </c>
      <c r="BH362" s="6">
        <f t="shared" ca="1" si="980"/>
        <v>0</v>
      </c>
      <c r="BI362" s="6">
        <f t="shared" si="980"/>
        <v>0</v>
      </c>
      <c r="BJ362" s="6">
        <f t="shared" si="980"/>
        <v>0</v>
      </c>
      <c r="BK362" s="6">
        <f t="shared" si="980"/>
        <v>0</v>
      </c>
      <c r="BL362" s="6">
        <f t="shared" si="980"/>
        <v>0</v>
      </c>
    </row>
    <row r="363" spans="1:64" x14ac:dyDescent="0.3">
      <c r="A363" s="6"/>
      <c r="B363" s="89" t="s">
        <v>28</v>
      </c>
      <c r="C363" s="13" t="s">
        <v>22</v>
      </c>
      <c r="D363" s="471">
        <f t="shared" ca="1" si="953"/>
        <v>-329.69667470958325</v>
      </c>
      <c r="E363" s="89">
        <f t="shared" ref="E363:AJ363" ca="1" si="981">-E63</f>
        <v>0</v>
      </c>
      <c r="F363" s="89">
        <f t="shared" ca="1" si="981"/>
        <v>0</v>
      </c>
      <c r="G363" s="89">
        <f t="shared" ca="1" si="981"/>
        <v>-83.375571861820731</v>
      </c>
      <c r="H363" s="89">
        <f t="shared" ca="1" si="981"/>
        <v>-140.9389646111353</v>
      </c>
      <c r="I363" s="89">
        <f t="shared" ca="1" si="981"/>
        <v>-105.38213823662718</v>
      </c>
      <c r="J363" s="89">
        <f t="shared" ca="1" si="981"/>
        <v>0</v>
      </c>
      <c r="K363" s="89">
        <f t="shared" ca="1" si="981"/>
        <v>0</v>
      </c>
      <c r="L363" s="89">
        <f t="shared" ca="1" si="981"/>
        <v>0</v>
      </c>
      <c r="M363" s="89">
        <f t="shared" ca="1" si="981"/>
        <v>0</v>
      </c>
      <c r="N363" s="89">
        <f t="shared" ca="1" si="981"/>
        <v>0</v>
      </c>
      <c r="O363" s="89">
        <f t="shared" ca="1" si="981"/>
        <v>0</v>
      </c>
      <c r="P363" s="89">
        <f t="shared" ca="1" si="981"/>
        <v>0</v>
      </c>
      <c r="Q363" s="89">
        <f t="shared" ca="1" si="981"/>
        <v>0</v>
      </c>
      <c r="R363" s="89">
        <f t="shared" ca="1" si="981"/>
        <v>0</v>
      </c>
      <c r="S363" s="89">
        <f t="shared" ca="1" si="981"/>
        <v>0</v>
      </c>
      <c r="T363" s="89">
        <f t="shared" ca="1" si="981"/>
        <v>0</v>
      </c>
      <c r="U363" s="89">
        <f t="shared" ca="1" si="981"/>
        <v>0</v>
      </c>
      <c r="V363" s="89">
        <f t="shared" ca="1" si="981"/>
        <v>0</v>
      </c>
      <c r="W363" s="89">
        <f t="shared" ca="1" si="981"/>
        <v>0</v>
      </c>
      <c r="X363" s="89">
        <f t="shared" ca="1" si="981"/>
        <v>0</v>
      </c>
      <c r="Y363" s="89">
        <f t="shared" ca="1" si="981"/>
        <v>0</v>
      </c>
      <c r="Z363" s="89">
        <f t="shared" ca="1" si="981"/>
        <v>0</v>
      </c>
      <c r="AA363" s="89">
        <f t="shared" ca="1" si="981"/>
        <v>0</v>
      </c>
      <c r="AB363" s="89">
        <f t="shared" ca="1" si="981"/>
        <v>0</v>
      </c>
      <c r="AC363" s="89">
        <f t="shared" ca="1" si="981"/>
        <v>0</v>
      </c>
      <c r="AD363" s="89">
        <f t="shared" ca="1" si="981"/>
        <v>0</v>
      </c>
      <c r="AE363" s="89">
        <f t="shared" ca="1" si="981"/>
        <v>0</v>
      </c>
      <c r="AF363" s="89">
        <f t="shared" ca="1" si="981"/>
        <v>0</v>
      </c>
      <c r="AG363" s="89">
        <f t="shared" ca="1" si="981"/>
        <v>0</v>
      </c>
      <c r="AH363" s="89">
        <f t="shared" ca="1" si="981"/>
        <v>0</v>
      </c>
      <c r="AI363" s="89">
        <f t="shared" ca="1" si="981"/>
        <v>0</v>
      </c>
      <c r="AJ363" s="89">
        <f t="shared" ca="1" si="981"/>
        <v>0</v>
      </c>
      <c r="AK363" s="89">
        <f t="shared" ref="AK363:BL363" ca="1" si="982">-AK63</f>
        <v>0</v>
      </c>
      <c r="AL363" s="89">
        <f t="shared" ca="1" si="982"/>
        <v>0</v>
      </c>
      <c r="AM363" s="89">
        <f t="shared" ca="1" si="982"/>
        <v>0</v>
      </c>
      <c r="AN363" s="89">
        <f t="shared" ca="1" si="982"/>
        <v>0</v>
      </c>
      <c r="AO363" s="89">
        <f t="shared" ca="1" si="982"/>
        <v>0</v>
      </c>
      <c r="AP363" s="89">
        <f t="shared" ca="1" si="982"/>
        <v>0</v>
      </c>
      <c r="AQ363" s="89">
        <f t="shared" ca="1" si="982"/>
        <v>0</v>
      </c>
      <c r="AR363" s="89">
        <f t="shared" ca="1" si="982"/>
        <v>0</v>
      </c>
      <c r="AS363" s="89">
        <f t="shared" ca="1" si="982"/>
        <v>0</v>
      </c>
      <c r="AT363" s="89">
        <f t="shared" ca="1" si="982"/>
        <v>0</v>
      </c>
      <c r="AU363" s="89">
        <f t="shared" ca="1" si="982"/>
        <v>0</v>
      </c>
      <c r="AV363" s="89">
        <f t="shared" ca="1" si="982"/>
        <v>0</v>
      </c>
      <c r="AW363" s="89">
        <f t="shared" ca="1" si="982"/>
        <v>0</v>
      </c>
      <c r="AX363" s="89">
        <f t="shared" ca="1" si="982"/>
        <v>0</v>
      </c>
      <c r="AY363" s="89">
        <f t="shared" ca="1" si="982"/>
        <v>0</v>
      </c>
      <c r="AZ363" s="89">
        <f t="shared" ca="1" si="982"/>
        <v>0</v>
      </c>
      <c r="BA363" s="89">
        <f t="shared" ca="1" si="982"/>
        <v>0</v>
      </c>
      <c r="BB363" s="89">
        <f t="shared" ca="1" si="982"/>
        <v>0</v>
      </c>
      <c r="BC363" s="89">
        <f t="shared" ca="1" si="982"/>
        <v>0</v>
      </c>
      <c r="BD363" s="89">
        <f t="shared" ca="1" si="982"/>
        <v>0</v>
      </c>
      <c r="BE363" s="89">
        <f t="shared" ca="1" si="982"/>
        <v>0</v>
      </c>
      <c r="BF363" s="89">
        <f t="shared" ca="1" si="982"/>
        <v>0</v>
      </c>
      <c r="BG363" s="89">
        <f t="shared" ca="1" si="982"/>
        <v>0</v>
      </c>
      <c r="BH363" s="89">
        <f t="shared" ca="1" si="982"/>
        <v>0</v>
      </c>
      <c r="BI363" s="89">
        <f t="shared" ca="1" si="982"/>
        <v>0</v>
      </c>
      <c r="BJ363" s="89">
        <f t="shared" ca="1" si="982"/>
        <v>0</v>
      </c>
      <c r="BK363" s="89">
        <f t="shared" ca="1" si="982"/>
        <v>0</v>
      </c>
      <c r="BL363" s="89">
        <f t="shared" ca="1" si="982"/>
        <v>0</v>
      </c>
    </row>
    <row r="364" spans="1:64" x14ac:dyDescent="0.3">
      <c r="A364" s="6"/>
      <c r="B364" s="89" t="s">
        <v>154</v>
      </c>
      <c r="C364" s="13" t="s">
        <v>22</v>
      </c>
      <c r="D364" s="471">
        <f t="shared" ca="1" si="953"/>
        <v>98.909002412874955</v>
      </c>
      <c r="E364" s="89">
        <f t="shared" ref="E364:AJ364" ca="1" si="983">E73</f>
        <v>0</v>
      </c>
      <c r="F364" s="89">
        <f t="shared" ca="1" si="983"/>
        <v>0</v>
      </c>
      <c r="G364" s="89">
        <f t="shared" ca="1" si="983"/>
        <v>21.750651142824829</v>
      </c>
      <c r="H364" s="89">
        <f t="shared" ca="1" si="983"/>
        <v>47.646166360524646</v>
      </c>
      <c r="I364" s="89">
        <f t="shared" ca="1" si="983"/>
        <v>13.704864174031414</v>
      </c>
      <c r="J364" s="89">
        <f t="shared" ca="1" si="983"/>
        <v>15.807320735494077</v>
      </c>
      <c r="K364" s="89">
        <f t="shared" ca="1" si="983"/>
        <v>0</v>
      </c>
      <c r="L364" s="89">
        <f t="shared" ca="1" si="983"/>
        <v>0</v>
      </c>
      <c r="M364" s="89">
        <f t="shared" ca="1" si="983"/>
        <v>0</v>
      </c>
      <c r="N364" s="89">
        <f t="shared" ca="1" si="983"/>
        <v>0</v>
      </c>
      <c r="O364" s="89">
        <f t="shared" ca="1" si="983"/>
        <v>0</v>
      </c>
      <c r="P364" s="89">
        <f t="shared" ca="1" si="983"/>
        <v>0</v>
      </c>
      <c r="Q364" s="89">
        <f t="shared" ca="1" si="983"/>
        <v>0</v>
      </c>
      <c r="R364" s="89">
        <f t="shared" ca="1" si="983"/>
        <v>0</v>
      </c>
      <c r="S364" s="89">
        <f t="shared" ca="1" si="983"/>
        <v>0</v>
      </c>
      <c r="T364" s="89">
        <f t="shared" ca="1" si="983"/>
        <v>0</v>
      </c>
      <c r="U364" s="89">
        <f t="shared" ca="1" si="983"/>
        <v>0</v>
      </c>
      <c r="V364" s="89">
        <f t="shared" ca="1" si="983"/>
        <v>0</v>
      </c>
      <c r="W364" s="89">
        <f t="shared" ca="1" si="983"/>
        <v>0</v>
      </c>
      <c r="X364" s="89">
        <f t="shared" ca="1" si="983"/>
        <v>0</v>
      </c>
      <c r="Y364" s="89">
        <f t="shared" ca="1" si="983"/>
        <v>0</v>
      </c>
      <c r="Z364" s="89">
        <f t="shared" ca="1" si="983"/>
        <v>0</v>
      </c>
      <c r="AA364" s="89">
        <f t="shared" ca="1" si="983"/>
        <v>0</v>
      </c>
      <c r="AB364" s="89">
        <f t="shared" ca="1" si="983"/>
        <v>0</v>
      </c>
      <c r="AC364" s="89">
        <f t="shared" ca="1" si="983"/>
        <v>0</v>
      </c>
      <c r="AD364" s="89">
        <f t="shared" ca="1" si="983"/>
        <v>0</v>
      </c>
      <c r="AE364" s="89">
        <f t="shared" ca="1" si="983"/>
        <v>0</v>
      </c>
      <c r="AF364" s="89">
        <f t="shared" ca="1" si="983"/>
        <v>0</v>
      </c>
      <c r="AG364" s="89">
        <f t="shared" ca="1" si="983"/>
        <v>0</v>
      </c>
      <c r="AH364" s="89">
        <f t="shared" ca="1" si="983"/>
        <v>0</v>
      </c>
      <c r="AI364" s="89">
        <f t="shared" ca="1" si="983"/>
        <v>0</v>
      </c>
      <c r="AJ364" s="89">
        <f t="shared" ca="1" si="983"/>
        <v>0</v>
      </c>
      <c r="AK364" s="89">
        <f t="shared" ref="AK364:BL364" ca="1" si="984">AK73</f>
        <v>0</v>
      </c>
      <c r="AL364" s="89">
        <f t="shared" ca="1" si="984"/>
        <v>0</v>
      </c>
      <c r="AM364" s="89">
        <f t="shared" ca="1" si="984"/>
        <v>0</v>
      </c>
      <c r="AN364" s="89">
        <f t="shared" ca="1" si="984"/>
        <v>0</v>
      </c>
      <c r="AO364" s="89">
        <f t="shared" ca="1" si="984"/>
        <v>0</v>
      </c>
      <c r="AP364" s="89">
        <f t="shared" ca="1" si="984"/>
        <v>0</v>
      </c>
      <c r="AQ364" s="89">
        <f t="shared" ca="1" si="984"/>
        <v>0</v>
      </c>
      <c r="AR364" s="89">
        <f t="shared" ca="1" si="984"/>
        <v>0</v>
      </c>
      <c r="AS364" s="89">
        <f t="shared" ca="1" si="984"/>
        <v>0</v>
      </c>
      <c r="AT364" s="89">
        <f t="shared" ca="1" si="984"/>
        <v>0</v>
      </c>
      <c r="AU364" s="89">
        <f t="shared" ca="1" si="984"/>
        <v>0</v>
      </c>
      <c r="AV364" s="89">
        <f t="shared" ca="1" si="984"/>
        <v>0</v>
      </c>
      <c r="AW364" s="89">
        <f t="shared" ca="1" si="984"/>
        <v>0</v>
      </c>
      <c r="AX364" s="89">
        <f t="shared" ca="1" si="984"/>
        <v>0</v>
      </c>
      <c r="AY364" s="89">
        <f t="shared" ca="1" si="984"/>
        <v>0</v>
      </c>
      <c r="AZ364" s="89">
        <f t="shared" ca="1" si="984"/>
        <v>0</v>
      </c>
      <c r="BA364" s="89">
        <f t="shared" ca="1" si="984"/>
        <v>0</v>
      </c>
      <c r="BB364" s="89">
        <f t="shared" ca="1" si="984"/>
        <v>0</v>
      </c>
      <c r="BC364" s="89">
        <f t="shared" ca="1" si="984"/>
        <v>0</v>
      </c>
      <c r="BD364" s="89">
        <f t="shared" ca="1" si="984"/>
        <v>0</v>
      </c>
      <c r="BE364" s="89">
        <f t="shared" ca="1" si="984"/>
        <v>0</v>
      </c>
      <c r="BF364" s="89">
        <f t="shared" ca="1" si="984"/>
        <v>0</v>
      </c>
      <c r="BG364" s="89">
        <f t="shared" ca="1" si="984"/>
        <v>0</v>
      </c>
      <c r="BH364" s="89">
        <f t="shared" ca="1" si="984"/>
        <v>0</v>
      </c>
      <c r="BI364" s="89">
        <f t="shared" ca="1" si="984"/>
        <v>0</v>
      </c>
      <c r="BJ364" s="89">
        <f t="shared" ca="1" si="984"/>
        <v>0</v>
      </c>
      <c r="BK364" s="89">
        <f t="shared" ca="1" si="984"/>
        <v>0</v>
      </c>
      <c r="BL364" s="89">
        <f t="shared" ca="1" si="984"/>
        <v>0</v>
      </c>
    </row>
    <row r="365" spans="1:64" x14ac:dyDescent="0.3">
      <c r="A365" s="6"/>
      <c r="B365" s="89" t="s">
        <v>761</v>
      </c>
      <c r="C365" s="13" t="s">
        <v>22</v>
      </c>
      <c r="D365" s="471">
        <f t="shared" ca="1" si="953"/>
        <v>69.236301689012507</v>
      </c>
      <c r="E365" s="89">
        <f t="shared" ref="E365:AJ365" ca="1" si="985">E81</f>
        <v>0</v>
      </c>
      <c r="F365" s="89">
        <f t="shared" ca="1" si="985"/>
        <v>0</v>
      </c>
      <c r="G365" s="89">
        <f t="shared" ca="1" si="985"/>
        <v>20.770890506703751</v>
      </c>
      <c r="H365" s="89">
        <f t="shared" ca="1" si="985"/>
        <v>24.232705591154375</v>
      </c>
      <c r="I365" s="89">
        <f t="shared" ca="1" si="985"/>
        <v>40.040026326648459</v>
      </c>
      <c r="J365" s="89">
        <f t="shared" ca="1" si="985"/>
        <v>-15.807320735494077</v>
      </c>
      <c r="K365" s="89">
        <f t="shared" ca="1" si="985"/>
        <v>0</v>
      </c>
      <c r="L365" s="89">
        <f t="shared" ca="1" si="985"/>
        <v>0</v>
      </c>
      <c r="M365" s="89">
        <f t="shared" ca="1" si="985"/>
        <v>0</v>
      </c>
      <c r="N365" s="89">
        <f t="shared" ca="1" si="985"/>
        <v>0</v>
      </c>
      <c r="O365" s="89">
        <f t="shared" ca="1" si="985"/>
        <v>0</v>
      </c>
      <c r="P365" s="89">
        <f t="shared" ca="1" si="985"/>
        <v>0</v>
      </c>
      <c r="Q365" s="89">
        <f t="shared" ca="1" si="985"/>
        <v>0</v>
      </c>
      <c r="R365" s="89">
        <f t="shared" ca="1" si="985"/>
        <v>0</v>
      </c>
      <c r="S365" s="89">
        <f t="shared" ca="1" si="985"/>
        <v>0</v>
      </c>
      <c r="T365" s="89">
        <f t="shared" ca="1" si="985"/>
        <v>0</v>
      </c>
      <c r="U365" s="89">
        <f t="shared" ca="1" si="985"/>
        <v>0</v>
      </c>
      <c r="V365" s="89">
        <f t="shared" ca="1" si="985"/>
        <v>0</v>
      </c>
      <c r="W365" s="89">
        <f t="shared" ca="1" si="985"/>
        <v>0</v>
      </c>
      <c r="X365" s="89">
        <f t="shared" ca="1" si="985"/>
        <v>0</v>
      </c>
      <c r="Y365" s="89">
        <f t="shared" ca="1" si="985"/>
        <v>0</v>
      </c>
      <c r="Z365" s="89">
        <f t="shared" ca="1" si="985"/>
        <v>0</v>
      </c>
      <c r="AA365" s="89">
        <f t="shared" ca="1" si="985"/>
        <v>0</v>
      </c>
      <c r="AB365" s="89">
        <f t="shared" ca="1" si="985"/>
        <v>0</v>
      </c>
      <c r="AC365" s="89">
        <f t="shared" ca="1" si="985"/>
        <v>0</v>
      </c>
      <c r="AD365" s="89">
        <f t="shared" ca="1" si="985"/>
        <v>0</v>
      </c>
      <c r="AE365" s="89">
        <f t="shared" ca="1" si="985"/>
        <v>0</v>
      </c>
      <c r="AF365" s="89">
        <f t="shared" ca="1" si="985"/>
        <v>0</v>
      </c>
      <c r="AG365" s="89">
        <f t="shared" ca="1" si="985"/>
        <v>0</v>
      </c>
      <c r="AH365" s="89">
        <f t="shared" ca="1" si="985"/>
        <v>0</v>
      </c>
      <c r="AI365" s="89">
        <f t="shared" ca="1" si="985"/>
        <v>0</v>
      </c>
      <c r="AJ365" s="89">
        <f t="shared" ca="1" si="985"/>
        <v>0</v>
      </c>
      <c r="AK365" s="89">
        <f t="shared" ref="AK365:BL365" ca="1" si="986">AK81</f>
        <v>0</v>
      </c>
      <c r="AL365" s="89">
        <f t="shared" ca="1" si="986"/>
        <v>0</v>
      </c>
      <c r="AM365" s="89">
        <f t="shared" ca="1" si="986"/>
        <v>0</v>
      </c>
      <c r="AN365" s="89">
        <f t="shared" ca="1" si="986"/>
        <v>0</v>
      </c>
      <c r="AO365" s="89">
        <f t="shared" ca="1" si="986"/>
        <v>0</v>
      </c>
      <c r="AP365" s="89">
        <f t="shared" ca="1" si="986"/>
        <v>0</v>
      </c>
      <c r="AQ365" s="89">
        <f t="shared" ca="1" si="986"/>
        <v>0</v>
      </c>
      <c r="AR365" s="89">
        <f t="shared" ca="1" si="986"/>
        <v>0</v>
      </c>
      <c r="AS365" s="89">
        <f t="shared" ca="1" si="986"/>
        <v>0</v>
      </c>
      <c r="AT365" s="89">
        <f t="shared" ca="1" si="986"/>
        <v>0</v>
      </c>
      <c r="AU365" s="89">
        <f t="shared" ca="1" si="986"/>
        <v>0</v>
      </c>
      <c r="AV365" s="89">
        <f t="shared" ca="1" si="986"/>
        <v>0</v>
      </c>
      <c r="AW365" s="89">
        <f t="shared" ca="1" si="986"/>
        <v>0</v>
      </c>
      <c r="AX365" s="89">
        <f t="shared" ca="1" si="986"/>
        <v>0</v>
      </c>
      <c r="AY365" s="89">
        <f t="shared" ca="1" si="986"/>
        <v>0</v>
      </c>
      <c r="AZ365" s="89">
        <f t="shared" ca="1" si="986"/>
        <v>0</v>
      </c>
      <c r="BA365" s="89">
        <f t="shared" ca="1" si="986"/>
        <v>0</v>
      </c>
      <c r="BB365" s="89">
        <f t="shared" ca="1" si="986"/>
        <v>0</v>
      </c>
      <c r="BC365" s="89">
        <f t="shared" ca="1" si="986"/>
        <v>0</v>
      </c>
      <c r="BD365" s="89">
        <f t="shared" ca="1" si="986"/>
        <v>0</v>
      </c>
      <c r="BE365" s="89">
        <f t="shared" ca="1" si="986"/>
        <v>0</v>
      </c>
      <c r="BF365" s="89">
        <f t="shared" ca="1" si="986"/>
        <v>0</v>
      </c>
      <c r="BG365" s="89">
        <f t="shared" ca="1" si="986"/>
        <v>0</v>
      </c>
      <c r="BH365" s="89">
        <f t="shared" ca="1" si="986"/>
        <v>0</v>
      </c>
      <c r="BI365" s="89">
        <f t="shared" ca="1" si="986"/>
        <v>0</v>
      </c>
      <c r="BJ365" s="89">
        <f t="shared" ca="1" si="986"/>
        <v>0</v>
      </c>
      <c r="BK365" s="89">
        <f t="shared" ca="1" si="986"/>
        <v>0</v>
      </c>
      <c r="BL365" s="89">
        <f t="shared" ca="1" si="986"/>
        <v>0</v>
      </c>
    </row>
    <row r="366" spans="1:64" x14ac:dyDescent="0.3">
      <c r="A366" s="6"/>
      <c r="B366" s="89" t="s">
        <v>758</v>
      </c>
      <c r="C366" s="13" t="s">
        <v>22</v>
      </c>
      <c r="D366" s="471">
        <f t="shared" si="953"/>
        <v>0</v>
      </c>
      <c r="E366" s="89">
        <f>E92-E93</f>
        <v>0</v>
      </c>
      <c r="F366" s="89">
        <f t="shared" ref="F366:BL366" si="987">F92-F93</f>
        <v>0</v>
      </c>
      <c r="G366" s="89">
        <f t="shared" si="987"/>
        <v>0</v>
      </c>
      <c r="H366" s="89">
        <f t="shared" si="987"/>
        <v>0</v>
      </c>
      <c r="I366" s="89">
        <f t="shared" si="987"/>
        <v>0</v>
      </c>
      <c r="J366" s="89">
        <f t="shared" si="987"/>
        <v>0</v>
      </c>
      <c r="K366" s="89">
        <f t="shared" si="987"/>
        <v>0</v>
      </c>
      <c r="L366" s="89">
        <f t="shared" si="987"/>
        <v>0</v>
      </c>
      <c r="M366" s="89">
        <f t="shared" si="987"/>
        <v>0</v>
      </c>
      <c r="N366" s="89">
        <f t="shared" si="987"/>
        <v>0</v>
      </c>
      <c r="O366" s="89">
        <f t="shared" si="987"/>
        <v>0</v>
      </c>
      <c r="P366" s="89">
        <f t="shared" si="987"/>
        <v>0</v>
      </c>
      <c r="Q366" s="89">
        <f t="shared" si="987"/>
        <v>0</v>
      </c>
      <c r="R366" s="89">
        <f t="shared" si="987"/>
        <v>0</v>
      </c>
      <c r="S366" s="89">
        <f t="shared" si="987"/>
        <v>0</v>
      </c>
      <c r="T366" s="89">
        <f t="shared" si="987"/>
        <v>0</v>
      </c>
      <c r="U366" s="89">
        <f t="shared" si="987"/>
        <v>0</v>
      </c>
      <c r="V366" s="89">
        <f t="shared" si="987"/>
        <v>0</v>
      </c>
      <c r="W366" s="89">
        <f t="shared" si="987"/>
        <v>0</v>
      </c>
      <c r="X366" s="89">
        <f t="shared" si="987"/>
        <v>0</v>
      </c>
      <c r="Y366" s="89">
        <f t="shared" si="987"/>
        <v>0</v>
      </c>
      <c r="Z366" s="89">
        <f t="shared" si="987"/>
        <v>0</v>
      </c>
      <c r="AA366" s="89">
        <f t="shared" si="987"/>
        <v>0</v>
      </c>
      <c r="AB366" s="89">
        <f t="shared" si="987"/>
        <v>0</v>
      </c>
      <c r="AC366" s="89">
        <f t="shared" si="987"/>
        <v>0</v>
      </c>
      <c r="AD366" s="89">
        <f t="shared" si="987"/>
        <v>0</v>
      </c>
      <c r="AE366" s="89">
        <f t="shared" si="987"/>
        <v>0</v>
      </c>
      <c r="AF366" s="89">
        <f t="shared" si="987"/>
        <v>0</v>
      </c>
      <c r="AG366" s="89">
        <f t="shared" si="987"/>
        <v>0</v>
      </c>
      <c r="AH366" s="89">
        <f t="shared" si="987"/>
        <v>0</v>
      </c>
      <c r="AI366" s="89">
        <f t="shared" si="987"/>
        <v>0</v>
      </c>
      <c r="AJ366" s="89">
        <f t="shared" si="987"/>
        <v>0</v>
      </c>
      <c r="AK366" s="89">
        <f t="shared" si="987"/>
        <v>0</v>
      </c>
      <c r="AL366" s="89">
        <f t="shared" si="987"/>
        <v>0</v>
      </c>
      <c r="AM366" s="89">
        <f t="shared" si="987"/>
        <v>0</v>
      </c>
      <c r="AN366" s="89">
        <f t="shared" si="987"/>
        <v>0</v>
      </c>
      <c r="AO366" s="89">
        <f t="shared" si="987"/>
        <v>0</v>
      </c>
      <c r="AP366" s="89">
        <f t="shared" si="987"/>
        <v>0</v>
      </c>
      <c r="AQ366" s="89">
        <f t="shared" si="987"/>
        <v>0</v>
      </c>
      <c r="AR366" s="89">
        <f t="shared" si="987"/>
        <v>0</v>
      </c>
      <c r="AS366" s="89">
        <f t="shared" si="987"/>
        <v>0</v>
      </c>
      <c r="AT366" s="89">
        <f t="shared" si="987"/>
        <v>0</v>
      </c>
      <c r="AU366" s="89">
        <f t="shared" si="987"/>
        <v>0</v>
      </c>
      <c r="AV366" s="89">
        <f t="shared" si="987"/>
        <v>0</v>
      </c>
      <c r="AW366" s="89">
        <f t="shared" si="987"/>
        <v>0</v>
      </c>
      <c r="AX366" s="89">
        <f t="shared" si="987"/>
        <v>0</v>
      </c>
      <c r="AY366" s="89">
        <f t="shared" si="987"/>
        <v>0</v>
      </c>
      <c r="AZ366" s="89">
        <f t="shared" si="987"/>
        <v>0</v>
      </c>
      <c r="BA366" s="89">
        <f t="shared" si="987"/>
        <v>0</v>
      </c>
      <c r="BB366" s="89">
        <f t="shared" si="987"/>
        <v>0</v>
      </c>
      <c r="BC366" s="89">
        <f t="shared" si="987"/>
        <v>0</v>
      </c>
      <c r="BD366" s="89">
        <f t="shared" si="987"/>
        <v>0</v>
      </c>
      <c r="BE366" s="89">
        <f t="shared" si="987"/>
        <v>0</v>
      </c>
      <c r="BF366" s="89">
        <f t="shared" si="987"/>
        <v>0</v>
      </c>
      <c r="BG366" s="89">
        <f t="shared" si="987"/>
        <v>0</v>
      </c>
      <c r="BH366" s="89">
        <f t="shared" si="987"/>
        <v>0</v>
      </c>
      <c r="BI366" s="89">
        <f t="shared" si="987"/>
        <v>0</v>
      </c>
      <c r="BJ366" s="89">
        <f t="shared" si="987"/>
        <v>0</v>
      </c>
      <c r="BK366" s="89">
        <f t="shared" si="987"/>
        <v>0</v>
      </c>
      <c r="BL366" s="89">
        <f t="shared" si="987"/>
        <v>0</v>
      </c>
    </row>
    <row r="367" spans="1:64" x14ac:dyDescent="0.3">
      <c r="A367" s="6"/>
      <c r="B367" s="89" t="s">
        <v>736</v>
      </c>
      <c r="C367" s="13" t="s">
        <v>22</v>
      </c>
      <c r="D367" s="471">
        <f t="shared" si="953"/>
        <v>0</v>
      </c>
      <c r="E367" s="89">
        <f t="shared" ref="E367:AJ367" si="988">-E98</f>
        <v>0</v>
      </c>
      <c r="F367" s="89">
        <f t="shared" si="988"/>
        <v>0</v>
      </c>
      <c r="G367" s="89">
        <f t="shared" si="988"/>
        <v>0</v>
      </c>
      <c r="H367" s="89">
        <f t="shared" si="988"/>
        <v>0</v>
      </c>
      <c r="I367" s="89">
        <f t="shared" si="988"/>
        <v>0</v>
      </c>
      <c r="J367" s="89">
        <f t="shared" si="988"/>
        <v>0</v>
      </c>
      <c r="K367" s="89">
        <f t="shared" si="988"/>
        <v>0</v>
      </c>
      <c r="L367" s="89">
        <f t="shared" si="988"/>
        <v>0</v>
      </c>
      <c r="M367" s="89">
        <f t="shared" si="988"/>
        <v>0</v>
      </c>
      <c r="N367" s="89">
        <f t="shared" si="988"/>
        <v>0</v>
      </c>
      <c r="O367" s="89">
        <f t="shared" si="988"/>
        <v>0</v>
      </c>
      <c r="P367" s="89">
        <f t="shared" si="988"/>
        <v>0</v>
      </c>
      <c r="Q367" s="89">
        <f t="shared" si="988"/>
        <v>0</v>
      </c>
      <c r="R367" s="89">
        <f t="shared" si="988"/>
        <v>0</v>
      </c>
      <c r="S367" s="89">
        <f t="shared" si="988"/>
        <v>0</v>
      </c>
      <c r="T367" s="89">
        <f t="shared" si="988"/>
        <v>0</v>
      </c>
      <c r="U367" s="89">
        <f t="shared" si="988"/>
        <v>0</v>
      </c>
      <c r="V367" s="89">
        <f t="shared" si="988"/>
        <v>0</v>
      </c>
      <c r="W367" s="89">
        <f t="shared" si="988"/>
        <v>0</v>
      </c>
      <c r="X367" s="89">
        <f t="shared" si="988"/>
        <v>0</v>
      </c>
      <c r="Y367" s="89">
        <f t="shared" si="988"/>
        <v>0</v>
      </c>
      <c r="Z367" s="89">
        <f t="shared" si="988"/>
        <v>0</v>
      </c>
      <c r="AA367" s="89">
        <f t="shared" si="988"/>
        <v>0</v>
      </c>
      <c r="AB367" s="89">
        <f t="shared" si="988"/>
        <v>0</v>
      </c>
      <c r="AC367" s="89">
        <f t="shared" si="988"/>
        <v>0</v>
      </c>
      <c r="AD367" s="89">
        <f t="shared" si="988"/>
        <v>0</v>
      </c>
      <c r="AE367" s="89">
        <f t="shared" si="988"/>
        <v>0</v>
      </c>
      <c r="AF367" s="89">
        <f t="shared" si="988"/>
        <v>0</v>
      </c>
      <c r="AG367" s="89">
        <f t="shared" si="988"/>
        <v>0</v>
      </c>
      <c r="AH367" s="89">
        <f t="shared" si="988"/>
        <v>0</v>
      </c>
      <c r="AI367" s="89">
        <f t="shared" si="988"/>
        <v>0</v>
      </c>
      <c r="AJ367" s="89">
        <f t="shared" si="988"/>
        <v>0</v>
      </c>
      <c r="AK367" s="89">
        <f t="shared" ref="AK367:BL367" si="989">-AK98</f>
        <v>0</v>
      </c>
      <c r="AL367" s="89">
        <f t="shared" si="989"/>
        <v>0</v>
      </c>
      <c r="AM367" s="89">
        <f t="shared" si="989"/>
        <v>0</v>
      </c>
      <c r="AN367" s="89">
        <f t="shared" si="989"/>
        <v>0</v>
      </c>
      <c r="AO367" s="89">
        <f t="shared" si="989"/>
        <v>0</v>
      </c>
      <c r="AP367" s="89">
        <f t="shared" si="989"/>
        <v>0</v>
      </c>
      <c r="AQ367" s="89">
        <f t="shared" si="989"/>
        <v>0</v>
      </c>
      <c r="AR367" s="89">
        <f t="shared" si="989"/>
        <v>0</v>
      </c>
      <c r="AS367" s="89">
        <f t="shared" si="989"/>
        <v>0</v>
      </c>
      <c r="AT367" s="89">
        <f t="shared" si="989"/>
        <v>0</v>
      </c>
      <c r="AU367" s="89">
        <f t="shared" si="989"/>
        <v>0</v>
      </c>
      <c r="AV367" s="89">
        <f t="shared" si="989"/>
        <v>0</v>
      </c>
      <c r="AW367" s="89">
        <f t="shared" si="989"/>
        <v>0</v>
      </c>
      <c r="AX367" s="89">
        <f t="shared" si="989"/>
        <v>0</v>
      </c>
      <c r="AY367" s="89">
        <f t="shared" si="989"/>
        <v>0</v>
      </c>
      <c r="AZ367" s="89">
        <f t="shared" si="989"/>
        <v>0</v>
      </c>
      <c r="BA367" s="89">
        <f t="shared" si="989"/>
        <v>0</v>
      </c>
      <c r="BB367" s="89">
        <f t="shared" si="989"/>
        <v>0</v>
      </c>
      <c r="BC367" s="89">
        <f t="shared" si="989"/>
        <v>0</v>
      </c>
      <c r="BD367" s="89">
        <f t="shared" si="989"/>
        <v>0</v>
      </c>
      <c r="BE367" s="89">
        <f t="shared" si="989"/>
        <v>0</v>
      </c>
      <c r="BF367" s="89">
        <f t="shared" si="989"/>
        <v>0</v>
      </c>
      <c r="BG367" s="89">
        <f t="shared" si="989"/>
        <v>0</v>
      </c>
      <c r="BH367" s="89">
        <f t="shared" si="989"/>
        <v>0</v>
      </c>
      <c r="BI367" s="89">
        <f t="shared" si="989"/>
        <v>0</v>
      </c>
      <c r="BJ367" s="89">
        <f t="shared" si="989"/>
        <v>0</v>
      </c>
      <c r="BK367" s="89">
        <f t="shared" si="989"/>
        <v>0</v>
      </c>
      <c r="BL367" s="89">
        <f t="shared" si="989"/>
        <v>0</v>
      </c>
    </row>
    <row r="368" spans="1:64" x14ac:dyDescent="0.3">
      <c r="A368" s="6"/>
      <c r="B368" s="89" t="s">
        <v>183</v>
      </c>
      <c r="C368" s="13" t="s">
        <v>22</v>
      </c>
      <c r="D368" s="471">
        <f t="shared" ca="1" si="953"/>
        <v>161.55137060769576</v>
      </c>
      <c r="E368" s="89">
        <f t="shared" ref="E368:AJ368" ca="1" si="990">E102+E112</f>
        <v>0</v>
      </c>
      <c r="F368" s="89">
        <f t="shared" ca="1" si="990"/>
        <v>0</v>
      </c>
      <c r="G368" s="89">
        <f t="shared" ca="1" si="990"/>
        <v>40.854030212292152</v>
      </c>
      <c r="H368" s="89">
        <f t="shared" ca="1" si="990"/>
        <v>69.060092659456288</v>
      </c>
      <c r="I368" s="89">
        <f t="shared" ca="1" si="990"/>
        <v>51.637247735947312</v>
      </c>
      <c r="J368" s="89">
        <f t="shared" ca="1" si="990"/>
        <v>0</v>
      </c>
      <c r="K368" s="89">
        <f t="shared" ca="1" si="990"/>
        <v>0</v>
      </c>
      <c r="L368" s="89">
        <f t="shared" ca="1" si="990"/>
        <v>0</v>
      </c>
      <c r="M368" s="89">
        <f t="shared" ca="1" si="990"/>
        <v>0</v>
      </c>
      <c r="N368" s="89">
        <f t="shared" ca="1" si="990"/>
        <v>0</v>
      </c>
      <c r="O368" s="89">
        <f t="shared" ca="1" si="990"/>
        <v>0</v>
      </c>
      <c r="P368" s="89">
        <f t="shared" ca="1" si="990"/>
        <v>0</v>
      </c>
      <c r="Q368" s="89">
        <f t="shared" ca="1" si="990"/>
        <v>0</v>
      </c>
      <c r="R368" s="89">
        <f t="shared" ca="1" si="990"/>
        <v>0</v>
      </c>
      <c r="S368" s="89">
        <f t="shared" ca="1" si="990"/>
        <v>0</v>
      </c>
      <c r="T368" s="89">
        <f t="shared" ca="1" si="990"/>
        <v>0</v>
      </c>
      <c r="U368" s="89">
        <f t="shared" ca="1" si="990"/>
        <v>0</v>
      </c>
      <c r="V368" s="89">
        <f t="shared" ca="1" si="990"/>
        <v>0</v>
      </c>
      <c r="W368" s="89">
        <f t="shared" ca="1" si="990"/>
        <v>0</v>
      </c>
      <c r="X368" s="89">
        <f t="shared" ca="1" si="990"/>
        <v>0</v>
      </c>
      <c r="Y368" s="89">
        <f t="shared" ca="1" si="990"/>
        <v>0</v>
      </c>
      <c r="Z368" s="89">
        <f t="shared" ca="1" si="990"/>
        <v>0</v>
      </c>
      <c r="AA368" s="89">
        <f t="shared" ca="1" si="990"/>
        <v>0</v>
      </c>
      <c r="AB368" s="89">
        <f t="shared" ca="1" si="990"/>
        <v>0</v>
      </c>
      <c r="AC368" s="89">
        <f t="shared" ca="1" si="990"/>
        <v>0</v>
      </c>
      <c r="AD368" s="89">
        <f t="shared" ca="1" si="990"/>
        <v>0</v>
      </c>
      <c r="AE368" s="89">
        <f t="shared" ca="1" si="990"/>
        <v>0</v>
      </c>
      <c r="AF368" s="89">
        <f t="shared" ca="1" si="990"/>
        <v>0</v>
      </c>
      <c r="AG368" s="89">
        <f t="shared" ca="1" si="990"/>
        <v>0</v>
      </c>
      <c r="AH368" s="89">
        <f t="shared" ca="1" si="990"/>
        <v>0</v>
      </c>
      <c r="AI368" s="89">
        <f t="shared" ca="1" si="990"/>
        <v>0</v>
      </c>
      <c r="AJ368" s="89">
        <f t="shared" ca="1" si="990"/>
        <v>0</v>
      </c>
      <c r="AK368" s="89">
        <f t="shared" ref="AK368:BL368" ca="1" si="991">AK102+AK112</f>
        <v>0</v>
      </c>
      <c r="AL368" s="89">
        <f t="shared" ca="1" si="991"/>
        <v>0</v>
      </c>
      <c r="AM368" s="89">
        <f t="shared" ca="1" si="991"/>
        <v>0</v>
      </c>
      <c r="AN368" s="89">
        <f t="shared" ca="1" si="991"/>
        <v>0</v>
      </c>
      <c r="AO368" s="89">
        <f t="shared" ca="1" si="991"/>
        <v>0</v>
      </c>
      <c r="AP368" s="89">
        <f t="shared" ca="1" si="991"/>
        <v>0</v>
      </c>
      <c r="AQ368" s="89">
        <f t="shared" ca="1" si="991"/>
        <v>0</v>
      </c>
      <c r="AR368" s="89">
        <f t="shared" ca="1" si="991"/>
        <v>0</v>
      </c>
      <c r="AS368" s="89">
        <f t="shared" ca="1" si="991"/>
        <v>0</v>
      </c>
      <c r="AT368" s="89">
        <f t="shared" ca="1" si="991"/>
        <v>0</v>
      </c>
      <c r="AU368" s="89">
        <f t="shared" ca="1" si="991"/>
        <v>0</v>
      </c>
      <c r="AV368" s="89">
        <f t="shared" ca="1" si="991"/>
        <v>0</v>
      </c>
      <c r="AW368" s="89">
        <f t="shared" ca="1" si="991"/>
        <v>0</v>
      </c>
      <c r="AX368" s="89">
        <f t="shared" ca="1" si="991"/>
        <v>0</v>
      </c>
      <c r="AY368" s="89">
        <f t="shared" ca="1" si="991"/>
        <v>0</v>
      </c>
      <c r="AZ368" s="89">
        <f t="shared" ca="1" si="991"/>
        <v>0</v>
      </c>
      <c r="BA368" s="89">
        <f t="shared" ca="1" si="991"/>
        <v>0</v>
      </c>
      <c r="BB368" s="89">
        <f t="shared" ca="1" si="991"/>
        <v>0</v>
      </c>
      <c r="BC368" s="89">
        <f t="shared" ca="1" si="991"/>
        <v>0</v>
      </c>
      <c r="BD368" s="89">
        <f t="shared" ca="1" si="991"/>
        <v>0</v>
      </c>
      <c r="BE368" s="89">
        <f t="shared" ca="1" si="991"/>
        <v>0</v>
      </c>
      <c r="BF368" s="89">
        <f t="shared" ca="1" si="991"/>
        <v>0</v>
      </c>
      <c r="BG368" s="89">
        <f t="shared" ca="1" si="991"/>
        <v>0</v>
      </c>
      <c r="BH368" s="89">
        <f t="shared" ca="1" si="991"/>
        <v>0</v>
      </c>
      <c r="BI368" s="89">
        <f t="shared" ca="1" si="991"/>
        <v>0</v>
      </c>
      <c r="BJ368" s="89">
        <f t="shared" ca="1" si="991"/>
        <v>0</v>
      </c>
      <c r="BK368" s="89">
        <f t="shared" ca="1" si="991"/>
        <v>0</v>
      </c>
      <c r="BL368" s="89">
        <f t="shared" ca="1" si="991"/>
        <v>0</v>
      </c>
    </row>
    <row r="369" spans="1:64" x14ac:dyDescent="0.3">
      <c r="A369" s="6"/>
      <c r="B369" s="89" t="s">
        <v>759</v>
      </c>
      <c r="C369" s="13" t="s">
        <v>22</v>
      </c>
      <c r="D369" s="471">
        <f t="shared" ca="1" si="953"/>
        <v>-161.55137060769579</v>
      </c>
      <c r="E369" s="89">
        <f t="shared" ref="E369:AJ369" si="992">-E103-E113</f>
        <v>0</v>
      </c>
      <c r="F369" s="89">
        <f t="shared" si="992"/>
        <v>0</v>
      </c>
      <c r="G369" s="89">
        <f t="shared" si="992"/>
        <v>0</v>
      </c>
      <c r="H369" s="89">
        <f t="shared" si="992"/>
        <v>0</v>
      </c>
      <c r="I369" s="89">
        <f t="shared" si="992"/>
        <v>0</v>
      </c>
      <c r="J369" s="89">
        <f t="shared" si="992"/>
        <v>0</v>
      </c>
      <c r="K369" s="89">
        <f t="shared" si="992"/>
        <v>0</v>
      </c>
      <c r="L369" s="89">
        <f t="shared" ca="1" si="992"/>
        <v>-5.385045686923192</v>
      </c>
      <c r="M369" s="89">
        <f t="shared" ca="1" si="992"/>
        <v>-5.385045686923192</v>
      </c>
      <c r="N369" s="89">
        <f t="shared" ca="1" si="992"/>
        <v>-5.385045686923192</v>
      </c>
      <c r="O369" s="89">
        <f t="shared" ca="1" si="992"/>
        <v>-5.385045686923192</v>
      </c>
      <c r="P369" s="89">
        <f t="shared" ca="1" si="992"/>
        <v>-5.385045686923192</v>
      </c>
      <c r="Q369" s="89">
        <f t="shared" ca="1" si="992"/>
        <v>-5.385045686923192</v>
      </c>
      <c r="R369" s="89">
        <f t="shared" ca="1" si="992"/>
        <v>-5.385045686923192</v>
      </c>
      <c r="S369" s="89">
        <f t="shared" ca="1" si="992"/>
        <v>-5.385045686923192</v>
      </c>
      <c r="T369" s="89">
        <f t="shared" ca="1" si="992"/>
        <v>-5.385045686923192</v>
      </c>
      <c r="U369" s="89">
        <f t="shared" ca="1" si="992"/>
        <v>-5.385045686923192</v>
      </c>
      <c r="V369" s="89">
        <f t="shared" ca="1" si="992"/>
        <v>-5.385045686923192</v>
      </c>
      <c r="W369" s="89">
        <f t="shared" ca="1" si="992"/>
        <v>-5.385045686923192</v>
      </c>
      <c r="X369" s="89">
        <f t="shared" ca="1" si="992"/>
        <v>-5.385045686923192</v>
      </c>
      <c r="Y369" s="89">
        <f t="shared" ca="1" si="992"/>
        <v>-5.385045686923192</v>
      </c>
      <c r="Z369" s="89">
        <f t="shared" ca="1" si="992"/>
        <v>-5.385045686923192</v>
      </c>
      <c r="AA369" s="89">
        <f t="shared" ca="1" si="992"/>
        <v>-5.385045686923192</v>
      </c>
      <c r="AB369" s="89">
        <f t="shared" ca="1" si="992"/>
        <v>-5.385045686923192</v>
      </c>
      <c r="AC369" s="89">
        <f t="shared" ca="1" si="992"/>
        <v>-5.385045686923192</v>
      </c>
      <c r="AD369" s="89">
        <f t="shared" ca="1" si="992"/>
        <v>-5.385045686923192</v>
      </c>
      <c r="AE369" s="89">
        <f t="shared" ca="1" si="992"/>
        <v>-5.385045686923192</v>
      </c>
      <c r="AF369" s="89">
        <f t="shared" ca="1" si="992"/>
        <v>-5.385045686923192</v>
      </c>
      <c r="AG369" s="89">
        <f t="shared" ca="1" si="992"/>
        <v>-5.385045686923192</v>
      </c>
      <c r="AH369" s="89">
        <f t="shared" ca="1" si="992"/>
        <v>-5.385045686923192</v>
      </c>
      <c r="AI369" s="89">
        <f t="shared" ca="1" si="992"/>
        <v>-5.385045686923192</v>
      </c>
      <c r="AJ369" s="89">
        <f t="shared" ca="1" si="992"/>
        <v>-5.385045686923192</v>
      </c>
      <c r="AK369" s="89">
        <f t="shared" ref="AK369:BL369" ca="1" si="993">-AK103-AK113</f>
        <v>-5.385045686923192</v>
      </c>
      <c r="AL369" s="89">
        <f t="shared" ca="1" si="993"/>
        <v>-5.385045686923192</v>
      </c>
      <c r="AM369" s="89">
        <f t="shared" ca="1" si="993"/>
        <v>-5.385045686923192</v>
      </c>
      <c r="AN369" s="89">
        <f t="shared" ca="1" si="993"/>
        <v>-5.385045686923192</v>
      </c>
      <c r="AO369" s="89">
        <f t="shared" ca="1" si="993"/>
        <v>-5.3850456869231351</v>
      </c>
      <c r="AP369" s="89">
        <f t="shared" ca="1" si="993"/>
        <v>0</v>
      </c>
      <c r="AQ369" s="89">
        <f t="shared" ca="1" si="993"/>
        <v>0</v>
      </c>
      <c r="AR369" s="89">
        <f t="shared" ca="1" si="993"/>
        <v>0</v>
      </c>
      <c r="AS369" s="89">
        <f t="shared" ca="1" si="993"/>
        <v>0</v>
      </c>
      <c r="AT369" s="89">
        <f t="shared" ca="1" si="993"/>
        <v>0</v>
      </c>
      <c r="AU369" s="89">
        <f t="shared" ca="1" si="993"/>
        <v>0</v>
      </c>
      <c r="AV369" s="89">
        <f t="shared" ca="1" si="993"/>
        <v>0</v>
      </c>
      <c r="AW369" s="89">
        <f t="shared" ca="1" si="993"/>
        <v>0</v>
      </c>
      <c r="AX369" s="89">
        <f t="shared" ca="1" si="993"/>
        <v>0</v>
      </c>
      <c r="AY369" s="89">
        <f t="shared" ca="1" si="993"/>
        <v>0</v>
      </c>
      <c r="AZ369" s="89">
        <f t="shared" ca="1" si="993"/>
        <v>0</v>
      </c>
      <c r="BA369" s="89">
        <f t="shared" ca="1" si="993"/>
        <v>0</v>
      </c>
      <c r="BB369" s="89">
        <f t="shared" ca="1" si="993"/>
        <v>0</v>
      </c>
      <c r="BC369" s="89">
        <f t="shared" ca="1" si="993"/>
        <v>0</v>
      </c>
      <c r="BD369" s="89">
        <f t="shared" ca="1" si="993"/>
        <v>0</v>
      </c>
      <c r="BE369" s="89">
        <f t="shared" ca="1" si="993"/>
        <v>0</v>
      </c>
      <c r="BF369" s="89">
        <f t="shared" ca="1" si="993"/>
        <v>0</v>
      </c>
      <c r="BG369" s="89">
        <f t="shared" ca="1" si="993"/>
        <v>0</v>
      </c>
      <c r="BH369" s="89">
        <f t="shared" ca="1" si="993"/>
        <v>0</v>
      </c>
      <c r="BI369" s="89">
        <f t="shared" ca="1" si="993"/>
        <v>0</v>
      </c>
      <c r="BJ369" s="89">
        <f t="shared" ca="1" si="993"/>
        <v>0</v>
      </c>
      <c r="BK369" s="89">
        <f t="shared" ca="1" si="993"/>
        <v>0</v>
      </c>
      <c r="BL369" s="89">
        <f t="shared" ca="1" si="993"/>
        <v>0</v>
      </c>
    </row>
    <row r="370" spans="1:64" x14ac:dyDescent="0.3">
      <c r="A370" s="6"/>
      <c r="B370" s="6"/>
      <c r="C370" s="13"/>
      <c r="D370" s="7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</row>
    <row r="371" spans="1:64" x14ac:dyDescent="0.3">
      <c r="A371" s="3"/>
      <c r="B371" s="3" t="s">
        <v>12</v>
      </c>
      <c r="C371" s="13" t="s">
        <v>22</v>
      </c>
      <c r="D371" s="471">
        <f ca="1">SUM(E371:BL371)</f>
        <v>0</v>
      </c>
      <c r="E371" s="3">
        <f ca="1">IF(Inputs!$E$96,MIN(MAX(-SUM(E351:E369)-D380+E391-E373,0),E77),E77)</f>
        <v>0</v>
      </c>
      <c r="F371" s="3">
        <f ca="1">IF(Inputs!$E$96,MIN(MAX(-SUM(F351:F369)-E380+F391-F373,0),F77),F77)</f>
        <v>0</v>
      </c>
      <c r="G371" s="3">
        <f ca="1">IF(Inputs!$E$96,MIN(MAX(-SUM(G351:G369)-F380+G391-G373,0),G77),G77)</f>
        <v>0</v>
      </c>
      <c r="H371" s="3">
        <f ca="1">IF(Inputs!$E$96,MIN(MAX(-SUM(H351:H369)-G380+H391-H373,0),H77),H77)</f>
        <v>0</v>
      </c>
      <c r="I371" s="3">
        <f ca="1">IF(Inputs!$E$96,MIN(MAX(-SUM(I351:I369)-H380+I391-I373,0),I77),I77)</f>
        <v>0</v>
      </c>
      <c r="J371" s="3">
        <f ca="1">IF(Inputs!$E$96,MIN(MAX(-SUM(J351:J369)-I380+J391-J373,0),J77),J77)</f>
        <v>0</v>
      </c>
      <c r="K371" s="3">
        <f ca="1">IF(Inputs!$E$96,MIN(MAX(-SUM(K351:K369)-J380+K391-K373,0),K77),K77)</f>
        <v>0</v>
      </c>
      <c r="L371" s="3">
        <f ca="1">IF(Inputs!$E$96,MIN(MAX(-SUM(L351:L369)-K380+L391-L373,0),L77),L77)</f>
        <v>0</v>
      </c>
      <c r="M371" s="3">
        <f ca="1">IF(Inputs!$E$96,MIN(MAX(-SUM(M351:M369)-L380+M391-M373,0),M77),M77)</f>
        <v>0</v>
      </c>
      <c r="N371" s="3">
        <f ca="1">IF(Inputs!$E$96,MIN(MAX(-SUM(N351:N369)-M380+N391-N373,0),N77),N77)</f>
        <v>0</v>
      </c>
      <c r="O371" s="3">
        <f ca="1">IF(Inputs!$E$96,MIN(MAX(-SUM(O351:O369)-N380+O391-O373,0),O77),O77)</f>
        <v>0</v>
      </c>
      <c r="P371" s="3">
        <f ca="1">IF(Inputs!$E$96,MIN(MAX(-SUM(P351:P369)-O380+P391-P373,0),P77),P77)</f>
        <v>0</v>
      </c>
      <c r="Q371" s="3">
        <f ca="1">IF(Inputs!$E$96,MIN(MAX(-SUM(Q351:Q369)-P380+Q391-Q373,0),Q77),Q77)</f>
        <v>0</v>
      </c>
      <c r="R371" s="3">
        <f ca="1">IF(Inputs!$E$96,MIN(MAX(-SUM(R351:R369)-Q380+R391-R373,0),R77),R77)</f>
        <v>0</v>
      </c>
      <c r="S371" s="3">
        <f ca="1">IF(Inputs!$E$96,MIN(MAX(-SUM(S351:S369)-R380+S391-S373,0),S77),S77)</f>
        <v>0</v>
      </c>
      <c r="T371" s="3">
        <f ca="1">IF(Inputs!$E$96,MIN(MAX(-SUM(T351:T369)-S380+T391-T373,0),T77),T77)</f>
        <v>0</v>
      </c>
      <c r="U371" s="3">
        <f ca="1">IF(Inputs!$E$96,MIN(MAX(-SUM(U351:U369)-T380+U391-U373,0),U77),U77)</f>
        <v>0</v>
      </c>
      <c r="V371" s="3">
        <f ca="1">IF(Inputs!$E$96,MIN(MAX(-SUM(V351:V369)-U380+V391-V373,0),V77),V77)</f>
        <v>0</v>
      </c>
      <c r="W371" s="3">
        <f ca="1">IF(Inputs!$E$96,MIN(MAX(-SUM(W351:W369)-V380+W391-W373,0),W77),W77)</f>
        <v>0</v>
      </c>
      <c r="X371" s="3">
        <f ca="1">IF(Inputs!$E$96,MIN(MAX(-SUM(X351:X369)-W380+X391-X373,0),X77),X77)</f>
        <v>0</v>
      </c>
      <c r="Y371" s="3">
        <f ca="1">IF(Inputs!$E$96,MIN(MAX(-SUM(Y351:Y369)-X380+Y391-Y373,0),Y77),Y77)</f>
        <v>0</v>
      </c>
      <c r="Z371" s="3">
        <f ca="1">IF(Inputs!$E$96,MIN(MAX(-SUM(Z351:Z369)-Y380+Z391-Z373,0),Z77),Z77)</f>
        <v>0</v>
      </c>
      <c r="AA371" s="3">
        <f ca="1">IF(Inputs!$E$96,MIN(MAX(-SUM(AA351:AA369)-Z380+AA391-AA373,0),AA77),AA77)</f>
        <v>0</v>
      </c>
      <c r="AB371" s="3">
        <f ca="1">IF(Inputs!$E$96,MIN(MAX(-SUM(AB351:AB369)-AA380+AB391-AB373,0),AB77),AB77)</f>
        <v>0</v>
      </c>
      <c r="AC371" s="3">
        <f ca="1">IF(Inputs!$E$96,MIN(MAX(-SUM(AC351:AC369)-AB380+AC391-AC373,0),AC77),AC77)</f>
        <v>0</v>
      </c>
      <c r="AD371" s="3">
        <f ca="1">IF(Inputs!$E$96,MIN(MAX(-SUM(AD351:AD369)-AC380+AD391-AD373,0),AD77),AD77)</f>
        <v>0</v>
      </c>
      <c r="AE371" s="3">
        <f ca="1">IF(Inputs!$E$96,MIN(MAX(-SUM(AE351:AE369)-AD380+AE391-AE373,0),AE77),AE77)</f>
        <v>0</v>
      </c>
      <c r="AF371" s="3">
        <f ca="1">IF(Inputs!$E$96,MIN(MAX(-SUM(AF351:AF369)-AE380+AF391-AF373,0),AF77),AF77)</f>
        <v>0</v>
      </c>
      <c r="AG371" s="3">
        <f ca="1">IF(Inputs!$E$96,MIN(MAX(-SUM(AG351:AG369)-AF380+AG391-AG373,0),AG77),AG77)</f>
        <v>0</v>
      </c>
      <c r="AH371" s="3">
        <f ca="1">IF(Inputs!$E$96,MIN(MAX(-SUM(AH351:AH369)-AG380+AH391-AH373,0),AH77),AH77)</f>
        <v>0</v>
      </c>
      <c r="AI371" s="3">
        <f ca="1">IF(Inputs!$E$96,MIN(MAX(-SUM(AI351:AI369)-AH380+AI391-AI373,0),AI77),AI77)</f>
        <v>0</v>
      </c>
      <c r="AJ371" s="3">
        <f ca="1">IF(Inputs!$E$96,MIN(MAX(-SUM(AJ351:AJ369)-AI380+AJ391-AJ373,0),AJ77),AJ77)</f>
        <v>0</v>
      </c>
      <c r="AK371" s="3">
        <f ca="1">IF(Inputs!$E$96,MIN(MAX(-SUM(AK351:AK369)-AJ380+AK391-AK373,0),AK77),AK77)</f>
        <v>0</v>
      </c>
      <c r="AL371" s="3">
        <f ca="1">IF(Inputs!$E$96,MIN(MAX(-SUM(AL351:AL369)-AK380+AL391-AL373,0),AL77),AL77)</f>
        <v>0</v>
      </c>
      <c r="AM371" s="3">
        <f ca="1">IF(Inputs!$E$96,MIN(MAX(-SUM(AM351:AM369)-AL380+AM391-AM373,0),AM77),AM77)</f>
        <v>0</v>
      </c>
      <c r="AN371" s="3">
        <f ca="1">IF(Inputs!$E$96,MIN(MAX(-SUM(AN351:AN369)-AM380+AN391-AN373,0),AN77),AN77)</f>
        <v>0</v>
      </c>
      <c r="AO371" s="3">
        <f ca="1">IF(Inputs!$E$96,MIN(MAX(-SUM(AO351:AO369)-AN380+AO391-AO373,0),AO77),AO77)</f>
        <v>0</v>
      </c>
      <c r="AP371" s="3">
        <f ca="1">IF(Inputs!$E$96,MIN(MAX(-SUM(AP351:AP369)-AO380+AP391-AP373,0),AP77),AP77)</f>
        <v>0</v>
      </c>
      <c r="AQ371" s="3">
        <f ca="1">IF(Inputs!$E$96,MIN(MAX(-SUM(AQ351:AQ369)-AP380+AQ391-AQ373,0),AQ77),AQ77)</f>
        <v>0</v>
      </c>
      <c r="AR371" s="3">
        <f ca="1">IF(Inputs!$E$96,MIN(MAX(-SUM(AR351:AR369)-AQ380+AR391-AR373,0),AR77),AR77)</f>
        <v>0</v>
      </c>
      <c r="AS371" s="3">
        <f ca="1">IF(Inputs!$E$96,MIN(MAX(-SUM(AS351:AS369)-AR380+AS391-AS373,0),AS77),AS77)</f>
        <v>0</v>
      </c>
      <c r="AT371" s="3">
        <f ca="1">IF(Inputs!$E$96,MIN(MAX(-SUM(AT351:AT369)-AS380+AT391-AT373,0),AT77),AT77)</f>
        <v>0</v>
      </c>
      <c r="AU371" s="3">
        <f ca="1">IF(Inputs!$E$96,MIN(MAX(-SUM(AU351:AU369)-AT380+AU391-AU373,0),AU77),AU77)</f>
        <v>0</v>
      </c>
      <c r="AV371" s="3">
        <f ca="1">IF(Inputs!$E$96,MIN(MAX(-SUM(AV351:AV369)-AU380+AV391-AV373,0),AV77),AV77)</f>
        <v>0</v>
      </c>
      <c r="AW371" s="3">
        <f ca="1">IF(Inputs!$E$96,MIN(MAX(-SUM(AW351:AW369)-AV380+AW391-AW373,0),AW77),AW77)</f>
        <v>0</v>
      </c>
      <c r="AX371" s="3">
        <f ca="1">IF(Inputs!$E$96,MIN(MAX(-SUM(AX351:AX369)-AW380+AX391-AX373,0),AX77),AX77)</f>
        <v>0</v>
      </c>
      <c r="AY371" s="3">
        <f ca="1">IF(Inputs!$E$96,MIN(MAX(-SUM(AY351:AY369)-AX380+AY391-AY373,0),AY77),AY77)</f>
        <v>0</v>
      </c>
      <c r="AZ371" s="3">
        <f ca="1">IF(Inputs!$E$96,MIN(MAX(-SUM(AZ351:AZ369)-AY380+AZ391-AZ373,0),AZ77),AZ77)</f>
        <v>0</v>
      </c>
      <c r="BA371" s="3">
        <f ca="1">IF(Inputs!$E$96,MIN(MAX(-SUM(BA351:BA369)-AZ380+BA391-BA373,0),BA77),BA77)</f>
        <v>0</v>
      </c>
      <c r="BB371" s="3">
        <f ca="1">IF(Inputs!$E$96,MIN(MAX(-SUM(BB351:BB369)-BA380+BB391-BB373,0),BB77),BB77)</f>
        <v>0</v>
      </c>
      <c r="BC371" s="3">
        <f ca="1">IF(Inputs!$E$96,MIN(MAX(-SUM(BC351:BC369)-BB380+BC391-BC373,0),BC77),BC77)</f>
        <v>0</v>
      </c>
      <c r="BD371" s="3">
        <f ca="1">IF(Inputs!$E$96,MIN(MAX(-SUM(BD351:BD369)-BC380+BD391-BD373,0),BD77),BD77)</f>
        <v>0</v>
      </c>
      <c r="BE371" s="3">
        <f ca="1">IF(Inputs!$E$96,MIN(MAX(-SUM(BE351:BE369)-BD380+BE391-BE373,0),BE77),BE77)</f>
        <v>0</v>
      </c>
      <c r="BF371" s="3">
        <f ca="1">IF(Inputs!$E$96,MIN(MAX(-SUM(BF351:BF369)-BE380+BF391-BF373,0),BF77),BF77)</f>
        <v>0</v>
      </c>
      <c r="BG371" s="3">
        <f ca="1">IF(Inputs!$E$96,MIN(MAX(-SUM(BG351:BG369)-BF380+BG391-BG373,0),BG77),BG77)</f>
        <v>0</v>
      </c>
      <c r="BH371" s="3">
        <f ca="1">IF(Inputs!$E$96,MIN(MAX(-SUM(BH351:BH369)-BG380+BH391-BH373,0),BH77),BH77)</f>
        <v>0</v>
      </c>
      <c r="BI371" s="3">
        <f ca="1">IF(Inputs!$E$96,MIN(MAX(-SUM(BI351:BI369)-BH380+BI391-BI373,0),BI77),BI77)</f>
        <v>0</v>
      </c>
      <c r="BJ371" s="3">
        <f ca="1">IF(Inputs!$E$96,MIN(MAX(-SUM(BJ351:BJ369)-BI380+BJ391-BJ373,0),BJ77),BJ77)</f>
        <v>0</v>
      </c>
      <c r="BK371" s="3">
        <f ca="1">IF(Inputs!$E$96,MIN(MAX(-SUM(BK351:BK369)-BJ380+BK391-BK373,0),BK77),BK77)</f>
        <v>0</v>
      </c>
      <c r="BL371" s="3">
        <f ca="1">IF(Inputs!$E$96,MIN(MAX(-SUM(BL351:BL369)-BK380+BL391-BL373,0),BL77),BL77)</f>
        <v>0</v>
      </c>
    </row>
    <row r="372" spans="1:64" x14ac:dyDescent="0.3">
      <c r="A372" s="3"/>
      <c r="B372" s="99"/>
      <c r="C372" s="13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99"/>
      <c r="AV372" s="99"/>
      <c r="AW372" s="99"/>
      <c r="AX372" s="99"/>
      <c r="AY372" s="99"/>
      <c r="AZ372" s="99"/>
      <c r="BA372" s="99"/>
      <c r="BB372" s="99"/>
      <c r="BC372" s="99"/>
      <c r="BD372" s="99"/>
      <c r="BE372" s="99"/>
      <c r="BF372" s="99"/>
      <c r="BG372" s="99"/>
      <c r="BH372" s="99"/>
      <c r="BI372" s="99"/>
      <c r="BJ372" s="99"/>
      <c r="BK372" s="99"/>
      <c r="BL372" s="99"/>
    </row>
    <row r="373" spans="1:64" x14ac:dyDescent="0.3">
      <c r="A373" s="3"/>
      <c r="B373" s="99" t="s">
        <v>182</v>
      </c>
      <c r="C373" s="13" t="s">
        <v>22</v>
      </c>
      <c r="D373" s="471">
        <f ca="1">SUM(E373:BL373)</f>
        <v>-8.71702710014688E-14</v>
      </c>
      <c r="E373" s="99">
        <f t="shared" ref="E373:AJ373" si="994">-E389</f>
        <v>0</v>
      </c>
      <c r="F373" s="99">
        <f t="shared" ca="1" si="994"/>
        <v>0</v>
      </c>
      <c r="G373" s="99">
        <f t="shared" ca="1" si="994"/>
        <v>0</v>
      </c>
      <c r="H373" s="99">
        <f t="shared" ca="1" si="994"/>
        <v>0</v>
      </c>
      <c r="I373" s="99">
        <f t="shared" ca="1" si="994"/>
        <v>0</v>
      </c>
      <c r="J373" s="99">
        <f t="shared" ca="1" si="994"/>
        <v>0</v>
      </c>
      <c r="K373" s="99">
        <f t="shared" ca="1" si="994"/>
        <v>-1.5987211554602254E-16</v>
      </c>
      <c r="L373" s="99">
        <f t="shared" ca="1" si="994"/>
        <v>-1.5987211554602254E-16</v>
      </c>
      <c r="M373" s="99">
        <f t="shared" ca="1" si="994"/>
        <v>-1.7985612998927535E-16</v>
      </c>
      <c r="N373" s="99">
        <f t="shared" ca="1" si="994"/>
        <v>-1.7985612998927535E-16</v>
      </c>
      <c r="O373" s="99">
        <f t="shared" ca="1" si="994"/>
        <v>-1.7985612998927535E-16</v>
      </c>
      <c r="P373" s="99">
        <f t="shared" ca="1" si="994"/>
        <v>-1.7985612998927535E-16</v>
      </c>
      <c r="Q373" s="99">
        <f t="shared" ca="1" si="994"/>
        <v>-2.9976021664879224E-16</v>
      </c>
      <c r="R373" s="99">
        <f t="shared" ca="1" si="994"/>
        <v>-3.9968028886505632E-16</v>
      </c>
      <c r="S373" s="99">
        <f t="shared" ca="1" si="994"/>
        <v>-3.9968028886505632E-16</v>
      </c>
      <c r="T373" s="99">
        <f t="shared" ca="1" si="994"/>
        <v>-4.3964831775156199E-16</v>
      </c>
      <c r="U373" s="99">
        <f t="shared" ca="1" si="994"/>
        <v>-4.3964831775156199E-16</v>
      </c>
      <c r="V373" s="99">
        <f t="shared" ca="1" si="994"/>
        <v>-5.1958437552457323E-16</v>
      </c>
      <c r="W373" s="99">
        <f t="shared" ca="1" si="994"/>
        <v>-6.5947247662734293E-16</v>
      </c>
      <c r="X373" s="99">
        <f t="shared" ca="1" si="994"/>
        <v>-6.5947247662734293E-16</v>
      </c>
      <c r="Y373" s="99">
        <f t="shared" ca="1" si="994"/>
        <v>-6.5947247662734293E-16</v>
      </c>
      <c r="Z373" s="99">
        <f t="shared" ca="1" si="994"/>
        <v>-7.1942451995710139E-16</v>
      </c>
      <c r="AA373" s="99">
        <f t="shared" ca="1" si="994"/>
        <v>-7.5939254884360706E-16</v>
      </c>
      <c r="AB373" s="99">
        <f t="shared" ca="1" si="994"/>
        <v>-8.7929663550312397E-16</v>
      </c>
      <c r="AC373" s="99">
        <f t="shared" ca="1" si="994"/>
        <v>-9.1926466438962954E-16</v>
      </c>
      <c r="AD373" s="99">
        <f t="shared" ca="1" si="994"/>
        <v>-9.1926466438962954E-16</v>
      </c>
      <c r="AE373" s="99">
        <f t="shared" ca="1" si="994"/>
        <v>-9.9920072216264089E-16</v>
      </c>
      <c r="AF373" s="99">
        <f t="shared" ca="1" si="994"/>
        <v>-1.0391687510491465E-15</v>
      </c>
      <c r="AG373" s="99">
        <f t="shared" ca="1" si="994"/>
        <v>-1.0391687510491465E-15</v>
      </c>
      <c r="AH373" s="99">
        <f t="shared" ca="1" si="994"/>
        <v>-1.2390088954816747E-15</v>
      </c>
      <c r="AI373" s="99">
        <f t="shared" ca="1" si="994"/>
        <v>-1.3788969965844444E-15</v>
      </c>
      <c r="AJ373" s="99">
        <f t="shared" ca="1" si="994"/>
        <v>-1.6786572132332366E-15</v>
      </c>
      <c r="AK373" s="99">
        <f t="shared" ref="AK373:BI373" ca="1" si="995">-AK389</f>
        <v>-1.6786572132332366E-15</v>
      </c>
      <c r="AL373" s="99">
        <f t="shared" ca="1" si="995"/>
        <v>-1.8784973576657647E-15</v>
      </c>
      <c r="AM373" s="99">
        <f t="shared" ca="1" si="995"/>
        <v>-1.9584334154387762E-15</v>
      </c>
      <c r="AN373" s="99">
        <f t="shared" ca="1" si="995"/>
        <v>-2.0383694732117873E-15</v>
      </c>
      <c r="AO373" s="99">
        <f t="shared" ca="1" si="995"/>
        <v>-2.2182256032010628E-15</v>
      </c>
      <c r="AP373" s="99">
        <f t="shared" ca="1" si="995"/>
        <v>-2.3181456754173267E-15</v>
      </c>
      <c r="AQ373" s="99">
        <f t="shared" ca="1" si="995"/>
        <v>-2.3780977187470851E-15</v>
      </c>
      <c r="AR373" s="99">
        <f t="shared" ca="1" si="995"/>
        <v>-2.4780177909633494E-15</v>
      </c>
      <c r="AS373" s="99">
        <f t="shared" ca="1" si="995"/>
        <v>-2.5579538487363606E-15</v>
      </c>
      <c r="AT373" s="99">
        <f t="shared" ca="1" si="995"/>
        <v>-2.6578739209526245E-15</v>
      </c>
      <c r="AU373" s="99">
        <f t="shared" ca="1" si="995"/>
        <v>-2.7977620220553944E-15</v>
      </c>
      <c r="AV373" s="99">
        <f t="shared" ca="1" si="995"/>
        <v>-2.9376501231581639E-15</v>
      </c>
      <c r="AW373" s="99">
        <f t="shared" ca="1" si="995"/>
        <v>-3.0775382242609338E-15</v>
      </c>
      <c r="AX373" s="99">
        <f t="shared" ca="1" si="995"/>
        <v>-3.3173463975799676E-15</v>
      </c>
      <c r="AY373" s="99">
        <f t="shared" ca="1" si="995"/>
        <v>-3.3573144264664732E-15</v>
      </c>
      <c r="AZ373" s="99">
        <f t="shared" ca="1" si="995"/>
        <v>-3.4772185131259903E-15</v>
      </c>
      <c r="BA373" s="99">
        <f t="shared" ca="1" si="995"/>
        <v>-3.6370906286720126E-15</v>
      </c>
      <c r="BB373" s="99">
        <f t="shared" ca="1" si="995"/>
        <v>-3.7569947153315293E-15</v>
      </c>
      <c r="BC373" s="99">
        <f t="shared" ca="1" si="995"/>
        <v>-3.956834859764058E-15</v>
      </c>
      <c r="BD373" s="99">
        <f t="shared" ca="1" si="995"/>
        <v>-4.1167069753100803E-15</v>
      </c>
      <c r="BE373" s="99">
        <f t="shared" ca="1" si="995"/>
        <v>-4.3165471197426081E-15</v>
      </c>
      <c r="BF373" s="99">
        <f t="shared" ca="1" si="995"/>
        <v>-4.496403249731884E-15</v>
      </c>
      <c r="BG373" s="99">
        <f t="shared" ca="1" si="995"/>
        <v>-4.6762593797211591E-15</v>
      </c>
      <c r="BH373" s="99">
        <f t="shared" ca="1" si="995"/>
        <v>0</v>
      </c>
      <c r="BI373" s="99">
        <f t="shared" ca="1" si="995"/>
        <v>0</v>
      </c>
      <c r="BJ373" s="99">
        <f t="shared" ref="BJ373:BL373" ca="1" si="996">-BJ389</f>
        <v>0</v>
      </c>
      <c r="BK373" s="99">
        <f t="shared" ca="1" si="996"/>
        <v>0</v>
      </c>
      <c r="BL373" s="99">
        <f t="shared" ca="1" si="996"/>
        <v>0</v>
      </c>
    </row>
    <row r="374" spans="1:64" x14ac:dyDescent="0.3">
      <c r="A374" s="3"/>
      <c r="B374" s="99" t="s">
        <v>181</v>
      </c>
      <c r="C374" s="13" t="s">
        <v>22</v>
      </c>
      <c r="D374" s="471">
        <f ca="1">SUM(E374:BL374)</f>
        <v>-1.0835776720341528E-13</v>
      </c>
      <c r="E374" s="3">
        <f ca="1">-IF(SUM(E351:E373,D380)&gt;E391,MIN(SUM(E351:E373,D380)-E391,D386),0)*Inputs!$E$75</f>
        <v>0</v>
      </c>
      <c r="F374" s="3">
        <f ca="1">-IF(SUM(F351:F373,E380)&gt;F391,MIN(SUM(F351:F373,E380)-F391,E386),0)*Inputs!$E$75</f>
        <v>0</v>
      </c>
      <c r="G374" s="3">
        <f ca="1">-IF(SUM(G351:G373,F380)&gt;G391,MIN(SUM(G351:G373,F380)-G391,F386),0)*Inputs!$E$75</f>
        <v>0</v>
      </c>
      <c r="H374" s="3">
        <f ca="1">-IF(SUM(H351:H373,G380)&gt;H391,MIN(SUM(H351:H373,G380)-H391,G386),0)*Inputs!$E$75</f>
        <v>0</v>
      </c>
      <c r="I374" s="3">
        <f ca="1">-IF(SUM(I351:I373,H380)&gt;I391,MIN(SUM(I351:I373,H380)-I391,H386),0)*Inputs!$E$75</f>
        <v>0</v>
      </c>
      <c r="J374" s="3">
        <f ca="1">-IF(SUM(J351:J373,I380)&gt;J391,MIN(SUM(J351:J373,I380)-J391,I386),0)*Inputs!$E$75</f>
        <v>0</v>
      </c>
      <c r="K374" s="3">
        <f ca="1">-IF(SUM(K351:K373,J380)&gt;K391,MIN(SUM(K351:K373,J380)-K391,J386),0)*Inputs!$E$75</f>
        <v>0</v>
      </c>
      <c r="L374" s="3">
        <f ca="1">-IF(SUM(L351:L373,K380)&gt;L391,MIN(SUM(L351:L373,K380)-L391,K386),0)*Inputs!$E$75</f>
        <v>0</v>
      </c>
      <c r="M374" s="3">
        <f ca="1">-IF(SUM(M351:M373,L380)&gt;M391,MIN(SUM(M351:M373,L380)-M391,L386),0)*Inputs!$E$75</f>
        <v>0</v>
      </c>
      <c r="N374" s="3">
        <f ca="1">-IF(SUM(N351:N373,M380)&gt;N391,MIN(SUM(N351:N373,M380)-N391,M386),0)*Inputs!$E$75</f>
        <v>0</v>
      </c>
      <c r="O374" s="3">
        <f ca="1">-IF(SUM(O351:O373,N380)&gt;O391,MIN(SUM(O351:O373,N380)-O391,N386),0)*Inputs!$E$75</f>
        <v>0</v>
      </c>
      <c r="P374" s="3">
        <f ca="1">-IF(SUM(P351:P373,O380)&gt;P391,MIN(SUM(P351:P373,O380)-P391,O386),0)*Inputs!$E$75</f>
        <v>0</v>
      </c>
      <c r="Q374" s="3">
        <f ca="1">-IF(SUM(Q351:Q373,P380)&gt;Q391,MIN(SUM(Q351:Q373,P380)-Q391,P386),0)*Inputs!$E$75</f>
        <v>0</v>
      </c>
      <c r="R374" s="3">
        <f ca="1">-IF(SUM(R351:R373,Q380)&gt;R391,MIN(SUM(R351:R373,Q380)-R391,Q386),0)*Inputs!$E$75</f>
        <v>0</v>
      </c>
      <c r="S374" s="3">
        <f ca="1">-IF(SUM(S351:S373,R380)&gt;S391,MIN(SUM(S351:S373,R380)-S391,R386),0)*Inputs!$E$75</f>
        <v>0</v>
      </c>
      <c r="T374" s="3">
        <f ca="1">-IF(SUM(T351:T373,S380)&gt;T391,MIN(SUM(T351:T373,S380)-T391,S386),0)*Inputs!$E$75</f>
        <v>0</v>
      </c>
      <c r="U374" s="3">
        <f ca="1">-IF(SUM(U351:U373,T380)&gt;U391,MIN(SUM(U351:U373,T380)-U391,T386),0)*Inputs!$E$75</f>
        <v>0</v>
      </c>
      <c r="V374" s="3">
        <f ca="1">-IF(SUM(V351:V373,U380)&gt;V391,MIN(SUM(V351:V373,U380)-V391,U386),0)*Inputs!$E$75</f>
        <v>0</v>
      </c>
      <c r="W374" s="3">
        <f ca="1">-IF(SUM(W351:W373,V380)&gt;W391,MIN(SUM(W351:W373,V380)-W391,V386),0)*Inputs!$E$75</f>
        <v>0</v>
      </c>
      <c r="X374" s="3">
        <f ca="1">-IF(SUM(X351:X373,W380)&gt;X391,MIN(SUM(X351:X373,W380)-X391,W386),0)*Inputs!$E$75</f>
        <v>0</v>
      </c>
      <c r="Y374" s="3">
        <f ca="1">-IF(SUM(Y351:Y373,X380)&gt;Y391,MIN(SUM(Y351:Y373,X380)-Y391,X386),0)*Inputs!$E$75</f>
        <v>0</v>
      </c>
      <c r="Z374" s="3">
        <f ca="1">-IF(SUM(Z351:Z373,Y380)&gt;Z391,MIN(SUM(Z351:Z373,Y380)-Z391,Y386),0)*Inputs!$E$75</f>
        <v>0</v>
      </c>
      <c r="AA374" s="3">
        <f ca="1">-IF(SUM(AA351:AA373,Z380)&gt;AA391,MIN(SUM(AA351:AA373,Z380)-AA391,Z386),0)*Inputs!$E$75</f>
        <v>0</v>
      </c>
      <c r="AB374" s="3">
        <f ca="1">-IF(SUM(AB351:AB373,AA380)&gt;AB391,MIN(SUM(AB351:AB373,AA380)-AB391,AA386),0)*Inputs!$E$75</f>
        <v>0</v>
      </c>
      <c r="AC374" s="3">
        <f ca="1">-IF(SUM(AC351:AC373,AB380)&gt;AC391,MIN(SUM(AC351:AC373,AB380)-AC391,AB386),0)*Inputs!$E$75</f>
        <v>0</v>
      </c>
      <c r="AD374" s="3">
        <f ca="1">-IF(SUM(AD351:AD373,AC380)&gt;AD391,MIN(SUM(AD351:AD373,AC380)-AD391,AC386),0)*Inputs!$E$75</f>
        <v>0</v>
      </c>
      <c r="AE374" s="3">
        <f ca="1">-IF(SUM(AE351:AE373,AD380)&gt;AE391,MIN(SUM(AE351:AE373,AD380)-AE391,AD386),0)*Inputs!$E$75</f>
        <v>0</v>
      </c>
      <c r="AF374" s="3">
        <f ca="1">-IF(SUM(AF351:AF373,AE380)&gt;AF391,MIN(SUM(AF351:AF373,AE380)-AF391,AE386),0)*Inputs!$E$75</f>
        <v>0</v>
      </c>
      <c r="AG374" s="3">
        <f ca="1">-IF(SUM(AG351:AG373,AF380)&gt;AG391,MIN(SUM(AG351:AG373,AF380)-AG391,AF386),0)*Inputs!$E$75</f>
        <v>0</v>
      </c>
      <c r="AH374" s="3">
        <f ca="1">-IF(SUM(AH351:AH373,AG380)&gt;AH391,MIN(SUM(AH351:AH373,AG380)-AH391,AG386),0)*Inputs!$E$75</f>
        <v>0</v>
      </c>
      <c r="AI374" s="3">
        <f ca="1">-IF(SUM(AI351:AI373,AH380)&gt;AI391,MIN(SUM(AI351:AI373,AH380)-AI391,AH386),0)*Inputs!$E$75</f>
        <v>0</v>
      </c>
      <c r="AJ374" s="3">
        <f ca="1">-IF(SUM(AJ351:AJ373,AI380)&gt;AJ391,MIN(SUM(AJ351:AJ373,AI380)-AJ391,AI386),0)*Inputs!$E$75</f>
        <v>0</v>
      </c>
      <c r="AK374" s="3">
        <f ca="1">-IF(SUM(AK351:AK373,AJ380)&gt;AK391,MIN(SUM(AK351:AK373,AJ380)-AK391,AJ386),0)*Inputs!$E$75</f>
        <v>0</v>
      </c>
      <c r="AL374" s="3">
        <f ca="1">-IF(SUM(AL351:AL373,AK380)&gt;AL391,MIN(SUM(AL351:AL373,AK380)-AL391,AK386),0)*Inputs!$E$75</f>
        <v>0</v>
      </c>
      <c r="AM374" s="3">
        <f ca="1">-IF(SUM(AM351:AM373,AL380)&gt;AM391,MIN(SUM(AM351:AM373,AL380)-AM391,AL386),0)*Inputs!$E$75</f>
        <v>0</v>
      </c>
      <c r="AN374" s="3">
        <f ca="1">-IF(SUM(AN351:AN373,AM380)&gt;AN391,MIN(SUM(AN351:AN373,AM380)-AN391,AM386),0)*Inputs!$E$75</f>
        <v>0</v>
      </c>
      <c r="AO374" s="3">
        <f ca="1">-IF(SUM(AO351:AO373,AN380)&gt;AO391,MIN(SUM(AO351:AO373,AN380)-AO391,AN386),0)*Inputs!$E$75</f>
        <v>0</v>
      </c>
      <c r="AP374" s="3">
        <f ca="1">-IF(SUM(AP351:AP373,AO380)&gt;AP391,MIN(SUM(AP351:AP373,AO380)-AP391,AO386),0)*Inputs!$E$75</f>
        <v>0</v>
      </c>
      <c r="AQ374" s="3">
        <f ca="1">-IF(SUM(AQ351:AQ373,AP380)&gt;AQ391,MIN(SUM(AQ351:AQ373,AP380)-AQ391,AP386),0)*Inputs!$E$75</f>
        <v>0</v>
      </c>
      <c r="AR374" s="3">
        <f ca="1">-IF(SUM(AR351:AR373,AQ380)&gt;AR391,MIN(SUM(AR351:AR373,AQ380)-AR391,AQ386),0)*Inputs!$E$75</f>
        <v>0</v>
      </c>
      <c r="AS374" s="3">
        <f ca="1">-IF(SUM(AS351:AS373,AR380)&gt;AS391,MIN(SUM(AS351:AS373,AR380)-AS391,AR386),0)*Inputs!$E$75</f>
        <v>0</v>
      </c>
      <c r="AT374" s="3">
        <f ca="1">-IF(SUM(AT351:AT373,AS380)&gt;AT391,MIN(SUM(AT351:AT373,AS380)-AT391,AS386),0)*Inputs!$E$75</f>
        <v>0</v>
      </c>
      <c r="AU374" s="3">
        <f ca="1">-IF(SUM(AU351:AU373,AT380)&gt;AU391,MIN(SUM(AU351:AU373,AT380)-AU391,AT386),0)*Inputs!$E$75</f>
        <v>0</v>
      </c>
      <c r="AV374" s="3">
        <f ca="1">-IF(SUM(AV351:AV373,AU380)&gt;AV391,MIN(SUM(AV351:AV373,AU380)-AV391,AU386),0)*Inputs!$E$75</f>
        <v>0</v>
      </c>
      <c r="AW374" s="3">
        <f ca="1">-IF(SUM(AW351:AW373,AV380)&gt;AW391,MIN(SUM(AW351:AW373,AV380)-AW391,AV386),0)*Inputs!$E$75</f>
        <v>0</v>
      </c>
      <c r="AX374" s="3">
        <f ca="1">-IF(SUM(AX351:AX373,AW380)&gt;AX391,MIN(SUM(AX351:AX373,AW380)-AX391,AW386),0)*Inputs!$E$75</f>
        <v>0</v>
      </c>
      <c r="AY374" s="3">
        <f ca="1">-IF(SUM(AY351:AY373,AX380)&gt;AY391,MIN(SUM(AY351:AY373,AX380)-AY391,AX386),0)*Inputs!$E$75</f>
        <v>0</v>
      </c>
      <c r="AZ374" s="3">
        <f ca="1">-IF(SUM(AZ351:AZ373,AY380)&gt;AZ391,MIN(SUM(AZ351:AZ373,AY380)-AZ391,AY386),0)*Inputs!$E$75</f>
        <v>0</v>
      </c>
      <c r="BA374" s="3">
        <f ca="1">-IF(SUM(BA351:BA373,AZ380)&gt;BA391,MIN(SUM(BA351:BA373,AZ380)-BA391,AZ386),0)*Inputs!$E$75</f>
        <v>0</v>
      </c>
      <c r="BB374" s="3">
        <f ca="1">-IF(SUM(BB351:BB373,BA380)&gt;BB391,MIN(SUM(BB351:BB373,BA380)-BB391,BA386),0)*Inputs!$E$75</f>
        <v>0</v>
      </c>
      <c r="BC374" s="3">
        <f ca="1">-IF(SUM(BC351:BC373,BB380)&gt;BC391,MIN(SUM(BC351:BC373,BB380)-BC391,BB386),0)*Inputs!$E$75</f>
        <v>0</v>
      </c>
      <c r="BD374" s="3">
        <f ca="1">-IF(SUM(BD351:BD373,BC380)&gt;BD391,MIN(SUM(BD351:BD373,BC380)-BD391,BC386),0)*Inputs!$E$75</f>
        <v>0</v>
      </c>
      <c r="BE374" s="3">
        <f ca="1">-IF(SUM(BE351:BE373,BD380)&gt;BE391,MIN(SUM(BE351:BE373,BD380)-BE391,BD386),0)*Inputs!$E$75</f>
        <v>0</v>
      </c>
      <c r="BF374" s="3">
        <f ca="1">-IF(SUM(BF351:BF373,BE380)&gt;BF391,MIN(SUM(BF351:BF373,BE380)-BF391,BE386),0)*Inputs!$E$75</f>
        <v>0</v>
      </c>
      <c r="BG374" s="3">
        <f ca="1">-IF(SUM(BG351:BG373,BF380)&gt;BG391,MIN(SUM(BG351:BG373,BF380)-BG391,BF386),0)*Inputs!$E$75</f>
        <v>0</v>
      </c>
      <c r="BH374" s="3">
        <f ca="1">-IF(SUM(BH351:BH373,BG380)&gt;BH391,MIN(SUM(BH351:BH373,BG380)-BH391,BG386),0)*Inputs!$E$75</f>
        <v>-1.0835776720341528E-13</v>
      </c>
      <c r="BI374" s="3">
        <f ca="1">-IF(SUM(BI351:BI373,BH380)&gt;BI391,MIN(SUM(BI351:BI373,BH380)-BI391,BH386),0)*Inputs!$E$75</f>
        <v>0</v>
      </c>
      <c r="BJ374" s="3">
        <f ca="1">-IF(SUM(BJ351:BJ373,BI380)&gt;BJ391,MIN(SUM(BJ351:BJ373,BI380)-BJ391,BI386),0)*Inputs!$E$75</f>
        <v>0</v>
      </c>
      <c r="BK374" s="3">
        <f ca="1">-IF(SUM(BK351:BK373,BJ380)&gt;BK391,MIN(SUM(BK351:BK373,BJ380)-BK391,BJ386),0)*Inputs!$E$75</f>
        <v>0</v>
      </c>
      <c r="BL374" s="3">
        <f ca="1">-IF(SUM(BL351:BL373,BK380)&gt;BL391,MIN(SUM(BL351:BL373,BK380)-BL391,BK386),0)*Inputs!$E$75</f>
        <v>0</v>
      </c>
    </row>
    <row r="375" spans="1:64" x14ac:dyDescent="0.3">
      <c r="A375" s="3"/>
      <c r="B375" s="3" t="s">
        <v>180</v>
      </c>
      <c r="C375" s="13" t="s">
        <v>22</v>
      </c>
      <c r="D375" s="471">
        <f ca="1">SUM(E375:BL375)</f>
        <v>1.0835776720341528E-13</v>
      </c>
      <c r="E375" s="3">
        <f t="shared" ref="E375:AJ375" ca="1" si="997">MAX(-SUM(E351:E374)-D380+E391,0)</f>
        <v>0</v>
      </c>
      <c r="F375" s="3">
        <f t="shared" ca="1" si="997"/>
        <v>0</v>
      </c>
      <c r="G375" s="3">
        <f t="shared" ca="1" si="997"/>
        <v>0</v>
      </c>
      <c r="H375" s="3">
        <f t="shared" ca="1" si="997"/>
        <v>0</v>
      </c>
      <c r="I375" s="3">
        <f t="shared" ca="1" si="997"/>
        <v>0</v>
      </c>
      <c r="J375" s="3">
        <f t="shared" ca="1" si="997"/>
        <v>3.5527136788005009E-15</v>
      </c>
      <c r="K375" s="3">
        <f t="shared" ca="1" si="997"/>
        <v>0</v>
      </c>
      <c r="L375" s="3">
        <f t="shared" ca="1" si="997"/>
        <v>4.4408920985006262E-16</v>
      </c>
      <c r="M375" s="3">
        <f t="shared" ca="1" si="997"/>
        <v>0</v>
      </c>
      <c r="N375" s="3">
        <f t="shared" ca="1" si="997"/>
        <v>0</v>
      </c>
      <c r="O375" s="3">
        <f t="shared" ca="1" si="997"/>
        <v>0</v>
      </c>
      <c r="P375" s="3">
        <f t="shared" ca="1" si="997"/>
        <v>2.6645352591003757E-15</v>
      </c>
      <c r="Q375" s="3">
        <f t="shared" ca="1" si="997"/>
        <v>2.2204460492503131E-15</v>
      </c>
      <c r="R375" s="3">
        <f t="shared" ca="1" si="997"/>
        <v>0</v>
      </c>
      <c r="S375" s="3">
        <f t="shared" ca="1" si="997"/>
        <v>8.8817841970012523E-16</v>
      </c>
      <c r="T375" s="3">
        <f t="shared" ca="1" si="997"/>
        <v>0</v>
      </c>
      <c r="U375" s="3">
        <f t="shared" ca="1" si="997"/>
        <v>1.7763568394002505E-15</v>
      </c>
      <c r="V375" s="3">
        <f t="shared" ca="1" si="997"/>
        <v>3.1086244689504383E-15</v>
      </c>
      <c r="W375" s="3">
        <f t="shared" ca="1" si="997"/>
        <v>0</v>
      </c>
      <c r="X375" s="3">
        <f t="shared" ca="1" si="997"/>
        <v>0</v>
      </c>
      <c r="Y375" s="3">
        <f t="shared" ca="1" si="997"/>
        <v>1.3322676295501878E-15</v>
      </c>
      <c r="Z375" s="3">
        <f t="shared" ca="1" si="997"/>
        <v>8.8817841970012523E-16</v>
      </c>
      <c r="AA375" s="3">
        <f t="shared" ca="1" si="997"/>
        <v>2.6645352591003757E-15</v>
      </c>
      <c r="AB375" s="3">
        <f t="shared" ca="1" si="997"/>
        <v>8.8817841970012523E-16</v>
      </c>
      <c r="AC375" s="3">
        <f t="shared" ca="1" si="997"/>
        <v>0</v>
      </c>
      <c r="AD375" s="3">
        <f t="shared" ca="1" si="997"/>
        <v>1.7763568394002505E-15</v>
      </c>
      <c r="AE375" s="3">
        <f t="shared" ca="1" si="997"/>
        <v>8.8817841970012523E-16</v>
      </c>
      <c r="AF375" s="3">
        <f t="shared" ca="1" si="997"/>
        <v>0</v>
      </c>
      <c r="AG375" s="3">
        <f t="shared" ca="1" si="997"/>
        <v>4.4408920985006262E-15</v>
      </c>
      <c r="AH375" s="3">
        <f t="shared" ca="1" si="997"/>
        <v>3.1086244689504383E-15</v>
      </c>
      <c r="AI375" s="3">
        <f t="shared" ca="1" si="997"/>
        <v>6.6613381477509392E-15</v>
      </c>
      <c r="AJ375" s="3">
        <f t="shared" ca="1" si="997"/>
        <v>0</v>
      </c>
      <c r="AK375" s="3">
        <f t="shared" ref="AK375:BL375" ca="1" si="998">MAX(-SUM(AK351:AK374)-AJ380+AK391,0)</f>
        <v>4.4408920985006262E-15</v>
      </c>
      <c r="AL375" s="3">
        <f t="shared" ca="1" si="998"/>
        <v>1.7763568394002505E-15</v>
      </c>
      <c r="AM375" s="3">
        <f t="shared" ca="1" si="998"/>
        <v>1.7763568394002505E-15</v>
      </c>
      <c r="AN375" s="3">
        <f t="shared" ca="1" si="998"/>
        <v>3.9968028886505635E-15</v>
      </c>
      <c r="AO375" s="3">
        <f t="shared" ca="1" si="998"/>
        <v>2.2204460492503131E-15</v>
      </c>
      <c r="AP375" s="3">
        <f t="shared" ca="1" si="998"/>
        <v>1.3322676295501878E-15</v>
      </c>
      <c r="AQ375" s="3">
        <f t="shared" ca="1" si="998"/>
        <v>2.2204460492503131E-15</v>
      </c>
      <c r="AR375" s="3">
        <f t="shared" ca="1" si="998"/>
        <v>1.7763568394002505E-15</v>
      </c>
      <c r="AS375" s="3">
        <f t="shared" ca="1" si="998"/>
        <v>2.2204460492503131E-15</v>
      </c>
      <c r="AT375" s="3">
        <f t="shared" ca="1" si="998"/>
        <v>3.1086244689504383E-15</v>
      </c>
      <c r="AU375" s="3">
        <f t="shared" ca="1" si="998"/>
        <v>3.1086244689504383E-15</v>
      </c>
      <c r="AV375" s="3">
        <f t="shared" ca="1" si="998"/>
        <v>3.1086244689504383E-15</v>
      </c>
      <c r="AW375" s="3">
        <f t="shared" ca="1" si="998"/>
        <v>5.3290705182007514E-15</v>
      </c>
      <c r="AX375" s="3">
        <f t="shared" ca="1" si="998"/>
        <v>8.8817841970012523E-16</v>
      </c>
      <c r="AY375" s="3">
        <f t="shared" ca="1" si="998"/>
        <v>2.6645352591003757E-15</v>
      </c>
      <c r="AZ375" s="3">
        <f t="shared" ca="1" si="998"/>
        <v>3.5527136788005009E-15</v>
      </c>
      <c r="BA375" s="3">
        <f t="shared" ca="1" si="998"/>
        <v>2.6645352591003757E-15</v>
      </c>
      <c r="BB375" s="3">
        <f t="shared" ca="1" si="998"/>
        <v>4.4408920985006262E-15</v>
      </c>
      <c r="BC375" s="3">
        <f t="shared" ca="1" si="998"/>
        <v>3.5527136788005009E-15</v>
      </c>
      <c r="BD375" s="3">
        <f t="shared" ca="1" si="998"/>
        <v>4.4408920985006262E-15</v>
      </c>
      <c r="BE375" s="3">
        <f t="shared" ca="1" si="998"/>
        <v>3.9968028886505635E-15</v>
      </c>
      <c r="BF375" s="3">
        <f t="shared" ca="1" si="998"/>
        <v>3.9968028886505635E-15</v>
      </c>
      <c r="BG375" s="3">
        <f t="shared" ca="1" si="998"/>
        <v>4.4408920985006262E-15</v>
      </c>
      <c r="BH375" s="3">
        <f t="shared" ca="1" si="998"/>
        <v>0</v>
      </c>
      <c r="BI375" s="3">
        <f t="shared" ca="1" si="998"/>
        <v>0</v>
      </c>
      <c r="BJ375" s="3">
        <f t="shared" ca="1" si="998"/>
        <v>0</v>
      </c>
      <c r="BK375" s="3">
        <f t="shared" ca="1" si="998"/>
        <v>0</v>
      </c>
      <c r="BL375" s="3">
        <f t="shared" ca="1" si="998"/>
        <v>0</v>
      </c>
    </row>
    <row r="376" spans="1:64" x14ac:dyDescent="0.3">
      <c r="A376" s="3"/>
      <c r="B376" s="3"/>
      <c r="C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</row>
    <row r="377" spans="1:64" x14ac:dyDescent="0.3">
      <c r="A377" s="3" t="s">
        <v>179</v>
      </c>
      <c r="B377" s="3"/>
      <c r="C377" s="1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</row>
    <row r="378" spans="1:64" x14ac:dyDescent="0.3">
      <c r="A378" s="3"/>
      <c r="B378" s="6" t="s">
        <v>178</v>
      </c>
      <c r="C378" s="18" t="s">
        <v>22</v>
      </c>
      <c r="E378" s="3">
        <f t="shared" ref="E378:AJ378" si="999">D380</f>
        <v>0</v>
      </c>
      <c r="F378" s="3">
        <f t="shared" ca="1" si="999"/>
        <v>0</v>
      </c>
      <c r="G378" s="3">
        <f t="shared" ca="1" si="999"/>
        <v>0</v>
      </c>
      <c r="H378" s="3">
        <f t="shared" ca="1" si="999"/>
        <v>0</v>
      </c>
      <c r="I378" s="3">
        <f t="shared" ca="1" si="999"/>
        <v>0</v>
      </c>
      <c r="J378" s="3">
        <f t="shared" ca="1" si="999"/>
        <v>0</v>
      </c>
      <c r="K378" s="3">
        <f t="shared" ca="1" si="999"/>
        <v>3</v>
      </c>
      <c r="L378" s="3">
        <f t="shared" ca="1" si="999"/>
        <v>3.0000000000000013</v>
      </c>
      <c r="M378" s="3">
        <f t="shared" ca="1" si="999"/>
        <v>3</v>
      </c>
      <c r="N378" s="3">
        <f t="shared" ca="1" si="999"/>
        <v>3</v>
      </c>
      <c r="O378" s="3">
        <f t="shared" ca="1" si="999"/>
        <v>3</v>
      </c>
      <c r="P378" s="3">
        <f t="shared" ca="1" si="999"/>
        <v>3</v>
      </c>
      <c r="Q378" s="3">
        <f t="shared" ca="1" si="999"/>
        <v>3</v>
      </c>
      <c r="R378" s="3">
        <f t="shared" ca="1" si="999"/>
        <v>3</v>
      </c>
      <c r="S378" s="3">
        <f t="shared" ca="1" si="999"/>
        <v>3.0000000000000013</v>
      </c>
      <c r="T378" s="3">
        <f t="shared" ca="1" si="999"/>
        <v>3</v>
      </c>
      <c r="U378" s="3">
        <f t="shared" ca="1" si="999"/>
        <v>3.0000000000000013</v>
      </c>
      <c r="V378" s="3">
        <f t="shared" ca="1" si="999"/>
        <v>3</v>
      </c>
      <c r="W378" s="3">
        <f t="shared" ca="1" si="999"/>
        <v>3</v>
      </c>
      <c r="X378" s="3">
        <f t="shared" ca="1" si="999"/>
        <v>3.0000000000000013</v>
      </c>
      <c r="Y378" s="3">
        <f t="shared" ca="1" si="999"/>
        <v>3.0000000000000009</v>
      </c>
      <c r="Z378" s="3">
        <f t="shared" ca="1" si="999"/>
        <v>3</v>
      </c>
      <c r="AA378" s="3">
        <f t="shared" ca="1" si="999"/>
        <v>3</v>
      </c>
      <c r="AB378" s="3">
        <f t="shared" ca="1" si="999"/>
        <v>3</v>
      </c>
      <c r="AC378" s="3">
        <f t="shared" ca="1" si="999"/>
        <v>3</v>
      </c>
      <c r="AD378" s="3">
        <f t="shared" ca="1" si="999"/>
        <v>3.0000000000000009</v>
      </c>
      <c r="AE378" s="3">
        <f t="shared" ca="1" si="999"/>
        <v>3</v>
      </c>
      <c r="AF378" s="3">
        <f t="shared" ca="1" si="999"/>
        <v>3</v>
      </c>
      <c r="AG378" s="3">
        <f t="shared" ca="1" si="999"/>
        <v>3</v>
      </c>
      <c r="AH378" s="3">
        <f t="shared" ca="1" si="999"/>
        <v>3</v>
      </c>
      <c r="AI378" s="3">
        <f t="shared" ca="1" si="999"/>
        <v>3</v>
      </c>
      <c r="AJ378" s="3">
        <f t="shared" ca="1" si="999"/>
        <v>3</v>
      </c>
      <c r="AK378" s="3">
        <f t="shared" ref="AK378:BI378" ca="1" si="1000">AJ380</f>
        <v>3</v>
      </c>
      <c r="AL378" s="3">
        <f t="shared" ca="1" si="1000"/>
        <v>3</v>
      </c>
      <c r="AM378" s="3">
        <f t="shared" ca="1" si="1000"/>
        <v>3</v>
      </c>
      <c r="AN378" s="3">
        <f t="shared" ca="1" si="1000"/>
        <v>3</v>
      </c>
      <c r="AO378" s="3">
        <f t="shared" ca="1" si="1000"/>
        <v>3</v>
      </c>
      <c r="AP378" s="3">
        <f t="shared" ca="1" si="1000"/>
        <v>3</v>
      </c>
      <c r="AQ378" s="3">
        <f t="shared" ca="1" si="1000"/>
        <v>3</v>
      </c>
      <c r="AR378" s="3">
        <f t="shared" ca="1" si="1000"/>
        <v>3</v>
      </c>
      <c r="AS378" s="3">
        <f t="shared" ca="1" si="1000"/>
        <v>3</v>
      </c>
      <c r="AT378" s="3">
        <f t="shared" ca="1" si="1000"/>
        <v>3</v>
      </c>
      <c r="AU378" s="3">
        <f t="shared" ca="1" si="1000"/>
        <v>3</v>
      </c>
      <c r="AV378" s="3">
        <f t="shared" ca="1" si="1000"/>
        <v>3</v>
      </c>
      <c r="AW378" s="3">
        <f t="shared" ca="1" si="1000"/>
        <v>3</v>
      </c>
      <c r="AX378" s="3">
        <f t="shared" ca="1" si="1000"/>
        <v>3</v>
      </c>
      <c r="AY378" s="3">
        <f t="shared" ca="1" si="1000"/>
        <v>3</v>
      </c>
      <c r="AZ378" s="3">
        <f t="shared" ca="1" si="1000"/>
        <v>3</v>
      </c>
      <c r="BA378" s="3">
        <f t="shared" ca="1" si="1000"/>
        <v>3</v>
      </c>
      <c r="BB378" s="3">
        <f t="shared" ca="1" si="1000"/>
        <v>3</v>
      </c>
      <c r="BC378" s="3">
        <f t="shared" ca="1" si="1000"/>
        <v>3</v>
      </c>
      <c r="BD378" s="3">
        <f t="shared" ca="1" si="1000"/>
        <v>3</v>
      </c>
      <c r="BE378" s="3">
        <f t="shared" ca="1" si="1000"/>
        <v>3</v>
      </c>
      <c r="BF378" s="3">
        <f t="shared" ca="1" si="1000"/>
        <v>3</v>
      </c>
      <c r="BG378" s="3">
        <f t="shared" ca="1" si="1000"/>
        <v>3</v>
      </c>
      <c r="BH378" s="3">
        <f t="shared" ca="1" si="1000"/>
        <v>3</v>
      </c>
      <c r="BI378" s="3">
        <f t="shared" ca="1" si="1000"/>
        <v>2.9999999999998916</v>
      </c>
      <c r="BJ378" s="3">
        <f t="shared" ref="BJ378" ca="1" si="1001">BI380</f>
        <v>2.9999999999998916</v>
      </c>
      <c r="BK378" s="3">
        <f t="shared" ref="BK378" ca="1" si="1002">BJ380</f>
        <v>2.9999999999998916</v>
      </c>
      <c r="BL378" s="3">
        <f t="shared" ref="BL378" ca="1" si="1003">BK380</f>
        <v>2.9999999999998916</v>
      </c>
    </row>
    <row r="379" spans="1:64" x14ac:dyDescent="0.3">
      <c r="A379" s="3"/>
      <c r="B379" s="6" t="s">
        <v>177</v>
      </c>
      <c r="C379" s="18" t="s">
        <v>22</v>
      </c>
      <c r="D379" s="471">
        <f ca="1">SUM(E379:BL379)</f>
        <v>2.9999999999998916</v>
      </c>
      <c r="E379" s="3">
        <f t="shared" ref="E379:AJ379" ca="1" si="1004">SUM(E351:E375)</f>
        <v>0</v>
      </c>
      <c r="F379" s="3">
        <f t="shared" ca="1" si="1004"/>
        <v>0</v>
      </c>
      <c r="G379" s="3">
        <f t="shared" ca="1" si="1004"/>
        <v>0</v>
      </c>
      <c r="H379" s="3">
        <f t="shared" ca="1" si="1004"/>
        <v>0</v>
      </c>
      <c r="I379" s="3">
        <f t="shared" ca="1" si="1004"/>
        <v>0</v>
      </c>
      <c r="J379" s="3">
        <f t="shared" ca="1" si="1004"/>
        <v>3</v>
      </c>
      <c r="K379" s="3">
        <f t="shared" ca="1" si="1004"/>
        <v>1.1723955140041654E-15</v>
      </c>
      <c r="L379" s="3">
        <f t="shared" ca="1" si="1004"/>
        <v>-1.4921397450962105E-15</v>
      </c>
      <c r="M379" s="3">
        <f t="shared" ca="1" si="1004"/>
        <v>-1.7985612998927535E-16</v>
      </c>
      <c r="N379" s="3">
        <f t="shared" ca="1" si="1004"/>
        <v>-1.7985612998927535E-16</v>
      </c>
      <c r="O379" s="3">
        <f t="shared" ca="1" si="1004"/>
        <v>-1.7985612998927535E-16</v>
      </c>
      <c r="P379" s="3">
        <f t="shared" ca="1" si="1004"/>
        <v>-1.7985612998927547E-16</v>
      </c>
      <c r="Q379" s="3">
        <f t="shared" ca="1" si="1004"/>
        <v>1.4432899320127043E-16</v>
      </c>
      <c r="R379" s="3">
        <f t="shared" ca="1" si="1004"/>
        <v>1.3766765505351941E-15</v>
      </c>
      <c r="S379" s="3">
        <f t="shared" ca="1" si="1004"/>
        <v>-1.2878587085651817E-15</v>
      </c>
      <c r="T379" s="3">
        <f t="shared" ca="1" si="1004"/>
        <v>1.3367085216486884E-15</v>
      </c>
      <c r="U379" s="3">
        <f t="shared" ca="1" si="1004"/>
        <v>-1.3278267374516873E-15</v>
      </c>
      <c r="V379" s="3">
        <f t="shared" ca="1" si="1004"/>
        <v>-7.5495165674510613E-17</v>
      </c>
      <c r="W379" s="3">
        <f t="shared" ca="1" si="1004"/>
        <v>1.1168843627729075E-15</v>
      </c>
      <c r="X379" s="3">
        <f t="shared" ca="1" si="1004"/>
        <v>-6.5947247662734293E-16</v>
      </c>
      <c r="Y379" s="3">
        <f t="shared" ca="1" si="1004"/>
        <v>-1.1035616864774053E-15</v>
      </c>
      <c r="Z379" s="3">
        <f t="shared" ca="1" si="1004"/>
        <v>1.6875389974302385E-16</v>
      </c>
      <c r="AA379" s="3">
        <f t="shared" ca="1" si="1004"/>
        <v>1.2878587085651817E-16</v>
      </c>
      <c r="AB379" s="3">
        <f t="shared" ca="1" si="1004"/>
        <v>8.8817841970012602E-18</v>
      </c>
      <c r="AC379" s="3">
        <f t="shared" ca="1" si="1004"/>
        <v>8.5709217501062092E-16</v>
      </c>
      <c r="AD379" s="3">
        <f t="shared" ca="1" si="1004"/>
        <v>-9.1926466438962974E-16</v>
      </c>
      <c r="AE379" s="3">
        <f t="shared" ca="1" si="1004"/>
        <v>-1.1102230246251565E-16</v>
      </c>
      <c r="AF379" s="3">
        <f t="shared" ca="1" si="1004"/>
        <v>-1.5099033134902123E-16</v>
      </c>
      <c r="AG379" s="3">
        <f t="shared" ca="1" si="1004"/>
        <v>-1.5099033134902123E-16</v>
      </c>
      <c r="AH379" s="3">
        <f t="shared" ca="1" si="1004"/>
        <v>9.3258734068513134E-17</v>
      </c>
      <c r="AI379" s="3">
        <f t="shared" ca="1" si="1004"/>
        <v>-4.6629367034256764E-17</v>
      </c>
      <c r="AJ379" s="3">
        <f t="shared" ca="1" si="1004"/>
        <v>9.7699626167013862E-17</v>
      </c>
      <c r="AK379" s="3">
        <f t="shared" ref="AK379:BL379" ca="1" si="1005">SUM(AK351:AK375)</f>
        <v>9.769962616701406E-17</v>
      </c>
      <c r="AL379" s="3">
        <f t="shared" ca="1" si="1005"/>
        <v>-1.021405182655142E-16</v>
      </c>
      <c r="AM379" s="3">
        <f t="shared" ca="1" si="1005"/>
        <v>-1.8207657603852574E-16</v>
      </c>
      <c r="AN379" s="3">
        <f t="shared" ca="1" si="1005"/>
        <v>1.8207657603852574E-16</v>
      </c>
      <c r="AO379" s="3">
        <f t="shared" ca="1" si="1005"/>
        <v>2.2204460492502657E-18</v>
      </c>
      <c r="AP379" s="3">
        <f t="shared" ca="1" si="1005"/>
        <v>-8.3821838359199208E-17</v>
      </c>
      <c r="AQ379" s="3">
        <f t="shared" ca="1" si="1005"/>
        <v>-1.4377388168895757E-16</v>
      </c>
      <c r="AR379" s="3">
        <f t="shared" ca="1" si="1005"/>
        <v>1.9984014443252786E-17</v>
      </c>
      <c r="AS379" s="3">
        <f t="shared" ca="1" si="1005"/>
        <v>-1.1546319456101619E-16</v>
      </c>
      <c r="AT379" s="3">
        <f t="shared" ca="1" si="1005"/>
        <v>-2.1538326677728012E-16</v>
      </c>
      <c r="AU379" s="3">
        <f t="shared" ca="1" si="1005"/>
        <v>2.1371793224034271E-16</v>
      </c>
      <c r="AV379" s="3">
        <f t="shared" ca="1" si="1005"/>
        <v>1.1546319456101658E-16</v>
      </c>
      <c r="AW379" s="3">
        <f t="shared" ca="1" si="1005"/>
        <v>-2.4424906541753318E-17</v>
      </c>
      <c r="AX379" s="3">
        <f t="shared" ca="1" si="1005"/>
        <v>-1.2545520178264258E-16</v>
      </c>
      <c r="AY379" s="3">
        <f t="shared" ca="1" si="1005"/>
        <v>1.4988010832439787E-17</v>
      </c>
      <c r="AZ379" s="3">
        <f t="shared" ca="1" si="1005"/>
        <v>7.5495165674510613E-17</v>
      </c>
      <c r="BA379" s="3">
        <f t="shared" ca="1" si="1005"/>
        <v>-1.398881011027695E-16</v>
      </c>
      <c r="BB379" s="3">
        <f t="shared" ca="1" si="1005"/>
        <v>1.7763568394002915E-17</v>
      </c>
      <c r="BC379" s="3">
        <f t="shared" ca="1" si="1005"/>
        <v>-9.8809849191638995E-17</v>
      </c>
      <c r="BD379" s="3">
        <f t="shared" ca="1" si="1005"/>
        <v>1.0214051826551459E-16</v>
      </c>
      <c r="BE379" s="3">
        <f t="shared" ca="1" si="1005"/>
        <v>-1.9484414082171447E-16</v>
      </c>
      <c r="BF379" s="3">
        <f t="shared" ca="1" si="1005"/>
        <v>1.8041124150158794E-16</v>
      </c>
      <c r="BG379" s="3">
        <f t="shared" ca="1" si="1005"/>
        <v>9.769962616701406E-17</v>
      </c>
      <c r="BH379" s="3">
        <f t="shared" ca="1" si="1005"/>
        <v>-1.0835776720341528E-13</v>
      </c>
      <c r="BI379" s="3">
        <f t="shared" ca="1" si="1005"/>
        <v>0</v>
      </c>
      <c r="BJ379" s="3">
        <f t="shared" ca="1" si="1005"/>
        <v>0</v>
      </c>
      <c r="BK379" s="3">
        <f t="shared" ca="1" si="1005"/>
        <v>0</v>
      </c>
      <c r="BL379" s="3">
        <f t="shared" ca="1" si="1005"/>
        <v>0</v>
      </c>
    </row>
    <row r="380" spans="1:64" x14ac:dyDescent="0.3">
      <c r="A380" s="3"/>
      <c r="B380" s="6" t="s">
        <v>175</v>
      </c>
      <c r="C380" s="18" t="s">
        <v>22</v>
      </c>
      <c r="E380" s="3">
        <f t="shared" ref="E380:AJ380" ca="1" si="1006">E378+E379</f>
        <v>0</v>
      </c>
      <c r="F380" s="3">
        <f t="shared" ca="1" si="1006"/>
        <v>0</v>
      </c>
      <c r="G380" s="3">
        <f t="shared" ca="1" si="1006"/>
        <v>0</v>
      </c>
      <c r="H380" s="3">
        <f t="shared" ca="1" si="1006"/>
        <v>0</v>
      </c>
      <c r="I380" s="3">
        <f t="shared" ca="1" si="1006"/>
        <v>0</v>
      </c>
      <c r="J380" s="3">
        <f t="shared" ca="1" si="1006"/>
        <v>3</v>
      </c>
      <c r="K380" s="3">
        <f t="shared" ca="1" si="1006"/>
        <v>3.0000000000000013</v>
      </c>
      <c r="L380" s="3">
        <f t="shared" ca="1" si="1006"/>
        <v>3</v>
      </c>
      <c r="M380" s="3">
        <f t="shared" ca="1" si="1006"/>
        <v>3</v>
      </c>
      <c r="N380" s="3">
        <f t="shared" ca="1" si="1006"/>
        <v>3</v>
      </c>
      <c r="O380" s="3">
        <f t="shared" ca="1" si="1006"/>
        <v>3</v>
      </c>
      <c r="P380" s="3">
        <f t="shared" ca="1" si="1006"/>
        <v>3</v>
      </c>
      <c r="Q380" s="3">
        <f t="shared" ca="1" si="1006"/>
        <v>3</v>
      </c>
      <c r="R380" s="3">
        <f t="shared" ca="1" si="1006"/>
        <v>3.0000000000000013</v>
      </c>
      <c r="S380" s="3">
        <f t="shared" ca="1" si="1006"/>
        <v>3</v>
      </c>
      <c r="T380" s="3">
        <f t="shared" ca="1" si="1006"/>
        <v>3.0000000000000013</v>
      </c>
      <c r="U380" s="3">
        <f t="shared" ca="1" si="1006"/>
        <v>3</v>
      </c>
      <c r="V380" s="3">
        <f t="shared" ca="1" si="1006"/>
        <v>3</v>
      </c>
      <c r="W380" s="3">
        <f t="shared" ca="1" si="1006"/>
        <v>3.0000000000000013</v>
      </c>
      <c r="X380" s="3">
        <f t="shared" ca="1" si="1006"/>
        <v>3.0000000000000009</v>
      </c>
      <c r="Y380" s="3">
        <f t="shared" ca="1" si="1006"/>
        <v>3</v>
      </c>
      <c r="Z380" s="3">
        <f t="shared" ca="1" si="1006"/>
        <v>3</v>
      </c>
      <c r="AA380" s="3">
        <f t="shared" ca="1" si="1006"/>
        <v>3</v>
      </c>
      <c r="AB380" s="3">
        <f t="shared" ca="1" si="1006"/>
        <v>3</v>
      </c>
      <c r="AC380" s="3">
        <f t="shared" ca="1" si="1006"/>
        <v>3.0000000000000009</v>
      </c>
      <c r="AD380" s="3">
        <f t="shared" ca="1" si="1006"/>
        <v>3</v>
      </c>
      <c r="AE380" s="3">
        <f t="shared" ca="1" si="1006"/>
        <v>3</v>
      </c>
      <c r="AF380" s="3">
        <f t="shared" ca="1" si="1006"/>
        <v>3</v>
      </c>
      <c r="AG380" s="3">
        <f t="shared" ca="1" si="1006"/>
        <v>3</v>
      </c>
      <c r="AH380" s="3">
        <f t="shared" ca="1" si="1006"/>
        <v>3</v>
      </c>
      <c r="AI380" s="3">
        <f t="shared" ca="1" si="1006"/>
        <v>3</v>
      </c>
      <c r="AJ380" s="3">
        <f t="shared" ca="1" si="1006"/>
        <v>3</v>
      </c>
      <c r="AK380" s="3">
        <f t="shared" ref="AK380:BI380" ca="1" si="1007">AK378+AK379</f>
        <v>3</v>
      </c>
      <c r="AL380" s="3">
        <f t="shared" ca="1" si="1007"/>
        <v>3</v>
      </c>
      <c r="AM380" s="3">
        <f t="shared" ca="1" si="1007"/>
        <v>3</v>
      </c>
      <c r="AN380" s="3">
        <f t="shared" ca="1" si="1007"/>
        <v>3</v>
      </c>
      <c r="AO380" s="3">
        <f t="shared" ca="1" si="1007"/>
        <v>3</v>
      </c>
      <c r="AP380" s="3">
        <f t="shared" ca="1" si="1007"/>
        <v>3</v>
      </c>
      <c r="AQ380" s="3">
        <f t="shared" ca="1" si="1007"/>
        <v>3</v>
      </c>
      <c r="AR380" s="3">
        <f t="shared" ca="1" si="1007"/>
        <v>3</v>
      </c>
      <c r="AS380" s="3">
        <f t="shared" ca="1" si="1007"/>
        <v>3</v>
      </c>
      <c r="AT380" s="3">
        <f t="shared" ca="1" si="1007"/>
        <v>3</v>
      </c>
      <c r="AU380" s="3">
        <f t="shared" ca="1" si="1007"/>
        <v>3</v>
      </c>
      <c r="AV380" s="3">
        <f t="shared" ca="1" si="1007"/>
        <v>3</v>
      </c>
      <c r="AW380" s="3">
        <f t="shared" ca="1" si="1007"/>
        <v>3</v>
      </c>
      <c r="AX380" s="3">
        <f t="shared" ca="1" si="1007"/>
        <v>3</v>
      </c>
      <c r="AY380" s="3">
        <f t="shared" ca="1" si="1007"/>
        <v>3</v>
      </c>
      <c r="AZ380" s="3">
        <f t="shared" ca="1" si="1007"/>
        <v>3</v>
      </c>
      <c r="BA380" s="3">
        <f t="shared" ca="1" si="1007"/>
        <v>3</v>
      </c>
      <c r="BB380" s="3">
        <f t="shared" ca="1" si="1007"/>
        <v>3</v>
      </c>
      <c r="BC380" s="3">
        <f t="shared" ca="1" si="1007"/>
        <v>3</v>
      </c>
      <c r="BD380" s="3">
        <f t="shared" ca="1" si="1007"/>
        <v>3</v>
      </c>
      <c r="BE380" s="3">
        <f t="shared" ca="1" si="1007"/>
        <v>3</v>
      </c>
      <c r="BF380" s="3">
        <f t="shared" ca="1" si="1007"/>
        <v>3</v>
      </c>
      <c r="BG380" s="3">
        <f t="shared" ca="1" si="1007"/>
        <v>3</v>
      </c>
      <c r="BH380" s="3">
        <f t="shared" ca="1" si="1007"/>
        <v>2.9999999999998916</v>
      </c>
      <c r="BI380" s="3">
        <f t="shared" ca="1" si="1007"/>
        <v>2.9999999999998916</v>
      </c>
      <c r="BJ380" s="3">
        <f t="shared" ref="BJ380:BL380" ca="1" si="1008">BJ378+BJ379</f>
        <v>2.9999999999998916</v>
      </c>
      <c r="BK380" s="3">
        <f t="shared" ca="1" si="1008"/>
        <v>2.9999999999998916</v>
      </c>
      <c r="BL380" s="3">
        <f t="shared" ca="1" si="1008"/>
        <v>2.9999999999998916</v>
      </c>
    </row>
    <row r="381" spans="1:64" x14ac:dyDescent="0.3">
      <c r="A381" s="3"/>
      <c r="B381" s="3"/>
      <c r="C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</row>
    <row r="382" spans="1:64" x14ac:dyDescent="0.3">
      <c r="A382" s="3" t="s">
        <v>51</v>
      </c>
      <c r="B382" s="3"/>
      <c r="C382" s="1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</row>
    <row r="383" spans="1:64" x14ac:dyDescent="0.3">
      <c r="A383" s="3"/>
      <c r="B383" s="6" t="s">
        <v>178</v>
      </c>
      <c r="C383" s="13" t="s">
        <v>22</v>
      </c>
      <c r="D383" s="76"/>
      <c r="E383" s="6">
        <f t="shared" ref="E383:AJ383" si="1009">D386</f>
        <v>0</v>
      </c>
      <c r="F383" s="6">
        <f t="shared" ca="1" si="1009"/>
        <v>0</v>
      </c>
      <c r="G383" s="6">
        <f t="shared" ca="1" si="1009"/>
        <v>0</v>
      </c>
      <c r="H383" s="6">
        <f t="shared" ca="1" si="1009"/>
        <v>0</v>
      </c>
      <c r="I383" s="6">
        <f t="shared" ca="1" si="1009"/>
        <v>0</v>
      </c>
      <c r="J383" s="6">
        <f t="shared" ca="1" si="1009"/>
        <v>0</v>
      </c>
      <c r="K383" s="6">
        <f t="shared" ca="1" si="1009"/>
        <v>3.5527136788005009E-15</v>
      </c>
      <c r="L383" s="6">
        <f t="shared" ca="1" si="1009"/>
        <v>3.5527136788005009E-15</v>
      </c>
      <c r="M383" s="6">
        <f t="shared" ca="1" si="1009"/>
        <v>3.9968028886505635E-15</v>
      </c>
      <c r="N383" s="6">
        <f t="shared" ca="1" si="1009"/>
        <v>3.9968028886505635E-15</v>
      </c>
      <c r="O383" s="6">
        <f t="shared" ca="1" si="1009"/>
        <v>3.9968028886505635E-15</v>
      </c>
      <c r="P383" s="6">
        <f t="shared" ca="1" si="1009"/>
        <v>3.9968028886505635E-15</v>
      </c>
      <c r="Q383" s="6">
        <f t="shared" ca="1" si="1009"/>
        <v>6.6613381477509392E-15</v>
      </c>
      <c r="R383" s="6">
        <f t="shared" ca="1" si="1009"/>
        <v>8.8817841970012523E-15</v>
      </c>
      <c r="S383" s="6">
        <f t="shared" ca="1" si="1009"/>
        <v>8.8817841970012523E-15</v>
      </c>
      <c r="T383" s="6">
        <f t="shared" ca="1" si="1009"/>
        <v>9.7699626167013776E-15</v>
      </c>
      <c r="U383" s="6">
        <f t="shared" ca="1" si="1009"/>
        <v>9.7699626167013776E-15</v>
      </c>
      <c r="V383" s="6">
        <f t="shared" ca="1" si="1009"/>
        <v>1.1546319456101628E-14</v>
      </c>
      <c r="W383" s="6">
        <f t="shared" ca="1" si="1009"/>
        <v>1.4654943925052066E-14</v>
      </c>
      <c r="X383" s="6">
        <f t="shared" ca="1" si="1009"/>
        <v>1.4654943925052066E-14</v>
      </c>
      <c r="Y383" s="6">
        <f t="shared" ca="1" si="1009"/>
        <v>1.4654943925052066E-14</v>
      </c>
      <c r="Z383" s="6">
        <f t="shared" ca="1" si="1009"/>
        <v>1.5987211554602254E-14</v>
      </c>
      <c r="AA383" s="6">
        <f t="shared" ca="1" si="1009"/>
        <v>1.6875389974302379E-14</v>
      </c>
      <c r="AB383" s="6">
        <f t="shared" ca="1" si="1009"/>
        <v>1.9539925233402755E-14</v>
      </c>
      <c r="AC383" s="6">
        <f t="shared" ca="1" si="1009"/>
        <v>2.042810365310288E-14</v>
      </c>
      <c r="AD383" s="6">
        <f t="shared" ca="1" si="1009"/>
        <v>2.042810365310288E-14</v>
      </c>
      <c r="AE383" s="6">
        <f t="shared" ca="1" si="1009"/>
        <v>2.2204460492503131E-14</v>
      </c>
      <c r="AF383" s="6">
        <f t="shared" ca="1" si="1009"/>
        <v>2.3092638912203256E-14</v>
      </c>
      <c r="AG383" s="6">
        <f t="shared" ca="1" si="1009"/>
        <v>2.3092638912203256E-14</v>
      </c>
      <c r="AH383" s="6">
        <f t="shared" ca="1" si="1009"/>
        <v>2.7533531010703882E-14</v>
      </c>
      <c r="AI383" s="6">
        <f t="shared" ca="1" si="1009"/>
        <v>3.0642155479654321E-14</v>
      </c>
      <c r="AJ383" s="6">
        <f t="shared" ca="1" si="1009"/>
        <v>3.730349362740526E-14</v>
      </c>
      <c r="AK383" s="6">
        <f t="shared" ref="AK383:BI383" ca="1" si="1010">AJ386</f>
        <v>3.730349362740526E-14</v>
      </c>
      <c r="AL383" s="6">
        <f t="shared" ca="1" si="1010"/>
        <v>4.1744385725905886E-14</v>
      </c>
      <c r="AM383" s="6">
        <f t="shared" ca="1" si="1010"/>
        <v>4.3520742565306136E-14</v>
      </c>
      <c r="AN383" s="6">
        <f t="shared" ca="1" si="1010"/>
        <v>4.5297099404706387E-14</v>
      </c>
      <c r="AO383" s="6">
        <f t="shared" ca="1" si="1010"/>
        <v>4.929390229335695E-14</v>
      </c>
      <c r="AP383" s="6">
        <f t="shared" ca="1" si="1010"/>
        <v>5.1514348342607263E-14</v>
      </c>
      <c r="AQ383" s="6">
        <f t="shared" ca="1" si="1010"/>
        <v>5.2846615972157451E-14</v>
      </c>
      <c r="AR383" s="6">
        <f t="shared" ca="1" si="1010"/>
        <v>5.5067062021407764E-14</v>
      </c>
      <c r="AS383" s="6">
        <f t="shared" ca="1" si="1010"/>
        <v>5.6843418860808015E-14</v>
      </c>
      <c r="AT383" s="6">
        <f t="shared" ca="1" si="1010"/>
        <v>5.9063864910058328E-14</v>
      </c>
      <c r="AU383" s="6">
        <f t="shared" ca="1" si="1010"/>
        <v>6.2172489379008766E-14</v>
      </c>
      <c r="AV383" s="6">
        <f t="shared" ca="1" si="1010"/>
        <v>6.5281113847959205E-14</v>
      </c>
      <c r="AW383" s="6">
        <f t="shared" ca="1" si="1010"/>
        <v>6.8389738316909643E-14</v>
      </c>
      <c r="AX383" s="6">
        <f t="shared" ca="1" si="1010"/>
        <v>7.3718808835110394E-14</v>
      </c>
      <c r="AY383" s="6">
        <f t="shared" ca="1" si="1010"/>
        <v>7.460698725481052E-14</v>
      </c>
      <c r="AZ383" s="6">
        <f t="shared" ca="1" si="1010"/>
        <v>7.7271522513910895E-14</v>
      </c>
      <c r="BA383" s="6">
        <f t="shared" ca="1" si="1010"/>
        <v>8.0824236192711396E-14</v>
      </c>
      <c r="BB383" s="6">
        <f t="shared" ca="1" si="1010"/>
        <v>8.3488771451811772E-14</v>
      </c>
      <c r="BC383" s="6">
        <f t="shared" ca="1" si="1010"/>
        <v>8.7929663550312398E-14</v>
      </c>
      <c r="BD383" s="6">
        <f t="shared" ca="1" si="1010"/>
        <v>9.1482377229112899E-14</v>
      </c>
      <c r="BE383" s="6">
        <f t="shared" ca="1" si="1010"/>
        <v>9.5923269327613525E-14</v>
      </c>
      <c r="BF383" s="6">
        <f t="shared" ca="1" si="1010"/>
        <v>9.9920072216264089E-14</v>
      </c>
      <c r="BG383" s="6">
        <f t="shared" ca="1" si="1010"/>
        <v>1.0391687510491465E-13</v>
      </c>
      <c r="BH383" s="6">
        <f t="shared" ca="1" si="1010"/>
        <v>1.0835776720341528E-13</v>
      </c>
      <c r="BI383" s="6">
        <f t="shared" ca="1" si="1010"/>
        <v>0</v>
      </c>
      <c r="BJ383" s="6">
        <f t="shared" ref="BJ383" ca="1" si="1011">BI386</f>
        <v>0</v>
      </c>
      <c r="BK383" s="6">
        <f t="shared" ref="BK383" ca="1" si="1012">BJ386</f>
        <v>0</v>
      </c>
      <c r="BL383" s="6">
        <f t="shared" ref="BL383" ca="1" si="1013">BK386</f>
        <v>0</v>
      </c>
    </row>
    <row r="384" spans="1:64" x14ac:dyDescent="0.3">
      <c r="A384" s="3"/>
      <c r="B384" s="6" t="s">
        <v>177</v>
      </c>
      <c r="C384" s="13" t="s">
        <v>22</v>
      </c>
      <c r="D384" s="471">
        <f ca="1">SUM(E384:BL384)</f>
        <v>1.0835776720341528E-13</v>
      </c>
      <c r="E384" s="6">
        <f t="shared" ref="E384:AJ384" ca="1" si="1014">E375</f>
        <v>0</v>
      </c>
      <c r="F384" s="6">
        <f t="shared" ca="1" si="1014"/>
        <v>0</v>
      </c>
      <c r="G384" s="6">
        <f t="shared" ca="1" si="1014"/>
        <v>0</v>
      </c>
      <c r="H384" s="6">
        <f t="shared" ca="1" si="1014"/>
        <v>0</v>
      </c>
      <c r="I384" s="6">
        <f t="shared" ca="1" si="1014"/>
        <v>0</v>
      </c>
      <c r="J384" s="6">
        <f t="shared" ca="1" si="1014"/>
        <v>3.5527136788005009E-15</v>
      </c>
      <c r="K384" s="6">
        <f t="shared" ca="1" si="1014"/>
        <v>0</v>
      </c>
      <c r="L384" s="6">
        <f t="shared" ca="1" si="1014"/>
        <v>4.4408920985006262E-16</v>
      </c>
      <c r="M384" s="6">
        <f t="shared" ca="1" si="1014"/>
        <v>0</v>
      </c>
      <c r="N384" s="6">
        <f t="shared" ca="1" si="1014"/>
        <v>0</v>
      </c>
      <c r="O384" s="6">
        <f t="shared" ca="1" si="1014"/>
        <v>0</v>
      </c>
      <c r="P384" s="6">
        <f t="shared" ca="1" si="1014"/>
        <v>2.6645352591003757E-15</v>
      </c>
      <c r="Q384" s="6">
        <f t="shared" ca="1" si="1014"/>
        <v>2.2204460492503131E-15</v>
      </c>
      <c r="R384" s="6">
        <f t="shared" ca="1" si="1014"/>
        <v>0</v>
      </c>
      <c r="S384" s="6">
        <f t="shared" ca="1" si="1014"/>
        <v>8.8817841970012523E-16</v>
      </c>
      <c r="T384" s="6">
        <f t="shared" ca="1" si="1014"/>
        <v>0</v>
      </c>
      <c r="U384" s="6">
        <f t="shared" ca="1" si="1014"/>
        <v>1.7763568394002505E-15</v>
      </c>
      <c r="V384" s="6">
        <f t="shared" ca="1" si="1014"/>
        <v>3.1086244689504383E-15</v>
      </c>
      <c r="W384" s="6">
        <f t="shared" ca="1" si="1014"/>
        <v>0</v>
      </c>
      <c r="X384" s="6">
        <f t="shared" ca="1" si="1014"/>
        <v>0</v>
      </c>
      <c r="Y384" s="6">
        <f t="shared" ca="1" si="1014"/>
        <v>1.3322676295501878E-15</v>
      </c>
      <c r="Z384" s="6">
        <f t="shared" ca="1" si="1014"/>
        <v>8.8817841970012523E-16</v>
      </c>
      <c r="AA384" s="6">
        <f t="shared" ca="1" si="1014"/>
        <v>2.6645352591003757E-15</v>
      </c>
      <c r="AB384" s="6">
        <f t="shared" ca="1" si="1014"/>
        <v>8.8817841970012523E-16</v>
      </c>
      <c r="AC384" s="6">
        <f t="shared" ca="1" si="1014"/>
        <v>0</v>
      </c>
      <c r="AD384" s="6">
        <f t="shared" ca="1" si="1014"/>
        <v>1.7763568394002505E-15</v>
      </c>
      <c r="AE384" s="6">
        <f t="shared" ca="1" si="1014"/>
        <v>8.8817841970012523E-16</v>
      </c>
      <c r="AF384" s="6">
        <f t="shared" ca="1" si="1014"/>
        <v>0</v>
      </c>
      <c r="AG384" s="6">
        <f t="shared" ca="1" si="1014"/>
        <v>4.4408920985006262E-15</v>
      </c>
      <c r="AH384" s="6">
        <f t="shared" ca="1" si="1014"/>
        <v>3.1086244689504383E-15</v>
      </c>
      <c r="AI384" s="6">
        <f t="shared" ca="1" si="1014"/>
        <v>6.6613381477509392E-15</v>
      </c>
      <c r="AJ384" s="6">
        <f t="shared" ca="1" si="1014"/>
        <v>0</v>
      </c>
      <c r="AK384" s="6">
        <f t="shared" ref="AK384:BI384" ca="1" si="1015">AK375</f>
        <v>4.4408920985006262E-15</v>
      </c>
      <c r="AL384" s="6">
        <f t="shared" ca="1" si="1015"/>
        <v>1.7763568394002505E-15</v>
      </c>
      <c r="AM384" s="6">
        <f t="shared" ca="1" si="1015"/>
        <v>1.7763568394002505E-15</v>
      </c>
      <c r="AN384" s="6">
        <f t="shared" ca="1" si="1015"/>
        <v>3.9968028886505635E-15</v>
      </c>
      <c r="AO384" s="6">
        <f t="shared" ca="1" si="1015"/>
        <v>2.2204460492503131E-15</v>
      </c>
      <c r="AP384" s="6">
        <f t="shared" ca="1" si="1015"/>
        <v>1.3322676295501878E-15</v>
      </c>
      <c r="AQ384" s="6">
        <f t="shared" ca="1" si="1015"/>
        <v>2.2204460492503131E-15</v>
      </c>
      <c r="AR384" s="6">
        <f t="shared" ca="1" si="1015"/>
        <v>1.7763568394002505E-15</v>
      </c>
      <c r="AS384" s="6">
        <f t="shared" ca="1" si="1015"/>
        <v>2.2204460492503131E-15</v>
      </c>
      <c r="AT384" s="6">
        <f t="shared" ca="1" si="1015"/>
        <v>3.1086244689504383E-15</v>
      </c>
      <c r="AU384" s="6">
        <f t="shared" ca="1" si="1015"/>
        <v>3.1086244689504383E-15</v>
      </c>
      <c r="AV384" s="6">
        <f t="shared" ca="1" si="1015"/>
        <v>3.1086244689504383E-15</v>
      </c>
      <c r="AW384" s="6">
        <f t="shared" ca="1" si="1015"/>
        <v>5.3290705182007514E-15</v>
      </c>
      <c r="AX384" s="6">
        <f t="shared" ca="1" si="1015"/>
        <v>8.8817841970012523E-16</v>
      </c>
      <c r="AY384" s="6">
        <f t="shared" ca="1" si="1015"/>
        <v>2.6645352591003757E-15</v>
      </c>
      <c r="AZ384" s="6">
        <f t="shared" ca="1" si="1015"/>
        <v>3.5527136788005009E-15</v>
      </c>
      <c r="BA384" s="6">
        <f t="shared" ca="1" si="1015"/>
        <v>2.6645352591003757E-15</v>
      </c>
      <c r="BB384" s="6">
        <f t="shared" ca="1" si="1015"/>
        <v>4.4408920985006262E-15</v>
      </c>
      <c r="BC384" s="6">
        <f t="shared" ca="1" si="1015"/>
        <v>3.5527136788005009E-15</v>
      </c>
      <c r="BD384" s="6">
        <f t="shared" ca="1" si="1015"/>
        <v>4.4408920985006262E-15</v>
      </c>
      <c r="BE384" s="6">
        <f t="shared" ca="1" si="1015"/>
        <v>3.9968028886505635E-15</v>
      </c>
      <c r="BF384" s="6">
        <f t="shared" ca="1" si="1015"/>
        <v>3.9968028886505635E-15</v>
      </c>
      <c r="BG384" s="6">
        <f t="shared" ca="1" si="1015"/>
        <v>4.4408920985006262E-15</v>
      </c>
      <c r="BH384" s="6">
        <f t="shared" ca="1" si="1015"/>
        <v>0</v>
      </c>
      <c r="BI384" s="6">
        <f t="shared" ca="1" si="1015"/>
        <v>0</v>
      </c>
      <c r="BJ384" s="6">
        <f t="shared" ref="BJ384:BL384" ca="1" si="1016">BJ375</f>
        <v>0</v>
      </c>
      <c r="BK384" s="6">
        <f t="shared" ca="1" si="1016"/>
        <v>0</v>
      </c>
      <c r="BL384" s="6">
        <f t="shared" ca="1" si="1016"/>
        <v>0</v>
      </c>
    </row>
    <row r="385" spans="1:64" x14ac:dyDescent="0.3">
      <c r="A385" s="3"/>
      <c r="B385" s="6" t="s">
        <v>176</v>
      </c>
      <c r="C385" s="13" t="s">
        <v>22</v>
      </c>
      <c r="D385" s="471">
        <f ca="1">SUM(E385:BL385)</f>
        <v>-1.0835776720341528E-13</v>
      </c>
      <c r="E385" s="6">
        <f t="shared" ref="E385:AJ385" ca="1" si="1017">E374</f>
        <v>0</v>
      </c>
      <c r="F385" s="6">
        <f t="shared" ca="1" si="1017"/>
        <v>0</v>
      </c>
      <c r="G385" s="6">
        <f t="shared" ca="1" si="1017"/>
        <v>0</v>
      </c>
      <c r="H385" s="6">
        <f t="shared" ca="1" si="1017"/>
        <v>0</v>
      </c>
      <c r="I385" s="6">
        <f t="shared" ca="1" si="1017"/>
        <v>0</v>
      </c>
      <c r="J385" s="6">
        <f t="shared" ca="1" si="1017"/>
        <v>0</v>
      </c>
      <c r="K385" s="6">
        <f t="shared" ca="1" si="1017"/>
        <v>0</v>
      </c>
      <c r="L385" s="6">
        <f t="shared" ca="1" si="1017"/>
        <v>0</v>
      </c>
      <c r="M385" s="6">
        <f t="shared" ca="1" si="1017"/>
        <v>0</v>
      </c>
      <c r="N385" s="6">
        <f t="shared" ca="1" si="1017"/>
        <v>0</v>
      </c>
      <c r="O385" s="6">
        <f t="shared" ca="1" si="1017"/>
        <v>0</v>
      </c>
      <c r="P385" s="6">
        <f t="shared" ca="1" si="1017"/>
        <v>0</v>
      </c>
      <c r="Q385" s="6">
        <f t="shared" ca="1" si="1017"/>
        <v>0</v>
      </c>
      <c r="R385" s="6">
        <f t="shared" ca="1" si="1017"/>
        <v>0</v>
      </c>
      <c r="S385" s="6">
        <f t="shared" ca="1" si="1017"/>
        <v>0</v>
      </c>
      <c r="T385" s="6">
        <f t="shared" ca="1" si="1017"/>
        <v>0</v>
      </c>
      <c r="U385" s="6">
        <f t="shared" ca="1" si="1017"/>
        <v>0</v>
      </c>
      <c r="V385" s="6">
        <f t="shared" ca="1" si="1017"/>
        <v>0</v>
      </c>
      <c r="W385" s="6">
        <f t="shared" ca="1" si="1017"/>
        <v>0</v>
      </c>
      <c r="X385" s="6">
        <f t="shared" ca="1" si="1017"/>
        <v>0</v>
      </c>
      <c r="Y385" s="6">
        <f t="shared" ca="1" si="1017"/>
        <v>0</v>
      </c>
      <c r="Z385" s="6">
        <f t="shared" ca="1" si="1017"/>
        <v>0</v>
      </c>
      <c r="AA385" s="6">
        <f t="shared" ca="1" si="1017"/>
        <v>0</v>
      </c>
      <c r="AB385" s="6">
        <f t="shared" ca="1" si="1017"/>
        <v>0</v>
      </c>
      <c r="AC385" s="6">
        <f t="shared" ca="1" si="1017"/>
        <v>0</v>
      </c>
      <c r="AD385" s="6">
        <f t="shared" ca="1" si="1017"/>
        <v>0</v>
      </c>
      <c r="AE385" s="6">
        <f t="shared" ca="1" si="1017"/>
        <v>0</v>
      </c>
      <c r="AF385" s="6">
        <f t="shared" ca="1" si="1017"/>
        <v>0</v>
      </c>
      <c r="AG385" s="6">
        <f t="shared" ca="1" si="1017"/>
        <v>0</v>
      </c>
      <c r="AH385" s="6">
        <f t="shared" ca="1" si="1017"/>
        <v>0</v>
      </c>
      <c r="AI385" s="6">
        <f t="shared" ca="1" si="1017"/>
        <v>0</v>
      </c>
      <c r="AJ385" s="6">
        <f t="shared" ca="1" si="1017"/>
        <v>0</v>
      </c>
      <c r="AK385" s="6">
        <f t="shared" ref="AK385:BI385" ca="1" si="1018">AK374</f>
        <v>0</v>
      </c>
      <c r="AL385" s="6">
        <f t="shared" ca="1" si="1018"/>
        <v>0</v>
      </c>
      <c r="AM385" s="6">
        <f t="shared" ca="1" si="1018"/>
        <v>0</v>
      </c>
      <c r="AN385" s="6">
        <f t="shared" ca="1" si="1018"/>
        <v>0</v>
      </c>
      <c r="AO385" s="6">
        <f t="shared" ca="1" si="1018"/>
        <v>0</v>
      </c>
      <c r="AP385" s="6">
        <f t="shared" ca="1" si="1018"/>
        <v>0</v>
      </c>
      <c r="AQ385" s="6">
        <f t="shared" ca="1" si="1018"/>
        <v>0</v>
      </c>
      <c r="AR385" s="6">
        <f t="shared" ca="1" si="1018"/>
        <v>0</v>
      </c>
      <c r="AS385" s="6">
        <f t="shared" ca="1" si="1018"/>
        <v>0</v>
      </c>
      <c r="AT385" s="6">
        <f t="shared" ca="1" si="1018"/>
        <v>0</v>
      </c>
      <c r="AU385" s="6">
        <f t="shared" ca="1" si="1018"/>
        <v>0</v>
      </c>
      <c r="AV385" s="6">
        <f t="shared" ca="1" si="1018"/>
        <v>0</v>
      </c>
      <c r="AW385" s="6">
        <f t="shared" ca="1" si="1018"/>
        <v>0</v>
      </c>
      <c r="AX385" s="6">
        <f t="shared" ca="1" si="1018"/>
        <v>0</v>
      </c>
      <c r="AY385" s="6">
        <f t="shared" ca="1" si="1018"/>
        <v>0</v>
      </c>
      <c r="AZ385" s="6">
        <f t="shared" ca="1" si="1018"/>
        <v>0</v>
      </c>
      <c r="BA385" s="6">
        <f t="shared" ca="1" si="1018"/>
        <v>0</v>
      </c>
      <c r="BB385" s="6">
        <f t="shared" ca="1" si="1018"/>
        <v>0</v>
      </c>
      <c r="BC385" s="6">
        <f t="shared" ca="1" si="1018"/>
        <v>0</v>
      </c>
      <c r="BD385" s="6">
        <f t="shared" ca="1" si="1018"/>
        <v>0</v>
      </c>
      <c r="BE385" s="6">
        <f t="shared" ca="1" si="1018"/>
        <v>0</v>
      </c>
      <c r="BF385" s="6">
        <f t="shared" ca="1" si="1018"/>
        <v>0</v>
      </c>
      <c r="BG385" s="6">
        <f t="shared" ca="1" si="1018"/>
        <v>0</v>
      </c>
      <c r="BH385" s="6">
        <f t="shared" ca="1" si="1018"/>
        <v>-1.0835776720341528E-13</v>
      </c>
      <c r="BI385" s="6">
        <f t="shared" ca="1" si="1018"/>
        <v>0</v>
      </c>
      <c r="BJ385" s="6">
        <f t="shared" ref="BJ385:BL385" ca="1" si="1019">BJ374</f>
        <v>0</v>
      </c>
      <c r="BK385" s="6">
        <f t="shared" ca="1" si="1019"/>
        <v>0</v>
      </c>
      <c r="BL385" s="6">
        <f t="shared" ca="1" si="1019"/>
        <v>0</v>
      </c>
    </row>
    <row r="386" spans="1:64" x14ac:dyDescent="0.3">
      <c r="A386" s="3"/>
      <c r="B386" s="6" t="s">
        <v>175</v>
      </c>
      <c r="C386" s="13" t="s">
        <v>22</v>
      </c>
      <c r="D386" s="76"/>
      <c r="E386" s="6">
        <f t="shared" ref="E386:AJ386" ca="1" si="1020">E383+E384+E385</f>
        <v>0</v>
      </c>
      <c r="F386" s="6">
        <f t="shared" ca="1" si="1020"/>
        <v>0</v>
      </c>
      <c r="G386" s="6">
        <f t="shared" ca="1" si="1020"/>
        <v>0</v>
      </c>
      <c r="H386" s="6">
        <f t="shared" ca="1" si="1020"/>
        <v>0</v>
      </c>
      <c r="I386" s="6">
        <f t="shared" ca="1" si="1020"/>
        <v>0</v>
      </c>
      <c r="J386" s="6">
        <f t="shared" ca="1" si="1020"/>
        <v>3.5527136788005009E-15</v>
      </c>
      <c r="K386" s="6">
        <f t="shared" ca="1" si="1020"/>
        <v>3.5527136788005009E-15</v>
      </c>
      <c r="L386" s="6">
        <f t="shared" ca="1" si="1020"/>
        <v>3.9968028886505635E-15</v>
      </c>
      <c r="M386" s="6">
        <f t="shared" ca="1" si="1020"/>
        <v>3.9968028886505635E-15</v>
      </c>
      <c r="N386" s="6">
        <f t="shared" ca="1" si="1020"/>
        <v>3.9968028886505635E-15</v>
      </c>
      <c r="O386" s="6">
        <f t="shared" ca="1" si="1020"/>
        <v>3.9968028886505635E-15</v>
      </c>
      <c r="P386" s="6">
        <f t="shared" ca="1" si="1020"/>
        <v>6.6613381477509392E-15</v>
      </c>
      <c r="Q386" s="6">
        <f t="shared" ca="1" si="1020"/>
        <v>8.8817841970012523E-15</v>
      </c>
      <c r="R386" s="6">
        <f t="shared" ca="1" si="1020"/>
        <v>8.8817841970012523E-15</v>
      </c>
      <c r="S386" s="6">
        <f t="shared" ca="1" si="1020"/>
        <v>9.7699626167013776E-15</v>
      </c>
      <c r="T386" s="6">
        <f t="shared" ca="1" si="1020"/>
        <v>9.7699626167013776E-15</v>
      </c>
      <c r="U386" s="6">
        <f t="shared" ca="1" si="1020"/>
        <v>1.1546319456101628E-14</v>
      </c>
      <c r="V386" s="6">
        <f t="shared" ca="1" si="1020"/>
        <v>1.4654943925052066E-14</v>
      </c>
      <c r="W386" s="6">
        <f t="shared" ca="1" si="1020"/>
        <v>1.4654943925052066E-14</v>
      </c>
      <c r="X386" s="6">
        <f t="shared" ca="1" si="1020"/>
        <v>1.4654943925052066E-14</v>
      </c>
      <c r="Y386" s="6">
        <f t="shared" ca="1" si="1020"/>
        <v>1.5987211554602254E-14</v>
      </c>
      <c r="Z386" s="6">
        <f t="shared" ca="1" si="1020"/>
        <v>1.6875389974302379E-14</v>
      </c>
      <c r="AA386" s="6">
        <f t="shared" ca="1" si="1020"/>
        <v>1.9539925233402755E-14</v>
      </c>
      <c r="AB386" s="6">
        <f t="shared" ca="1" si="1020"/>
        <v>2.042810365310288E-14</v>
      </c>
      <c r="AC386" s="6">
        <f t="shared" ca="1" si="1020"/>
        <v>2.042810365310288E-14</v>
      </c>
      <c r="AD386" s="6">
        <f t="shared" ca="1" si="1020"/>
        <v>2.2204460492503131E-14</v>
      </c>
      <c r="AE386" s="6">
        <f t="shared" ca="1" si="1020"/>
        <v>2.3092638912203256E-14</v>
      </c>
      <c r="AF386" s="6">
        <f t="shared" ca="1" si="1020"/>
        <v>2.3092638912203256E-14</v>
      </c>
      <c r="AG386" s="6">
        <f t="shared" ca="1" si="1020"/>
        <v>2.7533531010703882E-14</v>
      </c>
      <c r="AH386" s="6">
        <f t="shared" ca="1" si="1020"/>
        <v>3.0642155479654321E-14</v>
      </c>
      <c r="AI386" s="6">
        <f t="shared" ca="1" si="1020"/>
        <v>3.730349362740526E-14</v>
      </c>
      <c r="AJ386" s="6">
        <f t="shared" ca="1" si="1020"/>
        <v>3.730349362740526E-14</v>
      </c>
      <c r="AK386" s="6">
        <f t="shared" ref="AK386:BI386" ca="1" si="1021">AK383+AK384+AK385</f>
        <v>4.1744385725905886E-14</v>
      </c>
      <c r="AL386" s="6">
        <f t="shared" ca="1" si="1021"/>
        <v>4.3520742565306136E-14</v>
      </c>
      <c r="AM386" s="6">
        <f t="shared" ca="1" si="1021"/>
        <v>4.5297099404706387E-14</v>
      </c>
      <c r="AN386" s="6">
        <f t="shared" ca="1" si="1021"/>
        <v>4.929390229335695E-14</v>
      </c>
      <c r="AO386" s="6">
        <f t="shared" ca="1" si="1021"/>
        <v>5.1514348342607263E-14</v>
      </c>
      <c r="AP386" s="6">
        <f t="shared" ca="1" si="1021"/>
        <v>5.2846615972157451E-14</v>
      </c>
      <c r="AQ386" s="6">
        <f t="shared" ca="1" si="1021"/>
        <v>5.5067062021407764E-14</v>
      </c>
      <c r="AR386" s="6">
        <f t="shared" ca="1" si="1021"/>
        <v>5.6843418860808015E-14</v>
      </c>
      <c r="AS386" s="6">
        <f t="shared" ca="1" si="1021"/>
        <v>5.9063864910058328E-14</v>
      </c>
      <c r="AT386" s="6">
        <f t="shared" ca="1" si="1021"/>
        <v>6.2172489379008766E-14</v>
      </c>
      <c r="AU386" s="6">
        <f t="shared" ca="1" si="1021"/>
        <v>6.5281113847959205E-14</v>
      </c>
      <c r="AV386" s="6">
        <f t="shared" ca="1" si="1021"/>
        <v>6.8389738316909643E-14</v>
      </c>
      <c r="AW386" s="6">
        <f t="shared" ca="1" si="1021"/>
        <v>7.3718808835110394E-14</v>
      </c>
      <c r="AX386" s="6">
        <f t="shared" ca="1" si="1021"/>
        <v>7.460698725481052E-14</v>
      </c>
      <c r="AY386" s="6">
        <f t="shared" ca="1" si="1021"/>
        <v>7.7271522513910895E-14</v>
      </c>
      <c r="AZ386" s="6">
        <f t="shared" ca="1" si="1021"/>
        <v>8.0824236192711396E-14</v>
      </c>
      <c r="BA386" s="6">
        <f t="shared" ca="1" si="1021"/>
        <v>8.3488771451811772E-14</v>
      </c>
      <c r="BB386" s="6">
        <f t="shared" ca="1" si="1021"/>
        <v>8.7929663550312398E-14</v>
      </c>
      <c r="BC386" s="6">
        <f t="shared" ca="1" si="1021"/>
        <v>9.1482377229112899E-14</v>
      </c>
      <c r="BD386" s="6">
        <f t="shared" ca="1" si="1021"/>
        <v>9.5923269327613525E-14</v>
      </c>
      <c r="BE386" s="6">
        <f t="shared" ca="1" si="1021"/>
        <v>9.9920072216264089E-14</v>
      </c>
      <c r="BF386" s="6">
        <f t="shared" ca="1" si="1021"/>
        <v>1.0391687510491465E-13</v>
      </c>
      <c r="BG386" s="6">
        <f t="shared" ca="1" si="1021"/>
        <v>1.0835776720341528E-13</v>
      </c>
      <c r="BH386" s="6">
        <f t="shared" ca="1" si="1021"/>
        <v>0</v>
      </c>
      <c r="BI386" s="6">
        <f t="shared" ca="1" si="1021"/>
        <v>0</v>
      </c>
      <c r="BJ386" s="6">
        <f t="shared" ref="BJ386:BL386" ca="1" si="1022">BJ383+BJ384+BJ385</f>
        <v>0</v>
      </c>
      <c r="BK386" s="6">
        <f t="shared" ca="1" si="1022"/>
        <v>0</v>
      </c>
      <c r="BL386" s="6">
        <f t="shared" ca="1" si="1022"/>
        <v>0</v>
      </c>
    </row>
    <row r="387" spans="1:64" x14ac:dyDescent="0.3">
      <c r="A387" s="3"/>
      <c r="B387" s="3"/>
      <c r="C387" s="18"/>
    </row>
    <row r="388" spans="1:64" x14ac:dyDescent="0.3">
      <c r="A388" s="6"/>
      <c r="B388" s="6" t="s">
        <v>63</v>
      </c>
      <c r="C388" s="13" t="s">
        <v>0</v>
      </c>
      <c r="D388" s="76"/>
      <c r="E388" s="12">
        <f>Inputs!$E$74/2</f>
        <v>4.4999999999999998E-2</v>
      </c>
      <c r="F388" s="12">
        <f>Inputs!$E$74/2</f>
        <v>4.4999999999999998E-2</v>
      </c>
      <c r="G388" s="12">
        <f>Inputs!$E$74/2</f>
        <v>4.4999999999999998E-2</v>
      </c>
      <c r="H388" s="12">
        <f>Inputs!$E$74/2</f>
        <v>4.4999999999999998E-2</v>
      </c>
      <c r="I388" s="12">
        <f>Inputs!$E$74/2</f>
        <v>4.4999999999999998E-2</v>
      </c>
      <c r="J388" s="12">
        <f>Inputs!$E$74/2</f>
        <v>4.4999999999999998E-2</v>
      </c>
      <c r="K388" s="12">
        <f>Inputs!$E$74/2</f>
        <v>4.4999999999999998E-2</v>
      </c>
      <c r="L388" s="12">
        <f>Inputs!$E$74/2</f>
        <v>4.4999999999999998E-2</v>
      </c>
      <c r="M388" s="12">
        <f>Inputs!$E$74/2</f>
        <v>4.4999999999999998E-2</v>
      </c>
      <c r="N388" s="12">
        <f>Inputs!$E$74/2</f>
        <v>4.4999999999999998E-2</v>
      </c>
      <c r="O388" s="12">
        <f>Inputs!$E$74/2</f>
        <v>4.4999999999999998E-2</v>
      </c>
      <c r="P388" s="12">
        <f>Inputs!$E$74/2</f>
        <v>4.4999999999999998E-2</v>
      </c>
      <c r="Q388" s="12">
        <f>Inputs!$E$74/2</f>
        <v>4.4999999999999998E-2</v>
      </c>
      <c r="R388" s="12">
        <f>Inputs!$E$74/2</f>
        <v>4.4999999999999998E-2</v>
      </c>
      <c r="S388" s="12">
        <f>Inputs!$E$74/2</f>
        <v>4.4999999999999998E-2</v>
      </c>
      <c r="T388" s="12">
        <f>Inputs!$E$74/2</f>
        <v>4.4999999999999998E-2</v>
      </c>
      <c r="U388" s="12">
        <f>Inputs!$E$74/2</f>
        <v>4.4999999999999998E-2</v>
      </c>
      <c r="V388" s="12">
        <f>Inputs!$E$74/2</f>
        <v>4.4999999999999998E-2</v>
      </c>
      <c r="W388" s="12">
        <f>Inputs!$E$74/2</f>
        <v>4.4999999999999998E-2</v>
      </c>
      <c r="X388" s="12">
        <f>Inputs!$E$74/2</f>
        <v>4.4999999999999998E-2</v>
      </c>
      <c r="Y388" s="12">
        <f>Inputs!$E$74/2</f>
        <v>4.4999999999999998E-2</v>
      </c>
      <c r="Z388" s="12">
        <f>Inputs!$E$74/2</f>
        <v>4.4999999999999998E-2</v>
      </c>
      <c r="AA388" s="12">
        <f>Inputs!$E$74/2</f>
        <v>4.4999999999999998E-2</v>
      </c>
      <c r="AB388" s="12">
        <f>Inputs!$E$74/2</f>
        <v>4.4999999999999998E-2</v>
      </c>
      <c r="AC388" s="12">
        <f>Inputs!$E$74/2</f>
        <v>4.4999999999999998E-2</v>
      </c>
      <c r="AD388" s="12">
        <f>Inputs!$E$74/2</f>
        <v>4.4999999999999998E-2</v>
      </c>
      <c r="AE388" s="12">
        <f>Inputs!$E$74/2</f>
        <v>4.4999999999999998E-2</v>
      </c>
      <c r="AF388" s="12">
        <f>Inputs!$E$74/2</f>
        <v>4.4999999999999998E-2</v>
      </c>
      <c r="AG388" s="12">
        <f>Inputs!$E$74/2</f>
        <v>4.4999999999999998E-2</v>
      </c>
      <c r="AH388" s="12">
        <f>Inputs!$E$74/2</f>
        <v>4.4999999999999998E-2</v>
      </c>
      <c r="AI388" s="12">
        <f>Inputs!$E$74/2</f>
        <v>4.4999999999999998E-2</v>
      </c>
      <c r="AJ388" s="12">
        <f>Inputs!$E$74/2</f>
        <v>4.4999999999999998E-2</v>
      </c>
      <c r="AK388" s="12">
        <f>Inputs!$E$74/2</f>
        <v>4.4999999999999998E-2</v>
      </c>
      <c r="AL388" s="12">
        <f>Inputs!$E$74/2</f>
        <v>4.4999999999999998E-2</v>
      </c>
      <c r="AM388" s="12">
        <f>Inputs!$E$74/2</f>
        <v>4.4999999999999998E-2</v>
      </c>
      <c r="AN388" s="12">
        <f>Inputs!$E$74/2</f>
        <v>4.4999999999999998E-2</v>
      </c>
      <c r="AO388" s="12">
        <f>Inputs!$E$74/2</f>
        <v>4.4999999999999998E-2</v>
      </c>
      <c r="AP388" s="12">
        <f>Inputs!$E$74/2</f>
        <v>4.4999999999999998E-2</v>
      </c>
      <c r="AQ388" s="12">
        <f>Inputs!$E$74/2</f>
        <v>4.4999999999999998E-2</v>
      </c>
      <c r="AR388" s="12">
        <f>Inputs!$E$74/2</f>
        <v>4.4999999999999998E-2</v>
      </c>
      <c r="AS388" s="12">
        <f>Inputs!$E$74/2</f>
        <v>4.4999999999999998E-2</v>
      </c>
      <c r="AT388" s="12">
        <f>Inputs!$E$74/2</f>
        <v>4.4999999999999998E-2</v>
      </c>
      <c r="AU388" s="12">
        <f>Inputs!$E$74/2</f>
        <v>4.4999999999999998E-2</v>
      </c>
      <c r="AV388" s="12">
        <f>Inputs!$E$74/2</f>
        <v>4.4999999999999998E-2</v>
      </c>
      <c r="AW388" s="12">
        <f>Inputs!$E$74/2</f>
        <v>4.4999999999999998E-2</v>
      </c>
      <c r="AX388" s="12">
        <f>Inputs!$E$74/2</f>
        <v>4.4999999999999998E-2</v>
      </c>
      <c r="AY388" s="12">
        <f>Inputs!$E$74/2</f>
        <v>4.4999999999999998E-2</v>
      </c>
      <c r="AZ388" s="12">
        <f>Inputs!$E$74/2</f>
        <v>4.4999999999999998E-2</v>
      </c>
      <c r="BA388" s="12">
        <f>Inputs!$E$74/2</f>
        <v>4.4999999999999998E-2</v>
      </c>
      <c r="BB388" s="12">
        <f>Inputs!$E$74/2</f>
        <v>4.4999999999999998E-2</v>
      </c>
      <c r="BC388" s="12">
        <f>Inputs!$E$74/2</f>
        <v>4.4999999999999998E-2</v>
      </c>
      <c r="BD388" s="12">
        <f>Inputs!$E$74/2</f>
        <v>4.4999999999999998E-2</v>
      </c>
      <c r="BE388" s="12">
        <f>Inputs!$E$74/2</f>
        <v>4.4999999999999998E-2</v>
      </c>
      <c r="BF388" s="12">
        <f>Inputs!$E$74/2</f>
        <v>4.4999999999999998E-2</v>
      </c>
      <c r="BG388" s="12">
        <f>Inputs!$E$74/2</f>
        <v>4.4999999999999998E-2</v>
      </c>
      <c r="BH388" s="12">
        <f>Inputs!$E$74/2</f>
        <v>4.4999999999999998E-2</v>
      </c>
      <c r="BI388" s="12">
        <f>Inputs!$E$74/2</f>
        <v>4.4999999999999998E-2</v>
      </c>
      <c r="BJ388" s="12">
        <f>Inputs!$E$74/2</f>
        <v>4.4999999999999998E-2</v>
      </c>
      <c r="BK388" s="12">
        <f>Inputs!$E$74/2</f>
        <v>4.4999999999999998E-2</v>
      </c>
      <c r="BL388" s="12">
        <f>Inputs!$E$74/2</f>
        <v>4.4999999999999998E-2</v>
      </c>
    </row>
    <row r="389" spans="1:64" x14ac:dyDescent="0.3">
      <c r="A389" s="6"/>
      <c r="B389" s="6" t="s">
        <v>174</v>
      </c>
      <c r="C389" s="13" t="s">
        <v>22</v>
      </c>
      <c r="D389" s="471">
        <f ca="1">SUM(E389:BL389)</f>
        <v>8.71702710014688E-14</v>
      </c>
      <c r="E389" s="6">
        <f>IF(Inputs!$J$1,E383*E388*E9,0)</f>
        <v>0</v>
      </c>
      <c r="F389" s="6">
        <f ca="1">IF(Inputs!$J$1,F383*F388*F9,0)</f>
        <v>0</v>
      </c>
      <c r="G389" s="6">
        <f ca="1">IF(Inputs!$J$1,G383*G388*G9,0)</f>
        <v>0</v>
      </c>
      <c r="H389" s="6">
        <f ca="1">IF(Inputs!$J$1,H383*H388*H9,0)</f>
        <v>0</v>
      </c>
      <c r="I389" s="6">
        <f ca="1">IF(Inputs!$J$1,I383*I388*I9,0)</f>
        <v>0</v>
      </c>
      <c r="J389" s="6">
        <f ca="1">IF(Inputs!$J$1,J383*J388*J9,0)</f>
        <v>0</v>
      </c>
      <c r="K389" s="6">
        <f ca="1">IF(Inputs!$J$1,K383*K388*K9,0)</f>
        <v>1.5987211554602254E-16</v>
      </c>
      <c r="L389" s="6">
        <f ca="1">IF(Inputs!$J$1,L383*L388*L9,0)</f>
        <v>1.5987211554602254E-16</v>
      </c>
      <c r="M389" s="6">
        <f ca="1">IF(Inputs!$J$1,M383*M388*M9,0)</f>
        <v>1.7985612998927535E-16</v>
      </c>
      <c r="N389" s="6">
        <f ca="1">IF(Inputs!$J$1,N383*N388*N9,0)</f>
        <v>1.7985612998927535E-16</v>
      </c>
      <c r="O389" s="6">
        <f ca="1">IF(Inputs!$J$1,O383*O388*O9,0)</f>
        <v>1.7985612998927535E-16</v>
      </c>
      <c r="P389" s="6">
        <f ca="1">IF(Inputs!$J$1,P383*P388*P9,0)</f>
        <v>1.7985612998927535E-16</v>
      </c>
      <c r="Q389" s="6">
        <f ca="1">IF(Inputs!$J$1,Q383*Q388*Q9,0)</f>
        <v>2.9976021664879224E-16</v>
      </c>
      <c r="R389" s="6">
        <f ca="1">IF(Inputs!$J$1,R383*R388*R9,0)</f>
        <v>3.9968028886505632E-16</v>
      </c>
      <c r="S389" s="6">
        <f ca="1">IF(Inputs!$J$1,S383*S388*S9,0)</f>
        <v>3.9968028886505632E-16</v>
      </c>
      <c r="T389" s="6">
        <f ca="1">IF(Inputs!$J$1,T383*T388*T9,0)</f>
        <v>4.3964831775156199E-16</v>
      </c>
      <c r="U389" s="6">
        <f ca="1">IF(Inputs!$J$1,U383*U388*U9,0)</f>
        <v>4.3964831775156199E-16</v>
      </c>
      <c r="V389" s="6">
        <f ca="1">IF(Inputs!$J$1,V383*V388*V9,0)</f>
        <v>5.1958437552457323E-16</v>
      </c>
      <c r="W389" s="6">
        <f ca="1">IF(Inputs!$J$1,W383*W388*W9,0)</f>
        <v>6.5947247662734293E-16</v>
      </c>
      <c r="X389" s="6">
        <f ca="1">IF(Inputs!$J$1,X383*X388*X9,0)</f>
        <v>6.5947247662734293E-16</v>
      </c>
      <c r="Y389" s="6">
        <f ca="1">IF(Inputs!$J$1,Y383*Y388*Y9,0)</f>
        <v>6.5947247662734293E-16</v>
      </c>
      <c r="Z389" s="6">
        <f ca="1">IF(Inputs!$J$1,Z383*Z388*Z9,0)</f>
        <v>7.1942451995710139E-16</v>
      </c>
      <c r="AA389" s="6">
        <f ca="1">IF(Inputs!$J$1,AA383*AA388*AA9,0)</f>
        <v>7.5939254884360706E-16</v>
      </c>
      <c r="AB389" s="6">
        <f ca="1">IF(Inputs!$J$1,AB383*AB388*AB9,0)</f>
        <v>8.7929663550312397E-16</v>
      </c>
      <c r="AC389" s="6">
        <f ca="1">IF(Inputs!$J$1,AC383*AC388*AC9,0)</f>
        <v>9.1926466438962954E-16</v>
      </c>
      <c r="AD389" s="6">
        <f ca="1">IF(Inputs!$J$1,AD383*AD388*AD9,0)</f>
        <v>9.1926466438962954E-16</v>
      </c>
      <c r="AE389" s="6">
        <f ca="1">IF(Inputs!$J$1,AE383*AE388*AE9,0)</f>
        <v>9.9920072216264089E-16</v>
      </c>
      <c r="AF389" s="6">
        <f ca="1">IF(Inputs!$J$1,AF383*AF388*AF9,0)</f>
        <v>1.0391687510491465E-15</v>
      </c>
      <c r="AG389" s="6">
        <f ca="1">IF(Inputs!$J$1,AG383*AG388*AG9,0)</f>
        <v>1.0391687510491465E-15</v>
      </c>
      <c r="AH389" s="6">
        <f ca="1">IF(Inputs!$J$1,AH383*AH388*AH9,0)</f>
        <v>1.2390088954816747E-15</v>
      </c>
      <c r="AI389" s="6">
        <f ca="1">IF(Inputs!$J$1,AI383*AI388*AI9,0)</f>
        <v>1.3788969965844444E-15</v>
      </c>
      <c r="AJ389" s="6">
        <f ca="1">IF(Inputs!$J$1,AJ383*AJ388*AJ9,0)</f>
        <v>1.6786572132332366E-15</v>
      </c>
      <c r="AK389" s="6">
        <f ca="1">IF(Inputs!$J$1,AK383*AK388*AK9,0)</f>
        <v>1.6786572132332366E-15</v>
      </c>
      <c r="AL389" s="6">
        <f ca="1">IF(Inputs!$J$1,AL383*AL388*AL9,0)</f>
        <v>1.8784973576657647E-15</v>
      </c>
      <c r="AM389" s="6">
        <f ca="1">IF(Inputs!$J$1,AM383*AM388*AM9,0)</f>
        <v>1.9584334154387762E-15</v>
      </c>
      <c r="AN389" s="6">
        <f ca="1">IF(Inputs!$J$1,AN383*AN388*AN9,0)</f>
        <v>2.0383694732117873E-15</v>
      </c>
      <c r="AO389" s="6">
        <f ca="1">IF(Inputs!$J$1,AO383*AO388*AO9,0)</f>
        <v>2.2182256032010628E-15</v>
      </c>
      <c r="AP389" s="6">
        <f ca="1">IF(Inputs!$J$1,AP383*AP388*AP9,0)</f>
        <v>2.3181456754173267E-15</v>
      </c>
      <c r="AQ389" s="6">
        <f ca="1">IF(Inputs!$J$1,AQ383*AQ388*AQ9,0)</f>
        <v>2.3780977187470851E-15</v>
      </c>
      <c r="AR389" s="6">
        <f ca="1">IF(Inputs!$J$1,AR383*AR388*AR9,0)</f>
        <v>2.4780177909633494E-15</v>
      </c>
      <c r="AS389" s="6">
        <f ca="1">IF(Inputs!$J$1,AS383*AS388*AS9,0)</f>
        <v>2.5579538487363606E-15</v>
      </c>
      <c r="AT389" s="6">
        <f ca="1">IF(Inputs!$J$1,AT383*AT388*AT9,0)</f>
        <v>2.6578739209526245E-15</v>
      </c>
      <c r="AU389" s="6">
        <f ca="1">IF(Inputs!$J$1,AU383*AU388*AU9,0)</f>
        <v>2.7977620220553944E-15</v>
      </c>
      <c r="AV389" s="6">
        <f ca="1">IF(Inputs!$J$1,AV383*AV388*AV9,0)</f>
        <v>2.9376501231581639E-15</v>
      </c>
      <c r="AW389" s="6">
        <f ca="1">IF(Inputs!$J$1,AW383*AW388*AW9,0)</f>
        <v>3.0775382242609338E-15</v>
      </c>
      <c r="AX389" s="6">
        <f ca="1">IF(Inputs!$J$1,AX383*AX388*AX9,0)</f>
        <v>3.3173463975799676E-15</v>
      </c>
      <c r="AY389" s="6">
        <f ca="1">IF(Inputs!$J$1,AY383*AY388*AY9,0)</f>
        <v>3.3573144264664732E-15</v>
      </c>
      <c r="AZ389" s="6">
        <f ca="1">IF(Inputs!$J$1,AZ383*AZ388*AZ9,0)</f>
        <v>3.4772185131259903E-15</v>
      </c>
      <c r="BA389" s="6">
        <f ca="1">IF(Inputs!$J$1,BA383*BA388*BA9,0)</f>
        <v>3.6370906286720126E-15</v>
      </c>
      <c r="BB389" s="6">
        <f ca="1">IF(Inputs!$J$1,BB383*BB388*BB9,0)</f>
        <v>3.7569947153315293E-15</v>
      </c>
      <c r="BC389" s="6">
        <f ca="1">IF(Inputs!$J$1,BC383*BC388*BC9,0)</f>
        <v>3.956834859764058E-15</v>
      </c>
      <c r="BD389" s="6">
        <f ca="1">IF(Inputs!$J$1,BD383*BD388*BD9,0)</f>
        <v>4.1167069753100803E-15</v>
      </c>
      <c r="BE389" s="6">
        <f ca="1">IF(Inputs!$J$1,BE383*BE388*BE9,0)</f>
        <v>4.3165471197426081E-15</v>
      </c>
      <c r="BF389" s="6">
        <f ca="1">IF(Inputs!$J$1,BF383*BF388*BF9,0)</f>
        <v>4.496403249731884E-15</v>
      </c>
      <c r="BG389" s="6">
        <f ca="1">IF(Inputs!$J$1,BG383*BG388*BG9,0)</f>
        <v>4.6762593797211591E-15</v>
      </c>
      <c r="BH389" s="6">
        <f ca="1">IF(Inputs!$J$1,BH383*BH388*BH9,0)</f>
        <v>0</v>
      </c>
      <c r="BI389" s="6">
        <f ca="1">IF(Inputs!$J$1,BI383*BI388*BI9,0)</f>
        <v>0</v>
      </c>
      <c r="BJ389" s="6">
        <f ca="1">IF(Inputs!$J$1,BJ383*BJ388*BJ9,0)</f>
        <v>0</v>
      </c>
      <c r="BK389" s="6">
        <f ca="1">IF(Inputs!$J$1,BK383*BK388*BK9,0)</f>
        <v>0</v>
      </c>
      <c r="BL389" s="6">
        <f ca="1">IF(Inputs!$J$1,BL383*BL388*BL9,0)</f>
        <v>0</v>
      </c>
    </row>
    <row r="390" spans="1:64" x14ac:dyDescent="0.3">
      <c r="A390" s="3"/>
      <c r="B390" s="3"/>
      <c r="C390" s="18"/>
    </row>
    <row r="391" spans="1:64" x14ac:dyDescent="0.3">
      <c r="A391" s="3"/>
      <c r="B391" s="3" t="s">
        <v>48</v>
      </c>
      <c r="C391" s="13" t="s">
        <v>22</v>
      </c>
      <c r="E391" s="3">
        <f>IF(E5,Inputs!$E$76,0)</f>
        <v>0</v>
      </c>
      <c r="F391" s="3">
        <f>IF(F5,Inputs!$E$76,0)</f>
        <v>0</v>
      </c>
      <c r="G391" s="3">
        <f>IF(G5,Inputs!$E$76,0)</f>
        <v>0</v>
      </c>
      <c r="H391" s="3">
        <f>IF(H5,Inputs!$E$76,0)</f>
        <v>0</v>
      </c>
      <c r="I391" s="3">
        <f>IF(I5,Inputs!$E$76,0)</f>
        <v>0</v>
      </c>
      <c r="J391" s="3">
        <f>IF(J5,Inputs!$E$76,0)</f>
        <v>3</v>
      </c>
      <c r="K391" s="3">
        <f>IF(K5,Inputs!$E$76,0)</f>
        <v>3</v>
      </c>
      <c r="L391" s="3">
        <f>IF(L5,Inputs!$E$76,0)</f>
        <v>3</v>
      </c>
      <c r="M391" s="3">
        <f>IF(M5,Inputs!$E$76,0)</f>
        <v>3</v>
      </c>
      <c r="N391" s="3">
        <f>IF(N5,Inputs!$E$76,0)</f>
        <v>3</v>
      </c>
      <c r="O391" s="3">
        <f>IF(O5,Inputs!$E$76,0)</f>
        <v>3</v>
      </c>
      <c r="P391" s="3">
        <f>IF(P5,Inputs!$E$76,0)</f>
        <v>3</v>
      </c>
      <c r="Q391" s="3">
        <f>IF(Q5,Inputs!$E$76,0)</f>
        <v>3</v>
      </c>
      <c r="R391" s="3">
        <f>IF(R5,Inputs!$E$76,0)</f>
        <v>3</v>
      </c>
      <c r="S391" s="3">
        <f>IF(S5,Inputs!$E$76,0)</f>
        <v>3</v>
      </c>
      <c r="T391" s="3">
        <f>IF(T5,Inputs!$E$76,0)</f>
        <v>3</v>
      </c>
      <c r="U391" s="3">
        <f>IF(U5,Inputs!$E$76,0)</f>
        <v>3</v>
      </c>
      <c r="V391" s="3">
        <f>IF(V5,Inputs!$E$76,0)</f>
        <v>3</v>
      </c>
      <c r="W391" s="3">
        <f>IF(W5,Inputs!$E$76,0)</f>
        <v>3</v>
      </c>
      <c r="X391" s="3">
        <f>IF(X5,Inputs!$E$76,0)</f>
        <v>3</v>
      </c>
      <c r="Y391" s="3">
        <f>IF(Y5,Inputs!$E$76,0)</f>
        <v>3</v>
      </c>
      <c r="Z391" s="3">
        <f>IF(Z5,Inputs!$E$76,0)</f>
        <v>3</v>
      </c>
      <c r="AA391" s="3">
        <f>IF(AA5,Inputs!$E$76,0)</f>
        <v>3</v>
      </c>
      <c r="AB391" s="3">
        <f>IF(AB5,Inputs!$E$76,0)</f>
        <v>3</v>
      </c>
      <c r="AC391" s="3">
        <f>IF(AC5,Inputs!$E$76,0)</f>
        <v>3</v>
      </c>
      <c r="AD391" s="3">
        <f>IF(AD5,Inputs!$E$76,0)</f>
        <v>3</v>
      </c>
      <c r="AE391" s="3">
        <f>IF(AE5,Inputs!$E$76,0)</f>
        <v>3</v>
      </c>
      <c r="AF391" s="3">
        <f>IF(AF5,Inputs!$E$76,0)</f>
        <v>3</v>
      </c>
      <c r="AG391" s="3">
        <f>IF(AG5,Inputs!$E$76,0)</f>
        <v>3</v>
      </c>
      <c r="AH391" s="3">
        <f>IF(AH5,Inputs!$E$76,0)</f>
        <v>3</v>
      </c>
      <c r="AI391" s="3">
        <f>IF(AI5,Inputs!$E$76,0)</f>
        <v>3</v>
      </c>
      <c r="AJ391" s="3">
        <f>IF(AJ5,Inputs!$E$76,0)</f>
        <v>3</v>
      </c>
      <c r="AK391" s="3">
        <f>IF(AK5,Inputs!$E$76,0)</f>
        <v>3</v>
      </c>
      <c r="AL391" s="3">
        <f>IF(AL5,Inputs!$E$76,0)</f>
        <v>3</v>
      </c>
      <c r="AM391" s="3">
        <f>IF(AM5,Inputs!$E$76,0)</f>
        <v>3</v>
      </c>
      <c r="AN391" s="3">
        <f>IF(AN5,Inputs!$E$76,0)</f>
        <v>3</v>
      </c>
      <c r="AO391" s="3">
        <f>IF(AO5,Inputs!$E$76,0)</f>
        <v>3</v>
      </c>
      <c r="AP391" s="3">
        <f>IF(AP5,Inputs!$E$76,0)</f>
        <v>3</v>
      </c>
      <c r="AQ391" s="3">
        <f>IF(AQ5,Inputs!$E$76,0)</f>
        <v>3</v>
      </c>
      <c r="AR391" s="3">
        <f>IF(AR5,Inputs!$E$76,0)</f>
        <v>3</v>
      </c>
      <c r="AS391" s="3">
        <f>IF(AS5,Inputs!$E$76,0)</f>
        <v>3</v>
      </c>
      <c r="AT391" s="3">
        <f>IF(AT5,Inputs!$E$76,0)</f>
        <v>3</v>
      </c>
      <c r="AU391" s="3">
        <f>IF(AU5,Inputs!$E$76,0)</f>
        <v>3</v>
      </c>
      <c r="AV391" s="3">
        <f>IF(AV5,Inputs!$E$76,0)</f>
        <v>3</v>
      </c>
      <c r="AW391" s="3">
        <f>IF(AW5,Inputs!$E$76,0)</f>
        <v>3</v>
      </c>
      <c r="AX391" s="3">
        <f>IF(AX5,Inputs!$E$76,0)</f>
        <v>3</v>
      </c>
      <c r="AY391" s="3">
        <f>IF(AY5,Inputs!$E$76,0)</f>
        <v>3</v>
      </c>
      <c r="AZ391" s="3">
        <f>IF(AZ5,Inputs!$E$76,0)</f>
        <v>3</v>
      </c>
      <c r="BA391" s="3">
        <f>IF(BA5,Inputs!$E$76,0)</f>
        <v>3</v>
      </c>
      <c r="BB391" s="3">
        <f>IF(BB5,Inputs!$E$76,0)</f>
        <v>3</v>
      </c>
      <c r="BC391" s="3">
        <f>IF(BC5,Inputs!$E$76,0)</f>
        <v>3</v>
      </c>
      <c r="BD391" s="3">
        <f>IF(BD5,Inputs!$E$76,0)</f>
        <v>3</v>
      </c>
      <c r="BE391" s="3">
        <f>IF(BE5,Inputs!$E$76,0)</f>
        <v>3</v>
      </c>
      <c r="BF391" s="3">
        <f>IF(BF5,Inputs!$E$76,0)</f>
        <v>3</v>
      </c>
      <c r="BG391" s="3">
        <f>IF(BG5,Inputs!$E$76,0)</f>
        <v>3</v>
      </c>
      <c r="BH391" s="3">
        <f>IF(BH5,Inputs!$E$76,0)</f>
        <v>0</v>
      </c>
      <c r="BI391" s="3">
        <f>IF(BI5,Inputs!$E$76,0)</f>
        <v>0</v>
      </c>
      <c r="BJ391" s="3">
        <f>IF(BJ5,Inputs!$E$76,0)</f>
        <v>0</v>
      </c>
      <c r="BK391" s="3">
        <f>IF(BK5,Inputs!$E$76,0)</f>
        <v>0</v>
      </c>
      <c r="BL391" s="3">
        <f>IF(BL5,Inputs!$E$76,0)</f>
        <v>0</v>
      </c>
    </row>
    <row r="392" spans="1:64" x14ac:dyDescent="0.3">
      <c r="A392" s="3"/>
      <c r="B392" s="3"/>
      <c r="C392" s="18"/>
    </row>
    <row r="393" spans="1:64" x14ac:dyDescent="0.3">
      <c r="A393" s="105" t="s">
        <v>225</v>
      </c>
      <c r="B393" s="104"/>
      <c r="C393" s="103"/>
      <c r="D393" s="101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  <c r="AX393" s="101"/>
      <c r="AY393" s="101"/>
      <c r="AZ393" s="101"/>
      <c r="BA393" s="101"/>
      <c r="BB393" s="101"/>
      <c r="BC393" s="101"/>
      <c r="BD393" s="101"/>
      <c r="BE393" s="101"/>
      <c r="BF393" s="101"/>
      <c r="BG393" s="101"/>
      <c r="BH393" s="101"/>
      <c r="BI393" s="101"/>
      <c r="BJ393" s="101"/>
      <c r="BK393" s="101"/>
      <c r="BL393" s="101"/>
    </row>
    <row r="394" spans="1:64" x14ac:dyDescent="0.3">
      <c r="A394" s="3"/>
      <c r="B394" s="3" t="s">
        <v>173</v>
      </c>
      <c r="C394" s="18" t="s">
        <v>32</v>
      </c>
      <c r="E394" s="100">
        <f>IF(E5=1,IF(E6=1,1,D394/(1+Inputs!$E$99/2)),0)</f>
        <v>0</v>
      </c>
      <c r="F394" s="100">
        <f>IF(F5=1,IF(F6=1,1,E394/(1+Inputs!$E$99/2)),0)</f>
        <v>0</v>
      </c>
      <c r="G394" s="100">
        <f>IF(G5=1,IF(G6=1,1,F394/(1+Inputs!$E$99/2)),0)</f>
        <v>0</v>
      </c>
      <c r="H394" s="100">
        <f>IF(H5=1,IF(H6=1,1,G394/(1+Inputs!$E$99/2)),0)</f>
        <v>0</v>
      </c>
      <c r="I394" s="100">
        <f>IF(I5=1,IF(I6=1,1,H394/(1+Inputs!$E$99/2)),0)</f>
        <v>0</v>
      </c>
      <c r="J394" s="100">
        <f>IF(J5=1,IF(J6=1,1,I394/(1+Inputs!$E$99/2)),0)</f>
        <v>1</v>
      </c>
      <c r="K394" s="100">
        <f>IF(K5=1,IF(K6=1,1,J394/(1+Inputs!$E$99/2)),0)</f>
        <v>0.95529231944975168</v>
      </c>
      <c r="L394" s="100">
        <f>IF(L5=1,IF(L6=1,1,K394/(1+Inputs!$E$99/2)),0)</f>
        <v>0.91258341559968637</v>
      </c>
      <c r="M394" s="100">
        <f>IF(M5=1,IF(M6=1,1,L394/(1+Inputs!$E$99/2)),0)</f>
        <v>0.87178392777960112</v>
      </c>
      <c r="N394" s="100">
        <f>IF(N5=1,IF(N6=1,1,M394/(1+Inputs!$E$99/2)),0)</f>
        <v>0.83280849042758998</v>
      </c>
      <c r="O394" s="100">
        <f>IF(O5=1,IF(O6=1,1,N394/(1+Inputs!$E$99/2)),0)</f>
        <v>0.79557555447801875</v>
      </c>
      <c r="P394" s="100">
        <f>IF(P5=1,IF(P6=1,1,O394/(1+Inputs!$E$99/2)),0)</f>
        <v>0.76000721673482885</v>
      </c>
      <c r="Q394" s="100">
        <f>IF(Q5=1,IF(Q6=1,1,P394/(1+Inputs!$E$99/2)),0)</f>
        <v>0.72602905687316477</v>
      </c>
      <c r="R394" s="100">
        <f>IF(R5=1,IF(R6=1,1,Q394/(1+Inputs!$E$99/2)),0)</f>
        <v>0.69356998172828122</v>
      </c>
      <c r="S394" s="100">
        <f>IF(S5=1,IF(S6=1,1,R394/(1+Inputs!$E$99/2)),0)</f>
        <v>0.66256207654593169</v>
      </c>
      <c r="T394" s="100">
        <f>IF(T5=1,IF(T6=1,1,S394/(1+Inputs!$E$99/2)),0)</f>
        <v>0.63294046288300698</v>
      </c>
      <c r="U394" s="100">
        <f>IF(U5=1,IF(U6=1,1,T394/(1+Inputs!$E$99/2)),0)</f>
        <v>0.6046431628611072</v>
      </c>
      <c r="V394" s="100">
        <f>IF(V5=1,IF(V6=1,1,U394/(1+Inputs!$E$99/2)),0)</f>
        <v>0.57761096948902102</v>
      </c>
      <c r="W394" s="100">
        <f>IF(W5=1,IF(W6=1,1,V394/(1+Inputs!$E$99/2)),0)</f>
        <v>0.55178732278278664</v>
      </c>
      <c r="X394" s="100">
        <f>IF(X5=1,IF(X6=1,1,W394/(1+Inputs!$E$99/2)),0)</f>
        <v>0.52711819142413707</v>
      </c>
      <c r="Y394" s="100">
        <f>IF(Y5=1,IF(Y6=1,1,X394/(1+Inputs!$E$99/2)),0)</f>
        <v>0.50355195970972211</v>
      </c>
      <c r="Z394" s="100">
        <f>IF(Z5=1,IF(Z6=1,1,Y394/(1+Inputs!$E$99/2)),0)</f>
        <v>0.48103931955456836</v>
      </c>
      <c r="AA394" s="100">
        <f>IF(AA5=1,IF(AA6=1,1,Z394/(1+Inputs!$E$99/2)),0)</f>
        <v>0.45953316732381388</v>
      </c>
      <c r="AB394" s="100">
        <f>IF(AB5=1,IF(AB6=1,1,AA394/(1+Inputs!$E$99/2)),0)</f>
        <v>0.43898850527685701</v>
      </c>
      <c r="AC394" s="100">
        <f>IF(AC5=1,IF(AC6=1,1,AB394/(1+Inputs!$E$99/2)),0)</f>
        <v>0.41936234741770828</v>
      </c>
      <c r="AD394" s="100">
        <f>IF(AD5=1,IF(AD6=1,1,AC394/(1+Inputs!$E$99/2)),0)</f>
        <v>0.4006136295545551</v>
      </c>
      <c r="AE394" s="100">
        <f>IF(AE5=1,IF(AE6=1,1,AD394/(1+Inputs!$E$99/2)),0)</f>
        <v>0.3827031233803545</v>
      </c>
      <c r="AF394" s="100">
        <f>IF(AF5=1,IF(AF6=1,1,AE394/(1+Inputs!$E$99/2)),0)</f>
        <v>0.36559335439468332</v>
      </c>
      <c r="AG394" s="100">
        <f>IF(AG5=1,IF(AG6=1,1,AF394/(1+Inputs!$E$99/2)),0)</f>
        <v>0.3492485234951121</v>
      </c>
      <c r="AH394" s="100">
        <f>IF(AH5=1,IF(AH6=1,1,AG394/(1+Inputs!$E$99/2)),0)</f>
        <v>0.33363443207404675</v>
      </c>
      <c r="AI394" s="100">
        <f>IF(AI5=1,IF(AI6=1,1,AH394/(1+Inputs!$E$99/2)),0)</f>
        <v>0.31871841046431676</v>
      </c>
      <c r="AJ394" s="100">
        <f>IF(AJ5=1,IF(AJ6=1,1,AI394/(1+Inputs!$E$99/2)),0)</f>
        <v>0.30446924958379518</v>
      </c>
      <c r="AK394" s="100">
        <f>IF(AK5=1,IF(AK6=1,1,AJ394/(1+Inputs!$E$99/2)),0)</f>
        <v>0.29085713563602905</v>
      </c>
      <c r="AL394" s="100">
        <f>IF(AL5=1,IF(AL6=1,1,AK394/(1+Inputs!$E$99/2)),0)</f>
        <v>0.2778535877302532</v>
      </c>
      <c r="AM394" s="100">
        <f>IF(AM5=1,IF(AM6=1,1,AL394/(1+Inputs!$E$99/2)),0)</f>
        <v>0.26543139829026863</v>
      </c>
      <c r="AN394" s="100">
        <f>IF(AN5=1,IF(AN6=1,1,AM394/(1+Inputs!$E$99/2)),0)</f>
        <v>0.25356457612750155</v>
      </c>
      <c r="AO394" s="100">
        <f>IF(AO5=1,IF(AO6=1,1,AN394/(1+Inputs!$E$99/2)),0)</f>
        <v>0.2422282920591341</v>
      </c>
      <c r="AP394" s="100">
        <f>IF(AP5=1,IF(AP6=1,1,AO394/(1+Inputs!$E$99/2)),0)</f>
        <v>0.23139882695752206</v>
      </c>
      <c r="AQ394" s="100">
        <f>IF(AQ5=1,IF(AQ6=1,1,AP394/(1+Inputs!$E$99/2)),0)</f>
        <v>0.22105352212220297</v>
      </c>
      <c r="AR394" s="100">
        <f>IF(AR5=1,IF(AR6=1,1,AQ394/(1+Inputs!$E$99/2)),0)</f>
        <v>0.21117073187065627</v>
      </c>
      <c r="AS394" s="100">
        <f>IF(AS5=1,IF(AS6=1,1,AR394/(1+Inputs!$E$99/2)),0)</f>
        <v>0.20172977824862082</v>
      </c>
      <c r="AT394" s="100">
        <f>IF(AT5=1,IF(AT6=1,1,AS394/(1+Inputs!$E$99/2)),0)</f>
        <v>0.19271090776520905</v>
      </c>
      <c r="AU394" s="100">
        <f>IF(AU5=1,IF(AU6=1,1,AT394/(1+Inputs!$E$99/2)),0)</f>
        <v>0.18409525006229371</v>
      </c>
      <c r="AV394" s="100">
        <f>IF(AV5=1,IF(AV6=1,1,AU394/(1+Inputs!$E$99/2)),0)</f>
        <v>0.1758647784316906</v>
      </c>
      <c r="AW394" s="100">
        <f>IF(AW5=1,IF(AW6=1,1,AV394/(1+Inputs!$E$99/2)),0)</f>
        <v>0.16800227209752638</v>
      </c>
      <c r="AX394" s="100">
        <f>IF(AX5=1,IF(AX6=1,1,AW394/(1+Inputs!$E$99/2)),0)</f>
        <v>0.16049128018487427</v>
      </c>
      <c r="AY394" s="100">
        <f>IF(AY5=1,IF(AY6=1,1,AX394/(1+Inputs!$E$99/2)),0)</f>
        <v>0.15331608729926852</v>
      </c>
      <c r="AZ394" s="100">
        <f>IF(AZ5=1,IF(AZ6=1,1,AY394/(1+Inputs!$E$99/2)),0)</f>
        <v>0.14646168064507883</v>
      </c>
      <c r="BA394" s="100">
        <f>IF(BA5=1,IF(BA6=1,1,AZ394/(1+Inputs!$E$99/2)),0)</f>
        <v>0.13991371861394616</v>
      </c>
      <c r="BB394" s="100">
        <f>IF(BB5=1,IF(BB6=1,1,BA394/(1+Inputs!$E$99/2)),0)</f>
        <v>0.13365850077755653</v>
      </c>
      <c r="BC394" s="100">
        <f>IF(BC5=1,IF(BC6=1,1,BB394/(1+Inputs!$E$99/2)),0)</f>
        <v>0.12768293922196841</v>
      </c>
      <c r="BD394" s="100">
        <f>IF(BD5=1,IF(BD6=1,1,BC394/(1+Inputs!$E$99/2)),0)</f>
        <v>0.12197453116351588</v>
      </c>
      <c r="BE394" s="100">
        <f>IF(BE5=1,IF(BE6=1,1,BD394/(1+Inputs!$E$99/2)),0)</f>
        <v>0.1165213327889911</v>
      </c>
      <c r="BF394" s="100">
        <f>IF(BF5=1,IF(BF6=1,1,BE394/(1+Inputs!$E$99/2)),0)</f>
        <v>0.11131193426537171</v>
      </c>
      <c r="BG394" s="100">
        <f>IF(BG5=1,IF(BG6=1,1,BF394/(1+Inputs!$E$99/2)),0)</f>
        <v>0.10633543586680523</v>
      </c>
      <c r="BH394" s="100">
        <f>IF(BH5=1,IF(BH6=1,1,BG394/(1+Inputs!$E$99/2)),0)</f>
        <v>0</v>
      </c>
      <c r="BI394" s="100">
        <f>IF(BI5=1,IF(BI6=1,1,BH394/(1+Inputs!$E$99/2)),0)</f>
        <v>0</v>
      </c>
      <c r="BJ394" s="100">
        <f>IF(BJ5=1,IF(BJ6=1,1,BI394/(1+Inputs!$E$99/2)),0)</f>
        <v>0</v>
      </c>
      <c r="BK394" s="100">
        <f>IF(BK5=1,IF(BK6=1,1,BJ394/(1+Inputs!$E$99/2)),0)</f>
        <v>0</v>
      </c>
      <c r="BL394" s="100">
        <f>IF(BL5=1,IF(BL6=1,1,BK394/(1+Inputs!$E$99/2)),0)</f>
        <v>0</v>
      </c>
    </row>
    <row r="395" spans="1:64" x14ac:dyDescent="0.3">
      <c r="A395" s="3"/>
      <c r="B395" s="3"/>
      <c r="C395" s="18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  <c r="BE395" s="100"/>
      <c r="BF395" s="100"/>
      <c r="BG395" s="100"/>
      <c r="BH395" s="100"/>
      <c r="BI395" s="100"/>
      <c r="BJ395" s="100"/>
      <c r="BK395" s="100"/>
      <c r="BL395" s="100"/>
    </row>
    <row r="396" spans="1:64" x14ac:dyDescent="0.3">
      <c r="A396" s="3"/>
      <c r="B396" s="3" t="s">
        <v>158</v>
      </c>
      <c r="C396" s="18" t="s">
        <v>22</v>
      </c>
      <c r="D396" s="111">
        <f t="shared" ref="D396:D413" ca="1" si="1023">SUM(E396:BL396)</f>
        <v>321.23716138552709</v>
      </c>
      <c r="E396" s="3">
        <f t="shared" ref="E396:AJ396" si="1024">E307</f>
        <v>0</v>
      </c>
      <c r="F396" s="3">
        <f t="shared" si="1024"/>
        <v>0</v>
      </c>
      <c r="G396" s="3">
        <f t="shared" si="1024"/>
        <v>0</v>
      </c>
      <c r="H396" s="3">
        <f t="shared" si="1024"/>
        <v>0</v>
      </c>
      <c r="I396" s="3">
        <f t="shared" si="1024"/>
        <v>0</v>
      </c>
      <c r="J396" s="3">
        <f t="shared" ca="1" si="1024"/>
        <v>3.9571486836568472</v>
      </c>
      <c r="K396" s="3">
        <f t="shared" ca="1" si="1024"/>
        <v>4.0291028104856172</v>
      </c>
      <c r="L396" s="3">
        <f t="shared" ca="1" si="1024"/>
        <v>4.1024553309634113</v>
      </c>
      <c r="M396" s="3">
        <f t="shared" ca="1" si="1024"/>
        <v>4.1772340893704731</v>
      </c>
      <c r="N396" s="3">
        <f t="shared" ca="1" si="1024"/>
        <v>4.2534674962243315</v>
      </c>
      <c r="O396" s="3">
        <f t="shared" ca="1" si="1024"/>
        <v>4.3311845400441769</v>
      </c>
      <c r="P396" s="3">
        <f t="shared" ca="1" si="1024"/>
        <v>4.4104147993650962</v>
      </c>
      <c r="Q396" s="3">
        <f t="shared" ca="1" si="1024"/>
        <v>4.4911884550076193</v>
      </c>
      <c r="R396" s="3">
        <f t="shared" ca="1" si="1024"/>
        <v>4.5735363026081073</v>
      </c>
      <c r="S396" s="3">
        <f t="shared" ca="1" si="1024"/>
        <v>4.6574897654156651</v>
      </c>
      <c r="T396" s="3">
        <f t="shared" ca="1" si="1024"/>
        <v>4.743080907361362</v>
      </c>
      <c r="U396" s="3">
        <f t="shared" ca="1" si="1024"/>
        <v>4.8303424464056786</v>
      </c>
      <c r="V396" s="3">
        <f t="shared" ca="1" si="1024"/>
        <v>4.9193077681702642</v>
      </c>
      <c r="W396" s="3">
        <f t="shared" ca="1" si="1024"/>
        <v>5.0100109398601571</v>
      </c>
      <c r="X396" s="3">
        <f t="shared" ca="1" si="1024"/>
        <v>5.1024867244828229</v>
      </c>
      <c r="Y396" s="3">
        <f t="shared" ca="1" si="1024"/>
        <v>5.1967705953704675</v>
      </c>
      <c r="Z396" s="3">
        <f t="shared" ca="1" si="1024"/>
        <v>5.2928987510122258</v>
      </c>
      <c r="AA396" s="3">
        <f t="shared" ca="1" si="1024"/>
        <v>5.3909081302030266</v>
      </c>
      <c r="AB396" s="3">
        <f t="shared" ca="1" si="1024"/>
        <v>5.4908364275159869</v>
      </c>
      <c r="AC396" s="3">
        <f t="shared" ca="1" si="1024"/>
        <v>5.5927221091054404</v>
      </c>
      <c r="AD396" s="3">
        <f t="shared" ca="1" si="1024"/>
        <v>5.6966044288478077</v>
      </c>
      <c r="AE396" s="3">
        <f t="shared" ca="1" si="1024"/>
        <v>5.8025234448276928</v>
      </c>
      <c r="AF396" s="3">
        <f t="shared" ca="1" si="1024"/>
        <v>5.910520036176754</v>
      </c>
      <c r="AG396" s="3">
        <f t="shared" ca="1" si="1024"/>
        <v>6.0206359202730484</v>
      </c>
      <c r="AH396" s="3">
        <f t="shared" ca="1" si="1024"/>
        <v>6.1329136703087777</v>
      </c>
      <c r="AI396" s="3">
        <f t="shared" ca="1" si="1024"/>
        <v>6.2473967332344431</v>
      </c>
      <c r="AJ396" s="3">
        <f t="shared" ca="1" si="1024"/>
        <v>6.3641294480877191</v>
      </c>
      <c r="AK396" s="3">
        <f t="shared" ref="AK396:BL396" ca="1" si="1025">AK307</f>
        <v>6.483157064715396</v>
      </c>
      <c r="AL396" s="3">
        <f t="shared" ca="1" si="1025"/>
        <v>6.6045257628971017</v>
      </c>
      <c r="AM396" s="3">
        <f t="shared" ca="1" si="1025"/>
        <v>6.7282826718795148</v>
      </c>
      <c r="AN396" s="3">
        <f t="shared" ca="1" si="1025"/>
        <v>6.8544758903301641</v>
      </c>
      <c r="AO396" s="3">
        <f t="shared" ca="1" si="1025"/>
        <v>6.9831545067199485</v>
      </c>
      <c r="AP396" s="3">
        <f t="shared" ca="1" si="1025"/>
        <v>7.1143686201438543</v>
      </c>
      <c r="AQ396" s="3">
        <f t="shared" ca="1" si="1025"/>
        <v>7.2481693615894498</v>
      </c>
      <c r="AR396" s="3">
        <f t="shared" ca="1" si="1025"/>
        <v>7.3846089156630326</v>
      </c>
      <c r="AS396" s="3">
        <f t="shared" ca="1" si="1025"/>
        <v>7.5237405427834512</v>
      </c>
      <c r="AT396" s="3">
        <f t="shared" ca="1" si="1025"/>
        <v>7.6656186018539509</v>
      </c>
      <c r="AU396" s="3">
        <f t="shared" ca="1" si="1025"/>
        <v>7.8102985734224948</v>
      </c>
      <c r="AV396" s="3">
        <f t="shared" ca="1" si="1025"/>
        <v>7.9578370833413716</v>
      </c>
      <c r="AW396" s="3">
        <f t="shared" ca="1" si="1025"/>
        <v>8.1082919269370404</v>
      </c>
      <c r="AX396" s="3">
        <f t="shared" ca="1" si="1025"/>
        <v>8.2617220937014988</v>
      </c>
      <c r="AY396" s="3">
        <f t="shared" ca="1" si="1025"/>
        <v>8.4181877925166511</v>
      </c>
      <c r="AZ396" s="3">
        <f t="shared" ca="1" si="1025"/>
        <v>8.5777504774234199</v>
      </c>
      <c r="BA396" s="3">
        <f t="shared" ca="1" si="1025"/>
        <v>8.7404728739476365</v>
      </c>
      <c r="BB396" s="3">
        <f t="shared" ca="1" si="1025"/>
        <v>8.9064190059950281</v>
      </c>
      <c r="BC396" s="3">
        <f t="shared" ca="1" si="1025"/>
        <v>9.0756542233277901</v>
      </c>
      <c r="BD396" s="3">
        <f t="shared" ca="1" si="1025"/>
        <v>9.2482452296357014</v>
      </c>
      <c r="BE396" s="3">
        <f t="shared" ca="1" si="1025"/>
        <v>9.4242601112147977</v>
      </c>
      <c r="BF396" s="3">
        <f t="shared" ca="1" si="1025"/>
        <v>9.6037683662671931</v>
      </c>
      <c r="BG396" s="3">
        <f t="shared" ca="1" si="1025"/>
        <v>9.7868409348356167</v>
      </c>
      <c r="BH396" s="3">
        <f t="shared" si="1025"/>
        <v>0</v>
      </c>
      <c r="BI396" s="3">
        <f t="shared" si="1025"/>
        <v>0</v>
      </c>
      <c r="BJ396" s="3">
        <f t="shared" si="1025"/>
        <v>0</v>
      </c>
      <c r="BK396" s="3">
        <f t="shared" si="1025"/>
        <v>0</v>
      </c>
      <c r="BL396" s="3">
        <f t="shared" si="1025"/>
        <v>0</v>
      </c>
    </row>
    <row r="397" spans="1:64" x14ac:dyDescent="0.3">
      <c r="A397" s="3"/>
      <c r="B397" s="3" t="s">
        <v>305</v>
      </c>
      <c r="C397" s="18" t="s">
        <v>22</v>
      </c>
      <c r="D397" s="111">
        <f t="shared" ca="1" si="1023"/>
        <v>0</v>
      </c>
      <c r="E397" s="3">
        <f t="shared" ref="E397:AJ397" ca="1" si="1026">E313</f>
        <v>0</v>
      </c>
      <c r="F397" s="3">
        <f t="shared" ca="1" si="1026"/>
        <v>0</v>
      </c>
      <c r="G397" s="3">
        <f t="shared" ca="1" si="1026"/>
        <v>0</v>
      </c>
      <c r="H397" s="3">
        <f t="shared" ca="1" si="1026"/>
        <v>0</v>
      </c>
      <c r="I397" s="3">
        <f t="shared" ca="1" si="1026"/>
        <v>0</v>
      </c>
      <c r="J397" s="3">
        <f t="shared" ca="1" si="1026"/>
        <v>0</v>
      </c>
      <c r="K397" s="3">
        <f t="shared" ca="1" si="1026"/>
        <v>0</v>
      </c>
      <c r="L397" s="3">
        <f t="shared" ca="1" si="1026"/>
        <v>0</v>
      </c>
      <c r="M397" s="3">
        <f t="shared" ca="1" si="1026"/>
        <v>0</v>
      </c>
      <c r="N397" s="3">
        <f t="shared" ca="1" si="1026"/>
        <v>0</v>
      </c>
      <c r="O397" s="3">
        <f t="shared" ca="1" si="1026"/>
        <v>0</v>
      </c>
      <c r="P397" s="3">
        <f t="shared" ca="1" si="1026"/>
        <v>0</v>
      </c>
      <c r="Q397" s="3">
        <f t="shared" ca="1" si="1026"/>
        <v>0</v>
      </c>
      <c r="R397" s="3">
        <f t="shared" ca="1" si="1026"/>
        <v>0</v>
      </c>
      <c r="S397" s="3">
        <f t="shared" ca="1" si="1026"/>
        <v>0</v>
      </c>
      <c r="T397" s="3">
        <f t="shared" ca="1" si="1026"/>
        <v>0</v>
      </c>
      <c r="U397" s="3">
        <f t="shared" ca="1" si="1026"/>
        <v>0</v>
      </c>
      <c r="V397" s="3">
        <f t="shared" ca="1" si="1026"/>
        <v>0</v>
      </c>
      <c r="W397" s="3">
        <f t="shared" ca="1" si="1026"/>
        <v>0</v>
      </c>
      <c r="X397" s="3">
        <f t="shared" ca="1" si="1026"/>
        <v>0</v>
      </c>
      <c r="Y397" s="3">
        <f t="shared" ca="1" si="1026"/>
        <v>0</v>
      </c>
      <c r="Z397" s="3">
        <f t="shared" ca="1" si="1026"/>
        <v>0</v>
      </c>
      <c r="AA397" s="3">
        <f t="shared" ca="1" si="1026"/>
        <v>0</v>
      </c>
      <c r="AB397" s="3">
        <f t="shared" ca="1" si="1026"/>
        <v>0</v>
      </c>
      <c r="AC397" s="3">
        <f t="shared" ca="1" si="1026"/>
        <v>0</v>
      </c>
      <c r="AD397" s="3">
        <f t="shared" ca="1" si="1026"/>
        <v>0</v>
      </c>
      <c r="AE397" s="3">
        <f t="shared" ca="1" si="1026"/>
        <v>0</v>
      </c>
      <c r="AF397" s="3">
        <f t="shared" ca="1" si="1026"/>
        <v>0</v>
      </c>
      <c r="AG397" s="3">
        <f t="shared" ca="1" si="1026"/>
        <v>0</v>
      </c>
      <c r="AH397" s="3">
        <f t="shared" ca="1" si="1026"/>
        <v>0</v>
      </c>
      <c r="AI397" s="3">
        <f t="shared" ca="1" si="1026"/>
        <v>0</v>
      </c>
      <c r="AJ397" s="3">
        <f t="shared" ca="1" si="1026"/>
        <v>0</v>
      </c>
      <c r="AK397" s="3">
        <f t="shared" ref="AK397:BL397" ca="1" si="1027">AK313</f>
        <v>0</v>
      </c>
      <c r="AL397" s="3">
        <f t="shared" ca="1" si="1027"/>
        <v>0</v>
      </c>
      <c r="AM397" s="3">
        <f t="shared" ca="1" si="1027"/>
        <v>0</v>
      </c>
      <c r="AN397" s="3">
        <f t="shared" ca="1" si="1027"/>
        <v>0</v>
      </c>
      <c r="AO397" s="3">
        <f t="shared" ca="1" si="1027"/>
        <v>0</v>
      </c>
      <c r="AP397" s="3">
        <f t="shared" ca="1" si="1027"/>
        <v>0</v>
      </c>
      <c r="AQ397" s="3">
        <f t="shared" ca="1" si="1027"/>
        <v>0</v>
      </c>
      <c r="AR397" s="3">
        <f t="shared" ca="1" si="1027"/>
        <v>0</v>
      </c>
      <c r="AS397" s="3">
        <f t="shared" ca="1" si="1027"/>
        <v>0</v>
      </c>
      <c r="AT397" s="3">
        <f t="shared" ca="1" si="1027"/>
        <v>0</v>
      </c>
      <c r="AU397" s="3">
        <f t="shared" ca="1" si="1027"/>
        <v>0</v>
      </c>
      <c r="AV397" s="3">
        <f t="shared" ca="1" si="1027"/>
        <v>0</v>
      </c>
      <c r="AW397" s="3">
        <f t="shared" ca="1" si="1027"/>
        <v>0</v>
      </c>
      <c r="AX397" s="3">
        <f t="shared" ca="1" si="1027"/>
        <v>0</v>
      </c>
      <c r="AY397" s="3">
        <f t="shared" ca="1" si="1027"/>
        <v>0</v>
      </c>
      <c r="AZ397" s="3">
        <f t="shared" ca="1" si="1027"/>
        <v>0</v>
      </c>
      <c r="BA397" s="3">
        <f t="shared" ca="1" si="1027"/>
        <v>0</v>
      </c>
      <c r="BB397" s="3">
        <f t="shared" ca="1" si="1027"/>
        <v>0</v>
      </c>
      <c r="BC397" s="3">
        <f t="shared" ca="1" si="1027"/>
        <v>0</v>
      </c>
      <c r="BD397" s="3">
        <f t="shared" ca="1" si="1027"/>
        <v>0</v>
      </c>
      <c r="BE397" s="3">
        <f t="shared" ca="1" si="1027"/>
        <v>0</v>
      </c>
      <c r="BF397" s="3">
        <f t="shared" ca="1" si="1027"/>
        <v>0</v>
      </c>
      <c r="BG397" s="3">
        <f t="shared" ca="1" si="1027"/>
        <v>0</v>
      </c>
      <c r="BH397" s="3">
        <f t="shared" ca="1" si="1027"/>
        <v>0</v>
      </c>
      <c r="BI397" s="3">
        <f t="shared" ca="1" si="1027"/>
        <v>0</v>
      </c>
      <c r="BJ397" s="3">
        <f t="shared" ca="1" si="1027"/>
        <v>0</v>
      </c>
      <c r="BK397" s="3">
        <f t="shared" ca="1" si="1027"/>
        <v>0</v>
      </c>
      <c r="BL397" s="3">
        <f t="shared" ca="1" si="1027"/>
        <v>0</v>
      </c>
    </row>
    <row r="398" spans="1:64" x14ac:dyDescent="0.3">
      <c r="A398" s="3"/>
      <c r="B398" s="3" t="s">
        <v>121</v>
      </c>
      <c r="C398" s="18" t="s">
        <v>22</v>
      </c>
      <c r="D398" s="111">
        <f t="shared" ca="1" si="1023"/>
        <v>161.55137060769579</v>
      </c>
      <c r="E398" s="3">
        <f t="shared" ref="E398:AJ398" si="1028">E103+E113</f>
        <v>0</v>
      </c>
      <c r="F398" s="3">
        <f t="shared" si="1028"/>
        <v>0</v>
      </c>
      <c r="G398" s="3">
        <f t="shared" si="1028"/>
        <v>0</v>
      </c>
      <c r="H398" s="3">
        <f t="shared" si="1028"/>
        <v>0</v>
      </c>
      <c r="I398" s="3">
        <f t="shared" si="1028"/>
        <v>0</v>
      </c>
      <c r="J398" s="3">
        <f t="shared" si="1028"/>
        <v>0</v>
      </c>
      <c r="K398" s="3">
        <f t="shared" si="1028"/>
        <v>0</v>
      </c>
      <c r="L398" s="3">
        <f t="shared" ca="1" si="1028"/>
        <v>5.385045686923192</v>
      </c>
      <c r="M398" s="3">
        <f t="shared" ca="1" si="1028"/>
        <v>5.385045686923192</v>
      </c>
      <c r="N398" s="3">
        <f t="shared" ca="1" si="1028"/>
        <v>5.385045686923192</v>
      </c>
      <c r="O398" s="3">
        <f t="shared" ca="1" si="1028"/>
        <v>5.385045686923192</v>
      </c>
      <c r="P398" s="3">
        <f t="shared" ca="1" si="1028"/>
        <v>5.385045686923192</v>
      </c>
      <c r="Q398" s="3">
        <f t="shared" ca="1" si="1028"/>
        <v>5.385045686923192</v>
      </c>
      <c r="R398" s="3">
        <f t="shared" ca="1" si="1028"/>
        <v>5.385045686923192</v>
      </c>
      <c r="S398" s="3">
        <f t="shared" ca="1" si="1028"/>
        <v>5.385045686923192</v>
      </c>
      <c r="T398" s="3">
        <f t="shared" ca="1" si="1028"/>
        <v>5.385045686923192</v>
      </c>
      <c r="U398" s="3">
        <f t="shared" ca="1" si="1028"/>
        <v>5.385045686923192</v>
      </c>
      <c r="V398" s="3">
        <f t="shared" ca="1" si="1028"/>
        <v>5.385045686923192</v>
      </c>
      <c r="W398" s="3">
        <f t="shared" ca="1" si="1028"/>
        <v>5.385045686923192</v>
      </c>
      <c r="X398" s="3">
        <f t="shared" ca="1" si="1028"/>
        <v>5.385045686923192</v>
      </c>
      <c r="Y398" s="3">
        <f t="shared" ca="1" si="1028"/>
        <v>5.385045686923192</v>
      </c>
      <c r="Z398" s="3">
        <f t="shared" ca="1" si="1028"/>
        <v>5.385045686923192</v>
      </c>
      <c r="AA398" s="3">
        <f t="shared" ca="1" si="1028"/>
        <v>5.385045686923192</v>
      </c>
      <c r="AB398" s="3">
        <f t="shared" ca="1" si="1028"/>
        <v>5.385045686923192</v>
      </c>
      <c r="AC398" s="3">
        <f t="shared" ca="1" si="1028"/>
        <v>5.385045686923192</v>
      </c>
      <c r="AD398" s="3">
        <f t="shared" ca="1" si="1028"/>
        <v>5.385045686923192</v>
      </c>
      <c r="AE398" s="3">
        <f t="shared" ca="1" si="1028"/>
        <v>5.385045686923192</v>
      </c>
      <c r="AF398" s="3">
        <f t="shared" ca="1" si="1028"/>
        <v>5.385045686923192</v>
      </c>
      <c r="AG398" s="3">
        <f t="shared" ca="1" si="1028"/>
        <v>5.385045686923192</v>
      </c>
      <c r="AH398" s="3">
        <f t="shared" ca="1" si="1028"/>
        <v>5.385045686923192</v>
      </c>
      <c r="AI398" s="3">
        <f t="shared" ca="1" si="1028"/>
        <v>5.385045686923192</v>
      </c>
      <c r="AJ398" s="3">
        <f t="shared" ca="1" si="1028"/>
        <v>5.385045686923192</v>
      </c>
      <c r="AK398" s="3">
        <f t="shared" ref="AK398:BL398" ca="1" si="1029">AK103+AK113</f>
        <v>5.385045686923192</v>
      </c>
      <c r="AL398" s="3">
        <f t="shared" ca="1" si="1029"/>
        <v>5.385045686923192</v>
      </c>
      <c r="AM398" s="3">
        <f t="shared" ca="1" si="1029"/>
        <v>5.385045686923192</v>
      </c>
      <c r="AN398" s="3">
        <f t="shared" ca="1" si="1029"/>
        <v>5.385045686923192</v>
      </c>
      <c r="AO398" s="3">
        <f t="shared" ca="1" si="1029"/>
        <v>5.3850456869231351</v>
      </c>
      <c r="AP398" s="3">
        <f t="shared" ca="1" si="1029"/>
        <v>0</v>
      </c>
      <c r="AQ398" s="3">
        <f t="shared" ca="1" si="1029"/>
        <v>0</v>
      </c>
      <c r="AR398" s="3">
        <f t="shared" ca="1" si="1029"/>
        <v>0</v>
      </c>
      <c r="AS398" s="3">
        <f t="shared" ca="1" si="1029"/>
        <v>0</v>
      </c>
      <c r="AT398" s="3">
        <f t="shared" ca="1" si="1029"/>
        <v>0</v>
      </c>
      <c r="AU398" s="3">
        <f t="shared" ca="1" si="1029"/>
        <v>0</v>
      </c>
      <c r="AV398" s="3">
        <f t="shared" ca="1" si="1029"/>
        <v>0</v>
      </c>
      <c r="AW398" s="3">
        <f t="shared" ca="1" si="1029"/>
        <v>0</v>
      </c>
      <c r="AX398" s="3">
        <f t="shared" ca="1" si="1029"/>
        <v>0</v>
      </c>
      <c r="AY398" s="3">
        <f t="shared" ca="1" si="1029"/>
        <v>0</v>
      </c>
      <c r="AZ398" s="3">
        <f t="shared" ca="1" si="1029"/>
        <v>0</v>
      </c>
      <c r="BA398" s="3">
        <f t="shared" ca="1" si="1029"/>
        <v>0</v>
      </c>
      <c r="BB398" s="3">
        <f t="shared" ca="1" si="1029"/>
        <v>0</v>
      </c>
      <c r="BC398" s="3">
        <f t="shared" ca="1" si="1029"/>
        <v>0</v>
      </c>
      <c r="BD398" s="3">
        <f t="shared" ca="1" si="1029"/>
        <v>0</v>
      </c>
      <c r="BE398" s="3">
        <f t="shared" ca="1" si="1029"/>
        <v>0</v>
      </c>
      <c r="BF398" s="3">
        <f t="shared" ca="1" si="1029"/>
        <v>0</v>
      </c>
      <c r="BG398" s="3">
        <f t="shared" ca="1" si="1029"/>
        <v>0</v>
      </c>
      <c r="BH398" s="3">
        <f t="shared" ca="1" si="1029"/>
        <v>0</v>
      </c>
      <c r="BI398" s="3">
        <f t="shared" ca="1" si="1029"/>
        <v>0</v>
      </c>
      <c r="BJ398" s="3">
        <f t="shared" ca="1" si="1029"/>
        <v>0</v>
      </c>
      <c r="BK398" s="3">
        <f t="shared" ca="1" si="1029"/>
        <v>0</v>
      </c>
      <c r="BL398" s="3">
        <f t="shared" ca="1" si="1029"/>
        <v>0</v>
      </c>
    </row>
    <row r="399" spans="1:64" x14ac:dyDescent="0.3">
      <c r="A399" s="3"/>
      <c r="B399" s="3" t="s">
        <v>172</v>
      </c>
      <c r="C399" s="18" t="s">
        <v>22</v>
      </c>
      <c r="D399" s="111">
        <f t="shared" ca="1" si="1023"/>
        <v>109.85493201323308</v>
      </c>
      <c r="E399" s="3">
        <f t="shared" ref="E399:AJ399" ca="1" si="1030">E108+E118</f>
        <v>0</v>
      </c>
      <c r="F399" s="3">
        <f t="shared" ca="1" si="1030"/>
        <v>0</v>
      </c>
      <c r="G399" s="3">
        <f t="shared" ca="1" si="1030"/>
        <v>0</v>
      </c>
      <c r="H399" s="3">
        <f t="shared" ca="1" si="1030"/>
        <v>0</v>
      </c>
      <c r="I399" s="3">
        <f t="shared" ca="1" si="1030"/>
        <v>0</v>
      </c>
      <c r="J399" s="3">
        <f t="shared" ca="1" si="1030"/>
        <v>6.4620548243078302</v>
      </c>
      <c r="K399" s="3">
        <f t="shared" ca="1" si="1030"/>
        <v>6.4620548243078302</v>
      </c>
      <c r="L399" s="3">
        <f t="shared" ca="1" si="1030"/>
        <v>6.3543539105693663</v>
      </c>
      <c r="M399" s="3">
        <f t="shared" ca="1" si="1030"/>
        <v>6.1389520830924393</v>
      </c>
      <c r="N399" s="3">
        <f t="shared" ca="1" si="1030"/>
        <v>5.9235502556155106</v>
      </c>
      <c r="O399" s="3">
        <f t="shared" ca="1" si="1030"/>
        <v>5.7081484281385828</v>
      </c>
      <c r="P399" s="3">
        <f t="shared" ca="1" si="1030"/>
        <v>5.4927466006616541</v>
      </c>
      <c r="Q399" s="3">
        <f t="shared" ca="1" si="1030"/>
        <v>5.2773447731847263</v>
      </c>
      <c r="R399" s="3">
        <f t="shared" ca="1" si="1030"/>
        <v>5.0619429457077976</v>
      </c>
      <c r="S399" s="3">
        <f t="shared" ca="1" si="1030"/>
        <v>4.8465411182308706</v>
      </c>
      <c r="T399" s="3">
        <f t="shared" ca="1" si="1030"/>
        <v>4.6311392907539428</v>
      </c>
      <c r="U399" s="3">
        <f t="shared" ca="1" si="1030"/>
        <v>4.4157374632770159</v>
      </c>
      <c r="V399" s="3">
        <f t="shared" ca="1" si="1030"/>
        <v>4.2003356358000872</v>
      </c>
      <c r="W399" s="3">
        <f t="shared" ca="1" si="1030"/>
        <v>3.9849338083231602</v>
      </c>
      <c r="X399" s="3">
        <f t="shared" ca="1" si="1030"/>
        <v>3.769531980846232</v>
      </c>
      <c r="Y399" s="3">
        <f t="shared" ca="1" si="1030"/>
        <v>3.5541301533693046</v>
      </c>
      <c r="Z399" s="3">
        <f t="shared" ca="1" si="1030"/>
        <v>3.3387283258923763</v>
      </c>
      <c r="AA399" s="3">
        <f t="shared" ca="1" si="1030"/>
        <v>3.1233264984154494</v>
      </c>
      <c r="AB399" s="3">
        <f t="shared" ca="1" si="1030"/>
        <v>2.9079246709385211</v>
      </c>
      <c r="AC399" s="3">
        <f t="shared" ca="1" si="1030"/>
        <v>2.6925228434615942</v>
      </c>
      <c r="AD399" s="3">
        <f t="shared" ca="1" si="1030"/>
        <v>2.4771210159846659</v>
      </c>
      <c r="AE399" s="3">
        <f t="shared" ca="1" si="1030"/>
        <v>2.2617191885077386</v>
      </c>
      <c r="AF399" s="3">
        <f t="shared" ca="1" si="1030"/>
        <v>2.0463173610308107</v>
      </c>
      <c r="AG399" s="3">
        <f t="shared" ca="1" si="1030"/>
        <v>1.8309155335538829</v>
      </c>
      <c r="AH399" s="3">
        <f t="shared" ca="1" si="1030"/>
        <v>1.6155137060769553</v>
      </c>
      <c r="AI399" s="3">
        <f t="shared" ca="1" si="1030"/>
        <v>1.4001118786000277</v>
      </c>
      <c r="AJ399" s="3">
        <f t="shared" ca="1" si="1030"/>
        <v>1.1847100511230999</v>
      </c>
      <c r="AK399" s="3">
        <f t="shared" ref="AK399:BL399" ca="1" si="1031">AK108+AK118</f>
        <v>0.96930822364617231</v>
      </c>
      <c r="AL399" s="3">
        <f t="shared" ca="1" si="1031"/>
        <v>0.7539063961692446</v>
      </c>
      <c r="AM399" s="3">
        <f t="shared" ca="1" si="1031"/>
        <v>0.53850456869231689</v>
      </c>
      <c r="AN399" s="3">
        <f t="shared" ca="1" si="1031"/>
        <v>0.32310274121538923</v>
      </c>
      <c r="AO399" s="3">
        <f t="shared" ca="1" si="1031"/>
        <v>0.1077009137384627</v>
      </c>
      <c r="AP399" s="3">
        <f t="shared" ca="1" si="1031"/>
        <v>0</v>
      </c>
      <c r="AQ399" s="3">
        <f t="shared" ca="1" si="1031"/>
        <v>0</v>
      </c>
      <c r="AR399" s="3">
        <f t="shared" ca="1" si="1031"/>
        <v>0</v>
      </c>
      <c r="AS399" s="3">
        <f t="shared" ca="1" si="1031"/>
        <v>0</v>
      </c>
      <c r="AT399" s="3">
        <f t="shared" ca="1" si="1031"/>
        <v>0</v>
      </c>
      <c r="AU399" s="3">
        <f t="shared" ca="1" si="1031"/>
        <v>0</v>
      </c>
      <c r="AV399" s="3">
        <f t="shared" ca="1" si="1031"/>
        <v>0</v>
      </c>
      <c r="AW399" s="3">
        <f t="shared" ca="1" si="1031"/>
        <v>0</v>
      </c>
      <c r="AX399" s="3">
        <f t="shared" ca="1" si="1031"/>
        <v>0</v>
      </c>
      <c r="AY399" s="3">
        <f t="shared" ca="1" si="1031"/>
        <v>0</v>
      </c>
      <c r="AZ399" s="3">
        <f t="shared" ca="1" si="1031"/>
        <v>0</v>
      </c>
      <c r="BA399" s="3">
        <f t="shared" ca="1" si="1031"/>
        <v>0</v>
      </c>
      <c r="BB399" s="3">
        <f t="shared" ca="1" si="1031"/>
        <v>0</v>
      </c>
      <c r="BC399" s="3">
        <f t="shared" ca="1" si="1031"/>
        <v>0</v>
      </c>
      <c r="BD399" s="3">
        <f t="shared" ca="1" si="1031"/>
        <v>0</v>
      </c>
      <c r="BE399" s="3">
        <f t="shared" ca="1" si="1031"/>
        <v>0</v>
      </c>
      <c r="BF399" s="3">
        <f t="shared" ca="1" si="1031"/>
        <v>0</v>
      </c>
      <c r="BG399" s="3">
        <f t="shared" ca="1" si="1031"/>
        <v>0</v>
      </c>
      <c r="BH399" s="3">
        <f t="shared" ca="1" si="1031"/>
        <v>0</v>
      </c>
      <c r="BI399" s="3">
        <f t="shared" ca="1" si="1031"/>
        <v>0</v>
      </c>
      <c r="BJ399" s="3">
        <f t="shared" ca="1" si="1031"/>
        <v>0</v>
      </c>
      <c r="BK399" s="3">
        <f t="shared" ca="1" si="1031"/>
        <v>0</v>
      </c>
      <c r="BL399" s="3">
        <f t="shared" ca="1" si="1031"/>
        <v>0</v>
      </c>
    </row>
    <row r="400" spans="1:64" x14ac:dyDescent="0.3">
      <c r="A400" s="3"/>
      <c r="B400" s="3" t="s">
        <v>171</v>
      </c>
      <c r="C400" s="18" t="s">
        <v>22</v>
      </c>
      <c r="D400" s="111">
        <f t="shared" ca="1" si="1023"/>
        <v>5.7242344206041267</v>
      </c>
      <c r="E400" s="3">
        <f t="shared" ref="E400:AJ400" si="1032">E323</f>
        <v>0</v>
      </c>
      <c r="F400" s="3">
        <f t="shared" si="1032"/>
        <v>0</v>
      </c>
      <c r="G400" s="3">
        <f t="shared" si="1032"/>
        <v>0</v>
      </c>
      <c r="H400" s="3">
        <f t="shared" si="1032"/>
        <v>0</v>
      </c>
      <c r="I400" s="3">
        <f t="shared" si="1032"/>
        <v>0</v>
      </c>
      <c r="J400" s="3">
        <f t="shared" ca="1" si="1032"/>
        <v>0.15758511465265337</v>
      </c>
      <c r="K400" s="3">
        <f t="shared" ca="1" si="1032"/>
        <v>8.6687868169202764E-2</v>
      </c>
      <c r="L400" s="3">
        <f t="shared" ca="1" si="1032"/>
        <v>0.16218069229948273</v>
      </c>
      <c r="M400" s="3">
        <f t="shared" ca="1" si="1032"/>
        <v>0.11958236028807084</v>
      </c>
      <c r="N400" s="3">
        <f t="shared" ca="1" si="1032"/>
        <v>0.12106176008800343</v>
      </c>
      <c r="O400" s="3">
        <f t="shared" ca="1" si="1032"/>
        <v>0.12063163512988145</v>
      </c>
      <c r="P400" s="3">
        <f t="shared" ca="1" si="1032"/>
        <v>0.12030494515680877</v>
      </c>
      <c r="Q400" s="3">
        <f t="shared" ca="1" si="1032"/>
        <v>0.11999399189758433</v>
      </c>
      <c r="R400" s="3">
        <f t="shared" ca="1" si="1032"/>
        <v>0.11970301767002473</v>
      </c>
      <c r="S400" s="3">
        <f t="shared" ca="1" si="1032"/>
        <v>0.11943224937377606</v>
      </c>
      <c r="T400" s="3">
        <f t="shared" ca="1" si="1032"/>
        <v>0.1191820980495244</v>
      </c>
      <c r="U400" s="3">
        <f t="shared" ca="1" si="1032"/>
        <v>0.11901696174238184</v>
      </c>
      <c r="V400" s="3">
        <f t="shared" ca="1" si="1032"/>
        <v>0.11880607275766648</v>
      </c>
      <c r="W400" s="3">
        <f t="shared" ca="1" si="1032"/>
        <v>0.11862064810536775</v>
      </c>
      <c r="X400" s="3">
        <f t="shared" ca="1" si="1032"/>
        <v>0.11845735161375892</v>
      </c>
      <c r="Y400" s="3">
        <f t="shared" ca="1" si="1032"/>
        <v>0.11831683113612022</v>
      </c>
      <c r="Z400" s="3">
        <f t="shared" ca="1" si="1032"/>
        <v>0.11819953173530387</v>
      </c>
      <c r="AA400" s="3">
        <f t="shared" ca="1" si="1032"/>
        <v>0.11810591909388866</v>
      </c>
      <c r="AB400" s="3">
        <f t="shared" ca="1" si="1032"/>
        <v>0.11803646780863151</v>
      </c>
      <c r="AC400" s="3">
        <f t="shared" ca="1" si="1032"/>
        <v>0.11799166222389677</v>
      </c>
      <c r="AD400" s="3">
        <f t="shared" ca="1" si="1032"/>
        <v>0.11797199660107763</v>
      </c>
      <c r="AE400" s="3">
        <f t="shared" ca="1" si="1032"/>
        <v>0.11797797532799215</v>
      </c>
      <c r="AF400" s="3">
        <f t="shared" ca="1" si="1032"/>
        <v>0.1180101131308212</v>
      </c>
      <c r="AG400" s="3">
        <f t="shared" ca="1" si="1032"/>
        <v>0.11806893529068735</v>
      </c>
      <c r="AH400" s="3">
        <f t="shared" ca="1" si="1032"/>
        <v>0.11815497786486771</v>
      </c>
      <c r="AI400" s="3">
        <f t="shared" ca="1" si="1032"/>
        <v>0.11826878791274589</v>
      </c>
      <c r="AJ400" s="3">
        <f t="shared" ca="1" si="1032"/>
        <v>0.11841092372660983</v>
      </c>
      <c r="AK400" s="3">
        <f t="shared" ref="AK400:BL400" ca="1" si="1033">AK323</f>
        <v>0.12430432627378707</v>
      </c>
      <c r="AL400" s="3">
        <f t="shared" ca="1" si="1033"/>
        <v>0.12419976090707213</v>
      </c>
      <c r="AM400" s="3">
        <f t="shared" ca="1" si="1033"/>
        <v>0.12444660389900952</v>
      </c>
      <c r="AN400" s="3">
        <f t="shared" ca="1" si="1033"/>
        <v>0.12470699162972083</v>
      </c>
      <c r="AO400" s="3">
        <f t="shared" ca="1" si="1033"/>
        <v>8.392468648860904E-2</v>
      </c>
      <c r="AP400" s="3">
        <f t="shared" ca="1" si="1033"/>
        <v>8.8846210046150884E-2</v>
      </c>
      <c r="AQ400" s="3">
        <f t="shared" ca="1" si="1033"/>
        <v>9.038750977814812E-2</v>
      </c>
      <c r="AR400" s="3">
        <f t="shared" ca="1" si="1033"/>
        <v>9.2111385773337495E-2</v>
      </c>
      <c r="AS400" s="3">
        <f t="shared" ca="1" si="1033"/>
        <v>9.3862616063969284E-2</v>
      </c>
      <c r="AT400" s="3">
        <f t="shared" ca="1" si="1033"/>
        <v>9.5648707417602452E-2</v>
      </c>
      <c r="AU400" s="3">
        <f t="shared" ca="1" si="1033"/>
        <v>9.7470059720312738E-2</v>
      </c>
      <c r="AV400" s="3">
        <f t="shared" ca="1" si="1033"/>
        <v>9.9327398918253762E-2</v>
      </c>
      <c r="AW400" s="3">
        <f t="shared" ca="1" si="1033"/>
        <v>0.10122145204213823</v>
      </c>
      <c r="AX400" s="3">
        <f t="shared" ca="1" si="1033"/>
        <v>0.10315296175353664</v>
      </c>
      <c r="AY400" s="3">
        <f t="shared" ca="1" si="1033"/>
        <v>0.10512268603945114</v>
      </c>
      <c r="AZ400" s="3">
        <f t="shared" ca="1" si="1033"/>
        <v>0.10713139856400766</v>
      </c>
      <c r="BA400" s="3">
        <f t="shared" ca="1" si="1033"/>
        <v>0.10917988899869951</v>
      </c>
      <c r="BB400" s="3">
        <f t="shared" ca="1" si="1033"/>
        <v>0.11126896336104197</v>
      </c>
      <c r="BC400" s="3">
        <f t="shared" ca="1" si="1033"/>
        <v>0.11339944436049434</v>
      </c>
      <c r="BD400" s="3">
        <f t="shared" ca="1" si="1033"/>
        <v>0.1155721717518694</v>
      </c>
      <c r="BE400" s="3">
        <f t="shared" ca="1" si="1033"/>
        <v>0.11778800269639254</v>
      </c>
      <c r="BF400" s="3">
        <f t="shared" ca="1" si="1033"/>
        <v>0.12004781213058056</v>
      </c>
      <c r="BG400" s="3">
        <f t="shared" ca="1" si="1033"/>
        <v>0.12235249314311181</v>
      </c>
      <c r="BH400" s="3">
        <f t="shared" si="1033"/>
        <v>0</v>
      </c>
      <c r="BI400" s="3">
        <f t="shared" si="1033"/>
        <v>0</v>
      </c>
      <c r="BJ400" s="3">
        <f t="shared" si="1033"/>
        <v>0</v>
      </c>
      <c r="BK400" s="3">
        <f t="shared" si="1033"/>
        <v>0</v>
      </c>
      <c r="BL400" s="3">
        <f t="shared" si="1033"/>
        <v>0</v>
      </c>
    </row>
    <row r="401" spans="1:64" x14ac:dyDescent="0.3">
      <c r="A401" s="3"/>
      <c r="B401" s="3" t="s">
        <v>224</v>
      </c>
      <c r="C401" s="18" t="s">
        <v>22</v>
      </c>
      <c r="D401" s="111">
        <f t="shared" ca="1" si="1023"/>
        <v>0.81568328762074538</v>
      </c>
      <c r="E401" s="3">
        <f t="shared" ref="E401:AJ401" ca="1" si="1034">-(E361+E362)</f>
        <v>0</v>
      </c>
      <c r="F401" s="3">
        <f t="shared" si="1034"/>
        <v>0</v>
      </c>
      <c r="G401" s="3">
        <f t="shared" si="1034"/>
        <v>0</v>
      </c>
      <c r="H401" s="3">
        <f t="shared" si="1034"/>
        <v>0</v>
      </c>
      <c r="I401" s="3">
        <f t="shared" si="1034"/>
        <v>0</v>
      </c>
      <c r="J401" s="3">
        <f t="shared" ca="1" si="1034"/>
        <v>1.0505674310176891</v>
      </c>
      <c r="K401" s="3">
        <f t="shared" ca="1" si="1034"/>
        <v>-0.47264830988967077</v>
      </c>
      <c r="L401" s="3">
        <f t="shared" ca="1" si="1034"/>
        <v>0.50328549420186608</v>
      </c>
      <c r="M401" s="3">
        <f t="shared" ca="1" si="1034"/>
        <v>-0.28398888007607903</v>
      </c>
      <c r="N401" s="3">
        <f t="shared" ca="1" si="1034"/>
        <v>9.8626653328843794E-3</v>
      </c>
      <c r="O401" s="3">
        <f t="shared" ca="1" si="1034"/>
        <v>-2.867499720813349E-3</v>
      </c>
      <c r="P401" s="3">
        <f t="shared" ca="1" si="1034"/>
        <v>-2.1779331538178681E-3</v>
      </c>
      <c r="Q401" s="3">
        <f t="shared" ca="1" si="1034"/>
        <v>-2.0730217281630381E-3</v>
      </c>
      <c r="R401" s="3">
        <f t="shared" ca="1" si="1034"/>
        <v>-1.9398281837310627E-3</v>
      </c>
      <c r="S401" s="3">
        <f t="shared" ca="1" si="1034"/>
        <v>-1.805121974991053E-3</v>
      </c>
      <c r="T401" s="3">
        <f t="shared" ca="1" si="1034"/>
        <v>-1.6676754950109007E-3</v>
      </c>
      <c r="U401" s="3">
        <f t="shared" ca="1" si="1034"/>
        <v>-1.1009087142839213E-3</v>
      </c>
      <c r="V401" s="3">
        <f t="shared" ca="1" si="1034"/>
        <v>-1.405926564768567E-3</v>
      </c>
      <c r="W401" s="3">
        <f t="shared" ca="1" si="1034"/>
        <v>-1.236164348658253E-3</v>
      </c>
      <c r="X401" s="3">
        <f t="shared" ca="1" si="1034"/>
        <v>-1.0886432773924426E-3</v>
      </c>
      <c r="Y401" s="3">
        <f t="shared" ca="1" si="1034"/>
        <v>-9.3680318425803932E-4</v>
      </c>
      <c r="Z401" s="3">
        <f t="shared" ca="1" si="1034"/>
        <v>-7.8199600544204273E-4</v>
      </c>
      <c r="AA401" s="3">
        <f t="shared" ca="1" si="1034"/>
        <v>-6.2408427610138872E-4</v>
      </c>
      <c r="AB401" s="3">
        <f t="shared" ca="1" si="1034"/>
        <v>-4.6300856838099591E-4</v>
      </c>
      <c r="AC401" s="3">
        <f t="shared" ca="1" si="1034"/>
        <v>-2.9870389823161148E-4</v>
      </c>
      <c r="AD401" s="3">
        <f t="shared" ca="1" si="1034"/>
        <v>-1.3110415212747029E-4</v>
      </c>
      <c r="AE401" s="3">
        <f t="shared" ca="1" si="1034"/>
        <v>3.9858179429863583E-5</v>
      </c>
      <c r="AF401" s="3">
        <f t="shared" ca="1" si="1034"/>
        <v>2.1425201886060563E-4</v>
      </c>
      <c r="AG401" s="3">
        <f t="shared" ca="1" si="1034"/>
        <v>3.9214773244067302E-4</v>
      </c>
      <c r="AH401" s="3">
        <f t="shared" ca="1" si="1034"/>
        <v>5.7361716120274409E-4</v>
      </c>
      <c r="AI401" s="3">
        <f t="shared" ca="1" si="1034"/>
        <v>7.5873365252121516E-4</v>
      </c>
      <c r="AJ401" s="3">
        <f t="shared" ca="1" si="1034"/>
        <v>9.475720924259079E-4</v>
      </c>
      <c r="AK401" s="3">
        <f t="shared" ref="AK401:BL401" ca="1" si="1035">-(AK361+AK362)</f>
        <v>3.9289350314515303E-2</v>
      </c>
      <c r="AL401" s="3">
        <f t="shared" ca="1" si="1035"/>
        <v>-6.9710244476661742E-4</v>
      </c>
      <c r="AM401" s="3">
        <f t="shared" ca="1" si="1035"/>
        <v>1.6456199462493437E-3</v>
      </c>
      <c r="AN401" s="3">
        <f t="shared" ca="1" si="1035"/>
        <v>1.7359182047420596E-3</v>
      </c>
      <c r="AO401" s="3">
        <f t="shared" ca="1" si="1035"/>
        <v>-0.27188203427407864</v>
      </c>
      <c r="AP401" s="3">
        <f t="shared" ca="1" si="1035"/>
        <v>3.2810157050278788E-2</v>
      </c>
      <c r="AQ401" s="3">
        <f t="shared" ca="1" si="1035"/>
        <v>1.0275331546648392E-2</v>
      </c>
      <c r="AR401" s="3">
        <f t="shared" ca="1" si="1035"/>
        <v>1.1492506634595889E-2</v>
      </c>
      <c r="AS401" s="3">
        <f t="shared" ca="1" si="1035"/>
        <v>1.1674868604211852E-2</v>
      </c>
      <c r="AT401" s="3">
        <f t="shared" ca="1" si="1035"/>
        <v>1.1907275690887786E-2</v>
      </c>
      <c r="AU401" s="3">
        <f t="shared" ca="1" si="1035"/>
        <v>1.2142348684735405E-2</v>
      </c>
      <c r="AV401" s="3">
        <f t="shared" ca="1" si="1035"/>
        <v>1.2382261319606735E-2</v>
      </c>
      <c r="AW401" s="3">
        <f t="shared" ca="1" si="1035"/>
        <v>1.2627020825896063E-2</v>
      </c>
      <c r="AX401" s="3">
        <f t="shared" ca="1" si="1035"/>
        <v>1.2876731409322772E-2</v>
      </c>
      <c r="AY401" s="3">
        <f t="shared" ca="1" si="1035"/>
        <v>1.3131495239430357E-2</v>
      </c>
      <c r="AZ401" s="3">
        <f t="shared" ca="1" si="1035"/>
        <v>1.3391416830376812E-2</v>
      </c>
      <c r="BA401" s="3">
        <f t="shared" ca="1" si="1035"/>
        <v>1.3656602897945458E-2</v>
      </c>
      <c r="BB401" s="3">
        <f t="shared" ca="1" si="1035"/>
        <v>1.3927162415616312E-2</v>
      </c>
      <c r="BC401" s="3">
        <f t="shared" ca="1" si="1035"/>
        <v>1.4203206663015777E-2</v>
      </c>
      <c r="BD401" s="3">
        <f t="shared" ca="1" si="1035"/>
        <v>1.4484849275834044E-2</v>
      </c>
      <c r="BE401" s="3">
        <f t="shared" ca="1" si="1035"/>
        <v>1.4772206296821189E-2</v>
      </c>
      <c r="BF401" s="3">
        <f t="shared" ca="1" si="1035"/>
        <v>1.5065396227919692E-2</v>
      </c>
      <c r="BG401" s="3">
        <f t="shared" ca="1" si="1035"/>
        <v>1.5364540083541822E-2</v>
      </c>
      <c r="BH401" s="3">
        <f t="shared" ca="1" si="1035"/>
        <v>0</v>
      </c>
      <c r="BI401" s="3">
        <f t="shared" si="1035"/>
        <v>0</v>
      </c>
      <c r="BJ401" s="3">
        <f t="shared" si="1035"/>
        <v>0</v>
      </c>
      <c r="BK401" s="3">
        <f t="shared" si="1035"/>
        <v>0</v>
      </c>
      <c r="BL401" s="3">
        <f t="shared" si="1035"/>
        <v>0</v>
      </c>
    </row>
    <row r="402" spans="1:64" x14ac:dyDescent="0.3">
      <c r="A402" s="3"/>
      <c r="B402" s="33" t="str">
        <f>B358</f>
        <v>Change in DSRA</v>
      </c>
      <c r="C402" s="18" t="s">
        <v>22</v>
      </c>
      <c r="D402" s="111">
        <f t="shared" ca="1" si="1023"/>
        <v>0</v>
      </c>
      <c r="E402" s="3">
        <f t="shared" ref="E402:AJ402" ca="1" si="1036">E332</f>
        <v>0</v>
      </c>
      <c r="F402" s="3">
        <f t="shared" ca="1" si="1036"/>
        <v>0</v>
      </c>
      <c r="G402" s="3">
        <f t="shared" ca="1" si="1036"/>
        <v>0</v>
      </c>
      <c r="H402" s="3">
        <f t="shared" ca="1" si="1036"/>
        <v>0</v>
      </c>
      <c r="I402" s="3">
        <f t="shared" ca="1" si="1036"/>
        <v>0</v>
      </c>
      <c r="J402" s="3">
        <f t="shared" ca="1" si="1036"/>
        <v>6.4620548243078302</v>
      </c>
      <c r="K402" s="3">
        <f t="shared" ca="1" si="1036"/>
        <v>0</v>
      </c>
      <c r="L402" s="3">
        <f t="shared" ca="1" si="1036"/>
        <v>5.2773447731847272</v>
      </c>
      <c r="M402" s="3">
        <f t="shared" ca="1" si="1036"/>
        <v>-0.21540182747692604</v>
      </c>
      <c r="N402" s="3">
        <f t="shared" ca="1" si="1036"/>
        <v>-0.2154018274769296</v>
      </c>
      <c r="O402" s="3">
        <f t="shared" ca="1" si="1036"/>
        <v>-0.2154018274769296</v>
      </c>
      <c r="P402" s="3">
        <f t="shared" ca="1" si="1036"/>
        <v>-0.21540182747692604</v>
      </c>
      <c r="Q402" s="3">
        <f t="shared" ca="1" si="1036"/>
        <v>-0.21540182747692782</v>
      </c>
      <c r="R402" s="3">
        <f t="shared" ca="1" si="1036"/>
        <v>-0.21540182747692782</v>
      </c>
      <c r="S402" s="3">
        <f t="shared" ca="1" si="1036"/>
        <v>-0.21540182747692782</v>
      </c>
      <c r="T402" s="3">
        <f t="shared" ca="1" si="1036"/>
        <v>-0.21540182747692782</v>
      </c>
      <c r="U402" s="3">
        <f t="shared" ca="1" si="1036"/>
        <v>-0.21540182747692782</v>
      </c>
      <c r="V402" s="3">
        <f t="shared" ca="1" si="1036"/>
        <v>-0.21540182747692782</v>
      </c>
      <c r="W402" s="3">
        <f t="shared" ca="1" si="1036"/>
        <v>-0.21540182747692782</v>
      </c>
      <c r="X402" s="3">
        <f t="shared" ca="1" si="1036"/>
        <v>-0.21540182747692782</v>
      </c>
      <c r="Y402" s="3">
        <f t="shared" ca="1" si="1036"/>
        <v>-0.21540182747692782</v>
      </c>
      <c r="Z402" s="3">
        <f t="shared" ca="1" si="1036"/>
        <v>-0.21540182747692782</v>
      </c>
      <c r="AA402" s="3">
        <f t="shared" ca="1" si="1036"/>
        <v>-0.21540182747692604</v>
      </c>
      <c r="AB402" s="3">
        <f t="shared" ca="1" si="1036"/>
        <v>-0.2154018274769296</v>
      </c>
      <c r="AC402" s="3">
        <f t="shared" ca="1" si="1036"/>
        <v>-0.21540182747692604</v>
      </c>
      <c r="AD402" s="3">
        <f t="shared" ca="1" si="1036"/>
        <v>-0.21540182747692693</v>
      </c>
      <c r="AE402" s="3">
        <f t="shared" ca="1" si="1036"/>
        <v>-0.2154018274769296</v>
      </c>
      <c r="AF402" s="3">
        <f t="shared" ca="1" si="1036"/>
        <v>-0.21540182747692604</v>
      </c>
      <c r="AG402" s="3">
        <f t="shared" ca="1" si="1036"/>
        <v>-0.2154018274769296</v>
      </c>
      <c r="AH402" s="3">
        <f t="shared" ca="1" si="1036"/>
        <v>-0.21540182747692604</v>
      </c>
      <c r="AI402" s="3">
        <f t="shared" ca="1" si="1036"/>
        <v>-0.2154018274769296</v>
      </c>
      <c r="AJ402" s="3">
        <f t="shared" ca="1" si="1036"/>
        <v>-0.21540182747692604</v>
      </c>
      <c r="AK402" s="3">
        <f t="shared" ref="AK402:BL402" ca="1" si="1037">AK332</f>
        <v>-0.21540182747692782</v>
      </c>
      <c r="AL402" s="3">
        <f t="shared" ca="1" si="1037"/>
        <v>-0.21540182747692782</v>
      </c>
      <c r="AM402" s="3">
        <f t="shared" ca="1" si="1037"/>
        <v>-0.21540182747692782</v>
      </c>
      <c r="AN402" s="3">
        <f t="shared" ca="1" si="1037"/>
        <v>-0.21540182747692782</v>
      </c>
      <c r="AO402" s="3">
        <f t="shared" ca="1" si="1037"/>
        <v>-5.708148428138581</v>
      </c>
      <c r="AP402" s="3">
        <f t="shared" ca="1" si="1037"/>
        <v>0</v>
      </c>
      <c r="AQ402" s="3">
        <f t="shared" ca="1" si="1037"/>
        <v>0</v>
      </c>
      <c r="AR402" s="3">
        <f t="shared" ca="1" si="1037"/>
        <v>0</v>
      </c>
      <c r="AS402" s="3">
        <f t="shared" ca="1" si="1037"/>
        <v>0</v>
      </c>
      <c r="AT402" s="3">
        <f t="shared" ca="1" si="1037"/>
        <v>0</v>
      </c>
      <c r="AU402" s="3">
        <f t="shared" ca="1" si="1037"/>
        <v>0</v>
      </c>
      <c r="AV402" s="3">
        <f t="shared" ca="1" si="1037"/>
        <v>0</v>
      </c>
      <c r="AW402" s="3">
        <f t="shared" ca="1" si="1037"/>
        <v>0</v>
      </c>
      <c r="AX402" s="3">
        <f t="shared" ca="1" si="1037"/>
        <v>0</v>
      </c>
      <c r="AY402" s="3">
        <f t="shared" ca="1" si="1037"/>
        <v>0</v>
      </c>
      <c r="AZ402" s="3">
        <f t="shared" ca="1" si="1037"/>
        <v>0</v>
      </c>
      <c r="BA402" s="3">
        <f t="shared" ca="1" si="1037"/>
        <v>0</v>
      </c>
      <c r="BB402" s="3">
        <f t="shared" ca="1" si="1037"/>
        <v>0</v>
      </c>
      <c r="BC402" s="3">
        <f t="shared" ca="1" si="1037"/>
        <v>0</v>
      </c>
      <c r="BD402" s="3">
        <f t="shared" ca="1" si="1037"/>
        <v>0</v>
      </c>
      <c r="BE402" s="3">
        <f t="shared" ca="1" si="1037"/>
        <v>0</v>
      </c>
      <c r="BF402" s="3">
        <f t="shared" ca="1" si="1037"/>
        <v>0</v>
      </c>
      <c r="BG402" s="3">
        <f t="shared" ca="1" si="1037"/>
        <v>0</v>
      </c>
      <c r="BH402" s="3">
        <f t="shared" ca="1" si="1037"/>
        <v>0</v>
      </c>
      <c r="BI402" s="3">
        <f t="shared" ca="1" si="1037"/>
        <v>0</v>
      </c>
      <c r="BJ402" s="3">
        <f t="shared" ca="1" si="1037"/>
        <v>0</v>
      </c>
      <c r="BK402" s="3">
        <f t="shared" ca="1" si="1037"/>
        <v>0</v>
      </c>
      <c r="BL402" s="3">
        <f t="shared" ca="1" si="1037"/>
        <v>0</v>
      </c>
    </row>
    <row r="403" spans="1:64" x14ac:dyDescent="0.3">
      <c r="A403" s="3"/>
      <c r="B403" s="3" t="str">
        <f>B359</f>
        <v>Interest Income on DSRA</v>
      </c>
      <c r="C403" s="18" t="s">
        <v>22</v>
      </c>
      <c r="D403" s="111">
        <f t="shared" ca="1" si="1023"/>
        <v>-5.3182711204053419</v>
      </c>
      <c r="E403" s="3">
        <f t="shared" ref="E403:AJ403" ca="1" si="1038">-E336</f>
        <v>0</v>
      </c>
      <c r="F403" s="3">
        <f t="shared" ca="1" si="1038"/>
        <v>0</v>
      </c>
      <c r="G403" s="3">
        <f t="shared" ca="1" si="1038"/>
        <v>0</v>
      </c>
      <c r="H403" s="3">
        <f t="shared" ca="1" si="1038"/>
        <v>0</v>
      </c>
      <c r="I403" s="3">
        <f t="shared" ca="1" si="1038"/>
        <v>0</v>
      </c>
      <c r="J403" s="3">
        <f t="shared" ca="1" si="1038"/>
        <v>-0.12924109648615661</v>
      </c>
      <c r="K403" s="3">
        <f t="shared" ca="1" si="1038"/>
        <v>-0.12924109648615661</v>
      </c>
      <c r="L403" s="3">
        <f t="shared" ca="1" si="1038"/>
        <v>-0.23478799194985114</v>
      </c>
      <c r="M403" s="3">
        <f t="shared" ca="1" si="1038"/>
        <v>-0.23047995540031263</v>
      </c>
      <c r="N403" s="3">
        <f t="shared" ca="1" si="1038"/>
        <v>-0.22617191885077403</v>
      </c>
      <c r="O403" s="3">
        <f t="shared" ca="1" si="1038"/>
        <v>-0.22186388230123544</v>
      </c>
      <c r="P403" s="3">
        <f t="shared" ca="1" si="1038"/>
        <v>-0.21755584575169692</v>
      </c>
      <c r="Q403" s="3">
        <f t="shared" ca="1" si="1038"/>
        <v>-0.21324780920215836</v>
      </c>
      <c r="R403" s="3">
        <f t="shared" ca="1" si="1038"/>
        <v>-0.20893977265261982</v>
      </c>
      <c r="S403" s="3">
        <f t="shared" ca="1" si="1038"/>
        <v>-0.20463173610308125</v>
      </c>
      <c r="T403" s="3">
        <f t="shared" ca="1" si="1038"/>
        <v>-0.20032369955354271</v>
      </c>
      <c r="U403" s="3">
        <f t="shared" ca="1" si="1038"/>
        <v>-0.19601566300400414</v>
      </c>
      <c r="V403" s="3">
        <f t="shared" ca="1" si="1038"/>
        <v>-0.1917076264544656</v>
      </c>
      <c r="W403" s="3">
        <f t="shared" ca="1" si="1038"/>
        <v>-0.18739958990492703</v>
      </c>
      <c r="X403" s="3">
        <f t="shared" ca="1" si="1038"/>
        <v>-0.18309155335538849</v>
      </c>
      <c r="Y403" s="3">
        <f t="shared" ca="1" si="1038"/>
        <v>-0.17878351680584992</v>
      </c>
      <c r="Z403" s="3">
        <f t="shared" ca="1" si="1038"/>
        <v>-0.17447548025631135</v>
      </c>
      <c r="AA403" s="3">
        <f t="shared" ca="1" si="1038"/>
        <v>-0.17016744370677284</v>
      </c>
      <c r="AB403" s="3">
        <f t="shared" ca="1" si="1038"/>
        <v>-0.16585940715723424</v>
      </c>
      <c r="AC403" s="3">
        <f t="shared" ca="1" si="1038"/>
        <v>-0.16155137060769573</v>
      </c>
      <c r="AD403" s="3">
        <f t="shared" ca="1" si="1038"/>
        <v>-0.15724333405815719</v>
      </c>
      <c r="AE403" s="3">
        <f t="shared" ca="1" si="1038"/>
        <v>-0.15293529750861859</v>
      </c>
      <c r="AF403" s="3">
        <f t="shared" ca="1" si="1038"/>
        <v>-0.14862726095908008</v>
      </c>
      <c r="AG403" s="3">
        <f t="shared" ca="1" si="1038"/>
        <v>-0.14431922440954148</v>
      </c>
      <c r="AH403" s="3">
        <f t="shared" ca="1" si="1038"/>
        <v>-0.14001118786000297</v>
      </c>
      <c r="AI403" s="3">
        <f t="shared" ca="1" si="1038"/>
        <v>-0.13570315131046437</v>
      </c>
      <c r="AJ403" s="3">
        <f t="shared" ca="1" si="1038"/>
        <v>-0.13139511476092586</v>
      </c>
      <c r="AK403" s="3">
        <f t="shared" ref="AK403:BL403" ca="1" si="1039">-AK336</f>
        <v>-0.12708707821138729</v>
      </c>
      <c r="AL403" s="3">
        <f t="shared" ca="1" si="1039"/>
        <v>-0.12277904166184873</v>
      </c>
      <c r="AM403" s="3">
        <f t="shared" ca="1" si="1039"/>
        <v>-0.11847100511231018</v>
      </c>
      <c r="AN403" s="3">
        <f t="shared" ca="1" si="1039"/>
        <v>-0.11416296856277162</v>
      </c>
      <c r="AO403" s="3">
        <f t="shared" ca="1" si="1039"/>
        <v>0</v>
      </c>
      <c r="AP403" s="3">
        <f t="shared" ca="1" si="1039"/>
        <v>0</v>
      </c>
      <c r="AQ403" s="3">
        <f t="shared" ca="1" si="1039"/>
        <v>0</v>
      </c>
      <c r="AR403" s="3">
        <f t="shared" ca="1" si="1039"/>
        <v>0</v>
      </c>
      <c r="AS403" s="3">
        <f t="shared" ca="1" si="1039"/>
        <v>0</v>
      </c>
      <c r="AT403" s="3">
        <f t="shared" ca="1" si="1039"/>
        <v>0</v>
      </c>
      <c r="AU403" s="3">
        <f t="shared" ca="1" si="1039"/>
        <v>0</v>
      </c>
      <c r="AV403" s="3">
        <f t="shared" ca="1" si="1039"/>
        <v>0</v>
      </c>
      <c r="AW403" s="3">
        <f t="shared" ca="1" si="1039"/>
        <v>0</v>
      </c>
      <c r="AX403" s="3">
        <f t="shared" ca="1" si="1039"/>
        <v>0</v>
      </c>
      <c r="AY403" s="3">
        <f t="shared" ca="1" si="1039"/>
        <v>0</v>
      </c>
      <c r="AZ403" s="3">
        <f t="shared" ca="1" si="1039"/>
        <v>0</v>
      </c>
      <c r="BA403" s="3">
        <f t="shared" ca="1" si="1039"/>
        <v>0</v>
      </c>
      <c r="BB403" s="3">
        <f t="shared" ca="1" si="1039"/>
        <v>0</v>
      </c>
      <c r="BC403" s="3">
        <f t="shared" ca="1" si="1039"/>
        <v>0</v>
      </c>
      <c r="BD403" s="3">
        <f t="shared" ca="1" si="1039"/>
        <v>0</v>
      </c>
      <c r="BE403" s="3">
        <f t="shared" ca="1" si="1039"/>
        <v>0</v>
      </c>
      <c r="BF403" s="3">
        <f t="shared" ca="1" si="1039"/>
        <v>0</v>
      </c>
      <c r="BG403" s="3">
        <f t="shared" ca="1" si="1039"/>
        <v>0</v>
      </c>
      <c r="BH403" s="3">
        <f t="shared" ca="1" si="1039"/>
        <v>0</v>
      </c>
      <c r="BI403" s="3">
        <f t="shared" ca="1" si="1039"/>
        <v>0</v>
      </c>
      <c r="BJ403" s="3">
        <f t="shared" ca="1" si="1039"/>
        <v>0</v>
      </c>
      <c r="BK403" s="3">
        <f t="shared" ca="1" si="1039"/>
        <v>0</v>
      </c>
      <c r="BL403" s="3">
        <f t="shared" ca="1" si="1039"/>
        <v>0</v>
      </c>
    </row>
    <row r="404" spans="1:64" x14ac:dyDescent="0.3">
      <c r="A404" s="3"/>
      <c r="B404" s="3" t="str">
        <f>B360</f>
        <v>BG cost for DSRA</v>
      </c>
      <c r="C404" s="18" t="s">
        <v>22</v>
      </c>
      <c r="D404" s="111">
        <f t="shared" ca="1" si="1023"/>
        <v>0</v>
      </c>
      <c r="E404" s="3">
        <f t="shared" ref="E404:AJ404" ca="1" si="1040">E339</f>
        <v>0</v>
      </c>
      <c r="F404" s="3">
        <f t="shared" ca="1" si="1040"/>
        <v>0</v>
      </c>
      <c r="G404" s="3">
        <f t="shared" ca="1" si="1040"/>
        <v>0</v>
      </c>
      <c r="H404" s="3">
        <f t="shared" ca="1" si="1040"/>
        <v>0</v>
      </c>
      <c r="I404" s="3">
        <f t="shared" ca="1" si="1040"/>
        <v>0</v>
      </c>
      <c r="J404" s="3">
        <f t="shared" ca="1" si="1040"/>
        <v>0</v>
      </c>
      <c r="K404" s="3">
        <f t="shared" ca="1" si="1040"/>
        <v>0</v>
      </c>
      <c r="L404" s="3">
        <f t="shared" ca="1" si="1040"/>
        <v>0</v>
      </c>
      <c r="M404" s="3">
        <f t="shared" ca="1" si="1040"/>
        <v>0</v>
      </c>
      <c r="N404" s="3">
        <f t="shared" ca="1" si="1040"/>
        <v>0</v>
      </c>
      <c r="O404" s="3">
        <f t="shared" ca="1" si="1040"/>
        <v>0</v>
      </c>
      <c r="P404" s="3">
        <f t="shared" ca="1" si="1040"/>
        <v>0</v>
      </c>
      <c r="Q404" s="3">
        <f t="shared" ca="1" si="1040"/>
        <v>0</v>
      </c>
      <c r="R404" s="3">
        <f t="shared" ca="1" si="1040"/>
        <v>0</v>
      </c>
      <c r="S404" s="3">
        <f t="shared" ca="1" si="1040"/>
        <v>0</v>
      </c>
      <c r="T404" s="3">
        <f t="shared" ca="1" si="1040"/>
        <v>0</v>
      </c>
      <c r="U404" s="3">
        <f t="shared" ca="1" si="1040"/>
        <v>0</v>
      </c>
      <c r="V404" s="3">
        <f t="shared" ca="1" si="1040"/>
        <v>0</v>
      </c>
      <c r="W404" s="3">
        <f t="shared" ca="1" si="1040"/>
        <v>0</v>
      </c>
      <c r="X404" s="3">
        <f t="shared" ca="1" si="1040"/>
        <v>0</v>
      </c>
      <c r="Y404" s="3">
        <f t="shared" ca="1" si="1040"/>
        <v>0</v>
      </c>
      <c r="Z404" s="3">
        <f t="shared" ca="1" si="1040"/>
        <v>0</v>
      </c>
      <c r="AA404" s="3">
        <f t="shared" ca="1" si="1040"/>
        <v>0</v>
      </c>
      <c r="AB404" s="3">
        <f t="shared" ca="1" si="1040"/>
        <v>0</v>
      </c>
      <c r="AC404" s="3">
        <f t="shared" ca="1" si="1040"/>
        <v>0</v>
      </c>
      <c r="AD404" s="3">
        <f t="shared" ca="1" si="1040"/>
        <v>0</v>
      </c>
      <c r="AE404" s="3">
        <f t="shared" ca="1" si="1040"/>
        <v>0</v>
      </c>
      <c r="AF404" s="3">
        <f t="shared" ca="1" si="1040"/>
        <v>0</v>
      </c>
      <c r="AG404" s="3">
        <f t="shared" ca="1" si="1040"/>
        <v>0</v>
      </c>
      <c r="AH404" s="3">
        <f t="shared" ca="1" si="1040"/>
        <v>0</v>
      </c>
      <c r="AI404" s="3">
        <f t="shared" ca="1" si="1040"/>
        <v>0</v>
      </c>
      <c r="AJ404" s="3">
        <f t="shared" ca="1" si="1040"/>
        <v>0</v>
      </c>
      <c r="AK404" s="3">
        <f t="shared" ref="AK404:BL404" ca="1" si="1041">AK339</f>
        <v>0</v>
      </c>
      <c r="AL404" s="3">
        <f t="shared" ca="1" si="1041"/>
        <v>0</v>
      </c>
      <c r="AM404" s="3">
        <f t="shared" ca="1" si="1041"/>
        <v>0</v>
      </c>
      <c r="AN404" s="3">
        <f t="shared" ca="1" si="1041"/>
        <v>0</v>
      </c>
      <c r="AO404" s="3">
        <f t="shared" ca="1" si="1041"/>
        <v>0</v>
      </c>
      <c r="AP404" s="3">
        <f t="shared" ca="1" si="1041"/>
        <v>0</v>
      </c>
      <c r="AQ404" s="3">
        <f t="shared" ca="1" si="1041"/>
        <v>0</v>
      </c>
      <c r="AR404" s="3">
        <f t="shared" ca="1" si="1041"/>
        <v>0</v>
      </c>
      <c r="AS404" s="3">
        <f t="shared" ca="1" si="1041"/>
        <v>0</v>
      </c>
      <c r="AT404" s="3">
        <f t="shared" ca="1" si="1041"/>
        <v>0</v>
      </c>
      <c r="AU404" s="3">
        <f t="shared" ca="1" si="1041"/>
        <v>0</v>
      </c>
      <c r="AV404" s="3">
        <f t="shared" ca="1" si="1041"/>
        <v>0</v>
      </c>
      <c r="AW404" s="3">
        <f t="shared" ca="1" si="1041"/>
        <v>0</v>
      </c>
      <c r="AX404" s="3">
        <f t="shared" ca="1" si="1041"/>
        <v>0</v>
      </c>
      <c r="AY404" s="3">
        <f t="shared" ca="1" si="1041"/>
        <v>0</v>
      </c>
      <c r="AZ404" s="3">
        <f t="shared" ca="1" si="1041"/>
        <v>0</v>
      </c>
      <c r="BA404" s="3">
        <f t="shared" ca="1" si="1041"/>
        <v>0</v>
      </c>
      <c r="BB404" s="3">
        <f t="shared" ca="1" si="1041"/>
        <v>0</v>
      </c>
      <c r="BC404" s="3">
        <f t="shared" ca="1" si="1041"/>
        <v>0</v>
      </c>
      <c r="BD404" s="3">
        <f t="shared" ca="1" si="1041"/>
        <v>0</v>
      </c>
      <c r="BE404" s="3">
        <f t="shared" ca="1" si="1041"/>
        <v>0</v>
      </c>
      <c r="BF404" s="3">
        <f t="shared" ca="1" si="1041"/>
        <v>0</v>
      </c>
      <c r="BG404" s="3">
        <f t="shared" ca="1" si="1041"/>
        <v>0</v>
      </c>
      <c r="BH404" s="3">
        <f t="shared" ca="1" si="1041"/>
        <v>0</v>
      </c>
      <c r="BI404" s="3">
        <f t="shared" ca="1" si="1041"/>
        <v>0</v>
      </c>
      <c r="BJ404" s="3">
        <f t="shared" ca="1" si="1041"/>
        <v>0</v>
      </c>
      <c r="BK404" s="3">
        <f t="shared" ca="1" si="1041"/>
        <v>0</v>
      </c>
      <c r="BL404" s="3">
        <f t="shared" ca="1" si="1041"/>
        <v>0</v>
      </c>
    </row>
    <row r="405" spans="1:64" x14ac:dyDescent="0.3">
      <c r="A405" s="3"/>
      <c r="B405" s="3" t="s">
        <v>223</v>
      </c>
      <c r="C405" s="18" t="s">
        <v>22</v>
      </c>
      <c r="D405" s="111">
        <f t="shared" si="1023"/>
        <v>3</v>
      </c>
      <c r="E405" s="3">
        <f t="shared" ref="E405:AJ405" si="1042">IF(E6=1,E391,0)</f>
        <v>0</v>
      </c>
      <c r="F405" s="3">
        <f t="shared" si="1042"/>
        <v>0</v>
      </c>
      <c r="G405" s="3">
        <f t="shared" si="1042"/>
        <v>0</v>
      </c>
      <c r="H405" s="3">
        <f t="shared" si="1042"/>
        <v>0</v>
      </c>
      <c r="I405" s="3">
        <f t="shared" si="1042"/>
        <v>0</v>
      </c>
      <c r="J405" s="3">
        <f t="shared" si="1042"/>
        <v>3</v>
      </c>
      <c r="K405" s="3">
        <f t="shared" si="1042"/>
        <v>0</v>
      </c>
      <c r="L405" s="3">
        <f t="shared" si="1042"/>
        <v>0</v>
      </c>
      <c r="M405" s="3">
        <f t="shared" si="1042"/>
        <v>0</v>
      </c>
      <c r="N405" s="3">
        <f t="shared" si="1042"/>
        <v>0</v>
      </c>
      <c r="O405" s="3">
        <f t="shared" si="1042"/>
        <v>0</v>
      </c>
      <c r="P405" s="3">
        <f t="shared" si="1042"/>
        <v>0</v>
      </c>
      <c r="Q405" s="3">
        <f t="shared" si="1042"/>
        <v>0</v>
      </c>
      <c r="R405" s="3">
        <f t="shared" si="1042"/>
        <v>0</v>
      </c>
      <c r="S405" s="3">
        <f t="shared" si="1042"/>
        <v>0</v>
      </c>
      <c r="T405" s="3">
        <f t="shared" si="1042"/>
        <v>0</v>
      </c>
      <c r="U405" s="3">
        <f t="shared" si="1042"/>
        <v>0</v>
      </c>
      <c r="V405" s="3">
        <f t="shared" si="1042"/>
        <v>0</v>
      </c>
      <c r="W405" s="3">
        <f t="shared" si="1042"/>
        <v>0</v>
      </c>
      <c r="X405" s="3">
        <f t="shared" si="1042"/>
        <v>0</v>
      </c>
      <c r="Y405" s="3">
        <f t="shared" si="1042"/>
        <v>0</v>
      </c>
      <c r="Z405" s="3">
        <f t="shared" si="1042"/>
        <v>0</v>
      </c>
      <c r="AA405" s="3">
        <f t="shared" si="1042"/>
        <v>0</v>
      </c>
      <c r="AB405" s="3">
        <f t="shared" si="1042"/>
        <v>0</v>
      </c>
      <c r="AC405" s="3">
        <f t="shared" si="1042"/>
        <v>0</v>
      </c>
      <c r="AD405" s="3">
        <f t="shared" si="1042"/>
        <v>0</v>
      </c>
      <c r="AE405" s="3">
        <f t="shared" si="1042"/>
        <v>0</v>
      </c>
      <c r="AF405" s="3">
        <f t="shared" si="1042"/>
        <v>0</v>
      </c>
      <c r="AG405" s="3">
        <f t="shared" si="1042"/>
        <v>0</v>
      </c>
      <c r="AH405" s="3">
        <f t="shared" si="1042"/>
        <v>0</v>
      </c>
      <c r="AI405" s="3">
        <f t="shared" si="1042"/>
        <v>0</v>
      </c>
      <c r="AJ405" s="3">
        <f t="shared" si="1042"/>
        <v>0</v>
      </c>
      <c r="AK405" s="3">
        <f t="shared" ref="AK405:BL405" si="1043">IF(AK6=1,AK391,0)</f>
        <v>0</v>
      </c>
      <c r="AL405" s="3">
        <f t="shared" si="1043"/>
        <v>0</v>
      </c>
      <c r="AM405" s="3">
        <f t="shared" si="1043"/>
        <v>0</v>
      </c>
      <c r="AN405" s="3">
        <f t="shared" si="1043"/>
        <v>0</v>
      </c>
      <c r="AO405" s="3">
        <f t="shared" si="1043"/>
        <v>0</v>
      </c>
      <c r="AP405" s="3">
        <f t="shared" si="1043"/>
        <v>0</v>
      </c>
      <c r="AQ405" s="3">
        <f t="shared" si="1043"/>
        <v>0</v>
      </c>
      <c r="AR405" s="3">
        <f t="shared" si="1043"/>
        <v>0</v>
      </c>
      <c r="AS405" s="3">
        <f t="shared" si="1043"/>
        <v>0</v>
      </c>
      <c r="AT405" s="3">
        <f t="shared" si="1043"/>
        <v>0</v>
      </c>
      <c r="AU405" s="3">
        <f t="shared" si="1043"/>
        <v>0</v>
      </c>
      <c r="AV405" s="3">
        <f t="shared" si="1043"/>
        <v>0</v>
      </c>
      <c r="AW405" s="3">
        <f t="shared" si="1043"/>
        <v>0</v>
      </c>
      <c r="AX405" s="3">
        <f t="shared" si="1043"/>
        <v>0</v>
      </c>
      <c r="AY405" s="3">
        <f t="shared" si="1043"/>
        <v>0</v>
      </c>
      <c r="AZ405" s="3">
        <f t="shared" si="1043"/>
        <v>0</v>
      </c>
      <c r="BA405" s="3">
        <f t="shared" si="1043"/>
        <v>0</v>
      </c>
      <c r="BB405" s="3">
        <f t="shared" si="1043"/>
        <v>0</v>
      </c>
      <c r="BC405" s="3">
        <f t="shared" si="1043"/>
        <v>0</v>
      </c>
      <c r="BD405" s="3">
        <f t="shared" si="1043"/>
        <v>0</v>
      </c>
      <c r="BE405" s="3">
        <f t="shared" si="1043"/>
        <v>0</v>
      </c>
      <c r="BF405" s="3">
        <f t="shared" si="1043"/>
        <v>0</v>
      </c>
      <c r="BG405" s="3">
        <f t="shared" si="1043"/>
        <v>0</v>
      </c>
      <c r="BH405" s="3">
        <f t="shared" si="1043"/>
        <v>0</v>
      </c>
      <c r="BI405" s="3">
        <f t="shared" si="1043"/>
        <v>0</v>
      </c>
      <c r="BJ405" s="3">
        <f t="shared" si="1043"/>
        <v>0</v>
      </c>
      <c r="BK405" s="3">
        <f t="shared" si="1043"/>
        <v>0</v>
      </c>
      <c r="BL405" s="3">
        <f t="shared" si="1043"/>
        <v>0</v>
      </c>
    </row>
    <row r="406" spans="1:64" x14ac:dyDescent="0.3">
      <c r="A406" s="3"/>
      <c r="B406" s="3" t="s">
        <v>221</v>
      </c>
      <c r="C406" s="18" t="s">
        <v>22</v>
      </c>
      <c r="D406" s="111">
        <f t="shared" ca="1" si="1023"/>
        <v>-6.614999999999994</v>
      </c>
      <c r="E406" s="3">
        <f t="shared" ref="E406:AJ406" si="1044">-E356</f>
        <v>0</v>
      </c>
      <c r="F406" s="3">
        <f t="shared" ca="1" si="1044"/>
        <v>0</v>
      </c>
      <c r="G406" s="3">
        <f t="shared" ca="1" si="1044"/>
        <v>0</v>
      </c>
      <c r="H406" s="3">
        <f t="shared" ca="1" si="1044"/>
        <v>0</v>
      </c>
      <c r="I406" s="3">
        <f t="shared" ca="1" si="1044"/>
        <v>0</v>
      </c>
      <c r="J406" s="3">
        <f t="shared" ca="1" si="1044"/>
        <v>0</v>
      </c>
      <c r="K406" s="3">
        <f t="shared" ca="1" si="1044"/>
        <v>-0.13500000000000001</v>
      </c>
      <c r="L406" s="3">
        <f t="shared" ca="1" si="1044"/>
        <v>-0.13500000000000006</v>
      </c>
      <c r="M406" s="3">
        <f t="shared" ca="1" si="1044"/>
        <v>-0.13500000000000001</v>
      </c>
      <c r="N406" s="3">
        <f t="shared" ca="1" si="1044"/>
        <v>-0.13500000000000001</v>
      </c>
      <c r="O406" s="3">
        <f t="shared" ca="1" si="1044"/>
        <v>-0.13500000000000001</v>
      </c>
      <c r="P406" s="3">
        <f t="shared" ca="1" si="1044"/>
        <v>-0.13500000000000001</v>
      </c>
      <c r="Q406" s="3">
        <f t="shared" ca="1" si="1044"/>
        <v>-0.13500000000000001</v>
      </c>
      <c r="R406" s="3">
        <f t="shared" ca="1" si="1044"/>
        <v>-0.13500000000000001</v>
      </c>
      <c r="S406" s="3">
        <f t="shared" ca="1" si="1044"/>
        <v>-0.13500000000000006</v>
      </c>
      <c r="T406" s="3">
        <f t="shared" ca="1" si="1044"/>
        <v>-0.13500000000000001</v>
      </c>
      <c r="U406" s="3">
        <f t="shared" ca="1" si="1044"/>
        <v>-0.13500000000000006</v>
      </c>
      <c r="V406" s="3">
        <f t="shared" ca="1" si="1044"/>
        <v>-0.13500000000000001</v>
      </c>
      <c r="W406" s="3">
        <f t="shared" ca="1" si="1044"/>
        <v>-0.13500000000000001</v>
      </c>
      <c r="X406" s="3">
        <f t="shared" ca="1" si="1044"/>
        <v>-0.13500000000000006</v>
      </c>
      <c r="Y406" s="3">
        <f t="shared" ca="1" si="1044"/>
        <v>-0.13500000000000004</v>
      </c>
      <c r="Z406" s="3">
        <f t="shared" ca="1" si="1044"/>
        <v>-0.13500000000000001</v>
      </c>
      <c r="AA406" s="3">
        <f t="shared" ca="1" si="1044"/>
        <v>-0.13500000000000001</v>
      </c>
      <c r="AB406" s="3">
        <f t="shared" ca="1" si="1044"/>
        <v>-0.13500000000000001</v>
      </c>
      <c r="AC406" s="3">
        <f t="shared" ca="1" si="1044"/>
        <v>-0.13500000000000001</v>
      </c>
      <c r="AD406" s="3">
        <f t="shared" ca="1" si="1044"/>
        <v>-0.13500000000000004</v>
      </c>
      <c r="AE406" s="3">
        <f t="shared" ca="1" si="1044"/>
        <v>-0.13500000000000001</v>
      </c>
      <c r="AF406" s="3">
        <f t="shared" ca="1" si="1044"/>
        <v>-0.13500000000000001</v>
      </c>
      <c r="AG406" s="3">
        <f t="shared" ca="1" si="1044"/>
        <v>-0.13500000000000001</v>
      </c>
      <c r="AH406" s="3">
        <f t="shared" ca="1" si="1044"/>
        <v>-0.13500000000000001</v>
      </c>
      <c r="AI406" s="3">
        <f t="shared" ca="1" si="1044"/>
        <v>-0.13500000000000001</v>
      </c>
      <c r="AJ406" s="3">
        <f t="shared" ca="1" si="1044"/>
        <v>-0.13500000000000001</v>
      </c>
      <c r="AK406" s="3">
        <f t="shared" ref="AK406:BL406" ca="1" si="1045">-AK356</f>
        <v>-0.13500000000000001</v>
      </c>
      <c r="AL406" s="3">
        <f t="shared" ca="1" si="1045"/>
        <v>-0.13500000000000001</v>
      </c>
      <c r="AM406" s="3">
        <f t="shared" ca="1" si="1045"/>
        <v>-0.13500000000000001</v>
      </c>
      <c r="AN406" s="3">
        <f t="shared" ca="1" si="1045"/>
        <v>-0.13500000000000001</v>
      </c>
      <c r="AO406" s="3">
        <f t="shared" ca="1" si="1045"/>
        <v>-0.13500000000000001</v>
      </c>
      <c r="AP406" s="3">
        <f t="shared" ca="1" si="1045"/>
        <v>-0.13500000000000001</v>
      </c>
      <c r="AQ406" s="3">
        <f t="shared" ca="1" si="1045"/>
        <v>-0.13500000000000001</v>
      </c>
      <c r="AR406" s="3">
        <f t="shared" ca="1" si="1045"/>
        <v>-0.13500000000000001</v>
      </c>
      <c r="AS406" s="3">
        <f t="shared" ca="1" si="1045"/>
        <v>-0.13500000000000001</v>
      </c>
      <c r="AT406" s="3">
        <f t="shared" ca="1" si="1045"/>
        <v>-0.13500000000000001</v>
      </c>
      <c r="AU406" s="3">
        <f t="shared" ca="1" si="1045"/>
        <v>-0.13500000000000001</v>
      </c>
      <c r="AV406" s="3">
        <f t="shared" ca="1" si="1045"/>
        <v>-0.13500000000000001</v>
      </c>
      <c r="AW406" s="3">
        <f t="shared" ca="1" si="1045"/>
        <v>-0.13500000000000001</v>
      </c>
      <c r="AX406" s="3">
        <f t="shared" ca="1" si="1045"/>
        <v>-0.13500000000000001</v>
      </c>
      <c r="AY406" s="3">
        <f t="shared" ca="1" si="1045"/>
        <v>-0.13500000000000001</v>
      </c>
      <c r="AZ406" s="3">
        <f t="shared" ca="1" si="1045"/>
        <v>-0.13500000000000001</v>
      </c>
      <c r="BA406" s="3">
        <f t="shared" ca="1" si="1045"/>
        <v>-0.13500000000000001</v>
      </c>
      <c r="BB406" s="3">
        <f t="shared" ca="1" si="1045"/>
        <v>-0.13500000000000001</v>
      </c>
      <c r="BC406" s="3">
        <f t="shared" ca="1" si="1045"/>
        <v>-0.13500000000000001</v>
      </c>
      <c r="BD406" s="3">
        <f t="shared" ca="1" si="1045"/>
        <v>-0.13500000000000001</v>
      </c>
      <c r="BE406" s="3">
        <f t="shared" ca="1" si="1045"/>
        <v>-0.13500000000000001</v>
      </c>
      <c r="BF406" s="3">
        <f t="shared" ca="1" si="1045"/>
        <v>-0.13500000000000001</v>
      </c>
      <c r="BG406" s="3">
        <f t="shared" ca="1" si="1045"/>
        <v>-0.13500000000000001</v>
      </c>
      <c r="BH406" s="3">
        <f t="shared" ca="1" si="1045"/>
        <v>0</v>
      </c>
      <c r="BI406" s="3">
        <f t="shared" ca="1" si="1045"/>
        <v>0</v>
      </c>
      <c r="BJ406" s="3">
        <f t="shared" ca="1" si="1045"/>
        <v>0</v>
      </c>
      <c r="BK406" s="3">
        <f t="shared" ca="1" si="1045"/>
        <v>0</v>
      </c>
      <c r="BL406" s="3">
        <f t="shared" ca="1" si="1045"/>
        <v>0</v>
      </c>
    </row>
    <row r="407" spans="1:64" x14ac:dyDescent="0.3">
      <c r="A407" s="3"/>
      <c r="B407" s="3" t="s">
        <v>154</v>
      </c>
      <c r="C407" s="18" t="s">
        <v>22</v>
      </c>
      <c r="D407" s="111">
        <f t="shared" ca="1" si="1023"/>
        <v>-15.807320735494077</v>
      </c>
      <c r="E407" s="3">
        <f t="shared" ref="E407:AJ407" si="1046">IF(E$5,-E364,0)</f>
        <v>0</v>
      </c>
      <c r="F407" s="3">
        <f t="shared" si="1046"/>
        <v>0</v>
      </c>
      <c r="G407" s="3">
        <f t="shared" si="1046"/>
        <v>0</v>
      </c>
      <c r="H407" s="3">
        <f t="shared" si="1046"/>
        <v>0</v>
      </c>
      <c r="I407" s="3">
        <f t="shared" si="1046"/>
        <v>0</v>
      </c>
      <c r="J407" s="3">
        <f t="shared" ca="1" si="1046"/>
        <v>-15.807320735494077</v>
      </c>
      <c r="K407" s="3">
        <f t="shared" ca="1" si="1046"/>
        <v>0</v>
      </c>
      <c r="L407" s="3">
        <f t="shared" ca="1" si="1046"/>
        <v>0</v>
      </c>
      <c r="M407" s="3">
        <f t="shared" ca="1" si="1046"/>
        <v>0</v>
      </c>
      <c r="N407" s="3">
        <f t="shared" ca="1" si="1046"/>
        <v>0</v>
      </c>
      <c r="O407" s="3">
        <f t="shared" ca="1" si="1046"/>
        <v>0</v>
      </c>
      <c r="P407" s="3">
        <f t="shared" ca="1" si="1046"/>
        <v>0</v>
      </c>
      <c r="Q407" s="3">
        <f t="shared" ca="1" si="1046"/>
        <v>0</v>
      </c>
      <c r="R407" s="3">
        <f t="shared" ca="1" si="1046"/>
        <v>0</v>
      </c>
      <c r="S407" s="3">
        <f t="shared" ca="1" si="1046"/>
        <v>0</v>
      </c>
      <c r="T407" s="3">
        <f t="shared" ca="1" si="1046"/>
        <v>0</v>
      </c>
      <c r="U407" s="3">
        <f t="shared" ca="1" si="1046"/>
        <v>0</v>
      </c>
      <c r="V407" s="3">
        <f t="shared" ca="1" si="1046"/>
        <v>0</v>
      </c>
      <c r="W407" s="3">
        <f t="shared" ca="1" si="1046"/>
        <v>0</v>
      </c>
      <c r="X407" s="3">
        <f t="shared" ca="1" si="1046"/>
        <v>0</v>
      </c>
      <c r="Y407" s="3">
        <f t="shared" ca="1" si="1046"/>
        <v>0</v>
      </c>
      <c r="Z407" s="3">
        <f t="shared" ca="1" si="1046"/>
        <v>0</v>
      </c>
      <c r="AA407" s="3">
        <f t="shared" ca="1" si="1046"/>
        <v>0</v>
      </c>
      <c r="AB407" s="3">
        <f t="shared" ca="1" si="1046"/>
        <v>0</v>
      </c>
      <c r="AC407" s="3">
        <f t="shared" ca="1" si="1046"/>
        <v>0</v>
      </c>
      <c r="AD407" s="3">
        <f t="shared" ca="1" si="1046"/>
        <v>0</v>
      </c>
      <c r="AE407" s="3">
        <f t="shared" ca="1" si="1046"/>
        <v>0</v>
      </c>
      <c r="AF407" s="3">
        <f t="shared" ca="1" si="1046"/>
        <v>0</v>
      </c>
      <c r="AG407" s="3">
        <f t="shared" ca="1" si="1046"/>
        <v>0</v>
      </c>
      <c r="AH407" s="3">
        <f t="shared" ca="1" si="1046"/>
        <v>0</v>
      </c>
      <c r="AI407" s="3">
        <f t="shared" ca="1" si="1046"/>
        <v>0</v>
      </c>
      <c r="AJ407" s="3">
        <f t="shared" ca="1" si="1046"/>
        <v>0</v>
      </c>
      <c r="AK407" s="3">
        <f t="shared" ref="AK407:BL407" ca="1" si="1047">IF(AK$5,-AK364,0)</f>
        <v>0</v>
      </c>
      <c r="AL407" s="3">
        <f t="shared" ca="1" si="1047"/>
        <v>0</v>
      </c>
      <c r="AM407" s="3">
        <f t="shared" ca="1" si="1047"/>
        <v>0</v>
      </c>
      <c r="AN407" s="3">
        <f t="shared" ca="1" si="1047"/>
        <v>0</v>
      </c>
      <c r="AO407" s="3">
        <f t="shared" ca="1" si="1047"/>
        <v>0</v>
      </c>
      <c r="AP407" s="3">
        <f t="shared" ca="1" si="1047"/>
        <v>0</v>
      </c>
      <c r="AQ407" s="3">
        <f t="shared" ca="1" si="1047"/>
        <v>0</v>
      </c>
      <c r="AR407" s="3">
        <f t="shared" ca="1" si="1047"/>
        <v>0</v>
      </c>
      <c r="AS407" s="3">
        <f t="shared" ca="1" si="1047"/>
        <v>0</v>
      </c>
      <c r="AT407" s="3">
        <f t="shared" ca="1" si="1047"/>
        <v>0</v>
      </c>
      <c r="AU407" s="3">
        <f t="shared" ca="1" si="1047"/>
        <v>0</v>
      </c>
      <c r="AV407" s="3">
        <f t="shared" ca="1" si="1047"/>
        <v>0</v>
      </c>
      <c r="AW407" s="3">
        <f t="shared" ca="1" si="1047"/>
        <v>0</v>
      </c>
      <c r="AX407" s="3">
        <f t="shared" ca="1" si="1047"/>
        <v>0</v>
      </c>
      <c r="AY407" s="3">
        <f t="shared" ca="1" si="1047"/>
        <v>0</v>
      </c>
      <c r="AZ407" s="3">
        <f t="shared" ca="1" si="1047"/>
        <v>0</v>
      </c>
      <c r="BA407" s="3">
        <f t="shared" ca="1" si="1047"/>
        <v>0</v>
      </c>
      <c r="BB407" s="3">
        <f t="shared" ca="1" si="1047"/>
        <v>0</v>
      </c>
      <c r="BC407" s="3">
        <f t="shared" ca="1" si="1047"/>
        <v>0</v>
      </c>
      <c r="BD407" s="3">
        <f t="shared" ca="1" si="1047"/>
        <v>0</v>
      </c>
      <c r="BE407" s="3">
        <f t="shared" ca="1" si="1047"/>
        <v>0</v>
      </c>
      <c r="BF407" s="3">
        <f t="shared" ca="1" si="1047"/>
        <v>0</v>
      </c>
      <c r="BG407" s="3">
        <f t="shared" ca="1" si="1047"/>
        <v>0</v>
      </c>
      <c r="BH407" s="3">
        <f t="shared" si="1047"/>
        <v>0</v>
      </c>
      <c r="BI407" s="3">
        <f t="shared" si="1047"/>
        <v>0</v>
      </c>
      <c r="BJ407" s="3">
        <f t="shared" si="1047"/>
        <v>0</v>
      </c>
      <c r="BK407" s="3">
        <f t="shared" si="1047"/>
        <v>0</v>
      </c>
      <c r="BL407" s="3">
        <f t="shared" si="1047"/>
        <v>0</v>
      </c>
    </row>
    <row r="408" spans="1:64" x14ac:dyDescent="0.3">
      <c r="A408" s="3"/>
      <c r="B408" s="3" t="s">
        <v>766</v>
      </c>
      <c r="C408" s="18" t="s">
        <v>22</v>
      </c>
      <c r="D408" s="111">
        <f t="shared" ca="1" si="1023"/>
        <v>15.807320735494077</v>
      </c>
      <c r="E408" s="3">
        <f t="shared" ref="E408:AJ408" si="1048">IF(E$5,-E365,0)</f>
        <v>0</v>
      </c>
      <c r="F408" s="3">
        <f t="shared" si="1048"/>
        <v>0</v>
      </c>
      <c r="G408" s="3">
        <f t="shared" si="1048"/>
        <v>0</v>
      </c>
      <c r="H408" s="3">
        <f t="shared" si="1048"/>
        <v>0</v>
      </c>
      <c r="I408" s="3">
        <f t="shared" si="1048"/>
        <v>0</v>
      </c>
      <c r="J408" s="3">
        <f t="shared" ca="1" si="1048"/>
        <v>15.807320735494077</v>
      </c>
      <c r="K408" s="3">
        <f t="shared" ca="1" si="1048"/>
        <v>0</v>
      </c>
      <c r="L408" s="3">
        <f t="shared" ca="1" si="1048"/>
        <v>0</v>
      </c>
      <c r="M408" s="3">
        <f t="shared" ca="1" si="1048"/>
        <v>0</v>
      </c>
      <c r="N408" s="3">
        <f t="shared" ca="1" si="1048"/>
        <v>0</v>
      </c>
      <c r="O408" s="3">
        <f t="shared" ca="1" si="1048"/>
        <v>0</v>
      </c>
      <c r="P408" s="3">
        <f t="shared" ca="1" si="1048"/>
        <v>0</v>
      </c>
      <c r="Q408" s="3">
        <f t="shared" ca="1" si="1048"/>
        <v>0</v>
      </c>
      <c r="R408" s="3">
        <f t="shared" ca="1" si="1048"/>
        <v>0</v>
      </c>
      <c r="S408" s="3">
        <f t="shared" ca="1" si="1048"/>
        <v>0</v>
      </c>
      <c r="T408" s="3">
        <f t="shared" ca="1" si="1048"/>
        <v>0</v>
      </c>
      <c r="U408" s="3">
        <f t="shared" ca="1" si="1048"/>
        <v>0</v>
      </c>
      <c r="V408" s="3">
        <f t="shared" ca="1" si="1048"/>
        <v>0</v>
      </c>
      <c r="W408" s="3">
        <f t="shared" ca="1" si="1048"/>
        <v>0</v>
      </c>
      <c r="X408" s="3">
        <f t="shared" ca="1" si="1048"/>
        <v>0</v>
      </c>
      <c r="Y408" s="3">
        <f t="shared" ca="1" si="1048"/>
        <v>0</v>
      </c>
      <c r="Z408" s="3">
        <f t="shared" ca="1" si="1048"/>
        <v>0</v>
      </c>
      <c r="AA408" s="3">
        <f t="shared" ca="1" si="1048"/>
        <v>0</v>
      </c>
      <c r="AB408" s="3">
        <f t="shared" ca="1" si="1048"/>
        <v>0</v>
      </c>
      <c r="AC408" s="3">
        <f t="shared" ca="1" si="1048"/>
        <v>0</v>
      </c>
      <c r="AD408" s="3">
        <f t="shared" ca="1" si="1048"/>
        <v>0</v>
      </c>
      <c r="AE408" s="3">
        <f t="shared" ca="1" si="1048"/>
        <v>0</v>
      </c>
      <c r="AF408" s="3">
        <f t="shared" ca="1" si="1048"/>
        <v>0</v>
      </c>
      <c r="AG408" s="3">
        <f t="shared" ca="1" si="1048"/>
        <v>0</v>
      </c>
      <c r="AH408" s="3">
        <f t="shared" ca="1" si="1048"/>
        <v>0</v>
      </c>
      <c r="AI408" s="3">
        <f t="shared" ca="1" si="1048"/>
        <v>0</v>
      </c>
      <c r="AJ408" s="3">
        <f t="shared" ca="1" si="1048"/>
        <v>0</v>
      </c>
      <c r="AK408" s="3">
        <f t="shared" ref="AK408:BL408" ca="1" si="1049">IF(AK$5,-AK365,0)</f>
        <v>0</v>
      </c>
      <c r="AL408" s="3">
        <f t="shared" ca="1" si="1049"/>
        <v>0</v>
      </c>
      <c r="AM408" s="3">
        <f t="shared" ca="1" si="1049"/>
        <v>0</v>
      </c>
      <c r="AN408" s="3">
        <f t="shared" ca="1" si="1049"/>
        <v>0</v>
      </c>
      <c r="AO408" s="3">
        <f t="shared" ca="1" si="1049"/>
        <v>0</v>
      </c>
      <c r="AP408" s="3">
        <f t="shared" ca="1" si="1049"/>
        <v>0</v>
      </c>
      <c r="AQ408" s="3">
        <f t="shared" ca="1" si="1049"/>
        <v>0</v>
      </c>
      <c r="AR408" s="3">
        <f t="shared" ca="1" si="1049"/>
        <v>0</v>
      </c>
      <c r="AS408" s="3">
        <f t="shared" ca="1" si="1049"/>
        <v>0</v>
      </c>
      <c r="AT408" s="3">
        <f t="shared" ca="1" si="1049"/>
        <v>0</v>
      </c>
      <c r="AU408" s="3">
        <f t="shared" ca="1" si="1049"/>
        <v>0</v>
      </c>
      <c r="AV408" s="3">
        <f t="shared" ca="1" si="1049"/>
        <v>0</v>
      </c>
      <c r="AW408" s="3">
        <f t="shared" ca="1" si="1049"/>
        <v>0</v>
      </c>
      <c r="AX408" s="3">
        <f t="shared" ca="1" si="1049"/>
        <v>0</v>
      </c>
      <c r="AY408" s="3">
        <f t="shared" ca="1" si="1049"/>
        <v>0</v>
      </c>
      <c r="AZ408" s="3">
        <f t="shared" ca="1" si="1049"/>
        <v>0</v>
      </c>
      <c r="BA408" s="3">
        <f t="shared" ca="1" si="1049"/>
        <v>0</v>
      </c>
      <c r="BB408" s="3">
        <f t="shared" ca="1" si="1049"/>
        <v>0</v>
      </c>
      <c r="BC408" s="3">
        <f t="shared" ca="1" si="1049"/>
        <v>0</v>
      </c>
      <c r="BD408" s="3">
        <f t="shared" ca="1" si="1049"/>
        <v>0</v>
      </c>
      <c r="BE408" s="3">
        <f t="shared" ca="1" si="1049"/>
        <v>0</v>
      </c>
      <c r="BF408" s="3">
        <f t="shared" ca="1" si="1049"/>
        <v>0</v>
      </c>
      <c r="BG408" s="3">
        <f t="shared" ca="1" si="1049"/>
        <v>0</v>
      </c>
      <c r="BH408" s="3">
        <f t="shared" si="1049"/>
        <v>0</v>
      </c>
      <c r="BI408" s="3">
        <f t="shared" si="1049"/>
        <v>0</v>
      </c>
      <c r="BJ408" s="3">
        <f t="shared" si="1049"/>
        <v>0</v>
      </c>
      <c r="BK408" s="3">
        <f t="shared" si="1049"/>
        <v>0</v>
      </c>
      <c r="BL408" s="3">
        <f t="shared" si="1049"/>
        <v>0</v>
      </c>
    </row>
    <row r="409" spans="1:64" x14ac:dyDescent="0.3">
      <c r="A409" s="3"/>
      <c r="B409" s="3" t="str">
        <f>B366</f>
        <v>Bridge Finance - Loan</v>
      </c>
      <c r="C409" s="18" t="s">
        <v>22</v>
      </c>
      <c r="D409" s="111">
        <f t="shared" si="1023"/>
        <v>0</v>
      </c>
      <c r="E409" s="3">
        <f t="shared" ref="E409:AJ409" si="1050">IF(E$5,-E366,0)</f>
        <v>0</v>
      </c>
      <c r="F409" s="3">
        <f t="shared" si="1050"/>
        <v>0</v>
      </c>
      <c r="G409" s="3">
        <f t="shared" si="1050"/>
        <v>0</v>
      </c>
      <c r="H409" s="3">
        <f t="shared" si="1050"/>
        <v>0</v>
      </c>
      <c r="I409" s="3">
        <f t="shared" si="1050"/>
        <v>0</v>
      </c>
      <c r="J409" s="3">
        <f t="shared" si="1050"/>
        <v>0</v>
      </c>
      <c r="K409" s="3">
        <f t="shared" si="1050"/>
        <v>0</v>
      </c>
      <c r="L409" s="3">
        <f t="shared" si="1050"/>
        <v>0</v>
      </c>
      <c r="M409" s="3">
        <f t="shared" si="1050"/>
        <v>0</v>
      </c>
      <c r="N409" s="3">
        <f t="shared" si="1050"/>
        <v>0</v>
      </c>
      <c r="O409" s="3">
        <f t="shared" si="1050"/>
        <v>0</v>
      </c>
      <c r="P409" s="3">
        <f t="shared" si="1050"/>
        <v>0</v>
      </c>
      <c r="Q409" s="3">
        <f t="shared" si="1050"/>
        <v>0</v>
      </c>
      <c r="R409" s="3">
        <f t="shared" si="1050"/>
        <v>0</v>
      </c>
      <c r="S409" s="3">
        <f t="shared" si="1050"/>
        <v>0</v>
      </c>
      <c r="T409" s="3">
        <f t="shared" si="1050"/>
        <v>0</v>
      </c>
      <c r="U409" s="3">
        <f t="shared" si="1050"/>
        <v>0</v>
      </c>
      <c r="V409" s="3">
        <f t="shared" si="1050"/>
        <v>0</v>
      </c>
      <c r="W409" s="3">
        <f t="shared" si="1050"/>
        <v>0</v>
      </c>
      <c r="X409" s="3">
        <f t="shared" si="1050"/>
        <v>0</v>
      </c>
      <c r="Y409" s="3">
        <f t="shared" si="1050"/>
        <v>0</v>
      </c>
      <c r="Z409" s="3">
        <f t="shared" si="1050"/>
        <v>0</v>
      </c>
      <c r="AA409" s="3">
        <f t="shared" si="1050"/>
        <v>0</v>
      </c>
      <c r="AB409" s="3">
        <f t="shared" si="1050"/>
        <v>0</v>
      </c>
      <c r="AC409" s="3">
        <f t="shared" si="1050"/>
        <v>0</v>
      </c>
      <c r="AD409" s="3">
        <f t="shared" si="1050"/>
        <v>0</v>
      </c>
      <c r="AE409" s="3">
        <f t="shared" si="1050"/>
        <v>0</v>
      </c>
      <c r="AF409" s="3">
        <f t="shared" si="1050"/>
        <v>0</v>
      </c>
      <c r="AG409" s="3">
        <f t="shared" si="1050"/>
        <v>0</v>
      </c>
      <c r="AH409" s="3">
        <f t="shared" si="1050"/>
        <v>0</v>
      </c>
      <c r="AI409" s="3">
        <f t="shared" si="1050"/>
        <v>0</v>
      </c>
      <c r="AJ409" s="3">
        <f t="shared" si="1050"/>
        <v>0</v>
      </c>
      <c r="AK409" s="3">
        <f t="shared" ref="AK409:BL409" si="1051">IF(AK$5,-AK366,0)</f>
        <v>0</v>
      </c>
      <c r="AL409" s="3">
        <f t="shared" si="1051"/>
        <v>0</v>
      </c>
      <c r="AM409" s="3">
        <f t="shared" si="1051"/>
        <v>0</v>
      </c>
      <c r="AN409" s="3">
        <f t="shared" si="1051"/>
        <v>0</v>
      </c>
      <c r="AO409" s="3">
        <f t="shared" si="1051"/>
        <v>0</v>
      </c>
      <c r="AP409" s="3">
        <f t="shared" si="1051"/>
        <v>0</v>
      </c>
      <c r="AQ409" s="3">
        <f t="shared" si="1051"/>
        <v>0</v>
      </c>
      <c r="AR409" s="3">
        <f t="shared" si="1051"/>
        <v>0</v>
      </c>
      <c r="AS409" s="3">
        <f t="shared" si="1051"/>
        <v>0</v>
      </c>
      <c r="AT409" s="3">
        <f t="shared" si="1051"/>
        <v>0</v>
      </c>
      <c r="AU409" s="3">
        <f t="shared" si="1051"/>
        <v>0</v>
      </c>
      <c r="AV409" s="3">
        <f t="shared" si="1051"/>
        <v>0</v>
      </c>
      <c r="AW409" s="3">
        <f t="shared" si="1051"/>
        <v>0</v>
      </c>
      <c r="AX409" s="3">
        <f t="shared" si="1051"/>
        <v>0</v>
      </c>
      <c r="AY409" s="3">
        <f t="shared" si="1051"/>
        <v>0</v>
      </c>
      <c r="AZ409" s="3">
        <f t="shared" si="1051"/>
        <v>0</v>
      </c>
      <c r="BA409" s="3">
        <f t="shared" si="1051"/>
        <v>0</v>
      </c>
      <c r="BB409" s="3">
        <f t="shared" si="1051"/>
        <v>0</v>
      </c>
      <c r="BC409" s="3">
        <f t="shared" si="1051"/>
        <v>0</v>
      </c>
      <c r="BD409" s="3">
        <f t="shared" si="1051"/>
        <v>0</v>
      </c>
      <c r="BE409" s="3">
        <f t="shared" si="1051"/>
        <v>0</v>
      </c>
      <c r="BF409" s="3">
        <f t="shared" si="1051"/>
        <v>0</v>
      </c>
      <c r="BG409" s="3">
        <f t="shared" si="1051"/>
        <v>0</v>
      </c>
      <c r="BH409" s="3">
        <f t="shared" si="1051"/>
        <v>0</v>
      </c>
      <c r="BI409" s="3">
        <f t="shared" si="1051"/>
        <v>0</v>
      </c>
      <c r="BJ409" s="3">
        <f t="shared" si="1051"/>
        <v>0</v>
      </c>
      <c r="BK409" s="3">
        <f t="shared" si="1051"/>
        <v>0</v>
      </c>
      <c r="BL409" s="3">
        <f t="shared" si="1051"/>
        <v>0</v>
      </c>
    </row>
    <row r="410" spans="1:64" x14ac:dyDescent="0.3">
      <c r="A410" s="3"/>
      <c r="B410" s="3" t="s">
        <v>736</v>
      </c>
      <c r="C410" s="18" t="s">
        <v>22</v>
      </c>
      <c r="D410" s="111">
        <f t="shared" si="1023"/>
        <v>0</v>
      </c>
      <c r="E410" s="3">
        <f t="shared" ref="E410:AJ410" si="1052">-E367</f>
        <v>0</v>
      </c>
      <c r="F410" s="3">
        <f t="shared" si="1052"/>
        <v>0</v>
      </c>
      <c r="G410" s="3">
        <f t="shared" si="1052"/>
        <v>0</v>
      </c>
      <c r="H410" s="3">
        <f t="shared" si="1052"/>
        <v>0</v>
      </c>
      <c r="I410" s="3">
        <f t="shared" si="1052"/>
        <v>0</v>
      </c>
      <c r="J410" s="3">
        <f t="shared" si="1052"/>
        <v>0</v>
      </c>
      <c r="K410" s="3">
        <f t="shared" si="1052"/>
        <v>0</v>
      </c>
      <c r="L410" s="3">
        <f t="shared" si="1052"/>
        <v>0</v>
      </c>
      <c r="M410" s="3">
        <f t="shared" si="1052"/>
        <v>0</v>
      </c>
      <c r="N410" s="3">
        <f t="shared" si="1052"/>
        <v>0</v>
      </c>
      <c r="O410" s="3">
        <f t="shared" si="1052"/>
        <v>0</v>
      </c>
      <c r="P410" s="3">
        <f t="shared" si="1052"/>
        <v>0</v>
      </c>
      <c r="Q410" s="3">
        <f t="shared" si="1052"/>
        <v>0</v>
      </c>
      <c r="R410" s="3">
        <f t="shared" si="1052"/>
        <v>0</v>
      </c>
      <c r="S410" s="3">
        <f t="shared" si="1052"/>
        <v>0</v>
      </c>
      <c r="T410" s="3">
        <f t="shared" si="1052"/>
        <v>0</v>
      </c>
      <c r="U410" s="3">
        <f t="shared" si="1052"/>
        <v>0</v>
      </c>
      <c r="V410" s="3">
        <f t="shared" si="1052"/>
        <v>0</v>
      </c>
      <c r="W410" s="3">
        <f t="shared" si="1052"/>
        <v>0</v>
      </c>
      <c r="X410" s="3">
        <f t="shared" si="1052"/>
        <v>0</v>
      </c>
      <c r="Y410" s="3">
        <f t="shared" si="1052"/>
        <v>0</v>
      </c>
      <c r="Z410" s="3">
        <f t="shared" si="1052"/>
        <v>0</v>
      </c>
      <c r="AA410" s="3">
        <f t="shared" si="1052"/>
        <v>0</v>
      </c>
      <c r="AB410" s="3">
        <f t="shared" si="1052"/>
        <v>0</v>
      </c>
      <c r="AC410" s="3">
        <f t="shared" si="1052"/>
        <v>0</v>
      </c>
      <c r="AD410" s="3">
        <f t="shared" si="1052"/>
        <v>0</v>
      </c>
      <c r="AE410" s="3">
        <f t="shared" si="1052"/>
        <v>0</v>
      </c>
      <c r="AF410" s="3">
        <f t="shared" si="1052"/>
        <v>0</v>
      </c>
      <c r="AG410" s="3">
        <f t="shared" si="1052"/>
        <v>0</v>
      </c>
      <c r="AH410" s="3">
        <f t="shared" si="1052"/>
        <v>0</v>
      </c>
      <c r="AI410" s="3">
        <f t="shared" si="1052"/>
        <v>0</v>
      </c>
      <c r="AJ410" s="3">
        <f t="shared" si="1052"/>
        <v>0</v>
      </c>
      <c r="AK410" s="3">
        <f t="shared" ref="AK410:BL410" si="1053">-AK367</f>
        <v>0</v>
      </c>
      <c r="AL410" s="3">
        <f t="shared" si="1053"/>
        <v>0</v>
      </c>
      <c r="AM410" s="3">
        <f t="shared" si="1053"/>
        <v>0</v>
      </c>
      <c r="AN410" s="3">
        <f t="shared" si="1053"/>
        <v>0</v>
      </c>
      <c r="AO410" s="3">
        <f t="shared" si="1053"/>
        <v>0</v>
      </c>
      <c r="AP410" s="3">
        <f t="shared" si="1053"/>
        <v>0</v>
      </c>
      <c r="AQ410" s="3">
        <f t="shared" si="1053"/>
        <v>0</v>
      </c>
      <c r="AR410" s="3">
        <f t="shared" si="1053"/>
        <v>0</v>
      </c>
      <c r="AS410" s="3">
        <f t="shared" si="1053"/>
        <v>0</v>
      </c>
      <c r="AT410" s="3">
        <f t="shared" si="1053"/>
        <v>0</v>
      </c>
      <c r="AU410" s="3">
        <f t="shared" si="1053"/>
        <v>0</v>
      </c>
      <c r="AV410" s="3">
        <f t="shared" si="1053"/>
        <v>0</v>
      </c>
      <c r="AW410" s="3">
        <f t="shared" si="1053"/>
        <v>0</v>
      </c>
      <c r="AX410" s="3">
        <f t="shared" si="1053"/>
        <v>0</v>
      </c>
      <c r="AY410" s="3">
        <f t="shared" si="1053"/>
        <v>0</v>
      </c>
      <c r="AZ410" s="3">
        <f t="shared" si="1053"/>
        <v>0</v>
      </c>
      <c r="BA410" s="3">
        <f t="shared" si="1053"/>
        <v>0</v>
      </c>
      <c r="BB410" s="3">
        <f t="shared" si="1053"/>
        <v>0</v>
      </c>
      <c r="BC410" s="3">
        <f t="shared" si="1053"/>
        <v>0</v>
      </c>
      <c r="BD410" s="3">
        <f t="shared" si="1053"/>
        <v>0</v>
      </c>
      <c r="BE410" s="3">
        <f t="shared" si="1053"/>
        <v>0</v>
      </c>
      <c r="BF410" s="3">
        <f t="shared" si="1053"/>
        <v>0</v>
      </c>
      <c r="BG410" s="3">
        <f t="shared" si="1053"/>
        <v>0</v>
      </c>
      <c r="BH410" s="3">
        <f t="shared" si="1053"/>
        <v>0</v>
      </c>
      <c r="BI410" s="3">
        <f t="shared" si="1053"/>
        <v>0</v>
      </c>
      <c r="BJ410" s="3">
        <f t="shared" si="1053"/>
        <v>0</v>
      </c>
      <c r="BK410" s="3">
        <f t="shared" si="1053"/>
        <v>0</v>
      </c>
      <c r="BL410" s="3">
        <f t="shared" si="1053"/>
        <v>0</v>
      </c>
    </row>
    <row r="411" spans="1:64" x14ac:dyDescent="0.3">
      <c r="A411" s="3"/>
      <c r="B411" s="3" t="s">
        <v>162</v>
      </c>
      <c r="C411" s="18" t="s">
        <v>22</v>
      </c>
      <c r="D411" s="111">
        <f t="shared" ca="1" si="1023"/>
        <v>4.3902353168578738</v>
      </c>
      <c r="E411" s="3">
        <f ca="1">Statements!E22</f>
        <v>0</v>
      </c>
      <c r="F411" s="3">
        <f ca="1">Statements!F22</f>
        <v>0</v>
      </c>
      <c r="G411" s="3">
        <f ca="1">Statements!G22</f>
        <v>0</v>
      </c>
      <c r="H411" s="3">
        <f ca="1">Statements!H22</f>
        <v>0</v>
      </c>
      <c r="I411" s="3">
        <f ca="1">Statements!I22</f>
        <v>0</v>
      </c>
      <c r="J411" s="3">
        <f ca="1">Statements!J22</f>
        <v>0.29629987931099999</v>
      </c>
      <c r="K411" s="3">
        <f ca="1">Statements!K22</f>
        <v>0</v>
      </c>
      <c r="L411" s="3">
        <f ca="1">Statements!L22</f>
        <v>0.43157754076162763</v>
      </c>
      <c r="M411" s="3">
        <f ca="1">Statements!M22</f>
        <v>0</v>
      </c>
      <c r="N411" s="3">
        <f ca="1">Statements!N22</f>
        <v>0</v>
      </c>
      <c r="O411" s="3">
        <f ca="1">Statements!O22</f>
        <v>0</v>
      </c>
      <c r="P411" s="3">
        <f ca="1">Statements!P22</f>
        <v>0</v>
      </c>
      <c r="Q411" s="3">
        <f ca="1">Statements!Q22</f>
        <v>0</v>
      </c>
      <c r="R411" s="3">
        <f ca="1">Statements!R22</f>
        <v>0</v>
      </c>
      <c r="S411" s="3">
        <f ca="1">Statements!S22</f>
        <v>0</v>
      </c>
      <c r="T411" s="3">
        <f ca="1">Statements!T22</f>
        <v>0</v>
      </c>
      <c r="U411" s="3">
        <f ca="1">Statements!U22</f>
        <v>9.7472732223617426E-3</v>
      </c>
      <c r="V411" s="3">
        <f ca="1">Statements!V22</f>
        <v>9.6840899013290009E-3</v>
      </c>
      <c r="W411" s="3">
        <f ca="1">Statements!W22</f>
        <v>9.7192555173179797E-3</v>
      </c>
      <c r="X411" s="3">
        <f ca="1">Statements!X22</f>
        <v>9.749813962307171E-3</v>
      </c>
      <c r="Y411" s="3">
        <f ca="1">Statements!Y22</f>
        <v>9.7812670767222862E-3</v>
      </c>
      <c r="Z411" s="3">
        <f ca="1">Statements!Z22</f>
        <v>9.8133348119768104E-3</v>
      </c>
      <c r="AA411" s="3">
        <f ca="1">Statements!AA22</f>
        <v>9.8460456434050839E-3</v>
      </c>
      <c r="AB411" s="3">
        <f ca="1">Statements!AB22</f>
        <v>9.8794118812666962E-3</v>
      </c>
      <c r="AC411" s="3">
        <f ca="1">Statements!AC22</f>
        <v>9.9134469867693704E-3</v>
      </c>
      <c r="AD411" s="3">
        <f ca="1">Statements!AD22</f>
        <v>9.9481646550828289E-3</v>
      </c>
      <c r="AE411" s="3">
        <f ca="1">Statements!AE22</f>
        <v>9.9835788705523038E-3</v>
      </c>
      <c r="AF411" s="3">
        <f ca="1">Statements!AF22</f>
        <v>1.0019703910203525E-2</v>
      </c>
      <c r="AG411" s="3">
        <f ca="1">Statements!AG22</f>
        <v>1.0056554350146933E-2</v>
      </c>
      <c r="AH411" s="3">
        <f ca="1">Statements!AH22</f>
        <v>1.0094145071991873E-2</v>
      </c>
      <c r="AI411" s="3">
        <f ca="1">Statements!AI22</f>
        <v>1.0132491269371343E-2</v>
      </c>
      <c r="AJ411" s="3">
        <f ca="1">Statements!AJ22</f>
        <v>1.0171608454655555E-2</v>
      </c>
      <c r="AK411" s="3">
        <f ca="1">Statements!AK22</f>
        <v>0.8819193929057898</v>
      </c>
      <c r="AL411" s="3">
        <f ca="1">Statements!AL22</f>
        <v>0.87363634692137115</v>
      </c>
      <c r="AM411" s="3">
        <f ca="1">Statements!AM22</f>
        <v>0.87412163321096392</v>
      </c>
      <c r="AN411" s="3">
        <f ca="1">Statements!AN22</f>
        <v>0.87414033816166015</v>
      </c>
      <c r="AO411" s="3">
        <f ca="1">Statements!AO22</f>
        <v>0</v>
      </c>
      <c r="AP411" s="3">
        <f ca="1">Statements!AP22</f>
        <v>0</v>
      </c>
      <c r="AQ411" s="3">
        <f ca="1">Statements!AQ22</f>
        <v>0</v>
      </c>
      <c r="AR411" s="3">
        <f ca="1">Statements!AR22</f>
        <v>0</v>
      </c>
      <c r="AS411" s="3">
        <f ca="1">Statements!AS22</f>
        <v>0</v>
      </c>
      <c r="AT411" s="3">
        <f ca="1">Statements!AT22</f>
        <v>0</v>
      </c>
      <c r="AU411" s="3">
        <f ca="1">Statements!AU22</f>
        <v>0</v>
      </c>
      <c r="AV411" s="3">
        <f ca="1">Statements!AV22</f>
        <v>0</v>
      </c>
      <c r="AW411" s="3">
        <f ca="1">Statements!AW22</f>
        <v>0</v>
      </c>
      <c r="AX411" s="3">
        <f ca="1">Statements!AX22</f>
        <v>0</v>
      </c>
      <c r="AY411" s="3">
        <f ca="1">Statements!AY22</f>
        <v>0</v>
      </c>
      <c r="AZ411" s="3">
        <f ca="1">Statements!AZ22</f>
        <v>0</v>
      </c>
      <c r="BA411" s="3">
        <f ca="1">Statements!BA22</f>
        <v>0</v>
      </c>
      <c r="BB411" s="3">
        <f ca="1">Statements!BB22</f>
        <v>0</v>
      </c>
      <c r="BC411" s="3">
        <f ca="1">Statements!BC22</f>
        <v>0</v>
      </c>
      <c r="BD411" s="3">
        <f ca="1">Statements!BD22</f>
        <v>0</v>
      </c>
      <c r="BE411" s="3">
        <f ca="1">Statements!BE22</f>
        <v>0</v>
      </c>
      <c r="BF411" s="3">
        <f ca="1">Statements!BF22</f>
        <v>0</v>
      </c>
      <c r="BG411" s="3">
        <f ca="1">Statements!BG22</f>
        <v>0</v>
      </c>
      <c r="BH411" s="3">
        <f ca="1">Statements!BH22</f>
        <v>0</v>
      </c>
      <c r="BI411" s="3">
        <f ca="1">Statements!BI22</f>
        <v>0</v>
      </c>
      <c r="BJ411" s="3">
        <f ca="1">Statements!BJ22</f>
        <v>0</v>
      </c>
      <c r="BK411" s="3">
        <f ca="1">Statements!BK22</f>
        <v>0</v>
      </c>
      <c r="BL411" s="3">
        <f ca="1">Statements!BL22</f>
        <v>0</v>
      </c>
    </row>
    <row r="412" spans="1:64" x14ac:dyDescent="0.3">
      <c r="A412" s="3"/>
      <c r="B412" s="15" t="s">
        <v>170</v>
      </c>
      <c r="C412" s="98" t="s">
        <v>22</v>
      </c>
      <c r="D412" s="473">
        <f t="shared" ca="1" si="1023"/>
        <v>0</v>
      </c>
      <c r="E412" s="15">
        <f t="shared" ref="E412:AJ412" ca="1" si="1054">E344</f>
        <v>0</v>
      </c>
      <c r="F412" s="15">
        <f t="shared" ca="1" si="1054"/>
        <v>0</v>
      </c>
      <c r="G412" s="15">
        <f t="shared" ca="1" si="1054"/>
        <v>0</v>
      </c>
      <c r="H412" s="15">
        <f t="shared" ca="1" si="1054"/>
        <v>0</v>
      </c>
      <c r="I412" s="15">
        <f t="shared" ca="1" si="1054"/>
        <v>0</v>
      </c>
      <c r="J412" s="15">
        <f t="shared" ca="1" si="1054"/>
        <v>0</v>
      </c>
      <c r="K412" s="15">
        <f t="shared" ca="1" si="1054"/>
        <v>0</v>
      </c>
      <c r="L412" s="15">
        <f t="shared" ca="1" si="1054"/>
        <v>0</v>
      </c>
      <c r="M412" s="15">
        <f t="shared" ca="1" si="1054"/>
        <v>0</v>
      </c>
      <c r="N412" s="15">
        <f t="shared" ca="1" si="1054"/>
        <v>0</v>
      </c>
      <c r="O412" s="15">
        <f t="shared" ca="1" si="1054"/>
        <v>0</v>
      </c>
      <c r="P412" s="15">
        <f t="shared" ca="1" si="1054"/>
        <v>0</v>
      </c>
      <c r="Q412" s="15">
        <f t="shared" ca="1" si="1054"/>
        <v>0</v>
      </c>
      <c r="R412" s="15">
        <f t="shared" ca="1" si="1054"/>
        <v>0</v>
      </c>
      <c r="S412" s="15">
        <f t="shared" ca="1" si="1054"/>
        <v>0</v>
      </c>
      <c r="T412" s="15">
        <f t="shared" ca="1" si="1054"/>
        <v>0</v>
      </c>
      <c r="U412" s="15">
        <f t="shared" ca="1" si="1054"/>
        <v>0</v>
      </c>
      <c r="V412" s="15">
        <f t="shared" ca="1" si="1054"/>
        <v>0</v>
      </c>
      <c r="W412" s="15">
        <f t="shared" ca="1" si="1054"/>
        <v>0</v>
      </c>
      <c r="X412" s="15">
        <f t="shared" ca="1" si="1054"/>
        <v>0</v>
      </c>
      <c r="Y412" s="15">
        <f t="shared" ca="1" si="1054"/>
        <v>0</v>
      </c>
      <c r="Z412" s="15">
        <f t="shared" ca="1" si="1054"/>
        <v>0</v>
      </c>
      <c r="AA412" s="15">
        <f t="shared" ca="1" si="1054"/>
        <v>0</v>
      </c>
      <c r="AB412" s="15">
        <f t="shared" ca="1" si="1054"/>
        <v>0</v>
      </c>
      <c r="AC412" s="15">
        <f t="shared" ca="1" si="1054"/>
        <v>0</v>
      </c>
      <c r="AD412" s="15">
        <f t="shared" ca="1" si="1054"/>
        <v>0</v>
      </c>
      <c r="AE412" s="15">
        <f t="shared" ca="1" si="1054"/>
        <v>0</v>
      </c>
      <c r="AF412" s="15">
        <f t="shared" ca="1" si="1054"/>
        <v>0</v>
      </c>
      <c r="AG412" s="15">
        <f t="shared" ca="1" si="1054"/>
        <v>0</v>
      </c>
      <c r="AH412" s="15">
        <f t="shared" ca="1" si="1054"/>
        <v>0</v>
      </c>
      <c r="AI412" s="15">
        <f t="shared" ca="1" si="1054"/>
        <v>0</v>
      </c>
      <c r="AJ412" s="15">
        <f t="shared" ca="1" si="1054"/>
        <v>0</v>
      </c>
      <c r="AK412" s="15">
        <f t="shared" ref="AK412:BL412" ca="1" si="1055">AK344</f>
        <v>0</v>
      </c>
      <c r="AL412" s="15">
        <f t="shared" ca="1" si="1055"/>
        <v>0</v>
      </c>
      <c r="AM412" s="15">
        <f t="shared" ca="1" si="1055"/>
        <v>0</v>
      </c>
      <c r="AN412" s="15">
        <f t="shared" ca="1" si="1055"/>
        <v>0</v>
      </c>
      <c r="AO412" s="15">
        <f t="shared" ca="1" si="1055"/>
        <v>0</v>
      </c>
      <c r="AP412" s="15">
        <f t="shared" ca="1" si="1055"/>
        <v>0</v>
      </c>
      <c r="AQ412" s="15">
        <f t="shared" ca="1" si="1055"/>
        <v>0</v>
      </c>
      <c r="AR412" s="15">
        <f t="shared" ca="1" si="1055"/>
        <v>0</v>
      </c>
      <c r="AS412" s="15">
        <f t="shared" ca="1" si="1055"/>
        <v>0</v>
      </c>
      <c r="AT412" s="15">
        <f t="shared" ca="1" si="1055"/>
        <v>0</v>
      </c>
      <c r="AU412" s="15">
        <f t="shared" ca="1" si="1055"/>
        <v>0</v>
      </c>
      <c r="AV412" s="15">
        <f t="shared" ca="1" si="1055"/>
        <v>0</v>
      </c>
      <c r="AW412" s="15">
        <f t="shared" ca="1" si="1055"/>
        <v>0</v>
      </c>
      <c r="AX412" s="15">
        <f t="shared" ca="1" si="1055"/>
        <v>0</v>
      </c>
      <c r="AY412" s="15">
        <f t="shared" ca="1" si="1055"/>
        <v>0</v>
      </c>
      <c r="AZ412" s="15">
        <f t="shared" ca="1" si="1055"/>
        <v>0</v>
      </c>
      <c r="BA412" s="15">
        <f t="shared" ca="1" si="1055"/>
        <v>0</v>
      </c>
      <c r="BB412" s="15">
        <f t="shared" ca="1" si="1055"/>
        <v>0</v>
      </c>
      <c r="BC412" s="15">
        <f t="shared" ca="1" si="1055"/>
        <v>0</v>
      </c>
      <c r="BD412" s="15">
        <f t="shared" ca="1" si="1055"/>
        <v>0</v>
      </c>
      <c r="BE412" s="15">
        <f t="shared" ca="1" si="1055"/>
        <v>0</v>
      </c>
      <c r="BF412" s="15">
        <f t="shared" ca="1" si="1055"/>
        <v>0</v>
      </c>
      <c r="BG412" s="15">
        <f t="shared" ca="1" si="1055"/>
        <v>0</v>
      </c>
      <c r="BH412" s="15">
        <f t="shared" ca="1" si="1055"/>
        <v>0</v>
      </c>
      <c r="BI412" s="15">
        <f t="shared" ca="1" si="1055"/>
        <v>0</v>
      </c>
      <c r="BJ412" s="15">
        <f t="shared" ca="1" si="1055"/>
        <v>0</v>
      </c>
      <c r="BK412" s="15">
        <f t="shared" ca="1" si="1055"/>
        <v>0</v>
      </c>
      <c r="BL412" s="15">
        <f t="shared" ca="1" si="1055"/>
        <v>0</v>
      </c>
    </row>
    <row r="413" spans="1:64" x14ac:dyDescent="0.3">
      <c r="A413" s="800" t="s">
        <v>767</v>
      </c>
      <c r="B413" s="8" t="s">
        <v>17</v>
      </c>
      <c r="C413" s="232" t="s">
        <v>22</v>
      </c>
      <c r="D413" s="111">
        <f t="shared" ca="1" si="1023"/>
        <v>594.64034591113329</v>
      </c>
      <c r="E413" s="8">
        <f t="shared" ref="E413:AJ413" ca="1" si="1056">SUM(E396:E412)</f>
        <v>0</v>
      </c>
      <c r="F413" s="8">
        <f t="shared" ca="1" si="1056"/>
        <v>0</v>
      </c>
      <c r="G413" s="8">
        <f t="shared" ca="1" si="1056"/>
        <v>0</v>
      </c>
      <c r="H413" s="8">
        <f t="shared" ca="1" si="1056"/>
        <v>0</v>
      </c>
      <c r="I413" s="8">
        <f t="shared" ca="1" si="1056"/>
        <v>0</v>
      </c>
      <c r="J413" s="8">
        <f t="shared" ca="1" si="1056"/>
        <v>21.256469660767692</v>
      </c>
      <c r="K413" s="8">
        <f t="shared" ca="1" si="1056"/>
        <v>9.8409560965868241</v>
      </c>
      <c r="L413" s="8">
        <f t="shared" ca="1" si="1056"/>
        <v>21.846455436953818</v>
      </c>
      <c r="M413" s="8">
        <f t="shared" ca="1" si="1056"/>
        <v>14.955943556720857</v>
      </c>
      <c r="N413" s="8">
        <f t="shared" ca="1" si="1056"/>
        <v>15.116414117856218</v>
      </c>
      <c r="O413" s="8">
        <f t="shared" ca="1" si="1056"/>
        <v>14.969877080736854</v>
      </c>
      <c r="P413" s="8">
        <f t="shared" ca="1" si="1056"/>
        <v>14.838376425724309</v>
      </c>
      <c r="Q413" s="8">
        <f t="shared" ca="1" si="1056"/>
        <v>14.707850248605872</v>
      </c>
      <c r="R413" s="8">
        <f t="shared" ca="1" si="1056"/>
        <v>14.578946524595844</v>
      </c>
      <c r="S413" s="8">
        <f t="shared" ca="1" si="1056"/>
        <v>14.451670134388504</v>
      </c>
      <c r="T413" s="8">
        <f t="shared" ca="1" si="1056"/>
        <v>14.32605478056254</v>
      </c>
      <c r="U413" s="8">
        <f t="shared" ca="1" si="1056"/>
        <v>14.212371432375415</v>
      </c>
      <c r="V413" s="8">
        <f t="shared" ca="1" si="1056"/>
        <v>14.089663873056375</v>
      </c>
      <c r="W413" s="8">
        <f t="shared" ca="1" si="1056"/>
        <v>13.969292756998684</v>
      </c>
      <c r="X413" s="8">
        <f t="shared" ca="1" si="1056"/>
        <v>13.850689533718604</v>
      </c>
      <c r="Y413" s="8">
        <f t="shared" ca="1" si="1056"/>
        <v>13.733922386408768</v>
      </c>
      <c r="Z413" s="8">
        <f t="shared" ca="1" si="1056"/>
        <v>13.619026326636392</v>
      </c>
      <c r="AA413" s="8">
        <f t="shared" ca="1" si="1056"/>
        <v>13.506038924819162</v>
      </c>
      <c r="AB413" s="8">
        <f t="shared" ca="1" si="1056"/>
        <v>13.394998421865052</v>
      </c>
      <c r="AC413" s="8">
        <f t="shared" ca="1" si="1056"/>
        <v>13.285943846718041</v>
      </c>
      <c r="AD413" s="8">
        <f t="shared" ca="1" si="1056"/>
        <v>13.178915027324614</v>
      </c>
      <c r="AE413" s="8">
        <f t="shared" ca="1" si="1056"/>
        <v>13.073952607651048</v>
      </c>
      <c r="AF413" s="8">
        <f t="shared" ca="1" si="1056"/>
        <v>12.971098064754637</v>
      </c>
      <c r="AG413" s="8">
        <f t="shared" ca="1" si="1056"/>
        <v>12.870393726236927</v>
      </c>
      <c r="AH413" s="8">
        <f t="shared" ca="1" si="1056"/>
        <v>12.771882788070059</v>
      </c>
      <c r="AI413" s="8">
        <f t="shared" ca="1" si="1056"/>
        <v>12.675609332804905</v>
      </c>
      <c r="AJ413" s="8">
        <f t="shared" ca="1" si="1056"/>
        <v>12.581618348169853</v>
      </c>
      <c r="AK413" s="8">
        <f t="shared" ref="AK413:BL413" ca="1" si="1057">SUM(AK396:AK412)</f>
        <v>13.405535139090537</v>
      </c>
      <c r="AL413" s="8">
        <f t="shared" ca="1" si="1057"/>
        <v>13.267435982234437</v>
      </c>
      <c r="AM413" s="8">
        <f t="shared" ca="1" si="1057"/>
        <v>13.18317395196201</v>
      </c>
      <c r="AN413" s="8">
        <f t="shared" ca="1" si="1057"/>
        <v>13.098642770425169</v>
      </c>
      <c r="AO413" s="8">
        <f t="shared" ca="1" si="1057"/>
        <v>6.4447953314574962</v>
      </c>
      <c r="AP413" s="8">
        <f t="shared" ca="1" si="1057"/>
        <v>7.101024987240284</v>
      </c>
      <c r="AQ413" s="8">
        <f t="shared" ca="1" si="1057"/>
        <v>7.2138322029142472</v>
      </c>
      <c r="AR413" s="8">
        <f t="shared" ca="1" si="1057"/>
        <v>7.3532128080709667</v>
      </c>
      <c r="AS413" s="8">
        <f t="shared" ca="1" si="1057"/>
        <v>7.4942780274516325</v>
      </c>
      <c r="AT413" s="8">
        <f t="shared" ca="1" si="1057"/>
        <v>7.6381745849624414</v>
      </c>
      <c r="AU413" s="8">
        <f t="shared" ca="1" si="1057"/>
        <v>7.7849109818275428</v>
      </c>
      <c r="AV413" s="8">
        <f t="shared" ca="1" si="1057"/>
        <v>7.934546743579233</v>
      </c>
      <c r="AW413" s="8">
        <f t="shared" ca="1" si="1057"/>
        <v>8.0871403998050742</v>
      </c>
      <c r="AX413" s="8">
        <f t="shared" ca="1" si="1057"/>
        <v>8.2427517868643587</v>
      </c>
      <c r="AY413" s="8">
        <f t="shared" ca="1" si="1057"/>
        <v>8.4014419737955333</v>
      </c>
      <c r="AZ413" s="8">
        <f t="shared" ca="1" si="1057"/>
        <v>8.5632732928178044</v>
      </c>
      <c r="BA413" s="8">
        <f t="shared" ca="1" si="1057"/>
        <v>8.7283093658442823</v>
      </c>
      <c r="BB413" s="8">
        <f t="shared" ca="1" si="1057"/>
        <v>8.8966151317716857</v>
      </c>
      <c r="BC413" s="8">
        <f t="shared" ca="1" si="1057"/>
        <v>9.0682568743513006</v>
      </c>
      <c r="BD413" s="8">
        <f t="shared" ca="1" si="1057"/>
        <v>9.2433022506634064</v>
      </c>
      <c r="BE413" s="8">
        <f t="shared" ca="1" si="1057"/>
        <v>9.4218203202080115</v>
      </c>
      <c r="BF413" s="8">
        <f t="shared" ca="1" si="1057"/>
        <v>9.603881574625694</v>
      </c>
      <c r="BG413" s="8">
        <f t="shared" ca="1" si="1057"/>
        <v>9.7895579680622706</v>
      </c>
      <c r="BH413" s="8">
        <f t="shared" ca="1" si="1057"/>
        <v>0</v>
      </c>
      <c r="BI413" s="8">
        <f t="shared" ca="1" si="1057"/>
        <v>0</v>
      </c>
      <c r="BJ413" s="8">
        <f t="shared" ca="1" si="1057"/>
        <v>0</v>
      </c>
      <c r="BK413" s="8">
        <f t="shared" ca="1" si="1057"/>
        <v>0</v>
      </c>
      <c r="BL413" s="8">
        <f t="shared" ca="1" si="1057"/>
        <v>0</v>
      </c>
    </row>
    <row r="414" spans="1:64" x14ac:dyDescent="0.3">
      <c r="A414" s="8" t="s">
        <v>317</v>
      </c>
      <c r="B414" s="3"/>
      <c r="C414" s="18"/>
    </row>
    <row r="415" spans="1:64" x14ac:dyDescent="0.3">
      <c r="B415" s="3" t="str">
        <f t="shared" ref="B415:B432" si="1058">B396</f>
        <v>O&amp;M Cost</v>
      </c>
      <c r="C415" s="18" t="s">
        <v>222</v>
      </c>
      <c r="D415" s="111">
        <f t="shared" ref="D415:D432" ca="1" si="1059">SUM(E415:BL415)</f>
        <v>53.539526897587862</v>
      </c>
      <c r="E415" s="3">
        <f t="shared" ref="E415:AJ415" si="1060">IF(E$292,E396/E$292*100,0)</f>
        <v>0</v>
      </c>
      <c r="F415" s="3">
        <f t="shared" si="1060"/>
        <v>0</v>
      </c>
      <c r="G415" s="3">
        <f t="shared" si="1060"/>
        <v>0</v>
      </c>
      <c r="H415" s="3">
        <f t="shared" si="1060"/>
        <v>0</v>
      </c>
      <c r="I415" s="3">
        <f t="shared" si="1060"/>
        <v>0</v>
      </c>
      <c r="J415" s="3">
        <f t="shared" ca="1" si="1060"/>
        <v>0.6595247806094745</v>
      </c>
      <c r="K415" s="3">
        <f t="shared" ca="1" si="1060"/>
        <v>0.67151713508093624</v>
      </c>
      <c r="L415" s="3">
        <f t="shared" ca="1" si="1060"/>
        <v>0.68374255516056859</v>
      </c>
      <c r="M415" s="3">
        <f t="shared" ca="1" si="1060"/>
        <v>0.69620568156174545</v>
      </c>
      <c r="N415" s="3">
        <f t="shared" ca="1" si="1060"/>
        <v>0.70891124937072192</v>
      </c>
      <c r="O415" s="3">
        <f t="shared" ca="1" si="1060"/>
        <v>0.72186409000736274</v>
      </c>
      <c r="P415" s="3">
        <f t="shared" ca="1" si="1060"/>
        <v>0.73506913322751599</v>
      </c>
      <c r="Q415" s="3">
        <f t="shared" ca="1" si="1060"/>
        <v>0.74853140916793648</v>
      </c>
      <c r="R415" s="3">
        <f t="shared" ca="1" si="1060"/>
        <v>0.76225605043468447</v>
      </c>
      <c r="S415" s="3">
        <f t="shared" ca="1" si="1060"/>
        <v>0.7762482942359441</v>
      </c>
      <c r="T415" s="3">
        <f t="shared" ca="1" si="1060"/>
        <v>0.79051348456022696</v>
      </c>
      <c r="U415" s="3">
        <f t="shared" ca="1" si="1060"/>
        <v>0.80505707440094654</v>
      </c>
      <c r="V415" s="3">
        <f t="shared" ca="1" si="1060"/>
        <v>0.81988462802837725</v>
      </c>
      <c r="W415" s="3">
        <f t="shared" ca="1" si="1060"/>
        <v>0.83500182331002626</v>
      </c>
      <c r="X415" s="3">
        <f t="shared" ca="1" si="1060"/>
        <v>0.85041445408047045</v>
      </c>
      <c r="Y415" s="3">
        <f t="shared" ca="1" si="1060"/>
        <v>0.86612843256174465</v>
      </c>
      <c r="Z415" s="3">
        <f t="shared" ca="1" si="1060"/>
        <v>0.88214979183537101</v>
      </c>
      <c r="AA415" s="3">
        <f t="shared" ca="1" si="1060"/>
        <v>0.89848468836717121</v>
      </c>
      <c r="AB415" s="3">
        <f t="shared" ca="1" si="1060"/>
        <v>0.91513940458599774</v>
      </c>
      <c r="AC415" s="3">
        <f t="shared" ca="1" si="1060"/>
        <v>0.93212035151757333</v>
      </c>
      <c r="AD415" s="3">
        <f t="shared" ca="1" si="1060"/>
        <v>0.94943407147463454</v>
      </c>
      <c r="AE415" s="3">
        <f t="shared" ca="1" si="1060"/>
        <v>0.9670872408046155</v>
      </c>
      <c r="AF415" s="3">
        <f t="shared" ca="1" si="1060"/>
        <v>0.98508667269612571</v>
      </c>
      <c r="AG415" s="3">
        <f t="shared" ca="1" si="1060"/>
        <v>1.0034393200455081</v>
      </c>
      <c r="AH415" s="3">
        <f t="shared" ca="1" si="1060"/>
        <v>1.0221522783847963</v>
      </c>
      <c r="AI415" s="3">
        <f t="shared" ca="1" si="1060"/>
        <v>1.0412327888724073</v>
      </c>
      <c r="AJ415" s="3">
        <f t="shared" ca="1" si="1060"/>
        <v>1.0606882413479533</v>
      </c>
      <c r="AK415" s="3">
        <f t="shared" ref="AK415:BL415" ca="1" si="1061">IF(AK$292,AK396/AK$292*100,0)</f>
        <v>1.0805261774525661</v>
      </c>
      <c r="AL415" s="3">
        <f t="shared" ca="1" si="1061"/>
        <v>1.1007542938161836</v>
      </c>
      <c r="AM415" s="3">
        <f t="shared" ca="1" si="1061"/>
        <v>1.1213804453132525</v>
      </c>
      <c r="AN415" s="3">
        <f t="shared" ca="1" si="1061"/>
        <v>1.1424126483883605</v>
      </c>
      <c r="AO415" s="3">
        <f t="shared" ca="1" si="1061"/>
        <v>1.1638590844533248</v>
      </c>
      <c r="AP415" s="3">
        <f t="shared" ca="1" si="1061"/>
        <v>1.185728103357309</v>
      </c>
      <c r="AQ415" s="3">
        <f t="shared" ca="1" si="1061"/>
        <v>1.208028226931575</v>
      </c>
      <c r="AR415" s="3">
        <f t="shared" ca="1" si="1061"/>
        <v>1.2307681526105054</v>
      </c>
      <c r="AS415" s="3">
        <f t="shared" ca="1" si="1061"/>
        <v>1.2539567571305752</v>
      </c>
      <c r="AT415" s="3">
        <f t="shared" ca="1" si="1061"/>
        <v>1.2776031003089918</v>
      </c>
      <c r="AU415" s="3">
        <f t="shared" ca="1" si="1061"/>
        <v>1.3017164289037491</v>
      </c>
      <c r="AV415" s="3">
        <f t="shared" ca="1" si="1061"/>
        <v>1.3263061805568954</v>
      </c>
      <c r="AW415" s="3">
        <f t="shared" ca="1" si="1061"/>
        <v>1.3513819878228401</v>
      </c>
      <c r="AX415" s="3">
        <f t="shared" ca="1" si="1061"/>
        <v>1.3769536822835831</v>
      </c>
      <c r="AY415" s="3">
        <f t="shared" ca="1" si="1061"/>
        <v>1.4030312987527751</v>
      </c>
      <c r="AZ415" s="3">
        <f t="shared" ca="1" si="1061"/>
        <v>1.4296250795705698</v>
      </c>
      <c r="BA415" s="3">
        <f t="shared" ca="1" si="1061"/>
        <v>1.4567454789912728</v>
      </c>
      <c r="BB415" s="3">
        <f t="shared" ca="1" si="1061"/>
        <v>1.484403167665838</v>
      </c>
      <c r="BC415" s="3">
        <f t="shared" ca="1" si="1061"/>
        <v>1.5126090372212984</v>
      </c>
      <c r="BD415" s="3">
        <f t="shared" ca="1" si="1061"/>
        <v>1.5413742049392836</v>
      </c>
      <c r="BE415" s="3">
        <f t="shared" ca="1" si="1061"/>
        <v>1.5707100185357994</v>
      </c>
      <c r="BF415" s="3">
        <f t="shared" ca="1" si="1061"/>
        <v>1.600628061044532</v>
      </c>
      <c r="BG415" s="3">
        <f t="shared" ca="1" si="1061"/>
        <v>1.6311401558059362</v>
      </c>
      <c r="BH415" s="3">
        <f t="shared" si="1061"/>
        <v>0</v>
      </c>
      <c r="BI415" s="3">
        <f t="shared" si="1061"/>
        <v>0</v>
      </c>
      <c r="BJ415" s="3">
        <f t="shared" si="1061"/>
        <v>0</v>
      </c>
      <c r="BK415" s="3">
        <f t="shared" si="1061"/>
        <v>0</v>
      </c>
      <c r="BL415" s="3">
        <f t="shared" si="1061"/>
        <v>0</v>
      </c>
    </row>
    <row r="416" spans="1:64" x14ac:dyDescent="0.3">
      <c r="A416" s="3"/>
      <c r="B416" s="3" t="str">
        <f t="shared" si="1058"/>
        <v>Charges to MPUVNL</v>
      </c>
      <c r="C416" s="18" t="s">
        <v>222</v>
      </c>
      <c r="D416" s="111">
        <f t="shared" ca="1" si="1059"/>
        <v>0</v>
      </c>
      <c r="E416" s="3">
        <f t="shared" ref="E416:AJ416" ca="1" si="1062">IF(E$292,E397/E$292*100,0)</f>
        <v>0</v>
      </c>
      <c r="F416" s="3">
        <f t="shared" ca="1" si="1062"/>
        <v>0</v>
      </c>
      <c r="G416" s="3">
        <f t="shared" ca="1" si="1062"/>
        <v>0</v>
      </c>
      <c r="H416" s="3">
        <f t="shared" ca="1" si="1062"/>
        <v>0</v>
      </c>
      <c r="I416" s="3">
        <f t="shared" ca="1" si="1062"/>
        <v>0</v>
      </c>
      <c r="J416" s="3">
        <f t="shared" ca="1" si="1062"/>
        <v>0</v>
      </c>
      <c r="K416" s="3">
        <f t="shared" ca="1" si="1062"/>
        <v>0</v>
      </c>
      <c r="L416" s="3">
        <f t="shared" ca="1" si="1062"/>
        <v>0</v>
      </c>
      <c r="M416" s="3">
        <f t="shared" ca="1" si="1062"/>
        <v>0</v>
      </c>
      <c r="N416" s="3">
        <f t="shared" ca="1" si="1062"/>
        <v>0</v>
      </c>
      <c r="O416" s="3">
        <f t="shared" ca="1" si="1062"/>
        <v>0</v>
      </c>
      <c r="P416" s="3">
        <f t="shared" ca="1" si="1062"/>
        <v>0</v>
      </c>
      <c r="Q416" s="3">
        <f t="shared" ca="1" si="1062"/>
        <v>0</v>
      </c>
      <c r="R416" s="3">
        <f t="shared" ca="1" si="1062"/>
        <v>0</v>
      </c>
      <c r="S416" s="3">
        <f t="shared" ca="1" si="1062"/>
        <v>0</v>
      </c>
      <c r="T416" s="3">
        <f t="shared" ca="1" si="1062"/>
        <v>0</v>
      </c>
      <c r="U416" s="3">
        <f t="shared" ca="1" si="1062"/>
        <v>0</v>
      </c>
      <c r="V416" s="3">
        <f t="shared" ca="1" si="1062"/>
        <v>0</v>
      </c>
      <c r="W416" s="3">
        <f t="shared" ca="1" si="1062"/>
        <v>0</v>
      </c>
      <c r="X416" s="3">
        <f t="shared" ca="1" si="1062"/>
        <v>0</v>
      </c>
      <c r="Y416" s="3">
        <f t="shared" ca="1" si="1062"/>
        <v>0</v>
      </c>
      <c r="Z416" s="3">
        <f t="shared" ca="1" si="1062"/>
        <v>0</v>
      </c>
      <c r="AA416" s="3">
        <f t="shared" ca="1" si="1062"/>
        <v>0</v>
      </c>
      <c r="AB416" s="3">
        <f t="shared" ca="1" si="1062"/>
        <v>0</v>
      </c>
      <c r="AC416" s="3">
        <f t="shared" ca="1" si="1062"/>
        <v>0</v>
      </c>
      <c r="AD416" s="3">
        <f t="shared" ca="1" si="1062"/>
        <v>0</v>
      </c>
      <c r="AE416" s="3">
        <f t="shared" ca="1" si="1062"/>
        <v>0</v>
      </c>
      <c r="AF416" s="3">
        <f t="shared" ca="1" si="1062"/>
        <v>0</v>
      </c>
      <c r="AG416" s="3">
        <f t="shared" ca="1" si="1062"/>
        <v>0</v>
      </c>
      <c r="AH416" s="3">
        <f t="shared" ca="1" si="1062"/>
        <v>0</v>
      </c>
      <c r="AI416" s="3">
        <f t="shared" ca="1" si="1062"/>
        <v>0</v>
      </c>
      <c r="AJ416" s="3">
        <f t="shared" ca="1" si="1062"/>
        <v>0</v>
      </c>
      <c r="AK416" s="3">
        <f t="shared" ref="AK416:BL416" ca="1" si="1063">IF(AK$292,AK397/AK$292*100,0)</f>
        <v>0</v>
      </c>
      <c r="AL416" s="3">
        <f t="shared" ca="1" si="1063"/>
        <v>0</v>
      </c>
      <c r="AM416" s="3">
        <f t="shared" ca="1" si="1063"/>
        <v>0</v>
      </c>
      <c r="AN416" s="3">
        <f t="shared" ca="1" si="1063"/>
        <v>0</v>
      </c>
      <c r="AO416" s="3">
        <f t="shared" ca="1" si="1063"/>
        <v>0</v>
      </c>
      <c r="AP416" s="3">
        <f t="shared" ca="1" si="1063"/>
        <v>0</v>
      </c>
      <c r="AQ416" s="3">
        <f t="shared" ca="1" si="1063"/>
        <v>0</v>
      </c>
      <c r="AR416" s="3">
        <f t="shared" ca="1" si="1063"/>
        <v>0</v>
      </c>
      <c r="AS416" s="3">
        <f t="shared" ca="1" si="1063"/>
        <v>0</v>
      </c>
      <c r="AT416" s="3">
        <f t="shared" ca="1" si="1063"/>
        <v>0</v>
      </c>
      <c r="AU416" s="3">
        <f t="shared" ca="1" si="1063"/>
        <v>0</v>
      </c>
      <c r="AV416" s="3">
        <f t="shared" ca="1" si="1063"/>
        <v>0</v>
      </c>
      <c r="AW416" s="3">
        <f t="shared" ca="1" si="1063"/>
        <v>0</v>
      </c>
      <c r="AX416" s="3">
        <f t="shared" ca="1" si="1063"/>
        <v>0</v>
      </c>
      <c r="AY416" s="3">
        <f t="shared" ca="1" si="1063"/>
        <v>0</v>
      </c>
      <c r="AZ416" s="3">
        <f t="shared" ca="1" si="1063"/>
        <v>0</v>
      </c>
      <c r="BA416" s="3">
        <f t="shared" ca="1" si="1063"/>
        <v>0</v>
      </c>
      <c r="BB416" s="3">
        <f t="shared" ca="1" si="1063"/>
        <v>0</v>
      </c>
      <c r="BC416" s="3">
        <f t="shared" ca="1" si="1063"/>
        <v>0</v>
      </c>
      <c r="BD416" s="3">
        <f t="shared" ca="1" si="1063"/>
        <v>0</v>
      </c>
      <c r="BE416" s="3">
        <f t="shared" ca="1" si="1063"/>
        <v>0</v>
      </c>
      <c r="BF416" s="3">
        <f t="shared" ca="1" si="1063"/>
        <v>0</v>
      </c>
      <c r="BG416" s="3">
        <f t="shared" ca="1" si="1063"/>
        <v>0</v>
      </c>
      <c r="BH416" s="3">
        <f t="shared" ca="1" si="1063"/>
        <v>0</v>
      </c>
      <c r="BI416" s="3">
        <f t="shared" ca="1" si="1063"/>
        <v>0</v>
      </c>
      <c r="BJ416" s="3">
        <f t="shared" ca="1" si="1063"/>
        <v>0</v>
      </c>
      <c r="BK416" s="3">
        <f t="shared" ca="1" si="1063"/>
        <v>0</v>
      </c>
      <c r="BL416" s="3">
        <f t="shared" ca="1" si="1063"/>
        <v>0</v>
      </c>
    </row>
    <row r="417" spans="1:64" x14ac:dyDescent="0.3">
      <c r="A417" s="3"/>
      <c r="B417" s="3" t="str">
        <f t="shared" si="1058"/>
        <v>Repayment</v>
      </c>
      <c r="C417" s="18" t="s">
        <v>222</v>
      </c>
      <c r="D417" s="111">
        <f t="shared" ca="1" si="1059"/>
        <v>26.92522843461596</v>
      </c>
      <c r="E417" s="3">
        <f t="shared" ref="E417:AJ417" si="1064">IF(E$292,E398/E$292*100,0)</f>
        <v>0</v>
      </c>
      <c r="F417" s="3">
        <f t="shared" si="1064"/>
        <v>0</v>
      </c>
      <c r="G417" s="3">
        <f t="shared" si="1064"/>
        <v>0</v>
      </c>
      <c r="H417" s="3">
        <f t="shared" si="1064"/>
        <v>0</v>
      </c>
      <c r="I417" s="3">
        <f t="shared" si="1064"/>
        <v>0</v>
      </c>
      <c r="J417" s="3">
        <f t="shared" si="1064"/>
        <v>0</v>
      </c>
      <c r="K417" s="3">
        <f t="shared" si="1064"/>
        <v>0</v>
      </c>
      <c r="L417" s="3">
        <f t="shared" ca="1" si="1064"/>
        <v>0.89750761448719862</v>
      </c>
      <c r="M417" s="3">
        <f t="shared" ca="1" si="1064"/>
        <v>0.89750761448719862</v>
      </c>
      <c r="N417" s="3">
        <f t="shared" ca="1" si="1064"/>
        <v>0.89750761448719862</v>
      </c>
      <c r="O417" s="3">
        <f t="shared" ca="1" si="1064"/>
        <v>0.89750761448719862</v>
      </c>
      <c r="P417" s="3">
        <f t="shared" ca="1" si="1064"/>
        <v>0.89750761448719862</v>
      </c>
      <c r="Q417" s="3">
        <f t="shared" ca="1" si="1064"/>
        <v>0.89750761448719862</v>
      </c>
      <c r="R417" s="3">
        <f t="shared" ca="1" si="1064"/>
        <v>0.89750761448719862</v>
      </c>
      <c r="S417" s="3">
        <f t="shared" ca="1" si="1064"/>
        <v>0.89750761448719862</v>
      </c>
      <c r="T417" s="3">
        <f t="shared" ca="1" si="1064"/>
        <v>0.89750761448719862</v>
      </c>
      <c r="U417" s="3">
        <f t="shared" ca="1" si="1064"/>
        <v>0.89750761448719862</v>
      </c>
      <c r="V417" s="3">
        <f t="shared" ca="1" si="1064"/>
        <v>0.89750761448719862</v>
      </c>
      <c r="W417" s="3">
        <f t="shared" ca="1" si="1064"/>
        <v>0.89750761448719862</v>
      </c>
      <c r="X417" s="3">
        <f t="shared" ca="1" si="1064"/>
        <v>0.89750761448719862</v>
      </c>
      <c r="Y417" s="3">
        <f t="shared" ca="1" si="1064"/>
        <v>0.89750761448719862</v>
      </c>
      <c r="Z417" s="3">
        <f t="shared" ca="1" si="1064"/>
        <v>0.89750761448719862</v>
      </c>
      <c r="AA417" s="3">
        <f t="shared" ca="1" si="1064"/>
        <v>0.89750761448719862</v>
      </c>
      <c r="AB417" s="3">
        <f t="shared" ca="1" si="1064"/>
        <v>0.89750761448719862</v>
      </c>
      <c r="AC417" s="3">
        <f t="shared" ca="1" si="1064"/>
        <v>0.89750761448719862</v>
      </c>
      <c r="AD417" s="3">
        <f t="shared" ca="1" si="1064"/>
        <v>0.89750761448719862</v>
      </c>
      <c r="AE417" s="3">
        <f t="shared" ca="1" si="1064"/>
        <v>0.89750761448719862</v>
      </c>
      <c r="AF417" s="3">
        <f t="shared" ca="1" si="1064"/>
        <v>0.89750761448719862</v>
      </c>
      <c r="AG417" s="3">
        <f t="shared" ca="1" si="1064"/>
        <v>0.89750761448719862</v>
      </c>
      <c r="AH417" s="3">
        <f t="shared" ca="1" si="1064"/>
        <v>0.89750761448719862</v>
      </c>
      <c r="AI417" s="3">
        <f t="shared" ca="1" si="1064"/>
        <v>0.89750761448719862</v>
      </c>
      <c r="AJ417" s="3">
        <f t="shared" ca="1" si="1064"/>
        <v>0.89750761448719862</v>
      </c>
      <c r="AK417" s="3">
        <f t="shared" ref="AK417:BL417" ca="1" si="1065">IF(AK$292,AK398/AK$292*100,0)</f>
        <v>0.89750761448719862</v>
      </c>
      <c r="AL417" s="3">
        <f t="shared" ca="1" si="1065"/>
        <v>0.89750761448719862</v>
      </c>
      <c r="AM417" s="3">
        <f t="shared" ca="1" si="1065"/>
        <v>0.89750761448719862</v>
      </c>
      <c r="AN417" s="3">
        <f t="shared" ca="1" si="1065"/>
        <v>0.89750761448719862</v>
      </c>
      <c r="AO417" s="3">
        <f t="shared" ca="1" si="1065"/>
        <v>0.8975076144871893</v>
      </c>
      <c r="AP417" s="3">
        <f t="shared" ca="1" si="1065"/>
        <v>0</v>
      </c>
      <c r="AQ417" s="3">
        <f t="shared" ca="1" si="1065"/>
        <v>0</v>
      </c>
      <c r="AR417" s="3">
        <f t="shared" ca="1" si="1065"/>
        <v>0</v>
      </c>
      <c r="AS417" s="3">
        <f t="shared" ca="1" si="1065"/>
        <v>0</v>
      </c>
      <c r="AT417" s="3">
        <f t="shared" ca="1" si="1065"/>
        <v>0</v>
      </c>
      <c r="AU417" s="3">
        <f t="shared" ca="1" si="1065"/>
        <v>0</v>
      </c>
      <c r="AV417" s="3">
        <f t="shared" ca="1" si="1065"/>
        <v>0</v>
      </c>
      <c r="AW417" s="3">
        <f t="shared" ca="1" si="1065"/>
        <v>0</v>
      </c>
      <c r="AX417" s="3">
        <f t="shared" ca="1" si="1065"/>
        <v>0</v>
      </c>
      <c r="AY417" s="3">
        <f t="shared" ca="1" si="1065"/>
        <v>0</v>
      </c>
      <c r="AZ417" s="3">
        <f t="shared" ca="1" si="1065"/>
        <v>0</v>
      </c>
      <c r="BA417" s="3">
        <f t="shared" ca="1" si="1065"/>
        <v>0</v>
      </c>
      <c r="BB417" s="3">
        <f t="shared" ca="1" si="1065"/>
        <v>0</v>
      </c>
      <c r="BC417" s="3">
        <f t="shared" ca="1" si="1065"/>
        <v>0</v>
      </c>
      <c r="BD417" s="3">
        <f t="shared" ca="1" si="1065"/>
        <v>0</v>
      </c>
      <c r="BE417" s="3">
        <f t="shared" ca="1" si="1065"/>
        <v>0</v>
      </c>
      <c r="BF417" s="3">
        <f t="shared" ca="1" si="1065"/>
        <v>0</v>
      </c>
      <c r="BG417" s="3">
        <f t="shared" ca="1" si="1065"/>
        <v>0</v>
      </c>
      <c r="BH417" s="3">
        <f t="shared" ca="1" si="1065"/>
        <v>0</v>
      </c>
      <c r="BI417" s="3">
        <f t="shared" ca="1" si="1065"/>
        <v>0</v>
      </c>
      <c r="BJ417" s="3">
        <f t="shared" ca="1" si="1065"/>
        <v>0</v>
      </c>
      <c r="BK417" s="3">
        <f t="shared" ca="1" si="1065"/>
        <v>0</v>
      </c>
      <c r="BL417" s="3">
        <f t="shared" ca="1" si="1065"/>
        <v>0</v>
      </c>
    </row>
    <row r="418" spans="1:64" x14ac:dyDescent="0.3">
      <c r="A418" s="3"/>
      <c r="B418" s="3" t="str">
        <f t="shared" si="1058"/>
        <v>Interest on Term Loan</v>
      </c>
      <c r="C418" s="18" t="s">
        <v>222</v>
      </c>
      <c r="D418" s="111">
        <f t="shared" ca="1" si="1059"/>
        <v>18.309155335538843</v>
      </c>
      <c r="E418" s="3">
        <f t="shared" ref="E418:AJ418" ca="1" si="1066">IF(E$292,E399/E$292*100,0)</f>
        <v>0</v>
      </c>
      <c r="F418" s="3">
        <f t="shared" ca="1" si="1066"/>
        <v>0</v>
      </c>
      <c r="G418" s="3">
        <f t="shared" ca="1" si="1066"/>
        <v>0</v>
      </c>
      <c r="H418" s="3">
        <f t="shared" ca="1" si="1066"/>
        <v>0</v>
      </c>
      <c r="I418" s="3">
        <f t="shared" ca="1" si="1066"/>
        <v>0</v>
      </c>
      <c r="J418" s="3">
        <f t="shared" ca="1" si="1066"/>
        <v>1.0770091373846384</v>
      </c>
      <c r="K418" s="3">
        <f t="shared" ca="1" si="1066"/>
        <v>1.0770091373846384</v>
      </c>
      <c r="L418" s="3">
        <f t="shared" ca="1" si="1066"/>
        <v>1.0590589850948944</v>
      </c>
      <c r="M418" s="3">
        <f t="shared" ca="1" si="1066"/>
        <v>1.0231586805154065</v>
      </c>
      <c r="N418" s="3">
        <f t="shared" ca="1" si="1066"/>
        <v>0.98725837593591836</v>
      </c>
      <c r="O418" s="3">
        <f t="shared" ca="1" si="1066"/>
        <v>0.95135807135643058</v>
      </c>
      <c r="P418" s="3">
        <f t="shared" ca="1" si="1066"/>
        <v>0.91545776677694235</v>
      </c>
      <c r="Q418" s="3">
        <f t="shared" ca="1" si="1066"/>
        <v>0.87955746219745434</v>
      </c>
      <c r="R418" s="3">
        <f t="shared" ca="1" si="1066"/>
        <v>0.84365715761796634</v>
      </c>
      <c r="S418" s="3">
        <f t="shared" ca="1" si="1066"/>
        <v>0.80775685303847844</v>
      </c>
      <c r="T418" s="3">
        <f t="shared" ca="1" si="1066"/>
        <v>0.77185654845899043</v>
      </c>
      <c r="U418" s="3">
        <f t="shared" ca="1" si="1066"/>
        <v>0.73595624387950265</v>
      </c>
      <c r="V418" s="3">
        <f t="shared" ca="1" si="1066"/>
        <v>0.70005593930001453</v>
      </c>
      <c r="W418" s="3">
        <f t="shared" ca="1" si="1066"/>
        <v>0.66415563472052674</v>
      </c>
      <c r="X418" s="3">
        <f t="shared" ca="1" si="1066"/>
        <v>0.62825533014103874</v>
      </c>
      <c r="Y418" s="3">
        <f t="shared" ca="1" si="1066"/>
        <v>0.59235502556155073</v>
      </c>
      <c r="Z418" s="3">
        <f t="shared" ca="1" si="1066"/>
        <v>0.55645472098206272</v>
      </c>
      <c r="AA418" s="3">
        <f t="shared" ca="1" si="1066"/>
        <v>0.52055441640257494</v>
      </c>
      <c r="AB418" s="3">
        <f t="shared" ca="1" si="1066"/>
        <v>0.48465411182308687</v>
      </c>
      <c r="AC418" s="3">
        <f t="shared" ca="1" si="1066"/>
        <v>0.44875380724359903</v>
      </c>
      <c r="AD418" s="3">
        <f t="shared" ca="1" si="1066"/>
        <v>0.41285350266411097</v>
      </c>
      <c r="AE418" s="3">
        <f t="shared" ca="1" si="1066"/>
        <v>0.37695319808462313</v>
      </c>
      <c r="AF418" s="3">
        <f t="shared" ca="1" si="1066"/>
        <v>0.34105289350513512</v>
      </c>
      <c r="AG418" s="3">
        <f t="shared" ca="1" si="1066"/>
        <v>0.30515258892564717</v>
      </c>
      <c r="AH418" s="3">
        <f t="shared" ca="1" si="1066"/>
        <v>0.26925228434615922</v>
      </c>
      <c r="AI418" s="3">
        <f t="shared" ca="1" si="1066"/>
        <v>0.23335197976667127</v>
      </c>
      <c r="AJ418" s="3">
        <f t="shared" ca="1" si="1066"/>
        <v>0.19745167518718329</v>
      </c>
      <c r="AK418" s="3">
        <f t="shared" ref="AK418:BL418" ca="1" si="1067">IF(AK$292,AK399/AK$292*100,0)</f>
        <v>0.16155137060769539</v>
      </c>
      <c r="AL418" s="3">
        <f t="shared" ca="1" si="1067"/>
        <v>0.12565106602820744</v>
      </c>
      <c r="AM418" s="3">
        <f t="shared" ca="1" si="1067"/>
        <v>8.9750761448719477E-2</v>
      </c>
      <c r="AN418" s="3">
        <f t="shared" ca="1" si="1067"/>
        <v>5.3850456869231546E-2</v>
      </c>
      <c r="AO418" s="3">
        <f t="shared" ca="1" si="1067"/>
        <v>1.7950152289743785E-2</v>
      </c>
      <c r="AP418" s="3">
        <f t="shared" ca="1" si="1067"/>
        <v>0</v>
      </c>
      <c r="AQ418" s="3">
        <f t="shared" ca="1" si="1067"/>
        <v>0</v>
      </c>
      <c r="AR418" s="3">
        <f t="shared" ca="1" si="1067"/>
        <v>0</v>
      </c>
      <c r="AS418" s="3">
        <f t="shared" ca="1" si="1067"/>
        <v>0</v>
      </c>
      <c r="AT418" s="3">
        <f t="shared" ca="1" si="1067"/>
        <v>0</v>
      </c>
      <c r="AU418" s="3">
        <f t="shared" ca="1" si="1067"/>
        <v>0</v>
      </c>
      <c r="AV418" s="3">
        <f t="shared" ca="1" si="1067"/>
        <v>0</v>
      </c>
      <c r="AW418" s="3">
        <f t="shared" ca="1" si="1067"/>
        <v>0</v>
      </c>
      <c r="AX418" s="3">
        <f t="shared" ca="1" si="1067"/>
        <v>0</v>
      </c>
      <c r="AY418" s="3">
        <f t="shared" ca="1" si="1067"/>
        <v>0</v>
      </c>
      <c r="AZ418" s="3">
        <f t="shared" ca="1" si="1067"/>
        <v>0</v>
      </c>
      <c r="BA418" s="3">
        <f t="shared" ca="1" si="1067"/>
        <v>0</v>
      </c>
      <c r="BB418" s="3">
        <f t="shared" ca="1" si="1067"/>
        <v>0</v>
      </c>
      <c r="BC418" s="3">
        <f t="shared" ca="1" si="1067"/>
        <v>0</v>
      </c>
      <c r="BD418" s="3">
        <f t="shared" ca="1" si="1067"/>
        <v>0</v>
      </c>
      <c r="BE418" s="3">
        <f t="shared" ca="1" si="1067"/>
        <v>0</v>
      </c>
      <c r="BF418" s="3">
        <f t="shared" ca="1" si="1067"/>
        <v>0</v>
      </c>
      <c r="BG418" s="3">
        <f t="shared" ca="1" si="1067"/>
        <v>0</v>
      </c>
      <c r="BH418" s="3">
        <f t="shared" ca="1" si="1067"/>
        <v>0</v>
      </c>
      <c r="BI418" s="3">
        <f t="shared" ca="1" si="1067"/>
        <v>0</v>
      </c>
      <c r="BJ418" s="3">
        <f t="shared" ca="1" si="1067"/>
        <v>0</v>
      </c>
      <c r="BK418" s="3">
        <f t="shared" ca="1" si="1067"/>
        <v>0</v>
      </c>
      <c r="BL418" s="3">
        <f t="shared" ca="1" si="1067"/>
        <v>0</v>
      </c>
    </row>
    <row r="419" spans="1:64" x14ac:dyDescent="0.3">
      <c r="A419" s="3"/>
      <c r="B419" s="3" t="str">
        <f t="shared" si="1058"/>
        <v>Interest on WC</v>
      </c>
      <c r="C419" s="18" t="s">
        <v>222</v>
      </c>
      <c r="D419" s="111">
        <f t="shared" ca="1" si="1059"/>
        <v>0.954039070100688</v>
      </c>
      <c r="E419" s="3">
        <f t="shared" ref="E419:AJ419" si="1068">IF(E$292,E400/E$292*100,0)</f>
        <v>0</v>
      </c>
      <c r="F419" s="3">
        <f t="shared" si="1068"/>
        <v>0</v>
      </c>
      <c r="G419" s="3">
        <f t="shared" si="1068"/>
        <v>0</v>
      </c>
      <c r="H419" s="3">
        <f t="shared" si="1068"/>
        <v>0</v>
      </c>
      <c r="I419" s="3">
        <f t="shared" si="1068"/>
        <v>0</v>
      </c>
      <c r="J419" s="3">
        <f t="shared" ca="1" si="1068"/>
        <v>2.6264185775442227E-2</v>
      </c>
      <c r="K419" s="3">
        <f t="shared" ca="1" si="1068"/>
        <v>1.444797802820046E-2</v>
      </c>
      <c r="L419" s="3">
        <f t="shared" ca="1" si="1068"/>
        <v>2.7030115383247122E-2</v>
      </c>
      <c r="M419" s="3">
        <f t="shared" ca="1" si="1068"/>
        <v>1.9930393381345141E-2</v>
      </c>
      <c r="N419" s="3">
        <f t="shared" ca="1" si="1068"/>
        <v>2.0176960014667237E-2</v>
      </c>
      <c r="O419" s="3">
        <f t="shared" ca="1" si="1068"/>
        <v>2.0105272521646907E-2</v>
      </c>
      <c r="P419" s="3">
        <f t="shared" ca="1" si="1068"/>
        <v>2.0050824192801461E-2</v>
      </c>
      <c r="Q419" s="3">
        <f t="shared" ca="1" si="1068"/>
        <v>1.9998998649597387E-2</v>
      </c>
      <c r="R419" s="3">
        <f t="shared" ca="1" si="1068"/>
        <v>1.9950502945004119E-2</v>
      </c>
      <c r="S419" s="3">
        <f t="shared" ca="1" si="1068"/>
        <v>1.9905374895629342E-2</v>
      </c>
      <c r="T419" s="3">
        <f t="shared" ca="1" si="1068"/>
        <v>1.9863683008254064E-2</v>
      </c>
      <c r="U419" s="3">
        <f t="shared" ca="1" si="1068"/>
        <v>1.9836160290396972E-2</v>
      </c>
      <c r="V419" s="3">
        <f t="shared" ca="1" si="1068"/>
        <v>1.9801012126277748E-2</v>
      </c>
      <c r="W419" s="3">
        <f t="shared" ca="1" si="1068"/>
        <v>1.9770108017561291E-2</v>
      </c>
      <c r="X419" s="3">
        <f t="shared" ca="1" si="1068"/>
        <v>1.9742891935626488E-2</v>
      </c>
      <c r="Y419" s="3">
        <f t="shared" ca="1" si="1068"/>
        <v>1.9719471856020035E-2</v>
      </c>
      <c r="Z419" s="3">
        <f t="shared" ca="1" si="1068"/>
        <v>1.9699921955883978E-2</v>
      </c>
      <c r="AA419" s="3">
        <f t="shared" ca="1" si="1068"/>
        <v>1.9684319848981443E-2</v>
      </c>
      <c r="AB419" s="3">
        <f t="shared" ca="1" si="1068"/>
        <v>1.9672744634771921E-2</v>
      </c>
      <c r="AC419" s="3">
        <f t="shared" ca="1" si="1068"/>
        <v>1.9665277037316131E-2</v>
      </c>
      <c r="AD419" s="3">
        <f t="shared" ca="1" si="1068"/>
        <v>1.9661999433512937E-2</v>
      </c>
      <c r="AE419" s="3">
        <f t="shared" ca="1" si="1068"/>
        <v>1.9662995887998691E-2</v>
      </c>
      <c r="AF419" s="3">
        <f t="shared" ca="1" si="1068"/>
        <v>1.9668352188470201E-2</v>
      </c>
      <c r="AG419" s="3">
        <f t="shared" ca="1" si="1068"/>
        <v>1.9678155881781224E-2</v>
      </c>
      <c r="AH419" s="3">
        <f t="shared" ca="1" si="1068"/>
        <v>1.9692496310811287E-2</v>
      </c>
      <c r="AI419" s="3">
        <f t="shared" ca="1" si="1068"/>
        <v>1.9711464652124318E-2</v>
      </c>
      <c r="AJ419" s="3">
        <f t="shared" ca="1" si="1068"/>
        <v>1.9735153954434974E-2</v>
      </c>
      <c r="AK419" s="3">
        <f t="shared" ref="AK419:BL419" ca="1" si="1069">IF(AK$292,AK400/AK$292*100,0)</f>
        <v>2.0717387712297846E-2</v>
      </c>
      <c r="AL419" s="3">
        <f t="shared" ca="1" si="1069"/>
        <v>2.0699960151178688E-2</v>
      </c>
      <c r="AM419" s="3">
        <f t="shared" ca="1" si="1069"/>
        <v>2.074110064983492E-2</v>
      </c>
      <c r="AN419" s="3">
        <f t="shared" ca="1" si="1069"/>
        <v>2.0784498604953471E-2</v>
      </c>
      <c r="AO419" s="3">
        <f t="shared" ca="1" si="1069"/>
        <v>1.3987447748101508E-2</v>
      </c>
      <c r="AP419" s="3">
        <f t="shared" ca="1" si="1069"/>
        <v>1.480770167435848E-2</v>
      </c>
      <c r="AQ419" s="3">
        <f t="shared" ca="1" si="1069"/>
        <v>1.5064584963024687E-2</v>
      </c>
      <c r="AR419" s="3">
        <f t="shared" ca="1" si="1069"/>
        <v>1.5351897628889581E-2</v>
      </c>
      <c r="AS419" s="3">
        <f t="shared" ca="1" si="1069"/>
        <v>1.5643769343994883E-2</v>
      </c>
      <c r="AT419" s="3">
        <f t="shared" ca="1" si="1069"/>
        <v>1.5941451236267078E-2</v>
      </c>
      <c r="AU419" s="3">
        <f t="shared" ca="1" si="1069"/>
        <v>1.6245009953385455E-2</v>
      </c>
      <c r="AV419" s="3">
        <f t="shared" ca="1" si="1069"/>
        <v>1.6554566486375627E-2</v>
      </c>
      <c r="AW419" s="3">
        <f t="shared" ca="1" si="1069"/>
        <v>1.6870242007023039E-2</v>
      </c>
      <c r="AX419" s="3">
        <f t="shared" ca="1" si="1069"/>
        <v>1.7192160292256106E-2</v>
      </c>
      <c r="AY419" s="3">
        <f t="shared" ca="1" si="1069"/>
        <v>1.752044767324186E-2</v>
      </c>
      <c r="AZ419" s="3">
        <f t="shared" ca="1" si="1069"/>
        <v>1.7855233094001277E-2</v>
      </c>
      <c r="BA419" s="3">
        <f t="shared" ca="1" si="1069"/>
        <v>1.8196648166449919E-2</v>
      </c>
      <c r="BB419" s="3">
        <f t="shared" ca="1" si="1069"/>
        <v>1.8544827226840328E-2</v>
      </c>
      <c r="BC419" s="3">
        <f t="shared" ca="1" si="1069"/>
        <v>1.8899907393415724E-2</v>
      </c>
      <c r="BD419" s="3">
        <f t="shared" ca="1" si="1069"/>
        <v>1.9262028625311567E-2</v>
      </c>
      <c r="BE419" s="3">
        <f t="shared" ca="1" si="1069"/>
        <v>1.9631333782732092E-2</v>
      </c>
      <c r="BF419" s="3">
        <f t="shared" ca="1" si="1069"/>
        <v>2.0007968688430095E-2</v>
      </c>
      <c r="BG419" s="3">
        <f t="shared" ca="1" si="1069"/>
        <v>2.0392082190518634E-2</v>
      </c>
      <c r="BH419" s="3">
        <f t="shared" si="1069"/>
        <v>0</v>
      </c>
      <c r="BI419" s="3">
        <f t="shared" si="1069"/>
        <v>0</v>
      </c>
      <c r="BJ419" s="3">
        <f t="shared" si="1069"/>
        <v>0</v>
      </c>
      <c r="BK419" s="3">
        <f t="shared" si="1069"/>
        <v>0</v>
      </c>
      <c r="BL419" s="3">
        <f t="shared" si="1069"/>
        <v>0</v>
      </c>
    </row>
    <row r="420" spans="1:64" x14ac:dyDescent="0.3">
      <c r="A420" s="3"/>
      <c r="B420" s="3" t="str">
        <f t="shared" si="1058"/>
        <v>Margin money requirement</v>
      </c>
      <c r="C420" s="18" t="s">
        <v>222</v>
      </c>
      <c r="D420" s="111">
        <f t="shared" ca="1" si="1059"/>
        <v>0.1359472146034576</v>
      </c>
      <c r="E420" s="3">
        <f t="shared" ref="E420:AJ420" ca="1" si="1070">IF(E$292,E401/E$292*100,0)</f>
        <v>0</v>
      </c>
      <c r="F420" s="3">
        <f t="shared" si="1070"/>
        <v>0</v>
      </c>
      <c r="G420" s="3">
        <f t="shared" si="1070"/>
        <v>0</v>
      </c>
      <c r="H420" s="3">
        <f t="shared" si="1070"/>
        <v>0</v>
      </c>
      <c r="I420" s="3">
        <f t="shared" si="1070"/>
        <v>0</v>
      </c>
      <c r="J420" s="3">
        <f t="shared" ca="1" si="1070"/>
        <v>0.17509457183628152</v>
      </c>
      <c r="K420" s="3">
        <f t="shared" ca="1" si="1070"/>
        <v>-7.8774718314945133E-2</v>
      </c>
      <c r="L420" s="3">
        <f t="shared" ca="1" si="1070"/>
        <v>8.3880915700311004E-2</v>
      </c>
      <c r="M420" s="3">
        <f t="shared" ca="1" si="1070"/>
        <v>-4.7331480012679839E-2</v>
      </c>
      <c r="N420" s="3">
        <f t="shared" ca="1" si="1070"/>
        <v>1.6437775554807297E-3</v>
      </c>
      <c r="O420" s="3">
        <f t="shared" ca="1" si="1070"/>
        <v>-4.7791662013555814E-4</v>
      </c>
      <c r="P420" s="3">
        <f t="shared" ca="1" si="1070"/>
        <v>-3.6298885896964467E-4</v>
      </c>
      <c r="Q420" s="3">
        <f t="shared" ca="1" si="1070"/>
        <v>-3.4550362136050633E-4</v>
      </c>
      <c r="R420" s="3">
        <f t="shared" ca="1" si="1070"/>
        <v>-3.2330469728851047E-4</v>
      </c>
      <c r="S420" s="3">
        <f t="shared" ca="1" si="1070"/>
        <v>-3.0085366249850881E-4</v>
      </c>
      <c r="T420" s="3">
        <f t="shared" ca="1" si="1070"/>
        <v>-2.7794591583515016E-4</v>
      </c>
      <c r="U420" s="3">
        <f t="shared" ca="1" si="1070"/>
        <v>-1.8348478571398688E-4</v>
      </c>
      <c r="V420" s="3">
        <f t="shared" ca="1" si="1070"/>
        <v>-2.3432109412809451E-4</v>
      </c>
      <c r="W420" s="3">
        <f t="shared" ca="1" si="1070"/>
        <v>-2.0602739144304216E-4</v>
      </c>
      <c r="X420" s="3">
        <f t="shared" ca="1" si="1070"/>
        <v>-1.8144054623207378E-4</v>
      </c>
      <c r="Y420" s="3">
        <f t="shared" ca="1" si="1070"/>
        <v>-1.5613386404300655E-4</v>
      </c>
      <c r="Z420" s="3">
        <f t="shared" ca="1" si="1070"/>
        <v>-1.3033266757367379E-4</v>
      </c>
      <c r="AA420" s="3">
        <f t="shared" ca="1" si="1070"/>
        <v>-1.0401404601689812E-4</v>
      </c>
      <c r="AB420" s="3">
        <f t="shared" ca="1" si="1070"/>
        <v>-7.716809473016599E-5</v>
      </c>
      <c r="AC420" s="3">
        <f t="shared" ca="1" si="1070"/>
        <v>-4.9783983038601917E-5</v>
      </c>
      <c r="AD420" s="3">
        <f t="shared" ca="1" si="1070"/>
        <v>-2.1850692021245049E-5</v>
      </c>
      <c r="AE420" s="3">
        <f t="shared" ca="1" si="1070"/>
        <v>6.6430299049772641E-6</v>
      </c>
      <c r="AF420" s="3">
        <f t="shared" ca="1" si="1070"/>
        <v>3.5708669810100936E-5</v>
      </c>
      <c r="AG420" s="3">
        <f t="shared" ca="1" si="1070"/>
        <v>6.5357955406778842E-5</v>
      </c>
      <c r="AH420" s="3">
        <f t="shared" ca="1" si="1070"/>
        <v>9.5602860200457343E-5</v>
      </c>
      <c r="AI420" s="3">
        <f t="shared" ca="1" si="1070"/>
        <v>1.2645560875353587E-4</v>
      </c>
      <c r="AJ420" s="3">
        <f t="shared" ca="1" si="1070"/>
        <v>1.5792868207098465E-4</v>
      </c>
      <c r="AK420" s="3">
        <f t="shared" ref="AK420:BL420" ca="1" si="1071">IF(AK$292,AK401/AK$292*100,0)</f>
        <v>6.5482250524192178E-3</v>
      </c>
      <c r="AL420" s="3">
        <f t="shared" ca="1" si="1071"/>
        <v>-1.1618374079443625E-4</v>
      </c>
      <c r="AM420" s="3">
        <f t="shared" ca="1" si="1071"/>
        <v>2.742699910415573E-4</v>
      </c>
      <c r="AN420" s="3">
        <f t="shared" ca="1" si="1071"/>
        <v>2.8931970079034325E-4</v>
      </c>
      <c r="AO420" s="3">
        <f t="shared" ca="1" si="1071"/>
        <v>-4.5313672379013105E-2</v>
      </c>
      <c r="AP420" s="3">
        <f t="shared" ca="1" si="1071"/>
        <v>5.4683595083797982E-3</v>
      </c>
      <c r="AQ420" s="3">
        <f t="shared" ca="1" si="1071"/>
        <v>1.7125552577747318E-3</v>
      </c>
      <c r="AR420" s="3">
        <f t="shared" ca="1" si="1071"/>
        <v>1.9154177724326484E-3</v>
      </c>
      <c r="AS420" s="3">
        <f t="shared" ca="1" si="1071"/>
        <v>1.9458114340353085E-3</v>
      </c>
      <c r="AT420" s="3">
        <f t="shared" ca="1" si="1071"/>
        <v>1.9845459484812977E-3</v>
      </c>
      <c r="AU420" s="3">
        <f t="shared" ca="1" si="1071"/>
        <v>2.0237247807892338E-3</v>
      </c>
      <c r="AV420" s="3">
        <f t="shared" ca="1" si="1071"/>
        <v>2.0637102199344559E-3</v>
      </c>
      <c r="AW420" s="3">
        <f t="shared" ca="1" si="1071"/>
        <v>2.1045034709826771E-3</v>
      </c>
      <c r="AX420" s="3">
        <f t="shared" ca="1" si="1071"/>
        <v>2.1461219015537956E-3</v>
      </c>
      <c r="AY420" s="3">
        <f t="shared" ca="1" si="1071"/>
        <v>2.1885825399050596E-3</v>
      </c>
      <c r="AZ420" s="3">
        <f t="shared" ca="1" si="1071"/>
        <v>2.231902805062802E-3</v>
      </c>
      <c r="BA420" s="3">
        <f t="shared" ca="1" si="1071"/>
        <v>2.2761004829909099E-3</v>
      </c>
      <c r="BB420" s="3">
        <f t="shared" ca="1" si="1071"/>
        <v>2.3211937359360517E-3</v>
      </c>
      <c r="BC420" s="3">
        <f t="shared" ca="1" si="1071"/>
        <v>2.3672011105026294E-3</v>
      </c>
      <c r="BD420" s="3">
        <f t="shared" ca="1" si="1071"/>
        <v>2.414141545972341E-3</v>
      </c>
      <c r="BE420" s="3">
        <f t="shared" ca="1" si="1071"/>
        <v>2.4620343828035316E-3</v>
      </c>
      <c r="BF420" s="3">
        <f t="shared" ca="1" si="1071"/>
        <v>2.5108993713199483E-3</v>
      </c>
      <c r="BG420" s="3">
        <f t="shared" ca="1" si="1071"/>
        <v>2.5607566805903037E-3</v>
      </c>
      <c r="BH420" s="3">
        <f t="shared" ca="1" si="1071"/>
        <v>0</v>
      </c>
      <c r="BI420" s="3">
        <f t="shared" si="1071"/>
        <v>0</v>
      </c>
      <c r="BJ420" s="3">
        <f t="shared" si="1071"/>
        <v>0</v>
      </c>
      <c r="BK420" s="3">
        <f t="shared" si="1071"/>
        <v>0</v>
      </c>
      <c r="BL420" s="3">
        <f t="shared" si="1071"/>
        <v>0</v>
      </c>
    </row>
    <row r="421" spans="1:64" x14ac:dyDescent="0.3">
      <c r="A421" s="3"/>
      <c r="B421" s="3" t="str">
        <f t="shared" si="1058"/>
        <v>Change in DSRA</v>
      </c>
      <c r="C421" s="18" t="s">
        <v>222</v>
      </c>
      <c r="D421" s="111">
        <f t="shared" ca="1" si="1059"/>
        <v>2.2204460492503131E-16</v>
      </c>
      <c r="E421" s="123">
        <f t="shared" ref="E421:AJ421" ca="1" si="1072">IF(E$292,E402/E$292*100,0)</f>
        <v>0</v>
      </c>
      <c r="F421" s="123">
        <f t="shared" ca="1" si="1072"/>
        <v>0</v>
      </c>
      <c r="G421" s="123">
        <f t="shared" ca="1" si="1072"/>
        <v>0</v>
      </c>
      <c r="H421" s="123">
        <f t="shared" ca="1" si="1072"/>
        <v>0</v>
      </c>
      <c r="I421" s="123">
        <f t="shared" ca="1" si="1072"/>
        <v>0</v>
      </c>
      <c r="J421" s="123">
        <f t="shared" ca="1" si="1072"/>
        <v>1.0770091373846384</v>
      </c>
      <c r="K421" s="123">
        <f t="shared" ca="1" si="1072"/>
        <v>0</v>
      </c>
      <c r="L421" s="123">
        <f t="shared" ca="1" si="1072"/>
        <v>0.87955746219745456</v>
      </c>
      <c r="M421" s="123">
        <f t="shared" ca="1" si="1072"/>
        <v>-3.5900304579487674E-2</v>
      </c>
      <c r="N421" s="123">
        <f t="shared" ca="1" si="1072"/>
        <v>-3.5900304579488271E-2</v>
      </c>
      <c r="O421" s="123">
        <f t="shared" ca="1" si="1072"/>
        <v>-3.5900304579488271E-2</v>
      </c>
      <c r="P421" s="123">
        <f t="shared" ca="1" si="1072"/>
        <v>-3.5900304579487674E-2</v>
      </c>
      <c r="Q421" s="123">
        <f t="shared" ca="1" si="1072"/>
        <v>-3.5900304579487972E-2</v>
      </c>
      <c r="R421" s="123">
        <f t="shared" ca="1" si="1072"/>
        <v>-3.5900304579487972E-2</v>
      </c>
      <c r="S421" s="123">
        <f t="shared" ca="1" si="1072"/>
        <v>-3.5900304579487972E-2</v>
      </c>
      <c r="T421" s="123">
        <f t="shared" ca="1" si="1072"/>
        <v>-3.5900304579487972E-2</v>
      </c>
      <c r="U421" s="123">
        <f t="shared" ca="1" si="1072"/>
        <v>-3.5900304579487972E-2</v>
      </c>
      <c r="V421" s="123">
        <f t="shared" ca="1" si="1072"/>
        <v>-3.5900304579487972E-2</v>
      </c>
      <c r="W421" s="123">
        <f t="shared" ca="1" si="1072"/>
        <v>-3.5900304579487972E-2</v>
      </c>
      <c r="X421" s="123">
        <f t="shared" ca="1" si="1072"/>
        <v>-3.5900304579487972E-2</v>
      </c>
      <c r="Y421" s="123">
        <f t="shared" ca="1" si="1072"/>
        <v>-3.5900304579487972E-2</v>
      </c>
      <c r="Z421" s="123">
        <f t="shared" ca="1" si="1072"/>
        <v>-3.5900304579487972E-2</v>
      </c>
      <c r="AA421" s="123">
        <f t="shared" ca="1" si="1072"/>
        <v>-3.5900304579487674E-2</v>
      </c>
      <c r="AB421" s="123">
        <f t="shared" ca="1" si="1072"/>
        <v>-3.5900304579488271E-2</v>
      </c>
      <c r="AC421" s="123">
        <f t="shared" ca="1" si="1072"/>
        <v>-3.5900304579487674E-2</v>
      </c>
      <c r="AD421" s="123">
        <f t="shared" ca="1" si="1072"/>
        <v>-3.5900304579487827E-2</v>
      </c>
      <c r="AE421" s="123">
        <f t="shared" ca="1" si="1072"/>
        <v>-3.5900304579488271E-2</v>
      </c>
      <c r="AF421" s="123">
        <f t="shared" ca="1" si="1072"/>
        <v>-3.5900304579487674E-2</v>
      </c>
      <c r="AG421" s="123">
        <f t="shared" ca="1" si="1072"/>
        <v>-3.5900304579488271E-2</v>
      </c>
      <c r="AH421" s="123">
        <f t="shared" ca="1" si="1072"/>
        <v>-3.5900304579487674E-2</v>
      </c>
      <c r="AI421" s="123">
        <f t="shared" ca="1" si="1072"/>
        <v>-3.5900304579488271E-2</v>
      </c>
      <c r="AJ421" s="123">
        <f t="shared" ca="1" si="1072"/>
        <v>-3.5900304579487674E-2</v>
      </c>
      <c r="AK421" s="123">
        <f t="shared" ref="AK421:BL421" ca="1" si="1073">IF(AK$292,AK402/AK$292*100,0)</f>
        <v>-3.5900304579487972E-2</v>
      </c>
      <c r="AL421" s="123">
        <f t="shared" ca="1" si="1073"/>
        <v>-3.5900304579487972E-2</v>
      </c>
      <c r="AM421" s="123">
        <f t="shared" ca="1" si="1073"/>
        <v>-3.5900304579487972E-2</v>
      </c>
      <c r="AN421" s="123">
        <f t="shared" ca="1" si="1073"/>
        <v>-3.5900304579487972E-2</v>
      </c>
      <c r="AO421" s="123">
        <f t="shared" ca="1" si="1073"/>
        <v>-0.95135807135643025</v>
      </c>
      <c r="AP421" s="123">
        <f t="shared" ca="1" si="1073"/>
        <v>0</v>
      </c>
      <c r="AQ421" s="123">
        <f t="shared" ca="1" si="1073"/>
        <v>0</v>
      </c>
      <c r="AR421" s="123">
        <f t="shared" ca="1" si="1073"/>
        <v>0</v>
      </c>
      <c r="AS421" s="123">
        <f t="shared" ca="1" si="1073"/>
        <v>0</v>
      </c>
      <c r="AT421" s="123">
        <f t="shared" ca="1" si="1073"/>
        <v>0</v>
      </c>
      <c r="AU421" s="123">
        <f t="shared" ca="1" si="1073"/>
        <v>0</v>
      </c>
      <c r="AV421" s="123">
        <f t="shared" ca="1" si="1073"/>
        <v>0</v>
      </c>
      <c r="AW421" s="123">
        <f t="shared" ca="1" si="1073"/>
        <v>0</v>
      </c>
      <c r="AX421" s="123">
        <f t="shared" ca="1" si="1073"/>
        <v>0</v>
      </c>
      <c r="AY421" s="123">
        <f t="shared" ca="1" si="1073"/>
        <v>0</v>
      </c>
      <c r="AZ421" s="123">
        <f t="shared" ca="1" si="1073"/>
        <v>0</v>
      </c>
      <c r="BA421" s="123">
        <f t="shared" ca="1" si="1073"/>
        <v>0</v>
      </c>
      <c r="BB421" s="123">
        <f t="shared" ca="1" si="1073"/>
        <v>0</v>
      </c>
      <c r="BC421" s="123">
        <f t="shared" ca="1" si="1073"/>
        <v>0</v>
      </c>
      <c r="BD421" s="123">
        <f t="shared" ca="1" si="1073"/>
        <v>0</v>
      </c>
      <c r="BE421" s="123">
        <f t="shared" ca="1" si="1073"/>
        <v>0</v>
      </c>
      <c r="BF421" s="123">
        <f t="shared" ca="1" si="1073"/>
        <v>0</v>
      </c>
      <c r="BG421" s="123">
        <f t="shared" ca="1" si="1073"/>
        <v>0</v>
      </c>
      <c r="BH421" s="123">
        <f t="shared" ca="1" si="1073"/>
        <v>0</v>
      </c>
      <c r="BI421" s="123">
        <f t="shared" ca="1" si="1073"/>
        <v>0</v>
      </c>
      <c r="BJ421" s="123">
        <f t="shared" ca="1" si="1073"/>
        <v>0</v>
      </c>
      <c r="BK421" s="123">
        <f t="shared" ca="1" si="1073"/>
        <v>0</v>
      </c>
      <c r="BL421" s="123">
        <f t="shared" ca="1" si="1073"/>
        <v>0</v>
      </c>
    </row>
    <row r="422" spans="1:64" x14ac:dyDescent="0.3">
      <c r="A422" s="3"/>
      <c r="B422" s="3" t="str">
        <f t="shared" si="1058"/>
        <v>Interest Income on DSRA</v>
      </c>
      <c r="C422" s="18" t="s">
        <v>222</v>
      </c>
      <c r="D422" s="111">
        <f t="shared" ca="1" si="1059"/>
        <v>-0.88637852006755713</v>
      </c>
      <c r="E422" s="3">
        <f t="shared" ref="E422:AJ422" ca="1" si="1074">IF(E$292,E403/E$292*100,0)</f>
        <v>0</v>
      </c>
      <c r="F422" s="3">
        <f t="shared" ca="1" si="1074"/>
        <v>0</v>
      </c>
      <c r="G422" s="3">
        <f t="shared" ca="1" si="1074"/>
        <v>0</v>
      </c>
      <c r="H422" s="3">
        <f t="shared" ca="1" si="1074"/>
        <v>0</v>
      </c>
      <c r="I422" s="3">
        <f t="shared" ca="1" si="1074"/>
        <v>0</v>
      </c>
      <c r="J422" s="3">
        <f t="shared" ca="1" si="1074"/>
        <v>-2.1540182747692767E-2</v>
      </c>
      <c r="K422" s="3">
        <f t="shared" ca="1" si="1074"/>
        <v>-2.1540182747692767E-2</v>
      </c>
      <c r="L422" s="3">
        <f t="shared" ca="1" si="1074"/>
        <v>-3.9131331991641857E-2</v>
      </c>
      <c r="M422" s="3">
        <f t="shared" ca="1" si="1074"/>
        <v>-3.8413325900052107E-2</v>
      </c>
      <c r="N422" s="3">
        <f t="shared" ca="1" si="1074"/>
        <v>-3.7695319808462337E-2</v>
      </c>
      <c r="O422" s="3">
        <f t="shared" ca="1" si="1074"/>
        <v>-3.6977313716872573E-2</v>
      </c>
      <c r="P422" s="3">
        <f t="shared" ca="1" si="1074"/>
        <v>-3.6259307625282816E-2</v>
      </c>
      <c r="Q422" s="3">
        <f t="shared" ca="1" si="1074"/>
        <v>-3.5541301533693059E-2</v>
      </c>
      <c r="R422" s="3">
        <f t="shared" ca="1" si="1074"/>
        <v>-3.4823295442103303E-2</v>
      </c>
      <c r="S422" s="3">
        <f t="shared" ca="1" si="1074"/>
        <v>-3.4105289350513539E-2</v>
      </c>
      <c r="T422" s="3">
        <f t="shared" ca="1" si="1074"/>
        <v>-3.3387283258923782E-2</v>
      </c>
      <c r="U422" s="3">
        <f t="shared" ca="1" si="1074"/>
        <v>-3.2669277167334025E-2</v>
      </c>
      <c r="V422" s="3">
        <f t="shared" ca="1" si="1074"/>
        <v>-3.1951271075744261E-2</v>
      </c>
      <c r="W422" s="3">
        <f t="shared" ca="1" si="1074"/>
        <v>-3.1233264984154508E-2</v>
      </c>
      <c r="X422" s="3">
        <f t="shared" ca="1" si="1074"/>
        <v>-3.0515258892564751E-2</v>
      </c>
      <c r="Y422" s="3">
        <f t="shared" ca="1" si="1074"/>
        <v>-2.9797252800974987E-2</v>
      </c>
      <c r="Z422" s="3">
        <f t="shared" ca="1" si="1074"/>
        <v>-2.9079246709385227E-2</v>
      </c>
      <c r="AA422" s="3">
        <f t="shared" ca="1" si="1074"/>
        <v>-2.8361240617795474E-2</v>
      </c>
      <c r="AB422" s="3">
        <f t="shared" ca="1" si="1074"/>
        <v>-2.7643234526205707E-2</v>
      </c>
      <c r="AC422" s="3">
        <f t="shared" ca="1" si="1074"/>
        <v>-2.6925228434615957E-2</v>
      </c>
      <c r="AD422" s="3">
        <f t="shared" ca="1" si="1074"/>
        <v>-2.62072223430262E-2</v>
      </c>
      <c r="AE422" s="3">
        <f t="shared" ca="1" si="1074"/>
        <v>-2.5489216251436433E-2</v>
      </c>
      <c r="AF422" s="3">
        <f t="shared" ca="1" si="1074"/>
        <v>-2.4771210159846679E-2</v>
      </c>
      <c r="AG422" s="3">
        <f t="shared" ca="1" si="1074"/>
        <v>-2.4053204068256912E-2</v>
      </c>
      <c r="AH422" s="3">
        <f t="shared" ca="1" si="1074"/>
        <v>-2.3335197976667159E-2</v>
      </c>
      <c r="AI422" s="3">
        <f t="shared" ca="1" si="1074"/>
        <v>-2.2617191885077395E-2</v>
      </c>
      <c r="AJ422" s="3">
        <f t="shared" ca="1" si="1074"/>
        <v>-2.1899185793487645E-2</v>
      </c>
      <c r="AK422" s="3">
        <f t="shared" ref="AK422:BL422" ca="1" si="1075">IF(AK$292,AK403/AK$292*100,0)</f>
        <v>-2.1181179701897881E-2</v>
      </c>
      <c r="AL422" s="3">
        <f t="shared" ca="1" si="1075"/>
        <v>-2.0463173610308121E-2</v>
      </c>
      <c r="AM422" s="3">
        <f t="shared" ca="1" si="1075"/>
        <v>-1.9745167518718364E-2</v>
      </c>
      <c r="AN422" s="3">
        <f t="shared" ca="1" si="1075"/>
        <v>-1.9027161427128604E-2</v>
      </c>
      <c r="AO422" s="3">
        <f t="shared" ca="1" si="1075"/>
        <v>0</v>
      </c>
      <c r="AP422" s="3">
        <f t="shared" ca="1" si="1075"/>
        <v>0</v>
      </c>
      <c r="AQ422" s="3">
        <f t="shared" ca="1" si="1075"/>
        <v>0</v>
      </c>
      <c r="AR422" s="3">
        <f t="shared" ca="1" si="1075"/>
        <v>0</v>
      </c>
      <c r="AS422" s="3">
        <f t="shared" ca="1" si="1075"/>
        <v>0</v>
      </c>
      <c r="AT422" s="3">
        <f t="shared" ca="1" si="1075"/>
        <v>0</v>
      </c>
      <c r="AU422" s="3">
        <f t="shared" ca="1" si="1075"/>
        <v>0</v>
      </c>
      <c r="AV422" s="3">
        <f t="shared" ca="1" si="1075"/>
        <v>0</v>
      </c>
      <c r="AW422" s="3">
        <f t="shared" ca="1" si="1075"/>
        <v>0</v>
      </c>
      <c r="AX422" s="3">
        <f t="shared" ca="1" si="1075"/>
        <v>0</v>
      </c>
      <c r="AY422" s="3">
        <f t="shared" ca="1" si="1075"/>
        <v>0</v>
      </c>
      <c r="AZ422" s="3">
        <f t="shared" ca="1" si="1075"/>
        <v>0</v>
      </c>
      <c r="BA422" s="3">
        <f t="shared" ca="1" si="1075"/>
        <v>0</v>
      </c>
      <c r="BB422" s="3">
        <f t="shared" ca="1" si="1075"/>
        <v>0</v>
      </c>
      <c r="BC422" s="3">
        <f t="shared" ca="1" si="1075"/>
        <v>0</v>
      </c>
      <c r="BD422" s="3">
        <f t="shared" ca="1" si="1075"/>
        <v>0</v>
      </c>
      <c r="BE422" s="3">
        <f t="shared" ca="1" si="1075"/>
        <v>0</v>
      </c>
      <c r="BF422" s="3">
        <f t="shared" ca="1" si="1075"/>
        <v>0</v>
      </c>
      <c r="BG422" s="3">
        <f t="shared" ca="1" si="1075"/>
        <v>0</v>
      </c>
      <c r="BH422" s="3">
        <f t="shared" ca="1" si="1075"/>
        <v>0</v>
      </c>
      <c r="BI422" s="3">
        <f t="shared" ca="1" si="1075"/>
        <v>0</v>
      </c>
      <c r="BJ422" s="3">
        <f t="shared" ca="1" si="1075"/>
        <v>0</v>
      </c>
      <c r="BK422" s="3">
        <f t="shared" ca="1" si="1075"/>
        <v>0</v>
      </c>
      <c r="BL422" s="3">
        <f t="shared" ca="1" si="1075"/>
        <v>0</v>
      </c>
    </row>
    <row r="423" spans="1:64" x14ac:dyDescent="0.3">
      <c r="A423" s="3"/>
      <c r="B423" s="3" t="str">
        <f t="shared" si="1058"/>
        <v>BG cost for DSRA</v>
      </c>
      <c r="C423" s="18" t="s">
        <v>222</v>
      </c>
      <c r="D423" s="111">
        <f t="shared" ca="1" si="1059"/>
        <v>0</v>
      </c>
      <c r="E423" s="3">
        <f t="shared" ref="E423:AJ423" ca="1" si="1076">IF(E$292,E404/E$292*100,0)</f>
        <v>0</v>
      </c>
      <c r="F423" s="3">
        <f t="shared" ca="1" si="1076"/>
        <v>0</v>
      </c>
      <c r="G423" s="3">
        <f t="shared" ca="1" si="1076"/>
        <v>0</v>
      </c>
      <c r="H423" s="3">
        <f t="shared" ca="1" si="1076"/>
        <v>0</v>
      </c>
      <c r="I423" s="3">
        <f t="shared" ca="1" si="1076"/>
        <v>0</v>
      </c>
      <c r="J423" s="3">
        <f t="shared" ca="1" si="1076"/>
        <v>0</v>
      </c>
      <c r="K423" s="3">
        <f t="shared" ca="1" si="1076"/>
        <v>0</v>
      </c>
      <c r="L423" s="3">
        <f t="shared" ca="1" si="1076"/>
        <v>0</v>
      </c>
      <c r="M423" s="3">
        <f t="shared" ca="1" si="1076"/>
        <v>0</v>
      </c>
      <c r="N423" s="3">
        <f t="shared" ca="1" si="1076"/>
        <v>0</v>
      </c>
      <c r="O423" s="3">
        <f t="shared" ca="1" si="1076"/>
        <v>0</v>
      </c>
      <c r="P423" s="3">
        <f t="shared" ca="1" si="1076"/>
        <v>0</v>
      </c>
      <c r="Q423" s="3">
        <f t="shared" ca="1" si="1076"/>
        <v>0</v>
      </c>
      <c r="R423" s="3">
        <f t="shared" ca="1" si="1076"/>
        <v>0</v>
      </c>
      <c r="S423" s="3">
        <f t="shared" ca="1" si="1076"/>
        <v>0</v>
      </c>
      <c r="T423" s="3">
        <f t="shared" ca="1" si="1076"/>
        <v>0</v>
      </c>
      <c r="U423" s="3">
        <f t="shared" ca="1" si="1076"/>
        <v>0</v>
      </c>
      <c r="V423" s="3">
        <f t="shared" ca="1" si="1076"/>
        <v>0</v>
      </c>
      <c r="W423" s="3">
        <f t="shared" ca="1" si="1076"/>
        <v>0</v>
      </c>
      <c r="X423" s="3">
        <f t="shared" ca="1" si="1076"/>
        <v>0</v>
      </c>
      <c r="Y423" s="3">
        <f t="shared" ca="1" si="1076"/>
        <v>0</v>
      </c>
      <c r="Z423" s="3">
        <f t="shared" ca="1" si="1076"/>
        <v>0</v>
      </c>
      <c r="AA423" s="3">
        <f t="shared" ca="1" si="1076"/>
        <v>0</v>
      </c>
      <c r="AB423" s="3">
        <f t="shared" ca="1" si="1076"/>
        <v>0</v>
      </c>
      <c r="AC423" s="3">
        <f t="shared" ca="1" si="1076"/>
        <v>0</v>
      </c>
      <c r="AD423" s="3">
        <f t="shared" ca="1" si="1076"/>
        <v>0</v>
      </c>
      <c r="AE423" s="3">
        <f t="shared" ca="1" si="1076"/>
        <v>0</v>
      </c>
      <c r="AF423" s="3">
        <f t="shared" ca="1" si="1076"/>
        <v>0</v>
      </c>
      <c r="AG423" s="3">
        <f t="shared" ca="1" si="1076"/>
        <v>0</v>
      </c>
      <c r="AH423" s="3">
        <f t="shared" ca="1" si="1076"/>
        <v>0</v>
      </c>
      <c r="AI423" s="3">
        <f t="shared" ca="1" si="1076"/>
        <v>0</v>
      </c>
      <c r="AJ423" s="3">
        <f t="shared" ca="1" si="1076"/>
        <v>0</v>
      </c>
      <c r="AK423" s="3">
        <f t="shared" ref="AK423:BL423" ca="1" si="1077">IF(AK$292,AK404/AK$292*100,0)</f>
        <v>0</v>
      </c>
      <c r="AL423" s="3">
        <f t="shared" ca="1" si="1077"/>
        <v>0</v>
      </c>
      <c r="AM423" s="3">
        <f t="shared" ca="1" si="1077"/>
        <v>0</v>
      </c>
      <c r="AN423" s="3">
        <f t="shared" ca="1" si="1077"/>
        <v>0</v>
      </c>
      <c r="AO423" s="3">
        <f t="shared" ca="1" si="1077"/>
        <v>0</v>
      </c>
      <c r="AP423" s="3">
        <f t="shared" ca="1" si="1077"/>
        <v>0</v>
      </c>
      <c r="AQ423" s="3">
        <f t="shared" ca="1" si="1077"/>
        <v>0</v>
      </c>
      <c r="AR423" s="3">
        <f t="shared" ca="1" si="1077"/>
        <v>0</v>
      </c>
      <c r="AS423" s="3">
        <f t="shared" ca="1" si="1077"/>
        <v>0</v>
      </c>
      <c r="AT423" s="3">
        <f t="shared" ca="1" si="1077"/>
        <v>0</v>
      </c>
      <c r="AU423" s="3">
        <f t="shared" ca="1" si="1077"/>
        <v>0</v>
      </c>
      <c r="AV423" s="3">
        <f t="shared" ca="1" si="1077"/>
        <v>0</v>
      </c>
      <c r="AW423" s="3">
        <f t="shared" ca="1" si="1077"/>
        <v>0</v>
      </c>
      <c r="AX423" s="3">
        <f t="shared" ca="1" si="1077"/>
        <v>0</v>
      </c>
      <c r="AY423" s="3">
        <f t="shared" ca="1" si="1077"/>
        <v>0</v>
      </c>
      <c r="AZ423" s="3">
        <f t="shared" ca="1" si="1077"/>
        <v>0</v>
      </c>
      <c r="BA423" s="3">
        <f t="shared" ca="1" si="1077"/>
        <v>0</v>
      </c>
      <c r="BB423" s="3">
        <f t="shared" ca="1" si="1077"/>
        <v>0</v>
      </c>
      <c r="BC423" s="3">
        <f t="shared" ca="1" si="1077"/>
        <v>0</v>
      </c>
      <c r="BD423" s="3">
        <f t="shared" ca="1" si="1077"/>
        <v>0</v>
      </c>
      <c r="BE423" s="3">
        <f t="shared" ca="1" si="1077"/>
        <v>0</v>
      </c>
      <c r="BF423" s="3">
        <f t="shared" ca="1" si="1077"/>
        <v>0</v>
      </c>
      <c r="BG423" s="3">
        <f t="shared" ca="1" si="1077"/>
        <v>0</v>
      </c>
      <c r="BH423" s="3">
        <f t="shared" ca="1" si="1077"/>
        <v>0</v>
      </c>
      <c r="BI423" s="3">
        <f t="shared" ca="1" si="1077"/>
        <v>0</v>
      </c>
      <c r="BJ423" s="3">
        <f t="shared" ca="1" si="1077"/>
        <v>0</v>
      </c>
      <c r="BK423" s="3">
        <f t="shared" ca="1" si="1077"/>
        <v>0</v>
      </c>
      <c r="BL423" s="3">
        <f t="shared" ca="1" si="1077"/>
        <v>0</v>
      </c>
    </row>
    <row r="424" spans="1:64" x14ac:dyDescent="0.3">
      <c r="A424" s="3"/>
      <c r="B424" s="3" t="str">
        <f t="shared" si="1058"/>
        <v>Minimum Cash balance</v>
      </c>
      <c r="C424" s="18" t="s">
        <v>222</v>
      </c>
      <c r="D424" s="111">
        <f t="shared" si="1059"/>
        <v>0.5</v>
      </c>
      <c r="E424" s="3">
        <f t="shared" ref="E424:AJ424" si="1078">IF(E$292,E405/E$292*100,0)</f>
        <v>0</v>
      </c>
      <c r="F424" s="3">
        <f t="shared" si="1078"/>
        <v>0</v>
      </c>
      <c r="G424" s="3">
        <f t="shared" si="1078"/>
        <v>0</v>
      </c>
      <c r="H424" s="3">
        <f t="shared" si="1078"/>
        <v>0</v>
      </c>
      <c r="I424" s="3">
        <f t="shared" si="1078"/>
        <v>0</v>
      </c>
      <c r="J424" s="3">
        <f t="shared" si="1078"/>
        <v>0.5</v>
      </c>
      <c r="K424" s="3">
        <f t="shared" si="1078"/>
        <v>0</v>
      </c>
      <c r="L424" s="3">
        <f t="shared" si="1078"/>
        <v>0</v>
      </c>
      <c r="M424" s="3">
        <f t="shared" si="1078"/>
        <v>0</v>
      </c>
      <c r="N424" s="3">
        <f t="shared" si="1078"/>
        <v>0</v>
      </c>
      <c r="O424" s="3">
        <f t="shared" si="1078"/>
        <v>0</v>
      </c>
      <c r="P424" s="3">
        <f t="shared" si="1078"/>
        <v>0</v>
      </c>
      <c r="Q424" s="3">
        <f t="shared" si="1078"/>
        <v>0</v>
      </c>
      <c r="R424" s="3">
        <f t="shared" si="1078"/>
        <v>0</v>
      </c>
      <c r="S424" s="3">
        <f t="shared" si="1078"/>
        <v>0</v>
      </c>
      <c r="T424" s="3">
        <f t="shared" si="1078"/>
        <v>0</v>
      </c>
      <c r="U424" s="3">
        <f t="shared" si="1078"/>
        <v>0</v>
      </c>
      <c r="V424" s="3">
        <f t="shared" si="1078"/>
        <v>0</v>
      </c>
      <c r="W424" s="3">
        <f t="shared" si="1078"/>
        <v>0</v>
      </c>
      <c r="X424" s="3">
        <f t="shared" si="1078"/>
        <v>0</v>
      </c>
      <c r="Y424" s="3">
        <f t="shared" si="1078"/>
        <v>0</v>
      </c>
      <c r="Z424" s="3">
        <f t="shared" si="1078"/>
        <v>0</v>
      </c>
      <c r="AA424" s="3">
        <f t="shared" si="1078"/>
        <v>0</v>
      </c>
      <c r="AB424" s="3">
        <f t="shared" si="1078"/>
        <v>0</v>
      </c>
      <c r="AC424" s="3">
        <f t="shared" si="1078"/>
        <v>0</v>
      </c>
      <c r="AD424" s="3">
        <f t="shared" si="1078"/>
        <v>0</v>
      </c>
      <c r="AE424" s="3">
        <f t="shared" si="1078"/>
        <v>0</v>
      </c>
      <c r="AF424" s="3">
        <f t="shared" si="1078"/>
        <v>0</v>
      </c>
      <c r="AG424" s="3">
        <f t="shared" si="1078"/>
        <v>0</v>
      </c>
      <c r="AH424" s="3">
        <f t="shared" si="1078"/>
        <v>0</v>
      </c>
      <c r="AI424" s="3">
        <f t="shared" si="1078"/>
        <v>0</v>
      </c>
      <c r="AJ424" s="3">
        <f t="shared" si="1078"/>
        <v>0</v>
      </c>
      <c r="AK424" s="3">
        <f t="shared" ref="AK424:BL424" si="1079">IF(AK$292,AK405/AK$292*100,0)</f>
        <v>0</v>
      </c>
      <c r="AL424" s="3">
        <f t="shared" si="1079"/>
        <v>0</v>
      </c>
      <c r="AM424" s="3">
        <f t="shared" si="1079"/>
        <v>0</v>
      </c>
      <c r="AN424" s="3">
        <f t="shared" si="1079"/>
        <v>0</v>
      </c>
      <c r="AO424" s="3">
        <f t="shared" si="1079"/>
        <v>0</v>
      </c>
      <c r="AP424" s="3">
        <f t="shared" si="1079"/>
        <v>0</v>
      </c>
      <c r="AQ424" s="3">
        <f t="shared" si="1079"/>
        <v>0</v>
      </c>
      <c r="AR424" s="3">
        <f t="shared" si="1079"/>
        <v>0</v>
      </c>
      <c r="AS424" s="3">
        <f t="shared" si="1079"/>
        <v>0</v>
      </c>
      <c r="AT424" s="3">
        <f t="shared" si="1079"/>
        <v>0</v>
      </c>
      <c r="AU424" s="3">
        <f t="shared" si="1079"/>
        <v>0</v>
      </c>
      <c r="AV424" s="3">
        <f t="shared" si="1079"/>
        <v>0</v>
      </c>
      <c r="AW424" s="3">
        <f t="shared" si="1079"/>
        <v>0</v>
      </c>
      <c r="AX424" s="3">
        <f t="shared" si="1079"/>
        <v>0</v>
      </c>
      <c r="AY424" s="3">
        <f t="shared" si="1079"/>
        <v>0</v>
      </c>
      <c r="AZ424" s="3">
        <f t="shared" si="1079"/>
        <v>0</v>
      </c>
      <c r="BA424" s="3">
        <f t="shared" si="1079"/>
        <v>0</v>
      </c>
      <c r="BB424" s="3">
        <f t="shared" si="1079"/>
        <v>0</v>
      </c>
      <c r="BC424" s="3">
        <f t="shared" si="1079"/>
        <v>0</v>
      </c>
      <c r="BD424" s="3">
        <f t="shared" si="1079"/>
        <v>0</v>
      </c>
      <c r="BE424" s="3">
        <f t="shared" si="1079"/>
        <v>0</v>
      </c>
      <c r="BF424" s="3">
        <f t="shared" si="1079"/>
        <v>0</v>
      </c>
      <c r="BG424" s="3">
        <f t="shared" si="1079"/>
        <v>0</v>
      </c>
      <c r="BH424" s="3">
        <f t="shared" si="1079"/>
        <v>0</v>
      </c>
      <c r="BI424" s="3">
        <f t="shared" si="1079"/>
        <v>0</v>
      </c>
      <c r="BJ424" s="3">
        <f t="shared" si="1079"/>
        <v>0</v>
      </c>
      <c r="BK424" s="3">
        <f t="shared" si="1079"/>
        <v>0</v>
      </c>
      <c r="BL424" s="3">
        <f t="shared" si="1079"/>
        <v>0</v>
      </c>
    </row>
    <row r="425" spans="1:64" x14ac:dyDescent="0.3">
      <c r="A425" s="3"/>
      <c r="B425" s="3" t="str">
        <f t="shared" si="1058"/>
        <v>Interest on Cash Balance</v>
      </c>
      <c r="C425" s="18" t="s">
        <v>222</v>
      </c>
      <c r="D425" s="111">
        <f t="shared" ca="1" si="1059"/>
        <v>-1.1024999999999994</v>
      </c>
      <c r="E425" s="3">
        <f t="shared" ref="E425:AJ425" si="1080">IF(E$292,E406/E$292*100,0)</f>
        <v>0</v>
      </c>
      <c r="F425" s="3">
        <f t="shared" ca="1" si="1080"/>
        <v>0</v>
      </c>
      <c r="G425" s="3">
        <f t="shared" ca="1" si="1080"/>
        <v>0</v>
      </c>
      <c r="H425" s="3">
        <f t="shared" ca="1" si="1080"/>
        <v>0</v>
      </c>
      <c r="I425" s="3">
        <f t="shared" ca="1" si="1080"/>
        <v>0</v>
      </c>
      <c r="J425" s="3">
        <f t="shared" ca="1" si="1080"/>
        <v>0</v>
      </c>
      <c r="K425" s="3">
        <f t="shared" ca="1" si="1080"/>
        <v>-2.2500000000000003E-2</v>
      </c>
      <c r="L425" s="3">
        <f t="shared" ca="1" si="1080"/>
        <v>-2.250000000000001E-2</v>
      </c>
      <c r="M425" s="3">
        <f t="shared" ca="1" si="1080"/>
        <v>-2.2500000000000003E-2</v>
      </c>
      <c r="N425" s="3">
        <f t="shared" ca="1" si="1080"/>
        <v>-2.2500000000000003E-2</v>
      </c>
      <c r="O425" s="3">
        <f t="shared" ca="1" si="1080"/>
        <v>-2.2500000000000003E-2</v>
      </c>
      <c r="P425" s="3">
        <f t="shared" ca="1" si="1080"/>
        <v>-2.2500000000000003E-2</v>
      </c>
      <c r="Q425" s="3">
        <f t="shared" ca="1" si="1080"/>
        <v>-2.2500000000000003E-2</v>
      </c>
      <c r="R425" s="3">
        <f t="shared" ca="1" si="1080"/>
        <v>-2.2500000000000003E-2</v>
      </c>
      <c r="S425" s="3">
        <f t="shared" ca="1" si="1080"/>
        <v>-2.250000000000001E-2</v>
      </c>
      <c r="T425" s="3">
        <f t="shared" ca="1" si="1080"/>
        <v>-2.2500000000000003E-2</v>
      </c>
      <c r="U425" s="3">
        <f t="shared" ca="1" si="1080"/>
        <v>-2.250000000000001E-2</v>
      </c>
      <c r="V425" s="3">
        <f t="shared" ca="1" si="1080"/>
        <v>-2.2500000000000003E-2</v>
      </c>
      <c r="W425" s="3">
        <f t="shared" ca="1" si="1080"/>
        <v>-2.2500000000000003E-2</v>
      </c>
      <c r="X425" s="3">
        <f t="shared" ca="1" si="1080"/>
        <v>-2.250000000000001E-2</v>
      </c>
      <c r="Y425" s="3">
        <f t="shared" ca="1" si="1080"/>
        <v>-2.2500000000000006E-2</v>
      </c>
      <c r="Z425" s="3">
        <f t="shared" ca="1" si="1080"/>
        <v>-2.2500000000000003E-2</v>
      </c>
      <c r="AA425" s="3">
        <f t="shared" ca="1" si="1080"/>
        <v>-2.2500000000000003E-2</v>
      </c>
      <c r="AB425" s="3">
        <f t="shared" ca="1" si="1080"/>
        <v>-2.2500000000000003E-2</v>
      </c>
      <c r="AC425" s="3">
        <f t="shared" ca="1" si="1080"/>
        <v>-2.2500000000000003E-2</v>
      </c>
      <c r="AD425" s="3">
        <f t="shared" ca="1" si="1080"/>
        <v>-2.2500000000000006E-2</v>
      </c>
      <c r="AE425" s="3">
        <f t="shared" ca="1" si="1080"/>
        <v>-2.2500000000000003E-2</v>
      </c>
      <c r="AF425" s="3">
        <f t="shared" ca="1" si="1080"/>
        <v>-2.2500000000000003E-2</v>
      </c>
      <c r="AG425" s="3">
        <f t="shared" ca="1" si="1080"/>
        <v>-2.2500000000000003E-2</v>
      </c>
      <c r="AH425" s="3">
        <f t="shared" ca="1" si="1080"/>
        <v>-2.2500000000000003E-2</v>
      </c>
      <c r="AI425" s="3">
        <f t="shared" ca="1" si="1080"/>
        <v>-2.2500000000000003E-2</v>
      </c>
      <c r="AJ425" s="3">
        <f t="shared" ca="1" si="1080"/>
        <v>-2.2500000000000003E-2</v>
      </c>
      <c r="AK425" s="3">
        <f t="shared" ref="AK425:BL425" ca="1" si="1081">IF(AK$292,AK406/AK$292*100,0)</f>
        <v>-2.2500000000000003E-2</v>
      </c>
      <c r="AL425" s="3">
        <f t="shared" ca="1" si="1081"/>
        <v>-2.2500000000000003E-2</v>
      </c>
      <c r="AM425" s="3">
        <f t="shared" ca="1" si="1081"/>
        <v>-2.2500000000000003E-2</v>
      </c>
      <c r="AN425" s="3">
        <f t="shared" ca="1" si="1081"/>
        <v>-2.2500000000000003E-2</v>
      </c>
      <c r="AO425" s="3">
        <f t="shared" ca="1" si="1081"/>
        <v>-2.2500000000000003E-2</v>
      </c>
      <c r="AP425" s="3">
        <f t="shared" ca="1" si="1081"/>
        <v>-2.2500000000000003E-2</v>
      </c>
      <c r="AQ425" s="3">
        <f t="shared" ca="1" si="1081"/>
        <v>-2.2500000000000003E-2</v>
      </c>
      <c r="AR425" s="3">
        <f t="shared" ca="1" si="1081"/>
        <v>-2.2500000000000003E-2</v>
      </c>
      <c r="AS425" s="3">
        <f t="shared" ca="1" si="1081"/>
        <v>-2.2500000000000003E-2</v>
      </c>
      <c r="AT425" s="3">
        <f t="shared" ca="1" si="1081"/>
        <v>-2.2500000000000003E-2</v>
      </c>
      <c r="AU425" s="3">
        <f t="shared" ca="1" si="1081"/>
        <v>-2.2500000000000003E-2</v>
      </c>
      <c r="AV425" s="3">
        <f t="shared" ca="1" si="1081"/>
        <v>-2.2500000000000003E-2</v>
      </c>
      <c r="AW425" s="3">
        <f t="shared" ca="1" si="1081"/>
        <v>-2.2500000000000003E-2</v>
      </c>
      <c r="AX425" s="3">
        <f t="shared" ca="1" si="1081"/>
        <v>-2.2500000000000003E-2</v>
      </c>
      <c r="AY425" s="3">
        <f t="shared" ca="1" si="1081"/>
        <v>-2.2500000000000003E-2</v>
      </c>
      <c r="AZ425" s="3">
        <f t="shared" ca="1" si="1081"/>
        <v>-2.2500000000000003E-2</v>
      </c>
      <c r="BA425" s="3">
        <f t="shared" ca="1" si="1081"/>
        <v>-2.2500000000000003E-2</v>
      </c>
      <c r="BB425" s="3">
        <f t="shared" ca="1" si="1081"/>
        <v>-2.2500000000000003E-2</v>
      </c>
      <c r="BC425" s="3">
        <f t="shared" ca="1" si="1081"/>
        <v>-2.2500000000000003E-2</v>
      </c>
      <c r="BD425" s="3">
        <f t="shared" ca="1" si="1081"/>
        <v>-2.2500000000000003E-2</v>
      </c>
      <c r="BE425" s="3">
        <f t="shared" ca="1" si="1081"/>
        <v>-2.2500000000000003E-2</v>
      </c>
      <c r="BF425" s="3">
        <f t="shared" ca="1" si="1081"/>
        <v>-2.2500000000000003E-2</v>
      </c>
      <c r="BG425" s="3">
        <f t="shared" ca="1" si="1081"/>
        <v>-2.2500000000000003E-2</v>
      </c>
      <c r="BH425" s="3">
        <f t="shared" ca="1" si="1081"/>
        <v>0</v>
      </c>
      <c r="BI425" s="3">
        <f t="shared" ca="1" si="1081"/>
        <v>0</v>
      </c>
      <c r="BJ425" s="3">
        <f t="shared" ca="1" si="1081"/>
        <v>0</v>
      </c>
      <c r="BK425" s="3">
        <f t="shared" ca="1" si="1081"/>
        <v>0</v>
      </c>
      <c r="BL425" s="3">
        <f t="shared" ca="1" si="1081"/>
        <v>0</v>
      </c>
    </row>
    <row r="426" spans="1:64" x14ac:dyDescent="0.3">
      <c r="A426" s="3"/>
      <c r="B426" s="3" t="str">
        <f t="shared" si="1058"/>
        <v>Grant</v>
      </c>
      <c r="C426" s="18" t="s">
        <v>222</v>
      </c>
      <c r="D426" s="111">
        <f t="shared" ca="1" si="1059"/>
        <v>-2.6345534559156794</v>
      </c>
      <c r="E426" s="3">
        <f t="shared" ref="E426:AJ426" si="1082">IF(E$292,E407/E$292*100,0)</f>
        <v>0</v>
      </c>
      <c r="F426" s="3">
        <f t="shared" si="1082"/>
        <v>0</v>
      </c>
      <c r="G426" s="3">
        <f t="shared" si="1082"/>
        <v>0</v>
      </c>
      <c r="H426" s="3">
        <f t="shared" si="1082"/>
        <v>0</v>
      </c>
      <c r="I426" s="3">
        <f t="shared" si="1082"/>
        <v>0</v>
      </c>
      <c r="J426" s="3">
        <f t="shared" ca="1" si="1082"/>
        <v>-2.6345534559156794</v>
      </c>
      <c r="K426" s="3">
        <f t="shared" ca="1" si="1082"/>
        <v>0</v>
      </c>
      <c r="L426" s="3">
        <f t="shared" ca="1" si="1082"/>
        <v>0</v>
      </c>
      <c r="M426" s="3">
        <f t="shared" ca="1" si="1082"/>
        <v>0</v>
      </c>
      <c r="N426" s="3">
        <f t="shared" ca="1" si="1082"/>
        <v>0</v>
      </c>
      <c r="O426" s="3">
        <f t="shared" ca="1" si="1082"/>
        <v>0</v>
      </c>
      <c r="P426" s="3">
        <f t="shared" ca="1" si="1082"/>
        <v>0</v>
      </c>
      <c r="Q426" s="3">
        <f t="shared" ca="1" si="1082"/>
        <v>0</v>
      </c>
      <c r="R426" s="3">
        <f t="shared" ca="1" si="1082"/>
        <v>0</v>
      </c>
      <c r="S426" s="3">
        <f t="shared" ca="1" si="1082"/>
        <v>0</v>
      </c>
      <c r="T426" s="3">
        <f t="shared" ca="1" si="1082"/>
        <v>0</v>
      </c>
      <c r="U426" s="3">
        <f t="shared" ca="1" si="1082"/>
        <v>0</v>
      </c>
      <c r="V426" s="3">
        <f t="shared" ca="1" si="1082"/>
        <v>0</v>
      </c>
      <c r="W426" s="3">
        <f t="shared" ca="1" si="1082"/>
        <v>0</v>
      </c>
      <c r="X426" s="3">
        <f t="shared" ca="1" si="1082"/>
        <v>0</v>
      </c>
      <c r="Y426" s="3">
        <f t="shared" ca="1" si="1082"/>
        <v>0</v>
      </c>
      <c r="Z426" s="3">
        <f t="shared" ca="1" si="1082"/>
        <v>0</v>
      </c>
      <c r="AA426" s="3">
        <f t="shared" ca="1" si="1082"/>
        <v>0</v>
      </c>
      <c r="AB426" s="3">
        <f t="shared" ca="1" si="1082"/>
        <v>0</v>
      </c>
      <c r="AC426" s="3">
        <f t="shared" ca="1" si="1082"/>
        <v>0</v>
      </c>
      <c r="AD426" s="3">
        <f t="shared" ca="1" si="1082"/>
        <v>0</v>
      </c>
      <c r="AE426" s="3">
        <f t="shared" ca="1" si="1082"/>
        <v>0</v>
      </c>
      <c r="AF426" s="3">
        <f t="shared" ca="1" si="1082"/>
        <v>0</v>
      </c>
      <c r="AG426" s="3">
        <f t="shared" ca="1" si="1082"/>
        <v>0</v>
      </c>
      <c r="AH426" s="3">
        <f t="shared" ca="1" si="1082"/>
        <v>0</v>
      </c>
      <c r="AI426" s="3">
        <f t="shared" ca="1" si="1082"/>
        <v>0</v>
      </c>
      <c r="AJ426" s="3">
        <f t="shared" ca="1" si="1082"/>
        <v>0</v>
      </c>
      <c r="AK426" s="3">
        <f t="shared" ref="AK426:BL426" ca="1" si="1083">IF(AK$292,AK407/AK$292*100,0)</f>
        <v>0</v>
      </c>
      <c r="AL426" s="3">
        <f t="shared" ca="1" si="1083"/>
        <v>0</v>
      </c>
      <c r="AM426" s="3">
        <f t="shared" ca="1" si="1083"/>
        <v>0</v>
      </c>
      <c r="AN426" s="3">
        <f t="shared" ca="1" si="1083"/>
        <v>0</v>
      </c>
      <c r="AO426" s="3">
        <f t="shared" ca="1" si="1083"/>
        <v>0</v>
      </c>
      <c r="AP426" s="3">
        <f t="shared" ca="1" si="1083"/>
        <v>0</v>
      </c>
      <c r="AQ426" s="3">
        <f t="shared" ca="1" si="1083"/>
        <v>0</v>
      </c>
      <c r="AR426" s="3">
        <f t="shared" ca="1" si="1083"/>
        <v>0</v>
      </c>
      <c r="AS426" s="3">
        <f t="shared" ca="1" si="1083"/>
        <v>0</v>
      </c>
      <c r="AT426" s="3">
        <f t="shared" ca="1" si="1083"/>
        <v>0</v>
      </c>
      <c r="AU426" s="3">
        <f t="shared" ca="1" si="1083"/>
        <v>0</v>
      </c>
      <c r="AV426" s="3">
        <f t="shared" ca="1" si="1083"/>
        <v>0</v>
      </c>
      <c r="AW426" s="3">
        <f t="shared" ca="1" si="1083"/>
        <v>0</v>
      </c>
      <c r="AX426" s="3">
        <f t="shared" ca="1" si="1083"/>
        <v>0</v>
      </c>
      <c r="AY426" s="3">
        <f t="shared" ca="1" si="1083"/>
        <v>0</v>
      </c>
      <c r="AZ426" s="3">
        <f t="shared" ca="1" si="1083"/>
        <v>0</v>
      </c>
      <c r="BA426" s="3">
        <f t="shared" ca="1" si="1083"/>
        <v>0</v>
      </c>
      <c r="BB426" s="3">
        <f t="shared" ca="1" si="1083"/>
        <v>0</v>
      </c>
      <c r="BC426" s="3">
        <f t="shared" ca="1" si="1083"/>
        <v>0</v>
      </c>
      <c r="BD426" s="3">
        <f t="shared" ca="1" si="1083"/>
        <v>0</v>
      </c>
      <c r="BE426" s="3">
        <f t="shared" ca="1" si="1083"/>
        <v>0</v>
      </c>
      <c r="BF426" s="3">
        <f t="shared" ca="1" si="1083"/>
        <v>0</v>
      </c>
      <c r="BG426" s="3">
        <f t="shared" ca="1" si="1083"/>
        <v>0</v>
      </c>
      <c r="BH426" s="3">
        <f t="shared" si="1083"/>
        <v>0</v>
      </c>
      <c r="BI426" s="3">
        <f t="shared" si="1083"/>
        <v>0</v>
      </c>
      <c r="BJ426" s="3">
        <f t="shared" si="1083"/>
        <v>0</v>
      </c>
      <c r="BK426" s="3">
        <f t="shared" si="1083"/>
        <v>0</v>
      </c>
      <c r="BL426" s="3">
        <f t="shared" si="1083"/>
        <v>0</v>
      </c>
    </row>
    <row r="427" spans="1:64" x14ac:dyDescent="0.3">
      <c r="A427" s="3"/>
      <c r="B427" s="3" t="str">
        <f t="shared" si="1058"/>
        <v>Developer's Contribution</v>
      </c>
      <c r="C427" s="18" t="s">
        <v>222</v>
      </c>
      <c r="D427" s="111">
        <f t="shared" ref="D427" ca="1" si="1084">SUM(E427:BL427)</f>
        <v>2.6345534559156794</v>
      </c>
      <c r="E427" s="3">
        <f t="shared" ref="E427:AJ427" si="1085">IF(E$292,E408/E$292*100,0)</f>
        <v>0</v>
      </c>
      <c r="F427" s="3">
        <f t="shared" si="1085"/>
        <v>0</v>
      </c>
      <c r="G427" s="3">
        <f t="shared" si="1085"/>
        <v>0</v>
      </c>
      <c r="H427" s="3">
        <f t="shared" si="1085"/>
        <v>0</v>
      </c>
      <c r="I427" s="3">
        <f t="shared" si="1085"/>
        <v>0</v>
      </c>
      <c r="J427" s="3">
        <f t="shared" ca="1" si="1085"/>
        <v>2.6345534559156794</v>
      </c>
      <c r="K427" s="3">
        <f t="shared" ca="1" si="1085"/>
        <v>0</v>
      </c>
      <c r="L427" s="3">
        <f t="shared" ca="1" si="1085"/>
        <v>0</v>
      </c>
      <c r="M427" s="3">
        <f t="shared" ca="1" si="1085"/>
        <v>0</v>
      </c>
      <c r="N427" s="3">
        <f t="shared" ca="1" si="1085"/>
        <v>0</v>
      </c>
      <c r="O427" s="3">
        <f t="shared" ca="1" si="1085"/>
        <v>0</v>
      </c>
      <c r="P427" s="3">
        <f t="shared" ca="1" si="1085"/>
        <v>0</v>
      </c>
      <c r="Q427" s="3">
        <f t="shared" ca="1" si="1085"/>
        <v>0</v>
      </c>
      <c r="R427" s="3">
        <f t="shared" ca="1" si="1085"/>
        <v>0</v>
      </c>
      <c r="S427" s="3">
        <f t="shared" ca="1" si="1085"/>
        <v>0</v>
      </c>
      <c r="T427" s="3">
        <f t="shared" ca="1" si="1085"/>
        <v>0</v>
      </c>
      <c r="U427" s="3">
        <f t="shared" ca="1" si="1085"/>
        <v>0</v>
      </c>
      <c r="V427" s="3">
        <f t="shared" ca="1" si="1085"/>
        <v>0</v>
      </c>
      <c r="W427" s="3">
        <f t="shared" ca="1" si="1085"/>
        <v>0</v>
      </c>
      <c r="X427" s="3">
        <f t="shared" ca="1" si="1085"/>
        <v>0</v>
      </c>
      <c r="Y427" s="3">
        <f t="shared" ca="1" si="1085"/>
        <v>0</v>
      </c>
      <c r="Z427" s="3">
        <f t="shared" ca="1" si="1085"/>
        <v>0</v>
      </c>
      <c r="AA427" s="3">
        <f t="shared" ca="1" si="1085"/>
        <v>0</v>
      </c>
      <c r="AB427" s="3">
        <f t="shared" ca="1" si="1085"/>
        <v>0</v>
      </c>
      <c r="AC427" s="3">
        <f t="shared" ca="1" si="1085"/>
        <v>0</v>
      </c>
      <c r="AD427" s="3">
        <f t="shared" ca="1" si="1085"/>
        <v>0</v>
      </c>
      <c r="AE427" s="3">
        <f t="shared" ca="1" si="1085"/>
        <v>0</v>
      </c>
      <c r="AF427" s="3">
        <f t="shared" ca="1" si="1085"/>
        <v>0</v>
      </c>
      <c r="AG427" s="3">
        <f t="shared" ca="1" si="1085"/>
        <v>0</v>
      </c>
      <c r="AH427" s="3">
        <f t="shared" ca="1" si="1085"/>
        <v>0</v>
      </c>
      <c r="AI427" s="3">
        <f t="shared" ca="1" si="1085"/>
        <v>0</v>
      </c>
      <c r="AJ427" s="3">
        <f t="shared" ca="1" si="1085"/>
        <v>0</v>
      </c>
      <c r="AK427" s="3">
        <f t="shared" ref="AK427:BL427" ca="1" si="1086">IF(AK$292,AK408/AK$292*100,0)</f>
        <v>0</v>
      </c>
      <c r="AL427" s="3">
        <f t="shared" ca="1" si="1086"/>
        <v>0</v>
      </c>
      <c r="AM427" s="3">
        <f t="shared" ca="1" si="1086"/>
        <v>0</v>
      </c>
      <c r="AN427" s="3">
        <f t="shared" ca="1" si="1086"/>
        <v>0</v>
      </c>
      <c r="AO427" s="3">
        <f t="shared" ca="1" si="1086"/>
        <v>0</v>
      </c>
      <c r="AP427" s="3">
        <f t="shared" ca="1" si="1086"/>
        <v>0</v>
      </c>
      <c r="AQ427" s="3">
        <f t="shared" ca="1" si="1086"/>
        <v>0</v>
      </c>
      <c r="AR427" s="3">
        <f t="shared" ca="1" si="1086"/>
        <v>0</v>
      </c>
      <c r="AS427" s="3">
        <f t="shared" ca="1" si="1086"/>
        <v>0</v>
      </c>
      <c r="AT427" s="3">
        <f t="shared" ca="1" si="1086"/>
        <v>0</v>
      </c>
      <c r="AU427" s="3">
        <f t="shared" ca="1" si="1086"/>
        <v>0</v>
      </c>
      <c r="AV427" s="3">
        <f t="shared" ca="1" si="1086"/>
        <v>0</v>
      </c>
      <c r="AW427" s="3">
        <f t="shared" ca="1" si="1086"/>
        <v>0</v>
      </c>
      <c r="AX427" s="3">
        <f t="shared" ca="1" si="1086"/>
        <v>0</v>
      </c>
      <c r="AY427" s="3">
        <f t="shared" ca="1" si="1086"/>
        <v>0</v>
      </c>
      <c r="AZ427" s="3">
        <f t="shared" ca="1" si="1086"/>
        <v>0</v>
      </c>
      <c r="BA427" s="3">
        <f t="shared" ca="1" si="1086"/>
        <v>0</v>
      </c>
      <c r="BB427" s="3">
        <f t="shared" ca="1" si="1086"/>
        <v>0</v>
      </c>
      <c r="BC427" s="3">
        <f t="shared" ca="1" si="1086"/>
        <v>0</v>
      </c>
      <c r="BD427" s="3">
        <f t="shared" ca="1" si="1086"/>
        <v>0</v>
      </c>
      <c r="BE427" s="3">
        <f t="shared" ca="1" si="1086"/>
        <v>0</v>
      </c>
      <c r="BF427" s="3">
        <f t="shared" ca="1" si="1086"/>
        <v>0</v>
      </c>
      <c r="BG427" s="3">
        <f t="shared" ca="1" si="1086"/>
        <v>0</v>
      </c>
      <c r="BH427" s="3">
        <f t="shared" si="1086"/>
        <v>0</v>
      </c>
      <c r="BI427" s="3">
        <f t="shared" si="1086"/>
        <v>0</v>
      </c>
      <c r="BJ427" s="3">
        <f t="shared" si="1086"/>
        <v>0</v>
      </c>
      <c r="BK427" s="3">
        <f t="shared" si="1086"/>
        <v>0</v>
      </c>
      <c r="BL427" s="3">
        <f t="shared" si="1086"/>
        <v>0</v>
      </c>
    </row>
    <row r="428" spans="1:64" x14ac:dyDescent="0.3">
      <c r="A428" s="3"/>
      <c r="B428" s="3" t="str">
        <f t="shared" si="1058"/>
        <v>Bridge Finance - Loan</v>
      </c>
      <c r="C428" s="18" t="s">
        <v>222</v>
      </c>
      <c r="D428" s="111">
        <f t="shared" ref="D428" si="1087">SUM(E428:BL428)</f>
        <v>0</v>
      </c>
      <c r="E428" s="3">
        <f t="shared" ref="E428:AJ428" si="1088">IF(E$292,E409/E$292*100,0)</f>
        <v>0</v>
      </c>
      <c r="F428" s="3">
        <f t="shared" si="1088"/>
        <v>0</v>
      </c>
      <c r="G428" s="3">
        <f t="shared" si="1088"/>
        <v>0</v>
      </c>
      <c r="H428" s="3">
        <f t="shared" si="1088"/>
        <v>0</v>
      </c>
      <c r="I428" s="3">
        <f t="shared" si="1088"/>
        <v>0</v>
      </c>
      <c r="J428" s="3">
        <f t="shared" si="1088"/>
        <v>0</v>
      </c>
      <c r="K428" s="3">
        <f t="shared" si="1088"/>
        <v>0</v>
      </c>
      <c r="L428" s="3">
        <f t="shared" si="1088"/>
        <v>0</v>
      </c>
      <c r="M428" s="3">
        <f t="shared" si="1088"/>
        <v>0</v>
      </c>
      <c r="N428" s="3">
        <f t="shared" si="1088"/>
        <v>0</v>
      </c>
      <c r="O428" s="3">
        <f t="shared" si="1088"/>
        <v>0</v>
      </c>
      <c r="P428" s="3">
        <f t="shared" si="1088"/>
        <v>0</v>
      </c>
      <c r="Q428" s="3">
        <f t="shared" si="1088"/>
        <v>0</v>
      </c>
      <c r="R428" s="3">
        <f t="shared" si="1088"/>
        <v>0</v>
      </c>
      <c r="S428" s="3">
        <f t="shared" si="1088"/>
        <v>0</v>
      </c>
      <c r="T428" s="3">
        <f t="shared" si="1088"/>
        <v>0</v>
      </c>
      <c r="U428" s="3">
        <f t="shared" si="1088"/>
        <v>0</v>
      </c>
      <c r="V428" s="3">
        <f t="shared" si="1088"/>
        <v>0</v>
      </c>
      <c r="W428" s="3">
        <f t="shared" si="1088"/>
        <v>0</v>
      </c>
      <c r="X428" s="3">
        <f t="shared" si="1088"/>
        <v>0</v>
      </c>
      <c r="Y428" s="3">
        <f t="shared" si="1088"/>
        <v>0</v>
      </c>
      <c r="Z428" s="3">
        <f t="shared" si="1088"/>
        <v>0</v>
      </c>
      <c r="AA428" s="3">
        <f t="shared" si="1088"/>
        <v>0</v>
      </c>
      <c r="AB428" s="3">
        <f t="shared" si="1088"/>
        <v>0</v>
      </c>
      <c r="AC428" s="3">
        <f t="shared" si="1088"/>
        <v>0</v>
      </c>
      <c r="AD428" s="3">
        <f t="shared" si="1088"/>
        <v>0</v>
      </c>
      <c r="AE428" s="3">
        <f t="shared" si="1088"/>
        <v>0</v>
      </c>
      <c r="AF428" s="3">
        <f t="shared" si="1088"/>
        <v>0</v>
      </c>
      <c r="AG428" s="3">
        <f t="shared" si="1088"/>
        <v>0</v>
      </c>
      <c r="AH428" s="3">
        <f t="shared" si="1088"/>
        <v>0</v>
      </c>
      <c r="AI428" s="3">
        <f t="shared" si="1088"/>
        <v>0</v>
      </c>
      <c r="AJ428" s="3">
        <f t="shared" si="1088"/>
        <v>0</v>
      </c>
      <c r="AK428" s="3">
        <f t="shared" ref="AK428:BL428" si="1089">IF(AK$292,AK409/AK$292*100,0)</f>
        <v>0</v>
      </c>
      <c r="AL428" s="3">
        <f t="shared" si="1089"/>
        <v>0</v>
      </c>
      <c r="AM428" s="3">
        <f t="shared" si="1089"/>
        <v>0</v>
      </c>
      <c r="AN428" s="3">
        <f t="shared" si="1089"/>
        <v>0</v>
      </c>
      <c r="AO428" s="3">
        <f t="shared" si="1089"/>
        <v>0</v>
      </c>
      <c r="AP428" s="3">
        <f t="shared" si="1089"/>
        <v>0</v>
      </c>
      <c r="AQ428" s="3">
        <f t="shared" si="1089"/>
        <v>0</v>
      </c>
      <c r="AR428" s="3">
        <f t="shared" si="1089"/>
        <v>0</v>
      </c>
      <c r="AS428" s="3">
        <f t="shared" si="1089"/>
        <v>0</v>
      </c>
      <c r="AT428" s="3">
        <f t="shared" si="1089"/>
        <v>0</v>
      </c>
      <c r="AU428" s="3">
        <f t="shared" si="1089"/>
        <v>0</v>
      </c>
      <c r="AV428" s="3">
        <f t="shared" si="1089"/>
        <v>0</v>
      </c>
      <c r="AW428" s="3">
        <f t="shared" si="1089"/>
        <v>0</v>
      </c>
      <c r="AX428" s="3">
        <f t="shared" si="1089"/>
        <v>0</v>
      </c>
      <c r="AY428" s="3">
        <f t="shared" si="1089"/>
        <v>0</v>
      </c>
      <c r="AZ428" s="3">
        <f t="shared" si="1089"/>
        <v>0</v>
      </c>
      <c r="BA428" s="3">
        <f t="shared" si="1089"/>
        <v>0</v>
      </c>
      <c r="BB428" s="3">
        <f t="shared" si="1089"/>
        <v>0</v>
      </c>
      <c r="BC428" s="3">
        <f t="shared" si="1089"/>
        <v>0</v>
      </c>
      <c r="BD428" s="3">
        <f t="shared" si="1089"/>
        <v>0</v>
      </c>
      <c r="BE428" s="3">
        <f t="shared" si="1089"/>
        <v>0</v>
      </c>
      <c r="BF428" s="3">
        <f t="shared" si="1089"/>
        <v>0</v>
      </c>
      <c r="BG428" s="3">
        <f t="shared" si="1089"/>
        <v>0</v>
      </c>
      <c r="BH428" s="3">
        <f t="shared" si="1089"/>
        <v>0</v>
      </c>
      <c r="BI428" s="3">
        <f t="shared" si="1089"/>
        <v>0</v>
      </c>
      <c r="BJ428" s="3">
        <f t="shared" si="1089"/>
        <v>0</v>
      </c>
      <c r="BK428" s="3">
        <f t="shared" si="1089"/>
        <v>0</v>
      </c>
      <c r="BL428" s="3">
        <f t="shared" si="1089"/>
        <v>0</v>
      </c>
    </row>
    <row r="429" spans="1:64" x14ac:dyDescent="0.3">
      <c r="A429" s="3"/>
      <c r="B429" s="3" t="str">
        <f t="shared" si="1058"/>
        <v>Interest on Bridge Loan</v>
      </c>
      <c r="C429" s="18" t="s">
        <v>222</v>
      </c>
      <c r="D429" s="111">
        <f t="shared" ref="D429" si="1090">SUM(E429:BL429)</f>
        <v>0</v>
      </c>
      <c r="E429" s="3">
        <f t="shared" ref="E429:AJ429" si="1091">IF(E$292,E410/E$292*100,0)</f>
        <v>0</v>
      </c>
      <c r="F429" s="3">
        <f t="shared" si="1091"/>
        <v>0</v>
      </c>
      <c r="G429" s="3">
        <f t="shared" si="1091"/>
        <v>0</v>
      </c>
      <c r="H429" s="3">
        <f t="shared" si="1091"/>
        <v>0</v>
      </c>
      <c r="I429" s="3">
        <f t="shared" si="1091"/>
        <v>0</v>
      </c>
      <c r="J429" s="3">
        <f t="shared" si="1091"/>
        <v>0</v>
      </c>
      <c r="K429" s="3">
        <f t="shared" si="1091"/>
        <v>0</v>
      </c>
      <c r="L429" s="3">
        <f t="shared" si="1091"/>
        <v>0</v>
      </c>
      <c r="M429" s="3">
        <f t="shared" si="1091"/>
        <v>0</v>
      </c>
      <c r="N429" s="3">
        <f t="shared" si="1091"/>
        <v>0</v>
      </c>
      <c r="O429" s="3">
        <f t="shared" si="1091"/>
        <v>0</v>
      </c>
      <c r="P429" s="3">
        <f t="shared" si="1091"/>
        <v>0</v>
      </c>
      <c r="Q429" s="3">
        <f t="shared" si="1091"/>
        <v>0</v>
      </c>
      <c r="R429" s="3">
        <f t="shared" si="1091"/>
        <v>0</v>
      </c>
      <c r="S429" s="3">
        <f t="shared" si="1091"/>
        <v>0</v>
      </c>
      <c r="T429" s="3">
        <f t="shared" si="1091"/>
        <v>0</v>
      </c>
      <c r="U429" s="3">
        <f t="shared" si="1091"/>
        <v>0</v>
      </c>
      <c r="V429" s="3">
        <f t="shared" si="1091"/>
        <v>0</v>
      </c>
      <c r="W429" s="3">
        <f t="shared" si="1091"/>
        <v>0</v>
      </c>
      <c r="X429" s="3">
        <f t="shared" si="1091"/>
        <v>0</v>
      </c>
      <c r="Y429" s="3">
        <f t="shared" si="1091"/>
        <v>0</v>
      </c>
      <c r="Z429" s="3">
        <f t="shared" si="1091"/>
        <v>0</v>
      </c>
      <c r="AA429" s="3">
        <f t="shared" si="1091"/>
        <v>0</v>
      </c>
      <c r="AB429" s="3">
        <f t="shared" si="1091"/>
        <v>0</v>
      </c>
      <c r="AC429" s="3">
        <f t="shared" si="1091"/>
        <v>0</v>
      </c>
      <c r="AD429" s="3">
        <f t="shared" si="1091"/>
        <v>0</v>
      </c>
      <c r="AE429" s="3">
        <f t="shared" si="1091"/>
        <v>0</v>
      </c>
      <c r="AF429" s="3">
        <f t="shared" si="1091"/>
        <v>0</v>
      </c>
      <c r="AG429" s="3">
        <f t="shared" si="1091"/>
        <v>0</v>
      </c>
      <c r="AH429" s="3">
        <f t="shared" si="1091"/>
        <v>0</v>
      </c>
      <c r="AI429" s="3">
        <f t="shared" si="1091"/>
        <v>0</v>
      </c>
      <c r="AJ429" s="3">
        <f t="shared" si="1091"/>
        <v>0</v>
      </c>
      <c r="AK429" s="3">
        <f t="shared" ref="AK429:BL429" si="1092">IF(AK$292,AK410/AK$292*100,0)</f>
        <v>0</v>
      </c>
      <c r="AL429" s="3">
        <f t="shared" si="1092"/>
        <v>0</v>
      </c>
      <c r="AM429" s="3">
        <f t="shared" si="1092"/>
        <v>0</v>
      </c>
      <c r="AN429" s="3">
        <f t="shared" si="1092"/>
        <v>0</v>
      </c>
      <c r="AO429" s="3">
        <f t="shared" si="1092"/>
        <v>0</v>
      </c>
      <c r="AP429" s="3">
        <f t="shared" si="1092"/>
        <v>0</v>
      </c>
      <c r="AQ429" s="3">
        <f t="shared" si="1092"/>
        <v>0</v>
      </c>
      <c r="AR429" s="3">
        <f t="shared" si="1092"/>
        <v>0</v>
      </c>
      <c r="AS429" s="3">
        <f t="shared" si="1092"/>
        <v>0</v>
      </c>
      <c r="AT429" s="3">
        <f t="shared" si="1092"/>
        <v>0</v>
      </c>
      <c r="AU429" s="3">
        <f t="shared" si="1092"/>
        <v>0</v>
      </c>
      <c r="AV429" s="3">
        <f t="shared" si="1092"/>
        <v>0</v>
      </c>
      <c r="AW429" s="3">
        <f t="shared" si="1092"/>
        <v>0</v>
      </c>
      <c r="AX429" s="3">
        <f t="shared" si="1092"/>
        <v>0</v>
      </c>
      <c r="AY429" s="3">
        <f t="shared" si="1092"/>
        <v>0</v>
      </c>
      <c r="AZ429" s="3">
        <f t="shared" si="1092"/>
        <v>0</v>
      </c>
      <c r="BA429" s="3">
        <f t="shared" si="1092"/>
        <v>0</v>
      </c>
      <c r="BB429" s="3">
        <f t="shared" si="1092"/>
        <v>0</v>
      </c>
      <c r="BC429" s="3">
        <f t="shared" si="1092"/>
        <v>0</v>
      </c>
      <c r="BD429" s="3">
        <f t="shared" si="1092"/>
        <v>0</v>
      </c>
      <c r="BE429" s="3">
        <f t="shared" si="1092"/>
        <v>0</v>
      </c>
      <c r="BF429" s="3">
        <f t="shared" si="1092"/>
        <v>0</v>
      </c>
      <c r="BG429" s="3">
        <f t="shared" si="1092"/>
        <v>0</v>
      </c>
      <c r="BH429" s="3">
        <f t="shared" si="1092"/>
        <v>0</v>
      </c>
      <c r="BI429" s="3">
        <f t="shared" si="1092"/>
        <v>0</v>
      </c>
      <c r="BJ429" s="3">
        <f t="shared" si="1092"/>
        <v>0</v>
      </c>
      <c r="BK429" s="3">
        <f t="shared" si="1092"/>
        <v>0</v>
      </c>
      <c r="BL429" s="3">
        <f t="shared" si="1092"/>
        <v>0</v>
      </c>
    </row>
    <row r="430" spans="1:64" x14ac:dyDescent="0.3">
      <c r="A430" s="3"/>
      <c r="B430" s="3" t="str">
        <f t="shared" si="1058"/>
        <v>Tax</v>
      </c>
      <c r="C430" s="18" t="s">
        <v>222</v>
      </c>
      <c r="D430" s="111">
        <f t="shared" ca="1" si="1059"/>
        <v>0.73170588614297882</v>
      </c>
      <c r="E430" s="3">
        <f t="shared" ref="E430:AJ430" ca="1" si="1093">IF(E$292,E411/E$292*100,0)</f>
        <v>0</v>
      </c>
      <c r="F430" s="3">
        <f t="shared" ca="1" si="1093"/>
        <v>0</v>
      </c>
      <c r="G430" s="3">
        <f t="shared" ca="1" si="1093"/>
        <v>0</v>
      </c>
      <c r="H430" s="3">
        <f t="shared" ca="1" si="1093"/>
        <v>0</v>
      </c>
      <c r="I430" s="3">
        <f t="shared" ca="1" si="1093"/>
        <v>0</v>
      </c>
      <c r="J430" s="3">
        <f t="shared" ca="1" si="1093"/>
        <v>4.9383313218500001E-2</v>
      </c>
      <c r="K430" s="3">
        <f t="shared" ca="1" si="1093"/>
        <v>0</v>
      </c>
      <c r="L430" s="3">
        <f t="shared" ca="1" si="1093"/>
        <v>7.1929590126937934E-2</v>
      </c>
      <c r="M430" s="3">
        <f t="shared" ca="1" si="1093"/>
        <v>0</v>
      </c>
      <c r="N430" s="3">
        <f t="shared" ca="1" si="1093"/>
        <v>0</v>
      </c>
      <c r="O430" s="3">
        <f t="shared" ca="1" si="1093"/>
        <v>0</v>
      </c>
      <c r="P430" s="3">
        <f t="shared" ca="1" si="1093"/>
        <v>0</v>
      </c>
      <c r="Q430" s="3">
        <f t="shared" ca="1" si="1093"/>
        <v>0</v>
      </c>
      <c r="R430" s="3">
        <f t="shared" ca="1" si="1093"/>
        <v>0</v>
      </c>
      <c r="S430" s="3">
        <f t="shared" ca="1" si="1093"/>
        <v>0</v>
      </c>
      <c r="T430" s="3">
        <f t="shared" ca="1" si="1093"/>
        <v>0</v>
      </c>
      <c r="U430" s="3">
        <f t="shared" ca="1" si="1093"/>
        <v>1.6245455370602904E-3</v>
      </c>
      <c r="V430" s="3">
        <f t="shared" ca="1" si="1093"/>
        <v>1.6140149835548335E-3</v>
      </c>
      <c r="W430" s="3">
        <f t="shared" ca="1" si="1093"/>
        <v>1.6198759195529965E-3</v>
      </c>
      <c r="X430" s="3">
        <f t="shared" ca="1" si="1093"/>
        <v>1.624968993717862E-3</v>
      </c>
      <c r="Y430" s="3">
        <f t="shared" ca="1" si="1093"/>
        <v>1.6302111794537144E-3</v>
      </c>
      <c r="Z430" s="3">
        <f t="shared" ca="1" si="1093"/>
        <v>1.635555801996135E-3</v>
      </c>
      <c r="AA430" s="3">
        <f t="shared" ca="1" si="1093"/>
        <v>1.6410076072341806E-3</v>
      </c>
      <c r="AB430" s="3">
        <f t="shared" ca="1" si="1093"/>
        <v>1.6465686468777826E-3</v>
      </c>
      <c r="AC430" s="3">
        <f t="shared" ca="1" si="1093"/>
        <v>1.6522411644615616E-3</v>
      </c>
      <c r="AD430" s="3">
        <f t="shared" ca="1" si="1093"/>
        <v>1.6580274425138047E-3</v>
      </c>
      <c r="AE430" s="3">
        <f t="shared" ca="1" si="1093"/>
        <v>1.6639298117587173E-3</v>
      </c>
      <c r="AF430" s="3">
        <f t="shared" ca="1" si="1093"/>
        <v>1.6699506517005877E-3</v>
      </c>
      <c r="AG430" s="3">
        <f t="shared" ca="1" si="1093"/>
        <v>1.6760923916911555E-3</v>
      </c>
      <c r="AH430" s="3">
        <f t="shared" ca="1" si="1093"/>
        <v>1.6823575119986457E-3</v>
      </c>
      <c r="AI430" s="3">
        <f t="shared" ca="1" si="1093"/>
        <v>1.6887485448952239E-3</v>
      </c>
      <c r="AJ430" s="3">
        <f t="shared" ca="1" si="1093"/>
        <v>1.6952680757759259E-3</v>
      </c>
      <c r="AK430" s="3">
        <f t="shared" ref="AK430:BL430" ca="1" si="1094">IF(AK$292,AK411/AK$292*100,0)</f>
        <v>0.14698656548429828</v>
      </c>
      <c r="AL430" s="3">
        <f t="shared" ca="1" si="1094"/>
        <v>0.14560605782022853</v>
      </c>
      <c r="AM430" s="3">
        <f t="shared" ca="1" si="1094"/>
        <v>0.14568693886849399</v>
      </c>
      <c r="AN430" s="3">
        <f t="shared" ca="1" si="1094"/>
        <v>0.14569005636027671</v>
      </c>
      <c r="AO430" s="3">
        <f t="shared" ca="1" si="1094"/>
        <v>0</v>
      </c>
      <c r="AP430" s="3">
        <f t="shared" ca="1" si="1094"/>
        <v>0</v>
      </c>
      <c r="AQ430" s="3">
        <f t="shared" ca="1" si="1094"/>
        <v>0</v>
      </c>
      <c r="AR430" s="3">
        <f t="shared" ca="1" si="1094"/>
        <v>0</v>
      </c>
      <c r="AS430" s="3">
        <f t="shared" ca="1" si="1094"/>
        <v>0</v>
      </c>
      <c r="AT430" s="3">
        <f t="shared" ca="1" si="1094"/>
        <v>0</v>
      </c>
      <c r="AU430" s="3">
        <f t="shared" ca="1" si="1094"/>
        <v>0</v>
      </c>
      <c r="AV430" s="3">
        <f t="shared" ca="1" si="1094"/>
        <v>0</v>
      </c>
      <c r="AW430" s="3">
        <f t="shared" ca="1" si="1094"/>
        <v>0</v>
      </c>
      <c r="AX430" s="3">
        <f t="shared" ca="1" si="1094"/>
        <v>0</v>
      </c>
      <c r="AY430" s="3">
        <f t="shared" ca="1" si="1094"/>
        <v>0</v>
      </c>
      <c r="AZ430" s="3">
        <f t="shared" ca="1" si="1094"/>
        <v>0</v>
      </c>
      <c r="BA430" s="3">
        <f t="shared" ca="1" si="1094"/>
        <v>0</v>
      </c>
      <c r="BB430" s="3">
        <f t="shared" ca="1" si="1094"/>
        <v>0</v>
      </c>
      <c r="BC430" s="3">
        <f t="shared" ca="1" si="1094"/>
        <v>0</v>
      </c>
      <c r="BD430" s="3">
        <f t="shared" ca="1" si="1094"/>
        <v>0</v>
      </c>
      <c r="BE430" s="3">
        <f t="shared" ca="1" si="1094"/>
        <v>0</v>
      </c>
      <c r="BF430" s="3">
        <f t="shared" ca="1" si="1094"/>
        <v>0</v>
      </c>
      <c r="BG430" s="3">
        <f t="shared" ca="1" si="1094"/>
        <v>0</v>
      </c>
      <c r="BH430" s="3">
        <f t="shared" ca="1" si="1094"/>
        <v>0</v>
      </c>
      <c r="BI430" s="3">
        <f t="shared" ca="1" si="1094"/>
        <v>0</v>
      </c>
      <c r="BJ430" s="3">
        <f t="shared" ca="1" si="1094"/>
        <v>0</v>
      </c>
      <c r="BK430" s="3">
        <f t="shared" ca="1" si="1094"/>
        <v>0</v>
      </c>
      <c r="BL430" s="3">
        <f t="shared" ca="1" si="1094"/>
        <v>0</v>
      </c>
    </row>
    <row r="431" spans="1:64" x14ac:dyDescent="0.3">
      <c r="A431" s="3"/>
      <c r="B431" s="15" t="str">
        <f t="shared" si="1058"/>
        <v>ROE</v>
      </c>
      <c r="C431" s="98" t="s">
        <v>222</v>
      </c>
      <c r="D431" s="473">
        <f t="shared" ca="1" si="1059"/>
        <v>0</v>
      </c>
      <c r="E431" s="15">
        <f t="shared" ref="E431:AJ431" ca="1" si="1095">IF(E$292,E412/E$292*100,0)</f>
        <v>0</v>
      </c>
      <c r="F431" s="15">
        <f t="shared" ca="1" si="1095"/>
        <v>0</v>
      </c>
      <c r="G431" s="15">
        <f t="shared" ca="1" si="1095"/>
        <v>0</v>
      </c>
      <c r="H431" s="15">
        <f t="shared" ca="1" si="1095"/>
        <v>0</v>
      </c>
      <c r="I431" s="15">
        <f t="shared" ca="1" si="1095"/>
        <v>0</v>
      </c>
      <c r="J431" s="15">
        <f t="shared" ca="1" si="1095"/>
        <v>0</v>
      </c>
      <c r="K431" s="15">
        <f t="shared" ca="1" si="1095"/>
        <v>0</v>
      </c>
      <c r="L431" s="15">
        <f t="shared" ca="1" si="1095"/>
        <v>0</v>
      </c>
      <c r="M431" s="15">
        <f t="shared" ca="1" si="1095"/>
        <v>0</v>
      </c>
      <c r="N431" s="15">
        <f t="shared" ca="1" si="1095"/>
        <v>0</v>
      </c>
      <c r="O431" s="15">
        <f t="shared" ca="1" si="1095"/>
        <v>0</v>
      </c>
      <c r="P431" s="15">
        <f t="shared" ca="1" si="1095"/>
        <v>0</v>
      </c>
      <c r="Q431" s="15">
        <f t="shared" ca="1" si="1095"/>
        <v>0</v>
      </c>
      <c r="R431" s="15">
        <f t="shared" ca="1" si="1095"/>
        <v>0</v>
      </c>
      <c r="S431" s="15">
        <f t="shared" ca="1" si="1095"/>
        <v>0</v>
      </c>
      <c r="T431" s="15">
        <f t="shared" ca="1" si="1095"/>
        <v>0</v>
      </c>
      <c r="U431" s="15">
        <f t="shared" ca="1" si="1095"/>
        <v>0</v>
      </c>
      <c r="V431" s="15">
        <f t="shared" ca="1" si="1095"/>
        <v>0</v>
      </c>
      <c r="W431" s="15">
        <f t="shared" ca="1" si="1095"/>
        <v>0</v>
      </c>
      <c r="X431" s="15">
        <f t="shared" ca="1" si="1095"/>
        <v>0</v>
      </c>
      <c r="Y431" s="15">
        <f t="shared" ca="1" si="1095"/>
        <v>0</v>
      </c>
      <c r="Z431" s="15">
        <f t="shared" ca="1" si="1095"/>
        <v>0</v>
      </c>
      <c r="AA431" s="15">
        <f t="shared" ca="1" si="1095"/>
        <v>0</v>
      </c>
      <c r="AB431" s="15">
        <f t="shared" ca="1" si="1095"/>
        <v>0</v>
      </c>
      <c r="AC431" s="15">
        <f t="shared" ca="1" si="1095"/>
        <v>0</v>
      </c>
      <c r="AD431" s="15">
        <f t="shared" ca="1" si="1095"/>
        <v>0</v>
      </c>
      <c r="AE431" s="15">
        <f t="shared" ca="1" si="1095"/>
        <v>0</v>
      </c>
      <c r="AF431" s="15">
        <f t="shared" ca="1" si="1095"/>
        <v>0</v>
      </c>
      <c r="AG431" s="15">
        <f t="shared" ca="1" si="1095"/>
        <v>0</v>
      </c>
      <c r="AH431" s="15">
        <f t="shared" ca="1" si="1095"/>
        <v>0</v>
      </c>
      <c r="AI431" s="15">
        <f t="shared" ca="1" si="1095"/>
        <v>0</v>
      </c>
      <c r="AJ431" s="15">
        <f t="shared" ca="1" si="1095"/>
        <v>0</v>
      </c>
      <c r="AK431" s="15">
        <f t="shared" ref="AK431:BL431" ca="1" si="1096">IF(AK$292,AK412/AK$292*100,0)</f>
        <v>0</v>
      </c>
      <c r="AL431" s="15">
        <f t="shared" ca="1" si="1096"/>
        <v>0</v>
      </c>
      <c r="AM431" s="15">
        <f t="shared" ca="1" si="1096"/>
        <v>0</v>
      </c>
      <c r="AN431" s="15">
        <f t="shared" ca="1" si="1096"/>
        <v>0</v>
      </c>
      <c r="AO431" s="15">
        <f t="shared" ca="1" si="1096"/>
        <v>0</v>
      </c>
      <c r="AP431" s="15">
        <f t="shared" ca="1" si="1096"/>
        <v>0</v>
      </c>
      <c r="AQ431" s="15">
        <f t="shared" ca="1" si="1096"/>
        <v>0</v>
      </c>
      <c r="AR431" s="15">
        <f t="shared" ca="1" si="1096"/>
        <v>0</v>
      </c>
      <c r="AS431" s="15">
        <f t="shared" ca="1" si="1096"/>
        <v>0</v>
      </c>
      <c r="AT431" s="15">
        <f t="shared" ca="1" si="1096"/>
        <v>0</v>
      </c>
      <c r="AU431" s="15">
        <f t="shared" ca="1" si="1096"/>
        <v>0</v>
      </c>
      <c r="AV431" s="15">
        <f t="shared" ca="1" si="1096"/>
        <v>0</v>
      </c>
      <c r="AW431" s="15">
        <f t="shared" ca="1" si="1096"/>
        <v>0</v>
      </c>
      <c r="AX431" s="15">
        <f t="shared" ca="1" si="1096"/>
        <v>0</v>
      </c>
      <c r="AY431" s="15">
        <f t="shared" ca="1" si="1096"/>
        <v>0</v>
      </c>
      <c r="AZ431" s="15">
        <f t="shared" ca="1" si="1096"/>
        <v>0</v>
      </c>
      <c r="BA431" s="15">
        <f t="shared" ca="1" si="1096"/>
        <v>0</v>
      </c>
      <c r="BB431" s="15">
        <f t="shared" ca="1" si="1096"/>
        <v>0</v>
      </c>
      <c r="BC431" s="15">
        <f t="shared" ca="1" si="1096"/>
        <v>0</v>
      </c>
      <c r="BD431" s="15">
        <f t="shared" ca="1" si="1096"/>
        <v>0</v>
      </c>
      <c r="BE431" s="15">
        <f t="shared" ca="1" si="1096"/>
        <v>0</v>
      </c>
      <c r="BF431" s="15">
        <f t="shared" ca="1" si="1096"/>
        <v>0</v>
      </c>
      <c r="BG431" s="15">
        <f t="shared" ca="1" si="1096"/>
        <v>0</v>
      </c>
      <c r="BH431" s="15">
        <f t="shared" ca="1" si="1096"/>
        <v>0</v>
      </c>
      <c r="BI431" s="15">
        <f t="shared" ca="1" si="1096"/>
        <v>0</v>
      </c>
      <c r="BJ431" s="15">
        <f t="shared" ca="1" si="1096"/>
        <v>0</v>
      </c>
      <c r="BK431" s="15">
        <f t="shared" ca="1" si="1096"/>
        <v>0</v>
      </c>
      <c r="BL431" s="15">
        <f t="shared" ca="1" si="1096"/>
        <v>0</v>
      </c>
    </row>
    <row r="432" spans="1:64" x14ac:dyDescent="0.3">
      <c r="A432" s="3"/>
      <c r="B432" s="8" t="str">
        <f t="shared" si="1058"/>
        <v>Total</v>
      </c>
      <c r="C432" s="18" t="s">
        <v>222</v>
      </c>
      <c r="D432" s="111">
        <f t="shared" ca="1" si="1059"/>
        <v>99.10672431852224</v>
      </c>
      <c r="E432" s="3">
        <f t="shared" ref="E432:AJ432" ca="1" si="1097">IF(E$292,E413/E$292*100,0)</f>
        <v>0</v>
      </c>
      <c r="F432" s="3">
        <f t="shared" ca="1" si="1097"/>
        <v>0</v>
      </c>
      <c r="G432" s="3">
        <f t="shared" ca="1" si="1097"/>
        <v>0</v>
      </c>
      <c r="H432" s="3">
        <f t="shared" ca="1" si="1097"/>
        <v>0</v>
      </c>
      <c r="I432" s="3">
        <f t="shared" ca="1" si="1097"/>
        <v>0</v>
      </c>
      <c r="J432" s="3">
        <f t="shared" ca="1" si="1097"/>
        <v>3.5427449434612819</v>
      </c>
      <c r="K432" s="3">
        <f t="shared" ca="1" si="1097"/>
        <v>1.6401593494311373</v>
      </c>
      <c r="L432" s="3">
        <f t="shared" ca="1" si="1097"/>
        <v>3.6410759061589699</v>
      </c>
      <c r="M432" s="3">
        <f t="shared" ca="1" si="1097"/>
        <v>2.4926572594534764</v>
      </c>
      <c r="N432" s="3">
        <f t="shared" ca="1" si="1097"/>
        <v>2.5194023529760363</v>
      </c>
      <c r="O432" s="3">
        <f t="shared" ca="1" si="1097"/>
        <v>2.4949795134561423</v>
      </c>
      <c r="P432" s="3">
        <f t="shared" ca="1" si="1097"/>
        <v>2.4730627376207179</v>
      </c>
      <c r="Q432" s="3">
        <f t="shared" ca="1" si="1097"/>
        <v>2.4513083747676454</v>
      </c>
      <c r="R432" s="3">
        <f t="shared" ca="1" si="1097"/>
        <v>2.429824420765974</v>
      </c>
      <c r="S432" s="3">
        <f t="shared" ca="1" si="1097"/>
        <v>2.4086116890647506</v>
      </c>
      <c r="T432" s="3">
        <f t="shared" ca="1" si="1097"/>
        <v>2.3876757967604236</v>
      </c>
      <c r="U432" s="3">
        <f t="shared" ca="1" si="1097"/>
        <v>2.3687285720625688</v>
      </c>
      <c r="V432" s="3">
        <f t="shared" ca="1" si="1097"/>
        <v>2.3482773121760623</v>
      </c>
      <c r="W432" s="3">
        <f t="shared" ca="1" si="1097"/>
        <v>2.3282154594997806</v>
      </c>
      <c r="X432" s="3">
        <f t="shared" ca="1" si="1097"/>
        <v>2.3084482556197674</v>
      </c>
      <c r="Y432" s="3">
        <f t="shared" ca="1" si="1097"/>
        <v>2.2889870644014612</v>
      </c>
      <c r="Z432" s="3">
        <f t="shared" ca="1" si="1097"/>
        <v>2.2698377211060654</v>
      </c>
      <c r="AA432" s="3">
        <f t="shared" ca="1" si="1097"/>
        <v>2.2510064874698603</v>
      </c>
      <c r="AB432" s="3">
        <f t="shared" ca="1" si="1097"/>
        <v>2.232499736977509</v>
      </c>
      <c r="AC432" s="3">
        <f t="shared" ca="1" si="1097"/>
        <v>2.214323974453007</v>
      </c>
      <c r="AD432" s="3">
        <f t="shared" ca="1" si="1097"/>
        <v>2.1964858378874355</v>
      </c>
      <c r="AE432" s="3">
        <f t="shared" ca="1" si="1097"/>
        <v>2.178992101275175</v>
      </c>
      <c r="AF432" s="3">
        <f t="shared" ca="1" si="1097"/>
        <v>2.1618496774591063</v>
      </c>
      <c r="AG432" s="3">
        <f t="shared" ca="1" si="1097"/>
        <v>2.1450656210394876</v>
      </c>
      <c r="AH432" s="3">
        <f t="shared" ca="1" si="1097"/>
        <v>2.1286471313450095</v>
      </c>
      <c r="AI432" s="3">
        <f t="shared" ca="1" si="1097"/>
        <v>2.1126015554674842</v>
      </c>
      <c r="AJ432" s="3">
        <f t="shared" ca="1" si="1097"/>
        <v>2.0969363913616421</v>
      </c>
      <c r="AK432" s="3">
        <f t="shared" ref="AK432:BL432" ca="1" si="1098">IF(AK$292,AK413/AK$292*100,0)</f>
        <v>2.2342558565150892</v>
      </c>
      <c r="AL432" s="3">
        <f t="shared" ca="1" si="1098"/>
        <v>2.2112393303724063</v>
      </c>
      <c r="AM432" s="3">
        <f t="shared" ca="1" si="1098"/>
        <v>2.1971956586603349</v>
      </c>
      <c r="AN432" s="3">
        <f t="shared" ca="1" si="1098"/>
        <v>2.1831071284041945</v>
      </c>
      <c r="AO432" s="3">
        <f t="shared" ca="1" si="1098"/>
        <v>1.0741325552429162</v>
      </c>
      <c r="AP432" s="3">
        <f t="shared" ca="1" si="1098"/>
        <v>1.1835041645400475</v>
      </c>
      <c r="AQ432" s="3">
        <f t="shared" ca="1" si="1098"/>
        <v>1.2023053671523745</v>
      </c>
      <c r="AR432" s="3">
        <f t="shared" ca="1" si="1098"/>
        <v>1.2255354680118278</v>
      </c>
      <c r="AS432" s="3">
        <f t="shared" ca="1" si="1098"/>
        <v>1.2490463379086054</v>
      </c>
      <c r="AT432" s="3">
        <f t="shared" ca="1" si="1098"/>
        <v>1.2730290974937402</v>
      </c>
      <c r="AU432" s="3">
        <f t="shared" ca="1" si="1098"/>
        <v>1.2974851636379239</v>
      </c>
      <c r="AV432" s="3">
        <f t="shared" ca="1" si="1098"/>
        <v>1.3224244572632053</v>
      </c>
      <c r="AW432" s="3">
        <f t="shared" ca="1" si="1098"/>
        <v>1.3478567333008455</v>
      </c>
      <c r="AX432" s="3">
        <f t="shared" ca="1" si="1098"/>
        <v>1.3737919644773933</v>
      </c>
      <c r="AY432" s="3">
        <f t="shared" ca="1" si="1098"/>
        <v>1.4002403289659222</v>
      </c>
      <c r="AZ432" s="3">
        <f t="shared" ca="1" si="1098"/>
        <v>1.4272122154696341</v>
      </c>
      <c r="BA432" s="3">
        <f t="shared" ca="1" si="1098"/>
        <v>1.4547182276407138</v>
      </c>
      <c r="BB432" s="3">
        <f t="shared" ca="1" si="1098"/>
        <v>1.4827691886286143</v>
      </c>
      <c r="BC432" s="3">
        <f t="shared" ca="1" si="1098"/>
        <v>1.5113761457252168</v>
      </c>
      <c r="BD432" s="3">
        <f t="shared" ca="1" si="1098"/>
        <v>1.5405503751105676</v>
      </c>
      <c r="BE432" s="3">
        <f t="shared" ca="1" si="1098"/>
        <v>1.5703033867013352</v>
      </c>
      <c r="BF432" s="3">
        <f t="shared" ca="1" si="1098"/>
        <v>1.6006469291042824</v>
      </c>
      <c r="BG432" s="3">
        <f t="shared" ca="1" si="1098"/>
        <v>1.6315929946770451</v>
      </c>
      <c r="BH432" s="3">
        <f t="shared" ca="1" si="1098"/>
        <v>0</v>
      </c>
      <c r="BI432" s="3">
        <f t="shared" ca="1" si="1098"/>
        <v>0</v>
      </c>
      <c r="BJ432" s="3">
        <f t="shared" ca="1" si="1098"/>
        <v>0</v>
      </c>
      <c r="BK432" s="3">
        <f t="shared" ca="1" si="1098"/>
        <v>0</v>
      </c>
      <c r="BL432" s="3">
        <f t="shared" ca="1" si="1098"/>
        <v>0</v>
      </c>
    </row>
    <row r="433" spans="1:64" x14ac:dyDescent="0.3">
      <c r="A433" s="3"/>
      <c r="B433" s="8"/>
      <c r="C433" s="18"/>
      <c r="D433" s="11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</row>
    <row r="434" spans="1:64" x14ac:dyDescent="0.3">
      <c r="A434" s="8" t="s">
        <v>461</v>
      </c>
      <c r="B434" s="3"/>
      <c r="C434" s="18"/>
      <c r="E434" s="14"/>
      <c r="F434" s="14"/>
      <c r="G434" s="14"/>
      <c r="H434" s="14"/>
    </row>
    <row r="435" spans="1:64" x14ac:dyDescent="0.3">
      <c r="B435" s="3" t="str">
        <f t="shared" ref="B435:B446" si="1099">B415</f>
        <v>O&amp;M Cost</v>
      </c>
      <c r="C435" s="18" t="s">
        <v>222</v>
      </c>
      <c r="D435" s="99">
        <f t="shared" ref="D435:D446" ca="1" si="1100">SUMPRODUCT(E415:AI415,E$394:AI$394)/SUM(E$394:AI$394)</f>
        <v>0.79778457132534708</v>
      </c>
      <c r="F435" s="14">
        <f t="shared" ref="F435:F446" ca="1" si="1101">SUMPRODUCT(E396:BL396,$E$394:$BL$394)/SUM($E$394:$BL$394)</f>
        <v>5.4303742692165695</v>
      </c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</row>
    <row r="436" spans="1:64" x14ac:dyDescent="0.3">
      <c r="A436" s="3"/>
      <c r="B436" s="3" t="str">
        <f t="shared" si="1099"/>
        <v>Charges to MPUVNL</v>
      </c>
      <c r="C436" s="18" t="s">
        <v>222</v>
      </c>
      <c r="D436" s="99">
        <f t="shared" ca="1" si="1100"/>
        <v>0</v>
      </c>
      <c r="F436" s="14">
        <f t="shared" ca="1" si="1101"/>
        <v>0</v>
      </c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</row>
    <row r="437" spans="1:64" x14ac:dyDescent="0.3">
      <c r="A437" s="3"/>
      <c r="B437" s="3" t="str">
        <f t="shared" si="1099"/>
        <v>Repayment</v>
      </c>
      <c r="C437" s="18" t="s">
        <v>222</v>
      </c>
      <c r="D437" s="99">
        <f t="shared" ca="1" si="1100"/>
        <v>0.78470591580630544</v>
      </c>
      <c r="F437" s="14">
        <f t="shared" ca="1" si="1101"/>
        <v>4.0829633690016349</v>
      </c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</row>
    <row r="438" spans="1:64" x14ac:dyDescent="0.3">
      <c r="A438" s="3"/>
      <c r="B438" s="3" t="str">
        <f t="shared" si="1099"/>
        <v>Interest on Term Loan</v>
      </c>
      <c r="C438" s="18" t="s">
        <v>222</v>
      </c>
      <c r="D438" s="99">
        <f t="shared" ca="1" si="1100"/>
        <v>0.76779562409088398</v>
      </c>
      <c r="F438" s="14">
        <f t="shared" ca="1" si="1101"/>
        <v>3.6213279406580314</v>
      </c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</row>
    <row r="439" spans="1:64" x14ac:dyDescent="0.3">
      <c r="A439" s="3"/>
      <c r="B439" s="3" t="str">
        <f t="shared" si="1099"/>
        <v>Interest on WC</v>
      </c>
      <c r="C439" s="18" t="s">
        <v>222</v>
      </c>
      <c r="D439" s="99">
        <f t="shared" ca="1" si="1100"/>
        <v>2.0354644661559406E-2</v>
      </c>
      <c r="F439" s="14">
        <f t="shared" ca="1" si="1101"/>
        <v>0.11886496836429235</v>
      </c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</row>
    <row r="440" spans="1:64" x14ac:dyDescent="0.3">
      <c r="A440" s="3"/>
      <c r="B440" s="3" t="str">
        <f t="shared" si="1099"/>
        <v>Margin money requirement</v>
      </c>
      <c r="C440" s="18" t="s">
        <v>222</v>
      </c>
      <c r="D440" s="99">
        <f t="shared" ca="1" si="1100"/>
        <v>8.638524475744128E-3</v>
      </c>
      <c r="F440" s="14">
        <f t="shared" ca="1" si="1101"/>
        <v>3.9551093238684311E-2</v>
      </c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</row>
    <row r="441" spans="1:64" x14ac:dyDescent="0.3">
      <c r="A441" s="3"/>
      <c r="B441" s="3" t="str">
        <f t="shared" si="1099"/>
        <v>Change in DSRA</v>
      </c>
      <c r="C441" s="18" t="s">
        <v>222</v>
      </c>
      <c r="D441" s="99">
        <f t="shared" ca="1" si="1100"/>
        <v>9.1540603563735765E-2</v>
      </c>
      <c r="F441" s="14">
        <f t="shared" ca="1" si="1101"/>
        <v>0.34148093833325627</v>
      </c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</row>
    <row r="442" spans="1:64" x14ac:dyDescent="0.3">
      <c r="A442" s="3"/>
      <c r="B442" s="3" t="str">
        <f t="shared" si="1099"/>
        <v>Interest Income on DSRA</v>
      </c>
      <c r="C442" s="18" t="s">
        <v>222</v>
      </c>
      <c r="D442" s="99">
        <f t="shared" ca="1" si="1100"/>
        <v>-3.105003079794379E-2</v>
      </c>
      <c r="F442" s="14">
        <f t="shared" ca="1" si="1101"/>
        <v>-0.15276164369540726</v>
      </c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</row>
    <row r="443" spans="1:64" x14ac:dyDescent="0.3">
      <c r="A443" s="3"/>
      <c r="B443" s="3" t="str">
        <f t="shared" si="1099"/>
        <v>BG cost for DSRA</v>
      </c>
      <c r="C443" s="18" t="s">
        <v>222</v>
      </c>
      <c r="D443" s="99">
        <f t="shared" ca="1" si="1100"/>
        <v>0</v>
      </c>
      <c r="F443" s="14">
        <f t="shared" ca="1" si="1101"/>
        <v>0</v>
      </c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</row>
    <row r="444" spans="1:64" x14ac:dyDescent="0.3">
      <c r="A444" s="3"/>
      <c r="B444" s="3" t="str">
        <f t="shared" si="1099"/>
        <v>Minimum Cash balance</v>
      </c>
      <c r="C444" s="18" t="s">
        <v>222</v>
      </c>
      <c r="D444" s="99">
        <f t="shared" si="1100"/>
        <v>3.2139255182819237E-2</v>
      </c>
      <c r="F444" s="14">
        <f t="shared" si="1101"/>
        <v>0.14928792147464198</v>
      </c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</row>
    <row r="445" spans="1:64" x14ac:dyDescent="0.3">
      <c r="A445" s="3"/>
      <c r="B445" s="3" t="str">
        <f t="shared" si="1099"/>
        <v>Interest on Cash Balance</v>
      </c>
      <c r="C445" s="18" t="s">
        <v>222</v>
      </c>
      <c r="D445" s="99">
        <f t="shared" ca="1" si="1100"/>
        <v>-2.1053733516773143E-2</v>
      </c>
      <c r="F445" s="14">
        <f t="shared" ca="1" si="1101"/>
        <v>-0.12828204353364106</v>
      </c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</row>
    <row r="446" spans="1:64" x14ac:dyDescent="0.3">
      <c r="A446" s="3"/>
      <c r="B446" s="3" t="str">
        <f t="shared" si="1099"/>
        <v>Grant</v>
      </c>
      <c r="C446" s="18" t="s">
        <v>222</v>
      </c>
      <c r="D446" s="99">
        <f t="shared" ca="1" si="1100"/>
        <v>-0.16934517162490464</v>
      </c>
      <c r="F446" s="14">
        <f t="shared" ca="1" si="1101"/>
        <v>-0.78661401889497318</v>
      </c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</row>
    <row r="447" spans="1:64" x14ac:dyDescent="0.3">
      <c r="A447" s="3"/>
      <c r="B447" s="3" t="str">
        <f>B428</f>
        <v>Bridge Finance - Loan</v>
      </c>
      <c r="C447" s="18" t="s">
        <v>222</v>
      </c>
      <c r="D447" s="99">
        <f>SUMPRODUCT(E428:AI428,E$394:AI$394)/SUM(E$394:AI$394)</f>
        <v>0</v>
      </c>
      <c r="F447" s="14">
        <f>SUMPRODUCT(E409:BL409,$E$394:$BL$394)/SUM($E$394:$BL$394)</f>
        <v>0</v>
      </c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</row>
    <row r="448" spans="1:64" x14ac:dyDescent="0.3">
      <c r="A448" s="3"/>
      <c r="B448" s="3" t="str">
        <f>B429</f>
        <v>Interest on Bridge Loan</v>
      </c>
      <c r="C448" s="18" t="s">
        <v>222</v>
      </c>
      <c r="D448" s="99">
        <f>SUMPRODUCT(E429:AI429,E$394:AI$394)/SUM(E$394:AI$394)</f>
        <v>0</v>
      </c>
      <c r="F448" s="14">
        <f>SUMPRODUCT(E410:BL410,$E$394:$BL$394)/SUM($E$394:$BL$394)</f>
        <v>0</v>
      </c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</row>
    <row r="449" spans="1:64" x14ac:dyDescent="0.3">
      <c r="A449" s="3"/>
      <c r="B449" s="3" t="str">
        <f>B430</f>
        <v>Tax</v>
      </c>
      <c r="C449" s="18" t="s">
        <v>222</v>
      </c>
      <c r="D449" s="99">
        <f ca="1">SUMPRODUCT(E430:AI430,E$394:AI$394)/SUM(E$394:AI$394)</f>
        <v>8.1031997324794661E-3</v>
      </c>
      <c r="F449" s="14">
        <f ca="1">SUMPRODUCT(E411:BL411,$E$394:$BL$394)/SUM($E$394:$BL$394)</f>
        <v>8.5213856012149314E-2</v>
      </c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</row>
    <row r="450" spans="1:64" x14ac:dyDescent="0.3">
      <c r="A450" s="3"/>
      <c r="B450" s="15" t="str">
        <f>B431</f>
        <v>ROE</v>
      </c>
      <c r="C450" s="98" t="s">
        <v>222</v>
      </c>
      <c r="D450" s="15">
        <f ca="1">SUMPRODUCT(E431:AI431,E$394:AI$394)/SUM(E$394:AI$394)</f>
        <v>0</v>
      </c>
      <c r="F450" s="14">
        <f ca="1">SUMPRODUCT(E412:BL412,$E$394:$BL$394)/SUM($E$394:$BL$394)</f>
        <v>0</v>
      </c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</row>
    <row r="451" spans="1:64" x14ac:dyDescent="0.3">
      <c r="A451" s="3"/>
      <c r="B451" s="3" t="str">
        <f>B432</f>
        <v>Total</v>
      </c>
      <c r="C451" s="18" t="s">
        <v>222</v>
      </c>
      <c r="D451" s="474">
        <f ca="1">SUMPRODUCT(E432:AI432,E$394:AI$394)/SUM(E$394:AI$394)</f>
        <v>2.4589585745241576</v>
      </c>
      <c r="F451" s="99">
        <f ca="1">SUM(F435:F450)</f>
        <v>12.801406650175236</v>
      </c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</row>
    <row r="452" spans="1:64" x14ac:dyDescent="0.3">
      <c r="A452" s="3"/>
      <c r="B452" s="3"/>
      <c r="C452" s="18"/>
      <c r="D452" s="97"/>
      <c r="E452" s="14"/>
      <c r="U452" s="1" t="b">
        <v>1</v>
      </c>
    </row>
    <row r="453" spans="1:64" x14ac:dyDescent="0.3">
      <c r="A453" s="105" t="s">
        <v>545</v>
      </c>
      <c r="B453" s="104"/>
      <c r="C453" s="103"/>
      <c r="D453" s="101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  <c r="AX453" s="101"/>
      <c r="AY453" s="101"/>
      <c r="AZ453" s="101"/>
      <c r="BA453" s="101"/>
      <c r="BB453" s="101"/>
      <c r="BC453" s="101"/>
      <c r="BD453" s="101"/>
      <c r="BE453" s="101"/>
      <c r="BF453" s="101"/>
      <c r="BG453" s="101"/>
      <c r="BH453" s="101"/>
      <c r="BI453" s="101"/>
      <c r="BJ453" s="101"/>
      <c r="BK453" s="101"/>
      <c r="BL453" s="101"/>
    </row>
    <row r="454" spans="1:64" x14ac:dyDescent="0.3">
      <c r="B454" s="1" t="s">
        <v>546</v>
      </c>
      <c r="C454" s="18" t="s">
        <v>22</v>
      </c>
      <c r="E454" s="14">
        <f ca="1">Statements!E21</f>
        <v>0</v>
      </c>
      <c r="F454" s="14">
        <f ca="1">Statements!F21</f>
        <v>0</v>
      </c>
      <c r="G454" s="14">
        <f ca="1">Statements!G21</f>
        <v>0</v>
      </c>
      <c r="H454" s="14">
        <f ca="1">Statements!H21</f>
        <v>0</v>
      </c>
      <c r="I454" s="14">
        <f ca="1">Statements!I21</f>
        <v>0</v>
      </c>
      <c r="J454" s="14">
        <f ca="1">Statements!J21</f>
        <v>1.7266892733741257</v>
      </c>
      <c r="K454" s="14">
        <f ca="1">Statements!K21</f>
        <v>-9.5548811711520614</v>
      </c>
      <c r="L454" s="14">
        <f ca="1">Statements!L21</f>
        <v>2.5150206338090189</v>
      </c>
      <c r="M454" s="14">
        <f ca="1">Statements!M21</f>
        <v>-4.196577881892205</v>
      </c>
      <c r="N454" s="14">
        <f ca="1">Statements!N21</f>
        <v>-3.9027263364832461</v>
      </c>
      <c r="O454" s="14">
        <f ca="1">Statements!O21</f>
        <v>-3.9154565015369442</v>
      </c>
      <c r="P454" s="14">
        <f ca="1">Statements!P21</f>
        <v>-3.914766934969947</v>
      </c>
      <c r="Q454" s="14">
        <f ca="1">Statements!Q21</f>
        <v>-3.9146620235442926</v>
      </c>
      <c r="R454" s="14">
        <f ca="1">Statements!R21</f>
        <v>-3.9145288299998575</v>
      </c>
      <c r="S454" s="14">
        <f ca="1">Statements!S21</f>
        <v>-3.9143941237911215</v>
      </c>
      <c r="T454" s="14">
        <f ca="1">Statements!T21</f>
        <v>-3.1135541932018467</v>
      </c>
      <c r="U454" s="14">
        <f ca="1">Statements!U21</f>
        <v>5.6802291505604563E-2</v>
      </c>
      <c r="V454" s="14">
        <f ca="1">Statements!V21</f>
        <v>5.6434090334085085E-2</v>
      </c>
      <c r="W454" s="14">
        <f ca="1">Statements!W21</f>
        <v>5.6639018166188687E-2</v>
      </c>
      <c r="X454" s="14">
        <f ca="1">Statements!X21</f>
        <v>5.6817097682442724E-2</v>
      </c>
      <c r="Y454" s="14">
        <f ca="1">Statements!Y21</f>
        <v>5.700039088999001E-2</v>
      </c>
      <c r="Z454" s="14">
        <f ca="1">Statements!Z21</f>
        <v>5.7187265804060666E-2</v>
      </c>
      <c r="AA454" s="14">
        <f ca="1">Statements!AA21</f>
        <v>5.7377888364831486E-2</v>
      </c>
      <c r="AB454" s="14">
        <f ca="1">Statements!AB21</f>
        <v>5.7572330310411979E-2</v>
      </c>
      <c r="AC454" s="14">
        <f ca="1">Statements!AC21</f>
        <v>5.7770670086068593E-2</v>
      </c>
      <c r="AD454" s="14">
        <f ca="1">Statements!AD21</f>
        <v>5.7972987500482687E-2</v>
      </c>
      <c r="AE454" s="14">
        <f ca="1">Statements!AE21</f>
        <v>5.8179364047507592E-2</v>
      </c>
      <c r="AF454" s="14">
        <f ca="1">Statements!AF21</f>
        <v>5.8389882926593972E-2</v>
      </c>
      <c r="AG454" s="14">
        <f ca="1">Statements!AG21</f>
        <v>5.8604629080110326E-2</v>
      </c>
      <c r="AH454" s="14">
        <f ca="1">Statements!AH21</f>
        <v>5.8823689230721871E-2</v>
      </c>
      <c r="AI454" s="14">
        <f ca="1">Statements!AI21</f>
        <v>5.9047151919413426E-2</v>
      </c>
      <c r="AJ454" s="14">
        <f ca="1">Statements!AJ21</f>
        <v>5.9275107544612793E-2</v>
      </c>
      <c r="AK454" s="14">
        <f ca="1">Statements!AK21</f>
        <v>5.1393904015488916</v>
      </c>
      <c r="AL454" s="14">
        <f ca="1">Statements!AL21</f>
        <v>5.0911209028051934</v>
      </c>
      <c r="AM454" s="14">
        <f ca="1">Statements!AM21</f>
        <v>5.0939489114858034</v>
      </c>
      <c r="AN454" s="14">
        <f ca="1">Statements!AN21</f>
        <v>5.0940579146949894</v>
      </c>
      <c r="AO454" s="14">
        <f ca="1">Statements!AO21</f>
        <v>-1.5464469766071989</v>
      </c>
      <c r="AP454" s="14">
        <f ca="1">Statements!AP21</f>
        <v>-0.91865204406739531</v>
      </c>
      <c r="AQ454" s="14">
        <f ca="1">Statements!AQ21</f>
        <v>-0.9411868695710266</v>
      </c>
      <c r="AR454" s="14">
        <f ca="1">Statements!AR21</f>
        <v>-0.93996969448307843</v>
      </c>
      <c r="AS454" s="14">
        <f ca="1">Statements!AS21</f>
        <v>-0.93978733251346314</v>
      </c>
      <c r="AT454" s="14">
        <f ca="1">Statements!AT21</f>
        <v>-0.93955492542678809</v>
      </c>
      <c r="AU454" s="14">
        <f ca="1">Statements!AU21</f>
        <v>-0.93931985243294025</v>
      </c>
      <c r="AV454" s="14">
        <f ca="1">Statements!AV21</f>
        <v>-0.93907993979806892</v>
      </c>
      <c r="AW454" s="14">
        <f ca="1">Statements!AW21</f>
        <v>-0.93883518029178203</v>
      </c>
      <c r="AX454" s="14">
        <f ca="1">Statements!AX21</f>
        <v>-0.93858546970835088</v>
      </c>
      <c r="AY454" s="14">
        <f ca="1">Statements!AY21</f>
        <v>-0.93833070587824485</v>
      </c>
      <c r="AZ454" s="14">
        <f ca="1">Statements!AZ21</f>
        <v>-0.93807078428729929</v>
      </c>
      <c r="BA454" s="14">
        <f ca="1">Statements!BA21</f>
        <v>-0.93780559821972997</v>
      </c>
      <c r="BB454" s="14">
        <f ca="1">Statements!BB21</f>
        <v>-0.93753503870206067</v>
      </c>
      <c r="BC454" s="14">
        <f ca="1">Statements!BC21</f>
        <v>-0.93725899445466054</v>
      </c>
      <c r="BD454" s="14">
        <f ca="1">Statements!BD21</f>
        <v>-0.93697735184184294</v>
      </c>
      <c r="BE454" s="14">
        <f ca="1">Statements!BE21</f>
        <v>-0.93668999482085558</v>
      </c>
      <c r="BF454" s="14">
        <f ca="1">Statements!BF21</f>
        <v>-0.93639680488975685</v>
      </c>
      <c r="BG454" s="14">
        <f ca="1">Statements!BG21</f>
        <v>-0.93609766103413516</v>
      </c>
      <c r="BH454" s="14">
        <f ca="1">Statements!BH21</f>
        <v>0</v>
      </c>
      <c r="BI454" s="14">
        <f ca="1">Statements!BI21</f>
        <v>0</v>
      </c>
      <c r="BJ454" s="14">
        <f ca="1">Statements!BJ21</f>
        <v>0</v>
      </c>
      <c r="BK454" s="14">
        <f ca="1">Statements!BK21</f>
        <v>0</v>
      </c>
      <c r="BL454" s="14">
        <f ca="1">Statements!BL21</f>
        <v>0</v>
      </c>
    </row>
    <row r="455" spans="1:64" x14ac:dyDescent="0.3">
      <c r="B455" s="1" t="s">
        <v>547</v>
      </c>
      <c r="C455" s="18" t="s">
        <v>22</v>
      </c>
      <c r="D455" s="14">
        <f ca="1">SUM(E455:BL455)</f>
        <v>202.93129653466301</v>
      </c>
      <c r="E455" s="3">
        <f ca="1">IF(Inputs!$D$119,E243,E246)</f>
        <v>0</v>
      </c>
      <c r="F455" s="3">
        <f ca="1">IF(Inputs!$D$119,F243,F246)</f>
        <v>0</v>
      </c>
      <c r="G455" s="3">
        <f ca="1">IF(Inputs!$D$119,G243,G246)</f>
        <v>0</v>
      </c>
      <c r="H455" s="3">
        <f ca="1">IF(Inputs!$D$119,H243,H246)</f>
        <v>0</v>
      </c>
      <c r="I455" s="3">
        <f ca="1">IF(Inputs!$D$119,I243,I246)</f>
        <v>0</v>
      </c>
      <c r="J455" s="3">
        <f ca="1">IF(Inputs!$D$119,J243,J246)</f>
        <v>9.0822328612623924</v>
      </c>
      <c r="K455" s="3">
        <f ca="1">IF(Inputs!$D$119,K243,K246)</f>
        <v>9.0822328612623924</v>
      </c>
      <c r="L455" s="3">
        <f ca="1">IF(Inputs!$D$119,L243,L246)</f>
        <v>9.0822328612623924</v>
      </c>
      <c r="M455" s="3">
        <f ca="1">IF(Inputs!$D$119,M243,M246)</f>
        <v>9.0822328612623924</v>
      </c>
      <c r="N455" s="3">
        <f ca="1">IF(Inputs!$D$119,N243,N246)</f>
        <v>9.0822328612623924</v>
      </c>
      <c r="O455" s="3">
        <f ca="1">IF(Inputs!$D$119,O243,O246)</f>
        <v>9.0822328612623924</v>
      </c>
      <c r="P455" s="3">
        <f ca="1">IF(Inputs!$D$119,P243,P246)</f>
        <v>9.0822328612623924</v>
      </c>
      <c r="Q455" s="3">
        <f ca="1">IF(Inputs!$D$119,Q243,Q246)</f>
        <v>9.0822328612623924</v>
      </c>
      <c r="R455" s="3">
        <f ca="1">IF(Inputs!$D$119,R243,R246)</f>
        <v>9.0822328612623924</v>
      </c>
      <c r="S455" s="3">
        <f ca="1">IF(Inputs!$D$119,S243,S246)</f>
        <v>9.0822328612623924</v>
      </c>
      <c r="T455" s="3">
        <f ca="1">IF(Inputs!$D$119,T243,T246)</f>
        <v>8.2815303771531017</v>
      </c>
      <c r="U455" s="3">
        <f ca="1">IF(Inputs!$D$119,U243,U246)</f>
        <v>5.1214879324487361</v>
      </c>
      <c r="V455" s="3">
        <f ca="1">IF(Inputs!$D$119,V243,V246)</f>
        <v>5.1214879324487361</v>
      </c>
      <c r="W455" s="3">
        <f ca="1">IF(Inputs!$D$119,W243,W246)</f>
        <v>5.1214879324487361</v>
      </c>
      <c r="X455" s="3">
        <f ca="1">IF(Inputs!$D$119,X243,X246)</f>
        <v>5.1214879324487361</v>
      </c>
      <c r="Y455" s="3">
        <f ca="1">IF(Inputs!$D$119,Y243,Y246)</f>
        <v>5.1214879324487361</v>
      </c>
      <c r="Z455" s="3">
        <f ca="1">IF(Inputs!$D$119,Z243,Z246)</f>
        <v>5.1214879324487361</v>
      </c>
      <c r="AA455" s="3">
        <f ca="1">IF(Inputs!$D$119,AA243,AA246)</f>
        <v>5.1214879324487361</v>
      </c>
      <c r="AB455" s="3">
        <f ca="1">IF(Inputs!$D$119,AB243,AB246)</f>
        <v>5.1214879324487361</v>
      </c>
      <c r="AC455" s="3">
        <f ca="1">IF(Inputs!$D$119,AC243,AC246)</f>
        <v>5.1214879324487361</v>
      </c>
      <c r="AD455" s="3">
        <f ca="1">IF(Inputs!$D$119,AD243,AD246)</f>
        <v>5.1214879324487361</v>
      </c>
      <c r="AE455" s="3">
        <f ca="1">IF(Inputs!$D$119,AE243,AE246)</f>
        <v>5.1214879324487361</v>
      </c>
      <c r="AF455" s="3">
        <f ca="1">IF(Inputs!$D$119,AF243,AF246)</f>
        <v>5.1214879324487361</v>
      </c>
      <c r="AG455" s="3">
        <f ca="1">IF(Inputs!$D$119,AG243,AG246)</f>
        <v>5.1214879324487361</v>
      </c>
      <c r="AH455" s="3">
        <f ca="1">IF(Inputs!$D$119,AH243,AH246)</f>
        <v>5.1214879324487361</v>
      </c>
      <c r="AI455" s="3">
        <f ca="1">IF(Inputs!$D$119,AI243,AI246)</f>
        <v>5.1214879324487361</v>
      </c>
      <c r="AJ455" s="3">
        <f ca="1">IF(Inputs!$D$119,AJ243,AJ246)</f>
        <v>5.1214879324487352</v>
      </c>
      <c r="AK455" s="3">
        <f ca="1">IF(Inputs!$D$119,AK243,AK246)</f>
        <v>0.95146220111767266</v>
      </c>
      <c r="AL455" s="3">
        <f ca="1">IF(Inputs!$D$119,AL243,AL246)</f>
        <v>0.95146220111767266</v>
      </c>
      <c r="AM455" s="3">
        <f ca="1">IF(Inputs!$D$119,AM243,AM246)</f>
        <v>0.95146220111767266</v>
      </c>
      <c r="AN455" s="3">
        <f ca="1">IF(Inputs!$D$119,AN243,AN246)</f>
        <v>0.95146220111767266</v>
      </c>
      <c r="AO455" s="3">
        <f ca="1">IF(Inputs!$D$119,AO243,AO246)</f>
        <v>0.95146220111767266</v>
      </c>
      <c r="AP455" s="3">
        <f ca="1">IF(Inputs!$D$119,AP243,AP246)</f>
        <v>0.95146220111767266</v>
      </c>
      <c r="AQ455" s="3">
        <f ca="1">IF(Inputs!$D$119,AQ243,AQ246)</f>
        <v>0.95146220111767266</v>
      </c>
      <c r="AR455" s="3">
        <f ca="1">IF(Inputs!$D$119,AR243,AR246)</f>
        <v>0.95146220111767266</v>
      </c>
      <c r="AS455" s="3">
        <f ca="1">IF(Inputs!$D$119,AS243,AS246)</f>
        <v>0.95146220111767266</v>
      </c>
      <c r="AT455" s="3">
        <f ca="1">IF(Inputs!$D$119,AT243,AT246)</f>
        <v>0.95146220111767266</v>
      </c>
      <c r="AU455" s="3">
        <f ca="1">IF(Inputs!$D$119,AU243,AU246)</f>
        <v>0.95146220111767266</v>
      </c>
      <c r="AV455" s="3">
        <f ca="1">IF(Inputs!$D$119,AV243,AV246)</f>
        <v>0.95146220111767266</v>
      </c>
      <c r="AW455" s="3">
        <f ca="1">IF(Inputs!$D$119,AW243,AW246)</f>
        <v>0.95146220111767266</v>
      </c>
      <c r="AX455" s="3">
        <f ca="1">IF(Inputs!$D$119,AX243,AX246)</f>
        <v>0.95146220111767266</v>
      </c>
      <c r="AY455" s="3">
        <f ca="1">IF(Inputs!$D$119,AY243,AY246)</f>
        <v>0.95146220111767266</v>
      </c>
      <c r="AZ455" s="3">
        <f ca="1">IF(Inputs!$D$119,AZ243,AZ246)</f>
        <v>0.95146220111767266</v>
      </c>
      <c r="BA455" s="3">
        <f ca="1">IF(Inputs!$D$119,BA243,BA246)</f>
        <v>0.95146220111767266</v>
      </c>
      <c r="BB455" s="3">
        <f ca="1">IF(Inputs!$D$119,BB243,BB246)</f>
        <v>0.95146220111767266</v>
      </c>
      <c r="BC455" s="3">
        <f ca="1">IF(Inputs!$D$119,BC243,BC246)</f>
        <v>0.95146220111767266</v>
      </c>
      <c r="BD455" s="3">
        <f ca="1">IF(Inputs!$D$119,BD243,BD246)</f>
        <v>0.95146220111767266</v>
      </c>
      <c r="BE455" s="3">
        <f ca="1">IF(Inputs!$D$119,BE243,BE246)</f>
        <v>0.95146220111767266</v>
      </c>
      <c r="BF455" s="3">
        <f ca="1">IF(Inputs!$D$119,BF243,BF246)</f>
        <v>0.95146220111767266</v>
      </c>
      <c r="BG455" s="3">
        <f ca="1">IF(Inputs!$D$119,BG243,BG246)</f>
        <v>0.95146220111767266</v>
      </c>
      <c r="BH455" s="3">
        <f ca="1">IF(Inputs!$D$119,BH243,BH246)</f>
        <v>0</v>
      </c>
      <c r="BI455" s="3">
        <f ca="1">IF(Inputs!$D$119,BI243,BI246)</f>
        <v>0</v>
      </c>
      <c r="BJ455" s="3">
        <f ca="1">IF(Inputs!$D$119,BJ243,BJ246)</f>
        <v>0</v>
      </c>
      <c r="BK455" s="3">
        <f ca="1">IF(Inputs!$D$119,BK243,BK246)</f>
        <v>0</v>
      </c>
      <c r="BL455" s="3">
        <f ca="1">IF(Inputs!$D$119,BL243,BL246)</f>
        <v>0</v>
      </c>
    </row>
    <row r="456" spans="1:64" x14ac:dyDescent="0.3">
      <c r="B456" s="16" t="s">
        <v>544</v>
      </c>
      <c r="C456" s="98" t="s">
        <v>22</v>
      </c>
      <c r="D456" s="588">
        <f ca="1">SUM(E456:BL456)</f>
        <v>229.59399169670834</v>
      </c>
      <c r="E456" s="15">
        <f ca="1">IF(Inputs!$D$119,E284,E289)</f>
        <v>0</v>
      </c>
      <c r="F456" s="15">
        <f ca="1">IF(Inputs!$D$119,F284,F289)</f>
        <v>0</v>
      </c>
      <c r="G456" s="15">
        <f ca="1">IF(Inputs!$D$119,G284,G289)</f>
        <v>0</v>
      </c>
      <c r="H456" s="15">
        <f ca="1">IF(Inputs!$D$119,H284,H289)</f>
        <v>0</v>
      </c>
      <c r="I456" s="15">
        <f ca="1">IF(Inputs!$D$119,I284,I289)</f>
        <v>0</v>
      </c>
      <c r="J456" s="15">
        <f ca="1">IF(Inputs!$D$119,J284,J289)</f>
        <v>14.607218883333712</v>
      </c>
      <c r="K456" s="15">
        <f ca="1">IF(Inputs!$D$119,K284,K289)</f>
        <v>14.607218883333712</v>
      </c>
      <c r="L456" s="15">
        <f ca="1">IF(Inputs!$D$119,L284,L289)</f>
        <v>14.607218883333712</v>
      </c>
      <c r="M456" s="15">
        <f ca="1">IF(Inputs!$D$119,M284,M289)</f>
        <v>14.607218883333712</v>
      </c>
      <c r="N456" s="15">
        <f ca="1">IF(Inputs!$D$119,N284,N289)</f>
        <v>14.607218883333712</v>
      </c>
      <c r="O456" s="15">
        <f ca="1">IF(Inputs!$D$119,O284,O289)</f>
        <v>14.607218883333712</v>
      </c>
      <c r="P456" s="15">
        <f ca="1">IF(Inputs!$D$119,P284,P289)</f>
        <v>14.607218883333712</v>
      </c>
      <c r="Q456" s="15">
        <f ca="1">IF(Inputs!$D$119,Q284,Q289)</f>
        <v>14.607218883333712</v>
      </c>
      <c r="R456" s="15">
        <f ca="1">IF(Inputs!$D$119,R284,R289)</f>
        <v>14.607218883333712</v>
      </c>
      <c r="S456" s="15">
        <f ca="1">IF(Inputs!$D$119,S284,S289)</f>
        <v>14.607218883333712</v>
      </c>
      <c r="T456" s="15">
        <f ca="1">IF(Inputs!$D$119,T284,T289)</f>
        <v>14.607218883333712</v>
      </c>
      <c r="U456" s="15">
        <f ca="1">IF(Inputs!$D$119,U284,U289)</f>
        <v>14.607218883333712</v>
      </c>
      <c r="V456" s="15">
        <f ca="1">IF(Inputs!$D$119,V284,V289)</f>
        <v>14.607218883333712</v>
      </c>
      <c r="W456" s="15">
        <f ca="1">IF(Inputs!$D$119,W284,W289)</f>
        <v>8.35218028633712</v>
      </c>
      <c r="X456" s="15">
        <f ca="1">IF(Inputs!$D$119,X284,X289)</f>
        <v>5.2246609878388179</v>
      </c>
      <c r="Y456" s="15">
        <f ca="1">IF(Inputs!$D$119,Y284,Y289)</f>
        <v>5.2246609878388179</v>
      </c>
      <c r="Z456" s="15">
        <f ca="1">IF(Inputs!$D$119,Z284,Z289)</f>
        <v>5.2246609878388179</v>
      </c>
      <c r="AA456" s="15">
        <f ca="1">IF(Inputs!$D$119,AA284,AA289)</f>
        <v>5.2246609878388179</v>
      </c>
      <c r="AB456" s="15">
        <f ca="1">IF(Inputs!$D$119,AB284,AB289)</f>
        <v>5.2246609878388179</v>
      </c>
      <c r="AC456" s="15">
        <f ca="1">IF(Inputs!$D$119,AC284,AC289)</f>
        <v>5.2246609878388046</v>
      </c>
      <c r="AD456" s="15">
        <f ca="1">IF(Inputs!$D$119,AD284,AD289)</f>
        <v>2.9842794901924203E-14</v>
      </c>
      <c r="AE456" s="15">
        <f ca="1">IF(Inputs!$D$119,AE284,AE289)</f>
        <v>0</v>
      </c>
      <c r="AF456" s="15">
        <f ca="1">IF(Inputs!$D$119,AF284,AF289)</f>
        <v>0</v>
      </c>
      <c r="AG456" s="15">
        <f ca="1">IF(Inputs!$D$119,AG284,AG289)</f>
        <v>0</v>
      </c>
      <c r="AH456" s="15">
        <f ca="1">IF(Inputs!$D$119,AH284,AH289)</f>
        <v>0</v>
      </c>
      <c r="AI456" s="15">
        <f ca="1">IF(Inputs!$D$119,AI284,AI289)</f>
        <v>0</v>
      </c>
      <c r="AJ456" s="15">
        <f ca="1">IF(Inputs!$D$119,AJ284,AJ289)</f>
        <v>0</v>
      </c>
      <c r="AK456" s="15">
        <f ca="1">IF(Inputs!$D$119,AK284,AK289)</f>
        <v>0</v>
      </c>
      <c r="AL456" s="15">
        <f ca="1">IF(Inputs!$D$119,AL284,AL289)</f>
        <v>0</v>
      </c>
      <c r="AM456" s="15">
        <f ca="1">IF(Inputs!$D$119,AM284,AM289)</f>
        <v>0</v>
      </c>
      <c r="AN456" s="15">
        <f ca="1">IF(Inputs!$D$119,AN284,AN289)</f>
        <v>0</v>
      </c>
      <c r="AO456" s="15">
        <f ca="1">IF(Inputs!$D$119,AO284,AO289)</f>
        <v>0</v>
      </c>
      <c r="AP456" s="15">
        <f ca="1">IF(Inputs!$D$119,AP284,AP289)</f>
        <v>0</v>
      </c>
      <c r="AQ456" s="15">
        <f ca="1">IF(Inputs!$D$119,AQ284,AQ289)</f>
        <v>0</v>
      </c>
      <c r="AR456" s="15">
        <f ca="1">IF(Inputs!$D$119,AR284,AR289)</f>
        <v>0</v>
      </c>
      <c r="AS456" s="15">
        <f ca="1">IF(Inputs!$D$119,AS284,AS289)</f>
        <v>0</v>
      </c>
      <c r="AT456" s="15">
        <f ca="1">IF(Inputs!$D$119,AT284,AT289)</f>
        <v>0</v>
      </c>
      <c r="AU456" s="15">
        <f ca="1">IF(Inputs!$D$119,AU284,AU289)</f>
        <v>0</v>
      </c>
      <c r="AV456" s="15">
        <f ca="1">IF(Inputs!$D$119,AV284,AV289)</f>
        <v>0</v>
      </c>
      <c r="AW456" s="15">
        <f ca="1">IF(Inputs!$D$119,AW284,AW289)</f>
        <v>0</v>
      </c>
      <c r="AX456" s="15">
        <f ca="1">IF(Inputs!$D$119,AX284,AX289)</f>
        <v>0</v>
      </c>
      <c r="AY456" s="15">
        <f ca="1">IF(Inputs!$D$119,AY284,AY289)</f>
        <v>0</v>
      </c>
      <c r="AZ456" s="15">
        <f ca="1">IF(Inputs!$D$119,AZ284,AZ289)</f>
        <v>0</v>
      </c>
      <c r="BA456" s="15">
        <f ca="1">IF(Inputs!$D$119,BA284,BA289)</f>
        <v>0</v>
      </c>
      <c r="BB456" s="15">
        <f ca="1">IF(Inputs!$D$119,BB284,BB289)</f>
        <v>0</v>
      </c>
      <c r="BC456" s="15">
        <f ca="1">IF(Inputs!$D$119,BC284,BC289)</f>
        <v>0</v>
      </c>
      <c r="BD456" s="15">
        <f ca="1">IF(Inputs!$D$119,BD284,BD289)</f>
        <v>0</v>
      </c>
      <c r="BE456" s="15">
        <f ca="1">IF(Inputs!$D$119,BE284,BE289)</f>
        <v>0</v>
      </c>
      <c r="BF456" s="15">
        <f ca="1">IF(Inputs!$D$119,BF284,BF289)</f>
        <v>0</v>
      </c>
      <c r="BG456" s="15">
        <f ca="1">IF(Inputs!$D$119,BG284,BG289)</f>
        <v>0</v>
      </c>
      <c r="BH456" s="15">
        <f ca="1">IF(Inputs!$D$119,BH284,BH289)</f>
        <v>0</v>
      </c>
      <c r="BI456" s="15">
        <f ca="1">IF(Inputs!$D$119,BI284,BI289)</f>
        <v>0</v>
      </c>
      <c r="BJ456" s="15">
        <f ca="1">IF(Inputs!$D$119,BJ284,BJ289)</f>
        <v>0</v>
      </c>
      <c r="BK456" s="15">
        <f ca="1">IF(Inputs!$D$119,BK284,BK289)</f>
        <v>0</v>
      </c>
      <c r="BL456" s="15">
        <f ca="1">IF(Inputs!$D$119,BL284,BL289)</f>
        <v>0</v>
      </c>
    </row>
    <row r="457" spans="1:64" x14ac:dyDescent="0.3">
      <c r="B457" s="1" t="s">
        <v>548</v>
      </c>
      <c r="C457" s="592" t="s">
        <v>22</v>
      </c>
      <c r="E457" s="3">
        <f t="shared" ref="E457:AJ457" ca="1" si="1102">E454+E455-E456</f>
        <v>0</v>
      </c>
      <c r="F457" s="3">
        <f t="shared" ca="1" si="1102"/>
        <v>0</v>
      </c>
      <c r="G457" s="3">
        <f t="shared" ca="1" si="1102"/>
        <v>0</v>
      </c>
      <c r="H457" s="3">
        <f t="shared" ca="1" si="1102"/>
        <v>0</v>
      </c>
      <c r="I457" s="3">
        <f t="shared" ca="1" si="1102"/>
        <v>0</v>
      </c>
      <c r="J457" s="3">
        <f t="shared" ca="1" si="1102"/>
        <v>-3.7982967486971937</v>
      </c>
      <c r="K457" s="3">
        <f t="shared" ca="1" si="1102"/>
        <v>-15.079867193223381</v>
      </c>
      <c r="L457" s="3">
        <f t="shared" ca="1" si="1102"/>
        <v>-3.0099653882622999</v>
      </c>
      <c r="M457" s="3">
        <f t="shared" ca="1" si="1102"/>
        <v>-9.7215639039635242</v>
      </c>
      <c r="N457" s="3">
        <f t="shared" ca="1" si="1102"/>
        <v>-9.4277123585545652</v>
      </c>
      <c r="O457" s="3">
        <f t="shared" ca="1" si="1102"/>
        <v>-9.4404425236082634</v>
      </c>
      <c r="P457" s="3">
        <f t="shared" ca="1" si="1102"/>
        <v>-9.4397529570412662</v>
      </c>
      <c r="Q457" s="3">
        <f t="shared" ca="1" si="1102"/>
        <v>-9.4396480456156127</v>
      </c>
      <c r="R457" s="3">
        <f t="shared" ca="1" si="1102"/>
        <v>-9.4395148520711771</v>
      </c>
      <c r="S457" s="3">
        <f t="shared" ca="1" si="1102"/>
        <v>-9.4393801458624402</v>
      </c>
      <c r="T457" s="3">
        <f t="shared" ca="1" si="1102"/>
        <v>-9.4392426993824561</v>
      </c>
      <c r="U457" s="3">
        <f t="shared" ca="1" si="1102"/>
        <v>-9.4289286593793697</v>
      </c>
      <c r="V457" s="3">
        <f t="shared" ca="1" si="1102"/>
        <v>-9.42929686055089</v>
      </c>
      <c r="W457" s="3">
        <f t="shared" ca="1" si="1102"/>
        <v>-3.1740533357221947</v>
      </c>
      <c r="X457" s="3">
        <f t="shared" ca="1" si="1102"/>
        <v>-4.6355957707638673E-2</v>
      </c>
      <c r="Y457" s="3">
        <f t="shared" ca="1" si="1102"/>
        <v>-4.617266450009172E-2</v>
      </c>
      <c r="Z457" s="3">
        <f t="shared" ca="1" si="1102"/>
        <v>-4.5985789586021397E-2</v>
      </c>
      <c r="AA457" s="3">
        <f t="shared" ca="1" si="1102"/>
        <v>-4.5795167025250549E-2</v>
      </c>
      <c r="AB457" s="3">
        <f t="shared" ca="1" si="1102"/>
        <v>-4.5600725079669502E-2</v>
      </c>
      <c r="AC457" s="3">
        <f t="shared" ca="1" si="1102"/>
        <v>-4.5402385303999537E-2</v>
      </c>
      <c r="AD457" s="3">
        <f t="shared" ca="1" si="1102"/>
        <v>5.1794609199491886</v>
      </c>
      <c r="AE457" s="3">
        <f t="shared" ca="1" si="1102"/>
        <v>5.1796672964962438</v>
      </c>
      <c r="AF457" s="3">
        <f t="shared" ca="1" si="1102"/>
        <v>5.1798778153753302</v>
      </c>
      <c r="AG457" s="3">
        <f t="shared" ca="1" si="1102"/>
        <v>5.1800925615288467</v>
      </c>
      <c r="AH457" s="3">
        <f t="shared" ca="1" si="1102"/>
        <v>5.1803116216794578</v>
      </c>
      <c r="AI457" s="3">
        <f t="shared" ca="1" si="1102"/>
        <v>5.1805350843681497</v>
      </c>
      <c r="AJ457" s="3">
        <f t="shared" ca="1" si="1102"/>
        <v>5.180763039993348</v>
      </c>
      <c r="AK457" s="3">
        <f t="shared" ref="AK457:BL457" ca="1" si="1103">AK454+AK455-AK456</f>
        <v>6.0908526026665646</v>
      </c>
      <c r="AL457" s="3">
        <f t="shared" ca="1" si="1103"/>
        <v>6.0425831039228663</v>
      </c>
      <c r="AM457" s="3">
        <f t="shared" ca="1" si="1103"/>
        <v>6.0454111126034764</v>
      </c>
      <c r="AN457" s="3">
        <f t="shared" ca="1" si="1103"/>
        <v>6.0455201158126624</v>
      </c>
      <c r="AO457" s="3">
        <f t="shared" ca="1" si="1103"/>
        <v>-0.59498477548952622</v>
      </c>
      <c r="AP457" s="3">
        <f t="shared" ca="1" si="1103"/>
        <v>3.2810157050277344E-2</v>
      </c>
      <c r="AQ457" s="3">
        <f t="shared" ca="1" si="1103"/>
        <v>1.027533154664606E-2</v>
      </c>
      <c r="AR457" s="3">
        <f t="shared" ca="1" si="1103"/>
        <v>1.1492506634594224E-2</v>
      </c>
      <c r="AS457" s="3">
        <f t="shared" ca="1" si="1103"/>
        <v>1.1674868604209521E-2</v>
      </c>
      <c r="AT457" s="3">
        <f t="shared" ca="1" si="1103"/>
        <v>1.1907275690884567E-2</v>
      </c>
      <c r="AU457" s="3">
        <f t="shared" ca="1" si="1103"/>
        <v>1.2142348684732407E-2</v>
      </c>
      <c r="AV457" s="3">
        <f t="shared" ca="1" si="1103"/>
        <v>1.2382261319603738E-2</v>
      </c>
      <c r="AW457" s="3">
        <f t="shared" ca="1" si="1103"/>
        <v>1.2627020825890622E-2</v>
      </c>
      <c r="AX457" s="3">
        <f t="shared" ca="1" si="1103"/>
        <v>1.2876731409321773E-2</v>
      </c>
      <c r="AY457" s="3">
        <f t="shared" ca="1" si="1103"/>
        <v>1.3131495239427804E-2</v>
      </c>
      <c r="AZ457" s="3">
        <f t="shared" ca="1" si="1103"/>
        <v>1.339141683037337E-2</v>
      </c>
      <c r="BA457" s="3">
        <f t="shared" ca="1" si="1103"/>
        <v>1.3656602897942682E-2</v>
      </c>
      <c r="BB457" s="3">
        <f t="shared" ca="1" si="1103"/>
        <v>1.3927162415611982E-2</v>
      </c>
      <c r="BC457" s="3">
        <f t="shared" ca="1" si="1103"/>
        <v>1.4203206663012113E-2</v>
      </c>
      <c r="BD457" s="3">
        <f t="shared" ca="1" si="1103"/>
        <v>1.4484849275829714E-2</v>
      </c>
      <c r="BE457" s="3">
        <f t="shared" ca="1" si="1103"/>
        <v>1.4772206296817081E-2</v>
      </c>
      <c r="BF457" s="3">
        <f t="shared" ca="1" si="1103"/>
        <v>1.5065396227915806E-2</v>
      </c>
      <c r="BG457" s="3">
        <f t="shared" ca="1" si="1103"/>
        <v>1.5364540083537492E-2</v>
      </c>
      <c r="BH457" s="3">
        <f t="shared" ca="1" si="1103"/>
        <v>0</v>
      </c>
      <c r="BI457" s="3">
        <f t="shared" ca="1" si="1103"/>
        <v>0</v>
      </c>
      <c r="BJ457" s="3">
        <f t="shared" ca="1" si="1103"/>
        <v>0</v>
      </c>
      <c r="BK457" s="3">
        <f t="shared" ca="1" si="1103"/>
        <v>0</v>
      </c>
      <c r="BL457" s="3">
        <f t="shared" ca="1" si="1103"/>
        <v>0</v>
      </c>
    </row>
    <row r="458" spans="1:64" x14ac:dyDescent="0.3">
      <c r="C458" s="59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</row>
    <row r="459" spans="1:64" x14ac:dyDescent="0.3">
      <c r="A459" s="583" t="s">
        <v>567</v>
      </c>
      <c r="C459" s="59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</row>
    <row r="460" spans="1:64" x14ac:dyDescent="0.3">
      <c r="B460" s="583" t="s">
        <v>549</v>
      </c>
      <c r="C460" s="59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</row>
    <row r="461" spans="1:64" x14ac:dyDescent="0.3">
      <c r="B461" s="1" t="s">
        <v>178</v>
      </c>
      <c r="C461" s="18" t="s">
        <v>22</v>
      </c>
      <c r="E461" s="3">
        <f>D464</f>
        <v>0</v>
      </c>
      <c r="F461" s="3">
        <f t="shared" ref="F461:BL461" ca="1" si="1104">E464</f>
        <v>0</v>
      </c>
      <c r="G461" s="3">
        <f t="shared" ca="1" si="1104"/>
        <v>0</v>
      </c>
      <c r="H461" s="3">
        <f t="shared" ca="1" si="1104"/>
        <v>0</v>
      </c>
      <c r="I461" s="3">
        <f t="shared" ca="1" si="1104"/>
        <v>0</v>
      </c>
      <c r="J461" s="3">
        <f t="shared" ca="1" si="1104"/>
        <v>0</v>
      </c>
      <c r="K461" s="3">
        <f t="shared" ca="1" si="1104"/>
        <v>3.7982967486971937</v>
      </c>
      <c r="L461" s="3">
        <f t="shared" ca="1" si="1104"/>
        <v>18.405515632030905</v>
      </c>
      <c r="M461" s="3">
        <f t="shared" ca="1" si="1104"/>
        <v>21.415481020293207</v>
      </c>
      <c r="N461" s="3">
        <f t="shared" ca="1" si="1104"/>
        <v>31.137044924256731</v>
      </c>
      <c r="O461" s="3">
        <f t="shared" ca="1" si="1104"/>
        <v>40.5647572828113</v>
      </c>
      <c r="P461" s="3">
        <f t="shared" ca="1" si="1104"/>
        <v>50.005199806419562</v>
      </c>
      <c r="Q461" s="3">
        <f t="shared" ca="1" si="1104"/>
        <v>59.444952763460826</v>
      </c>
      <c r="R461" s="3">
        <f t="shared" ca="1" si="1104"/>
        <v>68.884600809076431</v>
      </c>
      <c r="S461" s="3">
        <f t="shared" ca="1" si="1104"/>
        <v>78.324115661147601</v>
      </c>
      <c r="T461" s="3">
        <f t="shared" ca="1" si="1104"/>
        <v>87.763495807010045</v>
      </c>
      <c r="U461" s="3">
        <f t="shared" ca="1" si="1104"/>
        <v>97.202738506392507</v>
      </c>
      <c r="V461" s="3">
        <f t="shared" ca="1" si="1104"/>
        <v>106.63166716577187</v>
      </c>
      <c r="W461" s="3">
        <f t="shared" ca="1" si="1104"/>
        <v>116.06096402632276</v>
      </c>
      <c r="X461" s="3">
        <f t="shared" ca="1" si="1104"/>
        <v>119.23501736204496</v>
      </c>
      <c r="Y461" s="3">
        <f t="shared" ca="1" si="1104"/>
        <v>119.28137331975259</v>
      </c>
      <c r="Z461" s="3">
        <f t="shared" ca="1" si="1104"/>
        <v>119.32754598425268</v>
      </c>
      <c r="AA461" s="3">
        <f t="shared" ca="1" si="1104"/>
        <v>119.37353177383871</v>
      </c>
      <c r="AB461" s="3">
        <f t="shared" ca="1" si="1104"/>
        <v>119.41932694086395</v>
      </c>
      <c r="AC461" s="3">
        <f t="shared" ca="1" si="1104"/>
        <v>119.46492766594362</v>
      </c>
      <c r="AD461" s="3">
        <f t="shared" ca="1" si="1104"/>
        <v>119.51033005124762</v>
      </c>
      <c r="AE461" s="3">
        <f t="shared" ca="1" si="1104"/>
        <v>114.33086913129843</v>
      </c>
      <c r="AF461" s="3">
        <f t="shared" ca="1" si="1104"/>
        <v>109.15120183480218</v>
      </c>
      <c r="AG461" s="3">
        <f t="shared" ca="1" si="1104"/>
        <v>103.97132401942685</v>
      </c>
      <c r="AH461" s="3">
        <f t="shared" ca="1" si="1104"/>
        <v>98.791231457897993</v>
      </c>
      <c r="AI461" s="3">
        <f t="shared" ca="1" si="1104"/>
        <v>93.610919836218528</v>
      </c>
      <c r="AJ461" s="3">
        <f t="shared" ca="1" si="1104"/>
        <v>88.430384751850383</v>
      </c>
      <c r="AK461" s="3">
        <f t="shared" ca="1" si="1104"/>
        <v>83.249621711857031</v>
      </c>
      <c r="AL461" s="3">
        <f t="shared" ca="1" si="1104"/>
        <v>77.158769109190473</v>
      </c>
      <c r="AM461" s="3">
        <f t="shared" ca="1" si="1104"/>
        <v>71.116186005267608</v>
      </c>
      <c r="AN461" s="3">
        <f t="shared" ca="1" si="1104"/>
        <v>65.070774892664133</v>
      </c>
      <c r="AO461" s="3">
        <f t="shared" ca="1" si="1104"/>
        <v>59.025254776851469</v>
      </c>
      <c r="AP461" s="3">
        <f t="shared" ca="1" si="1104"/>
        <v>59.025254776851469</v>
      </c>
      <c r="AQ461" s="3">
        <f t="shared" ca="1" si="1104"/>
        <v>58.992444619801191</v>
      </c>
      <c r="AR461" s="3">
        <f t="shared" ca="1" si="1104"/>
        <v>58.982169288254546</v>
      </c>
      <c r="AS461" s="3">
        <f t="shared" ca="1" si="1104"/>
        <v>58.97067678161995</v>
      </c>
      <c r="AT461" s="3">
        <f t="shared" ca="1" si="1104"/>
        <v>58.95900191301574</v>
      </c>
      <c r="AU461" s="3">
        <f t="shared" ca="1" si="1104"/>
        <v>58.947094637324852</v>
      </c>
      <c r="AV461" s="3">
        <f t="shared" ca="1" si="1104"/>
        <v>58.934952288640119</v>
      </c>
      <c r="AW461" s="3">
        <f t="shared" ca="1" si="1104"/>
        <v>58.922570027320518</v>
      </c>
      <c r="AX461" s="3">
        <f t="shared" ca="1" si="1104"/>
        <v>58.909943006494629</v>
      </c>
      <c r="AY461" s="3">
        <f t="shared" ca="1" si="1104"/>
        <v>58.897066275085308</v>
      </c>
      <c r="AZ461" s="3">
        <f t="shared" ca="1" si="1104"/>
        <v>58.88393477984588</v>
      </c>
      <c r="BA461" s="3">
        <f t="shared" ca="1" si="1104"/>
        <v>58.870543363015507</v>
      </c>
      <c r="BB461" s="3">
        <f t="shared" ca="1" si="1104"/>
        <v>58.856886760117561</v>
      </c>
      <c r="BC461" s="3">
        <f t="shared" ca="1" si="1104"/>
        <v>58.842959597701949</v>
      </c>
      <c r="BD461" s="3">
        <f t="shared" ca="1" si="1104"/>
        <v>58.828756391038937</v>
      </c>
      <c r="BE461" s="3">
        <f t="shared" ca="1" si="1104"/>
        <v>58.814271541763105</v>
      </c>
      <c r="BF461" s="3">
        <f t="shared" ca="1" si="1104"/>
        <v>58.799499335466287</v>
      </c>
      <c r="BG461" s="3">
        <f t="shared" ca="1" si="1104"/>
        <v>58.784433939238369</v>
      </c>
      <c r="BH461" s="3">
        <f t="shared" ca="1" si="1104"/>
        <v>58.76906939915483</v>
      </c>
      <c r="BI461" s="3">
        <f t="shared" ca="1" si="1104"/>
        <v>58.76906939915483</v>
      </c>
      <c r="BJ461" s="3">
        <f t="shared" ca="1" si="1104"/>
        <v>58.76906939915483</v>
      </c>
      <c r="BK461" s="3">
        <f t="shared" ca="1" si="1104"/>
        <v>58.76906939915483</v>
      </c>
      <c r="BL461" s="3">
        <f t="shared" ca="1" si="1104"/>
        <v>58.76906939915483</v>
      </c>
    </row>
    <row r="462" spans="1:64" x14ac:dyDescent="0.3">
      <c r="B462" s="1" t="s">
        <v>177</v>
      </c>
      <c r="C462" s="18" t="s">
        <v>22</v>
      </c>
      <c r="E462" s="3">
        <f t="shared" ref="E462:AJ462" ca="1" si="1105">IF(E457&lt;0,MIN(-E457,E456),0)</f>
        <v>0</v>
      </c>
      <c r="F462" s="3">
        <f t="shared" ca="1" si="1105"/>
        <v>0</v>
      </c>
      <c r="G462" s="3">
        <f t="shared" ca="1" si="1105"/>
        <v>0</v>
      </c>
      <c r="H462" s="3">
        <f t="shared" ca="1" si="1105"/>
        <v>0</v>
      </c>
      <c r="I462" s="3">
        <f t="shared" ca="1" si="1105"/>
        <v>0</v>
      </c>
      <c r="J462" s="3">
        <f t="shared" ca="1" si="1105"/>
        <v>3.7982967486971937</v>
      </c>
      <c r="K462" s="3">
        <f t="shared" ca="1" si="1105"/>
        <v>14.607218883333712</v>
      </c>
      <c r="L462" s="3">
        <f t="shared" ca="1" si="1105"/>
        <v>3.0099653882622999</v>
      </c>
      <c r="M462" s="3">
        <f t="shared" ca="1" si="1105"/>
        <v>9.7215639039635242</v>
      </c>
      <c r="N462" s="3">
        <f t="shared" ca="1" si="1105"/>
        <v>9.4277123585545652</v>
      </c>
      <c r="O462" s="3">
        <f t="shared" ca="1" si="1105"/>
        <v>9.4404425236082634</v>
      </c>
      <c r="P462" s="3">
        <f t="shared" ca="1" si="1105"/>
        <v>9.4397529570412662</v>
      </c>
      <c r="Q462" s="3">
        <f t="shared" ca="1" si="1105"/>
        <v>9.4396480456156127</v>
      </c>
      <c r="R462" s="3">
        <f t="shared" ca="1" si="1105"/>
        <v>9.4395148520711771</v>
      </c>
      <c r="S462" s="3">
        <f t="shared" ca="1" si="1105"/>
        <v>9.4393801458624402</v>
      </c>
      <c r="T462" s="3">
        <f t="shared" ca="1" si="1105"/>
        <v>9.4392426993824561</v>
      </c>
      <c r="U462" s="3">
        <f t="shared" ca="1" si="1105"/>
        <v>9.4289286593793697</v>
      </c>
      <c r="V462" s="3">
        <f t="shared" ca="1" si="1105"/>
        <v>9.42929686055089</v>
      </c>
      <c r="W462" s="3">
        <f t="shared" ca="1" si="1105"/>
        <v>3.1740533357221947</v>
      </c>
      <c r="X462" s="3">
        <f t="shared" ca="1" si="1105"/>
        <v>4.6355957707638673E-2</v>
      </c>
      <c r="Y462" s="3">
        <f t="shared" ca="1" si="1105"/>
        <v>4.617266450009172E-2</v>
      </c>
      <c r="Z462" s="3">
        <f t="shared" ca="1" si="1105"/>
        <v>4.5985789586021397E-2</v>
      </c>
      <c r="AA462" s="3">
        <f t="shared" ca="1" si="1105"/>
        <v>4.5795167025250549E-2</v>
      </c>
      <c r="AB462" s="3">
        <f t="shared" ca="1" si="1105"/>
        <v>4.5600725079669502E-2</v>
      </c>
      <c r="AC462" s="3">
        <f t="shared" ca="1" si="1105"/>
        <v>4.5402385303999537E-2</v>
      </c>
      <c r="AD462" s="3">
        <f t="shared" ca="1" si="1105"/>
        <v>0</v>
      </c>
      <c r="AE462" s="3">
        <f t="shared" ca="1" si="1105"/>
        <v>0</v>
      </c>
      <c r="AF462" s="3">
        <f t="shared" ca="1" si="1105"/>
        <v>0</v>
      </c>
      <c r="AG462" s="3">
        <f t="shared" ca="1" si="1105"/>
        <v>0</v>
      </c>
      <c r="AH462" s="3">
        <f t="shared" ca="1" si="1105"/>
        <v>0</v>
      </c>
      <c r="AI462" s="3">
        <f t="shared" ca="1" si="1105"/>
        <v>0</v>
      </c>
      <c r="AJ462" s="3">
        <f t="shared" ca="1" si="1105"/>
        <v>0</v>
      </c>
      <c r="AK462" s="3">
        <f t="shared" ref="AK462:BL462" ca="1" si="1106">IF(AK457&lt;0,MIN(-AK457,AK456),0)</f>
        <v>0</v>
      </c>
      <c r="AL462" s="3">
        <f t="shared" ca="1" si="1106"/>
        <v>0</v>
      </c>
      <c r="AM462" s="3">
        <f t="shared" ca="1" si="1106"/>
        <v>0</v>
      </c>
      <c r="AN462" s="3">
        <f t="shared" ca="1" si="1106"/>
        <v>0</v>
      </c>
      <c r="AO462" s="3">
        <f t="shared" ca="1" si="1106"/>
        <v>0</v>
      </c>
      <c r="AP462" s="3">
        <f t="shared" ca="1" si="1106"/>
        <v>0</v>
      </c>
      <c r="AQ462" s="3">
        <f t="shared" ca="1" si="1106"/>
        <v>0</v>
      </c>
      <c r="AR462" s="3">
        <f t="shared" ca="1" si="1106"/>
        <v>0</v>
      </c>
      <c r="AS462" s="3">
        <f t="shared" ca="1" si="1106"/>
        <v>0</v>
      </c>
      <c r="AT462" s="3">
        <f t="shared" ca="1" si="1106"/>
        <v>0</v>
      </c>
      <c r="AU462" s="3">
        <f t="shared" ca="1" si="1106"/>
        <v>0</v>
      </c>
      <c r="AV462" s="3">
        <f t="shared" ca="1" si="1106"/>
        <v>0</v>
      </c>
      <c r="AW462" s="3">
        <f t="shared" ca="1" si="1106"/>
        <v>0</v>
      </c>
      <c r="AX462" s="3">
        <f t="shared" ca="1" si="1106"/>
        <v>0</v>
      </c>
      <c r="AY462" s="3">
        <f t="shared" ca="1" si="1106"/>
        <v>0</v>
      </c>
      <c r="AZ462" s="3">
        <f t="shared" ca="1" si="1106"/>
        <v>0</v>
      </c>
      <c r="BA462" s="3">
        <f t="shared" ca="1" si="1106"/>
        <v>0</v>
      </c>
      <c r="BB462" s="3">
        <f t="shared" ca="1" si="1106"/>
        <v>0</v>
      </c>
      <c r="BC462" s="3">
        <f t="shared" ca="1" si="1106"/>
        <v>0</v>
      </c>
      <c r="BD462" s="3">
        <f t="shared" ca="1" si="1106"/>
        <v>0</v>
      </c>
      <c r="BE462" s="3">
        <f t="shared" ca="1" si="1106"/>
        <v>0</v>
      </c>
      <c r="BF462" s="3">
        <f t="shared" ca="1" si="1106"/>
        <v>0</v>
      </c>
      <c r="BG462" s="3">
        <f t="shared" ca="1" si="1106"/>
        <v>0</v>
      </c>
      <c r="BH462" s="3">
        <f t="shared" ca="1" si="1106"/>
        <v>0</v>
      </c>
      <c r="BI462" s="3">
        <f t="shared" ca="1" si="1106"/>
        <v>0</v>
      </c>
      <c r="BJ462" s="3">
        <f t="shared" ca="1" si="1106"/>
        <v>0</v>
      </c>
      <c r="BK462" s="3">
        <f t="shared" ca="1" si="1106"/>
        <v>0</v>
      </c>
      <c r="BL462" s="3">
        <f t="shared" ca="1" si="1106"/>
        <v>0</v>
      </c>
    </row>
    <row r="463" spans="1:64" x14ac:dyDescent="0.3">
      <c r="B463" s="1" t="s">
        <v>550</v>
      </c>
      <c r="C463" s="18" t="s">
        <v>22</v>
      </c>
      <c r="E463" s="3">
        <f ca="1">IF(E457&gt;0,MIN(E457,E461),0)</f>
        <v>0</v>
      </c>
      <c r="F463" s="3">
        <f t="shared" ref="F463:BL463" ca="1" si="1107">IF(F457&gt;0,MIN(F457,F461),0)</f>
        <v>0</v>
      </c>
      <c r="G463" s="3">
        <f t="shared" ca="1" si="1107"/>
        <v>0</v>
      </c>
      <c r="H463" s="3">
        <f t="shared" ca="1" si="1107"/>
        <v>0</v>
      </c>
      <c r="I463" s="3">
        <f t="shared" ca="1" si="1107"/>
        <v>0</v>
      </c>
      <c r="J463" s="3">
        <f t="shared" ca="1" si="1107"/>
        <v>0</v>
      </c>
      <c r="K463" s="3">
        <f t="shared" ca="1" si="1107"/>
        <v>0</v>
      </c>
      <c r="L463" s="3">
        <f t="shared" ca="1" si="1107"/>
        <v>0</v>
      </c>
      <c r="M463" s="3">
        <f t="shared" ca="1" si="1107"/>
        <v>0</v>
      </c>
      <c r="N463" s="3">
        <f t="shared" ca="1" si="1107"/>
        <v>0</v>
      </c>
      <c r="O463" s="3">
        <f t="shared" ca="1" si="1107"/>
        <v>0</v>
      </c>
      <c r="P463" s="3">
        <f t="shared" ca="1" si="1107"/>
        <v>0</v>
      </c>
      <c r="Q463" s="3">
        <f t="shared" ca="1" si="1107"/>
        <v>0</v>
      </c>
      <c r="R463" s="3">
        <f t="shared" ca="1" si="1107"/>
        <v>0</v>
      </c>
      <c r="S463" s="3">
        <f t="shared" ca="1" si="1107"/>
        <v>0</v>
      </c>
      <c r="T463" s="3">
        <f t="shared" ca="1" si="1107"/>
        <v>0</v>
      </c>
      <c r="U463" s="3">
        <f t="shared" ca="1" si="1107"/>
        <v>0</v>
      </c>
      <c r="V463" s="3">
        <f t="shared" ca="1" si="1107"/>
        <v>0</v>
      </c>
      <c r="W463" s="3">
        <f t="shared" ca="1" si="1107"/>
        <v>0</v>
      </c>
      <c r="X463" s="3">
        <f t="shared" ca="1" si="1107"/>
        <v>0</v>
      </c>
      <c r="Y463" s="3">
        <f t="shared" ca="1" si="1107"/>
        <v>0</v>
      </c>
      <c r="Z463" s="3">
        <f t="shared" ca="1" si="1107"/>
        <v>0</v>
      </c>
      <c r="AA463" s="3">
        <f t="shared" ca="1" si="1107"/>
        <v>0</v>
      </c>
      <c r="AB463" s="3">
        <f t="shared" ca="1" si="1107"/>
        <v>0</v>
      </c>
      <c r="AC463" s="3">
        <f t="shared" ca="1" si="1107"/>
        <v>0</v>
      </c>
      <c r="AD463" s="3">
        <f t="shared" ca="1" si="1107"/>
        <v>5.1794609199491886</v>
      </c>
      <c r="AE463" s="3">
        <f t="shared" ca="1" si="1107"/>
        <v>5.1796672964962438</v>
      </c>
      <c r="AF463" s="3">
        <f t="shared" ca="1" si="1107"/>
        <v>5.1798778153753302</v>
      </c>
      <c r="AG463" s="3">
        <f t="shared" ca="1" si="1107"/>
        <v>5.1800925615288467</v>
      </c>
      <c r="AH463" s="3">
        <f t="shared" ca="1" si="1107"/>
        <v>5.1803116216794578</v>
      </c>
      <c r="AI463" s="3">
        <f t="shared" ca="1" si="1107"/>
        <v>5.1805350843681497</v>
      </c>
      <c r="AJ463" s="3">
        <f t="shared" ca="1" si="1107"/>
        <v>5.180763039993348</v>
      </c>
      <c r="AK463" s="3">
        <f t="shared" ca="1" si="1107"/>
        <v>6.0908526026665646</v>
      </c>
      <c r="AL463" s="3">
        <f t="shared" ca="1" si="1107"/>
        <v>6.0425831039228663</v>
      </c>
      <c r="AM463" s="3">
        <f t="shared" ca="1" si="1107"/>
        <v>6.0454111126034764</v>
      </c>
      <c r="AN463" s="3">
        <f t="shared" ca="1" si="1107"/>
        <v>6.0455201158126624</v>
      </c>
      <c r="AO463" s="3">
        <f t="shared" ca="1" si="1107"/>
        <v>0</v>
      </c>
      <c r="AP463" s="3">
        <f t="shared" ca="1" si="1107"/>
        <v>3.2810157050277344E-2</v>
      </c>
      <c r="AQ463" s="3">
        <f t="shared" ca="1" si="1107"/>
        <v>1.027533154664606E-2</v>
      </c>
      <c r="AR463" s="3">
        <f t="shared" ca="1" si="1107"/>
        <v>1.1492506634594224E-2</v>
      </c>
      <c r="AS463" s="3">
        <f t="shared" ca="1" si="1107"/>
        <v>1.1674868604209521E-2</v>
      </c>
      <c r="AT463" s="3">
        <f t="shared" ca="1" si="1107"/>
        <v>1.1907275690884567E-2</v>
      </c>
      <c r="AU463" s="3">
        <f t="shared" ca="1" si="1107"/>
        <v>1.2142348684732407E-2</v>
      </c>
      <c r="AV463" s="3">
        <f t="shared" ca="1" si="1107"/>
        <v>1.2382261319603738E-2</v>
      </c>
      <c r="AW463" s="3">
        <f t="shared" ca="1" si="1107"/>
        <v>1.2627020825890622E-2</v>
      </c>
      <c r="AX463" s="3">
        <f t="shared" ca="1" si="1107"/>
        <v>1.2876731409321773E-2</v>
      </c>
      <c r="AY463" s="3">
        <f t="shared" ca="1" si="1107"/>
        <v>1.3131495239427804E-2</v>
      </c>
      <c r="AZ463" s="3">
        <f t="shared" ca="1" si="1107"/>
        <v>1.339141683037337E-2</v>
      </c>
      <c r="BA463" s="3">
        <f t="shared" ca="1" si="1107"/>
        <v>1.3656602897942682E-2</v>
      </c>
      <c r="BB463" s="3">
        <f t="shared" ca="1" si="1107"/>
        <v>1.3927162415611982E-2</v>
      </c>
      <c r="BC463" s="3">
        <f t="shared" ca="1" si="1107"/>
        <v>1.4203206663012113E-2</v>
      </c>
      <c r="BD463" s="3">
        <f t="shared" ca="1" si="1107"/>
        <v>1.4484849275829714E-2</v>
      </c>
      <c r="BE463" s="3">
        <f t="shared" ca="1" si="1107"/>
        <v>1.4772206296817081E-2</v>
      </c>
      <c r="BF463" s="3">
        <f t="shared" ca="1" si="1107"/>
        <v>1.5065396227915806E-2</v>
      </c>
      <c r="BG463" s="3">
        <f t="shared" ca="1" si="1107"/>
        <v>1.5364540083537492E-2</v>
      </c>
      <c r="BH463" s="3">
        <f t="shared" ca="1" si="1107"/>
        <v>0</v>
      </c>
      <c r="BI463" s="3">
        <f t="shared" ca="1" si="1107"/>
        <v>0</v>
      </c>
      <c r="BJ463" s="3">
        <f t="shared" ca="1" si="1107"/>
        <v>0</v>
      </c>
      <c r="BK463" s="3">
        <f t="shared" ca="1" si="1107"/>
        <v>0</v>
      </c>
      <c r="BL463" s="3">
        <f t="shared" ca="1" si="1107"/>
        <v>0</v>
      </c>
    </row>
    <row r="464" spans="1:64" x14ac:dyDescent="0.3">
      <c r="B464" s="1" t="s">
        <v>175</v>
      </c>
      <c r="C464" s="18" t="s">
        <v>22</v>
      </c>
      <c r="E464" s="3">
        <f ca="1">E461+E462-E463</f>
        <v>0</v>
      </c>
      <c r="F464" s="3">
        <f t="shared" ref="F464:BL464" ca="1" si="1108">F461+F462-F463</f>
        <v>0</v>
      </c>
      <c r="G464" s="3">
        <f t="shared" ca="1" si="1108"/>
        <v>0</v>
      </c>
      <c r="H464" s="3">
        <f t="shared" ca="1" si="1108"/>
        <v>0</v>
      </c>
      <c r="I464" s="3">
        <f t="shared" ca="1" si="1108"/>
        <v>0</v>
      </c>
      <c r="J464" s="3">
        <f t="shared" ca="1" si="1108"/>
        <v>3.7982967486971937</v>
      </c>
      <c r="K464" s="3">
        <f t="shared" ca="1" si="1108"/>
        <v>18.405515632030905</v>
      </c>
      <c r="L464" s="3">
        <f t="shared" ca="1" si="1108"/>
        <v>21.415481020293207</v>
      </c>
      <c r="M464" s="3">
        <f t="shared" ca="1" si="1108"/>
        <v>31.137044924256731</v>
      </c>
      <c r="N464" s="3">
        <f t="shared" ca="1" si="1108"/>
        <v>40.5647572828113</v>
      </c>
      <c r="O464" s="3">
        <f t="shared" ca="1" si="1108"/>
        <v>50.005199806419562</v>
      </c>
      <c r="P464" s="3">
        <f t="shared" ca="1" si="1108"/>
        <v>59.444952763460826</v>
      </c>
      <c r="Q464" s="3">
        <f t="shared" ca="1" si="1108"/>
        <v>68.884600809076431</v>
      </c>
      <c r="R464" s="3">
        <f t="shared" ca="1" si="1108"/>
        <v>78.324115661147601</v>
      </c>
      <c r="S464" s="3">
        <f t="shared" ca="1" si="1108"/>
        <v>87.763495807010045</v>
      </c>
      <c r="T464" s="3">
        <f t="shared" ca="1" si="1108"/>
        <v>97.202738506392507</v>
      </c>
      <c r="U464" s="3">
        <f t="shared" ca="1" si="1108"/>
        <v>106.63166716577187</v>
      </c>
      <c r="V464" s="3">
        <f t="shared" ca="1" si="1108"/>
        <v>116.06096402632276</v>
      </c>
      <c r="W464" s="3">
        <f t="shared" ca="1" si="1108"/>
        <v>119.23501736204496</v>
      </c>
      <c r="X464" s="3">
        <f t="shared" ca="1" si="1108"/>
        <v>119.28137331975259</v>
      </c>
      <c r="Y464" s="3">
        <f t="shared" ca="1" si="1108"/>
        <v>119.32754598425268</v>
      </c>
      <c r="Z464" s="3">
        <f t="shared" ca="1" si="1108"/>
        <v>119.37353177383871</v>
      </c>
      <c r="AA464" s="3">
        <f t="shared" ca="1" si="1108"/>
        <v>119.41932694086395</v>
      </c>
      <c r="AB464" s="3">
        <f t="shared" ca="1" si="1108"/>
        <v>119.46492766594362</v>
      </c>
      <c r="AC464" s="3">
        <f t="shared" ca="1" si="1108"/>
        <v>119.51033005124762</v>
      </c>
      <c r="AD464" s="3">
        <f t="shared" ca="1" si="1108"/>
        <v>114.33086913129843</v>
      </c>
      <c r="AE464" s="3">
        <f t="shared" ca="1" si="1108"/>
        <v>109.15120183480218</v>
      </c>
      <c r="AF464" s="3">
        <f t="shared" ca="1" si="1108"/>
        <v>103.97132401942685</v>
      </c>
      <c r="AG464" s="3">
        <f t="shared" ca="1" si="1108"/>
        <v>98.791231457897993</v>
      </c>
      <c r="AH464" s="3">
        <f t="shared" ca="1" si="1108"/>
        <v>93.610919836218528</v>
      </c>
      <c r="AI464" s="3">
        <f t="shared" ca="1" si="1108"/>
        <v>88.430384751850383</v>
      </c>
      <c r="AJ464" s="3">
        <f t="shared" ca="1" si="1108"/>
        <v>83.249621711857031</v>
      </c>
      <c r="AK464" s="3">
        <f t="shared" ca="1" si="1108"/>
        <v>77.158769109190473</v>
      </c>
      <c r="AL464" s="3">
        <f t="shared" ca="1" si="1108"/>
        <v>71.116186005267608</v>
      </c>
      <c r="AM464" s="3">
        <f t="shared" ca="1" si="1108"/>
        <v>65.070774892664133</v>
      </c>
      <c r="AN464" s="3">
        <f t="shared" ca="1" si="1108"/>
        <v>59.025254776851469</v>
      </c>
      <c r="AO464" s="3">
        <f t="shared" ca="1" si="1108"/>
        <v>59.025254776851469</v>
      </c>
      <c r="AP464" s="3">
        <f t="shared" ca="1" si="1108"/>
        <v>58.992444619801191</v>
      </c>
      <c r="AQ464" s="3">
        <f t="shared" ca="1" si="1108"/>
        <v>58.982169288254546</v>
      </c>
      <c r="AR464" s="3">
        <f t="shared" ca="1" si="1108"/>
        <v>58.97067678161995</v>
      </c>
      <c r="AS464" s="3">
        <f t="shared" ca="1" si="1108"/>
        <v>58.95900191301574</v>
      </c>
      <c r="AT464" s="3">
        <f t="shared" ca="1" si="1108"/>
        <v>58.947094637324852</v>
      </c>
      <c r="AU464" s="3">
        <f t="shared" ca="1" si="1108"/>
        <v>58.934952288640119</v>
      </c>
      <c r="AV464" s="3">
        <f t="shared" ca="1" si="1108"/>
        <v>58.922570027320518</v>
      </c>
      <c r="AW464" s="3">
        <f t="shared" ca="1" si="1108"/>
        <v>58.909943006494629</v>
      </c>
      <c r="AX464" s="3">
        <f t="shared" ca="1" si="1108"/>
        <v>58.897066275085308</v>
      </c>
      <c r="AY464" s="3">
        <f t="shared" ca="1" si="1108"/>
        <v>58.88393477984588</v>
      </c>
      <c r="AZ464" s="3">
        <f t="shared" ca="1" si="1108"/>
        <v>58.870543363015507</v>
      </c>
      <c r="BA464" s="3">
        <f t="shared" ca="1" si="1108"/>
        <v>58.856886760117561</v>
      </c>
      <c r="BB464" s="3">
        <f t="shared" ca="1" si="1108"/>
        <v>58.842959597701949</v>
      </c>
      <c r="BC464" s="3">
        <f t="shared" ca="1" si="1108"/>
        <v>58.828756391038937</v>
      </c>
      <c r="BD464" s="3">
        <f t="shared" ca="1" si="1108"/>
        <v>58.814271541763105</v>
      </c>
      <c r="BE464" s="3">
        <f t="shared" ca="1" si="1108"/>
        <v>58.799499335466287</v>
      </c>
      <c r="BF464" s="3">
        <f t="shared" ca="1" si="1108"/>
        <v>58.784433939238369</v>
      </c>
      <c r="BG464" s="3">
        <f t="shared" ca="1" si="1108"/>
        <v>58.76906939915483</v>
      </c>
      <c r="BH464" s="3">
        <f t="shared" ca="1" si="1108"/>
        <v>58.76906939915483</v>
      </c>
      <c r="BI464" s="3">
        <f t="shared" ca="1" si="1108"/>
        <v>58.76906939915483</v>
      </c>
      <c r="BJ464" s="3">
        <f t="shared" ca="1" si="1108"/>
        <v>58.76906939915483</v>
      </c>
      <c r="BK464" s="3">
        <f t="shared" ca="1" si="1108"/>
        <v>58.76906939915483</v>
      </c>
      <c r="BL464" s="3">
        <f t="shared" ca="1" si="1108"/>
        <v>58.76906939915483</v>
      </c>
    </row>
    <row r="465" spans="1:64" x14ac:dyDescent="0.3">
      <c r="C465" s="59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</row>
    <row r="466" spans="1:64" x14ac:dyDescent="0.3">
      <c r="B466" s="1" t="s">
        <v>551</v>
      </c>
      <c r="C466" s="18" t="s">
        <v>22</v>
      </c>
      <c r="E466" s="3">
        <f ca="1">E457-E463</f>
        <v>0</v>
      </c>
      <c r="F466" s="3">
        <f t="shared" ref="F466:BL466" ca="1" si="1109">F457-F463</f>
        <v>0</v>
      </c>
      <c r="G466" s="3">
        <f t="shared" ca="1" si="1109"/>
        <v>0</v>
      </c>
      <c r="H466" s="3">
        <f t="shared" ca="1" si="1109"/>
        <v>0</v>
      </c>
      <c r="I466" s="3">
        <f t="shared" ca="1" si="1109"/>
        <v>0</v>
      </c>
      <c r="J466" s="3">
        <f t="shared" ca="1" si="1109"/>
        <v>-3.7982967486971937</v>
      </c>
      <c r="K466" s="3">
        <f t="shared" ca="1" si="1109"/>
        <v>-15.079867193223381</v>
      </c>
      <c r="L466" s="3">
        <f t="shared" ca="1" si="1109"/>
        <v>-3.0099653882622999</v>
      </c>
      <c r="M466" s="3">
        <f t="shared" ca="1" si="1109"/>
        <v>-9.7215639039635242</v>
      </c>
      <c r="N466" s="3">
        <f t="shared" ca="1" si="1109"/>
        <v>-9.4277123585545652</v>
      </c>
      <c r="O466" s="3">
        <f t="shared" ca="1" si="1109"/>
        <v>-9.4404425236082634</v>
      </c>
      <c r="P466" s="3">
        <f t="shared" ca="1" si="1109"/>
        <v>-9.4397529570412662</v>
      </c>
      <c r="Q466" s="3">
        <f t="shared" ca="1" si="1109"/>
        <v>-9.4396480456156127</v>
      </c>
      <c r="R466" s="3">
        <f t="shared" ca="1" si="1109"/>
        <v>-9.4395148520711771</v>
      </c>
      <c r="S466" s="3">
        <f t="shared" ca="1" si="1109"/>
        <v>-9.4393801458624402</v>
      </c>
      <c r="T466" s="3">
        <f t="shared" ca="1" si="1109"/>
        <v>-9.4392426993824561</v>
      </c>
      <c r="U466" s="3">
        <f t="shared" ca="1" si="1109"/>
        <v>-9.4289286593793697</v>
      </c>
      <c r="V466" s="3">
        <f t="shared" ca="1" si="1109"/>
        <v>-9.42929686055089</v>
      </c>
      <c r="W466" s="3">
        <f t="shared" ca="1" si="1109"/>
        <v>-3.1740533357221947</v>
      </c>
      <c r="X466" s="3">
        <f t="shared" ca="1" si="1109"/>
        <v>-4.6355957707638673E-2</v>
      </c>
      <c r="Y466" s="3">
        <f t="shared" ca="1" si="1109"/>
        <v>-4.617266450009172E-2</v>
      </c>
      <c r="Z466" s="3">
        <f t="shared" ca="1" si="1109"/>
        <v>-4.5985789586021397E-2</v>
      </c>
      <c r="AA466" s="3">
        <f t="shared" ca="1" si="1109"/>
        <v>-4.5795167025250549E-2</v>
      </c>
      <c r="AB466" s="3">
        <f t="shared" ca="1" si="1109"/>
        <v>-4.5600725079669502E-2</v>
      </c>
      <c r="AC466" s="3">
        <f t="shared" ca="1" si="1109"/>
        <v>-4.5402385303999537E-2</v>
      </c>
      <c r="AD466" s="3">
        <f t="shared" ca="1" si="1109"/>
        <v>0</v>
      </c>
      <c r="AE466" s="3">
        <f t="shared" ca="1" si="1109"/>
        <v>0</v>
      </c>
      <c r="AF466" s="3">
        <f t="shared" ca="1" si="1109"/>
        <v>0</v>
      </c>
      <c r="AG466" s="3">
        <f t="shared" ca="1" si="1109"/>
        <v>0</v>
      </c>
      <c r="AH466" s="3">
        <f t="shared" ca="1" si="1109"/>
        <v>0</v>
      </c>
      <c r="AI466" s="3">
        <f t="shared" ca="1" si="1109"/>
        <v>0</v>
      </c>
      <c r="AJ466" s="3">
        <f t="shared" ca="1" si="1109"/>
        <v>0</v>
      </c>
      <c r="AK466" s="3">
        <f t="shared" ca="1" si="1109"/>
        <v>0</v>
      </c>
      <c r="AL466" s="3">
        <f t="shared" ca="1" si="1109"/>
        <v>0</v>
      </c>
      <c r="AM466" s="3">
        <f t="shared" ca="1" si="1109"/>
        <v>0</v>
      </c>
      <c r="AN466" s="3">
        <f t="shared" ca="1" si="1109"/>
        <v>0</v>
      </c>
      <c r="AO466" s="3">
        <f t="shared" ca="1" si="1109"/>
        <v>-0.59498477548952622</v>
      </c>
      <c r="AP466" s="3">
        <f t="shared" ca="1" si="1109"/>
        <v>0</v>
      </c>
      <c r="AQ466" s="3">
        <f t="shared" ca="1" si="1109"/>
        <v>0</v>
      </c>
      <c r="AR466" s="3">
        <f t="shared" ca="1" si="1109"/>
        <v>0</v>
      </c>
      <c r="AS466" s="3">
        <f t="shared" ca="1" si="1109"/>
        <v>0</v>
      </c>
      <c r="AT466" s="3">
        <f t="shared" ca="1" si="1109"/>
        <v>0</v>
      </c>
      <c r="AU466" s="3">
        <f t="shared" ca="1" si="1109"/>
        <v>0</v>
      </c>
      <c r="AV466" s="3">
        <f t="shared" ca="1" si="1109"/>
        <v>0</v>
      </c>
      <c r="AW466" s="3">
        <f t="shared" ca="1" si="1109"/>
        <v>0</v>
      </c>
      <c r="AX466" s="3">
        <f t="shared" ca="1" si="1109"/>
        <v>0</v>
      </c>
      <c r="AY466" s="3">
        <f t="shared" ca="1" si="1109"/>
        <v>0</v>
      </c>
      <c r="AZ466" s="3">
        <f t="shared" ca="1" si="1109"/>
        <v>0</v>
      </c>
      <c r="BA466" s="3">
        <f t="shared" ca="1" si="1109"/>
        <v>0</v>
      </c>
      <c r="BB466" s="3">
        <f t="shared" ca="1" si="1109"/>
        <v>0</v>
      </c>
      <c r="BC466" s="3">
        <f t="shared" ca="1" si="1109"/>
        <v>0</v>
      </c>
      <c r="BD466" s="3">
        <f t="shared" ca="1" si="1109"/>
        <v>0</v>
      </c>
      <c r="BE466" s="3">
        <f t="shared" ca="1" si="1109"/>
        <v>0</v>
      </c>
      <c r="BF466" s="3">
        <f t="shared" ca="1" si="1109"/>
        <v>0</v>
      </c>
      <c r="BG466" s="3">
        <f t="shared" ca="1" si="1109"/>
        <v>0</v>
      </c>
      <c r="BH466" s="3">
        <f t="shared" ca="1" si="1109"/>
        <v>0</v>
      </c>
      <c r="BI466" s="3">
        <f t="shared" ca="1" si="1109"/>
        <v>0</v>
      </c>
      <c r="BJ466" s="3">
        <f t="shared" ca="1" si="1109"/>
        <v>0</v>
      </c>
      <c r="BK466" s="3">
        <f t="shared" ca="1" si="1109"/>
        <v>0</v>
      </c>
      <c r="BL466" s="3">
        <f t="shared" ca="1" si="1109"/>
        <v>0</v>
      </c>
    </row>
    <row r="467" spans="1:64" x14ac:dyDescent="0.3">
      <c r="B467" s="1" t="s">
        <v>552</v>
      </c>
      <c r="C467" s="592" t="s">
        <v>0</v>
      </c>
      <c r="E467" s="4">
        <f>Inputs!$E$97</f>
        <v>0.25169999999999998</v>
      </c>
      <c r="F467" s="4">
        <f>Inputs!$E$97</f>
        <v>0.25169999999999998</v>
      </c>
      <c r="G467" s="4">
        <f>Inputs!$E$97</f>
        <v>0.25169999999999998</v>
      </c>
      <c r="H467" s="4">
        <f>Inputs!$E$97</f>
        <v>0.25169999999999998</v>
      </c>
      <c r="I467" s="4">
        <f>Inputs!$E$97</f>
        <v>0.25169999999999998</v>
      </c>
      <c r="J467" s="4">
        <f>Inputs!$E$97</f>
        <v>0.25169999999999998</v>
      </c>
      <c r="K467" s="4">
        <f>Inputs!$E$97</f>
        <v>0.25169999999999998</v>
      </c>
      <c r="L467" s="4">
        <f>Inputs!$E$97</f>
        <v>0.25169999999999998</v>
      </c>
      <c r="M467" s="4">
        <f>Inputs!$E$97</f>
        <v>0.25169999999999998</v>
      </c>
      <c r="N467" s="4">
        <f>Inputs!$E$97</f>
        <v>0.25169999999999998</v>
      </c>
      <c r="O467" s="4">
        <f>Inputs!$E$97</f>
        <v>0.25169999999999998</v>
      </c>
      <c r="P467" s="4">
        <f>Inputs!$E$97</f>
        <v>0.25169999999999998</v>
      </c>
      <c r="Q467" s="4">
        <f>Inputs!$E$97</f>
        <v>0.25169999999999998</v>
      </c>
      <c r="R467" s="4">
        <f>Inputs!$E$97</f>
        <v>0.25169999999999998</v>
      </c>
      <c r="S467" s="4">
        <f>Inputs!$E$97</f>
        <v>0.25169999999999998</v>
      </c>
      <c r="T467" s="4">
        <f>Inputs!$E$97</f>
        <v>0.25169999999999998</v>
      </c>
      <c r="U467" s="4">
        <f>Inputs!$E$97</f>
        <v>0.25169999999999998</v>
      </c>
      <c r="V467" s="4">
        <f>Inputs!$E$97</f>
        <v>0.25169999999999998</v>
      </c>
      <c r="W467" s="4">
        <f>Inputs!$E$97</f>
        <v>0.25169999999999998</v>
      </c>
      <c r="X467" s="4">
        <f>Inputs!$E$97</f>
        <v>0.25169999999999998</v>
      </c>
      <c r="Y467" s="4">
        <f>Inputs!$E$97</f>
        <v>0.25169999999999998</v>
      </c>
      <c r="Z467" s="4">
        <f>Inputs!$E$97</f>
        <v>0.25169999999999998</v>
      </c>
      <c r="AA467" s="4">
        <f>Inputs!$E$97</f>
        <v>0.25169999999999998</v>
      </c>
      <c r="AB467" s="4">
        <f>Inputs!$E$97</f>
        <v>0.25169999999999998</v>
      </c>
      <c r="AC467" s="4">
        <f>Inputs!$E$97</f>
        <v>0.25169999999999998</v>
      </c>
      <c r="AD467" s="4">
        <f>Inputs!$E$97</f>
        <v>0.25169999999999998</v>
      </c>
      <c r="AE467" s="4">
        <f>Inputs!$E$97</f>
        <v>0.25169999999999998</v>
      </c>
      <c r="AF467" s="4">
        <f>Inputs!$E$97</f>
        <v>0.25169999999999998</v>
      </c>
      <c r="AG467" s="4">
        <f>Inputs!$E$97</f>
        <v>0.25169999999999998</v>
      </c>
      <c r="AH467" s="4">
        <f>Inputs!$E$97</f>
        <v>0.25169999999999998</v>
      </c>
      <c r="AI467" s="4">
        <f>Inputs!$E$97</f>
        <v>0.25169999999999998</v>
      </c>
      <c r="AJ467" s="4">
        <f>Inputs!$E$97</f>
        <v>0.25169999999999998</v>
      </c>
      <c r="AK467" s="4">
        <f>Inputs!$E$97</f>
        <v>0.25169999999999998</v>
      </c>
      <c r="AL467" s="4">
        <f>Inputs!$E$97</f>
        <v>0.25169999999999998</v>
      </c>
      <c r="AM467" s="4">
        <f>Inputs!$E$97</f>
        <v>0.25169999999999998</v>
      </c>
      <c r="AN467" s="4">
        <f>Inputs!$E$97</f>
        <v>0.25169999999999998</v>
      </c>
      <c r="AO467" s="4">
        <f>Inputs!$E$97</f>
        <v>0.25169999999999998</v>
      </c>
      <c r="AP467" s="4">
        <f>Inputs!$E$97</f>
        <v>0.25169999999999998</v>
      </c>
      <c r="AQ467" s="4">
        <f>Inputs!$E$97</f>
        <v>0.25169999999999998</v>
      </c>
      <c r="AR467" s="4">
        <f>Inputs!$E$97</f>
        <v>0.25169999999999998</v>
      </c>
      <c r="AS467" s="4">
        <f>Inputs!$E$97</f>
        <v>0.25169999999999998</v>
      </c>
      <c r="AT467" s="4">
        <f>Inputs!$E$97</f>
        <v>0.25169999999999998</v>
      </c>
      <c r="AU467" s="4">
        <f>Inputs!$E$97</f>
        <v>0.25169999999999998</v>
      </c>
      <c r="AV467" s="4">
        <f>Inputs!$E$97</f>
        <v>0.25169999999999998</v>
      </c>
      <c r="AW467" s="4">
        <f>Inputs!$E$97</f>
        <v>0.25169999999999998</v>
      </c>
      <c r="AX467" s="4">
        <f>Inputs!$E$97</f>
        <v>0.25169999999999998</v>
      </c>
      <c r="AY467" s="4">
        <f>Inputs!$E$97</f>
        <v>0.25169999999999998</v>
      </c>
      <c r="AZ467" s="4">
        <f>Inputs!$E$97</f>
        <v>0.25169999999999998</v>
      </c>
      <c r="BA467" s="4">
        <f>Inputs!$E$97</f>
        <v>0.25169999999999998</v>
      </c>
      <c r="BB467" s="4">
        <f>Inputs!$E$97</f>
        <v>0.25169999999999998</v>
      </c>
      <c r="BC467" s="4">
        <f>Inputs!$E$97</f>
        <v>0.25169999999999998</v>
      </c>
      <c r="BD467" s="4">
        <f>Inputs!$E$97</f>
        <v>0.25169999999999998</v>
      </c>
      <c r="BE467" s="4">
        <f>Inputs!$E$97</f>
        <v>0.25169999999999998</v>
      </c>
      <c r="BF467" s="4">
        <f>Inputs!$E$97</f>
        <v>0.25169999999999998</v>
      </c>
      <c r="BG467" s="4">
        <f>Inputs!$E$97</f>
        <v>0.25169999999999998</v>
      </c>
      <c r="BH467" s="4">
        <f>Inputs!$E$97</f>
        <v>0.25169999999999998</v>
      </c>
      <c r="BI467" s="4">
        <f>Inputs!$E$97</f>
        <v>0.25169999999999998</v>
      </c>
      <c r="BJ467" s="4">
        <f>Inputs!$E$97</f>
        <v>0.25169999999999998</v>
      </c>
      <c r="BK467" s="4">
        <f>Inputs!$E$97</f>
        <v>0.25169999999999998</v>
      </c>
      <c r="BL467" s="4">
        <f>Inputs!$E$97</f>
        <v>0.25169999999999998</v>
      </c>
    </row>
    <row r="468" spans="1:64" x14ac:dyDescent="0.3">
      <c r="B468" s="1" t="s">
        <v>553</v>
      </c>
      <c r="C468" s="18" t="s">
        <v>22</v>
      </c>
      <c r="E468" s="3">
        <f t="shared" ref="E468:AJ468" ca="1" si="1110">IF(E466&gt;0,E466*E467,0)</f>
        <v>0</v>
      </c>
      <c r="F468" s="3">
        <f t="shared" ca="1" si="1110"/>
        <v>0</v>
      </c>
      <c r="G468" s="3">
        <f t="shared" ca="1" si="1110"/>
        <v>0</v>
      </c>
      <c r="H468" s="3">
        <f t="shared" ca="1" si="1110"/>
        <v>0</v>
      </c>
      <c r="I468" s="3">
        <f t="shared" ca="1" si="1110"/>
        <v>0</v>
      </c>
      <c r="J468" s="3">
        <f t="shared" ca="1" si="1110"/>
        <v>0</v>
      </c>
      <c r="K468" s="3">
        <f t="shared" ca="1" si="1110"/>
        <v>0</v>
      </c>
      <c r="L468" s="3">
        <f t="shared" ca="1" si="1110"/>
        <v>0</v>
      </c>
      <c r="M468" s="3">
        <f t="shared" ca="1" si="1110"/>
        <v>0</v>
      </c>
      <c r="N468" s="3">
        <f t="shared" ca="1" si="1110"/>
        <v>0</v>
      </c>
      <c r="O468" s="3">
        <f t="shared" ca="1" si="1110"/>
        <v>0</v>
      </c>
      <c r="P468" s="3">
        <f t="shared" ca="1" si="1110"/>
        <v>0</v>
      </c>
      <c r="Q468" s="3">
        <f t="shared" ca="1" si="1110"/>
        <v>0</v>
      </c>
      <c r="R468" s="3">
        <f t="shared" ca="1" si="1110"/>
        <v>0</v>
      </c>
      <c r="S468" s="3">
        <f t="shared" ca="1" si="1110"/>
        <v>0</v>
      </c>
      <c r="T468" s="3">
        <f t="shared" ca="1" si="1110"/>
        <v>0</v>
      </c>
      <c r="U468" s="3">
        <f t="shared" ca="1" si="1110"/>
        <v>0</v>
      </c>
      <c r="V468" s="3">
        <f t="shared" ca="1" si="1110"/>
        <v>0</v>
      </c>
      <c r="W468" s="3">
        <f t="shared" ca="1" si="1110"/>
        <v>0</v>
      </c>
      <c r="X468" s="3">
        <f t="shared" ca="1" si="1110"/>
        <v>0</v>
      </c>
      <c r="Y468" s="3">
        <f t="shared" ca="1" si="1110"/>
        <v>0</v>
      </c>
      <c r="Z468" s="3">
        <f t="shared" ca="1" si="1110"/>
        <v>0</v>
      </c>
      <c r="AA468" s="3">
        <f t="shared" ca="1" si="1110"/>
        <v>0</v>
      </c>
      <c r="AB468" s="3">
        <f t="shared" ca="1" si="1110"/>
        <v>0</v>
      </c>
      <c r="AC468" s="3">
        <f t="shared" ca="1" si="1110"/>
        <v>0</v>
      </c>
      <c r="AD468" s="3">
        <f t="shared" ca="1" si="1110"/>
        <v>0</v>
      </c>
      <c r="AE468" s="3">
        <f t="shared" ca="1" si="1110"/>
        <v>0</v>
      </c>
      <c r="AF468" s="3">
        <f t="shared" ca="1" si="1110"/>
        <v>0</v>
      </c>
      <c r="AG468" s="3">
        <f t="shared" ca="1" si="1110"/>
        <v>0</v>
      </c>
      <c r="AH468" s="3">
        <f t="shared" ca="1" si="1110"/>
        <v>0</v>
      </c>
      <c r="AI468" s="3">
        <f t="shared" ca="1" si="1110"/>
        <v>0</v>
      </c>
      <c r="AJ468" s="3">
        <f t="shared" ca="1" si="1110"/>
        <v>0</v>
      </c>
      <c r="AK468" s="3">
        <f t="shared" ref="AK468:BL468" ca="1" si="1111">IF(AK466&gt;0,AK466*AK467,0)</f>
        <v>0</v>
      </c>
      <c r="AL468" s="3">
        <f t="shared" ca="1" si="1111"/>
        <v>0</v>
      </c>
      <c r="AM468" s="3">
        <f t="shared" ca="1" si="1111"/>
        <v>0</v>
      </c>
      <c r="AN468" s="3">
        <f t="shared" ca="1" si="1111"/>
        <v>0</v>
      </c>
      <c r="AO468" s="3">
        <f t="shared" ca="1" si="1111"/>
        <v>0</v>
      </c>
      <c r="AP468" s="3">
        <f t="shared" ca="1" si="1111"/>
        <v>0</v>
      </c>
      <c r="AQ468" s="3">
        <f t="shared" ca="1" si="1111"/>
        <v>0</v>
      </c>
      <c r="AR468" s="3">
        <f t="shared" ca="1" si="1111"/>
        <v>0</v>
      </c>
      <c r="AS468" s="3">
        <f t="shared" ca="1" si="1111"/>
        <v>0</v>
      </c>
      <c r="AT468" s="3">
        <f t="shared" ca="1" si="1111"/>
        <v>0</v>
      </c>
      <c r="AU468" s="3">
        <f t="shared" ca="1" si="1111"/>
        <v>0</v>
      </c>
      <c r="AV468" s="3">
        <f t="shared" ca="1" si="1111"/>
        <v>0</v>
      </c>
      <c r="AW468" s="3">
        <f t="shared" ca="1" si="1111"/>
        <v>0</v>
      </c>
      <c r="AX468" s="3">
        <f t="shared" ca="1" si="1111"/>
        <v>0</v>
      </c>
      <c r="AY468" s="3">
        <f t="shared" ca="1" si="1111"/>
        <v>0</v>
      </c>
      <c r="AZ468" s="3">
        <f t="shared" ca="1" si="1111"/>
        <v>0</v>
      </c>
      <c r="BA468" s="3">
        <f t="shared" ca="1" si="1111"/>
        <v>0</v>
      </c>
      <c r="BB468" s="3">
        <f t="shared" ca="1" si="1111"/>
        <v>0</v>
      </c>
      <c r="BC468" s="3">
        <f t="shared" ca="1" si="1111"/>
        <v>0</v>
      </c>
      <c r="BD468" s="3">
        <f t="shared" ca="1" si="1111"/>
        <v>0</v>
      </c>
      <c r="BE468" s="3">
        <f t="shared" ca="1" si="1111"/>
        <v>0</v>
      </c>
      <c r="BF468" s="3">
        <f t="shared" ca="1" si="1111"/>
        <v>0</v>
      </c>
      <c r="BG468" s="3">
        <f t="shared" ca="1" si="1111"/>
        <v>0</v>
      </c>
      <c r="BH468" s="3">
        <f t="shared" ca="1" si="1111"/>
        <v>0</v>
      </c>
      <c r="BI468" s="3">
        <f t="shared" ca="1" si="1111"/>
        <v>0</v>
      </c>
      <c r="BJ468" s="3">
        <f t="shared" ca="1" si="1111"/>
        <v>0</v>
      </c>
      <c r="BK468" s="3">
        <f t="shared" ca="1" si="1111"/>
        <v>0</v>
      </c>
      <c r="BL468" s="3">
        <f t="shared" ca="1" si="1111"/>
        <v>0</v>
      </c>
    </row>
    <row r="469" spans="1:64" x14ac:dyDescent="0.3">
      <c r="C469" s="59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</row>
    <row r="470" spans="1:64" x14ac:dyDescent="0.3">
      <c r="A470" s="583" t="s">
        <v>554</v>
      </c>
      <c r="C470" s="59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</row>
    <row r="471" spans="1:64" x14ac:dyDescent="0.3">
      <c r="B471" s="1" t="s">
        <v>555</v>
      </c>
      <c r="C471" s="18" t="s">
        <v>22</v>
      </c>
      <c r="E471" s="3">
        <f t="shared" ref="E471:AJ471" ca="1" si="1112">E454</f>
        <v>0</v>
      </c>
      <c r="F471" s="3">
        <f t="shared" ca="1" si="1112"/>
        <v>0</v>
      </c>
      <c r="G471" s="3">
        <f t="shared" ca="1" si="1112"/>
        <v>0</v>
      </c>
      <c r="H471" s="3">
        <f t="shared" ca="1" si="1112"/>
        <v>0</v>
      </c>
      <c r="I471" s="3">
        <f t="shared" ca="1" si="1112"/>
        <v>0</v>
      </c>
      <c r="J471" s="3">
        <f t="shared" ca="1" si="1112"/>
        <v>1.7266892733741257</v>
      </c>
      <c r="K471" s="3">
        <f t="shared" ca="1" si="1112"/>
        <v>-9.5548811711520614</v>
      </c>
      <c r="L471" s="3">
        <f t="shared" ca="1" si="1112"/>
        <v>2.5150206338090189</v>
      </c>
      <c r="M471" s="3">
        <f t="shared" ca="1" si="1112"/>
        <v>-4.196577881892205</v>
      </c>
      <c r="N471" s="3">
        <f t="shared" ca="1" si="1112"/>
        <v>-3.9027263364832461</v>
      </c>
      <c r="O471" s="3">
        <f t="shared" ca="1" si="1112"/>
        <v>-3.9154565015369442</v>
      </c>
      <c r="P471" s="3">
        <f t="shared" ca="1" si="1112"/>
        <v>-3.914766934969947</v>
      </c>
      <c r="Q471" s="3">
        <f t="shared" ca="1" si="1112"/>
        <v>-3.9146620235442926</v>
      </c>
      <c r="R471" s="3">
        <f t="shared" ca="1" si="1112"/>
        <v>-3.9145288299998575</v>
      </c>
      <c r="S471" s="3">
        <f t="shared" ca="1" si="1112"/>
        <v>-3.9143941237911215</v>
      </c>
      <c r="T471" s="3">
        <f t="shared" ca="1" si="1112"/>
        <v>-3.1135541932018467</v>
      </c>
      <c r="U471" s="3">
        <f t="shared" ca="1" si="1112"/>
        <v>5.6802291505604563E-2</v>
      </c>
      <c r="V471" s="3">
        <f t="shared" ca="1" si="1112"/>
        <v>5.6434090334085085E-2</v>
      </c>
      <c r="W471" s="3">
        <f t="shared" ca="1" si="1112"/>
        <v>5.6639018166188687E-2</v>
      </c>
      <c r="X471" s="3">
        <f t="shared" ca="1" si="1112"/>
        <v>5.6817097682442724E-2</v>
      </c>
      <c r="Y471" s="3">
        <f t="shared" ca="1" si="1112"/>
        <v>5.700039088999001E-2</v>
      </c>
      <c r="Z471" s="3">
        <f t="shared" ca="1" si="1112"/>
        <v>5.7187265804060666E-2</v>
      </c>
      <c r="AA471" s="3">
        <f t="shared" ca="1" si="1112"/>
        <v>5.7377888364831486E-2</v>
      </c>
      <c r="AB471" s="3">
        <f t="shared" ca="1" si="1112"/>
        <v>5.7572330310411979E-2</v>
      </c>
      <c r="AC471" s="3">
        <f t="shared" ca="1" si="1112"/>
        <v>5.7770670086068593E-2</v>
      </c>
      <c r="AD471" s="3">
        <f t="shared" ca="1" si="1112"/>
        <v>5.7972987500482687E-2</v>
      </c>
      <c r="AE471" s="3">
        <f t="shared" ca="1" si="1112"/>
        <v>5.8179364047507592E-2</v>
      </c>
      <c r="AF471" s="3">
        <f t="shared" ca="1" si="1112"/>
        <v>5.8389882926593972E-2</v>
      </c>
      <c r="AG471" s="3">
        <f t="shared" ca="1" si="1112"/>
        <v>5.8604629080110326E-2</v>
      </c>
      <c r="AH471" s="3">
        <f t="shared" ca="1" si="1112"/>
        <v>5.8823689230721871E-2</v>
      </c>
      <c r="AI471" s="3">
        <f t="shared" ca="1" si="1112"/>
        <v>5.9047151919413426E-2</v>
      </c>
      <c r="AJ471" s="3">
        <f t="shared" ca="1" si="1112"/>
        <v>5.9275107544612793E-2</v>
      </c>
      <c r="AK471" s="3">
        <f t="shared" ref="AK471:BL471" ca="1" si="1113">AK454</f>
        <v>5.1393904015488916</v>
      </c>
      <c r="AL471" s="3">
        <f t="shared" ca="1" si="1113"/>
        <v>5.0911209028051934</v>
      </c>
      <c r="AM471" s="3">
        <f t="shared" ca="1" si="1113"/>
        <v>5.0939489114858034</v>
      </c>
      <c r="AN471" s="3">
        <f t="shared" ca="1" si="1113"/>
        <v>5.0940579146949894</v>
      </c>
      <c r="AO471" s="3">
        <f t="shared" ca="1" si="1113"/>
        <v>-1.5464469766071989</v>
      </c>
      <c r="AP471" s="3">
        <f t="shared" ca="1" si="1113"/>
        <v>-0.91865204406739531</v>
      </c>
      <c r="AQ471" s="3">
        <f t="shared" ca="1" si="1113"/>
        <v>-0.9411868695710266</v>
      </c>
      <c r="AR471" s="3">
        <f t="shared" ca="1" si="1113"/>
        <v>-0.93996969448307843</v>
      </c>
      <c r="AS471" s="3">
        <f t="shared" ca="1" si="1113"/>
        <v>-0.93978733251346314</v>
      </c>
      <c r="AT471" s="3">
        <f t="shared" ca="1" si="1113"/>
        <v>-0.93955492542678809</v>
      </c>
      <c r="AU471" s="3">
        <f t="shared" ca="1" si="1113"/>
        <v>-0.93931985243294025</v>
      </c>
      <c r="AV471" s="3">
        <f t="shared" ca="1" si="1113"/>
        <v>-0.93907993979806892</v>
      </c>
      <c r="AW471" s="3">
        <f t="shared" ca="1" si="1113"/>
        <v>-0.93883518029178203</v>
      </c>
      <c r="AX471" s="3">
        <f t="shared" ca="1" si="1113"/>
        <v>-0.93858546970835088</v>
      </c>
      <c r="AY471" s="3">
        <f t="shared" ca="1" si="1113"/>
        <v>-0.93833070587824485</v>
      </c>
      <c r="AZ471" s="3">
        <f t="shared" ca="1" si="1113"/>
        <v>-0.93807078428729929</v>
      </c>
      <c r="BA471" s="3">
        <f t="shared" ca="1" si="1113"/>
        <v>-0.93780559821972997</v>
      </c>
      <c r="BB471" s="3">
        <f t="shared" ca="1" si="1113"/>
        <v>-0.93753503870206067</v>
      </c>
      <c r="BC471" s="3">
        <f t="shared" ca="1" si="1113"/>
        <v>-0.93725899445466054</v>
      </c>
      <c r="BD471" s="3">
        <f t="shared" ca="1" si="1113"/>
        <v>-0.93697735184184294</v>
      </c>
      <c r="BE471" s="3">
        <f t="shared" ca="1" si="1113"/>
        <v>-0.93668999482085558</v>
      </c>
      <c r="BF471" s="3">
        <f t="shared" ca="1" si="1113"/>
        <v>-0.93639680488975685</v>
      </c>
      <c r="BG471" s="3">
        <f t="shared" ca="1" si="1113"/>
        <v>-0.93609766103413516</v>
      </c>
      <c r="BH471" s="3">
        <f t="shared" ca="1" si="1113"/>
        <v>0</v>
      </c>
      <c r="BI471" s="3">
        <f t="shared" ca="1" si="1113"/>
        <v>0</v>
      </c>
      <c r="BJ471" s="3">
        <f t="shared" ca="1" si="1113"/>
        <v>0</v>
      </c>
      <c r="BK471" s="3">
        <f t="shared" ca="1" si="1113"/>
        <v>0</v>
      </c>
      <c r="BL471" s="3">
        <f t="shared" ca="1" si="1113"/>
        <v>0</v>
      </c>
    </row>
    <row r="472" spans="1:64" x14ac:dyDescent="0.3">
      <c r="B472" s="1" t="s">
        <v>556</v>
      </c>
      <c r="C472" s="18" t="s">
        <v>0</v>
      </c>
      <c r="E472" s="4">
        <f>Inputs!$E$98</f>
        <v>0.1716</v>
      </c>
      <c r="F472" s="4">
        <f>Inputs!$E$98</f>
        <v>0.1716</v>
      </c>
      <c r="G472" s="4">
        <f>Inputs!$E$98</f>
        <v>0.1716</v>
      </c>
      <c r="H472" s="4">
        <f>Inputs!$E$98</f>
        <v>0.1716</v>
      </c>
      <c r="I472" s="4">
        <f>Inputs!$E$98</f>
        <v>0.1716</v>
      </c>
      <c r="J472" s="4">
        <f>Inputs!$E$98</f>
        <v>0.1716</v>
      </c>
      <c r="K472" s="4">
        <f>Inputs!$E$98</f>
        <v>0.1716</v>
      </c>
      <c r="L472" s="4">
        <f>Inputs!$E$98</f>
        <v>0.1716</v>
      </c>
      <c r="M472" s="4">
        <f>Inputs!$E$98</f>
        <v>0.1716</v>
      </c>
      <c r="N472" s="4">
        <f>Inputs!$E$98</f>
        <v>0.1716</v>
      </c>
      <c r="O472" s="4">
        <f>Inputs!$E$98</f>
        <v>0.1716</v>
      </c>
      <c r="P472" s="4">
        <f>Inputs!$E$98</f>
        <v>0.1716</v>
      </c>
      <c r="Q472" s="4">
        <f>Inputs!$E$98</f>
        <v>0.1716</v>
      </c>
      <c r="R472" s="4">
        <f>Inputs!$E$98</f>
        <v>0.1716</v>
      </c>
      <c r="S472" s="4">
        <f>Inputs!$E$98</f>
        <v>0.1716</v>
      </c>
      <c r="T472" s="4">
        <f>Inputs!$E$98</f>
        <v>0.1716</v>
      </c>
      <c r="U472" s="4">
        <f>Inputs!$E$98</f>
        <v>0.1716</v>
      </c>
      <c r="V472" s="4">
        <f>Inputs!$E$98</f>
        <v>0.1716</v>
      </c>
      <c r="W472" s="4">
        <f>Inputs!$E$98</f>
        <v>0.1716</v>
      </c>
      <c r="X472" s="4">
        <f>Inputs!$E$98</f>
        <v>0.1716</v>
      </c>
      <c r="Y472" s="4">
        <f>Inputs!$E$98</f>
        <v>0.1716</v>
      </c>
      <c r="Z472" s="4">
        <f>Inputs!$E$98</f>
        <v>0.1716</v>
      </c>
      <c r="AA472" s="4">
        <f>Inputs!$E$98</f>
        <v>0.1716</v>
      </c>
      <c r="AB472" s="4">
        <f>Inputs!$E$98</f>
        <v>0.1716</v>
      </c>
      <c r="AC472" s="4">
        <f>Inputs!$E$98</f>
        <v>0.1716</v>
      </c>
      <c r="AD472" s="4">
        <f>Inputs!$E$98</f>
        <v>0.1716</v>
      </c>
      <c r="AE472" s="4">
        <f>Inputs!$E$98</f>
        <v>0.1716</v>
      </c>
      <c r="AF472" s="4">
        <f>Inputs!$E$98</f>
        <v>0.1716</v>
      </c>
      <c r="AG472" s="4">
        <f>Inputs!$E$98</f>
        <v>0.1716</v>
      </c>
      <c r="AH472" s="4">
        <f>Inputs!$E$98</f>
        <v>0.1716</v>
      </c>
      <c r="AI472" s="4">
        <f>Inputs!$E$98</f>
        <v>0.1716</v>
      </c>
      <c r="AJ472" s="4">
        <f>Inputs!$E$98</f>
        <v>0.1716</v>
      </c>
      <c r="AK472" s="4">
        <f>Inputs!$E$98</f>
        <v>0.1716</v>
      </c>
      <c r="AL472" s="4">
        <f>Inputs!$E$98</f>
        <v>0.1716</v>
      </c>
      <c r="AM472" s="4">
        <f>Inputs!$E$98</f>
        <v>0.1716</v>
      </c>
      <c r="AN472" s="4">
        <f>Inputs!$E$98</f>
        <v>0.1716</v>
      </c>
      <c r="AO472" s="4">
        <f>Inputs!$E$98</f>
        <v>0.1716</v>
      </c>
      <c r="AP472" s="4">
        <f>Inputs!$E$98</f>
        <v>0.1716</v>
      </c>
      <c r="AQ472" s="4">
        <f>Inputs!$E$98</f>
        <v>0.1716</v>
      </c>
      <c r="AR472" s="4">
        <f>Inputs!$E$98</f>
        <v>0.1716</v>
      </c>
      <c r="AS472" s="4">
        <f>Inputs!$E$98</f>
        <v>0.1716</v>
      </c>
      <c r="AT472" s="4">
        <f>Inputs!$E$98</f>
        <v>0.1716</v>
      </c>
      <c r="AU472" s="4">
        <f>Inputs!$E$98</f>
        <v>0.1716</v>
      </c>
      <c r="AV472" s="4">
        <f>Inputs!$E$98</f>
        <v>0.1716</v>
      </c>
      <c r="AW472" s="4">
        <f>Inputs!$E$98</f>
        <v>0.1716</v>
      </c>
      <c r="AX472" s="4">
        <f>Inputs!$E$98</f>
        <v>0.1716</v>
      </c>
      <c r="AY472" s="4">
        <f>Inputs!$E$98</f>
        <v>0.1716</v>
      </c>
      <c r="AZ472" s="4">
        <f>Inputs!$E$98</f>
        <v>0.1716</v>
      </c>
      <c r="BA472" s="4">
        <f>Inputs!$E$98</f>
        <v>0.1716</v>
      </c>
      <c r="BB472" s="4">
        <f>Inputs!$E$98</f>
        <v>0.1716</v>
      </c>
      <c r="BC472" s="4">
        <f>Inputs!$E$98</f>
        <v>0.1716</v>
      </c>
      <c r="BD472" s="4">
        <f>Inputs!$E$98</f>
        <v>0.1716</v>
      </c>
      <c r="BE472" s="4">
        <f>Inputs!$E$98</f>
        <v>0.1716</v>
      </c>
      <c r="BF472" s="4">
        <f>Inputs!$E$98</f>
        <v>0.1716</v>
      </c>
      <c r="BG472" s="4">
        <f>Inputs!$E$98</f>
        <v>0.1716</v>
      </c>
      <c r="BH472" s="4">
        <f>Inputs!$E$98</f>
        <v>0.1716</v>
      </c>
      <c r="BI472" s="4">
        <f>Inputs!$E$98</f>
        <v>0.1716</v>
      </c>
      <c r="BJ472" s="4">
        <f>Inputs!$E$98</f>
        <v>0.1716</v>
      </c>
      <c r="BK472" s="4">
        <f>Inputs!$E$98</f>
        <v>0.1716</v>
      </c>
      <c r="BL472" s="4">
        <f>Inputs!$E$98</f>
        <v>0.1716</v>
      </c>
    </row>
    <row r="473" spans="1:64" x14ac:dyDescent="0.3">
      <c r="B473" s="1" t="s">
        <v>557</v>
      </c>
      <c r="C473" s="18" t="s">
        <v>22</v>
      </c>
      <c r="E473" s="3">
        <f ca="1">IF(E471&lt;0,0,E472*E471)</f>
        <v>0</v>
      </c>
      <c r="F473" s="3">
        <f t="shared" ref="F473:BL473" ca="1" si="1114">IF(F471&lt;0,0,F472*F471)</f>
        <v>0</v>
      </c>
      <c r="G473" s="3">
        <f t="shared" ca="1" si="1114"/>
        <v>0</v>
      </c>
      <c r="H473" s="3">
        <f t="shared" ca="1" si="1114"/>
        <v>0</v>
      </c>
      <c r="I473" s="3">
        <f t="shared" ca="1" si="1114"/>
        <v>0</v>
      </c>
      <c r="J473" s="3">
        <f t="shared" ca="1" si="1114"/>
        <v>0.29629987931099999</v>
      </c>
      <c r="K473" s="3">
        <f t="shared" ca="1" si="1114"/>
        <v>0</v>
      </c>
      <c r="L473" s="3">
        <f t="shared" ca="1" si="1114"/>
        <v>0.43157754076162763</v>
      </c>
      <c r="M473" s="3">
        <f t="shared" ca="1" si="1114"/>
        <v>0</v>
      </c>
      <c r="N473" s="3">
        <f t="shared" ca="1" si="1114"/>
        <v>0</v>
      </c>
      <c r="O473" s="3">
        <f t="shared" ca="1" si="1114"/>
        <v>0</v>
      </c>
      <c r="P473" s="3">
        <f t="shared" ca="1" si="1114"/>
        <v>0</v>
      </c>
      <c r="Q473" s="3">
        <f t="shared" ca="1" si="1114"/>
        <v>0</v>
      </c>
      <c r="R473" s="3">
        <f t="shared" ca="1" si="1114"/>
        <v>0</v>
      </c>
      <c r="S473" s="3">
        <f t="shared" ca="1" si="1114"/>
        <v>0</v>
      </c>
      <c r="T473" s="3">
        <f t="shared" ca="1" si="1114"/>
        <v>0</v>
      </c>
      <c r="U473" s="3">
        <f t="shared" ca="1" si="1114"/>
        <v>9.7472732223617426E-3</v>
      </c>
      <c r="V473" s="3">
        <f t="shared" ca="1" si="1114"/>
        <v>9.6840899013290009E-3</v>
      </c>
      <c r="W473" s="3">
        <f t="shared" ca="1" si="1114"/>
        <v>9.7192555173179797E-3</v>
      </c>
      <c r="X473" s="3">
        <f t="shared" ca="1" si="1114"/>
        <v>9.749813962307171E-3</v>
      </c>
      <c r="Y473" s="3">
        <f t="shared" ca="1" si="1114"/>
        <v>9.7812670767222862E-3</v>
      </c>
      <c r="Z473" s="3">
        <f t="shared" ca="1" si="1114"/>
        <v>9.8133348119768104E-3</v>
      </c>
      <c r="AA473" s="3">
        <f t="shared" ca="1" si="1114"/>
        <v>9.8460456434050839E-3</v>
      </c>
      <c r="AB473" s="3">
        <f t="shared" ca="1" si="1114"/>
        <v>9.8794118812666962E-3</v>
      </c>
      <c r="AC473" s="3">
        <f t="shared" ca="1" si="1114"/>
        <v>9.9134469867693704E-3</v>
      </c>
      <c r="AD473" s="3">
        <f t="shared" ca="1" si="1114"/>
        <v>9.9481646550828289E-3</v>
      </c>
      <c r="AE473" s="3">
        <f t="shared" ca="1" si="1114"/>
        <v>9.9835788705523038E-3</v>
      </c>
      <c r="AF473" s="3">
        <f t="shared" ca="1" si="1114"/>
        <v>1.0019703910203525E-2</v>
      </c>
      <c r="AG473" s="3">
        <f t="shared" ca="1" si="1114"/>
        <v>1.0056554350146933E-2</v>
      </c>
      <c r="AH473" s="3">
        <f t="shared" ca="1" si="1114"/>
        <v>1.0094145071991873E-2</v>
      </c>
      <c r="AI473" s="3">
        <f t="shared" ca="1" si="1114"/>
        <v>1.0132491269371343E-2</v>
      </c>
      <c r="AJ473" s="3">
        <f t="shared" ca="1" si="1114"/>
        <v>1.0171608454655555E-2</v>
      </c>
      <c r="AK473" s="3">
        <f t="shared" ca="1" si="1114"/>
        <v>0.8819193929057898</v>
      </c>
      <c r="AL473" s="3">
        <f t="shared" ca="1" si="1114"/>
        <v>0.87363634692137115</v>
      </c>
      <c r="AM473" s="3">
        <f t="shared" ca="1" si="1114"/>
        <v>0.87412163321096392</v>
      </c>
      <c r="AN473" s="3">
        <f t="shared" ca="1" si="1114"/>
        <v>0.87414033816166015</v>
      </c>
      <c r="AO473" s="3">
        <f t="shared" ca="1" si="1114"/>
        <v>0</v>
      </c>
      <c r="AP473" s="3">
        <f t="shared" ca="1" si="1114"/>
        <v>0</v>
      </c>
      <c r="AQ473" s="3">
        <f t="shared" ca="1" si="1114"/>
        <v>0</v>
      </c>
      <c r="AR473" s="3">
        <f t="shared" ca="1" si="1114"/>
        <v>0</v>
      </c>
      <c r="AS473" s="3">
        <f t="shared" ca="1" si="1114"/>
        <v>0</v>
      </c>
      <c r="AT473" s="3">
        <f t="shared" ca="1" si="1114"/>
        <v>0</v>
      </c>
      <c r="AU473" s="3">
        <f t="shared" ca="1" si="1114"/>
        <v>0</v>
      </c>
      <c r="AV473" s="3">
        <f t="shared" ca="1" si="1114"/>
        <v>0</v>
      </c>
      <c r="AW473" s="3">
        <f t="shared" ca="1" si="1114"/>
        <v>0</v>
      </c>
      <c r="AX473" s="3">
        <f t="shared" ca="1" si="1114"/>
        <v>0</v>
      </c>
      <c r="AY473" s="3">
        <f t="shared" ca="1" si="1114"/>
        <v>0</v>
      </c>
      <c r="AZ473" s="3">
        <f t="shared" ca="1" si="1114"/>
        <v>0</v>
      </c>
      <c r="BA473" s="3">
        <f t="shared" ca="1" si="1114"/>
        <v>0</v>
      </c>
      <c r="BB473" s="3">
        <f t="shared" ca="1" si="1114"/>
        <v>0</v>
      </c>
      <c r="BC473" s="3">
        <f t="shared" ca="1" si="1114"/>
        <v>0</v>
      </c>
      <c r="BD473" s="3">
        <f t="shared" ca="1" si="1114"/>
        <v>0</v>
      </c>
      <c r="BE473" s="3">
        <f t="shared" ca="1" si="1114"/>
        <v>0</v>
      </c>
      <c r="BF473" s="3">
        <f t="shared" ca="1" si="1114"/>
        <v>0</v>
      </c>
      <c r="BG473" s="3">
        <f t="shared" ca="1" si="1114"/>
        <v>0</v>
      </c>
      <c r="BH473" s="3">
        <f t="shared" ca="1" si="1114"/>
        <v>0</v>
      </c>
      <c r="BI473" s="3">
        <f t="shared" ca="1" si="1114"/>
        <v>0</v>
      </c>
      <c r="BJ473" s="3">
        <f t="shared" ca="1" si="1114"/>
        <v>0</v>
      </c>
      <c r="BK473" s="3">
        <f t="shared" ca="1" si="1114"/>
        <v>0</v>
      </c>
      <c r="BL473" s="3">
        <f t="shared" ca="1" si="1114"/>
        <v>0</v>
      </c>
    </row>
    <row r="474" spans="1:64" x14ac:dyDescent="0.3"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</row>
    <row r="475" spans="1:64" x14ac:dyDescent="0.3">
      <c r="A475" s="584" t="s">
        <v>558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</row>
    <row r="476" spans="1:64" x14ac:dyDescent="0.3">
      <c r="B476" s="585" t="s">
        <v>559</v>
      </c>
      <c r="C476" s="67" t="s">
        <v>22</v>
      </c>
      <c r="E476" s="3">
        <f>D480</f>
        <v>0</v>
      </c>
      <c r="F476" s="3">
        <f t="shared" ref="F476:BL476" ca="1" si="1115">E480</f>
        <v>0</v>
      </c>
      <c r="G476" s="3">
        <f t="shared" ca="1" si="1115"/>
        <v>0</v>
      </c>
      <c r="H476" s="3">
        <f t="shared" ca="1" si="1115"/>
        <v>0</v>
      </c>
      <c r="I476" s="3">
        <f t="shared" ca="1" si="1115"/>
        <v>0</v>
      </c>
      <c r="J476" s="3">
        <f t="shared" ca="1" si="1115"/>
        <v>0</v>
      </c>
      <c r="K476" s="3">
        <f t="shared" ca="1" si="1115"/>
        <v>0.29629987931099999</v>
      </c>
      <c r="L476" s="3">
        <f t="shared" ca="1" si="1115"/>
        <v>0.29629987931099999</v>
      </c>
      <c r="M476" s="3">
        <f t="shared" ca="1" si="1115"/>
        <v>0.72787742007262768</v>
      </c>
      <c r="N476" s="3">
        <f t="shared" ca="1" si="1115"/>
        <v>0.72787742007262768</v>
      </c>
      <c r="O476" s="3">
        <f t="shared" ca="1" si="1115"/>
        <v>0.72787742007262768</v>
      </c>
      <c r="P476" s="3">
        <f t="shared" ca="1" si="1115"/>
        <v>0.72787742007262768</v>
      </c>
      <c r="Q476" s="3">
        <f t="shared" ca="1" si="1115"/>
        <v>0.72787742007262768</v>
      </c>
      <c r="R476" s="3">
        <f t="shared" ca="1" si="1115"/>
        <v>0.72787742007262768</v>
      </c>
      <c r="S476" s="3">
        <f t="shared" ca="1" si="1115"/>
        <v>0.72787742007262768</v>
      </c>
      <c r="T476" s="3">
        <f t="shared" ca="1" si="1115"/>
        <v>0.72787742007262768</v>
      </c>
      <c r="U476" s="3">
        <f t="shared" ca="1" si="1115"/>
        <v>0.72787742007262768</v>
      </c>
      <c r="V476" s="3">
        <f t="shared" ca="1" si="1115"/>
        <v>0.73762469329498948</v>
      </c>
      <c r="W476" s="3">
        <f t="shared" ca="1" si="1115"/>
        <v>0.74730878319631844</v>
      </c>
      <c r="X476" s="3">
        <f t="shared" ca="1" si="1115"/>
        <v>0.75702803871363644</v>
      </c>
      <c r="Y476" s="3">
        <f t="shared" ca="1" si="1115"/>
        <v>0.76677785267594356</v>
      </c>
      <c r="Z476" s="3">
        <f t="shared" ca="1" si="1115"/>
        <v>0.77655911975266589</v>
      </c>
      <c r="AA476" s="3">
        <f t="shared" ca="1" si="1115"/>
        <v>0.78637245456464266</v>
      </c>
      <c r="AB476" s="3">
        <f t="shared" ca="1" si="1115"/>
        <v>0.79621850020804774</v>
      </c>
      <c r="AC476" s="3">
        <f t="shared" ca="1" si="1115"/>
        <v>0.80609791208931447</v>
      </c>
      <c r="AD476" s="3">
        <f t="shared" ca="1" si="1115"/>
        <v>0.8160113590760838</v>
      </c>
      <c r="AE476" s="3">
        <f t="shared" ca="1" si="1115"/>
        <v>0.82595952373116666</v>
      </c>
      <c r="AF476" s="3">
        <f t="shared" ca="1" si="1115"/>
        <v>0.835943102601719</v>
      </c>
      <c r="AG476" s="3">
        <f t="shared" ca="1" si="1115"/>
        <v>0.84596280651192257</v>
      </c>
      <c r="AH476" s="3">
        <f t="shared" ca="1" si="1115"/>
        <v>0.85601936086206953</v>
      </c>
      <c r="AI476" s="3">
        <f t="shared" ca="1" si="1115"/>
        <v>0.86611350593406145</v>
      </c>
      <c r="AJ476" s="3">
        <f t="shared" ca="1" si="1115"/>
        <v>0.87624599720343277</v>
      </c>
      <c r="AK476" s="3">
        <f t="shared" ca="1" si="1115"/>
        <v>0.88641760565808836</v>
      </c>
      <c r="AL476" s="3">
        <f t="shared" ca="1" si="1115"/>
        <v>1.7683369985638782</v>
      </c>
      <c r="AM476" s="3">
        <f t="shared" ca="1" si="1115"/>
        <v>2.6419733454852494</v>
      </c>
      <c r="AN476" s="3">
        <f t="shared" ca="1" si="1115"/>
        <v>3.5160949786962132</v>
      </c>
      <c r="AO476" s="3">
        <f t="shared" ca="1" si="1115"/>
        <v>4.0939354375468735</v>
      </c>
      <c r="AP476" s="3">
        <f t="shared" ca="1" si="1115"/>
        <v>4.0939354375468735</v>
      </c>
      <c r="AQ476" s="3">
        <f t="shared" ca="1" si="1115"/>
        <v>3.6623578967852457</v>
      </c>
      <c r="AR476" s="3">
        <f t="shared" ca="1" si="1115"/>
        <v>3.6623578967852457</v>
      </c>
      <c r="AS476" s="3">
        <f t="shared" ca="1" si="1115"/>
        <v>3.6623578967852457</v>
      </c>
      <c r="AT476" s="3">
        <f t="shared" ca="1" si="1115"/>
        <v>3.6623578967852457</v>
      </c>
      <c r="AU476" s="3">
        <f t="shared" ca="1" si="1115"/>
        <v>3.6623578967852457</v>
      </c>
      <c r="AV476" s="3">
        <f t="shared" ca="1" si="1115"/>
        <v>3.6623578967852457</v>
      </c>
      <c r="AW476" s="3">
        <f t="shared" ca="1" si="1115"/>
        <v>3.6623578967852457</v>
      </c>
      <c r="AX476" s="3">
        <f t="shared" ca="1" si="1115"/>
        <v>3.6623578967852457</v>
      </c>
      <c r="AY476" s="3">
        <f t="shared" ca="1" si="1115"/>
        <v>3.6623578967852457</v>
      </c>
      <c r="AZ476" s="3">
        <f t="shared" ca="1" si="1115"/>
        <v>3.6526106235628841</v>
      </c>
      <c r="BA476" s="3">
        <f t="shared" ca="1" si="1115"/>
        <v>3.6429265336615551</v>
      </c>
      <c r="BB476" s="3">
        <f t="shared" ca="1" si="1115"/>
        <v>3.6332072781442371</v>
      </c>
      <c r="BC476" s="3">
        <f t="shared" ca="1" si="1115"/>
        <v>3.6234574641819299</v>
      </c>
      <c r="BD476" s="3">
        <f t="shared" ca="1" si="1115"/>
        <v>3.6136761971052076</v>
      </c>
      <c r="BE476" s="3">
        <f t="shared" ca="1" si="1115"/>
        <v>3.6038628622932309</v>
      </c>
      <c r="BF476" s="3">
        <f t="shared" ca="1" si="1115"/>
        <v>3.5940168166498259</v>
      </c>
      <c r="BG476" s="3">
        <f t="shared" ca="1" si="1115"/>
        <v>3.5841374047685592</v>
      </c>
      <c r="BH476" s="3">
        <f t="shared" ca="1" si="1115"/>
        <v>3.5742239577817898</v>
      </c>
      <c r="BI476" s="3">
        <f t="shared" ca="1" si="1115"/>
        <v>3.5742239577817898</v>
      </c>
      <c r="BJ476" s="3">
        <f t="shared" ca="1" si="1115"/>
        <v>3.5742239577817898</v>
      </c>
      <c r="BK476" s="3">
        <f t="shared" ca="1" si="1115"/>
        <v>3.5742239577817898</v>
      </c>
      <c r="BL476" s="3">
        <f t="shared" ca="1" si="1115"/>
        <v>3.5742239577817898</v>
      </c>
    </row>
    <row r="477" spans="1:64" x14ac:dyDescent="0.3">
      <c r="B477" s="585" t="s">
        <v>202</v>
      </c>
      <c r="C477" s="67" t="s">
        <v>22</v>
      </c>
      <c r="E477" s="3">
        <f ca="1">MAX(E473-E468,0)</f>
        <v>0</v>
      </c>
      <c r="F477" s="3">
        <f t="shared" ref="F477:BL477" ca="1" si="1116">MAX(F473-F468,0)</f>
        <v>0</v>
      </c>
      <c r="G477" s="3">
        <f t="shared" ca="1" si="1116"/>
        <v>0</v>
      </c>
      <c r="H477" s="3">
        <f t="shared" ca="1" si="1116"/>
        <v>0</v>
      </c>
      <c r="I477" s="3">
        <f t="shared" ca="1" si="1116"/>
        <v>0</v>
      </c>
      <c r="J477" s="3">
        <f t="shared" ca="1" si="1116"/>
        <v>0.29629987931099999</v>
      </c>
      <c r="K477" s="3">
        <f t="shared" ca="1" si="1116"/>
        <v>0</v>
      </c>
      <c r="L477" s="3">
        <f t="shared" ca="1" si="1116"/>
        <v>0.43157754076162763</v>
      </c>
      <c r="M477" s="3">
        <f t="shared" ca="1" si="1116"/>
        <v>0</v>
      </c>
      <c r="N477" s="3">
        <f t="shared" ca="1" si="1116"/>
        <v>0</v>
      </c>
      <c r="O477" s="3">
        <f t="shared" ca="1" si="1116"/>
        <v>0</v>
      </c>
      <c r="P477" s="3">
        <f t="shared" ca="1" si="1116"/>
        <v>0</v>
      </c>
      <c r="Q477" s="3">
        <f t="shared" ca="1" si="1116"/>
        <v>0</v>
      </c>
      <c r="R477" s="3">
        <f t="shared" ca="1" si="1116"/>
        <v>0</v>
      </c>
      <c r="S477" s="3">
        <f t="shared" ca="1" si="1116"/>
        <v>0</v>
      </c>
      <c r="T477" s="3">
        <f t="shared" ca="1" si="1116"/>
        <v>0</v>
      </c>
      <c r="U477" s="3">
        <f t="shared" ca="1" si="1116"/>
        <v>9.7472732223617426E-3</v>
      </c>
      <c r="V477" s="3">
        <f t="shared" ca="1" si="1116"/>
        <v>9.6840899013290009E-3</v>
      </c>
      <c r="W477" s="3">
        <f t="shared" ca="1" si="1116"/>
        <v>9.7192555173179797E-3</v>
      </c>
      <c r="X477" s="3">
        <f t="shared" ca="1" si="1116"/>
        <v>9.749813962307171E-3</v>
      </c>
      <c r="Y477" s="3">
        <f t="shared" ca="1" si="1116"/>
        <v>9.7812670767222862E-3</v>
      </c>
      <c r="Z477" s="3">
        <f t="shared" ca="1" si="1116"/>
        <v>9.8133348119768104E-3</v>
      </c>
      <c r="AA477" s="3">
        <f t="shared" ca="1" si="1116"/>
        <v>9.8460456434050839E-3</v>
      </c>
      <c r="AB477" s="3">
        <f t="shared" ca="1" si="1116"/>
        <v>9.8794118812666962E-3</v>
      </c>
      <c r="AC477" s="3">
        <f t="shared" ca="1" si="1116"/>
        <v>9.9134469867693704E-3</v>
      </c>
      <c r="AD477" s="3">
        <f t="shared" ca="1" si="1116"/>
        <v>9.9481646550828289E-3</v>
      </c>
      <c r="AE477" s="3">
        <f t="shared" ca="1" si="1116"/>
        <v>9.9835788705523038E-3</v>
      </c>
      <c r="AF477" s="3">
        <f t="shared" ca="1" si="1116"/>
        <v>1.0019703910203525E-2</v>
      </c>
      <c r="AG477" s="3">
        <f t="shared" ca="1" si="1116"/>
        <v>1.0056554350146933E-2</v>
      </c>
      <c r="AH477" s="3">
        <f t="shared" ca="1" si="1116"/>
        <v>1.0094145071991873E-2</v>
      </c>
      <c r="AI477" s="3">
        <f t="shared" ca="1" si="1116"/>
        <v>1.0132491269371343E-2</v>
      </c>
      <c r="AJ477" s="3">
        <f t="shared" ca="1" si="1116"/>
        <v>1.0171608454655555E-2</v>
      </c>
      <c r="AK477" s="3">
        <f t="shared" ca="1" si="1116"/>
        <v>0.8819193929057898</v>
      </c>
      <c r="AL477" s="3">
        <f t="shared" ca="1" si="1116"/>
        <v>0.87363634692137115</v>
      </c>
      <c r="AM477" s="3">
        <f t="shared" ca="1" si="1116"/>
        <v>0.87412163321096392</v>
      </c>
      <c r="AN477" s="3">
        <f t="shared" ca="1" si="1116"/>
        <v>0.87414033816166015</v>
      </c>
      <c r="AO477" s="3">
        <f t="shared" ca="1" si="1116"/>
        <v>0</v>
      </c>
      <c r="AP477" s="3">
        <f t="shared" ca="1" si="1116"/>
        <v>0</v>
      </c>
      <c r="AQ477" s="3">
        <f t="shared" ca="1" si="1116"/>
        <v>0</v>
      </c>
      <c r="AR477" s="3">
        <f t="shared" ca="1" si="1116"/>
        <v>0</v>
      </c>
      <c r="AS477" s="3">
        <f t="shared" ca="1" si="1116"/>
        <v>0</v>
      </c>
      <c r="AT477" s="3">
        <f t="shared" ca="1" si="1116"/>
        <v>0</v>
      </c>
      <c r="AU477" s="3">
        <f t="shared" ca="1" si="1116"/>
        <v>0</v>
      </c>
      <c r="AV477" s="3">
        <f t="shared" ca="1" si="1116"/>
        <v>0</v>
      </c>
      <c r="AW477" s="3">
        <f t="shared" ca="1" si="1116"/>
        <v>0</v>
      </c>
      <c r="AX477" s="3">
        <f t="shared" ca="1" si="1116"/>
        <v>0</v>
      </c>
      <c r="AY477" s="3">
        <f t="shared" ca="1" si="1116"/>
        <v>0</v>
      </c>
      <c r="AZ477" s="3">
        <f t="shared" ca="1" si="1116"/>
        <v>0</v>
      </c>
      <c r="BA477" s="3">
        <f t="shared" ca="1" si="1116"/>
        <v>0</v>
      </c>
      <c r="BB477" s="3">
        <f t="shared" ca="1" si="1116"/>
        <v>0</v>
      </c>
      <c r="BC477" s="3">
        <f t="shared" ca="1" si="1116"/>
        <v>0</v>
      </c>
      <c r="BD477" s="3">
        <f t="shared" ca="1" si="1116"/>
        <v>0</v>
      </c>
      <c r="BE477" s="3">
        <f t="shared" ca="1" si="1116"/>
        <v>0</v>
      </c>
      <c r="BF477" s="3">
        <f t="shared" ca="1" si="1116"/>
        <v>0</v>
      </c>
      <c r="BG477" s="3">
        <f t="shared" ca="1" si="1116"/>
        <v>0</v>
      </c>
      <c r="BH477" s="3">
        <f t="shared" ca="1" si="1116"/>
        <v>0</v>
      </c>
      <c r="BI477" s="3">
        <f t="shared" ca="1" si="1116"/>
        <v>0</v>
      </c>
      <c r="BJ477" s="3">
        <f t="shared" ca="1" si="1116"/>
        <v>0</v>
      </c>
      <c r="BK477" s="3">
        <f t="shared" ca="1" si="1116"/>
        <v>0</v>
      </c>
      <c r="BL477" s="3">
        <f t="shared" ca="1" si="1116"/>
        <v>0</v>
      </c>
    </row>
    <row r="478" spans="1:64" x14ac:dyDescent="0.3">
      <c r="B478" s="585" t="s">
        <v>568</v>
      </c>
      <c r="C478" s="67" t="s">
        <v>22</v>
      </c>
      <c r="E478" s="3">
        <f ca="1">IF(E468&gt;E473,MIN(E476,E468-E473),0)</f>
        <v>0</v>
      </c>
      <c r="F478" s="3">
        <f t="shared" ref="F478:BL478" ca="1" si="1117">IF(F468&gt;F473,MIN(F476,F468-F473),0)</f>
        <v>0</v>
      </c>
      <c r="G478" s="3">
        <f t="shared" ca="1" si="1117"/>
        <v>0</v>
      </c>
      <c r="H478" s="3">
        <f t="shared" ca="1" si="1117"/>
        <v>0</v>
      </c>
      <c r="I478" s="3">
        <f t="shared" ca="1" si="1117"/>
        <v>0</v>
      </c>
      <c r="J478" s="3">
        <f t="shared" ca="1" si="1117"/>
        <v>0</v>
      </c>
      <c r="K478" s="3">
        <f t="shared" ca="1" si="1117"/>
        <v>0</v>
      </c>
      <c r="L478" s="3">
        <f t="shared" ca="1" si="1117"/>
        <v>0</v>
      </c>
      <c r="M478" s="3">
        <f t="shared" ca="1" si="1117"/>
        <v>0</v>
      </c>
      <c r="N478" s="3">
        <f t="shared" ca="1" si="1117"/>
        <v>0</v>
      </c>
      <c r="O478" s="3">
        <f t="shared" ca="1" si="1117"/>
        <v>0</v>
      </c>
      <c r="P478" s="3">
        <f t="shared" ca="1" si="1117"/>
        <v>0</v>
      </c>
      <c r="Q478" s="3">
        <f t="shared" ca="1" si="1117"/>
        <v>0</v>
      </c>
      <c r="R478" s="3">
        <f t="shared" ca="1" si="1117"/>
        <v>0</v>
      </c>
      <c r="S478" s="3">
        <f t="shared" ca="1" si="1117"/>
        <v>0</v>
      </c>
      <c r="T478" s="3">
        <f t="shared" ca="1" si="1117"/>
        <v>0</v>
      </c>
      <c r="U478" s="3">
        <f t="shared" ca="1" si="1117"/>
        <v>0</v>
      </c>
      <c r="V478" s="3">
        <f t="shared" ca="1" si="1117"/>
        <v>0</v>
      </c>
      <c r="W478" s="3">
        <f t="shared" ca="1" si="1117"/>
        <v>0</v>
      </c>
      <c r="X478" s="3">
        <f t="shared" ca="1" si="1117"/>
        <v>0</v>
      </c>
      <c r="Y478" s="3">
        <f t="shared" ca="1" si="1117"/>
        <v>0</v>
      </c>
      <c r="Z478" s="3">
        <f t="shared" ca="1" si="1117"/>
        <v>0</v>
      </c>
      <c r="AA478" s="3">
        <f t="shared" ca="1" si="1117"/>
        <v>0</v>
      </c>
      <c r="AB478" s="3">
        <f t="shared" ca="1" si="1117"/>
        <v>0</v>
      </c>
      <c r="AC478" s="3">
        <f t="shared" ca="1" si="1117"/>
        <v>0</v>
      </c>
      <c r="AD478" s="3">
        <f t="shared" ca="1" si="1117"/>
        <v>0</v>
      </c>
      <c r="AE478" s="3">
        <f t="shared" ca="1" si="1117"/>
        <v>0</v>
      </c>
      <c r="AF478" s="3">
        <f t="shared" ca="1" si="1117"/>
        <v>0</v>
      </c>
      <c r="AG478" s="3">
        <f t="shared" ca="1" si="1117"/>
        <v>0</v>
      </c>
      <c r="AH478" s="3">
        <f t="shared" ca="1" si="1117"/>
        <v>0</v>
      </c>
      <c r="AI478" s="3">
        <f t="shared" ca="1" si="1117"/>
        <v>0</v>
      </c>
      <c r="AJ478" s="3">
        <f t="shared" ca="1" si="1117"/>
        <v>0</v>
      </c>
      <c r="AK478" s="3">
        <f t="shared" ca="1" si="1117"/>
        <v>0</v>
      </c>
      <c r="AL478" s="3">
        <f t="shared" ca="1" si="1117"/>
        <v>0</v>
      </c>
      <c r="AM478" s="3">
        <f t="shared" ca="1" si="1117"/>
        <v>0</v>
      </c>
      <c r="AN478" s="3">
        <f t="shared" ca="1" si="1117"/>
        <v>0</v>
      </c>
      <c r="AO478" s="3">
        <f t="shared" ca="1" si="1117"/>
        <v>0</v>
      </c>
      <c r="AP478" s="3">
        <f t="shared" ca="1" si="1117"/>
        <v>0</v>
      </c>
      <c r="AQ478" s="3">
        <f t="shared" ca="1" si="1117"/>
        <v>0</v>
      </c>
      <c r="AR478" s="3">
        <f t="shared" ca="1" si="1117"/>
        <v>0</v>
      </c>
      <c r="AS478" s="3">
        <f t="shared" ca="1" si="1117"/>
        <v>0</v>
      </c>
      <c r="AT478" s="3">
        <f t="shared" ca="1" si="1117"/>
        <v>0</v>
      </c>
      <c r="AU478" s="3">
        <f t="shared" ca="1" si="1117"/>
        <v>0</v>
      </c>
      <c r="AV478" s="3">
        <f t="shared" ca="1" si="1117"/>
        <v>0</v>
      </c>
      <c r="AW478" s="3">
        <f t="shared" ca="1" si="1117"/>
        <v>0</v>
      </c>
      <c r="AX478" s="3">
        <f t="shared" ca="1" si="1117"/>
        <v>0</v>
      </c>
      <c r="AY478" s="3">
        <f t="shared" ca="1" si="1117"/>
        <v>0</v>
      </c>
      <c r="AZ478" s="3">
        <f t="shared" ca="1" si="1117"/>
        <v>0</v>
      </c>
      <c r="BA478" s="3">
        <f t="shared" ca="1" si="1117"/>
        <v>0</v>
      </c>
      <c r="BB478" s="3">
        <f t="shared" ca="1" si="1117"/>
        <v>0</v>
      </c>
      <c r="BC478" s="3">
        <f t="shared" ca="1" si="1117"/>
        <v>0</v>
      </c>
      <c r="BD478" s="3">
        <f t="shared" ca="1" si="1117"/>
        <v>0</v>
      </c>
      <c r="BE478" s="3">
        <f t="shared" ca="1" si="1117"/>
        <v>0</v>
      </c>
      <c r="BF478" s="3">
        <f t="shared" ca="1" si="1117"/>
        <v>0</v>
      </c>
      <c r="BG478" s="3">
        <f t="shared" ca="1" si="1117"/>
        <v>0</v>
      </c>
      <c r="BH478" s="3">
        <f t="shared" ca="1" si="1117"/>
        <v>0</v>
      </c>
      <c r="BI478" s="3">
        <f t="shared" ca="1" si="1117"/>
        <v>0</v>
      </c>
      <c r="BJ478" s="3">
        <f t="shared" ca="1" si="1117"/>
        <v>0</v>
      </c>
      <c r="BK478" s="3">
        <f t="shared" ca="1" si="1117"/>
        <v>0</v>
      </c>
      <c r="BL478" s="3">
        <f t="shared" ca="1" si="1117"/>
        <v>0</v>
      </c>
    </row>
    <row r="479" spans="1:64" x14ac:dyDescent="0.3">
      <c r="B479" s="585" t="s">
        <v>569</v>
      </c>
      <c r="C479" s="67" t="s">
        <v>22</v>
      </c>
      <c r="E479" s="3">
        <f ca="1">IF(E$6&gt;30,MIN(MAX(SUM(OFFSET(E477,0,-E$6+1,1,E$6-30))-SUM($E478:E478)-SUM(D479:$E479),0),E476-E478),0)</f>
        <v>0</v>
      </c>
      <c r="F479" s="3">
        <f ca="1">IF(F$6&gt;30,MIN(MAX(SUM(OFFSET(F477,0,-F$6+1,1,F$6-30))-SUM($E478:F478)-SUM(E479:$E479),0),F476-F478),0)</f>
        <v>0</v>
      </c>
      <c r="G479" s="3">
        <f ca="1">IF(G$6&gt;30,MIN(MAX(SUM(OFFSET(G477,0,-G$6+1,1,G$6-30))-SUM($E478:G478)-SUM($E479:F479),0),G476-G478),0)</f>
        <v>0</v>
      </c>
      <c r="H479" s="3">
        <f ca="1">IF(H$6&gt;30,MIN(MAX(SUM(OFFSET(H477,0,-H$6+1,1,H$6-30))-SUM($E478:H478)-SUM($E479:G479),0),H476-H478),0)</f>
        <v>0</v>
      </c>
      <c r="I479" s="3">
        <f ca="1">IF(I$6&gt;30,MIN(MAX(SUM(OFFSET(I477,0,-I$6+1,1,I$6-30))-SUM($E478:I478)-SUM($E479:H479),0),I476-I478),0)</f>
        <v>0</v>
      </c>
      <c r="J479" s="3">
        <f ca="1">IF(J$6&gt;30,MIN(MAX(SUM(OFFSET(J477,0,-J$6+1,1,J$6-30))-SUM($E478:J478)-SUM($E479:I479),0),J476-J478),0)</f>
        <v>0</v>
      </c>
      <c r="K479" s="3">
        <f ca="1">IF(K$6&gt;30,MIN(MAX(SUM(OFFSET(K477,0,-K$6+1,1,K$6-30))-SUM($E478:K478)-SUM($E479:J479),0),K476-K478),0)</f>
        <v>0</v>
      </c>
      <c r="L479" s="3">
        <f ca="1">IF(L$6&gt;30,MIN(MAX(SUM(OFFSET(L477,0,-L$6+1,1,L$6-30))-SUM($E478:L478)-SUM($E479:K479),0),L476-L478),0)</f>
        <v>0</v>
      </c>
      <c r="M479" s="3">
        <f ca="1">IF(M$6&gt;30,MIN(MAX(SUM(OFFSET(M477,0,-M$6+1,1,M$6-30))-SUM($E478:M478)-SUM($E479:L479),0),M476-M478),0)</f>
        <v>0</v>
      </c>
      <c r="N479" s="3">
        <f ca="1">IF(N$6&gt;30,MIN(MAX(SUM(OFFSET(N477,0,-N$6+1,1,N$6-30))-SUM($E478:N478)-SUM($E479:M479),0),N476-N478),0)</f>
        <v>0</v>
      </c>
      <c r="O479" s="3">
        <f ca="1">IF(O$6&gt;30,MIN(MAX(SUM(OFFSET(O477,0,-O$6+1,1,O$6-30))-SUM($E478:O478)-SUM($E479:N479),0),O476-O478),0)</f>
        <v>0</v>
      </c>
      <c r="P479" s="3">
        <f ca="1">IF(P$6&gt;30,MIN(MAX(SUM(OFFSET(P477,0,-P$6+1,1,P$6-30))-SUM($E478:P478)-SUM($E479:O479),0),P476-P478),0)</f>
        <v>0</v>
      </c>
      <c r="Q479" s="3">
        <f ca="1">IF(Q$6&gt;30,MIN(MAX(SUM(OFFSET(Q477,0,-Q$6+1,1,Q$6-30))-SUM($E478:Q478)-SUM($E479:P479),0),Q476-Q478),0)</f>
        <v>0</v>
      </c>
      <c r="R479" s="3">
        <f ca="1">IF(R$6&gt;30,MIN(MAX(SUM(OFFSET(R477,0,-R$6+1,1,R$6-30))-SUM($E478:R478)-SUM($E479:Q479),0),R476-R478),0)</f>
        <v>0</v>
      </c>
      <c r="S479" s="3">
        <f ca="1">IF(S$6&gt;30,MIN(MAX(SUM(OFFSET(S477,0,-S$6+1,1,S$6-30))-SUM($E478:S478)-SUM($E479:R479),0),S476-S478),0)</f>
        <v>0</v>
      </c>
      <c r="T479" s="3">
        <f ca="1">IF(T$6&gt;30,MIN(MAX(SUM(OFFSET(T477,0,-T$6+1,1,T$6-30))-SUM($E478:T478)-SUM($E479:S479),0),T476-T478),0)</f>
        <v>0</v>
      </c>
      <c r="U479" s="3">
        <f ca="1">IF(U$6&gt;30,MIN(MAX(SUM(OFFSET(U477,0,-U$6+1,1,U$6-30))-SUM($E478:U478)-SUM($E479:T479),0),U476-U478),0)</f>
        <v>0</v>
      </c>
      <c r="V479" s="3">
        <f ca="1">IF(V$6&gt;30,MIN(MAX(SUM(OFFSET(V477,0,-V$6+1,1,V$6-30))-SUM($E478:V478)-SUM($E479:U479),0),V476-V478),0)</f>
        <v>0</v>
      </c>
      <c r="W479" s="3">
        <f ca="1">IF(W$6&gt;30,MIN(MAX(SUM(OFFSET(W477,0,-W$6+1,1,W$6-30))-SUM($E478:W478)-SUM($E479:V479),0),W476-W478),0)</f>
        <v>0</v>
      </c>
      <c r="X479" s="3">
        <f ca="1">IF(X$6&gt;30,MIN(MAX(SUM(OFFSET(X477,0,-X$6+1,1,X$6-30))-SUM($E478:X478)-SUM($E479:W479),0),X476-X478),0)</f>
        <v>0</v>
      </c>
      <c r="Y479" s="3">
        <f ca="1">IF(Y$6&gt;30,MIN(MAX(SUM(OFFSET(Y477,0,-Y$6+1,1,Y$6-30))-SUM($E478:Y478)-SUM($E479:X479),0),Y476-Y478),0)</f>
        <v>0</v>
      </c>
      <c r="Z479" s="3">
        <f ca="1">IF(Z$6&gt;30,MIN(MAX(SUM(OFFSET(Z477,0,-Z$6+1,1,Z$6-30))-SUM($E478:Z478)-SUM($E479:Y479),0),Z476-Z478),0)</f>
        <v>0</v>
      </c>
      <c r="AA479" s="3">
        <f ca="1">IF(AA$6&gt;30,MIN(MAX(SUM(OFFSET(AA477,0,-AA$6+1,1,AA$6-30))-SUM($E478:AA478)-SUM($E479:Z479),0),AA476-AA478),0)</f>
        <v>0</v>
      </c>
      <c r="AB479" s="3">
        <f ca="1">IF(AB$6&gt;30,MIN(MAX(SUM(OFFSET(AB477,0,-AB$6+1,1,AB$6-30))-SUM($E478:AB478)-SUM($E479:AA479),0),AB476-AB478),0)</f>
        <v>0</v>
      </c>
      <c r="AC479" s="3">
        <f ca="1">IF(AC$6&gt;30,MIN(MAX(SUM(OFFSET(AC477,0,-AC$6+1,1,AC$6-30))-SUM($E478:AC478)-SUM($E479:AB479),0),AC476-AC478),0)</f>
        <v>0</v>
      </c>
      <c r="AD479" s="3">
        <f ca="1">IF(AD$6&gt;30,MIN(MAX(SUM(OFFSET(AD477,0,-AD$6+1,1,AD$6-30))-SUM($E478:AD478)-SUM($E479:AC479),0),AD476-AD478),0)</f>
        <v>0</v>
      </c>
      <c r="AE479" s="3">
        <f ca="1">IF(AE$6&gt;30,MIN(MAX(SUM(OFFSET(AE477,0,-AE$6+1,1,AE$6-30))-SUM($E478:AE478)-SUM($E479:AD479),0),AE476-AE478),0)</f>
        <v>0</v>
      </c>
      <c r="AF479" s="3">
        <f ca="1">IF(AF$6&gt;30,MIN(MAX(SUM(OFFSET(AF477,0,-AF$6+1,1,AF$6-30))-SUM($E478:AF478)-SUM($E479:AE479),0),AF476-AF478),0)</f>
        <v>0</v>
      </c>
      <c r="AG479" s="3">
        <f ca="1">IF(AG$6&gt;30,MIN(MAX(SUM(OFFSET(AG477,0,-AG$6+1,1,AG$6-30))-SUM($E478:AG478)-SUM($E479:AF479),0),AG476-AG478),0)</f>
        <v>0</v>
      </c>
      <c r="AH479" s="3">
        <f ca="1">IF(AH$6&gt;30,MIN(MAX(SUM(OFFSET(AH477,0,-AH$6+1,1,AH$6-30))-SUM($E478:AH478)-SUM($E479:AG479),0),AH476-AH478),0)</f>
        <v>0</v>
      </c>
      <c r="AI479" s="3">
        <f ca="1">IF(AI$6&gt;30,MIN(MAX(SUM(OFFSET(AI477,0,-AI$6+1,1,AI$6-30))-SUM($E478:AI478)-SUM($E479:AH479),0),AI476-AI478),0)</f>
        <v>0</v>
      </c>
      <c r="AJ479" s="3">
        <f ca="1">IF(AJ$6&gt;30,MIN(MAX(SUM(OFFSET(AJ477,0,-AJ$6+1,1,AJ$6-30))-SUM($E478:AJ478)-SUM($E479:AI479),0),AJ476-AJ478),0)</f>
        <v>0</v>
      </c>
      <c r="AK479" s="3">
        <f ca="1">IF(AK$6&gt;30,MIN(MAX(SUM(OFFSET(AK477,0,-AK$6+1,1,AK$6-30))-SUM($E478:AK478)-SUM($E479:AJ479),0),AK476-AK478),0)</f>
        <v>0</v>
      </c>
      <c r="AL479" s="3">
        <f ca="1">IF(AL$6&gt;30,MIN(MAX(SUM(OFFSET(AL477,0,-AL$6+1,1,AL$6-30))-SUM($E478:AL478)-SUM($E479:AK479),0),AL476-AL478),0)</f>
        <v>0</v>
      </c>
      <c r="AM479" s="3">
        <f ca="1">IF(AM$6&gt;30,MIN(MAX(SUM(OFFSET(AM477,0,-AM$6+1,1,AM$6-30))-SUM($E478:AM478)-SUM($E479:AL479),0),AM476-AM478),0)</f>
        <v>0</v>
      </c>
      <c r="AN479" s="3">
        <f ca="1">IF(AN$6&gt;30,MIN(MAX(SUM(OFFSET(AN477,0,-AN$6+1,1,AN$6-30))-SUM($E478:AN478)-SUM($E479:AM479),0),AN476-AN478),0)</f>
        <v>0.29629987931099999</v>
      </c>
      <c r="AO479" s="3">
        <f ca="1">IF(AO$6&gt;30,MIN(MAX(SUM(OFFSET(AO477,0,-AO$6+1,1,AO$6-30))-SUM($E478:AO478)-SUM($E479:AN479),0),AO476-AO478),0)</f>
        <v>0</v>
      </c>
      <c r="AP479" s="3">
        <f ca="1">IF(AP$6&gt;30,MIN(MAX(SUM(OFFSET(AP477,0,-AP$6+1,1,AP$6-30))-SUM($E478:AP478)-SUM($E479:AO479),0),AP476-AP478),0)</f>
        <v>0.43157754076162769</v>
      </c>
      <c r="AQ479" s="3">
        <f ca="1">IF(AQ$6&gt;30,MIN(MAX(SUM(OFFSET(AQ477,0,-AQ$6+1,1,AQ$6-30))-SUM($E478:AQ478)-SUM($E479:AP479),0),AQ476-AQ478),0)</f>
        <v>0</v>
      </c>
      <c r="AR479" s="3">
        <f ca="1">IF(AR$6&gt;30,MIN(MAX(SUM(OFFSET(AR477,0,-AR$6+1,1,AR$6-30))-SUM($E478:AR478)-SUM($E479:AQ479),0),AR476-AR478),0)</f>
        <v>0</v>
      </c>
      <c r="AS479" s="3">
        <f ca="1">IF(AS$6&gt;30,MIN(MAX(SUM(OFFSET(AS477,0,-AS$6+1,1,AS$6-30))-SUM($E478:AS478)-SUM($E479:AR479),0),AS476-AS478),0)</f>
        <v>0</v>
      </c>
      <c r="AT479" s="3">
        <f ca="1">IF(AT$6&gt;30,MIN(MAX(SUM(OFFSET(AT477,0,-AT$6+1,1,AT$6-30))-SUM($E478:AT478)-SUM($E479:AS479),0),AT476-AT478),0)</f>
        <v>0</v>
      </c>
      <c r="AU479" s="3">
        <f ca="1">IF(AU$6&gt;30,MIN(MAX(SUM(OFFSET(AU477,0,-AU$6+1,1,AU$6-30))-SUM($E478:AU478)-SUM($E479:AT479),0),AU476-AU478),0)</f>
        <v>0</v>
      </c>
      <c r="AV479" s="3">
        <f ca="1">IF(AV$6&gt;30,MIN(MAX(SUM(OFFSET(AV477,0,-AV$6+1,1,AV$6-30))-SUM($E478:AV478)-SUM($E479:AU479),0),AV476-AV478),0)</f>
        <v>0</v>
      </c>
      <c r="AW479" s="3">
        <f ca="1">IF(AW$6&gt;30,MIN(MAX(SUM(OFFSET(AW477,0,-AW$6+1,1,AW$6-30))-SUM($E478:AW478)-SUM($E479:AV479),0),AW476-AW478),0)</f>
        <v>0</v>
      </c>
      <c r="AX479" s="3">
        <f ca="1">IF(AX$6&gt;30,MIN(MAX(SUM(OFFSET(AX477,0,-AX$6+1,1,AX$6-30))-SUM($E478:AX478)-SUM($E479:AW479),0),AX476-AX478),0)</f>
        <v>0</v>
      </c>
      <c r="AY479" s="3">
        <f ca="1">IF(AY$6&gt;30,MIN(MAX(SUM(OFFSET(AY477,0,-AY$6+1,1,AY$6-30))-SUM($E478:AY478)-SUM($E479:AX479),0),AY476-AY478),0)</f>
        <v>9.7472732223617964E-3</v>
      </c>
      <c r="AZ479" s="3">
        <f ca="1">IF(AZ$6&gt;30,MIN(MAX(SUM(OFFSET(AZ477,0,-AZ$6+1,1,AZ$6-30))-SUM($E478:AZ478)-SUM($E479:AY479),0),AZ476-AZ478),0)</f>
        <v>9.6840899013289627E-3</v>
      </c>
      <c r="BA479" s="3">
        <f ca="1">IF(BA$6&gt;30,MIN(MAX(SUM(OFFSET(BA477,0,-BA$6+1,1,BA$6-30))-SUM($E478:BA478)-SUM($E479:AZ479),0),BA476-BA478),0)</f>
        <v>9.719255517318004E-3</v>
      </c>
      <c r="BB479" s="3">
        <f ca="1">IF(BB$6&gt;30,MIN(MAX(SUM(OFFSET(BB477,0,-BB$6+1,1,BB$6-30))-SUM($E478:BB478)-SUM($E479:BA479),0),BB476-BB478),0)</f>
        <v>9.7498139623071189E-3</v>
      </c>
      <c r="BC479" s="3">
        <f ca="1">IF(BC$6&gt;30,MIN(MAX(SUM(OFFSET(BC477,0,-BC$6+1,1,BC$6-30))-SUM($E478:BC478)-SUM($E479:BB479),0),BC476-BC478),0)</f>
        <v>9.7812670767223331E-3</v>
      </c>
      <c r="BD479" s="3">
        <f ca="1">IF(BD$6&gt;30,MIN(MAX(SUM(OFFSET(BD477,0,-BD$6+1,1,BD$6-30))-SUM($E478:BD478)-SUM($E479:BC479),0),BD476-BD478),0)</f>
        <v>9.8133348119767705E-3</v>
      </c>
      <c r="BE479" s="3">
        <f ca="1">IF(BE$6&gt;30,MIN(MAX(SUM(OFFSET(BE477,0,-BE$6+1,1,BE$6-30))-SUM($E478:BE478)-SUM($E479:BD479),0),BE476-BE478),0)</f>
        <v>9.8460456434050769E-3</v>
      </c>
      <c r="BF479" s="3">
        <f ca="1">IF(BF$6&gt;30,MIN(MAX(SUM(OFFSET(BF477,0,-BF$6+1,1,BF$6-30))-SUM($E478:BF478)-SUM($E479:BE479),0),BF476-BF478),0)</f>
        <v>9.8794118812667309E-3</v>
      </c>
      <c r="BG479" s="3">
        <f ca="1">IF(BG$6&gt;30,MIN(MAX(SUM(OFFSET(BG477,0,-BG$6+1,1,BG$6-30))-SUM($E478:BG478)-SUM($E479:BF479),0),BG476-BG478),0)</f>
        <v>9.9134469867693253E-3</v>
      </c>
      <c r="BH479" s="3">
        <f ca="1">IF(BH$6&gt;30,MIN(MAX(SUM(OFFSET(BH477,0,-BH$6+1,1,BH$6-30))-SUM($E478:BH478)-SUM($E479:BG479),0),BH476-BH478),0)</f>
        <v>0</v>
      </c>
      <c r="BI479" s="3">
        <f ca="1">IF(BI$6&gt;30,MIN(MAX(SUM(OFFSET(BI477,0,-BI$6+1,1,BI$6-30))-SUM($E478:BI478)-SUM($E479:BH479),0),BI476-BI478),0)</f>
        <v>0</v>
      </c>
      <c r="BJ479" s="3">
        <f ca="1">IF(BJ$6&gt;30,MIN(MAX(SUM(OFFSET(BJ477,0,-BJ$6+1,1,BJ$6-30))-SUM($E478:BJ478)-SUM($E479:BI479),0),BJ476-BJ478),0)</f>
        <v>0</v>
      </c>
      <c r="BK479" s="3">
        <f ca="1">IF(BK$6&gt;30,MIN(MAX(SUM(OFFSET(BK477,0,-BK$6+1,1,BK$6-30))-SUM($E478:BK478)-SUM($E479:BJ479),0),BK476-BK478),0)</f>
        <v>0</v>
      </c>
      <c r="BL479" s="3">
        <f ca="1">IF(BL$6&gt;30,MIN(MAX(SUM(OFFSET(BL477,0,-BL$6+1,1,BL$6-30))-SUM($E478:BL478)-SUM($E479:BK479),0),BL476-BL478),0)</f>
        <v>0</v>
      </c>
    </row>
    <row r="480" spans="1:64" x14ac:dyDescent="0.3">
      <c r="B480" s="585" t="s">
        <v>560</v>
      </c>
      <c r="C480" s="67" t="s">
        <v>22</v>
      </c>
      <c r="E480" s="3">
        <f ca="1">E476+E477-E478-E479</f>
        <v>0</v>
      </c>
      <c r="F480" s="3">
        <f t="shared" ref="F480:BL480" ca="1" si="1118">F476+F477-F478-F479</f>
        <v>0</v>
      </c>
      <c r="G480" s="3">
        <f t="shared" ca="1" si="1118"/>
        <v>0</v>
      </c>
      <c r="H480" s="3">
        <f t="shared" ca="1" si="1118"/>
        <v>0</v>
      </c>
      <c r="I480" s="3">
        <f t="shared" ca="1" si="1118"/>
        <v>0</v>
      </c>
      <c r="J480" s="3">
        <f t="shared" ca="1" si="1118"/>
        <v>0.29629987931099999</v>
      </c>
      <c r="K480" s="3">
        <f t="shared" ca="1" si="1118"/>
        <v>0.29629987931099999</v>
      </c>
      <c r="L480" s="3">
        <f t="shared" ca="1" si="1118"/>
        <v>0.72787742007262768</v>
      </c>
      <c r="M480" s="3">
        <f t="shared" ca="1" si="1118"/>
        <v>0.72787742007262768</v>
      </c>
      <c r="N480" s="3">
        <f t="shared" ca="1" si="1118"/>
        <v>0.72787742007262768</v>
      </c>
      <c r="O480" s="3">
        <f t="shared" ca="1" si="1118"/>
        <v>0.72787742007262768</v>
      </c>
      <c r="P480" s="3">
        <f t="shared" ca="1" si="1118"/>
        <v>0.72787742007262768</v>
      </c>
      <c r="Q480" s="3">
        <f t="shared" ca="1" si="1118"/>
        <v>0.72787742007262768</v>
      </c>
      <c r="R480" s="3">
        <f t="shared" ca="1" si="1118"/>
        <v>0.72787742007262768</v>
      </c>
      <c r="S480" s="3">
        <f t="shared" ca="1" si="1118"/>
        <v>0.72787742007262768</v>
      </c>
      <c r="T480" s="3">
        <f t="shared" ca="1" si="1118"/>
        <v>0.72787742007262768</v>
      </c>
      <c r="U480" s="3">
        <f t="shared" ca="1" si="1118"/>
        <v>0.73762469329498948</v>
      </c>
      <c r="V480" s="3">
        <f t="shared" ca="1" si="1118"/>
        <v>0.74730878319631844</v>
      </c>
      <c r="W480" s="3">
        <f t="shared" ca="1" si="1118"/>
        <v>0.75702803871363644</v>
      </c>
      <c r="X480" s="3">
        <f t="shared" ca="1" si="1118"/>
        <v>0.76677785267594356</v>
      </c>
      <c r="Y480" s="3">
        <f t="shared" ca="1" si="1118"/>
        <v>0.77655911975266589</v>
      </c>
      <c r="Z480" s="3">
        <f t="shared" ca="1" si="1118"/>
        <v>0.78637245456464266</v>
      </c>
      <c r="AA480" s="3">
        <f t="shared" ca="1" si="1118"/>
        <v>0.79621850020804774</v>
      </c>
      <c r="AB480" s="3">
        <f t="shared" ca="1" si="1118"/>
        <v>0.80609791208931447</v>
      </c>
      <c r="AC480" s="3">
        <f t="shared" ca="1" si="1118"/>
        <v>0.8160113590760838</v>
      </c>
      <c r="AD480" s="3">
        <f t="shared" ca="1" si="1118"/>
        <v>0.82595952373116666</v>
      </c>
      <c r="AE480" s="3">
        <f t="shared" ca="1" si="1118"/>
        <v>0.835943102601719</v>
      </c>
      <c r="AF480" s="3">
        <f t="shared" ca="1" si="1118"/>
        <v>0.84596280651192257</v>
      </c>
      <c r="AG480" s="3">
        <f t="shared" ca="1" si="1118"/>
        <v>0.85601936086206953</v>
      </c>
      <c r="AH480" s="3">
        <f t="shared" ca="1" si="1118"/>
        <v>0.86611350593406145</v>
      </c>
      <c r="AI480" s="3">
        <f t="shared" ca="1" si="1118"/>
        <v>0.87624599720343277</v>
      </c>
      <c r="AJ480" s="3">
        <f t="shared" ca="1" si="1118"/>
        <v>0.88641760565808836</v>
      </c>
      <c r="AK480" s="3">
        <f t="shared" ca="1" si="1118"/>
        <v>1.7683369985638782</v>
      </c>
      <c r="AL480" s="3">
        <f t="shared" ca="1" si="1118"/>
        <v>2.6419733454852494</v>
      </c>
      <c r="AM480" s="3">
        <f t="shared" ca="1" si="1118"/>
        <v>3.5160949786962132</v>
      </c>
      <c r="AN480" s="3">
        <f t="shared" ca="1" si="1118"/>
        <v>4.0939354375468735</v>
      </c>
      <c r="AO480" s="3">
        <f t="shared" ca="1" si="1118"/>
        <v>4.0939354375468735</v>
      </c>
      <c r="AP480" s="3">
        <f t="shared" ca="1" si="1118"/>
        <v>3.6623578967852457</v>
      </c>
      <c r="AQ480" s="3">
        <f t="shared" ca="1" si="1118"/>
        <v>3.6623578967852457</v>
      </c>
      <c r="AR480" s="3">
        <f t="shared" ca="1" si="1118"/>
        <v>3.6623578967852457</v>
      </c>
      <c r="AS480" s="3">
        <f t="shared" ca="1" si="1118"/>
        <v>3.6623578967852457</v>
      </c>
      <c r="AT480" s="3">
        <f t="shared" ca="1" si="1118"/>
        <v>3.6623578967852457</v>
      </c>
      <c r="AU480" s="3">
        <f t="shared" ca="1" si="1118"/>
        <v>3.6623578967852457</v>
      </c>
      <c r="AV480" s="3">
        <f t="shared" ca="1" si="1118"/>
        <v>3.6623578967852457</v>
      </c>
      <c r="AW480" s="3">
        <f t="shared" ca="1" si="1118"/>
        <v>3.6623578967852457</v>
      </c>
      <c r="AX480" s="3">
        <f t="shared" ca="1" si="1118"/>
        <v>3.6623578967852457</v>
      </c>
      <c r="AY480" s="3">
        <f t="shared" ca="1" si="1118"/>
        <v>3.6526106235628841</v>
      </c>
      <c r="AZ480" s="3">
        <f t="shared" ca="1" si="1118"/>
        <v>3.6429265336615551</v>
      </c>
      <c r="BA480" s="3">
        <f t="shared" ca="1" si="1118"/>
        <v>3.6332072781442371</v>
      </c>
      <c r="BB480" s="3">
        <f t="shared" ca="1" si="1118"/>
        <v>3.6234574641819299</v>
      </c>
      <c r="BC480" s="3">
        <f t="shared" ca="1" si="1118"/>
        <v>3.6136761971052076</v>
      </c>
      <c r="BD480" s="3">
        <f t="shared" ca="1" si="1118"/>
        <v>3.6038628622932309</v>
      </c>
      <c r="BE480" s="3">
        <f t="shared" ca="1" si="1118"/>
        <v>3.5940168166498259</v>
      </c>
      <c r="BF480" s="3">
        <f t="shared" ca="1" si="1118"/>
        <v>3.5841374047685592</v>
      </c>
      <c r="BG480" s="3">
        <f t="shared" ca="1" si="1118"/>
        <v>3.5742239577817898</v>
      </c>
      <c r="BH480" s="3">
        <f t="shared" ca="1" si="1118"/>
        <v>3.5742239577817898</v>
      </c>
      <c r="BI480" s="3">
        <f t="shared" ca="1" si="1118"/>
        <v>3.5742239577817898</v>
      </c>
      <c r="BJ480" s="3">
        <f t="shared" ca="1" si="1118"/>
        <v>3.5742239577817898</v>
      </c>
      <c r="BK480" s="3">
        <f t="shared" ca="1" si="1118"/>
        <v>3.5742239577817898</v>
      </c>
      <c r="BL480" s="3">
        <f t="shared" ca="1" si="1118"/>
        <v>3.5742239577817898</v>
      </c>
    </row>
    <row r="481" spans="1:64" x14ac:dyDescent="0.3">
      <c r="B481" s="58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</row>
    <row r="482" spans="1:64" x14ac:dyDescent="0.3">
      <c r="A482" s="584" t="s">
        <v>561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</row>
    <row r="483" spans="1:64" x14ac:dyDescent="0.3">
      <c r="B483" s="585" t="s">
        <v>562</v>
      </c>
      <c r="C483" s="67" t="s">
        <v>22</v>
      </c>
      <c r="E483" s="3">
        <f ca="1">IF(E473&gt;=E468,E473,0)</f>
        <v>0</v>
      </c>
      <c r="F483" s="3">
        <f t="shared" ref="F483:BL483" ca="1" si="1119">IF(F473&gt;=F468,F473,0)</f>
        <v>0</v>
      </c>
      <c r="G483" s="3">
        <f t="shared" ca="1" si="1119"/>
        <v>0</v>
      </c>
      <c r="H483" s="3">
        <f t="shared" ca="1" si="1119"/>
        <v>0</v>
      </c>
      <c r="I483" s="3">
        <f t="shared" ca="1" si="1119"/>
        <v>0</v>
      </c>
      <c r="J483" s="3">
        <f t="shared" ca="1" si="1119"/>
        <v>0.29629987931099999</v>
      </c>
      <c r="K483" s="3">
        <f t="shared" ca="1" si="1119"/>
        <v>0</v>
      </c>
      <c r="L483" s="3">
        <f t="shared" ca="1" si="1119"/>
        <v>0.43157754076162763</v>
      </c>
      <c r="M483" s="3">
        <f t="shared" ca="1" si="1119"/>
        <v>0</v>
      </c>
      <c r="N483" s="3">
        <f t="shared" ca="1" si="1119"/>
        <v>0</v>
      </c>
      <c r="O483" s="3">
        <f t="shared" ca="1" si="1119"/>
        <v>0</v>
      </c>
      <c r="P483" s="3">
        <f t="shared" ca="1" si="1119"/>
        <v>0</v>
      </c>
      <c r="Q483" s="3">
        <f t="shared" ca="1" si="1119"/>
        <v>0</v>
      </c>
      <c r="R483" s="3">
        <f t="shared" ca="1" si="1119"/>
        <v>0</v>
      </c>
      <c r="S483" s="3">
        <f t="shared" ca="1" si="1119"/>
        <v>0</v>
      </c>
      <c r="T483" s="3">
        <f t="shared" ca="1" si="1119"/>
        <v>0</v>
      </c>
      <c r="U483" s="3">
        <f t="shared" ca="1" si="1119"/>
        <v>9.7472732223617426E-3</v>
      </c>
      <c r="V483" s="3">
        <f t="shared" ca="1" si="1119"/>
        <v>9.6840899013290009E-3</v>
      </c>
      <c r="W483" s="3">
        <f t="shared" ca="1" si="1119"/>
        <v>9.7192555173179797E-3</v>
      </c>
      <c r="X483" s="3">
        <f t="shared" ca="1" si="1119"/>
        <v>9.749813962307171E-3</v>
      </c>
      <c r="Y483" s="3">
        <f t="shared" ca="1" si="1119"/>
        <v>9.7812670767222862E-3</v>
      </c>
      <c r="Z483" s="3">
        <f t="shared" ca="1" si="1119"/>
        <v>9.8133348119768104E-3</v>
      </c>
      <c r="AA483" s="3">
        <f t="shared" ca="1" si="1119"/>
        <v>9.8460456434050839E-3</v>
      </c>
      <c r="AB483" s="3">
        <f t="shared" ca="1" si="1119"/>
        <v>9.8794118812666962E-3</v>
      </c>
      <c r="AC483" s="3">
        <f t="shared" ca="1" si="1119"/>
        <v>9.9134469867693704E-3</v>
      </c>
      <c r="AD483" s="3">
        <f t="shared" ca="1" si="1119"/>
        <v>9.9481646550828289E-3</v>
      </c>
      <c r="AE483" s="3">
        <f t="shared" ca="1" si="1119"/>
        <v>9.9835788705523038E-3</v>
      </c>
      <c r="AF483" s="3">
        <f t="shared" ca="1" si="1119"/>
        <v>1.0019703910203525E-2</v>
      </c>
      <c r="AG483" s="3">
        <f t="shared" ca="1" si="1119"/>
        <v>1.0056554350146933E-2</v>
      </c>
      <c r="AH483" s="3">
        <f t="shared" ca="1" si="1119"/>
        <v>1.0094145071991873E-2</v>
      </c>
      <c r="AI483" s="3">
        <f t="shared" ca="1" si="1119"/>
        <v>1.0132491269371343E-2</v>
      </c>
      <c r="AJ483" s="3">
        <f t="shared" ca="1" si="1119"/>
        <v>1.0171608454655555E-2</v>
      </c>
      <c r="AK483" s="3">
        <f t="shared" ca="1" si="1119"/>
        <v>0.8819193929057898</v>
      </c>
      <c r="AL483" s="3">
        <f t="shared" ca="1" si="1119"/>
        <v>0.87363634692137115</v>
      </c>
      <c r="AM483" s="3">
        <f t="shared" ca="1" si="1119"/>
        <v>0.87412163321096392</v>
      </c>
      <c r="AN483" s="3">
        <f t="shared" ca="1" si="1119"/>
        <v>0.87414033816166015</v>
      </c>
      <c r="AO483" s="3">
        <f t="shared" ca="1" si="1119"/>
        <v>0</v>
      </c>
      <c r="AP483" s="3">
        <f t="shared" ca="1" si="1119"/>
        <v>0</v>
      </c>
      <c r="AQ483" s="3">
        <f t="shared" ca="1" si="1119"/>
        <v>0</v>
      </c>
      <c r="AR483" s="3">
        <f t="shared" ca="1" si="1119"/>
        <v>0</v>
      </c>
      <c r="AS483" s="3">
        <f t="shared" ca="1" si="1119"/>
        <v>0</v>
      </c>
      <c r="AT483" s="3">
        <f t="shared" ca="1" si="1119"/>
        <v>0</v>
      </c>
      <c r="AU483" s="3">
        <f t="shared" ca="1" si="1119"/>
        <v>0</v>
      </c>
      <c r="AV483" s="3">
        <f t="shared" ca="1" si="1119"/>
        <v>0</v>
      </c>
      <c r="AW483" s="3">
        <f t="shared" ca="1" si="1119"/>
        <v>0</v>
      </c>
      <c r="AX483" s="3">
        <f t="shared" ca="1" si="1119"/>
        <v>0</v>
      </c>
      <c r="AY483" s="3">
        <f t="shared" ca="1" si="1119"/>
        <v>0</v>
      </c>
      <c r="AZ483" s="3">
        <f t="shared" ca="1" si="1119"/>
        <v>0</v>
      </c>
      <c r="BA483" s="3">
        <f t="shared" ca="1" si="1119"/>
        <v>0</v>
      </c>
      <c r="BB483" s="3">
        <f t="shared" ca="1" si="1119"/>
        <v>0</v>
      </c>
      <c r="BC483" s="3">
        <f t="shared" ca="1" si="1119"/>
        <v>0</v>
      </c>
      <c r="BD483" s="3">
        <f t="shared" ca="1" si="1119"/>
        <v>0</v>
      </c>
      <c r="BE483" s="3">
        <f t="shared" ca="1" si="1119"/>
        <v>0</v>
      </c>
      <c r="BF483" s="3">
        <f t="shared" ca="1" si="1119"/>
        <v>0</v>
      </c>
      <c r="BG483" s="3">
        <f t="shared" ca="1" si="1119"/>
        <v>0</v>
      </c>
      <c r="BH483" s="3">
        <f t="shared" ca="1" si="1119"/>
        <v>0</v>
      </c>
      <c r="BI483" s="3">
        <f t="shared" ca="1" si="1119"/>
        <v>0</v>
      </c>
      <c r="BJ483" s="3">
        <f t="shared" ca="1" si="1119"/>
        <v>0</v>
      </c>
      <c r="BK483" s="3">
        <f t="shared" ca="1" si="1119"/>
        <v>0</v>
      </c>
      <c r="BL483" s="3">
        <f t="shared" ca="1" si="1119"/>
        <v>0</v>
      </c>
    </row>
    <row r="484" spans="1:64" x14ac:dyDescent="0.3">
      <c r="B484" s="585" t="s">
        <v>563</v>
      </c>
      <c r="C484" s="67" t="s">
        <v>22</v>
      </c>
      <c r="E484" s="3">
        <f ca="1">IF(E468&gt;E473,E468,0)</f>
        <v>0</v>
      </c>
      <c r="F484" s="3">
        <f t="shared" ref="F484:BL484" ca="1" si="1120">IF(F468&gt;F473,F468,0)</f>
        <v>0</v>
      </c>
      <c r="G484" s="3">
        <f t="shared" ca="1" si="1120"/>
        <v>0</v>
      </c>
      <c r="H484" s="3">
        <f t="shared" ca="1" si="1120"/>
        <v>0</v>
      </c>
      <c r="I484" s="3">
        <f t="shared" ca="1" si="1120"/>
        <v>0</v>
      </c>
      <c r="J484" s="3">
        <f t="shared" ca="1" si="1120"/>
        <v>0</v>
      </c>
      <c r="K484" s="3">
        <f t="shared" ca="1" si="1120"/>
        <v>0</v>
      </c>
      <c r="L484" s="3">
        <f t="shared" ca="1" si="1120"/>
        <v>0</v>
      </c>
      <c r="M484" s="3">
        <f t="shared" ca="1" si="1120"/>
        <v>0</v>
      </c>
      <c r="N484" s="3">
        <f t="shared" ca="1" si="1120"/>
        <v>0</v>
      </c>
      <c r="O484" s="3">
        <f t="shared" ca="1" si="1120"/>
        <v>0</v>
      </c>
      <c r="P484" s="3">
        <f t="shared" ca="1" si="1120"/>
        <v>0</v>
      </c>
      <c r="Q484" s="3">
        <f t="shared" ca="1" si="1120"/>
        <v>0</v>
      </c>
      <c r="R484" s="3">
        <f t="shared" ca="1" si="1120"/>
        <v>0</v>
      </c>
      <c r="S484" s="3">
        <f t="shared" ca="1" si="1120"/>
        <v>0</v>
      </c>
      <c r="T484" s="3">
        <f t="shared" ca="1" si="1120"/>
        <v>0</v>
      </c>
      <c r="U484" s="3">
        <f t="shared" ca="1" si="1120"/>
        <v>0</v>
      </c>
      <c r="V484" s="3">
        <f t="shared" ca="1" si="1120"/>
        <v>0</v>
      </c>
      <c r="W484" s="3">
        <f t="shared" ca="1" si="1120"/>
        <v>0</v>
      </c>
      <c r="X484" s="3">
        <f t="shared" ca="1" si="1120"/>
        <v>0</v>
      </c>
      <c r="Y484" s="3">
        <f t="shared" ca="1" si="1120"/>
        <v>0</v>
      </c>
      <c r="Z484" s="3">
        <f t="shared" ca="1" si="1120"/>
        <v>0</v>
      </c>
      <c r="AA484" s="3">
        <f t="shared" ca="1" si="1120"/>
        <v>0</v>
      </c>
      <c r="AB484" s="3">
        <f t="shared" ca="1" si="1120"/>
        <v>0</v>
      </c>
      <c r="AC484" s="3">
        <f t="shared" ca="1" si="1120"/>
        <v>0</v>
      </c>
      <c r="AD484" s="3">
        <f t="shared" ca="1" si="1120"/>
        <v>0</v>
      </c>
      <c r="AE484" s="3">
        <f t="shared" ca="1" si="1120"/>
        <v>0</v>
      </c>
      <c r="AF484" s="3">
        <f t="shared" ca="1" si="1120"/>
        <v>0</v>
      </c>
      <c r="AG484" s="3">
        <f t="shared" ca="1" si="1120"/>
        <v>0</v>
      </c>
      <c r="AH484" s="3">
        <f t="shared" ca="1" si="1120"/>
        <v>0</v>
      </c>
      <c r="AI484" s="3">
        <f t="shared" ca="1" si="1120"/>
        <v>0</v>
      </c>
      <c r="AJ484" s="3">
        <f t="shared" ca="1" si="1120"/>
        <v>0</v>
      </c>
      <c r="AK484" s="3">
        <f t="shared" ca="1" si="1120"/>
        <v>0</v>
      </c>
      <c r="AL484" s="3">
        <f t="shared" ca="1" si="1120"/>
        <v>0</v>
      </c>
      <c r="AM484" s="3">
        <f t="shared" ca="1" si="1120"/>
        <v>0</v>
      </c>
      <c r="AN484" s="3">
        <f t="shared" ca="1" si="1120"/>
        <v>0</v>
      </c>
      <c r="AO484" s="3">
        <f t="shared" ca="1" si="1120"/>
        <v>0</v>
      </c>
      <c r="AP484" s="3">
        <f t="shared" ca="1" si="1120"/>
        <v>0</v>
      </c>
      <c r="AQ484" s="3">
        <f t="shared" ca="1" si="1120"/>
        <v>0</v>
      </c>
      <c r="AR484" s="3">
        <f t="shared" ca="1" si="1120"/>
        <v>0</v>
      </c>
      <c r="AS484" s="3">
        <f t="shared" ca="1" si="1120"/>
        <v>0</v>
      </c>
      <c r="AT484" s="3">
        <f t="shared" ca="1" si="1120"/>
        <v>0</v>
      </c>
      <c r="AU484" s="3">
        <f t="shared" ca="1" si="1120"/>
        <v>0</v>
      </c>
      <c r="AV484" s="3">
        <f t="shared" ca="1" si="1120"/>
        <v>0</v>
      </c>
      <c r="AW484" s="3">
        <f t="shared" ca="1" si="1120"/>
        <v>0</v>
      </c>
      <c r="AX484" s="3">
        <f t="shared" ca="1" si="1120"/>
        <v>0</v>
      </c>
      <c r="AY484" s="3">
        <f t="shared" ca="1" si="1120"/>
        <v>0</v>
      </c>
      <c r="AZ484" s="3">
        <f t="shared" ca="1" si="1120"/>
        <v>0</v>
      </c>
      <c r="BA484" s="3">
        <f t="shared" ca="1" si="1120"/>
        <v>0</v>
      </c>
      <c r="BB484" s="3">
        <f t="shared" ca="1" si="1120"/>
        <v>0</v>
      </c>
      <c r="BC484" s="3">
        <f t="shared" ca="1" si="1120"/>
        <v>0</v>
      </c>
      <c r="BD484" s="3">
        <f t="shared" ca="1" si="1120"/>
        <v>0</v>
      </c>
      <c r="BE484" s="3">
        <f t="shared" ca="1" si="1120"/>
        <v>0</v>
      </c>
      <c r="BF484" s="3">
        <f t="shared" ca="1" si="1120"/>
        <v>0</v>
      </c>
      <c r="BG484" s="3">
        <f t="shared" ca="1" si="1120"/>
        <v>0</v>
      </c>
      <c r="BH484" s="3">
        <f t="shared" ca="1" si="1120"/>
        <v>0</v>
      </c>
      <c r="BI484" s="3">
        <f t="shared" ca="1" si="1120"/>
        <v>0</v>
      </c>
      <c r="BJ484" s="3">
        <f t="shared" ca="1" si="1120"/>
        <v>0</v>
      </c>
      <c r="BK484" s="3">
        <f t="shared" ca="1" si="1120"/>
        <v>0</v>
      </c>
      <c r="BL484" s="3">
        <f t="shared" ca="1" si="1120"/>
        <v>0</v>
      </c>
    </row>
    <row r="485" spans="1:64" x14ac:dyDescent="0.3">
      <c r="B485" s="585" t="s">
        <v>564</v>
      </c>
      <c r="C485" s="67" t="s">
        <v>22</v>
      </c>
      <c r="E485" s="3">
        <f ca="1">E478</f>
        <v>0</v>
      </c>
      <c r="F485" s="3">
        <f t="shared" ref="F485:BL485" ca="1" si="1121">F478</f>
        <v>0</v>
      </c>
      <c r="G485" s="3">
        <f t="shared" ca="1" si="1121"/>
        <v>0</v>
      </c>
      <c r="H485" s="3">
        <f t="shared" ca="1" si="1121"/>
        <v>0</v>
      </c>
      <c r="I485" s="3">
        <f t="shared" ca="1" si="1121"/>
        <v>0</v>
      </c>
      <c r="J485" s="3">
        <f t="shared" ca="1" si="1121"/>
        <v>0</v>
      </c>
      <c r="K485" s="3">
        <f t="shared" ca="1" si="1121"/>
        <v>0</v>
      </c>
      <c r="L485" s="3">
        <f t="shared" ca="1" si="1121"/>
        <v>0</v>
      </c>
      <c r="M485" s="3">
        <f t="shared" ca="1" si="1121"/>
        <v>0</v>
      </c>
      <c r="N485" s="3">
        <f t="shared" ca="1" si="1121"/>
        <v>0</v>
      </c>
      <c r="O485" s="3">
        <f t="shared" ca="1" si="1121"/>
        <v>0</v>
      </c>
      <c r="P485" s="3">
        <f t="shared" ca="1" si="1121"/>
        <v>0</v>
      </c>
      <c r="Q485" s="3">
        <f t="shared" ca="1" si="1121"/>
        <v>0</v>
      </c>
      <c r="R485" s="3">
        <f t="shared" ca="1" si="1121"/>
        <v>0</v>
      </c>
      <c r="S485" s="3">
        <f t="shared" ca="1" si="1121"/>
        <v>0</v>
      </c>
      <c r="T485" s="3">
        <f t="shared" ca="1" si="1121"/>
        <v>0</v>
      </c>
      <c r="U485" s="3">
        <f t="shared" ca="1" si="1121"/>
        <v>0</v>
      </c>
      <c r="V485" s="3">
        <f t="shared" ca="1" si="1121"/>
        <v>0</v>
      </c>
      <c r="W485" s="3">
        <f t="shared" ca="1" si="1121"/>
        <v>0</v>
      </c>
      <c r="X485" s="3">
        <f t="shared" ca="1" si="1121"/>
        <v>0</v>
      </c>
      <c r="Y485" s="3">
        <f t="shared" ca="1" si="1121"/>
        <v>0</v>
      </c>
      <c r="Z485" s="3">
        <f t="shared" ca="1" si="1121"/>
        <v>0</v>
      </c>
      <c r="AA485" s="3">
        <f t="shared" ca="1" si="1121"/>
        <v>0</v>
      </c>
      <c r="AB485" s="3">
        <f t="shared" ca="1" si="1121"/>
        <v>0</v>
      </c>
      <c r="AC485" s="3">
        <f t="shared" ca="1" si="1121"/>
        <v>0</v>
      </c>
      <c r="AD485" s="3">
        <f t="shared" ca="1" si="1121"/>
        <v>0</v>
      </c>
      <c r="AE485" s="3">
        <f t="shared" ca="1" si="1121"/>
        <v>0</v>
      </c>
      <c r="AF485" s="3">
        <f t="shared" ca="1" si="1121"/>
        <v>0</v>
      </c>
      <c r="AG485" s="3">
        <f t="shared" ca="1" si="1121"/>
        <v>0</v>
      </c>
      <c r="AH485" s="3">
        <f t="shared" ca="1" si="1121"/>
        <v>0</v>
      </c>
      <c r="AI485" s="3">
        <f t="shared" ca="1" si="1121"/>
        <v>0</v>
      </c>
      <c r="AJ485" s="3">
        <f t="shared" ca="1" si="1121"/>
        <v>0</v>
      </c>
      <c r="AK485" s="3">
        <f t="shared" ca="1" si="1121"/>
        <v>0</v>
      </c>
      <c r="AL485" s="3">
        <f t="shared" ca="1" si="1121"/>
        <v>0</v>
      </c>
      <c r="AM485" s="3">
        <f t="shared" ca="1" si="1121"/>
        <v>0</v>
      </c>
      <c r="AN485" s="3">
        <f t="shared" ca="1" si="1121"/>
        <v>0</v>
      </c>
      <c r="AO485" s="3">
        <f t="shared" ca="1" si="1121"/>
        <v>0</v>
      </c>
      <c r="AP485" s="3">
        <f t="shared" ca="1" si="1121"/>
        <v>0</v>
      </c>
      <c r="AQ485" s="3">
        <f t="shared" ca="1" si="1121"/>
        <v>0</v>
      </c>
      <c r="AR485" s="3">
        <f t="shared" ca="1" si="1121"/>
        <v>0</v>
      </c>
      <c r="AS485" s="3">
        <f t="shared" ca="1" si="1121"/>
        <v>0</v>
      </c>
      <c r="AT485" s="3">
        <f t="shared" ca="1" si="1121"/>
        <v>0</v>
      </c>
      <c r="AU485" s="3">
        <f t="shared" ca="1" si="1121"/>
        <v>0</v>
      </c>
      <c r="AV485" s="3">
        <f t="shared" ca="1" si="1121"/>
        <v>0</v>
      </c>
      <c r="AW485" s="3">
        <f t="shared" ca="1" si="1121"/>
        <v>0</v>
      </c>
      <c r="AX485" s="3">
        <f t="shared" ca="1" si="1121"/>
        <v>0</v>
      </c>
      <c r="AY485" s="3">
        <f t="shared" ca="1" si="1121"/>
        <v>0</v>
      </c>
      <c r="AZ485" s="3">
        <f t="shared" ca="1" si="1121"/>
        <v>0</v>
      </c>
      <c r="BA485" s="3">
        <f t="shared" ca="1" si="1121"/>
        <v>0</v>
      </c>
      <c r="BB485" s="3">
        <f t="shared" ca="1" si="1121"/>
        <v>0</v>
      </c>
      <c r="BC485" s="3">
        <f t="shared" ca="1" si="1121"/>
        <v>0</v>
      </c>
      <c r="BD485" s="3">
        <f t="shared" ca="1" si="1121"/>
        <v>0</v>
      </c>
      <c r="BE485" s="3">
        <f t="shared" ca="1" si="1121"/>
        <v>0</v>
      </c>
      <c r="BF485" s="3">
        <f t="shared" ca="1" si="1121"/>
        <v>0</v>
      </c>
      <c r="BG485" s="3">
        <f t="shared" ca="1" si="1121"/>
        <v>0</v>
      </c>
      <c r="BH485" s="3">
        <f t="shared" ca="1" si="1121"/>
        <v>0</v>
      </c>
      <c r="BI485" s="3">
        <f t="shared" ca="1" si="1121"/>
        <v>0</v>
      </c>
      <c r="BJ485" s="3">
        <f t="shared" ca="1" si="1121"/>
        <v>0</v>
      </c>
      <c r="BK485" s="3">
        <f t="shared" ca="1" si="1121"/>
        <v>0</v>
      </c>
      <c r="BL485" s="3">
        <f t="shared" ca="1" si="1121"/>
        <v>0</v>
      </c>
    </row>
    <row r="486" spans="1:64" x14ac:dyDescent="0.3">
      <c r="B486" s="585" t="s">
        <v>565</v>
      </c>
      <c r="C486" s="67" t="s">
        <v>22</v>
      </c>
      <c r="E486" s="3">
        <f ca="1">MAX(E483,E484-E485)</f>
        <v>0</v>
      </c>
      <c r="F486" s="3">
        <f t="shared" ref="F486:BL486" ca="1" si="1122">MAX(F483,F484-F485)</f>
        <v>0</v>
      </c>
      <c r="G486" s="3">
        <f t="shared" ca="1" si="1122"/>
        <v>0</v>
      </c>
      <c r="H486" s="3">
        <f t="shared" ca="1" si="1122"/>
        <v>0</v>
      </c>
      <c r="I486" s="3">
        <f t="shared" ca="1" si="1122"/>
        <v>0</v>
      </c>
      <c r="J486" s="3">
        <f t="shared" ca="1" si="1122"/>
        <v>0.29629987931099999</v>
      </c>
      <c r="K486" s="3">
        <f t="shared" ca="1" si="1122"/>
        <v>0</v>
      </c>
      <c r="L486" s="3">
        <f t="shared" ca="1" si="1122"/>
        <v>0.43157754076162763</v>
      </c>
      <c r="M486" s="3">
        <f t="shared" ca="1" si="1122"/>
        <v>0</v>
      </c>
      <c r="N486" s="3">
        <f t="shared" ca="1" si="1122"/>
        <v>0</v>
      </c>
      <c r="O486" s="3">
        <f t="shared" ca="1" si="1122"/>
        <v>0</v>
      </c>
      <c r="P486" s="3">
        <f t="shared" ca="1" si="1122"/>
        <v>0</v>
      </c>
      <c r="Q486" s="3">
        <f t="shared" ca="1" si="1122"/>
        <v>0</v>
      </c>
      <c r="R486" s="3">
        <f t="shared" ca="1" si="1122"/>
        <v>0</v>
      </c>
      <c r="S486" s="3">
        <f t="shared" ca="1" si="1122"/>
        <v>0</v>
      </c>
      <c r="T486" s="3">
        <f t="shared" ca="1" si="1122"/>
        <v>0</v>
      </c>
      <c r="U486" s="3">
        <f t="shared" ca="1" si="1122"/>
        <v>9.7472732223617426E-3</v>
      </c>
      <c r="V486" s="3">
        <f t="shared" ca="1" si="1122"/>
        <v>9.6840899013290009E-3</v>
      </c>
      <c r="W486" s="3">
        <f t="shared" ca="1" si="1122"/>
        <v>9.7192555173179797E-3</v>
      </c>
      <c r="X486" s="3">
        <f t="shared" ca="1" si="1122"/>
        <v>9.749813962307171E-3</v>
      </c>
      <c r="Y486" s="3">
        <f t="shared" ca="1" si="1122"/>
        <v>9.7812670767222862E-3</v>
      </c>
      <c r="Z486" s="3">
        <f t="shared" ca="1" si="1122"/>
        <v>9.8133348119768104E-3</v>
      </c>
      <c r="AA486" s="3">
        <f t="shared" ca="1" si="1122"/>
        <v>9.8460456434050839E-3</v>
      </c>
      <c r="AB486" s="3">
        <f t="shared" ca="1" si="1122"/>
        <v>9.8794118812666962E-3</v>
      </c>
      <c r="AC486" s="3">
        <f t="shared" ca="1" si="1122"/>
        <v>9.9134469867693704E-3</v>
      </c>
      <c r="AD486" s="3">
        <f t="shared" ca="1" si="1122"/>
        <v>9.9481646550828289E-3</v>
      </c>
      <c r="AE486" s="3">
        <f t="shared" ca="1" si="1122"/>
        <v>9.9835788705523038E-3</v>
      </c>
      <c r="AF486" s="3">
        <f t="shared" ca="1" si="1122"/>
        <v>1.0019703910203525E-2</v>
      </c>
      <c r="AG486" s="3">
        <f t="shared" ca="1" si="1122"/>
        <v>1.0056554350146933E-2</v>
      </c>
      <c r="AH486" s="3">
        <f t="shared" ca="1" si="1122"/>
        <v>1.0094145071991873E-2</v>
      </c>
      <c r="AI486" s="3">
        <f t="shared" ca="1" si="1122"/>
        <v>1.0132491269371343E-2</v>
      </c>
      <c r="AJ486" s="3">
        <f t="shared" ca="1" si="1122"/>
        <v>1.0171608454655555E-2</v>
      </c>
      <c r="AK486" s="3">
        <f t="shared" ca="1" si="1122"/>
        <v>0.8819193929057898</v>
      </c>
      <c r="AL486" s="3">
        <f t="shared" ca="1" si="1122"/>
        <v>0.87363634692137115</v>
      </c>
      <c r="AM486" s="3">
        <f t="shared" ca="1" si="1122"/>
        <v>0.87412163321096392</v>
      </c>
      <c r="AN486" s="3">
        <f t="shared" ca="1" si="1122"/>
        <v>0.87414033816166015</v>
      </c>
      <c r="AO486" s="3">
        <f t="shared" ca="1" si="1122"/>
        <v>0</v>
      </c>
      <c r="AP486" s="3">
        <f t="shared" ca="1" si="1122"/>
        <v>0</v>
      </c>
      <c r="AQ486" s="3">
        <f t="shared" ca="1" si="1122"/>
        <v>0</v>
      </c>
      <c r="AR486" s="3">
        <f t="shared" ca="1" si="1122"/>
        <v>0</v>
      </c>
      <c r="AS486" s="3">
        <f t="shared" ca="1" si="1122"/>
        <v>0</v>
      </c>
      <c r="AT486" s="3">
        <f t="shared" ca="1" si="1122"/>
        <v>0</v>
      </c>
      <c r="AU486" s="3">
        <f t="shared" ca="1" si="1122"/>
        <v>0</v>
      </c>
      <c r="AV486" s="3">
        <f t="shared" ca="1" si="1122"/>
        <v>0</v>
      </c>
      <c r="AW486" s="3">
        <f t="shared" ca="1" si="1122"/>
        <v>0</v>
      </c>
      <c r="AX486" s="3">
        <f t="shared" ca="1" si="1122"/>
        <v>0</v>
      </c>
      <c r="AY486" s="3">
        <f t="shared" ca="1" si="1122"/>
        <v>0</v>
      </c>
      <c r="AZ486" s="3">
        <f t="shared" ca="1" si="1122"/>
        <v>0</v>
      </c>
      <c r="BA486" s="3">
        <f t="shared" ca="1" si="1122"/>
        <v>0</v>
      </c>
      <c r="BB486" s="3">
        <f t="shared" ca="1" si="1122"/>
        <v>0</v>
      </c>
      <c r="BC486" s="3">
        <f t="shared" ca="1" si="1122"/>
        <v>0</v>
      </c>
      <c r="BD486" s="3">
        <f t="shared" ca="1" si="1122"/>
        <v>0</v>
      </c>
      <c r="BE486" s="3">
        <f t="shared" ca="1" si="1122"/>
        <v>0</v>
      </c>
      <c r="BF486" s="3">
        <f t="shared" ca="1" si="1122"/>
        <v>0</v>
      </c>
      <c r="BG486" s="3">
        <f t="shared" ca="1" si="1122"/>
        <v>0</v>
      </c>
      <c r="BH486" s="3">
        <f t="shared" ca="1" si="1122"/>
        <v>0</v>
      </c>
      <c r="BI486" s="3">
        <f t="shared" ca="1" si="1122"/>
        <v>0</v>
      </c>
      <c r="BJ486" s="3">
        <f t="shared" ca="1" si="1122"/>
        <v>0</v>
      </c>
      <c r="BK486" s="3">
        <f t="shared" ca="1" si="1122"/>
        <v>0</v>
      </c>
      <c r="BL486" s="3">
        <f t="shared" ca="1" si="1122"/>
        <v>0</v>
      </c>
    </row>
    <row r="487" spans="1:64" x14ac:dyDescent="0.3">
      <c r="B487" s="585" t="s">
        <v>566</v>
      </c>
      <c r="C487" s="67" t="s">
        <v>0</v>
      </c>
      <c r="E487" s="4">
        <f t="shared" ref="E487:AJ487" ca="1" si="1123">IFERROR(E486/E454,0)</f>
        <v>0</v>
      </c>
      <c r="F487" s="4">
        <f t="shared" ca="1" si="1123"/>
        <v>0</v>
      </c>
      <c r="G487" s="4">
        <f t="shared" ca="1" si="1123"/>
        <v>0</v>
      </c>
      <c r="H487" s="4">
        <f t="shared" ca="1" si="1123"/>
        <v>0</v>
      </c>
      <c r="I487" s="4">
        <f t="shared" ca="1" si="1123"/>
        <v>0</v>
      </c>
      <c r="J487" s="4">
        <f t="shared" ca="1" si="1123"/>
        <v>0.1716</v>
      </c>
      <c r="K487" s="4">
        <f t="shared" ca="1" si="1123"/>
        <v>0</v>
      </c>
      <c r="L487" s="4">
        <f t="shared" ca="1" si="1123"/>
        <v>0.1716</v>
      </c>
      <c r="M487" s="4">
        <f t="shared" ca="1" si="1123"/>
        <v>0</v>
      </c>
      <c r="N487" s="4">
        <f t="shared" ca="1" si="1123"/>
        <v>0</v>
      </c>
      <c r="O487" s="4">
        <f t="shared" ca="1" si="1123"/>
        <v>0</v>
      </c>
      <c r="P487" s="4">
        <f t="shared" ca="1" si="1123"/>
        <v>0</v>
      </c>
      <c r="Q487" s="4">
        <f t="shared" ca="1" si="1123"/>
        <v>0</v>
      </c>
      <c r="R487" s="4">
        <f t="shared" ca="1" si="1123"/>
        <v>0</v>
      </c>
      <c r="S487" s="4">
        <f t="shared" ca="1" si="1123"/>
        <v>0</v>
      </c>
      <c r="T487" s="4">
        <f t="shared" ca="1" si="1123"/>
        <v>0</v>
      </c>
      <c r="U487" s="4">
        <f t="shared" ca="1" si="1123"/>
        <v>0.1716</v>
      </c>
      <c r="V487" s="4">
        <f t="shared" ca="1" si="1123"/>
        <v>0.1716</v>
      </c>
      <c r="W487" s="4">
        <f t="shared" ca="1" si="1123"/>
        <v>0.17160000000000003</v>
      </c>
      <c r="X487" s="4">
        <f t="shared" ca="1" si="1123"/>
        <v>0.1716</v>
      </c>
      <c r="Y487" s="4">
        <f t="shared" ca="1" si="1123"/>
        <v>0.1716</v>
      </c>
      <c r="Z487" s="4">
        <f t="shared" ca="1" si="1123"/>
        <v>0.1716</v>
      </c>
      <c r="AA487" s="4">
        <f t="shared" ca="1" si="1123"/>
        <v>0.1716</v>
      </c>
      <c r="AB487" s="4">
        <f t="shared" ca="1" si="1123"/>
        <v>0.1716</v>
      </c>
      <c r="AC487" s="4">
        <f t="shared" ca="1" si="1123"/>
        <v>0.1716</v>
      </c>
      <c r="AD487" s="4">
        <f t="shared" ca="1" si="1123"/>
        <v>0.1716</v>
      </c>
      <c r="AE487" s="4">
        <f t="shared" ca="1" si="1123"/>
        <v>0.1716</v>
      </c>
      <c r="AF487" s="4">
        <f t="shared" ca="1" si="1123"/>
        <v>0.1716</v>
      </c>
      <c r="AG487" s="4">
        <f t="shared" ca="1" si="1123"/>
        <v>0.1716</v>
      </c>
      <c r="AH487" s="4">
        <f t="shared" ca="1" si="1123"/>
        <v>0.1716</v>
      </c>
      <c r="AI487" s="4">
        <f t="shared" ca="1" si="1123"/>
        <v>0.1716</v>
      </c>
      <c r="AJ487" s="4">
        <f t="shared" ca="1" si="1123"/>
        <v>0.1716</v>
      </c>
      <c r="AK487" s="4">
        <f t="shared" ref="AK487:BL487" ca="1" si="1124">IFERROR(AK486/AK454,0)</f>
        <v>0.1716</v>
      </c>
      <c r="AL487" s="4">
        <f t="shared" ca="1" si="1124"/>
        <v>0.1716</v>
      </c>
      <c r="AM487" s="4">
        <f t="shared" ca="1" si="1124"/>
        <v>0.1716</v>
      </c>
      <c r="AN487" s="4">
        <f t="shared" ca="1" si="1124"/>
        <v>0.1716</v>
      </c>
      <c r="AO487" s="4">
        <f t="shared" ca="1" si="1124"/>
        <v>0</v>
      </c>
      <c r="AP487" s="4">
        <f t="shared" ca="1" si="1124"/>
        <v>0</v>
      </c>
      <c r="AQ487" s="4">
        <f t="shared" ca="1" si="1124"/>
        <v>0</v>
      </c>
      <c r="AR487" s="4">
        <f t="shared" ca="1" si="1124"/>
        <v>0</v>
      </c>
      <c r="AS487" s="4">
        <f t="shared" ca="1" si="1124"/>
        <v>0</v>
      </c>
      <c r="AT487" s="4">
        <f t="shared" ca="1" si="1124"/>
        <v>0</v>
      </c>
      <c r="AU487" s="4">
        <f t="shared" ca="1" si="1124"/>
        <v>0</v>
      </c>
      <c r="AV487" s="4">
        <f t="shared" ca="1" si="1124"/>
        <v>0</v>
      </c>
      <c r="AW487" s="4">
        <f t="shared" ca="1" si="1124"/>
        <v>0</v>
      </c>
      <c r="AX487" s="4">
        <f t="shared" ca="1" si="1124"/>
        <v>0</v>
      </c>
      <c r="AY487" s="4">
        <f t="shared" ca="1" si="1124"/>
        <v>0</v>
      </c>
      <c r="AZ487" s="4">
        <f t="shared" ca="1" si="1124"/>
        <v>0</v>
      </c>
      <c r="BA487" s="4">
        <f t="shared" ca="1" si="1124"/>
        <v>0</v>
      </c>
      <c r="BB487" s="4">
        <f t="shared" ca="1" si="1124"/>
        <v>0</v>
      </c>
      <c r="BC487" s="4">
        <f t="shared" ca="1" si="1124"/>
        <v>0</v>
      </c>
      <c r="BD487" s="4">
        <f t="shared" ca="1" si="1124"/>
        <v>0</v>
      </c>
      <c r="BE487" s="4">
        <f t="shared" ca="1" si="1124"/>
        <v>0</v>
      </c>
      <c r="BF487" s="4">
        <f t="shared" ca="1" si="1124"/>
        <v>0</v>
      </c>
      <c r="BG487" s="4">
        <f t="shared" ca="1" si="1124"/>
        <v>0</v>
      </c>
      <c r="BH487" s="4">
        <f t="shared" ca="1" si="1124"/>
        <v>0</v>
      </c>
      <c r="BI487" s="4">
        <f t="shared" ca="1" si="1124"/>
        <v>0</v>
      </c>
      <c r="BJ487" s="4">
        <f t="shared" ca="1" si="1124"/>
        <v>0</v>
      </c>
      <c r="BK487" s="4">
        <f t="shared" ca="1" si="1124"/>
        <v>0</v>
      </c>
      <c r="BL487" s="4">
        <f t="shared" ca="1" si="1124"/>
        <v>0</v>
      </c>
    </row>
    <row r="489" spans="1:64" x14ac:dyDescent="0.3"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</row>
    <row r="490" spans="1:64" x14ac:dyDescent="0.3"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</row>
    <row r="621" spans="1:64" x14ac:dyDescent="0.3">
      <c r="A621" s="32"/>
      <c r="B621" s="32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  <c r="BD621" s="66"/>
      <c r="BE621" s="66"/>
      <c r="BF621" s="66"/>
      <c r="BG621" s="66"/>
      <c r="BH621" s="66"/>
      <c r="BI621" s="66"/>
      <c r="BJ621" s="66"/>
      <c r="BK621" s="66"/>
      <c r="BL621" s="66"/>
    </row>
    <row r="622" spans="1:64" x14ac:dyDescent="0.3">
      <c r="A622" s="32"/>
      <c r="B622" s="32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  <c r="BF622" s="66"/>
      <c r="BG622" s="66"/>
      <c r="BH622" s="66"/>
      <c r="BI622" s="66"/>
      <c r="BJ622" s="66"/>
      <c r="BK622" s="66"/>
      <c r="BL622" s="66"/>
    </row>
    <row r="623" spans="1:64" x14ac:dyDescent="0.3">
      <c r="A623" s="32"/>
      <c r="B623" s="32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/>
      <c r="BJ623" s="66"/>
      <c r="BK623" s="66"/>
      <c r="BL623" s="66"/>
    </row>
    <row r="624" spans="1:64" x14ac:dyDescent="0.3">
      <c r="A624" s="32"/>
      <c r="B624" s="32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  <c r="BF624" s="66"/>
      <c r="BG624" s="66"/>
      <c r="BH624" s="66"/>
      <c r="BI624" s="66"/>
      <c r="BJ624" s="66"/>
      <c r="BK624" s="66"/>
      <c r="BL624" s="66"/>
    </row>
    <row r="625" spans="1:64" x14ac:dyDescent="0.3">
      <c r="A625" s="32"/>
      <c r="B625" s="32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  <c r="BD625" s="66"/>
      <c r="BE625" s="66"/>
      <c r="BF625" s="66"/>
      <c r="BG625" s="66"/>
      <c r="BH625" s="66"/>
      <c r="BI625" s="66"/>
      <c r="BJ625" s="66"/>
      <c r="BK625" s="66"/>
      <c r="BL625" s="66"/>
    </row>
    <row r="626" spans="1:64" x14ac:dyDescent="0.3">
      <c r="A626" s="32"/>
      <c r="B626" s="32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  <c r="BD626" s="66"/>
      <c r="BE626" s="66"/>
      <c r="BF626" s="66"/>
      <c r="BG626" s="66"/>
      <c r="BH626" s="66"/>
      <c r="BI626" s="66"/>
      <c r="BJ626" s="66"/>
      <c r="BK626" s="66"/>
      <c r="BL626" s="66"/>
    </row>
    <row r="627" spans="1:64" x14ac:dyDescent="0.3">
      <c r="A627" s="32"/>
      <c r="B627" s="32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  <c r="BF627" s="66"/>
      <c r="BG627" s="66"/>
      <c r="BH627" s="66"/>
      <c r="BI627" s="66"/>
      <c r="BJ627" s="66"/>
      <c r="BK627" s="66"/>
      <c r="BL627" s="66"/>
    </row>
    <row r="628" spans="1:64" x14ac:dyDescent="0.3">
      <c r="A628" s="32"/>
      <c r="B628" s="32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  <c r="BF628" s="66"/>
      <c r="BG628" s="66"/>
      <c r="BH628" s="66"/>
      <c r="BI628" s="66"/>
      <c r="BJ628" s="66"/>
      <c r="BK628" s="66"/>
      <c r="BL628" s="66"/>
    </row>
    <row r="629" spans="1:64" x14ac:dyDescent="0.3">
      <c r="A629" s="32"/>
      <c r="B629" s="32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  <c r="BD629" s="66"/>
      <c r="BE629" s="66"/>
      <c r="BF629" s="66"/>
      <c r="BG629" s="66"/>
      <c r="BH629" s="66"/>
      <c r="BI629" s="66"/>
      <c r="BJ629" s="66"/>
      <c r="BK629" s="66"/>
      <c r="BL629" s="66"/>
    </row>
    <row r="630" spans="1:64" x14ac:dyDescent="0.3">
      <c r="A630" s="32"/>
      <c r="B630" s="32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  <c r="BD630" s="66"/>
      <c r="BE630" s="66"/>
      <c r="BF630" s="66"/>
      <c r="BG630" s="66"/>
      <c r="BH630" s="66"/>
      <c r="BI630" s="66"/>
      <c r="BJ630" s="66"/>
      <c r="BK630" s="66"/>
      <c r="BL630" s="66"/>
    </row>
    <row r="631" spans="1:64" x14ac:dyDescent="0.3">
      <c r="A631" s="32"/>
      <c r="B631" s="32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  <c r="BF631" s="66"/>
      <c r="BG631" s="66"/>
      <c r="BH631" s="66"/>
      <c r="BI631" s="66"/>
      <c r="BJ631" s="66"/>
      <c r="BK631" s="66"/>
      <c r="BL631" s="66"/>
    </row>
    <row r="632" spans="1:64" x14ac:dyDescent="0.3">
      <c r="A632" s="32"/>
      <c r="B632" s="32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  <c r="BD632" s="66"/>
      <c r="BE632" s="66"/>
      <c r="BF632" s="66"/>
      <c r="BG632" s="66"/>
      <c r="BH632" s="66"/>
      <c r="BI632" s="66"/>
      <c r="BJ632" s="66"/>
      <c r="BK632" s="66"/>
      <c r="BL632" s="66"/>
    </row>
    <row r="633" spans="1:64" x14ac:dyDescent="0.3">
      <c r="A633" s="32"/>
      <c r="B633" s="32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  <c r="BD633" s="66"/>
      <c r="BE633" s="66"/>
      <c r="BF633" s="66"/>
      <c r="BG633" s="66"/>
      <c r="BH633" s="66"/>
      <c r="BI633" s="66"/>
      <c r="BJ633" s="66"/>
      <c r="BK633" s="66"/>
      <c r="BL633" s="66"/>
    </row>
    <row r="634" spans="1:64" x14ac:dyDescent="0.3">
      <c r="A634" s="32"/>
      <c r="B634" s="32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  <c r="BF634" s="66"/>
      <c r="BG634" s="66"/>
      <c r="BH634" s="66"/>
      <c r="BI634" s="66"/>
      <c r="BJ634" s="66"/>
      <c r="BK634" s="66"/>
      <c r="BL634" s="66"/>
    </row>
    <row r="635" spans="1:64" x14ac:dyDescent="0.3">
      <c r="A635" s="32"/>
      <c r="B635" s="32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  <c r="BD635" s="66"/>
      <c r="BE635" s="66"/>
      <c r="BF635" s="66"/>
      <c r="BG635" s="66"/>
      <c r="BH635" s="66"/>
      <c r="BI635" s="66"/>
      <c r="BJ635" s="66"/>
      <c r="BK635" s="66"/>
      <c r="BL635" s="66"/>
    </row>
    <row r="636" spans="1:64" x14ac:dyDescent="0.3">
      <c r="A636" s="32"/>
      <c r="B636" s="32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  <c r="BD636" s="66"/>
      <c r="BE636" s="66"/>
      <c r="BF636" s="66"/>
      <c r="BG636" s="66"/>
      <c r="BH636" s="66"/>
      <c r="BI636" s="66"/>
      <c r="BJ636" s="66"/>
      <c r="BK636" s="66"/>
      <c r="BL636" s="66"/>
    </row>
    <row r="637" spans="1:64" x14ac:dyDescent="0.3">
      <c r="A637" s="32"/>
      <c r="B637" s="32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  <c r="BF637" s="66"/>
      <c r="BG637" s="66"/>
      <c r="BH637" s="66"/>
      <c r="BI637" s="66"/>
      <c r="BJ637" s="66"/>
      <c r="BK637" s="66"/>
      <c r="BL637" s="66"/>
    </row>
    <row r="638" spans="1:64" x14ac:dyDescent="0.3">
      <c r="A638" s="32"/>
      <c r="B638" s="32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  <c r="BD638" s="66"/>
      <c r="BE638" s="66"/>
      <c r="BF638" s="66"/>
      <c r="BG638" s="66"/>
      <c r="BH638" s="66"/>
      <c r="BI638" s="66"/>
      <c r="BJ638" s="66"/>
      <c r="BK638" s="66"/>
      <c r="BL638" s="66"/>
    </row>
    <row r="639" spans="1:64" x14ac:dyDescent="0.3">
      <c r="A639" s="32"/>
      <c r="B639" s="32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  <c r="BF639" s="66"/>
      <c r="BG639" s="66"/>
      <c r="BH639" s="66"/>
      <c r="BI639" s="66"/>
      <c r="BJ639" s="66"/>
      <c r="BK639" s="66"/>
      <c r="BL639" s="66"/>
    </row>
    <row r="640" spans="1:64" x14ac:dyDescent="0.3">
      <c r="A640" s="32"/>
      <c r="B640" s="32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  <c r="BD640" s="66"/>
      <c r="BE640" s="66"/>
      <c r="BF640" s="66"/>
      <c r="BG640" s="66"/>
      <c r="BH640" s="66"/>
      <c r="BI640" s="66"/>
      <c r="BJ640" s="66"/>
      <c r="BK640" s="66"/>
      <c r="BL640" s="66"/>
    </row>
    <row r="641" spans="1:64" x14ac:dyDescent="0.3">
      <c r="A641" s="32"/>
      <c r="B641" s="32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  <c r="BD641" s="66"/>
      <c r="BE641" s="66"/>
      <c r="BF641" s="66"/>
      <c r="BG641" s="66"/>
      <c r="BH641" s="66"/>
      <c r="BI641" s="66"/>
      <c r="BJ641" s="66"/>
      <c r="BK641" s="66"/>
      <c r="BL641" s="66"/>
    </row>
    <row r="642" spans="1:64" x14ac:dyDescent="0.3">
      <c r="A642" s="32"/>
      <c r="B642" s="32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  <c r="BD642" s="66"/>
      <c r="BE642" s="66"/>
      <c r="BF642" s="66"/>
      <c r="BG642" s="66"/>
      <c r="BH642" s="66"/>
      <c r="BI642" s="66"/>
      <c r="BJ642" s="66"/>
      <c r="BK642" s="66"/>
      <c r="BL642" s="66"/>
    </row>
    <row r="643" spans="1:64" x14ac:dyDescent="0.3">
      <c r="A643" s="32"/>
      <c r="B643" s="32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  <c r="BD643" s="66"/>
      <c r="BE643" s="66"/>
      <c r="BF643" s="66"/>
      <c r="BG643" s="66"/>
      <c r="BH643" s="66"/>
      <c r="BI643" s="66"/>
      <c r="BJ643" s="66"/>
      <c r="BK643" s="66"/>
      <c r="BL643" s="66"/>
    </row>
    <row r="644" spans="1:64" x14ac:dyDescent="0.3">
      <c r="A644" s="32"/>
      <c r="B644" s="32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  <c r="BF644" s="66"/>
      <c r="BG644" s="66"/>
      <c r="BH644" s="66"/>
      <c r="BI644" s="66"/>
      <c r="BJ644" s="66"/>
      <c r="BK644" s="66"/>
      <c r="BL644" s="66"/>
    </row>
    <row r="645" spans="1:64" x14ac:dyDescent="0.3">
      <c r="A645" s="32"/>
      <c r="B645" s="32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  <c r="BD645" s="66"/>
      <c r="BE645" s="66"/>
      <c r="BF645" s="66"/>
      <c r="BG645" s="66"/>
      <c r="BH645" s="66"/>
      <c r="BI645" s="66"/>
      <c r="BJ645" s="66"/>
      <c r="BK645" s="66"/>
      <c r="BL645" s="66"/>
    </row>
    <row r="646" spans="1:64" x14ac:dyDescent="0.3">
      <c r="A646" s="32"/>
      <c r="B646" s="32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  <c r="BF646" s="66"/>
      <c r="BG646" s="66"/>
      <c r="BH646" s="66"/>
      <c r="BI646" s="66"/>
      <c r="BJ646" s="66"/>
      <c r="BK646" s="66"/>
      <c r="BL646" s="66"/>
    </row>
    <row r="647" spans="1:64" x14ac:dyDescent="0.3">
      <c r="A647" s="32"/>
      <c r="B647" s="32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  <c r="BF647" s="66"/>
      <c r="BG647" s="66"/>
      <c r="BH647" s="66"/>
      <c r="BI647" s="66"/>
      <c r="BJ647" s="66"/>
      <c r="BK647" s="66"/>
      <c r="BL647" s="66"/>
    </row>
    <row r="648" spans="1:64" x14ac:dyDescent="0.3">
      <c r="A648" s="32"/>
      <c r="B648" s="32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  <c r="BD648" s="66"/>
      <c r="BE648" s="66"/>
      <c r="BF648" s="66"/>
      <c r="BG648" s="66"/>
      <c r="BH648" s="66"/>
      <c r="BI648" s="66"/>
      <c r="BJ648" s="66"/>
      <c r="BK648" s="66"/>
      <c r="BL648" s="66"/>
    </row>
    <row r="649" spans="1:64" x14ac:dyDescent="0.3">
      <c r="A649" s="32"/>
      <c r="B649" s="32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  <c r="BF649" s="66"/>
      <c r="BG649" s="66"/>
      <c r="BH649" s="66"/>
      <c r="BI649" s="66"/>
      <c r="BJ649" s="66"/>
      <c r="BK649" s="66"/>
      <c r="BL649" s="66"/>
    </row>
    <row r="650" spans="1:64" x14ac:dyDescent="0.3">
      <c r="A650" s="32"/>
      <c r="B650" s="32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  <c r="BF650" s="66"/>
      <c r="BG650" s="66"/>
      <c r="BH650" s="66"/>
      <c r="BI650" s="66"/>
      <c r="BJ650" s="66"/>
      <c r="BK650" s="66"/>
      <c r="BL650" s="66"/>
    </row>
    <row r="651" spans="1:64" x14ac:dyDescent="0.3">
      <c r="A651" s="32"/>
      <c r="B651" s="32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  <c r="BF651" s="66"/>
      <c r="BG651" s="66"/>
      <c r="BH651" s="66"/>
      <c r="BI651" s="66"/>
      <c r="BJ651" s="66"/>
      <c r="BK651" s="66"/>
      <c r="BL651" s="66"/>
    </row>
    <row r="652" spans="1:64" x14ac:dyDescent="0.3">
      <c r="A652" s="32"/>
      <c r="B652" s="32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  <c r="BF652" s="66"/>
      <c r="BG652" s="66"/>
      <c r="BH652" s="66"/>
      <c r="BI652" s="66"/>
      <c r="BJ652" s="66"/>
      <c r="BK652" s="66"/>
      <c r="BL652" s="66"/>
    </row>
    <row r="653" spans="1:64" x14ac:dyDescent="0.3">
      <c r="A653" s="32"/>
      <c r="B653" s="32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  <c r="BF653" s="66"/>
      <c r="BG653" s="66"/>
      <c r="BH653" s="66"/>
      <c r="BI653" s="66"/>
      <c r="BJ653" s="66"/>
      <c r="BK653" s="66"/>
      <c r="BL653" s="66"/>
    </row>
    <row r="654" spans="1:64" x14ac:dyDescent="0.3">
      <c r="A654" s="32"/>
      <c r="B654" s="32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  <c r="BF654" s="66"/>
      <c r="BG654" s="66"/>
      <c r="BH654" s="66"/>
      <c r="BI654" s="66"/>
      <c r="BJ654" s="66"/>
      <c r="BK654" s="66"/>
      <c r="BL654" s="66"/>
    </row>
    <row r="655" spans="1:64" x14ac:dyDescent="0.3">
      <c r="A655" s="32"/>
      <c r="B655" s="32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  <c r="BD655" s="66"/>
      <c r="BE655" s="66"/>
      <c r="BF655" s="66"/>
      <c r="BG655" s="66"/>
      <c r="BH655" s="66"/>
      <c r="BI655" s="66"/>
      <c r="BJ655" s="66"/>
      <c r="BK655" s="66"/>
      <c r="BL655" s="66"/>
    </row>
    <row r="656" spans="1:64" x14ac:dyDescent="0.3">
      <c r="A656" s="32"/>
      <c r="B656" s="32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6"/>
      <c r="BH656" s="66"/>
      <c r="BI656" s="66"/>
      <c r="BJ656" s="66"/>
      <c r="BK656" s="66"/>
      <c r="BL656" s="66"/>
    </row>
    <row r="657" spans="1:64" x14ac:dyDescent="0.3">
      <c r="A657" s="32"/>
      <c r="B657" s="32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/>
      <c r="BJ657" s="66"/>
      <c r="BK657" s="66"/>
      <c r="BL657" s="66"/>
    </row>
    <row r="658" spans="1:64" x14ac:dyDescent="0.3">
      <c r="A658" s="32"/>
      <c r="B658" s="32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  <c r="BD658" s="66"/>
      <c r="BE658" s="66"/>
      <c r="BF658" s="66"/>
      <c r="BG658" s="66"/>
      <c r="BH658" s="66"/>
      <c r="BI658" s="66"/>
      <c r="BJ658" s="66"/>
      <c r="BK658" s="66"/>
      <c r="BL658" s="66"/>
    </row>
    <row r="659" spans="1:64" x14ac:dyDescent="0.3">
      <c r="A659" s="32"/>
      <c r="B659" s="32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  <c r="BD659" s="66"/>
      <c r="BE659" s="66"/>
      <c r="BF659" s="66"/>
      <c r="BG659" s="66"/>
      <c r="BH659" s="66"/>
      <c r="BI659" s="66"/>
      <c r="BJ659" s="66"/>
      <c r="BK659" s="66"/>
      <c r="BL659" s="66"/>
    </row>
    <row r="660" spans="1:64" x14ac:dyDescent="0.3">
      <c r="A660" s="32"/>
      <c r="B660" s="32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  <c r="BD660" s="66"/>
      <c r="BE660" s="66"/>
      <c r="BF660" s="66"/>
      <c r="BG660" s="66"/>
      <c r="BH660" s="66"/>
      <c r="BI660" s="66"/>
      <c r="BJ660" s="66"/>
      <c r="BK660" s="66"/>
      <c r="BL660" s="66"/>
    </row>
    <row r="661" spans="1:64" x14ac:dyDescent="0.3">
      <c r="A661" s="32"/>
      <c r="B661" s="32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  <c r="BF661" s="66"/>
      <c r="BG661" s="66"/>
      <c r="BH661" s="66"/>
      <c r="BI661" s="66"/>
      <c r="BJ661" s="66"/>
      <c r="BK661" s="66"/>
      <c r="BL661" s="66"/>
    </row>
    <row r="662" spans="1:64" x14ac:dyDescent="0.3">
      <c r="A662" s="32"/>
      <c r="B662" s="32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  <c r="BD662" s="66"/>
      <c r="BE662" s="66"/>
      <c r="BF662" s="66"/>
      <c r="BG662" s="66"/>
      <c r="BH662" s="66"/>
      <c r="BI662" s="66"/>
      <c r="BJ662" s="66"/>
      <c r="BK662" s="66"/>
      <c r="BL662" s="66"/>
    </row>
    <row r="663" spans="1:64" x14ac:dyDescent="0.3">
      <c r="A663" s="32"/>
      <c r="B663" s="32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  <c r="BF663" s="66"/>
      <c r="BG663" s="66"/>
      <c r="BH663" s="66"/>
      <c r="BI663" s="66"/>
      <c r="BJ663" s="66"/>
      <c r="BK663" s="66"/>
      <c r="BL663" s="66"/>
    </row>
    <row r="664" spans="1:64" x14ac:dyDescent="0.3">
      <c r="A664" s="32"/>
      <c r="B664" s="32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  <c r="BF664" s="66"/>
      <c r="BG664" s="66"/>
      <c r="BH664" s="66"/>
      <c r="BI664" s="66"/>
      <c r="BJ664" s="66"/>
      <c r="BK664" s="66"/>
      <c r="BL664" s="66"/>
    </row>
    <row r="665" spans="1:64" x14ac:dyDescent="0.3">
      <c r="A665" s="32"/>
      <c r="B665" s="32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  <c r="BF665" s="66"/>
      <c r="BG665" s="66"/>
      <c r="BH665" s="66"/>
      <c r="BI665" s="66"/>
      <c r="BJ665" s="66"/>
      <c r="BK665" s="66"/>
      <c r="BL665" s="66"/>
    </row>
    <row r="666" spans="1:64" x14ac:dyDescent="0.3">
      <c r="A666" s="32"/>
      <c r="B666" s="32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  <c r="BF666" s="66"/>
      <c r="BG666" s="66"/>
      <c r="BH666" s="66"/>
      <c r="BI666" s="66"/>
      <c r="BJ666" s="66"/>
      <c r="BK666" s="66"/>
      <c r="BL666" s="66"/>
    </row>
    <row r="667" spans="1:64" x14ac:dyDescent="0.3">
      <c r="A667" s="32"/>
      <c r="B667" s="32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  <c r="BF667" s="66"/>
      <c r="BG667" s="66"/>
      <c r="BH667" s="66"/>
      <c r="BI667" s="66"/>
      <c r="BJ667" s="66"/>
      <c r="BK667" s="66"/>
      <c r="BL667" s="66"/>
    </row>
    <row r="668" spans="1:64" x14ac:dyDescent="0.3">
      <c r="A668" s="32"/>
      <c r="B668" s="32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  <c r="BF668" s="66"/>
      <c r="BG668" s="66"/>
      <c r="BH668" s="66"/>
      <c r="BI668" s="66"/>
      <c r="BJ668" s="66"/>
      <c r="BK668" s="66"/>
      <c r="BL668" s="66"/>
    </row>
    <row r="669" spans="1:64" x14ac:dyDescent="0.3">
      <c r="A669" s="32"/>
      <c r="B669" s="32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  <c r="BD669" s="66"/>
      <c r="BE669" s="66"/>
      <c r="BF669" s="66"/>
      <c r="BG669" s="66"/>
      <c r="BH669" s="66"/>
      <c r="BI669" s="66"/>
      <c r="BJ669" s="66"/>
      <c r="BK669" s="66"/>
      <c r="BL669" s="66"/>
    </row>
    <row r="670" spans="1:64" x14ac:dyDescent="0.3">
      <c r="A670" s="32"/>
      <c r="B670" s="32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  <c r="BD670" s="66"/>
      <c r="BE670" s="66"/>
      <c r="BF670" s="66"/>
      <c r="BG670" s="66"/>
      <c r="BH670" s="66"/>
      <c r="BI670" s="66"/>
      <c r="BJ670" s="66"/>
      <c r="BK670" s="66"/>
      <c r="BL670" s="66"/>
    </row>
    <row r="671" spans="1:64" x14ac:dyDescent="0.3">
      <c r="A671" s="32"/>
      <c r="B671" s="32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  <c r="BF671" s="66"/>
      <c r="BG671" s="66"/>
      <c r="BH671" s="66"/>
      <c r="BI671" s="66"/>
      <c r="BJ671" s="66"/>
      <c r="BK671" s="66"/>
      <c r="BL671" s="66"/>
    </row>
    <row r="672" spans="1:64" x14ac:dyDescent="0.3">
      <c r="A672" s="32"/>
      <c r="B672" s="32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  <c r="BD672" s="66"/>
      <c r="BE672" s="66"/>
      <c r="BF672" s="66"/>
      <c r="BG672" s="66"/>
      <c r="BH672" s="66"/>
      <c r="BI672" s="66"/>
      <c r="BJ672" s="66"/>
      <c r="BK672" s="66"/>
      <c r="BL672" s="66"/>
    </row>
    <row r="673" spans="1:64" x14ac:dyDescent="0.3">
      <c r="A673" s="32"/>
      <c r="B673" s="32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  <c r="BF673" s="66"/>
      <c r="BG673" s="66"/>
      <c r="BH673" s="66"/>
      <c r="BI673" s="66"/>
      <c r="BJ673" s="66"/>
      <c r="BK673" s="66"/>
      <c r="BL673" s="66"/>
    </row>
    <row r="674" spans="1:64" x14ac:dyDescent="0.3">
      <c r="A674" s="32"/>
      <c r="B674" s="32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  <c r="BD674" s="66"/>
      <c r="BE674" s="66"/>
      <c r="BF674" s="66"/>
      <c r="BG674" s="66"/>
      <c r="BH674" s="66"/>
      <c r="BI674" s="66"/>
      <c r="BJ674" s="66"/>
      <c r="BK674" s="66"/>
      <c r="BL674" s="66"/>
    </row>
    <row r="675" spans="1:64" x14ac:dyDescent="0.3">
      <c r="A675" s="32"/>
      <c r="B675" s="32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  <c r="BF675" s="66"/>
      <c r="BG675" s="66"/>
      <c r="BH675" s="66"/>
      <c r="BI675" s="66"/>
      <c r="BJ675" s="66"/>
      <c r="BK675" s="66"/>
      <c r="BL675" s="66"/>
    </row>
    <row r="676" spans="1:64" x14ac:dyDescent="0.3">
      <c r="A676" s="32"/>
      <c r="B676" s="32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  <c r="BF676" s="66"/>
      <c r="BG676" s="66"/>
      <c r="BH676" s="66"/>
      <c r="BI676" s="66"/>
      <c r="BJ676" s="66"/>
      <c r="BK676" s="66"/>
      <c r="BL676" s="66"/>
    </row>
    <row r="677" spans="1:64" x14ac:dyDescent="0.3">
      <c r="A677" s="32"/>
      <c r="B677" s="32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  <c r="BF677" s="66"/>
      <c r="BG677" s="66"/>
      <c r="BH677" s="66"/>
      <c r="BI677" s="66"/>
      <c r="BJ677" s="66"/>
      <c r="BK677" s="66"/>
      <c r="BL677" s="66"/>
    </row>
    <row r="678" spans="1:64" x14ac:dyDescent="0.3">
      <c r="A678" s="32"/>
      <c r="B678" s="32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  <c r="BD678" s="66"/>
      <c r="BE678" s="66"/>
      <c r="BF678" s="66"/>
      <c r="BG678" s="66"/>
      <c r="BH678" s="66"/>
      <c r="BI678" s="66"/>
      <c r="BJ678" s="66"/>
      <c r="BK678" s="66"/>
      <c r="BL678" s="66"/>
    </row>
    <row r="679" spans="1:64" x14ac:dyDescent="0.3">
      <c r="A679" s="32"/>
      <c r="B679" s="32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  <c r="BD679" s="66"/>
      <c r="BE679" s="66"/>
      <c r="BF679" s="66"/>
      <c r="BG679" s="66"/>
      <c r="BH679" s="66"/>
      <c r="BI679" s="66"/>
      <c r="BJ679" s="66"/>
      <c r="BK679" s="66"/>
      <c r="BL679" s="66"/>
    </row>
    <row r="680" spans="1:64" x14ac:dyDescent="0.3">
      <c r="A680" s="32"/>
      <c r="B680" s="32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  <c r="BF680" s="66"/>
      <c r="BG680" s="66"/>
      <c r="BH680" s="66"/>
      <c r="BI680" s="66"/>
      <c r="BJ680" s="66"/>
      <c r="BK680" s="66"/>
      <c r="BL680" s="66"/>
    </row>
    <row r="681" spans="1:64" x14ac:dyDescent="0.3">
      <c r="A681" s="32"/>
      <c r="B681" s="32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  <c r="BF681" s="66"/>
      <c r="BG681" s="66"/>
      <c r="BH681" s="66"/>
      <c r="BI681" s="66"/>
      <c r="BJ681" s="66"/>
      <c r="BK681" s="66"/>
      <c r="BL681" s="66"/>
    </row>
    <row r="682" spans="1:64" x14ac:dyDescent="0.3">
      <c r="A682" s="32"/>
      <c r="B682" s="32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  <c r="BF682" s="66"/>
      <c r="BG682" s="66"/>
      <c r="BH682" s="66"/>
      <c r="BI682" s="66"/>
      <c r="BJ682" s="66"/>
      <c r="BK682" s="66"/>
      <c r="BL682" s="66"/>
    </row>
    <row r="683" spans="1:64" x14ac:dyDescent="0.3">
      <c r="A683" s="32"/>
      <c r="B683" s="32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  <c r="BF683" s="66"/>
      <c r="BG683" s="66"/>
      <c r="BH683" s="66"/>
      <c r="BI683" s="66"/>
      <c r="BJ683" s="66"/>
      <c r="BK683" s="66"/>
      <c r="BL683" s="66"/>
    </row>
    <row r="684" spans="1:64" x14ac:dyDescent="0.3">
      <c r="A684" s="32"/>
      <c r="B684" s="32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  <c r="BD684" s="66"/>
      <c r="BE684" s="66"/>
      <c r="BF684" s="66"/>
      <c r="BG684" s="66"/>
      <c r="BH684" s="66"/>
      <c r="BI684" s="66"/>
      <c r="BJ684" s="66"/>
      <c r="BK684" s="66"/>
      <c r="BL684" s="66"/>
    </row>
    <row r="685" spans="1:64" x14ac:dyDescent="0.3">
      <c r="A685" s="32"/>
      <c r="B685" s="32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  <c r="BF685" s="66"/>
      <c r="BG685" s="66"/>
      <c r="BH685" s="66"/>
      <c r="BI685" s="66"/>
      <c r="BJ685" s="66"/>
      <c r="BK685" s="66"/>
      <c r="BL685" s="66"/>
    </row>
    <row r="686" spans="1:64" x14ac:dyDescent="0.3">
      <c r="A686" s="32"/>
      <c r="B686" s="32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/>
      <c r="BJ686" s="66"/>
      <c r="BK686" s="66"/>
      <c r="BL686" s="66"/>
    </row>
    <row r="687" spans="1:64" x14ac:dyDescent="0.3">
      <c r="A687" s="32"/>
      <c r="B687" s="32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  <c r="BD687" s="66"/>
      <c r="BE687" s="66"/>
      <c r="BF687" s="66"/>
      <c r="BG687" s="66"/>
      <c r="BH687" s="66"/>
      <c r="BI687" s="66"/>
      <c r="BJ687" s="66"/>
      <c r="BK687" s="66"/>
      <c r="BL687" s="66"/>
    </row>
    <row r="688" spans="1:64" x14ac:dyDescent="0.3">
      <c r="A688" s="32"/>
      <c r="B688" s="32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  <c r="BF688" s="66"/>
      <c r="BG688" s="66"/>
      <c r="BH688" s="66"/>
      <c r="BI688" s="66"/>
      <c r="BJ688" s="66"/>
      <c r="BK688" s="66"/>
      <c r="BL688" s="66"/>
    </row>
    <row r="689" spans="1:64" x14ac:dyDescent="0.3">
      <c r="A689" s="32"/>
      <c r="B689" s="32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  <c r="BF689" s="66"/>
      <c r="BG689" s="66"/>
      <c r="BH689" s="66"/>
      <c r="BI689" s="66"/>
      <c r="BJ689" s="66"/>
      <c r="BK689" s="66"/>
      <c r="BL689" s="66"/>
    </row>
    <row r="690" spans="1:64" x14ac:dyDescent="0.3">
      <c r="A690" s="32"/>
      <c r="B690" s="32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  <c r="BF690" s="66"/>
      <c r="BG690" s="66"/>
      <c r="BH690" s="66"/>
      <c r="BI690" s="66"/>
      <c r="BJ690" s="66"/>
      <c r="BK690" s="66"/>
      <c r="BL690" s="66"/>
    </row>
    <row r="691" spans="1:64" x14ac:dyDescent="0.3">
      <c r="A691" s="32"/>
      <c r="B691" s="32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  <c r="BF691" s="66"/>
      <c r="BG691" s="66"/>
      <c r="BH691" s="66"/>
      <c r="BI691" s="66"/>
      <c r="BJ691" s="66"/>
      <c r="BK691" s="66"/>
      <c r="BL691" s="66"/>
    </row>
    <row r="692" spans="1:64" x14ac:dyDescent="0.3">
      <c r="A692" s="32"/>
      <c r="B692" s="32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  <c r="BD692" s="66"/>
      <c r="BE692" s="66"/>
      <c r="BF692" s="66"/>
      <c r="BG692" s="66"/>
      <c r="BH692" s="66"/>
      <c r="BI692" s="66"/>
      <c r="BJ692" s="66"/>
      <c r="BK692" s="66"/>
      <c r="BL692" s="66"/>
    </row>
    <row r="693" spans="1:64" x14ac:dyDescent="0.3">
      <c r="A693" s="32"/>
      <c r="B693" s="32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  <c r="BD693" s="66"/>
      <c r="BE693" s="66"/>
      <c r="BF693" s="66"/>
      <c r="BG693" s="66"/>
      <c r="BH693" s="66"/>
      <c r="BI693" s="66"/>
      <c r="BJ693" s="66"/>
      <c r="BK693" s="66"/>
      <c r="BL693" s="66"/>
    </row>
    <row r="694" spans="1:64" x14ac:dyDescent="0.3">
      <c r="A694" s="32"/>
      <c r="B694" s="32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  <c r="BF694" s="66"/>
      <c r="BG694" s="66"/>
      <c r="BH694" s="66"/>
      <c r="BI694" s="66"/>
      <c r="BJ694" s="66"/>
      <c r="BK694" s="66"/>
      <c r="BL694" s="66"/>
    </row>
    <row r="695" spans="1:64" x14ac:dyDescent="0.3">
      <c r="A695" s="32"/>
      <c r="B695" s="32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  <c r="BF695" s="66"/>
      <c r="BG695" s="66"/>
      <c r="BH695" s="66"/>
      <c r="BI695" s="66"/>
      <c r="BJ695" s="66"/>
      <c r="BK695" s="66"/>
      <c r="BL695" s="66"/>
    </row>
    <row r="696" spans="1:64" x14ac:dyDescent="0.3">
      <c r="A696" s="32"/>
      <c r="B696" s="32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  <c r="BD696" s="66"/>
      <c r="BE696" s="66"/>
      <c r="BF696" s="66"/>
      <c r="BG696" s="66"/>
      <c r="BH696" s="66"/>
      <c r="BI696" s="66"/>
      <c r="BJ696" s="66"/>
      <c r="BK696" s="66"/>
      <c r="BL696" s="66"/>
    </row>
    <row r="697" spans="1:64" x14ac:dyDescent="0.3">
      <c r="A697" s="32"/>
      <c r="B697" s="32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  <c r="BF697" s="66"/>
      <c r="BG697" s="66"/>
      <c r="BH697" s="66"/>
      <c r="BI697" s="66"/>
      <c r="BJ697" s="66"/>
      <c r="BK697" s="66"/>
      <c r="BL697" s="66"/>
    </row>
    <row r="698" spans="1:64" x14ac:dyDescent="0.3">
      <c r="A698" s="32"/>
      <c r="B698" s="32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  <c r="BD698" s="66"/>
      <c r="BE698" s="66"/>
      <c r="BF698" s="66"/>
      <c r="BG698" s="66"/>
      <c r="BH698" s="66"/>
      <c r="BI698" s="66"/>
      <c r="BJ698" s="66"/>
      <c r="BK698" s="66"/>
      <c r="BL698" s="66"/>
    </row>
    <row r="699" spans="1:64" x14ac:dyDescent="0.3">
      <c r="A699" s="32"/>
      <c r="B699" s="32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  <c r="BF699" s="66"/>
      <c r="BG699" s="66"/>
      <c r="BH699" s="66"/>
      <c r="BI699" s="66"/>
      <c r="BJ699" s="66"/>
      <c r="BK699" s="66"/>
      <c r="BL699" s="66"/>
    </row>
    <row r="700" spans="1:64" x14ac:dyDescent="0.3">
      <c r="A700" s="32"/>
      <c r="B700" s="32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  <c r="BD700" s="66"/>
      <c r="BE700" s="66"/>
      <c r="BF700" s="66"/>
      <c r="BG700" s="66"/>
      <c r="BH700" s="66"/>
      <c r="BI700" s="66"/>
      <c r="BJ700" s="66"/>
      <c r="BK700" s="66"/>
      <c r="BL700" s="66"/>
    </row>
    <row r="701" spans="1:64" x14ac:dyDescent="0.3">
      <c r="A701" s="32"/>
      <c r="B701" s="32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  <c r="BD701" s="66"/>
      <c r="BE701" s="66"/>
      <c r="BF701" s="66"/>
      <c r="BG701" s="66"/>
      <c r="BH701" s="66"/>
      <c r="BI701" s="66"/>
      <c r="BJ701" s="66"/>
      <c r="BK701" s="66"/>
      <c r="BL701" s="66"/>
    </row>
    <row r="702" spans="1:64" x14ac:dyDescent="0.3">
      <c r="A702" s="32"/>
      <c r="B702" s="32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  <c r="BF702" s="66"/>
      <c r="BG702" s="66"/>
      <c r="BH702" s="66"/>
      <c r="BI702" s="66"/>
      <c r="BJ702" s="66"/>
      <c r="BK702" s="66"/>
      <c r="BL702" s="66"/>
    </row>
    <row r="703" spans="1:64" x14ac:dyDescent="0.3">
      <c r="A703" s="32"/>
      <c r="B703" s="32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  <c r="BD703" s="66"/>
      <c r="BE703" s="66"/>
      <c r="BF703" s="66"/>
      <c r="BG703" s="66"/>
      <c r="BH703" s="66"/>
      <c r="BI703" s="66"/>
      <c r="BJ703" s="66"/>
      <c r="BK703" s="66"/>
      <c r="BL703" s="66"/>
    </row>
    <row r="704" spans="1:64" x14ac:dyDescent="0.3">
      <c r="A704" s="32"/>
      <c r="B704" s="32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/>
      <c r="BJ704" s="66"/>
      <c r="BK704" s="66"/>
      <c r="BL704" s="66"/>
    </row>
    <row r="705" spans="1:64" x14ac:dyDescent="0.3">
      <c r="A705" s="32"/>
      <c r="B705" s="32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/>
      <c r="BJ705" s="66"/>
      <c r="BK705" s="66"/>
      <c r="BL705" s="66"/>
    </row>
    <row r="706" spans="1:64" x14ac:dyDescent="0.3">
      <c r="A706" s="32"/>
      <c r="B706" s="32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/>
      <c r="BJ706" s="66"/>
      <c r="BK706" s="66"/>
      <c r="BL706" s="66"/>
    </row>
    <row r="707" spans="1:64" x14ac:dyDescent="0.3">
      <c r="A707" s="32"/>
      <c r="B707" s="32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  <c r="BF707" s="66"/>
      <c r="BG707" s="66"/>
      <c r="BH707" s="66"/>
      <c r="BI707" s="66"/>
      <c r="BJ707" s="66"/>
      <c r="BK707" s="66"/>
      <c r="BL707" s="66"/>
    </row>
    <row r="708" spans="1:64" x14ac:dyDescent="0.3">
      <c r="A708" s="32"/>
      <c r="B708" s="32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/>
      <c r="BJ708" s="66"/>
      <c r="BK708" s="66"/>
      <c r="BL708" s="66"/>
    </row>
    <row r="709" spans="1:64" x14ac:dyDescent="0.3">
      <c r="A709" s="32"/>
      <c r="B709" s="32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  <c r="BF709" s="66"/>
      <c r="BG709" s="66"/>
      <c r="BH709" s="66"/>
      <c r="BI709" s="66"/>
      <c r="BJ709" s="66"/>
      <c r="BK709" s="66"/>
      <c r="BL709" s="66"/>
    </row>
    <row r="710" spans="1:64" x14ac:dyDescent="0.3">
      <c r="A710" s="32"/>
      <c r="B710" s="32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/>
      <c r="BJ710" s="66"/>
      <c r="BK710" s="66"/>
      <c r="BL710" s="66"/>
    </row>
    <row r="711" spans="1:64" x14ac:dyDescent="0.3">
      <c r="A711" s="32"/>
      <c r="B711" s="32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  <c r="BF711" s="66"/>
      <c r="BG711" s="66"/>
      <c r="BH711" s="66"/>
      <c r="BI711" s="66"/>
      <c r="BJ711" s="66"/>
      <c r="BK711" s="66"/>
      <c r="BL711" s="66"/>
    </row>
    <row r="712" spans="1:64" x14ac:dyDescent="0.3">
      <c r="A712" s="32"/>
      <c r="B712" s="32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/>
      <c r="BJ712" s="66"/>
      <c r="BK712" s="66"/>
      <c r="BL712" s="66"/>
    </row>
    <row r="713" spans="1:64" x14ac:dyDescent="0.3">
      <c r="A713" s="32"/>
      <c r="B713" s="32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  <c r="BF713" s="66"/>
      <c r="BG713" s="66"/>
      <c r="BH713" s="66"/>
      <c r="BI713" s="66"/>
      <c r="BJ713" s="66"/>
      <c r="BK713" s="66"/>
      <c r="BL713" s="66"/>
    </row>
    <row r="714" spans="1:64" x14ac:dyDescent="0.3">
      <c r="A714" s="32"/>
      <c r="B714" s="32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/>
      <c r="BJ714" s="66"/>
      <c r="BK714" s="66"/>
      <c r="BL714" s="66"/>
    </row>
    <row r="715" spans="1:64" x14ac:dyDescent="0.3">
      <c r="A715" s="32"/>
      <c r="B715" s="32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/>
      <c r="BJ715" s="66"/>
      <c r="BK715" s="66"/>
      <c r="BL715" s="66"/>
    </row>
    <row r="716" spans="1:64" x14ac:dyDescent="0.3">
      <c r="A716" s="32"/>
      <c r="B716" s="32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/>
      <c r="BJ716" s="66"/>
      <c r="BK716" s="66"/>
      <c r="BL716" s="66"/>
    </row>
    <row r="717" spans="1:64" x14ac:dyDescent="0.3">
      <c r="A717" s="32"/>
      <c r="B717" s="32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/>
      <c r="BJ717" s="66"/>
      <c r="BK717" s="66"/>
      <c r="BL717" s="66"/>
    </row>
    <row r="718" spans="1:64" x14ac:dyDescent="0.3">
      <c r="A718" s="32"/>
      <c r="B718" s="32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/>
      <c r="BJ718" s="66"/>
      <c r="BK718" s="66"/>
      <c r="BL718" s="66"/>
    </row>
    <row r="719" spans="1:64" x14ac:dyDescent="0.3">
      <c r="A719" s="32"/>
      <c r="B719" s="32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/>
      <c r="BJ719" s="66"/>
      <c r="BK719" s="66"/>
      <c r="BL719" s="66"/>
    </row>
    <row r="720" spans="1:64" x14ac:dyDescent="0.3">
      <c r="A720" s="32"/>
      <c r="B720" s="32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/>
      <c r="BJ720" s="66"/>
      <c r="BK720" s="66"/>
      <c r="BL720" s="66"/>
    </row>
    <row r="721" spans="1:64" x14ac:dyDescent="0.3">
      <c r="A721" s="32"/>
      <c r="B721" s="32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  <c r="BF721" s="66"/>
      <c r="BG721" s="66"/>
      <c r="BH721" s="66"/>
      <c r="BI721" s="66"/>
      <c r="BJ721" s="66"/>
      <c r="BK721" s="66"/>
      <c r="BL721" s="66"/>
    </row>
    <row r="722" spans="1:64" x14ac:dyDescent="0.3">
      <c r="A722" s="32"/>
      <c r="B722" s="32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/>
      <c r="BJ722" s="66"/>
      <c r="BK722" s="66"/>
      <c r="BL722" s="66"/>
    </row>
    <row r="723" spans="1:64" x14ac:dyDescent="0.3">
      <c r="A723" s="32"/>
      <c r="B723" s="32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  <c r="BF723" s="66"/>
      <c r="BG723" s="66"/>
      <c r="BH723" s="66"/>
      <c r="BI723" s="66"/>
      <c r="BJ723" s="66"/>
      <c r="BK723" s="66"/>
      <c r="BL723" s="66"/>
    </row>
    <row r="724" spans="1:64" x14ac:dyDescent="0.3">
      <c r="A724" s="32"/>
      <c r="B724" s="32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/>
      <c r="BJ724" s="66"/>
      <c r="BK724" s="66"/>
      <c r="BL724" s="66"/>
    </row>
    <row r="725" spans="1:64" x14ac:dyDescent="0.3">
      <c r="A725" s="32"/>
      <c r="B725" s="32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/>
      <c r="BJ725" s="66"/>
      <c r="BK725" s="66"/>
      <c r="BL725" s="66"/>
    </row>
    <row r="726" spans="1:64" x14ac:dyDescent="0.3">
      <c r="A726" s="32"/>
      <c r="B726" s="32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/>
      <c r="BJ726" s="66"/>
      <c r="BK726" s="66"/>
      <c r="BL726" s="66"/>
    </row>
    <row r="727" spans="1:64" x14ac:dyDescent="0.3">
      <c r="A727" s="32"/>
      <c r="B727" s="32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  <c r="BF727" s="66"/>
      <c r="BG727" s="66"/>
      <c r="BH727" s="66"/>
      <c r="BI727" s="66"/>
      <c r="BJ727" s="66"/>
      <c r="BK727" s="66"/>
      <c r="BL727" s="66"/>
    </row>
    <row r="728" spans="1:64" x14ac:dyDescent="0.3">
      <c r="A728" s="32"/>
      <c r="B728" s="32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/>
      <c r="BJ728" s="66"/>
      <c r="BK728" s="66"/>
      <c r="BL728" s="66"/>
    </row>
    <row r="729" spans="1:64" x14ac:dyDescent="0.3">
      <c r="A729" s="32"/>
      <c r="B729" s="32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  <c r="BF729" s="66"/>
      <c r="BG729" s="66"/>
      <c r="BH729" s="66"/>
      <c r="BI729" s="66"/>
      <c r="BJ729" s="66"/>
      <c r="BK729" s="66"/>
      <c r="BL729" s="66"/>
    </row>
    <row r="730" spans="1:64" x14ac:dyDescent="0.3">
      <c r="A730" s="32"/>
      <c r="B730" s="32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/>
      <c r="BJ730" s="66"/>
      <c r="BK730" s="66"/>
      <c r="BL730" s="66"/>
    </row>
    <row r="731" spans="1:64" x14ac:dyDescent="0.3">
      <c r="A731" s="32"/>
      <c r="B731" s="32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/>
      <c r="BJ731" s="66"/>
      <c r="BK731" s="66"/>
      <c r="BL731" s="66"/>
    </row>
    <row r="732" spans="1:64" x14ac:dyDescent="0.3">
      <c r="A732" s="32"/>
      <c r="B732" s="32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/>
      <c r="BJ732" s="66"/>
      <c r="BK732" s="66"/>
      <c r="BL732" s="66"/>
    </row>
    <row r="733" spans="1:64" x14ac:dyDescent="0.3">
      <c r="A733" s="32"/>
      <c r="B733" s="32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/>
      <c r="BJ733" s="66"/>
      <c r="BK733" s="66"/>
      <c r="BL733" s="66"/>
    </row>
    <row r="734" spans="1:64" x14ac:dyDescent="0.3">
      <c r="A734" s="32"/>
      <c r="B734" s="32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/>
      <c r="BJ734" s="66"/>
      <c r="BK734" s="66"/>
      <c r="BL734" s="66"/>
    </row>
    <row r="735" spans="1:64" x14ac:dyDescent="0.3">
      <c r="A735" s="32"/>
      <c r="B735" s="32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/>
      <c r="BJ735" s="66"/>
      <c r="BK735" s="66"/>
      <c r="BL735" s="66"/>
    </row>
    <row r="736" spans="1:64" x14ac:dyDescent="0.3">
      <c r="A736" s="32"/>
      <c r="B736" s="32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/>
      <c r="BJ736" s="66"/>
      <c r="BK736" s="66"/>
      <c r="BL736" s="66"/>
    </row>
    <row r="737" spans="1:64" x14ac:dyDescent="0.3">
      <c r="A737" s="32"/>
      <c r="B737" s="32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  <c r="BF737" s="66"/>
      <c r="BG737" s="66"/>
      <c r="BH737" s="66"/>
      <c r="BI737" s="66"/>
      <c r="BJ737" s="66"/>
      <c r="BK737" s="66"/>
      <c r="BL737" s="66"/>
    </row>
    <row r="738" spans="1:64" x14ac:dyDescent="0.3">
      <c r="A738" s="32"/>
      <c r="B738" s="32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/>
      <c r="BJ738" s="66"/>
      <c r="BK738" s="66"/>
      <c r="BL738" s="66"/>
    </row>
    <row r="739" spans="1:64" x14ac:dyDescent="0.3">
      <c r="A739" s="32"/>
      <c r="B739" s="32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/>
      <c r="BJ739" s="66"/>
      <c r="BK739" s="66"/>
      <c r="BL739" s="66"/>
    </row>
    <row r="740" spans="1:64" x14ac:dyDescent="0.3">
      <c r="A740" s="32"/>
      <c r="B740" s="32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/>
      <c r="BJ740" s="66"/>
      <c r="BK740" s="66"/>
      <c r="BL740" s="66"/>
    </row>
    <row r="741" spans="1:64" x14ac:dyDescent="0.3">
      <c r="A741" s="32"/>
      <c r="B741" s="32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  <c r="BF741" s="66"/>
      <c r="BG741" s="66"/>
      <c r="BH741" s="66"/>
      <c r="BI741" s="66"/>
      <c r="BJ741" s="66"/>
      <c r="BK741" s="66"/>
      <c r="BL741" s="66"/>
    </row>
    <row r="742" spans="1:64" x14ac:dyDescent="0.3">
      <c r="A742" s="32"/>
      <c r="B742" s="32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/>
      <c r="BJ742" s="66"/>
      <c r="BK742" s="66"/>
      <c r="BL742" s="66"/>
    </row>
    <row r="743" spans="1:64" x14ac:dyDescent="0.3">
      <c r="A743" s="32"/>
      <c r="B743" s="32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/>
      <c r="BJ743" s="66"/>
      <c r="BK743" s="66"/>
      <c r="BL743" s="66"/>
    </row>
    <row r="744" spans="1:64" x14ac:dyDescent="0.3">
      <c r="A744" s="32"/>
      <c r="B744" s="32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/>
      <c r="BJ744" s="66"/>
      <c r="BK744" s="66"/>
      <c r="BL744" s="66"/>
    </row>
    <row r="745" spans="1:64" x14ac:dyDescent="0.3">
      <c r="A745" s="32"/>
      <c r="B745" s="32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  <c r="BF745" s="66"/>
      <c r="BG745" s="66"/>
      <c r="BH745" s="66"/>
      <c r="BI745" s="66"/>
      <c r="BJ745" s="66"/>
      <c r="BK745" s="66"/>
      <c r="BL745" s="66"/>
    </row>
    <row r="746" spans="1:64" x14ac:dyDescent="0.3">
      <c r="A746" s="32"/>
      <c r="B746" s="32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  <c r="BF746" s="66"/>
      <c r="BG746" s="66"/>
      <c r="BH746" s="66"/>
      <c r="BI746" s="66"/>
      <c r="BJ746" s="66"/>
      <c r="BK746" s="66"/>
      <c r="BL746" s="66"/>
    </row>
    <row r="747" spans="1:64" x14ac:dyDescent="0.3">
      <c r="A747" s="32"/>
      <c r="B747" s="32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  <c r="BD747" s="66"/>
      <c r="BE747" s="66"/>
      <c r="BF747" s="66"/>
      <c r="BG747" s="66"/>
      <c r="BH747" s="66"/>
      <c r="BI747" s="66"/>
      <c r="BJ747" s="66"/>
      <c r="BK747" s="66"/>
      <c r="BL747" s="66"/>
    </row>
    <row r="748" spans="1:64" x14ac:dyDescent="0.3">
      <c r="A748" s="32"/>
      <c r="B748" s="32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  <c r="BD748" s="66"/>
      <c r="BE748" s="66"/>
      <c r="BF748" s="66"/>
      <c r="BG748" s="66"/>
      <c r="BH748" s="66"/>
      <c r="BI748" s="66"/>
      <c r="BJ748" s="66"/>
      <c r="BK748" s="66"/>
      <c r="BL748" s="66"/>
    </row>
    <row r="749" spans="1:64" x14ac:dyDescent="0.3">
      <c r="A749" s="32"/>
      <c r="B749" s="32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  <c r="BD749" s="66"/>
      <c r="BE749" s="66"/>
      <c r="BF749" s="66"/>
      <c r="BG749" s="66"/>
      <c r="BH749" s="66"/>
      <c r="BI749" s="66"/>
      <c r="BJ749" s="66"/>
      <c r="BK749" s="66"/>
      <c r="BL749" s="66"/>
    </row>
    <row r="750" spans="1:64" x14ac:dyDescent="0.3">
      <c r="A750" s="32"/>
      <c r="B750" s="32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  <c r="BF750" s="66"/>
      <c r="BG750" s="66"/>
      <c r="BH750" s="66"/>
      <c r="BI750" s="66"/>
      <c r="BJ750" s="66"/>
      <c r="BK750" s="66"/>
      <c r="BL750" s="66"/>
    </row>
    <row r="751" spans="1:64" x14ac:dyDescent="0.3">
      <c r="A751" s="32"/>
      <c r="B751" s="32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  <c r="BD751" s="66"/>
      <c r="BE751" s="66"/>
      <c r="BF751" s="66"/>
      <c r="BG751" s="66"/>
      <c r="BH751" s="66"/>
      <c r="BI751" s="66"/>
      <c r="BJ751" s="66"/>
      <c r="BK751" s="66"/>
      <c r="BL751" s="66"/>
    </row>
    <row r="752" spans="1:64" x14ac:dyDescent="0.3">
      <c r="A752" s="32"/>
      <c r="B752" s="32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  <c r="BF752" s="66"/>
      <c r="BG752" s="66"/>
      <c r="BH752" s="66"/>
      <c r="BI752" s="66"/>
      <c r="BJ752" s="66"/>
      <c r="BK752" s="66"/>
      <c r="BL752" s="66"/>
    </row>
    <row r="753" spans="1:64" x14ac:dyDescent="0.3">
      <c r="A753" s="32"/>
      <c r="B753" s="32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  <c r="BD753" s="66"/>
      <c r="BE753" s="66"/>
      <c r="BF753" s="66"/>
      <c r="BG753" s="66"/>
      <c r="BH753" s="66"/>
      <c r="BI753" s="66"/>
      <c r="BJ753" s="66"/>
      <c r="BK753" s="66"/>
      <c r="BL753" s="66"/>
    </row>
    <row r="754" spans="1:64" x14ac:dyDescent="0.3">
      <c r="A754" s="32"/>
      <c r="B754" s="32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  <c r="BF754" s="66"/>
      <c r="BG754" s="66"/>
      <c r="BH754" s="66"/>
      <c r="BI754" s="66"/>
      <c r="BJ754" s="66"/>
      <c r="BK754" s="66"/>
      <c r="BL754" s="66"/>
    </row>
    <row r="755" spans="1:64" x14ac:dyDescent="0.3">
      <c r="A755" s="32"/>
      <c r="B755" s="32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6"/>
      <c r="BF755" s="66"/>
      <c r="BG755" s="66"/>
      <c r="BH755" s="66"/>
      <c r="BI755" s="66"/>
      <c r="BJ755" s="66"/>
      <c r="BK755" s="66"/>
      <c r="BL755" s="66"/>
    </row>
    <row r="756" spans="1:64" x14ac:dyDescent="0.3">
      <c r="A756" s="32"/>
      <c r="B756" s="32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/>
      <c r="BJ756" s="66"/>
      <c r="BK756" s="66"/>
      <c r="BL756" s="66"/>
    </row>
  </sheetData>
  <conditionalFormatting sqref="D1:BL3">
    <cfRule type="expression" dxfId="1" priority="5">
      <formula>D$5=1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30AD-4C71-4B48-9592-B04F1CDFCA2C}">
  <dimension ref="A1:BL123"/>
  <sheetViews>
    <sheetView showGridLines="0" workbookViewId="0">
      <pane xSplit="4" ySplit="3" topLeftCell="E90" activePane="bottomRight" state="frozen"/>
      <selection pane="topRight" activeCell="E1" sqref="E1"/>
      <selection pane="bottomLeft" activeCell="A4" sqref="A4"/>
      <selection pane="bottomRight" activeCell="D105" sqref="D105"/>
    </sheetView>
  </sheetViews>
  <sheetFormatPr defaultRowHeight="14.5" x14ac:dyDescent="0.35"/>
  <cols>
    <col min="2" max="2" width="28" bestFit="1" customWidth="1"/>
    <col min="4" max="4" width="9.6328125" bestFit="1" customWidth="1"/>
  </cols>
  <sheetData>
    <row r="1" spans="1:64" x14ac:dyDescent="0.35">
      <c r="A1" s="24"/>
      <c r="B1" s="24" t="s">
        <v>25</v>
      </c>
      <c r="C1" s="26" t="s">
        <v>24</v>
      </c>
      <c r="D1" s="25">
        <f t="shared" ref="D1:AI1" si="0">IF(MONTH(D2)=3,YEAR(D2),YEAR(D2)+1)</f>
        <v>2021</v>
      </c>
      <c r="E1" s="25">
        <f t="shared" si="0"/>
        <v>2022</v>
      </c>
      <c r="F1" s="25">
        <f t="shared" si="0"/>
        <v>2022</v>
      </c>
      <c r="G1" s="25">
        <f t="shared" si="0"/>
        <v>2023</v>
      </c>
      <c r="H1" s="25">
        <f t="shared" si="0"/>
        <v>2023</v>
      </c>
      <c r="I1" s="25">
        <f t="shared" si="0"/>
        <v>2024</v>
      </c>
      <c r="J1" s="25">
        <f t="shared" si="0"/>
        <v>2024</v>
      </c>
      <c r="K1" s="25">
        <f t="shared" si="0"/>
        <v>2025</v>
      </c>
      <c r="L1" s="25">
        <f t="shared" si="0"/>
        <v>2025</v>
      </c>
      <c r="M1" s="25">
        <f t="shared" si="0"/>
        <v>2026</v>
      </c>
      <c r="N1" s="25">
        <f t="shared" si="0"/>
        <v>2026</v>
      </c>
      <c r="O1" s="25">
        <f t="shared" si="0"/>
        <v>2027</v>
      </c>
      <c r="P1" s="25">
        <f t="shared" si="0"/>
        <v>2027</v>
      </c>
      <c r="Q1" s="25">
        <f t="shared" si="0"/>
        <v>2028</v>
      </c>
      <c r="R1" s="25">
        <f t="shared" si="0"/>
        <v>2028</v>
      </c>
      <c r="S1" s="25">
        <f t="shared" si="0"/>
        <v>2029</v>
      </c>
      <c r="T1" s="25">
        <f t="shared" si="0"/>
        <v>2029</v>
      </c>
      <c r="U1" s="25">
        <f t="shared" si="0"/>
        <v>2030</v>
      </c>
      <c r="V1" s="25">
        <f t="shared" si="0"/>
        <v>2030</v>
      </c>
      <c r="W1" s="25">
        <f t="shared" si="0"/>
        <v>2031</v>
      </c>
      <c r="X1" s="25">
        <f t="shared" si="0"/>
        <v>2031</v>
      </c>
      <c r="Y1" s="25">
        <f t="shared" si="0"/>
        <v>2032</v>
      </c>
      <c r="Z1" s="25">
        <f t="shared" si="0"/>
        <v>2032</v>
      </c>
      <c r="AA1" s="25">
        <f t="shared" si="0"/>
        <v>2033</v>
      </c>
      <c r="AB1" s="25">
        <f t="shared" si="0"/>
        <v>2033</v>
      </c>
      <c r="AC1" s="25">
        <f t="shared" si="0"/>
        <v>2034</v>
      </c>
      <c r="AD1" s="25">
        <f t="shared" si="0"/>
        <v>2034</v>
      </c>
      <c r="AE1" s="25">
        <f t="shared" si="0"/>
        <v>2035</v>
      </c>
      <c r="AF1" s="25">
        <f t="shared" si="0"/>
        <v>2035</v>
      </c>
      <c r="AG1" s="25">
        <f t="shared" si="0"/>
        <v>2036</v>
      </c>
      <c r="AH1" s="25">
        <f t="shared" si="0"/>
        <v>2036</v>
      </c>
      <c r="AI1" s="25">
        <f t="shared" si="0"/>
        <v>2037</v>
      </c>
      <c r="AJ1" s="25">
        <f t="shared" ref="AJ1:BL1" si="1">IF(MONTH(AJ2)=3,YEAR(AJ2),YEAR(AJ2)+1)</f>
        <v>2037</v>
      </c>
      <c r="AK1" s="25">
        <f t="shared" si="1"/>
        <v>2038</v>
      </c>
      <c r="AL1" s="25">
        <f t="shared" si="1"/>
        <v>2038</v>
      </c>
      <c r="AM1" s="25">
        <f t="shared" si="1"/>
        <v>2039</v>
      </c>
      <c r="AN1" s="25">
        <f t="shared" si="1"/>
        <v>2039</v>
      </c>
      <c r="AO1" s="25">
        <f t="shared" si="1"/>
        <v>2040</v>
      </c>
      <c r="AP1" s="25">
        <f t="shared" si="1"/>
        <v>2040</v>
      </c>
      <c r="AQ1" s="25">
        <f t="shared" si="1"/>
        <v>2041</v>
      </c>
      <c r="AR1" s="25">
        <f t="shared" si="1"/>
        <v>2041</v>
      </c>
      <c r="AS1" s="25">
        <f t="shared" si="1"/>
        <v>2042</v>
      </c>
      <c r="AT1" s="25">
        <f t="shared" si="1"/>
        <v>2042</v>
      </c>
      <c r="AU1" s="25">
        <f t="shared" si="1"/>
        <v>2043</v>
      </c>
      <c r="AV1" s="25">
        <f t="shared" si="1"/>
        <v>2043</v>
      </c>
      <c r="AW1" s="25">
        <f t="shared" si="1"/>
        <v>2044</v>
      </c>
      <c r="AX1" s="25">
        <f t="shared" si="1"/>
        <v>2044</v>
      </c>
      <c r="AY1" s="25">
        <f t="shared" si="1"/>
        <v>2045</v>
      </c>
      <c r="AZ1" s="25">
        <f t="shared" si="1"/>
        <v>2045</v>
      </c>
      <c r="BA1" s="25">
        <f t="shared" si="1"/>
        <v>2046</v>
      </c>
      <c r="BB1" s="25">
        <f t="shared" si="1"/>
        <v>2046</v>
      </c>
      <c r="BC1" s="25">
        <f t="shared" si="1"/>
        <v>2047</v>
      </c>
      <c r="BD1" s="25">
        <f t="shared" si="1"/>
        <v>2047</v>
      </c>
      <c r="BE1" s="25">
        <f t="shared" si="1"/>
        <v>2048</v>
      </c>
      <c r="BF1" s="25">
        <f t="shared" si="1"/>
        <v>2048</v>
      </c>
      <c r="BG1" s="25">
        <f t="shared" si="1"/>
        <v>2049</v>
      </c>
      <c r="BH1" s="25">
        <f t="shared" si="1"/>
        <v>2049</v>
      </c>
      <c r="BI1" s="25">
        <f t="shared" si="1"/>
        <v>2050</v>
      </c>
      <c r="BJ1" s="25">
        <f t="shared" si="1"/>
        <v>2050</v>
      </c>
      <c r="BK1" s="25">
        <f t="shared" si="1"/>
        <v>2051</v>
      </c>
      <c r="BL1" s="25">
        <f t="shared" si="1"/>
        <v>2051</v>
      </c>
    </row>
    <row r="2" spans="1:64" x14ac:dyDescent="0.35">
      <c r="A2" s="24"/>
      <c r="B2" s="24"/>
      <c r="C2" s="26"/>
      <c r="D2" s="23">
        <v>44286</v>
      </c>
      <c r="E2" s="23">
        <f t="shared" ref="E2:AJ2" si="2">EOMONTH(D2,6)</f>
        <v>44469</v>
      </c>
      <c r="F2" s="23">
        <f t="shared" si="2"/>
        <v>44651</v>
      </c>
      <c r="G2" s="23">
        <f t="shared" si="2"/>
        <v>44834</v>
      </c>
      <c r="H2" s="23">
        <f t="shared" si="2"/>
        <v>45016</v>
      </c>
      <c r="I2" s="23">
        <f t="shared" si="2"/>
        <v>45199</v>
      </c>
      <c r="J2" s="23">
        <f t="shared" si="2"/>
        <v>45382</v>
      </c>
      <c r="K2" s="23">
        <f t="shared" si="2"/>
        <v>45565</v>
      </c>
      <c r="L2" s="23">
        <f t="shared" si="2"/>
        <v>45747</v>
      </c>
      <c r="M2" s="23">
        <f t="shared" si="2"/>
        <v>45930</v>
      </c>
      <c r="N2" s="23">
        <f t="shared" si="2"/>
        <v>46112</v>
      </c>
      <c r="O2" s="23">
        <f t="shared" si="2"/>
        <v>46295</v>
      </c>
      <c r="P2" s="23">
        <f t="shared" si="2"/>
        <v>46477</v>
      </c>
      <c r="Q2" s="23">
        <f t="shared" si="2"/>
        <v>46660</v>
      </c>
      <c r="R2" s="23">
        <f t="shared" si="2"/>
        <v>46843</v>
      </c>
      <c r="S2" s="23">
        <f t="shared" si="2"/>
        <v>47026</v>
      </c>
      <c r="T2" s="23">
        <f t="shared" si="2"/>
        <v>47208</v>
      </c>
      <c r="U2" s="23">
        <f t="shared" si="2"/>
        <v>47391</v>
      </c>
      <c r="V2" s="23">
        <f t="shared" si="2"/>
        <v>47573</v>
      </c>
      <c r="W2" s="23">
        <f t="shared" si="2"/>
        <v>47756</v>
      </c>
      <c r="X2" s="23">
        <f t="shared" si="2"/>
        <v>47938</v>
      </c>
      <c r="Y2" s="23">
        <f t="shared" si="2"/>
        <v>48121</v>
      </c>
      <c r="Z2" s="23">
        <f t="shared" si="2"/>
        <v>48304</v>
      </c>
      <c r="AA2" s="23">
        <f t="shared" si="2"/>
        <v>48487</v>
      </c>
      <c r="AB2" s="23">
        <f t="shared" si="2"/>
        <v>48669</v>
      </c>
      <c r="AC2" s="23">
        <f t="shared" si="2"/>
        <v>48852</v>
      </c>
      <c r="AD2" s="23">
        <f t="shared" si="2"/>
        <v>49034</v>
      </c>
      <c r="AE2" s="23">
        <f t="shared" si="2"/>
        <v>49217</v>
      </c>
      <c r="AF2" s="23">
        <f t="shared" si="2"/>
        <v>49399</v>
      </c>
      <c r="AG2" s="23">
        <f t="shared" si="2"/>
        <v>49582</v>
      </c>
      <c r="AH2" s="23">
        <f t="shared" si="2"/>
        <v>49765</v>
      </c>
      <c r="AI2" s="23">
        <f t="shared" si="2"/>
        <v>49948</v>
      </c>
      <c r="AJ2" s="23">
        <f t="shared" si="2"/>
        <v>50130</v>
      </c>
      <c r="AK2" s="23">
        <f t="shared" ref="AK2:BL2" si="3">EOMONTH(AJ2,6)</f>
        <v>50313</v>
      </c>
      <c r="AL2" s="23">
        <f t="shared" si="3"/>
        <v>50495</v>
      </c>
      <c r="AM2" s="23">
        <f t="shared" si="3"/>
        <v>50678</v>
      </c>
      <c r="AN2" s="23">
        <f t="shared" si="3"/>
        <v>50860</v>
      </c>
      <c r="AO2" s="23">
        <f t="shared" si="3"/>
        <v>51043</v>
      </c>
      <c r="AP2" s="23">
        <f t="shared" si="3"/>
        <v>51226</v>
      </c>
      <c r="AQ2" s="23">
        <f t="shared" si="3"/>
        <v>51409</v>
      </c>
      <c r="AR2" s="23">
        <f t="shared" si="3"/>
        <v>51591</v>
      </c>
      <c r="AS2" s="23">
        <f t="shared" si="3"/>
        <v>51774</v>
      </c>
      <c r="AT2" s="23">
        <f t="shared" si="3"/>
        <v>51956</v>
      </c>
      <c r="AU2" s="23">
        <f t="shared" si="3"/>
        <v>52139</v>
      </c>
      <c r="AV2" s="23">
        <f t="shared" si="3"/>
        <v>52321</v>
      </c>
      <c r="AW2" s="23">
        <f t="shared" si="3"/>
        <v>52504</v>
      </c>
      <c r="AX2" s="23">
        <f t="shared" si="3"/>
        <v>52687</v>
      </c>
      <c r="AY2" s="23">
        <f t="shared" si="3"/>
        <v>52870</v>
      </c>
      <c r="AZ2" s="23">
        <f t="shared" si="3"/>
        <v>53052</v>
      </c>
      <c r="BA2" s="23">
        <f t="shared" si="3"/>
        <v>53235</v>
      </c>
      <c r="BB2" s="23">
        <f t="shared" si="3"/>
        <v>53417</v>
      </c>
      <c r="BC2" s="23">
        <f t="shared" si="3"/>
        <v>53600</v>
      </c>
      <c r="BD2" s="23">
        <f t="shared" si="3"/>
        <v>53782</v>
      </c>
      <c r="BE2" s="23">
        <f t="shared" si="3"/>
        <v>53965</v>
      </c>
      <c r="BF2" s="23">
        <f t="shared" si="3"/>
        <v>54148</v>
      </c>
      <c r="BG2" s="23">
        <f t="shared" si="3"/>
        <v>54331</v>
      </c>
      <c r="BH2" s="23">
        <f t="shared" si="3"/>
        <v>54513</v>
      </c>
      <c r="BI2" s="23">
        <f t="shared" si="3"/>
        <v>54696</v>
      </c>
      <c r="BJ2" s="23">
        <f t="shared" si="3"/>
        <v>54878</v>
      </c>
      <c r="BK2" s="23">
        <f t="shared" si="3"/>
        <v>55061</v>
      </c>
      <c r="BL2" s="23">
        <f t="shared" si="3"/>
        <v>55243</v>
      </c>
    </row>
    <row r="3" spans="1:64" x14ac:dyDescent="0.35">
      <c r="A3" s="24"/>
      <c r="B3" s="24" t="s">
        <v>243</v>
      </c>
      <c r="C3" s="26"/>
      <c r="D3" s="23">
        <f t="shared" ref="D3:AI3" si="4">DATE(D1,3,31)</f>
        <v>44286</v>
      </c>
      <c r="E3" s="23">
        <f t="shared" si="4"/>
        <v>44651</v>
      </c>
      <c r="F3" s="23">
        <f t="shared" si="4"/>
        <v>44651</v>
      </c>
      <c r="G3" s="23">
        <f t="shared" si="4"/>
        <v>45016</v>
      </c>
      <c r="H3" s="23">
        <f t="shared" si="4"/>
        <v>45016</v>
      </c>
      <c r="I3" s="23">
        <f t="shared" si="4"/>
        <v>45382</v>
      </c>
      <c r="J3" s="23">
        <f t="shared" si="4"/>
        <v>45382</v>
      </c>
      <c r="K3" s="23">
        <f t="shared" si="4"/>
        <v>45747</v>
      </c>
      <c r="L3" s="23">
        <f t="shared" si="4"/>
        <v>45747</v>
      </c>
      <c r="M3" s="23">
        <f t="shared" si="4"/>
        <v>46112</v>
      </c>
      <c r="N3" s="23">
        <f t="shared" si="4"/>
        <v>46112</v>
      </c>
      <c r="O3" s="23">
        <f t="shared" si="4"/>
        <v>46477</v>
      </c>
      <c r="P3" s="23">
        <f t="shared" si="4"/>
        <v>46477</v>
      </c>
      <c r="Q3" s="23">
        <f t="shared" si="4"/>
        <v>46843</v>
      </c>
      <c r="R3" s="23">
        <f t="shared" si="4"/>
        <v>46843</v>
      </c>
      <c r="S3" s="23">
        <f t="shared" si="4"/>
        <v>47208</v>
      </c>
      <c r="T3" s="23">
        <f t="shared" si="4"/>
        <v>47208</v>
      </c>
      <c r="U3" s="23">
        <f t="shared" si="4"/>
        <v>47573</v>
      </c>
      <c r="V3" s="23">
        <f t="shared" si="4"/>
        <v>47573</v>
      </c>
      <c r="W3" s="23">
        <f t="shared" si="4"/>
        <v>47938</v>
      </c>
      <c r="X3" s="23">
        <f t="shared" si="4"/>
        <v>47938</v>
      </c>
      <c r="Y3" s="23">
        <f t="shared" si="4"/>
        <v>48304</v>
      </c>
      <c r="Z3" s="23">
        <f t="shared" si="4"/>
        <v>48304</v>
      </c>
      <c r="AA3" s="23">
        <f t="shared" si="4"/>
        <v>48669</v>
      </c>
      <c r="AB3" s="23">
        <f t="shared" si="4"/>
        <v>48669</v>
      </c>
      <c r="AC3" s="23">
        <f t="shared" si="4"/>
        <v>49034</v>
      </c>
      <c r="AD3" s="23">
        <f t="shared" si="4"/>
        <v>49034</v>
      </c>
      <c r="AE3" s="23">
        <f t="shared" si="4"/>
        <v>49399</v>
      </c>
      <c r="AF3" s="23">
        <f t="shared" si="4"/>
        <v>49399</v>
      </c>
      <c r="AG3" s="23">
        <f t="shared" si="4"/>
        <v>49765</v>
      </c>
      <c r="AH3" s="23">
        <f t="shared" si="4"/>
        <v>49765</v>
      </c>
      <c r="AI3" s="23">
        <f t="shared" si="4"/>
        <v>50130</v>
      </c>
      <c r="AJ3" s="23">
        <f t="shared" ref="AJ3:BL3" si="5">DATE(AJ1,3,31)</f>
        <v>50130</v>
      </c>
      <c r="AK3" s="23">
        <f t="shared" si="5"/>
        <v>50495</v>
      </c>
      <c r="AL3" s="23">
        <f t="shared" si="5"/>
        <v>50495</v>
      </c>
      <c r="AM3" s="23">
        <f t="shared" si="5"/>
        <v>50860</v>
      </c>
      <c r="AN3" s="23">
        <f t="shared" si="5"/>
        <v>50860</v>
      </c>
      <c r="AO3" s="23">
        <f t="shared" si="5"/>
        <v>51226</v>
      </c>
      <c r="AP3" s="23">
        <f t="shared" si="5"/>
        <v>51226</v>
      </c>
      <c r="AQ3" s="23">
        <f t="shared" si="5"/>
        <v>51591</v>
      </c>
      <c r="AR3" s="23">
        <f t="shared" si="5"/>
        <v>51591</v>
      </c>
      <c r="AS3" s="23">
        <f t="shared" si="5"/>
        <v>51956</v>
      </c>
      <c r="AT3" s="23">
        <f t="shared" si="5"/>
        <v>51956</v>
      </c>
      <c r="AU3" s="23">
        <f t="shared" si="5"/>
        <v>52321</v>
      </c>
      <c r="AV3" s="23">
        <f t="shared" si="5"/>
        <v>52321</v>
      </c>
      <c r="AW3" s="23">
        <f t="shared" si="5"/>
        <v>52687</v>
      </c>
      <c r="AX3" s="23">
        <f t="shared" si="5"/>
        <v>52687</v>
      </c>
      <c r="AY3" s="23">
        <f t="shared" si="5"/>
        <v>53052</v>
      </c>
      <c r="AZ3" s="23">
        <f t="shared" si="5"/>
        <v>53052</v>
      </c>
      <c r="BA3" s="23">
        <f t="shared" si="5"/>
        <v>53417</v>
      </c>
      <c r="BB3" s="23">
        <f t="shared" si="5"/>
        <v>53417</v>
      </c>
      <c r="BC3" s="23">
        <f t="shared" si="5"/>
        <v>53782</v>
      </c>
      <c r="BD3" s="23">
        <f t="shared" si="5"/>
        <v>53782</v>
      </c>
      <c r="BE3" s="23">
        <f t="shared" si="5"/>
        <v>54148</v>
      </c>
      <c r="BF3" s="23">
        <f t="shared" si="5"/>
        <v>54148</v>
      </c>
      <c r="BG3" s="23">
        <f t="shared" si="5"/>
        <v>54513</v>
      </c>
      <c r="BH3" s="23">
        <f t="shared" si="5"/>
        <v>54513</v>
      </c>
      <c r="BI3" s="23">
        <f t="shared" si="5"/>
        <v>54878</v>
      </c>
      <c r="BJ3" s="23">
        <f t="shared" si="5"/>
        <v>54878</v>
      </c>
      <c r="BK3" s="23">
        <f t="shared" si="5"/>
        <v>55243</v>
      </c>
      <c r="BL3" s="23">
        <f t="shared" si="5"/>
        <v>55243</v>
      </c>
    </row>
    <row r="4" spans="1:64" x14ac:dyDescent="0.35">
      <c r="A4" s="30" t="s">
        <v>169</v>
      </c>
      <c r="B4" s="29"/>
      <c r="C4" s="41"/>
      <c r="D4" s="28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</row>
    <row r="5" spans="1:64" x14ac:dyDescent="0.35">
      <c r="A5" s="80" t="s">
        <v>168</v>
      </c>
      <c r="B5" s="77"/>
      <c r="C5" s="79"/>
      <c r="D5" s="78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</row>
    <row r="6" spans="1:64" x14ac:dyDescent="0.35">
      <c r="A6" s="95"/>
      <c r="B6" s="36"/>
      <c r="C6" s="13"/>
      <c r="D6" s="76"/>
      <c r="E6" s="19"/>
      <c r="F6" s="19"/>
      <c r="G6" s="19"/>
      <c r="H6" s="36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</row>
    <row r="7" spans="1:64" x14ac:dyDescent="0.35">
      <c r="A7" s="6"/>
      <c r="B7" s="70" t="s">
        <v>159</v>
      </c>
      <c r="C7" s="591" t="s">
        <v>22</v>
      </c>
      <c r="D7" s="75"/>
      <c r="E7" s="6">
        <f ca="1">Working!E296</f>
        <v>0</v>
      </c>
      <c r="F7" s="6">
        <f ca="1">Working!F296</f>
        <v>0</v>
      </c>
      <c r="G7" s="6">
        <f ca="1">Working!G296</f>
        <v>0</v>
      </c>
      <c r="H7" s="6">
        <f ca="1">Working!H296</f>
        <v>0</v>
      </c>
      <c r="I7" s="6">
        <f ca="1">Working!I296</f>
        <v>0</v>
      </c>
      <c r="J7" s="6">
        <f ca="1">Working!J296</f>
        <v>21.256469660767692</v>
      </c>
      <c r="K7" s="6">
        <f ca="1">Working!K296</f>
        <v>9.8409560965868241</v>
      </c>
      <c r="L7" s="6">
        <f ca="1">Working!L296</f>
        <v>21.846455436953821</v>
      </c>
      <c r="M7" s="6">
        <f ca="1">Working!M296</f>
        <v>14.955943556720859</v>
      </c>
      <c r="N7" s="6">
        <f ca="1">Working!N296</f>
        <v>15.116414117856218</v>
      </c>
      <c r="O7" s="6">
        <f ca="1">Working!O296</f>
        <v>14.969877080736854</v>
      </c>
      <c r="P7" s="6">
        <f ca="1">Working!P296</f>
        <v>14.838376425724308</v>
      </c>
      <c r="Q7" s="6">
        <f ca="1">Working!Q296</f>
        <v>14.707850248605872</v>
      </c>
      <c r="R7" s="6">
        <f ca="1">Working!R296</f>
        <v>14.578946524595844</v>
      </c>
      <c r="S7" s="6">
        <f ca="1">Working!S296</f>
        <v>14.451670134388502</v>
      </c>
      <c r="T7" s="6">
        <f ca="1">Working!T296</f>
        <v>14.326054780562542</v>
      </c>
      <c r="U7" s="6">
        <f ca="1">Working!U296</f>
        <v>14.212371432375413</v>
      </c>
      <c r="V7" s="6">
        <f ca="1">Working!V296</f>
        <v>14.089663873056374</v>
      </c>
      <c r="W7" s="6">
        <f ca="1">Working!W296</f>
        <v>13.969292756998684</v>
      </c>
      <c r="X7" s="6">
        <f ca="1">Working!X296</f>
        <v>13.850689533718604</v>
      </c>
      <c r="Y7" s="6">
        <f ca="1">Working!Y296</f>
        <v>13.733922386408768</v>
      </c>
      <c r="Z7" s="6">
        <f ca="1">Working!Z296</f>
        <v>13.619026326636392</v>
      </c>
      <c r="AA7" s="6">
        <f ca="1">Working!AA296</f>
        <v>13.50603892481916</v>
      </c>
      <c r="AB7" s="6">
        <f ca="1">Working!AB296</f>
        <v>13.394998421865054</v>
      </c>
      <c r="AC7" s="6">
        <f ca="1">Working!AC296</f>
        <v>13.285943846718041</v>
      </c>
      <c r="AD7" s="6">
        <f ca="1">Working!AD296</f>
        <v>13.178915027324614</v>
      </c>
      <c r="AE7" s="6">
        <f ca="1">Working!AE296</f>
        <v>13.07395260765105</v>
      </c>
      <c r="AF7" s="6">
        <f ca="1">Working!AF296</f>
        <v>12.971098064754637</v>
      </c>
      <c r="AG7" s="6">
        <f ca="1">Working!AG296</f>
        <v>12.870393726236925</v>
      </c>
      <c r="AH7" s="6">
        <f ca="1">Working!AH296</f>
        <v>12.771882788070057</v>
      </c>
      <c r="AI7" s="6">
        <f ca="1">Working!AI296</f>
        <v>12.675609332804903</v>
      </c>
      <c r="AJ7" s="6">
        <f ca="1">Working!AJ296</f>
        <v>12.581618348169853</v>
      </c>
      <c r="AK7" s="6">
        <f ca="1">Working!AK296</f>
        <v>13.405535139090535</v>
      </c>
      <c r="AL7" s="6">
        <f ca="1">Working!AL296</f>
        <v>13.267435982234439</v>
      </c>
      <c r="AM7" s="6">
        <f ca="1">Working!AM296</f>
        <v>13.18317395196201</v>
      </c>
      <c r="AN7" s="6">
        <f ca="1">Working!AN296</f>
        <v>13.098642770425167</v>
      </c>
      <c r="AO7" s="6">
        <f ca="1">Working!AO296</f>
        <v>6.4447953314574962</v>
      </c>
      <c r="AP7" s="6">
        <f ca="1">Working!AP296</f>
        <v>7.1010249872402849</v>
      </c>
      <c r="AQ7" s="6">
        <f ca="1">Working!AQ296</f>
        <v>7.2138322029142463</v>
      </c>
      <c r="AR7" s="6">
        <f ca="1">Working!AR296</f>
        <v>7.3532128080709667</v>
      </c>
      <c r="AS7" s="6">
        <f ca="1">Working!AS296</f>
        <v>7.4942780274516325</v>
      </c>
      <c r="AT7" s="6">
        <f ca="1">Working!AT296</f>
        <v>7.6381745849624405</v>
      </c>
      <c r="AU7" s="6">
        <f ca="1">Working!AU296</f>
        <v>7.7849109818275428</v>
      </c>
      <c r="AV7" s="6">
        <f ca="1">Working!AV296</f>
        <v>7.9345467435792321</v>
      </c>
      <c r="AW7" s="6">
        <f ca="1">Working!AW296</f>
        <v>8.0871403998050724</v>
      </c>
      <c r="AX7" s="6">
        <f ca="1">Working!AX296</f>
        <v>8.2427517868643605</v>
      </c>
      <c r="AY7" s="6">
        <f ca="1">Working!AY296</f>
        <v>8.4014419737955333</v>
      </c>
      <c r="AZ7" s="6">
        <f ca="1">Working!AZ296</f>
        <v>8.5632732928178044</v>
      </c>
      <c r="BA7" s="6">
        <f ca="1">Working!BA296</f>
        <v>8.7283093658442823</v>
      </c>
      <c r="BB7" s="6">
        <f ca="1">Working!BB296</f>
        <v>8.8966151317716857</v>
      </c>
      <c r="BC7" s="6">
        <f ca="1">Working!BC296</f>
        <v>9.0682568743513006</v>
      </c>
      <c r="BD7" s="6">
        <f ca="1">Working!BD296</f>
        <v>9.2433022506634046</v>
      </c>
      <c r="BE7" s="6">
        <f ca="1">Working!BE296</f>
        <v>9.4218203202080115</v>
      </c>
      <c r="BF7" s="6">
        <f ca="1">Working!BF296</f>
        <v>9.603881574625694</v>
      </c>
      <c r="BG7" s="6">
        <f ca="1">Working!BG296</f>
        <v>9.7895579680622706</v>
      </c>
      <c r="BH7" s="6">
        <f ca="1">Working!BH296</f>
        <v>0</v>
      </c>
      <c r="BI7" s="6">
        <f ca="1">Working!BI296</f>
        <v>0</v>
      </c>
      <c r="BJ7" s="6">
        <f ca="1">Working!BJ296</f>
        <v>0</v>
      </c>
      <c r="BK7" s="6">
        <f ca="1">Working!BK296</f>
        <v>0</v>
      </c>
      <c r="BL7" s="6">
        <f ca="1">Working!BL296</f>
        <v>0</v>
      </c>
    </row>
    <row r="8" spans="1:64" x14ac:dyDescent="0.35">
      <c r="A8" s="6"/>
      <c r="B8" s="93" t="s">
        <v>167</v>
      </c>
      <c r="C8" s="591" t="s">
        <v>22</v>
      </c>
      <c r="D8" s="7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1:64" x14ac:dyDescent="0.35">
      <c r="A9" s="6"/>
      <c r="B9" s="92" t="s">
        <v>158</v>
      </c>
      <c r="C9" s="489">
        <f ca="1">SUM(D9:BL9)</f>
        <v>321.23716138552709</v>
      </c>
      <c r="D9" s="76"/>
      <c r="E9" s="6">
        <f>Working!E307</f>
        <v>0</v>
      </c>
      <c r="F9" s="6">
        <f>Working!F307</f>
        <v>0</v>
      </c>
      <c r="G9" s="6">
        <f>Working!G307</f>
        <v>0</v>
      </c>
      <c r="H9" s="6">
        <f>Working!H307</f>
        <v>0</v>
      </c>
      <c r="I9" s="6">
        <f>Working!I307</f>
        <v>0</v>
      </c>
      <c r="J9" s="6">
        <f ca="1">Working!J307</f>
        <v>3.9571486836568472</v>
      </c>
      <c r="K9" s="6">
        <f ca="1">Working!K307</f>
        <v>4.0291028104856172</v>
      </c>
      <c r="L9" s="6">
        <f ca="1">Working!L307</f>
        <v>4.1024553309634113</v>
      </c>
      <c r="M9" s="6">
        <f ca="1">Working!M307</f>
        <v>4.1772340893704731</v>
      </c>
      <c r="N9" s="6">
        <f ca="1">Working!N307</f>
        <v>4.2534674962243315</v>
      </c>
      <c r="O9" s="6">
        <f ca="1">Working!O307</f>
        <v>4.3311845400441769</v>
      </c>
      <c r="P9" s="6">
        <f ca="1">Working!P307</f>
        <v>4.4104147993650962</v>
      </c>
      <c r="Q9" s="6">
        <f ca="1">Working!Q307</f>
        <v>4.4911884550076193</v>
      </c>
      <c r="R9" s="6">
        <f ca="1">Working!R307</f>
        <v>4.5735363026081073</v>
      </c>
      <c r="S9" s="6">
        <f ca="1">Working!S307</f>
        <v>4.6574897654156651</v>
      </c>
      <c r="T9" s="6">
        <f ca="1">Working!T307</f>
        <v>4.743080907361362</v>
      </c>
      <c r="U9" s="6">
        <f ca="1">Working!U307</f>
        <v>4.8303424464056786</v>
      </c>
      <c r="V9" s="6">
        <f ca="1">Working!V307</f>
        <v>4.9193077681702642</v>
      </c>
      <c r="W9" s="6">
        <f ca="1">Working!W307</f>
        <v>5.0100109398601571</v>
      </c>
      <c r="X9" s="6">
        <f ca="1">Working!X307</f>
        <v>5.1024867244828229</v>
      </c>
      <c r="Y9" s="6">
        <f ca="1">Working!Y307</f>
        <v>5.1967705953704675</v>
      </c>
      <c r="Z9" s="6">
        <f ca="1">Working!Z307</f>
        <v>5.2928987510122258</v>
      </c>
      <c r="AA9" s="6">
        <f ca="1">Working!AA307</f>
        <v>5.3909081302030266</v>
      </c>
      <c r="AB9" s="6">
        <f ca="1">Working!AB307</f>
        <v>5.4908364275159869</v>
      </c>
      <c r="AC9" s="6">
        <f ca="1">Working!AC307</f>
        <v>5.5927221091054404</v>
      </c>
      <c r="AD9" s="6">
        <f ca="1">Working!AD307</f>
        <v>5.6966044288478077</v>
      </c>
      <c r="AE9" s="6">
        <f ca="1">Working!AE307</f>
        <v>5.8025234448276928</v>
      </c>
      <c r="AF9" s="6">
        <f ca="1">Working!AF307</f>
        <v>5.910520036176754</v>
      </c>
      <c r="AG9" s="6">
        <f ca="1">Working!AG307</f>
        <v>6.0206359202730484</v>
      </c>
      <c r="AH9" s="6">
        <f ca="1">Working!AH307</f>
        <v>6.1329136703087777</v>
      </c>
      <c r="AI9" s="6">
        <f ca="1">Working!AI307</f>
        <v>6.2473967332344431</v>
      </c>
      <c r="AJ9" s="6">
        <f ca="1">Working!AJ307</f>
        <v>6.3641294480877191</v>
      </c>
      <c r="AK9" s="6">
        <f ca="1">Working!AK307</f>
        <v>6.483157064715396</v>
      </c>
      <c r="AL9" s="6">
        <f ca="1">Working!AL307</f>
        <v>6.6045257628971017</v>
      </c>
      <c r="AM9" s="6">
        <f ca="1">Working!AM307</f>
        <v>6.7282826718795148</v>
      </c>
      <c r="AN9" s="6">
        <f ca="1">Working!AN307</f>
        <v>6.8544758903301641</v>
      </c>
      <c r="AO9" s="6">
        <f ca="1">Working!AO307</f>
        <v>6.9831545067199485</v>
      </c>
      <c r="AP9" s="6">
        <f ca="1">Working!AP307</f>
        <v>7.1143686201438543</v>
      </c>
      <c r="AQ9" s="6">
        <f ca="1">Working!AQ307</f>
        <v>7.2481693615894498</v>
      </c>
      <c r="AR9" s="6">
        <f ca="1">Working!AR307</f>
        <v>7.3846089156630326</v>
      </c>
      <c r="AS9" s="6">
        <f ca="1">Working!AS307</f>
        <v>7.5237405427834512</v>
      </c>
      <c r="AT9" s="6">
        <f ca="1">Working!AT307</f>
        <v>7.6656186018539509</v>
      </c>
      <c r="AU9" s="6">
        <f ca="1">Working!AU307</f>
        <v>7.8102985734224948</v>
      </c>
      <c r="AV9" s="6">
        <f ca="1">Working!AV307</f>
        <v>7.9578370833413716</v>
      </c>
      <c r="AW9" s="6">
        <f ca="1">Working!AW307</f>
        <v>8.1082919269370404</v>
      </c>
      <c r="AX9" s="6">
        <f ca="1">Working!AX307</f>
        <v>8.2617220937014988</v>
      </c>
      <c r="AY9" s="6">
        <f ca="1">Working!AY307</f>
        <v>8.4181877925166511</v>
      </c>
      <c r="AZ9" s="6">
        <f ca="1">Working!AZ307</f>
        <v>8.5777504774234199</v>
      </c>
      <c r="BA9" s="6">
        <f ca="1">Working!BA307</f>
        <v>8.7404728739476365</v>
      </c>
      <c r="BB9" s="6">
        <f ca="1">Working!BB307</f>
        <v>8.9064190059950281</v>
      </c>
      <c r="BC9" s="6">
        <f ca="1">Working!BC307</f>
        <v>9.0756542233277901</v>
      </c>
      <c r="BD9" s="6">
        <f ca="1">Working!BD307</f>
        <v>9.2482452296357014</v>
      </c>
      <c r="BE9" s="6">
        <f ca="1">Working!BE307</f>
        <v>9.4242601112147977</v>
      </c>
      <c r="BF9" s="6">
        <f ca="1">Working!BF307</f>
        <v>9.6037683662671931</v>
      </c>
      <c r="BG9" s="6">
        <f ca="1">Working!BG307</f>
        <v>9.7868409348356167</v>
      </c>
      <c r="BH9" s="6">
        <f>Working!BH307</f>
        <v>0</v>
      </c>
      <c r="BI9" s="6">
        <f>Working!BI307</f>
        <v>0</v>
      </c>
      <c r="BJ9" s="6">
        <f>Working!BJ307</f>
        <v>0</v>
      </c>
      <c r="BK9" s="6">
        <f>Working!BK307</f>
        <v>0</v>
      </c>
      <c r="BL9" s="6">
        <f>Working!BL307</f>
        <v>0</v>
      </c>
    </row>
    <row r="10" spans="1:64" x14ac:dyDescent="0.35">
      <c r="A10" s="6"/>
      <c r="B10" s="92" t="s">
        <v>305</v>
      </c>
      <c r="C10" s="489">
        <f ca="1">SUM(D10:BL10)</f>
        <v>0</v>
      </c>
      <c r="D10" s="76"/>
      <c r="E10" s="6">
        <f ca="1">Working!E313</f>
        <v>0</v>
      </c>
      <c r="F10" s="6">
        <f ca="1">Working!F313</f>
        <v>0</v>
      </c>
      <c r="G10" s="6">
        <f ca="1">Working!G313</f>
        <v>0</v>
      </c>
      <c r="H10" s="6">
        <f ca="1">Working!H313</f>
        <v>0</v>
      </c>
      <c r="I10" s="6">
        <f ca="1">Working!I313</f>
        <v>0</v>
      </c>
      <c r="J10" s="6">
        <f ca="1">Working!J313</f>
        <v>0</v>
      </c>
      <c r="K10" s="6">
        <f ca="1">Working!K313</f>
        <v>0</v>
      </c>
      <c r="L10" s="6">
        <f ca="1">Working!L313</f>
        <v>0</v>
      </c>
      <c r="M10" s="6">
        <f ca="1">Working!M313</f>
        <v>0</v>
      </c>
      <c r="N10" s="6">
        <f ca="1">Working!N313</f>
        <v>0</v>
      </c>
      <c r="O10" s="6">
        <f ca="1">Working!O313</f>
        <v>0</v>
      </c>
      <c r="P10" s="6">
        <f ca="1">Working!P313</f>
        <v>0</v>
      </c>
      <c r="Q10" s="6">
        <f ca="1">Working!Q313</f>
        <v>0</v>
      </c>
      <c r="R10" s="6">
        <f ca="1">Working!R313</f>
        <v>0</v>
      </c>
      <c r="S10" s="6">
        <f ca="1">Working!S313</f>
        <v>0</v>
      </c>
      <c r="T10" s="6">
        <f ca="1">Working!T313</f>
        <v>0</v>
      </c>
      <c r="U10" s="6">
        <f ca="1">Working!U313</f>
        <v>0</v>
      </c>
      <c r="V10" s="6">
        <f ca="1">Working!V313</f>
        <v>0</v>
      </c>
      <c r="W10" s="6">
        <f ca="1">Working!W313</f>
        <v>0</v>
      </c>
      <c r="X10" s="6">
        <f ca="1">Working!X313</f>
        <v>0</v>
      </c>
      <c r="Y10" s="6">
        <f ca="1">Working!Y313</f>
        <v>0</v>
      </c>
      <c r="Z10" s="6">
        <f ca="1">Working!Z313</f>
        <v>0</v>
      </c>
      <c r="AA10" s="6">
        <f ca="1">Working!AA313</f>
        <v>0</v>
      </c>
      <c r="AB10" s="6">
        <f ca="1">Working!AB313</f>
        <v>0</v>
      </c>
      <c r="AC10" s="6">
        <f ca="1">Working!AC313</f>
        <v>0</v>
      </c>
      <c r="AD10" s="6">
        <f ca="1">Working!AD313</f>
        <v>0</v>
      </c>
      <c r="AE10" s="6">
        <f ca="1">Working!AE313</f>
        <v>0</v>
      </c>
      <c r="AF10" s="6">
        <f ca="1">Working!AF313</f>
        <v>0</v>
      </c>
      <c r="AG10" s="6">
        <f ca="1">Working!AG313</f>
        <v>0</v>
      </c>
      <c r="AH10" s="6">
        <f ca="1">Working!AH313</f>
        <v>0</v>
      </c>
      <c r="AI10" s="6">
        <f ca="1">Working!AI313</f>
        <v>0</v>
      </c>
      <c r="AJ10" s="6">
        <f ca="1">Working!AJ313</f>
        <v>0</v>
      </c>
      <c r="AK10" s="6">
        <f ca="1">Working!AK313</f>
        <v>0</v>
      </c>
      <c r="AL10" s="6">
        <f ca="1">Working!AL313</f>
        <v>0</v>
      </c>
      <c r="AM10" s="6">
        <f ca="1">Working!AM313</f>
        <v>0</v>
      </c>
      <c r="AN10" s="6">
        <f ca="1">Working!AN313</f>
        <v>0</v>
      </c>
      <c r="AO10" s="6">
        <f ca="1">Working!AO313</f>
        <v>0</v>
      </c>
      <c r="AP10" s="6">
        <f ca="1">Working!AP313</f>
        <v>0</v>
      </c>
      <c r="AQ10" s="6">
        <f ca="1">Working!AQ313</f>
        <v>0</v>
      </c>
      <c r="AR10" s="6">
        <f ca="1">Working!AR313</f>
        <v>0</v>
      </c>
      <c r="AS10" s="6">
        <f ca="1">Working!AS313</f>
        <v>0</v>
      </c>
      <c r="AT10" s="6">
        <f ca="1">Working!AT313</f>
        <v>0</v>
      </c>
      <c r="AU10" s="6">
        <f ca="1">Working!AU313</f>
        <v>0</v>
      </c>
      <c r="AV10" s="6">
        <f ca="1">Working!AV313</f>
        <v>0</v>
      </c>
      <c r="AW10" s="6">
        <f ca="1">Working!AW313</f>
        <v>0</v>
      </c>
      <c r="AX10" s="6">
        <f ca="1">Working!AX313</f>
        <v>0</v>
      </c>
      <c r="AY10" s="6">
        <f ca="1">Working!AY313</f>
        <v>0</v>
      </c>
      <c r="AZ10" s="6">
        <f ca="1">Working!AZ313</f>
        <v>0</v>
      </c>
      <c r="BA10" s="6">
        <f ca="1">Working!BA313</f>
        <v>0</v>
      </c>
      <c r="BB10" s="6">
        <f ca="1">Working!BB313</f>
        <v>0</v>
      </c>
      <c r="BC10" s="6">
        <f ca="1">Working!BC313</f>
        <v>0</v>
      </c>
      <c r="BD10" s="6">
        <f ca="1">Working!BD313</f>
        <v>0</v>
      </c>
      <c r="BE10" s="6">
        <f ca="1">Working!BE313</f>
        <v>0</v>
      </c>
      <c r="BF10" s="6">
        <f ca="1">Working!BF313</f>
        <v>0</v>
      </c>
      <c r="BG10" s="6">
        <f ca="1">Working!BG313</f>
        <v>0</v>
      </c>
      <c r="BH10" s="6">
        <f ca="1">Working!BH313</f>
        <v>0</v>
      </c>
      <c r="BI10" s="6">
        <f ca="1">Working!BI313</f>
        <v>0</v>
      </c>
      <c r="BJ10" s="6">
        <f ca="1">Working!BJ313</f>
        <v>0</v>
      </c>
      <c r="BK10" s="6">
        <f ca="1">Working!BK313</f>
        <v>0</v>
      </c>
      <c r="BL10" s="6">
        <f ca="1">Working!BL313</f>
        <v>0</v>
      </c>
    </row>
    <row r="11" spans="1:64" x14ac:dyDescent="0.35">
      <c r="A11" s="6"/>
      <c r="B11" s="93" t="s">
        <v>166</v>
      </c>
      <c r="C11" s="591" t="s">
        <v>22</v>
      </c>
      <c r="D11" s="76"/>
      <c r="E11" s="6">
        <f t="shared" ref="E11:AJ11" ca="1" si="6">E7-E9-E10</f>
        <v>0</v>
      </c>
      <c r="F11" s="6">
        <f t="shared" ca="1" si="6"/>
        <v>0</v>
      </c>
      <c r="G11" s="6">
        <f t="shared" ca="1" si="6"/>
        <v>0</v>
      </c>
      <c r="H11" s="6">
        <f t="shared" ca="1" si="6"/>
        <v>0</v>
      </c>
      <c r="I11" s="6">
        <f t="shared" ca="1" si="6"/>
        <v>0</v>
      </c>
      <c r="J11" s="6">
        <f t="shared" ca="1" si="6"/>
        <v>17.299320977110845</v>
      </c>
      <c r="K11" s="6">
        <f t="shared" ca="1" si="6"/>
        <v>5.8118532861012069</v>
      </c>
      <c r="L11" s="6">
        <f t="shared" ca="1" si="6"/>
        <v>17.744000105990409</v>
      </c>
      <c r="M11" s="6">
        <f t="shared" ca="1" si="6"/>
        <v>10.778709467350385</v>
      </c>
      <c r="N11" s="6">
        <f t="shared" ca="1" si="6"/>
        <v>10.862946621631886</v>
      </c>
      <c r="O11" s="6">
        <f t="shared" ca="1" si="6"/>
        <v>10.638692540692677</v>
      </c>
      <c r="P11" s="6">
        <f t="shared" ca="1" si="6"/>
        <v>10.427961626359211</v>
      </c>
      <c r="Q11" s="6">
        <f t="shared" ca="1" si="6"/>
        <v>10.216661793598252</v>
      </c>
      <c r="R11" s="6">
        <f t="shared" ca="1" si="6"/>
        <v>10.005410221987738</v>
      </c>
      <c r="S11" s="6">
        <f t="shared" ca="1" si="6"/>
        <v>9.7941803689728371</v>
      </c>
      <c r="T11" s="6">
        <f t="shared" ca="1" si="6"/>
        <v>9.5829738732011798</v>
      </c>
      <c r="U11" s="6">
        <f t="shared" ca="1" si="6"/>
        <v>9.3820289859697343</v>
      </c>
      <c r="V11" s="6">
        <f t="shared" ca="1" si="6"/>
        <v>9.1703561048861104</v>
      </c>
      <c r="W11" s="6">
        <f t="shared" ca="1" si="6"/>
        <v>8.9592818171385264</v>
      </c>
      <c r="X11" s="6">
        <f t="shared" ca="1" si="6"/>
        <v>8.7482028092357815</v>
      </c>
      <c r="Y11" s="6">
        <f t="shared" ca="1" si="6"/>
        <v>8.5371517910383012</v>
      </c>
      <c r="Z11" s="6">
        <f t="shared" ca="1" si="6"/>
        <v>8.3261275756241666</v>
      </c>
      <c r="AA11" s="6">
        <f t="shared" ca="1" si="6"/>
        <v>8.1151307946161335</v>
      </c>
      <c r="AB11" s="6">
        <f t="shared" ca="1" si="6"/>
        <v>7.9041619943490673</v>
      </c>
      <c r="AC11" s="6">
        <f t="shared" ca="1" si="6"/>
        <v>7.6932217376126006</v>
      </c>
      <c r="AD11" s="6">
        <f t="shared" ca="1" si="6"/>
        <v>7.4823105984768059</v>
      </c>
      <c r="AE11" s="6">
        <f t="shared" ca="1" si="6"/>
        <v>7.2714291628233569</v>
      </c>
      <c r="AF11" s="6">
        <f t="shared" ca="1" si="6"/>
        <v>7.0605780285778827</v>
      </c>
      <c r="AG11" s="6">
        <f t="shared" ca="1" si="6"/>
        <v>6.8497578059638764</v>
      </c>
      <c r="AH11" s="6">
        <f t="shared" ca="1" si="6"/>
        <v>6.6389691177612793</v>
      </c>
      <c r="AI11" s="6">
        <f t="shared" ca="1" si="6"/>
        <v>6.4282125995704602</v>
      </c>
      <c r="AJ11" s="6">
        <f t="shared" ca="1" si="6"/>
        <v>6.2174889000821336</v>
      </c>
      <c r="AK11" s="6">
        <f t="shared" ref="AK11:BL11" ca="1" si="7">AK7-AK9-AK10</f>
        <v>6.9223780743751391</v>
      </c>
      <c r="AL11" s="6">
        <f t="shared" ca="1" si="7"/>
        <v>6.6629102193373368</v>
      </c>
      <c r="AM11" s="6">
        <f t="shared" ca="1" si="7"/>
        <v>6.4548912800824949</v>
      </c>
      <c r="AN11" s="6">
        <f t="shared" ca="1" si="7"/>
        <v>6.244166880095003</v>
      </c>
      <c r="AO11" s="6">
        <f t="shared" ca="1" si="7"/>
        <v>-0.53835917526245236</v>
      </c>
      <c r="AP11" s="6">
        <f t="shared" ca="1" si="7"/>
        <v>-1.3343632903569436E-2</v>
      </c>
      <c r="AQ11" s="6">
        <f t="shared" ca="1" si="7"/>
        <v>-3.4337158675203483E-2</v>
      </c>
      <c r="AR11" s="6">
        <f t="shared" ca="1" si="7"/>
        <v>-3.1396107592065903E-2</v>
      </c>
      <c r="AS11" s="6">
        <f t="shared" ca="1" si="7"/>
        <v>-2.9462515331818651E-2</v>
      </c>
      <c r="AT11" s="6">
        <f t="shared" ca="1" si="7"/>
        <v>-2.7444016891510437E-2</v>
      </c>
      <c r="AU11" s="6">
        <f t="shared" ca="1" si="7"/>
        <v>-2.5387591594951964E-2</v>
      </c>
      <c r="AV11" s="6">
        <f t="shared" ca="1" si="7"/>
        <v>-2.3290339762139567E-2</v>
      </c>
      <c r="AW11" s="6">
        <f t="shared" ca="1" si="7"/>
        <v>-2.1151527131967995E-2</v>
      </c>
      <c r="AX11" s="6">
        <f t="shared" ca="1" si="7"/>
        <v>-1.8970306837138295E-2</v>
      </c>
      <c r="AY11" s="6">
        <f t="shared" ca="1" si="7"/>
        <v>-1.67458187211178E-2</v>
      </c>
      <c r="AZ11" s="6">
        <f t="shared" ca="1" si="7"/>
        <v>-1.4477184605615534E-2</v>
      </c>
      <c r="BA11" s="6">
        <f t="shared" ca="1" si="7"/>
        <v>-1.2163508103354204E-2</v>
      </c>
      <c r="BB11" s="6">
        <f t="shared" ca="1" si="7"/>
        <v>-9.8038742233423903E-3</v>
      </c>
      <c r="BC11" s="6">
        <f t="shared" ca="1" si="7"/>
        <v>-7.3973489764895817E-3</v>
      </c>
      <c r="BD11" s="6">
        <f t="shared" ca="1" si="7"/>
        <v>-4.9429789722967854E-3</v>
      </c>
      <c r="BE11" s="6">
        <f t="shared" ca="1" si="7"/>
        <v>-2.4397910067861517E-3</v>
      </c>
      <c r="BF11" s="6">
        <f t="shared" ca="1" si="7"/>
        <v>1.1320835850092692E-4</v>
      </c>
      <c r="BG11" s="6">
        <f t="shared" ca="1" si="7"/>
        <v>2.7170332266539532E-3</v>
      </c>
      <c r="BH11" s="6">
        <f t="shared" ca="1" si="7"/>
        <v>0</v>
      </c>
      <c r="BI11" s="6">
        <f t="shared" ca="1" si="7"/>
        <v>0</v>
      </c>
      <c r="BJ11" s="6">
        <f t="shared" ca="1" si="7"/>
        <v>0</v>
      </c>
      <c r="BK11" s="6">
        <f t="shared" ca="1" si="7"/>
        <v>0</v>
      </c>
      <c r="BL11" s="6">
        <f t="shared" ca="1" si="7"/>
        <v>0</v>
      </c>
    </row>
    <row r="12" spans="1:64" x14ac:dyDescent="0.35">
      <c r="A12" s="6"/>
      <c r="B12" s="94" t="s">
        <v>10</v>
      </c>
      <c r="C12" s="489">
        <f ca="1">SUM(D12:BL12)</f>
        <v>202.93129653466301</v>
      </c>
      <c r="D12" s="76"/>
      <c r="E12" s="6">
        <f ca="1">IF(Inputs!$D$119,Working!E243,Working!E246)</f>
        <v>0</v>
      </c>
      <c r="F12" s="6">
        <f ca="1">IF(Inputs!$D$119,Working!F243,Working!F246)</f>
        <v>0</v>
      </c>
      <c r="G12" s="6">
        <f ca="1">IF(Inputs!$D$119,Working!G243,Working!G246)</f>
        <v>0</v>
      </c>
      <c r="H12" s="6">
        <f ca="1">IF(Inputs!$D$119,Working!H243,Working!H246)</f>
        <v>0</v>
      </c>
      <c r="I12" s="6">
        <f ca="1">IF(Inputs!$D$119,Working!I243,Working!I246)</f>
        <v>0</v>
      </c>
      <c r="J12" s="6">
        <f ca="1">IF(Inputs!$D$119,Working!J243,Working!J246)</f>
        <v>9.0822328612623924</v>
      </c>
      <c r="K12" s="6">
        <f ca="1">IF(Inputs!$D$119,Working!K243,Working!K246)</f>
        <v>9.0822328612623924</v>
      </c>
      <c r="L12" s="6">
        <f ca="1">IF(Inputs!$D$119,Working!L243,Working!L246)</f>
        <v>9.0822328612623924</v>
      </c>
      <c r="M12" s="6">
        <f ca="1">IF(Inputs!$D$119,Working!M243,Working!M246)</f>
        <v>9.0822328612623924</v>
      </c>
      <c r="N12" s="6">
        <f ca="1">IF(Inputs!$D$119,Working!N243,Working!N246)</f>
        <v>9.0822328612623924</v>
      </c>
      <c r="O12" s="6">
        <f ca="1">IF(Inputs!$D$119,Working!O243,Working!O246)</f>
        <v>9.0822328612623924</v>
      </c>
      <c r="P12" s="6">
        <f ca="1">IF(Inputs!$D$119,Working!P243,Working!P246)</f>
        <v>9.0822328612623924</v>
      </c>
      <c r="Q12" s="6">
        <f ca="1">IF(Inputs!$D$119,Working!Q243,Working!Q246)</f>
        <v>9.0822328612623924</v>
      </c>
      <c r="R12" s="6">
        <f ca="1">IF(Inputs!$D$119,Working!R243,Working!R246)</f>
        <v>9.0822328612623924</v>
      </c>
      <c r="S12" s="6">
        <f ca="1">IF(Inputs!$D$119,Working!S243,Working!S246)</f>
        <v>9.0822328612623924</v>
      </c>
      <c r="T12" s="6">
        <f ca="1">IF(Inputs!$D$119,Working!T243,Working!T246)</f>
        <v>8.2815303771531017</v>
      </c>
      <c r="U12" s="6">
        <f ca="1">IF(Inputs!$D$119,Working!U243,Working!U246)</f>
        <v>5.1214879324487361</v>
      </c>
      <c r="V12" s="6">
        <f ca="1">IF(Inputs!$D$119,Working!V243,Working!V246)</f>
        <v>5.1214879324487361</v>
      </c>
      <c r="W12" s="6">
        <f ca="1">IF(Inputs!$D$119,Working!W243,Working!W246)</f>
        <v>5.1214879324487361</v>
      </c>
      <c r="X12" s="6">
        <f ca="1">IF(Inputs!$D$119,Working!X243,Working!X246)</f>
        <v>5.1214879324487361</v>
      </c>
      <c r="Y12" s="6">
        <f ca="1">IF(Inputs!$D$119,Working!Y243,Working!Y246)</f>
        <v>5.1214879324487361</v>
      </c>
      <c r="Z12" s="6">
        <f ca="1">IF(Inputs!$D$119,Working!Z243,Working!Z246)</f>
        <v>5.1214879324487361</v>
      </c>
      <c r="AA12" s="6">
        <f ca="1">IF(Inputs!$D$119,Working!AA243,Working!AA246)</f>
        <v>5.1214879324487361</v>
      </c>
      <c r="AB12" s="6">
        <f ca="1">IF(Inputs!$D$119,Working!AB243,Working!AB246)</f>
        <v>5.1214879324487361</v>
      </c>
      <c r="AC12" s="6">
        <f ca="1">IF(Inputs!$D$119,Working!AC243,Working!AC246)</f>
        <v>5.1214879324487361</v>
      </c>
      <c r="AD12" s="6">
        <f ca="1">IF(Inputs!$D$119,Working!AD243,Working!AD246)</f>
        <v>5.1214879324487361</v>
      </c>
      <c r="AE12" s="6">
        <f ca="1">IF(Inputs!$D$119,Working!AE243,Working!AE246)</f>
        <v>5.1214879324487361</v>
      </c>
      <c r="AF12" s="6">
        <f ca="1">IF(Inputs!$D$119,Working!AF243,Working!AF246)</f>
        <v>5.1214879324487361</v>
      </c>
      <c r="AG12" s="6">
        <f ca="1">IF(Inputs!$D$119,Working!AG243,Working!AG246)</f>
        <v>5.1214879324487361</v>
      </c>
      <c r="AH12" s="6">
        <f ca="1">IF(Inputs!$D$119,Working!AH243,Working!AH246)</f>
        <v>5.1214879324487361</v>
      </c>
      <c r="AI12" s="6">
        <f ca="1">IF(Inputs!$D$119,Working!AI243,Working!AI246)</f>
        <v>5.1214879324487361</v>
      </c>
      <c r="AJ12" s="6">
        <f ca="1">IF(Inputs!$D$119,Working!AJ243,Working!AJ246)</f>
        <v>5.1214879324487352</v>
      </c>
      <c r="AK12" s="6">
        <f ca="1">IF(Inputs!$D$119,Working!AK243,Working!AK246)</f>
        <v>0.95146220111767266</v>
      </c>
      <c r="AL12" s="6">
        <f ca="1">IF(Inputs!$D$119,Working!AL243,Working!AL246)</f>
        <v>0.95146220111767266</v>
      </c>
      <c r="AM12" s="6">
        <f ca="1">IF(Inputs!$D$119,Working!AM243,Working!AM246)</f>
        <v>0.95146220111767266</v>
      </c>
      <c r="AN12" s="6">
        <f ca="1">IF(Inputs!$D$119,Working!AN243,Working!AN246)</f>
        <v>0.95146220111767266</v>
      </c>
      <c r="AO12" s="6">
        <f ca="1">IF(Inputs!$D$119,Working!AO243,Working!AO246)</f>
        <v>0.95146220111767266</v>
      </c>
      <c r="AP12" s="6">
        <f ca="1">IF(Inputs!$D$119,Working!AP243,Working!AP246)</f>
        <v>0.95146220111767266</v>
      </c>
      <c r="AQ12" s="6">
        <f ca="1">IF(Inputs!$D$119,Working!AQ243,Working!AQ246)</f>
        <v>0.95146220111767266</v>
      </c>
      <c r="AR12" s="6">
        <f ca="1">IF(Inputs!$D$119,Working!AR243,Working!AR246)</f>
        <v>0.95146220111767266</v>
      </c>
      <c r="AS12" s="6">
        <f ca="1">IF(Inputs!$D$119,Working!AS243,Working!AS246)</f>
        <v>0.95146220111767266</v>
      </c>
      <c r="AT12" s="6">
        <f ca="1">IF(Inputs!$D$119,Working!AT243,Working!AT246)</f>
        <v>0.95146220111767266</v>
      </c>
      <c r="AU12" s="6">
        <f ca="1">IF(Inputs!$D$119,Working!AU243,Working!AU246)</f>
        <v>0.95146220111767266</v>
      </c>
      <c r="AV12" s="6">
        <f ca="1">IF(Inputs!$D$119,Working!AV243,Working!AV246)</f>
        <v>0.95146220111767266</v>
      </c>
      <c r="AW12" s="6">
        <f ca="1">IF(Inputs!$D$119,Working!AW243,Working!AW246)</f>
        <v>0.95146220111767266</v>
      </c>
      <c r="AX12" s="6">
        <f ca="1">IF(Inputs!$D$119,Working!AX243,Working!AX246)</f>
        <v>0.95146220111767266</v>
      </c>
      <c r="AY12" s="6">
        <f ca="1">IF(Inputs!$D$119,Working!AY243,Working!AY246)</f>
        <v>0.95146220111767266</v>
      </c>
      <c r="AZ12" s="6">
        <f ca="1">IF(Inputs!$D$119,Working!AZ243,Working!AZ246)</f>
        <v>0.95146220111767266</v>
      </c>
      <c r="BA12" s="6">
        <f ca="1">IF(Inputs!$D$119,Working!BA243,Working!BA246)</f>
        <v>0.95146220111767266</v>
      </c>
      <c r="BB12" s="6">
        <f ca="1">IF(Inputs!$D$119,Working!BB243,Working!BB246)</f>
        <v>0.95146220111767266</v>
      </c>
      <c r="BC12" s="6">
        <f ca="1">IF(Inputs!$D$119,Working!BC243,Working!BC246)</f>
        <v>0.95146220111767266</v>
      </c>
      <c r="BD12" s="6">
        <f ca="1">IF(Inputs!$D$119,Working!BD243,Working!BD246)</f>
        <v>0.95146220111767266</v>
      </c>
      <c r="BE12" s="6">
        <f ca="1">IF(Inputs!$D$119,Working!BE243,Working!BE246)</f>
        <v>0.95146220111767266</v>
      </c>
      <c r="BF12" s="6">
        <f ca="1">IF(Inputs!$D$119,Working!BF243,Working!BF246)</f>
        <v>0.95146220111767266</v>
      </c>
      <c r="BG12" s="6">
        <f ca="1">IF(Inputs!$D$119,Working!BG243,Working!BG246)</f>
        <v>0.95146220111767266</v>
      </c>
      <c r="BH12" s="6">
        <f ca="1">IF(Inputs!$D$119,Working!BH243,Working!BH246)</f>
        <v>0</v>
      </c>
      <c r="BI12" s="6">
        <f ca="1">IF(Inputs!$D$119,Working!BI243,Working!BI246)</f>
        <v>0</v>
      </c>
      <c r="BJ12" s="6">
        <f ca="1">IF(Inputs!$D$119,Working!BJ243,Working!BJ246)</f>
        <v>0</v>
      </c>
      <c r="BK12" s="6">
        <f ca="1">IF(Inputs!$D$119,Working!BK243,Working!BK246)</f>
        <v>0</v>
      </c>
      <c r="BL12" s="6">
        <f ca="1">IF(Inputs!$D$119,Working!BL243,Working!BL246)</f>
        <v>0</v>
      </c>
    </row>
    <row r="13" spans="1:64" x14ac:dyDescent="0.35">
      <c r="A13" s="6"/>
      <c r="B13" s="93" t="s">
        <v>165</v>
      </c>
      <c r="C13" s="591" t="s">
        <v>22</v>
      </c>
      <c r="D13" s="76"/>
      <c r="E13" s="6">
        <f t="shared" ref="E13:AJ13" ca="1" si="8">E11-E12</f>
        <v>0</v>
      </c>
      <c r="F13" s="6">
        <f t="shared" ca="1" si="8"/>
        <v>0</v>
      </c>
      <c r="G13" s="6">
        <f t="shared" ca="1" si="8"/>
        <v>0</v>
      </c>
      <c r="H13" s="6">
        <f t="shared" ca="1" si="8"/>
        <v>0</v>
      </c>
      <c r="I13" s="6">
        <f t="shared" ca="1" si="8"/>
        <v>0</v>
      </c>
      <c r="J13" s="6">
        <f t="shared" ca="1" si="8"/>
        <v>8.217088115848453</v>
      </c>
      <c r="K13" s="6">
        <f t="shared" ca="1" si="8"/>
        <v>-3.2703795751611855</v>
      </c>
      <c r="L13" s="6">
        <f t="shared" ca="1" si="8"/>
        <v>8.6617672447280167</v>
      </c>
      <c r="M13" s="6">
        <f t="shared" ca="1" si="8"/>
        <v>1.6964766060879928</v>
      </c>
      <c r="N13" s="6">
        <f t="shared" ca="1" si="8"/>
        <v>1.780713760369494</v>
      </c>
      <c r="O13" s="6">
        <f t="shared" ca="1" si="8"/>
        <v>1.5564596794302847</v>
      </c>
      <c r="P13" s="6">
        <f t="shared" ca="1" si="8"/>
        <v>1.345728765096819</v>
      </c>
      <c r="Q13" s="6">
        <f t="shared" ca="1" si="8"/>
        <v>1.1344289323358598</v>
      </c>
      <c r="R13" s="6">
        <f t="shared" ca="1" si="8"/>
        <v>0.92317736072534551</v>
      </c>
      <c r="S13" s="6">
        <f t="shared" ca="1" si="8"/>
        <v>0.71194750771044468</v>
      </c>
      <c r="T13" s="6">
        <f t="shared" ca="1" si="8"/>
        <v>1.3014434960480781</v>
      </c>
      <c r="U13" s="6">
        <f t="shared" ca="1" si="8"/>
        <v>4.2605410535209982</v>
      </c>
      <c r="V13" s="6">
        <f t="shared" ca="1" si="8"/>
        <v>4.0488681724373743</v>
      </c>
      <c r="W13" s="6">
        <f t="shared" ca="1" si="8"/>
        <v>3.8377938846897903</v>
      </c>
      <c r="X13" s="6">
        <f t="shared" ca="1" si="8"/>
        <v>3.6267148767870454</v>
      </c>
      <c r="Y13" s="6">
        <f t="shared" ca="1" si="8"/>
        <v>3.4156638585895651</v>
      </c>
      <c r="Z13" s="6">
        <f t="shared" ca="1" si="8"/>
        <v>3.2046396431754305</v>
      </c>
      <c r="AA13" s="6">
        <f t="shared" ca="1" si="8"/>
        <v>2.9936428621673974</v>
      </c>
      <c r="AB13" s="6">
        <f t="shared" ca="1" si="8"/>
        <v>2.7826740619003312</v>
      </c>
      <c r="AC13" s="6">
        <f t="shared" ca="1" si="8"/>
        <v>2.5717338051638645</v>
      </c>
      <c r="AD13" s="6">
        <f t="shared" ca="1" si="8"/>
        <v>2.3608226660280698</v>
      </c>
      <c r="AE13" s="6">
        <f t="shared" ca="1" si="8"/>
        <v>2.1499412303746208</v>
      </c>
      <c r="AF13" s="6">
        <f t="shared" ca="1" si="8"/>
        <v>1.9390900961291466</v>
      </c>
      <c r="AG13" s="6">
        <f t="shared" ca="1" si="8"/>
        <v>1.7282698735151403</v>
      </c>
      <c r="AH13" s="6">
        <f t="shared" ca="1" si="8"/>
        <v>1.5174811853125432</v>
      </c>
      <c r="AI13" s="6">
        <f t="shared" ca="1" si="8"/>
        <v>1.3067246671217241</v>
      </c>
      <c r="AJ13" s="6">
        <f t="shared" ca="1" si="8"/>
        <v>1.0960009676333984</v>
      </c>
      <c r="AK13" s="6">
        <f t="shared" ref="AK13:BL13" ca="1" si="9">AK11-AK12</f>
        <v>5.9709158732574661</v>
      </c>
      <c r="AL13" s="6">
        <f t="shared" ca="1" si="9"/>
        <v>5.7114480182196639</v>
      </c>
      <c r="AM13" s="6">
        <f t="shared" ca="1" si="9"/>
        <v>5.5034290789648219</v>
      </c>
      <c r="AN13" s="6">
        <f t="shared" ca="1" si="9"/>
        <v>5.29270467897733</v>
      </c>
      <c r="AO13" s="6">
        <f t="shared" ca="1" si="9"/>
        <v>-1.4898213763801249</v>
      </c>
      <c r="AP13" s="6">
        <f t="shared" ca="1" si="9"/>
        <v>-0.96480583402124209</v>
      </c>
      <c r="AQ13" s="6">
        <f t="shared" ca="1" si="9"/>
        <v>-0.98579935979287614</v>
      </c>
      <c r="AR13" s="6">
        <f t="shared" ca="1" si="9"/>
        <v>-0.98285830870973856</v>
      </c>
      <c r="AS13" s="6">
        <f t="shared" ca="1" si="9"/>
        <v>-0.98092471644949131</v>
      </c>
      <c r="AT13" s="6">
        <f t="shared" ca="1" si="9"/>
        <v>-0.97890621800918309</v>
      </c>
      <c r="AU13" s="6">
        <f t="shared" ca="1" si="9"/>
        <v>-0.97684979271262462</v>
      </c>
      <c r="AV13" s="6">
        <f t="shared" ca="1" si="9"/>
        <v>-0.97475254087981222</v>
      </c>
      <c r="AW13" s="6">
        <f t="shared" ca="1" si="9"/>
        <v>-0.97261372824964065</v>
      </c>
      <c r="AX13" s="6">
        <f t="shared" ca="1" si="9"/>
        <v>-0.97043250795481095</v>
      </c>
      <c r="AY13" s="6">
        <f t="shared" ca="1" si="9"/>
        <v>-0.96820801983879046</v>
      </c>
      <c r="AZ13" s="6">
        <f t="shared" ca="1" si="9"/>
        <v>-0.96593938572328819</v>
      </c>
      <c r="BA13" s="6">
        <f t="shared" ca="1" si="9"/>
        <v>-0.96362570922102686</v>
      </c>
      <c r="BB13" s="6">
        <f t="shared" ca="1" si="9"/>
        <v>-0.96126607534101505</v>
      </c>
      <c r="BC13" s="6">
        <f t="shared" ca="1" si="9"/>
        <v>-0.95885955009416224</v>
      </c>
      <c r="BD13" s="6">
        <f t="shared" ca="1" si="9"/>
        <v>-0.95640518008996944</v>
      </c>
      <c r="BE13" s="6">
        <f t="shared" ca="1" si="9"/>
        <v>-0.95390199212445881</v>
      </c>
      <c r="BF13" s="6">
        <f t="shared" ca="1" si="9"/>
        <v>-0.95134899275917173</v>
      </c>
      <c r="BG13" s="6">
        <f t="shared" ca="1" si="9"/>
        <v>-0.9487451678910187</v>
      </c>
      <c r="BH13" s="6">
        <f t="shared" ca="1" si="9"/>
        <v>0</v>
      </c>
      <c r="BI13" s="6">
        <f t="shared" ca="1" si="9"/>
        <v>0</v>
      </c>
      <c r="BJ13" s="6">
        <f t="shared" ca="1" si="9"/>
        <v>0</v>
      </c>
      <c r="BK13" s="6">
        <f t="shared" ca="1" si="9"/>
        <v>0</v>
      </c>
      <c r="BL13" s="6">
        <f t="shared" ca="1" si="9"/>
        <v>0</v>
      </c>
    </row>
    <row r="14" spans="1:64" x14ac:dyDescent="0.35">
      <c r="A14" s="6"/>
      <c r="B14" s="94" t="s">
        <v>164</v>
      </c>
      <c r="C14" s="489">
        <f t="shared" ref="C14:C23" ca="1" si="10">SUM(D14:BL14)</f>
        <v>109.85493201323308</v>
      </c>
      <c r="D14" s="76"/>
      <c r="E14" s="6">
        <f ca="1">Working!E108+Working!E118</f>
        <v>0</v>
      </c>
      <c r="F14" s="6">
        <f ca="1">Working!F108+Working!F118</f>
        <v>0</v>
      </c>
      <c r="G14" s="6">
        <f ca="1">Working!G108+Working!G118</f>
        <v>0</v>
      </c>
      <c r="H14" s="6">
        <f ca="1">Working!H108+Working!H118</f>
        <v>0</v>
      </c>
      <c r="I14" s="6">
        <f ca="1">Working!I108+Working!I118</f>
        <v>0</v>
      </c>
      <c r="J14" s="6">
        <f ca="1">Working!J108+Working!J118</f>
        <v>6.4620548243078302</v>
      </c>
      <c r="K14" s="6">
        <f ca="1">Working!K108+Working!K118</f>
        <v>6.4620548243078302</v>
      </c>
      <c r="L14" s="6">
        <f ca="1">Working!L108+Working!L118</f>
        <v>6.3543539105693663</v>
      </c>
      <c r="M14" s="6">
        <f ca="1">Working!M108+Working!M118</f>
        <v>6.1389520830924393</v>
      </c>
      <c r="N14" s="6">
        <f ca="1">Working!N108+Working!N118</f>
        <v>5.9235502556155106</v>
      </c>
      <c r="O14" s="6">
        <f ca="1">Working!O108+Working!O118</f>
        <v>5.7081484281385828</v>
      </c>
      <c r="P14" s="6">
        <f ca="1">Working!P108+Working!P118</f>
        <v>5.4927466006616541</v>
      </c>
      <c r="Q14" s="6">
        <f ca="1">Working!Q108+Working!Q118</f>
        <v>5.2773447731847263</v>
      </c>
      <c r="R14" s="6">
        <f ca="1">Working!R108+Working!R118</f>
        <v>5.0619429457077976</v>
      </c>
      <c r="S14" s="6">
        <f ca="1">Working!S108+Working!S118</f>
        <v>4.8465411182308706</v>
      </c>
      <c r="T14" s="6">
        <f ca="1">Working!T108+Working!T118</f>
        <v>4.6311392907539428</v>
      </c>
      <c r="U14" s="6">
        <f ca="1">Working!U108+Working!U118</f>
        <v>4.4157374632770159</v>
      </c>
      <c r="V14" s="6">
        <f ca="1">Working!V108+Working!V118</f>
        <v>4.2003356358000872</v>
      </c>
      <c r="W14" s="6">
        <f ca="1">Working!W108+Working!W118</f>
        <v>3.9849338083231602</v>
      </c>
      <c r="X14" s="6">
        <f ca="1">Working!X108+Working!X118</f>
        <v>3.769531980846232</v>
      </c>
      <c r="Y14" s="6">
        <f ca="1">Working!Y108+Working!Y118</f>
        <v>3.5541301533693046</v>
      </c>
      <c r="Z14" s="6">
        <f ca="1">Working!Z108+Working!Z118</f>
        <v>3.3387283258923763</v>
      </c>
      <c r="AA14" s="6">
        <f ca="1">Working!AA108+Working!AA118</f>
        <v>3.1233264984154494</v>
      </c>
      <c r="AB14" s="6">
        <f ca="1">Working!AB108+Working!AB118</f>
        <v>2.9079246709385211</v>
      </c>
      <c r="AC14" s="6">
        <f ca="1">Working!AC108+Working!AC118</f>
        <v>2.6925228434615942</v>
      </c>
      <c r="AD14" s="6">
        <f ca="1">Working!AD108+Working!AD118</f>
        <v>2.4771210159846659</v>
      </c>
      <c r="AE14" s="6">
        <f ca="1">Working!AE108+Working!AE118</f>
        <v>2.2617191885077386</v>
      </c>
      <c r="AF14" s="6">
        <f ca="1">Working!AF108+Working!AF118</f>
        <v>2.0463173610308107</v>
      </c>
      <c r="AG14" s="6">
        <f ca="1">Working!AG108+Working!AG118</f>
        <v>1.8309155335538829</v>
      </c>
      <c r="AH14" s="6">
        <f ca="1">Working!AH108+Working!AH118</f>
        <v>1.6155137060769553</v>
      </c>
      <c r="AI14" s="6">
        <f ca="1">Working!AI108+Working!AI118</f>
        <v>1.4001118786000277</v>
      </c>
      <c r="AJ14" s="6">
        <f ca="1">Working!AJ108+Working!AJ118</f>
        <v>1.1847100511230999</v>
      </c>
      <c r="AK14" s="6">
        <f ca="1">Working!AK108+Working!AK118</f>
        <v>0.96930822364617231</v>
      </c>
      <c r="AL14" s="6">
        <f ca="1">Working!AL108+Working!AL118</f>
        <v>0.7539063961692446</v>
      </c>
      <c r="AM14" s="6">
        <f ca="1">Working!AM108+Working!AM118</f>
        <v>0.53850456869231689</v>
      </c>
      <c r="AN14" s="6">
        <f ca="1">Working!AN108+Working!AN118</f>
        <v>0.32310274121538923</v>
      </c>
      <c r="AO14" s="6">
        <f ca="1">Working!AO108+Working!AO118</f>
        <v>0.1077009137384627</v>
      </c>
      <c r="AP14" s="6">
        <f ca="1">Working!AP108+Working!AP118</f>
        <v>0</v>
      </c>
      <c r="AQ14" s="6">
        <f ca="1">Working!AQ108+Working!AQ118</f>
        <v>0</v>
      </c>
      <c r="AR14" s="6">
        <f ca="1">Working!AR108+Working!AR118</f>
        <v>0</v>
      </c>
      <c r="AS14" s="6">
        <f ca="1">Working!AS108+Working!AS118</f>
        <v>0</v>
      </c>
      <c r="AT14" s="6">
        <f ca="1">Working!AT108+Working!AT118</f>
        <v>0</v>
      </c>
      <c r="AU14" s="6">
        <f ca="1">Working!AU108+Working!AU118</f>
        <v>0</v>
      </c>
      <c r="AV14" s="6">
        <f ca="1">Working!AV108+Working!AV118</f>
        <v>0</v>
      </c>
      <c r="AW14" s="6">
        <f ca="1">Working!AW108+Working!AW118</f>
        <v>0</v>
      </c>
      <c r="AX14" s="6">
        <f ca="1">Working!AX108+Working!AX118</f>
        <v>0</v>
      </c>
      <c r="AY14" s="6">
        <f ca="1">Working!AY108+Working!AY118</f>
        <v>0</v>
      </c>
      <c r="AZ14" s="6">
        <f ca="1">Working!AZ108+Working!AZ118</f>
        <v>0</v>
      </c>
      <c r="BA14" s="6">
        <f ca="1">Working!BA108+Working!BA118</f>
        <v>0</v>
      </c>
      <c r="BB14" s="6">
        <f ca="1">Working!BB108+Working!BB118</f>
        <v>0</v>
      </c>
      <c r="BC14" s="6">
        <f ca="1">Working!BC108+Working!BC118</f>
        <v>0</v>
      </c>
      <c r="BD14" s="6">
        <f ca="1">Working!BD108+Working!BD118</f>
        <v>0</v>
      </c>
      <c r="BE14" s="6">
        <f ca="1">Working!BE108+Working!BE118</f>
        <v>0</v>
      </c>
      <c r="BF14" s="6">
        <f ca="1">Working!BF108+Working!BF118</f>
        <v>0</v>
      </c>
      <c r="BG14" s="6">
        <f ca="1">Working!BG108+Working!BG118</f>
        <v>0</v>
      </c>
      <c r="BH14" s="6">
        <f ca="1">Working!BH108+Working!BH118</f>
        <v>0</v>
      </c>
      <c r="BI14" s="6">
        <f ca="1">Working!BI108+Working!BI118</f>
        <v>0</v>
      </c>
      <c r="BJ14" s="6">
        <f ca="1">Working!BJ108+Working!BJ118</f>
        <v>0</v>
      </c>
      <c r="BK14" s="6">
        <f ca="1">Working!BK108+Working!BK118</f>
        <v>0</v>
      </c>
      <c r="BL14" s="6">
        <f ca="1">Working!BL108+Working!BL118</f>
        <v>0</v>
      </c>
    </row>
    <row r="15" spans="1:64" x14ac:dyDescent="0.35">
      <c r="A15" s="6"/>
      <c r="B15" s="94" t="s">
        <v>124</v>
      </c>
      <c r="C15" s="489">
        <f t="shared" ca="1" si="10"/>
        <v>5.7242344206041267</v>
      </c>
      <c r="D15" s="76"/>
      <c r="E15" s="6">
        <f>Working!E323</f>
        <v>0</v>
      </c>
      <c r="F15" s="6">
        <f>Working!F323</f>
        <v>0</v>
      </c>
      <c r="G15" s="6">
        <f>Working!G323</f>
        <v>0</v>
      </c>
      <c r="H15" s="6">
        <f>Working!H323</f>
        <v>0</v>
      </c>
      <c r="I15" s="6">
        <f>Working!I323</f>
        <v>0</v>
      </c>
      <c r="J15" s="6">
        <f ca="1">Working!J323</f>
        <v>0.15758511465265337</v>
      </c>
      <c r="K15" s="6">
        <f ca="1">Working!K323</f>
        <v>8.6687868169202764E-2</v>
      </c>
      <c r="L15" s="6">
        <f ca="1">Working!L323</f>
        <v>0.16218069229948273</v>
      </c>
      <c r="M15" s="6">
        <f ca="1">Working!M323</f>
        <v>0.11958236028807084</v>
      </c>
      <c r="N15" s="6">
        <f ca="1">Working!N323</f>
        <v>0.12106176008800343</v>
      </c>
      <c r="O15" s="6">
        <f ca="1">Working!O323</f>
        <v>0.12063163512988145</v>
      </c>
      <c r="P15" s="6">
        <f ca="1">Working!P323</f>
        <v>0.12030494515680877</v>
      </c>
      <c r="Q15" s="6">
        <f ca="1">Working!Q323</f>
        <v>0.11999399189758433</v>
      </c>
      <c r="R15" s="6">
        <f ca="1">Working!R323</f>
        <v>0.11970301767002473</v>
      </c>
      <c r="S15" s="6">
        <f ca="1">Working!S323</f>
        <v>0.11943224937377606</v>
      </c>
      <c r="T15" s="6">
        <f ca="1">Working!T323</f>
        <v>0.1191820980495244</v>
      </c>
      <c r="U15" s="6">
        <f ca="1">Working!U323</f>
        <v>0.11901696174238184</v>
      </c>
      <c r="V15" s="6">
        <f ca="1">Working!V323</f>
        <v>0.11880607275766648</v>
      </c>
      <c r="W15" s="6">
        <f ca="1">Working!W323</f>
        <v>0.11862064810536775</v>
      </c>
      <c r="X15" s="6">
        <f ca="1">Working!X323</f>
        <v>0.11845735161375892</v>
      </c>
      <c r="Y15" s="6">
        <f ca="1">Working!Y323</f>
        <v>0.11831683113612022</v>
      </c>
      <c r="Z15" s="6">
        <f ca="1">Working!Z323</f>
        <v>0.11819953173530387</v>
      </c>
      <c r="AA15" s="6">
        <f ca="1">Working!AA323</f>
        <v>0.11810591909388866</v>
      </c>
      <c r="AB15" s="6">
        <f ca="1">Working!AB323</f>
        <v>0.11803646780863151</v>
      </c>
      <c r="AC15" s="6">
        <f ca="1">Working!AC323</f>
        <v>0.11799166222389677</v>
      </c>
      <c r="AD15" s="6">
        <f ca="1">Working!AD323</f>
        <v>0.11797199660107763</v>
      </c>
      <c r="AE15" s="6">
        <f ca="1">Working!AE323</f>
        <v>0.11797797532799215</v>
      </c>
      <c r="AF15" s="6">
        <f ca="1">Working!AF323</f>
        <v>0.1180101131308212</v>
      </c>
      <c r="AG15" s="6">
        <f ca="1">Working!AG323</f>
        <v>0.11806893529068735</v>
      </c>
      <c r="AH15" s="6">
        <f ca="1">Working!AH323</f>
        <v>0.11815497786486771</v>
      </c>
      <c r="AI15" s="6">
        <f ca="1">Working!AI323</f>
        <v>0.11826878791274589</v>
      </c>
      <c r="AJ15" s="6">
        <f ca="1">Working!AJ323</f>
        <v>0.11841092372660983</v>
      </c>
      <c r="AK15" s="6">
        <f ca="1">Working!AK323</f>
        <v>0.12430432627378707</v>
      </c>
      <c r="AL15" s="6">
        <f ca="1">Working!AL323</f>
        <v>0.12419976090707213</v>
      </c>
      <c r="AM15" s="6">
        <f ca="1">Working!AM323</f>
        <v>0.12444660389900952</v>
      </c>
      <c r="AN15" s="6">
        <f ca="1">Working!AN323</f>
        <v>0.12470699162972083</v>
      </c>
      <c r="AO15" s="6">
        <f ca="1">Working!AO323</f>
        <v>8.392468648860904E-2</v>
      </c>
      <c r="AP15" s="6">
        <f ca="1">Working!AP323</f>
        <v>8.8846210046150884E-2</v>
      </c>
      <c r="AQ15" s="6">
        <f ca="1">Working!AQ323</f>
        <v>9.038750977814812E-2</v>
      </c>
      <c r="AR15" s="6">
        <f ca="1">Working!AR323</f>
        <v>9.2111385773337495E-2</v>
      </c>
      <c r="AS15" s="6">
        <f ca="1">Working!AS323</f>
        <v>9.3862616063969284E-2</v>
      </c>
      <c r="AT15" s="6">
        <f ca="1">Working!AT323</f>
        <v>9.5648707417602452E-2</v>
      </c>
      <c r="AU15" s="6">
        <f ca="1">Working!AU323</f>
        <v>9.7470059720312738E-2</v>
      </c>
      <c r="AV15" s="6">
        <f ca="1">Working!AV323</f>
        <v>9.9327398918253762E-2</v>
      </c>
      <c r="AW15" s="6">
        <f ca="1">Working!AW323</f>
        <v>0.10122145204213823</v>
      </c>
      <c r="AX15" s="6">
        <f ca="1">Working!AX323</f>
        <v>0.10315296175353664</v>
      </c>
      <c r="AY15" s="6">
        <f ca="1">Working!AY323</f>
        <v>0.10512268603945114</v>
      </c>
      <c r="AZ15" s="6">
        <f ca="1">Working!AZ323</f>
        <v>0.10713139856400766</v>
      </c>
      <c r="BA15" s="6">
        <f ca="1">Working!BA323</f>
        <v>0.10917988899869951</v>
      </c>
      <c r="BB15" s="6">
        <f ca="1">Working!BB323</f>
        <v>0.11126896336104197</v>
      </c>
      <c r="BC15" s="6">
        <f ca="1">Working!BC323</f>
        <v>0.11339944436049434</v>
      </c>
      <c r="BD15" s="6">
        <f ca="1">Working!BD323</f>
        <v>0.1155721717518694</v>
      </c>
      <c r="BE15" s="6">
        <f ca="1">Working!BE323</f>
        <v>0.11778800269639254</v>
      </c>
      <c r="BF15" s="6">
        <f ca="1">Working!BF323</f>
        <v>0.12004781213058056</v>
      </c>
      <c r="BG15" s="6">
        <f ca="1">Working!BG323</f>
        <v>0.12235249314311181</v>
      </c>
      <c r="BH15" s="6">
        <f>Working!BH323</f>
        <v>0</v>
      </c>
      <c r="BI15" s="6">
        <f>Working!BI323</f>
        <v>0</v>
      </c>
      <c r="BJ15" s="6">
        <f>Working!BJ323</f>
        <v>0</v>
      </c>
      <c r="BK15" s="6">
        <f>Working!BK323</f>
        <v>0</v>
      </c>
      <c r="BL15" s="6">
        <f>Working!BL323</f>
        <v>0</v>
      </c>
    </row>
    <row r="16" spans="1:64" x14ac:dyDescent="0.35">
      <c r="A16" s="6"/>
      <c r="B16" s="94" t="s">
        <v>123</v>
      </c>
      <c r="C16" s="489">
        <f t="shared" ca="1" si="10"/>
        <v>8.71702710014688E-14</v>
      </c>
      <c r="D16" s="76"/>
      <c r="E16" s="6">
        <f>Working!E389</f>
        <v>0</v>
      </c>
      <c r="F16" s="6">
        <f ca="1">Working!F389</f>
        <v>0</v>
      </c>
      <c r="G16" s="6">
        <f ca="1">Working!G389</f>
        <v>0</v>
      </c>
      <c r="H16" s="6">
        <f ca="1">Working!H389</f>
        <v>0</v>
      </c>
      <c r="I16" s="6">
        <f ca="1">Working!I389</f>
        <v>0</v>
      </c>
      <c r="J16" s="6">
        <f ca="1">Working!J389</f>
        <v>0</v>
      </c>
      <c r="K16" s="6">
        <f ca="1">Working!K389</f>
        <v>1.5987211554602254E-16</v>
      </c>
      <c r="L16" s="6">
        <f ca="1">Working!L389</f>
        <v>1.5987211554602254E-16</v>
      </c>
      <c r="M16" s="6">
        <f ca="1">Working!M389</f>
        <v>1.7985612998927535E-16</v>
      </c>
      <c r="N16" s="6">
        <f ca="1">Working!N389</f>
        <v>1.7985612998927535E-16</v>
      </c>
      <c r="O16" s="6">
        <f ca="1">Working!O389</f>
        <v>1.7985612998927535E-16</v>
      </c>
      <c r="P16" s="6">
        <f ca="1">Working!P389</f>
        <v>1.7985612998927535E-16</v>
      </c>
      <c r="Q16" s="6">
        <f ca="1">Working!Q389</f>
        <v>2.9976021664879224E-16</v>
      </c>
      <c r="R16" s="6">
        <f ca="1">Working!R389</f>
        <v>3.9968028886505632E-16</v>
      </c>
      <c r="S16" s="6">
        <f ca="1">Working!S389</f>
        <v>3.9968028886505632E-16</v>
      </c>
      <c r="T16" s="6">
        <f ca="1">Working!T389</f>
        <v>4.3964831775156199E-16</v>
      </c>
      <c r="U16" s="6">
        <f ca="1">Working!U389</f>
        <v>4.3964831775156199E-16</v>
      </c>
      <c r="V16" s="6">
        <f ca="1">Working!V389</f>
        <v>5.1958437552457323E-16</v>
      </c>
      <c r="W16" s="6">
        <f ca="1">Working!W389</f>
        <v>6.5947247662734293E-16</v>
      </c>
      <c r="X16" s="6">
        <f ca="1">Working!X389</f>
        <v>6.5947247662734293E-16</v>
      </c>
      <c r="Y16" s="6">
        <f ca="1">Working!Y389</f>
        <v>6.5947247662734293E-16</v>
      </c>
      <c r="Z16" s="6">
        <f ca="1">Working!Z389</f>
        <v>7.1942451995710139E-16</v>
      </c>
      <c r="AA16" s="6">
        <f ca="1">Working!AA389</f>
        <v>7.5939254884360706E-16</v>
      </c>
      <c r="AB16" s="6">
        <f ca="1">Working!AB389</f>
        <v>8.7929663550312397E-16</v>
      </c>
      <c r="AC16" s="6">
        <f ca="1">Working!AC389</f>
        <v>9.1926466438962954E-16</v>
      </c>
      <c r="AD16" s="6">
        <f ca="1">Working!AD389</f>
        <v>9.1926466438962954E-16</v>
      </c>
      <c r="AE16" s="6">
        <f ca="1">Working!AE389</f>
        <v>9.9920072216264089E-16</v>
      </c>
      <c r="AF16" s="6">
        <f ca="1">Working!AF389</f>
        <v>1.0391687510491465E-15</v>
      </c>
      <c r="AG16" s="6">
        <f ca="1">Working!AG389</f>
        <v>1.0391687510491465E-15</v>
      </c>
      <c r="AH16" s="6">
        <f ca="1">Working!AH389</f>
        <v>1.2390088954816747E-15</v>
      </c>
      <c r="AI16" s="6">
        <f ca="1">Working!AI389</f>
        <v>1.3788969965844444E-15</v>
      </c>
      <c r="AJ16" s="6">
        <f ca="1">Working!AJ389</f>
        <v>1.6786572132332366E-15</v>
      </c>
      <c r="AK16" s="6">
        <f ca="1">Working!AK389</f>
        <v>1.6786572132332366E-15</v>
      </c>
      <c r="AL16" s="6">
        <f ca="1">Working!AL389</f>
        <v>1.8784973576657647E-15</v>
      </c>
      <c r="AM16" s="6">
        <f ca="1">Working!AM389</f>
        <v>1.9584334154387762E-15</v>
      </c>
      <c r="AN16" s="6">
        <f ca="1">Working!AN389</f>
        <v>2.0383694732117873E-15</v>
      </c>
      <c r="AO16" s="6">
        <f ca="1">Working!AO389</f>
        <v>2.2182256032010628E-15</v>
      </c>
      <c r="AP16" s="6">
        <f ca="1">Working!AP389</f>
        <v>2.3181456754173267E-15</v>
      </c>
      <c r="AQ16" s="6">
        <f ca="1">Working!AQ389</f>
        <v>2.3780977187470851E-15</v>
      </c>
      <c r="AR16" s="6">
        <f ca="1">Working!AR389</f>
        <v>2.4780177909633494E-15</v>
      </c>
      <c r="AS16" s="6">
        <f ca="1">Working!AS389</f>
        <v>2.5579538487363606E-15</v>
      </c>
      <c r="AT16" s="6">
        <f ca="1">Working!AT389</f>
        <v>2.6578739209526245E-15</v>
      </c>
      <c r="AU16" s="6">
        <f ca="1">Working!AU389</f>
        <v>2.7977620220553944E-15</v>
      </c>
      <c r="AV16" s="6">
        <f ca="1">Working!AV389</f>
        <v>2.9376501231581639E-15</v>
      </c>
      <c r="AW16" s="6">
        <f ca="1">Working!AW389</f>
        <v>3.0775382242609338E-15</v>
      </c>
      <c r="AX16" s="6">
        <f ca="1">Working!AX389</f>
        <v>3.3173463975799676E-15</v>
      </c>
      <c r="AY16" s="6">
        <f ca="1">Working!AY389</f>
        <v>3.3573144264664732E-15</v>
      </c>
      <c r="AZ16" s="6">
        <f ca="1">Working!AZ389</f>
        <v>3.4772185131259903E-15</v>
      </c>
      <c r="BA16" s="6">
        <f ca="1">Working!BA389</f>
        <v>3.6370906286720126E-15</v>
      </c>
      <c r="BB16" s="6">
        <f ca="1">Working!BB389</f>
        <v>3.7569947153315293E-15</v>
      </c>
      <c r="BC16" s="6">
        <f ca="1">Working!BC389</f>
        <v>3.956834859764058E-15</v>
      </c>
      <c r="BD16" s="6">
        <f ca="1">Working!BD389</f>
        <v>4.1167069753100803E-15</v>
      </c>
      <c r="BE16" s="6">
        <f ca="1">Working!BE389</f>
        <v>4.3165471197426081E-15</v>
      </c>
      <c r="BF16" s="6">
        <f ca="1">Working!BF389</f>
        <v>4.496403249731884E-15</v>
      </c>
      <c r="BG16" s="6">
        <f ca="1">Working!BG389</f>
        <v>4.6762593797211591E-15</v>
      </c>
      <c r="BH16" s="6">
        <f ca="1">Working!BH389</f>
        <v>0</v>
      </c>
      <c r="BI16" s="6">
        <f ca="1">Working!BI389</f>
        <v>0</v>
      </c>
      <c r="BJ16" s="6">
        <f ca="1">Working!BJ389</f>
        <v>0</v>
      </c>
      <c r="BK16" s="6">
        <f ca="1">Working!BK389</f>
        <v>0</v>
      </c>
      <c r="BL16" s="6">
        <f ca="1">Working!BL389</f>
        <v>0</v>
      </c>
    </row>
    <row r="17" spans="1:64" x14ac:dyDescent="0.35">
      <c r="A17" s="6"/>
      <c r="B17" s="94" t="s">
        <v>221</v>
      </c>
      <c r="C17" s="489">
        <f t="shared" ca="1" si="10"/>
        <v>6.614999999999994</v>
      </c>
      <c r="D17" s="76"/>
      <c r="E17" s="6">
        <f>Working!E356</f>
        <v>0</v>
      </c>
      <c r="F17" s="6">
        <f ca="1">Working!F356</f>
        <v>0</v>
      </c>
      <c r="G17" s="6">
        <f ca="1">Working!G356</f>
        <v>0</v>
      </c>
      <c r="H17" s="6">
        <f ca="1">Working!H356</f>
        <v>0</v>
      </c>
      <c r="I17" s="6">
        <f ca="1">Working!I356</f>
        <v>0</v>
      </c>
      <c r="J17" s="6">
        <f ca="1">Working!J356</f>
        <v>0</v>
      </c>
      <c r="K17" s="6">
        <f ca="1">Working!K356</f>
        <v>0.13500000000000001</v>
      </c>
      <c r="L17" s="6">
        <f ca="1">Working!L356</f>
        <v>0.13500000000000006</v>
      </c>
      <c r="M17" s="6">
        <f ca="1">Working!M356</f>
        <v>0.13500000000000001</v>
      </c>
      <c r="N17" s="6">
        <f ca="1">Working!N356</f>
        <v>0.13500000000000001</v>
      </c>
      <c r="O17" s="6">
        <f ca="1">Working!O356</f>
        <v>0.13500000000000001</v>
      </c>
      <c r="P17" s="6">
        <f ca="1">Working!P356</f>
        <v>0.13500000000000001</v>
      </c>
      <c r="Q17" s="6">
        <f ca="1">Working!Q356</f>
        <v>0.13500000000000001</v>
      </c>
      <c r="R17" s="6">
        <f ca="1">Working!R356</f>
        <v>0.13500000000000001</v>
      </c>
      <c r="S17" s="6">
        <f ca="1">Working!S356</f>
        <v>0.13500000000000006</v>
      </c>
      <c r="T17" s="6">
        <f ca="1">Working!T356</f>
        <v>0.13500000000000001</v>
      </c>
      <c r="U17" s="6">
        <f ca="1">Working!U356</f>
        <v>0.13500000000000006</v>
      </c>
      <c r="V17" s="6">
        <f ca="1">Working!V356</f>
        <v>0.13500000000000001</v>
      </c>
      <c r="W17" s="6">
        <f ca="1">Working!W356</f>
        <v>0.13500000000000001</v>
      </c>
      <c r="X17" s="6">
        <f ca="1">Working!X356</f>
        <v>0.13500000000000006</v>
      </c>
      <c r="Y17" s="6">
        <f ca="1">Working!Y356</f>
        <v>0.13500000000000004</v>
      </c>
      <c r="Z17" s="6">
        <f ca="1">Working!Z356</f>
        <v>0.13500000000000001</v>
      </c>
      <c r="AA17" s="6">
        <f ca="1">Working!AA356</f>
        <v>0.13500000000000001</v>
      </c>
      <c r="AB17" s="6">
        <f ca="1">Working!AB356</f>
        <v>0.13500000000000001</v>
      </c>
      <c r="AC17" s="6">
        <f ca="1">Working!AC356</f>
        <v>0.13500000000000001</v>
      </c>
      <c r="AD17" s="6">
        <f ca="1">Working!AD356</f>
        <v>0.13500000000000004</v>
      </c>
      <c r="AE17" s="6">
        <f ca="1">Working!AE356</f>
        <v>0.13500000000000001</v>
      </c>
      <c r="AF17" s="6">
        <f ca="1">Working!AF356</f>
        <v>0.13500000000000001</v>
      </c>
      <c r="AG17" s="6">
        <f ca="1">Working!AG356</f>
        <v>0.13500000000000001</v>
      </c>
      <c r="AH17" s="6">
        <f ca="1">Working!AH356</f>
        <v>0.13500000000000001</v>
      </c>
      <c r="AI17" s="6">
        <f ca="1">Working!AI356</f>
        <v>0.13500000000000001</v>
      </c>
      <c r="AJ17" s="6">
        <f ca="1">Working!AJ356</f>
        <v>0.13500000000000001</v>
      </c>
      <c r="AK17" s="6">
        <f ca="1">Working!AK356</f>
        <v>0.13500000000000001</v>
      </c>
      <c r="AL17" s="6">
        <f ca="1">Working!AL356</f>
        <v>0.13500000000000001</v>
      </c>
      <c r="AM17" s="6">
        <f ca="1">Working!AM356</f>
        <v>0.13500000000000001</v>
      </c>
      <c r="AN17" s="6">
        <f ca="1">Working!AN356</f>
        <v>0.13500000000000001</v>
      </c>
      <c r="AO17" s="6">
        <f ca="1">Working!AO356</f>
        <v>0.13500000000000001</v>
      </c>
      <c r="AP17" s="6">
        <f ca="1">Working!AP356</f>
        <v>0.13500000000000001</v>
      </c>
      <c r="AQ17" s="6">
        <f ca="1">Working!AQ356</f>
        <v>0.13500000000000001</v>
      </c>
      <c r="AR17" s="6">
        <f ca="1">Working!AR356</f>
        <v>0.13500000000000001</v>
      </c>
      <c r="AS17" s="6">
        <f ca="1">Working!AS356</f>
        <v>0.13500000000000001</v>
      </c>
      <c r="AT17" s="6">
        <f ca="1">Working!AT356</f>
        <v>0.13500000000000001</v>
      </c>
      <c r="AU17" s="6">
        <f ca="1">Working!AU356</f>
        <v>0.13500000000000001</v>
      </c>
      <c r="AV17" s="6">
        <f ca="1">Working!AV356</f>
        <v>0.13500000000000001</v>
      </c>
      <c r="AW17" s="6">
        <f ca="1">Working!AW356</f>
        <v>0.13500000000000001</v>
      </c>
      <c r="AX17" s="6">
        <f ca="1">Working!AX356</f>
        <v>0.13500000000000001</v>
      </c>
      <c r="AY17" s="6">
        <f ca="1">Working!AY356</f>
        <v>0.13500000000000001</v>
      </c>
      <c r="AZ17" s="6">
        <f ca="1">Working!AZ356</f>
        <v>0.13500000000000001</v>
      </c>
      <c r="BA17" s="6">
        <f ca="1">Working!BA356</f>
        <v>0.13500000000000001</v>
      </c>
      <c r="BB17" s="6">
        <f ca="1">Working!BB356</f>
        <v>0.13500000000000001</v>
      </c>
      <c r="BC17" s="6">
        <f ca="1">Working!BC356</f>
        <v>0.13500000000000001</v>
      </c>
      <c r="BD17" s="6">
        <f ca="1">Working!BD356</f>
        <v>0.13500000000000001</v>
      </c>
      <c r="BE17" s="6">
        <f ca="1">Working!BE356</f>
        <v>0.13500000000000001</v>
      </c>
      <c r="BF17" s="6">
        <f ca="1">Working!BF356</f>
        <v>0.13500000000000001</v>
      </c>
      <c r="BG17" s="6">
        <f ca="1">Working!BG356</f>
        <v>0.13500000000000001</v>
      </c>
      <c r="BH17" s="6">
        <f ca="1">Working!BH356</f>
        <v>0</v>
      </c>
      <c r="BI17" s="6">
        <f ca="1">Working!BI356</f>
        <v>0</v>
      </c>
      <c r="BJ17" s="6">
        <f ca="1">Working!BJ356</f>
        <v>0</v>
      </c>
      <c r="BK17" s="6">
        <f ca="1">Working!BK356</f>
        <v>0</v>
      </c>
      <c r="BL17" s="6">
        <f ca="1">Working!BL356</f>
        <v>0</v>
      </c>
    </row>
    <row r="18" spans="1:64" x14ac:dyDescent="0.35">
      <c r="A18" s="6"/>
      <c r="B18" s="94" t="s">
        <v>736</v>
      </c>
      <c r="C18" s="489">
        <f t="shared" si="10"/>
        <v>0</v>
      </c>
      <c r="D18" s="76"/>
      <c r="E18" s="6">
        <f>Working!E98</f>
        <v>0</v>
      </c>
      <c r="F18" s="6">
        <f>Working!F98</f>
        <v>0</v>
      </c>
      <c r="G18" s="6">
        <f>Working!G98</f>
        <v>0</v>
      </c>
      <c r="H18" s="6">
        <f>Working!H98</f>
        <v>0</v>
      </c>
      <c r="I18" s="6">
        <f>Working!I98</f>
        <v>0</v>
      </c>
      <c r="J18" s="6">
        <f>Working!J98</f>
        <v>0</v>
      </c>
      <c r="K18" s="6">
        <f>Working!K98</f>
        <v>0</v>
      </c>
      <c r="L18" s="6">
        <f>Working!L98</f>
        <v>0</v>
      </c>
      <c r="M18" s="6">
        <f>Working!M98</f>
        <v>0</v>
      </c>
      <c r="N18" s="6">
        <f>Working!N98</f>
        <v>0</v>
      </c>
      <c r="O18" s="6">
        <f>Working!O98</f>
        <v>0</v>
      </c>
      <c r="P18" s="6">
        <f>Working!P98</f>
        <v>0</v>
      </c>
      <c r="Q18" s="6">
        <f>Working!Q98</f>
        <v>0</v>
      </c>
      <c r="R18" s="6">
        <f>Working!R98</f>
        <v>0</v>
      </c>
      <c r="S18" s="6">
        <f>Working!S98</f>
        <v>0</v>
      </c>
      <c r="T18" s="6">
        <f>Working!T98</f>
        <v>0</v>
      </c>
      <c r="U18" s="6">
        <f>Working!U98</f>
        <v>0</v>
      </c>
      <c r="V18" s="6">
        <f>Working!V98</f>
        <v>0</v>
      </c>
      <c r="W18" s="6">
        <f>Working!W98</f>
        <v>0</v>
      </c>
      <c r="X18" s="6">
        <f>Working!X98</f>
        <v>0</v>
      </c>
      <c r="Y18" s="6">
        <f>Working!Y98</f>
        <v>0</v>
      </c>
      <c r="Z18" s="6">
        <f>Working!Z98</f>
        <v>0</v>
      </c>
      <c r="AA18" s="6">
        <f>Working!AA98</f>
        <v>0</v>
      </c>
      <c r="AB18" s="6">
        <f>Working!AB98</f>
        <v>0</v>
      </c>
      <c r="AC18" s="6">
        <f>Working!AC98</f>
        <v>0</v>
      </c>
      <c r="AD18" s="6">
        <f>Working!AD98</f>
        <v>0</v>
      </c>
      <c r="AE18" s="6">
        <f>Working!AE98</f>
        <v>0</v>
      </c>
      <c r="AF18" s="6">
        <f>Working!AF98</f>
        <v>0</v>
      </c>
      <c r="AG18" s="6">
        <f>Working!AG98</f>
        <v>0</v>
      </c>
      <c r="AH18" s="6">
        <f>Working!AH98</f>
        <v>0</v>
      </c>
      <c r="AI18" s="6">
        <f>Working!AI98</f>
        <v>0</v>
      </c>
      <c r="AJ18" s="6">
        <f>Working!AJ98</f>
        <v>0</v>
      </c>
      <c r="AK18" s="6">
        <f>Working!AK98</f>
        <v>0</v>
      </c>
      <c r="AL18" s="6">
        <f>Working!AL98</f>
        <v>0</v>
      </c>
      <c r="AM18" s="6">
        <f>Working!AM98</f>
        <v>0</v>
      </c>
      <c r="AN18" s="6">
        <f>Working!AN98</f>
        <v>0</v>
      </c>
      <c r="AO18" s="6">
        <f>Working!AO98</f>
        <v>0</v>
      </c>
      <c r="AP18" s="6">
        <f>Working!AP98</f>
        <v>0</v>
      </c>
      <c r="AQ18" s="6">
        <f>Working!AQ98</f>
        <v>0</v>
      </c>
      <c r="AR18" s="6">
        <f>Working!AR98</f>
        <v>0</v>
      </c>
      <c r="AS18" s="6">
        <f>Working!AS98</f>
        <v>0</v>
      </c>
      <c r="AT18" s="6">
        <f>Working!AT98</f>
        <v>0</v>
      </c>
      <c r="AU18" s="6">
        <f>Working!AU98</f>
        <v>0</v>
      </c>
      <c r="AV18" s="6">
        <f>Working!AV98</f>
        <v>0</v>
      </c>
      <c r="AW18" s="6">
        <f>Working!AW98</f>
        <v>0</v>
      </c>
      <c r="AX18" s="6">
        <f>Working!AX98</f>
        <v>0</v>
      </c>
      <c r="AY18" s="6">
        <f>Working!AY98</f>
        <v>0</v>
      </c>
      <c r="AZ18" s="6">
        <f>Working!AZ98</f>
        <v>0</v>
      </c>
      <c r="BA18" s="6">
        <f>Working!BA98</f>
        <v>0</v>
      </c>
      <c r="BB18" s="6">
        <f>Working!BB98</f>
        <v>0</v>
      </c>
      <c r="BC18" s="6">
        <f>Working!BC98</f>
        <v>0</v>
      </c>
      <c r="BD18" s="6">
        <f>Working!BD98</f>
        <v>0</v>
      </c>
      <c r="BE18" s="6">
        <f>Working!BE98</f>
        <v>0</v>
      </c>
      <c r="BF18" s="6">
        <f>Working!BF98</f>
        <v>0</v>
      </c>
      <c r="BG18" s="6">
        <f>Working!BG98</f>
        <v>0</v>
      </c>
      <c r="BH18" s="6">
        <f>Working!BH98</f>
        <v>0</v>
      </c>
      <c r="BI18" s="6">
        <f>Working!BI98</f>
        <v>0</v>
      </c>
      <c r="BJ18" s="6">
        <f>Working!BJ98</f>
        <v>0</v>
      </c>
      <c r="BK18" s="6">
        <f>Working!BK98</f>
        <v>0</v>
      </c>
      <c r="BL18" s="6">
        <f>Working!BL98</f>
        <v>0</v>
      </c>
    </row>
    <row r="19" spans="1:64" x14ac:dyDescent="0.35">
      <c r="A19" s="6"/>
      <c r="B19" s="94" t="s">
        <v>219</v>
      </c>
      <c r="C19" s="489">
        <f t="shared" ca="1" si="10"/>
        <v>5.3182711204053419</v>
      </c>
      <c r="D19" s="76"/>
      <c r="E19" s="6">
        <f ca="1">Working!E336</f>
        <v>0</v>
      </c>
      <c r="F19" s="6">
        <f ca="1">Working!F336</f>
        <v>0</v>
      </c>
      <c r="G19" s="6">
        <f ca="1">Working!G336</f>
        <v>0</v>
      </c>
      <c r="H19" s="6">
        <f ca="1">Working!H336</f>
        <v>0</v>
      </c>
      <c r="I19" s="6">
        <f ca="1">Working!I336</f>
        <v>0</v>
      </c>
      <c r="J19" s="6">
        <f ca="1">Working!J336</f>
        <v>0.12924109648615661</v>
      </c>
      <c r="K19" s="6">
        <f ca="1">Working!K336</f>
        <v>0.12924109648615661</v>
      </c>
      <c r="L19" s="6">
        <f ca="1">Working!L336</f>
        <v>0.23478799194985114</v>
      </c>
      <c r="M19" s="6">
        <f ca="1">Working!M336</f>
        <v>0.23047995540031263</v>
      </c>
      <c r="N19" s="6">
        <f ca="1">Working!N336</f>
        <v>0.22617191885077403</v>
      </c>
      <c r="O19" s="6">
        <f ca="1">Working!O336</f>
        <v>0.22186388230123544</v>
      </c>
      <c r="P19" s="6">
        <f ca="1">Working!P336</f>
        <v>0.21755584575169692</v>
      </c>
      <c r="Q19" s="6">
        <f ca="1">Working!Q336</f>
        <v>0.21324780920215836</v>
      </c>
      <c r="R19" s="6">
        <f ca="1">Working!R336</f>
        <v>0.20893977265261982</v>
      </c>
      <c r="S19" s="6">
        <f ca="1">Working!S336</f>
        <v>0.20463173610308125</v>
      </c>
      <c r="T19" s="6">
        <f ca="1">Working!T336</f>
        <v>0.20032369955354271</v>
      </c>
      <c r="U19" s="6">
        <f ca="1">Working!U336</f>
        <v>0.19601566300400414</v>
      </c>
      <c r="V19" s="6">
        <f ca="1">Working!V336</f>
        <v>0.1917076264544656</v>
      </c>
      <c r="W19" s="6">
        <f ca="1">Working!W336</f>
        <v>0.18739958990492703</v>
      </c>
      <c r="X19" s="6">
        <f ca="1">Working!X336</f>
        <v>0.18309155335538849</v>
      </c>
      <c r="Y19" s="6">
        <f ca="1">Working!Y336</f>
        <v>0.17878351680584992</v>
      </c>
      <c r="Z19" s="6">
        <f ca="1">Working!Z336</f>
        <v>0.17447548025631135</v>
      </c>
      <c r="AA19" s="6">
        <f ca="1">Working!AA336</f>
        <v>0.17016744370677284</v>
      </c>
      <c r="AB19" s="6">
        <f ca="1">Working!AB336</f>
        <v>0.16585940715723424</v>
      </c>
      <c r="AC19" s="6">
        <f ca="1">Working!AC336</f>
        <v>0.16155137060769573</v>
      </c>
      <c r="AD19" s="6">
        <f ca="1">Working!AD336</f>
        <v>0.15724333405815719</v>
      </c>
      <c r="AE19" s="6">
        <f ca="1">Working!AE336</f>
        <v>0.15293529750861859</v>
      </c>
      <c r="AF19" s="6">
        <f ca="1">Working!AF336</f>
        <v>0.14862726095908008</v>
      </c>
      <c r="AG19" s="6">
        <f ca="1">Working!AG336</f>
        <v>0.14431922440954148</v>
      </c>
      <c r="AH19" s="6">
        <f ca="1">Working!AH336</f>
        <v>0.14001118786000297</v>
      </c>
      <c r="AI19" s="6">
        <f ca="1">Working!AI336</f>
        <v>0.13570315131046437</v>
      </c>
      <c r="AJ19" s="6">
        <f ca="1">Working!AJ336</f>
        <v>0.13139511476092586</v>
      </c>
      <c r="AK19" s="6">
        <f ca="1">Working!AK336</f>
        <v>0.12708707821138729</v>
      </c>
      <c r="AL19" s="6">
        <f ca="1">Working!AL336</f>
        <v>0.12277904166184873</v>
      </c>
      <c r="AM19" s="6">
        <f ca="1">Working!AM336</f>
        <v>0.11847100511231018</v>
      </c>
      <c r="AN19" s="6">
        <f ca="1">Working!AN336</f>
        <v>0.11416296856277162</v>
      </c>
      <c r="AO19" s="6">
        <f ca="1">Working!AO336</f>
        <v>0</v>
      </c>
      <c r="AP19" s="6">
        <f ca="1">Working!AP336</f>
        <v>0</v>
      </c>
      <c r="AQ19" s="6">
        <f ca="1">Working!AQ336</f>
        <v>0</v>
      </c>
      <c r="AR19" s="6">
        <f ca="1">Working!AR336</f>
        <v>0</v>
      </c>
      <c r="AS19" s="6">
        <f ca="1">Working!AS336</f>
        <v>0</v>
      </c>
      <c r="AT19" s="6">
        <f ca="1">Working!AT336</f>
        <v>0</v>
      </c>
      <c r="AU19" s="6">
        <f ca="1">Working!AU336</f>
        <v>0</v>
      </c>
      <c r="AV19" s="6">
        <f ca="1">Working!AV336</f>
        <v>0</v>
      </c>
      <c r="AW19" s="6">
        <f ca="1">Working!AW336</f>
        <v>0</v>
      </c>
      <c r="AX19" s="6">
        <f ca="1">Working!AX336</f>
        <v>0</v>
      </c>
      <c r="AY19" s="6">
        <f ca="1">Working!AY336</f>
        <v>0</v>
      </c>
      <c r="AZ19" s="6">
        <f ca="1">Working!AZ336</f>
        <v>0</v>
      </c>
      <c r="BA19" s="6">
        <f ca="1">Working!BA336</f>
        <v>0</v>
      </c>
      <c r="BB19" s="6">
        <f ca="1">Working!BB336</f>
        <v>0</v>
      </c>
      <c r="BC19" s="6">
        <f ca="1">Working!BC336</f>
        <v>0</v>
      </c>
      <c r="BD19" s="6">
        <f ca="1">Working!BD336</f>
        <v>0</v>
      </c>
      <c r="BE19" s="6">
        <f ca="1">Working!BE336</f>
        <v>0</v>
      </c>
      <c r="BF19" s="6">
        <f ca="1">Working!BF336</f>
        <v>0</v>
      </c>
      <c r="BG19" s="6">
        <f ca="1">Working!BG336</f>
        <v>0</v>
      </c>
      <c r="BH19" s="6">
        <f ca="1">Working!BH336</f>
        <v>0</v>
      </c>
      <c r="BI19" s="6">
        <f ca="1">Working!BI336</f>
        <v>0</v>
      </c>
      <c r="BJ19" s="6">
        <f ca="1">Working!BJ336</f>
        <v>0</v>
      </c>
      <c r="BK19" s="6">
        <f ca="1">Working!BK336</f>
        <v>0</v>
      </c>
      <c r="BL19" s="6">
        <f ca="1">Working!BL336</f>
        <v>0</v>
      </c>
    </row>
    <row r="20" spans="1:64" x14ac:dyDescent="0.35">
      <c r="A20" s="6"/>
      <c r="B20" s="94" t="s">
        <v>218</v>
      </c>
      <c r="C20" s="489">
        <f t="shared" ca="1" si="10"/>
        <v>0</v>
      </c>
      <c r="D20" s="76"/>
      <c r="E20" s="6">
        <f ca="1">Working!E339</f>
        <v>0</v>
      </c>
      <c r="F20" s="6">
        <f ca="1">Working!F339</f>
        <v>0</v>
      </c>
      <c r="G20" s="6">
        <f ca="1">Working!G339</f>
        <v>0</v>
      </c>
      <c r="H20" s="6">
        <f ca="1">Working!H339</f>
        <v>0</v>
      </c>
      <c r="I20" s="6">
        <f ca="1">Working!I339</f>
        <v>0</v>
      </c>
      <c r="J20" s="6">
        <f ca="1">Working!J339</f>
        <v>0</v>
      </c>
      <c r="K20" s="6">
        <f ca="1">Working!K339</f>
        <v>0</v>
      </c>
      <c r="L20" s="6">
        <f ca="1">Working!L339</f>
        <v>0</v>
      </c>
      <c r="M20" s="6">
        <f ca="1">Working!M339</f>
        <v>0</v>
      </c>
      <c r="N20" s="6">
        <f ca="1">Working!N339</f>
        <v>0</v>
      </c>
      <c r="O20" s="6">
        <f ca="1">Working!O339</f>
        <v>0</v>
      </c>
      <c r="P20" s="6">
        <f ca="1">Working!P339</f>
        <v>0</v>
      </c>
      <c r="Q20" s="6">
        <f ca="1">Working!Q339</f>
        <v>0</v>
      </c>
      <c r="R20" s="6">
        <f ca="1">Working!R339</f>
        <v>0</v>
      </c>
      <c r="S20" s="6">
        <f ca="1">Working!S339</f>
        <v>0</v>
      </c>
      <c r="T20" s="6">
        <f ca="1">Working!T339</f>
        <v>0</v>
      </c>
      <c r="U20" s="6">
        <f ca="1">Working!U339</f>
        <v>0</v>
      </c>
      <c r="V20" s="6">
        <f ca="1">Working!V339</f>
        <v>0</v>
      </c>
      <c r="W20" s="6">
        <f ca="1">Working!W339</f>
        <v>0</v>
      </c>
      <c r="X20" s="6">
        <f ca="1">Working!X339</f>
        <v>0</v>
      </c>
      <c r="Y20" s="6">
        <f ca="1">Working!Y339</f>
        <v>0</v>
      </c>
      <c r="Z20" s="6">
        <f ca="1">Working!Z339</f>
        <v>0</v>
      </c>
      <c r="AA20" s="6">
        <f ca="1">Working!AA339</f>
        <v>0</v>
      </c>
      <c r="AB20" s="6">
        <f ca="1">Working!AB339</f>
        <v>0</v>
      </c>
      <c r="AC20" s="6">
        <f ca="1">Working!AC339</f>
        <v>0</v>
      </c>
      <c r="AD20" s="6">
        <f ca="1">Working!AD339</f>
        <v>0</v>
      </c>
      <c r="AE20" s="6">
        <f ca="1">Working!AE339</f>
        <v>0</v>
      </c>
      <c r="AF20" s="6">
        <f ca="1">Working!AF339</f>
        <v>0</v>
      </c>
      <c r="AG20" s="6">
        <f ca="1">Working!AG339</f>
        <v>0</v>
      </c>
      <c r="AH20" s="6">
        <f ca="1">Working!AH339</f>
        <v>0</v>
      </c>
      <c r="AI20" s="6">
        <f ca="1">Working!AI339</f>
        <v>0</v>
      </c>
      <c r="AJ20" s="6">
        <f ca="1">Working!AJ339</f>
        <v>0</v>
      </c>
      <c r="AK20" s="6">
        <f ca="1">Working!AK339</f>
        <v>0</v>
      </c>
      <c r="AL20" s="6">
        <f ca="1">Working!AL339</f>
        <v>0</v>
      </c>
      <c r="AM20" s="6">
        <f ca="1">Working!AM339</f>
        <v>0</v>
      </c>
      <c r="AN20" s="6">
        <f ca="1">Working!AN339</f>
        <v>0</v>
      </c>
      <c r="AO20" s="6">
        <f ca="1">Working!AO339</f>
        <v>0</v>
      </c>
      <c r="AP20" s="6">
        <f ca="1">Working!AP339</f>
        <v>0</v>
      </c>
      <c r="AQ20" s="6">
        <f ca="1">Working!AQ339</f>
        <v>0</v>
      </c>
      <c r="AR20" s="6">
        <f ca="1">Working!AR339</f>
        <v>0</v>
      </c>
      <c r="AS20" s="6">
        <f ca="1">Working!AS339</f>
        <v>0</v>
      </c>
      <c r="AT20" s="6">
        <f ca="1">Working!AT339</f>
        <v>0</v>
      </c>
      <c r="AU20" s="6">
        <f ca="1">Working!AU339</f>
        <v>0</v>
      </c>
      <c r="AV20" s="6">
        <f ca="1">Working!AV339</f>
        <v>0</v>
      </c>
      <c r="AW20" s="6">
        <f ca="1">Working!AW339</f>
        <v>0</v>
      </c>
      <c r="AX20" s="6">
        <f ca="1">Working!AX339</f>
        <v>0</v>
      </c>
      <c r="AY20" s="6">
        <f ca="1">Working!AY339</f>
        <v>0</v>
      </c>
      <c r="AZ20" s="6">
        <f ca="1">Working!AZ339</f>
        <v>0</v>
      </c>
      <c r="BA20" s="6">
        <f ca="1">Working!BA339</f>
        <v>0</v>
      </c>
      <c r="BB20" s="6">
        <f ca="1">Working!BB339</f>
        <v>0</v>
      </c>
      <c r="BC20" s="6">
        <f ca="1">Working!BC339</f>
        <v>0</v>
      </c>
      <c r="BD20" s="6">
        <f ca="1">Working!BD339</f>
        <v>0</v>
      </c>
      <c r="BE20" s="6">
        <f ca="1">Working!BE339</f>
        <v>0</v>
      </c>
      <c r="BF20" s="6">
        <f ca="1">Working!BF339</f>
        <v>0</v>
      </c>
      <c r="BG20" s="6">
        <f ca="1">Working!BG339</f>
        <v>0</v>
      </c>
      <c r="BH20" s="6">
        <f ca="1">Working!BH339</f>
        <v>0</v>
      </c>
      <c r="BI20" s="6">
        <f ca="1">Working!BI339</f>
        <v>0</v>
      </c>
      <c r="BJ20" s="6">
        <f ca="1">Working!BJ339</f>
        <v>0</v>
      </c>
      <c r="BK20" s="6">
        <f ca="1">Working!BK339</f>
        <v>0</v>
      </c>
      <c r="BL20" s="6">
        <f ca="1">Working!BL339</f>
        <v>0</v>
      </c>
    </row>
    <row r="21" spans="1:64" x14ac:dyDescent="0.35">
      <c r="A21" s="6"/>
      <c r="B21" s="93" t="s">
        <v>163</v>
      </c>
      <c r="C21" s="494">
        <f t="shared" ca="1" si="10"/>
        <v>-33.174007322489054</v>
      </c>
      <c r="D21" s="470"/>
      <c r="E21" s="83">
        <f ca="1">E13-SUM(E14:E16)+E17+E19-E20-E18</f>
        <v>0</v>
      </c>
      <c r="F21" s="83">
        <f t="shared" ref="F21:BL21" ca="1" si="11">F13-SUM(F14:F16)+F17+F19-F20-F18</f>
        <v>0</v>
      </c>
      <c r="G21" s="83">
        <f t="shared" ca="1" si="11"/>
        <v>0</v>
      </c>
      <c r="H21" s="83">
        <f t="shared" ca="1" si="11"/>
        <v>0</v>
      </c>
      <c r="I21" s="83">
        <f t="shared" ca="1" si="11"/>
        <v>0</v>
      </c>
      <c r="J21" s="83">
        <f t="shared" ca="1" si="11"/>
        <v>1.7266892733741257</v>
      </c>
      <c r="K21" s="83">
        <f t="shared" ca="1" si="11"/>
        <v>-9.5548811711520614</v>
      </c>
      <c r="L21" s="83">
        <f t="shared" ca="1" si="11"/>
        <v>2.5150206338090189</v>
      </c>
      <c r="M21" s="83">
        <f t="shared" ca="1" si="11"/>
        <v>-4.196577881892205</v>
      </c>
      <c r="N21" s="83">
        <f t="shared" ca="1" si="11"/>
        <v>-3.9027263364832461</v>
      </c>
      <c r="O21" s="83">
        <f t="shared" ca="1" si="11"/>
        <v>-3.9154565015369442</v>
      </c>
      <c r="P21" s="83">
        <f t="shared" ca="1" si="11"/>
        <v>-3.914766934969947</v>
      </c>
      <c r="Q21" s="83">
        <f t="shared" ca="1" si="11"/>
        <v>-3.9146620235442926</v>
      </c>
      <c r="R21" s="83">
        <f t="shared" ca="1" si="11"/>
        <v>-3.9145288299998575</v>
      </c>
      <c r="S21" s="83">
        <f t="shared" ca="1" si="11"/>
        <v>-3.9143941237911215</v>
      </c>
      <c r="T21" s="83">
        <f t="shared" ca="1" si="11"/>
        <v>-3.1135541932018467</v>
      </c>
      <c r="U21" s="83">
        <f t="shared" ca="1" si="11"/>
        <v>5.6802291505604563E-2</v>
      </c>
      <c r="V21" s="83">
        <f t="shared" ca="1" si="11"/>
        <v>5.6434090334085085E-2</v>
      </c>
      <c r="W21" s="83">
        <f t="shared" ca="1" si="11"/>
        <v>5.6639018166188687E-2</v>
      </c>
      <c r="X21" s="83">
        <f t="shared" ca="1" si="11"/>
        <v>5.6817097682442724E-2</v>
      </c>
      <c r="Y21" s="83">
        <f t="shared" ca="1" si="11"/>
        <v>5.700039088999001E-2</v>
      </c>
      <c r="Z21" s="83">
        <f t="shared" ca="1" si="11"/>
        <v>5.7187265804060666E-2</v>
      </c>
      <c r="AA21" s="83">
        <f t="shared" ca="1" si="11"/>
        <v>5.7377888364831486E-2</v>
      </c>
      <c r="AB21" s="83">
        <f t="shared" ca="1" si="11"/>
        <v>5.7572330310411979E-2</v>
      </c>
      <c r="AC21" s="83">
        <f t="shared" ca="1" si="11"/>
        <v>5.7770670086068593E-2</v>
      </c>
      <c r="AD21" s="83">
        <f t="shared" ca="1" si="11"/>
        <v>5.7972987500482687E-2</v>
      </c>
      <c r="AE21" s="83">
        <f t="shared" ca="1" si="11"/>
        <v>5.8179364047507592E-2</v>
      </c>
      <c r="AF21" s="83">
        <f t="shared" ca="1" si="11"/>
        <v>5.8389882926593972E-2</v>
      </c>
      <c r="AG21" s="83">
        <f t="shared" ca="1" si="11"/>
        <v>5.8604629080110326E-2</v>
      </c>
      <c r="AH21" s="83">
        <f t="shared" ca="1" si="11"/>
        <v>5.8823689230721871E-2</v>
      </c>
      <c r="AI21" s="83">
        <f t="shared" ca="1" si="11"/>
        <v>5.9047151919413426E-2</v>
      </c>
      <c r="AJ21" s="83">
        <f t="shared" ca="1" si="11"/>
        <v>5.9275107544612793E-2</v>
      </c>
      <c r="AK21" s="83">
        <f t="shared" ca="1" si="11"/>
        <v>5.1393904015488916</v>
      </c>
      <c r="AL21" s="83">
        <f t="shared" ca="1" si="11"/>
        <v>5.0911209028051934</v>
      </c>
      <c r="AM21" s="83">
        <f t="shared" ca="1" si="11"/>
        <v>5.0939489114858034</v>
      </c>
      <c r="AN21" s="83">
        <f t="shared" ca="1" si="11"/>
        <v>5.0940579146949894</v>
      </c>
      <c r="AO21" s="83">
        <f t="shared" ca="1" si="11"/>
        <v>-1.5464469766071989</v>
      </c>
      <c r="AP21" s="83">
        <f t="shared" ca="1" si="11"/>
        <v>-0.91865204406739531</v>
      </c>
      <c r="AQ21" s="83">
        <f t="shared" ca="1" si="11"/>
        <v>-0.9411868695710266</v>
      </c>
      <c r="AR21" s="83">
        <f t="shared" ca="1" si="11"/>
        <v>-0.93996969448307843</v>
      </c>
      <c r="AS21" s="83">
        <f t="shared" ca="1" si="11"/>
        <v>-0.93978733251346314</v>
      </c>
      <c r="AT21" s="83">
        <f t="shared" ca="1" si="11"/>
        <v>-0.93955492542678809</v>
      </c>
      <c r="AU21" s="83">
        <f t="shared" ca="1" si="11"/>
        <v>-0.93931985243294025</v>
      </c>
      <c r="AV21" s="83">
        <f t="shared" ca="1" si="11"/>
        <v>-0.93907993979806892</v>
      </c>
      <c r="AW21" s="83">
        <f t="shared" ca="1" si="11"/>
        <v>-0.93883518029178203</v>
      </c>
      <c r="AX21" s="83">
        <f t="shared" ca="1" si="11"/>
        <v>-0.93858546970835088</v>
      </c>
      <c r="AY21" s="83">
        <f t="shared" ca="1" si="11"/>
        <v>-0.93833070587824485</v>
      </c>
      <c r="AZ21" s="83">
        <f t="shared" ca="1" si="11"/>
        <v>-0.93807078428729929</v>
      </c>
      <c r="BA21" s="83">
        <f t="shared" ca="1" si="11"/>
        <v>-0.93780559821972997</v>
      </c>
      <c r="BB21" s="83">
        <f t="shared" ca="1" si="11"/>
        <v>-0.93753503870206067</v>
      </c>
      <c r="BC21" s="83">
        <f t="shared" ca="1" si="11"/>
        <v>-0.93725899445466054</v>
      </c>
      <c r="BD21" s="83">
        <f t="shared" ca="1" si="11"/>
        <v>-0.93697735184184294</v>
      </c>
      <c r="BE21" s="83">
        <f t="shared" ca="1" si="11"/>
        <v>-0.93668999482085558</v>
      </c>
      <c r="BF21" s="83">
        <f t="shared" ca="1" si="11"/>
        <v>-0.93639680488975685</v>
      </c>
      <c r="BG21" s="83">
        <f t="shared" ca="1" si="11"/>
        <v>-0.93609766103413516</v>
      </c>
      <c r="BH21" s="83">
        <f t="shared" ca="1" si="11"/>
        <v>0</v>
      </c>
      <c r="BI21" s="83">
        <f t="shared" ca="1" si="11"/>
        <v>0</v>
      </c>
      <c r="BJ21" s="83">
        <f t="shared" ca="1" si="11"/>
        <v>0</v>
      </c>
      <c r="BK21" s="83">
        <f t="shared" ca="1" si="11"/>
        <v>0</v>
      </c>
      <c r="BL21" s="83">
        <f t="shared" ca="1" si="11"/>
        <v>0</v>
      </c>
    </row>
    <row r="22" spans="1:64" x14ac:dyDescent="0.35">
      <c r="A22" s="6"/>
      <c r="B22" s="94" t="s">
        <v>162</v>
      </c>
      <c r="C22" s="489">
        <f t="shared" ca="1" si="10"/>
        <v>4.3902353168578738</v>
      </c>
      <c r="D22" s="75"/>
      <c r="E22" s="6">
        <f ca="1">Working!E486</f>
        <v>0</v>
      </c>
      <c r="F22" s="6">
        <f ca="1">Working!F486</f>
        <v>0</v>
      </c>
      <c r="G22" s="6">
        <f ca="1">Working!G486</f>
        <v>0</v>
      </c>
      <c r="H22" s="6">
        <f ca="1">Working!H486</f>
        <v>0</v>
      </c>
      <c r="I22" s="6">
        <f ca="1">Working!I486</f>
        <v>0</v>
      </c>
      <c r="J22" s="6">
        <f ca="1">Working!J486</f>
        <v>0.29629987931099999</v>
      </c>
      <c r="K22" s="6">
        <f ca="1">Working!K486</f>
        <v>0</v>
      </c>
      <c r="L22" s="6">
        <f ca="1">Working!L486</f>
        <v>0.43157754076162763</v>
      </c>
      <c r="M22" s="6">
        <f ca="1">Working!M486</f>
        <v>0</v>
      </c>
      <c r="N22" s="6">
        <f ca="1">Working!N486</f>
        <v>0</v>
      </c>
      <c r="O22" s="6">
        <f ca="1">Working!O486</f>
        <v>0</v>
      </c>
      <c r="P22" s="6">
        <f ca="1">Working!P486</f>
        <v>0</v>
      </c>
      <c r="Q22" s="6">
        <f ca="1">Working!Q486</f>
        <v>0</v>
      </c>
      <c r="R22" s="6">
        <f ca="1">Working!R486</f>
        <v>0</v>
      </c>
      <c r="S22" s="6">
        <f ca="1">Working!S486</f>
        <v>0</v>
      </c>
      <c r="T22" s="6">
        <f ca="1">Working!T486</f>
        <v>0</v>
      </c>
      <c r="U22" s="6">
        <f ca="1">Working!U486</f>
        <v>9.7472732223617426E-3</v>
      </c>
      <c r="V22" s="6">
        <f ca="1">Working!V486</f>
        <v>9.6840899013290009E-3</v>
      </c>
      <c r="W22" s="6">
        <f ca="1">Working!W486</f>
        <v>9.7192555173179797E-3</v>
      </c>
      <c r="X22" s="6">
        <f ca="1">Working!X486</f>
        <v>9.749813962307171E-3</v>
      </c>
      <c r="Y22" s="6">
        <f ca="1">Working!Y486</f>
        <v>9.7812670767222862E-3</v>
      </c>
      <c r="Z22" s="6">
        <f ca="1">Working!Z486</f>
        <v>9.8133348119768104E-3</v>
      </c>
      <c r="AA22" s="6">
        <f ca="1">Working!AA486</f>
        <v>9.8460456434050839E-3</v>
      </c>
      <c r="AB22" s="6">
        <f ca="1">Working!AB486</f>
        <v>9.8794118812666962E-3</v>
      </c>
      <c r="AC22" s="6">
        <f ca="1">Working!AC486</f>
        <v>9.9134469867693704E-3</v>
      </c>
      <c r="AD22" s="6">
        <f ca="1">Working!AD486</f>
        <v>9.9481646550828289E-3</v>
      </c>
      <c r="AE22" s="6">
        <f ca="1">Working!AE486</f>
        <v>9.9835788705523038E-3</v>
      </c>
      <c r="AF22" s="6">
        <f ca="1">Working!AF486</f>
        <v>1.0019703910203525E-2</v>
      </c>
      <c r="AG22" s="6">
        <f ca="1">Working!AG486</f>
        <v>1.0056554350146933E-2</v>
      </c>
      <c r="AH22" s="6">
        <f ca="1">Working!AH486</f>
        <v>1.0094145071991873E-2</v>
      </c>
      <c r="AI22" s="6">
        <f ca="1">Working!AI486</f>
        <v>1.0132491269371343E-2</v>
      </c>
      <c r="AJ22" s="6">
        <f ca="1">Working!AJ486</f>
        <v>1.0171608454655555E-2</v>
      </c>
      <c r="AK22" s="6">
        <f ca="1">Working!AK486</f>
        <v>0.8819193929057898</v>
      </c>
      <c r="AL22" s="6">
        <f ca="1">Working!AL486</f>
        <v>0.87363634692137115</v>
      </c>
      <c r="AM22" s="6">
        <f ca="1">Working!AM486</f>
        <v>0.87412163321096392</v>
      </c>
      <c r="AN22" s="6">
        <f ca="1">Working!AN486</f>
        <v>0.87414033816166015</v>
      </c>
      <c r="AO22" s="6">
        <f ca="1">Working!AO486</f>
        <v>0</v>
      </c>
      <c r="AP22" s="6">
        <f ca="1">Working!AP486</f>
        <v>0</v>
      </c>
      <c r="AQ22" s="6">
        <f ca="1">Working!AQ486</f>
        <v>0</v>
      </c>
      <c r="AR22" s="6">
        <f ca="1">Working!AR486</f>
        <v>0</v>
      </c>
      <c r="AS22" s="6">
        <f ca="1">Working!AS486</f>
        <v>0</v>
      </c>
      <c r="AT22" s="6">
        <f ca="1">Working!AT486</f>
        <v>0</v>
      </c>
      <c r="AU22" s="6">
        <f ca="1">Working!AU486</f>
        <v>0</v>
      </c>
      <c r="AV22" s="6">
        <f ca="1">Working!AV486</f>
        <v>0</v>
      </c>
      <c r="AW22" s="6">
        <f ca="1">Working!AW486</f>
        <v>0</v>
      </c>
      <c r="AX22" s="6">
        <f ca="1">Working!AX486</f>
        <v>0</v>
      </c>
      <c r="AY22" s="6">
        <f ca="1">Working!AY486</f>
        <v>0</v>
      </c>
      <c r="AZ22" s="6">
        <f ca="1">Working!AZ486</f>
        <v>0</v>
      </c>
      <c r="BA22" s="6">
        <f ca="1">Working!BA486</f>
        <v>0</v>
      </c>
      <c r="BB22" s="6">
        <f ca="1">Working!BB486</f>
        <v>0</v>
      </c>
      <c r="BC22" s="6">
        <f ca="1">Working!BC486</f>
        <v>0</v>
      </c>
      <c r="BD22" s="6">
        <f ca="1">Working!BD486</f>
        <v>0</v>
      </c>
      <c r="BE22" s="6">
        <f ca="1">Working!BE486</f>
        <v>0</v>
      </c>
      <c r="BF22" s="6">
        <f ca="1">Working!BF486</f>
        <v>0</v>
      </c>
      <c r="BG22" s="6">
        <f ca="1">Working!BG486</f>
        <v>0</v>
      </c>
      <c r="BH22" s="6">
        <f ca="1">Working!BH486</f>
        <v>0</v>
      </c>
      <c r="BI22" s="6">
        <f ca="1">Working!BI486</f>
        <v>0</v>
      </c>
      <c r="BJ22" s="6">
        <f ca="1">Working!BJ486</f>
        <v>0</v>
      </c>
      <c r="BK22" s="6">
        <f ca="1">Working!BK486</f>
        <v>0</v>
      </c>
      <c r="BL22" s="6">
        <f ca="1">Working!BL486</f>
        <v>0</v>
      </c>
    </row>
    <row r="23" spans="1:64" x14ac:dyDescent="0.35">
      <c r="A23" s="6"/>
      <c r="B23" s="93" t="s">
        <v>161</v>
      </c>
      <c r="C23" s="489">
        <f t="shared" ca="1" si="10"/>
        <v>-37.564242639346908</v>
      </c>
      <c r="D23" s="75"/>
      <c r="E23" s="6">
        <f t="shared" ref="E23:AJ23" ca="1" si="12">E21-E22</f>
        <v>0</v>
      </c>
      <c r="F23" s="6">
        <f t="shared" ca="1" si="12"/>
        <v>0</v>
      </c>
      <c r="G23" s="6">
        <f t="shared" ca="1" si="12"/>
        <v>0</v>
      </c>
      <c r="H23" s="6">
        <f t="shared" ca="1" si="12"/>
        <v>0</v>
      </c>
      <c r="I23" s="6">
        <f t="shared" ca="1" si="12"/>
        <v>0</v>
      </c>
      <c r="J23" s="6">
        <f t="shared" ca="1" si="12"/>
        <v>1.4303893940631256</v>
      </c>
      <c r="K23" s="6">
        <f t="shared" ca="1" si="12"/>
        <v>-9.5548811711520614</v>
      </c>
      <c r="L23" s="6">
        <f t="shared" ca="1" si="12"/>
        <v>2.0834430930473911</v>
      </c>
      <c r="M23" s="6">
        <f t="shared" ca="1" si="12"/>
        <v>-4.196577881892205</v>
      </c>
      <c r="N23" s="6">
        <f t="shared" ca="1" si="12"/>
        <v>-3.9027263364832461</v>
      </c>
      <c r="O23" s="6">
        <f t="shared" ca="1" si="12"/>
        <v>-3.9154565015369442</v>
      </c>
      <c r="P23" s="6">
        <f t="shared" ca="1" si="12"/>
        <v>-3.914766934969947</v>
      </c>
      <c r="Q23" s="6">
        <f t="shared" ca="1" si="12"/>
        <v>-3.9146620235442926</v>
      </c>
      <c r="R23" s="6">
        <f t="shared" ca="1" si="12"/>
        <v>-3.9145288299998575</v>
      </c>
      <c r="S23" s="6">
        <f t="shared" ca="1" si="12"/>
        <v>-3.9143941237911215</v>
      </c>
      <c r="T23" s="6">
        <f t="shared" ca="1" si="12"/>
        <v>-3.1135541932018467</v>
      </c>
      <c r="U23" s="6">
        <f t="shared" ca="1" si="12"/>
        <v>4.7055018283242822E-2</v>
      </c>
      <c r="V23" s="6">
        <f t="shared" ca="1" si="12"/>
        <v>4.6750000432756081E-2</v>
      </c>
      <c r="W23" s="6">
        <f t="shared" ca="1" si="12"/>
        <v>4.6919762648870711E-2</v>
      </c>
      <c r="X23" s="6">
        <f t="shared" ca="1" si="12"/>
        <v>4.706728372013555E-2</v>
      </c>
      <c r="Y23" s="6">
        <f t="shared" ca="1" si="12"/>
        <v>4.7219123813267726E-2</v>
      </c>
      <c r="Z23" s="6">
        <f t="shared" ca="1" si="12"/>
        <v>4.7373930992083854E-2</v>
      </c>
      <c r="AA23" s="6">
        <f t="shared" ca="1" si="12"/>
        <v>4.7531842721426402E-2</v>
      </c>
      <c r="AB23" s="6">
        <f t="shared" ca="1" si="12"/>
        <v>4.7692918429145283E-2</v>
      </c>
      <c r="AC23" s="6">
        <f t="shared" ca="1" si="12"/>
        <v>4.7857223099299226E-2</v>
      </c>
      <c r="AD23" s="6">
        <f t="shared" ca="1" si="12"/>
        <v>4.8024822845399856E-2</v>
      </c>
      <c r="AE23" s="6">
        <f t="shared" ca="1" si="12"/>
        <v>4.8195785176955289E-2</v>
      </c>
      <c r="AF23" s="6">
        <f t="shared" ca="1" si="12"/>
        <v>4.8370179016390444E-2</v>
      </c>
      <c r="AG23" s="6">
        <f t="shared" ca="1" si="12"/>
        <v>4.8548074729963392E-2</v>
      </c>
      <c r="AH23" s="6">
        <f t="shared" ca="1" si="12"/>
        <v>4.8729544158730001E-2</v>
      </c>
      <c r="AI23" s="6">
        <f t="shared" ca="1" si="12"/>
        <v>4.8914660650042081E-2</v>
      </c>
      <c r="AJ23" s="6">
        <f t="shared" ca="1" si="12"/>
        <v>4.9103499089957238E-2</v>
      </c>
      <c r="AK23" s="6">
        <f t="shared" ref="AK23:BL23" ca="1" si="13">AK21-AK22</f>
        <v>4.257471008643102</v>
      </c>
      <c r="AL23" s="6">
        <f t="shared" ca="1" si="13"/>
        <v>4.2174845558838223</v>
      </c>
      <c r="AM23" s="6">
        <f t="shared" ca="1" si="13"/>
        <v>4.2198272782748392</v>
      </c>
      <c r="AN23" s="6">
        <f t="shared" ca="1" si="13"/>
        <v>4.2199175765333292</v>
      </c>
      <c r="AO23" s="6">
        <f t="shared" ca="1" si="13"/>
        <v>-1.5464469766071989</v>
      </c>
      <c r="AP23" s="6">
        <f t="shared" ca="1" si="13"/>
        <v>-0.91865204406739531</v>
      </c>
      <c r="AQ23" s="6">
        <f t="shared" ca="1" si="13"/>
        <v>-0.9411868695710266</v>
      </c>
      <c r="AR23" s="6">
        <f t="shared" ca="1" si="13"/>
        <v>-0.93996969448307843</v>
      </c>
      <c r="AS23" s="6">
        <f t="shared" ca="1" si="13"/>
        <v>-0.93978733251346314</v>
      </c>
      <c r="AT23" s="6">
        <f t="shared" ca="1" si="13"/>
        <v>-0.93955492542678809</v>
      </c>
      <c r="AU23" s="6">
        <f t="shared" ca="1" si="13"/>
        <v>-0.93931985243294025</v>
      </c>
      <c r="AV23" s="6">
        <f t="shared" ca="1" si="13"/>
        <v>-0.93907993979806892</v>
      </c>
      <c r="AW23" s="6">
        <f t="shared" ca="1" si="13"/>
        <v>-0.93883518029178203</v>
      </c>
      <c r="AX23" s="6">
        <f t="shared" ca="1" si="13"/>
        <v>-0.93858546970835088</v>
      </c>
      <c r="AY23" s="6">
        <f t="shared" ca="1" si="13"/>
        <v>-0.93833070587824485</v>
      </c>
      <c r="AZ23" s="6">
        <f t="shared" ca="1" si="13"/>
        <v>-0.93807078428729929</v>
      </c>
      <c r="BA23" s="6">
        <f t="shared" ca="1" si="13"/>
        <v>-0.93780559821972997</v>
      </c>
      <c r="BB23" s="6">
        <f t="shared" ca="1" si="13"/>
        <v>-0.93753503870206067</v>
      </c>
      <c r="BC23" s="6">
        <f t="shared" ca="1" si="13"/>
        <v>-0.93725899445466054</v>
      </c>
      <c r="BD23" s="6">
        <f t="shared" ca="1" si="13"/>
        <v>-0.93697735184184294</v>
      </c>
      <c r="BE23" s="6">
        <f t="shared" ca="1" si="13"/>
        <v>-0.93668999482085558</v>
      </c>
      <c r="BF23" s="6">
        <f t="shared" ca="1" si="13"/>
        <v>-0.93639680488975685</v>
      </c>
      <c r="BG23" s="6">
        <f t="shared" ca="1" si="13"/>
        <v>-0.93609766103413516</v>
      </c>
      <c r="BH23" s="6">
        <f t="shared" ca="1" si="13"/>
        <v>0</v>
      </c>
      <c r="BI23" s="6">
        <f t="shared" ca="1" si="13"/>
        <v>0</v>
      </c>
      <c r="BJ23" s="6">
        <f t="shared" ca="1" si="13"/>
        <v>0</v>
      </c>
      <c r="BK23" s="6">
        <f t="shared" ca="1" si="13"/>
        <v>0</v>
      </c>
      <c r="BL23" s="6">
        <f t="shared" ca="1" si="13"/>
        <v>0</v>
      </c>
    </row>
    <row r="24" spans="1:64" x14ac:dyDescent="0.35">
      <c r="A24" s="6"/>
      <c r="B24" s="93"/>
      <c r="C24" s="13"/>
      <c r="D24" s="7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spans="1:64" x14ac:dyDescent="0.35">
      <c r="A25" s="80" t="s">
        <v>160</v>
      </c>
      <c r="B25" s="77"/>
      <c r="C25" s="79"/>
      <c r="D25" s="78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64" x14ac:dyDescent="0.35">
      <c r="A26" s="6"/>
      <c r="B26" s="6" t="s">
        <v>159</v>
      </c>
      <c r="C26" s="13" t="s">
        <v>22</v>
      </c>
      <c r="D26" s="76"/>
      <c r="E26" s="6">
        <f t="shared" ref="E26:AJ26" ca="1" si="14">E7</f>
        <v>0</v>
      </c>
      <c r="F26" s="6">
        <f t="shared" ca="1" si="14"/>
        <v>0</v>
      </c>
      <c r="G26" s="6">
        <f t="shared" ca="1" si="14"/>
        <v>0</v>
      </c>
      <c r="H26" s="6">
        <f t="shared" ca="1" si="14"/>
        <v>0</v>
      </c>
      <c r="I26" s="6">
        <f t="shared" ca="1" si="14"/>
        <v>0</v>
      </c>
      <c r="J26" s="6">
        <f t="shared" ca="1" si="14"/>
        <v>21.256469660767692</v>
      </c>
      <c r="K26" s="6">
        <f t="shared" ca="1" si="14"/>
        <v>9.8409560965868241</v>
      </c>
      <c r="L26" s="6">
        <f t="shared" ca="1" si="14"/>
        <v>21.846455436953821</v>
      </c>
      <c r="M26" s="6">
        <f t="shared" ca="1" si="14"/>
        <v>14.955943556720859</v>
      </c>
      <c r="N26" s="6">
        <f t="shared" ca="1" si="14"/>
        <v>15.116414117856218</v>
      </c>
      <c r="O26" s="6">
        <f t="shared" ca="1" si="14"/>
        <v>14.969877080736854</v>
      </c>
      <c r="P26" s="6">
        <f t="shared" ca="1" si="14"/>
        <v>14.838376425724308</v>
      </c>
      <c r="Q26" s="6">
        <f t="shared" ca="1" si="14"/>
        <v>14.707850248605872</v>
      </c>
      <c r="R26" s="6">
        <f t="shared" ca="1" si="14"/>
        <v>14.578946524595844</v>
      </c>
      <c r="S26" s="6">
        <f t="shared" ca="1" si="14"/>
        <v>14.451670134388502</v>
      </c>
      <c r="T26" s="6">
        <f t="shared" ca="1" si="14"/>
        <v>14.326054780562542</v>
      </c>
      <c r="U26" s="6">
        <f t="shared" ca="1" si="14"/>
        <v>14.212371432375413</v>
      </c>
      <c r="V26" s="6">
        <f t="shared" ca="1" si="14"/>
        <v>14.089663873056374</v>
      </c>
      <c r="W26" s="6">
        <f t="shared" ca="1" si="14"/>
        <v>13.969292756998684</v>
      </c>
      <c r="X26" s="6">
        <f t="shared" ca="1" si="14"/>
        <v>13.850689533718604</v>
      </c>
      <c r="Y26" s="6">
        <f t="shared" ca="1" si="14"/>
        <v>13.733922386408768</v>
      </c>
      <c r="Z26" s="6">
        <f t="shared" ca="1" si="14"/>
        <v>13.619026326636392</v>
      </c>
      <c r="AA26" s="6">
        <f t="shared" ca="1" si="14"/>
        <v>13.50603892481916</v>
      </c>
      <c r="AB26" s="6">
        <f t="shared" ca="1" si="14"/>
        <v>13.394998421865054</v>
      </c>
      <c r="AC26" s="6">
        <f t="shared" ca="1" si="14"/>
        <v>13.285943846718041</v>
      </c>
      <c r="AD26" s="6">
        <f t="shared" ca="1" si="14"/>
        <v>13.178915027324614</v>
      </c>
      <c r="AE26" s="6">
        <f t="shared" ca="1" si="14"/>
        <v>13.07395260765105</v>
      </c>
      <c r="AF26" s="6">
        <f t="shared" ca="1" si="14"/>
        <v>12.971098064754637</v>
      </c>
      <c r="AG26" s="6">
        <f t="shared" ca="1" si="14"/>
        <v>12.870393726236925</v>
      </c>
      <c r="AH26" s="6">
        <f t="shared" ca="1" si="14"/>
        <v>12.771882788070057</v>
      </c>
      <c r="AI26" s="6">
        <f t="shared" ca="1" si="14"/>
        <v>12.675609332804903</v>
      </c>
      <c r="AJ26" s="6">
        <f t="shared" ca="1" si="14"/>
        <v>12.581618348169853</v>
      </c>
      <c r="AK26" s="6">
        <f t="shared" ref="AK26:BL26" ca="1" si="15">AK7</f>
        <v>13.405535139090535</v>
      </c>
      <c r="AL26" s="6">
        <f t="shared" ca="1" si="15"/>
        <v>13.267435982234439</v>
      </c>
      <c r="AM26" s="6">
        <f t="shared" ca="1" si="15"/>
        <v>13.18317395196201</v>
      </c>
      <c r="AN26" s="6">
        <f t="shared" ca="1" si="15"/>
        <v>13.098642770425167</v>
      </c>
      <c r="AO26" s="6">
        <f t="shared" ca="1" si="15"/>
        <v>6.4447953314574962</v>
      </c>
      <c r="AP26" s="6">
        <f t="shared" ca="1" si="15"/>
        <v>7.1010249872402849</v>
      </c>
      <c r="AQ26" s="6">
        <f t="shared" ca="1" si="15"/>
        <v>7.2138322029142463</v>
      </c>
      <c r="AR26" s="6">
        <f t="shared" ca="1" si="15"/>
        <v>7.3532128080709667</v>
      </c>
      <c r="AS26" s="6">
        <f t="shared" ca="1" si="15"/>
        <v>7.4942780274516325</v>
      </c>
      <c r="AT26" s="6">
        <f t="shared" ca="1" si="15"/>
        <v>7.6381745849624405</v>
      </c>
      <c r="AU26" s="6">
        <f t="shared" ca="1" si="15"/>
        <v>7.7849109818275428</v>
      </c>
      <c r="AV26" s="6">
        <f t="shared" ca="1" si="15"/>
        <v>7.9345467435792321</v>
      </c>
      <c r="AW26" s="6">
        <f t="shared" ca="1" si="15"/>
        <v>8.0871403998050724</v>
      </c>
      <c r="AX26" s="6">
        <f t="shared" ca="1" si="15"/>
        <v>8.2427517868643605</v>
      </c>
      <c r="AY26" s="6">
        <f t="shared" ca="1" si="15"/>
        <v>8.4014419737955333</v>
      </c>
      <c r="AZ26" s="6">
        <f t="shared" ca="1" si="15"/>
        <v>8.5632732928178044</v>
      </c>
      <c r="BA26" s="6">
        <f t="shared" ca="1" si="15"/>
        <v>8.7283093658442823</v>
      </c>
      <c r="BB26" s="6">
        <f t="shared" ca="1" si="15"/>
        <v>8.8966151317716857</v>
      </c>
      <c r="BC26" s="6">
        <f t="shared" ca="1" si="15"/>
        <v>9.0682568743513006</v>
      </c>
      <c r="BD26" s="6">
        <f t="shared" ca="1" si="15"/>
        <v>9.2433022506634046</v>
      </c>
      <c r="BE26" s="6">
        <f t="shared" ca="1" si="15"/>
        <v>9.4218203202080115</v>
      </c>
      <c r="BF26" s="6">
        <f t="shared" ca="1" si="15"/>
        <v>9.603881574625694</v>
      </c>
      <c r="BG26" s="6">
        <f t="shared" ca="1" si="15"/>
        <v>9.7895579680622706</v>
      </c>
      <c r="BH26" s="6">
        <f t="shared" ca="1" si="15"/>
        <v>0</v>
      </c>
      <c r="BI26" s="6">
        <f t="shared" ca="1" si="15"/>
        <v>0</v>
      </c>
      <c r="BJ26" s="6">
        <f t="shared" ca="1" si="15"/>
        <v>0</v>
      </c>
      <c r="BK26" s="6">
        <f t="shared" ca="1" si="15"/>
        <v>0</v>
      </c>
      <c r="BL26" s="6">
        <f t="shared" ca="1" si="15"/>
        <v>0</v>
      </c>
    </row>
    <row r="27" spans="1:64" x14ac:dyDescent="0.35">
      <c r="A27" s="6"/>
      <c r="B27" s="92" t="s">
        <v>158</v>
      </c>
      <c r="C27" s="13" t="s">
        <v>22</v>
      </c>
      <c r="D27" s="76"/>
      <c r="E27" s="6">
        <f t="shared" ref="E27:H27" si="16">-E9</f>
        <v>0</v>
      </c>
      <c r="F27" s="6">
        <f t="shared" si="16"/>
        <v>0</v>
      </c>
      <c r="G27" s="6">
        <f t="shared" si="16"/>
        <v>0</v>
      </c>
      <c r="H27" s="6">
        <f t="shared" si="16"/>
        <v>0</v>
      </c>
      <c r="I27" s="6">
        <f t="shared" ref="I27:AN27" si="17">-I9</f>
        <v>0</v>
      </c>
      <c r="J27" s="6">
        <f t="shared" ca="1" si="17"/>
        <v>-3.9571486836568472</v>
      </c>
      <c r="K27" s="6">
        <f t="shared" ca="1" si="17"/>
        <v>-4.0291028104856172</v>
      </c>
      <c r="L27" s="6">
        <f t="shared" ca="1" si="17"/>
        <v>-4.1024553309634113</v>
      </c>
      <c r="M27" s="6">
        <f t="shared" ca="1" si="17"/>
        <v>-4.1772340893704731</v>
      </c>
      <c r="N27" s="6">
        <f t="shared" ca="1" si="17"/>
        <v>-4.2534674962243315</v>
      </c>
      <c r="O27" s="6">
        <f t="shared" ca="1" si="17"/>
        <v>-4.3311845400441769</v>
      </c>
      <c r="P27" s="6">
        <f t="shared" ca="1" si="17"/>
        <v>-4.4104147993650962</v>
      </c>
      <c r="Q27" s="6">
        <f t="shared" ca="1" si="17"/>
        <v>-4.4911884550076193</v>
      </c>
      <c r="R27" s="6">
        <f t="shared" ca="1" si="17"/>
        <v>-4.5735363026081073</v>
      </c>
      <c r="S27" s="6">
        <f t="shared" ca="1" si="17"/>
        <v>-4.6574897654156651</v>
      </c>
      <c r="T27" s="6">
        <f t="shared" ca="1" si="17"/>
        <v>-4.743080907361362</v>
      </c>
      <c r="U27" s="6">
        <f t="shared" ca="1" si="17"/>
        <v>-4.8303424464056786</v>
      </c>
      <c r="V27" s="6">
        <f t="shared" ca="1" si="17"/>
        <v>-4.9193077681702642</v>
      </c>
      <c r="W27" s="6">
        <f t="shared" ca="1" si="17"/>
        <v>-5.0100109398601571</v>
      </c>
      <c r="X27" s="6">
        <f t="shared" ca="1" si="17"/>
        <v>-5.1024867244828229</v>
      </c>
      <c r="Y27" s="6">
        <f t="shared" ca="1" si="17"/>
        <v>-5.1967705953704675</v>
      </c>
      <c r="Z27" s="6">
        <f t="shared" ca="1" si="17"/>
        <v>-5.2928987510122258</v>
      </c>
      <c r="AA27" s="6">
        <f t="shared" ca="1" si="17"/>
        <v>-5.3909081302030266</v>
      </c>
      <c r="AB27" s="6">
        <f t="shared" ca="1" si="17"/>
        <v>-5.4908364275159869</v>
      </c>
      <c r="AC27" s="6">
        <f t="shared" ca="1" si="17"/>
        <v>-5.5927221091054404</v>
      </c>
      <c r="AD27" s="6">
        <f t="shared" ca="1" si="17"/>
        <v>-5.6966044288478077</v>
      </c>
      <c r="AE27" s="6">
        <f t="shared" ca="1" si="17"/>
        <v>-5.8025234448276928</v>
      </c>
      <c r="AF27" s="6">
        <f t="shared" ca="1" si="17"/>
        <v>-5.910520036176754</v>
      </c>
      <c r="AG27" s="6">
        <f t="shared" ca="1" si="17"/>
        <v>-6.0206359202730484</v>
      </c>
      <c r="AH27" s="6">
        <f t="shared" ca="1" si="17"/>
        <v>-6.1329136703087777</v>
      </c>
      <c r="AI27" s="6">
        <f t="shared" ca="1" si="17"/>
        <v>-6.2473967332344431</v>
      </c>
      <c r="AJ27" s="6">
        <f t="shared" ca="1" si="17"/>
        <v>-6.3641294480877191</v>
      </c>
      <c r="AK27" s="6">
        <f t="shared" ca="1" si="17"/>
        <v>-6.483157064715396</v>
      </c>
      <c r="AL27" s="6">
        <f t="shared" ca="1" si="17"/>
        <v>-6.6045257628971017</v>
      </c>
      <c r="AM27" s="6">
        <f t="shared" ca="1" si="17"/>
        <v>-6.7282826718795148</v>
      </c>
      <c r="AN27" s="6">
        <f t="shared" ca="1" si="17"/>
        <v>-6.8544758903301641</v>
      </c>
      <c r="AO27" s="6">
        <f t="shared" ref="AO27:BG27" ca="1" si="18">-AO9</f>
        <v>-6.9831545067199485</v>
      </c>
      <c r="AP27" s="6">
        <f t="shared" ca="1" si="18"/>
        <v>-7.1143686201438543</v>
      </c>
      <c r="AQ27" s="6">
        <f t="shared" ca="1" si="18"/>
        <v>-7.2481693615894498</v>
      </c>
      <c r="AR27" s="6">
        <f t="shared" ca="1" si="18"/>
        <v>-7.3846089156630326</v>
      </c>
      <c r="AS27" s="6">
        <f t="shared" ca="1" si="18"/>
        <v>-7.5237405427834512</v>
      </c>
      <c r="AT27" s="6">
        <f t="shared" ca="1" si="18"/>
        <v>-7.6656186018539509</v>
      </c>
      <c r="AU27" s="6">
        <f t="shared" ca="1" si="18"/>
        <v>-7.8102985734224948</v>
      </c>
      <c r="AV27" s="6">
        <f t="shared" ca="1" si="18"/>
        <v>-7.9578370833413716</v>
      </c>
      <c r="AW27" s="6">
        <f t="shared" ca="1" si="18"/>
        <v>-8.1082919269370404</v>
      </c>
      <c r="AX27" s="6">
        <f t="shared" ca="1" si="18"/>
        <v>-8.2617220937014988</v>
      </c>
      <c r="AY27" s="6">
        <f t="shared" ca="1" si="18"/>
        <v>-8.4181877925166511</v>
      </c>
      <c r="AZ27" s="6">
        <f t="shared" ca="1" si="18"/>
        <v>-8.5777504774234199</v>
      </c>
      <c r="BA27" s="6">
        <f t="shared" ca="1" si="18"/>
        <v>-8.7404728739476365</v>
      </c>
      <c r="BB27" s="6">
        <f t="shared" ca="1" si="18"/>
        <v>-8.9064190059950281</v>
      </c>
      <c r="BC27" s="6">
        <f t="shared" ca="1" si="18"/>
        <v>-9.0756542233277901</v>
      </c>
      <c r="BD27" s="6">
        <f t="shared" ca="1" si="18"/>
        <v>-9.2482452296357014</v>
      </c>
      <c r="BE27" s="6">
        <f t="shared" ca="1" si="18"/>
        <v>-9.4242601112147977</v>
      </c>
      <c r="BF27" s="6">
        <f t="shared" ca="1" si="18"/>
        <v>-9.6037683662671931</v>
      </c>
      <c r="BG27" s="6">
        <f t="shared" ca="1" si="18"/>
        <v>-9.7868409348356167</v>
      </c>
      <c r="BH27" s="6">
        <f t="shared" ref="BH27:BL27" si="19">-BH9</f>
        <v>0</v>
      </c>
      <c r="BI27" s="6">
        <f t="shared" si="19"/>
        <v>0</v>
      </c>
      <c r="BJ27" s="6">
        <f t="shared" si="19"/>
        <v>0</v>
      </c>
      <c r="BK27" s="6">
        <f t="shared" si="19"/>
        <v>0</v>
      </c>
      <c r="BL27" s="6">
        <f t="shared" si="19"/>
        <v>0</v>
      </c>
    </row>
    <row r="28" spans="1:64" x14ac:dyDescent="0.35">
      <c r="A28" s="6"/>
      <c r="B28" s="92" t="s">
        <v>305</v>
      </c>
      <c r="C28" s="13" t="s">
        <v>22</v>
      </c>
      <c r="D28" s="76"/>
      <c r="E28" s="6">
        <f ca="1">-E10</f>
        <v>0</v>
      </c>
      <c r="F28" s="6">
        <f ca="1">-F10</f>
        <v>0</v>
      </c>
      <c r="G28" s="6">
        <f ca="1">-G10</f>
        <v>0</v>
      </c>
      <c r="H28" s="6">
        <f ca="1">-H10</f>
        <v>0</v>
      </c>
      <c r="I28" s="6">
        <f t="shared" ref="I28:AN28" ca="1" si="20">-I10</f>
        <v>0</v>
      </c>
      <c r="J28" s="6">
        <f t="shared" ca="1" si="20"/>
        <v>0</v>
      </c>
      <c r="K28" s="6">
        <f t="shared" ca="1" si="20"/>
        <v>0</v>
      </c>
      <c r="L28" s="6">
        <f t="shared" ca="1" si="20"/>
        <v>0</v>
      </c>
      <c r="M28" s="6">
        <f t="shared" ca="1" si="20"/>
        <v>0</v>
      </c>
      <c r="N28" s="6">
        <f t="shared" ca="1" si="20"/>
        <v>0</v>
      </c>
      <c r="O28" s="6">
        <f t="shared" ca="1" si="20"/>
        <v>0</v>
      </c>
      <c r="P28" s="6">
        <f t="shared" ca="1" si="20"/>
        <v>0</v>
      </c>
      <c r="Q28" s="6">
        <f t="shared" ca="1" si="20"/>
        <v>0</v>
      </c>
      <c r="R28" s="6">
        <f t="shared" ca="1" si="20"/>
        <v>0</v>
      </c>
      <c r="S28" s="6">
        <f t="shared" ca="1" si="20"/>
        <v>0</v>
      </c>
      <c r="T28" s="6">
        <f t="shared" ca="1" si="20"/>
        <v>0</v>
      </c>
      <c r="U28" s="6">
        <f t="shared" ca="1" si="20"/>
        <v>0</v>
      </c>
      <c r="V28" s="6">
        <f t="shared" ca="1" si="20"/>
        <v>0</v>
      </c>
      <c r="W28" s="6">
        <f t="shared" ca="1" si="20"/>
        <v>0</v>
      </c>
      <c r="X28" s="6">
        <f t="shared" ca="1" si="20"/>
        <v>0</v>
      </c>
      <c r="Y28" s="6">
        <f t="shared" ca="1" si="20"/>
        <v>0</v>
      </c>
      <c r="Z28" s="6">
        <f t="shared" ca="1" si="20"/>
        <v>0</v>
      </c>
      <c r="AA28" s="6">
        <f t="shared" ca="1" si="20"/>
        <v>0</v>
      </c>
      <c r="AB28" s="6">
        <f t="shared" ca="1" si="20"/>
        <v>0</v>
      </c>
      <c r="AC28" s="6">
        <f t="shared" ca="1" si="20"/>
        <v>0</v>
      </c>
      <c r="AD28" s="6">
        <f t="shared" ca="1" si="20"/>
        <v>0</v>
      </c>
      <c r="AE28" s="6">
        <f t="shared" ca="1" si="20"/>
        <v>0</v>
      </c>
      <c r="AF28" s="6">
        <f t="shared" ca="1" si="20"/>
        <v>0</v>
      </c>
      <c r="AG28" s="6">
        <f t="shared" ca="1" si="20"/>
        <v>0</v>
      </c>
      <c r="AH28" s="6">
        <f t="shared" ca="1" si="20"/>
        <v>0</v>
      </c>
      <c r="AI28" s="6">
        <f t="shared" ca="1" si="20"/>
        <v>0</v>
      </c>
      <c r="AJ28" s="6">
        <f t="shared" ca="1" si="20"/>
        <v>0</v>
      </c>
      <c r="AK28" s="6">
        <f t="shared" ca="1" si="20"/>
        <v>0</v>
      </c>
      <c r="AL28" s="6">
        <f t="shared" ca="1" si="20"/>
        <v>0</v>
      </c>
      <c r="AM28" s="6">
        <f t="shared" ca="1" si="20"/>
        <v>0</v>
      </c>
      <c r="AN28" s="6">
        <f t="shared" ca="1" si="20"/>
        <v>0</v>
      </c>
      <c r="AO28" s="6">
        <f t="shared" ref="AO28:BG28" ca="1" si="21">-AO10</f>
        <v>0</v>
      </c>
      <c r="AP28" s="6">
        <f t="shared" ca="1" si="21"/>
        <v>0</v>
      </c>
      <c r="AQ28" s="6">
        <f t="shared" ca="1" si="21"/>
        <v>0</v>
      </c>
      <c r="AR28" s="6">
        <f t="shared" ca="1" si="21"/>
        <v>0</v>
      </c>
      <c r="AS28" s="6">
        <f t="shared" ca="1" si="21"/>
        <v>0</v>
      </c>
      <c r="AT28" s="6">
        <f t="shared" ca="1" si="21"/>
        <v>0</v>
      </c>
      <c r="AU28" s="6">
        <f t="shared" ca="1" si="21"/>
        <v>0</v>
      </c>
      <c r="AV28" s="6">
        <f t="shared" ca="1" si="21"/>
        <v>0</v>
      </c>
      <c r="AW28" s="6">
        <f t="shared" ca="1" si="21"/>
        <v>0</v>
      </c>
      <c r="AX28" s="6">
        <f t="shared" ca="1" si="21"/>
        <v>0</v>
      </c>
      <c r="AY28" s="6">
        <f t="shared" ca="1" si="21"/>
        <v>0</v>
      </c>
      <c r="AZ28" s="6">
        <f t="shared" ca="1" si="21"/>
        <v>0</v>
      </c>
      <c r="BA28" s="6">
        <f t="shared" ca="1" si="21"/>
        <v>0</v>
      </c>
      <c r="BB28" s="6">
        <f t="shared" ca="1" si="21"/>
        <v>0</v>
      </c>
      <c r="BC28" s="6">
        <f t="shared" ca="1" si="21"/>
        <v>0</v>
      </c>
      <c r="BD28" s="6">
        <f t="shared" ca="1" si="21"/>
        <v>0</v>
      </c>
      <c r="BE28" s="6">
        <f t="shared" ca="1" si="21"/>
        <v>0</v>
      </c>
      <c r="BF28" s="6">
        <f t="shared" ca="1" si="21"/>
        <v>0</v>
      </c>
      <c r="BG28" s="6">
        <f t="shared" ca="1" si="21"/>
        <v>0</v>
      </c>
      <c r="BH28" s="6">
        <f ca="1">-BH10</f>
        <v>0</v>
      </c>
      <c r="BI28" s="6">
        <f ca="1">-BI10</f>
        <v>0</v>
      </c>
      <c r="BJ28" s="6">
        <f ca="1">-BJ10</f>
        <v>0</v>
      </c>
      <c r="BK28" s="6">
        <f ca="1">-BK10</f>
        <v>0</v>
      </c>
      <c r="BL28" s="6">
        <f ca="1">-BL10</f>
        <v>0</v>
      </c>
    </row>
    <row r="29" spans="1:64" x14ac:dyDescent="0.35">
      <c r="A29" s="6"/>
      <c r="B29" s="91" t="s">
        <v>73</v>
      </c>
      <c r="C29" s="13" t="s">
        <v>22</v>
      </c>
      <c r="D29" s="76"/>
      <c r="E29" s="89">
        <f t="shared" ref="E29:AJ29" ca="1" si="22">-E22</f>
        <v>0</v>
      </c>
      <c r="F29" s="89">
        <f t="shared" ca="1" si="22"/>
        <v>0</v>
      </c>
      <c r="G29" s="89">
        <f t="shared" ca="1" si="22"/>
        <v>0</v>
      </c>
      <c r="H29" s="89">
        <f t="shared" ca="1" si="22"/>
        <v>0</v>
      </c>
      <c r="I29" s="89">
        <f t="shared" ca="1" si="22"/>
        <v>0</v>
      </c>
      <c r="J29" s="89">
        <f t="shared" ca="1" si="22"/>
        <v>-0.29629987931099999</v>
      </c>
      <c r="K29" s="89">
        <f t="shared" ca="1" si="22"/>
        <v>0</v>
      </c>
      <c r="L29" s="89">
        <f t="shared" ca="1" si="22"/>
        <v>-0.43157754076162763</v>
      </c>
      <c r="M29" s="89">
        <f t="shared" ca="1" si="22"/>
        <v>0</v>
      </c>
      <c r="N29" s="89">
        <f t="shared" ca="1" si="22"/>
        <v>0</v>
      </c>
      <c r="O29" s="89">
        <f t="shared" ca="1" si="22"/>
        <v>0</v>
      </c>
      <c r="P29" s="89">
        <f t="shared" ca="1" si="22"/>
        <v>0</v>
      </c>
      <c r="Q29" s="89">
        <f t="shared" ca="1" si="22"/>
        <v>0</v>
      </c>
      <c r="R29" s="89">
        <f t="shared" ca="1" si="22"/>
        <v>0</v>
      </c>
      <c r="S29" s="89">
        <f t="shared" ca="1" si="22"/>
        <v>0</v>
      </c>
      <c r="T29" s="89">
        <f t="shared" ca="1" si="22"/>
        <v>0</v>
      </c>
      <c r="U29" s="89">
        <f t="shared" ca="1" si="22"/>
        <v>-9.7472732223617426E-3</v>
      </c>
      <c r="V29" s="89">
        <f t="shared" ca="1" si="22"/>
        <v>-9.6840899013290009E-3</v>
      </c>
      <c r="W29" s="89">
        <f t="shared" ca="1" si="22"/>
        <v>-9.7192555173179797E-3</v>
      </c>
      <c r="X29" s="89">
        <f t="shared" ca="1" si="22"/>
        <v>-9.749813962307171E-3</v>
      </c>
      <c r="Y29" s="89">
        <f t="shared" ca="1" si="22"/>
        <v>-9.7812670767222862E-3</v>
      </c>
      <c r="Z29" s="89">
        <f t="shared" ca="1" si="22"/>
        <v>-9.8133348119768104E-3</v>
      </c>
      <c r="AA29" s="89">
        <f t="shared" ca="1" si="22"/>
        <v>-9.8460456434050839E-3</v>
      </c>
      <c r="AB29" s="89">
        <f t="shared" ca="1" si="22"/>
        <v>-9.8794118812666962E-3</v>
      </c>
      <c r="AC29" s="89">
        <f t="shared" ca="1" si="22"/>
        <v>-9.9134469867693704E-3</v>
      </c>
      <c r="AD29" s="89">
        <f t="shared" ca="1" si="22"/>
        <v>-9.9481646550828289E-3</v>
      </c>
      <c r="AE29" s="89">
        <f t="shared" ca="1" si="22"/>
        <v>-9.9835788705523038E-3</v>
      </c>
      <c r="AF29" s="89">
        <f t="shared" ca="1" si="22"/>
        <v>-1.0019703910203525E-2</v>
      </c>
      <c r="AG29" s="89">
        <f t="shared" ca="1" si="22"/>
        <v>-1.0056554350146933E-2</v>
      </c>
      <c r="AH29" s="89">
        <f t="shared" ca="1" si="22"/>
        <v>-1.0094145071991873E-2</v>
      </c>
      <c r="AI29" s="89">
        <f t="shared" ca="1" si="22"/>
        <v>-1.0132491269371343E-2</v>
      </c>
      <c r="AJ29" s="89">
        <f t="shared" ca="1" si="22"/>
        <v>-1.0171608454655555E-2</v>
      </c>
      <c r="AK29" s="89">
        <f t="shared" ref="AK29:BL29" ca="1" si="23">-AK22</f>
        <v>-0.8819193929057898</v>
      </c>
      <c r="AL29" s="89">
        <f t="shared" ca="1" si="23"/>
        <v>-0.87363634692137115</v>
      </c>
      <c r="AM29" s="89">
        <f t="shared" ca="1" si="23"/>
        <v>-0.87412163321096392</v>
      </c>
      <c r="AN29" s="89">
        <f t="shared" ca="1" si="23"/>
        <v>-0.87414033816166015</v>
      </c>
      <c r="AO29" s="89">
        <f t="shared" ca="1" si="23"/>
        <v>0</v>
      </c>
      <c r="AP29" s="89">
        <f t="shared" ca="1" si="23"/>
        <v>0</v>
      </c>
      <c r="AQ29" s="89">
        <f t="shared" ca="1" si="23"/>
        <v>0</v>
      </c>
      <c r="AR29" s="89">
        <f t="shared" ca="1" si="23"/>
        <v>0</v>
      </c>
      <c r="AS29" s="89">
        <f t="shared" ca="1" si="23"/>
        <v>0</v>
      </c>
      <c r="AT29" s="89">
        <f t="shared" ca="1" si="23"/>
        <v>0</v>
      </c>
      <c r="AU29" s="89">
        <f t="shared" ca="1" si="23"/>
        <v>0</v>
      </c>
      <c r="AV29" s="89">
        <f t="shared" ca="1" si="23"/>
        <v>0</v>
      </c>
      <c r="AW29" s="89">
        <f t="shared" ca="1" si="23"/>
        <v>0</v>
      </c>
      <c r="AX29" s="89">
        <f t="shared" ca="1" si="23"/>
        <v>0</v>
      </c>
      <c r="AY29" s="89">
        <f t="shared" ca="1" si="23"/>
        <v>0</v>
      </c>
      <c r="AZ29" s="89">
        <f t="shared" ca="1" si="23"/>
        <v>0</v>
      </c>
      <c r="BA29" s="89">
        <f t="shared" ca="1" si="23"/>
        <v>0</v>
      </c>
      <c r="BB29" s="89">
        <f t="shared" ca="1" si="23"/>
        <v>0</v>
      </c>
      <c r="BC29" s="89">
        <f t="shared" ca="1" si="23"/>
        <v>0</v>
      </c>
      <c r="BD29" s="89">
        <f t="shared" ca="1" si="23"/>
        <v>0</v>
      </c>
      <c r="BE29" s="89">
        <f t="shared" ca="1" si="23"/>
        <v>0</v>
      </c>
      <c r="BF29" s="89">
        <f t="shared" ca="1" si="23"/>
        <v>0</v>
      </c>
      <c r="BG29" s="89">
        <f t="shared" ca="1" si="23"/>
        <v>0</v>
      </c>
      <c r="BH29" s="89">
        <f t="shared" ca="1" si="23"/>
        <v>0</v>
      </c>
      <c r="BI29" s="89">
        <f t="shared" ca="1" si="23"/>
        <v>0</v>
      </c>
      <c r="BJ29" s="89">
        <f t="shared" ca="1" si="23"/>
        <v>0</v>
      </c>
      <c r="BK29" s="89">
        <f t="shared" ca="1" si="23"/>
        <v>0</v>
      </c>
      <c r="BL29" s="89">
        <f t="shared" ca="1" si="23"/>
        <v>0</v>
      </c>
    </row>
    <row r="30" spans="1:64" x14ac:dyDescent="0.35">
      <c r="A30" s="6"/>
      <c r="B30" s="91" t="s">
        <v>221</v>
      </c>
      <c r="C30" s="13" t="s">
        <v>22</v>
      </c>
      <c r="D30" s="76"/>
      <c r="E30" s="89">
        <f t="shared" ref="E30" si="24">E17</f>
        <v>0</v>
      </c>
      <c r="F30" s="89">
        <f t="shared" ref="F30:AK30" ca="1" si="25">F17</f>
        <v>0</v>
      </c>
      <c r="G30" s="89">
        <f t="shared" ca="1" si="25"/>
        <v>0</v>
      </c>
      <c r="H30" s="89">
        <f t="shared" ca="1" si="25"/>
        <v>0</v>
      </c>
      <c r="I30" s="89">
        <f t="shared" ca="1" si="25"/>
        <v>0</v>
      </c>
      <c r="J30" s="89">
        <f t="shared" ca="1" si="25"/>
        <v>0</v>
      </c>
      <c r="K30" s="89">
        <f t="shared" ca="1" si="25"/>
        <v>0.13500000000000001</v>
      </c>
      <c r="L30" s="89">
        <f t="shared" ca="1" si="25"/>
        <v>0.13500000000000006</v>
      </c>
      <c r="M30" s="89">
        <f t="shared" ca="1" si="25"/>
        <v>0.13500000000000001</v>
      </c>
      <c r="N30" s="89">
        <f t="shared" ca="1" si="25"/>
        <v>0.13500000000000001</v>
      </c>
      <c r="O30" s="89">
        <f t="shared" ca="1" si="25"/>
        <v>0.13500000000000001</v>
      </c>
      <c r="P30" s="89">
        <f t="shared" ca="1" si="25"/>
        <v>0.13500000000000001</v>
      </c>
      <c r="Q30" s="89">
        <f t="shared" ca="1" si="25"/>
        <v>0.13500000000000001</v>
      </c>
      <c r="R30" s="89">
        <f t="shared" ca="1" si="25"/>
        <v>0.13500000000000001</v>
      </c>
      <c r="S30" s="89">
        <f t="shared" ca="1" si="25"/>
        <v>0.13500000000000006</v>
      </c>
      <c r="T30" s="89">
        <f t="shared" ca="1" si="25"/>
        <v>0.13500000000000001</v>
      </c>
      <c r="U30" s="89">
        <f t="shared" ca="1" si="25"/>
        <v>0.13500000000000006</v>
      </c>
      <c r="V30" s="89">
        <f t="shared" ca="1" si="25"/>
        <v>0.13500000000000001</v>
      </c>
      <c r="W30" s="89">
        <f t="shared" ca="1" si="25"/>
        <v>0.13500000000000001</v>
      </c>
      <c r="X30" s="89">
        <f t="shared" ca="1" si="25"/>
        <v>0.13500000000000006</v>
      </c>
      <c r="Y30" s="89">
        <f t="shared" ca="1" si="25"/>
        <v>0.13500000000000004</v>
      </c>
      <c r="Z30" s="89">
        <f t="shared" ca="1" si="25"/>
        <v>0.13500000000000001</v>
      </c>
      <c r="AA30" s="89">
        <f t="shared" ca="1" si="25"/>
        <v>0.13500000000000001</v>
      </c>
      <c r="AB30" s="89">
        <f t="shared" ca="1" si="25"/>
        <v>0.13500000000000001</v>
      </c>
      <c r="AC30" s="89">
        <f t="shared" ca="1" si="25"/>
        <v>0.13500000000000001</v>
      </c>
      <c r="AD30" s="89">
        <f t="shared" ca="1" si="25"/>
        <v>0.13500000000000004</v>
      </c>
      <c r="AE30" s="89">
        <f t="shared" ca="1" si="25"/>
        <v>0.13500000000000001</v>
      </c>
      <c r="AF30" s="89">
        <f t="shared" ca="1" si="25"/>
        <v>0.13500000000000001</v>
      </c>
      <c r="AG30" s="89">
        <f t="shared" ca="1" si="25"/>
        <v>0.13500000000000001</v>
      </c>
      <c r="AH30" s="89">
        <f t="shared" ca="1" si="25"/>
        <v>0.13500000000000001</v>
      </c>
      <c r="AI30" s="89">
        <f t="shared" ca="1" si="25"/>
        <v>0.13500000000000001</v>
      </c>
      <c r="AJ30" s="89">
        <f t="shared" ca="1" si="25"/>
        <v>0.13500000000000001</v>
      </c>
      <c r="AK30" s="89">
        <f t="shared" ca="1" si="25"/>
        <v>0.13500000000000001</v>
      </c>
      <c r="AL30" s="89">
        <f t="shared" ref="AL30:BL30" ca="1" si="26">AL17</f>
        <v>0.13500000000000001</v>
      </c>
      <c r="AM30" s="89">
        <f t="shared" ca="1" si="26"/>
        <v>0.13500000000000001</v>
      </c>
      <c r="AN30" s="89">
        <f t="shared" ca="1" si="26"/>
        <v>0.13500000000000001</v>
      </c>
      <c r="AO30" s="89">
        <f t="shared" ca="1" si="26"/>
        <v>0.13500000000000001</v>
      </c>
      <c r="AP30" s="89">
        <f t="shared" ca="1" si="26"/>
        <v>0.13500000000000001</v>
      </c>
      <c r="AQ30" s="89">
        <f t="shared" ca="1" si="26"/>
        <v>0.13500000000000001</v>
      </c>
      <c r="AR30" s="89">
        <f t="shared" ca="1" si="26"/>
        <v>0.13500000000000001</v>
      </c>
      <c r="AS30" s="89">
        <f t="shared" ca="1" si="26"/>
        <v>0.13500000000000001</v>
      </c>
      <c r="AT30" s="89">
        <f t="shared" ca="1" si="26"/>
        <v>0.13500000000000001</v>
      </c>
      <c r="AU30" s="89">
        <f t="shared" ca="1" si="26"/>
        <v>0.13500000000000001</v>
      </c>
      <c r="AV30" s="89">
        <f t="shared" ca="1" si="26"/>
        <v>0.13500000000000001</v>
      </c>
      <c r="AW30" s="89">
        <f t="shared" ca="1" si="26"/>
        <v>0.13500000000000001</v>
      </c>
      <c r="AX30" s="89">
        <f t="shared" ca="1" si="26"/>
        <v>0.13500000000000001</v>
      </c>
      <c r="AY30" s="89">
        <f t="shared" ca="1" si="26"/>
        <v>0.13500000000000001</v>
      </c>
      <c r="AZ30" s="89">
        <f t="shared" ca="1" si="26"/>
        <v>0.13500000000000001</v>
      </c>
      <c r="BA30" s="89">
        <f t="shared" ca="1" si="26"/>
        <v>0.13500000000000001</v>
      </c>
      <c r="BB30" s="89">
        <f t="shared" ca="1" si="26"/>
        <v>0.13500000000000001</v>
      </c>
      <c r="BC30" s="89">
        <f t="shared" ca="1" si="26"/>
        <v>0.13500000000000001</v>
      </c>
      <c r="BD30" s="89">
        <f t="shared" ca="1" si="26"/>
        <v>0.13500000000000001</v>
      </c>
      <c r="BE30" s="89">
        <f t="shared" ca="1" si="26"/>
        <v>0.13500000000000001</v>
      </c>
      <c r="BF30" s="89">
        <f t="shared" ca="1" si="26"/>
        <v>0.13500000000000001</v>
      </c>
      <c r="BG30" s="89">
        <f t="shared" ca="1" si="26"/>
        <v>0.13500000000000001</v>
      </c>
      <c r="BH30" s="89">
        <f t="shared" ca="1" si="26"/>
        <v>0</v>
      </c>
      <c r="BI30" s="89">
        <f t="shared" ca="1" si="26"/>
        <v>0</v>
      </c>
      <c r="BJ30" s="89">
        <f t="shared" ca="1" si="26"/>
        <v>0</v>
      </c>
      <c r="BK30" s="89">
        <f t="shared" ca="1" si="26"/>
        <v>0</v>
      </c>
      <c r="BL30" s="89">
        <f t="shared" ca="1" si="26"/>
        <v>0</v>
      </c>
    </row>
    <row r="31" spans="1:64" x14ac:dyDescent="0.35">
      <c r="A31" s="6"/>
      <c r="B31" s="91" t="s">
        <v>220</v>
      </c>
      <c r="C31" s="13" t="s">
        <v>22</v>
      </c>
      <c r="D31" s="76"/>
      <c r="E31" s="89">
        <f ca="1">-Working!E332</f>
        <v>0</v>
      </c>
      <c r="F31" s="89">
        <f ca="1">-Working!F332</f>
        <v>0</v>
      </c>
      <c r="G31" s="89">
        <f ca="1">-Working!G332</f>
        <v>0</v>
      </c>
      <c r="H31" s="89">
        <f ca="1">-Working!H332</f>
        <v>0</v>
      </c>
      <c r="I31" s="89">
        <f ca="1">-Working!I332</f>
        <v>0</v>
      </c>
      <c r="J31" s="89">
        <f ca="1">-Working!J332</f>
        <v>-6.4620548243078302</v>
      </c>
      <c r="K31" s="89">
        <f ca="1">-Working!K332</f>
        <v>0</v>
      </c>
      <c r="L31" s="89">
        <f ca="1">-Working!L332</f>
        <v>-5.2773447731847272</v>
      </c>
      <c r="M31" s="89">
        <f ca="1">-Working!M332</f>
        <v>0.21540182747692604</v>
      </c>
      <c r="N31" s="89">
        <f ca="1">-Working!N332</f>
        <v>0.2154018274769296</v>
      </c>
      <c r="O31" s="89">
        <f ca="1">-Working!O332</f>
        <v>0.2154018274769296</v>
      </c>
      <c r="P31" s="89">
        <f ca="1">-Working!P332</f>
        <v>0.21540182747692604</v>
      </c>
      <c r="Q31" s="89">
        <f ca="1">-Working!Q332</f>
        <v>0.21540182747692782</v>
      </c>
      <c r="R31" s="89">
        <f ca="1">-Working!R332</f>
        <v>0.21540182747692782</v>
      </c>
      <c r="S31" s="89">
        <f ca="1">-Working!S332</f>
        <v>0.21540182747692782</v>
      </c>
      <c r="T31" s="89">
        <f ca="1">-Working!T332</f>
        <v>0.21540182747692782</v>
      </c>
      <c r="U31" s="89">
        <f ca="1">-Working!U332</f>
        <v>0.21540182747692782</v>
      </c>
      <c r="V31" s="89">
        <f ca="1">-Working!V332</f>
        <v>0.21540182747692782</v>
      </c>
      <c r="W31" s="89">
        <f ca="1">-Working!W332</f>
        <v>0.21540182747692782</v>
      </c>
      <c r="X31" s="89">
        <f ca="1">-Working!X332</f>
        <v>0.21540182747692782</v>
      </c>
      <c r="Y31" s="89">
        <f ca="1">-Working!Y332</f>
        <v>0.21540182747692782</v>
      </c>
      <c r="Z31" s="89">
        <f ca="1">-Working!Z332</f>
        <v>0.21540182747692782</v>
      </c>
      <c r="AA31" s="89">
        <f ca="1">-Working!AA332</f>
        <v>0.21540182747692604</v>
      </c>
      <c r="AB31" s="89">
        <f ca="1">-Working!AB332</f>
        <v>0.2154018274769296</v>
      </c>
      <c r="AC31" s="89">
        <f ca="1">-Working!AC332</f>
        <v>0.21540182747692604</v>
      </c>
      <c r="AD31" s="89">
        <f ca="1">-Working!AD332</f>
        <v>0.21540182747692693</v>
      </c>
      <c r="AE31" s="89">
        <f ca="1">-Working!AE332</f>
        <v>0.2154018274769296</v>
      </c>
      <c r="AF31" s="89">
        <f ca="1">-Working!AF332</f>
        <v>0.21540182747692604</v>
      </c>
      <c r="AG31" s="89">
        <f ca="1">-Working!AG332</f>
        <v>0.2154018274769296</v>
      </c>
      <c r="AH31" s="89">
        <f ca="1">-Working!AH332</f>
        <v>0.21540182747692604</v>
      </c>
      <c r="AI31" s="89">
        <f ca="1">-Working!AI332</f>
        <v>0.2154018274769296</v>
      </c>
      <c r="AJ31" s="89">
        <f ca="1">-Working!AJ332</f>
        <v>0.21540182747692604</v>
      </c>
      <c r="AK31" s="89">
        <f ca="1">-Working!AK332</f>
        <v>0.21540182747692782</v>
      </c>
      <c r="AL31" s="89">
        <f ca="1">-Working!AL332</f>
        <v>0.21540182747692782</v>
      </c>
      <c r="AM31" s="89">
        <f ca="1">-Working!AM332</f>
        <v>0.21540182747692782</v>
      </c>
      <c r="AN31" s="89">
        <f ca="1">-Working!AN332</f>
        <v>0.21540182747692782</v>
      </c>
      <c r="AO31" s="89">
        <f ca="1">-Working!AO332</f>
        <v>5.708148428138581</v>
      </c>
      <c r="AP31" s="89">
        <f ca="1">-Working!AP332</f>
        <v>0</v>
      </c>
      <c r="AQ31" s="89">
        <f ca="1">-Working!AQ332</f>
        <v>0</v>
      </c>
      <c r="AR31" s="89">
        <f ca="1">-Working!AR332</f>
        <v>0</v>
      </c>
      <c r="AS31" s="89">
        <f ca="1">-Working!AS332</f>
        <v>0</v>
      </c>
      <c r="AT31" s="89">
        <f ca="1">-Working!AT332</f>
        <v>0</v>
      </c>
      <c r="AU31" s="89">
        <f ca="1">-Working!AU332</f>
        <v>0</v>
      </c>
      <c r="AV31" s="89">
        <f ca="1">-Working!AV332</f>
        <v>0</v>
      </c>
      <c r="AW31" s="89">
        <f ca="1">-Working!AW332</f>
        <v>0</v>
      </c>
      <c r="AX31" s="89">
        <f ca="1">-Working!AX332</f>
        <v>0</v>
      </c>
      <c r="AY31" s="89">
        <f ca="1">-Working!AY332</f>
        <v>0</v>
      </c>
      <c r="AZ31" s="89">
        <f ca="1">-Working!AZ332</f>
        <v>0</v>
      </c>
      <c r="BA31" s="89">
        <f ca="1">-Working!BA332</f>
        <v>0</v>
      </c>
      <c r="BB31" s="89">
        <f ca="1">-Working!BB332</f>
        <v>0</v>
      </c>
      <c r="BC31" s="89">
        <f ca="1">-Working!BC332</f>
        <v>0</v>
      </c>
      <c r="BD31" s="89">
        <f ca="1">-Working!BD332</f>
        <v>0</v>
      </c>
      <c r="BE31" s="89">
        <f ca="1">-Working!BE332</f>
        <v>0</v>
      </c>
      <c r="BF31" s="89">
        <f ca="1">-Working!BF332</f>
        <v>0</v>
      </c>
      <c r="BG31" s="89">
        <f ca="1">-Working!BG332</f>
        <v>0</v>
      </c>
      <c r="BH31" s="89">
        <f ca="1">-Working!BH332</f>
        <v>0</v>
      </c>
      <c r="BI31" s="89">
        <f ca="1">-Working!BI332</f>
        <v>0</v>
      </c>
      <c r="BJ31" s="89">
        <f ca="1">-Working!BJ332</f>
        <v>0</v>
      </c>
      <c r="BK31" s="89">
        <f ca="1">-Working!BK332</f>
        <v>0</v>
      </c>
      <c r="BL31" s="89">
        <f ca="1">-Working!BL332</f>
        <v>0</v>
      </c>
    </row>
    <row r="32" spans="1:64" x14ac:dyDescent="0.35">
      <c r="A32" s="6"/>
      <c r="B32" s="94" t="s">
        <v>219</v>
      </c>
      <c r="C32" s="13" t="s">
        <v>22</v>
      </c>
      <c r="D32" s="76"/>
      <c r="E32" s="89">
        <f ca="1">Working!E336</f>
        <v>0</v>
      </c>
      <c r="F32" s="89">
        <f ca="1">Working!F336</f>
        <v>0</v>
      </c>
      <c r="G32" s="89">
        <f ca="1">Working!G336</f>
        <v>0</v>
      </c>
      <c r="H32" s="89">
        <f ca="1">Working!H336</f>
        <v>0</v>
      </c>
      <c r="I32" s="89">
        <f ca="1">Working!I336</f>
        <v>0</v>
      </c>
      <c r="J32" s="89">
        <f ca="1">Working!J336</f>
        <v>0.12924109648615661</v>
      </c>
      <c r="K32" s="89">
        <f ca="1">Working!K336</f>
        <v>0.12924109648615661</v>
      </c>
      <c r="L32" s="89">
        <f ca="1">Working!L336</f>
        <v>0.23478799194985114</v>
      </c>
      <c r="M32" s="89">
        <f ca="1">Working!M336</f>
        <v>0.23047995540031263</v>
      </c>
      <c r="N32" s="89">
        <f ca="1">Working!N336</f>
        <v>0.22617191885077403</v>
      </c>
      <c r="O32" s="89">
        <f ca="1">Working!O336</f>
        <v>0.22186388230123544</v>
      </c>
      <c r="P32" s="89">
        <f ca="1">Working!P336</f>
        <v>0.21755584575169692</v>
      </c>
      <c r="Q32" s="89">
        <f ca="1">Working!Q336</f>
        <v>0.21324780920215836</v>
      </c>
      <c r="R32" s="89">
        <f ca="1">Working!R336</f>
        <v>0.20893977265261982</v>
      </c>
      <c r="S32" s="89">
        <f ca="1">Working!S336</f>
        <v>0.20463173610308125</v>
      </c>
      <c r="T32" s="89">
        <f ca="1">Working!T336</f>
        <v>0.20032369955354271</v>
      </c>
      <c r="U32" s="89">
        <f ca="1">Working!U336</f>
        <v>0.19601566300400414</v>
      </c>
      <c r="V32" s="89">
        <f ca="1">Working!V336</f>
        <v>0.1917076264544656</v>
      </c>
      <c r="W32" s="89">
        <f ca="1">Working!W336</f>
        <v>0.18739958990492703</v>
      </c>
      <c r="X32" s="89">
        <f ca="1">Working!X336</f>
        <v>0.18309155335538849</v>
      </c>
      <c r="Y32" s="89">
        <f ca="1">Working!Y336</f>
        <v>0.17878351680584992</v>
      </c>
      <c r="Z32" s="89">
        <f ca="1">Working!Z336</f>
        <v>0.17447548025631135</v>
      </c>
      <c r="AA32" s="89">
        <f ca="1">Working!AA336</f>
        <v>0.17016744370677284</v>
      </c>
      <c r="AB32" s="89">
        <f ca="1">Working!AB336</f>
        <v>0.16585940715723424</v>
      </c>
      <c r="AC32" s="89">
        <f ca="1">Working!AC336</f>
        <v>0.16155137060769573</v>
      </c>
      <c r="AD32" s="89">
        <f ca="1">Working!AD336</f>
        <v>0.15724333405815719</v>
      </c>
      <c r="AE32" s="89">
        <f ca="1">Working!AE336</f>
        <v>0.15293529750861859</v>
      </c>
      <c r="AF32" s="89">
        <f ca="1">Working!AF336</f>
        <v>0.14862726095908008</v>
      </c>
      <c r="AG32" s="89">
        <f ca="1">Working!AG336</f>
        <v>0.14431922440954148</v>
      </c>
      <c r="AH32" s="89">
        <f ca="1">Working!AH336</f>
        <v>0.14001118786000297</v>
      </c>
      <c r="AI32" s="89">
        <f ca="1">Working!AI336</f>
        <v>0.13570315131046437</v>
      </c>
      <c r="AJ32" s="89">
        <f ca="1">Working!AJ336</f>
        <v>0.13139511476092586</v>
      </c>
      <c r="AK32" s="89">
        <f ca="1">Working!AK336</f>
        <v>0.12708707821138729</v>
      </c>
      <c r="AL32" s="89">
        <f ca="1">Working!AL336</f>
        <v>0.12277904166184873</v>
      </c>
      <c r="AM32" s="89">
        <f ca="1">Working!AM336</f>
        <v>0.11847100511231018</v>
      </c>
      <c r="AN32" s="89">
        <f ca="1">Working!AN336</f>
        <v>0.11416296856277162</v>
      </c>
      <c r="AO32" s="89">
        <f ca="1">Working!AO336</f>
        <v>0</v>
      </c>
      <c r="AP32" s="89">
        <f ca="1">Working!AP336</f>
        <v>0</v>
      </c>
      <c r="AQ32" s="89">
        <f ca="1">Working!AQ336</f>
        <v>0</v>
      </c>
      <c r="AR32" s="89">
        <f ca="1">Working!AR336</f>
        <v>0</v>
      </c>
      <c r="AS32" s="89">
        <f ca="1">Working!AS336</f>
        <v>0</v>
      </c>
      <c r="AT32" s="89">
        <f ca="1">Working!AT336</f>
        <v>0</v>
      </c>
      <c r="AU32" s="89">
        <f ca="1">Working!AU336</f>
        <v>0</v>
      </c>
      <c r="AV32" s="89">
        <f ca="1">Working!AV336</f>
        <v>0</v>
      </c>
      <c r="AW32" s="89">
        <f ca="1">Working!AW336</f>
        <v>0</v>
      </c>
      <c r="AX32" s="89">
        <f ca="1">Working!AX336</f>
        <v>0</v>
      </c>
      <c r="AY32" s="89">
        <f ca="1">Working!AY336</f>
        <v>0</v>
      </c>
      <c r="AZ32" s="89">
        <f ca="1">Working!AZ336</f>
        <v>0</v>
      </c>
      <c r="BA32" s="89">
        <f ca="1">Working!BA336</f>
        <v>0</v>
      </c>
      <c r="BB32" s="89">
        <f ca="1">Working!BB336</f>
        <v>0</v>
      </c>
      <c r="BC32" s="89">
        <f ca="1">Working!BC336</f>
        <v>0</v>
      </c>
      <c r="BD32" s="89">
        <f ca="1">Working!BD336</f>
        <v>0</v>
      </c>
      <c r="BE32" s="89">
        <f ca="1">Working!BE336</f>
        <v>0</v>
      </c>
      <c r="BF32" s="89">
        <f ca="1">Working!BF336</f>
        <v>0</v>
      </c>
      <c r="BG32" s="89">
        <f ca="1">Working!BG336</f>
        <v>0</v>
      </c>
      <c r="BH32" s="89">
        <f ca="1">Working!BH336</f>
        <v>0</v>
      </c>
      <c r="BI32" s="89">
        <f ca="1">Working!BI336</f>
        <v>0</v>
      </c>
      <c r="BJ32" s="89">
        <f ca="1">Working!BJ336</f>
        <v>0</v>
      </c>
      <c r="BK32" s="89">
        <f ca="1">Working!BK336</f>
        <v>0</v>
      </c>
      <c r="BL32" s="89">
        <f ca="1">Working!BL336</f>
        <v>0</v>
      </c>
    </row>
    <row r="33" spans="1:64" x14ac:dyDescent="0.35">
      <c r="A33" s="6"/>
      <c r="B33" s="94" t="s">
        <v>218</v>
      </c>
      <c r="C33" s="13" t="s">
        <v>22</v>
      </c>
      <c r="D33" s="76"/>
      <c r="E33" s="89">
        <f ca="1">-Working!E339</f>
        <v>0</v>
      </c>
      <c r="F33" s="89">
        <f ca="1">-Working!F339</f>
        <v>0</v>
      </c>
      <c r="G33" s="89">
        <f ca="1">-Working!G339</f>
        <v>0</v>
      </c>
      <c r="H33" s="89">
        <f ca="1">-Working!H339</f>
        <v>0</v>
      </c>
      <c r="I33" s="89">
        <f ca="1">-Working!I339</f>
        <v>0</v>
      </c>
      <c r="J33" s="89">
        <f ca="1">-Working!J339</f>
        <v>0</v>
      </c>
      <c r="K33" s="89">
        <f ca="1">-Working!K339</f>
        <v>0</v>
      </c>
      <c r="L33" s="89">
        <f ca="1">-Working!L339</f>
        <v>0</v>
      </c>
      <c r="M33" s="89">
        <f ca="1">-Working!M339</f>
        <v>0</v>
      </c>
      <c r="N33" s="89">
        <f ca="1">-Working!N339</f>
        <v>0</v>
      </c>
      <c r="O33" s="89">
        <f ca="1">-Working!O339</f>
        <v>0</v>
      </c>
      <c r="P33" s="89">
        <f ca="1">-Working!P339</f>
        <v>0</v>
      </c>
      <c r="Q33" s="89">
        <f ca="1">-Working!Q339</f>
        <v>0</v>
      </c>
      <c r="R33" s="89">
        <f ca="1">-Working!R339</f>
        <v>0</v>
      </c>
      <c r="S33" s="89">
        <f ca="1">-Working!S339</f>
        <v>0</v>
      </c>
      <c r="T33" s="89">
        <f ca="1">-Working!T339</f>
        <v>0</v>
      </c>
      <c r="U33" s="89">
        <f ca="1">-Working!U339</f>
        <v>0</v>
      </c>
      <c r="V33" s="89">
        <f ca="1">-Working!V339</f>
        <v>0</v>
      </c>
      <c r="W33" s="89">
        <f ca="1">-Working!W339</f>
        <v>0</v>
      </c>
      <c r="X33" s="89">
        <f ca="1">-Working!X339</f>
        <v>0</v>
      </c>
      <c r="Y33" s="89">
        <f ca="1">-Working!Y339</f>
        <v>0</v>
      </c>
      <c r="Z33" s="89">
        <f ca="1">-Working!Z339</f>
        <v>0</v>
      </c>
      <c r="AA33" s="89">
        <f ca="1">-Working!AA339</f>
        <v>0</v>
      </c>
      <c r="AB33" s="89">
        <f ca="1">-Working!AB339</f>
        <v>0</v>
      </c>
      <c r="AC33" s="89">
        <f ca="1">-Working!AC339</f>
        <v>0</v>
      </c>
      <c r="AD33" s="89">
        <f ca="1">-Working!AD339</f>
        <v>0</v>
      </c>
      <c r="AE33" s="89">
        <f ca="1">-Working!AE339</f>
        <v>0</v>
      </c>
      <c r="AF33" s="89">
        <f ca="1">-Working!AF339</f>
        <v>0</v>
      </c>
      <c r="AG33" s="89">
        <f ca="1">-Working!AG339</f>
        <v>0</v>
      </c>
      <c r="AH33" s="89">
        <f ca="1">-Working!AH339</f>
        <v>0</v>
      </c>
      <c r="AI33" s="89">
        <f ca="1">-Working!AI339</f>
        <v>0</v>
      </c>
      <c r="AJ33" s="89">
        <f ca="1">-Working!AJ339</f>
        <v>0</v>
      </c>
      <c r="AK33" s="89">
        <f ca="1">-Working!AK339</f>
        <v>0</v>
      </c>
      <c r="AL33" s="89">
        <f ca="1">-Working!AL339</f>
        <v>0</v>
      </c>
      <c r="AM33" s="89">
        <f ca="1">-Working!AM339</f>
        <v>0</v>
      </c>
      <c r="AN33" s="89">
        <f ca="1">-Working!AN339</f>
        <v>0</v>
      </c>
      <c r="AO33" s="89">
        <f ca="1">-Working!AO339</f>
        <v>0</v>
      </c>
      <c r="AP33" s="89">
        <f ca="1">-Working!AP339</f>
        <v>0</v>
      </c>
      <c r="AQ33" s="89">
        <f ca="1">-Working!AQ339</f>
        <v>0</v>
      </c>
      <c r="AR33" s="89">
        <f ca="1">-Working!AR339</f>
        <v>0</v>
      </c>
      <c r="AS33" s="89">
        <f ca="1">-Working!AS339</f>
        <v>0</v>
      </c>
      <c r="AT33" s="89">
        <f ca="1">-Working!AT339</f>
        <v>0</v>
      </c>
      <c r="AU33" s="89">
        <f ca="1">-Working!AU339</f>
        <v>0</v>
      </c>
      <c r="AV33" s="89">
        <f ca="1">-Working!AV339</f>
        <v>0</v>
      </c>
      <c r="AW33" s="89">
        <f ca="1">-Working!AW339</f>
        <v>0</v>
      </c>
      <c r="AX33" s="89">
        <f ca="1">-Working!AX339</f>
        <v>0</v>
      </c>
      <c r="AY33" s="89">
        <f ca="1">-Working!AY339</f>
        <v>0</v>
      </c>
      <c r="AZ33" s="89">
        <f ca="1">-Working!AZ339</f>
        <v>0</v>
      </c>
      <c r="BA33" s="89">
        <f ca="1">-Working!BA339</f>
        <v>0</v>
      </c>
      <c r="BB33" s="89">
        <f ca="1">-Working!BB339</f>
        <v>0</v>
      </c>
      <c r="BC33" s="89">
        <f ca="1">-Working!BC339</f>
        <v>0</v>
      </c>
      <c r="BD33" s="89">
        <f ca="1">-Working!BD339</f>
        <v>0</v>
      </c>
      <c r="BE33" s="89">
        <f ca="1">-Working!BE339</f>
        <v>0</v>
      </c>
      <c r="BF33" s="89">
        <f ca="1">-Working!BF339</f>
        <v>0</v>
      </c>
      <c r="BG33" s="89">
        <f ca="1">-Working!BG339</f>
        <v>0</v>
      </c>
      <c r="BH33" s="89">
        <f ca="1">-Working!BH339</f>
        <v>0</v>
      </c>
      <c r="BI33" s="89">
        <f ca="1">-Working!BI339</f>
        <v>0</v>
      </c>
      <c r="BJ33" s="89">
        <f ca="1">-Working!BJ339</f>
        <v>0</v>
      </c>
      <c r="BK33" s="89">
        <f ca="1">-Working!BK339</f>
        <v>0</v>
      </c>
      <c r="BL33" s="89">
        <f ca="1">-Working!BL339</f>
        <v>0</v>
      </c>
    </row>
    <row r="34" spans="1:64" x14ac:dyDescent="0.35">
      <c r="A34" s="6"/>
      <c r="B34" s="90" t="s">
        <v>120</v>
      </c>
      <c r="C34" s="74" t="s">
        <v>22</v>
      </c>
      <c r="D34" s="88"/>
      <c r="E34" s="73">
        <f ca="1">(Working!D319-Working!E319)*Working!E5</f>
        <v>0</v>
      </c>
      <c r="F34" s="73">
        <f>(Working!E319-Working!F319)*Working!F5</f>
        <v>0</v>
      </c>
      <c r="G34" s="73">
        <f>(Working!F319-Working!G319)*Working!G5</f>
        <v>0</v>
      </c>
      <c r="H34" s="73">
        <f>(Working!G319-Working!H319)*Working!H5</f>
        <v>0</v>
      </c>
      <c r="I34" s="73">
        <f>(Working!H319-Working!I319)*Working!I5</f>
        <v>0</v>
      </c>
      <c r="J34" s="73">
        <f ca="1">(Working!I319-Working!J319)*Working!J5</f>
        <v>-4.2022697240707565</v>
      </c>
      <c r="K34" s="73">
        <f ca="1">(Working!J319-Working!K319)*Working!K5</f>
        <v>1.8905932395586831</v>
      </c>
      <c r="L34" s="73">
        <f ca="1">(Working!K319-Working!L319)*Working!L5</f>
        <v>-2.0131419768074652</v>
      </c>
      <c r="M34" s="73">
        <f ca="1">(Working!L319-Working!M319)*Working!M5</f>
        <v>1.1359555203043166</v>
      </c>
      <c r="N34" s="73">
        <f ca="1">(Working!M319-Working!N319)*Working!N5</f>
        <v>-3.9450661331536185E-2</v>
      </c>
      <c r="O34" s="73">
        <f ca="1">(Working!N319-Working!O319)*Working!O5</f>
        <v>1.1469998883252952E-2</v>
      </c>
      <c r="P34" s="73">
        <f ca="1">(Working!O319-Working!P319)*Working!P5</f>
        <v>8.7117326152714725E-3</v>
      </c>
      <c r="Q34" s="73">
        <f ca="1">(Working!P319-Working!Q319)*Working!Q5</f>
        <v>8.2920869126517083E-3</v>
      </c>
      <c r="R34" s="73">
        <f ca="1">(Working!Q319-Working!R319)*Working!R5</f>
        <v>7.7593127349233626E-3</v>
      </c>
      <c r="S34" s="73">
        <f ca="1">(Working!R319-Working!S319)*Working!S5</f>
        <v>7.2204878999642119E-3</v>
      </c>
      <c r="T34" s="73">
        <f ca="1">(Working!S319-Working!T319)*Working!T5</f>
        <v>6.670701980044047E-3</v>
      </c>
      <c r="U34" s="73">
        <f ca="1">(Working!T319-Working!U319)*Working!U5</f>
        <v>4.4036348571352413E-3</v>
      </c>
      <c r="V34" s="73">
        <f ca="1">(Working!U319-Working!V319)*Working!V5</f>
        <v>5.6237062590756004E-3</v>
      </c>
      <c r="W34" s="73">
        <f ca="1">(Working!V319-Working!W319)*Working!W5</f>
        <v>4.9446573946330119E-3</v>
      </c>
      <c r="X34" s="73">
        <f ca="1">(Working!W319-Working!X319)*Working!X5</f>
        <v>4.3545731095688822E-3</v>
      </c>
      <c r="Y34" s="73">
        <f ca="1">(Working!X319-Working!Y319)*Working!Y5</f>
        <v>3.7472127370321573E-3</v>
      </c>
      <c r="Z34" s="73">
        <f ca="1">(Working!Y319-Working!Z319)*Working!Z5</f>
        <v>3.1279840217690591E-3</v>
      </c>
      <c r="AA34" s="73">
        <f ca="1">(Working!Z319-Working!AA319)*Working!AA5</f>
        <v>2.4963371044055549E-3</v>
      </c>
      <c r="AB34" s="73">
        <f ca="1">(Working!AA319-Working!AB319)*Working!AB5</f>
        <v>1.8520342735239836E-3</v>
      </c>
      <c r="AC34" s="73">
        <f ca="1">(Working!AB319-Working!AC319)*Working!AC5</f>
        <v>1.1948155929264459E-3</v>
      </c>
      <c r="AD34" s="73">
        <f ca="1">(Working!AC319-Working!AD319)*Working!AD5</f>
        <v>5.2441660851032523E-4</v>
      </c>
      <c r="AE34" s="73">
        <f ca="1">(Working!AD319-Working!AE319)*Working!AE5</f>
        <v>-1.5943271772034251E-4</v>
      </c>
      <c r="AF34" s="73">
        <f ca="1">(Working!AE319-Working!AF319)*Working!AF5</f>
        <v>-8.5700807544153434E-4</v>
      </c>
      <c r="AG34" s="73">
        <f ca="1">(Working!AF319-Working!AG319)*Working!AG5</f>
        <v>-1.5685909297635803E-3</v>
      </c>
      <c r="AH34" s="73">
        <f ca="1">(Working!AG319-Working!AH319)*Working!AH5</f>
        <v>-2.2944686448100882E-3</v>
      </c>
      <c r="AI34" s="73">
        <f ca="1">(Working!AH319-Working!AI319)*Working!AI5</f>
        <v>-3.0349346100848607E-3</v>
      </c>
      <c r="AJ34" s="73">
        <f ca="1">(Working!AI319-Working!AJ319)*Working!AJ5</f>
        <v>-3.7902883697045198E-3</v>
      </c>
      <c r="AK34" s="73">
        <f ca="1">(Working!AJ319-Working!AK319)*Working!AK5</f>
        <v>-0.15715740125806033</v>
      </c>
      <c r="AL34" s="73">
        <f ca="1">(Working!AK319-Working!AL319)*Working!AL5</f>
        <v>2.7884097790655815E-3</v>
      </c>
      <c r="AM34" s="73">
        <f ca="1">(Working!AL319-Working!AM319)*Working!AM5</f>
        <v>-6.5824797849973748E-3</v>
      </c>
      <c r="AN34" s="73">
        <f ca="1">(Working!AM319-Working!AN319)*Working!AN5</f>
        <v>-6.9436728189682384E-3</v>
      </c>
      <c r="AO34" s="73">
        <f ca="1">(Working!AN319-Working!AO319)*Working!AO5</f>
        <v>1.0875281370963146</v>
      </c>
      <c r="AP34" s="73">
        <f ca="1">(Working!AO319-Working!AP319)*Working!AP5</f>
        <v>-0.13124062820111559</v>
      </c>
      <c r="AQ34" s="73">
        <f ca="1">(Working!AP319-Working!AQ319)*Working!AQ5</f>
        <v>-4.1101326186593123E-2</v>
      </c>
      <c r="AR34" s="73">
        <f ca="1">(Working!AQ319-Working!AR319)*Working!AR5</f>
        <v>-4.5970026538383557E-2</v>
      </c>
      <c r="AS34" s="73">
        <f ca="1">(Working!AR319-Working!AS319)*Working!AS5</f>
        <v>-4.6699474416847409E-2</v>
      </c>
      <c r="AT34" s="73">
        <f ca="1">(Working!AS319-Working!AT319)*Working!AT5</f>
        <v>-4.7629102763551145E-2</v>
      </c>
      <c r="AU34" s="73">
        <f ca="1">(Working!AT319-Working!AU319)*Working!AU5</f>
        <v>-4.8569394738941174E-2</v>
      </c>
      <c r="AV34" s="73">
        <f ca="1">(Working!AU319-Working!AV319)*Working!AV5</f>
        <v>-4.9529045278427386E-2</v>
      </c>
      <c r="AW34" s="73">
        <f ca="1">(Working!AV319-Working!AW319)*Working!AW5</f>
        <v>-5.0508083303585138E-2</v>
      </c>
      <c r="AX34" s="73">
        <f ca="1">(Working!AW319-Working!AX319)*Working!AX5</f>
        <v>-5.150692563729109E-2</v>
      </c>
      <c r="AY34" s="73">
        <f ca="1">(Working!AX319-Working!AY319)*Working!AY5</f>
        <v>-5.2525980957720542E-2</v>
      </c>
      <c r="AZ34" s="73">
        <f ca="1">(Working!AY319-Working!AZ319)*Working!AZ5</f>
        <v>-5.3565667321507249E-2</v>
      </c>
      <c r="BA34" s="73">
        <f ca="1">(Working!AZ319-Working!BA319)*Working!BA5</f>
        <v>-5.4626411591782276E-2</v>
      </c>
      <c r="BB34" s="73">
        <f ca="1">(Working!BA319-Working!BB319)*Working!BB5</f>
        <v>-5.5708649662465692E-2</v>
      </c>
      <c r="BC34" s="73">
        <f ca="1">(Working!BB319-Working!BC319)*Working!BC5</f>
        <v>-5.6812826652063109E-2</v>
      </c>
      <c r="BD34" s="73">
        <f ca="1">(Working!BC319-Working!BD319)*Working!BD5</f>
        <v>-5.7939397103335288E-2</v>
      </c>
      <c r="BE34" s="73">
        <f ca="1">(Working!BD319-Working!BE319)*Working!BE5</f>
        <v>-5.9088825187283867E-2</v>
      </c>
      <c r="BF34" s="73">
        <f ca="1">(Working!BE319-Working!BF319)*Working!BF5</f>
        <v>-6.0261584911680099E-2</v>
      </c>
      <c r="BG34" s="73">
        <f ca="1">(Working!BF319-Working!BG319)*Working!BG5</f>
        <v>-6.1458160334166845E-2</v>
      </c>
      <c r="BH34" s="73">
        <f ca="1">(Working!BG319-Working!BH319)*Working!BH5</f>
        <v>0</v>
      </c>
      <c r="BI34" s="73">
        <f>(Working!BH319-Working!BI319)*Working!BI5</f>
        <v>0</v>
      </c>
      <c r="BJ34" s="73">
        <f>(Working!BI319-Working!BJ319)*Working!BJ5</f>
        <v>0</v>
      </c>
      <c r="BK34" s="73">
        <f>(Working!BJ319-Working!BK319)*Working!BK5</f>
        <v>0</v>
      </c>
      <c r="BL34" s="73">
        <f>(Working!BK319-Working!BL319)*Working!BL5</f>
        <v>0</v>
      </c>
    </row>
    <row r="35" spans="1:64" x14ac:dyDescent="0.35">
      <c r="A35" s="6"/>
      <c r="B35" s="83" t="s">
        <v>157</v>
      </c>
      <c r="C35" s="13" t="s">
        <v>22</v>
      </c>
      <c r="D35" s="76"/>
      <c r="E35" s="6">
        <f t="shared" ref="E35:AJ35" ca="1" si="27">SUM(E26:E34)</f>
        <v>0</v>
      </c>
      <c r="F35" s="6">
        <f t="shared" ca="1" si="27"/>
        <v>0</v>
      </c>
      <c r="G35" s="6">
        <f t="shared" ca="1" si="27"/>
        <v>0</v>
      </c>
      <c r="H35" s="6">
        <f t="shared" ca="1" si="27"/>
        <v>0</v>
      </c>
      <c r="I35" s="6">
        <f t="shared" ca="1" si="27"/>
        <v>0</v>
      </c>
      <c r="J35" s="6">
        <f t="shared" ca="1" si="27"/>
        <v>6.4679376459074138</v>
      </c>
      <c r="K35" s="6">
        <f t="shared" ca="1" si="27"/>
        <v>7.9666876221460461</v>
      </c>
      <c r="L35" s="6">
        <f t="shared" ca="1" si="27"/>
        <v>10.391723807186445</v>
      </c>
      <c r="M35" s="6">
        <f t="shared" ca="1" si="27"/>
        <v>12.49554677053194</v>
      </c>
      <c r="N35" s="6">
        <f t="shared" ca="1" si="27"/>
        <v>11.400069706628054</v>
      </c>
      <c r="O35" s="6">
        <f t="shared" ca="1" si="27"/>
        <v>11.222428249354095</v>
      </c>
      <c r="P35" s="6">
        <f t="shared" ca="1" si="27"/>
        <v>11.004631032203106</v>
      </c>
      <c r="Q35" s="6">
        <f t="shared" ca="1" si="27"/>
        <v>10.788603517189991</v>
      </c>
      <c r="R35" s="6">
        <f t="shared" ca="1" si="27"/>
        <v>10.57251113485221</v>
      </c>
      <c r="S35" s="6">
        <f t="shared" ca="1" si="27"/>
        <v>10.35643442045281</v>
      </c>
      <c r="T35" s="6">
        <f t="shared" ca="1" si="27"/>
        <v>10.140370102211694</v>
      </c>
      <c r="U35" s="6">
        <f t="shared" ca="1" si="27"/>
        <v>9.9231028380854411</v>
      </c>
      <c r="V35" s="6">
        <f t="shared" ca="1" si="27"/>
        <v>9.7084051751752511</v>
      </c>
      <c r="W35" s="6">
        <f t="shared" ca="1" si="27"/>
        <v>9.4923086363976967</v>
      </c>
      <c r="X35" s="6">
        <f t="shared" ca="1" si="27"/>
        <v>9.2763009492153614</v>
      </c>
      <c r="Y35" s="6">
        <f t="shared" ca="1" si="27"/>
        <v>9.0603030809813898</v>
      </c>
      <c r="Z35" s="6">
        <f t="shared" ca="1" si="27"/>
        <v>8.8443195325671979</v>
      </c>
      <c r="AA35" s="6">
        <f t="shared" ca="1" si="27"/>
        <v>8.6283503572608335</v>
      </c>
      <c r="AB35" s="6">
        <f t="shared" ca="1" si="27"/>
        <v>8.4123958513754875</v>
      </c>
      <c r="AC35" s="6">
        <f t="shared" ca="1" si="27"/>
        <v>8.1964563043033785</v>
      </c>
      <c r="AD35" s="6">
        <f t="shared" ca="1" si="27"/>
        <v>7.9805320119653178</v>
      </c>
      <c r="AE35" s="6">
        <f t="shared" ca="1" si="27"/>
        <v>7.7646232762206324</v>
      </c>
      <c r="AF35" s="6">
        <f t="shared" ca="1" si="27"/>
        <v>7.5487304050282438</v>
      </c>
      <c r="AG35" s="6">
        <f t="shared" ca="1" si="27"/>
        <v>7.3328537125704374</v>
      </c>
      <c r="AH35" s="6">
        <f t="shared" ca="1" si="27"/>
        <v>7.1169935193814053</v>
      </c>
      <c r="AI35" s="6">
        <f t="shared" ca="1" si="27"/>
        <v>6.9011501524783974</v>
      </c>
      <c r="AJ35" s="6">
        <f t="shared" ca="1" si="27"/>
        <v>6.6853239454956253</v>
      </c>
      <c r="AK35" s="6">
        <f t="shared" ref="AK35:BL35" ca="1" si="28">SUM(AK26:AK34)</f>
        <v>6.3607901858996039</v>
      </c>
      <c r="AL35" s="6">
        <f t="shared" ca="1" si="28"/>
        <v>6.2652431513338076</v>
      </c>
      <c r="AM35" s="6">
        <f t="shared" ca="1" si="28"/>
        <v>6.043059999675771</v>
      </c>
      <c r="AN35" s="6">
        <f t="shared" ca="1" si="28"/>
        <v>5.8276476651540738</v>
      </c>
      <c r="AO35" s="6">
        <f t="shared" ca="1" si="28"/>
        <v>6.392317389972443</v>
      </c>
      <c r="AP35" s="6">
        <f t="shared" ca="1" si="28"/>
        <v>-9.5842611046850212E-3</v>
      </c>
      <c r="AQ35" s="6">
        <f t="shared" ca="1" si="28"/>
        <v>5.9561515138203402E-2</v>
      </c>
      <c r="AR35" s="6">
        <f t="shared" ca="1" si="28"/>
        <v>5.7633865869550549E-2</v>
      </c>
      <c r="AS35" s="6">
        <f t="shared" ca="1" si="28"/>
        <v>5.883801025133395E-2</v>
      </c>
      <c r="AT35" s="6">
        <f t="shared" ca="1" si="28"/>
        <v>5.9926880344938427E-2</v>
      </c>
      <c r="AU35" s="6">
        <f t="shared" ca="1" si="28"/>
        <v>6.1043013666106871E-2</v>
      </c>
      <c r="AV35" s="6">
        <f t="shared" ca="1" si="28"/>
        <v>6.2180614959433056E-2</v>
      </c>
      <c r="AW35" s="6">
        <f t="shared" ca="1" si="28"/>
        <v>6.3340389564446875E-2</v>
      </c>
      <c r="AX35" s="6">
        <f t="shared" ca="1" si="28"/>
        <v>6.4522767525570623E-2</v>
      </c>
      <c r="AY35" s="6">
        <f t="shared" ca="1" si="28"/>
        <v>6.5728200321161667E-2</v>
      </c>
      <c r="AZ35" s="6">
        <f t="shared" ca="1" si="28"/>
        <v>6.6957148072877226E-2</v>
      </c>
      <c r="BA35" s="6">
        <f t="shared" ca="1" si="28"/>
        <v>6.821008030486353E-2</v>
      </c>
      <c r="BB35" s="6">
        <f t="shared" ca="1" si="28"/>
        <v>6.9487476114191926E-2</v>
      </c>
      <c r="BC35" s="6">
        <f t="shared" ca="1" si="28"/>
        <v>7.0789824371447319E-2</v>
      </c>
      <c r="BD35" s="6">
        <f t="shared" ca="1" si="28"/>
        <v>7.2117623924367935E-2</v>
      </c>
      <c r="BE35" s="6">
        <f t="shared" ca="1" si="28"/>
        <v>7.3471383805929991E-2</v>
      </c>
      <c r="BF35" s="6">
        <f t="shared" ca="1" si="28"/>
        <v>7.4851623446820836E-2</v>
      </c>
      <c r="BG35" s="6">
        <f t="shared" ca="1" si="28"/>
        <v>7.6258872892487117E-2</v>
      </c>
      <c r="BH35" s="6">
        <f t="shared" ca="1" si="28"/>
        <v>0</v>
      </c>
      <c r="BI35" s="6">
        <f t="shared" ca="1" si="28"/>
        <v>0</v>
      </c>
      <c r="BJ35" s="6">
        <f t="shared" ca="1" si="28"/>
        <v>0</v>
      </c>
      <c r="BK35" s="6">
        <f t="shared" ca="1" si="28"/>
        <v>0</v>
      </c>
      <c r="BL35" s="6">
        <f t="shared" ca="1" si="28"/>
        <v>0</v>
      </c>
    </row>
    <row r="36" spans="1:64" x14ac:dyDescent="0.35">
      <c r="A36" s="6"/>
      <c r="B36" s="6"/>
      <c r="C36" s="13"/>
      <c r="D36" s="7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64" x14ac:dyDescent="0.35">
      <c r="A37" s="6"/>
      <c r="B37" s="73" t="s">
        <v>28</v>
      </c>
      <c r="C37" s="74" t="s">
        <v>22</v>
      </c>
      <c r="D37" s="88"/>
      <c r="E37" s="73">
        <f ca="1">-Working!E63</f>
        <v>0</v>
      </c>
      <c r="F37" s="73">
        <f ca="1">-Working!F63</f>
        <v>0</v>
      </c>
      <c r="G37" s="73">
        <f ca="1">-Working!G63</f>
        <v>-83.375571861820731</v>
      </c>
      <c r="H37" s="73">
        <f ca="1">-Working!H63</f>
        <v>-140.9389646111353</v>
      </c>
      <c r="I37" s="73">
        <f ca="1">-Working!I63</f>
        <v>-105.38213823662718</v>
      </c>
      <c r="J37" s="73">
        <f ca="1">-Working!J63</f>
        <v>0</v>
      </c>
      <c r="K37" s="73">
        <f ca="1">-Working!K63</f>
        <v>0</v>
      </c>
      <c r="L37" s="73">
        <f ca="1">-Working!L63</f>
        <v>0</v>
      </c>
      <c r="M37" s="73">
        <f ca="1">-Working!M63</f>
        <v>0</v>
      </c>
      <c r="N37" s="73">
        <f ca="1">-Working!N63</f>
        <v>0</v>
      </c>
      <c r="O37" s="73">
        <f ca="1">-Working!O63</f>
        <v>0</v>
      </c>
      <c r="P37" s="73">
        <f ca="1">-Working!P63</f>
        <v>0</v>
      </c>
      <c r="Q37" s="73">
        <f ca="1">-Working!Q63</f>
        <v>0</v>
      </c>
      <c r="R37" s="73">
        <f ca="1">-Working!R63</f>
        <v>0</v>
      </c>
      <c r="S37" s="73">
        <f ca="1">-Working!S63</f>
        <v>0</v>
      </c>
      <c r="T37" s="73">
        <f ca="1">-Working!T63</f>
        <v>0</v>
      </c>
      <c r="U37" s="73">
        <f ca="1">-Working!U63</f>
        <v>0</v>
      </c>
      <c r="V37" s="73">
        <f ca="1">-Working!V63</f>
        <v>0</v>
      </c>
      <c r="W37" s="73">
        <f ca="1">-Working!W63</f>
        <v>0</v>
      </c>
      <c r="X37" s="73">
        <f ca="1">-Working!X63</f>
        <v>0</v>
      </c>
      <c r="Y37" s="73">
        <f ca="1">-Working!Y63</f>
        <v>0</v>
      </c>
      <c r="Z37" s="73">
        <f ca="1">-Working!Z63</f>
        <v>0</v>
      </c>
      <c r="AA37" s="73">
        <f ca="1">-Working!AA63</f>
        <v>0</v>
      </c>
      <c r="AB37" s="73">
        <f ca="1">-Working!AB63</f>
        <v>0</v>
      </c>
      <c r="AC37" s="73">
        <f ca="1">-Working!AC63</f>
        <v>0</v>
      </c>
      <c r="AD37" s="73">
        <f ca="1">-Working!AD63</f>
        <v>0</v>
      </c>
      <c r="AE37" s="73">
        <f ca="1">-Working!AE63</f>
        <v>0</v>
      </c>
      <c r="AF37" s="73">
        <f ca="1">-Working!AF63</f>
        <v>0</v>
      </c>
      <c r="AG37" s="73">
        <f ca="1">-Working!AG63</f>
        <v>0</v>
      </c>
      <c r="AH37" s="73">
        <f ca="1">-Working!AH63</f>
        <v>0</v>
      </c>
      <c r="AI37" s="73">
        <f ca="1">-Working!AI63</f>
        <v>0</v>
      </c>
      <c r="AJ37" s="73">
        <f ca="1">-Working!AJ63</f>
        <v>0</v>
      </c>
      <c r="AK37" s="73">
        <f ca="1">-Working!AK63</f>
        <v>0</v>
      </c>
      <c r="AL37" s="73">
        <f ca="1">-Working!AL63</f>
        <v>0</v>
      </c>
      <c r="AM37" s="73">
        <f ca="1">-Working!AM63</f>
        <v>0</v>
      </c>
      <c r="AN37" s="73">
        <f ca="1">-Working!AN63</f>
        <v>0</v>
      </c>
      <c r="AO37" s="73">
        <f ca="1">-Working!AO63</f>
        <v>0</v>
      </c>
      <c r="AP37" s="73">
        <f ca="1">-Working!AP63</f>
        <v>0</v>
      </c>
      <c r="AQ37" s="73">
        <f ca="1">-Working!AQ63</f>
        <v>0</v>
      </c>
      <c r="AR37" s="73">
        <f ca="1">-Working!AR63</f>
        <v>0</v>
      </c>
      <c r="AS37" s="73">
        <f ca="1">-Working!AS63</f>
        <v>0</v>
      </c>
      <c r="AT37" s="73">
        <f ca="1">-Working!AT63</f>
        <v>0</v>
      </c>
      <c r="AU37" s="73">
        <f ca="1">-Working!AU63</f>
        <v>0</v>
      </c>
      <c r="AV37" s="73">
        <f ca="1">-Working!AV63</f>
        <v>0</v>
      </c>
      <c r="AW37" s="73">
        <f ca="1">-Working!AW63</f>
        <v>0</v>
      </c>
      <c r="AX37" s="73">
        <f ca="1">-Working!AX63</f>
        <v>0</v>
      </c>
      <c r="AY37" s="73">
        <f ca="1">-Working!AY63</f>
        <v>0</v>
      </c>
      <c r="AZ37" s="73">
        <f ca="1">-Working!AZ63</f>
        <v>0</v>
      </c>
      <c r="BA37" s="73">
        <f ca="1">-Working!BA63</f>
        <v>0</v>
      </c>
      <c r="BB37" s="73">
        <f ca="1">-Working!BB63</f>
        <v>0</v>
      </c>
      <c r="BC37" s="73">
        <f ca="1">-Working!BC63</f>
        <v>0</v>
      </c>
      <c r="BD37" s="73">
        <f ca="1">-Working!BD63</f>
        <v>0</v>
      </c>
      <c r="BE37" s="73">
        <f ca="1">-Working!BE63</f>
        <v>0</v>
      </c>
      <c r="BF37" s="73">
        <f ca="1">-Working!BF63</f>
        <v>0</v>
      </c>
      <c r="BG37" s="73">
        <f ca="1">-Working!BG63</f>
        <v>0</v>
      </c>
      <c r="BH37" s="73">
        <f ca="1">-Working!BH63</f>
        <v>0</v>
      </c>
      <c r="BI37" s="73">
        <f ca="1">-Working!BI63</f>
        <v>0</v>
      </c>
      <c r="BJ37" s="73">
        <f ca="1">-Working!BJ63</f>
        <v>0</v>
      </c>
      <c r="BK37" s="73">
        <f ca="1">-Working!BK63</f>
        <v>0</v>
      </c>
      <c r="BL37" s="73">
        <f ca="1">-Working!BL63</f>
        <v>0</v>
      </c>
    </row>
    <row r="38" spans="1:64" x14ac:dyDescent="0.35">
      <c r="A38" s="6"/>
      <c r="B38" s="83" t="s">
        <v>156</v>
      </c>
      <c r="C38" s="13" t="s">
        <v>22</v>
      </c>
      <c r="D38" s="76"/>
      <c r="E38" s="6">
        <f t="shared" ref="E38:AJ38" ca="1" si="29">E37</f>
        <v>0</v>
      </c>
      <c r="F38" s="6">
        <f t="shared" ca="1" si="29"/>
        <v>0</v>
      </c>
      <c r="G38" s="6">
        <f t="shared" ca="1" si="29"/>
        <v>-83.375571861820731</v>
      </c>
      <c r="H38" s="6">
        <f t="shared" ca="1" si="29"/>
        <v>-140.9389646111353</v>
      </c>
      <c r="I38" s="6">
        <f t="shared" ca="1" si="29"/>
        <v>-105.38213823662718</v>
      </c>
      <c r="J38" s="6">
        <f t="shared" ca="1" si="29"/>
        <v>0</v>
      </c>
      <c r="K38" s="6">
        <f t="shared" ca="1" si="29"/>
        <v>0</v>
      </c>
      <c r="L38" s="6">
        <f t="shared" ca="1" si="29"/>
        <v>0</v>
      </c>
      <c r="M38" s="6">
        <f t="shared" ca="1" si="29"/>
        <v>0</v>
      </c>
      <c r="N38" s="6">
        <f t="shared" ca="1" si="29"/>
        <v>0</v>
      </c>
      <c r="O38" s="6">
        <f t="shared" ca="1" si="29"/>
        <v>0</v>
      </c>
      <c r="P38" s="6">
        <f t="shared" ca="1" si="29"/>
        <v>0</v>
      </c>
      <c r="Q38" s="6">
        <f t="shared" ca="1" si="29"/>
        <v>0</v>
      </c>
      <c r="R38" s="6">
        <f t="shared" ca="1" si="29"/>
        <v>0</v>
      </c>
      <c r="S38" s="6">
        <f t="shared" ca="1" si="29"/>
        <v>0</v>
      </c>
      <c r="T38" s="6">
        <f t="shared" ca="1" si="29"/>
        <v>0</v>
      </c>
      <c r="U38" s="6">
        <f t="shared" ca="1" si="29"/>
        <v>0</v>
      </c>
      <c r="V38" s="6">
        <f t="shared" ca="1" si="29"/>
        <v>0</v>
      </c>
      <c r="W38" s="6">
        <f t="shared" ca="1" si="29"/>
        <v>0</v>
      </c>
      <c r="X38" s="6">
        <f t="shared" ca="1" si="29"/>
        <v>0</v>
      </c>
      <c r="Y38" s="6">
        <f t="shared" ca="1" si="29"/>
        <v>0</v>
      </c>
      <c r="Z38" s="6">
        <f t="shared" ca="1" si="29"/>
        <v>0</v>
      </c>
      <c r="AA38" s="6">
        <f t="shared" ca="1" si="29"/>
        <v>0</v>
      </c>
      <c r="AB38" s="6">
        <f t="shared" ca="1" si="29"/>
        <v>0</v>
      </c>
      <c r="AC38" s="6">
        <f t="shared" ca="1" si="29"/>
        <v>0</v>
      </c>
      <c r="AD38" s="6">
        <f t="shared" ca="1" si="29"/>
        <v>0</v>
      </c>
      <c r="AE38" s="6">
        <f t="shared" ca="1" si="29"/>
        <v>0</v>
      </c>
      <c r="AF38" s="6">
        <f t="shared" ca="1" si="29"/>
        <v>0</v>
      </c>
      <c r="AG38" s="6">
        <f t="shared" ca="1" si="29"/>
        <v>0</v>
      </c>
      <c r="AH38" s="6">
        <f t="shared" ca="1" si="29"/>
        <v>0</v>
      </c>
      <c r="AI38" s="6">
        <f t="shared" ca="1" si="29"/>
        <v>0</v>
      </c>
      <c r="AJ38" s="6">
        <f t="shared" ca="1" si="29"/>
        <v>0</v>
      </c>
      <c r="AK38" s="6">
        <f t="shared" ref="AK38:BL38" ca="1" si="30">AK37</f>
        <v>0</v>
      </c>
      <c r="AL38" s="6">
        <f t="shared" ca="1" si="30"/>
        <v>0</v>
      </c>
      <c r="AM38" s="6">
        <f t="shared" ca="1" si="30"/>
        <v>0</v>
      </c>
      <c r="AN38" s="6">
        <f t="shared" ca="1" si="30"/>
        <v>0</v>
      </c>
      <c r="AO38" s="6">
        <f t="shared" ca="1" si="30"/>
        <v>0</v>
      </c>
      <c r="AP38" s="6">
        <f t="shared" ca="1" si="30"/>
        <v>0</v>
      </c>
      <c r="AQ38" s="6">
        <f t="shared" ca="1" si="30"/>
        <v>0</v>
      </c>
      <c r="AR38" s="6">
        <f t="shared" ca="1" si="30"/>
        <v>0</v>
      </c>
      <c r="AS38" s="6">
        <f t="shared" ca="1" si="30"/>
        <v>0</v>
      </c>
      <c r="AT38" s="6">
        <f t="shared" ca="1" si="30"/>
        <v>0</v>
      </c>
      <c r="AU38" s="6">
        <f t="shared" ca="1" si="30"/>
        <v>0</v>
      </c>
      <c r="AV38" s="6">
        <f t="shared" ca="1" si="30"/>
        <v>0</v>
      </c>
      <c r="AW38" s="6">
        <f t="shared" ca="1" si="30"/>
        <v>0</v>
      </c>
      <c r="AX38" s="6">
        <f t="shared" ca="1" si="30"/>
        <v>0</v>
      </c>
      <c r="AY38" s="6">
        <f t="shared" ca="1" si="30"/>
        <v>0</v>
      </c>
      <c r="AZ38" s="6">
        <f t="shared" ca="1" si="30"/>
        <v>0</v>
      </c>
      <c r="BA38" s="6">
        <f t="shared" ca="1" si="30"/>
        <v>0</v>
      </c>
      <c r="BB38" s="6">
        <f t="shared" ca="1" si="30"/>
        <v>0</v>
      </c>
      <c r="BC38" s="6">
        <f t="shared" ca="1" si="30"/>
        <v>0</v>
      </c>
      <c r="BD38" s="6">
        <f t="shared" ca="1" si="30"/>
        <v>0</v>
      </c>
      <c r="BE38" s="6">
        <f t="shared" ca="1" si="30"/>
        <v>0</v>
      </c>
      <c r="BF38" s="6">
        <f t="shared" ca="1" si="30"/>
        <v>0</v>
      </c>
      <c r="BG38" s="6">
        <f t="shared" ca="1" si="30"/>
        <v>0</v>
      </c>
      <c r="BH38" s="6">
        <f t="shared" ca="1" si="30"/>
        <v>0</v>
      </c>
      <c r="BI38" s="6">
        <f t="shared" ca="1" si="30"/>
        <v>0</v>
      </c>
      <c r="BJ38" s="6">
        <f t="shared" ca="1" si="30"/>
        <v>0</v>
      </c>
      <c r="BK38" s="6">
        <f t="shared" ca="1" si="30"/>
        <v>0</v>
      </c>
      <c r="BL38" s="6">
        <f t="shared" ca="1" si="30"/>
        <v>0</v>
      </c>
    </row>
    <row r="39" spans="1:64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spans="1:64" x14ac:dyDescent="0.35">
      <c r="A40" s="6">
        <f t="shared" ref="A40:A41" ca="1" si="31">SUM(E40:BL40)</f>
        <v>161.55137060769576</v>
      </c>
      <c r="B40" s="6" t="s">
        <v>155</v>
      </c>
      <c r="C40" s="13" t="s">
        <v>22</v>
      </c>
      <c r="D40" s="76"/>
      <c r="E40" s="6">
        <f ca="1">Working!E102</f>
        <v>0</v>
      </c>
      <c r="F40" s="6">
        <f ca="1">Working!F102</f>
        <v>0</v>
      </c>
      <c r="G40" s="6">
        <f ca="1">Working!G102</f>
        <v>40.854030212292152</v>
      </c>
      <c r="H40" s="6">
        <f ca="1">Working!H102</f>
        <v>69.060092659456288</v>
      </c>
      <c r="I40" s="6">
        <f ca="1">Working!I102</f>
        <v>51.637247735947312</v>
      </c>
      <c r="J40" s="6">
        <f ca="1">Working!J102</f>
        <v>0</v>
      </c>
      <c r="K40" s="6">
        <f ca="1">Working!K102</f>
        <v>0</v>
      </c>
      <c r="L40" s="6">
        <f ca="1">Working!L102</f>
        <v>0</v>
      </c>
      <c r="M40" s="6">
        <f ca="1">Working!M102</f>
        <v>0</v>
      </c>
      <c r="N40" s="6">
        <f ca="1">Working!N102</f>
        <v>0</v>
      </c>
      <c r="O40" s="6">
        <f ca="1">Working!O102</f>
        <v>0</v>
      </c>
      <c r="P40" s="6">
        <f ca="1">Working!P102</f>
        <v>0</v>
      </c>
      <c r="Q40" s="6">
        <f ca="1">Working!Q102</f>
        <v>0</v>
      </c>
      <c r="R40" s="6">
        <f ca="1">Working!R102</f>
        <v>0</v>
      </c>
      <c r="S40" s="6">
        <f ca="1">Working!S102</f>
        <v>0</v>
      </c>
      <c r="T40" s="6">
        <f ca="1">Working!T102</f>
        <v>0</v>
      </c>
      <c r="U40" s="6">
        <f ca="1">Working!U102</f>
        <v>0</v>
      </c>
      <c r="V40" s="6">
        <f ca="1">Working!V102</f>
        <v>0</v>
      </c>
      <c r="W40" s="6">
        <f ca="1">Working!W102</f>
        <v>0</v>
      </c>
      <c r="X40" s="6">
        <f ca="1">Working!X102</f>
        <v>0</v>
      </c>
      <c r="Y40" s="6">
        <f ca="1">Working!Y102</f>
        <v>0</v>
      </c>
      <c r="Z40" s="6">
        <f ca="1">Working!Z102</f>
        <v>0</v>
      </c>
      <c r="AA40" s="6">
        <f ca="1">Working!AA102</f>
        <v>0</v>
      </c>
      <c r="AB40" s="6">
        <f ca="1">Working!AB102</f>
        <v>0</v>
      </c>
      <c r="AC40" s="6">
        <f ca="1">Working!AC102</f>
        <v>0</v>
      </c>
      <c r="AD40" s="6">
        <f ca="1">Working!AD102</f>
        <v>0</v>
      </c>
      <c r="AE40" s="6">
        <f ca="1">Working!AE102</f>
        <v>0</v>
      </c>
      <c r="AF40" s="6">
        <f ca="1">Working!AF102</f>
        <v>0</v>
      </c>
      <c r="AG40" s="6">
        <f ca="1">Working!AG102</f>
        <v>0</v>
      </c>
      <c r="AH40" s="6">
        <f ca="1">Working!AH102</f>
        <v>0</v>
      </c>
      <c r="AI40" s="6">
        <f ca="1">Working!AI102</f>
        <v>0</v>
      </c>
      <c r="AJ40" s="6">
        <f ca="1">Working!AJ102</f>
        <v>0</v>
      </c>
      <c r="AK40" s="6">
        <f ca="1">Working!AK102</f>
        <v>0</v>
      </c>
      <c r="AL40" s="6">
        <f ca="1">Working!AL102</f>
        <v>0</v>
      </c>
      <c r="AM40" s="6">
        <f ca="1">Working!AM102</f>
        <v>0</v>
      </c>
      <c r="AN40" s="6">
        <f ca="1">Working!AN102</f>
        <v>0</v>
      </c>
      <c r="AO40" s="6">
        <f ca="1">Working!AO102</f>
        <v>0</v>
      </c>
      <c r="AP40" s="6">
        <f ca="1">Working!AP102</f>
        <v>0</v>
      </c>
      <c r="AQ40" s="6">
        <f ca="1">Working!AQ102</f>
        <v>0</v>
      </c>
      <c r="AR40" s="6">
        <f ca="1">Working!AR102</f>
        <v>0</v>
      </c>
      <c r="AS40" s="6">
        <f ca="1">Working!AS102</f>
        <v>0</v>
      </c>
      <c r="AT40" s="6">
        <f ca="1">Working!AT102</f>
        <v>0</v>
      </c>
      <c r="AU40" s="6">
        <f ca="1">Working!AU102</f>
        <v>0</v>
      </c>
      <c r="AV40" s="6">
        <f ca="1">Working!AV102</f>
        <v>0</v>
      </c>
      <c r="AW40" s="6">
        <f ca="1">Working!AW102</f>
        <v>0</v>
      </c>
      <c r="AX40" s="6">
        <f ca="1">Working!AX102</f>
        <v>0</v>
      </c>
      <c r="AY40" s="6">
        <f ca="1">Working!AY102</f>
        <v>0</v>
      </c>
      <c r="AZ40" s="6">
        <f ca="1">Working!AZ102</f>
        <v>0</v>
      </c>
      <c r="BA40" s="6">
        <f ca="1">Working!BA102</f>
        <v>0</v>
      </c>
      <c r="BB40" s="6">
        <f ca="1">Working!BB102</f>
        <v>0</v>
      </c>
      <c r="BC40" s="6">
        <f ca="1">Working!BC102</f>
        <v>0</v>
      </c>
      <c r="BD40" s="6">
        <f ca="1">Working!BD102</f>
        <v>0</v>
      </c>
      <c r="BE40" s="6">
        <f ca="1">Working!BE102</f>
        <v>0</v>
      </c>
      <c r="BF40" s="6">
        <f ca="1">Working!BF102</f>
        <v>0</v>
      </c>
      <c r="BG40" s="6">
        <f ca="1">Working!BG102</f>
        <v>0</v>
      </c>
      <c r="BH40" s="6">
        <f ca="1">Working!BH102</f>
        <v>0</v>
      </c>
      <c r="BI40" s="6">
        <f ca="1">Working!BI102</f>
        <v>0</v>
      </c>
      <c r="BJ40" s="6">
        <f ca="1">Working!BJ102</f>
        <v>0</v>
      </c>
      <c r="BK40" s="6">
        <f ca="1">Working!BK102</f>
        <v>0</v>
      </c>
      <c r="BL40" s="6">
        <f ca="1">Working!BL102</f>
        <v>0</v>
      </c>
    </row>
    <row r="41" spans="1:64" x14ac:dyDescent="0.35">
      <c r="A41" s="6">
        <f t="shared" ca="1" si="31"/>
        <v>0</v>
      </c>
      <c r="B41" s="6" t="s">
        <v>217</v>
      </c>
      <c r="C41" s="13" t="s">
        <v>22</v>
      </c>
      <c r="D41" s="76"/>
      <c r="E41" s="6">
        <f ca="1">Working!E112</f>
        <v>0</v>
      </c>
      <c r="F41" s="6">
        <f ca="1">Working!F112</f>
        <v>0</v>
      </c>
      <c r="G41" s="6">
        <f ca="1">Working!G112</f>
        <v>0</v>
      </c>
      <c r="H41" s="6">
        <f ca="1">Working!H112</f>
        <v>0</v>
      </c>
      <c r="I41" s="6">
        <f ca="1">Working!I112</f>
        <v>0</v>
      </c>
      <c r="J41" s="6">
        <f ca="1">Working!J112</f>
        <v>0</v>
      </c>
      <c r="K41" s="6">
        <f ca="1">Working!K112</f>
        <v>0</v>
      </c>
      <c r="L41" s="6">
        <f ca="1">Working!L112</f>
        <v>0</v>
      </c>
      <c r="M41" s="6">
        <f ca="1">Working!M112</f>
        <v>0</v>
      </c>
      <c r="N41" s="6">
        <f ca="1">Working!N112</f>
        <v>0</v>
      </c>
      <c r="O41" s="6">
        <f ca="1">Working!O112</f>
        <v>0</v>
      </c>
      <c r="P41" s="6">
        <f ca="1">Working!P112</f>
        <v>0</v>
      </c>
      <c r="Q41" s="6">
        <f ca="1">Working!Q112</f>
        <v>0</v>
      </c>
      <c r="R41" s="6">
        <f ca="1">Working!R112</f>
        <v>0</v>
      </c>
      <c r="S41" s="6">
        <f ca="1">Working!S112</f>
        <v>0</v>
      </c>
      <c r="T41" s="6">
        <f ca="1">Working!T112</f>
        <v>0</v>
      </c>
      <c r="U41" s="6">
        <f ca="1">Working!U112</f>
        <v>0</v>
      </c>
      <c r="V41" s="6">
        <f ca="1">Working!V112</f>
        <v>0</v>
      </c>
      <c r="W41" s="6">
        <f ca="1">Working!W112</f>
        <v>0</v>
      </c>
      <c r="X41" s="6">
        <f ca="1">Working!X112</f>
        <v>0</v>
      </c>
      <c r="Y41" s="6">
        <f ca="1">Working!Y112</f>
        <v>0</v>
      </c>
      <c r="Z41" s="6">
        <f ca="1">Working!Z112</f>
        <v>0</v>
      </c>
      <c r="AA41" s="6">
        <f ca="1">Working!AA112</f>
        <v>0</v>
      </c>
      <c r="AB41" s="6">
        <f ca="1">Working!AB112</f>
        <v>0</v>
      </c>
      <c r="AC41" s="6">
        <f ca="1">Working!AC112</f>
        <v>0</v>
      </c>
      <c r="AD41" s="6">
        <f ca="1">Working!AD112</f>
        <v>0</v>
      </c>
      <c r="AE41" s="6">
        <f ca="1">Working!AE112</f>
        <v>0</v>
      </c>
      <c r="AF41" s="6">
        <f ca="1">Working!AF112</f>
        <v>0</v>
      </c>
      <c r="AG41" s="6">
        <f ca="1">Working!AG112</f>
        <v>0</v>
      </c>
      <c r="AH41" s="6">
        <f ca="1">Working!AH112</f>
        <v>0</v>
      </c>
      <c r="AI41" s="6">
        <f ca="1">Working!AI112</f>
        <v>0</v>
      </c>
      <c r="AJ41" s="6">
        <f ca="1">Working!AJ112</f>
        <v>0</v>
      </c>
      <c r="AK41" s="6">
        <f ca="1">Working!AK112</f>
        <v>0</v>
      </c>
      <c r="AL41" s="6">
        <f ca="1">Working!AL112</f>
        <v>0</v>
      </c>
      <c r="AM41" s="6">
        <f ca="1">Working!AM112</f>
        <v>0</v>
      </c>
      <c r="AN41" s="6">
        <f ca="1">Working!AN112</f>
        <v>0</v>
      </c>
      <c r="AO41" s="6">
        <f ca="1">Working!AO112</f>
        <v>0</v>
      </c>
      <c r="AP41" s="6">
        <f ca="1">Working!AP112</f>
        <v>0</v>
      </c>
      <c r="AQ41" s="6">
        <f ca="1">Working!AQ112</f>
        <v>0</v>
      </c>
      <c r="AR41" s="6">
        <f ca="1">Working!AR112</f>
        <v>0</v>
      </c>
      <c r="AS41" s="6">
        <f ca="1">Working!AS112</f>
        <v>0</v>
      </c>
      <c r="AT41" s="6">
        <f ca="1">Working!AT112</f>
        <v>0</v>
      </c>
      <c r="AU41" s="6">
        <f ca="1">Working!AU112</f>
        <v>0</v>
      </c>
      <c r="AV41" s="6">
        <f ca="1">Working!AV112</f>
        <v>0</v>
      </c>
      <c r="AW41" s="6">
        <f ca="1">Working!AW112</f>
        <v>0</v>
      </c>
      <c r="AX41" s="6">
        <f ca="1">Working!AX112</f>
        <v>0</v>
      </c>
      <c r="AY41" s="6">
        <f ca="1">Working!AY112</f>
        <v>0</v>
      </c>
      <c r="AZ41" s="6">
        <f ca="1">Working!AZ112</f>
        <v>0</v>
      </c>
      <c r="BA41" s="6">
        <f ca="1">Working!BA112</f>
        <v>0</v>
      </c>
      <c r="BB41" s="6">
        <f ca="1">Working!BB112</f>
        <v>0</v>
      </c>
      <c r="BC41" s="6">
        <f ca="1">Working!BC112</f>
        <v>0</v>
      </c>
      <c r="BD41" s="6">
        <f ca="1">Working!BD112</f>
        <v>0</v>
      </c>
      <c r="BE41" s="6">
        <f ca="1">Working!BE112</f>
        <v>0</v>
      </c>
      <c r="BF41" s="6">
        <f ca="1">Working!BF112</f>
        <v>0</v>
      </c>
      <c r="BG41" s="6">
        <f ca="1">Working!BG112</f>
        <v>0</v>
      </c>
      <c r="BH41" s="6">
        <f ca="1">Working!BH112</f>
        <v>0</v>
      </c>
      <c r="BI41" s="6">
        <f ca="1">Working!BI112</f>
        <v>0</v>
      </c>
      <c r="BJ41" s="6">
        <f ca="1">Working!BJ112</f>
        <v>0</v>
      </c>
      <c r="BK41" s="6">
        <f ca="1">Working!BK112</f>
        <v>0</v>
      </c>
      <c r="BL41" s="6">
        <f ca="1">Working!BL112</f>
        <v>0</v>
      </c>
    </row>
    <row r="42" spans="1:64" x14ac:dyDescent="0.35">
      <c r="A42" s="6">
        <f t="shared" ref="A42:A55" ca="1" si="32">SUM(E42:BL42)</f>
        <v>98.909002412874955</v>
      </c>
      <c r="B42" s="6" t="s">
        <v>154</v>
      </c>
      <c r="C42" s="13" t="s">
        <v>22</v>
      </c>
      <c r="D42" s="76"/>
      <c r="E42" s="6">
        <f ca="1">Working!E73</f>
        <v>0</v>
      </c>
      <c r="F42" s="6">
        <f ca="1">Working!F73</f>
        <v>0</v>
      </c>
      <c r="G42" s="6">
        <f ca="1">Working!G73</f>
        <v>21.750651142824829</v>
      </c>
      <c r="H42" s="6">
        <f ca="1">Working!H73</f>
        <v>47.646166360524646</v>
      </c>
      <c r="I42" s="6">
        <f ca="1">Working!I73</f>
        <v>13.704864174031414</v>
      </c>
      <c r="J42" s="6">
        <f ca="1">Working!J73</f>
        <v>15.807320735494077</v>
      </c>
      <c r="K42" s="6">
        <f ca="1">Working!K73</f>
        <v>0</v>
      </c>
      <c r="L42" s="6">
        <f ca="1">Working!L73</f>
        <v>0</v>
      </c>
      <c r="M42" s="6">
        <f ca="1">Working!M73</f>
        <v>0</v>
      </c>
      <c r="N42" s="6">
        <f ca="1">Working!N73</f>
        <v>0</v>
      </c>
      <c r="O42" s="6">
        <f ca="1">Working!O73</f>
        <v>0</v>
      </c>
      <c r="P42" s="6">
        <f ca="1">Working!P73</f>
        <v>0</v>
      </c>
      <c r="Q42" s="6">
        <f ca="1">Working!Q73</f>
        <v>0</v>
      </c>
      <c r="R42" s="6">
        <f ca="1">Working!R73</f>
        <v>0</v>
      </c>
      <c r="S42" s="6">
        <f ca="1">Working!S73</f>
        <v>0</v>
      </c>
      <c r="T42" s="6">
        <f ca="1">Working!T73</f>
        <v>0</v>
      </c>
      <c r="U42" s="6">
        <f ca="1">Working!U73</f>
        <v>0</v>
      </c>
      <c r="V42" s="6">
        <f ca="1">Working!V73</f>
        <v>0</v>
      </c>
      <c r="W42" s="6">
        <f ca="1">Working!W73</f>
        <v>0</v>
      </c>
      <c r="X42" s="6">
        <f ca="1">Working!X73</f>
        <v>0</v>
      </c>
      <c r="Y42" s="6">
        <f ca="1">Working!Y73</f>
        <v>0</v>
      </c>
      <c r="Z42" s="6">
        <f ca="1">Working!Z73</f>
        <v>0</v>
      </c>
      <c r="AA42" s="6">
        <f ca="1">Working!AA73</f>
        <v>0</v>
      </c>
      <c r="AB42" s="6">
        <f ca="1">Working!AB73</f>
        <v>0</v>
      </c>
      <c r="AC42" s="6">
        <f ca="1">Working!AC73</f>
        <v>0</v>
      </c>
      <c r="AD42" s="6">
        <f ca="1">Working!AD73</f>
        <v>0</v>
      </c>
      <c r="AE42" s="6">
        <f ca="1">Working!AE73</f>
        <v>0</v>
      </c>
      <c r="AF42" s="6">
        <f ca="1">Working!AF73</f>
        <v>0</v>
      </c>
      <c r="AG42" s="6">
        <f ca="1">Working!AG73</f>
        <v>0</v>
      </c>
      <c r="AH42" s="6">
        <f ca="1">Working!AH73</f>
        <v>0</v>
      </c>
      <c r="AI42" s="6">
        <f ca="1">Working!AI73</f>
        <v>0</v>
      </c>
      <c r="AJ42" s="6">
        <f ca="1">Working!AJ73</f>
        <v>0</v>
      </c>
      <c r="AK42" s="6">
        <f ca="1">Working!AK73</f>
        <v>0</v>
      </c>
      <c r="AL42" s="6">
        <f ca="1">Working!AL73</f>
        <v>0</v>
      </c>
      <c r="AM42" s="6">
        <f ca="1">Working!AM73</f>
        <v>0</v>
      </c>
      <c r="AN42" s="6">
        <f ca="1">Working!AN73</f>
        <v>0</v>
      </c>
      <c r="AO42" s="6">
        <f ca="1">Working!AO73</f>
        <v>0</v>
      </c>
      <c r="AP42" s="6">
        <f ca="1">Working!AP73</f>
        <v>0</v>
      </c>
      <c r="AQ42" s="6">
        <f ca="1">Working!AQ73</f>
        <v>0</v>
      </c>
      <c r="AR42" s="6">
        <f ca="1">Working!AR73</f>
        <v>0</v>
      </c>
      <c r="AS42" s="6">
        <f ca="1">Working!AS73</f>
        <v>0</v>
      </c>
      <c r="AT42" s="6">
        <f ca="1">Working!AT73</f>
        <v>0</v>
      </c>
      <c r="AU42" s="6">
        <f ca="1">Working!AU73</f>
        <v>0</v>
      </c>
      <c r="AV42" s="6">
        <f ca="1">Working!AV73</f>
        <v>0</v>
      </c>
      <c r="AW42" s="6">
        <f ca="1">Working!AW73</f>
        <v>0</v>
      </c>
      <c r="AX42" s="6">
        <f ca="1">Working!AX73</f>
        <v>0</v>
      </c>
      <c r="AY42" s="6">
        <f ca="1">Working!AY73</f>
        <v>0</v>
      </c>
      <c r="AZ42" s="6">
        <f ca="1">Working!AZ73</f>
        <v>0</v>
      </c>
      <c r="BA42" s="6">
        <f ca="1">Working!BA73</f>
        <v>0</v>
      </c>
      <c r="BB42" s="6">
        <f ca="1">Working!BB73</f>
        <v>0</v>
      </c>
      <c r="BC42" s="6">
        <f ca="1">Working!BC73</f>
        <v>0</v>
      </c>
      <c r="BD42" s="6">
        <f ca="1">Working!BD73</f>
        <v>0</v>
      </c>
      <c r="BE42" s="6">
        <f ca="1">Working!BE73</f>
        <v>0</v>
      </c>
      <c r="BF42" s="6">
        <f ca="1">Working!BF73</f>
        <v>0</v>
      </c>
      <c r="BG42" s="6">
        <f ca="1">Working!BG73</f>
        <v>0</v>
      </c>
      <c r="BH42" s="6">
        <f ca="1">Working!BH73</f>
        <v>0</v>
      </c>
      <c r="BI42" s="6">
        <f ca="1">Working!BI73</f>
        <v>0</v>
      </c>
      <c r="BJ42" s="6">
        <f ca="1">Working!BJ73</f>
        <v>0</v>
      </c>
      <c r="BK42" s="6">
        <f ca="1">Working!BK73</f>
        <v>0</v>
      </c>
      <c r="BL42" s="6">
        <f ca="1">Working!BL73</f>
        <v>0</v>
      </c>
    </row>
    <row r="43" spans="1:64" x14ac:dyDescent="0.35">
      <c r="A43" s="6">
        <f t="shared" ca="1" si="32"/>
        <v>0</v>
      </c>
      <c r="B43" s="6" t="s">
        <v>12</v>
      </c>
      <c r="C43" s="13" t="s">
        <v>22</v>
      </c>
      <c r="D43" s="76"/>
      <c r="E43" s="6">
        <f ca="1">Working!E371</f>
        <v>0</v>
      </c>
      <c r="F43" s="6">
        <f ca="1">Working!F371</f>
        <v>0</v>
      </c>
      <c r="G43" s="6">
        <f ca="1">Working!G371</f>
        <v>0</v>
      </c>
      <c r="H43" s="6">
        <f ca="1">Working!H371</f>
        <v>0</v>
      </c>
      <c r="I43" s="6">
        <f ca="1">Working!I371</f>
        <v>0</v>
      </c>
      <c r="J43" s="6">
        <f ca="1">Working!J371</f>
        <v>0</v>
      </c>
      <c r="K43" s="6">
        <f ca="1">Working!K371</f>
        <v>0</v>
      </c>
      <c r="L43" s="6">
        <f ca="1">Working!L371</f>
        <v>0</v>
      </c>
      <c r="M43" s="6">
        <f ca="1">Working!M371</f>
        <v>0</v>
      </c>
      <c r="N43" s="6">
        <f ca="1">Working!N371</f>
        <v>0</v>
      </c>
      <c r="O43" s="6">
        <f ca="1">Working!O371</f>
        <v>0</v>
      </c>
      <c r="P43" s="6">
        <f ca="1">Working!P371</f>
        <v>0</v>
      </c>
      <c r="Q43" s="6">
        <f ca="1">Working!Q371</f>
        <v>0</v>
      </c>
      <c r="R43" s="6">
        <f ca="1">Working!R371</f>
        <v>0</v>
      </c>
      <c r="S43" s="6">
        <f ca="1">Working!S371</f>
        <v>0</v>
      </c>
      <c r="T43" s="6">
        <f ca="1">Working!T371</f>
        <v>0</v>
      </c>
      <c r="U43" s="6">
        <f ca="1">Working!U371</f>
        <v>0</v>
      </c>
      <c r="V43" s="6">
        <f ca="1">Working!V371</f>
        <v>0</v>
      </c>
      <c r="W43" s="6">
        <f ca="1">Working!W371</f>
        <v>0</v>
      </c>
      <c r="X43" s="6">
        <f ca="1">Working!X371</f>
        <v>0</v>
      </c>
      <c r="Y43" s="6">
        <f ca="1">Working!Y371</f>
        <v>0</v>
      </c>
      <c r="Z43" s="6">
        <f ca="1">Working!Z371</f>
        <v>0</v>
      </c>
      <c r="AA43" s="6">
        <f ca="1">Working!AA371</f>
        <v>0</v>
      </c>
      <c r="AB43" s="6">
        <f ca="1">Working!AB371</f>
        <v>0</v>
      </c>
      <c r="AC43" s="6">
        <f ca="1">Working!AC371</f>
        <v>0</v>
      </c>
      <c r="AD43" s="6">
        <f ca="1">Working!AD371</f>
        <v>0</v>
      </c>
      <c r="AE43" s="6">
        <f ca="1">Working!AE371</f>
        <v>0</v>
      </c>
      <c r="AF43" s="6">
        <f ca="1">Working!AF371</f>
        <v>0</v>
      </c>
      <c r="AG43" s="6">
        <f ca="1">Working!AG371</f>
        <v>0</v>
      </c>
      <c r="AH43" s="6">
        <f ca="1">Working!AH371</f>
        <v>0</v>
      </c>
      <c r="AI43" s="6">
        <f ca="1">Working!AI371</f>
        <v>0</v>
      </c>
      <c r="AJ43" s="6">
        <f ca="1">Working!AJ371</f>
        <v>0</v>
      </c>
      <c r="AK43" s="6">
        <f ca="1">Working!AK371</f>
        <v>0</v>
      </c>
      <c r="AL43" s="6">
        <f ca="1">Working!AL371</f>
        <v>0</v>
      </c>
      <c r="AM43" s="6">
        <f ca="1">Working!AM371</f>
        <v>0</v>
      </c>
      <c r="AN43" s="6">
        <f ca="1">Working!AN371</f>
        <v>0</v>
      </c>
      <c r="AO43" s="6">
        <f ca="1">Working!AO371</f>
        <v>0</v>
      </c>
      <c r="AP43" s="6">
        <f ca="1">Working!AP371</f>
        <v>0</v>
      </c>
      <c r="AQ43" s="6">
        <f ca="1">Working!AQ371</f>
        <v>0</v>
      </c>
      <c r="AR43" s="6">
        <f ca="1">Working!AR371</f>
        <v>0</v>
      </c>
      <c r="AS43" s="6">
        <f ca="1">Working!AS371</f>
        <v>0</v>
      </c>
      <c r="AT43" s="6">
        <f ca="1">Working!AT371</f>
        <v>0</v>
      </c>
      <c r="AU43" s="6">
        <f ca="1">Working!AU371</f>
        <v>0</v>
      </c>
      <c r="AV43" s="6">
        <f ca="1">Working!AV371</f>
        <v>0</v>
      </c>
      <c r="AW43" s="6">
        <f ca="1">Working!AW371</f>
        <v>0</v>
      </c>
      <c r="AX43" s="6">
        <f ca="1">Working!AX371</f>
        <v>0</v>
      </c>
      <c r="AY43" s="6">
        <f ca="1">Working!AY371</f>
        <v>0</v>
      </c>
      <c r="AZ43" s="6">
        <f ca="1">Working!AZ371</f>
        <v>0</v>
      </c>
      <c r="BA43" s="6">
        <f ca="1">Working!BA371</f>
        <v>0</v>
      </c>
      <c r="BB43" s="6">
        <f ca="1">Working!BB371</f>
        <v>0</v>
      </c>
      <c r="BC43" s="6">
        <f ca="1">Working!BC371</f>
        <v>0</v>
      </c>
      <c r="BD43" s="6">
        <f ca="1">Working!BD371</f>
        <v>0</v>
      </c>
      <c r="BE43" s="6">
        <f ca="1">Working!BE371</f>
        <v>0</v>
      </c>
      <c r="BF43" s="6">
        <f ca="1">Working!BF371</f>
        <v>0</v>
      </c>
      <c r="BG43" s="6">
        <f ca="1">Working!BG371</f>
        <v>0</v>
      </c>
      <c r="BH43" s="6">
        <f ca="1">Working!BH371</f>
        <v>0</v>
      </c>
      <c r="BI43" s="6">
        <f ca="1">Working!BI371</f>
        <v>0</v>
      </c>
      <c r="BJ43" s="6">
        <f ca="1">Working!BJ371</f>
        <v>0</v>
      </c>
      <c r="BK43" s="6">
        <f ca="1">Working!BK371</f>
        <v>0</v>
      </c>
      <c r="BL43" s="6">
        <f ca="1">Working!BL371</f>
        <v>0</v>
      </c>
    </row>
    <row r="44" spans="1:64" x14ac:dyDescent="0.35">
      <c r="A44" s="6">
        <f t="shared" ca="1" si="32"/>
        <v>69.236301689012507</v>
      </c>
      <c r="B44" s="6" t="s">
        <v>11</v>
      </c>
      <c r="C44" s="13"/>
      <c r="D44" s="76"/>
      <c r="E44" s="6">
        <f ca="1">Working!E81</f>
        <v>0</v>
      </c>
      <c r="F44" s="6">
        <f ca="1">Working!F81</f>
        <v>0</v>
      </c>
      <c r="G44" s="6">
        <f ca="1">Working!G81</f>
        <v>20.770890506703751</v>
      </c>
      <c r="H44" s="6">
        <f ca="1">Working!H81</f>
        <v>24.232705591154375</v>
      </c>
      <c r="I44" s="6">
        <f ca="1">Working!I81</f>
        <v>40.040026326648459</v>
      </c>
      <c r="J44" s="6">
        <f ca="1">Working!J81</f>
        <v>-15.807320735494077</v>
      </c>
      <c r="K44" s="6">
        <f ca="1">Working!K81</f>
        <v>0</v>
      </c>
      <c r="L44" s="6">
        <f ca="1">Working!L81</f>
        <v>0</v>
      </c>
      <c r="M44" s="6">
        <f ca="1">Working!M81</f>
        <v>0</v>
      </c>
      <c r="N44" s="6">
        <f ca="1">Working!N81</f>
        <v>0</v>
      </c>
      <c r="O44" s="6">
        <f ca="1">Working!O81</f>
        <v>0</v>
      </c>
      <c r="P44" s="6">
        <f ca="1">Working!P81</f>
        <v>0</v>
      </c>
      <c r="Q44" s="6">
        <f ca="1">Working!Q81</f>
        <v>0</v>
      </c>
      <c r="R44" s="6">
        <f ca="1">Working!R81</f>
        <v>0</v>
      </c>
      <c r="S44" s="6">
        <f ca="1">Working!S81</f>
        <v>0</v>
      </c>
      <c r="T44" s="6">
        <f ca="1">Working!T81</f>
        <v>0</v>
      </c>
      <c r="U44" s="6">
        <f ca="1">Working!U81</f>
        <v>0</v>
      </c>
      <c r="V44" s="6">
        <f ca="1">Working!V81</f>
        <v>0</v>
      </c>
      <c r="W44" s="6">
        <f ca="1">Working!W81</f>
        <v>0</v>
      </c>
      <c r="X44" s="6">
        <f ca="1">Working!X81</f>
        <v>0</v>
      </c>
      <c r="Y44" s="6">
        <f ca="1">Working!Y81</f>
        <v>0</v>
      </c>
      <c r="Z44" s="6">
        <f ca="1">Working!Z81</f>
        <v>0</v>
      </c>
      <c r="AA44" s="6">
        <f ca="1">Working!AA81</f>
        <v>0</v>
      </c>
      <c r="AB44" s="6">
        <f ca="1">Working!AB81</f>
        <v>0</v>
      </c>
      <c r="AC44" s="6">
        <f ca="1">Working!AC81</f>
        <v>0</v>
      </c>
      <c r="AD44" s="6">
        <f ca="1">Working!AD81</f>
        <v>0</v>
      </c>
      <c r="AE44" s="6">
        <f ca="1">Working!AE81</f>
        <v>0</v>
      </c>
      <c r="AF44" s="6">
        <f ca="1">Working!AF81</f>
        <v>0</v>
      </c>
      <c r="AG44" s="6">
        <f ca="1">Working!AG81</f>
        <v>0</v>
      </c>
      <c r="AH44" s="6">
        <f ca="1">Working!AH81</f>
        <v>0</v>
      </c>
      <c r="AI44" s="6">
        <f ca="1">Working!AI81</f>
        <v>0</v>
      </c>
      <c r="AJ44" s="6">
        <f ca="1">Working!AJ81</f>
        <v>0</v>
      </c>
      <c r="AK44" s="6">
        <f ca="1">Working!AK81</f>
        <v>0</v>
      </c>
      <c r="AL44" s="6">
        <f ca="1">Working!AL81</f>
        <v>0</v>
      </c>
      <c r="AM44" s="6">
        <f ca="1">Working!AM81</f>
        <v>0</v>
      </c>
      <c r="AN44" s="6">
        <f ca="1">Working!AN81</f>
        <v>0</v>
      </c>
      <c r="AO44" s="6">
        <f ca="1">Working!AO81</f>
        <v>0</v>
      </c>
      <c r="AP44" s="6">
        <f ca="1">Working!AP81</f>
        <v>0</v>
      </c>
      <c r="AQ44" s="6">
        <f ca="1">Working!AQ81</f>
        <v>0</v>
      </c>
      <c r="AR44" s="6">
        <f ca="1">Working!AR81</f>
        <v>0</v>
      </c>
      <c r="AS44" s="6">
        <f ca="1">Working!AS81</f>
        <v>0</v>
      </c>
      <c r="AT44" s="6">
        <f ca="1">Working!AT81</f>
        <v>0</v>
      </c>
      <c r="AU44" s="6">
        <f ca="1">Working!AU81</f>
        <v>0</v>
      </c>
      <c r="AV44" s="6">
        <f ca="1">Working!AV81</f>
        <v>0</v>
      </c>
      <c r="AW44" s="6">
        <f ca="1">Working!AW81</f>
        <v>0</v>
      </c>
      <c r="AX44" s="6">
        <f ca="1">Working!AX81</f>
        <v>0</v>
      </c>
      <c r="AY44" s="6">
        <f ca="1">Working!AY81</f>
        <v>0</v>
      </c>
      <c r="AZ44" s="6">
        <f ca="1">Working!AZ81</f>
        <v>0</v>
      </c>
      <c r="BA44" s="6">
        <f ca="1">Working!BA81</f>
        <v>0</v>
      </c>
      <c r="BB44" s="6">
        <f ca="1">Working!BB81</f>
        <v>0</v>
      </c>
      <c r="BC44" s="6">
        <f ca="1">Working!BC81</f>
        <v>0</v>
      </c>
      <c r="BD44" s="6">
        <f ca="1">Working!BD81</f>
        <v>0</v>
      </c>
      <c r="BE44" s="6">
        <f ca="1">Working!BE81</f>
        <v>0</v>
      </c>
      <c r="BF44" s="6">
        <f ca="1">Working!BF81</f>
        <v>0</v>
      </c>
      <c r="BG44" s="6">
        <f ca="1">Working!BG81</f>
        <v>0</v>
      </c>
      <c r="BH44" s="6">
        <f ca="1">Working!BH81</f>
        <v>0</v>
      </c>
      <c r="BI44" s="6">
        <f ca="1">Working!BI81</f>
        <v>0</v>
      </c>
      <c r="BJ44" s="6">
        <f ca="1">Working!BJ81</f>
        <v>0</v>
      </c>
      <c r="BK44" s="6">
        <f ca="1">Working!BK81</f>
        <v>0</v>
      </c>
      <c r="BL44" s="6">
        <f ca="1">Working!BL81</f>
        <v>0</v>
      </c>
    </row>
    <row r="45" spans="1:64" x14ac:dyDescent="0.35">
      <c r="A45" s="6">
        <f t="shared" ca="1" si="32"/>
        <v>1.0835776720341528E-13</v>
      </c>
      <c r="B45" s="6" t="s">
        <v>51</v>
      </c>
      <c r="C45" s="13" t="s">
        <v>22</v>
      </c>
      <c r="D45" s="76"/>
      <c r="E45" s="6">
        <f ca="1">Working!E384</f>
        <v>0</v>
      </c>
      <c r="F45" s="6">
        <f ca="1">Working!F384</f>
        <v>0</v>
      </c>
      <c r="G45" s="6">
        <f ca="1">Working!G384</f>
        <v>0</v>
      </c>
      <c r="H45" s="6">
        <f ca="1">Working!H384</f>
        <v>0</v>
      </c>
      <c r="I45" s="6">
        <f ca="1">Working!I384</f>
        <v>0</v>
      </c>
      <c r="J45" s="6">
        <f ca="1">Working!J384</f>
        <v>3.5527136788005009E-15</v>
      </c>
      <c r="K45" s="6">
        <f ca="1">Working!K384</f>
        <v>0</v>
      </c>
      <c r="L45" s="6">
        <f ca="1">Working!L384</f>
        <v>4.4408920985006262E-16</v>
      </c>
      <c r="M45" s="6">
        <f ca="1">Working!M384</f>
        <v>0</v>
      </c>
      <c r="N45" s="6">
        <f ca="1">Working!N384</f>
        <v>0</v>
      </c>
      <c r="O45" s="6">
        <f ca="1">Working!O384</f>
        <v>0</v>
      </c>
      <c r="P45" s="6">
        <f ca="1">Working!P384</f>
        <v>2.6645352591003757E-15</v>
      </c>
      <c r="Q45" s="6">
        <f ca="1">Working!Q384</f>
        <v>2.2204460492503131E-15</v>
      </c>
      <c r="R45" s="6">
        <f ca="1">Working!R384</f>
        <v>0</v>
      </c>
      <c r="S45" s="6">
        <f ca="1">Working!S384</f>
        <v>8.8817841970012523E-16</v>
      </c>
      <c r="T45" s="6">
        <f ca="1">Working!T384</f>
        <v>0</v>
      </c>
      <c r="U45" s="6">
        <f ca="1">Working!U384</f>
        <v>1.7763568394002505E-15</v>
      </c>
      <c r="V45" s="6">
        <f ca="1">Working!V384</f>
        <v>3.1086244689504383E-15</v>
      </c>
      <c r="W45" s="6">
        <f ca="1">Working!W384</f>
        <v>0</v>
      </c>
      <c r="X45" s="6">
        <f ca="1">Working!X384</f>
        <v>0</v>
      </c>
      <c r="Y45" s="6">
        <f ca="1">Working!Y384</f>
        <v>1.3322676295501878E-15</v>
      </c>
      <c r="Z45" s="6">
        <f ca="1">Working!Z384</f>
        <v>8.8817841970012523E-16</v>
      </c>
      <c r="AA45" s="6">
        <f ca="1">Working!AA384</f>
        <v>2.6645352591003757E-15</v>
      </c>
      <c r="AB45" s="6">
        <f ca="1">Working!AB384</f>
        <v>8.8817841970012523E-16</v>
      </c>
      <c r="AC45" s="6">
        <f ca="1">Working!AC384</f>
        <v>0</v>
      </c>
      <c r="AD45" s="6">
        <f ca="1">Working!AD384</f>
        <v>1.7763568394002505E-15</v>
      </c>
      <c r="AE45" s="6">
        <f ca="1">Working!AE384</f>
        <v>8.8817841970012523E-16</v>
      </c>
      <c r="AF45" s="6">
        <f ca="1">Working!AF384</f>
        <v>0</v>
      </c>
      <c r="AG45" s="6">
        <f ca="1">Working!AG384</f>
        <v>4.4408920985006262E-15</v>
      </c>
      <c r="AH45" s="6">
        <f ca="1">Working!AH384</f>
        <v>3.1086244689504383E-15</v>
      </c>
      <c r="AI45" s="6">
        <f ca="1">Working!AI384</f>
        <v>6.6613381477509392E-15</v>
      </c>
      <c r="AJ45" s="6">
        <f ca="1">Working!AJ384</f>
        <v>0</v>
      </c>
      <c r="AK45" s="6">
        <f ca="1">Working!AK384</f>
        <v>4.4408920985006262E-15</v>
      </c>
      <c r="AL45" s="6">
        <f ca="1">Working!AL384</f>
        <v>1.7763568394002505E-15</v>
      </c>
      <c r="AM45" s="6">
        <f ca="1">Working!AM384</f>
        <v>1.7763568394002505E-15</v>
      </c>
      <c r="AN45" s="6">
        <f ca="1">Working!AN384</f>
        <v>3.9968028886505635E-15</v>
      </c>
      <c r="AO45" s="6">
        <f ca="1">Working!AO384</f>
        <v>2.2204460492503131E-15</v>
      </c>
      <c r="AP45" s="6">
        <f ca="1">Working!AP384</f>
        <v>1.3322676295501878E-15</v>
      </c>
      <c r="AQ45" s="6">
        <f ca="1">Working!AQ384</f>
        <v>2.2204460492503131E-15</v>
      </c>
      <c r="AR45" s="6">
        <f ca="1">Working!AR384</f>
        <v>1.7763568394002505E-15</v>
      </c>
      <c r="AS45" s="6">
        <f ca="1">Working!AS384</f>
        <v>2.2204460492503131E-15</v>
      </c>
      <c r="AT45" s="6">
        <f ca="1">Working!AT384</f>
        <v>3.1086244689504383E-15</v>
      </c>
      <c r="AU45" s="6">
        <f ca="1">Working!AU384</f>
        <v>3.1086244689504383E-15</v>
      </c>
      <c r="AV45" s="6">
        <f ca="1">Working!AV384</f>
        <v>3.1086244689504383E-15</v>
      </c>
      <c r="AW45" s="6">
        <f ca="1">Working!AW384</f>
        <v>5.3290705182007514E-15</v>
      </c>
      <c r="AX45" s="6">
        <f ca="1">Working!AX384</f>
        <v>8.8817841970012523E-16</v>
      </c>
      <c r="AY45" s="6">
        <f ca="1">Working!AY384</f>
        <v>2.6645352591003757E-15</v>
      </c>
      <c r="AZ45" s="6">
        <f ca="1">Working!AZ384</f>
        <v>3.5527136788005009E-15</v>
      </c>
      <c r="BA45" s="6">
        <f ca="1">Working!BA384</f>
        <v>2.6645352591003757E-15</v>
      </c>
      <c r="BB45" s="6">
        <f ca="1">Working!BB384</f>
        <v>4.4408920985006262E-15</v>
      </c>
      <c r="BC45" s="6">
        <f ca="1">Working!BC384</f>
        <v>3.5527136788005009E-15</v>
      </c>
      <c r="BD45" s="6">
        <f ca="1">Working!BD384</f>
        <v>4.4408920985006262E-15</v>
      </c>
      <c r="BE45" s="6">
        <f ca="1">Working!BE384</f>
        <v>3.9968028886505635E-15</v>
      </c>
      <c r="BF45" s="6">
        <f ca="1">Working!BF384</f>
        <v>3.9968028886505635E-15</v>
      </c>
      <c r="BG45" s="6">
        <f ca="1">Working!BG384</f>
        <v>4.4408920985006262E-15</v>
      </c>
      <c r="BH45" s="6">
        <f ca="1">Working!BH384</f>
        <v>0</v>
      </c>
      <c r="BI45" s="6">
        <f ca="1">Working!BI384</f>
        <v>0</v>
      </c>
      <c r="BJ45" s="6">
        <f ca="1">Working!BJ384</f>
        <v>0</v>
      </c>
      <c r="BK45" s="6">
        <f ca="1">Working!BK384</f>
        <v>0</v>
      </c>
      <c r="BL45" s="6">
        <f ca="1">Working!BL384</f>
        <v>0</v>
      </c>
    </row>
    <row r="46" spans="1:64" x14ac:dyDescent="0.35">
      <c r="A46" s="6">
        <f t="shared" ca="1" si="32"/>
        <v>-161.55137060769579</v>
      </c>
      <c r="B46" s="6" t="s">
        <v>153</v>
      </c>
      <c r="C46" s="13" t="s">
        <v>22</v>
      </c>
      <c r="D46" s="76"/>
      <c r="E46" s="6">
        <f>-Working!E103</f>
        <v>0</v>
      </c>
      <c r="F46" s="6">
        <f>-Working!F103</f>
        <v>0</v>
      </c>
      <c r="G46" s="6">
        <f>-Working!G103</f>
        <v>0</v>
      </c>
      <c r="H46" s="6">
        <f>-Working!H103</f>
        <v>0</v>
      </c>
      <c r="I46" s="6">
        <f>-Working!I103</f>
        <v>0</v>
      </c>
      <c r="J46" s="6">
        <f>-Working!J103</f>
        <v>0</v>
      </c>
      <c r="K46" s="6">
        <f>-Working!K103</f>
        <v>0</v>
      </c>
      <c r="L46" s="6">
        <f ca="1">-Working!L103</f>
        <v>-5.385045686923192</v>
      </c>
      <c r="M46" s="6">
        <f ca="1">-Working!M103</f>
        <v>-5.385045686923192</v>
      </c>
      <c r="N46" s="6">
        <f ca="1">-Working!N103</f>
        <v>-5.385045686923192</v>
      </c>
      <c r="O46" s="6">
        <f ca="1">-Working!O103</f>
        <v>-5.385045686923192</v>
      </c>
      <c r="P46" s="6">
        <f ca="1">-Working!P103</f>
        <v>-5.385045686923192</v>
      </c>
      <c r="Q46" s="6">
        <f ca="1">-Working!Q103</f>
        <v>-5.385045686923192</v>
      </c>
      <c r="R46" s="6">
        <f ca="1">-Working!R103</f>
        <v>-5.385045686923192</v>
      </c>
      <c r="S46" s="6">
        <f ca="1">-Working!S103</f>
        <v>-5.385045686923192</v>
      </c>
      <c r="T46" s="6">
        <f ca="1">-Working!T103</f>
        <v>-5.385045686923192</v>
      </c>
      <c r="U46" s="6">
        <f ca="1">-Working!U103</f>
        <v>-5.385045686923192</v>
      </c>
      <c r="V46" s="6">
        <f ca="1">-Working!V103</f>
        <v>-5.385045686923192</v>
      </c>
      <c r="W46" s="6">
        <f ca="1">-Working!W103</f>
        <v>-5.385045686923192</v>
      </c>
      <c r="X46" s="6">
        <f ca="1">-Working!X103</f>
        <v>-5.385045686923192</v>
      </c>
      <c r="Y46" s="6">
        <f ca="1">-Working!Y103</f>
        <v>-5.385045686923192</v>
      </c>
      <c r="Z46" s="6">
        <f ca="1">-Working!Z103</f>
        <v>-5.385045686923192</v>
      </c>
      <c r="AA46" s="6">
        <f ca="1">-Working!AA103</f>
        <v>-5.385045686923192</v>
      </c>
      <c r="AB46" s="6">
        <f ca="1">-Working!AB103</f>
        <v>-5.385045686923192</v>
      </c>
      <c r="AC46" s="6">
        <f ca="1">-Working!AC103</f>
        <v>-5.385045686923192</v>
      </c>
      <c r="AD46" s="6">
        <f ca="1">-Working!AD103</f>
        <v>-5.385045686923192</v>
      </c>
      <c r="AE46" s="6">
        <f ca="1">-Working!AE103</f>
        <v>-5.385045686923192</v>
      </c>
      <c r="AF46" s="6">
        <f ca="1">-Working!AF103</f>
        <v>-5.385045686923192</v>
      </c>
      <c r="AG46" s="6">
        <f ca="1">-Working!AG103</f>
        <v>-5.385045686923192</v>
      </c>
      <c r="AH46" s="6">
        <f ca="1">-Working!AH103</f>
        <v>-5.385045686923192</v>
      </c>
      <c r="AI46" s="6">
        <f ca="1">-Working!AI103</f>
        <v>-5.385045686923192</v>
      </c>
      <c r="AJ46" s="6">
        <f ca="1">-Working!AJ103</f>
        <v>-5.385045686923192</v>
      </c>
      <c r="AK46" s="6">
        <f ca="1">-Working!AK103</f>
        <v>-5.385045686923192</v>
      </c>
      <c r="AL46" s="6">
        <f ca="1">-Working!AL103</f>
        <v>-5.385045686923192</v>
      </c>
      <c r="AM46" s="6">
        <f ca="1">-Working!AM103</f>
        <v>-5.385045686923192</v>
      </c>
      <c r="AN46" s="6">
        <f ca="1">-Working!AN103</f>
        <v>-5.385045686923192</v>
      </c>
      <c r="AO46" s="6">
        <f ca="1">-Working!AO103</f>
        <v>-5.3850456869231351</v>
      </c>
      <c r="AP46" s="6">
        <f ca="1">-Working!AP103</f>
        <v>0</v>
      </c>
      <c r="AQ46" s="6">
        <f ca="1">-Working!AQ103</f>
        <v>0</v>
      </c>
      <c r="AR46" s="6">
        <f ca="1">-Working!AR103</f>
        <v>0</v>
      </c>
      <c r="AS46" s="6">
        <f ca="1">-Working!AS103</f>
        <v>0</v>
      </c>
      <c r="AT46" s="6">
        <f ca="1">-Working!AT103</f>
        <v>0</v>
      </c>
      <c r="AU46" s="6">
        <f ca="1">-Working!AU103</f>
        <v>0</v>
      </c>
      <c r="AV46" s="6">
        <f ca="1">-Working!AV103</f>
        <v>0</v>
      </c>
      <c r="AW46" s="6">
        <f ca="1">-Working!AW103</f>
        <v>0</v>
      </c>
      <c r="AX46" s="6">
        <f ca="1">-Working!AX103</f>
        <v>0</v>
      </c>
      <c r="AY46" s="6">
        <f ca="1">-Working!AY103</f>
        <v>0</v>
      </c>
      <c r="AZ46" s="6">
        <f ca="1">-Working!AZ103</f>
        <v>0</v>
      </c>
      <c r="BA46" s="6">
        <f ca="1">-Working!BA103</f>
        <v>0</v>
      </c>
      <c r="BB46" s="6">
        <f ca="1">-Working!BB103</f>
        <v>0</v>
      </c>
      <c r="BC46" s="6">
        <f ca="1">-Working!BC103</f>
        <v>0</v>
      </c>
      <c r="BD46" s="6">
        <f ca="1">-Working!BD103</f>
        <v>0</v>
      </c>
      <c r="BE46" s="6">
        <f ca="1">-Working!BE103</f>
        <v>0</v>
      </c>
      <c r="BF46" s="6">
        <f ca="1">-Working!BF103</f>
        <v>0</v>
      </c>
      <c r="BG46" s="6">
        <f ca="1">-Working!BG103</f>
        <v>0</v>
      </c>
      <c r="BH46" s="6">
        <f ca="1">-Working!BH103</f>
        <v>0</v>
      </c>
      <c r="BI46" s="6">
        <f ca="1">-Working!BI103</f>
        <v>0</v>
      </c>
      <c r="BJ46" s="6">
        <f ca="1">-Working!BJ103</f>
        <v>0</v>
      </c>
      <c r="BK46" s="6">
        <f ca="1">-Working!BK103</f>
        <v>0</v>
      </c>
      <c r="BL46" s="6">
        <f ca="1">-Working!BL103</f>
        <v>0</v>
      </c>
    </row>
    <row r="47" spans="1:64" x14ac:dyDescent="0.35">
      <c r="A47" s="6">
        <f t="shared" ca="1" si="32"/>
        <v>0</v>
      </c>
      <c r="B47" s="6" t="s">
        <v>152</v>
      </c>
      <c r="C47" s="13" t="s">
        <v>22</v>
      </c>
      <c r="D47" s="76"/>
      <c r="E47" s="6">
        <f>-Working!E113</f>
        <v>0</v>
      </c>
      <c r="F47" s="6">
        <f>-Working!F113</f>
        <v>0</v>
      </c>
      <c r="G47" s="6">
        <f>-Working!G113</f>
        <v>0</v>
      </c>
      <c r="H47" s="6">
        <f>-Working!H113</f>
        <v>0</v>
      </c>
      <c r="I47" s="6">
        <f>-Working!I113</f>
        <v>0</v>
      </c>
      <c r="J47" s="6">
        <f>-Working!J113</f>
        <v>0</v>
      </c>
      <c r="K47" s="6">
        <f>-Working!K113</f>
        <v>0</v>
      </c>
      <c r="L47" s="6">
        <f ca="1">-Working!L113</f>
        <v>0</v>
      </c>
      <c r="M47" s="6">
        <f ca="1">-Working!M113</f>
        <v>0</v>
      </c>
      <c r="N47" s="6">
        <f ca="1">-Working!N113</f>
        <v>0</v>
      </c>
      <c r="O47" s="6">
        <f ca="1">-Working!O113</f>
        <v>0</v>
      </c>
      <c r="P47" s="6">
        <f ca="1">-Working!P113</f>
        <v>0</v>
      </c>
      <c r="Q47" s="6">
        <f ca="1">-Working!Q113</f>
        <v>0</v>
      </c>
      <c r="R47" s="6">
        <f ca="1">-Working!R113</f>
        <v>0</v>
      </c>
      <c r="S47" s="6">
        <f ca="1">-Working!S113</f>
        <v>0</v>
      </c>
      <c r="T47" s="6">
        <f ca="1">-Working!T113</f>
        <v>0</v>
      </c>
      <c r="U47" s="6">
        <f ca="1">-Working!U113</f>
        <v>0</v>
      </c>
      <c r="V47" s="6">
        <f ca="1">-Working!V113</f>
        <v>0</v>
      </c>
      <c r="W47" s="6">
        <f ca="1">-Working!W113</f>
        <v>0</v>
      </c>
      <c r="X47" s="6">
        <f ca="1">-Working!X113</f>
        <v>0</v>
      </c>
      <c r="Y47" s="6">
        <f ca="1">-Working!Y113</f>
        <v>0</v>
      </c>
      <c r="Z47" s="6">
        <f ca="1">-Working!Z113</f>
        <v>0</v>
      </c>
      <c r="AA47" s="6">
        <f ca="1">-Working!AA113</f>
        <v>0</v>
      </c>
      <c r="AB47" s="6">
        <f ca="1">-Working!AB113</f>
        <v>0</v>
      </c>
      <c r="AC47" s="6">
        <f ca="1">-Working!AC113</f>
        <v>0</v>
      </c>
      <c r="AD47" s="6">
        <f ca="1">-Working!AD113</f>
        <v>0</v>
      </c>
      <c r="AE47" s="6">
        <f ca="1">-Working!AE113</f>
        <v>0</v>
      </c>
      <c r="AF47" s="6">
        <f ca="1">-Working!AF113</f>
        <v>0</v>
      </c>
      <c r="AG47" s="6">
        <f ca="1">-Working!AG113</f>
        <v>0</v>
      </c>
      <c r="AH47" s="6">
        <f ca="1">-Working!AH113</f>
        <v>0</v>
      </c>
      <c r="AI47" s="6">
        <f ca="1">-Working!AI113</f>
        <v>0</v>
      </c>
      <c r="AJ47" s="6">
        <f ca="1">-Working!AJ113</f>
        <v>0</v>
      </c>
      <c r="AK47" s="6">
        <f ca="1">-Working!AK113</f>
        <v>0</v>
      </c>
      <c r="AL47" s="6">
        <f ca="1">-Working!AL113</f>
        <v>0</v>
      </c>
      <c r="AM47" s="6">
        <f ca="1">-Working!AM113</f>
        <v>0</v>
      </c>
      <c r="AN47" s="6">
        <f ca="1">-Working!AN113</f>
        <v>0</v>
      </c>
      <c r="AO47" s="6">
        <f ca="1">-Working!AO113</f>
        <v>0</v>
      </c>
      <c r="AP47" s="6">
        <f ca="1">-Working!AP113</f>
        <v>0</v>
      </c>
      <c r="AQ47" s="6">
        <f ca="1">-Working!AQ113</f>
        <v>0</v>
      </c>
      <c r="AR47" s="6">
        <f ca="1">-Working!AR113</f>
        <v>0</v>
      </c>
      <c r="AS47" s="6">
        <f ca="1">-Working!AS113</f>
        <v>0</v>
      </c>
      <c r="AT47" s="6">
        <f ca="1">-Working!AT113</f>
        <v>0</v>
      </c>
      <c r="AU47" s="6">
        <f ca="1">-Working!AU113</f>
        <v>0</v>
      </c>
      <c r="AV47" s="6">
        <f ca="1">-Working!AV113</f>
        <v>0</v>
      </c>
      <c r="AW47" s="6">
        <f ca="1">-Working!AW113</f>
        <v>0</v>
      </c>
      <c r="AX47" s="6">
        <f ca="1">-Working!AX113</f>
        <v>0</v>
      </c>
      <c r="AY47" s="6">
        <f ca="1">-Working!AY113</f>
        <v>0</v>
      </c>
      <c r="AZ47" s="6">
        <f ca="1">-Working!AZ113</f>
        <v>0</v>
      </c>
      <c r="BA47" s="6">
        <f ca="1">-Working!BA113</f>
        <v>0</v>
      </c>
      <c r="BB47" s="6">
        <f ca="1">-Working!BB113</f>
        <v>0</v>
      </c>
      <c r="BC47" s="6">
        <f ca="1">-Working!BC113</f>
        <v>0</v>
      </c>
      <c r="BD47" s="6">
        <f ca="1">-Working!BD113</f>
        <v>0</v>
      </c>
      <c r="BE47" s="6">
        <f ca="1">-Working!BE113</f>
        <v>0</v>
      </c>
      <c r="BF47" s="6">
        <f ca="1">-Working!BF113</f>
        <v>0</v>
      </c>
      <c r="BG47" s="6">
        <f ca="1">-Working!BG113</f>
        <v>0</v>
      </c>
      <c r="BH47" s="6">
        <f ca="1">-Working!BH113</f>
        <v>0</v>
      </c>
      <c r="BI47" s="6">
        <f ca="1">-Working!BI113</f>
        <v>0</v>
      </c>
      <c r="BJ47" s="6">
        <f ca="1">-Working!BJ113</f>
        <v>0</v>
      </c>
      <c r="BK47" s="6">
        <f ca="1">-Working!BK113</f>
        <v>0</v>
      </c>
      <c r="BL47" s="6">
        <f ca="1">-Working!BL113</f>
        <v>0</v>
      </c>
    </row>
    <row r="48" spans="1:64" x14ac:dyDescent="0.35">
      <c r="A48" s="6">
        <f t="shared" si="32"/>
        <v>0</v>
      </c>
      <c r="B48" s="6" t="s">
        <v>737</v>
      </c>
      <c r="C48" s="13" t="s">
        <v>22</v>
      </c>
      <c r="D48" s="76"/>
      <c r="E48" s="6">
        <f>Working!E92</f>
        <v>0</v>
      </c>
      <c r="F48" s="6">
        <f>Working!F92</f>
        <v>0</v>
      </c>
      <c r="G48" s="6">
        <f>Working!G92</f>
        <v>0</v>
      </c>
      <c r="H48" s="6">
        <f>Working!H92</f>
        <v>0</v>
      </c>
      <c r="I48" s="6">
        <f>Working!I92</f>
        <v>0</v>
      </c>
      <c r="J48" s="6">
        <f>Working!J92</f>
        <v>0</v>
      </c>
      <c r="K48" s="6">
        <f>Working!K92</f>
        <v>0</v>
      </c>
      <c r="L48" s="6">
        <f>Working!L92</f>
        <v>0</v>
      </c>
      <c r="M48" s="6">
        <f>Working!M92</f>
        <v>0</v>
      </c>
      <c r="N48" s="6">
        <f>Working!N92</f>
        <v>0</v>
      </c>
      <c r="O48" s="6">
        <f>Working!O92</f>
        <v>0</v>
      </c>
      <c r="P48" s="6">
        <f>Working!P92</f>
        <v>0</v>
      </c>
      <c r="Q48" s="6">
        <f>Working!Q92</f>
        <v>0</v>
      </c>
      <c r="R48" s="6">
        <f>Working!R92</f>
        <v>0</v>
      </c>
      <c r="S48" s="6">
        <f>Working!S92</f>
        <v>0</v>
      </c>
      <c r="T48" s="6">
        <f>Working!T92</f>
        <v>0</v>
      </c>
      <c r="U48" s="6">
        <f>Working!U92</f>
        <v>0</v>
      </c>
      <c r="V48" s="6">
        <f>Working!V92</f>
        <v>0</v>
      </c>
      <c r="W48" s="6">
        <f>Working!W92</f>
        <v>0</v>
      </c>
      <c r="X48" s="6">
        <f>Working!X92</f>
        <v>0</v>
      </c>
      <c r="Y48" s="6">
        <f>Working!Y92</f>
        <v>0</v>
      </c>
      <c r="Z48" s="6">
        <f>Working!Z92</f>
        <v>0</v>
      </c>
      <c r="AA48" s="6">
        <f>Working!AA92</f>
        <v>0</v>
      </c>
      <c r="AB48" s="6">
        <f>Working!AB92</f>
        <v>0</v>
      </c>
      <c r="AC48" s="6">
        <f>Working!AC92</f>
        <v>0</v>
      </c>
      <c r="AD48" s="6">
        <f>Working!AD92</f>
        <v>0</v>
      </c>
      <c r="AE48" s="6">
        <f>Working!AE92</f>
        <v>0</v>
      </c>
      <c r="AF48" s="6">
        <f>Working!AF92</f>
        <v>0</v>
      </c>
      <c r="AG48" s="6">
        <f>Working!AG92</f>
        <v>0</v>
      </c>
      <c r="AH48" s="6">
        <f>Working!AH92</f>
        <v>0</v>
      </c>
      <c r="AI48" s="6">
        <f>Working!AI92</f>
        <v>0</v>
      </c>
      <c r="AJ48" s="6">
        <f>Working!AJ92</f>
        <v>0</v>
      </c>
      <c r="AK48" s="6">
        <f>Working!AK92</f>
        <v>0</v>
      </c>
      <c r="AL48" s="6">
        <f>Working!AL92</f>
        <v>0</v>
      </c>
      <c r="AM48" s="6">
        <f>Working!AM92</f>
        <v>0</v>
      </c>
      <c r="AN48" s="6">
        <f>Working!AN92</f>
        <v>0</v>
      </c>
      <c r="AO48" s="6">
        <f>Working!AO92</f>
        <v>0</v>
      </c>
      <c r="AP48" s="6">
        <f>Working!AP92</f>
        <v>0</v>
      </c>
      <c r="AQ48" s="6">
        <f>Working!AQ92</f>
        <v>0</v>
      </c>
      <c r="AR48" s="6">
        <f>Working!AR92</f>
        <v>0</v>
      </c>
      <c r="AS48" s="6">
        <f>Working!AS92</f>
        <v>0</v>
      </c>
      <c r="AT48" s="6">
        <f>Working!AT92</f>
        <v>0</v>
      </c>
      <c r="AU48" s="6">
        <f>Working!AU92</f>
        <v>0</v>
      </c>
      <c r="AV48" s="6">
        <f>Working!AV92</f>
        <v>0</v>
      </c>
      <c r="AW48" s="6">
        <f>Working!AW92</f>
        <v>0</v>
      </c>
      <c r="AX48" s="6">
        <f>Working!AX92</f>
        <v>0</v>
      </c>
      <c r="AY48" s="6">
        <f>Working!AY92</f>
        <v>0</v>
      </c>
      <c r="AZ48" s="6">
        <f>Working!AZ92</f>
        <v>0</v>
      </c>
      <c r="BA48" s="6">
        <f>Working!BA92</f>
        <v>0</v>
      </c>
      <c r="BB48" s="6">
        <f>Working!BB92</f>
        <v>0</v>
      </c>
      <c r="BC48" s="6">
        <f>Working!BC92</f>
        <v>0</v>
      </c>
      <c r="BD48" s="6">
        <f>Working!BD92</f>
        <v>0</v>
      </c>
      <c r="BE48" s="6">
        <f>Working!BE92</f>
        <v>0</v>
      </c>
      <c r="BF48" s="6">
        <f>Working!BF92</f>
        <v>0</v>
      </c>
      <c r="BG48" s="6">
        <f>Working!BG92</f>
        <v>0</v>
      </c>
      <c r="BH48" s="6">
        <f>Working!BH92</f>
        <v>0</v>
      </c>
      <c r="BI48" s="6">
        <f>Working!BI92</f>
        <v>0</v>
      </c>
      <c r="BJ48" s="6">
        <f>Working!BJ92</f>
        <v>0</v>
      </c>
      <c r="BK48" s="6">
        <f>Working!BK92</f>
        <v>0</v>
      </c>
      <c r="BL48" s="6">
        <f>Working!BL92</f>
        <v>0</v>
      </c>
    </row>
    <row r="49" spans="1:64" x14ac:dyDescent="0.35">
      <c r="A49" s="6">
        <f t="shared" si="32"/>
        <v>0</v>
      </c>
      <c r="B49" s="6" t="s">
        <v>738</v>
      </c>
      <c r="C49" s="13" t="s">
        <v>22</v>
      </c>
      <c r="D49" s="76"/>
      <c r="E49" s="6">
        <f>-Working!E93</f>
        <v>0</v>
      </c>
      <c r="F49" s="6">
        <f>-Working!F93</f>
        <v>0</v>
      </c>
      <c r="G49" s="6">
        <f>-Working!G93</f>
        <v>0</v>
      </c>
      <c r="H49" s="6">
        <f>-Working!H93</f>
        <v>0</v>
      </c>
      <c r="I49" s="6">
        <f>-Working!I93</f>
        <v>0</v>
      </c>
      <c r="J49" s="6">
        <f>-Working!J93</f>
        <v>0</v>
      </c>
      <c r="K49" s="6">
        <f>-Working!K93</f>
        <v>0</v>
      </c>
      <c r="L49" s="6">
        <f>-Working!L93</f>
        <v>0</v>
      </c>
      <c r="M49" s="6">
        <f>-Working!M93</f>
        <v>0</v>
      </c>
      <c r="N49" s="6">
        <f>-Working!N93</f>
        <v>0</v>
      </c>
      <c r="O49" s="6">
        <f>-Working!O93</f>
        <v>0</v>
      </c>
      <c r="P49" s="6">
        <f>-Working!P93</f>
        <v>0</v>
      </c>
      <c r="Q49" s="6">
        <f>-Working!Q93</f>
        <v>0</v>
      </c>
      <c r="R49" s="6">
        <f>-Working!R93</f>
        <v>0</v>
      </c>
      <c r="S49" s="6">
        <f>-Working!S93</f>
        <v>0</v>
      </c>
      <c r="T49" s="6">
        <f>-Working!T93</f>
        <v>0</v>
      </c>
      <c r="U49" s="6">
        <f>-Working!U93</f>
        <v>0</v>
      </c>
      <c r="V49" s="6">
        <f>-Working!V93</f>
        <v>0</v>
      </c>
      <c r="W49" s="6">
        <f>-Working!W93</f>
        <v>0</v>
      </c>
      <c r="X49" s="6">
        <f>-Working!X93</f>
        <v>0</v>
      </c>
      <c r="Y49" s="6">
        <f>-Working!Y93</f>
        <v>0</v>
      </c>
      <c r="Z49" s="6">
        <f>-Working!Z93</f>
        <v>0</v>
      </c>
      <c r="AA49" s="6">
        <f>-Working!AA93</f>
        <v>0</v>
      </c>
      <c r="AB49" s="6">
        <f>-Working!AB93</f>
        <v>0</v>
      </c>
      <c r="AC49" s="6">
        <f>-Working!AC93</f>
        <v>0</v>
      </c>
      <c r="AD49" s="6">
        <f>-Working!AD93</f>
        <v>0</v>
      </c>
      <c r="AE49" s="6">
        <f>-Working!AE93</f>
        <v>0</v>
      </c>
      <c r="AF49" s="6">
        <f>-Working!AF93</f>
        <v>0</v>
      </c>
      <c r="AG49" s="6">
        <f>-Working!AG93</f>
        <v>0</v>
      </c>
      <c r="AH49" s="6">
        <f>-Working!AH93</f>
        <v>0</v>
      </c>
      <c r="AI49" s="6">
        <f>-Working!AI93</f>
        <v>0</v>
      </c>
      <c r="AJ49" s="6">
        <f>-Working!AJ93</f>
        <v>0</v>
      </c>
      <c r="AK49" s="6">
        <f>-Working!AK93</f>
        <v>0</v>
      </c>
      <c r="AL49" s="6">
        <f>-Working!AL93</f>
        <v>0</v>
      </c>
      <c r="AM49" s="6">
        <f>-Working!AM93</f>
        <v>0</v>
      </c>
      <c r="AN49" s="6">
        <f>-Working!AN93</f>
        <v>0</v>
      </c>
      <c r="AO49" s="6">
        <f>-Working!AO93</f>
        <v>0</v>
      </c>
      <c r="AP49" s="6">
        <f>-Working!AP93</f>
        <v>0</v>
      </c>
      <c r="AQ49" s="6">
        <f>-Working!AQ93</f>
        <v>0</v>
      </c>
      <c r="AR49" s="6">
        <f>-Working!AR93</f>
        <v>0</v>
      </c>
      <c r="AS49" s="6">
        <f>-Working!AS93</f>
        <v>0</v>
      </c>
      <c r="AT49" s="6">
        <f>-Working!AT93</f>
        <v>0</v>
      </c>
      <c r="AU49" s="6">
        <f>-Working!AU93</f>
        <v>0</v>
      </c>
      <c r="AV49" s="6">
        <f>-Working!AV93</f>
        <v>0</v>
      </c>
      <c r="AW49" s="6">
        <f>-Working!AW93</f>
        <v>0</v>
      </c>
      <c r="AX49" s="6">
        <f>-Working!AX93</f>
        <v>0</v>
      </c>
      <c r="AY49" s="6">
        <f>-Working!AY93</f>
        <v>0</v>
      </c>
      <c r="AZ49" s="6">
        <f>-Working!AZ93</f>
        <v>0</v>
      </c>
      <c r="BA49" s="6">
        <f>-Working!BA93</f>
        <v>0</v>
      </c>
      <c r="BB49" s="6">
        <f>-Working!BB93</f>
        <v>0</v>
      </c>
      <c r="BC49" s="6">
        <f>-Working!BC93</f>
        <v>0</v>
      </c>
      <c r="BD49" s="6">
        <f>-Working!BD93</f>
        <v>0</v>
      </c>
      <c r="BE49" s="6">
        <f>-Working!BE93</f>
        <v>0</v>
      </c>
      <c r="BF49" s="6">
        <f>-Working!BF93</f>
        <v>0</v>
      </c>
      <c r="BG49" s="6">
        <f>-Working!BG93</f>
        <v>0</v>
      </c>
      <c r="BH49" s="6">
        <f>-Working!BH93</f>
        <v>0</v>
      </c>
      <c r="BI49" s="6">
        <f>-Working!BI93</f>
        <v>0</v>
      </c>
      <c r="BJ49" s="6">
        <f>-Working!BJ93</f>
        <v>0</v>
      </c>
      <c r="BK49" s="6">
        <f>-Working!BK93</f>
        <v>0</v>
      </c>
      <c r="BL49" s="6">
        <f>-Working!BL93</f>
        <v>0</v>
      </c>
    </row>
    <row r="50" spans="1:64" x14ac:dyDescent="0.35">
      <c r="A50" s="6">
        <f t="shared" si="32"/>
        <v>0</v>
      </c>
      <c r="B50" s="6" t="s">
        <v>736</v>
      </c>
      <c r="C50" s="13" t="s">
        <v>22</v>
      </c>
      <c r="D50" s="76"/>
      <c r="E50" s="6">
        <f>-Working!E98</f>
        <v>0</v>
      </c>
      <c r="F50" s="6">
        <f>-Working!F98</f>
        <v>0</v>
      </c>
      <c r="G50" s="6">
        <f>-Working!G98</f>
        <v>0</v>
      </c>
      <c r="H50" s="6">
        <f>-Working!H98</f>
        <v>0</v>
      </c>
      <c r="I50" s="6">
        <f>-Working!I98</f>
        <v>0</v>
      </c>
      <c r="J50" s="6">
        <f>-Working!J98</f>
        <v>0</v>
      </c>
      <c r="K50" s="6">
        <f>-Working!K98</f>
        <v>0</v>
      </c>
      <c r="L50" s="6">
        <f>-Working!L98</f>
        <v>0</v>
      </c>
      <c r="M50" s="6">
        <f>-Working!M98</f>
        <v>0</v>
      </c>
      <c r="N50" s="6">
        <f>-Working!N98</f>
        <v>0</v>
      </c>
      <c r="O50" s="6">
        <f>-Working!O98</f>
        <v>0</v>
      </c>
      <c r="P50" s="6">
        <f>-Working!P98</f>
        <v>0</v>
      </c>
      <c r="Q50" s="6">
        <f>-Working!Q98</f>
        <v>0</v>
      </c>
      <c r="R50" s="6">
        <f>-Working!R98</f>
        <v>0</v>
      </c>
      <c r="S50" s="6">
        <f>-Working!S98</f>
        <v>0</v>
      </c>
      <c r="T50" s="6">
        <f>-Working!T98</f>
        <v>0</v>
      </c>
      <c r="U50" s="6">
        <f>-Working!U98</f>
        <v>0</v>
      </c>
      <c r="V50" s="6">
        <f>-Working!V98</f>
        <v>0</v>
      </c>
      <c r="W50" s="6">
        <f>-Working!W98</f>
        <v>0</v>
      </c>
      <c r="X50" s="6">
        <f>-Working!X98</f>
        <v>0</v>
      </c>
      <c r="Y50" s="6">
        <f>-Working!Y98</f>
        <v>0</v>
      </c>
      <c r="Z50" s="6">
        <f>-Working!Z98</f>
        <v>0</v>
      </c>
      <c r="AA50" s="6">
        <f>-Working!AA98</f>
        <v>0</v>
      </c>
      <c r="AB50" s="6">
        <f>-Working!AB98</f>
        <v>0</v>
      </c>
      <c r="AC50" s="6">
        <f>-Working!AC98</f>
        <v>0</v>
      </c>
      <c r="AD50" s="6">
        <f>-Working!AD98</f>
        <v>0</v>
      </c>
      <c r="AE50" s="6">
        <f>-Working!AE98</f>
        <v>0</v>
      </c>
      <c r="AF50" s="6">
        <f>-Working!AF98</f>
        <v>0</v>
      </c>
      <c r="AG50" s="6">
        <f>-Working!AG98</f>
        <v>0</v>
      </c>
      <c r="AH50" s="6">
        <f>-Working!AH98</f>
        <v>0</v>
      </c>
      <c r="AI50" s="6">
        <f>-Working!AI98</f>
        <v>0</v>
      </c>
      <c r="AJ50" s="6">
        <f>-Working!AJ98</f>
        <v>0</v>
      </c>
      <c r="AK50" s="6">
        <f>-Working!AK98</f>
        <v>0</v>
      </c>
      <c r="AL50" s="6">
        <f>-Working!AL98</f>
        <v>0</v>
      </c>
      <c r="AM50" s="6">
        <f>-Working!AM98</f>
        <v>0</v>
      </c>
      <c r="AN50" s="6">
        <f>-Working!AN98</f>
        <v>0</v>
      </c>
      <c r="AO50" s="6">
        <f>-Working!AO98</f>
        <v>0</v>
      </c>
      <c r="AP50" s="6">
        <f>-Working!AP98</f>
        <v>0</v>
      </c>
      <c r="AQ50" s="6">
        <f>-Working!AQ98</f>
        <v>0</v>
      </c>
      <c r="AR50" s="6">
        <f>-Working!AR98</f>
        <v>0</v>
      </c>
      <c r="AS50" s="6">
        <f>-Working!AS98</f>
        <v>0</v>
      </c>
      <c r="AT50" s="6">
        <f>-Working!AT98</f>
        <v>0</v>
      </c>
      <c r="AU50" s="6">
        <f>-Working!AU98</f>
        <v>0</v>
      </c>
      <c r="AV50" s="6">
        <f>-Working!AV98</f>
        <v>0</v>
      </c>
      <c r="AW50" s="6">
        <f>-Working!AW98</f>
        <v>0</v>
      </c>
      <c r="AX50" s="6">
        <f>-Working!AX98</f>
        <v>0</v>
      </c>
      <c r="AY50" s="6">
        <f>-Working!AY98</f>
        <v>0</v>
      </c>
      <c r="AZ50" s="6">
        <f>-Working!AZ98</f>
        <v>0</v>
      </c>
      <c r="BA50" s="6">
        <f>-Working!BA98</f>
        <v>0</v>
      </c>
      <c r="BB50" s="6">
        <f>-Working!BB98</f>
        <v>0</v>
      </c>
      <c r="BC50" s="6">
        <f>-Working!BC98</f>
        <v>0</v>
      </c>
      <c r="BD50" s="6">
        <f>-Working!BD98</f>
        <v>0</v>
      </c>
      <c r="BE50" s="6">
        <f>-Working!BE98</f>
        <v>0</v>
      </c>
      <c r="BF50" s="6">
        <f>-Working!BF98</f>
        <v>0</v>
      </c>
      <c r="BG50" s="6">
        <f>-Working!BG98</f>
        <v>0</v>
      </c>
      <c r="BH50" s="6">
        <f>-Working!BH98</f>
        <v>0</v>
      </c>
      <c r="BI50" s="6">
        <f>-Working!BI98</f>
        <v>0</v>
      </c>
      <c r="BJ50" s="6">
        <f>-Working!BJ98</f>
        <v>0</v>
      </c>
      <c r="BK50" s="6">
        <f>-Working!BK98</f>
        <v>0</v>
      </c>
      <c r="BL50" s="6">
        <f>-Working!BL98</f>
        <v>0</v>
      </c>
    </row>
    <row r="51" spans="1:64" x14ac:dyDescent="0.35">
      <c r="A51" s="6">
        <f t="shared" ca="1" si="32"/>
        <v>-1.0835776720341528E-13</v>
      </c>
      <c r="B51" s="6" t="s">
        <v>151</v>
      </c>
      <c r="C51" s="13" t="s">
        <v>22</v>
      </c>
      <c r="D51" s="76"/>
      <c r="E51" s="6">
        <f ca="1">Working!E385</f>
        <v>0</v>
      </c>
      <c r="F51" s="6">
        <f ca="1">Working!F385</f>
        <v>0</v>
      </c>
      <c r="G51" s="6">
        <f ca="1">Working!G385</f>
        <v>0</v>
      </c>
      <c r="H51" s="6">
        <f ca="1">Working!H385</f>
        <v>0</v>
      </c>
      <c r="I51" s="6">
        <f ca="1">Working!I385</f>
        <v>0</v>
      </c>
      <c r="J51" s="6">
        <f ca="1">Working!J385</f>
        <v>0</v>
      </c>
      <c r="K51" s="6">
        <f ca="1">Working!K385</f>
        <v>0</v>
      </c>
      <c r="L51" s="6">
        <f ca="1">Working!L385</f>
        <v>0</v>
      </c>
      <c r="M51" s="6">
        <f ca="1">Working!M385</f>
        <v>0</v>
      </c>
      <c r="N51" s="6">
        <f ca="1">Working!N385</f>
        <v>0</v>
      </c>
      <c r="O51" s="6">
        <f ca="1">Working!O385</f>
        <v>0</v>
      </c>
      <c r="P51" s="6">
        <f ca="1">Working!P385</f>
        <v>0</v>
      </c>
      <c r="Q51" s="6">
        <f ca="1">Working!Q385</f>
        <v>0</v>
      </c>
      <c r="R51" s="6">
        <f ca="1">Working!R385</f>
        <v>0</v>
      </c>
      <c r="S51" s="6">
        <f ca="1">Working!S385</f>
        <v>0</v>
      </c>
      <c r="T51" s="6">
        <f ca="1">Working!T385</f>
        <v>0</v>
      </c>
      <c r="U51" s="6">
        <f ca="1">Working!U385</f>
        <v>0</v>
      </c>
      <c r="V51" s="6">
        <f ca="1">Working!V385</f>
        <v>0</v>
      </c>
      <c r="W51" s="6">
        <f ca="1">Working!W385</f>
        <v>0</v>
      </c>
      <c r="X51" s="6">
        <f ca="1">Working!X385</f>
        <v>0</v>
      </c>
      <c r="Y51" s="6">
        <f ca="1">Working!Y385</f>
        <v>0</v>
      </c>
      <c r="Z51" s="6">
        <f ca="1">Working!Z385</f>
        <v>0</v>
      </c>
      <c r="AA51" s="6">
        <f ca="1">Working!AA385</f>
        <v>0</v>
      </c>
      <c r="AB51" s="6">
        <f ca="1">Working!AB385</f>
        <v>0</v>
      </c>
      <c r="AC51" s="6">
        <f ca="1">Working!AC385</f>
        <v>0</v>
      </c>
      <c r="AD51" s="6">
        <f ca="1">Working!AD385</f>
        <v>0</v>
      </c>
      <c r="AE51" s="6">
        <f ca="1">Working!AE385</f>
        <v>0</v>
      </c>
      <c r="AF51" s="6">
        <f ca="1">Working!AF385</f>
        <v>0</v>
      </c>
      <c r="AG51" s="6">
        <f ca="1">Working!AG385</f>
        <v>0</v>
      </c>
      <c r="AH51" s="6">
        <f ca="1">Working!AH385</f>
        <v>0</v>
      </c>
      <c r="AI51" s="6">
        <f ca="1">Working!AI385</f>
        <v>0</v>
      </c>
      <c r="AJ51" s="6">
        <f ca="1">Working!AJ385</f>
        <v>0</v>
      </c>
      <c r="AK51" s="6">
        <f ca="1">Working!AK385</f>
        <v>0</v>
      </c>
      <c r="AL51" s="6">
        <f ca="1">Working!AL385</f>
        <v>0</v>
      </c>
      <c r="AM51" s="6">
        <f ca="1">Working!AM385</f>
        <v>0</v>
      </c>
      <c r="AN51" s="6">
        <f ca="1">Working!AN385</f>
        <v>0</v>
      </c>
      <c r="AO51" s="6">
        <f ca="1">Working!AO385</f>
        <v>0</v>
      </c>
      <c r="AP51" s="6">
        <f ca="1">Working!AP385</f>
        <v>0</v>
      </c>
      <c r="AQ51" s="6">
        <f ca="1">Working!AQ385</f>
        <v>0</v>
      </c>
      <c r="AR51" s="6">
        <f ca="1">Working!AR385</f>
        <v>0</v>
      </c>
      <c r="AS51" s="6">
        <f ca="1">Working!AS385</f>
        <v>0</v>
      </c>
      <c r="AT51" s="6">
        <f ca="1">Working!AT385</f>
        <v>0</v>
      </c>
      <c r="AU51" s="6">
        <f ca="1">Working!AU385</f>
        <v>0</v>
      </c>
      <c r="AV51" s="6">
        <f ca="1">Working!AV385</f>
        <v>0</v>
      </c>
      <c r="AW51" s="6">
        <f ca="1">Working!AW385</f>
        <v>0</v>
      </c>
      <c r="AX51" s="6">
        <f ca="1">Working!AX385</f>
        <v>0</v>
      </c>
      <c r="AY51" s="6">
        <f ca="1">Working!AY385</f>
        <v>0</v>
      </c>
      <c r="AZ51" s="6">
        <f ca="1">Working!AZ385</f>
        <v>0</v>
      </c>
      <c r="BA51" s="6">
        <f ca="1">Working!BA385</f>
        <v>0</v>
      </c>
      <c r="BB51" s="6">
        <f ca="1">Working!BB385</f>
        <v>0</v>
      </c>
      <c r="BC51" s="6">
        <f ca="1">Working!BC385</f>
        <v>0</v>
      </c>
      <c r="BD51" s="6">
        <f ca="1">Working!BD385</f>
        <v>0</v>
      </c>
      <c r="BE51" s="6">
        <f ca="1">Working!BE385</f>
        <v>0</v>
      </c>
      <c r="BF51" s="6">
        <f ca="1">Working!BF385</f>
        <v>0</v>
      </c>
      <c r="BG51" s="6">
        <f ca="1">Working!BG385</f>
        <v>0</v>
      </c>
      <c r="BH51" s="6">
        <f ca="1">Working!BH385</f>
        <v>-1.0835776720341528E-13</v>
      </c>
      <c r="BI51" s="6">
        <f ca="1">Working!BI385</f>
        <v>0</v>
      </c>
      <c r="BJ51" s="6">
        <f ca="1">Working!BJ385</f>
        <v>0</v>
      </c>
      <c r="BK51" s="6">
        <f ca="1">Working!BK385</f>
        <v>0</v>
      </c>
      <c r="BL51" s="6">
        <f ca="1">Working!BL385</f>
        <v>0</v>
      </c>
    </row>
    <row r="52" spans="1:64" x14ac:dyDescent="0.35">
      <c r="A52" s="6">
        <f t="shared" ca="1" si="32"/>
        <v>2.4470498628622361</v>
      </c>
      <c r="B52" s="6" t="s">
        <v>150</v>
      </c>
      <c r="C52" s="13" t="s">
        <v>22</v>
      </c>
      <c r="D52" s="76"/>
      <c r="E52" s="6">
        <f ca="1">(Working!E321-Working!D321)*Working!E5</f>
        <v>0</v>
      </c>
      <c r="F52" s="6">
        <f>(Working!F321-Working!E321)*Working!F5</f>
        <v>0</v>
      </c>
      <c r="G52" s="6">
        <f>(Working!G321-Working!F321)*Working!G5</f>
        <v>0</v>
      </c>
      <c r="H52" s="6">
        <f>(Working!H321-Working!G321)*Working!H5</f>
        <v>0</v>
      </c>
      <c r="I52" s="6">
        <f>(Working!I321-Working!H321)*Working!I5</f>
        <v>0</v>
      </c>
      <c r="J52" s="6">
        <f ca="1">(Working!J321-Working!I321)*Working!J5</f>
        <v>3.1517022930530674</v>
      </c>
      <c r="K52" s="6">
        <f ca="1">(Working!K321-Working!J321)*Working!K5</f>
        <v>-1.4179449296690123</v>
      </c>
      <c r="L52" s="6">
        <f ca="1">(Working!L321-Working!K321)*Working!L5</f>
        <v>1.5098564826055991</v>
      </c>
      <c r="M52" s="6">
        <f ca="1">(Working!M321-Working!L321)*Working!M5</f>
        <v>-0.85196664022823754</v>
      </c>
      <c r="N52" s="6">
        <f ca="1">(Working!N321-Working!M321)*Working!N5</f>
        <v>2.9587995998651806E-2</v>
      </c>
      <c r="O52" s="6">
        <f ca="1">(Working!O321-Working!N321)*Working!O5</f>
        <v>-8.602499162439603E-3</v>
      </c>
      <c r="P52" s="6">
        <f ca="1">(Working!P321-Working!O321)*Working!P5</f>
        <v>-6.5337994614536044E-3</v>
      </c>
      <c r="Q52" s="6">
        <f ca="1">(Working!Q321-Working!P321)*Working!Q5</f>
        <v>-6.2190651844886702E-3</v>
      </c>
      <c r="R52" s="6">
        <f ca="1">(Working!R321-Working!Q321)*Working!R5</f>
        <v>-5.8194845511922999E-3</v>
      </c>
      <c r="S52" s="6">
        <f ca="1">(Working!S321-Working!R321)*Working!S5</f>
        <v>-5.4153659249731589E-3</v>
      </c>
      <c r="T52" s="6">
        <f ca="1">(Working!T321-Working!S321)*Working!T5</f>
        <v>-5.0030264850331463E-3</v>
      </c>
      <c r="U52" s="6">
        <f ca="1">(Working!U321-Working!T321)*Working!U5</f>
        <v>-3.3027261428513199E-3</v>
      </c>
      <c r="V52" s="6">
        <f ca="1">(Working!V321-Working!U321)*Working!V5</f>
        <v>-4.2177796943070334E-3</v>
      </c>
      <c r="W52" s="6">
        <f ca="1">(Working!W321-Working!V321)*Working!W5</f>
        <v>-3.7084930459747589E-3</v>
      </c>
      <c r="X52" s="6">
        <f ca="1">(Working!X321-Working!W321)*Working!X5</f>
        <v>-3.2659298321764396E-3</v>
      </c>
      <c r="Y52" s="6">
        <f ca="1">(Working!Y321-Working!X321)*Working!Y5</f>
        <v>-2.810409552774118E-3</v>
      </c>
      <c r="Z52" s="6">
        <f ca="1">(Working!Z321-Working!Y321)*Working!Z5</f>
        <v>-2.3459880163270164E-3</v>
      </c>
      <c r="AA52" s="6">
        <f ca="1">(Working!AA321-Working!Z321)*Working!AA5</f>
        <v>-1.8722528283041662E-3</v>
      </c>
      <c r="AB52" s="6">
        <f ca="1">(Working!AB321-Working!AA321)*Working!AB5</f>
        <v>-1.3890257051429877E-3</v>
      </c>
      <c r="AC52" s="6">
        <f ca="1">(Working!AC321-Working!AB321)*Working!AC5</f>
        <v>-8.9611169469483443E-4</v>
      </c>
      <c r="AD52" s="6">
        <f ca="1">(Working!AD321-Working!AC321)*Working!AD5</f>
        <v>-3.9331245638285495E-4</v>
      </c>
      <c r="AE52" s="6">
        <f ca="1">(Working!AE321-Working!AD321)*Working!AE5</f>
        <v>1.1957453829047893E-4</v>
      </c>
      <c r="AF52" s="6">
        <f ca="1">(Working!AF321-Working!AE321)*Working!AF5</f>
        <v>6.4275605658092871E-4</v>
      </c>
      <c r="AG52" s="6">
        <f ca="1">(Working!AG321-Working!AF321)*Working!AG5</f>
        <v>1.1764431973229073E-3</v>
      </c>
      <c r="AH52" s="6">
        <f ca="1">(Working!AH321-Working!AG321)*Working!AH5</f>
        <v>1.7208514836073441E-3</v>
      </c>
      <c r="AI52" s="6">
        <f ca="1">(Working!AI321-Working!AH321)*Working!AI5</f>
        <v>2.2762009575636455E-3</v>
      </c>
      <c r="AJ52" s="6">
        <f ca="1">(Working!AJ321-Working!AI321)*Working!AJ5</f>
        <v>2.8427162772786119E-3</v>
      </c>
      <c r="AK52" s="6">
        <f ca="1">(Working!AK321-Working!AJ321)*Working!AK5</f>
        <v>0.11786805094354502</v>
      </c>
      <c r="AL52" s="6">
        <f ca="1">(Working!AL321-Working!AK321)*Working!AL5</f>
        <v>-2.0913073342989641E-3</v>
      </c>
      <c r="AM52" s="6">
        <f ca="1">(Working!AM321-Working!AL321)*Working!AM5</f>
        <v>4.9368598387480311E-3</v>
      </c>
      <c r="AN52" s="6">
        <f ca="1">(Working!AN321-Working!AM321)*Working!AN5</f>
        <v>5.2077546142261788E-3</v>
      </c>
      <c r="AO52" s="6">
        <f ca="1">(Working!AO321-Working!AN321)*Working!AO5</f>
        <v>-0.81564610282223593</v>
      </c>
      <c r="AP52" s="6">
        <f ca="1">(Working!AP321-Working!AO321)*Working!AP5</f>
        <v>9.8430471150836807E-2</v>
      </c>
      <c r="AQ52" s="6">
        <f ca="1">(Working!AQ321-Working!AP321)*Working!AQ5</f>
        <v>3.0825994639944732E-2</v>
      </c>
      <c r="AR52" s="6">
        <f ca="1">(Working!AR321-Working!AQ321)*Working!AR5</f>
        <v>3.4477519903787668E-2</v>
      </c>
      <c r="AS52" s="6">
        <f ca="1">(Working!AS321-Working!AR321)*Working!AS5</f>
        <v>3.5024605812635556E-2</v>
      </c>
      <c r="AT52" s="6">
        <f ca="1">(Working!AT321-Working!AS321)*Working!AT5</f>
        <v>3.5721827072663359E-2</v>
      </c>
      <c r="AU52" s="6">
        <f ca="1">(Working!AU321-Working!AT321)*Working!AU5</f>
        <v>3.6427046054205769E-2</v>
      </c>
      <c r="AV52" s="6">
        <f ca="1">(Working!AV321-Working!AU321)*Working!AV5</f>
        <v>3.7146783958820651E-2</v>
      </c>
      <c r="AW52" s="6">
        <f ca="1">(Working!AW321-Working!AV321)*Working!AW5</f>
        <v>3.7881062477689076E-2</v>
      </c>
      <c r="AX52" s="6">
        <f ca="1">(Working!AX321-Working!AW321)*Working!AX5</f>
        <v>3.8630194227968317E-2</v>
      </c>
      <c r="AY52" s="6">
        <f ca="1">(Working!AY321-Working!AX321)*Working!AY5</f>
        <v>3.9394485718290184E-2</v>
      </c>
      <c r="AZ52" s="6">
        <f ca="1">(Working!AZ321-Working!AY321)*Working!AZ5</f>
        <v>4.0174250491130437E-2</v>
      </c>
      <c r="BA52" s="6">
        <f ca="1">(Working!BA321-Working!AZ321)*Working!BA5</f>
        <v>4.0969808693836818E-2</v>
      </c>
      <c r="BB52" s="6">
        <f ca="1">(Working!BB321-Working!BA321)*Working!BB5</f>
        <v>4.178148724684938E-2</v>
      </c>
      <c r="BC52" s="6">
        <f ca="1">(Working!BC321-Working!BB321)*Working!BC5</f>
        <v>4.2609619989047332E-2</v>
      </c>
      <c r="BD52" s="6">
        <f ca="1">(Working!BD321-Working!BC321)*Working!BD5</f>
        <v>4.3454547827501244E-2</v>
      </c>
      <c r="BE52" s="6">
        <f ca="1">(Working!BE321-Working!BD321)*Working!BE5</f>
        <v>4.4316618890462678E-2</v>
      </c>
      <c r="BF52" s="6">
        <f ca="1">(Working!BF321-Working!BE321)*Working!BF5</f>
        <v>4.5196188683760408E-2</v>
      </c>
      <c r="BG52" s="6">
        <f ca="1">(Working!BG321-Working!BF321)*Working!BG5</f>
        <v>4.6093620250625023E-2</v>
      </c>
      <c r="BH52" s="6">
        <f ca="1">(Working!BH321-Working!BG321)*Working!BH5</f>
        <v>0</v>
      </c>
      <c r="BI52" s="6">
        <f>(Working!BI321-Working!BH321)*Working!BI5</f>
        <v>0</v>
      </c>
      <c r="BJ52" s="6">
        <f>(Working!BJ321-Working!BI321)*Working!BJ5</f>
        <v>0</v>
      </c>
      <c r="BK52" s="6">
        <f>(Working!BK321-Working!BJ321)*Working!BK5</f>
        <v>0</v>
      </c>
      <c r="BL52" s="6">
        <f>(Working!BL321-Working!BK321)*Working!BL5</f>
        <v>0</v>
      </c>
    </row>
    <row r="53" spans="1:64" x14ac:dyDescent="0.35">
      <c r="A53" s="6">
        <f t="shared" ca="1" si="32"/>
        <v>-109.85493201323308</v>
      </c>
      <c r="B53" s="6" t="s">
        <v>125</v>
      </c>
      <c r="C53" s="13" t="s">
        <v>22</v>
      </c>
      <c r="D53" s="76"/>
      <c r="E53" s="89">
        <f t="shared" ref="E53:AJ53" ca="1" si="33">-E14</f>
        <v>0</v>
      </c>
      <c r="F53" s="89">
        <f t="shared" ca="1" si="33"/>
        <v>0</v>
      </c>
      <c r="G53" s="89">
        <f t="shared" ca="1" si="33"/>
        <v>0</v>
      </c>
      <c r="H53" s="89">
        <f t="shared" ca="1" si="33"/>
        <v>0</v>
      </c>
      <c r="I53" s="89">
        <f t="shared" ca="1" si="33"/>
        <v>0</v>
      </c>
      <c r="J53" s="89">
        <f t="shared" ca="1" si="33"/>
        <v>-6.4620548243078302</v>
      </c>
      <c r="K53" s="89">
        <f t="shared" ca="1" si="33"/>
        <v>-6.4620548243078302</v>
      </c>
      <c r="L53" s="89">
        <f t="shared" ca="1" si="33"/>
        <v>-6.3543539105693663</v>
      </c>
      <c r="M53" s="89">
        <f t="shared" ca="1" si="33"/>
        <v>-6.1389520830924393</v>
      </c>
      <c r="N53" s="89">
        <f t="shared" ca="1" si="33"/>
        <v>-5.9235502556155106</v>
      </c>
      <c r="O53" s="89">
        <f t="shared" ca="1" si="33"/>
        <v>-5.7081484281385828</v>
      </c>
      <c r="P53" s="89">
        <f t="shared" ca="1" si="33"/>
        <v>-5.4927466006616541</v>
      </c>
      <c r="Q53" s="89">
        <f t="shared" ca="1" si="33"/>
        <v>-5.2773447731847263</v>
      </c>
      <c r="R53" s="89">
        <f t="shared" ca="1" si="33"/>
        <v>-5.0619429457077976</v>
      </c>
      <c r="S53" s="89">
        <f t="shared" ca="1" si="33"/>
        <v>-4.8465411182308706</v>
      </c>
      <c r="T53" s="89">
        <f t="shared" ca="1" si="33"/>
        <v>-4.6311392907539428</v>
      </c>
      <c r="U53" s="89">
        <f t="shared" ca="1" si="33"/>
        <v>-4.4157374632770159</v>
      </c>
      <c r="V53" s="89">
        <f t="shared" ca="1" si="33"/>
        <v>-4.2003356358000872</v>
      </c>
      <c r="W53" s="89">
        <f t="shared" ca="1" si="33"/>
        <v>-3.9849338083231602</v>
      </c>
      <c r="X53" s="89">
        <f t="shared" ca="1" si="33"/>
        <v>-3.769531980846232</v>
      </c>
      <c r="Y53" s="89">
        <f t="shared" ca="1" si="33"/>
        <v>-3.5541301533693046</v>
      </c>
      <c r="Z53" s="89">
        <f t="shared" ca="1" si="33"/>
        <v>-3.3387283258923763</v>
      </c>
      <c r="AA53" s="89">
        <f t="shared" ca="1" si="33"/>
        <v>-3.1233264984154494</v>
      </c>
      <c r="AB53" s="89">
        <f t="shared" ca="1" si="33"/>
        <v>-2.9079246709385211</v>
      </c>
      <c r="AC53" s="89">
        <f t="shared" ca="1" si="33"/>
        <v>-2.6925228434615942</v>
      </c>
      <c r="AD53" s="89">
        <f t="shared" ca="1" si="33"/>
        <v>-2.4771210159846659</v>
      </c>
      <c r="AE53" s="89">
        <f t="shared" ca="1" si="33"/>
        <v>-2.2617191885077386</v>
      </c>
      <c r="AF53" s="89">
        <f t="shared" ca="1" si="33"/>
        <v>-2.0463173610308107</v>
      </c>
      <c r="AG53" s="89">
        <f t="shared" ca="1" si="33"/>
        <v>-1.8309155335538829</v>
      </c>
      <c r="AH53" s="89">
        <f t="shared" ca="1" si="33"/>
        <v>-1.6155137060769553</v>
      </c>
      <c r="AI53" s="89">
        <f t="shared" ca="1" si="33"/>
        <v>-1.4001118786000277</v>
      </c>
      <c r="AJ53" s="89">
        <f t="shared" ca="1" si="33"/>
        <v>-1.1847100511230999</v>
      </c>
      <c r="AK53" s="89">
        <f t="shared" ref="AK53:BL53" ca="1" si="34">-AK14</f>
        <v>-0.96930822364617231</v>
      </c>
      <c r="AL53" s="89">
        <f t="shared" ca="1" si="34"/>
        <v>-0.7539063961692446</v>
      </c>
      <c r="AM53" s="89">
        <f t="shared" ca="1" si="34"/>
        <v>-0.53850456869231689</v>
      </c>
      <c r="AN53" s="89">
        <f t="shared" ca="1" si="34"/>
        <v>-0.32310274121538923</v>
      </c>
      <c r="AO53" s="89">
        <f t="shared" ca="1" si="34"/>
        <v>-0.1077009137384627</v>
      </c>
      <c r="AP53" s="89">
        <f t="shared" ca="1" si="34"/>
        <v>0</v>
      </c>
      <c r="AQ53" s="89">
        <f t="shared" ca="1" si="34"/>
        <v>0</v>
      </c>
      <c r="AR53" s="89">
        <f t="shared" ca="1" si="34"/>
        <v>0</v>
      </c>
      <c r="AS53" s="89">
        <f t="shared" ca="1" si="34"/>
        <v>0</v>
      </c>
      <c r="AT53" s="89">
        <f t="shared" ca="1" si="34"/>
        <v>0</v>
      </c>
      <c r="AU53" s="89">
        <f t="shared" ca="1" si="34"/>
        <v>0</v>
      </c>
      <c r="AV53" s="89">
        <f t="shared" ca="1" si="34"/>
        <v>0</v>
      </c>
      <c r="AW53" s="89">
        <f t="shared" ca="1" si="34"/>
        <v>0</v>
      </c>
      <c r="AX53" s="89">
        <f t="shared" ca="1" si="34"/>
        <v>0</v>
      </c>
      <c r="AY53" s="89">
        <f t="shared" ca="1" si="34"/>
        <v>0</v>
      </c>
      <c r="AZ53" s="89">
        <f t="shared" ca="1" si="34"/>
        <v>0</v>
      </c>
      <c r="BA53" s="89">
        <f t="shared" ca="1" si="34"/>
        <v>0</v>
      </c>
      <c r="BB53" s="89">
        <f t="shared" ca="1" si="34"/>
        <v>0</v>
      </c>
      <c r="BC53" s="89">
        <f t="shared" ca="1" si="34"/>
        <v>0</v>
      </c>
      <c r="BD53" s="89">
        <f t="shared" ca="1" si="34"/>
        <v>0</v>
      </c>
      <c r="BE53" s="89">
        <f t="shared" ca="1" si="34"/>
        <v>0</v>
      </c>
      <c r="BF53" s="89">
        <f t="shared" ca="1" si="34"/>
        <v>0</v>
      </c>
      <c r="BG53" s="89">
        <f t="shared" ca="1" si="34"/>
        <v>0</v>
      </c>
      <c r="BH53" s="89">
        <f t="shared" ca="1" si="34"/>
        <v>0</v>
      </c>
      <c r="BI53" s="89">
        <f t="shared" ca="1" si="34"/>
        <v>0</v>
      </c>
      <c r="BJ53" s="89">
        <f t="shared" ca="1" si="34"/>
        <v>0</v>
      </c>
      <c r="BK53" s="89">
        <f t="shared" ca="1" si="34"/>
        <v>0</v>
      </c>
      <c r="BL53" s="89">
        <f t="shared" ca="1" si="34"/>
        <v>0</v>
      </c>
    </row>
    <row r="54" spans="1:64" x14ac:dyDescent="0.35">
      <c r="A54" s="6">
        <f t="shared" ca="1" si="32"/>
        <v>-5.7242344206041267</v>
      </c>
      <c r="B54" s="6" t="s">
        <v>124</v>
      </c>
      <c r="C54" s="13" t="s">
        <v>22</v>
      </c>
      <c r="D54" s="76"/>
      <c r="E54" s="89">
        <f t="shared" ref="E54:AJ54" si="35">-E15</f>
        <v>0</v>
      </c>
      <c r="F54" s="89">
        <f t="shared" si="35"/>
        <v>0</v>
      </c>
      <c r="G54" s="89">
        <f t="shared" si="35"/>
        <v>0</v>
      </c>
      <c r="H54" s="89">
        <f t="shared" si="35"/>
        <v>0</v>
      </c>
      <c r="I54" s="89">
        <f t="shared" si="35"/>
        <v>0</v>
      </c>
      <c r="J54" s="89">
        <f t="shared" ca="1" si="35"/>
        <v>-0.15758511465265337</v>
      </c>
      <c r="K54" s="89">
        <f t="shared" ca="1" si="35"/>
        <v>-8.6687868169202764E-2</v>
      </c>
      <c r="L54" s="89">
        <f t="shared" ca="1" si="35"/>
        <v>-0.16218069229948273</v>
      </c>
      <c r="M54" s="89">
        <f t="shared" ca="1" si="35"/>
        <v>-0.11958236028807084</v>
      </c>
      <c r="N54" s="89">
        <f t="shared" ca="1" si="35"/>
        <v>-0.12106176008800343</v>
      </c>
      <c r="O54" s="89">
        <f t="shared" ca="1" si="35"/>
        <v>-0.12063163512988145</v>
      </c>
      <c r="P54" s="89">
        <f t="shared" ca="1" si="35"/>
        <v>-0.12030494515680877</v>
      </c>
      <c r="Q54" s="89">
        <f t="shared" ca="1" si="35"/>
        <v>-0.11999399189758433</v>
      </c>
      <c r="R54" s="89">
        <f t="shared" ca="1" si="35"/>
        <v>-0.11970301767002473</v>
      </c>
      <c r="S54" s="89">
        <f t="shared" ca="1" si="35"/>
        <v>-0.11943224937377606</v>
      </c>
      <c r="T54" s="89">
        <f t="shared" ca="1" si="35"/>
        <v>-0.1191820980495244</v>
      </c>
      <c r="U54" s="89">
        <f t="shared" ca="1" si="35"/>
        <v>-0.11901696174238184</v>
      </c>
      <c r="V54" s="89">
        <f t="shared" ca="1" si="35"/>
        <v>-0.11880607275766648</v>
      </c>
      <c r="W54" s="89">
        <f t="shared" ca="1" si="35"/>
        <v>-0.11862064810536775</v>
      </c>
      <c r="X54" s="89">
        <f t="shared" ca="1" si="35"/>
        <v>-0.11845735161375892</v>
      </c>
      <c r="Y54" s="89">
        <f t="shared" ca="1" si="35"/>
        <v>-0.11831683113612022</v>
      </c>
      <c r="Z54" s="89">
        <f t="shared" ca="1" si="35"/>
        <v>-0.11819953173530387</v>
      </c>
      <c r="AA54" s="89">
        <f t="shared" ca="1" si="35"/>
        <v>-0.11810591909388866</v>
      </c>
      <c r="AB54" s="89">
        <f t="shared" ca="1" si="35"/>
        <v>-0.11803646780863151</v>
      </c>
      <c r="AC54" s="89">
        <f t="shared" ca="1" si="35"/>
        <v>-0.11799166222389677</v>
      </c>
      <c r="AD54" s="89">
        <f t="shared" ca="1" si="35"/>
        <v>-0.11797199660107763</v>
      </c>
      <c r="AE54" s="89">
        <f t="shared" ca="1" si="35"/>
        <v>-0.11797797532799215</v>
      </c>
      <c r="AF54" s="89">
        <f t="shared" ca="1" si="35"/>
        <v>-0.1180101131308212</v>
      </c>
      <c r="AG54" s="89">
        <f t="shared" ca="1" si="35"/>
        <v>-0.11806893529068735</v>
      </c>
      <c r="AH54" s="89">
        <f t="shared" ca="1" si="35"/>
        <v>-0.11815497786486771</v>
      </c>
      <c r="AI54" s="89">
        <f t="shared" ca="1" si="35"/>
        <v>-0.11826878791274589</v>
      </c>
      <c r="AJ54" s="89">
        <f t="shared" ca="1" si="35"/>
        <v>-0.11841092372660983</v>
      </c>
      <c r="AK54" s="89">
        <f t="shared" ref="AK54:BL54" ca="1" si="36">-AK15</f>
        <v>-0.12430432627378707</v>
      </c>
      <c r="AL54" s="89">
        <f t="shared" ca="1" si="36"/>
        <v>-0.12419976090707213</v>
      </c>
      <c r="AM54" s="89">
        <f t="shared" ca="1" si="36"/>
        <v>-0.12444660389900952</v>
      </c>
      <c r="AN54" s="89">
        <f t="shared" ca="1" si="36"/>
        <v>-0.12470699162972083</v>
      </c>
      <c r="AO54" s="89">
        <f t="shared" ca="1" si="36"/>
        <v>-8.392468648860904E-2</v>
      </c>
      <c r="AP54" s="89">
        <f t="shared" ca="1" si="36"/>
        <v>-8.8846210046150884E-2</v>
      </c>
      <c r="AQ54" s="89">
        <f t="shared" ca="1" si="36"/>
        <v>-9.038750977814812E-2</v>
      </c>
      <c r="AR54" s="89">
        <f t="shared" ca="1" si="36"/>
        <v>-9.2111385773337495E-2</v>
      </c>
      <c r="AS54" s="89">
        <f t="shared" ca="1" si="36"/>
        <v>-9.3862616063969284E-2</v>
      </c>
      <c r="AT54" s="89">
        <f t="shared" ca="1" si="36"/>
        <v>-9.5648707417602452E-2</v>
      </c>
      <c r="AU54" s="89">
        <f t="shared" ca="1" si="36"/>
        <v>-9.7470059720312738E-2</v>
      </c>
      <c r="AV54" s="89">
        <f t="shared" ca="1" si="36"/>
        <v>-9.9327398918253762E-2</v>
      </c>
      <c r="AW54" s="89">
        <f t="shared" ca="1" si="36"/>
        <v>-0.10122145204213823</v>
      </c>
      <c r="AX54" s="89">
        <f t="shared" ca="1" si="36"/>
        <v>-0.10315296175353664</v>
      </c>
      <c r="AY54" s="89">
        <f t="shared" ca="1" si="36"/>
        <v>-0.10512268603945114</v>
      </c>
      <c r="AZ54" s="89">
        <f t="shared" ca="1" si="36"/>
        <v>-0.10713139856400766</v>
      </c>
      <c r="BA54" s="89">
        <f t="shared" ca="1" si="36"/>
        <v>-0.10917988899869951</v>
      </c>
      <c r="BB54" s="89">
        <f t="shared" ca="1" si="36"/>
        <v>-0.11126896336104197</v>
      </c>
      <c r="BC54" s="89">
        <f t="shared" ca="1" si="36"/>
        <v>-0.11339944436049434</v>
      </c>
      <c r="BD54" s="89">
        <f t="shared" ca="1" si="36"/>
        <v>-0.1155721717518694</v>
      </c>
      <c r="BE54" s="89">
        <f t="shared" ca="1" si="36"/>
        <v>-0.11778800269639254</v>
      </c>
      <c r="BF54" s="89">
        <f t="shared" ca="1" si="36"/>
        <v>-0.12004781213058056</v>
      </c>
      <c r="BG54" s="89">
        <f t="shared" ca="1" si="36"/>
        <v>-0.12235249314311181</v>
      </c>
      <c r="BH54" s="89">
        <f t="shared" si="36"/>
        <v>0</v>
      </c>
      <c r="BI54" s="89">
        <f t="shared" si="36"/>
        <v>0</v>
      </c>
      <c r="BJ54" s="89">
        <f t="shared" si="36"/>
        <v>0</v>
      </c>
      <c r="BK54" s="89">
        <f t="shared" si="36"/>
        <v>0</v>
      </c>
      <c r="BL54" s="89">
        <f t="shared" si="36"/>
        <v>0</v>
      </c>
    </row>
    <row r="55" spans="1:64" x14ac:dyDescent="0.35">
      <c r="A55" s="6">
        <f t="shared" ca="1" si="32"/>
        <v>-8.71702710014688E-14</v>
      </c>
      <c r="B55" s="73" t="s">
        <v>123</v>
      </c>
      <c r="C55" s="74" t="s">
        <v>22</v>
      </c>
      <c r="D55" s="88"/>
      <c r="E55" s="73">
        <f t="shared" ref="E55:AJ55" si="37">-E16</f>
        <v>0</v>
      </c>
      <c r="F55" s="73">
        <f t="shared" ca="1" si="37"/>
        <v>0</v>
      </c>
      <c r="G55" s="73">
        <f t="shared" ca="1" si="37"/>
        <v>0</v>
      </c>
      <c r="H55" s="73">
        <f t="shared" ca="1" si="37"/>
        <v>0</v>
      </c>
      <c r="I55" s="73">
        <f t="shared" ca="1" si="37"/>
        <v>0</v>
      </c>
      <c r="J55" s="73">
        <f t="shared" ca="1" si="37"/>
        <v>0</v>
      </c>
      <c r="K55" s="73">
        <f t="shared" ca="1" si="37"/>
        <v>-1.5987211554602254E-16</v>
      </c>
      <c r="L55" s="73">
        <f t="shared" ca="1" si="37"/>
        <v>-1.5987211554602254E-16</v>
      </c>
      <c r="M55" s="73">
        <f t="shared" ca="1" si="37"/>
        <v>-1.7985612998927535E-16</v>
      </c>
      <c r="N55" s="73">
        <f t="shared" ca="1" si="37"/>
        <v>-1.7985612998927535E-16</v>
      </c>
      <c r="O55" s="73">
        <f t="shared" ca="1" si="37"/>
        <v>-1.7985612998927535E-16</v>
      </c>
      <c r="P55" s="73">
        <f t="shared" ca="1" si="37"/>
        <v>-1.7985612998927535E-16</v>
      </c>
      <c r="Q55" s="73">
        <f t="shared" ca="1" si="37"/>
        <v>-2.9976021664879224E-16</v>
      </c>
      <c r="R55" s="73">
        <f t="shared" ca="1" si="37"/>
        <v>-3.9968028886505632E-16</v>
      </c>
      <c r="S55" s="73">
        <f t="shared" ca="1" si="37"/>
        <v>-3.9968028886505632E-16</v>
      </c>
      <c r="T55" s="73">
        <f t="shared" ca="1" si="37"/>
        <v>-4.3964831775156199E-16</v>
      </c>
      <c r="U55" s="73">
        <f t="shared" ca="1" si="37"/>
        <v>-4.3964831775156199E-16</v>
      </c>
      <c r="V55" s="73">
        <f t="shared" ca="1" si="37"/>
        <v>-5.1958437552457323E-16</v>
      </c>
      <c r="W55" s="73">
        <f t="shared" ca="1" si="37"/>
        <v>-6.5947247662734293E-16</v>
      </c>
      <c r="X55" s="73">
        <f t="shared" ca="1" si="37"/>
        <v>-6.5947247662734293E-16</v>
      </c>
      <c r="Y55" s="73">
        <f t="shared" ca="1" si="37"/>
        <v>-6.5947247662734293E-16</v>
      </c>
      <c r="Z55" s="73">
        <f t="shared" ca="1" si="37"/>
        <v>-7.1942451995710139E-16</v>
      </c>
      <c r="AA55" s="73">
        <f t="shared" ca="1" si="37"/>
        <v>-7.5939254884360706E-16</v>
      </c>
      <c r="AB55" s="73">
        <f t="shared" ca="1" si="37"/>
        <v>-8.7929663550312397E-16</v>
      </c>
      <c r="AC55" s="73">
        <f t="shared" ca="1" si="37"/>
        <v>-9.1926466438962954E-16</v>
      </c>
      <c r="AD55" s="73">
        <f t="shared" ca="1" si="37"/>
        <v>-9.1926466438962954E-16</v>
      </c>
      <c r="AE55" s="73">
        <f t="shared" ca="1" si="37"/>
        <v>-9.9920072216264089E-16</v>
      </c>
      <c r="AF55" s="73">
        <f t="shared" ca="1" si="37"/>
        <v>-1.0391687510491465E-15</v>
      </c>
      <c r="AG55" s="73">
        <f t="shared" ca="1" si="37"/>
        <v>-1.0391687510491465E-15</v>
      </c>
      <c r="AH55" s="73">
        <f t="shared" ca="1" si="37"/>
        <v>-1.2390088954816747E-15</v>
      </c>
      <c r="AI55" s="73">
        <f t="shared" ca="1" si="37"/>
        <v>-1.3788969965844444E-15</v>
      </c>
      <c r="AJ55" s="73">
        <f t="shared" ca="1" si="37"/>
        <v>-1.6786572132332366E-15</v>
      </c>
      <c r="AK55" s="73">
        <f t="shared" ref="AK55:BL55" ca="1" si="38">-AK16</f>
        <v>-1.6786572132332366E-15</v>
      </c>
      <c r="AL55" s="73">
        <f t="shared" ca="1" si="38"/>
        <v>-1.8784973576657647E-15</v>
      </c>
      <c r="AM55" s="73">
        <f t="shared" ca="1" si="38"/>
        <v>-1.9584334154387762E-15</v>
      </c>
      <c r="AN55" s="73">
        <f t="shared" ca="1" si="38"/>
        <v>-2.0383694732117873E-15</v>
      </c>
      <c r="AO55" s="73">
        <f t="shared" ca="1" si="38"/>
        <v>-2.2182256032010628E-15</v>
      </c>
      <c r="AP55" s="73">
        <f t="shared" ca="1" si="38"/>
        <v>-2.3181456754173267E-15</v>
      </c>
      <c r="AQ55" s="73">
        <f t="shared" ca="1" si="38"/>
        <v>-2.3780977187470851E-15</v>
      </c>
      <c r="AR55" s="73">
        <f t="shared" ca="1" si="38"/>
        <v>-2.4780177909633494E-15</v>
      </c>
      <c r="AS55" s="73">
        <f t="shared" ca="1" si="38"/>
        <v>-2.5579538487363606E-15</v>
      </c>
      <c r="AT55" s="73">
        <f t="shared" ca="1" si="38"/>
        <v>-2.6578739209526245E-15</v>
      </c>
      <c r="AU55" s="73">
        <f t="shared" ca="1" si="38"/>
        <v>-2.7977620220553944E-15</v>
      </c>
      <c r="AV55" s="73">
        <f t="shared" ca="1" si="38"/>
        <v>-2.9376501231581639E-15</v>
      </c>
      <c r="AW55" s="73">
        <f t="shared" ca="1" si="38"/>
        <v>-3.0775382242609338E-15</v>
      </c>
      <c r="AX55" s="73">
        <f t="shared" ca="1" si="38"/>
        <v>-3.3173463975799676E-15</v>
      </c>
      <c r="AY55" s="73">
        <f t="shared" ca="1" si="38"/>
        <v>-3.3573144264664732E-15</v>
      </c>
      <c r="AZ55" s="73">
        <f t="shared" ca="1" si="38"/>
        <v>-3.4772185131259903E-15</v>
      </c>
      <c r="BA55" s="73">
        <f t="shared" ca="1" si="38"/>
        <v>-3.6370906286720126E-15</v>
      </c>
      <c r="BB55" s="73">
        <f t="shared" ca="1" si="38"/>
        <v>-3.7569947153315293E-15</v>
      </c>
      <c r="BC55" s="73">
        <f t="shared" ca="1" si="38"/>
        <v>-3.956834859764058E-15</v>
      </c>
      <c r="BD55" s="73">
        <f t="shared" ca="1" si="38"/>
        <v>-4.1167069753100803E-15</v>
      </c>
      <c r="BE55" s="73">
        <f t="shared" ca="1" si="38"/>
        <v>-4.3165471197426081E-15</v>
      </c>
      <c r="BF55" s="73">
        <f t="shared" ca="1" si="38"/>
        <v>-4.496403249731884E-15</v>
      </c>
      <c r="BG55" s="73">
        <f t="shared" ca="1" si="38"/>
        <v>-4.6762593797211591E-15</v>
      </c>
      <c r="BH55" s="73">
        <f t="shared" ca="1" si="38"/>
        <v>0</v>
      </c>
      <c r="BI55" s="73">
        <f t="shared" ca="1" si="38"/>
        <v>0</v>
      </c>
      <c r="BJ55" s="73">
        <f t="shared" ca="1" si="38"/>
        <v>0</v>
      </c>
      <c r="BK55" s="73">
        <f t="shared" ca="1" si="38"/>
        <v>0</v>
      </c>
      <c r="BL55" s="73">
        <f t="shared" ca="1" si="38"/>
        <v>0</v>
      </c>
    </row>
    <row r="56" spans="1:64" x14ac:dyDescent="0.35">
      <c r="A56" s="6"/>
      <c r="B56" s="83" t="s">
        <v>149</v>
      </c>
      <c r="C56" s="13" t="s">
        <v>22</v>
      </c>
      <c r="D56" s="76"/>
      <c r="E56" s="6">
        <f t="shared" ref="E56:AJ56" ca="1" si="39">SUM(E40:E55)</f>
        <v>0</v>
      </c>
      <c r="F56" s="6">
        <f t="shared" ca="1" si="39"/>
        <v>0</v>
      </c>
      <c r="G56" s="6">
        <f t="shared" ca="1" si="39"/>
        <v>83.375571861820731</v>
      </c>
      <c r="H56" s="6">
        <f t="shared" ca="1" si="39"/>
        <v>140.9389646111353</v>
      </c>
      <c r="I56" s="6">
        <f t="shared" ca="1" si="39"/>
        <v>105.38213823662718</v>
      </c>
      <c r="J56" s="6">
        <f t="shared" ca="1" si="39"/>
        <v>-3.4679376459074125</v>
      </c>
      <c r="K56" s="6">
        <f t="shared" ca="1" si="39"/>
        <v>-7.9666876221460452</v>
      </c>
      <c r="L56" s="6">
        <f t="shared" ca="1" si="39"/>
        <v>-10.391723807186441</v>
      </c>
      <c r="M56" s="6">
        <f t="shared" ca="1" si="39"/>
        <v>-12.49554677053194</v>
      </c>
      <c r="N56" s="6">
        <f t="shared" ca="1" si="39"/>
        <v>-11.400069706628056</v>
      </c>
      <c r="O56" s="6">
        <f t="shared" ca="1" si="39"/>
        <v>-11.222428249354094</v>
      </c>
      <c r="P56" s="6">
        <f t="shared" ca="1" si="39"/>
        <v>-11.004631032203106</v>
      </c>
      <c r="Q56" s="6">
        <f t="shared" ca="1" si="39"/>
        <v>-10.788603517189989</v>
      </c>
      <c r="R56" s="6">
        <f t="shared" ca="1" si="39"/>
        <v>-10.572511134852208</v>
      </c>
      <c r="S56" s="6">
        <f t="shared" ca="1" si="39"/>
        <v>-10.35643442045281</v>
      </c>
      <c r="T56" s="6">
        <f t="shared" ca="1" si="39"/>
        <v>-10.140370102211692</v>
      </c>
      <c r="U56" s="6">
        <f t="shared" ca="1" si="39"/>
        <v>-9.9231028380854394</v>
      </c>
      <c r="V56" s="6">
        <f t="shared" ca="1" si="39"/>
        <v>-9.7084051751752494</v>
      </c>
      <c r="W56" s="6">
        <f t="shared" ca="1" si="39"/>
        <v>-9.4923086363976967</v>
      </c>
      <c r="X56" s="6">
        <f t="shared" ca="1" si="39"/>
        <v>-9.2763009492153596</v>
      </c>
      <c r="Y56" s="6">
        <f t="shared" ca="1" si="39"/>
        <v>-9.060303080981388</v>
      </c>
      <c r="Z56" s="6">
        <f t="shared" ca="1" si="39"/>
        <v>-8.8443195325671979</v>
      </c>
      <c r="AA56" s="6">
        <f t="shared" ca="1" si="39"/>
        <v>-8.6283503572608318</v>
      </c>
      <c r="AB56" s="6">
        <f t="shared" ca="1" si="39"/>
        <v>-8.4123958513754875</v>
      </c>
      <c r="AC56" s="6">
        <f t="shared" ca="1" si="39"/>
        <v>-8.1964563043033802</v>
      </c>
      <c r="AD56" s="6">
        <f t="shared" ca="1" si="39"/>
        <v>-7.9805320119653187</v>
      </c>
      <c r="AE56" s="6">
        <f t="shared" ca="1" si="39"/>
        <v>-7.7646232762206324</v>
      </c>
      <c r="AF56" s="6">
        <f t="shared" ca="1" si="39"/>
        <v>-7.5487304050282438</v>
      </c>
      <c r="AG56" s="6">
        <f t="shared" ca="1" si="39"/>
        <v>-7.3328537125704365</v>
      </c>
      <c r="AH56" s="6">
        <f t="shared" ca="1" si="39"/>
        <v>-7.1169935193814045</v>
      </c>
      <c r="AI56" s="6">
        <f t="shared" ca="1" si="39"/>
        <v>-6.9011501524783965</v>
      </c>
      <c r="AJ56" s="6">
        <f t="shared" ca="1" si="39"/>
        <v>-6.6853239454956244</v>
      </c>
      <c r="AK56" s="6">
        <f t="shared" ref="AK56:BL56" ca="1" si="40">SUM(AK40:AK55)</f>
        <v>-6.3607901858996039</v>
      </c>
      <c r="AL56" s="6">
        <f t="shared" ca="1" si="40"/>
        <v>-6.2652431513338076</v>
      </c>
      <c r="AM56" s="6">
        <f t="shared" ca="1" si="40"/>
        <v>-6.0430599996757701</v>
      </c>
      <c r="AN56" s="6">
        <f t="shared" ca="1" si="40"/>
        <v>-5.8276476651540747</v>
      </c>
      <c r="AO56" s="6">
        <f t="shared" ca="1" si="40"/>
        <v>-6.392317389972443</v>
      </c>
      <c r="AP56" s="6">
        <f t="shared" ca="1" si="40"/>
        <v>9.584261104684938E-3</v>
      </c>
      <c r="AQ56" s="6">
        <f t="shared" ca="1" si="40"/>
        <v>-5.9561515138203548E-2</v>
      </c>
      <c r="AR56" s="6">
        <f t="shared" ca="1" si="40"/>
        <v>-5.7633865869550528E-2</v>
      </c>
      <c r="AS56" s="6">
        <f t="shared" ca="1" si="40"/>
        <v>-5.8838010251334068E-2</v>
      </c>
      <c r="AT56" s="6">
        <f t="shared" ca="1" si="40"/>
        <v>-5.9926880344938642E-2</v>
      </c>
      <c r="AU56" s="6">
        <f t="shared" ca="1" si="40"/>
        <v>-6.1043013666106656E-2</v>
      </c>
      <c r="AV56" s="6">
        <f t="shared" ca="1" si="40"/>
        <v>-6.2180614959432938E-2</v>
      </c>
      <c r="AW56" s="6">
        <f t="shared" ca="1" si="40"/>
        <v>-6.3340389564446903E-2</v>
      </c>
      <c r="AX56" s="6">
        <f t="shared" ca="1" si="40"/>
        <v>-6.4522767525570748E-2</v>
      </c>
      <c r="AY56" s="6">
        <f t="shared" ca="1" si="40"/>
        <v>-6.5728200321161653E-2</v>
      </c>
      <c r="AZ56" s="6">
        <f t="shared" ca="1" si="40"/>
        <v>-6.6957148072877157E-2</v>
      </c>
      <c r="BA56" s="6">
        <f t="shared" ca="1" si="40"/>
        <v>-6.8210080304863668E-2</v>
      </c>
      <c r="BB56" s="6">
        <f t="shared" ca="1" si="40"/>
        <v>-6.9487476114191912E-2</v>
      </c>
      <c r="BC56" s="6">
        <f t="shared" ca="1" si="40"/>
        <v>-7.0789824371447416E-2</v>
      </c>
      <c r="BD56" s="6">
        <f t="shared" ca="1" si="40"/>
        <v>-7.2117623924367838E-2</v>
      </c>
      <c r="BE56" s="6">
        <f t="shared" ca="1" si="40"/>
        <v>-7.3471383805930185E-2</v>
      </c>
      <c r="BF56" s="6">
        <f t="shared" ca="1" si="40"/>
        <v>-7.4851623446820656E-2</v>
      </c>
      <c r="BG56" s="6">
        <f t="shared" ca="1" si="40"/>
        <v>-7.625887289248702E-2</v>
      </c>
      <c r="BH56" s="6">
        <f t="shared" ca="1" si="40"/>
        <v>-1.0835776720341528E-13</v>
      </c>
      <c r="BI56" s="6">
        <f t="shared" ca="1" si="40"/>
        <v>0</v>
      </c>
      <c r="BJ56" s="6">
        <f t="shared" ca="1" si="40"/>
        <v>0</v>
      </c>
      <c r="BK56" s="6">
        <f t="shared" ca="1" si="40"/>
        <v>0</v>
      </c>
      <c r="BL56" s="6">
        <f t="shared" ca="1" si="40"/>
        <v>0</v>
      </c>
    </row>
    <row r="57" spans="1:64" x14ac:dyDescent="0.35">
      <c r="A57" s="6"/>
      <c r="B57" s="6"/>
      <c r="C57" s="13"/>
      <c r="D57" s="7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spans="1:64" x14ac:dyDescent="0.35">
      <c r="A58" s="6"/>
      <c r="B58" s="83" t="s">
        <v>148</v>
      </c>
      <c r="C58" s="13"/>
      <c r="D58" s="7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</row>
    <row r="59" spans="1:64" x14ac:dyDescent="0.35">
      <c r="A59" s="6"/>
      <c r="B59" s="6" t="s">
        <v>147</v>
      </c>
      <c r="C59" s="13" t="s">
        <v>22</v>
      </c>
      <c r="D59" s="76"/>
      <c r="E59" s="6">
        <f t="shared" ref="E59" si="41">D61</f>
        <v>0</v>
      </c>
      <c r="F59" s="6">
        <f t="shared" ref="F59:AK59" ca="1" si="42">E61</f>
        <v>0</v>
      </c>
      <c r="G59" s="6">
        <f t="shared" ca="1" si="42"/>
        <v>0</v>
      </c>
      <c r="H59" s="6">
        <f t="shared" ca="1" si="42"/>
        <v>0</v>
      </c>
      <c r="I59" s="6">
        <f t="shared" ca="1" si="42"/>
        <v>0</v>
      </c>
      <c r="J59" s="6">
        <f t="shared" ca="1" si="42"/>
        <v>0</v>
      </c>
      <c r="K59" s="6">
        <f t="shared" ca="1" si="42"/>
        <v>3.0000000000000013</v>
      </c>
      <c r="L59" s="6">
        <f t="shared" ca="1" si="42"/>
        <v>3.0000000000000013</v>
      </c>
      <c r="M59" s="6">
        <f t="shared" ca="1" si="42"/>
        <v>3.0000000000000013</v>
      </c>
      <c r="N59" s="6">
        <f t="shared" ca="1" si="42"/>
        <v>3.0000000000000013</v>
      </c>
      <c r="O59" s="6">
        <f t="shared" ca="1" si="42"/>
        <v>3.0000000000000013</v>
      </c>
      <c r="P59" s="6">
        <f t="shared" ca="1" si="42"/>
        <v>3.0000000000000013</v>
      </c>
      <c r="Q59" s="6">
        <f t="shared" ca="1" si="42"/>
        <v>3.0000000000000013</v>
      </c>
      <c r="R59" s="6">
        <f t="shared" ca="1" si="42"/>
        <v>3.0000000000000013</v>
      </c>
      <c r="S59" s="6">
        <f t="shared" ca="1" si="42"/>
        <v>3.0000000000000013</v>
      </c>
      <c r="T59" s="6">
        <f t="shared" ca="1" si="42"/>
        <v>3.0000000000000013</v>
      </c>
      <c r="U59" s="6">
        <f t="shared" ca="1" si="42"/>
        <v>3.0000000000000013</v>
      </c>
      <c r="V59" s="6">
        <f t="shared" ca="1" si="42"/>
        <v>3.0000000000000013</v>
      </c>
      <c r="W59" s="6">
        <f t="shared" ca="1" si="42"/>
        <v>3.0000000000000013</v>
      </c>
      <c r="X59" s="6">
        <f t="shared" ca="1" si="42"/>
        <v>3.0000000000000013</v>
      </c>
      <c r="Y59" s="6">
        <f t="shared" ca="1" si="42"/>
        <v>3.0000000000000013</v>
      </c>
      <c r="Z59" s="6">
        <f t="shared" ca="1" si="42"/>
        <v>3.0000000000000013</v>
      </c>
      <c r="AA59" s="6">
        <f t="shared" ca="1" si="42"/>
        <v>3.0000000000000013</v>
      </c>
      <c r="AB59" s="6">
        <f t="shared" ca="1" si="42"/>
        <v>3.0000000000000013</v>
      </c>
      <c r="AC59" s="6">
        <f t="shared" ca="1" si="42"/>
        <v>3.0000000000000013</v>
      </c>
      <c r="AD59" s="6">
        <f t="shared" ca="1" si="42"/>
        <v>3.0000000000000013</v>
      </c>
      <c r="AE59" s="6">
        <f t="shared" ca="1" si="42"/>
        <v>3.0000000000000013</v>
      </c>
      <c r="AF59" s="6">
        <f t="shared" ca="1" si="42"/>
        <v>3.0000000000000013</v>
      </c>
      <c r="AG59" s="6">
        <f t="shared" ca="1" si="42"/>
        <v>3.0000000000000013</v>
      </c>
      <c r="AH59" s="6">
        <f t="shared" ca="1" si="42"/>
        <v>3.0000000000000013</v>
      </c>
      <c r="AI59" s="6">
        <f t="shared" ca="1" si="42"/>
        <v>3.0000000000000013</v>
      </c>
      <c r="AJ59" s="6">
        <f t="shared" ca="1" si="42"/>
        <v>3.0000000000000013</v>
      </c>
      <c r="AK59" s="6">
        <f t="shared" ca="1" si="42"/>
        <v>3.0000000000000013</v>
      </c>
      <c r="AL59" s="6">
        <f t="shared" ref="AL59:BL59" ca="1" si="43">AK61</f>
        <v>3.0000000000000013</v>
      </c>
      <c r="AM59" s="6">
        <f t="shared" ca="1" si="43"/>
        <v>3.0000000000000013</v>
      </c>
      <c r="AN59" s="6">
        <f t="shared" ca="1" si="43"/>
        <v>3.0000000000000013</v>
      </c>
      <c r="AO59" s="6">
        <f t="shared" ca="1" si="43"/>
        <v>3.0000000000000013</v>
      </c>
      <c r="AP59" s="6">
        <f t="shared" ca="1" si="43"/>
        <v>3.0000000000000013</v>
      </c>
      <c r="AQ59" s="6">
        <f t="shared" ca="1" si="43"/>
        <v>3.0000000000000013</v>
      </c>
      <c r="AR59" s="6">
        <f t="shared" ca="1" si="43"/>
        <v>3.0000000000000013</v>
      </c>
      <c r="AS59" s="6">
        <f t="shared" ca="1" si="43"/>
        <v>3.0000000000000013</v>
      </c>
      <c r="AT59" s="6">
        <f t="shared" ca="1" si="43"/>
        <v>3.0000000000000013</v>
      </c>
      <c r="AU59" s="6">
        <f t="shared" ca="1" si="43"/>
        <v>3.0000000000000013</v>
      </c>
      <c r="AV59" s="6">
        <f t="shared" ca="1" si="43"/>
        <v>3.0000000000000013</v>
      </c>
      <c r="AW59" s="6">
        <f t="shared" ca="1" si="43"/>
        <v>3.0000000000000013</v>
      </c>
      <c r="AX59" s="6">
        <f t="shared" ca="1" si="43"/>
        <v>3.0000000000000013</v>
      </c>
      <c r="AY59" s="6">
        <f t="shared" ca="1" si="43"/>
        <v>3.0000000000000013</v>
      </c>
      <c r="AZ59" s="6">
        <f t="shared" ca="1" si="43"/>
        <v>3.0000000000000013</v>
      </c>
      <c r="BA59" s="6">
        <f t="shared" ca="1" si="43"/>
        <v>3.0000000000000013</v>
      </c>
      <c r="BB59" s="6">
        <f t="shared" ca="1" si="43"/>
        <v>3.0000000000000013</v>
      </c>
      <c r="BC59" s="6">
        <f t="shared" ca="1" si="43"/>
        <v>3.0000000000000013</v>
      </c>
      <c r="BD59" s="6">
        <f t="shared" ca="1" si="43"/>
        <v>3.0000000000000013</v>
      </c>
      <c r="BE59" s="6">
        <f t="shared" ca="1" si="43"/>
        <v>3.0000000000000013</v>
      </c>
      <c r="BF59" s="6">
        <f t="shared" ca="1" si="43"/>
        <v>3.0000000000000013</v>
      </c>
      <c r="BG59" s="6">
        <f t="shared" ca="1" si="43"/>
        <v>3.0000000000000013</v>
      </c>
      <c r="BH59" s="6">
        <f t="shared" ca="1" si="43"/>
        <v>3.0000000000000013</v>
      </c>
      <c r="BI59" s="6">
        <f t="shared" ca="1" si="43"/>
        <v>2.999999999999893</v>
      </c>
      <c r="BJ59" s="6">
        <f t="shared" ca="1" si="43"/>
        <v>2.999999999999893</v>
      </c>
      <c r="BK59" s="6">
        <f t="shared" ca="1" si="43"/>
        <v>2.999999999999893</v>
      </c>
      <c r="BL59" s="6">
        <f t="shared" ca="1" si="43"/>
        <v>2.999999999999893</v>
      </c>
    </row>
    <row r="60" spans="1:64" x14ac:dyDescent="0.35">
      <c r="A60" s="6"/>
      <c r="B60" s="6" t="s">
        <v>146</v>
      </c>
      <c r="C60" s="13" t="s">
        <v>22</v>
      </c>
      <c r="D60" s="76"/>
      <c r="E60" s="6">
        <f t="shared" ref="E60:AJ60" ca="1" si="44">E35+E38+E56</f>
        <v>0</v>
      </c>
      <c r="F60" s="6">
        <f t="shared" ca="1" si="44"/>
        <v>0</v>
      </c>
      <c r="G60" s="6">
        <f t="shared" ca="1" si="44"/>
        <v>0</v>
      </c>
      <c r="H60" s="6">
        <f t="shared" ca="1" si="44"/>
        <v>0</v>
      </c>
      <c r="I60" s="6">
        <f t="shared" ca="1" si="44"/>
        <v>0</v>
      </c>
      <c r="J60" s="6">
        <f t="shared" ca="1" si="44"/>
        <v>3.0000000000000013</v>
      </c>
      <c r="K60" s="6">
        <f t="shared" ca="1" si="44"/>
        <v>0</v>
      </c>
      <c r="L60" s="6">
        <f t="shared" ca="1" si="44"/>
        <v>0</v>
      </c>
      <c r="M60" s="6">
        <f t="shared" ca="1" si="44"/>
        <v>0</v>
      </c>
      <c r="N60" s="6">
        <f t="shared" ca="1" si="44"/>
        <v>0</v>
      </c>
      <c r="O60" s="6">
        <f t="shared" ca="1" si="44"/>
        <v>0</v>
      </c>
      <c r="P60" s="6">
        <f t="shared" ca="1" si="44"/>
        <v>0</v>
      </c>
      <c r="Q60" s="6">
        <f t="shared" ca="1" si="44"/>
        <v>0</v>
      </c>
      <c r="R60" s="6">
        <f t="shared" ca="1" si="44"/>
        <v>0</v>
      </c>
      <c r="S60" s="6">
        <f t="shared" ca="1" si="44"/>
        <v>0</v>
      </c>
      <c r="T60" s="6">
        <f t="shared" ca="1" si="44"/>
        <v>0</v>
      </c>
      <c r="U60" s="6">
        <f t="shared" ca="1" si="44"/>
        <v>0</v>
      </c>
      <c r="V60" s="6">
        <f t="shared" ca="1" si="44"/>
        <v>0</v>
      </c>
      <c r="W60" s="6">
        <f t="shared" ca="1" si="44"/>
        <v>0</v>
      </c>
      <c r="X60" s="6">
        <f t="shared" ca="1" si="44"/>
        <v>0</v>
      </c>
      <c r="Y60" s="6">
        <f t="shared" ca="1" si="44"/>
        <v>0</v>
      </c>
      <c r="Z60" s="6">
        <f t="shared" ca="1" si="44"/>
        <v>0</v>
      </c>
      <c r="AA60" s="6">
        <f t="shared" ca="1" si="44"/>
        <v>0</v>
      </c>
      <c r="AB60" s="6">
        <f t="shared" ca="1" si="44"/>
        <v>0</v>
      </c>
      <c r="AC60" s="6">
        <f t="shared" ca="1" si="44"/>
        <v>0</v>
      </c>
      <c r="AD60" s="6">
        <f t="shared" ca="1" si="44"/>
        <v>0</v>
      </c>
      <c r="AE60" s="6">
        <f t="shared" ca="1" si="44"/>
        <v>0</v>
      </c>
      <c r="AF60" s="6">
        <f t="shared" ca="1" si="44"/>
        <v>0</v>
      </c>
      <c r="AG60" s="6">
        <f t="shared" ca="1" si="44"/>
        <v>0</v>
      </c>
      <c r="AH60" s="6">
        <f t="shared" ca="1" si="44"/>
        <v>0</v>
      </c>
      <c r="AI60" s="6">
        <f t="shared" ca="1" si="44"/>
        <v>0</v>
      </c>
      <c r="AJ60" s="6">
        <f t="shared" ca="1" si="44"/>
        <v>0</v>
      </c>
      <c r="AK60" s="6">
        <f t="shared" ref="AK60:BL60" ca="1" si="45">AK35+AK38+AK56</f>
        <v>0</v>
      </c>
      <c r="AL60" s="6">
        <f t="shared" ca="1" si="45"/>
        <v>0</v>
      </c>
      <c r="AM60" s="6">
        <f t="shared" ca="1" si="45"/>
        <v>0</v>
      </c>
      <c r="AN60" s="6">
        <f t="shared" ca="1" si="45"/>
        <v>0</v>
      </c>
      <c r="AO60" s="6">
        <f t="shared" ca="1" si="45"/>
        <v>0</v>
      </c>
      <c r="AP60" s="6">
        <f t="shared" ca="1" si="45"/>
        <v>-8.3266726846886741E-17</v>
      </c>
      <c r="AQ60" s="6">
        <f t="shared" ca="1" si="45"/>
        <v>-1.457167719820518E-16</v>
      </c>
      <c r="AR60" s="6">
        <f t="shared" ca="1" si="45"/>
        <v>0</v>
      </c>
      <c r="AS60" s="6">
        <f t="shared" ca="1" si="45"/>
        <v>-1.1796119636642288E-16</v>
      </c>
      <c r="AT60" s="6">
        <f t="shared" ca="1" si="45"/>
        <v>-2.1510571102112408E-16</v>
      </c>
      <c r="AU60" s="6">
        <f t="shared" ca="1" si="45"/>
        <v>2.1510571102112408E-16</v>
      </c>
      <c r="AV60" s="6">
        <f t="shared" ca="1" si="45"/>
        <v>1.1796119636642288E-16</v>
      </c>
      <c r="AW60" s="6">
        <f t="shared" ca="1" si="45"/>
        <v>0</v>
      </c>
      <c r="AX60" s="6">
        <f t="shared" ca="1" si="45"/>
        <v>-1.2490009027033011E-16</v>
      </c>
      <c r="AY60" s="6">
        <f t="shared" ca="1" si="45"/>
        <v>0</v>
      </c>
      <c r="AZ60" s="6">
        <f t="shared" ca="1" si="45"/>
        <v>0</v>
      </c>
      <c r="BA60" s="6">
        <f t="shared" ca="1" si="45"/>
        <v>-1.3877787807814457E-16</v>
      </c>
      <c r="BB60" s="6">
        <f t="shared" ca="1" si="45"/>
        <v>0</v>
      </c>
      <c r="BC60" s="6">
        <f t="shared" ca="1" si="45"/>
        <v>0</v>
      </c>
      <c r="BD60" s="6">
        <f t="shared" ca="1" si="45"/>
        <v>0</v>
      </c>
      <c r="BE60" s="6">
        <f t="shared" ca="1" si="45"/>
        <v>-1.9428902930940239E-16</v>
      </c>
      <c r="BF60" s="6">
        <f t="shared" ca="1" si="45"/>
        <v>1.8041124150158794E-16</v>
      </c>
      <c r="BG60" s="6">
        <f t="shared" ca="1" si="45"/>
        <v>0</v>
      </c>
      <c r="BH60" s="6">
        <f t="shared" ca="1" si="45"/>
        <v>-1.0835776720341528E-13</v>
      </c>
      <c r="BI60" s="6">
        <f t="shared" ca="1" si="45"/>
        <v>0</v>
      </c>
      <c r="BJ60" s="6">
        <f t="shared" ca="1" si="45"/>
        <v>0</v>
      </c>
      <c r="BK60" s="6">
        <f t="shared" ca="1" si="45"/>
        <v>0</v>
      </c>
      <c r="BL60" s="6">
        <f t="shared" ca="1" si="45"/>
        <v>0</v>
      </c>
    </row>
    <row r="61" spans="1:64" x14ac:dyDescent="0.35">
      <c r="A61" s="6"/>
      <c r="B61" s="6" t="s">
        <v>145</v>
      </c>
      <c r="C61" s="13" t="s">
        <v>22</v>
      </c>
      <c r="D61" s="76"/>
      <c r="E61" s="6">
        <f t="shared" ref="E61:AJ61" ca="1" si="46">E59+E60</f>
        <v>0</v>
      </c>
      <c r="F61" s="6">
        <f t="shared" ca="1" si="46"/>
        <v>0</v>
      </c>
      <c r="G61" s="6">
        <f t="shared" ca="1" si="46"/>
        <v>0</v>
      </c>
      <c r="H61" s="6">
        <f t="shared" ca="1" si="46"/>
        <v>0</v>
      </c>
      <c r="I61" s="6">
        <f t="shared" ca="1" si="46"/>
        <v>0</v>
      </c>
      <c r="J61" s="6">
        <f t="shared" ca="1" si="46"/>
        <v>3.0000000000000013</v>
      </c>
      <c r="K61" s="6">
        <f t="shared" ca="1" si="46"/>
        <v>3.0000000000000013</v>
      </c>
      <c r="L61" s="6">
        <f t="shared" ca="1" si="46"/>
        <v>3.0000000000000013</v>
      </c>
      <c r="M61" s="6">
        <f t="shared" ca="1" si="46"/>
        <v>3.0000000000000013</v>
      </c>
      <c r="N61" s="6">
        <f t="shared" ca="1" si="46"/>
        <v>3.0000000000000013</v>
      </c>
      <c r="O61" s="6">
        <f t="shared" ca="1" si="46"/>
        <v>3.0000000000000013</v>
      </c>
      <c r="P61" s="6">
        <f t="shared" ca="1" si="46"/>
        <v>3.0000000000000013</v>
      </c>
      <c r="Q61" s="6">
        <f t="shared" ca="1" si="46"/>
        <v>3.0000000000000013</v>
      </c>
      <c r="R61" s="6">
        <f t="shared" ca="1" si="46"/>
        <v>3.0000000000000013</v>
      </c>
      <c r="S61" s="6">
        <f t="shared" ca="1" si="46"/>
        <v>3.0000000000000013</v>
      </c>
      <c r="T61" s="6">
        <f t="shared" ca="1" si="46"/>
        <v>3.0000000000000013</v>
      </c>
      <c r="U61" s="6">
        <f t="shared" ca="1" si="46"/>
        <v>3.0000000000000013</v>
      </c>
      <c r="V61" s="6">
        <f t="shared" ca="1" si="46"/>
        <v>3.0000000000000013</v>
      </c>
      <c r="W61" s="6">
        <f t="shared" ca="1" si="46"/>
        <v>3.0000000000000013</v>
      </c>
      <c r="X61" s="6">
        <f t="shared" ca="1" si="46"/>
        <v>3.0000000000000013</v>
      </c>
      <c r="Y61" s="6">
        <f t="shared" ca="1" si="46"/>
        <v>3.0000000000000013</v>
      </c>
      <c r="Z61" s="6">
        <f t="shared" ca="1" si="46"/>
        <v>3.0000000000000013</v>
      </c>
      <c r="AA61" s="6">
        <f t="shared" ca="1" si="46"/>
        <v>3.0000000000000013</v>
      </c>
      <c r="AB61" s="6">
        <f t="shared" ca="1" si="46"/>
        <v>3.0000000000000013</v>
      </c>
      <c r="AC61" s="6">
        <f t="shared" ca="1" si="46"/>
        <v>3.0000000000000013</v>
      </c>
      <c r="AD61" s="6">
        <f t="shared" ca="1" si="46"/>
        <v>3.0000000000000013</v>
      </c>
      <c r="AE61" s="6">
        <f t="shared" ca="1" si="46"/>
        <v>3.0000000000000013</v>
      </c>
      <c r="AF61" s="6">
        <f t="shared" ca="1" si="46"/>
        <v>3.0000000000000013</v>
      </c>
      <c r="AG61" s="6">
        <f t="shared" ca="1" si="46"/>
        <v>3.0000000000000013</v>
      </c>
      <c r="AH61" s="6">
        <f t="shared" ca="1" si="46"/>
        <v>3.0000000000000013</v>
      </c>
      <c r="AI61" s="6">
        <f t="shared" ca="1" si="46"/>
        <v>3.0000000000000013</v>
      </c>
      <c r="AJ61" s="6">
        <f t="shared" ca="1" si="46"/>
        <v>3.0000000000000013</v>
      </c>
      <c r="AK61" s="6">
        <f t="shared" ref="AK61:BL61" ca="1" si="47">AK59+AK60</f>
        <v>3.0000000000000013</v>
      </c>
      <c r="AL61" s="6">
        <f t="shared" ca="1" si="47"/>
        <v>3.0000000000000013</v>
      </c>
      <c r="AM61" s="6">
        <f t="shared" ca="1" si="47"/>
        <v>3.0000000000000013</v>
      </c>
      <c r="AN61" s="6">
        <f t="shared" ca="1" si="47"/>
        <v>3.0000000000000013</v>
      </c>
      <c r="AO61" s="6">
        <f t="shared" ca="1" si="47"/>
        <v>3.0000000000000013</v>
      </c>
      <c r="AP61" s="6">
        <f t="shared" ca="1" si="47"/>
        <v>3.0000000000000013</v>
      </c>
      <c r="AQ61" s="6">
        <f t="shared" ca="1" si="47"/>
        <v>3.0000000000000013</v>
      </c>
      <c r="AR61" s="6">
        <f t="shared" ca="1" si="47"/>
        <v>3.0000000000000013</v>
      </c>
      <c r="AS61" s="6">
        <f t="shared" ca="1" si="47"/>
        <v>3.0000000000000013</v>
      </c>
      <c r="AT61" s="6">
        <f t="shared" ca="1" si="47"/>
        <v>3.0000000000000013</v>
      </c>
      <c r="AU61" s="6">
        <f t="shared" ca="1" si="47"/>
        <v>3.0000000000000013</v>
      </c>
      <c r="AV61" s="6">
        <f t="shared" ca="1" si="47"/>
        <v>3.0000000000000013</v>
      </c>
      <c r="AW61" s="6">
        <f t="shared" ca="1" si="47"/>
        <v>3.0000000000000013</v>
      </c>
      <c r="AX61" s="6">
        <f t="shared" ca="1" si="47"/>
        <v>3.0000000000000013</v>
      </c>
      <c r="AY61" s="6">
        <f t="shared" ca="1" si="47"/>
        <v>3.0000000000000013</v>
      </c>
      <c r="AZ61" s="6">
        <f t="shared" ca="1" si="47"/>
        <v>3.0000000000000013</v>
      </c>
      <c r="BA61" s="6">
        <f t="shared" ca="1" si="47"/>
        <v>3.0000000000000013</v>
      </c>
      <c r="BB61" s="6">
        <f t="shared" ca="1" si="47"/>
        <v>3.0000000000000013</v>
      </c>
      <c r="BC61" s="6">
        <f t="shared" ca="1" si="47"/>
        <v>3.0000000000000013</v>
      </c>
      <c r="BD61" s="6">
        <f t="shared" ca="1" si="47"/>
        <v>3.0000000000000013</v>
      </c>
      <c r="BE61" s="6">
        <f t="shared" ca="1" si="47"/>
        <v>3.0000000000000013</v>
      </c>
      <c r="BF61" s="6">
        <f t="shared" ca="1" si="47"/>
        <v>3.0000000000000013</v>
      </c>
      <c r="BG61" s="6">
        <f t="shared" ca="1" si="47"/>
        <v>3.0000000000000013</v>
      </c>
      <c r="BH61" s="6">
        <f t="shared" ca="1" si="47"/>
        <v>2.999999999999893</v>
      </c>
      <c r="BI61" s="6">
        <f t="shared" ca="1" si="47"/>
        <v>2.999999999999893</v>
      </c>
      <c r="BJ61" s="6">
        <f t="shared" ca="1" si="47"/>
        <v>2.999999999999893</v>
      </c>
      <c r="BK61" s="6">
        <f t="shared" ca="1" si="47"/>
        <v>2.999999999999893</v>
      </c>
      <c r="BL61" s="6">
        <f t="shared" ca="1" si="47"/>
        <v>2.999999999999893</v>
      </c>
    </row>
    <row r="62" spans="1:64" x14ac:dyDescent="0.35">
      <c r="A62" s="6"/>
      <c r="B62" s="6"/>
      <c r="C62" s="13"/>
      <c r="D62" s="7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1:64" x14ac:dyDescent="0.35">
      <c r="A63" s="80" t="s">
        <v>144</v>
      </c>
      <c r="B63" s="77"/>
      <c r="C63" s="79"/>
      <c r="D63" s="78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64" x14ac:dyDescent="0.35">
      <c r="A64" s="83" t="s">
        <v>143</v>
      </c>
      <c r="B64" s="6"/>
      <c r="C64" s="13"/>
      <c r="D64" s="7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 spans="1:64" x14ac:dyDescent="0.35">
      <c r="A65" s="6"/>
      <c r="B65" s="6" t="s">
        <v>142</v>
      </c>
      <c r="C65" s="13" t="s">
        <v>22</v>
      </c>
      <c r="D65" s="76"/>
      <c r="E65" s="6">
        <f>Working!E233</f>
        <v>0</v>
      </c>
      <c r="F65" s="6">
        <f>Working!F233</f>
        <v>0</v>
      </c>
      <c r="G65" s="6">
        <f>Working!G233</f>
        <v>0</v>
      </c>
      <c r="H65" s="6">
        <f>Working!H233</f>
        <v>0</v>
      </c>
      <c r="I65" s="6">
        <f>Working!I233</f>
        <v>0</v>
      </c>
      <c r="J65" s="6">
        <f ca="1">Working!J233</f>
        <v>329.69667470958325</v>
      </c>
      <c r="K65" s="6">
        <f ca="1">Working!K233</f>
        <v>329.69667470958325</v>
      </c>
      <c r="L65" s="6">
        <f ca="1">Working!L233</f>
        <v>329.69667470958325</v>
      </c>
      <c r="M65" s="6">
        <f ca="1">Working!M233</f>
        <v>329.69667470958325</v>
      </c>
      <c r="N65" s="6">
        <f ca="1">Working!N233</f>
        <v>329.69667470958325</v>
      </c>
      <c r="O65" s="6">
        <f ca="1">Working!O233</f>
        <v>329.69667470958325</v>
      </c>
      <c r="P65" s="6">
        <f ca="1">Working!P233</f>
        <v>329.69667470958325</v>
      </c>
      <c r="Q65" s="6">
        <f ca="1">Working!Q233</f>
        <v>329.69667470958325</v>
      </c>
      <c r="R65" s="6">
        <f ca="1">Working!R233</f>
        <v>329.69667470958325</v>
      </c>
      <c r="S65" s="6">
        <f ca="1">Working!S233</f>
        <v>329.69667470958325</v>
      </c>
      <c r="T65" s="6">
        <f ca="1">Working!T233</f>
        <v>329.69667470958325</v>
      </c>
      <c r="U65" s="6">
        <f ca="1">Working!U233</f>
        <v>329.69667470958325</v>
      </c>
      <c r="V65" s="6">
        <f ca="1">Working!V233</f>
        <v>329.69667470958325</v>
      </c>
      <c r="W65" s="6">
        <f ca="1">Working!W233</f>
        <v>329.69667470958325</v>
      </c>
      <c r="X65" s="6">
        <f ca="1">Working!X233</f>
        <v>329.69667470958325</v>
      </c>
      <c r="Y65" s="6">
        <f ca="1">Working!Y233</f>
        <v>329.69667470958325</v>
      </c>
      <c r="Z65" s="6">
        <f ca="1">Working!Z233</f>
        <v>329.69667470958325</v>
      </c>
      <c r="AA65" s="6">
        <f ca="1">Working!AA233</f>
        <v>329.69667470958325</v>
      </c>
      <c r="AB65" s="6">
        <f ca="1">Working!AB233</f>
        <v>329.69667470958325</v>
      </c>
      <c r="AC65" s="6">
        <f ca="1">Working!AC233</f>
        <v>329.69667470958325</v>
      </c>
      <c r="AD65" s="6">
        <f ca="1">Working!AD233</f>
        <v>329.69667470958325</v>
      </c>
      <c r="AE65" s="6">
        <f ca="1">Working!AE233</f>
        <v>329.69667470958325</v>
      </c>
      <c r="AF65" s="6">
        <f ca="1">Working!AF233</f>
        <v>329.69667470958325</v>
      </c>
      <c r="AG65" s="6">
        <f ca="1">Working!AG233</f>
        <v>329.69667470958325</v>
      </c>
      <c r="AH65" s="6">
        <f ca="1">Working!AH233</f>
        <v>329.69667470958325</v>
      </c>
      <c r="AI65" s="6">
        <f ca="1">Working!AI233</f>
        <v>329.69667470958325</v>
      </c>
      <c r="AJ65" s="6">
        <f ca="1">Working!AJ233</f>
        <v>329.69667470958325</v>
      </c>
      <c r="AK65" s="6">
        <f ca="1">Working!AK233</f>
        <v>329.69667470958325</v>
      </c>
      <c r="AL65" s="6">
        <f ca="1">Working!AL233</f>
        <v>329.69667470958325</v>
      </c>
      <c r="AM65" s="6">
        <f ca="1">Working!AM233</f>
        <v>329.69667470958325</v>
      </c>
      <c r="AN65" s="6">
        <f ca="1">Working!AN233</f>
        <v>329.69667470958325</v>
      </c>
      <c r="AO65" s="6">
        <f ca="1">Working!AO233</f>
        <v>329.69667470958325</v>
      </c>
      <c r="AP65" s="6">
        <f ca="1">Working!AP233</f>
        <v>329.69667470958325</v>
      </c>
      <c r="AQ65" s="6">
        <f ca="1">Working!AQ233</f>
        <v>329.69667470958325</v>
      </c>
      <c r="AR65" s="6">
        <f ca="1">Working!AR233</f>
        <v>329.69667470958325</v>
      </c>
      <c r="AS65" s="6">
        <f ca="1">Working!AS233</f>
        <v>329.69667470958325</v>
      </c>
      <c r="AT65" s="6">
        <f ca="1">Working!AT233</f>
        <v>329.69667470958325</v>
      </c>
      <c r="AU65" s="6">
        <f ca="1">Working!AU233</f>
        <v>329.69667470958325</v>
      </c>
      <c r="AV65" s="6">
        <f ca="1">Working!AV233</f>
        <v>329.69667470958325</v>
      </c>
      <c r="AW65" s="6">
        <f ca="1">Working!AW233</f>
        <v>329.69667470958325</v>
      </c>
      <c r="AX65" s="6">
        <f ca="1">Working!AX233</f>
        <v>329.69667470958325</v>
      </c>
      <c r="AY65" s="6">
        <f ca="1">Working!AY233</f>
        <v>329.69667470958325</v>
      </c>
      <c r="AZ65" s="6">
        <f ca="1">Working!AZ233</f>
        <v>329.69667470958325</v>
      </c>
      <c r="BA65" s="6">
        <f ca="1">Working!BA233</f>
        <v>329.69667470958325</v>
      </c>
      <c r="BB65" s="6">
        <f ca="1">Working!BB233</f>
        <v>329.69667470958325</v>
      </c>
      <c r="BC65" s="6">
        <f ca="1">Working!BC233</f>
        <v>329.69667470958325</v>
      </c>
      <c r="BD65" s="6">
        <f ca="1">Working!BD233</f>
        <v>329.69667470958325</v>
      </c>
      <c r="BE65" s="6">
        <f ca="1">Working!BE233</f>
        <v>329.69667470958325</v>
      </c>
      <c r="BF65" s="6">
        <f ca="1">Working!BF233</f>
        <v>329.69667470958325</v>
      </c>
      <c r="BG65" s="6">
        <f ca="1">Working!BG233</f>
        <v>329.69667470958325</v>
      </c>
      <c r="BH65" s="6">
        <f ca="1">Working!BH233</f>
        <v>329.69667470958325</v>
      </c>
      <c r="BI65" s="6">
        <f ca="1">Working!BI233</f>
        <v>329.69667470958325</v>
      </c>
      <c r="BJ65" s="6">
        <f ca="1">Working!BJ233</f>
        <v>329.69667470958325</v>
      </c>
      <c r="BK65" s="6">
        <f ca="1">Working!BK233</f>
        <v>329.69667470958325</v>
      </c>
      <c r="BL65" s="6">
        <f ca="1">Working!BL233</f>
        <v>329.69667470958325</v>
      </c>
    </row>
    <row r="66" spans="1:64" x14ac:dyDescent="0.35">
      <c r="A66" s="6"/>
      <c r="B66" s="6" t="s">
        <v>141</v>
      </c>
      <c r="C66" s="13" t="s">
        <v>22</v>
      </c>
      <c r="D66" s="76"/>
      <c r="E66" s="6">
        <f t="shared" ref="E66:AJ66" ca="1" si="48">D66+E12</f>
        <v>0</v>
      </c>
      <c r="F66" s="6">
        <f t="shared" ca="1" si="48"/>
        <v>0</v>
      </c>
      <c r="G66" s="6">
        <f t="shared" ca="1" si="48"/>
        <v>0</v>
      </c>
      <c r="H66" s="6">
        <f t="shared" ca="1" si="48"/>
        <v>0</v>
      </c>
      <c r="I66" s="6">
        <f t="shared" ca="1" si="48"/>
        <v>0</v>
      </c>
      <c r="J66" s="6">
        <f t="shared" ca="1" si="48"/>
        <v>9.0822328612623924</v>
      </c>
      <c r="K66" s="6">
        <f t="shared" ca="1" si="48"/>
        <v>18.164465722524785</v>
      </c>
      <c r="L66" s="6">
        <f t="shared" ca="1" si="48"/>
        <v>27.246698583787179</v>
      </c>
      <c r="M66" s="6">
        <f t="shared" ca="1" si="48"/>
        <v>36.32893144504957</v>
      </c>
      <c r="N66" s="6">
        <f t="shared" ca="1" si="48"/>
        <v>45.41116430631196</v>
      </c>
      <c r="O66" s="6">
        <f t="shared" ca="1" si="48"/>
        <v>54.493397167574351</v>
      </c>
      <c r="P66" s="6">
        <f t="shared" ca="1" si="48"/>
        <v>63.575630028836741</v>
      </c>
      <c r="Q66" s="6">
        <f t="shared" ca="1" si="48"/>
        <v>72.657862890099139</v>
      </c>
      <c r="R66" s="6">
        <f t="shared" ca="1" si="48"/>
        <v>81.740095751361537</v>
      </c>
      <c r="S66" s="6">
        <f t="shared" ca="1" si="48"/>
        <v>90.822328612623934</v>
      </c>
      <c r="T66" s="6">
        <f t="shared" ca="1" si="48"/>
        <v>99.103858989777038</v>
      </c>
      <c r="U66" s="6">
        <f t="shared" ca="1" si="48"/>
        <v>104.22534692222577</v>
      </c>
      <c r="V66" s="6">
        <f t="shared" ca="1" si="48"/>
        <v>109.3468348546745</v>
      </c>
      <c r="W66" s="6">
        <f t="shared" ca="1" si="48"/>
        <v>114.46832278712323</v>
      </c>
      <c r="X66" s="6">
        <f t="shared" ca="1" si="48"/>
        <v>119.58981071957196</v>
      </c>
      <c r="Y66" s="6">
        <f t="shared" ca="1" si="48"/>
        <v>124.71129865202069</v>
      </c>
      <c r="Z66" s="6">
        <f t="shared" ca="1" si="48"/>
        <v>129.83278658446943</v>
      </c>
      <c r="AA66" s="6">
        <f t="shared" ca="1" si="48"/>
        <v>134.95427451691816</v>
      </c>
      <c r="AB66" s="6">
        <f t="shared" ca="1" si="48"/>
        <v>140.07576244936689</v>
      </c>
      <c r="AC66" s="6">
        <f t="shared" ca="1" si="48"/>
        <v>145.19725038181562</v>
      </c>
      <c r="AD66" s="6">
        <f t="shared" ca="1" si="48"/>
        <v>150.31873831426435</v>
      </c>
      <c r="AE66" s="6">
        <f t="shared" ca="1" si="48"/>
        <v>155.44022624671308</v>
      </c>
      <c r="AF66" s="6">
        <f t="shared" ca="1" si="48"/>
        <v>160.56171417916181</v>
      </c>
      <c r="AG66" s="6">
        <f t="shared" ca="1" si="48"/>
        <v>165.68320211161054</v>
      </c>
      <c r="AH66" s="6">
        <f t="shared" ca="1" si="48"/>
        <v>170.80469004405927</v>
      </c>
      <c r="AI66" s="6">
        <f t="shared" ca="1" si="48"/>
        <v>175.926177976508</v>
      </c>
      <c r="AJ66" s="6">
        <f t="shared" ca="1" si="48"/>
        <v>181.04766590895673</v>
      </c>
      <c r="AK66" s="6">
        <f t="shared" ref="AK66:BL66" ca="1" si="49">AJ66+AK12</f>
        <v>181.99912811007439</v>
      </c>
      <c r="AL66" s="6">
        <f t="shared" ca="1" si="49"/>
        <v>182.95059031119206</v>
      </c>
      <c r="AM66" s="6">
        <f t="shared" ca="1" si="49"/>
        <v>183.90205251230972</v>
      </c>
      <c r="AN66" s="6">
        <f t="shared" ca="1" si="49"/>
        <v>184.85351471342739</v>
      </c>
      <c r="AO66" s="6">
        <f t="shared" ca="1" si="49"/>
        <v>185.80497691454505</v>
      </c>
      <c r="AP66" s="6">
        <f t="shared" ca="1" si="49"/>
        <v>186.75643911566272</v>
      </c>
      <c r="AQ66" s="6">
        <f t="shared" ca="1" si="49"/>
        <v>187.70790131678038</v>
      </c>
      <c r="AR66" s="6">
        <f t="shared" ca="1" si="49"/>
        <v>188.65936351789804</v>
      </c>
      <c r="AS66" s="6">
        <f t="shared" ca="1" si="49"/>
        <v>189.61082571901571</v>
      </c>
      <c r="AT66" s="6">
        <f t="shared" ca="1" si="49"/>
        <v>190.56228792013337</v>
      </c>
      <c r="AU66" s="6">
        <f t="shared" ca="1" si="49"/>
        <v>191.51375012125104</v>
      </c>
      <c r="AV66" s="6">
        <f t="shared" ca="1" si="49"/>
        <v>192.4652123223687</v>
      </c>
      <c r="AW66" s="6">
        <f t="shared" ca="1" si="49"/>
        <v>193.41667452348636</v>
      </c>
      <c r="AX66" s="6">
        <f t="shared" ca="1" si="49"/>
        <v>194.36813672460403</v>
      </c>
      <c r="AY66" s="6">
        <f t="shared" ca="1" si="49"/>
        <v>195.31959892572169</v>
      </c>
      <c r="AZ66" s="6">
        <f t="shared" ca="1" si="49"/>
        <v>196.27106112683936</v>
      </c>
      <c r="BA66" s="6">
        <f t="shared" ca="1" si="49"/>
        <v>197.22252332795702</v>
      </c>
      <c r="BB66" s="6">
        <f t="shared" ca="1" si="49"/>
        <v>198.17398552907468</v>
      </c>
      <c r="BC66" s="6">
        <f t="shared" ca="1" si="49"/>
        <v>199.12544773019235</v>
      </c>
      <c r="BD66" s="6">
        <f t="shared" ca="1" si="49"/>
        <v>200.07690993131001</v>
      </c>
      <c r="BE66" s="6">
        <f t="shared" ca="1" si="49"/>
        <v>201.02837213242768</v>
      </c>
      <c r="BF66" s="6">
        <f t="shared" ca="1" si="49"/>
        <v>201.97983433354534</v>
      </c>
      <c r="BG66" s="6">
        <f t="shared" ca="1" si="49"/>
        <v>202.93129653466301</v>
      </c>
      <c r="BH66" s="6">
        <f t="shared" ca="1" si="49"/>
        <v>202.93129653466301</v>
      </c>
      <c r="BI66" s="6">
        <f t="shared" ca="1" si="49"/>
        <v>202.93129653466301</v>
      </c>
      <c r="BJ66" s="6">
        <f t="shared" ca="1" si="49"/>
        <v>202.93129653466301</v>
      </c>
      <c r="BK66" s="6">
        <f t="shared" ca="1" si="49"/>
        <v>202.93129653466301</v>
      </c>
      <c r="BL66" s="6">
        <f t="shared" ca="1" si="49"/>
        <v>202.93129653466301</v>
      </c>
    </row>
    <row r="67" spans="1:64" x14ac:dyDescent="0.35">
      <c r="A67" s="6"/>
      <c r="B67" s="83" t="s">
        <v>140</v>
      </c>
      <c r="C67" s="13" t="s">
        <v>22</v>
      </c>
      <c r="D67" s="76"/>
      <c r="E67" s="6">
        <f t="shared" ref="E67:H67" ca="1" si="50">E65-E66</f>
        <v>0</v>
      </c>
      <c r="F67" s="6">
        <f t="shared" ca="1" si="50"/>
        <v>0</v>
      </c>
      <c r="G67" s="6">
        <f t="shared" ca="1" si="50"/>
        <v>0</v>
      </c>
      <c r="H67" s="6">
        <f t="shared" ca="1" si="50"/>
        <v>0</v>
      </c>
      <c r="I67" s="6">
        <f t="shared" ref="I67:AN67" ca="1" si="51">I65-I66</f>
        <v>0</v>
      </c>
      <c r="J67" s="6">
        <f t="shared" ca="1" si="51"/>
        <v>320.61444184832084</v>
      </c>
      <c r="K67" s="6">
        <f t="shared" ca="1" si="51"/>
        <v>311.53220898705848</v>
      </c>
      <c r="L67" s="6">
        <f t="shared" ca="1" si="51"/>
        <v>302.44997612579607</v>
      </c>
      <c r="M67" s="6">
        <f t="shared" ca="1" si="51"/>
        <v>293.36774326453366</v>
      </c>
      <c r="N67" s="6">
        <f t="shared" ca="1" si="51"/>
        <v>284.2855104032713</v>
      </c>
      <c r="O67" s="6">
        <f t="shared" ca="1" si="51"/>
        <v>275.20327754200889</v>
      </c>
      <c r="P67" s="6">
        <f t="shared" ca="1" si="51"/>
        <v>266.12104468074654</v>
      </c>
      <c r="Q67" s="6">
        <f t="shared" ca="1" si="51"/>
        <v>257.03881181948412</v>
      </c>
      <c r="R67" s="6">
        <f t="shared" ca="1" si="51"/>
        <v>247.95657895822171</v>
      </c>
      <c r="S67" s="6">
        <f t="shared" ca="1" si="51"/>
        <v>238.8743460969593</v>
      </c>
      <c r="T67" s="6">
        <f t="shared" ca="1" si="51"/>
        <v>230.5928157198062</v>
      </c>
      <c r="U67" s="6">
        <f t="shared" ca="1" si="51"/>
        <v>225.4713277873575</v>
      </c>
      <c r="V67" s="6">
        <f t="shared" ca="1" si="51"/>
        <v>220.34983985490874</v>
      </c>
      <c r="W67" s="6">
        <f t="shared" ca="1" si="51"/>
        <v>215.22835192246004</v>
      </c>
      <c r="X67" s="6">
        <f t="shared" ca="1" si="51"/>
        <v>210.10686399001128</v>
      </c>
      <c r="Y67" s="6">
        <f t="shared" ca="1" si="51"/>
        <v>204.98537605756258</v>
      </c>
      <c r="Z67" s="6">
        <f t="shared" ca="1" si="51"/>
        <v>199.86388812511382</v>
      </c>
      <c r="AA67" s="6">
        <f t="shared" ca="1" si="51"/>
        <v>194.74240019266509</v>
      </c>
      <c r="AB67" s="6">
        <f t="shared" ca="1" si="51"/>
        <v>189.62091226021636</v>
      </c>
      <c r="AC67" s="6">
        <f t="shared" ca="1" si="51"/>
        <v>184.49942432776763</v>
      </c>
      <c r="AD67" s="6">
        <f t="shared" ca="1" si="51"/>
        <v>179.3779363953189</v>
      </c>
      <c r="AE67" s="6">
        <f t="shared" ca="1" si="51"/>
        <v>174.25644846287017</v>
      </c>
      <c r="AF67" s="6">
        <f t="shared" ca="1" si="51"/>
        <v>169.13496053042144</v>
      </c>
      <c r="AG67" s="6">
        <f t="shared" ca="1" si="51"/>
        <v>164.01347259797271</v>
      </c>
      <c r="AH67" s="6">
        <f t="shared" ca="1" si="51"/>
        <v>158.89198466552398</v>
      </c>
      <c r="AI67" s="6">
        <f t="shared" ca="1" si="51"/>
        <v>153.77049673307525</v>
      </c>
      <c r="AJ67" s="6">
        <f t="shared" ca="1" si="51"/>
        <v>148.64900880062652</v>
      </c>
      <c r="AK67" s="6">
        <f t="shared" ca="1" si="51"/>
        <v>147.69754659950885</v>
      </c>
      <c r="AL67" s="6">
        <f t="shared" ca="1" si="51"/>
        <v>146.74608439839119</v>
      </c>
      <c r="AM67" s="6">
        <f t="shared" ca="1" si="51"/>
        <v>145.79462219727353</v>
      </c>
      <c r="AN67" s="6">
        <f t="shared" ca="1" si="51"/>
        <v>144.84315999615586</v>
      </c>
      <c r="AO67" s="6">
        <f t="shared" ref="AO67:BL67" ca="1" si="52">AO65-AO66</f>
        <v>143.8916977950382</v>
      </c>
      <c r="AP67" s="6">
        <f t="shared" ca="1" si="52"/>
        <v>142.94023559392053</v>
      </c>
      <c r="AQ67" s="6">
        <f t="shared" ca="1" si="52"/>
        <v>141.98877339280287</v>
      </c>
      <c r="AR67" s="6">
        <f t="shared" ca="1" si="52"/>
        <v>141.03731119168521</v>
      </c>
      <c r="AS67" s="6">
        <f t="shared" ca="1" si="52"/>
        <v>140.08584899056754</v>
      </c>
      <c r="AT67" s="6">
        <f t="shared" ca="1" si="52"/>
        <v>139.13438678944988</v>
      </c>
      <c r="AU67" s="6">
        <f t="shared" ca="1" si="52"/>
        <v>138.18292458833221</v>
      </c>
      <c r="AV67" s="6">
        <f t="shared" ca="1" si="52"/>
        <v>137.23146238721455</v>
      </c>
      <c r="AW67" s="6">
        <f t="shared" ca="1" si="52"/>
        <v>136.28000018609688</v>
      </c>
      <c r="AX67" s="6">
        <f t="shared" ca="1" si="52"/>
        <v>135.32853798497922</v>
      </c>
      <c r="AY67" s="6">
        <f t="shared" ca="1" si="52"/>
        <v>134.37707578386156</v>
      </c>
      <c r="AZ67" s="6">
        <f t="shared" ca="1" si="52"/>
        <v>133.42561358274389</v>
      </c>
      <c r="BA67" s="6">
        <f t="shared" ca="1" si="52"/>
        <v>132.47415138162623</v>
      </c>
      <c r="BB67" s="6">
        <f t="shared" ca="1" si="52"/>
        <v>131.52268918050856</v>
      </c>
      <c r="BC67" s="6">
        <f t="shared" ca="1" si="52"/>
        <v>130.5712269793909</v>
      </c>
      <c r="BD67" s="6">
        <f t="shared" ca="1" si="52"/>
        <v>129.61976477827324</v>
      </c>
      <c r="BE67" s="6">
        <f t="shared" ca="1" si="52"/>
        <v>128.66830257715557</v>
      </c>
      <c r="BF67" s="6">
        <f t="shared" ca="1" si="52"/>
        <v>127.71684037603791</v>
      </c>
      <c r="BG67" s="6">
        <f t="shared" ca="1" si="52"/>
        <v>126.76537817492024</v>
      </c>
      <c r="BH67" s="6">
        <f t="shared" ca="1" si="52"/>
        <v>126.76537817492024</v>
      </c>
      <c r="BI67" s="6">
        <f t="shared" ca="1" si="52"/>
        <v>126.76537817492024</v>
      </c>
      <c r="BJ67" s="6">
        <f t="shared" ca="1" si="52"/>
        <v>126.76537817492024</v>
      </c>
      <c r="BK67" s="6">
        <f t="shared" ca="1" si="52"/>
        <v>126.76537817492024</v>
      </c>
      <c r="BL67" s="6">
        <f t="shared" ca="1" si="52"/>
        <v>126.76537817492024</v>
      </c>
    </row>
    <row r="68" spans="1:64" x14ac:dyDescent="0.35">
      <c r="A68" s="6"/>
      <c r="B68" s="83" t="s">
        <v>139</v>
      </c>
      <c r="C68" s="13" t="s">
        <v>22</v>
      </c>
      <c r="D68" s="76"/>
      <c r="E68" s="6">
        <f ca="1">Working!E226</f>
        <v>0</v>
      </c>
      <c r="F68" s="6">
        <f ca="1">Working!F226</f>
        <v>0</v>
      </c>
      <c r="G68" s="6">
        <f ca="1">Working!G226</f>
        <v>83.375571861820731</v>
      </c>
      <c r="H68" s="6">
        <f ca="1">Working!H226</f>
        <v>224.31453647295604</v>
      </c>
      <c r="I68" s="6">
        <f ca="1">Working!I226</f>
        <v>329.69667470958325</v>
      </c>
      <c r="J68" s="6">
        <f ca="1">Working!J226</f>
        <v>0</v>
      </c>
      <c r="K68" s="6">
        <f ca="1">Working!K226</f>
        <v>0</v>
      </c>
      <c r="L68" s="6">
        <f ca="1">Working!L226</f>
        <v>0</v>
      </c>
      <c r="M68" s="6">
        <f ca="1">Working!M226</f>
        <v>0</v>
      </c>
      <c r="N68" s="6">
        <f ca="1">Working!N226</f>
        <v>0</v>
      </c>
      <c r="O68" s="6">
        <f ca="1">Working!O226</f>
        <v>0</v>
      </c>
      <c r="P68" s="6">
        <f ca="1">Working!P226</f>
        <v>0</v>
      </c>
      <c r="Q68" s="6">
        <f ca="1">Working!Q226</f>
        <v>0</v>
      </c>
      <c r="R68" s="6">
        <f ca="1">Working!R226</f>
        <v>0</v>
      </c>
      <c r="S68" s="6">
        <f ca="1">Working!S226</f>
        <v>0</v>
      </c>
      <c r="T68" s="6">
        <f ca="1">Working!T226</f>
        <v>0</v>
      </c>
      <c r="U68" s="6">
        <f ca="1">Working!U226</f>
        <v>0</v>
      </c>
      <c r="V68" s="6">
        <f ca="1">Working!V226</f>
        <v>0</v>
      </c>
      <c r="W68" s="6">
        <f ca="1">Working!W226</f>
        <v>0</v>
      </c>
      <c r="X68" s="6">
        <f ca="1">Working!X226</f>
        <v>0</v>
      </c>
      <c r="Y68" s="6">
        <f ca="1">Working!Y226</f>
        <v>0</v>
      </c>
      <c r="Z68" s="6">
        <f ca="1">Working!Z226</f>
        <v>0</v>
      </c>
      <c r="AA68" s="6">
        <f ca="1">Working!AA226</f>
        <v>0</v>
      </c>
      <c r="AB68" s="6">
        <f ca="1">Working!AB226</f>
        <v>0</v>
      </c>
      <c r="AC68" s="6">
        <f ca="1">Working!AC226</f>
        <v>0</v>
      </c>
      <c r="AD68" s="6">
        <f ca="1">Working!AD226</f>
        <v>0</v>
      </c>
      <c r="AE68" s="6">
        <f ca="1">Working!AE226</f>
        <v>0</v>
      </c>
      <c r="AF68" s="6">
        <f ca="1">Working!AF226</f>
        <v>0</v>
      </c>
      <c r="AG68" s="6">
        <f ca="1">Working!AG226</f>
        <v>0</v>
      </c>
      <c r="AH68" s="6">
        <f ca="1">Working!AH226</f>
        <v>0</v>
      </c>
      <c r="AI68" s="6">
        <f ca="1">Working!AI226</f>
        <v>0</v>
      </c>
      <c r="AJ68" s="6">
        <f ca="1">Working!AJ226</f>
        <v>0</v>
      </c>
      <c r="AK68" s="6">
        <f ca="1">Working!AK226</f>
        <v>0</v>
      </c>
      <c r="AL68" s="6">
        <f ca="1">Working!AL226</f>
        <v>0</v>
      </c>
      <c r="AM68" s="6">
        <f ca="1">Working!AM226</f>
        <v>0</v>
      </c>
      <c r="AN68" s="6">
        <f ca="1">Working!AN226</f>
        <v>0</v>
      </c>
      <c r="AO68" s="6">
        <f ca="1">Working!AO226</f>
        <v>0</v>
      </c>
      <c r="AP68" s="6">
        <f ca="1">Working!AP226</f>
        <v>0</v>
      </c>
      <c r="AQ68" s="6">
        <f ca="1">Working!AQ226</f>
        <v>0</v>
      </c>
      <c r="AR68" s="6">
        <f ca="1">Working!AR226</f>
        <v>0</v>
      </c>
      <c r="AS68" s="6">
        <f ca="1">Working!AS226</f>
        <v>0</v>
      </c>
      <c r="AT68" s="6">
        <f ca="1">Working!AT226</f>
        <v>0</v>
      </c>
      <c r="AU68" s="6">
        <f ca="1">Working!AU226</f>
        <v>0</v>
      </c>
      <c r="AV68" s="6">
        <f ca="1">Working!AV226</f>
        <v>0</v>
      </c>
      <c r="AW68" s="6">
        <f ca="1">Working!AW226</f>
        <v>0</v>
      </c>
      <c r="AX68" s="6">
        <f ca="1">Working!AX226</f>
        <v>0</v>
      </c>
      <c r="AY68" s="6">
        <f ca="1">Working!AY226</f>
        <v>0</v>
      </c>
      <c r="AZ68" s="6">
        <f ca="1">Working!AZ226</f>
        <v>0</v>
      </c>
      <c r="BA68" s="6">
        <f ca="1">Working!BA226</f>
        <v>0</v>
      </c>
      <c r="BB68" s="6">
        <f ca="1">Working!BB226</f>
        <v>0</v>
      </c>
      <c r="BC68" s="6">
        <f ca="1">Working!BC226</f>
        <v>0</v>
      </c>
      <c r="BD68" s="6">
        <f ca="1">Working!BD226</f>
        <v>0</v>
      </c>
      <c r="BE68" s="6">
        <f ca="1">Working!BE226</f>
        <v>0</v>
      </c>
      <c r="BF68" s="6">
        <f ca="1">Working!BF226</f>
        <v>0</v>
      </c>
      <c r="BG68" s="6">
        <f ca="1">Working!BG226</f>
        <v>0</v>
      </c>
      <c r="BH68" s="6">
        <f ca="1">Working!BH226</f>
        <v>0</v>
      </c>
      <c r="BI68" s="6">
        <f ca="1">Working!BI226</f>
        <v>0</v>
      </c>
      <c r="BJ68" s="6">
        <f ca="1">Working!BJ226</f>
        <v>0</v>
      </c>
      <c r="BK68" s="6">
        <f ca="1">Working!BK226</f>
        <v>0</v>
      </c>
      <c r="BL68" s="6">
        <f ca="1">Working!BL226</f>
        <v>0</v>
      </c>
    </row>
    <row r="69" spans="1:64" x14ac:dyDescent="0.35">
      <c r="A69" s="6"/>
      <c r="B69" s="83"/>
      <c r="C69" s="13"/>
      <c r="D69" s="7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1:64" x14ac:dyDescent="0.35">
      <c r="A70" s="6"/>
      <c r="B70" s="6" t="s">
        <v>138</v>
      </c>
      <c r="C70" s="13" t="s">
        <v>22</v>
      </c>
      <c r="D70" s="76"/>
      <c r="E70" s="6">
        <f t="shared" ref="E70:AJ70" ca="1" si="53">D70-E34</f>
        <v>0</v>
      </c>
      <c r="F70" s="6">
        <f t="shared" ca="1" si="53"/>
        <v>0</v>
      </c>
      <c r="G70" s="6">
        <f t="shared" ca="1" si="53"/>
        <v>0</v>
      </c>
      <c r="H70" s="6">
        <f t="shared" ca="1" si="53"/>
        <v>0</v>
      </c>
      <c r="I70" s="6">
        <f t="shared" ca="1" si="53"/>
        <v>0</v>
      </c>
      <c r="J70" s="6">
        <f t="shared" ca="1" si="53"/>
        <v>4.2022697240707565</v>
      </c>
      <c r="K70" s="6">
        <f t="shared" ca="1" si="53"/>
        <v>2.3116764845120734</v>
      </c>
      <c r="L70" s="6">
        <f t="shared" ca="1" si="53"/>
        <v>4.3248184613195386</v>
      </c>
      <c r="M70" s="6">
        <f t="shared" ca="1" si="53"/>
        <v>3.1888629410152221</v>
      </c>
      <c r="N70" s="6">
        <f t="shared" ca="1" si="53"/>
        <v>3.2283136023467582</v>
      </c>
      <c r="O70" s="6">
        <f t="shared" ca="1" si="53"/>
        <v>3.2168436034635053</v>
      </c>
      <c r="P70" s="6">
        <f t="shared" ca="1" si="53"/>
        <v>3.2081318708482338</v>
      </c>
      <c r="Q70" s="6">
        <f t="shared" ca="1" si="53"/>
        <v>3.1998397839355821</v>
      </c>
      <c r="R70" s="6">
        <f t="shared" ca="1" si="53"/>
        <v>3.1920804712006587</v>
      </c>
      <c r="S70" s="6">
        <f t="shared" ca="1" si="53"/>
        <v>3.1848599833006945</v>
      </c>
      <c r="T70" s="6">
        <f t="shared" ca="1" si="53"/>
        <v>3.1781892813206505</v>
      </c>
      <c r="U70" s="6">
        <f t="shared" ca="1" si="53"/>
        <v>3.1737856464635152</v>
      </c>
      <c r="V70" s="6">
        <f t="shared" ca="1" si="53"/>
        <v>3.1681619402044396</v>
      </c>
      <c r="W70" s="6">
        <f t="shared" ca="1" si="53"/>
        <v>3.1632172828098066</v>
      </c>
      <c r="X70" s="6">
        <f t="shared" ca="1" si="53"/>
        <v>3.1588627097002377</v>
      </c>
      <c r="Y70" s="6">
        <f t="shared" ca="1" si="53"/>
        <v>3.1551154969632056</v>
      </c>
      <c r="Z70" s="6">
        <f t="shared" ca="1" si="53"/>
        <v>3.1519875129414365</v>
      </c>
      <c r="AA70" s="6">
        <f t="shared" ca="1" si="53"/>
        <v>3.149491175837031</v>
      </c>
      <c r="AB70" s="6">
        <f t="shared" ca="1" si="53"/>
        <v>3.147639141563507</v>
      </c>
      <c r="AC70" s="6">
        <f t="shared" ca="1" si="53"/>
        <v>3.1464443259705805</v>
      </c>
      <c r="AD70" s="6">
        <f t="shared" ca="1" si="53"/>
        <v>3.1459199093620702</v>
      </c>
      <c r="AE70" s="6">
        <f t="shared" ca="1" si="53"/>
        <v>3.1460793420797906</v>
      </c>
      <c r="AF70" s="6">
        <f t="shared" ca="1" si="53"/>
        <v>3.1469363501552321</v>
      </c>
      <c r="AG70" s="6">
        <f t="shared" ca="1" si="53"/>
        <v>3.1485049410849957</v>
      </c>
      <c r="AH70" s="6">
        <f t="shared" ca="1" si="53"/>
        <v>3.1507994097298058</v>
      </c>
      <c r="AI70" s="6">
        <f t="shared" ca="1" si="53"/>
        <v>3.1538343443398906</v>
      </c>
      <c r="AJ70" s="6">
        <f t="shared" ca="1" si="53"/>
        <v>3.1576246327095951</v>
      </c>
      <c r="AK70" s="6">
        <f t="shared" ref="AK70:BL70" ca="1" si="54">AJ70-AK34</f>
        <v>3.3147820339676555</v>
      </c>
      <c r="AL70" s="6">
        <f t="shared" ca="1" si="54"/>
        <v>3.3119936241885899</v>
      </c>
      <c r="AM70" s="6">
        <f t="shared" ca="1" si="54"/>
        <v>3.3185761039735873</v>
      </c>
      <c r="AN70" s="6">
        <f t="shared" ca="1" si="54"/>
        <v>3.3255197767925555</v>
      </c>
      <c r="AO70" s="6">
        <f t="shared" ca="1" si="54"/>
        <v>2.2379916396962409</v>
      </c>
      <c r="AP70" s="6">
        <f t="shared" ca="1" si="54"/>
        <v>2.3692322678973565</v>
      </c>
      <c r="AQ70" s="6">
        <f t="shared" ca="1" si="54"/>
        <v>2.4103335940839496</v>
      </c>
      <c r="AR70" s="6">
        <f t="shared" ca="1" si="54"/>
        <v>2.4563036206223332</v>
      </c>
      <c r="AS70" s="6">
        <f t="shared" ca="1" si="54"/>
        <v>2.5030030950391806</v>
      </c>
      <c r="AT70" s="6">
        <f t="shared" ca="1" si="54"/>
        <v>2.5506321978027318</v>
      </c>
      <c r="AU70" s="6">
        <f t="shared" ca="1" si="54"/>
        <v>2.5992015925416729</v>
      </c>
      <c r="AV70" s="6">
        <f t="shared" ca="1" si="54"/>
        <v>2.6487306378201003</v>
      </c>
      <c r="AW70" s="6">
        <f t="shared" ca="1" si="54"/>
        <v>2.6992387211236855</v>
      </c>
      <c r="AX70" s="6">
        <f t="shared" ca="1" si="54"/>
        <v>2.7507456467609765</v>
      </c>
      <c r="AY70" s="6">
        <f t="shared" ca="1" si="54"/>
        <v>2.8032716277186971</v>
      </c>
      <c r="AZ70" s="6">
        <f t="shared" ca="1" si="54"/>
        <v>2.8568372950402043</v>
      </c>
      <c r="BA70" s="6">
        <f t="shared" ca="1" si="54"/>
        <v>2.9114637066319866</v>
      </c>
      <c r="BB70" s="6">
        <f t="shared" ca="1" si="54"/>
        <v>2.9671723562944523</v>
      </c>
      <c r="BC70" s="6">
        <f t="shared" ca="1" si="54"/>
        <v>3.0239851829465154</v>
      </c>
      <c r="BD70" s="6">
        <f t="shared" ca="1" si="54"/>
        <v>3.0819245800498507</v>
      </c>
      <c r="BE70" s="6">
        <f t="shared" ca="1" si="54"/>
        <v>3.1410134052371346</v>
      </c>
      <c r="BF70" s="6">
        <f t="shared" ca="1" si="54"/>
        <v>3.2012749901488147</v>
      </c>
      <c r="BG70" s="6">
        <f t="shared" ca="1" si="54"/>
        <v>3.2627331504829815</v>
      </c>
      <c r="BH70" s="6">
        <f t="shared" ca="1" si="54"/>
        <v>3.2627331504829815</v>
      </c>
      <c r="BI70" s="6">
        <f t="shared" ca="1" si="54"/>
        <v>3.2627331504829815</v>
      </c>
      <c r="BJ70" s="6">
        <f t="shared" ca="1" si="54"/>
        <v>3.2627331504829815</v>
      </c>
      <c r="BK70" s="6">
        <f t="shared" ca="1" si="54"/>
        <v>3.2627331504829815</v>
      </c>
      <c r="BL70" s="6">
        <f t="shared" ca="1" si="54"/>
        <v>3.2627331504829815</v>
      </c>
    </row>
    <row r="71" spans="1:64" x14ac:dyDescent="0.35">
      <c r="A71" s="6"/>
      <c r="B71" s="6" t="s">
        <v>216</v>
      </c>
      <c r="C71" s="13" t="s">
        <v>22</v>
      </c>
      <c r="D71" s="76"/>
      <c r="E71" s="6">
        <f t="shared" ref="E71:AJ71" ca="1" si="55">D71-E31</f>
        <v>0</v>
      </c>
      <c r="F71" s="6">
        <f t="shared" ca="1" si="55"/>
        <v>0</v>
      </c>
      <c r="G71" s="6">
        <f t="shared" ca="1" si="55"/>
        <v>0</v>
      </c>
      <c r="H71" s="6">
        <f t="shared" ca="1" si="55"/>
        <v>0</v>
      </c>
      <c r="I71" s="6">
        <f t="shared" ca="1" si="55"/>
        <v>0</v>
      </c>
      <c r="J71" s="6">
        <f t="shared" ca="1" si="55"/>
        <v>6.4620548243078302</v>
      </c>
      <c r="K71" s="6">
        <f t="shared" ca="1" si="55"/>
        <v>6.4620548243078302</v>
      </c>
      <c r="L71" s="6">
        <f t="shared" ca="1" si="55"/>
        <v>11.739399597492557</v>
      </c>
      <c r="M71" s="6">
        <f t="shared" ca="1" si="55"/>
        <v>11.523997770015631</v>
      </c>
      <c r="N71" s="6">
        <f t="shared" ca="1" si="55"/>
        <v>11.308595942538702</v>
      </c>
      <c r="O71" s="6">
        <f t="shared" ca="1" si="55"/>
        <v>11.093194115061772</v>
      </c>
      <c r="P71" s="6">
        <f t="shared" ca="1" si="55"/>
        <v>10.877792287584846</v>
      </c>
      <c r="Q71" s="6">
        <f t="shared" ca="1" si="55"/>
        <v>10.662390460107918</v>
      </c>
      <c r="R71" s="6">
        <f t="shared" ca="1" si="55"/>
        <v>10.44698863263099</v>
      </c>
      <c r="S71" s="6">
        <f t="shared" ca="1" si="55"/>
        <v>10.231586805154063</v>
      </c>
      <c r="T71" s="6">
        <f t="shared" ca="1" si="55"/>
        <v>10.016184977677135</v>
      </c>
      <c r="U71" s="6">
        <f t="shared" ca="1" si="55"/>
        <v>9.800783150200207</v>
      </c>
      <c r="V71" s="6">
        <f t="shared" ca="1" si="55"/>
        <v>9.5853813227232791</v>
      </c>
      <c r="W71" s="6">
        <f t="shared" ca="1" si="55"/>
        <v>9.3699794952463513</v>
      </c>
      <c r="X71" s="6">
        <f t="shared" ca="1" si="55"/>
        <v>9.1545776677694235</v>
      </c>
      <c r="Y71" s="6">
        <f t="shared" ca="1" si="55"/>
        <v>8.9391758402924957</v>
      </c>
      <c r="Z71" s="6">
        <f t="shared" ca="1" si="55"/>
        <v>8.7237740128155679</v>
      </c>
      <c r="AA71" s="6">
        <f t="shared" ca="1" si="55"/>
        <v>8.5083721853386418</v>
      </c>
      <c r="AB71" s="6">
        <f t="shared" ca="1" si="55"/>
        <v>8.2929703578617122</v>
      </c>
      <c r="AC71" s="6">
        <f t="shared" ca="1" si="55"/>
        <v>8.0775685303847862</v>
      </c>
      <c r="AD71" s="6">
        <f t="shared" ca="1" si="55"/>
        <v>7.8621667029078592</v>
      </c>
      <c r="AE71" s="6">
        <f t="shared" ca="1" si="55"/>
        <v>7.6467648754309296</v>
      </c>
      <c r="AF71" s="6">
        <f t="shared" ca="1" si="55"/>
        <v>7.4313630479540036</v>
      </c>
      <c r="AG71" s="6">
        <f t="shared" ca="1" si="55"/>
        <v>7.215961220477074</v>
      </c>
      <c r="AH71" s="6">
        <f t="shared" ca="1" si="55"/>
        <v>7.000559393000148</v>
      </c>
      <c r="AI71" s="6">
        <f t="shared" ca="1" si="55"/>
        <v>6.7851575655232184</v>
      </c>
      <c r="AJ71" s="6">
        <f t="shared" ca="1" si="55"/>
        <v>6.5697557380462923</v>
      </c>
      <c r="AK71" s="6">
        <f t="shared" ref="AK71:BL71" ca="1" si="56">AJ71-AK31</f>
        <v>6.3543539105693645</v>
      </c>
      <c r="AL71" s="6">
        <f t="shared" ca="1" si="56"/>
        <v>6.1389520830924367</v>
      </c>
      <c r="AM71" s="6">
        <f t="shared" ca="1" si="56"/>
        <v>5.9235502556155089</v>
      </c>
      <c r="AN71" s="6">
        <f t="shared" ca="1" si="56"/>
        <v>5.708148428138581</v>
      </c>
      <c r="AO71" s="6">
        <f t="shared" ca="1" si="56"/>
        <v>0</v>
      </c>
      <c r="AP71" s="6">
        <f t="shared" ca="1" si="56"/>
        <v>0</v>
      </c>
      <c r="AQ71" s="6">
        <f t="shared" ca="1" si="56"/>
        <v>0</v>
      </c>
      <c r="AR71" s="6">
        <f t="shared" ca="1" si="56"/>
        <v>0</v>
      </c>
      <c r="AS71" s="6">
        <f t="shared" ca="1" si="56"/>
        <v>0</v>
      </c>
      <c r="AT71" s="6">
        <f t="shared" ca="1" si="56"/>
        <v>0</v>
      </c>
      <c r="AU71" s="6">
        <f t="shared" ca="1" si="56"/>
        <v>0</v>
      </c>
      <c r="AV71" s="6">
        <f t="shared" ca="1" si="56"/>
        <v>0</v>
      </c>
      <c r="AW71" s="6">
        <f t="shared" ca="1" si="56"/>
        <v>0</v>
      </c>
      <c r="AX71" s="6">
        <f t="shared" ca="1" si="56"/>
        <v>0</v>
      </c>
      <c r="AY71" s="6">
        <f t="shared" ca="1" si="56"/>
        <v>0</v>
      </c>
      <c r="AZ71" s="6">
        <f t="shared" ca="1" si="56"/>
        <v>0</v>
      </c>
      <c r="BA71" s="6">
        <f t="shared" ca="1" si="56"/>
        <v>0</v>
      </c>
      <c r="BB71" s="6">
        <f t="shared" ca="1" si="56"/>
        <v>0</v>
      </c>
      <c r="BC71" s="6">
        <f t="shared" ca="1" si="56"/>
        <v>0</v>
      </c>
      <c r="BD71" s="6">
        <f t="shared" ca="1" si="56"/>
        <v>0</v>
      </c>
      <c r="BE71" s="6">
        <f t="shared" ca="1" si="56"/>
        <v>0</v>
      </c>
      <c r="BF71" s="6">
        <f t="shared" ca="1" si="56"/>
        <v>0</v>
      </c>
      <c r="BG71" s="6">
        <f t="shared" ca="1" si="56"/>
        <v>0</v>
      </c>
      <c r="BH71" s="6">
        <f t="shared" ca="1" si="56"/>
        <v>0</v>
      </c>
      <c r="BI71" s="6">
        <f t="shared" ca="1" si="56"/>
        <v>0</v>
      </c>
      <c r="BJ71" s="6">
        <f t="shared" ca="1" si="56"/>
        <v>0</v>
      </c>
      <c r="BK71" s="6">
        <f t="shared" ca="1" si="56"/>
        <v>0</v>
      </c>
      <c r="BL71" s="6">
        <f t="shared" ca="1" si="56"/>
        <v>0</v>
      </c>
    </row>
    <row r="72" spans="1:64" x14ac:dyDescent="0.35">
      <c r="A72" s="6"/>
      <c r="B72" s="6" t="s">
        <v>137</v>
      </c>
      <c r="C72" s="13" t="s">
        <v>22</v>
      </c>
      <c r="D72" s="76"/>
      <c r="E72" s="6">
        <f t="shared" ref="E72:AJ72" ca="1" si="57">E61</f>
        <v>0</v>
      </c>
      <c r="F72" s="6">
        <f t="shared" ca="1" si="57"/>
        <v>0</v>
      </c>
      <c r="G72" s="6">
        <f t="shared" ca="1" si="57"/>
        <v>0</v>
      </c>
      <c r="H72" s="6">
        <f t="shared" ca="1" si="57"/>
        <v>0</v>
      </c>
      <c r="I72" s="6">
        <f t="shared" ca="1" si="57"/>
        <v>0</v>
      </c>
      <c r="J72" s="6">
        <f t="shared" ca="1" si="57"/>
        <v>3.0000000000000013</v>
      </c>
      <c r="K72" s="6">
        <f t="shared" ca="1" si="57"/>
        <v>3.0000000000000013</v>
      </c>
      <c r="L72" s="6">
        <f t="shared" ca="1" si="57"/>
        <v>3.0000000000000013</v>
      </c>
      <c r="M72" s="6">
        <f t="shared" ca="1" si="57"/>
        <v>3.0000000000000013</v>
      </c>
      <c r="N72" s="6">
        <f t="shared" ca="1" si="57"/>
        <v>3.0000000000000013</v>
      </c>
      <c r="O72" s="6">
        <f t="shared" ca="1" si="57"/>
        <v>3.0000000000000013</v>
      </c>
      <c r="P72" s="6">
        <f t="shared" ca="1" si="57"/>
        <v>3.0000000000000013</v>
      </c>
      <c r="Q72" s="6">
        <f t="shared" ca="1" si="57"/>
        <v>3.0000000000000013</v>
      </c>
      <c r="R72" s="6">
        <f t="shared" ca="1" si="57"/>
        <v>3.0000000000000013</v>
      </c>
      <c r="S72" s="6">
        <f t="shared" ca="1" si="57"/>
        <v>3.0000000000000013</v>
      </c>
      <c r="T72" s="6">
        <f t="shared" ca="1" si="57"/>
        <v>3.0000000000000013</v>
      </c>
      <c r="U72" s="6">
        <f t="shared" ca="1" si="57"/>
        <v>3.0000000000000013</v>
      </c>
      <c r="V72" s="6">
        <f t="shared" ca="1" si="57"/>
        <v>3.0000000000000013</v>
      </c>
      <c r="W72" s="6">
        <f t="shared" ca="1" si="57"/>
        <v>3.0000000000000013</v>
      </c>
      <c r="X72" s="6">
        <f t="shared" ca="1" si="57"/>
        <v>3.0000000000000013</v>
      </c>
      <c r="Y72" s="6">
        <f t="shared" ca="1" si="57"/>
        <v>3.0000000000000013</v>
      </c>
      <c r="Z72" s="6">
        <f t="shared" ca="1" si="57"/>
        <v>3.0000000000000013</v>
      </c>
      <c r="AA72" s="6">
        <f t="shared" ca="1" si="57"/>
        <v>3.0000000000000013</v>
      </c>
      <c r="AB72" s="6">
        <f t="shared" ca="1" si="57"/>
        <v>3.0000000000000013</v>
      </c>
      <c r="AC72" s="6">
        <f t="shared" ca="1" si="57"/>
        <v>3.0000000000000013</v>
      </c>
      <c r="AD72" s="6">
        <f t="shared" ca="1" si="57"/>
        <v>3.0000000000000013</v>
      </c>
      <c r="AE72" s="6">
        <f t="shared" ca="1" si="57"/>
        <v>3.0000000000000013</v>
      </c>
      <c r="AF72" s="6">
        <f t="shared" ca="1" si="57"/>
        <v>3.0000000000000013</v>
      </c>
      <c r="AG72" s="6">
        <f t="shared" ca="1" si="57"/>
        <v>3.0000000000000013</v>
      </c>
      <c r="AH72" s="6">
        <f t="shared" ca="1" si="57"/>
        <v>3.0000000000000013</v>
      </c>
      <c r="AI72" s="6">
        <f t="shared" ca="1" si="57"/>
        <v>3.0000000000000013</v>
      </c>
      <c r="AJ72" s="6">
        <f t="shared" ca="1" si="57"/>
        <v>3.0000000000000013</v>
      </c>
      <c r="AK72" s="6">
        <f t="shared" ref="AK72:BL72" ca="1" si="58">AK61</f>
        <v>3.0000000000000013</v>
      </c>
      <c r="AL72" s="6">
        <f t="shared" ca="1" si="58"/>
        <v>3.0000000000000013</v>
      </c>
      <c r="AM72" s="6">
        <f t="shared" ca="1" si="58"/>
        <v>3.0000000000000013</v>
      </c>
      <c r="AN72" s="6">
        <f t="shared" ca="1" si="58"/>
        <v>3.0000000000000013</v>
      </c>
      <c r="AO72" s="6">
        <f t="shared" ca="1" si="58"/>
        <v>3.0000000000000013</v>
      </c>
      <c r="AP72" s="6">
        <f t="shared" ca="1" si="58"/>
        <v>3.0000000000000013</v>
      </c>
      <c r="AQ72" s="6">
        <f t="shared" ca="1" si="58"/>
        <v>3.0000000000000013</v>
      </c>
      <c r="AR72" s="6">
        <f t="shared" ca="1" si="58"/>
        <v>3.0000000000000013</v>
      </c>
      <c r="AS72" s="6">
        <f t="shared" ca="1" si="58"/>
        <v>3.0000000000000013</v>
      </c>
      <c r="AT72" s="6">
        <f t="shared" ca="1" si="58"/>
        <v>3.0000000000000013</v>
      </c>
      <c r="AU72" s="6">
        <f t="shared" ca="1" si="58"/>
        <v>3.0000000000000013</v>
      </c>
      <c r="AV72" s="6">
        <f t="shared" ca="1" si="58"/>
        <v>3.0000000000000013</v>
      </c>
      <c r="AW72" s="6">
        <f t="shared" ca="1" si="58"/>
        <v>3.0000000000000013</v>
      </c>
      <c r="AX72" s="6">
        <f t="shared" ca="1" si="58"/>
        <v>3.0000000000000013</v>
      </c>
      <c r="AY72" s="6">
        <f t="shared" ca="1" si="58"/>
        <v>3.0000000000000013</v>
      </c>
      <c r="AZ72" s="6">
        <f t="shared" ca="1" si="58"/>
        <v>3.0000000000000013</v>
      </c>
      <c r="BA72" s="6">
        <f t="shared" ca="1" si="58"/>
        <v>3.0000000000000013</v>
      </c>
      <c r="BB72" s="6">
        <f t="shared" ca="1" si="58"/>
        <v>3.0000000000000013</v>
      </c>
      <c r="BC72" s="6">
        <f t="shared" ca="1" si="58"/>
        <v>3.0000000000000013</v>
      </c>
      <c r="BD72" s="6">
        <f t="shared" ca="1" si="58"/>
        <v>3.0000000000000013</v>
      </c>
      <c r="BE72" s="6">
        <f t="shared" ca="1" si="58"/>
        <v>3.0000000000000013</v>
      </c>
      <c r="BF72" s="6">
        <f t="shared" ca="1" si="58"/>
        <v>3.0000000000000013</v>
      </c>
      <c r="BG72" s="6">
        <f t="shared" ca="1" si="58"/>
        <v>3.0000000000000013</v>
      </c>
      <c r="BH72" s="6">
        <f t="shared" ca="1" si="58"/>
        <v>2.999999999999893</v>
      </c>
      <c r="BI72" s="6">
        <f t="shared" ca="1" si="58"/>
        <v>2.999999999999893</v>
      </c>
      <c r="BJ72" s="6">
        <f t="shared" ca="1" si="58"/>
        <v>2.999999999999893</v>
      </c>
      <c r="BK72" s="6">
        <f t="shared" ca="1" si="58"/>
        <v>2.999999999999893</v>
      </c>
      <c r="BL72" s="6">
        <f t="shared" ca="1" si="58"/>
        <v>2.999999999999893</v>
      </c>
    </row>
    <row r="73" spans="1:64" x14ac:dyDescent="0.35">
      <c r="A73" s="6"/>
      <c r="B73" s="6"/>
      <c r="C73" s="13"/>
      <c r="D73" s="76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</row>
    <row r="74" spans="1:64" x14ac:dyDescent="0.35">
      <c r="A74" s="6"/>
      <c r="B74" s="83" t="s">
        <v>136</v>
      </c>
      <c r="C74" s="13" t="s">
        <v>22</v>
      </c>
      <c r="D74" s="76"/>
      <c r="E74" s="87">
        <f t="shared" ref="E74:AJ74" ca="1" si="59">SUM(E67:E72)</f>
        <v>0</v>
      </c>
      <c r="F74" s="87">
        <f t="shared" ca="1" si="59"/>
        <v>0</v>
      </c>
      <c r="G74" s="87">
        <f t="shared" ca="1" si="59"/>
        <v>83.375571861820731</v>
      </c>
      <c r="H74" s="87">
        <f t="shared" ca="1" si="59"/>
        <v>224.31453647295604</v>
      </c>
      <c r="I74" s="87">
        <f t="shared" ca="1" si="59"/>
        <v>329.69667470958325</v>
      </c>
      <c r="J74" s="87">
        <f t="shared" ca="1" si="59"/>
        <v>334.27876639669938</v>
      </c>
      <c r="K74" s="87">
        <f t="shared" ca="1" si="59"/>
        <v>323.30594029587837</v>
      </c>
      <c r="L74" s="87">
        <f t="shared" ca="1" si="59"/>
        <v>321.51419418460813</v>
      </c>
      <c r="M74" s="87">
        <f t="shared" ca="1" si="59"/>
        <v>311.08060397556449</v>
      </c>
      <c r="N74" s="87">
        <f t="shared" ca="1" si="59"/>
        <v>301.82241994815678</v>
      </c>
      <c r="O74" s="87">
        <f t="shared" ca="1" si="59"/>
        <v>292.51331526053417</v>
      </c>
      <c r="P74" s="87">
        <f t="shared" ca="1" si="59"/>
        <v>283.20696883917958</v>
      </c>
      <c r="Q74" s="87">
        <f t="shared" ca="1" si="59"/>
        <v>273.90104206352765</v>
      </c>
      <c r="R74" s="87">
        <f t="shared" ca="1" si="59"/>
        <v>264.59564806205333</v>
      </c>
      <c r="S74" s="87">
        <f t="shared" ca="1" si="59"/>
        <v>255.29079288541405</v>
      </c>
      <c r="T74" s="87">
        <f t="shared" ca="1" si="59"/>
        <v>246.78718997880398</v>
      </c>
      <c r="U74" s="87">
        <f t="shared" ca="1" si="59"/>
        <v>241.44589658402123</v>
      </c>
      <c r="V74" s="87">
        <f t="shared" ca="1" si="59"/>
        <v>236.10338311783647</v>
      </c>
      <c r="W74" s="87">
        <f t="shared" ca="1" si="59"/>
        <v>230.76154870051619</v>
      </c>
      <c r="X74" s="87">
        <f t="shared" ca="1" si="59"/>
        <v>225.42030436748092</v>
      </c>
      <c r="Y74" s="87">
        <f t="shared" ca="1" si="59"/>
        <v>220.0796673948183</v>
      </c>
      <c r="Z74" s="87">
        <f t="shared" ca="1" si="59"/>
        <v>214.73964965087083</v>
      </c>
      <c r="AA74" s="87">
        <f t="shared" ca="1" si="59"/>
        <v>209.40026355384074</v>
      </c>
      <c r="AB74" s="87">
        <f t="shared" ca="1" si="59"/>
        <v>204.06152175964158</v>
      </c>
      <c r="AC74" s="87">
        <f t="shared" ca="1" si="59"/>
        <v>198.72343718412299</v>
      </c>
      <c r="AD74" s="87">
        <f t="shared" ca="1" si="59"/>
        <v>193.38602300758885</v>
      </c>
      <c r="AE74" s="87">
        <f t="shared" ca="1" si="59"/>
        <v>188.04929268038089</v>
      </c>
      <c r="AF74" s="87">
        <f t="shared" ca="1" si="59"/>
        <v>182.71325992853068</v>
      </c>
      <c r="AG74" s="87">
        <f t="shared" ca="1" si="59"/>
        <v>177.3779387595348</v>
      </c>
      <c r="AH74" s="87">
        <f t="shared" ca="1" si="59"/>
        <v>172.04334346825394</v>
      </c>
      <c r="AI74" s="87">
        <f t="shared" ca="1" si="59"/>
        <v>166.70948864293834</v>
      </c>
      <c r="AJ74" s="87">
        <f t="shared" ca="1" si="59"/>
        <v>161.37638917138241</v>
      </c>
      <c r="AK74" s="87">
        <f t="shared" ref="AK74:BL74" ca="1" si="60">SUM(AK67:AK72)</f>
        <v>160.36668254404586</v>
      </c>
      <c r="AL74" s="87">
        <f t="shared" ca="1" si="60"/>
        <v>159.19703010567224</v>
      </c>
      <c r="AM74" s="87">
        <f t="shared" ca="1" si="60"/>
        <v>158.03674855686262</v>
      </c>
      <c r="AN74" s="87">
        <f t="shared" ca="1" si="60"/>
        <v>156.87682820108699</v>
      </c>
      <c r="AO74" s="87">
        <f t="shared" ca="1" si="60"/>
        <v>149.12968943473444</v>
      </c>
      <c r="AP74" s="87">
        <f t="shared" ca="1" si="60"/>
        <v>148.30946786181789</v>
      </c>
      <c r="AQ74" s="87">
        <f t="shared" ca="1" si="60"/>
        <v>147.39910698688681</v>
      </c>
      <c r="AR74" s="87">
        <f t="shared" ca="1" si="60"/>
        <v>146.49361481230753</v>
      </c>
      <c r="AS74" s="87">
        <f t="shared" ca="1" si="60"/>
        <v>145.58885208560673</v>
      </c>
      <c r="AT74" s="87">
        <f t="shared" ca="1" si="60"/>
        <v>144.68501898725262</v>
      </c>
      <c r="AU74" s="87">
        <f t="shared" ca="1" si="60"/>
        <v>143.78212618087389</v>
      </c>
      <c r="AV74" s="87">
        <f t="shared" ca="1" si="60"/>
        <v>142.88019302503466</v>
      </c>
      <c r="AW74" s="87">
        <f t="shared" ca="1" si="60"/>
        <v>141.97923890722058</v>
      </c>
      <c r="AX74" s="87">
        <f t="shared" ca="1" si="60"/>
        <v>141.0792836317402</v>
      </c>
      <c r="AY74" s="87">
        <f t="shared" ca="1" si="60"/>
        <v>140.18034741158024</v>
      </c>
      <c r="AZ74" s="87">
        <f t="shared" ca="1" si="60"/>
        <v>139.2824508777841</v>
      </c>
      <c r="BA74" s="87">
        <f t="shared" ca="1" si="60"/>
        <v>138.38561508825822</v>
      </c>
      <c r="BB74" s="87">
        <f t="shared" ca="1" si="60"/>
        <v>137.48986153680301</v>
      </c>
      <c r="BC74" s="87">
        <f t="shared" ca="1" si="60"/>
        <v>136.59521216233742</v>
      </c>
      <c r="BD74" s="87">
        <f t="shared" ca="1" si="60"/>
        <v>135.70168935832308</v>
      </c>
      <c r="BE74" s="87">
        <f t="shared" ca="1" si="60"/>
        <v>134.80931598239272</v>
      </c>
      <c r="BF74" s="87">
        <f t="shared" ca="1" si="60"/>
        <v>133.91811536618673</v>
      </c>
      <c r="BG74" s="87">
        <f t="shared" ca="1" si="60"/>
        <v>133.02811132540322</v>
      </c>
      <c r="BH74" s="87">
        <f t="shared" ca="1" si="60"/>
        <v>133.0281113254031</v>
      </c>
      <c r="BI74" s="87">
        <f t="shared" ca="1" si="60"/>
        <v>133.0281113254031</v>
      </c>
      <c r="BJ74" s="87">
        <f t="shared" ca="1" si="60"/>
        <v>133.0281113254031</v>
      </c>
      <c r="BK74" s="87">
        <f t="shared" ca="1" si="60"/>
        <v>133.0281113254031</v>
      </c>
      <c r="BL74" s="87">
        <f t="shared" ca="1" si="60"/>
        <v>133.0281113254031</v>
      </c>
    </row>
    <row r="75" spans="1:64" x14ac:dyDescent="0.35">
      <c r="A75" s="6"/>
      <c r="B75" s="6"/>
      <c r="C75" s="13"/>
      <c r="D75" s="76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</row>
    <row r="76" spans="1:64" x14ac:dyDescent="0.35">
      <c r="A76" s="83" t="s">
        <v>135</v>
      </c>
      <c r="B76" s="6"/>
      <c r="C76" s="13"/>
      <c r="D76" s="76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</row>
    <row r="77" spans="1:64" x14ac:dyDescent="0.35">
      <c r="A77" s="83"/>
      <c r="B77" s="6" t="s">
        <v>12</v>
      </c>
      <c r="C77" s="13" t="s">
        <v>22</v>
      </c>
      <c r="D77" s="76"/>
      <c r="E77" s="6">
        <f t="shared" ref="E77:AJ77" ca="1" si="61">D77+E43</f>
        <v>0</v>
      </c>
      <c r="F77" s="6">
        <f t="shared" ca="1" si="61"/>
        <v>0</v>
      </c>
      <c r="G77" s="6">
        <f t="shared" ca="1" si="61"/>
        <v>0</v>
      </c>
      <c r="H77" s="6">
        <f t="shared" ca="1" si="61"/>
        <v>0</v>
      </c>
      <c r="I77" s="6">
        <f t="shared" ca="1" si="61"/>
        <v>0</v>
      </c>
      <c r="J77" s="6">
        <f t="shared" ca="1" si="61"/>
        <v>0</v>
      </c>
      <c r="K77" s="6">
        <f t="shared" ca="1" si="61"/>
        <v>0</v>
      </c>
      <c r="L77" s="6">
        <f t="shared" ca="1" si="61"/>
        <v>0</v>
      </c>
      <c r="M77" s="6">
        <f t="shared" ca="1" si="61"/>
        <v>0</v>
      </c>
      <c r="N77" s="6">
        <f t="shared" ca="1" si="61"/>
        <v>0</v>
      </c>
      <c r="O77" s="6">
        <f t="shared" ca="1" si="61"/>
        <v>0</v>
      </c>
      <c r="P77" s="6">
        <f t="shared" ca="1" si="61"/>
        <v>0</v>
      </c>
      <c r="Q77" s="6">
        <f t="shared" ca="1" si="61"/>
        <v>0</v>
      </c>
      <c r="R77" s="6">
        <f t="shared" ca="1" si="61"/>
        <v>0</v>
      </c>
      <c r="S77" s="6">
        <f t="shared" ca="1" si="61"/>
        <v>0</v>
      </c>
      <c r="T77" s="6">
        <f t="shared" ca="1" si="61"/>
        <v>0</v>
      </c>
      <c r="U77" s="6">
        <f t="shared" ca="1" si="61"/>
        <v>0</v>
      </c>
      <c r="V77" s="6">
        <f t="shared" ca="1" si="61"/>
        <v>0</v>
      </c>
      <c r="W77" s="6">
        <f t="shared" ca="1" si="61"/>
        <v>0</v>
      </c>
      <c r="X77" s="6">
        <f t="shared" ca="1" si="61"/>
        <v>0</v>
      </c>
      <c r="Y77" s="6">
        <f t="shared" ca="1" si="61"/>
        <v>0</v>
      </c>
      <c r="Z77" s="6">
        <f t="shared" ca="1" si="61"/>
        <v>0</v>
      </c>
      <c r="AA77" s="6">
        <f t="shared" ca="1" si="61"/>
        <v>0</v>
      </c>
      <c r="AB77" s="6">
        <f t="shared" ca="1" si="61"/>
        <v>0</v>
      </c>
      <c r="AC77" s="6">
        <f t="shared" ca="1" si="61"/>
        <v>0</v>
      </c>
      <c r="AD77" s="6">
        <f t="shared" ca="1" si="61"/>
        <v>0</v>
      </c>
      <c r="AE77" s="6">
        <f t="shared" ca="1" si="61"/>
        <v>0</v>
      </c>
      <c r="AF77" s="6">
        <f t="shared" ca="1" si="61"/>
        <v>0</v>
      </c>
      <c r="AG77" s="6">
        <f t="shared" ca="1" si="61"/>
        <v>0</v>
      </c>
      <c r="AH77" s="6">
        <f t="shared" ca="1" si="61"/>
        <v>0</v>
      </c>
      <c r="AI77" s="6">
        <f t="shared" ca="1" si="61"/>
        <v>0</v>
      </c>
      <c r="AJ77" s="6">
        <f t="shared" ca="1" si="61"/>
        <v>0</v>
      </c>
      <c r="AK77" s="6">
        <f t="shared" ref="AK77:BL77" ca="1" si="62">AJ77+AK43</f>
        <v>0</v>
      </c>
      <c r="AL77" s="6">
        <f t="shared" ca="1" si="62"/>
        <v>0</v>
      </c>
      <c r="AM77" s="6">
        <f t="shared" ca="1" si="62"/>
        <v>0</v>
      </c>
      <c r="AN77" s="6">
        <f t="shared" ca="1" si="62"/>
        <v>0</v>
      </c>
      <c r="AO77" s="6">
        <f t="shared" ca="1" si="62"/>
        <v>0</v>
      </c>
      <c r="AP77" s="6">
        <f t="shared" ca="1" si="62"/>
        <v>0</v>
      </c>
      <c r="AQ77" s="6">
        <f t="shared" ca="1" si="62"/>
        <v>0</v>
      </c>
      <c r="AR77" s="6">
        <f t="shared" ca="1" si="62"/>
        <v>0</v>
      </c>
      <c r="AS77" s="6">
        <f t="shared" ca="1" si="62"/>
        <v>0</v>
      </c>
      <c r="AT77" s="6">
        <f t="shared" ca="1" si="62"/>
        <v>0</v>
      </c>
      <c r="AU77" s="6">
        <f t="shared" ca="1" si="62"/>
        <v>0</v>
      </c>
      <c r="AV77" s="6">
        <f t="shared" ca="1" si="62"/>
        <v>0</v>
      </c>
      <c r="AW77" s="6">
        <f t="shared" ca="1" si="62"/>
        <v>0</v>
      </c>
      <c r="AX77" s="6">
        <f t="shared" ca="1" si="62"/>
        <v>0</v>
      </c>
      <c r="AY77" s="6">
        <f t="shared" ca="1" si="62"/>
        <v>0</v>
      </c>
      <c r="AZ77" s="6">
        <f t="shared" ca="1" si="62"/>
        <v>0</v>
      </c>
      <c r="BA77" s="6">
        <f t="shared" ca="1" si="62"/>
        <v>0</v>
      </c>
      <c r="BB77" s="6">
        <f t="shared" ca="1" si="62"/>
        <v>0</v>
      </c>
      <c r="BC77" s="6">
        <f t="shared" ca="1" si="62"/>
        <v>0</v>
      </c>
      <c r="BD77" s="6">
        <f t="shared" ca="1" si="62"/>
        <v>0</v>
      </c>
      <c r="BE77" s="6">
        <f t="shared" ca="1" si="62"/>
        <v>0</v>
      </c>
      <c r="BF77" s="6">
        <f t="shared" ca="1" si="62"/>
        <v>0</v>
      </c>
      <c r="BG77" s="6">
        <f t="shared" ca="1" si="62"/>
        <v>0</v>
      </c>
      <c r="BH77" s="6">
        <f t="shared" ca="1" si="62"/>
        <v>0</v>
      </c>
      <c r="BI77" s="6">
        <f t="shared" ca="1" si="62"/>
        <v>0</v>
      </c>
      <c r="BJ77" s="6">
        <f t="shared" ca="1" si="62"/>
        <v>0</v>
      </c>
      <c r="BK77" s="6">
        <f t="shared" ca="1" si="62"/>
        <v>0</v>
      </c>
      <c r="BL77" s="6">
        <f t="shared" ca="1" si="62"/>
        <v>0</v>
      </c>
    </row>
    <row r="78" spans="1:64" x14ac:dyDescent="0.35">
      <c r="A78" s="83"/>
      <c r="B78" s="72" t="s">
        <v>134</v>
      </c>
      <c r="C78" s="13" t="s">
        <v>22</v>
      </c>
      <c r="D78" s="76"/>
      <c r="E78" s="6">
        <f t="shared" ref="E78:AJ78" ca="1" si="63">D78+E23</f>
        <v>0</v>
      </c>
      <c r="F78" s="6">
        <f t="shared" ca="1" si="63"/>
        <v>0</v>
      </c>
      <c r="G78" s="6">
        <f t="shared" ca="1" si="63"/>
        <v>0</v>
      </c>
      <c r="H78" s="6">
        <f t="shared" ca="1" si="63"/>
        <v>0</v>
      </c>
      <c r="I78" s="6">
        <f t="shared" ca="1" si="63"/>
        <v>0</v>
      </c>
      <c r="J78" s="6">
        <f t="shared" ca="1" si="63"/>
        <v>1.4303893940631256</v>
      </c>
      <c r="K78" s="6">
        <f t="shared" ca="1" si="63"/>
        <v>-8.1244917770889362</v>
      </c>
      <c r="L78" s="6">
        <f t="shared" ca="1" si="63"/>
        <v>-6.0410486840415452</v>
      </c>
      <c r="M78" s="6">
        <f t="shared" ca="1" si="63"/>
        <v>-10.23762656593375</v>
      </c>
      <c r="N78" s="6">
        <f t="shared" ca="1" si="63"/>
        <v>-14.140352902416996</v>
      </c>
      <c r="O78" s="6">
        <f t="shared" ca="1" si="63"/>
        <v>-18.055809403953941</v>
      </c>
      <c r="P78" s="6">
        <f t="shared" ca="1" si="63"/>
        <v>-21.970576338923888</v>
      </c>
      <c r="Q78" s="6">
        <f t="shared" ca="1" si="63"/>
        <v>-25.885238362468179</v>
      </c>
      <c r="R78" s="6">
        <f t="shared" ca="1" si="63"/>
        <v>-29.799767192468035</v>
      </c>
      <c r="S78" s="6">
        <f t="shared" ca="1" si="63"/>
        <v>-33.714161316259158</v>
      </c>
      <c r="T78" s="6">
        <f t="shared" ca="1" si="63"/>
        <v>-36.827715509461008</v>
      </c>
      <c r="U78" s="6">
        <f t="shared" ca="1" si="63"/>
        <v>-36.780660491177763</v>
      </c>
      <c r="V78" s="6">
        <f t="shared" ca="1" si="63"/>
        <v>-36.733910490745004</v>
      </c>
      <c r="W78" s="6">
        <f t="shared" ca="1" si="63"/>
        <v>-36.686990728096134</v>
      </c>
      <c r="X78" s="6">
        <f t="shared" ca="1" si="63"/>
        <v>-36.639923444376002</v>
      </c>
      <c r="Y78" s="6">
        <f t="shared" ca="1" si="63"/>
        <v>-36.592704320562731</v>
      </c>
      <c r="Z78" s="6">
        <f t="shared" ca="1" si="63"/>
        <v>-36.545330389570644</v>
      </c>
      <c r="AA78" s="6">
        <f t="shared" ca="1" si="63"/>
        <v>-36.497798546849218</v>
      </c>
      <c r="AB78" s="6">
        <f t="shared" ca="1" si="63"/>
        <v>-36.450105628420076</v>
      </c>
      <c r="AC78" s="6">
        <f t="shared" ca="1" si="63"/>
        <v>-36.402248405320776</v>
      </c>
      <c r="AD78" s="6">
        <f t="shared" ca="1" si="63"/>
        <v>-36.354223582475377</v>
      </c>
      <c r="AE78" s="6">
        <f t="shared" ca="1" si="63"/>
        <v>-36.30602779729842</v>
      </c>
      <c r="AF78" s="6">
        <f t="shared" ca="1" si="63"/>
        <v>-36.257657618282032</v>
      </c>
      <c r="AG78" s="6">
        <f t="shared" ca="1" si="63"/>
        <v>-36.209109543552067</v>
      </c>
      <c r="AH78" s="6">
        <f t="shared" ca="1" si="63"/>
        <v>-36.160379999393335</v>
      </c>
      <c r="AI78" s="6">
        <f t="shared" ca="1" si="63"/>
        <v>-36.111465338743294</v>
      </c>
      <c r="AJ78" s="6">
        <f t="shared" ca="1" si="63"/>
        <v>-36.062361839653335</v>
      </c>
      <c r="AK78" s="6">
        <f t="shared" ref="AK78:BL78" ca="1" si="64">AJ78+AK23</f>
        <v>-31.804890831010233</v>
      </c>
      <c r="AL78" s="6">
        <f t="shared" ca="1" si="64"/>
        <v>-27.587406275126412</v>
      </c>
      <c r="AM78" s="6">
        <f t="shared" ca="1" si="64"/>
        <v>-23.367578996851574</v>
      </c>
      <c r="AN78" s="6">
        <f t="shared" ca="1" si="64"/>
        <v>-19.147661420318244</v>
      </c>
      <c r="AO78" s="6">
        <f t="shared" ca="1" si="64"/>
        <v>-20.694108396925444</v>
      </c>
      <c r="AP78" s="6">
        <f t="shared" ca="1" si="64"/>
        <v>-21.61276044099284</v>
      </c>
      <c r="AQ78" s="6">
        <f t="shared" ca="1" si="64"/>
        <v>-22.553947310563867</v>
      </c>
      <c r="AR78" s="6">
        <f t="shared" ca="1" si="64"/>
        <v>-23.493917005046946</v>
      </c>
      <c r="AS78" s="6">
        <f t="shared" ca="1" si="64"/>
        <v>-24.43370433756041</v>
      </c>
      <c r="AT78" s="6">
        <f t="shared" ca="1" si="64"/>
        <v>-25.373259262987197</v>
      </c>
      <c r="AU78" s="6">
        <f t="shared" ca="1" si="64"/>
        <v>-26.312579115420139</v>
      </c>
      <c r="AV78" s="6">
        <f t="shared" ca="1" si="64"/>
        <v>-27.251659055218209</v>
      </c>
      <c r="AW78" s="6">
        <f t="shared" ca="1" si="64"/>
        <v>-28.190494235509991</v>
      </c>
      <c r="AX78" s="6">
        <f t="shared" ca="1" si="64"/>
        <v>-29.129079705218341</v>
      </c>
      <c r="AY78" s="6">
        <f t="shared" ca="1" si="64"/>
        <v>-30.067410411096585</v>
      </c>
      <c r="AZ78" s="6">
        <f t="shared" ca="1" si="64"/>
        <v>-31.005481195383883</v>
      </c>
      <c r="BA78" s="6">
        <f t="shared" ca="1" si="64"/>
        <v>-31.943286793603612</v>
      </c>
      <c r="BB78" s="6">
        <f t="shared" ca="1" si="64"/>
        <v>-32.880821832305671</v>
      </c>
      <c r="BC78" s="6">
        <f t="shared" ca="1" si="64"/>
        <v>-33.81808082676033</v>
      </c>
      <c r="BD78" s="6">
        <f t="shared" ca="1" si="64"/>
        <v>-34.75505817860217</v>
      </c>
      <c r="BE78" s="6">
        <f t="shared" ca="1" si="64"/>
        <v>-35.691748173423022</v>
      </c>
      <c r="BF78" s="6">
        <f t="shared" ca="1" si="64"/>
        <v>-36.628144978312775</v>
      </c>
      <c r="BG78" s="6">
        <f t="shared" ca="1" si="64"/>
        <v>-37.564242639346908</v>
      </c>
      <c r="BH78" s="6">
        <f t="shared" ca="1" si="64"/>
        <v>-37.564242639346908</v>
      </c>
      <c r="BI78" s="6">
        <f t="shared" ca="1" si="64"/>
        <v>-37.564242639346908</v>
      </c>
      <c r="BJ78" s="6">
        <f t="shared" ca="1" si="64"/>
        <v>-37.564242639346908</v>
      </c>
      <c r="BK78" s="6">
        <f t="shared" ca="1" si="64"/>
        <v>-37.564242639346908</v>
      </c>
      <c r="BL78" s="6">
        <f t="shared" ca="1" si="64"/>
        <v>-37.564242639346908</v>
      </c>
    </row>
    <row r="79" spans="1:64" x14ac:dyDescent="0.35">
      <c r="A79" s="6"/>
      <c r="B79" s="6"/>
      <c r="C79" s="13"/>
      <c r="D79" s="6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</row>
    <row r="80" spans="1:64" x14ac:dyDescent="0.35">
      <c r="A80" s="6"/>
      <c r="B80" s="6" t="s">
        <v>133</v>
      </c>
      <c r="C80" s="13" t="s">
        <v>22</v>
      </c>
      <c r="D80" s="68"/>
      <c r="E80" s="6">
        <f t="shared" ref="E80:AJ80" ca="1" si="65">D80+E42</f>
        <v>0</v>
      </c>
      <c r="F80" s="6">
        <f t="shared" ca="1" si="65"/>
        <v>0</v>
      </c>
      <c r="G80" s="6">
        <f t="shared" ca="1" si="65"/>
        <v>21.750651142824829</v>
      </c>
      <c r="H80" s="6">
        <f t="shared" ca="1" si="65"/>
        <v>69.396817503349467</v>
      </c>
      <c r="I80" s="6">
        <f t="shared" ca="1" si="65"/>
        <v>83.101681677380881</v>
      </c>
      <c r="J80" s="6">
        <f t="shared" ca="1" si="65"/>
        <v>98.909002412874955</v>
      </c>
      <c r="K80" s="6">
        <f t="shared" ca="1" si="65"/>
        <v>98.909002412874955</v>
      </c>
      <c r="L80" s="6">
        <f t="shared" ca="1" si="65"/>
        <v>98.909002412874955</v>
      </c>
      <c r="M80" s="6">
        <f t="shared" ca="1" si="65"/>
        <v>98.909002412874955</v>
      </c>
      <c r="N80" s="6">
        <f t="shared" ca="1" si="65"/>
        <v>98.909002412874955</v>
      </c>
      <c r="O80" s="6">
        <f t="shared" ca="1" si="65"/>
        <v>98.909002412874955</v>
      </c>
      <c r="P80" s="6">
        <f t="shared" ca="1" si="65"/>
        <v>98.909002412874955</v>
      </c>
      <c r="Q80" s="6">
        <f t="shared" ca="1" si="65"/>
        <v>98.909002412874955</v>
      </c>
      <c r="R80" s="6">
        <f t="shared" ca="1" si="65"/>
        <v>98.909002412874955</v>
      </c>
      <c r="S80" s="6">
        <f t="shared" ca="1" si="65"/>
        <v>98.909002412874955</v>
      </c>
      <c r="T80" s="6">
        <f t="shared" ca="1" si="65"/>
        <v>98.909002412874955</v>
      </c>
      <c r="U80" s="6">
        <f t="shared" ca="1" si="65"/>
        <v>98.909002412874955</v>
      </c>
      <c r="V80" s="6">
        <f t="shared" ca="1" si="65"/>
        <v>98.909002412874955</v>
      </c>
      <c r="W80" s="6">
        <f t="shared" ca="1" si="65"/>
        <v>98.909002412874955</v>
      </c>
      <c r="X80" s="6">
        <f t="shared" ca="1" si="65"/>
        <v>98.909002412874955</v>
      </c>
      <c r="Y80" s="6">
        <f t="shared" ca="1" si="65"/>
        <v>98.909002412874955</v>
      </c>
      <c r="Z80" s="6">
        <f t="shared" ca="1" si="65"/>
        <v>98.909002412874955</v>
      </c>
      <c r="AA80" s="6">
        <f t="shared" ca="1" si="65"/>
        <v>98.909002412874955</v>
      </c>
      <c r="AB80" s="6">
        <f t="shared" ca="1" si="65"/>
        <v>98.909002412874955</v>
      </c>
      <c r="AC80" s="6">
        <f t="shared" ca="1" si="65"/>
        <v>98.909002412874955</v>
      </c>
      <c r="AD80" s="6">
        <f t="shared" ca="1" si="65"/>
        <v>98.909002412874955</v>
      </c>
      <c r="AE80" s="6">
        <f t="shared" ca="1" si="65"/>
        <v>98.909002412874955</v>
      </c>
      <c r="AF80" s="6">
        <f t="shared" ca="1" si="65"/>
        <v>98.909002412874955</v>
      </c>
      <c r="AG80" s="6">
        <f t="shared" ca="1" si="65"/>
        <v>98.909002412874955</v>
      </c>
      <c r="AH80" s="6">
        <f t="shared" ca="1" si="65"/>
        <v>98.909002412874955</v>
      </c>
      <c r="AI80" s="6">
        <f t="shared" ca="1" si="65"/>
        <v>98.909002412874955</v>
      </c>
      <c r="AJ80" s="6">
        <f t="shared" ca="1" si="65"/>
        <v>98.909002412874955</v>
      </c>
      <c r="AK80" s="6">
        <f t="shared" ref="AK80:BL80" ca="1" si="66">AJ80+AK42</f>
        <v>98.909002412874955</v>
      </c>
      <c r="AL80" s="6">
        <f t="shared" ca="1" si="66"/>
        <v>98.909002412874955</v>
      </c>
      <c r="AM80" s="6">
        <f t="shared" ca="1" si="66"/>
        <v>98.909002412874955</v>
      </c>
      <c r="AN80" s="6">
        <f t="shared" ca="1" si="66"/>
        <v>98.909002412874955</v>
      </c>
      <c r="AO80" s="6">
        <f t="shared" ca="1" si="66"/>
        <v>98.909002412874955</v>
      </c>
      <c r="AP80" s="6">
        <f t="shared" ca="1" si="66"/>
        <v>98.909002412874955</v>
      </c>
      <c r="AQ80" s="6">
        <f t="shared" ca="1" si="66"/>
        <v>98.909002412874955</v>
      </c>
      <c r="AR80" s="6">
        <f t="shared" ca="1" si="66"/>
        <v>98.909002412874955</v>
      </c>
      <c r="AS80" s="6">
        <f t="shared" ca="1" si="66"/>
        <v>98.909002412874955</v>
      </c>
      <c r="AT80" s="6">
        <f t="shared" ca="1" si="66"/>
        <v>98.909002412874955</v>
      </c>
      <c r="AU80" s="6">
        <f t="shared" ca="1" si="66"/>
        <v>98.909002412874955</v>
      </c>
      <c r="AV80" s="6">
        <f t="shared" ca="1" si="66"/>
        <v>98.909002412874955</v>
      </c>
      <c r="AW80" s="6">
        <f t="shared" ca="1" si="66"/>
        <v>98.909002412874955</v>
      </c>
      <c r="AX80" s="6">
        <f t="shared" ca="1" si="66"/>
        <v>98.909002412874955</v>
      </c>
      <c r="AY80" s="6">
        <f t="shared" ca="1" si="66"/>
        <v>98.909002412874955</v>
      </c>
      <c r="AZ80" s="6">
        <f t="shared" ca="1" si="66"/>
        <v>98.909002412874955</v>
      </c>
      <c r="BA80" s="6">
        <f t="shared" ca="1" si="66"/>
        <v>98.909002412874955</v>
      </c>
      <c r="BB80" s="6">
        <f t="shared" ca="1" si="66"/>
        <v>98.909002412874955</v>
      </c>
      <c r="BC80" s="6">
        <f t="shared" ca="1" si="66"/>
        <v>98.909002412874955</v>
      </c>
      <c r="BD80" s="6">
        <f t="shared" ca="1" si="66"/>
        <v>98.909002412874955</v>
      </c>
      <c r="BE80" s="6">
        <f t="shared" ca="1" si="66"/>
        <v>98.909002412874955</v>
      </c>
      <c r="BF80" s="6">
        <f t="shared" ca="1" si="66"/>
        <v>98.909002412874955</v>
      </c>
      <c r="BG80" s="6">
        <f t="shared" ca="1" si="66"/>
        <v>98.909002412874955</v>
      </c>
      <c r="BH80" s="6">
        <f t="shared" ca="1" si="66"/>
        <v>98.909002412874955</v>
      </c>
      <c r="BI80" s="6">
        <f t="shared" ca="1" si="66"/>
        <v>98.909002412874955</v>
      </c>
      <c r="BJ80" s="6">
        <f t="shared" ca="1" si="66"/>
        <v>98.909002412874955</v>
      </c>
      <c r="BK80" s="6">
        <f t="shared" ca="1" si="66"/>
        <v>98.909002412874955</v>
      </c>
      <c r="BL80" s="6">
        <f t="shared" ca="1" si="66"/>
        <v>98.909002412874955</v>
      </c>
    </row>
    <row r="81" spans="1:64" x14ac:dyDescent="0.35">
      <c r="A81" s="6"/>
      <c r="B81" s="6" t="s">
        <v>215</v>
      </c>
      <c r="C81" s="13" t="s">
        <v>22</v>
      </c>
      <c r="D81" s="68"/>
      <c r="E81" s="6">
        <f t="shared" ref="E81:AJ81" ca="1" si="67">D81+E44</f>
        <v>0</v>
      </c>
      <c r="F81" s="6">
        <f t="shared" ca="1" si="67"/>
        <v>0</v>
      </c>
      <c r="G81" s="6">
        <f t="shared" ca="1" si="67"/>
        <v>20.770890506703751</v>
      </c>
      <c r="H81" s="6">
        <f t="shared" ca="1" si="67"/>
        <v>45.003596097858122</v>
      </c>
      <c r="I81" s="6">
        <f t="shared" ca="1" si="67"/>
        <v>85.04362242450658</v>
      </c>
      <c r="J81" s="6">
        <f t="shared" ca="1" si="67"/>
        <v>69.236301689012507</v>
      </c>
      <c r="K81" s="6">
        <f t="shared" ca="1" si="67"/>
        <v>69.236301689012507</v>
      </c>
      <c r="L81" s="6">
        <f t="shared" ca="1" si="67"/>
        <v>69.236301689012507</v>
      </c>
      <c r="M81" s="6">
        <f t="shared" ca="1" si="67"/>
        <v>69.236301689012507</v>
      </c>
      <c r="N81" s="6">
        <f t="shared" ca="1" si="67"/>
        <v>69.236301689012507</v>
      </c>
      <c r="O81" s="6">
        <f t="shared" ca="1" si="67"/>
        <v>69.236301689012507</v>
      </c>
      <c r="P81" s="6">
        <f t="shared" ca="1" si="67"/>
        <v>69.236301689012507</v>
      </c>
      <c r="Q81" s="6">
        <f t="shared" ca="1" si="67"/>
        <v>69.236301689012507</v>
      </c>
      <c r="R81" s="6">
        <f t="shared" ca="1" si="67"/>
        <v>69.236301689012507</v>
      </c>
      <c r="S81" s="6">
        <f t="shared" ca="1" si="67"/>
        <v>69.236301689012507</v>
      </c>
      <c r="T81" s="6">
        <f t="shared" ca="1" si="67"/>
        <v>69.236301689012507</v>
      </c>
      <c r="U81" s="6">
        <f t="shared" ca="1" si="67"/>
        <v>69.236301689012507</v>
      </c>
      <c r="V81" s="6">
        <f t="shared" ca="1" si="67"/>
        <v>69.236301689012507</v>
      </c>
      <c r="W81" s="6">
        <f t="shared" ca="1" si="67"/>
        <v>69.236301689012507</v>
      </c>
      <c r="X81" s="6">
        <f t="shared" ca="1" si="67"/>
        <v>69.236301689012507</v>
      </c>
      <c r="Y81" s="6">
        <f t="shared" ca="1" si="67"/>
        <v>69.236301689012507</v>
      </c>
      <c r="Z81" s="6">
        <f t="shared" ca="1" si="67"/>
        <v>69.236301689012507</v>
      </c>
      <c r="AA81" s="6">
        <f t="shared" ca="1" si="67"/>
        <v>69.236301689012507</v>
      </c>
      <c r="AB81" s="6">
        <f t="shared" ca="1" si="67"/>
        <v>69.236301689012507</v>
      </c>
      <c r="AC81" s="6">
        <f t="shared" ca="1" si="67"/>
        <v>69.236301689012507</v>
      </c>
      <c r="AD81" s="6">
        <f t="shared" ca="1" si="67"/>
        <v>69.236301689012507</v>
      </c>
      <c r="AE81" s="6">
        <f t="shared" ca="1" si="67"/>
        <v>69.236301689012507</v>
      </c>
      <c r="AF81" s="6">
        <f t="shared" ca="1" si="67"/>
        <v>69.236301689012507</v>
      </c>
      <c r="AG81" s="6">
        <f t="shared" ca="1" si="67"/>
        <v>69.236301689012507</v>
      </c>
      <c r="AH81" s="6">
        <f t="shared" ca="1" si="67"/>
        <v>69.236301689012507</v>
      </c>
      <c r="AI81" s="6">
        <f t="shared" ca="1" si="67"/>
        <v>69.236301689012507</v>
      </c>
      <c r="AJ81" s="6">
        <f t="shared" ca="1" si="67"/>
        <v>69.236301689012507</v>
      </c>
      <c r="AK81" s="6">
        <f t="shared" ref="AK81:BL81" ca="1" si="68">AJ81+AK44</f>
        <v>69.236301689012507</v>
      </c>
      <c r="AL81" s="6">
        <f t="shared" ca="1" si="68"/>
        <v>69.236301689012507</v>
      </c>
      <c r="AM81" s="6">
        <f t="shared" ca="1" si="68"/>
        <v>69.236301689012507</v>
      </c>
      <c r="AN81" s="6">
        <f t="shared" ca="1" si="68"/>
        <v>69.236301689012507</v>
      </c>
      <c r="AO81" s="6">
        <f t="shared" ca="1" si="68"/>
        <v>69.236301689012507</v>
      </c>
      <c r="AP81" s="6">
        <f t="shared" ca="1" si="68"/>
        <v>69.236301689012507</v>
      </c>
      <c r="AQ81" s="6">
        <f t="shared" ca="1" si="68"/>
        <v>69.236301689012507</v>
      </c>
      <c r="AR81" s="6">
        <f t="shared" ca="1" si="68"/>
        <v>69.236301689012507</v>
      </c>
      <c r="AS81" s="6">
        <f t="shared" ca="1" si="68"/>
        <v>69.236301689012507</v>
      </c>
      <c r="AT81" s="6">
        <f t="shared" ca="1" si="68"/>
        <v>69.236301689012507</v>
      </c>
      <c r="AU81" s="6">
        <f t="shared" ca="1" si="68"/>
        <v>69.236301689012507</v>
      </c>
      <c r="AV81" s="6">
        <f t="shared" ca="1" si="68"/>
        <v>69.236301689012507</v>
      </c>
      <c r="AW81" s="6">
        <f t="shared" ca="1" si="68"/>
        <v>69.236301689012507</v>
      </c>
      <c r="AX81" s="6">
        <f t="shared" ca="1" si="68"/>
        <v>69.236301689012507</v>
      </c>
      <c r="AY81" s="6">
        <f t="shared" ca="1" si="68"/>
        <v>69.236301689012507</v>
      </c>
      <c r="AZ81" s="6">
        <f t="shared" ca="1" si="68"/>
        <v>69.236301689012507</v>
      </c>
      <c r="BA81" s="6">
        <f t="shared" ca="1" si="68"/>
        <v>69.236301689012507</v>
      </c>
      <c r="BB81" s="6">
        <f t="shared" ca="1" si="68"/>
        <v>69.236301689012507</v>
      </c>
      <c r="BC81" s="6">
        <f t="shared" ca="1" si="68"/>
        <v>69.236301689012507</v>
      </c>
      <c r="BD81" s="6">
        <f t="shared" ca="1" si="68"/>
        <v>69.236301689012507</v>
      </c>
      <c r="BE81" s="6">
        <f t="shared" ca="1" si="68"/>
        <v>69.236301689012507</v>
      </c>
      <c r="BF81" s="6">
        <f t="shared" ca="1" si="68"/>
        <v>69.236301689012507</v>
      </c>
      <c r="BG81" s="6">
        <f t="shared" ca="1" si="68"/>
        <v>69.236301689012507</v>
      </c>
      <c r="BH81" s="6">
        <f t="shared" ca="1" si="68"/>
        <v>69.236301689012507</v>
      </c>
      <c r="BI81" s="6">
        <f t="shared" ca="1" si="68"/>
        <v>69.236301689012507</v>
      </c>
      <c r="BJ81" s="6">
        <f t="shared" ca="1" si="68"/>
        <v>69.236301689012507</v>
      </c>
      <c r="BK81" s="6">
        <f t="shared" ca="1" si="68"/>
        <v>69.236301689012507</v>
      </c>
      <c r="BL81" s="6">
        <f t="shared" ca="1" si="68"/>
        <v>69.236301689012507</v>
      </c>
    </row>
    <row r="82" spans="1:64" x14ac:dyDescent="0.35">
      <c r="A82" s="83"/>
      <c r="B82" s="6" t="s">
        <v>64</v>
      </c>
      <c r="C82" s="13" t="s">
        <v>22</v>
      </c>
      <c r="D82" s="76"/>
      <c r="E82" s="6">
        <f ca="1">Working!E104</f>
        <v>0</v>
      </c>
      <c r="F82" s="6">
        <f ca="1">Working!F104</f>
        <v>0</v>
      </c>
      <c r="G82" s="6">
        <f ca="1">Working!G104</f>
        <v>40.854030212292152</v>
      </c>
      <c r="H82" s="6">
        <f ca="1">Working!H104</f>
        <v>109.91412287174845</v>
      </c>
      <c r="I82" s="6">
        <f ca="1">Working!I104</f>
        <v>161.55137060769576</v>
      </c>
      <c r="J82" s="6">
        <f ca="1">Working!J104</f>
        <v>161.55137060769576</v>
      </c>
      <c r="K82" s="6">
        <f ca="1">Working!K104</f>
        <v>161.55137060769576</v>
      </c>
      <c r="L82" s="6">
        <f ca="1">Working!L104</f>
        <v>156.16632492077258</v>
      </c>
      <c r="M82" s="6">
        <f ca="1">Working!M104</f>
        <v>150.78127923384938</v>
      </c>
      <c r="N82" s="6">
        <f ca="1">Working!N104</f>
        <v>145.39623354692617</v>
      </c>
      <c r="O82" s="6">
        <f ca="1">Working!O104</f>
        <v>140.01118786000296</v>
      </c>
      <c r="P82" s="6">
        <f ca="1">Working!P104</f>
        <v>134.62614217307976</v>
      </c>
      <c r="Q82" s="6">
        <f ca="1">Working!Q104</f>
        <v>129.24109648615655</v>
      </c>
      <c r="R82" s="6">
        <f ca="1">Working!R104</f>
        <v>123.85605079923336</v>
      </c>
      <c r="S82" s="6">
        <f ca="1">Working!S104</f>
        <v>118.47100511231017</v>
      </c>
      <c r="T82" s="6">
        <f ca="1">Working!T104</f>
        <v>113.08595942538697</v>
      </c>
      <c r="U82" s="6">
        <f ca="1">Working!U104</f>
        <v>107.70091373846378</v>
      </c>
      <c r="V82" s="6">
        <f ca="1">Working!V104</f>
        <v>102.31586805154059</v>
      </c>
      <c r="W82" s="6">
        <f ca="1">Working!W104</f>
        <v>96.930822364617399</v>
      </c>
      <c r="X82" s="6">
        <f ca="1">Working!X104</f>
        <v>91.545776677694207</v>
      </c>
      <c r="Y82" s="6">
        <f ca="1">Working!Y104</f>
        <v>86.160730990771015</v>
      </c>
      <c r="Z82" s="6">
        <f ca="1">Working!Z104</f>
        <v>80.775685303847823</v>
      </c>
      <c r="AA82" s="6">
        <f ca="1">Working!AA104</f>
        <v>75.390639616924631</v>
      </c>
      <c r="AB82" s="6">
        <f ca="1">Working!AB104</f>
        <v>70.005593930001439</v>
      </c>
      <c r="AC82" s="6">
        <f ca="1">Working!AC104</f>
        <v>64.620548243078247</v>
      </c>
      <c r="AD82" s="6">
        <f ca="1">Working!AD104</f>
        <v>59.235502556155055</v>
      </c>
      <c r="AE82" s="6">
        <f ca="1">Working!AE104</f>
        <v>53.850456869231863</v>
      </c>
      <c r="AF82" s="6">
        <f ca="1">Working!AF104</f>
        <v>48.465411182308671</v>
      </c>
      <c r="AG82" s="6">
        <f ca="1">Working!AG104</f>
        <v>43.080365495385479</v>
      </c>
      <c r="AH82" s="6">
        <f ca="1">Working!AH104</f>
        <v>37.695319808462287</v>
      </c>
      <c r="AI82" s="6">
        <f ca="1">Working!AI104</f>
        <v>32.310274121539095</v>
      </c>
      <c r="AJ82" s="6">
        <f ca="1">Working!AJ104</f>
        <v>26.925228434615903</v>
      </c>
      <c r="AK82" s="6">
        <f ca="1">Working!AK104</f>
        <v>21.540182747692711</v>
      </c>
      <c r="AL82" s="6">
        <f ca="1">Working!AL104</f>
        <v>16.155137060769519</v>
      </c>
      <c r="AM82" s="6">
        <f ca="1">Working!AM104</f>
        <v>10.770091373846327</v>
      </c>
      <c r="AN82" s="6">
        <f ca="1">Working!AN104</f>
        <v>5.3850456869231351</v>
      </c>
      <c r="AO82" s="6">
        <f ca="1">Working!AO104</f>
        <v>0</v>
      </c>
      <c r="AP82" s="6">
        <f ca="1">Working!AP104</f>
        <v>0</v>
      </c>
      <c r="AQ82" s="6">
        <f ca="1">Working!AQ104</f>
        <v>0</v>
      </c>
      <c r="AR82" s="6">
        <f ca="1">Working!AR104</f>
        <v>0</v>
      </c>
      <c r="AS82" s="6">
        <f ca="1">Working!AS104</f>
        <v>0</v>
      </c>
      <c r="AT82" s="6">
        <f ca="1">Working!AT104</f>
        <v>0</v>
      </c>
      <c r="AU82" s="6">
        <f ca="1">Working!AU104</f>
        <v>0</v>
      </c>
      <c r="AV82" s="6">
        <f ca="1">Working!AV104</f>
        <v>0</v>
      </c>
      <c r="AW82" s="6">
        <f ca="1">Working!AW104</f>
        <v>0</v>
      </c>
      <c r="AX82" s="6">
        <f ca="1">Working!AX104</f>
        <v>0</v>
      </c>
      <c r="AY82" s="6">
        <f ca="1">Working!AY104</f>
        <v>0</v>
      </c>
      <c r="AZ82" s="6">
        <f ca="1">Working!AZ104</f>
        <v>0</v>
      </c>
      <c r="BA82" s="6">
        <f ca="1">Working!BA104</f>
        <v>0</v>
      </c>
      <c r="BB82" s="6">
        <f ca="1">Working!BB104</f>
        <v>0</v>
      </c>
      <c r="BC82" s="6">
        <f ca="1">Working!BC104</f>
        <v>0</v>
      </c>
      <c r="BD82" s="6">
        <f ca="1">Working!BD104</f>
        <v>0</v>
      </c>
      <c r="BE82" s="6">
        <f ca="1">Working!BE104</f>
        <v>0</v>
      </c>
      <c r="BF82" s="6">
        <f ca="1">Working!BF104</f>
        <v>0</v>
      </c>
      <c r="BG82" s="6">
        <f ca="1">Working!BG104</f>
        <v>0</v>
      </c>
      <c r="BH82" s="6">
        <f ca="1">Working!BH104</f>
        <v>0</v>
      </c>
      <c r="BI82" s="6">
        <f ca="1">Working!BI104</f>
        <v>0</v>
      </c>
      <c r="BJ82" s="6">
        <f ca="1">Working!BJ104</f>
        <v>0</v>
      </c>
      <c r="BK82" s="6">
        <f ca="1">Working!BK104</f>
        <v>0</v>
      </c>
      <c r="BL82" s="6">
        <f ca="1">Working!BL104</f>
        <v>0</v>
      </c>
    </row>
    <row r="83" spans="1:64" x14ac:dyDescent="0.35">
      <c r="A83" s="83"/>
      <c r="B83" s="6" t="s">
        <v>62</v>
      </c>
      <c r="C83" s="13" t="s">
        <v>22</v>
      </c>
      <c r="D83" s="76"/>
      <c r="E83" s="6">
        <f ca="1">Working!E114</f>
        <v>0</v>
      </c>
      <c r="F83" s="6">
        <f ca="1">Working!F114</f>
        <v>0</v>
      </c>
      <c r="G83" s="6">
        <f ca="1">Working!G114</f>
        <v>0</v>
      </c>
      <c r="H83" s="6">
        <f ca="1">Working!H114</f>
        <v>0</v>
      </c>
      <c r="I83" s="6">
        <f ca="1">Working!I114</f>
        <v>0</v>
      </c>
      <c r="J83" s="6">
        <f ca="1">Working!J114</f>
        <v>0</v>
      </c>
      <c r="K83" s="6">
        <f ca="1">Working!K114</f>
        <v>0</v>
      </c>
      <c r="L83" s="6">
        <f ca="1">Working!L114</f>
        <v>0</v>
      </c>
      <c r="M83" s="6">
        <f ca="1">Working!M114</f>
        <v>0</v>
      </c>
      <c r="N83" s="6">
        <f ca="1">Working!N114</f>
        <v>0</v>
      </c>
      <c r="O83" s="6">
        <f ca="1">Working!O114</f>
        <v>0</v>
      </c>
      <c r="P83" s="6">
        <f ca="1">Working!P114</f>
        <v>0</v>
      </c>
      <c r="Q83" s="6">
        <f ca="1">Working!Q114</f>
        <v>0</v>
      </c>
      <c r="R83" s="6">
        <f ca="1">Working!R114</f>
        <v>0</v>
      </c>
      <c r="S83" s="6">
        <f ca="1">Working!S114</f>
        <v>0</v>
      </c>
      <c r="T83" s="6">
        <f ca="1">Working!T114</f>
        <v>0</v>
      </c>
      <c r="U83" s="6">
        <f ca="1">Working!U114</f>
        <v>0</v>
      </c>
      <c r="V83" s="6">
        <f ca="1">Working!V114</f>
        <v>0</v>
      </c>
      <c r="W83" s="6">
        <f ca="1">Working!W114</f>
        <v>0</v>
      </c>
      <c r="X83" s="6">
        <f ca="1">Working!X114</f>
        <v>0</v>
      </c>
      <c r="Y83" s="6">
        <f ca="1">Working!Y114</f>
        <v>0</v>
      </c>
      <c r="Z83" s="6">
        <f ca="1">Working!Z114</f>
        <v>0</v>
      </c>
      <c r="AA83" s="6">
        <f ca="1">Working!AA114</f>
        <v>0</v>
      </c>
      <c r="AB83" s="6">
        <f ca="1">Working!AB114</f>
        <v>0</v>
      </c>
      <c r="AC83" s="6">
        <f ca="1">Working!AC114</f>
        <v>0</v>
      </c>
      <c r="AD83" s="6">
        <f ca="1">Working!AD114</f>
        <v>0</v>
      </c>
      <c r="AE83" s="6">
        <f ca="1">Working!AE114</f>
        <v>0</v>
      </c>
      <c r="AF83" s="6">
        <f ca="1">Working!AF114</f>
        <v>0</v>
      </c>
      <c r="AG83" s="6">
        <f ca="1">Working!AG114</f>
        <v>0</v>
      </c>
      <c r="AH83" s="6">
        <f ca="1">Working!AH114</f>
        <v>0</v>
      </c>
      <c r="AI83" s="6">
        <f ca="1">Working!AI114</f>
        <v>0</v>
      </c>
      <c r="AJ83" s="6">
        <f ca="1">Working!AJ114</f>
        <v>0</v>
      </c>
      <c r="AK83" s="6">
        <f ca="1">Working!AK114</f>
        <v>0</v>
      </c>
      <c r="AL83" s="6">
        <f ca="1">Working!AL114</f>
        <v>0</v>
      </c>
      <c r="AM83" s="6">
        <f ca="1">Working!AM114</f>
        <v>0</v>
      </c>
      <c r="AN83" s="6">
        <f ca="1">Working!AN114</f>
        <v>0</v>
      </c>
      <c r="AO83" s="6">
        <f ca="1">Working!AO114</f>
        <v>0</v>
      </c>
      <c r="AP83" s="6">
        <f ca="1">Working!AP114</f>
        <v>0</v>
      </c>
      <c r="AQ83" s="6">
        <f ca="1">Working!AQ114</f>
        <v>0</v>
      </c>
      <c r="AR83" s="6">
        <f ca="1">Working!AR114</f>
        <v>0</v>
      </c>
      <c r="AS83" s="6">
        <f ca="1">Working!AS114</f>
        <v>0</v>
      </c>
      <c r="AT83" s="6">
        <f ca="1">Working!AT114</f>
        <v>0</v>
      </c>
      <c r="AU83" s="6">
        <f ca="1">Working!AU114</f>
        <v>0</v>
      </c>
      <c r="AV83" s="6">
        <f ca="1">Working!AV114</f>
        <v>0</v>
      </c>
      <c r="AW83" s="6">
        <f ca="1">Working!AW114</f>
        <v>0</v>
      </c>
      <c r="AX83" s="6">
        <f ca="1">Working!AX114</f>
        <v>0</v>
      </c>
      <c r="AY83" s="6">
        <f ca="1">Working!AY114</f>
        <v>0</v>
      </c>
      <c r="AZ83" s="6">
        <f ca="1">Working!AZ114</f>
        <v>0</v>
      </c>
      <c r="BA83" s="6">
        <f ca="1">Working!BA114</f>
        <v>0</v>
      </c>
      <c r="BB83" s="6">
        <f ca="1">Working!BB114</f>
        <v>0</v>
      </c>
      <c r="BC83" s="6">
        <f ca="1">Working!BC114</f>
        <v>0</v>
      </c>
      <c r="BD83" s="6">
        <f ca="1">Working!BD114</f>
        <v>0</v>
      </c>
      <c r="BE83" s="6">
        <f ca="1">Working!BE114</f>
        <v>0</v>
      </c>
      <c r="BF83" s="6">
        <f ca="1">Working!BF114</f>
        <v>0</v>
      </c>
      <c r="BG83" s="6">
        <f ca="1">Working!BG114</f>
        <v>0</v>
      </c>
      <c r="BH83" s="6">
        <f ca="1">Working!BH114</f>
        <v>0</v>
      </c>
      <c r="BI83" s="6">
        <f ca="1">Working!BI114</f>
        <v>0</v>
      </c>
      <c r="BJ83" s="6">
        <f ca="1">Working!BJ114</f>
        <v>0</v>
      </c>
      <c r="BK83" s="6">
        <f ca="1">Working!BK114</f>
        <v>0</v>
      </c>
      <c r="BL83" s="6">
        <f ca="1">Working!BL114</f>
        <v>0</v>
      </c>
    </row>
    <row r="84" spans="1:64" x14ac:dyDescent="0.35">
      <c r="A84" s="83"/>
      <c r="B84" s="6" t="s">
        <v>737</v>
      </c>
      <c r="C84" s="13" t="s">
        <v>22</v>
      </c>
      <c r="D84" s="76"/>
      <c r="E84" s="6">
        <f>D84+E48+E49</f>
        <v>0</v>
      </c>
      <c r="F84" s="6">
        <f t="shared" ref="F84:BL84" si="69">E84+F48+F49</f>
        <v>0</v>
      </c>
      <c r="G84" s="6">
        <f t="shared" si="69"/>
        <v>0</v>
      </c>
      <c r="H84" s="6">
        <f t="shared" si="69"/>
        <v>0</v>
      </c>
      <c r="I84" s="6">
        <f t="shared" si="69"/>
        <v>0</v>
      </c>
      <c r="J84" s="6">
        <f t="shared" si="69"/>
        <v>0</v>
      </c>
      <c r="K84" s="6">
        <f t="shared" si="69"/>
        <v>0</v>
      </c>
      <c r="L84" s="6">
        <f t="shared" si="69"/>
        <v>0</v>
      </c>
      <c r="M84" s="6">
        <f t="shared" si="69"/>
        <v>0</v>
      </c>
      <c r="N84" s="6">
        <f t="shared" si="69"/>
        <v>0</v>
      </c>
      <c r="O84" s="6">
        <f t="shared" si="69"/>
        <v>0</v>
      </c>
      <c r="P84" s="6">
        <f t="shared" si="69"/>
        <v>0</v>
      </c>
      <c r="Q84" s="6">
        <f t="shared" si="69"/>
        <v>0</v>
      </c>
      <c r="R84" s="6">
        <f t="shared" si="69"/>
        <v>0</v>
      </c>
      <c r="S84" s="6">
        <f t="shared" si="69"/>
        <v>0</v>
      </c>
      <c r="T84" s="6">
        <f t="shared" si="69"/>
        <v>0</v>
      </c>
      <c r="U84" s="6">
        <f t="shared" si="69"/>
        <v>0</v>
      </c>
      <c r="V84" s="6">
        <f t="shared" si="69"/>
        <v>0</v>
      </c>
      <c r="W84" s="6">
        <f t="shared" si="69"/>
        <v>0</v>
      </c>
      <c r="X84" s="6">
        <f t="shared" si="69"/>
        <v>0</v>
      </c>
      <c r="Y84" s="6">
        <f t="shared" si="69"/>
        <v>0</v>
      </c>
      <c r="Z84" s="6">
        <f t="shared" si="69"/>
        <v>0</v>
      </c>
      <c r="AA84" s="6">
        <f t="shared" si="69"/>
        <v>0</v>
      </c>
      <c r="AB84" s="6">
        <f t="shared" si="69"/>
        <v>0</v>
      </c>
      <c r="AC84" s="6">
        <f t="shared" si="69"/>
        <v>0</v>
      </c>
      <c r="AD84" s="6">
        <f t="shared" si="69"/>
        <v>0</v>
      </c>
      <c r="AE84" s="6">
        <f t="shared" si="69"/>
        <v>0</v>
      </c>
      <c r="AF84" s="6">
        <f t="shared" si="69"/>
        <v>0</v>
      </c>
      <c r="AG84" s="6">
        <f t="shared" si="69"/>
        <v>0</v>
      </c>
      <c r="AH84" s="6">
        <f t="shared" si="69"/>
        <v>0</v>
      </c>
      <c r="AI84" s="6">
        <f t="shared" si="69"/>
        <v>0</v>
      </c>
      <c r="AJ84" s="6">
        <f t="shared" si="69"/>
        <v>0</v>
      </c>
      <c r="AK84" s="6">
        <f t="shared" si="69"/>
        <v>0</v>
      </c>
      <c r="AL84" s="6">
        <f t="shared" si="69"/>
        <v>0</v>
      </c>
      <c r="AM84" s="6">
        <f t="shared" si="69"/>
        <v>0</v>
      </c>
      <c r="AN84" s="6">
        <f t="shared" si="69"/>
        <v>0</v>
      </c>
      <c r="AO84" s="6">
        <f t="shared" si="69"/>
        <v>0</v>
      </c>
      <c r="AP84" s="6">
        <f t="shared" si="69"/>
        <v>0</v>
      </c>
      <c r="AQ84" s="6">
        <f t="shared" si="69"/>
        <v>0</v>
      </c>
      <c r="AR84" s="6">
        <f t="shared" si="69"/>
        <v>0</v>
      </c>
      <c r="AS84" s="6">
        <f t="shared" si="69"/>
        <v>0</v>
      </c>
      <c r="AT84" s="6">
        <f t="shared" si="69"/>
        <v>0</v>
      </c>
      <c r="AU84" s="6">
        <f t="shared" si="69"/>
        <v>0</v>
      </c>
      <c r="AV84" s="6">
        <f t="shared" si="69"/>
        <v>0</v>
      </c>
      <c r="AW84" s="6">
        <f t="shared" si="69"/>
        <v>0</v>
      </c>
      <c r="AX84" s="6">
        <f t="shared" si="69"/>
        <v>0</v>
      </c>
      <c r="AY84" s="6">
        <f t="shared" si="69"/>
        <v>0</v>
      </c>
      <c r="AZ84" s="6">
        <f t="shared" si="69"/>
        <v>0</v>
      </c>
      <c r="BA84" s="6">
        <f t="shared" si="69"/>
        <v>0</v>
      </c>
      <c r="BB84" s="6">
        <f t="shared" si="69"/>
        <v>0</v>
      </c>
      <c r="BC84" s="6">
        <f t="shared" si="69"/>
        <v>0</v>
      </c>
      <c r="BD84" s="6">
        <f t="shared" si="69"/>
        <v>0</v>
      </c>
      <c r="BE84" s="6">
        <f t="shared" si="69"/>
        <v>0</v>
      </c>
      <c r="BF84" s="6">
        <f t="shared" si="69"/>
        <v>0</v>
      </c>
      <c r="BG84" s="6">
        <f t="shared" si="69"/>
        <v>0</v>
      </c>
      <c r="BH84" s="6">
        <f t="shared" si="69"/>
        <v>0</v>
      </c>
      <c r="BI84" s="6">
        <f t="shared" si="69"/>
        <v>0</v>
      </c>
      <c r="BJ84" s="6">
        <f t="shared" si="69"/>
        <v>0</v>
      </c>
      <c r="BK84" s="6">
        <f t="shared" si="69"/>
        <v>0</v>
      </c>
      <c r="BL84" s="6">
        <f t="shared" si="69"/>
        <v>0</v>
      </c>
    </row>
    <row r="85" spans="1:64" x14ac:dyDescent="0.35">
      <c r="A85" s="83"/>
      <c r="B85" s="6"/>
      <c r="C85" s="13"/>
      <c r="D85" s="7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</row>
    <row r="86" spans="1:64" x14ac:dyDescent="0.35">
      <c r="A86" s="83"/>
      <c r="B86" s="6" t="s">
        <v>132</v>
      </c>
      <c r="C86" s="13" t="s">
        <v>22</v>
      </c>
      <c r="D86" s="76"/>
      <c r="E86" s="6">
        <f t="shared" ref="E86:AJ86" ca="1" si="70">D86+E52</f>
        <v>0</v>
      </c>
      <c r="F86" s="6">
        <f t="shared" ca="1" si="70"/>
        <v>0</v>
      </c>
      <c r="G86" s="6">
        <f t="shared" ca="1" si="70"/>
        <v>0</v>
      </c>
      <c r="H86" s="6">
        <f t="shared" ca="1" si="70"/>
        <v>0</v>
      </c>
      <c r="I86" s="6">
        <f t="shared" ca="1" si="70"/>
        <v>0</v>
      </c>
      <c r="J86" s="6">
        <f t="shared" ca="1" si="70"/>
        <v>3.1517022930530674</v>
      </c>
      <c r="K86" s="6">
        <f t="shared" ca="1" si="70"/>
        <v>1.7337573633840551</v>
      </c>
      <c r="L86" s="6">
        <f t="shared" ca="1" si="70"/>
        <v>3.2436138459896542</v>
      </c>
      <c r="M86" s="6">
        <f t="shared" ca="1" si="70"/>
        <v>2.3916472057614167</v>
      </c>
      <c r="N86" s="6">
        <f t="shared" ca="1" si="70"/>
        <v>2.4212352017600685</v>
      </c>
      <c r="O86" s="6">
        <f t="shared" ca="1" si="70"/>
        <v>2.4126327025976289</v>
      </c>
      <c r="P86" s="6">
        <f t="shared" ca="1" si="70"/>
        <v>2.4060989031361752</v>
      </c>
      <c r="Q86" s="6">
        <f t="shared" ca="1" si="70"/>
        <v>2.3998798379516866</v>
      </c>
      <c r="R86" s="6">
        <f t="shared" ca="1" si="70"/>
        <v>2.3940603534004943</v>
      </c>
      <c r="S86" s="6">
        <f t="shared" ca="1" si="70"/>
        <v>2.3886449874755211</v>
      </c>
      <c r="T86" s="6">
        <f t="shared" ca="1" si="70"/>
        <v>2.383641960990488</v>
      </c>
      <c r="U86" s="6">
        <f t="shared" ca="1" si="70"/>
        <v>2.3803392348476367</v>
      </c>
      <c r="V86" s="6">
        <f t="shared" ca="1" si="70"/>
        <v>2.3761214551533296</v>
      </c>
      <c r="W86" s="6">
        <f t="shared" ca="1" si="70"/>
        <v>2.3724129621073549</v>
      </c>
      <c r="X86" s="6">
        <f t="shared" ca="1" si="70"/>
        <v>2.3691470322751784</v>
      </c>
      <c r="Y86" s="6">
        <f t="shared" ca="1" si="70"/>
        <v>2.3663366227224043</v>
      </c>
      <c r="Z86" s="6">
        <f t="shared" ca="1" si="70"/>
        <v>2.3639906347060773</v>
      </c>
      <c r="AA86" s="6">
        <f t="shared" ca="1" si="70"/>
        <v>2.3621183818777731</v>
      </c>
      <c r="AB86" s="6">
        <f t="shared" ca="1" si="70"/>
        <v>2.3607293561726301</v>
      </c>
      <c r="AC86" s="6">
        <f t="shared" ca="1" si="70"/>
        <v>2.3598332444779353</v>
      </c>
      <c r="AD86" s="6">
        <f t="shared" ca="1" si="70"/>
        <v>2.3594399320215524</v>
      </c>
      <c r="AE86" s="6">
        <f t="shared" ca="1" si="70"/>
        <v>2.3595595065598429</v>
      </c>
      <c r="AF86" s="6">
        <f t="shared" ca="1" si="70"/>
        <v>2.3602022626164239</v>
      </c>
      <c r="AG86" s="6">
        <f t="shared" ca="1" si="70"/>
        <v>2.3613787058137468</v>
      </c>
      <c r="AH86" s="6">
        <f t="shared" ca="1" si="70"/>
        <v>2.3630995572973541</v>
      </c>
      <c r="AI86" s="6">
        <f t="shared" ca="1" si="70"/>
        <v>2.3653757582549177</v>
      </c>
      <c r="AJ86" s="6">
        <f t="shared" ca="1" si="70"/>
        <v>2.3682184745321964</v>
      </c>
      <c r="AK86" s="6">
        <f t="shared" ref="AK86:BL86" ca="1" si="71">AJ86+AK52</f>
        <v>2.4860865254757414</v>
      </c>
      <c r="AL86" s="6">
        <f t="shared" ca="1" si="71"/>
        <v>2.4839952181414424</v>
      </c>
      <c r="AM86" s="6">
        <f t="shared" ca="1" si="71"/>
        <v>2.4889320779801904</v>
      </c>
      <c r="AN86" s="6">
        <f t="shared" ca="1" si="71"/>
        <v>2.4941398325944166</v>
      </c>
      <c r="AO86" s="6">
        <f t="shared" ca="1" si="71"/>
        <v>1.6784937297721807</v>
      </c>
      <c r="AP86" s="6">
        <f t="shared" ca="1" si="71"/>
        <v>1.7769242009230175</v>
      </c>
      <c r="AQ86" s="6">
        <f t="shared" ca="1" si="71"/>
        <v>1.8077501955629622</v>
      </c>
      <c r="AR86" s="6">
        <f t="shared" ca="1" si="71"/>
        <v>1.8422277154667499</v>
      </c>
      <c r="AS86" s="6">
        <f t="shared" ca="1" si="71"/>
        <v>1.8772523212793855</v>
      </c>
      <c r="AT86" s="6">
        <f t="shared" ca="1" si="71"/>
        <v>1.9129741483520488</v>
      </c>
      <c r="AU86" s="6">
        <f t="shared" ca="1" si="71"/>
        <v>1.9494011944062546</v>
      </c>
      <c r="AV86" s="6">
        <f t="shared" ca="1" si="71"/>
        <v>1.9865479783650752</v>
      </c>
      <c r="AW86" s="6">
        <f t="shared" ca="1" si="71"/>
        <v>2.0244290408427643</v>
      </c>
      <c r="AX86" s="6">
        <f t="shared" ca="1" si="71"/>
        <v>2.0630592350707326</v>
      </c>
      <c r="AY86" s="6">
        <f t="shared" ca="1" si="71"/>
        <v>2.1024537207890228</v>
      </c>
      <c r="AZ86" s="6">
        <f t="shared" ca="1" si="71"/>
        <v>2.1426279712801533</v>
      </c>
      <c r="BA86" s="6">
        <f t="shared" ca="1" si="71"/>
        <v>2.1835977799739901</v>
      </c>
      <c r="BB86" s="6">
        <f t="shared" ca="1" si="71"/>
        <v>2.2253792672208395</v>
      </c>
      <c r="BC86" s="6">
        <f t="shared" ca="1" si="71"/>
        <v>2.2679888872098868</v>
      </c>
      <c r="BD86" s="6">
        <f t="shared" ca="1" si="71"/>
        <v>2.311443435037388</v>
      </c>
      <c r="BE86" s="6">
        <f t="shared" ca="1" si="71"/>
        <v>2.3557600539278507</v>
      </c>
      <c r="BF86" s="6">
        <f t="shared" ca="1" si="71"/>
        <v>2.4009562426116111</v>
      </c>
      <c r="BG86" s="6">
        <f t="shared" ca="1" si="71"/>
        <v>2.4470498628622361</v>
      </c>
      <c r="BH86" s="6">
        <f t="shared" ca="1" si="71"/>
        <v>2.4470498628622361</v>
      </c>
      <c r="BI86" s="6">
        <f t="shared" ca="1" si="71"/>
        <v>2.4470498628622361</v>
      </c>
      <c r="BJ86" s="6">
        <f t="shared" ca="1" si="71"/>
        <v>2.4470498628622361</v>
      </c>
      <c r="BK86" s="6">
        <f t="shared" ca="1" si="71"/>
        <v>2.4470498628622361</v>
      </c>
      <c r="BL86" s="6">
        <f t="shared" ca="1" si="71"/>
        <v>2.4470498628622361</v>
      </c>
    </row>
    <row r="87" spans="1:64" x14ac:dyDescent="0.35">
      <c r="A87" s="83"/>
      <c r="B87" s="6" t="s">
        <v>51</v>
      </c>
      <c r="C87" s="13" t="s">
        <v>22</v>
      </c>
      <c r="D87" s="76"/>
      <c r="E87" s="6">
        <f ca="1">Working!E386</f>
        <v>0</v>
      </c>
      <c r="F87" s="6">
        <f ca="1">Working!F386</f>
        <v>0</v>
      </c>
      <c r="G87" s="6">
        <f ca="1">Working!G386</f>
        <v>0</v>
      </c>
      <c r="H87" s="6">
        <f ca="1">Working!H386</f>
        <v>0</v>
      </c>
      <c r="I87" s="6">
        <f ca="1">Working!I386</f>
        <v>0</v>
      </c>
      <c r="J87" s="6">
        <f ca="1">Working!J386</f>
        <v>3.5527136788005009E-15</v>
      </c>
      <c r="K87" s="6">
        <f ca="1">Working!K386</f>
        <v>3.5527136788005009E-15</v>
      </c>
      <c r="L87" s="6">
        <f ca="1">Working!L386</f>
        <v>3.9968028886505635E-15</v>
      </c>
      <c r="M87" s="6">
        <f ca="1">Working!M386</f>
        <v>3.9968028886505635E-15</v>
      </c>
      <c r="N87" s="6">
        <f ca="1">Working!N386</f>
        <v>3.9968028886505635E-15</v>
      </c>
      <c r="O87" s="6">
        <f ca="1">Working!O386</f>
        <v>3.9968028886505635E-15</v>
      </c>
      <c r="P87" s="6">
        <f ca="1">Working!P386</f>
        <v>6.6613381477509392E-15</v>
      </c>
      <c r="Q87" s="6">
        <f ca="1">Working!Q386</f>
        <v>8.8817841970012523E-15</v>
      </c>
      <c r="R87" s="6">
        <f ca="1">Working!R386</f>
        <v>8.8817841970012523E-15</v>
      </c>
      <c r="S87" s="6">
        <f ca="1">Working!S386</f>
        <v>9.7699626167013776E-15</v>
      </c>
      <c r="T87" s="6">
        <f ca="1">Working!T386</f>
        <v>9.7699626167013776E-15</v>
      </c>
      <c r="U87" s="6">
        <f ca="1">Working!U386</f>
        <v>1.1546319456101628E-14</v>
      </c>
      <c r="V87" s="6">
        <f ca="1">Working!V386</f>
        <v>1.4654943925052066E-14</v>
      </c>
      <c r="W87" s="6">
        <f ca="1">Working!W386</f>
        <v>1.4654943925052066E-14</v>
      </c>
      <c r="X87" s="6">
        <f ca="1">Working!X386</f>
        <v>1.4654943925052066E-14</v>
      </c>
      <c r="Y87" s="6">
        <f ca="1">Working!Y386</f>
        <v>1.5987211554602254E-14</v>
      </c>
      <c r="Z87" s="6">
        <f ca="1">Working!Z386</f>
        <v>1.6875389974302379E-14</v>
      </c>
      <c r="AA87" s="6">
        <f ca="1">Working!AA386</f>
        <v>1.9539925233402755E-14</v>
      </c>
      <c r="AB87" s="6">
        <f ca="1">Working!AB386</f>
        <v>2.042810365310288E-14</v>
      </c>
      <c r="AC87" s="6">
        <f ca="1">Working!AC386</f>
        <v>2.042810365310288E-14</v>
      </c>
      <c r="AD87" s="6">
        <f ca="1">Working!AD386</f>
        <v>2.2204460492503131E-14</v>
      </c>
      <c r="AE87" s="6">
        <f ca="1">Working!AE386</f>
        <v>2.3092638912203256E-14</v>
      </c>
      <c r="AF87" s="6">
        <f ca="1">Working!AF386</f>
        <v>2.3092638912203256E-14</v>
      </c>
      <c r="AG87" s="6">
        <f ca="1">Working!AG386</f>
        <v>2.7533531010703882E-14</v>
      </c>
      <c r="AH87" s="6">
        <f ca="1">Working!AH386</f>
        <v>3.0642155479654321E-14</v>
      </c>
      <c r="AI87" s="6">
        <f ca="1">Working!AI386</f>
        <v>3.730349362740526E-14</v>
      </c>
      <c r="AJ87" s="6">
        <f ca="1">Working!AJ386</f>
        <v>3.730349362740526E-14</v>
      </c>
      <c r="AK87" s="6">
        <f ca="1">Working!AK386</f>
        <v>4.1744385725905886E-14</v>
      </c>
      <c r="AL87" s="6">
        <f ca="1">Working!AL386</f>
        <v>4.3520742565306136E-14</v>
      </c>
      <c r="AM87" s="6">
        <f ca="1">Working!AM386</f>
        <v>4.5297099404706387E-14</v>
      </c>
      <c r="AN87" s="6">
        <f ca="1">Working!AN386</f>
        <v>4.929390229335695E-14</v>
      </c>
      <c r="AO87" s="6">
        <f ca="1">Working!AO386</f>
        <v>5.1514348342607263E-14</v>
      </c>
      <c r="AP87" s="6">
        <f ca="1">Working!AP386</f>
        <v>5.2846615972157451E-14</v>
      </c>
      <c r="AQ87" s="6">
        <f ca="1">Working!AQ386</f>
        <v>5.5067062021407764E-14</v>
      </c>
      <c r="AR87" s="6">
        <f ca="1">Working!AR386</f>
        <v>5.6843418860808015E-14</v>
      </c>
      <c r="AS87" s="6">
        <f ca="1">Working!AS386</f>
        <v>5.9063864910058328E-14</v>
      </c>
      <c r="AT87" s="6">
        <f ca="1">Working!AT386</f>
        <v>6.2172489379008766E-14</v>
      </c>
      <c r="AU87" s="6">
        <f ca="1">Working!AU386</f>
        <v>6.5281113847959205E-14</v>
      </c>
      <c r="AV87" s="6">
        <f ca="1">Working!AV386</f>
        <v>6.8389738316909643E-14</v>
      </c>
      <c r="AW87" s="6">
        <f ca="1">Working!AW386</f>
        <v>7.3718808835110394E-14</v>
      </c>
      <c r="AX87" s="6">
        <f ca="1">Working!AX386</f>
        <v>7.460698725481052E-14</v>
      </c>
      <c r="AY87" s="6">
        <f ca="1">Working!AY386</f>
        <v>7.7271522513910895E-14</v>
      </c>
      <c r="AZ87" s="6">
        <f ca="1">Working!AZ386</f>
        <v>8.0824236192711396E-14</v>
      </c>
      <c r="BA87" s="6">
        <f ca="1">Working!BA386</f>
        <v>8.3488771451811772E-14</v>
      </c>
      <c r="BB87" s="6">
        <f ca="1">Working!BB386</f>
        <v>8.7929663550312398E-14</v>
      </c>
      <c r="BC87" s="6">
        <f ca="1">Working!BC386</f>
        <v>9.1482377229112899E-14</v>
      </c>
      <c r="BD87" s="6">
        <f ca="1">Working!BD386</f>
        <v>9.5923269327613525E-14</v>
      </c>
      <c r="BE87" s="6">
        <f ca="1">Working!BE386</f>
        <v>9.9920072216264089E-14</v>
      </c>
      <c r="BF87" s="6">
        <f ca="1">Working!BF386</f>
        <v>1.0391687510491465E-13</v>
      </c>
      <c r="BG87" s="6">
        <f ca="1">Working!BG386</f>
        <v>1.0835776720341528E-13</v>
      </c>
      <c r="BH87" s="6">
        <f ca="1">Working!BH386</f>
        <v>0</v>
      </c>
      <c r="BI87" s="6">
        <f ca="1">Working!BI386</f>
        <v>0</v>
      </c>
      <c r="BJ87" s="6">
        <f ca="1">Working!BJ386</f>
        <v>0</v>
      </c>
      <c r="BK87" s="6">
        <f ca="1">Working!BK386</f>
        <v>0</v>
      </c>
      <c r="BL87" s="6">
        <f ca="1">Working!BL386</f>
        <v>0</v>
      </c>
    </row>
    <row r="88" spans="1:64" x14ac:dyDescent="0.35">
      <c r="A88" s="83"/>
      <c r="B88" s="72"/>
      <c r="C88" s="13"/>
      <c r="D88" s="7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</row>
    <row r="89" spans="1:64" x14ac:dyDescent="0.35">
      <c r="A89" s="6"/>
      <c r="B89" s="83" t="s">
        <v>131</v>
      </c>
      <c r="C89" s="13" t="s">
        <v>22</v>
      </c>
      <c r="D89" s="76"/>
      <c r="E89" s="6">
        <f t="shared" ref="E89:AJ89" ca="1" si="72">SUM(E77:E87)</f>
        <v>0</v>
      </c>
      <c r="F89" s="6">
        <f t="shared" ca="1" si="72"/>
        <v>0</v>
      </c>
      <c r="G89" s="6">
        <f t="shared" ca="1" si="72"/>
        <v>83.375571861820731</v>
      </c>
      <c r="H89" s="6">
        <f t="shared" ca="1" si="72"/>
        <v>224.31453647295604</v>
      </c>
      <c r="I89" s="6">
        <f t="shared" ca="1" si="72"/>
        <v>329.69667470958325</v>
      </c>
      <c r="J89" s="6">
        <f t="shared" ca="1" si="72"/>
        <v>334.27876639669944</v>
      </c>
      <c r="K89" s="6">
        <f t="shared" ca="1" si="72"/>
        <v>323.30594029587832</v>
      </c>
      <c r="L89" s="6">
        <f t="shared" ca="1" si="72"/>
        <v>321.51419418460819</v>
      </c>
      <c r="M89" s="6">
        <f t="shared" ca="1" si="72"/>
        <v>311.08060397556454</v>
      </c>
      <c r="N89" s="6">
        <f t="shared" ca="1" si="72"/>
        <v>301.82241994815672</v>
      </c>
      <c r="O89" s="6">
        <f t="shared" ca="1" si="72"/>
        <v>292.51331526053411</v>
      </c>
      <c r="P89" s="6">
        <f t="shared" ca="1" si="72"/>
        <v>283.20696883917952</v>
      </c>
      <c r="Q89" s="6">
        <f t="shared" ca="1" si="72"/>
        <v>273.90104206352754</v>
      </c>
      <c r="R89" s="6">
        <f t="shared" ca="1" si="72"/>
        <v>264.59564806205327</v>
      </c>
      <c r="S89" s="6">
        <f t="shared" ca="1" si="72"/>
        <v>255.29079288541399</v>
      </c>
      <c r="T89" s="6">
        <f t="shared" ca="1" si="72"/>
        <v>246.78718997880389</v>
      </c>
      <c r="U89" s="6">
        <f t="shared" ca="1" si="72"/>
        <v>241.44589658402111</v>
      </c>
      <c r="V89" s="6">
        <f t="shared" ca="1" si="72"/>
        <v>236.10338311783639</v>
      </c>
      <c r="W89" s="6">
        <f t="shared" ca="1" si="72"/>
        <v>230.7615487005161</v>
      </c>
      <c r="X89" s="6">
        <f t="shared" ca="1" si="72"/>
        <v>225.4203043674809</v>
      </c>
      <c r="Y89" s="6">
        <f t="shared" ca="1" si="72"/>
        <v>220.07966739481816</v>
      </c>
      <c r="Z89" s="6">
        <f t="shared" ca="1" si="72"/>
        <v>214.73964965087077</v>
      </c>
      <c r="AA89" s="6">
        <f t="shared" ca="1" si="72"/>
        <v>209.40026355384066</v>
      </c>
      <c r="AB89" s="6">
        <f t="shared" ca="1" si="72"/>
        <v>204.06152175964149</v>
      </c>
      <c r="AC89" s="6">
        <f t="shared" ca="1" si="72"/>
        <v>198.72343718412287</v>
      </c>
      <c r="AD89" s="6">
        <f t="shared" ca="1" si="72"/>
        <v>193.38602300758873</v>
      </c>
      <c r="AE89" s="6">
        <f t="shared" ca="1" si="72"/>
        <v>188.04929268038077</v>
      </c>
      <c r="AF89" s="6">
        <f t="shared" ca="1" si="72"/>
        <v>182.71325992853053</v>
      </c>
      <c r="AG89" s="6">
        <f t="shared" ca="1" si="72"/>
        <v>177.37793875953463</v>
      </c>
      <c r="AH89" s="6">
        <f t="shared" ca="1" si="72"/>
        <v>172.04334346825377</v>
      </c>
      <c r="AI89" s="6">
        <f t="shared" ca="1" si="72"/>
        <v>166.7094886429382</v>
      </c>
      <c r="AJ89" s="6">
        <f t="shared" ca="1" si="72"/>
        <v>161.37638917138224</v>
      </c>
      <c r="AK89" s="6">
        <f t="shared" ref="AK89:BL89" ca="1" si="73">SUM(AK77:AK87)</f>
        <v>160.36668254404569</v>
      </c>
      <c r="AL89" s="6">
        <f t="shared" ca="1" si="73"/>
        <v>159.19703010567207</v>
      </c>
      <c r="AM89" s="6">
        <f t="shared" ca="1" si="73"/>
        <v>158.03674855686245</v>
      </c>
      <c r="AN89" s="6">
        <f t="shared" ca="1" si="73"/>
        <v>156.87682820108685</v>
      </c>
      <c r="AO89" s="6">
        <f t="shared" ca="1" si="73"/>
        <v>149.12968943473425</v>
      </c>
      <c r="AP89" s="6">
        <f t="shared" ca="1" si="73"/>
        <v>148.30946786181769</v>
      </c>
      <c r="AQ89" s="6">
        <f t="shared" ca="1" si="73"/>
        <v>147.39910698688661</v>
      </c>
      <c r="AR89" s="6">
        <f t="shared" ca="1" si="73"/>
        <v>146.4936148123073</v>
      </c>
      <c r="AS89" s="6">
        <f t="shared" ca="1" si="73"/>
        <v>145.58885208560648</v>
      </c>
      <c r="AT89" s="6">
        <f t="shared" ca="1" si="73"/>
        <v>144.68501898725239</v>
      </c>
      <c r="AU89" s="6">
        <f t="shared" ca="1" si="73"/>
        <v>143.78212618087363</v>
      </c>
      <c r="AV89" s="6">
        <f t="shared" ca="1" si="73"/>
        <v>142.88019302503437</v>
      </c>
      <c r="AW89" s="6">
        <f t="shared" ca="1" si="73"/>
        <v>141.97923890722032</v>
      </c>
      <c r="AX89" s="6">
        <f t="shared" ca="1" si="73"/>
        <v>141.07928363173994</v>
      </c>
      <c r="AY89" s="6">
        <f t="shared" ca="1" si="73"/>
        <v>140.18034741157996</v>
      </c>
      <c r="AZ89" s="6">
        <f t="shared" ca="1" si="73"/>
        <v>139.28245087778382</v>
      </c>
      <c r="BA89" s="6">
        <f t="shared" ca="1" si="73"/>
        <v>138.38561508825794</v>
      </c>
      <c r="BB89" s="6">
        <f t="shared" ca="1" si="73"/>
        <v>137.48986153680269</v>
      </c>
      <c r="BC89" s="6">
        <f t="shared" ca="1" si="73"/>
        <v>136.59521216233713</v>
      </c>
      <c r="BD89" s="6">
        <f t="shared" ca="1" si="73"/>
        <v>135.70168935832277</v>
      </c>
      <c r="BE89" s="6">
        <f t="shared" ca="1" si="73"/>
        <v>134.80931598239238</v>
      </c>
      <c r="BF89" s="6">
        <f t="shared" ca="1" si="73"/>
        <v>133.91811536618641</v>
      </c>
      <c r="BG89" s="6">
        <f t="shared" ca="1" si="73"/>
        <v>133.0281113254029</v>
      </c>
      <c r="BH89" s="6">
        <f t="shared" ca="1" si="73"/>
        <v>133.02811132540279</v>
      </c>
      <c r="BI89" s="6">
        <f t="shared" ca="1" si="73"/>
        <v>133.02811132540279</v>
      </c>
      <c r="BJ89" s="6">
        <f t="shared" ca="1" si="73"/>
        <v>133.02811132540279</v>
      </c>
      <c r="BK89" s="6">
        <f t="shared" ca="1" si="73"/>
        <v>133.02811132540279</v>
      </c>
      <c r="BL89" s="6">
        <f t="shared" ca="1" si="73"/>
        <v>133.02811132540279</v>
      </c>
    </row>
    <row r="90" spans="1:64" x14ac:dyDescent="0.35">
      <c r="A90" s="6"/>
      <c r="B90" s="6"/>
      <c r="C90" s="13"/>
      <c r="D90" s="7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</row>
    <row r="91" spans="1:64" x14ac:dyDescent="0.35">
      <c r="A91" s="6"/>
      <c r="B91" s="207" t="s">
        <v>130</v>
      </c>
      <c r="C91" s="555" t="s">
        <v>22</v>
      </c>
      <c r="D91" s="76"/>
      <c r="E91" s="87">
        <f t="shared" ref="E91:AJ91" ca="1" si="74">E74-E89</f>
        <v>0</v>
      </c>
      <c r="F91" s="87">
        <f t="shared" ca="1" si="74"/>
        <v>0</v>
      </c>
      <c r="G91" s="87">
        <f t="shared" ca="1" si="74"/>
        <v>0</v>
      </c>
      <c r="H91" s="87">
        <f t="shared" ca="1" si="74"/>
        <v>0</v>
      </c>
      <c r="I91" s="87">
        <f t="shared" ca="1" si="74"/>
        <v>0</v>
      </c>
      <c r="J91" s="87">
        <f t="shared" ca="1" si="74"/>
        <v>0</v>
      </c>
      <c r="K91" s="87">
        <f t="shared" ca="1" si="74"/>
        <v>0</v>
      </c>
      <c r="L91" s="87">
        <f t="shared" ca="1" si="74"/>
        <v>0</v>
      </c>
      <c r="M91" s="87">
        <f t="shared" ca="1" si="74"/>
        <v>0</v>
      </c>
      <c r="N91" s="87">
        <f t="shared" ca="1" si="74"/>
        <v>0</v>
      </c>
      <c r="O91" s="87">
        <f t="shared" ca="1" si="74"/>
        <v>0</v>
      </c>
      <c r="P91" s="87">
        <f t="shared" ca="1" si="74"/>
        <v>0</v>
      </c>
      <c r="Q91" s="87">
        <f t="shared" ca="1" si="74"/>
        <v>0</v>
      </c>
      <c r="R91" s="87">
        <f t="shared" ca="1" si="74"/>
        <v>0</v>
      </c>
      <c r="S91" s="87">
        <f t="shared" ca="1" si="74"/>
        <v>0</v>
      </c>
      <c r="T91" s="87">
        <f t="shared" ca="1" si="74"/>
        <v>0</v>
      </c>
      <c r="U91" s="87">
        <f t="shared" ca="1" si="74"/>
        <v>0</v>
      </c>
      <c r="V91" s="87">
        <f t="shared" ca="1" si="74"/>
        <v>0</v>
      </c>
      <c r="W91" s="87">
        <f t="shared" ca="1" si="74"/>
        <v>0</v>
      </c>
      <c r="X91" s="87">
        <f t="shared" ca="1" si="74"/>
        <v>0</v>
      </c>
      <c r="Y91" s="87">
        <f t="shared" ca="1" si="74"/>
        <v>0</v>
      </c>
      <c r="Z91" s="87">
        <f t="shared" ca="1" si="74"/>
        <v>0</v>
      </c>
      <c r="AA91" s="87">
        <f t="shared" ca="1" si="74"/>
        <v>0</v>
      </c>
      <c r="AB91" s="87">
        <f t="shared" ca="1" si="74"/>
        <v>0</v>
      </c>
      <c r="AC91" s="87">
        <f t="shared" ca="1" si="74"/>
        <v>0</v>
      </c>
      <c r="AD91" s="87">
        <f t="shared" ca="1" si="74"/>
        <v>0</v>
      </c>
      <c r="AE91" s="87">
        <f t="shared" ca="1" si="74"/>
        <v>0</v>
      </c>
      <c r="AF91" s="87">
        <f t="shared" ca="1" si="74"/>
        <v>0</v>
      </c>
      <c r="AG91" s="87">
        <f t="shared" ca="1" si="74"/>
        <v>0</v>
      </c>
      <c r="AH91" s="87">
        <f t="shared" ca="1" si="74"/>
        <v>0</v>
      </c>
      <c r="AI91" s="87">
        <f t="shared" ca="1" si="74"/>
        <v>0</v>
      </c>
      <c r="AJ91" s="87">
        <f t="shared" ca="1" si="74"/>
        <v>0</v>
      </c>
      <c r="AK91" s="87">
        <f t="shared" ref="AK91:BL91" ca="1" si="75">AK74-AK89</f>
        <v>0</v>
      </c>
      <c r="AL91" s="87">
        <f t="shared" ca="1" si="75"/>
        <v>0</v>
      </c>
      <c r="AM91" s="87">
        <f t="shared" ca="1" si="75"/>
        <v>0</v>
      </c>
      <c r="AN91" s="87">
        <f t="shared" ca="1" si="75"/>
        <v>0</v>
      </c>
      <c r="AO91" s="87">
        <f t="shared" ca="1" si="75"/>
        <v>0</v>
      </c>
      <c r="AP91" s="87">
        <f t="shared" ca="1" si="75"/>
        <v>0</v>
      </c>
      <c r="AQ91" s="87">
        <f t="shared" ca="1" si="75"/>
        <v>0</v>
      </c>
      <c r="AR91" s="87">
        <f t="shared" ca="1" si="75"/>
        <v>2.2737367544323206E-13</v>
      </c>
      <c r="AS91" s="87">
        <f t="shared" ca="1" si="75"/>
        <v>2.5579538487363607E-13</v>
      </c>
      <c r="AT91" s="87">
        <f t="shared" ca="1" si="75"/>
        <v>2.2737367544323206E-13</v>
      </c>
      <c r="AU91" s="87">
        <f t="shared" ca="1" si="75"/>
        <v>2.5579538487363607E-13</v>
      </c>
      <c r="AV91" s="87">
        <f t="shared" ca="1" si="75"/>
        <v>2.8421709430404007E-13</v>
      </c>
      <c r="AW91" s="87">
        <f t="shared" ca="1" si="75"/>
        <v>2.5579538487363607E-13</v>
      </c>
      <c r="AX91" s="87">
        <f t="shared" ca="1" si="75"/>
        <v>2.5579538487363607E-13</v>
      </c>
      <c r="AY91" s="87">
        <f t="shared" ca="1" si="75"/>
        <v>2.8421709430404007E-13</v>
      </c>
      <c r="AZ91" s="87">
        <f t="shared" ca="1" si="75"/>
        <v>2.8421709430404007E-13</v>
      </c>
      <c r="BA91" s="87">
        <f t="shared" ca="1" si="75"/>
        <v>2.8421709430404007E-13</v>
      </c>
      <c r="BB91" s="87">
        <f t="shared" ca="1" si="75"/>
        <v>3.1263880373444408E-13</v>
      </c>
      <c r="BC91" s="87">
        <f t="shared" ca="1" si="75"/>
        <v>2.8421709430404007E-13</v>
      </c>
      <c r="BD91" s="87">
        <f t="shared" ca="1" si="75"/>
        <v>3.1263880373444408E-13</v>
      </c>
      <c r="BE91" s="87">
        <f t="shared" ca="1" si="75"/>
        <v>3.4106051316484809E-13</v>
      </c>
      <c r="BF91" s="87">
        <f t="shared" ca="1" si="75"/>
        <v>3.1263880373444408E-13</v>
      </c>
      <c r="BG91" s="87">
        <f t="shared" ca="1" si="75"/>
        <v>3.1263880373444408E-13</v>
      </c>
      <c r="BH91" s="87">
        <f t="shared" ca="1" si="75"/>
        <v>3.1263880373444408E-13</v>
      </c>
      <c r="BI91" s="87">
        <f t="shared" ca="1" si="75"/>
        <v>3.1263880373444408E-13</v>
      </c>
      <c r="BJ91" s="87">
        <f t="shared" ca="1" si="75"/>
        <v>3.1263880373444408E-13</v>
      </c>
      <c r="BK91" s="87">
        <f t="shared" ca="1" si="75"/>
        <v>3.1263880373444408E-13</v>
      </c>
      <c r="BL91" s="87">
        <f t="shared" ca="1" si="75"/>
        <v>3.1263880373444408E-13</v>
      </c>
    </row>
    <row r="92" spans="1:64" x14ac:dyDescent="0.35">
      <c r="A92" s="6"/>
      <c r="B92" s="6"/>
      <c r="C92" s="68"/>
      <c r="D92" s="6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</row>
    <row r="93" spans="1:64" x14ac:dyDescent="0.35">
      <c r="A93" s="80" t="s">
        <v>128</v>
      </c>
      <c r="B93" s="77"/>
      <c r="C93" s="79"/>
      <c r="D93" s="78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</row>
    <row r="94" spans="1:64" x14ac:dyDescent="0.35">
      <c r="A94" s="6"/>
      <c r="B94" s="6" t="s">
        <v>122</v>
      </c>
      <c r="C94" s="13" t="s">
        <v>22</v>
      </c>
      <c r="D94" s="488">
        <f ca="1">SUM(E94:BL94)</f>
        <v>-37.564242639346908</v>
      </c>
      <c r="E94" s="6">
        <f t="shared" ref="E94:AJ94" ca="1" si="76">E23</f>
        <v>0</v>
      </c>
      <c r="F94" s="6">
        <f t="shared" ca="1" si="76"/>
        <v>0</v>
      </c>
      <c r="G94" s="6">
        <f t="shared" ca="1" si="76"/>
        <v>0</v>
      </c>
      <c r="H94" s="6">
        <f t="shared" ca="1" si="76"/>
        <v>0</v>
      </c>
      <c r="I94" s="6">
        <f t="shared" ca="1" si="76"/>
        <v>0</v>
      </c>
      <c r="J94" s="6">
        <f t="shared" ca="1" si="76"/>
        <v>1.4303893940631256</v>
      </c>
      <c r="K94" s="6">
        <f t="shared" ca="1" si="76"/>
        <v>-9.5548811711520614</v>
      </c>
      <c r="L94" s="6">
        <f t="shared" ca="1" si="76"/>
        <v>2.0834430930473911</v>
      </c>
      <c r="M94" s="6">
        <f t="shared" ca="1" si="76"/>
        <v>-4.196577881892205</v>
      </c>
      <c r="N94" s="6">
        <f t="shared" ca="1" si="76"/>
        <v>-3.9027263364832461</v>
      </c>
      <c r="O94" s="6">
        <f t="shared" ca="1" si="76"/>
        <v>-3.9154565015369442</v>
      </c>
      <c r="P94" s="6">
        <f t="shared" ca="1" si="76"/>
        <v>-3.914766934969947</v>
      </c>
      <c r="Q94" s="6">
        <f t="shared" ca="1" si="76"/>
        <v>-3.9146620235442926</v>
      </c>
      <c r="R94" s="6">
        <f t="shared" ca="1" si="76"/>
        <v>-3.9145288299998575</v>
      </c>
      <c r="S94" s="6">
        <f t="shared" ca="1" si="76"/>
        <v>-3.9143941237911215</v>
      </c>
      <c r="T94" s="6">
        <f t="shared" ca="1" si="76"/>
        <v>-3.1135541932018467</v>
      </c>
      <c r="U94" s="6">
        <f t="shared" ca="1" si="76"/>
        <v>4.7055018283242822E-2</v>
      </c>
      <c r="V94" s="6">
        <f t="shared" ca="1" si="76"/>
        <v>4.6750000432756081E-2</v>
      </c>
      <c r="W94" s="6">
        <f t="shared" ca="1" si="76"/>
        <v>4.6919762648870711E-2</v>
      </c>
      <c r="X94" s="6">
        <f t="shared" ca="1" si="76"/>
        <v>4.706728372013555E-2</v>
      </c>
      <c r="Y94" s="6">
        <f t="shared" ca="1" si="76"/>
        <v>4.7219123813267726E-2</v>
      </c>
      <c r="Z94" s="6">
        <f t="shared" ca="1" si="76"/>
        <v>4.7373930992083854E-2</v>
      </c>
      <c r="AA94" s="6">
        <f t="shared" ca="1" si="76"/>
        <v>4.7531842721426402E-2</v>
      </c>
      <c r="AB94" s="6">
        <f t="shared" ca="1" si="76"/>
        <v>4.7692918429145283E-2</v>
      </c>
      <c r="AC94" s="6">
        <f t="shared" ca="1" si="76"/>
        <v>4.7857223099299226E-2</v>
      </c>
      <c r="AD94" s="6">
        <f t="shared" ca="1" si="76"/>
        <v>4.8024822845399856E-2</v>
      </c>
      <c r="AE94" s="6">
        <f t="shared" ca="1" si="76"/>
        <v>4.8195785176955289E-2</v>
      </c>
      <c r="AF94" s="6">
        <f t="shared" ca="1" si="76"/>
        <v>4.8370179016390444E-2</v>
      </c>
      <c r="AG94" s="6">
        <f t="shared" ca="1" si="76"/>
        <v>4.8548074729963392E-2</v>
      </c>
      <c r="AH94" s="6">
        <f t="shared" ca="1" si="76"/>
        <v>4.8729544158730001E-2</v>
      </c>
      <c r="AI94" s="6">
        <f t="shared" ca="1" si="76"/>
        <v>4.8914660650042081E-2</v>
      </c>
      <c r="AJ94" s="6">
        <f t="shared" ca="1" si="76"/>
        <v>4.9103499089957238E-2</v>
      </c>
      <c r="AK94" s="6">
        <f t="shared" ref="AK94:BL94" ca="1" si="77">AK23</f>
        <v>4.257471008643102</v>
      </c>
      <c r="AL94" s="6">
        <f t="shared" ca="1" si="77"/>
        <v>4.2174845558838223</v>
      </c>
      <c r="AM94" s="6">
        <f t="shared" ca="1" si="77"/>
        <v>4.2198272782748392</v>
      </c>
      <c r="AN94" s="6">
        <f t="shared" ca="1" si="77"/>
        <v>4.2199175765333292</v>
      </c>
      <c r="AO94" s="6">
        <f t="shared" ca="1" si="77"/>
        <v>-1.5464469766071989</v>
      </c>
      <c r="AP94" s="6">
        <f t="shared" ca="1" si="77"/>
        <v>-0.91865204406739531</v>
      </c>
      <c r="AQ94" s="6">
        <f t="shared" ca="1" si="77"/>
        <v>-0.9411868695710266</v>
      </c>
      <c r="AR94" s="6">
        <f t="shared" ca="1" si="77"/>
        <v>-0.93996969448307843</v>
      </c>
      <c r="AS94" s="6">
        <f t="shared" ca="1" si="77"/>
        <v>-0.93978733251346314</v>
      </c>
      <c r="AT94" s="6">
        <f t="shared" ca="1" si="77"/>
        <v>-0.93955492542678809</v>
      </c>
      <c r="AU94" s="6">
        <f t="shared" ca="1" si="77"/>
        <v>-0.93931985243294025</v>
      </c>
      <c r="AV94" s="6">
        <f t="shared" ca="1" si="77"/>
        <v>-0.93907993979806892</v>
      </c>
      <c r="AW94" s="6">
        <f t="shared" ca="1" si="77"/>
        <v>-0.93883518029178203</v>
      </c>
      <c r="AX94" s="6">
        <f t="shared" ca="1" si="77"/>
        <v>-0.93858546970835088</v>
      </c>
      <c r="AY94" s="6">
        <f t="shared" ca="1" si="77"/>
        <v>-0.93833070587824485</v>
      </c>
      <c r="AZ94" s="6">
        <f t="shared" ca="1" si="77"/>
        <v>-0.93807078428729929</v>
      </c>
      <c r="BA94" s="6">
        <f t="shared" ca="1" si="77"/>
        <v>-0.93780559821972997</v>
      </c>
      <c r="BB94" s="6">
        <f t="shared" ca="1" si="77"/>
        <v>-0.93753503870206067</v>
      </c>
      <c r="BC94" s="6">
        <f t="shared" ca="1" si="77"/>
        <v>-0.93725899445466054</v>
      </c>
      <c r="BD94" s="6">
        <f t="shared" ca="1" si="77"/>
        <v>-0.93697735184184294</v>
      </c>
      <c r="BE94" s="6">
        <f t="shared" ca="1" si="77"/>
        <v>-0.93668999482085558</v>
      </c>
      <c r="BF94" s="6">
        <f t="shared" ca="1" si="77"/>
        <v>-0.93639680488975685</v>
      </c>
      <c r="BG94" s="6">
        <f t="shared" ca="1" si="77"/>
        <v>-0.93609766103413516</v>
      </c>
      <c r="BH94" s="6">
        <f t="shared" ca="1" si="77"/>
        <v>0</v>
      </c>
      <c r="BI94" s="6">
        <f t="shared" ca="1" si="77"/>
        <v>0</v>
      </c>
      <c r="BJ94" s="6">
        <f t="shared" ca="1" si="77"/>
        <v>0</v>
      </c>
      <c r="BK94" s="6">
        <f t="shared" ca="1" si="77"/>
        <v>0</v>
      </c>
      <c r="BL94" s="6">
        <f t="shared" ca="1" si="77"/>
        <v>0</v>
      </c>
    </row>
    <row r="95" spans="1:64" x14ac:dyDescent="0.35">
      <c r="A95" s="6"/>
      <c r="B95" s="6" t="s">
        <v>10</v>
      </c>
      <c r="C95" s="13" t="s">
        <v>22</v>
      </c>
      <c r="D95" s="6">
        <f ca="1">SUM(E95:BL95)</f>
        <v>202.93129653466301</v>
      </c>
      <c r="E95" s="6">
        <f t="shared" ref="E95:AJ95" ca="1" si="78">E12</f>
        <v>0</v>
      </c>
      <c r="F95" s="6">
        <f t="shared" ca="1" si="78"/>
        <v>0</v>
      </c>
      <c r="G95" s="6">
        <f t="shared" ca="1" si="78"/>
        <v>0</v>
      </c>
      <c r="H95" s="6">
        <f t="shared" ca="1" si="78"/>
        <v>0</v>
      </c>
      <c r="I95" s="6">
        <f t="shared" ca="1" si="78"/>
        <v>0</v>
      </c>
      <c r="J95" s="6">
        <f t="shared" ca="1" si="78"/>
        <v>9.0822328612623924</v>
      </c>
      <c r="K95" s="6">
        <f t="shared" ca="1" si="78"/>
        <v>9.0822328612623924</v>
      </c>
      <c r="L95" s="6">
        <f t="shared" ca="1" si="78"/>
        <v>9.0822328612623924</v>
      </c>
      <c r="M95" s="6">
        <f t="shared" ca="1" si="78"/>
        <v>9.0822328612623924</v>
      </c>
      <c r="N95" s="6">
        <f t="shared" ca="1" si="78"/>
        <v>9.0822328612623924</v>
      </c>
      <c r="O95" s="6">
        <f t="shared" ca="1" si="78"/>
        <v>9.0822328612623924</v>
      </c>
      <c r="P95" s="6">
        <f t="shared" ca="1" si="78"/>
        <v>9.0822328612623924</v>
      </c>
      <c r="Q95" s="6">
        <f t="shared" ca="1" si="78"/>
        <v>9.0822328612623924</v>
      </c>
      <c r="R95" s="6">
        <f t="shared" ca="1" si="78"/>
        <v>9.0822328612623924</v>
      </c>
      <c r="S95" s="6">
        <f t="shared" ca="1" si="78"/>
        <v>9.0822328612623924</v>
      </c>
      <c r="T95" s="6">
        <f t="shared" ca="1" si="78"/>
        <v>8.2815303771531017</v>
      </c>
      <c r="U95" s="6">
        <f t="shared" ca="1" si="78"/>
        <v>5.1214879324487361</v>
      </c>
      <c r="V95" s="6">
        <f t="shared" ca="1" si="78"/>
        <v>5.1214879324487361</v>
      </c>
      <c r="W95" s="6">
        <f t="shared" ca="1" si="78"/>
        <v>5.1214879324487361</v>
      </c>
      <c r="X95" s="6">
        <f t="shared" ca="1" si="78"/>
        <v>5.1214879324487361</v>
      </c>
      <c r="Y95" s="6">
        <f t="shared" ca="1" si="78"/>
        <v>5.1214879324487361</v>
      </c>
      <c r="Z95" s="6">
        <f t="shared" ca="1" si="78"/>
        <v>5.1214879324487361</v>
      </c>
      <c r="AA95" s="6">
        <f t="shared" ca="1" si="78"/>
        <v>5.1214879324487361</v>
      </c>
      <c r="AB95" s="6">
        <f t="shared" ca="1" si="78"/>
        <v>5.1214879324487361</v>
      </c>
      <c r="AC95" s="6">
        <f t="shared" ca="1" si="78"/>
        <v>5.1214879324487361</v>
      </c>
      <c r="AD95" s="6">
        <f t="shared" ca="1" si="78"/>
        <v>5.1214879324487361</v>
      </c>
      <c r="AE95" s="6">
        <f t="shared" ca="1" si="78"/>
        <v>5.1214879324487361</v>
      </c>
      <c r="AF95" s="6">
        <f t="shared" ca="1" si="78"/>
        <v>5.1214879324487361</v>
      </c>
      <c r="AG95" s="6">
        <f t="shared" ca="1" si="78"/>
        <v>5.1214879324487361</v>
      </c>
      <c r="AH95" s="6">
        <f t="shared" ca="1" si="78"/>
        <v>5.1214879324487361</v>
      </c>
      <c r="AI95" s="6">
        <f t="shared" ca="1" si="78"/>
        <v>5.1214879324487361</v>
      </c>
      <c r="AJ95" s="6">
        <f t="shared" ca="1" si="78"/>
        <v>5.1214879324487352</v>
      </c>
      <c r="AK95" s="6">
        <f t="shared" ref="AK95:BL95" ca="1" si="79">AK12</f>
        <v>0.95146220111767266</v>
      </c>
      <c r="AL95" s="6">
        <f t="shared" ca="1" si="79"/>
        <v>0.95146220111767266</v>
      </c>
      <c r="AM95" s="6">
        <f t="shared" ca="1" si="79"/>
        <v>0.95146220111767266</v>
      </c>
      <c r="AN95" s="6">
        <f t="shared" ca="1" si="79"/>
        <v>0.95146220111767266</v>
      </c>
      <c r="AO95" s="6">
        <f t="shared" ca="1" si="79"/>
        <v>0.95146220111767266</v>
      </c>
      <c r="AP95" s="6">
        <f t="shared" ca="1" si="79"/>
        <v>0.95146220111767266</v>
      </c>
      <c r="AQ95" s="6">
        <f t="shared" ca="1" si="79"/>
        <v>0.95146220111767266</v>
      </c>
      <c r="AR95" s="6">
        <f t="shared" ca="1" si="79"/>
        <v>0.95146220111767266</v>
      </c>
      <c r="AS95" s="6">
        <f t="shared" ca="1" si="79"/>
        <v>0.95146220111767266</v>
      </c>
      <c r="AT95" s="6">
        <f t="shared" ca="1" si="79"/>
        <v>0.95146220111767266</v>
      </c>
      <c r="AU95" s="6">
        <f t="shared" ca="1" si="79"/>
        <v>0.95146220111767266</v>
      </c>
      <c r="AV95" s="6">
        <f t="shared" ca="1" si="79"/>
        <v>0.95146220111767266</v>
      </c>
      <c r="AW95" s="6">
        <f t="shared" ca="1" si="79"/>
        <v>0.95146220111767266</v>
      </c>
      <c r="AX95" s="6">
        <f t="shared" ca="1" si="79"/>
        <v>0.95146220111767266</v>
      </c>
      <c r="AY95" s="6">
        <f t="shared" ca="1" si="79"/>
        <v>0.95146220111767266</v>
      </c>
      <c r="AZ95" s="6">
        <f t="shared" ca="1" si="79"/>
        <v>0.95146220111767266</v>
      </c>
      <c r="BA95" s="6">
        <f t="shared" ca="1" si="79"/>
        <v>0.95146220111767266</v>
      </c>
      <c r="BB95" s="6">
        <f t="shared" ca="1" si="79"/>
        <v>0.95146220111767266</v>
      </c>
      <c r="BC95" s="6">
        <f t="shared" ca="1" si="79"/>
        <v>0.95146220111767266</v>
      </c>
      <c r="BD95" s="6">
        <f t="shared" ca="1" si="79"/>
        <v>0.95146220111767266</v>
      </c>
      <c r="BE95" s="6">
        <f t="shared" ca="1" si="79"/>
        <v>0.95146220111767266</v>
      </c>
      <c r="BF95" s="6">
        <f t="shared" ca="1" si="79"/>
        <v>0.95146220111767266</v>
      </c>
      <c r="BG95" s="6">
        <f t="shared" ca="1" si="79"/>
        <v>0.95146220111767266</v>
      </c>
      <c r="BH95" s="6">
        <f t="shared" ca="1" si="79"/>
        <v>0</v>
      </c>
      <c r="BI95" s="6">
        <f t="shared" ca="1" si="79"/>
        <v>0</v>
      </c>
      <c r="BJ95" s="6">
        <f t="shared" ca="1" si="79"/>
        <v>0</v>
      </c>
      <c r="BK95" s="6">
        <f t="shared" ca="1" si="79"/>
        <v>0</v>
      </c>
      <c r="BL95" s="6">
        <f t="shared" ca="1" si="79"/>
        <v>0</v>
      </c>
    </row>
    <row r="96" spans="1:64" x14ac:dyDescent="0.35">
      <c r="A96" s="6"/>
      <c r="B96" s="86" t="s">
        <v>125</v>
      </c>
      <c r="C96" s="74" t="s">
        <v>22</v>
      </c>
      <c r="D96" s="73">
        <f ca="1">SUM(E96:BL96)</f>
        <v>109.85493201323308</v>
      </c>
      <c r="E96" s="73">
        <f t="shared" ref="E96:AJ96" ca="1" si="80">E14</f>
        <v>0</v>
      </c>
      <c r="F96" s="73">
        <f t="shared" ca="1" si="80"/>
        <v>0</v>
      </c>
      <c r="G96" s="73">
        <f t="shared" ca="1" si="80"/>
        <v>0</v>
      </c>
      <c r="H96" s="73">
        <f t="shared" ca="1" si="80"/>
        <v>0</v>
      </c>
      <c r="I96" s="73">
        <f t="shared" ca="1" si="80"/>
        <v>0</v>
      </c>
      <c r="J96" s="73">
        <f t="shared" ca="1" si="80"/>
        <v>6.4620548243078302</v>
      </c>
      <c r="K96" s="73">
        <f t="shared" ca="1" si="80"/>
        <v>6.4620548243078302</v>
      </c>
      <c r="L96" s="73">
        <f t="shared" ca="1" si="80"/>
        <v>6.3543539105693663</v>
      </c>
      <c r="M96" s="73">
        <f t="shared" ca="1" si="80"/>
        <v>6.1389520830924393</v>
      </c>
      <c r="N96" s="73">
        <f t="shared" ca="1" si="80"/>
        <v>5.9235502556155106</v>
      </c>
      <c r="O96" s="73">
        <f t="shared" ca="1" si="80"/>
        <v>5.7081484281385828</v>
      </c>
      <c r="P96" s="73">
        <f t="shared" ca="1" si="80"/>
        <v>5.4927466006616541</v>
      </c>
      <c r="Q96" s="73">
        <f t="shared" ca="1" si="80"/>
        <v>5.2773447731847263</v>
      </c>
      <c r="R96" s="73">
        <f t="shared" ca="1" si="80"/>
        <v>5.0619429457077976</v>
      </c>
      <c r="S96" s="73">
        <f t="shared" ca="1" si="80"/>
        <v>4.8465411182308706</v>
      </c>
      <c r="T96" s="73">
        <f t="shared" ca="1" si="80"/>
        <v>4.6311392907539428</v>
      </c>
      <c r="U96" s="73">
        <f t="shared" ca="1" si="80"/>
        <v>4.4157374632770159</v>
      </c>
      <c r="V96" s="73">
        <f t="shared" ca="1" si="80"/>
        <v>4.2003356358000872</v>
      </c>
      <c r="W96" s="73">
        <f t="shared" ca="1" si="80"/>
        <v>3.9849338083231602</v>
      </c>
      <c r="X96" s="73">
        <f t="shared" ca="1" si="80"/>
        <v>3.769531980846232</v>
      </c>
      <c r="Y96" s="73">
        <f t="shared" ca="1" si="80"/>
        <v>3.5541301533693046</v>
      </c>
      <c r="Z96" s="73">
        <f t="shared" ca="1" si="80"/>
        <v>3.3387283258923763</v>
      </c>
      <c r="AA96" s="73">
        <f t="shared" ca="1" si="80"/>
        <v>3.1233264984154494</v>
      </c>
      <c r="AB96" s="73">
        <f t="shared" ca="1" si="80"/>
        <v>2.9079246709385211</v>
      </c>
      <c r="AC96" s="73">
        <f t="shared" ca="1" si="80"/>
        <v>2.6925228434615942</v>
      </c>
      <c r="AD96" s="73">
        <f t="shared" ca="1" si="80"/>
        <v>2.4771210159846659</v>
      </c>
      <c r="AE96" s="73">
        <f t="shared" ca="1" si="80"/>
        <v>2.2617191885077386</v>
      </c>
      <c r="AF96" s="73">
        <f t="shared" ca="1" si="80"/>
        <v>2.0463173610308107</v>
      </c>
      <c r="AG96" s="73">
        <f t="shared" ca="1" si="80"/>
        <v>1.8309155335538829</v>
      </c>
      <c r="AH96" s="73">
        <f t="shared" ca="1" si="80"/>
        <v>1.6155137060769553</v>
      </c>
      <c r="AI96" s="73">
        <f t="shared" ca="1" si="80"/>
        <v>1.4001118786000277</v>
      </c>
      <c r="AJ96" s="73">
        <f t="shared" ca="1" si="80"/>
        <v>1.1847100511230999</v>
      </c>
      <c r="AK96" s="73">
        <f t="shared" ref="AK96:BL96" ca="1" si="81">AK14</f>
        <v>0.96930822364617231</v>
      </c>
      <c r="AL96" s="73">
        <f t="shared" ca="1" si="81"/>
        <v>0.7539063961692446</v>
      </c>
      <c r="AM96" s="73">
        <f t="shared" ca="1" si="81"/>
        <v>0.53850456869231689</v>
      </c>
      <c r="AN96" s="73">
        <f t="shared" ca="1" si="81"/>
        <v>0.32310274121538923</v>
      </c>
      <c r="AO96" s="73">
        <f t="shared" ca="1" si="81"/>
        <v>0.1077009137384627</v>
      </c>
      <c r="AP96" s="73">
        <f t="shared" ca="1" si="81"/>
        <v>0</v>
      </c>
      <c r="AQ96" s="73">
        <f t="shared" ca="1" si="81"/>
        <v>0</v>
      </c>
      <c r="AR96" s="73">
        <f t="shared" ca="1" si="81"/>
        <v>0</v>
      </c>
      <c r="AS96" s="73">
        <f t="shared" ca="1" si="81"/>
        <v>0</v>
      </c>
      <c r="AT96" s="73">
        <f t="shared" ca="1" si="81"/>
        <v>0</v>
      </c>
      <c r="AU96" s="73">
        <f t="shared" ca="1" si="81"/>
        <v>0</v>
      </c>
      <c r="AV96" s="73">
        <f t="shared" ca="1" si="81"/>
        <v>0</v>
      </c>
      <c r="AW96" s="73">
        <f t="shared" ca="1" si="81"/>
        <v>0</v>
      </c>
      <c r="AX96" s="73">
        <f t="shared" ca="1" si="81"/>
        <v>0</v>
      </c>
      <c r="AY96" s="73">
        <f t="shared" ca="1" si="81"/>
        <v>0</v>
      </c>
      <c r="AZ96" s="73">
        <f t="shared" ca="1" si="81"/>
        <v>0</v>
      </c>
      <c r="BA96" s="73">
        <f t="shared" ca="1" si="81"/>
        <v>0</v>
      </c>
      <c r="BB96" s="73">
        <f t="shared" ca="1" si="81"/>
        <v>0</v>
      </c>
      <c r="BC96" s="73">
        <f t="shared" ca="1" si="81"/>
        <v>0</v>
      </c>
      <c r="BD96" s="73">
        <f t="shared" ca="1" si="81"/>
        <v>0</v>
      </c>
      <c r="BE96" s="73">
        <f t="shared" ca="1" si="81"/>
        <v>0</v>
      </c>
      <c r="BF96" s="73">
        <f t="shared" ca="1" si="81"/>
        <v>0</v>
      </c>
      <c r="BG96" s="73">
        <f t="shared" ca="1" si="81"/>
        <v>0</v>
      </c>
      <c r="BH96" s="73">
        <f t="shared" ca="1" si="81"/>
        <v>0</v>
      </c>
      <c r="BI96" s="73">
        <f t="shared" ca="1" si="81"/>
        <v>0</v>
      </c>
      <c r="BJ96" s="73">
        <f t="shared" ca="1" si="81"/>
        <v>0</v>
      </c>
      <c r="BK96" s="73">
        <f t="shared" ca="1" si="81"/>
        <v>0</v>
      </c>
      <c r="BL96" s="73">
        <f t="shared" ca="1" si="81"/>
        <v>0</v>
      </c>
    </row>
    <row r="97" spans="1:64" x14ac:dyDescent="0.35">
      <c r="A97" s="6"/>
      <c r="B97" s="84" t="s">
        <v>17</v>
      </c>
      <c r="C97" s="13" t="s">
        <v>22</v>
      </c>
      <c r="D97" s="6">
        <f ca="1">SUM(E97:BL97)</f>
        <v>275.2219859085493</v>
      </c>
      <c r="E97" s="6">
        <f t="shared" ref="E97:AJ97" ca="1" si="82">SUM(E94:E96)</f>
        <v>0</v>
      </c>
      <c r="F97" s="6">
        <f t="shared" ca="1" si="82"/>
        <v>0</v>
      </c>
      <c r="G97" s="6">
        <f t="shared" ca="1" si="82"/>
        <v>0</v>
      </c>
      <c r="H97" s="6">
        <f t="shared" ca="1" si="82"/>
        <v>0</v>
      </c>
      <c r="I97" s="6">
        <f t="shared" ca="1" si="82"/>
        <v>0</v>
      </c>
      <c r="J97" s="6">
        <f t="shared" ca="1" si="82"/>
        <v>16.974677079633349</v>
      </c>
      <c r="K97" s="6">
        <f t="shared" ca="1" si="82"/>
        <v>5.9894065144181612</v>
      </c>
      <c r="L97" s="6">
        <f t="shared" ca="1" si="82"/>
        <v>17.520029864879149</v>
      </c>
      <c r="M97" s="6">
        <f t="shared" ca="1" si="82"/>
        <v>11.024607062462627</v>
      </c>
      <c r="N97" s="6">
        <f t="shared" ca="1" si="82"/>
        <v>11.103056780394656</v>
      </c>
      <c r="O97" s="6">
        <f t="shared" ca="1" si="82"/>
        <v>10.874924787864032</v>
      </c>
      <c r="P97" s="6">
        <f t="shared" ca="1" si="82"/>
        <v>10.660212526954099</v>
      </c>
      <c r="Q97" s="6">
        <f t="shared" ca="1" si="82"/>
        <v>10.444915610902825</v>
      </c>
      <c r="R97" s="6">
        <f t="shared" ca="1" si="82"/>
        <v>10.229646976970333</v>
      </c>
      <c r="S97" s="6">
        <f t="shared" ca="1" si="82"/>
        <v>10.014379855702142</v>
      </c>
      <c r="T97" s="6">
        <f t="shared" ca="1" si="82"/>
        <v>9.7991154747051983</v>
      </c>
      <c r="U97" s="6">
        <f t="shared" ca="1" si="82"/>
        <v>9.5842804140089939</v>
      </c>
      <c r="V97" s="6">
        <f t="shared" ca="1" si="82"/>
        <v>9.3685735686815796</v>
      </c>
      <c r="W97" s="6">
        <f t="shared" ca="1" si="82"/>
        <v>9.1533415034207675</v>
      </c>
      <c r="X97" s="6">
        <f t="shared" ca="1" si="82"/>
        <v>8.9380871970151041</v>
      </c>
      <c r="Y97" s="6">
        <f t="shared" ca="1" si="82"/>
        <v>8.722837209631308</v>
      </c>
      <c r="Z97" s="6">
        <f t="shared" ca="1" si="82"/>
        <v>8.5075901893331967</v>
      </c>
      <c r="AA97" s="6">
        <f t="shared" ca="1" si="82"/>
        <v>8.2923462735856113</v>
      </c>
      <c r="AB97" s="6">
        <f t="shared" ca="1" si="82"/>
        <v>8.077105521816403</v>
      </c>
      <c r="AC97" s="6">
        <f t="shared" ca="1" si="82"/>
        <v>7.8618679990096298</v>
      </c>
      <c r="AD97" s="6">
        <f t="shared" ca="1" si="82"/>
        <v>7.6466337712788022</v>
      </c>
      <c r="AE97" s="6">
        <f t="shared" ca="1" si="82"/>
        <v>7.4314029061334299</v>
      </c>
      <c r="AF97" s="6">
        <f t="shared" ca="1" si="82"/>
        <v>7.2161754724959373</v>
      </c>
      <c r="AG97" s="6">
        <f t="shared" ca="1" si="82"/>
        <v>7.0009515407325829</v>
      </c>
      <c r="AH97" s="6">
        <f t="shared" ca="1" si="82"/>
        <v>6.7857311826844215</v>
      </c>
      <c r="AI97" s="6">
        <f t="shared" ca="1" si="82"/>
        <v>6.5705144716988055</v>
      </c>
      <c r="AJ97" s="6">
        <f t="shared" ca="1" si="82"/>
        <v>6.3553014826617922</v>
      </c>
      <c r="AK97" s="6">
        <f t="shared" ref="AK97:BL97" ca="1" si="83">SUM(AK94:AK96)</f>
        <v>6.1782414334069475</v>
      </c>
      <c r="AL97" s="6">
        <f t="shared" ca="1" si="83"/>
        <v>5.92285315317074</v>
      </c>
      <c r="AM97" s="6">
        <f t="shared" ca="1" si="83"/>
        <v>5.709794048084829</v>
      </c>
      <c r="AN97" s="6">
        <f t="shared" ca="1" si="83"/>
        <v>5.4944825188663913</v>
      </c>
      <c r="AO97" s="6">
        <f t="shared" ca="1" si="83"/>
        <v>-0.48728386175106353</v>
      </c>
      <c r="AP97" s="6">
        <f t="shared" ca="1" si="83"/>
        <v>3.2810157050277344E-2</v>
      </c>
      <c r="AQ97" s="6">
        <f t="shared" ca="1" si="83"/>
        <v>1.027533154664606E-2</v>
      </c>
      <c r="AR97" s="6">
        <f t="shared" ca="1" si="83"/>
        <v>1.1492506634594224E-2</v>
      </c>
      <c r="AS97" s="6">
        <f t="shared" ca="1" si="83"/>
        <v>1.1674868604209521E-2</v>
      </c>
      <c r="AT97" s="6">
        <f t="shared" ca="1" si="83"/>
        <v>1.1907275690884567E-2</v>
      </c>
      <c r="AU97" s="6">
        <f t="shared" ca="1" si="83"/>
        <v>1.2142348684732407E-2</v>
      </c>
      <c r="AV97" s="6">
        <f t="shared" ca="1" si="83"/>
        <v>1.2382261319603738E-2</v>
      </c>
      <c r="AW97" s="6">
        <f t="shared" ca="1" si="83"/>
        <v>1.2627020825890622E-2</v>
      </c>
      <c r="AX97" s="6">
        <f t="shared" ca="1" si="83"/>
        <v>1.2876731409321773E-2</v>
      </c>
      <c r="AY97" s="6">
        <f t="shared" ca="1" si="83"/>
        <v>1.3131495239427804E-2</v>
      </c>
      <c r="AZ97" s="6">
        <f t="shared" ca="1" si="83"/>
        <v>1.339141683037337E-2</v>
      </c>
      <c r="BA97" s="6">
        <f t="shared" ca="1" si="83"/>
        <v>1.3656602897942682E-2</v>
      </c>
      <c r="BB97" s="6">
        <f t="shared" ca="1" si="83"/>
        <v>1.3927162415611982E-2</v>
      </c>
      <c r="BC97" s="6">
        <f t="shared" ca="1" si="83"/>
        <v>1.4203206663012113E-2</v>
      </c>
      <c r="BD97" s="6">
        <f t="shared" ca="1" si="83"/>
        <v>1.4484849275829714E-2</v>
      </c>
      <c r="BE97" s="6">
        <f t="shared" ca="1" si="83"/>
        <v>1.4772206296817081E-2</v>
      </c>
      <c r="BF97" s="6">
        <f t="shared" ca="1" si="83"/>
        <v>1.5065396227915806E-2</v>
      </c>
      <c r="BG97" s="6">
        <f t="shared" ca="1" si="83"/>
        <v>1.5364540083537492E-2</v>
      </c>
      <c r="BH97" s="6">
        <f t="shared" ca="1" si="83"/>
        <v>0</v>
      </c>
      <c r="BI97" s="6">
        <f t="shared" ca="1" si="83"/>
        <v>0</v>
      </c>
      <c r="BJ97" s="6">
        <f t="shared" ca="1" si="83"/>
        <v>0</v>
      </c>
      <c r="BK97" s="6">
        <f t="shared" ca="1" si="83"/>
        <v>0</v>
      </c>
      <c r="BL97" s="6">
        <f t="shared" ca="1" si="83"/>
        <v>0</v>
      </c>
    </row>
    <row r="98" spans="1:64" x14ac:dyDescent="0.35">
      <c r="A98" s="6"/>
      <c r="B98" s="6"/>
      <c r="C98" s="13"/>
      <c r="D98" s="6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</row>
    <row r="99" spans="1:64" x14ac:dyDescent="0.35">
      <c r="A99" s="6"/>
      <c r="B99" s="84" t="s">
        <v>125</v>
      </c>
      <c r="C99" s="13" t="s">
        <v>22</v>
      </c>
      <c r="D99" s="6">
        <f ca="1">SUM(E99:BL99)</f>
        <v>109.85493201323308</v>
      </c>
      <c r="E99" s="6">
        <f t="shared" ref="E99:AJ99" ca="1" si="84">E14</f>
        <v>0</v>
      </c>
      <c r="F99" s="6">
        <f t="shared" ca="1" si="84"/>
        <v>0</v>
      </c>
      <c r="G99" s="6">
        <f t="shared" ca="1" si="84"/>
        <v>0</v>
      </c>
      <c r="H99" s="6">
        <f t="shared" ca="1" si="84"/>
        <v>0</v>
      </c>
      <c r="I99" s="6">
        <f t="shared" ca="1" si="84"/>
        <v>0</v>
      </c>
      <c r="J99" s="6">
        <f t="shared" ca="1" si="84"/>
        <v>6.4620548243078302</v>
      </c>
      <c r="K99" s="6">
        <f t="shared" ca="1" si="84"/>
        <v>6.4620548243078302</v>
      </c>
      <c r="L99" s="6">
        <f t="shared" ca="1" si="84"/>
        <v>6.3543539105693663</v>
      </c>
      <c r="M99" s="6">
        <f t="shared" ca="1" si="84"/>
        <v>6.1389520830924393</v>
      </c>
      <c r="N99" s="6">
        <f t="shared" ca="1" si="84"/>
        <v>5.9235502556155106</v>
      </c>
      <c r="O99" s="6">
        <f t="shared" ca="1" si="84"/>
        <v>5.7081484281385828</v>
      </c>
      <c r="P99" s="6">
        <f t="shared" ca="1" si="84"/>
        <v>5.4927466006616541</v>
      </c>
      <c r="Q99" s="6">
        <f t="shared" ca="1" si="84"/>
        <v>5.2773447731847263</v>
      </c>
      <c r="R99" s="6">
        <f t="shared" ca="1" si="84"/>
        <v>5.0619429457077976</v>
      </c>
      <c r="S99" s="6">
        <f t="shared" ca="1" si="84"/>
        <v>4.8465411182308706</v>
      </c>
      <c r="T99" s="6">
        <f t="shared" ca="1" si="84"/>
        <v>4.6311392907539428</v>
      </c>
      <c r="U99" s="6">
        <f t="shared" ca="1" si="84"/>
        <v>4.4157374632770159</v>
      </c>
      <c r="V99" s="6">
        <f t="shared" ca="1" si="84"/>
        <v>4.2003356358000872</v>
      </c>
      <c r="W99" s="6">
        <f t="shared" ca="1" si="84"/>
        <v>3.9849338083231602</v>
      </c>
      <c r="X99" s="6">
        <f t="shared" ca="1" si="84"/>
        <v>3.769531980846232</v>
      </c>
      <c r="Y99" s="6">
        <f t="shared" ca="1" si="84"/>
        <v>3.5541301533693046</v>
      </c>
      <c r="Z99" s="6">
        <f t="shared" ca="1" si="84"/>
        <v>3.3387283258923763</v>
      </c>
      <c r="AA99" s="6">
        <f t="shared" ca="1" si="84"/>
        <v>3.1233264984154494</v>
      </c>
      <c r="AB99" s="6">
        <f t="shared" ca="1" si="84"/>
        <v>2.9079246709385211</v>
      </c>
      <c r="AC99" s="6">
        <f t="shared" ca="1" si="84"/>
        <v>2.6925228434615942</v>
      </c>
      <c r="AD99" s="6">
        <f t="shared" ca="1" si="84"/>
        <v>2.4771210159846659</v>
      </c>
      <c r="AE99" s="6">
        <f t="shared" ca="1" si="84"/>
        <v>2.2617191885077386</v>
      </c>
      <c r="AF99" s="6">
        <f t="shared" ca="1" si="84"/>
        <v>2.0463173610308107</v>
      </c>
      <c r="AG99" s="6">
        <f t="shared" ca="1" si="84"/>
        <v>1.8309155335538829</v>
      </c>
      <c r="AH99" s="6">
        <f t="shared" ca="1" si="84"/>
        <v>1.6155137060769553</v>
      </c>
      <c r="AI99" s="6">
        <f t="shared" ca="1" si="84"/>
        <v>1.4001118786000277</v>
      </c>
      <c r="AJ99" s="6">
        <f t="shared" ca="1" si="84"/>
        <v>1.1847100511230999</v>
      </c>
      <c r="AK99" s="6">
        <f t="shared" ref="AK99:BL99" ca="1" si="85">AK14</f>
        <v>0.96930822364617231</v>
      </c>
      <c r="AL99" s="6">
        <f t="shared" ca="1" si="85"/>
        <v>0.7539063961692446</v>
      </c>
      <c r="AM99" s="6">
        <f t="shared" ca="1" si="85"/>
        <v>0.53850456869231689</v>
      </c>
      <c r="AN99" s="6">
        <f t="shared" ca="1" si="85"/>
        <v>0.32310274121538923</v>
      </c>
      <c r="AO99" s="6">
        <f t="shared" ca="1" si="85"/>
        <v>0.1077009137384627</v>
      </c>
      <c r="AP99" s="6">
        <f t="shared" ca="1" si="85"/>
        <v>0</v>
      </c>
      <c r="AQ99" s="6">
        <f t="shared" ca="1" si="85"/>
        <v>0</v>
      </c>
      <c r="AR99" s="6">
        <f t="shared" ca="1" si="85"/>
        <v>0</v>
      </c>
      <c r="AS99" s="6">
        <f t="shared" ca="1" si="85"/>
        <v>0</v>
      </c>
      <c r="AT99" s="6">
        <f t="shared" ca="1" si="85"/>
        <v>0</v>
      </c>
      <c r="AU99" s="6">
        <f t="shared" ca="1" si="85"/>
        <v>0</v>
      </c>
      <c r="AV99" s="6">
        <f t="shared" ca="1" si="85"/>
        <v>0</v>
      </c>
      <c r="AW99" s="6">
        <f t="shared" ca="1" si="85"/>
        <v>0</v>
      </c>
      <c r="AX99" s="6">
        <f t="shared" ca="1" si="85"/>
        <v>0</v>
      </c>
      <c r="AY99" s="6">
        <f t="shared" ca="1" si="85"/>
        <v>0</v>
      </c>
      <c r="AZ99" s="6">
        <f t="shared" ca="1" si="85"/>
        <v>0</v>
      </c>
      <c r="BA99" s="6">
        <f t="shared" ca="1" si="85"/>
        <v>0</v>
      </c>
      <c r="BB99" s="6">
        <f t="shared" ca="1" si="85"/>
        <v>0</v>
      </c>
      <c r="BC99" s="6">
        <f t="shared" ca="1" si="85"/>
        <v>0</v>
      </c>
      <c r="BD99" s="6">
        <f t="shared" ca="1" si="85"/>
        <v>0</v>
      </c>
      <c r="BE99" s="6">
        <f t="shared" ca="1" si="85"/>
        <v>0</v>
      </c>
      <c r="BF99" s="6">
        <f t="shared" ca="1" si="85"/>
        <v>0</v>
      </c>
      <c r="BG99" s="6">
        <f t="shared" ca="1" si="85"/>
        <v>0</v>
      </c>
      <c r="BH99" s="6">
        <f t="shared" ca="1" si="85"/>
        <v>0</v>
      </c>
      <c r="BI99" s="6">
        <f t="shared" ca="1" si="85"/>
        <v>0</v>
      </c>
      <c r="BJ99" s="6">
        <f t="shared" ca="1" si="85"/>
        <v>0</v>
      </c>
      <c r="BK99" s="6">
        <f t="shared" ca="1" si="85"/>
        <v>0</v>
      </c>
      <c r="BL99" s="6">
        <f t="shared" ca="1" si="85"/>
        <v>0</v>
      </c>
    </row>
    <row r="100" spans="1:64" x14ac:dyDescent="0.35">
      <c r="A100" s="6"/>
      <c r="B100" s="73" t="s">
        <v>129</v>
      </c>
      <c r="C100" s="74" t="s">
        <v>22</v>
      </c>
      <c r="D100" s="73">
        <f ca="1">SUM(E100:BL100)</f>
        <v>161.55137060769579</v>
      </c>
      <c r="E100" s="73">
        <f t="shared" ref="E100:AJ100" si="86">-E46-E47</f>
        <v>0</v>
      </c>
      <c r="F100" s="73">
        <f t="shared" si="86"/>
        <v>0</v>
      </c>
      <c r="G100" s="73">
        <f t="shared" si="86"/>
        <v>0</v>
      </c>
      <c r="H100" s="73">
        <f t="shared" si="86"/>
        <v>0</v>
      </c>
      <c r="I100" s="73">
        <f t="shared" si="86"/>
        <v>0</v>
      </c>
      <c r="J100" s="73">
        <f t="shared" si="86"/>
        <v>0</v>
      </c>
      <c r="K100" s="73">
        <f t="shared" si="86"/>
        <v>0</v>
      </c>
      <c r="L100" s="73">
        <f t="shared" ca="1" si="86"/>
        <v>5.385045686923192</v>
      </c>
      <c r="M100" s="73">
        <f t="shared" ca="1" si="86"/>
        <v>5.385045686923192</v>
      </c>
      <c r="N100" s="73">
        <f t="shared" ca="1" si="86"/>
        <v>5.385045686923192</v>
      </c>
      <c r="O100" s="73">
        <f t="shared" ca="1" si="86"/>
        <v>5.385045686923192</v>
      </c>
      <c r="P100" s="73">
        <f t="shared" ca="1" si="86"/>
        <v>5.385045686923192</v>
      </c>
      <c r="Q100" s="73">
        <f t="shared" ca="1" si="86"/>
        <v>5.385045686923192</v>
      </c>
      <c r="R100" s="73">
        <f t="shared" ca="1" si="86"/>
        <v>5.385045686923192</v>
      </c>
      <c r="S100" s="73">
        <f t="shared" ca="1" si="86"/>
        <v>5.385045686923192</v>
      </c>
      <c r="T100" s="73">
        <f t="shared" ca="1" si="86"/>
        <v>5.385045686923192</v>
      </c>
      <c r="U100" s="73">
        <f t="shared" ca="1" si="86"/>
        <v>5.385045686923192</v>
      </c>
      <c r="V100" s="73">
        <f t="shared" ca="1" si="86"/>
        <v>5.385045686923192</v>
      </c>
      <c r="W100" s="73">
        <f t="shared" ca="1" si="86"/>
        <v>5.385045686923192</v>
      </c>
      <c r="X100" s="73">
        <f t="shared" ca="1" si="86"/>
        <v>5.385045686923192</v>
      </c>
      <c r="Y100" s="73">
        <f t="shared" ca="1" si="86"/>
        <v>5.385045686923192</v>
      </c>
      <c r="Z100" s="73">
        <f t="shared" ca="1" si="86"/>
        <v>5.385045686923192</v>
      </c>
      <c r="AA100" s="73">
        <f t="shared" ca="1" si="86"/>
        <v>5.385045686923192</v>
      </c>
      <c r="AB100" s="73">
        <f t="shared" ca="1" si="86"/>
        <v>5.385045686923192</v>
      </c>
      <c r="AC100" s="73">
        <f t="shared" ca="1" si="86"/>
        <v>5.385045686923192</v>
      </c>
      <c r="AD100" s="73">
        <f t="shared" ca="1" si="86"/>
        <v>5.385045686923192</v>
      </c>
      <c r="AE100" s="73">
        <f t="shared" ca="1" si="86"/>
        <v>5.385045686923192</v>
      </c>
      <c r="AF100" s="73">
        <f t="shared" ca="1" si="86"/>
        <v>5.385045686923192</v>
      </c>
      <c r="AG100" s="73">
        <f t="shared" ca="1" si="86"/>
        <v>5.385045686923192</v>
      </c>
      <c r="AH100" s="73">
        <f t="shared" ca="1" si="86"/>
        <v>5.385045686923192</v>
      </c>
      <c r="AI100" s="73">
        <f t="shared" ca="1" si="86"/>
        <v>5.385045686923192</v>
      </c>
      <c r="AJ100" s="73">
        <f t="shared" ca="1" si="86"/>
        <v>5.385045686923192</v>
      </c>
      <c r="AK100" s="73">
        <f t="shared" ref="AK100:BL100" ca="1" si="87">-AK46-AK47</f>
        <v>5.385045686923192</v>
      </c>
      <c r="AL100" s="73">
        <f t="shared" ca="1" si="87"/>
        <v>5.385045686923192</v>
      </c>
      <c r="AM100" s="73">
        <f t="shared" ca="1" si="87"/>
        <v>5.385045686923192</v>
      </c>
      <c r="AN100" s="73">
        <f t="shared" ca="1" si="87"/>
        <v>5.385045686923192</v>
      </c>
      <c r="AO100" s="73">
        <f t="shared" ca="1" si="87"/>
        <v>5.3850456869231351</v>
      </c>
      <c r="AP100" s="73">
        <f t="shared" ca="1" si="87"/>
        <v>0</v>
      </c>
      <c r="AQ100" s="73">
        <f t="shared" ca="1" si="87"/>
        <v>0</v>
      </c>
      <c r="AR100" s="73">
        <f t="shared" ca="1" si="87"/>
        <v>0</v>
      </c>
      <c r="AS100" s="73">
        <f t="shared" ca="1" si="87"/>
        <v>0</v>
      </c>
      <c r="AT100" s="73">
        <f t="shared" ca="1" si="87"/>
        <v>0</v>
      </c>
      <c r="AU100" s="73">
        <f t="shared" ca="1" si="87"/>
        <v>0</v>
      </c>
      <c r="AV100" s="73">
        <f t="shared" ca="1" si="87"/>
        <v>0</v>
      </c>
      <c r="AW100" s="73">
        <f t="shared" ca="1" si="87"/>
        <v>0</v>
      </c>
      <c r="AX100" s="73">
        <f t="shared" ca="1" si="87"/>
        <v>0</v>
      </c>
      <c r="AY100" s="73">
        <f t="shared" ca="1" si="87"/>
        <v>0</v>
      </c>
      <c r="AZ100" s="73">
        <f t="shared" ca="1" si="87"/>
        <v>0</v>
      </c>
      <c r="BA100" s="73">
        <f t="shared" ca="1" si="87"/>
        <v>0</v>
      </c>
      <c r="BB100" s="73">
        <f t="shared" ca="1" si="87"/>
        <v>0</v>
      </c>
      <c r="BC100" s="73">
        <f t="shared" ca="1" si="87"/>
        <v>0</v>
      </c>
      <c r="BD100" s="73">
        <f t="shared" ca="1" si="87"/>
        <v>0</v>
      </c>
      <c r="BE100" s="73">
        <f t="shared" ca="1" si="87"/>
        <v>0</v>
      </c>
      <c r="BF100" s="73">
        <f t="shared" ca="1" si="87"/>
        <v>0</v>
      </c>
      <c r="BG100" s="73">
        <f t="shared" ca="1" si="87"/>
        <v>0</v>
      </c>
      <c r="BH100" s="73">
        <f t="shared" ca="1" si="87"/>
        <v>0</v>
      </c>
      <c r="BI100" s="73">
        <f t="shared" ca="1" si="87"/>
        <v>0</v>
      </c>
      <c r="BJ100" s="73">
        <f t="shared" ca="1" si="87"/>
        <v>0</v>
      </c>
      <c r="BK100" s="73">
        <f t="shared" ca="1" si="87"/>
        <v>0</v>
      </c>
      <c r="BL100" s="73">
        <f t="shared" ca="1" si="87"/>
        <v>0</v>
      </c>
    </row>
    <row r="101" spans="1:64" x14ac:dyDescent="0.35">
      <c r="A101" s="6"/>
      <c r="B101" s="84" t="s">
        <v>17</v>
      </c>
      <c r="C101" s="13" t="s">
        <v>22</v>
      </c>
      <c r="D101" s="6">
        <f ca="1">SUM(E101:BL101)</f>
        <v>271</v>
      </c>
      <c r="E101" s="6">
        <f t="shared" ref="E101:AJ101" ca="1" si="88">ROUND(SUM(E99:E100),0)</f>
        <v>0</v>
      </c>
      <c r="F101" s="6">
        <f t="shared" ca="1" si="88"/>
        <v>0</v>
      </c>
      <c r="G101" s="6">
        <f t="shared" ca="1" si="88"/>
        <v>0</v>
      </c>
      <c r="H101" s="6">
        <f t="shared" ca="1" si="88"/>
        <v>0</v>
      </c>
      <c r="I101" s="6">
        <f t="shared" ca="1" si="88"/>
        <v>0</v>
      </c>
      <c r="J101" s="6">
        <f t="shared" ca="1" si="88"/>
        <v>6</v>
      </c>
      <c r="K101" s="6">
        <f t="shared" ca="1" si="88"/>
        <v>6</v>
      </c>
      <c r="L101" s="6">
        <f t="shared" ca="1" si="88"/>
        <v>12</v>
      </c>
      <c r="M101" s="6">
        <f t="shared" ca="1" si="88"/>
        <v>12</v>
      </c>
      <c r="N101" s="6">
        <f t="shared" ca="1" si="88"/>
        <v>11</v>
      </c>
      <c r="O101" s="6">
        <f t="shared" ca="1" si="88"/>
        <v>11</v>
      </c>
      <c r="P101" s="6">
        <f t="shared" ca="1" si="88"/>
        <v>11</v>
      </c>
      <c r="Q101" s="6">
        <f t="shared" ca="1" si="88"/>
        <v>11</v>
      </c>
      <c r="R101" s="6">
        <f t="shared" ca="1" si="88"/>
        <v>10</v>
      </c>
      <c r="S101" s="6">
        <f t="shared" ca="1" si="88"/>
        <v>10</v>
      </c>
      <c r="T101" s="6">
        <f t="shared" ca="1" si="88"/>
        <v>10</v>
      </c>
      <c r="U101" s="6">
        <f t="shared" ca="1" si="88"/>
        <v>10</v>
      </c>
      <c r="V101" s="6">
        <f t="shared" ca="1" si="88"/>
        <v>10</v>
      </c>
      <c r="W101" s="6">
        <f t="shared" ca="1" si="88"/>
        <v>9</v>
      </c>
      <c r="X101" s="6">
        <f t="shared" ca="1" si="88"/>
        <v>9</v>
      </c>
      <c r="Y101" s="6">
        <f t="shared" ca="1" si="88"/>
        <v>9</v>
      </c>
      <c r="Z101" s="6">
        <f t="shared" ca="1" si="88"/>
        <v>9</v>
      </c>
      <c r="AA101" s="6">
        <f t="shared" ca="1" si="88"/>
        <v>9</v>
      </c>
      <c r="AB101" s="6">
        <f t="shared" ca="1" si="88"/>
        <v>8</v>
      </c>
      <c r="AC101" s="6">
        <f t="shared" ca="1" si="88"/>
        <v>8</v>
      </c>
      <c r="AD101" s="6">
        <f t="shared" ca="1" si="88"/>
        <v>8</v>
      </c>
      <c r="AE101" s="6">
        <f t="shared" ca="1" si="88"/>
        <v>8</v>
      </c>
      <c r="AF101" s="6">
        <f t="shared" ca="1" si="88"/>
        <v>7</v>
      </c>
      <c r="AG101" s="6">
        <f t="shared" ca="1" si="88"/>
        <v>7</v>
      </c>
      <c r="AH101" s="6">
        <f t="shared" ca="1" si="88"/>
        <v>7</v>
      </c>
      <c r="AI101" s="6">
        <f t="shared" ca="1" si="88"/>
        <v>7</v>
      </c>
      <c r="AJ101" s="6">
        <f t="shared" ca="1" si="88"/>
        <v>7</v>
      </c>
      <c r="AK101" s="6">
        <f t="shared" ref="AK101:BL101" ca="1" si="89">ROUND(SUM(AK99:AK100),0)</f>
        <v>6</v>
      </c>
      <c r="AL101" s="6">
        <f t="shared" ca="1" si="89"/>
        <v>6</v>
      </c>
      <c r="AM101" s="6">
        <f t="shared" ca="1" si="89"/>
        <v>6</v>
      </c>
      <c r="AN101" s="6">
        <f t="shared" ca="1" si="89"/>
        <v>6</v>
      </c>
      <c r="AO101" s="6">
        <f t="shared" ca="1" si="89"/>
        <v>5</v>
      </c>
      <c r="AP101" s="6">
        <f t="shared" ca="1" si="89"/>
        <v>0</v>
      </c>
      <c r="AQ101" s="6">
        <f t="shared" ca="1" si="89"/>
        <v>0</v>
      </c>
      <c r="AR101" s="6">
        <f t="shared" ca="1" si="89"/>
        <v>0</v>
      </c>
      <c r="AS101" s="6">
        <f t="shared" ca="1" si="89"/>
        <v>0</v>
      </c>
      <c r="AT101" s="6">
        <f t="shared" ca="1" si="89"/>
        <v>0</v>
      </c>
      <c r="AU101" s="6">
        <f t="shared" ca="1" si="89"/>
        <v>0</v>
      </c>
      <c r="AV101" s="6">
        <f t="shared" ca="1" si="89"/>
        <v>0</v>
      </c>
      <c r="AW101" s="6">
        <f t="shared" ca="1" si="89"/>
        <v>0</v>
      </c>
      <c r="AX101" s="6">
        <f t="shared" ca="1" si="89"/>
        <v>0</v>
      </c>
      <c r="AY101" s="6">
        <f t="shared" ca="1" si="89"/>
        <v>0</v>
      </c>
      <c r="AZ101" s="6">
        <f t="shared" ca="1" si="89"/>
        <v>0</v>
      </c>
      <c r="BA101" s="6">
        <f t="shared" ca="1" si="89"/>
        <v>0</v>
      </c>
      <c r="BB101" s="6">
        <f t="shared" ca="1" si="89"/>
        <v>0</v>
      </c>
      <c r="BC101" s="6">
        <f t="shared" ca="1" si="89"/>
        <v>0</v>
      </c>
      <c r="BD101" s="6">
        <f t="shared" ca="1" si="89"/>
        <v>0</v>
      </c>
      <c r="BE101" s="6">
        <f t="shared" ca="1" si="89"/>
        <v>0</v>
      </c>
      <c r="BF101" s="6">
        <f t="shared" ca="1" si="89"/>
        <v>0</v>
      </c>
      <c r="BG101" s="6">
        <f t="shared" ca="1" si="89"/>
        <v>0</v>
      </c>
      <c r="BH101" s="6">
        <f t="shared" ca="1" si="89"/>
        <v>0</v>
      </c>
      <c r="BI101" s="6">
        <f t="shared" ca="1" si="89"/>
        <v>0</v>
      </c>
      <c r="BJ101" s="6">
        <f t="shared" ca="1" si="89"/>
        <v>0</v>
      </c>
      <c r="BK101" s="6">
        <f t="shared" ca="1" si="89"/>
        <v>0</v>
      </c>
      <c r="BL101" s="6">
        <f t="shared" ca="1" si="89"/>
        <v>0</v>
      </c>
    </row>
    <row r="102" spans="1:64" x14ac:dyDescent="0.35">
      <c r="A102" s="6"/>
      <c r="B102" s="6"/>
      <c r="C102" s="82"/>
      <c r="D102" s="7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</row>
    <row r="103" spans="1:64" x14ac:dyDescent="0.35">
      <c r="A103" s="83"/>
      <c r="B103" s="83" t="s">
        <v>128</v>
      </c>
      <c r="C103" s="82" t="s">
        <v>32</v>
      </c>
      <c r="D103" s="71"/>
      <c r="E103" s="6">
        <f t="shared" ref="E103:AJ103" ca="1" si="90">IF(E101,E97/E101,0)</f>
        <v>0</v>
      </c>
      <c r="F103" s="6">
        <f t="shared" ca="1" si="90"/>
        <v>0</v>
      </c>
      <c r="G103" s="6">
        <f t="shared" ca="1" si="90"/>
        <v>0</v>
      </c>
      <c r="H103" s="6">
        <f t="shared" ca="1" si="90"/>
        <v>0</v>
      </c>
      <c r="I103" s="6">
        <f t="shared" ca="1" si="90"/>
        <v>0</v>
      </c>
      <c r="J103" s="6">
        <f t="shared" ca="1" si="90"/>
        <v>2.829112846605558</v>
      </c>
      <c r="K103" s="6">
        <f t="shared" ca="1" si="90"/>
        <v>0.99823441906969357</v>
      </c>
      <c r="L103" s="6">
        <f t="shared" ca="1" si="90"/>
        <v>1.460002488739929</v>
      </c>
      <c r="M103" s="6">
        <f t="shared" ca="1" si="90"/>
        <v>0.91871725520521885</v>
      </c>
      <c r="N103" s="6">
        <f t="shared" ca="1" si="90"/>
        <v>1.009368798217696</v>
      </c>
      <c r="O103" s="6">
        <f t="shared" ca="1" si="90"/>
        <v>0.98862952616945743</v>
      </c>
      <c r="P103" s="6">
        <f t="shared" ca="1" si="90"/>
        <v>0.9691102297230999</v>
      </c>
      <c r="Q103" s="6">
        <f t="shared" ca="1" si="90"/>
        <v>0.94953778280934775</v>
      </c>
      <c r="R103" s="6">
        <f t="shared" ca="1" si="90"/>
        <v>1.0229646976970332</v>
      </c>
      <c r="S103" s="6">
        <f t="shared" ca="1" si="90"/>
        <v>1.0014379855702142</v>
      </c>
      <c r="T103" s="6">
        <f t="shared" ca="1" si="90"/>
        <v>0.97991154747051978</v>
      </c>
      <c r="U103" s="6">
        <f t="shared" ca="1" si="90"/>
        <v>0.95842804140089943</v>
      </c>
      <c r="V103" s="6">
        <f t="shared" ca="1" si="90"/>
        <v>0.93685735686815796</v>
      </c>
      <c r="W103" s="6">
        <f t="shared" ca="1" si="90"/>
        <v>1.0170379448245297</v>
      </c>
      <c r="X103" s="6">
        <f t="shared" ca="1" si="90"/>
        <v>0.99312079966834488</v>
      </c>
      <c r="Y103" s="6">
        <f t="shared" ca="1" si="90"/>
        <v>0.96920413440347863</v>
      </c>
      <c r="Z103" s="6">
        <f t="shared" ca="1" si="90"/>
        <v>0.94528779881479963</v>
      </c>
      <c r="AA103" s="6">
        <f t="shared" ca="1" si="90"/>
        <v>0.92137180817617903</v>
      </c>
      <c r="AB103" s="6">
        <f t="shared" ca="1" si="90"/>
        <v>1.0096381902270504</v>
      </c>
      <c r="AC103" s="6">
        <f t="shared" ca="1" si="90"/>
        <v>0.98273349987620373</v>
      </c>
      <c r="AD103" s="6">
        <f t="shared" ca="1" si="90"/>
        <v>0.95582922140985027</v>
      </c>
      <c r="AE103" s="6">
        <f t="shared" ca="1" si="90"/>
        <v>0.92892536326667874</v>
      </c>
      <c r="AF103" s="6">
        <f t="shared" ca="1" si="90"/>
        <v>1.0308822103565625</v>
      </c>
      <c r="AG103" s="6">
        <f t="shared" ca="1" si="90"/>
        <v>1.0001359343903691</v>
      </c>
      <c r="AH103" s="6">
        <f t="shared" ca="1" si="90"/>
        <v>0.96939016895491736</v>
      </c>
      <c r="AI103" s="6">
        <f t="shared" ca="1" si="90"/>
        <v>0.93864492452840076</v>
      </c>
      <c r="AJ103" s="6">
        <f t="shared" ca="1" si="90"/>
        <v>0.90790021180882741</v>
      </c>
      <c r="AK103" s="6">
        <f t="shared" ref="AK103:BL103" ca="1" si="91">IF(AK101,AK97/AK101,0)</f>
        <v>1.0297069055678245</v>
      </c>
      <c r="AL103" s="6">
        <f t="shared" ca="1" si="91"/>
        <v>0.98714219219512334</v>
      </c>
      <c r="AM103" s="6">
        <f t="shared" ca="1" si="91"/>
        <v>0.95163234134747154</v>
      </c>
      <c r="AN103" s="6">
        <f t="shared" ca="1" si="91"/>
        <v>0.91574708647773184</v>
      </c>
      <c r="AO103" s="6">
        <f t="shared" ca="1" si="91"/>
        <v>-9.7456772350212703E-2</v>
      </c>
      <c r="AP103" s="6">
        <f t="shared" ca="1" si="91"/>
        <v>0</v>
      </c>
      <c r="AQ103" s="6">
        <f t="shared" ca="1" si="91"/>
        <v>0</v>
      </c>
      <c r="AR103" s="6">
        <f t="shared" ca="1" si="91"/>
        <v>0</v>
      </c>
      <c r="AS103" s="6">
        <f t="shared" ca="1" si="91"/>
        <v>0</v>
      </c>
      <c r="AT103" s="6">
        <f t="shared" ca="1" si="91"/>
        <v>0</v>
      </c>
      <c r="AU103" s="6">
        <f t="shared" ca="1" si="91"/>
        <v>0</v>
      </c>
      <c r="AV103" s="6">
        <f t="shared" ca="1" si="91"/>
        <v>0</v>
      </c>
      <c r="AW103" s="6">
        <f t="shared" ca="1" si="91"/>
        <v>0</v>
      </c>
      <c r="AX103" s="6">
        <f t="shared" ca="1" si="91"/>
        <v>0</v>
      </c>
      <c r="AY103" s="6">
        <f t="shared" ca="1" si="91"/>
        <v>0</v>
      </c>
      <c r="AZ103" s="6">
        <f t="shared" ca="1" si="91"/>
        <v>0</v>
      </c>
      <c r="BA103" s="6">
        <f t="shared" ca="1" si="91"/>
        <v>0</v>
      </c>
      <c r="BB103" s="6">
        <f t="shared" ca="1" si="91"/>
        <v>0</v>
      </c>
      <c r="BC103" s="6">
        <f t="shared" ca="1" si="91"/>
        <v>0</v>
      </c>
      <c r="BD103" s="6">
        <f t="shared" ca="1" si="91"/>
        <v>0</v>
      </c>
      <c r="BE103" s="6">
        <f t="shared" ca="1" si="91"/>
        <v>0</v>
      </c>
      <c r="BF103" s="6">
        <f t="shared" ca="1" si="91"/>
        <v>0</v>
      </c>
      <c r="BG103" s="6">
        <f t="shared" ca="1" si="91"/>
        <v>0</v>
      </c>
      <c r="BH103" s="6">
        <f t="shared" ca="1" si="91"/>
        <v>0</v>
      </c>
      <c r="BI103" s="6">
        <f t="shared" ca="1" si="91"/>
        <v>0</v>
      </c>
      <c r="BJ103" s="6">
        <f t="shared" ca="1" si="91"/>
        <v>0</v>
      </c>
      <c r="BK103" s="6">
        <f t="shared" ca="1" si="91"/>
        <v>0</v>
      </c>
      <c r="BL103" s="6">
        <f t="shared" ca="1" si="91"/>
        <v>0</v>
      </c>
    </row>
    <row r="104" spans="1:64" x14ac:dyDescent="0.35">
      <c r="A104" s="83"/>
      <c r="B104" s="83" t="s">
        <v>127</v>
      </c>
      <c r="C104" s="82" t="s">
        <v>32</v>
      </c>
      <c r="D104" s="81">
        <f ca="1">SUMIFS(E97:BL97,E101:BL101,"&gt;0")/SUM(E101:BL101)</f>
        <v>1.0146339502983497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</row>
    <row r="105" spans="1:64" x14ac:dyDescent="0.35">
      <c r="A105" s="6"/>
      <c r="B105" s="83" t="s">
        <v>126</v>
      </c>
      <c r="C105" s="82" t="s">
        <v>32</v>
      </c>
      <c r="D105" s="81">
        <f ca="1">_xlfn.MINIFS($E$103:$BL$103,Working!$E$6:$BL$6,"&gt;0",Working!$E$6:$BL$6,"&lt;="&amp;((Inputs!$E$52+Inputs!$E$51)*2))</f>
        <v>-9.7456772350212703E-2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</row>
    <row r="106" spans="1:64" x14ac:dyDescent="0.35">
      <c r="A106" s="6"/>
      <c r="B106" s="6"/>
      <c r="C106" s="68"/>
      <c r="D106" s="6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</row>
    <row r="107" spans="1:64" x14ac:dyDescent="0.35">
      <c r="A107" s="6"/>
      <c r="B107" s="6"/>
      <c r="C107" s="68"/>
      <c r="D107" s="68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</row>
    <row r="110" spans="1:64" x14ac:dyDescent="0.35">
      <c r="A110" t="s">
        <v>727</v>
      </c>
    </row>
    <row r="111" spans="1:64" x14ac:dyDescent="0.35">
      <c r="B111" s="83" t="s">
        <v>464</v>
      </c>
      <c r="C111" s="551"/>
      <c r="E111" s="554">
        <f t="shared" ref="E111:AJ111" si="92">E2</f>
        <v>44469</v>
      </c>
      <c r="F111" s="554">
        <f t="shared" si="92"/>
        <v>44651</v>
      </c>
      <c r="G111" s="554">
        <f t="shared" si="92"/>
        <v>44834</v>
      </c>
      <c r="H111" s="554">
        <f t="shared" si="92"/>
        <v>45016</v>
      </c>
      <c r="I111" s="554">
        <f t="shared" si="92"/>
        <v>45199</v>
      </c>
      <c r="J111" s="554">
        <f t="shared" si="92"/>
        <v>45382</v>
      </c>
      <c r="K111" s="554">
        <f t="shared" si="92"/>
        <v>45565</v>
      </c>
      <c r="L111" s="554">
        <f t="shared" si="92"/>
        <v>45747</v>
      </c>
      <c r="M111" s="554">
        <f t="shared" si="92"/>
        <v>45930</v>
      </c>
      <c r="N111" s="554">
        <f t="shared" si="92"/>
        <v>46112</v>
      </c>
      <c r="O111" s="554">
        <f t="shared" si="92"/>
        <v>46295</v>
      </c>
      <c r="P111" s="554">
        <f t="shared" si="92"/>
        <v>46477</v>
      </c>
      <c r="Q111" s="554">
        <f t="shared" si="92"/>
        <v>46660</v>
      </c>
      <c r="R111" s="554">
        <f t="shared" si="92"/>
        <v>46843</v>
      </c>
      <c r="S111" s="554">
        <f t="shared" si="92"/>
        <v>47026</v>
      </c>
      <c r="T111" s="554">
        <f t="shared" si="92"/>
        <v>47208</v>
      </c>
      <c r="U111" s="554">
        <f t="shared" si="92"/>
        <v>47391</v>
      </c>
      <c r="V111" s="554">
        <f t="shared" si="92"/>
        <v>47573</v>
      </c>
      <c r="W111" s="554">
        <f t="shared" si="92"/>
        <v>47756</v>
      </c>
      <c r="X111" s="554">
        <f t="shared" si="92"/>
        <v>47938</v>
      </c>
      <c r="Y111" s="554">
        <f t="shared" si="92"/>
        <v>48121</v>
      </c>
      <c r="Z111" s="554">
        <f t="shared" si="92"/>
        <v>48304</v>
      </c>
      <c r="AA111" s="554">
        <f t="shared" si="92"/>
        <v>48487</v>
      </c>
      <c r="AB111" s="554">
        <f t="shared" si="92"/>
        <v>48669</v>
      </c>
      <c r="AC111" s="554">
        <f t="shared" si="92"/>
        <v>48852</v>
      </c>
      <c r="AD111" s="554">
        <f t="shared" si="92"/>
        <v>49034</v>
      </c>
      <c r="AE111" s="554">
        <f t="shared" si="92"/>
        <v>49217</v>
      </c>
      <c r="AF111" s="554">
        <f t="shared" si="92"/>
        <v>49399</v>
      </c>
      <c r="AG111" s="554">
        <f t="shared" si="92"/>
        <v>49582</v>
      </c>
      <c r="AH111" s="554">
        <f t="shared" si="92"/>
        <v>49765</v>
      </c>
      <c r="AI111" s="554">
        <f t="shared" si="92"/>
        <v>49948</v>
      </c>
      <c r="AJ111" s="554">
        <f t="shared" si="92"/>
        <v>50130</v>
      </c>
      <c r="AK111" s="554">
        <f t="shared" ref="AK111:BL111" si="93">AK2</f>
        <v>50313</v>
      </c>
      <c r="AL111" s="554">
        <f t="shared" si="93"/>
        <v>50495</v>
      </c>
      <c r="AM111" s="554">
        <f t="shared" si="93"/>
        <v>50678</v>
      </c>
      <c r="AN111" s="554">
        <f t="shared" si="93"/>
        <v>50860</v>
      </c>
      <c r="AO111" s="554">
        <f t="shared" si="93"/>
        <v>51043</v>
      </c>
      <c r="AP111" s="554">
        <f t="shared" si="93"/>
        <v>51226</v>
      </c>
      <c r="AQ111" s="554">
        <f t="shared" si="93"/>
        <v>51409</v>
      </c>
      <c r="AR111" s="554">
        <f t="shared" si="93"/>
        <v>51591</v>
      </c>
      <c r="AS111" s="554">
        <f t="shared" si="93"/>
        <v>51774</v>
      </c>
      <c r="AT111" s="554">
        <f t="shared" si="93"/>
        <v>51956</v>
      </c>
      <c r="AU111" s="554">
        <f t="shared" si="93"/>
        <v>52139</v>
      </c>
      <c r="AV111" s="554">
        <f t="shared" si="93"/>
        <v>52321</v>
      </c>
      <c r="AW111" s="554">
        <f t="shared" si="93"/>
        <v>52504</v>
      </c>
      <c r="AX111" s="554">
        <f t="shared" si="93"/>
        <v>52687</v>
      </c>
      <c r="AY111" s="554">
        <f t="shared" si="93"/>
        <v>52870</v>
      </c>
      <c r="AZ111" s="554">
        <f t="shared" si="93"/>
        <v>53052</v>
      </c>
      <c r="BA111" s="554">
        <f t="shared" si="93"/>
        <v>53235</v>
      </c>
      <c r="BB111" s="554">
        <f t="shared" si="93"/>
        <v>53417</v>
      </c>
      <c r="BC111" s="554">
        <f t="shared" si="93"/>
        <v>53600</v>
      </c>
      <c r="BD111" s="554">
        <f t="shared" si="93"/>
        <v>53782</v>
      </c>
      <c r="BE111" s="554">
        <f t="shared" si="93"/>
        <v>53965</v>
      </c>
      <c r="BF111" s="554">
        <f t="shared" si="93"/>
        <v>54148</v>
      </c>
      <c r="BG111" s="554">
        <f t="shared" si="93"/>
        <v>54331</v>
      </c>
      <c r="BH111" s="554">
        <f t="shared" si="93"/>
        <v>54513</v>
      </c>
      <c r="BI111" s="554">
        <f t="shared" si="93"/>
        <v>54696</v>
      </c>
      <c r="BJ111" s="554">
        <f t="shared" si="93"/>
        <v>54878</v>
      </c>
      <c r="BK111" s="554">
        <f t="shared" si="93"/>
        <v>55061</v>
      </c>
      <c r="BL111" s="554">
        <f t="shared" si="93"/>
        <v>55243</v>
      </c>
    </row>
    <row r="112" spans="1:64" x14ac:dyDescent="0.35">
      <c r="B112" s="126" t="s">
        <v>465</v>
      </c>
      <c r="C112" s="552">
        <f ca="1">SUM(E112:BL112)</f>
        <v>69.236301689012507</v>
      </c>
      <c r="E112" s="550">
        <f t="shared" ref="E112:AJ112" ca="1" si="94">E44</f>
        <v>0</v>
      </c>
      <c r="F112" s="550">
        <f t="shared" ca="1" si="94"/>
        <v>0</v>
      </c>
      <c r="G112" s="550">
        <f t="shared" ca="1" si="94"/>
        <v>20.770890506703751</v>
      </c>
      <c r="H112" s="550">
        <f t="shared" ca="1" si="94"/>
        <v>24.232705591154375</v>
      </c>
      <c r="I112" s="550">
        <f t="shared" ca="1" si="94"/>
        <v>40.040026326648459</v>
      </c>
      <c r="J112" s="550">
        <f t="shared" ca="1" si="94"/>
        <v>-15.807320735494077</v>
      </c>
      <c r="K112" s="550">
        <f t="shared" ca="1" si="94"/>
        <v>0</v>
      </c>
      <c r="L112" s="550">
        <f t="shared" ca="1" si="94"/>
        <v>0</v>
      </c>
      <c r="M112" s="550">
        <f t="shared" ca="1" si="94"/>
        <v>0</v>
      </c>
      <c r="N112" s="550">
        <f t="shared" ca="1" si="94"/>
        <v>0</v>
      </c>
      <c r="O112" s="550">
        <f t="shared" ca="1" si="94"/>
        <v>0</v>
      </c>
      <c r="P112" s="550">
        <f t="shared" ca="1" si="94"/>
        <v>0</v>
      </c>
      <c r="Q112" s="550">
        <f t="shared" ca="1" si="94"/>
        <v>0</v>
      </c>
      <c r="R112" s="550">
        <f t="shared" ca="1" si="94"/>
        <v>0</v>
      </c>
      <c r="S112" s="550">
        <f t="shared" ca="1" si="94"/>
        <v>0</v>
      </c>
      <c r="T112" s="550">
        <f t="shared" ca="1" si="94"/>
        <v>0</v>
      </c>
      <c r="U112" s="550">
        <f t="shared" ca="1" si="94"/>
        <v>0</v>
      </c>
      <c r="V112" s="550">
        <f t="shared" ca="1" si="94"/>
        <v>0</v>
      </c>
      <c r="W112" s="550">
        <f t="shared" ca="1" si="94"/>
        <v>0</v>
      </c>
      <c r="X112" s="550">
        <f t="shared" ca="1" si="94"/>
        <v>0</v>
      </c>
      <c r="Y112" s="550">
        <f t="shared" ca="1" si="94"/>
        <v>0</v>
      </c>
      <c r="Z112" s="550">
        <f t="shared" ca="1" si="94"/>
        <v>0</v>
      </c>
      <c r="AA112" s="550">
        <f t="shared" ca="1" si="94"/>
        <v>0</v>
      </c>
      <c r="AB112" s="550">
        <f t="shared" ca="1" si="94"/>
        <v>0</v>
      </c>
      <c r="AC112" s="550">
        <f t="shared" ca="1" si="94"/>
        <v>0</v>
      </c>
      <c r="AD112" s="550">
        <f t="shared" ca="1" si="94"/>
        <v>0</v>
      </c>
      <c r="AE112" s="550">
        <f t="shared" ca="1" si="94"/>
        <v>0</v>
      </c>
      <c r="AF112" s="550">
        <f t="shared" ca="1" si="94"/>
        <v>0</v>
      </c>
      <c r="AG112" s="550">
        <f t="shared" ca="1" si="94"/>
        <v>0</v>
      </c>
      <c r="AH112" s="550">
        <f t="shared" ca="1" si="94"/>
        <v>0</v>
      </c>
      <c r="AI112" s="550">
        <f t="shared" ca="1" si="94"/>
        <v>0</v>
      </c>
      <c r="AJ112" s="550">
        <f t="shared" ca="1" si="94"/>
        <v>0</v>
      </c>
      <c r="AK112" s="550">
        <f t="shared" ref="AK112:BL112" ca="1" si="95">AK44</f>
        <v>0</v>
      </c>
      <c r="AL112" s="550">
        <f t="shared" ca="1" si="95"/>
        <v>0</v>
      </c>
      <c r="AM112" s="550">
        <f t="shared" ca="1" si="95"/>
        <v>0</v>
      </c>
      <c r="AN112" s="550">
        <f t="shared" ca="1" si="95"/>
        <v>0</v>
      </c>
      <c r="AO112" s="550">
        <f t="shared" ca="1" si="95"/>
        <v>0</v>
      </c>
      <c r="AP112" s="550">
        <f t="shared" ca="1" si="95"/>
        <v>0</v>
      </c>
      <c r="AQ112" s="550">
        <f t="shared" ca="1" si="95"/>
        <v>0</v>
      </c>
      <c r="AR112" s="550">
        <f t="shared" ca="1" si="95"/>
        <v>0</v>
      </c>
      <c r="AS112" s="550">
        <f t="shared" ca="1" si="95"/>
        <v>0</v>
      </c>
      <c r="AT112" s="550">
        <f t="shared" ca="1" si="95"/>
        <v>0</v>
      </c>
      <c r="AU112" s="550">
        <f t="shared" ca="1" si="95"/>
        <v>0</v>
      </c>
      <c r="AV112" s="550">
        <f t="shared" ca="1" si="95"/>
        <v>0</v>
      </c>
      <c r="AW112" s="550">
        <f t="shared" ca="1" si="95"/>
        <v>0</v>
      </c>
      <c r="AX112" s="550">
        <f t="shared" ca="1" si="95"/>
        <v>0</v>
      </c>
      <c r="AY112" s="550">
        <f t="shared" ca="1" si="95"/>
        <v>0</v>
      </c>
      <c r="AZ112" s="550">
        <f t="shared" ca="1" si="95"/>
        <v>0</v>
      </c>
      <c r="BA112" s="550">
        <f t="shared" ca="1" si="95"/>
        <v>0</v>
      </c>
      <c r="BB112" s="550">
        <f t="shared" ca="1" si="95"/>
        <v>0</v>
      </c>
      <c r="BC112" s="550">
        <f t="shared" ca="1" si="95"/>
        <v>0</v>
      </c>
      <c r="BD112" s="550">
        <f t="shared" ca="1" si="95"/>
        <v>0</v>
      </c>
      <c r="BE112" s="550">
        <f t="shared" ca="1" si="95"/>
        <v>0</v>
      </c>
      <c r="BF112" s="550">
        <f t="shared" ca="1" si="95"/>
        <v>0</v>
      </c>
      <c r="BG112" s="550">
        <f t="shared" ca="1" si="95"/>
        <v>0</v>
      </c>
      <c r="BH112" s="550">
        <f t="shared" ca="1" si="95"/>
        <v>0</v>
      </c>
      <c r="BI112" s="550">
        <f t="shared" ca="1" si="95"/>
        <v>0</v>
      </c>
      <c r="BJ112" s="550">
        <f t="shared" ca="1" si="95"/>
        <v>0</v>
      </c>
      <c r="BK112" s="550">
        <f t="shared" ca="1" si="95"/>
        <v>0</v>
      </c>
      <c r="BL112" s="550">
        <f t="shared" ca="1" si="95"/>
        <v>0</v>
      </c>
    </row>
    <row r="113" spans="1:64" x14ac:dyDescent="0.35">
      <c r="B113" s="126" t="s">
        <v>463</v>
      </c>
      <c r="C113" s="552">
        <f ca="1">SUM(E113:BL113)</f>
        <v>594.64034591113329</v>
      </c>
      <c r="E113" s="550">
        <f t="shared" ref="E113:AJ113" ca="1" si="96">E26</f>
        <v>0</v>
      </c>
      <c r="F113" s="550">
        <f t="shared" ca="1" si="96"/>
        <v>0</v>
      </c>
      <c r="G113" s="550">
        <f t="shared" ca="1" si="96"/>
        <v>0</v>
      </c>
      <c r="H113" s="550">
        <f t="shared" ca="1" si="96"/>
        <v>0</v>
      </c>
      <c r="I113" s="550">
        <f t="shared" ca="1" si="96"/>
        <v>0</v>
      </c>
      <c r="J113" s="550">
        <f t="shared" ca="1" si="96"/>
        <v>21.256469660767692</v>
      </c>
      <c r="K113" s="550">
        <f t="shared" ca="1" si="96"/>
        <v>9.8409560965868241</v>
      </c>
      <c r="L113" s="550">
        <f t="shared" ca="1" si="96"/>
        <v>21.846455436953821</v>
      </c>
      <c r="M113" s="550">
        <f t="shared" ca="1" si="96"/>
        <v>14.955943556720859</v>
      </c>
      <c r="N113" s="550">
        <f t="shared" ca="1" si="96"/>
        <v>15.116414117856218</v>
      </c>
      <c r="O113" s="550">
        <f t="shared" ca="1" si="96"/>
        <v>14.969877080736854</v>
      </c>
      <c r="P113" s="550">
        <f t="shared" ca="1" si="96"/>
        <v>14.838376425724308</v>
      </c>
      <c r="Q113" s="550">
        <f t="shared" ca="1" si="96"/>
        <v>14.707850248605872</v>
      </c>
      <c r="R113" s="550">
        <f t="shared" ca="1" si="96"/>
        <v>14.578946524595844</v>
      </c>
      <c r="S113" s="550">
        <f t="shared" ca="1" si="96"/>
        <v>14.451670134388502</v>
      </c>
      <c r="T113" s="550">
        <f t="shared" ca="1" si="96"/>
        <v>14.326054780562542</v>
      </c>
      <c r="U113" s="550">
        <f t="shared" ca="1" si="96"/>
        <v>14.212371432375413</v>
      </c>
      <c r="V113" s="550">
        <f t="shared" ca="1" si="96"/>
        <v>14.089663873056374</v>
      </c>
      <c r="W113" s="550">
        <f t="shared" ca="1" si="96"/>
        <v>13.969292756998684</v>
      </c>
      <c r="X113" s="550">
        <f t="shared" ca="1" si="96"/>
        <v>13.850689533718604</v>
      </c>
      <c r="Y113" s="550">
        <f t="shared" ca="1" si="96"/>
        <v>13.733922386408768</v>
      </c>
      <c r="Z113" s="550">
        <f t="shared" ca="1" si="96"/>
        <v>13.619026326636392</v>
      </c>
      <c r="AA113" s="550">
        <f t="shared" ca="1" si="96"/>
        <v>13.50603892481916</v>
      </c>
      <c r="AB113" s="550">
        <f t="shared" ca="1" si="96"/>
        <v>13.394998421865054</v>
      </c>
      <c r="AC113" s="550">
        <f t="shared" ca="1" si="96"/>
        <v>13.285943846718041</v>
      </c>
      <c r="AD113" s="550">
        <f t="shared" ca="1" si="96"/>
        <v>13.178915027324614</v>
      </c>
      <c r="AE113" s="550">
        <f t="shared" ca="1" si="96"/>
        <v>13.07395260765105</v>
      </c>
      <c r="AF113" s="550">
        <f t="shared" ca="1" si="96"/>
        <v>12.971098064754637</v>
      </c>
      <c r="AG113" s="550">
        <f t="shared" ca="1" si="96"/>
        <v>12.870393726236925</v>
      </c>
      <c r="AH113" s="550">
        <f t="shared" ca="1" si="96"/>
        <v>12.771882788070057</v>
      </c>
      <c r="AI113" s="550">
        <f t="shared" ca="1" si="96"/>
        <v>12.675609332804903</v>
      </c>
      <c r="AJ113" s="550">
        <f t="shared" ca="1" si="96"/>
        <v>12.581618348169853</v>
      </c>
      <c r="AK113" s="550">
        <f t="shared" ref="AK113:BL113" ca="1" si="97">AK26</f>
        <v>13.405535139090535</v>
      </c>
      <c r="AL113" s="550">
        <f t="shared" ca="1" si="97"/>
        <v>13.267435982234439</v>
      </c>
      <c r="AM113" s="550">
        <f t="shared" ca="1" si="97"/>
        <v>13.18317395196201</v>
      </c>
      <c r="AN113" s="550">
        <f t="shared" ca="1" si="97"/>
        <v>13.098642770425167</v>
      </c>
      <c r="AO113" s="550">
        <f t="shared" ca="1" si="97"/>
        <v>6.4447953314574962</v>
      </c>
      <c r="AP113" s="550">
        <f t="shared" ca="1" si="97"/>
        <v>7.1010249872402849</v>
      </c>
      <c r="AQ113" s="550">
        <f t="shared" ca="1" si="97"/>
        <v>7.2138322029142463</v>
      </c>
      <c r="AR113" s="550">
        <f t="shared" ca="1" si="97"/>
        <v>7.3532128080709667</v>
      </c>
      <c r="AS113" s="550">
        <f t="shared" ca="1" si="97"/>
        <v>7.4942780274516325</v>
      </c>
      <c r="AT113" s="550">
        <f t="shared" ca="1" si="97"/>
        <v>7.6381745849624405</v>
      </c>
      <c r="AU113" s="550">
        <f t="shared" ca="1" si="97"/>
        <v>7.7849109818275428</v>
      </c>
      <c r="AV113" s="550">
        <f t="shared" ca="1" si="97"/>
        <v>7.9345467435792321</v>
      </c>
      <c r="AW113" s="550">
        <f t="shared" ca="1" si="97"/>
        <v>8.0871403998050724</v>
      </c>
      <c r="AX113" s="550">
        <f t="shared" ca="1" si="97"/>
        <v>8.2427517868643605</v>
      </c>
      <c r="AY113" s="550">
        <f t="shared" ca="1" si="97"/>
        <v>8.4014419737955333</v>
      </c>
      <c r="AZ113" s="550">
        <f t="shared" ca="1" si="97"/>
        <v>8.5632732928178044</v>
      </c>
      <c r="BA113" s="550">
        <f t="shared" ca="1" si="97"/>
        <v>8.7283093658442823</v>
      </c>
      <c r="BB113" s="550">
        <f t="shared" ca="1" si="97"/>
        <v>8.8966151317716857</v>
      </c>
      <c r="BC113" s="550">
        <f t="shared" ca="1" si="97"/>
        <v>9.0682568743513006</v>
      </c>
      <c r="BD113" s="550">
        <f t="shared" ca="1" si="97"/>
        <v>9.2433022506634046</v>
      </c>
      <c r="BE113" s="550">
        <f t="shared" ca="1" si="97"/>
        <v>9.4218203202080115</v>
      </c>
      <c r="BF113" s="550">
        <f t="shared" ca="1" si="97"/>
        <v>9.603881574625694</v>
      </c>
      <c r="BG113" s="550">
        <f t="shared" ca="1" si="97"/>
        <v>9.7895579680622706</v>
      </c>
      <c r="BH113" s="550">
        <f t="shared" ca="1" si="97"/>
        <v>0</v>
      </c>
      <c r="BI113" s="550">
        <f t="shared" ca="1" si="97"/>
        <v>0</v>
      </c>
      <c r="BJ113" s="550">
        <f t="shared" ca="1" si="97"/>
        <v>0</v>
      </c>
      <c r="BK113" s="550">
        <f t="shared" ca="1" si="97"/>
        <v>0</v>
      </c>
      <c r="BL113" s="550">
        <f t="shared" ca="1" si="97"/>
        <v>0</v>
      </c>
    </row>
    <row r="114" spans="1:64" x14ac:dyDescent="0.35">
      <c r="B114" s="126" t="s">
        <v>17</v>
      </c>
      <c r="C114" s="553">
        <f ca="1">SUM(C112:C113)</f>
        <v>663.87664760014582</v>
      </c>
    </row>
    <row r="115" spans="1:64" x14ac:dyDescent="0.35">
      <c r="B115" s="126" t="s">
        <v>369</v>
      </c>
      <c r="C115" s="495">
        <f ca="1">SUM(E115:BL115)</f>
        <v>329.69667470958325</v>
      </c>
      <c r="E115" s="496">
        <f ca="1">Dashboard!G14</f>
        <v>329.69667470958325</v>
      </c>
    </row>
    <row r="117" spans="1:64" s="126" customFormat="1" ht="12" x14ac:dyDescent="0.3">
      <c r="A117" s="127" t="s">
        <v>728</v>
      </c>
    </row>
    <row r="118" spans="1:64" s="126" customFormat="1" ht="12" x14ac:dyDescent="0.3">
      <c r="B118" s="83" t="s">
        <v>464</v>
      </c>
      <c r="C118" s="714"/>
      <c r="E118" s="554">
        <f>E111</f>
        <v>44469</v>
      </c>
      <c r="F118" s="554">
        <f t="shared" ref="F118:BL118" si="98">F111</f>
        <v>44651</v>
      </c>
      <c r="G118" s="554">
        <f t="shared" si="98"/>
        <v>44834</v>
      </c>
      <c r="H118" s="554">
        <f t="shared" si="98"/>
        <v>45016</v>
      </c>
      <c r="I118" s="554">
        <f t="shared" si="98"/>
        <v>45199</v>
      </c>
      <c r="J118" s="554">
        <f t="shared" si="98"/>
        <v>45382</v>
      </c>
      <c r="K118" s="554">
        <f t="shared" si="98"/>
        <v>45565</v>
      </c>
      <c r="L118" s="554">
        <f t="shared" si="98"/>
        <v>45747</v>
      </c>
      <c r="M118" s="554">
        <f t="shared" si="98"/>
        <v>45930</v>
      </c>
      <c r="N118" s="554">
        <f t="shared" si="98"/>
        <v>46112</v>
      </c>
      <c r="O118" s="554">
        <f t="shared" si="98"/>
        <v>46295</v>
      </c>
      <c r="P118" s="554">
        <f t="shared" si="98"/>
        <v>46477</v>
      </c>
      <c r="Q118" s="554">
        <f t="shared" si="98"/>
        <v>46660</v>
      </c>
      <c r="R118" s="554">
        <f t="shared" si="98"/>
        <v>46843</v>
      </c>
      <c r="S118" s="554">
        <f t="shared" si="98"/>
        <v>47026</v>
      </c>
      <c r="T118" s="554">
        <f t="shared" si="98"/>
        <v>47208</v>
      </c>
      <c r="U118" s="554">
        <f t="shared" si="98"/>
        <v>47391</v>
      </c>
      <c r="V118" s="554">
        <f t="shared" si="98"/>
        <v>47573</v>
      </c>
      <c r="W118" s="554">
        <f t="shared" si="98"/>
        <v>47756</v>
      </c>
      <c r="X118" s="554">
        <f t="shared" si="98"/>
        <v>47938</v>
      </c>
      <c r="Y118" s="554">
        <f t="shared" si="98"/>
        <v>48121</v>
      </c>
      <c r="Z118" s="554">
        <f t="shared" si="98"/>
        <v>48304</v>
      </c>
      <c r="AA118" s="554">
        <f t="shared" si="98"/>
        <v>48487</v>
      </c>
      <c r="AB118" s="554">
        <f t="shared" si="98"/>
        <v>48669</v>
      </c>
      <c r="AC118" s="554">
        <f t="shared" si="98"/>
        <v>48852</v>
      </c>
      <c r="AD118" s="554">
        <f t="shared" si="98"/>
        <v>49034</v>
      </c>
      <c r="AE118" s="554">
        <f t="shared" si="98"/>
        <v>49217</v>
      </c>
      <c r="AF118" s="554">
        <f t="shared" si="98"/>
        <v>49399</v>
      </c>
      <c r="AG118" s="554">
        <f t="shared" si="98"/>
        <v>49582</v>
      </c>
      <c r="AH118" s="554">
        <f t="shared" si="98"/>
        <v>49765</v>
      </c>
      <c r="AI118" s="554">
        <f t="shared" si="98"/>
        <v>49948</v>
      </c>
      <c r="AJ118" s="554">
        <f t="shared" si="98"/>
        <v>50130</v>
      </c>
      <c r="AK118" s="554">
        <f t="shared" si="98"/>
        <v>50313</v>
      </c>
      <c r="AL118" s="554">
        <f t="shared" si="98"/>
        <v>50495</v>
      </c>
      <c r="AM118" s="554">
        <f t="shared" si="98"/>
        <v>50678</v>
      </c>
      <c r="AN118" s="554">
        <f t="shared" si="98"/>
        <v>50860</v>
      </c>
      <c r="AO118" s="554">
        <f t="shared" si="98"/>
        <v>51043</v>
      </c>
      <c r="AP118" s="554">
        <f t="shared" si="98"/>
        <v>51226</v>
      </c>
      <c r="AQ118" s="554">
        <f t="shared" si="98"/>
        <v>51409</v>
      </c>
      <c r="AR118" s="554">
        <f t="shared" si="98"/>
        <v>51591</v>
      </c>
      <c r="AS118" s="554">
        <f t="shared" si="98"/>
        <v>51774</v>
      </c>
      <c r="AT118" s="554">
        <f t="shared" si="98"/>
        <v>51956</v>
      </c>
      <c r="AU118" s="554">
        <f t="shared" si="98"/>
        <v>52139</v>
      </c>
      <c r="AV118" s="554">
        <f t="shared" si="98"/>
        <v>52321</v>
      </c>
      <c r="AW118" s="554">
        <f t="shared" si="98"/>
        <v>52504</v>
      </c>
      <c r="AX118" s="554">
        <f t="shared" si="98"/>
        <v>52687</v>
      </c>
      <c r="AY118" s="554">
        <f t="shared" si="98"/>
        <v>52870</v>
      </c>
      <c r="AZ118" s="554">
        <f t="shared" si="98"/>
        <v>53052</v>
      </c>
      <c r="BA118" s="554">
        <f t="shared" si="98"/>
        <v>53235</v>
      </c>
      <c r="BB118" s="554">
        <f t="shared" si="98"/>
        <v>53417</v>
      </c>
      <c r="BC118" s="554">
        <f t="shared" si="98"/>
        <v>53600</v>
      </c>
      <c r="BD118" s="554">
        <f t="shared" si="98"/>
        <v>53782</v>
      </c>
      <c r="BE118" s="554">
        <f t="shared" si="98"/>
        <v>53965</v>
      </c>
      <c r="BF118" s="554">
        <f t="shared" si="98"/>
        <v>54148</v>
      </c>
      <c r="BG118" s="554">
        <f t="shared" si="98"/>
        <v>54331</v>
      </c>
      <c r="BH118" s="554">
        <f t="shared" si="98"/>
        <v>54513</v>
      </c>
      <c r="BI118" s="554">
        <f t="shared" si="98"/>
        <v>54696</v>
      </c>
      <c r="BJ118" s="554">
        <f t="shared" si="98"/>
        <v>54878</v>
      </c>
      <c r="BK118" s="554">
        <f t="shared" si="98"/>
        <v>55061</v>
      </c>
      <c r="BL118" s="554">
        <f t="shared" si="98"/>
        <v>55243</v>
      </c>
    </row>
    <row r="119" spans="1:64" s="126" customFormat="1" ht="12" x14ac:dyDescent="0.3">
      <c r="B119" s="715" t="s">
        <v>729</v>
      </c>
      <c r="C119" s="552">
        <f>SUM(E119:BL119)</f>
        <v>-56.582386821650275</v>
      </c>
      <c r="E119" s="716">
        <f>-Working!E303</f>
        <v>0</v>
      </c>
      <c r="F119" s="716">
        <f>-Working!F303</f>
        <v>0</v>
      </c>
      <c r="G119" s="716">
        <f>-Working!G303</f>
        <v>0</v>
      </c>
      <c r="H119" s="716">
        <f>-Working!H303</f>
        <v>0</v>
      </c>
      <c r="I119" s="716">
        <f>-Working!I303</f>
        <v>0</v>
      </c>
      <c r="J119" s="716">
        <f>-Working!J303</f>
        <v>-0.58554004376911983</v>
      </c>
      <c r="K119" s="716">
        <f>-Working!K303</f>
        <v>-0.6</v>
      </c>
      <c r="L119" s="716">
        <f>-Working!L303</f>
        <v>-0.61481704595757602</v>
      </c>
      <c r="M119" s="716">
        <f>-Working!M303</f>
        <v>-0.63</v>
      </c>
      <c r="N119" s="716">
        <f>-Working!N303</f>
        <v>-0.64555789825545473</v>
      </c>
      <c r="O119" s="716">
        <f>-Working!O303</f>
        <v>-0.66150000000000009</v>
      </c>
      <c r="P119" s="716">
        <f>-Working!P303</f>
        <v>-0.67783579316822751</v>
      </c>
      <c r="Q119" s="716">
        <f>-Working!Q303</f>
        <v>-0.69457500000000005</v>
      </c>
      <c r="R119" s="716">
        <f>-Working!R303</f>
        <v>-0.71172758282663895</v>
      </c>
      <c r="S119" s="716">
        <f>-Working!S303</f>
        <v>-0.72930375000000003</v>
      </c>
      <c r="T119" s="716">
        <f>-Working!T303</f>
        <v>-0.74731396196797095</v>
      </c>
      <c r="U119" s="716">
        <f>-Working!U303</f>
        <v>-0.76576893750000008</v>
      </c>
      <c r="V119" s="716">
        <f>-Working!V303</f>
        <v>-0.78467966006636947</v>
      </c>
      <c r="W119" s="716">
        <f>-Working!W303</f>
        <v>-0.80405738437499996</v>
      </c>
      <c r="X119" s="716">
        <f>-Working!X303</f>
        <v>-0.82391364306968795</v>
      </c>
      <c r="Y119" s="716">
        <f>-Working!Y303</f>
        <v>-0.84426025359375023</v>
      </c>
      <c r="Z119" s="716">
        <f>-Working!Z303</f>
        <v>-0.86510932522317252</v>
      </c>
      <c r="AA119" s="716">
        <f>-Working!AA303</f>
        <v>-0.88647326627343759</v>
      </c>
      <c r="AB119" s="716">
        <f>-Working!AB303</f>
        <v>-0.90836479148433102</v>
      </c>
      <c r="AC119" s="716">
        <f>-Working!AC303</f>
        <v>-0.93079692958710947</v>
      </c>
      <c r="AD119" s="716">
        <f>-Working!AD303</f>
        <v>-0.95378303105854767</v>
      </c>
      <c r="AE119" s="716">
        <f>-Working!AE303</f>
        <v>-0.97733677606646496</v>
      </c>
      <c r="AF119" s="716">
        <f>-Working!AF303</f>
        <v>-1.0014721826114752</v>
      </c>
      <c r="AG119" s="716">
        <f>-Working!AG303</f>
        <v>-1.0262036148697882</v>
      </c>
      <c r="AH119" s="716">
        <f>-Working!AH303</f>
        <v>-1.0515457917420488</v>
      </c>
      <c r="AI119" s="716">
        <f>-Working!AI303</f>
        <v>-1.0775137956132774</v>
      </c>
      <c r="AJ119" s="716">
        <f>-Working!AJ303</f>
        <v>-1.1041230813291514</v>
      </c>
      <c r="AK119" s="716">
        <f>-Working!AK303</f>
        <v>-1.1313894853939417</v>
      </c>
      <c r="AL119" s="716">
        <f>-Working!AL303</f>
        <v>-1.1593292353956091</v>
      </c>
      <c r="AM119" s="716">
        <f>-Working!AM303</f>
        <v>-1.1879589596636384</v>
      </c>
      <c r="AN119" s="716">
        <f>-Working!AN303</f>
        <v>-1.2172956971653897</v>
      </c>
      <c r="AO119" s="716">
        <f>-Working!AO303</f>
        <v>-1.2473569076468207</v>
      </c>
      <c r="AP119" s="716">
        <f>-Working!AP303</f>
        <v>-1.278160482023659</v>
      </c>
      <c r="AQ119" s="716">
        <f>-Working!AQ303</f>
        <v>-1.3097247530291616</v>
      </c>
      <c r="AR119" s="716">
        <f>-Working!AR303</f>
        <v>-1.3420685061248423</v>
      </c>
      <c r="AS119" s="716">
        <f>-Working!AS303</f>
        <v>-1.37521099068062</v>
      </c>
      <c r="AT119" s="716">
        <f>-Working!AT303</f>
        <v>-1.4091719314310842</v>
      </c>
      <c r="AU119" s="716">
        <f>-Working!AU303</f>
        <v>-1.4439715402146509</v>
      </c>
      <c r="AV119" s="716">
        <f>-Working!AV303</f>
        <v>-1.4796305280026387</v>
      </c>
      <c r="AW119" s="716">
        <f>-Working!AW303</f>
        <v>-1.5161701172253834</v>
      </c>
      <c r="AX119" s="716">
        <f>-Working!AX303</f>
        <v>-1.5536120544027705</v>
      </c>
      <c r="AY119" s="716">
        <f>-Working!AY303</f>
        <v>-1.5919786230866526</v>
      </c>
      <c r="AZ119" s="716">
        <f>-Working!AZ303</f>
        <v>-1.6312926571229094</v>
      </c>
      <c r="BA119" s="716">
        <f>-Working!BA303</f>
        <v>-1.6715775542409852</v>
      </c>
      <c r="BB119" s="716">
        <f>-Working!BB303</f>
        <v>-1.7128572899790546</v>
      </c>
      <c r="BC119" s="716">
        <f>-Working!BC303</f>
        <v>-1.7551564319530342</v>
      </c>
      <c r="BD119" s="716">
        <f>-Working!BD303</f>
        <v>-1.7985001544780075</v>
      </c>
      <c r="BE119" s="716">
        <f>-Working!BE303</f>
        <v>-1.8429142535506864</v>
      </c>
      <c r="BF119" s="716">
        <f>-Working!BF303</f>
        <v>-1.8884251622019079</v>
      </c>
      <c r="BG119" s="716">
        <f>-Working!BG303</f>
        <v>-1.9350599662282204</v>
      </c>
      <c r="BH119" s="716">
        <f>-Working!BH303</f>
        <v>0</v>
      </c>
      <c r="BI119" s="716">
        <f>-Working!BI303</f>
        <v>0</v>
      </c>
      <c r="BJ119" s="716">
        <f>-Working!BJ303</f>
        <v>0</v>
      </c>
      <c r="BK119" s="716">
        <f>-Working!BK303</f>
        <v>0</v>
      </c>
      <c r="BL119" s="716">
        <f>-Working!BL303</f>
        <v>0</v>
      </c>
    </row>
    <row r="120" spans="1:64" s="126" customFormat="1" ht="12" x14ac:dyDescent="0.3">
      <c r="B120" s="126" t="s">
        <v>465</v>
      </c>
      <c r="C120" s="552">
        <f ca="1">SUM(E120:BL120)</f>
        <v>69.236301689012507</v>
      </c>
      <c r="E120" s="550">
        <f ca="1">E112</f>
        <v>0</v>
      </c>
      <c r="F120" s="550">
        <f t="shared" ref="F120:BL120" ca="1" si="99">F112</f>
        <v>0</v>
      </c>
      <c r="G120" s="550">
        <f t="shared" ca="1" si="99"/>
        <v>20.770890506703751</v>
      </c>
      <c r="H120" s="550">
        <f t="shared" ca="1" si="99"/>
        <v>24.232705591154375</v>
      </c>
      <c r="I120" s="550">
        <f t="shared" ca="1" si="99"/>
        <v>40.040026326648459</v>
      </c>
      <c r="J120" s="550">
        <f t="shared" ca="1" si="99"/>
        <v>-15.807320735494077</v>
      </c>
      <c r="K120" s="550">
        <f t="shared" ca="1" si="99"/>
        <v>0</v>
      </c>
      <c r="L120" s="550">
        <f t="shared" ca="1" si="99"/>
        <v>0</v>
      </c>
      <c r="M120" s="550">
        <f t="shared" ca="1" si="99"/>
        <v>0</v>
      </c>
      <c r="N120" s="550">
        <f t="shared" ca="1" si="99"/>
        <v>0</v>
      </c>
      <c r="O120" s="550">
        <f t="shared" ca="1" si="99"/>
        <v>0</v>
      </c>
      <c r="P120" s="550">
        <f t="shared" ca="1" si="99"/>
        <v>0</v>
      </c>
      <c r="Q120" s="550">
        <f t="shared" ca="1" si="99"/>
        <v>0</v>
      </c>
      <c r="R120" s="550">
        <f t="shared" ca="1" si="99"/>
        <v>0</v>
      </c>
      <c r="S120" s="550">
        <f t="shared" ca="1" si="99"/>
        <v>0</v>
      </c>
      <c r="T120" s="550">
        <f t="shared" ca="1" si="99"/>
        <v>0</v>
      </c>
      <c r="U120" s="550">
        <f t="shared" ca="1" si="99"/>
        <v>0</v>
      </c>
      <c r="V120" s="550">
        <f t="shared" ca="1" si="99"/>
        <v>0</v>
      </c>
      <c r="W120" s="550">
        <f t="shared" ca="1" si="99"/>
        <v>0</v>
      </c>
      <c r="X120" s="550">
        <f t="shared" ca="1" si="99"/>
        <v>0</v>
      </c>
      <c r="Y120" s="550">
        <f t="shared" ca="1" si="99"/>
        <v>0</v>
      </c>
      <c r="Z120" s="550">
        <f t="shared" ca="1" si="99"/>
        <v>0</v>
      </c>
      <c r="AA120" s="550">
        <f t="shared" ca="1" si="99"/>
        <v>0</v>
      </c>
      <c r="AB120" s="550">
        <f t="shared" ca="1" si="99"/>
        <v>0</v>
      </c>
      <c r="AC120" s="550">
        <f t="shared" ca="1" si="99"/>
        <v>0</v>
      </c>
      <c r="AD120" s="550">
        <f t="shared" ca="1" si="99"/>
        <v>0</v>
      </c>
      <c r="AE120" s="550">
        <f t="shared" ca="1" si="99"/>
        <v>0</v>
      </c>
      <c r="AF120" s="550">
        <f t="shared" ca="1" si="99"/>
        <v>0</v>
      </c>
      <c r="AG120" s="550">
        <f t="shared" ca="1" si="99"/>
        <v>0</v>
      </c>
      <c r="AH120" s="550">
        <f t="shared" ca="1" si="99"/>
        <v>0</v>
      </c>
      <c r="AI120" s="550">
        <f t="shared" ca="1" si="99"/>
        <v>0</v>
      </c>
      <c r="AJ120" s="550">
        <f t="shared" ca="1" si="99"/>
        <v>0</v>
      </c>
      <c r="AK120" s="550">
        <f t="shared" ca="1" si="99"/>
        <v>0</v>
      </c>
      <c r="AL120" s="550">
        <f t="shared" ca="1" si="99"/>
        <v>0</v>
      </c>
      <c r="AM120" s="550">
        <f t="shared" ca="1" si="99"/>
        <v>0</v>
      </c>
      <c r="AN120" s="550">
        <f t="shared" ca="1" si="99"/>
        <v>0</v>
      </c>
      <c r="AO120" s="550">
        <f t="shared" ca="1" si="99"/>
        <v>0</v>
      </c>
      <c r="AP120" s="550">
        <f t="shared" ca="1" si="99"/>
        <v>0</v>
      </c>
      <c r="AQ120" s="550">
        <f t="shared" ca="1" si="99"/>
        <v>0</v>
      </c>
      <c r="AR120" s="550">
        <f t="shared" ca="1" si="99"/>
        <v>0</v>
      </c>
      <c r="AS120" s="550">
        <f t="shared" ca="1" si="99"/>
        <v>0</v>
      </c>
      <c r="AT120" s="550">
        <f t="shared" ca="1" si="99"/>
        <v>0</v>
      </c>
      <c r="AU120" s="550">
        <f t="shared" ca="1" si="99"/>
        <v>0</v>
      </c>
      <c r="AV120" s="550">
        <f t="shared" ca="1" si="99"/>
        <v>0</v>
      </c>
      <c r="AW120" s="550">
        <f t="shared" ca="1" si="99"/>
        <v>0</v>
      </c>
      <c r="AX120" s="550">
        <f t="shared" ca="1" si="99"/>
        <v>0</v>
      </c>
      <c r="AY120" s="550">
        <f t="shared" ca="1" si="99"/>
        <v>0</v>
      </c>
      <c r="AZ120" s="550">
        <f t="shared" ca="1" si="99"/>
        <v>0</v>
      </c>
      <c r="BA120" s="550">
        <f t="shared" ca="1" si="99"/>
        <v>0</v>
      </c>
      <c r="BB120" s="550">
        <f t="shared" ca="1" si="99"/>
        <v>0</v>
      </c>
      <c r="BC120" s="550">
        <f t="shared" ca="1" si="99"/>
        <v>0</v>
      </c>
      <c r="BD120" s="550">
        <f t="shared" ca="1" si="99"/>
        <v>0</v>
      </c>
      <c r="BE120" s="550">
        <f t="shared" ca="1" si="99"/>
        <v>0</v>
      </c>
      <c r="BF120" s="550">
        <f t="shared" ca="1" si="99"/>
        <v>0</v>
      </c>
      <c r="BG120" s="550">
        <f t="shared" ca="1" si="99"/>
        <v>0</v>
      </c>
      <c r="BH120" s="550">
        <f t="shared" ca="1" si="99"/>
        <v>0</v>
      </c>
      <c r="BI120" s="550">
        <f t="shared" ca="1" si="99"/>
        <v>0</v>
      </c>
      <c r="BJ120" s="550">
        <f t="shared" ca="1" si="99"/>
        <v>0</v>
      </c>
      <c r="BK120" s="550">
        <f t="shared" ca="1" si="99"/>
        <v>0</v>
      </c>
      <c r="BL120" s="550">
        <f t="shared" ca="1" si="99"/>
        <v>0</v>
      </c>
    </row>
    <row r="121" spans="1:64" s="126" customFormat="1" ht="12" x14ac:dyDescent="0.3">
      <c r="B121" s="126" t="s">
        <v>463</v>
      </c>
      <c r="C121" s="552">
        <f ca="1">SUM(E121:BL121)</f>
        <v>538.05795908948278</v>
      </c>
      <c r="E121" s="550">
        <f ca="1">E113+E119</f>
        <v>0</v>
      </c>
      <c r="F121" s="550">
        <f t="shared" ref="F121:BL121" ca="1" si="100">F113+F119</f>
        <v>0</v>
      </c>
      <c r="G121" s="550">
        <f t="shared" ca="1" si="100"/>
        <v>0</v>
      </c>
      <c r="H121" s="550">
        <f t="shared" ca="1" si="100"/>
        <v>0</v>
      </c>
      <c r="I121" s="550">
        <f t="shared" ca="1" si="100"/>
        <v>0</v>
      </c>
      <c r="J121" s="550">
        <f t="shared" ca="1" si="100"/>
        <v>20.670929616998571</v>
      </c>
      <c r="K121" s="550">
        <f t="shared" ca="1" si="100"/>
        <v>9.2409560965868245</v>
      </c>
      <c r="L121" s="550">
        <f t="shared" ca="1" si="100"/>
        <v>21.231638390996245</v>
      </c>
      <c r="M121" s="550">
        <f t="shared" ca="1" si="100"/>
        <v>14.325943556720858</v>
      </c>
      <c r="N121" s="550">
        <f t="shared" ca="1" si="100"/>
        <v>14.470856219600764</v>
      </c>
      <c r="O121" s="550">
        <f t="shared" ca="1" si="100"/>
        <v>14.308377080736854</v>
      </c>
      <c r="P121" s="550">
        <f t="shared" ca="1" si="100"/>
        <v>14.16054063255608</v>
      </c>
      <c r="Q121" s="550">
        <f t="shared" ca="1" si="100"/>
        <v>14.013275248605872</v>
      </c>
      <c r="R121" s="550">
        <f t="shared" ca="1" si="100"/>
        <v>13.867218941769206</v>
      </c>
      <c r="S121" s="550">
        <f t="shared" ca="1" si="100"/>
        <v>13.722366384388502</v>
      </c>
      <c r="T121" s="550">
        <f t="shared" ca="1" si="100"/>
        <v>13.578740818594571</v>
      </c>
      <c r="U121" s="550">
        <f t="shared" ca="1" si="100"/>
        <v>13.446602494875412</v>
      </c>
      <c r="V121" s="550">
        <f t="shared" ca="1" si="100"/>
        <v>13.304984212990004</v>
      </c>
      <c r="W121" s="550">
        <f t="shared" ca="1" si="100"/>
        <v>13.165235372623684</v>
      </c>
      <c r="X121" s="550">
        <f t="shared" ca="1" si="100"/>
        <v>13.026775890648917</v>
      </c>
      <c r="Y121" s="550">
        <f t="shared" ca="1" si="100"/>
        <v>12.889662132815017</v>
      </c>
      <c r="Z121" s="550">
        <f t="shared" ca="1" si="100"/>
        <v>12.753917001413219</v>
      </c>
      <c r="AA121" s="550">
        <f t="shared" ca="1" si="100"/>
        <v>12.619565658545723</v>
      </c>
      <c r="AB121" s="550">
        <f t="shared" ca="1" si="100"/>
        <v>12.486633630380723</v>
      </c>
      <c r="AC121" s="550">
        <f t="shared" ca="1" si="100"/>
        <v>12.355146917130931</v>
      </c>
      <c r="AD121" s="550">
        <f t="shared" ca="1" si="100"/>
        <v>12.225131996266066</v>
      </c>
      <c r="AE121" s="550">
        <f t="shared" ca="1" si="100"/>
        <v>12.096615831584584</v>
      </c>
      <c r="AF121" s="550">
        <f t="shared" ca="1" si="100"/>
        <v>11.969625882143161</v>
      </c>
      <c r="AG121" s="550">
        <f t="shared" ca="1" si="100"/>
        <v>11.844190111367137</v>
      </c>
      <c r="AH121" s="550">
        <f t="shared" ca="1" si="100"/>
        <v>11.720336996328008</v>
      </c>
      <c r="AI121" s="550">
        <f t="shared" ca="1" si="100"/>
        <v>11.598095537191625</v>
      </c>
      <c r="AJ121" s="550">
        <f t="shared" ca="1" si="100"/>
        <v>11.477495266840702</v>
      </c>
      <c r="AK121" s="550">
        <f t="shared" ca="1" si="100"/>
        <v>12.274145653696593</v>
      </c>
      <c r="AL121" s="550">
        <f t="shared" ca="1" si="100"/>
        <v>12.10810674683883</v>
      </c>
      <c r="AM121" s="550">
        <f t="shared" ca="1" si="100"/>
        <v>11.995214992298372</v>
      </c>
      <c r="AN121" s="550">
        <f t="shared" ca="1" si="100"/>
        <v>11.881347073259777</v>
      </c>
      <c r="AO121" s="550">
        <f t="shared" ca="1" si="100"/>
        <v>5.1974384238106754</v>
      </c>
      <c r="AP121" s="550">
        <f t="shared" ca="1" si="100"/>
        <v>5.8228645052166259</v>
      </c>
      <c r="AQ121" s="550">
        <f t="shared" ca="1" si="100"/>
        <v>5.9041074498850845</v>
      </c>
      <c r="AR121" s="550">
        <f t="shared" ca="1" si="100"/>
        <v>6.0111443019461248</v>
      </c>
      <c r="AS121" s="550">
        <f t="shared" ca="1" si="100"/>
        <v>6.1190670367710123</v>
      </c>
      <c r="AT121" s="550">
        <f t="shared" ca="1" si="100"/>
        <v>6.2290026535313565</v>
      </c>
      <c r="AU121" s="550">
        <f t="shared" ca="1" si="100"/>
        <v>6.3409394416128917</v>
      </c>
      <c r="AV121" s="550">
        <f t="shared" ca="1" si="100"/>
        <v>6.4549162155765938</v>
      </c>
      <c r="AW121" s="550">
        <f t="shared" ca="1" si="100"/>
        <v>6.5709702825796885</v>
      </c>
      <c r="AX121" s="550">
        <f t="shared" ca="1" si="100"/>
        <v>6.68913973246159</v>
      </c>
      <c r="AY121" s="550">
        <f t="shared" ca="1" si="100"/>
        <v>6.8094633507088806</v>
      </c>
      <c r="AZ121" s="550">
        <f t="shared" ca="1" si="100"/>
        <v>6.9319806356948952</v>
      </c>
      <c r="BA121" s="550">
        <f t="shared" ca="1" si="100"/>
        <v>7.0567318116032975</v>
      </c>
      <c r="BB121" s="550">
        <f t="shared" ca="1" si="100"/>
        <v>7.1837578417926311</v>
      </c>
      <c r="BC121" s="550">
        <f t="shared" ca="1" si="100"/>
        <v>7.313100442398266</v>
      </c>
      <c r="BD121" s="550">
        <f t="shared" ca="1" si="100"/>
        <v>7.4448020961853967</v>
      </c>
      <c r="BE121" s="550">
        <f t="shared" ca="1" si="100"/>
        <v>7.5789060666573249</v>
      </c>
      <c r="BF121" s="550">
        <f t="shared" ca="1" si="100"/>
        <v>7.7154564124237863</v>
      </c>
      <c r="BG121" s="550">
        <f t="shared" ca="1" si="100"/>
        <v>7.8544980018340507</v>
      </c>
      <c r="BH121" s="550">
        <f t="shared" ca="1" si="100"/>
        <v>0</v>
      </c>
      <c r="BI121" s="550">
        <f t="shared" ca="1" si="100"/>
        <v>0</v>
      </c>
      <c r="BJ121" s="550">
        <f t="shared" ca="1" si="100"/>
        <v>0</v>
      </c>
      <c r="BK121" s="550">
        <f t="shared" ca="1" si="100"/>
        <v>0</v>
      </c>
      <c r="BL121" s="550">
        <f t="shared" ca="1" si="100"/>
        <v>0</v>
      </c>
    </row>
    <row r="122" spans="1:64" s="126" customFormat="1" ht="12" x14ac:dyDescent="0.3">
      <c r="B122" s="126" t="s">
        <v>17</v>
      </c>
      <c r="C122" s="714">
        <f ca="1">SUM(C120:C121)</f>
        <v>607.2942607784953</v>
      </c>
    </row>
    <row r="123" spans="1:64" s="126" customFormat="1" ht="12" x14ac:dyDescent="0.3">
      <c r="B123" s="126" t="s">
        <v>369</v>
      </c>
      <c r="C123" s="495">
        <f ca="1">SUM(E123:BL123)</f>
        <v>85.04362242450658</v>
      </c>
      <c r="E123" s="496">
        <f ca="1">Dashboard!G22</f>
        <v>85.04362242450658</v>
      </c>
    </row>
  </sheetData>
  <conditionalFormatting sqref="D1:BL3">
    <cfRule type="expression" dxfId="0" priority="1">
      <formula>D$5=1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AD79-A184-4153-98D2-D50A00D2FF88}">
  <dimension ref="A1:BD63"/>
  <sheetViews>
    <sheetView showGridLines="0" workbookViewId="0">
      <selection activeCell="B6" sqref="B6"/>
    </sheetView>
  </sheetViews>
  <sheetFormatPr defaultColWidth="8.90625" defaultRowHeight="12" x14ac:dyDescent="0.3"/>
  <cols>
    <col min="1" max="1" width="44.54296875" style="126" bestFit="1" customWidth="1"/>
    <col min="2" max="2" width="11.6328125" style="126" customWidth="1"/>
    <col min="3" max="4" width="8.90625" style="126"/>
    <col min="5" max="5" width="9.453125" style="126" bestFit="1" customWidth="1"/>
    <col min="6" max="16384" width="8.90625" style="126"/>
  </cols>
  <sheetData>
    <row r="1" spans="1:56" x14ac:dyDescent="0.3">
      <c r="B1" s="627"/>
      <c r="D1" s="627"/>
      <c r="F1" s="627"/>
    </row>
    <row r="2" spans="1:56" ht="12.5" thickBot="1" x14ac:dyDescent="0.35">
      <c r="B2" s="714" t="s">
        <v>730</v>
      </c>
      <c r="C2" s="714"/>
      <c r="D2" s="646" t="s">
        <v>731</v>
      </c>
      <c r="E2" s="646"/>
    </row>
    <row r="3" spans="1:56" ht="36.5" thickBot="1" x14ac:dyDescent="0.35">
      <c r="A3" s="706" t="s">
        <v>622</v>
      </c>
      <c r="B3" s="707" t="s">
        <v>623</v>
      </c>
      <c r="D3" s="719" t="s">
        <v>623</v>
      </c>
    </row>
    <row r="4" spans="1:56" ht="12.5" thickBot="1" x14ac:dyDescent="0.35">
      <c r="A4" s="708" t="s">
        <v>624</v>
      </c>
      <c r="B4" s="709">
        <f ca="1">Dashboard!K5*100</f>
        <v>2077.0890506703749</v>
      </c>
      <c r="D4" s="720">
        <f ca="1">Dashboard!O5*100</f>
        <v>2077.0890506703749</v>
      </c>
      <c r="E4" s="710"/>
      <c r="F4" s="627">
        <f ca="1">D4+D5+D6</f>
        <v>8504.3622424506575</v>
      </c>
    </row>
    <row r="5" spans="1:56" ht="12.5" thickBot="1" x14ac:dyDescent="0.35">
      <c r="A5" s="708" t="s">
        <v>625</v>
      </c>
      <c r="B5" s="709">
        <f ca="1">Dashboard!K6*100</f>
        <v>2423.2705591154377</v>
      </c>
      <c r="D5" s="720">
        <f ca="1">Dashboard!O6*100</f>
        <v>2423.2705591154377</v>
      </c>
      <c r="E5" s="710"/>
      <c r="F5" s="627">
        <f ca="1">F4/600</f>
        <v>14.173937070751096</v>
      </c>
    </row>
    <row r="6" spans="1:56" ht="12.5" thickBot="1" x14ac:dyDescent="0.35">
      <c r="A6" s="708" t="s">
        <v>626</v>
      </c>
      <c r="B6" s="709">
        <f ca="1">Dashboard!K7*100</f>
        <v>4004.0026326648458</v>
      </c>
      <c r="D6" s="720">
        <f ca="1">Dashboard!O7*100</f>
        <v>4004.0026326648458</v>
      </c>
      <c r="E6" s="710"/>
    </row>
    <row r="7" spans="1:56" ht="12.5" thickBot="1" x14ac:dyDescent="0.35">
      <c r="A7" s="711" t="s">
        <v>627</v>
      </c>
      <c r="B7" s="712"/>
      <c r="D7" s="721"/>
      <c r="E7" s="353"/>
      <c r="G7" s="126">
        <v>0</v>
      </c>
      <c r="H7" s="126">
        <f>G7+0.5</f>
        <v>0.5</v>
      </c>
      <c r="I7" s="126">
        <f t="shared" ref="I7:BD7" si="0">H7+0.5</f>
        <v>1</v>
      </c>
      <c r="J7" s="126">
        <f t="shared" si="0"/>
        <v>1.5</v>
      </c>
      <c r="K7" s="126">
        <f t="shared" si="0"/>
        <v>2</v>
      </c>
      <c r="L7" s="126">
        <f t="shared" si="0"/>
        <v>2.5</v>
      </c>
      <c r="M7" s="126">
        <f t="shared" si="0"/>
        <v>3</v>
      </c>
      <c r="N7" s="126">
        <f t="shared" si="0"/>
        <v>3.5</v>
      </c>
      <c r="O7" s="126">
        <f t="shared" si="0"/>
        <v>4</v>
      </c>
      <c r="P7" s="126">
        <f t="shared" si="0"/>
        <v>4.5</v>
      </c>
      <c r="Q7" s="126">
        <f t="shared" si="0"/>
        <v>5</v>
      </c>
      <c r="R7" s="126">
        <f t="shared" si="0"/>
        <v>5.5</v>
      </c>
      <c r="S7" s="126">
        <f t="shared" si="0"/>
        <v>6</v>
      </c>
      <c r="T7" s="126">
        <f t="shared" si="0"/>
        <v>6.5</v>
      </c>
      <c r="U7" s="126">
        <f t="shared" si="0"/>
        <v>7</v>
      </c>
      <c r="V7" s="126">
        <f t="shared" si="0"/>
        <v>7.5</v>
      </c>
      <c r="W7" s="126">
        <f t="shared" si="0"/>
        <v>8</v>
      </c>
      <c r="X7" s="126">
        <f t="shared" si="0"/>
        <v>8.5</v>
      </c>
      <c r="Y7" s="126">
        <f t="shared" si="0"/>
        <v>9</v>
      </c>
      <c r="Z7" s="126">
        <f t="shared" si="0"/>
        <v>9.5</v>
      </c>
      <c r="AA7" s="126">
        <f t="shared" si="0"/>
        <v>10</v>
      </c>
      <c r="AB7" s="126">
        <f t="shared" si="0"/>
        <v>10.5</v>
      </c>
      <c r="AC7" s="126">
        <f t="shared" si="0"/>
        <v>11</v>
      </c>
      <c r="AD7" s="126">
        <f t="shared" si="0"/>
        <v>11.5</v>
      </c>
      <c r="AE7" s="126">
        <f t="shared" si="0"/>
        <v>12</v>
      </c>
      <c r="AF7" s="126">
        <f t="shared" si="0"/>
        <v>12.5</v>
      </c>
      <c r="AG7" s="126">
        <f t="shared" si="0"/>
        <v>13</v>
      </c>
      <c r="AH7" s="126">
        <f t="shared" si="0"/>
        <v>13.5</v>
      </c>
      <c r="AI7" s="126">
        <f t="shared" si="0"/>
        <v>14</v>
      </c>
      <c r="AJ7" s="126">
        <f t="shared" si="0"/>
        <v>14.5</v>
      </c>
      <c r="AK7" s="126">
        <f t="shared" si="0"/>
        <v>15</v>
      </c>
      <c r="AL7" s="126">
        <f t="shared" si="0"/>
        <v>15.5</v>
      </c>
      <c r="AM7" s="126">
        <f t="shared" si="0"/>
        <v>16</v>
      </c>
      <c r="AN7" s="126">
        <f t="shared" si="0"/>
        <v>16.5</v>
      </c>
      <c r="AO7" s="126">
        <f t="shared" si="0"/>
        <v>17</v>
      </c>
      <c r="AP7" s="126">
        <f t="shared" si="0"/>
        <v>17.5</v>
      </c>
      <c r="AQ7" s="126">
        <f t="shared" si="0"/>
        <v>18</v>
      </c>
      <c r="AR7" s="126">
        <f t="shared" si="0"/>
        <v>18.5</v>
      </c>
      <c r="AS7" s="126">
        <f t="shared" si="0"/>
        <v>19</v>
      </c>
      <c r="AT7" s="126">
        <f t="shared" si="0"/>
        <v>19.5</v>
      </c>
      <c r="AU7" s="126">
        <f t="shared" si="0"/>
        <v>20</v>
      </c>
      <c r="AV7" s="126">
        <f t="shared" si="0"/>
        <v>20.5</v>
      </c>
      <c r="AW7" s="126">
        <f t="shared" si="0"/>
        <v>21</v>
      </c>
      <c r="AX7" s="126">
        <f t="shared" si="0"/>
        <v>21.5</v>
      </c>
      <c r="AY7" s="126">
        <f t="shared" si="0"/>
        <v>22</v>
      </c>
      <c r="AZ7" s="126">
        <f t="shared" si="0"/>
        <v>22.5</v>
      </c>
      <c r="BA7" s="126">
        <f t="shared" si="0"/>
        <v>23</v>
      </c>
      <c r="BB7" s="126">
        <f t="shared" si="0"/>
        <v>23.5</v>
      </c>
      <c r="BC7" s="126">
        <f t="shared" si="0"/>
        <v>24</v>
      </c>
      <c r="BD7" s="126">
        <f t="shared" si="0"/>
        <v>24.5</v>
      </c>
    </row>
    <row r="8" spans="1:56" ht="12.5" thickBot="1" x14ac:dyDescent="0.35">
      <c r="A8" s="708" t="s">
        <v>628</v>
      </c>
      <c r="B8" s="709">
        <f ca="1">Dashboard!K10*100</f>
        <v>544.91489252736153</v>
      </c>
      <c r="D8" s="720">
        <f ca="1">Dashboard!O10*100</f>
        <v>486.36088815044951</v>
      </c>
      <c r="E8" s="710"/>
      <c r="F8" s="627"/>
      <c r="G8" s="627">
        <v>632.02867531297818</v>
      </c>
      <c r="H8" s="627">
        <v>986.02738896944015</v>
      </c>
      <c r="I8" s="627">
        <v>2189.9450382355444</v>
      </c>
      <c r="J8" s="627">
        <v>1494.1734840440904</v>
      </c>
      <c r="K8" s="627">
        <v>1506.6053948003826</v>
      </c>
      <c r="L8" s="627">
        <v>1488.1605899665108</v>
      </c>
      <c r="M8" s="627">
        <v>1471.18607461898</v>
      </c>
      <c r="N8" s="627">
        <v>1454.2684035883099</v>
      </c>
      <c r="O8" s="627">
        <v>1437.4716531159829</v>
      </c>
      <c r="P8" s="627">
        <v>1420.7952784101444</v>
      </c>
      <c r="Q8" s="627">
        <v>1404.2416042170767</v>
      </c>
      <c r="R8" s="627">
        <v>1388.3442919151796</v>
      </c>
      <c r="S8" s="627">
        <v>1372.0175979397209</v>
      </c>
      <c r="T8" s="627">
        <v>1355.850200942604</v>
      </c>
      <c r="U8" s="627">
        <v>1339.8132151545608</v>
      </c>
      <c r="V8" s="627">
        <v>1323.9107245631319</v>
      </c>
      <c r="W8" s="627">
        <v>1308.1451021768689</v>
      </c>
      <c r="X8" s="627">
        <v>1292.5188598000261</v>
      </c>
      <c r="Y8" s="627">
        <v>1277.0345502915613</v>
      </c>
      <c r="Z8" s="627">
        <v>1261.6947736671164</v>
      </c>
      <c r="AA8" s="627">
        <v>1246.5021776812796</v>
      </c>
      <c r="AB8" s="627">
        <v>1231.4594587208405</v>
      </c>
      <c r="AC8" s="627">
        <v>1216.5693626984928</v>
      </c>
      <c r="AD8" s="627">
        <v>1201.8346859638098</v>
      </c>
      <c r="AE8" s="627">
        <v>1187.2582762310062</v>
      </c>
      <c r="AF8" s="627">
        <v>1172.8430335238556</v>
      </c>
      <c r="AG8" s="627">
        <v>1158.5919111376336</v>
      </c>
      <c r="AH8" s="627">
        <v>1236.3273933460839</v>
      </c>
      <c r="AI8" s="627">
        <v>1217.5184670114843</v>
      </c>
      <c r="AJ8" s="627">
        <v>1204.0389439227345</v>
      </c>
      <c r="AK8" s="627">
        <v>1190.4610228782692</v>
      </c>
      <c r="AL8" s="627">
        <v>517.37071857931164</v>
      </c>
      <c r="AM8" s="627">
        <v>582.453272438569</v>
      </c>
      <c r="AN8" s="627">
        <v>590.46672358688181</v>
      </c>
      <c r="AO8" s="627">
        <v>601.17557531371267</v>
      </c>
      <c r="AP8" s="627">
        <v>611.96793987401657</v>
      </c>
      <c r="AQ8" s="627">
        <v>622.96181632987975</v>
      </c>
      <c r="AR8" s="627">
        <v>634.15580171770318</v>
      </c>
      <c r="AS8" s="627">
        <v>645.55378765040587</v>
      </c>
      <c r="AT8" s="627">
        <v>657.15950440717972</v>
      </c>
      <c r="AU8" s="627">
        <v>668.97676099907835</v>
      </c>
      <c r="AV8" s="627">
        <v>681.00943598162394</v>
      </c>
      <c r="AW8" s="627">
        <v>693.26147919993696</v>
      </c>
      <c r="AX8" s="627">
        <v>705.73691308017294</v>
      </c>
      <c r="AY8" s="627">
        <v>718.43983396601516</v>
      </c>
      <c r="AZ8" s="627">
        <v>731.37441347886818</v>
      </c>
      <c r="BA8" s="627">
        <v>744.54489990315903</v>
      </c>
      <c r="BB8" s="627">
        <v>757.95561959716463</v>
      </c>
      <c r="BC8" s="627">
        <v>771.61097842984452</v>
      </c>
      <c r="BD8" s="627">
        <v>785.51546324415131</v>
      </c>
    </row>
    <row r="9" spans="1:56" ht="12.5" thickBot="1" x14ac:dyDescent="0.35">
      <c r="A9" s="708" t="s">
        <v>629</v>
      </c>
      <c r="B9" s="709">
        <f ca="1">Dashboard!K11*100</f>
        <v>984.09560965868241</v>
      </c>
      <c r="D9" s="720">
        <f ca="1">Dashboard!O11*100</f>
        <v>924.09560965868241</v>
      </c>
      <c r="E9" s="710"/>
      <c r="F9" s="627"/>
      <c r="G9" s="819">
        <f>IF(G7&lt;1,1,1/(1+8%)^(G7-1))</f>
        <v>1</v>
      </c>
      <c r="H9" s="819">
        <f t="shared" ref="H9:BD9" si="1">IF(H7&lt;1,1,1/(1+8%)^(H7-1))</f>
        <v>1</v>
      </c>
      <c r="I9" s="819">
        <f t="shared" si="1"/>
        <v>1</v>
      </c>
      <c r="J9" s="819">
        <f t="shared" si="1"/>
        <v>0.96225044864937614</v>
      </c>
      <c r="K9" s="819">
        <f t="shared" si="1"/>
        <v>0.92592592592592582</v>
      </c>
      <c r="L9" s="819">
        <f t="shared" si="1"/>
        <v>0.89097263763831136</v>
      </c>
      <c r="M9" s="819">
        <f t="shared" si="1"/>
        <v>0.85733882030178321</v>
      </c>
      <c r="N9" s="819">
        <f t="shared" si="1"/>
        <v>0.82497466447991774</v>
      </c>
      <c r="O9" s="819">
        <f t="shared" si="1"/>
        <v>0.79383224102016958</v>
      </c>
      <c r="P9" s="819">
        <f t="shared" si="1"/>
        <v>0.76386543007399788</v>
      </c>
      <c r="Q9" s="819">
        <f t="shared" si="1"/>
        <v>0.73502985279645328</v>
      </c>
      <c r="R9" s="819">
        <f t="shared" si="1"/>
        <v>0.70728280562407209</v>
      </c>
      <c r="S9" s="819">
        <f t="shared" si="1"/>
        <v>0.68058319703375303</v>
      </c>
      <c r="T9" s="819">
        <f t="shared" si="1"/>
        <v>0.65489148668895558</v>
      </c>
      <c r="U9" s="819">
        <f t="shared" si="1"/>
        <v>0.63016962688310452</v>
      </c>
      <c r="V9" s="819">
        <f t="shared" si="1"/>
        <v>0.60638100619347735</v>
      </c>
      <c r="W9" s="819">
        <f t="shared" si="1"/>
        <v>0.58349039526213387</v>
      </c>
      <c r="X9" s="819">
        <f t="shared" si="1"/>
        <v>0.56146389462359003</v>
      </c>
      <c r="Y9" s="819">
        <f t="shared" si="1"/>
        <v>0.54026888450197574</v>
      </c>
      <c r="Z9" s="819">
        <f t="shared" si="1"/>
        <v>0.51987397650332412</v>
      </c>
      <c r="AA9" s="819">
        <f t="shared" si="1"/>
        <v>0.50024896713145905</v>
      </c>
      <c r="AB9" s="819">
        <f t="shared" si="1"/>
        <v>0.48136479305863344</v>
      </c>
      <c r="AC9" s="819">
        <f t="shared" si="1"/>
        <v>0.46319348808468425</v>
      </c>
      <c r="AD9" s="819">
        <f t="shared" si="1"/>
        <v>0.44570814172095685</v>
      </c>
      <c r="AE9" s="819">
        <f t="shared" si="1"/>
        <v>0.42888285933767062</v>
      </c>
      <c r="AF9" s="819">
        <f t="shared" si="1"/>
        <v>0.41269272381570077</v>
      </c>
      <c r="AG9" s="819">
        <f t="shared" si="1"/>
        <v>0.39711375864599124</v>
      </c>
      <c r="AH9" s="819">
        <f t="shared" si="1"/>
        <v>0.38212289242194514</v>
      </c>
      <c r="AI9" s="819">
        <f t="shared" si="1"/>
        <v>0.36769792467221413</v>
      </c>
      <c r="AJ9" s="819">
        <f t="shared" si="1"/>
        <v>0.35381749298328247</v>
      </c>
      <c r="AK9" s="819">
        <f t="shared" si="1"/>
        <v>0.34046104136316119</v>
      </c>
      <c r="AL9" s="819">
        <f t="shared" si="1"/>
        <v>0.32760878979933561</v>
      </c>
      <c r="AM9" s="819">
        <f t="shared" si="1"/>
        <v>0.31524170496588994</v>
      </c>
      <c r="AN9" s="819">
        <f t="shared" si="1"/>
        <v>0.30334147203642187</v>
      </c>
      <c r="AO9" s="819">
        <f t="shared" si="1"/>
        <v>0.29189046756100923</v>
      </c>
      <c r="AP9" s="819">
        <f t="shared" si="1"/>
        <v>0.28087173336705723</v>
      </c>
      <c r="AQ9" s="819">
        <f t="shared" si="1"/>
        <v>0.27026895144537894</v>
      </c>
      <c r="AR9" s="819">
        <f t="shared" si="1"/>
        <v>0.26006641978431222</v>
      </c>
      <c r="AS9" s="819">
        <f t="shared" si="1"/>
        <v>0.25024902911609154</v>
      </c>
      <c r="AT9" s="819">
        <f t="shared" si="1"/>
        <v>0.24080224054102983</v>
      </c>
      <c r="AU9" s="819">
        <f t="shared" si="1"/>
        <v>0.23171206399638106</v>
      </c>
      <c r="AV9" s="819">
        <f t="shared" si="1"/>
        <v>0.2229650375379906</v>
      </c>
      <c r="AW9" s="819">
        <f t="shared" si="1"/>
        <v>0.21454820740405653</v>
      </c>
      <c r="AX9" s="819">
        <f t="shared" si="1"/>
        <v>0.20644910883147274</v>
      </c>
      <c r="AY9" s="819">
        <f t="shared" si="1"/>
        <v>0.19865574759634863</v>
      </c>
      <c r="AZ9" s="819">
        <f t="shared" si="1"/>
        <v>0.19115658225136364</v>
      </c>
      <c r="BA9" s="819">
        <f t="shared" si="1"/>
        <v>0.18394050703365611</v>
      </c>
      <c r="BB9" s="819">
        <f t="shared" si="1"/>
        <v>0.17699683541792929</v>
      </c>
      <c r="BC9" s="819">
        <f t="shared" si="1"/>
        <v>0.17031528429042234</v>
      </c>
      <c r="BD9" s="819">
        <f t="shared" si="1"/>
        <v>0.1638859587203049</v>
      </c>
    </row>
    <row r="10" spans="1:56" ht="12.5" thickBot="1" x14ac:dyDescent="0.35">
      <c r="A10" s="708" t="s">
        <v>630</v>
      </c>
      <c r="B10" s="709">
        <f ca="1">Dashboard!K12*100</f>
        <v>2184.645543695382</v>
      </c>
      <c r="D10" s="720">
        <f ca="1">Dashboard!O12*100</f>
        <v>2123.1638390996241</v>
      </c>
      <c r="E10" s="710"/>
      <c r="F10" s="627"/>
      <c r="G10" s="627">
        <f>G8*G9</f>
        <v>632.02867531297818</v>
      </c>
      <c r="H10" s="627">
        <f t="shared" ref="H10:BD10" si="2">H8*H9</f>
        <v>986.02738896944015</v>
      </c>
      <c r="I10" s="627">
        <f t="shared" si="2"/>
        <v>2189.9450382355444</v>
      </c>
      <c r="J10" s="627">
        <f t="shared" si="2"/>
        <v>1437.7691053814274</v>
      </c>
      <c r="K10" s="627">
        <f t="shared" si="2"/>
        <v>1395.0049951855392</v>
      </c>
      <c r="L10" s="627">
        <f t="shared" si="2"/>
        <v>1325.9103660718476</v>
      </c>
      <c r="M10" s="627">
        <f t="shared" si="2"/>
        <v>1261.3049336582476</v>
      </c>
      <c r="N10" s="627">
        <f t="shared" si="2"/>
        <v>1199.7345883140115</v>
      </c>
      <c r="O10" s="627">
        <f t="shared" si="2"/>
        <v>1141.1113437960285</v>
      </c>
      <c r="P10" s="627">
        <f t="shared" si="2"/>
        <v>1085.2963963898706</v>
      </c>
      <c r="Q10" s="627">
        <f t="shared" si="2"/>
        <v>1032.1594996383333</v>
      </c>
      <c r="R10" s="627">
        <f t="shared" si="2"/>
        <v>981.95204595793393</v>
      </c>
      <c r="S10" s="627">
        <f t="shared" si="2"/>
        <v>933.77212319238561</v>
      </c>
      <c r="T10" s="627">
        <f t="shared" si="2"/>
        <v>887.93475382282111</v>
      </c>
      <c r="U10" s="627">
        <f t="shared" si="2"/>
        <v>844.30959388700217</v>
      </c>
      <c r="V10" s="627">
        <f t="shared" si="2"/>
        <v>802.79431727092754</v>
      </c>
      <c r="W10" s="627">
        <f t="shared" si="2"/>
        <v>763.2901027294057</v>
      </c>
      <c r="X10" s="627">
        <f t="shared" si="2"/>
        <v>725.70267289776461</v>
      </c>
      <c r="Y10" s="627">
        <f t="shared" si="2"/>
        <v>689.94203195650414</v>
      </c>
      <c r="Z10" s="627">
        <f t="shared" si="2"/>
        <v>655.92227911978534</v>
      </c>
      <c r="AA10" s="627">
        <f t="shared" si="2"/>
        <v>623.56142691217462</v>
      </c>
      <c r="AB10" s="627">
        <f t="shared" si="2"/>
        <v>592.78122750725413</v>
      </c>
      <c r="AC10" s="627">
        <f t="shared" si="2"/>
        <v>563.50700660527627</v>
      </c>
      <c r="AD10" s="627">
        <f t="shared" si="2"/>
        <v>535.66750453671943</v>
      </c>
      <c r="AE10" s="627">
        <f t="shared" si="2"/>
        <v>509.19472428226794</v>
      </c>
      <c r="AF10" s="627">
        <f t="shared" si="2"/>
        <v>484.02378611322922</v>
      </c>
      <c r="AG10" s="627">
        <f t="shared" si="2"/>
        <v>460.09278856870793</v>
      </c>
      <c r="AH10" s="627">
        <f t="shared" si="2"/>
        <v>472.42899952588948</v>
      </c>
      <c r="AI10" s="627">
        <f t="shared" si="2"/>
        <v>447.67901357021839</v>
      </c>
      <c r="AJ10" s="627">
        <f t="shared" si="2"/>
        <v>426.01004059298094</v>
      </c>
      <c r="AK10" s="627">
        <f t="shared" si="2"/>
        <v>405.30559955138961</v>
      </c>
      <c r="AL10" s="627">
        <f t="shared" si="2"/>
        <v>169.49519499138091</v>
      </c>
      <c r="AM10" s="627">
        <f t="shared" si="2"/>
        <v>183.61356266649648</v>
      </c>
      <c r="AN10" s="627">
        <f t="shared" si="2"/>
        <v>179.11304512136775</v>
      </c>
      <c r="AO10" s="627">
        <f t="shared" si="2"/>
        <v>175.47741976457831</v>
      </c>
      <c r="AP10" s="627">
        <f t="shared" si="2"/>
        <v>171.88449603748208</v>
      </c>
      <c r="AQ10" s="627">
        <f t="shared" si="2"/>
        <v>168.36723688998535</v>
      </c>
      <c r="AR10" s="627">
        <f t="shared" si="2"/>
        <v>164.92262893817326</v>
      </c>
      <c r="AS10" s="627">
        <f t="shared" si="2"/>
        <v>161.54920860172959</v>
      </c>
      <c r="AT10" s="627">
        <f t="shared" si="2"/>
        <v>158.24548105408164</v>
      </c>
      <c r="AU10" s="627">
        <f t="shared" si="2"/>
        <v>155.00998605671015</v>
      </c>
      <c r="AV10" s="627">
        <f t="shared" si="2"/>
        <v>151.84129445736858</v>
      </c>
      <c r="AW10" s="627">
        <f t="shared" si="2"/>
        <v>148.73800762463111</v>
      </c>
      <c r="AX10" s="627">
        <f t="shared" si="2"/>
        <v>145.69875677487624</v>
      </c>
      <c r="AY10" s="627">
        <f t="shared" si="2"/>
        <v>142.72220231951533</v>
      </c>
      <c r="AZ10" s="627">
        <f t="shared" si="2"/>
        <v>139.8070332267161</v>
      </c>
      <c r="BA10" s="627">
        <f t="shared" si="2"/>
        <v>136.95196639750981</v>
      </c>
      <c r="BB10" s="627">
        <f t="shared" si="2"/>
        <v>134.15574605593397</v>
      </c>
      <c r="BC10" s="627">
        <f t="shared" si="2"/>
        <v>131.41714315288991</v>
      </c>
      <c r="BD10" s="627">
        <f t="shared" si="2"/>
        <v>128.73495478339217</v>
      </c>
    </row>
    <row r="11" spans="1:56" ht="12.5" thickBot="1" x14ac:dyDescent="0.35">
      <c r="A11" s="708" t="s">
        <v>631</v>
      </c>
      <c r="B11" s="709">
        <f ca="1">Dashboard!K13*100</f>
        <v>1495.5943556720858</v>
      </c>
      <c r="D11" s="720">
        <f ca="1">Dashboard!O13*100</f>
        <v>1432.5943556720856</v>
      </c>
      <c r="E11" s="710"/>
      <c r="F11" s="627"/>
      <c r="G11" s="627">
        <f>SUM(G10:BD10)</f>
        <v>29439.909734468725</v>
      </c>
    </row>
    <row r="12" spans="1:56" ht="12.5" thickBot="1" x14ac:dyDescent="0.35">
      <c r="A12" s="708" t="s">
        <v>632</v>
      </c>
      <c r="B12" s="709">
        <f ca="1">Dashboard!K14*100</f>
        <v>1511.6414117856218</v>
      </c>
      <c r="D12" s="720">
        <f ca="1">Dashboard!O14*100</f>
        <v>1447.0856219600764</v>
      </c>
      <c r="E12" s="710"/>
      <c r="F12" s="627"/>
      <c r="G12" s="627">
        <f>G11/600</f>
        <v>49.066516224114544</v>
      </c>
    </row>
    <row r="13" spans="1:56" ht="12.5" thickBot="1" x14ac:dyDescent="0.35">
      <c r="A13" s="708" t="s">
        <v>633</v>
      </c>
      <c r="B13" s="709">
        <f ca="1">Dashboard!K15*100</f>
        <v>1496.9877080736853</v>
      </c>
      <c r="D13" s="720">
        <f ca="1">Dashboard!O15*100</f>
        <v>1430.8377080736855</v>
      </c>
      <c r="E13" s="710"/>
      <c r="F13" s="627"/>
    </row>
    <row r="14" spans="1:56" ht="12.5" thickBot="1" x14ac:dyDescent="0.35">
      <c r="A14" s="708" t="s">
        <v>634</v>
      </c>
      <c r="B14" s="709">
        <f ca="1">Dashboard!K16*100</f>
        <v>1483.8376425724309</v>
      </c>
      <c r="D14" s="720">
        <f ca="1">Dashboard!O16*100</f>
        <v>1416.0540632556081</v>
      </c>
      <c r="E14" s="710"/>
      <c r="F14" s="627"/>
      <c r="G14" s="627">
        <v>486.36088815044951</v>
      </c>
    </row>
    <row r="15" spans="1:56" ht="12.5" thickBot="1" x14ac:dyDescent="0.35">
      <c r="A15" s="708" t="s">
        <v>635</v>
      </c>
      <c r="B15" s="709">
        <f ca="1">Dashboard!K17*100</f>
        <v>1470.7850248605873</v>
      </c>
      <c r="D15" s="720">
        <f ca="1">Dashboard!O17*100</f>
        <v>1401.3275248605871</v>
      </c>
      <c r="E15" s="710"/>
      <c r="F15" s="627"/>
      <c r="G15" s="627">
        <v>924.09560965868241</v>
      </c>
    </row>
    <row r="16" spans="1:56" ht="12.5" thickBot="1" x14ac:dyDescent="0.35">
      <c r="A16" s="708" t="s">
        <v>636</v>
      </c>
      <c r="B16" s="709">
        <f ca="1">Dashboard!K18*100</f>
        <v>1457.8946524595844</v>
      </c>
      <c r="D16" s="720">
        <f ca="1">Dashboard!O18*100</f>
        <v>1386.7218941769206</v>
      </c>
      <c r="E16" s="710"/>
      <c r="F16" s="627"/>
      <c r="G16" s="627">
        <v>2123.1638390996241</v>
      </c>
    </row>
    <row r="17" spans="1:7" ht="12.5" thickBot="1" x14ac:dyDescent="0.35">
      <c r="A17" s="708" t="s">
        <v>637</v>
      </c>
      <c r="B17" s="709">
        <f ca="1">Dashboard!K19*100</f>
        <v>1445.1670134388503</v>
      </c>
      <c r="D17" s="720">
        <f ca="1">Dashboard!O19*100</f>
        <v>1372.2366384388504</v>
      </c>
      <c r="E17" s="710"/>
      <c r="F17" s="627"/>
      <c r="G17" s="627">
        <v>1432.5943556720856</v>
      </c>
    </row>
    <row r="18" spans="1:7" ht="12.5" thickBot="1" x14ac:dyDescent="0.35">
      <c r="A18" s="708" t="s">
        <v>638</v>
      </c>
      <c r="B18" s="709">
        <f ca="1">Dashboard!K20*100</f>
        <v>1432.605478056254</v>
      </c>
      <c r="D18" s="720">
        <f ca="1">Dashboard!O20*100</f>
        <v>1357.874081859457</v>
      </c>
      <c r="E18" s="710"/>
      <c r="F18" s="627"/>
      <c r="G18" s="627">
        <v>1447.0856219600764</v>
      </c>
    </row>
    <row r="19" spans="1:7" ht="12.5" thickBot="1" x14ac:dyDescent="0.35">
      <c r="A19" s="708" t="s">
        <v>639</v>
      </c>
      <c r="B19" s="709">
        <f ca="1">Dashboard!K21*100</f>
        <v>1421.2371432375414</v>
      </c>
      <c r="D19" s="720">
        <f ca="1">Dashboard!O21*100</f>
        <v>1344.6602494875415</v>
      </c>
      <c r="E19" s="710"/>
      <c r="F19" s="627"/>
      <c r="G19" s="627">
        <v>1430.8377080736855</v>
      </c>
    </row>
    <row r="20" spans="1:7" ht="12.5" thickBot="1" x14ac:dyDescent="0.35">
      <c r="A20" s="708" t="s">
        <v>640</v>
      </c>
      <c r="B20" s="709">
        <f ca="1">Dashboard!K22*100</f>
        <v>1408.9663873056375</v>
      </c>
      <c r="D20" s="720">
        <f ca="1">Dashboard!O22*100</f>
        <v>1330.4984212990005</v>
      </c>
      <c r="E20" s="710"/>
      <c r="F20" s="627"/>
      <c r="G20" s="627">
        <v>1416.0540632556081</v>
      </c>
    </row>
    <row r="21" spans="1:7" ht="12.5" thickBot="1" x14ac:dyDescent="0.35">
      <c r="A21" s="708" t="s">
        <v>641</v>
      </c>
      <c r="B21" s="709">
        <f ca="1">Dashboard!K23*100</f>
        <v>1396.9292756998684</v>
      </c>
      <c r="D21" s="720">
        <f ca="1">Dashboard!O23*100</f>
        <v>1316.5235372623683</v>
      </c>
      <c r="E21" s="710"/>
      <c r="F21" s="627"/>
      <c r="G21" s="627">
        <v>1401.3275248605871</v>
      </c>
    </row>
    <row r="22" spans="1:7" ht="12.5" thickBot="1" x14ac:dyDescent="0.35">
      <c r="A22" s="708" t="s">
        <v>642</v>
      </c>
      <c r="B22" s="709">
        <f ca="1">Dashboard!K24*100</f>
        <v>1385.0689533718605</v>
      </c>
      <c r="D22" s="720">
        <f ca="1">Dashboard!O24*100</f>
        <v>1302.6775890648917</v>
      </c>
      <c r="E22" s="710"/>
      <c r="F22" s="627"/>
      <c r="G22" s="627">
        <v>1386.7218941769206</v>
      </c>
    </row>
    <row r="23" spans="1:7" ht="12.5" thickBot="1" x14ac:dyDescent="0.35">
      <c r="A23" s="708" t="s">
        <v>643</v>
      </c>
      <c r="B23" s="709">
        <f ca="1">Dashboard!K25*100</f>
        <v>1373.3922386408767</v>
      </c>
      <c r="D23" s="720">
        <f ca="1">Dashboard!O25*100</f>
        <v>1288.9662132815017</v>
      </c>
      <c r="E23" s="710"/>
      <c r="F23" s="627"/>
      <c r="G23" s="627">
        <v>1372.2366384388504</v>
      </c>
    </row>
    <row r="24" spans="1:7" ht="12.5" thickBot="1" x14ac:dyDescent="0.35">
      <c r="A24" s="708" t="s">
        <v>644</v>
      </c>
      <c r="B24" s="709">
        <f ca="1">Dashboard!K26*100</f>
        <v>1361.9026326636392</v>
      </c>
      <c r="D24" s="720">
        <f ca="1">Dashboard!O26*100</f>
        <v>1275.391700141322</v>
      </c>
      <c r="E24" s="710"/>
      <c r="F24" s="627"/>
      <c r="G24" s="627">
        <v>1357.874081859457</v>
      </c>
    </row>
    <row r="25" spans="1:7" ht="12.5" thickBot="1" x14ac:dyDescent="0.35">
      <c r="A25" s="708" t="s">
        <v>645</v>
      </c>
      <c r="B25" s="709">
        <f ca="1">Dashboard!K27*100</f>
        <v>1350.6038924819161</v>
      </c>
      <c r="D25" s="720">
        <f ca="1">Dashboard!O27*100</f>
        <v>1261.9565658545725</v>
      </c>
      <c r="E25" s="710"/>
      <c r="F25" s="627"/>
      <c r="G25" s="627">
        <v>1344.6602494875415</v>
      </c>
    </row>
    <row r="26" spans="1:7" ht="12.5" thickBot="1" x14ac:dyDescent="0.35">
      <c r="A26" s="708" t="s">
        <v>646</v>
      </c>
      <c r="B26" s="709">
        <f ca="1">Dashboard!K28*100</f>
        <v>1339.4998421865052</v>
      </c>
      <c r="D26" s="720">
        <f ca="1">Dashboard!O28*100</f>
        <v>1248.663363038072</v>
      </c>
      <c r="E26" s="710"/>
      <c r="F26" s="627"/>
      <c r="G26" s="627">
        <v>1330.4984212990005</v>
      </c>
    </row>
    <row r="27" spans="1:7" ht="12.5" thickBot="1" x14ac:dyDescent="0.35">
      <c r="A27" s="708" t="s">
        <v>647</v>
      </c>
      <c r="B27" s="709">
        <f ca="1">Dashboard!K29*100</f>
        <v>1328.5943846718042</v>
      </c>
      <c r="D27" s="720">
        <f ca="1">Dashboard!O29*100</f>
        <v>1235.514691713093</v>
      </c>
      <c r="E27" s="710"/>
      <c r="F27" s="627"/>
      <c r="G27" s="627">
        <v>1316.5235372623683</v>
      </c>
    </row>
    <row r="28" spans="1:7" ht="12.5" thickBot="1" x14ac:dyDescent="0.35">
      <c r="A28" s="708" t="s">
        <v>648</v>
      </c>
      <c r="B28" s="709">
        <f ca="1">Dashboard!K30*100</f>
        <v>1317.8915027324613</v>
      </c>
      <c r="D28" s="720">
        <f ca="1">Dashboard!O30*100</f>
        <v>1222.5131996266066</v>
      </c>
      <c r="E28" s="710"/>
      <c r="F28" s="627"/>
      <c r="G28" s="627">
        <v>1302.6775890648917</v>
      </c>
    </row>
    <row r="29" spans="1:7" ht="12.5" thickBot="1" x14ac:dyDescent="0.35">
      <c r="A29" s="708" t="s">
        <v>649</v>
      </c>
      <c r="B29" s="709">
        <f ca="1">Dashboard!K31*100</f>
        <v>1307.3952607651047</v>
      </c>
      <c r="D29" s="720">
        <f ca="1">Dashboard!O31*100</f>
        <v>1209.6615831584581</v>
      </c>
      <c r="E29" s="710"/>
      <c r="F29" s="627"/>
      <c r="G29" s="627">
        <v>1288.9662132815017</v>
      </c>
    </row>
    <row r="30" spans="1:7" ht="12.5" thickBot="1" x14ac:dyDescent="0.35">
      <c r="A30" s="708" t="s">
        <v>650</v>
      </c>
      <c r="B30" s="709">
        <f ca="1">Dashboard!K32*100</f>
        <v>1297.1098064754638</v>
      </c>
      <c r="D30" s="720">
        <f ca="1">Dashboard!O32*100</f>
        <v>1196.9625882143162</v>
      </c>
      <c r="E30" s="710"/>
      <c r="F30" s="627"/>
      <c r="G30" s="627">
        <v>1275.391700141322</v>
      </c>
    </row>
    <row r="31" spans="1:7" ht="12.5" thickBot="1" x14ac:dyDescent="0.35">
      <c r="A31" s="708" t="s">
        <v>651</v>
      </c>
      <c r="B31" s="709">
        <f ca="1">Dashboard!K33*100</f>
        <v>1287.0393726236925</v>
      </c>
      <c r="D31" s="720">
        <f ca="1">Dashboard!O33*100</f>
        <v>1184.4190111367138</v>
      </c>
      <c r="E31" s="710"/>
      <c r="F31" s="627"/>
      <c r="G31" s="627">
        <v>1261.9565658545725</v>
      </c>
    </row>
    <row r="32" spans="1:7" ht="12.5" thickBot="1" x14ac:dyDescent="0.35">
      <c r="A32" s="708" t="s">
        <v>652</v>
      </c>
      <c r="B32" s="709">
        <f ca="1">Dashboard!K34*100</f>
        <v>1277.1882788070059</v>
      </c>
      <c r="D32" s="720">
        <f ca="1">Dashboard!O34*100</f>
        <v>1172.033699632801</v>
      </c>
      <c r="E32" s="710"/>
      <c r="F32" s="627"/>
      <c r="G32" s="627">
        <v>1248.663363038072</v>
      </c>
    </row>
    <row r="33" spans="1:7" ht="12.5" thickBot="1" x14ac:dyDescent="0.35">
      <c r="A33" s="708" t="s">
        <v>653</v>
      </c>
      <c r="B33" s="709">
        <f ca="1">Dashboard!K35*100</f>
        <v>1267.5609332804904</v>
      </c>
      <c r="D33" s="720">
        <f ca="1">Dashboard!O35*100</f>
        <v>1159.8095537191627</v>
      </c>
      <c r="E33" s="710"/>
      <c r="F33" s="627"/>
      <c r="G33" s="627">
        <v>1235.514691713093</v>
      </c>
    </row>
    <row r="34" spans="1:7" ht="12.5" thickBot="1" x14ac:dyDescent="0.35">
      <c r="A34" s="708" t="s">
        <v>654</v>
      </c>
      <c r="B34" s="709">
        <f ca="1">Dashboard!K36*100</f>
        <v>1258.1618348169852</v>
      </c>
      <c r="D34" s="720">
        <f ca="1">Dashboard!O36*100</f>
        <v>1147.7495266840701</v>
      </c>
      <c r="E34" s="710"/>
      <c r="F34" s="627"/>
      <c r="G34" s="627">
        <v>1222.5131996266066</v>
      </c>
    </row>
    <row r="35" spans="1:7" ht="12.5" thickBot="1" x14ac:dyDescent="0.35">
      <c r="A35" s="708" t="s">
        <v>655</v>
      </c>
      <c r="B35" s="709">
        <f ca="1">Dashboard!K37*100</f>
        <v>1340.5535139090537</v>
      </c>
      <c r="D35" s="720">
        <f ca="1">Dashboard!O37*100</f>
        <v>1227.4145653696594</v>
      </c>
      <c r="E35" s="710"/>
      <c r="F35" s="627"/>
      <c r="G35" s="627">
        <v>1209.6615831584581</v>
      </c>
    </row>
    <row r="36" spans="1:7" ht="12.5" thickBot="1" x14ac:dyDescent="0.35">
      <c r="A36" s="708" t="s">
        <v>656</v>
      </c>
      <c r="B36" s="709">
        <f ca="1">Dashboard!K38*100</f>
        <v>1326.7435982234438</v>
      </c>
      <c r="D36" s="720">
        <f ca="1">Dashboard!O38*100</f>
        <v>1210.8106746838828</v>
      </c>
      <c r="E36" s="710"/>
      <c r="F36" s="627"/>
      <c r="G36" s="627">
        <v>1196.9625882143162</v>
      </c>
    </row>
    <row r="37" spans="1:7" ht="12.5" thickBot="1" x14ac:dyDescent="0.35">
      <c r="A37" s="708" t="s">
        <v>657</v>
      </c>
      <c r="B37" s="709">
        <f ca="1">Dashboard!K39*100</f>
        <v>1318.317395196201</v>
      </c>
      <c r="D37" s="720">
        <f ca="1">Dashboard!O39*100</f>
        <v>1199.5214992298372</v>
      </c>
      <c r="E37" s="710"/>
      <c r="F37" s="627"/>
      <c r="G37" s="627">
        <v>1184.4190111367138</v>
      </c>
    </row>
    <row r="38" spans="1:7" ht="12.5" thickBot="1" x14ac:dyDescent="0.35">
      <c r="A38" s="708" t="s">
        <v>658</v>
      </c>
      <c r="B38" s="709">
        <f ca="1">Dashboard!K40*100</f>
        <v>1309.864277042517</v>
      </c>
      <c r="D38" s="720">
        <f ca="1">Dashboard!O40*100</f>
        <v>1188.1347073259778</v>
      </c>
      <c r="E38" s="710"/>
      <c r="F38" s="627"/>
      <c r="G38" s="627">
        <v>1172.033699632801</v>
      </c>
    </row>
    <row r="39" spans="1:7" ht="12.5" thickBot="1" x14ac:dyDescent="0.35">
      <c r="A39" s="708" t="s">
        <v>659</v>
      </c>
      <c r="B39" s="709">
        <f ca="1">Dashboard!K41*100</f>
        <v>644.47953314574966</v>
      </c>
      <c r="D39" s="720">
        <f ca="1">Dashboard!O41*100</f>
        <v>519.74384238106757</v>
      </c>
      <c r="E39" s="710"/>
      <c r="F39" s="627"/>
      <c r="G39" s="627">
        <v>1159.8095537191627</v>
      </c>
    </row>
    <row r="40" spans="1:7" ht="12.5" thickBot="1" x14ac:dyDescent="0.35">
      <c r="A40" s="708" t="s">
        <v>660</v>
      </c>
      <c r="B40" s="709">
        <f ca="1">Dashboard!K42*100</f>
        <v>710.10249872402835</v>
      </c>
      <c r="D40" s="720">
        <f ca="1">Dashboard!O42*100</f>
        <v>582.28645052166246</v>
      </c>
      <c r="E40" s="710"/>
      <c r="F40" s="627"/>
      <c r="G40" s="627">
        <v>1147.7495266840701</v>
      </c>
    </row>
    <row r="41" spans="1:7" ht="12.5" thickBot="1" x14ac:dyDescent="0.35">
      <c r="A41" s="708" t="s">
        <v>661</v>
      </c>
      <c r="B41" s="709">
        <f ca="1">Dashboard!K43*100</f>
        <v>721.38322029142478</v>
      </c>
      <c r="D41" s="720">
        <f ca="1">Dashboard!O43*100</f>
        <v>590.41074498850855</v>
      </c>
      <c r="E41" s="710"/>
      <c r="F41" s="627"/>
      <c r="G41" s="627">
        <v>1227.4145653696594</v>
      </c>
    </row>
    <row r="42" spans="1:7" ht="12.5" thickBot="1" x14ac:dyDescent="0.35">
      <c r="A42" s="708" t="s">
        <v>662</v>
      </c>
      <c r="B42" s="709">
        <f ca="1">Dashboard!K44*100</f>
        <v>735.32128080709663</v>
      </c>
      <c r="D42" s="720">
        <f ca="1">Dashboard!O44*100</f>
        <v>601.11443019461251</v>
      </c>
      <c r="E42" s="710"/>
      <c r="F42" s="627"/>
      <c r="G42" s="627">
        <v>1210.8106746838828</v>
      </c>
    </row>
    <row r="43" spans="1:7" ht="12.5" thickBot="1" x14ac:dyDescent="0.35">
      <c r="A43" s="708" t="s">
        <v>663</v>
      </c>
      <c r="B43" s="709">
        <f ca="1">Dashboard!K45*100</f>
        <v>749.42780274516326</v>
      </c>
      <c r="D43" s="720">
        <f ca="1">Dashboard!O45*100</f>
        <v>611.90670367710118</v>
      </c>
      <c r="E43" s="710"/>
      <c r="F43" s="627"/>
      <c r="G43" s="627">
        <v>1199.5214992298372</v>
      </c>
    </row>
    <row r="44" spans="1:7" ht="12.5" thickBot="1" x14ac:dyDescent="0.35">
      <c r="A44" s="708" t="s">
        <v>664</v>
      </c>
      <c r="B44" s="709">
        <f ca="1">Dashboard!K46*100</f>
        <v>763.81745849624417</v>
      </c>
      <c r="D44" s="720">
        <f ca="1">Dashboard!O46*100</f>
        <v>622.90026535313575</v>
      </c>
      <c r="E44" s="710"/>
      <c r="F44" s="627"/>
      <c r="G44" s="627">
        <v>1188.1347073259781</v>
      </c>
    </row>
    <row r="45" spans="1:7" ht="12.5" thickBot="1" x14ac:dyDescent="0.35">
      <c r="A45" s="708" t="s">
        <v>665</v>
      </c>
      <c r="B45" s="709">
        <f ca="1">Dashboard!K47*100</f>
        <v>778.49109818275429</v>
      </c>
      <c r="D45" s="720">
        <f ca="1">Dashboard!O47*100</f>
        <v>634.09394416128919</v>
      </c>
      <c r="E45" s="710"/>
      <c r="F45" s="627"/>
      <c r="G45" s="627">
        <v>519.74384238106757</v>
      </c>
    </row>
    <row r="46" spans="1:7" ht="12.5" thickBot="1" x14ac:dyDescent="0.35">
      <c r="A46" s="708" t="s">
        <v>666</v>
      </c>
      <c r="B46" s="709">
        <f ca="1">Dashboard!K48*100</f>
        <v>793.4546743579233</v>
      </c>
      <c r="D46" s="720">
        <f ca="1">Dashboard!O48*100</f>
        <v>645.49162155765941</v>
      </c>
      <c r="E46" s="710"/>
      <c r="F46" s="627"/>
      <c r="G46" s="627">
        <v>582.28645052166246</v>
      </c>
    </row>
    <row r="47" spans="1:7" ht="12.5" thickBot="1" x14ac:dyDescent="0.35">
      <c r="A47" s="708" t="s">
        <v>667</v>
      </c>
      <c r="B47" s="709">
        <f ca="1">Dashboard!K49*100</f>
        <v>808.71403998050744</v>
      </c>
      <c r="D47" s="720">
        <f ca="1">Dashboard!O49*100</f>
        <v>657.09702825796899</v>
      </c>
      <c r="E47" s="710"/>
      <c r="F47" s="627"/>
      <c r="G47" s="627">
        <v>590.41074498850855</v>
      </c>
    </row>
    <row r="48" spans="1:7" ht="12.5" thickBot="1" x14ac:dyDescent="0.35">
      <c r="A48" s="708" t="s">
        <v>668</v>
      </c>
      <c r="B48" s="709">
        <f ca="1">Dashboard!K50*100</f>
        <v>824.27517868643588</v>
      </c>
      <c r="D48" s="720">
        <f ca="1">Dashboard!O50*100</f>
        <v>668.91397324615878</v>
      </c>
      <c r="E48" s="710"/>
      <c r="F48" s="627"/>
      <c r="G48" s="627">
        <v>601.11443019461251</v>
      </c>
    </row>
    <row r="49" spans="1:7" ht="12.5" thickBot="1" x14ac:dyDescent="0.35">
      <c r="A49" s="708" t="s">
        <v>669</v>
      </c>
      <c r="B49" s="709">
        <f ca="1">Dashboard!K51*100</f>
        <v>840.14419737955336</v>
      </c>
      <c r="D49" s="720">
        <f ca="1">Dashboard!O51*100</f>
        <v>680.94633507088804</v>
      </c>
      <c r="E49" s="710"/>
      <c r="F49" s="627"/>
      <c r="G49" s="627">
        <v>611.90670367710118</v>
      </c>
    </row>
    <row r="50" spans="1:7" ht="12.5" thickBot="1" x14ac:dyDescent="0.35">
      <c r="A50" s="708" t="s">
        <v>670</v>
      </c>
      <c r="B50" s="709">
        <f ca="1">Dashboard!K52*100</f>
        <v>856.32732928178041</v>
      </c>
      <c r="D50" s="720">
        <f ca="1">Dashboard!O52*100</f>
        <v>693.19806356948948</v>
      </c>
      <c r="E50" s="710"/>
      <c r="F50" s="627"/>
      <c r="G50" s="627">
        <v>622.90026535313575</v>
      </c>
    </row>
    <row r="51" spans="1:7" ht="12.5" thickBot="1" x14ac:dyDescent="0.35">
      <c r="A51" s="708" t="s">
        <v>671</v>
      </c>
      <c r="B51" s="709">
        <f ca="1">Dashboard!K53*100</f>
        <v>872.83093658442817</v>
      </c>
      <c r="D51" s="720">
        <f ca="1">Dashboard!O53*100</f>
        <v>705.6731811603297</v>
      </c>
      <c r="E51" s="710"/>
      <c r="F51" s="627"/>
      <c r="G51" s="627">
        <v>634.09394416128919</v>
      </c>
    </row>
    <row r="52" spans="1:7" ht="12.5" thickBot="1" x14ac:dyDescent="0.35">
      <c r="A52" s="708" t="s">
        <v>672</v>
      </c>
      <c r="B52" s="709">
        <f ca="1">Dashboard!K54*100</f>
        <v>889.66151317716856</v>
      </c>
      <c r="D52" s="720">
        <f ca="1">Dashboard!O54*100</f>
        <v>718.37578417926306</v>
      </c>
      <c r="E52" s="710"/>
      <c r="F52" s="627"/>
      <c r="G52" s="627">
        <v>645.49162155765941</v>
      </c>
    </row>
    <row r="53" spans="1:7" ht="12.5" thickBot="1" x14ac:dyDescent="0.35">
      <c r="A53" s="708" t="s">
        <v>673</v>
      </c>
      <c r="B53" s="709">
        <f ca="1">Dashboard!K55*100</f>
        <v>906.82568743513002</v>
      </c>
      <c r="D53" s="720">
        <f ca="1">Dashboard!O55*100</f>
        <v>731.31004423982654</v>
      </c>
      <c r="E53" s="710"/>
      <c r="F53" s="627"/>
      <c r="G53" s="627">
        <v>657.09702825796899</v>
      </c>
    </row>
    <row r="54" spans="1:7" ht="12.5" thickBot="1" x14ac:dyDescent="0.35">
      <c r="A54" s="708" t="s">
        <v>674</v>
      </c>
      <c r="B54" s="709">
        <f ca="1">Dashboard!K56*100</f>
        <v>924.33022506634063</v>
      </c>
      <c r="D54" s="720">
        <f ca="1">Dashboard!O56*100</f>
        <v>744.4802096185399</v>
      </c>
      <c r="E54" s="710"/>
      <c r="F54" s="627"/>
      <c r="G54" s="627">
        <v>668.91397324615878</v>
      </c>
    </row>
    <row r="55" spans="1:7" ht="12.5" thickBot="1" x14ac:dyDescent="0.35">
      <c r="A55" s="708" t="s">
        <v>675</v>
      </c>
      <c r="B55" s="709">
        <f ca="1">Dashboard!K57*100</f>
        <v>942.1820320208011</v>
      </c>
      <c r="D55" s="720">
        <f ca="1">Dashboard!O57*100</f>
        <v>757.89060666573255</v>
      </c>
      <c r="E55" s="710"/>
      <c r="F55" s="627"/>
      <c r="G55" s="627">
        <v>680.94633507088804</v>
      </c>
    </row>
    <row r="56" spans="1:7" ht="12.5" thickBot="1" x14ac:dyDescent="0.35">
      <c r="A56" s="708" t="s">
        <v>676</v>
      </c>
      <c r="B56" s="709">
        <f ca="1">Dashboard!K58*100</f>
        <v>960.38815746256944</v>
      </c>
      <c r="D56" s="720">
        <f ca="1">Dashboard!O58*100</f>
        <v>771.54564124237868</v>
      </c>
      <c r="E56" s="710"/>
      <c r="F56" s="627"/>
      <c r="G56" s="627">
        <v>693.19806356948948</v>
      </c>
    </row>
    <row r="57" spans="1:7" ht="12.5" thickBot="1" x14ac:dyDescent="0.35">
      <c r="A57" s="708" t="s">
        <v>677</v>
      </c>
      <c r="B57" s="709">
        <f ca="1">Dashboard!K59*100</f>
        <v>978.95579680622711</v>
      </c>
      <c r="D57" s="720">
        <f ca="1">Dashboard!O59*100</f>
        <v>785.44980018340505</v>
      </c>
      <c r="E57" s="710"/>
      <c r="F57" s="627"/>
      <c r="G57" s="627">
        <v>705.6731811603297</v>
      </c>
    </row>
    <row r="58" spans="1:7" x14ac:dyDescent="0.3">
      <c r="G58" s="627">
        <v>718.37578417926306</v>
      </c>
    </row>
    <row r="59" spans="1:7" x14ac:dyDescent="0.3">
      <c r="G59" s="627">
        <v>731.31004423982654</v>
      </c>
    </row>
    <row r="60" spans="1:7" x14ac:dyDescent="0.3">
      <c r="G60" s="627">
        <v>744.4802096185399</v>
      </c>
    </row>
    <row r="61" spans="1:7" x14ac:dyDescent="0.3">
      <c r="G61" s="627">
        <v>757.89060666573255</v>
      </c>
    </row>
    <row r="62" spans="1:7" x14ac:dyDescent="0.3">
      <c r="G62" s="627">
        <v>771.54564124237868</v>
      </c>
    </row>
    <row r="63" spans="1:7" x14ac:dyDescent="0.3">
      <c r="G63" s="627">
        <v>785.44980018340505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EABACCD3B39C49923CC76F9A3899B0" ma:contentTypeVersion="10" ma:contentTypeDescription="Create a new document." ma:contentTypeScope="" ma:versionID="888edbca11eac38050b29462c56b3d83">
  <xsd:schema xmlns:xsd="http://www.w3.org/2001/XMLSchema" xmlns:xs="http://www.w3.org/2001/XMLSchema" xmlns:p="http://schemas.microsoft.com/office/2006/metadata/properties" xmlns:ns2="88ac10d5-d499-482e-8b56-6ab71e10844d" xmlns:ns3="b34fac16-a9a4-4d97-96d6-3d67277b3bbb" targetNamespace="http://schemas.microsoft.com/office/2006/metadata/properties" ma:root="true" ma:fieldsID="b2578cae4076c3a00574eaa070b195d6" ns2:_="" ns3:_="">
    <xsd:import namespace="88ac10d5-d499-482e-8b56-6ab71e10844d"/>
    <xsd:import namespace="b34fac16-a9a4-4d97-96d6-3d67277b3b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c10d5-d499-482e-8b56-6ab71e1084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fac16-a9a4-4d97-96d6-3d67277b3b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6a010e-ed09-4f8f-afe2-969c013c94e7}" ma:internalName="TaxCatchAll" ma:showField="CatchAllData" ma:web="b34fac16-a9a4-4d97-96d6-3d67277b3b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ac10d5-d499-482e-8b56-6ab71e10844d">
      <Terms xmlns="http://schemas.microsoft.com/office/infopath/2007/PartnerControls"/>
    </lcf76f155ced4ddcb4097134ff3c332f>
    <TaxCatchAll xmlns="b34fac16-a9a4-4d97-96d6-3d67277b3bbb" xsi:nil="true"/>
  </documentManagement>
</p:properties>
</file>

<file path=customXml/itemProps1.xml><?xml version="1.0" encoding="utf-8"?>
<ds:datastoreItem xmlns:ds="http://schemas.openxmlformats.org/officeDocument/2006/customXml" ds:itemID="{85BFF941-A47D-4241-9A65-F9E0A7B6BE6F}"/>
</file>

<file path=customXml/itemProps2.xml><?xml version="1.0" encoding="utf-8"?>
<ds:datastoreItem xmlns:ds="http://schemas.openxmlformats.org/officeDocument/2006/customXml" ds:itemID="{9554B481-7FA4-46BB-A0DC-83A614060ABA}"/>
</file>

<file path=customXml/itemProps3.xml><?xml version="1.0" encoding="utf-8"?>
<ds:datastoreItem xmlns:ds="http://schemas.openxmlformats.org/officeDocument/2006/customXml" ds:itemID="{84EF6AD7-1D21-44DD-BE89-415DEBCD3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Compare</vt:lpstr>
      <vt:lpstr>Norms</vt:lpstr>
      <vt:lpstr>Inputs</vt:lpstr>
      <vt:lpstr>Dashboard</vt:lpstr>
      <vt:lpstr>Interest Rate Assessment</vt:lpstr>
      <vt:lpstr>Capex</vt:lpstr>
      <vt:lpstr>Working</vt:lpstr>
      <vt:lpstr>Statements</vt:lpstr>
      <vt:lpstr>Charges_Schedule</vt:lpstr>
      <vt:lpstr>Charges_Schedule!_cp_table_9_566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Goinka, Pankaj Kumar</dc:creator>
  <cp:lastModifiedBy>Mukherjee, Shouvik</cp:lastModifiedBy>
  <dcterms:created xsi:type="dcterms:W3CDTF">2021-09-13T02:23:54Z</dcterms:created>
  <dcterms:modified xsi:type="dcterms:W3CDTF">2025-02-03T15:25:57Z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2021-09-13T02:23:55Z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f1e2f6d4-ffc0-4c3e-9599-61856eb0d9c0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0x01010046EABACCD3B39C49923CC76F9A3899B0</vt:lpwstr>
  </property>
</Properties>
</file>